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codeName="ThisWorkbook"/>
  <mc:AlternateContent xmlns:mc="http://schemas.openxmlformats.org/markup-compatibility/2006">
    <mc:Choice Requires="x15">
      <x15ac:absPath xmlns:x15ac="http://schemas.microsoft.com/office/spreadsheetml/2010/11/ac" url="K:\EPA_Cookstove_LCA.sc.LEX\Report\Phase II\EPA QA Review\Supporting Information\SC Reviewed\"/>
    </mc:Choice>
  </mc:AlternateContent>
  <bookViews>
    <workbookView xWindow="0" yWindow="0" windowWidth="15345" windowHeight="4455"/>
  </bookViews>
  <sheets>
    <sheet name="TOC" sheetId="30" r:id="rId1"/>
    <sheet name="Heating Values" sheetId="26" r:id="rId2"/>
    <sheet name="Stove Characteristics" sheetId="1" r:id="rId3"/>
    <sheet name="Thermal Efficiency" sheetId="27" r:id="rId4"/>
    <sheet name="Stove Emissions" sheetId="22" r:id="rId5"/>
    <sheet name="Stove Use_IN" sheetId="19" r:id="rId6"/>
    <sheet name="Stove Use_CN" sheetId="20" r:id="rId7"/>
    <sheet name="Stove Use_KE" sheetId="23" r:id="rId8"/>
    <sheet name="Stove Use_GH" sheetId="24" r:id="rId9"/>
    <sheet name="Stove &amp; Fuel Mix" sheetId="4" r:id="rId10"/>
    <sheet name="Efficiency Boxplot" sheetId="9" r:id="rId11"/>
    <sheet name="Wood_Eff" sheetId="18" r:id="rId12"/>
    <sheet name="Pellet_Eff" sheetId="17" r:id="rId13"/>
    <sheet name="Crop_Eff" sheetId="16" r:id="rId14"/>
    <sheet name="LPG_Eff" sheetId="6" r:id="rId15"/>
    <sheet name="Ethanol_Eff" sheetId="7" r:id="rId16"/>
    <sheet name="Kerosene_Eff" sheetId="8" r:id="rId17"/>
    <sheet name="Biogas_Eff" sheetId="10" r:id="rId18"/>
    <sheet name="Coal_Eff" sheetId="11" r:id="rId19"/>
    <sheet name="NG_Eff" sheetId="12" r:id="rId20"/>
    <sheet name="Elect_Eff" sheetId="13" r:id="rId21"/>
    <sheet name="Char_Eff" sheetId="14" r:id="rId22"/>
    <sheet name="Dung_Eff" sheetId="15" r:id="rId23"/>
    <sheet name="References" sheetId="3" r:id="rId24"/>
  </sheets>
  <externalReferences>
    <externalReference r:id="rId25"/>
  </externalReferences>
  <definedNames>
    <definedName name="_xlnm._FilterDatabase" localSheetId="21" hidden="1">Char_Eff!$B$5:$Q$44</definedName>
    <definedName name="_xlnm._FilterDatabase" localSheetId="18" hidden="1">Coal_Eff!$B$5:$P$17</definedName>
    <definedName name="_xlnm._FilterDatabase" localSheetId="13" hidden="1">Crop_Eff!$B$5:$P$24</definedName>
    <definedName name="_xlnm._FilterDatabase" localSheetId="16" hidden="1">Kerosene_Eff!$B$5:$P$16</definedName>
    <definedName name="_xlnm._FilterDatabase" localSheetId="14" hidden="1">LPG_Eff!$B$5:$P$16</definedName>
    <definedName name="_xlnm._FilterDatabase" localSheetId="9" hidden="1">'Stove &amp; Fuel Mix'!$B$4:$K$90</definedName>
    <definedName name="_xlnm._FilterDatabase" localSheetId="2" hidden="1">'Stove Characteristics'!$B$4:$P$503</definedName>
    <definedName name="_xlnm._FilterDatabase" localSheetId="4" hidden="1">'Stove Emissions'!$B$4:$ACT$329</definedName>
    <definedName name="_xlnm._FilterDatabase" localSheetId="3" hidden="1">'Thermal Efficiency'!$B$4:$CD$43</definedName>
    <definedName name="_xlnm._FilterDatabase" localSheetId="11" hidden="1">Wood_Eff!$B$5:$P$148</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9" i="9" l="1"/>
  <c r="Q10" i="9"/>
  <c r="Q11" i="9"/>
  <c r="Q8" i="9"/>
  <c r="O18" i="17"/>
  <c r="J18" i="17"/>
  <c r="I18" i="17"/>
  <c r="B31" i="17" s="1"/>
  <c r="O17" i="17"/>
  <c r="J17" i="17"/>
  <c r="I17" i="17"/>
  <c r="B30" i="17" s="1"/>
  <c r="O16" i="17"/>
  <c r="J16" i="17"/>
  <c r="I16" i="17"/>
  <c r="B29" i="17" s="1"/>
  <c r="O15" i="17"/>
  <c r="J15" i="17"/>
  <c r="B27" i="17" s="1"/>
  <c r="I15" i="17"/>
  <c r="B28" i="17" s="1"/>
  <c r="OI333" i="22"/>
  <c r="OG333" i="22"/>
  <c r="I333" i="22"/>
  <c r="H333" i="22"/>
  <c r="C333" i="22"/>
  <c r="OI332" i="22"/>
  <c r="OG332" i="22"/>
  <c r="I332" i="22"/>
  <c r="H332" i="22"/>
  <c r="C332" i="22"/>
  <c r="OI331" i="22"/>
  <c r="OG331" i="22"/>
  <c r="I331" i="22"/>
  <c r="H331" i="22"/>
  <c r="C331" i="22"/>
  <c r="OI330" i="22"/>
  <c r="OG330" i="22"/>
  <c r="I330" i="22"/>
  <c r="H330" i="22"/>
  <c r="C330" i="22"/>
  <c r="I43" i="27"/>
  <c r="H43" i="27"/>
  <c r="G43" i="27"/>
  <c r="F43" i="27"/>
  <c r="B35" i="17" l="1"/>
  <c r="B34" i="17"/>
  <c r="B32" i="17"/>
  <c r="B33" i="17"/>
  <c r="B36" i="17"/>
  <c r="B37" i="17"/>
  <c r="B38" i="17"/>
  <c r="P44" i="14" l="1"/>
  <c r="K6" i="13"/>
  <c r="L6" i="13"/>
  <c r="K7" i="13"/>
  <c r="L7" i="13"/>
  <c r="K8" i="13"/>
  <c r="L8" i="13"/>
  <c r="K9" i="13"/>
  <c r="L9" i="13"/>
  <c r="D18" i="11"/>
  <c r="N18" i="11"/>
  <c r="J18" i="11"/>
  <c r="H18" i="11"/>
  <c r="P14" i="17"/>
  <c r="P13" i="17"/>
  <c r="P12" i="17"/>
  <c r="P11" i="17"/>
  <c r="P10" i="17"/>
  <c r="S9" i="9" l="1"/>
  <c r="S10" i="9"/>
  <c r="S11" i="9"/>
  <c r="S8" i="9"/>
  <c r="R9" i="9"/>
  <c r="R8" i="9"/>
  <c r="P9" i="9"/>
  <c r="P10" i="9"/>
  <c r="P11" i="9"/>
  <c r="P8" i="9"/>
  <c r="N9" i="9"/>
  <c r="N8" i="9"/>
  <c r="M11" i="9"/>
  <c r="M10" i="9"/>
  <c r="M9" i="9"/>
  <c r="M8" i="9"/>
  <c r="L11" i="9"/>
  <c r="L10" i="9"/>
  <c r="L9" i="9"/>
  <c r="L8" i="9"/>
  <c r="K8" i="9"/>
  <c r="K11" i="9"/>
  <c r="K10" i="9"/>
  <c r="J11" i="9"/>
  <c r="J10" i="9"/>
  <c r="J9" i="9"/>
  <c r="J8" i="9"/>
  <c r="I9" i="9"/>
  <c r="I8" i="9"/>
  <c r="I10" i="9"/>
  <c r="H8" i="9"/>
  <c r="E9" i="9"/>
  <c r="F9" i="9"/>
  <c r="D8" i="9"/>
  <c r="H503" i="1" l="1"/>
  <c r="H100" i="1"/>
  <c r="H101" i="1"/>
  <c r="H102" i="1"/>
  <c r="H103" i="1"/>
  <c r="H104" i="1"/>
  <c r="H143" i="1"/>
  <c r="H144" i="1"/>
  <c r="H145" i="1"/>
  <c r="H146" i="1"/>
  <c r="H148" i="1"/>
  <c r="H149" i="1"/>
  <c r="H158" i="1"/>
  <c r="H159" i="1"/>
  <c r="H160" i="1"/>
  <c r="H161" i="1"/>
  <c r="H162" i="1"/>
  <c r="H163" i="1"/>
  <c r="H164" i="1"/>
  <c r="H165" i="1"/>
  <c r="H166"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75" i="1"/>
  <c r="H276" i="1"/>
  <c r="H280" i="1"/>
  <c r="H281" i="1"/>
  <c r="H282" i="1"/>
  <c r="H283" i="1"/>
  <c r="H284" i="1"/>
  <c r="H285" i="1"/>
  <c r="H286" i="1"/>
  <c r="H287" i="1"/>
  <c r="H288" i="1"/>
  <c r="H289" i="1"/>
  <c r="H290"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6" i="1"/>
  <c r="H337" i="1"/>
  <c r="H338" i="1"/>
  <c r="H339" i="1"/>
  <c r="H340" i="1"/>
  <c r="H341"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1" i="1"/>
  <c r="H402" i="1"/>
  <c r="H403" i="1"/>
  <c r="H404" i="1"/>
  <c r="H405" i="1"/>
  <c r="H406" i="1"/>
  <c r="H407" i="1"/>
  <c r="H6" i="1"/>
  <c r="H7" i="1"/>
  <c r="H8" i="1"/>
  <c r="H9" i="1"/>
  <c r="H10" i="1"/>
  <c r="H11" i="1"/>
  <c r="H12" i="1"/>
  <c r="H13" i="1"/>
  <c r="H14" i="1"/>
  <c r="H15" i="1"/>
  <c r="H16" i="1"/>
  <c r="H17" i="1"/>
  <c r="H18" i="1"/>
  <c r="H19" i="1"/>
  <c r="H20" i="1"/>
  <c r="H21" i="1"/>
  <c r="H22" i="1"/>
  <c r="H23" i="1"/>
  <c r="H24" i="1"/>
  <c r="H25" i="1"/>
  <c r="H26" i="1"/>
  <c r="H27" i="1"/>
  <c r="H28" i="1"/>
  <c r="H29" i="1"/>
  <c r="H30" i="1"/>
  <c r="H31" i="1"/>
  <c r="H33" i="1"/>
  <c r="H35" i="1"/>
  <c r="H36" i="1"/>
  <c r="H37" i="1"/>
  <c r="H38" i="1"/>
  <c r="H39" i="1"/>
  <c r="H40" i="1"/>
  <c r="H41" i="1"/>
  <c r="H42" i="1"/>
  <c r="H43" i="1"/>
  <c r="H44" i="1"/>
  <c r="H45" i="1"/>
  <c r="H46" i="1"/>
  <c r="H47" i="1"/>
  <c r="H48" i="1"/>
  <c r="H49" i="1"/>
  <c r="H50" i="1"/>
  <c r="H51" i="1"/>
  <c r="H52" i="1"/>
  <c r="H54" i="1"/>
  <c r="H55" i="1"/>
  <c r="H57"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5" i="1"/>
  <c r="F10" i="26" l="1"/>
  <c r="D10" i="26"/>
  <c r="F25" i="26"/>
  <c r="D25" i="26"/>
  <c r="F34" i="26"/>
  <c r="D34" i="26"/>
  <c r="E40" i="26" l="1"/>
  <c r="G40" i="26"/>
  <c r="H40" i="26"/>
  <c r="I40" i="26"/>
  <c r="F14" i="26" l="1"/>
  <c r="E40" i="27" l="1"/>
  <c r="I39" i="26" l="1"/>
  <c r="I248" i="22" l="1"/>
  <c r="I222" i="22"/>
  <c r="I221" i="22"/>
  <c r="I220" i="22"/>
  <c r="I219" i="22"/>
  <c r="I218" i="22"/>
  <c r="I200" i="22"/>
  <c r="I199" i="22"/>
  <c r="I198" i="22"/>
  <c r="I196" i="22"/>
  <c r="I195" i="22"/>
  <c r="I194" i="22"/>
  <c r="I191" i="22"/>
  <c r="I192" i="22"/>
  <c r="I179" i="22"/>
  <c r="I180" i="22"/>
  <c r="I181" i="22"/>
  <c r="I182" i="22"/>
  <c r="I183" i="22"/>
  <c r="I184" i="22"/>
  <c r="I185" i="22"/>
  <c r="I186" i="22"/>
  <c r="I178" i="22"/>
  <c r="E97" i="26"/>
  <c r="I188" i="22" s="1"/>
  <c r="E96" i="26"/>
  <c r="I187" i="22" s="1"/>
  <c r="I173" i="22"/>
  <c r="I174" i="22"/>
  <c r="I175" i="22"/>
  <c r="I177" i="22" l="1"/>
  <c r="I176" i="22"/>
  <c r="I48" i="22"/>
  <c r="I47" i="22"/>
  <c r="I46" i="22"/>
  <c r="I40" i="22"/>
  <c r="I41" i="22"/>
  <c r="I42" i="22"/>
  <c r="I39" i="22"/>
  <c r="I9" i="22"/>
  <c r="I10" i="22"/>
  <c r="I11" i="22"/>
  <c r="I12" i="22"/>
  <c r="I13" i="22"/>
  <c r="I14" i="22"/>
  <c r="I15" i="22"/>
  <c r="I16" i="22"/>
  <c r="I17" i="22"/>
  <c r="I18" i="22"/>
  <c r="I19" i="22"/>
  <c r="I20" i="22"/>
  <c r="I21" i="22"/>
  <c r="I22" i="22"/>
  <c r="I23" i="22"/>
  <c r="I24" i="22"/>
  <c r="I8" i="22"/>
  <c r="D39" i="26"/>
  <c r="D38" i="26"/>
  <c r="I240" i="22" l="1"/>
  <c r="I239" i="22"/>
  <c r="I320" i="22"/>
  <c r="I43" i="22"/>
  <c r="I45" i="22" l="1"/>
  <c r="I44" i="22"/>
  <c r="D16" i="26" l="1"/>
  <c r="F16" i="26" s="1"/>
  <c r="F13" i="26"/>
  <c r="D23" i="26" l="1"/>
  <c r="I224" i="22" l="1"/>
  <c r="I216" i="22"/>
  <c r="I189" i="22"/>
  <c r="I223" i="22"/>
  <c r="I215" i="22"/>
  <c r="I226" i="22"/>
  <c r="I197" i="22"/>
  <c r="I225" i="22"/>
  <c r="I217" i="22"/>
  <c r="I193" i="22"/>
  <c r="I169" i="22"/>
  <c r="I162" i="22"/>
  <c r="I170" i="22"/>
  <c r="I163" i="22"/>
  <c r="I161" i="22"/>
  <c r="I164" i="22"/>
  <c r="I165" i="22"/>
  <c r="I166" i="22"/>
  <c r="I167" i="22"/>
  <c r="I168" i="22"/>
  <c r="I110" i="22"/>
  <c r="I127" i="22"/>
  <c r="I116" i="22"/>
  <c r="I117" i="22"/>
  <c r="I109" i="22"/>
  <c r="I247" i="22" l="1"/>
  <c r="D32" i="26"/>
  <c r="F32" i="26" s="1"/>
  <c r="D33" i="26"/>
  <c r="D31" i="26"/>
  <c r="F31" i="26" s="1"/>
  <c r="OG328" i="22"/>
  <c r="D17" i="26"/>
  <c r="F17" i="26" s="1"/>
  <c r="D30" i="26"/>
  <c r="F30" i="26" s="1"/>
  <c r="I38" i="22" l="1"/>
  <c r="I30" i="22"/>
  <c r="I29" i="22"/>
  <c r="I103" i="22"/>
  <c r="I104" i="22"/>
  <c r="I37" i="22"/>
  <c r="I36" i="22"/>
  <c r="I28" i="22"/>
  <c r="I32" i="22"/>
  <c r="I35" i="22"/>
  <c r="I27" i="22"/>
  <c r="I105" i="22"/>
  <c r="I106" i="22"/>
  <c r="I31" i="22"/>
  <c r="I34" i="22"/>
  <c r="I26" i="22"/>
  <c r="I102" i="22"/>
  <c r="I50" i="22"/>
  <c r="I33" i="22"/>
  <c r="I25" i="22"/>
  <c r="I52" i="22"/>
  <c r="I51" i="22"/>
  <c r="I49" i="22"/>
  <c r="D11" i="26" l="1"/>
  <c r="D26" i="26"/>
  <c r="I319" i="22"/>
  <c r="I318" i="22"/>
  <c r="I327" i="22" l="1"/>
  <c r="I328" i="22"/>
  <c r="I329" i="22"/>
  <c r="I326" i="22"/>
  <c r="D28" i="26" l="1"/>
  <c r="F28" i="26" s="1"/>
  <c r="D27" i="26"/>
  <c r="F27" i="26" s="1"/>
  <c r="F26" i="26"/>
  <c r="D12" i="26"/>
  <c r="F11" i="26"/>
  <c r="D22" i="26"/>
  <c r="D21" i="26"/>
  <c r="D20" i="26"/>
  <c r="I125" i="22" s="1"/>
  <c r="I228" i="22" l="1"/>
  <c r="I229" i="22"/>
  <c r="I227" i="22"/>
  <c r="F22" i="26"/>
  <c r="I243" i="22"/>
  <c r="I137" i="22"/>
  <c r="I138" i="22"/>
  <c r="I139" i="22"/>
  <c r="I126" i="22"/>
  <c r="I140" i="22"/>
  <c r="I141" i="22"/>
  <c r="I142" i="22"/>
  <c r="I143" i="22"/>
  <c r="I144" i="22"/>
  <c r="I122" i="22"/>
  <c r="F12" i="26"/>
  <c r="I321" i="22"/>
  <c r="I272" i="22"/>
  <c r="F20" i="26"/>
  <c r="I230" i="22"/>
  <c r="I114" i="22"/>
  <c r="F21" i="26"/>
  <c r="I115" i="22"/>
  <c r="I124" i="22"/>
  <c r="I108" i="22"/>
  <c r="D19" i="26" l="1"/>
  <c r="D18" i="26"/>
  <c r="D29" i="26"/>
  <c r="I236" i="22" l="1"/>
  <c r="I235" i="22"/>
  <c r="I133" i="22"/>
  <c r="I134" i="22"/>
  <c r="I135" i="22"/>
  <c r="I131" i="22"/>
  <c r="I136" i="22"/>
  <c r="I129" i="22"/>
  <c r="I128" i="22"/>
  <c r="I130" i="22"/>
  <c r="I132" i="22"/>
  <c r="F18" i="26"/>
  <c r="I233" i="22"/>
  <c r="I234" i="22"/>
  <c r="I231" i="22"/>
  <c r="I232" i="22"/>
  <c r="I120" i="22"/>
  <c r="I121" i="22"/>
  <c r="I118" i="22"/>
  <c r="I119" i="22"/>
  <c r="I238" i="22"/>
  <c r="I237" i="22"/>
  <c r="F19" i="26"/>
  <c r="OG235" i="22"/>
  <c r="F15" i="26"/>
  <c r="F29" i="26" s="1"/>
  <c r="F7" i="26"/>
  <c r="F8" i="26"/>
  <c r="F9" i="26"/>
  <c r="F6" i="26"/>
  <c r="I9" i="26" s="1"/>
  <c r="I270" i="22"/>
  <c r="D8" i="26"/>
  <c r="D9" i="26"/>
  <c r="D7" i="26"/>
  <c r="D40" i="26" s="1"/>
  <c r="D6" i="26"/>
  <c r="OG26" i="22"/>
  <c r="OG27" i="22"/>
  <c r="OG28" i="22"/>
  <c r="OG29" i="22"/>
  <c r="OG30" i="22"/>
  <c r="OG31" i="22"/>
  <c r="OG32" i="22"/>
  <c r="OG33" i="22"/>
  <c r="OG34" i="22"/>
  <c r="OG35" i="22"/>
  <c r="OG36" i="22"/>
  <c r="OG37" i="22"/>
  <c r="OG38" i="22"/>
  <c r="OG39" i="22"/>
  <c r="OG40" i="22"/>
  <c r="OG41" i="22"/>
  <c r="OG42" i="22"/>
  <c r="OG43" i="22"/>
  <c r="OG44" i="22"/>
  <c r="OG45" i="22"/>
  <c r="OG46" i="22"/>
  <c r="OG47" i="22"/>
  <c r="OG48" i="22"/>
  <c r="OG49" i="22"/>
  <c r="OG50" i="22"/>
  <c r="OG51" i="22"/>
  <c r="OG52" i="22"/>
  <c r="OG53" i="22"/>
  <c r="OG54" i="22"/>
  <c r="OG55" i="22"/>
  <c r="OG56" i="22"/>
  <c r="OG57" i="22"/>
  <c r="OG58" i="22"/>
  <c r="OG59" i="22"/>
  <c r="OG60" i="22"/>
  <c r="OG61" i="22"/>
  <c r="OG62" i="22"/>
  <c r="OG63" i="22"/>
  <c r="OG64" i="22"/>
  <c r="OG65" i="22"/>
  <c r="OG66" i="22"/>
  <c r="OG67" i="22"/>
  <c r="OG68" i="22"/>
  <c r="OG69" i="22"/>
  <c r="OG70" i="22"/>
  <c r="OG71" i="22"/>
  <c r="OG72" i="22"/>
  <c r="OG73" i="22"/>
  <c r="OG74" i="22"/>
  <c r="OG75" i="22"/>
  <c r="OG76" i="22"/>
  <c r="OG77" i="22"/>
  <c r="OG78" i="22"/>
  <c r="OG79" i="22"/>
  <c r="OG80" i="22"/>
  <c r="OG81" i="22"/>
  <c r="OG82" i="22"/>
  <c r="OG83" i="22"/>
  <c r="OG84" i="22"/>
  <c r="OG85" i="22"/>
  <c r="OG86" i="22"/>
  <c r="OG87" i="22"/>
  <c r="OG88" i="22"/>
  <c r="OG89" i="22"/>
  <c r="OG90" i="22"/>
  <c r="OG91" i="22"/>
  <c r="OG92" i="22"/>
  <c r="OG93" i="22"/>
  <c r="OG94" i="22"/>
  <c r="OG95" i="22"/>
  <c r="OG96" i="22"/>
  <c r="OG97" i="22"/>
  <c r="OG98" i="22"/>
  <c r="OG99" i="22"/>
  <c r="OG100" i="22"/>
  <c r="OG101" i="22"/>
  <c r="OG102" i="22"/>
  <c r="OG103" i="22"/>
  <c r="OG104" i="22"/>
  <c r="OG105" i="22"/>
  <c r="OG106" i="22"/>
  <c r="OG107" i="22"/>
  <c r="OG108" i="22"/>
  <c r="OG109" i="22"/>
  <c r="OG110" i="22"/>
  <c r="OG111" i="22"/>
  <c r="OG112" i="22"/>
  <c r="OG113" i="22"/>
  <c r="OG114" i="22"/>
  <c r="OG115" i="22"/>
  <c r="OG116" i="22"/>
  <c r="OG117" i="22"/>
  <c r="OG118" i="22"/>
  <c r="OG119" i="22"/>
  <c r="OG120" i="22"/>
  <c r="OG121" i="22"/>
  <c r="OG122" i="22"/>
  <c r="OG123" i="22"/>
  <c r="OG124" i="22"/>
  <c r="OG125" i="22"/>
  <c r="OG126" i="22"/>
  <c r="OG127" i="22"/>
  <c r="OG128" i="22"/>
  <c r="OG129" i="22"/>
  <c r="OG130" i="22"/>
  <c r="OG131" i="22"/>
  <c r="OG132" i="22"/>
  <c r="OG133" i="22"/>
  <c r="OG134" i="22"/>
  <c r="OG135" i="22"/>
  <c r="OG136" i="22"/>
  <c r="OG137" i="22"/>
  <c r="OG138" i="22"/>
  <c r="OG139" i="22"/>
  <c r="OG140" i="22"/>
  <c r="OG141" i="22"/>
  <c r="OG142" i="22"/>
  <c r="OG143" i="22"/>
  <c r="OG144" i="22"/>
  <c r="OG145" i="22"/>
  <c r="OG146" i="22"/>
  <c r="OG147" i="22"/>
  <c r="OG148" i="22"/>
  <c r="OG149" i="22"/>
  <c r="OG150" i="22"/>
  <c r="OG151" i="22"/>
  <c r="OG152" i="22"/>
  <c r="OG153" i="22"/>
  <c r="OG154" i="22"/>
  <c r="OG155" i="22"/>
  <c r="OG156" i="22"/>
  <c r="OG157" i="22"/>
  <c r="OG158" i="22"/>
  <c r="OG159" i="22"/>
  <c r="OG160" i="22"/>
  <c r="OG161" i="22"/>
  <c r="OG162" i="22"/>
  <c r="OG163" i="22"/>
  <c r="OG164" i="22"/>
  <c r="OG165" i="22"/>
  <c r="OG166" i="22"/>
  <c r="OG167" i="22"/>
  <c r="OG168" i="22"/>
  <c r="OG169" i="22"/>
  <c r="OG170" i="22"/>
  <c r="OG171" i="22"/>
  <c r="OG176" i="22"/>
  <c r="OG177" i="22"/>
  <c r="OG187" i="22"/>
  <c r="OG188" i="22"/>
  <c r="OG201" i="22"/>
  <c r="OG202" i="22"/>
  <c r="OG203" i="22"/>
  <c r="OG204" i="22"/>
  <c r="OG205" i="22"/>
  <c r="OG206" i="22"/>
  <c r="OG207" i="22"/>
  <c r="OG208" i="22"/>
  <c r="OG209" i="22"/>
  <c r="OG210" i="22"/>
  <c r="OG211" i="22"/>
  <c r="OG212" i="22"/>
  <c r="OG213" i="22"/>
  <c r="OG214" i="22"/>
  <c r="OG215" i="22"/>
  <c r="OG216" i="22"/>
  <c r="OG217" i="22"/>
  <c r="OG218" i="22"/>
  <c r="OG238" i="22"/>
  <c r="OG241" i="22"/>
  <c r="OG242" i="22"/>
  <c r="OG244" i="22"/>
  <c r="OG245" i="22"/>
  <c r="OG246" i="22"/>
  <c r="OG247" i="22"/>
  <c r="OG248" i="22"/>
  <c r="OG249" i="22"/>
  <c r="OG250" i="22"/>
  <c r="OG251" i="22"/>
  <c r="OG252" i="22"/>
  <c r="OG253" i="22"/>
  <c r="OG254" i="22"/>
  <c r="OG255" i="22"/>
  <c r="OG256" i="22"/>
  <c r="OG257" i="22"/>
  <c r="OG258" i="22"/>
  <c r="OG259" i="22"/>
  <c r="OG260" i="22"/>
  <c r="OG261" i="22"/>
  <c r="OG262" i="22"/>
  <c r="OG263" i="22"/>
  <c r="OG264" i="22"/>
  <c r="OG265" i="22"/>
  <c r="OG266" i="22"/>
  <c r="OG267" i="22"/>
  <c r="OG268" i="22"/>
  <c r="OG269" i="22"/>
  <c r="OG270" i="22"/>
  <c r="OG271" i="22"/>
  <c r="OG272" i="22"/>
  <c r="OG273" i="22"/>
  <c r="OG281" i="22"/>
  <c r="OG282" i="22"/>
  <c r="OG283" i="22"/>
  <c r="OG284" i="22"/>
  <c r="OG285" i="22"/>
  <c r="OG286" i="22"/>
  <c r="OG287" i="22"/>
  <c r="OG288" i="22"/>
  <c r="OG289" i="22"/>
  <c r="OG290" i="22"/>
  <c r="OG291" i="22"/>
  <c r="OG292" i="22"/>
  <c r="OG318" i="22"/>
  <c r="OH318" i="22" s="1"/>
  <c r="OI318" i="22" s="1"/>
  <c r="OJ318" i="22" s="1"/>
  <c r="OK318" i="22" s="1"/>
  <c r="OL318" i="22" s="1"/>
  <c r="OM318" i="22" s="1"/>
  <c r="ON318" i="22" s="1"/>
  <c r="OO318" i="22" s="1"/>
  <c r="OP318" i="22" s="1"/>
  <c r="OQ318" i="22" s="1"/>
  <c r="OR318" i="22" s="1"/>
  <c r="OS318" i="22" s="1"/>
  <c r="OT318" i="22" s="1"/>
  <c r="OU318" i="22" s="1"/>
  <c r="OV318" i="22" s="1"/>
  <c r="OW318" i="22" s="1"/>
  <c r="OX318" i="22" s="1"/>
  <c r="OY318" i="22" s="1"/>
  <c r="OZ318" i="22" s="1"/>
  <c r="PA318" i="22" s="1"/>
  <c r="PB318" i="22" s="1"/>
  <c r="PC318" i="22" s="1"/>
  <c r="PD318" i="22" s="1"/>
  <c r="PE318" i="22" s="1"/>
  <c r="PF318" i="22" s="1"/>
  <c r="PG318" i="22" s="1"/>
  <c r="PH318" i="22" s="1"/>
  <c r="PI318" i="22" s="1"/>
  <c r="PJ318" i="22" s="1"/>
  <c r="PK318" i="22" s="1"/>
  <c r="PL318" i="22" s="1"/>
  <c r="PM318" i="22" s="1"/>
  <c r="PN318" i="22" s="1"/>
  <c r="PO318" i="22" s="1"/>
  <c r="PP318" i="22" s="1"/>
  <c r="PQ318" i="22" s="1"/>
  <c r="PR318" i="22" s="1"/>
  <c r="PS318" i="22" s="1"/>
  <c r="PT318" i="22" s="1"/>
  <c r="PU318" i="22" s="1"/>
  <c r="PV318" i="22" s="1"/>
  <c r="PW318" i="22" s="1"/>
  <c r="PX318" i="22" s="1"/>
  <c r="PY318" i="22" s="1"/>
  <c r="PZ318" i="22" s="1"/>
  <c r="QA318" i="22" s="1"/>
  <c r="QB318" i="22" s="1"/>
  <c r="QC318" i="22" s="1"/>
  <c r="QD318" i="22" s="1"/>
  <c r="QE318" i="22" s="1"/>
  <c r="QF318" i="22" s="1"/>
  <c r="QG318" i="22" s="1"/>
  <c r="QH318" i="22" s="1"/>
  <c r="QI318" i="22" s="1"/>
  <c r="QJ318" i="22" s="1"/>
  <c r="QK318" i="22" s="1"/>
  <c r="QL318" i="22" s="1"/>
  <c r="QM318" i="22" s="1"/>
  <c r="QN318" i="22" s="1"/>
  <c r="QO318" i="22" s="1"/>
  <c r="QP318" i="22" s="1"/>
  <c r="QQ318" i="22" s="1"/>
  <c r="QR318" i="22" s="1"/>
  <c r="QS318" i="22" s="1"/>
  <c r="QT318" i="22" s="1"/>
  <c r="QU318" i="22" s="1"/>
  <c r="QV318" i="22" s="1"/>
  <c r="QW318" i="22" s="1"/>
  <c r="QX318" i="22" s="1"/>
  <c r="QY318" i="22" s="1"/>
  <c r="QZ318" i="22" s="1"/>
  <c r="RA318" i="22" s="1"/>
  <c r="RB318" i="22" s="1"/>
  <c r="RC318" i="22" s="1"/>
  <c r="RD318" i="22" s="1"/>
  <c r="RE318" i="22" s="1"/>
  <c r="RF318" i="22" s="1"/>
  <c r="RG318" i="22" s="1"/>
  <c r="RH318" i="22" s="1"/>
  <c r="RI318" i="22" s="1"/>
  <c r="RJ318" i="22" s="1"/>
  <c r="RK318" i="22" s="1"/>
  <c r="RL318" i="22" s="1"/>
  <c r="RM318" i="22" s="1"/>
  <c r="RN318" i="22" s="1"/>
  <c r="RO318" i="22" s="1"/>
  <c r="RP318" i="22" s="1"/>
  <c r="RQ318" i="22" s="1"/>
  <c r="RR318" i="22" s="1"/>
  <c r="RS318" i="22" s="1"/>
  <c r="RT318" i="22" s="1"/>
  <c r="RU318" i="22" s="1"/>
  <c r="RV318" i="22" s="1"/>
  <c r="RW318" i="22" s="1"/>
  <c r="RX318" i="22" s="1"/>
  <c r="RY318" i="22" s="1"/>
  <c r="RZ318" i="22" s="1"/>
  <c r="SA318" i="22" s="1"/>
  <c r="SB318" i="22" s="1"/>
  <c r="SC318" i="22" s="1"/>
  <c r="SD318" i="22" s="1"/>
  <c r="SE318" i="22" s="1"/>
  <c r="SF318" i="22" s="1"/>
  <c r="SG318" i="22" s="1"/>
  <c r="SH318" i="22" s="1"/>
  <c r="SI318" i="22" s="1"/>
  <c r="SJ318" i="22" s="1"/>
  <c r="SK318" i="22" s="1"/>
  <c r="SL318" i="22" s="1"/>
  <c r="SM318" i="22" s="1"/>
  <c r="SN318" i="22" s="1"/>
  <c r="SO318" i="22" s="1"/>
  <c r="SP318" i="22" s="1"/>
  <c r="SQ318" i="22" s="1"/>
  <c r="SR318" i="22" s="1"/>
  <c r="SS318" i="22" s="1"/>
  <c r="ST318" i="22" s="1"/>
  <c r="SU318" i="22" s="1"/>
  <c r="SV318" i="22" s="1"/>
  <c r="SW318" i="22" s="1"/>
  <c r="SX318" i="22" s="1"/>
  <c r="SY318" i="22" s="1"/>
  <c r="SZ318" i="22" s="1"/>
  <c r="TA318" i="22" s="1"/>
  <c r="TB318" i="22" s="1"/>
  <c r="TC318" i="22" s="1"/>
  <c r="TD318" i="22" s="1"/>
  <c r="TE318" i="22" s="1"/>
  <c r="TF318" i="22" s="1"/>
  <c r="TG318" i="22" s="1"/>
  <c r="TH318" i="22" s="1"/>
  <c r="TI318" i="22" s="1"/>
  <c r="TJ318" i="22" s="1"/>
  <c r="TK318" i="22" s="1"/>
  <c r="TL318" i="22" s="1"/>
  <c r="TM318" i="22" s="1"/>
  <c r="TN318" i="22" s="1"/>
  <c r="TO318" i="22" s="1"/>
  <c r="TP318" i="22" s="1"/>
  <c r="TQ318" i="22" s="1"/>
  <c r="TR318" i="22" s="1"/>
  <c r="TS318" i="22" s="1"/>
  <c r="TT318" i="22" s="1"/>
  <c r="TU318" i="22" s="1"/>
  <c r="TV318" i="22" s="1"/>
  <c r="TW318" i="22" s="1"/>
  <c r="TX318" i="22" s="1"/>
  <c r="TY318" i="22" s="1"/>
  <c r="TZ318" i="22" s="1"/>
  <c r="UA318" i="22" s="1"/>
  <c r="UB318" i="22" s="1"/>
  <c r="UC318" i="22" s="1"/>
  <c r="UD318" i="22" s="1"/>
  <c r="UE318" i="22" s="1"/>
  <c r="UF318" i="22" s="1"/>
  <c r="UG318" i="22" s="1"/>
  <c r="UH318" i="22" s="1"/>
  <c r="UI318" i="22" s="1"/>
  <c r="UJ318" i="22" s="1"/>
  <c r="UK318" i="22" s="1"/>
  <c r="UL318" i="22" s="1"/>
  <c r="UM318" i="22" s="1"/>
  <c r="UN318" i="22" s="1"/>
  <c r="UO318" i="22" s="1"/>
  <c r="UP318" i="22" s="1"/>
  <c r="UQ318" i="22" s="1"/>
  <c r="UR318" i="22" s="1"/>
  <c r="US318" i="22" s="1"/>
  <c r="UT318" i="22" s="1"/>
  <c r="UU318" i="22" s="1"/>
  <c r="UV318" i="22" s="1"/>
  <c r="UW318" i="22" s="1"/>
  <c r="UX318" i="22" s="1"/>
  <c r="UY318" i="22" s="1"/>
  <c r="UZ318" i="22" s="1"/>
  <c r="VA318" i="22" s="1"/>
  <c r="VB318" i="22" s="1"/>
  <c r="VC318" i="22" s="1"/>
  <c r="VD318" i="22" s="1"/>
  <c r="VE318" i="22" s="1"/>
  <c r="VF318" i="22" s="1"/>
  <c r="VG318" i="22" s="1"/>
  <c r="VH318" i="22" s="1"/>
  <c r="VI318" i="22" s="1"/>
  <c r="VJ318" i="22" s="1"/>
  <c r="VK318" i="22" s="1"/>
  <c r="VL318" i="22" s="1"/>
  <c r="VM318" i="22" s="1"/>
  <c r="VN318" i="22" s="1"/>
  <c r="VO318" i="22" s="1"/>
  <c r="VP318" i="22" s="1"/>
  <c r="VQ318" i="22" s="1"/>
  <c r="VR318" i="22" s="1"/>
  <c r="VS318" i="22" s="1"/>
  <c r="VT318" i="22" s="1"/>
  <c r="VU318" i="22" s="1"/>
  <c r="VV318" i="22" s="1"/>
  <c r="VW318" i="22" s="1"/>
  <c r="VX318" i="22" s="1"/>
  <c r="VY318" i="22" s="1"/>
  <c r="VZ318" i="22" s="1"/>
  <c r="WA318" i="22" s="1"/>
  <c r="WB318" i="22" s="1"/>
  <c r="WC318" i="22" s="1"/>
  <c r="WD318" i="22" s="1"/>
  <c r="WE318" i="22" s="1"/>
  <c r="WF318" i="22" s="1"/>
  <c r="WG318" i="22" s="1"/>
  <c r="WH318" i="22" s="1"/>
  <c r="WI318" i="22" s="1"/>
  <c r="WJ318" i="22" s="1"/>
  <c r="WK318" i="22" s="1"/>
  <c r="WL318" i="22" s="1"/>
  <c r="WM318" i="22" s="1"/>
  <c r="WN318" i="22" s="1"/>
  <c r="WO318" i="22" s="1"/>
  <c r="WP318" i="22" s="1"/>
  <c r="WQ318" i="22" s="1"/>
  <c r="WR318" i="22" s="1"/>
  <c r="WS318" i="22" s="1"/>
  <c r="WT318" i="22" s="1"/>
  <c r="WU318" i="22" s="1"/>
  <c r="WV318" i="22" s="1"/>
  <c r="WW318" i="22" s="1"/>
  <c r="WX318" i="22" s="1"/>
  <c r="WY318" i="22" s="1"/>
  <c r="WZ318" i="22" s="1"/>
  <c r="XA318" i="22" s="1"/>
  <c r="XB318" i="22" s="1"/>
  <c r="XC318" i="22" s="1"/>
  <c r="XD318" i="22" s="1"/>
  <c r="XE318" i="22" s="1"/>
  <c r="XF318" i="22" s="1"/>
  <c r="XG318" i="22" s="1"/>
  <c r="XH318" i="22" s="1"/>
  <c r="XI318" i="22" s="1"/>
  <c r="XJ318" i="22" s="1"/>
  <c r="XK318" i="22" s="1"/>
  <c r="XL318" i="22" s="1"/>
  <c r="XM318" i="22" s="1"/>
  <c r="XN318" i="22" s="1"/>
  <c r="XO318" i="22" s="1"/>
  <c r="XP318" i="22" s="1"/>
  <c r="XQ318" i="22" s="1"/>
  <c r="XR318" i="22" s="1"/>
  <c r="XS318" i="22" s="1"/>
  <c r="XT318" i="22" s="1"/>
  <c r="XU318" i="22" s="1"/>
  <c r="XV318" i="22" s="1"/>
  <c r="XW318" i="22" s="1"/>
  <c r="XX318" i="22" s="1"/>
  <c r="XY318" i="22" s="1"/>
  <c r="XZ318" i="22" s="1"/>
  <c r="YA318" i="22" s="1"/>
  <c r="YB318" i="22" s="1"/>
  <c r="YC318" i="22" s="1"/>
  <c r="YD318" i="22" s="1"/>
  <c r="YE318" i="22" s="1"/>
  <c r="YF318" i="22" s="1"/>
  <c r="YG318" i="22" s="1"/>
  <c r="YH318" i="22" s="1"/>
  <c r="YI318" i="22" s="1"/>
  <c r="YJ318" i="22" s="1"/>
  <c r="YK318" i="22" s="1"/>
  <c r="YL318" i="22" s="1"/>
  <c r="YM318" i="22" s="1"/>
  <c r="YN318" i="22" s="1"/>
  <c r="YO318" i="22" s="1"/>
  <c r="YP318" i="22" s="1"/>
  <c r="YQ318" i="22" s="1"/>
  <c r="YR318" i="22" s="1"/>
  <c r="YS318" i="22" s="1"/>
  <c r="YT318" i="22" s="1"/>
  <c r="YU318" i="22" s="1"/>
  <c r="YV318" i="22" s="1"/>
  <c r="YW318" i="22" s="1"/>
  <c r="YX318" i="22" s="1"/>
  <c r="YY318" i="22" s="1"/>
  <c r="YZ318" i="22" s="1"/>
  <c r="ZA318" i="22" s="1"/>
  <c r="ZB318" i="22" s="1"/>
  <c r="ZC318" i="22" s="1"/>
  <c r="ZD318" i="22" s="1"/>
  <c r="ZE318" i="22" s="1"/>
  <c r="ZF318" i="22" s="1"/>
  <c r="ZG318" i="22" s="1"/>
  <c r="ZH318" i="22" s="1"/>
  <c r="ZI318" i="22" s="1"/>
  <c r="ZJ318" i="22" s="1"/>
  <c r="ZK318" i="22" s="1"/>
  <c r="ZL318" i="22" s="1"/>
  <c r="ZM318" i="22" s="1"/>
  <c r="ZN318" i="22" s="1"/>
  <c r="ZO318" i="22" s="1"/>
  <c r="ZP318" i="22" s="1"/>
  <c r="ZQ318" i="22" s="1"/>
  <c r="ZR318" i="22" s="1"/>
  <c r="ZS318" i="22" s="1"/>
  <c r="ZT318" i="22" s="1"/>
  <c r="ZU318" i="22" s="1"/>
  <c r="ZV318" i="22" s="1"/>
  <c r="ZW318" i="22" s="1"/>
  <c r="ZX318" i="22" s="1"/>
  <c r="ZY318" i="22" s="1"/>
  <c r="ZZ318" i="22" s="1"/>
  <c r="AAA318" i="22" s="1"/>
  <c r="AAB318" i="22" s="1"/>
  <c r="AAC318" i="22" s="1"/>
  <c r="AAD318" i="22" s="1"/>
  <c r="AAE318" i="22" s="1"/>
  <c r="AAF318" i="22" s="1"/>
  <c r="AAG318" i="22" s="1"/>
  <c r="AAH318" i="22" s="1"/>
  <c r="AAI318" i="22" s="1"/>
  <c r="AAJ318" i="22" s="1"/>
  <c r="AAK318" i="22" s="1"/>
  <c r="AAL318" i="22" s="1"/>
  <c r="AAM318" i="22" s="1"/>
  <c r="AAN318" i="22" s="1"/>
  <c r="AAO318" i="22" s="1"/>
  <c r="AAP318" i="22" s="1"/>
  <c r="AAQ318" i="22" s="1"/>
  <c r="AAR318" i="22" s="1"/>
  <c r="AAS318" i="22" s="1"/>
  <c r="AAT318" i="22" s="1"/>
  <c r="AAU318" i="22" s="1"/>
  <c r="AAV318" i="22" s="1"/>
  <c r="AAW318" i="22" s="1"/>
  <c r="AAX318" i="22" s="1"/>
  <c r="AAY318" i="22" s="1"/>
  <c r="AAZ318" i="22" s="1"/>
  <c r="ABA318" i="22" s="1"/>
  <c r="ABB318" i="22" s="1"/>
  <c r="ABC318" i="22" s="1"/>
  <c r="ABD318" i="22" s="1"/>
  <c r="ABE318" i="22" s="1"/>
  <c r="ABF318" i="22" s="1"/>
  <c r="ABG318" i="22" s="1"/>
  <c r="ABH318" i="22" s="1"/>
  <c r="ABI318" i="22" s="1"/>
  <c r="ABJ318" i="22" s="1"/>
  <c r="ABK318" i="22" s="1"/>
  <c r="ABL318" i="22" s="1"/>
  <c r="ABM318" i="22" s="1"/>
  <c r="ABN318" i="22" s="1"/>
  <c r="ABO318" i="22" s="1"/>
  <c r="ABP318" i="22" s="1"/>
  <c r="ABQ318" i="22" s="1"/>
  <c r="ABR318" i="22" s="1"/>
  <c r="ABS318" i="22" s="1"/>
  <c r="ABT318" i="22" s="1"/>
  <c r="ABU318" i="22" s="1"/>
  <c r="ABV318" i="22" s="1"/>
  <c r="ABW318" i="22" s="1"/>
  <c r="ABX318" i="22" s="1"/>
  <c r="ABY318" i="22" s="1"/>
  <c r="ABZ318" i="22" s="1"/>
  <c r="ACA318" i="22" s="1"/>
  <c r="ACB318" i="22" s="1"/>
  <c r="ACC318" i="22" s="1"/>
  <c r="ACD318" i="22" s="1"/>
  <c r="ACE318" i="22" s="1"/>
  <c r="ACF318" i="22" s="1"/>
  <c r="ACG318" i="22" s="1"/>
  <c r="ACH318" i="22" s="1"/>
  <c r="ACI318" i="22" s="1"/>
  <c r="ACJ318" i="22" s="1"/>
  <c r="ACK318" i="22" s="1"/>
  <c r="ACL318" i="22" s="1"/>
  <c r="ACM318" i="22" s="1"/>
  <c r="ACN318" i="22" s="1"/>
  <c r="ACO318" i="22" s="1"/>
  <c r="ACP318" i="22" s="1"/>
  <c r="ACQ318" i="22" s="1"/>
  <c r="ACR318" i="22" s="1"/>
  <c r="ACS318" i="22" s="1"/>
  <c r="ACT318" i="22" s="1"/>
  <c r="OG319" i="22"/>
  <c r="OH319" i="22" s="1"/>
  <c r="OG6" i="22"/>
  <c r="OG7" i="22"/>
  <c r="OG8" i="22"/>
  <c r="OG9" i="22"/>
  <c r="OG10" i="22"/>
  <c r="OG11" i="22"/>
  <c r="OG12" i="22"/>
  <c r="OG13" i="22"/>
  <c r="OG14" i="22"/>
  <c r="OG15" i="22"/>
  <c r="OG16" i="22"/>
  <c r="OG17" i="22"/>
  <c r="OG18" i="22"/>
  <c r="OG19" i="22"/>
  <c r="OG20" i="22"/>
  <c r="OG21" i="22"/>
  <c r="OG22" i="22"/>
  <c r="OG23" i="22"/>
  <c r="OG24" i="22"/>
  <c r="OG25" i="22"/>
  <c r="OG5" i="22"/>
  <c r="F24" i="26" l="1"/>
  <c r="F40" i="26"/>
  <c r="E126" i="26"/>
  <c r="I244" i="22"/>
  <c r="I302" i="22"/>
  <c r="I285" i="22"/>
  <c r="I303" i="22"/>
  <c r="I286" i="22"/>
  <c r="I304" i="22"/>
  <c r="I281" i="22"/>
  <c r="I305" i="22"/>
  <c r="I298" i="22"/>
  <c r="I297" i="22"/>
  <c r="I245" i="22"/>
  <c r="I299" i="22"/>
  <c r="I282" i="22"/>
  <c r="I300" i="22"/>
  <c r="I283" i="22"/>
  <c r="I301" i="22"/>
  <c r="I284" i="22"/>
  <c r="OG237" i="22"/>
  <c r="OH237" i="22" s="1"/>
  <c r="I316" i="22"/>
  <c r="I273" i="22"/>
  <c r="I317" i="22"/>
  <c r="F23" i="26"/>
  <c r="I246" i="22"/>
  <c r="I294" i="22"/>
  <c r="I287" i="22"/>
  <c r="I288" i="22"/>
  <c r="I296" i="22"/>
  <c r="I289" i="22"/>
  <c r="I295" i="22"/>
  <c r="I290" i="22"/>
  <c r="I291" i="22"/>
  <c r="I292" i="22"/>
  <c r="I293" i="22"/>
  <c r="F33" i="26"/>
  <c r="I5" i="22"/>
  <c r="I7" i="22"/>
  <c r="I53" i="22"/>
  <c r="I6" i="22"/>
  <c r="I280" i="22"/>
  <c r="I322" i="22"/>
  <c r="I279" i="22"/>
  <c r="I313" i="22"/>
  <c r="I278" i="22"/>
  <c r="I312" i="22"/>
  <c r="I277" i="22"/>
  <c r="I311" i="22"/>
  <c r="I276" i="22"/>
  <c r="I308" i="22"/>
  <c r="I275" i="22"/>
  <c r="I306" i="22"/>
  <c r="I307" i="22"/>
  <c r="I274" i="22"/>
  <c r="E127" i="26"/>
  <c r="E135" i="26"/>
  <c r="I314" i="22"/>
  <c r="E128" i="26"/>
  <c r="E136" i="26"/>
  <c r="I310" i="22"/>
  <c r="E138" i="26"/>
  <c r="I315" i="22"/>
  <c r="E129" i="26"/>
  <c r="E137" i="26"/>
  <c r="I212" i="22" s="1"/>
  <c r="I309" i="22"/>
  <c r="E130" i="26"/>
  <c r="E134" i="26"/>
  <c r="E131" i="26"/>
  <c r="E139" i="26"/>
  <c r="I214" i="22" s="1"/>
  <c r="E140" i="26"/>
  <c r="I171" i="22" s="1"/>
  <c r="E132" i="26"/>
  <c r="E133" i="26"/>
  <c r="OH124" i="22"/>
  <c r="OI124" i="22" s="1"/>
  <c r="OH281" i="22"/>
  <c r="OH105" i="22"/>
  <c r="OH273" i="22"/>
  <c r="OH97" i="22"/>
  <c r="OH90" i="22"/>
  <c r="OH82" i="22"/>
  <c r="OH208" i="22"/>
  <c r="OH201" i="22"/>
  <c r="OH32" i="22"/>
  <c r="OH73" i="22"/>
  <c r="OH177" i="22"/>
  <c r="OI177" i="22" s="1"/>
  <c r="OH100" i="22"/>
  <c r="OH38" i="22"/>
  <c r="OI38" i="22" s="1"/>
  <c r="OH161" i="22"/>
  <c r="OI161" i="22" s="1"/>
  <c r="OH146" i="22"/>
  <c r="OI146" i="22" s="1"/>
  <c r="OH123" i="22"/>
  <c r="OI123" i="22" s="1"/>
  <c r="OH109" i="22"/>
  <c r="OH104" i="22"/>
  <c r="OH67" i="22"/>
  <c r="OH286" i="22"/>
  <c r="OH165" i="22"/>
  <c r="OH79" i="22"/>
  <c r="OH50" i="22"/>
  <c r="OI50" i="22" s="1"/>
  <c r="OH210" i="22"/>
  <c r="OI210" i="22" s="1"/>
  <c r="OH204" i="22"/>
  <c r="OH106" i="22"/>
  <c r="OH101" i="22"/>
  <c r="OI101" i="22" s="1"/>
  <c r="OH83" i="22"/>
  <c r="OI83" i="22" s="1"/>
  <c r="OH265" i="22"/>
  <c r="OH163" i="22"/>
  <c r="OI163" i="22" s="1"/>
  <c r="OH142" i="22"/>
  <c r="OI142" i="22" s="1"/>
  <c r="OH89" i="22"/>
  <c r="OH235" i="22"/>
  <c r="OH91" i="22"/>
  <c r="OI91" i="22" s="1"/>
  <c r="OH88" i="22"/>
  <c r="OI88" i="22" s="1"/>
  <c r="OH283" i="22"/>
  <c r="OH269" i="22"/>
  <c r="OH257" i="22"/>
  <c r="OH136" i="22"/>
  <c r="OH121" i="22"/>
  <c r="OI121" i="22" s="1"/>
  <c r="OH96" i="22"/>
  <c r="OH42" i="22"/>
  <c r="OI42" i="22" s="1"/>
  <c r="OH36" i="22"/>
  <c r="OI36" i="22" s="1"/>
  <c r="OH261" i="22"/>
  <c r="OI261" i="22" s="1"/>
  <c r="OH241" i="22"/>
  <c r="OH144" i="22"/>
  <c r="OI144" i="22" s="1"/>
  <c r="OH120" i="22"/>
  <c r="OI120" i="22" s="1"/>
  <c r="OH80" i="22"/>
  <c r="OH68" i="22"/>
  <c r="OI68" i="22" s="1"/>
  <c r="OH247" i="22"/>
  <c r="OH113" i="22"/>
  <c r="OH53" i="22"/>
  <c r="OI53" i="22" s="1"/>
  <c r="OI319" i="22"/>
  <c r="OH21" i="22"/>
  <c r="OH285" i="22"/>
  <c r="OH115" i="22"/>
  <c r="OH170" i="22"/>
  <c r="OH126" i="22"/>
  <c r="OH77" i="22"/>
  <c r="OH40" i="22"/>
  <c r="OH34" i="22"/>
  <c r="OH20" i="22"/>
  <c r="OH287" i="22"/>
  <c r="OH271" i="22"/>
  <c r="OH268" i="22"/>
  <c r="OH264" i="22"/>
  <c r="OH260" i="22"/>
  <c r="OH250" i="22"/>
  <c r="OH246" i="22"/>
  <c r="OH216" i="22"/>
  <c r="OH212" i="22"/>
  <c r="OH169" i="22"/>
  <c r="OH157" i="22"/>
  <c r="OH154" i="22"/>
  <c r="OH152" i="22"/>
  <c r="OH107" i="22"/>
  <c r="OH102" i="22"/>
  <c r="OH98" i="22"/>
  <c r="OH94" i="22"/>
  <c r="OH71" i="22"/>
  <c r="OH64" i="22"/>
  <c r="OH57" i="22"/>
  <c r="OH54" i="22"/>
  <c r="OH51" i="22"/>
  <c r="OH49" i="22"/>
  <c r="OH48" i="22"/>
  <c r="OH46" i="22"/>
  <c r="OH31" i="22"/>
  <c r="OH29" i="22"/>
  <c r="OH26" i="22"/>
  <c r="OH282" i="22"/>
  <c r="OH238" i="22"/>
  <c r="OH168" i="22"/>
  <c r="OH119" i="22"/>
  <c r="OH74" i="22"/>
  <c r="OH10" i="22"/>
  <c r="OH145" i="22"/>
  <c r="OH5" i="22"/>
  <c r="OH16" i="22"/>
  <c r="OH15" i="22"/>
  <c r="OH9" i="22"/>
  <c r="OH263" i="22"/>
  <c r="OH259" i="22"/>
  <c r="OH254" i="22"/>
  <c r="OH249" i="22"/>
  <c r="OH242" i="22"/>
  <c r="OH188" i="22"/>
  <c r="OH167" i="22"/>
  <c r="OH156" i="22"/>
  <c r="OH149" i="22"/>
  <c r="OH147" i="22"/>
  <c r="OH143" i="22"/>
  <c r="OH135" i="22"/>
  <c r="OH133" i="22"/>
  <c r="OH110" i="22"/>
  <c r="OH108" i="22"/>
  <c r="OH78" i="22"/>
  <c r="OH62" i="22"/>
  <c r="OH140" i="22"/>
  <c r="OH111" i="22"/>
  <c r="OH72" i="22"/>
  <c r="OH27" i="22"/>
  <c r="OH25" i="22"/>
  <c r="OH19" i="22"/>
  <c r="OH14" i="22"/>
  <c r="OH8" i="22"/>
  <c r="OH290" i="22"/>
  <c r="OH284" i="22"/>
  <c r="OH272" i="22"/>
  <c r="OH267" i="22"/>
  <c r="OH245" i="22"/>
  <c r="OH215" i="22"/>
  <c r="OH209" i="22"/>
  <c r="OH207" i="22"/>
  <c r="OH205" i="22"/>
  <c r="OH203" i="22"/>
  <c r="OH176" i="22"/>
  <c r="OH171" i="22"/>
  <c r="OH141" i="22"/>
  <c r="OH138" i="22"/>
  <c r="OH130" i="22"/>
  <c r="OH129" i="22"/>
  <c r="OH125" i="22"/>
  <c r="OH118" i="22"/>
  <c r="OH117" i="22"/>
  <c r="OH114" i="22"/>
  <c r="OH103" i="22"/>
  <c r="OH85" i="22"/>
  <c r="OH69" i="22"/>
  <c r="OH60" i="22"/>
  <c r="OH52" i="22"/>
  <c r="OH47" i="22"/>
  <c r="OH45" i="22"/>
  <c r="OH41" i="22"/>
  <c r="OH39" i="22"/>
  <c r="OH160" i="22"/>
  <c r="OH132" i="22"/>
  <c r="OH116" i="22"/>
  <c r="OH86" i="22"/>
  <c r="OH66" i="22"/>
  <c r="OH92" i="22"/>
  <c r="OH24" i="22"/>
  <c r="OH256" i="22"/>
  <c r="OH162" i="22"/>
  <c r="OH153" i="22"/>
  <c r="OH112" i="22"/>
  <c r="OH218" i="22"/>
  <c r="OH155" i="22"/>
  <c r="OH35" i="22"/>
  <c r="OH18" i="22"/>
  <c r="OH6" i="22"/>
  <c r="OH292" i="22"/>
  <c r="OH289" i="22"/>
  <c r="OH270" i="22"/>
  <c r="OH266" i="22"/>
  <c r="OH258" i="22"/>
  <c r="OH252" i="22"/>
  <c r="OH248" i="22"/>
  <c r="OH244" i="22"/>
  <c r="OH214" i="22"/>
  <c r="OH211" i="22"/>
  <c r="OH187" i="22"/>
  <c r="OH164" i="22"/>
  <c r="OH158" i="22"/>
  <c r="OH148" i="22"/>
  <c r="OH131" i="22"/>
  <c r="OH127" i="22"/>
  <c r="OI106" i="22"/>
  <c r="OI104" i="22"/>
  <c r="OH99" i="22"/>
  <c r="OH93" i="22"/>
  <c r="OH87" i="22"/>
  <c r="OH75" i="22"/>
  <c r="OH70" i="22"/>
  <c r="OH59" i="22"/>
  <c r="OH58" i="22"/>
  <c r="OH55" i="22"/>
  <c r="OH43" i="22"/>
  <c r="OH37" i="22"/>
  <c r="OH28" i="22"/>
  <c r="OH11" i="22"/>
  <c r="OH206" i="22"/>
  <c r="OH150" i="22"/>
  <c r="OH84" i="22"/>
  <c r="OH61" i="22"/>
  <c r="OH7" i="22"/>
  <c r="OH253" i="22"/>
  <c r="OH159" i="22"/>
  <c r="OH139" i="22"/>
  <c r="OH122" i="22"/>
  <c r="OH76" i="22"/>
  <c r="OH65" i="22"/>
  <c r="OH33" i="22"/>
  <c r="OH23" i="22"/>
  <c r="OH13" i="22"/>
  <c r="OH22" i="22"/>
  <c r="OH17" i="22"/>
  <c r="OH12" i="22"/>
  <c r="OH291" i="22"/>
  <c r="OH288" i="22"/>
  <c r="OH262" i="22"/>
  <c r="OH255" i="22"/>
  <c r="OH251" i="22"/>
  <c r="OH217" i="22"/>
  <c r="OH213" i="22"/>
  <c r="OH202" i="22"/>
  <c r="OH166" i="22"/>
  <c r="OH151" i="22"/>
  <c r="OH137" i="22"/>
  <c r="OH134" i="22"/>
  <c r="OH128" i="22"/>
  <c r="OH95" i="22"/>
  <c r="OH81" i="22"/>
  <c r="OH63" i="22"/>
  <c r="OH56" i="22"/>
  <c r="OH44" i="22"/>
  <c r="OH30" i="22"/>
  <c r="I152" i="22" l="1"/>
  <c r="I208" i="22"/>
  <c r="I154" i="22"/>
  <c r="I210" i="22"/>
  <c r="I151" i="22"/>
  <c r="I207" i="22"/>
  <c r="I148" i="22"/>
  <c r="I204" i="22"/>
  <c r="I146" i="22"/>
  <c r="I202" i="22"/>
  <c r="I157" i="22"/>
  <c r="I213" i="22"/>
  <c r="I150" i="22"/>
  <c r="I206" i="22"/>
  <c r="I153" i="22"/>
  <c r="I209" i="22"/>
  <c r="I155" i="22"/>
  <c r="I211" i="22"/>
  <c r="I149" i="22"/>
  <c r="I205" i="22"/>
  <c r="I147" i="22"/>
  <c r="I203" i="22"/>
  <c r="I201" i="22"/>
  <c r="I145" i="22"/>
  <c r="OI73" i="22"/>
  <c r="OJ73" i="22" s="1"/>
  <c r="OI32" i="22"/>
  <c r="OI105" i="22"/>
  <c r="OI204" i="22"/>
  <c r="OJ204" i="22" s="1"/>
  <c r="I160" i="22"/>
  <c r="I156" i="22"/>
  <c r="I159" i="22"/>
  <c r="I158" i="22"/>
  <c r="OI201" i="22"/>
  <c r="OJ201" i="22" s="1"/>
  <c r="OI273" i="22"/>
  <c r="OI97" i="22"/>
  <c r="OI80" i="22"/>
  <c r="OJ80" i="22" s="1"/>
  <c r="OI89" i="22"/>
  <c r="OI67" i="22"/>
  <c r="OI241" i="22"/>
  <c r="OI100" i="22"/>
  <c r="OJ100" i="22" s="1"/>
  <c r="OI235" i="22"/>
  <c r="OJ235" i="22" s="1"/>
  <c r="OI82" i="22"/>
  <c r="OJ82" i="22" s="1"/>
  <c r="OI90" i="22"/>
  <c r="OI281" i="22"/>
  <c r="OJ281" i="22" s="1"/>
  <c r="OK281" i="22" s="1"/>
  <c r="OI79" i="22"/>
  <c r="OI208" i="22"/>
  <c r="OI165" i="22"/>
  <c r="OI136" i="22"/>
  <c r="OJ136" i="22" s="1"/>
  <c r="OI109" i="22"/>
  <c r="OI265" i="22"/>
  <c r="OJ265" i="22" s="1"/>
  <c r="OI269" i="22"/>
  <c r="OJ269" i="22" s="1"/>
  <c r="OI247" i="22"/>
  <c r="OI286" i="22"/>
  <c r="OJ286" i="22" s="1"/>
  <c r="OI257" i="22"/>
  <c r="OI113" i="22"/>
  <c r="OI96" i="22"/>
  <c r="OI283" i="22"/>
  <c r="OI166" i="22"/>
  <c r="OJ210" i="22"/>
  <c r="OI66" i="22"/>
  <c r="OI45" i="22"/>
  <c r="OJ142" i="22"/>
  <c r="OI156" i="22"/>
  <c r="OI242" i="22"/>
  <c r="OI46" i="22"/>
  <c r="OI64" i="22"/>
  <c r="OJ88" i="22"/>
  <c r="OI102" i="22"/>
  <c r="OI157" i="22"/>
  <c r="OI250" i="22"/>
  <c r="OI271" i="22"/>
  <c r="OI63" i="22"/>
  <c r="OI87" i="22"/>
  <c r="OJ120" i="22"/>
  <c r="OI132" i="22"/>
  <c r="OI117" i="22"/>
  <c r="OI202" i="22"/>
  <c r="OI251" i="22"/>
  <c r="OI291" i="22"/>
  <c r="OI13" i="22"/>
  <c r="OI76" i="22"/>
  <c r="OI122" i="22"/>
  <c r="OI253" i="22"/>
  <c r="OI58" i="22"/>
  <c r="OI162" i="22"/>
  <c r="OI24" i="22"/>
  <c r="OI47" i="22"/>
  <c r="OI176" i="22"/>
  <c r="OI215" i="22"/>
  <c r="OI14" i="22"/>
  <c r="OI72" i="22"/>
  <c r="OI110" i="22"/>
  <c r="OI249" i="22"/>
  <c r="OI145" i="22"/>
  <c r="OI74" i="22"/>
  <c r="OI238" i="22"/>
  <c r="OI48" i="22"/>
  <c r="OI169" i="22"/>
  <c r="OJ36" i="22"/>
  <c r="OJ163" i="22"/>
  <c r="OI30" i="22"/>
  <c r="OI134" i="22"/>
  <c r="OI288" i="22"/>
  <c r="OI131" i="22"/>
  <c r="OI158" i="22"/>
  <c r="OI266" i="22"/>
  <c r="OI292" i="22"/>
  <c r="OI255" i="22"/>
  <c r="OI150" i="22"/>
  <c r="OI11" i="22"/>
  <c r="OI93" i="22"/>
  <c r="OJ121" i="22"/>
  <c r="OI164" i="22"/>
  <c r="OI248" i="22"/>
  <c r="OI270" i="22"/>
  <c r="OI6" i="22"/>
  <c r="OJ144" i="22"/>
  <c r="OI237" i="22"/>
  <c r="OI86" i="22"/>
  <c r="OI160" i="22"/>
  <c r="OI85" i="22"/>
  <c r="OI118" i="22"/>
  <c r="OJ50" i="22"/>
  <c r="OI143" i="22"/>
  <c r="OI167" i="22"/>
  <c r="OI9" i="22"/>
  <c r="OI49" i="22"/>
  <c r="OI71" i="22"/>
  <c r="OI94" i="22"/>
  <c r="OI107" i="22"/>
  <c r="OI212" i="22"/>
  <c r="OI260" i="22"/>
  <c r="OI287" i="22"/>
  <c r="OJ106" i="22"/>
  <c r="OI244" i="22"/>
  <c r="OJ83" i="22"/>
  <c r="OI81" i="22"/>
  <c r="OI12" i="22"/>
  <c r="OI23" i="22"/>
  <c r="OJ91" i="22"/>
  <c r="OI139" i="22"/>
  <c r="OI28" i="22"/>
  <c r="OI59" i="22"/>
  <c r="OI187" i="22"/>
  <c r="OI92" i="22"/>
  <c r="OI52" i="22"/>
  <c r="OI138" i="22"/>
  <c r="OI284" i="22"/>
  <c r="OI19" i="22"/>
  <c r="OI111" i="22"/>
  <c r="OI133" i="22"/>
  <c r="OI254" i="22"/>
  <c r="OI10" i="22"/>
  <c r="OI282" i="22"/>
  <c r="OI51" i="22"/>
  <c r="OI34" i="22"/>
  <c r="OI126" i="22"/>
  <c r="OI285" i="22"/>
  <c r="OI262" i="22"/>
  <c r="OI61" i="22"/>
  <c r="OI99" i="22"/>
  <c r="OJ146" i="22"/>
  <c r="OI211" i="22"/>
  <c r="OI252" i="22"/>
  <c r="OI18" i="22"/>
  <c r="OI155" i="22"/>
  <c r="OJ42" i="22"/>
  <c r="OJ32" i="22"/>
  <c r="OI116" i="22"/>
  <c r="OJ261" i="22"/>
  <c r="OI60" i="22"/>
  <c r="OI103" i="22"/>
  <c r="OI125" i="22"/>
  <c r="OI203" i="22"/>
  <c r="OI245" i="22"/>
  <c r="OI27" i="22"/>
  <c r="OI62" i="22"/>
  <c r="OI147" i="22"/>
  <c r="OI188" i="22"/>
  <c r="OI259" i="22"/>
  <c r="OI15" i="22"/>
  <c r="OI26" i="22"/>
  <c r="OI54" i="22"/>
  <c r="OK73" i="22"/>
  <c r="OI98" i="22"/>
  <c r="OI152" i="22"/>
  <c r="OI216" i="22"/>
  <c r="OI264" i="22"/>
  <c r="OI20" i="22"/>
  <c r="OI95" i="22"/>
  <c r="OI33" i="22"/>
  <c r="OJ101" i="22"/>
  <c r="OI159" i="22"/>
  <c r="OI7" i="22"/>
  <c r="OI37" i="22"/>
  <c r="OI70" i="22"/>
  <c r="OI112" i="22"/>
  <c r="OI256" i="22"/>
  <c r="OI39" i="22"/>
  <c r="OI69" i="22"/>
  <c r="OI141" i="22"/>
  <c r="OI205" i="22"/>
  <c r="OI267" i="22"/>
  <c r="OI290" i="22"/>
  <c r="OI25" i="22"/>
  <c r="OI140" i="22"/>
  <c r="OI135" i="22"/>
  <c r="OI263" i="22"/>
  <c r="OJ68" i="22"/>
  <c r="OI119" i="22"/>
  <c r="OI29" i="22"/>
  <c r="OI40" i="22"/>
  <c r="OI77" i="22"/>
  <c r="OI170" i="22"/>
  <c r="OI21" i="22"/>
  <c r="OI137" i="22"/>
  <c r="OI17" i="22"/>
  <c r="OI44" i="22"/>
  <c r="OI151" i="22"/>
  <c r="OI217" i="22"/>
  <c r="OI84" i="22"/>
  <c r="OI206" i="22"/>
  <c r="OI43" i="22"/>
  <c r="OI75" i="22"/>
  <c r="OJ104" i="22"/>
  <c r="OI127" i="22"/>
  <c r="OI148" i="22"/>
  <c r="OI214" i="22"/>
  <c r="OI258" i="22"/>
  <c r="OI289" i="22"/>
  <c r="OI35" i="22"/>
  <c r="OI218" i="22"/>
  <c r="OJ53" i="22"/>
  <c r="OJ123" i="22"/>
  <c r="OI41" i="22"/>
  <c r="OJ79" i="22"/>
  <c r="OI114" i="22"/>
  <c r="OI129" i="22"/>
  <c r="OI207" i="22"/>
  <c r="OJ38" i="22"/>
  <c r="OI78" i="22"/>
  <c r="OI149" i="22"/>
  <c r="OI16" i="22"/>
  <c r="OI31" i="22"/>
  <c r="OI57" i="22"/>
  <c r="OJ124" i="22"/>
  <c r="OI154" i="22"/>
  <c r="OI246" i="22"/>
  <c r="OI268" i="22"/>
  <c r="OI213" i="22"/>
  <c r="OI56" i="22"/>
  <c r="OI128" i="22"/>
  <c r="OI22" i="22"/>
  <c r="OI65" i="22"/>
  <c r="OJ177" i="22"/>
  <c r="OI55" i="22"/>
  <c r="OI153" i="22"/>
  <c r="OI130" i="22"/>
  <c r="OI171" i="22"/>
  <c r="OI209" i="22"/>
  <c r="OI272" i="22"/>
  <c r="OI8" i="22"/>
  <c r="OI108" i="22"/>
  <c r="OI5" i="22"/>
  <c r="OJ105" i="22"/>
  <c r="OI168" i="22"/>
  <c r="OJ161" i="22"/>
  <c r="OI115" i="22"/>
  <c r="OJ319" i="22"/>
  <c r="OJ273" i="22" l="1"/>
  <c r="OK82" i="22"/>
  <c r="OJ241" i="22"/>
  <c r="OK241" i="22" s="1"/>
  <c r="OJ67" i="22"/>
  <c r="OK67" i="22" s="1"/>
  <c r="OJ97" i="22"/>
  <c r="OJ89" i="22"/>
  <c r="OJ247" i="22"/>
  <c r="OK247" i="22" s="1"/>
  <c r="OJ90" i="22"/>
  <c r="OJ208" i="22"/>
  <c r="OJ165" i="22"/>
  <c r="OJ109" i="22"/>
  <c r="OJ283" i="22"/>
  <c r="OJ96" i="22"/>
  <c r="OJ257" i="22"/>
  <c r="OJ113" i="22"/>
  <c r="OK319" i="22"/>
  <c r="OK105" i="22"/>
  <c r="OJ171" i="22"/>
  <c r="OJ268" i="22"/>
  <c r="OJ16" i="22"/>
  <c r="OJ114" i="22"/>
  <c r="OJ289" i="22"/>
  <c r="OJ206" i="22"/>
  <c r="OJ140" i="22"/>
  <c r="OJ37" i="22"/>
  <c r="OJ264" i="22"/>
  <c r="OJ15" i="22"/>
  <c r="OJ203" i="22"/>
  <c r="OK42" i="22"/>
  <c r="OJ99" i="22"/>
  <c r="OJ130" i="22"/>
  <c r="OJ55" i="22"/>
  <c r="OJ65" i="22"/>
  <c r="OK104" i="22"/>
  <c r="OJ256" i="22"/>
  <c r="OJ216" i="22"/>
  <c r="OJ155" i="22"/>
  <c r="OJ211" i="22"/>
  <c r="OJ52" i="22"/>
  <c r="OJ48" i="22"/>
  <c r="OJ242" i="22"/>
  <c r="OJ45" i="22"/>
  <c r="OJ246" i="22"/>
  <c r="OK79" i="22"/>
  <c r="OJ258" i="22"/>
  <c r="OJ77" i="22"/>
  <c r="OK68" i="22"/>
  <c r="OJ25" i="22"/>
  <c r="OJ7" i="22"/>
  <c r="OK265" i="22"/>
  <c r="OJ259" i="22"/>
  <c r="OJ125" i="22"/>
  <c r="OJ282" i="22"/>
  <c r="OJ59" i="22"/>
  <c r="OJ139" i="22"/>
  <c r="OK235" i="22"/>
  <c r="OJ287" i="22"/>
  <c r="OJ107" i="22"/>
  <c r="OJ9" i="22"/>
  <c r="OK50" i="22"/>
  <c r="OJ86" i="22"/>
  <c r="OJ6" i="22"/>
  <c r="OJ150" i="22"/>
  <c r="OJ292" i="22"/>
  <c r="OK163" i="22"/>
  <c r="OJ249" i="22"/>
  <c r="OJ14" i="22"/>
  <c r="OJ47" i="22"/>
  <c r="OJ13" i="22"/>
  <c r="OJ87" i="22"/>
  <c r="OJ250" i="22"/>
  <c r="OK88" i="22"/>
  <c r="OJ5" i="22"/>
  <c r="OJ84" i="22"/>
  <c r="OJ137" i="22"/>
  <c r="OJ141" i="22"/>
  <c r="OL73" i="22"/>
  <c r="OJ27" i="22"/>
  <c r="OJ116" i="22"/>
  <c r="OJ126" i="22"/>
  <c r="OJ133" i="22"/>
  <c r="OK161" i="22"/>
  <c r="OJ56" i="22"/>
  <c r="OJ57" i="22"/>
  <c r="OJ207" i="22"/>
  <c r="OJ218" i="22"/>
  <c r="OJ75" i="22"/>
  <c r="OJ40" i="22"/>
  <c r="OJ159" i="22"/>
  <c r="OJ152" i="22"/>
  <c r="OJ54" i="22"/>
  <c r="OJ188" i="22"/>
  <c r="OJ61" i="22"/>
  <c r="OK91" i="22"/>
  <c r="OJ244" i="22"/>
  <c r="OJ167" i="22"/>
  <c r="OJ238" i="22"/>
  <c r="OJ117" i="22"/>
  <c r="OJ66" i="22"/>
  <c r="OJ8" i="22"/>
  <c r="OJ272" i="22"/>
  <c r="OJ154" i="22"/>
  <c r="OK201" i="22"/>
  <c r="OJ41" i="22"/>
  <c r="OJ44" i="22"/>
  <c r="OJ263" i="22"/>
  <c r="OJ69" i="22"/>
  <c r="OJ95" i="22"/>
  <c r="OK286" i="22"/>
  <c r="OJ103" i="22"/>
  <c r="OK32" i="22"/>
  <c r="OJ18" i="22"/>
  <c r="OK146" i="22"/>
  <c r="OJ111" i="22"/>
  <c r="OJ138" i="22"/>
  <c r="OJ92" i="22"/>
  <c r="OJ28" i="22"/>
  <c r="OJ81" i="22"/>
  <c r="OJ260" i="22"/>
  <c r="OJ94" i="22"/>
  <c r="OJ118" i="22"/>
  <c r="OJ237" i="22"/>
  <c r="OJ270" i="22"/>
  <c r="OK121" i="22"/>
  <c r="OJ255" i="22"/>
  <c r="OJ266" i="22"/>
  <c r="OJ288" i="22"/>
  <c r="OK36" i="22"/>
  <c r="OJ110" i="22"/>
  <c r="OJ24" i="22"/>
  <c r="OJ253" i="22"/>
  <c r="OJ291" i="22"/>
  <c r="OJ157" i="22"/>
  <c r="OJ64" i="22"/>
  <c r="OJ156" i="22"/>
  <c r="OJ128" i="22"/>
  <c r="OK38" i="22"/>
  <c r="OK80" i="22"/>
  <c r="OJ22" i="22"/>
  <c r="OJ214" i="22"/>
  <c r="OK269" i="22"/>
  <c r="OJ21" i="22"/>
  <c r="OJ290" i="22"/>
  <c r="OJ112" i="22"/>
  <c r="OJ168" i="22"/>
  <c r="OK124" i="22"/>
  <c r="OJ149" i="22"/>
  <c r="OJ43" i="22"/>
  <c r="OJ217" i="22"/>
  <c r="OJ170" i="22"/>
  <c r="OJ29" i="22"/>
  <c r="OJ267" i="22"/>
  <c r="OJ143" i="22"/>
  <c r="OJ248" i="22"/>
  <c r="OJ215" i="22"/>
  <c r="OJ162" i="22"/>
  <c r="OJ122" i="22"/>
  <c r="OK210" i="22"/>
  <c r="OJ108" i="22"/>
  <c r="OK177" i="22"/>
  <c r="OJ31" i="22"/>
  <c r="OK123" i="22"/>
  <c r="OJ35" i="22"/>
  <c r="OJ135" i="22"/>
  <c r="OJ39" i="22"/>
  <c r="OK101" i="22"/>
  <c r="OJ20" i="22"/>
  <c r="OJ147" i="22"/>
  <c r="OJ60" i="22"/>
  <c r="OK273" i="22"/>
  <c r="OJ34" i="22"/>
  <c r="OJ19" i="22"/>
  <c r="OL281" i="22"/>
  <c r="OJ23" i="22"/>
  <c r="OK106" i="22"/>
  <c r="OJ212" i="22"/>
  <c r="OJ71" i="22"/>
  <c r="OJ85" i="22"/>
  <c r="OJ93" i="22"/>
  <c r="OK204" i="22"/>
  <c r="OJ158" i="22"/>
  <c r="OJ134" i="22"/>
  <c r="OJ74" i="22"/>
  <c r="OJ251" i="22"/>
  <c r="OJ132" i="22"/>
  <c r="OJ63" i="22"/>
  <c r="OJ46" i="22"/>
  <c r="OJ209" i="22"/>
  <c r="OJ213" i="22"/>
  <c r="OJ129" i="22"/>
  <c r="OJ148" i="22"/>
  <c r="OJ17" i="22"/>
  <c r="OJ70" i="22"/>
  <c r="OJ26" i="22"/>
  <c r="OJ245" i="22"/>
  <c r="OJ262" i="22"/>
  <c r="OJ10" i="22"/>
  <c r="OJ115" i="22"/>
  <c r="OJ153" i="22"/>
  <c r="OK53" i="22"/>
  <c r="OJ254" i="22"/>
  <c r="OJ160" i="22"/>
  <c r="OJ164" i="22"/>
  <c r="OJ30" i="22"/>
  <c r="OJ176" i="22"/>
  <c r="OJ58" i="22"/>
  <c r="OJ76" i="22"/>
  <c r="OJ202" i="22"/>
  <c r="OK100" i="22"/>
  <c r="OJ78" i="22"/>
  <c r="OJ127" i="22"/>
  <c r="OJ151" i="22"/>
  <c r="OJ119" i="22"/>
  <c r="OJ205" i="22"/>
  <c r="OJ33" i="22"/>
  <c r="OJ98" i="22"/>
  <c r="OJ62" i="22"/>
  <c r="OK261" i="22"/>
  <c r="OJ252" i="22"/>
  <c r="OJ285" i="22"/>
  <c r="OJ51" i="22"/>
  <c r="OJ284" i="22"/>
  <c r="OJ187" i="22"/>
  <c r="OJ12" i="22"/>
  <c r="OK83" i="22"/>
  <c r="OJ49" i="22"/>
  <c r="OK144" i="22"/>
  <c r="OJ11" i="22"/>
  <c r="OK136" i="22"/>
  <c r="OJ131" i="22"/>
  <c r="OJ169" i="22"/>
  <c r="OJ145" i="22"/>
  <c r="OJ72" i="22"/>
  <c r="OK120" i="22"/>
  <c r="OJ271" i="22"/>
  <c r="OJ102" i="22"/>
  <c r="OK142" i="22"/>
  <c r="OJ166" i="22"/>
  <c r="OL82" i="22" l="1"/>
  <c r="OK97" i="22"/>
  <c r="OL97" i="22" s="1"/>
  <c r="OK89" i="22"/>
  <c r="OK208" i="22"/>
  <c r="OK90" i="22"/>
  <c r="OK165" i="22"/>
  <c r="OK109" i="22"/>
  <c r="OK257" i="22"/>
  <c r="OK96" i="22"/>
  <c r="OK113" i="22"/>
  <c r="OK283" i="22"/>
  <c r="OL144" i="22"/>
  <c r="OK119" i="22"/>
  <c r="OK30" i="22"/>
  <c r="OK17" i="22"/>
  <c r="OM281" i="22"/>
  <c r="OK29" i="22"/>
  <c r="OL142" i="22"/>
  <c r="OK131" i="22"/>
  <c r="OK33" i="22"/>
  <c r="OK76" i="22"/>
  <c r="OK26" i="22"/>
  <c r="OK46" i="22"/>
  <c r="OK251" i="22"/>
  <c r="OK134" i="22"/>
  <c r="OK212" i="22"/>
  <c r="OK19" i="22"/>
  <c r="OL101" i="22"/>
  <c r="OL124" i="22"/>
  <c r="OK284" i="22"/>
  <c r="OK127" i="22"/>
  <c r="OK34" i="22"/>
  <c r="OL80" i="22"/>
  <c r="OK207" i="22"/>
  <c r="OK27" i="22"/>
  <c r="OK25" i="22"/>
  <c r="OK258" i="22"/>
  <c r="OK206" i="22"/>
  <c r="OL136" i="22"/>
  <c r="OL53" i="22"/>
  <c r="OK129" i="22"/>
  <c r="OK158" i="22"/>
  <c r="OK85" i="22"/>
  <c r="OL106" i="22"/>
  <c r="OK60" i="22"/>
  <c r="OK39" i="22"/>
  <c r="OK31" i="22"/>
  <c r="OL210" i="22"/>
  <c r="OK215" i="22"/>
  <c r="OK217" i="22"/>
  <c r="OK21" i="22"/>
  <c r="OK156" i="22"/>
  <c r="OK291" i="22"/>
  <c r="OK110" i="22"/>
  <c r="OK255" i="22"/>
  <c r="OK118" i="22"/>
  <c r="OK81" i="22"/>
  <c r="OK111" i="22"/>
  <c r="OL32" i="22"/>
  <c r="OK69" i="22"/>
  <c r="OL201" i="22"/>
  <c r="OK8" i="22"/>
  <c r="OK167" i="22"/>
  <c r="OK61" i="22"/>
  <c r="OK159" i="22"/>
  <c r="OL161" i="22"/>
  <c r="OK84" i="22"/>
  <c r="OK250" i="22"/>
  <c r="OK47" i="22"/>
  <c r="OK6" i="22"/>
  <c r="OK9" i="22"/>
  <c r="OK139" i="22"/>
  <c r="OK125" i="22"/>
  <c r="OK242" i="22"/>
  <c r="OK52" i="22"/>
  <c r="OK216" i="22"/>
  <c r="OK65" i="22"/>
  <c r="OK99" i="22"/>
  <c r="OK264" i="22"/>
  <c r="OK268" i="22"/>
  <c r="OK10" i="22"/>
  <c r="OK78" i="22"/>
  <c r="OK147" i="22"/>
  <c r="OL177" i="22"/>
  <c r="OK168" i="22"/>
  <c r="OK253" i="22"/>
  <c r="OK103" i="22"/>
  <c r="OK154" i="22"/>
  <c r="OK40" i="22"/>
  <c r="OK37" i="22"/>
  <c r="OK72" i="22"/>
  <c r="OK12" i="22"/>
  <c r="OK49" i="22"/>
  <c r="OK153" i="22"/>
  <c r="OK11" i="22"/>
  <c r="OK51" i="22"/>
  <c r="OK213" i="22"/>
  <c r="OK74" i="22"/>
  <c r="OL241" i="22"/>
  <c r="OK248" i="22"/>
  <c r="OK267" i="22"/>
  <c r="OK43" i="22"/>
  <c r="OL36" i="22"/>
  <c r="OL121" i="22"/>
  <c r="OK28" i="22"/>
  <c r="OK263" i="22"/>
  <c r="OK66" i="22"/>
  <c r="OK244" i="22"/>
  <c r="OK188" i="22"/>
  <c r="OK57" i="22"/>
  <c r="OK133" i="22"/>
  <c r="OM73" i="22"/>
  <c r="OK87" i="22"/>
  <c r="OK14" i="22"/>
  <c r="OK292" i="22"/>
  <c r="OK86" i="22"/>
  <c r="OK107" i="22"/>
  <c r="OK59" i="22"/>
  <c r="OK259" i="22"/>
  <c r="OL68" i="22"/>
  <c r="OL79" i="22"/>
  <c r="OL67" i="22"/>
  <c r="OK256" i="22"/>
  <c r="OK55" i="22"/>
  <c r="OL42" i="22"/>
  <c r="OK289" i="22"/>
  <c r="OK171" i="22"/>
  <c r="OL261" i="22"/>
  <c r="OK58" i="22"/>
  <c r="OK160" i="22"/>
  <c r="OK102" i="22"/>
  <c r="OK205" i="22"/>
  <c r="OK176" i="22"/>
  <c r="OK262" i="22"/>
  <c r="OK145" i="22"/>
  <c r="OK62" i="22"/>
  <c r="OK70" i="22"/>
  <c r="OK63" i="22"/>
  <c r="OL204" i="22"/>
  <c r="OK23" i="22"/>
  <c r="OK135" i="22"/>
  <c r="OL269" i="22"/>
  <c r="OK64" i="22"/>
  <c r="OK271" i="22"/>
  <c r="OK285" i="22"/>
  <c r="OL100" i="22"/>
  <c r="OK254" i="22"/>
  <c r="OK35" i="22"/>
  <c r="OK157" i="22"/>
  <c r="OK270" i="22"/>
  <c r="OL286" i="22"/>
  <c r="OK272" i="22"/>
  <c r="OK75" i="22"/>
  <c r="OK287" i="22"/>
  <c r="OK211" i="22"/>
  <c r="OK130" i="22"/>
  <c r="OK140" i="22"/>
  <c r="OK166" i="22"/>
  <c r="OK169" i="22"/>
  <c r="OK209" i="22"/>
  <c r="OK93" i="22"/>
  <c r="OL38" i="22"/>
  <c r="OK24" i="22"/>
  <c r="OK288" i="22"/>
  <c r="OK94" i="22"/>
  <c r="OK92" i="22"/>
  <c r="OL146" i="22"/>
  <c r="OK44" i="22"/>
  <c r="OK117" i="22"/>
  <c r="OL91" i="22"/>
  <c r="OK54" i="22"/>
  <c r="OK56" i="22"/>
  <c r="OK126" i="22"/>
  <c r="OK141" i="22"/>
  <c r="OK5" i="22"/>
  <c r="OK13" i="22"/>
  <c r="OK249" i="22"/>
  <c r="OK150" i="22"/>
  <c r="OL265" i="22"/>
  <c r="OK77" i="22"/>
  <c r="OK246" i="22"/>
  <c r="OK48" i="22"/>
  <c r="OL104" i="22"/>
  <c r="OK203" i="22"/>
  <c r="OK114" i="22"/>
  <c r="OL105" i="22"/>
  <c r="OL247" i="22"/>
  <c r="OK98" i="22"/>
  <c r="OK202" i="22"/>
  <c r="OK115" i="22"/>
  <c r="OK245" i="22"/>
  <c r="OK132" i="22"/>
  <c r="OK71" i="22"/>
  <c r="OK20" i="22"/>
  <c r="OK143" i="22"/>
  <c r="OK149" i="22"/>
  <c r="OK214" i="22"/>
  <c r="OL120" i="22"/>
  <c r="OK151" i="22"/>
  <c r="OK162" i="22"/>
  <c r="OK138" i="22"/>
  <c r="OK137" i="22"/>
  <c r="OM82" i="22"/>
  <c r="OK187" i="22"/>
  <c r="OK122" i="22"/>
  <c r="OK112" i="22"/>
  <c r="OL83" i="22"/>
  <c r="OK252" i="22"/>
  <c r="OK164" i="22"/>
  <c r="OK148" i="22"/>
  <c r="OL273" i="22"/>
  <c r="OL123" i="22"/>
  <c r="OK108" i="22"/>
  <c r="OK170" i="22"/>
  <c r="OK290" i="22"/>
  <c r="OK22" i="22"/>
  <c r="OK128" i="22"/>
  <c r="OK266" i="22"/>
  <c r="OK237" i="22"/>
  <c r="OK260" i="22"/>
  <c r="OK18" i="22"/>
  <c r="OK95" i="22"/>
  <c r="OK41" i="22"/>
  <c r="OK238" i="22"/>
  <c r="OK152" i="22"/>
  <c r="OK218" i="22"/>
  <c r="OK116" i="22"/>
  <c r="OL88" i="22"/>
  <c r="OL163" i="22"/>
  <c r="OL50" i="22"/>
  <c r="OL235" i="22"/>
  <c r="OK282" i="22"/>
  <c r="OK7" i="22"/>
  <c r="OK45" i="22"/>
  <c r="OK155" i="22"/>
  <c r="OK15" i="22"/>
  <c r="OK16" i="22"/>
  <c r="OL319" i="22"/>
  <c r="OL208" i="22" l="1"/>
  <c r="OM208" i="22" s="1"/>
  <c r="OL89" i="22"/>
  <c r="OL90" i="22"/>
  <c r="OM97" i="22"/>
  <c r="OL165" i="22"/>
  <c r="OL109" i="22"/>
  <c r="OL113" i="22"/>
  <c r="OL96" i="22"/>
  <c r="OL283" i="22"/>
  <c r="OL257" i="22"/>
  <c r="OL116" i="22"/>
  <c r="OL252" i="22"/>
  <c r="OL149" i="22"/>
  <c r="OL126" i="22"/>
  <c r="OL155" i="22"/>
  <c r="OM163" i="22"/>
  <c r="OL218" i="22"/>
  <c r="OL260" i="22"/>
  <c r="OM83" i="22"/>
  <c r="OL143" i="22"/>
  <c r="OM247" i="22"/>
  <c r="OM104" i="22"/>
  <c r="OM265" i="22"/>
  <c r="OL44" i="22"/>
  <c r="OL75" i="22"/>
  <c r="OM204" i="22"/>
  <c r="OL59" i="22"/>
  <c r="OL133" i="22"/>
  <c r="OL74" i="22"/>
  <c r="OL12" i="22"/>
  <c r="OL139" i="22"/>
  <c r="OL138" i="22"/>
  <c r="OL20" i="22"/>
  <c r="OM79" i="22"/>
  <c r="OL57" i="22"/>
  <c r="OL147" i="22"/>
  <c r="OL9" i="22"/>
  <c r="OL61" i="22"/>
  <c r="OL152" i="22"/>
  <c r="OL237" i="22"/>
  <c r="OL108" i="22"/>
  <c r="OL112" i="22"/>
  <c r="OL115" i="22"/>
  <c r="OM105" i="22"/>
  <c r="OL5" i="22"/>
  <c r="OL24" i="22"/>
  <c r="OL211" i="22"/>
  <c r="OL63" i="22"/>
  <c r="OL102" i="22"/>
  <c r="OM261" i="22"/>
  <c r="OL107" i="22"/>
  <c r="OL263" i="22"/>
  <c r="OM121" i="22"/>
  <c r="OL213" i="22"/>
  <c r="OL72" i="22"/>
  <c r="OL10" i="22"/>
  <c r="OL250" i="22"/>
  <c r="OL69" i="22"/>
  <c r="OL156" i="22"/>
  <c r="OL39" i="22"/>
  <c r="OL158" i="22"/>
  <c r="OL25" i="22"/>
  <c r="OL34" i="22"/>
  <c r="OL212" i="22"/>
  <c r="OL46" i="22"/>
  <c r="OM142" i="22"/>
  <c r="OL17" i="22"/>
  <c r="OL41" i="22"/>
  <c r="OL22" i="22"/>
  <c r="ON82" i="22"/>
  <c r="OM120" i="22"/>
  <c r="OL48" i="22"/>
  <c r="OL54" i="22"/>
  <c r="OM146" i="22"/>
  <c r="OL169" i="22"/>
  <c r="OL272" i="22"/>
  <c r="OL285" i="22"/>
  <c r="OM269" i="22"/>
  <c r="OL145" i="22"/>
  <c r="OL55" i="22"/>
  <c r="OL87" i="22"/>
  <c r="OL248" i="22"/>
  <c r="OL153" i="22"/>
  <c r="OL103" i="22"/>
  <c r="OL264" i="22"/>
  <c r="OL52" i="22"/>
  <c r="OL118" i="22"/>
  <c r="OL214" i="22"/>
  <c r="OL141" i="22"/>
  <c r="OM91" i="22"/>
  <c r="OM38" i="22"/>
  <c r="OL166" i="22"/>
  <c r="OL135" i="22"/>
  <c r="OL256" i="22"/>
  <c r="OM68" i="22"/>
  <c r="OL33" i="22"/>
  <c r="OL30" i="22"/>
  <c r="OL45" i="22"/>
  <c r="OM235" i="22"/>
  <c r="OM88" i="22"/>
  <c r="OL95" i="22"/>
  <c r="OL290" i="22"/>
  <c r="OM123" i="22"/>
  <c r="OL122" i="22"/>
  <c r="OL162" i="22"/>
  <c r="OL202" i="22"/>
  <c r="OL246" i="22"/>
  <c r="OL92" i="22"/>
  <c r="OM286" i="22"/>
  <c r="OL271" i="22"/>
  <c r="OL262" i="22"/>
  <c r="OL171" i="22"/>
  <c r="OL86" i="22"/>
  <c r="OM36" i="22"/>
  <c r="OL49" i="22"/>
  <c r="OL37" i="22"/>
  <c r="OL253" i="22"/>
  <c r="OL99" i="22"/>
  <c r="OL242" i="22"/>
  <c r="OL6" i="22"/>
  <c r="OL84" i="22"/>
  <c r="OL167" i="22"/>
  <c r="OM32" i="22"/>
  <c r="OL255" i="22"/>
  <c r="OL21" i="22"/>
  <c r="OL215" i="22"/>
  <c r="OL60" i="22"/>
  <c r="OM136" i="22"/>
  <c r="OL27" i="22"/>
  <c r="OL127" i="22"/>
  <c r="OM124" i="22"/>
  <c r="OL26" i="22"/>
  <c r="OL29" i="22"/>
  <c r="OL15" i="22"/>
  <c r="OL266" i="22"/>
  <c r="OL164" i="22"/>
  <c r="OL71" i="22"/>
  <c r="OL114" i="22"/>
  <c r="OL150" i="22"/>
  <c r="OL35" i="22"/>
  <c r="OL70" i="22"/>
  <c r="OL188" i="22"/>
  <c r="OL18" i="22"/>
  <c r="OL98" i="22"/>
  <c r="OL117" i="22"/>
  <c r="OL93" i="22"/>
  <c r="OL140" i="22"/>
  <c r="OL176" i="22"/>
  <c r="OL110" i="22"/>
  <c r="OM101" i="22"/>
  <c r="OL151" i="22"/>
  <c r="OL77" i="22"/>
  <c r="OL287" i="22"/>
  <c r="OL254" i="22"/>
  <c r="OL23" i="22"/>
  <c r="OL160" i="22"/>
  <c r="OL259" i="22"/>
  <c r="OL292" i="22"/>
  <c r="OL244" i="22"/>
  <c r="OL43" i="22"/>
  <c r="OM241" i="22"/>
  <c r="OL40" i="22"/>
  <c r="OL168" i="22"/>
  <c r="OL65" i="22"/>
  <c r="OL125" i="22"/>
  <c r="OM161" i="22"/>
  <c r="OL8" i="22"/>
  <c r="OL111" i="22"/>
  <c r="OM210" i="22"/>
  <c r="OM106" i="22"/>
  <c r="OL129" i="22"/>
  <c r="OL206" i="22"/>
  <c r="OL207" i="22"/>
  <c r="OL284" i="22"/>
  <c r="OL134" i="22"/>
  <c r="ON281" i="22"/>
  <c r="OL119" i="22"/>
  <c r="OL282" i="22"/>
  <c r="OL238" i="22"/>
  <c r="OL137" i="22"/>
  <c r="OL203" i="22"/>
  <c r="OL94" i="22"/>
  <c r="OL270" i="22"/>
  <c r="OL64" i="22"/>
  <c r="OL62" i="22"/>
  <c r="OL289" i="22"/>
  <c r="ON73" i="22"/>
  <c r="OL28" i="22"/>
  <c r="OL51" i="22"/>
  <c r="OL16" i="22"/>
  <c r="OL187" i="22"/>
  <c r="OL245" i="22"/>
  <c r="OL13" i="22"/>
  <c r="OL209" i="22"/>
  <c r="OL130" i="22"/>
  <c r="OL205" i="22"/>
  <c r="OL58" i="22"/>
  <c r="OL66" i="22"/>
  <c r="OL78" i="22"/>
  <c r="OL216" i="22"/>
  <c r="OM53" i="22"/>
  <c r="OL19" i="22"/>
  <c r="OL76" i="22"/>
  <c r="OM319" i="22"/>
  <c r="OM50" i="22"/>
  <c r="OL170" i="22"/>
  <c r="OM273" i="22"/>
  <c r="OL132" i="22"/>
  <c r="OL249" i="22"/>
  <c r="OL7" i="22"/>
  <c r="OL128" i="22"/>
  <c r="OL148" i="22"/>
  <c r="OL56" i="22"/>
  <c r="OL288" i="22"/>
  <c r="OL157" i="22"/>
  <c r="OM100" i="22"/>
  <c r="OM42" i="22"/>
  <c r="OM67" i="22"/>
  <c r="OL14" i="22"/>
  <c r="OL267" i="22"/>
  <c r="OL11" i="22"/>
  <c r="OL154" i="22"/>
  <c r="OM177" i="22"/>
  <c r="OL268" i="22"/>
  <c r="OL47" i="22"/>
  <c r="OL159" i="22"/>
  <c r="OM201" i="22"/>
  <c r="OL81" i="22"/>
  <c r="OL291" i="22"/>
  <c r="OL217" i="22"/>
  <c r="OL31" i="22"/>
  <c r="OL85" i="22"/>
  <c r="OL258" i="22"/>
  <c r="OM80" i="22"/>
  <c r="OL251" i="22"/>
  <c r="OL131" i="22"/>
  <c r="OM144" i="22"/>
  <c r="OM89" i="22" l="1"/>
  <c r="ON97" i="22"/>
  <c r="OM90" i="22"/>
  <c r="OM165" i="22"/>
  <c r="OM109" i="22"/>
  <c r="OM283" i="22"/>
  <c r="OM96" i="22"/>
  <c r="OM257" i="22"/>
  <c r="OM113" i="22"/>
  <c r="ON319" i="22"/>
  <c r="OM58" i="22"/>
  <c r="OM289" i="22"/>
  <c r="OM282" i="22"/>
  <c r="OM111" i="22"/>
  <c r="OM43" i="22"/>
  <c r="OM176" i="22"/>
  <c r="OM60" i="22"/>
  <c r="ON80" i="22"/>
  <c r="OM217" i="22"/>
  <c r="OM159" i="22"/>
  <c r="OM154" i="22"/>
  <c r="OM157" i="22"/>
  <c r="OM249" i="22"/>
  <c r="OM205" i="22"/>
  <c r="OM203" i="22"/>
  <c r="OM119" i="22"/>
  <c r="OM129" i="22"/>
  <c r="OM65" i="22"/>
  <c r="OM244" i="22"/>
  <c r="OM151" i="22"/>
  <c r="OM140" i="22"/>
  <c r="OM35" i="22"/>
  <c r="OM215" i="22"/>
  <c r="OM128" i="22"/>
  <c r="ON161" i="22"/>
  <c r="OM110" i="22"/>
  <c r="OM55" i="22"/>
  <c r="OM250" i="22"/>
  <c r="OM139" i="22"/>
  <c r="ON50" i="22"/>
  <c r="OM130" i="22"/>
  <c r="OM28" i="22"/>
  <c r="OM137" i="22"/>
  <c r="OO281" i="22"/>
  <c r="OM284" i="22"/>
  <c r="OM254" i="22"/>
  <c r="OM188" i="22"/>
  <c r="OM15" i="22"/>
  <c r="OM84" i="22"/>
  <c r="OM49" i="22"/>
  <c r="OM271" i="22"/>
  <c r="OM290" i="22"/>
  <c r="OM166" i="22"/>
  <c r="OM214" i="22"/>
  <c r="OM103" i="22"/>
  <c r="OM272" i="22"/>
  <c r="OM22" i="22"/>
  <c r="OM34" i="22"/>
  <c r="OM39" i="22"/>
  <c r="ON121" i="22"/>
  <c r="OM102" i="22"/>
  <c r="OM24" i="22"/>
  <c r="OM112" i="22"/>
  <c r="OM61" i="22"/>
  <c r="ON79" i="22"/>
  <c r="OM133" i="22"/>
  <c r="OM75" i="22"/>
  <c r="ON247" i="22"/>
  <c r="OM260" i="22"/>
  <c r="OM126" i="22"/>
  <c r="ON42" i="22"/>
  <c r="OM78" i="22"/>
  <c r="OM64" i="22"/>
  <c r="ON106" i="22"/>
  <c r="OM292" i="22"/>
  <c r="OM93" i="22"/>
  <c r="ON136" i="22"/>
  <c r="OM21" i="22"/>
  <c r="OM202" i="22"/>
  <c r="OM45" i="22"/>
  <c r="OM48" i="22"/>
  <c r="OM85" i="22"/>
  <c r="OM56" i="22"/>
  <c r="OM238" i="22"/>
  <c r="OM63" i="22"/>
  <c r="OM131" i="22"/>
  <c r="OM291" i="22"/>
  <c r="OM11" i="22"/>
  <c r="OM132" i="22"/>
  <c r="OM251" i="22"/>
  <c r="OM268" i="22"/>
  <c r="OM19" i="22"/>
  <c r="OM66" i="22"/>
  <c r="OM209" i="22"/>
  <c r="OM187" i="22"/>
  <c r="OO73" i="22"/>
  <c r="OM270" i="22"/>
  <c r="OM207" i="22"/>
  <c r="ON210" i="22"/>
  <c r="ON241" i="22"/>
  <c r="OM259" i="22"/>
  <c r="OM287" i="22"/>
  <c r="OM117" i="22"/>
  <c r="OM150" i="22"/>
  <c r="OM164" i="22"/>
  <c r="ON124" i="22"/>
  <c r="OM255" i="22"/>
  <c r="OM6" i="22"/>
  <c r="OM86" i="22"/>
  <c r="ON286" i="22"/>
  <c r="OM162" i="22"/>
  <c r="OM95" i="22"/>
  <c r="ON208" i="22"/>
  <c r="ON68" i="22"/>
  <c r="ON38" i="22"/>
  <c r="OM118" i="22"/>
  <c r="OM153" i="22"/>
  <c r="OM145" i="22"/>
  <c r="OM169" i="22"/>
  <c r="ON120" i="22"/>
  <c r="OM41" i="22"/>
  <c r="OM46" i="22"/>
  <c r="OM25" i="22"/>
  <c r="OM10" i="22"/>
  <c r="OM263" i="22"/>
  <c r="OM5" i="22"/>
  <c r="OM108" i="22"/>
  <c r="OM9" i="22"/>
  <c r="OM12" i="22"/>
  <c r="OM59" i="22"/>
  <c r="OM44" i="22"/>
  <c r="OM143" i="22"/>
  <c r="OM218" i="22"/>
  <c r="OM149" i="22"/>
  <c r="OM31" i="22"/>
  <c r="OM258" i="22"/>
  <c r="OM47" i="22"/>
  <c r="OM288" i="22"/>
  <c r="OM76" i="22"/>
  <c r="OM81" i="22"/>
  <c r="OM267" i="22"/>
  <c r="OM94" i="22"/>
  <c r="OM168" i="22"/>
  <c r="OM114" i="22"/>
  <c r="OM242" i="22"/>
  <c r="OM107" i="22"/>
  <c r="ON177" i="22"/>
  <c r="ON53" i="22"/>
  <c r="OM206" i="22"/>
  <c r="OM77" i="22"/>
  <c r="OM98" i="22"/>
  <c r="OM266" i="22"/>
  <c r="OM127" i="22"/>
  <c r="OM253" i="22"/>
  <c r="ON88" i="22"/>
  <c r="OM30" i="22"/>
  <c r="OM256" i="22"/>
  <c r="OM52" i="22"/>
  <c r="OM248" i="22"/>
  <c r="ON146" i="22"/>
  <c r="OO82" i="22"/>
  <c r="OM17" i="22"/>
  <c r="OM156" i="22"/>
  <c r="OM72" i="22"/>
  <c r="ON105" i="22"/>
  <c r="OM237" i="22"/>
  <c r="OM147" i="22"/>
  <c r="OM20" i="22"/>
  <c r="OM74" i="22"/>
  <c r="ON204" i="22"/>
  <c r="ON265" i="22"/>
  <c r="ON83" i="22"/>
  <c r="ON163" i="22"/>
  <c r="OM252" i="22"/>
  <c r="ON201" i="22"/>
  <c r="OM14" i="22"/>
  <c r="ON273" i="22"/>
  <c r="OM13" i="22"/>
  <c r="OM125" i="22"/>
  <c r="OM160" i="22"/>
  <c r="OM70" i="22"/>
  <c r="ON32" i="22"/>
  <c r="OM171" i="22"/>
  <c r="OM92" i="22"/>
  <c r="OM122" i="22"/>
  <c r="ON91" i="22"/>
  <c r="ON269" i="22"/>
  <c r="OM212" i="22"/>
  <c r="OM51" i="22"/>
  <c r="OM262" i="22"/>
  <c r="ON144" i="22"/>
  <c r="ON100" i="22"/>
  <c r="OM7" i="22"/>
  <c r="OM16" i="22"/>
  <c r="ON101" i="22"/>
  <c r="OM29" i="22"/>
  <c r="ON67" i="22"/>
  <c r="OM148" i="22"/>
  <c r="OM170" i="22"/>
  <c r="OM216" i="22"/>
  <c r="OM245" i="22"/>
  <c r="OM62" i="22"/>
  <c r="OM134" i="22"/>
  <c r="OM8" i="22"/>
  <c r="OM40" i="22"/>
  <c r="OM23" i="22"/>
  <c r="OM18" i="22"/>
  <c r="OM71" i="22"/>
  <c r="OM26" i="22"/>
  <c r="OM27" i="22"/>
  <c r="OM167" i="22"/>
  <c r="OM99" i="22"/>
  <c r="OM37" i="22"/>
  <c r="ON36" i="22"/>
  <c r="OM246" i="22"/>
  <c r="ON123" i="22"/>
  <c r="ON235" i="22"/>
  <c r="OM33" i="22"/>
  <c r="OM135" i="22"/>
  <c r="OM141" i="22"/>
  <c r="OM264" i="22"/>
  <c r="OM87" i="22"/>
  <c r="OM285" i="22"/>
  <c r="OM54" i="22"/>
  <c r="ON142" i="22"/>
  <c r="OM158" i="22"/>
  <c r="OM69" i="22"/>
  <c r="OM213" i="22"/>
  <c r="ON261" i="22"/>
  <c r="OM211" i="22"/>
  <c r="OM115" i="22"/>
  <c r="OM152" i="22"/>
  <c r="OM57" i="22"/>
  <c r="OM138" i="22"/>
  <c r="ON104" i="22"/>
  <c r="OM155" i="22"/>
  <c r="OM116" i="22"/>
  <c r="ON89" i="22" l="1"/>
  <c r="ON90" i="22"/>
  <c r="OO97" i="22"/>
  <c r="ON165" i="22"/>
  <c r="ON109" i="22"/>
  <c r="ON113" i="22"/>
  <c r="ON257" i="22"/>
  <c r="ON96" i="22"/>
  <c r="ON283" i="22"/>
  <c r="ON115" i="22"/>
  <c r="ON37" i="22"/>
  <c r="ON26" i="22"/>
  <c r="ON134" i="22"/>
  <c r="ON51" i="22"/>
  <c r="OO91" i="22"/>
  <c r="ON125" i="22"/>
  <c r="OO83" i="22"/>
  <c r="ON72" i="22"/>
  <c r="OO146" i="22"/>
  <c r="ON288" i="22"/>
  <c r="ON108" i="22"/>
  <c r="OO120" i="22"/>
  <c r="ON95" i="22"/>
  <c r="ON287" i="22"/>
  <c r="ON251" i="22"/>
  <c r="OO201" i="22"/>
  <c r="ON147" i="22"/>
  <c r="ON218" i="22"/>
  <c r="OO106" i="22"/>
  <c r="OO42" i="22"/>
  <c r="ON203" i="22"/>
  <c r="ON116" i="22"/>
  <c r="ON27" i="22"/>
  <c r="ON141" i="22"/>
  <c r="ON148" i="22"/>
  <c r="OO101" i="22"/>
  <c r="OO100" i="22"/>
  <c r="ON122" i="22"/>
  <c r="OO32" i="22"/>
  <c r="ON156" i="22"/>
  <c r="OO88" i="22"/>
  <c r="ON242" i="22"/>
  <c r="ON267" i="22"/>
  <c r="ON12" i="22"/>
  <c r="ON25" i="22"/>
  <c r="ON162" i="22"/>
  <c r="OO124" i="22"/>
  <c r="OO210" i="22"/>
  <c r="ON19" i="22"/>
  <c r="ON63" i="22"/>
  <c r="ON75" i="22"/>
  <c r="ON112" i="22"/>
  <c r="ON272" i="22"/>
  <c r="ON84" i="22"/>
  <c r="ON284" i="22"/>
  <c r="ON130" i="22"/>
  <c r="ON55" i="22"/>
  <c r="ON215" i="22"/>
  <c r="ON244" i="22"/>
  <c r="ON154" i="22"/>
  <c r="ON60" i="22"/>
  <c r="ON282" i="22"/>
  <c r="ON33" i="22"/>
  <c r="OO36" i="22"/>
  <c r="ON211" i="22"/>
  <c r="ON99" i="22"/>
  <c r="ON62" i="22"/>
  <c r="OO265" i="22"/>
  <c r="ON248" i="22"/>
  <c r="ON98" i="22"/>
  <c r="OO177" i="22"/>
  <c r="ON47" i="22"/>
  <c r="ON5" i="22"/>
  <c r="ON169" i="22"/>
  <c r="OO38" i="22"/>
  <c r="ON259" i="22"/>
  <c r="OP73" i="22"/>
  <c r="ON132" i="22"/>
  <c r="ON85" i="22"/>
  <c r="ON93" i="22"/>
  <c r="ON39" i="22"/>
  <c r="ON212" i="22"/>
  <c r="ON70" i="22"/>
  <c r="OO204" i="22"/>
  <c r="ON114" i="22"/>
  <c r="ON81" i="22"/>
  <c r="ON143" i="22"/>
  <c r="ON46" i="22"/>
  <c r="ON187" i="22"/>
  <c r="ON48" i="22"/>
  <c r="OO50" i="22"/>
  <c r="ON176" i="22"/>
  <c r="ON87" i="22"/>
  <c r="ON8" i="22"/>
  <c r="ON158" i="22"/>
  <c r="ON23" i="22"/>
  <c r="ON57" i="22"/>
  <c r="OO261" i="22"/>
  <c r="ON285" i="22"/>
  <c r="ON246" i="22"/>
  <c r="ON71" i="22"/>
  <c r="ON245" i="22"/>
  <c r="OO67" i="22"/>
  <c r="OO144" i="22"/>
  <c r="ON13" i="22"/>
  <c r="ON237" i="22"/>
  <c r="ON52" i="22"/>
  <c r="ON77" i="22"/>
  <c r="ON258" i="22"/>
  <c r="ON145" i="22"/>
  <c r="OO286" i="22"/>
  <c r="ON6" i="22"/>
  <c r="ON117" i="22"/>
  <c r="OO241" i="22"/>
  <c r="ON207" i="22"/>
  <c r="ON11" i="22"/>
  <c r="ON64" i="22"/>
  <c r="ON126" i="22"/>
  <c r="ON133" i="22"/>
  <c r="ON24" i="22"/>
  <c r="ON34" i="22"/>
  <c r="ON103" i="22"/>
  <c r="ON290" i="22"/>
  <c r="ON188" i="22"/>
  <c r="OP281" i="22"/>
  <c r="ON110" i="22"/>
  <c r="ON35" i="22"/>
  <c r="ON65" i="22"/>
  <c r="ON205" i="22"/>
  <c r="ON159" i="22"/>
  <c r="ON289" i="22"/>
  <c r="ON213" i="22"/>
  <c r="ON138" i="22"/>
  <c r="ON54" i="22"/>
  <c r="OO123" i="22"/>
  <c r="OO104" i="22"/>
  <c r="ON135" i="22"/>
  <c r="ON167" i="22"/>
  <c r="ON40" i="22"/>
  <c r="ON16" i="22"/>
  <c r="ON92" i="22"/>
  <c r="ON252" i="22"/>
  <c r="ON17" i="22"/>
  <c r="ON253" i="22"/>
  <c r="ON263" i="22"/>
  <c r="OO68" i="22"/>
  <c r="OO142" i="22"/>
  <c r="ON206" i="22"/>
  <c r="ON76" i="22"/>
  <c r="ON255" i="22"/>
  <c r="ON43" i="22"/>
  <c r="ON216" i="22"/>
  <c r="ON262" i="22"/>
  <c r="OO269" i="22"/>
  <c r="ON160" i="22"/>
  <c r="OO273" i="22"/>
  <c r="OO163" i="22"/>
  <c r="OP82" i="22"/>
  <c r="ON256" i="22"/>
  <c r="ON107" i="22"/>
  <c r="ON44" i="22"/>
  <c r="ON153" i="22"/>
  <c r="ON164" i="22"/>
  <c r="ON209" i="22"/>
  <c r="ON291" i="22"/>
  <c r="ON45" i="22"/>
  <c r="ON292" i="22"/>
  <c r="ON260" i="22"/>
  <c r="OO79" i="22"/>
  <c r="ON102" i="22"/>
  <c r="ON214" i="22"/>
  <c r="ON271" i="22"/>
  <c r="ON15" i="22"/>
  <c r="ON254" i="22"/>
  <c r="ON137" i="22"/>
  <c r="ON139" i="22"/>
  <c r="OO161" i="22"/>
  <c r="ON140" i="22"/>
  <c r="ON129" i="22"/>
  <c r="ON249" i="22"/>
  <c r="ON217" i="22"/>
  <c r="ON58" i="22"/>
  <c r="ON18" i="22"/>
  <c r="ON7" i="22"/>
  <c r="ON171" i="22"/>
  <c r="ON74" i="22"/>
  <c r="OO105" i="22"/>
  <c r="ON127" i="22"/>
  <c r="ON168" i="22"/>
  <c r="ON31" i="22"/>
  <c r="ON9" i="22"/>
  <c r="ON10" i="22"/>
  <c r="ON41" i="22"/>
  <c r="OO208" i="22"/>
  <c r="ON86" i="22"/>
  <c r="ON268" i="22"/>
  <c r="ON238" i="22"/>
  <c r="ON21" i="22"/>
  <c r="ON94" i="22"/>
  <c r="ON149" i="22"/>
  <c r="ON118" i="22"/>
  <c r="ON131" i="22"/>
  <c r="ON151" i="22"/>
  <c r="ON157" i="22"/>
  <c r="ON152" i="22"/>
  <c r="ON155" i="22"/>
  <c r="ON69" i="22"/>
  <c r="ON264" i="22"/>
  <c r="OO235" i="22"/>
  <c r="ON170" i="22"/>
  <c r="ON29" i="22"/>
  <c r="ON14" i="22"/>
  <c r="ON20" i="22"/>
  <c r="ON30" i="22"/>
  <c r="ON266" i="22"/>
  <c r="OO53" i="22"/>
  <c r="ON59" i="22"/>
  <c r="ON150" i="22"/>
  <c r="ON270" i="22"/>
  <c r="ON66" i="22"/>
  <c r="ON56" i="22"/>
  <c r="ON202" i="22"/>
  <c r="OO136" i="22"/>
  <c r="ON78" i="22"/>
  <c r="OO247" i="22"/>
  <c r="ON61" i="22"/>
  <c r="OO121" i="22"/>
  <c r="ON22" i="22"/>
  <c r="ON166" i="22"/>
  <c r="ON49" i="22"/>
  <c r="ON28" i="22"/>
  <c r="ON250" i="22"/>
  <c r="ON128" i="22"/>
  <c r="ON119" i="22"/>
  <c r="OO80" i="22"/>
  <c r="ON111" i="22"/>
  <c r="OO319" i="22"/>
  <c r="OO89" i="22" l="1"/>
  <c r="OP97" i="22"/>
  <c r="OO90" i="22"/>
  <c r="OO165" i="22"/>
  <c r="OO109" i="22"/>
  <c r="OO96" i="22"/>
  <c r="OO283" i="22"/>
  <c r="OO257" i="22"/>
  <c r="OO113" i="22"/>
  <c r="OO14" i="22"/>
  <c r="OO131" i="22"/>
  <c r="OO268" i="22"/>
  <c r="OO58" i="22"/>
  <c r="OO254" i="22"/>
  <c r="OO102" i="22"/>
  <c r="OO164" i="22"/>
  <c r="OO216" i="22"/>
  <c r="OO167" i="22"/>
  <c r="OO35" i="22"/>
  <c r="OO13" i="22"/>
  <c r="OP136" i="22"/>
  <c r="OO270" i="22"/>
  <c r="OO266" i="22"/>
  <c r="OP235" i="22"/>
  <c r="OO118" i="22"/>
  <c r="OO41" i="22"/>
  <c r="OO168" i="22"/>
  <c r="OO171" i="22"/>
  <c r="OO217" i="22"/>
  <c r="OO15" i="22"/>
  <c r="OO291" i="22"/>
  <c r="OO256" i="22"/>
  <c r="OO43" i="22"/>
  <c r="OO54" i="22"/>
  <c r="OP286" i="22"/>
  <c r="OO77" i="22"/>
  <c r="OO139" i="22"/>
  <c r="OO130" i="22"/>
  <c r="OP247" i="22"/>
  <c r="OO264" i="22"/>
  <c r="OO10" i="22"/>
  <c r="OP269" i="22"/>
  <c r="OO253" i="22"/>
  <c r="OO16" i="22"/>
  <c r="OO138" i="22"/>
  <c r="OO205" i="22"/>
  <c r="OQ281" i="22"/>
  <c r="OO103" i="22"/>
  <c r="OO126" i="22"/>
  <c r="OP241" i="22"/>
  <c r="OO145" i="22"/>
  <c r="OO52" i="22"/>
  <c r="OP67" i="22"/>
  <c r="OO285" i="22"/>
  <c r="OO158" i="22"/>
  <c r="OP50" i="22"/>
  <c r="OO46" i="22"/>
  <c r="OP204" i="22"/>
  <c r="OO93" i="22"/>
  <c r="OO259" i="22"/>
  <c r="OO5" i="22"/>
  <c r="OO98" i="22"/>
  <c r="OP36" i="22"/>
  <c r="OO154" i="22"/>
  <c r="OO272" i="22"/>
  <c r="OO63" i="22"/>
  <c r="OO162" i="22"/>
  <c r="OO242" i="22"/>
  <c r="OO122" i="22"/>
  <c r="OO141" i="22"/>
  <c r="OO218" i="22"/>
  <c r="OO95" i="22"/>
  <c r="OO125" i="22"/>
  <c r="OO134" i="22"/>
  <c r="OO115" i="22"/>
  <c r="OO128" i="22"/>
  <c r="OO66" i="22"/>
  <c r="OO166" i="22"/>
  <c r="OO59" i="22"/>
  <c r="OO157" i="22"/>
  <c r="OO127" i="22"/>
  <c r="OO260" i="22"/>
  <c r="OO209" i="22"/>
  <c r="OQ82" i="22"/>
  <c r="OO76" i="22"/>
  <c r="OO64" i="22"/>
  <c r="OO143" i="22"/>
  <c r="OP120" i="22"/>
  <c r="OP146" i="22"/>
  <c r="OP80" i="22"/>
  <c r="OO202" i="22"/>
  <c r="OO29" i="22"/>
  <c r="OO21" i="22"/>
  <c r="OO7" i="22"/>
  <c r="OO271" i="22"/>
  <c r="OO44" i="22"/>
  <c r="OO255" i="22"/>
  <c r="OO78" i="22"/>
  <c r="OO170" i="22"/>
  <c r="OO56" i="22"/>
  <c r="OO69" i="22"/>
  <c r="OP105" i="22"/>
  <c r="OO129" i="22"/>
  <c r="OO137" i="22"/>
  <c r="OO214" i="22"/>
  <c r="OO292" i="22"/>
  <c r="OO262" i="22"/>
  <c r="OO263" i="22"/>
  <c r="OO17" i="22"/>
  <c r="OO65" i="22"/>
  <c r="OO34" i="22"/>
  <c r="OO117" i="22"/>
  <c r="OO258" i="22"/>
  <c r="OO237" i="22"/>
  <c r="OP261" i="22"/>
  <c r="OO8" i="22"/>
  <c r="OO48" i="22"/>
  <c r="OO70" i="22"/>
  <c r="OO85" i="22"/>
  <c r="OO47" i="22"/>
  <c r="OO248" i="22"/>
  <c r="OO62" i="22"/>
  <c r="OO33" i="22"/>
  <c r="OO244" i="22"/>
  <c r="OO284" i="22"/>
  <c r="OO112" i="22"/>
  <c r="OO19" i="22"/>
  <c r="OO25" i="22"/>
  <c r="OP88" i="22"/>
  <c r="OP100" i="22"/>
  <c r="OO27" i="22"/>
  <c r="OP42" i="22"/>
  <c r="OO147" i="22"/>
  <c r="OO251" i="22"/>
  <c r="OP91" i="22"/>
  <c r="OO26" i="22"/>
  <c r="OP121" i="22"/>
  <c r="OO28" i="22"/>
  <c r="OO30" i="22"/>
  <c r="OO149" i="22"/>
  <c r="OO249" i="22"/>
  <c r="OP68" i="22"/>
  <c r="OO40" i="22"/>
  <c r="OO119" i="22"/>
  <c r="OO22" i="22"/>
  <c r="OO150" i="22"/>
  <c r="OO20" i="22"/>
  <c r="OO151" i="22"/>
  <c r="OO94" i="22"/>
  <c r="OO238" i="22"/>
  <c r="OO86" i="22"/>
  <c r="OO9" i="22"/>
  <c r="OO18" i="22"/>
  <c r="OP163" i="22"/>
  <c r="OP104" i="22"/>
  <c r="OO213" i="22"/>
  <c r="OO188" i="22"/>
  <c r="OO11" i="22"/>
  <c r="OO245" i="22"/>
  <c r="OO155" i="22"/>
  <c r="OO31" i="22"/>
  <c r="OO107" i="22"/>
  <c r="OO6" i="22"/>
  <c r="OO71" i="22"/>
  <c r="OO87" i="22"/>
  <c r="OO187" i="22"/>
  <c r="OO81" i="22"/>
  <c r="OO212" i="22"/>
  <c r="OO132" i="22"/>
  <c r="OP38" i="22"/>
  <c r="OP265" i="22"/>
  <c r="OO99" i="22"/>
  <c r="OO282" i="22"/>
  <c r="OO215" i="22"/>
  <c r="OO84" i="22"/>
  <c r="OO75" i="22"/>
  <c r="OP210" i="22"/>
  <c r="OO12" i="22"/>
  <c r="OO156" i="22"/>
  <c r="OP101" i="22"/>
  <c r="OO116" i="22"/>
  <c r="OP106" i="22"/>
  <c r="OP201" i="22"/>
  <c r="OO287" i="22"/>
  <c r="OO108" i="22"/>
  <c r="OO72" i="22"/>
  <c r="OO51" i="22"/>
  <c r="OO37" i="22"/>
  <c r="OP53" i="22"/>
  <c r="OO74" i="22"/>
  <c r="OP273" i="22"/>
  <c r="OO206" i="22"/>
  <c r="OO252" i="22"/>
  <c r="OO289" i="22"/>
  <c r="OO24" i="22"/>
  <c r="OP79" i="22"/>
  <c r="OO160" i="22"/>
  <c r="OP142" i="22"/>
  <c r="OO159" i="22"/>
  <c r="OO55" i="22"/>
  <c r="OO148" i="22"/>
  <c r="OO203" i="22"/>
  <c r="OP83" i="22"/>
  <c r="OP319" i="22"/>
  <c r="OP208" i="22"/>
  <c r="OO140" i="22"/>
  <c r="OO45" i="22"/>
  <c r="OP123" i="22"/>
  <c r="OO57" i="22"/>
  <c r="OO111" i="22"/>
  <c r="OO250" i="22"/>
  <c r="OO49" i="22"/>
  <c r="OO61" i="22"/>
  <c r="OO152" i="22"/>
  <c r="OP161" i="22"/>
  <c r="OO153" i="22"/>
  <c r="OO92" i="22"/>
  <c r="OO135" i="22"/>
  <c r="OO110" i="22"/>
  <c r="OO290" i="22"/>
  <c r="OO133" i="22"/>
  <c r="OO207" i="22"/>
  <c r="OP144" i="22"/>
  <c r="OO246" i="22"/>
  <c r="OO23" i="22"/>
  <c r="OO176" i="22"/>
  <c r="OO114" i="22"/>
  <c r="OO39" i="22"/>
  <c r="OQ73" i="22"/>
  <c r="OO169" i="22"/>
  <c r="OP177" i="22"/>
  <c r="OO211" i="22"/>
  <c r="OO60" i="22"/>
  <c r="OP124" i="22"/>
  <c r="OO267" i="22"/>
  <c r="OP32" i="22"/>
  <c r="OO288" i="22"/>
  <c r="OP89" i="22" l="1"/>
  <c r="OP90" i="22"/>
  <c r="OQ97" i="22"/>
  <c r="OP165" i="22"/>
  <c r="OP109" i="22"/>
  <c r="OP257" i="22"/>
  <c r="OP283" i="22"/>
  <c r="OP113" i="22"/>
  <c r="OP96" i="22"/>
  <c r="OQ124" i="22"/>
  <c r="OR73" i="22"/>
  <c r="OP207" i="22"/>
  <c r="OP61" i="22"/>
  <c r="OP57" i="22"/>
  <c r="OP203" i="22"/>
  <c r="OQ142" i="22"/>
  <c r="OP74" i="22"/>
  <c r="OP108" i="22"/>
  <c r="OP282" i="22"/>
  <c r="OQ38" i="22"/>
  <c r="OP86" i="22"/>
  <c r="OP40" i="22"/>
  <c r="OP147" i="22"/>
  <c r="OQ88" i="22"/>
  <c r="OP248" i="22"/>
  <c r="OP258" i="22"/>
  <c r="OP21" i="22"/>
  <c r="OP59" i="22"/>
  <c r="OP141" i="22"/>
  <c r="OP93" i="22"/>
  <c r="OP160" i="22"/>
  <c r="OQ163" i="22"/>
  <c r="OQ68" i="22"/>
  <c r="OP166" i="22"/>
  <c r="OP134" i="22"/>
  <c r="OP16" i="22"/>
  <c r="OP43" i="22"/>
  <c r="OP164" i="22"/>
  <c r="OP152" i="22"/>
  <c r="OQ208" i="22"/>
  <c r="OP252" i="22"/>
  <c r="OP287" i="22"/>
  <c r="OQ101" i="22"/>
  <c r="OP132" i="22"/>
  <c r="OP238" i="22"/>
  <c r="OP25" i="22"/>
  <c r="OP47" i="22"/>
  <c r="OP117" i="22"/>
  <c r="OP263" i="22"/>
  <c r="OP44" i="22"/>
  <c r="OP76" i="22"/>
  <c r="OP272" i="22"/>
  <c r="OP285" i="22"/>
  <c r="OQ241" i="22"/>
  <c r="OR281" i="22"/>
  <c r="OP77" i="22"/>
  <c r="OP217" i="22"/>
  <c r="OP266" i="22"/>
  <c r="OP268" i="22"/>
  <c r="OP267" i="22"/>
  <c r="OP39" i="22"/>
  <c r="OP23" i="22"/>
  <c r="OP135" i="22"/>
  <c r="OP49" i="22"/>
  <c r="OP148" i="22"/>
  <c r="OP37" i="22"/>
  <c r="OP75" i="22"/>
  <c r="OP99" i="22"/>
  <c r="OP87" i="22"/>
  <c r="OP107" i="22"/>
  <c r="OP11" i="22"/>
  <c r="OP150" i="22"/>
  <c r="OP26" i="22"/>
  <c r="OQ42" i="22"/>
  <c r="OP244" i="22"/>
  <c r="OP8" i="22"/>
  <c r="OP292" i="22"/>
  <c r="OQ105" i="22"/>
  <c r="OP29" i="22"/>
  <c r="OQ120" i="22"/>
  <c r="OP127" i="22"/>
  <c r="OP122" i="22"/>
  <c r="OP98" i="22"/>
  <c r="OQ204" i="22"/>
  <c r="OP264" i="22"/>
  <c r="OP171" i="22"/>
  <c r="OP131" i="22"/>
  <c r="OP288" i="22"/>
  <c r="OQ32" i="22"/>
  <c r="OP114" i="22"/>
  <c r="OP246" i="22"/>
  <c r="OP92" i="22"/>
  <c r="OP250" i="22"/>
  <c r="OQ319" i="22"/>
  <c r="OP206" i="22"/>
  <c r="OP51" i="22"/>
  <c r="OQ201" i="22"/>
  <c r="OP84" i="22"/>
  <c r="OQ265" i="22"/>
  <c r="OP71" i="22"/>
  <c r="OP188" i="22"/>
  <c r="OP94" i="22"/>
  <c r="OP249" i="22"/>
  <c r="OQ91" i="22"/>
  <c r="OP19" i="22"/>
  <c r="OP85" i="22"/>
  <c r="OQ261" i="22"/>
  <c r="OP214" i="22"/>
  <c r="OP69" i="22"/>
  <c r="OP271" i="22"/>
  <c r="OR82" i="22"/>
  <c r="OP66" i="22"/>
  <c r="OP218" i="22"/>
  <c r="OP242" i="22"/>
  <c r="OP154" i="22"/>
  <c r="OP5" i="22"/>
  <c r="OP46" i="22"/>
  <c r="OQ67" i="22"/>
  <c r="OP205" i="22"/>
  <c r="OP253" i="22"/>
  <c r="OQ247" i="22"/>
  <c r="OQ286" i="22"/>
  <c r="OP256" i="22"/>
  <c r="OP270" i="22"/>
  <c r="OP35" i="22"/>
  <c r="OP102" i="22"/>
  <c r="OQ177" i="22"/>
  <c r="OP133" i="22"/>
  <c r="OQ123" i="22"/>
  <c r="OP55" i="22"/>
  <c r="OQ79" i="22"/>
  <c r="OP156" i="22"/>
  <c r="OP212" i="22"/>
  <c r="OP31" i="22"/>
  <c r="OP18" i="22"/>
  <c r="OP22" i="22"/>
  <c r="OP28" i="22"/>
  <c r="OP27" i="22"/>
  <c r="OP33" i="22"/>
  <c r="OP34" i="22"/>
  <c r="OP262" i="22"/>
  <c r="OP170" i="22"/>
  <c r="OP202" i="22"/>
  <c r="OP125" i="22"/>
  <c r="OP72" i="22"/>
  <c r="OP70" i="22"/>
  <c r="OP126" i="22"/>
  <c r="OP168" i="22"/>
  <c r="OP169" i="22"/>
  <c r="OP290" i="22"/>
  <c r="OP111" i="22"/>
  <c r="OP159" i="22"/>
  <c r="OQ273" i="22"/>
  <c r="OP12" i="22"/>
  <c r="OP6" i="22"/>
  <c r="OP151" i="22"/>
  <c r="OP119" i="22"/>
  <c r="OP251" i="22"/>
  <c r="OP62" i="22"/>
  <c r="OP7" i="22"/>
  <c r="OQ80" i="22"/>
  <c r="OP209" i="22"/>
  <c r="OP128" i="22"/>
  <c r="OQ36" i="22"/>
  <c r="OP259" i="22"/>
  <c r="OQ50" i="22"/>
  <c r="OP138" i="22"/>
  <c r="OP130" i="22"/>
  <c r="OP54" i="22"/>
  <c r="OP291" i="22"/>
  <c r="OP118" i="22"/>
  <c r="OQ136" i="22"/>
  <c r="OP167" i="22"/>
  <c r="OP254" i="22"/>
  <c r="OP14" i="22"/>
  <c r="OP60" i="22"/>
  <c r="OQ144" i="22"/>
  <c r="OP153" i="22"/>
  <c r="OP45" i="22"/>
  <c r="OQ83" i="22"/>
  <c r="OP24" i="22"/>
  <c r="OQ53" i="22"/>
  <c r="OQ106" i="22"/>
  <c r="OP215" i="22"/>
  <c r="OP81" i="22"/>
  <c r="OP155" i="22"/>
  <c r="OP213" i="22"/>
  <c r="OP9" i="22"/>
  <c r="OP149" i="22"/>
  <c r="OQ121" i="22"/>
  <c r="OQ100" i="22"/>
  <c r="OP112" i="22"/>
  <c r="OP237" i="22"/>
  <c r="OP65" i="22"/>
  <c r="OP137" i="22"/>
  <c r="OP78" i="22"/>
  <c r="OP143" i="22"/>
  <c r="OP157" i="22"/>
  <c r="OP162" i="22"/>
  <c r="OP52" i="22"/>
  <c r="OQ269" i="22"/>
  <c r="OP56" i="22"/>
  <c r="OQ146" i="22"/>
  <c r="OP64" i="22"/>
  <c r="OP95" i="22"/>
  <c r="OP211" i="22"/>
  <c r="OP176" i="22"/>
  <c r="OP110" i="22"/>
  <c r="OQ161" i="22"/>
  <c r="OP140" i="22"/>
  <c r="OP289" i="22"/>
  <c r="OP116" i="22"/>
  <c r="OQ210" i="22"/>
  <c r="OP187" i="22"/>
  <c r="OP245" i="22"/>
  <c r="OQ104" i="22"/>
  <c r="OP20" i="22"/>
  <c r="OP30" i="22"/>
  <c r="OP284" i="22"/>
  <c r="OP48" i="22"/>
  <c r="OP17" i="22"/>
  <c r="OP129" i="22"/>
  <c r="OP255" i="22"/>
  <c r="OP260" i="22"/>
  <c r="OP115" i="22"/>
  <c r="OP63" i="22"/>
  <c r="OP158" i="22"/>
  <c r="OP145" i="22"/>
  <c r="OP103" i="22"/>
  <c r="OP10" i="22"/>
  <c r="OP139" i="22"/>
  <c r="OP15" i="22"/>
  <c r="OP41" i="22"/>
  <c r="OQ235" i="22"/>
  <c r="OP13" i="22"/>
  <c r="OP216" i="22"/>
  <c r="OP58" i="22"/>
  <c r="OQ89" i="22" l="1"/>
  <c r="OR97" i="22"/>
  <c r="OQ90" i="22"/>
  <c r="OQ165" i="22"/>
  <c r="OQ109" i="22"/>
  <c r="OQ113" i="22"/>
  <c r="OQ96" i="22"/>
  <c r="OQ283" i="22"/>
  <c r="OQ257" i="22"/>
  <c r="OR269" i="22"/>
  <c r="OQ65" i="22"/>
  <c r="OQ15" i="22"/>
  <c r="OQ284" i="22"/>
  <c r="OR210" i="22"/>
  <c r="OQ211" i="22"/>
  <c r="OQ64" i="22"/>
  <c r="OQ143" i="22"/>
  <c r="OQ237" i="22"/>
  <c r="OQ149" i="22"/>
  <c r="OQ81" i="22"/>
  <c r="OQ24" i="22"/>
  <c r="OQ153" i="22"/>
  <c r="OQ130" i="22"/>
  <c r="OR36" i="22"/>
  <c r="OR273" i="22"/>
  <c r="OQ202" i="22"/>
  <c r="OQ33" i="22"/>
  <c r="OQ18" i="22"/>
  <c r="OQ156" i="22"/>
  <c r="OR247" i="22"/>
  <c r="OQ242" i="22"/>
  <c r="OQ271" i="22"/>
  <c r="OQ84" i="22"/>
  <c r="OQ131" i="22"/>
  <c r="OQ63" i="22"/>
  <c r="OR144" i="22"/>
  <c r="OQ138" i="22"/>
  <c r="OQ49" i="22"/>
  <c r="OQ158" i="22"/>
  <c r="OQ13" i="22"/>
  <c r="OQ103" i="22"/>
  <c r="OQ129" i="22"/>
  <c r="OR161" i="22"/>
  <c r="OR83" i="22"/>
  <c r="OQ118" i="22"/>
  <c r="OQ251" i="22"/>
  <c r="OQ159" i="22"/>
  <c r="OQ168" i="22"/>
  <c r="OQ170" i="22"/>
  <c r="OQ253" i="22"/>
  <c r="OQ218" i="22"/>
  <c r="OQ69" i="22"/>
  <c r="OQ19" i="22"/>
  <c r="OQ188" i="22"/>
  <c r="OR32" i="22"/>
  <c r="OQ171" i="22"/>
  <c r="OQ244" i="22"/>
  <c r="OQ11" i="22"/>
  <c r="OQ75" i="22"/>
  <c r="OQ266" i="22"/>
  <c r="OS281" i="22"/>
  <c r="OQ117" i="22"/>
  <c r="OQ238" i="22"/>
  <c r="OQ287" i="22"/>
  <c r="OQ152" i="22"/>
  <c r="OQ164" i="22"/>
  <c r="OQ166" i="22"/>
  <c r="OQ93" i="22"/>
  <c r="OQ147" i="22"/>
  <c r="OR38" i="22"/>
  <c r="OR142" i="22"/>
  <c r="OQ207" i="22"/>
  <c r="OQ245" i="22"/>
  <c r="OQ116" i="22"/>
  <c r="OR146" i="22"/>
  <c r="OQ162" i="22"/>
  <c r="OQ78" i="22"/>
  <c r="OQ112" i="22"/>
  <c r="OQ9" i="22"/>
  <c r="OQ215" i="22"/>
  <c r="OQ14" i="22"/>
  <c r="OQ7" i="22"/>
  <c r="OQ6" i="22"/>
  <c r="OQ125" i="22"/>
  <c r="OQ27" i="22"/>
  <c r="OQ46" i="22"/>
  <c r="OR201" i="22"/>
  <c r="OQ250" i="22"/>
  <c r="OQ122" i="22"/>
  <c r="OQ115" i="22"/>
  <c r="OQ127" i="22"/>
  <c r="OR68" i="22"/>
  <c r="OQ58" i="22"/>
  <c r="OQ20" i="22"/>
  <c r="OQ176" i="22"/>
  <c r="OR235" i="22"/>
  <c r="OQ110" i="22"/>
  <c r="OQ56" i="22"/>
  <c r="OQ137" i="22"/>
  <c r="OR106" i="22"/>
  <c r="OQ45" i="22"/>
  <c r="OR50" i="22"/>
  <c r="OR79" i="22"/>
  <c r="OQ102" i="22"/>
  <c r="OR91" i="22"/>
  <c r="OQ51" i="22"/>
  <c r="OQ288" i="22"/>
  <c r="OQ264" i="22"/>
  <c r="OR105" i="22"/>
  <c r="OR42" i="22"/>
  <c r="OQ107" i="22"/>
  <c r="OQ37" i="22"/>
  <c r="OQ135" i="22"/>
  <c r="OQ267" i="22"/>
  <c r="OR241" i="22"/>
  <c r="OQ76" i="22"/>
  <c r="OQ47" i="22"/>
  <c r="OQ252" i="22"/>
  <c r="OQ43" i="22"/>
  <c r="OQ141" i="22"/>
  <c r="OQ258" i="22"/>
  <c r="OQ40" i="22"/>
  <c r="OQ282" i="22"/>
  <c r="OQ203" i="22"/>
  <c r="OS73" i="22"/>
  <c r="OQ260" i="22"/>
  <c r="OQ289" i="22"/>
  <c r="OQ139" i="22"/>
  <c r="OQ145" i="22"/>
  <c r="OQ17" i="22"/>
  <c r="OQ30" i="22"/>
  <c r="OR100" i="22"/>
  <c r="OQ213" i="22"/>
  <c r="OQ254" i="22"/>
  <c r="OQ291" i="22"/>
  <c r="OQ128" i="22"/>
  <c r="OQ119" i="22"/>
  <c r="OQ111" i="22"/>
  <c r="OQ126" i="22"/>
  <c r="OQ262" i="22"/>
  <c r="OQ28" i="22"/>
  <c r="OQ31" i="22"/>
  <c r="OQ133" i="22"/>
  <c r="OQ256" i="22"/>
  <c r="OQ205" i="22"/>
  <c r="OQ5" i="22"/>
  <c r="OQ66" i="22"/>
  <c r="OQ214" i="22"/>
  <c r="OQ71" i="22"/>
  <c r="OQ92" i="22"/>
  <c r="OQ54" i="22"/>
  <c r="OQ87" i="22"/>
  <c r="OQ10" i="22"/>
  <c r="OR121" i="22"/>
  <c r="OQ155" i="22"/>
  <c r="OQ167" i="22"/>
  <c r="OQ209" i="22"/>
  <c r="OQ151" i="22"/>
  <c r="OQ12" i="22"/>
  <c r="OQ290" i="22"/>
  <c r="OQ70" i="22"/>
  <c r="OQ22" i="22"/>
  <c r="OR177" i="22"/>
  <c r="OQ35" i="22"/>
  <c r="OQ154" i="22"/>
  <c r="OS82" i="22"/>
  <c r="OR265" i="22"/>
  <c r="OQ246" i="22"/>
  <c r="OR120" i="22"/>
  <c r="OQ292" i="22"/>
  <c r="OQ26" i="22"/>
  <c r="OQ23" i="22"/>
  <c r="OQ268" i="22"/>
  <c r="OQ217" i="22"/>
  <c r="OQ285" i="22"/>
  <c r="OQ44" i="22"/>
  <c r="OQ25" i="22"/>
  <c r="OQ132" i="22"/>
  <c r="OR208" i="22"/>
  <c r="OQ16" i="22"/>
  <c r="OR163" i="22"/>
  <c r="OQ59" i="22"/>
  <c r="OQ248" i="22"/>
  <c r="OQ86" i="22"/>
  <c r="OQ108" i="22"/>
  <c r="OQ57" i="22"/>
  <c r="OR124" i="22"/>
  <c r="OQ41" i="22"/>
  <c r="OQ187" i="22"/>
  <c r="OR53" i="22"/>
  <c r="OQ60" i="22"/>
  <c r="OQ259" i="22"/>
  <c r="OQ34" i="22"/>
  <c r="OQ212" i="22"/>
  <c r="OQ55" i="22"/>
  <c r="OR286" i="22"/>
  <c r="OR261" i="22"/>
  <c r="OQ249" i="22"/>
  <c r="OQ206" i="22"/>
  <c r="OR204" i="22"/>
  <c r="OQ52" i="22"/>
  <c r="OQ72" i="22"/>
  <c r="OR67" i="22"/>
  <c r="OQ85" i="22"/>
  <c r="OQ94" i="22"/>
  <c r="OQ48" i="22"/>
  <c r="OQ95" i="22"/>
  <c r="OQ157" i="22"/>
  <c r="OQ216" i="22"/>
  <c r="OQ255" i="22"/>
  <c r="OR104" i="22"/>
  <c r="OQ140" i="22"/>
  <c r="OR136" i="22"/>
  <c r="OR80" i="22"/>
  <c r="OQ62" i="22"/>
  <c r="OQ169" i="22"/>
  <c r="OR123" i="22"/>
  <c r="OQ270" i="22"/>
  <c r="OR319" i="22"/>
  <c r="OQ114" i="22"/>
  <c r="OQ98" i="22"/>
  <c r="OQ29" i="22"/>
  <c r="OQ8" i="22"/>
  <c r="OQ150" i="22"/>
  <c r="OQ99" i="22"/>
  <c r="OQ148" i="22"/>
  <c r="OQ39" i="22"/>
  <c r="OQ77" i="22"/>
  <c r="OQ272" i="22"/>
  <c r="OQ263" i="22"/>
  <c r="OR101" i="22"/>
  <c r="OQ134" i="22"/>
  <c r="OQ160" i="22"/>
  <c r="OQ21" i="22"/>
  <c r="OR88" i="22"/>
  <c r="OQ74" i="22"/>
  <c r="OQ61" i="22"/>
  <c r="OR89" i="22" l="1"/>
  <c r="OR90" i="22"/>
  <c r="OS97" i="22"/>
  <c r="OR165" i="22"/>
  <c r="OR109" i="22"/>
  <c r="OR283" i="22"/>
  <c r="OR96" i="22"/>
  <c r="OR257" i="22"/>
  <c r="OR113" i="22"/>
  <c r="OR29" i="22"/>
  <c r="OR157" i="22"/>
  <c r="OR212" i="22"/>
  <c r="OS124" i="22"/>
  <c r="OR44" i="22"/>
  <c r="OR160" i="22"/>
  <c r="OS101" i="22"/>
  <c r="OR99" i="22"/>
  <c r="OR95" i="22"/>
  <c r="OR34" i="22"/>
  <c r="OS53" i="22"/>
  <c r="OR59" i="22"/>
  <c r="OS208" i="22"/>
  <c r="OR26" i="22"/>
  <c r="OR155" i="22"/>
  <c r="OR66" i="22"/>
  <c r="OR213" i="22"/>
  <c r="OR30" i="22"/>
  <c r="OR203" i="22"/>
  <c r="OR107" i="22"/>
  <c r="OR110" i="22"/>
  <c r="OR176" i="22"/>
  <c r="OS201" i="22"/>
  <c r="OR112" i="22"/>
  <c r="OR287" i="22"/>
  <c r="OR48" i="22"/>
  <c r="OR108" i="22"/>
  <c r="OR74" i="22"/>
  <c r="OR150" i="22"/>
  <c r="OR255" i="22"/>
  <c r="OS67" i="22"/>
  <c r="OS286" i="22"/>
  <c r="OR132" i="22"/>
  <c r="OR292" i="22"/>
  <c r="OR35" i="22"/>
  <c r="OR209" i="22"/>
  <c r="OS121" i="22"/>
  <c r="OR5" i="22"/>
  <c r="OR126" i="22"/>
  <c r="OR17" i="22"/>
  <c r="OR282" i="22"/>
  <c r="OR267" i="22"/>
  <c r="OS42" i="22"/>
  <c r="OS106" i="22"/>
  <c r="OR115" i="22"/>
  <c r="OR27" i="22"/>
  <c r="OR78" i="22"/>
  <c r="OR166" i="22"/>
  <c r="OR266" i="22"/>
  <c r="OR188" i="22"/>
  <c r="OR168" i="22"/>
  <c r="OR118" i="22"/>
  <c r="OR49" i="22"/>
  <c r="OR131" i="22"/>
  <c r="OS247" i="22"/>
  <c r="OR202" i="22"/>
  <c r="OR149" i="22"/>
  <c r="OR211" i="22"/>
  <c r="OR272" i="22"/>
  <c r="OR134" i="22"/>
  <c r="OR114" i="22"/>
  <c r="OS123" i="22"/>
  <c r="OS80" i="22"/>
  <c r="OS204" i="22"/>
  <c r="OR187" i="22"/>
  <c r="OS163" i="22"/>
  <c r="OR217" i="22"/>
  <c r="OS265" i="22"/>
  <c r="OR290" i="22"/>
  <c r="OR92" i="22"/>
  <c r="OR31" i="22"/>
  <c r="OR291" i="22"/>
  <c r="OS100" i="22"/>
  <c r="OR289" i="22"/>
  <c r="OR43" i="22"/>
  <c r="OR47" i="22"/>
  <c r="OR51" i="22"/>
  <c r="OR20" i="22"/>
  <c r="OR46" i="22"/>
  <c r="OR14" i="22"/>
  <c r="OR245" i="22"/>
  <c r="OS38" i="22"/>
  <c r="OR238" i="22"/>
  <c r="OR244" i="22"/>
  <c r="OR253" i="22"/>
  <c r="OR129" i="22"/>
  <c r="OR162" i="22"/>
  <c r="OR117" i="22"/>
  <c r="OS88" i="22"/>
  <c r="OR263" i="22"/>
  <c r="OR8" i="22"/>
  <c r="OS319" i="22"/>
  <c r="OR216" i="22"/>
  <c r="OR72" i="22"/>
  <c r="OR55" i="22"/>
  <c r="OR86" i="22"/>
  <c r="OR25" i="22"/>
  <c r="OT82" i="22"/>
  <c r="OS177" i="22"/>
  <c r="OR12" i="22"/>
  <c r="OR10" i="22"/>
  <c r="OR205" i="22"/>
  <c r="OR28" i="22"/>
  <c r="OR254" i="22"/>
  <c r="OR145" i="22"/>
  <c r="OR135" i="22"/>
  <c r="OS105" i="22"/>
  <c r="OR137" i="22"/>
  <c r="OR58" i="22"/>
  <c r="OR122" i="22"/>
  <c r="OR125" i="22"/>
  <c r="OR215" i="22"/>
  <c r="OR147" i="22"/>
  <c r="OR164" i="22"/>
  <c r="OR19" i="22"/>
  <c r="OR159" i="22"/>
  <c r="OS83" i="22"/>
  <c r="OR103" i="22"/>
  <c r="OR138" i="22"/>
  <c r="OR84" i="22"/>
  <c r="OR156" i="22"/>
  <c r="OS273" i="22"/>
  <c r="OR153" i="22"/>
  <c r="OR237" i="22"/>
  <c r="OS210" i="22"/>
  <c r="OR15" i="22"/>
  <c r="OR39" i="22"/>
  <c r="OR169" i="22"/>
  <c r="OS136" i="22"/>
  <c r="OR206" i="22"/>
  <c r="OR259" i="22"/>
  <c r="OR41" i="22"/>
  <c r="OR16" i="22"/>
  <c r="OR268" i="22"/>
  <c r="OS120" i="22"/>
  <c r="OR167" i="22"/>
  <c r="OR71" i="22"/>
  <c r="OR111" i="22"/>
  <c r="OR260" i="22"/>
  <c r="OR40" i="22"/>
  <c r="OR76" i="22"/>
  <c r="OS91" i="22"/>
  <c r="OR60" i="22"/>
  <c r="OR154" i="22"/>
  <c r="OR21" i="22"/>
  <c r="OR52" i="22"/>
  <c r="OR23" i="22"/>
  <c r="OR22" i="22"/>
  <c r="OR87" i="22"/>
  <c r="OR256" i="22"/>
  <c r="OR119" i="22"/>
  <c r="OR139" i="22"/>
  <c r="OR258" i="22"/>
  <c r="OS241" i="22"/>
  <c r="OR37" i="22"/>
  <c r="OR56" i="22"/>
  <c r="OS235" i="22"/>
  <c r="OS68" i="22"/>
  <c r="OR207" i="22"/>
  <c r="OR152" i="22"/>
  <c r="OR171" i="22"/>
  <c r="OR69" i="22"/>
  <c r="OR251" i="22"/>
  <c r="OR13" i="22"/>
  <c r="OS144" i="22"/>
  <c r="OR271" i="22"/>
  <c r="OR18" i="22"/>
  <c r="OS36" i="22"/>
  <c r="OR24" i="22"/>
  <c r="OR143" i="22"/>
  <c r="OR284" i="22"/>
  <c r="OR65" i="22"/>
  <c r="OR270" i="22"/>
  <c r="OR94" i="22"/>
  <c r="OR248" i="22"/>
  <c r="OR151" i="22"/>
  <c r="OR214" i="22"/>
  <c r="OR262" i="22"/>
  <c r="OT73" i="22"/>
  <c r="OR252" i="22"/>
  <c r="OR264" i="22"/>
  <c r="OR102" i="22"/>
  <c r="OS50" i="22"/>
  <c r="OR250" i="22"/>
  <c r="OR6" i="22"/>
  <c r="OR9" i="22"/>
  <c r="OS146" i="22"/>
  <c r="OR75" i="22"/>
  <c r="OR70" i="22"/>
  <c r="OR63" i="22"/>
  <c r="OR148" i="22"/>
  <c r="OR140" i="22"/>
  <c r="OR249" i="22"/>
  <c r="OR61" i="22"/>
  <c r="OR77" i="22"/>
  <c r="OR98" i="22"/>
  <c r="OR62" i="22"/>
  <c r="OS104" i="22"/>
  <c r="OR85" i="22"/>
  <c r="OS261" i="22"/>
  <c r="OR57" i="22"/>
  <c r="OR285" i="22"/>
  <c r="OR246" i="22"/>
  <c r="OR54" i="22"/>
  <c r="OR133" i="22"/>
  <c r="OR128" i="22"/>
  <c r="OR141" i="22"/>
  <c r="OR288" i="22"/>
  <c r="OS79" i="22"/>
  <c r="OR45" i="22"/>
  <c r="OR127" i="22"/>
  <c r="OR7" i="22"/>
  <c r="OR116" i="22"/>
  <c r="OS142" i="22"/>
  <c r="OR93" i="22"/>
  <c r="OT281" i="22"/>
  <c r="OR11" i="22"/>
  <c r="OS32" i="22"/>
  <c r="OR218" i="22"/>
  <c r="OR170" i="22"/>
  <c r="OS161" i="22"/>
  <c r="OR158" i="22"/>
  <c r="OR242" i="22"/>
  <c r="OR33" i="22"/>
  <c r="OR130" i="22"/>
  <c r="OR81" i="22"/>
  <c r="OR64" i="22"/>
  <c r="OS269" i="22"/>
  <c r="OS89" i="22" l="1"/>
  <c r="OT97" i="22"/>
  <c r="OS90" i="22"/>
  <c r="OS165" i="22"/>
  <c r="OS109" i="22"/>
  <c r="OS113" i="22"/>
  <c r="OS257" i="22"/>
  <c r="OS96" i="22"/>
  <c r="OS283" i="22"/>
  <c r="OS45" i="22"/>
  <c r="OS249" i="22"/>
  <c r="OT36" i="22"/>
  <c r="OS207" i="22"/>
  <c r="OT79" i="22"/>
  <c r="OS94" i="22"/>
  <c r="OS18" i="22"/>
  <c r="OS171" i="22"/>
  <c r="OS37" i="22"/>
  <c r="OS23" i="22"/>
  <c r="OS76" i="22"/>
  <c r="OS111" i="22"/>
  <c r="OS206" i="22"/>
  <c r="OS237" i="22"/>
  <c r="OT105" i="22"/>
  <c r="OS254" i="22"/>
  <c r="OS12" i="22"/>
  <c r="OS86" i="22"/>
  <c r="OS117" i="22"/>
  <c r="OS51" i="22"/>
  <c r="OT269" i="22"/>
  <c r="OS170" i="22"/>
  <c r="OS148" i="22"/>
  <c r="OT68" i="22"/>
  <c r="OS256" i="22"/>
  <c r="OS154" i="22"/>
  <c r="OS16" i="22"/>
  <c r="OS153" i="22"/>
  <c r="OS164" i="22"/>
  <c r="OS125" i="22"/>
  <c r="OT177" i="22"/>
  <c r="OS8" i="22"/>
  <c r="OS162" i="22"/>
  <c r="OS238" i="22"/>
  <c r="OS46" i="22"/>
  <c r="OS47" i="22"/>
  <c r="OS291" i="22"/>
  <c r="OT204" i="22"/>
  <c r="OT247" i="22"/>
  <c r="OS168" i="22"/>
  <c r="OS78" i="22"/>
  <c r="OS17" i="22"/>
  <c r="OS209" i="22"/>
  <c r="OS150" i="22"/>
  <c r="OS48" i="22"/>
  <c r="OS176" i="22"/>
  <c r="OS203" i="22"/>
  <c r="OS66" i="22"/>
  <c r="OT208" i="22"/>
  <c r="OT101" i="22"/>
  <c r="OS212" i="22"/>
  <c r="OT142" i="22"/>
  <c r="OS64" i="22"/>
  <c r="OU281" i="22"/>
  <c r="OS246" i="22"/>
  <c r="OS6" i="22"/>
  <c r="OT241" i="22"/>
  <c r="OS40" i="22"/>
  <c r="OS71" i="22"/>
  <c r="OS138" i="22"/>
  <c r="OS135" i="22"/>
  <c r="OS28" i="22"/>
  <c r="OS55" i="22"/>
  <c r="OT265" i="22"/>
  <c r="OS211" i="22"/>
  <c r="OS205" i="22"/>
  <c r="OS129" i="22"/>
  <c r="OS35" i="22"/>
  <c r="OS157" i="22"/>
  <c r="OT32" i="22"/>
  <c r="OS54" i="22"/>
  <c r="OS242" i="22"/>
  <c r="OS288" i="22"/>
  <c r="OS128" i="22"/>
  <c r="OS85" i="22"/>
  <c r="OS77" i="22"/>
  <c r="OS75" i="22"/>
  <c r="OS264" i="22"/>
  <c r="OS151" i="22"/>
  <c r="OS251" i="22"/>
  <c r="OT104" i="22"/>
  <c r="OS61" i="22"/>
  <c r="OS250" i="22"/>
  <c r="OS252" i="22"/>
  <c r="OS262" i="22"/>
  <c r="OS24" i="22"/>
  <c r="OT235" i="22"/>
  <c r="OS52" i="22"/>
  <c r="OS260" i="22"/>
  <c r="OT136" i="22"/>
  <c r="OS15" i="22"/>
  <c r="OS103" i="22"/>
  <c r="OU82" i="22"/>
  <c r="OS263" i="22"/>
  <c r="OT38" i="22"/>
  <c r="OS43" i="22"/>
  <c r="OS31" i="22"/>
  <c r="OS217" i="22"/>
  <c r="OT80" i="22"/>
  <c r="OS134" i="22"/>
  <c r="OS149" i="22"/>
  <c r="OS131" i="22"/>
  <c r="OS188" i="22"/>
  <c r="OS27" i="22"/>
  <c r="OT42" i="22"/>
  <c r="OS126" i="22"/>
  <c r="OT286" i="22"/>
  <c r="OS287" i="22"/>
  <c r="OS110" i="22"/>
  <c r="OS30" i="22"/>
  <c r="OS155" i="22"/>
  <c r="OS59" i="22"/>
  <c r="OS95" i="22"/>
  <c r="OS160" i="22"/>
  <c r="OT161" i="22"/>
  <c r="OS7" i="22"/>
  <c r="OS270" i="22"/>
  <c r="OS143" i="22"/>
  <c r="OS271" i="22"/>
  <c r="OS81" i="22"/>
  <c r="OS158" i="22"/>
  <c r="OS218" i="22"/>
  <c r="OS93" i="22"/>
  <c r="OS127" i="22"/>
  <c r="OS133" i="22"/>
  <c r="OS285" i="22"/>
  <c r="OS63" i="22"/>
  <c r="OT144" i="22"/>
  <c r="OS152" i="22"/>
  <c r="OS258" i="22"/>
  <c r="OS87" i="22"/>
  <c r="OS60" i="22"/>
  <c r="OS167" i="22"/>
  <c r="OS41" i="22"/>
  <c r="OT273" i="22"/>
  <c r="OS19" i="22"/>
  <c r="OS147" i="22"/>
  <c r="OS137" i="22"/>
  <c r="OS72" i="22"/>
  <c r="OS20" i="22"/>
  <c r="OU73" i="22"/>
  <c r="OT50" i="22"/>
  <c r="OS248" i="22"/>
  <c r="OS69" i="22"/>
  <c r="OS139" i="22"/>
  <c r="OT120" i="22"/>
  <c r="OT210" i="22"/>
  <c r="OS156" i="22"/>
  <c r="OS122" i="22"/>
  <c r="OS145" i="22"/>
  <c r="OS10" i="22"/>
  <c r="OS25" i="22"/>
  <c r="OS216" i="22"/>
  <c r="OS253" i="22"/>
  <c r="OS289" i="22"/>
  <c r="OT163" i="22"/>
  <c r="OT123" i="22"/>
  <c r="OS272" i="22"/>
  <c r="OS49" i="22"/>
  <c r="OS266" i="22"/>
  <c r="OS115" i="22"/>
  <c r="OS267" i="22"/>
  <c r="OS5" i="22"/>
  <c r="OS292" i="22"/>
  <c r="OT67" i="22"/>
  <c r="OS74" i="22"/>
  <c r="OS112" i="22"/>
  <c r="OS107" i="22"/>
  <c r="OS213" i="22"/>
  <c r="OT53" i="22"/>
  <c r="OS44" i="22"/>
  <c r="OS29" i="22"/>
  <c r="OT146" i="22"/>
  <c r="OS214" i="22"/>
  <c r="OS13" i="22"/>
  <c r="OS56" i="22"/>
  <c r="OT91" i="22"/>
  <c r="OS259" i="22"/>
  <c r="OS169" i="22"/>
  <c r="OT83" i="22"/>
  <c r="OT88" i="22"/>
  <c r="OS245" i="22"/>
  <c r="OS92" i="22"/>
  <c r="OT121" i="22"/>
  <c r="OS34" i="22"/>
  <c r="OS130" i="22"/>
  <c r="OS141" i="22"/>
  <c r="OS57" i="22"/>
  <c r="OS62" i="22"/>
  <c r="OS65" i="22"/>
  <c r="OS22" i="22"/>
  <c r="OS33" i="22"/>
  <c r="OS11" i="22"/>
  <c r="OS116" i="22"/>
  <c r="OT261" i="22"/>
  <c r="OS98" i="22"/>
  <c r="OS140" i="22"/>
  <c r="OS70" i="22"/>
  <c r="OS9" i="22"/>
  <c r="OS102" i="22"/>
  <c r="OS284" i="22"/>
  <c r="OS119" i="22"/>
  <c r="OS21" i="22"/>
  <c r="OS268" i="22"/>
  <c r="OS39" i="22"/>
  <c r="OS84" i="22"/>
  <c r="OS159" i="22"/>
  <c r="OS215" i="22"/>
  <c r="OS58" i="22"/>
  <c r="OT319" i="22"/>
  <c r="OS244" i="22"/>
  <c r="OS14" i="22"/>
  <c r="OT100" i="22"/>
  <c r="OS290" i="22"/>
  <c r="OS187" i="22"/>
  <c r="OS114" i="22"/>
  <c r="OS202" i="22"/>
  <c r="OS118" i="22"/>
  <c r="OS166" i="22"/>
  <c r="OT106" i="22"/>
  <c r="OS282" i="22"/>
  <c r="OS132" i="22"/>
  <c r="OS255" i="22"/>
  <c r="OS108" i="22"/>
  <c r="OT201" i="22"/>
  <c r="OS26" i="22"/>
  <c r="OS99" i="22"/>
  <c r="OT124" i="22"/>
  <c r="OT89" i="22" l="1"/>
  <c r="OT90" i="22"/>
  <c r="OU97" i="22"/>
  <c r="OT165" i="22"/>
  <c r="OT109" i="22"/>
  <c r="OT96" i="22"/>
  <c r="OT283" i="22"/>
  <c r="OT257" i="22"/>
  <c r="OT113" i="22"/>
  <c r="OT282" i="22"/>
  <c r="OT290" i="22"/>
  <c r="OU319" i="22"/>
  <c r="OT284" i="22"/>
  <c r="OT116" i="22"/>
  <c r="OT245" i="22"/>
  <c r="OU91" i="22"/>
  <c r="OU146" i="22"/>
  <c r="OU53" i="22"/>
  <c r="OT139" i="22"/>
  <c r="OT147" i="22"/>
  <c r="OT152" i="22"/>
  <c r="OT93" i="22"/>
  <c r="OT95" i="22"/>
  <c r="OT110" i="22"/>
  <c r="OT131" i="22"/>
  <c r="OT263" i="22"/>
  <c r="OT52" i="22"/>
  <c r="OT151" i="22"/>
  <c r="OT54" i="22"/>
  <c r="OT55" i="22"/>
  <c r="OT246" i="22"/>
  <c r="OT66" i="22"/>
  <c r="OT84" i="22"/>
  <c r="OT11" i="22"/>
  <c r="OT10" i="22"/>
  <c r="OT20" i="22"/>
  <c r="OT19" i="22"/>
  <c r="OT7" i="22"/>
  <c r="OT15" i="22"/>
  <c r="OT28" i="22"/>
  <c r="OT78" i="22"/>
  <c r="OT18" i="22"/>
  <c r="OT108" i="22"/>
  <c r="OT133" i="22"/>
  <c r="OT271" i="22"/>
  <c r="OT287" i="22"/>
  <c r="OU42" i="22"/>
  <c r="OV82" i="22"/>
  <c r="OU235" i="22"/>
  <c r="OT61" i="22"/>
  <c r="OT128" i="22"/>
  <c r="OU32" i="22"/>
  <c r="OV281" i="22"/>
  <c r="OU101" i="22"/>
  <c r="OU204" i="22"/>
  <c r="OT238" i="22"/>
  <c r="OT154" i="22"/>
  <c r="OT170" i="22"/>
  <c r="OT117" i="22"/>
  <c r="OU105" i="22"/>
  <c r="OT76" i="22"/>
  <c r="OT207" i="22"/>
  <c r="OT119" i="22"/>
  <c r="OU88" i="22"/>
  <c r="OT169" i="22"/>
  <c r="OT56" i="22"/>
  <c r="OT29" i="22"/>
  <c r="OT74" i="22"/>
  <c r="OT267" i="22"/>
  <c r="OT289" i="22"/>
  <c r="OT156" i="22"/>
  <c r="OT69" i="22"/>
  <c r="OT60" i="22"/>
  <c r="OT218" i="22"/>
  <c r="OT59" i="22"/>
  <c r="OT149" i="22"/>
  <c r="OT31" i="22"/>
  <c r="OT262" i="22"/>
  <c r="OT264" i="22"/>
  <c r="OT205" i="22"/>
  <c r="OT203" i="22"/>
  <c r="OT125" i="22"/>
  <c r="OT14" i="22"/>
  <c r="OT13" i="22"/>
  <c r="OT24" i="22"/>
  <c r="OT23" i="22"/>
  <c r="OT130" i="22"/>
  <c r="OT255" i="22"/>
  <c r="OT114" i="22"/>
  <c r="OT39" i="22"/>
  <c r="OT98" i="22"/>
  <c r="OT33" i="22"/>
  <c r="OT92" i="22"/>
  <c r="OT259" i="22"/>
  <c r="OT213" i="22"/>
  <c r="OU67" i="22"/>
  <c r="OT272" i="22"/>
  <c r="OT145" i="22"/>
  <c r="OU210" i="22"/>
  <c r="OT72" i="22"/>
  <c r="OU273" i="22"/>
  <c r="OT143" i="22"/>
  <c r="OU161" i="22"/>
  <c r="OT27" i="22"/>
  <c r="OT43" i="22"/>
  <c r="OT252" i="22"/>
  <c r="OU104" i="22"/>
  <c r="OT288" i="22"/>
  <c r="OT211" i="22"/>
  <c r="OU241" i="22"/>
  <c r="OT176" i="22"/>
  <c r="OT168" i="22"/>
  <c r="OT291" i="22"/>
  <c r="OT162" i="22"/>
  <c r="OT164" i="22"/>
  <c r="OT256" i="22"/>
  <c r="OU269" i="22"/>
  <c r="OT86" i="22"/>
  <c r="OT237" i="22"/>
  <c r="OT94" i="22"/>
  <c r="OU79" i="22"/>
  <c r="OU36" i="22"/>
  <c r="OT58" i="22"/>
  <c r="OT26" i="22"/>
  <c r="OT166" i="22"/>
  <c r="OT215" i="22"/>
  <c r="OT102" i="22"/>
  <c r="OT62" i="22"/>
  <c r="OT34" i="22"/>
  <c r="OT44" i="22"/>
  <c r="OT115" i="22"/>
  <c r="OT253" i="22"/>
  <c r="OT248" i="22"/>
  <c r="OT87" i="22"/>
  <c r="OU144" i="22"/>
  <c r="OT158" i="22"/>
  <c r="OT155" i="22"/>
  <c r="OT134" i="22"/>
  <c r="OU136" i="22"/>
  <c r="OT75" i="22"/>
  <c r="OT157" i="22"/>
  <c r="OT135" i="22"/>
  <c r="OT64" i="22"/>
  <c r="OT209" i="22"/>
  <c r="OT9" i="22"/>
  <c r="OT22" i="22"/>
  <c r="OU80" i="22"/>
  <c r="OT6" i="22"/>
  <c r="OT17" i="22"/>
  <c r="OT8" i="22"/>
  <c r="OT12" i="22"/>
  <c r="OT140" i="22"/>
  <c r="OT118" i="22"/>
  <c r="OT244" i="22"/>
  <c r="OT268" i="22"/>
  <c r="OT57" i="22"/>
  <c r="OT292" i="22"/>
  <c r="OT216" i="22"/>
  <c r="OT258" i="22"/>
  <c r="OT127" i="22"/>
  <c r="OT160" i="22"/>
  <c r="OT188" i="22"/>
  <c r="OU38" i="22"/>
  <c r="OT260" i="22"/>
  <c r="OT250" i="22"/>
  <c r="OT242" i="22"/>
  <c r="OT35" i="22"/>
  <c r="OU265" i="22"/>
  <c r="OU208" i="22"/>
  <c r="OT48" i="22"/>
  <c r="OT47" i="22"/>
  <c r="OT153" i="22"/>
  <c r="OU68" i="22"/>
  <c r="OT206" i="22"/>
  <c r="OT37" i="22"/>
  <c r="OT249" i="22"/>
  <c r="OT99" i="22"/>
  <c r="OU106" i="22"/>
  <c r="OU100" i="22"/>
  <c r="OT132" i="22"/>
  <c r="OT187" i="22"/>
  <c r="OU261" i="22"/>
  <c r="OT214" i="22"/>
  <c r="OT107" i="22"/>
  <c r="OT266" i="22"/>
  <c r="OU123" i="22"/>
  <c r="OT122" i="22"/>
  <c r="OU120" i="22"/>
  <c r="OU50" i="22"/>
  <c r="OT137" i="22"/>
  <c r="OT41" i="22"/>
  <c r="OT63" i="22"/>
  <c r="OT81" i="22"/>
  <c r="OT270" i="22"/>
  <c r="OT30" i="22"/>
  <c r="OU286" i="22"/>
  <c r="OT251" i="22"/>
  <c r="OT77" i="22"/>
  <c r="OT71" i="22"/>
  <c r="OU142" i="22"/>
  <c r="OU247" i="22"/>
  <c r="OT21" i="22"/>
  <c r="OT65" i="22"/>
  <c r="OT112" i="22"/>
  <c r="OT5" i="22"/>
  <c r="OT25" i="22"/>
  <c r="OT16" i="22"/>
  <c r="OU124" i="22"/>
  <c r="OU201" i="22"/>
  <c r="OT202" i="22"/>
  <c r="OT159" i="22"/>
  <c r="OT70" i="22"/>
  <c r="OT141" i="22"/>
  <c r="OU121" i="22"/>
  <c r="OU83" i="22"/>
  <c r="OT49" i="22"/>
  <c r="OU163" i="22"/>
  <c r="OV73" i="22"/>
  <c r="OT167" i="22"/>
  <c r="OT285" i="22"/>
  <c r="OT126" i="22"/>
  <c r="OT217" i="22"/>
  <c r="OT103" i="22"/>
  <c r="OT85" i="22"/>
  <c r="OT129" i="22"/>
  <c r="OT138" i="22"/>
  <c r="OT40" i="22"/>
  <c r="OT212" i="22"/>
  <c r="OT150" i="22"/>
  <c r="OT46" i="22"/>
  <c r="OU177" i="22"/>
  <c r="OT148" i="22"/>
  <c r="OT51" i="22"/>
  <c r="OT254" i="22"/>
  <c r="OT111" i="22"/>
  <c r="OT171" i="22"/>
  <c r="OT45" i="22"/>
  <c r="OU89" i="22" l="1"/>
  <c r="OV97" i="22"/>
  <c r="OU90" i="22"/>
  <c r="OU165" i="22"/>
  <c r="OU109" i="22"/>
  <c r="OU257" i="22"/>
  <c r="OU283" i="22"/>
  <c r="OU113" i="22"/>
  <c r="OU96" i="22"/>
  <c r="OU45" i="22"/>
  <c r="OU85" i="22"/>
  <c r="OU254" i="22"/>
  <c r="OU40" i="22"/>
  <c r="OW73" i="22"/>
  <c r="OV142" i="22"/>
  <c r="OU270" i="22"/>
  <c r="OU137" i="22"/>
  <c r="OV123" i="22"/>
  <c r="OV38" i="22"/>
  <c r="OV80" i="22"/>
  <c r="OU64" i="22"/>
  <c r="OU158" i="22"/>
  <c r="OU256" i="22"/>
  <c r="OU22" i="22"/>
  <c r="OU13" i="22"/>
  <c r="OV32" i="22"/>
  <c r="OU20" i="22"/>
  <c r="OV50" i="22"/>
  <c r="OU187" i="22"/>
  <c r="OV68" i="22"/>
  <c r="OU242" i="22"/>
  <c r="OU216" i="22"/>
  <c r="OU118" i="22"/>
  <c r="OU8" i="22"/>
  <c r="OU135" i="22"/>
  <c r="OU62" i="22"/>
  <c r="OU237" i="22"/>
  <c r="OV210" i="22"/>
  <c r="OU213" i="22"/>
  <c r="OU98" i="22"/>
  <c r="OU130" i="22"/>
  <c r="OU31" i="22"/>
  <c r="OU289" i="22"/>
  <c r="OV88" i="22"/>
  <c r="OU170" i="22"/>
  <c r="OW82" i="22"/>
  <c r="OU133" i="22"/>
  <c r="OU28" i="22"/>
  <c r="OU54" i="22"/>
  <c r="OU131" i="22"/>
  <c r="OU152" i="22"/>
  <c r="OV146" i="22"/>
  <c r="OU284" i="22"/>
  <c r="OV121" i="22"/>
  <c r="OU71" i="22"/>
  <c r="OU81" i="22"/>
  <c r="OU266" i="22"/>
  <c r="OV106" i="22"/>
  <c r="OV208" i="22"/>
  <c r="OU188" i="22"/>
  <c r="OV144" i="22"/>
  <c r="OU115" i="22"/>
  <c r="OU166" i="22"/>
  <c r="OU58" i="22"/>
  <c r="OU164" i="22"/>
  <c r="OU176" i="22"/>
  <c r="OU211" i="22"/>
  <c r="OU43" i="22"/>
  <c r="OU143" i="22"/>
  <c r="OU25" i="22"/>
  <c r="OU107" i="22"/>
  <c r="OU9" i="22"/>
  <c r="OU134" i="22"/>
  <c r="OU51" i="22"/>
  <c r="OU103" i="22"/>
  <c r="OU65" i="22"/>
  <c r="OV163" i="22"/>
  <c r="OU141" i="22"/>
  <c r="OV286" i="22"/>
  <c r="OU63" i="22"/>
  <c r="OU292" i="22"/>
  <c r="OU17" i="22"/>
  <c r="OU87" i="22"/>
  <c r="OU44" i="22"/>
  <c r="OU102" i="22"/>
  <c r="OU26" i="22"/>
  <c r="OV36" i="22"/>
  <c r="OU86" i="22"/>
  <c r="OU162" i="22"/>
  <c r="OU288" i="22"/>
  <c r="OU27" i="22"/>
  <c r="OU145" i="22"/>
  <c r="OU259" i="22"/>
  <c r="OU39" i="22"/>
  <c r="OU14" i="22"/>
  <c r="OU205" i="22"/>
  <c r="OU149" i="22"/>
  <c r="OU60" i="22"/>
  <c r="OU29" i="22"/>
  <c r="OU76" i="22"/>
  <c r="OU154" i="22"/>
  <c r="OV101" i="22"/>
  <c r="OU128" i="22"/>
  <c r="OV42" i="22"/>
  <c r="OU108" i="22"/>
  <c r="OU15" i="22"/>
  <c r="OU10" i="22"/>
  <c r="OU66" i="22"/>
  <c r="OU151" i="22"/>
  <c r="OU110" i="22"/>
  <c r="OU147" i="22"/>
  <c r="OV91" i="22"/>
  <c r="OV319" i="22"/>
  <c r="OU202" i="22"/>
  <c r="OU171" i="22"/>
  <c r="OU148" i="22"/>
  <c r="OU150" i="22"/>
  <c r="OU129" i="22"/>
  <c r="OU217" i="22"/>
  <c r="OU285" i="22"/>
  <c r="OV201" i="22"/>
  <c r="OU21" i="22"/>
  <c r="OU77" i="22"/>
  <c r="OV120" i="22"/>
  <c r="OV261" i="22"/>
  <c r="OU132" i="22"/>
  <c r="OU99" i="22"/>
  <c r="OU37" i="22"/>
  <c r="OU153" i="22"/>
  <c r="OU250" i="22"/>
  <c r="OU160" i="22"/>
  <c r="OU57" i="22"/>
  <c r="OU157" i="22"/>
  <c r="OV177" i="22"/>
  <c r="OU23" i="22"/>
  <c r="OU69" i="22"/>
  <c r="OU18" i="22"/>
  <c r="OU167" i="22"/>
  <c r="OU70" i="22"/>
  <c r="OV247" i="22"/>
  <c r="OU41" i="22"/>
  <c r="OV265" i="22"/>
  <c r="OU127" i="22"/>
  <c r="OU140" i="22"/>
  <c r="OU209" i="22"/>
  <c r="OU155" i="22"/>
  <c r="OV79" i="22"/>
  <c r="OV241" i="22"/>
  <c r="OV273" i="22"/>
  <c r="OU92" i="22"/>
  <c r="OU114" i="22"/>
  <c r="OU125" i="22"/>
  <c r="OU264" i="22"/>
  <c r="OU59" i="22"/>
  <c r="OU267" i="22"/>
  <c r="OU56" i="22"/>
  <c r="OU119" i="22"/>
  <c r="OV105" i="22"/>
  <c r="OU238" i="22"/>
  <c r="OW281" i="22"/>
  <c r="OU61" i="22"/>
  <c r="OU287" i="22"/>
  <c r="OU7" i="22"/>
  <c r="OU11" i="22"/>
  <c r="OU246" i="22"/>
  <c r="OU52" i="22"/>
  <c r="OU95" i="22"/>
  <c r="OU139" i="22"/>
  <c r="OU245" i="22"/>
  <c r="OU290" i="22"/>
  <c r="OU212" i="22"/>
  <c r="OU126" i="22"/>
  <c r="OU49" i="22"/>
  <c r="OV124" i="22"/>
  <c r="OU5" i="22"/>
  <c r="OU251" i="22"/>
  <c r="OU30" i="22"/>
  <c r="OU122" i="22"/>
  <c r="OU214" i="22"/>
  <c r="OU249" i="22"/>
  <c r="OU206" i="22"/>
  <c r="OU47" i="22"/>
  <c r="OU260" i="22"/>
  <c r="OU268" i="22"/>
  <c r="OU6" i="22"/>
  <c r="OU75" i="22"/>
  <c r="OU248" i="22"/>
  <c r="OV269" i="22"/>
  <c r="OU291" i="22"/>
  <c r="OV104" i="22"/>
  <c r="OU272" i="22"/>
  <c r="OU46" i="22"/>
  <c r="OU12" i="22"/>
  <c r="OU19" i="22"/>
  <c r="OU138" i="22"/>
  <c r="OU111" i="22"/>
  <c r="OV83" i="22"/>
  <c r="OU159" i="22"/>
  <c r="OU16" i="22"/>
  <c r="OU112" i="22"/>
  <c r="OV100" i="22"/>
  <c r="OU48" i="22"/>
  <c r="OU35" i="22"/>
  <c r="OU258" i="22"/>
  <c r="OU244" i="22"/>
  <c r="OV136" i="22"/>
  <c r="OU253" i="22"/>
  <c r="OU34" i="22"/>
  <c r="OU215" i="22"/>
  <c r="OU94" i="22"/>
  <c r="OU168" i="22"/>
  <c r="OU252" i="22"/>
  <c r="OV161" i="22"/>
  <c r="OU72" i="22"/>
  <c r="OV67" i="22"/>
  <c r="OU33" i="22"/>
  <c r="OU255" i="22"/>
  <c r="OU24" i="22"/>
  <c r="OU203" i="22"/>
  <c r="OU262" i="22"/>
  <c r="OU218" i="22"/>
  <c r="OU156" i="22"/>
  <c r="OU74" i="22"/>
  <c r="OU169" i="22"/>
  <c r="OU207" i="22"/>
  <c r="OU117" i="22"/>
  <c r="OV204" i="22"/>
  <c r="OV235" i="22"/>
  <c r="OU271" i="22"/>
  <c r="OU78" i="22"/>
  <c r="OU84" i="22"/>
  <c r="OU55" i="22"/>
  <c r="OU263" i="22"/>
  <c r="OU93" i="22"/>
  <c r="OV53" i="22"/>
  <c r="OU116" i="22"/>
  <c r="OU282" i="22"/>
  <c r="OV89" i="22" l="1"/>
  <c r="OV90" i="22"/>
  <c r="OW97" i="22"/>
  <c r="OV165" i="22"/>
  <c r="OV109" i="22"/>
  <c r="OV113" i="22"/>
  <c r="OV96" i="22"/>
  <c r="OV283" i="22"/>
  <c r="OV257" i="22"/>
  <c r="OV203" i="22"/>
  <c r="OV271" i="22"/>
  <c r="OV116" i="22"/>
  <c r="OV255" i="22"/>
  <c r="OW161" i="22"/>
  <c r="OV35" i="22"/>
  <c r="OW100" i="22"/>
  <c r="OV138" i="22"/>
  <c r="OV291" i="22"/>
  <c r="OV248" i="22"/>
  <c r="OV30" i="22"/>
  <c r="OV290" i="22"/>
  <c r="OV287" i="22"/>
  <c r="OV92" i="22"/>
  <c r="OV127" i="22"/>
  <c r="OW247" i="22"/>
  <c r="OV37" i="22"/>
  <c r="OW120" i="22"/>
  <c r="OV148" i="22"/>
  <c r="OW319" i="22"/>
  <c r="OV108" i="22"/>
  <c r="OV145" i="22"/>
  <c r="OV26" i="22"/>
  <c r="OV63" i="22"/>
  <c r="OV19" i="22"/>
  <c r="OV75" i="22"/>
  <c r="OV23" i="22"/>
  <c r="OV143" i="22"/>
  <c r="OV244" i="22"/>
  <c r="OV263" i="22"/>
  <c r="OV207" i="22"/>
  <c r="OW53" i="22"/>
  <c r="OV33" i="22"/>
  <c r="OV48" i="22"/>
  <c r="OW83" i="22"/>
  <c r="OV126" i="22"/>
  <c r="OV246" i="22"/>
  <c r="OV119" i="22"/>
  <c r="OV264" i="22"/>
  <c r="OW273" i="22"/>
  <c r="OV160" i="22"/>
  <c r="OV77" i="22"/>
  <c r="OV171" i="22"/>
  <c r="OW91" i="22"/>
  <c r="OW42" i="22"/>
  <c r="OV60" i="22"/>
  <c r="OV162" i="22"/>
  <c r="OV102" i="22"/>
  <c r="OV164" i="22"/>
  <c r="OW144" i="22"/>
  <c r="OV266" i="22"/>
  <c r="OV131" i="22"/>
  <c r="OV133" i="22"/>
  <c r="OV31" i="22"/>
  <c r="OV213" i="22"/>
  <c r="OV216" i="22"/>
  <c r="OV187" i="22"/>
  <c r="OW32" i="22"/>
  <c r="OW80" i="22"/>
  <c r="OW123" i="22"/>
  <c r="OW142" i="22"/>
  <c r="OV254" i="22"/>
  <c r="OV156" i="22"/>
  <c r="OV55" i="22"/>
  <c r="OW235" i="22"/>
  <c r="OV84" i="22"/>
  <c r="OV169" i="22"/>
  <c r="OV262" i="22"/>
  <c r="OV252" i="22"/>
  <c r="OW136" i="22"/>
  <c r="OV272" i="22"/>
  <c r="OW269" i="22"/>
  <c r="OV260" i="22"/>
  <c r="OV251" i="22"/>
  <c r="OV245" i="22"/>
  <c r="OV61" i="22"/>
  <c r="OV155" i="22"/>
  <c r="OW265" i="22"/>
  <c r="OV70" i="22"/>
  <c r="OV99" i="22"/>
  <c r="OV217" i="22"/>
  <c r="OV66" i="22"/>
  <c r="OV76" i="22"/>
  <c r="OW286" i="22"/>
  <c r="OV9" i="22"/>
  <c r="OW121" i="22"/>
  <c r="OV39" i="22"/>
  <c r="OV188" i="22"/>
  <c r="OV13" i="22"/>
  <c r="OV215" i="22"/>
  <c r="OV12" i="22"/>
  <c r="OV47" i="22"/>
  <c r="OV5" i="22"/>
  <c r="OV139" i="22"/>
  <c r="OX281" i="22"/>
  <c r="OV125" i="22"/>
  <c r="OW241" i="22"/>
  <c r="OV167" i="22"/>
  <c r="OW177" i="22"/>
  <c r="OV250" i="22"/>
  <c r="OV21" i="22"/>
  <c r="OV147" i="22"/>
  <c r="OV128" i="22"/>
  <c r="OV149" i="22"/>
  <c r="OV27" i="22"/>
  <c r="OV86" i="22"/>
  <c r="OV44" i="22"/>
  <c r="OV292" i="22"/>
  <c r="OV141" i="22"/>
  <c r="OV103" i="22"/>
  <c r="OV107" i="22"/>
  <c r="OV43" i="22"/>
  <c r="OV58" i="22"/>
  <c r="OV81" i="22"/>
  <c r="OV284" i="22"/>
  <c r="OV54" i="22"/>
  <c r="OX82" i="22"/>
  <c r="OW88" i="22"/>
  <c r="OW210" i="22"/>
  <c r="OV135" i="22"/>
  <c r="OV242" i="22"/>
  <c r="OV256" i="22"/>
  <c r="OV137" i="22"/>
  <c r="OX73" i="22"/>
  <c r="OV85" i="22"/>
  <c r="OV93" i="22"/>
  <c r="OW204" i="22"/>
  <c r="OV6" i="22"/>
  <c r="OV214" i="22"/>
  <c r="OV212" i="22"/>
  <c r="OV11" i="22"/>
  <c r="OV56" i="22"/>
  <c r="OV209" i="22"/>
  <c r="OV132" i="22"/>
  <c r="OV129" i="22"/>
  <c r="OV202" i="22"/>
  <c r="OV10" i="22"/>
  <c r="OV16" i="22"/>
  <c r="OV18" i="22"/>
  <c r="OV25" i="22"/>
  <c r="OV22" i="22"/>
  <c r="OV117" i="22"/>
  <c r="OV72" i="22"/>
  <c r="OV34" i="22"/>
  <c r="OV258" i="22"/>
  <c r="OV111" i="22"/>
  <c r="OW104" i="22"/>
  <c r="OV206" i="22"/>
  <c r="OV7" i="22"/>
  <c r="OV267" i="22"/>
  <c r="OW79" i="22"/>
  <c r="OV41" i="22"/>
  <c r="OV153" i="22"/>
  <c r="OW261" i="22"/>
  <c r="OW201" i="22"/>
  <c r="OV15" i="22"/>
  <c r="OW101" i="22"/>
  <c r="OV205" i="22"/>
  <c r="OV259" i="22"/>
  <c r="OW36" i="22"/>
  <c r="OV87" i="22"/>
  <c r="OW163" i="22"/>
  <c r="OV211" i="22"/>
  <c r="OV71" i="22"/>
  <c r="OV289" i="22"/>
  <c r="OV130" i="22"/>
  <c r="OV237" i="22"/>
  <c r="OV8" i="22"/>
  <c r="OW68" i="22"/>
  <c r="OW50" i="22"/>
  <c r="OV158" i="22"/>
  <c r="OW38" i="22"/>
  <c r="OV270" i="22"/>
  <c r="OV45" i="22"/>
  <c r="OV78" i="22"/>
  <c r="OW67" i="22"/>
  <c r="OV112" i="22"/>
  <c r="OV24" i="22"/>
  <c r="OV168" i="22"/>
  <c r="OV268" i="22"/>
  <c r="OV122" i="22"/>
  <c r="OW124" i="22"/>
  <c r="OV95" i="22"/>
  <c r="OV238" i="22"/>
  <c r="OV114" i="22"/>
  <c r="OV140" i="22"/>
  <c r="OV157" i="22"/>
  <c r="OV150" i="22"/>
  <c r="OV110" i="22"/>
  <c r="OV29" i="22"/>
  <c r="OV288" i="22"/>
  <c r="OV51" i="22"/>
  <c r="OV166" i="22"/>
  <c r="OW208" i="22"/>
  <c r="OW146" i="22"/>
  <c r="OW105" i="22"/>
  <c r="OV118" i="22"/>
  <c r="OV74" i="22"/>
  <c r="OV282" i="22"/>
  <c r="OV218" i="22"/>
  <c r="OV94" i="22"/>
  <c r="OV253" i="22"/>
  <c r="OV159" i="22"/>
  <c r="OV46" i="22"/>
  <c r="OV249" i="22"/>
  <c r="OV49" i="22"/>
  <c r="OV52" i="22"/>
  <c r="OV59" i="22"/>
  <c r="OV69" i="22"/>
  <c r="OV57" i="22"/>
  <c r="OV285" i="22"/>
  <c r="OV151" i="22"/>
  <c r="OV154" i="22"/>
  <c r="OV14" i="22"/>
  <c r="OV17" i="22"/>
  <c r="OV65" i="22"/>
  <c r="OV134" i="22"/>
  <c r="OV176" i="22"/>
  <c r="OV115" i="22"/>
  <c r="OW106" i="22"/>
  <c r="OV152" i="22"/>
  <c r="OV28" i="22"/>
  <c r="OV170" i="22"/>
  <c r="OV98" i="22"/>
  <c r="OV62" i="22"/>
  <c r="OV20" i="22"/>
  <c r="OV64" i="22"/>
  <c r="OV40" i="22"/>
  <c r="OW89" i="22" l="1"/>
  <c r="OX97" i="22"/>
  <c r="OW90" i="22"/>
  <c r="OW165" i="22"/>
  <c r="OW109" i="22"/>
  <c r="OW283" i="22"/>
  <c r="OW96" i="22"/>
  <c r="OW257" i="22"/>
  <c r="OW113" i="22"/>
  <c r="OW46" i="22"/>
  <c r="OX208" i="22"/>
  <c r="OW29" i="22"/>
  <c r="OW157" i="22"/>
  <c r="OW130" i="22"/>
  <c r="OW71" i="22"/>
  <c r="OW40" i="22"/>
  <c r="OW98" i="22"/>
  <c r="OW176" i="22"/>
  <c r="OW285" i="22"/>
  <c r="OW118" i="22"/>
  <c r="OW110" i="22"/>
  <c r="OX124" i="22"/>
  <c r="OW270" i="22"/>
  <c r="OX36" i="22"/>
  <c r="OW41" i="22"/>
  <c r="OW111" i="22"/>
  <c r="OX204" i="22"/>
  <c r="OW137" i="22"/>
  <c r="OW242" i="22"/>
  <c r="OW81" i="22"/>
  <c r="OW103" i="22"/>
  <c r="OW147" i="22"/>
  <c r="OW155" i="22"/>
  <c r="OW114" i="22"/>
  <c r="OW122" i="22"/>
  <c r="OW168" i="22"/>
  <c r="OW78" i="22"/>
  <c r="OW8" i="22"/>
  <c r="OX201" i="22"/>
  <c r="OW206" i="22"/>
  <c r="OW56" i="22"/>
  <c r="OX241" i="22"/>
  <c r="OX121" i="22"/>
  <c r="OW99" i="22"/>
  <c r="OW61" i="22"/>
  <c r="OX235" i="22"/>
  <c r="OW254" i="22"/>
  <c r="OW133" i="22"/>
  <c r="OW164" i="22"/>
  <c r="OW60" i="22"/>
  <c r="OW119" i="22"/>
  <c r="OX83" i="22"/>
  <c r="OW244" i="22"/>
  <c r="OW75" i="22"/>
  <c r="OW26" i="22"/>
  <c r="OX319" i="22"/>
  <c r="OX247" i="22"/>
  <c r="OW290" i="22"/>
  <c r="OW138" i="22"/>
  <c r="OW255" i="22"/>
  <c r="OW57" i="22"/>
  <c r="OX38" i="22"/>
  <c r="OX163" i="22"/>
  <c r="OW259" i="22"/>
  <c r="OX79" i="22"/>
  <c r="OW258" i="22"/>
  <c r="OW16" i="22"/>
  <c r="OW129" i="22"/>
  <c r="OW6" i="22"/>
  <c r="OW93" i="22"/>
  <c r="OW135" i="22"/>
  <c r="OY82" i="22"/>
  <c r="OW58" i="22"/>
  <c r="OW141" i="22"/>
  <c r="OW27" i="22"/>
  <c r="OW21" i="22"/>
  <c r="OW5" i="22"/>
  <c r="OW215" i="22"/>
  <c r="OX269" i="22"/>
  <c r="OW252" i="22"/>
  <c r="OW77" i="22"/>
  <c r="OW22" i="22"/>
  <c r="OW125" i="22"/>
  <c r="OW13" i="22"/>
  <c r="OW134" i="22"/>
  <c r="OW218" i="22"/>
  <c r="OX106" i="22"/>
  <c r="OW65" i="22"/>
  <c r="OW154" i="22"/>
  <c r="OW69" i="22"/>
  <c r="OW49" i="22"/>
  <c r="OW159" i="22"/>
  <c r="OW282" i="22"/>
  <c r="OW288" i="22"/>
  <c r="OW150" i="22"/>
  <c r="OW238" i="22"/>
  <c r="OW24" i="22"/>
  <c r="OW45" i="22"/>
  <c r="OW158" i="22"/>
  <c r="OW237" i="22"/>
  <c r="OX261" i="22"/>
  <c r="OW267" i="22"/>
  <c r="OW34" i="22"/>
  <c r="OW132" i="22"/>
  <c r="OX210" i="22"/>
  <c r="OW43" i="22"/>
  <c r="OW149" i="22"/>
  <c r="OW47" i="22"/>
  <c r="OW9" i="22"/>
  <c r="OW70" i="22"/>
  <c r="OW272" i="22"/>
  <c r="OW262" i="22"/>
  <c r="OX142" i="22"/>
  <c r="OX32" i="22"/>
  <c r="OW213" i="22"/>
  <c r="OW131" i="22"/>
  <c r="OX42" i="22"/>
  <c r="OW160" i="22"/>
  <c r="OW246" i="22"/>
  <c r="OX53" i="22"/>
  <c r="OW143" i="22"/>
  <c r="OW19" i="22"/>
  <c r="OW145" i="22"/>
  <c r="OW148" i="22"/>
  <c r="OW127" i="22"/>
  <c r="OW30" i="22"/>
  <c r="OX100" i="22"/>
  <c r="OW116" i="22"/>
  <c r="OW20" i="22"/>
  <c r="OW52" i="22"/>
  <c r="OW170" i="22"/>
  <c r="OX146" i="22"/>
  <c r="OW268" i="22"/>
  <c r="OW205" i="22"/>
  <c r="OX104" i="22"/>
  <c r="OW11" i="22"/>
  <c r="OW85" i="22"/>
  <c r="OW256" i="22"/>
  <c r="OW54" i="22"/>
  <c r="OW292" i="22"/>
  <c r="OW250" i="22"/>
  <c r="OW76" i="22"/>
  <c r="OW245" i="22"/>
  <c r="OW55" i="22"/>
  <c r="OX120" i="22"/>
  <c r="OW14" i="22"/>
  <c r="OW115" i="22"/>
  <c r="OW74" i="22"/>
  <c r="OW112" i="22"/>
  <c r="OX101" i="22"/>
  <c r="OW153" i="22"/>
  <c r="OW7" i="22"/>
  <c r="OW72" i="22"/>
  <c r="OW10" i="22"/>
  <c r="OW212" i="22"/>
  <c r="OY73" i="22"/>
  <c r="OW284" i="22"/>
  <c r="OW107" i="22"/>
  <c r="OW44" i="22"/>
  <c r="OW128" i="22"/>
  <c r="OW188" i="22"/>
  <c r="OX265" i="22"/>
  <c r="OX136" i="22"/>
  <c r="OW169" i="22"/>
  <c r="OW156" i="22"/>
  <c r="OW187" i="22"/>
  <c r="OW31" i="22"/>
  <c r="OW266" i="22"/>
  <c r="OW102" i="22"/>
  <c r="OX91" i="22"/>
  <c r="OX273" i="22"/>
  <c r="OW126" i="22"/>
  <c r="OW48" i="22"/>
  <c r="OW207" i="22"/>
  <c r="OW92" i="22"/>
  <c r="OW248" i="22"/>
  <c r="OW35" i="22"/>
  <c r="OW271" i="22"/>
  <c r="OW51" i="22"/>
  <c r="OW62" i="22"/>
  <c r="OW17" i="22"/>
  <c r="OW249" i="22"/>
  <c r="OW253" i="22"/>
  <c r="OW95" i="22"/>
  <c r="OW25" i="22"/>
  <c r="OX177" i="22"/>
  <c r="OX286" i="22"/>
  <c r="OW66" i="22"/>
  <c r="OW251" i="22"/>
  <c r="OX123" i="22"/>
  <c r="OW152" i="22"/>
  <c r="OW166" i="22"/>
  <c r="OX161" i="22"/>
  <c r="OX105" i="22"/>
  <c r="OW64" i="22"/>
  <c r="OW28" i="22"/>
  <c r="OW151" i="22"/>
  <c r="OX50" i="22"/>
  <c r="OW87" i="22"/>
  <c r="OW59" i="22"/>
  <c r="OW94" i="22"/>
  <c r="OW140" i="22"/>
  <c r="OX67" i="22"/>
  <c r="OX68" i="22"/>
  <c r="OW289" i="22"/>
  <c r="OW211" i="22"/>
  <c r="OW15" i="22"/>
  <c r="OW117" i="22"/>
  <c r="OW18" i="22"/>
  <c r="OW202" i="22"/>
  <c r="OW209" i="22"/>
  <c r="OW214" i="22"/>
  <c r="OX88" i="22"/>
  <c r="OW86" i="22"/>
  <c r="OW167" i="22"/>
  <c r="OW139" i="22"/>
  <c r="OW12" i="22"/>
  <c r="OW39" i="22"/>
  <c r="OW217" i="22"/>
  <c r="OW260" i="22"/>
  <c r="OW84" i="22"/>
  <c r="OX80" i="22"/>
  <c r="OW216" i="22"/>
  <c r="OX144" i="22"/>
  <c r="OW162" i="22"/>
  <c r="OW171" i="22"/>
  <c r="OW264" i="22"/>
  <c r="OW33" i="22"/>
  <c r="OW263" i="22"/>
  <c r="OW23" i="22"/>
  <c r="OW63" i="22"/>
  <c r="OW108" i="22"/>
  <c r="OW37" i="22"/>
  <c r="OW287" i="22"/>
  <c r="OW291" i="22"/>
  <c r="OW203" i="22"/>
  <c r="OX89" i="22" l="1"/>
  <c r="OX90" i="22"/>
  <c r="OY97" i="22"/>
  <c r="OX165" i="22"/>
  <c r="OX109" i="22"/>
  <c r="OX113" i="22"/>
  <c r="OX257" i="22"/>
  <c r="OX96" i="22"/>
  <c r="OX283" i="22"/>
  <c r="OX260" i="22"/>
  <c r="OX217" i="22"/>
  <c r="OX214" i="22"/>
  <c r="OX117" i="22"/>
  <c r="OX94" i="22"/>
  <c r="OX152" i="22"/>
  <c r="OX253" i="22"/>
  <c r="OX248" i="22"/>
  <c r="OX31" i="22"/>
  <c r="OX284" i="22"/>
  <c r="OY101" i="22"/>
  <c r="OX115" i="22"/>
  <c r="OY120" i="22"/>
  <c r="OX85" i="22"/>
  <c r="OY104" i="22"/>
  <c r="OY146" i="22"/>
  <c r="OX127" i="22"/>
  <c r="OX160" i="22"/>
  <c r="OX149" i="22"/>
  <c r="OX237" i="22"/>
  <c r="OX159" i="22"/>
  <c r="OX65" i="22"/>
  <c r="OX77" i="22"/>
  <c r="OY50" i="22"/>
  <c r="OX122" i="22"/>
  <c r="OX147" i="22"/>
  <c r="OX108" i="22"/>
  <c r="OY80" i="22"/>
  <c r="OX209" i="22"/>
  <c r="OY68" i="22"/>
  <c r="OX25" i="22"/>
  <c r="OX92" i="22"/>
  <c r="OX187" i="22"/>
  <c r="OY265" i="22"/>
  <c r="OX112" i="22"/>
  <c r="OX55" i="22"/>
  <c r="OX170" i="22"/>
  <c r="OX116" i="22"/>
  <c r="OY53" i="22"/>
  <c r="OX70" i="22"/>
  <c r="OX267" i="22"/>
  <c r="OX150" i="22"/>
  <c r="OX13" i="22"/>
  <c r="OX252" i="22"/>
  <c r="OZ82" i="22"/>
  <c r="OX129" i="22"/>
  <c r="OX259" i="22"/>
  <c r="OX255" i="22"/>
  <c r="OY319" i="22"/>
  <c r="OX164" i="22"/>
  <c r="OX254" i="22"/>
  <c r="OX56" i="22"/>
  <c r="OX137" i="22"/>
  <c r="OY36" i="22"/>
  <c r="OX110" i="22"/>
  <c r="OX176" i="22"/>
  <c r="OX130" i="22"/>
  <c r="OX29" i="22"/>
  <c r="OX162" i="22"/>
  <c r="OX63" i="22"/>
  <c r="OX264" i="22"/>
  <c r="OX167" i="22"/>
  <c r="OX59" i="22"/>
  <c r="OY105" i="22"/>
  <c r="OY123" i="22"/>
  <c r="OY177" i="22"/>
  <c r="OX249" i="22"/>
  <c r="OX207" i="22"/>
  <c r="OY91" i="22"/>
  <c r="OX128" i="22"/>
  <c r="OX72" i="22"/>
  <c r="OX292" i="22"/>
  <c r="OX205" i="22"/>
  <c r="OX148" i="22"/>
  <c r="OY42" i="22"/>
  <c r="OY32" i="22"/>
  <c r="OX43" i="22"/>
  <c r="OX158" i="22"/>
  <c r="OX49" i="22"/>
  <c r="OY106" i="22"/>
  <c r="OX21" i="22"/>
  <c r="OX37" i="22"/>
  <c r="OX102" i="22"/>
  <c r="OX44" i="22"/>
  <c r="OX291" i="22"/>
  <c r="OX23" i="22"/>
  <c r="OX263" i="22"/>
  <c r="OX216" i="22"/>
  <c r="OX86" i="22"/>
  <c r="OX202" i="22"/>
  <c r="OY67" i="22"/>
  <c r="OX251" i="22"/>
  <c r="OX271" i="22"/>
  <c r="OX48" i="22"/>
  <c r="OX156" i="22"/>
  <c r="OX7" i="22"/>
  <c r="OX14" i="22"/>
  <c r="OX54" i="22"/>
  <c r="OX145" i="22"/>
  <c r="OX9" i="22"/>
  <c r="OY261" i="22"/>
  <c r="OX288" i="22"/>
  <c r="OX27" i="22"/>
  <c r="OX135" i="22"/>
  <c r="OY163" i="22"/>
  <c r="OX138" i="22"/>
  <c r="OX26" i="22"/>
  <c r="OY83" i="22"/>
  <c r="OX133" i="22"/>
  <c r="OY235" i="22"/>
  <c r="OY121" i="22"/>
  <c r="OX8" i="22"/>
  <c r="OX114" i="22"/>
  <c r="OX103" i="22"/>
  <c r="OY204" i="22"/>
  <c r="OX270" i="22"/>
  <c r="OX118" i="22"/>
  <c r="OX98" i="22"/>
  <c r="OY208" i="22"/>
  <c r="OX18" i="22"/>
  <c r="OX287" i="22"/>
  <c r="OX84" i="22"/>
  <c r="OX171" i="22"/>
  <c r="OX39" i="22"/>
  <c r="OX15" i="22"/>
  <c r="OX151" i="22"/>
  <c r="OY161" i="22"/>
  <c r="OX17" i="22"/>
  <c r="OX188" i="22"/>
  <c r="OZ73" i="22"/>
  <c r="OX74" i="22"/>
  <c r="OX245" i="22"/>
  <c r="OX11" i="22"/>
  <c r="OY100" i="22"/>
  <c r="OY210" i="22"/>
  <c r="OX45" i="22"/>
  <c r="OX69" i="22"/>
  <c r="OX125" i="22"/>
  <c r="OY269" i="22"/>
  <c r="OX16" i="22"/>
  <c r="OX66" i="22"/>
  <c r="OX203" i="22"/>
  <c r="OX211" i="22"/>
  <c r="OX166" i="22"/>
  <c r="OX95" i="22"/>
  <c r="OX35" i="22"/>
  <c r="OX126" i="22"/>
  <c r="OX169" i="22"/>
  <c r="OX212" i="22"/>
  <c r="OX256" i="22"/>
  <c r="OX268" i="22"/>
  <c r="OX30" i="22"/>
  <c r="OX131" i="22"/>
  <c r="OX47" i="22"/>
  <c r="OX282" i="22"/>
  <c r="OX218" i="22"/>
  <c r="OX215" i="22"/>
  <c r="OX258" i="22"/>
  <c r="OX290" i="22"/>
  <c r="OX75" i="22"/>
  <c r="OX61" i="22"/>
  <c r="OY241" i="22"/>
  <c r="OX206" i="22"/>
  <c r="OX78" i="22"/>
  <c r="OX81" i="22"/>
  <c r="OX111" i="22"/>
  <c r="OX40" i="22"/>
  <c r="OX46" i="22"/>
  <c r="OX12" i="22"/>
  <c r="OY88" i="22"/>
  <c r="OX140" i="22"/>
  <c r="OX28" i="22"/>
  <c r="OX62" i="22"/>
  <c r="OX266" i="22"/>
  <c r="OX107" i="22"/>
  <c r="OX153" i="22"/>
  <c r="OX76" i="22"/>
  <c r="OX52" i="22"/>
  <c r="OX19" i="22"/>
  <c r="OX246" i="22"/>
  <c r="OX262" i="22"/>
  <c r="OX132" i="22"/>
  <c r="OX24" i="22"/>
  <c r="OX154" i="22"/>
  <c r="OX22" i="22"/>
  <c r="OX141" i="22"/>
  <c r="OX93" i="22"/>
  <c r="OY38" i="22"/>
  <c r="OX119" i="22"/>
  <c r="OX99" i="22"/>
  <c r="OX33" i="22"/>
  <c r="OX139" i="22"/>
  <c r="OX289" i="22"/>
  <c r="OX87" i="22"/>
  <c r="OX64" i="22"/>
  <c r="OX51" i="22"/>
  <c r="OY273" i="22"/>
  <c r="OX10" i="22"/>
  <c r="OX250" i="22"/>
  <c r="OX20" i="22"/>
  <c r="OX143" i="22"/>
  <c r="OX213" i="22"/>
  <c r="OX272" i="22"/>
  <c r="OX34" i="22"/>
  <c r="OX238" i="22"/>
  <c r="OX134" i="22"/>
  <c r="OX5" i="22"/>
  <c r="OX58" i="22"/>
  <c r="OX6" i="22"/>
  <c r="OY79" i="22"/>
  <c r="OX57" i="22"/>
  <c r="OY247" i="22"/>
  <c r="OX244" i="22"/>
  <c r="OX60" i="22"/>
  <c r="OY201" i="22"/>
  <c r="OX168" i="22"/>
  <c r="OX155" i="22"/>
  <c r="OX242" i="22"/>
  <c r="OX41" i="22"/>
  <c r="OY124" i="22"/>
  <c r="OX285" i="22"/>
  <c r="OX71" i="22"/>
  <c r="OX157" i="22"/>
  <c r="OY89" i="22" l="1"/>
  <c r="OZ97" i="22"/>
  <c r="OY90" i="22"/>
  <c r="OY165" i="22"/>
  <c r="OY109" i="22"/>
  <c r="OY96" i="22"/>
  <c r="OY257" i="22"/>
  <c r="OY113" i="22"/>
  <c r="OZ124" i="22"/>
  <c r="OY41" i="22"/>
  <c r="OZ247" i="22"/>
  <c r="OZ38" i="22"/>
  <c r="OY76" i="22"/>
  <c r="OY206" i="22"/>
  <c r="OZ100" i="22"/>
  <c r="OY17" i="22"/>
  <c r="OZ121" i="22"/>
  <c r="OY26" i="22"/>
  <c r="OY27" i="22"/>
  <c r="OY9" i="22"/>
  <c r="OY14" i="22"/>
  <c r="OY271" i="22"/>
  <c r="OY59" i="22"/>
  <c r="OY21" i="22"/>
  <c r="OY167" i="22"/>
  <c r="OY71" i="22"/>
  <c r="OY5" i="22"/>
  <c r="OY250" i="22"/>
  <c r="OY93" i="22"/>
  <c r="OY19" i="22"/>
  <c r="OY62" i="22"/>
  <c r="OZ241" i="22"/>
  <c r="OY35" i="22"/>
  <c r="OZ269" i="22"/>
  <c r="PA73" i="22"/>
  <c r="OY171" i="22"/>
  <c r="OZ235" i="22"/>
  <c r="OY43" i="22"/>
  <c r="OY205" i="22"/>
  <c r="OY162" i="22"/>
  <c r="OY110" i="22"/>
  <c r="OY56" i="22"/>
  <c r="OY150" i="22"/>
  <c r="OY116" i="22"/>
  <c r="OY112" i="22"/>
  <c r="OY92" i="22"/>
  <c r="OY209" i="22"/>
  <c r="OY147" i="22"/>
  <c r="OY65" i="22"/>
  <c r="OY160" i="22"/>
  <c r="OY85" i="22"/>
  <c r="OY253" i="22"/>
  <c r="OY117" i="22"/>
  <c r="OY6" i="22"/>
  <c r="OY242" i="22"/>
  <c r="OY57" i="22"/>
  <c r="OY272" i="22"/>
  <c r="OY51" i="22"/>
  <c r="OY99" i="22"/>
  <c r="OY24" i="22"/>
  <c r="OY153" i="22"/>
  <c r="OZ88" i="22"/>
  <c r="OY40" i="22"/>
  <c r="OY81" i="22"/>
  <c r="OY30" i="22"/>
  <c r="OY212" i="22"/>
  <c r="OY211" i="22"/>
  <c r="OZ210" i="22"/>
  <c r="OZ161" i="22"/>
  <c r="OY18" i="22"/>
  <c r="OY118" i="22"/>
  <c r="OY114" i="22"/>
  <c r="OY7" i="22"/>
  <c r="OY202" i="22"/>
  <c r="OY263" i="22"/>
  <c r="OZ177" i="22"/>
  <c r="OY168" i="22"/>
  <c r="OY155" i="22"/>
  <c r="OY60" i="22"/>
  <c r="OY10" i="22"/>
  <c r="OY107" i="22"/>
  <c r="OY12" i="22"/>
  <c r="OY61" i="22"/>
  <c r="OY95" i="22"/>
  <c r="OY11" i="22"/>
  <c r="OY188" i="22"/>
  <c r="OY151" i="22"/>
  <c r="OZ163" i="22"/>
  <c r="OY145" i="22"/>
  <c r="OY251" i="22"/>
  <c r="OZ106" i="22"/>
  <c r="OZ32" i="22"/>
  <c r="OZ123" i="22"/>
  <c r="OY264" i="22"/>
  <c r="OY29" i="22"/>
  <c r="OZ36" i="22"/>
  <c r="OZ319" i="22"/>
  <c r="PA82" i="22"/>
  <c r="OY267" i="22"/>
  <c r="OY170" i="22"/>
  <c r="OY122" i="22"/>
  <c r="OY159" i="22"/>
  <c r="OZ120" i="22"/>
  <c r="OY214" i="22"/>
  <c r="OZ79" i="22"/>
  <c r="OY213" i="22"/>
  <c r="OY52" i="22"/>
  <c r="OY258" i="22"/>
  <c r="OY268" i="22"/>
  <c r="OY203" i="22"/>
  <c r="OY125" i="22"/>
  <c r="OZ208" i="22"/>
  <c r="OY270" i="22"/>
  <c r="OY8" i="22"/>
  <c r="OY156" i="22"/>
  <c r="OY86" i="22"/>
  <c r="OY44" i="22"/>
  <c r="OZ91" i="22"/>
  <c r="OY102" i="22"/>
  <c r="OY152" i="22"/>
  <c r="OZ273" i="22"/>
  <c r="OY22" i="22"/>
  <c r="OY28" i="22"/>
  <c r="OY78" i="22"/>
  <c r="OY256" i="22"/>
  <c r="OY166" i="22"/>
  <c r="OY69" i="22"/>
  <c r="OY15" i="22"/>
  <c r="OY84" i="22"/>
  <c r="OZ83" i="22"/>
  <c r="OY54" i="22"/>
  <c r="OY48" i="22"/>
  <c r="OY23" i="22"/>
  <c r="OY49" i="22"/>
  <c r="OZ105" i="22"/>
  <c r="OY254" i="22"/>
  <c r="OY252" i="22"/>
  <c r="OZ265" i="22"/>
  <c r="OZ80" i="22"/>
  <c r="OZ50" i="22"/>
  <c r="OY237" i="22"/>
  <c r="OZ146" i="22"/>
  <c r="OY115" i="22"/>
  <c r="OY31" i="22"/>
  <c r="OY244" i="22"/>
  <c r="OY238" i="22"/>
  <c r="OY64" i="22"/>
  <c r="OY119" i="22"/>
  <c r="OY262" i="22"/>
  <c r="OY266" i="22"/>
  <c r="OY46" i="22"/>
  <c r="OY47" i="22"/>
  <c r="OY169" i="22"/>
  <c r="OY66" i="22"/>
  <c r="OY245" i="22"/>
  <c r="OZ204" i="22"/>
  <c r="OZ261" i="22"/>
  <c r="OZ42" i="22"/>
  <c r="OY207" i="22"/>
  <c r="OY255" i="22"/>
  <c r="OY70" i="22"/>
  <c r="OY25" i="22"/>
  <c r="OY154" i="22"/>
  <c r="OY75" i="22"/>
  <c r="OY94" i="22"/>
  <c r="OY157" i="22"/>
  <c r="OZ201" i="22"/>
  <c r="OY58" i="22"/>
  <c r="OY34" i="22"/>
  <c r="OY20" i="22"/>
  <c r="OY87" i="22"/>
  <c r="OY33" i="22"/>
  <c r="OY246" i="22"/>
  <c r="OY111" i="22"/>
  <c r="OY126" i="22"/>
  <c r="OY16" i="22"/>
  <c r="OY45" i="22"/>
  <c r="OY74" i="22"/>
  <c r="OY39" i="22"/>
  <c r="OY98" i="22"/>
  <c r="OY103" i="22"/>
  <c r="OZ67" i="22"/>
  <c r="OY37" i="22"/>
  <c r="OY158" i="22"/>
  <c r="OY148" i="22"/>
  <c r="OY72" i="22"/>
  <c r="OY249" i="22"/>
  <c r="OY63" i="22"/>
  <c r="OY176" i="22"/>
  <c r="OY164" i="22"/>
  <c r="OY259" i="22"/>
  <c r="OY13" i="22"/>
  <c r="OZ53" i="22"/>
  <c r="OY55" i="22"/>
  <c r="OY187" i="22"/>
  <c r="OZ68" i="22"/>
  <c r="OY108" i="22"/>
  <c r="OY77" i="22"/>
  <c r="OY149" i="22"/>
  <c r="OZ104" i="22"/>
  <c r="OZ101" i="22"/>
  <c r="OY248" i="22"/>
  <c r="OY260" i="22"/>
  <c r="OZ89" i="22" l="1"/>
  <c r="OZ90" i="22"/>
  <c r="PA97" i="22"/>
  <c r="OZ165" i="22"/>
  <c r="OZ109" i="22"/>
  <c r="OZ113" i="22"/>
  <c r="OZ257" i="22"/>
  <c r="OZ96" i="22"/>
  <c r="PA104" i="22"/>
  <c r="OZ77" i="22"/>
  <c r="OZ37" i="22"/>
  <c r="OZ20" i="22"/>
  <c r="PA101" i="22"/>
  <c r="OZ72" i="22"/>
  <c r="OZ16" i="22"/>
  <c r="OZ33" i="22"/>
  <c r="OZ94" i="22"/>
  <c r="OZ207" i="22"/>
  <c r="PA261" i="22"/>
  <c r="OZ244" i="22"/>
  <c r="PA265" i="22"/>
  <c r="PA105" i="22"/>
  <c r="OZ102" i="22"/>
  <c r="OZ8" i="22"/>
  <c r="OZ267" i="22"/>
  <c r="OZ188" i="22"/>
  <c r="OZ168" i="22"/>
  <c r="OZ118" i="22"/>
  <c r="OZ24" i="22"/>
  <c r="OZ58" i="22"/>
  <c r="OZ69" i="22"/>
  <c r="OZ176" i="22"/>
  <c r="OZ87" i="22"/>
  <c r="OZ70" i="22"/>
  <c r="OZ169" i="22"/>
  <c r="OZ46" i="22"/>
  <c r="OZ252" i="22"/>
  <c r="OZ54" i="22"/>
  <c r="OZ78" i="22"/>
  <c r="PA91" i="22"/>
  <c r="OZ270" i="22"/>
  <c r="OZ52" i="22"/>
  <c r="PB82" i="22"/>
  <c r="PA32" i="22"/>
  <c r="OZ212" i="22"/>
  <c r="OZ40" i="22"/>
  <c r="OZ242" i="22"/>
  <c r="OZ253" i="22"/>
  <c r="OZ65" i="22"/>
  <c r="OZ112" i="22"/>
  <c r="PA235" i="22"/>
  <c r="OZ35" i="22"/>
  <c r="OZ19" i="22"/>
  <c r="OZ5" i="22"/>
  <c r="OZ21" i="22"/>
  <c r="OZ14" i="22"/>
  <c r="PA121" i="22"/>
  <c r="OZ206" i="22"/>
  <c r="PA38" i="22"/>
  <c r="OZ39" i="22"/>
  <c r="OZ111" i="22"/>
  <c r="OZ75" i="22"/>
  <c r="OZ64" i="22"/>
  <c r="OZ237" i="22"/>
  <c r="OZ49" i="22"/>
  <c r="OZ84" i="22"/>
  <c r="OZ156" i="22"/>
  <c r="OZ213" i="22"/>
  <c r="OZ29" i="22"/>
  <c r="PA163" i="22"/>
  <c r="OZ11" i="22"/>
  <c r="OZ60" i="22"/>
  <c r="PA177" i="22"/>
  <c r="OZ18" i="22"/>
  <c r="OZ99" i="22"/>
  <c r="PA201" i="22"/>
  <c r="OZ23" i="22"/>
  <c r="OZ260" i="22"/>
  <c r="OZ187" i="22"/>
  <c r="OZ63" i="22"/>
  <c r="OZ103" i="22"/>
  <c r="OZ126" i="22"/>
  <c r="OZ255" i="22"/>
  <c r="OZ47" i="22"/>
  <c r="OZ254" i="22"/>
  <c r="OZ15" i="22"/>
  <c r="OZ28" i="22"/>
  <c r="PA273" i="22"/>
  <c r="OZ268" i="22"/>
  <c r="OZ159" i="22"/>
  <c r="OZ264" i="22"/>
  <c r="PA106" i="22"/>
  <c r="OZ95" i="22"/>
  <c r="OZ155" i="22"/>
  <c r="PA161" i="22"/>
  <c r="OZ30" i="22"/>
  <c r="PA88" i="22"/>
  <c r="OZ51" i="22"/>
  <c r="OZ6" i="22"/>
  <c r="OZ147" i="22"/>
  <c r="OZ116" i="22"/>
  <c r="OZ56" i="22"/>
  <c r="OZ205" i="22"/>
  <c r="OZ171" i="22"/>
  <c r="OZ93" i="22"/>
  <c r="OZ59" i="22"/>
  <c r="OZ9" i="22"/>
  <c r="OZ17" i="22"/>
  <c r="PA247" i="22"/>
  <c r="PA68" i="22"/>
  <c r="OZ149" i="22"/>
  <c r="OZ259" i="22"/>
  <c r="OZ158" i="22"/>
  <c r="OZ74" i="22"/>
  <c r="OZ154" i="22"/>
  <c r="PA42" i="22"/>
  <c r="PA204" i="22"/>
  <c r="OZ266" i="22"/>
  <c r="OZ31" i="22"/>
  <c r="PA50" i="22"/>
  <c r="OZ166" i="22"/>
  <c r="OZ44" i="22"/>
  <c r="PA208" i="22"/>
  <c r="PA79" i="22"/>
  <c r="PA319" i="22"/>
  <c r="OZ12" i="22"/>
  <c r="OZ263" i="22"/>
  <c r="OZ13" i="22"/>
  <c r="OZ55" i="22"/>
  <c r="OZ98" i="22"/>
  <c r="OZ157" i="22"/>
  <c r="OZ238" i="22"/>
  <c r="OZ256" i="22"/>
  <c r="OZ125" i="22"/>
  <c r="OZ214" i="22"/>
  <c r="OZ170" i="22"/>
  <c r="OZ251" i="22"/>
  <c r="OZ10" i="22"/>
  <c r="OZ114" i="22"/>
  <c r="PA210" i="22"/>
  <c r="OZ153" i="22"/>
  <c r="OZ272" i="22"/>
  <c r="OZ85" i="22"/>
  <c r="OZ209" i="22"/>
  <c r="OZ150" i="22"/>
  <c r="OZ110" i="22"/>
  <c r="OZ43" i="22"/>
  <c r="PB73" i="22"/>
  <c r="PA241" i="22"/>
  <c r="OZ71" i="22"/>
  <c r="OZ27" i="22"/>
  <c r="PA100" i="22"/>
  <c r="OZ41" i="22"/>
  <c r="OZ248" i="22"/>
  <c r="OZ249" i="22"/>
  <c r="OZ246" i="22"/>
  <c r="OZ25" i="22"/>
  <c r="OZ245" i="22"/>
  <c r="OZ262" i="22"/>
  <c r="OZ115" i="22"/>
  <c r="PA80" i="22"/>
  <c r="PA83" i="22"/>
  <c r="OZ152" i="22"/>
  <c r="OZ258" i="22"/>
  <c r="OZ122" i="22"/>
  <c r="PA123" i="22"/>
  <c r="OZ151" i="22"/>
  <c r="OZ202" i="22"/>
  <c r="OZ48" i="22"/>
  <c r="PA36" i="22"/>
  <c r="OZ107" i="22"/>
  <c r="OZ62" i="22"/>
  <c r="OZ148" i="22"/>
  <c r="PA67" i="22"/>
  <c r="OZ164" i="22"/>
  <c r="OZ45" i="22"/>
  <c r="OZ108" i="22"/>
  <c r="PA53" i="22"/>
  <c r="OZ34" i="22"/>
  <c r="OZ66" i="22"/>
  <c r="OZ119" i="22"/>
  <c r="PA146" i="22"/>
  <c r="OZ22" i="22"/>
  <c r="OZ86" i="22"/>
  <c r="OZ203" i="22"/>
  <c r="PA120" i="22"/>
  <c r="OZ145" i="22"/>
  <c r="OZ61" i="22"/>
  <c r="OZ7" i="22"/>
  <c r="OZ211" i="22"/>
  <c r="OZ81" i="22"/>
  <c r="OZ57" i="22"/>
  <c r="OZ117" i="22"/>
  <c r="OZ160" i="22"/>
  <c r="OZ92" i="22"/>
  <c r="OZ162" i="22"/>
  <c r="PA269" i="22"/>
  <c r="OZ250" i="22"/>
  <c r="OZ167" i="22"/>
  <c r="OZ271" i="22"/>
  <c r="OZ26" i="22"/>
  <c r="OZ76" i="22"/>
  <c r="PA124" i="22"/>
  <c r="PA89" i="22" l="1"/>
  <c r="PB97" i="22"/>
  <c r="PA90" i="22"/>
  <c r="PA165" i="22"/>
  <c r="PA109" i="22"/>
  <c r="PA96" i="22"/>
  <c r="PA257" i="22"/>
  <c r="PA113" i="22"/>
  <c r="PA26" i="22"/>
  <c r="PA211" i="22"/>
  <c r="PA122" i="22"/>
  <c r="PA110" i="22"/>
  <c r="PB146" i="22"/>
  <c r="PA45" i="22"/>
  <c r="PA62" i="22"/>
  <c r="PA202" i="22"/>
  <c r="PA258" i="22"/>
  <c r="PB241" i="22"/>
  <c r="PA272" i="22"/>
  <c r="PA214" i="22"/>
  <c r="PB50" i="22"/>
  <c r="PA95" i="22"/>
  <c r="PA23" i="22"/>
  <c r="PA167" i="22"/>
  <c r="PA203" i="22"/>
  <c r="PA151" i="22"/>
  <c r="PA153" i="22"/>
  <c r="PB208" i="22"/>
  <c r="PA31" i="22"/>
  <c r="PA154" i="22"/>
  <c r="PA259" i="22"/>
  <c r="PA17" i="22"/>
  <c r="PA93" i="22"/>
  <c r="PA116" i="22"/>
  <c r="PA268" i="22"/>
  <c r="PA254" i="22"/>
  <c r="PA103" i="22"/>
  <c r="PA18" i="22"/>
  <c r="PB163" i="22"/>
  <c r="PA49" i="22"/>
  <c r="PB38" i="22"/>
  <c r="PA21" i="22"/>
  <c r="PB235" i="22"/>
  <c r="PA253" i="22"/>
  <c r="PA52" i="22"/>
  <c r="PA54" i="22"/>
  <c r="PA70" i="22"/>
  <c r="PA58" i="22"/>
  <c r="PA188" i="22"/>
  <c r="PA102" i="22"/>
  <c r="PA33" i="22"/>
  <c r="PA20" i="22"/>
  <c r="PB124" i="22"/>
  <c r="PA162" i="22"/>
  <c r="PA57" i="22"/>
  <c r="PA61" i="22"/>
  <c r="PA119" i="22"/>
  <c r="PA164" i="22"/>
  <c r="PA152" i="22"/>
  <c r="PA246" i="22"/>
  <c r="PA209" i="22"/>
  <c r="PA125" i="22"/>
  <c r="PA98" i="22"/>
  <c r="PA12" i="22"/>
  <c r="PB88" i="22"/>
  <c r="PA55" i="22"/>
  <c r="PA16" i="22"/>
  <c r="PB100" i="22"/>
  <c r="PB53" i="22"/>
  <c r="PB36" i="22"/>
  <c r="PB83" i="22"/>
  <c r="PA249" i="22"/>
  <c r="PA27" i="22"/>
  <c r="PA43" i="22"/>
  <c r="PA85" i="22"/>
  <c r="PB319" i="22"/>
  <c r="PA266" i="22"/>
  <c r="PA149" i="22"/>
  <c r="PA9" i="22"/>
  <c r="PA171" i="22"/>
  <c r="PA147" i="22"/>
  <c r="PB106" i="22"/>
  <c r="PB273" i="22"/>
  <c r="PA47" i="22"/>
  <c r="PA63" i="22"/>
  <c r="PB201" i="22"/>
  <c r="PB177" i="22"/>
  <c r="PA29" i="22"/>
  <c r="PA156" i="22"/>
  <c r="PA237" i="22"/>
  <c r="PA75" i="22"/>
  <c r="PA206" i="22"/>
  <c r="PA5" i="22"/>
  <c r="PA242" i="22"/>
  <c r="PA270" i="22"/>
  <c r="PA252" i="22"/>
  <c r="PA87" i="22"/>
  <c r="PA24" i="22"/>
  <c r="PA267" i="22"/>
  <c r="PB105" i="22"/>
  <c r="PB261" i="22"/>
  <c r="PA37" i="22"/>
  <c r="PA107" i="22"/>
  <c r="PA115" i="22"/>
  <c r="PC73" i="22"/>
  <c r="PA76" i="22"/>
  <c r="PA250" i="22"/>
  <c r="PA92" i="22"/>
  <c r="PA81" i="22"/>
  <c r="PA145" i="22"/>
  <c r="PA86" i="22"/>
  <c r="PA66" i="22"/>
  <c r="PB67" i="22"/>
  <c r="PB123" i="22"/>
  <c r="PA262" i="22"/>
  <c r="PB210" i="22"/>
  <c r="PA251" i="22"/>
  <c r="PA44" i="22"/>
  <c r="PA30" i="22"/>
  <c r="PB121" i="22"/>
  <c r="PA176" i="22"/>
  <c r="PA77" i="22"/>
  <c r="PA160" i="22"/>
  <c r="PA148" i="22"/>
  <c r="PA248" i="22"/>
  <c r="PA170" i="22"/>
  <c r="PB204" i="22"/>
  <c r="PA74" i="22"/>
  <c r="PB161" i="22"/>
  <c r="PA28" i="22"/>
  <c r="PA255" i="22"/>
  <c r="PA187" i="22"/>
  <c r="PA60" i="22"/>
  <c r="PA64" i="22"/>
  <c r="PA111" i="22"/>
  <c r="PA19" i="22"/>
  <c r="PA112" i="22"/>
  <c r="PA40" i="22"/>
  <c r="PB32" i="22"/>
  <c r="PB91" i="22"/>
  <c r="PA46" i="22"/>
  <c r="PA118" i="22"/>
  <c r="PB265" i="22"/>
  <c r="PA207" i="22"/>
  <c r="PA72" i="22"/>
  <c r="PB269" i="22"/>
  <c r="PA22" i="22"/>
  <c r="PA71" i="22"/>
  <c r="PA114" i="22"/>
  <c r="PA157" i="22"/>
  <c r="PB68" i="22"/>
  <c r="PA59" i="22"/>
  <c r="PA205" i="22"/>
  <c r="PA6" i="22"/>
  <c r="PA264" i="22"/>
  <c r="PA15" i="22"/>
  <c r="PB120" i="22"/>
  <c r="PA108" i="22"/>
  <c r="PA48" i="22"/>
  <c r="PA245" i="22"/>
  <c r="PA256" i="22"/>
  <c r="PA13" i="22"/>
  <c r="PA166" i="22"/>
  <c r="PA271" i="22"/>
  <c r="PA117" i="22"/>
  <c r="PA7" i="22"/>
  <c r="PA34" i="22"/>
  <c r="PB80" i="22"/>
  <c r="PA25" i="22"/>
  <c r="PA41" i="22"/>
  <c r="PA150" i="22"/>
  <c r="PA10" i="22"/>
  <c r="PA238" i="22"/>
  <c r="PA263" i="22"/>
  <c r="PB79" i="22"/>
  <c r="PB42" i="22"/>
  <c r="PA158" i="22"/>
  <c r="PB247" i="22"/>
  <c r="PA56" i="22"/>
  <c r="PA51" i="22"/>
  <c r="PA155" i="22"/>
  <c r="PA159" i="22"/>
  <c r="PA126" i="22"/>
  <c r="PA260" i="22"/>
  <c r="PA99" i="22"/>
  <c r="PA11" i="22"/>
  <c r="PA213" i="22"/>
  <c r="PA84" i="22"/>
  <c r="PA39" i="22"/>
  <c r="PA14" i="22"/>
  <c r="PA35" i="22"/>
  <c r="PA65" i="22"/>
  <c r="PA212" i="22"/>
  <c r="PC82" i="22"/>
  <c r="PA78" i="22"/>
  <c r="PA169" i="22"/>
  <c r="PA69" i="22"/>
  <c r="PA168" i="22"/>
  <c r="PA8" i="22"/>
  <c r="PA244" i="22"/>
  <c r="PA94" i="22"/>
  <c r="PB101" i="22"/>
  <c r="PB104" i="22"/>
  <c r="PB89" i="22" l="1"/>
  <c r="PB90" i="22"/>
  <c r="PC97" i="22"/>
  <c r="PB165" i="22"/>
  <c r="PB109" i="22"/>
  <c r="PB113" i="22"/>
  <c r="PB257" i="22"/>
  <c r="PB96" i="22"/>
  <c r="PB65" i="22"/>
  <c r="PB99" i="22"/>
  <c r="PC247" i="22"/>
  <c r="PB41" i="22"/>
  <c r="PB245" i="22"/>
  <c r="PB205" i="22"/>
  <c r="PB22" i="22"/>
  <c r="PB111" i="22"/>
  <c r="PB248" i="22"/>
  <c r="PB81" i="22"/>
  <c r="PB37" i="22"/>
  <c r="PB29" i="22"/>
  <c r="PB171" i="22"/>
  <c r="PC319" i="22"/>
  <c r="PB12" i="22"/>
  <c r="PB164" i="22"/>
  <c r="PB54" i="22"/>
  <c r="PC235" i="22"/>
  <c r="PB93" i="22"/>
  <c r="PB75" i="22"/>
  <c r="PB9" i="22"/>
  <c r="PB78" i="22"/>
  <c r="PB84" i="22"/>
  <c r="PB51" i="22"/>
  <c r="PB238" i="22"/>
  <c r="PB7" i="22"/>
  <c r="PB48" i="22"/>
  <c r="PB59" i="22"/>
  <c r="PB118" i="22"/>
  <c r="PB64" i="22"/>
  <c r="PB74" i="22"/>
  <c r="PB44" i="22"/>
  <c r="PC210" i="22"/>
  <c r="PB92" i="22"/>
  <c r="PC261" i="22"/>
  <c r="PB242" i="22"/>
  <c r="PC177" i="22"/>
  <c r="PC273" i="22"/>
  <c r="PB16" i="22"/>
  <c r="PB209" i="22"/>
  <c r="PB188" i="22"/>
  <c r="PB21" i="22"/>
  <c r="PB17" i="22"/>
  <c r="PC208" i="22"/>
  <c r="PB167" i="22"/>
  <c r="PC50" i="22"/>
  <c r="PC241" i="22"/>
  <c r="PB45" i="22"/>
  <c r="PB122" i="22"/>
  <c r="PB8" i="22"/>
  <c r="PB35" i="22"/>
  <c r="PB260" i="22"/>
  <c r="PB158" i="22"/>
  <c r="PB25" i="22"/>
  <c r="PB13" i="22"/>
  <c r="PB114" i="22"/>
  <c r="PC269" i="22"/>
  <c r="PB40" i="22"/>
  <c r="PB187" i="22"/>
  <c r="PB148" i="22"/>
  <c r="PB176" i="22"/>
  <c r="PB66" i="22"/>
  <c r="PB115" i="22"/>
  <c r="PB87" i="22"/>
  <c r="PB85" i="22"/>
  <c r="PC83" i="22"/>
  <c r="PB98" i="22"/>
  <c r="PB119" i="22"/>
  <c r="PC124" i="22"/>
  <c r="PB52" i="22"/>
  <c r="PB254" i="22"/>
  <c r="PB86" i="22"/>
  <c r="PB168" i="22"/>
  <c r="PB14" i="22"/>
  <c r="PB126" i="22"/>
  <c r="PB10" i="22"/>
  <c r="PC80" i="22"/>
  <c r="PB256" i="22"/>
  <c r="PB264" i="22"/>
  <c r="PC68" i="22"/>
  <c r="PB46" i="22"/>
  <c r="PB160" i="22"/>
  <c r="PB262" i="22"/>
  <c r="PB107" i="22"/>
  <c r="PC105" i="22"/>
  <c r="PB149" i="22"/>
  <c r="PB55" i="22"/>
  <c r="PB246" i="22"/>
  <c r="PB20" i="22"/>
  <c r="PC38" i="22"/>
  <c r="PC163" i="22"/>
  <c r="PB268" i="22"/>
  <c r="PB259" i="22"/>
  <c r="PB153" i="22"/>
  <c r="PB258" i="22"/>
  <c r="PC146" i="22"/>
  <c r="PB244" i="22"/>
  <c r="PC104" i="22"/>
  <c r="PC101" i="22"/>
  <c r="PD82" i="22"/>
  <c r="PB213" i="22"/>
  <c r="PB56" i="22"/>
  <c r="PC42" i="22"/>
  <c r="PB117" i="22"/>
  <c r="PB108" i="22"/>
  <c r="PB71" i="22"/>
  <c r="PB72" i="22"/>
  <c r="PB112" i="22"/>
  <c r="PB255" i="22"/>
  <c r="PC204" i="22"/>
  <c r="PC121" i="22"/>
  <c r="PB250" i="22"/>
  <c r="PB252" i="22"/>
  <c r="PB237" i="22"/>
  <c r="PC201" i="22"/>
  <c r="PC106" i="22"/>
  <c r="PB43" i="22"/>
  <c r="PC36" i="22"/>
  <c r="PB61" i="22"/>
  <c r="PB58" i="22"/>
  <c r="PB69" i="22"/>
  <c r="PB23" i="22"/>
  <c r="PB212" i="22"/>
  <c r="PB11" i="22"/>
  <c r="PB150" i="22"/>
  <c r="PB271" i="22"/>
  <c r="PB6" i="22"/>
  <c r="PB207" i="22"/>
  <c r="PB19" i="22"/>
  <c r="PB28" i="22"/>
  <c r="PB77" i="22"/>
  <c r="PC123" i="22"/>
  <c r="PB76" i="22"/>
  <c r="PB270" i="22"/>
  <c r="PB156" i="22"/>
  <c r="PB147" i="22"/>
  <c r="PB27" i="22"/>
  <c r="PC53" i="22"/>
  <c r="PC88" i="22"/>
  <c r="PB152" i="22"/>
  <c r="PB33" i="22"/>
  <c r="PB253" i="22"/>
  <c r="PB18" i="22"/>
  <c r="PB116" i="22"/>
  <c r="PB151" i="22"/>
  <c r="PB214" i="22"/>
  <c r="PB202" i="22"/>
  <c r="PB211" i="22"/>
  <c r="PB94" i="22"/>
  <c r="PB39" i="22"/>
  <c r="PB159" i="22"/>
  <c r="PC79" i="22"/>
  <c r="PB34" i="22"/>
  <c r="PC120" i="22"/>
  <c r="PC91" i="22"/>
  <c r="PB60" i="22"/>
  <c r="PB170" i="22"/>
  <c r="PB30" i="22"/>
  <c r="PB145" i="22"/>
  <c r="PB267" i="22"/>
  <c r="PB5" i="22"/>
  <c r="PB63" i="22"/>
  <c r="PB266" i="22"/>
  <c r="PB125" i="22"/>
  <c r="PB57" i="22"/>
  <c r="PB70" i="22"/>
  <c r="PB154" i="22"/>
  <c r="PB169" i="22"/>
  <c r="PB155" i="22"/>
  <c r="PB263" i="22"/>
  <c r="PB166" i="22"/>
  <c r="PB15" i="22"/>
  <c r="PB157" i="22"/>
  <c r="PC265" i="22"/>
  <c r="PC32" i="22"/>
  <c r="PC161" i="22"/>
  <c r="PB251" i="22"/>
  <c r="PC67" i="22"/>
  <c r="PD73" i="22"/>
  <c r="PB24" i="22"/>
  <c r="PB206" i="22"/>
  <c r="PB47" i="22"/>
  <c r="PB249" i="22"/>
  <c r="PC100" i="22"/>
  <c r="PB162" i="22"/>
  <c r="PB102" i="22"/>
  <c r="PB49" i="22"/>
  <c r="PB103" i="22"/>
  <c r="PB31" i="22"/>
  <c r="PB203" i="22"/>
  <c r="PB95" i="22"/>
  <c r="PB272" i="22"/>
  <c r="PB62" i="22"/>
  <c r="PB110" i="22"/>
  <c r="PB26" i="22"/>
  <c r="PC89" i="22" l="1"/>
  <c r="PD97" i="22"/>
  <c r="PC90" i="22"/>
  <c r="PC165" i="22"/>
  <c r="PC109" i="22"/>
  <c r="PC96" i="22"/>
  <c r="PC257" i="22"/>
  <c r="PC113" i="22"/>
  <c r="PD123" i="22"/>
  <c r="PC150" i="22"/>
  <c r="PD32" i="22"/>
  <c r="PC169" i="22"/>
  <c r="PD79" i="22"/>
  <c r="PC94" i="22"/>
  <c r="PC214" i="22"/>
  <c r="PC253" i="22"/>
  <c r="PC270" i="22"/>
  <c r="PC207" i="22"/>
  <c r="PC58" i="22"/>
  <c r="PD204" i="22"/>
  <c r="PC71" i="22"/>
  <c r="PC56" i="22"/>
  <c r="PD68" i="22"/>
  <c r="PC10" i="22"/>
  <c r="PC119" i="22"/>
  <c r="PC167" i="22"/>
  <c r="PC49" i="22"/>
  <c r="PC118" i="22"/>
  <c r="PC62" i="22"/>
  <c r="PD100" i="22"/>
  <c r="PC24" i="22"/>
  <c r="PC263" i="22"/>
  <c r="PC154" i="22"/>
  <c r="PC125" i="22"/>
  <c r="PC267" i="22"/>
  <c r="PC60" i="22"/>
  <c r="PC77" i="22"/>
  <c r="PC6" i="22"/>
  <c r="PC212" i="22"/>
  <c r="PC61" i="22"/>
  <c r="PC250" i="22"/>
  <c r="PC213" i="22"/>
  <c r="PC268" i="22"/>
  <c r="PC126" i="22"/>
  <c r="PC98" i="22"/>
  <c r="PC187" i="22"/>
  <c r="PC260" i="22"/>
  <c r="PD208" i="22"/>
  <c r="PC188" i="22"/>
  <c r="PD177" i="22"/>
  <c r="PD210" i="22"/>
  <c r="PC238" i="22"/>
  <c r="PC9" i="22"/>
  <c r="PC54" i="22"/>
  <c r="PC171" i="22"/>
  <c r="PC81" i="22"/>
  <c r="PC22" i="22"/>
  <c r="PC41" i="22"/>
  <c r="PD67" i="22"/>
  <c r="PC63" i="22"/>
  <c r="PC95" i="22"/>
  <c r="PD265" i="22"/>
  <c r="PD120" i="22"/>
  <c r="PC211" i="22"/>
  <c r="PC151" i="22"/>
  <c r="PC33" i="22"/>
  <c r="PC27" i="22"/>
  <c r="PD106" i="22"/>
  <c r="PC255" i="22"/>
  <c r="PC108" i="22"/>
  <c r="PC244" i="22"/>
  <c r="PC20" i="22"/>
  <c r="PC160" i="22"/>
  <c r="PC264" i="22"/>
  <c r="PC254" i="22"/>
  <c r="PC115" i="22"/>
  <c r="PC45" i="22"/>
  <c r="PC23" i="22"/>
  <c r="PC51" i="22"/>
  <c r="PC47" i="22"/>
  <c r="PC70" i="22"/>
  <c r="PC39" i="22"/>
  <c r="PD161" i="22"/>
  <c r="PC155" i="22"/>
  <c r="PD91" i="22"/>
  <c r="PC159" i="22"/>
  <c r="PC116" i="22"/>
  <c r="PC147" i="22"/>
  <c r="PC76" i="22"/>
  <c r="PC28" i="22"/>
  <c r="PC271" i="22"/>
  <c r="PC117" i="22"/>
  <c r="PD105" i="22"/>
  <c r="PC256" i="22"/>
  <c r="PC52" i="22"/>
  <c r="PD83" i="22"/>
  <c r="PC66" i="22"/>
  <c r="PC40" i="22"/>
  <c r="PC13" i="22"/>
  <c r="PC35" i="22"/>
  <c r="PD241" i="22"/>
  <c r="PC17" i="22"/>
  <c r="PC209" i="22"/>
  <c r="PC242" i="22"/>
  <c r="PC44" i="22"/>
  <c r="PC59" i="22"/>
  <c r="PC75" i="22"/>
  <c r="PC164" i="22"/>
  <c r="PC29" i="22"/>
  <c r="PC205" i="22"/>
  <c r="PD247" i="22"/>
  <c r="PC34" i="22"/>
  <c r="PC26" i="22"/>
  <c r="PC110" i="22"/>
  <c r="PC203" i="22"/>
  <c r="PC102" i="22"/>
  <c r="PC249" i="22"/>
  <c r="PE73" i="22"/>
  <c r="PC157" i="22"/>
  <c r="PC266" i="22"/>
  <c r="PC145" i="22"/>
  <c r="PC152" i="22"/>
  <c r="PD201" i="22"/>
  <c r="PC112" i="22"/>
  <c r="PE82" i="22"/>
  <c r="PD163" i="22"/>
  <c r="PC246" i="22"/>
  <c r="PC14" i="22"/>
  <c r="PC30" i="22"/>
  <c r="PC12" i="22"/>
  <c r="PC31" i="22"/>
  <c r="PC18" i="22"/>
  <c r="PD36" i="22"/>
  <c r="PC237" i="22"/>
  <c r="PD42" i="22"/>
  <c r="PD146" i="22"/>
  <c r="PC153" i="22"/>
  <c r="PC55" i="22"/>
  <c r="PD80" i="22"/>
  <c r="PC168" i="22"/>
  <c r="PD269" i="22"/>
  <c r="PC25" i="22"/>
  <c r="PD50" i="22"/>
  <c r="PC16" i="22"/>
  <c r="PD261" i="22"/>
  <c r="PC74" i="22"/>
  <c r="PC48" i="22"/>
  <c r="PC84" i="22"/>
  <c r="PC93" i="22"/>
  <c r="PC248" i="22"/>
  <c r="PC245" i="22"/>
  <c r="PC99" i="22"/>
  <c r="PD88" i="22"/>
  <c r="PC19" i="22"/>
  <c r="PD121" i="22"/>
  <c r="PC72" i="22"/>
  <c r="PD101" i="22"/>
  <c r="PD38" i="22"/>
  <c r="PC107" i="22"/>
  <c r="PC46" i="22"/>
  <c r="PD124" i="22"/>
  <c r="PC85" i="22"/>
  <c r="PC176" i="22"/>
  <c r="PC8" i="22"/>
  <c r="PC162" i="22"/>
  <c r="PC15" i="22"/>
  <c r="PC202" i="22"/>
  <c r="PC156" i="22"/>
  <c r="PC69" i="22"/>
  <c r="PC272" i="22"/>
  <c r="PC103" i="22"/>
  <c r="PC206" i="22"/>
  <c r="PC251" i="22"/>
  <c r="PC166" i="22"/>
  <c r="PC57" i="22"/>
  <c r="PC5" i="22"/>
  <c r="PC170" i="22"/>
  <c r="PD53" i="22"/>
  <c r="PC11" i="22"/>
  <c r="PC43" i="22"/>
  <c r="PC252" i="22"/>
  <c r="PD104" i="22"/>
  <c r="PC258" i="22"/>
  <c r="PC259" i="22"/>
  <c r="PC149" i="22"/>
  <c r="PC262" i="22"/>
  <c r="PC86" i="22"/>
  <c r="PC87" i="22"/>
  <c r="PC148" i="22"/>
  <c r="PC114" i="22"/>
  <c r="PC158" i="22"/>
  <c r="PC122" i="22"/>
  <c r="PC21" i="22"/>
  <c r="PD273" i="22"/>
  <c r="PC92" i="22"/>
  <c r="PC64" i="22"/>
  <c r="PC7" i="22"/>
  <c r="PC78" i="22"/>
  <c r="PD235" i="22"/>
  <c r="PD319" i="22"/>
  <c r="PC37" i="22"/>
  <c r="PC111" i="22"/>
  <c r="PC65" i="22"/>
  <c r="PD89" i="22" l="1"/>
  <c r="PD90" i="22"/>
  <c r="PE97" i="22"/>
  <c r="PD165" i="22"/>
  <c r="PD109" i="22"/>
  <c r="PD113" i="22"/>
  <c r="PD257" i="22"/>
  <c r="PD96" i="22"/>
  <c r="PD262" i="22"/>
  <c r="PD7" i="22"/>
  <c r="PD149" i="22"/>
  <c r="PD206" i="22"/>
  <c r="PD162" i="22"/>
  <c r="PE101" i="22"/>
  <c r="PE88" i="22"/>
  <c r="PD74" i="22"/>
  <c r="PE80" i="22"/>
  <c r="PD14" i="22"/>
  <c r="PF73" i="22"/>
  <c r="PD164" i="22"/>
  <c r="PD35" i="22"/>
  <c r="PE83" i="22"/>
  <c r="PE105" i="22"/>
  <c r="PD23" i="22"/>
  <c r="PD244" i="22"/>
  <c r="PD63" i="22"/>
  <c r="PD238" i="22"/>
  <c r="PE208" i="22"/>
  <c r="PD6" i="22"/>
  <c r="PD64" i="22"/>
  <c r="PD252" i="22"/>
  <c r="PE53" i="22"/>
  <c r="PD156" i="22"/>
  <c r="PD46" i="22"/>
  <c r="PD99" i="22"/>
  <c r="PD25" i="22"/>
  <c r="PD237" i="22"/>
  <c r="PD246" i="22"/>
  <c r="PE201" i="22"/>
  <c r="PD249" i="22"/>
  <c r="PD205" i="22"/>
  <c r="PD209" i="22"/>
  <c r="PD52" i="22"/>
  <c r="PD70" i="22"/>
  <c r="PD160" i="22"/>
  <c r="PD33" i="22"/>
  <c r="PE120" i="22"/>
  <c r="PE67" i="22"/>
  <c r="PD260" i="22"/>
  <c r="PD250" i="22"/>
  <c r="PD77" i="22"/>
  <c r="PD125" i="22"/>
  <c r="PD118" i="22"/>
  <c r="PD10" i="22"/>
  <c r="PE204" i="22"/>
  <c r="PD253" i="22"/>
  <c r="PD169" i="22"/>
  <c r="PD122" i="22"/>
  <c r="PD57" i="22"/>
  <c r="PD8" i="22"/>
  <c r="PD72" i="22"/>
  <c r="PD93" i="22"/>
  <c r="PE261" i="22"/>
  <c r="PD55" i="22"/>
  <c r="PD31" i="22"/>
  <c r="PD266" i="22"/>
  <c r="PD26" i="22"/>
  <c r="PD75" i="22"/>
  <c r="PD13" i="22"/>
  <c r="PD147" i="22"/>
  <c r="PE91" i="22"/>
  <c r="PD45" i="22"/>
  <c r="PD108" i="22"/>
  <c r="PD171" i="22"/>
  <c r="PE210" i="22"/>
  <c r="PD126" i="22"/>
  <c r="PD24" i="22"/>
  <c r="PD12" i="22"/>
  <c r="PD58" i="22"/>
  <c r="PE319" i="22"/>
  <c r="PD87" i="22"/>
  <c r="PD92" i="22"/>
  <c r="PD86" i="22"/>
  <c r="PD43" i="22"/>
  <c r="PD166" i="22"/>
  <c r="PD202" i="22"/>
  <c r="PD176" i="22"/>
  <c r="PE121" i="22"/>
  <c r="PD84" i="22"/>
  <c r="PD153" i="22"/>
  <c r="PD152" i="22"/>
  <c r="PD34" i="22"/>
  <c r="PD59" i="22"/>
  <c r="PD40" i="22"/>
  <c r="PD271" i="22"/>
  <c r="PD155" i="22"/>
  <c r="PD115" i="22"/>
  <c r="PD255" i="22"/>
  <c r="PD41" i="22"/>
  <c r="PD54" i="22"/>
  <c r="PE177" i="22"/>
  <c r="PD61" i="22"/>
  <c r="PD154" i="22"/>
  <c r="PE100" i="22"/>
  <c r="PD49" i="22"/>
  <c r="PE68" i="22"/>
  <c r="PD214" i="22"/>
  <c r="PE32" i="22"/>
  <c r="PD65" i="22"/>
  <c r="PE235" i="22"/>
  <c r="PD158" i="22"/>
  <c r="PD259" i="22"/>
  <c r="PD103" i="22"/>
  <c r="PD107" i="22"/>
  <c r="PD245" i="22"/>
  <c r="PD16" i="22"/>
  <c r="PE269" i="22"/>
  <c r="PE36" i="22"/>
  <c r="PE163" i="22"/>
  <c r="PD102" i="22"/>
  <c r="PD17" i="22"/>
  <c r="PD256" i="22"/>
  <c r="PD116" i="22"/>
  <c r="PD47" i="22"/>
  <c r="PD20" i="22"/>
  <c r="PD151" i="22"/>
  <c r="PE265" i="22"/>
  <c r="PD170" i="22"/>
  <c r="PD19" i="22"/>
  <c r="PD78" i="22"/>
  <c r="PD258" i="22"/>
  <c r="PD272" i="22"/>
  <c r="PD85" i="22"/>
  <c r="PD248" i="22"/>
  <c r="PD18" i="22"/>
  <c r="PF82" i="22"/>
  <c r="PD203" i="22"/>
  <c r="PD29" i="22"/>
  <c r="PD66" i="22"/>
  <c r="PD117" i="22"/>
  <c r="PD159" i="22"/>
  <c r="PE161" i="22"/>
  <c r="PD254" i="22"/>
  <c r="PE106" i="22"/>
  <c r="PD95" i="22"/>
  <c r="PD9" i="22"/>
  <c r="PD187" i="22"/>
  <c r="PD212" i="22"/>
  <c r="PD263" i="22"/>
  <c r="PD167" i="22"/>
  <c r="PD56" i="22"/>
  <c r="PD207" i="22"/>
  <c r="PD94" i="22"/>
  <c r="PD150" i="22"/>
  <c r="PD111" i="22"/>
  <c r="PE273" i="22"/>
  <c r="PD11" i="22"/>
  <c r="PD251" i="22"/>
  <c r="PD15" i="22"/>
  <c r="PE38" i="22"/>
  <c r="PD48" i="22"/>
  <c r="PD168" i="22"/>
  <c r="PE146" i="22"/>
  <c r="PD30" i="22"/>
  <c r="PD157" i="22"/>
  <c r="PD44" i="22"/>
  <c r="PE241" i="22"/>
  <c r="PD28" i="22"/>
  <c r="PD51" i="22"/>
  <c r="PD211" i="22"/>
  <c r="PD22" i="22"/>
  <c r="PD188" i="22"/>
  <c r="PD268" i="22"/>
  <c r="PD60" i="22"/>
  <c r="PD148" i="22"/>
  <c r="PD114" i="22"/>
  <c r="PD37" i="22"/>
  <c r="PD21" i="22"/>
  <c r="PE104" i="22"/>
  <c r="PD5" i="22"/>
  <c r="PD69" i="22"/>
  <c r="PE124" i="22"/>
  <c r="PE50" i="22"/>
  <c r="PE42" i="22"/>
  <c r="PD112" i="22"/>
  <c r="PD145" i="22"/>
  <c r="PD110" i="22"/>
  <c r="PE247" i="22"/>
  <c r="PD242" i="22"/>
  <c r="PD76" i="22"/>
  <c r="PD39" i="22"/>
  <c r="PD264" i="22"/>
  <c r="PD27" i="22"/>
  <c r="PD81" i="22"/>
  <c r="PD98" i="22"/>
  <c r="PD213" i="22"/>
  <c r="PD267" i="22"/>
  <c r="PD62" i="22"/>
  <c r="PD119" i="22"/>
  <c r="PD71" i="22"/>
  <c r="PD270" i="22"/>
  <c r="PE79" i="22"/>
  <c r="PE123" i="22"/>
  <c r="PE89" i="22" l="1"/>
  <c r="PF97" i="22"/>
  <c r="PE90" i="22"/>
  <c r="PE165" i="22"/>
  <c r="PE109" i="22"/>
  <c r="PE96" i="22"/>
  <c r="PE257" i="22"/>
  <c r="PE113" i="22"/>
  <c r="PF42" i="22"/>
  <c r="PE37" i="22"/>
  <c r="PE51" i="22"/>
  <c r="PE15" i="22"/>
  <c r="PE187" i="22"/>
  <c r="PE117" i="22"/>
  <c r="PE17" i="22"/>
  <c r="PE71" i="22"/>
  <c r="PE267" i="22"/>
  <c r="PE76" i="22"/>
  <c r="PE145" i="22"/>
  <c r="PE5" i="22"/>
  <c r="PE114" i="22"/>
  <c r="PE28" i="22"/>
  <c r="PE168" i="22"/>
  <c r="PE150" i="22"/>
  <c r="PE9" i="22"/>
  <c r="PE66" i="22"/>
  <c r="PE85" i="22"/>
  <c r="PF36" i="22"/>
  <c r="PE158" i="22"/>
  <c r="PE86" i="22"/>
  <c r="PE12" i="22"/>
  <c r="PE171" i="22"/>
  <c r="PF104" i="22"/>
  <c r="PE148" i="22"/>
  <c r="PE157" i="22"/>
  <c r="PE48" i="22"/>
  <c r="PE11" i="22"/>
  <c r="PE94" i="22"/>
  <c r="PE263" i="22"/>
  <c r="PE95" i="22"/>
  <c r="PE18" i="22"/>
  <c r="PE19" i="22"/>
  <c r="PE151" i="22"/>
  <c r="PF269" i="22"/>
  <c r="PE103" i="22"/>
  <c r="PF235" i="22"/>
  <c r="PF100" i="22"/>
  <c r="PE255" i="22"/>
  <c r="PE40" i="22"/>
  <c r="PE153" i="22"/>
  <c r="PE202" i="22"/>
  <c r="PE92" i="22"/>
  <c r="PE147" i="22"/>
  <c r="PE26" i="22"/>
  <c r="PF261" i="22"/>
  <c r="PE253" i="22"/>
  <c r="PE125" i="22"/>
  <c r="PF67" i="22"/>
  <c r="PE70" i="22"/>
  <c r="PE205" i="22"/>
  <c r="PE237" i="22"/>
  <c r="PE156" i="22"/>
  <c r="PE6" i="22"/>
  <c r="PE244" i="22"/>
  <c r="PF105" i="22"/>
  <c r="PG73" i="22"/>
  <c r="PF88" i="22"/>
  <c r="PE213" i="22"/>
  <c r="PE27" i="22"/>
  <c r="PE242" i="22"/>
  <c r="PE22" i="22"/>
  <c r="PF161" i="22"/>
  <c r="PE29" i="22"/>
  <c r="PE272" i="22"/>
  <c r="PE102" i="22"/>
  <c r="PF32" i="22"/>
  <c r="PF124" i="22"/>
  <c r="PE57" i="22"/>
  <c r="PE14" i="22"/>
  <c r="PE119" i="22"/>
  <c r="PF79" i="22"/>
  <c r="PE62" i="22"/>
  <c r="PE98" i="22"/>
  <c r="PE264" i="22"/>
  <c r="PE21" i="22"/>
  <c r="PF241" i="22"/>
  <c r="PE30" i="22"/>
  <c r="PF106" i="22"/>
  <c r="PE203" i="22"/>
  <c r="PE258" i="22"/>
  <c r="PE170" i="22"/>
  <c r="PE20" i="22"/>
  <c r="PE256" i="22"/>
  <c r="PE16" i="22"/>
  <c r="PE214" i="22"/>
  <c r="PF177" i="22"/>
  <c r="PE115" i="22"/>
  <c r="PE59" i="22"/>
  <c r="PE84" i="22"/>
  <c r="PE166" i="22"/>
  <c r="PE87" i="22"/>
  <c r="PE24" i="22"/>
  <c r="PE108" i="22"/>
  <c r="PE266" i="22"/>
  <c r="PE93" i="22"/>
  <c r="PE77" i="22"/>
  <c r="PF120" i="22"/>
  <c r="PE249" i="22"/>
  <c r="PE25" i="22"/>
  <c r="PF53" i="22"/>
  <c r="PF208" i="22"/>
  <c r="PE23" i="22"/>
  <c r="PF83" i="22"/>
  <c r="PF101" i="22"/>
  <c r="PE149" i="22"/>
  <c r="PE112" i="22"/>
  <c r="PF247" i="22"/>
  <c r="PE60" i="22"/>
  <c r="PE211" i="22"/>
  <c r="PF38" i="22"/>
  <c r="PF273" i="22"/>
  <c r="PE207" i="22"/>
  <c r="PE212" i="22"/>
  <c r="PE159" i="22"/>
  <c r="PE154" i="22"/>
  <c r="PF204" i="22"/>
  <c r="PE13" i="22"/>
  <c r="PE39" i="22"/>
  <c r="PF163" i="22"/>
  <c r="PE245" i="22"/>
  <c r="PE259" i="22"/>
  <c r="PE54" i="22"/>
  <c r="PE155" i="22"/>
  <c r="PE34" i="22"/>
  <c r="PF121" i="22"/>
  <c r="PE43" i="22"/>
  <c r="PF319" i="22"/>
  <c r="PE126" i="22"/>
  <c r="PE45" i="22"/>
  <c r="PE31" i="22"/>
  <c r="PE72" i="22"/>
  <c r="PE122" i="22"/>
  <c r="PE10" i="22"/>
  <c r="PE250" i="22"/>
  <c r="PE33" i="22"/>
  <c r="PE52" i="22"/>
  <c r="PF201" i="22"/>
  <c r="PE99" i="22"/>
  <c r="PE252" i="22"/>
  <c r="PE238" i="22"/>
  <c r="PE35" i="22"/>
  <c r="PF80" i="22"/>
  <c r="PE162" i="22"/>
  <c r="PE7" i="22"/>
  <c r="PF146" i="22"/>
  <c r="PE111" i="22"/>
  <c r="PE56" i="22"/>
  <c r="PE248" i="22"/>
  <c r="PE78" i="22"/>
  <c r="PF68" i="22"/>
  <c r="PG82" i="22"/>
  <c r="PE41" i="22"/>
  <c r="PF123" i="22"/>
  <c r="PE270" i="22"/>
  <c r="PE81" i="22"/>
  <c r="PE110" i="22"/>
  <c r="PE69" i="22"/>
  <c r="PE268" i="22"/>
  <c r="PE44" i="22"/>
  <c r="PE47" i="22"/>
  <c r="PF50" i="22"/>
  <c r="PE188" i="22"/>
  <c r="PE251" i="22"/>
  <c r="PE167" i="22"/>
  <c r="PE254" i="22"/>
  <c r="PF265" i="22"/>
  <c r="PE116" i="22"/>
  <c r="PE107" i="22"/>
  <c r="PE65" i="22"/>
  <c r="PE49" i="22"/>
  <c r="PE61" i="22"/>
  <c r="PE271" i="22"/>
  <c r="PE152" i="22"/>
  <c r="PE176" i="22"/>
  <c r="PE58" i="22"/>
  <c r="PF210" i="22"/>
  <c r="PF91" i="22"/>
  <c r="PE75" i="22"/>
  <c r="PE55" i="22"/>
  <c r="PE8" i="22"/>
  <c r="PE169" i="22"/>
  <c r="PE118" i="22"/>
  <c r="PE260" i="22"/>
  <c r="PE160" i="22"/>
  <c r="PE209" i="22"/>
  <c r="PE246" i="22"/>
  <c r="PE46" i="22"/>
  <c r="PE64" i="22"/>
  <c r="PE63" i="22"/>
  <c r="PE164" i="22"/>
  <c r="PE74" i="22"/>
  <c r="PE206" i="22"/>
  <c r="PE262" i="22"/>
  <c r="PF89" i="22" l="1"/>
  <c r="PF90" i="22"/>
  <c r="PG97" i="22"/>
  <c r="PF165" i="22"/>
  <c r="PF109" i="22"/>
  <c r="PF113" i="22"/>
  <c r="PF257" i="22"/>
  <c r="PF96" i="22"/>
  <c r="PF246" i="22"/>
  <c r="PF160" i="22"/>
  <c r="PF46" i="22"/>
  <c r="PF55" i="22"/>
  <c r="PF167" i="22"/>
  <c r="PG50" i="22"/>
  <c r="PF56" i="22"/>
  <c r="PF252" i="22"/>
  <c r="PF72" i="22"/>
  <c r="PG319" i="22"/>
  <c r="PF259" i="22"/>
  <c r="PG204" i="22"/>
  <c r="PF23" i="22"/>
  <c r="PF93" i="22"/>
  <c r="PF59" i="22"/>
  <c r="PF20" i="22"/>
  <c r="PG124" i="22"/>
  <c r="PF244" i="22"/>
  <c r="PF253" i="22"/>
  <c r="PF40" i="22"/>
  <c r="PG235" i="22"/>
  <c r="PF12" i="22"/>
  <c r="PF176" i="22"/>
  <c r="PF47" i="22"/>
  <c r="PG123" i="22"/>
  <c r="PF111" i="22"/>
  <c r="PG80" i="22"/>
  <c r="PF250" i="22"/>
  <c r="PF43" i="22"/>
  <c r="PF39" i="22"/>
  <c r="PF212" i="22"/>
  <c r="PF149" i="22"/>
  <c r="PG208" i="22"/>
  <c r="PF266" i="22"/>
  <c r="PF115" i="22"/>
  <c r="PF170" i="22"/>
  <c r="PF264" i="22"/>
  <c r="PF29" i="22"/>
  <c r="PF6" i="22"/>
  <c r="PF70" i="22"/>
  <c r="PF92" i="22"/>
  <c r="PF255" i="22"/>
  <c r="PF103" i="22"/>
  <c r="PF18" i="22"/>
  <c r="PF11" i="22"/>
  <c r="PF148" i="22"/>
  <c r="PF86" i="22"/>
  <c r="PF85" i="22"/>
  <c r="PF168" i="22"/>
  <c r="PF145" i="22"/>
  <c r="PF71" i="22"/>
  <c r="PF15" i="22"/>
  <c r="PF262" i="22"/>
  <c r="PF49" i="22"/>
  <c r="PF110" i="22"/>
  <c r="PF99" i="22"/>
  <c r="PF31" i="22"/>
  <c r="PF54" i="22"/>
  <c r="PF245" i="22"/>
  <c r="PF154" i="22"/>
  <c r="PF211" i="22"/>
  <c r="PF87" i="22"/>
  <c r="PF16" i="22"/>
  <c r="PF30" i="22"/>
  <c r="PF119" i="22"/>
  <c r="PG32" i="22"/>
  <c r="PF242" i="22"/>
  <c r="PG88" i="22"/>
  <c r="PG121" i="22"/>
  <c r="PG177" i="22"/>
  <c r="PF48" i="22"/>
  <c r="PF66" i="22"/>
  <c r="PF75" i="22"/>
  <c r="PF251" i="22"/>
  <c r="PF206" i="22"/>
  <c r="PF209" i="22"/>
  <c r="PF152" i="22"/>
  <c r="PF81" i="22"/>
  <c r="PF248" i="22"/>
  <c r="PG146" i="22"/>
  <c r="PF10" i="22"/>
  <c r="PF60" i="22"/>
  <c r="PG53" i="22"/>
  <c r="PF258" i="22"/>
  <c r="PF14" i="22"/>
  <c r="PF27" i="22"/>
  <c r="PF156" i="22"/>
  <c r="PG67" i="22"/>
  <c r="PG261" i="22"/>
  <c r="PF95" i="22"/>
  <c r="PG104" i="22"/>
  <c r="PF158" i="22"/>
  <c r="PF28" i="22"/>
  <c r="PF76" i="22"/>
  <c r="PF17" i="22"/>
  <c r="PF51" i="22"/>
  <c r="PF116" i="22"/>
  <c r="PF78" i="22"/>
  <c r="PF63" i="22"/>
  <c r="PF169" i="22"/>
  <c r="PG91" i="22"/>
  <c r="PF65" i="22"/>
  <c r="PG265" i="22"/>
  <c r="PF44" i="22"/>
  <c r="PF41" i="22"/>
  <c r="PF35" i="22"/>
  <c r="PG201" i="22"/>
  <c r="PF45" i="22"/>
  <c r="PG163" i="22"/>
  <c r="PF207" i="22"/>
  <c r="PG101" i="22"/>
  <c r="PG120" i="22"/>
  <c r="PF166" i="22"/>
  <c r="PG241" i="22"/>
  <c r="PF98" i="22"/>
  <c r="PF102" i="22"/>
  <c r="PG161" i="22"/>
  <c r="PH73" i="22"/>
  <c r="PF202" i="22"/>
  <c r="PG269" i="22"/>
  <c r="PF118" i="22"/>
  <c r="PF8" i="22"/>
  <c r="PG210" i="22"/>
  <c r="PF254" i="22"/>
  <c r="PF268" i="22"/>
  <c r="PF238" i="22"/>
  <c r="PF122" i="22"/>
  <c r="PF126" i="22"/>
  <c r="PF25" i="22"/>
  <c r="PF84" i="22"/>
  <c r="PF256" i="22"/>
  <c r="PF21" i="22"/>
  <c r="PF62" i="22"/>
  <c r="PF213" i="22"/>
  <c r="PG105" i="22"/>
  <c r="PF125" i="22"/>
  <c r="PF153" i="22"/>
  <c r="PF151" i="22"/>
  <c r="PF263" i="22"/>
  <c r="PF157" i="22"/>
  <c r="PF171" i="22"/>
  <c r="PG36" i="22"/>
  <c r="PF9" i="22"/>
  <c r="PF114" i="22"/>
  <c r="PF117" i="22"/>
  <c r="PF37" i="22"/>
  <c r="PF64" i="22"/>
  <c r="PF271" i="22"/>
  <c r="PF107" i="22"/>
  <c r="PF188" i="22"/>
  <c r="PH82" i="22"/>
  <c r="PF7" i="22"/>
  <c r="PF52" i="22"/>
  <c r="PF34" i="22"/>
  <c r="PF13" i="22"/>
  <c r="PG273" i="22"/>
  <c r="PG247" i="22"/>
  <c r="PG83" i="22"/>
  <c r="PF77" i="22"/>
  <c r="PF108" i="22"/>
  <c r="PF214" i="22"/>
  <c r="PF203" i="22"/>
  <c r="PF57" i="22"/>
  <c r="PF22" i="22"/>
  <c r="PF237" i="22"/>
  <c r="PF26" i="22"/>
  <c r="PG100" i="22"/>
  <c r="PF58" i="22"/>
  <c r="PF61" i="22"/>
  <c r="PF94" i="22"/>
  <c r="PF74" i="22"/>
  <c r="PF164" i="22"/>
  <c r="PF260" i="22"/>
  <c r="PF69" i="22"/>
  <c r="PF270" i="22"/>
  <c r="PG68" i="22"/>
  <c r="PF162" i="22"/>
  <c r="PF33" i="22"/>
  <c r="PF155" i="22"/>
  <c r="PF159" i="22"/>
  <c r="PG38" i="22"/>
  <c r="PF112" i="22"/>
  <c r="PF249" i="22"/>
  <c r="PF24" i="22"/>
  <c r="PG106" i="22"/>
  <c r="PG79" i="22"/>
  <c r="PF272" i="22"/>
  <c r="PF205" i="22"/>
  <c r="PF147" i="22"/>
  <c r="PF19" i="22"/>
  <c r="PF150" i="22"/>
  <c r="PF5" i="22"/>
  <c r="PF267" i="22"/>
  <c r="PF187" i="22"/>
  <c r="PG42" i="22"/>
  <c r="PG89" i="22" l="1"/>
  <c r="PH97" i="22"/>
  <c r="PG90" i="22"/>
  <c r="PG165" i="22"/>
  <c r="PG109" i="22"/>
  <c r="PG96" i="22"/>
  <c r="PG257" i="22"/>
  <c r="PG113" i="22"/>
  <c r="PG24" i="22"/>
  <c r="PG159" i="22"/>
  <c r="PH247" i="22"/>
  <c r="PG52" i="22"/>
  <c r="PG107" i="22"/>
  <c r="PG117" i="22"/>
  <c r="PG151" i="22"/>
  <c r="PH210" i="22"/>
  <c r="PH265" i="22"/>
  <c r="PG63" i="22"/>
  <c r="PG51" i="22"/>
  <c r="PG158" i="22"/>
  <c r="PG60" i="22"/>
  <c r="PH79" i="22"/>
  <c r="PG19" i="22"/>
  <c r="PG249" i="22"/>
  <c r="PH273" i="22"/>
  <c r="PG7" i="22"/>
  <c r="PG271" i="22"/>
  <c r="PG171" i="22"/>
  <c r="PG153" i="22"/>
  <c r="PG84" i="22"/>
  <c r="PG126" i="22"/>
  <c r="PG8" i="22"/>
  <c r="PG202" i="22"/>
  <c r="PG98" i="22"/>
  <c r="PH120" i="22"/>
  <c r="PH163" i="22"/>
  <c r="PG35" i="22"/>
  <c r="PG65" i="22"/>
  <c r="PG78" i="22"/>
  <c r="PG17" i="22"/>
  <c r="PH104" i="22"/>
  <c r="PH67" i="22"/>
  <c r="PG258" i="22"/>
  <c r="PG81" i="22"/>
  <c r="PG206" i="22"/>
  <c r="PG48" i="22"/>
  <c r="PG242" i="22"/>
  <c r="PG16" i="22"/>
  <c r="PG154" i="22"/>
  <c r="PG99" i="22"/>
  <c r="PG15" i="22"/>
  <c r="PG85" i="22"/>
  <c r="PG18" i="22"/>
  <c r="PG264" i="22"/>
  <c r="PH208" i="22"/>
  <c r="PG43" i="22"/>
  <c r="PH123" i="22"/>
  <c r="PH235" i="22"/>
  <c r="PG59" i="22"/>
  <c r="PG252" i="22"/>
  <c r="PG55" i="22"/>
  <c r="PG5" i="22"/>
  <c r="PG150" i="22"/>
  <c r="PG147" i="22"/>
  <c r="PG155" i="22"/>
  <c r="PG270" i="22"/>
  <c r="PG164" i="22"/>
  <c r="PG58" i="22"/>
  <c r="PG22" i="22"/>
  <c r="PG108" i="22"/>
  <c r="PG272" i="22"/>
  <c r="PG187" i="22"/>
  <c r="PG205" i="22"/>
  <c r="PH100" i="22"/>
  <c r="PG77" i="22"/>
  <c r="PG64" i="22"/>
  <c r="PG125" i="22"/>
  <c r="PG122" i="22"/>
  <c r="PH241" i="22"/>
  <c r="PH91" i="22"/>
  <c r="PG76" i="22"/>
  <c r="PG156" i="22"/>
  <c r="PH177" i="22"/>
  <c r="PH32" i="22"/>
  <c r="PG87" i="22"/>
  <c r="PG245" i="22"/>
  <c r="PG110" i="22"/>
  <c r="PG71" i="22"/>
  <c r="PG86" i="22"/>
  <c r="PG103" i="22"/>
  <c r="PG70" i="22"/>
  <c r="PG170" i="22"/>
  <c r="PG149" i="22"/>
  <c r="PG250" i="22"/>
  <c r="PG47" i="22"/>
  <c r="PG40" i="22"/>
  <c r="PH124" i="22"/>
  <c r="PG93" i="22"/>
  <c r="PG259" i="22"/>
  <c r="PG56" i="22"/>
  <c r="PG46" i="22"/>
  <c r="PH42" i="22"/>
  <c r="PH106" i="22"/>
  <c r="PG112" i="22"/>
  <c r="PG33" i="22"/>
  <c r="PG69" i="22"/>
  <c r="PG74" i="22"/>
  <c r="PG57" i="22"/>
  <c r="PG13" i="22"/>
  <c r="PI82" i="22"/>
  <c r="PG114" i="22"/>
  <c r="PG157" i="22"/>
  <c r="PG62" i="22"/>
  <c r="PG25" i="22"/>
  <c r="PG268" i="22"/>
  <c r="PG118" i="22"/>
  <c r="PI73" i="22"/>
  <c r="PH101" i="22"/>
  <c r="PG41" i="22"/>
  <c r="PG116" i="22"/>
  <c r="PG95" i="22"/>
  <c r="PG10" i="22"/>
  <c r="PG251" i="22"/>
  <c r="PG115" i="22"/>
  <c r="PH80" i="22"/>
  <c r="PH38" i="22"/>
  <c r="PG162" i="22"/>
  <c r="PG94" i="22"/>
  <c r="PG26" i="22"/>
  <c r="PG203" i="22"/>
  <c r="PG34" i="22"/>
  <c r="PG188" i="22"/>
  <c r="PG37" i="22"/>
  <c r="PG9" i="22"/>
  <c r="PG263" i="22"/>
  <c r="PH161" i="22"/>
  <c r="PG207" i="22"/>
  <c r="PG45" i="22"/>
  <c r="PG44" i="22"/>
  <c r="PG169" i="22"/>
  <c r="PG28" i="22"/>
  <c r="PG27" i="22"/>
  <c r="PH146" i="22"/>
  <c r="PG152" i="22"/>
  <c r="PG75" i="22"/>
  <c r="PG119" i="22"/>
  <c r="PG54" i="22"/>
  <c r="PG49" i="22"/>
  <c r="PG148" i="22"/>
  <c r="PG255" i="22"/>
  <c r="PG6" i="22"/>
  <c r="PG212" i="22"/>
  <c r="PG176" i="22"/>
  <c r="PG253" i="22"/>
  <c r="PG23" i="22"/>
  <c r="PH319" i="22"/>
  <c r="PH50" i="22"/>
  <c r="PG160" i="22"/>
  <c r="PG267" i="22"/>
  <c r="PH83" i="22"/>
  <c r="PH105" i="22"/>
  <c r="PG21" i="22"/>
  <c r="PG238" i="22"/>
  <c r="PG254" i="22"/>
  <c r="PH53" i="22"/>
  <c r="PH121" i="22"/>
  <c r="PG145" i="22"/>
  <c r="PG11" i="22"/>
  <c r="PH68" i="22"/>
  <c r="PG260" i="22"/>
  <c r="PG61" i="22"/>
  <c r="PG237" i="22"/>
  <c r="PG214" i="22"/>
  <c r="PH36" i="22"/>
  <c r="PG213" i="22"/>
  <c r="PG256" i="22"/>
  <c r="PH269" i="22"/>
  <c r="PG102" i="22"/>
  <c r="PG166" i="22"/>
  <c r="PH201" i="22"/>
  <c r="PH261" i="22"/>
  <c r="PG14" i="22"/>
  <c r="PG248" i="22"/>
  <c r="PG209" i="22"/>
  <c r="PG66" i="22"/>
  <c r="PH88" i="22"/>
  <c r="PG30" i="22"/>
  <c r="PG211" i="22"/>
  <c r="PG31" i="22"/>
  <c r="PG262" i="22"/>
  <c r="PG168" i="22"/>
  <c r="PG92" i="22"/>
  <c r="PG29" i="22"/>
  <c r="PG266" i="22"/>
  <c r="PG39" i="22"/>
  <c r="PG111" i="22"/>
  <c r="PG12" i="22"/>
  <c r="PG244" i="22"/>
  <c r="PG20" i="22"/>
  <c r="PH204" i="22"/>
  <c r="PG72" i="22"/>
  <c r="PG167" i="22"/>
  <c r="PG246" i="22"/>
  <c r="PH89" i="22" l="1"/>
  <c r="PH90" i="22"/>
  <c r="PI97" i="22"/>
  <c r="PH165" i="22"/>
  <c r="PH109" i="22"/>
  <c r="PH113" i="22"/>
  <c r="PH257" i="22"/>
  <c r="PH96" i="22"/>
  <c r="PH246" i="22"/>
  <c r="PH167" i="22"/>
  <c r="PH29" i="22"/>
  <c r="PH61" i="22"/>
  <c r="PI204" i="22"/>
  <c r="PH211" i="22"/>
  <c r="PI36" i="22"/>
  <c r="PH254" i="22"/>
  <c r="PI105" i="22"/>
  <c r="PH176" i="22"/>
  <c r="PH119" i="22"/>
  <c r="PH169" i="22"/>
  <c r="PH188" i="22"/>
  <c r="PH114" i="22"/>
  <c r="PH259" i="22"/>
  <c r="PH70" i="22"/>
  <c r="PH64" i="22"/>
  <c r="PH22" i="22"/>
  <c r="PH55" i="22"/>
  <c r="PH85" i="22"/>
  <c r="PH202" i="22"/>
  <c r="PI83" i="22"/>
  <c r="PH20" i="22"/>
  <c r="PH238" i="22"/>
  <c r="PH267" i="22"/>
  <c r="PH212" i="22"/>
  <c r="PH75" i="22"/>
  <c r="PH44" i="22"/>
  <c r="PH34" i="22"/>
  <c r="PH115" i="22"/>
  <c r="PI101" i="22"/>
  <c r="PJ82" i="22"/>
  <c r="PH93" i="22"/>
  <c r="PH103" i="22"/>
  <c r="PI241" i="22"/>
  <c r="PH187" i="22"/>
  <c r="PH147" i="22"/>
  <c r="PH264" i="22"/>
  <c r="PH242" i="22"/>
  <c r="PI163" i="22"/>
  <c r="PH271" i="22"/>
  <c r="PH19" i="22"/>
  <c r="PH51" i="22"/>
  <c r="PI210" i="22"/>
  <c r="PH52" i="22"/>
  <c r="PH166" i="22"/>
  <c r="PH214" i="22"/>
  <c r="PI68" i="22"/>
  <c r="PI53" i="22"/>
  <c r="PH23" i="22"/>
  <c r="PH49" i="22"/>
  <c r="PH263" i="22"/>
  <c r="PH95" i="22"/>
  <c r="PH25" i="22"/>
  <c r="PH69" i="22"/>
  <c r="PI42" i="22"/>
  <c r="PH250" i="22"/>
  <c r="PH245" i="22"/>
  <c r="PH77" i="22"/>
  <c r="PH58" i="22"/>
  <c r="PH252" i="22"/>
  <c r="PI235" i="22"/>
  <c r="PH15" i="22"/>
  <c r="PH17" i="22"/>
  <c r="PH8" i="22"/>
  <c r="PH14" i="22"/>
  <c r="PH244" i="22"/>
  <c r="PH262" i="22"/>
  <c r="PH102" i="22"/>
  <c r="PH237" i="22"/>
  <c r="PH160" i="22"/>
  <c r="PH54" i="22"/>
  <c r="PH28" i="22"/>
  <c r="PH9" i="22"/>
  <c r="PH162" i="22"/>
  <c r="PH116" i="22"/>
  <c r="PH62" i="22"/>
  <c r="PH33" i="22"/>
  <c r="PH149" i="22"/>
  <c r="PH87" i="22"/>
  <c r="PH122" i="22"/>
  <c r="PI100" i="22"/>
  <c r="PH164" i="22"/>
  <c r="PH99" i="22"/>
  <c r="PH258" i="22"/>
  <c r="PH78" i="22"/>
  <c r="PI120" i="22"/>
  <c r="PH153" i="22"/>
  <c r="PH7" i="22"/>
  <c r="PI79" i="22"/>
  <c r="PH63" i="22"/>
  <c r="PH151" i="22"/>
  <c r="PI247" i="22"/>
  <c r="PH248" i="22"/>
  <c r="PH266" i="22"/>
  <c r="PI88" i="22"/>
  <c r="PH256" i="22"/>
  <c r="PH11" i="22"/>
  <c r="PH6" i="22"/>
  <c r="PH152" i="22"/>
  <c r="PH45" i="22"/>
  <c r="PH203" i="22"/>
  <c r="PH251" i="22"/>
  <c r="PJ73" i="22"/>
  <c r="PH13" i="22"/>
  <c r="PH46" i="22"/>
  <c r="PI124" i="22"/>
  <c r="PH86" i="22"/>
  <c r="PH156" i="22"/>
  <c r="PH272" i="22"/>
  <c r="PH150" i="22"/>
  <c r="PI123" i="22"/>
  <c r="PH48" i="22"/>
  <c r="PH170" i="22"/>
  <c r="PH30" i="22"/>
  <c r="PH31" i="22"/>
  <c r="PH145" i="22"/>
  <c r="PH21" i="22"/>
  <c r="PI50" i="22"/>
  <c r="PH255" i="22"/>
  <c r="PI146" i="22"/>
  <c r="PH37" i="22"/>
  <c r="PH10" i="22"/>
  <c r="PH118" i="22"/>
  <c r="PH57" i="22"/>
  <c r="PH56" i="22"/>
  <c r="PH71" i="22"/>
  <c r="PI32" i="22"/>
  <c r="PH125" i="22"/>
  <c r="PH270" i="22"/>
  <c r="PH59" i="22"/>
  <c r="PH18" i="22"/>
  <c r="PH206" i="22"/>
  <c r="PI67" i="22"/>
  <c r="PH65" i="22"/>
  <c r="PH126" i="22"/>
  <c r="PH171" i="22"/>
  <c r="PI273" i="22"/>
  <c r="PH60" i="22"/>
  <c r="PI265" i="22"/>
  <c r="PH117" i="22"/>
  <c r="PH159" i="22"/>
  <c r="PH168" i="22"/>
  <c r="PH12" i="22"/>
  <c r="PH213" i="22"/>
  <c r="PH253" i="22"/>
  <c r="PH207" i="22"/>
  <c r="PH26" i="22"/>
  <c r="PI38" i="22"/>
  <c r="PH41" i="22"/>
  <c r="PH157" i="22"/>
  <c r="PH112" i="22"/>
  <c r="PH40" i="22"/>
  <c r="PH76" i="22"/>
  <c r="PH205" i="22"/>
  <c r="PH108" i="22"/>
  <c r="PH5" i="22"/>
  <c r="PH43" i="22"/>
  <c r="PH154" i="22"/>
  <c r="PH98" i="22"/>
  <c r="PH92" i="22"/>
  <c r="PH16" i="22"/>
  <c r="PH39" i="22"/>
  <c r="PH72" i="22"/>
  <c r="PH66" i="22"/>
  <c r="PI261" i="22"/>
  <c r="PI269" i="22"/>
  <c r="PH111" i="22"/>
  <c r="PH209" i="22"/>
  <c r="PI201" i="22"/>
  <c r="PH260" i="22"/>
  <c r="PI121" i="22"/>
  <c r="PI319" i="22"/>
  <c r="PH148" i="22"/>
  <c r="PH27" i="22"/>
  <c r="PI161" i="22"/>
  <c r="PH94" i="22"/>
  <c r="PI80" i="22"/>
  <c r="PH268" i="22"/>
  <c r="PH74" i="22"/>
  <c r="PI106" i="22"/>
  <c r="PH47" i="22"/>
  <c r="PH110" i="22"/>
  <c r="PI177" i="22"/>
  <c r="PI91" i="22"/>
  <c r="PH155" i="22"/>
  <c r="PI208" i="22"/>
  <c r="PH81" i="22"/>
  <c r="PI104" i="22"/>
  <c r="PH35" i="22"/>
  <c r="PH84" i="22"/>
  <c r="PH249" i="22"/>
  <c r="PH158" i="22"/>
  <c r="PH107" i="22"/>
  <c r="PH24" i="22"/>
  <c r="PI89" i="22" l="1"/>
  <c r="PJ97" i="22"/>
  <c r="PI90" i="22"/>
  <c r="PI165" i="22"/>
  <c r="PI109" i="22"/>
  <c r="PI96" i="22"/>
  <c r="PI257" i="22"/>
  <c r="PI113" i="22"/>
  <c r="PI84" i="22"/>
  <c r="PJ261" i="22"/>
  <c r="PI43" i="22"/>
  <c r="PI41" i="22"/>
  <c r="PJ146" i="22"/>
  <c r="PI145" i="22"/>
  <c r="PI150" i="22"/>
  <c r="PI251" i="22"/>
  <c r="PI258" i="22"/>
  <c r="PI35" i="22"/>
  <c r="PJ161" i="22"/>
  <c r="PI209" i="22"/>
  <c r="PJ38" i="22"/>
  <c r="PI168" i="22"/>
  <c r="PI60" i="22"/>
  <c r="PI59" i="22"/>
  <c r="PI255" i="22"/>
  <c r="PJ79" i="22"/>
  <c r="PJ208" i="22"/>
  <c r="PI110" i="22"/>
  <c r="PJ273" i="22"/>
  <c r="PI270" i="22"/>
  <c r="PJ120" i="22"/>
  <c r="PI244" i="22"/>
  <c r="PI15" i="22"/>
  <c r="PI77" i="22"/>
  <c r="PI69" i="22"/>
  <c r="PI263" i="22"/>
  <c r="PJ53" i="22"/>
  <c r="PI52" i="22"/>
  <c r="PI271" i="22"/>
  <c r="PI242" i="22"/>
  <c r="PJ241" i="22"/>
  <c r="PK82" i="22"/>
  <c r="PI44" i="22"/>
  <c r="PI238" i="22"/>
  <c r="PI202" i="22"/>
  <c r="PI64" i="22"/>
  <c r="PI119" i="22"/>
  <c r="PJ36" i="22"/>
  <c r="PI61" i="22"/>
  <c r="PJ104" i="22"/>
  <c r="PI268" i="22"/>
  <c r="PI111" i="22"/>
  <c r="PI108" i="22"/>
  <c r="PI26" i="22"/>
  <c r="PI159" i="22"/>
  <c r="PJ123" i="22"/>
  <c r="PI45" i="22"/>
  <c r="PI54" i="22"/>
  <c r="PJ91" i="22"/>
  <c r="PI24" i="22"/>
  <c r="PI249" i="22"/>
  <c r="PI155" i="22"/>
  <c r="PI27" i="22"/>
  <c r="PI98" i="22"/>
  <c r="PJ67" i="22"/>
  <c r="PI56" i="22"/>
  <c r="PI37" i="22"/>
  <c r="PI30" i="22"/>
  <c r="PI13" i="22"/>
  <c r="PI248" i="22"/>
  <c r="PI87" i="22"/>
  <c r="PI47" i="22"/>
  <c r="PJ269" i="22"/>
  <c r="PI154" i="22"/>
  <c r="PI205" i="22"/>
  <c r="PI157" i="22"/>
  <c r="PI213" i="22"/>
  <c r="PI117" i="22"/>
  <c r="PI171" i="22"/>
  <c r="PI206" i="22"/>
  <c r="PI125" i="22"/>
  <c r="PI57" i="22"/>
  <c r="PI21" i="22"/>
  <c r="PI170" i="22"/>
  <c r="PI86" i="22"/>
  <c r="PK73" i="22"/>
  <c r="PI152" i="22"/>
  <c r="PJ247" i="22"/>
  <c r="PI7" i="22"/>
  <c r="PI78" i="22"/>
  <c r="PI164" i="22"/>
  <c r="PI149" i="22"/>
  <c r="PI162" i="22"/>
  <c r="PI237" i="22"/>
  <c r="PI14" i="22"/>
  <c r="PJ235" i="22"/>
  <c r="PI245" i="22"/>
  <c r="PI25" i="22"/>
  <c r="PJ68" i="22"/>
  <c r="PJ210" i="22"/>
  <c r="PI264" i="22"/>
  <c r="PJ101" i="22"/>
  <c r="PI75" i="22"/>
  <c r="PI85" i="22"/>
  <c r="PI70" i="22"/>
  <c r="PI176" i="22"/>
  <c r="PI29" i="22"/>
  <c r="PJ121" i="22"/>
  <c r="PI72" i="22"/>
  <c r="PI112" i="22"/>
  <c r="PJ50" i="22"/>
  <c r="PI156" i="22"/>
  <c r="PI11" i="22"/>
  <c r="PI116" i="22"/>
  <c r="PI107" i="22"/>
  <c r="PI81" i="22"/>
  <c r="PJ80" i="22"/>
  <c r="PI148" i="22"/>
  <c r="PI260" i="22"/>
  <c r="PI39" i="22"/>
  <c r="PI207" i="22"/>
  <c r="PI256" i="22"/>
  <c r="PI16" i="22"/>
  <c r="PJ319" i="22"/>
  <c r="PJ32" i="22"/>
  <c r="PI118" i="22"/>
  <c r="PJ100" i="22"/>
  <c r="PI33" i="22"/>
  <c r="PI9" i="22"/>
  <c r="PI160" i="22"/>
  <c r="PI102" i="22"/>
  <c r="PI8" i="22"/>
  <c r="PI252" i="22"/>
  <c r="PI250" i="22"/>
  <c r="PI95" i="22"/>
  <c r="PI49" i="22"/>
  <c r="PI214" i="22"/>
  <c r="PI51" i="22"/>
  <c r="PJ163" i="22"/>
  <c r="PI147" i="22"/>
  <c r="PI103" i="22"/>
  <c r="PI115" i="22"/>
  <c r="PI212" i="22"/>
  <c r="PI20" i="22"/>
  <c r="PI55" i="22"/>
  <c r="PI259" i="22"/>
  <c r="PI188" i="22"/>
  <c r="PJ105" i="22"/>
  <c r="PI211" i="22"/>
  <c r="PI167" i="22"/>
  <c r="PJ201" i="22"/>
  <c r="PI76" i="22"/>
  <c r="PI12" i="22"/>
  <c r="PI18" i="22"/>
  <c r="PJ88" i="22"/>
  <c r="PI153" i="22"/>
  <c r="PJ106" i="22"/>
  <c r="PI94" i="22"/>
  <c r="PJ265" i="22"/>
  <c r="PI126" i="22"/>
  <c r="PJ124" i="22"/>
  <c r="PI6" i="22"/>
  <c r="PI151" i="22"/>
  <c r="PI158" i="22"/>
  <c r="PJ177" i="22"/>
  <c r="PI74" i="22"/>
  <c r="PI66" i="22"/>
  <c r="PI92" i="22"/>
  <c r="PI5" i="22"/>
  <c r="PI40" i="22"/>
  <c r="PI253" i="22"/>
  <c r="PI65" i="22"/>
  <c r="PI71" i="22"/>
  <c r="PI10" i="22"/>
  <c r="PI31" i="22"/>
  <c r="PI48" i="22"/>
  <c r="PI272" i="22"/>
  <c r="PI46" i="22"/>
  <c r="PI203" i="22"/>
  <c r="PI266" i="22"/>
  <c r="PI63" i="22"/>
  <c r="PI99" i="22"/>
  <c r="PI122" i="22"/>
  <c r="PI62" i="22"/>
  <c r="PI28" i="22"/>
  <c r="PI262" i="22"/>
  <c r="PI17" i="22"/>
  <c r="PI58" i="22"/>
  <c r="PJ42" i="22"/>
  <c r="PI23" i="22"/>
  <c r="PI166" i="22"/>
  <c r="PI19" i="22"/>
  <c r="PI187" i="22"/>
  <c r="PI93" i="22"/>
  <c r="PI34" i="22"/>
  <c r="PI267" i="22"/>
  <c r="PJ83" i="22"/>
  <c r="PI22" i="22"/>
  <c r="PI114" i="22"/>
  <c r="PI169" i="22"/>
  <c r="PI254" i="22"/>
  <c r="PJ204" i="22"/>
  <c r="PI246" i="22"/>
  <c r="PJ89" i="22" l="1"/>
  <c r="PJ90" i="22"/>
  <c r="PK97" i="22"/>
  <c r="PJ165" i="22"/>
  <c r="PJ109" i="22"/>
  <c r="PJ113" i="22"/>
  <c r="PJ257" i="22"/>
  <c r="PJ96" i="22"/>
  <c r="PJ28" i="22"/>
  <c r="PJ267" i="22"/>
  <c r="PJ122" i="22"/>
  <c r="PJ272" i="22"/>
  <c r="PJ5" i="22"/>
  <c r="PJ6" i="22"/>
  <c r="PJ18" i="22"/>
  <c r="PK201" i="22"/>
  <c r="PK105" i="22"/>
  <c r="PJ147" i="22"/>
  <c r="PJ8" i="22"/>
  <c r="PJ148" i="22"/>
  <c r="PJ70" i="22"/>
  <c r="PK101" i="22"/>
  <c r="PK210" i="22"/>
  <c r="PJ78" i="22"/>
  <c r="PJ171" i="22"/>
  <c r="PJ249" i="22"/>
  <c r="PJ108" i="22"/>
  <c r="PJ64" i="22"/>
  <c r="PJ52" i="22"/>
  <c r="PK120" i="22"/>
  <c r="PK204" i="22"/>
  <c r="PJ187" i="22"/>
  <c r="PJ246" i="22"/>
  <c r="PJ34" i="22"/>
  <c r="PK42" i="22"/>
  <c r="PJ65" i="22"/>
  <c r="PJ12" i="22"/>
  <c r="PJ212" i="22"/>
  <c r="PK163" i="22"/>
  <c r="PJ207" i="22"/>
  <c r="PK80" i="22"/>
  <c r="PJ112" i="22"/>
  <c r="PJ85" i="22"/>
  <c r="PJ162" i="22"/>
  <c r="PJ86" i="22"/>
  <c r="PJ117" i="22"/>
  <c r="PJ30" i="22"/>
  <c r="PJ24" i="22"/>
  <c r="PK123" i="22"/>
  <c r="PJ202" i="22"/>
  <c r="PK241" i="22"/>
  <c r="PJ15" i="22"/>
  <c r="PK208" i="22"/>
  <c r="PJ60" i="22"/>
  <c r="PK161" i="22"/>
  <c r="PJ251" i="22"/>
  <c r="PJ41" i="22"/>
  <c r="PJ58" i="22"/>
  <c r="PJ169" i="22"/>
  <c r="PJ262" i="22"/>
  <c r="PJ114" i="22"/>
  <c r="PJ19" i="22"/>
  <c r="PJ99" i="22"/>
  <c r="PJ48" i="22"/>
  <c r="PJ92" i="22"/>
  <c r="PK177" i="22"/>
  <c r="PK124" i="22"/>
  <c r="PK106" i="22"/>
  <c r="PJ188" i="22"/>
  <c r="PJ95" i="22"/>
  <c r="PJ102" i="22"/>
  <c r="PK100" i="22"/>
  <c r="PK319" i="22"/>
  <c r="PJ11" i="22"/>
  <c r="PK68" i="22"/>
  <c r="PK235" i="22"/>
  <c r="PJ7" i="22"/>
  <c r="PJ57" i="22"/>
  <c r="PJ154" i="22"/>
  <c r="PJ98" i="22"/>
  <c r="PJ111" i="22"/>
  <c r="PK36" i="22"/>
  <c r="PK53" i="22"/>
  <c r="PJ16" i="22"/>
  <c r="PJ125" i="22"/>
  <c r="PJ93" i="22"/>
  <c r="PJ31" i="22"/>
  <c r="PJ66" i="22"/>
  <c r="PJ126" i="22"/>
  <c r="PJ259" i="22"/>
  <c r="PJ51" i="22"/>
  <c r="PJ160" i="22"/>
  <c r="PJ39" i="22"/>
  <c r="PJ156" i="22"/>
  <c r="PJ176" i="22"/>
  <c r="PJ264" i="22"/>
  <c r="PJ14" i="22"/>
  <c r="PJ170" i="22"/>
  <c r="PJ87" i="22"/>
  <c r="PJ27" i="22"/>
  <c r="PK91" i="22"/>
  <c r="PJ268" i="22"/>
  <c r="PJ238" i="22"/>
  <c r="PJ263" i="22"/>
  <c r="PJ244" i="22"/>
  <c r="PJ270" i="22"/>
  <c r="PK79" i="22"/>
  <c r="PJ168" i="22"/>
  <c r="PJ150" i="22"/>
  <c r="PJ43" i="22"/>
  <c r="PJ203" i="22"/>
  <c r="PJ253" i="22"/>
  <c r="PJ158" i="22"/>
  <c r="PJ153" i="22"/>
  <c r="PJ167" i="22"/>
  <c r="PJ115" i="22"/>
  <c r="PJ250" i="22"/>
  <c r="PJ81" i="22"/>
  <c r="PJ72" i="22"/>
  <c r="PJ149" i="22"/>
  <c r="PK247" i="22"/>
  <c r="PJ213" i="22"/>
  <c r="PK269" i="22"/>
  <c r="PJ37" i="22"/>
  <c r="PJ159" i="22"/>
  <c r="PJ119" i="22"/>
  <c r="PJ242" i="22"/>
  <c r="PK83" i="22"/>
  <c r="PJ75" i="22"/>
  <c r="PJ25" i="22"/>
  <c r="PJ22" i="22"/>
  <c r="PJ23" i="22"/>
  <c r="PJ62" i="22"/>
  <c r="PJ46" i="22"/>
  <c r="PJ40" i="22"/>
  <c r="PJ151" i="22"/>
  <c r="PK265" i="22"/>
  <c r="PK88" i="22"/>
  <c r="PJ211" i="22"/>
  <c r="PJ103" i="22"/>
  <c r="PJ252" i="22"/>
  <c r="PJ118" i="22"/>
  <c r="PJ260" i="22"/>
  <c r="PK50" i="22"/>
  <c r="PK121" i="22"/>
  <c r="PJ237" i="22"/>
  <c r="PJ152" i="22"/>
  <c r="PJ206" i="22"/>
  <c r="PJ47" i="22"/>
  <c r="PJ56" i="22"/>
  <c r="PJ54" i="22"/>
  <c r="PJ44" i="22"/>
  <c r="PJ271" i="22"/>
  <c r="PK273" i="22"/>
  <c r="PJ255" i="22"/>
  <c r="PK38" i="22"/>
  <c r="PJ35" i="22"/>
  <c r="PJ145" i="22"/>
  <c r="PK261" i="22"/>
  <c r="PJ254" i="22"/>
  <c r="PJ17" i="22"/>
  <c r="PJ63" i="22"/>
  <c r="PJ10" i="22"/>
  <c r="PJ76" i="22"/>
  <c r="PJ55" i="22"/>
  <c r="PJ214" i="22"/>
  <c r="PJ9" i="22"/>
  <c r="PJ256" i="22"/>
  <c r="PJ107" i="22"/>
  <c r="PJ164" i="22"/>
  <c r="PJ21" i="22"/>
  <c r="PJ157" i="22"/>
  <c r="PJ248" i="22"/>
  <c r="PJ155" i="22"/>
  <c r="PJ26" i="22"/>
  <c r="PK104" i="22"/>
  <c r="PJ69" i="22"/>
  <c r="PJ166" i="22"/>
  <c r="PJ266" i="22"/>
  <c r="PJ71" i="22"/>
  <c r="PJ74" i="22"/>
  <c r="PJ94" i="22"/>
  <c r="PJ20" i="22"/>
  <c r="PJ49" i="22"/>
  <c r="PJ33" i="22"/>
  <c r="PK32" i="22"/>
  <c r="PJ116" i="22"/>
  <c r="PJ29" i="22"/>
  <c r="PJ245" i="22"/>
  <c r="PL73" i="22"/>
  <c r="PJ205" i="22"/>
  <c r="PJ13" i="22"/>
  <c r="PK67" i="22"/>
  <c r="PJ45" i="22"/>
  <c r="PJ61" i="22"/>
  <c r="PL82" i="22"/>
  <c r="PJ77" i="22"/>
  <c r="PJ110" i="22"/>
  <c r="PJ59" i="22"/>
  <c r="PJ209" i="22"/>
  <c r="PJ258" i="22"/>
  <c r="PK146" i="22"/>
  <c r="PJ84" i="22"/>
  <c r="PK89" i="22" l="1"/>
  <c r="PL97" i="22"/>
  <c r="PK90" i="22"/>
  <c r="PK165" i="22"/>
  <c r="PK109" i="22"/>
  <c r="PK96" i="22"/>
  <c r="PK257" i="22"/>
  <c r="PK113" i="22"/>
  <c r="PM82" i="22"/>
  <c r="PK13" i="22"/>
  <c r="PK20" i="22"/>
  <c r="PL261" i="22"/>
  <c r="PL121" i="22"/>
  <c r="PK252" i="22"/>
  <c r="PL247" i="22"/>
  <c r="PK72" i="22"/>
  <c r="PK115" i="22"/>
  <c r="PK253" i="22"/>
  <c r="PK244" i="22"/>
  <c r="PL53" i="22"/>
  <c r="PL235" i="22"/>
  <c r="PK11" i="22"/>
  <c r="PK95" i="22"/>
  <c r="PK19" i="22"/>
  <c r="PK60" i="22"/>
  <c r="PK246" i="22"/>
  <c r="PK205" i="22"/>
  <c r="PK55" i="22"/>
  <c r="PL50" i="22"/>
  <c r="PK103" i="22"/>
  <c r="PK151" i="22"/>
  <c r="PK23" i="22"/>
  <c r="PK37" i="22"/>
  <c r="PK167" i="22"/>
  <c r="PK263" i="22"/>
  <c r="PL36" i="22"/>
  <c r="PK154" i="22"/>
  <c r="PL319" i="22"/>
  <c r="PK188" i="22"/>
  <c r="PK92" i="22"/>
  <c r="PK114" i="22"/>
  <c r="PK41" i="22"/>
  <c r="PL123" i="22"/>
  <c r="PK86" i="22"/>
  <c r="PK249" i="22"/>
  <c r="PL210" i="22"/>
  <c r="PK148" i="22"/>
  <c r="PL201" i="22"/>
  <c r="PK272" i="22"/>
  <c r="PL32" i="22"/>
  <c r="PK107" i="22"/>
  <c r="PK63" i="22"/>
  <c r="PK145" i="22"/>
  <c r="PK54" i="22"/>
  <c r="PL83" i="22"/>
  <c r="PK149" i="22"/>
  <c r="PK81" i="22"/>
  <c r="PK203" i="22"/>
  <c r="PK168" i="22"/>
  <c r="PK27" i="22"/>
  <c r="PK264" i="22"/>
  <c r="PK160" i="22"/>
  <c r="PK126" i="22"/>
  <c r="PK93" i="22"/>
  <c r="PL68" i="22"/>
  <c r="PL208" i="22"/>
  <c r="PL80" i="22"/>
  <c r="PK84" i="22"/>
  <c r="PL273" i="22"/>
  <c r="PK152" i="22"/>
  <c r="PK110" i="22"/>
  <c r="PK74" i="22"/>
  <c r="PK26" i="22"/>
  <c r="PK76" i="22"/>
  <c r="PK35" i="22"/>
  <c r="PK56" i="22"/>
  <c r="PK260" i="22"/>
  <c r="PK40" i="22"/>
  <c r="PK22" i="22"/>
  <c r="PK242" i="22"/>
  <c r="PL79" i="22"/>
  <c r="PK87" i="22"/>
  <c r="PK51" i="22"/>
  <c r="PK125" i="22"/>
  <c r="PK57" i="22"/>
  <c r="PL100" i="22"/>
  <c r="PK48" i="22"/>
  <c r="PK262" i="22"/>
  <c r="PK251" i="22"/>
  <c r="PK15" i="22"/>
  <c r="PK24" i="22"/>
  <c r="PK207" i="22"/>
  <c r="PK12" i="22"/>
  <c r="PL42" i="22"/>
  <c r="PK187" i="22"/>
  <c r="PK52" i="22"/>
  <c r="PL101" i="22"/>
  <c r="PK8" i="22"/>
  <c r="PK18" i="22"/>
  <c r="PK122" i="22"/>
  <c r="PL104" i="22"/>
  <c r="PL146" i="22"/>
  <c r="PK45" i="22"/>
  <c r="PK29" i="22"/>
  <c r="PK33" i="22"/>
  <c r="PK166" i="22"/>
  <c r="PK21" i="22"/>
  <c r="PK256" i="22"/>
  <c r="PK17" i="22"/>
  <c r="PK237" i="22"/>
  <c r="PK211" i="22"/>
  <c r="PL269" i="22"/>
  <c r="PK153" i="22"/>
  <c r="PK43" i="22"/>
  <c r="PK238" i="22"/>
  <c r="PK176" i="22"/>
  <c r="PK66" i="22"/>
  <c r="PK111" i="22"/>
  <c r="PL106" i="22"/>
  <c r="PK162" i="22"/>
  <c r="PK77" i="22"/>
  <c r="PK59" i="22"/>
  <c r="PK245" i="22"/>
  <c r="PK94" i="22"/>
  <c r="PK157" i="22"/>
  <c r="PK258" i="22"/>
  <c r="PM73" i="22"/>
  <c r="PK69" i="22"/>
  <c r="PL38" i="22"/>
  <c r="PK271" i="22"/>
  <c r="PK47" i="22"/>
  <c r="PK118" i="22"/>
  <c r="PK46" i="22"/>
  <c r="PK213" i="22"/>
  <c r="PK250" i="22"/>
  <c r="PK270" i="22"/>
  <c r="PK156" i="22"/>
  <c r="PK31" i="22"/>
  <c r="PK7" i="22"/>
  <c r="PL124" i="22"/>
  <c r="PK99" i="22"/>
  <c r="PK169" i="22"/>
  <c r="PL241" i="22"/>
  <c r="PK30" i="22"/>
  <c r="PL163" i="22"/>
  <c r="PK65" i="22"/>
  <c r="PK34" i="22"/>
  <c r="PL204" i="22"/>
  <c r="PK64" i="22"/>
  <c r="PK171" i="22"/>
  <c r="PK70" i="22"/>
  <c r="PK147" i="22"/>
  <c r="PK6" i="22"/>
  <c r="PK267" i="22"/>
  <c r="PK209" i="22"/>
  <c r="PK61" i="22"/>
  <c r="PL67" i="22"/>
  <c r="PK116" i="22"/>
  <c r="PK49" i="22"/>
  <c r="PK71" i="22"/>
  <c r="PK155" i="22"/>
  <c r="PK164" i="22"/>
  <c r="PK9" i="22"/>
  <c r="PK254" i="22"/>
  <c r="PL88" i="22"/>
  <c r="PK25" i="22"/>
  <c r="PK119" i="22"/>
  <c r="PK158" i="22"/>
  <c r="PK150" i="22"/>
  <c r="PK268" i="22"/>
  <c r="PK170" i="22"/>
  <c r="PK259" i="22"/>
  <c r="PK16" i="22"/>
  <c r="PK98" i="22"/>
  <c r="PK102" i="22"/>
  <c r="PL161" i="22"/>
  <c r="PK85" i="22"/>
  <c r="PK266" i="22"/>
  <c r="PK248" i="22"/>
  <c r="PK214" i="22"/>
  <c r="PK10" i="22"/>
  <c r="PK255" i="22"/>
  <c r="PK44" i="22"/>
  <c r="PK206" i="22"/>
  <c r="PL265" i="22"/>
  <c r="PK62" i="22"/>
  <c r="PK75" i="22"/>
  <c r="PK159" i="22"/>
  <c r="PL91" i="22"/>
  <c r="PK14" i="22"/>
  <c r="PK39" i="22"/>
  <c r="PL177" i="22"/>
  <c r="PK58" i="22"/>
  <c r="PK202" i="22"/>
  <c r="PK117" i="22"/>
  <c r="PK112" i="22"/>
  <c r="PK212" i="22"/>
  <c r="PL120" i="22"/>
  <c r="PK108" i="22"/>
  <c r="PK78" i="22"/>
  <c r="PL105" i="22"/>
  <c r="PK5" i="22"/>
  <c r="PK28" i="22"/>
  <c r="PL89" i="22" l="1"/>
  <c r="PL90" i="22"/>
  <c r="PM97" i="22"/>
  <c r="PL165" i="22"/>
  <c r="PL109" i="22"/>
  <c r="PL113" i="22"/>
  <c r="PL257" i="22"/>
  <c r="PL96" i="22"/>
  <c r="PL206" i="22"/>
  <c r="PL266" i="22"/>
  <c r="PL102" i="22"/>
  <c r="PL158" i="22"/>
  <c r="PM88" i="22"/>
  <c r="PL116" i="22"/>
  <c r="PL171" i="22"/>
  <c r="PL169" i="22"/>
  <c r="PL213" i="22"/>
  <c r="PN73" i="22"/>
  <c r="PL176" i="22"/>
  <c r="PL237" i="22"/>
  <c r="PL45" i="22"/>
  <c r="PL52" i="22"/>
  <c r="PL262" i="22"/>
  <c r="PL242" i="22"/>
  <c r="PL74" i="22"/>
  <c r="PM273" i="22"/>
  <c r="PM68" i="22"/>
  <c r="PL81" i="22"/>
  <c r="PL272" i="22"/>
  <c r="PL154" i="22"/>
  <c r="PM50" i="22"/>
  <c r="PL39" i="22"/>
  <c r="PL44" i="22"/>
  <c r="PL155" i="22"/>
  <c r="PM67" i="22"/>
  <c r="PL64" i="22"/>
  <c r="PM163" i="22"/>
  <c r="PL156" i="22"/>
  <c r="PL271" i="22"/>
  <c r="PL59" i="22"/>
  <c r="PL238" i="22"/>
  <c r="PL8" i="22"/>
  <c r="PL24" i="22"/>
  <c r="PL51" i="22"/>
  <c r="PL35" i="22"/>
  <c r="PL93" i="22"/>
  <c r="PL149" i="22"/>
  <c r="PL92" i="22"/>
  <c r="PM36" i="22"/>
  <c r="PL23" i="22"/>
  <c r="PL60" i="22"/>
  <c r="PM235" i="22"/>
  <c r="PM247" i="22"/>
  <c r="PL20" i="22"/>
  <c r="PL75" i="22"/>
  <c r="PL170" i="22"/>
  <c r="PL254" i="22"/>
  <c r="PL6" i="22"/>
  <c r="PL99" i="22"/>
  <c r="PL46" i="22"/>
  <c r="PL258" i="22"/>
  <c r="PL166" i="22"/>
  <c r="PM146" i="22"/>
  <c r="PL187" i="22"/>
  <c r="PL48" i="22"/>
  <c r="PL22" i="22"/>
  <c r="PL84" i="22"/>
  <c r="PL27" i="22"/>
  <c r="PL63" i="22"/>
  <c r="PM201" i="22"/>
  <c r="PL86" i="22"/>
  <c r="PL55" i="22"/>
  <c r="PL28" i="22"/>
  <c r="PL5" i="22"/>
  <c r="PL112" i="22"/>
  <c r="PM177" i="22"/>
  <c r="PL62" i="22"/>
  <c r="PL248" i="22"/>
  <c r="PL98" i="22"/>
  <c r="PL119" i="22"/>
  <c r="PL71" i="22"/>
  <c r="PL147" i="22"/>
  <c r="PM204" i="22"/>
  <c r="PL270" i="22"/>
  <c r="PL157" i="22"/>
  <c r="PL111" i="22"/>
  <c r="PM269" i="22"/>
  <c r="PL33" i="22"/>
  <c r="PM104" i="22"/>
  <c r="PM101" i="22"/>
  <c r="PM42" i="22"/>
  <c r="PL87" i="22"/>
  <c r="PL76" i="22"/>
  <c r="PL168" i="22"/>
  <c r="PL148" i="22"/>
  <c r="PM123" i="22"/>
  <c r="PL263" i="22"/>
  <c r="PL151" i="22"/>
  <c r="PL19" i="22"/>
  <c r="PL253" i="22"/>
  <c r="PL252" i="22"/>
  <c r="PL212" i="22"/>
  <c r="PL108" i="22"/>
  <c r="PL14" i="22"/>
  <c r="PL255" i="22"/>
  <c r="PL85" i="22"/>
  <c r="PL268" i="22"/>
  <c r="PL61" i="22"/>
  <c r="PL30" i="22"/>
  <c r="PM124" i="22"/>
  <c r="PL118" i="22"/>
  <c r="PM38" i="22"/>
  <c r="PL77" i="22"/>
  <c r="PL43" i="22"/>
  <c r="PL17" i="22"/>
  <c r="PL15" i="22"/>
  <c r="PM100" i="22"/>
  <c r="PL40" i="22"/>
  <c r="PL110" i="22"/>
  <c r="PM80" i="22"/>
  <c r="PL126" i="22"/>
  <c r="PM83" i="22"/>
  <c r="PL107" i="22"/>
  <c r="PL188" i="22"/>
  <c r="PL16" i="22"/>
  <c r="PL152" i="22"/>
  <c r="PL78" i="22"/>
  <c r="PL117" i="22"/>
  <c r="PM91" i="22"/>
  <c r="PM265" i="22"/>
  <c r="PM161" i="22"/>
  <c r="PL25" i="22"/>
  <c r="PL49" i="22"/>
  <c r="PL70" i="22"/>
  <c r="PL7" i="22"/>
  <c r="PL94" i="22"/>
  <c r="PL66" i="22"/>
  <c r="PL211" i="22"/>
  <c r="PL29" i="22"/>
  <c r="PL251" i="22"/>
  <c r="PL260" i="22"/>
  <c r="PL160" i="22"/>
  <c r="PL54" i="22"/>
  <c r="PM32" i="22"/>
  <c r="PM210" i="22"/>
  <c r="PM319" i="22"/>
  <c r="PL167" i="22"/>
  <c r="PL103" i="22"/>
  <c r="PL95" i="22"/>
  <c r="PM53" i="22"/>
  <c r="PL115" i="22"/>
  <c r="PM121" i="22"/>
  <c r="PL13" i="22"/>
  <c r="PL58" i="22"/>
  <c r="PM105" i="22"/>
  <c r="PM120" i="22"/>
  <c r="PL10" i="22"/>
  <c r="PL150" i="22"/>
  <c r="PL9" i="22"/>
  <c r="PL209" i="22"/>
  <c r="PL34" i="22"/>
  <c r="PM241" i="22"/>
  <c r="PL250" i="22"/>
  <c r="PL69" i="22"/>
  <c r="PL162" i="22"/>
  <c r="PL153" i="22"/>
  <c r="PL256" i="22"/>
  <c r="PL122" i="22"/>
  <c r="PL12" i="22"/>
  <c r="PL57" i="22"/>
  <c r="PM79" i="22"/>
  <c r="PL26" i="22"/>
  <c r="PM208" i="22"/>
  <c r="PL203" i="22"/>
  <c r="PL41" i="22"/>
  <c r="PL205" i="22"/>
  <c r="PL202" i="22"/>
  <c r="PL159" i="22"/>
  <c r="PL214" i="22"/>
  <c r="PL259" i="22"/>
  <c r="PL164" i="22"/>
  <c r="PL267" i="22"/>
  <c r="PL65" i="22"/>
  <c r="PL31" i="22"/>
  <c r="PL47" i="22"/>
  <c r="PL245" i="22"/>
  <c r="PM106" i="22"/>
  <c r="PL21" i="22"/>
  <c r="PL18" i="22"/>
  <c r="PL207" i="22"/>
  <c r="PL125" i="22"/>
  <c r="PL56" i="22"/>
  <c r="PL264" i="22"/>
  <c r="PL145" i="22"/>
  <c r="PL249" i="22"/>
  <c r="PL114" i="22"/>
  <c r="PL37" i="22"/>
  <c r="PL246" i="22"/>
  <c r="PL11" i="22"/>
  <c r="PL244" i="22"/>
  <c r="PL72" i="22"/>
  <c r="PM261" i="22"/>
  <c r="PN82" i="22"/>
  <c r="PM89" i="22" l="1"/>
  <c r="PN97" i="22"/>
  <c r="PM90" i="22"/>
  <c r="PM165" i="22"/>
  <c r="PM109" i="22"/>
  <c r="PM96" i="22"/>
  <c r="PM257" i="22"/>
  <c r="PM113" i="22"/>
  <c r="PM249" i="22"/>
  <c r="PM72" i="22"/>
  <c r="PM264" i="22"/>
  <c r="PM18" i="22"/>
  <c r="PM245" i="22"/>
  <c r="PM159" i="22"/>
  <c r="PM41" i="22"/>
  <c r="PM256" i="22"/>
  <c r="PM9" i="22"/>
  <c r="PM244" i="22"/>
  <c r="PM56" i="22"/>
  <c r="PM47" i="22"/>
  <c r="PM202" i="22"/>
  <c r="PN241" i="22"/>
  <c r="PM150" i="22"/>
  <c r="PM58" i="22"/>
  <c r="PN319" i="22"/>
  <c r="PM54" i="22"/>
  <c r="PM94" i="22"/>
  <c r="PM49" i="22"/>
  <c r="PM78" i="22"/>
  <c r="PM17" i="22"/>
  <c r="PM125" i="22"/>
  <c r="PM31" i="22"/>
  <c r="PM259" i="22"/>
  <c r="PM162" i="22"/>
  <c r="PM13" i="22"/>
  <c r="PM29" i="22"/>
  <c r="PN91" i="22"/>
  <c r="PM152" i="22"/>
  <c r="PM40" i="22"/>
  <c r="PN124" i="22"/>
  <c r="PM268" i="22"/>
  <c r="PM108" i="22"/>
  <c r="PM253" i="22"/>
  <c r="PM151" i="22"/>
  <c r="PM148" i="22"/>
  <c r="PN42" i="22"/>
  <c r="PN269" i="22"/>
  <c r="PN204" i="22"/>
  <c r="PM98" i="22"/>
  <c r="PM112" i="22"/>
  <c r="PM86" i="22"/>
  <c r="PM84" i="22"/>
  <c r="PN146" i="22"/>
  <c r="PM258" i="22"/>
  <c r="PM254" i="22"/>
  <c r="PM75" i="22"/>
  <c r="PN235" i="22"/>
  <c r="PM92" i="22"/>
  <c r="PM8" i="22"/>
  <c r="PM271" i="22"/>
  <c r="PN67" i="22"/>
  <c r="PM44" i="22"/>
  <c r="PN273" i="22"/>
  <c r="PM52" i="22"/>
  <c r="PO73" i="22"/>
  <c r="PM116" i="22"/>
  <c r="PM266" i="22"/>
  <c r="PN208" i="22"/>
  <c r="PM12" i="22"/>
  <c r="PM34" i="22"/>
  <c r="PM10" i="22"/>
  <c r="PM95" i="22"/>
  <c r="PM160" i="22"/>
  <c r="PM25" i="22"/>
  <c r="PN83" i="22"/>
  <c r="PM43" i="22"/>
  <c r="PN120" i="22"/>
  <c r="PM22" i="22"/>
  <c r="PM46" i="22"/>
  <c r="PN261" i="22"/>
  <c r="PM246" i="22"/>
  <c r="PM145" i="22"/>
  <c r="PM207" i="22"/>
  <c r="PM65" i="22"/>
  <c r="PM205" i="22"/>
  <c r="PM122" i="22"/>
  <c r="PM209" i="22"/>
  <c r="PN121" i="22"/>
  <c r="PM103" i="22"/>
  <c r="PN210" i="22"/>
  <c r="PM260" i="22"/>
  <c r="PM211" i="22"/>
  <c r="PM7" i="22"/>
  <c r="PN161" i="22"/>
  <c r="PM16" i="22"/>
  <c r="PM126" i="22"/>
  <c r="PN100" i="22"/>
  <c r="PM77" i="22"/>
  <c r="PM30" i="22"/>
  <c r="PM85" i="22"/>
  <c r="PM212" i="22"/>
  <c r="PM263" i="22"/>
  <c r="PM168" i="22"/>
  <c r="PN101" i="22"/>
  <c r="PM111" i="22"/>
  <c r="PM147" i="22"/>
  <c r="PM248" i="22"/>
  <c r="PM5" i="22"/>
  <c r="PN201" i="22"/>
  <c r="PM166" i="22"/>
  <c r="PM170" i="22"/>
  <c r="PM20" i="22"/>
  <c r="PM60" i="22"/>
  <c r="PM35" i="22"/>
  <c r="PM156" i="22"/>
  <c r="PM155" i="22"/>
  <c r="PM39" i="22"/>
  <c r="PM272" i="22"/>
  <c r="PM74" i="22"/>
  <c r="PM45" i="22"/>
  <c r="PM213" i="22"/>
  <c r="PN88" i="22"/>
  <c r="PM206" i="22"/>
  <c r="PN106" i="22"/>
  <c r="PM214" i="22"/>
  <c r="PM26" i="22"/>
  <c r="PM69" i="22"/>
  <c r="PM11" i="22"/>
  <c r="PM37" i="22"/>
  <c r="PM267" i="22"/>
  <c r="PN32" i="22"/>
  <c r="PM66" i="22"/>
  <c r="PM117" i="22"/>
  <c r="PM188" i="22"/>
  <c r="PN80" i="22"/>
  <c r="PM15" i="22"/>
  <c r="PN38" i="22"/>
  <c r="PM61" i="22"/>
  <c r="PM255" i="22"/>
  <c r="PM19" i="22"/>
  <c r="PN123" i="22"/>
  <c r="PM76" i="22"/>
  <c r="PN104" i="22"/>
  <c r="PM157" i="22"/>
  <c r="PM71" i="22"/>
  <c r="PM62" i="22"/>
  <c r="PM28" i="22"/>
  <c r="PM63" i="22"/>
  <c r="PM48" i="22"/>
  <c r="PM99" i="22"/>
  <c r="PN247" i="22"/>
  <c r="PM23" i="22"/>
  <c r="PM149" i="22"/>
  <c r="PM51" i="22"/>
  <c r="PM238" i="22"/>
  <c r="PN163" i="22"/>
  <c r="PN50" i="22"/>
  <c r="PM81" i="22"/>
  <c r="PM242" i="22"/>
  <c r="PM237" i="22"/>
  <c r="PM169" i="22"/>
  <c r="PM158" i="22"/>
  <c r="PN105" i="22"/>
  <c r="PM251" i="22"/>
  <c r="PO82" i="22"/>
  <c r="PN79" i="22"/>
  <c r="PM250" i="22"/>
  <c r="PM115" i="22"/>
  <c r="PM167" i="22"/>
  <c r="PM70" i="22"/>
  <c r="PM114" i="22"/>
  <c r="PM21" i="22"/>
  <c r="PM164" i="22"/>
  <c r="PM203" i="22"/>
  <c r="PM57" i="22"/>
  <c r="PM153" i="22"/>
  <c r="PN53" i="22"/>
  <c r="PN265" i="22"/>
  <c r="PM107" i="22"/>
  <c r="PM110" i="22"/>
  <c r="PM118" i="22"/>
  <c r="PM14" i="22"/>
  <c r="PM252" i="22"/>
  <c r="PM87" i="22"/>
  <c r="PM33" i="22"/>
  <c r="PM270" i="22"/>
  <c r="PM119" i="22"/>
  <c r="PN177" i="22"/>
  <c r="PM55" i="22"/>
  <c r="PM27" i="22"/>
  <c r="PM187" i="22"/>
  <c r="PM6" i="22"/>
  <c r="PN36" i="22"/>
  <c r="PM93" i="22"/>
  <c r="PM24" i="22"/>
  <c r="PM59" i="22"/>
  <c r="PM64" i="22"/>
  <c r="PM154" i="22"/>
  <c r="PN68" i="22"/>
  <c r="PM262" i="22"/>
  <c r="PM176" i="22"/>
  <c r="PM171" i="22"/>
  <c r="PM102" i="22"/>
  <c r="PN89" i="22" l="1"/>
  <c r="PN90" i="22"/>
  <c r="PO97" i="22"/>
  <c r="PN165" i="22"/>
  <c r="PN109" i="22"/>
  <c r="PN113" i="22"/>
  <c r="PN257" i="22"/>
  <c r="PN96" i="22"/>
  <c r="PN93" i="22"/>
  <c r="PN55" i="22"/>
  <c r="PN14" i="22"/>
  <c r="PN107" i="22"/>
  <c r="PN114" i="22"/>
  <c r="PN251" i="22"/>
  <c r="PN51" i="22"/>
  <c r="PN157" i="22"/>
  <c r="PN117" i="22"/>
  <c r="PN214" i="22"/>
  <c r="PN39" i="22"/>
  <c r="PN170" i="22"/>
  <c r="PN168" i="22"/>
  <c r="PN126" i="22"/>
  <c r="PN103" i="22"/>
  <c r="PN205" i="22"/>
  <c r="PO120" i="22"/>
  <c r="PN34" i="22"/>
  <c r="PN8" i="22"/>
  <c r="PN84" i="22"/>
  <c r="PO204" i="22"/>
  <c r="PN29" i="22"/>
  <c r="PN58" i="22"/>
  <c r="PO104" i="22"/>
  <c r="PN64" i="22"/>
  <c r="PO36" i="22"/>
  <c r="PN87" i="22"/>
  <c r="PN203" i="22"/>
  <c r="PN237" i="22"/>
  <c r="PN149" i="22"/>
  <c r="PN28" i="22"/>
  <c r="PN66" i="22"/>
  <c r="PN45" i="22"/>
  <c r="PN147" i="22"/>
  <c r="PN30" i="22"/>
  <c r="PN211" i="22"/>
  <c r="PO121" i="22"/>
  <c r="PN43" i="22"/>
  <c r="PN12" i="22"/>
  <c r="PN44" i="22"/>
  <c r="PN254" i="22"/>
  <c r="PO269" i="22"/>
  <c r="PN253" i="22"/>
  <c r="PN17" i="22"/>
  <c r="PN56" i="22"/>
  <c r="PN256" i="22"/>
  <c r="PN18" i="22"/>
  <c r="PN262" i="22"/>
  <c r="PO177" i="22"/>
  <c r="PO265" i="22"/>
  <c r="PN70" i="22"/>
  <c r="PO79" i="22"/>
  <c r="PO105" i="22"/>
  <c r="PN99" i="22"/>
  <c r="PN15" i="22"/>
  <c r="PN11" i="22"/>
  <c r="PO106" i="22"/>
  <c r="PN155" i="22"/>
  <c r="PN166" i="22"/>
  <c r="PN263" i="22"/>
  <c r="PN16" i="22"/>
  <c r="PN65" i="22"/>
  <c r="PO261" i="22"/>
  <c r="PN160" i="22"/>
  <c r="PP73" i="22"/>
  <c r="PN86" i="22"/>
  <c r="PN40" i="22"/>
  <c r="PN259" i="22"/>
  <c r="PN150" i="22"/>
  <c r="PO68" i="22"/>
  <c r="PN59" i="22"/>
  <c r="PN187" i="22"/>
  <c r="PO53" i="22"/>
  <c r="PN167" i="22"/>
  <c r="PN23" i="22"/>
  <c r="PN62" i="22"/>
  <c r="PN255" i="22"/>
  <c r="PO80" i="22"/>
  <c r="PO32" i="22"/>
  <c r="PN206" i="22"/>
  <c r="PN156" i="22"/>
  <c r="PN77" i="22"/>
  <c r="PN209" i="22"/>
  <c r="PN46" i="22"/>
  <c r="PO83" i="22"/>
  <c r="PN52" i="22"/>
  <c r="PO67" i="22"/>
  <c r="PN258" i="22"/>
  <c r="PO42" i="22"/>
  <c r="PN152" i="22"/>
  <c r="PN13" i="22"/>
  <c r="PN31" i="22"/>
  <c r="PN54" i="22"/>
  <c r="PO241" i="22"/>
  <c r="PN244" i="22"/>
  <c r="PN41" i="22"/>
  <c r="PN264" i="22"/>
  <c r="PN176" i="22"/>
  <c r="PN102" i="22"/>
  <c r="PN119" i="22"/>
  <c r="PN118" i="22"/>
  <c r="PN164" i="22"/>
  <c r="PP82" i="22"/>
  <c r="PN242" i="22"/>
  <c r="PO163" i="22"/>
  <c r="PN76" i="22"/>
  <c r="PN69" i="22"/>
  <c r="PN74" i="22"/>
  <c r="PN60" i="22"/>
  <c r="PO201" i="22"/>
  <c r="PN111" i="22"/>
  <c r="PN260" i="22"/>
  <c r="PN207" i="22"/>
  <c r="PN95" i="22"/>
  <c r="PO208" i="22"/>
  <c r="PN92" i="22"/>
  <c r="PN112" i="22"/>
  <c r="PN108" i="22"/>
  <c r="PN78" i="22"/>
  <c r="PN171" i="22"/>
  <c r="PN24" i="22"/>
  <c r="PN27" i="22"/>
  <c r="PN252" i="22"/>
  <c r="PN153" i="22"/>
  <c r="PN115" i="22"/>
  <c r="PN158" i="22"/>
  <c r="PN238" i="22"/>
  <c r="PO247" i="22"/>
  <c r="PN71" i="22"/>
  <c r="PN61" i="22"/>
  <c r="PN267" i="22"/>
  <c r="PO88" i="22"/>
  <c r="PN5" i="22"/>
  <c r="PO101" i="22"/>
  <c r="PN122" i="22"/>
  <c r="PN22" i="22"/>
  <c r="PN10" i="22"/>
  <c r="PN271" i="22"/>
  <c r="PO235" i="22"/>
  <c r="PO146" i="22"/>
  <c r="PN148" i="22"/>
  <c r="PN162" i="22"/>
  <c r="PN49" i="22"/>
  <c r="PN202" i="22"/>
  <c r="PN159" i="22"/>
  <c r="PN72" i="22"/>
  <c r="PN154" i="22"/>
  <c r="PN270" i="22"/>
  <c r="PN110" i="22"/>
  <c r="PN21" i="22"/>
  <c r="PN81" i="22"/>
  <c r="PN48" i="22"/>
  <c r="PO123" i="22"/>
  <c r="PN188" i="22"/>
  <c r="PN26" i="22"/>
  <c r="PN272" i="22"/>
  <c r="PN20" i="22"/>
  <c r="PN212" i="22"/>
  <c r="PO100" i="22"/>
  <c r="PO161" i="22"/>
  <c r="PO210" i="22"/>
  <c r="PN145" i="22"/>
  <c r="PN25" i="22"/>
  <c r="PN266" i="22"/>
  <c r="PO273" i="22"/>
  <c r="PN98" i="22"/>
  <c r="PN268" i="22"/>
  <c r="PO91" i="22"/>
  <c r="PO319" i="22"/>
  <c r="PN6" i="22"/>
  <c r="PN33" i="22"/>
  <c r="PN57" i="22"/>
  <c r="PN250" i="22"/>
  <c r="PN169" i="22"/>
  <c r="PO50" i="22"/>
  <c r="PN63" i="22"/>
  <c r="PN19" i="22"/>
  <c r="PO38" i="22"/>
  <c r="PN37" i="22"/>
  <c r="PN213" i="22"/>
  <c r="PN35" i="22"/>
  <c r="PN248" i="22"/>
  <c r="PN85" i="22"/>
  <c r="PN7" i="22"/>
  <c r="PN246" i="22"/>
  <c r="PN116" i="22"/>
  <c r="PN75" i="22"/>
  <c r="PN151" i="22"/>
  <c r="PO124" i="22"/>
  <c r="PN125" i="22"/>
  <c r="PN94" i="22"/>
  <c r="PN47" i="22"/>
  <c r="PN9" i="22"/>
  <c r="PN245" i="22"/>
  <c r="PN249" i="22"/>
  <c r="PO89" i="22" l="1"/>
  <c r="PP97" i="22"/>
  <c r="PO90" i="22"/>
  <c r="PO165" i="22"/>
  <c r="PO109" i="22"/>
  <c r="PO96" i="22"/>
  <c r="PO257" i="22"/>
  <c r="PO113" i="22"/>
  <c r="PO63" i="22"/>
  <c r="PO145" i="22"/>
  <c r="PO188" i="22"/>
  <c r="PO61" i="22"/>
  <c r="PP124" i="22"/>
  <c r="PO116" i="22"/>
  <c r="PO85" i="22"/>
  <c r="PO37" i="22"/>
  <c r="PO33" i="22"/>
  <c r="PP210" i="22"/>
  <c r="PP123" i="22"/>
  <c r="PO21" i="22"/>
  <c r="PO154" i="22"/>
  <c r="PO202" i="22"/>
  <c r="PO22" i="22"/>
  <c r="PO115" i="22"/>
  <c r="PO24" i="22"/>
  <c r="PO112" i="22"/>
  <c r="PO207" i="22"/>
  <c r="PP53" i="22"/>
  <c r="PP91" i="22"/>
  <c r="PO266" i="22"/>
  <c r="PO48" i="22"/>
  <c r="PP235" i="22"/>
  <c r="PO171" i="22"/>
  <c r="PO164" i="22"/>
  <c r="PP67" i="22"/>
  <c r="PO209" i="22"/>
  <c r="PO23" i="22"/>
  <c r="PO40" i="22"/>
  <c r="PO160" i="22"/>
  <c r="PO263" i="22"/>
  <c r="PP105" i="22"/>
  <c r="PO18" i="22"/>
  <c r="PO17" i="22"/>
  <c r="PO254" i="22"/>
  <c r="PP121" i="22"/>
  <c r="PO28" i="22"/>
  <c r="PO87" i="22"/>
  <c r="PO58" i="22"/>
  <c r="PO8" i="22"/>
  <c r="PO103" i="22"/>
  <c r="PO39" i="22"/>
  <c r="PO107" i="22"/>
  <c r="PP38" i="22"/>
  <c r="PO6" i="22"/>
  <c r="PP247" i="22"/>
  <c r="PO260" i="22"/>
  <c r="PO60" i="22"/>
  <c r="PO102" i="22"/>
  <c r="PP32" i="22"/>
  <c r="PO11" i="22"/>
  <c r="PP161" i="22"/>
  <c r="PO272" i="22"/>
  <c r="PO110" i="22"/>
  <c r="PO72" i="22"/>
  <c r="PO49" i="22"/>
  <c r="PO122" i="22"/>
  <c r="PO153" i="22"/>
  <c r="PO244" i="22"/>
  <c r="PO125" i="22"/>
  <c r="PO75" i="22"/>
  <c r="PO35" i="22"/>
  <c r="PO19" i="22"/>
  <c r="PO250" i="22"/>
  <c r="PO268" i="22"/>
  <c r="PO25" i="22"/>
  <c r="PP101" i="22"/>
  <c r="PO267" i="22"/>
  <c r="PO238" i="22"/>
  <c r="PO252" i="22"/>
  <c r="PO78" i="22"/>
  <c r="PP163" i="22"/>
  <c r="PO118" i="22"/>
  <c r="PO176" i="22"/>
  <c r="PO152" i="22"/>
  <c r="PP80" i="22"/>
  <c r="PO187" i="22"/>
  <c r="PO86" i="22"/>
  <c r="PP261" i="22"/>
  <c r="PO166" i="22"/>
  <c r="PO15" i="22"/>
  <c r="PP79" i="22"/>
  <c r="PP177" i="22"/>
  <c r="PO256" i="22"/>
  <c r="PO44" i="22"/>
  <c r="PO211" i="22"/>
  <c r="PO45" i="22"/>
  <c r="PO149" i="22"/>
  <c r="PP36" i="22"/>
  <c r="PO29" i="22"/>
  <c r="PO34" i="22"/>
  <c r="PO126" i="22"/>
  <c r="PO214" i="22"/>
  <c r="PO51" i="22"/>
  <c r="PO14" i="22"/>
  <c r="PO249" i="22"/>
  <c r="PO169" i="22"/>
  <c r="PP88" i="22"/>
  <c r="PO92" i="22"/>
  <c r="PO13" i="22"/>
  <c r="PO245" i="22"/>
  <c r="PO246" i="22"/>
  <c r="PP100" i="22"/>
  <c r="PO26" i="22"/>
  <c r="PO81" i="22"/>
  <c r="PO270" i="22"/>
  <c r="PO159" i="22"/>
  <c r="PO162" i="22"/>
  <c r="PO271" i="22"/>
  <c r="PP208" i="22"/>
  <c r="PO74" i="22"/>
  <c r="PP241" i="22"/>
  <c r="PO52" i="22"/>
  <c r="PO77" i="22"/>
  <c r="PO151" i="22"/>
  <c r="PO7" i="22"/>
  <c r="PO98" i="22"/>
  <c r="PO5" i="22"/>
  <c r="PO27" i="22"/>
  <c r="PO95" i="22"/>
  <c r="PO69" i="22"/>
  <c r="PO119" i="22"/>
  <c r="PO264" i="22"/>
  <c r="PO54" i="22"/>
  <c r="PP83" i="22"/>
  <c r="PO156" i="22"/>
  <c r="PO255" i="22"/>
  <c r="PO167" i="22"/>
  <c r="PO150" i="22"/>
  <c r="PO65" i="22"/>
  <c r="PO155" i="22"/>
  <c r="PO99" i="22"/>
  <c r="PO70" i="22"/>
  <c r="PO56" i="22"/>
  <c r="PO253" i="22"/>
  <c r="PO12" i="22"/>
  <c r="PO30" i="22"/>
  <c r="PO66" i="22"/>
  <c r="PO237" i="22"/>
  <c r="PO64" i="22"/>
  <c r="PP204" i="22"/>
  <c r="PP120" i="22"/>
  <c r="PO168" i="22"/>
  <c r="PO117" i="22"/>
  <c r="PO251" i="22"/>
  <c r="PO55" i="22"/>
  <c r="PP319" i="22"/>
  <c r="PO10" i="22"/>
  <c r="PO158" i="22"/>
  <c r="PO108" i="22"/>
  <c r="PO111" i="22"/>
  <c r="PO242" i="22"/>
  <c r="PP42" i="22"/>
  <c r="PO59" i="22"/>
  <c r="PO94" i="22"/>
  <c r="PO248" i="22"/>
  <c r="PO9" i="22"/>
  <c r="PO213" i="22"/>
  <c r="PO57" i="22"/>
  <c r="PO212" i="22"/>
  <c r="PO148" i="22"/>
  <c r="PO47" i="22"/>
  <c r="PP50" i="22"/>
  <c r="PP273" i="22"/>
  <c r="PO20" i="22"/>
  <c r="PP146" i="22"/>
  <c r="PO71" i="22"/>
  <c r="PP201" i="22"/>
  <c r="PO76" i="22"/>
  <c r="PQ82" i="22"/>
  <c r="PO41" i="22"/>
  <c r="PO31" i="22"/>
  <c r="PO258" i="22"/>
  <c r="PO46" i="22"/>
  <c r="PO206" i="22"/>
  <c r="PO62" i="22"/>
  <c r="PP68" i="22"/>
  <c r="PO259" i="22"/>
  <c r="PQ73" i="22"/>
  <c r="PO16" i="22"/>
  <c r="PP106" i="22"/>
  <c r="PP265" i="22"/>
  <c r="PO262" i="22"/>
  <c r="PP269" i="22"/>
  <c r="PO43" i="22"/>
  <c r="PO147" i="22"/>
  <c r="PO203" i="22"/>
  <c r="PP104" i="22"/>
  <c r="PO84" i="22"/>
  <c r="PO205" i="22"/>
  <c r="PO170" i="22"/>
  <c r="PO157" i="22"/>
  <c r="PO114" i="22"/>
  <c r="PO93" i="22"/>
  <c r="PP89" i="22" l="1"/>
  <c r="PP90" i="22"/>
  <c r="PQ97" i="22"/>
  <c r="PP165" i="22"/>
  <c r="PP109" i="22"/>
  <c r="PP113" i="22"/>
  <c r="PP257" i="22"/>
  <c r="PP96" i="22"/>
  <c r="PP57" i="22"/>
  <c r="PP242" i="22"/>
  <c r="PP251" i="22"/>
  <c r="PQ204" i="22"/>
  <c r="PP255" i="22"/>
  <c r="PP27" i="22"/>
  <c r="PP271" i="22"/>
  <c r="PP245" i="22"/>
  <c r="PP14" i="22"/>
  <c r="PP45" i="22"/>
  <c r="PP166" i="22"/>
  <c r="PP176" i="22"/>
  <c r="PP25" i="22"/>
  <c r="PP244" i="22"/>
  <c r="PP11" i="22"/>
  <c r="PP103" i="22"/>
  <c r="PP17" i="22"/>
  <c r="PP171" i="22"/>
  <c r="PP203" i="22"/>
  <c r="PP258" i="22"/>
  <c r="PP47" i="22"/>
  <c r="PP94" i="22"/>
  <c r="PP117" i="22"/>
  <c r="PP12" i="22"/>
  <c r="PP119" i="22"/>
  <c r="PP151" i="22"/>
  <c r="PP162" i="22"/>
  <c r="PP13" i="22"/>
  <c r="PP51" i="22"/>
  <c r="PP211" i="22"/>
  <c r="PQ177" i="22"/>
  <c r="PQ261" i="22"/>
  <c r="PP118" i="22"/>
  <c r="PP268" i="22"/>
  <c r="PP153" i="22"/>
  <c r="PP107" i="22"/>
  <c r="PP18" i="22"/>
  <c r="PP209" i="22"/>
  <c r="PQ235" i="22"/>
  <c r="PQ53" i="22"/>
  <c r="PP115" i="22"/>
  <c r="PP154" i="22"/>
  <c r="PP116" i="22"/>
  <c r="PP188" i="22"/>
  <c r="PP93" i="22"/>
  <c r="PR82" i="22"/>
  <c r="PQ146" i="22"/>
  <c r="PP213" i="22"/>
  <c r="PP111" i="22"/>
  <c r="PP64" i="22"/>
  <c r="PP70" i="22"/>
  <c r="PP156" i="22"/>
  <c r="PP5" i="22"/>
  <c r="PP74" i="22"/>
  <c r="PP26" i="22"/>
  <c r="PP169" i="22"/>
  <c r="PP29" i="22"/>
  <c r="PP238" i="22"/>
  <c r="PP35" i="22"/>
  <c r="PP110" i="22"/>
  <c r="PP260" i="22"/>
  <c r="PP8" i="22"/>
  <c r="PP160" i="22"/>
  <c r="PP77" i="22"/>
  <c r="PP259" i="22"/>
  <c r="PP84" i="22"/>
  <c r="PP262" i="22"/>
  <c r="PP62" i="22"/>
  <c r="PP76" i="22"/>
  <c r="PP148" i="22"/>
  <c r="PP59" i="22"/>
  <c r="PP108" i="22"/>
  <c r="PQ319" i="22"/>
  <c r="PP237" i="22"/>
  <c r="PP150" i="22"/>
  <c r="PP214" i="22"/>
  <c r="PQ36" i="22"/>
  <c r="PP86" i="22"/>
  <c r="PQ80" i="22"/>
  <c r="PQ163" i="22"/>
  <c r="PP122" i="22"/>
  <c r="PQ32" i="22"/>
  <c r="PP58" i="22"/>
  <c r="PQ121" i="22"/>
  <c r="PP40" i="22"/>
  <c r="PQ67" i="22"/>
  <c r="PP207" i="22"/>
  <c r="PP21" i="22"/>
  <c r="PP33" i="22"/>
  <c r="PQ124" i="22"/>
  <c r="PP145" i="22"/>
  <c r="PP114" i="22"/>
  <c r="PP147" i="22"/>
  <c r="PP16" i="22"/>
  <c r="PP31" i="22"/>
  <c r="PP20" i="22"/>
  <c r="PP168" i="22"/>
  <c r="PP253" i="22"/>
  <c r="PP99" i="22"/>
  <c r="PQ83" i="22"/>
  <c r="PP69" i="22"/>
  <c r="PP159" i="22"/>
  <c r="PQ100" i="22"/>
  <c r="PP44" i="22"/>
  <c r="PQ79" i="22"/>
  <c r="PP267" i="22"/>
  <c r="PP75" i="22"/>
  <c r="PP272" i="22"/>
  <c r="PQ247" i="22"/>
  <c r="PP48" i="22"/>
  <c r="PP39" i="22"/>
  <c r="PP205" i="22"/>
  <c r="PQ106" i="22"/>
  <c r="PQ68" i="22"/>
  <c r="PQ104" i="22"/>
  <c r="PR73" i="22"/>
  <c r="PP41" i="22"/>
  <c r="PP212" i="22"/>
  <c r="PP158" i="22"/>
  <c r="PP66" i="22"/>
  <c r="PP155" i="22"/>
  <c r="PP54" i="22"/>
  <c r="PP98" i="22"/>
  <c r="PP270" i="22"/>
  <c r="PP92" i="22"/>
  <c r="PP149" i="22"/>
  <c r="PP152" i="22"/>
  <c r="PP250" i="22"/>
  <c r="PP125" i="22"/>
  <c r="PQ161" i="22"/>
  <c r="PP102" i="22"/>
  <c r="PP87" i="22"/>
  <c r="PP164" i="22"/>
  <c r="PP112" i="22"/>
  <c r="PP22" i="22"/>
  <c r="PQ123" i="22"/>
  <c r="PP37" i="22"/>
  <c r="PP61" i="22"/>
  <c r="PP63" i="22"/>
  <c r="PP170" i="22"/>
  <c r="PQ269" i="22"/>
  <c r="PP157" i="22"/>
  <c r="PP43" i="22"/>
  <c r="PQ265" i="22"/>
  <c r="PP206" i="22"/>
  <c r="PQ201" i="22"/>
  <c r="PQ273" i="22"/>
  <c r="PP9" i="22"/>
  <c r="PQ42" i="22"/>
  <c r="PP55" i="22"/>
  <c r="PQ120" i="22"/>
  <c r="PP56" i="22"/>
  <c r="PP167" i="22"/>
  <c r="PP95" i="22"/>
  <c r="PP52" i="22"/>
  <c r="PQ208" i="22"/>
  <c r="PP246" i="22"/>
  <c r="PP249" i="22"/>
  <c r="PP126" i="22"/>
  <c r="PP15" i="22"/>
  <c r="PP78" i="22"/>
  <c r="PQ101" i="22"/>
  <c r="PP49" i="22"/>
  <c r="PP6" i="22"/>
  <c r="PP254" i="22"/>
  <c r="PQ105" i="22"/>
  <c r="PP266" i="22"/>
  <c r="PP46" i="22"/>
  <c r="PP71" i="22"/>
  <c r="PQ50" i="22"/>
  <c r="PP248" i="22"/>
  <c r="PP10" i="22"/>
  <c r="PP30" i="22"/>
  <c r="PP65" i="22"/>
  <c r="PP264" i="22"/>
  <c r="PP7" i="22"/>
  <c r="PQ241" i="22"/>
  <c r="PP81" i="22"/>
  <c r="PQ88" i="22"/>
  <c r="PP34" i="22"/>
  <c r="PP256" i="22"/>
  <c r="PP187" i="22"/>
  <c r="PP252" i="22"/>
  <c r="PP19" i="22"/>
  <c r="PP72" i="22"/>
  <c r="PP60" i="22"/>
  <c r="PQ38" i="22"/>
  <c r="PP28" i="22"/>
  <c r="PP263" i="22"/>
  <c r="PP23" i="22"/>
  <c r="PQ91" i="22"/>
  <c r="PP24" i="22"/>
  <c r="PP202" i="22"/>
  <c r="PQ210" i="22"/>
  <c r="PP85" i="22"/>
  <c r="PQ89" i="22" l="1"/>
  <c r="PR97" i="22"/>
  <c r="PQ90" i="22"/>
  <c r="PQ165" i="22"/>
  <c r="PQ109" i="22"/>
  <c r="PQ96" i="22"/>
  <c r="PQ257" i="22"/>
  <c r="PQ113" i="22"/>
  <c r="PQ60" i="22"/>
  <c r="PQ81" i="22"/>
  <c r="PQ65" i="22"/>
  <c r="PR201" i="22"/>
  <c r="PQ112" i="22"/>
  <c r="PQ270" i="22"/>
  <c r="PQ66" i="22"/>
  <c r="PQ205" i="22"/>
  <c r="PQ75" i="22"/>
  <c r="PR100" i="22"/>
  <c r="PQ13" i="22"/>
  <c r="PR210" i="22"/>
  <c r="PR50" i="22"/>
  <c r="PQ202" i="22"/>
  <c r="PQ263" i="22"/>
  <c r="PQ72" i="22"/>
  <c r="PQ256" i="22"/>
  <c r="PQ30" i="22"/>
  <c r="PR42" i="22"/>
  <c r="PQ206" i="22"/>
  <c r="PR161" i="22"/>
  <c r="PQ98" i="22"/>
  <c r="PQ158" i="22"/>
  <c r="PQ267" i="22"/>
  <c r="PQ99" i="22"/>
  <c r="PQ20" i="22"/>
  <c r="PQ114" i="22"/>
  <c r="PQ33" i="22"/>
  <c r="PR67" i="22"/>
  <c r="PR32" i="22"/>
  <c r="PR80" i="22"/>
  <c r="PQ237" i="22"/>
  <c r="PQ148" i="22"/>
  <c r="PQ84" i="22"/>
  <c r="PQ8" i="22"/>
  <c r="PQ238" i="22"/>
  <c r="PQ26" i="22"/>
  <c r="PQ70" i="22"/>
  <c r="PQ213" i="22"/>
  <c r="PQ93" i="22"/>
  <c r="PQ154" i="22"/>
  <c r="PQ209" i="22"/>
  <c r="PR261" i="22"/>
  <c r="PQ47" i="22"/>
  <c r="PQ17" i="22"/>
  <c r="PQ25" i="22"/>
  <c r="PQ14" i="22"/>
  <c r="PQ255" i="22"/>
  <c r="PQ242" i="22"/>
  <c r="PR105" i="22"/>
  <c r="PQ249" i="22"/>
  <c r="PQ95" i="22"/>
  <c r="PQ157" i="22"/>
  <c r="PQ102" i="22"/>
  <c r="PR241" i="22"/>
  <c r="PQ71" i="22"/>
  <c r="PQ254" i="22"/>
  <c r="PQ78" i="22"/>
  <c r="PQ246" i="22"/>
  <c r="PQ167" i="22"/>
  <c r="PR269" i="22"/>
  <c r="PQ37" i="22"/>
  <c r="PQ164" i="22"/>
  <c r="PR104" i="22"/>
  <c r="PQ39" i="22"/>
  <c r="PQ34" i="22"/>
  <c r="PQ10" i="22"/>
  <c r="PQ6" i="22"/>
  <c r="PQ15" i="22"/>
  <c r="PR123" i="22"/>
  <c r="PQ125" i="22"/>
  <c r="PQ149" i="22"/>
  <c r="PQ54" i="22"/>
  <c r="PQ212" i="22"/>
  <c r="PR79" i="22"/>
  <c r="PQ253" i="22"/>
  <c r="PQ31" i="22"/>
  <c r="PQ21" i="22"/>
  <c r="PQ40" i="22"/>
  <c r="PQ122" i="22"/>
  <c r="PQ86" i="22"/>
  <c r="PQ76" i="22"/>
  <c r="PQ259" i="22"/>
  <c r="PQ260" i="22"/>
  <c r="PQ74" i="22"/>
  <c r="PR146" i="22"/>
  <c r="PQ188" i="22"/>
  <c r="PQ115" i="22"/>
  <c r="PQ18" i="22"/>
  <c r="PQ153" i="22"/>
  <c r="PR177" i="22"/>
  <c r="PQ162" i="22"/>
  <c r="PQ12" i="22"/>
  <c r="PQ258" i="22"/>
  <c r="PQ103" i="22"/>
  <c r="PQ176" i="22"/>
  <c r="PQ245" i="22"/>
  <c r="PQ57" i="22"/>
  <c r="PR208" i="22"/>
  <c r="PQ56" i="22"/>
  <c r="PQ9" i="22"/>
  <c r="PQ170" i="22"/>
  <c r="PR68" i="22"/>
  <c r="PR247" i="22"/>
  <c r="PQ159" i="22"/>
  <c r="PR319" i="22"/>
  <c r="PQ64" i="22"/>
  <c r="PQ24" i="22"/>
  <c r="PQ19" i="22"/>
  <c r="PQ7" i="22"/>
  <c r="PQ46" i="22"/>
  <c r="PR91" i="22"/>
  <c r="PR88" i="22"/>
  <c r="PQ248" i="22"/>
  <c r="PQ126" i="22"/>
  <c r="PQ52" i="22"/>
  <c r="PR120" i="22"/>
  <c r="PQ43" i="22"/>
  <c r="PQ63" i="22"/>
  <c r="PQ22" i="22"/>
  <c r="PQ87" i="22"/>
  <c r="PQ250" i="22"/>
  <c r="PQ92" i="22"/>
  <c r="PQ155" i="22"/>
  <c r="PQ41" i="22"/>
  <c r="PQ272" i="22"/>
  <c r="PQ168" i="22"/>
  <c r="PR121" i="22"/>
  <c r="PR36" i="22"/>
  <c r="PQ108" i="22"/>
  <c r="PQ62" i="22"/>
  <c r="PQ77" i="22"/>
  <c r="PQ110" i="22"/>
  <c r="PQ29" i="22"/>
  <c r="PQ5" i="22"/>
  <c r="PS82" i="22"/>
  <c r="PQ116" i="22"/>
  <c r="PR53" i="22"/>
  <c r="PQ268" i="22"/>
  <c r="PQ211" i="22"/>
  <c r="PQ151" i="22"/>
  <c r="PQ117" i="22"/>
  <c r="PQ203" i="22"/>
  <c r="PQ11" i="22"/>
  <c r="PQ166" i="22"/>
  <c r="PQ271" i="22"/>
  <c r="PR204" i="22"/>
  <c r="PQ28" i="22"/>
  <c r="PR265" i="22"/>
  <c r="PQ85" i="22"/>
  <c r="PR38" i="22"/>
  <c r="PQ252" i="22"/>
  <c r="PQ264" i="22"/>
  <c r="PQ266" i="22"/>
  <c r="PQ49" i="22"/>
  <c r="PR273" i="22"/>
  <c r="PR106" i="22"/>
  <c r="PQ48" i="22"/>
  <c r="PQ44" i="22"/>
  <c r="PQ69" i="22"/>
  <c r="PQ16" i="22"/>
  <c r="PQ145" i="22"/>
  <c r="PQ23" i="22"/>
  <c r="PQ187" i="22"/>
  <c r="PR101" i="22"/>
  <c r="PQ55" i="22"/>
  <c r="PQ61" i="22"/>
  <c r="PQ152" i="22"/>
  <c r="PS73" i="22"/>
  <c r="PR83" i="22"/>
  <c r="PQ147" i="22"/>
  <c r="PR124" i="22"/>
  <c r="PQ207" i="22"/>
  <c r="PQ58" i="22"/>
  <c r="PR163" i="22"/>
  <c r="PQ214" i="22"/>
  <c r="PQ150" i="22"/>
  <c r="PQ59" i="22"/>
  <c r="PQ262" i="22"/>
  <c r="PQ160" i="22"/>
  <c r="PQ35" i="22"/>
  <c r="PQ169" i="22"/>
  <c r="PQ156" i="22"/>
  <c r="PQ111" i="22"/>
  <c r="PR235" i="22"/>
  <c r="PQ107" i="22"/>
  <c r="PQ118" i="22"/>
  <c r="PQ51" i="22"/>
  <c r="PQ119" i="22"/>
  <c r="PQ94" i="22"/>
  <c r="PQ171" i="22"/>
  <c r="PQ244" i="22"/>
  <c r="PQ45" i="22"/>
  <c r="PQ27" i="22"/>
  <c r="PQ251" i="22"/>
  <c r="PR89" i="22" l="1"/>
  <c r="PR90" i="22"/>
  <c r="PS97" i="22"/>
  <c r="PR165" i="22"/>
  <c r="PR109" i="22"/>
  <c r="PR113" i="22"/>
  <c r="PR257" i="22"/>
  <c r="PR96" i="22"/>
  <c r="PR119" i="22"/>
  <c r="PS235" i="22"/>
  <c r="PR262" i="22"/>
  <c r="PS163" i="22"/>
  <c r="PR152" i="22"/>
  <c r="PR145" i="22"/>
  <c r="PR266" i="22"/>
  <c r="PR203" i="22"/>
  <c r="PT82" i="22"/>
  <c r="PR250" i="22"/>
  <c r="PR248" i="22"/>
  <c r="PR170" i="22"/>
  <c r="PR103" i="22"/>
  <c r="PS177" i="22"/>
  <c r="PR260" i="22"/>
  <c r="PR6" i="22"/>
  <c r="PR254" i="22"/>
  <c r="PR157" i="22"/>
  <c r="PR17" i="22"/>
  <c r="PR213" i="22"/>
  <c r="PR51" i="22"/>
  <c r="PR169" i="22"/>
  <c r="PR58" i="22"/>
  <c r="PR61" i="22"/>
  <c r="PR16" i="22"/>
  <c r="PS106" i="22"/>
  <c r="PS265" i="22"/>
  <c r="PR117" i="22"/>
  <c r="PR77" i="22"/>
  <c r="PR41" i="22"/>
  <c r="PS120" i="22"/>
  <c r="PR19" i="22"/>
  <c r="PR9" i="22"/>
  <c r="PR258" i="22"/>
  <c r="PS146" i="22"/>
  <c r="PR122" i="22"/>
  <c r="PR212" i="22"/>
  <c r="PR10" i="22"/>
  <c r="PR167" i="22"/>
  <c r="PR71" i="22"/>
  <c r="PR95" i="22"/>
  <c r="PR255" i="22"/>
  <c r="PR47" i="22"/>
  <c r="PR209" i="22"/>
  <c r="PR70" i="22"/>
  <c r="PR84" i="22"/>
  <c r="PS80" i="22"/>
  <c r="PR114" i="22"/>
  <c r="PS161" i="22"/>
  <c r="PR256" i="22"/>
  <c r="PS100" i="22"/>
  <c r="PR205" i="22"/>
  <c r="PS201" i="22"/>
  <c r="PR244" i="22"/>
  <c r="PR59" i="22"/>
  <c r="PR23" i="22"/>
  <c r="PR264" i="22"/>
  <c r="PR271" i="22"/>
  <c r="PS36" i="22"/>
  <c r="PR87" i="22"/>
  <c r="PS88" i="22"/>
  <c r="PR159" i="22"/>
  <c r="PR153" i="22"/>
  <c r="PR259" i="22"/>
  <c r="PR31" i="22"/>
  <c r="PS104" i="22"/>
  <c r="PR171" i="22"/>
  <c r="PR35" i="22"/>
  <c r="PR207" i="22"/>
  <c r="PS83" i="22"/>
  <c r="PR252" i="22"/>
  <c r="PR166" i="22"/>
  <c r="PS53" i="22"/>
  <c r="PR62" i="22"/>
  <c r="PS121" i="22"/>
  <c r="PR22" i="22"/>
  <c r="PR24" i="22"/>
  <c r="PS247" i="22"/>
  <c r="PR245" i="22"/>
  <c r="PR18" i="22"/>
  <c r="PR76" i="22"/>
  <c r="PR253" i="22"/>
  <c r="PR34" i="22"/>
  <c r="PR246" i="22"/>
  <c r="PS241" i="22"/>
  <c r="PR14" i="22"/>
  <c r="PR154" i="22"/>
  <c r="PR148" i="22"/>
  <c r="PS32" i="22"/>
  <c r="PR20" i="22"/>
  <c r="PR158" i="22"/>
  <c r="PR206" i="22"/>
  <c r="PR72" i="22"/>
  <c r="PS50" i="22"/>
  <c r="PR66" i="22"/>
  <c r="PR65" i="22"/>
  <c r="PR251" i="22"/>
  <c r="PR118" i="22"/>
  <c r="PR150" i="22"/>
  <c r="PR55" i="22"/>
  <c r="PR69" i="22"/>
  <c r="PS273" i="22"/>
  <c r="PR28" i="22"/>
  <c r="PR151" i="22"/>
  <c r="PR5" i="22"/>
  <c r="PR155" i="22"/>
  <c r="PR52" i="22"/>
  <c r="PS91" i="22"/>
  <c r="PR56" i="22"/>
  <c r="PR12" i="22"/>
  <c r="PR74" i="22"/>
  <c r="PR40" i="22"/>
  <c r="PR54" i="22"/>
  <c r="PS123" i="22"/>
  <c r="PR164" i="22"/>
  <c r="PR249" i="22"/>
  <c r="PR26" i="22"/>
  <c r="PR108" i="22"/>
  <c r="PR81" i="22"/>
  <c r="PR94" i="22"/>
  <c r="PR111" i="22"/>
  <c r="PR214" i="22"/>
  <c r="PS124" i="22"/>
  <c r="PR49" i="22"/>
  <c r="PS38" i="22"/>
  <c r="PR11" i="22"/>
  <c r="PR116" i="22"/>
  <c r="PR168" i="22"/>
  <c r="PR63" i="22"/>
  <c r="PR46" i="22"/>
  <c r="PS68" i="22"/>
  <c r="PS208" i="22"/>
  <c r="PR162" i="22"/>
  <c r="PR115" i="22"/>
  <c r="PR149" i="22"/>
  <c r="PR15" i="22"/>
  <c r="PR37" i="22"/>
  <c r="PR78" i="22"/>
  <c r="PR102" i="22"/>
  <c r="PS105" i="22"/>
  <c r="PR25" i="22"/>
  <c r="PS261" i="22"/>
  <c r="PR93" i="22"/>
  <c r="PR238" i="22"/>
  <c r="PR237" i="22"/>
  <c r="PS67" i="22"/>
  <c r="PR99" i="22"/>
  <c r="PR98" i="22"/>
  <c r="PS42" i="22"/>
  <c r="PR263" i="22"/>
  <c r="PS210" i="22"/>
  <c r="PR75" i="22"/>
  <c r="PR270" i="22"/>
  <c r="PR27" i="22"/>
  <c r="PR107" i="22"/>
  <c r="PR160" i="22"/>
  <c r="PT73" i="22"/>
  <c r="PS101" i="22"/>
  <c r="PR44" i="22"/>
  <c r="PR211" i="22"/>
  <c r="PR29" i="22"/>
  <c r="PR92" i="22"/>
  <c r="PR126" i="22"/>
  <c r="PR64" i="22"/>
  <c r="PR176" i="22"/>
  <c r="PR21" i="22"/>
  <c r="PS79" i="22"/>
  <c r="PR13" i="22"/>
  <c r="PR45" i="22"/>
  <c r="PR156" i="22"/>
  <c r="PR147" i="22"/>
  <c r="PR187" i="22"/>
  <c r="PR48" i="22"/>
  <c r="PR85" i="22"/>
  <c r="PS204" i="22"/>
  <c r="PR268" i="22"/>
  <c r="PR110" i="22"/>
  <c r="PR272" i="22"/>
  <c r="PR43" i="22"/>
  <c r="PR7" i="22"/>
  <c r="PS319" i="22"/>
  <c r="PR57" i="22"/>
  <c r="PR188" i="22"/>
  <c r="PR86" i="22"/>
  <c r="PR125" i="22"/>
  <c r="PR39" i="22"/>
  <c r="PS269" i="22"/>
  <c r="PR242" i="22"/>
  <c r="PR8" i="22"/>
  <c r="PR33" i="22"/>
  <c r="PR267" i="22"/>
  <c r="PR30" i="22"/>
  <c r="PR202" i="22"/>
  <c r="PR112" i="22"/>
  <c r="PR60" i="22"/>
  <c r="PS89" i="22" l="1"/>
  <c r="PT97" i="22"/>
  <c r="PS90" i="22"/>
  <c r="PS165" i="22"/>
  <c r="PS109" i="22"/>
  <c r="PS96" i="22"/>
  <c r="PS257" i="22"/>
  <c r="PS113" i="22"/>
  <c r="PS267" i="22"/>
  <c r="PS202" i="22"/>
  <c r="PS33" i="22"/>
  <c r="PS86" i="22"/>
  <c r="PS7" i="22"/>
  <c r="PS268" i="22"/>
  <c r="PS13" i="22"/>
  <c r="PS21" i="22"/>
  <c r="PS126" i="22"/>
  <c r="PS160" i="22"/>
  <c r="PS270" i="22"/>
  <c r="PS237" i="22"/>
  <c r="PS37" i="22"/>
  <c r="PT124" i="22"/>
  <c r="PS164" i="22"/>
  <c r="PS74" i="22"/>
  <c r="PS28" i="22"/>
  <c r="PS150" i="22"/>
  <c r="PS65" i="22"/>
  <c r="PS72" i="22"/>
  <c r="PT247" i="22"/>
  <c r="PT88" i="22"/>
  <c r="PS256" i="22"/>
  <c r="PS167" i="22"/>
  <c r="PS43" i="22"/>
  <c r="PS98" i="22"/>
  <c r="PS30" i="22"/>
  <c r="PS188" i="22"/>
  <c r="PS44" i="22"/>
  <c r="PS75" i="22"/>
  <c r="PT38" i="22"/>
  <c r="PT123" i="22"/>
  <c r="PS12" i="22"/>
  <c r="PS155" i="22"/>
  <c r="PS206" i="22"/>
  <c r="PS148" i="22"/>
  <c r="PT53" i="22"/>
  <c r="PT83" i="22"/>
  <c r="PS153" i="22"/>
  <c r="PS271" i="22"/>
  <c r="PT161" i="22"/>
  <c r="PS255" i="22"/>
  <c r="PS10" i="22"/>
  <c r="PS258" i="22"/>
  <c r="PS41" i="22"/>
  <c r="PT106" i="22"/>
  <c r="PS169" i="22"/>
  <c r="PS157" i="22"/>
  <c r="PS260" i="22"/>
  <c r="PS248" i="22"/>
  <c r="PS203" i="22"/>
  <c r="PT163" i="22"/>
  <c r="PS8" i="22"/>
  <c r="PS147" i="22"/>
  <c r="PT105" i="22"/>
  <c r="PS15" i="22"/>
  <c r="PS162" i="22"/>
  <c r="PS63" i="22"/>
  <c r="PS214" i="22"/>
  <c r="PS108" i="22"/>
  <c r="PT273" i="22"/>
  <c r="PS66" i="22"/>
  <c r="PT241" i="22"/>
  <c r="PS76" i="22"/>
  <c r="PS24" i="22"/>
  <c r="PT104" i="22"/>
  <c r="PS87" i="22"/>
  <c r="PS59" i="22"/>
  <c r="PS205" i="22"/>
  <c r="PS84" i="22"/>
  <c r="PT204" i="22"/>
  <c r="PS92" i="22"/>
  <c r="PS125" i="22"/>
  <c r="PT101" i="22"/>
  <c r="PS27" i="22"/>
  <c r="PT208" i="22"/>
  <c r="PS49" i="22"/>
  <c r="PS26" i="22"/>
  <c r="PS5" i="22"/>
  <c r="PS158" i="22"/>
  <c r="PT36" i="22"/>
  <c r="PS264" i="22"/>
  <c r="PT100" i="22"/>
  <c r="PS70" i="22"/>
  <c r="PS95" i="22"/>
  <c r="PS212" i="22"/>
  <c r="PS9" i="22"/>
  <c r="PS77" i="22"/>
  <c r="PS16" i="22"/>
  <c r="PS51" i="22"/>
  <c r="PS254" i="22"/>
  <c r="PT177" i="22"/>
  <c r="PS250" i="22"/>
  <c r="PS266" i="22"/>
  <c r="PS262" i="22"/>
  <c r="PS60" i="22"/>
  <c r="PS39" i="22"/>
  <c r="PS107" i="22"/>
  <c r="PS238" i="22"/>
  <c r="PS112" i="22"/>
  <c r="PS57" i="22"/>
  <c r="PS272" i="22"/>
  <c r="PS85" i="22"/>
  <c r="PS156" i="22"/>
  <c r="PS176" i="22"/>
  <c r="PS29" i="22"/>
  <c r="PT210" i="22"/>
  <c r="PS99" i="22"/>
  <c r="PS93" i="22"/>
  <c r="PS102" i="22"/>
  <c r="PS149" i="22"/>
  <c r="PS168" i="22"/>
  <c r="PS111" i="22"/>
  <c r="PS54" i="22"/>
  <c r="PS56" i="22"/>
  <c r="PS69" i="22"/>
  <c r="PS118" i="22"/>
  <c r="PS154" i="22"/>
  <c r="PS246" i="22"/>
  <c r="PS18" i="22"/>
  <c r="PS22" i="22"/>
  <c r="PS166" i="22"/>
  <c r="PS207" i="22"/>
  <c r="PS94" i="22"/>
  <c r="PT319" i="22"/>
  <c r="PS110" i="22"/>
  <c r="PS48" i="22"/>
  <c r="PS45" i="22"/>
  <c r="PS64" i="22"/>
  <c r="PS211" i="22"/>
  <c r="PU73" i="22"/>
  <c r="PS263" i="22"/>
  <c r="PT261" i="22"/>
  <c r="PS78" i="22"/>
  <c r="PS116" i="22"/>
  <c r="PS249" i="22"/>
  <c r="PS40" i="22"/>
  <c r="PT50" i="22"/>
  <c r="PS20" i="22"/>
  <c r="PS34" i="22"/>
  <c r="PS245" i="22"/>
  <c r="PS35" i="22"/>
  <c r="PS23" i="22"/>
  <c r="PS114" i="22"/>
  <c r="PS209" i="22"/>
  <c r="PS71" i="22"/>
  <c r="PS122" i="22"/>
  <c r="PS19" i="22"/>
  <c r="PS117" i="22"/>
  <c r="PS61" i="22"/>
  <c r="PS213" i="22"/>
  <c r="PS6" i="22"/>
  <c r="PS103" i="22"/>
  <c r="PS145" i="22"/>
  <c r="PT235" i="22"/>
  <c r="PS242" i="22"/>
  <c r="PT79" i="22"/>
  <c r="PT67" i="22"/>
  <c r="PT68" i="22"/>
  <c r="PT91" i="22"/>
  <c r="PS151" i="22"/>
  <c r="PS55" i="22"/>
  <c r="PS251" i="22"/>
  <c r="PT121" i="22"/>
  <c r="PS252" i="22"/>
  <c r="PS31" i="22"/>
  <c r="PS159" i="22"/>
  <c r="PS244" i="22"/>
  <c r="PT269" i="22"/>
  <c r="PS187" i="22"/>
  <c r="PT42" i="22"/>
  <c r="PS25" i="22"/>
  <c r="PS115" i="22"/>
  <c r="PS46" i="22"/>
  <c r="PS11" i="22"/>
  <c r="PS81" i="22"/>
  <c r="PS52" i="22"/>
  <c r="PT32" i="22"/>
  <c r="PS14" i="22"/>
  <c r="PS253" i="22"/>
  <c r="PS62" i="22"/>
  <c r="PS171" i="22"/>
  <c r="PS259" i="22"/>
  <c r="PT201" i="22"/>
  <c r="PT80" i="22"/>
  <c r="PS47" i="22"/>
  <c r="PT146" i="22"/>
  <c r="PT120" i="22"/>
  <c r="PT265" i="22"/>
  <c r="PS58" i="22"/>
  <c r="PS17" i="22"/>
  <c r="PS170" i="22"/>
  <c r="PU82" i="22"/>
  <c r="PS152" i="22"/>
  <c r="PS119" i="22"/>
  <c r="PT89" i="22" l="1"/>
  <c r="PT90" i="22"/>
  <c r="PU97" i="22"/>
  <c r="PT165" i="22"/>
  <c r="PT109" i="22"/>
  <c r="PT113" i="22"/>
  <c r="PT257" i="22"/>
  <c r="PT96" i="22"/>
  <c r="PT170" i="22"/>
  <c r="PT62" i="22"/>
  <c r="PT115" i="22"/>
  <c r="PU269" i="22"/>
  <c r="PT151" i="22"/>
  <c r="PU79" i="22"/>
  <c r="PT61" i="22"/>
  <c r="PT23" i="22"/>
  <c r="PT40" i="22"/>
  <c r="PT45" i="22"/>
  <c r="PT207" i="22"/>
  <c r="PT69" i="22"/>
  <c r="PT99" i="22"/>
  <c r="PT57" i="22"/>
  <c r="PT60" i="22"/>
  <c r="PU177" i="22"/>
  <c r="PT70" i="22"/>
  <c r="PU36" i="22"/>
  <c r="PT125" i="22"/>
  <c r="PT24" i="22"/>
  <c r="PT162" i="22"/>
  <c r="PT260" i="22"/>
  <c r="PT155" i="22"/>
  <c r="PT30" i="22"/>
  <c r="PU124" i="22"/>
  <c r="PT119" i="22"/>
  <c r="PT253" i="22"/>
  <c r="PT25" i="22"/>
  <c r="PT242" i="22"/>
  <c r="PT117" i="22"/>
  <c r="PT249" i="22"/>
  <c r="PV73" i="22"/>
  <c r="PT154" i="22"/>
  <c r="PT149" i="22"/>
  <c r="PT156" i="22"/>
  <c r="PT262" i="22"/>
  <c r="PT9" i="22"/>
  <c r="PT92" i="22"/>
  <c r="PT76" i="22"/>
  <c r="PT108" i="22"/>
  <c r="PT157" i="22"/>
  <c r="PT271" i="22"/>
  <c r="PT12" i="22"/>
  <c r="PT98" i="22"/>
  <c r="PU247" i="22"/>
  <c r="PT37" i="22"/>
  <c r="PT268" i="22"/>
  <c r="PT202" i="22"/>
  <c r="PU120" i="22"/>
  <c r="PU201" i="22"/>
  <c r="PT81" i="22"/>
  <c r="PT244" i="22"/>
  <c r="PU121" i="22"/>
  <c r="PU91" i="22"/>
  <c r="PT103" i="22"/>
  <c r="PT209" i="22"/>
  <c r="PT78" i="22"/>
  <c r="PT48" i="22"/>
  <c r="PT166" i="22"/>
  <c r="PT56" i="22"/>
  <c r="PU210" i="22"/>
  <c r="PT107" i="22"/>
  <c r="PT254" i="22"/>
  <c r="PT158" i="22"/>
  <c r="PU208" i="22"/>
  <c r="PT59" i="22"/>
  <c r="PT15" i="22"/>
  <c r="PU163" i="22"/>
  <c r="PT258" i="22"/>
  <c r="PT148" i="22"/>
  <c r="PT44" i="22"/>
  <c r="PT28" i="22"/>
  <c r="PT17" i="22"/>
  <c r="PU146" i="22"/>
  <c r="PT14" i="22"/>
  <c r="PT159" i="22"/>
  <c r="PT6" i="22"/>
  <c r="PT35" i="22"/>
  <c r="PU261" i="22"/>
  <c r="PT110" i="22"/>
  <c r="PT22" i="22"/>
  <c r="PT102" i="22"/>
  <c r="PT85" i="22"/>
  <c r="PT266" i="22"/>
  <c r="PT212" i="22"/>
  <c r="PU100" i="22"/>
  <c r="PT27" i="22"/>
  <c r="PU204" i="22"/>
  <c r="PT214" i="22"/>
  <c r="PU105" i="22"/>
  <c r="PT169" i="22"/>
  <c r="PT153" i="22"/>
  <c r="PU123" i="22"/>
  <c r="PT43" i="22"/>
  <c r="PT72" i="22"/>
  <c r="PT74" i="22"/>
  <c r="PT237" i="22"/>
  <c r="PT126" i="22"/>
  <c r="PT7" i="22"/>
  <c r="PT259" i="22"/>
  <c r="PT11" i="22"/>
  <c r="PU42" i="22"/>
  <c r="PT251" i="22"/>
  <c r="PU68" i="22"/>
  <c r="PU235" i="22"/>
  <c r="PT19" i="22"/>
  <c r="PT114" i="22"/>
  <c r="PT20" i="22"/>
  <c r="PT211" i="22"/>
  <c r="PT54" i="22"/>
  <c r="PT29" i="22"/>
  <c r="PT51" i="22"/>
  <c r="PT5" i="22"/>
  <c r="PT87" i="22"/>
  <c r="PU241" i="22"/>
  <c r="PT203" i="22"/>
  <c r="PT10" i="22"/>
  <c r="PT206" i="22"/>
  <c r="PT116" i="22"/>
  <c r="PT95" i="22"/>
  <c r="PT152" i="22"/>
  <c r="PT58" i="22"/>
  <c r="PT171" i="22"/>
  <c r="PU32" i="22"/>
  <c r="PT187" i="22"/>
  <c r="PT55" i="22"/>
  <c r="PU67" i="22"/>
  <c r="PT213" i="22"/>
  <c r="PT245" i="22"/>
  <c r="PU50" i="22"/>
  <c r="PT64" i="22"/>
  <c r="PU319" i="22"/>
  <c r="PT18" i="22"/>
  <c r="PT111" i="22"/>
  <c r="PT176" i="22"/>
  <c r="PT39" i="22"/>
  <c r="PT16" i="22"/>
  <c r="PT26" i="22"/>
  <c r="PU101" i="22"/>
  <c r="PT66" i="22"/>
  <c r="PT147" i="22"/>
  <c r="PT255" i="22"/>
  <c r="PU83" i="22"/>
  <c r="PU38" i="22"/>
  <c r="PT167" i="22"/>
  <c r="PU88" i="22"/>
  <c r="PT65" i="22"/>
  <c r="PT270" i="22"/>
  <c r="PT21" i="22"/>
  <c r="PT86" i="22"/>
  <c r="PT267" i="22"/>
  <c r="PV82" i="22"/>
  <c r="PT47" i="22"/>
  <c r="PT46" i="22"/>
  <c r="PT31" i="22"/>
  <c r="PT145" i="22"/>
  <c r="PT122" i="22"/>
  <c r="PT263" i="22"/>
  <c r="PT118" i="22"/>
  <c r="PT93" i="22"/>
  <c r="PT272" i="22"/>
  <c r="PT112" i="22"/>
  <c r="PT250" i="22"/>
  <c r="PT264" i="22"/>
  <c r="PT84" i="22"/>
  <c r="PU104" i="22"/>
  <c r="PT63" i="22"/>
  <c r="PT248" i="22"/>
  <c r="PU106" i="22"/>
  <c r="PT188" i="22"/>
  <c r="PT164" i="22"/>
  <c r="PU265" i="22"/>
  <c r="PU80" i="22"/>
  <c r="PT52" i="22"/>
  <c r="PT252" i="22"/>
  <c r="PT71" i="22"/>
  <c r="PT34" i="22"/>
  <c r="PT94" i="22"/>
  <c r="PT246" i="22"/>
  <c r="PT168" i="22"/>
  <c r="PT238" i="22"/>
  <c r="PT77" i="22"/>
  <c r="PT49" i="22"/>
  <c r="PT205" i="22"/>
  <c r="PU273" i="22"/>
  <c r="PT8" i="22"/>
  <c r="PT41" i="22"/>
  <c r="PU161" i="22"/>
  <c r="PU53" i="22"/>
  <c r="PT75" i="22"/>
  <c r="PT256" i="22"/>
  <c r="PT150" i="22"/>
  <c r="PT160" i="22"/>
  <c r="PT13" i="22"/>
  <c r="PT33" i="22"/>
  <c r="PU89" i="22" l="1"/>
  <c r="PV97" i="22"/>
  <c r="PU90" i="22"/>
  <c r="PU165" i="22"/>
  <c r="PU109" i="22"/>
  <c r="PU96" i="22"/>
  <c r="PU257" i="22"/>
  <c r="PU113" i="22"/>
  <c r="PU8" i="22"/>
  <c r="PU46" i="22"/>
  <c r="PU86" i="22"/>
  <c r="PV83" i="22"/>
  <c r="PV67" i="22"/>
  <c r="PV42" i="22"/>
  <c r="PU7" i="22"/>
  <c r="PU72" i="22"/>
  <c r="PU153" i="22"/>
  <c r="PU266" i="22"/>
  <c r="PU126" i="22"/>
  <c r="PV273" i="22"/>
  <c r="PU238" i="22"/>
  <c r="PU150" i="22"/>
  <c r="PU164" i="22"/>
  <c r="PU122" i="22"/>
  <c r="PV50" i="22"/>
  <c r="PU58" i="22"/>
  <c r="PV241" i="22"/>
  <c r="PU211" i="22"/>
  <c r="PV235" i="22"/>
  <c r="PU11" i="22"/>
  <c r="PU43" i="22"/>
  <c r="PU169" i="22"/>
  <c r="PU27" i="22"/>
  <c r="PU22" i="22"/>
  <c r="PU35" i="22"/>
  <c r="PV146" i="22"/>
  <c r="PU148" i="22"/>
  <c r="PU59" i="22"/>
  <c r="PU107" i="22"/>
  <c r="PU166" i="22"/>
  <c r="PV121" i="22"/>
  <c r="PV120" i="22"/>
  <c r="PU98" i="22"/>
  <c r="PU108" i="22"/>
  <c r="PU9" i="22"/>
  <c r="PU154" i="22"/>
  <c r="PU117" i="22"/>
  <c r="PU119" i="22"/>
  <c r="PU155" i="22"/>
  <c r="PU125" i="22"/>
  <c r="PU60" i="22"/>
  <c r="PU207" i="22"/>
  <c r="PU23" i="22"/>
  <c r="PV269" i="22"/>
  <c r="PU75" i="22"/>
  <c r="PV161" i="22"/>
  <c r="PU205" i="22"/>
  <c r="PU252" i="22"/>
  <c r="PU63" i="22"/>
  <c r="PU250" i="22"/>
  <c r="PU118" i="22"/>
  <c r="PU47" i="22"/>
  <c r="PU21" i="22"/>
  <c r="PU167" i="22"/>
  <c r="PU255" i="22"/>
  <c r="PU26" i="22"/>
  <c r="PU111" i="22"/>
  <c r="PU55" i="22"/>
  <c r="PU13" i="22"/>
  <c r="PU71" i="22"/>
  <c r="PU160" i="22"/>
  <c r="PU256" i="22"/>
  <c r="PU49" i="22"/>
  <c r="PU168" i="22"/>
  <c r="PU34" i="22"/>
  <c r="PU52" i="22"/>
  <c r="PU188" i="22"/>
  <c r="PV38" i="22"/>
  <c r="PU16" i="22"/>
  <c r="PU18" i="22"/>
  <c r="PU187" i="22"/>
  <c r="PU152" i="22"/>
  <c r="PU206" i="22"/>
  <c r="PU87" i="22"/>
  <c r="PU29" i="22"/>
  <c r="PU20" i="22"/>
  <c r="PV105" i="22"/>
  <c r="PV100" i="22"/>
  <c r="PU85" i="22"/>
  <c r="PU110" i="22"/>
  <c r="PU6" i="22"/>
  <c r="PU17" i="22"/>
  <c r="PU258" i="22"/>
  <c r="PV208" i="22"/>
  <c r="PU48" i="22"/>
  <c r="PU209" i="22"/>
  <c r="PU244" i="22"/>
  <c r="PU37" i="22"/>
  <c r="PU12" i="22"/>
  <c r="PU76" i="22"/>
  <c r="PU262" i="22"/>
  <c r="PU242" i="22"/>
  <c r="PV124" i="22"/>
  <c r="PU260" i="22"/>
  <c r="PV36" i="22"/>
  <c r="PU57" i="22"/>
  <c r="PU45" i="22"/>
  <c r="PU61" i="22"/>
  <c r="PU115" i="22"/>
  <c r="PV53" i="22"/>
  <c r="PU94" i="22"/>
  <c r="PU33" i="22"/>
  <c r="PU41" i="22"/>
  <c r="PV104" i="22"/>
  <c r="PU112" i="22"/>
  <c r="PU145" i="22"/>
  <c r="PW82" i="22"/>
  <c r="PU270" i="22"/>
  <c r="PU147" i="22"/>
  <c r="PU245" i="22"/>
  <c r="PV68" i="22"/>
  <c r="PU259" i="22"/>
  <c r="PU237" i="22"/>
  <c r="PU66" i="22"/>
  <c r="PU77" i="22"/>
  <c r="PV80" i="22"/>
  <c r="PU272" i="22"/>
  <c r="PU31" i="22"/>
  <c r="PU65" i="22"/>
  <c r="PV319" i="22"/>
  <c r="PU213" i="22"/>
  <c r="PU95" i="22"/>
  <c r="PU10" i="22"/>
  <c r="PU5" i="22"/>
  <c r="PU54" i="22"/>
  <c r="PU251" i="22"/>
  <c r="PU74" i="22"/>
  <c r="PV123" i="22"/>
  <c r="PU214" i="22"/>
  <c r="PU212" i="22"/>
  <c r="PU102" i="22"/>
  <c r="PV261" i="22"/>
  <c r="PU159" i="22"/>
  <c r="PU28" i="22"/>
  <c r="PV163" i="22"/>
  <c r="PU158" i="22"/>
  <c r="PV210" i="22"/>
  <c r="PU78" i="22"/>
  <c r="PU103" i="22"/>
  <c r="PU81" i="22"/>
  <c r="PU202" i="22"/>
  <c r="PV247" i="22"/>
  <c r="PU271" i="22"/>
  <c r="PU92" i="22"/>
  <c r="PU156" i="22"/>
  <c r="PW73" i="22"/>
  <c r="PU25" i="22"/>
  <c r="PU162" i="22"/>
  <c r="PU70" i="22"/>
  <c r="PU99" i="22"/>
  <c r="PV79" i="22"/>
  <c r="PU62" i="22"/>
  <c r="PU246" i="22"/>
  <c r="PV106" i="22"/>
  <c r="PU84" i="22"/>
  <c r="PU263" i="22"/>
  <c r="PU267" i="22"/>
  <c r="PU39" i="22"/>
  <c r="PV32" i="22"/>
  <c r="PU114" i="22"/>
  <c r="PV265" i="22"/>
  <c r="PU248" i="22"/>
  <c r="PU264" i="22"/>
  <c r="PU93" i="22"/>
  <c r="PV88" i="22"/>
  <c r="PV101" i="22"/>
  <c r="PU176" i="22"/>
  <c r="PU64" i="22"/>
  <c r="PU171" i="22"/>
  <c r="PU116" i="22"/>
  <c r="PU203" i="22"/>
  <c r="PU51" i="22"/>
  <c r="PU19" i="22"/>
  <c r="PV204" i="22"/>
  <c r="PU14" i="22"/>
  <c r="PU44" i="22"/>
  <c r="PU15" i="22"/>
  <c r="PU254" i="22"/>
  <c r="PU56" i="22"/>
  <c r="PV91" i="22"/>
  <c r="PV201" i="22"/>
  <c r="PU268" i="22"/>
  <c r="PU157" i="22"/>
  <c r="PU149" i="22"/>
  <c r="PU249" i="22"/>
  <c r="PU253" i="22"/>
  <c r="PU30" i="22"/>
  <c r="PU24" i="22"/>
  <c r="PV177" i="22"/>
  <c r="PU69" i="22"/>
  <c r="PU40" i="22"/>
  <c r="PU151" i="22"/>
  <c r="PU170" i="22"/>
  <c r="PV89" i="22" l="1"/>
  <c r="PV90" i="22"/>
  <c r="PW97" i="22"/>
  <c r="PV165" i="22"/>
  <c r="PV109" i="22"/>
  <c r="PV113" i="22"/>
  <c r="PV257" i="22"/>
  <c r="PV96" i="22"/>
  <c r="PV253" i="22"/>
  <c r="PV15" i="22"/>
  <c r="PV64" i="22"/>
  <c r="PV114" i="22"/>
  <c r="PV246" i="22"/>
  <c r="PV25" i="22"/>
  <c r="PV103" i="22"/>
  <c r="PW163" i="22"/>
  <c r="PV102" i="22"/>
  <c r="PV5" i="22"/>
  <c r="PW319" i="22"/>
  <c r="PW80" i="22"/>
  <c r="PV147" i="22"/>
  <c r="PV33" i="22"/>
  <c r="PV260" i="22"/>
  <c r="PV6" i="22"/>
  <c r="PW105" i="22"/>
  <c r="PV16" i="22"/>
  <c r="PV255" i="22"/>
  <c r="PV118" i="22"/>
  <c r="PV125" i="22"/>
  <c r="PV58" i="22"/>
  <c r="PV249" i="22"/>
  <c r="PV44" i="22"/>
  <c r="PW204" i="22"/>
  <c r="PV176" i="22"/>
  <c r="PV263" i="22"/>
  <c r="PV70" i="22"/>
  <c r="PV78" i="22"/>
  <c r="PV212" i="22"/>
  <c r="PV65" i="22"/>
  <c r="PV259" i="22"/>
  <c r="PV112" i="22"/>
  <c r="PV45" i="22"/>
  <c r="PV76" i="22"/>
  <c r="PV20" i="22"/>
  <c r="PV168" i="22"/>
  <c r="PV55" i="22"/>
  <c r="PV250" i="22"/>
  <c r="PV23" i="22"/>
  <c r="PV9" i="22"/>
  <c r="PV107" i="22"/>
  <c r="PV35" i="22"/>
  <c r="PV211" i="22"/>
  <c r="PW50" i="22"/>
  <c r="PV150" i="22"/>
  <c r="PV126" i="22"/>
  <c r="PV7" i="22"/>
  <c r="PV86" i="22"/>
  <c r="PV203" i="22"/>
  <c r="PV264" i="22"/>
  <c r="PW32" i="22"/>
  <c r="PV62" i="22"/>
  <c r="PX73" i="22"/>
  <c r="PW247" i="22"/>
  <c r="PV28" i="22"/>
  <c r="PV10" i="22"/>
  <c r="PV77" i="22"/>
  <c r="PV270" i="22"/>
  <c r="PV94" i="22"/>
  <c r="PW124" i="22"/>
  <c r="PV244" i="22"/>
  <c r="PW208" i="22"/>
  <c r="PV110" i="22"/>
  <c r="PV152" i="22"/>
  <c r="PW38" i="22"/>
  <c r="PV160" i="22"/>
  <c r="PV167" i="22"/>
  <c r="PV205" i="22"/>
  <c r="PV155" i="22"/>
  <c r="PW120" i="22"/>
  <c r="PV169" i="22"/>
  <c r="PV149" i="22"/>
  <c r="PV56" i="22"/>
  <c r="PV19" i="22"/>
  <c r="PW101" i="22"/>
  <c r="PV39" i="22"/>
  <c r="PV162" i="22"/>
  <c r="PV202" i="22"/>
  <c r="PW210" i="22"/>
  <c r="PV214" i="22"/>
  <c r="PV95" i="22"/>
  <c r="PV66" i="22"/>
  <c r="PW68" i="22"/>
  <c r="PV57" i="22"/>
  <c r="PV12" i="22"/>
  <c r="PV258" i="22"/>
  <c r="PV29" i="22"/>
  <c r="PV188" i="22"/>
  <c r="PV71" i="22"/>
  <c r="PV21" i="22"/>
  <c r="PV207" i="22"/>
  <c r="PV108" i="22"/>
  <c r="PW121" i="22"/>
  <c r="PV22" i="22"/>
  <c r="PV43" i="22"/>
  <c r="PV122" i="22"/>
  <c r="PV266" i="22"/>
  <c r="PW42" i="22"/>
  <c r="PV46" i="22"/>
  <c r="PV170" i="22"/>
  <c r="PW177" i="22"/>
  <c r="PV268" i="22"/>
  <c r="PV14" i="22"/>
  <c r="PV116" i="22"/>
  <c r="PV248" i="22"/>
  <c r="PV84" i="22"/>
  <c r="PW79" i="22"/>
  <c r="PV156" i="22"/>
  <c r="PV159" i="22"/>
  <c r="PV251" i="22"/>
  <c r="PV31" i="22"/>
  <c r="PX82" i="22"/>
  <c r="PW104" i="22"/>
  <c r="PW53" i="22"/>
  <c r="PV242" i="22"/>
  <c r="PV209" i="22"/>
  <c r="PV85" i="22"/>
  <c r="PV187" i="22"/>
  <c r="PV49" i="22"/>
  <c r="PV111" i="22"/>
  <c r="PV63" i="22"/>
  <c r="PW161" i="22"/>
  <c r="PV119" i="22"/>
  <c r="PV59" i="22"/>
  <c r="PV24" i="22"/>
  <c r="PV30" i="22"/>
  <c r="PW201" i="22"/>
  <c r="PV171" i="22"/>
  <c r="PW265" i="22"/>
  <c r="PW106" i="22"/>
  <c r="PV92" i="22"/>
  <c r="PV158" i="22"/>
  <c r="PW261" i="22"/>
  <c r="PW123" i="22"/>
  <c r="PV213" i="22"/>
  <c r="PV145" i="22"/>
  <c r="PV115" i="22"/>
  <c r="PV17" i="22"/>
  <c r="PW100" i="22"/>
  <c r="PV18" i="22"/>
  <c r="PV256" i="22"/>
  <c r="PV26" i="22"/>
  <c r="PV252" i="22"/>
  <c r="PV60" i="22"/>
  <c r="PV117" i="22"/>
  <c r="PV148" i="22"/>
  <c r="PV11" i="22"/>
  <c r="PW241" i="22"/>
  <c r="PV164" i="22"/>
  <c r="PV238" i="22"/>
  <c r="PV153" i="22"/>
  <c r="PW67" i="22"/>
  <c r="PV151" i="22"/>
  <c r="PV40" i="22"/>
  <c r="PV254" i="22"/>
  <c r="PW88" i="22"/>
  <c r="PV81" i="22"/>
  <c r="PV54" i="22"/>
  <c r="PV272" i="22"/>
  <c r="PV245" i="22"/>
  <c r="PV41" i="22"/>
  <c r="PW36" i="22"/>
  <c r="PV37" i="22"/>
  <c r="PV48" i="22"/>
  <c r="PV87" i="22"/>
  <c r="PV52" i="22"/>
  <c r="PV13" i="22"/>
  <c r="PV47" i="22"/>
  <c r="PV75" i="22"/>
  <c r="PV98" i="22"/>
  <c r="PV69" i="22"/>
  <c r="PV157" i="22"/>
  <c r="PW91" i="22"/>
  <c r="PV51" i="22"/>
  <c r="PV93" i="22"/>
  <c r="PV267" i="22"/>
  <c r="PV99" i="22"/>
  <c r="PV271" i="22"/>
  <c r="PV74" i="22"/>
  <c r="PV237" i="22"/>
  <c r="PV61" i="22"/>
  <c r="PV262" i="22"/>
  <c r="PV206" i="22"/>
  <c r="PV34" i="22"/>
  <c r="PW269" i="22"/>
  <c r="PV154" i="22"/>
  <c r="PV166" i="22"/>
  <c r="PW146" i="22"/>
  <c r="PV27" i="22"/>
  <c r="PW235" i="22"/>
  <c r="PW273" i="22"/>
  <c r="PV72" i="22"/>
  <c r="PW83" i="22"/>
  <c r="PV8" i="22"/>
  <c r="PW89" i="22" l="1"/>
  <c r="PX97" i="22"/>
  <c r="PW90" i="22"/>
  <c r="PW165" i="22"/>
  <c r="PW109" i="22"/>
  <c r="PW96" i="22"/>
  <c r="PW257" i="22"/>
  <c r="PW113" i="22"/>
  <c r="PW27" i="22"/>
  <c r="PW206" i="22"/>
  <c r="PW99" i="22"/>
  <c r="PW272" i="22"/>
  <c r="PW267" i="22"/>
  <c r="PW98" i="22"/>
  <c r="PW52" i="22"/>
  <c r="PX88" i="22"/>
  <c r="PW153" i="22"/>
  <c r="PW11" i="22"/>
  <c r="PW252" i="22"/>
  <c r="PX261" i="22"/>
  <c r="PX201" i="22"/>
  <c r="PW59" i="22"/>
  <c r="PW209" i="22"/>
  <c r="PW116" i="22"/>
  <c r="PX121" i="22"/>
  <c r="PW71" i="22"/>
  <c r="PW95" i="22"/>
  <c r="PW162" i="22"/>
  <c r="PW56" i="22"/>
  <c r="PW155" i="22"/>
  <c r="PW244" i="22"/>
  <c r="PY73" i="22"/>
  <c r="PW7" i="22"/>
  <c r="PW78" i="22"/>
  <c r="PX273" i="22"/>
  <c r="PW237" i="22"/>
  <c r="PW74" i="22"/>
  <c r="PW75" i="22"/>
  <c r="PW41" i="22"/>
  <c r="PW81" i="22"/>
  <c r="PW151" i="22"/>
  <c r="PW238" i="22"/>
  <c r="PW148" i="22"/>
  <c r="PW26" i="22"/>
  <c r="PW17" i="22"/>
  <c r="PW158" i="22"/>
  <c r="PW30" i="22"/>
  <c r="PW119" i="22"/>
  <c r="PW49" i="22"/>
  <c r="PW242" i="22"/>
  <c r="PW31" i="22"/>
  <c r="PW46" i="22"/>
  <c r="PW108" i="22"/>
  <c r="PW57" i="22"/>
  <c r="PW39" i="22"/>
  <c r="PW149" i="22"/>
  <c r="PW205" i="22"/>
  <c r="PW152" i="22"/>
  <c r="PW10" i="22"/>
  <c r="PW35" i="22"/>
  <c r="PW76" i="22"/>
  <c r="PW65" i="22"/>
  <c r="PW70" i="22"/>
  <c r="PW44" i="22"/>
  <c r="PW125" i="22"/>
  <c r="PW16" i="22"/>
  <c r="PX319" i="22"/>
  <c r="PW103" i="22"/>
  <c r="PW64" i="22"/>
  <c r="PX146" i="22"/>
  <c r="PW157" i="22"/>
  <c r="PW8" i="22"/>
  <c r="PW166" i="22"/>
  <c r="PW262" i="22"/>
  <c r="PW93" i="22"/>
  <c r="PW69" i="22"/>
  <c r="PW87" i="22"/>
  <c r="PX265" i="22"/>
  <c r="PX79" i="22"/>
  <c r="PW14" i="22"/>
  <c r="PW122" i="22"/>
  <c r="PW188" i="22"/>
  <c r="PW214" i="22"/>
  <c r="PX124" i="22"/>
  <c r="PW62" i="22"/>
  <c r="PW126" i="22"/>
  <c r="PW250" i="22"/>
  <c r="PW260" i="22"/>
  <c r="PX91" i="22"/>
  <c r="PW13" i="22"/>
  <c r="PX235" i="22"/>
  <c r="PW34" i="22"/>
  <c r="PW271" i="22"/>
  <c r="PW51" i="22"/>
  <c r="PW47" i="22"/>
  <c r="PW48" i="22"/>
  <c r="PW245" i="22"/>
  <c r="PW254" i="22"/>
  <c r="PW117" i="22"/>
  <c r="PX161" i="22"/>
  <c r="PW187" i="22"/>
  <c r="PX42" i="22"/>
  <c r="PX68" i="22"/>
  <c r="PX101" i="22"/>
  <c r="PW169" i="22"/>
  <c r="PW167" i="22"/>
  <c r="PW110" i="22"/>
  <c r="PW94" i="22"/>
  <c r="PW28" i="22"/>
  <c r="PW150" i="22"/>
  <c r="PW107" i="22"/>
  <c r="PW55" i="22"/>
  <c r="PW45" i="22"/>
  <c r="PW263" i="22"/>
  <c r="PW249" i="22"/>
  <c r="PW118" i="22"/>
  <c r="PX105" i="22"/>
  <c r="PW33" i="22"/>
  <c r="PW5" i="22"/>
  <c r="PW25" i="22"/>
  <c r="PX83" i="22"/>
  <c r="PW154" i="22"/>
  <c r="PW61" i="22"/>
  <c r="PW164" i="22"/>
  <c r="PW256" i="22"/>
  <c r="PW213" i="22"/>
  <c r="PW92" i="22"/>
  <c r="PW171" i="22"/>
  <c r="PW24" i="22"/>
  <c r="PX53" i="22"/>
  <c r="PW251" i="22"/>
  <c r="PW84" i="22"/>
  <c r="PW268" i="22"/>
  <c r="PW43" i="22"/>
  <c r="PW207" i="22"/>
  <c r="PW29" i="22"/>
  <c r="PX210" i="22"/>
  <c r="PX32" i="22"/>
  <c r="PW72" i="22"/>
  <c r="PX67" i="22"/>
  <c r="PX123" i="22"/>
  <c r="PW63" i="22"/>
  <c r="PW85" i="22"/>
  <c r="PX177" i="22"/>
  <c r="PW22" i="22"/>
  <c r="PW258" i="22"/>
  <c r="PW202" i="22"/>
  <c r="PW19" i="22"/>
  <c r="PX208" i="22"/>
  <c r="PW270" i="22"/>
  <c r="PX50" i="22"/>
  <c r="PW9" i="22"/>
  <c r="PW168" i="22"/>
  <c r="PW112" i="22"/>
  <c r="PW176" i="22"/>
  <c r="PW58" i="22"/>
  <c r="PW255" i="22"/>
  <c r="PW6" i="22"/>
  <c r="PW147" i="22"/>
  <c r="PW102" i="22"/>
  <c r="PW246" i="22"/>
  <c r="PW15" i="22"/>
  <c r="PX241" i="22"/>
  <c r="PW60" i="22"/>
  <c r="PW18" i="22"/>
  <c r="PW115" i="22"/>
  <c r="PX104" i="22"/>
  <c r="PW159" i="22"/>
  <c r="PW248" i="22"/>
  <c r="PW266" i="22"/>
  <c r="PW21" i="22"/>
  <c r="PW66" i="22"/>
  <c r="PX120" i="22"/>
  <c r="PW160" i="22"/>
  <c r="PX247" i="22"/>
  <c r="PW264" i="22"/>
  <c r="PW86" i="22"/>
  <c r="PW212" i="22"/>
  <c r="PW12" i="22"/>
  <c r="PX269" i="22"/>
  <c r="PW37" i="22"/>
  <c r="PX36" i="22"/>
  <c r="PW54" i="22"/>
  <c r="PW40" i="22"/>
  <c r="PX100" i="22"/>
  <c r="PW145" i="22"/>
  <c r="PX106" i="22"/>
  <c r="PW111" i="22"/>
  <c r="PY82" i="22"/>
  <c r="PW156" i="22"/>
  <c r="PW170" i="22"/>
  <c r="PX38" i="22"/>
  <c r="PW77" i="22"/>
  <c r="PW203" i="22"/>
  <c r="PW211" i="22"/>
  <c r="PW23" i="22"/>
  <c r="PW20" i="22"/>
  <c r="PW259" i="22"/>
  <c r="PX204" i="22"/>
  <c r="PX80" i="22"/>
  <c r="PX163" i="22"/>
  <c r="PW114" i="22"/>
  <c r="PW253" i="22"/>
  <c r="PX89" i="22" l="1"/>
  <c r="PX90" i="22"/>
  <c r="PY97" i="22"/>
  <c r="PX165" i="22"/>
  <c r="PX109" i="22"/>
  <c r="PX113" i="22"/>
  <c r="PX257" i="22"/>
  <c r="PX96" i="22"/>
  <c r="PY80" i="22"/>
  <c r="PX211" i="22"/>
  <c r="PX40" i="22"/>
  <c r="PX212" i="22"/>
  <c r="PX266" i="22"/>
  <c r="PY241" i="22"/>
  <c r="PX102" i="22"/>
  <c r="PX9" i="22"/>
  <c r="PX84" i="22"/>
  <c r="PX256" i="22"/>
  <c r="PX25" i="22"/>
  <c r="PX45" i="22"/>
  <c r="PX167" i="22"/>
  <c r="PY42" i="22"/>
  <c r="PX47" i="22"/>
  <c r="PY235" i="22"/>
  <c r="PX214" i="22"/>
  <c r="PY79" i="22"/>
  <c r="PX8" i="22"/>
  <c r="PX44" i="22"/>
  <c r="PX205" i="22"/>
  <c r="PX108" i="22"/>
  <c r="PX238" i="22"/>
  <c r="PX237" i="22"/>
  <c r="PX253" i="22"/>
  <c r="PX170" i="22"/>
  <c r="PY106" i="22"/>
  <c r="PX248" i="22"/>
  <c r="PX147" i="22"/>
  <c r="PX202" i="22"/>
  <c r="PX72" i="22"/>
  <c r="PX251" i="22"/>
  <c r="PX164" i="22"/>
  <c r="PX5" i="22"/>
  <c r="PX55" i="22"/>
  <c r="PX169" i="22"/>
  <c r="PX13" i="22"/>
  <c r="PX188" i="22"/>
  <c r="PY265" i="22"/>
  <c r="PX157" i="22"/>
  <c r="PY319" i="22"/>
  <c r="PX46" i="22"/>
  <c r="PX119" i="22"/>
  <c r="PX151" i="22"/>
  <c r="PX74" i="22"/>
  <c r="PY273" i="22"/>
  <c r="PX95" i="22"/>
  <c r="PX209" i="22"/>
  <c r="PX252" i="22"/>
  <c r="PX52" i="22"/>
  <c r="PX272" i="22"/>
  <c r="PX203" i="22"/>
  <c r="PX54" i="22"/>
  <c r="PX86" i="22"/>
  <c r="PY120" i="22"/>
  <c r="PX115" i="22"/>
  <c r="PX176" i="22"/>
  <c r="PY50" i="22"/>
  <c r="PX85" i="22"/>
  <c r="PY123" i="22"/>
  <c r="PX207" i="22"/>
  <c r="PX92" i="22"/>
  <c r="PX154" i="22"/>
  <c r="PX249" i="22"/>
  <c r="PX28" i="22"/>
  <c r="PX187" i="22"/>
  <c r="PX51" i="22"/>
  <c r="PX126" i="22"/>
  <c r="PX93" i="22"/>
  <c r="PX70" i="22"/>
  <c r="PX149" i="22"/>
  <c r="PX17" i="22"/>
  <c r="PX244" i="22"/>
  <c r="PX156" i="22"/>
  <c r="PY36" i="22"/>
  <c r="PY269" i="22"/>
  <c r="PX66" i="22"/>
  <c r="PX18" i="22"/>
  <c r="PX6" i="22"/>
  <c r="PX112" i="22"/>
  <c r="PX258" i="22"/>
  <c r="PY67" i="22"/>
  <c r="PY32" i="22"/>
  <c r="PX213" i="22"/>
  <c r="PY83" i="22"/>
  <c r="PX263" i="22"/>
  <c r="PX94" i="22"/>
  <c r="PY101" i="22"/>
  <c r="PY161" i="22"/>
  <c r="PX271" i="22"/>
  <c r="PY91" i="22"/>
  <c r="PX122" i="22"/>
  <c r="PX262" i="22"/>
  <c r="PY146" i="22"/>
  <c r="PX65" i="22"/>
  <c r="PX39" i="22"/>
  <c r="PX30" i="22"/>
  <c r="PX81" i="22"/>
  <c r="PX155" i="22"/>
  <c r="PX71" i="22"/>
  <c r="PX59" i="22"/>
  <c r="PX11" i="22"/>
  <c r="PX98" i="22"/>
  <c r="PX99" i="22"/>
  <c r="PX20" i="22"/>
  <c r="PX145" i="22"/>
  <c r="PX264" i="22"/>
  <c r="PX159" i="22"/>
  <c r="PX15" i="22"/>
  <c r="PX270" i="22"/>
  <c r="PX63" i="22"/>
  <c r="PX43" i="22"/>
  <c r="PY53" i="22"/>
  <c r="PX33" i="22"/>
  <c r="PX107" i="22"/>
  <c r="PX245" i="22"/>
  <c r="PX62" i="22"/>
  <c r="PX16" i="22"/>
  <c r="PX10" i="22"/>
  <c r="PX31" i="22"/>
  <c r="PX26" i="22"/>
  <c r="PX78" i="22"/>
  <c r="PX12" i="22"/>
  <c r="PX114" i="22"/>
  <c r="PZ82" i="22"/>
  <c r="PY100" i="22"/>
  <c r="PX21" i="22"/>
  <c r="PY104" i="22"/>
  <c r="PX246" i="22"/>
  <c r="PX168" i="22"/>
  <c r="PY208" i="22"/>
  <c r="PY210" i="22"/>
  <c r="PX24" i="22"/>
  <c r="PY105" i="22"/>
  <c r="PX110" i="22"/>
  <c r="PY68" i="22"/>
  <c r="PX117" i="22"/>
  <c r="PX34" i="22"/>
  <c r="PY124" i="22"/>
  <c r="PX87" i="22"/>
  <c r="PX64" i="22"/>
  <c r="PX125" i="22"/>
  <c r="PX152" i="22"/>
  <c r="PX242" i="22"/>
  <c r="PX148" i="22"/>
  <c r="PX41" i="22"/>
  <c r="PX7" i="22"/>
  <c r="PX56" i="22"/>
  <c r="PY121" i="22"/>
  <c r="PY201" i="22"/>
  <c r="PX153" i="22"/>
  <c r="PX267" i="22"/>
  <c r="PX206" i="22"/>
  <c r="PX259" i="22"/>
  <c r="PX77" i="22"/>
  <c r="PY163" i="22"/>
  <c r="PX23" i="22"/>
  <c r="PY38" i="22"/>
  <c r="PY247" i="22"/>
  <c r="PX60" i="22"/>
  <c r="PX255" i="22"/>
  <c r="PX22" i="22"/>
  <c r="PX268" i="22"/>
  <c r="PX150" i="22"/>
  <c r="PX48" i="22"/>
  <c r="PX260" i="22"/>
  <c r="PX14" i="22"/>
  <c r="PX166" i="22"/>
  <c r="PX76" i="22"/>
  <c r="PX57" i="22"/>
  <c r="PX158" i="22"/>
  <c r="PY204" i="22"/>
  <c r="PX111" i="22"/>
  <c r="PX37" i="22"/>
  <c r="PX160" i="22"/>
  <c r="PX58" i="22"/>
  <c r="PX19" i="22"/>
  <c r="PY177" i="22"/>
  <c r="PX29" i="22"/>
  <c r="PX171" i="22"/>
  <c r="PX61" i="22"/>
  <c r="PX118" i="22"/>
  <c r="PX254" i="22"/>
  <c r="PX250" i="22"/>
  <c r="PX69" i="22"/>
  <c r="PX103" i="22"/>
  <c r="PX35" i="22"/>
  <c r="PX49" i="22"/>
  <c r="PX75" i="22"/>
  <c r="PZ73" i="22"/>
  <c r="PX162" i="22"/>
  <c r="PX116" i="22"/>
  <c r="PY261" i="22"/>
  <c r="PY88" i="22"/>
  <c r="PX27" i="22"/>
  <c r="PY89" i="22" l="1"/>
  <c r="PZ97" i="22"/>
  <c r="PY90" i="22"/>
  <c r="PY165" i="22"/>
  <c r="PY109" i="22"/>
  <c r="PY96" i="22"/>
  <c r="PY257" i="22"/>
  <c r="PY113" i="22"/>
  <c r="PZ88" i="22"/>
  <c r="PY75" i="22"/>
  <c r="PY29" i="22"/>
  <c r="PY57" i="22"/>
  <c r="PY260" i="22"/>
  <c r="PY268" i="22"/>
  <c r="PZ163" i="22"/>
  <c r="PY267" i="22"/>
  <c r="PY56" i="22"/>
  <c r="PY242" i="22"/>
  <c r="PY87" i="22"/>
  <c r="PZ104" i="22"/>
  <c r="PY12" i="22"/>
  <c r="PY10" i="22"/>
  <c r="PY245" i="22"/>
  <c r="PY15" i="22"/>
  <c r="PY59" i="22"/>
  <c r="PZ146" i="22"/>
  <c r="PY271" i="22"/>
  <c r="PY263" i="22"/>
  <c r="PY18" i="22"/>
  <c r="PY149" i="22"/>
  <c r="PY154" i="22"/>
  <c r="PY85" i="22"/>
  <c r="PY151" i="22"/>
  <c r="PZ204" i="22"/>
  <c r="PY22" i="22"/>
  <c r="PZ124" i="22"/>
  <c r="PY110" i="22"/>
  <c r="PY24" i="22"/>
  <c r="PY114" i="22"/>
  <c r="PY107" i="22"/>
  <c r="PY99" i="22"/>
  <c r="PY30" i="22"/>
  <c r="PY262" i="22"/>
  <c r="PZ83" i="22"/>
  <c r="PY258" i="22"/>
  <c r="PY66" i="22"/>
  <c r="PY70" i="22"/>
  <c r="PY187" i="22"/>
  <c r="PY92" i="22"/>
  <c r="PZ120" i="22"/>
  <c r="PY272" i="22"/>
  <c r="PY95" i="22"/>
  <c r="PY119" i="22"/>
  <c r="PY157" i="22"/>
  <c r="PY164" i="22"/>
  <c r="PY147" i="22"/>
  <c r="PY170" i="22"/>
  <c r="PY108" i="22"/>
  <c r="PZ79" i="22"/>
  <c r="PZ42" i="22"/>
  <c r="PY256" i="22"/>
  <c r="PY9" i="22"/>
  <c r="PY212" i="22"/>
  <c r="PZ177" i="22"/>
  <c r="PY160" i="22"/>
  <c r="PY76" i="22"/>
  <c r="PY48" i="22"/>
  <c r="PY77" i="22"/>
  <c r="PY153" i="22"/>
  <c r="PY7" i="22"/>
  <c r="PY152" i="22"/>
  <c r="PZ208" i="22"/>
  <c r="PY21" i="22"/>
  <c r="PY78" i="22"/>
  <c r="PY16" i="22"/>
  <c r="PY43" i="22"/>
  <c r="PY159" i="22"/>
  <c r="PY71" i="22"/>
  <c r="PZ161" i="22"/>
  <c r="PZ50" i="22"/>
  <c r="PY116" i="22"/>
  <c r="PY69" i="22"/>
  <c r="PY162" i="22"/>
  <c r="PY250" i="22"/>
  <c r="PY19" i="22"/>
  <c r="PY166" i="22"/>
  <c r="PZ38" i="22"/>
  <c r="PY259" i="22"/>
  <c r="PY41" i="22"/>
  <c r="PY34" i="22"/>
  <c r="PZ100" i="22"/>
  <c r="PY63" i="22"/>
  <c r="PY98" i="22"/>
  <c r="PZ101" i="22"/>
  <c r="PY213" i="22"/>
  <c r="PY112" i="22"/>
  <c r="PY244" i="22"/>
  <c r="PY28" i="22"/>
  <c r="PY207" i="22"/>
  <c r="PY176" i="22"/>
  <c r="PY86" i="22"/>
  <c r="PZ273" i="22"/>
  <c r="PY46" i="22"/>
  <c r="PZ265" i="22"/>
  <c r="PY169" i="22"/>
  <c r="PY251" i="22"/>
  <c r="PY248" i="22"/>
  <c r="PY253" i="22"/>
  <c r="PY205" i="22"/>
  <c r="PY214" i="22"/>
  <c r="PY167" i="22"/>
  <c r="PY84" i="22"/>
  <c r="PY102" i="22"/>
  <c r="PY40" i="22"/>
  <c r="PY27" i="22"/>
  <c r="PY118" i="22"/>
  <c r="PY49" i="22"/>
  <c r="PY61" i="22"/>
  <c r="PY37" i="22"/>
  <c r="PY150" i="22"/>
  <c r="PY255" i="22"/>
  <c r="PZ201" i="22"/>
  <c r="PY125" i="22"/>
  <c r="PZ210" i="22"/>
  <c r="PY168" i="22"/>
  <c r="PY26" i="22"/>
  <c r="PY33" i="22"/>
  <c r="PY264" i="22"/>
  <c r="PY155" i="22"/>
  <c r="PY39" i="22"/>
  <c r="PY122" i="22"/>
  <c r="PZ269" i="22"/>
  <c r="PY93" i="22"/>
  <c r="PY52" i="22"/>
  <c r="PY35" i="22"/>
  <c r="PY171" i="22"/>
  <c r="PY58" i="22"/>
  <c r="PY158" i="22"/>
  <c r="PY23" i="22"/>
  <c r="PZ121" i="22"/>
  <c r="PY148" i="22"/>
  <c r="PY64" i="22"/>
  <c r="PY117" i="22"/>
  <c r="PY246" i="22"/>
  <c r="QA82" i="22"/>
  <c r="PY31" i="22"/>
  <c r="PY62" i="22"/>
  <c r="PY145" i="22"/>
  <c r="PZ91" i="22"/>
  <c r="PY94" i="22"/>
  <c r="PZ36" i="22"/>
  <c r="PY17" i="22"/>
  <c r="PY126" i="22"/>
  <c r="PY249" i="22"/>
  <c r="PY54" i="22"/>
  <c r="PY252" i="22"/>
  <c r="PY74" i="22"/>
  <c r="PY188" i="22"/>
  <c r="PY55" i="22"/>
  <c r="PY72" i="22"/>
  <c r="PY237" i="22"/>
  <c r="PY44" i="22"/>
  <c r="PZ235" i="22"/>
  <c r="PY45" i="22"/>
  <c r="PZ241" i="22"/>
  <c r="PY211" i="22"/>
  <c r="QA73" i="22"/>
  <c r="PY254" i="22"/>
  <c r="PY111" i="22"/>
  <c r="PY14" i="22"/>
  <c r="PY60" i="22"/>
  <c r="PY206" i="22"/>
  <c r="PZ105" i="22"/>
  <c r="PY270" i="22"/>
  <c r="PY11" i="22"/>
  <c r="PY65" i="22"/>
  <c r="PZ32" i="22"/>
  <c r="PY6" i="22"/>
  <c r="PZ123" i="22"/>
  <c r="PZ261" i="22"/>
  <c r="PY103" i="22"/>
  <c r="PZ247" i="22"/>
  <c r="PZ68" i="22"/>
  <c r="PZ53" i="22"/>
  <c r="PY20" i="22"/>
  <c r="PY81" i="22"/>
  <c r="PZ67" i="22"/>
  <c r="PY156" i="22"/>
  <c r="PY51" i="22"/>
  <c r="PY115" i="22"/>
  <c r="PY203" i="22"/>
  <c r="PY209" i="22"/>
  <c r="PZ319" i="22"/>
  <c r="PY13" i="22"/>
  <c r="PY5" i="22"/>
  <c r="PY202" i="22"/>
  <c r="PZ106" i="22"/>
  <c r="PY238" i="22"/>
  <c r="PY8" i="22"/>
  <c r="PY47" i="22"/>
  <c r="PY25" i="22"/>
  <c r="PY266" i="22"/>
  <c r="PZ80" i="22"/>
  <c r="PZ89" i="22" l="1"/>
  <c r="PZ90" i="22"/>
  <c r="QA97" i="22"/>
  <c r="PZ165" i="22"/>
  <c r="PZ109" i="22"/>
  <c r="PZ113" i="22"/>
  <c r="PZ257" i="22"/>
  <c r="PZ96" i="22"/>
  <c r="PZ238" i="22"/>
  <c r="PZ25" i="22"/>
  <c r="QA106" i="22"/>
  <c r="QA319" i="22"/>
  <c r="PZ20" i="22"/>
  <c r="QA68" i="22"/>
  <c r="QA261" i="22"/>
  <c r="PZ14" i="22"/>
  <c r="PZ72" i="22"/>
  <c r="PZ249" i="22"/>
  <c r="PZ31" i="22"/>
  <c r="PZ58" i="22"/>
  <c r="PZ155" i="22"/>
  <c r="PZ37" i="22"/>
  <c r="PZ84" i="22"/>
  <c r="PZ176" i="22"/>
  <c r="PZ112" i="22"/>
  <c r="PZ34" i="22"/>
  <c r="PZ69" i="22"/>
  <c r="PZ78" i="22"/>
  <c r="PZ48" i="22"/>
  <c r="PZ164" i="22"/>
  <c r="PZ258" i="22"/>
  <c r="PZ202" i="22"/>
  <c r="PZ156" i="22"/>
  <c r="QA53" i="22"/>
  <c r="QA247" i="22"/>
  <c r="QA123" i="22"/>
  <c r="PZ111" i="22"/>
  <c r="PZ44" i="22"/>
  <c r="PZ252" i="22"/>
  <c r="QA91" i="22"/>
  <c r="PZ117" i="22"/>
  <c r="PZ171" i="22"/>
  <c r="QA269" i="22"/>
  <c r="PZ168" i="22"/>
  <c r="PZ61" i="22"/>
  <c r="PZ167" i="22"/>
  <c r="PZ46" i="22"/>
  <c r="PZ213" i="22"/>
  <c r="PZ41" i="22"/>
  <c r="PZ159" i="22"/>
  <c r="PZ153" i="22"/>
  <c r="PZ76" i="22"/>
  <c r="PZ108" i="22"/>
  <c r="PZ272" i="22"/>
  <c r="PZ70" i="22"/>
  <c r="QA83" i="22"/>
  <c r="PZ107" i="22"/>
  <c r="QA124" i="22"/>
  <c r="PZ151" i="22"/>
  <c r="PZ18" i="22"/>
  <c r="PZ59" i="22"/>
  <c r="PZ12" i="22"/>
  <c r="PZ242" i="22"/>
  <c r="PZ268" i="22"/>
  <c r="PZ29" i="22"/>
  <c r="PZ47" i="22"/>
  <c r="PZ209" i="22"/>
  <c r="QA105" i="22"/>
  <c r="QA241" i="22"/>
  <c r="PZ55" i="22"/>
  <c r="PZ126" i="22"/>
  <c r="PZ23" i="22"/>
  <c r="PZ264" i="22"/>
  <c r="PZ255" i="22"/>
  <c r="PZ27" i="22"/>
  <c r="PZ248" i="22"/>
  <c r="PZ207" i="22"/>
  <c r="PZ19" i="22"/>
  <c r="PZ116" i="22"/>
  <c r="PZ21" i="22"/>
  <c r="PZ9" i="22"/>
  <c r="PZ22" i="22"/>
  <c r="PZ266" i="22"/>
  <c r="PZ5" i="22"/>
  <c r="PZ11" i="22"/>
  <c r="PZ254" i="22"/>
  <c r="PZ188" i="22"/>
  <c r="PZ17" i="22"/>
  <c r="QB82" i="22"/>
  <c r="PZ122" i="22"/>
  <c r="PZ150" i="22"/>
  <c r="PZ40" i="22"/>
  <c r="PZ251" i="22"/>
  <c r="QA273" i="22"/>
  <c r="QA101" i="22"/>
  <c r="QA100" i="22"/>
  <c r="PZ250" i="22"/>
  <c r="QA50" i="22"/>
  <c r="PZ77" i="22"/>
  <c r="PZ256" i="22"/>
  <c r="PZ157" i="22"/>
  <c r="QA120" i="22"/>
  <c r="PZ114" i="22"/>
  <c r="PZ85" i="22"/>
  <c r="PZ263" i="22"/>
  <c r="PZ15" i="22"/>
  <c r="PZ56" i="22"/>
  <c r="PZ260" i="22"/>
  <c r="PZ8" i="22"/>
  <c r="PZ203" i="22"/>
  <c r="QA67" i="22"/>
  <c r="PZ6" i="22"/>
  <c r="PZ206" i="22"/>
  <c r="PZ237" i="22"/>
  <c r="PZ54" i="22"/>
  <c r="PZ145" i="22"/>
  <c r="PZ64" i="22"/>
  <c r="PZ35" i="22"/>
  <c r="PZ33" i="22"/>
  <c r="QA210" i="22"/>
  <c r="PZ49" i="22"/>
  <c r="PZ214" i="22"/>
  <c r="PZ28" i="22"/>
  <c r="PZ259" i="22"/>
  <c r="PZ43" i="22"/>
  <c r="QA208" i="22"/>
  <c r="PZ160" i="22"/>
  <c r="PZ170" i="22"/>
  <c r="PZ262" i="22"/>
  <c r="PZ115" i="22"/>
  <c r="PZ103" i="22"/>
  <c r="QA32" i="22"/>
  <c r="PZ60" i="22"/>
  <c r="PZ45" i="22"/>
  <c r="PZ62" i="22"/>
  <c r="PZ148" i="22"/>
  <c r="PZ52" i="22"/>
  <c r="PZ26" i="22"/>
  <c r="PZ205" i="22"/>
  <c r="PZ86" i="22"/>
  <c r="PZ98" i="22"/>
  <c r="QA38" i="22"/>
  <c r="PZ16" i="22"/>
  <c r="QA177" i="22"/>
  <c r="PZ147" i="22"/>
  <c r="PZ119" i="22"/>
  <c r="PZ92" i="22"/>
  <c r="PZ66" i="22"/>
  <c r="PZ30" i="22"/>
  <c r="PZ24" i="22"/>
  <c r="QA204" i="22"/>
  <c r="PZ154" i="22"/>
  <c r="PZ271" i="22"/>
  <c r="PZ245" i="22"/>
  <c r="QA104" i="22"/>
  <c r="PZ267" i="22"/>
  <c r="PZ57" i="22"/>
  <c r="PZ75" i="22"/>
  <c r="QA80" i="22"/>
  <c r="PZ81" i="22"/>
  <c r="PZ270" i="22"/>
  <c r="QB73" i="22"/>
  <c r="QA36" i="22"/>
  <c r="PZ246" i="22"/>
  <c r="PZ158" i="22"/>
  <c r="PZ39" i="22"/>
  <c r="PZ125" i="22"/>
  <c r="PZ102" i="22"/>
  <c r="PZ169" i="22"/>
  <c r="PZ244" i="22"/>
  <c r="PZ162" i="22"/>
  <c r="QA161" i="22"/>
  <c r="PZ152" i="22"/>
  <c r="QA42" i="22"/>
  <c r="PZ13" i="22"/>
  <c r="PZ51" i="22"/>
  <c r="PZ65" i="22"/>
  <c r="PZ211" i="22"/>
  <c r="QA235" i="22"/>
  <c r="PZ74" i="22"/>
  <c r="PZ94" i="22"/>
  <c r="QA121" i="22"/>
  <c r="PZ93" i="22"/>
  <c r="QA201" i="22"/>
  <c r="PZ118" i="22"/>
  <c r="PZ253" i="22"/>
  <c r="QA265" i="22"/>
  <c r="PZ63" i="22"/>
  <c r="PZ166" i="22"/>
  <c r="PZ71" i="22"/>
  <c r="PZ7" i="22"/>
  <c r="PZ212" i="22"/>
  <c r="QA79" i="22"/>
  <c r="PZ95" i="22"/>
  <c r="PZ187" i="22"/>
  <c r="PZ99" i="22"/>
  <c r="PZ110" i="22"/>
  <c r="PZ149" i="22"/>
  <c r="QA146" i="22"/>
  <c r="PZ10" i="22"/>
  <c r="PZ87" i="22"/>
  <c r="QA163" i="22"/>
  <c r="QA88" i="22"/>
  <c r="QA89" i="22" l="1"/>
  <c r="QB97" i="22"/>
  <c r="QA90" i="22"/>
  <c r="QA165" i="22"/>
  <c r="QA109" i="22"/>
  <c r="QA96" i="22"/>
  <c r="QA257" i="22"/>
  <c r="QA113" i="22"/>
  <c r="QA158" i="22"/>
  <c r="QB42" i="22"/>
  <c r="QB80" i="22"/>
  <c r="QB204" i="22"/>
  <c r="QA92" i="22"/>
  <c r="QA86" i="22"/>
  <c r="QA52" i="22"/>
  <c r="QA60" i="22"/>
  <c r="QA115" i="22"/>
  <c r="QA214" i="22"/>
  <c r="QA237" i="22"/>
  <c r="QA203" i="22"/>
  <c r="QA85" i="22"/>
  <c r="QA157" i="22"/>
  <c r="QA251" i="22"/>
  <c r="QB79" i="22"/>
  <c r="QB121" i="22"/>
  <c r="QA51" i="22"/>
  <c r="QA152" i="22"/>
  <c r="QA244" i="22"/>
  <c r="QA125" i="22"/>
  <c r="QC73" i="22"/>
  <c r="QB32" i="22"/>
  <c r="QA43" i="22"/>
  <c r="QA64" i="22"/>
  <c r="QA206" i="22"/>
  <c r="QA8" i="22"/>
  <c r="QA114" i="22"/>
  <c r="QA256" i="22"/>
  <c r="QA40" i="22"/>
  <c r="QA254" i="22"/>
  <c r="QA5" i="22"/>
  <c r="QA207" i="22"/>
  <c r="QA264" i="22"/>
  <c r="QA55" i="22"/>
  <c r="QA209" i="22"/>
  <c r="QA242" i="22"/>
  <c r="QA151" i="22"/>
  <c r="QA70" i="22"/>
  <c r="QA76" i="22"/>
  <c r="QA213" i="22"/>
  <c r="QA168" i="22"/>
  <c r="QB123" i="22"/>
  <c r="QA202" i="22"/>
  <c r="QA78" i="22"/>
  <c r="QA176" i="22"/>
  <c r="QA58" i="22"/>
  <c r="QA14" i="22"/>
  <c r="QB319" i="22"/>
  <c r="QB88" i="22"/>
  <c r="QA10" i="22"/>
  <c r="QA110" i="22"/>
  <c r="QA166" i="22"/>
  <c r="QA118" i="22"/>
  <c r="QB235" i="22"/>
  <c r="QB36" i="22"/>
  <c r="QA75" i="22"/>
  <c r="QA245" i="22"/>
  <c r="QA24" i="22"/>
  <c r="QA119" i="22"/>
  <c r="QA16" i="22"/>
  <c r="QA205" i="22"/>
  <c r="QA148" i="22"/>
  <c r="QA262" i="22"/>
  <c r="QA49" i="22"/>
  <c r="QB100" i="22"/>
  <c r="QC82" i="22"/>
  <c r="QA21" i="22"/>
  <c r="QB91" i="22"/>
  <c r="QB146" i="22"/>
  <c r="QA99" i="22"/>
  <c r="QA212" i="22"/>
  <c r="QA63" i="22"/>
  <c r="QB161" i="22"/>
  <c r="QA169" i="22"/>
  <c r="QA39" i="22"/>
  <c r="QB38" i="22"/>
  <c r="QA62" i="22"/>
  <c r="QA103" i="22"/>
  <c r="QA170" i="22"/>
  <c r="QA259" i="22"/>
  <c r="QB101" i="22"/>
  <c r="QA150" i="22"/>
  <c r="QA11" i="22"/>
  <c r="QA266" i="22"/>
  <c r="QA116" i="22"/>
  <c r="QA248" i="22"/>
  <c r="QA23" i="22"/>
  <c r="QB124" i="22"/>
  <c r="QA272" i="22"/>
  <c r="QA153" i="22"/>
  <c r="QB269" i="22"/>
  <c r="QA252" i="22"/>
  <c r="QB247" i="22"/>
  <c r="QA258" i="22"/>
  <c r="QA69" i="22"/>
  <c r="QA84" i="22"/>
  <c r="QA31" i="22"/>
  <c r="QB261" i="22"/>
  <c r="QB106" i="22"/>
  <c r="QB201" i="22"/>
  <c r="QA211" i="22"/>
  <c r="QA270" i="22"/>
  <c r="QA57" i="22"/>
  <c r="QA271" i="22"/>
  <c r="QA30" i="22"/>
  <c r="QA147" i="22"/>
  <c r="QB210" i="22"/>
  <c r="QA145" i="22"/>
  <c r="QA6" i="22"/>
  <c r="QA15" i="22"/>
  <c r="QA77" i="22"/>
  <c r="QA17" i="22"/>
  <c r="QB241" i="22"/>
  <c r="QA47" i="22"/>
  <c r="QA12" i="22"/>
  <c r="QA46" i="22"/>
  <c r="QA149" i="22"/>
  <c r="QA187" i="22"/>
  <c r="QA13" i="22"/>
  <c r="QA102" i="22"/>
  <c r="QA267" i="22"/>
  <c r="QA154" i="22"/>
  <c r="QA66" i="22"/>
  <c r="QA98" i="22"/>
  <c r="QA26" i="22"/>
  <c r="QA160" i="22"/>
  <c r="QA28" i="22"/>
  <c r="QA33" i="22"/>
  <c r="QA54" i="22"/>
  <c r="QB120" i="22"/>
  <c r="QB273" i="22"/>
  <c r="QA122" i="22"/>
  <c r="QA22" i="22"/>
  <c r="QA19" i="22"/>
  <c r="QA27" i="22"/>
  <c r="QA29" i="22"/>
  <c r="QA59" i="22"/>
  <c r="QA167" i="22"/>
  <c r="QA171" i="22"/>
  <c r="QB53" i="22"/>
  <c r="QA164" i="22"/>
  <c r="QA34" i="22"/>
  <c r="QA37" i="22"/>
  <c r="QA249" i="22"/>
  <c r="QB68" i="22"/>
  <c r="QA25" i="22"/>
  <c r="QB163" i="22"/>
  <c r="QA7" i="22"/>
  <c r="QB177" i="22"/>
  <c r="QA45" i="22"/>
  <c r="QB67" i="22"/>
  <c r="QA260" i="22"/>
  <c r="QA263" i="22"/>
  <c r="QB50" i="22"/>
  <c r="QA188" i="22"/>
  <c r="QB105" i="22"/>
  <c r="QA107" i="22"/>
  <c r="QA159" i="22"/>
  <c r="QA44" i="22"/>
  <c r="QB265" i="22"/>
  <c r="QA94" i="22"/>
  <c r="QA162" i="22"/>
  <c r="QA81" i="22"/>
  <c r="QA87" i="22"/>
  <c r="QA95" i="22"/>
  <c r="QA71" i="22"/>
  <c r="QA253" i="22"/>
  <c r="QA93" i="22"/>
  <c r="QA74" i="22"/>
  <c r="QA65" i="22"/>
  <c r="QA246" i="22"/>
  <c r="QB104" i="22"/>
  <c r="QB208" i="22"/>
  <c r="QA35" i="22"/>
  <c r="QA56" i="22"/>
  <c r="QA250" i="22"/>
  <c r="QA9" i="22"/>
  <c r="QA255" i="22"/>
  <c r="QA126" i="22"/>
  <c r="QA268" i="22"/>
  <c r="QA18" i="22"/>
  <c r="QB83" i="22"/>
  <c r="QA108" i="22"/>
  <c r="QA41" i="22"/>
  <c r="QA61" i="22"/>
  <c r="QA117" i="22"/>
  <c r="QA111" i="22"/>
  <c r="QA156" i="22"/>
  <c r="QA48" i="22"/>
  <c r="QA112" i="22"/>
  <c r="QA155" i="22"/>
  <c r="QA72" i="22"/>
  <c r="QA20" i="22"/>
  <c r="QA238" i="22"/>
  <c r="QB89" i="22" l="1"/>
  <c r="QB90" i="22"/>
  <c r="QC97" i="22"/>
  <c r="QB165" i="22"/>
  <c r="QB109" i="22"/>
  <c r="QB113" i="22"/>
  <c r="QB257" i="22"/>
  <c r="QB96" i="22"/>
  <c r="QB41" i="22"/>
  <c r="QB111" i="22"/>
  <c r="QB126" i="22"/>
  <c r="QB35" i="22"/>
  <c r="QB74" i="22"/>
  <c r="QB107" i="22"/>
  <c r="QB164" i="22"/>
  <c r="QB27" i="22"/>
  <c r="QB122" i="22"/>
  <c r="QB26" i="22"/>
  <c r="QB17" i="22"/>
  <c r="QB147" i="22"/>
  <c r="QB31" i="22"/>
  <c r="QC247" i="22"/>
  <c r="QB116" i="22"/>
  <c r="QC101" i="22"/>
  <c r="QB169" i="22"/>
  <c r="QD82" i="22"/>
  <c r="QB24" i="22"/>
  <c r="QC235" i="22"/>
  <c r="QB58" i="22"/>
  <c r="QB70" i="22"/>
  <c r="QC32" i="22"/>
  <c r="QC83" i="22"/>
  <c r="QB87" i="22"/>
  <c r="QC265" i="22"/>
  <c r="QC105" i="22"/>
  <c r="QB7" i="22"/>
  <c r="QB59" i="22"/>
  <c r="QB28" i="22"/>
  <c r="QB187" i="22"/>
  <c r="QB77" i="22"/>
  <c r="QB30" i="22"/>
  <c r="QC201" i="22"/>
  <c r="QB252" i="22"/>
  <c r="QC124" i="22"/>
  <c r="QB205" i="22"/>
  <c r="QB118" i="22"/>
  <c r="QC88" i="22"/>
  <c r="QB168" i="22"/>
  <c r="QB264" i="22"/>
  <c r="QB8" i="22"/>
  <c r="QB152" i="22"/>
  <c r="QB85" i="22"/>
  <c r="QB115" i="22"/>
  <c r="QC42" i="22"/>
  <c r="QB238" i="22"/>
  <c r="QB112" i="22"/>
  <c r="QB117" i="22"/>
  <c r="QB255" i="22"/>
  <c r="QC208" i="22"/>
  <c r="QB93" i="22"/>
  <c r="QB260" i="22"/>
  <c r="QB249" i="22"/>
  <c r="QC53" i="22"/>
  <c r="QB19" i="22"/>
  <c r="QC273" i="22"/>
  <c r="QB98" i="22"/>
  <c r="QB12" i="22"/>
  <c r="QB6" i="22"/>
  <c r="QB84" i="22"/>
  <c r="QB266" i="22"/>
  <c r="QB259" i="22"/>
  <c r="QC161" i="22"/>
  <c r="QC146" i="22"/>
  <c r="QC100" i="22"/>
  <c r="QB245" i="22"/>
  <c r="QB176" i="22"/>
  <c r="QB151" i="22"/>
  <c r="QB40" i="22"/>
  <c r="QB23" i="22"/>
  <c r="QB48" i="22"/>
  <c r="QB18" i="22"/>
  <c r="QB250" i="22"/>
  <c r="QC104" i="22"/>
  <c r="QB81" i="22"/>
  <c r="QB188" i="22"/>
  <c r="QB37" i="22"/>
  <c r="QB29" i="22"/>
  <c r="QC120" i="22"/>
  <c r="QB66" i="22"/>
  <c r="QB102" i="22"/>
  <c r="QB47" i="22"/>
  <c r="QB145" i="22"/>
  <c r="QB69" i="22"/>
  <c r="QC269" i="22"/>
  <c r="QB170" i="22"/>
  <c r="QC38" i="22"/>
  <c r="QB49" i="22"/>
  <c r="QB75" i="22"/>
  <c r="QB78" i="22"/>
  <c r="QB242" i="22"/>
  <c r="QB256" i="22"/>
  <c r="QB206" i="22"/>
  <c r="QB51" i="22"/>
  <c r="QB203" i="22"/>
  <c r="QB60" i="22"/>
  <c r="QB92" i="22"/>
  <c r="QB20" i="22"/>
  <c r="QB61" i="22"/>
  <c r="QB253" i="22"/>
  <c r="QB44" i="22"/>
  <c r="QC67" i="22"/>
  <c r="QC163" i="22"/>
  <c r="QB171" i="22"/>
  <c r="QB22" i="22"/>
  <c r="QB160" i="22"/>
  <c r="QB149" i="22"/>
  <c r="QB271" i="22"/>
  <c r="QC106" i="22"/>
  <c r="QB11" i="22"/>
  <c r="QB63" i="22"/>
  <c r="QC91" i="22"/>
  <c r="QB16" i="22"/>
  <c r="QB166" i="22"/>
  <c r="QC319" i="22"/>
  <c r="QB213" i="22"/>
  <c r="QB207" i="22"/>
  <c r="QD73" i="22"/>
  <c r="QB13" i="22"/>
  <c r="QB156" i="22"/>
  <c r="QB9" i="22"/>
  <c r="QB65" i="22"/>
  <c r="QB162" i="22"/>
  <c r="QC50" i="22"/>
  <c r="QB25" i="22"/>
  <c r="QB34" i="22"/>
  <c r="QC241" i="22"/>
  <c r="QB57" i="22"/>
  <c r="QB258" i="22"/>
  <c r="QB248" i="22"/>
  <c r="QB103" i="22"/>
  <c r="QB212" i="22"/>
  <c r="QB262" i="22"/>
  <c r="QB14" i="22"/>
  <c r="QB76" i="22"/>
  <c r="QB5" i="22"/>
  <c r="QB64" i="22"/>
  <c r="QB125" i="22"/>
  <c r="QC121" i="22"/>
  <c r="QB251" i="22"/>
  <c r="QB237" i="22"/>
  <c r="QB52" i="22"/>
  <c r="QC204" i="22"/>
  <c r="QB158" i="22"/>
  <c r="QB268" i="22"/>
  <c r="QB56" i="22"/>
  <c r="QB71" i="22"/>
  <c r="QB159" i="22"/>
  <c r="QB45" i="22"/>
  <c r="QB167" i="22"/>
  <c r="QB54" i="22"/>
  <c r="QB154" i="22"/>
  <c r="QB15" i="22"/>
  <c r="QC210" i="22"/>
  <c r="QB211" i="22"/>
  <c r="QC261" i="22"/>
  <c r="QB153" i="22"/>
  <c r="QB150" i="22"/>
  <c r="QB39" i="22"/>
  <c r="QB21" i="22"/>
  <c r="QB119" i="22"/>
  <c r="QC36" i="22"/>
  <c r="QB110" i="22"/>
  <c r="QB202" i="22"/>
  <c r="QB209" i="22"/>
  <c r="QB114" i="22"/>
  <c r="QB108" i="22"/>
  <c r="QB94" i="22"/>
  <c r="QB72" i="22"/>
  <c r="QB155" i="22"/>
  <c r="QB246" i="22"/>
  <c r="QB95" i="22"/>
  <c r="QB263" i="22"/>
  <c r="QC177" i="22"/>
  <c r="QC68" i="22"/>
  <c r="QB33" i="22"/>
  <c r="QB267" i="22"/>
  <c r="QB46" i="22"/>
  <c r="QB270" i="22"/>
  <c r="QB272" i="22"/>
  <c r="QB62" i="22"/>
  <c r="QB99" i="22"/>
  <c r="QB148" i="22"/>
  <c r="QB10" i="22"/>
  <c r="QC123" i="22"/>
  <c r="QB55" i="22"/>
  <c r="QB254" i="22"/>
  <c r="QB43" i="22"/>
  <c r="QB244" i="22"/>
  <c r="QC79" i="22"/>
  <c r="QB157" i="22"/>
  <c r="QB214" i="22"/>
  <c r="QB86" i="22"/>
  <c r="QC80" i="22"/>
  <c r="QC89" i="22" l="1"/>
  <c r="QD97" i="22"/>
  <c r="QC90" i="22"/>
  <c r="QC165" i="22"/>
  <c r="QC109" i="22"/>
  <c r="QC96" i="22"/>
  <c r="QC257" i="22"/>
  <c r="QC113" i="22"/>
  <c r="QC214" i="22"/>
  <c r="QC202" i="22"/>
  <c r="QD177" i="22"/>
  <c r="QC110" i="22"/>
  <c r="QC39" i="22"/>
  <c r="QC211" i="22"/>
  <c r="QC54" i="22"/>
  <c r="QC71" i="22"/>
  <c r="QD241" i="22"/>
  <c r="QD91" i="22"/>
  <c r="QC160" i="22"/>
  <c r="QD67" i="22"/>
  <c r="QC92" i="22"/>
  <c r="QC51" i="22"/>
  <c r="QC78" i="22"/>
  <c r="QC170" i="22"/>
  <c r="QC47" i="22"/>
  <c r="QC29" i="22"/>
  <c r="QD104" i="22"/>
  <c r="QC23" i="22"/>
  <c r="QC245" i="22"/>
  <c r="QC259" i="22"/>
  <c r="QC12" i="22"/>
  <c r="QC19" i="22"/>
  <c r="QC93" i="22"/>
  <c r="QC117" i="22"/>
  <c r="QC152" i="22"/>
  <c r="QD88" i="22"/>
  <c r="QD124" i="22"/>
  <c r="QC30" i="22"/>
  <c r="QC59" i="22"/>
  <c r="QC87" i="22"/>
  <c r="QC24" i="22"/>
  <c r="QC116" i="22"/>
  <c r="QC17" i="22"/>
  <c r="QC27" i="22"/>
  <c r="QC35" i="22"/>
  <c r="QC43" i="22"/>
  <c r="QC246" i="22"/>
  <c r="QC157" i="22"/>
  <c r="QC254" i="22"/>
  <c r="QC148" i="22"/>
  <c r="QC267" i="22"/>
  <c r="QC108" i="22"/>
  <c r="QD204" i="22"/>
  <c r="QD121" i="22"/>
  <c r="QC76" i="22"/>
  <c r="QC103" i="22"/>
  <c r="QC162" i="22"/>
  <c r="QC156" i="22"/>
  <c r="QC213" i="22"/>
  <c r="QC46" i="22"/>
  <c r="QD80" i="22"/>
  <c r="QC99" i="22"/>
  <c r="QD36" i="22"/>
  <c r="QC150" i="22"/>
  <c r="QC167" i="22"/>
  <c r="QD319" i="22"/>
  <c r="QC22" i="22"/>
  <c r="QC61" i="22"/>
  <c r="QC206" i="22"/>
  <c r="QD269" i="22"/>
  <c r="QC102" i="22"/>
  <c r="QC37" i="22"/>
  <c r="QC250" i="22"/>
  <c r="QC40" i="22"/>
  <c r="QD100" i="22"/>
  <c r="QC266" i="22"/>
  <c r="QD53" i="22"/>
  <c r="QD208" i="22"/>
  <c r="QC112" i="22"/>
  <c r="QC115" i="22"/>
  <c r="QC8" i="22"/>
  <c r="QC118" i="22"/>
  <c r="QC252" i="22"/>
  <c r="QC77" i="22"/>
  <c r="QC7" i="22"/>
  <c r="QC70" i="22"/>
  <c r="QE82" i="22"/>
  <c r="QD247" i="22"/>
  <c r="QC164" i="22"/>
  <c r="QC126" i="22"/>
  <c r="QD68" i="22"/>
  <c r="QD79" i="22"/>
  <c r="QC55" i="22"/>
  <c r="QC270" i="22"/>
  <c r="QC33" i="22"/>
  <c r="QC263" i="22"/>
  <c r="QC155" i="22"/>
  <c r="QC114" i="22"/>
  <c r="QD210" i="22"/>
  <c r="QC56" i="22"/>
  <c r="QC52" i="22"/>
  <c r="QC125" i="22"/>
  <c r="QC14" i="22"/>
  <c r="QC248" i="22"/>
  <c r="QC34" i="22"/>
  <c r="QC65" i="22"/>
  <c r="QC13" i="22"/>
  <c r="QC63" i="22"/>
  <c r="QC271" i="22"/>
  <c r="QC44" i="22"/>
  <c r="QC60" i="22"/>
  <c r="QC75" i="22"/>
  <c r="QC72" i="22"/>
  <c r="QC64" i="22"/>
  <c r="QC10" i="22"/>
  <c r="QC21" i="22"/>
  <c r="QD123" i="22"/>
  <c r="QC95" i="22"/>
  <c r="QC209" i="22"/>
  <c r="QC153" i="22"/>
  <c r="QC15" i="22"/>
  <c r="QC45" i="22"/>
  <c r="QC237" i="22"/>
  <c r="QC262" i="22"/>
  <c r="QC258" i="22"/>
  <c r="QC25" i="22"/>
  <c r="QE73" i="22"/>
  <c r="QC166" i="22"/>
  <c r="QC11" i="22"/>
  <c r="QC171" i="22"/>
  <c r="QC253" i="22"/>
  <c r="QC20" i="22"/>
  <c r="QC203" i="22"/>
  <c r="QC256" i="22"/>
  <c r="QC49" i="22"/>
  <c r="QC69" i="22"/>
  <c r="QC66" i="22"/>
  <c r="QC188" i="22"/>
  <c r="QC18" i="22"/>
  <c r="QC151" i="22"/>
  <c r="QD146" i="22"/>
  <c r="QC84" i="22"/>
  <c r="QC98" i="22"/>
  <c r="QC249" i="22"/>
  <c r="QC238" i="22"/>
  <c r="QC85" i="22"/>
  <c r="QC264" i="22"/>
  <c r="QC205" i="22"/>
  <c r="QD201" i="22"/>
  <c r="QC187" i="22"/>
  <c r="QD105" i="22"/>
  <c r="QD83" i="22"/>
  <c r="QC58" i="22"/>
  <c r="QC169" i="22"/>
  <c r="QC31" i="22"/>
  <c r="QC26" i="22"/>
  <c r="QC107" i="22"/>
  <c r="QC111" i="22"/>
  <c r="QC272" i="22"/>
  <c r="QC94" i="22"/>
  <c r="QC86" i="22"/>
  <c r="QC244" i="22"/>
  <c r="QC62" i="22"/>
  <c r="QC119" i="22"/>
  <c r="QC268" i="22"/>
  <c r="QD101" i="22"/>
  <c r="QD261" i="22"/>
  <c r="QC154" i="22"/>
  <c r="QC159" i="22"/>
  <c r="QC158" i="22"/>
  <c r="QC251" i="22"/>
  <c r="QC5" i="22"/>
  <c r="QC212" i="22"/>
  <c r="QC57" i="22"/>
  <c r="QD50" i="22"/>
  <c r="QC9" i="22"/>
  <c r="QC207" i="22"/>
  <c r="QC16" i="22"/>
  <c r="QD106" i="22"/>
  <c r="QC149" i="22"/>
  <c r="QD163" i="22"/>
  <c r="QC242" i="22"/>
  <c r="QD38" i="22"/>
  <c r="QC145" i="22"/>
  <c r="QD120" i="22"/>
  <c r="QC81" i="22"/>
  <c r="QC48" i="22"/>
  <c r="QC176" i="22"/>
  <c r="QD161" i="22"/>
  <c r="QC6" i="22"/>
  <c r="QD273" i="22"/>
  <c r="QC260" i="22"/>
  <c r="QC255" i="22"/>
  <c r="QD42" i="22"/>
  <c r="QC168" i="22"/>
  <c r="QC28" i="22"/>
  <c r="QD265" i="22"/>
  <c r="QD32" i="22"/>
  <c r="QD235" i="22"/>
  <c r="QC147" i="22"/>
  <c r="QC122" i="22"/>
  <c r="QC74" i="22"/>
  <c r="QC41" i="22"/>
  <c r="QD89" i="22" l="1"/>
  <c r="QD90" i="22"/>
  <c r="QE97" i="22"/>
  <c r="QD165" i="22"/>
  <c r="QD109" i="22"/>
  <c r="QD113" i="22"/>
  <c r="QD257" i="22"/>
  <c r="QD96" i="22"/>
  <c r="QD16" i="22"/>
  <c r="QE101" i="22"/>
  <c r="QE83" i="22"/>
  <c r="QD41" i="22"/>
  <c r="QD6" i="22"/>
  <c r="QD242" i="22"/>
  <c r="QE163" i="22"/>
  <c r="QD212" i="22"/>
  <c r="QD62" i="22"/>
  <c r="QD31" i="22"/>
  <c r="QE105" i="22"/>
  <c r="QD249" i="22"/>
  <c r="QD69" i="22"/>
  <c r="QD11" i="22"/>
  <c r="QD237" i="22"/>
  <c r="QD21" i="22"/>
  <c r="QD63" i="22"/>
  <c r="QD52" i="22"/>
  <c r="QD55" i="22"/>
  <c r="QD70" i="22"/>
  <c r="QD112" i="22"/>
  <c r="QD37" i="22"/>
  <c r="QD150" i="22"/>
  <c r="QE204" i="22"/>
  <c r="QD148" i="22"/>
  <c r="QD17" i="22"/>
  <c r="QD87" i="22"/>
  <c r="QE88" i="22"/>
  <c r="QD93" i="22"/>
  <c r="QD245" i="22"/>
  <c r="QD47" i="22"/>
  <c r="QD92" i="22"/>
  <c r="QD54" i="22"/>
  <c r="QD28" i="22"/>
  <c r="QD158" i="22"/>
  <c r="QE235" i="22"/>
  <c r="QE42" i="22"/>
  <c r="QD81" i="22"/>
  <c r="QD207" i="22"/>
  <c r="QD159" i="22"/>
  <c r="QD272" i="22"/>
  <c r="QD264" i="22"/>
  <c r="QD151" i="22"/>
  <c r="QD20" i="22"/>
  <c r="QD25" i="22"/>
  <c r="QD209" i="22"/>
  <c r="QD75" i="22"/>
  <c r="QD155" i="22"/>
  <c r="QD164" i="22"/>
  <c r="QD252" i="22"/>
  <c r="QD266" i="22"/>
  <c r="QD61" i="22"/>
  <c r="QD46" i="22"/>
  <c r="QD246" i="22"/>
  <c r="QD48" i="22"/>
  <c r="QD26" i="22"/>
  <c r="QE161" i="22"/>
  <c r="QE120" i="22"/>
  <c r="QD149" i="22"/>
  <c r="QD5" i="22"/>
  <c r="QD268" i="22"/>
  <c r="QD111" i="22"/>
  <c r="QD187" i="22"/>
  <c r="QD98" i="22"/>
  <c r="QD253" i="22"/>
  <c r="QD95" i="22"/>
  <c r="QD60" i="22"/>
  <c r="QD56" i="22"/>
  <c r="QD118" i="22"/>
  <c r="QD102" i="22"/>
  <c r="QD213" i="22"/>
  <c r="QD254" i="22"/>
  <c r="QD116" i="22"/>
  <c r="QD59" i="22"/>
  <c r="QD19" i="22"/>
  <c r="QD23" i="22"/>
  <c r="QD170" i="22"/>
  <c r="QE91" i="22"/>
  <c r="QD211" i="22"/>
  <c r="QE177" i="22"/>
  <c r="QD94" i="22"/>
  <c r="QD74" i="22"/>
  <c r="QE32" i="22"/>
  <c r="QD255" i="22"/>
  <c r="QD9" i="22"/>
  <c r="QD154" i="22"/>
  <c r="QD244" i="22"/>
  <c r="QD169" i="22"/>
  <c r="QD85" i="22"/>
  <c r="QD18" i="22"/>
  <c r="QD49" i="22"/>
  <c r="QD166" i="22"/>
  <c r="QD45" i="22"/>
  <c r="QD10" i="22"/>
  <c r="QD13" i="22"/>
  <c r="QD248" i="22"/>
  <c r="QD263" i="22"/>
  <c r="QE79" i="22"/>
  <c r="QE208" i="22"/>
  <c r="QE100" i="22"/>
  <c r="QD22" i="22"/>
  <c r="QE36" i="22"/>
  <c r="QD103" i="22"/>
  <c r="QD108" i="22"/>
  <c r="QD43" i="22"/>
  <c r="QD152" i="22"/>
  <c r="QD147" i="22"/>
  <c r="QE273" i="22"/>
  <c r="QE146" i="22"/>
  <c r="QD122" i="22"/>
  <c r="QD168" i="22"/>
  <c r="QD176" i="22"/>
  <c r="QD251" i="22"/>
  <c r="QD86" i="22"/>
  <c r="QD107" i="22"/>
  <c r="QE201" i="22"/>
  <c r="QD84" i="22"/>
  <c r="QD256" i="22"/>
  <c r="QF73" i="22"/>
  <c r="QD15" i="22"/>
  <c r="QD64" i="22"/>
  <c r="QD65" i="22"/>
  <c r="QD33" i="22"/>
  <c r="QE68" i="22"/>
  <c r="QE247" i="22"/>
  <c r="QD8" i="22"/>
  <c r="QE53" i="22"/>
  <c r="QD99" i="22"/>
  <c r="QD156" i="22"/>
  <c r="QD267" i="22"/>
  <c r="QD157" i="22"/>
  <c r="QD35" i="22"/>
  <c r="QD24" i="22"/>
  <c r="QD30" i="22"/>
  <c r="QD12" i="22"/>
  <c r="QE104" i="22"/>
  <c r="QD78" i="22"/>
  <c r="QE67" i="22"/>
  <c r="QE241" i="22"/>
  <c r="QD39" i="22"/>
  <c r="QD202" i="22"/>
  <c r="QE38" i="22"/>
  <c r="QD205" i="22"/>
  <c r="QE265" i="22"/>
  <c r="QD260" i="22"/>
  <c r="QD145" i="22"/>
  <c r="QE106" i="22"/>
  <c r="QE50" i="22"/>
  <c r="QE261" i="22"/>
  <c r="QD119" i="22"/>
  <c r="QD58" i="22"/>
  <c r="QD238" i="22"/>
  <c r="QD188" i="22"/>
  <c r="QD171" i="22"/>
  <c r="QD258" i="22"/>
  <c r="QD44" i="22"/>
  <c r="QD14" i="22"/>
  <c r="QE210" i="22"/>
  <c r="QD7" i="22"/>
  <c r="QD40" i="22"/>
  <c r="QE269" i="22"/>
  <c r="QE319" i="22"/>
  <c r="QD76" i="22"/>
  <c r="QD117" i="22"/>
  <c r="QD160" i="22"/>
  <c r="QD57" i="22"/>
  <c r="QD66" i="22"/>
  <c r="QD203" i="22"/>
  <c r="QD262" i="22"/>
  <c r="QD153" i="22"/>
  <c r="QE123" i="22"/>
  <c r="QD72" i="22"/>
  <c r="QD271" i="22"/>
  <c r="QD34" i="22"/>
  <c r="QD125" i="22"/>
  <c r="QD114" i="22"/>
  <c r="QD270" i="22"/>
  <c r="QD126" i="22"/>
  <c r="QF82" i="22"/>
  <c r="QD77" i="22"/>
  <c r="QD115" i="22"/>
  <c r="QD250" i="22"/>
  <c r="QD206" i="22"/>
  <c r="QD167" i="22"/>
  <c r="QE80" i="22"/>
  <c r="QD162" i="22"/>
  <c r="QE121" i="22"/>
  <c r="QD27" i="22"/>
  <c r="QE124" i="22"/>
  <c r="QD259" i="22"/>
  <c r="QD29" i="22"/>
  <c r="QD51" i="22"/>
  <c r="QD71" i="22"/>
  <c r="QD110" i="22"/>
  <c r="QD214" i="22"/>
  <c r="QE89" i="22" l="1"/>
  <c r="QF97" i="22"/>
  <c r="QE90" i="22"/>
  <c r="QE165" i="22"/>
  <c r="QE109" i="22"/>
  <c r="QE96" i="22"/>
  <c r="QE257" i="22"/>
  <c r="QE113" i="22"/>
  <c r="QF319" i="22"/>
  <c r="QE250" i="22"/>
  <c r="QF123" i="22"/>
  <c r="QF269" i="22"/>
  <c r="QE14" i="22"/>
  <c r="QE171" i="22"/>
  <c r="QE119" i="22"/>
  <c r="QE205" i="22"/>
  <c r="QE39" i="22"/>
  <c r="QF104" i="22"/>
  <c r="QE24" i="22"/>
  <c r="QE156" i="22"/>
  <c r="QF247" i="22"/>
  <c r="QE64" i="22"/>
  <c r="QE84" i="22"/>
  <c r="QE251" i="22"/>
  <c r="QF146" i="22"/>
  <c r="QE152" i="22"/>
  <c r="QF36" i="22"/>
  <c r="QE13" i="22"/>
  <c r="QE49" i="22"/>
  <c r="QE244" i="22"/>
  <c r="QE255" i="22"/>
  <c r="QE59" i="22"/>
  <c r="QE102" i="22"/>
  <c r="QE60" i="22"/>
  <c r="QE98" i="22"/>
  <c r="QE5" i="22"/>
  <c r="QE46" i="22"/>
  <c r="QE164" i="22"/>
  <c r="QE209" i="22"/>
  <c r="QE264" i="22"/>
  <c r="QE207" i="22"/>
  <c r="QF235" i="22"/>
  <c r="QE47" i="22"/>
  <c r="QE87" i="22"/>
  <c r="QE70" i="22"/>
  <c r="QE21" i="22"/>
  <c r="QE249" i="22"/>
  <c r="QE212" i="22"/>
  <c r="QE41" i="22"/>
  <c r="QF121" i="22"/>
  <c r="QE214" i="22"/>
  <c r="QE29" i="22"/>
  <c r="QE27" i="22"/>
  <c r="QE162" i="22"/>
  <c r="QG82" i="22"/>
  <c r="QE125" i="22"/>
  <c r="QE160" i="22"/>
  <c r="QE72" i="22"/>
  <c r="QE259" i="22"/>
  <c r="QE34" i="22"/>
  <c r="QF38" i="22"/>
  <c r="QE35" i="22"/>
  <c r="QF201" i="22"/>
  <c r="QE43" i="22"/>
  <c r="QE22" i="22"/>
  <c r="QE10" i="22"/>
  <c r="QE154" i="22"/>
  <c r="QF32" i="22"/>
  <c r="QE170" i="22"/>
  <c r="QE116" i="22"/>
  <c r="QE118" i="22"/>
  <c r="QE95" i="22"/>
  <c r="QE187" i="22"/>
  <c r="QE149" i="22"/>
  <c r="QE61" i="22"/>
  <c r="QE155" i="22"/>
  <c r="QE25" i="22"/>
  <c r="QE272" i="22"/>
  <c r="QE81" i="22"/>
  <c r="QE54" i="22"/>
  <c r="QE245" i="22"/>
  <c r="QE17" i="22"/>
  <c r="QE150" i="22"/>
  <c r="QE55" i="22"/>
  <c r="QE237" i="22"/>
  <c r="QF105" i="22"/>
  <c r="QF163" i="22"/>
  <c r="QF83" i="22"/>
  <c r="QE51" i="22"/>
  <c r="QE114" i="22"/>
  <c r="QE126" i="22"/>
  <c r="QE203" i="22"/>
  <c r="QE40" i="22"/>
  <c r="QF241" i="22"/>
  <c r="QE12" i="22"/>
  <c r="QE99" i="22"/>
  <c r="QF68" i="22"/>
  <c r="QE15" i="22"/>
  <c r="QE176" i="22"/>
  <c r="QF79" i="22"/>
  <c r="QE18" i="22"/>
  <c r="QF177" i="22"/>
  <c r="QE26" i="22"/>
  <c r="QF210" i="22"/>
  <c r="QF80" i="22"/>
  <c r="QE153" i="22"/>
  <c r="QE117" i="22"/>
  <c r="QE44" i="22"/>
  <c r="QE188" i="22"/>
  <c r="QE145" i="22"/>
  <c r="QE71" i="22"/>
  <c r="QE115" i="22"/>
  <c r="QF50" i="22"/>
  <c r="QE260" i="22"/>
  <c r="QF67" i="22"/>
  <c r="QE157" i="22"/>
  <c r="QF53" i="22"/>
  <c r="QE33" i="22"/>
  <c r="QG73" i="22"/>
  <c r="QE107" i="22"/>
  <c r="QE168" i="22"/>
  <c r="QF273" i="22"/>
  <c r="QE108" i="22"/>
  <c r="QF100" i="22"/>
  <c r="QE263" i="22"/>
  <c r="QE45" i="22"/>
  <c r="QE85" i="22"/>
  <c r="QE9" i="22"/>
  <c r="QE74" i="22"/>
  <c r="QE211" i="22"/>
  <c r="QE23" i="22"/>
  <c r="QE254" i="22"/>
  <c r="QE111" i="22"/>
  <c r="QF120" i="22"/>
  <c r="QE48" i="22"/>
  <c r="QE266" i="22"/>
  <c r="QE20" i="22"/>
  <c r="QF42" i="22"/>
  <c r="QE158" i="22"/>
  <c r="QE93" i="22"/>
  <c r="QE148" i="22"/>
  <c r="QE37" i="22"/>
  <c r="QE52" i="22"/>
  <c r="QE11" i="22"/>
  <c r="QE31" i="22"/>
  <c r="QE242" i="22"/>
  <c r="QF101" i="22"/>
  <c r="QE206" i="22"/>
  <c r="QE57" i="22"/>
  <c r="QE110" i="22"/>
  <c r="QF261" i="22"/>
  <c r="QF124" i="22"/>
  <c r="QE167" i="22"/>
  <c r="QE270" i="22"/>
  <c r="QE271" i="22"/>
  <c r="QE262" i="22"/>
  <c r="QE66" i="22"/>
  <c r="QE76" i="22"/>
  <c r="QE7" i="22"/>
  <c r="QE238" i="22"/>
  <c r="QE77" i="22"/>
  <c r="QE258" i="22"/>
  <c r="QE58" i="22"/>
  <c r="QF106" i="22"/>
  <c r="QF265" i="22"/>
  <c r="QE202" i="22"/>
  <c r="QE78" i="22"/>
  <c r="QE30" i="22"/>
  <c r="QE267" i="22"/>
  <c r="QE8" i="22"/>
  <c r="QE65" i="22"/>
  <c r="QE256" i="22"/>
  <c r="QE86" i="22"/>
  <c r="QE122" i="22"/>
  <c r="QE147" i="22"/>
  <c r="QE103" i="22"/>
  <c r="QF208" i="22"/>
  <c r="QE248" i="22"/>
  <c r="QE166" i="22"/>
  <c r="QE169" i="22"/>
  <c r="QE94" i="22"/>
  <c r="QF91" i="22"/>
  <c r="QE19" i="22"/>
  <c r="QE213" i="22"/>
  <c r="QE56" i="22"/>
  <c r="QE253" i="22"/>
  <c r="QE268" i="22"/>
  <c r="QF161" i="22"/>
  <c r="QE246" i="22"/>
  <c r="QE252" i="22"/>
  <c r="QE75" i="22"/>
  <c r="QE151" i="22"/>
  <c r="QE159" i="22"/>
  <c r="QE28" i="22"/>
  <c r="QE92" i="22"/>
  <c r="QF88" i="22"/>
  <c r="QF204" i="22"/>
  <c r="QE112" i="22"/>
  <c r="QE63" i="22"/>
  <c r="QE69" i="22"/>
  <c r="QE62" i="22"/>
  <c r="QE6" i="22"/>
  <c r="QE16" i="22"/>
  <c r="QF89" i="22" l="1"/>
  <c r="QF90" i="22"/>
  <c r="QG97" i="22"/>
  <c r="QF165" i="22"/>
  <c r="QF109" i="22"/>
  <c r="QF113" i="22"/>
  <c r="QF257" i="22"/>
  <c r="QF96" i="22"/>
  <c r="QF159" i="22"/>
  <c r="QF202" i="22"/>
  <c r="QF92" i="22"/>
  <c r="QG208" i="22"/>
  <c r="QF267" i="22"/>
  <c r="QG265" i="22"/>
  <c r="QF7" i="22"/>
  <c r="QF206" i="22"/>
  <c r="QF93" i="22"/>
  <c r="QF263" i="22"/>
  <c r="QG53" i="22"/>
  <c r="QF145" i="22"/>
  <c r="QF26" i="22"/>
  <c r="QF12" i="22"/>
  <c r="QF55" i="22"/>
  <c r="QF25" i="22"/>
  <c r="QF187" i="22"/>
  <c r="QF22" i="22"/>
  <c r="QF35" i="22"/>
  <c r="QF72" i="22"/>
  <c r="QH82" i="22"/>
  <c r="QF214" i="22"/>
  <c r="QF212" i="22"/>
  <c r="QF207" i="22"/>
  <c r="QF46" i="22"/>
  <c r="QF60" i="22"/>
  <c r="QG146" i="22"/>
  <c r="QG247" i="22"/>
  <c r="QF39" i="22"/>
  <c r="QF171" i="22"/>
  <c r="QG123" i="22"/>
  <c r="QF56" i="22"/>
  <c r="QF16" i="22"/>
  <c r="QF213" i="22"/>
  <c r="QF86" i="22"/>
  <c r="QF77" i="22"/>
  <c r="QF271" i="22"/>
  <c r="QG124" i="22"/>
  <c r="QF11" i="22"/>
  <c r="QF48" i="22"/>
  <c r="QF74" i="22"/>
  <c r="QF168" i="22"/>
  <c r="QF260" i="22"/>
  <c r="QF153" i="22"/>
  <c r="QF176" i="22"/>
  <c r="QF126" i="22"/>
  <c r="QG83" i="22"/>
  <c r="QF54" i="22"/>
  <c r="QF170" i="22"/>
  <c r="QF9" i="22"/>
  <c r="QF248" i="22"/>
  <c r="QF262" i="22"/>
  <c r="QF13" i="22"/>
  <c r="QF151" i="22"/>
  <c r="QG161" i="22"/>
  <c r="QF28" i="22"/>
  <c r="QF268" i="22"/>
  <c r="QF169" i="22"/>
  <c r="QF256" i="22"/>
  <c r="QF270" i="22"/>
  <c r="QG261" i="22"/>
  <c r="QG101" i="22"/>
  <c r="QF20" i="22"/>
  <c r="QG120" i="22"/>
  <c r="QF157" i="22"/>
  <c r="QG50" i="22"/>
  <c r="QF15" i="22"/>
  <c r="QG163" i="22"/>
  <c r="QF155" i="22"/>
  <c r="QF43" i="22"/>
  <c r="QG38" i="22"/>
  <c r="QF162" i="22"/>
  <c r="QF249" i="22"/>
  <c r="QF264" i="22"/>
  <c r="QF102" i="22"/>
  <c r="QF251" i="22"/>
  <c r="QF156" i="22"/>
  <c r="QF205" i="22"/>
  <c r="QF14" i="22"/>
  <c r="QF250" i="22"/>
  <c r="QF246" i="22"/>
  <c r="QF258" i="22"/>
  <c r="QF63" i="22"/>
  <c r="QF6" i="22"/>
  <c r="QF112" i="22"/>
  <c r="QF75" i="22"/>
  <c r="QF19" i="22"/>
  <c r="QF103" i="22"/>
  <c r="QF30" i="22"/>
  <c r="QG106" i="22"/>
  <c r="QF76" i="22"/>
  <c r="QF52" i="22"/>
  <c r="QF254" i="22"/>
  <c r="QG100" i="22"/>
  <c r="QF107" i="22"/>
  <c r="QF188" i="22"/>
  <c r="QG177" i="22"/>
  <c r="QG241" i="22"/>
  <c r="QF150" i="22"/>
  <c r="QF95" i="22"/>
  <c r="QG32" i="22"/>
  <c r="QF87" i="22"/>
  <c r="QF255" i="22"/>
  <c r="QF69" i="22"/>
  <c r="QG88" i="22"/>
  <c r="QF122" i="22"/>
  <c r="QF57" i="22"/>
  <c r="QF62" i="22"/>
  <c r="QG204" i="22"/>
  <c r="QF253" i="22"/>
  <c r="QG91" i="22"/>
  <c r="QF147" i="22"/>
  <c r="QF78" i="22"/>
  <c r="QF238" i="22"/>
  <c r="QF167" i="22"/>
  <c r="QF242" i="22"/>
  <c r="QF158" i="22"/>
  <c r="QF23" i="22"/>
  <c r="QF108" i="22"/>
  <c r="QF44" i="22"/>
  <c r="QG80" i="22"/>
  <c r="QF40" i="22"/>
  <c r="QG105" i="22"/>
  <c r="QF81" i="22"/>
  <c r="QF118" i="22"/>
  <c r="QF154" i="22"/>
  <c r="QF34" i="22"/>
  <c r="QF160" i="22"/>
  <c r="QF27" i="22"/>
  <c r="QG121" i="22"/>
  <c r="QF21" i="22"/>
  <c r="QF47" i="22"/>
  <c r="QF209" i="22"/>
  <c r="QF5" i="22"/>
  <c r="QF59" i="22"/>
  <c r="QF244" i="22"/>
  <c r="QG36" i="22"/>
  <c r="QF84" i="22"/>
  <c r="QF24" i="22"/>
  <c r="QG269" i="22"/>
  <c r="QF94" i="22"/>
  <c r="QF31" i="22"/>
  <c r="QF252" i="22"/>
  <c r="QF166" i="22"/>
  <c r="QF65" i="22"/>
  <c r="QF58" i="22"/>
  <c r="QF66" i="22"/>
  <c r="QF110" i="22"/>
  <c r="QF37" i="22"/>
  <c r="QF111" i="22"/>
  <c r="QF85" i="22"/>
  <c r="QH73" i="22"/>
  <c r="QF115" i="22"/>
  <c r="QF18" i="22"/>
  <c r="QG68" i="22"/>
  <c r="QF114" i="22"/>
  <c r="QF17" i="22"/>
  <c r="QF61" i="22"/>
  <c r="QF33" i="22"/>
  <c r="QG67" i="22"/>
  <c r="QF119" i="22"/>
  <c r="QF8" i="22"/>
  <c r="QF148" i="22"/>
  <c r="QG42" i="22"/>
  <c r="QF266" i="22"/>
  <c r="QF211" i="22"/>
  <c r="QF45" i="22"/>
  <c r="QG273" i="22"/>
  <c r="QF71" i="22"/>
  <c r="QF117" i="22"/>
  <c r="QG210" i="22"/>
  <c r="QG79" i="22"/>
  <c r="QF99" i="22"/>
  <c r="QF203" i="22"/>
  <c r="QF51" i="22"/>
  <c r="QF237" i="22"/>
  <c r="QF245" i="22"/>
  <c r="QF272" i="22"/>
  <c r="QF149" i="22"/>
  <c r="QF116" i="22"/>
  <c r="QF10" i="22"/>
  <c r="QG201" i="22"/>
  <c r="QF259" i="22"/>
  <c r="QF125" i="22"/>
  <c r="QF29" i="22"/>
  <c r="QF41" i="22"/>
  <c r="QF70" i="22"/>
  <c r="QG235" i="22"/>
  <c r="QF164" i="22"/>
  <c r="QF98" i="22"/>
  <c r="QF49" i="22"/>
  <c r="QF152" i="22"/>
  <c r="QF64" i="22"/>
  <c r="QG104" i="22"/>
  <c r="QG319" i="22"/>
  <c r="QG89" i="22" l="1"/>
  <c r="QH97" i="22"/>
  <c r="QG90" i="22"/>
  <c r="QG165" i="22"/>
  <c r="QG109" i="22"/>
  <c r="QG96" i="22"/>
  <c r="QG257" i="22"/>
  <c r="QG113" i="22"/>
  <c r="QG98" i="22"/>
  <c r="QG114" i="22"/>
  <c r="QG152" i="22"/>
  <c r="QG164" i="22"/>
  <c r="QG10" i="22"/>
  <c r="QG245" i="22"/>
  <c r="QG99" i="22"/>
  <c r="QG71" i="22"/>
  <c r="QG8" i="22"/>
  <c r="QG110" i="22"/>
  <c r="QG84" i="22"/>
  <c r="QH121" i="22"/>
  <c r="QG154" i="22"/>
  <c r="QG40" i="22"/>
  <c r="QG108" i="22"/>
  <c r="QG167" i="22"/>
  <c r="QH91" i="22"/>
  <c r="QG62" i="22"/>
  <c r="QG69" i="22"/>
  <c r="QG150" i="22"/>
  <c r="QG188" i="22"/>
  <c r="QG30" i="22"/>
  <c r="QG112" i="22"/>
  <c r="QG246" i="22"/>
  <c r="QG156" i="22"/>
  <c r="QH38" i="22"/>
  <c r="QH120" i="22"/>
  <c r="QG270" i="22"/>
  <c r="QG268" i="22"/>
  <c r="QG13" i="22"/>
  <c r="QG170" i="22"/>
  <c r="QG176" i="22"/>
  <c r="QG74" i="22"/>
  <c r="QG271" i="22"/>
  <c r="QG16" i="22"/>
  <c r="QG171" i="22"/>
  <c r="QG72" i="22"/>
  <c r="QG25" i="22"/>
  <c r="QG145" i="22"/>
  <c r="QH265" i="22"/>
  <c r="QG92" i="22"/>
  <c r="QG117" i="22"/>
  <c r="QG37" i="22"/>
  <c r="QH319" i="22"/>
  <c r="QG29" i="22"/>
  <c r="QH68" i="22"/>
  <c r="QG85" i="22"/>
  <c r="QG166" i="22"/>
  <c r="QG5" i="22"/>
  <c r="QG64" i="22"/>
  <c r="QG211" i="22"/>
  <c r="QG49" i="22"/>
  <c r="QG125" i="22"/>
  <c r="QH79" i="22"/>
  <c r="QG266" i="22"/>
  <c r="QG61" i="22"/>
  <c r="QG111" i="22"/>
  <c r="QG66" i="22"/>
  <c r="QG252" i="22"/>
  <c r="QH36" i="22"/>
  <c r="QG209" i="22"/>
  <c r="QG27" i="22"/>
  <c r="QG118" i="22"/>
  <c r="QG23" i="22"/>
  <c r="QG238" i="22"/>
  <c r="QG253" i="22"/>
  <c r="QG57" i="22"/>
  <c r="QH32" i="22"/>
  <c r="QH241" i="22"/>
  <c r="QG107" i="22"/>
  <c r="QG52" i="22"/>
  <c r="QG103" i="22"/>
  <c r="QG6" i="22"/>
  <c r="QG250" i="22"/>
  <c r="QG251" i="22"/>
  <c r="QG264" i="22"/>
  <c r="QG43" i="22"/>
  <c r="QG15" i="22"/>
  <c r="QG20" i="22"/>
  <c r="QG28" i="22"/>
  <c r="QG262" i="22"/>
  <c r="QG54" i="22"/>
  <c r="QG153" i="22"/>
  <c r="QG48" i="22"/>
  <c r="QG77" i="22"/>
  <c r="QG39" i="22"/>
  <c r="QG60" i="22"/>
  <c r="QG212" i="22"/>
  <c r="QG35" i="22"/>
  <c r="QG55" i="22"/>
  <c r="QH53" i="22"/>
  <c r="QG93" i="22"/>
  <c r="QG267" i="22"/>
  <c r="QG41" i="22"/>
  <c r="QG148" i="22"/>
  <c r="QH235" i="22"/>
  <c r="QG116" i="22"/>
  <c r="QG237" i="22"/>
  <c r="QH273" i="22"/>
  <c r="QG119" i="22"/>
  <c r="QG18" i="22"/>
  <c r="QH269" i="22"/>
  <c r="QH80" i="22"/>
  <c r="QG255" i="22"/>
  <c r="QG203" i="22"/>
  <c r="QI73" i="22"/>
  <c r="QH210" i="22"/>
  <c r="QH42" i="22"/>
  <c r="QG17" i="22"/>
  <c r="QG31" i="22"/>
  <c r="QH177" i="22"/>
  <c r="QH100" i="22"/>
  <c r="QG76" i="22"/>
  <c r="QG19" i="22"/>
  <c r="QG63" i="22"/>
  <c r="QG14" i="22"/>
  <c r="QG249" i="22"/>
  <c r="QG155" i="22"/>
  <c r="QH50" i="22"/>
  <c r="QH101" i="22"/>
  <c r="QG256" i="22"/>
  <c r="QH161" i="22"/>
  <c r="QG248" i="22"/>
  <c r="QH83" i="22"/>
  <c r="QG260" i="22"/>
  <c r="QG11" i="22"/>
  <c r="QG86" i="22"/>
  <c r="QG56" i="22"/>
  <c r="QH247" i="22"/>
  <c r="QG46" i="22"/>
  <c r="QG214" i="22"/>
  <c r="QG22" i="22"/>
  <c r="QG12" i="22"/>
  <c r="QG263" i="22"/>
  <c r="QG206" i="22"/>
  <c r="QH208" i="22"/>
  <c r="QG202" i="22"/>
  <c r="QG272" i="22"/>
  <c r="QG65" i="22"/>
  <c r="QH104" i="22"/>
  <c r="QG70" i="22"/>
  <c r="QG259" i="22"/>
  <c r="QG149" i="22"/>
  <c r="QG51" i="22"/>
  <c r="QG45" i="22"/>
  <c r="QH67" i="22"/>
  <c r="QG115" i="22"/>
  <c r="QG58" i="22"/>
  <c r="QG244" i="22"/>
  <c r="QG47" i="22"/>
  <c r="QG160" i="22"/>
  <c r="QG81" i="22"/>
  <c r="QG44" i="22"/>
  <c r="QG158" i="22"/>
  <c r="QG78" i="22"/>
  <c r="QG122" i="22"/>
  <c r="QG87" i="22"/>
  <c r="QG95" i="22"/>
  <c r="QH201" i="22"/>
  <c r="QG33" i="22"/>
  <c r="QG94" i="22"/>
  <c r="QG24" i="22"/>
  <c r="QG59" i="22"/>
  <c r="QG21" i="22"/>
  <c r="QG34" i="22"/>
  <c r="QH105" i="22"/>
  <c r="QG242" i="22"/>
  <c r="QG147" i="22"/>
  <c r="QH204" i="22"/>
  <c r="QH88" i="22"/>
  <c r="QG254" i="22"/>
  <c r="QH106" i="22"/>
  <c r="QG75" i="22"/>
  <c r="QG258" i="22"/>
  <c r="QG205" i="22"/>
  <c r="QG102" i="22"/>
  <c r="QG162" i="22"/>
  <c r="QH163" i="22"/>
  <c r="QG157" i="22"/>
  <c r="QH261" i="22"/>
  <c r="QG169" i="22"/>
  <c r="QG151" i="22"/>
  <c r="QG9" i="22"/>
  <c r="QG126" i="22"/>
  <c r="QG168" i="22"/>
  <c r="QH124" i="22"/>
  <c r="QG213" i="22"/>
  <c r="QH123" i="22"/>
  <c r="QH146" i="22"/>
  <c r="QG207" i="22"/>
  <c r="QI82" i="22"/>
  <c r="QG187" i="22"/>
  <c r="QG26" i="22"/>
  <c r="QG7" i="22"/>
  <c r="QG159" i="22"/>
  <c r="QH89" i="22" l="1"/>
  <c r="QH90" i="22"/>
  <c r="QI97" i="22"/>
  <c r="QH165" i="22"/>
  <c r="QH109" i="22"/>
  <c r="QH113" i="22"/>
  <c r="QH257" i="22"/>
  <c r="QH96" i="22"/>
  <c r="QH207" i="22"/>
  <c r="QI163" i="22"/>
  <c r="QI204" i="22"/>
  <c r="QI105" i="22"/>
  <c r="QI247" i="22"/>
  <c r="QH26" i="22"/>
  <c r="QI146" i="22"/>
  <c r="QH169" i="22"/>
  <c r="QH75" i="22"/>
  <c r="QH34" i="22"/>
  <c r="QH87" i="22"/>
  <c r="QH244" i="22"/>
  <c r="QI104" i="22"/>
  <c r="QH22" i="22"/>
  <c r="QI83" i="22"/>
  <c r="QH31" i="22"/>
  <c r="QH237" i="22"/>
  <c r="QH93" i="22"/>
  <c r="QH77" i="22"/>
  <c r="QH15" i="22"/>
  <c r="QH253" i="22"/>
  <c r="QH66" i="22"/>
  <c r="QI79" i="22"/>
  <c r="QH64" i="22"/>
  <c r="QI68" i="22"/>
  <c r="QH145" i="22"/>
  <c r="QH74" i="22"/>
  <c r="QH268" i="22"/>
  <c r="QI38" i="22"/>
  <c r="QH112" i="22"/>
  <c r="QH150" i="22"/>
  <c r="QI91" i="22"/>
  <c r="QH154" i="22"/>
  <c r="QH110" i="22"/>
  <c r="QH71" i="22"/>
  <c r="QH164" i="22"/>
  <c r="QH151" i="22"/>
  <c r="QH159" i="22"/>
  <c r="QH168" i="22"/>
  <c r="QH162" i="22"/>
  <c r="QH147" i="22"/>
  <c r="QH94" i="22"/>
  <c r="QH44" i="22"/>
  <c r="QH149" i="22"/>
  <c r="QI208" i="22"/>
  <c r="QH56" i="22"/>
  <c r="QI101" i="22"/>
  <c r="QH76" i="22"/>
  <c r="QJ73" i="22"/>
  <c r="QI269" i="22"/>
  <c r="QH148" i="22"/>
  <c r="QH212" i="22"/>
  <c r="QH262" i="22"/>
  <c r="QH250" i="22"/>
  <c r="QH107" i="22"/>
  <c r="QH27" i="22"/>
  <c r="QH117" i="22"/>
  <c r="QH24" i="22"/>
  <c r="QH202" i="22"/>
  <c r="QH115" i="22"/>
  <c r="QH187" i="22"/>
  <c r="QI123" i="22"/>
  <c r="QH21" i="22"/>
  <c r="QH122" i="22"/>
  <c r="QI67" i="22"/>
  <c r="QH206" i="22"/>
  <c r="QH86" i="22"/>
  <c r="QH14" i="22"/>
  <c r="QI100" i="22"/>
  <c r="QH203" i="22"/>
  <c r="QH116" i="22"/>
  <c r="QH60" i="22"/>
  <c r="QH43" i="22"/>
  <c r="QH238" i="22"/>
  <c r="QH111" i="22"/>
  <c r="QH5" i="22"/>
  <c r="QH92" i="22"/>
  <c r="QH25" i="22"/>
  <c r="QH176" i="22"/>
  <c r="QH270" i="22"/>
  <c r="QH30" i="22"/>
  <c r="QH167" i="22"/>
  <c r="QI121" i="22"/>
  <c r="QH99" i="22"/>
  <c r="QH152" i="22"/>
  <c r="QI124" i="22"/>
  <c r="QH95" i="22"/>
  <c r="QH12" i="22"/>
  <c r="QH126" i="22"/>
  <c r="QI261" i="22"/>
  <c r="QH102" i="22"/>
  <c r="QI106" i="22"/>
  <c r="QH242" i="22"/>
  <c r="QH33" i="22"/>
  <c r="QH81" i="22"/>
  <c r="QH259" i="22"/>
  <c r="QH65" i="22"/>
  <c r="QH214" i="22"/>
  <c r="QH248" i="22"/>
  <c r="QI50" i="22"/>
  <c r="QH17" i="22"/>
  <c r="QH18" i="22"/>
  <c r="QH41" i="22"/>
  <c r="QI53" i="22"/>
  <c r="QH48" i="22"/>
  <c r="QH28" i="22"/>
  <c r="QH6" i="22"/>
  <c r="QI241" i="22"/>
  <c r="QH209" i="22"/>
  <c r="QH125" i="22"/>
  <c r="QH29" i="22"/>
  <c r="QH171" i="22"/>
  <c r="QH47" i="22"/>
  <c r="QH256" i="22"/>
  <c r="QJ82" i="22"/>
  <c r="QH9" i="22"/>
  <c r="QH205" i="22"/>
  <c r="QH78" i="22"/>
  <c r="QH58" i="22"/>
  <c r="QH70" i="22"/>
  <c r="QH263" i="22"/>
  <c r="QH11" i="22"/>
  <c r="QI161" i="22"/>
  <c r="QH63" i="22"/>
  <c r="QI177" i="22"/>
  <c r="QI42" i="22"/>
  <c r="QH119" i="22"/>
  <c r="QI235" i="22"/>
  <c r="QH39" i="22"/>
  <c r="QH103" i="22"/>
  <c r="QI32" i="22"/>
  <c r="QH61" i="22"/>
  <c r="QH166" i="22"/>
  <c r="QI319" i="22"/>
  <c r="QH72" i="22"/>
  <c r="QH16" i="22"/>
  <c r="QH170" i="22"/>
  <c r="QI120" i="22"/>
  <c r="QH156" i="22"/>
  <c r="QH69" i="22"/>
  <c r="QH108" i="22"/>
  <c r="QH84" i="22"/>
  <c r="QH8" i="22"/>
  <c r="QH245" i="22"/>
  <c r="QH114" i="22"/>
  <c r="QH158" i="22"/>
  <c r="QH260" i="22"/>
  <c r="QH7" i="22"/>
  <c r="QH213" i="22"/>
  <c r="QH157" i="22"/>
  <c r="QH254" i="22"/>
  <c r="QI88" i="22"/>
  <c r="QH59" i="22"/>
  <c r="QI201" i="22"/>
  <c r="QH160" i="22"/>
  <c r="QH45" i="22"/>
  <c r="QH272" i="22"/>
  <c r="QH46" i="22"/>
  <c r="QH155" i="22"/>
  <c r="QH255" i="22"/>
  <c r="QH55" i="22"/>
  <c r="QH153" i="22"/>
  <c r="QH264" i="22"/>
  <c r="QH23" i="22"/>
  <c r="QI36" i="22"/>
  <c r="QH49" i="22"/>
  <c r="QI265" i="22"/>
  <c r="QH258" i="22"/>
  <c r="QH51" i="22"/>
  <c r="QH249" i="22"/>
  <c r="QH19" i="22"/>
  <c r="QI210" i="22"/>
  <c r="QI80" i="22"/>
  <c r="QI273" i="22"/>
  <c r="QH267" i="22"/>
  <c r="QH35" i="22"/>
  <c r="QH54" i="22"/>
  <c r="QH20" i="22"/>
  <c r="QH251" i="22"/>
  <c r="QH52" i="22"/>
  <c r="QH57" i="22"/>
  <c r="QH118" i="22"/>
  <c r="QH252" i="22"/>
  <c r="QH266" i="22"/>
  <c r="QH211" i="22"/>
  <c r="QH85" i="22"/>
  <c r="QH37" i="22"/>
  <c r="QH271" i="22"/>
  <c r="QH13" i="22"/>
  <c r="QH246" i="22"/>
  <c r="QH188" i="22"/>
  <c r="QH62" i="22"/>
  <c r="QH40" i="22"/>
  <c r="QH10" i="22"/>
  <c r="QH98" i="22"/>
  <c r="QI89" i="22" l="1"/>
  <c r="QJ97" i="22"/>
  <c r="QI90" i="22"/>
  <c r="QI165" i="22"/>
  <c r="QI109" i="22"/>
  <c r="QI96" i="22"/>
  <c r="QI257" i="22"/>
  <c r="QI113" i="22"/>
  <c r="QI54" i="22"/>
  <c r="QJ319" i="22"/>
  <c r="QI205" i="22"/>
  <c r="QI48" i="22"/>
  <c r="QJ100" i="22"/>
  <c r="QI168" i="22"/>
  <c r="QI253" i="22"/>
  <c r="QI40" i="22"/>
  <c r="QI52" i="22"/>
  <c r="QI19" i="22"/>
  <c r="QI254" i="22"/>
  <c r="QJ161" i="22"/>
  <c r="QI171" i="22"/>
  <c r="QJ53" i="22"/>
  <c r="QJ106" i="22"/>
  <c r="QI152" i="22"/>
  <c r="QI270" i="22"/>
  <c r="QI60" i="22"/>
  <c r="QI14" i="22"/>
  <c r="QJ123" i="22"/>
  <c r="QI24" i="22"/>
  <c r="QI250" i="22"/>
  <c r="QI56" i="22"/>
  <c r="QI159" i="22"/>
  <c r="QI74" i="22"/>
  <c r="QI15" i="22"/>
  <c r="QJ104" i="22"/>
  <c r="QI26" i="22"/>
  <c r="QJ204" i="22"/>
  <c r="QI258" i="22"/>
  <c r="QI23" i="22"/>
  <c r="QI45" i="22"/>
  <c r="QI7" i="22"/>
  <c r="QJ235" i="22"/>
  <c r="QJ121" i="22"/>
  <c r="QI43" i="22"/>
  <c r="QJ91" i="22"/>
  <c r="QJ273" i="22"/>
  <c r="QI264" i="22"/>
  <c r="QI155" i="22"/>
  <c r="QI260" i="22"/>
  <c r="QI245" i="22"/>
  <c r="QI69" i="22"/>
  <c r="QI170" i="22"/>
  <c r="QI166" i="22"/>
  <c r="QI119" i="22"/>
  <c r="QI58" i="22"/>
  <c r="QI9" i="22"/>
  <c r="QJ241" i="22"/>
  <c r="QJ50" i="22"/>
  <c r="QI259" i="22"/>
  <c r="QI167" i="22"/>
  <c r="QI5" i="22"/>
  <c r="QJ269" i="22"/>
  <c r="QI94" i="22"/>
  <c r="QI71" i="22"/>
  <c r="QI150" i="22"/>
  <c r="QI64" i="22"/>
  <c r="QI31" i="22"/>
  <c r="QI37" i="22"/>
  <c r="QI75" i="22"/>
  <c r="QJ79" i="22"/>
  <c r="QI77" i="22"/>
  <c r="QI244" i="22"/>
  <c r="QJ247" i="22"/>
  <c r="QI246" i="22"/>
  <c r="QI57" i="22"/>
  <c r="QJ120" i="22"/>
  <c r="QI70" i="22"/>
  <c r="QI209" i="22"/>
  <c r="QI65" i="22"/>
  <c r="QI126" i="22"/>
  <c r="QJ101" i="22"/>
  <c r="QI164" i="22"/>
  <c r="QI237" i="22"/>
  <c r="QI160" i="22"/>
  <c r="QI266" i="22"/>
  <c r="QI10" i="22"/>
  <c r="QJ201" i="22"/>
  <c r="QI8" i="22"/>
  <c r="QI61" i="22"/>
  <c r="QJ42" i="22"/>
  <c r="QI11" i="22"/>
  <c r="QI78" i="22"/>
  <c r="QK82" i="22"/>
  <c r="QI29" i="22"/>
  <c r="QI6" i="22"/>
  <c r="QI41" i="22"/>
  <c r="QI248" i="22"/>
  <c r="QI81" i="22"/>
  <c r="QI102" i="22"/>
  <c r="QI12" i="22"/>
  <c r="QI99" i="22"/>
  <c r="QI176" i="22"/>
  <c r="QI111" i="22"/>
  <c r="QI116" i="22"/>
  <c r="QI86" i="22"/>
  <c r="QI122" i="22"/>
  <c r="QI187" i="22"/>
  <c r="QI117" i="22"/>
  <c r="QI262" i="22"/>
  <c r="QK73" i="22"/>
  <c r="QJ208" i="22"/>
  <c r="QI147" i="22"/>
  <c r="QI110" i="22"/>
  <c r="QI112" i="22"/>
  <c r="QI151" i="22"/>
  <c r="QJ88" i="22"/>
  <c r="QI114" i="22"/>
  <c r="QI108" i="22"/>
  <c r="QI63" i="22"/>
  <c r="QI47" i="22"/>
  <c r="QI17" i="22"/>
  <c r="QI242" i="22"/>
  <c r="QJ67" i="22"/>
  <c r="QI202" i="22"/>
  <c r="QI148" i="22"/>
  <c r="QI44" i="22"/>
  <c r="QI268" i="22"/>
  <c r="QI98" i="22"/>
  <c r="QJ80" i="22"/>
  <c r="QI49" i="22"/>
  <c r="QI46" i="22"/>
  <c r="QI157" i="22"/>
  <c r="QI16" i="22"/>
  <c r="QI271" i="22"/>
  <c r="QJ210" i="22"/>
  <c r="QJ36" i="22"/>
  <c r="QI55" i="22"/>
  <c r="QI272" i="22"/>
  <c r="QI59" i="22"/>
  <c r="QI213" i="22"/>
  <c r="QI84" i="22"/>
  <c r="QI156" i="22"/>
  <c r="QI72" i="22"/>
  <c r="QJ177" i="22"/>
  <c r="QI256" i="22"/>
  <c r="QI125" i="22"/>
  <c r="QI28" i="22"/>
  <c r="QI18" i="22"/>
  <c r="QI214" i="22"/>
  <c r="QI33" i="22"/>
  <c r="QI95" i="22"/>
  <c r="QI25" i="22"/>
  <c r="QI238" i="22"/>
  <c r="QI203" i="22"/>
  <c r="QI206" i="22"/>
  <c r="QI21" i="22"/>
  <c r="QI115" i="22"/>
  <c r="QI27" i="22"/>
  <c r="QI212" i="22"/>
  <c r="QI76" i="22"/>
  <c r="QI149" i="22"/>
  <c r="QI154" i="22"/>
  <c r="QJ38" i="22"/>
  <c r="QI145" i="22"/>
  <c r="QI66" i="22"/>
  <c r="QI93" i="22"/>
  <c r="QJ83" i="22"/>
  <c r="QI87" i="22"/>
  <c r="QI169" i="22"/>
  <c r="QJ163" i="22"/>
  <c r="QJ265" i="22"/>
  <c r="QI62" i="22"/>
  <c r="QI13" i="22"/>
  <c r="QI252" i="22"/>
  <c r="QI251" i="22"/>
  <c r="QI35" i="22"/>
  <c r="QI249" i="22"/>
  <c r="QI153" i="22"/>
  <c r="QI158" i="22"/>
  <c r="QI39" i="22"/>
  <c r="QI188" i="22"/>
  <c r="QI85" i="22"/>
  <c r="QI118" i="22"/>
  <c r="QI20" i="22"/>
  <c r="QI267" i="22"/>
  <c r="QI51" i="22"/>
  <c r="QJ32" i="22"/>
  <c r="QI263" i="22"/>
  <c r="QJ261" i="22"/>
  <c r="QI30" i="22"/>
  <c r="QI162" i="22"/>
  <c r="QI103" i="22"/>
  <c r="QI211" i="22"/>
  <c r="QI255" i="22"/>
  <c r="QJ124" i="22"/>
  <c r="QI92" i="22"/>
  <c r="QI107" i="22"/>
  <c r="QJ68" i="22"/>
  <c r="QI22" i="22"/>
  <c r="QI34" i="22"/>
  <c r="QJ146" i="22"/>
  <c r="QJ105" i="22"/>
  <c r="QI207" i="22"/>
  <c r="QJ89" i="22" l="1"/>
  <c r="QJ90" i="22"/>
  <c r="QK97" i="22"/>
  <c r="QJ165" i="22"/>
  <c r="QJ109" i="22"/>
  <c r="QJ113" i="22"/>
  <c r="QJ257" i="22"/>
  <c r="QJ96" i="22"/>
  <c r="QJ85" i="22"/>
  <c r="QJ271" i="22"/>
  <c r="QJ19" i="22"/>
  <c r="QJ168" i="22"/>
  <c r="QJ205" i="22"/>
  <c r="QJ252" i="22"/>
  <c r="QJ18" i="22"/>
  <c r="QJ263" i="22"/>
  <c r="QJ27" i="22"/>
  <c r="QJ98" i="22"/>
  <c r="QJ187" i="22"/>
  <c r="QJ12" i="22"/>
  <c r="QJ41" i="22"/>
  <c r="QJ78" i="22"/>
  <c r="QJ266" i="22"/>
  <c r="QJ164" i="22"/>
  <c r="QJ65" i="22"/>
  <c r="QJ57" i="22"/>
  <c r="QJ244" i="22"/>
  <c r="QJ75" i="22"/>
  <c r="QJ150" i="22"/>
  <c r="QJ259" i="22"/>
  <c r="QJ58" i="22"/>
  <c r="QJ170" i="22"/>
  <c r="QJ155" i="22"/>
  <c r="QJ43" i="22"/>
  <c r="QJ45" i="22"/>
  <c r="QK204" i="22"/>
  <c r="QJ15" i="22"/>
  <c r="QJ250" i="22"/>
  <c r="QJ60" i="22"/>
  <c r="QK53" i="22"/>
  <c r="QJ92" i="22"/>
  <c r="QK261" i="22"/>
  <c r="QK38" i="22"/>
  <c r="QJ272" i="22"/>
  <c r="QK124" i="22"/>
  <c r="QJ249" i="22"/>
  <c r="QJ154" i="22"/>
  <c r="QJ28" i="22"/>
  <c r="QK177" i="22"/>
  <c r="QJ49" i="22"/>
  <c r="QJ112" i="22"/>
  <c r="QJ162" i="22"/>
  <c r="QJ35" i="22"/>
  <c r="QJ169" i="22"/>
  <c r="QJ149" i="22"/>
  <c r="QJ238" i="22"/>
  <c r="QJ125" i="22"/>
  <c r="QJ72" i="22"/>
  <c r="QJ16" i="22"/>
  <c r="QK80" i="22"/>
  <c r="QJ63" i="22"/>
  <c r="QJ110" i="22"/>
  <c r="QJ176" i="22"/>
  <c r="QJ102" i="22"/>
  <c r="QJ11" i="22"/>
  <c r="QJ209" i="22"/>
  <c r="QJ71" i="22"/>
  <c r="QJ119" i="22"/>
  <c r="QJ264" i="22"/>
  <c r="QK121" i="22"/>
  <c r="QJ23" i="22"/>
  <c r="QJ74" i="22"/>
  <c r="QJ24" i="22"/>
  <c r="QJ270" i="22"/>
  <c r="QJ171" i="22"/>
  <c r="QJ52" i="22"/>
  <c r="QK319" i="22"/>
  <c r="QJ211" i="22"/>
  <c r="QK163" i="22"/>
  <c r="QJ84" i="22"/>
  <c r="QJ103" i="22"/>
  <c r="QJ13" i="22"/>
  <c r="QJ203" i="22"/>
  <c r="QJ55" i="22"/>
  <c r="QJ202" i="22"/>
  <c r="QJ111" i="22"/>
  <c r="QK105" i="22"/>
  <c r="QK68" i="22"/>
  <c r="QJ20" i="22"/>
  <c r="QJ62" i="22"/>
  <c r="QJ66" i="22"/>
  <c r="QJ115" i="22"/>
  <c r="QJ33" i="22"/>
  <c r="QJ213" i="22"/>
  <c r="QK36" i="22"/>
  <c r="QJ268" i="22"/>
  <c r="QK67" i="22"/>
  <c r="QL73" i="22"/>
  <c r="QJ122" i="22"/>
  <c r="QJ6" i="22"/>
  <c r="QJ8" i="22"/>
  <c r="QK101" i="22"/>
  <c r="QJ246" i="22"/>
  <c r="QJ37" i="22"/>
  <c r="QJ5" i="22"/>
  <c r="QK50" i="22"/>
  <c r="QJ69" i="22"/>
  <c r="QJ26" i="22"/>
  <c r="QJ34" i="22"/>
  <c r="QJ212" i="22"/>
  <c r="QJ206" i="22"/>
  <c r="QJ22" i="22"/>
  <c r="QJ267" i="22"/>
  <c r="QJ39" i="22"/>
  <c r="QK146" i="22"/>
  <c r="QJ118" i="22"/>
  <c r="QJ251" i="22"/>
  <c r="QK265" i="22"/>
  <c r="QJ145" i="22"/>
  <c r="QJ76" i="22"/>
  <c r="QJ25" i="22"/>
  <c r="QJ256" i="22"/>
  <c r="QJ59" i="22"/>
  <c r="QK210" i="22"/>
  <c r="QJ242" i="22"/>
  <c r="QJ151" i="22"/>
  <c r="QJ262" i="22"/>
  <c r="QJ81" i="22"/>
  <c r="QJ160" i="22"/>
  <c r="QJ70" i="22"/>
  <c r="QJ77" i="22"/>
  <c r="QJ31" i="22"/>
  <c r="QJ167" i="22"/>
  <c r="QK241" i="22"/>
  <c r="QJ245" i="22"/>
  <c r="QK273" i="22"/>
  <c r="QK235" i="22"/>
  <c r="QJ258" i="22"/>
  <c r="QJ159" i="22"/>
  <c r="QK123" i="22"/>
  <c r="QJ152" i="22"/>
  <c r="QK161" i="22"/>
  <c r="QJ40" i="22"/>
  <c r="QK100" i="22"/>
  <c r="QJ54" i="22"/>
  <c r="QJ51" i="22"/>
  <c r="QK83" i="22"/>
  <c r="QJ207" i="22"/>
  <c r="QJ188" i="22"/>
  <c r="QJ93" i="22"/>
  <c r="QJ95" i="22"/>
  <c r="QJ47" i="22"/>
  <c r="QK88" i="22"/>
  <c r="QK208" i="22"/>
  <c r="QJ255" i="22"/>
  <c r="QJ107" i="22"/>
  <c r="QJ30" i="22"/>
  <c r="QK32" i="22"/>
  <c r="QJ158" i="22"/>
  <c r="QJ87" i="22"/>
  <c r="QJ21" i="22"/>
  <c r="QJ214" i="22"/>
  <c r="QJ156" i="22"/>
  <c r="QJ157" i="22"/>
  <c r="QJ44" i="22"/>
  <c r="QJ108" i="22"/>
  <c r="QJ86" i="22"/>
  <c r="QJ29" i="22"/>
  <c r="QK42" i="22"/>
  <c r="QK201" i="22"/>
  <c r="QJ94" i="22"/>
  <c r="QJ153" i="22"/>
  <c r="QJ46" i="22"/>
  <c r="QJ148" i="22"/>
  <c r="QJ17" i="22"/>
  <c r="QJ114" i="22"/>
  <c r="QJ147" i="22"/>
  <c r="QJ117" i="22"/>
  <c r="QJ116" i="22"/>
  <c r="QJ99" i="22"/>
  <c r="QJ248" i="22"/>
  <c r="QL82" i="22"/>
  <c r="QJ61" i="22"/>
  <c r="QJ10" i="22"/>
  <c r="QJ237" i="22"/>
  <c r="QJ126" i="22"/>
  <c r="QK120" i="22"/>
  <c r="QK247" i="22"/>
  <c r="QK79" i="22"/>
  <c r="QJ64" i="22"/>
  <c r="QK269" i="22"/>
  <c r="QJ9" i="22"/>
  <c r="QJ166" i="22"/>
  <c r="QJ260" i="22"/>
  <c r="QK91" i="22"/>
  <c r="QJ7" i="22"/>
  <c r="QK104" i="22"/>
  <c r="QJ56" i="22"/>
  <c r="QJ14" i="22"/>
  <c r="QK106" i="22"/>
  <c r="QJ254" i="22"/>
  <c r="QJ253" i="22"/>
  <c r="QJ48" i="22"/>
  <c r="QK89" i="22" l="1"/>
  <c r="QL97" i="22"/>
  <c r="QK90" i="22"/>
  <c r="QK165" i="22"/>
  <c r="QK109" i="22"/>
  <c r="QK96" i="22"/>
  <c r="QK257" i="22"/>
  <c r="QK113" i="22"/>
  <c r="QK64" i="22"/>
  <c r="QK117" i="22"/>
  <c r="QL208" i="22"/>
  <c r="QK95" i="22"/>
  <c r="QL100" i="22"/>
  <c r="QL123" i="22"/>
  <c r="QL235" i="22"/>
  <c r="QL241" i="22"/>
  <c r="QK70" i="22"/>
  <c r="QK151" i="22"/>
  <c r="QK59" i="22"/>
  <c r="QK145" i="22"/>
  <c r="QK22" i="22"/>
  <c r="QK26" i="22"/>
  <c r="QK37" i="22"/>
  <c r="QK8" i="22"/>
  <c r="QK213" i="22"/>
  <c r="QK62" i="22"/>
  <c r="QK111" i="22"/>
  <c r="QK13" i="22"/>
  <c r="QK211" i="22"/>
  <c r="QK171" i="22"/>
  <c r="QK23" i="22"/>
  <c r="QK71" i="22"/>
  <c r="QK102" i="22"/>
  <c r="QL80" i="22"/>
  <c r="QK238" i="22"/>
  <c r="QK162" i="22"/>
  <c r="QK28" i="22"/>
  <c r="QK272" i="22"/>
  <c r="QL53" i="22"/>
  <c r="QL204" i="22"/>
  <c r="QK170" i="22"/>
  <c r="QK150" i="22"/>
  <c r="QK65" i="22"/>
  <c r="QK78" i="22"/>
  <c r="QK98" i="22"/>
  <c r="QK263" i="22"/>
  <c r="QK168" i="22"/>
  <c r="QL106" i="22"/>
  <c r="QK166" i="22"/>
  <c r="QK126" i="22"/>
  <c r="QM82" i="22"/>
  <c r="QK17" i="22"/>
  <c r="QK44" i="22"/>
  <c r="QK21" i="22"/>
  <c r="QK30" i="22"/>
  <c r="QL201" i="22"/>
  <c r="QL88" i="22"/>
  <c r="QK93" i="22"/>
  <c r="QL273" i="22"/>
  <c r="QK167" i="22"/>
  <c r="QK160" i="22"/>
  <c r="QK242" i="22"/>
  <c r="QK256" i="22"/>
  <c r="QL146" i="22"/>
  <c r="QK206" i="22"/>
  <c r="QK69" i="22"/>
  <c r="QK246" i="22"/>
  <c r="QK6" i="22"/>
  <c r="QL67" i="22"/>
  <c r="QK33" i="22"/>
  <c r="QK20" i="22"/>
  <c r="QK202" i="22"/>
  <c r="QK103" i="22"/>
  <c r="QL319" i="22"/>
  <c r="QK270" i="22"/>
  <c r="QL121" i="22"/>
  <c r="QK176" i="22"/>
  <c r="QK16" i="22"/>
  <c r="QK149" i="22"/>
  <c r="QK112" i="22"/>
  <c r="QK154" i="22"/>
  <c r="QL38" i="22"/>
  <c r="QK60" i="22"/>
  <c r="QK45" i="22"/>
  <c r="QK58" i="22"/>
  <c r="QK75" i="22"/>
  <c r="QK164" i="22"/>
  <c r="QK41" i="22"/>
  <c r="QK18" i="22"/>
  <c r="QK19" i="22"/>
  <c r="QK254" i="22"/>
  <c r="QL79" i="22"/>
  <c r="QK248" i="22"/>
  <c r="QK147" i="22"/>
  <c r="QK148" i="22"/>
  <c r="QK153" i="22"/>
  <c r="QK86" i="22"/>
  <c r="QK157" i="22"/>
  <c r="QK87" i="22"/>
  <c r="QK107" i="22"/>
  <c r="QL83" i="22"/>
  <c r="QK40" i="22"/>
  <c r="QK159" i="22"/>
  <c r="QL265" i="22"/>
  <c r="QK48" i="22"/>
  <c r="QK7" i="22"/>
  <c r="QL91" i="22"/>
  <c r="QL42" i="22"/>
  <c r="QK156" i="22"/>
  <c r="QK158" i="22"/>
  <c r="QK47" i="22"/>
  <c r="QK188" i="22"/>
  <c r="QK51" i="22"/>
  <c r="QK245" i="22"/>
  <c r="QK31" i="22"/>
  <c r="QK25" i="22"/>
  <c r="QK251" i="22"/>
  <c r="QK39" i="22"/>
  <c r="QK212" i="22"/>
  <c r="QL50" i="22"/>
  <c r="QL101" i="22"/>
  <c r="QK122" i="22"/>
  <c r="QK268" i="22"/>
  <c r="QK115" i="22"/>
  <c r="QL68" i="22"/>
  <c r="QK55" i="22"/>
  <c r="QK84" i="22"/>
  <c r="QK24" i="22"/>
  <c r="QK264" i="22"/>
  <c r="QK209" i="22"/>
  <c r="QK110" i="22"/>
  <c r="QK72" i="22"/>
  <c r="QK169" i="22"/>
  <c r="QK49" i="22"/>
  <c r="QK249" i="22"/>
  <c r="QL261" i="22"/>
  <c r="QK250" i="22"/>
  <c r="QK43" i="22"/>
  <c r="QK259" i="22"/>
  <c r="QK244" i="22"/>
  <c r="QK266" i="22"/>
  <c r="QK12" i="22"/>
  <c r="QK27" i="22"/>
  <c r="QK252" i="22"/>
  <c r="QK271" i="22"/>
  <c r="QK14" i="22"/>
  <c r="QK9" i="22"/>
  <c r="QK237" i="22"/>
  <c r="QK253" i="22"/>
  <c r="QK56" i="22"/>
  <c r="QL247" i="22"/>
  <c r="QK10" i="22"/>
  <c r="QK99" i="22"/>
  <c r="QK94" i="22"/>
  <c r="QL161" i="22"/>
  <c r="QK81" i="22"/>
  <c r="QL104" i="22"/>
  <c r="QK260" i="22"/>
  <c r="QL269" i="22"/>
  <c r="QL120" i="22"/>
  <c r="QK61" i="22"/>
  <c r="QK116" i="22"/>
  <c r="QK114" i="22"/>
  <c r="QK46" i="22"/>
  <c r="QK29" i="22"/>
  <c r="QK108" i="22"/>
  <c r="QK214" i="22"/>
  <c r="QL32" i="22"/>
  <c r="QK255" i="22"/>
  <c r="QK207" i="22"/>
  <c r="QK54" i="22"/>
  <c r="QK152" i="22"/>
  <c r="QK258" i="22"/>
  <c r="QK77" i="22"/>
  <c r="QK262" i="22"/>
  <c r="QL210" i="22"/>
  <c r="QK76" i="22"/>
  <c r="QK118" i="22"/>
  <c r="QK267" i="22"/>
  <c r="QK34" i="22"/>
  <c r="QK5" i="22"/>
  <c r="QM73" i="22"/>
  <c r="QL36" i="22"/>
  <c r="QK66" i="22"/>
  <c r="QL105" i="22"/>
  <c r="QK203" i="22"/>
  <c r="QL163" i="22"/>
  <c r="QK52" i="22"/>
  <c r="QK74" i="22"/>
  <c r="QK119" i="22"/>
  <c r="QK11" i="22"/>
  <c r="QK63" i="22"/>
  <c r="QK125" i="22"/>
  <c r="QK35" i="22"/>
  <c r="QL177" i="22"/>
  <c r="QL124" i="22"/>
  <c r="QK92" i="22"/>
  <c r="QK15" i="22"/>
  <c r="QK155" i="22"/>
  <c r="QK57" i="22"/>
  <c r="QK187" i="22"/>
  <c r="QK205" i="22"/>
  <c r="QK85" i="22"/>
  <c r="QL89" i="22" l="1"/>
  <c r="QL90" i="22"/>
  <c r="QM97" i="22"/>
  <c r="QL165" i="22"/>
  <c r="QL109" i="22"/>
  <c r="QL113" i="22"/>
  <c r="QL257" i="22"/>
  <c r="QL96" i="22"/>
  <c r="QM177" i="22"/>
  <c r="QL56" i="22"/>
  <c r="QL119" i="22"/>
  <c r="QL255" i="22"/>
  <c r="QL260" i="22"/>
  <c r="QL99" i="22"/>
  <c r="QL271" i="22"/>
  <c r="QL250" i="22"/>
  <c r="QL264" i="22"/>
  <c r="QL39" i="22"/>
  <c r="QL188" i="22"/>
  <c r="QL40" i="22"/>
  <c r="QL147" i="22"/>
  <c r="QL164" i="22"/>
  <c r="QL149" i="22"/>
  <c r="QM121" i="22"/>
  <c r="QL6" i="22"/>
  <c r="QM146" i="22"/>
  <c r="QL167" i="22"/>
  <c r="QM201" i="22"/>
  <c r="QL44" i="22"/>
  <c r="QL17" i="22"/>
  <c r="QM106" i="22"/>
  <c r="QL98" i="22"/>
  <c r="QL170" i="22"/>
  <c r="QL28" i="22"/>
  <c r="QL102" i="22"/>
  <c r="QL211" i="22"/>
  <c r="QL213" i="22"/>
  <c r="QL26" i="22"/>
  <c r="QL59" i="22"/>
  <c r="QM235" i="22"/>
  <c r="QM208" i="22"/>
  <c r="QL187" i="22"/>
  <c r="QM163" i="22"/>
  <c r="QM210" i="22"/>
  <c r="QL114" i="22"/>
  <c r="QM269" i="22"/>
  <c r="QL203" i="22"/>
  <c r="QL29" i="22"/>
  <c r="QL116" i="22"/>
  <c r="QL253" i="22"/>
  <c r="QL266" i="22"/>
  <c r="QL169" i="22"/>
  <c r="QL55" i="22"/>
  <c r="QL122" i="22"/>
  <c r="QL31" i="22"/>
  <c r="QL156" i="22"/>
  <c r="QL7" i="22"/>
  <c r="QL157" i="22"/>
  <c r="QL19" i="22"/>
  <c r="QL60" i="22"/>
  <c r="QL202" i="22"/>
  <c r="QL155" i="22"/>
  <c r="QM36" i="22"/>
  <c r="QL108" i="22"/>
  <c r="QM161" i="22"/>
  <c r="QL15" i="22"/>
  <c r="QL262" i="22"/>
  <c r="QL57" i="22"/>
  <c r="QL74" i="22"/>
  <c r="QM105" i="22"/>
  <c r="QL54" i="22"/>
  <c r="QL61" i="22"/>
  <c r="QM104" i="22"/>
  <c r="QL10" i="22"/>
  <c r="QL252" i="22"/>
  <c r="QL72" i="22"/>
  <c r="QM68" i="22"/>
  <c r="QM101" i="22"/>
  <c r="QL245" i="22"/>
  <c r="QL48" i="22"/>
  <c r="QM83" i="22"/>
  <c r="QL248" i="22"/>
  <c r="QL75" i="22"/>
  <c r="QM38" i="22"/>
  <c r="QL20" i="22"/>
  <c r="QL256" i="22"/>
  <c r="QN82" i="22"/>
  <c r="QL78" i="22"/>
  <c r="QM204" i="22"/>
  <c r="QL162" i="22"/>
  <c r="QL71" i="22"/>
  <c r="QL13" i="22"/>
  <c r="QL22" i="22"/>
  <c r="QL151" i="22"/>
  <c r="QM123" i="22"/>
  <c r="QL117" i="22"/>
  <c r="QL34" i="22"/>
  <c r="QL85" i="22"/>
  <c r="QN73" i="22"/>
  <c r="QL205" i="22"/>
  <c r="QL92" i="22"/>
  <c r="QL125" i="22"/>
  <c r="QL118" i="22"/>
  <c r="QL77" i="22"/>
  <c r="QM32" i="22"/>
  <c r="QL94" i="22"/>
  <c r="QL237" i="22"/>
  <c r="QL244" i="22"/>
  <c r="QM261" i="22"/>
  <c r="QL24" i="22"/>
  <c r="QL251" i="22"/>
  <c r="QL47" i="22"/>
  <c r="QM42" i="22"/>
  <c r="QL86" i="22"/>
  <c r="QL18" i="22"/>
  <c r="QL16" i="22"/>
  <c r="QL270" i="22"/>
  <c r="QL246" i="22"/>
  <c r="QM273" i="22"/>
  <c r="QL11" i="22"/>
  <c r="QL14" i="22"/>
  <c r="QL267" i="22"/>
  <c r="QL63" i="22"/>
  <c r="QL66" i="22"/>
  <c r="QL76" i="22"/>
  <c r="QL207" i="22"/>
  <c r="QL46" i="22"/>
  <c r="QM120" i="22"/>
  <c r="QL9" i="22"/>
  <c r="QL259" i="22"/>
  <c r="QL110" i="22"/>
  <c r="QL115" i="22"/>
  <c r="QM50" i="22"/>
  <c r="QM265" i="22"/>
  <c r="QL107" i="22"/>
  <c r="QM79" i="22"/>
  <c r="QL58" i="22"/>
  <c r="QL176" i="22"/>
  <c r="QL69" i="22"/>
  <c r="QL93" i="22"/>
  <c r="QL30" i="22"/>
  <c r="QL126" i="22"/>
  <c r="QL168" i="22"/>
  <c r="QL65" i="22"/>
  <c r="QM53" i="22"/>
  <c r="QL238" i="22"/>
  <c r="QL23" i="22"/>
  <c r="QL111" i="22"/>
  <c r="QL8" i="22"/>
  <c r="QL70" i="22"/>
  <c r="QM100" i="22"/>
  <c r="QL64" i="22"/>
  <c r="QL35" i="22"/>
  <c r="QL152" i="22"/>
  <c r="QM124" i="22"/>
  <c r="QL52" i="22"/>
  <c r="QL5" i="22"/>
  <c r="QL214" i="22"/>
  <c r="QL81" i="22"/>
  <c r="QM247" i="22"/>
  <c r="QL27" i="22"/>
  <c r="QL249" i="22"/>
  <c r="QL25" i="22"/>
  <c r="QL153" i="22"/>
  <c r="QL154" i="22"/>
  <c r="QM319" i="22"/>
  <c r="QL33" i="22"/>
  <c r="QL242" i="22"/>
  <c r="QL258" i="22"/>
  <c r="QL12" i="22"/>
  <c r="QL43" i="22"/>
  <c r="QL49" i="22"/>
  <c r="QL209" i="22"/>
  <c r="QL84" i="22"/>
  <c r="QL268" i="22"/>
  <c r="QL212" i="22"/>
  <c r="QL51" i="22"/>
  <c r="QL158" i="22"/>
  <c r="QM91" i="22"/>
  <c r="QL159" i="22"/>
  <c r="QL87" i="22"/>
  <c r="QL148" i="22"/>
  <c r="QL254" i="22"/>
  <c r="QL41" i="22"/>
  <c r="QL45" i="22"/>
  <c r="QL112" i="22"/>
  <c r="QL103" i="22"/>
  <c r="QM67" i="22"/>
  <c r="QL206" i="22"/>
  <c r="QL160" i="22"/>
  <c r="QM88" i="22"/>
  <c r="QL21" i="22"/>
  <c r="QL166" i="22"/>
  <c r="QL263" i="22"/>
  <c r="QL150" i="22"/>
  <c r="QL272" i="22"/>
  <c r="QM80" i="22"/>
  <c r="QL171" i="22"/>
  <c r="QL62" i="22"/>
  <c r="QL37" i="22"/>
  <c r="QL145" i="22"/>
  <c r="QM241" i="22"/>
  <c r="QL95" i="22"/>
  <c r="QM89" i="22" l="1"/>
  <c r="QN97" i="22"/>
  <c r="QM90" i="22"/>
  <c r="QM165" i="22"/>
  <c r="QM109" i="22"/>
  <c r="QM96" i="22"/>
  <c r="QM257" i="22"/>
  <c r="QM113" i="22"/>
  <c r="QM238" i="22"/>
  <c r="QM126" i="22"/>
  <c r="QM176" i="22"/>
  <c r="QM110" i="22"/>
  <c r="QM63" i="22"/>
  <c r="QM251" i="22"/>
  <c r="QN204" i="22"/>
  <c r="QM256" i="22"/>
  <c r="QM248" i="22"/>
  <c r="QM10" i="22"/>
  <c r="QN36" i="22"/>
  <c r="QM19" i="22"/>
  <c r="QM31" i="22"/>
  <c r="QM266" i="22"/>
  <c r="QM29" i="22"/>
  <c r="QN210" i="22"/>
  <c r="QN235" i="22"/>
  <c r="QM211" i="22"/>
  <c r="QM98" i="22"/>
  <c r="QN201" i="22"/>
  <c r="QN121" i="22"/>
  <c r="QM40" i="22"/>
  <c r="QM250" i="22"/>
  <c r="QM255" i="22"/>
  <c r="QN247" i="22"/>
  <c r="QN265" i="22"/>
  <c r="QM46" i="22"/>
  <c r="QM14" i="22"/>
  <c r="QM18" i="22"/>
  <c r="QM237" i="22"/>
  <c r="QM205" i="22"/>
  <c r="QM117" i="22"/>
  <c r="QN101" i="22"/>
  <c r="QM262" i="22"/>
  <c r="QM95" i="22"/>
  <c r="QM62" i="22"/>
  <c r="QM150" i="22"/>
  <c r="QM21" i="22"/>
  <c r="QM45" i="22"/>
  <c r="QM84" i="22"/>
  <c r="QM33" i="22"/>
  <c r="QM5" i="22"/>
  <c r="QM152" i="22"/>
  <c r="QM64" i="22"/>
  <c r="QM8" i="22"/>
  <c r="QM30" i="22"/>
  <c r="QM86" i="22"/>
  <c r="QM118" i="22"/>
  <c r="QN123" i="22"/>
  <c r="QM78" i="22"/>
  <c r="QM20" i="22"/>
  <c r="QN83" i="22"/>
  <c r="QN68" i="22"/>
  <c r="QN104" i="22"/>
  <c r="QN105" i="22"/>
  <c r="QM15" i="22"/>
  <c r="QM155" i="22"/>
  <c r="QM157" i="22"/>
  <c r="QM122" i="22"/>
  <c r="QM253" i="22"/>
  <c r="QM203" i="22"/>
  <c r="QN163" i="22"/>
  <c r="QM59" i="22"/>
  <c r="QM102" i="22"/>
  <c r="QN106" i="22"/>
  <c r="QM167" i="22"/>
  <c r="QM149" i="22"/>
  <c r="QM188" i="22"/>
  <c r="QM271" i="22"/>
  <c r="QM119" i="22"/>
  <c r="QM112" i="22"/>
  <c r="QM268" i="22"/>
  <c r="QM242" i="22"/>
  <c r="QM25" i="22"/>
  <c r="QN273" i="22"/>
  <c r="QM77" i="22"/>
  <c r="QN67" i="22"/>
  <c r="QM87" i="22"/>
  <c r="QM51" i="22"/>
  <c r="QM12" i="22"/>
  <c r="QM153" i="22"/>
  <c r="QN53" i="22"/>
  <c r="QM58" i="22"/>
  <c r="QM259" i="22"/>
  <c r="QM207" i="22"/>
  <c r="QM11" i="22"/>
  <c r="QM246" i="22"/>
  <c r="QM24" i="22"/>
  <c r="QM94" i="22"/>
  <c r="QO73" i="22"/>
  <c r="QM13" i="22"/>
  <c r="QN241" i="22"/>
  <c r="QM263" i="22"/>
  <c r="QM103" i="22"/>
  <c r="QM209" i="22"/>
  <c r="QN100" i="22"/>
  <c r="QM65" i="22"/>
  <c r="QM93" i="22"/>
  <c r="QN42" i="22"/>
  <c r="QM72" i="22"/>
  <c r="QN161" i="22"/>
  <c r="QM202" i="22"/>
  <c r="QM7" i="22"/>
  <c r="QM55" i="22"/>
  <c r="QN269" i="22"/>
  <c r="QM187" i="22"/>
  <c r="QM26" i="22"/>
  <c r="QM28" i="22"/>
  <c r="QM17" i="22"/>
  <c r="QN146" i="22"/>
  <c r="QM164" i="22"/>
  <c r="QM39" i="22"/>
  <c r="QM99" i="22"/>
  <c r="QM56" i="22"/>
  <c r="QM272" i="22"/>
  <c r="QM206" i="22"/>
  <c r="QN88" i="22"/>
  <c r="QM41" i="22"/>
  <c r="QM159" i="22"/>
  <c r="QM258" i="22"/>
  <c r="QM81" i="22"/>
  <c r="QM35" i="22"/>
  <c r="QM111" i="22"/>
  <c r="QN50" i="22"/>
  <c r="QM9" i="22"/>
  <c r="QM76" i="22"/>
  <c r="QM267" i="22"/>
  <c r="QM270" i="22"/>
  <c r="QN261" i="22"/>
  <c r="QM125" i="22"/>
  <c r="QM85" i="22"/>
  <c r="QM151" i="22"/>
  <c r="QM71" i="22"/>
  <c r="QO82" i="22"/>
  <c r="QN38" i="22"/>
  <c r="QM48" i="22"/>
  <c r="QM61" i="22"/>
  <c r="QM74" i="22"/>
  <c r="QM37" i="22"/>
  <c r="QM148" i="22"/>
  <c r="QM158" i="22"/>
  <c r="QM43" i="22"/>
  <c r="QM171" i="22"/>
  <c r="QN319" i="22"/>
  <c r="QM249" i="22"/>
  <c r="QM52" i="22"/>
  <c r="QN79" i="22"/>
  <c r="QM145" i="22"/>
  <c r="QN80" i="22"/>
  <c r="QM166" i="22"/>
  <c r="QM160" i="22"/>
  <c r="QM254" i="22"/>
  <c r="QN91" i="22"/>
  <c r="QM212" i="22"/>
  <c r="QM49" i="22"/>
  <c r="QM154" i="22"/>
  <c r="QM27" i="22"/>
  <c r="QM214" i="22"/>
  <c r="QN124" i="22"/>
  <c r="QM70" i="22"/>
  <c r="QM23" i="22"/>
  <c r="QM168" i="22"/>
  <c r="QM69" i="22"/>
  <c r="QM107" i="22"/>
  <c r="QM115" i="22"/>
  <c r="QN120" i="22"/>
  <c r="QM66" i="22"/>
  <c r="QM16" i="22"/>
  <c r="QM47" i="22"/>
  <c r="QM244" i="22"/>
  <c r="QN32" i="22"/>
  <c r="QM92" i="22"/>
  <c r="QM34" i="22"/>
  <c r="QM22" i="22"/>
  <c r="QM162" i="22"/>
  <c r="QM75" i="22"/>
  <c r="QM245" i="22"/>
  <c r="QM252" i="22"/>
  <c r="QM54" i="22"/>
  <c r="QM57" i="22"/>
  <c r="QM108" i="22"/>
  <c r="QM60" i="22"/>
  <c r="QM156" i="22"/>
  <c r="QM169" i="22"/>
  <c r="QM116" i="22"/>
  <c r="QM114" i="22"/>
  <c r="QN208" i="22"/>
  <c r="QM213" i="22"/>
  <c r="QM170" i="22"/>
  <c r="QM44" i="22"/>
  <c r="QM6" i="22"/>
  <c r="QM147" i="22"/>
  <c r="QM264" i="22"/>
  <c r="QM260" i="22"/>
  <c r="QN177" i="22"/>
  <c r="QN89" i="22" l="1"/>
  <c r="QN90" i="22"/>
  <c r="QO97" i="22"/>
  <c r="QN165" i="22"/>
  <c r="QN109" i="22"/>
  <c r="QN113" i="22"/>
  <c r="QN257" i="22"/>
  <c r="QN96" i="22"/>
  <c r="QN64" i="22"/>
  <c r="QN21" i="22"/>
  <c r="QN262" i="22"/>
  <c r="QN205" i="22"/>
  <c r="QN46" i="22"/>
  <c r="QN255" i="22"/>
  <c r="QO201" i="22"/>
  <c r="QO210" i="22"/>
  <c r="QN19" i="22"/>
  <c r="QN256" i="22"/>
  <c r="QN110" i="22"/>
  <c r="QN156" i="22"/>
  <c r="QN16" i="22"/>
  <c r="QO124" i="22"/>
  <c r="QN52" i="22"/>
  <c r="QN61" i="22"/>
  <c r="QN35" i="22"/>
  <c r="QN206" i="22"/>
  <c r="QN28" i="22"/>
  <c r="QN72" i="22"/>
  <c r="QN65" i="22"/>
  <c r="QN263" i="22"/>
  <c r="QN94" i="22"/>
  <c r="QN207" i="22"/>
  <c r="QN153" i="22"/>
  <c r="QO67" i="22"/>
  <c r="QN242" i="22"/>
  <c r="QN119" i="22"/>
  <c r="QN167" i="22"/>
  <c r="QO163" i="22"/>
  <c r="QN157" i="22"/>
  <c r="QO104" i="22"/>
  <c r="QN78" i="22"/>
  <c r="QO177" i="22"/>
  <c r="QN92" i="22"/>
  <c r="QN154" i="22"/>
  <c r="QO91" i="22"/>
  <c r="QN76" i="22"/>
  <c r="QN39" i="22"/>
  <c r="QN260" i="22"/>
  <c r="QN114" i="22"/>
  <c r="QN252" i="22"/>
  <c r="QN23" i="22"/>
  <c r="QN254" i="22"/>
  <c r="QO80" i="22"/>
  <c r="QN43" i="22"/>
  <c r="QN151" i="22"/>
  <c r="QN9" i="22"/>
  <c r="QN272" i="22"/>
  <c r="QN26" i="22"/>
  <c r="QN7" i="22"/>
  <c r="QO241" i="22"/>
  <c r="QN24" i="22"/>
  <c r="QN259" i="22"/>
  <c r="QN12" i="22"/>
  <c r="QN268" i="22"/>
  <c r="QN271" i="22"/>
  <c r="QO106" i="22"/>
  <c r="QN203" i="22"/>
  <c r="QN155" i="22"/>
  <c r="QO68" i="22"/>
  <c r="QO123" i="22"/>
  <c r="QN152" i="22"/>
  <c r="QN33" i="22"/>
  <c r="QN150" i="22"/>
  <c r="QO101" i="22"/>
  <c r="QN237" i="22"/>
  <c r="QO265" i="22"/>
  <c r="QN250" i="22"/>
  <c r="QN98" i="22"/>
  <c r="QN29" i="22"/>
  <c r="QO36" i="22"/>
  <c r="QO204" i="22"/>
  <c r="QN176" i="22"/>
  <c r="QN168" i="22"/>
  <c r="QN166" i="22"/>
  <c r="QN71" i="22"/>
  <c r="QO261" i="22"/>
  <c r="QN55" i="22"/>
  <c r="QN44" i="22"/>
  <c r="QN60" i="22"/>
  <c r="QN162" i="22"/>
  <c r="QO32" i="22"/>
  <c r="QN115" i="22"/>
  <c r="QN214" i="22"/>
  <c r="QN249" i="22"/>
  <c r="QN37" i="22"/>
  <c r="QN48" i="22"/>
  <c r="QN270" i="22"/>
  <c r="QN81" i="22"/>
  <c r="QN159" i="22"/>
  <c r="QN164" i="22"/>
  <c r="QO100" i="22"/>
  <c r="QN51" i="22"/>
  <c r="QN54" i="22"/>
  <c r="QN264" i="22"/>
  <c r="QN245" i="22"/>
  <c r="QN22" i="22"/>
  <c r="QN27" i="22"/>
  <c r="QN145" i="22"/>
  <c r="QO319" i="22"/>
  <c r="QO38" i="22"/>
  <c r="QO50" i="22"/>
  <c r="QN56" i="22"/>
  <c r="QO146" i="22"/>
  <c r="QN202" i="22"/>
  <c r="QO42" i="22"/>
  <c r="QN246" i="22"/>
  <c r="QN188" i="22"/>
  <c r="QN253" i="22"/>
  <c r="QN15" i="22"/>
  <c r="QO83" i="22"/>
  <c r="QN118" i="22"/>
  <c r="QN30" i="22"/>
  <c r="QN5" i="22"/>
  <c r="QN84" i="22"/>
  <c r="QN62" i="22"/>
  <c r="QN18" i="22"/>
  <c r="QN40" i="22"/>
  <c r="QN211" i="22"/>
  <c r="QN266" i="22"/>
  <c r="QN10" i="22"/>
  <c r="QN251" i="22"/>
  <c r="QN126" i="22"/>
  <c r="QN6" i="22"/>
  <c r="QO208" i="22"/>
  <c r="QO120" i="22"/>
  <c r="QN170" i="22"/>
  <c r="QN116" i="22"/>
  <c r="QN108" i="22"/>
  <c r="QN244" i="22"/>
  <c r="QN107" i="22"/>
  <c r="QN70" i="22"/>
  <c r="QN49" i="22"/>
  <c r="QN158" i="22"/>
  <c r="QN85" i="22"/>
  <c r="QN41" i="22"/>
  <c r="QN187" i="22"/>
  <c r="QN209" i="22"/>
  <c r="QN13" i="22"/>
  <c r="QN58" i="22"/>
  <c r="QN77" i="22"/>
  <c r="QN112" i="22"/>
  <c r="QN102" i="22"/>
  <c r="QO53" i="22"/>
  <c r="QN147" i="22"/>
  <c r="QN213" i="22"/>
  <c r="QN169" i="22"/>
  <c r="QN57" i="22"/>
  <c r="QN75" i="22"/>
  <c r="QN34" i="22"/>
  <c r="QN47" i="22"/>
  <c r="QN66" i="22"/>
  <c r="QN69" i="22"/>
  <c r="QN212" i="22"/>
  <c r="QN160" i="22"/>
  <c r="QO79" i="22"/>
  <c r="QN171" i="22"/>
  <c r="QN148" i="22"/>
  <c r="QN74" i="22"/>
  <c r="QP82" i="22"/>
  <c r="QN125" i="22"/>
  <c r="QN267" i="22"/>
  <c r="QN111" i="22"/>
  <c r="QN258" i="22"/>
  <c r="QO88" i="22"/>
  <c r="QN99" i="22"/>
  <c r="QN17" i="22"/>
  <c r="QO269" i="22"/>
  <c r="QO161" i="22"/>
  <c r="QN93" i="22"/>
  <c r="QN103" i="22"/>
  <c r="QP73" i="22"/>
  <c r="QN11" i="22"/>
  <c r="QN87" i="22"/>
  <c r="QO273" i="22"/>
  <c r="QN25" i="22"/>
  <c r="QN149" i="22"/>
  <c r="QN59" i="22"/>
  <c r="QN122" i="22"/>
  <c r="QO105" i="22"/>
  <c r="QN20" i="22"/>
  <c r="QN86" i="22"/>
  <c r="QN8" i="22"/>
  <c r="QN45" i="22"/>
  <c r="QN95" i="22"/>
  <c r="QN117" i="22"/>
  <c r="QN14" i="22"/>
  <c r="QO247" i="22"/>
  <c r="QO121" i="22"/>
  <c r="QO235" i="22"/>
  <c r="QN31" i="22"/>
  <c r="QN248" i="22"/>
  <c r="QN63" i="22"/>
  <c r="QN238" i="22"/>
  <c r="QO89" i="22" l="1"/>
  <c r="QP97" i="22"/>
  <c r="QO90" i="22"/>
  <c r="QO165" i="22"/>
  <c r="QO109" i="22"/>
  <c r="QO96" i="22"/>
  <c r="QO257" i="22"/>
  <c r="QO113" i="22"/>
  <c r="QP235" i="22"/>
  <c r="QO8" i="22"/>
  <c r="QO122" i="22"/>
  <c r="QO25" i="22"/>
  <c r="QP269" i="22"/>
  <c r="QO258" i="22"/>
  <c r="QQ82" i="22"/>
  <c r="QP79" i="22"/>
  <c r="QO34" i="22"/>
  <c r="QO213" i="22"/>
  <c r="QO112" i="22"/>
  <c r="QO209" i="22"/>
  <c r="QO158" i="22"/>
  <c r="QO107" i="22"/>
  <c r="QO170" i="22"/>
  <c r="QO126" i="22"/>
  <c r="QO211" i="22"/>
  <c r="QO30" i="22"/>
  <c r="QO253" i="22"/>
  <c r="QP42" i="22"/>
  <c r="QO54" i="22"/>
  <c r="QO159" i="22"/>
  <c r="QO37" i="22"/>
  <c r="QO115" i="22"/>
  <c r="QO44" i="22"/>
  <c r="QO71" i="22"/>
  <c r="QO29" i="22"/>
  <c r="QO237" i="22"/>
  <c r="QO152" i="22"/>
  <c r="QO155" i="22"/>
  <c r="QO268" i="22"/>
  <c r="QO259" i="22"/>
  <c r="QO7" i="22"/>
  <c r="QO151" i="22"/>
  <c r="QO23" i="22"/>
  <c r="QO260" i="22"/>
  <c r="QP91" i="22"/>
  <c r="QP163" i="22"/>
  <c r="QO94" i="22"/>
  <c r="QO28" i="22"/>
  <c r="QO52" i="22"/>
  <c r="QO110" i="22"/>
  <c r="QP201" i="22"/>
  <c r="QO262" i="22"/>
  <c r="QO238" i="22"/>
  <c r="QQ73" i="22"/>
  <c r="QO63" i="22"/>
  <c r="QP121" i="22"/>
  <c r="QO95" i="22"/>
  <c r="QO86" i="22"/>
  <c r="QO59" i="22"/>
  <c r="QO103" i="22"/>
  <c r="QO17" i="22"/>
  <c r="QO111" i="22"/>
  <c r="QO74" i="22"/>
  <c r="QO160" i="22"/>
  <c r="QO69" i="22"/>
  <c r="QO75" i="22"/>
  <c r="QO147" i="22"/>
  <c r="QO77" i="22"/>
  <c r="QO187" i="22"/>
  <c r="QO244" i="22"/>
  <c r="QP120" i="22"/>
  <c r="QO251" i="22"/>
  <c r="QO40" i="22"/>
  <c r="QO62" i="22"/>
  <c r="QO118" i="22"/>
  <c r="QO188" i="22"/>
  <c r="QO202" i="22"/>
  <c r="QP50" i="22"/>
  <c r="QP319" i="22"/>
  <c r="QO22" i="22"/>
  <c r="QO51" i="22"/>
  <c r="QO81" i="22"/>
  <c r="QO249" i="22"/>
  <c r="QP32" i="22"/>
  <c r="QO55" i="22"/>
  <c r="QO176" i="22"/>
  <c r="QO98" i="22"/>
  <c r="QP101" i="22"/>
  <c r="QO203" i="22"/>
  <c r="QO24" i="22"/>
  <c r="QO26" i="22"/>
  <c r="QO43" i="22"/>
  <c r="QO39" i="22"/>
  <c r="QO154" i="22"/>
  <c r="QO78" i="22"/>
  <c r="QO167" i="22"/>
  <c r="QP67" i="22"/>
  <c r="QO263" i="22"/>
  <c r="QO206" i="22"/>
  <c r="QP124" i="22"/>
  <c r="QO256" i="22"/>
  <c r="QO255" i="22"/>
  <c r="QO21" i="22"/>
  <c r="QP273" i="22"/>
  <c r="QO117" i="22"/>
  <c r="QO248" i="22"/>
  <c r="QO45" i="22"/>
  <c r="QO149" i="22"/>
  <c r="QO93" i="22"/>
  <c r="QO99" i="22"/>
  <c r="QO148" i="22"/>
  <c r="QO212" i="22"/>
  <c r="QO66" i="22"/>
  <c r="QO57" i="22"/>
  <c r="QP208" i="22"/>
  <c r="QO10" i="22"/>
  <c r="QP83" i="22"/>
  <c r="QP146" i="22"/>
  <c r="QO145" i="22"/>
  <c r="QO245" i="22"/>
  <c r="QP100" i="22"/>
  <c r="QO270" i="22"/>
  <c r="QO162" i="22"/>
  <c r="QO166" i="22"/>
  <c r="QP204" i="22"/>
  <c r="QO250" i="22"/>
  <c r="QO150" i="22"/>
  <c r="QP123" i="22"/>
  <c r="QP106" i="22"/>
  <c r="QP241" i="22"/>
  <c r="QO272" i="22"/>
  <c r="QP80" i="22"/>
  <c r="QO252" i="22"/>
  <c r="QO76" i="22"/>
  <c r="QO92" i="22"/>
  <c r="QP104" i="22"/>
  <c r="QO119" i="22"/>
  <c r="QO153" i="22"/>
  <c r="QO65" i="22"/>
  <c r="QO35" i="22"/>
  <c r="QO16" i="22"/>
  <c r="QO19" i="22"/>
  <c r="QO46" i="22"/>
  <c r="QP247" i="22"/>
  <c r="QO20" i="22"/>
  <c r="QO87" i="22"/>
  <c r="QO267" i="22"/>
  <c r="QP53" i="22"/>
  <c r="QO58" i="22"/>
  <c r="QO41" i="22"/>
  <c r="QO49" i="22"/>
  <c r="QO108" i="22"/>
  <c r="QO84" i="22"/>
  <c r="QO31" i="22"/>
  <c r="QO14" i="22"/>
  <c r="QP105" i="22"/>
  <c r="QO11" i="22"/>
  <c r="QP161" i="22"/>
  <c r="QP88" i="22"/>
  <c r="QO125" i="22"/>
  <c r="QO171" i="22"/>
  <c r="QO47" i="22"/>
  <c r="QO169" i="22"/>
  <c r="QO102" i="22"/>
  <c r="QO13" i="22"/>
  <c r="QO85" i="22"/>
  <c r="QO70" i="22"/>
  <c r="QO116" i="22"/>
  <c r="QO6" i="22"/>
  <c r="QO266" i="22"/>
  <c r="QO18" i="22"/>
  <c r="QO5" i="22"/>
  <c r="QO15" i="22"/>
  <c r="QO246" i="22"/>
  <c r="QO56" i="22"/>
  <c r="QP38" i="22"/>
  <c r="QO27" i="22"/>
  <c r="QO264" i="22"/>
  <c r="QO164" i="22"/>
  <c r="QO48" i="22"/>
  <c r="QO214" i="22"/>
  <c r="QO60" i="22"/>
  <c r="QP261" i="22"/>
  <c r="QO168" i="22"/>
  <c r="QP36" i="22"/>
  <c r="QP265" i="22"/>
  <c r="QO33" i="22"/>
  <c r="QP68" i="22"/>
  <c r="QO271" i="22"/>
  <c r="QO12" i="22"/>
  <c r="QO9" i="22"/>
  <c r="QO254" i="22"/>
  <c r="QO114" i="22"/>
  <c r="QP177" i="22"/>
  <c r="QO157" i="22"/>
  <c r="QO242" i="22"/>
  <c r="QO207" i="22"/>
  <c r="QO72" i="22"/>
  <c r="QO61" i="22"/>
  <c r="QO156" i="22"/>
  <c r="QP210" i="22"/>
  <c r="QO205" i="22"/>
  <c r="QO64" i="22"/>
  <c r="QP89" i="22" l="1"/>
  <c r="QP90" i="22"/>
  <c r="QQ97" i="22"/>
  <c r="QP165" i="22"/>
  <c r="QP109" i="22"/>
  <c r="QP113" i="22"/>
  <c r="QP257" i="22"/>
  <c r="QP96" i="22"/>
  <c r="QP33" i="22"/>
  <c r="QQ261" i="22"/>
  <c r="QP242" i="22"/>
  <c r="QP12" i="22"/>
  <c r="QQ265" i="22"/>
  <c r="QP264" i="22"/>
  <c r="QP266" i="22"/>
  <c r="QP47" i="22"/>
  <c r="QQ105" i="22"/>
  <c r="QP58" i="22"/>
  <c r="QP20" i="22"/>
  <c r="QP153" i="22"/>
  <c r="QP150" i="22"/>
  <c r="QP10" i="22"/>
  <c r="QP149" i="22"/>
  <c r="QQ273" i="22"/>
  <c r="QQ124" i="22"/>
  <c r="QP98" i="22"/>
  <c r="QQ32" i="22"/>
  <c r="QP251" i="22"/>
  <c r="QP69" i="22"/>
  <c r="QP52" i="22"/>
  <c r="QP254" i="22"/>
  <c r="QP214" i="22"/>
  <c r="QP15" i="22"/>
  <c r="QP13" i="22"/>
  <c r="QQ161" i="22"/>
  <c r="QP108" i="22"/>
  <c r="QQ53" i="22"/>
  <c r="QQ247" i="22"/>
  <c r="QP252" i="22"/>
  <c r="QP162" i="22"/>
  <c r="QQ208" i="22"/>
  <c r="QP45" i="22"/>
  <c r="QP206" i="22"/>
  <c r="QP43" i="22"/>
  <c r="QP249" i="22"/>
  <c r="QP77" i="22"/>
  <c r="QP103" i="22"/>
  <c r="QP262" i="22"/>
  <c r="QP155" i="22"/>
  <c r="QP37" i="22"/>
  <c r="QP30" i="22"/>
  <c r="QP170" i="22"/>
  <c r="QP112" i="22"/>
  <c r="QQ79" i="22"/>
  <c r="QP25" i="22"/>
  <c r="QP157" i="22"/>
  <c r="QP271" i="22"/>
  <c r="QQ36" i="22"/>
  <c r="QP27" i="22"/>
  <c r="QP6" i="22"/>
  <c r="QP16" i="22"/>
  <c r="QP119" i="22"/>
  <c r="QP250" i="22"/>
  <c r="QP245" i="22"/>
  <c r="QP148" i="22"/>
  <c r="QP21" i="22"/>
  <c r="QP78" i="22"/>
  <c r="QP203" i="22"/>
  <c r="QP176" i="22"/>
  <c r="QQ319" i="22"/>
  <c r="QP118" i="22"/>
  <c r="QQ120" i="22"/>
  <c r="QP160" i="22"/>
  <c r="QQ121" i="22"/>
  <c r="QP28" i="22"/>
  <c r="QP151" i="22"/>
  <c r="QP122" i="22"/>
  <c r="QP64" i="22"/>
  <c r="QP205" i="22"/>
  <c r="QP9" i="22"/>
  <c r="QQ68" i="22"/>
  <c r="QP48" i="22"/>
  <c r="QQ38" i="22"/>
  <c r="QP116" i="22"/>
  <c r="QP102" i="22"/>
  <c r="QP11" i="22"/>
  <c r="QP49" i="22"/>
  <c r="QQ80" i="22"/>
  <c r="QQ204" i="22"/>
  <c r="QP145" i="22"/>
  <c r="QP57" i="22"/>
  <c r="QP248" i="22"/>
  <c r="QP263" i="22"/>
  <c r="QP81" i="22"/>
  <c r="QP62" i="22"/>
  <c r="QP147" i="22"/>
  <c r="QP59" i="22"/>
  <c r="QP63" i="22"/>
  <c r="QQ201" i="22"/>
  <c r="QQ91" i="22"/>
  <c r="QP7" i="22"/>
  <c r="QP152" i="22"/>
  <c r="QP71" i="22"/>
  <c r="QP159" i="22"/>
  <c r="QP107" i="22"/>
  <c r="QP213" i="22"/>
  <c r="QR82" i="22"/>
  <c r="QP61" i="22"/>
  <c r="QP72" i="22"/>
  <c r="QQ177" i="22"/>
  <c r="QP168" i="22"/>
  <c r="QP5" i="22"/>
  <c r="QP171" i="22"/>
  <c r="QP14" i="22"/>
  <c r="QP267" i="22"/>
  <c r="QP35" i="22"/>
  <c r="QQ104" i="22"/>
  <c r="QQ106" i="22"/>
  <c r="QQ83" i="22"/>
  <c r="QP99" i="22"/>
  <c r="QP255" i="22"/>
  <c r="QP154" i="22"/>
  <c r="QP26" i="22"/>
  <c r="QQ50" i="22"/>
  <c r="QP244" i="22"/>
  <c r="QP74" i="22"/>
  <c r="QP94" i="22"/>
  <c r="QP46" i="22"/>
  <c r="QQ210" i="22"/>
  <c r="QP164" i="22"/>
  <c r="QP18" i="22"/>
  <c r="QP169" i="22"/>
  <c r="QP31" i="22"/>
  <c r="QP87" i="22"/>
  <c r="QP92" i="22"/>
  <c r="QP166" i="22"/>
  <c r="QP93" i="22"/>
  <c r="QP256" i="22"/>
  <c r="QQ67" i="22"/>
  <c r="QP24" i="22"/>
  <c r="QQ101" i="22"/>
  <c r="QP51" i="22"/>
  <c r="QP40" i="22"/>
  <c r="QP75" i="22"/>
  <c r="QP86" i="22"/>
  <c r="QP110" i="22"/>
  <c r="QP260" i="22"/>
  <c r="QP237" i="22"/>
  <c r="QP44" i="22"/>
  <c r="QP54" i="22"/>
  <c r="QQ42" i="22"/>
  <c r="QP211" i="22"/>
  <c r="QP158" i="22"/>
  <c r="QP34" i="22"/>
  <c r="QP258" i="22"/>
  <c r="QP8" i="22"/>
  <c r="QP207" i="22"/>
  <c r="QP56" i="22"/>
  <c r="QP70" i="22"/>
  <c r="QP125" i="22"/>
  <c r="QP41" i="22"/>
  <c r="QP65" i="22"/>
  <c r="QP272" i="22"/>
  <c r="QQ123" i="22"/>
  <c r="QP270" i="22"/>
  <c r="QP66" i="22"/>
  <c r="QP117" i="22"/>
  <c r="QP39" i="22"/>
  <c r="QP55" i="22"/>
  <c r="QP202" i="22"/>
  <c r="QP111" i="22"/>
  <c r="QR73" i="22"/>
  <c r="QP259" i="22"/>
  <c r="QP22" i="22"/>
  <c r="QP156" i="22"/>
  <c r="QP114" i="22"/>
  <c r="QP60" i="22"/>
  <c r="QP246" i="22"/>
  <c r="QP85" i="22"/>
  <c r="QQ88" i="22"/>
  <c r="QP84" i="22"/>
  <c r="QP19" i="22"/>
  <c r="QP76" i="22"/>
  <c r="QQ241" i="22"/>
  <c r="QQ100" i="22"/>
  <c r="QQ146" i="22"/>
  <c r="QP212" i="22"/>
  <c r="QP167" i="22"/>
  <c r="QP188" i="22"/>
  <c r="QP187" i="22"/>
  <c r="QP17" i="22"/>
  <c r="QP95" i="22"/>
  <c r="QP238" i="22"/>
  <c r="QQ163" i="22"/>
  <c r="QP23" i="22"/>
  <c r="QP268" i="22"/>
  <c r="QP29" i="22"/>
  <c r="QP115" i="22"/>
  <c r="QP253" i="22"/>
  <c r="QP126" i="22"/>
  <c r="QP209" i="22"/>
  <c r="QQ269" i="22"/>
  <c r="QQ235" i="22"/>
  <c r="QQ89" i="22" l="1"/>
  <c r="QR97" i="22"/>
  <c r="QQ90" i="22"/>
  <c r="QQ165" i="22"/>
  <c r="QQ109" i="22"/>
  <c r="QQ257" i="22"/>
  <c r="QQ96" i="22"/>
  <c r="QQ113" i="22"/>
  <c r="QQ17" i="22"/>
  <c r="QQ111" i="22"/>
  <c r="QQ270" i="22"/>
  <c r="QQ41" i="22"/>
  <c r="QQ56" i="22"/>
  <c r="QQ260" i="22"/>
  <c r="QQ209" i="22"/>
  <c r="QQ115" i="22"/>
  <c r="QQ187" i="22"/>
  <c r="QR241" i="22"/>
  <c r="QQ114" i="22"/>
  <c r="QQ54" i="22"/>
  <c r="QQ51" i="22"/>
  <c r="QQ92" i="22"/>
  <c r="QQ94" i="22"/>
  <c r="QQ99" i="22"/>
  <c r="QR146" i="22"/>
  <c r="QQ202" i="22"/>
  <c r="QQ125" i="22"/>
  <c r="QQ158" i="22"/>
  <c r="QQ86" i="22"/>
  <c r="QQ93" i="22"/>
  <c r="QQ164" i="22"/>
  <c r="QQ74" i="22"/>
  <c r="QQ26" i="22"/>
  <c r="QQ35" i="22"/>
  <c r="QQ81" i="22"/>
  <c r="QQ116" i="22"/>
  <c r="QR120" i="22"/>
  <c r="QQ203" i="22"/>
  <c r="QQ245" i="22"/>
  <c r="QR36" i="22"/>
  <c r="QQ249" i="22"/>
  <c r="QR208" i="22"/>
  <c r="QQ252" i="22"/>
  <c r="QR161" i="22"/>
  <c r="QQ254" i="22"/>
  <c r="QR32" i="22"/>
  <c r="QR273" i="22"/>
  <c r="QQ153" i="22"/>
  <c r="QQ47" i="22"/>
  <c r="QQ12" i="22"/>
  <c r="QR235" i="22"/>
  <c r="QQ238" i="22"/>
  <c r="QQ85" i="22"/>
  <c r="QQ66" i="22"/>
  <c r="QQ207" i="22"/>
  <c r="QQ44" i="22"/>
  <c r="QR83" i="22"/>
  <c r="QQ61" i="22"/>
  <c r="QQ152" i="22"/>
  <c r="QQ63" i="22"/>
  <c r="QQ57" i="22"/>
  <c r="QQ9" i="22"/>
  <c r="QQ151" i="22"/>
  <c r="QR79" i="22"/>
  <c r="QQ43" i="22"/>
  <c r="QQ22" i="22"/>
  <c r="QQ29" i="22"/>
  <c r="QQ188" i="22"/>
  <c r="QQ156" i="22"/>
  <c r="QQ272" i="22"/>
  <c r="QQ87" i="22"/>
  <c r="QR269" i="22"/>
  <c r="QQ253" i="22"/>
  <c r="QQ268" i="22"/>
  <c r="QQ95" i="22"/>
  <c r="QQ19" i="22"/>
  <c r="QS73" i="22"/>
  <c r="QQ65" i="22"/>
  <c r="QQ70" i="22"/>
  <c r="QQ8" i="22"/>
  <c r="QQ211" i="22"/>
  <c r="QQ75" i="22"/>
  <c r="QQ24" i="22"/>
  <c r="QQ31" i="22"/>
  <c r="QR210" i="22"/>
  <c r="QQ244" i="22"/>
  <c r="QQ154" i="22"/>
  <c r="QQ267" i="22"/>
  <c r="QQ168" i="22"/>
  <c r="QS82" i="22"/>
  <c r="QQ7" i="22"/>
  <c r="QQ59" i="22"/>
  <c r="QQ145" i="22"/>
  <c r="QQ49" i="22"/>
  <c r="QR38" i="22"/>
  <c r="QQ205" i="22"/>
  <c r="QQ28" i="22"/>
  <c r="QQ118" i="22"/>
  <c r="QQ78" i="22"/>
  <c r="QQ250" i="22"/>
  <c r="QQ271" i="22"/>
  <c r="QQ112" i="22"/>
  <c r="QQ37" i="22"/>
  <c r="QQ262" i="22"/>
  <c r="QR247" i="22"/>
  <c r="QQ13" i="22"/>
  <c r="QQ52" i="22"/>
  <c r="QQ98" i="22"/>
  <c r="QQ149" i="22"/>
  <c r="QQ20" i="22"/>
  <c r="QQ266" i="22"/>
  <c r="QQ242" i="22"/>
  <c r="QQ167" i="22"/>
  <c r="QQ126" i="22"/>
  <c r="QQ76" i="22"/>
  <c r="QR101" i="22"/>
  <c r="QQ5" i="22"/>
  <c r="QR100" i="22"/>
  <c r="QQ246" i="22"/>
  <c r="QQ55" i="22"/>
  <c r="QQ237" i="22"/>
  <c r="QQ84" i="22"/>
  <c r="QR42" i="22"/>
  <c r="QQ40" i="22"/>
  <c r="QQ166" i="22"/>
  <c r="QQ169" i="22"/>
  <c r="QQ46" i="22"/>
  <c r="QR106" i="22"/>
  <c r="QQ14" i="22"/>
  <c r="QR91" i="22"/>
  <c r="QQ263" i="22"/>
  <c r="QR204" i="22"/>
  <c r="QQ11" i="22"/>
  <c r="QQ48" i="22"/>
  <c r="QQ64" i="22"/>
  <c r="QR319" i="22"/>
  <c r="QQ21" i="22"/>
  <c r="QQ119" i="22"/>
  <c r="QQ6" i="22"/>
  <c r="QQ157" i="22"/>
  <c r="QQ170" i="22"/>
  <c r="QQ103" i="22"/>
  <c r="QQ206" i="22"/>
  <c r="QQ162" i="22"/>
  <c r="QR53" i="22"/>
  <c r="QQ15" i="22"/>
  <c r="QQ69" i="22"/>
  <c r="QQ10" i="22"/>
  <c r="QQ58" i="22"/>
  <c r="QQ264" i="22"/>
  <c r="QR261" i="22"/>
  <c r="QQ39" i="22"/>
  <c r="QR67" i="22"/>
  <c r="QR50" i="22"/>
  <c r="QQ255" i="22"/>
  <c r="QR177" i="22"/>
  <c r="QQ213" i="22"/>
  <c r="QQ159" i="22"/>
  <c r="QQ147" i="22"/>
  <c r="QR121" i="22"/>
  <c r="QQ23" i="22"/>
  <c r="QQ60" i="22"/>
  <c r="QQ258" i="22"/>
  <c r="QR163" i="22"/>
  <c r="QQ212" i="22"/>
  <c r="QR88" i="22"/>
  <c r="QQ259" i="22"/>
  <c r="QQ117" i="22"/>
  <c r="QR123" i="22"/>
  <c r="QQ34" i="22"/>
  <c r="QQ110" i="22"/>
  <c r="QQ256" i="22"/>
  <c r="QQ18" i="22"/>
  <c r="QR104" i="22"/>
  <c r="QQ171" i="22"/>
  <c r="QQ72" i="22"/>
  <c r="QQ107" i="22"/>
  <c r="QQ71" i="22"/>
  <c r="QR201" i="22"/>
  <c r="QQ62" i="22"/>
  <c r="QQ248" i="22"/>
  <c r="QR80" i="22"/>
  <c r="QQ102" i="22"/>
  <c r="QR68" i="22"/>
  <c r="QQ122" i="22"/>
  <c r="QQ160" i="22"/>
  <c r="QQ176" i="22"/>
  <c r="QQ148" i="22"/>
  <c r="QQ16" i="22"/>
  <c r="QQ27" i="22"/>
  <c r="QQ25" i="22"/>
  <c r="QQ30" i="22"/>
  <c r="QQ155" i="22"/>
  <c r="QQ77" i="22"/>
  <c r="QQ45" i="22"/>
  <c r="QQ108" i="22"/>
  <c r="QQ214" i="22"/>
  <c r="QQ251" i="22"/>
  <c r="QR124" i="22"/>
  <c r="QQ150" i="22"/>
  <c r="QR105" i="22"/>
  <c r="QR265" i="22"/>
  <c r="QQ33" i="22"/>
  <c r="QR89" i="22" l="1"/>
  <c r="QR90" i="22"/>
  <c r="QS97" i="22"/>
  <c r="QR165" i="22"/>
  <c r="QR109" i="22"/>
  <c r="QR113" i="22"/>
  <c r="QR96" i="22"/>
  <c r="QR257" i="22"/>
  <c r="QS265" i="22"/>
  <c r="QR108" i="22"/>
  <c r="QR248" i="22"/>
  <c r="QR259" i="22"/>
  <c r="QR147" i="22"/>
  <c r="QR15" i="22"/>
  <c r="QR6" i="22"/>
  <c r="QR263" i="22"/>
  <c r="QS101" i="22"/>
  <c r="QR98" i="22"/>
  <c r="QR271" i="22"/>
  <c r="QR49" i="22"/>
  <c r="QR267" i="22"/>
  <c r="QR75" i="22"/>
  <c r="QS269" i="22"/>
  <c r="QR57" i="22"/>
  <c r="QS83" i="22"/>
  <c r="QR252" i="22"/>
  <c r="QR203" i="22"/>
  <c r="QR159" i="22"/>
  <c r="QR95" i="22"/>
  <c r="QR155" i="22"/>
  <c r="QR30" i="22"/>
  <c r="QR62" i="22"/>
  <c r="QR18" i="22"/>
  <c r="QS123" i="22"/>
  <c r="QS88" i="22"/>
  <c r="QR10" i="22"/>
  <c r="QR119" i="22"/>
  <c r="QR169" i="22"/>
  <c r="QR246" i="22"/>
  <c r="QR266" i="22"/>
  <c r="QR262" i="22"/>
  <c r="QR145" i="22"/>
  <c r="QR31" i="22"/>
  <c r="QR29" i="22"/>
  <c r="QR63" i="22"/>
  <c r="QR85" i="22"/>
  <c r="QS32" i="22"/>
  <c r="QR35" i="22"/>
  <c r="QR93" i="22"/>
  <c r="QR92" i="22"/>
  <c r="QR115" i="22"/>
  <c r="QR41" i="22"/>
  <c r="QR150" i="22"/>
  <c r="QR33" i="22"/>
  <c r="QS124" i="22"/>
  <c r="QR148" i="22"/>
  <c r="QS68" i="22"/>
  <c r="QR72" i="22"/>
  <c r="QR60" i="22"/>
  <c r="QS50" i="22"/>
  <c r="QS53" i="22"/>
  <c r="QR48" i="22"/>
  <c r="QS91" i="22"/>
  <c r="QR84" i="22"/>
  <c r="QR76" i="22"/>
  <c r="QR52" i="22"/>
  <c r="QR28" i="22"/>
  <c r="QR211" i="22"/>
  <c r="QR87" i="22"/>
  <c r="QR151" i="22"/>
  <c r="QR44" i="22"/>
  <c r="QR12" i="22"/>
  <c r="QS208" i="22"/>
  <c r="QS36" i="22"/>
  <c r="QS120" i="22"/>
  <c r="QR202" i="22"/>
  <c r="QR45" i="22"/>
  <c r="QR102" i="22"/>
  <c r="QR171" i="22"/>
  <c r="QR117" i="22"/>
  <c r="QR23" i="22"/>
  <c r="QS67" i="22"/>
  <c r="QS261" i="22"/>
  <c r="QR162" i="22"/>
  <c r="QR21" i="22"/>
  <c r="QR14" i="22"/>
  <c r="QR237" i="22"/>
  <c r="QR126" i="22"/>
  <c r="QR13" i="22"/>
  <c r="QR250" i="22"/>
  <c r="QR154" i="22"/>
  <c r="QR8" i="22"/>
  <c r="QR268" i="22"/>
  <c r="QR22" i="22"/>
  <c r="QR152" i="22"/>
  <c r="QR238" i="22"/>
  <c r="QR254" i="22"/>
  <c r="QR116" i="22"/>
  <c r="QR26" i="22"/>
  <c r="QR86" i="22"/>
  <c r="QS146" i="22"/>
  <c r="QR51" i="22"/>
  <c r="QR114" i="22"/>
  <c r="QR209" i="22"/>
  <c r="QR270" i="22"/>
  <c r="QR25" i="22"/>
  <c r="QS201" i="22"/>
  <c r="QR256" i="22"/>
  <c r="QR212" i="22"/>
  <c r="QR213" i="22"/>
  <c r="QR170" i="22"/>
  <c r="QR11" i="22"/>
  <c r="QR166" i="22"/>
  <c r="QS100" i="22"/>
  <c r="QR20" i="22"/>
  <c r="QR37" i="22"/>
  <c r="QR205" i="22"/>
  <c r="QT82" i="22"/>
  <c r="QT73" i="22"/>
  <c r="QR272" i="22"/>
  <c r="QR9" i="22"/>
  <c r="QR207" i="22"/>
  <c r="QR47" i="22"/>
  <c r="QR249" i="22"/>
  <c r="QR251" i="22"/>
  <c r="QR214" i="22"/>
  <c r="QR27" i="22"/>
  <c r="QR71" i="22"/>
  <c r="QS104" i="22"/>
  <c r="QS163" i="22"/>
  <c r="QS121" i="22"/>
  <c r="QS177" i="22"/>
  <c r="QR264" i="22"/>
  <c r="QR206" i="22"/>
  <c r="QR40" i="22"/>
  <c r="QR5" i="22"/>
  <c r="QR149" i="22"/>
  <c r="QS247" i="22"/>
  <c r="QR78" i="22"/>
  <c r="QS38" i="22"/>
  <c r="QR168" i="22"/>
  <c r="QR24" i="22"/>
  <c r="QR19" i="22"/>
  <c r="QR156" i="22"/>
  <c r="QR66" i="22"/>
  <c r="QS235" i="22"/>
  <c r="QR245" i="22"/>
  <c r="QR74" i="22"/>
  <c r="QR158" i="22"/>
  <c r="QR54" i="22"/>
  <c r="QS241" i="22"/>
  <c r="QR260" i="22"/>
  <c r="QR111" i="22"/>
  <c r="QR176" i="22"/>
  <c r="QS105" i="22"/>
  <c r="QR77" i="22"/>
  <c r="QR160" i="22"/>
  <c r="QS80" i="22"/>
  <c r="QR110" i="22"/>
  <c r="QR39" i="22"/>
  <c r="QR69" i="22"/>
  <c r="QR157" i="22"/>
  <c r="QS319" i="22"/>
  <c r="QS204" i="22"/>
  <c r="QS106" i="22"/>
  <c r="QR55" i="22"/>
  <c r="QR167" i="22"/>
  <c r="QR112" i="22"/>
  <c r="QR59" i="22"/>
  <c r="QR244" i="22"/>
  <c r="QR70" i="22"/>
  <c r="QR253" i="22"/>
  <c r="QR43" i="22"/>
  <c r="QR61" i="22"/>
  <c r="QR153" i="22"/>
  <c r="QS161" i="22"/>
  <c r="QR81" i="22"/>
  <c r="QR99" i="22"/>
  <c r="QR16" i="22"/>
  <c r="QR122" i="22"/>
  <c r="QR107" i="22"/>
  <c r="QR34" i="22"/>
  <c r="QR258" i="22"/>
  <c r="QR255" i="22"/>
  <c r="QR58" i="22"/>
  <c r="QR103" i="22"/>
  <c r="QR64" i="22"/>
  <c r="QR46" i="22"/>
  <c r="QS42" i="22"/>
  <c r="QR242" i="22"/>
  <c r="QR118" i="22"/>
  <c r="QR7" i="22"/>
  <c r="QS210" i="22"/>
  <c r="QR65" i="22"/>
  <c r="QR188" i="22"/>
  <c r="QS79" i="22"/>
  <c r="QS273" i="22"/>
  <c r="QR164" i="22"/>
  <c r="QR125" i="22"/>
  <c r="QR94" i="22"/>
  <c r="QR187" i="22"/>
  <c r="QR56" i="22"/>
  <c r="QR17" i="22"/>
  <c r="QS89" i="22" l="1"/>
  <c r="QT97" i="22"/>
  <c r="QS90" i="22"/>
  <c r="QS165" i="22"/>
  <c r="QS109" i="22"/>
  <c r="QS257" i="22"/>
  <c r="QS96" i="22"/>
  <c r="QS113" i="22"/>
  <c r="QS187" i="22"/>
  <c r="QS16" i="22"/>
  <c r="QT38" i="22"/>
  <c r="QT210" i="22"/>
  <c r="QS103" i="22"/>
  <c r="QS34" i="22"/>
  <c r="QS99" i="22"/>
  <c r="QS61" i="22"/>
  <c r="QS244" i="22"/>
  <c r="QS55" i="22"/>
  <c r="QS157" i="22"/>
  <c r="QS176" i="22"/>
  <c r="QT121" i="22"/>
  <c r="QS71" i="22"/>
  <c r="QS207" i="22"/>
  <c r="QS20" i="22"/>
  <c r="QS8" i="22"/>
  <c r="QS70" i="22"/>
  <c r="QT106" i="22"/>
  <c r="QS160" i="22"/>
  <c r="QS158" i="22"/>
  <c r="QS24" i="22"/>
  <c r="QT163" i="22"/>
  <c r="QS27" i="22"/>
  <c r="QS9" i="22"/>
  <c r="QU82" i="22"/>
  <c r="QT201" i="22"/>
  <c r="QS114" i="22"/>
  <c r="QS26" i="22"/>
  <c r="QS152" i="22"/>
  <c r="QS154" i="22"/>
  <c r="QS126" i="22"/>
  <c r="QS162" i="22"/>
  <c r="QS117" i="22"/>
  <c r="QS202" i="22"/>
  <c r="QS12" i="22"/>
  <c r="QS211" i="22"/>
  <c r="QS76" i="22"/>
  <c r="QS60" i="22"/>
  <c r="QS41" i="22"/>
  <c r="QS93" i="22"/>
  <c r="QS63" i="22"/>
  <c r="QS266" i="22"/>
  <c r="QS10" i="22"/>
  <c r="QS62" i="22"/>
  <c r="QS159" i="22"/>
  <c r="QS57" i="22"/>
  <c r="QS267" i="22"/>
  <c r="QT101" i="22"/>
  <c r="QS15" i="22"/>
  <c r="QS164" i="22"/>
  <c r="QT42" i="22"/>
  <c r="QS107" i="22"/>
  <c r="QS81" i="22"/>
  <c r="QS43" i="22"/>
  <c r="QS59" i="22"/>
  <c r="QS69" i="22"/>
  <c r="QS111" i="22"/>
  <c r="QS66" i="22"/>
  <c r="QT247" i="22"/>
  <c r="QS206" i="22"/>
  <c r="QT100" i="22"/>
  <c r="QS64" i="22"/>
  <c r="QS153" i="22"/>
  <c r="QS167" i="22"/>
  <c r="QS17" i="22"/>
  <c r="QS94" i="22"/>
  <c r="QT273" i="22"/>
  <c r="QS118" i="22"/>
  <c r="QS255" i="22"/>
  <c r="QS122" i="22"/>
  <c r="QT204" i="22"/>
  <c r="QS77" i="22"/>
  <c r="QS74" i="22"/>
  <c r="QS168" i="22"/>
  <c r="QS264" i="22"/>
  <c r="QS214" i="22"/>
  <c r="QS249" i="22"/>
  <c r="QS272" i="22"/>
  <c r="QS205" i="22"/>
  <c r="QS166" i="22"/>
  <c r="QS213" i="22"/>
  <c r="QS25" i="22"/>
  <c r="QS51" i="22"/>
  <c r="QS116" i="22"/>
  <c r="QS22" i="22"/>
  <c r="QS237" i="22"/>
  <c r="QS171" i="22"/>
  <c r="QT120" i="22"/>
  <c r="QS44" i="22"/>
  <c r="QS84" i="22"/>
  <c r="QT53" i="22"/>
  <c r="QS72" i="22"/>
  <c r="QT124" i="22"/>
  <c r="QS115" i="22"/>
  <c r="QS35" i="22"/>
  <c r="QS29" i="22"/>
  <c r="QS145" i="22"/>
  <c r="QS246" i="22"/>
  <c r="QT88" i="22"/>
  <c r="QS30" i="22"/>
  <c r="QS203" i="22"/>
  <c r="QT269" i="22"/>
  <c r="QS49" i="22"/>
  <c r="QS248" i="22"/>
  <c r="QT79" i="22"/>
  <c r="QS7" i="22"/>
  <c r="QS58" i="22"/>
  <c r="QS56" i="22"/>
  <c r="QS125" i="22"/>
  <c r="QS188" i="22"/>
  <c r="QS46" i="22"/>
  <c r="QT161" i="22"/>
  <c r="QS253" i="22"/>
  <c r="QS112" i="22"/>
  <c r="QS39" i="22"/>
  <c r="QS260" i="22"/>
  <c r="QS149" i="22"/>
  <c r="QT261" i="22"/>
  <c r="QS258" i="22"/>
  <c r="QT241" i="22"/>
  <c r="QT177" i="22"/>
  <c r="QS251" i="22"/>
  <c r="QS47" i="22"/>
  <c r="QU73" i="22"/>
  <c r="QS37" i="22"/>
  <c r="QS11" i="22"/>
  <c r="QS212" i="22"/>
  <c r="QS270" i="22"/>
  <c r="QS254" i="22"/>
  <c r="QS268" i="22"/>
  <c r="QS250" i="22"/>
  <c r="QS14" i="22"/>
  <c r="QT36" i="22"/>
  <c r="QS151" i="22"/>
  <c r="QT91" i="22"/>
  <c r="QT68" i="22"/>
  <c r="QS33" i="22"/>
  <c r="QT32" i="22"/>
  <c r="QS169" i="22"/>
  <c r="QT123" i="22"/>
  <c r="QS155" i="22"/>
  <c r="QS252" i="22"/>
  <c r="QS271" i="22"/>
  <c r="QS263" i="22"/>
  <c r="QS147" i="22"/>
  <c r="QS108" i="22"/>
  <c r="QT319" i="22"/>
  <c r="QS110" i="22"/>
  <c r="QS245" i="22"/>
  <c r="QT104" i="22"/>
  <c r="QT146" i="22"/>
  <c r="QT67" i="22"/>
  <c r="QS102" i="22"/>
  <c r="QS28" i="22"/>
  <c r="QS65" i="22"/>
  <c r="QT105" i="22"/>
  <c r="QS156" i="22"/>
  <c r="QS5" i="22"/>
  <c r="QS242" i="22"/>
  <c r="QT80" i="22"/>
  <c r="QS54" i="22"/>
  <c r="QT235" i="22"/>
  <c r="QS19" i="22"/>
  <c r="QS78" i="22"/>
  <c r="QS40" i="22"/>
  <c r="QS170" i="22"/>
  <c r="QS256" i="22"/>
  <c r="QS209" i="22"/>
  <c r="QS86" i="22"/>
  <c r="QS238" i="22"/>
  <c r="QS13" i="22"/>
  <c r="QS21" i="22"/>
  <c r="QS23" i="22"/>
  <c r="QS45" i="22"/>
  <c r="QT208" i="22"/>
  <c r="QS87" i="22"/>
  <c r="QS52" i="22"/>
  <c r="QS48" i="22"/>
  <c r="QT50" i="22"/>
  <c r="QS148" i="22"/>
  <c r="QS150" i="22"/>
  <c r="QS92" i="22"/>
  <c r="QS85" i="22"/>
  <c r="QS31" i="22"/>
  <c r="QS262" i="22"/>
  <c r="QS119" i="22"/>
  <c r="QS18" i="22"/>
  <c r="QS95" i="22"/>
  <c r="QT83" i="22"/>
  <c r="QS75" i="22"/>
  <c r="QS98" i="22"/>
  <c r="QS6" i="22"/>
  <c r="QS259" i="22"/>
  <c r="QT265" i="22"/>
  <c r="QT89" i="22" l="1"/>
  <c r="QT90" i="22"/>
  <c r="QU97" i="22"/>
  <c r="QT165" i="22"/>
  <c r="QT109" i="22"/>
  <c r="QT113" i="22"/>
  <c r="QT96" i="22"/>
  <c r="QT257" i="22"/>
  <c r="QT87" i="22"/>
  <c r="QT98" i="22"/>
  <c r="QT85" i="22"/>
  <c r="QU208" i="22"/>
  <c r="QT256" i="22"/>
  <c r="QT54" i="22"/>
  <c r="QT110" i="22"/>
  <c r="QT155" i="22"/>
  <c r="QU68" i="22"/>
  <c r="QU36" i="22"/>
  <c r="QT37" i="22"/>
  <c r="QU177" i="22"/>
  <c r="QT253" i="22"/>
  <c r="QU79" i="22"/>
  <c r="QT30" i="22"/>
  <c r="QT72" i="22"/>
  <c r="QT272" i="22"/>
  <c r="QT77" i="22"/>
  <c r="QT118" i="22"/>
  <c r="QT111" i="22"/>
  <c r="QT266" i="22"/>
  <c r="QT76" i="22"/>
  <c r="QT152" i="22"/>
  <c r="QU106" i="22"/>
  <c r="QT21" i="22"/>
  <c r="QT75" i="22"/>
  <c r="QT92" i="22"/>
  <c r="QT45" i="22"/>
  <c r="QT170" i="22"/>
  <c r="QU80" i="22"/>
  <c r="QT271" i="22"/>
  <c r="QU123" i="22"/>
  <c r="QU32" i="22"/>
  <c r="QT270" i="22"/>
  <c r="QU241" i="22"/>
  <c r="QT56" i="22"/>
  <c r="QT49" i="22"/>
  <c r="QU88" i="22"/>
  <c r="QT22" i="22"/>
  <c r="QT249" i="22"/>
  <c r="QT153" i="22"/>
  <c r="QT69" i="22"/>
  <c r="QT15" i="22"/>
  <c r="QT211" i="22"/>
  <c r="QT26" i="22"/>
  <c r="QT9" i="22"/>
  <c r="QT20" i="22"/>
  <c r="QT176" i="22"/>
  <c r="QT61" i="22"/>
  <c r="QU210" i="22"/>
  <c r="QT31" i="22"/>
  <c r="QU265" i="22"/>
  <c r="QT119" i="22"/>
  <c r="QT48" i="22"/>
  <c r="QT238" i="22"/>
  <c r="QT78" i="22"/>
  <c r="QT65" i="22"/>
  <c r="QU146" i="22"/>
  <c r="QU319" i="22"/>
  <c r="QT14" i="22"/>
  <c r="QV73" i="22"/>
  <c r="QT260" i="22"/>
  <c r="QU161" i="22"/>
  <c r="QT35" i="22"/>
  <c r="QU53" i="22"/>
  <c r="QU120" i="22"/>
  <c r="QT213" i="22"/>
  <c r="QT168" i="22"/>
  <c r="QU204" i="22"/>
  <c r="QU273" i="22"/>
  <c r="QT206" i="22"/>
  <c r="QT107" i="22"/>
  <c r="QT159" i="22"/>
  <c r="QT162" i="22"/>
  <c r="QT24" i="22"/>
  <c r="QT63" i="22"/>
  <c r="QT95" i="22"/>
  <c r="QT262" i="22"/>
  <c r="QT52" i="22"/>
  <c r="QT86" i="22"/>
  <c r="QT19" i="22"/>
  <c r="QT5" i="22"/>
  <c r="QU104" i="22"/>
  <c r="QT250" i="22"/>
  <c r="QT47" i="22"/>
  <c r="QT39" i="22"/>
  <c r="QT58" i="22"/>
  <c r="QT246" i="22"/>
  <c r="QT115" i="22"/>
  <c r="QT171" i="22"/>
  <c r="QT166" i="22"/>
  <c r="QT94" i="22"/>
  <c r="QU247" i="22"/>
  <c r="QT62" i="22"/>
  <c r="QT60" i="22"/>
  <c r="QT126" i="22"/>
  <c r="QT114" i="22"/>
  <c r="QT70" i="22"/>
  <c r="QT207" i="22"/>
  <c r="QT157" i="22"/>
  <c r="QT99" i="22"/>
  <c r="QU38" i="22"/>
  <c r="QT259" i="22"/>
  <c r="QU83" i="22"/>
  <c r="QT150" i="22"/>
  <c r="QT23" i="22"/>
  <c r="QT242" i="22"/>
  <c r="QT28" i="22"/>
  <c r="QT108" i="22"/>
  <c r="QT169" i="22"/>
  <c r="QU91" i="22"/>
  <c r="QT212" i="22"/>
  <c r="QT258" i="22"/>
  <c r="QT46" i="22"/>
  <c r="QT248" i="22"/>
  <c r="QU269" i="22"/>
  <c r="QT84" i="22"/>
  <c r="QT116" i="22"/>
  <c r="QT214" i="22"/>
  <c r="QT122" i="22"/>
  <c r="QT64" i="22"/>
  <c r="QT59" i="22"/>
  <c r="QU42" i="22"/>
  <c r="QU101" i="22"/>
  <c r="QT12" i="22"/>
  <c r="QT158" i="22"/>
  <c r="QT209" i="22"/>
  <c r="QU235" i="22"/>
  <c r="QT102" i="22"/>
  <c r="QT147" i="22"/>
  <c r="QT33" i="22"/>
  <c r="QT268" i="22"/>
  <c r="QT251" i="22"/>
  <c r="QU261" i="22"/>
  <c r="QT112" i="22"/>
  <c r="QT7" i="22"/>
  <c r="QT203" i="22"/>
  <c r="QT51" i="22"/>
  <c r="QT255" i="22"/>
  <c r="QT43" i="22"/>
  <c r="QT267" i="22"/>
  <c r="QT93" i="22"/>
  <c r="QT154" i="22"/>
  <c r="QT27" i="22"/>
  <c r="QT71" i="22"/>
  <c r="QT55" i="22"/>
  <c r="QT34" i="22"/>
  <c r="QT16" i="22"/>
  <c r="QT148" i="22"/>
  <c r="QT156" i="22"/>
  <c r="QT245" i="22"/>
  <c r="QT252" i="22"/>
  <c r="QT151" i="22"/>
  <c r="QT11" i="22"/>
  <c r="QT188" i="22"/>
  <c r="QT145" i="22"/>
  <c r="QU124" i="22"/>
  <c r="QT237" i="22"/>
  <c r="QT205" i="22"/>
  <c r="QT74" i="22"/>
  <c r="QT17" i="22"/>
  <c r="QT66" i="22"/>
  <c r="QT164" i="22"/>
  <c r="QT10" i="22"/>
  <c r="QT202" i="22"/>
  <c r="QU201" i="22"/>
  <c r="QT160" i="22"/>
  <c r="QU50" i="22"/>
  <c r="QT6" i="22"/>
  <c r="QT18" i="22"/>
  <c r="QT13" i="22"/>
  <c r="QT40" i="22"/>
  <c r="QU105" i="22"/>
  <c r="QU67" i="22"/>
  <c r="QT263" i="22"/>
  <c r="QT254" i="22"/>
  <c r="QT149" i="22"/>
  <c r="QT125" i="22"/>
  <c r="QT29" i="22"/>
  <c r="QT44" i="22"/>
  <c r="QT25" i="22"/>
  <c r="QT264" i="22"/>
  <c r="QT167" i="22"/>
  <c r="QU100" i="22"/>
  <c r="QT81" i="22"/>
  <c r="QT57" i="22"/>
  <c r="QT41" i="22"/>
  <c r="QT117" i="22"/>
  <c r="QV82" i="22"/>
  <c r="QU163" i="22"/>
  <c r="QT8" i="22"/>
  <c r="QU121" i="22"/>
  <c r="QT244" i="22"/>
  <c r="QT103" i="22"/>
  <c r="QT187" i="22"/>
  <c r="QU89" i="22" l="1"/>
  <c r="QV97" i="22"/>
  <c r="QU90" i="22"/>
  <c r="QU165" i="22"/>
  <c r="QU109" i="22"/>
  <c r="QU257" i="22"/>
  <c r="QU96" i="22"/>
  <c r="QU113" i="22"/>
  <c r="QU81" i="22"/>
  <c r="QV121" i="22"/>
  <c r="QU117" i="22"/>
  <c r="QV105" i="22"/>
  <c r="QU18" i="22"/>
  <c r="QV124" i="22"/>
  <c r="QU11" i="22"/>
  <c r="QU34" i="22"/>
  <c r="QU27" i="22"/>
  <c r="QU112" i="22"/>
  <c r="QU33" i="22"/>
  <c r="QU209" i="22"/>
  <c r="QV91" i="22"/>
  <c r="QU242" i="22"/>
  <c r="QV247" i="22"/>
  <c r="QU171" i="22"/>
  <c r="QU39" i="22"/>
  <c r="QU52" i="22"/>
  <c r="QU187" i="22"/>
  <c r="QV261" i="22"/>
  <c r="QU158" i="22"/>
  <c r="QU169" i="22"/>
  <c r="QU115" i="22"/>
  <c r="QV204" i="22"/>
  <c r="QV146" i="22"/>
  <c r="QU31" i="22"/>
  <c r="QU20" i="22"/>
  <c r="QU211" i="22"/>
  <c r="QU249" i="22"/>
  <c r="QV32" i="22"/>
  <c r="QV80" i="22"/>
  <c r="QU75" i="22"/>
  <c r="QU76" i="22"/>
  <c r="QU118" i="22"/>
  <c r="QU72" i="22"/>
  <c r="QV177" i="22"/>
  <c r="QU155" i="22"/>
  <c r="QV208" i="22"/>
  <c r="QU8" i="22"/>
  <c r="QU29" i="22"/>
  <c r="QU74" i="22"/>
  <c r="QU156" i="22"/>
  <c r="QU154" i="22"/>
  <c r="QU147" i="22"/>
  <c r="QU59" i="22"/>
  <c r="QU116" i="22"/>
  <c r="QU207" i="22"/>
  <c r="QU126" i="22"/>
  <c r="QU94" i="22"/>
  <c r="QU47" i="22"/>
  <c r="QU5" i="22"/>
  <c r="QU262" i="22"/>
  <c r="QU24" i="22"/>
  <c r="QU159" i="22"/>
  <c r="QV53" i="22"/>
  <c r="QU260" i="22"/>
  <c r="QU48" i="22"/>
  <c r="QU56" i="22"/>
  <c r="QW82" i="22"/>
  <c r="QU41" i="22"/>
  <c r="QU254" i="22"/>
  <c r="QU10" i="22"/>
  <c r="QU151" i="22"/>
  <c r="QU259" i="22"/>
  <c r="QU103" i="22"/>
  <c r="QV201" i="22"/>
  <c r="QU93" i="22"/>
  <c r="QU251" i="22"/>
  <c r="QU64" i="22"/>
  <c r="QU258" i="22"/>
  <c r="QU108" i="22"/>
  <c r="QV38" i="22"/>
  <c r="QU70" i="22"/>
  <c r="QU60" i="22"/>
  <c r="QU246" i="22"/>
  <c r="QU250" i="22"/>
  <c r="QU19" i="22"/>
  <c r="QU95" i="22"/>
  <c r="QU162" i="22"/>
  <c r="QU107" i="22"/>
  <c r="QU168" i="22"/>
  <c r="QU35" i="22"/>
  <c r="QW73" i="22"/>
  <c r="QU65" i="22"/>
  <c r="QU119" i="22"/>
  <c r="QV210" i="22"/>
  <c r="QU15" i="22"/>
  <c r="QU22" i="22"/>
  <c r="QV241" i="22"/>
  <c r="QV123" i="22"/>
  <c r="QU170" i="22"/>
  <c r="QU21" i="22"/>
  <c r="QU266" i="22"/>
  <c r="QU77" i="22"/>
  <c r="QU30" i="22"/>
  <c r="QU37" i="22"/>
  <c r="QU110" i="22"/>
  <c r="QU85" i="22"/>
  <c r="QU25" i="22"/>
  <c r="QU167" i="22"/>
  <c r="QU160" i="22"/>
  <c r="QU145" i="22"/>
  <c r="QU55" i="22"/>
  <c r="QU46" i="22"/>
  <c r="QV163" i="22"/>
  <c r="QU57" i="22"/>
  <c r="QU264" i="22"/>
  <c r="QU263" i="22"/>
  <c r="QU40" i="22"/>
  <c r="QU6" i="22"/>
  <c r="QU164" i="22"/>
  <c r="QU205" i="22"/>
  <c r="QU148" i="22"/>
  <c r="QU71" i="22"/>
  <c r="QU255" i="22"/>
  <c r="QU203" i="22"/>
  <c r="QU102" i="22"/>
  <c r="QU12" i="22"/>
  <c r="QU84" i="22"/>
  <c r="QU23" i="22"/>
  <c r="QV67" i="22"/>
  <c r="QU66" i="22"/>
  <c r="QU188" i="22"/>
  <c r="QU16" i="22"/>
  <c r="QU267" i="22"/>
  <c r="QU7" i="22"/>
  <c r="QV101" i="22"/>
  <c r="QU122" i="22"/>
  <c r="QU99" i="22"/>
  <c r="QU213" i="22"/>
  <c r="QU14" i="22"/>
  <c r="QU78" i="22"/>
  <c r="QV265" i="22"/>
  <c r="QU61" i="22"/>
  <c r="QU9" i="22"/>
  <c r="QU69" i="22"/>
  <c r="QU270" i="22"/>
  <c r="QU271" i="22"/>
  <c r="QU45" i="22"/>
  <c r="QV106" i="22"/>
  <c r="QU272" i="22"/>
  <c r="QV79" i="22"/>
  <c r="QV36" i="22"/>
  <c r="QU54" i="22"/>
  <c r="QU98" i="22"/>
  <c r="QU244" i="22"/>
  <c r="QU125" i="22"/>
  <c r="QU13" i="22"/>
  <c r="QU202" i="22"/>
  <c r="QU237" i="22"/>
  <c r="QU252" i="22"/>
  <c r="QU268" i="22"/>
  <c r="QV235" i="22"/>
  <c r="QV269" i="22"/>
  <c r="QU212" i="22"/>
  <c r="QU28" i="22"/>
  <c r="QU150" i="22"/>
  <c r="QU62" i="22"/>
  <c r="QU166" i="22"/>
  <c r="QU58" i="22"/>
  <c r="QU86" i="22"/>
  <c r="QU63" i="22"/>
  <c r="QU206" i="22"/>
  <c r="QV88" i="22"/>
  <c r="QU51" i="22"/>
  <c r="QV100" i="22"/>
  <c r="QU44" i="22"/>
  <c r="QU149" i="22"/>
  <c r="QV50" i="22"/>
  <c r="QU17" i="22"/>
  <c r="QU245" i="22"/>
  <c r="QU43" i="22"/>
  <c r="QV42" i="22"/>
  <c r="QU214" i="22"/>
  <c r="QU248" i="22"/>
  <c r="QV83" i="22"/>
  <c r="QU157" i="22"/>
  <c r="QU114" i="22"/>
  <c r="QV104" i="22"/>
  <c r="QV273" i="22"/>
  <c r="QV120" i="22"/>
  <c r="QV161" i="22"/>
  <c r="QV319" i="22"/>
  <c r="QU238" i="22"/>
  <c r="QU176" i="22"/>
  <c r="QU26" i="22"/>
  <c r="QU153" i="22"/>
  <c r="QU49" i="22"/>
  <c r="QU92" i="22"/>
  <c r="QU152" i="22"/>
  <c r="QU111" i="22"/>
  <c r="QU253" i="22"/>
  <c r="QV68" i="22"/>
  <c r="QU256" i="22"/>
  <c r="QU87" i="22"/>
  <c r="QV89" i="22" l="1"/>
  <c r="QV90" i="22"/>
  <c r="QW97" i="22"/>
  <c r="QV165" i="22"/>
  <c r="QV109" i="22"/>
  <c r="QV113" i="22"/>
  <c r="QV96" i="22"/>
  <c r="QV257" i="22"/>
  <c r="QV92" i="22"/>
  <c r="QV238" i="22"/>
  <c r="QW273" i="22"/>
  <c r="QV114" i="22"/>
  <c r="QV17" i="22"/>
  <c r="QV206" i="22"/>
  <c r="QV150" i="22"/>
  <c r="QW235" i="22"/>
  <c r="QV125" i="22"/>
  <c r="QW36" i="22"/>
  <c r="QW106" i="22"/>
  <c r="QV78" i="22"/>
  <c r="QV66" i="22"/>
  <c r="QV255" i="22"/>
  <c r="QV263" i="22"/>
  <c r="QW163" i="22"/>
  <c r="QV85" i="22"/>
  <c r="QW123" i="22"/>
  <c r="QX73" i="22"/>
  <c r="QV246" i="22"/>
  <c r="QV103" i="22"/>
  <c r="QV56" i="22"/>
  <c r="QV47" i="22"/>
  <c r="QV76" i="22"/>
  <c r="QV87" i="22"/>
  <c r="QV26" i="22"/>
  <c r="QW319" i="22"/>
  <c r="QW100" i="22"/>
  <c r="QV166" i="22"/>
  <c r="QV268" i="22"/>
  <c r="QV244" i="22"/>
  <c r="QW79" i="22"/>
  <c r="QV9" i="22"/>
  <c r="QV99" i="22"/>
  <c r="QV71" i="22"/>
  <c r="QV266" i="22"/>
  <c r="QW241" i="22"/>
  <c r="QW210" i="22"/>
  <c r="QV95" i="22"/>
  <c r="QV93" i="22"/>
  <c r="QV254" i="22"/>
  <c r="QV24" i="22"/>
  <c r="QV94" i="22"/>
  <c r="QV116" i="22"/>
  <c r="QV29" i="22"/>
  <c r="QW177" i="22"/>
  <c r="QV75" i="22"/>
  <c r="QV211" i="22"/>
  <c r="QW204" i="22"/>
  <c r="QW261" i="22"/>
  <c r="QV171" i="22"/>
  <c r="QV209" i="22"/>
  <c r="QV34" i="22"/>
  <c r="QW105" i="22"/>
  <c r="QV157" i="22"/>
  <c r="QW42" i="22"/>
  <c r="QV63" i="22"/>
  <c r="QV28" i="22"/>
  <c r="QV237" i="22"/>
  <c r="QV45" i="22"/>
  <c r="QV14" i="22"/>
  <c r="QV267" i="22"/>
  <c r="QV12" i="22"/>
  <c r="QV164" i="22"/>
  <c r="QV46" i="22"/>
  <c r="QV110" i="22"/>
  <c r="QV35" i="22"/>
  <c r="QV108" i="22"/>
  <c r="QV259" i="22"/>
  <c r="QV48" i="22"/>
  <c r="QV154" i="22"/>
  <c r="QV43" i="22"/>
  <c r="QV51" i="22"/>
  <c r="QV62" i="22"/>
  <c r="QV98" i="22"/>
  <c r="QV271" i="22"/>
  <c r="QV16" i="22"/>
  <c r="QW67" i="22"/>
  <c r="QV102" i="22"/>
  <c r="QV6" i="22"/>
  <c r="QV55" i="22"/>
  <c r="QV37" i="22"/>
  <c r="QV22" i="22"/>
  <c r="QV19" i="22"/>
  <c r="QV258" i="22"/>
  <c r="QV41" i="22"/>
  <c r="QV262" i="22"/>
  <c r="QV59" i="22"/>
  <c r="QV156" i="22"/>
  <c r="QV72" i="22"/>
  <c r="QW80" i="22"/>
  <c r="QV20" i="22"/>
  <c r="QV115" i="22"/>
  <c r="QV187" i="22"/>
  <c r="QW247" i="22"/>
  <c r="QV33" i="22"/>
  <c r="QV11" i="22"/>
  <c r="QV117" i="22"/>
  <c r="QV176" i="22"/>
  <c r="QW161" i="22"/>
  <c r="QW83" i="22"/>
  <c r="QW50" i="22"/>
  <c r="QV86" i="22"/>
  <c r="QV212" i="22"/>
  <c r="QV202" i="22"/>
  <c r="QV272" i="22"/>
  <c r="QV61" i="22"/>
  <c r="QV122" i="22"/>
  <c r="QV148" i="22"/>
  <c r="QV264" i="22"/>
  <c r="QV167" i="22"/>
  <c r="QV21" i="22"/>
  <c r="QV119" i="22"/>
  <c r="QV168" i="22"/>
  <c r="QV60" i="22"/>
  <c r="QV260" i="22"/>
  <c r="QV126" i="22"/>
  <c r="QV8" i="22"/>
  <c r="QV151" i="22"/>
  <c r="QV111" i="22"/>
  <c r="QW68" i="22"/>
  <c r="QV49" i="22"/>
  <c r="QV248" i="22"/>
  <c r="QV149" i="22"/>
  <c r="QW88" i="22"/>
  <c r="QV54" i="22"/>
  <c r="QV270" i="22"/>
  <c r="QW265" i="22"/>
  <c r="QV188" i="22"/>
  <c r="QV203" i="22"/>
  <c r="QV40" i="22"/>
  <c r="QV145" i="22"/>
  <c r="QV30" i="22"/>
  <c r="QV15" i="22"/>
  <c r="QV250" i="22"/>
  <c r="QV64" i="22"/>
  <c r="QW201" i="22"/>
  <c r="QV5" i="22"/>
  <c r="QV207" i="22"/>
  <c r="QV74" i="22"/>
  <c r="QW208" i="22"/>
  <c r="QV118" i="22"/>
  <c r="QW32" i="22"/>
  <c r="QV31" i="22"/>
  <c r="QV169" i="22"/>
  <c r="QV52" i="22"/>
  <c r="QV242" i="22"/>
  <c r="QV112" i="22"/>
  <c r="QW124" i="22"/>
  <c r="QW121" i="22"/>
  <c r="QV256" i="22"/>
  <c r="QV152" i="22"/>
  <c r="QW120" i="22"/>
  <c r="QW104" i="22"/>
  <c r="QV245" i="22"/>
  <c r="QW269" i="22"/>
  <c r="QV13" i="22"/>
  <c r="QV213" i="22"/>
  <c r="QW101" i="22"/>
  <c r="QV23" i="22"/>
  <c r="QV57" i="22"/>
  <c r="QV25" i="22"/>
  <c r="QV170" i="22"/>
  <c r="QV65" i="22"/>
  <c r="QV107" i="22"/>
  <c r="QV70" i="22"/>
  <c r="QX82" i="22"/>
  <c r="QW53" i="22"/>
  <c r="QV147" i="22"/>
  <c r="QV77" i="22"/>
  <c r="QW38" i="22"/>
  <c r="QV253" i="22"/>
  <c r="QV153" i="22"/>
  <c r="QV214" i="22"/>
  <c r="QV44" i="22"/>
  <c r="QV58" i="22"/>
  <c r="QV252" i="22"/>
  <c r="QV69" i="22"/>
  <c r="QV7" i="22"/>
  <c r="QV84" i="22"/>
  <c r="QV205" i="22"/>
  <c r="QV160" i="22"/>
  <c r="QV162" i="22"/>
  <c r="QV251" i="22"/>
  <c r="QV10" i="22"/>
  <c r="QV159" i="22"/>
  <c r="QV155" i="22"/>
  <c r="QV249" i="22"/>
  <c r="QW146" i="22"/>
  <c r="QV158" i="22"/>
  <c r="QV39" i="22"/>
  <c r="QW91" i="22"/>
  <c r="QV27" i="22"/>
  <c r="QV18" i="22"/>
  <c r="QV81" i="22"/>
  <c r="QW89" i="22" l="1"/>
  <c r="QX97" i="22"/>
  <c r="QW90" i="22"/>
  <c r="QW165" i="22"/>
  <c r="QW109" i="22"/>
  <c r="QW257" i="22"/>
  <c r="QW96" i="22"/>
  <c r="QW113" i="22"/>
  <c r="QW44" i="22"/>
  <c r="QY82" i="22"/>
  <c r="QW13" i="22"/>
  <c r="QW74" i="22"/>
  <c r="QW64" i="22"/>
  <c r="QW145" i="22"/>
  <c r="QX88" i="22"/>
  <c r="QX50" i="22"/>
  <c r="QX247" i="22"/>
  <c r="QW262" i="22"/>
  <c r="QW6" i="22"/>
  <c r="QW62" i="22"/>
  <c r="QW45" i="22"/>
  <c r="QX261" i="22"/>
  <c r="QW23" i="22"/>
  <c r="QW81" i="22"/>
  <c r="QW10" i="22"/>
  <c r="QW69" i="22"/>
  <c r="QW77" i="22"/>
  <c r="QX101" i="22"/>
  <c r="QX104" i="22"/>
  <c r="QW256" i="22"/>
  <c r="QW242" i="22"/>
  <c r="QW207" i="22"/>
  <c r="QW40" i="22"/>
  <c r="QW270" i="22"/>
  <c r="QW149" i="22"/>
  <c r="QW111" i="22"/>
  <c r="QW260" i="22"/>
  <c r="QW119" i="22"/>
  <c r="QW148" i="22"/>
  <c r="QW202" i="22"/>
  <c r="QW117" i="22"/>
  <c r="QW187" i="22"/>
  <c r="QW72" i="22"/>
  <c r="QW41" i="22"/>
  <c r="QW22" i="22"/>
  <c r="QW102" i="22"/>
  <c r="QW271" i="22"/>
  <c r="QW51" i="22"/>
  <c r="QW48" i="22"/>
  <c r="QW12" i="22"/>
  <c r="QW237" i="22"/>
  <c r="QW157" i="22"/>
  <c r="QW34" i="22"/>
  <c r="QX204" i="22"/>
  <c r="QW29" i="22"/>
  <c r="QW254" i="22"/>
  <c r="QX241" i="22"/>
  <c r="QW71" i="22"/>
  <c r="QX79" i="22"/>
  <c r="QX100" i="22"/>
  <c r="QW26" i="22"/>
  <c r="QW47" i="22"/>
  <c r="QY73" i="22"/>
  <c r="QW263" i="22"/>
  <c r="QW78" i="22"/>
  <c r="QX235" i="22"/>
  <c r="QW114" i="22"/>
  <c r="QW249" i="22"/>
  <c r="QW245" i="22"/>
  <c r="QW39" i="22"/>
  <c r="QW155" i="22"/>
  <c r="QW160" i="22"/>
  <c r="QW214" i="22"/>
  <c r="QW70" i="22"/>
  <c r="QW25" i="22"/>
  <c r="QX269" i="22"/>
  <c r="QX32" i="22"/>
  <c r="QW250" i="22"/>
  <c r="QX83" i="22"/>
  <c r="QW35" i="22"/>
  <c r="QX91" i="22"/>
  <c r="QW152" i="22"/>
  <c r="QW158" i="22"/>
  <c r="QW251" i="22"/>
  <c r="QW252" i="22"/>
  <c r="QW147" i="22"/>
  <c r="QW57" i="22"/>
  <c r="QX120" i="22"/>
  <c r="QW52" i="22"/>
  <c r="QW5" i="22"/>
  <c r="QW15" i="22"/>
  <c r="QW54" i="22"/>
  <c r="QW248" i="22"/>
  <c r="QW151" i="22"/>
  <c r="QW21" i="22"/>
  <c r="QW122" i="22"/>
  <c r="QW212" i="22"/>
  <c r="QW115" i="22"/>
  <c r="QX67" i="22"/>
  <c r="QW98" i="22"/>
  <c r="QW43" i="22"/>
  <c r="QW259" i="22"/>
  <c r="QW110" i="22"/>
  <c r="QW267" i="22"/>
  <c r="QW28" i="22"/>
  <c r="QW209" i="22"/>
  <c r="QW211" i="22"/>
  <c r="QW116" i="22"/>
  <c r="QW93" i="22"/>
  <c r="QW266" i="22"/>
  <c r="QW244" i="22"/>
  <c r="QW87" i="22"/>
  <c r="QW56" i="22"/>
  <c r="QX123" i="22"/>
  <c r="QW255" i="22"/>
  <c r="QX106" i="22"/>
  <c r="QW150" i="22"/>
  <c r="QX273" i="22"/>
  <c r="QW159" i="22"/>
  <c r="QW31" i="22"/>
  <c r="QW18" i="22"/>
  <c r="QW205" i="22"/>
  <c r="QW153" i="22"/>
  <c r="QW107" i="22"/>
  <c r="QW213" i="22"/>
  <c r="QX121" i="22"/>
  <c r="QW118" i="22"/>
  <c r="QW203" i="22"/>
  <c r="QW11" i="22"/>
  <c r="QW156" i="22"/>
  <c r="QW37" i="22"/>
  <c r="QW7" i="22"/>
  <c r="QW170" i="22"/>
  <c r="QW27" i="22"/>
  <c r="QX53" i="22"/>
  <c r="QX124" i="22"/>
  <c r="QW169" i="22"/>
  <c r="QX201" i="22"/>
  <c r="QW188" i="22"/>
  <c r="QW49" i="22"/>
  <c r="QW8" i="22"/>
  <c r="QW60" i="22"/>
  <c r="QW167" i="22"/>
  <c r="QW61" i="22"/>
  <c r="QX161" i="22"/>
  <c r="QW33" i="22"/>
  <c r="QW20" i="22"/>
  <c r="QW59" i="22"/>
  <c r="QW258" i="22"/>
  <c r="QW55" i="22"/>
  <c r="QW16" i="22"/>
  <c r="QW108" i="22"/>
  <c r="QW46" i="22"/>
  <c r="QW14" i="22"/>
  <c r="QW63" i="22"/>
  <c r="QW171" i="22"/>
  <c r="QW75" i="22"/>
  <c r="QW94" i="22"/>
  <c r="QW95" i="22"/>
  <c r="QW99" i="22"/>
  <c r="QW268" i="22"/>
  <c r="QW76" i="22"/>
  <c r="QW103" i="22"/>
  <c r="QW85" i="22"/>
  <c r="QW66" i="22"/>
  <c r="QX36" i="22"/>
  <c r="QW206" i="22"/>
  <c r="QW238" i="22"/>
  <c r="QW112" i="22"/>
  <c r="QX146" i="22"/>
  <c r="QW162" i="22"/>
  <c r="QW84" i="22"/>
  <c r="QW58" i="22"/>
  <c r="QW253" i="22"/>
  <c r="QW65" i="22"/>
  <c r="QX208" i="22"/>
  <c r="QW30" i="22"/>
  <c r="QW86" i="22"/>
  <c r="QX38" i="22"/>
  <c r="QX265" i="22"/>
  <c r="QX68" i="22"/>
  <c r="QW126" i="22"/>
  <c r="QW168" i="22"/>
  <c r="QW264" i="22"/>
  <c r="QW272" i="22"/>
  <c r="QW176" i="22"/>
  <c r="QX80" i="22"/>
  <c r="QW19" i="22"/>
  <c r="QW154" i="22"/>
  <c r="QW164" i="22"/>
  <c r="QX42" i="22"/>
  <c r="QX105" i="22"/>
  <c r="QX177" i="22"/>
  <c r="QW24" i="22"/>
  <c r="QX210" i="22"/>
  <c r="QW9" i="22"/>
  <c r="QW166" i="22"/>
  <c r="QX319" i="22"/>
  <c r="QW246" i="22"/>
  <c r="QX163" i="22"/>
  <c r="QW125" i="22"/>
  <c r="QW17" i="22"/>
  <c r="QW92" i="22"/>
  <c r="QX89" i="22" l="1"/>
  <c r="QX90" i="22"/>
  <c r="QY97" i="22"/>
  <c r="QX165" i="22"/>
  <c r="QX109" i="22"/>
  <c r="QX113" i="22"/>
  <c r="QX96" i="22"/>
  <c r="QX257" i="22"/>
  <c r="QX19" i="22"/>
  <c r="QX30" i="22"/>
  <c r="QX58" i="22"/>
  <c r="QX76" i="22"/>
  <c r="QX171" i="22"/>
  <c r="QX16" i="22"/>
  <c r="QX167" i="22"/>
  <c r="QY53" i="22"/>
  <c r="QX203" i="22"/>
  <c r="QY123" i="22"/>
  <c r="QX116" i="22"/>
  <c r="QX43" i="22"/>
  <c r="QX115" i="22"/>
  <c r="QX15" i="22"/>
  <c r="QX158" i="22"/>
  <c r="QY83" i="22"/>
  <c r="QX155" i="22"/>
  <c r="QX237" i="22"/>
  <c r="QX98" i="22"/>
  <c r="QY163" i="22"/>
  <c r="QX24" i="22"/>
  <c r="QX168" i="22"/>
  <c r="QY38" i="22"/>
  <c r="QY208" i="22"/>
  <c r="QX84" i="22"/>
  <c r="QX112" i="22"/>
  <c r="QX95" i="22"/>
  <c r="QX108" i="22"/>
  <c r="QX33" i="22"/>
  <c r="QX27" i="22"/>
  <c r="QX118" i="22"/>
  <c r="QX107" i="22"/>
  <c r="QX150" i="22"/>
  <c r="QX267" i="22"/>
  <c r="QX151" i="22"/>
  <c r="QX147" i="22"/>
  <c r="QX250" i="22"/>
  <c r="QX39" i="22"/>
  <c r="QY235" i="22"/>
  <c r="QX71" i="22"/>
  <c r="QY204" i="22"/>
  <c r="QX12" i="22"/>
  <c r="QX187" i="22"/>
  <c r="QX119" i="22"/>
  <c r="QX270" i="22"/>
  <c r="QX256" i="22"/>
  <c r="QX69" i="22"/>
  <c r="QX62" i="22"/>
  <c r="QY50" i="22"/>
  <c r="QX74" i="22"/>
  <c r="QX92" i="22"/>
  <c r="QX166" i="22"/>
  <c r="QX164" i="22"/>
  <c r="QY80" i="22"/>
  <c r="QX66" i="22"/>
  <c r="QX55" i="22"/>
  <c r="QX60" i="22"/>
  <c r="QY201" i="22"/>
  <c r="QX156" i="22"/>
  <c r="QX18" i="22"/>
  <c r="QX56" i="22"/>
  <c r="QX211" i="22"/>
  <c r="QX212" i="22"/>
  <c r="QX5" i="22"/>
  <c r="QX152" i="22"/>
  <c r="QX70" i="22"/>
  <c r="QX47" i="22"/>
  <c r="QX102" i="22"/>
  <c r="QX246" i="22"/>
  <c r="QY177" i="22"/>
  <c r="QX176" i="22"/>
  <c r="QX86" i="22"/>
  <c r="QX65" i="22"/>
  <c r="QX238" i="22"/>
  <c r="QX268" i="22"/>
  <c r="QX63" i="22"/>
  <c r="QX8" i="22"/>
  <c r="QX170" i="22"/>
  <c r="QX153" i="22"/>
  <c r="QX87" i="22"/>
  <c r="QX209" i="22"/>
  <c r="QX122" i="22"/>
  <c r="QX52" i="22"/>
  <c r="QX214" i="22"/>
  <c r="QX78" i="22"/>
  <c r="QX26" i="22"/>
  <c r="QX34" i="22"/>
  <c r="QX48" i="22"/>
  <c r="QX22" i="22"/>
  <c r="QX117" i="22"/>
  <c r="QX260" i="22"/>
  <c r="QX40" i="22"/>
  <c r="QY104" i="22"/>
  <c r="QX10" i="22"/>
  <c r="QY261" i="22"/>
  <c r="QX6" i="22"/>
  <c r="QY88" i="22"/>
  <c r="QX13" i="22"/>
  <c r="QX17" i="22"/>
  <c r="QX9" i="22"/>
  <c r="QX154" i="22"/>
  <c r="QX126" i="22"/>
  <c r="QX162" i="22"/>
  <c r="QX85" i="22"/>
  <c r="QX94" i="22"/>
  <c r="QX258" i="22"/>
  <c r="QY161" i="22"/>
  <c r="QX169" i="22"/>
  <c r="QX11" i="22"/>
  <c r="QY121" i="22"/>
  <c r="QX31" i="22"/>
  <c r="QY106" i="22"/>
  <c r="QX266" i="22"/>
  <c r="QX110" i="22"/>
  <c r="QY67" i="22"/>
  <c r="QX248" i="22"/>
  <c r="QX252" i="22"/>
  <c r="QY91" i="22"/>
  <c r="QY32" i="22"/>
  <c r="QX245" i="22"/>
  <c r="QY241" i="22"/>
  <c r="QX75" i="22"/>
  <c r="QX272" i="22"/>
  <c r="QY68" i="22"/>
  <c r="QX103" i="22"/>
  <c r="QX14" i="22"/>
  <c r="QX59" i="22"/>
  <c r="QX49" i="22"/>
  <c r="QY124" i="22"/>
  <c r="QX205" i="22"/>
  <c r="QX255" i="22"/>
  <c r="QX93" i="22"/>
  <c r="QX21" i="22"/>
  <c r="QX251" i="22"/>
  <c r="QX160" i="22"/>
  <c r="QX263" i="22"/>
  <c r="QX254" i="22"/>
  <c r="QX157" i="22"/>
  <c r="QX51" i="22"/>
  <c r="QX202" i="22"/>
  <c r="QX111" i="22"/>
  <c r="QX207" i="22"/>
  <c r="QY101" i="22"/>
  <c r="QX81" i="22"/>
  <c r="QX45" i="22"/>
  <c r="QX262" i="22"/>
  <c r="QX145" i="22"/>
  <c r="QZ82" i="22"/>
  <c r="QX125" i="22"/>
  <c r="QY105" i="22"/>
  <c r="QX253" i="22"/>
  <c r="QX206" i="22"/>
  <c r="QX99" i="22"/>
  <c r="QX61" i="22"/>
  <c r="QX7" i="22"/>
  <c r="QX159" i="22"/>
  <c r="QX259" i="22"/>
  <c r="QX54" i="22"/>
  <c r="QY120" i="22"/>
  <c r="QX35" i="22"/>
  <c r="QY269" i="22"/>
  <c r="QX249" i="22"/>
  <c r="QY100" i="22"/>
  <c r="QX41" i="22"/>
  <c r="QY319" i="22"/>
  <c r="QY210" i="22"/>
  <c r="QY42" i="22"/>
  <c r="QX264" i="22"/>
  <c r="QY265" i="22"/>
  <c r="QY146" i="22"/>
  <c r="QY36" i="22"/>
  <c r="QX46" i="22"/>
  <c r="QX20" i="22"/>
  <c r="QX188" i="22"/>
  <c r="QX37" i="22"/>
  <c r="QX213" i="22"/>
  <c r="QY273" i="22"/>
  <c r="QX244" i="22"/>
  <c r="QX28" i="22"/>
  <c r="QX57" i="22"/>
  <c r="QX25" i="22"/>
  <c r="QX114" i="22"/>
  <c r="QZ73" i="22"/>
  <c r="QY79" i="22"/>
  <c r="QX29" i="22"/>
  <c r="QX271" i="22"/>
  <c r="QX72" i="22"/>
  <c r="QX148" i="22"/>
  <c r="QX149" i="22"/>
  <c r="QX242" i="22"/>
  <c r="QX77" i="22"/>
  <c r="QX23" i="22"/>
  <c r="QY247" i="22"/>
  <c r="QX64" i="22"/>
  <c r="QX44" i="22"/>
  <c r="QY89" i="22" l="1"/>
  <c r="QZ97" i="22"/>
  <c r="QY90" i="22"/>
  <c r="QY165" i="22"/>
  <c r="QY109" i="22"/>
  <c r="QY257" i="22"/>
  <c r="QY96" i="22"/>
  <c r="QY113" i="22"/>
  <c r="QZ273" i="22"/>
  <c r="QY149" i="22"/>
  <c r="QY44" i="22"/>
  <c r="QY57" i="22"/>
  <c r="QY81" i="22"/>
  <c r="QY202" i="22"/>
  <c r="QZ124" i="22"/>
  <c r="QY103" i="22"/>
  <c r="QY272" i="22"/>
  <c r="QY245" i="22"/>
  <c r="QY248" i="22"/>
  <c r="QZ106" i="22"/>
  <c r="QY169" i="22"/>
  <c r="QY85" i="22"/>
  <c r="QY154" i="22"/>
  <c r="QZ104" i="22"/>
  <c r="QY22" i="22"/>
  <c r="QY78" i="22"/>
  <c r="QY209" i="22"/>
  <c r="QY8" i="22"/>
  <c r="QY238" i="22"/>
  <c r="QZ177" i="22"/>
  <c r="QY70" i="22"/>
  <c r="QY211" i="22"/>
  <c r="QZ201" i="22"/>
  <c r="QY164" i="22"/>
  <c r="QZ50" i="22"/>
  <c r="QY256" i="22"/>
  <c r="QY12" i="22"/>
  <c r="QY39" i="22"/>
  <c r="QY267" i="22"/>
  <c r="QY118" i="22"/>
  <c r="QY95" i="22"/>
  <c r="QZ38" i="22"/>
  <c r="QY98" i="22"/>
  <c r="QY158" i="22"/>
  <c r="QY116" i="22"/>
  <c r="QZ53" i="22"/>
  <c r="QY76" i="22"/>
  <c r="QY23" i="22"/>
  <c r="QZ42" i="22"/>
  <c r="QY41" i="22"/>
  <c r="QY35" i="22"/>
  <c r="QY259" i="22"/>
  <c r="QY99" i="22"/>
  <c r="RA82" i="22"/>
  <c r="QY263" i="22"/>
  <c r="QZ88" i="22"/>
  <c r="QZ146" i="22"/>
  <c r="QY77" i="22"/>
  <c r="QZ210" i="22"/>
  <c r="QZ100" i="22"/>
  <c r="QY7" i="22"/>
  <c r="QY206" i="22"/>
  <c r="QZ105" i="22"/>
  <c r="QY145" i="22"/>
  <c r="QZ101" i="22"/>
  <c r="QY51" i="22"/>
  <c r="QY160" i="22"/>
  <c r="QY93" i="22"/>
  <c r="QY49" i="22"/>
  <c r="QZ32" i="22"/>
  <c r="QZ67" i="22"/>
  <c r="QY31" i="22"/>
  <c r="QZ161" i="22"/>
  <c r="QY162" i="22"/>
  <c r="QY9" i="22"/>
  <c r="QY6" i="22"/>
  <c r="QY40" i="22"/>
  <c r="QY48" i="22"/>
  <c r="QY214" i="22"/>
  <c r="QY87" i="22"/>
  <c r="QY65" i="22"/>
  <c r="QY246" i="22"/>
  <c r="QY152" i="22"/>
  <c r="QY56" i="22"/>
  <c r="QY60" i="22"/>
  <c r="QY66" i="22"/>
  <c r="QY166" i="22"/>
  <c r="QY62" i="22"/>
  <c r="QY270" i="22"/>
  <c r="QZ204" i="22"/>
  <c r="QY250" i="22"/>
  <c r="QY27" i="22"/>
  <c r="QY112" i="22"/>
  <c r="QY168" i="22"/>
  <c r="QY237" i="22"/>
  <c r="QY15" i="22"/>
  <c r="QZ123" i="22"/>
  <c r="QY167" i="22"/>
  <c r="QY58" i="22"/>
  <c r="QY20" i="22"/>
  <c r="QY64" i="22"/>
  <c r="QY72" i="22"/>
  <c r="QY213" i="22"/>
  <c r="QY46" i="22"/>
  <c r="QZ120" i="22"/>
  <c r="QY148" i="22"/>
  <c r="RA73" i="22"/>
  <c r="QZ247" i="22"/>
  <c r="QY242" i="22"/>
  <c r="QY271" i="22"/>
  <c r="QY114" i="22"/>
  <c r="QY28" i="22"/>
  <c r="QY37" i="22"/>
  <c r="QZ265" i="22"/>
  <c r="QZ319" i="22"/>
  <c r="QY249" i="22"/>
  <c r="QY54" i="22"/>
  <c r="QY159" i="22"/>
  <c r="QY61" i="22"/>
  <c r="QY253" i="22"/>
  <c r="QY262" i="22"/>
  <c r="QY207" i="22"/>
  <c r="QY157" i="22"/>
  <c r="QY251" i="22"/>
  <c r="QY255" i="22"/>
  <c r="QY59" i="22"/>
  <c r="QY75" i="22"/>
  <c r="QZ91" i="22"/>
  <c r="QY110" i="22"/>
  <c r="QZ121" i="22"/>
  <c r="QY258" i="22"/>
  <c r="QY17" i="22"/>
  <c r="QZ261" i="22"/>
  <c r="QY260" i="22"/>
  <c r="QY34" i="22"/>
  <c r="QY52" i="22"/>
  <c r="QY153" i="22"/>
  <c r="QY63" i="22"/>
  <c r="QY86" i="22"/>
  <c r="QY102" i="22"/>
  <c r="QY5" i="22"/>
  <c r="QY18" i="22"/>
  <c r="QY55" i="22"/>
  <c r="QY92" i="22"/>
  <c r="QY119" i="22"/>
  <c r="QY71" i="22"/>
  <c r="QY147" i="22"/>
  <c r="QY150" i="22"/>
  <c r="QY33" i="22"/>
  <c r="QY84" i="22"/>
  <c r="QY24" i="22"/>
  <c r="QY155" i="22"/>
  <c r="QY115" i="22"/>
  <c r="QY16" i="22"/>
  <c r="QY30" i="22"/>
  <c r="QZ79" i="22"/>
  <c r="QY29" i="22"/>
  <c r="QY25" i="22"/>
  <c r="QY244" i="22"/>
  <c r="QY188" i="22"/>
  <c r="QZ36" i="22"/>
  <c r="QY264" i="22"/>
  <c r="QZ269" i="22"/>
  <c r="QY125" i="22"/>
  <c r="QY45" i="22"/>
  <c r="QY111" i="22"/>
  <c r="QY254" i="22"/>
  <c r="QY21" i="22"/>
  <c r="QY205" i="22"/>
  <c r="QY14" i="22"/>
  <c r="QZ68" i="22"/>
  <c r="QZ241" i="22"/>
  <c r="QY252" i="22"/>
  <c r="QY266" i="22"/>
  <c r="QY11" i="22"/>
  <c r="QY94" i="22"/>
  <c r="QY126" i="22"/>
  <c r="QY13" i="22"/>
  <c r="QY10" i="22"/>
  <c r="QY117" i="22"/>
  <c r="QY26" i="22"/>
  <c r="QY122" i="22"/>
  <c r="QY170" i="22"/>
  <c r="QY268" i="22"/>
  <c r="QY176" i="22"/>
  <c r="QY47" i="22"/>
  <c r="QY212" i="22"/>
  <c r="QY156" i="22"/>
  <c r="QZ80" i="22"/>
  <c r="QY74" i="22"/>
  <c r="QY69" i="22"/>
  <c r="QY187" i="22"/>
  <c r="QZ235" i="22"/>
  <c r="QY151" i="22"/>
  <c r="QY107" i="22"/>
  <c r="QY108" i="22"/>
  <c r="QZ208" i="22"/>
  <c r="QZ163" i="22"/>
  <c r="QZ83" i="22"/>
  <c r="QY43" i="22"/>
  <c r="QY203" i="22"/>
  <c r="QY171" i="22"/>
  <c r="QY19" i="22"/>
  <c r="QZ89" i="22" l="1"/>
  <c r="QZ90" i="22"/>
  <c r="RA97" i="22"/>
  <c r="QZ165" i="22"/>
  <c r="QZ109" i="22"/>
  <c r="QZ113" i="22"/>
  <c r="QZ96" i="22"/>
  <c r="QZ257" i="22"/>
  <c r="QZ13" i="22"/>
  <c r="QZ43" i="22"/>
  <c r="QZ187" i="22"/>
  <c r="QZ176" i="22"/>
  <c r="QZ252" i="22"/>
  <c r="QZ45" i="22"/>
  <c r="RA36" i="22"/>
  <c r="QZ16" i="22"/>
  <c r="QZ147" i="22"/>
  <c r="QZ5" i="22"/>
  <c r="QZ253" i="22"/>
  <c r="QZ37" i="22"/>
  <c r="QZ64" i="22"/>
  <c r="QZ66" i="22"/>
  <c r="QZ214" i="22"/>
  <c r="QZ49" i="22"/>
  <c r="QZ7" i="22"/>
  <c r="RA88" i="22"/>
  <c r="QZ23" i="22"/>
  <c r="QZ118" i="22"/>
  <c r="QZ22" i="22"/>
  <c r="QZ107" i="22"/>
  <c r="QZ117" i="22"/>
  <c r="QZ125" i="22"/>
  <c r="QZ188" i="22"/>
  <c r="QZ71" i="22"/>
  <c r="QZ52" i="22"/>
  <c r="QZ110" i="22"/>
  <c r="QZ207" i="22"/>
  <c r="QZ28" i="22"/>
  <c r="RA247" i="22"/>
  <c r="QZ20" i="22"/>
  <c r="QZ27" i="22"/>
  <c r="QZ60" i="22"/>
  <c r="QZ48" i="22"/>
  <c r="QZ93" i="22"/>
  <c r="QZ263" i="22"/>
  <c r="QZ76" i="22"/>
  <c r="QZ267" i="22"/>
  <c r="RA50" i="22"/>
  <c r="QZ8" i="22"/>
  <c r="RA104" i="22"/>
  <c r="QZ103" i="22"/>
  <c r="QZ81" i="22"/>
  <c r="QZ44" i="22"/>
  <c r="QZ156" i="22"/>
  <c r="QZ21" i="22"/>
  <c r="QZ84" i="22"/>
  <c r="QZ102" i="22"/>
  <c r="QZ17" i="22"/>
  <c r="QZ59" i="22"/>
  <c r="QZ61" i="22"/>
  <c r="RA319" i="22"/>
  <c r="QZ46" i="22"/>
  <c r="QZ15" i="22"/>
  <c r="QZ270" i="22"/>
  <c r="QZ65" i="22"/>
  <c r="QZ162" i="22"/>
  <c r="RA32" i="22"/>
  <c r="QZ145" i="22"/>
  <c r="QZ35" i="22"/>
  <c r="QZ98" i="22"/>
  <c r="QZ211" i="22"/>
  <c r="RA106" i="22"/>
  <c r="QZ58" i="22"/>
  <c r="QZ19" i="22"/>
  <c r="RA83" i="22"/>
  <c r="QZ268" i="22"/>
  <c r="QZ171" i="22"/>
  <c r="RA163" i="22"/>
  <c r="QZ74" i="22"/>
  <c r="QZ170" i="22"/>
  <c r="QZ11" i="22"/>
  <c r="RA68" i="22"/>
  <c r="RA269" i="22"/>
  <c r="QZ115" i="22"/>
  <c r="QZ119" i="22"/>
  <c r="QZ86" i="22"/>
  <c r="RA91" i="22"/>
  <c r="QZ262" i="22"/>
  <c r="RA265" i="22"/>
  <c r="RB73" i="22"/>
  <c r="QZ237" i="22"/>
  <c r="QZ62" i="22"/>
  <c r="QZ40" i="22"/>
  <c r="RA161" i="22"/>
  <c r="QZ160" i="22"/>
  <c r="RA105" i="22"/>
  <c r="RA100" i="22"/>
  <c r="RB82" i="22"/>
  <c r="RA53" i="22"/>
  <c r="QZ39" i="22"/>
  <c r="QZ164" i="22"/>
  <c r="QZ209" i="22"/>
  <c r="QZ154" i="22"/>
  <c r="QZ248" i="22"/>
  <c r="RA124" i="22"/>
  <c r="QZ69" i="22"/>
  <c r="QZ94" i="22"/>
  <c r="RA241" i="22"/>
  <c r="QZ151" i="22"/>
  <c r="QZ212" i="22"/>
  <c r="QZ10" i="22"/>
  <c r="QZ254" i="22"/>
  <c r="QZ244" i="22"/>
  <c r="RA79" i="22"/>
  <c r="QZ33" i="22"/>
  <c r="QZ55" i="22"/>
  <c r="QZ34" i="22"/>
  <c r="QZ255" i="22"/>
  <c r="QZ159" i="22"/>
  <c r="QZ114" i="22"/>
  <c r="QZ213" i="22"/>
  <c r="QZ56" i="22"/>
  <c r="QZ77" i="22"/>
  <c r="QZ41" i="22"/>
  <c r="RA38" i="22"/>
  <c r="QZ70" i="22"/>
  <c r="QZ203" i="22"/>
  <c r="RA235" i="22"/>
  <c r="RA80" i="22"/>
  <c r="QZ122" i="22"/>
  <c r="QZ111" i="22"/>
  <c r="QZ264" i="22"/>
  <c r="QZ30" i="22"/>
  <c r="QZ150" i="22"/>
  <c r="QZ18" i="22"/>
  <c r="QZ260" i="22"/>
  <c r="QZ75" i="22"/>
  <c r="QZ148" i="22"/>
  <c r="QZ167" i="22"/>
  <c r="QZ250" i="22"/>
  <c r="QZ152" i="22"/>
  <c r="QZ6" i="22"/>
  <c r="QZ206" i="22"/>
  <c r="RA210" i="22"/>
  <c r="RA146" i="22"/>
  <c r="QZ116" i="22"/>
  <c r="QZ12" i="22"/>
  <c r="RA177" i="22"/>
  <c r="QZ85" i="22"/>
  <c r="QZ245" i="22"/>
  <c r="QZ149" i="22"/>
  <c r="RA208" i="22"/>
  <c r="QZ266" i="22"/>
  <c r="QZ25" i="22"/>
  <c r="QZ155" i="22"/>
  <c r="QZ63" i="22"/>
  <c r="QZ258" i="22"/>
  <c r="QZ251" i="22"/>
  <c r="QZ54" i="22"/>
  <c r="QZ271" i="22"/>
  <c r="QZ72" i="22"/>
  <c r="QZ168" i="22"/>
  <c r="QZ166" i="22"/>
  <c r="QZ87" i="22"/>
  <c r="QZ31" i="22"/>
  <c r="QZ51" i="22"/>
  <c r="QZ99" i="22"/>
  <c r="RA42" i="22"/>
  <c r="QZ95" i="22"/>
  <c r="QZ78" i="22"/>
  <c r="QZ47" i="22"/>
  <c r="QZ14" i="22"/>
  <c r="QZ108" i="22"/>
  <c r="QZ26" i="22"/>
  <c r="QZ126" i="22"/>
  <c r="QZ205" i="22"/>
  <c r="QZ29" i="22"/>
  <c r="QZ24" i="22"/>
  <c r="QZ92" i="22"/>
  <c r="QZ153" i="22"/>
  <c r="RA261" i="22"/>
  <c r="RA121" i="22"/>
  <c r="QZ157" i="22"/>
  <c r="QZ249" i="22"/>
  <c r="QZ242" i="22"/>
  <c r="RA120" i="22"/>
  <c r="RA123" i="22"/>
  <c r="QZ112" i="22"/>
  <c r="RA204" i="22"/>
  <c r="QZ246" i="22"/>
  <c r="QZ9" i="22"/>
  <c r="RA67" i="22"/>
  <c r="RA101" i="22"/>
  <c r="QZ259" i="22"/>
  <c r="QZ158" i="22"/>
  <c r="QZ256" i="22"/>
  <c r="RA201" i="22"/>
  <c r="QZ238" i="22"/>
  <c r="QZ169" i="22"/>
  <c r="QZ272" i="22"/>
  <c r="QZ202" i="22"/>
  <c r="QZ57" i="22"/>
  <c r="RA273" i="22"/>
  <c r="RA89" i="22" l="1"/>
  <c r="RB97" i="22"/>
  <c r="RA90" i="22"/>
  <c r="RA165" i="22"/>
  <c r="RA109" i="22"/>
  <c r="RA257" i="22"/>
  <c r="RA96" i="22"/>
  <c r="RA113" i="22"/>
  <c r="RB120" i="22"/>
  <c r="RA26" i="22"/>
  <c r="RA54" i="22"/>
  <c r="RB101" i="22"/>
  <c r="RB261" i="22"/>
  <c r="RA29" i="22"/>
  <c r="RA78" i="22"/>
  <c r="RA51" i="22"/>
  <c r="RA168" i="22"/>
  <c r="RA251" i="22"/>
  <c r="RA155" i="22"/>
  <c r="RA245" i="22"/>
  <c r="RA12" i="22"/>
  <c r="RA250" i="22"/>
  <c r="RA122" i="22"/>
  <c r="RA154" i="22"/>
  <c r="RA237" i="22"/>
  <c r="RA249" i="22"/>
  <c r="RB80" i="22"/>
  <c r="RB241" i="22"/>
  <c r="RB161" i="22"/>
  <c r="RC73" i="22"/>
  <c r="RB106" i="22"/>
  <c r="RA65" i="22"/>
  <c r="RB50" i="22"/>
  <c r="RA27" i="22"/>
  <c r="RA207" i="22"/>
  <c r="RB88" i="22"/>
  <c r="RA66" i="22"/>
  <c r="RB36" i="22"/>
  <c r="RA176" i="22"/>
  <c r="RA158" i="22"/>
  <c r="RA153" i="22"/>
  <c r="RA95" i="22"/>
  <c r="RA258" i="22"/>
  <c r="RA85" i="22"/>
  <c r="RB38" i="22"/>
  <c r="RA114" i="22"/>
  <c r="RA55" i="22"/>
  <c r="RA254" i="22"/>
  <c r="RA209" i="22"/>
  <c r="RC82" i="22"/>
  <c r="RB269" i="22"/>
  <c r="RA170" i="22"/>
  <c r="RA268" i="22"/>
  <c r="RB319" i="22"/>
  <c r="RA102" i="22"/>
  <c r="RA81" i="22"/>
  <c r="RA107" i="22"/>
  <c r="RA94" i="22"/>
  <c r="RB273" i="22"/>
  <c r="RA112" i="22"/>
  <c r="RA108" i="22"/>
  <c r="RA72" i="22"/>
  <c r="RA149" i="22"/>
  <c r="RA116" i="22"/>
  <c r="RA75" i="22"/>
  <c r="RB123" i="22"/>
  <c r="RB42" i="22"/>
  <c r="RA87" i="22"/>
  <c r="RA271" i="22"/>
  <c r="RA63" i="22"/>
  <c r="RB177" i="22"/>
  <c r="RA6" i="22"/>
  <c r="RB235" i="22"/>
  <c r="RA56" i="22"/>
  <c r="RA10" i="22"/>
  <c r="RB100" i="22"/>
  <c r="RB265" i="22"/>
  <c r="RA86" i="22"/>
  <c r="RA74" i="22"/>
  <c r="RB83" i="22"/>
  <c r="RA211" i="22"/>
  <c r="RA145" i="22"/>
  <c r="RA270" i="22"/>
  <c r="RA61" i="22"/>
  <c r="RA21" i="22"/>
  <c r="RA103" i="22"/>
  <c r="RA267" i="22"/>
  <c r="RA93" i="22"/>
  <c r="RA20" i="22"/>
  <c r="RA110" i="22"/>
  <c r="RA188" i="22"/>
  <c r="RA22" i="22"/>
  <c r="RA7" i="22"/>
  <c r="RA64" i="22"/>
  <c r="RA5" i="22"/>
  <c r="RA187" i="22"/>
  <c r="RB67" i="22"/>
  <c r="RA205" i="22"/>
  <c r="RA31" i="22"/>
  <c r="RA25" i="22"/>
  <c r="RA167" i="22"/>
  <c r="RA30" i="22"/>
  <c r="RA57" i="22"/>
  <c r="RA238" i="22"/>
  <c r="RA259" i="22"/>
  <c r="RA9" i="22"/>
  <c r="RA157" i="22"/>
  <c r="RA92" i="22"/>
  <c r="RA126" i="22"/>
  <c r="RA14" i="22"/>
  <c r="RB146" i="22"/>
  <c r="RA148" i="22"/>
  <c r="RA260" i="22"/>
  <c r="RA264" i="22"/>
  <c r="RA41" i="22"/>
  <c r="RA159" i="22"/>
  <c r="RA33" i="22"/>
  <c r="RB124" i="22"/>
  <c r="RA164" i="22"/>
  <c r="RA40" i="22"/>
  <c r="RB201" i="22"/>
  <c r="RB210" i="22"/>
  <c r="RA111" i="22"/>
  <c r="RA203" i="22"/>
  <c r="RA77" i="22"/>
  <c r="RA255" i="22"/>
  <c r="RA212" i="22"/>
  <c r="RA69" i="22"/>
  <c r="RA248" i="22"/>
  <c r="RA39" i="22"/>
  <c r="RB68" i="22"/>
  <c r="RB32" i="22"/>
  <c r="RB104" i="22"/>
  <c r="RA76" i="22"/>
  <c r="RB247" i="22"/>
  <c r="RA52" i="22"/>
  <c r="RA125" i="22"/>
  <c r="RA118" i="22"/>
  <c r="RA49" i="22"/>
  <c r="RA37" i="22"/>
  <c r="RA147" i="22"/>
  <c r="RA45" i="22"/>
  <c r="RA43" i="22"/>
  <c r="RB121" i="22"/>
  <c r="RA47" i="22"/>
  <c r="RA166" i="22"/>
  <c r="RA152" i="22"/>
  <c r="RA18" i="22"/>
  <c r="RB79" i="22"/>
  <c r="RB105" i="22"/>
  <c r="RA62" i="22"/>
  <c r="RA262" i="22"/>
  <c r="RA119" i="22"/>
  <c r="RB163" i="22"/>
  <c r="RA19" i="22"/>
  <c r="RA98" i="22"/>
  <c r="RA15" i="22"/>
  <c r="RA59" i="22"/>
  <c r="RA84" i="22"/>
  <c r="RA156" i="22"/>
  <c r="RA48" i="22"/>
  <c r="RA169" i="22"/>
  <c r="RA202" i="22"/>
  <c r="RA246" i="22"/>
  <c r="RA24" i="22"/>
  <c r="RA99" i="22"/>
  <c r="RA266" i="22"/>
  <c r="RA272" i="22"/>
  <c r="RA256" i="22"/>
  <c r="RB204" i="22"/>
  <c r="RA242" i="22"/>
  <c r="RB208" i="22"/>
  <c r="RA206" i="22"/>
  <c r="RA150" i="22"/>
  <c r="RA70" i="22"/>
  <c r="RA213" i="22"/>
  <c r="RA34" i="22"/>
  <c r="RA244" i="22"/>
  <c r="RA151" i="22"/>
  <c r="RB53" i="22"/>
  <c r="RA160" i="22"/>
  <c r="RB91" i="22"/>
  <c r="RA115" i="22"/>
  <c r="RA11" i="22"/>
  <c r="RA171" i="22"/>
  <c r="RA58" i="22"/>
  <c r="RA35" i="22"/>
  <c r="RA162" i="22"/>
  <c r="RA46" i="22"/>
  <c r="RA17" i="22"/>
  <c r="RA44" i="22"/>
  <c r="RA8" i="22"/>
  <c r="RA263" i="22"/>
  <c r="RA60" i="22"/>
  <c r="RA28" i="22"/>
  <c r="RA71" i="22"/>
  <c r="RA117" i="22"/>
  <c r="RA23" i="22"/>
  <c r="RA214" i="22"/>
  <c r="RA253" i="22"/>
  <c r="RA16" i="22"/>
  <c r="RA252" i="22"/>
  <c r="RA13" i="22"/>
  <c r="RB89" i="22" l="1"/>
  <c r="RB90" i="22"/>
  <c r="RC97" i="22"/>
  <c r="RB165" i="22"/>
  <c r="RB109" i="22"/>
  <c r="RB113" i="22"/>
  <c r="RB96" i="22"/>
  <c r="RB257" i="22"/>
  <c r="RB8" i="22"/>
  <c r="RB171" i="22"/>
  <c r="RB34" i="22"/>
  <c r="RB242" i="22"/>
  <c r="RB98" i="22"/>
  <c r="RB18" i="22"/>
  <c r="RB45" i="22"/>
  <c r="RB76" i="22"/>
  <c r="RB255" i="22"/>
  <c r="RB111" i="22"/>
  <c r="RB159" i="22"/>
  <c r="RB126" i="22"/>
  <c r="RB167" i="22"/>
  <c r="RB5" i="22"/>
  <c r="RB267" i="22"/>
  <c r="RB63" i="22"/>
  <c r="RB72" i="22"/>
  <c r="RB102" i="22"/>
  <c r="RB153" i="22"/>
  <c r="RB28" i="22"/>
  <c r="RB11" i="22"/>
  <c r="RB213" i="22"/>
  <c r="RC204" i="22"/>
  <c r="RB202" i="22"/>
  <c r="RB19" i="22"/>
  <c r="RB152" i="22"/>
  <c r="RB147" i="22"/>
  <c r="RB248" i="22"/>
  <c r="RB164" i="22"/>
  <c r="RC146" i="22"/>
  <c r="RB238" i="22"/>
  <c r="RC67" i="22"/>
  <c r="RB103" i="22"/>
  <c r="RB74" i="22"/>
  <c r="RC100" i="22"/>
  <c r="RB271" i="22"/>
  <c r="RB108" i="22"/>
  <c r="RD82" i="22"/>
  <c r="RB85" i="22"/>
  <c r="RB158" i="22"/>
  <c r="RB27" i="22"/>
  <c r="RC161" i="22"/>
  <c r="RB237" i="22"/>
  <c r="RB250" i="22"/>
  <c r="RB251" i="22"/>
  <c r="RB44" i="22"/>
  <c r="RB162" i="22"/>
  <c r="RC53" i="22"/>
  <c r="RB99" i="22"/>
  <c r="RB84" i="22"/>
  <c r="RB62" i="22"/>
  <c r="RB47" i="22"/>
  <c r="RB125" i="22"/>
  <c r="RC104" i="22"/>
  <c r="RB41" i="22"/>
  <c r="RB92" i="22"/>
  <c r="RB64" i="22"/>
  <c r="RB110" i="22"/>
  <c r="RB270" i="22"/>
  <c r="RB6" i="22"/>
  <c r="RB75" i="22"/>
  <c r="RB107" i="22"/>
  <c r="RC319" i="22"/>
  <c r="RB55" i="22"/>
  <c r="RB66" i="22"/>
  <c r="RB13" i="22"/>
  <c r="RB60" i="22"/>
  <c r="RB35" i="22"/>
  <c r="RB115" i="22"/>
  <c r="RB256" i="22"/>
  <c r="RB59" i="22"/>
  <c r="RC105" i="22"/>
  <c r="RB37" i="22"/>
  <c r="RB69" i="22"/>
  <c r="RB264" i="22"/>
  <c r="RB57" i="22"/>
  <c r="RB187" i="22"/>
  <c r="RB20" i="22"/>
  <c r="RB145" i="22"/>
  <c r="RB10" i="22"/>
  <c r="RC177" i="22"/>
  <c r="RB116" i="22"/>
  <c r="RB81" i="22"/>
  <c r="RB209" i="22"/>
  <c r="RB258" i="22"/>
  <c r="RB176" i="22"/>
  <c r="RC88" i="22"/>
  <c r="RC106" i="22"/>
  <c r="RC241" i="22"/>
  <c r="RB154" i="22"/>
  <c r="RB12" i="22"/>
  <c r="RB168" i="22"/>
  <c r="RB29" i="22"/>
  <c r="RB54" i="22"/>
  <c r="RB253" i="22"/>
  <c r="RB23" i="22"/>
  <c r="RB151" i="22"/>
  <c r="RB206" i="22"/>
  <c r="RB24" i="22"/>
  <c r="RB169" i="22"/>
  <c r="RC163" i="22"/>
  <c r="RC121" i="22"/>
  <c r="RB52" i="22"/>
  <c r="RC32" i="22"/>
  <c r="RB77" i="22"/>
  <c r="RC210" i="22"/>
  <c r="RC124" i="22"/>
  <c r="RB157" i="22"/>
  <c r="RB25" i="22"/>
  <c r="RB7" i="22"/>
  <c r="RB21" i="22"/>
  <c r="RB87" i="22"/>
  <c r="RB112" i="22"/>
  <c r="RB268" i="22"/>
  <c r="RB114" i="22"/>
  <c r="RB56" i="22"/>
  <c r="RB214" i="22"/>
  <c r="RB16" i="22"/>
  <c r="RB117" i="22"/>
  <c r="RB17" i="22"/>
  <c r="RC91" i="22"/>
  <c r="RB70" i="22"/>
  <c r="RC208" i="22"/>
  <c r="RB246" i="22"/>
  <c r="RB15" i="22"/>
  <c r="RB119" i="22"/>
  <c r="RC79" i="22"/>
  <c r="RB49" i="22"/>
  <c r="RB212" i="22"/>
  <c r="RB33" i="22"/>
  <c r="RB14" i="22"/>
  <c r="RB30" i="22"/>
  <c r="RB93" i="22"/>
  <c r="RB211" i="22"/>
  <c r="RC42" i="22"/>
  <c r="RB170" i="22"/>
  <c r="RB95" i="22"/>
  <c r="RC50" i="22"/>
  <c r="RC80" i="22"/>
  <c r="RB245" i="22"/>
  <c r="RB51" i="22"/>
  <c r="RC261" i="22"/>
  <c r="RB26" i="22"/>
  <c r="RB252" i="22"/>
  <c r="RB263" i="22"/>
  <c r="RB58" i="22"/>
  <c r="RB244" i="22"/>
  <c r="RB272" i="22"/>
  <c r="RB48" i="22"/>
  <c r="RB43" i="22"/>
  <c r="RC247" i="22"/>
  <c r="RC68" i="22"/>
  <c r="RB203" i="22"/>
  <c r="RC201" i="22"/>
  <c r="RB260" i="22"/>
  <c r="RB9" i="22"/>
  <c r="RB31" i="22"/>
  <c r="RB22" i="22"/>
  <c r="RB86" i="22"/>
  <c r="RB149" i="22"/>
  <c r="RC273" i="22"/>
  <c r="RC36" i="22"/>
  <c r="RB71" i="22"/>
  <c r="RB46" i="22"/>
  <c r="RB160" i="22"/>
  <c r="RB150" i="22"/>
  <c r="RB266" i="22"/>
  <c r="RB156" i="22"/>
  <c r="RB262" i="22"/>
  <c r="RB166" i="22"/>
  <c r="RB118" i="22"/>
  <c r="RB39" i="22"/>
  <c r="RB40" i="22"/>
  <c r="RB148" i="22"/>
  <c r="RB259" i="22"/>
  <c r="RB205" i="22"/>
  <c r="RB188" i="22"/>
  <c r="RB61" i="22"/>
  <c r="RC83" i="22"/>
  <c r="RC265" i="22"/>
  <c r="RC235" i="22"/>
  <c r="RC123" i="22"/>
  <c r="RB94" i="22"/>
  <c r="RC269" i="22"/>
  <c r="RB254" i="22"/>
  <c r="RC38" i="22"/>
  <c r="RB207" i="22"/>
  <c r="RB65" i="22"/>
  <c r="RD73" i="22"/>
  <c r="RB249" i="22"/>
  <c r="RB122" i="22"/>
  <c r="RB155" i="22"/>
  <c r="RB78" i="22"/>
  <c r="RC101" i="22"/>
  <c r="RC120" i="22"/>
  <c r="RC89" i="22" l="1"/>
  <c r="RD97" i="22"/>
  <c r="RC90" i="22"/>
  <c r="RC165" i="22"/>
  <c r="RC109" i="22"/>
  <c r="RC257" i="22"/>
  <c r="RC96" i="22"/>
  <c r="RC113" i="22"/>
  <c r="RC65" i="22"/>
  <c r="RC254" i="22"/>
  <c r="RC188" i="22"/>
  <c r="RD68" i="22"/>
  <c r="RC263" i="22"/>
  <c r="RD79" i="22"/>
  <c r="RD32" i="22"/>
  <c r="RD124" i="22"/>
  <c r="RC122" i="22"/>
  <c r="RD265" i="22"/>
  <c r="RD247" i="22"/>
  <c r="RC272" i="22"/>
  <c r="RC252" i="22"/>
  <c r="RC245" i="22"/>
  <c r="RD50" i="22"/>
  <c r="RC170" i="22"/>
  <c r="RC93" i="22"/>
  <c r="RC33" i="22"/>
  <c r="RC119" i="22"/>
  <c r="RC70" i="22"/>
  <c r="RC16" i="22"/>
  <c r="RC268" i="22"/>
  <c r="RC21" i="22"/>
  <c r="RC52" i="22"/>
  <c r="RC169" i="22"/>
  <c r="RC29" i="22"/>
  <c r="RD241" i="22"/>
  <c r="RC176" i="22"/>
  <c r="RC116" i="22"/>
  <c r="RC20" i="22"/>
  <c r="RC264" i="22"/>
  <c r="RC59" i="22"/>
  <c r="RC35" i="22"/>
  <c r="RC55" i="22"/>
  <c r="RC6" i="22"/>
  <c r="RC92" i="22"/>
  <c r="RC125" i="22"/>
  <c r="RC99" i="22"/>
  <c r="RC44" i="22"/>
  <c r="RC250" i="22"/>
  <c r="RC27" i="22"/>
  <c r="RC108" i="22"/>
  <c r="RC103" i="22"/>
  <c r="RD146" i="22"/>
  <c r="RC147" i="22"/>
  <c r="RD204" i="22"/>
  <c r="RC153" i="22"/>
  <c r="RC267" i="22"/>
  <c r="RC159" i="22"/>
  <c r="RC45" i="22"/>
  <c r="RC242" i="22"/>
  <c r="RD120" i="22"/>
  <c r="RC207" i="22"/>
  <c r="RD269" i="22"/>
  <c r="RC205" i="22"/>
  <c r="RC39" i="22"/>
  <c r="RC156" i="22"/>
  <c r="RC46" i="22"/>
  <c r="RC260" i="22"/>
  <c r="RC249" i="22"/>
  <c r="RC94" i="22"/>
  <c r="RC118" i="22"/>
  <c r="RC71" i="22"/>
  <c r="RD201" i="22"/>
  <c r="RD91" i="22"/>
  <c r="RC214" i="22"/>
  <c r="RC112" i="22"/>
  <c r="RC7" i="22"/>
  <c r="RD121" i="22"/>
  <c r="RC24" i="22"/>
  <c r="RC23" i="22"/>
  <c r="RC168" i="22"/>
  <c r="RD106" i="22"/>
  <c r="RC258" i="22"/>
  <c r="RD177" i="22"/>
  <c r="RC187" i="22"/>
  <c r="RC69" i="22"/>
  <c r="RC256" i="22"/>
  <c r="RC60" i="22"/>
  <c r="RD319" i="22"/>
  <c r="RC270" i="22"/>
  <c r="RC41" i="22"/>
  <c r="RC47" i="22"/>
  <c r="RC237" i="22"/>
  <c r="RC158" i="22"/>
  <c r="RC271" i="22"/>
  <c r="RD67" i="22"/>
  <c r="RC164" i="22"/>
  <c r="RC152" i="22"/>
  <c r="RC213" i="22"/>
  <c r="RC102" i="22"/>
  <c r="RC5" i="22"/>
  <c r="RC111" i="22"/>
  <c r="RC18" i="22"/>
  <c r="RC34" i="22"/>
  <c r="RD83" i="22"/>
  <c r="RC259" i="22"/>
  <c r="RC266" i="22"/>
  <c r="RD273" i="22"/>
  <c r="RC22" i="22"/>
  <c r="RC43" i="22"/>
  <c r="RC244" i="22"/>
  <c r="RC26" i="22"/>
  <c r="RD42" i="22"/>
  <c r="RC212" i="22"/>
  <c r="RC15" i="22"/>
  <c r="RD210" i="22"/>
  <c r="RC78" i="22"/>
  <c r="RE73" i="22"/>
  <c r="RD123" i="22"/>
  <c r="RC61" i="22"/>
  <c r="RC148" i="22"/>
  <c r="RC166" i="22"/>
  <c r="RC150" i="22"/>
  <c r="RC149" i="22"/>
  <c r="RC203" i="22"/>
  <c r="RD261" i="22"/>
  <c r="RD80" i="22"/>
  <c r="RC95" i="22"/>
  <c r="RC30" i="22"/>
  <c r="RC49" i="22"/>
  <c r="RC246" i="22"/>
  <c r="RC17" i="22"/>
  <c r="RC56" i="22"/>
  <c r="RC87" i="22"/>
  <c r="RC25" i="22"/>
  <c r="RC77" i="22"/>
  <c r="RC206" i="22"/>
  <c r="RC253" i="22"/>
  <c r="RC12" i="22"/>
  <c r="RC209" i="22"/>
  <c r="RC10" i="22"/>
  <c r="RC57" i="22"/>
  <c r="RC37" i="22"/>
  <c r="RC13" i="22"/>
  <c r="RC107" i="22"/>
  <c r="RC110" i="22"/>
  <c r="RC62" i="22"/>
  <c r="RD53" i="22"/>
  <c r="RD161" i="22"/>
  <c r="RC85" i="22"/>
  <c r="RD100" i="22"/>
  <c r="RC19" i="22"/>
  <c r="RC11" i="22"/>
  <c r="RC72" i="22"/>
  <c r="RC167" i="22"/>
  <c r="RC255" i="22"/>
  <c r="RC98" i="22"/>
  <c r="RC171" i="22"/>
  <c r="RD38" i="22"/>
  <c r="RD36" i="22"/>
  <c r="RC31" i="22"/>
  <c r="RC58" i="22"/>
  <c r="RD101" i="22"/>
  <c r="RC155" i="22"/>
  <c r="RD235" i="22"/>
  <c r="RC40" i="22"/>
  <c r="RC262" i="22"/>
  <c r="RC160" i="22"/>
  <c r="RC86" i="22"/>
  <c r="RC9" i="22"/>
  <c r="RC48" i="22"/>
  <c r="RC51" i="22"/>
  <c r="RC211" i="22"/>
  <c r="RC14" i="22"/>
  <c r="RD208" i="22"/>
  <c r="RC117" i="22"/>
  <c r="RC114" i="22"/>
  <c r="RC157" i="22"/>
  <c r="RD163" i="22"/>
  <c r="RC151" i="22"/>
  <c r="RC54" i="22"/>
  <c r="RC154" i="22"/>
  <c r="RD88" i="22"/>
  <c r="RC81" i="22"/>
  <c r="RC145" i="22"/>
  <c r="RD105" i="22"/>
  <c r="RC115" i="22"/>
  <c r="RC66" i="22"/>
  <c r="RC75" i="22"/>
  <c r="RC64" i="22"/>
  <c r="RD104" i="22"/>
  <c r="RC84" i="22"/>
  <c r="RC162" i="22"/>
  <c r="RC251" i="22"/>
  <c r="RE82" i="22"/>
  <c r="RC74" i="22"/>
  <c r="RC238" i="22"/>
  <c r="RC248" i="22"/>
  <c r="RC202" i="22"/>
  <c r="RC28" i="22"/>
  <c r="RC63" i="22"/>
  <c r="RC126" i="22"/>
  <c r="RC76" i="22"/>
  <c r="RC8" i="22"/>
  <c r="RD89" i="22" l="1"/>
  <c r="RD90" i="22"/>
  <c r="RE97" i="22"/>
  <c r="RD165" i="22"/>
  <c r="RD109" i="22"/>
  <c r="RD113" i="22"/>
  <c r="RD96" i="22"/>
  <c r="RD257" i="22"/>
  <c r="RD76" i="22"/>
  <c r="RD145" i="22"/>
  <c r="RD160" i="22"/>
  <c r="RD126" i="22"/>
  <c r="RE104" i="22"/>
  <c r="RD151" i="22"/>
  <c r="RD211" i="22"/>
  <c r="RD262" i="22"/>
  <c r="RE101" i="22"/>
  <c r="RE38" i="22"/>
  <c r="RE161" i="22"/>
  <c r="RD206" i="22"/>
  <c r="RD49" i="22"/>
  <c r="RD149" i="22"/>
  <c r="RD26" i="22"/>
  <c r="RE273" i="22"/>
  <c r="RD102" i="22"/>
  <c r="RD69" i="22"/>
  <c r="RE106" i="22"/>
  <c r="RE91" i="22"/>
  <c r="RD99" i="22"/>
  <c r="RD63" i="22"/>
  <c r="RD251" i="22"/>
  <c r="RE105" i="22"/>
  <c r="RD117" i="22"/>
  <c r="RD40" i="22"/>
  <c r="RD171" i="22"/>
  <c r="RD110" i="22"/>
  <c r="RD30" i="22"/>
  <c r="RE261" i="22"/>
  <c r="RD15" i="22"/>
  <c r="RD266" i="22"/>
  <c r="RD213" i="22"/>
  <c r="RE319" i="22"/>
  <c r="RD168" i="22"/>
  <c r="RD71" i="22"/>
  <c r="RD156" i="22"/>
  <c r="RD159" i="22"/>
  <c r="RD27" i="22"/>
  <c r="RD35" i="22"/>
  <c r="RD116" i="22"/>
  <c r="RD268" i="22"/>
  <c r="RD33" i="22"/>
  <c r="RD245" i="22"/>
  <c r="RE32" i="22"/>
  <c r="RE68" i="22"/>
  <c r="RD8" i="22"/>
  <c r="RD238" i="22"/>
  <c r="RD64" i="22"/>
  <c r="RE88" i="22"/>
  <c r="RE163" i="22"/>
  <c r="RD86" i="22"/>
  <c r="RD58" i="22"/>
  <c r="RD72" i="22"/>
  <c r="RD37" i="22"/>
  <c r="RD56" i="22"/>
  <c r="RD150" i="22"/>
  <c r="RE123" i="22"/>
  <c r="RD244" i="22"/>
  <c r="RD18" i="22"/>
  <c r="RD271" i="22"/>
  <c r="RD187" i="22"/>
  <c r="RD7" i="22"/>
  <c r="RD249" i="22"/>
  <c r="RD207" i="22"/>
  <c r="RD147" i="22"/>
  <c r="RD125" i="22"/>
  <c r="RD28" i="22"/>
  <c r="RD162" i="22"/>
  <c r="RD154" i="22"/>
  <c r="RD51" i="22"/>
  <c r="RE235" i="22"/>
  <c r="RD98" i="22"/>
  <c r="RE100" i="22"/>
  <c r="RD57" i="22"/>
  <c r="RD77" i="22"/>
  <c r="RD166" i="22"/>
  <c r="RD212" i="22"/>
  <c r="RD259" i="22"/>
  <c r="RD111" i="22"/>
  <c r="RD158" i="22"/>
  <c r="RD60" i="22"/>
  <c r="RE177" i="22"/>
  <c r="RD112" i="22"/>
  <c r="RD118" i="22"/>
  <c r="RD39" i="22"/>
  <c r="RD267" i="22"/>
  <c r="RE146" i="22"/>
  <c r="RD250" i="22"/>
  <c r="RD59" i="22"/>
  <c r="RD176" i="22"/>
  <c r="RD169" i="22"/>
  <c r="RD16" i="22"/>
  <c r="RD93" i="22"/>
  <c r="RD252" i="22"/>
  <c r="RE265" i="22"/>
  <c r="RE79" i="22"/>
  <c r="RD188" i="22"/>
  <c r="RD74" i="22"/>
  <c r="RD75" i="22"/>
  <c r="RD157" i="22"/>
  <c r="RE208" i="22"/>
  <c r="RD31" i="22"/>
  <c r="RD11" i="22"/>
  <c r="RE53" i="22"/>
  <c r="RD107" i="22"/>
  <c r="RD12" i="22"/>
  <c r="RD17" i="22"/>
  <c r="RF73" i="22"/>
  <c r="RD43" i="22"/>
  <c r="RD152" i="22"/>
  <c r="RD47" i="22"/>
  <c r="RD23" i="22"/>
  <c r="RD260" i="22"/>
  <c r="RE120" i="22"/>
  <c r="RD92" i="22"/>
  <c r="RF82" i="22"/>
  <c r="RD54" i="22"/>
  <c r="RD14" i="22"/>
  <c r="RD255" i="22"/>
  <c r="RD85" i="22"/>
  <c r="RD13" i="22"/>
  <c r="RD253" i="22"/>
  <c r="RD246" i="22"/>
  <c r="RD203" i="22"/>
  <c r="RD78" i="22"/>
  <c r="RE42" i="22"/>
  <c r="RD5" i="22"/>
  <c r="RD237" i="22"/>
  <c r="RD256" i="22"/>
  <c r="RD24" i="22"/>
  <c r="RD94" i="22"/>
  <c r="RD205" i="22"/>
  <c r="RD153" i="22"/>
  <c r="RD44" i="22"/>
  <c r="RD6" i="22"/>
  <c r="RD264" i="22"/>
  <c r="RE241" i="22"/>
  <c r="RD70" i="22"/>
  <c r="RD170" i="22"/>
  <c r="RD272" i="22"/>
  <c r="RD122" i="22"/>
  <c r="RD254" i="22"/>
  <c r="RD84" i="22"/>
  <c r="RD155" i="22"/>
  <c r="RE36" i="22"/>
  <c r="RD19" i="22"/>
  <c r="RD62" i="22"/>
  <c r="RD10" i="22"/>
  <c r="RD25" i="22"/>
  <c r="RD95" i="22"/>
  <c r="RD148" i="22"/>
  <c r="RD22" i="22"/>
  <c r="RE83" i="22"/>
  <c r="RD164" i="22"/>
  <c r="RD41" i="22"/>
  <c r="RD258" i="22"/>
  <c r="RD214" i="22"/>
  <c r="RD242" i="22"/>
  <c r="RD103" i="22"/>
  <c r="RD52" i="22"/>
  <c r="RD202" i="22"/>
  <c r="RD66" i="22"/>
  <c r="RD48" i="22"/>
  <c r="RD248" i="22"/>
  <c r="RD115" i="22"/>
  <c r="RD81" i="22"/>
  <c r="RD114" i="22"/>
  <c r="RD9" i="22"/>
  <c r="RD167" i="22"/>
  <c r="RD209" i="22"/>
  <c r="RD87" i="22"/>
  <c r="RE80" i="22"/>
  <c r="RD61" i="22"/>
  <c r="RE210" i="22"/>
  <c r="RD34" i="22"/>
  <c r="RE67" i="22"/>
  <c r="RD270" i="22"/>
  <c r="RE121" i="22"/>
  <c r="RE201" i="22"/>
  <c r="RD46" i="22"/>
  <c r="RE269" i="22"/>
  <c r="RD45" i="22"/>
  <c r="RE204" i="22"/>
  <c r="RD108" i="22"/>
  <c r="RD55" i="22"/>
  <c r="RD20" i="22"/>
  <c r="RD29" i="22"/>
  <c r="RD21" i="22"/>
  <c r="RD119" i="22"/>
  <c r="RE50" i="22"/>
  <c r="RE247" i="22"/>
  <c r="RE124" i="22"/>
  <c r="RD263" i="22"/>
  <c r="RD65" i="22"/>
  <c r="RE89" i="22" l="1"/>
  <c r="RF97" i="22"/>
  <c r="RE90" i="22"/>
  <c r="RE165" i="22"/>
  <c r="RE109" i="22"/>
  <c r="RE257" i="22"/>
  <c r="RE96" i="22"/>
  <c r="RE113" i="22"/>
  <c r="RE45" i="22"/>
  <c r="RE48" i="22"/>
  <c r="RF124" i="22"/>
  <c r="RF247" i="22"/>
  <c r="RE29" i="22"/>
  <c r="RF201" i="22"/>
  <c r="RE34" i="22"/>
  <c r="RE87" i="22"/>
  <c r="RE9" i="22"/>
  <c r="RE248" i="22"/>
  <c r="RE52" i="22"/>
  <c r="RE164" i="22"/>
  <c r="RE95" i="22"/>
  <c r="RE84" i="22"/>
  <c r="RE264" i="22"/>
  <c r="RE237" i="22"/>
  <c r="RE203" i="22"/>
  <c r="RG82" i="22"/>
  <c r="RE43" i="22"/>
  <c r="RE12" i="22"/>
  <c r="RE75" i="22"/>
  <c r="RF50" i="22"/>
  <c r="RF83" i="22"/>
  <c r="RE25" i="22"/>
  <c r="RE170" i="22"/>
  <c r="RE5" i="22"/>
  <c r="RF208" i="22"/>
  <c r="RF265" i="22"/>
  <c r="RE169" i="22"/>
  <c r="RE112" i="22"/>
  <c r="RE111" i="22"/>
  <c r="RE98" i="22"/>
  <c r="RE147" i="22"/>
  <c r="RE7" i="22"/>
  <c r="RE244" i="22"/>
  <c r="RE37" i="22"/>
  <c r="RE86" i="22"/>
  <c r="RE238" i="22"/>
  <c r="RE159" i="22"/>
  <c r="RF319" i="22"/>
  <c r="RE15" i="22"/>
  <c r="RE40" i="22"/>
  <c r="RE251" i="22"/>
  <c r="RF91" i="22"/>
  <c r="RE102" i="22"/>
  <c r="RE49" i="22"/>
  <c r="RE211" i="22"/>
  <c r="RE126" i="22"/>
  <c r="RF121" i="22"/>
  <c r="RE103" i="22"/>
  <c r="RF36" i="22"/>
  <c r="RE254" i="22"/>
  <c r="RE6" i="22"/>
  <c r="RE94" i="22"/>
  <c r="RE246" i="22"/>
  <c r="RE255" i="22"/>
  <c r="RE92" i="22"/>
  <c r="RE23" i="22"/>
  <c r="RG73" i="22"/>
  <c r="RE107" i="22"/>
  <c r="RE74" i="22"/>
  <c r="RF146" i="22"/>
  <c r="RE154" i="22"/>
  <c r="RE65" i="22"/>
  <c r="RE119" i="22"/>
  <c r="RE81" i="22"/>
  <c r="RF42" i="22"/>
  <c r="RF53" i="22"/>
  <c r="RF177" i="22"/>
  <c r="RE259" i="22"/>
  <c r="RF235" i="22"/>
  <c r="RE162" i="22"/>
  <c r="RE207" i="22"/>
  <c r="RE187" i="22"/>
  <c r="RF123" i="22"/>
  <c r="RF163" i="22"/>
  <c r="RE8" i="22"/>
  <c r="RE245" i="22"/>
  <c r="RE116" i="22"/>
  <c r="RE156" i="22"/>
  <c r="RF261" i="22"/>
  <c r="RE110" i="22"/>
  <c r="RE63" i="22"/>
  <c r="RF106" i="22"/>
  <c r="RF273" i="22"/>
  <c r="RE206" i="22"/>
  <c r="RF38" i="22"/>
  <c r="RE151" i="22"/>
  <c r="RE160" i="22"/>
  <c r="RE20" i="22"/>
  <c r="RE209" i="22"/>
  <c r="RE263" i="22"/>
  <c r="RE55" i="22"/>
  <c r="RE270" i="22"/>
  <c r="RE66" i="22"/>
  <c r="RE242" i="22"/>
  <c r="RE258" i="22"/>
  <c r="RE22" i="22"/>
  <c r="RE10" i="22"/>
  <c r="RE155" i="22"/>
  <c r="RE70" i="22"/>
  <c r="RE44" i="22"/>
  <c r="RE24" i="22"/>
  <c r="RE253" i="22"/>
  <c r="RE14" i="22"/>
  <c r="RF120" i="22"/>
  <c r="RE47" i="22"/>
  <c r="RE157" i="22"/>
  <c r="RE252" i="22"/>
  <c r="RE176" i="22"/>
  <c r="RE267" i="22"/>
  <c r="RE77" i="22"/>
  <c r="RF210" i="22"/>
  <c r="RE214" i="22"/>
  <c r="RF67" i="22"/>
  <c r="RE167" i="22"/>
  <c r="RE202" i="22"/>
  <c r="RE41" i="22"/>
  <c r="RE148" i="22"/>
  <c r="RE62" i="22"/>
  <c r="RE122" i="22"/>
  <c r="RF241" i="22"/>
  <c r="RE153" i="22"/>
  <c r="RE256" i="22"/>
  <c r="RE78" i="22"/>
  <c r="RE13" i="22"/>
  <c r="RE54" i="22"/>
  <c r="RE260" i="22"/>
  <c r="RE152" i="22"/>
  <c r="RE17" i="22"/>
  <c r="RE11" i="22"/>
  <c r="RE188" i="22"/>
  <c r="RE93" i="22"/>
  <c r="RE59" i="22"/>
  <c r="RE39" i="22"/>
  <c r="RE60" i="22"/>
  <c r="RE212" i="22"/>
  <c r="RE57" i="22"/>
  <c r="RE28" i="22"/>
  <c r="RE249" i="22"/>
  <c r="RE271" i="22"/>
  <c r="RE150" i="22"/>
  <c r="RE72" i="22"/>
  <c r="RF88" i="22"/>
  <c r="RF68" i="22"/>
  <c r="RE33" i="22"/>
  <c r="RE35" i="22"/>
  <c r="RE71" i="22"/>
  <c r="RE213" i="22"/>
  <c r="RE30" i="22"/>
  <c r="RE117" i="22"/>
  <c r="RE99" i="22"/>
  <c r="RE69" i="22"/>
  <c r="RE26" i="22"/>
  <c r="RF101" i="22"/>
  <c r="RF104" i="22"/>
  <c r="RE145" i="22"/>
  <c r="RE114" i="22"/>
  <c r="RF80" i="22"/>
  <c r="RF269" i="22"/>
  <c r="RE61" i="22"/>
  <c r="RE21" i="22"/>
  <c r="RE108" i="22"/>
  <c r="RE46" i="22"/>
  <c r="RE115" i="22"/>
  <c r="RF204" i="22"/>
  <c r="RE19" i="22"/>
  <c r="RE272" i="22"/>
  <c r="RE205" i="22"/>
  <c r="RE85" i="22"/>
  <c r="RE31" i="22"/>
  <c r="RF79" i="22"/>
  <c r="RE16" i="22"/>
  <c r="RE250" i="22"/>
  <c r="RE118" i="22"/>
  <c r="RE158" i="22"/>
  <c r="RE166" i="22"/>
  <c r="RF100" i="22"/>
  <c r="RE51" i="22"/>
  <c r="RE125" i="22"/>
  <c r="RE18" i="22"/>
  <c r="RE56" i="22"/>
  <c r="RE58" i="22"/>
  <c r="RE64" i="22"/>
  <c r="RF32" i="22"/>
  <c r="RE268" i="22"/>
  <c r="RE27" i="22"/>
  <c r="RE168" i="22"/>
  <c r="RE266" i="22"/>
  <c r="RE171" i="22"/>
  <c r="RF105" i="22"/>
  <c r="RE149" i="22"/>
  <c r="RF161" i="22"/>
  <c r="RE262" i="22"/>
  <c r="RE76" i="22"/>
  <c r="RF89" i="22" l="1"/>
  <c r="RF90" i="22"/>
  <c r="RG97" i="22"/>
  <c r="RF165" i="22"/>
  <c r="RF109" i="22"/>
  <c r="RF113" i="22"/>
  <c r="RF96" i="22"/>
  <c r="RF257" i="22"/>
  <c r="RF168" i="22"/>
  <c r="RF166" i="22"/>
  <c r="RF85" i="22"/>
  <c r="RF108" i="22"/>
  <c r="RG80" i="22"/>
  <c r="RG101" i="22"/>
  <c r="RF213" i="22"/>
  <c r="RG68" i="22"/>
  <c r="RF57" i="22"/>
  <c r="RF11" i="22"/>
  <c r="RF153" i="22"/>
  <c r="RF202" i="22"/>
  <c r="RG210" i="22"/>
  <c r="RF47" i="22"/>
  <c r="RF155" i="22"/>
  <c r="RF55" i="22"/>
  <c r="RF110" i="22"/>
  <c r="RF116" i="22"/>
  <c r="RF162" i="22"/>
  <c r="RG53" i="22"/>
  <c r="RF107" i="22"/>
  <c r="RF254" i="22"/>
  <c r="RF102" i="22"/>
  <c r="RF169" i="22"/>
  <c r="RF154" i="22"/>
  <c r="RF268" i="22"/>
  <c r="RG161" i="22"/>
  <c r="RF149" i="22"/>
  <c r="RF27" i="22"/>
  <c r="RF158" i="22"/>
  <c r="RG79" i="22"/>
  <c r="RF21" i="22"/>
  <c r="RF114" i="22"/>
  <c r="RF71" i="22"/>
  <c r="RG88" i="22"/>
  <c r="RF212" i="22"/>
  <c r="RF17" i="22"/>
  <c r="RF148" i="22"/>
  <c r="RF77" i="22"/>
  <c r="RF44" i="22"/>
  <c r="RF66" i="22"/>
  <c r="RF151" i="22"/>
  <c r="RG106" i="22"/>
  <c r="RG261" i="22"/>
  <c r="RH73" i="22"/>
  <c r="RF211" i="22"/>
  <c r="RG91" i="22"/>
  <c r="RF244" i="22"/>
  <c r="RG265" i="22"/>
  <c r="RF12" i="22"/>
  <c r="RF237" i="22"/>
  <c r="RF164" i="22"/>
  <c r="RF87" i="22"/>
  <c r="RG247" i="22"/>
  <c r="RF76" i="22"/>
  <c r="RF171" i="22"/>
  <c r="RF58" i="22"/>
  <c r="RF125" i="22"/>
  <c r="RF205" i="22"/>
  <c r="RG204" i="22"/>
  <c r="RF117" i="22"/>
  <c r="RF249" i="22"/>
  <c r="RF93" i="22"/>
  <c r="RF13" i="22"/>
  <c r="RG241" i="22"/>
  <c r="RF167" i="22"/>
  <c r="RG120" i="22"/>
  <c r="RF10" i="22"/>
  <c r="RF263" i="22"/>
  <c r="RF245" i="22"/>
  <c r="RG123" i="22"/>
  <c r="RG235" i="22"/>
  <c r="RG42" i="22"/>
  <c r="RF246" i="22"/>
  <c r="RG36" i="22"/>
  <c r="RF15" i="22"/>
  <c r="RF25" i="22"/>
  <c r="RF51" i="22"/>
  <c r="RF31" i="22"/>
  <c r="RF61" i="22"/>
  <c r="RF145" i="22"/>
  <c r="RF72" i="22"/>
  <c r="RF60" i="22"/>
  <c r="RF152" i="22"/>
  <c r="RF122" i="22"/>
  <c r="RF267" i="22"/>
  <c r="RF14" i="22"/>
  <c r="RF22" i="22"/>
  <c r="RF209" i="22"/>
  <c r="RG38" i="22"/>
  <c r="RF187" i="22"/>
  <c r="RF81" i="22"/>
  <c r="RG146" i="22"/>
  <c r="RF94" i="22"/>
  <c r="RF251" i="22"/>
  <c r="RG319" i="22"/>
  <c r="RF238" i="22"/>
  <c r="RF111" i="22"/>
  <c r="RG208" i="22"/>
  <c r="RG83" i="22"/>
  <c r="RF43" i="22"/>
  <c r="RF264" i="22"/>
  <c r="RF52" i="22"/>
  <c r="RF34" i="22"/>
  <c r="RG124" i="22"/>
  <c r="RF56" i="22"/>
  <c r="RF118" i="22"/>
  <c r="RF272" i="22"/>
  <c r="RF115" i="22"/>
  <c r="RF26" i="22"/>
  <c r="RF35" i="22"/>
  <c r="RF28" i="22"/>
  <c r="RF188" i="22"/>
  <c r="RF78" i="22"/>
  <c r="RF41" i="22"/>
  <c r="RG67" i="22"/>
  <c r="RF157" i="22"/>
  <c r="RF70" i="22"/>
  <c r="RF63" i="22"/>
  <c r="RF8" i="22"/>
  <c r="RF259" i="22"/>
  <c r="RF23" i="22"/>
  <c r="RF103" i="22"/>
  <c r="RF7" i="22"/>
  <c r="RF262" i="22"/>
  <c r="RF266" i="22"/>
  <c r="RG32" i="22"/>
  <c r="RG100" i="22"/>
  <c r="RF46" i="22"/>
  <c r="RG104" i="22"/>
  <c r="RF30" i="22"/>
  <c r="RF150" i="22"/>
  <c r="RF39" i="22"/>
  <c r="RF256" i="22"/>
  <c r="RF176" i="22"/>
  <c r="RF253" i="22"/>
  <c r="RF258" i="22"/>
  <c r="RF20" i="22"/>
  <c r="RF156" i="22"/>
  <c r="RG163" i="22"/>
  <c r="RF74" i="22"/>
  <c r="RF6" i="22"/>
  <c r="RF49" i="22"/>
  <c r="RF159" i="22"/>
  <c r="RF86" i="22"/>
  <c r="RF112" i="22"/>
  <c r="RF5" i="22"/>
  <c r="RG50" i="22"/>
  <c r="RH82" i="22"/>
  <c r="RF84" i="22"/>
  <c r="RF248" i="22"/>
  <c r="RG201" i="22"/>
  <c r="RF48" i="22"/>
  <c r="RF18" i="22"/>
  <c r="RF250" i="22"/>
  <c r="RF19" i="22"/>
  <c r="RG269" i="22"/>
  <c r="RF69" i="22"/>
  <c r="RF33" i="22"/>
  <c r="RF260" i="22"/>
  <c r="RF214" i="22"/>
  <c r="RF270" i="22"/>
  <c r="RF206" i="22"/>
  <c r="RF207" i="22"/>
  <c r="RG177" i="22"/>
  <c r="RF119" i="22"/>
  <c r="RF92" i="22"/>
  <c r="RG121" i="22"/>
  <c r="RF40" i="22"/>
  <c r="RF147" i="22"/>
  <c r="RG105" i="22"/>
  <c r="RF64" i="22"/>
  <c r="RF16" i="22"/>
  <c r="RF99" i="22"/>
  <c r="RF271" i="22"/>
  <c r="RF59" i="22"/>
  <c r="RF54" i="22"/>
  <c r="RF62" i="22"/>
  <c r="RF252" i="22"/>
  <c r="RF24" i="22"/>
  <c r="RF242" i="22"/>
  <c r="RF160" i="22"/>
  <c r="RG273" i="22"/>
  <c r="RF65" i="22"/>
  <c r="RF255" i="22"/>
  <c r="RF126" i="22"/>
  <c r="RF37" i="22"/>
  <c r="RF98" i="22"/>
  <c r="RF170" i="22"/>
  <c r="RF75" i="22"/>
  <c r="RF203" i="22"/>
  <c r="RF95" i="22"/>
  <c r="RF9" i="22"/>
  <c r="RF29" i="22"/>
  <c r="RF45" i="22"/>
  <c r="RG89" i="22" l="1"/>
  <c r="RH97" i="22"/>
  <c r="RG90" i="22"/>
  <c r="RG165" i="22"/>
  <c r="RG109" i="22"/>
  <c r="RG257" i="22"/>
  <c r="RG96" i="22"/>
  <c r="RG113" i="22"/>
  <c r="RG37" i="22"/>
  <c r="RG242" i="22"/>
  <c r="RG126" i="22"/>
  <c r="RG271" i="22"/>
  <c r="RH177" i="22"/>
  <c r="RG248" i="22"/>
  <c r="RG49" i="22"/>
  <c r="RG156" i="22"/>
  <c r="RG39" i="22"/>
  <c r="RG46" i="22"/>
  <c r="RG266" i="22"/>
  <c r="RG8" i="22"/>
  <c r="RG157" i="22"/>
  <c r="RG188" i="22"/>
  <c r="RG115" i="22"/>
  <c r="RG43" i="22"/>
  <c r="RH146" i="22"/>
  <c r="RG267" i="22"/>
  <c r="RG72" i="22"/>
  <c r="RG31" i="22"/>
  <c r="RG15" i="22"/>
  <c r="RH235" i="22"/>
  <c r="RG10" i="22"/>
  <c r="RG117" i="22"/>
  <c r="RG237" i="22"/>
  <c r="RG244" i="22"/>
  <c r="RG21" i="22"/>
  <c r="RH269" i="22"/>
  <c r="RH319" i="22"/>
  <c r="RG122" i="22"/>
  <c r="RG51" i="22"/>
  <c r="RH123" i="22"/>
  <c r="RH247" i="22"/>
  <c r="RG12" i="22"/>
  <c r="RH106" i="22"/>
  <c r="RG77" i="22"/>
  <c r="RH88" i="22"/>
  <c r="RH161" i="22"/>
  <c r="RH53" i="22"/>
  <c r="RG55" i="22"/>
  <c r="RG202" i="22"/>
  <c r="RH68" i="22"/>
  <c r="RG108" i="22"/>
  <c r="RG45" i="22"/>
  <c r="RG65" i="22"/>
  <c r="RG54" i="22"/>
  <c r="RG207" i="22"/>
  <c r="RG112" i="22"/>
  <c r="RH67" i="22"/>
  <c r="RG28" i="22"/>
  <c r="RG34" i="22"/>
  <c r="RG81" i="22"/>
  <c r="RG209" i="22"/>
  <c r="RH36" i="22"/>
  <c r="RH120" i="22"/>
  <c r="RG13" i="22"/>
  <c r="RG58" i="22"/>
  <c r="RH91" i="22"/>
  <c r="RH79" i="22"/>
  <c r="RH105" i="22"/>
  <c r="RG260" i="22"/>
  <c r="RG84" i="22"/>
  <c r="RG6" i="22"/>
  <c r="RG20" i="22"/>
  <c r="RG150" i="22"/>
  <c r="RG262" i="22"/>
  <c r="RG103" i="22"/>
  <c r="RG63" i="22"/>
  <c r="RG272" i="22"/>
  <c r="RG75" i="22"/>
  <c r="RG59" i="22"/>
  <c r="RG92" i="22"/>
  <c r="RG19" i="22"/>
  <c r="RI82" i="22"/>
  <c r="RG86" i="22"/>
  <c r="RG74" i="22"/>
  <c r="RG258" i="22"/>
  <c r="RG256" i="22"/>
  <c r="RG30" i="22"/>
  <c r="RG41" i="22"/>
  <c r="RG35" i="22"/>
  <c r="RG118" i="22"/>
  <c r="RG52" i="22"/>
  <c r="RG251" i="22"/>
  <c r="RG152" i="22"/>
  <c r="RG246" i="22"/>
  <c r="RH204" i="22"/>
  <c r="RG171" i="22"/>
  <c r="RH265" i="22"/>
  <c r="RG211" i="22"/>
  <c r="RG151" i="22"/>
  <c r="RG148" i="22"/>
  <c r="RG71" i="22"/>
  <c r="RG158" i="22"/>
  <c r="RG268" i="22"/>
  <c r="RG102" i="22"/>
  <c r="RG162" i="22"/>
  <c r="RG155" i="22"/>
  <c r="RG153" i="22"/>
  <c r="RG213" i="22"/>
  <c r="RG85" i="22"/>
  <c r="RH121" i="22"/>
  <c r="RH83" i="22"/>
  <c r="RG29" i="22"/>
  <c r="RG24" i="22"/>
  <c r="RG16" i="22"/>
  <c r="RG48" i="22"/>
  <c r="RH100" i="22"/>
  <c r="RG23" i="22"/>
  <c r="RH208" i="22"/>
  <c r="RG187" i="22"/>
  <c r="RG22" i="22"/>
  <c r="RG145" i="22"/>
  <c r="RG25" i="22"/>
  <c r="RG245" i="22"/>
  <c r="RG93" i="22"/>
  <c r="RG87" i="22"/>
  <c r="RG203" i="22"/>
  <c r="RG9" i="22"/>
  <c r="RG206" i="22"/>
  <c r="RG33" i="22"/>
  <c r="RH201" i="22"/>
  <c r="RH163" i="22"/>
  <c r="RG253" i="22"/>
  <c r="RH104" i="22"/>
  <c r="RG259" i="22"/>
  <c r="RG78" i="22"/>
  <c r="RG56" i="22"/>
  <c r="RG94" i="22"/>
  <c r="RH42" i="22"/>
  <c r="RG263" i="22"/>
  <c r="RG167" i="22"/>
  <c r="RG249" i="22"/>
  <c r="RG76" i="22"/>
  <c r="RG164" i="22"/>
  <c r="RI73" i="22"/>
  <c r="RG66" i="22"/>
  <c r="RG17" i="22"/>
  <c r="RG114" i="22"/>
  <c r="RG27" i="22"/>
  <c r="RG154" i="22"/>
  <c r="RG254" i="22"/>
  <c r="RG116" i="22"/>
  <c r="RG47" i="22"/>
  <c r="RG11" i="22"/>
  <c r="RH101" i="22"/>
  <c r="RG166" i="22"/>
  <c r="RH273" i="22"/>
  <c r="RG119" i="22"/>
  <c r="RG214" i="22"/>
  <c r="RG250" i="22"/>
  <c r="RH50" i="22"/>
  <c r="RG159" i="22"/>
  <c r="RH32" i="22"/>
  <c r="RG7" i="22"/>
  <c r="RG70" i="22"/>
  <c r="RG26" i="22"/>
  <c r="RG264" i="22"/>
  <c r="RG111" i="22"/>
  <c r="RG14" i="22"/>
  <c r="RG60" i="22"/>
  <c r="RG61" i="22"/>
  <c r="RG205" i="22"/>
  <c r="RG170" i="22"/>
  <c r="RG252" i="22"/>
  <c r="RG147" i="22"/>
  <c r="RG95" i="22"/>
  <c r="RG98" i="22"/>
  <c r="RG255" i="22"/>
  <c r="RG160" i="22"/>
  <c r="RG62" i="22"/>
  <c r="RG99" i="22"/>
  <c r="RG64" i="22"/>
  <c r="RG40" i="22"/>
  <c r="RG270" i="22"/>
  <c r="RG69" i="22"/>
  <c r="RG18" i="22"/>
  <c r="RG5" i="22"/>
  <c r="RG176" i="22"/>
  <c r="RH124" i="22"/>
  <c r="RG238" i="22"/>
  <c r="RH38" i="22"/>
  <c r="RH241" i="22"/>
  <c r="RG125" i="22"/>
  <c r="RH261" i="22"/>
  <c r="RG44" i="22"/>
  <c r="RG212" i="22"/>
  <c r="RG149" i="22"/>
  <c r="RG169" i="22"/>
  <c r="RG107" i="22"/>
  <c r="RG110" i="22"/>
  <c r="RH210" i="22"/>
  <c r="RG57" i="22"/>
  <c r="RH80" i="22"/>
  <c r="RG168" i="22"/>
  <c r="RH89" i="22" l="1"/>
  <c r="RH90" i="22"/>
  <c r="RI97" i="22"/>
  <c r="RH165" i="22"/>
  <c r="RH109" i="22"/>
  <c r="RH113" i="22"/>
  <c r="RH96" i="22"/>
  <c r="RH257" i="22"/>
  <c r="RH238" i="22"/>
  <c r="RI210" i="22"/>
  <c r="RH125" i="22"/>
  <c r="RI124" i="22"/>
  <c r="RH64" i="22"/>
  <c r="RH252" i="22"/>
  <c r="RH70" i="22"/>
  <c r="RH119" i="22"/>
  <c r="RH154" i="22"/>
  <c r="RH76" i="22"/>
  <c r="RI42" i="22"/>
  <c r="RH9" i="22"/>
  <c r="RH22" i="22"/>
  <c r="RI100" i="22"/>
  <c r="RH85" i="22"/>
  <c r="RH71" i="22"/>
  <c r="RI265" i="22"/>
  <c r="RH35" i="22"/>
  <c r="RH86" i="22"/>
  <c r="RH272" i="22"/>
  <c r="RH84" i="22"/>
  <c r="RI79" i="22"/>
  <c r="RH81" i="22"/>
  <c r="RH45" i="22"/>
  <c r="RI88" i="22"/>
  <c r="RH122" i="22"/>
  <c r="RH31" i="22"/>
  <c r="RH212" i="22"/>
  <c r="RH69" i="22"/>
  <c r="RH98" i="22"/>
  <c r="RH61" i="22"/>
  <c r="RH111" i="22"/>
  <c r="RH47" i="22"/>
  <c r="RJ73" i="22"/>
  <c r="RH94" i="22"/>
  <c r="RI104" i="22"/>
  <c r="RH203" i="22"/>
  <c r="RH187" i="22"/>
  <c r="RH16" i="22"/>
  <c r="RI83" i="22"/>
  <c r="RH102" i="22"/>
  <c r="RH171" i="22"/>
  <c r="RH41" i="22"/>
  <c r="RJ82" i="22"/>
  <c r="RH63" i="22"/>
  <c r="RH260" i="22"/>
  <c r="RH34" i="22"/>
  <c r="RH77" i="22"/>
  <c r="RH244" i="22"/>
  <c r="RH72" i="22"/>
  <c r="RH115" i="22"/>
  <c r="RH49" i="22"/>
  <c r="RH271" i="22"/>
  <c r="RH99" i="22"/>
  <c r="RH170" i="22"/>
  <c r="RH7" i="22"/>
  <c r="RI50" i="22"/>
  <c r="RI273" i="22"/>
  <c r="RH27" i="22"/>
  <c r="RH249" i="22"/>
  <c r="RH33" i="22"/>
  <c r="RH245" i="22"/>
  <c r="RH48" i="22"/>
  <c r="RH213" i="22"/>
  <c r="RH148" i="22"/>
  <c r="RH251" i="22"/>
  <c r="RH256" i="22"/>
  <c r="RH59" i="22"/>
  <c r="RH150" i="22"/>
  <c r="RI91" i="22"/>
  <c r="RI120" i="22"/>
  <c r="RH207" i="22"/>
  <c r="RH108" i="22"/>
  <c r="RI53" i="22"/>
  <c r="RI123" i="22"/>
  <c r="RI319" i="22"/>
  <c r="RH10" i="22"/>
  <c r="RH266" i="22"/>
  <c r="RH110" i="22"/>
  <c r="RI241" i="22"/>
  <c r="RI80" i="22"/>
  <c r="RH107" i="22"/>
  <c r="RH176" i="22"/>
  <c r="RH62" i="22"/>
  <c r="RH60" i="22"/>
  <c r="RH250" i="22"/>
  <c r="RH116" i="22"/>
  <c r="RH114" i="22"/>
  <c r="RH167" i="22"/>
  <c r="RH253" i="22"/>
  <c r="RH87" i="22"/>
  <c r="RI208" i="22"/>
  <c r="RH268" i="22"/>
  <c r="RH52" i="22"/>
  <c r="RH258" i="22"/>
  <c r="RH20" i="22"/>
  <c r="RH58" i="22"/>
  <c r="RI36" i="22"/>
  <c r="RH54" i="22"/>
  <c r="RI68" i="22"/>
  <c r="RH51" i="22"/>
  <c r="RH237" i="22"/>
  <c r="RI235" i="22"/>
  <c r="RH267" i="22"/>
  <c r="RH188" i="22"/>
  <c r="RH46" i="22"/>
  <c r="RH248" i="22"/>
  <c r="RH126" i="22"/>
  <c r="RH168" i="22"/>
  <c r="RH44" i="22"/>
  <c r="RI38" i="22"/>
  <c r="RH270" i="22"/>
  <c r="RH95" i="22"/>
  <c r="RH264" i="22"/>
  <c r="RI32" i="22"/>
  <c r="RH166" i="22"/>
  <c r="RH56" i="22"/>
  <c r="RH206" i="22"/>
  <c r="RH25" i="22"/>
  <c r="RH24" i="22"/>
  <c r="RH153" i="22"/>
  <c r="RH151" i="22"/>
  <c r="RI204" i="22"/>
  <c r="RH19" i="22"/>
  <c r="RH103" i="22"/>
  <c r="RH28" i="22"/>
  <c r="RI106" i="22"/>
  <c r="RH145" i="22"/>
  <c r="RH169" i="22"/>
  <c r="RI261" i="22"/>
  <c r="RH40" i="22"/>
  <c r="RH147" i="22"/>
  <c r="RH14" i="22"/>
  <c r="RH214" i="22"/>
  <c r="RI101" i="22"/>
  <c r="RH17" i="22"/>
  <c r="RH263" i="22"/>
  <c r="RH93" i="22"/>
  <c r="RI121" i="22"/>
  <c r="RH158" i="22"/>
  <c r="RH246" i="22"/>
  <c r="RH262" i="22"/>
  <c r="RH65" i="22"/>
  <c r="RH12" i="22"/>
  <c r="RH15" i="22"/>
  <c r="RI146" i="22"/>
  <c r="RH157" i="22"/>
  <c r="RH242" i="22"/>
  <c r="RH5" i="22"/>
  <c r="RH160" i="22"/>
  <c r="RH205" i="22"/>
  <c r="RH26" i="22"/>
  <c r="RH254" i="22"/>
  <c r="RH164" i="22"/>
  <c r="RH78" i="22"/>
  <c r="RI163" i="22"/>
  <c r="RH23" i="22"/>
  <c r="RH155" i="22"/>
  <c r="RH211" i="22"/>
  <c r="RH118" i="22"/>
  <c r="RH74" i="22"/>
  <c r="RH75" i="22"/>
  <c r="RH6" i="22"/>
  <c r="RI105" i="22"/>
  <c r="RH209" i="22"/>
  <c r="RI67" i="22"/>
  <c r="RH202" i="22"/>
  <c r="RI161" i="22"/>
  <c r="RI269" i="22"/>
  <c r="RH39" i="22"/>
  <c r="RH57" i="22"/>
  <c r="RH149" i="22"/>
  <c r="RH18" i="22"/>
  <c r="RH255" i="22"/>
  <c r="RH159" i="22"/>
  <c r="RH11" i="22"/>
  <c r="RH66" i="22"/>
  <c r="RH259" i="22"/>
  <c r="RI201" i="22"/>
  <c r="RH29" i="22"/>
  <c r="RH162" i="22"/>
  <c r="RH152" i="22"/>
  <c r="RH30" i="22"/>
  <c r="RH92" i="22"/>
  <c r="RH13" i="22"/>
  <c r="RH112" i="22"/>
  <c r="RH55" i="22"/>
  <c r="RI247" i="22"/>
  <c r="RH21" i="22"/>
  <c r="RH117" i="22"/>
  <c r="RH43" i="22"/>
  <c r="RH8" i="22"/>
  <c r="RH156" i="22"/>
  <c r="RI177" i="22"/>
  <c r="RH37" i="22"/>
  <c r="RI89" i="22" l="1"/>
  <c r="RJ97" i="22"/>
  <c r="RI90" i="22"/>
  <c r="RI165" i="22"/>
  <c r="RI109" i="22"/>
  <c r="RI257" i="22"/>
  <c r="RI96" i="22"/>
  <c r="RI113" i="22"/>
  <c r="RJ67" i="22"/>
  <c r="RI155" i="22"/>
  <c r="RJ261" i="22"/>
  <c r="RJ247" i="22"/>
  <c r="RI259" i="22"/>
  <c r="RI57" i="22"/>
  <c r="RI74" i="22"/>
  <c r="RI78" i="22"/>
  <c r="RI242" i="22"/>
  <c r="RI15" i="22"/>
  <c r="RI262" i="22"/>
  <c r="RI158" i="22"/>
  <c r="RI14" i="22"/>
  <c r="RI169" i="22"/>
  <c r="RI19" i="22"/>
  <c r="RI153" i="22"/>
  <c r="RI56" i="22"/>
  <c r="RI264" i="22"/>
  <c r="RJ235" i="22"/>
  <c r="RI55" i="22"/>
  <c r="RI255" i="22"/>
  <c r="RJ121" i="22"/>
  <c r="RI17" i="22"/>
  <c r="RI147" i="22"/>
  <c r="RI28" i="22"/>
  <c r="RI24" i="22"/>
  <c r="RI44" i="22"/>
  <c r="RI46" i="22"/>
  <c r="RI237" i="22"/>
  <c r="RJ36" i="22"/>
  <c r="RI258" i="22"/>
  <c r="RI167" i="22"/>
  <c r="RI60" i="22"/>
  <c r="RJ80" i="22"/>
  <c r="RI10" i="22"/>
  <c r="RI108" i="22"/>
  <c r="RI150" i="22"/>
  <c r="RI148" i="22"/>
  <c r="RI33" i="22"/>
  <c r="RJ50" i="22"/>
  <c r="RI72" i="22"/>
  <c r="RI260" i="22"/>
  <c r="RI171" i="22"/>
  <c r="RI187" i="22"/>
  <c r="RK73" i="22"/>
  <c r="RI98" i="22"/>
  <c r="RI122" i="22"/>
  <c r="RJ79" i="22"/>
  <c r="RI35" i="22"/>
  <c r="RJ42" i="22"/>
  <c r="RI70" i="22"/>
  <c r="RJ124" i="22"/>
  <c r="RI152" i="22"/>
  <c r="RJ105" i="22"/>
  <c r="RI23" i="22"/>
  <c r="RI205" i="22"/>
  <c r="RI145" i="22"/>
  <c r="RI13" i="22"/>
  <c r="RI37" i="22"/>
  <c r="RJ161" i="22"/>
  <c r="RI118" i="22"/>
  <c r="RI164" i="22"/>
  <c r="RI12" i="22"/>
  <c r="RI112" i="22"/>
  <c r="RI18" i="22"/>
  <c r="RI202" i="22"/>
  <c r="RI211" i="22"/>
  <c r="RI254" i="22"/>
  <c r="RI157" i="22"/>
  <c r="RJ204" i="22"/>
  <c r="RJ208" i="22"/>
  <c r="RJ241" i="22"/>
  <c r="RJ319" i="22"/>
  <c r="RI207" i="22"/>
  <c r="RI59" i="22"/>
  <c r="RI213" i="22"/>
  <c r="RI249" i="22"/>
  <c r="RI7" i="22"/>
  <c r="RI271" i="22"/>
  <c r="RI244" i="22"/>
  <c r="RI63" i="22"/>
  <c r="RI102" i="22"/>
  <c r="RI203" i="22"/>
  <c r="RI47" i="22"/>
  <c r="RI69" i="22"/>
  <c r="RJ88" i="22"/>
  <c r="RI84" i="22"/>
  <c r="RJ265" i="22"/>
  <c r="RJ100" i="22"/>
  <c r="RI76" i="22"/>
  <c r="RI125" i="22"/>
  <c r="RI156" i="22"/>
  <c r="RI159" i="22"/>
  <c r="RI43" i="22"/>
  <c r="RI92" i="22"/>
  <c r="RI29" i="22"/>
  <c r="RI66" i="22"/>
  <c r="RI39" i="22"/>
  <c r="RJ177" i="22"/>
  <c r="RI117" i="22"/>
  <c r="RI30" i="22"/>
  <c r="RI11" i="22"/>
  <c r="RI6" i="22"/>
  <c r="RI160" i="22"/>
  <c r="RI65" i="22"/>
  <c r="RJ101" i="22"/>
  <c r="RI40" i="22"/>
  <c r="RI25" i="22"/>
  <c r="RI166" i="22"/>
  <c r="RI95" i="22"/>
  <c r="RI168" i="22"/>
  <c r="RI188" i="22"/>
  <c r="RI51" i="22"/>
  <c r="RI58" i="22"/>
  <c r="RI52" i="22"/>
  <c r="RI114" i="22"/>
  <c r="RI62" i="22"/>
  <c r="RI21" i="22"/>
  <c r="RJ163" i="22"/>
  <c r="RJ106" i="22"/>
  <c r="RI151" i="22"/>
  <c r="RJ32" i="22"/>
  <c r="RI270" i="22"/>
  <c r="RI126" i="22"/>
  <c r="RI267" i="22"/>
  <c r="RJ68" i="22"/>
  <c r="RI20" i="22"/>
  <c r="RI268" i="22"/>
  <c r="RI87" i="22"/>
  <c r="RI116" i="22"/>
  <c r="RI176" i="22"/>
  <c r="RI110" i="22"/>
  <c r="RJ123" i="22"/>
  <c r="RJ120" i="22"/>
  <c r="RI256" i="22"/>
  <c r="RI48" i="22"/>
  <c r="RI27" i="22"/>
  <c r="RI170" i="22"/>
  <c r="RI49" i="22"/>
  <c r="RI77" i="22"/>
  <c r="RK82" i="22"/>
  <c r="RJ83" i="22"/>
  <c r="RJ104" i="22"/>
  <c r="RI111" i="22"/>
  <c r="RI212" i="22"/>
  <c r="RI45" i="22"/>
  <c r="RI272" i="22"/>
  <c r="RI71" i="22"/>
  <c r="RI22" i="22"/>
  <c r="RI154" i="22"/>
  <c r="RI252" i="22"/>
  <c r="RJ210" i="22"/>
  <c r="RJ201" i="22"/>
  <c r="RI149" i="22"/>
  <c r="RI5" i="22"/>
  <c r="RI93" i="22"/>
  <c r="RI103" i="22"/>
  <c r="RJ269" i="22"/>
  <c r="RI75" i="22"/>
  <c r="RJ146" i="22"/>
  <c r="RI246" i="22"/>
  <c r="RI214" i="22"/>
  <c r="RI206" i="22"/>
  <c r="RI8" i="22"/>
  <c r="RI162" i="22"/>
  <c r="RI209" i="22"/>
  <c r="RI26" i="22"/>
  <c r="RI263" i="22"/>
  <c r="RJ38" i="22"/>
  <c r="RI248" i="22"/>
  <c r="RI54" i="22"/>
  <c r="RI253" i="22"/>
  <c r="RI250" i="22"/>
  <c r="RI107" i="22"/>
  <c r="RI266" i="22"/>
  <c r="RJ53" i="22"/>
  <c r="RJ91" i="22"/>
  <c r="RI251" i="22"/>
  <c r="RI245" i="22"/>
  <c r="RJ273" i="22"/>
  <c r="RI99" i="22"/>
  <c r="RI115" i="22"/>
  <c r="RI34" i="22"/>
  <c r="RI41" i="22"/>
  <c r="RI16" i="22"/>
  <c r="RI94" i="22"/>
  <c r="RI61" i="22"/>
  <c r="RI31" i="22"/>
  <c r="RI81" i="22"/>
  <c r="RI86" i="22"/>
  <c r="RI85" i="22"/>
  <c r="RI9" i="22"/>
  <c r="RI119" i="22"/>
  <c r="RI64" i="22"/>
  <c r="RI238" i="22"/>
  <c r="RJ89" i="22" l="1"/>
  <c r="RJ90" i="22"/>
  <c r="RK97" i="22"/>
  <c r="RJ165" i="22"/>
  <c r="RJ109" i="22"/>
  <c r="RJ113" i="22"/>
  <c r="RJ96" i="22"/>
  <c r="RJ257" i="22"/>
  <c r="RJ85" i="22"/>
  <c r="RJ99" i="22"/>
  <c r="RJ9" i="22"/>
  <c r="RJ41" i="22"/>
  <c r="RK273" i="22"/>
  <c r="RK53" i="22"/>
  <c r="RJ5" i="22"/>
  <c r="RK210" i="22"/>
  <c r="RJ77" i="22"/>
  <c r="RJ110" i="22"/>
  <c r="RJ268" i="22"/>
  <c r="RK106" i="22"/>
  <c r="RJ114" i="22"/>
  <c r="RJ25" i="22"/>
  <c r="RK101" i="22"/>
  <c r="RJ117" i="22"/>
  <c r="RJ156" i="22"/>
  <c r="RK100" i="22"/>
  <c r="RJ63" i="22"/>
  <c r="RJ122" i="22"/>
  <c r="RJ167" i="22"/>
  <c r="RJ56" i="22"/>
  <c r="RJ34" i="22"/>
  <c r="RJ162" i="22"/>
  <c r="RJ103" i="22"/>
  <c r="RJ252" i="22"/>
  <c r="RK104" i="22"/>
  <c r="RJ256" i="22"/>
  <c r="RJ20" i="22"/>
  <c r="RJ52" i="22"/>
  <c r="RJ92" i="22"/>
  <c r="RJ125" i="22"/>
  <c r="RK265" i="22"/>
  <c r="RJ244" i="22"/>
  <c r="RJ12" i="22"/>
  <c r="RJ260" i="22"/>
  <c r="RJ10" i="22"/>
  <c r="RJ24" i="22"/>
  <c r="RJ17" i="22"/>
  <c r="RJ153" i="22"/>
  <c r="RJ14" i="22"/>
  <c r="RJ242" i="22"/>
  <c r="RK247" i="22"/>
  <c r="RJ245" i="22"/>
  <c r="RJ266" i="22"/>
  <c r="RJ263" i="22"/>
  <c r="RJ246" i="22"/>
  <c r="RJ272" i="22"/>
  <c r="RJ49" i="22"/>
  <c r="RJ176" i="22"/>
  <c r="RJ270" i="22"/>
  <c r="RK163" i="22"/>
  <c r="RJ168" i="22"/>
  <c r="RJ65" i="22"/>
  <c r="RK177" i="22"/>
  <c r="RJ47" i="22"/>
  <c r="RJ213" i="22"/>
  <c r="RK241" i="22"/>
  <c r="RJ202" i="22"/>
  <c r="RJ37" i="22"/>
  <c r="RJ152" i="22"/>
  <c r="RJ98" i="22"/>
  <c r="RJ33" i="22"/>
  <c r="RJ46" i="22"/>
  <c r="RJ61" i="22"/>
  <c r="RJ86" i="22"/>
  <c r="RJ251" i="22"/>
  <c r="RJ107" i="22"/>
  <c r="RJ26" i="22"/>
  <c r="RK146" i="22"/>
  <c r="RJ149" i="22"/>
  <c r="RJ45" i="22"/>
  <c r="RK83" i="22"/>
  <c r="RJ116" i="22"/>
  <c r="RK32" i="22"/>
  <c r="RJ58" i="22"/>
  <c r="RJ11" i="22"/>
  <c r="RJ43" i="22"/>
  <c r="RJ203" i="22"/>
  <c r="RJ59" i="22"/>
  <c r="RK208" i="22"/>
  <c r="RJ18" i="22"/>
  <c r="RJ13" i="22"/>
  <c r="RK124" i="22"/>
  <c r="RL73" i="22"/>
  <c r="RJ148" i="22"/>
  <c r="RJ258" i="22"/>
  <c r="RK121" i="22"/>
  <c r="RJ19" i="22"/>
  <c r="RJ158" i="22"/>
  <c r="RJ78" i="22"/>
  <c r="RJ57" i="22"/>
  <c r="RK261" i="22"/>
  <c r="RJ64" i="22"/>
  <c r="RJ94" i="22"/>
  <c r="RJ115" i="22"/>
  <c r="RJ54" i="22"/>
  <c r="RJ8" i="22"/>
  <c r="RJ93" i="22"/>
  <c r="RJ154" i="22"/>
  <c r="RJ170" i="22"/>
  <c r="RK120" i="22"/>
  <c r="RK68" i="22"/>
  <c r="RJ21" i="22"/>
  <c r="RJ95" i="22"/>
  <c r="RJ160" i="22"/>
  <c r="RJ39" i="22"/>
  <c r="RJ84" i="22"/>
  <c r="RJ271" i="22"/>
  <c r="RJ157" i="22"/>
  <c r="RJ164" i="22"/>
  <c r="RJ205" i="22"/>
  <c r="RJ35" i="22"/>
  <c r="RJ72" i="22"/>
  <c r="RK80" i="22"/>
  <c r="RJ44" i="22"/>
  <c r="RK235" i="22"/>
  <c r="RJ81" i="22"/>
  <c r="RJ248" i="22"/>
  <c r="RJ206" i="22"/>
  <c r="RK201" i="22"/>
  <c r="RJ212" i="22"/>
  <c r="RJ27" i="22"/>
  <c r="RK123" i="22"/>
  <c r="RJ151" i="22"/>
  <c r="RJ51" i="22"/>
  <c r="RJ40" i="22"/>
  <c r="RJ66" i="22"/>
  <c r="RJ76" i="22"/>
  <c r="RJ7" i="22"/>
  <c r="RJ254" i="22"/>
  <c r="RJ118" i="22"/>
  <c r="RJ23" i="22"/>
  <c r="RJ187" i="22"/>
  <c r="RJ150" i="22"/>
  <c r="RJ28" i="22"/>
  <c r="RJ255" i="22"/>
  <c r="RJ262" i="22"/>
  <c r="RJ259" i="22"/>
  <c r="RJ155" i="22"/>
  <c r="RJ238" i="22"/>
  <c r="RJ16" i="22"/>
  <c r="RK91" i="22"/>
  <c r="RJ209" i="22"/>
  <c r="RJ75" i="22"/>
  <c r="RJ22" i="22"/>
  <c r="RL82" i="22"/>
  <c r="RJ87" i="22"/>
  <c r="RJ267" i="22"/>
  <c r="RJ62" i="22"/>
  <c r="RJ166" i="22"/>
  <c r="RJ30" i="22"/>
  <c r="RJ159" i="22"/>
  <c r="RK88" i="22"/>
  <c r="RJ102" i="22"/>
  <c r="RJ207" i="22"/>
  <c r="RK204" i="22"/>
  <c r="RJ145" i="22"/>
  <c r="RJ70" i="22"/>
  <c r="RK79" i="22"/>
  <c r="RJ60" i="22"/>
  <c r="RK36" i="22"/>
  <c r="RJ264" i="22"/>
  <c r="RJ119" i="22"/>
  <c r="RJ250" i="22"/>
  <c r="RJ31" i="22"/>
  <c r="RJ253" i="22"/>
  <c r="RK38" i="22"/>
  <c r="RJ214" i="22"/>
  <c r="RK269" i="22"/>
  <c r="RJ71" i="22"/>
  <c r="RJ111" i="22"/>
  <c r="RJ48" i="22"/>
  <c r="RJ126" i="22"/>
  <c r="RJ188" i="22"/>
  <c r="RJ6" i="22"/>
  <c r="RJ29" i="22"/>
  <c r="RJ69" i="22"/>
  <c r="RJ249" i="22"/>
  <c r="RK319" i="22"/>
  <c r="RJ211" i="22"/>
  <c r="RJ112" i="22"/>
  <c r="RK161" i="22"/>
  <c r="RK105" i="22"/>
  <c r="RK42" i="22"/>
  <c r="RJ171" i="22"/>
  <c r="RK50" i="22"/>
  <c r="RJ108" i="22"/>
  <c r="RJ237" i="22"/>
  <c r="RJ147" i="22"/>
  <c r="RJ55" i="22"/>
  <c r="RJ169" i="22"/>
  <c r="RJ15" i="22"/>
  <c r="RJ74" i="22"/>
  <c r="RK67" i="22"/>
  <c r="RK89" i="22" l="1"/>
  <c r="RL97" i="22"/>
  <c r="RK90" i="22"/>
  <c r="RK165" i="22"/>
  <c r="RK109" i="22"/>
  <c r="RK257" i="22"/>
  <c r="RK96" i="22"/>
  <c r="RK113" i="22"/>
  <c r="RK169" i="22"/>
  <c r="RK55" i="22"/>
  <c r="RK74" i="22"/>
  <c r="RK171" i="22"/>
  <c r="RK69" i="22"/>
  <c r="RK15" i="22"/>
  <c r="RK237" i="22"/>
  <c r="RL36" i="22"/>
  <c r="RK207" i="22"/>
  <c r="RK267" i="22"/>
  <c r="RK75" i="22"/>
  <c r="RK262" i="22"/>
  <c r="RK150" i="22"/>
  <c r="RK40" i="22"/>
  <c r="RK27" i="22"/>
  <c r="RK44" i="22"/>
  <c r="RK205" i="22"/>
  <c r="RK84" i="22"/>
  <c r="RK21" i="22"/>
  <c r="RK154" i="22"/>
  <c r="RK115" i="22"/>
  <c r="RK57" i="22"/>
  <c r="RM73" i="22"/>
  <c r="RL32" i="22"/>
  <c r="RK251" i="22"/>
  <c r="RK37" i="22"/>
  <c r="RK17" i="22"/>
  <c r="RL105" i="22"/>
  <c r="RL38" i="22"/>
  <c r="RK60" i="22"/>
  <c r="RK102" i="22"/>
  <c r="RK87" i="22"/>
  <c r="RK155" i="22"/>
  <c r="RK187" i="22"/>
  <c r="RK51" i="22"/>
  <c r="RK248" i="22"/>
  <c r="RL68" i="22"/>
  <c r="RL124" i="22"/>
  <c r="RK59" i="22"/>
  <c r="RK11" i="22"/>
  <c r="RK116" i="22"/>
  <c r="RK86" i="22"/>
  <c r="RL177" i="22"/>
  <c r="RL163" i="22"/>
  <c r="RK272" i="22"/>
  <c r="RK266" i="22"/>
  <c r="RK242" i="22"/>
  <c r="RK24" i="22"/>
  <c r="RK244" i="22"/>
  <c r="RL104" i="22"/>
  <c r="RK167" i="22"/>
  <c r="RK63" i="22"/>
  <c r="RL101" i="22"/>
  <c r="RK268" i="22"/>
  <c r="RK5" i="22"/>
  <c r="RK41" i="22"/>
  <c r="RL319" i="22"/>
  <c r="RK6" i="22"/>
  <c r="RK111" i="22"/>
  <c r="RK119" i="22"/>
  <c r="RK145" i="22"/>
  <c r="RK209" i="22"/>
  <c r="RK7" i="22"/>
  <c r="RK212" i="22"/>
  <c r="RL80" i="22"/>
  <c r="RK164" i="22"/>
  <c r="RK39" i="22"/>
  <c r="RK93" i="22"/>
  <c r="RK94" i="22"/>
  <c r="RK78" i="22"/>
  <c r="RL146" i="22"/>
  <c r="RK33" i="22"/>
  <c r="RK202" i="22"/>
  <c r="RL50" i="22"/>
  <c r="RK249" i="22"/>
  <c r="RK253" i="22"/>
  <c r="RL88" i="22"/>
  <c r="RK166" i="22"/>
  <c r="RM82" i="22"/>
  <c r="RL201" i="22"/>
  <c r="RK81" i="22"/>
  <c r="RK72" i="22"/>
  <c r="RK157" i="22"/>
  <c r="RK160" i="22"/>
  <c r="RK64" i="22"/>
  <c r="RK258" i="22"/>
  <c r="RK13" i="22"/>
  <c r="RK203" i="22"/>
  <c r="RL241" i="22"/>
  <c r="RK245" i="22"/>
  <c r="RK14" i="22"/>
  <c r="RL265" i="22"/>
  <c r="RK52" i="22"/>
  <c r="RK252" i="22"/>
  <c r="RK34" i="22"/>
  <c r="RK122" i="22"/>
  <c r="RL100" i="22"/>
  <c r="RK25" i="22"/>
  <c r="RK110" i="22"/>
  <c r="RK9" i="22"/>
  <c r="RL161" i="22"/>
  <c r="RK188" i="22"/>
  <c r="RK71" i="22"/>
  <c r="RK264" i="22"/>
  <c r="RL91" i="22"/>
  <c r="RK259" i="22"/>
  <c r="RK255" i="22"/>
  <c r="RK23" i="22"/>
  <c r="RK76" i="22"/>
  <c r="RK151" i="22"/>
  <c r="RL120" i="22"/>
  <c r="RK8" i="22"/>
  <c r="RK158" i="22"/>
  <c r="RL83" i="22"/>
  <c r="RK26" i="22"/>
  <c r="RK61" i="22"/>
  <c r="RK98" i="22"/>
  <c r="RK270" i="22"/>
  <c r="RL269" i="22"/>
  <c r="RK31" i="22"/>
  <c r="RL79" i="22"/>
  <c r="RL123" i="22"/>
  <c r="RL235" i="22"/>
  <c r="RK35" i="22"/>
  <c r="RK271" i="22"/>
  <c r="RK95" i="22"/>
  <c r="RK170" i="22"/>
  <c r="RK54" i="22"/>
  <c r="RK19" i="22"/>
  <c r="RK58" i="22"/>
  <c r="RK107" i="22"/>
  <c r="RK152" i="22"/>
  <c r="RK213" i="22"/>
  <c r="RK65" i="22"/>
  <c r="RK176" i="22"/>
  <c r="RK246" i="22"/>
  <c r="RL247" i="22"/>
  <c r="RK153" i="22"/>
  <c r="RK10" i="22"/>
  <c r="RK12" i="22"/>
  <c r="RK125" i="22"/>
  <c r="RK20" i="22"/>
  <c r="RK103" i="22"/>
  <c r="RK56" i="22"/>
  <c r="RK156" i="22"/>
  <c r="RK114" i="22"/>
  <c r="RK77" i="22"/>
  <c r="RL53" i="22"/>
  <c r="RK99" i="22"/>
  <c r="RL67" i="22"/>
  <c r="RK147" i="22"/>
  <c r="RK112" i="22"/>
  <c r="RK126" i="22"/>
  <c r="RL204" i="22"/>
  <c r="RK159" i="22"/>
  <c r="RK62" i="22"/>
  <c r="RK22" i="22"/>
  <c r="RK16" i="22"/>
  <c r="RK28" i="22"/>
  <c r="RK118" i="22"/>
  <c r="RK66" i="22"/>
  <c r="RL261" i="22"/>
  <c r="RK148" i="22"/>
  <c r="RK18" i="22"/>
  <c r="RK45" i="22"/>
  <c r="RK108" i="22"/>
  <c r="RL42" i="22"/>
  <c r="RK211" i="22"/>
  <c r="RK29" i="22"/>
  <c r="RK48" i="22"/>
  <c r="RK214" i="22"/>
  <c r="RK250" i="22"/>
  <c r="RK70" i="22"/>
  <c r="RK30" i="22"/>
  <c r="RK238" i="22"/>
  <c r="RK254" i="22"/>
  <c r="RK206" i="22"/>
  <c r="RL121" i="22"/>
  <c r="RL208" i="22"/>
  <c r="RK43" i="22"/>
  <c r="RK149" i="22"/>
  <c r="RK46" i="22"/>
  <c r="RK47" i="22"/>
  <c r="RK168" i="22"/>
  <c r="RK49" i="22"/>
  <c r="RK263" i="22"/>
  <c r="RK260" i="22"/>
  <c r="RK92" i="22"/>
  <c r="RK256" i="22"/>
  <c r="RK162" i="22"/>
  <c r="RK117" i="22"/>
  <c r="RL106" i="22"/>
  <c r="RL210" i="22"/>
  <c r="RL273" i="22"/>
  <c r="RK85" i="22"/>
  <c r="RL89" i="22" l="1"/>
  <c r="RL90" i="22"/>
  <c r="RM97" i="22"/>
  <c r="RL165" i="22"/>
  <c r="RL109" i="22"/>
  <c r="RL113" i="22"/>
  <c r="RL96" i="22"/>
  <c r="RL257" i="22"/>
  <c r="RL29" i="22"/>
  <c r="RM106" i="22"/>
  <c r="RL168" i="22"/>
  <c r="RL254" i="22"/>
  <c r="RL211" i="22"/>
  <c r="RL66" i="22"/>
  <c r="RL147" i="22"/>
  <c r="RM53" i="22"/>
  <c r="RL125" i="22"/>
  <c r="RM247" i="22"/>
  <c r="RL58" i="22"/>
  <c r="RL26" i="22"/>
  <c r="RM120" i="22"/>
  <c r="RM161" i="22"/>
  <c r="RL252" i="22"/>
  <c r="RL13" i="22"/>
  <c r="RN82" i="22"/>
  <c r="RL93" i="22"/>
  <c r="RL6" i="22"/>
  <c r="RL116" i="22"/>
  <c r="RM68" i="22"/>
  <c r="RL251" i="22"/>
  <c r="RL150" i="22"/>
  <c r="RL70" i="22"/>
  <c r="RL85" i="22"/>
  <c r="RL117" i="22"/>
  <c r="RL238" i="22"/>
  <c r="RL148" i="22"/>
  <c r="RL22" i="22"/>
  <c r="RL77" i="22"/>
  <c r="RL12" i="22"/>
  <c r="RL152" i="22"/>
  <c r="RL270" i="22"/>
  <c r="RM83" i="22"/>
  <c r="RL259" i="22"/>
  <c r="RL9" i="22"/>
  <c r="RM100" i="22"/>
  <c r="RL14" i="22"/>
  <c r="RM241" i="22"/>
  <c r="RL72" i="22"/>
  <c r="RM50" i="22"/>
  <c r="RL39" i="22"/>
  <c r="RL145" i="22"/>
  <c r="RM319" i="22"/>
  <c r="RM101" i="22"/>
  <c r="RM104" i="22"/>
  <c r="RL11" i="22"/>
  <c r="RL87" i="22"/>
  <c r="RM105" i="22"/>
  <c r="RL154" i="22"/>
  <c r="RL44" i="22"/>
  <c r="RL262" i="22"/>
  <c r="RM36" i="22"/>
  <c r="RL171" i="22"/>
  <c r="RL149" i="22"/>
  <c r="RL162" i="22"/>
  <c r="RL256" i="22"/>
  <c r="RL47" i="22"/>
  <c r="RM208" i="22"/>
  <c r="RL214" i="22"/>
  <c r="RM42" i="22"/>
  <c r="RL118" i="22"/>
  <c r="RL56" i="22"/>
  <c r="RL246" i="22"/>
  <c r="RL95" i="22"/>
  <c r="RM123" i="22"/>
  <c r="RL151" i="22"/>
  <c r="RL264" i="22"/>
  <c r="RL52" i="22"/>
  <c r="RL258" i="22"/>
  <c r="RL166" i="22"/>
  <c r="RL7" i="22"/>
  <c r="RL24" i="22"/>
  <c r="RM163" i="22"/>
  <c r="RL248" i="22"/>
  <c r="RM32" i="22"/>
  <c r="RL71" i="22"/>
  <c r="RL263" i="22"/>
  <c r="RL30" i="22"/>
  <c r="RL108" i="22"/>
  <c r="RL28" i="22"/>
  <c r="RL114" i="22"/>
  <c r="RL10" i="22"/>
  <c r="RL271" i="22"/>
  <c r="RM79" i="22"/>
  <c r="RL158" i="22"/>
  <c r="RL245" i="22"/>
  <c r="RL64" i="22"/>
  <c r="RL202" i="22"/>
  <c r="RL164" i="22"/>
  <c r="RL119" i="22"/>
  <c r="RL63" i="22"/>
  <c r="RL242" i="22"/>
  <c r="RM177" i="22"/>
  <c r="RL51" i="22"/>
  <c r="RL102" i="22"/>
  <c r="RN73" i="22"/>
  <c r="RL21" i="22"/>
  <c r="RL75" i="22"/>
  <c r="RL237" i="22"/>
  <c r="RL74" i="22"/>
  <c r="RM210" i="22"/>
  <c r="RM273" i="22"/>
  <c r="RL92" i="22"/>
  <c r="RL46" i="22"/>
  <c r="RM121" i="22"/>
  <c r="RL48" i="22"/>
  <c r="RM261" i="22"/>
  <c r="RL62" i="22"/>
  <c r="RL126" i="22"/>
  <c r="RM67" i="22"/>
  <c r="RL103" i="22"/>
  <c r="RL176" i="22"/>
  <c r="RL19" i="22"/>
  <c r="RL98" i="22"/>
  <c r="RL76" i="22"/>
  <c r="RM91" i="22"/>
  <c r="RL122" i="22"/>
  <c r="RM265" i="22"/>
  <c r="RL81" i="22"/>
  <c r="RM88" i="22"/>
  <c r="RL78" i="22"/>
  <c r="RL41" i="22"/>
  <c r="RL59" i="22"/>
  <c r="RL17" i="22"/>
  <c r="RL27" i="22"/>
  <c r="RL206" i="22"/>
  <c r="RL159" i="22"/>
  <c r="RL99" i="22"/>
  <c r="RL20" i="22"/>
  <c r="RL65" i="22"/>
  <c r="RL54" i="22"/>
  <c r="RL31" i="22"/>
  <c r="RL8" i="22"/>
  <c r="RL110" i="22"/>
  <c r="RL34" i="22"/>
  <c r="RL160" i="22"/>
  <c r="RM201" i="22"/>
  <c r="RL33" i="22"/>
  <c r="RL209" i="22"/>
  <c r="RL5" i="22"/>
  <c r="RL244" i="22"/>
  <c r="RL86" i="22"/>
  <c r="RM124" i="22"/>
  <c r="RL60" i="22"/>
  <c r="RL37" i="22"/>
  <c r="RL84" i="22"/>
  <c r="RL40" i="22"/>
  <c r="RL267" i="22"/>
  <c r="RL15" i="22"/>
  <c r="RL55" i="22"/>
  <c r="RL45" i="22"/>
  <c r="RL112" i="22"/>
  <c r="RL156" i="22"/>
  <c r="RL153" i="22"/>
  <c r="RL107" i="22"/>
  <c r="RL35" i="22"/>
  <c r="RL61" i="22"/>
  <c r="RL23" i="22"/>
  <c r="RL188" i="22"/>
  <c r="RL203" i="22"/>
  <c r="RL253" i="22"/>
  <c r="RL94" i="22"/>
  <c r="RM80" i="22"/>
  <c r="RL111" i="22"/>
  <c r="RL167" i="22"/>
  <c r="RL266" i="22"/>
  <c r="RL187" i="22"/>
  <c r="RL57" i="22"/>
  <c r="RL49" i="22"/>
  <c r="RL260" i="22"/>
  <c r="RL43" i="22"/>
  <c r="RL250" i="22"/>
  <c r="RL18" i="22"/>
  <c r="RL16" i="22"/>
  <c r="RM204" i="22"/>
  <c r="RL213" i="22"/>
  <c r="RL170" i="22"/>
  <c r="RM235" i="22"/>
  <c r="RM269" i="22"/>
  <c r="RL255" i="22"/>
  <c r="RL25" i="22"/>
  <c r="RL157" i="22"/>
  <c r="RL249" i="22"/>
  <c r="RM146" i="22"/>
  <c r="RL212" i="22"/>
  <c r="RL268" i="22"/>
  <c r="RL272" i="22"/>
  <c r="RL155" i="22"/>
  <c r="RM38" i="22"/>
  <c r="RL115" i="22"/>
  <c r="RL205" i="22"/>
  <c r="RL207" i="22"/>
  <c r="RL69" i="22"/>
  <c r="RL169" i="22"/>
  <c r="RM89" i="22" l="1"/>
  <c r="RN97" i="22"/>
  <c r="RM90" i="22"/>
  <c r="RM165" i="22"/>
  <c r="RM109" i="22"/>
  <c r="RM257" i="22"/>
  <c r="RM96" i="22"/>
  <c r="RM113" i="22"/>
  <c r="RN146" i="22"/>
  <c r="RM25" i="22"/>
  <c r="RM16" i="22"/>
  <c r="RM260" i="22"/>
  <c r="RM94" i="22"/>
  <c r="RM188" i="22"/>
  <c r="RM107" i="22"/>
  <c r="RM15" i="22"/>
  <c r="RM37" i="22"/>
  <c r="RM244" i="22"/>
  <c r="RM110" i="22"/>
  <c r="RM54" i="22"/>
  <c r="RM17" i="22"/>
  <c r="RM76" i="22"/>
  <c r="RM103" i="22"/>
  <c r="RN79" i="22"/>
  <c r="RM114" i="22"/>
  <c r="RM248" i="22"/>
  <c r="RM264" i="22"/>
  <c r="RM246" i="22"/>
  <c r="RM256" i="22"/>
  <c r="RM115" i="22"/>
  <c r="RM255" i="22"/>
  <c r="RM49" i="22"/>
  <c r="RM253" i="22"/>
  <c r="RM153" i="22"/>
  <c r="RM60" i="22"/>
  <c r="RN265" i="22"/>
  <c r="RN67" i="22"/>
  <c r="RM48" i="22"/>
  <c r="RN273" i="22"/>
  <c r="RM75" i="22"/>
  <c r="RM51" i="22"/>
  <c r="RM119" i="22"/>
  <c r="RM245" i="22"/>
  <c r="RM271" i="22"/>
  <c r="RM28" i="22"/>
  <c r="RN163" i="22"/>
  <c r="RM166" i="22"/>
  <c r="RM151" i="22"/>
  <c r="RM56" i="22"/>
  <c r="RM214" i="22"/>
  <c r="RM162" i="22"/>
  <c r="RM262" i="22"/>
  <c r="RM87" i="22"/>
  <c r="RN319" i="22"/>
  <c r="RM72" i="22"/>
  <c r="RM9" i="22"/>
  <c r="RM150" i="22"/>
  <c r="RO82" i="22"/>
  <c r="RN161" i="22"/>
  <c r="RM58" i="22"/>
  <c r="RM147" i="22"/>
  <c r="RM168" i="22"/>
  <c r="RM169" i="22"/>
  <c r="RM268" i="22"/>
  <c r="RM249" i="22"/>
  <c r="RM213" i="22"/>
  <c r="RM18" i="22"/>
  <c r="RM167" i="22"/>
  <c r="RM23" i="22"/>
  <c r="RM45" i="22"/>
  <c r="RM267" i="22"/>
  <c r="RM5" i="22"/>
  <c r="RM160" i="22"/>
  <c r="RM65" i="22"/>
  <c r="RM59" i="22"/>
  <c r="RM78" i="22"/>
  <c r="RM98" i="22"/>
  <c r="RN88" i="22"/>
  <c r="RN269" i="22"/>
  <c r="RM57" i="22"/>
  <c r="RM61" i="22"/>
  <c r="RM20" i="22"/>
  <c r="RM19" i="22"/>
  <c r="RN121" i="22"/>
  <c r="RN177" i="22"/>
  <c r="RM108" i="22"/>
  <c r="RM71" i="22"/>
  <c r="RM24" i="22"/>
  <c r="RN123" i="22"/>
  <c r="RN208" i="22"/>
  <c r="RM149" i="22"/>
  <c r="RM44" i="22"/>
  <c r="RM11" i="22"/>
  <c r="RM145" i="22"/>
  <c r="RN241" i="22"/>
  <c r="RM259" i="22"/>
  <c r="RM152" i="22"/>
  <c r="RM22" i="22"/>
  <c r="RM117" i="22"/>
  <c r="RM251" i="22"/>
  <c r="RM13" i="22"/>
  <c r="RN247" i="22"/>
  <c r="RM66" i="22"/>
  <c r="RN106" i="22"/>
  <c r="RN38" i="22"/>
  <c r="RM157" i="22"/>
  <c r="RM250" i="22"/>
  <c r="RM111" i="22"/>
  <c r="RM203" i="22"/>
  <c r="RM156" i="22"/>
  <c r="RM40" i="22"/>
  <c r="RN124" i="22"/>
  <c r="RM209" i="22"/>
  <c r="RM8" i="22"/>
  <c r="RM206" i="22"/>
  <c r="RM122" i="22"/>
  <c r="RM126" i="22"/>
  <c r="RN210" i="22"/>
  <c r="RM21" i="22"/>
  <c r="RM164" i="22"/>
  <c r="RM258" i="22"/>
  <c r="RM207" i="22"/>
  <c r="RM212" i="22"/>
  <c r="RN204" i="22"/>
  <c r="RM43" i="22"/>
  <c r="RM187" i="22"/>
  <c r="RM35" i="22"/>
  <c r="RM84" i="22"/>
  <c r="RM34" i="22"/>
  <c r="RM99" i="22"/>
  <c r="RM27" i="22"/>
  <c r="RM81" i="22"/>
  <c r="RN91" i="22"/>
  <c r="RM176" i="22"/>
  <c r="RM62" i="22"/>
  <c r="RM46" i="22"/>
  <c r="RM74" i="22"/>
  <c r="RO73" i="22"/>
  <c r="RM242" i="22"/>
  <c r="RM202" i="22"/>
  <c r="RM158" i="22"/>
  <c r="RM10" i="22"/>
  <c r="RM30" i="22"/>
  <c r="RN32" i="22"/>
  <c r="RM7" i="22"/>
  <c r="RM52" i="22"/>
  <c r="RM95" i="22"/>
  <c r="RM118" i="22"/>
  <c r="RM47" i="22"/>
  <c r="RM171" i="22"/>
  <c r="RM154" i="22"/>
  <c r="RN104" i="22"/>
  <c r="RM39" i="22"/>
  <c r="RM14" i="22"/>
  <c r="RN83" i="22"/>
  <c r="RM12" i="22"/>
  <c r="RM148" i="22"/>
  <c r="RM85" i="22"/>
  <c r="RN68" i="22"/>
  <c r="RM6" i="22"/>
  <c r="RN120" i="22"/>
  <c r="RM125" i="22"/>
  <c r="RM211" i="22"/>
  <c r="RM29" i="22"/>
  <c r="RM69" i="22"/>
  <c r="RM155" i="22"/>
  <c r="RN235" i="22"/>
  <c r="RN80" i="22"/>
  <c r="RM112" i="22"/>
  <c r="RM55" i="22"/>
  <c r="RM86" i="22"/>
  <c r="RM33" i="22"/>
  <c r="RM31" i="22"/>
  <c r="RM41" i="22"/>
  <c r="RM205" i="22"/>
  <c r="RM272" i="22"/>
  <c r="RM170" i="22"/>
  <c r="RM266" i="22"/>
  <c r="RN201" i="22"/>
  <c r="RM159" i="22"/>
  <c r="RN261" i="22"/>
  <c r="RM92" i="22"/>
  <c r="RM237" i="22"/>
  <c r="RM102" i="22"/>
  <c r="RM63" i="22"/>
  <c r="RM64" i="22"/>
  <c r="RM263" i="22"/>
  <c r="RN42" i="22"/>
  <c r="RN36" i="22"/>
  <c r="RN105" i="22"/>
  <c r="RN101" i="22"/>
  <c r="RN50" i="22"/>
  <c r="RN100" i="22"/>
  <c r="RM270" i="22"/>
  <c r="RM77" i="22"/>
  <c r="RM238" i="22"/>
  <c r="RM70" i="22"/>
  <c r="RM116" i="22"/>
  <c r="RM93" i="22"/>
  <c r="RM252" i="22"/>
  <c r="RM26" i="22"/>
  <c r="RN53" i="22"/>
  <c r="RM254" i="22"/>
  <c r="RN89" i="22" l="1"/>
  <c r="RN90" i="22"/>
  <c r="RO97" i="22"/>
  <c r="RN165" i="22"/>
  <c r="RN109" i="22"/>
  <c r="RN113" i="22"/>
  <c r="RN96" i="22"/>
  <c r="RN257" i="22"/>
  <c r="RN270" i="22"/>
  <c r="RO105" i="22"/>
  <c r="RN26" i="22"/>
  <c r="RN63" i="22"/>
  <c r="RO261" i="22"/>
  <c r="RN31" i="22"/>
  <c r="RN211" i="22"/>
  <c r="RN12" i="22"/>
  <c r="RO104" i="22"/>
  <c r="RN202" i="22"/>
  <c r="RN81" i="22"/>
  <c r="RN164" i="22"/>
  <c r="RN209" i="22"/>
  <c r="RO106" i="22"/>
  <c r="RN22" i="22"/>
  <c r="RN71" i="22"/>
  <c r="RN167" i="22"/>
  <c r="RN58" i="22"/>
  <c r="RN9" i="22"/>
  <c r="RN151" i="22"/>
  <c r="RN51" i="22"/>
  <c r="RO67" i="22"/>
  <c r="RN248" i="22"/>
  <c r="RN159" i="22"/>
  <c r="RN33" i="22"/>
  <c r="RN155" i="22"/>
  <c r="RN154" i="22"/>
  <c r="RN30" i="22"/>
  <c r="RN62" i="22"/>
  <c r="RN35" i="22"/>
  <c r="RN21" i="22"/>
  <c r="RO124" i="22"/>
  <c r="RN157" i="22"/>
  <c r="RN11" i="22"/>
  <c r="RN108" i="22"/>
  <c r="RN61" i="22"/>
  <c r="RN65" i="22"/>
  <c r="RN18" i="22"/>
  <c r="RO161" i="22"/>
  <c r="RN162" i="22"/>
  <c r="RN75" i="22"/>
  <c r="RN49" i="22"/>
  <c r="RN114" i="22"/>
  <c r="RN260" i="22"/>
  <c r="RO42" i="22"/>
  <c r="RN272" i="22"/>
  <c r="RN125" i="22"/>
  <c r="RO68" i="22"/>
  <c r="RO83" i="22"/>
  <c r="RN95" i="22"/>
  <c r="RN242" i="22"/>
  <c r="RN27" i="22"/>
  <c r="RN212" i="22"/>
  <c r="RN203" i="22"/>
  <c r="RN66" i="22"/>
  <c r="RN152" i="22"/>
  <c r="RO121" i="22"/>
  <c r="RN98" i="22"/>
  <c r="RN267" i="22"/>
  <c r="RN169" i="22"/>
  <c r="RN72" i="22"/>
  <c r="RN166" i="22"/>
  <c r="RN271" i="22"/>
  <c r="RO265" i="22"/>
  <c r="RN246" i="22"/>
  <c r="RN110" i="22"/>
  <c r="RN252" i="22"/>
  <c r="RN102" i="22"/>
  <c r="RN93" i="22"/>
  <c r="RN263" i="22"/>
  <c r="RN205" i="22"/>
  <c r="RN69" i="22"/>
  <c r="RO120" i="22"/>
  <c r="RN14" i="22"/>
  <c r="RN52" i="22"/>
  <c r="RP73" i="22"/>
  <c r="RN99" i="22"/>
  <c r="RN207" i="22"/>
  <c r="RO210" i="22"/>
  <c r="RN40" i="22"/>
  <c r="RN251" i="22"/>
  <c r="RN44" i="22"/>
  <c r="RO123" i="22"/>
  <c r="RN19" i="22"/>
  <c r="RN78" i="22"/>
  <c r="RN45" i="22"/>
  <c r="RN168" i="22"/>
  <c r="RN214" i="22"/>
  <c r="RO163" i="22"/>
  <c r="RN60" i="22"/>
  <c r="RN264" i="22"/>
  <c r="RO79" i="22"/>
  <c r="RN244" i="22"/>
  <c r="RN107" i="22"/>
  <c r="RN16" i="22"/>
  <c r="RN254" i="22"/>
  <c r="RN77" i="22"/>
  <c r="RO101" i="22"/>
  <c r="RN237" i="22"/>
  <c r="RO201" i="22"/>
  <c r="RN86" i="22"/>
  <c r="RO80" i="22"/>
  <c r="RN85" i="22"/>
  <c r="RN171" i="22"/>
  <c r="RN10" i="22"/>
  <c r="RN176" i="22"/>
  <c r="RN187" i="22"/>
  <c r="RN206" i="22"/>
  <c r="RN111" i="22"/>
  <c r="RO247" i="22"/>
  <c r="RN259" i="22"/>
  <c r="RN57" i="22"/>
  <c r="RN213" i="22"/>
  <c r="RP82" i="22"/>
  <c r="RO319" i="22"/>
  <c r="RN245" i="22"/>
  <c r="RO273" i="22"/>
  <c r="RN255" i="22"/>
  <c r="RN117" i="22"/>
  <c r="RN116" i="22"/>
  <c r="RN266" i="22"/>
  <c r="RN55" i="22"/>
  <c r="RO235" i="22"/>
  <c r="RN148" i="22"/>
  <c r="RN47" i="22"/>
  <c r="RN158" i="22"/>
  <c r="RN34" i="22"/>
  <c r="RN258" i="22"/>
  <c r="RN126" i="22"/>
  <c r="RO241" i="22"/>
  <c r="RN24" i="22"/>
  <c r="RN20" i="22"/>
  <c r="RO269" i="22"/>
  <c r="RN160" i="22"/>
  <c r="RN249" i="22"/>
  <c r="RN87" i="22"/>
  <c r="RN48" i="22"/>
  <c r="RN115" i="22"/>
  <c r="RN103" i="22"/>
  <c r="RN17" i="22"/>
  <c r="RN188" i="22"/>
  <c r="RN25" i="22"/>
  <c r="RN238" i="22"/>
  <c r="RO53" i="22"/>
  <c r="RN92" i="22"/>
  <c r="RN41" i="22"/>
  <c r="RN29" i="22"/>
  <c r="RN39" i="22"/>
  <c r="RN7" i="22"/>
  <c r="RN74" i="22"/>
  <c r="RO91" i="22"/>
  <c r="RN43" i="22"/>
  <c r="RN8" i="22"/>
  <c r="RN250" i="22"/>
  <c r="RO38" i="22"/>
  <c r="RN149" i="22"/>
  <c r="RN59" i="22"/>
  <c r="RN23" i="22"/>
  <c r="RN147" i="22"/>
  <c r="RN56" i="22"/>
  <c r="RN119" i="22"/>
  <c r="RN153" i="22"/>
  <c r="RN37" i="22"/>
  <c r="RO50" i="22"/>
  <c r="RN64" i="22"/>
  <c r="RN70" i="22"/>
  <c r="RO100" i="22"/>
  <c r="RO36" i="22"/>
  <c r="RN170" i="22"/>
  <c r="RN112" i="22"/>
  <c r="RN6" i="22"/>
  <c r="RN118" i="22"/>
  <c r="RO32" i="22"/>
  <c r="RN46" i="22"/>
  <c r="RN84" i="22"/>
  <c r="RO204" i="22"/>
  <c r="RN122" i="22"/>
  <c r="RN156" i="22"/>
  <c r="RN13" i="22"/>
  <c r="RN145" i="22"/>
  <c r="RO208" i="22"/>
  <c r="RO177" i="22"/>
  <c r="RO88" i="22"/>
  <c r="RN5" i="22"/>
  <c r="RN268" i="22"/>
  <c r="RN150" i="22"/>
  <c r="RN262" i="22"/>
  <c r="RN28" i="22"/>
  <c r="RN253" i="22"/>
  <c r="RN256" i="22"/>
  <c r="RN76" i="22"/>
  <c r="RN54" i="22"/>
  <c r="RN15" i="22"/>
  <c r="RN94" i="22"/>
  <c r="RO146" i="22"/>
  <c r="RO89" i="22" l="1"/>
  <c r="RP97" i="22"/>
  <c r="RO90" i="22"/>
  <c r="RO165" i="22"/>
  <c r="RO109" i="22"/>
  <c r="RO257" i="22"/>
  <c r="RO96" i="22"/>
  <c r="RO113" i="22"/>
  <c r="RO76" i="22"/>
  <c r="RO268" i="22"/>
  <c r="RO29" i="22"/>
  <c r="RO87" i="22"/>
  <c r="RP204" i="22"/>
  <c r="RP36" i="22"/>
  <c r="RO153" i="22"/>
  <c r="RO7" i="22"/>
  <c r="RO25" i="22"/>
  <c r="RP273" i="22"/>
  <c r="RQ82" i="22"/>
  <c r="RO111" i="22"/>
  <c r="RO60" i="22"/>
  <c r="RP88" i="22"/>
  <c r="RO84" i="22"/>
  <c r="RO6" i="22"/>
  <c r="RO119" i="22"/>
  <c r="RP241" i="22"/>
  <c r="RO148" i="22"/>
  <c r="RO213" i="22"/>
  <c r="RP201" i="22"/>
  <c r="RO254" i="22"/>
  <c r="RO251" i="22"/>
  <c r="RP120" i="22"/>
  <c r="RO93" i="22"/>
  <c r="RO72" i="22"/>
  <c r="RP121" i="22"/>
  <c r="RO203" i="22"/>
  <c r="RO242" i="22"/>
  <c r="RO125" i="22"/>
  <c r="RO114" i="22"/>
  <c r="RO61" i="22"/>
  <c r="RO157" i="22"/>
  <c r="RO62" i="22"/>
  <c r="RO33" i="22"/>
  <c r="RO51" i="22"/>
  <c r="RO167" i="22"/>
  <c r="RO22" i="22"/>
  <c r="RO164" i="22"/>
  <c r="RO12" i="22"/>
  <c r="RO63" i="22"/>
  <c r="RP100" i="22"/>
  <c r="RO147" i="22"/>
  <c r="RO149" i="22"/>
  <c r="RO43" i="22"/>
  <c r="RO39" i="22"/>
  <c r="RO92" i="22"/>
  <c r="RO188" i="22"/>
  <c r="RO48" i="22"/>
  <c r="RO160" i="22"/>
  <c r="RO258" i="22"/>
  <c r="RO116" i="22"/>
  <c r="RO245" i="22"/>
  <c r="RO259" i="22"/>
  <c r="RO206" i="22"/>
  <c r="RO171" i="22"/>
  <c r="RP163" i="22"/>
  <c r="RO78" i="22"/>
  <c r="RO99" i="22"/>
  <c r="RO246" i="22"/>
  <c r="RO262" i="22"/>
  <c r="RO13" i="22"/>
  <c r="RO94" i="22"/>
  <c r="RO256" i="22"/>
  <c r="RO150" i="22"/>
  <c r="RO46" i="22"/>
  <c r="RO70" i="22"/>
  <c r="RO56" i="22"/>
  <c r="RO23" i="22"/>
  <c r="RP91" i="22"/>
  <c r="RP269" i="22"/>
  <c r="RP235" i="22"/>
  <c r="RP319" i="22"/>
  <c r="RO187" i="22"/>
  <c r="RP79" i="22"/>
  <c r="RO19" i="22"/>
  <c r="RO40" i="22"/>
  <c r="RQ73" i="22"/>
  <c r="RO69" i="22"/>
  <c r="RO102" i="22"/>
  <c r="RP265" i="22"/>
  <c r="RO169" i="22"/>
  <c r="RO95" i="22"/>
  <c r="RO260" i="22"/>
  <c r="RO49" i="22"/>
  <c r="RP161" i="22"/>
  <c r="RO108" i="22"/>
  <c r="RP124" i="22"/>
  <c r="RO30" i="22"/>
  <c r="RO159" i="22"/>
  <c r="RO151" i="22"/>
  <c r="RP106" i="22"/>
  <c r="RO81" i="22"/>
  <c r="RO211" i="22"/>
  <c r="RO26" i="22"/>
  <c r="RP177" i="22"/>
  <c r="RO156" i="22"/>
  <c r="RO112" i="22"/>
  <c r="RO37" i="22"/>
  <c r="RP38" i="22"/>
  <c r="RP53" i="22"/>
  <c r="RO17" i="22"/>
  <c r="RO34" i="22"/>
  <c r="RO117" i="22"/>
  <c r="RP247" i="22"/>
  <c r="RO85" i="22"/>
  <c r="RO237" i="22"/>
  <c r="RO16" i="22"/>
  <c r="RO214" i="22"/>
  <c r="RP208" i="22"/>
  <c r="RO170" i="22"/>
  <c r="RO74" i="22"/>
  <c r="RO103" i="22"/>
  <c r="RO20" i="22"/>
  <c r="RO158" i="22"/>
  <c r="RO55" i="22"/>
  <c r="RO255" i="22"/>
  <c r="RO57" i="22"/>
  <c r="RP80" i="22"/>
  <c r="RP210" i="22"/>
  <c r="RO205" i="22"/>
  <c r="RO271" i="22"/>
  <c r="RO152" i="22"/>
  <c r="RP83" i="22"/>
  <c r="RO272" i="22"/>
  <c r="RO75" i="22"/>
  <c r="RO18" i="22"/>
  <c r="RO11" i="22"/>
  <c r="RO21" i="22"/>
  <c r="RO154" i="22"/>
  <c r="RO248" i="22"/>
  <c r="RO9" i="22"/>
  <c r="RO202" i="22"/>
  <c r="RO31" i="22"/>
  <c r="RP105" i="22"/>
  <c r="RP32" i="22"/>
  <c r="RO250" i="22"/>
  <c r="RO176" i="22"/>
  <c r="RP101" i="22"/>
  <c r="RO107" i="22"/>
  <c r="RO264" i="22"/>
  <c r="RO168" i="22"/>
  <c r="RP123" i="22"/>
  <c r="RO52" i="22"/>
  <c r="RO252" i="22"/>
  <c r="RO267" i="22"/>
  <c r="RO212" i="22"/>
  <c r="RP104" i="22"/>
  <c r="RP146" i="22"/>
  <c r="RO15" i="22"/>
  <c r="RO253" i="22"/>
  <c r="RO122" i="22"/>
  <c r="RO64" i="22"/>
  <c r="RO59" i="22"/>
  <c r="RO238" i="22"/>
  <c r="RO54" i="22"/>
  <c r="RO28" i="22"/>
  <c r="RO5" i="22"/>
  <c r="RO145" i="22"/>
  <c r="RO118" i="22"/>
  <c r="RP50" i="22"/>
  <c r="RO8" i="22"/>
  <c r="RO41" i="22"/>
  <c r="RO115" i="22"/>
  <c r="RO249" i="22"/>
  <c r="RO24" i="22"/>
  <c r="RO126" i="22"/>
  <c r="RO47" i="22"/>
  <c r="RO266" i="22"/>
  <c r="RO10" i="22"/>
  <c r="RO86" i="22"/>
  <c r="RO77" i="22"/>
  <c r="RO244" i="22"/>
  <c r="RO45" i="22"/>
  <c r="RO44" i="22"/>
  <c r="RO207" i="22"/>
  <c r="RO14" i="22"/>
  <c r="RO263" i="22"/>
  <c r="RO110" i="22"/>
  <c r="RO166" i="22"/>
  <c r="RO98" i="22"/>
  <c r="RO66" i="22"/>
  <c r="RO27" i="22"/>
  <c r="RP68" i="22"/>
  <c r="RP42" i="22"/>
  <c r="RO162" i="22"/>
  <c r="RO65" i="22"/>
  <c r="RO35" i="22"/>
  <c r="RO155" i="22"/>
  <c r="RP67" i="22"/>
  <c r="RO58" i="22"/>
  <c r="RO71" i="22"/>
  <c r="RO209" i="22"/>
  <c r="RP261" i="22"/>
  <c r="RO270" i="22"/>
  <c r="RP89" i="22" l="1"/>
  <c r="RP90" i="22"/>
  <c r="RQ97" i="22"/>
  <c r="RP165" i="22"/>
  <c r="RP109" i="22"/>
  <c r="RP113" i="22"/>
  <c r="RP96" i="22"/>
  <c r="RP257" i="22"/>
  <c r="RP35" i="22"/>
  <c r="RP45" i="22"/>
  <c r="RP41" i="22"/>
  <c r="RP54" i="22"/>
  <c r="RP252" i="22"/>
  <c r="RP21" i="22"/>
  <c r="RP271" i="22"/>
  <c r="RP20" i="22"/>
  <c r="RP237" i="22"/>
  <c r="RP156" i="22"/>
  <c r="RP159" i="22"/>
  <c r="RQ161" i="22"/>
  <c r="RQ265" i="22"/>
  <c r="RP70" i="22"/>
  <c r="RP99" i="22"/>
  <c r="RP258" i="22"/>
  <c r="RP147" i="22"/>
  <c r="RP51" i="22"/>
  <c r="RP71" i="22"/>
  <c r="RP58" i="22"/>
  <c r="RP98" i="22"/>
  <c r="RP244" i="22"/>
  <c r="RP24" i="22"/>
  <c r="RP145" i="22"/>
  <c r="RP122" i="22"/>
  <c r="RP52" i="22"/>
  <c r="RP9" i="22"/>
  <c r="RP272" i="22"/>
  <c r="RP255" i="22"/>
  <c r="RP85" i="22"/>
  <c r="RP30" i="22"/>
  <c r="RP102" i="22"/>
  <c r="RQ319" i="22"/>
  <c r="RP46" i="22"/>
  <c r="RP259" i="22"/>
  <c r="RP39" i="22"/>
  <c r="RP164" i="22"/>
  <c r="RP33" i="22"/>
  <c r="RP242" i="22"/>
  <c r="RP93" i="22"/>
  <c r="RP254" i="22"/>
  <c r="RQ241" i="22"/>
  <c r="RQ88" i="22"/>
  <c r="RQ273" i="22"/>
  <c r="RP153" i="22"/>
  <c r="RP29" i="22"/>
  <c r="RP155" i="22"/>
  <c r="RP270" i="22"/>
  <c r="RQ42" i="22"/>
  <c r="RP14" i="22"/>
  <c r="RP8" i="22"/>
  <c r="RQ104" i="22"/>
  <c r="RP107" i="22"/>
  <c r="RP31" i="22"/>
  <c r="RP11" i="22"/>
  <c r="RP205" i="22"/>
  <c r="RP103" i="22"/>
  <c r="RQ208" i="22"/>
  <c r="RQ38" i="22"/>
  <c r="RQ177" i="22"/>
  <c r="RQ106" i="22"/>
  <c r="RP49" i="22"/>
  <c r="RP19" i="22"/>
  <c r="RQ91" i="22"/>
  <c r="RP13" i="22"/>
  <c r="RP78" i="22"/>
  <c r="RP160" i="22"/>
  <c r="RP66" i="22"/>
  <c r="RP65" i="22"/>
  <c r="RQ68" i="22"/>
  <c r="RP207" i="22"/>
  <c r="RP266" i="22"/>
  <c r="RP238" i="22"/>
  <c r="RP212" i="22"/>
  <c r="RQ123" i="22"/>
  <c r="RQ101" i="22"/>
  <c r="RP202" i="22"/>
  <c r="RP18" i="22"/>
  <c r="RQ83" i="22"/>
  <c r="RQ210" i="22"/>
  <c r="RP74" i="22"/>
  <c r="RP26" i="22"/>
  <c r="RP260" i="22"/>
  <c r="RP69" i="22"/>
  <c r="RQ79" i="22"/>
  <c r="RQ235" i="22"/>
  <c r="RP150" i="22"/>
  <c r="RQ163" i="22"/>
  <c r="RP48" i="22"/>
  <c r="RP43" i="22"/>
  <c r="RQ100" i="22"/>
  <c r="RP62" i="22"/>
  <c r="RP114" i="22"/>
  <c r="RP203" i="22"/>
  <c r="RQ120" i="22"/>
  <c r="RQ201" i="22"/>
  <c r="RP119" i="22"/>
  <c r="RP60" i="22"/>
  <c r="RP25" i="22"/>
  <c r="RQ36" i="22"/>
  <c r="RP209" i="22"/>
  <c r="RP263" i="22"/>
  <c r="RQ261" i="22"/>
  <c r="RQ67" i="22"/>
  <c r="RP166" i="22"/>
  <c r="RP77" i="22"/>
  <c r="RP249" i="22"/>
  <c r="RP5" i="22"/>
  <c r="RP253" i="22"/>
  <c r="RP250" i="22"/>
  <c r="RP248" i="22"/>
  <c r="RP55" i="22"/>
  <c r="RP214" i="22"/>
  <c r="RQ247" i="22"/>
  <c r="RP37" i="22"/>
  <c r="RQ124" i="22"/>
  <c r="RP23" i="22"/>
  <c r="RP262" i="22"/>
  <c r="RP245" i="22"/>
  <c r="RP22" i="22"/>
  <c r="RQ50" i="22"/>
  <c r="RP162" i="22"/>
  <c r="RP44" i="22"/>
  <c r="RP47" i="22"/>
  <c r="RP28" i="22"/>
  <c r="RP15" i="22"/>
  <c r="RP168" i="22"/>
  <c r="RP75" i="22"/>
  <c r="RP158" i="22"/>
  <c r="RP16" i="22"/>
  <c r="RP117" i="22"/>
  <c r="RP112" i="22"/>
  <c r="RP151" i="22"/>
  <c r="RR73" i="22"/>
  <c r="RP56" i="22"/>
  <c r="RP246" i="22"/>
  <c r="RP116" i="22"/>
  <c r="RP149" i="22"/>
  <c r="RP63" i="22"/>
  <c r="RP157" i="22"/>
  <c r="RQ121" i="22"/>
  <c r="RP251" i="22"/>
  <c r="RP213" i="22"/>
  <c r="RP6" i="22"/>
  <c r="RP111" i="22"/>
  <c r="RP7" i="22"/>
  <c r="RQ204" i="22"/>
  <c r="RP268" i="22"/>
  <c r="RP27" i="22"/>
  <c r="RP110" i="22"/>
  <c r="RP86" i="22"/>
  <c r="RP115" i="22"/>
  <c r="RP59" i="22"/>
  <c r="RP267" i="22"/>
  <c r="RP176" i="22"/>
  <c r="RQ32" i="22"/>
  <c r="RP154" i="22"/>
  <c r="RP152" i="22"/>
  <c r="RQ80" i="22"/>
  <c r="RP17" i="22"/>
  <c r="RP211" i="22"/>
  <c r="RP108" i="22"/>
  <c r="RP169" i="22"/>
  <c r="RP187" i="22"/>
  <c r="RQ269" i="22"/>
  <c r="RP256" i="22"/>
  <c r="RP171" i="22"/>
  <c r="RP188" i="22"/>
  <c r="RP167" i="22"/>
  <c r="RP10" i="22"/>
  <c r="RP126" i="22"/>
  <c r="RP118" i="22"/>
  <c r="RP64" i="22"/>
  <c r="RQ146" i="22"/>
  <c r="RP264" i="22"/>
  <c r="RQ105" i="22"/>
  <c r="RP57" i="22"/>
  <c r="RP170" i="22"/>
  <c r="RP34" i="22"/>
  <c r="RQ53" i="22"/>
  <c r="RP81" i="22"/>
  <c r="RP95" i="22"/>
  <c r="RP40" i="22"/>
  <c r="RP94" i="22"/>
  <c r="RP206" i="22"/>
  <c r="RP92" i="22"/>
  <c r="RP12" i="22"/>
  <c r="RP61" i="22"/>
  <c r="RP125" i="22"/>
  <c r="RP72" i="22"/>
  <c r="RP148" i="22"/>
  <c r="RP84" i="22"/>
  <c r="RR82" i="22"/>
  <c r="RP87" i="22"/>
  <c r="RP76" i="22"/>
  <c r="RQ89" i="22" l="1"/>
  <c r="RR97" i="22"/>
  <c r="RQ90" i="22"/>
  <c r="RQ165" i="22"/>
  <c r="RQ109" i="22"/>
  <c r="RQ257" i="22"/>
  <c r="RQ96" i="22"/>
  <c r="RQ113" i="22"/>
  <c r="RQ84" i="22"/>
  <c r="RQ57" i="22"/>
  <c r="RQ92" i="22"/>
  <c r="RR105" i="22"/>
  <c r="RQ256" i="22"/>
  <c r="RQ108" i="22"/>
  <c r="RR204" i="22"/>
  <c r="RQ157" i="22"/>
  <c r="RQ158" i="22"/>
  <c r="RR67" i="22"/>
  <c r="RQ114" i="22"/>
  <c r="RR91" i="22"/>
  <c r="RQ81" i="22"/>
  <c r="RQ167" i="22"/>
  <c r="RQ152" i="22"/>
  <c r="RQ7" i="22"/>
  <c r="RQ112" i="22"/>
  <c r="RQ28" i="22"/>
  <c r="RR261" i="22"/>
  <c r="RR201" i="22"/>
  <c r="RQ62" i="22"/>
  <c r="RR68" i="22"/>
  <c r="RQ160" i="22"/>
  <c r="RQ19" i="22"/>
  <c r="RR104" i="22"/>
  <c r="RQ14" i="22"/>
  <c r="RR88" i="22"/>
  <c r="RQ242" i="22"/>
  <c r="RQ39" i="22"/>
  <c r="RQ102" i="22"/>
  <c r="RQ255" i="22"/>
  <c r="RQ52" i="22"/>
  <c r="RQ244" i="22"/>
  <c r="RQ99" i="22"/>
  <c r="RR161" i="22"/>
  <c r="RQ20" i="22"/>
  <c r="RQ54" i="22"/>
  <c r="RQ118" i="22"/>
  <c r="RR50" i="22"/>
  <c r="RQ37" i="22"/>
  <c r="RQ248" i="22"/>
  <c r="RQ249" i="22"/>
  <c r="RR36" i="22"/>
  <c r="RR163" i="22"/>
  <c r="RQ69" i="22"/>
  <c r="RQ74" i="22"/>
  <c r="RQ202" i="22"/>
  <c r="RQ238" i="22"/>
  <c r="RR38" i="22"/>
  <c r="RQ205" i="22"/>
  <c r="RQ155" i="22"/>
  <c r="RQ76" i="22"/>
  <c r="RQ94" i="22"/>
  <c r="RQ211" i="22"/>
  <c r="RQ267" i="22"/>
  <c r="RQ56" i="22"/>
  <c r="RR53" i="22"/>
  <c r="RQ264" i="22"/>
  <c r="RQ187" i="22"/>
  <c r="RQ154" i="22"/>
  <c r="RR121" i="22"/>
  <c r="RS73" i="22"/>
  <c r="RQ117" i="22"/>
  <c r="RQ47" i="22"/>
  <c r="RQ22" i="22"/>
  <c r="RQ250" i="22"/>
  <c r="RQ263" i="22"/>
  <c r="RQ25" i="22"/>
  <c r="RR120" i="22"/>
  <c r="RQ150" i="22"/>
  <c r="RR210" i="22"/>
  <c r="RR101" i="22"/>
  <c r="RQ65" i="22"/>
  <c r="RQ78" i="22"/>
  <c r="RQ49" i="22"/>
  <c r="RQ11" i="22"/>
  <c r="RR42" i="22"/>
  <c r="RQ29" i="22"/>
  <c r="RR241" i="22"/>
  <c r="RQ259" i="22"/>
  <c r="RQ272" i="22"/>
  <c r="RQ122" i="22"/>
  <c r="RQ98" i="22"/>
  <c r="RQ51" i="22"/>
  <c r="RQ70" i="22"/>
  <c r="RQ159" i="22"/>
  <c r="RQ271" i="22"/>
  <c r="RQ41" i="22"/>
  <c r="RR269" i="22"/>
  <c r="RQ110" i="22"/>
  <c r="RQ251" i="22"/>
  <c r="RQ63" i="22"/>
  <c r="RQ75" i="22"/>
  <c r="RQ23" i="22"/>
  <c r="RQ87" i="22"/>
  <c r="RQ148" i="22"/>
  <c r="RQ12" i="22"/>
  <c r="RQ126" i="22"/>
  <c r="RQ188" i="22"/>
  <c r="RQ17" i="22"/>
  <c r="RQ59" i="22"/>
  <c r="RQ27" i="22"/>
  <c r="RQ111" i="22"/>
  <c r="RQ149" i="22"/>
  <c r="RR247" i="22"/>
  <c r="RQ77" i="22"/>
  <c r="RR100" i="22"/>
  <c r="RQ260" i="22"/>
  <c r="RR32" i="22"/>
  <c r="RQ268" i="22"/>
  <c r="RQ116" i="22"/>
  <c r="RQ16" i="22"/>
  <c r="RQ168" i="22"/>
  <c r="RQ44" i="22"/>
  <c r="RQ245" i="22"/>
  <c r="RQ166" i="22"/>
  <c r="RR83" i="22"/>
  <c r="RR123" i="22"/>
  <c r="RQ266" i="22"/>
  <c r="RQ66" i="22"/>
  <c r="RQ13" i="22"/>
  <c r="RR208" i="22"/>
  <c r="RQ31" i="22"/>
  <c r="RQ8" i="22"/>
  <c r="RQ153" i="22"/>
  <c r="RQ254" i="22"/>
  <c r="RQ33" i="22"/>
  <c r="RQ46" i="22"/>
  <c r="RQ30" i="22"/>
  <c r="RQ9" i="22"/>
  <c r="RQ145" i="22"/>
  <c r="RQ58" i="22"/>
  <c r="RQ147" i="22"/>
  <c r="RQ156" i="22"/>
  <c r="RQ21" i="22"/>
  <c r="RQ45" i="22"/>
  <c r="RR146" i="22"/>
  <c r="RQ10" i="22"/>
  <c r="RQ171" i="22"/>
  <c r="RQ169" i="22"/>
  <c r="RQ115" i="22"/>
  <c r="RQ6" i="22"/>
  <c r="RR124" i="22"/>
  <c r="RQ214" i="22"/>
  <c r="RQ253" i="22"/>
  <c r="RQ209" i="22"/>
  <c r="RQ60" i="22"/>
  <c r="RQ203" i="22"/>
  <c r="RQ43" i="22"/>
  <c r="RR235" i="22"/>
  <c r="RQ26" i="22"/>
  <c r="RR106" i="22"/>
  <c r="RQ61" i="22"/>
  <c r="RQ72" i="22"/>
  <c r="RQ40" i="22"/>
  <c r="RQ34" i="22"/>
  <c r="RS82" i="22"/>
  <c r="RQ125" i="22"/>
  <c r="RQ206" i="22"/>
  <c r="RQ95" i="22"/>
  <c r="RQ170" i="22"/>
  <c r="RQ64" i="22"/>
  <c r="RR80" i="22"/>
  <c r="RQ176" i="22"/>
  <c r="RQ86" i="22"/>
  <c r="RQ213" i="22"/>
  <c r="RQ246" i="22"/>
  <c r="RQ151" i="22"/>
  <c r="RQ15" i="22"/>
  <c r="RQ162" i="22"/>
  <c r="RQ262" i="22"/>
  <c r="RQ55" i="22"/>
  <c r="RQ5" i="22"/>
  <c r="RQ119" i="22"/>
  <c r="RQ48" i="22"/>
  <c r="RR79" i="22"/>
  <c r="RQ18" i="22"/>
  <c r="RQ212" i="22"/>
  <c r="RQ207" i="22"/>
  <c r="RR177" i="22"/>
  <c r="RQ103" i="22"/>
  <c r="RQ107" i="22"/>
  <c r="RQ270" i="22"/>
  <c r="RR273" i="22"/>
  <c r="RQ93" i="22"/>
  <c r="RQ164" i="22"/>
  <c r="RR319" i="22"/>
  <c r="RQ85" i="22"/>
  <c r="RQ24" i="22"/>
  <c r="RQ71" i="22"/>
  <c r="RQ258" i="22"/>
  <c r="RR265" i="22"/>
  <c r="RQ237" i="22"/>
  <c r="RQ252" i="22"/>
  <c r="RQ35" i="22"/>
  <c r="RR89" i="22" l="1"/>
  <c r="RR90" i="22"/>
  <c r="RS97" i="22"/>
  <c r="RR165" i="22"/>
  <c r="RR109" i="22"/>
  <c r="RR113" i="22"/>
  <c r="RR96" i="22"/>
  <c r="RR257" i="22"/>
  <c r="RR258" i="22"/>
  <c r="RR24" i="22"/>
  <c r="RR93" i="22"/>
  <c r="RR207" i="22"/>
  <c r="RS79" i="22"/>
  <c r="RR162" i="22"/>
  <c r="RR64" i="22"/>
  <c r="RR72" i="22"/>
  <c r="RS235" i="22"/>
  <c r="RR156" i="22"/>
  <c r="RR33" i="22"/>
  <c r="RR66" i="22"/>
  <c r="RR16" i="22"/>
  <c r="RS247" i="22"/>
  <c r="RR87" i="22"/>
  <c r="RR271" i="22"/>
  <c r="RR259" i="22"/>
  <c r="RS42" i="22"/>
  <c r="RR25" i="22"/>
  <c r="RT73" i="22"/>
  <c r="RR155" i="22"/>
  <c r="RR103" i="22"/>
  <c r="RR48" i="22"/>
  <c r="RR15" i="22"/>
  <c r="RR170" i="22"/>
  <c r="RR61" i="22"/>
  <c r="RR253" i="22"/>
  <c r="RR169" i="22"/>
  <c r="RR254" i="22"/>
  <c r="RR266" i="22"/>
  <c r="RR260" i="22"/>
  <c r="RR17" i="22"/>
  <c r="RR159" i="22"/>
  <c r="RR78" i="22"/>
  <c r="RS210" i="22"/>
  <c r="RR47" i="22"/>
  <c r="RS121" i="22"/>
  <c r="RS53" i="22"/>
  <c r="RR205" i="22"/>
  <c r="RR249" i="22"/>
  <c r="RR118" i="22"/>
  <c r="RR99" i="22"/>
  <c r="RR255" i="22"/>
  <c r="RS88" i="22"/>
  <c r="RR160" i="22"/>
  <c r="RS261" i="22"/>
  <c r="RR152" i="22"/>
  <c r="RR114" i="22"/>
  <c r="RS204" i="22"/>
  <c r="RS105" i="22"/>
  <c r="RS273" i="22"/>
  <c r="RR212" i="22"/>
  <c r="RR55" i="22"/>
  <c r="RR86" i="22"/>
  <c r="RT82" i="22"/>
  <c r="RR43" i="22"/>
  <c r="RR9" i="22"/>
  <c r="RR31" i="22"/>
  <c r="RR245" i="22"/>
  <c r="RR116" i="22"/>
  <c r="RR149" i="22"/>
  <c r="RR23" i="22"/>
  <c r="RR110" i="22"/>
  <c r="RR122" i="22"/>
  <c r="RR263" i="22"/>
  <c r="RR74" i="22"/>
  <c r="RR71" i="22"/>
  <c r="RS319" i="22"/>
  <c r="RR18" i="22"/>
  <c r="RR119" i="22"/>
  <c r="RR151" i="22"/>
  <c r="RR95" i="22"/>
  <c r="RR203" i="22"/>
  <c r="RR171" i="22"/>
  <c r="RR147" i="22"/>
  <c r="RR153" i="22"/>
  <c r="RS123" i="22"/>
  <c r="RR268" i="22"/>
  <c r="RS100" i="22"/>
  <c r="RR111" i="22"/>
  <c r="RR12" i="22"/>
  <c r="RS269" i="22"/>
  <c r="RR272" i="22"/>
  <c r="RS241" i="22"/>
  <c r="RR65" i="22"/>
  <c r="RR250" i="22"/>
  <c r="RR154" i="22"/>
  <c r="RR94" i="22"/>
  <c r="RR69" i="22"/>
  <c r="RR248" i="22"/>
  <c r="RR54" i="22"/>
  <c r="RR102" i="22"/>
  <c r="RR14" i="22"/>
  <c r="RS68" i="22"/>
  <c r="RR28" i="22"/>
  <c r="RR167" i="22"/>
  <c r="RS67" i="22"/>
  <c r="RR108" i="22"/>
  <c r="RR92" i="22"/>
  <c r="RR85" i="22"/>
  <c r="RR270" i="22"/>
  <c r="RS177" i="22"/>
  <c r="RR176" i="22"/>
  <c r="RR34" i="22"/>
  <c r="RS106" i="22"/>
  <c r="RR214" i="22"/>
  <c r="RR6" i="22"/>
  <c r="RR45" i="22"/>
  <c r="RR30" i="22"/>
  <c r="RS208" i="22"/>
  <c r="RR44" i="22"/>
  <c r="RR188" i="22"/>
  <c r="RR75" i="22"/>
  <c r="RR70" i="22"/>
  <c r="RR11" i="22"/>
  <c r="RR150" i="22"/>
  <c r="RR56" i="22"/>
  <c r="RS38" i="22"/>
  <c r="RR237" i="22"/>
  <c r="RR246" i="22"/>
  <c r="RR206" i="22"/>
  <c r="RR26" i="22"/>
  <c r="RS124" i="22"/>
  <c r="RR115" i="22"/>
  <c r="RR21" i="22"/>
  <c r="RR46" i="22"/>
  <c r="RR13" i="22"/>
  <c r="RS83" i="22"/>
  <c r="RR77" i="22"/>
  <c r="RR126" i="22"/>
  <c r="RR63" i="22"/>
  <c r="RR51" i="22"/>
  <c r="RR29" i="22"/>
  <c r="RS120" i="22"/>
  <c r="RR117" i="22"/>
  <c r="RR187" i="22"/>
  <c r="RR76" i="22"/>
  <c r="RR238" i="22"/>
  <c r="RS163" i="22"/>
  <c r="RR37" i="22"/>
  <c r="RR20" i="22"/>
  <c r="RR244" i="22"/>
  <c r="RR39" i="22"/>
  <c r="RS104" i="22"/>
  <c r="RR62" i="22"/>
  <c r="RR112" i="22"/>
  <c r="RR81" i="22"/>
  <c r="RR158" i="22"/>
  <c r="RR256" i="22"/>
  <c r="RR57" i="22"/>
  <c r="RR35" i="22"/>
  <c r="RR164" i="22"/>
  <c r="RR262" i="22"/>
  <c r="RS80" i="22"/>
  <c r="RR40" i="22"/>
  <c r="RR60" i="22"/>
  <c r="RR10" i="22"/>
  <c r="RR58" i="22"/>
  <c r="RR168" i="22"/>
  <c r="RS32" i="22"/>
  <c r="RR27" i="22"/>
  <c r="RR148" i="22"/>
  <c r="RR41" i="22"/>
  <c r="RR267" i="22"/>
  <c r="RR252" i="22"/>
  <c r="RS265" i="22"/>
  <c r="RR107" i="22"/>
  <c r="RR5" i="22"/>
  <c r="RR213" i="22"/>
  <c r="RR125" i="22"/>
  <c r="RR209" i="22"/>
  <c r="RS146" i="22"/>
  <c r="RR145" i="22"/>
  <c r="RR8" i="22"/>
  <c r="RR166" i="22"/>
  <c r="RR59" i="22"/>
  <c r="RR251" i="22"/>
  <c r="RR98" i="22"/>
  <c r="RR49" i="22"/>
  <c r="RS101" i="22"/>
  <c r="RR22" i="22"/>
  <c r="RR264" i="22"/>
  <c r="RR211" i="22"/>
  <c r="RR202" i="22"/>
  <c r="RS36" i="22"/>
  <c r="RS50" i="22"/>
  <c r="RS161" i="22"/>
  <c r="RR52" i="22"/>
  <c r="RR242" i="22"/>
  <c r="RR19" i="22"/>
  <c r="RS201" i="22"/>
  <c r="RR7" i="22"/>
  <c r="RS91" i="22"/>
  <c r="RR157" i="22"/>
  <c r="RR84" i="22"/>
  <c r="RS89" i="22" l="1"/>
  <c r="RT97" i="22"/>
  <c r="RS90" i="22"/>
  <c r="RS165" i="22"/>
  <c r="RS109" i="22"/>
  <c r="RS257" i="22"/>
  <c r="RS96" i="22"/>
  <c r="RS113" i="22"/>
  <c r="RS52" i="22"/>
  <c r="RT36" i="22"/>
  <c r="RS22" i="22"/>
  <c r="RS8" i="22"/>
  <c r="RS209" i="22"/>
  <c r="RS107" i="22"/>
  <c r="RS27" i="22"/>
  <c r="RS58" i="22"/>
  <c r="RT163" i="22"/>
  <c r="RS117" i="22"/>
  <c r="RS51" i="22"/>
  <c r="RT208" i="22"/>
  <c r="RS94" i="22"/>
  <c r="RT101" i="22"/>
  <c r="RS10" i="22"/>
  <c r="RT124" i="22"/>
  <c r="RT106" i="22"/>
  <c r="RT68" i="22"/>
  <c r="RS54" i="22"/>
  <c r="RS154" i="22"/>
  <c r="RS272" i="22"/>
  <c r="RT100" i="22"/>
  <c r="RS147" i="22"/>
  <c r="RS151" i="22"/>
  <c r="RS71" i="22"/>
  <c r="RS122" i="22"/>
  <c r="RS116" i="22"/>
  <c r="RS86" i="22"/>
  <c r="RT105" i="22"/>
  <c r="RT261" i="22"/>
  <c r="RS99" i="22"/>
  <c r="RT210" i="22"/>
  <c r="RS254" i="22"/>
  <c r="RS61" i="22"/>
  <c r="RS103" i="22"/>
  <c r="RT42" i="22"/>
  <c r="RT247" i="22"/>
  <c r="RS33" i="22"/>
  <c r="RS72" i="22"/>
  <c r="RS207" i="22"/>
  <c r="RT32" i="22"/>
  <c r="RS57" i="22"/>
  <c r="RT120" i="22"/>
  <c r="RS63" i="22"/>
  <c r="RS13" i="22"/>
  <c r="RS75" i="22"/>
  <c r="RS30" i="22"/>
  <c r="RT177" i="22"/>
  <c r="RS108" i="22"/>
  <c r="RS84" i="22"/>
  <c r="RT201" i="22"/>
  <c r="RS211" i="22"/>
  <c r="RT146" i="22"/>
  <c r="RS213" i="22"/>
  <c r="RS41" i="22"/>
  <c r="RS256" i="22"/>
  <c r="RS20" i="22"/>
  <c r="RS46" i="22"/>
  <c r="RS150" i="22"/>
  <c r="RT67" i="22"/>
  <c r="RS14" i="22"/>
  <c r="RS250" i="22"/>
  <c r="RT269" i="22"/>
  <c r="RS268" i="22"/>
  <c r="RS171" i="22"/>
  <c r="RS119" i="22"/>
  <c r="RS74" i="22"/>
  <c r="RS110" i="22"/>
  <c r="RS245" i="22"/>
  <c r="RS55" i="22"/>
  <c r="RT204" i="22"/>
  <c r="RS160" i="22"/>
  <c r="RS118" i="22"/>
  <c r="RT53" i="22"/>
  <c r="RS78" i="22"/>
  <c r="RS17" i="22"/>
  <c r="RS170" i="22"/>
  <c r="RS155" i="22"/>
  <c r="RS259" i="22"/>
  <c r="RS156" i="22"/>
  <c r="RS64" i="22"/>
  <c r="RS93" i="22"/>
  <c r="RS202" i="22"/>
  <c r="RS125" i="22"/>
  <c r="RT161" i="22"/>
  <c r="RS49" i="22"/>
  <c r="RS59" i="22"/>
  <c r="RT265" i="22"/>
  <c r="RS267" i="22"/>
  <c r="RS168" i="22"/>
  <c r="RS60" i="22"/>
  <c r="RS62" i="22"/>
  <c r="RS76" i="22"/>
  <c r="RS126" i="22"/>
  <c r="RS26" i="22"/>
  <c r="RS237" i="22"/>
  <c r="RS188" i="22"/>
  <c r="RS45" i="22"/>
  <c r="RS34" i="22"/>
  <c r="RS270" i="22"/>
  <c r="RS248" i="22"/>
  <c r="RS252" i="22"/>
  <c r="RS262" i="22"/>
  <c r="RS244" i="22"/>
  <c r="RS238" i="22"/>
  <c r="RS157" i="22"/>
  <c r="RS19" i="22"/>
  <c r="RS264" i="22"/>
  <c r="RS148" i="22"/>
  <c r="RS40" i="22"/>
  <c r="RS164" i="22"/>
  <c r="RS158" i="22"/>
  <c r="RS37" i="22"/>
  <c r="RS187" i="22"/>
  <c r="RS29" i="22"/>
  <c r="RS77" i="22"/>
  <c r="RS21" i="22"/>
  <c r="RS206" i="22"/>
  <c r="RT38" i="22"/>
  <c r="RS11" i="22"/>
  <c r="RS44" i="22"/>
  <c r="RS6" i="22"/>
  <c r="RS176" i="22"/>
  <c r="RS85" i="22"/>
  <c r="RS167" i="22"/>
  <c r="RS102" i="22"/>
  <c r="RS69" i="22"/>
  <c r="RS65" i="22"/>
  <c r="RS12" i="22"/>
  <c r="RT123" i="22"/>
  <c r="RS203" i="22"/>
  <c r="RS18" i="22"/>
  <c r="RS263" i="22"/>
  <c r="RS23" i="22"/>
  <c r="RS31" i="22"/>
  <c r="RS43" i="22"/>
  <c r="RS212" i="22"/>
  <c r="RS114" i="22"/>
  <c r="RT88" i="22"/>
  <c r="RS249" i="22"/>
  <c r="RT121" i="22"/>
  <c r="RS260" i="22"/>
  <c r="RS169" i="22"/>
  <c r="RS15" i="22"/>
  <c r="RU73" i="22"/>
  <c r="RS271" i="22"/>
  <c r="RS16" i="22"/>
  <c r="RS162" i="22"/>
  <c r="RS24" i="22"/>
  <c r="RS7" i="22"/>
  <c r="RS145" i="22"/>
  <c r="RS112" i="22"/>
  <c r="RT50" i="22"/>
  <c r="RS98" i="22"/>
  <c r="RS166" i="22"/>
  <c r="RS5" i="22"/>
  <c r="RT104" i="22"/>
  <c r="RT91" i="22"/>
  <c r="RS242" i="22"/>
  <c r="RS251" i="22"/>
  <c r="RT80" i="22"/>
  <c r="RS35" i="22"/>
  <c r="RS81" i="22"/>
  <c r="RS39" i="22"/>
  <c r="RT83" i="22"/>
  <c r="RS115" i="22"/>
  <c r="RS246" i="22"/>
  <c r="RS56" i="22"/>
  <c r="RS70" i="22"/>
  <c r="RS214" i="22"/>
  <c r="RS92" i="22"/>
  <c r="RS28" i="22"/>
  <c r="RT241" i="22"/>
  <c r="RS111" i="22"/>
  <c r="RS153" i="22"/>
  <c r="RS95" i="22"/>
  <c r="RT319" i="22"/>
  <c r="RS149" i="22"/>
  <c r="RS9" i="22"/>
  <c r="RU82" i="22"/>
  <c r="RT273" i="22"/>
  <c r="RS152" i="22"/>
  <c r="RS255" i="22"/>
  <c r="RS205" i="22"/>
  <c r="RS47" i="22"/>
  <c r="RS159" i="22"/>
  <c r="RS266" i="22"/>
  <c r="RS253" i="22"/>
  <c r="RS48" i="22"/>
  <c r="RS25" i="22"/>
  <c r="RS87" i="22"/>
  <c r="RS66" i="22"/>
  <c r="RT235" i="22"/>
  <c r="RT79" i="22"/>
  <c r="RS258" i="22"/>
  <c r="RT89" i="22" l="1"/>
  <c r="RT90" i="22"/>
  <c r="RU97" i="22"/>
  <c r="RT165" i="22"/>
  <c r="RT109" i="22"/>
  <c r="RT113" i="22"/>
  <c r="RT96" i="22"/>
  <c r="RT257" i="22"/>
  <c r="RT205" i="22"/>
  <c r="RT81" i="22"/>
  <c r="RT166" i="22"/>
  <c r="RT212" i="22"/>
  <c r="RT12" i="22"/>
  <c r="RT44" i="22"/>
  <c r="RT37" i="22"/>
  <c r="RT34" i="22"/>
  <c r="RT155" i="22"/>
  <c r="RT110" i="22"/>
  <c r="RT20" i="22"/>
  <c r="RT75" i="22"/>
  <c r="RU120" i="22"/>
  <c r="RT103" i="22"/>
  <c r="RU210" i="22"/>
  <c r="RU105" i="22"/>
  <c r="RU68" i="22"/>
  <c r="RT266" i="22"/>
  <c r="RT255" i="22"/>
  <c r="RT95" i="22"/>
  <c r="RT214" i="22"/>
  <c r="RT35" i="22"/>
  <c r="RU91" i="22"/>
  <c r="RT7" i="22"/>
  <c r="RT169" i="22"/>
  <c r="RT43" i="22"/>
  <c r="RT65" i="22"/>
  <c r="RT11" i="22"/>
  <c r="RT158" i="22"/>
  <c r="RT264" i="22"/>
  <c r="RT45" i="22"/>
  <c r="RT60" i="22"/>
  <c r="RT125" i="22"/>
  <c r="RT170" i="22"/>
  <c r="RU53" i="22"/>
  <c r="RT74" i="22"/>
  <c r="RU269" i="22"/>
  <c r="RT256" i="22"/>
  <c r="RT108" i="22"/>
  <c r="RT33" i="22"/>
  <c r="RT61" i="22"/>
  <c r="RT86" i="22"/>
  <c r="RT71" i="22"/>
  <c r="RT272" i="22"/>
  <c r="RU106" i="22"/>
  <c r="RU101" i="22"/>
  <c r="RT117" i="22"/>
  <c r="RT8" i="22"/>
  <c r="RT87" i="22"/>
  <c r="RT9" i="22"/>
  <c r="RT115" i="22"/>
  <c r="RT98" i="22"/>
  <c r="RT16" i="22"/>
  <c r="RT249" i="22"/>
  <c r="RT18" i="22"/>
  <c r="RT85" i="22"/>
  <c r="RT77" i="22"/>
  <c r="RT148" i="22"/>
  <c r="RT238" i="22"/>
  <c r="RT126" i="22"/>
  <c r="RT59" i="22"/>
  <c r="RT156" i="22"/>
  <c r="RT55" i="22"/>
  <c r="RT150" i="22"/>
  <c r="RT211" i="22"/>
  <c r="RT57" i="22"/>
  <c r="RT159" i="22"/>
  <c r="RT153" i="22"/>
  <c r="RT70" i="22"/>
  <c r="RU83" i="22"/>
  <c r="RU80" i="22"/>
  <c r="RU104" i="22"/>
  <c r="RU50" i="22"/>
  <c r="RT271" i="22"/>
  <c r="RT31" i="22"/>
  <c r="RT69" i="22"/>
  <c r="RT29" i="22"/>
  <c r="RT244" i="22"/>
  <c r="RT188" i="22"/>
  <c r="RT168" i="22"/>
  <c r="RT202" i="22"/>
  <c r="RT250" i="22"/>
  <c r="RT41" i="22"/>
  <c r="RU201" i="22"/>
  <c r="RU177" i="22"/>
  <c r="RU32" i="22"/>
  <c r="RU247" i="22"/>
  <c r="RT99" i="22"/>
  <c r="RT154" i="22"/>
  <c r="RT94" i="22"/>
  <c r="RU163" i="22"/>
  <c r="RT22" i="22"/>
  <c r="RT258" i="22"/>
  <c r="RU79" i="22"/>
  <c r="RT149" i="22"/>
  <c r="RT28" i="22"/>
  <c r="RT24" i="22"/>
  <c r="RT260" i="22"/>
  <c r="RU88" i="22"/>
  <c r="RT203" i="22"/>
  <c r="RT176" i="22"/>
  <c r="RU38" i="22"/>
  <c r="RT164" i="22"/>
  <c r="RT19" i="22"/>
  <c r="RT248" i="22"/>
  <c r="RT76" i="22"/>
  <c r="RT49" i="22"/>
  <c r="RT118" i="22"/>
  <c r="RT119" i="22"/>
  <c r="RT46" i="22"/>
  <c r="RT13" i="22"/>
  <c r="RT254" i="22"/>
  <c r="RT151" i="22"/>
  <c r="RT25" i="22"/>
  <c r="RT48" i="22"/>
  <c r="RT111" i="22"/>
  <c r="RT39" i="22"/>
  <c r="RT5" i="22"/>
  <c r="RT162" i="22"/>
  <c r="RT23" i="22"/>
  <c r="RT6" i="22"/>
  <c r="RT187" i="22"/>
  <c r="RT157" i="22"/>
  <c r="RT270" i="22"/>
  <c r="RT62" i="22"/>
  <c r="RU161" i="22"/>
  <c r="RT259" i="22"/>
  <c r="RT160" i="22"/>
  <c r="RT171" i="22"/>
  <c r="RT213" i="22"/>
  <c r="RT30" i="22"/>
  <c r="RT63" i="22"/>
  <c r="RT207" i="22"/>
  <c r="RU42" i="22"/>
  <c r="RU261" i="22"/>
  <c r="RT116" i="22"/>
  <c r="RT147" i="22"/>
  <c r="RT54" i="22"/>
  <c r="RU124" i="22"/>
  <c r="RU208" i="22"/>
  <c r="RT58" i="22"/>
  <c r="RT107" i="22"/>
  <c r="RU36" i="22"/>
  <c r="RT253" i="22"/>
  <c r="RT152" i="22"/>
  <c r="RU235" i="22"/>
  <c r="RT47" i="22"/>
  <c r="RU273" i="22"/>
  <c r="RT92" i="22"/>
  <c r="RT56" i="22"/>
  <c r="RT251" i="22"/>
  <c r="RT112" i="22"/>
  <c r="RV73" i="22"/>
  <c r="RT114" i="22"/>
  <c r="RU123" i="22"/>
  <c r="RT102" i="22"/>
  <c r="RT206" i="22"/>
  <c r="RT40" i="22"/>
  <c r="RT262" i="22"/>
  <c r="RT237" i="22"/>
  <c r="RT267" i="22"/>
  <c r="RT93" i="22"/>
  <c r="RT17" i="22"/>
  <c r="RT245" i="22"/>
  <c r="RT14" i="22"/>
  <c r="RT66" i="22"/>
  <c r="RV82" i="22"/>
  <c r="RU319" i="22"/>
  <c r="RU241" i="22"/>
  <c r="RT246" i="22"/>
  <c r="RT242" i="22"/>
  <c r="RT145" i="22"/>
  <c r="RT15" i="22"/>
  <c r="RU121" i="22"/>
  <c r="RT263" i="22"/>
  <c r="RT167" i="22"/>
  <c r="RT21" i="22"/>
  <c r="RT252" i="22"/>
  <c r="RT26" i="22"/>
  <c r="RU265" i="22"/>
  <c r="RT64" i="22"/>
  <c r="RT78" i="22"/>
  <c r="RU204" i="22"/>
  <c r="RT268" i="22"/>
  <c r="RU67" i="22"/>
  <c r="RU146" i="22"/>
  <c r="RT84" i="22"/>
  <c r="RT72" i="22"/>
  <c r="RT122" i="22"/>
  <c r="RU100" i="22"/>
  <c r="RT10" i="22"/>
  <c r="RT51" i="22"/>
  <c r="RT27" i="22"/>
  <c r="RT209" i="22"/>
  <c r="RT52" i="22"/>
  <c r="RU89" i="22" l="1"/>
  <c r="RV97" i="22"/>
  <c r="RU90" i="22"/>
  <c r="RU165" i="22"/>
  <c r="RU109" i="22"/>
  <c r="RU257" i="22"/>
  <c r="RU96" i="22"/>
  <c r="RU113" i="22"/>
  <c r="RV67" i="22"/>
  <c r="RU263" i="22"/>
  <c r="RU72" i="22"/>
  <c r="RV265" i="22"/>
  <c r="RU246" i="22"/>
  <c r="RU66" i="22"/>
  <c r="RU237" i="22"/>
  <c r="RW73" i="22"/>
  <c r="RU152" i="22"/>
  <c r="RU58" i="22"/>
  <c r="RU147" i="22"/>
  <c r="RV161" i="22"/>
  <c r="RU162" i="22"/>
  <c r="RU254" i="22"/>
  <c r="RU248" i="22"/>
  <c r="RU176" i="22"/>
  <c r="RU24" i="22"/>
  <c r="RU258" i="22"/>
  <c r="RU94" i="22"/>
  <c r="RU99" i="22"/>
  <c r="RU244" i="22"/>
  <c r="RU31" i="22"/>
  <c r="RU55" i="22"/>
  <c r="RV204" i="22"/>
  <c r="RU21" i="22"/>
  <c r="RU15" i="22"/>
  <c r="RU262" i="22"/>
  <c r="RU112" i="22"/>
  <c r="RV208" i="22"/>
  <c r="RU207" i="22"/>
  <c r="RU6" i="22"/>
  <c r="RU48" i="22"/>
  <c r="RU203" i="22"/>
  <c r="RU28" i="22"/>
  <c r="RU22" i="22"/>
  <c r="RV83" i="22"/>
  <c r="RV106" i="22"/>
  <c r="RV53" i="22"/>
  <c r="RU45" i="22"/>
  <c r="RU65" i="22"/>
  <c r="RV91" i="22"/>
  <c r="RU255" i="22"/>
  <c r="RV210" i="22"/>
  <c r="RU20" i="22"/>
  <c r="RU34" i="22"/>
  <c r="RU44" i="22"/>
  <c r="RU166" i="22"/>
  <c r="RV241" i="22"/>
  <c r="RU17" i="22"/>
  <c r="RU102" i="22"/>
  <c r="RV273" i="22"/>
  <c r="RU253" i="22"/>
  <c r="RU116" i="22"/>
  <c r="RU171" i="22"/>
  <c r="RU62" i="22"/>
  <c r="RU5" i="22"/>
  <c r="RU13" i="22"/>
  <c r="RU19" i="22"/>
  <c r="RV247" i="22"/>
  <c r="RU41" i="22"/>
  <c r="RU202" i="22"/>
  <c r="RU271" i="22"/>
  <c r="RU57" i="22"/>
  <c r="RU156" i="22"/>
  <c r="RU238" i="22"/>
  <c r="RU18" i="22"/>
  <c r="RU115" i="22"/>
  <c r="RU8" i="22"/>
  <c r="RU108" i="22"/>
  <c r="RV100" i="22"/>
  <c r="RV319" i="22"/>
  <c r="RU93" i="22"/>
  <c r="RV123" i="22"/>
  <c r="RU251" i="22"/>
  <c r="RU47" i="22"/>
  <c r="RV124" i="22"/>
  <c r="RU160" i="22"/>
  <c r="RV88" i="22"/>
  <c r="RU149" i="22"/>
  <c r="RU154" i="22"/>
  <c r="RV32" i="22"/>
  <c r="RU250" i="22"/>
  <c r="RU168" i="22"/>
  <c r="RU29" i="22"/>
  <c r="RV50" i="22"/>
  <c r="RU70" i="22"/>
  <c r="RU211" i="22"/>
  <c r="RU59" i="22"/>
  <c r="RU148" i="22"/>
  <c r="RU249" i="22"/>
  <c r="RU272" i="22"/>
  <c r="RU61" i="22"/>
  <c r="RU256" i="22"/>
  <c r="RU170" i="22"/>
  <c r="RU264" i="22"/>
  <c r="RU43" i="22"/>
  <c r="RU35" i="22"/>
  <c r="RU266" i="22"/>
  <c r="RU103" i="22"/>
  <c r="RU110" i="22"/>
  <c r="RU12" i="22"/>
  <c r="RU81" i="22"/>
  <c r="RU209" i="22"/>
  <c r="RV146" i="22"/>
  <c r="RU78" i="22"/>
  <c r="RU26" i="22"/>
  <c r="RU167" i="22"/>
  <c r="RU145" i="22"/>
  <c r="RV36" i="22"/>
  <c r="RV261" i="22"/>
  <c r="RU63" i="22"/>
  <c r="RU270" i="22"/>
  <c r="RU23" i="22"/>
  <c r="RU39" i="22"/>
  <c r="RU25" i="22"/>
  <c r="RU46" i="22"/>
  <c r="RU49" i="22"/>
  <c r="RU164" i="22"/>
  <c r="RV79" i="22"/>
  <c r="RU10" i="22"/>
  <c r="RU252" i="22"/>
  <c r="RW82" i="22"/>
  <c r="RU267" i="22"/>
  <c r="RU114" i="22"/>
  <c r="RU56" i="22"/>
  <c r="RU107" i="22"/>
  <c r="RU259" i="22"/>
  <c r="RU157" i="22"/>
  <c r="RU111" i="22"/>
  <c r="RU151" i="22"/>
  <c r="RU119" i="22"/>
  <c r="RU76" i="22"/>
  <c r="RV163" i="22"/>
  <c r="RV104" i="22"/>
  <c r="RU150" i="22"/>
  <c r="RU16" i="22"/>
  <c r="RU117" i="22"/>
  <c r="RU71" i="22"/>
  <c r="RV269" i="22"/>
  <c r="RU125" i="22"/>
  <c r="RU158" i="22"/>
  <c r="RU169" i="22"/>
  <c r="RU214" i="22"/>
  <c r="RV68" i="22"/>
  <c r="RV120" i="22"/>
  <c r="RU155" i="22"/>
  <c r="RU212" i="22"/>
  <c r="RU52" i="22"/>
  <c r="RU27" i="22"/>
  <c r="RU64" i="22"/>
  <c r="RU242" i="22"/>
  <c r="RU14" i="22"/>
  <c r="RU40" i="22"/>
  <c r="RV235" i="22"/>
  <c r="RU54" i="22"/>
  <c r="RU30" i="22"/>
  <c r="RV38" i="22"/>
  <c r="RU260" i="22"/>
  <c r="RV177" i="22"/>
  <c r="RU188" i="22"/>
  <c r="RU69" i="22"/>
  <c r="RU153" i="22"/>
  <c r="RU126" i="22"/>
  <c r="RU77" i="22"/>
  <c r="RU9" i="22"/>
  <c r="RU33" i="22"/>
  <c r="RU84" i="22"/>
  <c r="RU122" i="22"/>
  <c r="RU51" i="22"/>
  <c r="RU268" i="22"/>
  <c r="RV121" i="22"/>
  <c r="RU245" i="22"/>
  <c r="RU206" i="22"/>
  <c r="RU92" i="22"/>
  <c r="RV42" i="22"/>
  <c r="RU213" i="22"/>
  <c r="RU187" i="22"/>
  <c r="RU118" i="22"/>
  <c r="RV201" i="22"/>
  <c r="RV80" i="22"/>
  <c r="RU159" i="22"/>
  <c r="RU85" i="22"/>
  <c r="RU98" i="22"/>
  <c r="RU87" i="22"/>
  <c r="RV101" i="22"/>
  <c r="RU86" i="22"/>
  <c r="RU74" i="22"/>
  <c r="RU60" i="22"/>
  <c r="RU11" i="22"/>
  <c r="RU7" i="22"/>
  <c r="RU95" i="22"/>
  <c r="RV105" i="22"/>
  <c r="RU75" i="22"/>
  <c r="RU37" i="22"/>
  <c r="RU205" i="22"/>
  <c r="RV89" i="22" l="1"/>
  <c r="RV90" i="22"/>
  <c r="RW97" i="22"/>
  <c r="RV165" i="22"/>
  <c r="RV109" i="22"/>
  <c r="RV113" i="22"/>
  <c r="RV96" i="22"/>
  <c r="RV257" i="22"/>
  <c r="RV74" i="22"/>
  <c r="RV213" i="22"/>
  <c r="RV122" i="22"/>
  <c r="RV188" i="22"/>
  <c r="RW235" i="22"/>
  <c r="RV212" i="22"/>
  <c r="RV125" i="22"/>
  <c r="RV107" i="22"/>
  <c r="RV63" i="22"/>
  <c r="RV12" i="22"/>
  <c r="RV170" i="22"/>
  <c r="RV59" i="22"/>
  <c r="RV154" i="22"/>
  <c r="RW124" i="22"/>
  <c r="RV8" i="22"/>
  <c r="RV202" i="22"/>
  <c r="RV34" i="22"/>
  <c r="RV22" i="22"/>
  <c r="RV112" i="22"/>
  <c r="RV94" i="22"/>
  <c r="RV11" i="22"/>
  <c r="RV84" i="22"/>
  <c r="RV126" i="22"/>
  <c r="RV27" i="22"/>
  <c r="RV214" i="22"/>
  <c r="RW269" i="22"/>
  <c r="RV76" i="22"/>
  <c r="RV56" i="22"/>
  <c r="RV164" i="22"/>
  <c r="RV145" i="22"/>
  <c r="RW146" i="22"/>
  <c r="RV35" i="22"/>
  <c r="RV168" i="22"/>
  <c r="RV47" i="22"/>
  <c r="RW319" i="22"/>
  <c r="RV57" i="22"/>
  <c r="RV253" i="22"/>
  <c r="RV20" i="22"/>
  <c r="RW106" i="22"/>
  <c r="RV6" i="22"/>
  <c r="RV262" i="22"/>
  <c r="RV258" i="22"/>
  <c r="RV254" i="22"/>
  <c r="RV147" i="22"/>
  <c r="RV237" i="22"/>
  <c r="RW265" i="22"/>
  <c r="RV205" i="22"/>
  <c r="RV85" i="22"/>
  <c r="RW201" i="22"/>
  <c r="RW42" i="22"/>
  <c r="RW121" i="22"/>
  <c r="RV40" i="22"/>
  <c r="RV150" i="22"/>
  <c r="RV157" i="22"/>
  <c r="RV252" i="22"/>
  <c r="RV39" i="22"/>
  <c r="RW261" i="22"/>
  <c r="RV256" i="22"/>
  <c r="RV211" i="22"/>
  <c r="RV149" i="22"/>
  <c r="RV115" i="22"/>
  <c r="RV41" i="22"/>
  <c r="RV5" i="22"/>
  <c r="RW241" i="22"/>
  <c r="RV65" i="22"/>
  <c r="RV28" i="22"/>
  <c r="RV244" i="22"/>
  <c r="RV75" i="22"/>
  <c r="RW105" i="22"/>
  <c r="RV118" i="22"/>
  <c r="RV268" i="22"/>
  <c r="RV153" i="22"/>
  <c r="RV30" i="22"/>
  <c r="RV52" i="22"/>
  <c r="RV169" i="22"/>
  <c r="RW104" i="22"/>
  <c r="RV119" i="22"/>
  <c r="RV114" i="22"/>
  <c r="RV49" i="22"/>
  <c r="RW36" i="22"/>
  <c r="RV209" i="22"/>
  <c r="RV43" i="22"/>
  <c r="RV249" i="22"/>
  <c r="RV250" i="22"/>
  <c r="RW88" i="22"/>
  <c r="RV18" i="22"/>
  <c r="RV62" i="22"/>
  <c r="RW273" i="22"/>
  <c r="RV45" i="22"/>
  <c r="RW83" i="22"/>
  <c r="RV207" i="22"/>
  <c r="RW204" i="22"/>
  <c r="RV24" i="22"/>
  <c r="RV58" i="22"/>
  <c r="RV66" i="22"/>
  <c r="RV72" i="22"/>
  <c r="RV37" i="22"/>
  <c r="RV86" i="22"/>
  <c r="RV60" i="22"/>
  <c r="RW101" i="22"/>
  <c r="RV92" i="22"/>
  <c r="RV33" i="22"/>
  <c r="RW177" i="22"/>
  <c r="RV14" i="22"/>
  <c r="RV155" i="22"/>
  <c r="RV71" i="22"/>
  <c r="RV259" i="22"/>
  <c r="RV10" i="22"/>
  <c r="RV23" i="22"/>
  <c r="RV167" i="22"/>
  <c r="RV110" i="22"/>
  <c r="RV61" i="22"/>
  <c r="RV70" i="22"/>
  <c r="RV251" i="22"/>
  <c r="RW100" i="22"/>
  <c r="RV271" i="22"/>
  <c r="RW247" i="22"/>
  <c r="RV166" i="22"/>
  <c r="RW210" i="22"/>
  <c r="RV203" i="22"/>
  <c r="RV159" i="22"/>
  <c r="RV206" i="22"/>
  <c r="RV9" i="22"/>
  <c r="RV260" i="22"/>
  <c r="RV242" i="22"/>
  <c r="RV158" i="22"/>
  <c r="RV267" i="22"/>
  <c r="RW79" i="22"/>
  <c r="RV270" i="22"/>
  <c r="RV81" i="22"/>
  <c r="RV264" i="22"/>
  <c r="RV148" i="22"/>
  <c r="RW50" i="22"/>
  <c r="RW32" i="22"/>
  <c r="RW123" i="22"/>
  <c r="RV238" i="22"/>
  <c r="RV19" i="22"/>
  <c r="RV44" i="22"/>
  <c r="RV15" i="22"/>
  <c r="RV55" i="22"/>
  <c r="RV176" i="22"/>
  <c r="RV162" i="22"/>
  <c r="RV152" i="22"/>
  <c r="RV246" i="22"/>
  <c r="RV263" i="22"/>
  <c r="RV95" i="22"/>
  <c r="RV187" i="22"/>
  <c r="RV51" i="22"/>
  <c r="RV69" i="22"/>
  <c r="RV54" i="22"/>
  <c r="RW120" i="22"/>
  <c r="RV117" i="22"/>
  <c r="RV151" i="22"/>
  <c r="RV46" i="22"/>
  <c r="RV26" i="22"/>
  <c r="RV103" i="22"/>
  <c r="RV272" i="22"/>
  <c r="RV160" i="22"/>
  <c r="RV108" i="22"/>
  <c r="RV171" i="22"/>
  <c r="RV102" i="22"/>
  <c r="RV255" i="22"/>
  <c r="RW53" i="22"/>
  <c r="RW208" i="22"/>
  <c r="RV99" i="22"/>
  <c r="RV111" i="22"/>
  <c r="RV116" i="22"/>
  <c r="RV87" i="22"/>
  <c r="RV7" i="22"/>
  <c r="RV98" i="22"/>
  <c r="RW80" i="22"/>
  <c r="RV245" i="22"/>
  <c r="RV77" i="22"/>
  <c r="RW38" i="22"/>
  <c r="RV64" i="22"/>
  <c r="RW68" i="22"/>
  <c r="RV16" i="22"/>
  <c r="RW163" i="22"/>
  <c r="RX82" i="22"/>
  <c r="RV25" i="22"/>
  <c r="RV78" i="22"/>
  <c r="RV266" i="22"/>
  <c r="RV29" i="22"/>
  <c r="RV93" i="22"/>
  <c r="RV156" i="22"/>
  <c r="RV13" i="22"/>
  <c r="RV17" i="22"/>
  <c r="RW91" i="22"/>
  <c r="RV48" i="22"/>
  <c r="RV21" i="22"/>
  <c r="RV31" i="22"/>
  <c r="RV248" i="22"/>
  <c r="RW161" i="22"/>
  <c r="RX73" i="22"/>
  <c r="RW67" i="22"/>
  <c r="RW89" i="22" l="1"/>
  <c r="RX97" i="22"/>
  <c r="RW90" i="22"/>
  <c r="RW165" i="22"/>
  <c r="RW109" i="22"/>
  <c r="RW257" i="22"/>
  <c r="RW96" i="22"/>
  <c r="RW113" i="22"/>
  <c r="RW116" i="22"/>
  <c r="RW171" i="22"/>
  <c r="RW187" i="22"/>
  <c r="RW238" i="22"/>
  <c r="RX210" i="22"/>
  <c r="RX177" i="22"/>
  <c r="RX123" i="22"/>
  <c r="RW13" i="22"/>
  <c r="RX38" i="22"/>
  <c r="RW98" i="22"/>
  <c r="RW111" i="22"/>
  <c r="RW103" i="22"/>
  <c r="RX79" i="22"/>
  <c r="RW242" i="22"/>
  <c r="RW159" i="22"/>
  <c r="RW251" i="22"/>
  <c r="RW167" i="22"/>
  <c r="RW71" i="22"/>
  <c r="RW33" i="22"/>
  <c r="RW60" i="22"/>
  <c r="RW66" i="22"/>
  <c r="RX204" i="22"/>
  <c r="RW45" i="22"/>
  <c r="RX88" i="22"/>
  <c r="RW209" i="22"/>
  <c r="RW119" i="22"/>
  <c r="RW30" i="22"/>
  <c r="RX105" i="22"/>
  <c r="RW28" i="22"/>
  <c r="RW41" i="22"/>
  <c r="RW256" i="22"/>
  <c r="RW252" i="22"/>
  <c r="RW40" i="22"/>
  <c r="RX201" i="22"/>
  <c r="RW237" i="22"/>
  <c r="RW20" i="22"/>
  <c r="RW47" i="22"/>
  <c r="RX146" i="22"/>
  <c r="RW76" i="22"/>
  <c r="RW94" i="22"/>
  <c r="RW202" i="22"/>
  <c r="RW59" i="22"/>
  <c r="RW63" i="22"/>
  <c r="RW212" i="22"/>
  <c r="RW213" i="22"/>
  <c r="RX67" i="22"/>
  <c r="RW248" i="22"/>
  <c r="RW156" i="22"/>
  <c r="RW266" i="22"/>
  <c r="RX53" i="22"/>
  <c r="RW151" i="22"/>
  <c r="RW54" i="22"/>
  <c r="RW95" i="22"/>
  <c r="RW162" i="22"/>
  <c r="RW264" i="22"/>
  <c r="RW166" i="22"/>
  <c r="RX161" i="22"/>
  <c r="RW64" i="22"/>
  <c r="RX91" i="22"/>
  <c r="RW16" i="22"/>
  <c r="RW255" i="22"/>
  <c r="RX32" i="22"/>
  <c r="RW81" i="22"/>
  <c r="RW267" i="22"/>
  <c r="RW260" i="22"/>
  <c r="RW70" i="22"/>
  <c r="RW92" i="22"/>
  <c r="RW58" i="22"/>
  <c r="RX273" i="22"/>
  <c r="RW250" i="22"/>
  <c r="RX36" i="22"/>
  <c r="RX104" i="22"/>
  <c r="RW153" i="22"/>
  <c r="RW65" i="22"/>
  <c r="RW115" i="22"/>
  <c r="RW157" i="22"/>
  <c r="RW85" i="22"/>
  <c r="RW147" i="22"/>
  <c r="RW262" i="22"/>
  <c r="RW253" i="22"/>
  <c r="RW168" i="22"/>
  <c r="RW145" i="22"/>
  <c r="RX269" i="22"/>
  <c r="RW126" i="22"/>
  <c r="RW112" i="22"/>
  <c r="RW8" i="22"/>
  <c r="RW170" i="22"/>
  <c r="RX235" i="22"/>
  <c r="RX163" i="22"/>
  <c r="RW31" i="22"/>
  <c r="RW93" i="22"/>
  <c r="RW78" i="22"/>
  <c r="RW77" i="22"/>
  <c r="RW7" i="22"/>
  <c r="RW99" i="22"/>
  <c r="RW108" i="22"/>
  <c r="RW26" i="22"/>
  <c r="RW117" i="22"/>
  <c r="RW69" i="22"/>
  <c r="RW263" i="22"/>
  <c r="RW176" i="22"/>
  <c r="RW44" i="22"/>
  <c r="RX247" i="22"/>
  <c r="RW23" i="22"/>
  <c r="RW155" i="22"/>
  <c r="RW86" i="22"/>
  <c r="RW51" i="22"/>
  <c r="RY73" i="22"/>
  <c r="RX68" i="22"/>
  <c r="RW245" i="22"/>
  <c r="RW87" i="22"/>
  <c r="RW102" i="22"/>
  <c r="RX120" i="22"/>
  <c r="RW246" i="22"/>
  <c r="RW55" i="22"/>
  <c r="RW19" i="22"/>
  <c r="RW9" i="22"/>
  <c r="RW203" i="22"/>
  <c r="RW271" i="22"/>
  <c r="RW61" i="22"/>
  <c r="RW10" i="22"/>
  <c r="RW14" i="22"/>
  <c r="RW37" i="22"/>
  <c r="RW24" i="22"/>
  <c r="RW207" i="22"/>
  <c r="RW62" i="22"/>
  <c r="RW249" i="22"/>
  <c r="RW49" i="22"/>
  <c r="RW169" i="22"/>
  <c r="RW268" i="22"/>
  <c r="RW75" i="22"/>
  <c r="RX241" i="22"/>
  <c r="RW149" i="22"/>
  <c r="RX261" i="22"/>
  <c r="RW150" i="22"/>
  <c r="RX121" i="22"/>
  <c r="RW205" i="22"/>
  <c r="RW254" i="22"/>
  <c r="RW6" i="22"/>
  <c r="RW57" i="22"/>
  <c r="RW164" i="22"/>
  <c r="RW214" i="22"/>
  <c r="RW84" i="22"/>
  <c r="RW22" i="22"/>
  <c r="RX124" i="22"/>
  <c r="RW12" i="22"/>
  <c r="RW107" i="22"/>
  <c r="RW188" i="22"/>
  <c r="RW48" i="22"/>
  <c r="RY82" i="22"/>
  <c r="RW21" i="22"/>
  <c r="RW17" i="22"/>
  <c r="RW29" i="22"/>
  <c r="RW25" i="22"/>
  <c r="RX208" i="22"/>
  <c r="RW160" i="22"/>
  <c r="RW46" i="22"/>
  <c r="RX50" i="22"/>
  <c r="RX80" i="22"/>
  <c r="RW272" i="22"/>
  <c r="RW152" i="22"/>
  <c r="RW15" i="22"/>
  <c r="RW148" i="22"/>
  <c r="RW270" i="22"/>
  <c r="RW158" i="22"/>
  <c r="RW206" i="22"/>
  <c r="RX100" i="22"/>
  <c r="RW110" i="22"/>
  <c r="RW259" i="22"/>
  <c r="RX101" i="22"/>
  <c r="RW72" i="22"/>
  <c r="RX83" i="22"/>
  <c r="RW18" i="22"/>
  <c r="RW43" i="22"/>
  <c r="RW114" i="22"/>
  <c r="RW52" i="22"/>
  <c r="RW118" i="22"/>
  <c r="RW244" i="22"/>
  <c r="RW5" i="22"/>
  <c r="RW211" i="22"/>
  <c r="RW39" i="22"/>
  <c r="RX42" i="22"/>
  <c r="RX265" i="22"/>
  <c r="RW258" i="22"/>
  <c r="RX106" i="22"/>
  <c r="RX319" i="22"/>
  <c r="RW35" i="22"/>
  <c r="RW56" i="22"/>
  <c r="RW27" i="22"/>
  <c r="RW11" i="22"/>
  <c r="RW34" i="22"/>
  <c r="RW154" i="22"/>
  <c r="RW125" i="22"/>
  <c r="RW122" i="22"/>
  <c r="RW74" i="22"/>
  <c r="RX89" i="22" l="1"/>
  <c r="RX90" i="22"/>
  <c r="RY97" i="22"/>
  <c r="RX165" i="22"/>
  <c r="RX109" i="22"/>
  <c r="RX113" i="22"/>
  <c r="RX96" i="22"/>
  <c r="RX257" i="22"/>
  <c r="RX125" i="22"/>
  <c r="RX43" i="22"/>
  <c r="RY101" i="22"/>
  <c r="RX15" i="22"/>
  <c r="RX160" i="22"/>
  <c r="RX164" i="22"/>
  <c r="RX268" i="22"/>
  <c r="RX271" i="22"/>
  <c r="RY120" i="22"/>
  <c r="RY68" i="22"/>
  <c r="RX44" i="22"/>
  <c r="RX7" i="22"/>
  <c r="RX112" i="22"/>
  <c r="RX85" i="22"/>
  <c r="RX58" i="22"/>
  <c r="RX255" i="22"/>
  <c r="RY161" i="22"/>
  <c r="RX94" i="22"/>
  <c r="RY201" i="22"/>
  <c r="RY204" i="22"/>
  <c r="RX56" i="22"/>
  <c r="RX39" i="22"/>
  <c r="RX18" i="22"/>
  <c r="RX158" i="22"/>
  <c r="RX21" i="22"/>
  <c r="RX22" i="22"/>
  <c r="RX205" i="22"/>
  <c r="RX169" i="22"/>
  <c r="RX14" i="22"/>
  <c r="RX19" i="22"/>
  <c r="RX102" i="22"/>
  <c r="RX176" i="22"/>
  <c r="RX77" i="22"/>
  <c r="RX253" i="22"/>
  <c r="RX65" i="22"/>
  <c r="RY36" i="22"/>
  <c r="RX267" i="22"/>
  <c r="RX166" i="22"/>
  <c r="RX248" i="22"/>
  <c r="RX63" i="22"/>
  <c r="RX20" i="22"/>
  <c r="RX40" i="22"/>
  <c r="RX28" i="22"/>
  <c r="RX209" i="22"/>
  <c r="RX66" i="22"/>
  <c r="RX167" i="22"/>
  <c r="RY79" i="22"/>
  <c r="RY38" i="22"/>
  <c r="RY177" i="22"/>
  <c r="RX154" i="22"/>
  <c r="RX258" i="22"/>
  <c r="RX118" i="22"/>
  <c r="RX259" i="22"/>
  <c r="RX152" i="22"/>
  <c r="RY80" i="22"/>
  <c r="RY208" i="22"/>
  <c r="RX188" i="22"/>
  <c r="RX149" i="22"/>
  <c r="RX207" i="22"/>
  <c r="RX203" i="22"/>
  <c r="RZ73" i="22"/>
  <c r="RX155" i="22"/>
  <c r="RX26" i="22"/>
  <c r="RX126" i="22"/>
  <c r="RX92" i="22"/>
  <c r="RX16" i="22"/>
  <c r="RX95" i="22"/>
  <c r="RY53" i="22"/>
  <c r="RX60" i="22"/>
  <c r="RX34" i="22"/>
  <c r="RX211" i="22"/>
  <c r="RX110" i="22"/>
  <c r="RY50" i="22"/>
  <c r="RZ82" i="22"/>
  <c r="RX84" i="22"/>
  <c r="RX49" i="22"/>
  <c r="RX10" i="22"/>
  <c r="RX55" i="22"/>
  <c r="RX51" i="22"/>
  <c r="RX263" i="22"/>
  <c r="RX78" i="22"/>
  <c r="RY163" i="22"/>
  <c r="RX262" i="22"/>
  <c r="RX70" i="22"/>
  <c r="RX264" i="22"/>
  <c r="RX266" i="22"/>
  <c r="RY67" i="22"/>
  <c r="RX76" i="22"/>
  <c r="RX252" i="22"/>
  <c r="RY105" i="22"/>
  <c r="RY88" i="22"/>
  <c r="RX251" i="22"/>
  <c r="RX103" i="22"/>
  <c r="RX13" i="22"/>
  <c r="RY210" i="22"/>
  <c r="RX171" i="22"/>
  <c r="RX74" i="22"/>
  <c r="RX122" i="22"/>
  <c r="RX35" i="22"/>
  <c r="RY265" i="22"/>
  <c r="RX52" i="22"/>
  <c r="RY83" i="22"/>
  <c r="RX270" i="22"/>
  <c r="RX25" i="22"/>
  <c r="RX107" i="22"/>
  <c r="RX57" i="22"/>
  <c r="RY121" i="22"/>
  <c r="RY241" i="22"/>
  <c r="RX24" i="22"/>
  <c r="RX9" i="22"/>
  <c r="RX87" i="22"/>
  <c r="RX23" i="22"/>
  <c r="RX108" i="22"/>
  <c r="RX170" i="22"/>
  <c r="RY269" i="22"/>
  <c r="RX157" i="22"/>
  <c r="RX250" i="22"/>
  <c r="RX81" i="22"/>
  <c r="RY91" i="22"/>
  <c r="RX54" i="22"/>
  <c r="RX59" i="22"/>
  <c r="RX11" i="22"/>
  <c r="RY319" i="22"/>
  <c r="RY42" i="22"/>
  <c r="RX114" i="22"/>
  <c r="RX148" i="22"/>
  <c r="RX46" i="22"/>
  <c r="RX48" i="22"/>
  <c r="RX214" i="22"/>
  <c r="RX150" i="22"/>
  <c r="RX249" i="22"/>
  <c r="RX61" i="22"/>
  <c r="RX246" i="22"/>
  <c r="RX69" i="22"/>
  <c r="RX93" i="22"/>
  <c r="RX8" i="22"/>
  <c r="RX147" i="22"/>
  <c r="RX153" i="22"/>
  <c r="RY273" i="22"/>
  <c r="RX64" i="22"/>
  <c r="RX151" i="22"/>
  <c r="RX213" i="22"/>
  <c r="RX202" i="22"/>
  <c r="RY146" i="22"/>
  <c r="RX237" i="22"/>
  <c r="RX30" i="22"/>
  <c r="RX45" i="22"/>
  <c r="RX33" i="22"/>
  <c r="RX159" i="22"/>
  <c r="RX111" i="22"/>
  <c r="RY123" i="22"/>
  <c r="RX238" i="22"/>
  <c r="RX116" i="22"/>
  <c r="RX5" i="22"/>
  <c r="RX72" i="22"/>
  <c r="RY100" i="22"/>
  <c r="RX272" i="22"/>
  <c r="RX29" i="22"/>
  <c r="RX12" i="22"/>
  <c r="RX6" i="22"/>
  <c r="RX75" i="22"/>
  <c r="RX37" i="22"/>
  <c r="RX245" i="22"/>
  <c r="RY247" i="22"/>
  <c r="RX99" i="22"/>
  <c r="RX145" i="22"/>
  <c r="RY32" i="22"/>
  <c r="RX156" i="22"/>
  <c r="RX256" i="22"/>
  <c r="RX27" i="22"/>
  <c r="RY106" i="22"/>
  <c r="RX244" i="22"/>
  <c r="RX206" i="22"/>
  <c r="RX17" i="22"/>
  <c r="RY124" i="22"/>
  <c r="RX254" i="22"/>
  <c r="RY261" i="22"/>
  <c r="RX62" i="22"/>
  <c r="RX86" i="22"/>
  <c r="RX117" i="22"/>
  <c r="RX31" i="22"/>
  <c r="RY235" i="22"/>
  <c r="RX168" i="22"/>
  <c r="RX115" i="22"/>
  <c r="RY104" i="22"/>
  <c r="RX260" i="22"/>
  <c r="RX162" i="22"/>
  <c r="RX212" i="22"/>
  <c r="RX47" i="22"/>
  <c r="RX41" i="22"/>
  <c r="RX119" i="22"/>
  <c r="RX71" i="22"/>
  <c r="RX242" i="22"/>
  <c r="RX98" i="22"/>
  <c r="RX187" i="22"/>
  <c r="RY89" i="22" l="1"/>
  <c r="RZ97" i="22"/>
  <c r="RY90" i="22"/>
  <c r="RY165" i="22"/>
  <c r="RY109" i="22"/>
  <c r="RY257" i="22"/>
  <c r="RY96" i="22"/>
  <c r="RY113" i="22"/>
  <c r="RZ247" i="22"/>
  <c r="RY29" i="22"/>
  <c r="RY111" i="22"/>
  <c r="RY213" i="22"/>
  <c r="RY69" i="22"/>
  <c r="RY148" i="22"/>
  <c r="RZ91" i="22"/>
  <c r="RY87" i="22"/>
  <c r="RZ210" i="22"/>
  <c r="RY98" i="22"/>
  <c r="RZ104" i="22"/>
  <c r="RY31" i="22"/>
  <c r="RY62" i="22"/>
  <c r="RY17" i="22"/>
  <c r="RY145" i="22"/>
  <c r="RY75" i="22"/>
  <c r="RY116" i="22"/>
  <c r="RY159" i="22"/>
  <c r="RY237" i="22"/>
  <c r="RY147" i="22"/>
  <c r="RY246" i="22"/>
  <c r="RY214" i="22"/>
  <c r="RY114" i="22"/>
  <c r="RY81" i="22"/>
  <c r="RY170" i="22"/>
  <c r="RY9" i="22"/>
  <c r="RY57" i="22"/>
  <c r="RZ83" i="22"/>
  <c r="RY122" i="22"/>
  <c r="RY13" i="22"/>
  <c r="RZ105" i="22"/>
  <c r="RY266" i="22"/>
  <c r="RY262" i="22"/>
  <c r="RY51" i="22"/>
  <c r="RY84" i="22"/>
  <c r="RY110" i="22"/>
  <c r="RY92" i="22"/>
  <c r="RY26" i="22"/>
  <c r="RY207" i="22"/>
  <c r="RZ208" i="22"/>
  <c r="RY118" i="22"/>
  <c r="RZ177" i="22"/>
  <c r="RY66" i="22"/>
  <c r="RY20" i="22"/>
  <c r="RY267" i="22"/>
  <c r="RY19" i="22"/>
  <c r="RY22" i="22"/>
  <c r="RY39" i="22"/>
  <c r="RY94" i="22"/>
  <c r="RY255" i="22"/>
  <c r="RY7" i="22"/>
  <c r="RY43" i="22"/>
  <c r="RY260" i="22"/>
  <c r="RY242" i="22"/>
  <c r="RY47" i="22"/>
  <c r="RZ106" i="22"/>
  <c r="RY272" i="22"/>
  <c r="RY151" i="22"/>
  <c r="RZ261" i="22"/>
  <c r="RY27" i="22"/>
  <c r="RZ100" i="22"/>
  <c r="RY238" i="22"/>
  <c r="RY33" i="22"/>
  <c r="RZ42" i="22"/>
  <c r="RY250" i="22"/>
  <c r="RY24" i="22"/>
  <c r="RY52" i="22"/>
  <c r="RY103" i="22"/>
  <c r="RY252" i="22"/>
  <c r="RZ163" i="22"/>
  <c r="RY55" i="22"/>
  <c r="SA82" i="22"/>
  <c r="RY211" i="22"/>
  <c r="RZ53" i="22"/>
  <c r="RY155" i="22"/>
  <c r="RY149" i="22"/>
  <c r="RZ80" i="22"/>
  <c r="RY258" i="22"/>
  <c r="RZ38" i="22"/>
  <c r="RY209" i="22"/>
  <c r="RY63" i="22"/>
  <c r="RZ36" i="22"/>
  <c r="RY77" i="22"/>
  <c r="RY14" i="22"/>
  <c r="RY21" i="22"/>
  <c r="RY56" i="22"/>
  <c r="RY58" i="22"/>
  <c r="RY44" i="22"/>
  <c r="RY271" i="22"/>
  <c r="RY160" i="22"/>
  <c r="RY187" i="22"/>
  <c r="RY71" i="22"/>
  <c r="RY212" i="22"/>
  <c r="RY115" i="22"/>
  <c r="RY117" i="22"/>
  <c r="RZ32" i="22"/>
  <c r="RY245" i="22"/>
  <c r="RY6" i="22"/>
  <c r="RZ146" i="22"/>
  <c r="RY64" i="22"/>
  <c r="RY8" i="22"/>
  <c r="RY61" i="22"/>
  <c r="RY48" i="22"/>
  <c r="RY59" i="22"/>
  <c r="RY108" i="22"/>
  <c r="RY107" i="22"/>
  <c r="RY74" i="22"/>
  <c r="RY264" i="22"/>
  <c r="RY119" i="22"/>
  <c r="RY162" i="22"/>
  <c r="RY168" i="22"/>
  <c r="RY86" i="22"/>
  <c r="RY254" i="22"/>
  <c r="RY206" i="22"/>
  <c r="RY256" i="22"/>
  <c r="RY99" i="22"/>
  <c r="RY12" i="22"/>
  <c r="RY72" i="22"/>
  <c r="RZ123" i="22"/>
  <c r="RY45" i="22"/>
  <c r="RY202" i="22"/>
  <c r="RZ273" i="22"/>
  <c r="RY93" i="22"/>
  <c r="RY249" i="22"/>
  <c r="RY46" i="22"/>
  <c r="RZ319" i="22"/>
  <c r="RY54" i="22"/>
  <c r="RY157" i="22"/>
  <c r="RY23" i="22"/>
  <c r="RZ241" i="22"/>
  <c r="RY25" i="22"/>
  <c r="RZ265" i="22"/>
  <c r="RY171" i="22"/>
  <c r="RY251" i="22"/>
  <c r="RY76" i="22"/>
  <c r="RY70" i="22"/>
  <c r="RY78" i="22"/>
  <c r="RY10" i="22"/>
  <c r="RZ50" i="22"/>
  <c r="RY34" i="22"/>
  <c r="RY95" i="22"/>
  <c r="RY126" i="22"/>
  <c r="SA73" i="22"/>
  <c r="RY152" i="22"/>
  <c r="RY154" i="22"/>
  <c r="RZ79" i="22"/>
  <c r="RY28" i="22"/>
  <c r="RY248" i="22"/>
  <c r="RY65" i="22"/>
  <c r="RY176" i="22"/>
  <c r="RY169" i="22"/>
  <c r="RY158" i="22"/>
  <c r="RZ204" i="22"/>
  <c r="RY85" i="22"/>
  <c r="RZ68" i="22"/>
  <c r="RY268" i="22"/>
  <c r="RY15" i="22"/>
  <c r="RY41" i="22"/>
  <c r="RZ235" i="22"/>
  <c r="RZ124" i="22"/>
  <c r="RY244" i="22"/>
  <c r="RY156" i="22"/>
  <c r="RY37" i="22"/>
  <c r="RY5" i="22"/>
  <c r="RY30" i="22"/>
  <c r="RY153" i="22"/>
  <c r="RY150" i="22"/>
  <c r="RY11" i="22"/>
  <c r="RZ269" i="22"/>
  <c r="RZ121" i="22"/>
  <c r="RY270" i="22"/>
  <c r="RY35" i="22"/>
  <c r="RZ88" i="22"/>
  <c r="RZ67" i="22"/>
  <c r="RY263" i="22"/>
  <c r="RY49" i="22"/>
  <c r="RY60" i="22"/>
  <c r="RY16" i="22"/>
  <c r="RY203" i="22"/>
  <c r="RY188" i="22"/>
  <c r="RY259" i="22"/>
  <c r="RY167" i="22"/>
  <c r="RY40" i="22"/>
  <c r="RY166" i="22"/>
  <c r="RY253" i="22"/>
  <c r="RY102" i="22"/>
  <c r="RY205" i="22"/>
  <c r="RY18" i="22"/>
  <c r="RZ201" i="22"/>
  <c r="RZ161" i="22"/>
  <c r="RY112" i="22"/>
  <c r="RZ120" i="22"/>
  <c r="RY164" i="22"/>
  <c r="RZ101" i="22"/>
  <c r="RY125" i="22"/>
  <c r="RZ89" i="22" l="1"/>
  <c r="RZ90" i="22"/>
  <c r="SA97" i="22"/>
  <c r="RZ165" i="22"/>
  <c r="RZ109" i="22"/>
  <c r="RZ113" i="22"/>
  <c r="RZ96" i="22"/>
  <c r="RZ257" i="22"/>
  <c r="RZ164" i="22"/>
  <c r="RZ259" i="22"/>
  <c r="RZ263" i="22"/>
  <c r="RZ11" i="22"/>
  <c r="RZ244" i="22"/>
  <c r="RZ85" i="22"/>
  <c r="RZ28" i="22"/>
  <c r="RZ34" i="22"/>
  <c r="RZ157" i="22"/>
  <c r="RZ45" i="22"/>
  <c r="RZ206" i="22"/>
  <c r="RZ74" i="22"/>
  <c r="RZ71" i="22"/>
  <c r="RZ56" i="22"/>
  <c r="RZ258" i="22"/>
  <c r="RZ55" i="22"/>
  <c r="RZ33" i="22"/>
  <c r="RZ242" i="22"/>
  <c r="RZ94" i="22"/>
  <c r="SA177" i="22"/>
  <c r="RZ26" i="22"/>
  <c r="RZ147" i="22"/>
  <c r="RZ112" i="22"/>
  <c r="RZ60" i="22"/>
  <c r="RZ270" i="22"/>
  <c r="RZ37" i="22"/>
  <c r="RZ15" i="22"/>
  <c r="RZ176" i="22"/>
  <c r="SA79" i="22"/>
  <c r="SA50" i="22"/>
  <c r="RZ25" i="22"/>
  <c r="RZ93" i="22"/>
  <c r="SA123" i="22"/>
  <c r="RZ254" i="22"/>
  <c r="RZ107" i="22"/>
  <c r="RZ6" i="22"/>
  <c r="RZ44" i="22"/>
  <c r="RZ63" i="22"/>
  <c r="SA53" i="22"/>
  <c r="RZ238" i="22"/>
  <c r="RZ267" i="22"/>
  <c r="RZ118" i="22"/>
  <c r="RZ51" i="22"/>
  <c r="RZ13" i="22"/>
  <c r="RZ114" i="22"/>
  <c r="RZ237" i="22"/>
  <c r="RZ145" i="22"/>
  <c r="SA104" i="22"/>
  <c r="SA91" i="22"/>
  <c r="RZ111" i="22"/>
  <c r="RZ253" i="22"/>
  <c r="RZ125" i="22"/>
  <c r="RZ188" i="22"/>
  <c r="RZ150" i="22"/>
  <c r="SA124" i="22"/>
  <c r="SB73" i="22"/>
  <c r="RZ76" i="22"/>
  <c r="RZ54" i="22"/>
  <c r="RZ99" i="22"/>
  <c r="RZ119" i="22"/>
  <c r="RZ61" i="22"/>
  <c r="RZ117" i="22"/>
  <c r="RZ187" i="22"/>
  <c r="RZ21" i="22"/>
  <c r="SA80" i="22"/>
  <c r="SA163" i="22"/>
  <c r="RZ24" i="22"/>
  <c r="SA261" i="22"/>
  <c r="RZ39" i="22"/>
  <c r="RZ92" i="22"/>
  <c r="RZ9" i="22"/>
  <c r="RZ18" i="22"/>
  <c r="RZ40" i="22"/>
  <c r="SA101" i="22"/>
  <c r="SA161" i="22"/>
  <c r="RZ102" i="22"/>
  <c r="RZ203" i="22"/>
  <c r="SA67" i="22"/>
  <c r="SA121" i="22"/>
  <c r="SA235" i="22"/>
  <c r="RZ65" i="22"/>
  <c r="RZ126" i="22"/>
  <c r="RZ251" i="22"/>
  <c r="SA319" i="22"/>
  <c r="RZ72" i="22"/>
  <c r="RZ86" i="22"/>
  <c r="RZ8" i="22"/>
  <c r="RZ115" i="22"/>
  <c r="RZ58" i="22"/>
  <c r="RZ209" i="22"/>
  <c r="RZ211" i="22"/>
  <c r="RZ250" i="22"/>
  <c r="SA100" i="22"/>
  <c r="RZ260" i="22"/>
  <c r="RZ22" i="22"/>
  <c r="RZ262" i="22"/>
  <c r="RZ170" i="22"/>
  <c r="RZ214" i="22"/>
  <c r="RZ17" i="22"/>
  <c r="RZ98" i="22"/>
  <c r="RZ148" i="22"/>
  <c r="RZ29" i="22"/>
  <c r="SA201" i="22"/>
  <c r="SA120" i="22"/>
  <c r="RZ205" i="22"/>
  <c r="RZ167" i="22"/>
  <c r="RZ153" i="22"/>
  <c r="RZ268" i="22"/>
  <c r="SA204" i="22"/>
  <c r="RZ154" i="22"/>
  <c r="RZ10" i="22"/>
  <c r="SA241" i="22"/>
  <c r="SA273" i="22"/>
  <c r="RZ108" i="22"/>
  <c r="RZ245" i="22"/>
  <c r="RZ14" i="22"/>
  <c r="RZ149" i="22"/>
  <c r="RZ252" i="22"/>
  <c r="RZ151" i="22"/>
  <c r="SA106" i="22"/>
  <c r="RZ7" i="22"/>
  <c r="RZ20" i="22"/>
  <c r="SA208" i="22"/>
  <c r="RZ122" i="22"/>
  <c r="RZ159" i="22"/>
  <c r="RZ49" i="22"/>
  <c r="SA88" i="22"/>
  <c r="SA269" i="22"/>
  <c r="RZ156" i="22"/>
  <c r="RZ158" i="22"/>
  <c r="RZ152" i="22"/>
  <c r="RZ78" i="22"/>
  <c r="RZ23" i="22"/>
  <c r="RZ202" i="22"/>
  <c r="RZ256" i="22"/>
  <c r="RZ264" i="22"/>
  <c r="RZ64" i="22"/>
  <c r="RZ212" i="22"/>
  <c r="RZ77" i="22"/>
  <c r="SA38" i="22"/>
  <c r="SB82" i="22"/>
  <c r="RZ27" i="22"/>
  <c r="RZ47" i="22"/>
  <c r="RZ255" i="22"/>
  <c r="RZ66" i="22"/>
  <c r="RZ110" i="22"/>
  <c r="RZ266" i="22"/>
  <c r="SA83" i="22"/>
  <c r="RZ246" i="22"/>
  <c r="RZ116" i="22"/>
  <c r="RZ62" i="22"/>
  <c r="SA210" i="22"/>
  <c r="RZ69" i="22"/>
  <c r="SA247" i="22"/>
  <c r="RZ30" i="22"/>
  <c r="RZ41" i="22"/>
  <c r="SA68" i="22"/>
  <c r="RZ248" i="22"/>
  <c r="RZ95" i="22"/>
  <c r="RZ171" i="22"/>
  <c r="RZ46" i="22"/>
  <c r="RZ12" i="22"/>
  <c r="RZ168" i="22"/>
  <c r="RZ59" i="22"/>
  <c r="RZ160" i="22"/>
  <c r="RZ155" i="22"/>
  <c r="RZ103" i="22"/>
  <c r="SA42" i="22"/>
  <c r="RZ272" i="22"/>
  <c r="RZ43" i="22"/>
  <c r="RZ19" i="22"/>
  <c r="RZ207" i="22"/>
  <c r="RZ81" i="22"/>
  <c r="RZ166" i="22"/>
  <c r="RZ16" i="22"/>
  <c r="RZ35" i="22"/>
  <c r="RZ5" i="22"/>
  <c r="RZ169" i="22"/>
  <c r="RZ70" i="22"/>
  <c r="SA265" i="22"/>
  <c r="RZ249" i="22"/>
  <c r="RZ162" i="22"/>
  <c r="RZ48" i="22"/>
  <c r="SA146" i="22"/>
  <c r="SA32" i="22"/>
  <c r="RZ271" i="22"/>
  <c r="SA36" i="22"/>
  <c r="RZ52" i="22"/>
  <c r="RZ84" i="22"/>
  <c r="SA105" i="22"/>
  <c r="RZ57" i="22"/>
  <c r="RZ75" i="22"/>
  <c r="RZ31" i="22"/>
  <c r="RZ87" i="22"/>
  <c r="RZ213" i="22"/>
  <c r="SA89" i="22" l="1"/>
  <c r="SB97" i="22"/>
  <c r="SA90" i="22"/>
  <c r="SA165" i="22"/>
  <c r="SA109" i="22"/>
  <c r="SA257" i="22"/>
  <c r="SA96" i="22"/>
  <c r="SA113" i="22"/>
  <c r="SA87" i="22"/>
  <c r="SA57" i="22"/>
  <c r="SA31" i="22"/>
  <c r="SA162" i="22"/>
  <c r="SA5" i="22"/>
  <c r="SB210" i="22"/>
  <c r="SB38" i="22"/>
  <c r="SA264" i="22"/>
  <c r="SA78" i="22"/>
  <c r="SB106" i="22"/>
  <c r="SA14" i="22"/>
  <c r="SA154" i="22"/>
  <c r="SA98" i="22"/>
  <c r="SA115" i="22"/>
  <c r="SA65" i="22"/>
  <c r="SB32" i="22"/>
  <c r="SA207" i="22"/>
  <c r="SA12" i="22"/>
  <c r="SA62" i="22"/>
  <c r="SA47" i="22"/>
  <c r="SB88" i="22"/>
  <c r="SB273" i="22"/>
  <c r="SB204" i="22"/>
  <c r="SA167" i="22"/>
  <c r="SB201" i="22"/>
  <c r="SA17" i="22"/>
  <c r="SA22" i="22"/>
  <c r="SA211" i="22"/>
  <c r="SA8" i="22"/>
  <c r="SB319" i="22"/>
  <c r="SB235" i="22"/>
  <c r="SA203" i="22"/>
  <c r="SA40" i="22"/>
  <c r="SA92" i="22"/>
  <c r="SA24" i="22"/>
  <c r="SA187" i="22"/>
  <c r="SA99" i="22"/>
  <c r="SA188" i="22"/>
  <c r="SB91" i="22"/>
  <c r="SA114" i="22"/>
  <c r="SA267" i="22"/>
  <c r="SB53" i="22"/>
  <c r="SA107" i="22"/>
  <c r="SA25" i="22"/>
  <c r="SA15" i="22"/>
  <c r="SA112" i="22"/>
  <c r="SA94" i="22"/>
  <c r="SA55" i="22"/>
  <c r="SA74" i="22"/>
  <c r="SA34" i="22"/>
  <c r="SA11" i="22"/>
  <c r="SB42" i="22"/>
  <c r="SA248" i="22"/>
  <c r="SA266" i="22"/>
  <c r="SA77" i="22"/>
  <c r="SA256" i="22"/>
  <c r="SA152" i="22"/>
  <c r="SB208" i="22"/>
  <c r="SA151" i="22"/>
  <c r="SA84" i="22"/>
  <c r="SB146" i="22"/>
  <c r="SA16" i="22"/>
  <c r="SA103" i="22"/>
  <c r="SA46" i="22"/>
  <c r="SB247" i="22"/>
  <c r="SA110" i="22"/>
  <c r="SA212" i="22"/>
  <c r="SA202" i="22"/>
  <c r="SA158" i="22"/>
  <c r="SA49" i="22"/>
  <c r="SA20" i="22"/>
  <c r="SA252" i="22"/>
  <c r="SA245" i="22"/>
  <c r="SA268" i="22"/>
  <c r="SA251" i="22"/>
  <c r="SA102" i="22"/>
  <c r="SA18" i="22"/>
  <c r="SA39" i="22"/>
  <c r="SB163" i="22"/>
  <c r="SA117" i="22"/>
  <c r="SA54" i="22"/>
  <c r="SB124" i="22"/>
  <c r="SA125" i="22"/>
  <c r="SB104" i="22"/>
  <c r="SA13" i="22"/>
  <c r="SA63" i="22"/>
  <c r="SA254" i="22"/>
  <c r="SB50" i="22"/>
  <c r="SA37" i="22"/>
  <c r="SA147" i="22"/>
  <c r="SA242" i="22"/>
  <c r="SA258" i="22"/>
  <c r="SA206" i="22"/>
  <c r="SA28" i="22"/>
  <c r="SA263" i="22"/>
  <c r="SA75" i="22"/>
  <c r="SA52" i="22"/>
  <c r="SA35" i="22"/>
  <c r="SA160" i="22"/>
  <c r="SA213" i="22"/>
  <c r="SA249" i="22"/>
  <c r="SA169" i="22"/>
  <c r="SA19" i="22"/>
  <c r="SB68" i="22"/>
  <c r="SA116" i="22"/>
  <c r="SA27" i="22"/>
  <c r="SB241" i="22"/>
  <c r="SA205" i="22"/>
  <c r="SA29" i="22"/>
  <c r="SA214" i="22"/>
  <c r="SA260" i="22"/>
  <c r="SA209" i="22"/>
  <c r="SB265" i="22"/>
  <c r="SA166" i="22"/>
  <c r="SA155" i="22"/>
  <c r="SA171" i="22"/>
  <c r="SA69" i="22"/>
  <c r="SA66" i="22"/>
  <c r="SC82" i="22"/>
  <c r="SA64" i="22"/>
  <c r="SA23" i="22"/>
  <c r="SA156" i="22"/>
  <c r="SA159" i="22"/>
  <c r="SA7" i="22"/>
  <c r="SA149" i="22"/>
  <c r="SA108" i="22"/>
  <c r="SA10" i="22"/>
  <c r="SA153" i="22"/>
  <c r="SA148" i="22"/>
  <c r="SA170" i="22"/>
  <c r="SB100" i="22"/>
  <c r="SA58" i="22"/>
  <c r="SA86" i="22"/>
  <c r="SA126" i="22"/>
  <c r="SB121" i="22"/>
  <c r="SB161" i="22"/>
  <c r="SB80" i="22"/>
  <c r="SA61" i="22"/>
  <c r="SA76" i="22"/>
  <c r="SA150" i="22"/>
  <c r="SA253" i="22"/>
  <c r="SA145" i="22"/>
  <c r="SA51" i="22"/>
  <c r="SA44" i="22"/>
  <c r="SB123" i="22"/>
  <c r="SB79" i="22"/>
  <c r="SA270" i="22"/>
  <c r="SA26" i="22"/>
  <c r="SA56" i="22"/>
  <c r="SA45" i="22"/>
  <c r="SA85" i="22"/>
  <c r="SA259" i="22"/>
  <c r="SB36" i="22"/>
  <c r="SA48" i="22"/>
  <c r="SA43" i="22"/>
  <c r="SA59" i="22"/>
  <c r="SA41" i="22"/>
  <c r="SA246" i="22"/>
  <c r="SB120" i="22"/>
  <c r="SB105" i="22"/>
  <c r="SA271" i="22"/>
  <c r="SA70" i="22"/>
  <c r="SA81" i="22"/>
  <c r="SA272" i="22"/>
  <c r="SA168" i="22"/>
  <c r="SA95" i="22"/>
  <c r="SA30" i="22"/>
  <c r="SB83" i="22"/>
  <c r="SA255" i="22"/>
  <c r="SB269" i="22"/>
  <c r="SA122" i="22"/>
  <c r="SA262" i="22"/>
  <c r="SA250" i="22"/>
  <c r="SA72" i="22"/>
  <c r="SB67" i="22"/>
  <c r="SB101" i="22"/>
  <c r="SA9" i="22"/>
  <c r="SB261" i="22"/>
  <c r="SA21" i="22"/>
  <c r="SA119" i="22"/>
  <c r="SC73" i="22"/>
  <c r="SA111" i="22"/>
  <c r="SA237" i="22"/>
  <c r="SA118" i="22"/>
  <c r="SA238" i="22"/>
  <c r="SA6" i="22"/>
  <c r="SA93" i="22"/>
  <c r="SA176" i="22"/>
  <c r="SA60" i="22"/>
  <c r="SB177" i="22"/>
  <c r="SA33" i="22"/>
  <c r="SA71" i="22"/>
  <c r="SA157" i="22"/>
  <c r="SA244" i="22"/>
  <c r="SA164" i="22"/>
  <c r="SB89" i="22" l="1"/>
  <c r="SB90" i="22"/>
  <c r="SC97" i="22"/>
  <c r="SB165" i="22"/>
  <c r="SB109" i="22"/>
  <c r="SB113" i="22"/>
  <c r="SB96" i="22"/>
  <c r="SB257" i="22"/>
  <c r="SB60" i="22"/>
  <c r="SB71" i="22"/>
  <c r="SB118" i="22"/>
  <c r="SB9" i="22"/>
  <c r="SB122" i="22"/>
  <c r="SB272" i="22"/>
  <c r="SC105" i="22"/>
  <c r="SB56" i="22"/>
  <c r="SC79" i="22"/>
  <c r="SB76" i="22"/>
  <c r="SB86" i="22"/>
  <c r="SB149" i="22"/>
  <c r="SB69" i="22"/>
  <c r="SC265" i="22"/>
  <c r="SB116" i="22"/>
  <c r="SB28" i="22"/>
  <c r="SB147" i="22"/>
  <c r="SB125" i="22"/>
  <c r="SC163" i="22"/>
  <c r="SB245" i="22"/>
  <c r="SB151" i="22"/>
  <c r="SB25" i="22"/>
  <c r="SB33" i="22"/>
  <c r="SB119" i="22"/>
  <c r="SC101" i="22"/>
  <c r="SC269" i="22"/>
  <c r="SB81" i="22"/>
  <c r="SC120" i="22"/>
  <c r="SB259" i="22"/>
  <c r="SB145" i="22"/>
  <c r="SC161" i="22"/>
  <c r="SB153" i="22"/>
  <c r="SB64" i="22"/>
  <c r="SB209" i="22"/>
  <c r="SB249" i="22"/>
  <c r="SB52" i="22"/>
  <c r="SB37" i="22"/>
  <c r="SB39" i="22"/>
  <c r="SB252" i="22"/>
  <c r="SB46" i="22"/>
  <c r="SC208" i="22"/>
  <c r="SB11" i="22"/>
  <c r="SB107" i="22"/>
  <c r="SB187" i="22"/>
  <c r="SB203" i="22"/>
  <c r="SB211" i="22"/>
  <c r="SB167" i="22"/>
  <c r="SB47" i="22"/>
  <c r="SB98" i="22"/>
  <c r="SC106" i="22"/>
  <c r="SC210" i="22"/>
  <c r="SB31" i="22"/>
  <c r="SB237" i="22"/>
  <c r="SB262" i="22"/>
  <c r="SB95" i="22"/>
  <c r="SB43" i="22"/>
  <c r="SC123" i="22"/>
  <c r="SB61" i="22"/>
  <c r="SB58" i="22"/>
  <c r="SB7" i="22"/>
  <c r="SB171" i="22"/>
  <c r="SB205" i="22"/>
  <c r="SC68" i="22"/>
  <c r="SB213" i="22"/>
  <c r="SB206" i="22"/>
  <c r="SC124" i="22"/>
  <c r="SB251" i="22"/>
  <c r="SB202" i="22"/>
  <c r="SB84" i="22"/>
  <c r="SB266" i="22"/>
  <c r="SB94" i="22"/>
  <c r="SC91" i="22"/>
  <c r="SB164" i="22"/>
  <c r="SB244" i="22"/>
  <c r="SC177" i="22"/>
  <c r="SB21" i="22"/>
  <c r="SB168" i="22"/>
  <c r="SB246" i="22"/>
  <c r="SB26" i="22"/>
  <c r="SB253" i="22"/>
  <c r="SC80" i="22"/>
  <c r="SC121" i="22"/>
  <c r="SC100" i="22"/>
  <c r="SB159" i="22"/>
  <c r="SB155" i="22"/>
  <c r="SC241" i="22"/>
  <c r="SB75" i="22"/>
  <c r="SB13" i="22"/>
  <c r="SB18" i="22"/>
  <c r="SB212" i="22"/>
  <c r="SB152" i="22"/>
  <c r="SB112" i="22"/>
  <c r="SC53" i="22"/>
  <c r="SB188" i="22"/>
  <c r="SB24" i="22"/>
  <c r="SC235" i="22"/>
  <c r="SB22" i="22"/>
  <c r="SC204" i="22"/>
  <c r="SB62" i="22"/>
  <c r="SC32" i="22"/>
  <c r="SB78" i="22"/>
  <c r="SB5" i="22"/>
  <c r="SB93" i="22"/>
  <c r="SB6" i="22"/>
  <c r="SB111" i="22"/>
  <c r="SC67" i="22"/>
  <c r="SB255" i="22"/>
  <c r="SB70" i="22"/>
  <c r="SB85" i="22"/>
  <c r="SB44" i="22"/>
  <c r="SB10" i="22"/>
  <c r="SD82" i="22"/>
  <c r="SB260" i="22"/>
  <c r="SB160" i="22"/>
  <c r="SB258" i="22"/>
  <c r="SC50" i="22"/>
  <c r="SB54" i="22"/>
  <c r="SB20" i="22"/>
  <c r="SB103" i="22"/>
  <c r="SB34" i="22"/>
  <c r="SC261" i="22"/>
  <c r="SC83" i="22"/>
  <c r="SB41" i="22"/>
  <c r="SB45" i="22"/>
  <c r="SB126" i="22"/>
  <c r="SB108" i="22"/>
  <c r="SB66" i="22"/>
  <c r="SB214" i="22"/>
  <c r="SB19" i="22"/>
  <c r="SB35" i="22"/>
  <c r="SB242" i="22"/>
  <c r="SB117" i="22"/>
  <c r="SB102" i="22"/>
  <c r="SB49" i="22"/>
  <c r="SB16" i="22"/>
  <c r="SB256" i="22"/>
  <c r="SB74" i="22"/>
  <c r="SB15" i="22"/>
  <c r="SB267" i="22"/>
  <c r="SB92" i="22"/>
  <c r="SC319" i="22"/>
  <c r="SB17" i="22"/>
  <c r="SC273" i="22"/>
  <c r="SB12" i="22"/>
  <c r="SB65" i="22"/>
  <c r="SB154" i="22"/>
  <c r="SB264" i="22"/>
  <c r="SB162" i="22"/>
  <c r="SB57" i="22"/>
  <c r="SB238" i="22"/>
  <c r="SB271" i="22"/>
  <c r="SB48" i="22"/>
  <c r="SB270" i="22"/>
  <c r="SB150" i="22"/>
  <c r="SB170" i="22"/>
  <c r="SB156" i="22"/>
  <c r="SB166" i="22"/>
  <c r="SB27" i="22"/>
  <c r="SB263" i="22"/>
  <c r="SB254" i="22"/>
  <c r="SC104" i="22"/>
  <c r="SB268" i="22"/>
  <c r="SB110" i="22"/>
  <c r="SB248" i="22"/>
  <c r="SB157" i="22"/>
  <c r="SB72" i="22"/>
  <c r="SB176" i="22"/>
  <c r="SD73" i="22"/>
  <c r="SB250" i="22"/>
  <c r="SB30" i="22"/>
  <c r="SB59" i="22"/>
  <c r="SC36" i="22"/>
  <c r="SB51" i="22"/>
  <c r="SB148" i="22"/>
  <c r="SB23" i="22"/>
  <c r="SB29" i="22"/>
  <c r="SB169" i="22"/>
  <c r="SB63" i="22"/>
  <c r="SB158" i="22"/>
  <c r="SC247" i="22"/>
  <c r="SC146" i="22"/>
  <c r="SB77" i="22"/>
  <c r="SC42" i="22"/>
  <c r="SB55" i="22"/>
  <c r="SB114" i="22"/>
  <c r="SB99" i="22"/>
  <c r="SB40" i="22"/>
  <c r="SB8" i="22"/>
  <c r="SC201" i="22"/>
  <c r="SC88" i="22"/>
  <c r="SB207" i="22"/>
  <c r="SB115" i="22"/>
  <c r="SB14" i="22"/>
  <c r="SC38" i="22"/>
  <c r="SB87" i="22"/>
  <c r="OI326" i="22"/>
  <c r="OJ326" i="22"/>
  <c r="OK326" i="22"/>
  <c r="OL326" i="22"/>
  <c r="OM326" i="22"/>
  <c r="OO326" i="22"/>
  <c r="OI327" i="22"/>
  <c r="OJ327" i="22"/>
  <c r="OK327" i="22"/>
  <c r="OL327" i="22"/>
  <c r="OM327" i="22"/>
  <c r="OO327" i="22"/>
  <c r="OI328" i="22"/>
  <c r="OJ328" i="22"/>
  <c r="OK328" i="22"/>
  <c r="OL328" i="22"/>
  <c r="OM328" i="22"/>
  <c r="OO328" i="22"/>
  <c r="OI329" i="22"/>
  <c r="OJ329" i="22"/>
  <c r="OK329" i="22"/>
  <c r="OL329" i="22"/>
  <c r="OM329" i="22"/>
  <c r="OO329" i="22"/>
  <c r="OG327" i="22"/>
  <c r="OG329" i="22"/>
  <c r="OG326" i="22"/>
  <c r="SC89" i="22" l="1"/>
  <c r="SD97" i="22"/>
  <c r="SC90" i="22"/>
  <c r="SC165" i="22"/>
  <c r="SC109" i="22"/>
  <c r="SC257" i="22"/>
  <c r="SC96" i="22"/>
  <c r="SC113" i="22"/>
  <c r="SD36" i="22"/>
  <c r="SC157" i="22"/>
  <c r="SC268" i="22"/>
  <c r="SC170" i="22"/>
  <c r="SC162" i="22"/>
  <c r="SC12" i="22"/>
  <c r="SC74" i="22"/>
  <c r="SC102" i="22"/>
  <c r="SC19" i="22"/>
  <c r="SD83" i="22"/>
  <c r="SD50" i="22"/>
  <c r="SC260" i="22"/>
  <c r="SC85" i="22"/>
  <c r="SC111" i="22"/>
  <c r="SC5" i="22"/>
  <c r="SC62" i="22"/>
  <c r="SC24" i="22"/>
  <c r="SC18" i="22"/>
  <c r="SD241" i="22"/>
  <c r="SD247" i="22"/>
  <c r="SC176" i="22"/>
  <c r="SC264" i="22"/>
  <c r="SD204" i="22"/>
  <c r="SD177" i="22"/>
  <c r="SC94" i="22"/>
  <c r="SC251" i="22"/>
  <c r="SC58" i="22"/>
  <c r="SC43" i="22"/>
  <c r="SC31" i="22"/>
  <c r="SC203" i="22"/>
  <c r="SD269" i="22"/>
  <c r="SC25" i="22"/>
  <c r="SC116" i="22"/>
  <c r="SC86" i="22"/>
  <c r="SD105" i="22"/>
  <c r="SC118" i="22"/>
  <c r="SC114" i="22"/>
  <c r="SC8" i="22"/>
  <c r="SD273" i="22"/>
  <c r="SC117" i="22"/>
  <c r="SC214" i="22"/>
  <c r="SC103" i="22"/>
  <c r="SE82" i="22"/>
  <c r="SC78" i="22"/>
  <c r="SC152" i="22"/>
  <c r="SC155" i="22"/>
  <c r="SD68" i="22"/>
  <c r="SD208" i="22"/>
  <c r="SC209" i="22"/>
  <c r="SC145" i="22"/>
  <c r="SC125" i="22"/>
  <c r="SD201" i="22"/>
  <c r="SC115" i="22"/>
  <c r="SC55" i="22"/>
  <c r="SC148" i="22"/>
  <c r="SC59" i="22"/>
  <c r="SC248" i="22"/>
  <c r="SD261" i="22"/>
  <c r="SC258" i="22"/>
  <c r="SC70" i="22"/>
  <c r="SC6" i="22"/>
  <c r="SC188" i="22"/>
  <c r="SC13" i="22"/>
  <c r="SC246" i="22"/>
  <c r="SC207" i="22"/>
  <c r="SC40" i="22"/>
  <c r="SC169" i="22"/>
  <c r="SC30" i="22"/>
  <c r="SC254" i="22"/>
  <c r="SC150" i="22"/>
  <c r="SC17" i="22"/>
  <c r="SC16" i="22"/>
  <c r="SC45" i="22"/>
  <c r="SC20" i="22"/>
  <c r="SC10" i="22"/>
  <c r="SC255" i="22"/>
  <c r="SC93" i="22"/>
  <c r="SC22" i="22"/>
  <c r="SD53" i="22"/>
  <c r="SC212" i="22"/>
  <c r="SC75" i="22"/>
  <c r="SC159" i="22"/>
  <c r="SC253" i="22"/>
  <c r="SC168" i="22"/>
  <c r="SC244" i="22"/>
  <c r="SC266" i="22"/>
  <c r="SD124" i="22"/>
  <c r="SC205" i="22"/>
  <c r="SC61" i="22"/>
  <c r="SC95" i="22"/>
  <c r="SD210" i="22"/>
  <c r="SC47" i="22"/>
  <c r="SC187" i="22"/>
  <c r="SC46" i="22"/>
  <c r="SC37" i="22"/>
  <c r="SC64" i="22"/>
  <c r="SC259" i="22"/>
  <c r="SD101" i="22"/>
  <c r="SC151" i="22"/>
  <c r="SC147" i="22"/>
  <c r="SD265" i="22"/>
  <c r="SC76" i="22"/>
  <c r="SC272" i="22"/>
  <c r="SC71" i="22"/>
  <c r="SD146" i="22"/>
  <c r="SC87" i="22"/>
  <c r="SD104" i="22"/>
  <c r="SC27" i="22"/>
  <c r="SC271" i="22"/>
  <c r="SC256" i="22"/>
  <c r="SD80" i="22"/>
  <c r="SD42" i="22"/>
  <c r="SC158" i="22"/>
  <c r="SC166" i="22"/>
  <c r="SC238" i="22"/>
  <c r="SC154" i="22"/>
  <c r="SC267" i="22"/>
  <c r="SC242" i="22"/>
  <c r="SC66" i="22"/>
  <c r="SC160" i="22"/>
  <c r="SC34" i="22"/>
  <c r="SD38" i="22"/>
  <c r="SC77" i="22"/>
  <c r="SC51" i="22"/>
  <c r="SD319" i="22"/>
  <c r="SC108" i="22"/>
  <c r="SD67" i="22"/>
  <c r="SD235" i="22"/>
  <c r="SC112" i="22"/>
  <c r="SD100" i="22"/>
  <c r="SC164" i="22"/>
  <c r="SC84" i="22"/>
  <c r="SC206" i="22"/>
  <c r="SC171" i="22"/>
  <c r="SD106" i="22"/>
  <c r="SC107" i="22"/>
  <c r="SC252" i="22"/>
  <c r="SC52" i="22"/>
  <c r="SC153" i="22"/>
  <c r="SD120" i="22"/>
  <c r="SC119" i="22"/>
  <c r="SC245" i="22"/>
  <c r="SC28" i="22"/>
  <c r="SC69" i="22"/>
  <c r="SD79" i="22"/>
  <c r="SC122" i="22"/>
  <c r="SD88" i="22"/>
  <c r="SC99" i="22"/>
  <c r="SC29" i="22"/>
  <c r="SC250" i="22"/>
  <c r="SC72" i="22"/>
  <c r="SC110" i="22"/>
  <c r="SC263" i="22"/>
  <c r="SC156" i="22"/>
  <c r="SC270" i="22"/>
  <c r="SC57" i="22"/>
  <c r="SC65" i="22"/>
  <c r="SC15" i="22"/>
  <c r="SC49" i="22"/>
  <c r="SC35" i="22"/>
  <c r="SC41" i="22"/>
  <c r="SC54" i="22"/>
  <c r="SC44" i="22"/>
  <c r="SD32" i="22"/>
  <c r="SC26" i="22"/>
  <c r="SD123" i="22"/>
  <c r="SC262" i="22"/>
  <c r="SC167" i="22"/>
  <c r="SC14" i="22"/>
  <c r="SC63" i="22"/>
  <c r="SC23" i="22"/>
  <c r="SE73" i="22"/>
  <c r="SC48" i="22"/>
  <c r="SC92" i="22"/>
  <c r="SC126" i="22"/>
  <c r="SD121" i="22"/>
  <c r="SC21" i="22"/>
  <c r="SD91" i="22"/>
  <c r="SC202" i="22"/>
  <c r="SC213" i="22"/>
  <c r="SC7" i="22"/>
  <c r="SC237" i="22"/>
  <c r="SC98" i="22"/>
  <c r="SC211" i="22"/>
  <c r="SC11" i="22"/>
  <c r="SC39" i="22"/>
  <c r="SC249" i="22"/>
  <c r="SD161" i="22"/>
  <c r="SC81" i="22"/>
  <c r="SC33" i="22"/>
  <c r="SD163" i="22"/>
  <c r="SC149" i="22"/>
  <c r="SC56" i="22"/>
  <c r="SC9" i="22"/>
  <c r="SC60" i="22"/>
  <c r="P327" i="22"/>
  <c r="J327" i="22" s="1"/>
  <c r="P328" i="22"/>
  <c r="J328" i="22" s="1"/>
  <c r="P329" i="22"/>
  <c r="J329" i="22" s="1"/>
  <c r="SD89" i="22" l="1"/>
  <c r="SD90" i="22"/>
  <c r="SE97" i="22"/>
  <c r="SD165" i="22"/>
  <c r="SD109" i="22"/>
  <c r="SD113" i="22"/>
  <c r="SD96" i="22"/>
  <c r="SD257" i="22"/>
  <c r="SD149" i="22"/>
  <c r="SF73" i="22"/>
  <c r="SD49" i="22"/>
  <c r="SD72" i="22"/>
  <c r="SE79" i="22"/>
  <c r="SD252" i="22"/>
  <c r="SD77" i="22"/>
  <c r="SD267" i="22"/>
  <c r="SD27" i="22"/>
  <c r="SD147" i="22"/>
  <c r="SD47" i="22"/>
  <c r="SD205" i="22"/>
  <c r="SD212" i="22"/>
  <c r="SD16" i="22"/>
  <c r="SD145" i="22"/>
  <c r="SD103" i="22"/>
  <c r="SD114" i="22"/>
  <c r="SD203" i="22"/>
  <c r="SE241" i="22"/>
  <c r="SD81" i="22"/>
  <c r="SD126" i="22"/>
  <c r="SE161" i="22"/>
  <c r="SD7" i="22"/>
  <c r="SD92" i="22"/>
  <c r="SD262" i="22"/>
  <c r="SD15" i="22"/>
  <c r="SD250" i="22"/>
  <c r="SE88" i="22"/>
  <c r="SD107" i="22"/>
  <c r="SD112" i="22"/>
  <c r="SD272" i="22"/>
  <c r="SD37" i="22"/>
  <c r="SE210" i="22"/>
  <c r="SE124" i="22"/>
  <c r="SE53" i="22"/>
  <c r="SD17" i="22"/>
  <c r="SD246" i="22"/>
  <c r="SD248" i="22"/>
  <c r="SD115" i="22"/>
  <c r="SD152" i="22"/>
  <c r="SE273" i="22"/>
  <c r="SD25" i="22"/>
  <c r="SD264" i="22"/>
  <c r="SD18" i="22"/>
  <c r="SD5" i="22"/>
  <c r="SE50" i="22"/>
  <c r="SD102" i="22"/>
  <c r="SD170" i="22"/>
  <c r="SD60" i="22"/>
  <c r="SD211" i="22"/>
  <c r="SD21" i="22"/>
  <c r="SD23" i="22"/>
  <c r="SD54" i="22"/>
  <c r="SD156" i="22"/>
  <c r="SD69" i="22"/>
  <c r="SE120" i="22"/>
  <c r="SD84" i="22"/>
  <c r="SD108" i="22"/>
  <c r="SE38" i="22"/>
  <c r="SD154" i="22"/>
  <c r="SE80" i="22"/>
  <c r="SE104" i="22"/>
  <c r="SD151" i="22"/>
  <c r="SD253" i="22"/>
  <c r="SD10" i="22"/>
  <c r="SD169" i="22"/>
  <c r="SD70" i="22"/>
  <c r="SD209" i="22"/>
  <c r="SD118" i="22"/>
  <c r="SD251" i="22"/>
  <c r="SD9" i="22"/>
  <c r="SE163" i="22"/>
  <c r="SD98" i="22"/>
  <c r="SD63" i="22"/>
  <c r="SE123" i="22"/>
  <c r="SE32" i="22"/>
  <c r="SD65" i="22"/>
  <c r="SD29" i="22"/>
  <c r="SD28" i="22"/>
  <c r="SD164" i="22"/>
  <c r="SE235" i="22"/>
  <c r="SE319" i="22"/>
  <c r="SD66" i="22"/>
  <c r="SD87" i="22"/>
  <c r="SD46" i="22"/>
  <c r="SD266" i="22"/>
  <c r="SD22" i="22"/>
  <c r="SD150" i="22"/>
  <c r="SD13" i="22"/>
  <c r="SD59" i="22"/>
  <c r="SE201" i="22"/>
  <c r="SE208" i="22"/>
  <c r="SD214" i="22"/>
  <c r="SE105" i="22"/>
  <c r="SD31" i="22"/>
  <c r="SD94" i="22"/>
  <c r="SD111" i="22"/>
  <c r="SD74" i="22"/>
  <c r="SD268" i="22"/>
  <c r="SD249" i="22"/>
  <c r="SD213" i="22"/>
  <c r="SD48" i="22"/>
  <c r="SD41" i="22"/>
  <c r="SD263" i="22"/>
  <c r="SD153" i="22"/>
  <c r="SE106" i="22"/>
  <c r="SD34" i="22"/>
  <c r="SD238" i="22"/>
  <c r="SD256" i="22"/>
  <c r="SD76" i="22"/>
  <c r="SE101" i="22"/>
  <c r="SD95" i="22"/>
  <c r="SD159" i="22"/>
  <c r="SD20" i="22"/>
  <c r="SD40" i="22"/>
  <c r="SD258" i="22"/>
  <c r="SD78" i="22"/>
  <c r="SE269" i="22"/>
  <c r="SD176" i="22"/>
  <c r="SD39" i="22"/>
  <c r="SD202" i="22"/>
  <c r="SD26" i="22"/>
  <c r="SD35" i="22"/>
  <c r="SD110" i="22"/>
  <c r="SD122" i="22"/>
  <c r="SD52" i="22"/>
  <c r="SD166" i="22"/>
  <c r="SD271" i="22"/>
  <c r="SE146" i="22"/>
  <c r="SE265" i="22"/>
  <c r="SD187" i="22"/>
  <c r="SD244" i="22"/>
  <c r="SD93" i="22"/>
  <c r="SD254" i="22"/>
  <c r="SD188" i="22"/>
  <c r="SE261" i="22"/>
  <c r="SD125" i="22"/>
  <c r="SE68" i="22"/>
  <c r="SD117" i="22"/>
  <c r="SD86" i="22"/>
  <c r="SD43" i="22"/>
  <c r="SE177" i="22"/>
  <c r="SE247" i="22"/>
  <c r="SD24" i="22"/>
  <c r="SD85" i="22"/>
  <c r="SE83" i="22"/>
  <c r="SD12" i="22"/>
  <c r="SD157" i="22"/>
  <c r="SD33" i="22"/>
  <c r="SD237" i="22"/>
  <c r="SE121" i="22"/>
  <c r="SD14" i="22"/>
  <c r="SD44" i="22"/>
  <c r="SD57" i="22"/>
  <c r="SD245" i="22"/>
  <c r="SD171" i="22"/>
  <c r="SD51" i="22"/>
  <c r="SD242" i="22"/>
  <c r="SD158" i="22"/>
  <c r="SD259" i="22"/>
  <c r="SD61" i="22"/>
  <c r="SD75" i="22"/>
  <c r="SD45" i="22"/>
  <c r="SD207" i="22"/>
  <c r="SD148" i="22"/>
  <c r="SF82" i="22"/>
  <c r="SD8" i="22"/>
  <c r="SD56" i="22"/>
  <c r="SD11" i="22"/>
  <c r="SE91" i="22"/>
  <c r="SD167" i="22"/>
  <c r="SD270" i="22"/>
  <c r="SD99" i="22"/>
  <c r="SD119" i="22"/>
  <c r="SD206" i="22"/>
  <c r="SE100" i="22"/>
  <c r="SE67" i="22"/>
  <c r="SD160" i="22"/>
  <c r="SE42" i="22"/>
  <c r="SD71" i="22"/>
  <c r="SD64" i="22"/>
  <c r="SD168" i="22"/>
  <c r="SD255" i="22"/>
  <c r="SD30" i="22"/>
  <c r="SD6" i="22"/>
  <c r="SD55" i="22"/>
  <c r="SD155" i="22"/>
  <c r="SD116" i="22"/>
  <c r="SD58" i="22"/>
  <c r="SE204" i="22"/>
  <c r="SD62" i="22"/>
  <c r="SD260" i="22"/>
  <c r="SD19" i="22"/>
  <c r="SD162" i="22"/>
  <c r="SE36" i="22"/>
  <c r="ON323" i="22"/>
  <c r="OO323" i="22"/>
  <c r="OP323" i="22"/>
  <c r="OU323" i="22"/>
  <c r="OV323" i="22"/>
  <c r="OW323" i="22"/>
  <c r="OX323" i="22"/>
  <c r="PE323" i="22"/>
  <c r="PF323" i="22"/>
  <c r="ON324" i="22"/>
  <c r="OO324" i="22"/>
  <c r="OP324" i="22"/>
  <c r="OU324" i="22"/>
  <c r="OV324" i="22"/>
  <c r="OW324" i="22"/>
  <c r="OX324" i="22"/>
  <c r="PE324" i="22"/>
  <c r="PF324" i="22"/>
  <c r="ON325" i="22"/>
  <c r="OO325" i="22"/>
  <c r="OP325" i="22"/>
  <c r="OU325" i="22"/>
  <c r="OV325" i="22"/>
  <c r="OW325" i="22"/>
  <c r="OX325" i="22"/>
  <c r="PE325" i="22"/>
  <c r="PF325" i="22"/>
  <c r="OH323" i="22"/>
  <c r="OI323" i="22"/>
  <c r="OJ323" i="22"/>
  <c r="OM323" i="22"/>
  <c r="OH324" i="22"/>
  <c r="OI324" i="22"/>
  <c r="OJ324" i="22"/>
  <c r="OM324" i="22"/>
  <c r="OH325" i="22"/>
  <c r="OI325" i="22"/>
  <c r="OJ325" i="22"/>
  <c r="OM325" i="22"/>
  <c r="OG324" i="22"/>
  <c r="OG325" i="22"/>
  <c r="OG323" i="22"/>
  <c r="P325" i="22"/>
  <c r="J325" i="22" s="1"/>
  <c r="P324" i="22"/>
  <c r="J324" i="22" s="1"/>
  <c r="P323" i="22"/>
  <c r="J323" i="22" s="1"/>
  <c r="C325" i="22"/>
  <c r="C324" i="22"/>
  <c r="C323" i="22"/>
  <c r="D16" i="11"/>
  <c r="SE89" i="22" l="1"/>
  <c r="SF97" i="22"/>
  <c r="SE90" i="22"/>
  <c r="SE165" i="22"/>
  <c r="SE109" i="22"/>
  <c r="SE257" i="22"/>
  <c r="SE96" i="22"/>
  <c r="SE113" i="22"/>
  <c r="SF247" i="22"/>
  <c r="SE166" i="22"/>
  <c r="SE116" i="22"/>
  <c r="SE6" i="22"/>
  <c r="SE160" i="22"/>
  <c r="SE119" i="22"/>
  <c r="SE167" i="22"/>
  <c r="SE207" i="22"/>
  <c r="SE237" i="22"/>
  <c r="SF177" i="22"/>
  <c r="SF265" i="22"/>
  <c r="SF106" i="22"/>
  <c r="SE41" i="22"/>
  <c r="SE214" i="22"/>
  <c r="SE13" i="22"/>
  <c r="SE46" i="22"/>
  <c r="SE29" i="22"/>
  <c r="SE62" i="22"/>
  <c r="SF67" i="22"/>
  <c r="SE99" i="22"/>
  <c r="SE8" i="22"/>
  <c r="SE158" i="22"/>
  <c r="SE44" i="22"/>
  <c r="SE33" i="22"/>
  <c r="SE85" i="22"/>
  <c r="SE43" i="22"/>
  <c r="SE125" i="22"/>
  <c r="SE93" i="22"/>
  <c r="SE35" i="22"/>
  <c r="SE78" i="22"/>
  <c r="SE256" i="22"/>
  <c r="SE153" i="22"/>
  <c r="SE48" i="22"/>
  <c r="SE74" i="22"/>
  <c r="SE94" i="22"/>
  <c r="SF235" i="22"/>
  <c r="SF120" i="22"/>
  <c r="SE23" i="22"/>
  <c r="SE170" i="22"/>
  <c r="SE18" i="22"/>
  <c r="SF210" i="22"/>
  <c r="SE112" i="22"/>
  <c r="SE15" i="22"/>
  <c r="SE7" i="22"/>
  <c r="SE81" i="22"/>
  <c r="SE103" i="22"/>
  <c r="SE16" i="22"/>
  <c r="SE147" i="22"/>
  <c r="SE252" i="22"/>
  <c r="SF36" i="22"/>
  <c r="SE30" i="22"/>
  <c r="SE71" i="22"/>
  <c r="SF91" i="22"/>
  <c r="SE45" i="22"/>
  <c r="SE171" i="22"/>
  <c r="SF146" i="22"/>
  <c r="SE39" i="22"/>
  <c r="SE159" i="22"/>
  <c r="SF208" i="22"/>
  <c r="SE150" i="22"/>
  <c r="SE87" i="22"/>
  <c r="SE65" i="22"/>
  <c r="SE251" i="22"/>
  <c r="SE70" i="22"/>
  <c r="SE151" i="22"/>
  <c r="SE154" i="22"/>
  <c r="SF273" i="22"/>
  <c r="SE246" i="22"/>
  <c r="SE162" i="22"/>
  <c r="SE155" i="22"/>
  <c r="SF42" i="22"/>
  <c r="SE270" i="22"/>
  <c r="SE11" i="22"/>
  <c r="SE75" i="22"/>
  <c r="SE242" i="22"/>
  <c r="SE245" i="22"/>
  <c r="SE14" i="22"/>
  <c r="SE157" i="22"/>
  <c r="SE24" i="22"/>
  <c r="SE86" i="22"/>
  <c r="SE244" i="22"/>
  <c r="SE52" i="22"/>
  <c r="SE176" i="22"/>
  <c r="SE258" i="22"/>
  <c r="SE95" i="22"/>
  <c r="SE238" i="22"/>
  <c r="SE213" i="22"/>
  <c r="SF201" i="22"/>
  <c r="SE22" i="22"/>
  <c r="SE164" i="22"/>
  <c r="SE98" i="22"/>
  <c r="SE118" i="22"/>
  <c r="SE169" i="22"/>
  <c r="SF38" i="22"/>
  <c r="SE69" i="22"/>
  <c r="SE21" i="22"/>
  <c r="SE102" i="22"/>
  <c r="SE264" i="22"/>
  <c r="SE17" i="22"/>
  <c r="SE37" i="22"/>
  <c r="SE107" i="22"/>
  <c r="SF161" i="22"/>
  <c r="SF241" i="22"/>
  <c r="SE145" i="22"/>
  <c r="SE212" i="22"/>
  <c r="SE27" i="22"/>
  <c r="SF79" i="22"/>
  <c r="SG73" i="22"/>
  <c r="SF204" i="22"/>
  <c r="SE255" i="22"/>
  <c r="SF100" i="22"/>
  <c r="SG82" i="22"/>
  <c r="SF261" i="22"/>
  <c r="SE271" i="22"/>
  <c r="SE26" i="22"/>
  <c r="SE31" i="22"/>
  <c r="SF32" i="22"/>
  <c r="SF104" i="22"/>
  <c r="SE152" i="22"/>
  <c r="SF121" i="22"/>
  <c r="SE188" i="22"/>
  <c r="SE122" i="22"/>
  <c r="SF101" i="22"/>
  <c r="SE34" i="22"/>
  <c r="SE263" i="22"/>
  <c r="SE249" i="22"/>
  <c r="SE111" i="22"/>
  <c r="SE59" i="22"/>
  <c r="SE66" i="22"/>
  <c r="SE28" i="22"/>
  <c r="SF163" i="22"/>
  <c r="SE10" i="22"/>
  <c r="SF50" i="22"/>
  <c r="SE115" i="22"/>
  <c r="SF53" i="22"/>
  <c r="SE272" i="22"/>
  <c r="SE262" i="22"/>
  <c r="SE203" i="22"/>
  <c r="SE205" i="22"/>
  <c r="SE267" i="22"/>
  <c r="SE72" i="22"/>
  <c r="SE58" i="22"/>
  <c r="SE168" i="22"/>
  <c r="SE206" i="22"/>
  <c r="SE56" i="22"/>
  <c r="SE61" i="22"/>
  <c r="SE117" i="22"/>
  <c r="SF269" i="22"/>
  <c r="SE40" i="22"/>
  <c r="SF105" i="22"/>
  <c r="SE266" i="22"/>
  <c r="SF123" i="22"/>
  <c r="SF80" i="22"/>
  <c r="SE108" i="22"/>
  <c r="SE156" i="22"/>
  <c r="SE211" i="22"/>
  <c r="SF88" i="22"/>
  <c r="SE19" i="22"/>
  <c r="SE55" i="22"/>
  <c r="SE148" i="22"/>
  <c r="SE51" i="22"/>
  <c r="SE12" i="22"/>
  <c r="SE187" i="22"/>
  <c r="SE260" i="22"/>
  <c r="SE64" i="22"/>
  <c r="SE259" i="22"/>
  <c r="SE57" i="22"/>
  <c r="SF83" i="22"/>
  <c r="SF68" i="22"/>
  <c r="SE254" i="22"/>
  <c r="SE110" i="22"/>
  <c r="SE202" i="22"/>
  <c r="SE20" i="22"/>
  <c r="SE76" i="22"/>
  <c r="SE268" i="22"/>
  <c r="SF319" i="22"/>
  <c r="SE63" i="22"/>
  <c r="SE9" i="22"/>
  <c r="SE209" i="22"/>
  <c r="SE253" i="22"/>
  <c r="SE84" i="22"/>
  <c r="SE54" i="22"/>
  <c r="SE60" i="22"/>
  <c r="SE5" i="22"/>
  <c r="SE25" i="22"/>
  <c r="SE248" i="22"/>
  <c r="SF124" i="22"/>
  <c r="SE250" i="22"/>
  <c r="SE92" i="22"/>
  <c r="SE126" i="22"/>
  <c r="SE114" i="22"/>
  <c r="SE47" i="22"/>
  <c r="SE77" i="22"/>
  <c r="SE49" i="22"/>
  <c r="SE149" i="22"/>
  <c r="E35" i="19"/>
  <c r="E34" i="19"/>
  <c r="E31" i="19"/>
  <c r="D29" i="24"/>
  <c r="D28" i="24"/>
  <c r="D23" i="24"/>
  <c r="D21" i="24"/>
  <c r="D22" i="24" s="1"/>
  <c r="E22" i="24" s="1"/>
  <c r="D20" i="24"/>
  <c r="I33" i="27"/>
  <c r="E21" i="24" l="1"/>
  <c r="SF89" i="22"/>
  <c r="SF90" i="22"/>
  <c r="SG97" i="22"/>
  <c r="SF165" i="22"/>
  <c r="SF109" i="22"/>
  <c r="SF113" i="22"/>
  <c r="SF96" i="22"/>
  <c r="SF257" i="22"/>
  <c r="SF149" i="22"/>
  <c r="SF114" i="22"/>
  <c r="SF47" i="22"/>
  <c r="SF248" i="22"/>
  <c r="SF209" i="22"/>
  <c r="SF202" i="22"/>
  <c r="SF12" i="22"/>
  <c r="SF211" i="22"/>
  <c r="SG123" i="22"/>
  <c r="SG269" i="22"/>
  <c r="SF272" i="22"/>
  <c r="SG50" i="22"/>
  <c r="SF249" i="22"/>
  <c r="SF152" i="22"/>
  <c r="SH73" i="22"/>
  <c r="SF107" i="22"/>
  <c r="SF102" i="22"/>
  <c r="SF176" i="22"/>
  <c r="SF242" i="22"/>
  <c r="SG42" i="22"/>
  <c r="SG273" i="22"/>
  <c r="SF150" i="22"/>
  <c r="SF16" i="22"/>
  <c r="SF94" i="22"/>
  <c r="SF84" i="22"/>
  <c r="SF76" i="22"/>
  <c r="SF64" i="22"/>
  <c r="SF55" i="22"/>
  <c r="SF266" i="22"/>
  <c r="SF206" i="22"/>
  <c r="SF203" i="22"/>
  <c r="SG53" i="22"/>
  <c r="SF66" i="22"/>
  <c r="SF122" i="22"/>
  <c r="SG104" i="22"/>
  <c r="SG100" i="22"/>
  <c r="SF37" i="22"/>
  <c r="SF118" i="22"/>
  <c r="SF238" i="22"/>
  <c r="SF157" i="22"/>
  <c r="SF155" i="22"/>
  <c r="SG208" i="22"/>
  <c r="SG146" i="22"/>
  <c r="SF112" i="22"/>
  <c r="SF74" i="22"/>
  <c r="SF78" i="22"/>
  <c r="SF158" i="22"/>
  <c r="SF62" i="22"/>
  <c r="SF214" i="22"/>
  <c r="SG265" i="22"/>
  <c r="SF207" i="22"/>
  <c r="SF6" i="22"/>
  <c r="SF25" i="22"/>
  <c r="SF9" i="22"/>
  <c r="SF110" i="22"/>
  <c r="SG83" i="22"/>
  <c r="SF51" i="22"/>
  <c r="SF156" i="22"/>
  <c r="SF117" i="22"/>
  <c r="SF72" i="22"/>
  <c r="SF10" i="22"/>
  <c r="SF263" i="22"/>
  <c r="SF26" i="22"/>
  <c r="SG79" i="22"/>
  <c r="SG241" i="22"/>
  <c r="SF21" i="22"/>
  <c r="SF22" i="22"/>
  <c r="SF52" i="22"/>
  <c r="SF75" i="22"/>
  <c r="SF154" i="22"/>
  <c r="SF71" i="22"/>
  <c r="SF103" i="22"/>
  <c r="SF23" i="22"/>
  <c r="SF43" i="22"/>
  <c r="SF49" i="22"/>
  <c r="SF5" i="22"/>
  <c r="SF20" i="22"/>
  <c r="SF57" i="22"/>
  <c r="SF148" i="22"/>
  <c r="SF108" i="22"/>
  <c r="SG105" i="22"/>
  <c r="SF168" i="22"/>
  <c r="SF115" i="22"/>
  <c r="SF59" i="22"/>
  <c r="SF188" i="22"/>
  <c r="SG32" i="22"/>
  <c r="SF255" i="22"/>
  <c r="SF17" i="22"/>
  <c r="SF98" i="22"/>
  <c r="SG201" i="22"/>
  <c r="SF244" i="22"/>
  <c r="SF11" i="22"/>
  <c r="SF151" i="22"/>
  <c r="SF159" i="22"/>
  <c r="SF30" i="22"/>
  <c r="SF81" i="22"/>
  <c r="SG210" i="22"/>
  <c r="SG120" i="22"/>
  <c r="SF48" i="22"/>
  <c r="SF85" i="22"/>
  <c r="SF8" i="22"/>
  <c r="SF29" i="22"/>
  <c r="SG177" i="22"/>
  <c r="SF167" i="22"/>
  <c r="SF116" i="22"/>
  <c r="SF63" i="22"/>
  <c r="SF260" i="22"/>
  <c r="SF19" i="22"/>
  <c r="SF267" i="22"/>
  <c r="SF34" i="22"/>
  <c r="SF271" i="22"/>
  <c r="SF27" i="22"/>
  <c r="SG161" i="22"/>
  <c r="SF69" i="22"/>
  <c r="SF95" i="22"/>
  <c r="SF14" i="22"/>
  <c r="SF162" i="22"/>
  <c r="SF65" i="22"/>
  <c r="SF171" i="22"/>
  <c r="SF252" i="22"/>
  <c r="SF35" i="22"/>
  <c r="SG88" i="22"/>
  <c r="SF77" i="22"/>
  <c r="SF253" i="22"/>
  <c r="SG319" i="22"/>
  <c r="SF254" i="22"/>
  <c r="SF187" i="22"/>
  <c r="SF40" i="22"/>
  <c r="SF205" i="22"/>
  <c r="SF111" i="22"/>
  <c r="SG101" i="22"/>
  <c r="SG121" i="22"/>
  <c r="SF212" i="22"/>
  <c r="SF164" i="22"/>
  <c r="SF258" i="22"/>
  <c r="SF245" i="22"/>
  <c r="SF246" i="22"/>
  <c r="SF87" i="22"/>
  <c r="SF45" i="22"/>
  <c r="SF147" i="22"/>
  <c r="SF18" i="22"/>
  <c r="SG235" i="22"/>
  <c r="SF93" i="22"/>
  <c r="SF33" i="22"/>
  <c r="SF46" i="22"/>
  <c r="SF41" i="22"/>
  <c r="SF237" i="22"/>
  <c r="SF119" i="22"/>
  <c r="SF166" i="22"/>
  <c r="SF126" i="22"/>
  <c r="SG124" i="22"/>
  <c r="SF259" i="22"/>
  <c r="SG80" i="22"/>
  <c r="SF61" i="22"/>
  <c r="SF58" i="22"/>
  <c r="SF262" i="22"/>
  <c r="SG163" i="22"/>
  <c r="SF31" i="22"/>
  <c r="SG261" i="22"/>
  <c r="SG204" i="22"/>
  <c r="SF264" i="22"/>
  <c r="SG38" i="22"/>
  <c r="SF213" i="22"/>
  <c r="SF86" i="22"/>
  <c r="SF270" i="22"/>
  <c r="SF70" i="22"/>
  <c r="SF39" i="22"/>
  <c r="SF7" i="22"/>
  <c r="SF153" i="22"/>
  <c r="SF99" i="22"/>
  <c r="SF250" i="22"/>
  <c r="SF60" i="22"/>
  <c r="SF92" i="22"/>
  <c r="SF54" i="22"/>
  <c r="SF268" i="22"/>
  <c r="SG68" i="22"/>
  <c r="SF56" i="22"/>
  <c r="SF28" i="22"/>
  <c r="SH82" i="22"/>
  <c r="SF145" i="22"/>
  <c r="SF169" i="22"/>
  <c r="SF24" i="22"/>
  <c r="SF251" i="22"/>
  <c r="SG91" i="22"/>
  <c r="SG36" i="22"/>
  <c r="SF15" i="22"/>
  <c r="SF170" i="22"/>
  <c r="SF256" i="22"/>
  <c r="SF125" i="22"/>
  <c r="SF44" i="22"/>
  <c r="SG67" i="22"/>
  <c r="SF13" i="22"/>
  <c r="SG106" i="22"/>
  <c r="SF160" i="22"/>
  <c r="SG247" i="22"/>
  <c r="D30" i="23"/>
  <c r="D29" i="23"/>
  <c r="D28" i="23"/>
  <c r="D26" i="23"/>
  <c r="D23" i="23"/>
  <c r="D22" i="23"/>
  <c r="J24" i="23" l="1"/>
  <c r="D27" i="23"/>
  <c r="E27" i="23" s="1"/>
  <c r="E26" i="23"/>
  <c r="SG89" i="22"/>
  <c r="SH97" i="22"/>
  <c r="SG90" i="22"/>
  <c r="SG165" i="22"/>
  <c r="SG109" i="22"/>
  <c r="SG257" i="22"/>
  <c r="SG96" i="22"/>
  <c r="SG113" i="22"/>
  <c r="SH68" i="22"/>
  <c r="SH106" i="22"/>
  <c r="SG125" i="22"/>
  <c r="SI82" i="22"/>
  <c r="SH204" i="22"/>
  <c r="SG126" i="22"/>
  <c r="SG41" i="22"/>
  <c r="SH235" i="22"/>
  <c r="SG87" i="22"/>
  <c r="SG164" i="22"/>
  <c r="SG40" i="22"/>
  <c r="SG252" i="22"/>
  <c r="SG27" i="22"/>
  <c r="SH120" i="22"/>
  <c r="SH201" i="22"/>
  <c r="SG22" i="22"/>
  <c r="SG13" i="22"/>
  <c r="SG99" i="22"/>
  <c r="SG213" i="22"/>
  <c r="SG58" i="22"/>
  <c r="SG166" i="22"/>
  <c r="SG46" i="22"/>
  <c r="SG246" i="22"/>
  <c r="SG111" i="22"/>
  <c r="SG171" i="22"/>
  <c r="SG267" i="22"/>
  <c r="SH210" i="22"/>
  <c r="SG151" i="22"/>
  <c r="SG98" i="22"/>
  <c r="SG188" i="22"/>
  <c r="SG154" i="22"/>
  <c r="SH265" i="22"/>
  <c r="SG78" i="22"/>
  <c r="SH146" i="22"/>
  <c r="SG157" i="22"/>
  <c r="SH53" i="22"/>
  <c r="SG55" i="22"/>
  <c r="SH273" i="22"/>
  <c r="SG272" i="22"/>
  <c r="SG211" i="22"/>
  <c r="SG248" i="22"/>
  <c r="SG256" i="22"/>
  <c r="SG54" i="22"/>
  <c r="SG187" i="22"/>
  <c r="SG77" i="22"/>
  <c r="SG95" i="22"/>
  <c r="SG271" i="22"/>
  <c r="SG167" i="22"/>
  <c r="SG8" i="22"/>
  <c r="SH105" i="22"/>
  <c r="SG20" i="22"/>
  <c r="SG43" i="22"/>
  <c r="SG21" i="22"/>
  <c r="SG263" i="22"/>
  <c r="SG156" i="22"/>
  <c r="SG9" i="22"/>
  <c r="SH100" i="22"/>
  <c r="SH261" i="22"/>
  <c r="SG259" i="22"/>
  <c r="SG18" i="22"/>
  <c r="SG160" i="22"/>
  <c r="SG170" i="22"/>
  <c r="SG28" i="22"/>
  <c r="SH38" i="22"/>
  <c r="SG33" i="22"/>
  <c r="SG245" i="22"/>
  <c r="SG212" i="22"/>
  <c r="SG254" i="22"/>
  <c r="SH177" i="22"/>
  <c r="SG11" i="22"/>
  <c r="SG59" i="22"/>
  <c r="SH241" i="22"/>
  <c r="SG10" i="22"/>
  <c r="SG51" i="22"/>
  <c r="SG25" i="22"/>
  <c r="SG214" i="22"/>
  <c r="SG74" i="22"/>
  <c r="SH208" i="22"/>
  <c r="SG238" i="22"/>
  <c r="SH104" i="22"/>
  <c r="SG203" i="22"/>
  <c r="SG64" i="22"/>
  <c r="SG94" i="22"/>
  <c r="SH42" i="22"/>
  <c r="SG102" i="22"/>
  <c r="SG152" i="22"/>
  <c r="SG12" i="22"/>
  <c r="SG47" i="22"/>
  <c r="SH91" i="22"/>
  <c r="SG39" i="22"/>
  <c r="SH67" i="22"/>
  <c r="SG169" i="22"/>
  <c r="SG92" i="22"/>
  <c r="SG153" i="22"/>
  <c r="SG70" i="22"/>
  <c r="SG31" i="22"/>
  <c r="SG61" i="22"/>
  <c r="SG119" i="22"/>
  <c r="SG147" i="22"/>
  <c r="SH88" i="22"/>
  <c r="SG65" i="22"/>
  <c r="SG69" i="22"/>
  <c r="SG34" i="22"/>
  <c r="SG63" i="22"/>
  <c r="SG85" i="22"/>
  <c r="SG81" i="22"/>
  <c r="SG17" i="22"/>
  <c r="SG108" i="22"/>
  <c r="SG23" i="22"/>
  <c r="SG75" i="22"/>
  <c r="SG103" i="22"/>
  <c r="SG44" i="22"/>
  <c r="SG145" i="22"/>
  <c r="SG7" i="22"/>
  <c r="SH80" i="22"/>
  <c r="SG237" i="22"/>
  <c r="SG93" i="22"/>
  <c r="SG45" i="22"/>
  <c r="SG258" i="22"/>
  <c r="SG205" i="22"/>
  <c r="SH161" i="22"/>
  <c r="SG19" i="22"/>
  <c r="SG30" i="22"/>
  <c r="SG255" i="22"/>
  <c r="SG115" i="22"/>
  <c r="SG148" i="22"/>
  <c r="SG5" i="22"/>
  <c r="SG52" i="22"/>
  <c r="SH83" i="22"/>
  <c r="SG6" i="22"/>
  <c r="SG62" i="22"/>
  <c r="SG112" i="22"/>
  <c r="SG118" i="22"/>
  <c r="SG122" i="22"/>
  <c r="SG206" i="22"/>
  <c r="SG76" i="22"/>
  <c r="SG16" i="22"/>
  <c r="SG242" i="22"/>
  <c r="SG107" i="22"/>
  <c r="SG249" i="22"/>
  <c r="SH269" i="22"/>
  <c r="SG202" i="22"/>
  <c r="SG114" i="22"/>
  <c r="SH163" i="22"/>
  <c r="SH124" i="22"/>
  <c r="SH121" i="22"/>
  <c r="SH319" i="22"/>
  <c r="SG35" i="22"/>
  <c r="SG162" i="22"/>
  <c r="SG48" i="22"/>
  <c r="SG244" i="22"/>
  <c r="SH79" i="22"/>
  <c r="SG72" i="22"/>
  <c r="SH247" i="22"/>
  <c r="SG15" i="22"/>
  <c r="SG251" i="22"/>
  <c r="SG60" i="22"/>
  <c r="SG270" i="22"/>
  <c r="SG264" i="22"/>
  <c r="SH36" i="22"/>
  <c r="SG24" i="22"/>
  <c r="SG56" i="22"/>
  <c r="SG268" i="22"/>
  <c r="SG250" i="22"/>
  <c r="SG86" i="22"/>
  <c r="SG262" i="22"/>
  <c r="SH101" i="22"/>
  <c r="SG253" i="22"/>
  <c r="SG14" i="22"/>
  <c r="SG260" i="22"/>
  <c r="SG116" i="22"/>
  <c r="SG29" i="22"/>
  <c r="SG159" i="22"/>
  <c r="SH32" i="22"/>
  <c r="SG168" i="22"/>
  <c r="SG57" i="22"/>
  <c r="SG49" i="22"/>
  <c r="SG71" i="22"/>
  <c r="SG26" i="22"/>
  <c r="SG117" i="22"/>
  <c r="SG110" i="22"/>
  <c r="SG207" i="22"/>
  <c r="SG158" i="22"/>
  <c r="SG155" i="22"/>
  <c r="SG37" i="22"/>
  <c r="SG66" i="22"/>
  <c r="SG266" i="22"/>
  <c r="SG84" i="22"/>
  <c r="SG150" i="22"/>
  <c r="SG176" i="22"/>
  <c r="SI73" i="22"/>
  <c r="SH50" i="22"/>
  <c r="SH123" i="22"/>
  <c r="SG209" i="22"/>
  <c r="SG149" i="22"/>
  <c r="D42" i="19"/>
  <c r="E42" i="19" s="1"/>
  <c r="D39" i="19"/>
  <c r="D41" i="19" l="1"/>
  <c r="E41" i="19" s="1"/>
  <c r="E39" i="19"/>
  <c r="SH89" i="22"/>
  <c r="SH90" i="22"/>
  <c r="SI97" i="22"/>
  <c r="SH165" i="22"/>
  <c r="SH109" i="22"/>
  <c r="SH113" i="22"/>
  <c r="SH96" i="22"/>
  <c r="SH257" i="22"/>
  <c r="SH84" i="22"/>
  <c r="SH110" i="22"/>
  <c r="SH159" i="22"/>
  <c r="SH268" i="22"/>
  <c r="SH251" i="22"/>
  <c r="SI79" i="22"/>
  <c r="SI121" i="22"/>
  <c r="SH114" i="22"/>
  <c r="SH206" i="22"/>
  <c r="SH52" i="22"/>
  <c r="SH93" i="22"/>
  <c r="SH23" i="22"/>
  <c r="SH34" i="22"/>
  <c r="SH70" i="22"/>
  <c r="SH238" i="22"/>
  <c r="SI100" i="22"/>
  <c r="SH21" i="22"/>
  <c r="SH95" i="22"/>
  <c r="SH272" i="22"/>
  <c r="SI146" i="22"/>
  <c r="SH267" i="22"/>
  <c r="SJ73" i="22"/>
  <c r="SH14" i="22"/>
  <c r="SH56" i="22"/>
  <c r="SH15" i="22"/>
  <c r="SH162" i="22"/>
  <c r="SI124" i="22"/>
  <c r="SH242" i="22"/>
  <c r="SH62" i="22"/>
  <c r="SH30" i="22"/>
  <c r="SH237" i="22"/>
  <c r="SH85" i="22"/>
  <c r="SH119" i="22"/>
  <c r="SI91" i="22"/>
  <c r="SH64" i="22"/>
  <c r="SI208" i="22"/>
  <c r="SH11" i="22"/>
  <c r="SH18" i="22"/>
  <c r="SH43" i="22"/>
  <c r="SH77" i="22"/>
  <c r="SH55" i="22"/>
  <c r="SH98" i="22"/>
  <c r="SH166" i="22"/>
  <c r="SI201" i="22"/>
  <c r="SH41" i="22"/>
  <c r="SJ82" i="22"/>
  <c r="SH117" i="22"/>
  <c r="SH86" i="22"/>
  <c r="SH270" i="22"/>
  <c r="SH244" i="22"/>
  <c r="SH202" i="22"/>
  <c r="SH122" i="22"/>
  <c r="SH5" i="22"/>
  <c r="SH205" i="22"/>
  <c r="SH44" i="22"/>
  <c r="SH69" i="22"/>
  <c r="SH153" i="22"/>
  <c r="SH152" i="22"/>
  <c r="SH51" i="22"/>
  <c r="SH212" i="22"/>
  <c r="SI38" i="22"/>
  <c r="SH9" i="22"/>
  <c r="SH167" i="22"/>
  <c r="SH256" i="22"/>
  <c r="SH78" i="22"/>
  <c r="SH171" i="22"/>
  <c r="SH40" i="22"/>
  <c r="SH29" i="22"/>
  <c r="SH26" i="22"/>
  <c r="SH116" i="22"/>
  <c r="SH60" i="22"/>
  <c r="SH48" i="22"/>
  <c r="SI163" i="22"/>
  <c r="SI269" i="22"/>
  <c r="SH118" i="22"/>
  <c r="SH148" i="22"/>
  <c r="SH258" i="22"/>
  <c r="SI80" i="22"/>
  <c r="SH108" i="22"/>
  <c r="SH65" i="22"/>
  <c r="SH92" i="22"/>
  <c r="SI67" i="22"/>
  <c r="SH203" i="22"/>
  <c r="SH10" i="22"/>
  <c r="SI177" i="22"/>
  <c r="SH28" i="22"/>
  <c r="SH156" i="22"/>
  <c r="SH248" i="22"/>
  <c r="SI53" i="22"/>
  <c r="SH151" i="22"/>
  <c r="SH111" i="22"/>
  <c r="SI120" i="22"/>
  <c r="SH164" i="22"/>
  <c r="SH126" i="22"/>
  <c r="SH125" i="22"/>
  <c r="SH149" i="22"/>
  <c r="SH209" i="22"/>
  <c r="SH158" i="22"/>
  <c r="SH168" i="22"/>
  <c r="SH253" i="22"/>
  <c r="SH24" i="22"/>
  <c r="SI247" i="22"/>
  <c r="SH35" i="22"/>
  <c r="SH16" i="22"/>
  <c r="SH6" i="22"/>
  <c r="SH103" i="22"/>
  <c r="SH63" i="22"/>
  <c r="SH61" i="22"/>
  <c r="SH47" i="22"/>
  <c r="SH102" i="22"/>
  <c r="SH74" i="22"/>
  <c r="SH245" i="22"/>
  <c r="SH259" i="22"/>
  <c r="SH20" i="22"/>
  <c r="SH187" i="22"/>
  <c r="SI265" i="22"/>
  <c r="SH58" i="22"/>
  <c r="SH57" i="22"/>
  <c r="SH66" i="22"/>
  <c r="SI123" i="22"/>
  <c r="SH37" i="22"/>
  <c r="SH71" i="22"/>
  <c r="SI32" i="22"/>
  <c r="SI101" i="22"/>
  <c r="SH76" i="22"/>
  <c r="SH115" i="22"/>
  <c r="SH45" i="22"/>
  <c r="SH75" i="22"/>
  <c r="SI88" i="22"/>
  <c r="SH39" i="22"/>
  <c r="SH214" i="22"/>
  <c r="SI241" i="22"/>
  <c r="SH33" i="22"/>
  <c r="SH263" i="22"/>
  <c r="SI105" i="22"/>
  <c r="SH211" i="22"/>
  <c r="SI273" i="22"/>
  <c r="SH154" i="22"/>
  <c r="SI210" i="22"/>
  <c r="SH213" i="22"/>
  <c r="SH13" i="22"/>
  <c r="SH87" i="22"/>
  <c r="SI106" i="22"/>
  <c r="SH266" i="22"/>
  <c r="SH176" i="22"/>
  <c r="SH150" i="22"/>
  <c r="SH207" i="22"/>
  <c r="SH260" i="22"/>
  <c r="SH250" i="22"/>
  <c r="SI36" i="22"/>
  <c r="SH72" i="22"/>
  <c r="SI319" i="22"/>
  <c r="SH249" i="22"/>
  <c r="SI83" i="22"/>
  <c r="SH19" i="22"/>
  <c r="SH7" i="22"/>
  <c r="SH17" i="22"/>
  <c r="SH31" i="22"/>
  <c r="SH12" i="22"/>
  <c r="SI42" i="22"/>
  <c r="SI104" i="22"/>
  <c r="SH254" i="22"/>
  <c r="SH170" i="22"/>
  <c r="SI261" i="22"/>
  <c r="SH271" i="22"/>
  <c r="SH157" i="22"/>
  <c r="SH246" i="22"/>
  <c r="SH27" i="22"/>
  <c r="SI50" i="22"/>
  <c r="SH155" i="22"/>
  <c r="SH49" i="22"/>
  <c r="SH262" i="22"/>
  <c r="SH264" i="22"/>
  <c r="SH107" i="22"/>
  <c r="SH112" i="22"/>
  <c r="SH255" i="22"/>
  <c r="SI161" i="22"/>
  <c r="SH145" i="22"/>
  <c r="SH81" i="22"/>
  <c r="SH147" i="22"/>
  <c r="SH169" i="22"/>
  <c r="SH94" i="22"/>
  <c r="SH25" i="22"/>
  <c r="SH59" i="22"/>
  <c r="SH160" i="22"/>
  <c r="SH8" i="22"/>
  <c r="SH54" i="22"/>
  <c r="SH188" i="22"/>
  <c r="SH46" i="22"/>
  <c r="SH99" i="22"/>
  <c r="SH22" i="22"/>
  <c r="SH252" i="22"/>
  <c r="SI235" i="22"/>
  <c r="SI204" i="22"/>
  <c r="SI68" i="22"/>
  <c r="C69" i="20"/>
  <c r="SI89" i="22" l="1"/>
  <c r="SJ97" i="22"/>
  <c r="SI90" i="22"/>
  <c r="SI165" i="22"/>
  <c r="SI109" i="22"/>
  <c r="SI257" i="22"/>
  <c r="SI96" i="22"/>
  <c r="SI113" i="22"/>
  <c r="SJ161" i="22"/>
  <c r="SI155" i="22"/>
  <c r="SI170" i="22"/>
  <c r="SI7" i="22"/>
  <c r="SI249" i="22"/>
  <c r="SI176" i="22"/>
  <c r="SI87" i="22"/>
  <c r="SI263" i="22"/>
  <c r="SI39" i="22"/>
  <c r="SI45" i="22"/>
  <c r="SI71" i="22"/>
  <c r="SI57" i="22"/>
  <c r="SI187" i="22"/>
  <c r="SI74" i="22"/>
  <c r="SI63" i="22"/>
  <c r="SI16" i="22"/>
  <c r="SI253" i="22"/>
  <c r="SI149" i="22"/>
  <c r="SJ53" i="22"/>
  <c r="SI28" i="22"/>
  <c r="SJ269" i="22"/>
  <c r="SI40" i="22"/>
  <c r="SI212" i="22"/>
  <c r="SI69" i="22"/>
  <c r="SI5" i="22"/>
  <c r="SI270" i="22"/>
  <c r="SI41" i="22"/>
  <c r="SI98" i="22"/>
  <c r="SI18" i="22"/>
  <c r="SI14" i="22"/>
  <c r="SJ68" i="22"/>
  <c r="SJ50" i="22"/>
  <c r="SJ319" i="22"/>
  <c r="SJ273" i="22"/>
  <c r="SI33" i="22"/>
  <c r="SI115" i="22"/>
  <c r="SI37" i="22"/>
  <c r="SI58" i="22"/>
  <c r="SI102" i="22"/>
  <c r="SI35" i="22"/>
  <c r="SI168" i="22"/>
  <c r="SI248" i="22"/>
  <c r="SJ163" i="22"/>
  <c r="SI171" i="22"/>
  <c r="SI167" i="22"/>
  <c r="SI51" i="22"/>
  <c r="SI122" i="22"/>
  <c r="SJ201" i="22"/>
  <c r="SI55" i="22"/>
  <c r="SI11" i="22"/>
  <c r="SI30" i="22"/>
  <c r="SI162" i="22"/>
  <c r="SK73" i="22"/>
  <c r="SI272" i="22"/>
  <c r="SI93" i="22"/>
  <c r="SJ121" i="22"/>
  <c r="SI22" i="22"/>
  <c r="SI59" i="22"/>
  <c r="SI147" i="22"/>
  <c r="SI255" i="22"/>
  <c r="SI264" i="22"/>
  <c r="SI254" i="22"/>
  <c r="SI19" i="22"/>
  <c r="SI260" i="22"/>
  <c r="SI266" i="22"/>
  <c r="SI13" i="22"/>
  <c r="SJ88" i="22"/>
  <c r="SI20" i="22"/>
  <c r="SI103" i="22"/>
  <c r="SI125" i="22"/>
  <c r="SJ177" i="22"/>
  <c r="SI92" i="22"/>
  <c r="SI258" i="22"/>
  <c r="SI116" i="22"/>
  <c r="SI86" i="22"/>
  <c r="SI54" i="22"/>
  <c r="SJ104" i="22"/>
  <c r="SI31" i="22"/>
  <c r="SJ106" i="22"/>
  <c r="SI211" i="22"/>
  <c r="SJ101" i="22"/>
  <c r="SJ265" i="22"/>
  <c r="SI259" i="22"/>
  <c r="SI47" i="22"/>
  <c r="SI126" i="22"/>
  <c r="SI148" i="22"/>
  <c r="SI78" i="22"/>
  <c r="SI152" i="22"/>
  <c r="SI44" i="22"/>
  <c r="SI202" i="22"/>
  <c r="SI117" i="22"/>
  <c r="SJ208" i="22"/>
  <c r="SI119" i="22"/>
  <c r="SI62" i="22"/>
  <c r="SI15" i="22"/>
  <c r="SI95" i="22"/>
  <c r="SI70" i="22"/>
  <c r="SI52" i="22"/>
  <c r="SJ79" i="22"/>
  <c r="SI159" i="22"/>
  <c r="SI99" i="22"/>
  <c r="SI25" i="22"/>
  <c r="SI81" i="22"/>
  <c r="SI112" i="22"/>
  <c r="SI262" i="22"/>
  <c r="SI27" i="22"/>
  <c r="SI271" i="22"/>
  <c r="SJ83" i="22"/>
  <c r="SI72" i="22"/>
  <c r="SI207" i="22"/>
  <c r="SI213" i="22"/>
  <c r="SJ241" i="22"/>
  <c r="SI76" i="22"/>
  <c r="SJ123" i="22"/>
  <c r="SJ247" i="22"/>
  <c r="SI158" i="22"/>
  <c r="SI111" i="22"/>
  <c r="SI10" i="22"/>
  <c r="SI65" i="22"/>
  <c r="SI48" i="22"/>
  <c r="SI26" i="22"/>
  <c r="SI9" i="22"/>
  <c r="SI77" i="22"/>
  <c r="SI46" i="22"/>
  <c r="SJ261" i="22"/>
  <c r="SJ36" i="22"/>
  <c r="SI150" i="22"/>
  <c r="SJ105" i="22"/>
  <c r="SI214" i="22"/>
  <c r="SI75" i="22"/>
  <c r="SI66" i="22"/>
  <c r="SI245" i="22"/>
  <c r="SI6" i="22"/>
  <c r="SI209" i="22"/>
  <c r="SI164" i="22"/>
  <c r="SI151" i="22"/>
  <c r="SI156" i="22"/>
  <c r="SI203" i="22"/>
  <c r="SI108" i="22"/>
  <c r="SI118" i="22"/>
  <c r="SI60" i="22"/>
  <c r="SI29" i="22"/>
  <c r="SJ38" i="22"/>
  <c r="SI153" i="22"/>
  <c r="SI205" i="22"/>
  <c r="SI244" i="22"/>
  <c r="SK82" i="22"/>
  <c r="SI166" i="22"/>
  <c r="SI43" i="22"/>
  <c r="SI64" i="22"/>
  <c r="SI85" i="22"/>
  <c r="SI242" i="22"/>
  <c r="SI56" i="22"/>
  <c r="SI267" i="22"/>
  <c r="SI21" i="22"/>
  <c r="SI238" i="22"/>
  <c r="SI34" i="22"/>
  <c r="SI206" i="22"/>
  <c r="SI251" i="22"/>
  <c r="SI110" i="22"/>
  <c r="SJ204" i="22"/>
  <c r="SJ235" i="22"/>
  <c r="SI8" i="22"/>
  <c r="SI94" i="22"/>
  <c r="SI145" i="22"/>
  <c r="SI107" i="22"/>
  <c r="SI49" i="22"/>
  <c r="SI246" i="22"/>
  <c r="SJ42" i="22"/>
  <c r="SI17" i="22"/>
  <c r="SJ210" i="22"/>
  <c r="SJ32" i="22"/>
  <c r="SI61" i="22"/>
  <c r="SI24" i="22"/>
  <c r="SI252" i="22"/>
  <c r="SI188" i="22"/>
  <c r="SI160" i="22"/>
  <c r="SI169" i="22"/>
  <c r="SI157" i="22"/>
  <c r="SI12" i="22"/>
  <c r="SI250" i="22"/>
  <c r="SI154" i="22"/>
  <c r="SJ120" i="22"/>
  <c r="SJ67" i="22"/>
  <c r="SJ80" i="22"/>
  <c r="SI256" i="22"/>
  <c r="SJ91" i="22"/>
  <c r="SI237" i="22"/>
  <c r="SJ124" i="22"/>
  <c r="SJ146" i="22"/>
  <c r="SJ100" i="22"/>
  <c r="SI23" i="22"/>
  <c r="SI114" i="22"/>
  <c r="SI268" i="22"/>
  <c r="SI84" i="22"/>
  <c r="D37" i="20"/>
  <c r="D38" i="20"/>
  <c r="D39" i="20"/>
  <c r="B40" i="20"/>
  <c r="B41" i="20" s="1"/>
  <c r="B42" i="20" s="1"/>
  <c r="B43" i="20" s="1"/>
  <c r="B44" i="20" s="1"/>
  <c r="B45" i="20" s="1"/>
  <c r="D40" i="20"/>
  <c r="D41" i="20"/>
  <c r="D42" i="20"/>
  <c r="D43" i="20"/>
  <c r="D44" i="20"/>
  <c r="D45" i="20"/>
  <c r="SJ89" i="22" l="1"/>
  <c r="SJ90" i="22"/>
  <c r="SK97" i="22"/>
  <c r="SJ165" i="22"/>
  <c r="SJ109" i="22"/>
  <c r="SJ113" i="22"/>
  <c r="SJ96" i="22"/>
  <c r="SJ257" i="22"/>
  <c r="SJ107" i="22"/>
  <c r="SK235" i="22"/>
  <c r="SJ267" i="22"/>
  <c r="SJ244" i="22"/>
  <c r="SJ203" i="22"/>
  <c r="SJ48" i="22"/>
  <c r="SJ262" i="22"/>
  <c r="SJ70" i="22"/>
  <c r="SJ15" i="22"/>
  <c r="SJ152" i="22"/>
  <c r="SJ31" i="22"/>
  <c r="SJ19" i="22"/>
  <c r="SJ22" i="22"/>
  <c r="SJ162" i="22"/>
  <c r="SJ51" i="22"/>
  <c r="SJ33" i="22"/>
  <c r="SK124" i="22"/>
  <c r="SK80" i="22"/>
  <c r="SJ237" i="22"/>
  <c r="SJ169" i="22"/>
  <c r="SJ145" i="22"/>
  <c r="SK204" i="22"/>
  <c r="SJ56" i="22"/>
  <c r="SJ205" i="22"/>
  <c r="SJ156" i="22"/>
  <c r="SJ75" i="22"/>
  <c r="SJ77" i="22"/>
  <c r="SK247" i="22"/>
  <c r="SK241" i="22"/>
  <c r="SK83" i="22"/>
  <c r="SJ159" i="22"/>
  <c r="SJ62" i="22"/>
  <c r="SK104" i="22"/>
  <c r="SJ103" i="22"/>
  <c r="SJ255" i="22"/>
  <c r="SJ167" i="22"/>
  <c r="SJ58" i="22"/>
  <c r="SK273" i="22"/>
  <c r="SK68" i="22"/>
  <c r="SJ41" i="22"/>
  <c r="SJ28" i="22"/>
  <c r="SJ16" i="22"/>
  <c r="SJ57" i="22"/>
  <c r="SJ263" i="22"/>
  <c r="SJ7" i="22"/>
  <c r="SJ114" i="22"/>
  <c r="SJ84" i="22"/>
  <c r="SK67" i="22"/>
  <c r="SJ250" i="22"/>
  <c r="SK32" i="22"/>
  <c r="SK42" i="22"/>
  <c r="SJ34" i="22"/>
  <c r="SJ43" i="22"/>
  <c r="SJ60" i="22"/>
  <c r="SJ6" i="22"/>
  <c r="SJ150" i="22"/>
  <c r="SJ65" i="22"/>
  <c r="SJ112" i="22"/>
  <c r="SJ117" i="22"/>
  <c r="SJ78" i="22"/>
  <c r="SK101" i="22"/>
  <c r="SJ258" i="22"/>
  <c r="SJ13" i="22"/>
  <c r="SJ30" i="22"/>
  <c r="SK201" i="22"/>
  <c r="SJ212" i="22"/>
  <c r="SJ268" i="22"/>
  <c r="SJ12" i="22"/>
  <c r="SJ24" i="22"/>
  <c r="SK210" i="22"/>
  <c r="SJ94" i="22"/>
  <c r="SJ238" i="22"/>
  <c r="SJ166" i="22"/>
  <c r="SJ118" i="22"/>
  <c r="SJ245" i="22"/>
  <c r="SJ9" i="22"/>
  <c r="SJ213" i="22"/>
  <c r="SJ81" i="22"/>
  <c r="SK79" i="22"/>
  <c r="SJ119" i="22"/>
  <c r="SJ148" i="22"/>
  <c r="SJ211" i="22"/>
  <c r="SJ92" i="22"/>
  <c r="SJ266" i="22"/>
  <c r="SJ147" i="22"/>
  <c r="SK121" i="22"/>
  <c r="SJ171" i="22"/>
  <c r="SJ37" i="22"/>
  <c r="SJ14" i="22"/>
  <c r="SJ270" i="22"/>
  <c r="SJ40" i="22"/>
  <c r="SK53" i="22"/>
  <c r="SJ63" i="22"/>
  <c r="SJ71" i="22"/>
  <c r="SJ87" i="22"/>
  <c r="SJ170" i="22"/>
  <c r="SJ23" i="22"/>
  <c r="SK100" i="22"/>
  <c r="SK91" i="22"/>
  <c r="SK120" i="22"/>
  <c r="SJ160" i="22"/>
  <c r="SJ246" i="22"/>
  <c r="SJ110" i="22"/>
  <c r="SJ242" i="22"/>
  <c r="SJ153" i="22"/>
  <c r="SJ151" i="22"/>
  <c r="SJ214" i="22"/>
  <c r="SK36" i="22"/>
  <c r="SJ10" i="22"/>
  <c r="SK123" i="22"/>
  <c r="SJ271" i="22"/>
  <c r="SJ95" i="22"/>
  <c r="SJ202" i="22"/>
  <c r="SJ47" i="22"/>
  <c r="SJ54" i="22"/>
  <c r="SJ20" i="22"/>
  <c r="SJ254" i="22"/>
  <c r="SJ272" i="22"/>
  <c r="SJ122" i="22"/>
  <c r="SJ168" i="22"/>
  <c r="SK319" i="22"/>
  <c r="SK146" i="22"/>
  <c r="SJ188" i="22"/>
  <c r="SJ8" i="22"/>
  <c r="SJ21" i="22"/>
  <c r="SL82" i="22"/>
  <c r="SK38" i="22"/>
  <c r="SJ164" i="22"/>
  <c r="SJ26" i="22"/>
  <c r="SJ76" i="22"/>
  <c r="SJ27" i="22"/>
  <c r="SJ52" i="22"/>
  <c r="SJ44" i="22"/>
  <c r="SJ259" i="22"/>
  <c r="SK106" i="22"/>
  <c r="SJ59" i="22"/>
  <c r="SL73" i="22"/>
  <c r="SJ35" i="22"/>
  <c r="SJ18" i="22"/>
  <c r="SJ5" i="22"/>
  <c r="SJ149" i="22"/>
  <c r="SJ74" i="22"/>
  <c r="SJ45" i="22"/>
  <c r="SJ176" i="22"/>
  <c r="SJ155" i="22"/>
  <c r="SJ256" i="22"/>
  <c r="SJ157" i="22"/>
  <c r="SJ61" i="22"/>
  <c r="SJ49" i="22"/>
  <c r="SJ251" i="22"/>
  <c r="SJ85" i="22"/>
  <c r="SJ108" i="22"/>
  <c r="SJ66" i="22"/>
  <c r="SK105" i="22"/>
  <c r="SK261" i="22"/>
  <c r="SJ111" i="22"/>
  <c r="SJ207" i="22"/>
  <c r="SJ25" i="22"/>
  <c r="SK208" i="22"/>
  <c r="SJ86" i="22"/>
  <c r="SK177" i="22"/>
  <c r="SJ260" i="22"/>
  <c r="SJ93" i="22"/>
  <c r="SJ11" i="22"/>
  <c r="SK163" i="22"/>
  <c r="SJ115" i="22"/>
  <c r="SK50" i="22"/>
  <c r="SJ154" i="22"/>
  <c r="SJ252" i="22"/>
  <c r="SJ17" i="22"/>
  <c r="SJ206" i="22"/>
  <c r="SJ64" i="22"/>
  <c r="SJ29" i="22"/>
  <c r="SJ209" i="22"/>
  <c r="SJ46" i="22"/>
  <c r="SJ158" i="22"/>
  <c r="SJ72" i="22"/>
  <c r="SJ99" i="22"/>
  <c r="SJ126" i="22"/>
  <c r="SK265" i="22"/>
  <c r="SJ116" i="22"/>
  <c r="SJ125" i="22"/>
  <c r="SK88" i="22"/>
  <c r="SJ264" i="22"/>
  <c r="SJ55" i="22"/>
  <c r="SJ248" i="22"/>
  <c r="SJ102" i="22"/>
  <c r="SJ98" i="22"/>
  <c r="SJ69" i="22"/>
  <c r="SK269" i="22"/>
  <c r="SJ253" i="22"/>
  <c r="SJ187" i="22"/>
  <c r="SJ39" i="22"/>
  <c r="SJ249" i="22"/>
  <c r="SK161" i="22"/>
  <c r="D17" i="19"/>
  <c r="SK89" i="22" l="1"/>
  <c r="SL97" i="22"/>
  <c r="SK90" i="22"/>
  <c r="SK165" i="22"/>
  <c r="SK109" i="22"/>
  <c r="SK257" i="22"/>
  <c r="SK96" i="22"/>
  <c r="SK113" i="22"/>
  <c r="SK69" i="22"/>
  <c r="SK29" i="22"/>
  <c r="SK93" i="22"/>
  <c r="SK25" i="22"/>
  <c r="SK74" i="22"/>
  <c r="SK98" i="22"/>
  <c r="SK55" i="22"/>
  <c r="SK64" i="22"/>
  <c r="SL163" i="22"/>
  <c r="SK66" i="22"/>
  <c r="SK155" i="22"/>
  <c r="SK259" i="22"/>
  <c r="SL36" i="22"/>
  <c r="SK242" i="22"/>
  <c r="SL53" i="22"/>
  <c r="SK147" i="22"/>
  <c r="SK148" i="22"/>
  <c r="SK166" i="22"/>
  <c r="SK24" i="22"/>
  <c r="SK78" i="22"/>
  <c r="SK65" i="22"/>
  <c r="SK43" i="22"/>
  <c r="SK84" i="22"/>
  <c r="SK57" i="22"/>
  <c r="SL88" i="22"/>
  <c r="SK252" i="22"/>
  <c r="SK86" i="22"/>
  <c r="SK35" i="22"/>
  <c r="SL208" i="22"/>
  <c r="SK5" i="22"/>
  <c r="SL91" i="22"/>
  <c r="SL201" i="22"/>
  <c r="SK117" i="22"/>
  <c r="SK250" i="22"/>
  <c r="SL273" i="22"/>
  <c r="SK62" i="22"/>
  <c r="SL247" i="22"/>
  <c r="SK205" i="22"/>
  <c r="SK169" i="22"/>
  <c r="SK33" i="22"/>
  <c r="SK19" i="22"/>
  <c r="SK70" i="22"/>
  <c r="SL235" i="22"/>
  <c r="SK126" i="22"/>
  <c r="SL161" i="22"/>
  <c r="SK253" i="22"/>
  <c r="SK116" i="22"/>
  <c r="SK99" i="22"/>
  <c r="SK206" i="22"/>
  <c r="SK260" i="22"/>
  <c r="SK111" i="22"/>
  <c r="SK108" i="22"/>
  <c r="SK61" i="22"/>
  <c r="SK176" i="22"/>
  <c r="SK59" i="22"/>
  <c r="SK44" i="22"/>
  <c r="SK26" i="22"/>
  <c r="SK21" i="22"/>
  <c r="SK122" i="22"/>
  <c r="SK54" i="22"/>
  <c r="SK271" i="22"/>
  <c r="SK214" i="22"/>
  <c r="SK110" i="22"/>
  <c r="SK87" i="22"/>
  <c r="SK40" i="22"/>
  <c r="SK171" i="22"/>
  <c r="SK266" i="22"/>
  <c r="SK119" i="22"/>
  <c r="SK9" i="22"/>
  <c r="SK238" i="22"/>
  <c r="SK12" i="22"/>
  <c r="SK13" i="22"/>
  <c r="SK150" i="22"/>
  <c r="SK34" i="22"/>
  <c r="SK114" i="22"/>
  <c r="SK16" i="22"/>
  <c r="SK255" i="22"/>
  <c r="SK39" i="22"/>
  <c r="SK158" i="22"/>
  <c r="SK249" i="22"/>
  <c r="SL265" i="22"/>
  <c r="SK72" i="22"/>
  <c r="SK209" i="22"/>
  <c r="SK17" i="22"/>
  <c r="SK11" i="22"/>
  <c r="SL261" i="22"/>
  <c r="SK45" i="22"/>
  <c r="SK164" i="22"/>
  <c r="SK8" i="22"/>
  <c r="SL123" i="22"/>
  <c r="SK151" i="22"/>
  <c r="SK246" i="22"/>
  <c r="SL79" i="22"/>
  <c r="SK268" i="22"/>
  <c r="SL42" i="22"/>
  <c r="SL67" i="22"/>
  <c r="SK7" i="22"/>
  <c r="SK28" i="22"/>
  <c r="SK58" i="22"/>
  <c r="SK103" i="22"/>
  <c r="SK159" i="22"/>
  <c r="SK77" i="22"/>
  <c r="SK56" i="22"/>
  <c r="SK237" i="22"/>
  <c r="SK51" i="22"/>
  <c r="SK31" i="22"/>
  <c r="SK262" i="22"/>
  <c r="SK203" i="22"/>
  <c r="SK107" i="22"/>
  <c r="SL269" i="22"/>
  <c r="SK102" i="22"/>
  <c r="SK264" i="22"/>
  <c r="SL50" i="22"/>
  <c r="SL177" i="22"/>
  <c r="SK85" i="22"/>
  <c r="SK157" i="22"/>
  <c r="SK18" i="22"/>
  <c r="SK52" i="22"/>
  <c r="SL146" i="22"/>
  <c r="SK272" i="22"/>
  <c r="SK47" i="22"/>
  <c r="SL100" i="22"/>
  <c r="SK71" i="22"/>
  <c r="SK270" i="22"/>
  <c r="SK92" i="22"/>
  <c r="SK245" i="22"/>
  <c r="SK94" i="22"/>
  <c r="SK30" i="22"/>
  <c r="SK258" i="22"/>
  <c r="SK6" i="22"/>
  <c r="SL105" i="22"/>
  <c r="SK256" i="22"/>
  <c r="SK27" i="22"/>
  <c r="SL319" i="22"/>
  <c r="SK202" i="22"/>
  <c r="SK153" i="22"/>
  <c r="SL121" i="22"/>
  <c r="SK211" i="22"/>
  <c r="SK81" i="22"/>
  <c r="SK118" i="22"/>
  <c r="SL101" i="22"/>
  <c r="SK112" i="22"/>
  <c r="SK60" i="22"/>
  <c r="SK263" i="22"/>
  <c r="SK41" i="22"/>
  <c r="SK167" i="22"/>
  <c r="SL83" i="22"/>
  <c r="SL204" i="22"/>
  <c r="SL80" i="22"/>
  <c r="SK162" i="22"/>
  <c r="SK152" i="22"/>
  <c r="SK244" i="22"/>
  <c r="SL106" i="22"/>
  <c r="SL38" i="22"/>
  <c r="SK254" i="22"/>
  <c r="SK10" i="22"/>
  <c r="SK160" i="22"/>
  <c r="SK23" i="22"/>
  <c r="SK63" i="22"/>
  <c r="SK14" i="22"/>
  <c r="SL210" i="22"/>
  <c r="SK212" i="22"/>
  <c r="SL32" i="22"/>
  <c r="SL104" i="22"/>
  <c r="SK75" i="22"/>
  <c r="SK248" i="22"/>
  <c r="SK115" i="22"/>
  <c r="SK251" i="22"/>
  <c r="SK187" i="22"/>
  <c r="SK125" i="22"/>
  <c r="SK46" i="22"/>
  <c r="SK154" i="22"/>
  <c r="SK207" i="22"/>
  <c r="SK49" i="22"/>
  <c r="SK149" i="22"/>
  <c r="SM73" i="22"/>
  <c r="SK76" i="22"/>
  <c r="SM82" i="22"/>
  <c r="SK188" i="22"/>
  <c r="SK168" i="22"/>
  <c r="SK20" i="22"/>
  <c r="SK95" i="22"/>
  <c r="SL120" i="22"/>
  <c r="SK170" i="22"/>
  <c r="SK37" i="22"/>
  <c r="SK213" i="22"/>
  <c r="SL68" i="22"/>
  <c r="SL241" i="22"/>
  <c r="SK156" i="22"/>
  <c r="SK145" i="22"/>
  <c r="SL124" i="22"/>
  <c r="SK22" i="22"/>
  <c r="SK15" i="22"/>
  <c r="SK48" i="22"/>
  <c r="SK267" i="22"/>
  <c r="D72" i="19"/>
  <c r="E72" i="19" s="1"/>
  <c r="D70" i="19"/>
  <c r="E70" i="19" s="1"/>
  <c r="D68" i="19"/>
  <c r="D67" i="19"/>
  <c r="D64" i="19"/>
  <c r="D65" i="19"/>
  <c r="D66" i="19"/>
  <c r="D63" i="19"/>
  <c r="D60" i="19"/>
  <c r="D61" i="19"/>
  <c r="D62" i="19"/>
  <c r="D59" i="19"/>
  <c r="D55" i="19"/>
  <c r="D56" i="19"/>
  <c r="D57" i="19"/>
  <c r="D58" i="19"/>
  <c r="D54" i="19"/>
  <c r="D40" i="19" l="1"/>
  <c r="E40" i="19" s="1"/>
  <c r="D43" i="19"/>
  <c r="E43" i="19" s="1"/>
  <c r="D38" i="19"/>
  <c r="E38" i="19" s="1"/>
  <c r="SL89" i="22"/>
  <c r="SL90" i="22"/>
  <c r="SM97" i="22"/>
  <c r="SL165" i="22"/>
  <c r="SL109" i="22"/>
  <c r="SL113" i="22"/>
  <c r="SL96" i="22"/>
  <c r="SL257" i="22"/>
  <c r="SL37" i="22"/>
  <c r="SL15" i="22"/>
  <c r="SL170" i="22"/>
  <c r="SN73" i="22"/>
  <c r="SL75" i="22"/>
  <c r="SL23" i="22"/>
  <c r="SL41" i="22"/>
  <c r="SL211" i="22"/>
  <c r="SM319" i="22"/>
  <c r="SL245" i="22"/>
  <c r="SL85" i="22"/>
  <c r="SL203" i="22"/>
  <c r="SL103" i="22"/>
  <c r="SM67" i="22"/>
  <c r="SM79" i="22"/>
  <c r="SL72" i="22"/>
  <c r="SL34" i="22"/>
  <c r="SL171" i="22"/>
  <c r="SL111" i="22"/>
  <c r="SL33" i="22"/>
  <c r="SM88" i="22"/>
  <c r="SM53" i="22"/>
  <c r="SL145" i="22"/>
  <c r="SM241" i="22"/>
  <c r="SM120" i="22"/>
  <c r="SL149" i="22"/>
  <c r="SL251" i="22"/>
  <c r="SM104" i="22"/>
  <c r="SM210" i="22"/>
  <c r="SM204" i="22"/>
  <c r="SM101" i="22"/>
  <c r="SM121" i="22"/>
  <c r="SL258" i="22"/>
  <c r="SL52" i="22"/>
  <c r="SL262" i="22"/>
  <c r="SL58" i="22"/>
  <c r="SM42" i="22"/>
  <c r="SL164" i="22"/>
  <c r="SL255" i="22"/>
  <c r="SL9" i="22"/>
  <c r="SL271" i="22"/>
  <c r="SL176" i="22"/>
  <c r="SL253" i="22"/>
  <c r="SL169" i="22"/>
  <c r="SM91" i="22"/>
  <c r="SL57" i="22"/>
  <c r="SL78" i="22"/>
  <c r="SL242" i="22"/>
  <c r="SL66" i="22"/>
  <c r="SL25" i="22"/>
  <c r="SL22" i="22"/>
  <c r="SL188" i="22"/>
  <c r="SL154" i="22"/>
  <c r="SL160" i="22"/>
  <c r="SM38" i="22"/>
  <c r="SL263" i="22"/>
  <c r="SL27" i="22"/>
  <c r="SL92" i="22"/>
  <c r="SM100" i="22"/>
  <c r="SL102" i="22"/>
  <c r="SL56" i="22"/>
  <c r="SL246" i="22"/>
  <c r="SL11" i="22"/>
  <c r="SM265" i="22"/>
  <c r="SL150" i="22"/>
  <c r="SL40" i="22"/>
  <c r="SL21" i="22"/>
  <c r="SL260" i="22"/>
  <c r="SM273" i="22"/>
  <c r="SL35" i="22"/>
  <c r="SL166" i="22"/>
  <c r="SL48" i="22"/>
  <c r="SL95" i="22"/>
  <c r="SL49" i="22"/>
  <c r="SL115" i="22"/>
  <c r="SM32" i="22"/>
  <c r="SL10" i="22"/>
  <c r="SM106" i="22"/>
  <c r="SL118" i="22"/>
  <c r="SL256" i="22"/>
  <c r="SL18" i="22"/>
  <c r="SM269" i="22"/>
  <c r="SL77" i="22"/>
  <c r="SL249" i="22"/>
  <c r="SL13" i="22"/>
  <c r="SL87" i="22"/>
  <c r="SL61" i="22"/>
  <c r="SL99" i="22"/>
  <c r="SM161" i="22"/>
  <c r="SL205" i="22"/>
  <c r="SL5" i="22"/>
  <c r="SL84" i="22"/>
  <c r="SL148" i="22"/>
  <c r="SM36" i="22"/>
  <c r="SL55" i="22"/>
  <c r="SL93" i="22"/>
  <c r="SL267" i="22"/>
  <c r="SM124" i="22"/>
  <c r="SL213" i="22"/>
  <c r="SN82" i="22"/>
  <c r="SL46" i="22"/>
  <c r="SL14" i="22"/>
  <c r="SL152" i="22"/>
  <c r="SM83" i="22"/>
  <c r="SL153" i="22"/>
  <c r="SL30" i="22"/>
  <c r="SL47" i="22"/>
  <c r="SM177" i="22"/>
  <c r="SL31" i="22"/>
  <c r="SL28" i="22"/>
  <c r="SL151" i="22"/>
  <c r="SL17" i="22"/>
  <c r="SL16" i="22"/>
  <c r="SL119" i="22"/>
  <c r="SL54" i="22"/>
  <c r="SL26" i="22"/>
  <c r="SL70" i="22"/>
  <c r="SL250" i="22"/>
  <c r="SL86" i="22"/>
  <c r="SL207" i="22"/>
  <c r="SL125" i="22"/>
  <c r="SL254" i="22"/>
  <c r="SL162" i="22"/>
  <c r="SL60" i="22"/>
  <c r="SL202" i="22"/>
  <c r="SL94" i="22"/>
  <c r="SL272" i="22"/>
  <c r="SM50" i="22"/>
  <c r="SL51" i="22"/>
  <c r="SL7" i="22"/>
  <c r="SL45" i="22"/>
  <c r="SL158" i="22"/>
  <c r="SL12" i="22"/>
  <c r="SL110" i="22"/>
  <c r="SL122" i="22"/>
  <c r="SL108" i="22"/>
  <c r="SL116" i="22"/>
  <c r="SL126" i="22"/>
  <c r="SL117" i="22"/>
  <c r="SM208" i="22"/>
  <c r="SL43" i="22"/>
  <c r="SL259" i="22"/>
  <c r="SM163" i="22"/>
  <c r="SL98" i="22"/>
  <c r="SL29" i="22"/>
  <c r="SL76" i="22"/>
  <c r="SL248" i="22"/>
  <c r="SL63" i="22"/>
  <c r="SL167" i="22"/>
  <c r="SL81" i="22"/>
  <c r="SM105" i="22"/>
  <c r="SL270" i="22"/>
  <c r="SL157" i="22"/>
  <c r="SL107" i="22"/>
  <c r="SL159" i="22"/>
  <c r="SL268" i="22"/>
  <c r="SM123" i="22"/>
  <c r="SL209" i="22"/>
  <c r="SL114" i="22"/>
  <c r="SL266" i="22"/>
  <c r="SL44" i="22"/>
  <c r="SL19" i="22"/>
  <c r="SM247" i="22"/>
  <c r="SL252" i="22"/>
  <c r="SL147" i="22"/>
  <c r="SL20" i="22"/>
  <c r="SL156" i="22"/>
  <c r="SM68" i="22"/>
  <c r="SL168" i="22"/>
  <c r="SL187" i="22"/>
  <c r="SL212" i="22"/>
  <c r="SL244" i="22"/>
  <c r="SM80" i="22"/>
  <c r="SL112" i="22"/>
  <c r="SL6" i="22"/>
  <c r="SL71" i="22"/>
  <c r="SM146" i="22"/>
  <c r="SL264" i="22"/>
  <c r="SL237" i="22"/>
  <c r="SL8" i="22"/>
  <c r="SM261" i="22"/>
  <c r="SL39" i="22"/>
  <c r="SL238" i="22"/>
  <c r="SL214" i="22"/>
  <c r="SL59" i="22"/>
  <c r="SL206" i="22"/>
  <c r="SM235" i="22"/>
  <c r="SL62" i="22"/>
  <c r="SM201" i="22"/>
  <c r="SL65" i="22"/>
  <c r="SL24" i="22"/>
  <c r="SL155" i="22"/>
  <c r="SL64" i="22"/>
  <c r="SL74" i="22"/>
  <c r="SL69" i="22"/>
  <c r="D44" i="19"/>
  <c r="E44" i="19" s="1"/>
  <c r="E62" i="19"/>
  <c r="E68" i="19"/>
  <c r="D30" i="19" s="1"/>
  <c r="E30" i="19" s="1"/>
  <c r="E63" i="19"/>
  <c r="E58" i="19"/>
  <c r="E61" i="19"/>
  <c r="E59" i="19"/>
  <c r="E67" i="19"/>
  <c r="D29" i="19" s="1"/>
  <c r="E29" i="19" s="1"/>
  <c r="E60" i="19"/>
  <c r="E66" i="19"/>
  <c r="E65" i="19"/>
  <c r="E57" i="19"/>
  <c r="E64" i="19"/>
  <c r="E55" i="19"/>
  <c r="E56" i="19"/>
  <c r="E54" i="19"/>
  <c r="I7" i="27"/>
  <c r="I29" i="27"/>
  <c r="I28" i="27"/>
  <c r="I38" i="27"/>
  <c r="I15" i="27"/>
  <c r="I40" i="27"/>
  <c r="I39" i="27"/>
  <c r="I34" i="27"/>
  <c r="I8" i="27"/>
  <c r="I6" i="27"/>
  <c r="I5" i="27"/>
  <c r="I37" i="27"/>
  <c r="I16" i="27"/>
  <c r="I13" i="27"/>
  <c r="I25" i="27"/>
  <c r="I22" i="27"/>
  <c r="I27" i="27"/>
  <c r="I24" i="27"/>
  <c r="I21" i="27"/>
  <c r="H230" i="22" l="1"/>
  <c r="H228" i="22"/>
  <c r="H227" i="22"/>
  <c r="SM89" i="22"/>
  <c r="SN97" i="22"/>
  <c r="SM90" i="22"/>
  <c r="SM165" i="22"/>
  <c r="SM109" i="22"/>
  <c r="SM257" i="22"/>
  <c r="SM96" i="22"/>
  <c r="SM113" i="22"/>
  <c r="SN163" i="22"/>
  <c r="SM62" i="22"/>
  <c r="SM214" i="22"/>
  <c r="SM71" i="22"/>
  <c r="SN68" i="22"/>
  <c r="SM252" i="22"/>
  <c r="SM44" i="22"/>
  <c r="SM157" i="22"/>
  <c r="SM76" i="22"/>
  <c r="SM259" i="22"/>
  <c r="SM122" i="22"/>
  <c r="SM272" i="22"/>
  <c r="SM162" i="22"/>
  <c r="SM207" i="22"/>
  <c r="SM119" i="22"/>
  <c r="SM28" i="22"/>
  <c r="SM30" i="22"/>
  <c r="SM152" i="22"/>
  <c r="SM213" i="22"/>
  <c r="SM55" i="22"/>
  <c r="SM84" i="22"/>
  <c r="SM99" i="22"/>
  <c r="SM249" i="22"/>
  <c r="SM118" i="22"/>
  <c r="SM115" i="22"/>
  <c r="SM48" i="22"/>
  <c r="SM40" i="22"/>
  <c r="SM246" i="22"/>
  <c r="SN38" i="22"/>
  <c r="SM22" i="22"/>
  <c r="SM66" i="22"/>
  <c r="SM271" i="22"/>
  <c r="SN247" i="22"/>
  <c r="SM268" i="22"/>
  <c r="SM7" i="22"/>
  <c r="SM254" i="22"/>
  <c r="SN124" i="22"/>
  <c r="SM5" i="22"/>
  <c r="SM61" i="22"/>
  <c r="SM18" i="22"/>
  <c r="SM49" i="22"/>
  <c r="SM150" i="22"/>
  <c r="SM160" i="22"/>
  <c r="SM169" i="22"/>
  <c r="SN210" i="22"/>
  <c r="SN120" i="22"/>
  <c r="SM145" i="22"/>
  <c r="SM33" i="22"/>
  <c r="SN67" i="22"/>
  <c r="SM245" i="22"/>
  <c r="SO73" i="22"/>
  <c r="SM59" i="22"/>
  <c r="SM147" i="22"/>
  <c r="SM24" i="22"/>
  <c r="SM237" i="22"/>
  <c r="SM6" i="22"/>
  <c r="SM212" i="22"/>
  <c r="SM156" i="22"/>
  <c r="SM266" i="22"/>
  <c r="SM270" i="22"/>
  <c r="SM29" i="22"/>
  <c r="SM126" i="22"/>
  <c r="SM110" i="22"/>
  <c r="SM94" i="22"/>
  <c r="SM16" i="22"/>
  <c r="SM31" i="22"/>
  <c r="SM153" i="22"/>
  <c r="SM14" i="22"/>
  <c r="SN106" i="22"/>
  <c r="SM166" i="22"/>
  <c r="SM56" i="22"/>
  <c r="SM92" i="22"/>
  <c r="SM242" i="22"/>
  <c r="SM9" i="22"/>
  <c r="SM58" i="22"/>
  <c r="SN121" i="22"/>
  <c r="SM171" i="22"/>
  <c r="SN201" i="22"/>
  <c r="SM168" i="22"/>
  <c r="SN235" i="22"/>
  <c r="SM39" i="22"/>
  <c r="SN105" i="22"/>
  <c r="SM43" i="22"/>
  <c r="SM12" i="22"/>
  <c r="SM202" i="22"/>
  <c r="SM86" i="22"/>
  <c r="SM17" i="22"/>
  <c r="SN36" i="22"/>
  <c r="SN265" i="22"/>
  <c r="SM102" i="22"/>
  <c r="SM154" i="22"/>
  <c r="SM25" i="22"/>
  <c r="SM78" i="22"/>
  <c r="SM253" i="22"/>
  <c r="SM255" i="22"/>
  <c r="SM262" i="22"/>
  <c r="SN104" i="22"/>
  <c r="SN53" i="22"/>
  <c r="SM34" i="22"/>
  <c r="SM103" i="22"/>
  <c r="SN319" i="22"/>
  <c r="SM23" i="22"/>
  <c r="SM170" i="22"/>
  <c r="SN261" i="22"/>
  <c r="SM209" i="22"/>
  <c r="SM69" i="22"/>
  <c r="SM238" i="22"/>
  <c r="SM74" i="22"/>
  <c r="SM65" i="22"/>
  <c r="SM206" i="22"/>
  <c r="SM264" i="22"/>
  <c r="SM112" i="22"/>
  <c r="SM187" i="22"/>
  <c r="SM20" i="22"/>
  <c r="SM19" i="22"/>
  <c r="SM114" i="22"/>
  <c r="SM159" i="22"/>
  <c r="SM63" i="22"/>
  <c r="SM98" i="22"/>
  <c r="SM116" i="22"/>
  <c r="SM51" i="22"/>
  <c r="SM26" i="22"/>
  <c r="SN177" i="22"/>
  <c r="SM46" i="22"/>
  <c r="SM267" i="22"/>
  <c r="SM205" i="22"/>
  <c r="SM87" i="22"/>
  <c r="SM10" i="22"/>
  <c r="SM95" i="22"/>
  <c r="SM35" i="22"/>
  <c r="SM260" i="22"/>
  <c r="SM27" i="22"/>
  <c r="SN101" i="22"/>
  <c r="SM64" i="22"/>
  <c r="SN208" i="22"/>
  <c r="SM108" i="22"/>
  <c r="SM158" i="22"/>
  <c r="SM125" i="22"/>
  <c r="SN83" i="22"/>
  <c r="SO82" i="22"/>
  <c r="SM93" i="22"/>
  <c r="SM148" i="22"/>
  <c r="SM13" i="22"/>
  <c r="SN32" i="22"/>
  <c r="SM21" i="22"/>
  <c r="SM176" i="22"/>
  <c r="SM52" i="22"/>
  <c r="SN204" i="22"/>
  <c r="SM251" i="22"/>
  <c r="SN88" i="22"/>
  <c r="SM111" i="22"/>
  <c r="SM72" i="22"/>
  <c r="SM203" i="22"/>
  <c r="SM211" i="22"/>
  <c r="SM75" i="22"/>
  <c r="SM15" i="22"/>
  <c r="SN80" i="22"/>
  <c r="SM107" i="22"/>
  <c r="SM248" i="22"/>
  <c r="SN50" i="22"/>
  <c r="SM60" i="22"/>
  <c r="SM250" i="22"/>
  <c r="SM54" i="22"/>
  <c r="SM151" i="22"/>
  <c r="SM47" i="22"/>
  <c r="SN161" i="22"/>
  <c r="SM77" i="22"/>
  <c r="SM256" i="22"/>
  <c r="SN273" i="22"/>
  <c r="SM11" i="22"/>
  <c r="SM263" i="22"/>
  <c r="SM188" i="22"/>
  <c r="SM57" i="22"/>
  <c r="SM164" i="22"/>
  <c r="SN241" i="22"/>
  <c r="SN146" i="22"/>
  <c r="SM81" i="22"/>
  <c r="SM155" i="22"/>
  <c r="SM8" i="22"/>
  <c r="SM244" i="22"/>
  <c r="SN123" i="22"/>
  <c r="SM167" i="22"/>
  <c r="SM117" i="22"/>
  <c r="SM45" i="22"/>
  <c r="SM70" i="22"/>
  <c r="SN269" i="22"/>
  <c r="SN100" i="22"/>
  <c r="SN91" i="22"/>
  <c r="SN42" i="22"/>
  <c r="SM258" i="22"/>
  <c r="SM149" i="22"/>
  <c r="SN79" i="22"/>
  <c r="SM85" i="22"/>
  <c r="SM41" i="22"/>
  <c r="SM37" i="22"/>
  <c r="F38" i="27"/>
  <c r="G38" i="27"/>
  <c r="H38" i="27"/>
  <c r="E38" i="27"/>
  <c r="E43" i="27"/>
  <c r="SN89" i="22" l="1"/>
  <c r="SN90" i="22"/>
  <c r="SO97" i="22"/>
  <c r="SN165" i="22"/>
  <c r="SN109" i="22"/>
  <c r="SN113" i="22"/>
  <c r="SN96" i="22"/>
  <c r="SN257" i="22"/>
  <c r="SN54" i="22"/>
  <c r="SN70" i="22"/>
  <c r="SO123" i="22"/>
  <c r="SN164" i="22"/>
  <c r="SN250" i="22"/>
  <c r="SN211" i="22"/>
  <c r="SO88" i="22"/>
  <c r="SN158" i="22"/>
  <c r="SO101" i="22"/>
  <c r="SN87" i="22"/>
  <c r="SN159" i="22"/>
  <c r="SN65" i="22"/>
  <c r="SN255" i="22"/>
  <c r="SN17" i="22"/>
  <c r="SN168" i="22"/>
  <c r="SN92" i="22"/>
  <c r="SO106" i="22"/>
  <c r="SN110" i="22"/>
  <c r="SN266" i="22"/>
  <c r="SP73" i="22"/>
  <c r="SN169" i="22"/>
  <c r="SN112" i="22"/>
  <c r="SN41" i="22"/>
  <c r="SN85" i="22"/>
  <c r="SO79" i="22"/>
  <c r="SO91" i="22"/>
  <c r="SN244" i="22"/>
  <c r="SN57" i="22"/>
  <c r="SN47" i="22"/>
  <c r="SO80" i="22"/>
  <c r="SN251" i="22"/>
  <c r="SP82" i="22"/>
  <c r="SN27" i="22"/>
  <c r="SN205" i="22"/>
  <c r="SO177" i="22"/>
  <c r="SN114" i="22"/>
  <c r="SN103" i="22"/>
  <c r="SN86" i="22"/>
  <c r="SO105" i="22"/>
  <c r="SO201" i="22"/>
  <c r="SN56" i="22"/>
  <c r="SN156" i="22"/>
  <c r="SN160" i="22"/>
  <c r="SN40" i="22"/>
  <c r="SN118" i="22"/>
  <c r="SN28" i="22"/>
  <c r="SN272" i="22"/>
  <c r="SN157" i="22"/>
  <c r="SN71" i="22"/>
  <c r="SO269" i="22"/>
  <c r="SN149" i="22"/>
  <c r="SN45" i="22"/>
  <c r="SO273" i="22"/>
  <c r="SN60" i="22"/>
  <c r="SN203" i="22"/>
  <c r="SO32" i="22"/>
  <c r="SN108" i="22"/>
  <c r="SN10" i="22"/>
  <c r="SN116" i="22"/>
  <c r="SN74" i="22"/>
  <c r="SO261" i="22"/>
  <c r="SN253" i="22"/>
  <c r="SN102" i="22"/>
  <c r="SN9" i="22"/>
  <c r="SN14" i="22"/>
  <c r="SN126" i="22"/>
  <c r="SN24" i="22"/>
  <c r="SN145" i="22"/>
  <c r="SO124" i="22"/>
  <c r="SN66" i="22"/>
  <c r="SN55" i="22"/>
  <c r="SN263" i="22"/>
  <c r="SN117" i="22"/>
  <c r="SN188" i="22"/>
  <c r="SN151" i="22"/>
  <c r="SN15" i="22"/>
  <c r="SO204" i="22"/>
  <c r="SN13" i="22"/>
  <c r="SO83" i="22"/>
  <c r="SO208" i="22"/>
  <c r="SN26" i="22"/>
  <c r="SN19" i="22"/>
  <c r="SN238" i="22"/>
  <c r="SN34" i="22"/>
  <c r="SO104" i="22"/>
  <c r="SN202" i="22"/>
  <c r="SN171" i="22"/>
  <c r="SN153" i="22"/>
  <c r="SN212" i="22"/>
  <c r="SN245" i="22"/>
  <c r="SO120" i="22"/>
  <c r="SN61" i="22"/>
  <c r="SN254" i="22"/>
  <c r="SN22" i="22"/>
  <c r="SN249" i="22"/>
  <c r="SN213" i="22"/>
  <c r="SN119" i="22"/>
  <c r="SN122" i="22"/>
  <c r="SN44" i="22"/>
  <c r="SN214" i="22"/>
  <c r="SN167" i="22"/>
  <c r="SN37" i="22"/>
  <c r="SO100" i="22"/>
  <c r="SN8" i="22"/>
  <c r="SO146" i="22"/>
  <c r="SN256" i="22"/>
  <c r="SO50" i="22"/>
  <c r="SN72" i="22"/>
  <c r="SN260" i="22"/>
  <c r="SN267" i="22"/>
  <c r="SN98" i="22"/>
  <c r="SN264" i="22"/>
  <c r="SN170" i="22"/>
  <c r="SN78" i="22"/>
  <c r="SO265" i="22"/>
  <c r="SN39" i="22"/>
  <c r="SN242" i="22"/>
  <c r="SN29" i="22"/>
  <c r="SN147" i="22"/>
  <c r="SN150" i="22"/>
  <c r="SN268" i="22"/>
  <c r="SN258" i="22"/>
  <c r="SO241" i="22"/>
  <c r="SN75" i="22"/>
  <c r="SN111" i="22"/>
  <c r="SN21" i="22"/>
  <c r="SN125" i="22"/>
  <c r="SN35" i="22"/>
  <c r="SN46" i="22"/>
  <c r="SN63" i="22"/>
  <c r="SN206" i="22"/>
  <c r="SN23" i="22"/>
  <c r="SN262" i="22"/>
  <c r="SN12" i="22"/>
  <c r="SO235" i="22"/>
  <c r="SO121" i="22"/>
  <c r="SN166" i="22"/>
  <c r="SN31" i="22"/>
  <c r="SN94" i="22"/>
  <c r="SN270" i="22"/>
  <c r="SN6" i="22"/>
  <c r="SN49" i="22"/>
  <c r="SN7" i="22"/>
  <c r="SO247" i="22"/>
  <c r="SO38" i="22"/>
  <c r="SN99" i="22"/>
  <c r="SN207" i="22"/>
  <c r="SN259" i="22"/>
  <c r="SN252" i="22"/>
  <c r="SN62" i="22"/>
  <c r="SN155" i="22"/>
  <c r="SN248" i="22"/>
  <c r="SN52" i="22"/>
  <c r="SN148" i="22"/>
  <c r="SN64" i="22"/>
  <c r="SN20" i="22"/>
  <c r="SN69" i="22"/>
  <c r="SN25" i="22"/>
  <c r="SO36" i="22"/>
  <c r="SN59" i="22"/>
  <c r="SO67" i="22"/>
  <c r="SO210" i="22"/>
  <c r="SN5" i="22"/>
  <c r="SN48" i="22"/>
  <c r="SN152" i="22"/>
  <c r="SN77" i="22"/>
  <c r="SO42" i="22"/>
  <c r="SN81" i="22"/>
  <c r="SN11" i="22"/>
  <c r="SO161" i="22"/>
  <c r="SN107" i="22"/>
  <c r="SN176" i="22"/>
  <c r="SN93" i="22"/>
  <c r="SN95" i="22"/>
  <c r="SN51" i="22"/>
  <c r="SN187" i="22"/>
  <c r="SN209" i="22"/>
  <c r="SO319" i="22"/>
  <c r="SO53" i="22"/>
  <c r="SN154" i="22"/>
  <c r="SN43" i="22"/>
  <c r="SN58" i="22"/>
  <c r="SN16" i="22"/>
  <c r="SN237" i="22"/>
  <c r="SN33" i="22"/>
  <c r="SN18" i="22"/>
  <c r="SN271" i="22"/>
  <c r="SN246" i="22"/>
  <c r="SN115" i="22"/>
  <c r="SN84" i="22"/>
  <c r="SN30" i="22"/>
  <c r="SN162" i="22"/>
  <c r="SN76" i="22"/>
  <c r="SO68" i="22"/>
  <c r="SO163" i="22"/>
  <c r="F7" i="27"/>
  <c r="G7" i="27"/>
  <c r="H7" i="27"/>
  <c r="E7" i="27"/>
  <c r="E15" i="27"/>
  <c r="F23" i="27"/>
  <c r="G23" i="27"/>
  <c r="G18" i="27"/>
  <c r="G14" i="27"/>
  <c r="G17" i="27"/>
  <c r="G11" i="27"/>
  <c r="G12" i="27"/>
  <c r="G30" i="27"/>
  <c r="G31" i="27"/>
  <c r="G32" i="27"/>
  <c r="G35" i="27"/>
  <c r="G41" i="27"/>
  <c r="G26" i="27"/>
  <c r="G36" i="27"/>
  <c r="G19" i="27"/>
  <c r="G21" i="27"/>
  <c r="G24" i="27"/>
  <c r="G27" i="27"/>
  <c r="G33" i="27"/>
  <c r="G22" i="27"/>
  <c r="G25" i="27"/>
  <c r="G13" i="27"/>
  <c r="G16" i="27"/>
  <c r="G37" i="27"/>
  <c r="G5" i="27"/>
  <c r="G6" i="27"/>
  <c r="G8" i="27"/>
  <c r="G34" i="27"/>
  <c r="G39" i="27"/>
  <c r="G42" i="27"/>
  <c r="G40" i="27"/>
  <c r="G28" i="27"/>
  <c r="G29" i="27"/>
  <c r="G15" i="27"/>
  <c r="G20" i="27"/>
  <c r="H23" i="27"/>
  <c r="H18" i="27"/>
  <c r="H14" i="27"/>
  <c r="H17" i="27"/>
  <c r="H11" i="27"/>
  <c r="H12" i="27"/>
  <c r="H30" i="27"/>
  <c r="H31" i="27"/>
  <c r="H32" i="27"/>
  <c r="H35" i="27"/>
  <c r="H41" i="27"/>
  <c r="H26" i="27"/>
  <c r="H19" i="27"/>
  <c r="H21" i="27"/>
  <c r="H27" i="27"/>
  <c r="H33" i="27"/>
  <c r="H22" i="27"/>
  <c r="H25" i="27"/>
  <c r="H13" i="27"/>
  <c r="H16" i="27"/>
  <c r="H37" i="27"/>
  <c r="H5" i="27"/>
  <c r="H6" i="27"/>
  <c r="H8" i="27"/>
  <c r="H34" i="27"/>
  <c r="H39" i="27"/>
  <c r="H42" i="27"/>
  <c r="H40" i="27"/>
  <c r="H28" i="27"/>
  <c r="H29" i="27"/>
  <c r="H15" i="27"/>
  <c r="H20" i="27"/>
  <c r="F18" i="27"/>
  <c r="F14" i="27"/>
  <c r="F17" i="27"/>
  <c r="F11" i="27"/>
  <c r="F12" i="27"/>
  <c r="F30" i="27"/>
  <c r="F31" i="27"/>
  <c r="F32" i="27"/>
  <c r="F35" i="27"/>
  <c r="F41" i="27"/>
  <c r="F26" i="27"/>
  <c r="F36" i="27"/>
  <c r="F19" i="27"/>
  <c r="F21" i="27"/>
  <c r="F24" i="27"/>
  <c r="F27" i="27"/>
  <c r="F33" i="27"/>
  <c r="F22" i="27"/>
  <c r="F25" i="27"/>
  <c r="F13" i="27"/>
  <c r="F16" i="27"/>
  <c r="F37" i="27"/>
  <c r="F5" i="27"/>
  <c r="F6" i="27"/>
  <c r="F8" i="27"/>
  <c r="F34" i="27"/>
  <c r="F39" i="27"/>
  <c r="F42" i="27"/>
  <c r="F40" i="27"/>
  <c r="F28" i="27"/>
  <c r="F29" i="27"/>
  <c r="F15" i="27"/>
  <c r="F20" i="27"/>
  <c r="H24" i="27" l="1"/>
  <c r="H36" i="27"/>
  <c r="SO89" i="22"/>
  <c r="SP97" i="22"/>
  <c r="SO90" i="22"/>
  <c r="SO165" i="22"/>
  <c r="SO109" i="22"/>
  <c r="SO257" i="22"/>
  <c r="SO96" i="22"/>
  <c r="SO113" i="22"/>
  <c r="SO76" i="22"/>
  <c r="SO18" i="22"/>
  <c r="SO95" i="22"/>
  <c r="SO155" i="22"/>
  <c r="SO7" i="22"/>
  <c r="SO206" i="22"/>
  <c r="SO246" i="22"/>
  <c r="SO43" i="22"/>
  <c r="SO93" i="22"/>
  <c r="SO77" i="22"/>
  <c r="SP36" i="22"/>
  <c r="SO148" i="22"/>
  <c r="SO49" i="22"/>
  <c r="SP265" i="22"/>
  <c r="SO98" i="22"/>
  <c r="SO8" i="22"/>
  <c r="SO37" i="22"/>
  <c r="SP204" i="22"/>
  <c r="SO117" i="22"/>
  <c r="SO24" i="22"/>
  <c r="SO116" i="22"/>
  <c r="SO56" i="22"/>
  <c r="SP67" i="22"/>
  <c r="SO25" i="22"/>
  <c r="SO52" i="22"/>
  <c r="SO252" i="22"/>
  <c r="SO166" i="22"/>
  <c r="SO111" i="22"/>
  <c r="SO78" i="22"/>
  <c r="SP50" i="22"/>
  <c r="SO167" i="22"/>
  <c r="SO22" i="22"/>
  <c r="SO171" i="22"/>
  <c r="SO238" i="22"/>
  <c r="SP124" i="22"/>
  <c r="SO10" i="22"/>
  <c r="SP201" i="22"/>
  <c r="SO103" i="22"/>
  <c r="SO27" i="22"/>
  <c r="SP79" i="22"/>
  <c r="SO110" i="22"/>
  <c r="SO17" i="22"/>
  <c r="SO164" i="22"/>
  <c r="SO30" i="22"/>
  <c r="SO237" i="22"/>
  <c r="SO81" i="22"/>
  <c r="SP38" i="22"/>
  <c r="SO6" i="22"/>
  <c r="SO262" i="22"/>
  <c r="SO46" i="22"/>
  <c r="SO268" i="22"/>
  <c r="SO267" i="22"/>
  <c r="SP100" i="22"/>
  <c r="SO119" i="22"/>
  <c r="SO245" i="22"/>
  <c r="SP208" i="22"/>
  <c r="SO15" i="22"/>
  <c r="SO126" i="22"/>
  <c r="SO253" i="22"/>
  <c r="SO203" i="22"/>
  <c r="SO45" i="22"/>
  <c r="SO71" i="22"/>
  <c r="SO118" i="22"/>
  <c r="SO47" i="22"/>
  <c r="SP163" i="22"/>
  <c r="SO271" i="22"/>
  <c r="SO154" i="22"/>
  <c r="SO187" i="22"/>
  <c r="SO176" i="22"/>
  <c r="SO152" i="22"/>
  <c r="SP53" i="22"/>
  <c r="SO51" i="22"/>
  <c r="SO107" i="22"/>
  <c r="SO48" i="22"/>
  <c r="SP247" i="22"/>
  <c r="SO270" i="22"/>
  <c r="SO23" i="22"/>
  <c r="SO75" i="22"/>
  <c r="SO242" i="22"/>
  <c r="SO170" i="22"/>
  <c r="SO256" i="22"/>
  <c r="SO214" i="22"/>
  <c r="SO213" i="22"/>
  <c r="SO254" i="22"/>
  <c r="SO212" i="22"/>
  <c r="SO202" i="22"/>
  <c r="SO19" i="22"/>
  <c r="SO151" i="22"/>
  <c r="SP261" i="22"/>
  <c r="SO108" i="22"/>
  <c r="SO60" i="22"/>
  <c r="SO149" i="22"/>
  <c r="SO157" i="22"/>
  <c r="SO40" i="22"/>
  <c r="SO156" i="22"/>
  <c r="SO114" i="22"/>
  <c r="SQ82" i="22"/>
  <c r="SO57" i="22"/>
  <c r="SO85" i="22"/>
  <c r="SO169" i="22"/>
  <c r="SP106" i="22"/>
  <c r="SO255" i="22"/>
  <c r="SO87" i="22"/>
  <c r="SP88" i="22"/>
  <c r="SP123" i="22"/>
  <c r="SP68" i="22"/>
  <c r="SO84" i="22"/>
  <c r="SO16" i="22"/>
  <c r="SP42" i="22"/>
  <c r="SO59" i="22"/>
  <c r="SO248" i="22"/>
  <c r="SO259" i="22"/>
  <c r="SP121" i="22"/>
  <c r="SO35" i="22"/>
  <c r="SO150" i="22"/>
  <c r="SO260" i="22"/>
  <c r="SP83" i="22"/>
  <c r="SO263" i="22"/>
  <c r="SO14" i="22"/>
  <c r="SP105" i="22"/>
  <c r="SP161" i="22"/>
  <c r="SP241" i="22"/>
  <c r="SO39" i="22"/>
  <c r="SP146" i="22"/>
  <c r="SP104" i="22"/>
  <c r="SO13" i="22"/>
  <c r="SO188" i="22"/>
  <c r="SO55" i="22"/>
  <c r="SO145" i="22"/>
  <c r="SO9" i="22"/>
  <c r="SO74" i="22"/>
  <c r="SP273" i="22"/>
  <c r="SO272" i="22"/>
  <c r="SP177" i="22"/>
  <c r="SO251" i="22"/>
  <c r="SO244" i="22"/>
  <c r="SQ73" i="22"/>
  <c r="SO92" i="22"/>
  <c r="SO65" i="22"/>
  <c r="SP101" i="22"/>
  <c r="SO211" i="22"/>
  <c r="SO70" i="22"/>
  <c r="SO115" i="22"/>
  <c r="SO58" i="22"/>
  <c r="SO69" i="22"/>
  <c r="SO207" i="22"/>
  <c r="SP235" i="22"/>
  <c r="SO125" i="22"/>
  <c r="SO147" i="22"/>
  <c r="SO264" i="22"/>
  <c r="SO44" i="22"/>
  <c r="SO249" i="22"/>
  <c r="SO61" i="22"/>
  <c r="SO26" i="22"/>
  <c r="SP32" i="22"/>
  <c r="SP269" i="22"/>
  <c r="SO86" i="22"/>
  <c r="SO41" i="22"/>
  <c r="SP319" i="22"/>
  <c r="SO5" i="22"/>
  <c r="SO64" i="22"/>
  <c r="SO94" i="22"/>
  <c r="SO162" i="22"/>
  <c r="SO33" i="22"/>
  <c r="SO209" i="22"/>
  <c r="SO11" i="22"/>
  <c r="SP210" i="22"/>
  <c r="SO20" i="22"/>
  <c r="SO62" i="22"/>
  <c r="SO99" i="22"/>
  <c r="SO31" i="22"/>
  <c r="SO12" i="22"/>
  <c r="SO63" i="22"/>
  <c r="SO21" i="22"/>
  <c r="SO258" i="22"/>
  <c r="SO29" i="22"/>
  <c r="SO72" i="22"/>
  <c r="SO122" i="22"/>
  <c r="SP120" i="22"/>
  <c r="SO153" i="22"/>
  <c r="SO34" i="22"/>
  <c r="SO66" i="22"/>
  <c r="SO102" i="22"/>
  <c r="SO28" i="22"/>
  <c r="SO160" i="22"/>
  <c r="SO205" i="22"/>
  <c r="SP80" i="22"/>
  <c r="SP91" i="22"/>
  <c r="SO112" i="22"/>
  <c r="SO266" i="22"/>
  <c r="SO168" i="22"/>
  <c r="SO159" i="22"/>
  <c r="SO158" i="22"/>
  <c r="SO250" i="22"/>
  <c r="SO54" i="22"/>
  <c r="SP89" i="22" l="1"/>
  <c r="SP90" i="22"/>
  <c r="SQ97" i="22"/>
  <c r="SP165" i="22"/>
  <c r="SP109" i="22"/>
  <c r="SP113" i="22"/>
  <c r="SP96" i="22"/>
  <c r="SP257" i="22"/>
  <c r="SP72" i="22"/>
  <c r="SP102" i="22"/>
  <c r="SP29" i="22"/>
  <c r="SP20" i="22"/>
  <c r="SP5" i="22"/>
  <c r="SP44" i="22"/>
  <c r="SP69" i="22"/>
  <c r="SP92" i="22"/>
  <c r="SQ177" i="22"/>
  <c r="SP13" i="22"/>
  <c r="SQ241" i="22"/>
  <c r="SP35" i="22"/>
  <c r="SP16" i="22"/>
  <c r="SR82" i="22"/>
  <c r="SP202" i="22"/>
  <c r="SP242" i="22"/>
  <c r="SQ247" i="22"/>
  <c r="SQ53" i="22"/>
  <c r="SP203" i="22"/>
  <c r="SP46" i="22"/>
  <c r="SP171" i="22"/>
  <c r="SP52" i="22"/>
  <c r="SP8" i="22"/>
  <c r="SP112" i="22"/>
  <c r="SP159" i="22"/>
  <c r="SP54" i="22"/>
  <c r="SQ80" i="22"/>
  <c r="SP66" i="22"/>
  <c r="SP258" i="22"/>
  <c r="SP162" i="22"/>
  <c r="SQ319" i="22"/>
  <c r="SR73" i="22"/>
  <c r="SP272" i="22"/>
  <c r="SQ104" i="22"/>
  <c r="SQ161" i="22"/>
  <c r="SQ83" i="22"/>
  <c r="SQ121" i="22"/>
  <c r="SQ88" i="22"/>
  <c r="SP149" i="22"/>
  <c r="SP212" i="22"/>
  <c r="SP75" i="22"/>
  <c r="SP152" i="22"/>
  <c r="SP118" i="22"/>
  <c r="SP267" i="22"/>
  <c r="SP237" i="22"/>
  <c r="SP10" i="22"/>
  <c r="SP98" i="22"/>
  <c r="SP246" i="22"/>
  <c r="SP158" i="22"/>
  <c r="SP160" i="22"/>
  <c r="SP168" i="22"/>
  <c r="SP28" i="22"/>
  <c r="SQ120" i="22"/>
  <c r="SP31" i="22"/>
  <c r="SQ210" i="22"/>
  <c r="SP125" i="22"/>
  <c r="SP211" i="22"/>
  <c r="SP145" i="22"/>
  <c r="SP169" i="22"/>
  <c r="SP114" i="22"/>
  <c r="SP48" i="22"/>
  <c r="SP271" i="22"/>
  <c r="SP253" i="22"/>
  <c r="SQ208" i="22"/>
  <c r="SP262" i="22"/>
  <c r="SQ79" i="22"/>
  <c r="SP22" i="22"/>
  <c r="SP111" i="22"/>
  <c r="SQ204" i="22"/>
  <c r="SQ36" i="22"/>
  <c r="SP266" i="22"/>
  <c r="SP122" i="22"/>
  <c r="SP99" i="22"/>
  <c r="SP94" i="22"/>
  <c r="SP61" i="22"/>
  <c r="SP58" i="22"/>
  <c r="SQ101" i="22"/>
  <c r="SP55" i="22"/>
  <c r="SQ146" i="22"/>
  <c r="SQ105" i="22"/>
  <c r="SP259" i="22"/>
  <c r="SP84" i="22"/>
  <c r="SP85" i="22"/>
  <c r="SP60" i="22"/>
  <c r="SP254" i="22"/>
  <c r="SP23" i="22"/>
  <c r="SP176" i="22"/>
  <c r="SQ163" i="22"/>
  <c r="SP245" i="22"/>
  <c r="SP30" i="22"/>
  <c r="SP27" i="22"/>
  <c r="SQ124" i="22"/>
  <c r="SP166" i="22"/>
  <c r="SP116" i="22"/>
  <c r="SQ265" i="22"/>
  <c r="SP77" i="22"/>
  <c r="SP206" i="22"/>
  <c r="SP95" i="22"/>
  <c r="SP250" i="22"/>
  <c r="SP205" i="22"/>
  <c r="SP21" i="22"/>
  <c r="SP11" i="22"/>
  <c r="SP41" i="22"/>
  <c r="SQ269" i="22"/>
  <c r="SQ235" i="22"/>
  <c r="SP244" i="22"/>
  <c r="SQ273" i="22"/>
  <c r="SP260" i="22"/>
  <c r="SP59" i="22"/>
  <c r="SP87" i="22"/>
  <c r="SP156" i="22"/>
  <c r="SP151" i="22"/>
  <c r="SP256" i="22"/>
  <c r="SP107" i="22"/>
  <c r="SP71" i="22"/>
  <c r="SP126" i="22"/>
  <c r="SP6" i="22"/>
  <c r="SP17" i="22"/>
  <c r="SP167" i="22"/>
  <c r="SP25" i="22"/>
  <c r="SP65" i="22"/>
  <c r="SP34" i="22"/>
  <c r="SP209" i="22"/>
  <c r="SP86" i="22"/>
  <c r="SQ32" i="22"/>
  <c r="SP264" i="22"/>
  <c r="SP115" i="22"/>
  <c r="SP74" i="22"/>
  <c r="SP39" i="22"/>
  <c r="SP150" i="22"/>
  <c r="SP255" i="22"/>
  <c r="SP40" i="22"/>
  <c r="SP19" i="22"/>
  <c r="SP170" i="22"/>
  <c r="SP51" i="22"/>
  <c r="SP47" i="22"/>
  <c r="SP119" i="22"/>
  <c r="SP164" i="22"/>
  <c r="SP103" i="22"/>
  <c r="SP252" i="22"/>
  <c r="SQ67" i="22"/>
  <c r="SP37" i="22"/>
  <c r="SP49" i="22"/>
  <c r="SP7" i="22"/>
  <c r="SP18" i="22"/>
  <c r="SP62" i="22"/>
  <c r="SP64" i="22"/>
  <c r="SP249" i="22"/>
  <c r="SP207" i="22"/>
  <c r="SP251" i="22"/>
  <c r="SP188" i="22"/>
  <c r="SP14" i="22"/>
  <c r="SP248" i="22"/>
  <c r="SQ42" i="22"/>
  <c r="SQ68" i="22"/>
  <c r="SP57" i="22"/>
  <c r="SP108" i="22"/>
  <c r="SP213" i="22"/>
  <c r="SP270" i="22"/>
  <c r="SP187" i="22"/>
  <c r="SP45" i="22"/>
  <c r="SP268" i="22"/>
  <c r="SQ38" i="22"/>
  <c r="SP110" i="22"/>
  <c r="SP238" i="22"/>
  <c r="SQ50" i="22"/>
  <c r="SP24" i="22"/>
  <c r="SP93" i="22"/>
  <c r="SP63" i="22"/>
  <c r="SQ91" i="22"/>
  <c r="SP153" i="22"/>
  <c r="SP12" i="22"/>
  <c r="SP33" i="22"/>
  <c r="SP26" i="22"/>
  <c r="SP147" i="22"/>
  <c r="SP70" i="22"/>
  <c r="SP9" i="22"/>
  <c r="SP263" i="22"/>
  <c r="SQ123" i="22"/>
  <c r="SQ106" i="22"/>
  <c r="SP157" i="22"/>
  <c r="SQ261" i="22"/>
  <c r="SP214" i="22"/>
  <c r="SP154" i="22"/>
  <c r="SP15" i="22"/>
  <c r="SQ100" i="22"/>
  <c r="SP81" i="22"/>
  <c r="SQ201" i="22"/>
  <c r="SP78" i="22"/>
  <c r="SP56" i="22"/>
  <c r="SP117" i="22"/>
  <c r="SP148" i="22"/>
  <c r="SP43" i="22"/>
  <c r="SP155" i="22"/>
  <c r="SP76" i="22"/>
  <c r="E6" i="27"/>
  <c r="E6" i="1"/>
  <c r="E7" i="1"/>
  <c r="E8" i="1"/>
  <c r="E9" i="1"/>
  <c r="E10" i="1"/>
  <c r="E11" i="1"/>
  <c r="E12" i="1"/>
  <c r="E13" i="1"/>
  <c r="E14" i="1"/>
  <c r="E15" i="1"/>
  <c r="E16" i="1"/>
  <c r="E17" i="1"/>
  <c r="E18" i="1"/>
  <c r="E19" i="1"/>
  <c r="E20" i="1"/>
  <c r="E21" i="1"/>
  <c r="E22" i="1"/>
  <c r="E23" i="1"/>
  <c r="E24" i="1"/>
  <c r="E25" i="1"/>
  <c r="E26" i="1"/>
  <c r="E27" i="1"/>
  <c r="E28" i="1"/>
  <c r="E29" i="1"/>
  <c r="E30" i="1"/>
  <c r="E31" i="1"/>
  <c r="E33" i="1"/>
  <c r="E36" i="1"/>
  <c r="E37" i="1"/>
  <c r="E38" i="1"/>
  <c r="E39" i="1"/>
  <c r="E40" i="1"/>
  <c r="E41" i="1"/>
  <c r="E42" i="1"/>
  <c r="E44" i="1"/>
  <c r="E45" i="1"/>
  <c r="E46" i="1"/>
  <c r="E47" i="1"/>
  <c r="E48" i="1"/>
  <c r="E49" i="1"/>
  <c r="E50" i="1"/>
  <c r="E51" i="1"/>
  <c r="E52" i="1"/>
  <c r="E54" i="1"/>
  <c r="E55" i="1"/>
  <c r="E57"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102" i="1"/>
  <c r="E103" i="1"/>
  <c r="E104" i="1"/>
  <c r="E143" i="1"/>
  <c r="E144" i="1"/>
  <c r="E145" i="1"/>
  <c r="E146" i="1"/>
  <c r="E148" i="1"/>
  <c r="E149" i="1"/>
  <c r="E158" i="1"/>
  <c r="E159" i="1"/>
  <c r="E160" i="1"/>
  <c r="E161" i="1"/>
  <c r="E162" i="1"/>
  <c r="E163" i="1"/>
  <c r="E164" i="1"/>
  <c r="E165" i="1"/>
  <c r="E166"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75" i="1"/>
  <c r="E276" i="1"/>
  <c r="E280" i="1"/>
  <c r="E281" i="1"/>
  <c r="E282" i="1"/>
  <c r="E283" i="1"/>
  <c r="E284" i="1"/>
  <c r="E285" i="1"/>
  <c r="E286" i="1"/>
  <c r="E287" i="1"/>
  <c r="E288" i="1"/>
  <c r="E289" i="1"/>
  <c r="E290"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6" i="1"/>
  <c r="E337" i="1"/>
  <c r="E338" i="1"/>
  <c r="E339" i="1"/>
  <c r="E340" i="1"/>
  <c r="E341" i="1"/>
  <c r="E343" i="1"/>
  <c r="E344" i="1"/>
  <c r="E345" i="1"/>
  <c r="E346" i="1"/>
  <c r="E347" i="1"/>
  <c r="E348" i="1"/>
  <c r="E349" i="1"/>
  <c r="E350" i="1"/>
  <c r="E351" i="1"/>
  <c r="E352" i="1"/>
  <c r="E353" i="1"/>
  <c r="E354" i="1"/>
  <c r="E356" i="1"/>
  <c r="E357" i="1"/>
  <c r="E358" i="1"/>
  <c r="E360" i="1"/>
  <c r="E361"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1" i="1"/>
  <c r="E402" i="1"/>
  <c r="E403" i="1"/>
  <c r="E404" i="1"/>
  <c r="E5" i="1"/>
  <c r="O405" i="1"/>
  <c r="SQ89" i="22" l="1"/>
  <c r="SR97" i="22"/>
  <c r="SQ90" i="22"/>
  <c r="SQ165" i="22"/>
  <c r="SQ109" i="22"/>
  <c r="SQ257" i="22"/>
  <c r="SQ96" i="22"/>
  <c r="SQ113" i="22"/>
  <c r="SQ76" i="22"/>
  <c r="SQ117" i="22"/>
  <c r="SQ157" i="22"/>
  <c r="SQ263" i="22"/>
  <c r="SQ26" i="22"/>
  <c r="SR91" i="22"/>
  <c r="SR50" i="22"/>
  <c r="SQ268" i="22"/>
  <c r="SQ213" i="22"/>
  <c r="SR42" i="22"/>
  <c r="SQ251" i="22"/>
  <c r="SQ62" i="22"/>
  <c r="SQ49" i="22"/>
  <c r="SQ103" i="22"/>
  <c r="SQ47" i="22"/>
  <c r="SQ40" i="22"/>
  <c r="SQ74" i="22"/>
  <c r="SQ86" i="22"/>
  <c r="SQ25" i="22"/>
  <c r="SQ126" i="22"/>
  <c r="SQ151" i="22"/>
  <c r="SQ260" i="22"/>
  <c r="SQ21" i="22"/>
  <c r="SQ95" i="22"/>
  <c r="SQ27" i="22"/>
  <c r="SR163" i="22"/>
  <c r="SQ60" i="22"/>
  <c r="SR105" i="22"/>
  <c r="SQ58" i="22"/>
  <c r="SQ122" i="22"/>
  <c r="SR204" i="22"/>
  <c r="SR79" i="22"/>
  <c r="SQ253" i="22"/>
  <c r="SQ145" i="22"/>
  <c r="SR120" i="22"/>
  <c r="SQ98" i="22"/>
  <c r="SQ267" i="22"/>
  <c r="SQ212" i="22"/>
  <c r="SR121" i="22"/>
  <c r="SQ272" i="22"/>
  <c r="SQ162" i="22"/>
  <c r="SQ54" i="22"/>
  <c r="SQ52" i="22"/>
  <c r="SQ203" i="22"/>
  <c r="SQ202" i="22"/>
  <c r="SR241" i="22"/>
  <c r="SQ69" i="22"/>
  <c r="SQ20" i="22"/>
  <c r="SQ116" i="22"/>
  <c r="SQ155" i="22"/>
  <c r="SQ56" i="22"/>
  <c r="SQ81" i="22"/>
  <c r="SQ154" i="22"/>
  <c r="SR106" i="22"/>
  <c r="SQ9" i="22"/>
  <c r="SQ33" i="22"/>
  <c r="SQ63" i="22"/>
  <c r="SQ238" i="22"/>
  <c r="SQ45" i="22"/>
  <c r="SQ108" i="22"/>
  <c r="SQ248" i="22"/>
  <c r="SQ207" i="22"/>
  <c r="SQ37" i="22"/>
  <c r="SQ164" i="22"/>
  <c r="SQ51" i="22"/>
  <c r="SQ255" i="22"/>
  <c r="SQ115" i="22"/>
  <c r="SQ209" i="22"/>
  <c r="SQ167" i="22"/>
  <c r="SQ71" i="22"/>
  <c r="SQ156" i="22"/>
  <c r="SR273" i="22"/>
  <c r="SR269" i="22"/>
  <c r="SQ206" i="22"/>
  <c r="SQ30" i="22"/>
  <c r="SQ176" i="22"/>
  <c r="SQ85" i="22"/>
  <c r="SR146" i="22"/>
  <c r="SQ61" i="22"/>
  <c r="SQ271" i="22"/>
  <c r="SQ114" i="22"/>
  <c r="SQ211" i="22"/>
  <c r="SQ28" i="22"/>
  <c r="SQ158" i="22"/>
  <c r="SQ118" i="22"/>
  <c r="SQ149" i="22"/>
  <c r="SR83" i="22"/>
  <c r="SS73" i="22"/>
  <c r="SQ258" i="22"/>
  <c r="SQ159" i="22"/>
  <c r="SQ171" i="22"/>
  <c r="SR53" i="22"/>
  <c r="SS82" i="22"/>
  <c r="SQ13" i="22"/>
  <c r="SQ44" i="22"/>
  <c r="SQ29" i="22"/>
  <c r="SQ43" i="22"/>
  <c r="SQ78" i="22"/>
  <c r="SR100" i="22"/>
  <c r="SQ214" i="22"/>
  <c r="SR123" i="22"/>
  <c r="SQ70" i="22"/>
  <c r="SQ12" i="22"/>
  <c r="SQ93" i="22"/>
  <c r="SQ110" i="22"/>
  <c r="SQ187" i="22"/>
  <c r="SQ57" i="22"/>
  <c r="SQ14" i="22"/>
  <c r="SQ249" i="22"/>
  <c r="SQ18" i="22"/>
  <c r="SR67" i="22"/>
  <c r="SQ119" i="22"/>
  <c r="SQ170" i="22"/>
  <c r="SQ150" i="22"/>
  <c r="SQ264" i="22"/>
  <c r="SQ34" i="22"/>
  <c r="SQ17" i="22"/>
  <c r="SQ107" i="22"/>
  <c r="SQ87" i="22"/>
  <c r="SQ244" i="22"/>
  <c r="SQ41" i="22"/>
  <c r="SQ205" i="22"/>
  <c r="SQ77" i="22"/>
  <c r="SQ166" i="22"/>
  <c r="SQ23" i="22"/>
  <c r="SQ84" i="22"/>
  <c r="SQ55" i="22"/>
  <c r="SQ94" i="22"/>
  <c r="SQ266" i="22"/>
  <c r="SQ111" i="22"/>
  <c r="SQ262" i="22"/>
  <c r="SQ48" i="22"/>
  <c r="SQ169" i="22"/>
  <c r="SQ125" i="22"/>
  <c r="SR210" i="22"/>
  <c r="SQ168" i="22"/>
  <c r="SQ10" i="22"/>
  <c r="SQ152" i="22"/>
  <c r="SR88" i="22"/>
  <c r="SR161" i="22"/>
  <c r="SQ66" i="22"/>
  <c r="SQ112" i="22"/>
  <c r="SR247" i="22"/>
  <c r="SQ16" i="22"/>
  <c r="SR177" i="22"/>
  <c r="SQ102" i="22"/>
  <c r="SR80" i="22"/>
  <c r="SQ148" i="22"/>
  <c r="SR201" i="22"/>
  <c r="SQ15" i="22"/>
  <c r="SR261" i="22"/>
  <c r="SQ147" i="22"/>
  <c r="SQ153" i="22"/>
  <c r="SQ24" i="22"/>
  <c r="SR38" i="22"/>
  <c r="SQ270" i="22"/>
  <c r="SR68" i="22"/>
  <c r="SQ188" i="22"/>
  <c r="SQ64" i="22"/>
  <c r="SQ7" i="22"/>
  <c r="SQ252" i="22"/>
  <c r="SQ19" i="22"/>
  <c r="SQ39" i="22"/>
  <c r="SR32" i="22"/>
  <c r="SQ65" i="22"/>
  <c r="SQ6" i="22"/>
  <c r="SQ256" i="22"/>
  <c r="SQ59" i="22"/>
  <c r="SR235" i="22"/>
  <c r="SQ11" i="22"/>
  <c r="SQ250" i="22"/>
  <c r="SR265" i="22"/>
  <c r="SR124" i="22"/>
  <c r="SQ245" i="22"/>
  <c r="SQ254" i="22"/>
  <c r="SQ259" i="22"/>
  <c r="SR101" i="22"/>
  <c r="SQ99" i="22"/>
  <c r="SR36" i="22"/>
  <c r="SQ22" i="22"/>
  <c r="SR208" i="22"/>
  <c r="SQ31" i="22"/>
  <c r="SQ160" i="22"/>
  <c r="SQ246" i="22"/>
  <c r="SQ237" i="22"/>
  <c r="SQ75" i="22"/>
  <c r="SR104" i="22"/>
  <c r="SR319" i="22"/>
  <c r="SQ8" i="22"/>
  <c r="SQ46" i="22"/>
  <c r="SQ242" i="22"/>
  <c r="SQ35" i="22"/>
  <c r="SQ92" i="22"/>
  <c r="SQ5" i="22"/>
  <c r="SQ72" i="22"/>
  <c r="O406" i="1"/>
  <c r="O407" i="1" s="1"/>
  <c r="O408" i="1" s="1"/>
  <c r="O409" i="1" s="1"/>
  <c r="O410" i="1" s="1"/>
  <c r="O411" i="1" s="1"/>
  <c r="O412" i="1" s="1"/>
  <c r="O413" i="1" s="1"/>
  <c r="O414" i="1" s="1"/>
  <c r="O415" i="1" s="1"/>
  <c r="O416" i="1" s="1"/>
  <c r="O417" i="1" s="1"/>
  <c r="O418" i="1" s="1"/>
  <c r="O419" i="1" s="1"/>
  <c r="O420" i="1" s="1"/>
  <c r="O421" i="1" s="1"/>
  <c r="O422" i="1" s="1"/>
  <c r="O423" i="1" s="1"/>
  <c r="O424" i="1" s="1"/>
  <c r="O425" i="1" s="1"/>
  <c r="O426" i="1" s="1"/>
  <c r="O427" i="1" s="1"/>
  <c r="D22" i="20"/>
  <c r="SR89" i="22" l="1"/>
  <c r="SR90" i="22"/>
  <c r="SS97" i="22"/>
  <c r="SR165" i="22"/>
  <c r="SR109" i="22"/>
  <c r="SR113" i="22"/>
  <c r="SR96" i="22"/>
  <c r="SR257" i="22"/>
  <c r="SR15" i="22"/>
  <c r="SR72" i="22"/>
  <c r="SR246" i="22"/>
  <c r="SR254" i="22"/>
  <c r="SR256" i="22"/>
  <c r="SR7" i="22"/>
  <c r="SR147" i="22"/>
  <c r="SS201" i="22"/>
  <c r="SR266" i="22"/>
  <c r="SR205" i="22"/>
  <c r="SR150" i="22"/>
  <c r="SR187" i="22"/>
  <c r="SR78" i="22"/>
  <c r="SR159" i="22"/>
  <c r="SR28" i="22"/>
  <c r="SR61" i="22"/>
  <c r="SR209" i="22"/>
  <c r="SR248" i="22"/>
  <c r="SR63" i="22"/>
  <c r="SR116" i="22"/>
  <c r="SR202" i="22"/>
  <c r="SR162" i="22"/>
  <c r="SR267" i="22"/>
  <c r="SS79" i="22"/>
  <c r="SS105" i="22"/>
  <c r="SR260" i="22"/>
  <c r="SR86" i="22"/>
  <c r="SR103" i="22"/>
  <c r="SS42" i="22"/>
  <c r="SS91" i="22"/>
  <c r="SR259" i="22"/>
  <c r="SR102" i="22"/>
  <c r="SR242" i="22"/>
  <c r="SS104" i="22"/>
  <c r="SS36" i="22"/>
  <c r="SR250" i="22"/>
  <c r="SR39" i="22"/>
  <c r="SR270" i="22"/>
  <c r="SS161" i="22"/>
  <c r="SR169" i="22"/>
  <c r="SR23" i="22"/>
  <c r="SR107" i="22"/>
  <c r="SR18" i="22"/>
  <c r="SR70" i="22"/>
  <c r="SR13" i="22"/>
  <c r="SR149" i="22"/>
  <c r="SR271" i="22"/>
  <c r="SR30" i="22"/>
  <c r="SS273" i="22"/>
  <c r="SR164" i="22"/>
  <c r="SR154" i="22"/>
  <c r="SR22" i="22"/>
  <c r="SS265" i="22"/>
  <c r="SS32" i="22"/>
  <c r="SS247" i="22"/>
  <c r="SR5" i="22"/>
  <c r="SR99" i="22"/>
  <c r="SR11" i="22"/>
  <c r="SR19" i="22"/>
  <c r="SR112" i="22"/>
  <c r="SS88" i="22"/>
  <c r="SR48" i="22"/>
  <c r="SR41" i="22"/>
  <c r="SR170" i="22"/>
  <c r="SR110" i="22"/>
  <c r="SS123" i="22"/>
  <c r="ST82" i="22"/>
  <c r="SR118" i="22"/>
  <c r="SR206" i="22"/>
  <c r="SR115" i="22"/>
  <c r="SR108" i="22"/>
  <c r="SR81" i="22"/>
  <c r="SR203" i="22"/>
  <c r="SR272" i="22"/>
  <c r="SR145" i="22"/>
  <c r="SS204" i="22"/>
  <c r="SR60" i="22"/>
  <c r="SR95" i="22"/>
  <c r="SR151" i="22"/>
  <c r="SR74" i="22"/>
  <c r="SR49" i="22"/>
  <c r="SR213" i="22"/>
  <c r="SR26" i="22"/>
  <c r="SR35" i="22"/>
  <c r="SR59" i="22"/>
  <c r="SS68" i="22"/>
  <c r="SR46" i="22"/>
  <c r="SR160" i="22"/>
  <c r="SR245" i="22"/>
  <c r="SR6" i="22"/>
  <c r="SR64" i="22"/>
  <c r="SS38" i="22"/>
  <c r="SR148" i="22"/>
  <c r="SS177" i="22"/>
  <c r="SR168" i="22"/>
  <c r="SR94" i="22"/>
  <c r="SR17" i="22"/>
  <c r="SR249" i="22"/>
  <c r="SR43" i="22"/>
  <c r="SR258" i="22"/>
  <c r="SS146" i="22"/>
  <c r="SR156" i="22"/>
  <c r="SR37" i="22"/>
  <c r="SR33" i="22"/>
  <c r="SR20" i="22"/>
  <c r="SR98" i="22"/>
  <c r="SR237" i="22"/>
  <c r="SR92" i="22"/>
  <c r="SR75" i="22"/>
  <c r="SS208" i="22"/>
  <c r="SS235" i="22"/>
  <c r="SR24" i="22"/>
  <c r="SS261" i="22"/>
  <c r="SS80" i="22"/>
  <c r="SR66" i="22"/>
  <c r="SR262" i="22"/>
  <c r="SR166" i="22"/>
  <c r="SR34" i="22"/>
  <c r="SR14" i="22"/>
  <c r="SR214" i="22"/>
  <c r="ST73" i="22"/>
  <c r="SR211" i="22"/>
  <c r="SR255" i="22"/>
  <c r="SR45" i="22"/>
  <c r="SR56" i="22"/>
  <c r="SR52" i="22"/>
  <c r="SS121" i="22"/>
  <c r="SR122" i="22"/>
  <c r="SS163" i="22"/>
  <c r="SR21" i="22"/>
  <c r="SR126" i="22"/>
  <c r="SR40" i="22"/>
  <c r="SR62" i="22"/>
  <c r="SR268" i="22"/>
  <c r="SR263" i="22"/>
  <c r="SR117" i="22"/>
  <c r="SS319" i="22"/>
  <c r="SR153" i="22"/>
  <c r="SR8" i="22"/>
  <c r="SR31" i="22"/>
  <c r="SS101" i="22"/>
  <c r="SS124" i="22"/>
  <c r="SR65" i="22"/>
  <c r="SR188" i="22"/>
  <c r="SR16" i="22"/>
  <c r="SR152" i="22"/>
  <c r="SS210" i="22"/>
  <c r="SR55" i="22"/>
  <c r="SR244" i="22"/>
  <c r="SR119" i="22"/>
  <c r="SR93" i="22"/>
  <c r="SR29" i="22"/>
  <c r="SS53" i="22"/>
  <c r="SR85" i="22"/>
  <c r="SR71" i="22"/>
  <c r="SR9" i="22"/>
  <c r="SR69" i="22"/>
  <c r="SR252" i="22"/>
  <c r="SR10" i="22"/>
  <c r="SR125" i="22"/>
  <c r="SR111" i="22"/>
  <c r="SR84" i="22"/>
  <c r="SR77" i="22"/>
  <c r="SR87" i="22"/>
  <c r="SR264" i="22"/>
  <c r="SS67" i="22"/>
  <c r="SR57" i="22"/>
  <c r="SR12" i="22"/>
  <c r="SS100" i="22"/>
  <c r="SR44" i="22"/>
  <c r="SR171" i="22"/>
  <c r="SS83" i="22"/>
  <c r="SR158" i="22"/>
  <c r="SR114" i="22"/>
  <c r="SR176" i="22"/>
  <c r="SS269" i="22"/>
  <c r="SR167" i="22"/>
  <c r="SR51" i="22"/>
  <c r="SR207" i="22"/>
  <c r="SR238" i="22"/>
  <c r="SS106" i="22"/>
  <c r="SR155" i="22"/>
  <c r="SS241" i="22"/>
  <c r="SR54" i="22"/>
  <c r="SR212" i="22"/>
  <c r="SS120" i="22"/>
  <c r="SR253" i="22"/>
  <c r="SR58" i="22"/>
  <c r="SR27" i="22"/>
  <c r="SR25" i="22"/>
  <c r="SR47" i="22"/>
  <c r="SR251" i="22"/>
  <c r="SS50" i="22"/>
  <c r="SR157" i="22"/>
  <c r="SR76" i="22"/>
  <c r="O428" i="1"/>
  <c r="O429" i="1" s="1"/>
  <c r="O430" i="1" s="1"/>
  <c r="O431" i="1" s="1"/>
  <c r="O432" i="1" s="1"/>
  <c r="O433" i="1" s="1"/>
  <c r="O434" i="1" s="1"/>
  <c r="O435" i="1" s="1"/>
  <c r="O436" i="1" s="1"/>
  <c r="O437" i="1" s="1"/>
  <c r="O438" i="1" s="1"/>
  <c r="O439" i="1" s="1"/>
  <c r="O440" i="1" s="1"/>
  <c r="O441" i="1" s="1"/>
  <c r="O442" i="1" s="1"/>
  <c r="O443" i="1" s="1"/>
  <c r="O444" i="1" s="1"/>
  <c r="O445" i="1" s="1"/>
  <c r="O446" i="1" s="1"/>
  <c r="O447" i="1" s="1"/>
  <c r="O448" i="1" s="1"/>
  <c r="O449" i="1" s="1"/>
  <c r="O450" i="1" s="1"/>
  <c r="O451" i="1" s="1"/>
  <c r="O452" i="1" s="1"/>
  <c r="O453" i="1" s="1"/>
  <c r="O454" i="1" s="1"/>
  <c r="O455" i="1" s="1"/>
  <c r="O456" i="1" s="1"/>
  <c r="O457" i="1" s="1"/>
  <c r="O458" i="1" s="1"/>
  <c r="O459" i="1" s="1"/>
  <c r="O460" i="1" s="1"/>
  <c r="O461" i="1" s="1"/>
  <c r="O462" i="1" s="1"/>
  <c r="O463" i="1" s="1"/>
  <c r="O464" i="1" s="1"/>
  <c r="O465" i="1" s="1"/>
  <c r="O466" i="1" s="1"/>
  <c r="O467" i="1" s="1"/>
  <c r="O468" i="1" s="1"/>
  <c r="O469" i="1" s="1"/>
  <c r="O470" i="1" s="1"/>
  <c r="O471" i="1" s="1"/>
  <c r="O472" i="1" s="1"/>
  <c r="O473" i="1" s="1"/>
  <c r="O474" i="1" s="1"/>
  <c r="O475" i="1" s="1"/>
  <c r="O476" i="1" s="1"/>
  <c r="O477" i="1" s="1"/>
  <c r="O478" i="1" s="1"/>
  <c r="O479" i="1" s="1"/>
  <c r="O480" i="1" s="1"/>
  <c r="O481" i="1" s="1"/>
  <c r="O482" i="1" s="1"/>
  <c r="O483" i="1" s="1"/>
  <c r="O484" i="1" s="1"/>
  <c r="O485" i="1" s="1"/>
  <c r="O486" i="1" s="1"/>
  <c r="O487" i="1" s="1"/>
  <c r="O488" i="1" s="1"/>
  <c r="O489" i="1" s="1"/>
  <c r="O490" i="1" s="1"/>
  <c r="O491" i="1" s="1"/>
  <c r="O492" i="1" s="1"/>
  <c r="O493" i="1" s="1"/>
  <c r="O494" i="1" s="1"/>
  <c r="O495" i="1" s="1"/>
  <c r="O496" i="1" s="1"/>
  <c r="O497" i="1" s="1"/>
  <c r="O498" i="1" s="1"/>
  <c r="O499" i="1" s="1"/>
  <c r="O500" i="1" s="1"/>
  <c r="O501" i="1" s="1"/>
  <c r="O502" i="1" s="1"/>
  <c r="D24" i="23"/>
  <c r="D25" i="23" l="1"/>
  <c r="E25" i="23" s="1"/>
  <c r="E24" i="23"/>
  <c r="E23" i="23"/>
  <c r="SS89" i="22"/>
  <c r="ST97" i="22"/>
  <c r="SS90" i="22"/>
  <c r="SS165" i="22"/>
  <c r="SS109" i="22"/>
  <c r="SS257" i="22"/>
  <c r="SS96" i="22"/>
  <c r="SS113" i="22"/>
  <c r="SS155" i="22"/>
  <c r="SS57" i="22"/>
  <c r="SS244" i="22"/>
  <c r="SS76" i="22"/>
  <c r="SS58" i="22"/>
  <c r="ST269" i="22"/>
  <c r="SS158" i="22"/>
  <c r="ST210" i="22"/>
  <c r="SS8" i="22"/>
  <c r="SS126" i="22"/>
  <c r="SS56" i="22"/>
  <c r="SS14" i="22"/>
  <c r="SS66" i="22"/>
  <c r="SS92" i="22"/>
  <c r="SS20" i="22"/>
  <c r="ST146" i="22"/>
  <c r="SS43" i="22"/>
  <c r="SS94" i="22"/>
  <c r="ST38" i="22"/>
  <c r="SS59" i="22"/>
  <c r="SS213" i="22"/>
  <c r="SS95" i="22"/>
  <c r="SS272" i="22"/>
  <c r="SS115" i="22"/>
  <c r="ST123" i="22"/>
  <c r="SS48" i="22"/>
  <c r="SS19" i="22"/>
  <c r="SS5" i="22"/>
  <c r="SS22" i="22"/>
  <c r="SS30" i="22"/>
  <c r="SS70" i="22"/>
  <c r="SS169" i="22"/>
  <c r="SS39" i="22"/>
  <c r="ST104" i="22"/>
  <c r="SS86" i="22"/>
  <c r="ST79" i="22"/>
  <c r="SS202" i="22"/>
  <c r="SS209" i="22"/>
  <c r="SS78" i="22"/>
  <c r="SS266" i="22"/>
  <c r="SS147" i="22"/>
  <c r="SS246" i="22"/>
  <c r="SS10" i="22"/>
  <c r="SS47" i="22"/>
  <c r="SS54" i="22"/>
  <c r="SS238" i="22"/>
  <c r="ST100" i="22"/>
  <c r="SS264" i="22"/>
  <c r="SS111" i="22"/>
  <c r="SS69" i="22"/>
  <c r="SS85" i="22"/>
  <c r="SS93" i="22"/>
  <c r="SS65" i="22"/>
  <c r="SS263" i="22"/>
  <c r="ST53" i="22"/>
  <c r="SS157" i="22"/>
  <c r="SS253" i="22"/>
  <c r="ST83" i="22"/>
  <c r="SS125" i="22"/>
  <c r="ST124" i="22"/>
  <c r="SS153" i="22"/>
  <c r="SS268" i="22"/>
  <c r="SS21" i="22"/>
  <c r="SS45" i="22"/>
  <c r="ST80" i="22"/>
  <c r="ST235" i="22"/>
  <c r="SS33" i="22"/>
  <c r="SS249" i="22"/>
  <c r="SS168" i="22"/>
  <c r="SS64" i="22"/>
  <c r="SS160" i="22"/>
  <c r="SS35" i="22"/>
  <c r="SS49" i="22"/>
  <c r="SS60" i="22"/>
  <c r="SS203" i="22"/>
  <c r="SS206" i="22"/>
  <c r="SS110" i="22"/>
  <c r="ST88" i="22"/>
  <c r="SS11" i="22"/>
  <c r="ST247" i="22"/>
  <c r="SS154" i="22"/>
  <c r="SS271" i="22"/>
  <c r="SS18" i="22"/>
  <c r="ST161" i="22"/>
  <c r="SS250" i="22"/>
  <c r="SS242" i="22"/>
  <c r="ST91" i="22"/>
  <c r="SS260" i="22"/>
  <c r="SS116" i="22"/>
  <c r="SS61" i="22"/>
  <c r="SS187" i="22"/>
  <c r="SS7" i="22"/>
  <c r="SS72" i="22"/>
  <c r="ST50" i="22"/>
  <c r="SS51" i="22"/>
  <c r="SS77" i="22"/>
  <c r="SS25" i="22"/>
  <c r="ST241" i="22"/>
  <c r="SS207" i="22"/>
  <c r="SS176" i="22"/>
  <c r="SS12" i="22"/>
  <c r="SS87" i="22"/>
  <c r="SS9" i="22"/>
  <c r="SS119" i="22"/>
  <c r="SS152" i="22"/>
  <c r="SS211" i="22"/>
  <c r="SS34" i="22"/>
  <c r="ST101" i="22"/>
  <c r="ST121" i="22"/>
  <c r="SS255" i="22"/>
  <c r="SU73" i="22"/>
  <c r="SS166" i="22"/>
  <c r="ST208" i="22"/>
  <c r="SS237" i="22"/>
  <c r="SS37" i="22"/>
  <c r="SS17" i="22"/>
  <c r="ST177" i="22"/>
  <c r="SS6" i="22"/>
  <c r="SS46" i="22"/>
  <c r="SS74" i="22"/>
  <c r="ST204" i="22"/>
  <c r="SS81" i="22"/>
  <c r="SS118" i="22"/>
  <c r="SS170" i="22"/>
  <c r="SS112" i="22"/>
  <c r="SS99" i="22"/>
  <c r="ST32" i="22"/>
  <c r="SS164" i="22"/>
  <c r="SS149" i="22"/>
  <c r="SS107" i="22"/>
  <c r="ST36" i="22"/>
  <c r="SS102" i="22"/>
  <c r="ST42" i="22"/>
  <c r="SS267" i="22"/>
  <c r="SS63" i="22"/>
  <c r="SS28" i="22"/>
  <c r="SS150" i="22"/>
  <c r="SS256" i="22"/>
  <c r="SS15" i="22"/>
  <c r="ST120" i="22"/>
  <c r="SS171" i="22"/>
  <c r="SS16" i="22"/>
  <c r="ST163" i="22"/>
  <c r="ST261" i="22"/>
  <c r="ST319" i="22"/>
  <c r="SS62" i="22"/>
  <c r="SS251" i="22"/>
  <c r="SS27" i="22"/>
  <c r="SS212" i="22"/>
  <c r="ST106" i="22"/>
  <c r="SS167" i="22"/>
  <c r="SS114" i="22"/>
  <c r="SS44" i="22"/>
  <c r="ST67" i="22"/>
  <c r="SS84" i="22"/>
  <c r="SS252" i="22"/>
  <c r="SS71" i="22"/>
  <c r="SS29" i="22"/>
  <c r="SS55" i="22"/>
  <c r="SS188" i="22"/>
  <c r="SS31" i="22"/>
  <c r="SS117" i="22"/>
  <c r="SS40" i="22"/>
  <c r="SS122" i="22"/>
  <c r="SS52" i="22"/>
  <c r="SS214" i="22"/>
  <c r="SS262" i="22"/>
  <c r="SS24" i="22"/>
  <c r="SS75" i="22"/>
  <c r="SS98" i="22"/>
  <c r="SS156" i="22"/>
  <c r="SS258" i="22"/>
  <c r="SS148" i="22"/>
  <c r="SS245" i="22"/>
  <c r="ST68" i="22"/>
  <c r="SS26" i="22"/>
  <c r="SS151" i="22"/>
  <c r="SS145" i="22"/>
  <c r="SS108" i="22"/>
  <c r="SU82" i="22"/>
  <c r="SS41" i="22"/>
  <c r="ST265" i="22"/>
  <c r="ST273" i="22"/>
  <c r="SS13" i="22"/>
  <c r="SS23" i="22"/>
  <c r="SS270" i="22"/>
  <c r="SS259" i="22"/>
  <c r="SS103" i="22"/>
  <c r="ST105" i="22"/>
  <c r="SS162" i="22"/>
  <c r="SS248" i="22"/>
  <c r="SS159" i="22"/>
  <c r="SS205" i="22"/>
  <c r="ST201" i="22"/>
  <c r="SS254" i="22"/>
  <c r="D30" i="20"/>
  <c r="D28" i="20"/>
  <c r="D27" i="20"/>
  <c r="D26" i="20"/>
  <c r="D25" i="20"/>
  <c r="D24" i="20"/>
  <c r="D23" i="20"/>
  <c r="E8" i="20"/>
  <c r="ST89" i="22" l="1"/>
  <c r="ST90" i="22"/>
  <c r="SU97" i="22"/>
  <c r="ST165" i="22"/>
  <c r="ST109" i="22"/>
  <c r="ST113" i="22"/>
  <c r="ST96" i="22"/>
  <c r="ST257" i="22"/>
  <c r="ST270" i="22"/>
  <c r="ST29" i="22"/>
  <c r="SU67" i="22"/>
  <c r="SU106" i="22"/>
  <c r="SU42" i="22"/>
  <c r="ST159" i="22"/>
  <c r="ST23" i="22"/>
  <c r="ST108" i="22"/>
  <c r="SU68" i="22"/>
  <c r="ST24" i="22"/>
  <c r="ST31" i="22"/>
  <c r="ST212" i="22"/>
  <c r="SU319" i="22"/>
  <c r="ST256" i="22"/>
  <c r="ST149" i="22"/>
  <c r="ST6" i="22"/>
  <c r="SV73" i="22"/>
  <c r="ST119" i="22"/>
  <c r="ST77" i="22"/>
  <c r="ST116" i="22"/>
  <c r="ST271" i="22"/>
  <c r="SU88" i="22"/>
  <c r="ST64" i="22"/>
  <c r="ST45" i="22"/>
  <c r="SU124" i="22"/>
  <c r="ST253" i="22"/>
  <c r="ST85" i="22"/>
  <c r="SU100" i="22"/>
  <c r="ST10" i="22"/>
  <c r="ST147" i="22"/>
  <c r="ST202" i="22"/>
  <c r="SU104" i="22"/>
  <c r="ST30" i="22"/>
  <c r="ST48" i="22"/>
  <c r="ST95" i="22"/>
  <c r="SU38" i="22"/>
  <c r="ST20" i="22"/>
  <c r="SU210" i="22"/>
  <c r="ST76" i="22"/>
  <c r="ST26" i="22"/>
  <c r="ST15" i="22"/>
  <c r="ST103" i="22"/>
  <c r="ST258" i="22"/>
  <c r="ST52" i="22"/>
  <c r="ST71" i="22"/>
  <c r="ST63" i="22"/>
  <c r="ST102" i="22"/>
  <c r="ST112" i="22"/>
  <c r="SU204" i="22"/>
  <c r="ST37" i="22"/>
  <c r="ST34" i="22"/>
  <c r="ST176" i="22"/>
  <c r="ST7" i="22"/>
  <c r="ST242" i="22"/>
  <c r="ST60" i="22"/>
  <c r="ST33" i="22"/>
  <c r="ST16" i="22"/>
  <c r="ST259" i="22"/>
  <c r="ST245" i="22"/>
  <c r="ST122" i="22"/>
  <c r="ST252" i="22"/>
  <c r="ST27" i="22"/>
  <c r="SU261" i="22"/>
  <c r="ST267" i="22"/>
  <c r="SU36" i="22"/>
  <c r="ST170" i="22"/>
  <c r="ST237" i="22"/>
  <c r="ST255" i="22"/>
  <c r="ST9" i="22"/>
  <c r="ST51" i="22"/>
  <c r="ST250" i="22"/>
  <c r="ST110" i="22"/>
  <c r="ST168" i="22"/>
  <c r="ST21" i="22"/>
  <c r="ST157" i="22"/>
  <c r="ST69" i="22"/>
  <c r="ST266" i="22"/>
  <c r="SU79" i="22"/>
  <c r="ST22" i="22"/>
  <c r="SU123" i="22"/>
  <c r="ST213" i="22"/>
  <c r="ST94" i="22"/>
  <c r="ST92" i="22"/>
  <c r="ST56" i="22"/>
  <c r="ST158" i="22"/>
  <c r="ST244" i="22"/>
  <c r="ST205" i="22"/>
  <c r="ST117" i="22"/>
  <c r="ST44" i="22"/>
  <c r="ST13" i="22"/>
  <c r="ST156" i="22"/>
  <c r="ST262" i="22"/>
  <c r="ST188" i="22"/>
  <c r="ST114" i="22"/>
  <c r="ST171" i="22"/>
  <c r="ST164" i="22"/>
  <c r="ST74" i="22"/>
  <c r="SU177" i="22"/>
  <c r="ST211" i="22"/>
  <c r="ST207" i="22"/>
  <c r="ST154" i="22"/>
  <c r="ST49" i="22"/>
  <c r="ST263" i="22"/>
  <c r="ST238" i="22"/>
  <c r="ST39" i="22"/>
  <c r="SU105" i="22"/>
  <c r="SU265" i="22"/>
  <c r="ST107" i="22"/>
  <c r="ST254" i="22"/>
  <c r="SU201" i="22"/>
  <c r="ST151" i="22"/>
  <c r="ST98" i="22"/>
  <c r="ST40" i="22"/>
  <c r="ST84" i="22"/>
  <c r="ST251" i="22"/>
  <c r="SU120" i="22"/>
  <c r="ST118" i="22"/>
  <c r="ST17" i="22"/>
  <c r="SU208" i="22"/>
  <c r="SU121" i="22"/>
  <c r="ST187" i="22"/>
  <c r="ST206" i="22"/>
  <c r="ST249" i="22"/>
  <c r="SU235" i="22"/>
  <c r="ST125" i="22"/>
  <c r="SU53" i="22"/>
  <c r="ST111" i="22"/>
  <c r="ST78" i="22"/>
  <c r="ST169" i="22"/>
  <c r="ST5" i="22"/>
  <c r="ST115" i="22"/>
  <c r="ST59" i="22"/>
  <c r="ST43" i="22"/>
  <c r="ST66" i="22"/>
  <c r="ST126" i="22"/>
  <c r="SU269" i="22"/>
  <c r="ST57" i="22"/>
  <c r="ST75" i="22"/>
  <c r="ST28" i="22"/>
  <c r="ST248" i="22"/>
  <c r="ST145" i="22"/>
  <c r="ST162" i="22"/>
  <c r="SU273" i="22"/>
  <c r="ST41" i="22"/>
  <c r="ST148" i="22"/>
  <c r="ST214" i="22"/>
  <c r="ST55" i="22"/>
  <c r="ST167" i="22"/>
  <c r="SU163" i="22"/>
  <c r="ST150" i="22"/>
  <c r="SU32" i="22"/>
  <c r="ST87" i="22"/>
  <c r="SU241" i="22"/>
  <c r="SU50" i="22"/>
  <c r="ST260" i="22"/>
  <c r="SU161" i="22"/>
  <c r="SU247" i="22"/>
  <c r="ST35" i="22"/>
  <c r="ST268" i="22"/>
  <c r="ST65" i="22"/>
  <c r="ST54" i="22"/>
  <c r="ST86" i="22"/>
  <c r="SV82" i="22"/>
  <c r="ST62" i="22"/>
  <c r="ST99" i="22"/>
  <c r="ST81" i="22"/>
  <c r="ST46" i="22"/>
  <c r="ST166" i="22"/>
  <c r="SU101" i="22"/>
  <c r="ST152" i="22"/>
  <c r="ST12" i="22"/>
  <c r="ST25" i="22"/>
  <c r="ST72" i="22"/>
  <c r="ST61" i="22"/>
  <c r="SU91" i="22"/>
  <c r="ST18" i="22"/>
  <c r="ST11" i="22"/>
  <c r="ST203" i="22"/>
  <c r="ST160" i="22"/>
  <c r="SU80" i="22"/>
  <c r="ST153" i="22"/>
  <c r="SU83" i="22"/>
  <c r="ST93" i="22"/>
  <c r="ST264" i="22"/>
  <c r="ST47" i="22"/>
  <c r="ST246" i="22"/>
  <c r="ST209" i="22"/>
  <c r="ST70" i="22"/>
  <c r="ST19" i="22"/>
  <c r="ST272" i="22"/>
  <c r="SU146" i="22"/>
  <c r="ST14" i="22"/>
  <c r="ST8" i="22"/>
  <c r="ST58" i="22"/>
  <c r="ST155" i="22"/>
  <c r="E34" i="27"/>
  <c r="I32" i="27"/>
  <c r="E32" i="27"/>
  <c r="I19" i="27"/>
  <c r="I36" i="27"/>
  <c r="SU89" i="22" l="1"/>
  <c r="SV97" i="22"/>
  <c r="SU90" i="22"/>
  <c r="SU165" i="22"/>
  <c r="SU109" i="22"/>
  <c r="SU257" i="22"/>
  <c r="SU96" i="22"/>
  <c r="SU113" i="22"/>
  <c r="SU14" i="22"/>
  <c r="SU166" i="22"/>
  <c r="SV161" i="22"/>
  <c r="SU214" i="22"/>
  <c r="SU5" i="22"/>
  <c r="SV201" i="22"/>
  <c r="SU238" i="22"/>
  <c r="SU49" i="22"/>
  <c r="SU207" i="22"/>
  <c r="SU164" i="22"/>
  <c r="SU188" i="22"/>
  <c r="SU244" i="22"/>
  <c r="SU94" i="22"/>
  <c r="SV79" i="22"/>
  <c r="SU157" i="22"/>
  <c r="SU250" i="22"/>
  <c r="SU237" i="22"/>
  <c r="SV261" i="22"/>
  <c r="SU245" i="22"/>
  <c r="SU7" i="22"/>
  <c r="SV204" i="22"/>
  <c r="SU76" i="22"/>
  <c r="SV38" i="22"/>
  <c r="SV104" i="22"/>
  <c r="SV100" i="22"/>
  <c r="SU45" i="22"/>
  <c r="SU116" i="22"/>
  <c r="SU6" i="22"/>
  <c r="SU212" i="22"/>
  <c r="SU108" i="22"/>
  <c r="SV106" i="22"/>
  <c r="SU19" i="22"/>
  <c r="SU54" i="22"/>
  <c r="SV146" i="22"/>
  <c r="SU47" i="22"/>
  <c r="SV121" i="22"/>
  <c r="SU18" i="22"/>
  <c r="SV91" i="22"/>
  <c r="SU65" i="22"/>
  <c r="SU150" i="22"/>
  <c r="SU75" i="22"/>
  <c r="SU66" i="22"/>
  <c r="SU249" i="22"/>
  <c r="SU40" i="22"/>
  <c r="SU153" i="22"/>
  <c r="SU152" i="22"/>
  <c r="SW82" i="22"/>
  <c r="SV163" i="22"/>
  <c r="SU148" i="22"/>
  <c r="SU145" i="22"/>
  <c r="SU57" i="22"/>
  <c r="SU43" i="22"/>
  <c r="SU169" i="22"/>
  <c r="SU206" i="22"/>
  <c r="SV208" i="22"/>
  <c r="SV120" i="22"/>
  <c r="SU98" i="22"/>
  <c r="SV265" i="22"/>
  <c r="SU263" i="22"/>
  <c r="SU154" i="22"/>
  <c r="SU211" i="22"/>
  <c r="SU262" i="22"/>
  <c r="SU44" i="22"/>
  <c r="SU158" i="22"/>
  <c r="SU213" i="22"/>
  <c r="SU266" i="22"/>
  <c r="SU21" i="22"/>
  <c r="SU51" i="22"/>
  <c r="SU170" i="22"/>
  <c r="SU27" i="22"/>
  <c r="SU259" i="22"/>
  <c r="SU33" i="22"/>
  <c r="SU176" i="22"/>
  <c r="SU112" i="22"/>
  <c r="SU71" i="22"/>
  <c r="SU103" i="22"/>
  <c r="SV210" i="22"/>
  <c r="SU95" i="22"/>
  <c r="SU202" i="22"/>
  <c r="SU85" i="22"/>
  <c r="SU64" i="22"/>
  <c r="SU77" i="22"/>
  <c r="SU149" i="22"/>
  <c r="SU31" i="22"/>
  <c r="SU23" i="22"/>
  <c r="SV67" i="22"/>
  <c r="SV83" i="22"/>
  <c r="SU160" i="22"/>
  <c r="SU12" i="22"/>
  <c r="SU62" i="22"/>
  <c r="SU87" i="22"/>
  <c r="SU162" i="22"/>
  <c r="SU111" i="22"/>
  <c r="SU58" i="22"/>
  <c r="SU264" i="22"/>
  <c r="SU203" i="22"/>
  <c r="SU61" i="22"/>
  <c r="SU46" i="22"/>
  <c r="SU268" i="22"/>
  <c r="SU260" i="22"/>
  <c r="SV53" i="22"/>
  <c r="SU155" i="22"/>
  <c r="SV80" i="22"/>
  <c r="SU11" i="22"/>
  <c r="SU72" i="22"/>
  <c r="SU81" i="22"/>
  <c r="SU86" i="22"/>
  <c r="SU35" i="22"/>
  <c r="SV32" i="22"/>
  <c r="SU167" i="22"/>
  <c r="SU41" i="22"/>
  <c r="SU248" i="22"/>
  <c r="SU59" i="22"/>
  <c r="SU187" i="22"/>
  <c r="SV105" i="22"/>
  <c r="SV177" i="22"/>
  <c r="SU171" i="22"/>
  <c r="SU156" i="22"/>
  <c r="SU117" i="22"/>
  <c r="SU56" i="22"/>
  <c r="SV123" i="22"/>
  <c r="SU168" i="22"/>
  <c r="SU9" i="22"/>
  <c r="SV36" i="22"/>
  <c r="SU252" i="22"/>
  <c r="SU16" i="22"/>
  <c r="SU60" i="22"/>
  <c r="SU34" i="22"/>
  <c r="SU102" i="22"/>
  <c r="SU52" i="22"/>
  <c r="SU15" i="22"/>
  <c r="SU48" i="22"/>
  <c r="SU147" i="22"/>
  <c r="SU253" i="22"/>
  <c r="SV88" i="22"/>
  <c r="SU119" i="22"/>
  <c r="SU256" i="22"/>
  <c r="SU24" i="22"/>
  <c r="SU159" i="22"/>
  <c r="SU29" i="22"/>
  <c r="SU25" i="22"/>
  <c r="SU70" i="22"/>
  <c r="SU8" i="22"/>
  <c r="SU272" i="22"/>
  <c r="SU209" i="22"/>
  <c r="SU93" i="22"/>
  <c r="SV101" i="22"/>
  <c r="SV50" i="22"/>
  <c r="SV269" i="22"/>
  <c r="SU78" i="22"/>
  <c r="SU125" i="22"/>
  <c r="SU17" i="22"/>
  <c r="SU251" i="22"/>
  <c r="SU151" i="22"/>
  <c r="SU254" i="22"/>
  <c r="SU246" i="22"/>
  <c r="SU99" i="22"/>
  <c r="SV247" i="22"/>
  <c r="SV241" i="22"/>
  <c r="SU55" i="22"/>
  <c r="SV273" i="22"/>
  <c r="SU28" i="22"/>
  <c r="SU126" i="22"/>
  <c r="SU115" i="22"/>
  <c r="SV235" i="22"/>
  <c r="SU118" i="22"/>
  <c r="SU84" i="22"/>
  <c r="SU107" i="22"/>
  <c r="SU39" i="22"/>
  <c r="SU74" i="22"/>
  <c r="SU114" i="22"/>
  <c r="SU13" i="22"/>
  <c r="SU205" i="22"/>
  <c r="SU92" i="22"/>
  <c r="SU22" i="22"/>
  <c r="SU69" i="22"/>
  <c r="SU110" i="22"/>
  <c r="SU255" i="22"/>
  <c r="SU267" i="22"/>
  <c r="SU122" i="22"/>
  <c r="SU242" i="22"/>
  <c r="SU37" i="22"/>
  <c r="SU63" i="22"/>
  <c r="SU258" i="22"/>
  <c r="SU26" i="22"/>
  <c r="SU20" i="22"/>
  <c r="SU30" i="22"/>
  <c r="SU10" i="22"/>
  <c r="SV124" i="22"/>
  <c r="SU271" i="22"/>
  <c r="SW73" i="22"/>
  <c r="SV319" i="22"/>
  <c r="SV68" i="22"/>
  <c r="SV42" i="22"/>
  <c r="SU270" i="22"/>
  <c r="E28" i="27"/>
  <c r="E29" i="27"/>
  <c r="E39" i="27"/>
  <c r="E42" i="27"/>
  <c r="SV89" i="22" l="1"/>
  <c r="SV90" i="22"/>
  <c r="SW97" i="22"/>
  <c r="SV165" i="22"/>
  <c r="SV109" i="22"/>
  <c r="SV113" i="22"/>
  <c r="SV96" i="22"/>
  <c r="SV257" i="22"/>
  <c r="SV122" i="22"/>
  <c r="SV78" i="22"/>
  <c r="SW319" i="22"/>
  <c r="SV258" i="22"/>
  <c r="SV110" i="22"/>
  <c r="SV28" i="22"/>
  <c r="SW241" i="22"/>
  <c r="SV125" i="22"/>
  <c r="SW101" i="22"/>
  <c r="SV159" i="22"/>
  <c r="SW88" i="22"/>
  <c r="SW123" i="22"/>
  <c r="SV270" i="22"/>
  <c r="SV24" i="22"/>
  <c r="SV253" i="22"/>
  <c r="SV15" i="22"/>
  <c r="SV60" i="22"/>
  <c r="SV9" i="22"/>
  <c r="SV56" i="22"/>
  <c r="SW177" i="22"/>
  <c r="SV187" i="22"/>
  <c r="SV167" i="22"/>
  <c r="SV81" i="22"/>
  <c r="SV155" i="22"/>
  <c r="SV260" i="22"/>
  <c r="SV203" i="22"/>
  <c r="SV62" i="22"/>
  <c r="SV149" i="22"/>
  <c r="SV202" i="22"/>
  <c r="SV71" i="22"/>
  <c r="SV259" i="22"/>
  <c r="SV21" i="22"/>
  <c r="SV44" i="22"/>
  <c r="SV154" i="22"/>
  <c r="SV98" i="22"/>
  <c r="SV169" i="22"/>
  <c r="SV148" i="22"/>
  <c r="SV153" i="22"/>
  <c r="SV66" i="22"/>
  <c r="SV47" i="22"/>
  <c r="SW106" i="22"/>
  <c r="SV116" i="22"/>
  <c r="SW38" i="22"/>
  <c r="SW204" i="22"/>
  <c r="SW261" i="22"/>
  <c r="SW79" i="22"/>
  <c r="SV188" i="22"/>
  <c r="SV238" i="22"/>
  <c r="SV214" i="22"/>
  <c r="SV30" i="22"/>
  <c r="SV84" i="22"/>
  <c r="SW273" i="22"/>
  <c r="SV271" i="22"/>
  <c r="SV22" i="22"/>
  <c r="SV118" i="22"/>
  <c r="SV251" i="22"/>
  <c r="SV25" i="22"/>
  <c r="SV52" i="22"/>
  <c r="SV168" i="22"/>
  <c r="SV117" i="22"/>
  <c r="SW32" i="22"/>
  <c r="SV72" i="22"/>
  <c r="SV268" i="22"/>
  <c r="SV12" i="22"/>
  <c r="SV77" i="22"/>
  <c r="SV112" i="22"/>
  <c r="SV266" i="22"/>
  <c r="SV263" i="22"/>
  <c r="SW120" i="22"/>
  <c r="SW146" i="22"/>
  <c r="SV45" i="22"/>
  <c r="SV7" i="22"/>
  <c r="SX73" i="22"/>
  <c r="SW247" i="22"/>
  <c r="SW42" i="22"/>
  <c r="SV267" i="22"/>
  <c r="SV115" i="22"/>
  <c r="SV209" i="22"/>
  <c r="SV256" i="22"/>
  <c r="SV147" i="22"/>
  <c r="SV16" i="22"/>
  <c r="SV59" i="22"/>
  <c r="SV264" i="22"/>
  <c r="SV111" i="22"/>
  <c r="SW67" i="22"/>
  <c r="SV95" i="22"/>
  <c r="SV27" i="22"/>
  <c r="SV262" i="22"/>
  <c r="SV43" i="22"/>
  <c r="SW163" i="22"/>
  <c r="SV75" i="22"/>
  <c r="SW91" i="22"/>
  <c r="SV108" i="22"/>
  <c r="SV76" i="22"/>
  <c r="SV237" i="22"/>
  <c r="SV94" i="22"/>
  <c r="SV164" i="22"/>
  <c r="SW161" i="22"/>
  <c r="SV69" i="22"/>
  <c r="SV93" i="22"/>
  <c r="SV37" i="22"/>
  <c r="SV114" i="22"/>
  <c r="SV55" i="22"/>
  <c r="SW269" i="22"/>
  <c r="SW124" i="22"/>
  <c r="SV242" i="22"/>
  <c r="SV255" i="22"/>
  <c r="SV74" i="22"/>
  <c r="SV17" i="22"/>
  <c r="SW50" i="22"/>
  <c r="SV29" i="22"/>
  <c r="SV119" i="22"/>
  <c r="SV102" i="22"/>
  <c r="SV252" i="22"/>
  <c r="SV156" i="22"/>
  <c r="SV248" i="22"/>
  <c r="SV11" i="22"/>
  <c r="SW53" i="22"/>
  <c r="SV46" i="22"/>
  <c r="SV162" i="22"/>
  <c r="SV160" i="22"/>
  <c r="SV23" i="22"/>
  <c r="SV64" i="22"/>
  <c r="SW210" i="22"/>
  <c r="SV176" i="22"/>
  <c r="SV170" i="22"/>
  <c r="SV213" i="22"/>
  <c r="SW265" i="22"/>
  <c r="SW208" i="22"/>
  <c r="SV57" i="22"/>
  <c r="SX82" i="22"/>
  <c r="SV40" i="22"/>
  <c r="SV150" i="22"/>
  <c r="SV18" i="22"/>
  <c r="SV54" i="22"/>
  <c r="SV212" i="22"/>
  <c r="SW100" i="22"/>
  <c r="SV250" i="22"/>
  <c r="SV244" i="22"/>
  <c r="SV207" i="22"/>
  <c r="SW201" i="22"/>
  <c r="SV166" i="22"/>
  <c r="SV63" i="22"/>
  <c r="SV151" i="22"/>
  <c r="SV20" i="22"/>
  <c r="SV39" i="22"/>
  <c r="SV99" i="22"/>
  <c r="SW68" i="22"/>
  <c r="SV26" i="22"/>
  <c r="SV92" i="22"/>
  <c r="SV107" i="22"/>
  <c r="SV126" i="22"/>
  <c r="SV246" i="22"/>
  <c r="SV272" i="22"/>
  <c r="SV48" i="22"/>
  <c r="SV35" i="22"/>
  <c r="SW36" i="22"/>
  <c r="SV13" i="22"/>
  <c r="SV70" i="22"/>
  <c r="SV10" i="22"/>
  <c r="SV205" i="22"/>
  <c r="SW235" i="22"/>
  <c r="SV254" i="22"/>
  <c r="SV8" i="22"/>
  <c r="SV34" i="22"/>
  <c r="SV171" i="22"/>
  <c r="SW105" i="22"/>
  <c r="SV41" i="22"/>
  <c r="SV86" i="22"/>
  <c r="SW80" i="22"/>
  <c r="SV61" i="22"/>
  <c r="SV58" i="22"/>
  <c r="SV87" i="22"/>
  <c r="SW83" i="22"/>
  <c r="SV31" i="22"/>
  <c r="SV85" i="22"/>
  <c r="SV103" i="22"/>
  <c r="SV33" i="22"/>
  <c r="SV51" i="22"/>
  <c r="SV158" i="22"/>
  <c r="SV211" i="22"/>
  <c r="SV206" i="22"/>
  <c r="SV145" i="22"/>
  <c r="SV152" i="22"/>
  <c r="SV249" i="22"/>
  <c r="SV65" i="22"/>
  <c r="SW121" i="22"/>
  <c r="SV19" i="22"/>
  <c r="SV6" i="22"/>
  <c r="SW104" i="22"/>
  <c r="SV245" i="22"/>
  <c r="SV157" i="22"/>
  <c r="SV49" i="22"/>
  <c r="SV5" i="22"/>
  <c r="SV14" i="22"/>
  <c r="I30" i="27"/>
  <c r="E30" i="27"/>
  <c r="E8" i="27"/>
  <c r="E5" i="27"/>
  <c r="I26" i="27"/>
  <c r="P6" i="22"/>
  <c r="J6" i="22" s="1"/>
  <c r="P7" i="22"/>
  <c r="J7" i="22" s="1"/>
  <c r="P8" i="22"/>
  <c r="J8" i="22" s="1"/>
  <c r="P9" i="22"/>
  <c r="J9" i="22" s="1"/>
  <c r="P10" i="22"/>
  <c r="J10" i="22" s="1"/>
  <c r="P11" i="22"/>
  <c r="J11" i="22" s="1"/>
  <c r="P12" i="22"/>
  <c r="J12" i="22" s="1"/>
  <c r="P13" i="22"/>
  <c r="J13" i="22" s="1"/>
  <c r="P14" i="22"/>
  <c r="J14" i="22" s="1"/>
  <c r="P15" i="22"/>
  <c r="J15" i="22" s="1"/>
  <c r="P16" i="22"/>
  <c r="J16" i="22" s="1"/>
  <c r="P17" i="22"/>
  <c r="J17" i="22" s="1"/>
  <c r="P18" i="22"/>
  <c r="J18" i="22" s="1"/>
  <c r="P19" i="22"/>
  <c r="J19" i="22" s="1"/>
  <c r="P20" i="22"/>
  <c r="J20" i="22" s="1"/>
  <c r="P21" i="22"/>
  <c r="J21" i="22" s="1"/>
  <c r="P22" i="22"/>
  <c r="J22" i="22" s="1"/>
  <c r="P23" i="22"/>
  <c r="J23" i="22" s="1"/>
  <c r="P24" i="22"/>
  <c r="J24" i="22" s="1"/>
  <c r="P25" i="22"/>
  <c r="J25" i="22" s="1"/>
  <c r="P26" i="22"/>
  <c r="J26" i="22" s="1"/>
  <c r="P27" i="22"/>
  <c r="J27" i="22" s="1"/>
  <c r="P28" i="22"/>
  <c r="J28" i="22" s="1"/>
  <c r="P29" i="22"/>
  <c r="J29" i="22" s="1"/>
  <c r="P30" i="22"/>
  <c r="J30" i="22" s="1"/>
  <c r="P31" i="22"/>
  <c r="J31" i="22" s="1"/>
  <c r="P32" i="22"/>
  <c r="J32" i="22" s="1"/>
  <c r="P33" i="22"/>
  <c r="J33" i="22" s="1"/>
  <c r="P34" i="22"/>
  <c r="J34" i="22" s="1"/>
  <c r="P35" i="22"/>
  <c r="J35" i="22" s="1"/>
  <c r="P36" i="22"/>
  <c r="J36" i="22" s="1"/>
  <c r="P37" i="22"/>
  <c r="J37" i="22" s="1"/>
  <c r="P38" i="22"/>
  <c r="J38" i="22" s="1"/>
  <c r="P39" i="22"/>
  <c r="J39" i="22" s="1"/>
  <c r="P40" i="22"/>
  <c r="J40" i="22" s="1"/>
  <c r="P41" i="22"/>
  <c r="J41" i="22" s="1"/>
  <c r="P42" i="22"/>
  <c r="J42" i="22" s="1"/>
  <c r="P43" i="22"/>
  <c r="J43" i="22" s="1"/>
  <c r="P44" i="22"/>
  <c r="J44" i="22" s="1"/>
  <c r="P45" i="22"/>
  <c r="J45" i="22" s="1"/>
  <c r="P46" i="22"/>
  <c r="J46" i="22" s="1"/>
  <c r="P47" i="22"/>
  <c r="J47" i="22" s="1"/>
  <c r="P48" i="22"/>
  <c r="J48" i="22" s="1"/>
  <c r="P49" i="22"/>
  <c r="J49" i="22" s="1"/>
  <c r="P50" i="22"/>
  <c r="J50" i="22" s="1"/>
  <c r="P51" i="22"/>
  <c r="J51" i="22" s="1"/>
  <c r="P52" i="22"/>
  <c r="J52" i="22" s="1"/>
  <c r="P53" i="22"/>
  <c r="J53" i="22" s="1"/>
  <c r="P54" i="22"/>
  <c r="J54" i="22" s="1"/>
  <c r="P55" i="22"/>
  <c r="J55" i="22" s="1"/>
  <c r="P56" i="22"/>
  <c r="J56" i="22" s="1"/>
  <c r="P57" i="22"/>
  <c r="J57" i="22" s="1"/>
  <c r="P58" i="22"/>
  <c r="J58" i="22" s="1"/>
  <c r="P59" i="22"/>
  <c r="J59" i="22" s="1"/>
  <c r="P60" i="22"/>
  <c r="J60" i="22" s="1"/>
  <c r="P61" i="22"/>
  <c r="J61" i="22" s="1"/>
  <c r="P62" i="22"/>
  <c r="J62" i="22" s="1"/>
  <c r="P63" i="22"/>
  <c r="J63" i="22" s="1"/>
  <c r="P64" i="22"/>
  <c r="J64" i="22" s="1"/>
  <c r="P65" i="22"/>
  <c r="J65" i="22" s="1"/>
  <c r="P66" i="22"/>
  <c r="J66" i="22" s="1"/>
  <c r="P67" i="22"/>
  <c r="J67" i="22" s="1"/>
  <c r="P68" i="22"/>
  <c r="J68" i="22" s="1"/>
  <c r="P69" i="22"/>
  <c r="J69" i="22" s="1"/>
  <c r="P70" i="22"/>
  <c r="J70" i="22" s="1"/>
  <c r="P71" i="22"/>
  <c r="J71" i="22" s="1"/>
  <c r="P72" i="22"/>
  <c r="J72" i="22" s="1"/>
  <c r="P73" i="22"/>
  <c r="J73" i="22" s="1"/>
  <c r="P74" i="22"/>
  <c r="J74" i="22" s="1"/>
  <c r="P75" i="22"/>
  <c r="J75" i="22" s="1"/>
  <c r="P76" i="22"/>
  <c r="J76" i="22" s="1"/>
  <c r="P77" i="22"/>
  <c r="J77" i="22" s="1"/>
  <c r="P78" i="22"/>
  <c r="J78" i="22" s="1"/>
  <c r="P79" i="22"/>
  <c r="J79" i="22" s="1"/>
  <c r="P80" i="22"/>
  <c r="J80" i="22" s="1"/>
  <c r="P81" i="22"/>
  <c r="J81" i="22" s="1"/>
  <c r="P82" i="22"/>
  <c r="J82" i="22" s="1"/>
  <c r="P83" i="22"/>
  <c r="J83" i="22" s="1"/>
  <c r="P84" i="22"/>
  <c r="J84" i="22" s="1"/>
  <c r="P85" i="22"/>
  <c r="J85" i="22" s="1"/>
  <c r="P86" i="22"/>
  <c r="J86" i="22" s="1"/>
  <c r="P87" i="22"/>
  <c r="J87" i="22" s="1"/>
  <c r="P88" i="22"/>
  <c r="J88" i="22" s="1"/>
  <c r="P89" i="22"/>
  <c r="J89" i="22" s="1"/>
  <c r="P90" i="22"/>
  <c r="J90" i="22" s="1"/>
  <c r="P91" i="22"/>
  <c r="J91" i="22" s="1"/>
  <c r="P92" i="22"/>
  <c r="J92" i="22" s="1"/>
  <c r="P93" i="22"/>
  <c r="J93" i="22" s="1"/>
  <c r="P94" i="22"/>
  <c r="J94" i="22" s="1"/>
  <c r="P95" i="22"/>
  <c r="J95" i="22" s="1"/>
  <c r="P96" i="22"/>
  <c r="J96" i="22" s="1"/>
  <c r="P97" i="22"/>
  <c r="J97" i="22" s="1"/>
  <c r="P98" i="22"/>
  <c r="J98" i="22" s="1"/>
  <c r="P99" i="22"/>
  <c r="J99" i="22" s="1"/>
  <c r="P100" i="22"/>
  <c r="J100" i="22" s="1"/>
  <c r="P101" i="22"/>
  <c r="J101" i="22" s="1"/>
  <c r="P102" i="22"/>
  <c r="J102" i="22" s="1"/>
  <c r="P103" i="22"/>
  <c r="J103" i="22" s="1"/>
  <c r="P104" i="22"/>
  <c r="J104" i="22" s="1"/>
  <c r="P105" i="22"/>
  <c r="J105" i="22" s="1"/>
  <c r="P106" i="22"/>
  <c r="J106" i="22" s="1"/>
  <c r="P107" i="22"/>
  <c r="J107" i="22" s="1"/>
  <c r="P108" i="22"/>
  <c r="J108" i="22" s="1"/>
  <c r="P109" i="22"/>
  <c r="J109" i="22" s="1"/>
  <c r="P110" i="22"/>
  <c r="J110" i="22" s="1"/>
  <c r="P111" i="22"/>
  <c r="J111" i="22" s="1"/>
  <c r="P112" i="22"/>
  <c r="J112" i="22" s="1"/>
  <c r="P113" i="22"/>
  <c r="J113" i="22" s="1"/>
  <c r="P114" i="22"/>
  <c r="J114" i="22" s="1"/>
  <c r="P115" i="22"/>
  <c r="J115" i="22" s="1"/>
  <c r="P116" i="22"/>
  <c r="J116" i="22" s="1"/>
  <c r="P117" i="22"/>
  <c r="J117" i="22" s="1"/>
  <c r="P118" i="22"/>
  <c r="J118" i="22" s="1"/>
  <c r="P119" i="22"/>
  <c r="J119" i="22" s="1"/>
  <c r="P120" i="22"/>
  <c r="J120" i="22" s="1"/>
  <c r="P121" i="22"/>
  <c r="J121" i="22" s="1"/>
  <c r="P122" i="22"/>
  <c r="J122" i="22" s="1"/>
  <c r="P123" i="22"/>
  <c r="J123" i="22" s="1"/>
  <c r="P124" i="22"/>
  <c r="J124" i="22" s="1"/>
  <c r="P125" i="22"/>
  <c r="J125" i="22" s="1"/>
  <c r="P126" i="22"/>
  <c r="J126" i="22" s="1"/>
  <c r="P127" i="22"/>
  <c r="J127" i="22" s="1"/>
  <c r="P128" i="22"/>
  <c r="J128" i="22" s="1"/>
  <c r="P129" i="22"/>
  <c r="J129" i="22" s="1"/>
  <c r="P130" i="22"/>
  <c r="J130" i="22" s="1"/>
  <c r="P131" i="22"/>
  <c r="J131" i="22" s="1"/>
  <c r="P132" i="22"/>
  <c r="J132" i="22" s="1"/>
  <c r="P133" i="22"/>
  <c r="J133" i="22" s="1"/>
  <c r="P134" i="22"/>
  <c r="J134" i="22" s="1"/>
  <c r="P135" i="22"/>
  <c r="J135" i="22" s="1"/>
  <c r="P136" i="22"/>
  <c r="J136" i="22" s="1"/>
  <c r="P137" i="22"/>
  <c r="J137" i="22" s="1"/>
  <c r="P138" i="22"/>
  <c r="J138" i="22" s="1"/>
  <c r="P139" i="22"/>
  <c r="J139" i="22" s="1"/>
  <c r="P140" i="22"/>
  <c r="J140" i="22" s="1"/>
  <c r="P141" i="22"/>
  <c r="J141" i="22" s="1"/>
  <c r="P142" i="22"/>
  <c r="J142" i="22" s="1"/>
  <c r="P143" i="22"/>
  <c r="J143" i="22" s="1"/>
  <c r="P144" i="22"/>
  <c r="J144" i="22" s="1"/>
  <c r="P145" i="22"/>
  <c r="J145" i="22" s="1"/>
  <c r="P146" i="22"/>
  <c r="J146" i="22" s="1"/>
  <c r="P147" i="22"/>
  <c r="J147" i="22" s="1"/>
  <c r="P148" i="22"/>
  <c r="J148" i="22" s="1"/>
  <c r="P149" i="22"/>
  <c r="J149" i="22" s="1"/>
  <c r="P150" i="22"/>
  <c r="J150" i="22" s="1"/>
  <c r="P151" i="22"/>
  <c r="J151" i="22" s="1"/>
  <c r="P152" i="22"/>
  <c r="J152" i="22" s="1"/>
  <c r="P153" i="22"/>
  <c r="J153" i="22" s="1"/>
  <c r="P154" i="22"/>
  <c r="J154" i="22" s="1"/>
  <c r="P155" i="22"/>
  <c r="J155" i="22" s="1"/>
  <c r="P156" i="22"/>
  <c r="J156" i="22" s="1"/>
  <c r="P157" i="22"/>
  <c r="J157" i="22" s="1"/>
  <c r="P158" i="22"/>
  <c r="J158" i="22" s="1"/>
  <c r="P159" i="22"/>
  <c r="J159" i="22" s="1"/>
  <c r="P160" i="22"/>
  <c r="J160" i="22" s="1"/>
  <c r="P161" i="22"/>
  <c r="J161" i="22" s="1"/>
  <c r="P162" i="22"/>
  <c r="J162" i="22" s="1"/>
  <c r="P163" i="22"/>
  <c r="J163" i="22" s="1"/>
  <c r="P164" i="22"/>
  <c r="J164" i="22" s="1"/>
  <c r="P165" i="22"/>
  <c r="J165" i="22" s="1"/>
  <c r="P166" i="22"/>
  <c r="J166" i="22" s="1"/>
  <c r="P167" i="22"/>
  <c r="J167" i="22" s="1"/>
  <c r="P168" i="22"/>
  <c r="J168" i="22" s="1"/>
  <c r="P169" i="22"/>
  <c r="J169" i="22" s="1"/>
  <c r="P170" i="22"/>
  <c r="J170" i="22" s="1"/>
  <c r="P171" i="22"/>
  <c r="J171" i="22" s="1"/>
  <c r="P172" i="22"/>
  <c r="J172" i="22" s="1"/>
  <c r="P173" i="22"/>
  <c r="J173" i="22" s="1"/>
  <c r="P174" i="22"/>
  <c r="J174" i="22" s="1"/>
  <c r="P175" i="22"/>
  <c r="J175" i="22" s="1"/>
  <c r="P176" i="22"/>
  <c r="J176" i="22" s="1"/>
  <c r="P177" i="22"/>
  <c r="J177" i="22" s="1"/>
  <c r="P178" i="22"/>
  <c r="J178" i="22" s="1"/>
  <c r="P179" i="22"/>
  <c r="J179" i="22" s="1"/>
  <c r="P180" i="22"/>
  <c r="J180" i="22" s="1"/>
  <c r="P181" i="22"/>
  <c r="J181" i="22" s="1"/>
  <c r="P182" i="22"/>
  <c r="J182" i="22" s="1"/>
  <c r="P183" i="22"/>
  <c r="J183" i="22" s="1"/>
  <c r="P184" i="22"/>
  <c r="J184" i="22" s="1"/>
  <c r="P185" i="22"/>
  <c r="J185" i="22" s="1"/>
  <c r="P186" i="22"/>
  <c r="J186" i="22" s="1"/>
  <c r="P187" i="22"/>
  <c r="J187" i="22" s="1"/>
  <c r="P188" i="22"/>
  <c r="J188" i="22" s="1"/>
  <c r="P189" i="22"/>
  <c r="J189" i="22" s="1"/>
  <c r="P190" i="22"/>
  <c r="J190" i="22" s="1"/>
  <c r="P191" i="22"/>
  <c r="J191" i="22" s="1"/>
  <c r="P192" i="22"/>
  <c r="J192" i="22" s="1"/>
  <c r="P193" i="22"/>
  <c r="J193" i="22" s="1"/>
  <c r="P194" i="22"/>
  <c r="J194" i="22" s="1"/>
  <c r="P195" i="22"/>
  <c r="J195" i="22" s="1"/>
  <c r="P196" i="22"/>
  <c r="J196" i="22" s="1"/>
  <c r="P197" i="22"/>
  <c r="J197" i="22" s="1"/>
  <c r="P198" i="22"/>
  <c r="J198" i="22" s="1"/>
  <c r="P199" i="22"/>
  <c r="J199" i="22" s="1"/>
  <c r="P200" i="22"/>
  <c r="J200" i="22" s="1"/>
  <c r="P201" i="22"/>
  <c r="J201" i="22" s="1"/>
  <c r="P202" i="22"/>
  <c r="J202" i="22" s="1"/>
  <c r="P203" i="22"/>
  <c r="J203" i="22" s="1"/>
  <c r="P204" i="22"/>
  <c r="J204" i="22" s="1"/>
  <c r="P205" i="22"/>
  <c r="J205" i="22" s="1"/>
  <c r="P206" i="22"/>
  <c r="J206" i="22" s="1"/>
  <c r="P207" i="22"/>
  <c r="J207" i="22" s="1"/>
  <c r="P208" i="22"/>
  <c r="J208" i="22" s="1"/>
  <c r="P209" i="22"/>
  <c r="J209" i="22" s="1"/>
  <c r="P210" i="22"/>
  <c r="J210" i="22" s="1"/>
  <c r="P211" i="22"/>
  <c r="J211" i="22" s="1"/>
  <c r="P212" i="22"/>
  <c r="J212" i="22" s="1"/>
  <c r="P213" i="22"/>
  <c r="J213" i="22" s="1"/>
  <c r="P214" i="22"/>
  <c r="J214" i="22" s="1"/>
  <c r="P215" i="22"/>
  <c r="J215" i="22" s="1"/>
  <c r="P216" i="22"/>
  <c r="J216" i="22" s="1"/>
  <c r="P217" i="22"/>
  <c r="J217" i="22" s="1"/>
  <c r="P218" i="22"/>
  <c r="J218" i="22" s="1"/>
  <c r="P219" i="22"/>
  <c r="J219" i="22" s="1"/>
  <c r="P220" i="22"/>
  <c r="J220" i="22" s="1"/>
  <c r="P221" i="22"/>
  <c r="J221" i="22" s="1"/>
  <c r="P222" i="22"/>
  <c r="J222" i="22" s="1"/>
  <c r="P223" i="22"/>
  <c r="J223" i="22" s="1"/>
  <c r="P224" i="22"/>
  <c r="J224" i="22" s="1"/>
  <c r="P225" i="22"/>
  <c r="J225" i="22" s="1"/>
  <c r="P226" i="22"/>
  <c r="J226" i="22" s="1"/>
  <c r="P227" i="22"/>
  <c r="J227" i="22" s="1"/>
  <c r="P228" i="22"/>
  <c r="J228" i="22" s="1"/>
  <c r="P229" i="22"/>
  <c r="J229" i="22" s="1"/>
  <c r="P230" i="22"/>
  <c r="J230" i="22" s="1"/>
  <c r="P231" i="22"/>
  <c r="J231" i="22" s="1"/>
  <c r="P232" i="22"/>
  <c r="J232" i="22" s="1"/>
  <c r="P233" i="22"/>
  <c r="J233" i="22" s="1"/>
  <c r="P234" i="22"/>
  <c r="J234" i="22" s="1"/>
  <c r="P235" i="22"/>
  <c r="J235" i="22" s="1"/>
  <c r="P236" i="22"/>
  <c r="J236" i="22" s="1"/>
  <c r="P237" i="22"/>
  <c r="J237" i="22" s="1"/>
  <c r="P238" i="22"/>
  <c r="J238" i="22" s="1"/>
  <c r="P239" i="22"/>
  <c r="J239" i="22" s="1"/>
  <c r="P240" i="22"/>
  <c r="J240" i="22" s="1"/>
  <c r="P241" i="22"/>
  <c r="J241" i="22" s="1"/>
  <c r="P242" i="22"/>
  <c r="J242" i="22" s="1"/>
  <c r="P243" i="22"/>
  <c r="J243" i="22" s="1"/>
  <c r="P244" i="22"/>
  <c r="J244" i="22" s="1"/>
  <c r="P245" i="22"/>
  <c r="J245" i="22" s="1"/>
  <c r="P246" i="22"/>
  <c r="J246" i="22" s="1"/>
  <c r="P247" i="22"/>
  <c r="J247" i="22" s="1"/>
  <c r="P248" i="22"/>
  <c r="J248" i="22" s="1"/>
  <c r="P249" i="22"/>
  <c r="J249" i="22" s="1"/>
  <c r="P250" i="22"/>
  <c r="J250" i="22" s="1"/>
  <c r="P251" i="22"/>
  <c r="J251" i="22" s="1"/>
  <c r="P252" i="22"/>
  <c r="J252" i="22" s="1"/>
  <c r="P253" i="22"/>
  <c r="J253" i="22" s="1"/>
  <c r="P254" i="22"/>
  <c r="J254" i="22" s="1"/>
  <c r="P255" i="22"/>
  <c r="J255" i="22" s="1"/>
  <c r="P256" i="22"/>
  <c r="J256" i="22" s="1"/>
  <c r="P257" i="22"/>
  <c r="J257" i="22" s="1"/>
  <c r="P258" i="22"/>
  <c r="J258" i="22" s="1"/>
  <c r="P259" i="22"/>
  <c r="J259" i="22" s="1"/>
  <c r="P260" i="22"/>
  <c r="J260" i="22" s="1"/>
  <c r="P261" i="22"/>
  <c r="J261" i="22" s="1"/>
  <c r="P262" i="22"/>
  <c r="J262" i="22" s="1"/>
  <c r="P263" i="22"/>
  <c r="J263" i="22" s="1"/>
  <c r="P264" i="22"/>
  <c r="J264" i="22" s="1"/>
  <c r="P265" i="22"/>
  <c r="J265" i="22" s="1"/>
  <c r="P266" i="22"/>
  <c r="J266" i="22" s="1"/>
  <c r="P267" i="22"/>
  <c r="J267" i="22" s="1"/>
  <c r="P268" i="22"/>
  <c r="J268" i="22" s="1"/>
  <c r="P269" i="22"/>
  <c r="J269" i="22" s="1"/>
  <c r="P270" i="22"/>
  <c r="J270" i="22" s="1"/>
  <c r="P271" i="22"/>
  <c r="J271" i="22" s="1"/>
  <c r="P326" i="22"/>
  <c r="J326" i="22" s="1"/>
  <c r="P272" i="22"/>
  <c r="J272" i="22" s="1"/>
  <c r="P273" i="22"/>
  <c r="J273" i="22" s="1"/>
  <c r="P274" i="22"/>
  <c r="J274" i="22" s="1"/>
  <c r="P275" i="22"/>
  <c r="J275" i="22" s="1"/>
  <c r="P276" i="22"/>
  <c r="J276" i="22" s="1"/>
  <c r="P277" i="22"/>
  <c r="J277" i="22" s="1"/>
  <c r="P278" i="22"/>
  <c r="J278" i="22" s="1"/>
  <c r="P279" i="22"/>
  <c r="J279" i="22" s="1"/>
  <c r="P280" i="22"/>
  <c r="J280" i="22" s="1"/>
  <c r="P281" i="22"/>
  <c r="J281" i="22" s="1"/>
  <c r="P282" i="22"/>
  <c r="J282" i="22" s="1"/>
  <c r="P283" i="22"/>
  <c r="J283" i="22" s="1"/>
  <c r="P284" i="22"/>
  <c r="J284" i="22" s="1"/>
  <c r="P285" i="22"/>
  <c r="J285" i="22" s="1"/>
  <c r="P286" i="22"/>
  <c r="J286" i="22" s="1"/>
  <c r="P287" i="22"/>
  <c r="J287" i="22" s="1"/>
  <c r="P288" i="22"/>
  <c r="J288" i="22" s="1"/>
  <c r="P289" i="22"/>
  <c r="J289" i="22" s="1"/>
  <c r="P290" i="22"/>
  <c r="J290" i="22" s="1"/>
  <c r="P291" i="22"/>
  <c r="J291" i="22" s="1"/>
  <c r="P292" i="22"/>
  <c r="J292" i="22" s="1"/>
  <c r="P293" i="22"/>
  <c r="J293" i="22" s="1"/>
  <c r="P294" i="22"/>
  <c r="J294" i="22" s="1"/>
  <c r="P295" i="22"/>
  <c r="J295" i="22" s="1"/>
  <c r="P296" i="22"/>
  <c r="J296" i="22" s="1"/>
  <c r="P297" i="22"/>
  <c r="J297" i="22" s="1"/>
  <c r="P298" i="22"/>
  <c r="J298" i="22" s="1"/>
  <c r="P299" i="22"/>
  <c r="J299" i="22" s="1"/>
  <c r="P300" i="22"/>
  <c r="J300" i="22" s="1"/>
  <c r="P301" i="22"/>
  <c r="J301" i="22" s="1"/>
  <c r="P302" i="22"/>
  <c r="J302" i="22" s="1"/>
  <c r="P303" i="22"/>
  <c r="J303" i="22" s="1"/>
  <c r="P304" i="22"/>
  <c r="J304" i="22" s="1"/>
  <c r="P305" i="22"/>
  <c r="J305" i="22" s="1"/>
  <c r="P306" i="22"/>
  <c r="J306" i="22" s="1"/>
  <c r="P307" i="22"/>
  <c r="J307" i="22" s="1"/>
  <c r="P308" i="22"/>
  <c r="J308" i="22" s="1"/>
  <c r="P309" i="22"/>
  <c r="J309" i="22" s="1"/>
  <c r="P310" i="22"/>
  <c r="J310" i="22" s="1"/>
  <c r="P311" i="22"/>
  <c r="J311" i="22" s="1"/>
  <c r="P312" i="22"/>
  <c r="J312" i="22" s="1"/>
  <c r="P313" i="22"/>
  <c r="J313" i="22" s="1"/>
  <c r="P314" i="22"/>
  <c r="J314" i="22" s="1"/>
  <c r="P315" i="22"/>
  <c r="J315" i="22" s="1"/>
  <c r="P316" i="22"/>
  <c r="J316" i="22" s="1"/>
  <c r="P317" i="22"/>
  <c r="J317" i="22" s="1"/>
  <c r="P318" i="22"/>
  <c r="J318" i="22" s="1"/>
  <c r="P319" i="22"/>
  <c r="J319" i="22" s="1"/>
  <c r="P320" i="22"/>
  <c r="J320" i="22" s="1"/>
  <c r="P321" i="22"/>
  <c r="J321" i="22" s="1"/>
  <c r="P322" i="22"/>
  <c r="J322" i="22" s="1"/>
  <c r="P5" i="22"/>
  <c r="J5" i="22" s="1"/>
  <c r="E23" i="27"/>
  <c r="E18" i="27"/>
  <c r="E14" i="27"/>
  <c r="E17" i="27"/>
  <c r="E11" i="27"/>
  <c r="E12" i="27"/>
  <c r="E31" i="27"/>
  <c r="E35" i="27"/>
  <c r="E41" i="27"/>
  <c r="E26" i="27"/>
  <c r="E36" i="27"/>
  <c r="E19" i="27"/>
  <c r="E21" i="27"/>
  <c r="E24" i="27"/>
  <c r="E27" i="27"/>
  <c r="E33" i="27"/>
  <c r="E22" i="27"/>
  <c r="E25" i="27"/>
  <c r="E13" i="27"/>
  <c r="E16" i="27"/>
  <c r="E9" i="27"/>
  <c r="E10" i="27"/>
  <c r="E37" i="27"/>
  <c r="E20" i="27"/>
  <c r="I23" i="27"/>
  <c r="I18" i="27"/>
  <c r="I14" i="27"/>
  <c r="I17" i="27"/>
  <c r="I11" i="27"/>
  <c r="I12" i="27"/>
  <c r="I31" i="27"/>
  <c r="I35" i="27"/>
  <c r="I41" i="27"/>
  <c r="I20" i="27"/>
  <c r="E112" i="26"/>
  <c r="E113" i="26"/>
  <c r="E114" i="26"/>
  <c r="E115" i="26"/>
  <c r="E111" i="26"/>
  <c r="E110" i="26"/>
  <c r="E78" i="26"/>
  <c r="E116" i="26" s="1"/>
  <c r="H315" i="22" l="1"/>
  <c r="H314" i="22"/>
  <c r="H310" i="22"/>
  <c r="H309" i="22"/>
  <c r="H313" i="22"/>
  <c r="H278" i="22"/>
  <c r="H307" i="22"/>
  <c r="H306" i="22"/>
  <c r="H312" i="22"/>
  <c r="H277" i="22"/>
  <c r="H322" i="22"/>
  <c r="H311" i="22"/>
  <c r="H276" i="22"/>
  <c r="H274" i="22"/>
  <c r="H308" i="22"/>
  <c r="H275" i="22"/>
  <c r="H279" i="22"/>
  <c r="H280" i="22"/>
  <c r="OG298" i="22"/>
  <c r="SW89" i="22"/>
  <c r="SX97" i="22"/>
  <c r="SW90" i="22"/>
  <c r="SW165" i="22"/>
  <c r="SW109" i="22"/>
  <c r="SW257" i="22"/>
  <c r="SW96" i="22"/>
  <c r="SW113" i="22"/>
  <c r="SW14" i="22"/>
  <c r="SW157" i="22"/>
  <c r="SW6" i="22"/>
  <c r="SW249" i="22"/>
  <c r="SW33" i="22"/>
  <c r="SX83" i="22"/>
  <c r="SX105" i="22"/>
  <c r="SW254" i="22"/>
  <c r="SX36" i="22"/>
  <c r="SW48" i="22"/>
  <c r="SW107" i="22"/>
  <c r="SW99" i="22"/>
  <c r="SW63" i="22"/>
  <c r="SW244" i="22"/>
  <c r="SX100" i="22"/>
  <c r="SW150" i="22"/>
  <c r="SX208" i="22"/>
  <c r="SW170" i="22"/>
  <c r="SW23" i="22"/>
  <c r="SW46" i="22"/>
  <c r="SW156" i="22"/>
  <c r="SW29" i="22"/>
  <c r="SX124" i="22"/>
  <c r="SW37" i="22"/>
  <c r="SW76" i="22"/>
  <c r="SX163" i="22"/>
  <c r="SW95" i="22"/>
  <c r="SW256" i="22"/>
  <c r="SX42" i="22"/>
  <c r="SW7" i="22"/>
  <c r="SX120" i="22"/>
  <c r="SW77" i="22"/>
  <c r="SX32" i="22"/>
  <c r="SW52" i="22"/>
  <c r="SW22" i="22"/>
  <c r="SW30" i="22"/>
  <c r="SX79" i="22"/>
  <c r="SW116" i="22"/>
  <c r="SW66" i="22"/>
  <c r="SW98" i="22"/>
  <c r="SW259" i="22"/>
  <c r="SW260" i="22"/>
  <c r="SW187" i="22"/>
  <c r="SW60" i="22"/>
  <c r="SX88" i="22"/>
  <c r="SX241" i="22"/>
  <c r="SW258" i="22"/>
  <c r="SW5" i="22"/>
  <c r="SW245" i="22"/>
  <c r="SW19" i="22"/>
  <c r="SW152" i="22"/>
  <c r="SW211" i="22"/>
  <c r="SW103" i="22"/>
  <c r="SW87" i="22"/>
  <c r="SX80" i="22"/>
  <c r="SW171" i="22"/>
  <c r="SX235" i="22"/>
  <c r="SW10" i="22"/>
  <c r="SW35" i="22"/>
  <c r="SW272" i="22"/>
  <c r="SW92" i="22"/>
  <c r="SW39" i="22"/>
  <c r="SW166" i="22"/>
  <c r="SW250" i="22"/>
  <c r="SW212" i="22"/>
  <c r="SW40" i="22"/>
  <c r="SX265" i="22"/>
  <c r="SW176" i="22"/>
  <c r="SW160" i="22"/>
  <c r="SX53" i="22"/>
  <c r="SW252" i="22"/>
  <c r="SX50" i="22"/>
  <c r="SW74" i="22"/>
  <c r="SX269" i="22"/>
  <c r="SW93" i="22"/>
  <c r="SW164" i="22"/>
  <c r="SW108" i="22"/>
  <c r="SW43" i="22"/>
  <c r="SX67" i="22"/>
  <c r="SW59" i="22"/>
  <c r="SW209" i="22"/>
  <c r="SX247" i="22"/>
  <c r="SW45" i="22"/>
  <c r="SW263" i="22"/>
  <c r="SW12" i="22"/>
  <c r="SW25" i="22"/>
  <c r="SW271" i="22"/>
  <c r="SW214" i="22"/>
  <c r="SX261" i="22"/>
  <c r="SX106" i="22"/>
  <c r="SW153" i="22"/>
  <c r="SW154" i="22"/>
  <c r="SW71" i="22"/>
  <c r="SW62" i="22"/>
  <c r="SW155" i="22"/>
  <c r="SX177" i="22"/>
  <c r="SW15" i="22"/>
  <c r="SW270" i="22"/>
  <c r="SW159" i="22"/>
  <c r="SW28" i="22"/>
  <c r="SX319" i="22"/>
  <c r="SW49" i="22"/>
  <c r="SX121" i="22"/>
  <c r="SW145" i="22"/>
  <c r="SW158" i="22"/>
  <c r="SW85" i="22"/>
  <c r="SW58" i="22"/>
  <c r="SW86" i="22"/>
  <c r="SW34" i="22"/>
  <c r="SW70" i="22"/>
  <c r="SW246" i="22"/>
  <c r="SW26" i="22"/>
  <c r="SW20" i="22"/>
  <c r="SX201" i="22"/>
  <c r="SW54" i="22"/>
  <c r="SY82" i="22"/>
  <c r="SX210" i="22"/>
  <c r="SW162" i="22"/>
  <c r="SW11" i="22"/>
  <c r="SW102" i="22"/>
  <c r="SW17" i="22"/>
  <c r="SW255" i="22"/>
  <c r="SW55" i="22"/>
  <c r="SW69" i="22"/>
  <c r="SW94" i="22"/>
  <c r="SX91" i="22"/>
  <c r="SW262" i="22"/>
  <c r="SW111" i="22"/>
  <c r="SW16" i="22"/>
  <c r="SW115" i="22"/>
  <c r="SX146" i="22"/>
  <c r="SW266" i="22"/>
  <c r="SW268" i="22"/>
  <c r="SW117" i="22"/>
  <c r="SW251" i="22"/>
  <c r="SX273" i="22"/>
  <c r="SW238" i="22"/>
  <c r="SX204" i="22"/>
  <c r="SW47" i="22"/>
  <c r="SW148" i="22"/>
  <c r="SW44" i="22"/>
  <c r="SW202" i="22"/>
  <c r="SW81" i="22"/>
  <c r="SW56" i="22"/>
  <c r="SW253" i="22"/>
  <c r="SX123" i="22"/>
  <c r="SX101" i="22"/>
  <c r="SW78" i="22"/>
  <c r="SX104" i="22"/>
  <c r="SW65" i="22"/>
  <c r="SW206" i="22"/>
  <c r="SW51" i="22"/>
  <c r="SW31" i="22"/>
  <c r="SW61" i="22"/>
  <c r="SW41" i="22"/>
  <c r="SW8" i="22"/>
  <c r="SW205" i="22"/>
  <c r="SW13" i="22"/>
  <c r="SW126" i="22"/>
  <c r="SX68" i="22"/>
  <c r="SW151" i="22"/>
  <c r="SW207" i="22"/>
  <c r="SW18" i="22"/>
  <c r="SW57" i="22"/>
  <c r="SW213" i="22"/>
  <c r="SW64" i="22"/>
  <c r="SW248" i="22"/>
  <c r="SW119" i="22"/>
  <c r="SW242" i="22"/>
  <c r="SW114" i="22"/>
  <c r="SX161" i="22"/>
  <c r="SW237" i="22"/>
  <c r="SW75" i="22"/>
  <c r="SW27" i="22"/>
  <c r="SW264" i="22"/>
  <c r="SW147" i="22"/>
  <c r="SW267" i="22"/>
  <c r="SY73" i="22"/>
  <c r="SW112" i="22"/>
  <c r="SW72" i="22"/>
  <c r="SW168" i="22"/>
  <c r="SW118" i="22"/>
  <c r="SW84" i="22"/>
  <c r="SW188" i="22"/>
  <c r="SX38" i="22"/>
  <c r="SW169" i="22"/>
  <c r="SW21" i="22"/>
  <c r="SW149" i="22"/>
  <c r="SW203" i="22"/>
  <c r="SW167" i="22"/>
  <c r="SW9" i="22"/>
  <c r="SW24" i="22"/>
  <c r="SW125" i="22"/>
  <c r="SW110" i="22"/>
  <c r="SW122" i="22"/>
  <c r="OG275" i="22" l="1"/>
  <c r="OG274" i="22"/>
  <c r="OG278" i="22"/>
  <c r="OG276" i="22"/>
  <c r="OG280" i="22"/>
  <c r="OG277" i="22"/>
  <c r="OG279" i="22"/>
  <c r="OG243" i="22"/>
  <c r="OH298" i="22"/>
  <c r="OI298" i="22" s="1"/>
  <c r="OG220" i="22"/>
  <c r="OH220" i="22" s="1"/>
  <c r="OG240" i="22"/>
  <c r="OH240" i="22" s="1"/>
  <c r="OG231" i="22"/>
  <c r="OH231" i="22" s="1"/>
  <c r="OG192" i="22"/>
  <c r="OH192" i="22" s="1"/>
  <c r="OG294" i="22"/>
  <c r="OG195" i="22"/>
  <c r="OG322" i="22"/>
  <c r="OH322" i="22" s="1"/>
  <c r="OY136" i="22"/>
  <c r="OG314" i="22"/>
  <c r="OG200" i="22"/>
  <c r="OH200" i="22" s="1"/>
  <c r="OG234" i="22"/>
  <c r="OY139" i="22"/>
  <c r="OZ139" i="22" s="1"/>
  <c r="OG302" i="22"/>
  <c r="OH302" i="22" s="1"/>
  <c r="OY281" i="22"/>
  <c r="OZ281" i="22" s="1"/>
  <c r="OG180" i="22"/>
  <c r="OG239" i="22"/>
  <c r="OG223" i="22"/>
  <c r="OG299" i="22"/>
  <c r="OG198" i="22"/>
  <c r="OY285" i="22"/>
  <c r="OZ285" i="22" s="1"/>
  <c r="OY130" i="22"/>
  <c r="OZ130" i="22" s="1"/>
  <c r="OY292" i="22"/>
  <c r="OZ292" i="22" s="1"/>
  <c r="OG189" i="22"/>
  <c r="OH189" i="22" s="1"/>
  <c r="OG228" i="22"/>
  <c r="OH228" i="22" s="1"/>
  <c r="OG320" i="22"/>
  <c r="OG295" i="22"/>
  <c r="OH295" i="22" s="1"/>
  <c r="OY282" i="22"/>
  <c r="OZ282" i="22" s="1"/>
  <c r="OG181" i="22"/>
  <c r="OG197" i="22"/>
  <c r="OG224" i="22"/>
  <c r="OH224" i="22" s="1"/>
  <c r="OG315" i="22"/>
  <c r="OY216" i="22"/>
  <c r="OZ216" i="22" s="1"/>
  <c r="OG183" i="22"/>
  <c r="OH183" i="22" s="1"/>
  <c r="OG193" i="22"/>
  <c r="OH193" i="22" s="1"/>
  <c r="OY288" i="22"/>
  <c r="OY143" i="22"/>
  <c r="OZ143" i="22" s="1"/>
  <c r="OY284" i="22"/>
  <c r="OZ284" i="22" s="1"/>
  <c r="OG186" i="22"/>
  <c r="OH186" i="22" s="1"/>
  <c r="OY134" i="22"/>
  <c r="OZ134" i="22" s="1"/>
  <c r="OG174" i="22"/>
  <c r="OG182" i="22"/>
  <c r="OH182" i="22" s="1"/>
  <c r="OY217" i="22"/>
  <c r="OG306" i="22"/>
  <c r="OG300" i="22"/>
  <c r="OH300" i="22" s="1"/>
  <c r="OY286" i="22"/>
  <c r="OZ286" i="22" s="1"/>
  <c r="OY140" i="22"/>
  <c r="OZ140" i="22" s="1"/>
  <c r="OG303" i="22"/>
  <c r="OY289" i="22"/>
  <c r="OY283" i="22"/>
  <c r="OG225" i="22"/>
  <c r="OH225" i="22" s="1"/>
  <c r="OY137" i="22"/>
  <c r="OY129" i="22"/>
  <c r="OZ129" i="22" s="1"/>
  <c r="OG308" i="22"/>
  <c r="OY131" i="22"/>
  <c r="OG293" i="22"/>
  <c r="OH293" i="22" s="1"/>
  <c r="OG194" i="22"/>
  <c r="OG221" i="22"/>
  <c r="OH221" i="22" s="1"/>
  <c r="OG311" i="22"/>
  <c r="OG296" i="22"/>
  <c r="OY290" i="22"/>
  <c r="OG175" i="22"/>
  <c r="OH175" i="22" s="1"/>
  <c r="OG232" i="22"/>
  <c r="OH232" i="22" s="1"/>
  <c r="OG191" i="22"/>
  <c r="OH191" i="22" s="1"/>
  <c r="OY127" i="22"/>
  <c r="OZ127" i="22" s="1"/>
  <c r="OG219" i="22"/>
  <c r="OH219" i="22" s="1"/>
  <c r="OY133" i="22"/>
  <c r="OY215" i="22"/>
  <c r="OZ215" i="22" s="1"/>
  <c r="OG316" i="22"/>
  <c r="OG301" i="22"/>
  <c r="OH301" i="22" s="1"/>
  <c r="OG179" i="22"/>
  <c r="OG321" i="22"/>
  <c r="OH321" i="22" s="1"/>
  <c r="OG304" i="22"/>
  <c r="OH304" i="22" s="1"/>
  <c r="OG297" i="22"/>
  <c r="OH297" i="22" s="1"/>
  <c r="OG199" i="22"/>
  <c r="OH199" i="22" s="1"/>
  <c r="OG185" i="22"/>
  <c r="OH185" i="22" s="1"/>
  <c r="OG173" i="22"/>
  <c r="OG229" i="22"/>
  <c r="OH229" i="22" s="1"/>
  <c r="OY141" i="22"/>
  <c r="OY135" i="22"/>
  <c r="OZ135" i="22" s="1"/>
  <c r="OG190" i="22"/>
  <c r="OH190" i="22" s="1"/>
  <c r="OG172" i="22"/>
  <c r="OH172" i="22" s="1"/>
  <c r="OG233" i="22"/>
  <c r="OY218" i="22"/>
  <c r="OY138" i="22"/>
  <c r="OZ138" i="22" s="1"/>
  <c r="OG309" i="22"/>
  <c r="OY132" i="22"/>
  <c r="OZ132" i="22" s="1"/>
  <c r="OY287" i="22"/>
  <c r="OZ287" i="22" s="1"/>
  <c r="OG178" i="22"/>
  <c r="OH178" i="22" s="1"/>
  <c r="OG236" i="22"/>
  <c r="OH236" i="22" s="1"/>
  <c r="OG222" i="22"/>
  <c r="OH222" i="22" s="1"/>
  <c r="OG312" i="22"/>
  <c r="OH312" i="22" s="1"/>
  <c r="OG305" i="22"/>
  <c r="OY128" i="22"/>
  <c r="OZ128" i="22" s="1"/>
  <c r="OG184" i="22"/>
  <c r="OY144" i="22"/>
  <c r="OG310" i="22"/>
  <c r="OH310" i="22" s="1"/>
  <c r="OG196" i="22"/>
  <c r="OH196" i="22" s="1"/>
  <c r="OG307" i="22"/>
  <c r="OG226" i="22"/>
  <c r="OG227" i="22"/>
  <c r="OH227" i="22" s="1"/>
  <c r="OG317" i="22"/>
  <c r="OH317" i="22" s="1"/>
  <c r="OG230" i="22"/>
  <c r="OH230" i="22" s="1"/>
  <c r="OY142" i="22"/>
  <c r="OZ142" i="22" s="1"/>
  <c r="OG313" i="22"/>
  <c r="OH313" i="22" s="1"/>
  <c r="OY291" i="22"/>
  <c r="SX89" i="22"/>
  <c r="SX90" i="22"/>
  <c r="SY97" i="22"/>
  <c r="SX165" i="22"/>
  <c r="SX109" i="22"/>
  <c r="SX113" i="22"/>
  <c r="SX96" i="22"/>
  <c r="SX257" i="22"/>
  <c r="SX122" i="22"/>
  <c r="SX149" i="22"/>
  <c r="SX168" i="22"/>
  <c r="SX27" i="22"/>
  <c r="SX248" i="22"/>
  <c r="SX151" i="22"/>
  <c r="SX61" i="22"/>
  <c r="SX44" i="22"/>
  <c r="SX268" i="22"/>
  <c r="SX255" i="22"/>
  <c r="SX54" i="22"/>
  <c r="SX85" i="22"/>
  <c r="SX110" i="22"/>
  <c r="SX21" i="22"/>
  <c r="SX72" i="22"/>
  <c r="SX75" i="22"/>
  <c r="SX18" i="22"/>
  <c r="SY68" i="22"/>
  <c r="SX31" i="22"/>
  <c r="SY104" i="22"/>
  <c r="SY101" i="22"/>
  <c r="SX148" i="22"/>
  <c r="SY273" i="22"/>
  <c r="SX16" i="22"/>
  <c r="SX17" i="22"/>
  <c r="SX246" i="22"/>
  <c r="SX34" i="22"/>
  <c r="SX158" i="22"/>
  <c r="SX49" i="22"/>
  <c r="SX270" i="22"/>
  <c r="SX62" i="22"/>
  <c r="SY106" i="22"/>
  <c r="SX25" i="22"/>
  <c r="SX45" i="22"/>
  <c r="SY67" i="22"/>
  <c r="SX93" i="22"/>
  <c r="SX252" i="22"/>
  <c r="SY265" i="22"/>
  <c r="SX166" i="22"/>
  <c r="SX35" i="22"/>
  <c r="SY80" i="22"/>
  <c r="SX152" i="22"/>
  <c r="SX116" i="22"/>
  <c r="SX52" i="22"/>
  <c r="SX7" i="22"/>
  <c r="SX95" i="22"/>
  <c r="SX37" i="22"/>
  <c r="SX156" i="22"/>
  <c r="SY208" i="22"/>
  <c r="SX63" i="22"/>
  <c r="SY36" i="22"/>
  <c r="SX249" i="22"/>
  <c r="SX9" i="22"/>
  <c r="SX188" i="22"/>
  <c r="SX267" i="22"/>
  <c r="SX242" i="22"/>
  <c r="SX205" i="22"/>
  <c r="SX81" i="22"/>
  <c r="SX266" i="22"/>
  <c r="SX94" i="22"/>
  <c r="SY210" i="22"/>
  <c r="SX167" i="22"/>
  <c r="SX84" i="22"/>
  <c r="SX147" i="22"/>
  <c r="SX8" i="22"/>
  <c r="SY123" i="22"/>
  <c r="SX251" i="22"/>
  <c r="SY146" i="22"/>
  <c r="SX111" i="22"/>
  <c r="SX69" i="22"/>
  <c r="SX102" i="22"/>
  <c r="SY201" i="22"/>
  <c r="SX86" i="22"/>
  <c r="SX145" i="22"/>
  <c r="SY319" i="22"/>
  <c r="SX15" i="22"/>
  <c r="SX71" i="22"/>
  <c r="SY261" i="22"/>
  <c r="SY247" i="22"/>
  <c r="SX43" i="22"/>
  <c r="SY269" i="22"/>
  <c r="SY53" i="22"/>
  <c r="SX40" i="22"/>
  <c r="SX39" i="22"/>
  <c r="SX10" i="22"/>
  <c r="SX87" i="22"/>
  <c r="SX19" i="22"/>
  <c r="SX258" i="22"/>
  <c r="SX60" i="22"/>
  <c r="SX259" i="22"/>
  <c r="SY79" i="22"/>
  <c r="SY32" i="22"/>
  <c r="SY42" i="22"/>
  <c r="SY163" i="22"/>
  <c r="SY124" i="22"/>
  <c r="SX46" i="22"/>
  <c r="SX150" i="22"/>
  <c r="SX99" i="22"/>
  <c r="SY83" i="22"/>
  <c r="SX6" i="22"/>
  <c r="SX125" i="22"/>
  <c r="SX169" i="22"/>
  <c r="SX112" i="22"/>
  <c r="SX237" i="22"/>
  <c r="SX64" i="22"/>
  <c r="SX126" i="22"/>
  <c r="SX51" i="22"/>
  <c r="SX47" i="22"/>
  <c r="SX203" i="22"/>
  <c r="SX118" i="22"/>
  <c r="SX264" i="22"/>
  <c r="SX213" i="22"/>
  <c r="SX206" i="22"/>
  <c r="SX253" i="22"/>
  <c r="SX117" i="22"/>
  <c r="SX262" i="22"/>
  <c r="SX55" i="22"/>
  <c r="SZ82" i="22"/>
  <c r="SX20" i="22"/>
  <c r="SX70" i="22"/>
  <c r="SX58" i="22"/>
  <c r="SY121" i="22"/>
  <c r="SX28" i="22"/>
  <c r="SY177" i="22"/>
  <c r="SX154" i="22"/>
  <c r="SX214" i="22"/>
  <c r="SX12" i="22"/>
  <c r="SX209" i="22"/>
  <c r="SX108" i="22"/>
  <c r="SX74" i="22"/>
  <c r="SX160" i="22"/>
  <c r="SX212" i="22"/>
  <c r="SX92" i="22"/>
  <c r="SY235" i="22"/>
  <c r="SX103" i="22"/>
  <c r="SX245" i="22"/>
  <c r="SY241" i="22"/>
  <c r="SX187" i="22"/>
  <c r="SX98" i="22"/>
  <c r="SX30" i="22"/>
  <c r="SX77" i="22"/>
  <c r="SX256" i="22"/>
  <c r="SX76" i="22"/>
  <c r="SX23" i="22"/>
  <c r="SY100" i="22"/>
  <c r="SX107" i="22"/>
  <c r="SX254" i="22"/>
  <c r="SX33" i="22"/>
  <c r="SX157" i="22"/>
  <c r="SY161" i="22"/>
  <c r="SX119" i="22"/>
  <c r="SX207" i="22"/>
  <c r="SX41" i="22"/>
  <c r="SX78" i="22"/>
  <c r="SX202" i="22"/>
  <c r="SY204" i="22"/>
  <c r="SX11" i="22"/>
  <c r="SX24" i="22"/>
  <c r="SY38" i="22"/>
  <c r="SZ73" i="22"/>
  <c r="SX114" i="22"/>
  <c r="SX57" i="22"/>
  <c r="SX13" i="22"/>
  <c r="SX65" i="22"/>
  <c r="SX56" i="22"/>
  <c r="SX238" i="22"/>
  <c r="SX115" i="22"/>
  <c r="SY91" i="22"/>
  <c r="SX162" i="22"/>
  <c r="SX26" i="22"/>
  <c r="SX159" i="22"/>
  <c r="SX155" i="22"/>
  <c r="SX153" i="22"/>
  <c r="SX271" i="22"/>
  <c r="SX263" i="22"/>
  <c r="SX59" i="22"/>
  <c r="SX164" i="22"/>
  <c r="SY50" i="22"/>
  <c r="SX176" i="22"/>
  <c r="SX250" i="22"/>
  <c r="SX272" i="22"/>
  <c r="SX171" i="22"/>
  <c r="SX211" i="22"/>
  <c r="SX5" i="22"/>
  <c r="SY88" i="22"/>
  <c r="SX260" i="22"/>
  <c r="SX66" i="22"/>
  <c r="SX22" i="22"/>
  <c r="SY120" i="22"/>
  <c r="SX29" i="22"/>
  <c r="SX170" i="22"/>
  <c r="SX244" i="22"/>
  <c r="SX48" i="22"/>
  <c r="SY105" i="22"/>
  <c r="SX14" i="22"/>
  <c r="C50" i="24"/>
  <c r="E35" i="24"/>
  <c r="E36" i="24"/>
  <c r="E37" i="24"/>
  <c r="E38" i="24"/>
  <c r="E39" i="24"/>
  <c r="E40" i="24"/>
  <c r="E41" i="24"/>
  <c r="E42" i="24"/>
  <c r="E43" i="24"/>
  <c r="E44" i="24"/>
  <c r="C51" i="24" s="1"/>
  <c r="E34" i="24"/>
  <c r="C52" i="23"/>
  <c r="E36" i="23"/>
  <c r="E37" i="23"/>
  <c r="E38" i="23"/>
  <c r="E39" i="23"/>
  <c r="E40" i="23"/>
  <c r="E41" i="23"/>
  <c r="E42" i="23"/>
  <c r="E43" i="23"/>
  <c r="E44" i="23"/>
  <c r="E45" i="23"/>
  <c r="E35" i="23"/>
  <c r="OH276" i="22" l="1"/>
  <c r="OH279" i="22"/>
  <c r="OH278" i="22"/>
  <c r="OH277" i="22"/>
  <c r="OH274" i="22"/>
  <c r="OH280" i="22"/>
  <c r="OH275" i="22"/>
  <c r="OH294" i="22"/>
  <c r="OI294" i="22" s="1"/>
  <c r="OH243" i="22"/>
  <c r="OH223" i="22"/>
  <c r="OH296" i="22"/>
  <c r="OI296" i="22" s="1"/>
  <c r="OH180" i="22"/>
  <c r="OH314" i="22"/>
  <c r="OI314" i="22" s="1"/>
  <c r="OH303" i="22"/>
  <c r="OH299" i="22"/>
  <c r="OI299" i="22" s="1"/>
  <c r="OH306" i="22"/>
  <c r="OH308" i="22"/>
  <c r="OI308" i="22" s="1"/>
  <c r="OZ217" i="22"/>
  <c r="PA217" i="22" s="1"/>
  <c r="OH315" i="22"/>
  <c r="OI315" i="22" s="1"/>
  <c r="OH234" i="22"/>
  <c r="OI234" i="22" s="1"/>
  <c r="OH309" i="22"/>
  <c r="OZ290" i="22"/>
  <c r="OH198" i="22"/>
  <c r="OI198" i="22" s="1"/>
  <c r="OZ289" i="22"/>
  <c r="PA289" i="22" s="1"/>
  <c r="OZ136" i="22"/>
  <c r="PA136" i="22" s="1"/>
  <c r="OH195" i="22"/>
  <c r="OI195" i="22" s="1"/>
  <c r="OZ288" i="22"/>
  <c r="PA288" i="22" s="1"/>
  <c r="OH316" i="22"/>
  <c r="OI316" i="22" s="1"/>
  <c r="OZ141" i="22"/>
  <c r="PA141" i="22" s="1"/>
  <c r="OH174" i="22"/>
  <c r="OH197" i="22"/>
  <c r="OI197" i="22" s="1"/>
  <c r="OZ137" i="22"/>
  <c r="OZ131" i="22"/>
  <c r="PA131" i="22" s="1"/>
  <c r="OZ291" i="22"/>
  <c r="PA291" i="22" s="1"/>
  <c r="OH311" i="22"/>
  <c r="OI311" i="22" s="1"/>
  <c r="OZ218" i="22"/>
  <c r="PA218" i="22" s="1"/>
  <c r="OZ283" i="22"/>
  <c r="PA283" i="22" s="1"/>
  <c r="OH233" i="22"/>
  <c r="OH179" i="22"/>
  <c r="OI179" i="22" s="1"/>
  <c r="OH184" i="22"/>
  <c r="OI184" i="22" s="1"/>
  <c r="OH181" i="22"/>
  <c r="OH305" i="22"/>
  <c r="OH226" i="22"/>
  <c r="OH194" i="22"/>
  <c r="OI194" i="22" s="1"/>
  <c r="OH320" i="22"/>
  <c r="OH239" i="22"/>
  <c r="OH173" i="22"/>
  <c r="OI173" i="22" s="1"/>
  <c r="OZ133" i="22"/>
  <c r="OH307" i="22"/>
  <c r="OZ144" i="22"/>
  <c r="PA144" i="22" s="1"/>
  <c r="SY89" i="22"/>
  <c r="SZ97" i="22"/>
  <c r="SY90" i="22"/>
  <c r="SY165" i="22"/>
  <c r="SY109" i="22"/>
  <c r="SY257" i="22"/>
  <c r="SY96" i="22"/>
  <c r="SY113" i="22"/>
  <c r="SY164" i="22"/>
  <c r="PA129" i="22"/>
  <c r="SY23" i="22"/>
  <c r="SY108" i="22"/>
  <c r="SY58" i="22"/>
  <c r="SY118" i="22"/>
  <c r="SY125" i="22"/>
  <c r="PA286" i="22"/>
  <c r="SZ163" i="22"/>
  <c r="SY259" i="22"/>
  <c r="SY87" i="22"/>
  <c r="SZ319" i="22"/>
  <c r="SZ201" i="22"/>
  <c r="SY111" i="22"/>
  <c r="SZ123" i="22"/>
  <c r="PA130" i="22"/>
  <c r="OI295" i="22"/>
  <c r="OI301" i="22"/>
  <c r="SY272" i="22"/>
  <c r="SY115" i="22"/>
  <c r="SY78" i="22"/>
  <c r="SY33" i="22"/>
  <c r="SY22" i="22"/>
  <c r="SY238" i="22"/>
  <c r="OI178" i="22"/>
  <c r="SY30" i="22"/>
  <c r="SY245" i="22"/>
  <c r="SY212" i="22"/>
  <c r="SY209" i="22"/>
  <c r="SZ177" i="22"/>
  <c r="SY70" i="22"/>
  <c r="SY262" i="22"/>
  <c r="SY203" i="22"/>
  <c r="PA290" i="22"/>
  <c r="OI183" i="22"/>
  <c r="OI225" i="22"/>
  <c r="SY47" i="22"/>
  <c r="SY237" i="22"/>
  <c r="OI300" i="22"/>
  <c r="SY6" i="22"/>
  <c r="SY150" i="22"/>
  <c r="SZ42" i="22"/>
  <c r="SY60" i="22"/>
  <c r="SY10" i="22"/>
  <c r="SZ269" i="22"/>
  <c r="SZ261" i="22"/>
  <c r="SY145" i="22"/>
  <c r="SZ146" i="22"/>
  <c r="SY147" i="22"/>
  <c r="OI186" i="22"/>
  <c r="PA215" i="22"/>
  <c r="OI189" i="22"/>
  <c r="SY94" i="22"/>
  <c r="SY9" i="22"/>
  <c r="SY63" i="22"/>
  <c r="SY95" i="22"/>
  <c r="SZ80" i="22"/>
  <c r="SY252" i="22"/>
  <c r="SY25" i="22"/>
  <c r="SY49" i="22"/>
  <c r="SY148" i="22"/>
  <c r="SZ68" i="22"/>
  <c r="SY21" i="22"/>
  <c r="OI322" i="22"/>
  <c r="OI302" i="22"/>
  <c r="SY268" i="22"/>
  <c r="SY151" i="22"/>
  <c r="SY149" i="22"/>
  <c r="SZ161" i="22"/>
  <c r="SY77" i="22"/>
  <c r="SY29" i="22"/>
  <c r="SY59" i="22"/>
  <c r="SY57" i="22"/>
  <c r="PA135" i="22"/>
  <c r="OI293" i="22"/>
  <c r="SZ88" i="22"/>
  <c r="SY153" i="22"/>
  <c r="SY13" i="22"/>
  <c r="SY11" i="22"/>
  <c r="SZ105" i="22"/>
  <c r="SY250" i="22"/>
  <c r="SY155" i="22"/>
  <c r="SY24" i="22"/>
  <c r="OI219" i="22"/>
  <c r="OI229" i="22"/>
  <c r="SY48" i="22"/>
  <c r="SY211" i="22"/>
  <c r="SY263" i="22"/>
  <c r="SY162" i="22"/>
  <c r="SY114" i="22"/>
  <c r="OI222" i="22"/>
  <c r="PA127" i="22"/>
  <c r="PA287" i="22"/>
  <c r="SZ204" i="22"/>
  <c r="SY207" i="22"/>
  <c r="SY107" i="22"/>
  <c r="SY76" i="22"/>
  <c r="SY98" i="22"/>
  <c r="SY103" i="22"/>
  <c r="SY160" i="22"/>
  <c r="SY12" i="22"/>
  <c r="SY28" i="22"/>
  <c r="SY20" i="22"/>
  <c r="SY117" i="22"/>
  <c r="SY213" i="22"/>
  <c r="PA216" i="22"/>
  <c r="OI182" i="22"/>
  <c r="PA134" i="22"/>
  <c r="SY51" i="22"/>
  <c r="SY112" i="22"/>
  <c r="OI231" i="22"/>
  <c r="PA282" i="22"/>
  <c r="OI193" i="22"/>
  <c r="SZ83" i="22"/>
  <c r="SY46" i="22"/>
  <c r="SZ32" i="22"/>
  <c r="SY258" i="22"/>
  <c r="SY39" i="22"/>
  <c r="SY43" i="22"/>
  <c r="SY71" i="22"/>
  <c r="SY86" i="22"/>
  <c r="SY102" i="22"/>
  <c r="SY251" i="22"/>
  <c r="SY8" i="22"/>
  <c r="SY84" i="22"/>
  <c r="OI224" i="22"/>
  <c r="OI310" i="22"/>
  <c r="OI240" i="22"/>
  <c r="SY266" i="22"/>
  <c r="SY242" i="22"/>
  <c r="SY249" i="22"/>
  <c r="SZ208" i="22"/>
  <c r="SY7" i="22"/>
  <c r="SY35" i="22"/>
  <c r="SY93" i="22"/>
  <c r="SZ106" i="22"/>
  <c r="SY158" i="22"/>
  <c r="SY17" i="22"/>
  <c r="SZ101" i="22"/>
  <c r="SY18" i="22"/>
  <c r="SY110" i="22"/>
  <c r="OI230" i="22"/>
  <c r="PA139" i="22"/>
  <c r="SY85" i="22"/>
  <c r="SY44" i="22"/>
  <c r="SY248" i="22"/>
  <c r="SY122" i="22"/>
  <c r="OI312" i="22"/>
  <c r="SZ241" i="22"/>
  <c r="OI232" i="22"/>
  <c r="SY5" i="22"/>
  <c r="SY26" i="22"/>
  <c r="PA138" i="22"/>
  <c r="SY41" i="22"/>
  <c r="SY254" i="22"/>
  <c r="SY66" i="22"/>
  <c r="SY176" i="22"/>
  <c r="SY159" i="22"/>
  <c r="SY56" i="22"/>
  <c r="OI172" i="22"/>
  <c r="OI304" i="22"/>
  <c r="OI321" i="22"/>
  <c r="OI313" i="22"/>
  <c r="SZ120" i="22"/>
  <c r="OI236" i="22"/>
  <c r="SY14" i="22"/>
  <c r="SY260" i="22"/>
  <c r="SY171" i="22"/>
  <c r="SZ91" i="22"/>
  <c r="TA73" i="22"/>
  <c r="SY202" i="22"/>
  <c r="SY119" i="22"/>
  <c r="OI175" i="22"/>
  <c r="SY157" i="22"/>
  <c r="SY187" i="22"/>
  <c r="SZ121" i="22"/>
  <c r="TA82" i="22"/>
  <c r="SY253" i="22"/>
  <c r="SY264" i="22"/>
  <c r="SY126" i="22"/>
  <c r="SY169" i="22"/>
  <c r="SZ124" i="22"/>
  <c r="SZ79" i="22"/>
  <c r="SY19" i="22"/>
  <c r="SY40" i="22"/>
  <c r="SZ247" i="22"/>
  <c r="SY15" i="22"/>
  <c r="SY69" i="22"/>
  <c r="SY167" i="22"/>
  <c r="OI185" i="22"/>
  <c r="OI196" i="22"/>
  <c r="PA292" i="22"/>
  <c r="SY81" i="22"/>
  <c r="SY267" i="22"/>
  <c r="OI220" i="22"/>
  <c r="SY156" i="22"/>
  <c r="SY52" i="22"/>
  <c r="OJ298" i="22"/>
  <c r="SY166" i="22"/>
  <c r="SZ67" i="22"/>
  <c r="SY62" i="22"/>
  <c r="SY34" i="22"/>
  <c r="SY16" i="22"/>
  <c r="SZ104" i="22"/>
  <c r="SY75" i="22"/>
  <c r="PA285" i="22"/>
  <c r="SY54" i="22"/>
  <c r="SY27" i="22"/>
  <c r="OI190" i="22"/>
  <c r="SZ38" i="22"/>
  <c r="SY244" i="22"/>
  <c r="SZ50" i="22"/>
  <c r="SY271" i="22"/>
  <c r="SY65" i="22"/>
  <c r="OI199" i="22"/>
  <c r="OI191" i="22"/>
  <c r="PA132" i="22"/>
  <c r="SZ100" i="22"/>
  <c r="SY256" i="22"/>
  <c r="SZ235" i="22"/>
  <c r="SY74" i="22"/>
  <c r="SY214" i="22"/>
  <c r="OI297" i="22"/>
  <c r="SY55" i="22"/>
  <c r="OI317" i="22"/>
  <c r="OI200" i="22"/>
  <c r="SY170" i="22"/>
  <c r="PA128" i="22"/>
  <c r="SY92" i="22"/>
  <c r="SY154" i="22"/>
  <c r="SY206" i="22"/>
  <c r="OI221" i="22"/>
  <c r="SY64" i="22"/>
  <c r="SY99" i="22"/>
  <c r="SZ53" i="22"/>
  <c r="PA284" i="22"/>
  <c r="PA140" i="22"/>
  <c r="OI192" i="22"/>
  <c r="PA143" i="22"/>
  <c r="OI228" i="22"/>
  <c r="SZ210" i="22"/>
  <c r="SY205" i="22"/>
  <c r="SY188" i="22"/>
  <c r="OI223" i="22"/>
  <c r="SZ36" i="22"/>
  <c r="SY37" i="22"/>
  <c r="SY116" i="22"/>
  <c r="SY152" i="22"/>
  <c r="SZ265" i="22"/>
  <c r="SY45" i="22"/>
  <c r="SY270" i="22"/>
  <c r="SY246" i="22"/>
  <c r="SZ273" i="22"/>
  <c r="SY31" i="22"/>
  <c r="SY72" i="22"/>
  <c r="PA142" i="22"/>
  <c r="PA281" i="22"/>
  <c r="SY255" i="22"/>
  <c r="SY61" i="22"/>
  <c r="SY168" i="22"/>
  <c r="OI227" i="22"/>
  <c r="D24" i="24"/>
  <c r="C51" i="23"/>
  <c r="C52" i="20"/>
  <c r="D46" i="20"/>
  <c r="D47" i="20"/>
  <c r="C51" i="20" s="1"/>
  <c r="OI277" i="22" l="1"/>
  <c r="OI275" i="22"/>
  <c r="OI278" i="22"/>
  <c r="OI280" i="22"/>
  <c r="OI279" i="22"/>
  <c r="OI274" i="22"/>
  <c r="OI276" i="22"/>
  <c r="OI309" i="22"/>
  <c r="OI320" i="22"/>
  <c r="OJ320" i="22" s="1"/>
  <c r="OI307" i="22"/>
  <c r="OI243" i="22"/>
  <c r="OI305" i="22"/>
  <c r="OJ305" i="22" s="1"/>
  <c r="OI180" i="22"/>
  <c r="OJ180" i="22" s="1"/>
  <c r="OI306" i="22"/>
  <c r="OI239" i="22"/>
  <c r="OI226" i="22"/>
  <c r="OI174" i="22"/>
  <c r="OI233" i="22"/>
  <c r="PA137" i="22"/>
  <c r="OI181" i="22"/>
  <c r="OI303" i="22"/>
  <c r="OJ303" i="22" s="1"/>
  <c r="PA133" i="22"/>
  <c r="D25" i="24"/>
  <c r="E25" i="24" s="1"/>
  <c r="E24" i="24"/>
  <c r="SZ89" i="22"/>
  <c r="SZ90" i="22"/>
  <c r="TA97" i="22"/>
  <c r="SZ165" i="22"/>
  <c r="SZ109" i="22"/>
  <c r="SZ113" i="22"/>
  <c r="SZ96" i="22"/>
  <c r="SZ257" i="22"/>
  <c r="SZ37" i="22"/>
  <c r="OJ221" i="22"/>
  <c r="SZ72" i="22"/>
  <c r="SZ116" i="22"/>
  <c r="OJ316" i="22"/>
  <c r="SZ170" i="22"/>
  <c r="OJ199" i="22"/>
  <c r="TA50" i="22"/>
  <c r="TA104" i="22"/>
  <c r="TA67" i="22"/>
  <c r="SZ267" i="22"/>
  <c r="SZ126" i="22"/>
  <c r="SZ260" i="22"/>
  <c r="OJ299" i="22"/>
  <c r="SZ56" i="22"/>
  <c r="TA241" i="22"/>
  <c r="PB136" i="22"/>
  <c r="TA101" i="22"/>
  <c r="SZ242" i="22"/>
  <c r="SZ86" i="22"/>
  <c r="OJ193" i="22"/>
  <c r="SZ20" i="22"/>
  <c r="SZ211" i="22"/>
  <c r="SZ57" i="22"/>
  <c r="SZ151" i="22"/>
  <c r="SZ25" i="22"/>
  <c r="SZ10" i="22"/>
  <c r="OJ293" i="22"/>
  <c r="OJ184" i="22"/>
  <c r="OJ300" i="22"/>
  <c r="SZ205" i="22"/>
  <c r="SZ214" i="22"/>
  <c r="TA100" i="22"/>
  <c r="SZ244" i="22"/>
  <c r="SZ16" i="22"/>
  <c r="OJ185" i="22"/>
  <c r="SZ40" i="22"/>
  <c r="PB131" i="22"/>
  <c r="SZ187" i="22"/>
  <c r="TB73" i="22"/>
  <c r="SZ159" i="22"/>
  <c r="SZ26" i="22"/>
  <c r="SZ85" i="22"/>
  <c r="SZ17" i="22"/>
  <c r="SZ249" i="22"/>
  <c r="SZ71" i="22"/>
  <c r="TA32" i="22"/>
  <c r="PB134" i="22"/>
  <c r="SZ28" i="22"/>
  <c r="SZ98" i="22"/>
  <c r="PB218" i="22"/>
  <c r="SZ114" i="22"/>
  <c r="SZ48" i="22"/>
  <c r="SZ24" i="22"/>
  <c r="SZ11" i="22"/>
  <c r="SZ59" i="22"/>
  <c r="TA161" i="22"/>
  <c r="SZ268" i="22"/>
  <c r="SZ148" i="22"/>
  <c r="SZ252" i="22"/>
  <c r="SZ63" i="22"/>
  <c r="SZ94" i="22"/>
  <c r="SZ147" i="22"/>
  <c r="SZ145" i="22"/>
  <c r="SZ60" i="22"/>
  <c r="SZ47" i="22"/>
  <c r="OJ183" i="22"/>
  <c r="SZ262" i="22"/>
  <c r="SZ212" i="22"/>
  <c r="SZ33" i="22"/>
  <c r="PB130" i="22"/>
  <c r="TA201" i="22"/>
  <c r="TA163" i="22"/>
  <c r="SZ23" i="22"/>
  <c r="SZ45" i="22"/>
  <c r="SZ55" i="22"/>
  <c r="SZ65" i="22"/>
  <c r="PB285" i="22"/>
  <c r="SZ166" i="22"/>
  <c r="SZ81" i="22"/>
  <c r="SZ69" i="22"/>
  <c r="SZ264" i="22"/>
  <c r="SZ119" i="22"/>
  <c r="TA120" i="22"/>
  <c r="SZ254" i="22"/>
  <c r="OJ312" i="22"/>
  <c r="SZ35" i="22"/>
  <c r="SZ266" i="22"/>
  <c r="SZ8" i="22"/>
  <c r="PB282" i="22"/>
  <c r="PB217" i="22"/>
  <c r="OJ192" i="22"/>
  <c r="OJ231" i="22"/>
  <c r="OJ194" i="22"/>
  <c r="OJ178" i="22"/>
  <c r="PB142" i="22"/>
  <c r="SZ92" i="22"/>
  <c r="TA265" i="22"/>
  <c r="SZ74" i="22"/>
  <c r="PB132" i="22"/>
  <c r="SZ54" i="22"/>
  <c r="SZ34" i="22"/>
  <c r="OK298" i="22"/>
  <c r="SZ167" i="22"/>
  <c r="SZ19" i="22"/>
  <c r="SZ253" i="22"/>
  <c r="SZ202" i="22"/>
  <c r="TA91" i="22"/>
  <c r="OJ195" i="22"/>
  <c r="SZ176" i="22"/>
  <c r="SZ5" i="22"/>
  <c r="SZ110" i="22"/>
  <c r="PB288" i="22"/>
  <c r="OJ310" i="22"/>
  <c r="SZ251" i="22"/>
  <c r="SZ43" i="22"/>
  <c r="SZ46" i="22"/>
  <c r="OJ182" i="22"/>
  <c r="SZ213" i="22"/>
  <c r="SZ12" i="22"/>
  <c r="SZ76" i="22"/>
  <c r="PB287" i="22"/>
  <c r="SZ162" i="22"/>
  <c r="OJ229" i="22"/>
  <c r="SZ155" i="22"/>
  <c r="SZ13" i="22"/>
  <c r="SZ29" i="22"/>
  <c r="TA80" i="22"/>
  <c r="OJ173" i="22"/>
  <c r="OJ189" i="22"/>
  <c r="TA261" i="22"/>
  <c r="TA42" i="22"/>
  <c r="PB290" i="22"/>
  <c r="SZ70" i="22"/>
  <c r="SZ245" i="22"/>
  <c r="SZ78" i="22"/>
  <c r="OJ301" i="22"/>
  <c r="TA319" i="22"/>
  <c r="PB286" i="22"/>
  <c r="SZ118" i="22"/>
  <c r="PB129" i="22"/>
  <c r="PB143" i="22"/>
  <c r="PB144" i="22"/>
  <c r="TA210" i="22"/>
  <c r="TA53" i="22"/>
  <c r="OJ317" i="22"/>
  <c r="TA38" i="22"/>
  <c r="OJ314" i="22"/>
  <c r="OJ220" i="22"/>
  <c r="PB292" i="22"/>
  <c r="OJ311" i="22"/>
  <c r="SZ157" i="22"/>
  <c r="SZ14" i="22"/>
  <c r="OJ304" i="22"/>
  <c r="SZ41" i="22"/>
  <c r="SZ122" i="22"/>
  <c r="PB139" i="22"/>
  <c r="SZ158" i="22"/>
  <c r="OJ223" i="22"/>
  <c r="OJ297" i="22"/>
  <c r="OJ190" i="22"/>
  <c r="OJ234" i="22"/>
  <c r="OJ175" i="22"/>
  <c r="OJ313" i="22"/>
  <c r="OJ232" i="22"/>
  <c r="OJ230" i="22"/>
  <c r="OJ224" i="22"/>
  <c r="SZ31" i="22"/>
  <c r="SZ61" i="22"/>
  <c r="TA273" i="22"/>
  <c r="TA36" i="22"/>
  <c r="SZ246" i="22"/>
  <c r="PB140" i="22"/>
  <c r="SZ206" i="22"/>
  <c r="PB128" i="22"/>
  <c r="TA235" i="22"/>
  <c r="SZ271" i="22"/>
  <c r="SZ62" i="22"/>
  <c r="PB291" i="22"/>
  <c r="SZ169" i="22"/>
  <c r="TB82" i="22"/>
  <c r="SZ171" i="22"/>
  <c r="SZ66" i="22"/>
  <c r="SZ248" i="22"/>
  <c r="SZ7" i="22"/>
  <c r="SZ102" i="22"/>
  <c r="PB216" i="22"/>
  <c r="SZ160" i="22"/>
  <c r="SZ107" i="22"/>
  <c r="PB127" i="22"/>
  <c r="SZ153" i="22"/>
  <c r="PB135" i="22"/>
  <c r="SZ149" i="22"/>
  <c r="OJ302" i="22"/>
  <c r="SZ21" i="22"/>
  <c r="SZ49" i="22"/>
  <c r="SZ9" i="22"/>
  <c r="PB215" i="22"/>
  <c r="TA146" i="22"/>
  <c r="TA269" i="22"/>
  <c r="SZ150" i="22"/>
  <c r="PB289" i="22"/>
  <c r="SZ203" i="22"/>
  <c r="TA177" i="22"/>
  <c r="SZ30" i="22"/>
  <c r="SZ238" i="22"/>
  <c r="SZ115" i="22"/>
  <c r="OJ295" i="22"/>
  <c r="TA123" i="22"/>
  <c r="SZ87" i="22"/>
  <c r="SZ125" i="22"/>
  <c r="SZ58" i="22"/>
  <c r="SZ168" i="22"/>
  <c r="OJ200" i="22"/>
  <c r="SZ255" i="22"/>
  <c r="OJ228" i="22"/>
  <c r="SZ99" i="22"/>
  <c r="OJ197" i="22"/>
  <c r="OJ191" i="22"/>
  <c r="SZ75" i="22"/>
  <c r="SZ52" i="22"/>
  <c r="SZ15" i="22"/>
  <c r="TA79" i="22"/>
  <c r="PB283" i="22"/>
  <c r="PB141" i="22"/>
  <c r="OJ236" i="22"/>
  <c r="OJ172" i="22"/>
  <c r="PB138" i="22"/>
  <c r="SZ18" i="22"/>
  <c r="TA106" i="22"/>
  <c r="SZ39" i="22"/>
  <c r="TA83" i="22"/>
  <c r="SZ112" i="22"/>
  <c r="SZ117" i="22"/>
  <c r="SZ207" i="22"/>
  <c r="SZ263" i="22"/>
  <c r="SZ250" i="22"/>
  <c r="OJ179" i="22"/>
  <c r="OJ196" i="22"/>
  <c r="OJ240" i="22"/>
  <c r="OJ296" i="22"/>
  <c r="OJ222" i="22"/>
  <c r="OJ186" i="22"/>
  <c r="OJ225" i="22"/>
  <c r="SZ64" i="22"/>
  <c r="OJ227" i="22"/>
  <c r="SZ152" i="22"/>
  <c r="PB281" i="22"/>
  <c r="SZ270" i="22"/>
  <c r="SZ188" i="22"/>
  <c r="PB284" i="22"/>
  <c r="SZ154" i="22"/>
  <c r="OJ315" i="22"/>
  <c r="SZ256" i="22"/>
  <c r="SZ27" i="22"/>
  <c r="SZ156" i="22"/>
  <c r="TA247" i="22"/>
  <c r="TA124" i="22"/>
  <c r="TA121" i="22"/>
  <c r="OJ294" i="22"/>
  <c r="OJ321" i="22"/>
  <c r="SZ44" i="22"/>
  <c r="SZ93" i="22"/>
  <c r="TA208" i="22"/>
  <c r="SZ84" i="22"/>
  <c r="SZ258" i="22"/>
  <c r="SZ51" i="22"/>
  <c r="SZ103" i="22"/>
  <c r="TA204" i="22"/>
  <c r="OJ219" i="22"/>
  <c r="TA105" i="22"/>
  <c r="TA88" i="22"/>
  <c r="SZ77" i="22"/>
  <c r="OJ322" i="22"/>
  <c r="TA68" i="22"/>
  <c r="SZ95" i="22"/>
  <c r="SZ6" i="22"/>
  <c r="SZ237" i="22"/>
  <c r="SZ209" i="22"/>
  <c r="SZ22" i="22"/>
  <c r="SZ272" i="22"/>
  <c r="OJ198" i="22"/>
  <c r="SZ111" i="22"/>
  <c r="SZ259" i="22"/>
  <c r="OJ308" i="22"/>
  <c r="SZ108" i="22"/>
  <c r="SZ164" i="22"/>
  <c r="D30" i="24"/>
  <c r="B46" i="20"/>
  <c r="B47" i="20" s="1"/>
  <c r="OJ309" i="22" l="1"/>
  <c r="OJ280" i="22"/>
  <c r="OJ278" i="22"/>
  <c r="OJ276" i="22"/>
  <c r="OJ274" i="22"/>
  <c r="OJ275" i="22"/>
  <c r="OJ279" i="22"/>
  <c r="OJ277" i="22"/>
  <c r="OJ307" i="22"/>
  <c r="OK307" i="22" s="1"/>
  <c r="OJ306" i="22"/>
  <c r="OJ243" i="22"/>
  <c r="OJ181" i="22"/>
  <c r="OJ239" i="22"/>
  <c r="OK239" i="22" s="1"/>
  <c r="OJ226" i="22"/>
  <c r="OK226" i="22" s="1"/>
  <c r="OJ233" i="22"/>
  <c r="OK233" i="22" s="1"/>
  <c r="PB137" i="22"/>
  <c r="PC137" i="22" s="1"/>
  <c r="OJ174" i="22"/>
  <c r="PB133" i="22"/>
  <c r="E26" i="24"/>
  <c r="E27" i="24"/>
  <c r="TA89" i="22"/>
  <c r="TB97" i="22"/>
  <c r="TA90" i="22"/>
  <c r="TA165" i="22"/>
  <c r="TA109" i="22"/>
  <c r="TA257" i="22"/>
  <c r="TA96" i="22"/>
  <c r="TA113" i="22"/>
  <c r="TA6" i="22"/>
  <c r="TA51" i="22"/>
  <c r="TA108" i="22"/>
  <c r="TA209" i="22"/>
  <c r="TB247" i="22"/>
  <c r="TA256" i="22"/>
  <c r="TA188" i="22"/>
  <c r="OK222" i="22"/>
  <c r="OK179" i="22"/>
  <c r="TA117" i="22"/>
  <c r="OK172" i="22"/>
  <c r="TB123" i="22"/>
  <c r="TA150" i="22"/>
  <c r="OK302" i="22"/>
  <c r="PC216" i="22"/>
  <c r="PC140" i="22"/>
  <c r="TB319" i="22"/>
  <c r="OK236" i="22"/>
  <c r="OK232" i="22"/>
  <c r="TA65" i="22"/>
  <c r="TB121" i="22"/>
  <c r="OK315" i="22"/>
  <c r="TA270" i="22"/>
  <c r="TA64" i="22"/>
  <c r="OK296" i="22"/>
  <c r="TA250" i="22"/>
  <c r="TA112" i="22"/>
  <c r="TA15" i="22"/>
  <c r="TA255" i="22"/>
  <c r="OK295" i="22"/>
  <c r="TB269" i="22"/>
  <c r="PC127" i="22"/>
  <c r="TB235" i="22"/>
  <c r="TA31" i="22"/>
  <c r="OK234" i="22"/>
  <c r="TA41" i="22"/>
  <c r="OK311" i="22"/>
  <c r="OK314" i="22"/>
  <c r="PC129" i="22"/>
  <c r="TA70" i="22"/>
  <c r="TB80" i="22"/>
  <c r="OK229" i="22"/>
  <c r="TA76" i="22"/>
  <c r="TA46" i="22"/>
  <c r="PC288" i="22"/>
  <c r="TA176" i="22"/>
  <c r="OL298" i="22"/>
  <c r="TA74" i="22"/>
  <c r="PC142" i="22"/>
  <c r="OK231" i="22"/>
  <c r="PC217" i="22"/>
  <c r="TA266" i="22"/>
  <c r="TA254" i="22"/>
  <c r="TA119" i="22"/>
  <c r="TA81" i="22"/>
  <c r="TA262" i="22"/>
  <c r="TA145" i="22"/>
  <c r="TA252" i="22"/>
  <c r="TA59" i="22"/>
  <c r="TA114" i="22"/>
  <c r="PC134" i="22"/>
  <c r="TA249" i="22"/>
  <c r="TA159" i="22"/>
  <c r="PC131" i="22"/>
  <c r="TA16" i="22"/>
  <c r="OK293" i="22"/>
  <c r="TA57" i="22"/>
  <c r="OK193" i="22"/>
  <c r="PC136" i="22"/>
  <c r="OK299" i="22"/>
  <c r="TA267" i="22"/>
  <c r="TB50" i="22"/>
  <c r="OK316" i="22"/>
  <c r="TB204" i="22"/>
  <c r="TA84" i="22"/>
  <c r="TB106" i="22"/>
  <c r="OK191" i="22"/>
  <c r="TA58" i="22"/>
  <c r="TB177" i="22"/>
  <c r="TA149" i="22"/>
  <c r="TA102" i="22"/>
  <c r="TA66" i="22"/>
  <c r="TA246" i="22"/>
  <c r="TB53" i="22"/>
  <c r="TB261" i="22"/>
  <c r="TA29" i="22"/>
  <c r="TA253" i="22"/>
  <c r="OK195" i="22"/>
  <c r="OK199" i="22"/>
  <c r="TA272" i="22"/>
  <c r="TA77" i="22"/>
  <c r="TA22" i="22"/>
  <c r="TA95" i="22"/>
  <c r="TB208" i="22"/>
  <c r="TA154" i="22"/>
  <c r="PC281" i="22"/>
  <c r="OK225" i="22"/>
  <c r="OK240" i="22"/>
  <c r="TA263" i="22"/>
  <c r="TA18" i="22"/>
  <c r="TB146" i="22"/>
  <c r="PC135" i="22"/>
  <c r="TA107" i="22"/>
  <c r="TA171" i="22"/>
  <c r="PC291" i="22"/>
  <c r="PC128" i="22"/>
  <c r="OK190" i="22"/>
  <c r="OK304" i="22"/>
  <c r="TB210" i="22"/>
  <c r="TA118" i="22"/>
  <c r="OK301" i="22"/>
  <c r="TA162" i="22"/>
  <c r="TA12" i="22"/>
  <c r="TA43" i="22"/>
  <c r="TA34" i="22"/>
  <c r="OK178" i="22"/>
  <c r="OK303" i="22"/>
  <c r="TA35" i="22"/>
  <c r="TA264" i="22"/>
  <c r="TA166" i="22"/>
  <c r="TA55" i="22"/>
  <c r="TB163" i="22"/>
  <c r="TA33" i="22"/>
  <c r="OK183" i="22"/>
  <c r="TA147" i="22"/>
  <c r="TA148" i="22"/>
  <c r="TA11" i="22"/>
  <c r="PC218" i="22"/>
  <c r="TB32" i="22"/>
  <c r="TA17" i="22"/>
  <c r="TA40" i="22"/>
  <c r="TA244" i="22"/>
  <c r="TA205" i="22"/>
  <c r="TA10" i="22"/>
  <c r="TA211" i="22"/>
  <c r="TA86" i="22"/>
  <c r="TB241" i="22"/>
  <c r="TA260" i="22"/>
  <c r="TB67" i="22"/>
  <c r="OK308" i="22"/>
  <c r="TA259" i="22"/>
  <c r="TA237" i="22"/>
  <c r="TB88" i="22"/>
  <c r="TA103" i="22"/>
  <c r="OK321" i="22"/>
  <c r="TA156" i="22"/>
  <c r="TB83" i="22"/>
  <c r="PC141" i="22"/>
  <c r="OK320" i="22"/>
  <c r="OK197" i="22"/>
  <c r="OK200" i="22"/>
  <c r="TA125" i="22"/>
  <c r="TA115" i="22"/>
  <c r="TA203" i="22"/>
  <c r="TA49" i="22"/>
  <c r="TB36" i="22"/>
  <c r="TA158" i="22"/>
  <c r="TB38" i="22"/>
  <c r="PC290" i="22"/>
  <c r="OK221" i="22"/>
  <c r="TA111" i="22"/>
  <c r="TB124" i="22"/>
  <c r="PC284" i="22"/>
  <c r="OK186" i="22"/>
  <c r="TA207" i="22"/>
  <c r="PC283" i="22"/>
  <c r="TA99" i="22"/>
  <c r="TA87" i="22"/>
  <c r="TA238" i="22"/>
  <c r="PC215" i="22"/>
  <c r="TA153" i="22"/>
  <c r="TA160" i="22"/>
  <c r="TA7" i="22"/>
  <c r="TC82" i="22"/>
  <c r="TA62" i="22"/>
  <c r="TA206" i="22"/>
  <c r="OK224" i="22"/>
  <c r="PC139" i="22"/>
  <c r="PC292" i="22"/>
  <c r="PC286" i="22"/>
  <c r="TA78" i="22"/>
  <c r="OK189" i="22"/>
  <c r="TA13" i="22"/>
  <c r="PC287" i="22"/>
  <c r="TA213" i="22"/>
  <c r="TA251" i="22"/>
  <c r="TA110" i="22"/>
  <c r="TA19" i="22"/>
  <c r="TA54" i="22"/>
  <c r="TB265" i="22"/>
  <c r="OK194" i="22"/>
  <c r="OK309" i="22"/>
  <c r="TB120" i="22"/>
  <c r="PC285" i="22"/>
  <c r="TA45" i="22"/>
  <c r="TB201" i="22"/>
  <c r="TA47" i="22"/>
  <c r="TA94" i="22"/>
  <c r="TA268" i="22"/>
  <c r="TA24" i="22"/>
  <c r="TA98" i="22"/>
  <c r="TA71" i="22"/>
  <c r="TA85" i="22"/>
  <c r="TC73" i="22"/>
  <c r="OK185" i="22"/>
  <c r="TB100" i="22"/>
  <c r="OK300" i="22"/>
  <c r="TA25" i="22"/>
  <c r="TA242" i="22"/>
  <c r="TB104" i="22"/>
  <c r="TA116" i="22"/>
  <c r="TA164" i="22"/>
  <c r="TB105" i="22"/>
  <c r="TA93" i="22"/>
  <c r="TA27" i="22"/>
  <c r="TA152" i="22"/>
  <c r="OK196" i="22"/>
  <c r="TA39" i="22"/>
  <c r="PC138" i="22"/>
  <c r="TA52" i="22"/>
  <c r="TA168" i="22"/>
  <c r="PC289" i="22"/>
  <c r="TA21" i="22"/>
  <c r="TB273" i="22"/>
  <c r="OK313" i="22"/>
  <c r="OK297" i="22"/>
  <c r="TA14" i="22"/>
  <c r="PC144" i="22"/>
  <c r="TB91" i="22"/>
  <c r="PC282" i="22"/>
  <c r="OK198" i="22"/>
  <c r="OK182" i="22"/>
  <c r="TB68" i="22"/>
  <c r="OK322" i="22"/>
  <c r="OK219" i="22"/>
  <c r="TA258" i="22"/>
  <c r="TA44" i="22"/>
  <c r="OK294" i="22"/>
  <c r="OK227" i="22"/>
  <c r="TB79" i="22"/>
  <c r="TA75" i="22"/>
  <c r="OK228" i="22"/>
  <c r="TA30" i="22"/>
  <c r="TA9" i="22"/>
  <c r="TA248" i="22"/>
  <c r="TA169" i="22"/>
  <c r="TA271" i="22"/>
  <c r="TA61" i="22"/>
  <c r="OK230" i="22"/>
  <c r="OK175" i="22"/>
  <c r="OK223" i="22"/>
  <c r="TA122" i="22"/>
  <c r="TA157" i="22"/>
  <c r="OK220" i="22"/>
  <c r="OK317" i="22"/>
  <c r="PC143" i="22"/>
  <c r="TA245" i="22"/>
  <c r="TB42" i="22"/>
  <c r="OK173" i="22"/>
  <c r="OK305" i="22"/>
  <c r="TA155" i="22"/>
  <c r="OK310" i="22"/>
  <c r="TA5" i="22"/>
  <c r="TA202" i="22"/>
  <c r="TA167" i="22"/>
  <c r="PC132" i="22"/>
  <c r="TA92" i="22"/>
  <c r="OK192" i="22"/>
  <c r="TA8" i="22"/>
  <c r="OK312" i="22"/>
  <c r="TA69" i="22"/>
  <c r="TA23" i="22"/>
  <c r="PC130" i="22"/>
  <c r="TA212" i="22"/>
  <c r="TA60" i="22"/>
  <c r="TA63" i="22"/>
  <c r="TB161" i="22"/>
  <c r="TA48" i="22"/>
  <c r="TA28" i="22"/>
  <c r="TA26" i="22"/>
  <c r="TA187" i="22"/>
  <c r="TA214" i="22"/>
  <c r="OK184" i="22"/>
  <c r="TA151" i="22"/>
  <c r="TA20" i="22"/>
  <c r="TB101" i="22"/>
  <c r="TA56" i="22"/>
  <c r="TA126" i="22"/>
  <c r="OK180" i="22"/>
  <c r="TA170" i="22"/>
  <c r="TA72" i="22"/>
  <c r="TA37" i="22"/>
  <c r="OK306" i="22" l="1"/>
  <c r="OL306" i="22" s="1"/>
  <c r="OK276" i="22"/>
  <c r="OK277" i="22"/>
  <c r="OK279" i="22"/>
  <c r="OK278" i="22"/>
  <c r="OK275" i="22"/>
  <c r="OK280" i="22"/>
  <c r="OK274" i="22"/>
  <c r="OK174" i="22"/>
  <c r="OL174" i="22" s="1"/>
  <c r="OK181" i="22"/>
  <c r="PC133" i="22"/>
  <c r="PD133" i="22" s="1"/>
  <c r="OK243" i="22"/>
  <c r="TB89" i="22"/>
  <c r="TB90" i="22"/>
  <c r="TC97" i="22"/>
  <c r="TB165" i="22"/>
  <c r="TB109" i="22"/>
  <c r="TB113" i="22"/>
  <c r="TB96" i="22"/>
  <c r="TB257" i="22"/>
  <c r="TB151" i="22"/>
  <c r="TB72" i="22"/>
  <c r="OL184" i="22"/>
  <c r="PD130" i="22"/>
  <c r="TB92" i="22"/>
  <c r="OL305" i="22"/>
  <c r="TB122" i="22"/>
  <c r="OL322" i="22"/>
  <c r="PD282" i="22"/>
  <c r="TB21" i="22"/>
  <c r="TB27" i="22"/>
  <c r="OL300" i="22"/>
  <c r="TB268" i="22"/>
  <c r="TC201" i="22"/>
  <c r="TC120" i="22"/>
  <c r="TC265" i="22"/>
  <c r="TB206" i="22"/>
  <c r="TB87" i="22"/>
  <c r="OL307" i="22"/>
  <c r="OL320" i="22"/>
  <c r="TB259" i="22"/>
  <c r="TB86" i="22"/>
  <c r="TB147" i="22"/>
  <c r="TB35" i="22"/>
  <c r="TC210" i="22"/>
  <c r="TB18" i="22"/>
  <c r="TB95" i="22"/>
  <c r="TC106" i="22"/>
  <c r="PD131" i="22"/>
  <c r="OL297" i="22"/>
  <c r="OL236" i="22"/>
  <c r="TB170" i="22"/>
  <c r="PD132" i="22"/>
  <c r="OL317" i="22"/>
  <c r="TB9" i="22"/>
  <c r="TB44" i="22"/>
  <c r="PD289" i="22"/>
  <c r="TB93" i="22"/>
  <c r="TB242" i="22"/>
  <c r="TC100" i="22"/>
  <c r="TB94" i="22"/>
  <c r="TB54" i="22"/>
  <c r="OL189" i="22"/>
  <c r="TB62" i="22"/>
  <c r="TB99" i="22"/>
  <c r="TB125" i="22"/>
  <c r="PD141" i="22"/>
  <c r="TB211" i="22"/>
  <c r="PD218" i="22"/>
  <c r="TB166" i="22"/>
  <c r="TB34" i="22"/>
  <c r="PD128" i="22"/>
  <c r="TB263" i="22"/>
  <c r="TB22" i="22"/>
  <c r="TB66" i="22"/>
  <c r="OL293" i="22"/>
  <c r="TB159" i="22"/>
  <c r="TB59" i="22"/>
  <c r="TB266" i="22"/>
  <c r="TB74" i="22"/>
  <c r="TB46" i="22"/>
  <c r="TB70" i="22"/>
  <c r="TB41" i="22"/>
  <c r="TC235" i="22"/>
  <c r="TB255" i="22"/>
  <c r="OL296" i="22"/>
  <c r="TC121" i="22"/>
  <c r="OL302" i="22"/>
  <c r="TB188" i="22"/>
  <c r="TB108" i="22"/>
  <c r="TB37" i="22"/>
  <c r="TB23" i="22"/>
  <c r="OL310" i="22"/>
  <c r="TB271" i="22"/>
  <c r="TB75" i="22"/>
  <c r="OL239" i="22"/>
  <c r="TC91" i="22"/>
  <c r="TB39" i="22"/>
  <c r="PD137" i="22"/>
  <c r="TB71" i="22"/>
  <c r="TB45" i="22"/>
  <c r="TB213" i="22"/>
  <c r="PD292" i="22"/>
  <c r="TB153" i="22"/>
  <c r="PD284" i="22"/>
  <c r="PD290" i="22"/>
  <c r="TC36" i="22"/>
  <c r="TB103" i="22"/>
  <c r="TC67" i="22"/>
  <c r="TB40" i="22"/>
  <c r="OL183" i="22"/>
  <c r="TB12" i="22"/>
  <c r="TB107" i="22"/>
  <c r="TB154" i="22"/>
  <c r="OL195" i="22"/>
  <c r="TC177" i="22"/>
  <c r="OL299" i="22"/>
  <c r="OL180" i="22"/>
  <c r="OL220" i="22"/>
  <c r="OL313" i="22"/>
  <c r="OL196" i="22"/>
  <c r="OL309" i="22"/>
  <c r="OL301" i="22"/>
  <c r="OL240" i="22"/>
  <c r="PD129" i="22"/>
  <c r="TB126" i="22"/>
  <c r="TC101" i="22"/>
  <c r="TB63" i="22"/>
  <c r="OL173" i="22"/>
  <c r="TB20" i="22"/>
  <c r="TB28" i="22"/>
  <c r="TB167" i="22"/>
  <c r="OL175" i="22"/>
  <c r="TB30" i="22"/>
  <c r="TC79" i="22"/>
  <c r="TB168" i="22"/>
  <c r="TC105" i="22"/>
  <c r="TC104" i="22"/>
  <c r="TB98" i="22"/>
  <c r="TB19" i="22"/>
  <c r="PD287" i="22"/>
  <c r="TD82" i="22"/>
  <c r="PD283" i="22"/>
  <c r="TB49" i="22"/>
  <c r="TC83" i="22"/>
  <c r="OL308" i="22"/>
  <c r="TB10" i="22"/>
  <c r="TB11" i="22"/>
  <c r="OL303" i="22"/>
  <c r="TB162" i="22"/>
  <c r="PD291" i="22"/>
  <c r="TB253" i="22"/>
  <c r="TC53" i="22"/>
  <c r="TB58" i="22"/>
  <c r="OL316" i="22"/>
  <c r="PD136" i="22"/>
  <c r="TB249" i="22"/>
  <c r="TB252" i="22"/>
  <c r="TB81" i="22"/>
  <c r="PD217" i="22"/>
  <c r="OM298" i="22"/>
  <c r="TB76" i="22"/>
  <c r="PD127" i="22"/>
  <c r="TB15" i="22"/>
  <c r="TB64" i="22"/>
  <c r="TC319" i="22"/>
  <c r="TB150" i="22"/>
  <c r="TB117" i="22"/>
  <c r="TB256" i="22"/>
  <c r="TB51" i="22"/>
  <c r="TB214" i="22"/>
  <c r="OL312" i="22"/>
  <c r="OL223" i="22"/>
  <c r="TB60" i="22"/>
  <c r="TB8" i="22"/>
  <c r="TC42" i="22"/>
  <c r="TB169" i="22"/>
  <c r="TB258" i="22"/>
  <c r="OL182" i="22"/>
  <c r="OL185" i="22"/>
  <c r="TB47" i="22"/>
  <c r="PD285" i="22"/>
  <c r="TB78" i="22"/>
  <c r="PD139" i="22"/>
  <c r="PD215" i="22"/>
  <c r="TC124" i="22"/>
  <c r="TC38" i="22"/>
  <c r="OL200" i="22"/>
  <c r="TC88" i="22"/>
  <c r="TB260" i="22"/>
  <c r="OL181" i="22"/>
  <c r="TB33" i="22"/>
  <c r="TB264" i="22"/>
  <c r="OL304" i="22"/>
  <c r="PD135" i="22"/>
  <c r="TB77" i="22"/>
  <c r="TB102" i="22"/>
  <c r="TB69" i="22"/>
  <c r="OL230" i="22"/>
  <c r="OL193" i="22"/>
  <c r="OL231" i="22"/>
  <c r="OL234" i="22"/>
  <c r="TB187" i="22"/>
  <c r="OL192" i="22"/>
  <c r="TB155" i="22"/>
  <c r="TB157" i="22"/>
  <c r="OL227" i="22"/>
  <c r="OL198" i="22"/>
  <c r="PD144" i="22"/>
  <c r="TC273" i="22"/>
  <c r="TB164" i="22"/>
  <c r="TB25" i="22"/>
  <c r="TB24" i="22"/>
  <c r="TB110" i="22"/>
  <c r="OL224" i="22"/>
  <c r="TB238" i="22"/>
  <c r="TB111" i="22"/>
  <c r="TB203" i="22"/>
  <c r="TB156" i="22"/>
  <c r="TC241" i="22"/>
  <c r="TB17" i="22"/>
  <c r="OL233" i="22"/>
  <c r="TB118" i="22"/>
  <c r="TB171" i="22"/>
  <c r="TC146" i="22"/>
  <c r="TB272" i="22"/>
  <c r="TB246" i="22"/>
  <c r="OL191" i="22"/>
  <c r="TB84" i="22"/>
  <c r="TB16" i="22"/>
  <c r="PD134" i="22"/>
  <c r="TB145" i="22"/>
  <c r="TB119" i="22"/>
  <c r="TB176" i="22"/>
  <c r="OL229" i="22"/>
  <c r="OL314" i="22"/>
  <c r="TC269" i="22"/>
  <c r="TB112" i="22"/>
  <c r="TB270" i="22"/>
  <c r="TB65" i="22"/>
  <c r="PD140" i="22"/>
  <c r="TC123" i="22"/>
  <c r="OL179" i="22"/>
  <c r="TC247" i="22"/>
  <c r="TB6" i="22"/>
  <c r="TB212" i="22"/>
  <c r="TB202" i="22"/>
  <c r="TB245" i="22"/>
  <c r="TB248" i="22"/>
  <c r="OL219" i="22"/>
  <c r="TC68" i="22"/>
  <c r="TB52" i="22"/>
  <c r="TB152" i="22"/>
  <c r="TD73" i="22"/>
  <c r="OL194" i="22"/>
  <c r="TB13" i="22"/>
  <c r="PD286" i="22"/>
  <c r="TB7" i="22"/>
  <c r="TB207" i="22"/>
  <c r="TB158" i="22"/>
  <c r="OL197" i="22"/>
  <c r="TB237" i="22"/>
  <c r="TB205" i="22"/>
  <c r="TB148" i="22"/>
  <c r="TC163" i="22"/>
  <c r="OL178" i="22"/>
  <c r="OL190" i="22"/>
  <c r="OL225" i="22"/>
  <c r="TC208" i="22"/>
  <c r="TB29" i="22"/>
  <c r="TB149" i="22"/>
  <c r="TC50" i="22"/>
  <c r="OL228" i="22"/>
  <c r="OL186" i="22"/>
  <c r="OL222" i="22"/>
  <c r="TB48" i="22"/>
  <c r="TB56" i="22"/>
  <c r="TB26" i="22"/>
  <c r="TC161" i="22"/>
  <c r="TB5" i="22"/>
  <c r="PD143" i="22"/>
  <c r="TB61" i="22"/>
  <c r="OL294" i="22"/>
  <c r="TB14" i="22"/>
  <c r="PD138" i="22"/>
  <c r="TB116" i="22"/>
  <c r="TB85" i="22"/>
  <c r="TB251" i="22"/>
  <c r="TB160" i="22"/>
  <c r="OL221" i="22"/>
  <c r="TB115" i="22"/>
  <c r="OL321" i="22"/>
  <c r="TB244" i="22"/>
  <c r="TC32" i="22"/>
  <c r="TB55" i="22"/>
  <c r="TB43" i="22"/>
  <c r="OL226" i="22"/>
  <c r="PD281" i="22"/>
  <c r="OL199" i="22"/>
  <c r="TC261" i="22"/>
  <c r="TC204" i="22"/>
  <c r="TB267" i="22"/>
  <c r="TB57" i="22"/>
  <c r="TB114" i="22"/>
  <c r="TB262" i="22"/>
  <c r="TB254" i="22"/>
  <c r="PD142" i="22"/>
  <c r="PD288" i="22"/>
  <c r="TC80" i="22"/>
  <c r="OL311" i="22"/>
  <c r="TB31" i="22"/>
  <c r="OL295" i="22"/>
  <c r="TB250" i="22"/>
  <c r="OL315" i="22"/>
  <c r="OL232" i="22"/>
  <c r="PD216" i="22"/>
  <c r="OL172" i="22"/>
  <c r="TB209" i="22"/>
  <c r="C17" i="20"/>
  <c r="D17" i="20"/>
  <c r="E13" i="20"/>
  <c r="D29" i="20" s="1"/>
  <c r="E10" i="19"/>
  <c r="E12" i="19"/>
  <c r="OL274" i="22" l="1"/>
  <c r="OL279" i="22"/>
  <c r="OL278" i="22"/>
  <c r="OL280" i="22"/>
  <c r="OL277" i="22"/>
  <c r="OL275" i="22"/>
  <c r="OL276" i="22"/>
  <c r="OL243" i="22"/>
  <c r="D69" i="19"/>
  <c r="E69" i="19" s="1"/>
  <c r="E26" i="19"/>
  <c r="E27" i="19"/>
  <c r="E36" i="19"/>
  <c r="E25" i="19"/>
  <c r="E45" i="19" s="1"/>
  <c r="TC89" i="22"/>
  <c r="TD97" i="22"/>
  <c r="TC90" i="22"/>
  <c r="TC165" i="22"/>
  <c r="TC109" i="22"/>
  <c r="TC257" i="22"/>
  <c r="TC96" i="22"/>
  <c r="TC113" i="22"/>
  <c r="OM315" i="22"/>
  <c r="OM199" i="22"/>
  <c r="TC43" i="22"/>
  <c r="TC160" i="22"/>
  <c r="TC5" i="22"/>
  <c r="TC56" i="22"/>
  <c r="OM228" i="22"/>
  <c r="OM178" i="22"/>
  <c r="TC7" i="22"/>
  <c r="TC52" i="22"/>
  <c r="TC6" i="22"/>
  <c r="TD269" i="22"/>
  <c r="TC119" i="22"/>
  <c r="TC84" i="22"/>
  <c r="OM233" i="22"/>
  <c r="TC156" i="22"/>
  <c r="TC25" i="22"/>
  <c r="OM198" i="22"/>
  <c r="OM192" i="22"/>
  <c r="OM193" i="22"/>
  <c r="TC102" i="22"/>
  <c r="TC260" i="22"/>
  <c r="PE285" i="22"/>
  <c r="TC256" i="22"/>
  <c r="OM174" i="22"/>
  <c r="TD83" i="22"/>
  <c r="TD104" i="22"/>
  <c r="TC63" i="22"/>
  <c r="OM240" i="22"/>
  <c r="OM313" i="22"/>
  <c r="TC45" i="22"/>
  <c r="TD204" i="22"/>
  <c r="TC55" i="22"/>
  <c r="OM294" i="22"/>
  <c r="TC48" i="22"/>
  <c r="TD163" i="22"/>
  <c r="PE286" i="22"/>
  <c r="TE73" i="22"/>
  <c r="TD247" i="22"/>
  <c r="TC145" i="22"/>
  <c r="TC171" i="22"/>
  <c r="TC203" i="22"/>
  <c r="TC164" i="22"/>
  <c r="TC187" i="22"/>
  <c r="OM230" i="22"/>
  <c r="TC77" i="22"/>
  <c r="TC264" i="22"/>
  <c r="PE215" i="22"/>
  <c r="TC258" i="22"/>
  <c r="OM312" i="22"/>
  <c r="TC64" i="22"/>
  <c r="TC252" i="22"/>
  <c r="OM316" i="22"/>
  <c r="TC11" i="22"/>
  <c r="TC49" i="22"/>
  <c r="TC19" i="22"/>
  <c r="TD101" i="22"/>
  <c r="OM301" i="22"/>
  <c r="OM220" i="22"/>
  <c r="TC40" i="22"/>
  <c r="TD36" i="22"/>
  <c r="PE292" i="22"/>
  <c r="TC71" i="22"/>
  <c r="OM239" i="22"/>
  <c r="TC23" i="22"/>
  <c r="TC255" i="22"/>
  <c r="TC46" i="22"/>
  <c r="TC59" i="22"/>
  <c r="PE128" i="22"/>
  <c r="PE218" i="22"/>
  <c r="TC99" i="22"/>
  <c r="TC94" i="22"/>
  <c r="PE289" i="22"/>
  <c r="OM317" i="22"/>
  <c r="OM236" i="22"/>
  <c r="TC86" i="22"/>
  <c r="TC87" i="22"/>
  <c r="TD120" i="22"/>
  <c r="TC27" i="22"/>
  <c r="PE130" i="22"/>
  <c r="TC267" i="22"/>
  <c r="OM172" i="22"/>
  <c r="TC262" i="22"/>
  <c r="PE281" i="22"/>
  <c r="OM321" i="22"/>
  <c r="TC116" i="22"/>
  <c r="TD50" i="22"/>
  <c r="OM225" i="22"/>
  <c r="OM197" i="22"/>
  <c r="TD68" i="22"/>
  <c r="TC245" i="22"/>
  <c r="TC65" i="22"/>
  <c r="OM314" i="22"/>
  <c r="OM191" i="22"/>
  <c r="TC17" i="22"/>
  <c r="TC110" i="22"/>
  <c r="OM227" i="22"/>
  <c r="TD88" i="22"/>
  <c r="TC47" i="22"/>
  <c r="TC8" i="22"/>
  <c r="TC117" i="22"/>
  <c r="TC76" i="22"/>
  <c r="TD105" i="22"/>
  <c r="TC30" i="22"/>
  <c r="TC28" i="22"/>
  <c r="OM200" i="22"/>
  <c r="OM184" i="22"/>
  <c r="TC209" i="22"/>
  <c r="PE216" i="22"/>
  <c r="TD32" i="22"/>
  <c r="TC115" i="22"/>
  <c r="TC251" i="22"/>
  <c r="PE138" i="22"/>
  <c r="TC61" i="22"/>
  <c r="TC149" i="22"/>
  <c r="TC148" i="22"/>
  <c r="TC202" i="22"/>
  <c r="OM229" i="22"/>
  <c r="TD241" i="22"/>
  <c r="TC111" i="22"/>
  <c r="TC157" i="22"/>
  <c r="TC69" i="22"/>
  <c r="ON298" i="22"/>
  <c r="TC58" i="22"/>
  <c r="PE283" i="22"/>
  <c r="TC168" i="22"/>
  <c r="TC20" i="22"/>
  <c r="OM309" i="22"/>
  <c r="OM180" i="22"/>
  <c r="OM195" i="22"/>
  <c r="TC12" i="22"/>
  <c r="TD67" i="22"/>
  <c r="TC213" i="22"/>
  <c r="PE137" i="22"/>
  <c r="TC75" i="22"/>
  <c r="TC37" i="22"/>
  <c r="OM302" i="22"/>
  <c r="TD235" i="22"/>
  <c r="TC74" i="22"/>
  <c r="TC159" i="22"/>
  <c r="TC66" i="22"/>
  <c r="TC211" i="22"/>
  <c r="TC62" i="22"/>
  <c r="TD100" i="22"/>
  <c r="PE132" i="22"/>
  <c r="OM297" i="22"/>
  <c r="TC95" i="22"/>
  <c r="TC259" i="22"/>
  <c r="TC206" i="22"/>
  <c r="TD201" i="22"/>
  <c r="TC21" i="22"/>
  <c r="TC122" i="22"/>
  <c r="OM311" i="22"/>
  <c r="TC250" i="22"/>
  <c r="PE288" i="22"/>
  <c r="TC114" i="22"/>
  <c r="TD161" i="22"/>
  <c r="OM222" i="22"/>
  <c r="OM190" i="22"/>
  <c r="TC158" i="22"/>
  <c r="TC13" i="22"/>
  <c r="OM219" i="22"/>
  <c r="OM179" i="22"/>
  <c r="TC270" i="22"/>
  <c r="PE134" i="22"/>
  <c r="TC246" i="22"/>
  <c r="TC118" i="22"/>
  <c r="TD273" i="22"/>
  <c r="OM234" i="22"/>
  <c r="PE135" i="22"/>
  <c r="TC33" i="22"/>
  <c r="PE139" i="22"/>
  <c r="OM185" i="22"/>
  <c r="TC169" i="22"/>
  <c r="TC60" i="22"/>
  <c r="TC214" i="22"/>
  <c r="TC150" i="22"/>
  <c r="TC15" i="22"/>
  <c r="TC249" i="22"/>
  <c r="PE291" i="22"/>
  <c r="TC10" i="22"/>
  <c r="TC98" i="22"/>
  <c r="OM175" i="22"/>
  <c r="TC126" i="22"/>
  <c r="PE290" i="22"/>
  <c r="OM196" i="22"/>
  <c r="TD80" i="22"/>
  <c r="OM295" i="22"/>
  <c r="TD261" i="22"/>
  <c r="OM221" i="22"/>
  <c r="PE143" i="22"/>
  <c r="OM186" i="22"/>
  <c r="TC29" i="22"/>
  <c r="TC205" i="22"/>
  <c r="TC207" i="22"/>
  <c r="OM194" i="22"/>
  <c r="TC152" i="22"/>
  <c r="TC212" i="22"/>
  <c r="TC112" i="22"/>
  <c r="TC16" i="22"/>
  <c r="TC24" i="22"/>
  <c r="TD38" i="22"/>
  <c r="TD319" i="22"/>
  <c r="TD53" i="22"/>
  <c r="TC162" i="22"/>
  <c r="OM308" i="22"/>
  <c r="TE82" i="22"/>
  <c r="TC167" i="22"/>
  <c r="OM173" i="22"/>
  <c r="PE129" i="22"/>
  <c r="OM299" i="22"/>
  <c r="TC154" i="22"/>
  <c r="OM306" i="22"/>
  <c r="PE284" i="22"/>
  <c r="PE133" i="22"/>
  <c r="TC39" i="22"/>
  <c r="TC271" i="22"/>
  <c r="TC108" i="22"/>
  <c r="TD121" i="22"/>
  <c r="TC41" i="22"/>
  <c r="TC266" i="22"/>
  <c r="OM293" i="22"/>
  <c r="TC22" i="22"/>
  <c r="TC34" i="22"/>
  <c r="PE141" i="22"/>
  <c r="OM189" i="22"/>
  <c r="TC242" i="22"/>
  <c r="TC44" i="22"/>
  <c r="PE131" i="22"/>
  <c r="TC18" i="22"/>
  <c r="TC35" i="22"/>
  <c r="OM320" i="22"/>
  <c r="TC268" i="22"/>
  <c r="PE282" i="22"/>
  <c r="OM305" i="22"/>
  <c r="TC72" i="22"/>
  <c r="TC254" i="22"/>
  <c r="OM232" i="22"/>
  <c r="TC31" i="22"/>
  <c r="PE142" i="22"/>
  <c r="TC57" i="22"/>
  <c r="OM226" i="22"/>
  <c r="TC244" i="22"/>
  <c r="TC85" i="22"/>
  <c r="TC14" i="22"/>
  <c r="TC26" i="22"/>
  <c r="TD123" i="22"/>
  <c r="TC176" i="22"/>
  <c r="TC272" i="22"/>
  <c r="TC238" i="22"/>
  <c r="PE144" i="22"/>
  <c r="TC155" i="22"/>
  <c r="OM231" i="22"/>
  <c r="OM304" i="22"/>
  <c r="OM181" i="22"/>
  <c r="TC78" i="22"/>
  <c r="TD42" i="22"/>
  <c r="TC51" i="22"/>
  <c r="PE127" i="22"/>
  <c r="PE217" i="22"/>
  <c r="TD208" i="22"/>
  <c r="TC237" i="22"/>
  <c r="TC248" i="22"/>
  <c r="PE140" i="22"/>
  <c r="TD146" i="22"/>
  <c r="OM224" i="22"/>
  <c r="TD124" i="22"/>
  <c r="OM182" i="22"/>
  <c r="OM223" i="22"/>
  <c r="TC81" i="22"/>
  <c r="PE136" i="22"/>
  <c r="TC253" i="22"/>
  <c r="OM303" i="22"/>
  <c r="PE287" i="22"/>
  <c r="TD79" i="22"/>
  <c r="TD177" i="22"/>
  <c r="TC107" i="22"/>
  <c r="OM183" i="22"/>
  <c r="TC103" i="22"/>
  <c r="TC153" i="22"/>
  <c r="TD91" i="22"/>
  <c r="OM310" i="22"/>
  <c r="TC188" i="22"/>
  <c r="OM296" i="22"/>
  <c r="TC70" i="22"/>
  <c r="TC263" i="22"/>
  <c r="TC166" i="22"/>
  <c r="TC125" i="22"/>
  <c r="TC54" i="22"/>
  <c r="TC93" i="22"/>
  <c r="TC9" i="22"/>
  <c r="TC170" i="22"/>
  <c r="TD106" i="22"/>
  <c r="TD210" i="22"/>
  <c r="TC147" i="22"/>
  <c r="OM307" i="22"/>
  <c r="TD265" i="22"/>
  <c r="OM300" i="22"/>
  <c r="OM322" i="22"/>
  <c r="TC92" i="22"/>
  <c r="TC151" i="22"/>
  <c r="D71" i="19"/>
  <c r="E71" i="19" s="1"/>
  <c r="E17" i="19"/>
  <c r="J22" i="23"/>
  <c r="J23" i="23"/>
  <c r="E17" i="20"/>
  <c r="OM280" i="22" l="1"/>
  <c r="OM276" i="22"/>
  <c r="OM278" i="22"/>
  <c r="OM279" i="22"/>
  <c r="OM275" i="22"/>
  <c r="OM277" i="22"/>
  <c r="OM274" i="22"/>
  <c r="OM243" i="22"/>
  <c r="TD89" i="22"/>
  <c r="TD90" i="22"/>
  <c r="TE97" i="22"/>
  <c r="TD165" i="22"/>
  <c r="TD109" i="22"/>
  <c r="TD113" i="22"/>
  <c r="TD96" i="22"/>
  <c r="TD257" i="22"/>
  <c r="TD125" i="22"/>
  <c r="ON310" i="22"/>
  <c r="PF287" i="22"/>
  <c r="TD248" i="22"/>
  <c r="PF127" i="22"/>
  <c r="ON231" i="22"/>
  <c r="TD26" i="22"/>
  <c r="ON232" i="22"/>
  <c r="ON320" i="22"/>
  <c r="PF141" i="22"/>
  <c r="TD271" i="22"/>
  <c r="PF129" i="22"/>
  <c r="TD205" i="22"/>
  <c r="ON196" i="22"/>
  <c r="TD249" i="22"/>
  <c r="TD33" i="22"/>
  <c r="ON179" i="22"/>
  <c r="ON311" i="22"/>
  <c r="ON297" i="22"/>
  <c r="TD159" i="22"/>
  <c r="ON309" i="22"/>
  <c r="TD61" i="22"/>
  <c r="TE32" i="22"/>
  <c r="TD8" i="22"/>
  <c r="TD65" i="22"/>
  <c r="ON321" i="22"/>
  <c r="PF292" i="22"/>
  <c r="TD64" i="22"/>
  <c r="ON219" i="22"/>
  <c r="TD9" i="22"/>
  <c r="TD51" i="22"/>
  <c r="TD155" i="22"/>
  <c r="TD14" i="22"/>
  <c r="PF282" i="22"/>
  <c r="TD44" i="22"/>
  <c r="TD41" i="22"/>
  <c r="ON306" i="22"/>
  <c r="ON173" i="22"/>
  <c r="TD152" i="22"/>
  <c r="TD15" i="22"/>
  <c r="PF135" i="22"/>
  <c r="TD114" i="22"/>
  <c r="TD259" i="22"/>
  <c r="TD211" i="22"/>
  <c r="TD75" i="22"/>
  <c r="TD20" i="22"/>
  <c r="OO298" i="22"/>
  <c r="PF138" i="22"/>
  <c r="TD47" i="22"/>
  <c r="TD245" i="22"/>
  <c r="TE50" i="22"/>
  <c r="PF130" i="22"/>
  <c r="ON236" i="22"/>
  <c r="TD59" i="22"/>
  <c r="ON301" i="22"/>
  <c r="TD11" i="22"/>
  <c r="TD77" i="22"/>
  <c r="TD203" i="22"/>
  <c r="ON294" i="22"/>
  <c r="TD45" i="22"/>
  <c r="TD256" i="22"/>
  <c r="ON198" i="22"/>
  <c r="TD84" i="22"/>
  <c r="TD52" i="22"/>
  <c r="TD56" i="22"/>
  <c r="TD160" i="22"/>
  <c r="ON322" i="22"/>
  <c r="ON303" i="22"/>
  <c r="ON224" i="22"/>
  <c r="ON181" i="22"/>
  <c r="TD272" i="22"/>
  <c r="TD57" i="22"/>
  <c r="TD35" i="22"/>
  <c r="TD34" i="22"/>
  <c r="TD39" i="22"/>
  <c r="ON308" i="22"/>
  <c r="TD16" i="22"/>
  <c r="TD29" i="22"/>
  <c r="TE261" i="22"/>
  <c r="TD98" i="22"/>
  <c r="TD169" i="22"/>
  <c r="TD246" i="22"/>
  <c r="ON222" i="22"/>
  <c r="TD122" i="22"/>
  <c r="PF132" i="22"/>
  <c r="TD74" i="22"/>
  <c r="TD12" i="22"/>
  <c r="TD111" i="22"/>
  <c r="PF216" i="22"/>
  <c r="TD17" i="22"/>
  <c r="PF281" i="22"/>
  <c r="TD87" i="22"/>
  <c r="TD99" i="22"/>
  <c r="TD23" i="22"/>
  <c r="TE36" i="22"/>
  <c r="ON312" i="22"/>
  <c r="TF73" i="22"/>
  <c r="ON234" i="22"/>
  <c r="ON191" i="22"/>
  <c r="TD92" i="22"/>
  <c r="TD70" i="22"/>
  <c r="TD263" i="22"/>
  <c r="TD253" i="22"/>
  <c r="TD237" i="22"/>
  <c r="ON304" i="22"/>
  <c r="TD176" i="22"/>
  <c r="PF142" i="22"/>
  <c r="TD268" i="22"/>
  <c r="TD242" i="22"/>
  <c r="PF133" i="22"/>
  <c r="TD167" i="22"/>
  <c r="TD112" i="22"/>
  <c r="ON194" i="22"/>
  <c r="ON295" i="22"/>
  <c r="TD150" i="22"/>
  <c r="PF134" i="22"/>
  <c r="PF288" i="22"/>
  <c r="PF137" i="22"/>
  <c r="ON195" i="22"/>
  <c r="TD69" i="22"/>
  <c r="TE241" i="22"/>
  <c r="TD251" i="22"/>
  <c r="TD76" i="22"/>
  <c r="ON317" i="22"/>
  <c r="TD46" i="22"/>
  <c r="TD40" i="22"/>
  <c r="ON316" i="22"/>
  <c r="TD258" i="22"/>
  <c r="ON230" i="22"/>
  <c r="TD171" i="22"/>
  <c r="PF286" i="22"/>
  <c r="ON313" i="22"/>
  <c r="TE104" i="22"/>
  <c r="TD102" i="22"/>
  <c r="TD25" i="22"/>
  <c r="TD119" i="22"/>
  <c r="TD7" i="22"/>
  <c r="TD5" i="22"/>
  <c r="TD43" i="22"/>
  <c r="TD147" i="22"/>
  <c r="ON300" i="22"/>
  <c r="TE210" i="22"/>
  <c r="TD153" i="22"/>
  <c r="TE177" i="22"/>
  <c r="ON223" i="22"/>
  <c r="TE146" i="22"/>
  <c r="PF144" i="22"/>
  <c r="TD85" i="22"/>
  <c r="TD254" i="22"/>
  <c r="TD18" i="22"/>
  <c r="TD22" i="22"/>
  <c r="TE121" i="22"/>
  <c r="TD154" i="22"/>
  <c r="TD162" i="22"/>
  <c r="TE38" i="22"/>
  <c r="ON186" i="22"/>
  <c r="PF290" i="22"/>
  <c r="TD10" i="22"/>
  <c r="ON185" i="22"/>
  <c r="TD13" i="22"/>
  <c r="TE161" i="22"/>
  <c r="TD21" i="22"/>
  <c r="TE235" i="22"/>
  <c r="TD168" i="22"/>
  <c r="TD148" i="22"/>
  <c r="TD209" i="22"/>
  <c r="TD28" i="22"/>
  <c r="TE88" i="22"/>
  <c r="TE68" i="22"/>
  <c r="TD262" i="22"/>
  <c r="TD86" i="22"/>
  <c r="PF218" i="22"/>
  <c r="ON239" i="22"/>
  <c r="TE101" i="22"/>
  <c r="ON182" i="22"/>
  <c r="ON180" i="22"/>
  <c r="ON227" i="22"/>
  <c r="ON197" i="22"/>
  <c r="ON240" i="22"/>
  <c r="ON193" i="22"/>
  <c r="TD166" i="22"/>
  <c r="TE91" i="22"/>
  <c r="TD93" i="22"/>
  <c r="TD151" i="22"/>
  <c r="TE265" i="22"/>
  <c r="TE106" i="22"/>
  <c r="TD103" i="22"/>
  <c r="TE79" i="22"/>
  <c r="PF217" i="22"/>
  <c r="TE42" i="22"/>
  <c r="TD244" i="22"/>
  <c r="TD72" i="22"/>
  <c r="PF131" i="22"/>
  <c r="ON189" i="22"/>
  <c r="TD108" i="22"/>
  <c r="ON299" i="22"/>
  <c r="TD24" i="22"/>
  <c r="TD207" i="22"/>
  <c r="TE80" i="22"/>
  <c r="PF291" i="22"/>
  <c r="TD214" i="22"/>
  <c r="TD270" i="22"/>
  <c r="TE201" i="22"/>
  <c r="TD66" i="22"/>
  <c r="TD213" i="22"/>
  <c r="TD157" i="22"/>
  <c r="TD149" i="22"/>
  <c r="ON184" i="22"/>
  <c r="TD117" i="22"/>
  <c r="TD116" i="22"/>
  <c r="ON172" i="22"/>
  <c r="PF128" i="22"/>
  <c r="TD71" i="22"/>
  <c r="TD19" i="22"/>
  <c r="PF215" i="22"/>
  <c r="TD187" i="22"/>
  <c r="TD145" i="22"/>
  <c r="TE163" i="22"/>
  <c r="TD55" i="22"/>
  <c r="TE83" i="22"/>
  <c r="PF285" i="22"/>
  <c r="TD156" i="22"/>
  <c r="TE269" i="22"/>
  <c r="ON178" i="22"/>
  <c r="ON199" i="22"/>
  <c r="TD170" i="22"/>
  <c r="TD107" i="22"/>
  <c r="ON296" i="22"/>
  <c r="TD54" i="22"/>
  <c r="TD188" i="22"/>
  <c r="PF136" i="22"/>
  <c r="PF140" i="22"/>
  <c r="TE208" i="22"/>
  <c r="TD238" i="22"/>
  <c r="TE123" i="22"/>
  <c r="TD31" i="22"/>
  <c r="ON293" i="22"/>
  <c r="PF284" i="22"/>
  <c r="TE53" i="22"/>
  <c r="TD212" i="22"/>
  <c r="PF143" i="22"/>
  <c r="TD126" i="22"/>
  <c r="PF139" i="22"/>
  <c r="TE273" i="22"/>
  <c r="TD158" i="22"/>
  <c r="TD250" i="22"/>
  <c r="TD95" i="22"/>
  <c r="TE100" i="22"/>
  <c r="ON302" i="22"/>
  <c r="PF283" i="22"/>
  <c r="ON229" i="22"/>
  <c r="TD115" i="22"/>
  <c r="TD30" i="22"/>
  <c r="ON314" i="22"/>
  <c r="TD27" i="22"/>
  <c r="PF289" i="22"/>
  <c r="TD255" i="22"/>
  <c r="TD252" i="22"/>
  <c r="ON307" i="22"/>
  <c r="ON183" i="22"/>
  <c r="TD81" i="22"/>
  <c r="TE124" i="22"/>
  <c r="TD78" i="22"/>
  <c r="ON226" i="22"/>
  <c r="ON305" i="22"/>
  <c r="TD266" i="22"/>
  <c r="TF82" i="22"/>
  <c r="TE319" i="22"/>
  <c r="ON221" i="22"/>
  <c r="ON175" i="22"/>
  <c r="TD60" i="22"/>
  <c r="TD118" i="22"/>
  <c r="ON190" i="22"/>
  <c r="TD206" i="22"/>
  <c r="TD62" i="22"/>
  <c r="TD37" i="22"/>
  <c r="TE67" i="22"/>
  <c r="TD58" i="22"/>
  <c r="TD202" i="22"/>
  <c r="ON200" i="22"/>
  <c r="TE105" i="22"/>
  <c r="TD110" i="22"/>
  <c r="ON225" i="22"/>
  <c r="TD267" i="22"/>
  <c r="TE120" i="22"/>
  <c r="TD94" i="22"/>
  <c r="ON220" i="22"/>
  <c r="TD49" i="22"/>
  <c r="TD264" i="22"/>
  <c r="TD164" i="22"/>
  <c r="TE247" i="22"/>
  <c r="TD48" i="22"/>
  <c r="TE204" i="22"/>
  <c r="TD63" i="22"/>
  <c r="ON174" i="22"/>
  <c r="TD260" i="22"/>
  <c r="ON192" i="22"/>
  <c r="ON233" i="22"/>
  <c r="TD6" i="22"/>
  <c r="ON228" i="22"/>
  <c r="ON315" i="22"/>
  <c r="J25" i="23"/>
  <c r="D31" i="23"/>
  <c r="J21" i="24"/>
  <c r="ON279" i="22" l="1"/>
  <c r="ON274" i="22"/>
  <c r="ON278" i="22"/>
  <c r="ON277" i="22"/>
  <c r="ON276" i="22"/>
  <c r="ON280" i="22"/>
  <c r="ON275" i="22"/>
  <c r="ON243" i="22"/>
  <c r="TE89" i="22"/>
  <c r="TF97" i="22"/>
  <c r="TE90" i="22"/>
  <c r="TE165" i="22"/>
  <c r="TE109" i="22"/>
  <c r="TE257" i="22"/>
  <c r="TE96" i="22"/>
  <c r="TE113" i="22"/>
  <c r="OO228" i="22"/>
  <c r="TE49" i="22"/>
  <c r="TF204" i="22"/>
  <c r="TE264" i="22"/>
  <c r="TE94" i="22"/>
  <c r="TE110" i="22"/>
  <c r="TE58" i="22"/>
  <c r="TE206" i="22"/>
  <c r="TE60" i="22"/>
  <c r="TE78" i="22"/>
  <c r="TE30" i="22"/>
  <c r="OO302" i="22"/>
  <c r="TE158" i="22"/>
  <c r="PG143" i="22"/>
  <c r="PG284" i="22"/>
  <c r="TF83" i="22"/>
  <c r="TE187" i="22"/>
  <c r="TE71" i="22"/>
  <c r="TE116" i="22"/>
  <c r="TE157" i="22"/>
  <c r="TF79" i="22"/>
  <c r="TF68" i="22"/>
  <c r="TE21" i="22"/>
  <c r="TE162" i="22"/>
  <c r="TE76" i="22"/>
  <c r="OO222" i="22"/>
  <c r="PG138" i="22"/>
  <c r="OO173" i="22"/>
  <c r="TF67" i="22"/>
  <c r="TG82" i="22"/>
  <c r="PG289" i="22"/>
  <c r="TE115" i="22"/>
  <c r="TF273" i="22"/>
  <c r="TE212" i="22"/>
  <c r="OO293" i="22"/>
  <c r="TE238" i="22"/>
  <c r="TE188" i="22"/>
  <c r="TE170" i="22"/>
  <c r="PG215" i="22"/>
  <c r="TE213" i="22"/>
  <c r="OO189" i="22"/>
  <c r="TE103" i="22"/>
  <c r="OO193" i="22"/>
  <c r="OO180" i="22"/>
  <c r="PG218" i="22"/>
  <c r="TF161" i="22"/>
  <c r="PG290" i="22"/>
  <c r="TE154" i="22"/>
  <c r="TE254" i="22"/>
  <c r="TF210" i="22"/>
  <c r="TE5" i="22"/>
  <c r="TE102" i="22"/>
  <c r="TE258" i="22"/>
  <c r="OO317" i="22"/>
  <c r="TE251" i="22"/>
  <c r="PG137" i="22"/>
  <c r="PG134" i="22"/>
  <c r="TE112" i="22"/>
  <c r="TE268" i="22"/>
  <c r="TE70" i="22"/>
  <c r="TG73" i="22"/>
  <c r="TE99" i="22"/>
  <c r="TE12" i="22"/>
  <c r="TF261" i="22"/>
  <c r="TE39" i="22"/>
  <c r="TE57" i="22"/>
  <c r="OO224" i="22"/>
  <c r="TE56" i="22"/>
  <c r="OO294" i="22"/>
  <c r="OO301" i="22"/>
  <c r="TF50" i="22"/>
  <c r="TE211" i="22"/>
  <c r="TE15" i="22"/>
  <c r="PG282" i="22"/>
  <c r="TE64" i="22"/>
  <c r="OO321" i="22"/>
  <c r="TE61" i="22"/>
  <c r="OO297" i="22"/>
  <c r="TE249" i="22"/>
  <c r="PG129" i="22"/>
  <c r="OO232" i="22"/>
  <c r="TE248" i="22"/>
  <c r="TF120" i="22"/>
  <c r="OO175" i="22"/>
  <c r="OO305" i="22"/>
  <c r="TF100" i="22"/>
  <c r="TF269" i="22"/>
  <c r="TE55" i="22"/>
  <c r="PG128" i="22"/>
  <c r="TE117" i="22"/>
  <c r="TE270" i="22"/>
  <c r="TE207" i="22"/>
  <c r="TE151" i="22"/>
  <c r="TF88" i="22"/>
  <c r="TE168" i="22"/>
  <c r="TF146" i="22"/>
  <c r="OO174" i="22"/>
  <c r="OO186" i="22"/>
  <c r="PG142" i="22"/>
  <c r="OO196" i="22"/>
  <c r="TF247" i="22"/>
  <c r="TF124" i="22"/>
  <c r="TF53" i="22"/>
  <c r="TF163" i="22"/>
  <c r="TE19" i="22"/>
  <c r="OO184" i="22"/>
  <c r="TE66" i="22"/>
  <c r="TE214" i="22"/>
  <c r="TE24" i="22"/>
  <c r="PG131" i="22"/>
  <c r="OO182" i="22"/>
  <c r="TF121" i="22"/>
  <c r="OO223" i="22"/>
  <c r="OO300" i="22"/>
  <c r="TE7" i="22"/>
  <c r="PG286" i="22"/>
  <c r="OO316" i="22"/>
  <c r="TF241" i="22"/>
  <c r="TE150" i="22"/>
  <c r="TE167" i="22"/>
  <c r="TE237" i="22"/>
  <c r="TE92" i="22"/>
  <c r="OO312" i="22"/>
  <c r="TE87" i="22"/>
  <c r="PG216" i="22"/>
  <c r="TE74" i="22"/>
  <c r="TE246" i="22"/>
  <c r="TE29" i="22"/>
  <c r="TE34" i="22"/>
  <c r="TE272" i="22"/>
  <c r="OO303" i="22"/>
  <c r="TE52" i="22"/>
  <c r="TE256" i="22"/>
  <c r="TE203" i="22"/>
  <c r="TE59" i="22"/>
  <c r="TE245" i="22"/>
  <c r="OP298" i="22"/>
  <c r="TE259" i="22"/>
  <c r="OO306" i="22"/>
  <c r="TE14" i="22"/>
  <c r="PG292" i="22"/>
  <c r="TE65" i="22"/>
  <c r="OO311" i="22"/>
  <c r="TE271" i="22"/>
  <c r="TE26" i="22"/>
  <c r="PG287" i="22"/>
  <c r="TF105" i="22"/>
  <c r="TE6" i="22"/>
  <c r="OO220" i="22"/>
  <c r="TE267" i="22"/>
  <c r="OO200" i="22"/>
  <c r="TE37" i="22"/>
  <c r="OO190" i="22"/>
  <c r="OO221" i="22"/>
  <c r="OO226" i="22"/>
  <c r="OO307" i="22"/>
  <c r="TE27" i="22"/>
  <c r="OO229" i="22"/>
  <c r="TE95" i="22"/>
  <c r="PG139" i="22"/>
  <c r="TF208" i="22"/>
  <c r="TE54" i="22"/>
  <c r="OO199" i="22"/>
  <c r="TE156" i="22"/>
  <c r="TF42" i="22"/>
  <c r="TE93" i="22"/>
  <c r="OO240" i="22"/>
  <c r="TE86" i="22"/>
  <c r="TE28" i="22"/>
  <c r="TF235" i="22"/>
  <c r="TE13" i="22"/>
  <c r="TE85" i="22"/>
  <c r="OO185" i="22"/>
  <c r="PG144" i="22"/>
  <c r="PG133" i="22"/>
  <c r="TE260" i="22"/>
  <c r="TE164" i="22"/>
  <c r="OO225" i="22"/>
  <c r="TE118" i="22"/>
  <c r="TE266" i="22"/>
  <c r="TE252" i="22"/>
  <c r="PG283" i="22"/>
  <c r="TE126" i="22"/>
  <c r="TE31" i="22"/>
  <c r="PG140" i="22"/>
  <c r="PG285" i="22"/>
  <c r="TE145" i="22"/>
  <c r="TF201" i="22"/>
  <c r="TF106" i="22"/>
  <c r="TF101" i="22"/>
  <c r="TE262" i="22"/>
  <c r="TE209" i="22"/>
  <c r="TF177" i="22"/>
  <c r="TE147" i="22"/>
  <c r="TF104" i="22"/>
  <c r="TE171" i="22"/>
  <c r="TE40" i="22"/>
  <c r="TE69" i="22"/>
  <c r="OO295" i="22"/>
  <c r="TE176" i="22"/>
  <c r="TE253" i="22"/>
  <c r="OO191" i="22"/>
  <c r="TF36" i="22"/>
  <c r="PG281" i="22"/>
  <c r="PG132" i="22"/>
  <c r="TE169" i="22"/>
  <c r="TE16" i="22"/>
  <c r="TE35" i="22"/>
  <c r="OO181" i="22"/>
  <c r="OO322" i="22"/>
  <c r="TE84" i="22"/>
  <c r="TE77" i="22"/>
  <c r="OO236" i="22"/>
  <c r="TE47" i="22"/>
  <c r="TE20" i="22"/>
  <c r="TE114" i="22"/>
  <c r="TE152" i="22"/>
  <c r="TE41" i="22"/>
  <c r="TE155" i="22"/>
  <c r="TE9" i="22"/>
  <c r="TE8" i="22"/>
  <c r="OO309" i="22"/>
  <c r="OO179" i="22"/>
  <c r="TE205" i="22"/>
  <c r="PG141" i="22"/>
  <c r="OO231" i="22"/>
  <c r="OO310" i="22"/>
  <c r="TE48" i="22"/>
  <c r="OO233" i="22"/>
  <c r="TE202" i="22"/>
  <c r="TE62" i="22"/>
  <c r="TE81" i="22"/>
  <c r="OO314" i="22"/>
  <c r="TE250" i="22"/>
  <c r="OO296" i="22"/>
  <c r="OO172" i="22"/>
  <c r="TE149" i="22"/>
  <c r="PG291" i="22"/>
  <c r="OO299" i="22"/>
  <c r="TE72" i="22"/>
  <c r="PG217" i="22"/>
  <c r="TF91" i="22"/>
  <c r="OO197" i="22"/>
  <c r="TF38" i="22"/>
  <c r="TE22" i="22"/>
  <c r="TE119" i="22"/>
  <c r="OO183" i="22"/>
  <c r="OO230" i="22"/>
  <c r="OO315" i="22"/>
  <c r="TE63" i="22"/>
  <c r="OO192" i="22"/>
  <c r="TF319" i="22"/>
  <c r="TE255" i="22"/>
  <c r="TF123" i="22"/>
  <c r="PG136" i="22"/>
  <c r="TE107" i="22"/>
  <c r="OO178" i="22"/>
  <c r="TF80" i="22"/>
  <c r="TE108" i="22"/>
  <c r="TE244" i="22"/>
  <c r="TF265" i="22"/>
  <c r="TE166" i="22"/>
  <c r="OO227" i="22"/>
  <c r="OO239" i="22"/>
  <c r="TE148" i="22"/>
  <c r="TE10" i="22"/>
  <c r="TE18" i="22"/>
  <c r="TE153" i="22"/>
  <c r="TE43" i="22"/>
  <c r="TE25" i="22"/>
  <c r="OO313" i="22"/>
  <c r="TE46" i="22"/>
  <c r="OO195" i="22"/>
  <c r="PG288" i="22"/>
  <c r="OO194" i="22"/>
  <c r="TE242" i="22"/>
  <c r="OO304" i="22"/>
  <c r="TE263" i="22"/>
  <c r="OO234" i="22"/>
  <c r="TE23" i="22"/>
  <c r="TE17" i="22"/>
  <c r="TE111" i="22"/>
  <c r="TE122" i="22"/>
  <c r="TE98" i="22"/>
  <c r="OO308" i="22"/>
  <c r="TE160" i="22"/>
  <c r="OO198" i="22"/>
  <c r="TE45" i="22"/>
  <c r="TE11" i="22"/>
  <c r="PG130" i="22"/>
  <c r="TE75" i="22"/>
  <c r="PG135" i="22"/>
  <c r="TE44" i="22"/>
  <c r="TE51" i="22"/>
  <c r="OO219" i="22"/>
  <c r="TF32" i="22"/>
  <c r="TE159" i="22"/>
  <c r="TE33" i="22"/>
  <c r="OO320" i="22"/>
  <c r="PG127" i="22"/>
  <c r="TE125" i="22"/>
  <c r="J20" i="24"/>
  <c r="J22" i="24"/>
  <c r="C10" i="19"/>
  <c r="E96" i="19"/>
  <c r="E93" i="19"/>
  <c r="E88" i="19"/>
  <c r="E83" i="19"/>
  <c r="OO277" i="22" l="1"/>
  <c r="OO275" i="22"/>
  <c r="OO278" i="22"/>
  <c r="OO280" i="22"/>
  <c r="OO274" i="22"/>
  <c r="OO279" i="22"/>
  <c r="OO276" i="22"/>
  <c r="OO243" i="22"/>
  <c r="TF89" i="22"/>
  <c r="TF90" i="22"/>
  <c r="TG97" i="22"/>
  <c r="TF165" i="22"/>
  <c r="TF109" i="22"/>
  <c r="TF113" i="22"/>
  <c r="TF96" i="22"/>
  <c r="TF257" i="22"/>
  <c r="TF159" i="22"/>
  <c r="TF75" i="22"/>
  <c r="TF111" i="22"/>
  <c r="PH288" i="22"/>
  <c r="TF18" i="22"/>
  <c r="TF108" i="22"/>
  <c r="OP230" i="22"/>
  <c r="TG38" i="22"/>
  <c r="OP172" i="22"/>
  <c r="PH141" i="22"/>
  <c r="TF41" i="22"/>
  <c r="TF84" i="22"/>
  <c r="PH281" i="22"/>
  <c r="TF262" i="22"/>
  <c r="TF31" i="22"/>
  <c r="TF260" i="22"/>
  <c r="TF28" i="22"/>
  <c r="TG42" i="22"/>
  <c r="OP229" i="22"/>
  <c r="TF271" i="22"/>
  <c r="OP303" i="22"/>
  <c r="OP312" i="22"/>
  <c r="PH286" i="22"/>
  <c r="PH142" i="22"/>
  <c r="TF207" i="22"/>
  <c r="OP305" i="22"/>
  <c r="TF61" i="22"/>
  <c r="OP301" i="22"/>
  <c r="TF12" i="22"/>
  <c r="TG161" i="22"/>
  <c r="OP189" i="22"/>
  <c r="TF44" i="22"/>
  <c r="OP308" i="22"/>
  <c r="OP304" i="22"/>
  <c r="OP195" i="22"/>
  <c r="TF10" i="22"/>
  <c r="OP197" i="22"/>
  <c r="OP314" i="22"/>
  <c r="TF48" i="22"/>
  <c r="OP236" i="22"/>
  <c r="TF169" i="22"/>
  <c r="OP295" i="22"/>
  <c r="PH285" i="22"/>
  <c r="TF118" i="22"/>
  <c r="TF85" i="22"/>
  <c r="TG208" i="22"/>
  <c r="OP221" i="22"/>
  <c r="TG105" i="22"/>
  <c r="TF203" i="22"/>
  <c r="TF74" i="22"/>
  <c r="TG121" i="22"/>
  <c r="TF19" i="22"/>
  <c r="TG124" i="22"/>
  <c r="TF270" i="22"/>
  <c r="TG269" i="22"/>
  <c r="PH129" i="22"/>
  <c r="TF15" i="22"/>
  <c r="TF57" i="22"/>
  <c r="PH137" i="22"/>
  <c r="TF254" i="22"/>
  <c r="PH218" i="22"/>
  <c r="TF188" i="22"/>
  <c r="TG273" i="22"/>
  <c r="TH82" i="22"/>
  <c r="OP222" i="22"/>
  <c r="TG68" i="22"/>
  <c r="TF116" i="22"/>
  <c r="PH284" i="22"/>
  <c r="TF30" i="22"/>
  <c r="TF206" i="22"/>
  <c r="TF264" i="22"/>
  <c r="OP320" i="22"/>
  <c r="TG32" i="22"/>
  <c r="OP198" i="22"/>
  <c r="TF17" i="22"/>
  <c r="TF43" i="22"/>
  <c r="TF166" i="22"/>
  <c r="TG80" i="22"/>
  <c r="TG123" i="22"/>
  <c r="OP183" i="22"/>
  <c r="OP299" i="22"/>
  <c r="TF62" i="22"/>
  <c r="TF205" i="22"/>
  <c r="TF152" i="22"/>
  <c r="OP322" i="22"/>
  <c r="TG36" i="22"/>
  <c r="TF40" i="22"/>
  <c r="TG177" i="22"/>
  <c r="TG101" i="22"/>
  <c r="TF126" i="22"/>
  <c r="PH133" i="22"/>
  <c r="TF86" i="22"/>
  <c r="TF27" i="22"/>
  <c r="TF267" i="22"/>
  <c r="OP311" i="22"/>
  <c r="TF259" i="22"/>
  <c r="TF272" i="22"/>
  <c r="TF92" i="22"/>
  <c r="TF24" i="22"/>
  <c r="OP186" i="22"/>
  <c r="TG88" i="22"/>
  <c r="OP175" i="22"/>
  <c r="OP321" i="22"/>
  <c r="OP294" i="22"/>
  <c r="OP182" i="22"/>
  <c r="TF160" i="22"/>
  <c r="TF23" i="22"/>
  <c r="TF46" i="22"/>
  <c r="TF148" i="22"/>
  <c r="TG265" i="22"/>
  <c r="TF255" i="22"/>
  <c r="TF119" i="22"/>
  <c r="TG91" i="22"/>
  <c r="OP296" i="22"/>
  <c r="TF202" i="22"/>
  <c r="OP179" i="22"/>
  <c r="TF114" i="22"/>
  <c r="OP181" i="22"/>
  <c r="TG106" i="22"/>
  <c r="PH283" i="22"/>
  <c r="PH144" i="22"/>
  <c r="OP240" i="22"/>
  <c r="PH139" i="22"/>
  <c r="OP190" i="22"/>
  <c r="PH287" i="22"/>
  <c r="TF14" i="22"/>
  <c r="OQ298" i="22"/>
  <c r="TF34" i="22"/>
  <c r="TF237" i="22"/>
  <c r="TG241" i="22"/>
  <c r="OP174" i="22"/>
  <c r="TF117" i="22"/>
  <c r="TG100" i="22"/>
  <c r="TG120" i="22"/>
  <c r="TF64" i="22"/>
  <c r="TF99" i="22"/>
  <c r="TF268" i="22"/>
  <c r="TF251" i="22"/>
  <c r="TF154" i="22"/>
  <c r="OP180" i="22"/>
  <c r="TF213" i="22"/>
  <c r="TF238" i="22"/>
  <c r="TF115" i="22"/>
  <c r="TG67" i="22"/>
  <c r="TF76" i="22"/>
  <c r="TG79" i="22"/>
  <c r="TF71" i="22"/>
  <c r="PH143" i="22"/>
  <c r="TF78" i="22"/>
  <c r="TF58" i="22"/>
  <c r="TG204" i="22"/>
  <c r="TF125" i="22"/>
  <c r="PH130" i="22"/>
  <c r="TF98" i="22"/>
  <c r="TF242" i="22"/>
  <c r="TF153" i="22"/>
  <c r="OP178" i="22"/>
  <c r="TF63" i="22"/>
  <c r="PH291" i="22"/>
  <c r="TF81" i="22"/>
  <c r="OP310" i="22"/>
  <c r="TF9" i="22"/>
  <c r="TF77" i="22"/>
  <c r="PH132" i="22"/>
  <c r="OP191" i="22"/>
  <c r="TF171" i="22"/>
  <c r="OP225" i="22"/>
  <c r="TF13" i="22"/>
  <c r="TF156" i="22"/>
  <c r="OP307" i="22"/>
  <c r="OP220" i="22"/>
  <c r="TF256" i="22"/>
  <c r="PH216" i="22"/>
  <c r="TF7" i="22"/>
  <c r="TF214" i="22"/>
  <c r="TG163" i="22"/>
  <c r="TG247" i="22"/>
  <c r="TF151" i="22"/>
  <c r="TF249" i="22"/>
  <c r="TF211" i="22"/>
  <c r="TF39" i="22"/>
  <c r="TF102" i="22"/>
  <c r="TF33" i="22"/>
  <c r="PH135" i="22"/>
  <c r="OP234" i="22"/>
  <c r="OP313" i="22"/>
  <c r="OP239" i="22"/>
  <c r="TF107" i="22"/>
  <c r="TG319" i="22"/>
  <c r="TF22" i="22"/>
  <c r="OP309" i="22"/>
  <c r="TF20" i="22"/>
  <c r="TF35" i="22"/>
  <c r="TF69" i="22"/>
  <c r="TG104" i="22"/>
  <c r="PH140" i="22"/>
  <c r="TF164" i="22"/>
  <c r="TF93" i="22"/>
  <c r="TF95" i="22"/>
  <c r="TF37" i="22"/>
  <c r="TF26" i="22"/>
  <c r="OP306" i="22"/>
  <c r="TF52" i="22"/>
  <c r="TF87" i="22"/>
  <c r="OP316" i="22"/>
  <c r="PH128" i="22"/>
  <c r="TF248" i="22"/>
  <c r="TG50" i="22"/>
  <c r="TH73" i="22"/>
  <c r="OP317" i="22"/>
  <c r="TF5" i="22"/>
  <c r="PH290" i="22"/>
  <c r="PH215" i="22"/>
  <c r="OP293" i="22"/>
  <c r="PH289" i="22"/>
  <c r="OP173" i="22"/>
  <c r="TF162" i="22"/>
  <c r="TF187" i="22"/>
  <c r="TF158" i="22"/>
  <c r="TF110" i="22"/>
  <c r="TF49" i="22"/>
  <c r="OP219" i="22"/>
  <c r="TF11" i="22"/>
  <c r="TF122" i="22"/>
  <c r="OP194" i="22"/>
  <c r="TF244" i="22"/>
  <c r="OP315" i="22"/>
  <c r="PH217" i="22"/>
  <c r="TF149" i="22"/>
  <c r="OP231" i="22"/>
  <c r="TF155" i="22"/>
  <c r="TF253" i="22"/>
  <c r="TF209" i="22"/>
  <c r="TG201" i="22"/>
  <c r="TF252" i="22"/>
  <c r="OP185" i="22"/>
  <c r="TG235" i="22"/>
  <c r="OP199" i="22"/>
  <c r="OP226" i="22"/>
  <c r="TF6" i="22"/>
  <c r="TF65" i="22"/>
  <c r="TF245" i="22"/>
  <c r="TF29" i="22"/>
  <c r="TF167" i="22"/>
  <c r="OP300" i="22"/>
  <c r="TF66" i="22"/>
  <c r="OP196" i="22"/>
  <c r="TG146" i="22"/>
  <c r="OP297" i="22"/>
  <c r="TF56" i="22"/>
  <c r="TG261" i="22"/>
  <c r="TF112" i="22"/>
  <c r="OP193" i="22"/>
  <c r="OP223" i="22"/>
  <c r="OP184" i="22"/>
  <c r="PH127" i="22"/>
  <c r="TF51" i="22"/>
  <c r="TF45" i="22"/>
  <c r="TF263" i="22"/>
  <c r="TF25" i="22"/>
  <c r="OP227" i="22"/>
  <c r="PH136" i="22"/>
  <c r="OP192" i="22"/>
  <c r="TF72" i="22"/>
  <c r="TF250" i="22"/>
  <c r="OP233" i="22"/>
  <c r="TF8" i="22"/>
  <c r="TF47" i="22"/>
  <c r="TF16" i="22"/>
  <c r="TF176" i="22"/>
  <c r="TF147" i="22"/>
  <c r="TF145" i="22"/>
  <c r="TF266" i="22"/>
  <c r="TF54" i="22"/>
  <c r="OP200" i="22"/>
  <c r="PH292" i="22"/>
  <c r="TF59" i="22"/>
  <c r="TF246" i="22"/>
  <c r="TF150" i="22"/>
  <c r="PH131" i="22"/>
  <c r="TG53" i="22"/>
  <c r="TF168" i="22"/>
  <c r="TF55" i="22"/>
  <c r="OP232" i="22"/>
  <c r="PH282" i="22"/>
  <c r="OP224" i="22"/>
  <c r="TF70" i="22"/>
  <c r="PH134" i="22"/>
  <c r="TF258" i="22"/>
  <c r="TG210" i="22"/>
  <c r="TF103" i="22"/>
  <c r="TF170" i="22"/>
  <c r="TF212" i="22"/>
  <c r="PH138" i="22"/>
  <c r="TF21" i="22"/>
  <c r="TF157" i="22"/>
  <c r="TG83" i="22"/>
  <c r="OP302" i="22"/>
  <c r="TF60" i="22"/>
  <c r="TF94" i="22"/>
  <c r="OP228" i="22"/>
  <c r="J23" i="24"/>
  <c r="C17" i="19"/>
  <c r="B141" i="18"/>
  <c r="C141" i="18"/>
  <c r="E141" i="18"/>
  <c r="G141" i="18"/>
  <c r="H141" i="18"/>
  <c r="I141" i="18"/>
  <c r="B286" i="18" s="1"/>
  <c r="J141" i="18"/>
  <c r="K141" i="18"/>
  <c r="L141" i="18"/>
  <c r="M141" i="18"/>
  <c r="N141" i="18"/>
  <c r="P141" i="18"/>
  <c r="B142" i="18"/>
  <c r="C142" i="18"/>
  <c r="E142" i="18"/>
  <c r="G142" i="18"/>
  <c r="H142" i="18"/>
  <c r="I142" i="18"/>
  <c r="B287" i="18" s="1"/>
  <c r="J142" i="18"/>
  <c r="K142" i="18"/>
  <c r="L142" i="18"/>
  <c r="M142" i="18"/>
  <c r="N142" i="18"/>
  <c r="P142" i="18"/>
  <c r="B143" i="18"/>
  <c r="C143" i="18"/>
  <c r="E143" i="18"/>
  <c r="G143" i="18"/>
  <c r="H143" i="18"/>
  <c r="I143" i="18"/>
  <c r="B288" i="18" s="1"/>
  <c r="J143" i="18"/>
  <c r="K143" i="18"/>
  <c r="L143" i="18"/>
  <c r="M143" i="18"/>
  <c r="N143" i="18"/>
  <c r="P143" i="18"/>
  <c r="B144" i="18"/>
  <c r="C144" i="18"/>
  <c r="E144" i="18"/>
  <c r="G144" i="18"/>
  <c r="H144" i="18"/>
  <c r="I144" i="18"/>
  <c r="B289" i="18" s="1"/>
  <c r="J144" i="18"/>
  <c r="K144" i="18"/>
  <c r="L144" i="18"/>
  <c r="M144" i="18"/>
  <c r="N144" i="18"/>
  <c r="P144" i="18"/>
  <c r="B145" i="18"/>
  <c r="C145" i="18"/>
  <c r="E145" i="18"/>
  <c r="G145" i="18"/>
  <c r="H145" i="18"/>
  <c r="I145" i="18"/>
  <c r="B290" i="18" s="1"/>
  <c r="J145" i="18"/>
  <c r="K145" i="18"/>
  <c r="L145" i="18"/>
  <c r="M145" i="18"/>
  <c r="N145" i="18"/>
  <c r="P145" i="18"/>
  <c r="B146" i="18"/>
  <c r="C146" i="18"/>
  <c r="E146" i="18"/>
  <c r="G146" i="18"/>
  <c r="H146" i="18"/>
  <c r="I146" i="18"/>
  <c r="B291" i="18" s="1"/>
  <c r="J146" i="18"/>
  <c r="K146" i="18"/>
  <c r="L146" i="18"/>
  <c r="M146" i="18"/>
  <c r="N146" i="18"/>
  <c r="P146" i="18"/>
  <c r="B147" i="18"/>
  <c r="C147" i="18"/>
  <c r="E147" i="18"/>
  <c r="G147" i="18"/>
  <c r="H147" i="18"/>
  <c r="I147" i="18"/>
  <c r="B292" i="18" s="1"/>
  <c r="J147" i="18"/>
  <c r="K147" i="18"/>
  <c r="L147" i="18"/>
  <c r="M147" i="18"/>
  <c r="N147" i="18"/>
  <c r="P147" i="18"/>
  <c r="B148" i="18"/>
  <c r="C148" i="18"/>
  <c r="E148" i="18"/>
  <c r="G148" i="18"/>
  <c r="H148" i="18"/>
  <c r="I148" i="18"/>
  <c r="B293" i="18" s="1"/>
  <c r="J148" i="18"/>
  <c r="K148" i="18"/>
  <c r="L148" i="18"/>
  <c r="M148" i="18"/>
  <c r="N148" i="18"/>
  <c r="P148" i="18"/>
  <c r="B135" i="18"/>
  <c r="C135" i="18"/>
  <c r="E135" i="18"/>
  <c r="G135" i="18"/>
  <c r="H135" i="18"/>
  <c r="I135" i="18"/>
  <c r="B280" i="18" s="1"/>
  <c r="J135" i="18"/>
  <c r="K135" i="18"/>
  <c r="L135" i="18"/>
  <c r="M135" i="18"/>
  <c r="N135" i="18"/>
  <c r="P135" i="18"/>
  <c r="B136" i="18"/>
  <c r="C136" i="18"/>
  <c r="E136" i="18"/>
  <c r="G136" i="18"/>
  <c r="H136" i="18"/>
  <c r="I136" i="18"/>
  <c r="B281" i="18" s="1"/>
  <c r="J136" i="18"/>
  <c r="K136" i="18"/>
  <c r="L136" i="18"/>
  <c r="M136" i="18"/>
  <c r="N136" i="18"/>
  <c r="P136" i="18"/>
  <c r="B137" i="18"/>
  <c r="C137" i="18"/>
  <c r="E137" i="18"/>
  <c r="G137" i="18"/>
  <c r="H137" i="18"/>
  <c r="I137" i="18"/>
  <c r="B282" i="18" s="1"/>
  <c r="J137" i="18"/>
  <c r="K137" i="18"/>
  <c r="L137" i="18"/>
  <c r="M137" i="18"/>
  <c r="N137" i="18"/>
  <c r="P137" i="18"/>
  <c r="B138" i="18"/>
  <c r="C138" i="18"/>
  <c r="E138" i="18"/>
  <c r="G138" i="18"/>
  <c r="H138" i="18"/>
  <c r="I138" i="18"/>
  <c r="B283" i="18" s="1"/>
  <c r="J138" i="18"/>
  <c r="K138" i="18"/>
  <c r="L138" i="18"/>
  <c r="M138" i="18"/>
  <c r="N138" i="18"/>
  <c r="P138" i="18"/>
  <c r="B139" i="18"/>
  <c r="C139" i="18"/>
  <c r="E139" i="18"/>
  <c r="G139" i="18"/>
  <c r="H139" i="18"/>
  <c r="I139" i="18"/>
  <c r="B284" i="18" s="1"/>
  <c r="J139" i="18"/>
  <c r="K139" i="18"/>
  <c r="L139" i="18"/>
  <c r="M139" i="18"/>
  <c r="N139" i="18"/>
  <c r="P139" i="18"/>
  <c r="B140" i="18"/>
  <c r="C140" i="18"/>
  <c r="E140" i="18"/>
  <c r="G140" i="18"/>
  <c r="H140" i="18"/>
  <c r="I140" i="18"/>
  <c r="B285" i="18" s="1"/>
  <c r="J140" i="18"/>
  <c r="K140" i="18"/>
  <c r="L140" i="18"/>
  <c r="M140" i="18"/>
  <c r="N140" i="18"/>
  <c r="P140" i="18"/>
  <c r="B130" i="18"/>
  <c r="C130" i="18"/>
  <c r="E130" i="18"/>
  <c r="G130" i="18"/>
  <c r="H130" i="18"/>
  <c r="I130" i="18"/>
  <c r="B275" i="18" s="1"/>
  <c r="J130" i="18"/>
  <c r="K130" i="18"/>
  <c r="L130" i="18"/>
  <c r="M130" i="18"/>
  <c r="N130" i="18"/>
  <c r="P130" i="18"/>
  <c r="B131" i="18"/>
  <c r="C131" i="18"/>
  <c r="E131" i="18"/>
  <c r="G131" i="18"/>
  <c r="H131" i="18"/>
  <c r="I131" i="18"/>
  <c r="B276" i="18" s="1"/>
  <c r="J131" i="18"/>
  <c r="K131" i="18"/>
  <c r="L131" i="18"/>
  <c r="M131" i="18"/>
  <c r="N131" i="18"/>
  <c r="P131" i="18"/>
  <c r="B132" i="18"/>
  <c r="C132" i="18"/>
  <c r="E132" i="18"/>
  <c r="G132" i="18"/>
  <c r="H132" i="18"/>
  <c r="I132" i="18"/>
  <c r="B277" i="18" s="1"/>
  <c r="J132" i="18"/>
  <c r="K132" i="18"/>
  <c r="L132" i="18"/>
  <c r="M132" i="18"/>
  <c r="N132" i="18"/>
  <c r="P132" i="18"/>
  <c r="B133" i="18"/>
  <c r="C133" i="18"/>
  <c r="E133" i="18"/>
  <c r="G133" i="18"/>
  <c r="H133" i="18"/>
  <c r="I133" i="18"/>
  <c r="B278" i="18" s="1"/>
  <c r="J133" i="18"/>
  <c r="K133" i="18"/>
  <c r="L133" i="18"/>
  <c r="M133" i="18"/>
  <c r="N133" i="18"/>
  <c r="P133" i="18"/>
  <c r="B134" i="18"/>
  <c r="C134" i="18"/>
  <c r="E134" i="18"/>
  <c r="G134" i="18"/>
  <c r="H134" i="18"/>
  <c r="I134" i="18"/>
  <c r="B279" i="18" s="1"/>
  <c r="J134" i="18"/>
  <c r="K134" i="18"/>
  <c r="L134" i="18"/>
  <c r="M134" i="18"/>
  <c r="N134" i="18"/>
  <c r="P134" i="18"/>
  <c r="B128" i="18"/>
  <c r="C128" i="18"/>
  <c r="E128" i="18"/>
  <c r="G128" i="18"/>
  <c r="H128" i="18"/>
  <c r="I128" i="18"/>
  <c r="B273" i="18" s="1"/>
  <c r="J128" i="18"/>
  <c r="K128" i="18"/>
  <c r="L128" i="18"/>
  <c r="M128" i="18"/>
  <c r="N128" i="18"/>
  <c r="P128" i="18"/>
  <c r="B129" i="18"/>
  <c r="C129" i="18"/>
  <c r="E129" i="18"/>
  <c r="G129" i="18"/>
  <c r="H129" i="18"/>
  <c r="I129" i="18"/>
  <c r="B274" i="18" s="1"/>
  <c r="J129" i="18"/>
  <c r="K129" i="18"/>
  <c r="L129" i="18"/>
  <c r="M129" i="18"/>
  <c r="N129" i="18"/>
  <c r="P129" i="18"/>
  <c r="B125" i="18"/>
  <c r="C125" i="18"/>
  <c r="E125" i="18"/>
  <c r="G125" i="18"/>
  <c r="H125" i="18"/>
  <c r="I125" i="18"/>
  <c r="B270" i="18" s="1"/>
  <c r="J125" i="18"/>
  <c r="K125" i="18"/>
  <c r="L125" i="18"/>
  <c r="M125" i="18"/>
  <c r="N125" i="18"/>
  <c r="P125" i="18"/>
  <c r="B126" i="18"/>
  <c r="C126" i="18"/>
  <c r="E126" i="18"/>
  <c r="G126" i="18"/>
  <c r="H126" i="18"/>
  <c r="I126" i="18"/>
  <c r="B271" i="18" s="1"/>
  <c r="J126" i="18"/>
  <c r="K126" i="18"/>
  <c r="L126" i="18"/>
  <c r="M126" i="18"/>
  <c r="N126" i="18"/>
  <c r="P126" i="18"/>
  <c r="B127" i="18"/>
  <c r="C127" i="18"/>
  <c r="E127" i="18"/>
  <c r="G127" i="18"/>
  <c r="H127" i="18"/>
  <c r="I127" i="18"/>
  <c r="B272" i="18" s="1"/>
  <c r="J127" i="18"/>
  <c r="K127" i="18"/>
  <c r="L127" i="18"/>
  <c r="M127" i="18"/>
  <c r="N127" i="18"/>
  <c r="P127" i="18"/>
  <c r="B121" i="18"/>
  <c r="C121" i="18"/>
  <c r="E121" i="18"/>
  <c r="G121" i="18"/>
  <c r="H121" i="18"/>
  <c r="I121" i="18"/>
  <c r="B266" i="18" s="1"/>
  <c r="J121" i="18"/>
  <c r="K121" i="18"/>
  <c r="L121" i="18"/>
  <c r="M121" i="18"/>
  <c r="N121" i="18"/>
  <c r="P121" i="18"/>
  <c r="B122" i="18"/>
  <c r="C122" i="18"/>
  <c r="E122" i="18"/>
  <c r="G122" i="18"/>
  <c r="H122" i="18"/>
  <c r="I122" i="18"/>
  <c r="B267" i="18" s="1"/>
  <c r="J122" i="18"/>
  <c r="K122" i="18"/>
  <c r="L122" i="18"/>
  <c r="M122" i="18"/>
  <c r="N122" i="18"/>
  <c r="P122" i="18"/>
  <c r="B123" i="18"/>
  <c r="C123" i="18"/>
  <c r="E123" i="18"/>
  <c r="G123" i="18"/>
  <c r="H123" i="18"/>
  <c r="I123" i="18"/>
  <c r="B268" i="18" s="1"/>
  <c r="J123" i="18"/>
  <c r="K123" i="18"/>
  <c r="L123" i="18"/>
  <c r="M123" i="18"/>
  <c r="N123" i="18"/>
  <c r="P123" i="18"/>
  <c r="B124" i="18"/>
  <c r="C124" i="18"/>
  <c r="E124" i="18"/>
  <c r="G124" i="18"/>
  <c r="H124" i="18"/>
  <c r="I124" i="18"/>
  <c r="B269" i="18" s="1"/>
  <c r="J124" i="18"/>
  <c r="K124" i="18"/>
  <c r="L124" i="18"/>
  <c r="M124" i="18"/>
  <c r="N124" i="18"/>
  <c r="P124" i="18"/>
  <c r="B116" i="18"/>
  <c r="C116" i="18"/>
  <c r="E116" i="18"/>
  <c r="G116" i="18"/>
  <c r="H116" i="18"/>
  <c r="I116" i="18"/>
  <c r="B261" i="18" s="1"/>
  <c r="J116" i="18"/>
  <c r="K116" i="18"/>
  <c r="L116" i="18"/>
  <c r="M116" i="18"/>
  <c r="N116" i="18"/>
  <c r="P116" i="18"/>
  <c r="B117" i="18"/>
  <c r="C117" i="18"/>
  <c r="E117" i="18"/>
  <c r="G117" i="18"/>
  <c r="H117" i="18"/>
  <c r="I117" i="18"/>
  <c r="B262" i="18" s="1"/>
  <c r="J117" i="18"/>
  <c r="K117" i="18"/>
  <c r="L117" i="18"/>
  <c r="M117" i="18"/>
  <c r="N117" i="18"/>
  <c r="P117" i="18"/>
  <c r="B118" i="18"/>
  <c r="C118" i="18"/>
  <c r="E118" i="18"/>
  <c r="G118" i="18"/>
  <c r="H118" i="18"/>
  <c r="I118" i="18"/>
  <c r="B263" i="18" s="1"/>
  <c r="J118" i="18"/>
  <c r="K118" i="18"/>
  <c r="L118" i="18"/>
  <c r="M118" i="18"/>
  <c r="N118" i="18"/>
  <c r="P118" i="18"/>
  <c r="B119" i="18"/>
  <c r="C119" i="18"/>
  <c r="E119" i="18"/>
  <c r="G119" i="18"/>
  <c r="H119" i="18"/>
  <c r="I119" i="18"/>
  <c r="B264" i="18" s="1"/>
  <c r="J119" i="18"/>
  <c r="K119" i="18"/>
  <c r="L119" i="18"/>
  <c r="M119" i="18"/>
  <c r="N119" i="18"/>
  <c r="P119" i="18"/>
  <c r="B120" i="18"/>
  <c r="C120" i="18"/>
  <c r="E120" i="18"/>
  <c r="G120" i="18"/>
  <c r="H120" i="18"/>
  <c r="I120" i="18"/>
  <c r="B265" i="18" s="1"/>
  <c r="J120" i="18"/>
  <c r="K120" i="18"/>
  <c r="L120" i="18"/>
  <c r="M120" i="18"/>
  <c r="N120" i="18"/>
  <c r="P120" i="18"/>
  <c r="B112" i="18"/>
  <c r="C112" i="18"/>
  <c r="E112" i="18"/>
  <c r="G112" i="18"/>
  <c r="H112" i="18"/>
  <c r="I112" i="18"/>
  <c r="B257" i="18" s="1"/>
  <c r="J112" i="18"/>
  <c r="K112" i="18"/>
  <c r="L112" i="18"/>
  <c r="M112" i="18"/>
  <c r="N112" i="18"/>
  <c r="P112" i="18"/>
  <c r="B113" i="18"/>
  <c r="C113" i="18"/>
  <c r="E113" i="18"/>
  <c r="G113" i="18"/>
  <c r="H113" i="18"/>
  <c r="I113" i="18"/>
  <c r="B258" i="18" s="1"/>
  <c r="J113" i="18"/>
  <c r="K113" i="18"/>
  <c r="L113" i="18"/>
  <c r="M113" i="18"/>
  <c r="N113" i="18"/>
  <c r="P113" i="18"/>
  <c r="B114" i="18"/>
  <c r="C114" i="18"/>
  <c r="E114" i="18"/>
  <c r="G114" i="18"/>
  <c r="H114" i="18"/>
  <c r="I114" i="18"/>
  <c r="B259" i="18" s="1"/>
  <c r="J114" i="18"/>
  <c r="K114" i="18"/>
  <c r="L114" i="18"/>
  <c r="M114" i="18"/>
  <c r="N114" i="18"/>
  <c r="P114" i="18"/>
  <c r="B115" i="18"/>
  <c r="C115" i="18"/>
  <c r="E115" i="18"/>
  <c r="G115" i="18"/>
  <c r="H115" i="18"/>
  <c r="I115" i="18"/>
  <c r="B260" i="18" s="1"/>
  <c r="J115" i="18"/>
  <c r="K115" i="18"/>
  <c r="L115" i="18"/>
  <c r="M115" i="18"/>
  <c r="N115" i="18"/>
  <c r="P115" i="18"/>
  <c r="B108" i="18"/>
  <c r="C108" i="18"/>
  <c r="E108" i="18"/>
  <c r="G108" i="18"/>
  <c r="H108" i="18"/>
  <c r="I108" i="18"/>
  <c r="B253" i="18" s="1"/>
  <c r="J108" i="18"/>
  <c r="K108" i="18"/>
  <c r="L108" i="18"/>
  <c r="M108" i="18"/>
  <c r="N108" i="18"/>
  <c r="P108" i="18"/>
  <c r="B109" i="18"/>
  <c r="C109" i="18"/>
  <c r="E109" i="18"/>
  <c r="G109" i="18"/>
  <c r="H109" i="18"/>
  <c r="I109" i="18"/>
  <c r="B254" i="18" s="1"/>
  <c r="J109" i="18"/>
  <c r="K109" i="18"/>
  <c r="L109" i="18"/>
  <c r="M109" i="18"/>
  <c r="N109" i="18"/>
  <c r="P109" i="18"/>
  <c r="B110" i="18"/>
  <c r="C110" i="18"/>
  <c r="E110" i="18"/>
  <c r="G110" i="18"/>
  <c r="H110" i="18"/>
  <c r="I110" i="18"/>
  <c r="B255" i="18" s="1"/>
  <c r="J110" i="18"/>
  <c r="K110" i="18"/>
  <c r="L110" i="18"/>
  <c r="M110" i="18"/>
  <c r="N110" i="18"/>
  <c r="P110" i="18"/>
  <c r="B111" i="18"/>
  <c r="C111" i="18"/>
  <c r="E111" i="18"/>
  <c r="G111" i="18"/>
  <c r="H111" i="18"/>
  <c r="I111" i="18"/>
  <c r="B256" i="18" s="1"/>
  <c r="J111" i="18"/>
  <c r="K111" i="18"/>
  <c r="L111" i="18"/>
  <c r="M111" i="18"/>
  <c r="N111" i="18"/>
  <c r="P111" i="18"/>
  <c r="B104" i="18"/>
  <c r="C104" i="18"/>
  <c r="E104" i="18"/>
  <c r="G104" i="18"/>
  <c r="H104" i="18"/>
  <c r="I104" i="18"/>
  <c r="B249" i="18" s="1"/>
  <c r="J104" i="18"/>
  <c r="K104" i="18"/>
  <c r="L104" i="18"/>
  <c r="M104" i="18"/>
  <c r="N104" i="18"/>
  <c r="P104" i="18"/>
  <c r="B105" i="18"/>
  <c r="C105" i="18"/>
  <c r="E105" i="18"/>
  <c r="G105" i="18"/>
  <c r="H105" i="18"/>
  <c r="I105" i="18"/>
  <c r="B250" i="18" s="1"/>
  <c r="J105" i="18"/>
  <c r="K105" i="18"/>
  <c r="L105" i="18"/>
  <c r="M105" i="18"/>
  <c r="N105" i="18"/>
  <c r="P105" i="18"/>
  <c r="B106" i="18"/>
  <c r="C106" i="18"/>
  <c r="E106" i="18"/>
  <c r="G106" i="18"/>
  <c r="H106" i="18"/>
  <c r="I106" i="18"/>
  <c r="B251" i="18" s="1"/>
  <c r="J106" i="18"/>
  <c r="K106" i="18"/>
  <c r="L106" i="18"/>
  <c r="M106" i="18"/>
  <c r="N106" i="18"/>
  <c r="P106" i="18"/>
  <c r="B107" i="18"/>
  <c r="C107" i="18"/>
  <c r="E107" i="18"/>
  <c r="G107" i="18"/>
  <c r="H107" i="18"/>
  <c r="I107" i="18"/>
  <c r="B252" i="18" s="1"/>
  <c r="J107" i="18"/>
  <c r="K107" i="18"/>
  <c r="L107" i="18"/>
  <c r="M107" i="18"/>
  <c r="N107" i="18"/>
  <c r="P107" i="18"/>
  <c r="B103" i="18"/>
  <c r="C103" i="18"/>
  <c r="E103" i="18"/>
  <c r="G103" i="18"/>
  <c r="H103" i="18"/>
  <c r="I103" i="18"/>
  <c r="B248" i="18" s="1"/>
  <c r="J103" i="18"/>
  <c r="K103" i="18"/>
  <c r="L103" i="18"/>
  <c r="M103" i="18"/>
  <c r="N103" i="18"/>
  <c r="P103" i="18"/>
  <c r="B83" i="18"/>
  <c r="C83" i="18"/>
  <c r="E83" i="18"/>
  <c r="G83" i="18"/>
  <c r="H83" i="18"/>
  <c r="I83" i="18"/>
  <c r="B228" i="18" s="1"/>
  <c r="J83" i="18"/>
  <c r="K83" i="18"/>
  <c r="L83" i="18"/>
  <c r="M83" i="18"/>
  <c r="N83" i="18"/>
  <c r="O83" i="18"/>
  <c r="D83" i="18" s="1"/>
  <c r="P83" i="18"/>
  <c r="B84" i="18"/>
  <c r="C84" i="18"/>
  <c r="E84" i="18"/>
  <c r="G84" i="18"/>
  <c r="H84" i="18"/>
  <c r="I84" i="18"/>
  <c r="B229" i="18" s="1"/>
  <c r="J84" i="18"/>
  <c r="K84" i="18"/>
  <c r="L84" i="18"/>
  <c r="M84" i="18"/>
  <c r="N84" i="18"/>
  <c r="O84" i="18"/>
  <c r="D84" i="18" s="1"/>
  <c r="P84" i="18"/>
  <c r="B85" i="18"/>
  <c r="C85" i="18"/>
  <c r="E85" i="18"/>
  <c r="G85" i="18"/>
  <c r="H85" i="18"/>
  <c r="I85" i="18"/>
  <c r="B230" i="18" s="1"/>
  <c r="J85" i="18"/>
  <c r="K85" i="18"/>
  <c r="L85" i="18"/>
  <c r="M85" i="18"/>
  <c r="N85" i="18"/>
  <c r="O85" i="18"/>
  <c r="D85" i="18" s="1"/>
  <c r="P85" i="18"/>
  <c r="B86" i="18"/>
  <c r="C86" i="18"/>
  <c r="E86" i="18"/>
  <c r="G86" i="18"/>
  <c r="H86" i="18"/>
  <c r="I86" i="18"/>
  <c r="B231" i="18" s="1"/>
  <c r="J86" i="18"/>
  <c r="K86" i="18"/>
  <c r="L86" i="18"/>
  <c r="M86" i="18"/>
  <c r="N86" i="18"/>
  <c r="O86" i="18"/>
  <c r="D86" i="18" s="1"/>
  <c r="P86" i="18"/>
  <c r="B87" i="18"/>
  <c r="C87" i="18"/>
  <c r="E87" i="18"/>
  <c r="G87" i="18"/>
  <c r="H87" i="18"/>
  <c r="I87" i="18"/>
  <c r="B232" i="18" s="1"/>
  <c r="J87" i="18"/>
  <c r="K87" i="18"/>
  <c r="L87" i="18"/>
  <c r="M87" i="18"/>
  <c r="N87" i="18"/>
  <c r="O87" i="18"/>
  <c r="D87" i="18" s="1"/>
  <c r="P87" i="18"/>
  <c r="B88" i="18"/>
  <c r="C88" i="18"/>
  <c r="E88" i="18"/>
  <c r="G88" i="18"/>
  <c r="H88" i="18"/>
  <c r="I88" i="18"/>
  <c r="B233" i="18" s="1"/>
  <c r="J88" i="18"/>
  <c r="K88" i="18"/>
  <c r="L88" i="18"/>
  <c r="M88" i="18"/>
  <c r="N88" i="18"/>
  <c r="O88" i="18"/>
  <c r="D88" i="18" s="1"/>
  <c r="P88" i="18"/>
  <c r="B89" i="18"/>
  <c r="C89" i="18"/>
  <c r="E89" i="18"/>
  <c r="G89" i="18"/>
  <c r="H89" i="18"/>
  <c r="I89" i="18"/>
  <c r="B234" i="18" s="1"/>
  <c r="J89" i="18"/>
  <c r="K89" i="18"/>
  <c r="L89" i="18"/>
  <c r="M89" i="18"/>
  <c r="N89" i="18"/>
  <c r="O89" i="18"/>
  <c r="D89" i="18" s="1"/>
  <c r="P89" i="18"/>
  <c r="B90" i="18"/>
  <c r="C90" i="18"/>
  <c r="E90" i="18"/>
  <c r="G90" i="18"/>
  <c r="H90" i="18"/>
  <c r="I90" i="18"/>
  <c r="B235" i="18" s="1"/>
  <c r="J90" i="18"/>
  <c r="K90" i="18"/>
  <c r="L90" i="18"/>
  <c r="M90" i="18"/>
  <c r="N90" i="18"/>
  <c r="O90" i="18"/>
  <c r="D90" i="18" s="1"/>
  <c r="P90" i="18"/>
  <c r="B91" i="18"/>
  <c r="C91" i="18"/>
  <c r="E91" i="18"/>
  <c r="G91" i="18"/>
  <c r="H91" i="18"/>
  <c r="I91" i="18"/>
  <c r="B236" i="18" s="1"/>
  <c r="J91" i="18"/>
  <c r="K91" i="18"/>
  <c r="L91" i="18"/>
  <c r="M91" i="18"/>
  <c r="N91" i="18"/>
  <c r="O91" i="18"/>
  <c r="D91" i="18" s="1"/>
  <c r="P91" i="18"/>
  <c r="B92" i="18"/>
  <c r="C92" i="18"/>
  <c r="E92" i="18"/>
  <c r="G92" i="18"/>
  <c r="H92" i="18"/>
  <c r="I92" i="18"/>
  <c r="B237" i="18" s="1"/>
  <c r="J92" i="18"/>
  <c r="K92" i="18"/>
  <c r="L92" i="18"/>
  <c r="M92" i="18"/>
  <c r="N92" i="18"/>
  <c r="O92" i="18"/>
  <c r="D92" i="18" s="1"/>
  <c r="P92" i="18"/>
  <c r="B93" i="18"/>
  <c r="C93" i="18"/>
  <c r="E93" i="18"/>
  <c r="G93" i="18"/>
  <c r="H93" i="18"/>
  <c r="I93" i="18"/>
  <c r="B238" i="18" s="1"/>
  <c r="J93" i="18"/>
  <c r="K93" i="18"/>
  <c r="L93" i="18"/>
  <c r="M93" i="18"/>
  <c r="N93" i="18"/>
  <c r="O93" i="18"/>
  <c r="D93" i="18" s="1"/>
  <c r="P93" i="18"/>
  <c r="B94" i="18"/>
  <c r="C94" i="18"/>
  <c r="E94" i="18"/>
  <c r="G94" i="18"/>
  <c r="H94" i="18"/>
  <c r="I94" i="18"/>
  <c r="B239" i="18" s="1"/>
  <c r="J94" i="18"/>
  <c r="K94" i="18"/>
  <c r="L94" i="18"/>
  <c r="M94" i="18"/>
  <c r="N94" i="18"/>
  <c r="O94" i="18"/>
  <c r="D94" i="18" s="1"/>
  <c r="P94" i="18"/>
  <c r="B95" i="18"/>
  <c r="C95" i="18"/>
  <c r="E95" i="18"/>
  <c r="G95" i="18"/>
  <c r="H95" i="18"/>
  <c r="I95" i="18"/>
  <c r="B240" i="18" s="1"/>
  <c r="J95" i="18"/>
  <c r="K95" i="18"/>
  <c r="L95" i="18"/>
  <c r="M95" i="18"/>
  <c r="N95" i="18"/>
  <c r="O95" i="18"/>
  <c r="D95" i="18" s="1"/>
  <c r="P95" i="18"/>
  <c r="B96" i="18"/>
  <c r="C96" i="18"/>
  <c r="E96" i="18"/>
  <c r="G96" i="18"/>
  <c r="H96" i="18"/>
  <c r="I96" i="18"/>
  <c r="B241" i="18" s="1"/>
  <c r="J96" i="18"/>
  <c r="K96" i="18"/>
  <c r="L96" i="18"/>
  <c r="M96" i="18"/>
  <c r="N96" i="18"/>
  <c r="O96" i="18"/>
  <c r="D96" i="18" s="1"/>
  <c r="P96" i="18"/>
  <c r="B97" i="18"/>
  <c r="C97" i="18"/>
  <c r="E97" i="18"/>
  <c r="G97" i="18"/>
  <c r="H97" i="18"/>
  <c r="I97" i="18"/>
  <c r="B242" i="18" s="1"/>
  <c r="J97" i="18"/>
  <c r="K97" i="18"/>
  <c r="L97" i="18"/>
  <c r="M97" i="18"/>
  <c r="N97" i="18"/>
  <c r="O97" i="18"/>
  <c r="D97" i="18" s="1"/>
  <c r="P97" i="18"/>
  <c r="B98" i="18"/>
  <c r="C98" i="18"/>
  <c r="E98" i="18"/>
  <c r="G98" i="18"/>
  <c r="H98" i="18"/>
  <c r="I98" i="18"/>
  <c r="B243" i="18" s="1"/>
  <c r="J98" i="18"/>
  <c r="K98" i="18"/>
  <c r="L98" i="18"/>
  <c r="M98" i="18"/>
  <c r="N98" i="18"/>
  <c r="P98" i="18"/>
  <c r="B99" i="18"/>
  <c r="C99" i="18"/>
  <c r="E99" i="18"/>
  <c r="G99" i="18"/>
  <c r="H99" i="18"/>
  <c r="I99" i="18"/>
  <c r="B244" i="18" s="1"/>
  <c r="J99" i="18"/>
  <c r="K99" i="18"/>
  <c r="L99" i="18"/>
  <c r="M99" i="18"/>
  <c r="N99" i="18"/>
  <c r="P99" i="18"/>
  <c r="B100" i="18"/>
  <c r="C100" i="18"/>
  <c r="E100" i="18"/>
  <c r="G100" i="18"/>
  <c r="H100" i="18"/>
  <c r="I100" i="18"/>
  <c r="B245" i="18" s="1"/>
  <c r="J100" i="18"/>
  <c r="K100" i="18"/>
  <c r="L100" i="18"/>
  <c r="M100" i="18"/>
  <c r="N100" i="18"/>
  <c r="P100" i="18"/>
  <c r="B101" i="18"/>
  <c r="C101" i="18"/>
  <c r="E101" i="18"/>
  <c r="G101" i="18"/>
  <c r="H101" i="18"/>
  <c r="I101" i="18"/>
  <c r="B246" i="18" s="1"/>
  <c r="J101" i="18"/>
  <c r="K101" i="18"/>
  <c r="L101" i="18"/>
  <c r="M101" i="18"/>
  <c r="N101" i="18"/>
  <c r="P101" i="18"/>
  <c r="B102" i="18"/>
  <c r="C102" i="18"/>
  <c r="E102" i="18"/>
  <c r="G102" i="18"/>
  <c r="H102" i="18"/>
  <c r="I102" i="18"/>
  <c r="B247" i="18" s="1"/>
  <c r="J102" i="18"/>
  <c r="K102" i="18"/>
  <c r="L102" i="18"/>
  <c r="M102" i="18"/>
  <c r="N102" i="18"/>
  <c r="P102" i="18"/>
  <c r="C82" i="18"/>
  <c r="E82" i="18"/>
  <c r="G82" i="18"/>
  <c r="H82" i="18"/>
  <c r="I82" i="18"/>
  <c r="B227" i="18" s="1"/>
  <c r="J82" i="18"/>
  <c r="K82" i="18"/>
  <c r="L82" i="18"/>
  <c r="M82" i="18"/>
  <c r="N82" i="18"/>
  <c r="O82" i="18"/>
  <c r="D82" i="18" s="1"/>
  <c r="P82" i="18"/>
  <c r="B82" i="18"/>
  <c r="C81" i="18"/>
  <c r="E81" i="18"/>
  <c r="G81" i="18"/>
  <c r="H81" i="18"/>
  <c r="I81" i="18"/>
  <c r="B226" i="18" s="1"/>
  <c r="J81" i="18"/>
  <c r="K81" i="18"/>
  <c r="L81" i="18"/>
  <c r="M81" i="18"/>
  <c r="N81" i="18"/>
  <c r="O81" i="18"/>
  <c r="D81" i="18" s="1"/>
  <c r="P81" i="18"/>
  <c r="B81" i="18"/>
  <c r="B76" i="18"/>
  <c r="C76" i="18"/>
  <c r="E76" i="18"/>
  <c r="G76" i="18"/>
  <c r="H76" i="18"/>
  <c r="I76" i="18"/>
  <c r="B221" i="18" s="1"/>
  <c r="J76" i="18"/>
  <c r="K76" i="18"/>
  <c r="L76" i="18"/>
  <c r="M76" i="18"/>
  <c r="N76" i="18"/>
  <c r="O76" i="18"/>
  <c r="D76" i="18" s="1"/>
  <c r="P76" i="18"/>
  <c r="B77" i="18"/>
  <c r="C77" i="18"/>
  <c r="E77" i="18"/>
  <c r="G77" i="18"/>
  <c r="H77" i="18"/>
  <c r="I77" i="18"/>
  <c r="B222" i="18" s="1"/>
  <c r="J77" i="18"/>
  <c r="K77" i="18"/>
  <c r="L77" i="18"/>
  <c r="M77" i="18"/>
  <c r="N77" i="18"/>
  <c r="O77" i="18"/>
  <c r="D77" i="18" s="1"/>
  <c r="P77" i="18"/>
  <c r="B78" i="18"/>
  <c r="C78" i="18"/>
  <c r="E78" i="18"/>
  <c r="G78" i="18"/>
  <c r="H78" i="18"/>
  <c r="I78" i="18"/>
  <c r="B223" i="18" s="1"/>
  <c r="J78" i="18"/>
  <c r="K78" i="18"/>
  <c r="L78" i="18"/>
  <c r="M78" i="18"/>
  <c r="N78" i="18"/>
  <c r="O78" i="18"/>
  <c r="D78" i="18" s="1"/>
  <c r="P78" i="18"/>
  <c r="B79" i="18"/>
  <c r="C79" i="18"/>
  <c r="E79" i="18"/>
  <c r="G79" i="18"/>
  <c r="H79" i="18"/>
  <c r="I79" i="18"/>
  <c r="B224" i="18" s="1"/>
  <c r="J79" i="18"/>
  <c r="K79" i="18"/>
  <c r="L79" i="18"/>
  <c r="M79" i="18"/>
  <c r="N79" i="18"/>
  <c r="O79" i="18"/>
  <c r="D79" i="18" s="1"/>
  <c r="P79" i="18"/>
  <c r="B80" i="18"/>
  <c r="C80" i="18"/>
  <c r="E80" i="18"/>
  <c r="G80" i="18"/>
  <c r="H80" i="18"/>
  <c r="I80" i="18"/>
  <c r="B225" i="18" s="1"/>
  <c r="J80" i="18"/>
  <c r="K80" i="18"/>
  <c r="L80" i="18"/>
  <c r="M80" i="18"/>
  <c r="N80" i="18"/>
  <c r="O80" i="18"/>
  <c r="D80" i="18" s="1"/>
  <c r="P80" i="18"/>
  <c r="C74" i="18"/>
  <c r="E74" i="18"/>
  <c r="G74" i="18"/>
  <c r="H74" i="18"/>
  <c r="I74" i="18"/>
  <c r="B219" i="18" s="1"/>
  <c r="J74" i="18"/>
  <c r="K74" i="18"/>
  <c r="L74" i="18"/>
  <c r="M74" i="18"/>
  <c r="N74" i="18"/>
  <c r="O74" i="18"/>
  <c r="D74" i="18" s="1"/>
  <c r="P74" i="18"/>
  <c r="C75" i="18"/>
  <c r="E75" i="18"/>
  <c r="G75" i="18"/>
  <c r="H75" i="18"/>
  <c r="I75" i="18"/>
  <c r="B220" i="18" s="1"/>
  <c r="J75" i="18"/>
  <c r="K75" i="18"/>
  <c r="L75" i="18"/>
  <c r="M75" i="18"/>
  <c r="N75" i="18"/>
  <c r="O75" i="18"/>
  <c r="D75" i="18" s="1"/>
  <c r="P75" i="18"/>
  <c r="C71" i="18"/>
  <c r="E71" i="18"/>
  <c r="G71" i="18"/>
  <c r="H71" i="18"/>
  <c r="I71" i="18"/>
  <c r="B216" i="18" s="1"/>
  <c r="J71" i="18"/>
  <c r="K71" i="18"/>
  <c r="L71" i="18"/>
  <c r="M71" i="18"/>
  <c r="N71" i="18"/>
  <c r="O71" i="18"/>
  <c r="D71" i="18" s="1"/>
  <c r="P71" i="18"/>
  <c r="C72" i="18"/>
  <c r="E72" i="18"/>
  <c r="G72" i="18"/>
  <c r="H72" i="18"/>
  <c r="I72" i="18"/>
  <c r="B217" i="18" s="1"/>
  <c r="J72" i="18"/>
  <c r="K72" i="18"/>
  <c r="L72" i="18"/>
  <c r="M72" i="18"/>
  <c r="N72" i="18"/>
  <c r="O72" i="18"/>
  <c r="D72" i="18" s="1"/>
  <c r="P72" i="18"/>
  <c r="C73" i="18"/>
  <c r="E73" i="18"/>
  <c r="G73" i="18"/>
  <c r="H73" i="18"/>
  <c r="I73" i="18"/>
  <c r="B218" i="18" s="1"/>
  <c r="J73" i="18"/>
  <c r="K73" i="18"/>
  <c r="L73" i="18"/>
  <c r="M73" i="18"/>
  <c r="N73" i="18"/>
  <c r="O73" i="18"/>
  <c r="D73" i="18" s="1"/>
  <c r="P73" i="18"/>
  <c r="B70" i="18"/>
  <c r="C70" i="18"/>
  <c r="E70" i="18"/>
  <c r="G70" i="18"/>
  <c r="H70" i="18"/>
  <c r="I70" i="18"/>
  <c r="B215" i="18" s="1"/>
  <c r="J70" i="18"/>
  <c r="K70" i="18"/>
  <c r="L70" i="18"/>
  <c r="M70" i="18"/>
  <c r="N70" i="18"/>
  <c r="O70" i="18"/>
  <c r="D70" i="18" s="1"/>
  <c r="P70" i="18"/>
  <c r="C65" i="18"/>
  <c r="E65" i="18"/>
  <c r="G65" i="18"/>
  <c r="H65" i="18"/>
  <c r="I65" i="18"/>
  <c r="B210" i="18" s="1"/>
  <c r="J65" i="18"/>
  <c r="K65" i="18"/>
  <c r="L65" i="18"/>
  <c r="M65" i="18"/>
  <c r="N65" i="18"/>
  <c r="O65" i="18"/>
  <c r="D65" i="18" s="1"/>
  <c r="P65" i="18"/>
  <c r="B66" i="18"/>
  <c r="C66" i="18"/>
  <c r="E66" i="18"/>
  <c r="G66" i="18"/>
  <c r="H66" i="18"/>
  <c r="I66" i="18"/>
  <c r="B211" i="18" s="1"/>
  <c r="J66" i="18"/>
  <c r="K66" i="18"/>
  <c r="L66" i="18"/>
  <c r="M66" i="18"/>
  <c r="N66" i="18"/>
  <c r="O66" i="18"/>
  <c r="D66" i="18" s="1"/>
  <c r="P66" i="18"/>
  <c r="B67" i="18"/>
  <c r="C67" i="18"/>
  <c r="E67" i="18"/>
  <c r="G67" i="18"/>
  <c r="H67" i="18"/>
  <c r="I67" i="18"/>
  <c r="B212" i="18" s="1"/>
  <c r="J67" i="18"/>
  <c r="K67" i="18"/>
  <c r="L67" i="18"/>
  <c r="M67" i="18"/>
  <c r="N67" i="18"/>
  <c r="O67" i="18"/>
  <c r="D67" i="18" s="1"/>
  <c r="P67" i="18"/>
  <c r="B68" i="18"/>
  <c r="C68" i="18"/>
  <c r="E68" i="18"/>
  <c r="G68" i="18"/>
  <c r="H68" i="18"/>
  <c r="I68" i="18"/>
  <c r="B213" i="18" s="1"/>
  <c r="J68" i="18"/>
  <c r="K68" i="18"/>
  <c r="L68" i="18"/>
  <c r="M68" i="18"/>
  <c r="N68" i="18"/>
  <c r="O68" i="18"/>
  <c r="D68" i="18" s="1"/>
  <c r="P68" i="18"/>
  <c r="B69" i="18"/>
  <c r="C69" i="18"/>
  <c r="E69" i="18"/>
  <c r="G69" i="18"/>
  <c r="H69" i="18"/>
  <c r="I69" i="18"/>
  <c r="B214" i="18" s="1"/>
  <c r="J69" i="18"/>
  <c r="K69" i="18"/>
  <c r="L69" i="18"/>
  <c r="M69" i="18"/>
  <c r="N69" i="18"/>
  <c r="O69" i="18"/>
  <c r="D69" i="18" s="1"/>
  <c r="P69" i="18"/>
  <c r="B63" i="18"/>
  <c r="C63" i="18"/>
  <c r="E63" i="18"/>
  <c r="G63" i="18"/>
  <c r="H63" i="18"/>
  <c r="I63" i="18"/>
  <c r="B208" i="18" s="1"/>
  <c r="J63" i="18"/>
  <c r="K63" i="18"/>
  <c r="L63" i="18"/>
  <c r="M63" i="18"/>
  <c r="N63" i="18"/>
  <c r="O63" i="18"/>
  <c r="D63" i="18" s="1"/>
  <c r="P63" i="18"/>
  <c r="B64" i="18"/>
  <c r="C64" i="18"/>
  <c r="E64" i="18"/>
  <c r="G64" i="18"/>
  <c r="H64" i="18"/>
  <c r="I64" i="18"/>
  <c r="B209" i="18" s="1"/>
  <c r="J64" i="18"/>
  <c r="K64" i="18"/>
  <c r="L64" i="18"/>
  <c r="M64" i="18"/>
  <c r="N64" i="18"/>
  <c r="O64" i="18"/>
  <c r="D64" i="18" s="1"/>
  <c r="P64" i="18"/>
  <c r="B59" i="18"/>
  <c r="C59" i="18"/>
  <c r="E59" i="18"/>
  <c r="G59" i="18"/>
  <c r="H59" i="18"/>
  <c r="I59" i="18"/>
  <c r="B204" i="18" s="1"/>
  <c r="J59" i="18"/>
  <c r="K59" i="18"/>
  <c r="L59" i="18"/>
  <c r="M59" i="18"/>
  <c r="N59" i="18"/>
  <c r="O59" i="18"/>
  <c r="D59" i="18" s="1"/>
  <c r="P59" i="18"/>
  <c r="B60" i="18"/>
  <c r="C60" i="18"/>
  <c r="E60" i="18"/>
  <c r="G60" i="18"/>
  <c r="H60" i="18"/>
  <c r="I60" i="18"/>
  <c r="B205" i="18" s="1"/>
  <c r="J60" i="18"/>
  <c r="K60" i="18"/>
  <c r="L60" i="18"/>
  <c r="M60" i="18"/>
  <c r="N60" i="18"/>
  <c r="O60" i="18"/>
  <c r="D60" i="18" s="1"/>
  <c r="P60" i="18"/>
  <c r="B61" i="18"/>
  <c r="C61" i="18"/>
  <c r="E61" i="18"/>
  <c r="G61" i="18"/>
  <c r="H61" i="18"/>
  <c r="I61" i="18"/>
  <c r="B206" i="18" s="1"/>
  <c r="J61" i="18"/>
  <c r="K61" i="18"/>
  <c r="L61" i="18"/>
  <c r="M61" i="18"/>
  <c r="N61" i="18"/>
  <c r="O61" i="18"/>
  <c r="D61" i="18" s="1"/>
  <c r="P61" i="18"/>
  <c r="B62" i="18"/>
  <c r="C62" i="18"/>
  <c r="E62" i="18"/>
  <c r="G62" i="18"/>
  <c r="H62" i="18"/>
  <c r="I62" i="18"/>
  <c r="B207" i="18" s="1"/>
  <c r="J62" i="18"/>
  <c r="K62" i="18"/>
  <c r="L62" i="18"/>
  <c r="M62" i="18"/>
  <c r="N62" i="18"/>
  <c r="O62" i="18"/>
  <c r="D62" i="18" s="1"/>
  <c r="P62" i="18"/>
  <c r="B57" i="18"/>
  <c r="C57" i="18"/>
  <c r="E57" i="18"/>
  <c r="G57" i="18"/>
  <c r="H57" i="18"/>
  <c r="I57" i="18"/>
  <c r="B202" i="18" s="1"/>
  <c r="J57" i="18"/>
  <c r="K57" i="18"/>
  <c r="L57" i="18"/>
  <c r="M57" i="18"/>
  <c r="N57" i="18"/>
  <c r="O57" i="18"/>
  <c r="P57" i="18"/>
  <c r="B58" i="18"/>
  <c r="C58" i="18"/>
  <c r="E58" i="18"/>
  <c r="G58" i="18"/>
  <c r="H58" i="18"/>
  <c r="I58" i="18"/>
  <c r="B203" i="18" s="1"/>
  <c r="J58" i="18"/>
  <c r="K58" i="18"/>
  <c r="L58" i="18"/>
  <c r="M58" i="18"/>
  <c r="N58" i="18"/>
  <c r="O58" i="18"/>
  <c r="D58" i="18" s="1"/>
  <c r="P58" i="18"/>
  <c r="B54" i="18"/>
  <c r="C54" i="18"/>
  <c r="E54" i="18"/>
  <c r="G54" i="18"/>
  <c r="H54" i="18"/>
  <c r="I54" i="18"/>
  <c r="B199" i="18" s="1"/>
  <c r="J54" i="18"/>
  <c r="K54" i="18"/>
  <c r="L54" i="18"/>
  <c r="M54" i="18"/>
  <c r="N54" i="18"/>
  <c r="O54" i="18"/>
  <c r="D54" i="18" s="1"/>
  <c r="P54" i="18"/>
  <c r="B55" i="18"/>
  <c r="C55" i="18"/>
  <c r="E55" i="18"/>
  <c r="G55" i="18"/>
  <c r="H55" i="18"/>
  <c r="I55" i="18"/>
  <c r="B200" i="18" s="1"/>
  <c r="J55" i="18"/>
  <c r="K55" i="18"/>
  <c r="L55" i="18"/>
  <c r="M55" i="18"/>
  <c r="N55" i="18"/>
  <c r="O55" i="18"/>
  <c r="D55" i="18" s="1"/>
  <c r="P55" i="18"/>
  <c r="C56" i="18"/>
  <c r="E56" i="18"/>
  <c r="G56" i="18"/>
  <c r="H56" i="18"/>
  <c r="I56" i="18"/>
  <c r="B201" i="18" s="1"/>
  <c r="J56" i="18"/>
  <c r="K56" i="18"/>
  <c r="L56" i="18"/>
  <c r="M56" i="18"/>
  <c r="N56" i="18"/>
  <c r="O56" i="18"/>
  <c r="P56" i="18"/>
  <c r="B53" i="18"/>
  <c r="C53" i="18"/>
  <c r="E53" i="18"/>
  <c r="G53" i="18"/>
  <c r="H53" i="18"/>
  <c r="I53" i="18"/>
  <c r="B198" i="18" s="1"/>
  <c r="J53" i="18"/>
  <c r="K53" i="18"/>
  <c r="L53" i="18"/>
  <c r="M53" i="18"/>
  <c r="N53" i="18"/>
  <c r="O53" i="18"/>
  <c r="D53" i="18" s="1"/>
  <c r="P53" i="18"/>
  <c r="B52" i="18"/>
  <c r="C52" i="18"/>
  <c r="E52" i="18"/>
  <c r="G52" i="18"/>
  <c r="H52" i="18"/>
  <c r="I52" i="18"/>
  <c r="B197" i="18" s="1"/>
  <c r="J52" i="18"/>
  <c r="K52" i="18"/>
  <c r="L52" i="18"/>
  <c r="M52" i="18"/>
  <c r="N52" i="18"/>
  <c r="O52" i="18"/>
  <c r="D52" i="18" s="1"/>
  <c r="P52" i="18"/>
  <c r="B51" i="18"/>
  <c r="C51" i="18"/>
  <c r="E51" i="18"/>
  <c r="G51" i="18"/>
  <c r="H51" i="18"/>
  <c r="I51" i="18"/>
  <c r="B196" i="18" s="1"/>
  <c r="J51" i="18"/>
  <c r="K51" i="18"/>
  <c r="L51" i="18"/>
  <c r="M51" i="18"/>
  <c r="N51" i="18"/>
  <c r="O51" i="18"/>
  <c r="D51" i="18" s="1"/>
  <c r="P51" i="18"/>
  <c r="B50" i="18"/>
  <c r="C50" i="18"/>
  <c r="E50" i="18"/>
  <c r="G50" i="18"/>
  <c r="H50" i="18"/>
  <c r="I50" i="18"/>
  <c r="B195" i="18" s="1"/>
  <c r="J50" i="18"/>
  <c r="K50" i="18"/>
  <c r="L50" i="18"/>
  <c r="M50" i="18"/>
  <c r="N50" i="18"/>
  <c r="O50" i="18"/>
  <c r="D50" i="18" s="1"/>
  <c r="P50" i="18"/>
  <c r="B49" i="18"/>
  <c r="C49" i="18"/>
  <c r="E49" i="18"/>
  <c r="G49" i="18"/>
  <c r="H49" i="18"/>
  <c r="I49" i="18"/>
  <c r="B194" i="18" s="1"/>
  <c r="J49" i="18"/>
  <c r="K49" i="18"/>
  <c r="L49" i="18"/>
  <c r="M49" i="18"/>
  <c r="N49" i="18"/>
  <c r="O49" i="18"/>
  <c r="P49" i="18"/>
  <c r="B48" i="18"/>
  <c r="C48" i="18"/>
  <c r="E48" i="18"/>
  <c r="G48" i="18"/>
  <c r="H48" i="18"/>
  <c r="I48" i="18"/>
  <c r="B193" i="18" s="1"/>
  <c r="J48" i="18"/>
  <c r="K48" i="18"/>
  <c r="L48" i="18"/>
  <c r="M48" i="18"/>
  <c r="N48" i="18"/>
  <c r="O48" i="18"/>
  <c r="P48" i="18"/>
  <c r="C47" i="18"/>
  <c r="E47" i="18"/>
  <c r="G47" i="18"/>
  <c r="H47" i="18"/>
  <c r="I47" i="18"/>
  <c r="B192" i="18" s="1"/>
  <c r="J47" i="18"/>
  <c r="K47" i="18"/>
  <c r="L47" i="18"/>
  <c r="M47" i="18"/>
  <c r="N47" i="18"/>
  <c r="O47" i="18"/>
  <c r="P47" i="18"/>
  <c r="B47" i="18"/>
  <c r="C46" i="18"/>
  <c r="E46" i="18"/>
  <c r="G46" i="18"/>
  <c r="H46" i="18"/>
  <c r="I46" i="18"/>
  <c r="B191" i="18" s="1"/>
  <c r="J46" i="18"/>
  <c r="K46" i="18"/>
  <c r="L46" i="18"/>
  <c r="M46" i="18"/>
  <c r="N46" i="18"/>
  <c r="O46" i="18"/>
  <c r="P46" i="18"/>
  <c r="B46" i="18"/>
  <c r="C44" i="18"/>
  <c r="E44" i="18"/>
  <c r="G44" i="18"/>
  <c r="H44" i="18"/>
  <c r="I44" i="18"/>
  <c r="B189" i="18" s="1"/>
  <c r="J44" i="18"/>
  <c r="K44" i="18"/>
  <c r="L44" i="18"/>
  <c r="M44" i="18"/>
  <c r="N44" i="18"/>
  <c r="O44" i="18"/>
  <c r="P44" i="18"/>
  <c r="C45" i="18"/>
  <c r="E45" i="18"/>
  <c r="G45" i="18"/>
  <c r="H45" i="18"/>
  <c r="I45" i="18"/>
  <c r="B190" i="18" s="1"/>
  <c r="J45" i="18"/>
  <c r="K45" i="18"/>
  <c r="L45" i="18"/>
  <c r="M45" i="18"/>
  <c r="N45" i="18"/>
  <c r="O45" i="18"/>
  <c r="P45" i="18"/>
  <c r="B45" i="18"/>
  <c r="B44" i="18"/>
  <c r="C43" i="18"/>
  <c r="E43" i="18"/>
  <c r="G43" i="18"/>
  <c r="H43" i="18"/>
  <c r="I43" i="18"/>
  <c r="B188" i="18" s="1"/>
  <c r="J43" i="18"/>
  <c r="K43" i="18"/>
  <c r="L43" i="18"/>
  <c r="M43" i="18"/>
  <c r="N43" i="18"/>
  <c r="O43" i="18"/>
  <c r="P43" i="18"/>
  <c r="B43" i="18"/>
  <c r="B42" i="18"/>
  <c r="C42" i="18"/>
  <c r="E42" i="18"/>
  <c r="G42" i="18"/>
  <c r="H42" i="18"/>
  <c r="I42" i="18"/>
  <c r="B187" i="18" s="1"/>
  <c r="J42" i="18"/>
  <c r="K42" i="18"/>
  <c r="L42" i="18"/>
  <c r="M42" i="18"/>
  <c r="N42" i="18"/>
  <c r="O42" i="18"/>
  <c r="P42" i="18"/>
  <c r="B41" i="18"/>
  <c r="C41" i="18"/>
  <c r="E41" i="18"/>
  <c r="G41" i="18"/>
  <c r="H41" i="18"/>
  <c r="I41" i="18"/>
  <c r="B186" i="18" s="1"/>
  <c r="J41" i="18"/>
  <c r="K41" i="18"/>
  <c r="L41" i="18"/>
  <c r="M41" i="18"/>
  <c r="N41" i="18"/>
  <c r="O41" i="18"/>
  <c r="P41" i="18"/>
  <c r="C40" i="18"/>
  <c r="E40" i="18"/>
  <c r="G40" i="18"/>
  <c r="H40" i="18"/>
  <c r="I40" i="18"/>
  <c r="B185" i="18" s="1"/>
  <c r="J40" i="18"/>
  <c r="K40" i="18"/>
  <c r="L40" i="18"/>
  <c r="M40" i="18"/>
  <c r="N40" i="18"/>
  <c r="O40" i="18"/>
  <c r="P40" i="18"/>
  <c r="B40" i="18"/>
  <c r="B39" i="18"/>
  <c r="C39" i="18"/>
  <c r="E39" i="18"/>
  <c r="G39" i="18"/>
  <c r="H39" i="18"/>
  <c r="I39" i="18"/>
  <c r="B184" i="18" s="1"/>
  <c r="J39" i="18"/>
  <c r="K39" i="18"/>
  <c r="L39" i="18"/>
  <c r="M39" i="18"/>
  <c r="N39" i="18"/>
  <c r="O39" i="18"/>
  <c r="D39" i="18" s="1"/>
  <c r="P39" i="18"/>
  <c r="B38" i="18"/>
  <c r="C38" i="18"/>
  <c r="E38" i="18"/>
  <c r="G38" i="18"/>
  <c r="H38" i="18"/>
  <c r="I38" i="18"/>
  <c r="B183" i="18" s="1"/>
  <c r="J38" i="18"/>
  <c r="K38" i="18"/>
  <c r="L38" i="18"/>
  <c r="M38" i="18"/>
  <c r="N38" i="18"/>
  <c r="O38" i="18"/>
  <c r="D38" i="18" s="1"/>
  <c r="P38" i="18"/>
  <c r="B37" i="18"/>
  <c r="C37" i="18"/>
  <c r="E37" i="18"/>
  <c r="G37" i="18"/>
  <c r="H37" i="18"/>
  <c r="I37" i="18"/>
  <c r="B182" i="18" s="1"/>
  <c r="J37" i="18"/>
  <c r="K37" i="18"/>
  <c r="L37" i="18"/>
  <c r="M37" i="18"/>
  <c r="N37" i="18"/>
  <c r="O37" i="18"/>
  <c r="D37" i="18" s="1"/>
  <c r="P37" i="18"/>
  <c r="B36" i="18"/>
  <c r="C36" i="18"/>
  <c r="E36" i="18"/>
  <c r="G36" i="18"/>
  <c r="H36" i="18"/>
  <c r="I36" i="18"/>
  <c r="B181" i="18" s="1"/>
  <c r="J36" i="18"/>
  <c r="K36" i="18"/>
  <c r="L36" i="18"/>
  <c r="M36" i="18"/>
  <c r="N36" i="18"/>
  <c r="O36" i="18"/>
  <c r="D36" i="18" s="1"/>
  <c r="P36" i="18"/>
  <c r="B34" i="18"/>
  <c r="C34" i="18"/>
  <c r="E34" i="18"/>
  <c r="G34" i="18"/>
  <c r="H34" i="18"/>
  <c r="I34" i="18"/>
  <c r="B179" i="18" s="1"/>
  <c r="J34" i="18"/>
  <c r="K34" i="18"/>
  <c r="L34" i="18"/>
  <c r="M34" i="18"/>
  <c r="N34" i="18"/>
  <c r="O34" i="18"/>
  <c r="D34" i="18" s="1"/>
  <c r="P34" i="18"/>
  <c r="B35" i="18"/>
  <c r="C35" i="18"/>
  <c r="E35" i="18"/>
  <c r="G35" i="18"/>
  <c r="H35" i="18"/>
  <c r="I35" i="18"/>
  <c r="B180" i="18" s="1"/>
  <c r="J35" i="18"/>
  <c r="K35" i="18"/>
  <c r="L35" i="18"/>
  <c r="M35" i="18"/>
  <c r="N35" i="18"/>
  <c r="O35" i="18"/>
  <c r="D35" i="18" s="1"/>
  <c r="P35" i="18"/>
  <c r="B33" i="18"/>
  <c r="C33" i="18"/>
  <c r="E33" i="18"/>
  <c r="G33" i="18"/>
  <c r="H33" i="18"/>
  <c r="I33" i="18"/>
  <c r="B178" i="18" s="1"/>
  <c r="J33" i="18"/>
  <c r="K33" i="18"/>
  <c r="L33" i="18"/>
  <c r="M33" i="18"/>
  <c r="N33" i="18"/>
  <c r="O33" i="18"/>
  <c r="D33" i="18" s="1"/>
  <c r="P33" i="18"/>
  <c r="B32" i="18"/>
  <c r="C32" i="18"/>
  <c r="E32" i="18"/>
  <c r="G32" i="18"/>
  <c r="H32" i="18"/>
  <c r="I32" i="18"/>
  <c r="B177" i="18" s="1"/>
  <c r="J32" i="18"/>
  <c r="K32" i="18"/>
  <c r="L32" i="18"/>
  <c r="M32" i="18"/>
  <c r="N32" i="18"/>
  <c r="O32" i="18"/>
  <c r="D32" i="18" s="1"/>
  <c r="P32" i="18"/>
  <c r="B31" i="18"/>
  <c r="C31" i="18"/>
  <c r="E31" i="18"/>
  <c r="G31" i="18"/>
  <c r="H31" i="18"/>
  <c r="I31" i="18"/>
  <c r="B176" i="18" s="1"/>
  <c r="J31" i="18"/>
  <c r="K31" i="18"/>
  <c r="L31" i="18"/>
  <c r="M31" i="18"/>
  <c r="N31" i="18"/>
  <c r="O31" i="18"/>
  <c r="D31" i="18" s="1"/>
  <c r="P31" i="18"/>
  <c r="B29" i="18"/>
  <c r="C29" i="18"/>
  <c r="E29" i="18"/>
  <c r="G29" i="18"/>
  <c r="H29" i="18"/>
  <c r="I29" i="18"/>
  <c r="B174" i="18" s="1"/>
  <c r="J29" i="18"/>
  <c r="K29" i="18"/>
  <c r="L29" i="18"/>
  <c r="M29" i="18"/>
  <c r="N29" i="18"/>
  <c r="O29" i="18"/>
  <c r="D29" i="18" s="1"/>
  <c r="P29" i="18"/>
  <c r="B30" i="18"/>
  <c r="C30" i="18"/>
  <c r="E30" i="18"/>
  <c r="G30" i="18"/>
  <c r="H30" i="18"/>
  <c r="I30" i="18"/>
  <c r="B175" i="18" s="1"/>
  <c r="J30" i="18"/>
  <c r="K30" i="18"/>
  <c r="L30" i="18"/>
  <c r="M30" i="18"/>
  <c r="N30" i="18"/>
  <c r="O30" i="18"/>
  <c r="D30" i="18" s="1"/>
  <c r="P30" i="18"/>
  <c r="B28" i="18"/>
  <c r="C28" i="18"/>
  <c r="E28" i="18"/>
  <c r="G28" i="18"/>
  <c r="H28" i="18"/>
  <c r="I28" i="18"/>
  <c r="B173" i="18" s="1"/>
  <c r="J28" i="18"/>
  <c r="K28" i="18"/>
  <c r="L28" i="18"/>
  <c r="M28" i="18"/>
  <c r="N28" i="18"/>
  <c r="O28" i="18"/>
  <c r="D28" i="18" s="1"/>
  <c r="P28" i="18"/>
  <c r="B27" i="18"/>
  <c r="C27" i="18"/>
  <c r="E27" i="18"/>
  <c r="G27" i="18"/>
  <c r="H27" i="18"/>
  <c r="I27" i="18"/>
  <c r="B172" i="18" s="1"/>
  <c r="J27" i="18"/>
  <c r="K27" i="18"/>
  <c r="L27" i="18"/>
  <c r="M27" i="18"/>
  <c r="N27" i="18"/>
  <c r="O27" i="18"/>
  <c r="D27" i="18" s="1"/>
  <c r="P27" i="18"/>
  <c r="B26" i="18"/>
  <c r="C26" i="18"/>
  <c r="E26" i="18"/>
  <c r="G26" i="18"/>
  <c r="H26" i="18"/>
  <c r="I26" i="18"/>
  <c r="B171" i="18" s="1"/>
  <c r="J26" i="18"/>
  <c r="K26" i="18"/>
  <c r="L26" i="18"/>
  <c r="M26" i="18"/>
  <c r="N26" i="18"/>
  <c r="O26" i="18"/>
  <c r="D26" i="18" s="1"/>
  <c r="P26" i="18"/>
  <c r="B25" i="18"/>
  <c r="C25" i="18"/>
  <c r="E25" i="18"/>
  <c r="G25" i="18"/>
  <c r="H25" i="18"/>
  <c r="I25" i="18"/>
  <c r="B170" i="18" s="1"/>
  <c r="J25" i="18"/>
  <c r="K25" i="18"/>
  <c r="L25" i="18"/>
  <c r="M25" i="18"/>
  <c r="N25" i="18"/>
  <c r="O25" i="18"/>
  <c r="D25" i="18" s="1"/>
  <c r="P25" i="18"/>
  <c r="B24" i="18"/>
  <c r="C24" i="18"/>
  <c r="E24" i="18"/>
  <c r="G24" i="18"/>
  <c r="H24" i="18"/>
  <c r="I24" i="18"/>
  <c r="B169" i="18" s="1"/>
  <c r="J24" i="18"/>
  <c r="K24" i="18"/>
  <c r="L24" i="18"/>
  <c r="M24" i="18"/>
  <c r="N24" i="18"/>
  <c r="O24" i="18"/>
  <c r="D24" i="18" s="1"/>
  <c r="P24" i="18"/>
  <c r="B22" i="18"/>
  <c r="C22" i="18"/>
  <c r="E22" i="18"/>
  <c r="G22" i="18"/>
  <c r="H22" i="18"/>
  <c r="I22" i="18"/>
  <c r="B167" i="18" s="1"/>
  <c r="J22" i="18"/>
  <c r="K22" i="18"/>
  <c r="L22" i="18"/>
  <c r="M22" i="18"/>
  <c r="N22" i="18"/>
  <c r="O22" i="18"/>
  <c r="D22" i="18" s="1"/>
  <c r="P22" i="18"/>
  <c r="B23" i="18"/>
  <c r="C23" i="18"/>
  <c r="E23" i="18"/>
  <c r="G23" i="18"/>
  <c r="H23" i="18"/>
  <c r="I23" i="18"/>
  <c r="B168" i="18" s="1"/>
  <c r="J23" i="18"/>
  <c r="K23" i="18"/>
  <c r="L23" i="18"/>
  <c r="M23" i="18"/>
  <c r="N23" i="18"/>
  <c r="O23" i="18"/>
  <c r="D23" i="18" s="1"/>
  <c r="P23" i="18"/>
  <c r="B21" i="18"/>
  <c r="C21" i="18"/>
  <c r="E21" i="18"/>
  <c r="G21" i="18"/>
  <c r="H21" i="18"/>
  <c r="I21" i="18"/>
  <c r="B166" i="18" s="1"/>
  <c r="J21" i="18"/>
  <c r="K21" i="18"/>
  <c r="L21" i="18"/>
  <c r="M21" i="18"/>
  <c r="N21" i="18"/>
  <c r="O21" i="18"/>
  <c r="D21" i="18" s="1"/>
  <c r="P21" i="18"/>
  <c r="C20" i="18"/>
  <c r="E20" i="18"/>
  <c r="G20" i="18"/>
  <c r="H20" i="18"/>
  <c r="I20" i="18"/>
  <c r="B165" i="18" s="1"/>
  <c r="J20" i="18"/>
  <c r="K20" i="18"/>
  <c r="L20" i="18"/>
  <c r="M20" i="18"/>
  <c r="N20" i="18"/>
  <c r="O20" i="18"/>
  <c r="D20" i="18" s="1"/>
  <c r="P20" i="18"/>
  <c r="B20" i="18"/>
  <c r="B19" i="18"/>
  <c r="C19" i="18"/>
  <c r="E19" i="18"/>
  <c r="G19" i="18"/>
  <c r="H19" i="18"/>
  <c r="I19" i="18"/>
  <c r="K19" i="18"/>
  <c r="L19" i="18"/>
  <c r="M19" i="18"/>
  <c r="N19" i="18"/>
  <c r="O19" i="18"/>
  <c r="D19" i="18" s="1"/>
  <c r="P19" i="18"/>
  <c r="C18" i="18"/>
  <c r="E18" i="18"/>
  <c r="G18" i="18"/>
  <c r="H18" i="18"/>
  <c r="I18" i="18"/>
  <c r="B163" i="18" s="1"/>
  <c r="K18" i="18"/>
  <c r="L18" i="18"/>
  <c r="M18" i="18"/>
  <c r="N18" i="18"/>
  <c r="O18" i="18"/>
  <c r="D18" i="18" s="1"/>
  <c r="P18" i="18"/>
  <c r="B18" i="18"/>
  <c r="B17" i="18"/>
  <c r="C17" i="18"/>
  <c r="E17" i="18"/>
  <c r="G17" i="18"/>
  <c r="H17" i="18"/>
  <c r="I17" i="18"/>
  <c r="K17" i="18"/>
  <c r="L17" i="18"/>
  <c r="M17" i="18"/>
  <c r="N17" i="18"/>
  <c r="O17" i="18"/>
  <c r="D17" i="18" s="1"/>
  <c r="P17" i="18"/>
  <c r="C16" i="18"/>
  <c r="E16" i="18"/>
  <c r="G16" i="18"/>
  <c r="H16" i="18"/>
  <c r="I16" i="18"/>
  <c r="K16" i="18"/>
  <c r="L16" i="18"/>
  <c r="M16" i="18"/>
  <c r="N16" i="18"/>
  <c r="O16" i="18"/>
  <c r="D16" i="18" s="1"/>
  <c r="P16" i="18"/>
  <c r="B16" i="18"/>
  <c r="B15" i="18"/>
  <c r="C15" i="18"/>
  <c r="E15" i="18"/>
  <c r="G15" i="18"/>
  <c r="H15" i="18"/>
  <c r="I15" i="18"/>
  <c r="J15" i="18"/>
  <c r="K15" i="18"/>
  <c r="L15" i="18"/>
  <c r="M15" i="18"/>
  <c r="N15" i="18"/>
  <c r="O15" i="18"/>
  <c r="D15" i="18" s="1"/>
  <c r="P15" i="18"/>
  <c r="B14" i="18"/>
  <c r="C14" i="18"/>
  <c r="E14" i="18"/>
  <c r="G14" i="18"/>
  <c r="H14" i="18"/>
  <c r="I14" i="18"/>
  <c r="B159" i="18" s="1"/>
  <c r="J14" i="18"/>
  <c r="K14" i="18"/>
  <c r="L14" i="18"/>
  <c r="M14" i="18"/>
  <c r="N14" i="18"/>
  <c r="O14" i="18"/>
  <c r="D14" i="18" s="1"/>
  <c r="P14" i="18"/>
  <c r="B13" i="18"/>
  <c r="C13" i="18"/>
  <c r="E13" i="18"/>
  <c r="G13" i="18"/>
  <c r="H13" i="18"/>
  <c r="I13" i="18"/>
  <c r="J13" i="18"/>
  <c r="K13" i="18"/>
  <c r="L13" i="18"/>
  <c r="M13" i="18"/>
  <c r="N13" i="18"/>
  <c r="O13" i="18"/>
  <c r="D13" i="18" s="1"/>
  <c r="P13" i="18"/>
  <c r="B12" i="18"/>
  <c r="C12" i="18"/>
  <c r="E12" i="18"/>
  <c r="G12" i="18"/>
  <c r="H12" i="18"/>
  <c r="I12" i="18"/>
  <c r="J12" i="18"/>
  <c r="K12" i="18"/>
  <c r="L12" i="18"/>
  <c r="M12" i="18"/>
  <c r="N12" i="18"/>
  <c r="O12" i="18"/>
  <c r="D12" i="18" s="1"/>
  <c r="P12" i="18"/>
  <c r="B11" i="18"/>
  <c r="C11" i="18"/>
  <c r="E11" i="18"/>
  <c r="G11" i="18"/>
  <c r="H11" i="18"/>
  <c r="I11" i="18"/>
  <c r="J11" i="18"/>
  <c r="K11" i="18"/>
  <c r="L11" i="18"/>
  <c r="M11" i="18"/>
  <c r="N11" i="18"/>
  <c r="O11" i="18"/>
  <c r="D11" i="18" s="1"/>
  <c r="P11" i="18"/>
  <c r="B10" i="18"/>
  <c r="C10" i="18"/>
  <c r="E10" i="18"/>
  <c r="G10" i="18"/>
  <c r="H10" i="18"/>
  <c r="I10" i="18"/>
  <c r="J10" i="18"/>
  <c r="K10" i="18"/>
  <c r="L10" i="18"/>
  <c r="M10" i="18"/>
  <c r="N10" i="18"/>
  <c r="O10" i="18"/>
  <c r="D10" i="18" s="1"/>
  <c r="P10" i="18"/>
  <c r="B8" i="18"/>
  <c r="C8" i="18"/>
  <c r="E8" i="18"/>
  <c r="G8" i="18"/>
  <c r="H8" i="18"/>
  <c r="I8" i="18"/>
  <c r="J8" i="18"/>
  <c r="K8" i="18"/>
  <c r="L8" i="18"/>
  <c r="M8" i="18"/>
  <c r="N8" i="18"/>
  <c r="O8" i="18"/>
  <c r="D8" i="18" s="1"/>
  <c r="P8" i="18"/>
  <c r="B9" i="18"/>
  <c r="C9" i="18"/>
  <c r="E9" i="18"/>
  <c r="G9" i="18"/>
  <c r="H9" i="18"/>
  <c r="I9" i="18"/>
  <c r="J9" i="18"/>
  <c r="K9" i="18"/>
  <c r="L9" i="18"/>
  <c r="M9" i="18"/>
  <c r="N9" i="18"/>
  <c r="O9" i="18"/>
  <c r="D9" i="18" s="1"/>
  <c r="P9" i="18"/>
  <c r="C7" i="18"/>
  <c r="E7" i="18"/>
  <c r="G7" i="18"/>
  <c r="H7" i="18"/>
  <c r="I7" i="18"/>
  <c r="J7" i="18"/>
  <c r="K7" i="18"/>
  <c r="L7" i="18"/>
  <c r="M7" i="18"/>
  <c r="N7" i="18"/>
  <c r="O7" i="18"/>
  <c r="D7" i="18" s="1"/>
  <c r="P7" i="18"/>
  <c r="B7" i="18"/>
  <c r="C6" i="18"/>
  <c r="E6" i="18"/>
  <c r="G6" i="18"/>
  <c r="H6" i="18"/>
  <c r="I6" i="18"/>
  <c r="B151" i="18" s="1"/>
  <c r="J6" i="18"/>
  <c r="K6" i="18"/>
  <c r="L6" i="18"/>
  <c r="M6" i="18"/>
  <c r="N6" i="18"/>
  <c r="O6" i="18"/>
  <c r="D6" i="18" s="1"/>
  <c r="P6" i="18"/>
  <c r="B6" i="18"/>
  <c r="B24" i="16"/>
  <c r="C24" i="16"/>
  <c r="D24" i="16"/>
  <c r="G24" i="16"/>
  <c r="H24" i="16"/>
  <c r="I24" i="16"/>
  <c r="B45" i="16" s="1"/>
  <c r="J24" i="16"/>
  <c r="K24" i="16"/>
  <c r="L24" i="16"/>
  <c r="M24" i="16"/>
  <c r="N24" i="16"/>
  <c r="O24" i="16"/>
  <c r="E24" i="16" s="1"/>
  <c r="P24" i="16"/>
  <c r="B22" i="16"/>
  <c r="C22" i="16"/>
  <c r="D22" i="16"/>
  <c r="G22" i="16"/>
  <c r="H22" i="16"/>
  <c r="I22" i="16"/>
  <c r="B43" i="16" s="1"/>
  <c r="J22" i="16"/>
  <c r="K22" i="16"/>
  <c r="L22" i="16"/>
  <c r="M22" i="16"/>
  <c r="N22" i="16"/>
  <c r="O22" i="16"/>
  <c r="E22" i="16" s="1"/>
  <c r="P22" i="16"/>
  <c r="B23" i="16"/>
  <c r="C23" i="16"/>
  <c r="D23" i="16"/>
  <c r="G23" i="16"/>
  <c r="H23" i="16"/>
  <c r="I23" i="16"/>
  <c r="B44" i="16" s="1"/>
  <c r="J23" i="16"/>
  <c r="K23" i="16"/>
  <c r="L23" i="16"/>
  <c r="M23" i="16"/>
  <c r="N23" i="16"/>
  <c r="O23" i="16"/>
  <c r="E23" i="16" s="1"/>
  <c r="P23" i="16"/>
  <c r="B21" i="16"/>
  <c r="C21" i="16"/>
  <c r="D21" i="16"/>
  <c r="G21" i="16"/>
  <c r="H21" i="16"/>
  <c r="I21" i="16"/>
  <c r="B42" i="16" s="1"/>
  <c r="J21" i="16"/>
  <c r="K21" i="16"/>
  <c r="L21" i="16"/>
  <c r="M21" i="16"/>
  <c r="N21" i="16"/>
  <c r="O21" i="16"/>
  <c r="E21" i="16" s="1"/>
  <c r="P21" i="16"/>
  <c r="C20" i="16"/>
  <c r="D20" i="16"/>
  <c r="G20" i="16"/>
  <c r="H20" i="16"/>
  <c r="I20" i="16"/>
  <c r="B41" i="16" s="1"/>
  <c r="J20" i="16"/>
  <c r="K20" i="16"/>
  <c r="L20" i="16"/>
  <c r="M20" i="16"/>
  <c r="N20" i="16"/>
  <c r="O20" i="16"/>
  <c r="E20" i="16" s="1"/>
  <c r="P20" i="16"/>
  <c r="B20" i="16"/>
  <c r="B19" i="16"/>
  <c r="C19" i="16"/>
  <c r="D19" i="16"/>
  <c r="G19" i="16"/>
  <c r="H19" i="16"/>
  <c r="I19" i="16"/>
  <c r="B40" i="16" s="1"/>
  <c r="J19" i="16"/>
  <c r="K19" i="16"/>
  <c r="L19" i="16"/>
  <c r="M19" i="16"/>
  <c r="N19" i="16"/>
  <c r="O19" i="16"/>
  <c r="E19" i="16" s="1"/>
  <c r="P19" i="16"/>
  <c r="B18" i="16"/>
  <c r="C18" i="16"/>
  <c r="D18" i="16"/>
  <c r="G18" i="16"/>
  <c r="H18" i="16"/>
  <c r="I18" i="16"/>
  <c r="B39" i="16" s="1"/>
  <c r="J18" i="16"/>
  <c r="K18" i="16"/>
  <c r="L18" i="16"/>
  <c r="M18" i="16"/>
  <c r="N18" i="16"/>
  <c r="O18" i="16"/>
  <c r="E18" i="16" s="1"/>
  <c r="P18" i="16"/>
  <c r="B17" i="16"/>
  <c r="C17" i="16"/>
  <c r="D17" i="16"/>
  <c r="G17" i="16"/>
  <c r="H17" i="16"/>
  <c r="I17" i="16"/>
  <c r="B38" i="16" s="1"/>
  <c r="J17" i="16"/>
  <c r="K17" i="16"/>
  <c r="L17" i="16"/>
  <c r="M17" i="16"/>
  <c r="N17" i="16"/>
  <c r="O17" i="16"/>
  <c r="E17" i="16" s="1"/>
  <c r="P17" i="16"/>
  <c r="C16" i="16"/>
  <c r="D16" i="16"/>
  <c r="G16" i="16"/>
  <c r="H16" i="16"/>
  <c r="I16" i="16"/>
  <c r="B37" i="16" s="1"/>
  <c r="J16" i="16"/>
  <c r="K16" i="16"/>
  <c r="L16" i="16"/>
  <c r="M16" i="16"/>
  <c r="N16" i="16"/>
  <c r="O16" i="16"/>
  <c r="E16" i="16" s="1"/>
  <c r="P16" i="16"/>
  <c r="B16" i="16"/>
  <c r="C15" i="16"/>
  <c r="D15" i="16"/>
  <c r="G15" i="16"/>
  <c r="H15" i="16"/>
  <c r="I15" i="16"/>
  <c r="K15" i="16"/>
  <c r="L15" i="16"/>
  <c r="M15" i="16"/>
  <c r="N15" i="16"/>
  <c r="O15" i="16"/>
  <c r="E15" i="16" s="1"/>
  <c r="P15" i="16"/>
  <c r="B15" i="16"/>
  <c r="B14" i="16"/>
  <c r="C14" i="16"/>
  <c r="D14" i="16"/>
  <c r="G14" i="16"/>
  <c r="H14" i="16"/>
  <c r="I14" i="16"/>
  <c r="B35" i="16" s="1"/>
  <c r="K14" i="16"/>
  <c r="L14" i="16"/>
  <c r="M14" i="16"/>
  <c r="N14" i="16"/>
  <c r="O14" i="16"/>
  <c r="E14" i="16" s="1"/>
  <c r="P14" i="16"/>
  <c r="C13" i="16"/>
  <c r="D13" i="16"/>
  <c r="G13" i="16"/>
  <c r="H13" i="16"/>
  <c r="I13" i="16"/>
  <c r="K13" i="16"/>
  <c r="L13" i="16"/>
  <c r="M13" i="16"/>
  <c r="N13" i="16"/>
  <c r="O13" i="16"/>
  <c r="P13" i="16"/>
  <c r="B13" i="16"/>
  <c r="B12" i="16"/>
  <c r="C12" i="16"/>
  <c r="D12" i="16"/>
  <c r="G12" i="16"/>
  <c r="H12" i="16"/>
  <c r="I12" i="16"/>
  <c r="J12" i="16"/>
  <c r="K12" i="16"/>
  <c r="L12" i="16"/>
  <c r="M12" i="16"/>
  <c r="N12" i="16"/>
  <c r="O12" i="16"/>
  <c r="E12" i="16" s="1"/>
  <c r="P12" i="16"/>
  <c r="B11" i="16"/>
  <c r="C11" i="16"/>
  <c r="D11" i="16"/>
  <c r="G11" i="16"/>
  <c r="H11" i="16"/>
  <c r="I11" i="16"/>
  <c r="B32" i="16" s="1"/>
  <c r="J11" i="16"/>
  <c r="K11" i="16"/>
  <c r="L11" i="16"/>
  <c r="M11" i="16"/>
  <c r="N11" i="16"/>
  <c r="O11" i="16"/>
  <c r="E11" i="16" s="1"/>
  <c r="P11" i="16"/>
  <c r="B10" i="16"/>
  <c r="C10" i="16"/>
  <c r="D10" i="16"/>
  <c r="G10" i="16"/>
  <c r="H10" i="16"/>
  <c r="I10" i="16"/>
  <c r="J10" i="16"/>
  <c r="K10" i="16"/>
  <c r="L10" i="16"/>
  <c r="M10" i="16"/>
  <c r="N10" i="16"/>
  <c r="O10" i="16"/>
  <c r="E10" i="16" s="1"/>
  <c r="P10" i="16"/>
  <c r="B9" i="16"/>
  <c r="C9" i="16"/>
  <c r="D9" i="16"/>
  <c r="G9" i="16"/>
  <c r="H9" i="16"/>
  <c r="I9" i="16"/>
  <c r="J9" i="16"/>
  <c r="K9" i="16"/>
  <c r="L9" i="16"/>
  <c r="M9" i="16"/>
  <c r="N9" i="16"/>
  <c r="O9" i="16"/>
  <c r="E9" i="16" s="1"/>
  <c r="P9" i="16"/>
  <c r="B8" i="16"/>
  <c r="C8" i="16"/>
  <c r="D8" i="16"/>
  <c r="G8" i="16"/>
  <c r="H8" i="16"/>
  <c r="I8" i="16"/>
  <c r="J8" i="16"/>
  <c r="K8" i="16"/>
  <c r="L8" i="16"/>
  <c r="M8" i="16"/>
  <c r="N8" i="16"/>
  <c r="O8" i="16"/>
  <c r="E8" i="16" s="1"/>
  <c r="P8" i="16"/>
  <c r="C7" i="16"/>
  <c r="D7" i="16"/>
  <c r="G7" i="16"/>
  <c r="H7" i="16"/>
  <c r="I7" i="16"/>
  <c r="J7" i="16"/>
  <c r="K7" i="16"/>
  <c r="L7" i="16"/>
  <c r="M7" i="16"/>
  <c r="N7" i="16"/>
  <c r="O7" i="16"/>
  <c r="E7" i="16" s="1"/>
  <c r="P7" i="16"/>
  <c r="B7" i="16"/>
  <c r="C6" i="16"/>
  <c r="D6" i="16"/>
  <c r="G6" i="16"/>
  <c r="H6" i="16"/>
  <c r="I6" i="16"/>
  <c r="B27" i="16" s="1"/>
  <c r="J6" i="16"/>
  <c r="K6" i="16"/>
  <c r="L6" i="16"/>
  <c r="M6" i="16"/>
  <c r="N6" i="16"/>
  <c r="O6" i="16"/>
  <c r="E6" i="16" s="1"/>
  <c r="P6" i="16"/>
  <c r="C11" i="17"/>
  <c r="D11" i="17"/>
  <c r="G11" i="17"/>
  <c r="H11" i="17"/>
  <c r="I11" i="17"/>
  <c r="B43" i="17" s="1"/>
  <c r="J11" i="17"/>
  <c r="K11" i="17"/>
  <c r="L11" i="17"/>
  <c r="M11" i="17"/>
  <c r="N11" i="17"/>
  <c r="O11" i="17"/>
  <c r="E11" i="17" s="1"/>
  <c r="C12" i="17"/>
  <c r="D12" i="17"/>
  <c r="G12" i="17"/>
  <c r="H12" i="17"/>
  <c r="I12" i="17"/>
  <c r="B44" i="17" s="1"/>
  <c r="J12" i="17"/>
  <c r="K12" i="17"/>
  <c r="L12" i="17"/>
  <c r="M12" i="17"/>
  <c r="N12" i="17"/>
  <c r="O12" i="17"/>
  <c r="E12" i="17" s="1"/>
  <c r="C13" i="17"/>
  <c r="D13" i="17"/>
  <c r="G13" i="17"/>
  <c r="H13" i="17"/>
  <c r="I13" i="17"/>
  <c r="J13" i="17"/>
  <c r="K13" i="17"/>
  <c r="L13" i="17"/>
  <c r="M13" i="17"/>
  <c r="N13" i="17"/>
  <c r="O13" i="17"/>
  <c r="E13" i="17" s="1"/>
  <c r="C14" i="17"/>
  <c r="D14" i="17"/>
  <c r="G14" i="17"/>
  <c r="H14" i="17"/>
  <c r="I14" i="17"/>
  <c r="J14" i="17"/>
  <c r="K14" i="17"/>
  <c r="L14" i="17"/>
  <c r="M14" i="17"/>
  <c r="N14" i="17"/>
  <c r="O14" i="17"/>
  <c r="E14" i="17" s="1"/>
  <c r="B14" i="17"/>
  <c r="B12" i="17"/>
  <c r="B13" i="17"/>
  <c r="B11" i="17"/>
  <c r="C10" i="17"/>
  <c r="D10" i="17"/>
  <c r="G10" i="17"/>
  <c r="H10" i="17"/>
  <c r="I10" i="17"/>
  <c r="J10" i="17"/>
  <c r="K10" i="17"/>
  <c r="L10" i="17"/>
  <c r="M10" i="17"/>
  <c r="N10" i="17"/>
  <c r="O10" i="17"/>
  <c r="E10" i="17" s="1"/>
  <c r="B10" i="17"/>
  <c r="G9" i="17"/>
  <c r="C9" i="17"/>
  <c r="D9" i="17"/>
  <c r="H9" i="17"/>
  <c r="I9" i="17"/>
  <c r="J9" i="17"/>
  <c r="K9" i="17"/>
  <c r="L9" i="17"/>
  <c r="M9" i="17"/>
  <c r="N9" i="17"/>
  <c r="O9" i="17"/>
  <c r="E9" i="17" s="1"/>
  <c r="P9" i="17"/>
  <c r="B9" i="17"/>
  <c r="B8" i="17"/>
  <c r="C8" i="17"/>
  <c r="D8" i="17"/>
  <c r="G8" i="17"/>
  <c r="H8" i="17"/>
  <c r="I8" i="17"/>
  <c r="J8" i="17"/>
  <c r="K8" i="17"/>
  <c r="L8" i="17"/>
  <c r="M8" i="17"/>
  <c r="N8" i="17"/>
  <c r="O8" i="17"/>
  <c r="E8" i="17" s="1"/>
  <c r="P8" i="17"/>
  <c r="B7" i="17"/>
  <c r="C7" i="17"/>
  <c r="D7" i="17"/>
  <c r="G7" i="17"/>
  <c r="H7" i="17"/>
  <c r="I7" i="17"/>
  <c r="J7" i="17"/>
  <c r="K7" i="17"/>
  <c r="L7" i="17"/>
  <c r="M7" i="17"/>
  <c r="N7" i="17"/>
  <c r="O7" i="17"/>
  <c r="E7" i="17" s="1"/>
  <c r="P7" i="17"/>
  <c r="C6" i="17"/>
  <c r="D6" i="17"/>
  <c r="G6" i="17"/>
  <c r="H6" i="17"/>
  <c r="I6" i="17"/>
  <c r="B42" i="17" s="1"/>
  <c r="J6" i="17"/>
  <c r="K6" i="17"/>
  <c r="L6" i="17"/>
  <c r="M6" i="17"/>
  <c r="N6" i="17"/>
  <c r="O6" i="17"/>
  <c r="E6" i="17" s="1"/>
  <c r="P6" i="17"/>
  <c r="B6" i="17"/>
  <c r="B10" i="15"/>
  <c r="C10" i="15"/>
  <c r="D10" i="15"/>
  <c r="G10" i="15"/>
  <c r="H10" i="15"/>
  <c r="I10" i="15"/>
  <c r="C23" i="15" s="1"/>
  <c r="J10" i="15"/>
  <c r="K10" i="15"/>
  <c r="L10" i="15"/>
  <c r="M10" i="15"/>
  <c r="N10" i="15"/>
  <c r="O10" i="15"/>
  <c r="E10" i="15" s="1"/>
  <c r="P10" i="15"/>
  <c r="B8" i="15"/>
  <c r="C8" i="15"/>
  <c r="D8" i="15"/>
  <c r="G8" i="15"/>
  <c r="H8" i="15"/>
  <c r="I8" i="15"/>
  <c r="J8" i="15"/>
  <c r="K8" i="15"/>
  <c r="L8" i="15"/>
  <c r="M8" i="15"/>
  <c r="N8" i="15"/>
  <c r="O8" i="15"/>
  <c r="E8" i="15" s="1"/>
  <c r="P8" i="15"/>
  <c r="B9" i="15"/>
  <c r="C9" i="15"/>
  <c r="D9" i="15"/>
  <c r="G9" i="15"/>
  <c r="H9" i="15"/>
  <c r="I9" i="15"/>
  <c r="J9" i="15"/>
  <c r="K9" i="15"/>
  <c r="L9" i="15"/>
  <c r="M9" i="15"/>
  <c r="N9" i="15"/>
  <c r="O9" i="15"/>
  <c r="E9" i="15" s="1"/>
  <c r="P9" i="15"/>
  <c r="C7" i="15"/>
  <c r="D7" i="15"/>
  <c r="G7" i="15"/>
  <c r="H7" i="15"/>
  <c r="I7" i="15"/>
  <c r="J7" i="15"/>
  <c r="K7" i="15"/>
  <c r="L7" i="15"/>
  <c r="M7" i="15"/>
  <c r="N7" i="15"/>
  <c r="O7" i="15"/>
  <c r="E7" i="15" s="1"/>
  <c r="P7" i="15"/>
  <c r="B7" i="15"/>
  <c r="C6" i="15"/>
  <c r="D6" i="15"/>
  <c r="G6" i="15"/>
  <c r="H6" i="15"/>
  <c r="I6" i="15"/>
  <c r="C13" i="15" s="1"/>
  <c r="J6" i="15"/>
  <c r="K6" i="15"/>
  <c r="L6" i="15"/>
  <c r="M6" i="15"/>
  <c r="N6" i="15"/>
  <c r="O6" i="15"/>
  <c r="E6" i="15" s="1"/>
  <c r="P6" i="15"/>
  <c r="B6" i="15"/>
  <c r="R11" i="9"/>
  <c r="C44" i="14"/>
  <c r="F44" i="14"/>
  <c r="G44" i="14"/>
  <c r="H44" i="14"/>
  <c r="I44" i="14"/>
  <c r="B88" i="14" s="1"/>
  <c r="J44" i="14"/>
  <c r="K44" i="14"/>
  <c r="L44" i="14"/>
  <c r="M44" i="14"/>
  <c r="N44" i="14"/>
  <c r="O44" i="14"/>
  <c r="D44" i="14" s="1"/>
  <c r="B44" i="14"/>
  <c r="B22" i="17" l="1"/>
  <c r="B21" i="17"/>
  <c r="B23" i="17"/>
  <c r="B26" i="17"/>
  <c r="B25" i="17"/>
  <c r="B24" i="17"/>
  <c r="OP280" i="22"/>
  <c r="OP276" i="22"/>
  <c r="OP278" i="22"/>
  <c r="OP279" i="22"/>
  <c r="OP275" i="22"/>
  <c r="OP274" i="22"/>
  <c r="OP277" i="22"/>
  <c r="OP243" i="22"/>
  <c r="TG89" i="22"/>
  <c r="TH97" i="22"/>
  <c r="TG90" i="22"/>
  <c r="TG165" i="22"/>
  <c r="TG109" i="22"/>
  <c r="TG257" i="22"/>
  <c r="TG96" i="22"/>
  <c r="TG113" i="22"/>
  <c r="OQ175" i="22"/>
  <c r="TG60" i="22"/>
  <c r="TG21" i="22"/>
  <c r="TG170" i="22"/>
  <c r="PI134" i="22"/>
  <c r="OQ232" i="22"/>
  <c r="PI131" i="22"/>
  <c r="PI292" i="22"/>
  <c r="TG176" i="22"/>
  <c r="OQ233" i="22"/>
  <c r="PI136" i="22"/>
  <c r="OQ184" i="22"/>
  <c r="TH261" i="22"/>
  <c r="OQ300" i="22"/>
  <c r="TG65" i="22"/>
  <c r="TH235" i="22"/>
  <c r="TG209" i="22"/>
  <c r="OQ231" i="22"/>
  <c r="OQ315" i="22"/>
  <c r="TG122" i="22"/>
  <c r="TG110" i="22"/>
  <c r="OQ293" i="22"/>
  <c r="OQ317" i="22"/>
  <c r="TG248" i="22"/>
  <c r="OQ316" i="22"/>
  <c r="TG26" i="22"/>
  <c r="TG164" i="22"/>
  <c r="TG107" i="22"/>
  <c r="TG39" i="22"/>
  <c r="TH247" i="22"/>
  <c r="PI216" i="22"/>
  <c r="OQ307" i="22"/>
  <c r="TG77" i="22"/>
  <c r="PI291" i="22"/>
  <c r="TG242" i="22"/>
  <c r="TG125" i="22"/>
  <c r="PI143" i="22"/>
  <c r="TH67" i="22"/>
  <c r="OQ180" i="22"/>
  <c r="TG99" i="22"/>
  <c r="TH100" i="22"/>
  <c r="TG237" i="22"/>
  <c r="PI287" i="22"/>
  <c r="PI144" i="22"/>
  <c r="TG202" i="22"/>
  <c r="TG255" i="22"/>
  <c r="TG23" i="22"/>
  <c r="OQ182" i="22"/>
  <c r="OQ311" i="22"/>
  <c r="PI133" i="22"/>
  <c r="TG40" i="22"/>
  <c r="TG205" i="22"/>
  <c r="OQ183" i="22"/>
  <c r="TG43" i="22"/>
  <c r="TH32" i="22"/>
  <c r="TG30" i="22"/>
  <c r="OQ222" i="22"/>
  <c r="PI218" i="22"/>
  <c r="TH269" i="22"/>
  <c r="TH121" i="22"/>
  <c r="OQ295" i="22"/>
  <c r="TG48" i="22"/>
  <c r="TG10" i="22"/>
  <c r="TG44" i="22"/>
  <c r="OQ301" i="22"/>
  <c r="PI142" i="22"/>
  <c r="TH42" i="22"/>
  <c r="TG262" i="22"/>
  <c r="TG41" i="22"/>
  <c r="TH38" i="22"/>
  <c r="PI288" i="22"/>
  <c r="PI140" i="22"/>
  <c r="OQ302" i="22"/>
  <c r="PI138" i="22"/>
  <c r="TG103" i="22"/>
  <c r="TG70" i="22"/>
  <c r="TG55" i="22"/>
  <c r="TG150" i="22"/>
  <c r="TG266" i="22"/>
  <c r="TG16" i="22"/>
  <c r="TG250" i="22"/>
  <c r="OQ227" i="22"/>
  <c r="TG45" i="22"/>
  <c r="OQ223" i="22"/>
  <c r="TG56" i="22"/>
  <c r="TH146" i="22"/>
  <c r="TG167" i="22"/>
  <c r="TG6" i="22"/>
  <c r="OQ185" i="22"/>
  <c r="TG253" i="22"/>
  <c r="TG244" i="22"/>
  <c r="TG11" i="22"/>
  <c r="TG162" i="22"/>
  <c r="PI215" i="22"/>
  <c r="TI73" i="22"/>
  <c r="PI128" i="22"/>
  <c r="TG87" i="22"/>
  <c r="TG37" i="22"/>
  <c r="TG35" i="22"/>
  <c r="OQ239" i="22"/>
  <c r="PI135" i="22"/>
  <c r="TG211" i="22"/>
  <c r="TH163" i="22"/>
  <c r="TG256" i="22"/>
  <c r="TG156" i="22"/>
  <c r="TG171" i="22"/>
  <c r="TG9" i="22"/>
  <c r="TG63" i="22"/>
  <c r="TG98" i="22"/>
  <c r="TH204" i="22"/>
  <c r="TG71" i="22"/>
  <c r="TG115" i="22"/>
  <c r="TG154" i="22"/>
  <c r="TG117" i="22"/>
  <c r="TG34" i="22"/>
  <c r="OQ190" i="22"/>
  <c r="PI283" i="22"/>
  <c r="OQ181" i="22"/>
  <c r="OQ296" i="22"/>
  <c r="TH265" i="22"/>
  <c r="TG160" i="22"/>
  <c r="TH88" i="22"/>
  <c r="TG92" i="22"/>
  <c r="TG267" i="22"/>
  <c r="TG126" i="22"/>
  <c r="TH36" i="22"/>
  <c r="TG62" i="22"/>
  <c r="TH123" i="22"/>
  <c r="TG17" i="22"/>
  <c r="OQ320" i="22"/>
  <c r="PI284" i="22"/>
  <c r="TI82" i="22"/>
  <c r="TG254" i="22"/>
  <c r="TG57" i="22"/>
  <c r="TG270" i="22"/>
  <c r="TH105" i="22"/>
  <c r="TG85" i="22"/>
  <c r="TG169" i="22"/>
  <c r="OQ314" i="22"/>
  <c r="OQ195" i="22"/>
  <c r="OQ189" i="22"/>
  <c r="TG61" i="22"/>
  <c r="PI286" i="22"/>
  <c r="TG271" i="22"/>
  <c r="TG28" i="22"/>
  <c r="PI141" i="22"/>
  <c r="OQ230" i="22"/>
  <c r="TG111" i="22"/>
  <c r="OQ228" i="22"/>
  <c r="TH83" i="22"/>
  <c r="TH210" i="22"/>
  <c r="OQ224" i="22"/>
  <c r="TG168" i="22"/>
  <c r="TG246" i="22"/>
  <c r="OQ200" i="22"/>
  <c r="TG145" i="22"/>
  <c r="TG47" i="22"/>
  <c r="TG72" i="22"/>
  <c r="TG25" i="22"/>
  <c r="TG51" i="22"/>
  <c r="OQ193" i="22"/>
  <c r="OQ297" i="22"/>
  <c r="OQ196" i="22"/>
  <c r="TG29" i="22"/>
  <c r="OQ226" i="22"/>
  <c r="TG252" i="22"/>
  <c r="TG149" i="22"/>
  <c r="OQ219" i="22"/>
  <c r="TG158" i="22"/>
  <c r="OQ173" i="22"/>
  <c r="PI290" i="22"/>
  <c r="TH50" i="22"/>
  <c r="TG52" i="22"/>
  <c r="TG95" i="22"/>
  <c r="TH104" i="22"/>
  <c r="TG20" i="22"/>
  <c r="TG22" i="22"/>
  <c r="OQ313" i="22"/>
  <c r="TG33" i="22"/>
  <c r="TG249" i="22"/>
  <c r="TG214" i="22"/>
  <c r="TG13" i="22"/>
  <c r="OQ191" i="22"/>
  <c r="OQ310" i="22"/>
  <c r="OQ178" i="22"/>
  <c r="PI130" i="22"/>
  <c r="TG58" i="22"/>
  <c r="TH79" i="22"/>
  <c r="TG238" i="22"/>
  <c r="TG251" i="22"/>
  <c r="TG64" i="22"/>
  <c r="OQ174" i="22"/>
  <c r="OR298" i="22"/>
  <c r="PI139" i="22"/>
  <c r="TH106" i="22"/>
  <c r="TG114" i="22"/>
  <c r="TH91" i="22"/>
  <c r="TG148" i="22"/>
  <c r="OQ294" i="22"/>
  <c r="OQ186" i="22"/>
  <c r="TG272" i="22"/>
  <c r="TG27" i="22"/>
  <c r="TH101" i="22"/>
  <c r="OQ322" i="22"/>
  <c r="TH80" i="22"/>
  <c r="OQ198" i="22"/>
  <c r="TG264" i="22"/>
  <c r="TG116" i="22"/>
  <c r="TH273" i="22"/>
  <c r="PI137" i="22"/>
  <c r="TG15" i="22"/>
  <c r="TH124" i="22"/>
  <c r="TG74" i="22"/>
  <c r="OQ221" i="22"/>
  <c r="TG118" i="22"/>
  <c r="OQ236" i="22"/>
  <c r="OQ197" i="22"/>
  <c r="OQ304" i="22"/>
  <c r="TH161" i="22"/>
  <c r="OQ305" i="22"/>
  <c r="OQ312" i="22"/>
  <c r="TG260" i="22"/>
  <c r="PI281" i="22"/>
  <c r="TG108" i="22"/>
  <c r="TG75" i="22"/>
  <c r="TG94" i="22"/>
  <c r="TG157" i="22"/>
  <c r="TG212" i="22"/>
  <c r="TG258" i="22"/>
  <c r="PI282" i="22"/>
  <c r="TH53" i="22"/>
  <c r="TG59" i="22"/>
  <c r="TG54" i="22"/>
  <c r="TG147" i="22"/>
  <c r="TG8" i="22"/>
  <c r="OQ192" i="22"/>
  <c r="TG263" i="22"/>
  <c r="PI127" i="22"/>
  <c r="TG112" i="22"/>
  <c r="TG66" i="22"/>
  <c r="TG245" i="22"/>
  <c r="OQ199" i="22"/>
  <c r="TH201" i="22"/>
  <c r="TG155" i="22"/>
  <c r="PI217" i="22"/>
  <c r="OQ194" i="22"/>
  <c r="TG49" i="22"/>
  <c r="TG187" i="22"/>
  <c r="PI289" i="22"/>
  <c r="TG5" i="22"/>
  <c r="OQ306" i="22"/>
  <c r="TG93" i="22"/>
  <c r="TG69" i="22"/>
  <c r="OQ309" i="22"/>
  <c r="TH319" i="22"/>
  <c r="OQ234" i="22"/>
  <c r="TG102" i="22"/>
  <c r="TG151" i="22"/>
  <c r="TG7" i="22"/>
  <c r="OQ220" i="22"/>
  <c r="OQ225" i="22"/>
  <c r="PI132" i="22"/>
  <c r="TG81" i="22"/>
  <c r="TG153" i="22"/>
  <c r="TG78" i="22"/>
  <c r="TG76" i="22"/>
  <c r="TG213" i="22"/>
  <c r="TG268" i="22"/>
  <c r="TH120" i="22"/>
  <c r="TH241" i="22"/>
  <c r="TG14" i="22"/>
  <c r="OQ240" i="22"/>
  <c r="OQ179" i="22"/>
  <c r="TG119" i="22"/>
  <c r="TG46" i="22"/>
  <c r="OQ321" i="22"/>
  <c r="TG24" i="22"/>
  <c r="TG259" i="22"/>
  <c r="TG86" i="22"/>
  <c r="TH177" i="22"/>
  <c r="TG152" i="22"/>
  <c r="OQ299" i="22"/>
  <c r="TG166" i="22"/>
  <c r="TG206" i="22"/>
  <c r="TH68" i="22"/>
  <c r="TG188" i="22"/>
  <c r="PI129" i="22"/>
  <c r="TG19" i="22"/>
  <c r="TG203" i="22"/>
  <c r="TH208" i="22"/>
  <c r="PI285" i="22"/>
  <c r="OQ308" i="22"/>
  <c r="TG12" i="22"/>
  <c r="TG207" i="22"/>
  <c r="OQ303" i="22"/>
  <c r="OQ229" i="22"/>
  <c r="TG31" i="22"/>
  <c r="TG84" i="22"/>
  <c r="OQ172" i="22"/>
  <c r="TG18" i="22"/>
  <c r="TG159" i="22"/>
  <c r="B48" i="16"/>
  <c r="B312" i="18"/>
  <c r="B298" i="18"/>
  <c r="B308" i="18"/>
  <c r="B310" i="18"/>
  <c r="B320" i="18"/>
  <c r="B313" i="18"/>
  <c r="B302" i="18"/>
  <c r="B307" i="18"/>
  <c r="B155" i="18"/>
  <c r="B52" i="16"/>
  <c r="B314" i="18"/>
  <c r="B301" i="18"/>
  <c r="B297" i="18"/>
  <c r="B47" i="16"/>
  <c r="B50" i="16"/>
  <c r="B56" i="16"/>
  <c r="B309" i="18"/>
  <c r="B321" i="18"/>
  <c r="D31" i="20"/>
  <c r="B162" i="18"/>
  <c r="B158" i="18"/>
  <c r="B154" i="18"/>
  <c r="B300" i="18"/>
  <c r="B296" i="18"/>
  <c r="B315" i="18"/>
  <c r="B161" i="18"/>
  <c r="B157" i="18"/>
  <c r="B153" i="18"/>
  <c r="B294" i="18"/>
  <c r="B299" i="18"/>
  <c r="B295" i="18"/>
  <c r="B311" i="18"/>
  <c r="B164" i="18"/>
  <c r="B160" i="18"/>
  <c r="B156" i="18"/>
  <c r="B152" i="18"/>
  <c r="B51" i="16"/>
  <c r="B57" i="16"/>
  <c r="B28" i="16"/>
  <c r="B46" i="16"/>
  <c r="B54" i="16"/>
  <c r="B49" i="16"/>
  <c r="B36" i="16"/>
  <c r="B34" i="16"/>
  <c r="B30" i="16"/>
  <c r="B55" i="16"/>
  <c r="B53" i="16"/>
  <c r="B31" i="16"/>
  <c r="B33" i="16"/>
  <c r="B29" i="16"/>
  <c r="C15" i="15"/>
  <c r="C22" i="15"/>
  <c r="C19" i="15"/>
  <c r="C24" i="15"/>
  <c r="B49" i="17"/>
  <c r="B47" i="17"/>
  <c r="C20" i="15"/>
  <c r="C16" i="15"/>
  <c r="B45" i="17"/>
  <c r="B50" i="17"/>
  <c r="C17" i="15"/>
  <c r="C21" i="15"/>
  <c r="C25" i="15"/>
  <c r="B46" i="17"/>
  <c r="C14" i="15"/>
  <c r="C18" i="15"/>
  <c r="B48" i="17"/>
  <c r="B43" i="14"/>
  <c r="C43" i="14"/>
  <c r="F43" i="14"/>
  <c r="G43" i="14"/>
  <c r="H43" i="14"/>
  <c r="I43" i="14"/>
  <c r="B83" i="14" s="1"/>
  <c r="J43" i="14"/>
  <c r="K43" i="14"/>
  <c r="L43" i="14"/>
  <c r="M43" i="14"/>
  <c r="N43" i="14"/>
  <c r="O43" i="14"/>
  <c r="D43" i="14" s="1"/>
  <c r="P43" i="14"/>
  <c r="B42" i="14"/>
  <c r="C42" i="14"/>
  <c r="F42" i="14"/>
  <c r="G42" i="14"/>
  <c r="H42" i="14"/>
  <c r="I42" i="14"/>
  <c r="B82" i="14" s="1"/>
  <c r="J42" i="14"/>
  <c r="K42" i="14"/>
  <c r="L42" i="14"/>
  <c r="M42" i="14"/>
  <c r="N42" i="14"/>
  <c r="O42" i="14"/>
  <c r="D42" i="14" s="1"/>
  <c r="P42" i="14"/>
  <c r="B41" i="14"/>
  <c r="C41" i="14"/>
  <c r="F41" i="14"/>
  <c r="G41" i="14"/>
  <c r="H41" i="14"/>
  <c r="I41" i="14"/>
  <c r="B81" i="14" s="1"/>
  <c r="J41" i="14"/>
  <c r="K41" i="14"/>
  <c r="L41" i="14"/>
  <c r="M41" i="14"/>
  <c r="N41" i="14"/>
  <c r="O41" i="14"/>
  <c r="D41" i="14" s="1"/>
  <c r="P41" i="14"/>
  <c r="B40" i="14"/>
  <c r="C40" i="14"/>
  <c r="F40" i="14"/>
  <c r="G40" i="14"/>
  <c r="H40" i="14"/>
  <c r="I40" i="14"/>
  <c r="B80" i="14" s="1"/>
  <c r="J40" i="14"/>
  <c r="K40" i="14"/>
  <c r="L40" i="14"/>
  <c r="M40" i="14"/>
  <c r="N40" i="14"/>
  <c r="O40" i="14"/>
  <c r="D40" i="14" s="1"/>
  <c r="P40" i="14"/>
  <c r="C39" i="14"/>
  <c r="F39" i="14"/>
  <c r="G39" i="14"/>
  <c r="H39" i="14"/>
  <c r="I39" i="14"/>
  <c r="B79" i="14" s="1"/>
  <c r="J39" i="14"/>
  <c r="K39" i="14"/>
  <c r="L39" i="14"/>
  <c r="M39" i="14"/>
  <c r="N39" i="14"/>
  <c r="O39" i="14"/>
  <c r="D39" i="14" s="1"/>
  <c r="P39" i="14"/>
  <c r="B39" i="14"/>
  <c r="B38" i="14"/>
  <c r="C38" i="14"/>
  <c r="F38" i="14"/>
  <c r="G38" i="14"/>
  <c r="H38" i="14"/>
  <c r="I38" i="14"/>
  <c r="B78" i="14" s="1"/>
  <c r="J38" i="14"/>
  <c r="K38" i="14"/>
  <c r="L38" i="14"/>
  <c r="M38" i="14"/>
  <c r="N38" i="14"/>
  <c r="O38" i="14"/>
  <c r="D38" i="14" s="1"/>
  <c r="P38" i="14"/>
  <c r="B37" i="14"/>
  <c r="C37" i="14"/>
  <c r="F37" i="14"/>
  <c r="G37" i="14"/>
  <c r="H37" i="14"/>
  <c r="I37" i="14"/>
  <c r="B77" i="14" s="1"/>
  <c r="J37" i="14"/>
  <c r="K37" i="14"/>
  <c r="L37" i="14"/>
  <c r="M37" i="14"/>
  <c r="N37" i="14"/>
  <c r="O37" i="14"/>
  <c r="D37" i="14" s="1"/>
  <c r="P37" i="14"/>
  <c r="B36" i="14"/>
  <c r="C36" i="14"/>
  <c r="F36" i="14"/>
  <c r="G36" i="14"/>
  <c r="H36" i="14"/>
  <c r="I36" i="14"/>
  <c r="B76" i="14" s="1"/>
  <c r="J36" i="14"/>
  <c r="K36" i="14"/>
  <c r="L36" i="14"/>
  <c r="M36" i="14"/>
  <c r="N36" i="14"/>
  <c r="O36" i="14"/>
  <c r="D36" i="14" s="1"/>
  <c r="P36" i="14"/>
  <c r="B35" i="14"/>
  <c r="C35" i="14"/>
  <c r="F35" i="14"/>
  <c r="G35" i="14"/>
  <c r="H35" i="14"/>
  <c r="I35" i="14"/>
  <c r="B75" i="14" s="1"/>
  <c r="J35" i="14"/>
  <c r="K35" i="14"/>
  <c r="L35" i="14"/>
  <c r="M35" i="14"/>
  <c r="N35" i="14"/>
  <c r="O35" i="14"/>
  <c r="D35" i="14" s="1"/>
  <c r="P35" i="14"/>
  <c r="C34" i="14"/>
  <c r="F34" i="14"/>
  <c r="G34" i="14"/>
  <c r="H34" i="14"/>
  <c r="I34" i="14"/>
  <c r="B74" i="14" s="1"/>
  <c r="J34" i="14"/>
  <c r="K34" i="14"/>
  <c r="L34" i="14"/>
  <c r="M34" i="14"/>
  <c r="N34" i="14"/>
  <c r="O34" i="14"/>
  <c r="D34" i="14" s="1"/>
  <c r="P34" i="14"/>
  <c r="B34" i="14"/>
  <c r="B33" i="14"/>
  <c r="C33" i="14"/>
  <c r="F33" i="14"/>
  <c r="G33" i="14"/>
  <c r="H33" i="14"/>
  <c r="I33" i="14"/>
  <c r="B73" i="14" s="1"/>
  <c r="J33" i="14"/>
  <c r="K33" i="14"/>
  <c r="L33" i="14"/>
  <c r="M33" i="14"/>
  <c r="N33" i="14"/>
  <c r="O33" i="14"/>
  <c r="D33" i="14" s="1"/>
  <c r="P33" i="14"/>
  <c r="B32" i="14"/>
  <c r="C32" i="14"/>
  <c r="F32" i="14"/>
  <c r="G32" i="14"/>
  <c r="H32" i="14"/>
  <c r="I32" i="14"/>
  <c r="B72" i="14" s="1"/>
  <c r="J32" i="14"/>
  <c r="K32" i="14"/>
  <c r="L32" i="14"/>
  <c r="M32" i="14"/>
  <c r="N32" i="14"/>
  <c r="O32" i="14"/>
  <c r="D32" i="14" s="1"/>
  <c r="P32" i="14"/>
  <c r="B31" i="14"/>
  <c r="C31" i="14"/>
  <c r="F31" i="14"/>
  <c r="G31" i="14"/>
  <c r="H31" i="14"/>
  <c r="I31" i="14"/>
  <c r="B71" i="14" s="1"/>
  <c r="J31" i="14"/>
  <c r="K31" i="14"/>
  <c r="L31" i="14"/>
  <c r="M31" i="14"/>
  <c r="N31" i="14"/>
  <c r="O31" i="14"/>
  <c r="D31" i="14" s="1"/>
  <c r="P31" i="14"/>
  <c r="B30" i="14"/>
  <c r="C30" i="14"/>
  <c r="F30" i="14"/>
  <c r="G30" i="14"/>
  <c r="H30" i="14"/>
  <c r="I30" i="14"/>
  <c r="B70" i="14" s="1"/>
  <c r="J30" i="14"/>
  <c r="K30" i="14"/>
  <c r="L30" i="14"/>
  <c r="M30" i="14"/>
  <c r="N30" i="14"/>
  <c r="O30" i="14"/>
  <c r="D30" i="14" s="1"/>
  <c r="P30" i="14"/>
  <c r="B29" i="14"/>
  <c r="C29" i="14"/>
  <c r="F29" i="14"/>
  <c r="G29" i="14"/>
  <c r="H29" i="14"/>
  <c r="I29" i="14"/>
  <c r="B69" i="14" s="1"/>
  <c r="J29" i="14"/>
  <c r="K29" i="14"/>
  <c r="L29" i="14"/>
  <c r="M29" i="14"/>
  <c r="N29" i="14"/>
  <c r="O29" i="14"/>
  <c r="D29" i="14" s="1"/>
  <c r="P29" i="14"/>
  <c r="B28" i="14"/>
  <c r="C28" i="14"/>
  <c r="F28" i="14"/>
  <c r="G28" i="14"/>
  <c r="H28" i="14"/>
  <c r="I28" i="14"/>
  <c r="B68" i="14" s="1"/>
  <c r="J28" i="14"/>
  <c r="K28" i="14"/>
  <c r="L28" i="14"/>
  <c r="M28" i="14"/>
  <c r="N28" i="14"/>
  <c r="O28" i="14"/>
  <c r="D28" i="14" s="1"/>
  <c r="P28" i="14"/>
  <c r="B27" i="14"/>
  <c r="C27" i="14"/>
  <c r="F27" i="14"/>
  <c r="G27" i="14"/>
  <c r="H27" i="14"/>
  <c r="I27" i="14"/>
  <c r="B67" i="14" s="1"/>
  <c r="J27" i="14"/>
  <c r="K27" i="14"/>
  <c r="L27" i="14"/>
  <c r="M27" i="14"/>
  <c r="N27" i="14"/>
  <c r="O27" i="14"/>
  <c r="D27" i="14" s="1"/>
  <c r="P27" i="14"/>
  <c r="B26" i="14"/>
  <c r="C26" i="14"/>
  <c r="F26" i="14"/>
  <c r="G26" i="14"/>
  <c r="H26" i="14"/>
  <c r="I26" i="14"/>
  <c r="B66" i="14" s="1"/>
  <c r="J26" i="14"/>
  <c r="K26" i="14"/>
  <c r="L26" i="14"/>
  <c r="M26" i="14"/>
  <c r="N26" i="14"/>
  <c r="O26" i="14"/>
  <c r="D26" i="14" s="1"/>
  <c r="P26" i="14"/>
  <c r="C25" i="14"/>
  <c r="F25" i="14"/>
  <c r="G25" i="14"/>
  <c r="H25" i="14"/>
  <c r="I25" i="14"/>
  <c r="B65" i="14" s="1"/>
  <c r="J25" i="14"/>
  <c r="K25" i="14"/>
  <c r="L25" i="14"/>
  <c r="M25" i="14"/>
  <c r="N25" i="14"/>
  <c r="O25" i="14"/>
  <c r="D25" i="14" s="1"/>
  <c r="P25" i="14"/>
  <c r="B25" i="14"/>
  <c r="B24" i="14"/>
  <c r="C24" i="14"/>
  <c r="F24" i="14"/>
  <c r="G24" i="14"/>
  <c r="H24" i="14"/>
  <c r="I24" i="14"/>
  <c r="B64" i="14" s="1"/>
  <c r="J24" i="14"/>
  <c r="K24" i="14"/>
  <c r="L24" i="14"/>
  <c r="M24" i="14"/>
  <c r="N24" i="14"/>
  <c r="O24" i="14"/>
  <c r="D24" i="14" s="1"/>
  <c r="P24" i="14"/>
  <c r="C23" i="14"/>
  <c r="F23" i="14"/>
  <c r="G23" i="14"/>
  <c r="H23" i="14"/>
  <c r="I23" i="14"/>
  <c r="B63" i="14" s="1"/>
  <c r="J23" i="14"/>
  <c r="K23" i="14"/>
  <c r="L23" i="14"/>
  <c r="M23" i="14"/>
  <c r="N23" i="14"/>
  <c r="O23" i="14"/>
  <c r="D23" i="14" s="1"/>
  <c r="P23" i="14"/>
  <c r="B23" i="14"/>
  <c r="C22" i="14"/>
  <c r="F22" i="14"/>
  <c r="G22" i="14"/>
  <c r="H22" i="14"/>
  <c r="I22" i="14"/>
  <c r="B62" i="14" s="1"/>
  <c r="J22" i="14"/>
  <c r="K22" i="14"/>
  <c r="L22" i="14"/>
  <c r="M22" i="14"/>
  <c r="N22" i="14"/>
  <c r="O22" i="14"/>
  <c r="D22" i="14" s="1"/>
  <c r="P22" i="14"/>
  <c r="B22" i="14"/>
  <c r="C21" i="14"/>
  <c r="F21" i="14"/>
  <c r="G21" i="14"/>
  <c r="H21" i="14"/>
  <c r="I21" i="14"/>
  <c r="B61" i="14" s="1"/>
  <c r="J21" i="14"/>
  <c r="K21" i="14"/>
  <c r="L21" i="14"/>
  <c r="M21" i="14"/>
  <c r="N21" i="14"/>
  <c r="O21" i="14"/>
  <c r="D21" i="14" s="1"/>
  <c r="P21" i="14"/>
  <c r="B21" i="14"/>
  <c r="B20" i="14"/>
  <c r="C20" i="14"/>
  <c r="F20" i="14"/>
  <c r="G20" i="14"/>
  <c r="H20" i="14"/>
  <c r="I20" i="14"/>
  <c r="B60" i="14" s="1"/>
  <c r="J20" i="14"/>
  <c r="K20" i="14"/>
  <c r="L20" i="14"/>
  <c r="M20" i="14"/>
  <c r="N20" i="14"/>
  <c r="O20" i="14"/>
  <c r="D20" i="14" s="1"/>
  <c r="P20" i="14"/>
  <c r="B19" i="14"/>
  <c r="C19" i="14"/>
  <c r="F19" i="14"/>
  <c r="G19" i="14"/>
  <c r="H19" i="14"/>
  <c r="I19" i="14"/>
  <c r="B59" i="14" s="1"/>
  <c r="J19" i="14"/>
  <c r="K19" i="14"/>
  <c r="L19" i="14"/>
  <c r="M19" i="14"/>
  <c r="N19" i="14"/>
  <c r="O19" i="14"/>
  <c r="D19" i="14" s="1"/>
  <c r="P19" i="14"/>
  <c r="B18" i="14"/>
  <c r="C18" i="14"/>
  <c r="F18" i="14"/>
  <c r="G18" i="14"/>
  <c r="H18" i="14"/>
  <c r="I18" i="14"/>
  <c r="B58" i="14" s="1"/>
  <c r="J18" i="14"/>
  <c r="K18" i="14"/>
  <c r="L18" i="14"/>
  <c r="M18" i="14"/>
  <c r="N18" i="14"/>
  <c r="O18" i="14"/>
  <c r="D18" i="14" s="1"/>
  <c r="P18" i="14"/>
  <c r="B17" i="14"/>
  <c r="C17" i="14"/>
  <c r="F17" i="14"/>
  <c r="G17" i="14"/>
  <c r="H17" i="14"/>
  <c r="I17" i="14"/>
  <c r="B57" i="14" s="1"/>
  <c r="J17" i="14"/>
  <c r="K17" i="14"/>
  <c r="L17" i="14"/>
  <c r="M17" i="14"/>
  <c r="N17" i="14"/>
  <c r="O17" i="14"/>
  <c r="D17" i="14" s="1"/>
  <c r="P17" i="14"/>
  <c r="B16" i="14"/>
  <c r="C16" i="14"/>
  <c r="F16" i="14"/>
  <c r="G16" i="14"/>
  <c r="H16" i="14"/>
  <c r="I16" i="14"/>
  <c r="B56" i="14" s="1"/>
  <c r="J16" i="14"/>
  <c r="K16" i="14"/>
  <c r="L16" i="14"/>
  <c r="M16" i="14"/>
  <c r="N16" i="14"/>
  <c r="O16" i="14"/>
  <c r="D16" i="14" s="1"/>
  <c r="P16" i="14"/>
  <c r="B15" i="14"/>
  <c r="C15" i="14"/>
  <c r="F15" i="14"/>
  <c r="G15" i="14"/>
  <c r="H15" i="14"/>
  <c r="I15" i="14"/>
  <c r="B55" i="14" s="1"/>
  <c r="J15" i="14"/>
  <c r="K15" i="14"/>
  <c r="L15" i="14"/>
  <c r="M15" i="14"/>
  <c r="N15" i="14"/>
  <c r="O15" i="14"/>
  <c r="D15" i="14" s="1"/>
  <c r="P15" i="14"/>
  <c r="B14" i="14"/>
  <c r="C14" i="14"/>
  <c r="F14" i="14"/>
  <c r="G14" i="14"/>
  <c r="H14" i="14"/>
  <c r="I14" i="14"/>
  <c r="B54" i="14" s="1"/>
  <c r="J14" i="14"/>
  <c r="K14" i="14"/>
  <c r="L14" i="14"/>
  <c r="M14" i="14"/>
  <c r="N14" i="14"/>
  <c r="O14" i="14"/>
  <c r="D14" i="14" s="1"/>
  <c r="P14" i="14"/>
  <c r="B13" i="14"/>
  <c r="C13" i="14"/>
  <c r="F13" i="14"/>
  <c r="G13" i="14"/>
  <c r="H13" i="14"/>
  <c r="I13" i="14"/>
  <c r="B53" i="14" s="1"/>
  <c r="J13" i="14"/>
  <c r="K13" i="14"/>
  <c r="L13" i="14"/>
  <c r="M13" i="14"/>
  <c r="N13" i="14"/>
  <c r="O13" i="14"/>
  <c r="D13" i="14" s="1"/>
  <c r="P13" i="14"/>
  <c r="B12" i="14"/>
  <c r="C12" i="14"/>
  <c r="F12" i="14"/>
  <c r="G12" i="14"/>
  <c r="H12" i="14"/>
  <c r="I12" i="14"/>
  <c r="B52" i="14" s="1"/>
  <c r="J12" i="14"/>
  <c r="K12" i="14"/>
  <c r="L12" i="14"/>
  <c r="M12" i="14"/>
  <c r="N12" i="14"/>
  <c r="O12" i="14"/>
  <c r="D12" i="14" s="1"/>
  <c r="P12" i="14"/>
  <c r="B11" i="14"/>
  <c r="C11" i="14"/>
  <c r="F11" i="14"/>
  <c r="G11" i="14"/>
  <c r="H11" i="14"/>
  <c r="I11" i="14"/>
  <c r="B51" i="14" s="1"/>
  <c r="J11" i="14"/>
  <c r="K11" i="14"/>
  <c r="L11" i="14"/>
  <c r="M11" i="14"/>
  <c r="N11" i="14"/>
  <c r="O11" i="14"/>
  <c r="D11" i="14" s="1"/>
  <c r="P11" i="14"/>
  <c r="B10" i="14"/>
  <c r="C10" i="14"/>
  <c r="F10" i="14"/>
  <c r="G10" i="14"/>
  <c r="H10" i="14"/>
  <c r="I10" i="14"/>
  <c r="B50" i="14" s="1"/>
  <c r="J10" i="14"/>
  <c r="K10" i="14"/>
  <c r="L10" i="14"/>
  <c r="M10" i="14"/>
  <c r="N10" i="14"/>
  <c r="O10" i="14"/>
  <c r="D10" i="14" s="1"/>
  <c r="P10" i="14"/>
  <c r="B9" i="14"/>
  <c r="C9" i="14"/>
  <c r="F9" i="14"/>
  <c r="G9" i="14"/>
  <c r="H9" i="14"/>
  <c r="I9" i="14"/>
  <c r="B49" i="14" s="1"/>
  <c r="J9" i="14"/>
  <c r="K9" i="14"/>
  <c r="L9" i="14"/>
  <c r="M9" i="14"/>
  <c r="N9" i="14"/>
  <c r="O9" i="14"/>
  <c r="D9" i="14" s="1"/>
  <c r="P9" i="14"/>
  <c r="B8" i="14"/>
  <c r="C8" i="14"/>
  <c r="F8" i="14"/>
  <c r="G8" i="14"/>
  <c r="H8" i="14"/>
  <c r="I8" i="14"/>
  <c r="B48" i="14" s="1"/>
  <c r="J8" i="14"/>
  <c r="K8" i="14"/>
  <c r="L8" i="14"/>
  <c r="M8" i="14"/>
  <c r="N8" i="14"/>
  <c r="O8" i="14"/>
  <c r="D8" i="14" s="1"/>
  <c r="P8" i="14"/>
  <c r="C7" i="14"/>
  <c r="F7" i="14"/>
  <c r="G7" i="14"/>
  <c r="H7" i="14"/>
  <c r="I7" i="14"/>
  <c r="B47" i="14" s="1"/>
  <c r="J7" i="14"/>
  <c r="K7" i="14"/>
  <c r="L7" i="14"/>
  <c r="M7" i="14"/>
  <c r="N7" i="14"/>
  <c r="O7" i="14"/>
  <c r="D7" i="14" s="1"/>
  <c r="P7" i="14"/>
  <c r="B7" i="14"/>
  <c r="C16" i="6"/>
  <c r="D16" i="6"/>
  <c r="E16" i="6"/>
  <c r="H16" i="6"/>
  <c r="I16" i="6"/>
  <c r="J16" i="6"/>
  <c r="K16" i="6"/>
  <c r="L16" i="6"/>
  <c r="M16" i="6"/>
  <c r="N16" i="6"/>
  <c r="O16" i="6"/>
  <c r="F16" i="6" s="1"/>
  <c r="P16" i="6"/>
  <c r="B16" i="6"/>
  <c r="H25" i="17" l="1"/>
  <c r="H24" i="17"/>
  <c r="H23" i="17"/>
  <c r="H22" i="17"/>
  <c r="H27" i="17" s="1"/>
  <c r="H21" i="17"/>
  <c r="B39" i="17"/>
  <c r="OQ279" i="22"/>
  <c r="OQ277" i="22"/>
  <c r="OQ278" i="22"/>
  <c r="OQ274" i="22"/>
  <c r="OQ276" i="22"/>
  <c r="OQ275" i="22"/>
  <c r="OQ280" i="22"/>
  <c r="OQ243" i="22"/>
  <c r="TH89" i="22"/>
  <c r="TH90" i="22"/>
  <c r="TI97" i="22"/>
  <c r="TH165" i="22"/>
  <c r="TH109" i="22"/>
  <c r="TH113" i="22"/>
  <c r="TH96" i="22"/>
  <c r="TH257" i="22"/>
  <c r="OR229" i="22"/>
  <c r="TI177" i="22"/>
  <c r="OR179" i="22"/>
  <c r="TI241" i="22"/>
  <c r="TH81" i="22"/>
  <c r="OR306" i="22"/>
  <c r="PJ217" i="22"/>
  <c r="PJ127" i="22"/>
  <c r="PJ282" i="22"/>
  <c r="PJ281" i="22"/>
  <c r="OR236" i="22"/>
  <c r="TI124" i="22"/>
  <c r="TH272" i="22"/>
  <c r="PJ139" i="22"/>
  <c r="PJ130" i="22"/>
  <c r="TH33" i="22"/>
  <c r="TI104" i="22"/>
  <c r="TI50" i="22"/>
  <c r="TH252" i="22"/>
  <c r="TH72" i="22"/>
  <c r="TH271" i="22"/>
  <c r="TH254" i="22"/>
  <c r="TH126" i="22"/>
  <c r="OR181" i="22"/>
  <c r="TH71" i="22"/>
  <c r="OR172" i="22"/>
  <c r="OR303" i="22"/>
  <c r="TH203" i="22"/>
  <c r="TH166" i="22"/>
  <c r="TH78" i="22"/>
  <c r="TH151" i="22"/>
  <c r="TH155" i="22"/>
  <c r="TH263" i="22"/>
  <c r="TH258" i="22"/>
  <c r="TH260" i="22"/>
  <c r="TI161" i="22"/>
  <c r="TH15" i="22"/>
  <c r="OR322" i="22"/>
  <c r="OS298" i="22"/>
  <c r="OR178" i="22"/>
  <c r="OR313" i="22"/>
  <c r="PJ290" i="22"/>
  <c r="OR226" i="22"/>
  <c r="TH47" i="22"/>
  <c r="PJ141" i="22"/>
  <c r="OR314" i="22"/>
  <c r="TJ82" i="22"/>
  <c r="TH160" i="22"/>
  <c r="TI204" i="22"/>
  <c r="TH211" i="22"/>
  <c r="TJ73" i="22"/>
  <c r="OR185" i="22"/>
  <c r="TH250" i="22"/>
  <c r="TH150" i="22"/>
  <c r="PJ138" i="22"/>
  <c r="TI38" i="22"/>
  <c r="TH10" i="22"/>
  <c r="PJ218" i="22"/>
  <c r="TH43" i="22"/>
  <c r="PJ133" i="22"/>
  <c r="TH23" i="22"/>
  <c r="PJ144" i="22"/>
  <c r="TH99" i="22"/>
  <c r="TH125" i="22"/>
  <c r="TH39" i="22"/>
  <c r="TH248" i="22"/>
  <c r="TH110" i="22"/>
  <c r="TH209" i="22"/>
  <c r="PJ136" i="22"/>
  <c r="PJ292" i="22"/>
  <c r="TH170" i="22"/>
  <c r="TH188" i="22"/>
  <c r="TH86" i="22"/>
  <c r="TI120" i="22"/>
  <c r="PJ132" i="22"/>
  <c r="OR309" i="22"/>
  <c r="TH187" i="22"/>
  <c r="TH66" i="22"/>
  <c r="TH54" i="22"/>
  <c r="TH75" i="22"/>
  <c r="TH118" i="22"/>
  <c r="TH264" i="22"/>
  <c r="OR186" i="22"/>
  <c r="TI91" i="22"/>
  <c r="TH238" i="22"/>
  <c r="TH95" i="22"/>
  <c r="OR193" i="22"/>
  <c r="TH168" i="22"/>
  <c r="TI83" i="22"/>
  <c r="PJ286" i="22"/>
  <c r="TI123" i="22"/>
  <c r="TH267" i="22"/>
  <c r="PJ283" i="22"/>
  <c r="TH171" i="22"/>
  <c r="TH35" i="22"/>
  <c r="TH11" i="22"/>
  <c r="TH56" i="22"/>
  <c r="OR190" i="22"/>
  <c r="TH207" i="22"/>
  <c r="TH19" i="22"/>
  <c r="TI68" i="22"/>
  <c r="TH259" i="22"/>
  <c r="OR240" i="22"/>
  <c r="TH102" i="22"/>
  <c r="TH59" i="22"/>
  <c r="TH108" i="22"/>
  <c r="OR221" i="22"/>
  <c r="OR198" i="22"/>
  <c r="TI101" i="22"/>
  <c r="TH114" i="22"/>
  <c r="OR310" i="22"/>
  <c r="TH22" i="22"/>
  <c r="OR173" i="22"/>
  <c r="TH29" i="22"/>
  <c r="TH145" i="22"/>
  <c r="OR228" i="22"/>
  <c r="TH61" i="22"/>
  <c r="TH270" i="22"/>
  <c r="TH62" i="22"/>
  <c r="TI265" i="22"/>
  <c r="TH154" i="22"/>
  <c r="TH156" i="22"/>
  <c r="TH37" i="22"/>
  <c r="TH244" i="22"/>
  <c r="OR223" i="22"/>
  <c r="TH55" i="22"/>
  <c r="TH41" i="22"/>
  <c r="PJ142" i="22"/>
  <c r="TH48" i="22"/>
  <c r="OR222" i="22"/>
  <c r="OR183" i="22"/>
  <c r="OR311" i="22"/>
  <c r="TH255" i="22"/>
  <c r="PJ287" i="22"/>
  <c r="OR180" i="22"/>
  <c r="TH242" i="22"/>
  <c r="OR307" i="22"/>
  <c r="TH164" i="22"/>
  <c r="OR317" i="22"/>
  <c r="TH122" i="22"/>
  <c r="TI235" i="22"/>
  <c r="TI261" i="22"/>
  <c r="OR233" i="22"/>
  <c r="PJ131" i="22"/>
  <c r="TH21" i="22"/>
  <c r="TH84" i="22"/>
  <c r="OR299" i="22"/>
  <c r="TH46" i="22"/>
  <c r="TH268" i="22"/>
  <c r="OR225" i="22"/>
  <c r="TH69" i="22"/>
  <c r="TH49" i="22"/>
  <c r="TI201" i="22"/>
  <c r="OR192" i="22"/>
  <c r="TH212" i="22"/>
  <c r="OR304" i="22"/>
  <c r="PJ137" i="22"/>
  <c r="OR294" i="22"/>
  <c r="OR174" i="22"/>
  <c r="TI79" i="22"/>
  <c r="TH214" i="22"/>
  <c r="TH52" i="22"/>
  <c r="TH149" i="22"/>
  <c r="TH51" i="22"/>
  <c r="OR224" i="22"/>
  <c r="TH169" i="22"/>
  <c r="PJ284" i="22"/>
  <c r="TH92" i="22"/>
  <c r="TH98" i="22"/>
  <c r="PJ135" i="22"/>
  <c r="PJ215" i="22"/>
  <c r="TH6" i="22"/>
  <c r="TH16" i="22"/>
  <c r="OR302" i="22"/>
  <c r="TI121" i="22"/>
  <c r="TH159" i="22"/>
  <c r="TH12" i="22"/>
  <c r="PJ129" i="22"/>
  <c r="TH152" i="22"/>
  <c r="TH14" i="22"/>
  <c r="TH153" i="22"/>
  <c r="OR234" i="22"/>
  <c r="TH5" i="22"/>
  <c r="OR199" i="22"/>
  <c r="TH8" i="22"/>
  <c r="TI53" i="22"/>
  <c r="OR197" i="22"/>
  <c r="TI273" i="22"/>
  <c r="TH27" i="22"/>
  <c r="TI106" i="22"/>
  <c r="TH58" i="22"/>
  <c r="TH249" i="22"/>
  <c r="TH25" i="22"/>
  <c r="TH111" i="22"/>
  <c r="OR189" i="22"/>
  <c r="TH57" i="22"/>
  <c r="OR296" i="22"/>
  <c r="TH115" i="22"/>
  <c r="TH256" i="22"/>
  <c r="TH87" i="22"/>
  <c r="TH162" i="22"/>
  <c r="TH167" i="22"/>
  <c r="TH266" i="22"/>
  <c r="TH70" i="22"/>
  <c r="PJ140" i="22"/>
  <c r="OR301" i="22"/>
  <c r="OR295" i="22"/>
  <c r="TI269" i="22"/>
  <c r="TH30" i="22"/>
  <c r="TH205" i="22"/>
  <c r="TH202" i="22"/>
  <c r="TH237" i="22"/>
  <c r="TI67" i="22"/>
  <c r="PJ291" i="22"/>
  <c r="PJ216" i="22"/>
  <c r="TH107" i="22"/>
  <c r="TH26" i="22"/>
  <c r="OR293" i="22"/>
  <c r="OR315" i="22"/>
  <c r="TH65" i="22"/>
  <c r="OR184" i="22"/>
  <c r="TH176" i="22"/>
  <c r="OR232" i="22"/>
  <c r="TH60" i="22"/>
  <c r="TH31" i="22"/>
  <c r="PJ285" i="22"/>
  <c r="TH206" i="22"/>
  <c r="TH24" i="22"/>
  <c r="TH119" i="22"/>
  <c r="TH213" i="22"/>
  <c r="OR220" i="22"/>
  <c r="TH93" i="22"/>
  <c r="OR194" i="22"/>
  <c r="TH112" i="22"/>
  <c r="TH157" i="22"/>
  <c r="OR312" i="22"/>
  <c r="TH74" i="22"/>
  <c r="TI80" i="22"/>
  <c r="TH64" i="22"/>
  <c r="OR191" i="22"/>
  <c r="TH20" i="22"/>
  <c r="TH158" i="22"/>
  <c r="OR196" i="22"/>
  <c r="OR200" i="22"/>
  <c r="TI210" i="22"/>
  <c r="TH28" i="22"/>
  <c r="TH85" i="22"/>
  <c r="OR320" i="22"/>
  <c r="TI36" i="22"/>
  <c r="TI88" i="22"/>
  <c r="TH34" i="22"/>
  <c r="TH63" i="22"/>
  <c r="OR239" i="22"/>
  <c r="TH45" i="22"/>
  <c r="TH262" i="22"/>
  <c r="OR231" i="22"/>
  <c r="TH18" i="22"/>
  <c r="OR308" i="22"/>
  <c r="TI208" i="22"/>
  <c r="OR321" i="22"/>
  <c r="TH76" i="22"/>
  <c r="TH7" i="22"/>
  <c r="TI319" i="22"/>
  <c r="PJ289" i="22"/>
  <c r="TH245" i="22"/>
  <c r="TH147" i="22"/>
  <c r="TH94" i="22"/>
  <c r="OR305" i="22"/>
  <c r="TH116" i="22"/>
  <c r="TH148" i="22"/>
  <c r="TH251" i="22"/>
  <c r="TH13" i="22"/>
  <c r="OR219" i="22"/>
  <c r="OR297" i="22"/>
  <c r="TH246" i="22"/>
  <c r="OR230" i="22"/>
  <c r="OR195" i="22"/>
  <c r="TI105" i="22"/>
  <c r="TH17" i="22"/>
  <c r="TH117" i="22"/>
  <c r="TH9" i="22"/>
  <c r="TI163" i="22"/>
  <c r="PJ128" i="22"/>
  <c r="TH253" i="22"/>
  <c r="TI146" i="22"/>
  <c r="OR227" i="22"/>
  <c r="TH103" i="22"/>
  <c r="PJ288" i="22"/>
  <c r="TI42" i="22"/>
  <c r="TH44" i="22"/>
  <c r="TI32" i="22"/>
  <c r="TH40" i="22"/>
  <c r="OR182" i="22"/>
  <c r="TI100" i="22"/>
  <c r="PJ143" i="22"/>
  <c r="TH77" i="22"/>
  <c r="TI247" i="22"/>
  <c r="OR316" i="22"/>
  <c r="OR300" i="22"/>
  <c r="PJ134" i="22"/>
  <c r="OR175" i="22"/>
  <c r="O98" i="18"/>
  <c r="D98" i="18" s="1"/>
  <c r="I56" i="19"/>
  <c r="I16" i="15"/>
  <c r="H31" i="17"/>
  <c r="H32" i="17"/>
  <c r="I14" i="15"/>
  <c r="H5" i="9" s="1"/>
  <c r="I13" i="15"/>
  <c r="C37" i="6"/>
  <c r="C35" i="6"/>
  <c r="C36" i="6"/>
  <c r="I15" i="15"/>
  <c r="I17" i="15"/>
  <c r="H30" i="17"/>
  <c r="C26" i="15"/>
  <c r="B51" i="17"/>
  <c r="H34" i="17"/>
  <c r="H33" i="17"/>
  <c r="B87" i="14"/>
  <c r="B84" i="14"/>
  <c r="B85" i="14"/>
  <c r="B86" i="14"/>
  <c r="S5" i="9" l="1"/>
  <c r="H26" i="17"/>
  <c r="OR274" i="22"/>
  <c r="OR280" i="22"/>
  <c r="OR278" i="22"/>
  <c r="OR277" i="22"/>
  <c r="OR275" i="22"/>
  <c r="OR276" i="22"/>
  <c r="OR279" i="22"/>
  <c r="OR243" i="22"/>
  <c r="TI89" i="22"/>
  <c r="TJ97" i="22"/>
  <c r="TI90" i="22"/>
  <c r="TI165" i="22"/>
  <c r="TI109" i="22"/>
  <c r="TI257" i="22"/>
  <c r="TI96" i="22"/>
  <c r="TI113" i="22"/>
  <c r="TJ247" i="22"/>
  <c r="PK288" i="22"/>
  <c r="OS182" i="22"/>
  <c r="TI103" i="22"/>
  <c r="TI9" i="22"/>
  <c r="TI148" i="22"/>
  <c r="TJ36" i="22"/>
  <c r="TJ80" i="22"/>
  <c r="TI213" i="22"/>
  <c r="TI176" i="22"/>
  <c r="PK291" i="22"/>
  <c r="TJ53" i="22"/>
  <c r="PK129" i="22"/>
  <c r="PK135" i="22"/>
  <c r="TI149" i="22"/>
  <c r="OS174" i="22"/>
  <c r="TI69" i="22"/>
  <c r="PK131" i="22"/>
  <c r="TI122" i="22"/>
  <c r="TI255" i="22"/>
  <c r="TI61" i="22"/>
  <c r="TI102" i="22"/>
  <c r="TJ319" i="22"/>
  <c r="PK143" i="22"/>
  <c r="TI40" i="22"/>
  <c r="TI44" i="22"/>
  <c r="PK128" i="22"/>
  <c r="TI117" i="22"/>
  <c r="OS195" i="22"/>
  <c r="OS219" i="22"/>
  <c r="TI147" i="22"/>
  <c r="TI7" i="22"/>
  <c r="TJ208" i="22"/>
  <c r="TI262" i="22"/>
  <c r="TI63" i="22"/>
  <c r="OS320" i="22"/>
  <c r="OS200" i="22"/>
  <c r="OS191" i="22"/>
  <c r="TI74" i="22"/>
  <c r="OS194" i="22"/>
  <c r="TI119" i="22"/>
  <c r="TI31" i="22"/>
  <c r="OS184" i="22"/>
  <c r="TI26" i="22"/>
  <c r="TJ67" i="22"/>
  <c r="TI205" i="22"/>
  <c r="OS301" i="22"/>
  <c r="TI167" i="22"/>
  <c r="TI115" i="22"/>
  <c r="TI111" i="22"/>
  <c r="TI249" i="22"/>
  <c r="TJ273" i="22"/>
  <c r="TI8" i="22"/>
  <c r="TI153" i="22"/>
  <c r="TI12" i="22"/>
  <c r="TI16" i="22"/>
  <c r="TI98" i="22"/>
  <c r="TI52" i="22"/>
  <c r="OS294" i="22"/>
  <c r="OS192" i="22"/>
  <c r="OS225" i="22"/>
  <c r="OS233" i="22"/>
  <c r="OS317" i="22"/>
  <c r="TI242" i="22"/>
  <c r="OS311" i="22"/>
  <c r="PK142" i="22"/>
  <c r="TI244" i="22"/>
  <c r="TJ265" i="22"/>
  <c r="OS228" i="22"/>
  <c r="TI22" i="22"/>
  <c r="OS198" i="22"/>
  <c r="TI59" i="22"/>
  <c r="TI19" i="22"/>
  <c r="TI56" i="22"/>
  <c r="PK283" i="22"/>
  <c r="PK286" i="22"/>
  <c r="TJ91" i="22"/>
  <c r="TI75" i="22"/>
  <c r="OS309" i="22"/>
  <c r="TI86" i="22"/>
  <c r="PK292" i="22"/>
  <c r="TI110" i="22"/>
  <c r="TI23" i="22"/>
  <c r="TI150" i="22"/>
  <c r="TI211" i="22"/>
  <c r="TK82" i="22"/>
  <c r="OS226" i="22"/>
  <c r="OT298" i="22"/>
  <c r="TI260" i="22"/>
  <c r="TI166" i="22"/>
  <c r="TI254" i="22"/>
  <c r="TI252" i="22"/>
  <c r="PK130" i="22"/>
  <c r="OS236" i="22"/>
  <c r="PK217" i="22"/>
  <c r="OS179" i="22"/>
  <c r="OS300" i="22"/>
  <c r="TJ105" i="22"/>
  <c r="TI94" i="22"/>
  <c r="OS316" i="22"/>
  <c r="TJ32" i="22"/>
  <c r="TJ42" i="22"/>
  <c r="OS227" i="22"/>
  <c r="OS230" i="22"/>
  <c r="TI13" i="22"/>
  <c r="TI116" i="22"/>
  <c r="TI245" i="22"/>
  <c r="TI76" i="22"/>
  <c r="OS308" i="22"/>
  <c r="TI45" i="22"/>
  <c r="TI34" i="22"/>
  <c r="TI85" i="22"/>
  <c r="OS196" i="22"/>
  <c r="TI64" i="22"/>
  <c r="OS312" i="22"/>
  <c r="TI93" i="22"/>
  <c r="TI24" i="22"/>
  <c r="TI60" i="22"/>
  <c r="TI65" i="22"/>
  <c r="TI107" i="22"/>
  <c r="TI237" i="22"/>
  <c r="TI30" i="22"/>
  <c r="PK140" i="22"/>
  <c r="TI162" i="22"/>
  <c r="OS296" i="22"/>
  <c r="TI25" i="22"/>
  <c r="TI58" i="22"/>
  <c r="OS197" i="22"/>
  <c r="OS199" i="22"/>
  <c r="TI14" i="22"/>
  <c r="TI159" i="22"/>
  <c r="TI6" i="22"/>
  <c r="TI92" i="22"/>
  <c r="OS224" i="22"/>
  <c r="TI214" i="22"/>
  <c r="PK137" i="22"/>
  <c r="TJ201" i="22"/>
  <c r="TI268" i="22"/>
  <c r="TI84" i="22"/>
  <c r="TJ261" i="22"/>
  <c r="TI164" i="22"/>
  <c r="OS180" i="22"/>
  <c r="OS183" i="22"/>
  <c r="TI41" i="22"/>
  <c r="TI37" i="22"/>
  <c r="TI62" i="22"/>
  <c r="TI145" i="22"/>
  <c r="OS310" i="22"/>
  <c r="OS221" i="22"/>
  <c r="OS240" i="22"/>
  <c r="TI207" i="22"/>
  <c r="TI11" i="22"/>
  <c r="TI267" i="22"/>
  <c r="TJ83" i="22"/>
  <c r="TI95" i="22"/>
  <c r="OS186" i="22"/>
  <c r="TI54" i="22"/>
  <c r="PK132" i="22"/>
  <c r="TI188" i="22"/>
  <c r="PK136" i="22"/>
  <c r="TI248" i="22"/>
  <c r="TI125" i="22"/>
  <c r="PK133" i="22"/>
  <c r="TI10" i="22"/>
  <c r="TI250" i="22"/>
  <c r="TJ204" i="22"/>
  <c r="OS314" i="22"/>
  <c r="PK290" i="22"/>
  <c r="OS322" i="22"/>
  <c r="TI258" i="22"/>
  <c r="TI151" i="22"/>
  <c r="TI203" i="22"/>
  <c r="TI71" i="22"/>
  <c r="TI271" i="22"/>
  <c r="TJ50" i="22"/>
  <c r="PK139" i="22"/>
  <c r="PK281" i="22"/>
  <c r="OS306" i="22"/>
  <c r="TJ177" i="22"/>
  <c r="TJ100" i="22"/>
  <c r="TJ163" i="22"/>
  <c r="TI246" i="22"/>
  <c r="TI251" i="22"/>
  <c r="OS305" i="22"/>
  <c r="PK289" i="22"/>
  <c r="OS321" i="22"/>
  <c r="TI18" i="22"/>
  <c r="TI28" i="22"/>
  <c r="OS220" i="22"/>
  <c r="OS232" i="22"/>
  <c r="OS315" i="22"/>
  <c r="PK216" i="22"/>
  <c r="TI202" i="22"/>
  <c r="TJ106" i="22"/>
  <c r="TI5" i="22"/>
  <c r="TJ121" i="22"/>
  <c r="PK215" i="22"/>
  <c r="PK284" i="22"/>
  <c r="TI51" i="22"/>
  <c r="TJ79" i="22"/>
  <c r="OS304" i="22"/>
  <c r="TI49" i="22"/>
  <c r="TI46" i="22"/>
  <c r="TI21" i="22"/>
  <c r="TJ235" i="22"/>
  <c r="PK287" i="22"/>
  <c r="OS222" i="22"/>
  <c r="TI55" i="22"/>
  <c r="TI156" i="22"/>
  <c r="TI270" i="22"/>
  <c r="TI29" i="22"/>
  <c r="TI114" i="22"/>
  <c r="TI259" i="22"/>
  <c r="OS190" i="22"/>
  <c r="TI35" i="22"/>
  <c r="TJ123" i="22"/>
  <c r="TI168" i="22"/>
  <c r="TI264" i="22"/>
  <c r="TI66" i="22"/>
  <c r="TJ120" i="22"/>
  <c r="TI99" i="22"/>
  <c r="TI43" i="22"/>
  <c r="TJ38" i="22"/>
  <c r="OS185" i="22"/>
  <c r="PK141" i="22"/>
  <c r="OS313" i="22"/>
  <c r="TI15" i="22"/>
  <c r="TI263" i="22"/>
  <c r="TI78" i="22"/>
  <c r="OS303" i="22"/>
  <c r="OS181" i="22"/>
  <c r="TJ104" i="22"/>
  <c r="TI272" i="22"/>
  <c r="PK282" i="22"/>
  <c r="TI81" i="22"/>
  <c r="TJ146" i="22"/>
  <c r="TI17" i="22"/>
  <c r="TJ88" i="22"/>
  <c r="TI158" i="22"/>
  <c r="TI157" i="22"/>
  <c r="TI206" i="22"/>
  <c r="TJ269" i="22"/>
  <c r="TI70" i="22"/>
  <c r="TI87" i="22"/>
  <c r="TI57" i="22"/>
  <c r="TI152" i="22"/>
  <c r="OS223" i="22"/>
  <c r="OS175" i="22"/>
  <c r="PK134" i="22"/>
  <c r="TI77" i="22"/>
  <c r="TI253" i="22"/>
  <c r="OS297" i="22"/>
  <c r="OS231" i="22"/>
  <c r="OS239" i="22"/>
  <c r="TJ210" i="22"/>
  <c r="TI20" i="22"/>
  <c r="TI112" i="22"/>
  <c r="PK285" i="22"/>
  <c r="OS293" i="22"/>
  <c r="OS295" i="22"/>
  <c r="TI266" i="22"/>
  <c r="TI256" i="22"/>
  <c r="OS189" i="22"/>
  <c r="TI27" i="22"/>
  <c r="OS234" i="22"/>
  <c r="OS302" i="22"/>
  <c r="TI169" i="22"/>
  <c r="TI212" i="22"/>
  <c r="OS299" i="22"/>
  <c r="OS307" i="22"/>
  <c r="TI48" i="22"/>
  <c r="TI154" i="22"/>
  <c r="OS173" i="22"/>
  <c r="TJ101" i="22"/>
  <c r="TI108" i="22"/>
  <c r="TJ68" i="22"/>
  <c r="TI171" i="22"/>
  <c r="OS193" i="22"/>
  <c r="TI238" i="22"/>
  <c r="TI118" i="22"/>
  <c r="TI187" i="22"/>
  <c r="TI170" i="22"/>
  <c r="TI209" i="22"/>
  <c r="TI39" i="22"/>
  <c r="PK144" i="22"/>
  <c r="PK218" i="22"/>
  <c r="PK138" i="22"/>
  <c r="TK73" i="22"/>
  <c r="TI160" i="22"/>
  <c r="TI47" i="22"/>
  <c r="OS178" i="22"/>
  <c r="TJ161" i="22"/>
  <c r="TI155" i="22"/>
  <c r="OS172" i="22"/>
  <c r="TI126" i="22"/>
  <c r="TI72" i="22"/>
  <c r="TI33" i="22"/>
  <c r="TJ124" i="22"/>
  <c r="PK127" i="22"/>
  <c r="TJ241" i="22"/>
  <c r="OS229" i="22"/>
  <c r="I54" i="19"/>
  <c r="O99" i="18"/>
  <c r="D99" i="18" s="1"/>
  <c r="D73" i="19"/>
  <c r="G47" i="14"/>
  <c r="G49" i="14"/>
  <c r="H36" i="17"/>
  <c r="I55" i="19"/>
  <c r="G51" i="14"/>
  <c r="B89" i="14"/>
  <c r="G48" i="14"/>
  <c r="K5" i="9" s="1"/>
  <c r="G50" i="14"/>
  <c r="H7" i="9"/>
  <c r="I19" i="15"/>
  <c r="H13" i="9" s="1"/>
  <c r="H35" i="17"/>
  <c r="H6" i="9"/>
  <c r="S6" i="9"/>
  <c r="S7" i="9"/>
  <c r="S13" i="9"/>
  <c r="I18" i="15"/>
  <c r="H12" i="9" s="1"/>
  <c r="S12" i="9"/>
  <c r="OS277" i="22" l="1"/>
  <c r="OS279" i="22"/>
  <c r="OS278" i="22"/>
  <c r="OS276" i="22"/>
  <c r="OS280" i="22"/>
  <c r="OS275" i="22"/>
  <c r="OS274" i="22"/>
  <c r="OS243" i="22"/>
  <c r="TJ89" i="22"/>
  <c r="TJ90" i="22"/>
  <c r="TK97" i="22"/>
  <c r="TJ165" i="22"/>
  <c r="TJ109" i="22"/>
  <c r="TJ113" i="22"/>
  <c r="TJ96" i="22"/>
  <c r="TJ257" i="22"/>
  <c r="PL138" i="22"/>
  <c r="OT189" i="22"/>
  <c r="TJ238" i="22"/>
  <c r="OT234" i="22"/>
  <c r="TK241" i="22"/>
  <c r="TJ155" i="22"/>
  <c r="PL144" i="22"/>
  <c r="OT193" i="22"/>
  <c r="TK68" i="22"/>
  <c r="TJ212" i="22"/>
  <c r="TJ266" i="22"/>
  <c r="OT239" i="22"/>
  <c r="TK269" i="22"/>
  <c r="TK88" i="22"/>
  <c r="TJ168" i="22"/>
  <c r="TJ29" i="22"/>
  <c r="OT222" i="22"/>
  <c r="TK79" i="22"/>
  <c r="TJ202" i="22"/>
  <c r="TJ18" i="22"/>
  <c r="TK177" i="22"/>
  <c r="TK50" i="22"/>
  <c r="OT314" i="22"/>
  <c r="TJ188" i="22"/>
  <c r="TJ207" i="22"/>
  <c r="TJ41" i="22"/>
  <c r="TJ6" i="22"/>
  <c r="TJ162" i="22"/>
  <c r="TJ85" i="22"/>
  <c r="OT230" i="22"/>
  <c r="OT300" i="22"/>
  <c r="TJ166" i="22"/>
  <c r="OT175" i="22"/>
  <c r="OT183" i="22"/>
  <c r="TJ58" i="22"/>
  <c r="TJ187" i="22"/>
  <c r="TJ108" i="22"/>
  <c r="TJ169" i="22"/>
  <c r="OT295" i="22"/>
  <c r="OT231" i="22"/>
  <c r="TJ57" i="22"/>
  <c r="TJ17" i="22"/>
  <c r="OT181" i="22"/>
  <c r="OT185" i="22"/>
  <c r="TJ66" i="22"/>
  <c r="TK123" i="22"/>
  <c r="PL287" i="22"/>
  <c r="TJ51" i="22"/>
  <c r="PL216" i="22"/>
  <c r="OT321" i="22"/>
  <c r="OT306" i="22"/>
  <c r="TJ258" i="22"/>
  <c r="TK204" i="22"/>
  <c r="PL132" i="22"/>
  <c r="TK83" i="22"/>
  <c r="TJ145" i="22"/>
  <c r="TJ214" i="22"/>
  <c r="PL140" i="22"/>
  <c r="OT312" i="22"/>
  <c r="TJ245" i="22"/>
  <c r="TK32" i="22"/>
  <c r="OT316" i="22"/>
  <c r="TJ252" i="22"/>
  <c r="TL82" i="22"/>
  <c r="TJ86" i="22"/>
  <c r="TJ19" i="22"/>
  <c r="TJ22" i="22"/>
  <c r="PL142" i="22"/>
  <c r="OT233" i="22"/>
  <c r="OT294" i="22"/>
  <c r="TJ16" i="22"/>
  <c r="TK273" i="22"/>
  <c r="TJ167" i="22"/>
  <c r="TJ26" i="22"/>
  <c r="OT194" i="22"/>
  <c r="OT320" i="22"/>
  <c r="TJ7" i="22"/>
  <c r="TJ117" i="22"/>
  <c r="TJ40" i="22"/>
  <c r="TJ122" i="22"/>
  <c r="TJ149" i="22"/>
  <c r="PL291" i="22"/>
  <c r="TK36" i="22"/>
  <c r="OT182" i="22"/>
  <c r="TJ39" i="22"/>
  <c r="TJ48" i="22"/>
  <c r="TJ112" i="22"/>
  <c r="TJ206" i="22"/>
  <c r="PL282" i="22"/>
  <c r="TJ15" i="22"/>
  <c r="TJ270" i="22"/>
  <c r="TJ46" i="22"/>
  <c r="TJ5" i="22"/>
  <c r="TJ246" i="22"/>
  <c r="TJ271" i="22"/>
  <c r="TJ125" i="22"/>
  <c r="OT240" i="22"/>
  <c r="TJ84" i="22"/>
  <c r="TJ159" i="22"/>
  <c r="TJ65" i="22"/>
  <c r="TJ34" i="22"/>
  <c r="OT179" i="22"/>
  <c r="TJ23" i="22"/>
  <c r="TJ126" i="22"/>
  <c r="TJ209" i="22"/>
  <c r="TK101" i="22"/>
  <c r="TJ77" i="22"/>
  <c r="TJ87" i="22"/>
  <c r="TJ272" i="22"/>
  <c r="OT313" i="22"/>
  <c r="TJ264" i="22"/>
  <c r="PL284" i="22"/>
  <c r="OT315" i="22"/>
  <c r="PL289" i="22"/>
  <c r="TJ71" i="22"/>
  <c r="TJ250" i="22"/>
  <c r="TJ54" i="22"/>
  <c r="TJ267" i="22"/>
  <c r="TJ62" i="22"/>
  <c r="TJ268" i="22"/>
  <c r="TJ14" i="22"/>
  <c r="TJ30" i="22"/>
  <c r="TJ64" i="22"/>
  <c r="TJ116" i="22"/>
  <c r="TJ94" i="22"/>
  <c r="PL217" i="22"/>
  <c r="TJ254" i="22"/>
  <c r="TJ260" i="22"/>
  <c r="TJ211" i="22"/>
  <c r="OT309" i="22"/>
  <c r="PL286" i="22"/>
  <c r="OT311" i="22"/>
  <c r="TJ52" i="22"/>
  <c r="TJ12" i="22"/>
  <c r="TJ249" i="22"/>
  <c r="OT301" i="22"/>
  <c r="OT184" i="22"/>
  <c r="TJ74" i="22"/>
  <c r="TJ63" i="22"/>
  <c r="TJ147" i="22"/>
  <c r="PL128" i="22"/>
  <c r="PL143" i="22"/>
  <c r="TJ102" i="22"/>
  <c r="PL131" i="22"/>
  <c r="PL135" i="22"/>
  <c r="TJ176" i="22"/>
  <c r="TJ148" i="22"/>
  <c r="PL127" i="22"/>
  <c r="TK161" i="22"/>
  <c r="TJ171" i="22"/>
  <c r="TJ20" i="22"/>
  <c r="OT223" i="22"/>
  <c r="TJ157" i="22"/>
  <c r="TK146" i="22"/>
  <c r="OT303" i="22"/>
  <c r="TK38" i="22"/>
  <c r="TJ35" i="22"/>
  <c r="TJ156" i="22"/>
  <c r="TJ49" i="22"/>
  <c r="TJ28" i="22"/>
  <c r="TK163" i="22"/>
  <c r="PL281" i="22"/>
  <c r="OT322" i="22"/>
  <c r="TJ248" i="22"/>
  <c r="OT180" i="22"/>
  <c r="OT224" i="22"/>
  <c r="TJ25" i="22"/>
  <c r="TJ60" i="22"/>
  <c r="TJ45" i="22"/>
  <c r="OT228" i="22"/>
  <c r="OT199" i="22"/>
  <c r="TJ61" i="22"/>
  <c r="OT178" i="22"/>
  <c r="OT302" i="22"/>
  <c r="PL218" i="22"/>
  <c r="OT299" i="22"/>
  <c r="OT293" i="22"/>
  <c r="TK210" i="22"/>
  <c r="PL134" i="22"/>
  <c r="TJ70" i="22"/>
  <c r="TK104" i="22"/>
  <c r="PL141" i="22"/>
  <c r="OT190" i="22"/>
  <c r="TJ55" i="22"/>
  <c r="TK235" i="22"/>
  <c r="PL215" i="22"/>
  <c r="TK106" i="22"/>
  <c r="PL139" i="22"/>
  <c r="PL290" i="22"/>
  <c r="PL136" i="22"/>
  <c r="TJ11" i="22"/>
  <c r="TJ37" i="22"/>
  <c r="TJ92" i="22"/>
  <c r="TJ237" i="22"/>
  <c r="OT196" i="22"/>
  <c r="TJ13" i="22"/>
  <c r="OT236" i="22"/>
  <c r="TJ150" i="22"/>
  <c r="TJ75" i="22"/>
  <c r="TJ59" i="22"/>
  <c r="TK265" i="22"/>
  <c r="OT225" i="22"/>
  <c r="TJ153" i="22"/>
  <c r="TJ111" i="22"/>
  <c r="TJ205" i="22"/>
  <c r="TJ31" i="22"/>
  <c r="OT191" i="22"/>
  <c r="TJ262" i="22"/>
  <c r="OT219" i="22"/>
  <c r="TJ69" i="22"/>
  <c r="PL129" i="22"/>
  <c r="TJ213" i="22"/>
  <c r="TJ9" i="22"/>
  <c r="PL288" i="22"/>
  <c r="OT172" i="22"/>
  <c r="TJ118" i="22"/>
  <c r="OT229" i="22"/>
  <c r="TJ47" i="22"/>
  <c r="TJ256" i="22"/>
  <c r="OT297" i="22"/>
  <c r="TJ152" i="22"/>
  <c r="TJ158" i="22"/>
  <c r="TJ78" i="22"/>
  <c r="TJ43" i="22"/>
  <c r="TJ114" i="22"/>
  <c r="OT304" i="22"/>
  <c r="OT232" i="22"/>
  <c r="OT305" i="22"/>
  <c r="TK100" i="22"/>
  <c r="TJ203" i="22"/>
  <c r="TJ10" i="22"/>
  <c r="OT186" i="22"/>
  <c r="OT221" i="22"/>
  <c r="TJ164" i="22"/>
  <c r="TK201" i="22"/>
  <c r="OT296" i="22"/>
  <c r="TJ24" i="22"/>
  <c r="OT308" i="22"/>
  <c r="OT227" i="22"/>
  <c r="TK105" i="22"/>
  <c r="OU298" i="22"/>
  <c r="TJ110" i="22"/>
  <c r="PL283" i="22"/>
  <c r="TJ242" i="22"/>
  <c r="OT197" i="22"/>
  <c r="OT192" i="22"/>
  <c r="TL73" i="22"/>
  <c r="TK124" i="22"/>
  <c r="OT307" i="22"/>
  <c r="TJ33" i="22"/>
  <c r="TJ170" i="22"/>
  <c r="OT173" i="22"/>
  <c r="TJ72" i="22"/>
  <c r="TJ160" i="22"/>
  <c r="TJ154" i="22"/>
  <c r="TJ27" i="22"/>
  <c r="PL285" i="22"/>
  <c r="TJ253" i="22"/>
  <c r="TJ81" i="22"/>
  <c r="TJ263" i="22"/>
  <c r="TJ99" i="22"/>
  <c r="TK120" i="22"/>
  <c r="TJ259" i="22"/>
  <c r="TJ21" i="22"/>
  <c r="TK121" i="22"/>
  <c r="OT220" i="22"/>
  <c r="TJ251" i="22"/>
  <c r="TJ151" i="22"/>
  <c r="PL133" i="22"/>
  <c r="TJ95" i="22"/>
  <c r="OT310" i="22"/>
  <c r="TK261" i="22"/>
  <c r="PL137" i="22"/>
  <c r="TJ107" i="22"/>
  <c r="TJ93" i="22"/>
  <c r="TJ76" i="22"/>
  <c r="TK42" i="22"/>
  <c r="PL130" i="22"/>
  <c r="OT226" i="22"/>
  <c r="PL292" i="22"/>
  <c r="TK91" i="22"/>
  <c r="TJ56" i="22"/>
  <c r="OT198" i="22"/>
  <c r="TJ244" i="22"/>
  <c r="OT317" i="22"/>
  <c r="TJ98" i="22"/>
  <c r="TJ8" i="22"/>
  <c r="TJ115" i="22"/>
  <c r="TK67" i="22"/>
  <c r="TJ119" i="22"/>
  <c r="OT200" i="22"/>
  <c r="TK208" i="22"/>
  <c r="OT195" i="22"/>
  <c r="TJ44" i="22"/>
  <c r="TK319" i="22"/>
  <c r="TJ255" i="22"/>
  <c r="OT174" i="22"/>
  <c r="TK53" i="22"/>
  <c r="TK80" i="22"/>
  <c r="TJ103" i="22"/>
  <c r="TK247" i="22"/>
  <c r="I57" i="19"/>
  <c r="O100" i="18"/>
  <c r="D100" i="18" s="1"/>
  <c r="K7" i="9"/>
  <c r="G52" i="14"/>
  <c r="K12" i="9" s="1"/>
  <c r="G53" i="14"/>
  <c r="K13" i="9" s="1"/>
  <c r="K6" i="9"/>
  <c r="D47" i="11"/>
  <c r="OT276" i="22" l="1"/>
  <c r="OT274" i="22"/>
  <c r="OT278" i="22"/>
  <c r="OT275" i="22"/>
  <c r="OT279" i="22"/>
  <c r="OT280" i="22"/>
  <c r="OT277" i="22"/>
  <c r="OT243" i="22"/>
  <c r="TK89" i="22"/>
  <c r="TL97" i="22"/>
  <c r="TK90" i="22"/>
  <c r="TK165" i="22"/>
  <c r="TK109" i="22"/>
  <c r="TK257" i="22"/>
  <c r="TK96" i="22"/>
  <c r="TK113" i="22"/>
  <c r="TL67" i="22"/>
  <c r="TL208" i="22"/>
  <c r="TK115" i="22"/>
  <c r="TK244" i="22"/>
  <c r="PM292" i="22"/>
  <c r="TL121" i="22"/>
  <c r="TK253" i="22"/>
  <c r="TK170" i="22"/>
  <c r="TL100" i="22"/>
  <c r="TK114" i="22"/>
  <c r="OU172" i="22"/>
  <c r="PM129" i="22"/>
  <c r="OU219" i="22"/>
  <c r="TK205" i="22"/>
  <c r="TL106" i="22"/>
  <c r="OU293" i="22"/>
  <c r="TL146" i="22"/>
  <c r="TK147" i="22"/>
  <c r="OU301" i="22"/>
  <c r="OU309" i="22"/>
  <c r="TK116" i="22"/>
  <c r="OU313" i="22"/>
  <c r="TL80" i="22"/>
  <c r="TL261" i="22"/>
  <c r="TL105" i="22"/>
  <c r="OU186" i="22"/>
  <c r="OU305" i="22"/>
  <c r="TK152" i="22"/>
  <c r="TK47" i="22"/>
  <c r="PM288" i="22"/>
  <c r="TK69" i="22"/>
  <c r="TK262" i="22"/>
  <c r="TK111" i="22"/>
  <c r="TK59" i="22"/>
  <c r="TK92" i="22"/>
  <c r="PM215" i="22"/>
  <c r="TK70" i="22"/>
  <c r="OU299" i="22"/>
  <c r="OU178" i="22"/>
  <c r="OU322" i="22"/>
  <c r="TK157" i="22"/>
  <c r="TK171" i="22"/>
  <c r="TK148" i="22"/>
  <c r="TK102" i="22"/>
  <c r="TK63" i="22"/>
  <c r="TK249" i="22"/>
  <c r="OU311" i="22"/>
  <c r="PM217" i="22"/>
  <c r="TK64" i="22"/>
  <c r="TK62" i="22"/>
  <c r="TK71" i="22"/>
  <c r="TK272" i="22"/>
  <c r="TK209" i="22"/>
  <c r="TK84" i="22"/>
  <c r="TK246" i="22"/>
  <c r="TK270" i="22"/>
  <c r="PM282" i="22"/>
  <c r="OU182" i="22"/>
  <c r="TK122" i="22"/>
  <c r="TK7" i="22"/>
  <c r="TK167" i="22"/>
  <c r="OU233" i="22"/>
  <c r="TK252" i="22"/>
  <c r="OU312" i="22"/>
  <c r="TL83" i="22"/>
  <c r="OU306" i="22"/>
  <c r="PM287" i="22"/>
  <c r="OU181" i="22"/>
  <c r="OU295" i="22"/>
  <c r="TK58" i="22"/>
  <c r="TK166" i="22"/>
  <c r="TK162" i="22"/>
  <c r="TK188" i="22"/>
  <c r="TK18" i="22"/>
  <c r="TK29" i="22"/>
  <c r="TL88" i="22"/>
  <c r="TK266" i="22"/>
  <c r="PM144" i="22"/>
  <c r="TK238" i="22"/>
  <c r="OU174" i="22"/>
  <c r="OU317" i="22"/>
  <c r="TK95" i="22"/>
  <c r="TK154" i="22"/>
  <c r="TL319" i="22"/>
  <c r="OU200" i="22"/>
  <c r="TK8" i="22"/>
  <c r="OU198" i="22"/>
  <c r="OU226" i="22"/>
  <c r="TK76" i="22"/>
  <c r="TK151" i="22"/>
  <c r="TK21" i="22"/>
  <c r="TK263" i="22"/>
  <c r="PM285" i="22"/>
  <c r="TK160" i="22"/>
  <c r="TK33" i="22"/>
  <c r="OU192" i="22"/>
  <c r="PM283" i="22"/>
  <c r="OU296" i="22"/>
  <c r="PM290" i="22"/>
  <c r="OU224" i="22"/>
  <c r="PM132" i="22"/>
  <c r="TL120" i="22"/>
  <c r="OU173" i="22"/>
  <c r="TK255" i="22"/>
  <c r="TK119" i="22"/>
  <c r="TK56" i="22"/>
  <c r="TK93" i="22"/>
  <c r="TK259" i="22"/>
  <c r="TL201" i="22"/>
  <c r="OU232" i="22"/>
  <c r="OU297" i="22"/>
  <c r="TK75" i="22"/>
  <c r="TL235" i="22"/>
  <c r="PM134" i="22"/>
  <c r="TK61" i="22"/>
  <c r="OU180" i="22"/>
  <c r="TL38" i="22"/>
  <c r="OU223" i="22"/>
  <c r="TK176" i="22"/>
  <c r="TK74" i="22"/>
  <c r="TK94" i="22"/>
  <c r="PM289" i="22"/>
  <c r="TK87" i="22"/>
  <c r="TK34" i="22"/>
  <c r="TK206" i="22"/>
  <c r="TK48" i="22"/>
  <c r="TL36" i="22"/>
  <c r="OU320" i="22"/>
  <c r="TL273" i="22"/>
  <c r="PM142" i="22"/>
  <c r="TK86" i="22"/>
  <c r="OU316" i="22"/>
  <c r="PM140" i="22"/>
  <c r="OU321" i="22"/>
  <c r="TL123" i="22"/>
  <c r="TK17" i="22"/>
  <c r="TK169" i="22"/>
  <c r="OU183" i="22"/>
  <c r="OU300" i="22"/>
  <c r="TK6" i="22"/>
  <c r="OU314" i="22"/>
  <c r="TK202" i="22"/>
  <c r="TK168" i="22"/>
  <c r="TL269" i="22"/>
  <c r="TK212" i="22"/>
  <c r="TK155" i="22"/>
  <c r="OU195" i="22"/>
  <c r="TL53" i="22"/>
  <c r="TK44" i="22"/>
  <c r="TK98" i="22"/>
  <c r="PM130" i="22"/>
  <c r="OU310" i="22"/>
  <c r="TK251" i="22"/>
  <c r="TK81" i="22"/>
  <c r="TK27" i="22"/>
  <c r="TK72" i="22"/>
  <c r="OU307" i="22"/>
  <c r="OU197" i="22"/>
  <c r="TK110" i="22"/>
  <c r="OU227" i="22"/>
  <c r="TK10" i="22"/>
  <c r="TK43" i="22"/>
  <c r="OU229" i="22"/>
  <c r="TK9" i="22"/>
  <c r="OU191" i="22"/>
  <c r="TK153" i="22"/>
  <c r="TK13" i="22"/>
  <c r="TK37" i="22"/>
  <c r="PM139" i="22"/>
  <c r="PM141" i="22"/>
  <c r="PM218" i="22"/>
  <c r="TK45" i="22"/>
  <c r="PM281" i="22"/>
  <c r="TK49" i="22"/>
  <c r="TL161" i="22"/>
  <c r="PM143" i="22"/>
  <c r="TK12" i="22"/>
  <c r="TK211" i="22"/>
  <c r="TK30" i="22"/>
  <c r="TK267" i="22"/>
  <c r="TK126" i="22"/>
  <c r="OU240" i="22"/>
  <c r="PM127" i="22"/>
  <c r="TL247" i="22"/>
  <c r="TK107" i="22"/>
  <c r="OV298" i="22"/>
  <c r="TK164" i="22"/>
  <c r="OU304" i="22"/>
  <c r="TK118" i="22"/>
  <c r="OU225" i="22"/>
  <c r="OU196" i="22"/>
  <c r="TK11" i="22"/>
  <c r="TK55" i="22"/>
  <c r="TL210" i="22"/>
  <c r="OU199" i="22"/>
  <c r="TK60" i="22"/>
  <c r="PM135" i="22"/>
  <c r="OU184" i="22"/>
  <c r="PM286" i="22"/>
  <c r="TK14" i="22"/>
  <c r="OU315" i="22"/>
  <c r="TK264" i="22"/>
  <c r="TK77" i="22"/>
  <c r="TK23" i="22"/>
  <c r="TK65" i="22"/>
  <c r="TK125" i="22"/>
  <c r="TK5" i="22"/>
  <c r="PM291" i="22"/>
  <c r="TK40" i="22"/>
  <c r="TK16" i="22"/>
  <c r="TK22" i="22"/>
  <c r="TM82" i="22"/>
  <c r="TL32" i="22"/>
  <c r="TK214" i="22"/>
  <c r="TL204" i="22"/>
  <c r="PM216" i="22"/>
  <c r="TK66" i="22"/>
  <c r="TK57" i="22"/>
  <c r="TK108" i="22"/>
  <c r="OU175" i="22"/>
  <c r="OU230" i="22"/>
  <c r="TK41" i="22"/>
  <c r="TL50" i="22"/>
  <c r="TL79" i="22"/>
  <c r="TL68" i="22"/>
  <c r="TL241" i="22"/>
  <c r="OU189" i="22"/>
  <c r="TL91" i="22"/>
  <c r="TL124" i="22"/>
  <c r="OU308" i="22"/>
  <c r="TK203" i="22"/>
  <c r="TK78" i="22"/>
  <c r="TK256" i="22"/>
  <c r="TK213" i="22"/>
  <c r="TK31" i="22"/>
  <c r="TK150" i="22"/>
  <c r="TL104" i="22"/>
  <c r="TL163" i="22"/>
  <c r="TK156" i="22"/>
  <c r="OU303" i="22"/>
  <c r="PM128" i="22"/>
  <c r="TK52" i="22"/>
  <c r="TK260" i="22"/>
  <c r="TK54" i="22"/>
  <c r="OU194" i="22"/>
  <c r="PM138" i="22"/>
  <c r="OU220" i="22"/>
  <c r="TK103" i="22"/>
  <c r="TL42" i="22"/>
  <c r="PM137" i="22"/>
  <c r="PM133" i="22"/>
  <c r="TK99" i="22"/>
  <c r="TM73" i="22"/>
  <c r="TK242" i="22"/>
  <c r="TK24" i="22"/>
  <c r="OU221" i="22"/>
  <c r="TK158" i="22"/>
  <c r="TL265" i="22"/>
  <c r="OU236" i="22"/>
  <c r="TK237" i="22"/>
  <c r="PM136" i="22"/>
  <c r="OU190" i="22"/>
  <c r="OU302" i="22"/>
  <c r="OU228" i="22"/>
  <c r="TK25" i="22"/>
  <c r="TK248" i="22"/>
  <c r="TK28" i="22"/>
  <c r="TK35" i="22"/>
  <c r="TK20" i="22"/>
  <c r="PM131" i="22"/>
  <c r="TK254" i="22"/>
  <c r="TK268" i="22"/>
  <c r="TK250" i="22"/>
  <c r="PM284" i="22"/>
  <c r="TL101" i="22"/>
  <c r="OU179" i="22"/>
  <c r="TK159" i="22"/>
  <c r="TK271" i="22"/>
  <c r="TK46" i="22"/>
  <c r="TK15" i="22"/>
  <c r="TK112" i="22"/>
  <c r="TK39" i="22"/>
  <c r="TK149" i="22"/>
  <c r="TK117" i="22"/>
  <c r="TK26" i="22"/>
  <c r="OU294" i="22"/>
  <c r="TK19" i="22"/>
  <c r="TK245" i="22"/>
  <c r="TK145" i="22"/>
  <c r="TK258" i="22"/>
  <c r="TK51" i="22"/>
  <c r="OU185" i="22"/>
  <c r="OU231" i="22"/>
  <c r="TK187" i="22"/>
  <c r="TK85" i="22"/>
  <c r="TK207" i="22"/>
  <c r="TL177" i="22"/>
  <c r="OU222" i="22"/>
  <c r="OU239" i="22"/>
  <c r="OU193" i="22"/>
  <c r="OU234" i="22"/>
  <c r="O101" i="18"/>
  <c r="D101" i="18" s="1"/>
  <c r="D46" i="11"/>
  <c r="D45" i="11"/>
  <c r="C16" i="11"/>
  <c r="G16" i="11"/>
  <c r="H16" i="11"/>
  <c r="I16" i="11"/>
  <c r="K9" i="27" s="1"/>
  <c r="K16" i="11"/>
  <c r="L16" i="11"/>
  <c r="M16" i="11"/>
  <c r="N16" i="11"/>
  <c r="O16" i="11"/>
  <c r="E16" i="11" s="1"/>
  <c r="P16" i="11"/>
  <c r="C17" i="11"/>
  <c r="G17" i="11"/>
  <c r="H17" i="11"/>
  <c r="I17" i="11"/>
  <c r="L9" i="27" s="1"/>
  <c r="K17" i="11"/>
  <c r="L17" i="11"/>
  <c r="M17" i="11"/>
  <c r="N17" i="11"/>
  <c r="O17" i="11"/>
  <c r="B17" i="11"/>
  <c r="B16" i="11"/>
  <c r="OU275" i="22" l="1"/>
  <c r="OU278" i="22"/>
  <c r="OU277" i="22"/>
  <c r="OU274" i="22"/>
  <c r="OU280" i="22"/>
  <c r="OU276" i="22"/>
  <c r="OU279" i="22"/>
  <c r="OU243" i="22"/>
  <c r="TL89" i="22"/>
  <c r="TL90" i="22"/>
  <c r="TM97" i="22"/>
  <c r="TL165" i="22"/>
  <c r="TL109" i="22"/>
  <c r="TL113" i="22"/>
  <c r="TL96" i="22"/>
  <c r="TL257" i="22"/>
  <c r="TL258" i="22"/>
  <c r="TL149" i="22"/>
  <c r="TL254" i="22"/>
  <c r="OV228" i="22"/>
  <c r="TL158" i="22"/>
  <c r="PN133" i="22"/>
  <c r="OV194" i="22"/>
  <c r="TL256" i="22"/>
  <c r="OV175" i="22"/>
  <c r="TN82" i="22"/>
  <c r="TL5" i="22"/>
  <c r="TL118" i="22"/>
  <c r="OV240" i="22"/>
  <c r="PN218" i="22"/>
  <c r="OV229" i="22"/>
  <c r="TL27" i="22"/>
  <c r="OV195" i="22"/>
  <c r="TM269" i="22"/>
  <c r="TL17" i="22"/>
  <c r="OV320" i="22"/>
  <c r="PN289" i="22"/>
  <c r="TL61" i="22"/>
  <c r="TL259" i="22"/>
  <c r="OV224" i="22"/>
  <c r="TL160" i="22"/>
  <c r="TL8" i="22"/>
  <c r="TL95" i="22"/>
  <c r="TL18" i="22"/>
  <c r="TL270" i="22"/>
  <c r="OV311" i="22"/>
  <c r="OV239" i="22"/>
  <c r="OV231" i="22"/>
  <c r="OV294" i="22"/>
  <c r="TL271" i="22"/>
  <c r="OV302" i="22"/>
  <c r="OV221" i="22"/>
  <c r="PN137" i="22"/>
  <c r="TL54" i="22"/>
  <c r="TL150" i="22"/>
  <c r="TL108" i="22"/>
  <c r="TM204" i="22"/>
  <c r="TL264" i="22"/>
  <c r="TM210" i="22"/>
  <c r="OV304" i="22"/>
  <c r="TM247" i="22"/>
  <c r="TL211" i="22"/>
  <c r="PN141" i="22"/>
  <c r="TL43" i="22"/>
  <c r="TL81" i="22"/>
  <c r="OV300" i="22"/>
  <c r="TM123" i="22"/>
  <c r="OV223" i="22"/>
  <c r="OV297" i="22"/>
  <c r="OV173" i="22"/>
  <c r="PN283" i="22"/>
  <c r="TL76" i="22"/>
  <c r="OV317" i="22"/>
  <c r="TL188" i="22"/>
  <c r="OV233" i="22"/>
  <c r="TL246" i="22"/>
  <c r="TL64" i="22"/>
  <c r="TL171" i="22"/>
  <c r="OV322" i="22"/>
  <c r="TL59" i="22"/>
  <c r="PN288" i="22"/>
  <c r="OV186" i="22"/>
  <c r="OV313" i="22"/>
  <c r="TL147" i="22"/>
  <c r="TM106" i="22"/>
  <c r="OV172" i="22"/>
  <c r="TL170" i="22"/>
  <c r="TL244" i="22"/>
  <c r="OV193" i="22"/>
  <c r="TL207" i="22"/>
  <c r="TL145" i="22"/>
  <c r="TL39" i="22"/>
  <c r="PN284" i="22"/>
  <c r="TL28" i="22"/>
  <c r="TL237" i="22"/>
  <c r="TN73" i="22"/>
  <c r="OV220" i="22"/>
  <c r="OV303" i="22"/>
  <c r="TL78" i="22"/>
  <c r="TM124" i="22"/>
  <c r="TM68" i="22"/>
  <c r="TM50" i="22"/>
  <c r="TL22" i="22"/>
  <c r="TL125" i="22"/>
  <c r="PN286" i="22"/>
  <c r="OV196" i="22"/>
  <c r="TL126" i="22"/>
  <c r="TL49" i="22"/>
  <c r="TL153" i="22"/>
  <c r="OV197" i="22"/>
  <c r="TL98" i="22"/>
  <c r="TL168" i="22"/>
  <c r="TL86" i="22"/>
  <c r="TM36" i="22"/>
  <c r="TL94" i="22"/>
  <c r="PN134" i="22"/>
  <c r="TL93" i="22"/>
  <c r="PN290" i="22"/>
  <c r="PN285" i="22"/>
  <c r="OV200" i="22"/>
  <c r="TL266" i="22"/>
  <c r="OV295" i="22"/>
  <c r="TM83" i="22"/>
  <c r="OV182" i="22"/>
  <c r="TL272" i="22"/>
  <c r="TL249" i="22"/>
  <c r="TL70" i="22"/>
  <c r="OV181" i="22"/>
  <c r="OV185" i="22"/>
  <c r="TL26" i="22"/>
  <c r="TL159" i="22"/>
  <c r="PN131" i="22"/>
  <c r="TL24" i="22"/>
  <c r="TM42" i="22"/>
  <c r="TL260" i="22"/>
  <c r="TL31" i="22"/>
  <c r="TL57" i="22"/>
  <c r="TL16" i="22"/>
  <c r="TL65" i="22"/>
  <c r="OV184" i="22"/>
  <c r="TL55" i="22"/>
  <c r="PN127" i="22"/>
  <c r="TL12" i="22"/>
  <c r="PN139" i="22"/>
  <c r="TL10" i="22"/>
  <c r="TL251" i="22"/>
  <c r="TL202" i="22"/>
  <c r="OV321" i="22"/>
  <c r="TL48" i="22"/>
  <c r="TM235" i="22"/>
  <c r="TL56" i="22"/>
  <c r="TM120" i="22"/>
  <c r="TL263" i="22"/>
  <c r="OV174" i="22"/>
  <c r="TM88" i="22"/>
  <c r="OV312" i="22"/>
  <c r="TL63" i="22"/>
  <c r="TL157" i="22"/>
  <c r="TL111" i="22"/>
  <c r="TL47" i="22"/>
  <c r="TM105" i="22"/>
  <c r="TL116" i="22"/>
  <c r="TL205" i="22"/>
  <c r="TL253" i="22"/>
  <c r="TL115" i="22"/>
  <c r="TL85" i="22"/>
  <c r="TL245" i="22"/>
  <c r="TL112" i="22"/>
  <c r="TL250" i="22"/>
  <c r="TL248" i="22"/>
  <c r="OV236" i="22"/>
  <c r="TL156" i="22"/>
  <c r="TL203" i="22"/>
  <c r="TM91" i="22"/>
  <c r="TL41" i="22"/>
  <c r="TL214" i="22"/>
  <c r="OV315" i="22"/>
  <c r="TL60" i="22"/>
  <c r="OV225" i="22"/>
  <c r="TL164" i="22"/>
  <c r="PN281" i="22"/>
  <c r="OV191" i="22"/>
  <c r="OV307" i="22"/>
  <c r="TL44" i="22"/>
  <c r="TL155" i="22"/>
  <c r="OV183" i="22"/>
  <c r="PN142" i="22"/>
  <c r="TL34" i="22"/>
  <c r="TM38" i="22"/>
  <c r="OV232" i="22"/>
  <c r="OV192" i="22"/>
  <c r="OV226" i="22"/>
  <c r="TM319" i="22"/>
  <c r="TL162" i="22"/>
  <c r="TL167" i="22"/>
  <c r="TL84" i="22"/>
  <c r="PN217" i="22"/>
  <c r="PN135" i="22"/>
  <c r="TM177" i="22"/>
  <c r="OV234" i="22"/>
  <c r="TL15" i="22"/>
  <c r="TL268" i="22"/>
  <c r="TL25" i="22"/>
  <c r="TL103" i="22"/>
  <c r="TL52" i="22"/>
  <c r="TM163" i="22"/>
  <c r="OV308" i="22"/>
  <c r="TL66" i="22"/>
  <c r="TM32" i="22"/>
  <c r="TL14" i="22"/>
  <c r="OW298" i="22"/>
  <c r="TL267" i="22"/>
  <c r="TL45" i="22"/>
  <c r="TL9" i="22"/>
  <c r="OV310" i="22"/>
  <c r="TL212" i="22"/>
  <c r="PN140" i="22"/>
  <c r="TM273" i="22"/>
  <c r="TL87" i="22"/>
  <c r="OV180" i="22"/>
  <c r="TL119" i="22"/>
  <c r="TL21" i="22"/>
  <c r="TL154" i="22"/>
  <c r="TL29" i="22"/>
  <c r="PN287" i="22"/>
  <c r="TL7" i="22"/>
  <c r="TL102" i="22"/>
  <c r="OV178" i="22"/>
  <c r="PN215" i="22"/>
  <c r="TL262" i="22"/>
  <c r="TL152" i="22"/>
  <c r="TM261" i="22"/>
  <c r="OV309" i="22"/>
  <c r="TM146" i="22"/>
  <c r="OV219" i="22"/>
  <c r="TL114" i="22"/>
  <c r="TM121" i="22"/>
  <c r="TM208" i="22"/>
  <c r="OV222" i="22"/>
  <c r="TL51" i="22"/>
  <c r="TL117" i="22"/>
  <c r="OV179" i="22"/>
  <c r="TL20" i="22"/>
  <c r="OV190" i="22"/>
  <c r="TM265" i="22"/>
  <c r="TL99" i="22"/>
  <c r="PN138" i="22"/>
  <c r="TL213" i="22"/>
  <c r="OV189" i="22"/>
  <c r="OV230" i="22"/>
  <c r="TL40" i="22"/>
  <c r="TL23" i="22"/>
  <c r="OV199" i="22"/>
  <c r="PN143" i="22"/>
  <c r="TL37" i="22"/>
  <c r="OV227" i="22"/>
  <c r="TL72" i="22"/>
  <c r="TM53" i="22"/>
  <c r="OV314" i="22"/>
  <c r="TL169" i="22"/>
  <c r="TL206" i="22"/>
  <c r="TL74" i="22"/>
  <c r="TL75" i="22"/>
  <c r="TM201" i="22"/>
  <c r="PN132" i="22"/>
  <c r="TL33" i="22"/>
  <c r="OV198" i="22"/>
  <c r="TL238" i="22"/>
  <c r="TL166" i="22"/>
  <c r="TL252" i="22"/>
  <c r="PN282" i="22"/>
  <c r="TL71" i="22"/>
  <c r="TL187" i="22"/>
  <c r="TL19" i="22"/>
  <c r="TL46" i="22"/>
  <c r="TM101" i="22"/>
  <c r="TL35" i="22"/>
  <c r="PN136" i="22"/>
  <c r="TL242" i="22"/>
  <c r="PN128" i="22"/>
  <c r="TM104" i="22"/>
  <c r="TM241" i="22"/>
  <c r="TM79" i="22"/>
  <c r="PN216" i="22"/>
  <c r="PN291" i="22"/>
  <c r="TL77" i="22"/>
  <c r="TL11" i="22"/>
  <c r="TL107" i="22"/>
  <c r="TL30" i="22"/>
  <c r="TM161" i="22"/>
  <c r="TL13" i="22"/>
  <c r="TL110" i="22"/>
  <c r="PN130" i="22"/>
  <c r="TL6" i="22"/>
  <c r="OV316" i="22"/>
  <c r="TL176" i="22"/>
  <c r="TL255" i="22"/>
  <c r="OV296" i="22"/>
  <c r="TL151" i="22"/>
  <c r="PN144" i="22"/>
  <c r="TL58" i="22"/>
  <c r="OV306" i="22"/>
  <c r="TL122" i="22"/>
  <c r="TL209" i="22"/>
  <c r="TL62" i="22"/>
  <c r="TL148" i="22"/>
  <c r="OV299" i="22"/>
  <c r="TL92" i="22"/>
  <c r="TL69" i="22"/>
  <c r="OV305" i="22"/>
  <c r="TM80" i="22"/>
  <c r="OV301" i="22"/>
  <c r="OV293" i="22"/>
  <c r="PN129" i="22"/>
  <c r="TM100" i="22"/>
  <c r="PN292" i="22"/>
  <c r="TM67" i="22"/>
  <c r="I9" i="27"/>
  <c r="F9" i="27"/>
  <c r="H9" i="27"/>
  <c r="G9" i="27"/>
  <c r="O102" i="18"/>
  <c r="D102" i="18" s="1"/>
  <c r="C45" i="11"/>
  <c r="G51" i="11" s="1"/>
  <c r="C48" i="11"/>
  <c r="G54" i="11" s="1"/>
  <c r="C47" i="11"/>
  <c r="G53" i="11" s="1"/>
  <c r="C46" i="11"/>
  <c r="G52" i="11" s="1"/>
  <c r="C50" i="11"/>
  <c r="G56" i="11" s="1"/>
  <c r="C49" i="11"/>
  <c r="G55" i="11" s="1"/>
  <c r="OV274" i="22" l="1"/>
  <c r="OV279" i="22"/>
  <c r="OV277" i="22"/>
  <c r="OV276" i="22"/>
  <c r="OV278" i="22"/>
  <c r="OV280" i="22"/>
  <c r="OV275" i="22"/>
  <c r="OV243" i="22"/>
  <c r="TM89" i="22"/>
  <c r="TN97" i="22"/>
  <c r="TM90" i="22"/>
  <c r="TM165" i="22"/>
  <c r="TM109" i="22"/>
  <c r="TM257" i="22"/>
  <c r="TM96" i="22"/>
  <c r="TM113" i="22"/>
  <c r="PO292" i="22"/>
  <c r="TM58" i="22"/>
  <c r="TN79" i="22"/>
  <c r="PO128" i="22"/>
  <c r="TM35" i="22"/>
  <c r="TM187" i="22"/>
  <c r="TM252" i="22"/>
  <c r="TM33" i="22"/>
  <c r="TM74" i="22"/>
  <c r="PO143" i="22"/>
  <c r="TM40" i="22"/>
  <c r="TM20" i="22"/>
  <c r="OW222" i="22"/>
  <c r="OW219" i="22"/>
  <c r="TM152" i="22"/>
  <c r="TM102" i="22"/>
  <c r="PO287" i="22"/>
  <c r="TM9" i="22"/>
  <c r="TN163" i="22"/>
  <c r="TM162" i="22"/>
  <c r="OW191" i="22"/>
  <c r="TN88" i="22"/>
  <c r="TM57" i="22"/>
  <c r="TN161" i="22"/>
  <c r="TM77" i="22"/>
  <c r="TN101" i="22"/>
  <c r="PO132" i="22"/>
  <c r="TM72" i="22"/>
  <c r="OW230" i="22"/>
  <c r="OW179" i="22"/>
  <c r="TN146" i="22"/>
  <c r="TM29" i="22"/>
  <c r="TM45" i="22"/>
  <c r="TM52" i="22"/>
  <c r="OW234" i="22"/>
  <c r="TN319" i="22"/>
  <c r="TM155" i="22"/>
  <c r="TM60" i="22"/>
  <c r="TM250" i="22"/>
  <c r="TM115" i="22"/>
  <c r="TM111" i="22"/>
  <c r="OW174" i="22"/>
  <c r="TM56" i="22"/>
  <c r="OW321" i="22"/>
  <c r="PO139" i="22"/>
  <c r="OW184" i="22"/>
  <c r="TM24" i="22"/>
  <c r="TM26" i="22"/>
  <c r="TM70" i="22"/>
  <c r="TN83" i="22"/>
  <c r="PO285" i="22"/>
  <c r="TM94" i="22"/>
  <c r="TM98" i="22"/>
  <c r="TM126" i="22"/>
  <c r="TM22" i="22"/>
  <c r="TM78" i="22"/>
  <c r="TM237" i="22"/>
  <c r="TM145" i="22"/>
  <c r="TM170" i="22"/>
  <c r="OW313" i="22"/>
  <c r="OW322" i="22"/>
  <c r="OW233" i="22"/>
  <c r="PO283" i="22"/>
  <c r="TM81" i="22"/>
  <c r="TN247" i="22"/>
  <c r="TM264" i="22"/>
  <c r="TM150" i="22"/>
  <c r="OW302" i="22"/>
  <c r="OW231" i="22"/>
  <c r="TM160" i="22"/>
  <c r="PO289" i="22"/>
  <c r="OW195" i="22"/>
  <c r="OW240" i="22"/>
  <c r="TM256" i="22"/>
  <c r="OW228" i="22"/>
  <c r="TN80" i="22"/>
  <c r="TM209" i="22"/>
  <c r="PO144" i="22"/>
  <c r="TM6" i="22"/>
  <c r="TN241" i="22"/>
  <c r="TM166" i="22"/>
  <c r="TM206" i="22"/>
  <c r="TM99" i="22"/>
  <c r="TN208" i="22"/>
  <c r="TM262" i="22"/>
  <c r="TM119" i="22"/>
  <c r="PO140" i="22"/>
  <c r="TM66" i="22"/>
  <c r="TM268" i="22"/>
  <c r="PO217" i="22"/>
  <c r="TN38" i="22"/>
  <c r="PO281" i="22"/>
  <c r="TM41" i="22"/>
  <c r="OW196" i="22"/>
  <c r="OW301" i="22"/>
  <c r="OW305" i="22"/>
  <c r="TM176" i="22"/>
  <c r="TN201" i="22"/>
  <c r="OW227" i="22"/>
  <c r="OW199" i="22"/>
  <c r="OW189" i="22"/>
  <c r="TN121" i="22"/>
  <c r="TM154" i="22"/>
  <c r="TN177" i="22"/>
  <c r="TM84" i="22"/>
  <c r="OW226" i="22"/>
  <c r="TM34" i="22"/>
  <c r="TM44" i="22"/>
  <c r="OW315" i="22"/>
  <c r="TM112" i="22"/>
  <c r="TM116" i="22"/>
  <c r="TM263" i="22"/>
  <c r="TN235" i="22"/>
  <c r="TM202" i="22"/>
  <c r="TM12" i="22"/>
  <c r="TM65" i="22"/>
  <c r="TM31" i="22"/>
  <c r="TM249" i="22"/>
  <c r="OW295" i="22"/>
  <c r="PO290" i="22"/>
  <c r="TN36" i="22"/>
  <c r="OW197" i="22"/>
  <c r="TN50" i="22"/>
  <c r="OW303" i="22"/>
  <c r="TM28" i="22"/>
  <c r="TM207" i="22"/>
  <c r="OW172" i="22"/>
  <c r="OW186" i="22"/>
  <c r="TM171" i="22"/>
  <c r="TM188" i="22"/>
  <c r="OW173" i="22"/>
  <c r="TN123" i="22"/>
  <c r="TM43" i="22"/>
  <c r="OW304" i="22"/>
  <c r="TM54" i="22"/>
  <c r="OW239" i="22"/>
  <c r="TM18" i="22"/>
  <c r="OW224" i="22"/>
  <c r="OW320" i="22"/>
  <c r="TM27" i="22"/>
  <c r="TM118" i="22"/>
  <c r="TM5" i="22"/>
  <c r="OW194" i="22"/>
  <c r="TM254" i="22"/>
  <c r="TN100" i="22"/>
  <c r="PO129" i="22"/>
  <c r="TM122" i="22"/>
  <c r="TM151" i="22"/>
  <c r="PO130" i="22"/>
  <c r="TM30" i="22"/>
  <c r="PO291" i="22"/>
  <c r="TM242" i="22"/>
  <c r="TM46" i="22"/>
  <c r="TM71" i="22"/>
  <c r="TM238" i="22"/>
  <c r="TM169" i="22"/>
  <c r="TN265" i="22"/>
  <c r="TM117" i="22"/>
  <c r="OW309" i="22"/>
  <c r="PO215" i="22"/>
  <c r="OW180" i="22"/>
  <c r="TM212" i="22"/>
  <c r="TM267" i="22"/>
  <c r="TM14" i="22"/>
  <c r="TM103" i="22"/>
  <c r="TM15" i="22"/>
  <c r="TN91" i="22"/>
  <c r="TM253" i="22"/>
  <c r="OW185" i="22"/>
  <c r="TM92" i="22"/>
  <c r="OW299" i="22"/>
  <c r="OW293" i="22"/>
  <c r="TM69" i="22"/>
  <c r="OW306" i="22"/>
  <c r="OW296" i="22"/>
  <c r="TM110" i="22"/>
  <c r="TM107" i="22"/>
  <c r="PO216" i="22"/>
  <c r="TM19" i="22"/>
  <c r="OW198" i="22"/>
  <c r="OW314" i="22"/>
  <c r="TM23" i="22"/>
  <c r="TM213" i="22"/>
  <c r="OW190" i="22"/>
  <c r="TM51" i="22"/>
  <c r="TM114" i="22"/>
  <c r="OX298" i="22"/>
  <c r="OW308" i="22"/>
  <c r="PO135" i="22"/>
  <c r="OW192" i="22"/>
  <c r="TM164" i="22"/>
  <c r="TN105" i="22"/>
  <c r="TM157" i="22"/>
  <c r="TM251" i="22"/>
  <c r="PO127" i="22"/>
  <c r="TM16" i="22"/>
  <c r="TM260" i="22"/>
  <c r="PO131" i="22"/>
  <c r="TM272" i="22"/>
  <c r="TM266" i="22"/>
  <c r="TM93" i="22"/>
  <c r="TM86" i="22"/>
  <c r="TM153" i="22"/>
  <c r="PO286" i="22"/>
  <c r="TN68" i="22"/>
  <c r="OW220" i="22"/>
  <c r="PO284" i="22"/>
  <c r="OW193" i="22"/>
  <c r="TN106" i="22"/>
  <c r="PO288" i="22"/>
  <c r="TM64" i="22"/>
  <c r="OW317" i="22"/>
  <c r="OW297" i="22"/>
  <c r="OW300" i="22"/>
  <c r="PO141" i="22"/>
  <c r="TN210" i="22"/>
  <c r="TN204" i="22"/>
  <c r="PO137" i="22"/>
  <c r="TM271" i="22"/>
  <c r="OW311" i="22"/>
  <c r="TM95" i="22"/>
  <c r="TM259" i="22"/>
  <c r="TM17" i="22"/>
  <c r="OW229" i="22"/>
  <c r="TO82" i="22"/>
  <c r="PO133" i="22"/>
  <c r="TM149" i="22"/>
  <c r="TN67" i="22"/>
  <c r="TM148" i="22"/>
  <c r="TN104" i="22"/>
  <c r="PO136" i="22"/>
  <c r="PO282" i="22"/>
  <c r="TM75" i="22"/>
  <c r="TM37" i="22"/>
  <c r="TN261" i="22"/>
  <c r="OW178" i="22"/>
  <c r="TM7" i="22"/>
  <c r="TM21" i="22"/>
  <c r="TM87" i="22"/>
  <c r="OW310" i="22"/>
  <c r="TM167" i="22"/>
  <c r="PO142" i="22"/>
  <c r="OW307" i="22"/>
  <c r="TM203" i="22"/>
  <c r="OW236" i="22"/>
  <c r="TM245" i="22"/>
  <c r="OW312" i="22"/>
  <c r="TM62" i="22"/>
  <c r="TM255" i="22"/>
  <c r="OW316" i="22"/>
  <c r="TM13" i="22"/>
  <c r="TM11" i="22"/>
  <c r="TN53" i="22"/>
  <c r="PO138" i="22"/>
  <c r="TN273" i="22"/>
  <c r="TN32" i="22"/>
  <c r="TM25" i="22"/>
  <c r="OW232" i="22"/>
  <c r="OW183" i="22"/>
  <c r="OW225" i="22"/>
  <c r="TM214" i="22"/>
  <c r="TM156" i="22"/>
  <c r="TM248" i="22"/>
  <c r="TM85" i="22"/>
  <c r="TM205" i="22"/>
  <c r="TM47" i="22"/>
  <c r="TM63" i="22"/>
  <c r="TN120" i="22"/>
  <c r="TM48" i="22"/>
  <c r="TM10" i="22"/>
  <c r="TM55" i="22"/>
  <c r="TN42" i="22"/>
  <c r="TM159" i="22"/>
  <c r="OW181" i="22"/>
  <c r="OW182" i="22"/>
  <c r="OW200" i="22"/>
  <c r="PO134" i="22"/>
  <c r="TM168" i="22"/>
  <c r="TM49" i="22"/>
  <c r="TM125" i="22"/>
  <c r="TN124" i="22"/>
  <c r="TO73" i="22"/>
  <c r="TM39" i="22"/>
  <c r="TM244" i="22"/>
  <c r="TM147" i="22"/>
  <c r="TM59" i="22"/>
  <c r="TM246" i="22"/>
  <c r="TM76" i="22"/>
  <c r="OW223" i="22"/>
  <c r="TM211" i="22"/>
  <c r="TM108" i="22"/>
  <c r="OW221" i="22"/>
  <c r="OW294" i="22"/>
  <c r="TM270" i="22"/>
  <c r="TM8" i="22"/>
  <c r="TM61" i="22"/>
  <c r="TN269" i="22"/>
  <c r="PO218" i="22"/>
  <c r="OW175" i="22"/>
  <c r="TM158" i="22"/>
  <c r="TM258" i="22"/>
  <c r="O103" i="18"/>
  <c r="D103" i="18" s="1"/>
  <c r="C7" i="13"/>
  <c r="F7" i="13"/>
  <c r="G7" i="13"/>
  <c r="H7" i="13"/>
  <c r="I7" i="13"/>
  <c r="B13" i="13" s="1"/>
  <c r="J7" i="13"/>
  <c r="M7" i="13"/>
  <c r="N7" i="13"/>
  <c r="O7" i="13"/>
  <c r="D7" i="13" s="1"/>
  <c r="P7" i="13"/>
  <c r="C8" i="13"/>
  <c r="F8" i="13"/>
  <c r="G8" i="13"/>
  <c r="H8" i="13"/>
  <c r="I8" i="13"/>
  <c r="B14" i="13" s="1"/>
  <c r="J8" i="13"/>
  <c r="M8" i="13"/>
  <c r="N8" i="13"/>
  <c r="O8" i="13"/>
  <c r="D8" i="13" s="1"/>
  <c r="P8" i="13"/>
  <c r="C9" i="13"/>
  <c r="F9" i="13"/>
  <c r="G9" i="13"/>
  <c r="H9" i="13"/>
  <c r="I9" i="13"/>
  <c r="B15" i="13" s="1"/>
  <c r="J9" i="13"/>
  <c r="M9" i="13"/>
  <c r="N9" i="13"/>
  <c r="O9" i="13"/>
  <c r="D9" i="13" s="1"/>
  <c r="P9" i="13"/>
  <c r="B8" i="13"/>
  <c r="B9" i="13"/>
  <c r="B7" i="13"/>
  <c r="C6" i="13"/>
  <c r="F6" i="13"/>
  <c r="G6" i="13"/>
  <c r="H6" i="13"/>
  <c r="I6" i="13"/>
  <c r="J6" i="13"/>
  <c r="M6" i="13"/>
  <c r="N6" i="13"/>
  <c r="O6" i="13"/>
  <c r="D6" i="13" s="1"/>
  <c r="P6" i="13"/>
  <c r="B6" i="13"/>
  <c r="C6" i="12"/>
  <c r="F6" i="12"/>
  <c r="G6" i="12"/>
  <c r="H6" i="12"/>
  <c r="I6" i="12"/>
  <c r="B12" i="12" s="1"/>
  <c r="K6" i="12"/>
  <c r="L6" i="12"/>
  <c r="M6" i="12"/>
  <c r="N6" i="12"/>
  <c r="O6" i="12"/>
  <c r="D6" i="12" s="1"/>
  <c r="P6" i="12"/>
  <c r="C7" i="12"/>
  <c r="F7" i="12"/>
  <c r="G7" i="12"/>
  <c r="H7" i="12"/>
  <c r="I7" i="12"/>
  <c r="B15" i="12" s="1"/>
  <c r="K7" i="12"/>
  <c r="L7" i="12"/>
  <c r="M7" i="12"/>
  <c r="N7" i="12"/>
  <c r="O7" i="12"/>
  <c r="D7" i="12" s="1"/>
  <c r="P7" i="12"/>
  <c r="B7" i="12"/>
  <c r="B6" i="12"/>
  <c r="C15" i="6"/>
  <c r="D15" i="6"/>
  <c r="E15" i="6"/>
  <c r="H15" i="6"/>
  <c r="I15" i="6"/>
  <c r="C34" i="6" s="1"/>
  <c r="J15" i="6"/>
  <c r="K15" i="6"/>
  <c r="L15" i="6"/>
  <c r="M15" i="6"/>
  <c r="N15" i="6"/>
  <c r="O15" i="6"/>
  <c r="F15" i="6" s="1"/>
  <c r="P15" i="6"/>
  <c r="B15" i="6"/>
  <c r="OW276" i="22" l="1"/>
  <c r="OW275" i="22"/>
  <c r="OW277" i="22"/>
  <c r="OW280" i="22"/>
  <c r="OW279" i="22"/>
  <c r="OW278" i="22"/>
  <c r="OW274" i="22"/>
  <c r="OW243" i="22"/>
  <c r="TN89" i="22"/>
  <c r="TN90" i="22"/>
  <c r="TO97" i="22"/>
  <c r="TN165" i="22"/>
  <c r="TN109" i="22"/>
  <c r="TN113" i="22"/>
  <c r="TN96" i="22"/>
  <c r="TN257" i="22"/>
  <c r="TN211" i="22"/>
  <c r="TN49" i="22"/>
  <c r="TN55" i="22"/>
  <c r="TN248" i="22"/>
  <c r="TN11" i="22"/>
  <c r="OX236" i="22"/>
  <c r="TN75" i="22"/>
  <c r="TN148" i="22"/>
  <c r="TN259" i="22"/>
  <c r="OX300" i="22"/>
  <c r="OX220" i="22"/>
  <c r="TN157" i="22"/>
  <c r="TN51" i="22"/>
  <c r="TN107" i="22"/>
  <c r="TN92" i="22"/>
  <c r="TN117" i="22"/>
  <c r="PP291" i="22"/>
  <c r="TN254" i="22"/>
  <c r="OX239" i="22"/>
  <c r="TN188" i="22"/>
  <c r="OX197" i="22"/>
  <c r="TN12" i="22"/>
  <c r="TN84" i="22"/>
  <c r="TN176" i="22"/>
  <c r="TN268" i="22"/>
  <c r="TN99" i="22"/>
  <c r="OX228" i="22"/>
  <c r="OX195" i="22"/>
  <c r="OX233" i="22"/>
  <c r="OX294" i="22"/>
  <c r="TN61" i="22"/>
  <c r="TP73" i="22"/>
  <c r="OX181" i="22"/>
  <c r="TN47" i="22"/>
  <c r="OX232" i="22"/>
  <c r="TO273" i="22"/>
  <c r="OX312" i="22"/>
  <c r="TN167" i="22"/>
  <c r="OX178" i="22"/>
  <c r="TO67" i="22"/>
  <c r="OX297" i="22"/>
  <c r="TO106" i="22"/>
  <c r="TO68" i="22"/>
  <c r="PP131" i="22"/>
  <c r="OX308" i="22"/>
  <c r="OX198" i="22"/>
  <c r="TN69" i="22"/>
  <c r="TN14" i="22"/>
  <c r="TN46" i="22"/>
  <c r="OX194" i="22"/>
  <c r="TN171" i="22"/>
  <c r="TN116" i="22"/>
  <c r="TO177" i="22"/>
  <c r="OX305" i="22"/>
  <c r="TN66" i="22"/>
  <c r="PP144" i="22"/>
  <c r="PP289" i="22"/>
  <c r="TN81" i="22"/>
  <c r="TN237" i="22"/>
  <c r="TN70" i="22"/>
  <c r="OX184" i="22"/>
  <c r="OX174" i="22"/>
  <c r="TN155" i="22"/>
  <c r="TN45" i="22"/>
  <c r="OX230" i="22"/>
  <c r="TN77" i="22"/>
  <c r="OX191" i="22"/>
  <c r="TN102" i="22"/>
  <c r="TN20" i="22"/>
  <c r="TN33" i="22"/>
  <c r="PP128" i="22"/>
  <c r="TO269" i="22"/>
  <c r="TN246" i="22"/>
  <c r="OX175" i="22"/>
  <c r="OX221" i="22"/>
  <c r="TN59" i="22"/>
  <c r="TN168" i="22"/>
  <c r="TN10" i="22"/>
  <c r="TN156" i="22"/>
  <c r="TN13" i="22"/>
  <c r="TN203" i="22"/>
  <c r="OX310" i="22"/>
  <c r="PP282" i="22"/>
  <c r="TN95" i="22"/>
  <c r="TO204" i="22"/>
  <c r="TN93" i="22"/>
  <c r="TN251" i="22"/>
  <c r="TO105" i="22"/>
  <c r="OX190" i="22"/>
  <c r="TN110" i="22"/>
  <c r="OX185" i="22"/>
  <c r="TO91" i="22"/>
  <c r="TO265" i="22"/>
  <c r="TN30" i="22"/>
  <c r="OX320" i="22"/>
  <c r="TN43" i="22"/>
  <c r="TN28" i="22"/>
  <c r="TO36" i="22"/>
  <c r="TN202" i="22"/>
  <c r="TN44" i="22"/>
  <c r="OX199" i="22"/>
  <c r="PP281" i="22"/>
  <c r="TN256" i="22"/>
  <c r="OX302" i="22"/>
  <c r="OX322" i="22"/>
  <c r="TN98" i="22"/>
  <c r="TN115" i="22"/>
  <c r="OX186" i="22"/>
  <c r="TN108" i="22"/>
  <c r="TN147" i="22"/>
  <c r="TO124" i="22"/>
  <c r="TN159" i="22"/>
  <c r="TN205" i="22"/>
  <c r="OX316" i="22"/>
  <c r="TN87" i="22"/>
  <c r="TO261" i="22"/>
  <c r="TN149" i="22"/>
  <c r="OX311" i="22"/>
  <c r="TO210" i="22"/>
  <c r="PP286" i="22"/>
  <c r="TN260" i="22"/>
  <c r="TN164" i="22"/>
  <c r="OY298" i="22"/>
  <c r="TN19" i="22"/>
  <c r="OX293" i="22"/>
  <c r="TN15" i="22"/>
  <c r="PP215" i="22"/>
  <c r="TN242" i="22"/>
  <c r="PP129" i="22"/>
  <c r="OX224" i="22"/>
  <c r="OX303" i="22"/>
  <c r="TN31" i="22"/>
  <c r="TO235" i="22"/>
  <c r="TN34" i="22"/>
  <c r="OX227" i="22"/>
  <c r="TN206" i="22"/>
  <c r="TO241" i="22"/>
  <c r="TN150" i="22"/>
  <c r="OX313" i="22"/>
  <c r="TN94" i="22"/>
  <c r="TN26" i="22"/>
  <c r="PP139" i="22"/>
  <c r="TN250" i="22"/>
  <c r="TO319" i="22"/>
  <c r="TN29" i="22"/>
  <c r="TN72" i="22"/>
  <c r="TO161" i="22"/>
  <c r="TN162" i="22"/>
  <c r="TN9" i="22"/>
  <c r="TN152" i="22"/>
  <c r="TN40" i="22"/>
  <c r="TN252" i="22"/>
  <c r="TO79" i="22"/>
  <c r="TN8" i="22"/>
  <c r="OX223" i="22"/>
  <c r="PP134" i="22"/>
  <c r="TN48" i="22"/>
  <c r="TN214" i="22"/>
  <c r="PP138" i="22"/>
  <c r="PP136" i="22"/>
  <c r="OX229" i="22"/>
  <c r="OX317" i="22"/>
  <c r="OX193" i="22"/>
  <c r="TN266" i="22"/>
  <c r="TN213" i="22"/>
  <c r="TN267" i="22"/>
  <c r="TN169" i="22"/>
  <c r="PP130" i="22"/>
  <c r="TN5" i="22"/>
  <c r="TN54" i="22"/>
  <c r="TO123" i="22"/>
  <c r="PP290" i="22"/>
  <c r="TN112" i="22"/>
  <c r="TN154" i="22"/>
  <c r="OX301" i="22"/>
  <c r="TO38" i="22"/>
  <c r="TN262" i="22"/>
  <c r="TN209" i="22"/>
  <c r="TN160" i="22"/>
  <c r="TN78" i="22"/>
  <c r="TN258" i="22"/>
  <c r="TN270" i="22"/>
  <c r="TN76" i="22"/>
  <c r="TN125" i="22"/>
  <c r="TN85" i="22"/>
  <c r="TN25" i="22"/>
  <c r="TO53" i="22"/>
  <c r="TN245" i="22"/>
  <c r="TN37" i="22"/>
  <c r="TO104" i="22"/>
  <c r="TN17" i="22"/>
  <c r="PP141" i="22"/>
  <c r="PP284" i="22"/>
  <c r="TN272" i="22"/>
  <c r="OX192" i="22"/>
  <c r="TN23" i="22"/>
  <c r="OX296" i="22"/>
  <c r="TN253" i="22"/>
  <c r="TN212" i="22"/>
  <c r="TN238" i="22"/>
  <c r="TN151" i="22"/>
  <c r="TO100" i="22"/>
  <c r="TN18" i="22"/>
  <c r="OX173" i="22"/>
  <c r="OX295" i="22"/>
  <c r="TN263" i="22"/>
  <c r="OX226" i="22"/>
  <c r="PP217" i="22"/>
  <c r="TN166" i="22"/>
  <c r="OX240" i="22"/>
  <c r="TN170" i="22"/>
  <c r="PP285" i="22"/>
  <c r="OX321" i="22"/>
  <c r="TN111" i="22"/>
  <c r="OX234" i="22"/>
  <c r="TO146" i="22"/>
  <c r="TN57" i="22"/>
  <c r="OX219" i="22"/>
  <c r="PP143" i="22"/>
  <c r="TN187" i="22"/>
  <c r="TN58" i="22"/>
  <c r="PP218" i="22"/>
  <c r="TN244" i="22"/>
  <c r="OX200" i="22"/>
  <c r="TO42" i="22"/>
  <c r="TO120" i="22"/>
  <c r="OX225" i="22"/>
  <c r="TN255" i="22"/>
  <c r="OX307" i="22"/>
  <c r="TN21" i="22"/>
  <c r="PP133" i="22"/>
  <c r="TN271" i="22"/>
  <c r="TN64" i="22"/>
  <c r="TN153" i="22"/>
  <c r="TN16" i="22"/>
  <c r="TN114" i="22"/>
  <c r="PP216" i="22"/>
  <c r="OX299" i="22"/>
  <c r="TN103" i="22"/>
  <c r="OX309" i="22"/>
  <c r="TN118" i="22"/>
  <c r="OX172" i="22"/>
  <c r="TO50" i="22"/>
  <c r="TN65" i="22"/>
  <c r="OX315" i="22"/>
  <c r="TO121" i="22"/>
  <c r="TO201" i="22"/>
  <c r="OX196" i="22"/>
  <c r="PP140" i="22"/>
  <c r="TO208" i="22"/>
  <c r="TN6" i="22"/>
  <c r="TO80" i="22"/>
  <c r="TN264" i="22"/>
  <c r="PP283" i="22"/>
  <c r="TN22" i="22"/>
  <c r="TN24" i="22"/>
  <c r="PP132" i="22"/>
  <c r="TN158" i="22"/>
  <c r="TN39" i="22"/>
  <c r="OX182" i="22"/>
  <c r="TN63" i="22"/>
  <c r="OX183" i="22"/>
  <c r="TO32" i="22"/>
  <c r="TN62" i="22"/>
  <c r="PP142" i="22"/>
  <c r="TN7" i="22"/>
  <c r="TP82" i="22"/>
  <c r="PP137" i="22"/>
  <c r="PP288" i="22"/>
  <c r="TN86" i="22"/>
  <c r="PP127" i="22"/>
  <c r="PP135" i="22"/>
  <c r="OX314" i="22"/>
  <c r="OX306" i="22"/>
  <c r="OX180" i="22"/>
  <c r="TN71" i="22"/>
  <c r="TN122" i="22"/>
  <c r="TN27" i="22"/>
  <c r="OX304" i="22"/>
  <c r="TN207" i="22"/>
  <c r="TN249" i="22"/>
  <c r="OX189" i="22"/>
  <c r="TN41" i="22"/>
  <c r="TN119" i="22"/>
  <c r="OX231" i="22"/>
  <c r="TO247" i="22"/>
  <c r="TN145" i="22"/>
  <c r="TN126" i="22"/>
  <c r="TO83" i="22"/>
  <c r="TN56" i="22"/>
  <c r="TN60" i="22"/>
  <c r="TN52" i="22"/>
  <c r="OX179" i="22"/>
  <c r="TO101" i="22"/>
  <c r="TO88" i="22"/>
  <c r="TO163" i="22"/>
  <c r="PP287" i="22"/>
  <c r="OX222" i="22"/>
  <c r="TN74" i="22"/>
  <c r="TN35" i="22"/>
  <c r="PP292" i="22"/>
  <c r="B12" i="13"/>
  <c r="OX280" i="22" l="1"/>
  <c r="OX274" i="22"/>
  <c r="OX277" i="22"/>
  <c r="OX278" i="22"/>
  <c r="OX275" i="22"/>
  <c r="OX279" i="22"/>
  <c r="OX276" i="22"/>
  <c r="OX243" i="22"/>
  <c r="TO89" i="22"/>
  <c r="TP97" i="22"/>
  <c r="TO90" i="22"/>
  <c r="TO165" i="22"/>
  <c r="TO109" i="22"/>
  <c r="TO257" i="22"/>
  <c r="TO96" i="22"/>
  <c r="TO113" i="22"/>
  <c r="TP163" i="22"/>
  <c r="TO52" i="22"/>
  <c r="OY231" i="22"/>
  <c r="TO207" i="22"/>
  <c r="OY314" i="22"/>
  <c r="PQ142" i="22"/>
  <c r="TO255" i="22"/>
  <c r="OY200" i="22"/>
  <c r="TP146" i="22"/>
  <c r="OY321" i="22"/>
  <c r="OY240" i="22"/>
  <c r="TO263" i="22"/>
  <c r="TO272" i="22"/>
  <c r="TO107" i="22"/>
  <c r="TP88" i="22"/>
  <c r="TO126" i="22"/>
  <c r="OY304" i="22"/>
  <c r="PQ135" i="22"/>
  <c r="PQ137" i="22"/>
  <c r="TO62" i="22"/>
  <c r="OY182" i="22"/>
  <c r="TO24" i="22"/>
  <c r="OY196" i="22"/>
  <c r="TO118" i="22"/>
  <c r="TO16" i="22"/>
  <c r="OY225" i="22"/>
  <c r="TO58" i="22"/>
  <c r="OY234" i="22"/>
  <c r="OY295" i="22"/>
  <c r="OY296" i="22"/>
  <c r="TO37" i="22"/>
  <c r="TO270" i="22"/>
  <c r="TP38" i="22"/>
  <c r="PQ290" i="22"/>
  <c r="PQ130" i="22"/>
  <c r="OY193" i="22"/>
  <c r="TO48" i="22"/>
  <c r="TP79" i="22"/>
  <c r="TO9" i="22"/>
  <c r="TO29" i="22"/>
  <c r="TO26" i="22"/>
  <c r="OY227" i="22"/>
  <c r="OY303" i="22"/>
  <c r="PQ215" i="22"/>
  <c r="OZ298" i="22"/>
  <c r="TP210" i="22"/>
  <c r="TO87" i="22"/>
  <c r="TO205" i="22"/>
  <c r="TO108" i="22"/>
  <c r="OY322" i="22"/>
  <c r="TO202" i="22"/>
  <c r="OY320" i="22"/>
  <c r="TP91" i="22"/>
  <c r="TP105" i="22"/>
  <c r="TO95" i="22"/>
  <c r="TO13" i="22"/>
  <c r="TO59" i="22"/>
  <c r="TP269" i="22"/>
  <c r="TO102" i="22"/>
  <c r="OY230" i="22"/>
  <c r="OY184" i="22"/>
  <c r="PQ289" i="22"/>
  <c r="OY305" i="22"/>
  <c r="TO171" i="22"/>
  <c r="TO46" i="22"/>
  <c r="OY308" i="22"/>
  <c r="OY297" i="22"/>
  <c r="TO167" i="22"/>
  <c r="TO47" i="22"/>
  <c r="OY294" i="22"/>
  <c r="OY195" i="22"/>
  <c r="TO268" i="22"/>
  <c r="OY197" i="22"/>
  <c r="PQ291" i="22"/>
  <c r="OY220" i="22"/>
  <c r="TO75" i="22"/>
  <c r="TO248" i="22"/>
  <c r="PQ292" i="22"/>
  <c r="OY179" i="22"/>
  <c r="TO35" i="22"/>
  <c r="TO74" i="22"/>
  <c r="TO60" i="22"/>
  <c r="OY180" i="22"/>
  <c r="TP80" i="22"/>
  <c r="TO65" i="22"/>
  <c r="OY299" i="22"/>
  <c r="PQ133" i="22"/>
  <c r="TO244" i="22"/>
  <c r="PQ285" i="22"/>
  <c r="TO166" i="22"/>
  <c r="TO151" i="22"/>
  <c r="PQ284" i="22"/>
  <c r="TO25" i="22"/>
  <c r="TP101" i="22"/>
  <c r="TP32" i="22"/>
  <c r="TO22" i="22"/>
  <c r="TO6" i="22"/>
  <c r="TP50" i="22"/>
  <c r="PQ216" i="22"/>
  <c r="TO153" i="22"/>
  <c r="TO21" i="22"/>
  <c r="PQ217" i="22"/>
  <c r="OY173" i="22"/>
  <c r="TO238" i="22"/>
  <c r="TO23" i="22"/>
  <c r="TO85" i="22"/>
  <c r="TO258" i="22"/>
  <c r="TO160" i="22"/>
  <c r="OY301" i="22"/>
  <c r="TP123" i="22"/>
  <c r="TO169" i="22"/>
  <c r="TO213" i="22"/>
  <c r="OY317" i="22"/>
  <c r="PQ134" i="22"/>
  <c r="TO252" i="22"/>
  <c r="TO162" i="22"/>
  <c r="TP319" i="22"/>
  <c r="TO94" i="22"/>
  <c r="TP241" i="22"/>
  <c r="TO34" i="22"/>
  <c r="OY224" i="22"/>
  <c r="TO15" i="22"/>
  <c r="TO164" i="22"/>
  <c r="OY311" i="22"/>
  <c r="TO159" i="22"/>
  <c r="OY186" i="22"/>
  <c r="OY302" i="22"/>
  <c r="PQ281" i="22"/>
  <c r="TP36" i="22"/>
  <c r="TO30" i="22"/>
  <c r="OY185" i="22"/>
  <c r="TO251" i="22"/>
  <c r="PQ282" i="22"/>
  <c r="TO156" i="22"/>
  <c r="OY221" i="22"/>
  <c r="PQ128" i="22"/>
  <c r="TO45" i="22"/>
  <c r="TO70" i="22"/>
  <c r="PQ144" i="22"/>
  <c r="TP177" i="22"/>
  <c r="TO14" i="22"/>
  <c r="PQ131" i="22"/>
  <c r="OY312" i="22"/>
  <c r="OY181" i="22"/>
  <c r="OY228" i="22"/>
  <c r="TO176" i="22"/>
  <c r="TO188" i="22"/>
  <c r="TO117" i="22"/>
  <c r="TO51" i="22"/>
  <c r="OY300" i="22"/>
  <c r="TO55" i="22"/>
  <c r="PQ287" i="22"/>
  <c r="OY222" i="22"/>
  <c r="TO145" i="22"/>
  <c r="TO119" i="22"/>
  <c r="TO27" i="22"/>
  <c r="PQ127" i="22"/>
  <c r="TQ82" i="22"/>
  <c r="TO39" i="22"/>
  <c r="TP201" i="22"/>
  <c r="TP120" i="22"/>
  <c r="TO187" i="22"/>
  <c r="TO170" i="22"/>
  <c r="PQ141" i="22"/>
  <c r="TO56" i="22"/>
  <c r="TO41" i="22"/>
  <c r="TO122" i="22"/>
  <c r="TO7" i="22"/>
  <c r="TO158" i="22"/>
  <c r="PQ283" i="22"/>
  <c r="TP121" i="22"/>
  <c r="OY172" i="22"/>
  <c r="OY309" i="22"/>
  <c r="TO114" i="22"/>
  <c r="TO64" i="22"/>
  <c r="OY307" i="22"/>
  <c r="PQ143" i="22"/>
  <c r="TO18" i="22"/>
  <c r="TO212" i="22"/>
  <c r="OY192" i="22"/>
  <c r="TO245" i="22"/>
  <c r="TO125" i="22"/>
  <c r="TO209" i="22"/>
  <c r="TO154" i="22"/>
  <c r="TO54" i="22"/>
  <c r="TO267" i="22"/>
  <c r="OY229" i="22"/>
  <c r="PQ138" i="22"/>
  <c r="OY223" i="22"/>
  <c r="TO40" i="22"/>
  <c r="TP161" i="22"/>
  <c r="TO250" i="22"/>
  <c r="OY313" i="22"/>
  <c r="TO206" i="22"/>
  <c r="TP235" i="22"/>
  <c r="PQ129" i="22"/>
  <c r="OY293" i="22"/>
  <c r="TO260" i="22"/>
  <c r="TO149" i="22"/>
  <c r="OY316" i="22"/>
  <c r="TP124" i="22"/>
  <c r="TO115" i="22"/>
  <c r="TO256" i="22"/>
  <c r="OY199" i="22"/>
  <c r="TO28" i="22"/>
  <c r="TP265" i="22"/>
  <c r="TO110" i="22"/>
  <c r="TO93" i="22"/>
  <c r="OY310" i="22"/>
  <c r="TO10" i="22"/>
  <c r="OY175" i="22"/>
  <c r="TO33" i="22"/>
  <c r="OY191" i="22"/>
  <c r="TO155" i="22"/>
  <c r="TO237" i="22"/>
  <c r="TO116" i="22"/>
  <c r="OY194" i="22"/>
  <c r="TO69" i="22"/>
  <c r="TP68" i="22"/>
  <c r="TP67" i="22"/>
  <c r="TP273" i="22"/>
  <c r="TQ73" i="22"/>
  <c r="TO84" i="22"/>
  <c r="OY239" i="22"/>
  <c r="TO157" i="22"/>
  <c r="TO259" i="22"/>
  <c r="OY236" i="22"/>
  <c r="TO49" i="22"/>
  <c r="TP247" i="22"/>
  <c r="TO249" i="22"/>
  <c r="OY306" i="22"/>
  <c r="TO86" i="22"/>
  <c r="OY183" i="22"/>
  <c r="TP208" i="22"/>
  <c r="TP42" i="22"/>
  <c r="PQ218" i="22"/>
  <c r="TO57" i="22"/>
  <c r="TO111" i="22"/>
  <c r="OY226" i="22"/>
  <c r="TO17" i="22"/>
  <c r="TP83" i="22"/>
  <c r="OY189" i="22"/>
  <c r="TO71" i="22"/>
  <c r="PQ288" i="22"/>
  <c r="TO63" i="22"/>
  <c r="PQ132" i="22"/>
  <c r="TO264" i="22"/>
  <c r="PQ140" i="22"/>
  <c r="OY315" i="22"/>
  <c r="TO103" i="22"/>
  <c r="TO271" i="22"/>
  <c r="OY219" i="22"/>
  <c r="TP100" i="22"/>
  <c r="TO253" i="22"/>
  <c r="TP104" i="22"/>
  <c r="TP53" i="22"/>
  <c r="TO76" i="22"/>
  <c r="TO78" i="22"/>
  <c r="TO262" i="22"/>
  <c r="TO112" i="22"/>
  <c r="TO5" i="22"/>
  <c r="TO266" i="22"/>
  <c r="PQ136" i="22"/>
  <c r="TO214" i="22"/>
  <c r="TO8" i="22"/>
  <c r="TO152" i="22"/>
  <c r="TO72" i="22"/>
  <c r="PQ139" i="22"/>
  <c r="TO150" i="22"/>
  <c r="TO31" i="22"/>
  <c r="TO242" i="22"/>
  <c r="TO19" i="22"/>
  <c r="PQ286" i="22"/>
  <c r="TP261" i="22"/>
  <c r="TO147" i="22"/>
  <c r="TO98" i="22"/>
  <c r="TO44" i="22"/>
  <c r="TO43" i="22"/>
  <c r="OY190" i="22"/>
  <c r="TP204" i="22"/>
  <c r="TO203" i="22"/>
  <c r="TO168" i="22"/>
  <c r="TO246" i="22"/>
  <c r="TO20" i="22"/>
  <c r="TO77" i="22"/>
  <c r="OY174" i="22"/>
  <c r="TO81" i="22"/>
  <c r="TO66" i="22"/>
  <c r="OY198" i="22"/>
  <c r="TP106" i="22"/>
  <c r="OY178" i="22"/>
  <c r="OY232" i="22"/>
  <c r="TO61" i="22"/>
  <c r="OY233" i="22"/>
  <c r="TO99" i="22"/>
  <c r="TO12" i="22"/>
  <c r="TO254" i="22"/>
  <c r="TO92" i="22"/>
  <c r="TO148" i="22"/>
  <c r="TO11" i="22"/>
  <c r="TO211" i="22"/>
  <c r="G13" i="13"/>
  <c r="G16" i="13"/>
  <c r="G12" i="13"/>
  <c r="G14" i="13"/>
  <c r="G15" i="13"/>
  <c r="B16" i="13"/>
  <c r="C14" i="11"/>
  <c r="D14" i="11"/>
  <c r="G14" i="11"/>
  <c r="H14" i="11"/>
  <c r="I14" i="11"/>
  <c r="K14" i="11"/>
  <c r="L14" i="11"/>
  <c r="M14" i="11"/>
  <c r="N14" i="11"/>
  <c r="O14" i="11"/>
  <c r="P14" i="11"/>
  <c r="C15" i="11"/>
  <c r="D15" i="11"/>
  <c r="H15" i="11"/>
  <c r="I15" i="11"/>
  <c r="K15" i="11"/>
  <c r="L15" i="11"/>
  <c r="M15" i="11"/>
  <c r="N15" i="11"/>
  <c r="O15" i="11"/>
  <c r="E15" i="11" s="1"/>
  <c r="P15" i="11"/>
  <c r="B15" i="11"/>
  <c r="B14" i="11"/>
  <c r="C13" i="11"/>
  <c r="D13" i="11"/>
  <c r="G13" i="11"/>
  <c r="H13" i="11"/>
  <c r="I13" i="11"/>
  <c r="K13" i="11"/>
  <c r="L13" i="11"/>
  <c r="M13" i="11"/>
  <c r="N13" i="11"/>
  <c r="O13" i="11"/>
  <c r="E13" i="11" s="1"/>
  <c r="P13" i="11"/>
  <c r="B13" i="11"/>
  <c r="C11" i="11"/>
  <c r="D11" i="11"/>
  <c r="G11" i="11"/>
  <c r="H11" i="11"/>
  <c r="I11" i="11"/>
  <c r="K11" i="11"/>
  <c r="L11" i="11"/>
  <c r="M11" i="11"/>
  <c r="N11" i="11"/>
  <c r="O11" i="11"/>
  <c r="E11" i="11" s="1"/>
  <c r="P11" i="11"/>
  <c r="C12" i="11"/>
  <c r="D12" i="11"/>
  <c r="G12" i="11"/>
  <c r="H12" i="11"/>
  <c r="I12" i="11"/>
  <c r="C35" i="11" s="1"/>
  <c r="G28" i="11" s="1"/>
  <c r="J12" i="11"/>
  <c r="K12" i="11"/>
  <c r="L12" i="11"/>
  <c r="M12" i="11"/>
  <c r="N12" i="11"/>
  <c r="O12" i="11"/>
  <c r="E12" i="11" s="1"/>
  <c r="P12" i="11"/>
  <c r="B12" i="11"/>
  <c r="B11" i="11"/>
  <c r="C9" i="11"/>
  <c r="D9" i="11"/>
  <c r="G9" i="11"/>
  <c r="H9" i="11"/>
  <c r="I9" i="11"/>
  <c r="K9" i="11"/>
  <c r="L9" i="11"/>
  <c r="M9" i="11"/>
  <c r="N9" i="11"/>
  <c r="O9" i="11"/>
  <c r="E9" i="11" s="1"/>
  <c r="P9" i="11"/>
  <c r="C10" i="11"/>
  <c r="D10" i="11"/>
  <c r="G10" i="11"/>
  <c r="H10" i="11"/>
  <c r="I10" i="11"/>
  <c r="K10" i="11"/>
  <c r="L10" i="11"/>
  <c r="M10" i="11"/>
  <c r="N10" i="11"/>
  <c r="O10" i="11"/>
  <c r="E10" i="11" s="1"/>
  <c r="P10" i="11"/>
  <c r="B10" i="11"/>
  <c r="B9" i="11"/>
  <c r="C8" i="11"/>
  <c r="D8" i="11"/>
  <c r="G8" i="11"/>
  <c r="H8" i="11"/>
  <c r="I8" i="11"/>
  <c r="J8" i="11"/>
  <c r="K8" i="11"/>
  <c r="L8" i="11"/>
  <c r="M8" i="11"/>
  <c r="N8" i="11"/>
  <c r="O8" i="11"/>
  <c r="E8" i="11" s="1"/>
  <c r="P8" i="11"/>
  <c r="B8" i="11"/>
  <c r="C7" i="11"/>
  <c r="D7" i="11"/>
  <c r="G7" i="11"/>
  <c r="H7" i="11"/>
  <c r="I7" i="11"/>
  <c r="J7" i="11"/>
  <c r="K7" i="11"/>
  <c r="L7" i="11"/>
  <c r="M7" i="11"/>
  <c r="N7" i="11"/>
  <c r="O7" i="11"/>
  <c r="E7" i="11" s="1"/>
  <c r="P7" i="11"/>
  <c r="B7" i="11"/>
  <c r="C6" i="11"/>
  <c r="D6" i="11"/>
  <c r="G6" i="11"/>
  <c r="H6" i="11"/>
  <c r="I6" i="11"/>
  <c r="J6" i="11"/>
  <c r="K6" i="11"/>
  <c r="L6" i="11"/>
  <c r="M6" i="11"/>
  <c r="N6" i="11"/>
  <c r="O6" i="11"/>
  <c r="P6" i="11"/>
  <c r="B6" i="11"/>
  <c r="OY276" i="22" l="1"/>
  <c r="OY277" i="22"/>
  <c r="OY278" i="22"/>
  <c r="OY279" i="22"/>
  <c r="OY274" i="22"/>
  <c r="OY275" i="22"/>
  <c r="OY280" i="22"/>
  <c r="OY243" i="22"/>
  <c r="TP89" i="22"/>
  <c r="TP90" i="22"/>
  <c r="TQ97" i="22"/>
  <c r="TP165" i="22"/>
  <c r="TP109" i="22"/>
  <c r="TP113" i="22"/>
  <c r="TP96" i="22"/>
  <c r="TP257" i="22"/>
  <c r="TP254" i="22"/>
  <c r="TP246" i="22"/>
  <c r="TQ261" i="22"/>
  <c r="TP72" i="22"/>
  <c r="TP112" i="22"/>
  <c r="TQ53" i="22"/>
  <c r="OZ189" i="22"/>
  <c r="TP249" i="22"/>
  <c r="TP84" i="22"/>
  <c r="TQ273" i="22"/>
  <c r="TP155" i="22"/>
  <c r="TP115" i="22"/>
  <c r="TP206" i="22"/>
  <c r="OZ192" i="22"/>
  <c r="OZ309" i="22"/>
  <c r="TP56" i="22"/>
  <c r="TP39" i="22"/>
  <c r="TP188" i="22"/>
  <c r="OZ181" i="22"/>
  <c r="TP70" i="22"/>
  <c r="OZ185" i="22"/>
  <c r="OZ311" i="22"/>
  <c r="TP162" i="22"/>
  <c r="OZ301" i="22"/>
  <c r="PR217" i="22"/>
  <c r="TP22" i="22"/>
  <c r="PR285" i="22"/>
  <c r="OZ220" i="22"/>
  <c r="OZ297" i="22"/>
  <c r="TP95" i="22"/>
  <c r="TP26" i="22"/>
  <c r="TP11" i="22"/>
  <c r="OZ232" i="22"/>
  <c r="TP168" i="22"/>
  <c r="TP98" i="22"/>
  <c r="TP266" i="22"/>
  <c r="OZ315" i="22"/>
  <c r="TP57" i="22"/>
  <c r="TP157" i="22"/>
  <c r="TQ67" i="22"/>
  <c r="OZ191" i="22"/>
  <c r="TP28" i="22"/>
  <c r="TQ124" i="22"/>
  <c r="OZ313" i="22"/>
  <c r="TP267" i="22"/>
  <c r="TP212" i="22"/>
  <c r="OZ172" i="22"/>
  <c r="PR141" i="22"/>
  <c r="TR82" i="22"/>
  <c r="OZ222" i="22"/>
  <c r="TP176" i="22"/>
  <c r="TP156" i="22"/>
  <c r="OZ186" i="22"/>
  <c r="TP252" i="22"/>
  <c r="TP160" i="22"/>
  <c r="TP23" i="22"/>
  <c r="TQ32" i="22"/>
  <c r="TP65" i="22"/>
  <c r="TP60" i="22"/>
  <c r="PR292" i="22"/>
  <c r="PR291" i="22"/>
  <c r="OZ294" i="22"/>
  <c r="OZ308" i="22"/>
  <c r="PR289" i="22"/>
  <c r="TQ269" i="22"/>
  <c r="TQ105" i="22"/>
  <c r="TP87" i="22"/>
  <c r="OZ303" i="22"/>
  <c r="TP29" i="22"/>
  <c r="PR290" i="22"/>
  <c r="OZ296" i="22"/>
  <c r="OZ225" i="22"/>
  <c r="TP24" i="22"/>
  <c r="PR135" i="22"/>
  <c r="TQ88" i="22"/>
  <c r="OZ240" i="22"/>
  <c r="TP255" i="22"/>
  <c r="TP207" i="22"/>
  <c r="TP81" i="22"/>
  <c r="TP148" i="22"/>
  <c r="OZ174" i="22"/>
  <c r="PR286" i="22"/>
  <c r="TP152" i="22"/>
  <c r="TP262" i="22"/>
  <c r="TQ104" i="22"/>
  <c r="TP63" i="22"/>
  <c r="TQ83" i="22"/>
  <c r="OZ183" i="22"/>
  <c r="TQ247" i="22"/>
  <c r="TP116" i="22"/>
  <c r="OZ310" i="22"/>
  <c r="OZ293" i="22"/>
  <c r="OZ223" i="22"/>
  <c r="OZ307" i="22"/>
  <c r="TP7" i="22"/>
  <c r="OZ300" i="22"/>
  <c r="OZ312" i="22"/>
  <c r="TP45" i="22"/>
  <c r="TP30" i="22"/>
  <c r="TP164" i="22"/>
  <c r="TQ241" i="22"/>
  <c r="TP213" i="22"/>
  <c r="PR284" i="22"/>
  <c r="TP61" i="22"/>
  <c r="TP12" i="22"/>
  <c r="OZ178" i="22"/>
  <c r="TP203" i="22"/>
  <c r="TP147" i="22"/>
  <c r="TP8" i="22"/>
  <c r="TP78" i="22"/>
  <c r="PR140" i="22"/>
  <c r="TP17" i="22"/>
  <c r="TP86" i="22"/>
  <c r="TP93" i="22"/>
  <c r="OZ316" i="22"/>
  <c r="TP250" i="22"/>
  <c r="TP54" i="22"/>
  <c r="TP18" i="22"/>
  <c r="TP122" i="22"/>
  <c r="TP170" i="22"/>
  <c r="TQ120" i="22"/>
  <c r="TP119" i="22"/>
  <c r="OZ228" i="22"/>
  <c r="PR282" i="22"/>
  <c r="TP15" i="22"/>
  <c r="PR134" i="22"/>
  <c r="TP258" i="22"/>
  <c r="TP21" i="22"/>
  <c r="TQ50" i="22"/>
  <c r="TP151" i="22"/>
  <c r="TP244" i="22"/>
  <c r="TQ80" i="22"/>
  <c r="TP74" i="22"/>
  <c r="TP248" i="22"/>
  <c r="OZ197" i="22"/>
  <c r="TP47" i="22"/>
  <c r="TP46" i="22"/>
  <c r="OZ184" i="22"/>
  <c r="TP59" i="22"/>
  <c r="TQ91" i="22"/>
  <c r="OZ322" i="22"/>
  <c r="TQ210" i="22"/>
  <c r="OZ227" i="22"/>
  <c r="TP9" i="22"/>
  <c r="OZ193" i="22"/>
  <c r="TQ38" i="22"/>
  <c r="OZ295" i="22"/>
  <c r="TP16" i="22"/>
  <c r="OZ182" i="22"/>
  <c r="OZ304" i="22"/>
  <c r="TP107" i="22"/>
  <c r="OZ321" i="22"/>
  <c r="OZ231" i="22"/>
  <c r="TP99" i="22"/>
  <c r="TP77" i="22"/>
  <c r="TP43" i="22"/>
  <c r="TP19" i="22"/>
  <c r="TP150" i="22"/>
  <c r="TP253" i="22"/>
  <c r="TP271" i="22"/>
  <c r="PR288" i="22"/>
  <c r="PR218" i="22"/>
  <c r="TP49" i="22"/>
  <c r="TQ68" i="22"/>
  <c r="TP33" i="22"/>
  <c r="OZ199" i="22"/>
  <c r="PR129" i="22"/>
  <c r="PR138" i="22"/>
  <c r="TP125" i="22"/>
  <c r="TP64" i="22"/>
  <c r="TQ121" i="22"/>
  <c r="PR127" i="22"/>
  <c r="PR287" i="22"/>
  <c r="TP51" i="22"/>
  <c r="TQ177" i="22"/>
  <c r="TQ36" i="22"/>
  <c r="TP159" i="22"/>
  <c r="TP94" i="22"/>
  <c r="TP169" i="22"/>
  <c r="TP238" i="22"/>
  <c r="TQ101" i="22"/>
  <c r="TP62" i="22"/>
  <c r="TP211" i="22"/>
  <c r="OZ233" i="22"/>
  <c r="TQ106" i="22"/>
  <c r="TP20" i="22"/>
  <c r="TQ204" i="22"/>
  <c r="PR139" i="22"/>
  <c r="TP5" i="22"/>
  <c r="TQ100" i="22"/>
  <c r="TP264" i="22"/>
  <c r="OZ226" i="22"/>
  <c r="TQ42" i="22"/>
  <c r="OZ236" i="22"/>
  <c r="TR73" i="22"/>
  <c r="TP237" i="22"/>
  <c r="TP110" i="22"/>
  <c r="TP149" i="22"/>
  <c r="TQ235" i="22"/>
  <c r="TQ161" i="22"/>
  <c r="TP154" i="22"/>
  <c r="PR283" i="22"/>
  <c r="TQ201" i="22"/>
  <c r="TP145" i="22"/>
  <c r="TP117" i="22"/>
  <c r="PR131" i="22"/>
  <c r="PR128" i="22"/>
  <c r="PR281" i="22"/>
  <c r="OZ224" i="22"/>
  <c r="TQ319" i="22"/>
  <c r="TP85" i="22"/>
  <c r="TP153" i="22"/>
  <c r="TP166" i="22"/>
  <c r="OZ180" i="22"/>
  <c r="TP75" i="22"/>
  <c r="TP167" i="22"/>
  <c r="TP171" i="22"/>
  <c r="OZ230" i="22"/>
  <c r="OZ320" i="22"/>
  <c r="TP108" i="22"/>
  <c r="PA298" i="22"/>
  <c r="TQ79" i="22"/>
  <c r="TP270" i="22"/>
  <c r="OZ234" i="22"/>
  <c r="TP118" i="22"/>
  <c r="TP272" i="22"/>
  <c r="TQ146" i="22"/>
  <c r="PR142" i="22"/>
  <c r="TP52" i="22"/>
  <c r="TP92" i="22"/>
  <c r="TP66" i="22"/>
  <c r="TP44" i="22"/>
  <c r="TP242" i="22"/>
  <c r="TP214" i="22"/>
  <c r="TP76" i="22"/>
  <c r="TP103" i="22"/>
  <c r="TP71" i="22"/>
  <c r="OZ306" i="22"/>
  <c r="OZ239" i="22"/>
  <c r="TP69" i="22"/>
  <c r="OZ175" i="22"/>
  <c r="TP256" i="22"/>
  <c r="OZ229" i="22"/>
  <c r="TP245" i="22"/>
  <c r="TP114" i="22"/>
  <c r="TP41" i="22"/>
  <c r="TP55" i="22"/>
  <c r="PR144" i="22"/>
  <c r="TP251" i="22"/>
  <c r="TQ123" i="22"/>
  <c r="OZ173" i="22"/>
  <c r="TP6" i="22"/>
  <c r="PR133" i="22"/>
  <c r="TP35" i="22"/>
  <c r="TP268" i="22"/>
  <c r="TP13" i="22"/>
  <c r="OZ200" i="22"/>
  <c r="OZ198" i="22"/>
  <c r="OZ190" i="22"/>
  <c r="TP31" i="22"/>
  <c r="PR136" i="22"/>
  <c r="OZ219" i="22"/>
  <c r="PR132" i="22"/>
  <c r="TP111" i="22"/>
  <c r="TQ208" i="22"/>
  <c r="TP259" i="22"/>
  <c r="OZ194" i="22"/>
  <c r="TP10" i="22"/>
  <c r="TQ265" i="22"/>
  <c r="TP260" i="22"/>
  <c r="TP40" i="22"/>
  <c r="TP209" i="22"/>
  <c r="PR143" i="22"/>
  <c r="TP158" i="22"/>
  <c r="TP187" i="22"/>
  <c r="TP27" i="22"/>
  <c r="TP14" i="22"/>
  <c r="OZ221" i="22"/>
  <c r="OZ302" i="22"/>
  <c r="TP34" i="22"/>
  <c r="OZ317" i="22"/>
  <c r="PR216" i="22"/>
  <c r="TP25" i="22"/>
  <c r="OZ299" i="22"/>
  <c r="OZ179" i="22"/>
  <c r="OZ195" i="22"/>
  <c r="OZ305" i="22"/>
  <c r="TP102" i="22"/>
  <c r="TP202" i="22"/>
  <c r="TP205" i="22"/>
  <c r="PR215" i="22"/>
  <c r="TP48" i="22"/>
  <c r="PR130" i="22"/>
  <c r="TP37" i="22"/>
  <c r="TP58" i="22"/>
  <c r="OZ196" i="22"/>
  <c r="PR137" i="22"/>
  <c r="TP126" i="22"/>
  <c r="TP263" i="22"/>
  <c r="OZ314" i="22"/>
  <c r="TQ163" i="22"/>
  <c r="L10" i="27"/>
  <c r="I503" i="1"/>
  <c r="C22" i="11"/>
  <c r="G47" i="11" s="1"/>
  <c r="K10" i="27"/>
  <c r="P7" i="9"/>
  <c r="P6" i="9"/>
  <c r="G17" i="13"/>
  <c r="P12" i="9" s="1"/>
  <c r="P5" i="9"/>
  <c r="G18" i="13"/>
  <c r="P13" i="9" s="1"/>
  <c r="C21" i="11"/>
  <c r="G21" i="11" s="1"/>
  <c r="C25" i="11"/>
  <c r="G24" i="11" s="1"/>
  <c r="C23" i="11"/>
  <c r="G22" i="11" s="1"/>
  <c r="C24" i="11"/>
  <c r="G23" i="11" s="1"/>
  <c r="C33" i="11"/>
  <c r="G26" i="11" s="1"/>
  <c r="C37" i="11"/>
  <c r="G30" i="11" s="1"/>
  <c r="C30" i="11"/>
  <c r="G42" i="11" s="1"/>
  <c r="C27" i="11"/>
  <c r="C43" i="11"/>
  <c r="G33" i="11" s="1"/>
  <c r="C40" i="11"/>
  <c r="G49" i="11" s="1"/>
  <c r="B9" i="10"/>
  <c r="C9" i="10"/>
  <c r="D9" i="10"/>
  <c r="E9" i="10"/>
  <c r="H9" i="10"/>
  <c r="I9" i="10"/>
  <c r="C19" i="10" s="1"/>
  <c r="J9" i="10"/>
  <c r="K9" i="10"/>
  <c r="L9" i="10"/>
  <c r="M9" i="10"/>
  <c r="N9" i="10"/>
  <c r="O9" i="10"/>
  <c r="F9" i="10" s="1"/>
  <c r="P9" i="10"/>
  <c r="B10" i="10"/>
  <c r="C10" i="10"/>
  <c r="D10" i="10"/>
  <c r="E10" i="10"/>
  <c r="H10" i="10"/>
  <c r="I10" i="10"/>
  <c r="C20" i="10" s="1"/>
  <c r="J10" i="10"/>
  <c r="K10" i="10"/>
  <c r="L10" i="10"/>
  <c r="M10" i="10"/>
  <c r="N10" i="10"/>
  <c r="O10" i="10"/>
  <c r="F10" i="10" s="1"/>
  <c r="P10" i="10"/>
  <c r="C8" i="10"/>
  <c r="D8" i="10"/>
  <c r="E8" i="10"/>
  <c r="H8" i="10"/>
  <c r="I8" i="10"/>
  <c r="C18" i="10" s="1"/>
  <c r="J8" i="10"/>
  <c r="K8" i="10"/>
  <c r="L8" i="10"/>
  <c r="M8" i="10"/>
  <c r="N8" i="10"/>
  <c r="O8" i="10"/>
  <c r="F8" i="10" s="1"/>
  <c r="P8" i="10"/>
  <c r="B8" i="10"/>
  <c r="C7" i="10"/>
  <c r="D7" i="10"/>
  <c r="E7" i="10"/>
  <c r="H7" i="10"/>
  <c r="I7" i="10"/>
  <c r="J7" i="10"/>
  <c r="K7" i="10"/>
  <c r="L7" i="10"/>
  <c r="M7" i="10"/>
  <c r="N7" i="10"/>
  <c r="O7" i="10"/>
  <c r="F7" i="10" s="1"/>
  <c r="P7" i="10"/>
  <c r="B7" i="10"/>
  <c r="C6" i="10"/>
  <c r="D6" i="10"/>
  <c r="E6" i="10"/>
  <c r="H6" i="10"/>
  <c r="I6" i="10"/>
  <c r="C15" i="10" s="1"/>
  <c r="J6" i="10"/>
  <c r="K6" i="10"/>
  <c r="L6" i="10"/>
  <c r="M6" i="10"/>
  <c r="N6" i="10"/>
  <c r="O6" i="10"/>
  <c r="F6" i="10" s="1"/>
  <c r="P6" i="10"/>
  <c r="B6" i="10"/>
  <c r="C14" i="8"/>
  <c r="D14" i="8"/>
  <c r="G14" i="8"/>
  <c r="H14" i="8"/>
  <c r="I14" i="8"/>
  <c r="C35" i="8" s="1"/>
  <c r="J14" i="8"/>
  <c r="K14" i="8"/>
  <c r="L14" i="8"/>
  <c r="M14" i="8"/>
  <c r="N14" i="8"/>
  <c r="O14" i="8"/>
  <c r="P14" i="8"/>
  <c r="C15" i="8"/>
  <c r="D15" i="8"/>
  <c r="G15" i="8"/>
  <c r="H15" i="8"/>
  <c r="I15" i="8"/>
  <c r="C36" i="8" s="1"/>
  <c r="J15" i="8"/>
  <c r="K15" i="8"/>
  <c r="L15" i="8"/>
  <c r="M15" i="8"/>
  <c r="N15" i="8"/>
  <c r="O15" i="8"/>
  <c r="P15" i="8"/>
  <c r="C16" i="8"/>
  <c r="D16" i="8"/>
  <c r="G16" i="8"/>
  <c r="H16" i="8"/>
  <c r="I16" i="8"/>
  <c r="C37" i="8" s="1"/>
  <c r="J16" i="8"/>
  <c r="K16" i="8"/>
  <c r="L16" i="8"/>
  <c r="M16" i="8"/>
  <c r="N16" i="8"/>
  <c r="O16" i="8"/>
  <c r="P16" i="8"/>
  <c r="B15" i="8"/>
  <c r="B16" i="8"/>
  <c r="B14" i="8"/>
  <c r="I11" i="8"/>
  <c r="C32" i="8" s="1"/>
  <c r="C11" i="7"/>
  <c r="D11" i="7"/>
  <c r="E11" i="7"/>
  <c r="H11" i="7"/>
  <c r="I11" i="7"/>
  <c r="C21" i="7" s="1"/>
  <c r="J11" i="7"/>
  <c r="K11" i="7"/>
  <c r="L11" i="7"/>
  <c r="M11" i="7"/>
  <c r="N11" i="7"/>
  <c r="O11" i="7"/>
  <c r="F11" i="7" s="1"/>
  <c r="P11" i="7"/>
  <c r="C12" i="7"/>
  <c r="D12" i="7"/>
  <c r="E12" i="7"/>
  <c r="H12" i="7"/>
  <c r="I12" i="7"/>
  <c r="C22" i="7" s="1"/>
  <c r="J12" i="7"/>
  <c r="K12" i="7"/>
  <c r="L12" i="7"/>
  <c r="M12" i="7"/>
  <c r="N12" i="7"/>
  <c r="O12" i="7"/>
  <c r="F12" i="7" s="1"/>
  <c r="P12" i="7"/>
  <c r="C13" i="7"/>
  <c r="D13" i="7"/>
  <c r="E13" i="7"/>
  <c r="H13" i="7"/>
  <c r="I13" i="7"/>
  <c r="C23" i="7" s="1"/>
  <c r="J13" i="7"/>
  <c r="K13" i="7"/>
  <c r="L13" i="7"/>
  <c r="M13" i="7"/>
  <c r="N13" i="7"/>
  <c r="O13" i="7"/>
  <c r="F13" i="7" s="1"/>
  <c r="P13" i="7"/>
  <c r="B12" i="7"/>
  <c r="B13" i="7"/>
  <c r="B11" i="7"/>
  <c r="OZ280" i="22" l="1"/>
  <c r="OZ278" i="22"/>
  <c r="OZ279" i="22"/>
  <c r="OZ275" i="22"/>
  <c r="OZ277" i="22"/>
  <c r="OZ274" i="22"/>
  <c r="OZ276" i="22"/>
  <c r="OZ243" i="22"/>
  <c r="TQ89" i="22"/>
  <c r="TR97" i="22"/>
  <c r="TQ90" i="22"/>
  <c r="TQ165" i="22"/>
  <c r="TQ109" i="22"/>
  <c r="TQ257" i="22"/>
  <c r="TQ96" i="22"/>
  <c r="TQ113" i="22"/>
  <c r="PA314" i="22"/>
  <c r="PA299" i="22"/>
  <c r="TQ260" i="22"/>
  <c r="TR123" i="22"/>
  <c r="TQ41" i="22"/>
  <c r="TQ256" i="22"/>
  <c r="PA306" i="22"/>
  <c r="TQ214" i="22"/>
  <c r="TQ92" i="22"/>
  <c r="TQ272" i="22"/>
  <c r="TQ270" i="22"/>
  <c r="TQ171" i="22"/>
  <c r="TR319" i="22"/>
  <c r="TQ237" i="22"/>
  <c r="TR101" i="22"/>
  <c r="PS129" i="22"/>
  <c r="PA182" i="22"/>
  <c r="TQ48" i="22"/>
  <c r="TQ14" i="22"/>
  <c r="TQ58" i="22"/>
  <c r="PA305" i="22"/>
  <c r="TR265" i="22"/>
  <c r="PS136" i="22"/>
  <c r="PA175" i="22"/>
  <c r="TQ242" i="22"/>
  <c r="TQ167" i="22"/>
  <c r="PA224" i="22"/>
  <c r="TQ117" i="22"/>
  <c r="TR235" i="22"/>
  <c r="TS73" i="22"/>
  <c r="TQ264" i="22"/>
  <c r="PA233" i="22"/>
  <c r="TQ238" i="22"/>
  <c r="TR36" i="22"/>
  <c r="TQ51" i="22"/>
  <c r="TQ64" i="22"/>
  <c r="PA199" i="22"/>
  <c r="TQ49" i="22"/>
  <c r="TQ253" i="22"/>
  <c r="TQ77" i="22"/>
  <c r="PA193" i="22"/>
  <c r="PA322" i="22"/>
  <c r="TQ46" i="22"/>
  <c r="TQ74" i="22"/>
  <c r="TR50" i="22"/>
  <c r="TQ15" i="22"/>
  <c r="TR120" i="22"/>
  <c r="TQ54" i="22"/>
  <c r="PS140" i="22"/>
  <c r="TQ203" i="22"/>
  <c r="TQ12" i="22"/>
  <c r="TQ213" i="22"/>
  <c r="TQ45" i="22"/>
  <c r="PA223" i="22"/>
  <c r="TR247" i="22"/>
  <c r="PS286" i="22"/>
  <c r="TQ81" i="22"/>
  <c r="TR88" i="22"/>
  <c r="PA296" i="22"/>
  <c r="PA303" i="22"/>
  <c r="TR269" i="22"/>
  <c r="PS291" i="22"/>
  <c r="TQ23" i="22"/>
  <c r="TQ156" i="22"/>
  <c r="TS82" i="22"/>
  <c r="TQ267" i="22"/>
  <c r="PA191" i="22"/>
  <c r="TQ57" i="22"/>
  <c r="TQ98" i="22"/>
  <c r="TQ26" i="22"/>
  <c r="PA301" i="22"/>
  <c r="TQ70" i="22"/>
  <c r="TQ39" i="22"/>
  <c r="TR273" i="22"/>
  <c r="TR261" i="22"/>
  <c r="TQ263" i="22"/>
  <c r="PS215" i="22"/>
  <c r="TQ25" i="22"/>
  <c r="TQ34" i="22"/>
  <c r="PS143" i="22"/>
  <c r="TR208" i="22"/>
  <c r="PA200" i="22"/>
  <c r="PS133" i="22"/>
  <c r="TQ114" i="22"/>
  <c r="TQ71" i="22"/>
  <c r="TQ52" i="22"/>
  <c r="TQ108" i="22"/>
  <c r="PS283" i="22"/>
  <c r="TQ126" i="22"/>
  <c r="TQ37" i="22"/>
  <c r="TQ205" i="22"/>
  <c r="PA195" i="22"/>
  <c r="PS216" i="22"/>
  <c r="PA302" i="22"/>
  <c r="TQ27" i="22"/>
  <c r="TQ209" i="22"/>
  <c r="TQ10" i="22"/>
  <c r="TQ111" i="22"/>
  <c r="TQ31" i="22"/>
  <c r="TQ13" i="22"/>
  <c r="TQ6" i="22"/>
  <c r="TQ55" i="22"/>
  <c r="TQ245" i="22"/>
  <c r="TQ69" i="22"/>
  <c r="TQ103" i="22"/>
  <c r="TQ44" i="22"/>
  <c r="PS142" i="22"/>
  <c r="TQ118" i="22"/>
  <c r="TR79" i="22"/>
  <c r="PA320" i="22"/>
  <c r="TQ75" i="22"/>
  <c r="TQ153" i="22"/>
  <c r="PS281" i="22"/>
  <c r="TQ145" i="22"/>
  <c r="TQ149" i="22"/>
  <c r="PA236" i="22"/>
  <c r="TR100" i="22"/>
  <c r="TR204" i="22"/>
  <c r="TQ211" i="22"/>
  <c r="TQ169" i="22"/>
  <c r="PS287" i="22"/>
  <c r="TQ125" i="22"/>
  <c r="TQ33" i="22"/>
  <c r="PS218" i="22"/>
  <c r="TQ150" i="22"/>
  <c r="TQ99" i="22"/>
  <c r="PA321" i="22"/>
  <c r="TQ16" i="22"/>
  <c r="TQ9" i="22"/>
  <c r="TR91" i="22"/>
  <c r="TQ47" i="22"/>
  <c r="TR80" i="22"/>
  <c r="TQ21" i="22"/>
  <c r="PS282" i="22"/>
  <c r="TQ170" i="22"/>
  <c r="TQ250" i="22"/>
  <c r="TQ78" i="22"/>
  <c r="TQ61" i="22"/>
  <c r="TR241" i="22"/>
  <c r="PA312" i="22"/>
  <c r="TQ7" i="22"/>
  <c r="PA293" i="22"/>
  <c r="PA183" i="22"/>
  <c r="TR104" i="22"/>
  <c r="TQ207" i="22"/>
  <c r="PS135" i="22"/>
  <c r="PS290" i="22"/>
  <c r="TQ87" i="22"/>
  <c r="PS289" i="22"/>
  <c r="PS292" i="22"/>
  <c r="TR32" i="22"/>
  <c r="TQ160" i="22"/>
  <c r="PS141" i="22"/>
  <c r="PA313" i="22"/>
  <c r="TR67" i="22"/>
  <c r="PA315" i="22"/>
  <c r="TQ168" i="22"/>
  <c r="TQ95" i="22"/>
  <c r="PS285" i="22"/>
  <c r="TQ162" i="22"/>
  <c r="PA181" i="22"/>
  <c r="TQ56" i="22"/>
  <c r="TQ206" i="22"/>
  <c r="TQ84" i="22"/>
  <c r="TR53" i="22"/>
  <c r="PA196" i="22"/>
  <c r="PA317" i="22"/>
  <c r="TR163" i="22"/>
  <c r="PS130" i="22"/>
  <c r="TQ202" i="22"/>
  <c r="PA221" i="22"/>
  <c r="TQ40" i="22"/>
  <c r="PA190" i="22"/>
  <c r="TQ251" i="22"/>
  <c r="TR146" i="22"/>
  <c r="PA230" i="22"/>
  <c r="TR201" i="22"/>
  <c r="TQ154" i="22"/>
  <c r="TR42" i="22"/>
  <c r="TQ5" i="22"/>
  <c r="TQ20" i="22"/>
  <c r="TQ62" i="22"/>
  <c r="TQ94" i="22"/>
  <c r="TR177" i="22"/>
  <c r="PS127" i="22"/>
  <c r="PS138" i="22"/>
  <c r="TR68" i="22"/>
  <c r="PS288" i="22"/>
  <c r="TQ19" i="22"/>
  <c r="TQ107" i="22"/>
  <c r="PA295" i="22"/>
  <c r="PA227" i="22"/>
  <c r="TQ59" i="22"/>
  <c r="PA197" i="22"/>
  <c r="TQ244" i="22"/>
  <c r="TQ258" i="22"/>
  <c r="PA228" i="22"/>
  <c r="TQ122" i="22"/>
  <c r="PA316" i="22"/>
  <c r="TQ86" i="22"/>
  <c r="TQ8" i="22"/>
  <c r="PA178" i="22"/>
  <c r="TQ164" i="22"/>
  <c r="PA300" i="22"/>
  <c r="PA307" i="22"/>
  <c r="PA310" i="22"/>
  <c r="TR83" i="22"/>
  <c r="TQ262" i="22"/>
  <c r="PA174" i="22"/>
  <c r="TQ255" i="22"/>
  <c r="TQ24" i="22"/>
  <c r="PA308" i="22"/>
  <c r="TQ60" i="22"/>
  <c r="TQ252" i="22"/>
  <c r="TQ176" i="22"/>
  <c r="PA172" i="22"/>
  <c r="TR124" i="22"/>
  <c r="TQ266" i="22"/>
  <c r="PA232" i="22"/>
  <c r="PA297" i="22"/>
  <c r="TQ22" i="22"/>
  <c r="PA311" i="22"/>
  <c r="TQ188" i="22"/>
  <c r="PA309" i="22"/>
  <c r="TQ115" i="22"/>
  <c r="TQ249" i="22"/>
  <c r="TQ112" i="22"/>
  <c r="TQ246" i="22"/>
  <c r="PS137" i="22"/>
  <c r="PA179" i="22"/>
  <c r="TQ187" i="22"/>
  <c r="PA194" i="22"/>
  <c r="PS132" i="22"/>
  <c r="TQ268" i="22"/>
  <c r="PA173" i="22"/>
  <c r="PA229" i="22"/>
  <c r="PA239" i="22"/>
  <c r="TQ76" i="22"/>
  <c r="TQ66" i="22"/>
  <c r="PA234" i="22"/>
  <c r="PA180" i="22"/>
  <c r="TQ85" i="22"/>
  <c r="PS128" i="22"/>
  <c r="TQ110" i="22"/>
  <c r="PS131" i="22"/>
  <c r="TQ102" i="22"/>
  <c r="TQ158" i="22"/>
  <c r="TQ259" i="22"/>
  <c r="PA219" i="22"/>
  <c r="PA198" i="22"/>
  <c r="TQ35" i="22"/>
  <c r="PS144" i="22"/>
  <c r="PB298" i="22"/>
  <c r="TQ166" i="22"/>
  <c r="TR161" i="22"/>
  <c r="PA226" i="22"/>
  <c r="PS139" i="22"/>
  <c r="TR106" i="22"/>
  <c r="TQ159" i="22"/>
  <c r="TR121" i="22"/>
  <c r="TQ271" i="22"/>
  <c r="TQ43" i="22"/>
  <c r="PA231" i="22"/>
  <c r="PA304" i="22"/>
  <c r="TR38" i="22"/>
  <c r="TR210" i="22"/>
  <c r="PA184" i="22"/>
  <c r="TQ248" i="22"/>
  <c r="TQ151" i="22"/>
  <c r="PS134" i="22"/>
  <c r="TQ119" i="22"/>
  <c r="TQ18" i="22"/>
  <c r="TQ93" i="22"/>
  <c r="TQ17" i="22"/>
  <c r="TQ147" i="22"/>
  <c r="PS284" i="22"/>
  <c r="TQ30" i="22"/>
  <c r="TQ116" i="22"/>
  <c r="TQ63" i="22"/>
  <c r="TQ152" i="22"/>
  <c r="TQ148" i="22"/>
  <c r="PA240" i="22"/>
  <c r="PA225" i="22"/>
  <c r="TQ29" i="22"/>
  <c r="TR105" i="22"/>
  <c r="PA294" i="22"/>
  <c r="TQ65" i="22"/>
  <c r="PA186" i="22"/>
  <c r="PA222" i="22"/>
  <c r="TQ212" i="22"/>
  <c r="TQ28" i="22"/>
  <c r="TQ157" i="22"/>
  <c r="TQ11" i="22"/>
  <c r="PA220" i="22"/>
  <c r="PS217" i="22"/>
  <c r="PA185" i="22"/>
  <c r="PA192" i="22"/>
  <c r="TQ155" i="22"/>
  <c r="PA189" i="22"/>
  <c r="TQ72" i="22"/>
  <c r="TQ254" i="22"/>
  <c r="I10" i="27"/>
  <c r="G9" i="9" s="1"/>
  <c r="D9" i="9" s="1"/>
  <c r="H10" i="27"/>
  <c r="G10" i="27"/>
  <c r="F10" i="27"/>
  <c r="C16" i="10"/>
  <c r="C17" i="10"/>
  <c r="C14" i="10"/>
  <c r="G39" i="11"/>
  <c r="PA276" i="22" l="1"/>
  <c r="PA279" i="22"/>
  <c r="PA274" i="22"/>
  <c r="PA278" i="22"/>
  <c r="PA275" i="22"/>
  <c r="PA277" i="22"/>
  <c r="PA280" i="22"/>
  <c r="PA243" i="22"/>
  <c r="TR89" i="22"/>
  <c r="TR90" i="22"/>
  <c r="TS97" i="22"/>
  <c r="TR165" i="22"/>
  <c r="TR109" i="22"/>
  <c r="TR113" i="22"/>
  <c r="TR96" i="22"/>
  <c r="TR257" i="22"/>
  <c r="PB192" i="22"/>
  <c r="TR11" i="22"/>
  <c r="TR65" i="22"/>
  <c r="TR63" i="22"/>
  <c r="TR17" i="22"/>
  <c r="TS210" i="22"/>
  <c r="PT144" i="22"/>
  <c r="TR110" i="22"/>
  <c r="PB239" i="22"/>
  <c r="TR188" i="22"/>
  <c r="PB172" i="22"/>
  <c r="TR24" i="22"/>
  <c r="TS83" i="22"/>
  <c r="TR258" i="22"/>
  <c r="TR19" i="22"/>
  <c r="TR20" i="22"/>
  <c r="TS201" i="22"/>
  <c r="PT130" i="22"/>
  <c r="TR56" i="22"/>
  <c r="PB313" i="22"/>
  <c r="TS32" i="22"/>
  <c r="PB312" i="22"/>
  <c r="PT282" i="22"/>
  <c r="TS91" i="22"/>
  <c r="TR125" i="22"/>
  <c r="TR149" i="22"/>
  <c r="TR118" i="22"/>
  <c r="TR6" i="22"/>
  <c r="PT216" i="22"/>
  <c r="TR52" i="22"/>
  <c r="TR34" i="22"/>
  <c r="TS261" i="22"/>
  <c r="TR26" i="22"/>
  <c r="PB322" i="22"/>
  <c r="PB220" i="22"/>
  <c r="PB185" i="22"/>
  <c r="PB222" i="22"/>
  <c r="PB240" i="22"/>
  <c r="PT284" i="22"/>
  <c r="TR271" i="22"/>
  <c r="TR35" i="22"/>
  <c r="PT128" i="22"/>
  <c r="PB229" i="22"/>
  <c r="PB179" i="22"/>
  <c r="PB311" i="22"/>
  <c r="TR176" i="22"/>
  <c r="TR255" i="22"/>
  <c r="TR244" i="22"/>
  <c r="PT288" i="22"/>
  <c r="TS177" i="22"/>
  <c r="PB230" i="22"/>
  <c r="PB181" i="22"/>
  <c r="TR168" i="22"/>
  <c r="PT292" i="22"/>
  <c r="PB183" i="22"/>
  <c r="TS241" i="22"/>
  <c r="TR21" i="22"/>
  <c r="TR150" i="22"/>
  <c r="PT142" i="22"/>
  <c r="TR13" i="22"/>
  <c r="PB195" i="22"/>
  <c r="TR71" i="22"/>
  <c r="TR25" i="22"/>
  <c r="TR98" i="22"/>
  <c r="TT82" i="22"/>
  <c r="PT291" i="22"/>
  <c r="TS88" i="22"/>
  <c r="TS247" i="22"/>
  <c r="TR213" i="22"/>
  <c r="TS50" i="22"/>
  <c r="PB193" i="22"/>
  <c r="TR49" i="22"/>
  <c r="TS36" i="22"/>
  <c r="TR264" i="22"/>
  <c r="PB224" i="22"/>
  <c r="TR242" i="22"/>
  <c r="TS265" i="22"/>
  <c r="TR14" i="22"/>
  <c r="TS101" i="22"/>
  <c r="TR171" i="22"/>
  <c r="TR214" i="22"/>
  <c r="TS123" i="22"/>
  <c r="PB189" i="22"/>
  <c r="PB294" i="22"/>
  <c r="TR116" i="22"/>
  <c r="TR93" i="22"/>
  <c r="TR151" i="22"/>
  <c r="TS38" i="22"/>
  <c r="TR159" i="22"/>
  <c r="TS161" i="22"/>
  <c r="TR158" i="22"/>
  <c r="PB234" i="22"/>
  <c r="PT132" i="22"/>
  <c r="TR249" i="22"/>
  <c r="TR266" i="22"/>
  <c r="PB308" i="22"/>
  <c r="PB310" i="22"/>
  <c r="PB316" i="22"/>
  <c r="PB295" i="22"/>
  <c r="TR5" i="22"/>
  <c r="TR40" i="22"/>
  <c r="TS163" i="22"/>
  <c r="TS53" i="22"/>
  <c r="PT141" i="22"/>
  <c r="PT135" i="22"/>
  <c r="TR9" i="22"/>
  <c r="PT287" i="22"/>
  <c r="TS204" i="22"/>
  <c r="TR75" i="22"/>
  <c r="TR245" i="22"/>
  <c r="TR209" i="22"/>
  <c r="PT283" i="22"/>
  <c r="PB200" i="22"/>
  <c r="TR70" i="22"/>
  <c r="TR155" i="22"/>
  <c r="TR157" i="22"/>
  <c r="TR148" i="22"/>
  <c r="TR248" i="22"/>
  <c r="TR166" i="22"/>
  <c r="TR85" i="22"/>
  <c r="PT137" i="22"/>
  <c r="TR22" i="22"/>
  <c r="TR252" i="22"/>
  <c r="PB174" i="22"/>
  <c r="PB178" i="22"/>
  <c r="PB197" i="22"/>
  <c r="TR94" i="22"/>
  <c r="TS42" i="22"/>
  <c r="TS146" i="22"/>
  <c r="PB317" i="22"/>
  <c r="PB315" i="22"/>
  <c r="PT289" i="22"/>
  <c r="PB293" i="22"/>
  <c r="TR250" i="22"/>
  <c r="TS80" i="22"/>
  <c r="PT218" i="22"/>
  <c r="TS100" i="22"/>
  <c r="PB320" i="22"/>
  <c r="TR55" i="22"/>
  <c r="TR27" i="22"/>
  <c r="TR108" i="22"/>
  <c r="PT215" i="22"/>
  <c r="TS273" i="22"/>
  <c r="TR57" i="22"/>
  <c r="TR81" i="22"/>
  <c r="PB223" i="22"/>
  <c r="TR12" i="22"/>
  <c r="TR74" i="22"/>
  <c r="PB199" i="22"/>
  <c r="TR238" i="22"/>
  <c r="TT73" i="22"/>
  <c r="PB175" i="22"/>
  <c r="TR48" i="22"/>
  <c r="TR237" i="22"/>
  <c r="TR270" i="22"/>
  <c r="PB306" i="22"/>
  <c r="TR260" i="22"/>
  <c r="TR72" i="22"/>
  <c r="PT217" i="22"/>
  <c r="PB186" i="22"/>
  <c r="TS105" i="22"/>
  <c r="TR18" i="22"/>
  <c r="PB304" i="22"/>
  <c r="TS106" i="22"/>
  <c r="PB198" i="22"/>
  <c r="TR102" i="22"/>
  <c r="TR66" i="22"/>
  <c r="PB194" i="22"/>
  <c r="TR115" i="22"/>
  <c r="PB307" i="22"/>
  <c r="TR122" i="22"/>
  <c r="TR107" i="22"/>
  <c r="TS68" i="22"/>
  <c r="PB221" i="22"/>
  <c r="TR84" i="22"/>
  <c r="TR162" i="22"/>
  <c r="TR207" i="22"/>
  <c r="TR61" i="22"/>
  <c r="TR16" i="22"/>
  <c r="TR145" i="22"/>
  <c r="TR44" i="22"/>
  <c r="TR31" i="22"/>
  <c r="TR205" i="22"/>
  <c r="TR114" i="22"/>
  <c r="TS208" i="22"/>
  <c r="PB301" i="22"/>
  <c r="TR156" i="22"/>
  <c r="TS269" i="22"/>
  <c r="TR54" i="22"/>
  <c r="TR29" i="22"/>
  <c r="TR119" i="22"/>
  <c r="PB231" i="22"/>
  <c r="TS121" i="22"/>
  <c r="PC298" i="22"/>
  <c r="PT131" i="22"/>
  <c r="TR76" i="22"/>
  <c r="TR187" i="22"/>
  <c r="PB309" i="22"/>
  <c r="TR262" i="22"/>
  <c r="TR8" i="22"/>
  <c r="TR59" i="22"/>
  <c r="PT138" i="22"/>
  <c r="TR251" i="22"/>
  <c r="PB196" i="22"/>
  <c r="PT285" i="22"/>
  <c r="TS67" i="22"/>
  <c r="TR87" i="22"/>
  <c r="TR7" i="22"/>
  <c r="TR47" i="22"/>
  <c r="TR33" i="22"/>
  <c r="PB236" i="22"/>
  <c r="TR103" i="22"/>
  <c r="TR111" i="22"/>
  <c r="TR37" i="22"/>
  <c r="PT143" i="22"/>
  <c r="PB191" i="22"/>
  <c r="TR23" i="22"/>
  <c r="PT286" i="22"/>
  <c r="TR203" i="22"/>
  <c r="TS120" i="22"/>
  <c r="TR46" i="22"/>
  <c r="TR77" i="22"/>
  <c r="TR64" i="22"/>
  <c r="PB233" i="22"/>
  <c r="TS235" i="22"/>
  <c r="TR167" i="22"/>
  <c r="PB305" i="22"/>
  <c r="PB182" i="22"/>
  <c r="TR272" i="22"/>
  <c r="TR256" i="22"/>
  <c r="PB299" i="22"/>
  <c r="TR28" i="22"/>
  <c r="TR152" i="22"/>
  <c r="TR147" i="22"/>
  <c r="PB184" i="22"/>
  <c r="PT139" i="22"/>
  <c r="PB219" i="22"/>
  <c r="PB180" i="22"/>
  <c r="PB173" i="22"/>
  <c r="TR246" i="22"/>
  <c r="PB297" i="22"/>
  <c r="TS124" i="22"/>
  <c r="PB300" i="22"/>
  <c r="PB228" i="22"/>
  <c r="TR62" i="22"/>
  <c r="TR154" i="22"/>
  <c r="TR202" i="22"/>
  <c r="TR206" i="22"/>
  <c r="TR160" i="22"/>
  <c r="TR170" i="22"/>
  <c r="PB321" i="22"/>
  <c r="TR169" i="22"/>
  <c r="PT281" i="22"/>
  <c r="TS79" i="22"/>
  <c r="PB302" i="22"/>
  <c r="TR263" i="22"/>
  <c r="PB303" i="22"/>
  <c r="TR43" i="22"/>
  <c r="TR254" i="22"/>
  <c r="TR212" i="22"/>
  <c r="PB225" i="22"/>
  <c r="TR30" i="22"/>
  <c r="PT134" i="22"/>
  <c r="PB226" i="22"/>
  <c r="TR259" i="22"/>
  <c r="TR268" i="22"/>
  <c r="TR112" i="22"/>
  <c r="PB232" i="22"/>
  <c r="TR60" i="22"/>
  <c r="TR164" i="22"/>
  <c r="TR86" i="22"/>
  <c r="PB227" i="22"/>
  <c r="PT127" i="22"/>
  <c r="PB190" i="22"/>
  <c r="TR95" i="22"/>
  <c r="PT290" i="22"/>
  <c r="TS104" i="22"/>
  <c r="TR78" i="22"/>
  <c r="TR99" i="22"/>
  <c r="TR211" i="22"/>
  <c r="TR153" i="22"/>
  <c r="TR69" i="22"/>
  <c r="TR10" i="22"/>
  <c r="TR126" i="22"/>
  <c r="PT133" i="22"/>
  <c r="TR39" i="22"/>
  <c r="TR267" i="22"/>
  <c r="PB296" i="22"/>
  <c r="TR45" i="22"/>
  <c r="PT140" i="22"/>
  <c r="TR15" i="22"/>
  <c r="TR253" i="22"/>
  <c r="TR51" i="22"/>
  <c r="TR117" i="22"/>
  <c r="PT136" i="22"/>
  <c r="TR58" i="22"/>
  <c r="PT129" i="22"/>
  <c r="TS319" i="22"/>
  <c r="TR92" i="22"/>
  <c r="TR41" i="22"/>
  <c r="PB314" i="22"/>
  <c r="I15" i="10"/>
  <c r="R5" i="9" s="1"/>
  <c r="I18" i="10"/>
  <c r="I14" i="10"/>
  <c r="I16" i="10"/>
  <c r="I17" i="10"/>
  <c r="C21" i="10"/>
  <c r="C10" i="7"/>
  <c r="D10" i="7"/>
  <c r="E10" i="7"/>
  <c r="H10" i="7"/>
  <c r="I10" i="7"/>
  <c r="C20" i="7" s="1"/>
  <c r="J10" i="7"/>
  <c r="K10" i="7"/>
  <c r="L10" i="7"/>
  <c r="M10" i="7"/>
  <c r="N10" i="7"/>
  <c r="O10" i="7"/>
  <c r="F10" i="7" s="1"/>
  <c r="P10" i="7"/>
  <c r="B10" i="7"/>
  <c r="C9" i="7"/>
  <c r="D9" i="7"/>
  <c r="E9" i="7"/>
  <c r="H9" i="7"/>
  <c r="I9" i="7"/>
  <c r="C19" i="7" s="1"/>
  <c r="J9" i="7"/>
  <c r="K9" i="7"/>
  <c r="L9" i="7"/>
  <c r="M9" i="7"/>
  <c r="N9" i="7"/>
  <c r="O9" i="7"/>
  <c r="F9" i="7" s="1"/>
  <c r="P9" i="7"/>
  <c r="B9" i="7"/>
  <c r="C8" i="7"/>
  <c r="D8" i="7"/>
  <c r="E8" i="7"/>
  <c r="H8" i="7"/>
  <c r="I8" i="7"/>
  <c r="C18" i="7" s="1"/>
  <c r="J8" i="7"/>
  <c r="K8" i="7"/>
  <c r="L8" i="7"/>
  <c r="M8" i="7"/>
  <c r="N8" i="7"/>
  <c r="O8" i="7"/>
  <c r="F8" i="7" s="1"/>
  <c r="P8" i="7"/>
  <c r="B8" i="7"/>
  <c r="C13" i="6"/>
  <c r="D13" i="6"/>
  <c r="E13" i="6"/>
  <c r="H13" i="6"/>
  <c r="I13" i="6"/>
  <c r="C32" i="6" s="1"/>
  <c r="J13" i="6"/>
  <c r="K13" i="6"/>
  <c r="L13" i="6"/>
  <c r="M13" i="6"/>
  <c r="N13" i="6"/>
  <c r="O13" i="6"/>
  <c r="F13" i="6" s="1"/>
  <c r="P13" i="6"/>
  <c r="C14" i="6"/>
  <c r="D14" i="6"/>
  <c r="E14" i="6"/>
  <c r="H14" i="6"/>
  <c r="I14" i="6"/>
  <c r="C33" i="6" s="1"/>
  <c r="J14" i="6"/>
  <c r="K14" i="6"/>
  <c r="L14" i="6"/>
  <c r="M14" i="6"/>
  <c r="N14" i="6"/>
  <c r="O14" i="6"/>
  <c r="F14" i="6" s="1"/>
  <c r="P14" i="6"/>
  <c r="B14" i="6"/>
  <c r="B13" i="6"/>
  <c r="C11" i="6"/>
  <c r="D11" i="6"/>
  <c r="E11" i="6"/>
  <c r="H11" i="6"/>
  <c r="I11" i="6"/>
  <c r="C30" i="6" s="1"/>
  <c r="J11" i="6"/>
  <c r="K11" i="6"/>
  <c r="L11" i="6"/>
  <c r="M11" i="6"/>
  <c r="N11" i="6"/>
  <c r="O11" i="6"/>
  <c r="F11" i="6" s="1"/>
  <c r="P11" i="6"/>
  <c r="C12" i="6"/>
  <c r="D12" i="6"/>
  <c r="E12" i="6"/>
  <c r="H12" i="6"/>
  <c r="I12" i="6"/>
  <c r="C31" i="6" s="1"/>
  <c r="J12" i="6"/>
  <c r="K12" i="6"/>
  <c r="L12" i="6"/>
  <c r="M12" i="6"/>
  <c r="N12" i="6"/>
  <c r="O12" i="6"/>
  <c r="F12" i="6" s="1"/>
  <c r="P12" i="6"/>
  <c r="B12" i="6"/>
  <c r="B11" i="6"/>
  <c r="PB278" i="22" l="1"/>
  <c r="PB280" i="22"/>
  <c r="PB274" i="22"/>
  <c r="PB277" i="22"/>
  <c r="PB279" i="22"/>
  <c r="PB275" i="22"/>
  <c r="PB276" i="22"/>
  <c r="PB243" i="22"/>
  <c r="TS89" i="22"/>
  <c r="TT97" i="22"/>
  <c r="TS90" i="22"/>
  <c r="TS165" i="22"/>
  <c r="TS109" i="22"/>
  <c r="TS257" i="22"/>
  <c r="TS96" i="22"/>
  <c r="TS113" i="22"/>
  <c r="TS41" i="22"/>
  <c r="PU140" i="22"/>
  <c r="TS10" i="22"/>
  <c r="TS95" i="22"/>
  <c r="PC232" i="22"/>
  <c r="TS259" i="22"/>
  <c r="PC225" i="22"/>
  <c r="PC302" i="22"/>
  <c r="TS169" i="22"/>
  <c r="TS154" i="22"/>
  <c r="PC300" i="22"/>
  <c r="TS246" i="22"/>
  <c r="PU139" i="22"/>
  <c r="TS272" i="22"/>
  <c r="TS64" i="22"/>
  <c r="PC191" i="22"/>
  <c r="TS37" i="22"/>
  <c r="TS33" i="22"/>
  <c r="TT269" i="22"/>
  <c r="TT106" i="22"/>
  <c r="TU73" i="22"/>
  <c r="TS92" i="22"/>
  <c r="TS51" i="22"/>
  <c r="TS39" i="22"/>
  <c r="TS78" i="22"/>
  <c r="TS86" i="22"/>
  <c r="PC226" i="22"/>
  <c r="PC321" i="22"/>
  <c r="TS62" i="22"/>
  <c r="PC184" i="22"/>
  <c r="TS167" i="22"/>
  <c r="TS111" i="22"/>
  <c r="TS47" i="22"/>
  <c r="PU285" i="22"/>
  <c r="TS59" i="22"/>
  <c r="PC309" i="22"/>
  <c r="TT68" i="22"/>
  <c r="TS66" i="22"/>
  <c r="PC306" i="22"/>
  <c r="TT273" i="22"/>
  <c r="TT80" i="22"/>
  <c r="PC315" i="22"/>
  <c r="TS94" i="22"/>
  <c r="TS252" i="22"/>
  <c r="TS85" i="22"/>
  <c r="TS209" i="22"/>
  <c r="PU287" i="22"/>
  <c r="PU141" i="22"/>
  <c r="TS5" i="22"/>
  <c r="PC308" i="22"/>
  <c r="PC234" i="22"/>
  <c r="TT38" i="22"/>
  <c r="PC294" i="22"/>
  <c r="TS214" i="22"/>
  <c r="TT265" i="22"/>
  <c r="TT36" i="22"/>
  <c r="PU291" i="22"/>
  <c r="TS25" i="22"/>
  <c r="PU142" i="22"/>
  <c r="TT241" i="22"/>
  <c r="PC181" i="22"/>
  <c r="TS244" i="22"/>
  <c r="PC311" i="22"/>
  <c r="TS35" i="22"/>
  <c r="PC222" i="22"/>
  <c r="TS52" i="22"/>
  <c r="TS149" i="22"/>
  <c r="PC312" i="22"/>
  <c r="PU130" i="22"/>
  <c r="TS258" i="22"/>
  <c r="TS188" i="22"/>
  <c r="PU144" i="22"/>
  <c r="TS63" i="22"/>
  <c r="PU136" i="22"/>
  <c r="TS45" i="22"/>
  <c r="TS69" i="22"/>
  <c r="TS112" i="22"/>
  <c r="TS212" i="22"/>
  <c r="TS160" i="22"/>
  <c r="PC173" i="22"/>
  <c r="TS28" i="22"/>
  <c r="TS77" i="22"/>
  <c r="PD298" i="22"/>
  <c r="TS156" i="22"/>
  <c r="TS205" i="22"/>
  <c r="PC304" i="22"/>
  <c r="PC186" i="22"/>
  <c r="TS238" i="22"/>
  <c r="TS12" i="22"/>
  <c r="TS55" i="22"/>
  <c r="PU133" i="22"/>
  <c r="TS153" i="22"/>
  <c r="PC190" i="22"/>
  <c r="TT79" i="22"/>
  <c r="TS170" i="22"/>
  <c r="TS206" i="22"/>
  <c r="PC180" i="22"/>
  <c r="PC299" i="22"/>
  <c r="TS46" i="22"/>
  <c r="TT121" i="22"/>
  <c r="PC301" i="22"/>
  <c r="TS16" i="22"/>
  <c r="TS162" i="22"/>
  <c r="TS107" i="22"/>
  <c r="TS102" i="22"/>
  <c r="TS18" i="22"/>
  <c r="PU217" i="22"/>
  <c r="TS270" i="22"/>
  <c r="PC175" i="22"/>
  <c r="PC199" i="22"/>
  <c r="PC223" i="22"/>
  <c r="PU215" i="22"/>
  <c r="TS250" i="22"/>
  <c r="PC317" i="22"/>
  <c r="PC197" i="22"/>
  <c r="TS22" i="22"/>
  <c r="TS166" i="22"/>
  <c r="TS148" i="22"/>
  <c r="TS70" i="22"/>
  <c r="TS245" i="22"/>
  <c r="TS9" i="22"/>
  <c r="TT53" i="22"/>
  <c r="PC295" i="22"/>
  <c r="TS266" i="22"/>
  <c r="TS158" i="22"/>
  <c r="TS151" i="22"/>
  <c r="TS171" i="22"/>
  <c r="TS242" i="22"/>
  <c r="TS49" i="22"/>
  <c r="TS213" i="22"/>
  <c r="TU82" i="22"/>
  <c r="TS71" i="22"/>
  <c r="PC183" i="22"/>
  <c r="PC230" i="22"/>
  <c r="PC179" i="22"/>
  <c r="TS271" i="22"/>
  <c r="PC185" i="22"/>
  <c r="TS26" i="22"/>
  <c r="PU216" i="22"/>
  <c r="TS125" i="22"/>
  <c r="TT32" i="22"/>
  <c r="TT201" i="22"/>
  <c r="TT83" i="22"/>
  <c r="TS65" i="22"/>
  <c r="TT319" i="22"/>
  <c r="TS253" i="22"/>
  <c r="TT104" i="22"/>
  <c r="TS164" i="22"/>
  <c r="TS268" i="22"/>
  <c r="PU134" i="22"/>
  <c r="TS254" i="22"/>
  <c r="TS263" i="22"/>
  <c r="TT124" i="22"/>
  <c r="TS147" i="22"/>
  <c r="PC182" i="22"/>
  <c r="TT235" i="22"/>
  <c r="PU286" i="22"/>
  <c r="PU143" i="22"/>
  <c r="TS103" i="22"/>
  <c r="TS7" i="22"/>
  <c r="PC196" i="22"/>
  <c r="TS8" i="22"/>
  <c r="TS187" i="22"/>
  <c r="TS29" i="22"/>
  <c r="TS31" i="22"/>
  <c r="PC320" i="22"/>
  <c r="PC314" i="22"/>
  <c r="TS15" i="22"/>
  <c r="TS126" i="22"/>
  <c r="PU290" i="22"/>
  <c r="TS60" i="22"/>
  <c r="TS43" i="22"/>
  <c r="PU281" i="22"/>
  <c r="TS202" i="22"/>
  <c r="TT120" i="22"/>
  <c r="PC236" i="22"/>
  <c r="TS251" i="22"/>
  <c r="TS262" i="22"/>
  <c r="TS76" i="22"/>
  <c r="PC231" i="22"/>
  <c r="TS54" i="22"/>
  <c r="TS44" i="22"/>
  <c r="TS122" i="22"/>
  <c r="TS81" i="22"/>
  <c r="TS108" i="22"/>
  <c r="TT146" i="22"/>
  <c r="TT163" i="22"/>
  <c r="TS249" i="22"/>
  <c r="TT161" i="22"/>
  <c r="TS93" i="22"/>
  <c r="TT101" i="22"/>
  <c r="PC224" i="22"/>
  <c r="PC193" i="22"/>
  <c r="TT247" i="22"/>
  <c r="TS98" i="22"/>
  <c r="PC195" i="22"/>
  <c r="TS150" i="22"/>
  <c r="PU292" i="22"/>
  <c r="TT177" i="22"/>
  <c r="TS255" i="22"/>
  <c r="PC229" i="22"/>
  <c r="PU284" i="22"/>
  <c r="PC220" i="22"/>
  <c r="TT261" i="22"/>
  <c r="TS6" i="22"/>
  <c r="TT91" i="22"/>
  <c r="PC313" i="22"/>
  <c r="TS20" i="22"/>
  <c r="TS24" i="22"/>
  <c r="PC239" i="22"/>
  <c r="TT210" i="22"/>
  <c r="TS11" i="22"/>
  <c r="PU129" i="22"/>
  <c r="TS117" i="22"/>
  <c r="PC296" i="22"/>
  <c r="TS211" i="22"/>
  <c r="PU127" i="22"/>
  <c r="TS30" i="22"/>
  <c r="PC228" i="22"/>
  <c r="PC297" i="22"/>
  <c r="PC219" i="22"/>
  <c r="TS152" i="22"/>
  <c r="TS256" i="22"/>
  <c r="PC305" i="22"/>
  <c r="PC233" i="22"/>
  <c r="TS23" i="22"/>
  <c r="TS87" i="22"/>
  <c r="TT208" i="22"/>
  <c r="TS61" i="22"/>
  <c r="TS84" i="22"/>
  <c r="TS115" i="22"/>
  <c r="PC198" i="22"/>
  <c r="TS72" i="22"/>
  <c r="TS237" i="22"/>
  <c r="TT100" i="22"/>
  <c r="PC293" i="22"/>
  <c r="PC178" i="22"/>
  <c r="PU137" i="22"/>
  <c r="TS157" i="22"/>
  <c r="PC200" i="22"/>
  <c r="TS75" i="22"/>
  <c r="PC316" i="22"/>
  <c r="PC189" i="22"/>
  <c r="TS58" i="22"/>
  <c r="TS267" i="22"/>
  <c r="TS99" i="22"/>
  <c r="PC227" i="22"/>
  <c r="PC303" i="22"/>
  <c r="TS203" i="22"/>
  <c r="TT67" i="22"/>
  <c r="PU138" i="22"/>
  <c r="PU131" i="22"/>
  <c r="TS119" i="22"/>
  <c r="TS114" i="22"/>
  <c r="TS145" i="22"/>
  <c r="TS207" i="22"/>
  <c r="PC221" i="22"/>
  <c r="PC307" i="22"/>
  <c r="PC194" i="22"/>
  <c r="TT105" i="22"/>
  <c r="TS260" i="22"/>
  <c r="TS48" i="22"/>
  <c r="TS74" i="22"/>
  <c r="TS57" i="22"/>
  <c r="TS27" i="22"/>
  <c r="PU218" i="22"/>
  <c r="PU289" i="22"/>
  <c r="TT42" i="22"/>
  <c r="PC174" i="22"/>
  <c r="TS248" i="22"/>
  <c r="TS155" i="22"/>
  <c r="PU283" i="22"/>
  <c r="TT204" i="22"/>
  <c r="PU135" i="22"/>
  <c r="TS40" i="22"/>
  <c r="PC310" i="22"/>
  <c r="PU132" i="22"/>
  <c r="TS159" i="22"/>
  <c r="TS116" i="22"/>
  <c r="TT123" i="22"/>
  <c r="TS14" i="22"/>
  <c r="TS264" i="22"/>
  <c r="TT50" i="22"/>
  <c r="TT88" i="22"/>
  <c r="TS13" i="22"/>
  <c r="TS21" i="22"/>
  <c r="TS168" i="22"/>
  <c r="PU288" i="22"/>
  <c r="TS176" i="22"/>
  <c r="PU128" i="22"/>
  <c r="PC240" i="22"/>
  <c r="PC322" i="22"/>
  <c r="TS34" i="22"/>
  <c r="TS118" i="22"/>
  <c r="PU282" i="22"/>
  <c r="TS56" i="22"/>
  <c r="TS19" i="22"/>
  <c r="PC172" i="22"/>
  <c r="TS110" i="22"/>
  <c r="TS17" i="22"/>
  <c r="PC192" i="22"/>
  <c r="I20" i="10"/>
  <c r="R13" i="9" s="1"/>
  <c r="R6" i="9"/>
  <c r="I19" i="10"/>
  <c r="R12" i="9" s="1"/>
  <c r="R7" i="9"/>
  <c r="C12" i="8"/>
  <c r="D12" i="8"/>
  <c r="G12" i="8"/>
  <c r="H12" i="8"/>
  <c r="I12" i="8"/>
  <c r="C33" i="8" s="1"/>
  <c r="J12" i="8"/>
  <c r="K12" i="8"/>
  <c r="L12" i="8"/>
  <c r="M12" i="8"/>
  <c r="N12" i="8"/>
  <c r="O12" i="8"/>
  <c r="P12" i="8"/>
  <c r="C13" i="8"/>
  <c r="D13" i="8"/>
  <c r="G13" i="8"/>
  <c r="H13" i="8"/>
  <c r="I13" i="8"/>
  <c r="C34" i="8" s="1"/>
  <c r="J13" i="8"/>
  <c r="K13" i="8"/>
  <c r="L13" i="8"/>
  <c r="M13" i="8"/>
  <c r="N13" i="8"/>
  <c r="O13" i="8"/>
  <c r="P13" i="8"/>
  <c r="B13" i="8"/>
  <c r="B12" i="8"/>
  <c r="C11" i="8"/>
  <c r="D11" i="8"/>
  <c r="G11" i="8"/>
  <c r="H11" i="8"/>
  <c r="J11" i="8"/>
  <c r="K11" i="8"/>
  <c r="L11" i="8"/>
  <c r="M11" i="8"/>
  <c r="N11" i="8"/>
  <c r="O11" i="8"/>
  <c r="E11" i="8" s="1"/>
  <c r="P11" i="8"/>
  <c r="B11" i="8"/>
  <c r="B10" i="8"/>
  <c r="C10" i="8"/>
  <c r="D10" i="8"/>
  <c r="G10" i="8"/>
  <c r="H10" i="8"/>
  <c r="I10" i="8"/>
  <c r="K10" i="8"/>
  <c r="L10" i="8"/>
  <c r="M10" i="8"/>
  <c r="N10" i="8"/>
  <c r="O10" i="8"/>
  <c r="E10" i="8" s="1"/>
  <c r="P10" i="8"/>
  <c r="C9" i="8"/>
  <c r="D9" i="8"/>
  <c r="G9" i="8"/>
  <c r="H9" i="8"/>
  <c r="I9" i="8"/>
  <c r="K9" i="8"/>
  <c r="L9" i="8"/>
  <c r="M9" i="8"/>
  <c r="N9" i="8"/>
  <c r="O9" i="8"/>
  <c r="E9" i="8" s="1"/>
  <c r="P9" i="8"/>
  <c r="B9" i="8"/>
  <c r="C8" i="8"/>
  <c r="D8" i="8"/>
  <c r="G8" i="8"/>
  <c r="H8" i="8"/>
  <c r="I8" i="8"/>
  <c r="J8" i="8"/>
  <c r="K8" i="8"/>
  <c r="L8" i="8"/>
  <c r="M8" i="8"/>
  <c r="N8" i="8"/>
  <c r="O8" i="8"/>
  <c r="E8" i="8" s="1"/>
  <c r="P8" i="8"/>
  <c r="B8" i="8"/>
  <c r="B7" i="8"/>
  <c r="C7" i="8"/>
  <c r="D7" i="8"/>
  <c r="G7" i="8"/>
  <c r="H7" i="8"/>
  <c r="I7" i="8"/>
  <c r="J7" i="8"/>
  <c r="K7" i="8"/>
  <c r="L7" i="8"/>
  <c r="M7" i="8"/>
  <c r="N7" i="8"/>
  <c r="O7" i="8"/>
  <c r="E7" i="8" s="1"/>
  <c r="P7" i="8"/>
  <c r="C6" i="8"/>
  <c r="D6" i="8"/>
  <c r="G6" i="8"/>
  <c r="H6" i="8"/>
  <c r="I6" i="8"/>
  <c r="J6" i="8"/>
  <c r="K6" i="8"/>
  <c r="L6" i="8"/>
  <c r="M6" i="8"/>
  <c r="N6" i="8"/>
  <c r="O6" i="8"/>
  <c r="E6" i="8" s="1"/>
  <c r="P6" i="8"/>
  <c r="B6" i="8"/>
  <c r="C7" i="7"/>
  <c r="D7" i="7"/>
  <c r="E7" i="7"/>
  <c r="H7" i="7"/>
  <c r="J7" i="7"/>
  <c r="K7" i="7"/>
  <c r="L7" i="7"/>
  <c r="M7" i="7"/>
  <c r="N7" i="7"/>
  <c r="O7" i="7"/>
  <c r="F7" i="7" s="1"/>
  <c r="P7" i="7"/>
  <c r="B7" i="7"/>
  <c r="C6" i="7"/>
  <c r="D6" i="7"/>
  <c r="E6" i="7"/>
  <c r="H6" i="7"/>
  <c r="I6" i="7"/>
  <c r="J6" i="7"/>
  <c r="K6" i="7"/>
  <c r="L6" i="7"/>
  <c r="M6" i="7"/>
  <c r="N6" i="7"/>
  <c r="O6" i="7"/>
  <c r="F6" i="7" s="1"/>
  <c r="P6" i="7"/>
  <c r="B6" i="7"/>
  <c r="C10" i="6"/>
  <c r="D10" i="6"/>
  <c r="E10" i="6"/>
  <c r="H10" i="6"/>
  <c r="I10" i="6"/>
  <c r="C28" i="6" s="1"/>
  <c r="J10" i="6"/>
  <c r="K10" i="6"/>
  <c r="L10" i="6"/>
  <c r="M10" i="6"/>
  <c r="N10" i="6"/>
  <c r="O10" i="6"/>
  <c r="F10" i="6" s="1"/>
  <c r="P10" i="6"/>
  <c r="B10" i="6"/>
  <c r="B9" i="6"/>
  <c r="C9" i="6"/>
  <c r="D9" i="6"/>
  <c r="E9" i="6"/>
  <c r="H9" i="6"/>
  <c r="I9" i="6"/>
  <c r="K9" i="6"/>
  <c r="L9" i="6"/>
  <c r="M9" i="6"/>
  <c r="N9" i="6"/>
  <c r="O9" i="6"/>
  <c r="F9" i="6" s="1"/>
  <c r="P9" i="6"/>
  <c r="C8" i="6"/>
  <c r="D8" i="6"/>
  <c r="E8" i="6"/>
  <c r="H8" i="6"/>
  <c r="I8" i="6"/>
  <c r="K8" i="6"/>
  <c r="L8" i="6"/>
  <c r="M8" i="6"/>
  <c r="N8" i="6"/>
  <c r="O8" i="6"/>
  <c r="F8" i="6" s="1"/>
  <c r="P8" i="6"/>
  <c r="B8" i="6"/>
  <c r="C7" i="6"/>
  <c r="D7" i="6"/>
  <c r="E7" i="6"/>
  <c r="H7" i="6"/>
  <c r="I7" i="6"/>
  <c r="J7" i="6"/>
  <c r="K7" i="6"/>
  <c r="L7" i="6"/>
  <c r="M7" i="6"/>
  <c r="N7" i="6"/>
  <c r="O7" i="6"/>
  <c r="F7" i="6" s="1"/>
  <c r="P7" i="6"/>
  <c r="B7" i="6"/>
  <c r="C6" i="6"/>
  <c r="D6" i="6"/>
  <c r="E6" i="6"/>
  <c r="H6" i="6"/>
  <c r="I6" i="6"/>
  <c r="J6" i="6"/>
  <c r="K6" i="6"/>
  <c r="L6" i="6"/>
  <c r="M6" i="6"/>
  <c r="N6" i="6"/>
  <c r="O6" i="6"/>
  <c r="F6" i="6" s="1"/>
  <c r="P6" i="6"/>
  <c r="B6" i="6"/>
  <c r="PC277" i="22" l="1"/>
  <c r="PC276" i="22"/>
  <c r="PC274" i="22"/>
  <c r="PC275" i="22"/>
  <c r="PC280" i="22"/>
  <c r="PC279" i="22"/>
  <c r="PC278" i="22"/>
  <c r="PC243" i="22"/>
  <c r="TT89" i="22"/>
  <c r="TT90" i="22"/>
  <c r="TU97" i="22"/>
  <c r="TT165" i="22"/>
  <c r="TT109" i="22"/>
  <c r="TT113" i="22"/>
  <c r="TT96" i="22"/>
  <c r="TT257" i="22"/>
  <c r="TT56" i="22"/>
  <c r="PV288" i="22"/>
  <c r="TT14" i="22"/>
  <c r="TU204" i="22"/>
  <c r="PV218" i="22"/>
  <c r="PD307" i="22"/>
  <c r="PV138" i="22"/>
  <c r="PD305" i="22"/>
  <c r="TT30" i="22"/>
  <c r="PD313" i="22"/>
  <c r="TT98" i="22"/>
  <c r="TU101" i="22"/>
  <c r="TT81" i="22"/>
  <c r="TT251" i="22"/>
  <c r="PV290" i="22"/>
  <c r="TT8" i="22"/>
  <c r="TT147" i="22"/>
  <c r="TT253" i="22"/>
  <c r="TU32" i="22"/>
  <c r="PD230" i="22"/>
  <c r="TT266" i="22"/>
  <c r="TT22" i="22"/>
  <c r="TT270" i="22"/>
  <c r="PD180" i="22"/>
  <c r="PV144" i="22"/>
  <c r="PD222" i="22"/>
  <c r="PV291" i="22"/>
  <c r="PD308" i="22"/>
  <c r="TT111" i="22"/>
  <c r="PD186" i="22"/>
  <c r="PD173" i="22"/>
  <c r="PV282" i="22"/>
  <c r="TT168" i="22"/>
  <c r="TU88" i="22"/>
  <c r="TU123" i="22"/>
  <c r="PV283" i="22"/>
  <c r="TT27" i="22"/>
  <c r="PD221" i="22"/>
  <c r="PD303" i="22"/>
  <c r="TT75" i="22"/>
  <c r="TT237" i="22"/>
  <c r="TT87" i="22"/>
  <c r="PD228" i="22"/>
  <c r="TT117" i="22"/>
  <c r="TU91" i="22"/>
  <c r="PV292" i="22"/>
  <c r="TT93" i="22"/>
  <c r="PD231" i="22"/>
  <c r="PV281" i="22"/>
  <c r="TT31" i="22"/>
  <c r="PV286" i="22"/>
  <c r="TU124" i="22"/>
  <c r="TT125" i="22"/>
  <c r="PD183" i="22"/>
  <c r="TT70" i="22"/>
  <c r="PD223" i="22"/>
  <c r="TT107" i="22"/>
  <c r="TU121" i="22"/>
  <c r="PD190" i="22"/>
  <c r="TT212" i="22"/>
  <c r="TT188" i="22"/>
  <c r="TT35" i="22"/>
  <c r="TU241" i="22"/>
  <c r="PD294" i="22"/>
  <c r="TT94" i="22"/>
  <c r="PD306" i="22"/>
  <c r="TT59" i="22"/>
  <c r="TT62" i="22"/>
  <c r="TT86" i="22"/>
  <c r="TT92" i="22"/>
  <c r="TT33" i="22"/>
  <c r="TT272" i="22"/>
  <c r="TT154" i="22"/>
  <c r="PD225" i="22"/>
  <c r="TT10" i="22"/>
  <c r="TT110" i="22"/>
  <c r="PD240" i="22"/>
  <c r="PD310" i="22"/>
  <c r="PD174" i="22"/>
  <c r="TT260" i="22"/>
  <c r="TT119" i="22"/>
  <c r="TU67" i="22"/>
  <c r="TT58" i="22"/>
  <c r="PD178" i="22"/>
  <c r="TT115" i="22"/>
  <c r="TT256" i="22"/>
  <c r="PD239" i="22"/>
  <c r="PV284" i="22"/>
  <c r="TU247" i="22"/>
  <c r="PD236" i="22"/>
  <c r="TT126" i="22"/>
  <c r="PD196" i="22"/>
  <c r="TT268" i="22"/>
  <c r="TT271" i="22"/>
  <c r="TT213" i="22"/>
  <c r="PD295" i="22"/>
  <c r="PD197" i="22"/>
  <c r="PV217" i="22"/>
  <c r="TT55" i="22"/>
  <c r="PE298" i="22"/>
  <c r="TT45" i="22"/>
  <c r="TT149" i="22"/>
  <c r="TT5" i="22"/>
  <c r="PD172" i="22"/>
  <c r="PV128" i="22"/>
  <c r="TU50" i="22"/>
  <c r="TT40" i="22"/>
  <c r="TT57" i="22"/>
  <c r="TU105" i="22"/>
  <c r="PV131" i="22"/>
  <c r="PD227" i="22"/>
  <c r="PD200" i="22"/>
  <c r="TT72" i="22"/>
  <c r="TT23" i="22"/>
  <c r="PV129" i="22"/>
  <c r="TT6" i="22"/>
  <c r="PD193" i="22"/>
  <c r="TU146" i="22"/>
  <c r="TT76" i="22"/>
  <c r="TT15" i="22"/>
  <c r="TT7" i="22"/>
  <c r="TU235" i="22"/>
  <c r="TT164" i="22"/>
  <c r="TU319" i="22"/>
  <c r="TU83" i="22"/>
  <c r="PD179" i="22"/>
  <c r="TT49" i="22"/>
  <c r="TT148" i="22"/>
  <c r="PD199" i="22"/>
  <c r="TT162" i="22"/>
  <c r="TT206" i="22"/>
  <c r="TT153" i="22"/>
  <c r="PD304" i="22"/>
  <c r="TT77" i="22"/>
  <c r="TT112" i="22"/>
  <c r="TT258" i="22"/>
  <c r="PD311" i="22"/>
  <c r="PV142" i="22"/>
  <c r="TU36" i="22"/>
  <c r="TU38" i="22"/>
  <c r="PV141" i="22"/>
  <c r="PD315" i="22"/>
  <c r="TT66" i="22"/>
  <c r="PV285" i="22"/>
  <c r="PD321" i="22"/>
  <c r="TT78" i="22"/>
  <c r="TV73" i="22"/>
  <c r="TT37" i="22"/>
  <c r="PV139" i="22"/>
  <c r="TT259" i="22"/>
  <c r="PV140" i="22"/>
  <c r="TT118" i="22"/>
  <c r="TT21" i="22"/>
  <c r="TT116" i="22"/>
  <c r="TT155" i="22"/>
  <c r="TU42" i="22"/>
  <c r="TT207" i="22"/>
  <c r="TT203" i="22"/>
  <c r="PD189" i="22"/>
  <c r="PD293" i="22"/>
  <c r="TT84" i="22"/>
  <c r="TT152" i="22"/>
  <c r="PV127" i="22"/>
  <c r="TT24" i="22"/>
  <c r="PD229" i="22"/>
  <c r="TT150" i="22"/>
  <c r="TU161" i="22"/>
  <c r="TT122" i="22"/>
  <c r="TT43" i="22"/>
  <c r="TT29" i="22"/>
  <c r="TT263" i="22"/>
  <c r="PV216" i="22"/>
  <c r="TT151" i="22"/>
  <c r="TU53" i="22"/>
  <c r="PD317" i="22"/>
  <c r="TT18" i="22"/>
  <c r="TT46" i="22"/>
  <c r="TT12" i="22"/>
  <c r="TT205" i="22"/>
  <c r="PV136" i="22"/>
  <c r="TT52" i="22"/>
  <c r="TT19" i="22"/>
  <c r="TT176" i="22"/>
  <c r="TT264" i="22"/>
  <c r="TT159" i="22"/>
  <c r="TT248" i="22"/>
  <c r="TT74" i="22"/>
  <c r="TT145" i="22"/>
  <c r="PD316" i="22"/>
  <c r="TU100" i="22"/>
  <c r="TT61" i="22"/>
  <c r="PD219" i="22"/>
  <c r="TT211" i="22"/>
  <c r="TT20" i="22"/>
  <c r="TU261" i="22"/>
  <c r="PD195" i="22"/>
  <c r="TT249" i="22"/>
  <c r="TT44" i="22"/>
  <c r="TT60" i="22"/>
  <c r="TT187" i="22"/>
  <c r="PD182" i="22"/>
  <c r="TT65" i="22"/>
  <c r="TT242" i="22"/>
  <c r="TT158" i="22"/>
  <c r="TT166" i="22"/>
  <c r="PD175" i="22"/>
  <c r="TT16" i="22"/>
  <c r="PV133" i="22"/>
  <c r="TT156" i="22"/>
  <c r="PV130" i="22"/>
  <c r="TT244" i="22"/>
  <c r="TT25" i="22"/>
  <c r="TU265" i="22"/>
  <c r="PD234" i="22"/>
  <c r="TT85" i="22"/>
  <c r="TU80" i="22"/>
  <c r="TU68" i="22"/>
  <c r="TT47" i="22"/>
  <c r="TT167" i="22"/>
  <c r="TT39" i="22"/>
  <c r="TU106" i="22"/>
  <c r="PD191" i="22"/>
  <c r="TT246" i="22"/>
  <c r="TT169" i="22"/>
  <c r="PD232" i="22"/>
  <c r="PD192" i="22"/>
  <c r="TT34" i="22"/>
  <c r="TT13" i="22"/>
  <c r="PV135" i="22"/>
  <c r="PV289" i="22"/>
  <c r="PD194" i="22"/>
  <c r="TT99" i="22"/>
  <c r="TT157" i="22"/>
  <c r="PD233" i="22"/>
  <c r="TT11" i="22"/>
  <c r="TT255" i="22"/>
  <c r="PD224" i="22"/>
  <c r="TT108" i="22"/>
  <c r="TT262" i="22"/>
  <c r="TU120" i="22"/>
  <c r="PD314" i="22"/>
  <c r="TT103" i="22"/>
  <c r="TT254" i="22"/>
  <c r="TU104" i="22"/>
  <c r="TU201" i="22"/>
  <c r="TT26" i="22"/>
  <c r="TT71" i="22"/>
  <c r="TT9" i="22"/>
  <c r="TT250" i="22"/>
  <c r="TT102" i="22"/>
  <c r="PD299" i="22"/>
  <c r="TT170" i="22"/>
  <c r="TT238" i="22"/>
  <c r="TT160" i="22"/>
  <c r="TT63" i="22"/>
  <c r="PV287" i="22"/>
  <c r="PV132" i="22"/>
  <c r="TT17" i="22"/>
  <c r="PD322" i="22"/>
  <c r="TT48" i="22"/>
  <c r="TT114" i="22"/>
  <c r="TT267" i="22"/>
  <c r="PV137" i="22"/>
  <c r="PD198" i="22"/>
  <c r="TU208" i="22"/>
  <c r="PD297" i="22"/>
  <c r="PD296" i="22"/>
  <c r="TU210" i="22"/>
  <c r="PD220" i="22"/>
  <c r="TU177" i="22"/>
  <c r="TU163" i="22"/>
  <c r="TT54" i="22"/>
  <c r="TT202" i="22"/>
  <c r="PD320" i="22"/>
  <c r="PV143" i="22"/>
  <c r="PV134" i="22"/>
  <c r="PD185" i="22"/>
  <c r="TV82" i="22"/>
  <c r="TT171" i="22"/>
  <c r="TT245" i="22"/>
  <c r="PV215" i="22"/>
  <c r="PD301" i="22"/>
  <c r="TU79" i="22"/>
  <c r="TT28" i="22"/>
  <c r="TT69" i="22"/>
  <c r="PD312" i="22"/>
  <c r="PD181" i="22"/>
  <c r="TT214" i="22"/>
  <c r="TT209" i="22"/>
  <c r="TT252" i="22"/>
  <c r="TU273" i="22"/>
  <c r="PD309" i="22"/>
  <c r="PD184" i="22"/>
  <c r="PD226" i="22"/>
  <c r="TT51" i="22"/>
  <c r="TU269" i="22"/>
  <c r="TT64" i="22"/>
  <c r="PD300" i="22"/>
  <c r="PD302" i="22"/>
  <c r="TT95" i="22"/>
  <c r="TT41" i="22"/>
  <c r="C17" i="7"/>
  <c r="C25" i="8"/>
  <c r="C29" i="6"/>
  <c r="C26" i="8"/>
  <c r="C29" i="8"/>
  <c r="C21" i="8"/>
  <c r="C19" i="8"/>
  <c r="C20" i="8"/>
  <c r="C22" i="8"/>
  <c r="C24" i="8"/>
  <c r="C23" i="8"/>
  <c r="C20" i="6"/>
  <c r="C21" i="6"/>
  <c r="C19" i="6"/>
  <c r="C23" i="6"/>
  <c r="C25" i="6"/>
  <c r="PD275" i="22" l="1"/>
  <c r="PD278" i="22"/>
  <c r="PD274" i="22"/>
  <c r="PD276" i="22"/>
  <c r="PD279" i="22"/>
  <c r="PD280" i="22"/>
  <c r="PD277" i="22"/>
  <c r="PD243" i="22"/>
  <c r="TU89" i="22"/>
  <c r="TV97" i="22"/>
  <c r="TU90" i="22"/>
  <c r="TU165" i="22"/>
  <c r="TU109" i="22"/>
  <c r="TU257" i="22"/>
  <c r="TU96" i="22"/>
  <c r="TU113" i="22"/>
  <c r="TV269" i="22"/>
  <c r="PE309" i="22"/>
  <c r="TU214" i="22"/>
  <c r="TU28" i="22"/>
  <c r="PE301" i="22"/>
  <c r="TW82" i="22"/>
  <c r="PE320" i="22"/>
  <c r="PE297" i="22"/>
  <c r="TU267" i="22"/>
  <c r="PW287" i="22"/>
  <c r="TU102" i="22"/>
  <c r="TU103" i="22"/>
  <c r="TU99" i="22"/>
  <c r="PE191" i="22"/>
  <c r="TU85" i="22"/>
  <c r="TV100" i="22"/>
  <c r="TU176" i="22"/>
  <c r="TU46" i="22"/>
  <c r="TU150" i="22"/>
  <c r="TV38" i="22"/>
  <c r="TV319" i="22"/>
  <c r="TU15" i="22"/>
  <c r="PE193" i="22"/>
  <c r="TU23" i="22"/>
  <c r="PW131" i="22"/>
  <c r="TU149" i="22"/>
  <c r="TU55" i="22"/>
  <c r="TU268" i="22"/>
  <c r="PE239" i="22"/>
  <c r="PE300" i="22"/>
  <c r="TU95" i="22"/>
  <c r="PE302" i="22"/>
  <c r="TU51" i="22"/>
  <c r="PE181" i="22"/>
  <c r="TV208" i="22"/>
  <c r="TU114" i="22"/>
  <c r="PE322" i="22"/>
  <c r="TU238" i="22"/>
  <c r="TU250" i="22"/>
  <c r="PE314" i="22"/>
  <c r="PE224" i="22"/>
  <c r="PE233" i="22"/>
  <c r="TU13" i="22"/>
  <c r="PE232" i="22"/>
  <c r="TU47" i="22"/>
  <c r="PW133" i="22"/>
  <c r="PE182" i="22"/>
  <c r="PE316" i="22"/>
  <c r="TV36" i="22"/>
  <c r="TU49" i="22"/>
  <c r="TV105" i="22"/>
  <c r="PW128" i="22"/>
  <c r="TU45" i="22"/>
  <c r="TU213" i="22"/>
  <c r="PE196" i="22"/>
  <c r="TU58" i="22"/>
  <c r="TU10" i="22"/>
  <c r="TU33" i="22"/>
  <c r="TU35" i="22"/>
  <c r="TV121" i="22"/>
  <c r="TV124" i="22"/>
  <c r="PE231" i="22"/>
  <c r="TU117" i="22"/>
  <c r="TU75" i="22"/>
  <c r="PW283" i="22"/>
  <c r="PW282" i="22"/>
  <c r="PE308" i="22"/>
  <c r="PE230" i="22"/>
  <c r="TU147" i="22"/>
  <c r="TU81" i="22"/>
  <c r="TU30" i="22"/>
  <c r="TV204" i="22"/>
  <c r="TV273" i="22"/>
  <c r="PW215" i="22"/>
  <c r="PE185" i="22"/>
  <c r="TU202" i="22"/>
  <c r="PE220" i="22"/>
  <c r="TV201" i="22"/>
  <c r="TV106" i="22"/>
  <c r="PE234" i="22"/>
  <c r="PW130" i="22"/>
  <c r="TU158" i="22"/>
  <c r="TU249" i="22"/>
  <c r="TU211" i="22"/>
  <c r="TU248" i="22"/>
  <c r="TU19" i="22"/>
  <c r="TU18" i="22"/>
  <c r="TU43" i="22"/>
  <c r="PE229" i="22"/>
  <c r="TU84" i="22"/>
  <c r="TU207" i="22"/>
  <c r="TU21" i="22"/>
  <c r="TU78" i="22"/>
  <c r="TU66" i="22"/>
  <c r="TU112" i="22"/>
  <c r="TU206" i="22"/>
  <c r="TU164" i="22"/>
  <c r="TU6" i="22"/>
  <c r="TU72" i="22"/>
  <c r="PE174" i="22"/>
  <c r="TV210" i="22"/>
  <c r="TU48" i="22"/>
  <c r="TU63" i="22"/>
  <c r="TU9" i="22"/>
  <c r="TV120" i="22"/>
  <c r="TU169" i="22"/>
  <c r="TU39" i="22"/>
  <c r="TV265" i="22"/>
  <c r="TU16" i="22"/>
  <c r="TU187" i="22"/>
  <c r="PE219" i="22"/>
  <c r="TU159" i="22"/>
  <c r="TU205" i="22"/>
  <c r="PE317" i="22"/>
  <c r="PW216" i="22"/>
  <c r="TU122" i="22"/>
  <c r="TU24" i="22"/>
  <c r="PE293" i="22"/>
  <c r="TU118" i="22"/>
  <c r="PE321" i="22"/>
  <c r="PE315" i="22"/>
  <c r="TU77" i="22"/>
  <c r="TV235" i="22"/>
  <c r="TU76" i="22"/>
  <c r="PE200" i="22"/>
  <c r="TU57" i="22"/>
  <c r="PE172" i="22"/>
  <c r="TV247" i="22"/>
  <c r="TU256" i="22"/>
  <c r="TV67" i="22"/>
  <c r="PE310" i="22"/>
  <c r="PE225" i="22"/>
  <c r="TU59" i="22"/>
  <c r="PE294" i="22"/>
  <c r="TU188" i="22"/>
  <c r="TU107" i="22"/>
  <c r="PE183" i="22"/>
  <c r="PW286" i="22"/>
  <c r="TU93" i="22"/>
  <c r="PE228" i="22"/>
  <c r="PE303" i="22"/>
  <c r="TV123" i="22"/>
  <c r="PE173" i="22"/>
  <c r="PW291" i="22"/>
  <c r="TU270" i="22"/>
  <c r="TV32" i="22"/>
  <c r="TU8" i="22"/>
  <c r="TV101" i="22"/>
  <c r="PE305" i="22"/>
  <c r="PW138" i="22"/>
  <c r="TU14" i="22"/>
  <c r="PE226" i="22"/>
  <c r="PE312" i="22"/>
  <c r="TU245" i="22"/>
  <c r="PW134" i="22"/>
  <c r="TU54" i="22"/>
  <c r="PE198" i="22"/>
  <c r="TU17" i="22"/>
  <c r="TU170" i="22"/>
  <c r="TV104" i="22"/>
  <c r="TU255" i="22"/>
  <c r="PE194" i="22"/>
  <c r="TU34" i="22"/>
  <c r="TV68" i="22"/>
  <c r="TU242" i="22"/>
  <c r="PE195" i="22"/>
  <c r="TV42" i="22"/>
  <c r="PW139" i="22"/>
  <c r="PW142" i="22"/>
  <c r="TU162" i="22"/>
  <c r="PE179" i="22"/>
  <c r="PW129" i="22"/>
  <c r="PF298" i="22"/>
  <c r="PW217" i="22"/>
  <c r="TU271" i="22"/>
  <c r="TU126" i="22"/>
  <c r="TU92" i="22"/>
  <c r="TU64" i="22"/>
  <c r="PE184" i="22"/>
  <c r="TU209" i="22"/>
  <c r="TU69" i="22"/>
  <c r="TV163" i="22"/>
  <c r="PW137" i="22"/>
  <c r="PW132" i="22"/>
  <c r="PE299" i="22"/>
  <c r="TU262" i="22"/>
  <c r="TV80" i="22"/>
  <c r="TU156" i="22"/>
  <c r="PE175" i="22"/>
  <c r="TU60" i="22"/>
  <c r="TU61" i="22"/>
  <c r="TV53" i="22"/>
  <c r="TU263" i="22"/>
  <c r="PE189" i="22"/>
  <c r="TV83" i="22"/>
  <c r="TU7" i="22"/>
  <c r="TV146" i="22"/>
  <c r="PE227" i="22"/>
  <c r="TU40" i="22"/>
  <c r="TU5" i="22"/>
  <c r="PE197" i="22"/>
  <c r="PE236" i="22"/>
  <c r="PW284" i="22"/>
  <c r="TU115" i="22"/>
  <c r="TU119" i="22"/>
  <c r="PE240" i="22"/>
  <c r="TU154" i="22"/>
  <c r="TU86" i="22"/>
  <c r="PE306" i="22"/>
  <c r="TU212" i="22"/>
  <c r="PE223" i="22"/>
  <c r="TU125" i="22"/>
  <c r="TU31" i="22"/>
  <c r="PW292" i="22"/>
  <c r="TU87" i="22"/>
  <c r="PE221" i="22"/>
  <c r="TV88" i="22"/>
  <c r="PE186" i="22"/>
  <c r="PE222" i="22"/>
  <c r="TU22" i="22"/>
  <c r="PW290" i="22"/>
  <c r="TU98" i="22"/>
  <c r="PE307" i="22"/>
  <c r="PW288" i="22"/>
  <c r="TU252" i="22"/>
  <c r="TU41" i="22"/>
  <c r="TV79" i="22"/>
  <c r="TU171" i="22"/>
  <c r="PW143" i="22"/>
  <c r="PE296" i="22"/>
  <c r="TU160" i="22"/>
  <c r="TU71" i="22"/>
  <c r="TU254" i="22"/>
  <c r="TU11" i="22"/>
  <c r="TU157" i="22"/>
  <c r="PW289" i="22"/>
  <c r="PE192" i="22"/>
  <c r="TU246" i="22"/>
  <c r="TU25" i="22"/>
  <c r="TV261" i="22"/>
  <c r="TU145" i="22"/>
  <c r="TU264" i="22"/>
  <c r="TU52" i="22"/>
  <c r="TU12" i="22"/>
  <c r="TV161" i="22"/>
  <c r="PW127" i="22"/>
  <c r="TU155" i="22"/>
  <c r="PW140" i="22"/>
  <c r="TU37" i="22"/>
  <c r="PW141" i="22"/>
  <c r="PE311" i="22"/>
  <c r="PE304" i="22"/>
  <c r="PE199" i="22"/>
  <c r="TV177" i="22"/>
  <c r="TU26" i="22"/>
  <c r="TU108" i="22"/>
  <c r="PW135" i="22"/>
  <c r="TU167" i="22"/>
  <c r="TU244" i="22"/>
  <c r="TU166" i="22"/>
  <c r="TU65" i="22"/>
  <c r="TU44" i="22"/>
  <c r="TU20" i="22"/>
  <c r="TU74" i="22"/>
  <c r="PW136" i="22"/>
  <c r="TU151" i="22"/>
  <c r="TU29" i="22"/>
  <c r="TU152" i="22"/>
  <c r="TU203" i="22"/>
  <c r="TU116" i="22"/>
  <c r="TU259" i="22"/>
  <c r="TW73" i="22"/>
  <c r="PW285" i="22"/>
  <c r="TU258" i="22"/>
  <c r="TU153" i="22"/>
  <c r="TU148" i="22"/>
  <c r="TV50" i="22"/>
  <c r="PE295" i="22"/>
  <c r="PE178" i="22"/>
  <c r="TU260" i="22"/>
  <c r="TU110" i="22"/>
  <c r="TU272" i="22"/>
  <c r="TU62" i="22"/>
  <c r="TU94" i="22"/>
  <c r="TV241" i="22"/>
  <c r="PE190" i="22"/>
  <c r="TU70" i="22"/>
  <c r="PW281" i="22"/>
  <c r="TV91" i="22"/>
  <c r="TU237" i="22"/>
  <c r="TU27" i="22"/>
  <c r="TU168" i="22"/>
  <c r="TU111" i="22"/>
  <c r="PW144" i="22"/>
  <c r="PE180" i="22"/>
  <c r="TU266" i="22"/>
  <c r="TU253" i="22"/>
  <c r="TU251" i="22"/>
  <c r="PE313" i="22"/>
  <c r="PW218" i="22"/>
  <c r="TU56" i="22"/>
  <c r="O104" i="18"/>
  <c r="D104" i="18" s="1"/>
  <c r="I21" i="7"/>
  <c r="I19" i="7"/>
  <c r="C24" i="7"/>
  <c r="I20" i="7"/>
  <c r="I18" i="7"/>
  <c r="I17" i="7"/>
  <c r="PE276" i="22" l="1"/>
  <c r="PE277" i="22"/>
  <c r="PE274" i="22"/>
  <c r="PE280" i="22"/>
  <c r="PE278" i="22"/>
  <c r="PE275" i="22"/>
  <c r="PE279" i="22"/>
  <c r="PE243" i="22"/>
  <c r="TV89" i="22"/>
  <c r="TV90" i="22"/>
  <c r="TW97" i="22"/>
  <c r="TV165" i="22"/>
  <c r="TV109" i="22"/>
  <c r="TV113" i="22"/>
  <c r="TV96" i="22"/>
  <c r="TV257" i="22"/>
  <c r="PF180" i="22"/>
  <c r="TV253" i="22"/>
  <c r="TW91" i="22"/>
  <c r="TV272" i="22"/>
  <c r="TV153" i="22"/>
  <c r="TV29" i="22"/>
  <c r="PF311" i="22"/>
  <c r="TV12" i="22"/>
  <c r="TW261" i="22"/>
  <c r="TV254" i="22"/>
  <c r="TV41" i="22"/>
  <c r="TV22" i="22"/>
  <c r="TW88" i="22"/>
  <c r="PF236" i="22"/>
  <c r="TV7" i="22"/>
  <c r="TW53" i="22"/>
  <c r="PF175" i="22"/>
  <c r="TV69" i="22"/>
  <c r="PF198" i="22"/>
  <c r="PF305" i="22"/>
  <c r="PX286" i="22"/>
  <c r="TV57" i="22"/>
  <c r="PF293" i="22"/>
  <c r="TV187" i="22"/>
  <c r="TV63" i="22"/>
  <c r="TV206" i="22"/>
  <c r="PF229" i="22"/>
  <c r="TV158" i="22"/>
  <c r="TW201" i="22"/>
  <c r="PF230" i="22"/>
  <c r="PF231" i="22"/>
  <c r="TV10" i="22"/>
  <c r="PX128" i="22"/>
  <c r="TV95" i="22"/>
  <c r="TV168" i="22"/>
  <c r="TW241" i="22"/>
  <c r="PF295" i="22"/>
  <c r="TV116" i="22"/>
  <c r="TV151" i="22"/>
  <c r="TV244" i="22"/>
  <c r="TV52" i="22"/>
  <c r="PX289" i="22"/>
  <c r="PX143" i="22"/>
  <c r="TV98" i="22"/>
  <c r="PF221" i="22"/>
  <c r="PF306" i="22"/>
  <c r="TV61" i="22"/>
  <c r="PX132" i="22"/>
  <c r="TV92" i="22"/>
  <c r="PG298" i="22"/>
  <c r="TW68" i="22"/>
  <c r="TW104" i="22"/>
  <c r="PF226" i="22"/>
  <c r="TW101" i="22"/>
  <c r="PF303" i="22"/>
  <c r="TV59" i="22"/>
  <c r="PF200" i="22"/>
  <c r="TV24" i="22"/>
  <c r="TV16" i="22"/>
  <c r="TV48" i="22"/>
  <c r="TV112" i="22"/>
  <c r="TV43" i="22"/>
  <c r="PX130" i="22"/>
  <c r="PX283" i="22"/>
  <c r="TW124" i="22"/>
  <c r="TV58" i="22"/>
  <c r="PF316" i="22"/>
  <c r="PF224" i="22"/>
  <c r="PF181" i="22"/>
  <c r="TV149" i="22"/>
  <c r="TV15" i="22"/>
  <c r="TV46" i="22"/>
  <c r="PF191" i="22"/>
  <c r="TV103" i="22"/>
  <c r="PF297" i="22"/>
  <c r="TV28" i="22"/>
  <c r="PX281" i="22"/>
  <c r="TV110" i="22"/>
  <c r="TV258" i="22"/>
  <c r="TV44" i="22"/>
  <c r="TV26" i="22"/>
  <c r="PX141" i="22"/>
  <c r="TV155" i="22"/>
  <c r="TV25" i="22"/>
  <c r="TV71" i="22"/>
  <c r="TV252" i="22"/>
  <c r="TV125" i="22"/>
  <c r="TV119" i="22"/>
  <c r="TV40" i="22"/>
  <c r="TW83" i="22"/>
  <c r="TV156" i="22"/>
  <c r="TV209" i="22"/>
  <c r="PX142" i="22"/>
  <c r="TV54" i="22"/>
  <c r="PF183" i="22"/>
  <c r="TV256" i="22"/>
  <c r="PF315" i="22"/>
  <c r="TV205" i="22"/>
  <c r="TV6" i="22"/>
  <c r="TV21" i="22"/>
  <c r="TV248" i="22"/>
  <c r="PF220" i="22"/>
  <c r="TV30" i="22"/>
  <c r="TV213" i="22"/>
  <c r="TW105" i="22"/>
  <c r="PF232" i="22"/>
  <c r="PF300" i="22"/>
  <c r="TV260" i="22"/>
  <c r="TW50" i="22"/>
  <c r="TV203" i="22"/>
  <c r="TV65" i="22"/>
  <c r="TV264" i="22"/>
  <c r="TV157" i="22"/>
  <c r="PX288" i="22"/>
  <c r="PF222" i="22"/>
  <c r="PF223" i="22"/>
  <c r="TV115" i="22"/>
  <c r="PF227" i="22"/>
  <c r="TV60" i="22"/>
  <c r="TW80" i="22"/>
  <c r="PF184" i="22"/>
  <c r="PX129" i="22"/>
  <c r="PF195" i="22"/>
  <c r="TV170" i="22"/>
  <c r="TV14" i="22"/>
  <c r="PX291" i="22"/>
  <c r="TV107" i="22"/>
  <c r="TV76" i="22"/>
  <c r="TV122" i="22"/>
  <c r="TW265" i="22"/>
  <c r="TV207" i="22"/>
  <c r="TV211" i="22"/>
  <c r="TV202" i="22"/>
  <c r="TW273" i="22"/>
  <c r="TV49" i="22"/>
  <c r="TV13" i="22"/>
  <c r="PF314" i="22"/>
  <c r="PF322" i="22"/>
  <c r="PF239" i="22"/>
  <c r="PX131" i="22"/>
  <c r="TW319" i="22"/>
  <c r="TV176" i="22"/>
  <c r="TV102" i="22"/>
  <c r="PF320" i="22"/>
  <c r="TV214" i="22"/>
  <c r="TV266" i="22"/>
  <c r="TV27" i="22"/>
  <c r="TV94" i="22"/>
  <c r="PX285" i="22"/>
  <c r="PX136" i="22"/>
  <c r="TV167" i="22"/>
  <c r="PF199" i="22"/>
  <c r="PX127" i="22"/>
  <c r="TV160" i="22"/>
  <c r="TV171" i="22"/>
  <c r="PX290" i="22"/>
  <c r="TV87" i="22"/>
  <c r="TV86" i="22"/>
  <c r="PF197" i="22"/>
  <c r="PF189" i="22"/>
  <c r="PX137" i="22"/>
  <c r="TV126" i="22"/>
  <c r="PX139" i="22"/>
  <c r="TV34" i="22"/>
  <c r="PX134" i="22"/>
  <c r="TV8" i="22"/>
  <c r="PF228" i="22"/>
  <c r="PF225" i="22"/>
  <c r="TW247" i="22"/>
  <c r="PF321" i="22"/>
  <c r="TV159" i="22"/>
  <c r="TW120" i="22"/>
  <c r="TW210" i="22"/>
  <c r="TV66" i="22"/>
  <c r="TV18" i="22"/>
  <c r="PF234" i="22"/>
  <c r="TV81" i="22"/>
  <c r="TV75" i="22"/>
  <c r="PF182" i="22"/>
  <c r="TV51" i="22"/>
  <c r="PF313" i="22"/>
  <c r="TV251" i="22"/>
  <c r="TV237" i="22"/>
  <c r="TV62" i="22"/>
  <c r="TX73" i="22"/>
  <c r="TV74" i="22"/>
  <c r="PX135" i="22"/>
  <c r="PF304" i="22"/>
  <c r="TW161" i="22"/>
  <c r="TV145" i="22"/>
  <c r="TV11" i="22"/>
  <c r="PF307" i="22"/>
  <c r="PX292" i="22"/>
  <c r="PX284" i="22"/>
  <c r="TW146" i="22"/>
  <c r="TV262" i="22"/>
  <c r="TV64" i="22"/>
  <c r="PF179" i="22"/>
  <c r="TW42" i="22"/>
  <c r="PF194" i="22"/>
  <c r="PX138" i="22"/>
  <c r="TV93" i="22"/>
  <c r="PF310" i="22"/>
  <c r="TV118" i="22"/>
  <c r="PF219" i="22"/>
  <c r="TV9" i="22"/>
  <c r="TV78" i="22"/>
  <c r="PF185" i="22"/>
  <c r="TW204" i="22"/>
  <c r="PF308" i="22"/>
  <c r="TV33" i="22"/>
  <c r="TV45" i="22"/>
  <c r="TW36" i="22"/>
  <c r="TV250" i="22"/>
  <c r="PF302" i="22"/>
  <c r="TV268" i="22"/>
  <c r="TV23" i="22"/>
  <c r="TW38" i="22"/>
  <c r="TW100" i="22"/>
  <c r="TV99" i="22"/>
  <c r="PX287" i="22"/>
  <c r="TX82" i="22"/>
  <c r="PF309" i="22"/>
  <c r="TV56" i="22"/>
  <c r="PX144" i="22"/>
  <c r="TV70" i="22"/>
  <c r="PF178" i="22"/>
  <c r="TV148" i="22"/>
  <c r="TV152" i="22"/>
  <c r="TV166" i="22"/>
  <c r="TV37" i="22"/>
  <c r="TV246" i="22"/>
  <c r="TW79" i="22"/>
  <c r="PF186" i="22"/>
  <c r="TV212" i="22"/>
  <c r="TV154" i="22"/>
  <c r="TV263" i="22"/>
  <c r="TW163" i="22"/>
  <c r="TV271" i="22"/>
  <c r="TV242" i="22"/>
  <c r="TV17" i="22"/>
  <c r="TV245" i="22"/>
  <c r="TW32" i="22"/>
  <c r="PF173" i="22"/>
  <c r="TV188" i="22"/>
  <c r="PF172" i="22"/>
  <c r="TW235" i="22"/>
  <c r="PX216" i="22"/>
  <c r="TV39" i="22"/>
  <c r="PF174" i="22"/>
  <c r="TV164" i="22"/>
  <c r="TV84" i="22"/>
  <c r="TV249" i="22"/>
  <c r="TW106" i="22"/>
  <c r="TV147" i="22"/>
  <c r="TV117" i="22"/>
  <c r="TW121" i="22"/>
  <c r="PX133" i="22"/>
  <c r="TV114" i="22"/>
  <c r="PX218" i="22"/>
  <c r="TV111" i="22"/>
  <c r="PF190" i="22"/>
  <c r="TV259" i="22"/>
  <c r="TV20" i="22"/>
  <c r="TV108" i="22"/>
  <c r="TW177" i="22"/>
  <c r="PX140" i="22"/>
  <c r="PF192" i="22"/>
  <c r="PF296" i="22"/>
  <c r="TV31" i="22"/>
  <c r="PF240" i="22"/>
  <c r="TV5" i="22"/>
  <c r="PF299" i="22"/>
  <c r="PX217" i="22"/>
  <c r="TV162" i="22"/>
  <c r="TV255" i="22"/>
  <c r="PF312" i="22"/>
  <c r="TV270" i="22"/>
  <c r="TW123" i="22"/>
  <c r="PF294" i="22"/>
  <c r="TW67" i="22"/>
  <c r="TV77" i="22"/>
  <c r="PF317" i="22"/>
  <c r="TV169" i="22"/>
  <c r="TV72" i="22"/>
  <c r="TV19" i="22"/>
  <c r="PX215" i="22"/>
  <c r="PX282" i="22"/>
  <c r="TV35" i="22"/>
  <c r="PF196" i="22"/>
  <c r="TV47" i="22"/>
  <c r="PF233" i="22"/>
  <c r="TV238" i="22"/>
  <c r="TW208" i="22"/>
  <c r="TV55" i="22"/>
  <c r="PF193" i="22"/>
  <c r="TV150" i="22"/>
  <c r="TV85" i="22"/>
  <c r="TV267" i="22"/>
  <c r="PF301" i="22"/>
  <c r="TW269" i="22"/>
  <c r="O105" i="18"/>
  <c r="D105" i="18" s="1"/>
  <c r="Q7" i="9"/>
  <c r="Q6" i="9"/>
  <c r="Q5" i="9"/>
  <c r="I23" i="7"/>
  <c r="Q13" i="9" s="1"/>
  <c r="I22" i="7"/>
  <c r="Q12" i="9" s="1"/>
  <c r="PF280" i="22" l="1"/>
  <c r="PF279" i="22"/>
  <c r="PF274" i="22"/>
  <c r="PF275" i="22"/>
  <c r="PF277" i="22"/>
  <c r="PF278" i="22"/>
  <c r="PF276" i="22"/>
  <c r="PF243" i="22"/>
  <c r="TW89" i="22"/>
  <c r="TX97" i="22"/>
  <c r="TW90" i="22"/>
  <c r="TW165" i="22"/>
  <c r="TW109" i="22"/>
  <c r="TW257" i="22"/>
  <c r="TW96" i="22"/>
  <c r="TW113" i="22"/>
  <c r="TX32" i="22"/>
  <c r="TW238" i="22"/>
  <c r="TW162" i="22"/>
  <c r="TX106" i="22"/>
  <c r="PG174" i="22"/>
  <c r="PG172" i="22"/>
  <c r="TW245" i="22"/>
  <c r="TX38" i="22"/>
  <c r="TW33" i="22"/>
  <c r="PG194" i="22"/>
  <c r="TX120" i="22"/>
  <c r="PG225" i="22"/>
  <c r="PG189" i="22"/>
  <c r="PY290" i="22"/>
  <c r="PY285" i="22"/>
  <c r="TW214" i="22"/>
  <c r="TW176" i="22"/>
  <c r="PG322" i="22"/>
  <c r="TW202" i="22"/>
  <c r="PY291" i="22"/>
  <c r="TW260" i="22"/>
  <c r="PG196" i="22"/>
  <c r="PG296" i="22"/>
  <c r="TW147" i="22"/>
  <c r="TW166" i="22"/>
  <c r="TW150" i="22"/>
  <c r="TW19" i="22"/>
  <c r="TW267" i="22"/>
  <c r="PG233" i="22"/>
  <c r="TW270" i="22"/>
  <c r="PY217" i="22"/>
  <c r="TW31" i="22"/>
  <c r="PY140" i="22"/>
  <c r="TW259" i="22"/>
  <c r="PY218" i="22"/>
  <c r="TW249" i="22"/>
  <c r="TW17" i="22"/>
  <c r="PG186" i="22"/>
  <c r="TW37" i="22"/>
  <c r="TW56" i="22"/>
  <c r="TW23" i="22"/>
  <c r="PG308" i="22"/>
  <c r="TW78" i="22"/>
  <c r="PG310" i="22"/>
  <c r="TX146" i="22"/>
  <c r="PG313" i="22"/>
  <c r="TW159" i="22"/>
  <c r="TW171" i="22"/>
  <c r="TX319" i="22"/>
  <c r="PG314" i="22"/>
  <c r="TW211" i="22"/>
  <c r="TW122" i="22"/>
  <c r="TW14" i="22"/>
  <c r="PG184" i="22"/>
  <c r="TW115" i="22"/>
  <c r="TW157" i="22"/>
  <c r="TW65" i="22"/>
  <c r="TW213" i="22"/>
  <c r="PG220" i="22"/>
  <c r="PG183" i="22"/>
  <c r="TW209" i="22"/>
  <c r="TW119" i="22"/>
  <c r="TW71" i="22"/>
  <c r="TW26" i="22"/>
  <c r="PY281" i="22"/>
  <c r="PG191" i="22"/>
  <c r="PG181" i="22"/>
  <c r="TW58" i="22"/>
  <c r="PY130" i="22"/>
  <c r="TW16" i="22"/>
  <c r="PG303" i="22"/>
  <c r="TX68" i="22"/>
  <c r="PY132" i="22"/>
  <c r="PG221" i="22"/>
  <c r="TW52" i="22"/>
  <c r="TW116" i="22"/>
  <c r="TW95" i="22"/>
  <c r="PG231" i="22"/>
  <c r="PG229" i="22"/>
  <c r="PG293" i="22"/>
  <c r="PG198" i="22"/>
  <c r="TW69" i="22"/>
  <c r="PG236" i="22"/>
  <c r="TW41" i="22"/>
  <c r="PG311" i="22"/>
  <c r="TW272" i="22"/>
  <c r="TW169" i="22"/>
  <c r="TW108" i="22"/>
  <c r="TX235" i="22"/>
  <c r="TW271" i="22"/>
  <c r="TW70" i="22"/>
  <c r="PG301" i="22"/>
  <c r="TW35" i="22"/>
  <c r="PG317" i="22"/>
  <c r="PG193" i="22"/>
  <c r="PY282" i="22"/>
  <c r="TW77" i="22"/>
  <c r="TX121" i="22"/>
  <c r="TW39" i="22"/>
  <c r="TW188" i="22"/>
  <c r="TW148" i="22"/>
  <c r="PY287" i="22"/>
  <c r="TX42" i="22"/>
  <c r="TX161" i="22"/>
  <c r="TY73" i="22"/>
  <c r="TW18" i="22"/>
  <c r="PG228" i="22"/>
  <c r="PY139" i="22"/>
  <c r="PG197" i="22"/>
  <c r="PG199" i="22"/>
  <c r="TW94" i="22"/>
  <c r="PG320" i="22"/>
  <c r="TW72" i="22"/>
  <c r="PG312" i="22"/>
  <c r="TW117" i="22"/>
  <c r="TW84" i="22"/>
  <c r="PY216" i="22"/>
  <c r="PG173" i="22"/>
  <c r="TW242" i="22"/>
  <c r="TW263" i="22"/>
  <c r="TX36" i="22"/>
  <c r="TW9" i="22"/>
  <c r="PG179" i="22"/>
  <c r="PG304" i="22"/>
  <c r="TW51" i="22"/>
  <c r="PG321" i="22"/>
  <c r="TW126" i="22"/>
  <c r="TW167" i="22"/>
  <c r="PY131" i="22"/>
  <c r="TW76" i="22"/>
  <c r="TX80" i="22"/>
  <c r="PG223" i="22"/>
  <c r="TW264" i="22"/>
  <c r="TW203" i="22"/>
  <c r="TW248" i="22"/>
  <c r="TW205" i="22"/>
  <c r="TW156" i="22"/>
  <c r="TW125" i="22"/>
  <c r="TW25" i="22"/>
  <c r="TW44" i="22"/>
  <c r="TW28" i="22"/>
  <c r="TW46" i="22"/>
  <c r="TX124" i="22"/>
  <c r="TW43" i="22"/>
  <c r="TW24" i="22"/>
  <c r="TX101" i="22"/>
  <c r="TW61" i="22"/>
  <c r="TW98" i="22"/>
  <c r="PG295" i="22"/>
  <c r="PG230" i="22"/>
  <c r="TW206" i="22"/>
  <c r="TW57" i="22"/>
  <c r="PG175" i="22"/>
  <c r="TW254" i="22"/>
  <c r="TX91" i="22"/>
  <c r="TW85" i="22"/>
  <c r="TW55" i="22"/>
  <c r="TW47" i="22"/>
  <c r="TX67" i="22"/>
  <c r="PG299" i="22"/>
  <c r="TX177" i="22"/>
  <c r="TW114" i="22"/>
  <c r="TX79" i="22"/>
  <c r="PG178" i="22"/>
  <c r="TW99" i="22"/>
  <c r="TW268" i="22"/>
  <c r="TX204" i="22"/>
  <c r="TW93" i="22"/>
  <c r="PG307" i="22"/>
  <c r="TW62" i="22"/>
  <c r="TW75" i="22"/>
  <c r="TW66" i="22"/>
  <c r="TW8" i="22"/>
  <c r="TW86" i="22"/>
  <c r="TW160" i="22"/>
  <c r="TW27" i="22"/>
  <c r="TW102" i="22"/>
  <c r="TW13" i="22"/>
  <c r="TW207" i="22"/>
  <c r="TW170" i="22"/>
  <c r="PG300" i="22"/>
  <c r="PG294" i="22"/>
  <c r="TX100" i="22"/>
  <c r="TW45" i="22"/>
  <c r="PG219" i="22"/>
  <c r="TW64" i="22"/>
  <c r="PY135" i="22"/>
  <c r="PG182" i="22"/>
  <c r="TW81" i="22"/>
  <c r="TX247" i="22"/>
  <c r="PY137" i="22"/>
  <c r="PY136" i="22"/>
  <c r="TW266" i="22"/>
  <c r="PG239" i="22"/>
  <c r="TW49" i="22"/>
  <c r="TX50" i="22"/>
  <c r="PG232" i="22"/>
  <c r="TW21" i="22"/>
  <c r="PG315" i="22"/>
  <c r="TW54" i="22"/>
  <c r="TW155" i="22"/>
  <c r="TW258" i="22"/>
  <c r="PG297" i="22"/>
  <c r="TW15" i="22"/>
  <c r="PG224" i="22"/>
  <c r="PY283" i="22"/>
  <c r="TW112" i="22"/>
  <c r="PG200" i="22"/>
  <c r="PH298" i="22"/>
  <c r="PY143" i="22"/>
  <c r="TW244" i="22"/>
  <c r="TX241" i="22"/>
  <c r="PY128" i="22"/>
  <c r="TX201" i="22"/>
  <c r="TW63" i="22"/>
  <c r="PY286" i="22"/>
  <c r="TX53" i="22"/>
  <c r="TX88" i="22"/>
  <c r="TX261" i="22"/>
  <c r="TW29" i="22"/>
  <c r="TW253" i="22"/>
  <c r="TX208" i="22"/>
  <c r="TW255" i="22"/>
  <c r="PG190" i="22"/>
  <c r="TW164" i="22"/>
  <c r="TW154" i="22"/>
  <c r="PG309" i="22"/>
  <c r="PG302" i="22"/>
  <c r="PG185" i="22"/>
  <c r="PY138" i="22"/>
  <c r="PY284" i="22"/>
  <c r="TW11" i="22"/>
  <c r="TW237" i="22"/>
  <c r="TX210" i="22"/>
  <c r="PY134" i="22"/>
  <c r="TW87" i="22"/>
  <c r="TX273" i="22"/>
  <c r="TW107" i="22"/>
  <c r="PG195" i="22"/>
  <c r="TW60" i="22"/>
  <c r="PG222" i="22"/>
  <c r="TX83" i="22"/>
  <c r="PG226" i="22"/>
  <c r="TX269" i="22"/>
  <c r="PY215" i="22"/>
  <c r="TW5" i="22"/>
  <c r="PY133" i="22"/>
  <c r="TX123" i="22"/>
  <c r="PG240" i="22"/>
  <c r="PG192" i="22"/>
  <c r="TW20" i="22"/>
  <c r="TW111" i="22"/>
  <c r="TX163" i="22"/>
  <c r="TW212" i="22"/>
  <c r="TW246" i="22"/>
  <c r="TW152" i="22"/>
  <c r="PY144" i="22"/>
  <c r="TY82" i="22"/>
  <c r="TW250" i="22"/>
  <c r="TW118" i="22"/>
  <c r="TW262" i="22"/>
  <c r="PY292" i="22"/>
  <c r="TW145" i="22"/>
  <c r="TW74" i="22"/>
  <c r="TW251" i="22"/>
  <c r="PG234" i="22"/>
  <c r="TW34" i="22"/>
  <c r="PY127" i="22"/>
  <c r="TX265" i="22"/>
  <c r="PY129" i="22"/>
  <c r="PG227" i="22"/>
  <c r="PY288" i="22"/>
  <c r="TX105" i="22"/>
  <c r="TW30" i="22"/>
  <c r="TW6" i="22"/>
  <c r="TW256" i="22"/>
  <c r="PY142" i="22"/>
  <c r="TW40" i="22"/>
  <c r="TW252" i="22"/>
  <c r="PY141" i="22"/>
  <c r="TW110" i="22"/>
  <c r="TW103" i="22"/>
  <c r="TW149" i="22"/>
  <c r="PG316" i="22"/>
  <c r="TW48" i="22"/>
  <c r="TW59" i="22"/>
  <c r="TX104" i="22"/>
  <c r="TW92" i="22"/>
  <c r="PG306" i="22"/>
  <c r="PY289" i="22"/>
  <c r="TW151" i="22"/>
  <c r="TW168" i="22"/>
  <c r="TW10" i="22"/>
  <c r="TW158" i="22"/>
  <c r="TW187" i="22"/>
  <c r="PG305" i="22"/>
  <c r="TW7" i="22"/>
  <c r="TW22" i="22"/>
  <c r="TW12" i="22"/>
  <c r="TW153" i="22"/>
  <c r="PG180" i="22"/>
  <c r="O106" i="18"/>
  <c r="D106" i="18" s="1"/>
  <c r="PG275" i="22" l="1"/>
  <c r="PG276" i="22"/>
  <c r="PG274" i="22"/>
  <c r="PG278" i="22"/>
  <c r="PG279" i="22"/>
  <c r="PG277" i="22"/>
  <c r="PG280" i="22"/>
  <c r="PG243" i="22"/>
  <c r="TX89" i="22"/>
  <c r="TX90" i="22"/>
  <c r="TY97" i="22"/>
  <c r="TX165" i="22"/>
  <c r="TX109" i="22"/>
  <c r="TX113" i="22"/>
  <c r="TX96" i="22"/>
  <c r="TX257" i="22"/>
  <c r="PH180" i="22"/>
  <c r="TX158" i="22"/>
  <c r="TX149" i="22"/>
  <c r="PZ127" i="22"/>
  <c r="TX10" i="22"/>
  <c r="TX48" i="22"/>
  <c r="TX40" i="22"/>
  <c r="PH227" i="22"/>
  <c r="TX74" i="22"/>
  <c r="PZ144" i="22"/>
  <c r="PH192" i="22"/>
  <c r="PH195" i="22"/>
  <c r="PZ284" i="22"/>
  <c r="TX255" i="22"/>
  <c r="TY261" i="22"/>
  <c r="PH224" i="22"/>
  <c r="TX155" i="22"/>
  <c r="TX64" i="22"/>
  <c r="TX13" i="22"/>
  <c r="TX62" i="22"/>
  <c r="TY204" i="22"/>
  <c r="TY67" i="22"/>
  <c r="TX206" i="22"/>
  <c r="TX205" i="22"/>
  <c r="TX9" i="22"/>
  <c r="TX84" i="22"/>
  <c r="PH320" i="22"/>
  <c r="TZ73" i="22"/>
  <c r="PH317" i="22"/>
  <c r="TX272" i="22"/>
  <c r="PH231" i="22"/>
  <c r="PH221" i="22"/>
  <c r="TX16" i="22"/>
  <c r="TX119" i="22"/>
  <c r="TX122" i="22"/>
  <c r="TX259" i="22"/>
  <c r="PH305" i="22"/>
  <c r="TX92" i="22"/>
  <c r="TX110" i="22"/>
  <c r="PZ129" i="22"/>
  <c r="TX145" i="22"/>
  <c r="TX152" i="22"/>
  <c r="PH240" i="22"/>
  <c r="PZ138" i="22"/>
  <c r="TX63" i="22"/>
  <c r="PH200" i="22"/>
  <c r="PZ136" i="22"/>
  <c r="PH219" i="22"/>
  <c r="TX8" i="22"/>
  <c r="TX268" i="22"/>
  <c r="TX47" i="22"/>
  <c r="TY91" i="22"/>
  <c r="PH230" i="22"/>
  <c r="TX24" i="22"/>
  <c r="TX125" i="22"/>
  <c r="PH223" i="22"/>
  <c r="TX51" i="22"/>
  <c r="TY36" i="22"/>
  <c r="TX117" i="22"/>
  <c r="TX94" i="22"/>
  <c r="TX35" i="22"/>
  <c r="TY235" i="22"/>
  <c r="PH198" i="22"/>
  <c r="PZ132" i="22"/>
  <c r="PZ281" i="22"/>
  <c r="TX213" i="22"/>
  <c r="TX211" i="22"/>
  <c r="PH310" i="22"/>
  <c r="TX23" i="22"/>
  <c r="PZ140" i="22"/>
  <c r="TX150" i="22"/>
  <c r="PH196" i="22"/>
  <c r="PZ285" i="22"/>
  <c r="TY120" i="22"/>
  <c r="TX245" i="22"/>
  <c r="TX162" i="22"/>
  <c r="TX168" i="22"/>
  <c r="PZ142" i="22"/>
  <c r="TY105" i="22"/>
  <c r="PH234" i="22"/>
  <c r="PZ215" i="22"/>
  <c r="TX107" i="22"/>
  <c r="TY210" i="22"/>
  <c r="TX154" i="22"/>
  <c r="TY208" i="22"/>
  <c r="TY88" i="22"/>
  <c r="TX244" i="22"/>
  <c r="TX15" i="22"/>
  <c r="TX49" i="22"/>
  <c r="TX81" i="22"/>
  <c r="PH300" i="22"/>
  <c r="TX102" i="22"/>
  <c r="PH307" i="22"/>
  <c r="TX114" i="22"/>
  <c r="PH175" i="22"/>
  <c r="TX98" i="22"/>
  <c r="TX46" i="22"/>
  <c r="TX248" i="22"/>
  <c r="PZ131" i="22"/>
  <c r="TX242" i="22"/>
  <c r="TX72" i="22"/>
  <c r="PH228" i="22"/>
  <c r="TY161" i="22"/>
  <c r="TX77" i="22"/>
  <c r="PH311" i="22"/>
  <c r="TX95" i="22"/>
  <c r="PZ130" i="22"/>
  <c r="TX209" i="22"/>
  <c r="TX115" i="22"/>
  <c r="TX159" i="22"/>
  <c r="TX17" i="22"/>
  <c r="TX187" i="22"/>
  <c r="PH316" i="22"/>
  <c r="TX256" i="22"/>
  <c r="TX250" i="22"/>
  <c r="TX111" i="22"/>
  <c r="TY123" i="22"/>
  <c r="TY269" i="22"/>
  <c r="TX237" i="22"/>
  <c r="TX164" i="22"/>
  <c r="PZ143" i="22"/>
  <c r="PH297" i="22"/>
  <c r="PH232" i="22"/>
  <c r="TX45" i="22"/>
  <c r="TX27" i="22"/>
  <c r="TX55" i="22"/>
  <c r="TX43" i="22"/>
  <c r="TX167" i="22"/>
  <c r="PH199" i="22"/>
  <c r="TX188" i="22"/>
  <c r="TX26" i="22"/>
  <c r="PH314" i="22"/>
  <c r="TX78" i="22"/>
  <c r="TX249" i="22"/>
  <c r="TX31" i="22"/>
  <c r="TX166" i="22"/>
  <c r="TX260" i="22"/>
  <c r="PH322" i="22"/>
  <c r="PZ290" i="22"/>
  <c r="PH194" i="22"/>
  <c r="PH172" i="22"/>
  <c r="TX238" i="22"/>
  <c r="TX22" i="22"/>
  <c r="TX151" i="22"/>
  <c r="TY104" i="22"/>
  <c r="PZ141" i="22"/>
  <c r="TY265" i="22"/>
  <c r="PZ292" i="22"/>
  <c r="TX246" i="22"/>
  <c r="PH222" i="22"/>
  <c r="TY273" i="22"/>
  <c r="PH185" i="22"/>
  <c r="TX253" i="22"/>
  <c r="TY53" i="22"/>
  <c r="TY201" i="22"/>
  <c r="TX112" i="22"/>
  <c r="TX54" i="22"/>
  <c r="PH239" i="22"/>
  <c r="PH182" i="22"/>
  <c r="TX170" i="22"/>
  <c r="TX66" i="22"/>
  <c r="TX99" i="22"/>
  <c r="TY177" i="22"/>
  <c r="TX61" i="22"/>
  <c r="TX28" i="22"/>
  <c r="TX156" i="22"/>
  <c r="TY80" i="22"/>
  <c r="PH304" i="22"/>
  <c r="PH173" i="22"/>
  <c r="TX18" i="22"/>
  <c r="TY42" i="22"/>
  <c r="PZ282" i="22"/>
  <c r="PH301" i="22"/>
  <c r="TX108" i="22"/>
  <c r="TX41" i="22"/>
  <c r="PH293" i="22"/>
  <c r="TX116" i="22"/>
  <c r="TY68" i="22"/>
  <c r="TX58" i="22"/>
  <c r="PH183" i="22"/>
  <c r="PH184" i="22"/>
  <c r="PH313" i="22"/>
  <c r="TX56" i="22"/>
  <c r="PH233" i="22"/>
  <c r="TX12" i="22"/>
  <c r="TX59" i="22"/>
  <c r="PZ288" i="22"/>
  <c r="TZ82" i="22"/>
  <c r="TX20" i="22"/>
  <c r="PZ133" i="22"/>
  <c r="TX60" i="22"/>
  <c r="PH302" i="22"/>
  <c r="TX29" i="22"/>
  <c r="PZ128" i="22"/>
  <c r="PZ283" i="22"/>
  <c r="PH315" i="22"/>
  <c r="TY50" i="22"/>
  <c r="PZ137" i="22"/>
  <c r="TX207" i="22"/>
  <c r="TX75" i="22"/>
  <c r="PH178" i="22"/>
  <c r="TX57" i="22"/>
  <c r="TX44" i="22"/>
  <c r="TX203" i="22"/>
  <c r="TX126" i="22"/>
  <c r="PH197" i="22"/>
  <c r="PZ287" i="22"/>
  <c r="PH193" i="22"/>
  <c r="TX169" i="22"/>
  <c r="PH229" i="22"/>
  <c r="PH303" i="22"/>
  <c r="TX14" i="22"/>
  <c r="TY319" i="22"/>
  <c r="TX37" i="22"/>
  <c r="PZ218" i="22"/>
  <c r="TX267" i="22"/>
  <c r="TX147" i="22"/>
  <c r="PZ291" i="22"/>
  <c r="TX176" i="22"/>
  <c r="PH189" i="22"/>
  <c r="TX33" i="22"/>
  <c r="PH174" i="22"/>
  <c r="PZ289" i="22"/>
  <c r="TX6" i="22"/>
  <c r="TX262" i="22"/>
  <c r="TX212" i="22"/>
  <c r="PH226" i="22"/>
  <c r="TX87" i="22"/>
  <c r="TX11" i="22"/>
  <c r="PH190" i="22"/>
  <c r="TX258" i="22"/>
  <c r="PZ135" i="22"/>
  <c r="TY100" i="22"/>
  <c r="TX160" i="22"/>
  <c r="TX93" i="22"/>
  <c r="PH299" i="22"/>
  <c r="TX254" i="22"/>
  <c r="PH295" i="22"/>
  <c r="TY124" i="22"/>
  <c r="TX76" i="22"/>
  <c r="PH179" i="22"/>
  <c r="PZ216" i="22"/>
  <c r="TX39" i="22"/>
  <c r="TX70" i="22"/>
  <c r="PH236" i="22"/>
  <c r="TX52" i="22"/>
  <c r="PH181" i="22"/>
  <c r="TX71" i="22"/>
  <c r="TX65" i="22"/>
  <c r="PH308" i="22"/>
  <c r="PZ217" i="22"/>
  <c r="PH186" i="22"/>
  <c r="TY38" i="22"/>
  <c r="TX7" i="22"/>
  <c r="TX252" i="22"/>
  <c r="TX251" i="22"/>
  <c r="TX153" i="22"/>
  <c r="PH306" i="22"/>
  <c r="TX103" i="22"/>
  <c r="TX30" i="22"/>
  <c r="TX34" i="22"/>
  <c r="TX118" i="22"/>
  <c r="TY163" i="22"/>
  <c r="TX5" i="22"/>
  <c r="TY83" i="22"/>
  <c r="PZ134" i="22"/>
  <c r="PH309" i="22"/>
  <c r="PZ286" i="22"/>
  <c r="TY241" i="22"/>
  <c r="PI298" i="22"/>
  <c r="TX21" i="22"/>
  <c r="TX266" i="22"/>
  <c r="TY247" i="22"/>
  <c r="PH294" i="22"/>
  <c r="TX86" i="22"/>
  <c r="TY79" i="22"/>
  <c r="TX85" i="22"/>
  <c r="TY101" i="22"/>
  <c r="TX25" i="22"/>
  <c r="TX264" i="22"/>
  <c r="PH321" i="22"/>
  <c r="TX263" i="22"/>
  <c r="PH312" i="22"/>
  <c r="PZ139" i="22"/>
  <c r="TX148" i="22"/>
  <c r="TY121" i="22"/>
  <c r="TX271" i="22"/>
  <c r="TX69" i="22"/>
  <c r="PH191" i="22"/>
  <c r="PH220" i="22"/>
  <c r="TX157" i="22"/>
  <c r="TX171" i="22"/>
  <c r="TY146" i="22"/>
  <c r="TX270" i="22"/>
  <c r="TX19" i="22"/>
  <c r="PH296" i="22"/>
  <c r="TX202" i="22"/>
  <c r="TX214" i="22"/>
  <c r="PH225" i="22"/>
  <c r="TY106" i="22"/>
  <c r="TY32" i="22"/>
  <c r="O107" i="18"/>
  <c r="D107" i="18" s="1"/>
  <c r="PH278" i="22" l="1"/>
  <c r="PH280" i="22"/>
  <c r="PH274" i="22"/>
  <c r="PH277" i="22"/>
  <c r="PH276" i="22"/>
  <c r="PH279" i="22"/>
  <c r="PH275" i="22"/>
  <c r="PH243" i="22"/>
  <c r="TY89" i="22"/>
  <c r="TZ97" i="22"/>
  <c r="TY90" i="22"/>
  <c r="TY165" i="22"/>
  <c r="TY109" i="22"/>
  <c r="TY257" i="22"/>
  <c r="TY96" i="22"/>
  <c r="TY113" i="22"/>
  <c r="TZ32" i="22"/>
  <c r="TY202" i="22"/>
  <c r="TZ146" i="22"/>
  <c r="PI191" i="22"/>
  <c r="TY148" i="22"/>
  <c r="PI321" i="22"/>
  <c r="PI294" i="22"/>
  <c r="QA134" i="22"/>
  <c r="PI306" i="22"/>
  <c r="QA217" i="22"/>
  <c r="PI181" i="22"/>
  <c r="PI179" i="22"/>
  <c r="TY160" i="22"/>
  <c r="TY11" i="22"/>
  <c r="PI174" i="22"/>
  <c r="TY37" i="22"/>
  <c r="TY207" i="22"/>
  <c r="TY60" i="22"/>
  <c r="TY156" i="22"/>
  <c r="TZ201" i="22"/>
  <c r="TZ265" i="22"/>
  <c r="PI194" i="22"/>
  <c r="TY187" i="22"/>
  <c r="PI173" i="22"/>
  <c r="TY19" i="22"/>
  <c r="TZ247" i="22"/>
  <c r="TZ83" i="22"/>
  <c r="TY34" i="22"/>
  <c r="TZ100" i="22"/>
  <c r="TY87" i="22"/>
  <c r="TY147" i="22"/>
  <c r="PI303" i="22"/>
  <c r="QA128" i="22"/>
  <c r="TY59" i="22"/>
  <c r="TY56" i="22"/>
  <c r="TY58" i="22"/>
  <c r="TY41" i="22"/>
  <c r="TZ53" i="22"/>
  <c r="PI222" i="22"/>
  <c r="TY22" i="22"/>
  <c r="QA290" i="22"/>
  <c r="TY31" i="22"/>
  <c r="TY27" i="22"/>
  <c r="PI297" i="22"/>
  <c r="TZ269" i="22"/>
  <c r="TY17" i="22"/>
  <c r="QA130" i="22"/>
  <c r="TZ161" i="22"/>
  <c r="QA131" i="22"/>
  <c r="PI175" i="22"/>
  <c r="PI300" i="22"/>
  <c r="TY244" i="22"/>
  <c r="TZ210" i="22"/>
  <c r="TZ120" i="22"/>
  <c r="TY150" i="22"/>
  <c r="PI310" i="22"/>
  <c r="QA132" i="22"/>
  <c r="TY51" i="22"/>
  <c r="PI230" i="22"/>
  <c r="TY8" i="22"/>
  <c r="QA129" i="22"/>
  <c r="TY259" i="22"/>
  <c r="PI221" i="22"/>
  <c r="UA73" i="22"/>
  <c r="TY13" i="22"/>
  <c r="PI224" i="22"/>
  <c r="PI195" i="22"/>
  <c r="PI227" i="22"/>
  <c r="QA127" i="22"/>
  <c r="TY69" i="22"/>
  <c r="QA139" i="22"/>
  <c r="TY85" i="22"/>
  <c r="TZ241" i="22"/>
  <c r="TY7" i="22"/>
  <c r="PI308" i="22"/>
  <c r="TY52" i="22"/>
  <c r="TY76" i="22"/>
  <c r="TY254" i="22"/>
  <c r="TY6" i="22"/>
  <c r="TY33" i="22"/>
  <c r="QA287" i="22"/>
  <c r="TY126" i="22"/>
  <c r="QA137" i="22"/>
  <c r="QA133" i="22"/>
  <c r="TZ42" i="22"/>
  <c r="TY28" i="22"/>
  <c r="TY99" i="22"/>
  <c r="PI239" i="22"/>
  <c r="TY214" i="22"/>
  <c r="TY157" i="22"/>
  <c r="TY271" i="22"/>
  <c r="PI312" i="22"/>
  <c r="TY25" i="22"/>
  <c r="TZ38" i="22"/>
  <c r="PI236" i="22"/>
  <c r="QA135" i="22"/>
  <c r="PI226" i="22"/>
  <c r="QA289" i="22"/>
  <c r="PI189" i="22"/>
  <c r="TY267" i="22"/>
  <c r="TZ50" i="22"/>
  <c r="TY29" i="22"/>
  <c r="TY20" i="22"/>
  <c r="TY12" i="22"/>
  <c r="PI313" i="22"/>
  <c r="TY108" i="22"/>
  <c r="PI304" i="22"/>
  <c r="TY66" i="22"/>
  <c r="TY253" i="22"/>
  <c r="QA141" i="22"/>
  <c r="TY238" i="22"/>
  <c r="TY249" i="22"/>
  <c r="TY26" i="22"/>
  <c r="TY167" i="22"/>
  <c r="TY45" i="22"/>
  <c r="QA143" i="22"/>
  <c r="TY256" i="22"/>
  <c r="TY95" i="22"/>
  <c r="PI228" i="22"/>
  <c r="TY248" i="22"/>
  <c r="TY114" i="22"/>
  <c r="TZ88" i="22"/>
  <c r="TY107" i="22"/>
  <c r="PI234" i="22"/>
  <c r="TY168" i="22"/>
  <c r="QA285" i="22"/>
  <c r="TY211" i="22"/>
  <c r="PI198" i="22"/>
  <c r="TY94" i="22"/>
  <c r="PI223" i="22"/>
  <c r="TZ91" i="22"/>
  <c r="PI219" i="22"/>
  <c r="PI200" i="22"/>
  <c r="PI240" i="22"/>
  <c r="TY110" i="22"/>
  <c r="TY122" i="22"/>
  <c r="PI231" i="22"/>
  <c r="PI320" i="22"/>
  <c r="TY205" i="22"/>
  <c r="TZ67" i="22"/>
  <c r="TY64" i="22"/>
  <c r="TZ261" i="22"/>
  <c r="PI192" i="22"/>
  <c r="TY40" i="22"/>
  <c r="TY149" i="22"/>
  <c r="TY171" i="22"/>
  <c r="TY264" i="22"/>
  <c r="TY270" i="22"/>
  <c r="TZ79" i="22"/>
  <c r="TY266" i="22"/>
  <c r="QA286" i="22"/>
  <c r="TY5" i="22"/>
  <c r="TY30" i="22"/>
  <c r="TY153" i="22"/>
  <c r="TY65" i="22"/>
  <c r="PI299" i="22"/>
  <c r="TZ319" i="22"/>
  <c r="PI229" i="22"/>
  <c r="PI197" i="22"/>
  <c r="TY203" i="22"/>
  <c r="PI178" i="22"/>
  <c r="TZ68" i="22"/>
  <c r="TY18" i="22"/>
  <c r="TY61" i="22"/>
  <c r="TY54" i="22"/>
  <c r="TY246" i="22"/>
  <c r="PI322" i="22"/>
  <c r="TZ123" i="22"/>
  <c r="TY159" i="22"/>
  <c r="TY81" i="22"/>
  <c r="TY115" i="22"/>
  <c r="PI225" i="22"/>
  <c r="PI220" i="22"/>
  <c r="TZ101" i="22"/>
  <c r="TY86" i="22"/>
  <c r="TY21" i="22"/>
  <c r="PI309" i="22"/>
  <c r="TY103" i="22"/>
  <c r="TY251" i="22"/>
  <c r="PI186" i="22"/>
  <c r="TY71" i="22"/>
  <c r="TY70" i="22"/>
  <c r="QA216" i="22"/>
  <c r="TY93" i="22"/>
  <c r="PI190" i="22"/>
  <c r="QA218" i="22"/>
  <c r="TY14" i="22"/>
  <c r="TY44" i="22"/>
  <c r="PI315" i="22"/>
  <c r="UA82" i="22"/>
  <c r="PI184" i="22"/>
  <c r="PI301" i="22"/>
  <c r="TY170" i="22"/>
  <c r="PI185" i="22"/>
  <c r="TZ104" i="22"/>
  <c r="TY260" i="22"/>
  <c r="TY78" i="22"/>
  <c r="TY188" i="22"/>
  <c r="TY55" i="22"/>
  <c r="TY164" i="22"/>
  <c r="TY111" i="22"/>
  <c r="PI316" i="22"/>
  <c r="PI311" i="22"/>
  <c r="TY72" i="22"/>
  <c r="TY46" i="22"/>
  <c r="PI307" i="22"/>
  <c r="TY49" i="22"/>
  <c r="TZ208" i="22"/>
  <c r="QA215" i="22"/>
  <c r="TZ105" i="22"/>
  <c r="TY162" i="22"/>
  <c r="QA140" i="22"/>
  <c r="TY213" i="22"/>
  <c r="TZ235" i="22"/>
  <c r="TY117" i="22"/>
  <c r="TY125" i="22"/>
  <c r="TY47" i="22"/>
  <c r="QA136" i="22"/>
  <c r="TY63" i="22"/>
  <c r="TY152" i="22"/>
  <c r="TY92" i="22"/>
  <c r="TY119" i="22"/>
  <c r="TY272" i="22"/>
  <c r="TY84" i="22"/>
  <c r="TZ204" i="22"/>
  <c r="TY255" i="22"/>
  <c r="QA144" i="22"/>
  <c r="TY48" i="22"/>
  <c r="TY158" i="22"/>
  <c r="TZ121" i="22"/>
  <c r="TY263" i="22"/>
  <c r="TZ163" i="22"/>
  <c r="TZ124" i="22"/>
  <c r="TY212" i="22"/>
  <c r="TY176" i="22"/>
  <c r="TY169" i="22"/>
  <c r="TY75" i="22"/>
  <c r="PI302" i="22"/>
  <c r="TY116" i="22"/>
  <c r="TZ80" i="22"/>
  <c r="TY112" i="22"/>
  <c r="QA292" i="22"/>
  <c r="PI172" i="22"/>
  <c r="TZ106" i="22"/>
  <c r="PI296" i="22"/>
  <c r="PJ298" i="22"/>
  <c r="TY118" i="22"/>
  <c r="TY252" i="22"/>
  <c r="TY39" i="22"/>
  <c r="PI295" i="22"/>
  <c r="TY258" i="22"/>
  <c r="TY262" i="22"/>
  <c r="QA291" i="22"/>
  <c r="PI193" i="22"/>
  <c r="TY57" i="22"/>
  <c r="QA283" i="22"/>
  <c r="QA288" i="22"/>
  <c r="PI233" i="22"/>
  <c r="PI183" i="22"/>
  <c r="PI293" i="22"/>
  <c r="QA282" i="22"/>
  <c r="TZ177" i="22"/>
  <c r="PI182" i="22"/>
  <c r="TZ273" i="22"/>
  <c r="TY151" i="22"/>
  <c r="TY166" i="22"/>
  <c r="PI314" i="22"/>
  <c r="PI199" i="22"/>
  <c r="TY43" i="22"/>
  <c r="PI232" i="22"/>
  <c r="TY237" i="22"/>
  <c r="TY250" i="22"/>
  <c r="TY209" i="22"/>
  <c r="TY77" i="22"/>
  <c r="TY242" i="22"/>
  <c r="TY98" i="22"/>
  <c r="TY102" i="22"/>
  <c r="TY15" i="22"/>
  <c r="TY154" i="22"/>
  <c r="QA142" i="22"/>
  <c r="TY245" i="22"/>
  <c r="PI196" i="22"/>
  <c r="TY23" i="22"/>
  <c r="QA281" i="22"/>
  <c r="TY35" i="22"/>
  <c r="TZ36" i="22"/>
  <c r="TY24" i="22"/>
  <c r="TY268" i="22"/>
  <c r="QA138" i="22"/>
  <c r="TY145" i="22"/>
  <c r="PI305" i="22"/>
  <c r="TY16" i="22"/>
  <c r="PI317" i="22"/>
  <c r="TY9" i="22"/>
  <c r="TY206" i="22"/>
  <c r="TY62" i="22"/>
  <c r="TY155" i="22"/>
  <c r="QA284" i="22"/>
  <c r="TY74" i="22"/>
  <c r="TY10" i="22"/>
  <c r="PI180" i="22"/>
  <c r="O108" i="18"/>
  <c r="D108" i="18" s="1"/>
  <c r="PI277" i="22" l="1"/>
  <c r="PI275" i="22"/>
  <c r="PI274" i="22"/>
  <c r="PI279" i="22"/>
  <c r="PI280" i="22"/>
  <c r="PI276" i="22"/>
  <c r="PI278" i="22"/>
  <c r="PI243" i="22"/>
  <c r="TZ89" i="22"/>
  <c r="TZ90" i="22"/>
  <c r="UA97" i="22"/>
  <c r="TZ165" i="22"/>
  <c r="TZ109" i="22"/>
  <c r="TZ113" i="22"/>
  <c r="TZ96" i="22"/>
  <c r="TZ257" i="22"/>
  <c r="PJ180" i="22"/>
  <c r="TZ10" i="22"/>
  <c r="TZ16" i="22"/>
  <c r="TZ245" i="22"/>
  <c r="TZ77" i="22"/>
  <c r="PJ314" i="22"/>
  <c r="PJ183" i="22"/>
  <c r="TZ258" i="22"/>
  <c r="PJ172" i="22"/>
  <c r="UA80" i="22"/>
  <c r="TZ212" i="22"/>
  <c r="QB144" i="22"/>
  <c r="TZ92" i="22"/>
  <c r="TZ213" i="22"/>
  <c r="UA105" i="22"/>
  <c r="PJ316" i="22"/>
  <c r="TZ260" i="22"/>
  <c r="TZ103" i="22"/>
  <c r="UA101" i="22"/>
  <c r="PJ322" i="22"/>
  <c r="PJ197" i="22"/>
  <c r="TZ5" i="22"/>
  <c r="TZ40" i="22"/>
  <c r="UA67" i="22"/>
  <c r="PJ219" i="22"/>
  <c r="TZ168" i="22"/>
  <c r="TZ256" i="22"/>
  <c r="QB141" i="22"/>
  <c r="TZ29" i="22"/>
  <c r="QB287" i="22"/>
  <c r="TZ52" i="22"/>
  <c r="UA241" i="22"/>
  <c r="TZ13" i="22"/>
  <c r="UA120" i="22"/>
  <c r="TZ268" i="22"/>
  <c r="QB142" i="22"/>
  <c r="TZ102" i="22"/>
  <c r="PJ233" i="22"/>
  <c r="PJ193" i="22"/>
  <c r="PK298" i="22"/>
  <c r="TZ116" i="22"/>
  <c r="UA121" i="22"/>
  <c r="TZ84" i="22"/>
  <c r="TZ125" i="22"/>
  <c r="QB215" i="22"/>
  <c r="TZ111" i="22"/>
  <c r="PJ301" i="22"/>
  <c r="TZ71" i="22"/>
  <c r="PJ220" i="22"/>
  <c r="TZ246" i="22"/>
  <c r="UA68" i="22"/>
  <c r="TZ65" i="22"/>
  <c r="TZ264" i="22"/>
  <c r="TZ205" i="22"/>
  <c r="TZ211" i="22"/>
  <c r="TZ248" i="22"/>
  <c r="TZ26" i="22"/>
  <c r="PJ313" i="22"/>
  <c r="UA50" i="22"/>
  <c r="PJ236" i="22"/>
  <c r="PJ239" i="22"/>
  <c r="TZ254" i="22"/>
  <c r="TZ85" i="22"/>
  <c r="TZ8" i="22"/>
  <c r="QB130" i="22"/>
  <c r="PJ297" i="22"/>
  <c r="TZ31" i="22"/>
  <c r="TZ56" i="22"/>
  <c r="PJ303" i="22"/>
  <c r="TZ34" i="22"/>
  <c r="PJ173" i="22"/>
  <c r="UA201" i="22"/>
  <c r="TZ207" i="22"/>
  <c r="PJ174" i="22"/>
  <c r="PJ181" i="22"/>
  <c r="PJ294" i="22"/>
  <c r="PJ191" i="22"/>
  <c r="PJ305" i="22"/>
  <c r="QB281" i="22"/>
  <c r="TZ209" i="22"/>
  <c r="TZ166" i="22"/>
  <c r="UA177" i="22"/>
  <c r="PJ295" i="22"/>
  <c r="QB292" i="22"/>
  <c r="TZ255" i="22"/>
  <c r="TZ152" i="22"/>
  <c r="QB140" i="22"/>
  <c r="TZ46" i="22"/>
  <c r="UA104" i="22"/>
  <c r="TZ44" i="22"/>
  <c r="PJ190" i="22"/>
  <c r="PJ309" i="22"/>
  <c r="TZ81" i="22"/>
  <c r="PJ229" i="22"/>
  <c r="QB286" i="22"/>
  <c r="PJ192" i="22"/>
  <c r="TZ110" i="22"/>
  <c r="UA91" i="22"/>
  <c r="PJ234" i="22"/>
  <c r="QB143" i="22"/>
  <c r="TZ253" i="22"/>
  <c r="PJ226" i="22"/>
  <c r="TZ271" i="22"/>
  <c r="QB133" i="22"/>
  <c r="PJ308" i="22"/>
  <c r="PJ227" i="22"/>
  <c r="TZ259" i="22"/>
  <c r="QB132" i="22"/>
  <c r="PJ300" i="22"/>
  <c r="PJ222" i="22"/>
  <c r="QB129" i="22"/>
  <c r="TZ9" i="22"/>
  <c r="TZ23" i="22"/>
  <c r="TZ98" i="22"/>
  <c r="TZ43" i="22"/>
  <c r="QB282" i="22"/>
  <c r="QB291" i="22"/>
  <c r="PJ296" i="22"/>
  <c r="UA124" i="22"/>
  <c r="TZ272" i="22"/>
  <c r="TZ117" i="22"/>
  <c r="TZ72" i="22"/>
  <c r="TZ188" i="22"/>
  <c r="PJ184" i="22"/>
  <c r="TZ93" i="22"/>
  <c r="TZ21" i="22"/>
  <c r="TZ159" i="22"/>
  <c r="PJ178" i="22"/>
  <c r="TZ266" i="22"/>
  <c r="PJ320" i="22"/>
  <c r="PJ223" i="22"/>
  <c r="TZ107" i="22"/>
  <c r="TZ45" i="22"/>
  <c r="TZ66" i="22"/>
  <c r="TZ267" i="22"/>
  <c r="TZ157" i="22"/>
  <c r="QB137" i="22"/>
  <c r="TZ76" i="22"/>
  <c r="QB139" i="22"/>
  <c r="PJ310" i="22"/>
  <c r="PJ175" i="22"/>
  <c r="TZ27" i="22"/>
  <c r="QB290" i="22"/>
  <c r="TZ59" i="22"/>
  <c r="TZ147" i="22"/>
  <c r="UA83" i="22"/>
  <c r="TZ187" i="22"/>
  <c r="TZ156" i="22"/>
  <c r="TZ11" i="22"/>
  <c r="QB217" i="22"/>
  <c r="UA146" i="22"/>
  <c r="TZ206" i="22"/>
  <c r="QB284" i="22"/>
  <c r="TZ145" i="22"/>
  <c r="TZ24" i="22"/>
  <c r="TZ250" i="22"/>
  <c r="TZ151" i="22"/>
  <c r="QB288" i="22"/>
  <c r="TZ39" i="22"/>
  <c r="TZ112" i="22"/>
  <c r="TZ169" i="22"/>
  <c r="TZ158" i="22"/>
  <c r="TZ63" i="22"/>
  <c r="UA208" i="22"/>
  <c r="TZ164" i="22"/>
  <c r="PJ185" i="22"/>
  <c r="TZ14" i="22"/>
  <c r="PJ186" i="22"/>
  <c r="TZ54" i="22"/>
  <c r="UA319" i="22"/>
  <c r="TZ153" i="22"/>
  <c r="TZ171" i="22"/>
  <c r="UA261" i="22"/>
  <c r="PJ240" i="22"/>
  <c r="PJ228" i="22"/>
  <c r="TZ249" i="22"/>
  <c r="TZ12" i="22"/>
  <c r="UA38" i="22"/>
  <c r="TZ99" i="22"/>
  <c r="TZ33" i="22"/>
  <c r="TZ7" i="22"/>
  <c r="PJ195" i="22"/>
  <c r="PJ230" i="22"/>
  <c r="TZ17" i="22"/>
  <c r="UA53" i="22"/>
  <c r="QB138" i="22"/>
  <c r="UA36" i="22"/>
  <c r="TZ154" i="22"/>
  <c r="TZ237" i="22"/>
  <c r="PJ293" i="22"/>
  <c r="TZ262" i="22"/>
  <c r="UA106" i="22"/>
  <c r="PJ302" i="22"/>
  <c r="TZ48" i="22"/>
  <c r="TZ119" i="22"/>
  <c r="TZ162" i="22"/>
  <c r="PJ311" i="22"/>
  <c r="TZ78" i="22"/>
  <c r="UB82" i="22"/>
  <c r="QB216" i="22"/>
  <c r="TZ86" i="22"/>
  <c r="UA123" i="22"/>
  <c r="TZ203" i="22"/>
  <c r="TZ30" i="22"/>
  <c r="UA79" i="22"/>
  <c r="TZ64" i="22"/>
  <c r="PJ200" i="22"/>
  <c r="QB285" i="22"/>
  <c r="UA88" i="22"/>
  <c r="PJ304" i="22"/>
  <c r="PJ189" i="22"/>
  <c r="TZ25" i="22"/>
  <c r="TZ28" i="22"/>
  <c r="TZ6" i="22"/>
  <c r="TZ69" i="22"/>
  <c r="UB73" i="22"/>
  <c r="TZ51" i="22"/>
  <c r="QB131" i="22"/>
  <c r="TZ22" i="22"/>
  <c r="TZ41" i="22"/>
  <c r="QB128" i="22"/>
  <c r="TZ87" i="22"/>
  <c r="UA247" i="22"/>
  <c r="PJ194" i="22"/>
  <c r="TZ160" i="22"/>
  <c r="PJ306" i="22"/>
  <c r="PJ321" i="22"/>
  <c r="TZ202" i="22"/>
  <c r="PJ317" i="22"/>
  <c r="PJ196" i="22"/>
  <c r="TZ242" i="22"/>
  <c r="PJ199" i="22"/>
  <c r="UA273" i="22"/>
  <c r="QB283" i="22"/>
  <c r="TZ252" i="22"/>
  <c r="TZ176" i="22"/>
  <c r="UA163" i="22"/>
  <c r="UA204" i="22"/>
  <c r="QB136" i="22"/>
  <c r="UA235" i="22"/>
  <c r="TZ49" i="22"/>
  <c r="TZ170" i="22"/>
  <c r="QB218" i="22"/>
  <c r="TZ251" i="22"/>
  <c r="PJ225" i="22"/>
  <c r="TZ61" i="22"/>
  <c r="PJ299" i="22"/>
  <c r="TZ149" i="22"/>
  <c r="PJ231" i="22"/>
  <c r="TZ94" i="22"/>
  <c r="TZ95" i="22"/>
  <c r="TZ238" i="22"/>
  <c r="TZ20" i="22"/>
  <c r="QB135" i="22"/>
  <c r="TZ214" i="22"/>
  <c r="TZ126" i="22"/>
  <c r="PJ224" i="22"/>
  <c r="TZ150" i="22"/>
  <c r="UA210" i="22"/>
  <c r="TZ74" i="22"/>
  <c r="TZ155" i="22"/>
  <c r="TZ62" i="22"/>
  <c r="TZ35" i="22"/>
  <c r="TZ15" i="22"/>
  <c r="PJ232" i="22"/>
  <c r="PJ182" i="22"/>
  <c r="TZ57" i="22"/>
  <c r="TZ118" i="22"/>
  <c r="TZ75" i="22"/>
  <c r="TZ263" i="22"/>
  <c r="TZ47" i="22"/>
  <c r="PJ307" i="22"/>
  <c r="TZ55" i="22"/>
  <c r="PJ315" i="22"/>
  <c r="TZ70" i="22"/>
  <c r="TZ115" i="22"/>
  <c r="TZ18" i="22"/>
  <c r="TZ270" i="22"/>
  <c r="TZ122" i="22"/>
  <c r="PJ198" i="22"/>
  <c r="TZ114" i="22"/>
  <c r="TZ167" i="22"/>
  <c r="TZ108" i="22"/>
  <c r="QB289" i="22"/>
  <c r="PJ312" i="22"/>
  <c r="UA42" i="22"/>
  <c r="QB127" i="22"/>
  <c r="PJ221" i="22"/>
  <c r="TZ244" i="22"/>
  <c r="UA161" i="22"/>
  <c r="UA269" i="22"/>
  <c r="TZ58" i="22"/>
  <c r="UA100" i="22"/>
  <c r="TZ19" i="22"/>
  <c r="UA265" i="22"/>
  <c r="TZ60" i="22"/>
  <c r="TZ37" i="22"/>
  <c r="PJ179" i="22"/>
  <c r="QB134" i="22"/>
  <c r="TZ148" i="22"/>
  <c r="UA32" i="22"/>
  <c r="O109" i="18"/>
  <c r="D109" i="18" s="1"/>
  <c r="PJ279" i="22" l="1"/>
  <c r="PJ274" i="22"/>
  <c r="PJ278" i="22"/>
  <c r="PJ276" i="22"/>
  <c r="PJ275" i="22"/>
  <c r="PJ280" i="22"/>
  <c r="PJ277" i="22"/>
  <c r="PJ243" i="22"/>
  <c r="UA89" i="22"/>
  <c r="UB97" i="22"/>
  <c r="UA90" i="22"/>
  <c r="UA165" i="22"/>
  <c r="UA109" i="22"/>
  <c r="UA257" i="22"/>
  <c r="UA96" i="22"/>
  <c r="UA113" i="22"/>
  <c r="UB32" i="22"/>
  <c r="PK312" i="22"/>
  <c r="UA57" i="22"/>
  <c r="PK299" i="22"/>
  <c r="QC127" i="22"/>
  <c r="QC289" i="22"/>
  <c r="UA18" i="22"/>
  <c r="UA55" i="22"/>
  <c r="UA263" i="22"/>
  <c r="PK182" i="22"/>
  <c r="UA62" i="22"/>
  <c r="QC135" i="22"/>
  <c r="UA61" i="22"/>
  <c r="QC136" i="22"/>
  <c r="UA202" i="22"/>
  <c r="UA87" i="22"/>
  <c r="UA69" i="22"/>
  <c r="PK189" i="22"/>
  <c r="QC285" i="22"/>
  <c r="UA30" i="22"/>
  <c r="QC216" i="22"/>
  <c r="UA162" i="22"/>
  <c r="UA154" i="22"/>
  <c r="UA7" i="22"/>
  <c r="UA153" i="22"/>
  <c r="PK186" i="22"/>
  <c r="UA24" i="22"/>
  <c r="UB100" i="22"/>
  <c r="UA114" i="22"/>
  <c r="UB161" i="22"/>
  <c r="PK198" i="22"/>
  <c r="UB265" i="22"/>
  <c r="UA122" i="22"/>
  <c r="PK307" i="22"/>
  <c r="UA155" i="22"/>
  <c r="UB204" i="22"/>
  <c r="UA252" i="22"/>
  <c r="UA242" i="22"/>
  <c r="PK321" i="22"/>
  <c r="QC128" i="22"/>
  <c r="UA6" i="22"/>
  <c r="PK304" i="22"/>
  <c r="PK200" i="22"/>
  <c r="UA203" i="22"/>
  <c r="UA119" i="22"/>
  <c r="UA262" i="22"/>
  <c r="UB36" i="22"/>
  <c r="UA33" i="22"/>
  <c r="UA12" i="22"/>
  <c r="PK240" i="22"/>
  <c r="UB319" i="22"/>
  <c r="UA14" i="22"/>
  <c r="UA169" i="22"/>
  <c r="UA151" i="22"/>
  <c r="UA145" i="22"/>
  <c r="UA156" i="22"/>
  <c r="UA59" i="22"/>
  <c r="PK310" i="22"/>
  <c r="QC137" i="22"/>
  <c r="UA45" i="22"/>
  <c r="UA266" i="22"/>
  <c r="UA93" i="22"/>
  <c r="UA117" i="22"/>
  <c r="PK296" i="22"/>
  <c r="UA98" i="22"/>
  <c r="PK222" i="22"/>
  <c r="PK227" i="22"/>
  <c r="UA271" i="22"/>
  <c r="PK234" i="22"/>
  <c r="QC286" i="22"/>
  <c r="PK190" i="22"/>
  <c r="UA46" i="22"/>
  <c r="UA166" i="22"/>
  <c r="PK191" i="22"/>
  <c r="UA207" i="22"/>
  <c r="PK303" i="22"/>
  <c r="QC130" i="22"/>
  <c r="UA85" i="22"/>
  <c r="UB50" i="22"/>
  <c r="UA211" i="22"/>
  <c r="UB68" i="22"/>
  <c r="PK301" i="22"/>
  <c r="UA84" i="22"/>
  <c r="PL298" i="22"/>
  <c r="UA102" i="22"/>
  <c r="UB120" i="22"/>
  <c r="UA52" i="22"/>
  <c r="UA29" i="22"/>
  <c r="PK219" i="22"/>
  <c r="PK197" i="22"/>
  <c r="UB105" i="22"/>
  <c r="UA212" i="22"/>
  <c r="PK183" i="22"/>
  <c r="PK221" i="22"/>
  <c r="UA35" i="22"/>
  <c r="UA148" i="22"/>
  <c r="UB210" i="22"/>
  <c r="UA94" i="22"/>
  <c r="QC134" i="22"/>
  <c r="UA58" i="22"/>
  <c r="UA244" i="22"/>
  <c r="UA108" i="22"/>
  <c r="UA115" i="22"/>
  <c r="UA75" i="22"/>
  <c r="PK232" i="22"/>
  <c r="UA150" i="22"/>
  <c r="UA20" i="22"/>
  <c r="PK231" i="22"/>
  <c r="PK225" i="22"/>
  <c r="QC131" i="22"/>
  <c r="UC82" i="22"/>
  <c r="UB42" i="22"/>
  <c r="UA270" i="22"/>
  <c r="UA47" i="22"/>
  <c r="UA15" i="22"/>
  <c r="UA238" i="22"/>
  <c r="UA149" i="22"/>
  <c r="UA251" i="22"/>
  <c r="UA49" i="22"/>
  <c r="QC283" i="22"/>
  <c r="PK306" i="22"/>
  <c r="UB123" i="22"/>
  <c r="UA48" i="22"/>
  <c r="PK293" i="22"/>
  <c r="QC138" i="22"/>
  <c r="PK230" i="22"/>
  <c r="UA99" i="22"/>
  <c r="UA249" i="22"/>
  <c r="UA54" i="22"/>
  <c r="UA63" i="22"/>
  <c r="UA250" i="22"/>
  <c r="QC217" i="22"/>
  <c r="QC290" i="22"/>
  <c r="PK178" i="22"/>
  <c r="UA272" i="22"/>
  <c r="UA23" i="22"/>
  <c r="PK308" i="22"/>
  <c r="UB91" i="22"/>
  <c r="PK229" i="22"/>
  <c r="UA44" i="22"/>
  <c r="QC292" i="22"/>
  <c r="UA209" i="22"/>
  <c r="PK294" i="22"/>
  <c r="UB201" i="22"/>
  <c r="UA56" i="22"/>
  <c r="UA254" i="22"/>
  <c r="PK313" i="22"/>
  <c r="UA205" i="22"/>
  <c r="UA246" i="22"/>
  <c r="UA111" i="22"/>
  <c r="UB121" i="22"/>
  <c r="PK193" i="22"/>
  <c r="QC142" i="22"/>
  <c r="QC287" i="22"/>
  <c r="QC141" i="22"/>
  <c r="UB67" i="22"/>
  <c r="PK322" i="22"/>
  <c r="UA213" i="22"/>
  <c r="UB80" i="22"/>
  <c r="PK314" i="22"/>
  <c r="UA16" i="22"/>
  <c r="PK179" i="22"/>
  <c r="UA19" i="22"/>
  <c r="UA167" i="22"/>
  <c r="UA70" i="22"/>
  <c r="UA118" i="22"/>
  <c r="UA74" i="22"/>
  <c r="UA126" i="22"/>
  <c r="UB163" i="22"/>
  <c r="PK196" i="22"/>
  <c r="PK194" i="22"/>
  <c r="UA41" i="22"/>
  <c r="UA51" i="22"/>
  <c r="UA28" i="22"/>
  <c r="UA64" i="22"/>
  <c r="UA78" i="22"/>
  <c r="UB261" i="22"/>
  <c r="PK185" i="22"/>
  <c r="UA112" i="22"/>
  <c r="QC284" i="22"/>
  <c r="UA187" i="22"/>
  <c r="UA157" i="22"/>
  <c r="UA107" i="22"/>
  <c r="PK184" i="22"/>
  <c r="QC291" i="22"/>
  <c r="PK300" i="22"/>
  <c r="PK226" i="22"/>
  <c r="QC140" i="22"/>
  <c r="UA95" i="22"/>
  <c r="UB235" i="22"/>
  <c r="UA176" i="22"/>
  <c r="UB247" i="22"/>
  <c r="UC73" i="22"/>
  <c r="UA25" i="22"/>
  <c r="UB79" i="22"/>
  <c r="UA86" i="22"/>
  <c r="PK302" i="22"/>
  <c r="UA237" i="22"/>
  <c r="UB53" i="22"/>
  <c r="PK195" i="22"/>
  <c r="UB38" i="22"/>
  <c r="PK228" i="22"/>
  <c r="UA171" i="22"/>
  <c r="UA164" i="22"/>
  <c r="UA39" i="22"/>
  <c r="UA206" i="22"/>
  <c r="UA11" i="22"/>
  <c r="UB83" i="22"/>
  <c r="UA27" i="22"/>
  <c r="QC139" i="22"/>
  <c r="UA267" i="22"/>
  <c r="PK223" i="22"/>
  <c r="UA159" i="22"/>
  <c r="UA188" i="22"/>
  <c r="UB124" i="22"/>
  <c r="QC282" i="22"/>
  <c r="UA9" i="22"/>
  <c r="QC132" i="22"/>
  <c r="UA253" i="22"/>
  <c r="UA110" i="22"/>
  <c r="UA81" i="22"/>
  <c r="UB104" i="22"/>
  <c r="UA152" i="22"/>
  <c r="PK295" i="22"/>
  <c r="QC281" i="22"/>
  <c r="PK181" i="22"/>
  <c r="PK173" i="22"/>
  <c r="UA31" i="22"/>
  <c r="UA8" i="22"/>
  <c r="PK239" i="22"/>
  <c r="UA26" i="22"/>
  <c r="UA264" i="22"/>
  <c r="PK220" i="22"/>
  <c r="QC215" i="22"/>
  <c r="PK233" i="22"/>
  <c r="UA268" i="22"/>
  <c r="UA13" i="22"/>
  <c r="UA256" i="22"/>
  <c r="UA40" i="22"/>
  <c r="UB101" i="22"/>
  <c r="UA260" i="22"/>
  <c r="UA92" i="22"/>
  <c r="PK172" i="22"/>
  <c r="UA77" i="22"/>
  <c r="UA10" i="22"/>
  <c r="UB269" i="22"/>
  <c r="PK315" i="22"/>
  <c r="PK224" i="22"/>
  <c r="UA214" i="22"/>
  <c r="QC218" i="22"/>
  <c r="UB273" i="22"/>
  <c r="PK317" i="22"/>
  <c r="UA160" i="22"/>
  <c r="UA22" i="22"/>
  <c r="UB88" i="22"/>
  <c r="PK311" i="22"/>
  <c r="UA60" i="22"/>
  <c r="UA37" i="22"/>
  <c r="UA170" i="22"/>
  <c r="PK199" i="22"/>
  <c r="UB106" i="22"/>
  <c r="UA17" i="22"/>
  <c r="UB208" i="22"/>
  <c r="UA158" i="22"/>
  <c r="QC288" i="22"/>
  <c r="UB146" i="22"/>
  <c r="UA147" i="22"/>
  <c r="PK175" i="22"/>
  <c r="UA76" i="22"/>
  <c r="UA66" i="22"/>
  <c r="PK320" i="22"/>
  <c r="UA21" i="22"/>
  <c r="UA72" i="22"/>
  <c r="UA43" i="22"/>
  <c r="QC129" i="22"/>
  <c r="UA259" i="22"/>
  <c r="QC133" i="22"/>
  <c r="QC143" i="22"/>
  <c r="PK192" i="22"/>
  <c r="PK309" i="22"/>
  <c r="UA255" i="22"/>
  <c r="UB177" i="22"/>
  <c r="PK305" i="22"/>
  <c r="PK174" i="22"/>
  <c r="UA34" i="22"/>
  <c r="PK297" i="22"/>
  <c r="PK236" i="22"/>
  <c r="UA248" i="22"/>
  <c r="UA65" i="22"/>
  <c r="UA71" i="22"/>
  <c r="UA125" i="22"/>
  <c r="UA116" i="22"/>
  <c r="UB241" i="22"/>
  <c r="UA168" i="22"/>
  <c r="UA5" i="22"/>
  <c r="UA103" i="22"/>
  <c r="PK316" i="22"/>
  <c r="QC144" i="22"/>
  <c r="UA258" i="22"/>
  <c r="UA245" i="22"/>
  <c r="PK180" i="22"/>
  <c r="O110" i="18"/>
  <c r="D110" i="18" s="1"/>
  <c r="PK276" i="22" l="1"/>
  <c r="PK277" i="22"/>
  <c r="PK278" i="22"/>
  <c r="PK280" i="22"/>
  <c r="PK274" i="22"/>
  <c r="PK275" i="22"/>
  <c r="PK279" i="22"/>
  <c r="PK243" i="22"/>
  <c r="UB89" i="22"/>
  <c r="UB90" i="22"/>
  <c r="UC97" i="22"/>
  <c r="UB165" i="22"/>
  <c r="UB109" i="22"/>
  <c r="UB113" i="22"/>
  <c r="UB96" i="22"/>
  <c r="UB257" i="22"/>
  <c r="UB245" i="22"/>
  <c r="UC241" i="22"/>
  <c r="PL236" i="22"/>
  <c r="PL199" i="22"/>
  <c r="UC88" i="22"/>
  <c r="UC273" i="22"/>
  <c r="PL172" i="22"/>
  <c r="UB268" i="22"/>
  <c r="UB8" i="22"/>
  <c r="UB81" i="22"/>
  <c r="UB188" i="22"/>
  <c r="UB206" i="22"/>
  <c r="PL302" i="22"/>
  <c r="UB95" i="22"/>
  <c r="PL226" i="22"/>
  <c r="UB112" i="22"/>
  <c r="UB41" i="22"/>
  <c r="PL179" i="22"/>
  <c r="QD141" i="22"/>
  <c r="UB205" i="22"/>
  <c r="UB56" i="22"/>
  <c r="PL308" i="22"/>
  <c r="UB63" i="22"/>
  <c r="UB251" i="22"/>
  <c r="UD82" i="22"/>
  <c r="PL232" i="22"/>
  <c r="UB84" i="22"/>
  <c r="UC50" i="22"/>
  <c r="UB46" i="22"/>
  <c r="UB156" i="22"/>
  <c r="UB5" i="22"/>
  <c r="PL309" i="22"/>
  <c r="UB72" i="22"/>
  <c r="UB17" i="22"/>
  <c r="UB170" i="22"/>
  <c r="UB22" i="22"/>
  <c r="UC269" i="22"/>
  <c r="UB256" i="22"/>
  <c r="UB264" i="22"/>
  <c r="PL295" i="22"/>
  <c r="UB9" i="22"/>
  <c r="UB159" i="22"/>
  <c r="PL195" i="22"/>
  <c r="UC247" i="22"/>
  <c r="PL300" i="22"/>
  <c r="PL185" i="22"/>
  <c r="PL194" i="22"/>
  <c r="QD287" i="22"/>
  <c r="UC121" i="22"/>
  <c r="UB44" i="22"/>
  <c r="QD290" i="22"/>
  <c r="QD138" i="22"/>
  <c r="UB47" i="22"/>
  <c r="PL231" i="22"/>
  <c r="UB58" i="22"/>
  <c r="PL183" i="22"/>
  <c r="PL301" i="22"/>
  <c r="PL191" i="22"/>
  <c r="PL190" i="22"/>
  <c r="UB117" i="22"/>
  <c r="QD137" i="22"/>
  <c r="UB12" i="22"/>
  <c r="UB262" i="22"/>
  <c r="PL304" i="22"/>
  <c r="UB242" i="22"/>
  <c r="UB155" i="22"/>
  <c r="UC265" i="22"/>
  <c r="UC100" i="22"/>
  <c r="UB162" i="22"/>
  <c r="PL189" i="22"/>
  <c r="UB202" i="22"/>
  <c r="QD135" i="22"/>
  <c r="UB55" i="22"/>
  <c r="PL299" i="22"/>
  <c r="PL305" i="22"/>
  <c r="UB259" i="22"/>
  <c r="UB76" i="22"/>
  <c r="UC146" i="22"/>
  <c r="UB37" i="22"/>
  <c r="QD218" i="22"/>
  <c r="UB92" i="22"/>
  <c r="PL233" i="22"/>
  <c r="UB31" i="22"/>
  <c r="UB110" i="22"/>
  <c r="UB27" i="22"/>
  <c r="UB86" i="22"/>
  <c r="UB157" i="22"/>
  <c r="UB74" i="22"/>
  <c r="UB16" i="22"/>
  <c r="PL313" i="22"/>
  <c r="UC201" i="22"/>
  <c r="UB23" i="22"/>
  <c r="UB54" i="22"/>
  <c r="PL306" i="22"/>
  <c r="UB149" i="22"/>
  <c r="QD131" i="22"/>
  <c r="UB75" i="22"/>
  <c r="UB148" i="22"/>
  <c r="PL197" i="22"/>
  <c r="UC120" i="22"/>
  <c r="UB85" i="22"/>
  <c r="PL227" i="22"/>
  <c r="QD129" i="22"/>
  <c r="UB71" i="22"/>
  <c r="PL297" i="22"/>
  <c r="UC177" i="22"/>
  <c r="UB21" i="22"/>
  <c r="QD288" i="22"/>
  <c r="UC106" i="22"/>
  <c r="UB214" i="22"/>
  <c r="UB260" i="22"/>
  <c r="UB26" i="22"/>
  <c r="UB152" i="22"/>
  <c r="QD282" i="22"/>
  <c r="UB39" i="22"/>
  <c r="UB176" i="22"/>
  <c r="QD291" i="22"/>
  <c r="UB28" i="22"/>
  <c r="UB118" i="22"/>
  <c r="PL314" i="22"/>
  <c r="UB254" i="22"/>
  <c r="PL229" i="22"/>
  <c r="QD217" i="22"/>
  <c r="PL293" i="22"/>
  <c r="UB238" i="22"/>
  <c r="UB20" i="22"/>
  <c r="QD134" i="22"/>
  <c r="UB212" i="22"/>
  <c r="QD130" i="22"/>
  <c r="QD286" i="22"/>
  <c r="UB93" i="22"/>
  <c r="PL310" i="22"/>
  <c r="UB14" i="22"/>
  <c r="UB33" i="22"/>
  <c r="UB119" i="22"/>
  <c r="UB6" i="22"/>
  <c r="UB252" i="22"/>
  <c r="PL307" i="22"/>
  <c r="PL198" i="22"/>
  <c r="UB24" i="22"/>
  <c r="QD216" i="22"/>
  <c r="UB69" i="22"/>
  <c r="UB62" i="22"/>
  <c r="UB18" i="22"/>
  <c r="UB57" i="22"/>
  <c r="UB258" i="22"/>
  <c r="UB168" i="22"/>
  <c r="PL192" i="22"/>
  <c r="PL175" i="22"/>
  <c r="UB60" i="22"/>
  <c r="UB160" i="22"/>
  <c r="UB10" i="22"/>
  <c r="PL173" i="22"/>
  <c r="UB253" i="22"/>
  <c r="PL223" i="22"/>
  <c r="UC83" i="22"/>
  <c r="UB171" i="22"/>
  <c r="UC53" i="22"/>
  <c r="UC79" i="22"/>
  <c r="UB187" i="22"/>
  <c r="UC261" i="22"/>
  <c r="PL196" i="22"/>
  <c r="PL322" i="22"/>
  <c r="UB111" i="22"/>
  <c r="PL294" i="22"/>
  <c r="UB272" i="22"/>
  <c r="UB249" i="22"/>
  <c r="QD283" i="22"/>
  <c r="UB270" i="22"/>
  <c r="UB115" i="22"/>
  <c r="UB35" i="22"/>
  <c r="PL219" i="22"/>
  <c r="UB102" i="22"/>
  <c r="UC68" i="22"/>
  <c r="UB166" i="22"/>
  <c r="PL222" i="22"/>
  <c r="UB145" i="22"/>
  <c r="QD142" i="22"/>
  <c r="UB87" i="22"/>
  <c r="QD144" i="22"/>
  <c r="PL180" i="22"/>
  <c r="UB248" i="22"/>
  <c r="UB255" i="22"/>
  <c r="UB43" i="22"/>
  <c r="UB147" i="22"/>
  <c r="PL311" i="22"/>
  <c r="PL224" i="22"/>
  <c r="UB13" i="22"/>
  <c r="PL239" i="22"/>
  <c r="UC104" i="22"/>
  <c r="UB267" i="22"/>
  <c r="PL228" i="22"/>
  <c r="UB25" i="22"/>
  <c r="UC235" i="22"/>
  <c r="PL184" i="22"/>
  <c r="UB78" i="22"/>
  <c r="UB70" i="22"/>
  <c r="UB246" i="22"/>
  <c r="UB209" i="22"/>
  <c r="UC91" i="22"/>
  <c r="UB250" i="22"/>
  <c r="UB48" i="22"/>
  <c r="UC42" i="22"/>
  <c r="UB150" i="22"/>
  <c r="UB94" i="22"/>
  <c r="UB29" i="22"/>
  <c r="UB211" i="22"/>
  <c r="PL303" i="22"/>
  <c r="PL234" i="22"/>
  <c r="UB98" i="22"/>
  <c r="UB266" i="22"/>
  <c r="UB59" i="22"/>
  <c r="UB151" i="22"/>
  <c r="UC319" i="22"/>
  <c r="UB203" i="22"/>
  <c r="QD128" i="22"/>
  <c r="UC204" i="22"/>
  <c r="UB122" i="22"/>
  <c r="UC161" i="22"/>
  <c r="PL186" i="22"/>
  <c r="UB7" i="22"/>
  <c r="UB30" i="22"/>
  <c r="QD136" i="22"/>
  <c r="PL182" i="22"/>
  <c r="QD289" i="22"/>
  <c r="PL312" i="22"/>
  <c r="UB65" i="22"/>
  <c r="PL316" i="22"/>
  <c r="UB116" i="22"/>
  <c r="UB34" i="22"/>
  <c r="QD143" i="22"/>
  <c r="PL320" i="22"/>
  <c r="UB158" i="22"/>
  <c r="PL317" i="22"/>
  <c r="UB77" i="22"/>
  <c r="UC101" i="22"/>
  <c r="QD215" i="22"/>
  <c r="PL181" i="22"/>
  <c r="UC124" i="22"/>
  <c r="UB11" i="22"/>
  <c r="UB237" i="22"/>
  <c r="QD140" i="22"/>
  <c r="QD284" i="22"/>
  <c r="UB51" i="22"/>
  <c r="UC163" i="22"/>
  <c r="UB19" i="22"/>
  <c r="UC80" i="22"/>
  <c r="UC67" i="22"/>
  <c r="PL178" i="22"/>
  <c r="UB99" i="22"/>
  <c r="UB49" i="22"/>
  <c r="UB108" i="22"/>
  <c r="PL221" i="22"/>
  <c r="UC105" i="22"/>
  <c r="PM298" i="22"/>
  <c r="UB103" i="22"/>
  <c r="UB125" i="22"/>
  <c r="PL174" i="22"/>
  <c r="QD133" i="22"/>
  <c r="UB66" i="22"/>
  <c r="UC208" i="22"/>
  <c r="PL315" i="22"/>
  <c r="UB40" i="22"/>
  <c r="PL220" i="22"/>
  <c r="QD281" i="22"/>
  <c r="QD132" i="22"/>
  <c r="QD139" i="22"/>
  <c r="UB164" i="22"/>
  <c r="UC38" i="22"/>
  <c r="UD73" i="22"/>
  <c r="UB107" i="22"/>
  <c r="UB64" i="22"/>
  <c r="UB126" i="22"/>
  <c r="UB167" i="22"/>
  <c r="UB213" i="22"/>
  <c r="PL193" i="22"/>
  <c r="QD292" i="22"/>
  <c r="PL230" i="22"/>
  <c r="UC123" i="22"/>
  <c r="UB15" i="22"/>
  <c r="PL225" i="22"/>
  <c r="UB244" i="22"/>
  <c r="UC210" i="22"/>
  <c r="UB52" i="22"/>
  <c r="UB207" i="22"/>
  <c r="UB271" i="22"/>
  <c r="PL296" i="22"/>
  <c r="UB45" i="22"/>
  <c r="UB169" i="22"/>
  <c r="PL240" i="22"/>
  <c r="UC36" i="22"/>
  <c r="PL200" i="22"/>
  <c r="PL321" i="22"/>
  <c r="UB114" i="22"/>
  <c r="UB153" i="22"/>
  <c r="UB154" i="22"/>
  <c r="QD285" i="22"/>
  <c r="UB61" i="22"/>
  <c r="UB263" i="22"/>
  <c r="QD127" i="22"/>
  <c r="UC32" i="22"/>
  <c r="O111" i="18"/>
  <c r="D111" i="18" s="1"/>
  <c r="J60" i="1"/>
  <c r="J15" i="16" s="1"/>
  <c r="PL280" i="22" l="1"/>
  <c r="PL279" i="22"/>
  <c r="PL278" i="22"/>
  <c r="PL275" i="22"/>
  <c r="PL277" i="22"/>
  <c r="PL276" i="22"/>
  <c r="PL274" i="22"/>
  <c r="PL243" i="22"/>
  <c r="UC89" i="22"/>
  <c r="UD97" i="22"/>
  <c r="UC90" i="22"/>
  <c r="UC165" i="22"/>
  <c r="UC109" i="22"/>
  <c r="UC257" i="22"/>
  <c r="UC96" i="22"/>
  <c r="UC113" i="22"/>
  <c r="UD32" i="22"/>
  <c r="PM200" i="22"/>
  <c r="QE133" i="22"/>
  <c r="UD36" i="22"/>
  <c r="UD38" i="22"/>
  <c r="QE281" i="22"/>
  <c r="PM174" i="22"/>
  <c r="UD163" i="22"/>
  <c r="UC237" i="22"/>
  <c r="UC77" i="22"/>
  <c r="PM316" i="22"/>
  <c r="UC7" i="22"/>
  <c r="UD319" i="22"/>
  <c r="UC98" i="22"/>
  <c r="UC209" i="22"/>
  <c r="PM184" i="22"/>
  <c r="UC267" i="22"/>
  <c r="PM224" i="22"/>
  <c r="UC43" i="22"/>
  <c r="PM180" i="22"/>
  <c r="QE142" i="22"/>
  <c r="UC115" i="22"/>
  <c r="UC249" i="22"/>
  <c r="UC171" i="22"/>
  <c r="UC60" i="22"/>
  <c r="UC24" i="22"/>
  <c r="UC149" i="22"/>
  <c r="UC263" i="22"/>
  <c r="PM240" i="22"/>
  <c r="UD208" i="22"/>
  <c r="UC125" i="22"/>
  <c r="UC49" i="22"/>
  <c r="PM181" i="22"/>
  <c r="UC65" i="22"/>
  <c r="QE128" i="22"/>
  <c r="UD104" i="22"/>
  <c r="UC255" i="22"/>
  <c r="UC145" i="22"/>
  <c r="UC102" i="22"/>
  <c r="UD83" i="22"/>
  <c r="PM175" i="22"/>
  <c r="UC69" i="22"/>
  <c r="UC119" i="22"/>
  <c r="QE134" i="22"/>
  <c r="QE217" i="22"/>
  <c r="PM314" i="22"/>
  <c r="UC176" i="22"/>
  <c r="UC26" i="22"/>
  <c r="UD177" i="22"/>
  <c r="PM227" i="22"/>
  <c r="UC148" i="22"/>
  <c r="PM306" i="22"/>
  <c r="PM233" i="22"/>
  <c r="UD146" i="22"/>
  <c r="PM299" i="22"/>
  <c r="PM189" i="22"/>
  <c r="UD265" i="22"/>
  <c r="UC262" i="22"/>
  <c r="QE137" i="22"/>
  <c r="PM301" i="22"/>
  <c r="UC47" i="22"/>
  <c r="UD121" i="22"/>
  <c r="PM185" i="22"/>
  <c r="UC264" i="22"/>
  <c r="UC170" i="22"/>
  <c r="UC5" i="22"/>
  <c r="UC84" i="22"/>
  <c r="UC251" i="22"/>
  <c r="UC205" i="22"/>
  <c r="UC112" i="22"/>
  <c r="UC206" i="22"/>
  <c r="UC268" i="22"/>
  <c r="PM199" i="22"/>
  <c r="PM236" i="22"/>
  <c r="UC154" i="22"/>
  <c r="UC271" i="22"/>
  <c r="PM193" i="22"/>
  <c r="UD105" i="22"/>
  <c r="UC51" i="22"/>
  <c r="PM317" i="22"/>
  <c r="QE143" i="22"/>
  <c r="PM182" i="22"/>
  <c r="UC151" i="22"/>
  <c r="PM234" i="22"/>
  <c r="UC94" i="22"/>
  <c r="UC48" i="22"/>
  <c r="UC246" i="22"/>
  <c r="UD235" i="22"/>
  <c r="PM311" i="22"/>
  <c r="UC272" i="22"/>
  <c r="UC57" i="22"/>
  <c r="PM198" i="22"/>
  <c r="UC93" i="22"/>
  <c r="PM313" i="22"/>
  <c r="UD123" i="22"/>
  <c r="UC64" i="22"/>
  <c r="PM220" i="22"/>
  <c r="UD67" i="22"/>
  <c r="PM186" i="22"/>
  <c r="UC61" i="22"/>
  <c r="PM321" i="22"/>
  <c r="UC207" i="22"/>
  <c r="UC107" i="22"/>
  <c r="UD80" i="22"/>
  <c r="UC11" i="22"/>
  <c r="UC34" i="22"/>
  <c r="QE136" i="22"/>
  <c r="UC203" i="22"/>
  <c r="PM303" i="22"/>
  <c r="UC70" i="22"/>
  <c r="PM222" i="22"/>
  <c r="UD79" i="22"/>
  <c r="PM223" i="22"/>
  <c r="UC10" i="22"/>
  <c r="PM192" i="22"/>
  <c r="UC18" i="22"/>
  <c r="QE216" i="22"/>
  <c r="PM307" i="22"/>
  <c r="UC33" i="22"/>
  <c r="QE286" i="22"/>
  <c r="UC20" i="22"/>
  <c r="PM229" i="22"/>
  <c r="UC118" i="22"/>
  <c r="UC39" i="22"/>
  <c r="PM297" i="22"/>
  <c r="UC85" i="22"/>
  <c r="UC75" i="22"/>
  <c r="UC54" i="22"/>
  <c r="UC157" i="22"/>
  <c r="UC27" i="22"/>
  <c r="UC92" i="22"/>
  <c r="UC76" i="22"/>
  <c r="UC55" i="22"/>
  <c r="UC162" i="22"/>
  <c r="UC155" i="22"/>
  <c r="UC12" i="22"/>
  <c r="UC117" i="22"/>
  <c r="PM183" i="22"/>
  <c r="QE138" i="22"/>
  <c r="QE287" i="22"/>
  <c r="PM300" i="22"/>
  <c r="UC159" i="22"/>
  <c r="UC256" i="22"/>
  <c r="UC17" i="22"/>
  <c r="UC156" i="22"/>
  <c r="UC63" i="22"/>
  <c r="QE141" i="22"/>
  <c r="PM226" i="22"/>
  <c r="UC188" i="22"/>
  <c r="PM172" i="22"/>
  <c r="UD241" i="22"/>
  <c r="UD210" i="22"/>
  <c r="UC164" i="22"/>
  <c r="UC153" i="22"/>
  <c r="UC169" i="22"/>
  <c r="UC244" i="22"/>
  <c r="PM230" i="22"/>
  <c r="UC213" i="22"/>
  <c r="QE139" i="22"/>
  <c r="UC40" i="22"/>
  <c r="UC66" i="22"/>
  <c r="UC103" i="22"/>
  <c r="PM221" i="22"/>
  <c r="UC99" i="22"/>
  <c r="QE284" i="22"/>
  <c r="QE215" i="22"/>
  <c r="UD161" i="22"/>
  <c r="UC59" i="22"/>
  <c r="UC150" i="22"/>
  <c r="UC250" i="22"/>
  <c r="UC25" i="22"/>
  <c r="PM239" i="22"/>
  <c r="UC248" i="22"/>
  <c r="QE144" i="22"/>
  <c r="PM219" i="22"/>
  <c r="UC270" i="22"/>
  <c r="PM294" i="22"/>
  <c r="PM196" i="22"/>
  <c r="UD106" i="22"/>
  <c r="UC52" i="22"/>
  <c r="QE132" i="22"/>
  <c r="PM178" i="22"/>
  <c r="UD101" i="22"/>
  <c r="PM312" i="22"/>
  <c r="UC122" i="22"/>
  <c r="UD42" i="22"/>
  <c r="UC78" i="22"/>
  <c r="UC147" i="22"/>
  <c r="UC87" i="22"/>
  <c r="UC35" i="22"/>
  <c r="UC111" i="22"/>
  <c r="UD53" i="22"/>
  <c r="UC160" i="22"/>
  <c r="QE130" i="22"/>
  <c r="UC254" i="22"/>
  <c r="QE282" i="22"/>
  <c r="QE288" i="22"/>
  <c r="UC71" i="22"/>
  <c r="UD120" i="22"/>
  <c r="UC23" i="22"/>
  <c r="UC16" i="22"/>
  <c r="UC110" i="22"/>
  <c r="QE218" i="22"/>
  <c r="UC259" i="22"/>
  <c r="QE135" i="22"/>
  <c r="UC242" i="22"/>
  <c r="PM190" i="22"/>
  <c r="UC58" i="22"/>
  <c r="QE290" i="22"/>
  <c r="UD247" i="22"/>
  <c r="UC9" i="22"/>
  <c r="UD269" i="22"/>
  <c r="UC72" i="22"/>
  <c r="UC46" i="22"/>
  <c r="PM232" i="22"/>
  <c r="PM308" i="22"/>
  <c r="PM179" i="22"/>
  <c r="UC95" i="22"/>
  <c r="UC81" i="22"/>
  <c r="UD273" i="22"/>
  <c r="UC245" i="22"/>
  <c r="UC114" i="22"/>
  <c r="UC167" i="22"/>
  <c r="UD124" i="22"/>
  <c r="UC158" i="22"/>
  <c r="UC116" i="22"/>
  <c r="UC30" i="22"/>
  <c r="UC266" i="22"/>
  <c r="UC211" i="22"/>
  <c r="UD91" i="22"/>
  <c r="PM228" i="22"/>
  <c r="UC13" i="22"/>
  <c r="UC166" i="22"/>
  <c r="QE283" i="22"/>
  <c r="UD261" i="22"/>
  <c r="UC253" i="22"/>
  <c r="UC168" i="22"/>
  <c r="UC62" i="22"/>
  <c r="UC252" i="22"/>
  <c r="UC14" i="22"/>
  <c r="UC238" i="22"/>
  <c r="UC28" i="22"/>
  <c r="UC260" i="22"/>
  <c r="QE131" i="22"/>
  <c r="UC45" i="22"/>
  <c r="PM225" i="22"/>
  <c r="UE73" i="22"/>
  <c r="PM315" i="22"/>
  <c r="UC108" i="22"/>
  <c r="UC19" i="22"/>
  <c r="QE140" i="22"/>
  <c r="QE127" i="22"/>
  <c r="QE285" i="22"/>
  <c r="PM296" i="22"/>
  <c r="UC15" i="22"/>
  <c r="QE292" i="22"/>
  <c r="UC126" i="22"/>
  <c r="PN298" i="22"/>
  <c r="PM320" i="22"/>
  <c r="QE289" i="22"/>
  <c r="UD204" i="22"/>
  <c r="UC29" i="22"/>
  <c r="UD68" i="22"/>
  <c r="PM322" i="22"/>
  <c r="UC187" i="22"/>
  <c r="PM173" i="22"/>
  <c r="UC258" i="22"/>
  <c r="UC6" i="22"/>
  <c r="PM310" i="22"/>
  <c r="UC212" i="22"/>
  <c r="PM293" i="22"/>
  <c r="QE291" i="22"/>
  <c r="UC152" i="22"/>
  <c r="UC214" i="22"/>
  <c r="UC21" i="22"/>
  <c r="QE129" i="22"/>
  <c r="PM197" i="22"/>
  <c r="UD201" i="22"/>
  <c r="UC74" i="22"/>
  <c r="UC86" i="22"/>
  <c r="UC31" i="22"/>
  <c r="UC37" i="22"/>
  <c r="PM305" i="22"/>
  <c r="UC202" i="22"/>
  <c r="UD100" i="22"/>
  <c r="PM304" i="22"/>
  <c r="PM191" i="22"/>
  <c r="PM231" i="22"/>
  <c r="UC44" i="22"/>
  <c r="PM194" i="22"/>
  <c r="PM195" i="22"/>
  <c r="PM295" i="22"/>
  <c r="UC22" i="22"/>
  <c r="PM309" i="22"/>
  <c r="UD50" i="22"/>
  <c r="UE82" i="22"/>
  <c r="UC56" i="22"/>
  <c r="UC41" i="22"/>
  <c r="PM302" i="22"/>
  <c r="UC8" i="22"/>
  <c r="UD88" i="22"/>
  <c r="O112" i="18"/>
  <c r="D112" i="18" s="1"/>
  <c r="B62" i="16"/>
  <c r="B63" i="16"/>
  <c r="J59" i="1"/>
  <c r="J15" i="11" s="1"/>
  <c r="PM275" i="22" l="1"/>
  <c r="PM274" i="22"/>
  <c r="PM278" i="22"/>
  <c r="PM276" i="22"/>
  <c r="PM279" i="22"/>
  <c r="PM277" i="22"/>
  <c r="PM280" i="22"/>
  <c r="PM243" i="22"/>
  <c r="UD89" i="22"/>
  <c r="UD90" i="22"/>
  <c r="UE97" i="22"/>
  <c r="UD165" i="22"/>
  <c r="UD109" i="22"/>
  <c r="UD113" i="22"/>
  <c r="UD96" i="22"/>
  <c r="UD257" i="22"/>
  <c r="UD266" i="22"/>
  <c r="UD9" i="22"/>
  <c r="UD254" i="22"/>
  <c r="UE53" i="22"/>
  <c r="UD147" i="22"/>
  <c r="UD52" i="22"/>
  <c r="PN239" i="22"/>
  <c r="UD40" i="22"/>
  <c r="QF139" i="22"/>
  <c r="UD74" i="22"/>
  <c r="UD19" i="22"/>
  <c r="UD114" i="22"/>
  <c r="UD44" i="22"/>
  <c r="PN293" i="22"/>
  <c r="QF289" i="22"/>
  <c r="UD15" i="22"/>
  <c r="UD108" i="22"/>
  <c r="UD28" i="22"/>
  <c r="QF283" i="22"/>
  <c r="UE124" i="22"/>
  <c r="UD95" i="22"/>
  <c r="PN190" i="22"/>
  <c r="QF130" i="22"/>
  <c r="UD78" i="22"/>
  <c r="UE101" i="22"/>
  <c r="UE106" i="22"/>
  <c r="UD25" i="22"/>
  <c r="UE161" i="22"/>
  <c r="PN226" i="22"/>
  <c r="PN300" i="22"/>
  <c r="UD55" i="22"/>
  <c r="UD85" i="22"/>
  <c r="UD33" i="22"/>
  <c r="PN222" i="22"/>
  <c r="PN198" i="22"/>
  <c r="PN311" i="22"/>
  <c r="QF143" i="22"/>
  <c r="PN236" i="22"/>
  <c r="UD112" i="22"/>
  <c r="PN185" i="22"/>
  <c r="QF137" i="22"/>
  <c r="PN299" i="22"/>
  <c r="UE177" i="22"/>
  <c r="QF217" i="22"/>
  <c r="PN175" i="22"/>
  <c r="UD255" i="22"/>
  <c r="PN181" i="22"/>
  <c r="PN240" i="22"/>
  <c r="UD60" i="22"/>
  <c r="QF142" i="22"/>
  <c r="UD267" i="22"/>
  <c r="UD98" i="22"/>
  <c r="UD77" i="22"/>
  <c r="QF133" i="22"/>
  <c r="PN225" i="22"/>
  <c r="UE261" i="22"/>
  <c r="UD56" i="22"/>
  <c r="UD37" i="22"/>
  <c r="QF285" i="22"/>
  <c r="UD45" i="22"/>
  <c r="UD62" i="22"/>
  <c r="PN228" i="22"/>
  <c r="UD245" i="22"/>
  <c r="UD46" i="22"/>
  <c r="UE247" i="22"/>
  <c r="QF135" i="22"/>
  <c r="UD71" i="22"/>
  <c r="UD111" i="22"/>
  <c r="PN219" i="22"/>
  <c r="PN221" i="22"/>
  <c r="UD169" i="22"/>
  <c r="UE241" i="22"/>
  <c r="UD156" i="22"/>
  <c r="UD117" i="22"/>
  <c r="UD157" i="22"/>
  <c r="UD118" i="22"/>
  <c r="PN192" i="22"/>
  <c r="UD203" i="22"/>
  <c r="UD207" i="22"/>
  <c r="UE123" i="22"/>
  <c r="UD94" i="22"/>
  <c r="PN193" i="22"/>
  <c r="UD5" i="22"/>
  <c r="QF134" i="22"/>
  <c r="PN305" i="22"/>
  <c r="UD81" i="22"/>
  <c r="UE88" i="22"/>
  <c r="PN304" i="22"/>
  <c r="UE201" i="22"/>
  <c r="UF82" i="22"/>
  <c r="PN231" i="22"/>
  <c r="UE100" i="22"/>
  <c r="PN197" i="22"/>
  <c r="UD212" i="22"/>
  <c r="PN320" i="22"/>
  <c r="PO298" i="22"/>
  <c r="PN315" i="22"/>
  <c r="UD238" i="22"/>
  <c r="UD166" i="22"/>
  <c r="UE91" i="22"/>
  <c r="PN179" i="22"/>
  <c r="UD259" i="22"/>
  <c r="UD16" i="22"/>
  <c r="PN178" i="22"/>
  <c r="QF144" i="22"/>
  <c r="QF215" i="22"/>
  <c r="UD213" i="22"/>
  <c r="UD17" i="22"/>
  <c r="UD12" i="22"/>
  <c r="PN297" i="22"/>
  <c r="PN307" i="22"/>
  <c r="UD10" i="22"/>
  <c r="QF136" i="22"/>
  <c r="PN321" i="22"/>
  <c r="UE67" i="22"/>
  <c r="UD57" i="22"/>
  <c r="PN234" i="22"/>
  <c r="PN317" i="22"/>
  <c r="UD271" i="22"/>
  <c r="UD205" i="22"/>
  <c r="UD170" i="22"/>
  <c r="UE121" i="22"/>
  <c r="UD262" i="22"/>
  <c r="UE146" i="22"/>
  <c r="PN306" i="22"/>
  <c r="UD26" i="22"/>
  <c r="UE83" i="22"/>
  <c r="UE104" i="22"/>
  <c r="UD49" i="22"/>
  <c r="UD263" i="22"/>
  <c r="UD171" i="22"/>
  <c r="PN180" i="22"/>
  <c r="PN184" i="22"/>
  <c r="UE319" i="22"/>
  <c r="UD237" i="22"/>
  <c r="QF281" i="22"/>
  <c r="PN309" i="22"/>
  <c r="UD187" i="22"/>
  <c r="UD260" i="22"/>
  <c r="UD158" i="22"/>
  <c r="UD22" i="22"/>
  <c r="UD214" i="22"/>
  <c r="PN322" i="22"/>
  <c r="UD8" i="22"/>
  <c r="PN295" i="22"/>
  <c r="UD31" i="22"/>
  <c r="UD152" i="22"/>
  <c r="UD258" i="22"/>
  <c r="UE68" i="22"/>
  <c r="QF127" i="22"/>
  <c r="UD168" i="22"/>
  <c r="UD30" i="22"/>
  <c r="UD72" i="22"/>
  <c r="QF288" i="22"/>
  <c r="UD35" i="22"/>
  <c r="UE42" i="22"/>
  <c r="PN196" i="22"/>
  <c r="UD250" i="22"/>
  <c r="UD103" i="22"/>
  <c r="UD153" i="22"/>
  <c r="QF141" i="22"/>
  <c r="QF287" i="22"/>
  <c r="UD76" i="22"/>
  <c r="PN229" i="22"/>
  <c r="UD11" i="22"/>
  <c r="PN313" i="22"/>
  <c r="UD272" i="22"/>
  <c r="UE235" i="22"/>
  <c r="PN199" i="22"/>
  <c r="UD21" i="22"/>
  <c r="UD252" i="22"/>
  <c r="PN302" i="22"/>
  <c r="UE50" i="22"/>
  <c r="PN191" i="22"/>
  <c r="UD86" i="22"/>
  <c r="QF291" i="22"/>
  <c r="PN173" i="22"/>
  <c r="PN296" i="22"/>
  <c r="UF73" i="22"/>
  <c r="UD14" i="22"/>
  <c r="UD116" i="22"/>
  <c r="UE273" i="22"/>
  <c r="QF290" i="22"/>
  <c r="QF218" i="22"/>
  <c r="QF282" i="22"/>
  <c r="UD160" i="22"/>
  <c r="UD122" i="22"/>
  <c r="PN294" i="22"/>
  <c r="UD150" i="22"/>
  <c r="UD66" i="22"/>
  <c r="UD164" i="22"/>
  <c r="UD63" i="22"/>
  <c r="QF138" i="22"/>
  <c r="UD92" i="22"/>
  <c r="QF216" i="22"/>
  <c r="UD70" i="22"/>
  <c r="UE80" i="22"/>
  <c r="PN220" i="22"/>
  <c r="UD246" i="22"/>
  <c r="UD151" i="22"/>
  <c r="UD251" i="22"/>
  <c r="UD47" i="22"/>
  <c r="PN233" i="22"/>
  <c r="UD148" i="22"/>
  <c r="UD176" i="22"/>
  <c r="UD119" i="22"/>
  <c r="UD102" i="22"/>
  <c r="QF128" i="22"/>
  <c r="UD125" i="22"/>
  <c r="UD149" i="22"/>
  <c r="UD249" i="22"/>
  <c r="UD43" i="22"/>
  <c r="UD209" i="22"/>
  <c r="UD7" i="22"/>
  <c r="UE163" i="22"/>
  <c r="UE38" i="22"/>
  <c r="PN200" i="22"/>
  <c r="PN194" i="22"/>
  <c r="QF292" i="22"/>
  <c r="PN195" i="22"/>
  <c r="UD202" i="22"/>
  <c r="QF129" i="22"/>
  <c r="PN310" i="22"/>
  <c r="UD29" i="22"/>
  <c r="UD126" i="22"/>
  <c r="QF140" i="22"/>
  <c r="QF131" i="22"/>
  <c r="UD253" i="22"/>
  <c r="UD211" i="22"/>
  <c r="UD167" i="22"/>
  <c r="PN308" i="22"/>
  <c r="UE269" i="22"/>
  <c r="UD242" i="22"/>
  <c r="UD23" i="22"/>
  <c r="UD87" i="22"/>
  <c r="QF132" i="22"/>
  <c r="UD248" i="22"/>
  <c r="QF284" i="22"/>
  <c r="PN230" i="22"/>
  <c r="PN172" i="22"/>
  <c r="UD256" i="22"/>
  <c r="UD155" i="22"/>
  <c r="UD54" i="22"/>
  <c r="UD20" i="22"/>
  <c r="PN223" i="22"/>
  <c r="UD61" i="22"/>
  <c r="UD51" i="22"/>
  <c r="UD268" i="22"/>
  <c r="UD264" i="22"/>
  <c r="UE265" i="22"/>
  <c r="UD41" i="22"/>
  <c r="UD6" i="22"/>
  <c r="UE204" i="22"/>
  <c r="UD13" i="22"/>
  <c r="PN232" i="22"/>
  <c r="UD58" i="22"/>
  <c r="UD110" i="22"/>
  <c r="UE120" i="22"/>
  <c r="PN312" i="22"/>
  <c r="UD270" i="22"/>
  <c r="UD59" i="22"/>
  <c r="UD99" i="22"/>
  <c r="UD244" i="22"/>
  <c r="UE210" i="22"/>
  <c r="UD188" i="22"/>
  <c r="UD159" i="22"/>
  <c r="PN183" i="22"/>
  <c r="UD162" i="22"/>
  <c r="UD27" i="22"/>
  <c r="UD75" i="22"/>
  <c r="UD39" i="22"/>
  <c r="QF286" i="22"/>
  <c r="UD18" i="22"/>
  <c r="UE79" i="22"/>
  <c r="PN303" i="22"/>
  <c r="UD34" i="22"/>
  <c r="UD107" i="22"/>
  <c r="PN186" i="22"/>
  <c r="UD64" i="22"/>
  <c r="UD93" i="22"/>
  <c r="UD48" i="22"/>
  <c r="PN182" i="22"/>
  <c r="UE105" i="22"/>
  <c r="UD154" i="22"/>
  <c r="UD206" i="22"/>
  <c r="UD84" i="22"/>
  <c r="PN301" i="22"/>
  <c r="PN189" i="22"/>
  <c r="PN227" i="22"/>
  <c r="PN314" i="22"/>
  <c r="UD69" i="22"/>
  <c r="UD145" i="22"/>
  <c r="UD65" i="22"/>
  <c r="UE208" i="22"/>
  <c r="UD24" i="22"/>
  <c r="UD115" i="22"/>
  <c r="PN224" i="22"/>
  <c r="PN316" i="22"/>
  <c r="PN174" i="22"/>
  <c r="UE36" i="22"/>
  <c r="UE32" i="22"/>
  <c r="O113" i="18"/>
  <c r="D113" i="18" s="1"/>
  <c r="C44" i="11"/>
  <c r="G34" i="11" s="1"/>
  <c r="C42" i="11"/>
  <c r="G32" i="11" s="1"/>
  <c r="J58" i="1"/>
  <c r="J14" i="11" s="1"/>
  <c r="J57" i="1"/>
  <c r="J13" i="11" s="1"/>
  <c r="PN276" i="22" l="1"/>
  <c r="PN280" i="22"/>
  <c r="PN278" i="22"/>
  <c r="PN277" i="22"/>
  <c r="PN274" i="22"/>
  <c r="PN279" i="22"/>
  <c r="PN275" i="22"/>
  <c r="PN243" i="22"/>
  <c r="UE89" i="22"/>
  <c r="UF97" i="22"/>
  <c r="UE90" i="22"/>
  <c r="UE165" i="22"/>
  <c r="UE109" i="22"/>
  <c r="UE257" i="22"/>
  <c r="UE96" i="22"/>
  <c r="UE113" i="22"/>
  <c r="UF208" i="22"/>
  <c r="UF105" i="22"/>
  <c r="UE107" i="22"/>
  <c r="UE18" i="22"/>
  <c r="UE27" i="22"/>
  <c r="UE99" i="22"/>
  <c r="UE13" i="22"/>
  <c r="UF265" i="22"/>
  <c r="PO223" i="22"/>
  <c r="UE248" i="22"/>
  <c r="UE242" i="22"/>
  <c r="UE126" i="22"/>
  <c r="PO194" i="22"/>
  <c r="UE7" i="22"/>
  <c r="UE119" i="22"/>
  <c r="UE47" i="22"/>
  <c r="UE70" i="22"/>
  <c r="QG138" i="22"/>
  <c r="QG282" i="22"/>
  <c r="PO296" i="22"/>
  <c r="UE252" i="22"/>
  <c r="UF68" i="22"/>
  <c r="UF319" i="22"/>
  <c r="UE263" i="22"/>
  <c r="UE26" i="22"/>
  <c r="PO320" i="22"/>
  <c r="UF79" i="22"/>
  <c r="UE145" i="22"/>
  <c r="UE93" i="22"/>
  <c r="UF204" i="22"/>
  <c r="UE264" i="22"/>
  <c r="UE20" i="22"/>
  <c r="PO172" i="22"/>
  <c r="QG132" i="22"/>
  <c r="PO195" i="22"/>
  <c r="UE63" i="22"/>
  <c r="PO191" i="22"/>
  <c r="PO229" i="22"/>
  <c r="PO196" i="22"/>
  <c r="UE258" i="22"/>
  <c r="UE8" i="22"/>
  <c r="UE158" i="22"/>
  <c r="PO184" i="22"/>
  <c r="UE49" i="22"/>
  <c r="PO306" i="22"/>
  <c r="PO234" i="22"/>
  <c r="QG136" i="22"/>
  <c r="UE12" i="22"/>
  <c r="QG215" i="22"/>
  <c r="UE16" i="22"/>
  <c r="PO315" i="22"/>
  <c r="UE212" i="22"/>
  <c r="UG82" i="22"/>
  <c r="UE81" i="22"/>
  <c r="UE5" i="22"/>
  <c r="UF123" i="22"/>
  <c r="PO192" i="22"/>
  <c r="UE156" i="22"/>
  <c r="PO219" i="22"/>
  <c r="UF247" i="22"/>
  <c r="UE62" i="22"/>
  <c r="PO225" i="22"/>
  <c r="UE77" i="22"/>
  <c r="UE60" i="22"/>
  <c r="PO175" i="22"/>
  <c r="PO299" i="22"/>
  <c r="PO236" i="22"/>
  <c r="UE55" i="22"/>
  <c r="UE25" i="22"/>
  <c r="QG130" i="22"/>
  <c r="UF124" i="22"/>
  <c r="UE108" i="22"/>
  <c r="UE44" i="22"/>
  <c r="QG139" i="22"/>
  <c r="UE147" i="22"/>
  <c r="UE9" i="22"/>
  <c r="UF36" i="22"/>
  <c r="UE65" i="22"/>
  <c r="PO174" i="22"/>
  <c r="UE115" i="22"/>
  <c r="UE84" i="22"/>
  <c r="PO182" i="22"/>
  <c r="UE34" i="22"/>
  <c r="QG286" i="22"/>
  <c r="UE162" i="22"/>
  <c r="UE188" i="22"/>
  <c r="UE59" i="22"/>
  <c r="UE110" i="22"/>
  <c r="UF269" i="22"/>
  <c r="UE253" i="22"/>
  <c r="UE29" i="22"/>
  <c r="PO200" i="22"/>
  <c r="UE209" i="22"/>
  <c r="UE125" i="22"/>
  <c r="UE176" i="22"/>
  <c r="UE251" i="22"/>
  <c r="QG216" i="22"/>
  <c r="PO294" i="22"/>
  <c r="QG218" i="22"/>
  <c r="UE21" i="22"/>
  <c r="UE272" i="22"/>
  <c r="QG141" i="22"/>
  <c r="UE168" i="22"/>
  <c r="UE170" i="22"/>
  <c r="UF50" i="22"/>
  <c r="PO316" i="22"/>
  <c r="UE24" i="22"/>
  <c r="PO189" i="22"/>
  <c r="UE206" i="22"/>
  <c r="UE48" i="22"/>
  <c r="UE64" i="22"/>
  <c r="PO303" i="22"/>
  <c r="UE39" i="22"/>
  <c r="PO183" i="22"/>
  <c r="UE270" i="22"/>
  <c r="UE61" i="22"/>
  <c r="UF38" i="22"/>
  <c r="UE148" i="22"/>
  <c r="UE122" i="22"/>
  <c r="PO173" i="22"/>
  <c r="UE153" i="22"/>
  <c r="UE72" i="22"/>
  <c r="UE152" i="22"/>
  <c r="PO322" i="22"/>
  <c r="UE260" i="22"/>
  <c r="QG281" i="22"/>
  <c r="PO180" i="22"/>
  <c r="UF146" i="22"/>
  <c r="UE205" i="22"/>
  <c r="UE57" i="22"/>
  <c r="UE10" i="22"/>
  <c r="UE17" i="22"/>
  <c r="QG144" i="22"/>
  <c r="UE259" i="22"/>
  <c r="UF91" i="22"/>
  <c r="PO197" i="22"/>
  <c r="PO193" i="22"/>
  <c r="UE118" i="22"/>
  <c r="UF241" i="22"/>
  <c r="UE111" i="22"/>
  <c r="UE46" i="22"/>
  <c r="UE45" i="22"/>
  <c r="UE37" i="22"/>
  <c r="UE98" i="22"/>
  <c r="PO240" i="22"/>
  <c r="QG217" i="22"/>
  <c r="QG137" i="22"/>
  <c r="QG143" i="22"/>
  <c r="PO222" i="22"/>
  <c r="PO300" i="22"/>
  <c r="UF106" i="22"/>
  <c r="UE15" i="22"/>
  <c r="UE114" i="22"/>
  <c r="UE40" i="22"/>
  <c r="UF53" i="22"/>
  <c r="UE266" i="22"/>
  <c r="UE69" i="22"/>
  <c r="UF210" i="22"/>
  <c r="UE58" i="22"/>
  <c r="UE6" i="22"/>
  <c r="UE268" i="22"/>
  <c r="UE54" i="22"/>
  <c r="PO230" i="22"/>
  <c r="UE87" i="22"/>
  <c r="PO308" i="22"/>
  <c r="QG131" i="22"/>
  <c r="PO310" i="22"/>
  <c r="UE43" i="22"/>
  <c r="QG128" i="22"/>
  <c r="PO220" i="22"/>
  <c r="UE164" i="22"/>
  <c r="QG290" i="22"/>
  <c r="UE14" i="22"/>
  <c r="PO313" i="22"/>
  <c r="UF42" i="22"/>
  <c r="UF104" i="22"/>
  <c r="UF201" i="22"/>
  <c r="UF32" i="22"/>
  <c r="PO301" i="22"/>
  <c r="PO186" i="22"/>
  <c r="UE75" i="22"/>
  <c r="PO312" i="22"/>
  <c r="UE41" i="22"/>
  <c r="UE155" i="22"/>
  <c r="QG284" i="22"/>
  <c r="UE167" i="22"/>
  <c r="QG140" i="22"/>
  <c r="QG129" i="22"/>
  <c r="QG292" i="22"/>
  <c r="UE102" i="22"/>
  <c r="UF80" i="22"/>
  <c r="UE92" i="22"/>
  <c r="UE66" i="22"/>
  <c r="UE160" i="22"/>
  <c r="UG73" i="22"/>
  <c r="PO302" i="22"/>
  <c r="UE11" i="22"/>
  <c r="UE76" i="22"/>
  <c r="UE35" i="22"/>
  <c r="QG127" i="22"/>
  <c r="UE31" i="22"/>
  <c r="UE214" i="22"/>
  <c r="UE187" i="22"/>
  <c r="UE237" i="22"/>
  <c r="UE171" i="22"/>
  <c r="UF67" i="22"/>
  <c r="PO307" i="22"/>
  <c r="PO178" i="22"/>
  <c r="UE166" i="22"/>
  <c r="PP298" i="22"/>
  <c r="UF100" i="22"/>
  <c r="PO304" i="22"/>
  <c r="PO305" i="22"/>
  <c r="UE94" i="22"/>
  <c r="UE207" i="22"/>
  <c r="UE157" i="22"/>
  <c r="UE169" i="22"/>
  <c r="UE71" i="22"/>
  <c r="UE245" i="22"/>
  <c r="QG285" i="22"/>
  <c r="UE56" i="22"/>
  <c r="QG133" i="22"/>
  <c r="UE267" i="22"/>
  <c r="PO181" i="22"/>
  <c r="UF177" i="22"/>
  <c r="PO185" i="22"/>
  <c r="PO311" i="22"/>
  <c r="UE33" i="22"/>
  <c r="PO226" i="22"/>
  <c r="UF101" i="22"/>
  <c r="PO190" i="22"/>
  <c r="QG283" i="22"/>
  <c r="QG289" i="22"/>
  <c r="UE19" i="22"/>
  <c r="PO239" i="22"/>
  <c r="UE254" i="22"/>
  <c r="PO314" i="22"/>
  <c r="UE159" i="22"/>
  <c r="UE244" i="22"/>
  <c r="PO232" i="22"/>
  <c r="UE51" i="22"/>
  <c r="UE23" i="22"/>
  <c r="UF163" i="22"/>
  <c r="UE249" i="22"/>
  <c r="PO233" i="22"/>
  <c r="UE151" i="22"/>
  <c r="UF273" i="22"/>
  <c r="QG291" i="22"/>
  <c r="PO199" i="22"/>
  <c r="UE103" i="22"/>
  <c r="UF83" i="22"/>
  <c r="UE262" i="22"/>
  <c r="UE271" i="22"/>
  <c r="UE154" i="22"/>
  <c r="PO224" i="22"/>
  <c r="PO227" i="22"/>
  <c r="UF120" i="22"/>
  <c r="UE256" i="22"/>
  <c r="UE211" i="22"/>
  <c r="UE202" i="22"/>
  <c r="UE149" i="22"/>
  <c r="UE246" i="22"/>
  <c r="UE150" i="22"/>
  <c r="UE116" i="22"/>
  <c r="UE86" i="22"/>
  <c r="UF235" i="22"/>
  <c r="QG287" i="22"/>
  <c r="UE250" i="22"/>
  <c r="QG288" i="22"/>
  <c r="UE30" i="22"/>
  <c r="PO295" i="22"/>
  <c r="UE22" i="22"/>
  <c r="PO309" i="22"/>
  <c r="UF121" i="22"/>
  <c r="PO317" i="22"/>
  <c r="PO321" i="22"/>
  <c r="PO297" i="22"/>
  <c r="UE213" i="22"/>
  <c r="PO179" i="22"/>
  <c r="UE238" i="22"/>
  <c r="PO231" i="22"/>
  <c r="UF88" i="22"/>
  <c r="QG134" i="22"/>
  <c r="UE203" i="22"/>
  <c r="UE117" i="22"/>
  <c r="PO221" i="22"/>
  <c r="QG135" i="22"/>
  <c r="PO228" i="22"/>
  <c r="UF261" i="22"/>
  <c r="QG142" i="22"/>
  <c r="UE255" i="22"/>
  <c r="UE112" i="22"/>
  <c r="PO198" i="22"/>
  <c r="UE85" i="22"/>
  <c r="UF161" i="22"/>
  <c r="UE78" i="22"/>
  <c r="UE95" i="22"/>
  <c r="UE28" i="22"/>
  <c r="PO293" i="22"/>
  <c r="UE74" i="22"/>
  <c r="UE52" i="22"/>
  <c r="O114" i="18"/>
  <c r="D114" i="18" s="1"/>
  <c r="C39" i="11"/>
  <c r="G48" i="11" s="1"/>
  <c r="C41" i="11"/>
  <c r="G50" i="11" s="1"/>
  <c r="C36" i="11"/>
  <c r="G29" i="11" s="1"/>
  <c r="C38" i="11"/>
  <c r="G31" i="11" s="1"/>
  <c r="J56" i="1"/>
  <c r="J7" i="12" s="1"/>
  <c r="PO277" i="22" l="1"/>
  <c r="PO278" i="22"/>
  <c r="PO275" i="22"/>
  <c r="PO280" i="22"/>
  <c r="PO279" i="22"/>
  <c r="PO274" i="22"/>
  <c r="PO276" i="22"/>
  <c r="PO243" i="22"/>
  <c r="UF89" i="22"/>
  <c r="G57" i="11"/>
  <c r="UF90" i="22"/>
  <c r="UG97" i="22"/>
  <c r="UF165" i="22"/>
  <c r="UF109" i="22"/>
  <c r="UF113" i="22"/>
  <c r="UF96" i="22"/>
  <c r="UF257" i="22"/>
  <c r="UF95" i="22"/>
  <c r="UF28" i="22"/>
  <c r="UF255" i="22"/>
  <c r="UF117" i="22"/>
  <c r="UG88" i="22"/>
  <c r="PP317" i="22"/>
  <c r="QH287" i="22"/>
  <c r="UF202" i="22"/>
  <c r="UG120" i="22"/>
  <c r="UF262" i="22"/>
  <c r="PP233" i="22"/>
  <c r="UF159" i="22"/>
  <c r="QH283" i="22"/>
  <c r="PP181" i="22"/>
  <c r="UF157" i="22"/>
  <c r="PP178" i="22"/>
  <c r="UF171" i="22"/>
  <c r="UF11" i="22"/>
  <c r="QH292" i="22"/>
  <c r="UF75" i="22"/>
  <c r="UG201" i="22"/>
  <c r="UF43" i="22"/>
  <c r="UF268" i="22"/>
  <c r="UF114" i="22"/>
  <c r="QH137" i="22"/>
  <c r="UF111" i="22"/>
  <c r="UG91" i="22"/>
  <c r="PP180" i="22"/>
  <c r="PP173" i="22"/>
  <c r="UG38" i="22"/>
  <c r="UF206" i="22"/>
  <c r="UG50" i="22"/>
  <c r="PP294" i="22"/>
  <c r="UF253" i="22"/>
  <c r="PP182" i="22"/>
  <c r="UF147" i="22"/>
  <c r="UF62" i="22"/>
  <c r="PP198" i="22"/>
  <c r="PP228" i="22"/>
  <c r="PP231" i="22"/>
  <c r="UG121" i="22"/>
  <c r="UF211" i="22"/>
  <c r="UG83" i="22"/>
  <c r="UF249" i="22"/>
  <c r="PP190" i="22"/>
  <c r="UF267" i="22"/>
  <c r="UF207" i="22"/>
  <c r="UG100" i="22"/>
  <c r="UF237" i="22"/>
  <c r="PP302" i="22"/>
  <c r="QH129" i="22"/>
  <c r="PP186" i="22"/>
  <c r="UG104" i="22"/>
  <c r="PP220" i="22"/>
  <c r="UF87" i="22"/>
  <c r="UF266" i="22"/>
  <c r="PP300" i="22"/>
  <c r="UF37" i="22"/>
  <c r="UG241" i="22"/>
  <c r="UF259" i="22"/>
  <c r="QH281" i="22"/>
  <c r="UF122" i="22"/>
  <c r="PP303" i="22"/>
  <c r="UF170" i="22"/>
  <c r="QH216" i="22"/>
  <c r="UF162" i="22"/>
  <c r="UF65" i="22"/>
  <c r="QH139" i="22"/>
  <c r="QH130" i="22"/>
  <c r="UF77" i="22"/>
  <c r="UG247" i="22"/>
  <c r="UG123" i="22"/>
  <c r="UF212" i="22"/>
  <c r="QH215" i="22"/>
  <c r="PP306" i="22"/>
  <c r="UF158" i="22"/>
  <c r="PP196" i="22"/>
  <c r="UF63" i="22"/>
  <c r="PP172" i="22"/>
  <c r="UG204" i="22"/>
  <c r="PP320" i="22"/>
  <c r="UG68" i="22"/>
  <c r="QH138" i="22"/>
  <c r="UF7" i="22"/>
  <c r="UF248" i="22"/>
  <c r="UF99" i="22"/>
  <c r="UF107" i="22"/>
  <c r="QH142" i="22"/>
  <c r="UF203" i="22"/>
  <c r="UF213" i="22"/>
  <c r="UF30" i="22"/>
  <c r="UF150" i="22"/>
  <c r="QH291" i="22"/>
  <c r="UF51" i="22"/>
  <c r="PP239" i="22"/>
  <c r="PP311" i="22"/>
  <c r="UF245" i="22"/>
  <c r="QH127" i="22"/>
  <c r="UF92" i="22"/>
  <c r="UF155" i="22"/>
  <c r="UF6" i="22"/>
  <c r="UF15" i="22"/>
  <c r="QH217" i="22"/>
  <c r="UF57" i="22"/>
  <c r="UF72" i="22"/>
  <c r="UF61" i="22"/>
  <c r="PP189" i="22"/>
  <c r="UF21" i="22"/>
  <c r="UF209" i="22"/>
  <c r="UG269" i="22"/>
  <c r="UF84" i="22"/>
  <c r="PP236" i="22"/>
  <c r="UF94" i="22"/>
  <c r="PP297" i="22"/>
  <c r="QH288" i="22"/>
  <c r="UG235" i="22"/>
  <c r="UF256" i="22"/>
  <c r="PP232" i="22"/>
  <c r="UF19" i="22"/>
  <c r="UG101" i="22"/>
  <c r="QH133" i="22"/>
  <c r="PP307" i="22"/>
  <c r="UF35" i="22"/>
  <c r="QH140" i="22"/>
  <c r="PP301" i="22"/>
  <c r="UF14" i="22"/>
  <c r="PP310" i="22"/>
  <c r="UF58" i="22"/>
  <c r="UG53" i="22"/>
  <c r="PP222" i="22"/>
  <c r="UF45" i="22"/>
  <c r="PP197" i="22"/>
  <c r="UF205" i="22"/>
  <c r="UF153" i="22"/>
  <c r="UF64" i="22"/>
  <c r="UF168" i="22"/>
  <c r="PP200" i="22"/>
  <c r="QH286" i="22"/>
  <c r="UG36" i="22"/>
  <c r="UF25" i="22"/>
  <c r="PP299" i="22"/>
  <c r="PP225" i="22"/>
  <c r="UF5" i="22"/>
  <c r="PP315" i="22"/>
  <c r="UF12" i="22"/>
  <c r="UF49" i="22"/>
  <c r="UF8" i="22"/>
  <c r="PP229" i="22"/>
  <c r="UF20" i="22"/>
  <c r="UF93" i="22"/>
  <c r="UF26" i="22"/>
  <c r="UF252" i="22"/>
  <c r="UF70" i="22"/>
  <c r="PP194" i="22"/>
  <c r="PP223" i="22"/>
  <c r="UF74" i="22"/>
  <c r="QH135" i="22"/>
  <c r="UF238" i="22"/>
  <c r="PP309" i="22"/>
  <c r="UF246" i="22"/>
  <c r="PP227" i="22"/>
  <c r="UG273" i="22"/>
  <c r="UG163" i="22"/>
  <c r="PP314" i="22"/>
  <c r="PP185" i="22"/>
  <c r="UF71" i="22"/>
  <c r="PQ298" i="22"/>
  <c r="UF187" i="22"/>
  <c r="UH73" i="22"/>
  <c r="UG80" i="22"/>
  <c r="UF41" i="22"/>
  <c r="PP230" i="22"/>
  <c r="PP240" i="22"/>
  <c r="UF118" i="22"/>
  <c r="QH144" i="22"/>
  <c r="UF260" i="22"/>
  <c r="UF270" i="22"/>
  <c r="UF24" i="22"/>
  <c r="UF251" i="22"/>
  <c r="UF110" i="22"/>
  <c r="UF44" i="22"/>
  <c r="PP219" i="22"/>
  <c r="UF78" i="22"/>
  <c r="UG161" i="22"/>
  <c r="PP221" i="22"/>
  <c r="PP179" i="22"/>
  <c r="UF22" i="22"/>
  <c r="UF86" i="22"/>
  <c r="PP224" i="22"/>
  <c r="UF103" i="22"/>
  <c r="UF23" i="22"/>
  <c r="PP226" i="22"/>
  <c r="UG177" i="22"/>
  <c r="UF169" i="22"/>
  <c r="UF166" i="22"/>
  <c r="UG67" i="22"/>
  <c r="UF76" i="22"/>
  <c r="UF102" i="22"/>
  <c r="PP312" i="22"/>
  <c r="UG32" i="22"/>
  <c r="UG42" i="22"/>
  <c r="QH128" i="22"/>
  <c r="UF54" i="22"/>
  <c r="UG210" i="22"/>
  <c r="UF98" i="22"/>
  <c r="UF17" i="22"/>
  <c r="UG146" i="22"/>
  <c r="UF148" i="22"/>
  <c r="UF48" i="22"/>
  <c r="QH141" i="22"/>
  <c r="UF176" i="22"/>
  <c r="UF59" i="22"/>
  <c r="UF115" i="22"/>
  <c r="UF9" i="22"/>
  <c r="UF55" i="22"/>
  <c r="PP175" i="22"/>
  <c r="UF156" i="22"/>
  <c r="UF81" i="22"/>
  <c r="QH136" i="22"/>
  <c r="PP184" i="22"/>
  <c r="UF258" i="22"/>
  <c r="PP191" i="22"/>
  <c r="PP195" i="22"/>
  <c r="UF145" i="22"/>
  <c r="UF263" i="22"/>
  <c r="PP296" i="22"/>
  <c r="UF47" i="22"/>
  <c r="UF126" i="22"/>
  <c r="UG265" i="22"/>
  <c r="UF27" i="22"/>
  <c r="UG105" i="22"/>
  <c r="UF112" i="22"/>
  <c r="PP293" i="22"/>
  <c r="UG261" i="22"/>
  <c r="QH134" i="22"/>
  <c r="PP321" i="22"/>
  <c r="UF250" i="22"/>
  <c r="UF149" i="22"/>
  <c r="UF271" i="22"/>
  <c r="UF151" i="22"/>
  <c r="UF244" i="22"/>
  <c r="QH289" i="22"/>
  <c r="UF56" i="22"/>
  <c r="PP305" i="22"/>
  <c r="UF214" i="22"/>
  <c r="UF160" i="22"/>
  <c r="UF167" i="22"/>
  <c r="QH290" i="22"/>
  <c r="QH131" i="22"/>
  <c r="UF40" i="22"/>
  <c r="QH143" i="22"/>
  <c r="UF46" i="22"/>
  <c r="PP322" i="22"/>
  <c r="PP183" i="22"/>
  <c r="PP316" i="22"/>
  <c r="QH218" i="22"/>
  <c r="UF29" i="22"/>
  <c r="UF34" i="22"/>
  <c r="UF108" i="22"/>
  <c r="UF52" i="22"/>
  <c r="UF85" i="22"/>
  <c r="PP295" i="22"/>
  <c r="UF116" i="22"/>
  <c r="UF154" i="22"/>
  <c r="PP199" i="22"/>
  <c r="UF254" i="22"/>
  <c r="UF33" i="22"/>
  <c r="QH285" i="22"/>
  <c r="PP304" i="22"/>
  <c r="UF31" i="22"/>
  <c r="UF66" i="22"/>
  <c r="QH284" i="22"/>
  <c r="PP313" i="22"/>
  <c r="UF164" i="22"/>
  <c r="PP308" i="22"/>
  <c r="UF69" i="22"/>
  <c r="UG106" i="22"/>
  <c r="PP193" i="22"/>
  <c r="UF10" i="22"/>
  <c r="UF152" i="22"/>
  <c r="UF39" i="22"/>
  <c r="UF272" i="22"/>
  <c r="UF125" i="22"/>
  <c r="UF188" i="22"/>
  <c r="PP174" i="22"/>
  <c r="UG124" i="22"/>
  <c r="UF60" i="22"/>
  <c r="PP192" i="22"/>
  <c r="UH82" i="22"/>
  <c r="UF16" i="22"/>
  <c r="PP234" i="22"/>
  <c r="QH132" i="22"/>
  <c r="UF264" i="22"/>
  <c r="UG79" i="22"/>
  <c r="UG319" i="22"/>
  <c r="QH282" i="22"/>
  <c r="UF119" i="22"/>
  <c r="UF242" i="22"/>
  <c r="UF13" i="22"/>
  <c r="UF18" i="22"/>
  <c r="UG208" i="22"/>
  <c r="O115" i="18"/>
  <c r="D115" i="18" s="1"/>
  <c r="B14" i="12"/>
  <c r="B16" i="12"/>
  <c r="L51" i="11"/>
  <c r="L48" i="11"/>
  <c r="L50" i="11"/>
  <c r="L52" i="11"/>
  <c r="L49" i="11"/>
  <c r="J55" i="1"/>
  <c r="J6" i="12" s="1"/>
  <c r="PP280" i="22" l="1"/>
  <c r="PP276" i="22"/>
  <c r="PP275" i="22"/>
  <c r="PP274" i="22"/>
  <c r="PP278" i="22"/>
  <c r="PP279" i="22"/>
  <c r="PP277" i="22"/>
  <c r="PP243" i="22"/>
  <c r="UG89" i="22"/>
  <c r="UH97" i="22"/>
  <c r="UG90" i="22"/>
  <c r="UG165" i="22"/>
  <c r="UG109" i="22"/>
  <c r="UG257" i="22"/>
  <c r="UG96" i="22"/>
  <c r="UG113" i="22"/>
  <c r="UH79" i="22"/>
  <c r="UG119" i="22"/>
  <c r="PQ192" i="22"/>
  <c r="UG164" i="22"/>
  <c r="UG116" i="22"/>
  <c r="UG34" i="22"/>
  <c r="UG214" i="22"/>
  <c r="UG149" i="22"/>
  <c r="PQ184" i="22"/>
  <c r="QI282" i="22"/>
  <c r="PQ234" i="22"/>
  <c r="UG152" i="22"/>
  <c r="QI290" i="22"/>
  <c r="UG151" i="22"/>
  <c r="UG27" i="22"/>
  <c r="PQ195" i="22"/>
  <c r="UG48" i="22"/>
  <c r="QI128" i="22"/>
  <c r="UG169" i="22"/>
  <c r="UG23" i="22"/>
  <c r="UG270" i="22"/>
  <c r="QI285" i="22"/>
  <c r="QI218" i="22"/>
  <c r="UH265" i="22"/>
  <c r="PQ191" i="22"/>
  <c r="UG59" i="22"/>
  <c r="UH42" i="22"/>
  <c r="UG76" i="22"/>
  <c r="UG103" i="22"/>
  <c r="UG110" i="22"/>
  <c r="PR298" i="22"/>
  <c r="UG74" i="22"/>
  <c r="UH36" i="22"/>
  <c r="UG168" i="22"/>
  <c r="UH53" i="22"/>
  <c r="PQ301" i="22"/>
  <c r="QI133" i="22"/>
  <c r="PQ297" i="22"/>
  <c r="PQ236" i="22"/>
  <c r="UG21" i="22"/>
  <c r="UG57" i="22"/>
  <c r="UG6" i="22"/>
  <c r="UG92" i="22"/>
  <c r="PQ311" i="22"/>
  <c r="UG203" i="22"/>
  <c r="UG248" i="22"/>
  <c r="PQ320" i="22"/>
  <c r="PQ196" i="22"/>
  <c r="UG212" i="22"/>
  <c r="QI130" i="22"/>
  <c r="QI216" i="22"/>
  <c r="QI281" i="22"/>
  <c r="PQ300" i="22"/>
  <c r="UH104" i="22"/>
  <c r="UG237" i="22"/>
  <c r="PQ190" i="22"/>
  <c r="PQ231" i="22"/>
  <c r="UG147" i="22"/>
  <c r="UH50" i="22"/>
  <c r="PQ180" i="22"/>
  <c r="UG114" i="22"/>
  <c r="UG75" i="22"/>
  <c r="PQ178" i="22"/>
  <c r="UG159" i="22"/>
  <c r="UG202" i="22"/>
  <c r="UG117" i="22"/>
  <c r="UG69" i="22"/>
  <c r="PQ199" i="22"/>
  <c r="UG52" i="22"/>
  <c r="PQ322" i="22"/>
  <c r="QI143" i="22"/>
  <c r="UG167" i="22"/>
  <c r="UG56" i="22"/>
  <c r="UG271" i="22"/>
  <c r="PQ321" i="22"/>
  <c r="PQ293" i="22"/>
  <c r="UG263" i="22"/>
  <c r="PQ175" i="22"/>
  <c r="UG148" i="22"/>
  <c r="UH177" i="22"/>
  <c r="PQ179" i="22"/>
  <c r="UG78" i="22"/>
  <c r="UG260" i="22"/>
  <c r="UG41" i="22"/>
  <c r="UH163" i="22"/>
  <c r="UG246" i="22"/>
  <c r="PQ194" i="22"/>
  <c r="UG93" i="22"/>
  <c r="UG8" i="22"/>
  <c r="UG5" i="22"/>
  <c r="UG205" i="22"/>
  <c r="UH124" i="22"/>
  <c r="PQ193" i="22"/>
  <c r="UG66" i="22"/>
  <c r="UG154" i="22"/>
  <c r="UG108" i="22"/>
  <c r="PQ316" i="22"/>
  <c r="UG40" i="22"/>
  <c r="UG160" i="22"/>
  <c r="QI289" i="22"/>
  <c r="QI134" i="22"/>
  <c r="UG145" i="22"/>
  <c r="UG258" i="22"/>
  <c r="UG55" i="22"/>
  <c r="UG176" i="22"/>
  <c r="UH146" i="22"/>
  <c r="UH32" i="22"/>
  <c r="PQ226" i="22"/>
  <c r="PQ224" i="22"/>
  <c r="PQ219" i="22"/>
  <c r="UG251" i="22"/>
  <c r="QI144" i="22"/>
  <c r="PQ230" i="22"/>
  <c r="UH273" i="22"/>
  <c r="PQ309" i="22"/>
  <c r="UG70" i="22"/>
  <c r="UG20" i="22"/>
  <c r="UG49" i="22"/>
  <c r="PQ225" i="22"/>
  <c r="QI286" i="22"/>
  <c r="PQ197" i="22"/>
  <c r="UG58" i="22"/>
  <c r="QI140" i="22"/>
  <c r="UH101" i="22"/>
  <c r="UG256" i="22"/>
  <c r="UG84" i="22"/>
  <c r="PQ189" i="22"/>
  <c r="QI127" i="22"/>
  <c r="PQ239" i="22"/>
  <c r="UG150" i="22"/>
  <c r="QI142" i="22"/>
  <c r="UG7" i="22"/>
  <c r="UH204" i="22"/>
  <c r="UG158" i="22"/>
  <c r="UH123" i="22"/>
  <c r="QI139" i="22"/>
  <c r="UG170" i="22"/>
  <c r="UG259" i="22"/>
  <c r="UG266" i="22"/>
  <c r="PQ186" i="22"/>
  <c r="UH100" i="22"/>
  <c r="UG211" i="22"/>
  <c r="PQ228" i="22"/>
  <c r="PQ182" i="22"/>
  <c r="UG206" i="22"/>
  <c r="UH91" i="22"/>
  <c r="UG268" i="22"/>
  <c r="QI292" i="22"/>
  <c r="UG157" i="22"/>
  <c r="PQ233" i="22"/>
  <c r="QI287" i="22"/>
  <c r="UG255" i="22"/>
  <c r="UH319" i="22"/>
  <c r="UG125" i="22"/>
  <c r="QI284" i="22"/>
  <c r="UG242" i="22"/>
  <c r="UI82" i="22"/>
  <c r="UG272" i="22"/>
  <c r="PQ308" i="22"/>
  <c r="UG33" i="22"/>
  <c r="UG112" i="22"/>
  <c r="UG126" i="22"/>
  <c r="UG81" i="22"/>
  <c r="UH210" i="22"/>
  <c r="UH67" i="22"/>
  <c r="PQ221" i="22"/>
  <c r="UH80" i="22"/>
  <c r="UG71" i="22"/>
  <c r="UG64" i="22"/>
  <c r="UG16" i="22"/>
  <c r="UG10" i="22"/>
  <c r="PQ174" i="22"/>
  <c r="UH261" i="22"/>
  <c r="UG156" i="22"/>
  <c r="UG17" i="22"/>
  <c r="UH161" i="22"/>
  <c r="UG24" i="22"/>
  <c r="UI73" i="22"/>
  <c r="PQ185" i="22"/>
  <c r="UG238" i="22"/>
  <c r="UG252" i="22"/>
  <c r="UG12" i="22"/>
  <c r="PQ299" i="22"/>
  <c r="PQ200" i="22"/>
  <c r="UG45" i="22"/>
  <c r="UG35" i="22"/>
  <c r="UG19" i="22"/>
  <c r="UH235" i="22"/>
  <c r="UH269" i="22"/>
  <c r="UG61" i="22"/>
  <c r="QI217" i="22"/>
  <c r="UG51" i="22"/>
  <c r="UG30" i="22"/>
  <c r="UG107" i="22"/>
  <c r="QI138" i="22"/>
  <c r="PQ172" i="22"/>
  <c r="PQ306" i="22"/>
  <c r="UH247" i="22"/>
  <c r="UG65" i="22"/>
  <c r="PQ303" i="22"/>
  <c r="UH241" i="22"/>
  <c r="UG87" i="22"/>
  <c r="QI129" i="22"/>
  <c r="UG207" i="22"/>
  <c r="UG249" i="22"/>
  <c r="PQ198" i="22"/>
  <c r="UG253" i="22"/>
  <c r="UH38" i="22"/>
  <c r="UG111" i="22"/>
  <c r="UG43" i="22"/>
  <c r="UG11" i="22"/>
  <c r="PQ181" i="22"/>
  <c r="UG262" i="22"/>
  <c r="PQ317" i="22"/>
  <c r="UG28" i="22"/>
  <c r="UG264" i="22"/>
  <c r="UG31" i="22"/>
  <c r="UH105" i="22"/>
  <c r="UG9" i="22"/>
  <c r="QI141" i="22"/>
  <c r="UG54" i="22"/>
  <c r="PQ312" i="22"/>
  <c r="UG166" i="22"/>
  <c r="UG86" i="22"/>
  <c r="UG44" i="22"/>
  <c r="UG118" i="22"/>
  <c r="PQ310" i="22"/>
  <c r="UH106" i="22"/>
  <c r="UG13" i="22"/>
  <c r="UH208" i="22"/>
  <c r="UG39" i="22"/>
  <c r="UG254" i="22"/>
  <c r="UG85" i="22"/>
  <c r="PQ183" i="22"/>
  <c r="QI131" i="22"/>
  <c r="UG244" i="22"/>
  <c r="UG47" i="22"/>
  <c r="UG18" i="22"/>
  <c r="QI132" i="22"/>
  <c r="UG60" i="22"/>
  <c r="UG188" i="22"/>
  <c r="PQ313" i="22"/>
  <c r="PQ304" i="22"/>
  <c r="PQ295" i="22"/>
  <c r="UG29" i="22"/>
  <c r="UG46" i="22"/>
  <c r="PQ305" i="22"/>
  <c r="UG250" i="22"/>
  <c r="PQ296" i="22"/>
  <c r="QI136" i="22"/>
  <c r="UG115" i="22"/>
  <c r="UG98" i="22"/>
  <c r="UG102" i="22"/>
  <c r="UG22" i="22"/>
  <c r="PQ240" i="22"/>
  <c r="UG187" i="22"/>
  <c r="PQ314" i="22"/>
  <c r="PQ227" i="22"/>
  <c r="QI135" i="22"/>
  <c r="PQ223" i="22"/>
  <c r="UG26" i="22"/>
  <c r="PQ229" i="22"/>
  <c r="PQ315" i="22"/>
  <c r="UG25" i="22"/>
  <c r="UG153" i="22"/>
  <c r="PQ222" i="22"/>
  <c r="UG14" i="22"/>
  <c r="PQ307" i="22"/>
  <c r="PQ232" i="22"/>
  <c r="QI288" i="22"/>
  <c r="UG94" i="22"/>
  <c r="UG209" i="22"/>
  <c r="UG72" i="22"/>
  <c r="UG15" i="22"/>
  <c r="UG155" i="22"/>
  <c r="UG245" i="22"/>
  <c r="QI291" i="22"/>
  <c r="UG213" i="22"/>
  <c r="UG99" i="22"/>
  <c r="UH68" i="22"/>
  <c r="UG63" i="22"/>
  <c r="QI215" i="22"/>
  <c r="UG77" i="22"/>
  <c r="UG162" i="22"/>
  <c r="UG122" i="22"/>
  <c r="UG37" i="22"/>
  <c r="PQ220" i="22"/>
  <c r="PQ302" i="22"/>
  <c r="UG267" i="22"/>
  <c r="UH83" i="22"/>
  <c r="UH121" i="22"/>
  <c r="UG62" i="22"/>
  <c r="PQ294" i="22"/>
  <c r="PQ173" i="22"/>
  <c r="QI137" i="22"/>
  <c r="UH201" i="22"/>
  <c r="UG171" i="22"/>
  <c r="QI283" i="22"/>
  <c r="UH120" i="22"/>
  <c r="UH88" i="22"/>
  <c r="UG95" i="22"/>
  <c r="O116" i="18"/>
  <c r="D116" i="18" s="1"/>
  <c r="G6" i="9"/>
  <c r="B13" i="12"/>
  <c r="B11" i="12"/>
  <c r="L54" i="11"/>
  <c r="G13" i="9" s="1"/>
  <c r="G5" i="9"/>
  <c r="L53" i="11"/>
  <c r="G12" i="9" s="1"/>
  <c r="G7" i="9"/>
  <c r="J54" i="1"/>
  <c r="J14" i="16" s="1"/>
  <c r="PQ274" i="22" l="1"/>
  <c r="PQ275" i="22"/>
  <c r="PQ277" i="22"/>
  <c r="PQ279" i="22"/>
  <c r="PQ276" i="22"/>
  <c r="PQ278" i="22"/>
  <c r="PQ280" i="22"/>
  <c r="PQ243" i="22"/>
  <c r="UH89" i="22"/>
  <c r="UH90" i="22"/>
  <c r="UI97" i="22"/>
  <c r="UH165" i="22"/>
  <c r="UH109" i="22"/>
  <c r="UH113" i="22"/>
  <c r="UH96" i="22"/>
  <c r="UH257" i="22"/>
  <c r="UH171" i="22"/>
  <c r="UH62" i="22"/>
  <c r="UH162" i="22"/>
  <c r="UH245" i="22"/>
  <c r="PR307" i="22"/>
  <c r="PR223" i="22"/>
  <c r="UH102" i="22"/>
  <c r="UH29" i="22"/>
  <c r="QJ132" i="22"/>
  <c r="UH118" i="22"/>
  <c r="UH166" i="22"/>
  <c r="UH264" i="22"/>
  <c r="UH249" i="22"/>
  <c r="UI241" i="22"/>
  <c r="UH30" i="22"/>
  <c r="PR185" i="22"/>
  <c r="PR174" i="22"/>
  <c r="UH272" i="22"/>
  <c r="UH255" i="22"/>
  <c r="PR182" i="22"/>
  <c r="UI100" i="22"/>
  <c r="PR239" i="22"/>
  <c r="QJ286" i="22"/>
  <c r="PR230" i="22"/>
  <c r="UH176" i="22"/>
  <c r="UH66" i="22"/>
  <c r="UH246" i="22"/>
  <c r="UH56" i="22"/>
  <c r="UH117" i="22"/>
  <c r="UH147" i="22"/>
  <c r="QJ216" i="22"/>
  <c r="PR311" i="22"/>
  <c r="UH103" i="22"/>
  <c r="QJ137" i="22"/>
  <c r="UI121" i="22"/>
  <c r="UH155" i="22"/>
  <c r="UH14" i="22"/>
  <c r="QJ135" i="22"/>
  <c r="PR240" i="22"/>
  <c r="UH250" i="22"/>
  <c r="PR313" i="22"/>
  <c r="PR183" i="22"/>
  <c r="UH44" i="22"/>
  <c r="UH11" i="22"/>
  <c r="UH207" i="22"/>
  <c r="PR172" i="22"/>
  <c r="UH61" i="22"/>
  <c r="PR200" i="22"/>
  <c r="UJ73" i="22"/>
  <c r="UH10" i="22"/>
  <c r="UI80" i="22"/>
  <c r="QJ284" i="22"/>
  <c r="UH268" i="22"/>
  <c r="PR186" i="22"/>
  <c r="UH7" i="22"/>
  <c r="QJ140" i="22"/>
  <c r="PR226" i="22"/>
  <c r="QJ289" i="22"/>
  <c r="PR193" i="22"/>
  <c r="UH78" i="22"/>
  <c r="PR293" i="22"/>
  <c r="PR199" i="22"/>
  <c r="UH114" i="22"/>
  <c r="QJ130" i="22"/>
  <c r="UH92" i="22"/>
  <c r="PR236" i="22"/>
  <c r="UH74" i="22"/>
  <c r="UH76" i="22"/>
  <c r="UI265" i="22"/>
  <c r="UH23" i="22"/>
  <c r="UH151" i="22"/>
  <c r="PR234" i="22"/>
  <c r="UH214" i="22"/>
  <c r="UH164" i="22"/>
  <c r="UH99" i="22"/>
  <c r="UH94" i="22"/>
  <c r="PR315" i="22"/>
  <c r="UH98" i="22"/>
  <c r="UH18" i="22"/>
  <c r="UH39" i="22"/>
  <c r="UI106" i="22"/>
  <c r="PR312" i="22"/>
  <c r="UH28" i="22"/>
  <c r="UH253" i="22"/>
  <c r="PR303" i="22"/>
  <c r="UH51" i="22"/>
  <c r="UH19" i="22"/>
  <c r="UH17" i="22"/>
  <c r="UH81" i="22"/>
  <c r="UJ82" i="22"/>
  <c r="QJ287" i="22"/>
  <c r="PR228" i="22"/>
  <c r="QJ139" i="22"/>
  <c r="QJ127" i="22"/>
  <c r="UH84" i="22"/>
  <c r="PR225" i="22"/>
  <c r="QJ144" i="22"/>
  <c r="UH55" i="22"/>
  <c r="PR316" i="22"/>
  <c r="UH8" i="22"/>
  <c r="UI163" i="22"/>
  <c r="UH148" i="22"/>
  <c r="UH167" i="22"/>
  <c r="UH202" i="22"/>
  <c r="PR231" i="22"/>
  <c r="UI104" i="22"/>
  <c r="UH248" i="22"/>
  <c r="PR301" i="22"/>
  <c r="PR220" i="22"/>
  <c r="UH37" i="22"/>
  <c r="UH213" i="22"/>
  <c r="QJ288" i="22"/>
  <c r="PR229" i="22"/>
  <c r="PR305" i="22"/>
  <c r="UH188" i="22"/>
  <c r="UH85" i="22"/>
  <c r="PR310" i="22"/>
  <c r="UH54" i="22"/>
  <c r="UI105" i="22"/>
  <c r="UH43" i="22"/>
  <c r="QJ129" i="22"/>
  <c r="QJ138" i="22"/>
  <c r="UI269" i="22"/>
  <c r="PR299" i="22"/>
  <c r="UH156" i="22"/>
  <c r="PR221" i="22"/>
  <c r="UH33" i="22"/>
  <c r="UH125" i="22"/>
  <c r="UI91" i="22"/>
  <c r="UH266" i="22"/>
  <c r="UI123" i="22"/>
  <c r="UH58" i="22"/>
  <c r="PR309" i="22"/>
  <c r="UH258" i="22"/>
  <c r="UH160" i="22"/>
  <c r="UI124" i="22"/>
  <c r="UH41" i="22"/>
  <c r="PR175" i="22"/>
  <c r="QJ143" i="22"/>
  <c r="UH159" i="22"/>
  <c r="UH212" i="22"/>
  <c r="UH203" i="22"/>
  <c r="PR297" i="22"/>
  <c r="UI53" i="22"/>
  <c r="PS298" i="22"/>
  <c r="UI42" i="22"/>
  <c r="QJ218" i="22"/>
  <c r="UH169" i="22"/>
  <c r="PR195" i="22"/>
  <c r="QJ290" i="22"/>
  <c r="QJ282" i="22"/>
  <c r="PR192" i="22"/>
  <c r="PR173" i="22"/>
  <c r="UI83" i="22"/>
  <c r="QJ215" i="22"/>
  <c r="UH15" i="22"/>
  <c r="PR222" i="22"/>
  <c r="PR227" i="22"/>
  <c r="UH115" i="22"/>
  <c r="PR295" i="22"/>
  <c r="UH47" i="22"/>
  <c r="UH86" i="22"/>
  <c r="PR317" i="22"/>
  <c r="PR198" i="22"/>
  <c r="UH65" i="22"/>
  <c r="UH35" i="22"/>
  <c r="UH238" i="22"/>
  <c r="UH16" i="22"/>
  <c r="UH126" i="22"/>
  <c r="PR233" i="22"/>
  <c r="UH211" i="22"/>
  <c r="QJ142" i="22"/>
  <c r="UH49" i="22"/>
  <c r="UH251" i="22"/>
  <c r="UI32" i="22"/>
  <c r="UH108" i="22"/>
  <c r="UH93" i="22"/>
  <c r="PR179" i="22"/>
  <c r="PR321" i="22"/>
  <c r="UH69" i="22"/>
  <c r="PR180" i="22"/>
  <c r="PR300" i="22"/>
  <c r="UH6" i="22"/>
  <c r="UH111" i="22"/>
  <c r="UI120" i="22"/>
  <c r="UH95" i="22"/>
  <c r="UH122" i="22"/>
  <c r="QJ291" i="22"/>
  <c r="PR232" i="22"/>
  <c r="UH153" i="22"/>
  <c r="PR314" i="22"/>
  <c r="QJ136" i="22"/>
  <c r="UH244" i="22"/>
  <c r="UI208" i="22"/>
  <c r="QJ141" i="22"/>
  <c r="UH262" i="22"/>
  <c r="UH87" i="22"/>
  <c r="UI247" i="22"/>
  <c r="UH45" i="22"/>
  <c r="UH64" i="22"/>
  <c r="UI67" i="22"/>
  <c r="PR308" i="22"/>
  <c r="UH206" i="22"/>
  <c r="UH158" i="22"/>
  <c r="UH150" i="22"/>
  <c r="UH256" i="22"/>
  <c r="UH20" i="22"/>
  <c r="UI273" i="22"/>
  <c r="UI146" i="22"/>
  <c r="UH145" i="22"/>
  <c r="UH154" i="22"/>
  <c r="PR194" i="22"/>
  <c r="PR322" i="22"/>
  <c r="PR178" i="22"/>
  <c r="UI50" i="22"/>
  <c r="QJ281" i="22"/>
  <c r="UH168" i="22"/>
  <c r="UH110" i="22"/>
  <c r="QJ285" i="22"/>
  <c r="UH270" i="22"/>
  <c r="QJ128" i="22"/>
  <c r="UH27" i="22"/>
  <c r="PR184" i="22"/>
  <c r="UH34" i="22"/>
  <c r="UH119" i="22"/>
  <c r="QJ283" i="22"/>
  <c r="UH267" i="22"/>
  <c r="UH63" i="22"/>
  <c r="UH72" i="22"/>
  <c r="UH26" i="22"/>
  <c r="UH22" i="22"/>
  <c r="UH46" i="22"/>
  <c r="UH60" i="22"/>
  <c r="UH254" i="22"/>
  <c r="UH31" i="22"/>
  <c r="UH107" i="22"/>
  <c r="UH12" i="22"/>
  <c r="UH24" i="22"/>
  <c r="UI261" i="22"/>
  <c r="UH112" i="22"/>
  <c r="UH242" i="22"/>
  <c r="UI319" i="22"/>
  <c r="UH157" i="22"/>
  <c r="UH259" i="22"/>
  <c r="PR197" i="22"/>
  <c r="PR219" i="22"/>
  <c r="UH40" i="22"/>
  <c r="UH205" i="22"/>
  <c r="UI177" i="22"/>
  <c r="UH271" i="22"/>
  <c r="PR190" i="22"/>
  <c r="PR196" i="22"/>
  <c r="UH57" i="22"/>
  <c r="UH59" i="22"/>
  <c r="UH77" i="22"/>
  <c r="PR294" i="22"/>
  <c r="UI88" i="22"/>
  <c r="UI201" i="22"/>
  <c r="PR302" i="22"/>
  <c r="UI68" i="22"/>
  <c r="UH209" i="22"/>
  <c r="UH25" i="22"/>
  <c r="UH187" i="22"/>
  <c r="PR296" i="22"/>
  <c r="PR304" i="22"/>
  <c r="QJ131" i="22"/>
  <c r="UH13" i="22"/>
  <c r="UH9" i="22"/>
  <c r="PR181" i="22"/>
  <c r="UI38" i="22"/>
  <c r="PR306" i="22"/>
  <c r="QJ217" i="22"/>
  <c r="UI235" i="22"/>
  <c r="UH252" i="22"/>
  <c r="UI161" i="22"/>
  <c r="UH71" i="22"/>
  <c r="UI210" i="22"/>
  <c r="QJ292" i="22"/>
  <c r="UH170" i="22"/>
  <c r="UI204" i="22"/>
  <c r="PR189" i="22"/>
  <c r="UI101" i="22"/>
  <c r="UH70" i="22"/>
  <c r="PR224" i="22"/>
  <c r="QJ134" i="22"/>
  <c r="UH5" i="22"/>
  <c r="UH260" i="22"/>
  <c r="UH263" i="22"/>
  <c r="UH52" i="22"/>
  <c r="UH75" i="22"/>
  <c r="UH237" i="22"/>
  <c r="PR320" i="22"/>
  <c r="UH21" i="22"/>
  <c r="QJ133" i="22"/>
  <c r="UI36" i="22"/>
  <c r="PR191" i="22"/>
  <c r="UH48" i="22"/>
  <c r="UH152" i="22"/>
  <c r="UH149" i="22"/>
  <c r="UH116" i="22"/>
  <c r="UI79" i="22"/>
  <c r="O117" i="18"/>
  <c r="D117" i="18" s="1"/>
  <c r="B61" i="16"/>
  <c r="B60" i="16"/>
  <c r="G15" i="12"/>
  <c r="G11" i="12"/>
  <c r="G12" i="12"/>
  <c r="G14" i="12"/>
  <c r="B17" i="12"/>
  <c r="G13" i="12"/>
  <c r="J53" i="1"/>
  <c r="J13" i="16" s="1"/>
  <c r="PR279" i="22" l="1"/>
  <c r="PR280" i="22"/>
  <c r="PR277" i="22"/>
  <c r="PR278" i="22"/>
  <c r="PR275" i="22"/>
  <c r="PR276" i="22"/>
  <c r="PR274" i="22"/>
  <c r="PR243" i="22"/>
  <c r="UI89" i="22"/>
  <c r="UJ97" i="22"/>
  <c r="UI90" i="22"/>
  <c r="UI165" i="22"/>
  <c r="UI109" i="22"/>
  <c r="UI257" i="22"/>
  <c r="UI96" i="22"/>
  <c r="UI113" i="22"/>
  <c r="UJ68" i="22"/>
  <c r="UI237" i="22"/>
  <c r="UJ204" i="22"/>
  <c r="UJ38" i="22"/>
  <c r="QK131" i="22"/>
  <c r="UI25" i="22"/>
  <c r="UI59" i="22"/>
  <c r="UI205" i="22"/>
  <c r="UI242" i="22"/>
  <c r="UI31" i="22"/>
  <c r="UI168" i="22"/>
  <c r="UJ36" i="22"/>
  <c r="UI149" i="22"/>
  <c r="QK133" i="22"/>
  <c r="UI75" i="22"/>
  <c r="UI5" i="22"/>
  <c r="UI70" i="22"/>
  <c r="UI170" i="22"/>
  <c r="UJ88" i="22"/>
  <c r="UI271" i="22"/>
  <c r="UI259" i="22"/>
  <c r="UI267" i="22"/>
  <c r="UI270" i="22"/>
  <c r="PS178" i="22"/>
  <c r="UI154" i="22"/>
  <c r="UI20" i="22"/>
  <c r="UJ247" i="22"/>
  <c r="QK136" i="22"/>
  <c r="QK291" i="22"/>
  <c r="UI111" i="22"/>
  <c r="UI69" i="22"/>
  <c r="UI108" i="22"/>
  <c r="UI35" i="22"/>
  <c r="PS317" i="22"/>
  <c r="PS295" i="22"/>
  <c r="UI15" i="22"/>
  <c r="PS192" i="22"/>
  <c r="PS195" i="22"/>
  <c r="UJ42" i="22"/>
  <c r="UI203" i="22"/>
  <c r="QK143" i="22"/>
  <c r="UI160" i="22"/>
  <c r="UI125" i="22"/>
  <c r="QK129" i="22"/>
  <c r="PS310" i="22"/>
  <c r="UI37" i="22"/>
  <c r="UJ104" i="22"/>
  <c r="UI148" i="22"/>
  <c r="UI55" i="22"/>
  <c r="QK127" i="22"/>
  <c r="UK82" i="22"/>
  <c r="UI19" i="22"/>
  <c r="UI28" i="22"/>
  <c r="UI18" i="22"/>
  <c r="UI94" i="22"/>
  <c r="PS234" i="22"/>
  <c r="PS236" i="22"/>
  <c r="PS199" i="22"/>
  <c r="QK289" i="22"/>
  <c r="UI7" i="22"/>
  <c r="PS200" i="22"/>
  <c r="UI11" i="22"/>
  <c r="PS313" i="22"/>
  <c r="UI14" i="22"/>
  <c r="UI103" i="22"/>
  <c r="UI117" i="22"/>
  <c r="UI66" i="22"/>
  <c r="PS239" i="22"/>
  <c r="UI272" i="22"/>
  <c r="UI30" i="22"/>
  <c r="UI166" i="22"/>
  <c r="UI29" i="22"/>
  <c r="UI245" i="22"/>
  <c r="UJ79" i="22"/>
  <c r="UI116" i="22"/>
  <c r="UI260" i="22"/>
  <c r="UJ210" i="22"/>
  <c r="UJ235" i="22"/>
  <c r="PS181" i="22"/>
  <c r="PS304" i="22"/>
  <c r="UI209" i="22"/>
  <c r="UI57" i="22"/>
  <c r="UI40" i="22"/>
  <c r="UI112" i="22"/>
  <c r="UI22" i="22"/>
  <c r="PS184" i="22"/>
  <c r="UI64" i="22"/>
  <c r="UJ177" i="22"/>
  <c r="PS219" i="22"/>
  <c r="UI157" i="22"/>
  <c r="QK285" i="22"/>
  <c r="PS322" i="22"/>
  <c r="UI145" i="22"/>
  <c r="UI256" i="22"/>
  <c r="UI206" i="22"/>
  <c r="UI87" i="22"/>
  <c r="PS314" i="22"/>
  <c r="UI122" i="22"/>
  <c r="UI6" i="22"/>
  <c r="UJ32" i="22"/>
  <c r="QK142" i="22"/>
  <c r="UI126" i="22"/>
  <c r="UI86" i="22"/>
  <c r="UI115" i="22"/>
  <c r="QK215" i="22"/>
  <c r="UI169" i="22"/>
  <c r="PT298" i="22"/>
  <c r="UI212" i="22"/>
  <c r="PS175" i="22"/>
  <c r="UI258" i="22"/>
  <c r="UJ123" i="22"/>
  <c r="UI33" i="22"/>
  <c r="PS299" i="22"/>
  <c r="UI43" i="22"/>
  <c r="UI85" i="22"/>
  <c r="PS229" i="22"/>
  <c r="PS220" i="22"/>
  <c r="PS231" i="22"/>
  <c r="UJ163" i="22"/>
  <c r="QK144" i="22"/>
  <c r="QK139" i="22"/>
  <c r="UI81" i="22"/>
  <c r="UI51" i="22"/>
  <c r="PS312" i="22"/>
  <c r="UI99" i="22"/>
  <c r="UI151" i="22"/>
  <c r="UJ265" i="22"/>
  <c r="UI92" i="22"/>
  <c r="PS293" i="22"/>
  <c r="PS226" i="22"/>
  <c r="PS186" i="22"/>
  <c r="UJ80" i="22"/>
  <c r="UI61" i="22"/>
  <c r="UI250" i="22"/>
  <c r="UI155" i="22"/>
  <c r="PS311" i="22"/>
  <c r="UI56" i="22"/>
  <c r="UI176" i="22"/>
  <c r="UJ100" i="22"/>
  <c r="PS174" i="22"/>
  <c r="UJ241" i="22"/>
  <c r="UI118" i="22"/>
  <c r="UI102" i="22"/>
  <c r="UI162" i="22"/>
  <c r="UI52" i="22"/>
  <c r="UI71" i="22"/>
  <c r="PS296" i="22"/>
  <c r="PS196" i="22"/>
  <c r="UJ261" i="22"/>
  <c r="UI107" i="22"/>
  <c r="UI254" i="22"/>
  <c r="UI26" i="22"/>
  <c r="QK283" i="22"/>
  <c r="UJ208" i="22"/>
  <c r="PS321" i="22"/>
  <c r="UI152" i="22"/>
  <c r="QK217" i="22"/>
  <c r="PS320" i="22"/>
  <c r="UI263" i="22"/>
  <c r="QK134" i="22"/>
  <c r="PS189" i="22"/>
  <c r="PS306" i="22"/>
  <c r="PS302" i="22"/>
  <c r="UJ319" i="22"/>
  <c r="UI24" i="22"/>
  <c r="UI60" i="22"/>
  <c r="UI72" i="22"/>
  <c r="UI119" i="22"/>
  <c r="UI27" i="22"/>
  <c r="UI110" i="22"/>
  <c r="QK281" i="22"/>
  <c r="UJ146" i="22"/>
  <c r="UI150" i="22"/>
  <c r="PS308" i="22"/>
  <c r="UI45" i="22"/>
  <c r="UI262" i="22"/>
  <c r="UI244" i="22"/>
  <c r="UI153" i="22"/>
  <c r="UI95" i="22"/>
  <c r="PS300" i="22"/>
  <c r="PS179" i="22"/>
  <c r="UI251" i="22"/>
  <c r="UI211" i="22"/>
  <c r="UI16" i="22"/>
  <c r="UI65" i="22"/>
  <c r="PS227" i="22"/>
  <c r="UJ83" i="22"/>
  <c r="QK282" i="22"/>
  <c r="UJ53" i="22"/>
  <c r="UI41" i="22"/>
  <c r="PS309" i="22"/>
  <c r="UI266" i="22"/>
  <c r="PS221" i="22"/>
  <c r="UJ269" i="22"/>
  <c r="UJ105" i="22"/>
  <c r="UI188" i="22"/>
  <c r="QK288" i="22"/>
  <c r="PS301" i="22"/>
  <c r="UI202" i="22"/>
  <c r="UI8" i="22"/>
  <c r="PS225" i="22"/>
  <c r="PS228" i="22"/>
  <c r="UI17" i="22"/>
  <c r="PS303" i="22"/>
  <c r="UJ106" i="22"/>
  <c r="UI98" i="22"/>
  <c r="UI164" i="22"/>
  <c r="UI76" i="22"/>
  <c r="QK130" i="22"/>
  <c r="UI78" i="22"/>
  <c r="UI268" i="22"/>
  <c r="UI10" i="22"/>
  <c r="PS172" i="22"/>
  <c r="UI44" i="22"/>
  <c r="PS240" i="22"/>
  <c r="UJ121" i="22"/>
  <c r="QK216" i="22"/>
  <c r="PS230" i="22"/>
  <c r="PS182" i="22"/>
  <c r="PS185" i="22"/>
  <c r="UI249" i="22"/>
  <c r="PS223" i="22"/>
  <c r="UI62" i="22"/>
  <c r="UI21" i="22"/>
  <c r="QK292" i="22"/>
  <c r="UI9" i="22"/>
  <c r="PS191" i="22"/>
  <c r="UJ161" i="22"/>
  <c r="UI13" i="22"/>
  <c r="UI187" i="22"/>
  <c r="UI77" i="22"/>
  <c r="PS190" i="22"/>
  <c r="PS197" i="22"/>
  <c r="UJ101" i="22"/>
  <c r="PS294" i="22"/>
  <c r="UI48" i="22"/>
  <c r="PS224" i="22"/>
  <c r="UI252" i="22"/>
  <c r="UJ201" i="22"/>
  <c r="UI12" i="22"/>
  <c r="UI46" i="22"/>
  <c r="UI63" i="22"/>
  <c r="UI34" i="22"/>
  <c r="QK128" i="22"/>
  <c r="UJ50" i="22"/>
  <c r="PS194" i="22"/>
  <c r="UJ273" i="22"/>
  <c r="UI158" i="22"/>
  <c r="UJ67" i="22"/>
  <c r="QK141" i="22"/>
  <c r="PS232" i="22"/>
  <c r="UJ120" i="22"/>
  <c r="PS180" i="22"/>
  <c r="UI93" i="22"/>
  <c r="UI49" i="22"/>
  <c r="PS233" i="22"/>
  <c r="UI238" i="22"/>
  <c r="PS198" i="22"/>
  <c r="UI47" i="22"/>
  <c r="PS222" i="22"/>
  <c r="PS173" i="22"/>
  <c r="QK290" i="22"/>
  <c r="QK218" i="22"/>
  <c r="PS297" i="22"/>
  <c r="UI159" i="22"/>
  <c r="UJ124" i="22"/>
  <c r="UI58" i="22"/>
  <c r="UJ91" i="22"/>
  <c r="UI156" i="22"/>
  <c r="QK138" i="22"/>
  <c r="UI54" i="22"/>
  <c r="PS305" i="22"/>
  <c r="UI213" i="22"/>
  <c r="UI248" i="22"/>
  <c r="UI167" i="22"/>
  <c r="PS316" i="22"/>
  <c r="UI84" i="22"/>
  <c r="QK287" i="22"/>
  <c r="UI253" i="22"/>
  <c r="UI39" i="22"/>
  <c r="PS315" i="22"/>
  <c r="UI214" i="22"/>
  <c r="UI23" i="22"/>
  <c r="UI74" i="22"/>
  <c r="UI114" i="22"/>
  <c r="PS193" i="22"/>
  <c r="QK140" i="22"/>
  <c r="QK284" i="22"/>
  <c r="UK73" i="22"/>
  <c r="UI207" i="22"/>
  <c r="PS183" i="22"/>
  <c r="QK135" i="22"/>
  <c r="QK137" i="22"/>
  <c r="UI147" i="22"/>
  <c r="UI246" i="22"/>
  <c r="QK286" i="22"/>
  <c r="UI255" i="22"/>
  <c r="UI264" i="22"/>
  <c r="QK132" i="22"/>
  <c r="PS307" i="22"/>
  <c r="UI171" i="22"/>
  <c r="O118" i="18"/>
  <c r="D118" i="18" s="1"/>
  <c r="B58" i="16"/>
  <c r="B59" i="16"/>
  <c r="G16" i="12"/>
  <c r="N12" i="9" s="1"/>
  <c r="N6" i="9"/>
  <c r="N5" i="9"/>
  <c r="G17" i="12"/>
  <c r="N13" i="9" s="1"/>
  <c r="N7" i="9"/>
  <c r="J52" i="1"/>
  <c r="J9" i="6" s="1"/>
  <c r="PS278" i="22" l="1"/>
  <c r="PS274" i="22"/>
  <c r="PS277" i="22"/>
  <c r="PS276" i="22"/>
  <c r="PS280" i="22"/>
  <c r="PS275" i="22"/>
  <c r="PS279" i="22"/>
  <c r="PS243" i="22"/>
  <c r="UJ89" i="22"/>
  <c r="UJ90" i="22"/>
  <c r="UK97" i="22"/>
  <c r="UJ165" i="22"/>
  <c r="UJ109" i="22"/>
  <c r="UJ113" i="22"/>
  <c r="UJ96" i="22"/>
  <c r="UJ257" i="22"/>
  <c r="PT307" i="22"/>
  <c r="QL137" i="22"/>
  <c r="UJ114" i="22"/>
  <c r="QL287" i="22"/>
  <c r="QL138" i="22"/>
  <c r="UK124" i="22"/>
  <c r="PT198" i="22"/>
  <c r="UJ158" i="22"/>
  <c r="UJ12" i="22"/>
  <c r="PT294" i="22"/>
  <c r="PT191" i="22"/>
  <c r="PT185" i="22"/>
  <c r="PT172" i="22"/>
  <c r="UJ164" i="22"/>
  <c r="UJ202" i="22"/>
  <c r="UK105" i="22"/>
  <c r="UJ251" i="22"/>
  <c r="PT308" i="22"/>
  <c r="UJ72" i="22"/>
  <c r="UK319" i="22"/>
  <c r="PT320" i="22"/>
  <c r="QL283" i="22"/>
  <c r="UK261" i="22"/>
  <c r="UJ118" i="22"/>
  <c r="UJ250" i="22"/>
  <c r="UK265" i="22"/>
  <c r="QL144" i="22"/>
  <c r="UJ33" i="22"/>
  <c r="UJ212" i="22"/>
  <c r="UJ126" i="22"/>
  <c r="UJ206" i="22"/>
  <c r="UK177" i="22"/>
  <c r="UJ57" i="22"/>
  <c r="UJ30" i="22"/>
  <c r="UJ11" i="22"/>
  <c r="PT234" i="22"/>
  <c r="UJ148" i="22"/>
  <c r="UK42" i="22"/>
  <c r="QL132" i="22"/>
  <c r="QL135" i="22"/>
  <c r="UJ74" i="22"/>
  <c r="UJ84" i="22"/>
  <c r="UJ156" i="22"/>
  <c r="PT173" i="22"/>
  <c r="PT180" i="22"/>
  <c r="UJ34" i="22"/>
  <c r="UJ187" i="22"/>
  <c r="PT223" i="22"/>
  <c r="UJ10" i="22"/>
  <c r="UJ98" i="22"/>
  <c r="PT301" i="22"/>
  <c r="UK269" i="22"/>
  <c r="QL282" i="22"/>
  <c r="PT179" i="22"/>
  <c r="UJ150" i="22"/>
  <c r="UJ60" i="22"/>
  <c r="PT189" i="22"/>
  <c r="PT321" i="22"/>
  <c r="PT196" i="22"/>
  <c r="UJ56" i="22"/>
  <c r="PT226" i="22"/>
  <c r="UJ51" i="22"/>
  <c r="UK163" i="22"/>
  <c r="UK123" i="22"/>
  <c r="UJ115" i="22"/>
  <c r="PT314" i="22"/>
  <c r="UJ245" i="22"/>
  <c r="UJ103" i="22"/>
  <c r="PT199" i="22"/>
  <c r="UL82" i="22"/>
  <c r="UK104" i="22"/>
  <c r="QL129" i="22"/>
  <c r="UJ160" i="22"/>
  <c r="PT317" i="22"/>
  <c r="UJ108" i="22"/>
  <c r="QL136" i="22"/>
  <c r="UJ20" i="22"/>
  <c r="UJ267" i="22"/>
  <c r="UK88" i="22"/>
  <c r="UJ75" i="22"/>
  <c r="UK36" i="22"/>
  <c r="UJ205" i="22"/>
  <c r="UK38" i="22"/>
  <c r="QL286" i="22"/>
  <c r="QL284" i="22"/>
  <c r="UJ39" i="22"/>
  <c r="UJ213" i="22"/>
  <c r="UJ159" i="22"/>
  <c r="UJ238" i="22"/>
  <c r="QL141" i="22"/>
  <c r="UK273" i="22"/>
  <c r="UK101" i="22"/>
  <c r="UJ9" i="22"/>
  <c r="PT182" i="22"/>
  <c r="UK121" i="22"/>
  <c r="QL130" i="22"/>
  <c r="PT228" i="22"/>
  <c r="UJ41" i="22"/>
  <c r="UJ65" i="22"/>
  <c r="UJ244" i="22"/>
  <c r="UJ110" i="22"/>
  <c r="UJ26" i="22"/>
  <c r="UK241" i="22"/>
  <c r="UJ151" i="22"/>
  <c r="UJ85" i="22"/>
  <c r="PU298" i="22"/>
  <c r="QL142" i="22"/>
  <c r="UJ256" i="22"/>
  <c r="UJ64" i="22"/>
  <c r="UJ209" i="22"/>
  <c r="UK210" i="22"/>
  <c r="UJ272" i="22"/>
  <c r="PT200" i="22"/>
  <c r="UJ94" i="22"/>
  <c r="PT195" i="22"/>
  <c r="UJ264" i="22"/>
  <c r="PT183" i="22"/>
  <c r="UJ23" i="22"/>
  <c r="PT316" i="22"/>
  <c r="PT297" i="22"/>
  <c r="PT233" i="22"/>
  <c r="UK120" i="22"/>
  <c r="PT194" i="22"/>
  <c r="PT197" i="22"/>
  <c r="QL292" i="22"/>
  <c r="PT230" i="22"/>
  <c r="UJ268" i="22"/>
  <c r="PT225" i="22"/>
  <c r="PT221" i="22"/>
  <c r="UJ16" i="22"/>
  <c r="UJ262" i="22"/>
  <c r="UK146" i="22"/>
  <c r="QL134" i="22"/>
  <c r="UJ254" i="22"/>
  <c r="UJ162" i="22"/>
  <c r="PT311" i="22"/>
  <c r="PT293" i="22"/>
  <c r="UJ81" i="22"/>
  <c r="UJ43" i="22"/>
  <c r="UJ169" i="22"/>
  <c r="UJ87" i="22"/>
  <c r="UJ157" i="22"/>
  <c r="UJ112" i="22"/>
  <c r="UJ260" i="22"/>
  <c r="PT239" i="22"/>
  <c r="PT236" i="22"/>
  <c r="UJ18" i="22"/>
  <c r="UJ37" i="22"/>
  <c r="QL143" i="22"/>
  <c r="PT192" i="22"/>
  <c r="UJ35" i="22"/>
  <c r="UJ69" i="22"/>
  <c r="UJ154" i="22"/>
  <c r="UJ170" i="22"/>
  <c r="QL133" i="22"/>
  <c r="UJ168" i="22"/>
  <c r="UJ59" i="22"/>
  <c r="UK204" i="22"/>
  <c r="UJ246" i="22"/>
  <c r="QL140" i="22"/>
  <c r="UJ253" i="22"/>
  <c r="PT305" i="22"/>
  <c r="UK91" i="22"/>
  <c r="PT222" i="22"/>
  <c r="UJ63" i="22"/>
  <c r="PT224" i="22"/>
  <c r="UJ13" i="22"/>
  <c r="PT240" i="22"/>
  <c r="UJ76" i="22"/>
  <c r="UK106" i="22"/>
  <c r="QL288" i="22"/>
  <c r="UK83" i="22"/>
  <c r="PT300" i="22"/>
  <c r="UJ27" i="22"/>
  <c r="PT302" i="22"/>
  <c r="QL217" i="22"/>
  <c r="UK208" i="22"/>
  <c r="PT296" i="22"/>
  <c r="PT174" i="22"/>
  <c r="UJ61" i="22"/>
  <c r="UJ99" i="22"/>
  <c r="PT231" i="22"/>
  <c r="UJ258" i="22"/>
  <c r="UJ86" i="22"/>
  <c r="UK32" i="22"/>
  <c r="UJ145" i="22"/>
  <c r="PT304" i="22"/>
  <c r="UJ29" i="22"/>
  <c r="UJ14" i="22"/>
  <c r="QL127" i="22"/>
  <c r="UJ147" i="22"/>
  <c r="PT193" i="22"/>
  <c r="UJ167" i="22"/>
  <c r="UJ58" i="22"/>
  <c r="UJ47" i="22"/>
  <c r="PT232" i="22"/>
  <c r="UK67" i="22"/>
  <c r="UK50" i="22"/>
  <c r="UJ48" i="22"/>
  <c r="UK161" i="22"/>
  <c r="UJ249" i="22"/>
  <c r="UJ44" i="22"/>
  <c r="UJ8" i="22"/>
  <c r="UJ266" i="22"/>
  <c r="UK53" i="22"/>
  <c r="UJ211" i="22"/>
  <c r="UJ45" i="22"/>
  <c r="UJ119" i="22"/>
  <c r="PT306" i="22"/>
  <c r="UJ71" i="22"/>
  <c r="UJ155" i="22"/>
  <c r="UK80" i="22"/>
  <c r="PT220" i="22"/>
  <c r="PT175" i="22"/>
  <c r="UJ6" i="22"/>
  <c r="PT322" i="22"/>
  <c r="PT184" i="22"/>
  <c r="PT181" i="22"/>
  <c r="UJ66" i="22"/>
  <c r="UJ7" i="22"/>
  <c r="UJ55" i="22"/>
  <c r="UJ125" i="22"/>
  <c r="UJ203" i="22"/>
  <c r="UJ15" i="22"/>
  <c r="UJ111" i="22"/>
  <c r="UK247" i="22"/>
  <c r="PT178" i="22"/>
  <c r="UJ259" i="22"/>
  <c r="UJ70" i="22"/>
  <c r="UJ31" i="22"/>
  <c r="UJ25" i="22"/>
  <c r="UJ237" i="22"/>
  <c r="UJ207" i="22"/>
  <c r="UJ214" i="22"/>
  <c r="UJ54" i="22"/>
  <c r="QL218" i="22"/>
  <c r="UJ49" i="22"/>
  <c r="UJ46" i="22"/>
  <c r="UK201" i="22"/>
  <c r="PT190" i="22"/>
  <c r="UJ21" i="22"/>
  <c r="PT303" i="22"/>
  <c r="UJ188" i="22"/>
  <c r="PT227" i="22"/>
  <c r="UJ95" i="22"/>
  <c r="UJ24" i="22"/>
  <c r="UJ263" i="22"/>
  <c r="UJ107" i="22"/>
  <c r="UJ102" i="22"/>
  <c r="UK100" i="22"/>
  <c r="UJ92" i="22"/>
  <c r="QL139" i="22"/>
  <c r="PT299" i="22"/>
  <c r="PT219" i="22"/>
  <c r="UJ40" i="22"/>
  <c r="UJ116" i="22"/>
  <c r="UJ166" i="22"/>
  <c r="PT313" i="22"/>
  <c r="UJ28" i="22"/>
  <c r="UJ171" i="22"/>
  <c r="UJ255" i="22"/>
  <c r="UL73" i="22"/>
  <c r="PT315" i="22"/>
  <c r="UJ248" i="22"/>
  <c r="QL290" i="22"/>
  <c r="UJ93" i="22"/>
  <c r="QL128" i="22"/>
  <c r="UJ252" i="22"/>
  <c r="UJ77" i="22"/>
  <c r="UJ62" i="22"/>
  <c r="QL216" i="22"/>
  <c r="UJ78" i="22"/>
  <c r="UJ17" i="22"/>
  <c r="PT309" i="22"/>
  <c r="UJ153" i="22"/>
  <c r="QL281" i="22"/>
  <c r="UJ152" i="22"/>
  <c r="UJ52" i="22"/>
  <c r="UJ176" i="22"/>
  <c r="PT186" i="22"/>
  <c r="PT312" i="22"/>
  <c r="PT229" i="22"/>
  <c r="QL215" i="22"/>
  <c r="UJ122" i="22"/>
  <c r="QL285" i="22"/>
  <c r="UJ22" i="22"/>
  <c r="UK235" i="22"/>
  <c r="UK79" i="22"/>
  <c r="UJ117" i="22"/>
  <c r="QL289" i="22"/>
  <c r="UJ19" i="22"/>
  <c r="PT310" i="22"/>
  <c r="PT295" i="22"/>
  <c r="QL291" i="22"/>
  <c r="UJ270" i="22"/>
  <c r="UJ271" i="22"/>
  <c r="UJ5" i="22"/>
  <c r="UJ149" i="22"/>
  <c r="UJ242" i="22"/>
  <c r="QL131" i="22"/>
  <c r="UK68" i="22"/>
  <c r="O119" i="18"/>
  <c r="D119" i="18" s="1"/>
  <c r="H31" i="16"/>
  <c r="H29" i="16"/>
  <c r="B64" i="16"/>
  <c r="H28" i="16"/>
  <c r="H30" i="16"/>
  <c r="H27" i="16"/>
  <c r="C27" i="6"/>
  <c r="C26" i="6"/>
  <c r="J51" i="1"/>
  <c r="J8" i="6" s="1"/>
  <c r="PT276" i="22" l="1"/>
  <c r="PT279" i="22"/>
  <c r="PT277" i="22"/>
  <c r="PT275" i="22"/>
  <c r="PT274" i="22"/>
  <c r="PT280" i="22"/>
  <c r="PT278" i="22"/>
  <c r="PT243" i="22"/>
  <c r="UK89" i="22"/>
  <c r="UL97" i="22"/>
  <c r="UK90" i="22"/>
  <c r="UK165" i="22"/>
  <c r="UK109" i="22"/>
  <c r="UK257" i="22"/>
  <c r="UK96" i="22"/>
  <c r="UK113" i="22"/>
  <c r="UL68" i="22"/>
  <c r="UK271" i="22"/>
  <c r="UK19" i="22"/>
  <c r="QM215" i="22"/>
  <c r="UK176" i="22"/>
  <c r="UK17" i="22"/>
  <c r="QM290" i="22"/>
  <c r="UK255" i="22"/>
  <c r="UK40" i="22"/>
  <c r="UK102" i="22"/>
  <c r="UK24" i="22"/>
  <c r="UK21" i="22"/>
  <c r="UK207" i="22"/>
  <c r="PU178" i="22"/>
  <c r="UL161" i="22"/>
  <c r="UK14" i="22"/>
  <c r="PU231" i="22"/>
  <c r="PU296" i="22"/>
  <c r="QM288" i="22"/>
  <c r="UK59" i="22"/>
  <c r="UK35" i="22"/>
  <c r="UK37" i="22"/>
  <c r="UK87" i="22"/>
  <c r="PU293" i="22"/>
  <c r="UK16" i="22"/>
  <c r="PU230" i="22"/>
  <c r="PU194" i="22"/>
  <c r="PU316" i="22"/>
  <c r="PU195" i="22"/>
  <c r="UL121" i="22"/>
  <c r="QM284" i="22"/>
  <c r="QM285" i="22"/>
  <c r="UK242" i="22"/>
  <c r="PU295" i="22"/>
  <c r="UK22" i="22"/>
  <c r="UK153" i="22"/>
  <c r="UK248" i="22"/>
  <c r="PU313" i="22"/>
  <c r="UK107" i="22"/>
  <c r="UL247" i="22"/>
  <c r="UK66" i="22"/>
  <c r="UK6" i="22"/>
  <c r="UK211" i="22"/>
  <c r="UK48" i="22"/>
  <c r="UK47" i="22"/>
  <c r="PU193" i="22"/>
  <c r="UK29" i="22"/>
  <c r="UL208" i="22"/>
  <c r="PU300" i="22"/>
  <c r="PU222" i="22"/>
  <c r="UK168" i="22"/>
  <c r="PU192" i="22"/>
  <c r="UK169" i="22"/>
  <c r="PU311" i="22"/>
  <c r="PU221" i="22"/>
  <c r="QM292" i="22"/>
  <c r="UL120" i="22"/>
  <c r="UK23" i="22"/>
  <c r="UK94" i="22"/>
  <c r="UK209" i="22"/>
  <c r="UL241" i="22"/>
  <c r="UK41" i="22"/>
  <c r="PU182" i="22"/>
  <c r="UK159" i="22"/>
  <c r="QM286" i="22"/>
  <c r="UK75" i="22"/>
  <c r="QM136" i="22"/>
  <c r="QM129" i="22"/>
  <c r="UK103" i="22"/>
  <c r="PU314" i="22"/>
  <c r="UK51" i="22"/>
  <c r="PU321" i="22"/>
  <c r="PU179" i="22"/>
  <c r="UK98" i="22"/>
  <c r="UK34" i="22"/>
  <c r="UK84" i="22"/>
  <c r="UL42" i="22"/>
  <c r="UK30" i="22"/>
  <c r="UK126" i="22"/>
  <c r="UL265" i="22"/>
  <c r="QM283" i="22"/>
  <c r="PU308" i="22"/>
  <c r="UK202" i="22"/>
  <c r="PU191" i="22"/>
  <c r="QM287" i="22"/>
  <c r="UK270" i="22"/>
  <c r="QM289" i="22"/>
  <c r="PU229" i="22"/>
  <c r="UK52" i="22"/>
  <c r="UK78" i="22"/>
  <c r="UK252" i="22"/>
  <c r="UK171" i="22"/>
  <c r="PU219" i="22"/>
  <c r="QM139" i="22"/>
  <c r="PU303" i="22"/>
  <c r="PU190" i="22"/>
  <c r="QM218" i="22"/>
  <c r="UK125" i="22"/>
  <c r="UL32" i="22"/>
  <c r="UK99" i="22"/>
  <c r="UL106" i="22"/>
  <c r="UK13" i="22"/>
  <c r="QM140" i="22"/>
  <c r="UK154" i="22"/>
  <c r="UK18" i="22"/>
  <c r="UK260" i="22"/>
  <c r="PV298" i="22"/>
  <c r="QM128" i="22"/>
  <c r="PU315" i="22"/>
  <c r="UK166" i="22"/>
  <c r="UK92" i="22"/>
  <c r="UK95" i="22"/>
  <c r="UK54" i="22"/>
  <c r="UK237" i="22"/>
  <c r="UK70" i="22"/>
  <c r="UK111" i="22"/>
  <c r="UK55" i="22"/>
  <c r="PU181" i="22"/>
  <c r="UL53" i="22"/>
  <c r="UK44" i="22"/>
  <c r="UK58" i="22"/>
  <c r="UL83" i="22"/>
  <c r="UK76" i="22"/>
  <c r="PU224" i="22"/>
  <c r="QM143" i="22"/>
  <c r="PU236" i="22"/>
  <c r="UK112" i="22"/>
  <c r="UK43" i="22"/>
  <c r="UK162" i="22"/>
  <c r="PU225" i="22"/>
  <c r="PU197" i="22"/>
  <c r="PU233" i="22"/>
  <c r="PU183" i="22"/>
  <c r="PU200" i="22"/>
  <c r="UK64" i="22"/>
  <c r="UK85" i="22"/>
  <c r="UK110" i="22"/>
  <c r="PU228" i="22"/>
  <c r="UL273" i="22"/>
  <c r="UK213" i="22"/>
  <c r="UL38" i="22"/>
  <c r="UL88" i="22"/>
  <c r="UK108" i="22"/>
  <c r="UL104" i="22"/>
  <c r="UK245" i="22"/>
  <c r="UK115" i="22"/>
  <c r="PU226" i="22"/>
  <c r="PU189" i="22"/>
  <c r="QM282" i="22"/>
  <c r="UK10" i="22"/>
  <c r="PU180" i="22"/>
  <c r="UK74" i="22"/>
  <c r="UK148" i="22"/>
  <c r="UK57" i="22"/>
  <c r="UK212" i="22"/>
  <c r="UK250" i="22"/>
  <c r="PU320" i="22"/>
  <c r="UK251" i="22"/>
  <c r="UK164" i="22"/>
  <c r="PU294" i="22"/>
  <c r="PU198" i="22"/>
  <c r="UK114" i="22"/>
  <c r="UK117" i="22"/>
  <c r="QM216" i="22"/>
  <c r="UL201" i="22"/>
  <c r="UL80" i="22"/>
  <c r="PU306" i="22"/>
  <c r="UL50" i="22"/>
  <c r="UK147" i="22"/>
  <c r="PU304" i="22"/>
  <c r="UK86" i="22"/>
  <c r="UK61" i="22"/>
  <c r="QM217" i="22"/>
  <c r="UL91" i="22"/>
  <c r="UK246" i="22"/>
  <c r="QM133" i="22"/>
  <c r="UL146" i="22"/>
  <c r="UK9" i="22"/>
  <c r="UK149" i="22"/>
  <c r="PU312" i="22"/>
  <c r="UK5" i="22"/>
  <c r="QM291" i="22"/>
  <c r="PU310" i="22"/>
  <c r="UK122" i="22"/>
  <c r="UK62" i="22"/>
  <c r="UK93" i="22"/>
  <c r="UM73" i="22"/>
  <c r="UK116" i="22"/>
  <c r="PU227" i="22"/>
  <c r="UK214" i="22"/>
  <c r="UK259" i="22"/>
  <c r="PU175" i="22"/>
  <c r="UK155" i="22"/>
  <c r="UK119" i="22"/>
  <c r="UK266" i="22"/>
  <c r="UK249" i="22"/>
  <c r="UK167" i="22"/>
  <c r="UK258" i="22"/>
  <c r="UL204" i="22"/>
  <c r="UK69" i="22"/>
  <c r="UK254" i="22"/>
  <c r="UK268" i="22"/>
  <c r="PU297" i="22"/>
  <c r="UK272" i="22"/>
  <c r="UK151" i="22"/>
  <c r="UK26" i="22"/>
  <c r="UK244" i="22"/>
  <c r="UL101" i="22"/>
  <c r="QM141" i="22"/>
  <c r="UK39" i="22"/>
  <c r="UK205" i="22"/>
  <c r="UK267" i="22"/>
  <c r="PU317" i="22"/>
  <c r="UM82" i="22"/>
  <c r="UL123" i="22"/>
  <c r="UK56" i="22"/>
  <c r="UK60" i="22"/>
  <c r="UL269" i="22"/>
  <c r="PU223" i="22"/>
  <c r="PU173" i="22"/>
  <c r="QM135" i="22"/>
  <c r="PU234" i="22"/>
  <c r="UL177" i="22"/>
  <c r="UK33" i="22"/>
  <c r="UK118" i="22"/>
  <c r="UL319" i="22"/>
  <c r="PU172" i="22"/>
  <c r="UK12" i="22"/>
  <c r="UL124" i="22"/>
  <c r="QM137" i="22"/>
  <c r="UL79" i="22"/>
  <c r="PU186" i="22"/>
  <c r="PU309" i="22"/>
  <c r="UL100" i="22"/>
  <c r="UK263" i="22"/>
  <c r="UK46" i="22"/>
  <c r="UK25" i="22"/>
  <c r="UK15" i="22"/>
  <c r="PU184" i="22"/>
  <c r="UL67" i="22"/>
  <c r="QM127" i="22"/>
  <c r="PU174" i="22"/>
  <c r="PU302" i="22"/>
  <c r="PU240" i="22"/>
  <c r="UK63" i="22"/>
  <c r="PU305" i="22"/>
  <c r="UK170" i="22"/>
  <c r="UK157" i="22"/>
  <c r="UK81" i="22"/>
  <c r="UK262" i="22"/>
  <c r="UK264" i="22"/>
  <c r="UK256" i="22"/>
  <c r="QM130" i="22"/>
  <c r="UK152" i="22"/>
  <c r="QM131" i="22"/>
  <c r="UL235" i="22"/>
  <c r="QM281" i="22"/>
  <c r="UK77" i="22"/>
  <c r="UK28" i="22"/>
  <c r="PU299" i="22"/>
  <c r="UK188" i="22"/>
  <c r="UK49" i="22"/>
  <c r="UK31" i="22"/>
  <c r="UK203" i="22"/>
  <c r="UK7" i="22"/>
  <c r="PU322" i="22"/>
  <c r="PU220" i="22"/>
  <c r="UK71" i="22"/>
  <c r="UK45" i="22"/>
  <c r="UK8" i="22"/>
  <c r="PU232" i="22"/>
  <c r="UK145" i="22"/>
  <c r="UK27" i="22"/>
  <c r="UK253" i="22"/>
  <c r="PU239" i="22"/>
  <c r="QM134" i="22"/>
  <c r="UL210" i="22"/>
  <c r="QM142" i="22"/>
  <c r="UK65" i="22"/>
  <c r="UK238" i="22"/>
  <c r="UL36" i="22"/>
  <c r="UK20" i="22"/>
  <c r="UK160" i="22"/>
  <c r="PU199" i="22"/>
  <c r="UL163" i="22"/>
  <c r="PU196" i="22"/>
  <c r="UK150" i="22"/>
  <c r="PU301" i="22"/>
  <c r="UK187" i="22"/>
  <c r="UK156" i="22"/>
  <c r="QM132" i="22"/>
  <c r="UK11" i="22"/>
  <c r="UK206" i="22"/>
  <c r="QM144" i="22"/>
  <c r="UL261" i="22"/>
  <c r="UK72" i="22"/>
  <c r="UL105" i="22"/>
  <c r="PU185" i="22"/>
  <c r="UK158" i="22"/>
  <c r="QM138" i="22"/>
  <c r="PU307" i="22"/>
  <c r="O120" i="18"/>
  <c r="D120" i="18" s="1"/>
  <c r="H32" i="16"/>
  <c r="I12" i="9" s="1"/>
  <c r="H33" i="16"/>
  <c r="I13" i="9" s="1"/>
  <c r="I5" i="9"/>
  <c r="I6" i="9"/>
  <c r="I7" i="9"/>
  <c r="C24" i="6"/>
  <c r="C22" i="6"/>
  <c r="J50" i="1"/>
  <c r="J10" i="8" s="1"/>
  <c r="PU275" i="22" l="1"/>
  <c r="PU278" i="22"/>
  <c r="PU277" i="22"/>
  <c r="PU280" i="22"/>
  <c r="PU279" i="22"/>
  <c r="PU274" i="22"/>
  <c r="PU276" i="22"/>
  <c r="PU243" i="22"/>
  <c r="UL89" i="22"/>
  <c r="UL90" i="22"/>
  <c r="UM97" i="22"/>
  <c r="UL165" i="22"/>
  <c r="UL109" i="22"/>
  <c r="UL113" i="22"/>
  <c r="UL96" i="22"/>
  <c r="UL257" i="22"/>
  <c r="UL72" i="22"/>
  <c r="UM36" i="22"/>
  <c r="QN134" i="22"/>
  <c r="UL8" i="22"/>
  <c r="PV322" i="22"/>
  <c r="UL77" i="22"/>
  <c r="PV240" i="22"/>
  <c r="UL15" i="22"/>
  <c r="PV172" i="22"/>
  <c r="PV173" i="22"/>
  <c r="PV317" i="22"/>
  <c r="QN141" i="22"/>
  <c r="UL254" i="22"/>
  <c r="UL119" i="22"/>
  <c r="UL116" i="22"/>
  <c r="QN291" i="22"/>
  <c r="PV304" i="22"/>
  <c r="UM80" i="22"/>
  <c r="UL212" i="22"/>
  <c r="PV226" i="22"/>
  <c r="UL85" i="22"/>
  <c r="UL43" i="22"/>
  <c r="PV181" i="22"/>
  <c r="PV315" i="22"/>
  <c r="PW298" i="22"/>
  <c r="UL99" i="22"/>
  <c r="PV303" i="22"/>
  <c r="PV229" i="22"/>
  <c r="PV308" i="22"/>
  <c r="UL98" i="22"/>
  <c r="UL75" i="22"/>
  <c r="UL209" i="22"/>
  <c r="PV192" i="22"/>
  <c r="UM208" i="22"/>
  <c r="UL6" i="22"/>
  <c r="UM121" i="22"/>
  <c r="QN138" i="22"/>
  <c r="UL150" i="22"/>
  <c r="PV199" i="22"/>
  <c r="UL7" i="22"/>
  <c r="QN281" i="22"/>
  <c r="UL262" i="22"/>
  <c r="UL25" i="22"/>
  <c r="UM100" i="22"/>
  <c r="UM177" i="22"/>
  <c r="UL267" i="22"/>
  <c r="UM101" i="22"/>
  <c r="UL155" i="22"/>
  <c r="UL5" i="22"/>
  <c r="UM146" i="22"/>
  <c r="UL147" i="22"/>
  <c r="UM201" i="22"/>
  <c r="UL251" i="22"/>
  <c r="UL10" i="22"/>
  <c r="UM88" i="22"/>
  <c r="UL64" i="22"/>
  <c r="PV197" i="22"/>
  <c r="PV224" i="22"/>
  <c r="UL55" i="22"/>
  <c r="UL92" i="22"/>
  <c r="UL252" i="22"/>
  <c r="PV179" i="22"/>
  <c r="QN286" i="22"/>
  <c r="UL94" i="22"/>
  <c r="UL168" i="22"/>
  <c r="UL66" i="22"/>
  <c r="UL242" i="22"/>
  <c r="PV195" i="22"/>
  <c r="UL16" i="22"/>
  <c r="UL35" i="22"/>
  <c r="PV296" i="22"/>
  <c r="UM161" i="22"/>
  <c r="UL24" i="22"/>
  <c r="QN290" i="22"/>
  <c r="UL19" i="22"/>
  <c r="UL158" i="22"/>
  <c r="UM261" i="22"/>
  <c r="UL238" i="22"/>
  <c r="PV239" i="22"/>
  <c r="UL27" i="22"/>
  <c r="UL45" i="22"/>
  <c r="UL188" i="22"/>
  <c r="QN130" i="22"/>
  <c r="UL170" i="22"/>
  <c r="QN127" i="22"/>
  <c r="QN137" i="22"/>
  <c r="PV223" i="22"/>
  <c r="UM123" i="22"/>
  <c r="UL272" i="22"/>
  <c r="UL167" i="22"/>
  <c r="UL214" i="22"/>
  <c r="QN217" i="22"/>
  <c r="UL114" i="22"/>
  <c r="UL57" i="22"/>
  <c r="UL115" i="22"/>
  <c r="PV228" i="22"/>
  <c r="UL112" i="22"/>
  <c r="UL44" i="22"/>
  <c r="UL54" i="22"/>
  <c r="QN128" i="22"/>
  <c r="QN140" i="22"/>
  <c r="UM32" i="22"/>
  <c r="QN289" i="22"/>
  <c r="QN283" i="22"/>
  <c r="UM42" i="22"/>
  <c r="UL103" i="22"/>
  <c r="UL41" i="22"/>
  <c r="PV221" i="22"/>
  <c r="UL29" i="22"/>
  <c r="UL248" i="22"/>
  <c r="PV301" i="22"/>
  <c r="QN144" i="22"/>
  <c r="PV196" i="22"/>
  <c r="UL160" i="22"/>
  <c r="QN142" i="22"/>
  <c r="UL145" i="22"/>
  <c r="UL203" i="22"/>
  <c r="UL256" i="22"/>
  <c r="PV305" i="22"/>
  <c r="UL46" i="22"/>
  <c r="PV234" i="22"/>
  <c r="UM269" i="22"/>
  <c r="UL205" i="22"/>
  <c r="PV297" i="22"/>
  <c r="UL249" i="22"/>
  <c r="PV227" i="22"/>
  <c r="UL122" i="22"/>
  <c r="QN133" i="22"/>
  <c r="PV198" i="22"/>
  <c r="UL148" i="22"/>
  <c r="UL245" i="22"/>
  <c r="UM38" i="22"/>
  <c r="PV225" i="22"/>
  <c r="UL76" i="22"/>
  <c r="UM53" i="22"/>
  <c r="UL13" i="22"/>
  <c r="QN218" i="22"/>
  <c r="UL78" i="22"/>
  <c r="PV191" i="22"/>
  <c r="UM265" i="22"/>
  <c r="PV321" i="22"/>
  <c r="UL159" i="22"/>
  <c r="UL23" i="22"/>
  <c r="PV222" i="22"/>
  <c r="UL211" i="22"/>
  <c r="UM247" i="22"/>
  <c r="UL153" i="22"/>
  <c r="PV316" i="22"/>
  <c r="PV293" i="22"/>
  <c r="UL59" i="22"/>
  <c r="PV231" i="22"/>
  <c r="PV178" i="22"/>
  <c r="UL102" i="22"/>
  <c r="UL17" i="22"/>
  <c r="UL11" i="22"/>
  <c r="QN132" i="22"/>
  <c r="PV185" i="22"/>
  <c r="UL156" i="22"/>
  <c r="UL71" i="22"/>
  <c r="PV299" i="22"/>
  <c r="UM235" i="22"/>
  <c r="UL81" i="22"/>
  <c r="PV302" i="22"/>
  <c r="UM67" i="22"/>
  <c r="PV309" i="22"/>
  <c r="UM124" i="22"/>
  <c r="UM319" i="22"/>
  <c r="UL244" i="22"/>
  <c r="UL69" i="22"/>
  <c r="PV175" i="22"/>
  <c r="UN73" i="22"/>
  <c r="PV312" i="22"/>
  <c r="UL61" i="22"/>
  <c r="UM50" i="22"/>
  <c r="PV320" i="22"/>
  <c r="QN282" i="22"/>
  <c r="UL110" i="22"/>
  <c r="PV200" i="22"/>
  <c r="PV236" i="22"/>
  <c r="UL111" i="22"/>
  <c r="UL260" i="22"/>
  <c r="QN139" i="22"/>
  <c r="UL270" i="22"/>
  <c r="UL84" i="22"/>
  <c r="QN129" i="22"/>
  <c r="PV311" i="22"/>
  <c r="PV193" i="22"/>
  <c r="QN285" i="22"/>
  <c r="UL206" i="22"/>
  <c r="UL20" i="22"/>
  <c r="UL253" i="22"/>
  <c r="PV220" i="22"/>
  <c r="QN131" i="22"/>
  <c r="UL157" i="22"/>
  <c r="PV174" i="22"/>
  <c r="UL12" i="22"/>
  <c r="QN135" i="22"/>
  <c r="UN82" i="22"/>
  <c r="UL26" i="22"/>
  <c r="UL266" i="22"/>
  <c r="UL93" i="22"/>
  <c r="UL149" i="22"/>
  <c r="UL86" i="22"/>
  <c r="QN216" i="22"/>
  <c r="UL74" i="22"/>
  <c r="UL213" i="22"/>
  <c r="PV183" i="22"/>
  <c r="QN143" i="22"/>
  <c r="UM83" i="22"/>
  <c r="UL95" i="22"/>
  <c r="UL18" i="22"/>
  <c r="UM106" i="22"/>
  <c r="PV190" i="22"/>
  <c r="UL52" i="22"/>
  <c r="UL202" i="22"/>
  <c r="UL34" i="22"/>
  <c r="QN136" i="22"/>
  <c r="UL169" i="22"/>
  <c r="UL47" i="22"/>
  <c r="UL107" i="22"/>
  <c r="UL22" i="22"/>
  <c r="QN284" i="22"/>
  <c r="UL87" i="22"/>
  <c r="UL14" i="22"/>
  <c r="UL207" i="22"/>
  <c r="UL40" i="22"/>
  <c r="UL176" i="22"/>
  <c r="UL271" i="22"/>
  <c r="PV307" i="22"/>
  <c r="UM105" i="22"/>
  <c r="UL187" i="22"/>
  <c r="UM163" i="22"/>
  <c r="UL65" i="22"/>
  <c r="UM210" i="22"/>
  <c r="PV232" i="22"/>
  <c r="UL31" i="22"/>
  <c r="UL28" i="22"/>
  <c r="UL264" i="22"/>
  <c r="UL63" i="22"/>
  <c r="PV184" i="22"/>
  <c r="PV186" i="22"/>
  <c r="UL118" i="22"/>
  <c r="UL60" i="22"/>
  <c r="UL39" i="22"/>
  <c r="UL268" i="22"/>
  <c r="UM204" i="22"/>
  <c r="PV310" i="22"/>
  <c r="UL246" i="22"/>
  <c r="PV306" i="22"/>
  <c r="PV294" i="22"/>
  <c r="UL250" i="22"/>
  <c r="PV189" i="22"/>
  <c r="UM104" i="22"/>
  <c r="UL162" i="22"/>
  <c r="UL70" i="22"/>
  <c r="UL166" i="22"/>
  <c r="UL125" i="22"/>
  <c r="PV219" i="22"/>
  <c r="UL126" i="22"/>
  <c r="UL51" i="22"/>
  <c r="UM241" i="22"/>
  <c r="UM120" i="22"/>
  <c r="PV300" i="22"/>
  <c r="PV194" i="22"/>
  <c r="UL117" i="22"/>
  <c r="UL49" i="22"/>
  <c r="UL152" i="22"/>
  <c r="UL263" i="22"/>
  <c r="UM79" i="22"/>
  <c r="UL33" i="22"/>
  <c r="UL56" i="22"/>
  <c r="UL151" i="22"/>
  <c r="UL258" i="22"/>
  <c r="UL259" i="22"/>
  <c r="UL62" i="22"/>
  <c r="UL9" i="22"/>
  <c r="UM91" i="22"/>
  <c r="UL164" i="22"/>
  <c r="PV180" i="22"/>
  <c r="UL108" i="22"/>
  <c r="UM273" i="22"/>
  <c r="PV233" i="22"/>
  <c r="UL58" i="22"/>
  <c r="UL237" i="22"/>
  <c r="UL154" i="22"/>
  <c r="UL171" i="22"/>
  <c r="QN287" i="22"/>
  <c r="UL30" i="22"/>
  <c r="PV314" i="22"/>
  <c r="PV182" i="22"/>
  <c r="QN292" i="22"/>
  <c r="UL48" i="22"/>
  <c r="PV313" i="22"/>
  <c r="PV295" i="22"/>
  <c r="PV230" i="22"/>
  <c r="UL37" i="22"/>
  <c r="QN288" i="22"/>
  <c r="UL21" i="22"/>
  <c r="UL255" i="22"/>
  <c r="QN215" i="22"/>
  <c r="UM68" i="22"/>
  <c r="O121" i="18"/>
  <c r="D121" i="18" s="1"/>
  <c r="C30" i="8"/>
  <c r="C31" i="8"/>
  <c r="I22" i="6"/>
  <c r="I20" i="6"/>
  <c r="C38" i="6"/>
  <c r="I23" i="6"/>
  <c r="I19" i="6"/>
  <c r="I21" i="6"/>
  <c r="J49" i="1"/>
  <c r="J9" i="8" s="1"/>
  <c r="PV280" i="22" l="1"/>
  <c r="PV276" i="22"/>
  <c r="PV277" i="22"/>
  <c r="PV274" i="22"/>
  <c r="PV278" i="22"/>
  <c r="PV279" i="22"/>
  <c r="PV275" i="22"/>
  <c r="PV243" i="22"/>
  <c r="UM89" i="22"/>
  <c r="UN97" i="22"/>
  <c r="UM90" i="22"/>
  <c r="UM165" i="22"/>
  <c r="UM109" i="22"/>
  <c r="UM257" i="22"/>
  <c r="UM96" i="22"/>
  <c r="UM113" i="22"/>
  <c r="UM48" i="22"/>
  <c r="QO215" i="22"/>
  <c r="PW313" i="22"/>
  <c r="UN120" i="22"/>
  <c r="UM63" i="22"/>
  <c r="UM187" i="22"/>
  <c r="UM34" i="22"/>
  <c r="UN83" i="22"/>
  <c r="UO82" i="22"/>
  <c r="UM253" i="22"/>
  <c r="UM84" i="22"/>
  <c r="PW200" i="22"/>
  <c r="UN319" i="22"/>
  <c r="UM71" i="22"/>
  <c r="UN53" i="22"/>
  <c r="QO133" i="22"/>
  <c r="UM46" i="22"/>
  <c r="UN42" i="22"/>
  <c r="UM94" i="22"/>
  <c r="UN105" i="22"/>
  <c r="UM47" i="22"/>
  <c r="UM18" i="22"/>
  <c r="UM157" i="22"/>
  <c r="PW311" i="22"/>
  <c r="UM270" i="22"/>
  <c r="UM110" i="22"/>
  <c r="UM61" i="22"/>
  <c r="UM69" i="22"/>
  <c r="UM81" i="22"/>
  <c r="UN265" i="22"/>
  <c r="UM13" i="22"/>
  <c r="UM76" i="22"/>
  <c r="UM148" i="22"/>
  <c r="UM122" i="22"/>
  <c r="PW305" i="22"/>
  <c r="QO142" i="22"/>
  <c r="QO144" i="22"/>
  <c r="PW221" i="22"/>
  <c r="QO283" i="22"/>
  <c r="QO140" i="22"/>
  <c r="UM112" i="22"/>
  <c r="UM114" i="22"/>
  <c r="UM167" i="22"/>
  <c r="QO137" i="22"/>
  <c r="UM188" i="22"/>
  <c r="UM238" i="22"/>
  <c r="QO290" i="22"/>
  <c r="UM35" i="22"/>
  <c r="UM66" i="22"/>
  <c r="QO286" i="22"/>
  <c r="PW224" i="22"/>
  <c r="UM10" i="22"/>
  <c r="UN146" i="22"/>
  <c r="UM262" i="22"/>
  <c r="PW199" i="22"/>
  <c r="UM6" i="22"/>
  <c r="UM75" i="22"/>
  <c r="PW303" i="22"/>
  <c r="PW181" i="22"/>
  <c r="PW226" i="22"/>
  <c r="QO291" i="22"/>
  <c r="QO141" i="22"/>
  <c r="UM15" i="22"/>
  <c r="PW322" i="22"/>
  <c r="UM255" i="22"/>
  <c r="UM164" i="22"/>
  <c r="UM33" i="22"/>
  <c r="PW194" i="22"/>
  <c r="UN241" i="22"/>
  <c r="UM166" i="22"/>
  <c r="UN104" i="22"/>
  <c r="PW306" i="22"/>
  <c r="UN204" i="22"/>
  <c r="UM118" i="22"/>
  <c r="UM264" i="22"/>
  <c r="UN210" i="22"/>
  <c r="UM40" i="22"/>
  <c r="UM87" i="22"/>
  <c r="UM202" i="22"/>
  <c r="QO143" i="22"/>
  <c r="QO216" i="22"/>
  <c r="QO135" i="22"/>
  <c r="UM20" i="22"/>
  <c r="UN124" i="22"/>
  <c r="UM11" i="22"/>
  <c r="PW178" i="22"/>
  <c r="PW316" i="22"/>
  <c r="PW222" i="22"/>
  <c r="UM205" i="22"/>
  <c r="PW233" i="22"/>
  <c r="UN273" i="22"/>
  <c r="UN79" i="22"/>
  <c r="PW189" i="22"/>
  <c r="UM268" i="22"/>
  <c r="UM28" i="22"/>
  <c r="UM207" i="22"/>
  <c r="UM169" i="22"/>
  <c r="PW183" i="22"/>
  <c r="UM266" i="22"/>
  <c r="QO131" i="22"/>
  <c r="QO139" i="22"/>
  <c r="QO282" i="22"/>
  <c r="UM244" i="22"/>
  <c r="PW309" i="22"/>
  <c r="UM156" i="22"/>
  <c r="PW231" i="22"/>
  <c r="PW191" i="22"/>
  <c r="PW198" i="22"/>
  <c r="UN269" i="22"/>
  <c r="UM256" i="22"/>
  <c r="PW301" i="22"/>
  <c r="QO289" i="22"/>
  <c r="PW228" i="22"/>
  <c r="UN261" i="22"/>
  <c r="UM24" i="22"/>
  <c r="UM16" i="22"/>
  <c r="PW179" i="22"/>
  <c r="PW197" i="22"/>
  <c r="UM251" i="22"/>
  <c r="UN101" i="22"/>
  <c r="UN100" i="22"/>
  <c r="QO281" i="22"/>
  <c r="UM150" i="22"/>
  <c r="UN208" i="22"/>
  <c r="UM98" i="22"/>
  <c r="UM99" i="22"/>
  <c r="UM212" i="22"/>
  <c r="UM116" i="22"/>
  <c r="PW317" i="22"/>
  <c r="PW240" i="22"/>
  <c r="UM8" i="22"/>
  <c r="UN36" i="22"/>
  <c r="PW230" i="22"/>
  <c r="QO287" i="22"/>
  <c r="UN91" i="22"/>
  <c r="UM258" i="22"/>
  <c r="UM152" i="22"/>
  <c r="PW219" i="22"/>
  <c r="UM70" i="22"/>
  <c r="UM246" i="22"/>
  <c r="PW186" i="22"/>
  <c r="UM65" i="22"/>
  <c r="PW307" i="22"/>
  <c r="QO284" i="22"/>
  <c r="UM52" i="22"/>
  <c r="UM95" i="22"/>
  <c r="UM86" i="22"/>
  <c r="UM12" i="22"/>
  <c r="UM206" i="22"/>
  <c r="UM111" i="22"/>
  <c r="PW312" i="22"/>
  <c r="UN235" i="22"/>
  <c r="UM153" i="22"/>
  <c r="UM23" i="22"/>
  <c r="PW225" i="22"/>
  <c r="PW227" i="22"/>
  <c r="UM41" i="22"/>
  <c r="QO128" i="22"/>
  <c r="QO217" i="22"/>
  <c r="UM272" i="22"/>
  <c r="QO127" i="22"/>
  <c r="UM45" i="22"/>
  <c r="UM5" i="22"/>
  <c r="UM154" i="22"/>
  <c r="UM259" i="22"/>
  <c r="UM21" i="22"/>
  <c r="QO292" i="22"/>
  <c r="PW295" i="22"/>
  <c r="UM171" i="22"/>
  <c r="UM108" i="22"/>
  <c r="UM151" i="22"/>
  <c r="UM49" i="22"/>
  <c r="UM51" i="22"/>
  <c r="UM162" i="22"/>
  <c r="PW310" i="22"/>
  <c r="UM39" i="22"/>
  <c r="PW184" i="22"/>
  <c r="UM31" i="22"/>
  <c r="UM271" i="22"/>
  <c r="UM22" i="22"/>
  <c r="QO136" i="22"/>
  <c r="UM149" i="22"/>
  <c r="QO129" i="22"/>
  <c r="UN67" i="22"/>
  <c r="PW185" i="22"/>
  <c r="UM17" i="22"/>
  <c r="UM59" i="22"/>
  <c r="UN38" i="22"/>
  <c r="UM249" i="22"/>
  <c r="UM203" i="22"/>
  <c r="UM248" i="22"/>
  <c r="UM54" i="22"/>
  <c r="UN123" i="22"/>
  <c r="UM170" i="22"/>
  <c r="UM27" i="22"/>
  <c r="UN161" i="22"/>
  <c r="PW195" i="22"/>
  <c r="UM168" i="22"/>
  <c r="UM92" i="22"/>
  <c r="UM64" i="22"/>
  <c r="UN201" i="22"/>
  <c r="UM267" i="22"/>
  <c r="UM25" i="22"/>
  <c r="UM7" i="22"/>
  <c r="QO138" i="22"/>
  <c r="PW192" i="22"/>
  <c r="PW308" i="22"/>
  <c r="PX298" i="22"/>
  <c r="UM43" i="22"/>
  <c r="UN80" i="22"/>
  <c r="UM119" i="22"/>
  <c r="PW173" i="22"/>
  <c r="UM37" i="22"/>
  <c r="UN68" i="22"/>
  <c r="PW182" i="22"/>
  <c r="UM237" i="22"/>
  <c r="UM9" i="22"/>
  <c r="UM263" i="22"/>
  <c r="PW300" i="22"/>
  <c r="UM125" i="22"/>
  <c r="UM250" i="22"/>
  <c r="UN163" i="22"/>
  <c r="UM14" i="22"/>
  <c r="PW190" i="22"/>
  <c r="UM213" i="22"/>
  <c r="UM26" i="22"/>
  <c r="PW220" i="22"/>
  <c r="QO285" i="22"/>
  <c r="PW236" i="22"/>
  <c r="PW320" i="22"/>
  <c r="UO73" i="22"/>
  <c r="PW299" i="22"/>
  <c r="UN247" i="22"/>
  <c r="UM159" i="22"/>
  <c r="UM78" i="22"/>
  <c r="PW234" i="22"/>
  <c r="UM160" i="22"/>
  <c r="UM103" i="22"/>
  <c r="UM115" i="22"/>
  <c r="UM158" i="22"/>
  <c r="UM93" i="22"/>
  <c r="UM30" i="22"/>
  <c r="QO288" i="22"/>
  <c r="PW314" i="22"/>
  <c r="UM58" i="22"/>
  <c r="PW180" i="22"/>
  <c r="UM62" i="22"/>
  <c r="UM56" i="22"/>
  <c r="UM117" i="22"/>
  <c r="UM126" i="22"/>
  <c r="PW294" i="22"/>
  <c r="UM60" i="22"/>
  <c r="PW232" i="22"/>
  <c r="UM176" i="22"/>
  <c r="UM107" i="22"/>
  <c r="UN106" i="22"/>
  <c r="UM74" i="22"/>
  <c r="PW174" i="22"/>
  <c r="PW193" i="22"/>
  <c r="UM260" i="22"/>
  <c r="UN50" i="22"/>
  <c r="PW175" i="22"/>
  <c r="PW302" i="22"/>
  <c r="QO132" i="22"/>
  <c r="UM102" i="22"/>
  <c r="PW293" i="22"/>
  <c r="UM211" i="22"/>
  <c r="PW321" i="22"/>
  <c r="QO218" i="22"/>
  <c r="UM245" i="22"/>
  <c r="PW297" i="22"/>
  <c r="UM145" i="22"/>
  <c r="PW196" i="22"/>
  <c r="UM29" i="22"/>
  <c r="UN32" i="22"/>
  <c r="UM44" i="22"/>
  <c r="UM57" i="22"/>
  <c r="UM214" i="22"/>
  <c r="PW223" i="22"/>
  <c r="QO130" i="22"/>
  <c r="PW239" i="22"/>
  <c r="UM19" i="22"/>
  <c r="PW296" i="22"/>
  <c r="UM242" i="22"/>
  <c r="UM252" i="22"/>
  <c r="UM55" i="22"/>
  <c r="UN88" i="22"/>
  <c r="UM147" i="22"/>
  <c r="UM155" i="22"/>
  <c r="UN177" i="22"/>
  <c r="UN121" i="22"/>
  <c r="UM209" i="22"/>
  <c r="PW229" i="22"/>
  <c r="PW315" i="22"/>
  <c r="UM85" i="22"/>
  <c r="PW304" i="22"/>
  <c r="UM254" i="22"/>
  <c r="PW172" i="22"/>
  <c r="UM77" i="22"/>
  <c r="QO134" i="22"/>
  <c r="UM72" i="22"/>
  <c r="O122" i="18"/>
  <c r="D122" i="18" s="1"/>
  <c r="M6" i="9"/>
  <c r="C28" i="8"/>
  <c r="C27" i="8"/>
  <c r="M5" i="9"/>
  <c r="M13" i="9"/>
  <c r="I25" i="6"/>
  <c r="M12" i="9"/>
  <c r="I24" i="6"/>
  <c r="M7" i="9"/>
  <c r="J48" i="1"/>
  <c r="J19" i="18" s="1"/>
  <c r="PW274" i="22" l="1"/>
  <c r="PW275" i="22"/>
  <c r="PW277" i="22"/>
  <c r="PW279" i="22"/>
  <c r="PW276" i="22"/>
  <c r="PW278" i="22"/>
  <c r="PW280" i="22"/>
  <c r="PW243" i="22"/>
  <c r="UN89" i="22"/>
  <c r="UN90" i="22"/>
  <c r="UO97" i="22"/>
  <c r="UN165" i="22"/>
  <c r="UN109" i="22"/>
  <c r="UN113" i="22"/>
  <c r="UN96" i="22"/>
  <c r="UN257" i="22"/>
  <c r="UN55" i="22"/>
  <c r="PX174" i="22"/>
  <c r="UN27" i="22"/>
  <c r="UN85" i="22"/>
  <c r="UN155" i="22"/>
  <c r="PX239" i="22"/>
  <c r="PX196" i="22"/>
  <c r="UN102" i="22"/>
  <c r="UO50" i="22"/>
  <c r="PX232" i="22"/>
  <c r="PX180" i="22"/>
  <c r="UN115" i="22"/>
  <c r="UP73" i="22"/>
  <c r="PX190" i="22"/>
  <c r="UN37" i="22"/>
  <c r="UN7" i="22"/>
  <c r="UO201" i="22"/>
  <c r="UN203" i="22"/>
  <c r="UN39" i="22"/>
  <c r="UN259" i="22"/>
  <c r="UN41" i="22"/>
  <c r="UN206" i="22"/>
  <c r="PX186" i="22"/>
  <c r="UN212" i="22"/>
  <c r="UO208" i="22"/>
  <c r="UO101" i="22"/>
  <c r="UO261" i="22"/>
  <c r="PX231" i="22"/>
  <c r="PX183" i="22"/>
  <c r="UO273" i="22"/>
  <c r="QP143" i="22"/>
  <c r="UO210" i="22"/>
  <c r="UN255" i="22"/>
  <c r="QP141" i="22"/>
  <c r="PX303" i="22"/>
  <c r="UN10" i="22"/>
  <c r="UN66" i="22"/>
  <c r="UN188" i="22"/>
  <c r="UN112" i="22"/>
  <c r="QP144" i="22"/>
  <c r="UN148" i="22"/>
  <c r="UN81" i="22"/>
  <c r="UN94" i="22"/>
  <c r="UO53" i="22"/>
  <c r="UN84" i="22"/>
  <c r="UN34" i="22"/>
  <c r="UN29" i="22"/>
  <c r="UN62" i="22"/>
  <c r="UN77" i="22"/>
  <c r="UO121" i="22"/>
  <c r="UN252" i="22"/>
  <c r="UN57" i="22"/>
  <c r="QP218" i="22"/>
  <c r="UN74" i="22"/>
  <c r="UN117" i="22"/>
  <c r="UN30" i="22"/>
  <c r="PX234" i="22"/>
  <c r="UN159" i="22"/>
  <c r="QP285" i="22"/>
  <c r="UN125" i="22"/>
  <c r="UN237" i="22"/>
  <c r="PX173" i="22"/>
  <c r="PY298" i="22"/>
  <c r="UN168" i="22"/>
  <c r="UN170" i="22"/>
  <c r="UN17" i="22"/>
  <c r="UN22" i="22"/>
  <c r="UN49" i="22"/>
  <c r="PX295" i="22"/>
  <c r="QP127" i="22"/>
  <c r="UO235" i="22"/>
  <c r="UN52" i="22"/>
  <c r="UN8" i="22"/>
  <c r="PX179" i="22"/>
  <c r="UN256" i="22"/>
  <c r="QP282" i="22"/>
  <c r="UN268" i="22"/>
  <c r="PX316" i="22"/>
  <c r="UO124" i="22"/>
  <c r="PX306" i="22"/>
  <c r="UO241" i="22"/>
  <c r="UN262" i="22"/>
  <c r="UN209" i="22"/>
  <c r="UO177" i="22"/>
  <c r="PX175" i="22"/>
  <c r="UN78" i="22"/>
  <c r="QP138" i="22"/>
  <c r="PX315" i="22"/>
  <c r="UN147" i="22"/>
  <c r="QP130" i="22"/>
  <c r="PX321" i="22"/>
  <c r="UN260" i="22"/>
  <c r="UO106" i="22"/>
  <c r="UN93" i="22"/>
  <c r="UO247" i="22"/>
  <c r="PX220" i="22"/>
  <c r="PX300" i="22"/>
  <c r="UN119" i="22"/>
  <c r="UN25" i="22"/>
  <c r="PX195" i="22"/>
  <c r="UO123" i="22"/>
  <c r="PX185" i="22"/>
  <c r="UN271" i="22"/>
  <c r="UN151" i="22"/>
  <c r="UN154" i="22"/>
  <c r="UN23" i="22"/>
  <c r="UN12" i="22"/>
  <c r="UN246" i="22"/>
  <c r="QP287" i="22"/>
  <c r="UN251" i="22"/>
  <c r="PX228" i="22"/>
  <c r="QP139" i="22"/>
  <c r="PX189" i="22"/>
  <c r="PX178" i="22"/>
  <c r="UN202" i="22"/>
  <c r="UN264" i="22"/>
  <c r="UO104" i="22"/>
  <c r="QP291" i="22"/>
  <c r="UN75" i="22"/>
  <c r="PX224" i="22"/>
  <c r="UN35" i="22"/>
  <c r="QP137" i="22"/>
  <c r="QP140" i="22"/>
  <c r="QP142" i="22"/>
  <c r="UN76" i="22"/>
  <c r="UN69" i="22"/>
  <c r="UN270" i="22"/>
  <c r="UN18" i="22"/>
  <c r="UO42" i="22"/>
  <c r="UN71" i="22"/>
  <c r="UN253" i="22"/>
  <c r="PX313" i="22"/>
  <c r="UN214" i="22"/>
  <c r="UN126" i="22"/>
  <c r="UN250" i="22"/>
  <c r="UN43" i="22"/>
  <c r="PX172" i="22"/>
  <c r="UN242" i="22"/>
  <c r="UN44" i="22"/>
  <c r="UN145" i="22"/>
  <c r="QP132" i="22"/>
  <c r="UN60" i="22"/>
  <c r="UN58" i="22"/>
  <c r="PX320" i="22"/>
  <c r="UN14" i="22"/>
  <c r="PX182" i="22"/>
  <c r="PX308" i="22"/>
  <c r="UN64" i="22"/>
  <c r="UN249" i="22"/>
  <c r="UN149" i="22"/>
  <c r="PX310" i="22"/>
  <c r="QP292" i="22"/>
  <c r="UN272" i="22"/>
  <c r="PX312" i="22"/>
  <c r="QP284" i="22"/>
  <c r="UN152" i="22"/>
  <c r="PX240" i="22"/>
  <c r="UN150" i="22"/>
  <c r="UO269" i="22"/>
  <c r="UN156" i="22"/>
  <c r="UN169" i="22"/>
  <c r="PX233" i="22"/>
  <c r="UN20" i="22"/>
  <c r="PX194" i="22"/>
  <c r="UN19" i="22"/>
  <c r="UN176" i="22"/>
  <c r="UN213" i="22"/>
  <c r="UN254" i="22"/>
  <c r="PX229" i="22"/>
  <c r="UO88" i="22"/>
  <c r="PX296" i="22"/>
  <c r="UO32" i="22"/>
  <c r="PX297" i="22"/>
  <c r="PX302" i="22"/>
  <c r="UN107" i="22"/>
  <c r="UN56" i="22"/>
  <c r="UN158" i="22"/>
  <c r="PX236" i="22"/>
  <c r="UN263" i="22"/>
  <c r="UO80" i="22"/>
  <c r="UN267" i="22"/>
  <c r="UN54" i="22"/>
  <c r="UO38" i="22"/>
  <c r="UO67" i="22"/>
  <c r="UN162" i="22"/>
  <c r="UN21" i="22"/>
  <c r="QP217" i="22"/>
  <c r="UN153" i="22"/>
  <c r="UN86" i="22"/>
  <c r="UN70" i="22"/>
  <c r="PX230" i="22"/>
  <c r="UN99" i="22"/>
  <c r="PX197" i="22"/>
  <c r="QP289" i="22"/>
  <c r="PX309" i="22"/>
  <c r="UN207" i="22"/>
  <c r="UN205" i="22"/>
  <c r="QP135" i="22"/>
  <c r="UN118" i="22"/>
  <c r="UN166" i="22"/>
  <c r="PX322" i="22"/>
  <c r="PX226" i="22"/>
  <c r="QP290" i="22"/>
  <c r="UN167" i="22"/>
  <c r="QP283" i="22"/>
  <c r="PX305" i="22"/>
  <c r="UN13" i="22"/>
  <c r="UN61" i="22"/>
  <c r="PX311" i="22"/>
  <c r="UN47" i="22"/>
  <c r="UN46" i="22"/>
  <c r="UO319" i="22"/>
  <c r="UP82" i="22"/>
  <c r="UN187" i="22"/>
  <c r="QP215" i="22"/>
  <c r="QP134" i="22"/>
  <c r="UN245" i="22"/>
  <c r="QP288" i="22"/>
  <c r="UN160" i="22"/>
  <c r="UN72" i="22"/>
  <c r="PX223" i="22"/>
  <c r="UN211" i="22"/>
  <c r="PX193" i="22"/>
  <c r="PX294" i="22"/>
  <c r="PX314" i="22"/>
  <c r="UN103" i="22"/>
  <c r="PX299" i="22"/>
  <c r="UN26" i="22"/>
  <c r="UO163" i="22"/>
  <c r="PX192" i="22"/>
  <c r="UN92" i="22"/>
  <c r="UO161" i="22"/>
  <c r="UN31" i="22"/>
  <c r="UN108" i="22"/>
  <c r="UN5" i="22"/>
  <c r="PX227" i="22"/>
  <c r="UN111" i="22"/>
  <c r="PX307" i="22"/>
  <c r="UN258" i="22"/>
  <c r="PX317" i="22"/>
  <c r="QP281" i="22"/>
  <c r="UN16" i="22"/>
  <c r="PX198" i="22"/>
  <c r="QP131" i="22"/>
  <c r="UN11" i="22"/>
  <c r="UN87" i="22"/>
  <c r="UN33" i="22"/>
  <c r="UN6" i="22"/>
  <c r="PX304" i="22"/>
  <c r="PX293" i="22"/>
  <c r="UN9" i="22"/>
  <c r="UO68" i="22"/>
  <c r="UN248" i="22"/>
  <c r="UN59" i="22"/>
  <c r="QP129" i="22"/>
  <c r="QP136" i="22"/>
  <c r="PX184" i="22"/>
  <c r="UN51" i="22"/>
  <c r="UN171" i="22"/>
  <c r="UN45" i="22"/>
  <c r="QP128" i="22"/>
  <c r="PX225" i="22"/>
  <c r="UN95" i="22"/>
  <c r="UN65" i="22"/>
  <c r="PX219" i="22"/>
  <c r="UO91" i="22"/>
  <c r="UO36" i="22"/>
  <c r="UN116" i="22"/>
  <c r="UN98" i="22"/>
  <c r="UO100" i="22"/>
  <c r="UN24" i="22"/>
  <c r="PX301" i="22"/>
  <c r="PX191" i="22"/>
  <c r="UN244" i="22"/>
  <c r="UN266" i="22"/>
  <c r="UN28" i="22"/>
  <c r="UO79" i="22"/>
  <c r="PX222" i="22"/>
  <c r="QP216" i="22"/>
  <c r="UN40" i="22"/>
  <c r="UO204" i="22"/>
  <c r="UN164" i="22"/>
  <c r="UN15" i="22"/>
  <c r="PX181" i="22"/>
  <c r="PX199" i="22"/>
  <c r="UO146" i="22"/>
  <c r="QP286" i="22"/>
  <c r="UN238" i="22"/>
  <c r="UN114" i="22"/>
  <c r="PX221" i="22"/>
  <c r="UN122" i="22"/>
  <c r="UO265" i="22"/>
  <c r="UN110" i="22"/>
  <c r="UN157" i="22"/>
  <c r="UO105" i="22"/>
  <c r="QP133" i="22"/>
  <c r="PX200" i="22"/>
  <c r="UO83" i="22"/>
  <c r="UN63" i="22"/>
  <c r="UO120" i="22"/>
  <c r="UN48" i="22"/>
  <c r="O123" i="18"/>
  <c r="D123" i="18" s="1"/>
  <c r="B319" i="18"/>
  <c r="B306" i="18"/>
  <c r="I20" i="8"/>
  <c r="I23" i="8"/>
  <c r="I22" i="8"/>
  <c r="I19" i="8"/>
  <c r="C38" i="8"/>
  <c r="I21" i="8"/>
  <c r="J47" i="1"/>
  <c r="J18" i="18" s="1"/>
  <c r="PX279" i="22" l="1"/>
  <c r="PX280" i="22"/>
  <c r="PX277" i="22"/>
  <c r="PX278" i="22"/>
  <c r="PX275" i="22"/>
  <c r="PX276" i="22"/>
  <c r="PX274" i="22"/>
  <c r="PX243" i="22"/>
  <c r="UO89" i="22"/>
  <c r="UP97" i="22"/>
  <c r="UO90" i="22"/>
  <c r="UO165" i="22"/>
  <c r="UO109" i="22"/>
  <c r="UO257" i="22"/>
  <c r="UO96" i="22"/>
  <c r="UO113" i="22"/>
  <c r="UP91" i="22"/>
  <c r="UO92" i="22"/>
  <c r="UO86" i="22"/>
  <c r="UP42" i="22"/>
  <c r="QQ291" i="22"/>
  <c r="PY228" i="22"/>
  <c r="UP106" i="22"/>
  <c r="UO147" i="22"/>
  <c r="PY175" i="22"/>
  <c r="UP241" i="22"/>
  <c r="UO268" i="22"/>
  <c r="UO8" i="22"/>
  <c r="UO22" i="22"/>
  <c r="PZ298" i="22"/>
  <c r="QQ285" i="22"/>
  <c r="UO117" i="22"/>
  <c r="UO252" i="22"/>
  <c r="UO94" i="22"/>
  <c r="UO148" i="22"/>
  <c r="UO66" i="22"/>
  <c r="UO255" i="22"/>
  <c r="PY183" i="22"/>
  <c r="UP208" i="22"/>
  <c r="UO206" i="22"/>
  <c r="UO37" i="22"/>
  <c r="PY180" i="22"/>
  <c r="PY196" i="22"/>
  <c r="UO27" i="22"/>
  <c r="UO63" i="22"/>
  <c r="UO122" i="22"/>
  <c r="UO40" i="22"/>
  <c r="UO87" i="22"/>
  <c r="UP32" i="22"/>
  <c r="UO150" i="22"/>
  <c r="QQ292" i="22"/>
  <c r="UO60" i="22"/>
  <c r="UO250" i="22"/>
  <c r="UO76" i="22"/>
  <c r="UO12" i="22"/>
  <c r="UP83" i="22"/>
  <c r="UO157" i="22"/>
  <c r="PY221" i="22"/>
  <c r="UO164" i="22"/>
  <c r="UO28" i="22"/>
  <c r="UO98" i="22"/>
  <c r="PY219" i="22"/>
  <c r="QQ136" i="22"/>
  <c r="PY304" i="22"/>
  <c r="PY307" i="22"/>
  <c r="PY299" i="22"/>
  <c r="UO245" i="22"/>
  <c r="UO47" i="22"/>
  <c r="UO207" i="22"/>
  <c r="UO99" i="22"/>
  <c r="PY236" i="22"/>
  <c r="UO107" i="22"/>
  <c r="PY296" i="22"/>
  <c r="PY194" i="22"/>
  <c r="UO156" i="22"/>
  <c r="PY310" i="22"/>
  <c r="PY320" i="22"/>
  <c r="UO126" i="22"/>
  <c r="UO18" i="22"/>
  <c r="UO251" i="22"/>
  <c r="UO23" i="22"/>
  <c r="PY185" i="22"/>
  <c r="UO119" i="22"/>
  <c r="UO260" i="22"/>
  <c r="UP177" i="22"/>
  <c r="PY306" i="22"/>
  <c r="QQ282" i="22"/>
  <c r="QQ127" i="22"/>
  <c r="UO17" i="22"/>
  <c r="PY173" i="22"/>
  <c r="UO159" i="22"/>
  <c r="UO74" i="22"/>
  <c r="UP121" i="22"/>
  <c r="UO62" i="22"/>
  <c r="UO34" i="22"/>
  <c r="QQ144" i="22"/>
  <c r="UO10" i="22"/>
  <c r="UP210" i="22"/>
  <c r="PY231" i="22"/>
  <c r="UO212" i="22"/>
  <c r="UO41" i="22"/>
  <c r="UO203" i="22"/>
  <c r="PY190" i="22"/>
  <c r="PY232" i="22"/>
  <c r="PY239" i="22"/>
  <c r="UP79" i="22"/>
  <c r="UO248" i="22"/>
  <c r="PY198" i="22"/>
  <c r="PY294" i="22"/>
  <c r="UO13" i="22"/>
  <c r="UO205" i="22"/>
  <c r="UO54" i="22"/>
  <c r="UO56" i="22"/>
  <c r="UO254" i="22"/>
  <c r="QQ284" i="22"/>
  <c r="UO64" i="22"/>
  <c r="UO242" i="22"/>
  <c r="UO35" i="22"/>
  <c r="UO202" i="22"/>
  <c r="UO25" i="22"/>
  <c r="UP146" i="22"/>
  <c r="QQ216" i="22"/>
  <c r="PY301" i="22"/>
  <c r="UP68" i="22"/>
  <c r="UO11" i="22"/>
  <c r="UO16" i="22"/>
  <c r="UO108" i="22"/>
  <c r="PY192" i="22"/>
  <c r="PY193" i="22"/>
  <c r="UO72" i="22"/>
  <c r="UO187" i="22"/>
  <c r="PY305" i="22"/>
  <c r="UO166" i="22"/>
  <c r="UO153" i="22"/>
  <c r="UO267" i="22"/>
  <c r="PY312" i="22"/>
  <c r="PY308" i="22"/>
  <c r="QQ132" i="22"/>
  <c r="QQ142" i="22"/>
  <c r="PY224" i="22"/>
  <c r="PY178" i="22"/>
  <c r="PY315" i="22"/>
  <c r="UO52" i="22"/>
  <c r="PY295" i="22"/>
  <c r="UO170" i="22"/>
  <c r="UO237" i="22"/>
  <c r="PY234" i="22"/>
  <c r="QQ218" i="22"/>
  <c r="UO77" i="22"/>
  <c r="UO29" i="22"/>
  <c r="UO84" i="22"/>
  <c r="UO112" i="22"/>
  <c r="PY303" i="22"/>
  <c r="QQ143" i="22"/>
  <c r="UP261" i="22"/>
  <c r="UO259" i="22"/>
  <c r="UP201" i="22"/>
  <c r="UQ73" i="22"/>
  <c r="UP50" i="22"/>
  <c r="UO155" i="22"/>
  <c r="PY174" i="22"/>
  <c r="UP105" i="22"/>
  <c r="QQ286" i="22"/>
  <c r="UO15" i="22"/>
  <c r="PY191" i="22"/>
  <c r="UO45" i="22"/>
  <c r="PY293" i="22"/>
  <c r="UO258" i="22"/>
  <c r="UO26" i="22"/>
  <c r="QQ288" i="22"/>
  <c r="QQ290" i="22"/>
  <c r="UO162" i="22"/>
  <c r="UO19" i="22"/>
  <c r="UP247" i="22"/>
  <c r="PY200" i="22"/>
  <c r="PY199" i="22"/>
  <c r="UO116" i="22"/>
  <c r="UO171" i="22"/>
  <c r="UO9" i="22"/>
  <c r="QQ281" i="22"/>
  <c r="UO31" i="22"/>
  <c r="UO103" i="22"/>
  <c r="UO211" i="22"/>
  <c r="QQ134" i="22"/>
  <c r="UQ82" i="22"/>
  <c r="PY311" i="22"/>
  <c r="QQ283" i="22"/>
  <c r="UO118" i="22"/>
  <c r="PY309" i="22"/>
  <c r="PY230" i="22"/>
  <c r="QQ217" i="22"/>
  <c r="UP80" i="22"/>
  <c r="PY302" i="22"/>
  <c r="UP88" i="22"/>
  <c r="UO213" i="22"/>
  <c r="UO20" i="22"/>
  <c r="UP269" i="22"/>
  <c r="PY240" i="22"/>
  <c r="UO149" i="22"/>
  <c r="UO145" i="22"/>
  <c r="PY172" i="22"/>
  <c r="UO214" i="22"/>
  <c r="UO253" i="22"/>
  <c r="UO270" i="22"/>
  <c r="QQ140" i="22"/>
  <c r="UP104" i="22"/>
  <c r="PY189" i="22"/>
  <c r="QQ287" i="22"/>
  <c r="UO154" i="22"/>
  <c r="UP123" i="22"/>
  <c r="PY300" i="22"/>
  <c r="UO93" i="22"/>
  <c r="PY321" i="22"/>
  <c r="QQ138" i="22"/>
  <c r="UO209" i="22"/>
  <c r="UP124" i="22"/>
  <c r="UO256" i="22"/>
  <c r="QQ131" i="22"/>
  <c r="UP100" i="22"/>
  <c r="PY184" i="22"/>
  <c r="UO5" i="22"/>
  <c r="UO46" i="22"/>
  <c r="PY322" i="22"/>
  <c r="PY197" i="22"/>
  <c r="UO263" i="22"/>
  <c r="UO169" i="22"/>
  <c r="UO14" i="22"/>
  <c r="UO271" i="22"/>
  <c r="UO48" i="22"/>
  <c r="UO110" i="22"/>
  <c r="UO114" i="22"/>
  <c r="UO266" i="22"/>
  <c r="UO24" i="22"/>
  <c r="UO65" i="22"/>
  <c r="PY225" i="22"/>
  <c r="QQ129" i="22"/>
  <c r="UO6" i="22"/>
  <c r="UO111" i="22"/>
  <c r="UP67" i="22"/>
  <c r="UP120" i="22"/>
  <c r="QQ133" i="22"/>
  <c r="UP265" i="22"/>
  <c r="UO238" i="22"/>
  <c r="PY181" i="22"/>
  <c r="UP204" i="22"/>
  <c r="PY222" i="22"/>
  <c r="UO244" i="22"/>
  <c r="UP36" i="22"/>
  <c r="UO95" i="22"/>
  <c r="QQ128" i="22"/>
  <c r="UO51" i="22"/>
  <c r="UO59" i="22"/>
  <c r="UO33" i="22"/>
  <c r="PY317" i="22"/>
  <c r="PY227" i="22"/>
  <c r="UP161" i="22"/>
  <c r="UP163" i="22"/>
  <c r="PY314" i="22"/>
  <c r="PY223" i="22"/>
  <c r="UO160" i="22"/>
  <c r="QQ215" i="22"/>
  <c r="UP319" i="22"/>
  <c r="UO61" i="22"/>
  <c r="UO167" i="22"/>
  <c r="PY226" i="22"/>
  <c r="QQ135" i="22"/>
  <c r="QQ289" i="22"/>
  <c r="UO70" i="22"/>
  <c r="UO21" i="22"/>
  <c r="UP38" i="22"/>
  <c r="UO158" i="22"/>
  <c r="PY297" i="22"/>
  <c r="PY229" i="22"/>
  <c r="UO176" i="22"/>
  <c r="PY233" i="22"/>
  <c r="UO152" i="22"/>
  <c r="UO272" i="22"/>
  <c r="UO249" i="22"/>
  <c r="PY182" i="22"/>
  <c r="UO58" i="22"/>
  <c r="UO44" i="22"/>
  <c r="UO43" i="22"/>
  <c r="PY313" i="22"/>
  <c r="UO71" i="22"/>
  <c r="UO69" i="22"/>
  <c r="QQ137" i="22"/>
  <c r="UO75" i="22"/>
  <c r="UO264" i="22"/>
  <c r="QQ139" i="22"/>
  <c r="UO246" i="22"/>
  <c r="UO151" i="22"/>
  <c r="PY195" i="22"/>
  <c r="PY220" i="22"/>
  <c r="QQ130" i="22"/>
  <c r="UO78" i="22"/>
  <c r="UO262" i="22"/>
  <c r="PY316" i="22"/>
  <c r="PY179" i="22"/>
  <c r="UP235" i="22"/>
  <c r="UO49" i="22"/>
  <c r="UO168" i="22"/>
  <c r="UO125" i="22"/>
  <c r="UO30" i="22"/>
  <c r="UO57" i="22"/>
  <c r="UP53" i="22"/>
  <c r="UO81" i="22"/>
  <c r="UO188" i="22"/>
  <c r="QQ141" i="22"/>
  <c r="UP273" i="22"/>
  <c r="UP101" i="22"/>
  <c r="PY186" i="22"/>
  <c r="UO39" i="22"/>
  <c r="UO7" i="22"/>
  <c r="UO115" i="22"/>
  <c r="UO102" i="22"/>
  <c r="UO85" i="22"/>
  <c r="UO55" i="22"/>
  <c r="O124" i="18"/>
  <c r="D124" i="18" s="1"/>
  <c r="B305" i="18"/>
  <c r="B318" i="18"/>
  <c r="L7" i="9"/>
  <c r="I24" i="8"/>
  <c r="L12" i="9" s="1"/>
  <c r="L5" i="9"/>
  <c r="I25" i="8"/>
  <c r="L13" i="9" s="1"/>
  <c r="L6" i="9"/>
  <c r="J45" i="1"/>
  <c r="J11" i="11" s="1"/>
  <c r="PY278" i="22" l="1"/>
  <c r="PY274" i="22"/>
  <c r="PY277" i="22"/>
  <c r="PY276" i="22"/>
  <c r="PY280" i="22"/>
  <c r="PY275" i="22"/>
  <c r="PY279" i="22"/>
  <c r="PY243" i="22"/>
  <c r="UP89" i="22"/>
  <c r="UP90" i="22"/>
  <c r="UQ97" i="22"/>
  <c r="UP165" i="22"/>
  <c r="UP109" i="22"/>
  <c r="UP113" i="22"/>
  <c r="UP96" i="22"/>
  <c r="UP257" i="22"/>
  <c r="QR141" i="22"/>
  <c r="QR130" i="22"/>
  <c r="PZ182" i="22"/>
  <c r="UP21" i="22"/>
  <c r="QR215" i="22"/>
  <c r="UQ163" i="22"/>
  <c r="QR128" i="22"/>
  <c r="UP238" i="22"/>
  <c r="UQ67" i="22"/>
  <c r="UP24" i="22"/>
  <c r="UP46" i="22"/>
  <c r="UQ100" i="22"/>
  <c r="PZ300" i="22"/>
  <c r="UP270" i="22"/>
  <c r="UP213" i="22"/>
  <c r="UQ80" i="22"/>
  <c r="UR82" i="22"/>
  <c r="UP171" i="22"/>
  <c r="QR290" i="22"/>
  <c r="QR286" i="22"/>
  <c r="UQ50" i="22"/>
  <c r="UP77" i="22"/>
  <c r="PZ178" i="22"/>
  <c r="PZ192" i="22"/>
  <c r="UP56" i="22"/>
  <c r="UP212" i="22"/>
  <c r="UQ121" i="22"/>
  <c r="PZ306" i="22"/>
  <c r="PZ296" i="22"/>
  <c r="UP245" i="22"/>
  <c r="UP98" i="22"/>
  <c r="UP151" i="22"/>
  <c r="UP102" i="22"/>
  <c r="UP188" i="22"/>
  <c r="PZ316" i="22"/>
  <c r="UP246" i="22"/>
  <c r="UP43" i="22"/>
  <c r="PZ233" i="22"/>
  <c r="UP70" i="22"/>
  <c r="UP160" i="22"/>
  <c r="UQ161" i="22"/>
  <c r="UP95" i="22"/>
  <c r="UP266" i="22"/>
  <c r="UP263" i="22"/>
  <c r="QR131" i="22"/>
  <c r="UP253" i="22"/>
  <c r="PZ240" i="22"/>
  <c r="UQ88" i="22"/>
  <c r="QR281" i="22"/>
  <c r="QR288" i="22"/>
  <c r="UR73" i="22"/>
  <c r="UQ261" i="22"/>
  <c r="QR218" i="22"/>
  <c r="QR132" i="22"/>
  <c r="UP267" i="22"/>
  <c r="UP108" i="22"/>
  <c r="UP64" i="22"/>
  <c r="PZ294" i="22"/>
  <c r="PZ231" i="22"/>
  <c r="UP74" i="22"/>
  <c r="PZ185" i="22"/>
  <c r="UP18" i="22"/>
  <c r="UP156" i="22"/>
  <c r="UP207" i="22"/>
  <c r="PZ299" i="22"/>
  <c r="UP28" i="22"/>
  <c r="UQ83" i="22"/>
  <c r="UP60" i="22"/>
  <c r="UP87" i="22"/>
  <c r="UP27" i="22"/>
  <c r="UP255" i="22"/>
  <c r="QR285" i="22"/>
  <c r="UP8" i="22"/>
  <c r="UP147" i="22"/>
  <c r="UQ42" i="22"/>
  <c r="UP39" i="22"/>
  <c r="PZ179" i="22"/>
  <c r="PZ313" i="22"/>
  <c r="PZ186" i="22"/>
  <c r="UP168" i="22"/>
  <c r="QR137" i="22"/>
  <c r="UP249" i="22"/>
  <c r="UP158" i="22"/>
  <c r="UP167" i="22"/>
  <c r="PZ222" i="22"/>
  <c r="UQ265" i="22"/>
  <c r="QR129" i="22"/>
  <c r="UP48" i="22"/>
  <c r="QR138" i="22"/>
  <c r="UQ123" i="22"/>
  <c r="UQ104" i="22"/>
  <c r="QR217" i="22"/>
  <c r="QR134" i="22"/>
  <c r="UP116" i="22"/>
  <c r="UQ247" i="22"/>
  <c r="UP45" i="22"/>
  <c r="UQ105" i="22"/>
  <c r="PZ295" i="22"/>
  <c r="PZ224" i="22"/>
  <c r="UP187" i="22"/>
  <c r="PZ301" i="22"/>
  <c r="UP202" i="22"/>
  <c r="UP54" i="22"/>
  <c r="UQ79" i="22"/>
  <c r="PZ190" i="22"/>
  <c r="QR127" i="22"/>
  <c r="UQ177" i="22"/>
  <c r="UP107" i="22"/>
  <c r="UP115" i="22"/>
  <c r="UP49" i="22"/>
  <c r="UP69" i="22"/>
  <c r="UP61" i="22"/>
  <c r="PZ227" i="22"/>
  <c r="QR133" i="22"/>
  <c r="PZ225" i="22"/>
  <c r="UP271" i="22"/>
  <c r="UP5" i="22"/>
  <c r="PZ321" i="22"/>
  <c r="PZ302" i="22"/>
  <c r="QR283" i="22"/>
  <c r="UP19" i="22"/>
  <c r="PZ191" i="22"/>
  <c r="QR143" i="22"/>
  <c r="QR142" i="22"/>
  <c r="UP72" i="22"/>
  <c r="QR216" i="22"/>
  <c r="QR284" i="22"/>
  <c r="PZ198" i="22"/>
  <c r="UP203" i="22"/>
  <c r="UQ210" i="22"/>
  <c r="UP159" i="22"/>
  <c r="UP260" i="22"/>
  <c r="UP126" i="22"/>
  <c r="PZ194" i="22"/>
  <c r="PZ307" i="22"/>
  <c r="UP164" i="22"/>
  <c r="UP12" i="22"/>
  <c r="QR292" i="22"/>
  <c r="UP40" i="22"/>
  <c r="PZ196" i="22"/>
  <c r="UP206" i="22"/>
  <c r="UP66" i="22"/>
  <c r="QA298" i="22"/>
  <c r="UP268" i="22"/>
  <c r="UQ106" i="22"/>
  <c r="UP86" i="22"/>
  <c r="UP57" i="22"/>
  <c r="QR139" i="22"/>
  <c r="UP176" i="22"/>
  <c r="QR289" i="22"/>
  <c r="PZ223" i="22"/>
  <c r="UP59" i="22"/>
  <c r="UQ36" i="22"/>
  <c r="UQ204" i="22"/>
  <c r="PZ197" i="22"/>
  <c r="UP256" i="22"/>
  <c r="UP154" i="22"/>
  <c r="UP214" i="22"/>
  <c r="UQ269" i="22"/>
  <c r="PZ230" i="22"/>
  <c r="UP211" i="22"/>
  <c r="UP26" i="22"/>
  <c r="PZ174" i="22"/>
  <c r="UQ201" i="22"/>
  <c r="UP84" i="22"/>
  <c r="PZ234" i="22"/>
  <c r="UP52" i="22"/>
  <c r="PZ308" i="22"/>
  <c r="UP153" i="22"/>
  <c r="UP16" i="22"/>
  <c r="UP35" i="22"/>
  <c r="UP205" i="22"/>
  <c r="UP34" i="22"/>
  <c r="UP23" i="22"/>
  <c r="PZ236" i="22"/>
  <c r="QR135" i="22"/>
  <c r="UP81" i="22"/>
  <c r="PZ220" i="22"/>
  <c r="UP44" i="22"/>
  <c r="UP7" i="22"/>
  <c r="UP30" i="22"/>
  <c r="UQ235" i="22"/>
  <c r="PZ195" i="22"/>
  <c r="UP71" i="22"/>
  <c r="PZ229" i="22"/>
  <c r="UQ38" i="22"/>
  <c r="UQ319" i="22"/>
  <c r="PZ317" i="22"/>
  <c r="UP111" i="22"/>
  <c r="UP114" i="22"/>
  <c r="PZ322" i="22"/>
  <c r="UP93" i="22"/>
  <c r="QR140" i="22"/>
  <c r="UP149" i="22"/>
  <c r="PZ311" i="22"/>
  <c r="UP9" i="22"/>
  <c r="UP162" i="22"/>
  <c r="UP15" i="22"/>
  <c r="UP155" i="22"/>
  <c r="PZ303" i="22"/>
  <c r="UP237" i="22"/>
  <c r="UP166" i="22"/>
  <c r="UP11" i="22"/>
  <c r="UQ146" i="22"/>
  <c r="UP254" i="22"/>
  <c r="UP248" i="22"/>
  <c r="UP41" i="22"/>
  <c r="UP62" i="22"/>
  <c r="QR282" i="22"/>
  <c r="UP251" i="22"/>
  <c r="UP47" i="22"/>
  <c r="PZ304" i="22"/>
  <c r="PZ219" i="22"/>
  <c r="PZ221" i="22"/>
  <c r="UP76" i="22"/>
  <c r="UP150" i="22"/>
  <c r="UP122" i="22"/>
  <c r="PZ180" i="22"/>
  <c r="UQ208" i="22"/>
  <c r="UP148" i="22"/>
  <c r="UP252" i="22"/>
  <c r="UP22" i="22"/>
  <c r="UQ241" i="22"/>
  <c r="PZ228" i="22"/>
  <c r="UP92" i="22"/>
  <c r="UQ101" i="22"/>
  <c r="UP262" i="22"/>
  <c r="UP272" i="22"/>
  <c r="UP55" i="22"/>
  <c r="UQ273" i="22"/>
  <c r="UQ53" i="22"/>
  <c r="UP78" i="22"/>
  <c r="UP264" i="22"/>
  <c r="UP58" i="22"/>
  <c r="UP152" i="22"/>
  <c r="PZ314" i="22"/>
  <c r="UP51" i="22"/>
  <c r="PZ181" i="22"/>
  <c r="UQ120" i="22"/>
  <c r="UP65" i="22"/>
  <c r="UP14" i="22"/>
  <c r="PZ184" i="22"/>
  <c r="UQ124" i="22"/>
  <c r="QR287" i="22"/>
  <c r="PZ172" i="22"/>
  <c r="UP20" i="22"/>
  <c r="PZ309" i="22"/>
  <c r="UP103" i="22"/>
  <c r="PZ199" i="22"/>
  <c r="UP258" i="22"/>
  <c r="UP259" i="22"/>
  <c r="UP29" i="22"/>
  <c r="PZ315" i="22"/>
  <c r="PZ312" i="22"/>
  <c r="PZ193" i="22"/>
  <c r="UP13" i="22"/>
  <c r="PZ239" i="22"/>
  <c r="UP10" i="22"/>
  <c r="PZ173" i="22"/>
  <c r="PZ320" i="22"/>
  <c r="UP85" i="22"/>
  <c r="UP125" i="22"/>
  <c r="UP75" i="22"/>
  <c r="PZ297" i="22"/>
  <c r="PZ226" i="22"/>
  <c r="UP33" i="22"/>
  <c r="UP244" i="22"/>
  <c r="UP6" i="22"/>
  <c r="UP110" i="22"/>
  <c r="UP169" i="22"/>
  <c r="UP209" i="22"/>
  <c r="PZ189" i="22"/>
  <c r="UP145" i="22"/>
  <c r="UP118" i="22"/>
  <c r="UP31" i="22"/>
  <c r="PZ200" i="22"/>
  <c r="PZ293" i="22"/>
  <c r="UP112" i="22"/>
  <c r="UP170" i="22"/>
  <c r="PZ305" i="22"/>
  <c r="UQ68" i="22"/>
  <c r="UP25" i="22"/>
  <c r="UP242" i="22"/>
  <c r="PZ232" i="22"/>
  <c r="QR144" i="22"/>
  <c r="UP17" i="22"/>
  <c r="UP119" i="22"/>
  <c r="PZ310" i="22"/>
  <c r="UP99" i="22"/>
  <c r="QR136" i="22"/>
  <c r="UP157" i="22"/>
  <c r="UP250" i="22"/>
  <c r="UQ32" i="22"/>
  <c r="UP63" i="22"/>
  <c r="UP37" i="22"/>
  <c r="PZ183" i="22"/>
  <c r="UP94" i="22"/>
  <c r="UP117" i="22"/>
  <c r="PZ175" i="22"/>
  <c r="QR291" i="22"/>
  <c r="UQ91" i="22"/>
  <c r="O125" i="18"/>
  <c r="D125" i="18" s="1"/>
  <c r="C32" i="11"/>
  <c r="G25" i="11" s="1"/>
  <c r="C34" i="11"/>
  <c r="G27" i="11" s="1"/>
  <c r="J44" i="1"/>
  <c r="J43" i="1"/>
  <c r="J10" i="11" s="1"/>
  <c r="PZ276" i="22" l="1"/>
  <c r="PZ277" i="22"/>
  <c r="PZ279" i="22"/>
  <c r="PZ275" i="22"/>
  <c r="PZ274" i="22"/>
  <c r="PZ280" i="22"/>
  <c r="PZ278" i="22"/>
  <c r="PZ243" i="22"/>
  <c r="UQ89" i="22"/>
  <c r="UR97" i="22"/>
  <c r="UQ90" i="22"/>
  <c r="UQ165" i="22"/>
  <c r="UQ109" i="22"/>
  <c r="UQ257" i="22"/>
  <c r="UQ96" i="22"/>
  <c r="UQ113" i="22"/>
  <c r="UQ170" i="22"/>
  <c r="UQ14" i="22"/>
  <c r="UR319" i="22"/>
  <c r="UQ44" i="22"/>
  <c r="QA236" i="22"/>
  <c r="UQ84" i="22"/>
  <c r="QA197" i="22"/>
  <c r="UR106" i="22"/>
  <c r="UQ66" i="22"/>
  <c r="QA307" i="22"/>
  <c r="QA198" i="22"/>
  <c r="UR177" i="22"/>
  <c r="UR79" i="22"/>
  <c r="UQ187" i="22"/>
  <c r="QS134" i="22"/>
  <c r="UR123" i="22"/>
  <c r="QS129" i="22"/>
  <c r="UQ167" i="22"/>
  <c r="QA313" i="22"/>
  <c r="UQ147" i="22"/>
  <c r="UQ255" i="22"/>
  <c r="UQ60" i="22"/>
  <c r="QA299" i="22"/>
  <c r="QA185" i="22"/>
  <c r="UQ64" i="22"/>
  <c r="UQ103" i="22"/>
  <c r="UQ31" i="22"/>
  <c r="UR146" i="22"/>
  <c r="QA183" i="22"/>
  <c r="QA232" i="22"/>
  <c r="UQ112" i="22"/>
  <c r="UQ209" i="22"/>
  <c r="QA173" i="22"/>
  <c r="UQ29" i="22"/>
  <c r="QS287" i="22"/>
  <c r="QA314" i="22"/>
  <c r="UQ78" i="22"/>
  <c r="QA228" i="22"/>
  <c r="UQ148" i="22"/>
  <c r="QA304" i="22"/>
  <c r="UQ251" i="22"/>
  <c r="UQ41" i="22"/>
  <c r="UQ11" i="22"/>
  <c r="QA303" i="22"/>
  <c r="UQ9" i="22"/>
  <c r="QS140" i="22"/>
  <c r="UQ111" i="22"/>
  <c r="UR235" i="22"/>
  <c r="QA220" i="22"/>
  <c r="UQ23" i="22"/>
  <c r="UQ205" i="22"/>
  <c r="QA308" i="22"/>
  <c r="UQ211" i="22"/>
  <c r="UQ268" i="22"/>
  <c r="UQ12" i="22"/>
  <c r="UQ159" i="22"/>
  <c r="QS143" i="22"/>
  <c r="QS283" i="22"/>
  <c r="QA227" i="22"/>
  <c r="UQ49" i="22"/>
  <c r="QS127" i="22"/>
  <c r="UQ54" i="22"/>
  <c r="QA224" i="22"/>
  <c r="UQ45" i="22"/>
  <c r="QS217" i="22"/>
  <c r="QS138" i="22"/>
  <c r="UQ158" i="22"/>
  <c r="UQ168" i="22"/>
  <c r="QA179" i="22"/>
  <c r="UQ8" i="22"/>
  <c r="UR83" i="22"/>
  <c r="UQ207" i="22"/>
  <c r="UQ74" i="22"/>
  <c r="UQ108" i="22"/>
  <c r="UR261" i="22"/>
  <c r="QS131" i="22"/>
  <c r="UQ95" i="22"/>
  <c r="QA233" i="22"/>
  <c r="UQ188" i="22"/>
  <c r="QA178" i="22"/>
  <c r="QS286" i="22"/>
  <c r="UR80" i="22"/>
  <c r="UR100" i="22"/>
  <c r="UQ238" i="22"/>
  <c r="UQ21" i="22"/>
  <c r="UQ94" i="22"/>
  <c r="QS144" i="22"/>
  <c r="QA320" i="22"/>
  <c r="UQ55" i="22"/>
  <c r="UR68" i="22"/>
  <c r="UQ118" i="22"/>
  <c r="UQ244" i="22"/>
  <c r="UQ75" i="22"/>
  <c r="UQ65" i="22"/>
  <c r="UQ272" i="22"/>
  <c r="UQ150" i="22"/>
  <c r="UR38" i="22"/>
  <c r="UR201" i="22"/>
  <c r="UQ214" i="22"/>
  <c r="UQ59" i="22"/>
  <c r="QS139" i="22"/>
  <c r="UQ206" i="22"/>
  <c r="QS284" i="22"/>
  <c r="UQ5" i="22"/>
  <c r="UR265" i="22"/>
  <c r="UQ37" i="22"/>
  <c r="UQ119" i="22"/>
  <c r="QA305" i="22"/>
  <c r="UQ169" i="22"/>
  <c r="UQ125" i="22"/>
  <c r="UQ10" i="22"/>
  <c r="QA193" i="22"/>
  <c r="UQ259" i="22"/>
  <c r="QA309" i="22"/>
  <c r="UR120" i="22"/>
  <c r="UQ152" i="22"/>
  <c r="UR241" i="22"/>
  <c r="UQ76" i="22"/>
  <c r="UQ166" i="22"/>
  <c r="QA311" i="22"/>
  <c r="QA229" i="22"/>
  <c r="UQ52" i="22"/>
  <c r="QB298" i="22"/>
  <c r="UQ164" i="22"/>
  <c r="UR210" i="22"/>
  <c r="QS216" i="22"/>
  <c r="QA191" i="22"/>
  <c r="QA302" i="22"/>
  <c r="UQ271" i="22"/>
  <c r="UQ61" i="22"/>
  <c r="UQ115" i="22"/>
  <c r="UQ202" i="22"/>
  <c r="QA295" i="22"/>
  <c r="UR247" i="22"/>
  <c r="QA222" i="22"/>
  <c r="UQ249" i="22"/>
  <c r="UQ39" i="22"/>
  <c r="QS285" i="22"/>
  <c r="UQ27" i="22"/>
  <c r="UQ28" i="22"/>
  <c r="UQ156" i="22"/>
  <c r="QA231" i="22"/>
  <c r="UQ267" i="22"/>
  <c r="US73" i="22"/>
  <c r="UR88" i="22"/>
  <c r="UQ263" i="22"/>
  <c r="UR161" i="22"/>
  <c r="UQ43" i="22"/>
  <c r="UQ102" i="22"/>
  <c r="UQ98" i="22"/>
  <c r="QA306" i="22"/>
  <c r="UQ56" i="22"/>
  <c r="UQ77" i="22"/>
  <c r="QS290" i="22"/>
  <c r="UQ213" i="22"/>
  <c r="UQ46" i="22"/>
  <c r="QS128" i="22"/>
  <c r="QA182" i="22"/>
  <c r="UQ25" i="22"/>
  <c r="UQ13" i="22"/>
  <c r="UQ264" i="22"/>
  <c r="UQ149" i="22"/>
  <c r="UQ250" i="22"/>
  <c r="UQ157" i="22"/>
  <c r="QA293" i="22"/>
  <c r="UQ33" i="22"/>
  <c r="UR124" i="22"/>
  <c r="UR53" i="22"/>
  <c r="UQ262" i="22"/>
  <c r="UR208" i="22"/>
  <c r="UQ47" i="22"/>
  <c r="UQ248" i="22"/>
  <c r="UQ155" i="22"/>
  <c r="UQ93" i="22"/>
  <c r="UQ30" i="22"/>
  <c r="UQ81" i="22"/>
  <c r="UQ35" i="22"/>
  <c r="QA174" i="22"/>
  <c r="QA230" i="22"/>
  <c r="UQ154" i="22"/>
  <c r="QA223" i="22"/>
  <c r="UQ57" i="22"/>
  <c r="QA196" i="22"/>
  <c r="QA194" i="22"/>
  <c r="UR32" i="22"/>
  <c r="QA189" i="22"/>
  <c r="QA315" i="22"/>
  <c r="QA172" i="22"/>
  <c r="UQ252" i="22"/>
  <c r="QA219" i="22"/>
  <c r="UQ62" i="22"/>
  <c r="UQ117" i="22"/>
  <c r="QS136" i="22"/>
  <c r="UQ242" i="22"/>
  <c r="QA200" i="22"/>
  <c r="UQ110" i="22"/>
  <c r="QA239" i="22"/>
  <c r="UQ258" i="22"/>
  <c r="QA181" i="22"/>
  <c r="UR273" i="22"/>
  <c r="UQ22" i="22"/>
  <c r="UQ254" i="22"/>
  <c r="QA317" i="22"/>
  <c r="UQ7" i="22"/>
  <c r="UQ34" i="22"/>
  <c r="QA234" i="22"/>
  <c r="UQ26" i="22"/>
  <c r="UR204" i="22"/>
  <c r="UQ86" i="22"/>
  <c r="UQ40" i="22"/>
  <c r="UQ126" i="22"/>
  <c r="UQ203" i="22"/>
  <c r="UQ72" i="22"/>
  <c r="QA225" i="22"/>
  <c r="UQ107" i="22"/>
  <c r="QA190" i="22"/>
  <c r="QA301" i="22"/>
  <c r="UQ116" i="22"/>
  <c r="UR104" i="22"/>
  <c r="UQ48" i="22"/>
  <c r="QS137" i="22"/>
  <c r="QA186" i="22"/>
  <c r="UR42" i="22"/>
  <c r="UQ87" i="22"/>
  <c r="UQ18" i="22"/>
  <c r="QA294" i="22"/>
  <c r="QS132" i="22"/>
  <c r="QS288" i="22"/>
  <c r="QA240" i="22"/>
  <c r="UQ266" i="22"/>
  <c r="UQ160" i="22"/>
  <c r="UQ246" i="22"/>
  <c r="UQ245" i="22"/>
  <c r="UR121" i="22"/>
  <c r="QA192" i="22"/>
  <c r="UQ171" i="22"/>
  <c r="UQ270" i="22"/>
  <c r="UQ24" i="22"/>
  <c r="UR163" i="22"/>
  <c r="QS130" i="22"/>
  <c r="UQ99" i="22"/>
  <c r="UQ6" i="22"/>
  <c r="QA199" i="22"/>
  <c r="UQ92" i="22"/>
  <c r="UQ162" i="22"/>
  <c r="QA175" i="22"/>
  <c r="QA310" i="22"/>
  <c r="UR91" i="22"/>
  <c r="UQ63" i="22"/>
  <c r="UQ17" i="22"/>
  <c r="UQ145" i="22"/>
  <c r="QA226" i="22"/>
  <c r="UQ85" i="22"/>
  <c r="QA312" i="22"/>
  <c r="UQ20" i="22"/>
  <c r="QA184" i="22"/>
  <c r="UQ58" i="22"/>
  <c r="UR101" i="22"/>
  <c r="QA180" i="22"/>
  <c r="QA221" i="22"/>
  <c r="QS282" i="22"/>
  <c r="UQ15" i="22"/>
  <c r="QA322" i="22"/>
  <c r="UQ71" i="22"/>
  <c r="QS135" i="22"/>
  <c r="UQ16" i="22"/>
  <c r="UR269" i="22"/>
  <c r="UQ256" i="22"/>
  <c r="QS289" i="22"/>
  <c r="UQ19" i="22"/>
  <c r="QS291" i="22"/>
  <c r="QA297" i="22"/>
  <c r="UQ51" i="22"/>
  <c r="UQ122" i="22"/>
  <c r="UQ237" i="22"/>
  <c r="UQ114" i="22"/>
  <c r="QA195" i="22"/>
  <c r="UQ153" i="22"/>
  <c r="UR36" i="22"/>
  <c r="UQ176" i="22"/>
  <c r="QS292" i="22"/>
  <c r="UQ260" i="22"/>
  <c r="QS142" i="22"/>
  <c r="QA321" i="22"/>
  <c r="QS133" i="22"/>
  <c r="UQ69" i="22"/>
  <c r="UR105" i="22"/>
  <c r="QS218" i="22"/>
  <c r="QS281" i="22"/>
  <c r="UQ253" i="22"/>
  <c r="UQ70" i="22"/>
  <c r="QA316" i="22"/>
  <c r="UQ151" i="22"/>
  <c r="QA296" i="22"/>
  <c r="UQ212" i="22"/>
  <c r="UR50" i="22"/>
  <c r="US82" i="22"/>
  <c r="QA300" i="22"/>
  <c r="UR67" i="22"/>
  <c r="QS215" i="22"/>
  <c r="QS141" i="22"/>
  <c r="O126" i="18"/>
  <c r="D126" i="18" s="1"/>
  <c r="L34" i="11"/>
  <c r="L30" i="11"/>
  <c r="L33" i="11"/>
  <c r="L32" i="11"/>
  <c r="G35" i="11"/>
  <c r="L31" i="11"/>
  <c r="C31" i="11"/>
  <c r="G43" i="11" s="1"/>
  <c r="C29" i="11"/>
  <c r="G41" i="11" s="1"/>
  <c r="J42" i="1"/>
  <c r="J9" i="11" s="1"/>
  <c r="C26" i="11" s="1"/>
  <c r="QA275" i="22" l="1"/>
  <c r="QA278" i="22"/>
  <c r="QA279" i="22"/>
  <c r="QA280" i="22"/>
  <c r="QA277" i="22"/>
  <c r="QA274" i="22"/>
  <c r="QA276" i="22"/>
  <c r="QA243" i="22"/>
  <c r="UR89" i="22"/>
  <c r="UR90" i="22"/>
  <c r="US97" i="22"/>
  <c r="UR165" i="22"/>
  <c r="UR109" i="22"/>
  <c r="UR113" i="22"/>
  <c r="UR96" i="22"/>
  <c r="UR257" i="22"/>
  <c r="UR253" i="22"/>
  <c r="UR237" i="22"/>
  <c r="QT289" i="22"/>
  <c r="QB312" i="22"/>
  <c r="QB310" i="22"/>
  <c r="US163" i="22"/>
  <c r="QB240" i="22"/>
  <c r="UR48" i="22"/>
  <c r="QB225" i="22"/>
  <c r="UR86" i="22"/>
  <c r="UR254" i="22"/>
  <c r="QB181" i="22"/>
  <c r="QB194" i="22"/>
  <c r="UR35" i="22"/>
  <c r="QB182" i="22"/>
  <c r="UR98" i="22"/>
  <c r="QB231" i="22"/>
  <c r="QB222" i="22"/>
  <c r="QB295" i="22"/>
  <c r="QT216" i="22"/>
  <c r="UR76" i="22"/>
  <c r="UR125" i="22"/>
  <c r="QT284" i="22"/>
  <c r="UR150" i="22"/>
  <c r="UR55" i="22"/>
  <c r="QT286" i="22"/>
  <c r="UR74" i="22"/>
  <c r="QB179" i="22"/>
  <c r="QT217" i="22"/>
  <c r="QT127" i="22"/>
  <c r="QT143" i="22"/>
  <c r="QT140" i="22"/>
  <c r="QT215" i="22"/>
  <c r="US50" i="22"/>
  <c r="QT292" i="22"/>
  <c r="QT282" i="22"/>
  <c r="QB175" i="22"/>
  <c r="QB192" i="22"/>
  <c r="QT288" i="22"/>
  <c r="QB186" i="22"/>
  <c r="US104" i="22"/>
  <c r="UR7" i="22"/>
  <c r="UR242" i="22"/>
  <c r="QB196" i="22"/>
  <c r="UR154" i="22"/>
  <c r="UR93" i="22"/>
  <c r="UR264" i="22"/>
  <c r="UR77" i="22"/>
  <c r="UR102" i="22"/>
  <c r="US88" i="22"/>
  <c r="UR39" i="22"/>
  <c r="UR271" i="22"/>
  <c r="US210" i="22"/>
  <c r="UR259" i="22"/>
  <c r="UR214" i="22"/>
  <c r="UR244" i="22"/>
  <c r="UR238" i="22"/>
  <c r="UR188" i="22"/>
  <c r="UR207" i="22"/>
  <c r="UR45" i="22"/>
  <c r="UR211" i="22"/>
  <c r="UR9" i="22"/>
  <c r="UR78" i="22"/>
  <c r="UR255" i="22"/>
  <c r="UR167" i="22"/>
  <c r="UR187" i="22"/>
  <c r="QB198" i="22"/>
  <c r="QB197" i="22"/>
  <c r="UR44" i="22"/>
  <c r="QB316" i="22"/>
  <c r="UR256" i="22"/>
  <c r="UR58" i="22"/>
  <c r="UR6" i="22"/>
  <c r="UR246" i="22"/>
  <c r="QB190" i="22"/>
  <c r="US204" i="22"/>
  <c r="UR258" i="22"/>
  <c r="UR62" i="22"/>
  <c r="QB315" i="22"/>
  <c r="UR47" i="22"/>
  <c r="US124" i="22"/>
  <c r="UR157" i="22"/>
  <c r="QT128" i="22"/>
  <c r="UR156" i="22"/>
  <c r="UR202" i="22"/>
  <c r="QB229" i="22"/>
  <c r="US241" i="22"/>
  <c r="UR169" i="22"/>
  <c r="UR272" i="22"/>
  <c r="QB320" i="22"/>
  <c r="QB178" i="22"/>
  <c r="UR168" i="22"/>
  <c r="UR49" i="22"/>
  <c r="UR159" i="22"/>
  <c r="QB220" i="22"/>
  <c r="UR251" i="22"/>
  <c r="QB173" i="22"/>
  <c r="QB183" i="22"/>
  <c r="UR64" i="22"/>
  <c r="QT136" i="22"/>
  <c r="QT281" i="22"/>
  <c r="UR71" i="22"/>
  <c r="UR85" i="22"/>
  <c r="UR24" i="22"/>
  <c r="QB300" i="22"/>
  <c r="UR70" i="22"/>
  <c r="QB321" i="22"/>
  <c r="QB195" i="22"/>
  <c r="QB322" i="22"/>
  <c r="QB184" i="22"/>
  <c r="UR63" i="22"/>
  <c r="UR99" i="22"/>
  <c r="UR160" i="22"/>
  <c r="UR87" i="22"/>
  <c r="UR116" i="22"/>
  <c r="UR72" i="22"/>
  <c r="UR26" i="22"/>
  <c r="UR22" i="22"/>
  <c r="QB219" i="22"/>
  <c r="QB189" i="22"/>
  <c r="UR81" i="22"/>
  <c r="UR33" i="22"/>
  <c r="UR13" i="22"/>
  <c r="UR56" i="22"/>
  <c r="UT73" i="22"/>
  <c r="QB302" i="22"/>
  <c r="UR164" i="22"/>
  <c r="UR152" i="22"/>
  <c r="QB305" i="22"/>
  <c r="US265" i="22"/>
  <c r="UR65" i="22"/>
  <c r="QT144" i="22"/>
  <c r="US100" i="22"/>
  <c r="US261" i="22"/>
  <c r="UR158" i="22"/>
  <c r="QB224" i="22"/>
  <c r="QB227" i="22"/>
  <c r="QB308" i="22"/>
  <c r="US235" i="22"/>
  <c r="QB303" i="22"/>
  <c r="QB304" i="22"/>
  <c r="QB314" i="22"/>
  <c r="UR209" i="22"/>
  <c r="US146" i="22"/>
  <c r="QB185" i="22"/>
  <c r="UR147" i="22"/>
  <c r="QT129" i="22"/>
  <c r="US79" i="22"/>
  <c r="QB307" i="22"/>
  <c r="UR84" i="22"/>
  <c r="US319" i="22"/>
  <c r="UR260" i="22"/>
  <c r="UR17" i="22"/>
  <c r="UR212" i="22"/>
  <c r="QT218" i="22"/>
  <c r="UR176" i="22"/>
  <c r="UR122" i="22"/>
  <c r="US269" i="22"/>
  <c r="QB221" i="22"/>
  <c r="QB226" i="22"/>
  <c r="UR162" i="22"/>
  <c r="UR270" i="22"/>
  <c r="US121" i="22"/>
  <c r="QT132" i="22"/>
  <c r="QT137" i="22"/>
  <c r="UR107" i="22"/>
  <c r="UR40" i="22"/>
  <c r="QB317" i="22"/>
  <c r="QB239" i="22"/>
  <c r="UR57" i="22"/>
  <c r="QB230" i="22"/>
  <c r="UR155" i="22"/>
  <c r="US208" i="22"/>
  <c r="UR46" i="22"/>
  <c r="UR43" i="22"/>
  <c r="UR28" i="22"/>
  <c r="QB311" i="22"/>
  <c r="QB193" i="22"/>
  <c r="UR206" i="22"/>
  <c r="US201" i="22"/>
  <c r="UR118" i="22"/>
  <c r="QB233" i="22"/>
  <c r="US83" i="22"/>
  <c r="UR12" i="22"/>
  <c r="UR69" i="22"/>
  <c r="US67" i="22"/>
  <c r="QT291" i="22"/>
  <c r="UT82" i="22"/>
  <c r="US105" i="22"/>
  <c r="UR114" i="22"/>
  <c r="UR19" i="22"/>
  <c r="UR15" i="22"/>
  <c r="UR20" i="22"/>
  <c r="UR92" i="22"/>
  <c r="UR171" i="22"/>
  <c r="UR266" i="22"/>
  <c r="UR203" i="22"/>
  <c r="QB234" i="22"/>
  <c r="UR110" i="22"/>
  <c r="UR252" i="22"/>
  <c r="US32" i="22"/>
  <c r="QB174" i="22"/>
  <c r="UR248" i="22"/>
  <c r="QB293" i="22"/>
  <c r="UR25" i="22"/>
  <c r="QB306" i="22"/>
  <c r="US161" i="22"/>
  <c r="UR249" i="22"/>
  <c r="QB191" i="22"/>
  <c r="UR10" i="22"/>
  <c r="UR5" i="22"/>
  <c r="US68" i="22"/>
  <c r="UR108" i="22"/>
  <c r="QT138" i="22"/>
  <c r="UR54" i="22"/>
  <c r="QT283" i="22"/>
  <c r="UR205" i="22"/>
  <c r="UR111" i="22"/>
  <c r="UR11" i="22"/>
  <c r="UR148" i="22"/>
  <c r="QT287" i="22"/>
  <c r="UR112" i="22"/>
  <c r="UR31" i="22"/>
  <c r="QB299" i="22"/>
  <c r="QB313" i="22"/>
  <c r="US123" i="22"/>
  <c r="US177" i="22"/>
  <c r="UR66" i="22"/>
  <c r="UR14" i="22"/>
  <c r="QT133" i="22"/>
  <c r="UR153" i="22"/>
  <c r="QT141" i="22"/>
  <c r="QB296" i="22"/>
  <c r="QT142" i="22"/>
  <c r="US36" i="22"/>
  <c r="UR51" i="22"/>
  <c r="UR16" i="22"/>
  <c r="QB180" i="22"/>
  <c r="UR145" i="22"/>
  <c r="US91" i="22"/>
  <c r="QT130" i="22"/>
  <c r="UR245" i="22"/>
  <c r="QB294" i="22"/>
  <c r="US273" i="22"/>
  <c r="UR117" i="22"/>
  <c r="QB223" i="22"/>
  <c r="UR30" i="22"/>
  <c r="UR262" i="22"/>
  <c r="UR250" i="22"/>
  <c r="UR213" i="22"/>
  <c r="UR267" i="22"/>
  <c r="UR27" i="22"/>
  <c r="US247" i="22"/>
  <c r="UR115" i="22"/>
  <c r="QC298" i="22"/>
  <c r="UR166" i="22"/>
  <c r="US120" i="22"/>
  <c r="UR119" i="22"/>
  <c r="QT139" i="22"/>
  <c r="US38" i="22"/>
  <c r="UR94" i="22"/>
  <c r="US80" i="22"/>
  <c r="UR95" i="22"/>
  <c r="UR8" i="22"/>
  <c r="UR268" i="22"/>
  <c r="UR151" i="22"/>
  <c r="QB297" i="22"/>
  <c r="QT135" i="22"/>
  <c r="US101" i="22"/>
  <c r="QB199" i="22"/>
  <c r="UR18" i="22"/>
  <c r="US42" i="22"/>
  <c r="QB301" i="22"/>
  <c r="UR126" i="22"/>
  <c r="UR34" i="22"/>
  <c r="QB200" i="22"/>
  <c r="QB172" i="22"/>
  <c r="US53" i="22"/>
  <c r="UR149" i="22"/>
  <c r="QT290" i="22"/>
  <c r="UR263" i="22"/>
  <c r="QT285" i="22"/>
  <c r="UR61" i="22"/>
  <c r="UR52" i="22"/>
  <c r="QB309" i="22"/>
  <c r="UR37" i="22"/>
  <c r="UR59" i="22"/>
  <c r="UR75" i="22"/>
  <c r="UR21" i="22"/>
  <c r="QT131" i="22"/>
  <c r="UR23" i="22"/>
  <c r="UR41" i="22"/>
  <c r="QB228" i="22"/>
  <c r="UR29" i="22"/>
  <c r="QB232" i="22"/>
  <c r="UR103" i="22"/>
  <c r="UR60" i="22"/>
  <c r="QT134" i="22"/>
  <c r="US106" i="22"/>
  <c r="QB236" i="22"/>
  <c r="UR170" i="22"/>
  <c r="O127" i="18"/>
  <c r="D127" i="18" s="1"/>
  <c r="E6" i="9"/>
  <c r="C28" i="11"/>
  <c r="G40" i="11" s="1"/>
  <c r="L35" i="11"/>
  <c r="E12" i="9" s="1"/>
  <c r="L36" i="11"/>
  <c r="E13" i="9" s="1"/>
  <c r="E5" i="9"/>
  <c r="E7" i="9"/>
  <c r="J41" i="1"/>
  <c r="J17" i="18" s="1"/>
  <c r="QB280" i="22" l="1"/>
  <c r="QB276" i="22"/>
  <c r="QB279" i="22"/>
  <c r="QB274" i="22"/>
  <c r="QB278" i="22"/>
  <c r="QB277" i="22"/>
  <c r="QB275" i="22"/>
  <c r="QB243" i="22"/>
  <c r="US89" i="22"/>
  <c r="UT97" i="22"/>
  <c r="US90" i="22"/>
  <c r="US165" i="22"/>
  <c r="US109" i="22"/>
  <c r="US257" i="22"/>
  <c r="US96" i="22"/>
  <c r="US113" i="22"/>
  <c r="US149" i="22"/>
  <c r="QC301" i="22"/>
  <c r="QC199" i="22"/>
  <c r="US8" i="22"/>
  <c r="US166" i="22"/>
  <c r="US27" i="22"/>
  <c r="US262" i="22"/>
  <c r="UT91" i="22"/>
  <c r="US51" i="22"/>
  <c r="QU141" i="22"/>
  <c r="QC313" i="22"/>
  <c r="QU287" i="22"/>
  <c r="US205" i="22"/>
  <c r="US108" i="22"/>
  <c r="US5" i="22"/>
  <c r="US248" i="22"/>
  <c r="UT105" i="22"/>
  <c r="UT208" i="22"/>
  <c r="QC239" i="22"/>
  <c r="QU137" i="22"/>
  <c r="US162" i="22"/>
  <c r="UT79" i="22"/>
  <c r="QC224" i="22"/>
  <c r="UT106" i="22"/>
  <c r="QC228" i="22"/>
  <c r="QU131" i="22"/>
  <c r="US37" i="22"/>
  <c r="QU285" i="22"/>
  <c r="UT42" i="22"/>
  <c r="US95" i="22"/>
  <c r="QU139" i="22"/>
  <c r="US267" i="22"/>
  <c r="US30" i="22"/>
  <c r="QC294" i="22"/>
  <c r="US145" i="22"/>
  <c r="US153" i="22"/>
  <c r="QC299" i="22"/>
  <c r="QC174" i="22"/>
  <c r="US15" i="22"/>
  <c r="US69" i="22"/>
  <c r="US118" i="22"/>
  <c r="US43" i="22"/>
  <c r="US155" i="22"/>
  <c r="QC317" i="22"/>
  <c r="QU132" i="22"/>
  <c r="QC226" i="22"/>
  <c r="US122" i="22"/>
  <c r="US17" i="22"/>
  <c r="QU129" i="22"/>
  <c r="US209" i="22"/>
  <c r="UT235" i="22"/>
  <c r="US158" i="22"/>
  <c r="QU144" i="22"/>
  <c r="US152" i="22"/>
  <c r="US81" i="22"/>
  <c r="US26" i="22"/>
  <c r="US160" i="22"/>
  <c r="QC322" i="22"/>
  <c r="QC300" i="22"/>
  <c r="QU281" i="22"/>
  <c r="QC173" i="22"/>
  <c r="US49" i="22"/>
  <c r="QC320" i="22"/>
  <c r="US169" i="22"/>
  <c r="UT124" i="22"/>
  <c r="US62" i="22"/>
  <c r="QC190" i="22"/>
  <c r="US58" i="22"/>
  <c r="QC197" i="22"/>
  <c r="US255" i="22"/>
  <c r="US45" i="22"/>
  <c r="US244" i="22"/>
  <c r="US271" i="22"/>
  <c r="US77" i="22"/>
  <c r="QC196" i="22"/>
  <c r="QC192" i="22"/>
  <c r="UT50" i="22"/>
  <c r="QU127" i="22"/>
  <c r="QU284" i="22"/>
  <c r="QC295" i="22"/>
  <c r="QC182" i="22"/>
  <c r="QC194" i="22"/>
  <c r="US86" i="22"/>
  <c r="US29" i="22"/>
  <c r="US59" i="22"/>
  <c r="US61" i="22"/>
  <c r="QC172" i="22"/>
  <c r="QC297" i="22"/>
  <c r="US60" i="22"/>
  <c r="UT53" i="22"/>
  <c r="QC200" i="22"/>
  <c r="QD298" i="22"/>
  <c r="UT36" i="22"/>
  <c r="US66" i="22"/>
  <c r="US148" i="22"/>
  <c r="QU283" i="22"/>
  <c r="US10" i="22"/>
  <c r="QC306" i="22"/>
  <c r="QC234" i="22"/>
  <c r="US266" i="22"/>
  <c r="QC311" i="22"/>
  <c r="UT319" i="22"/>
  <c r="UU73" i="22"/>
  <c r="US103" i="22"/>
  <c r="UT80" i="22"/>
  <c r="US115" i="22"/>
  <c r="US213" i="22"/>
  <c r="US245" i="22"/>
  <c r="QC180" i="22"/>
  <c r="QU142" i="22"/>
  <c r="QU133" i="22"/>
  <c r="UT68" i="22"/>
  <c r="QC191" i="22"/>
  <c r="US25" i="22"/>
  <c r="UT201" i="22"/>
  <c r="US46" i="22"/>
  <c r="QC230" i="22"/>
  <c r="US40" i="22"/>
  <c r="QC221" i="22"/>
  <c r="UT261" i="22"/>
  <c r="US65" i="22"/>
  <c r="US164" i="22"/>
  <c r="US56" i="22"/>
  <c r="QC189" i="22"/>
  <c r="US72" i="22"/>
  <c r="QC195" i="22"/>
  <c r="US24" i="22"/>
  <c r="QU136" i="22"/>
  <c r="US251" i="22"/>
  <c r="US168" i="22"/>
  <c r="US272" i="22"/>
  <c r="UT241" i="22"/>
  <c r="US156" i="22"/>
  <c r="US47" i="22"/>
  <c r="US258" i="22"/>
  <c r="US256" i="22"/>
  <c r="QC198" i="22"/>
  <c r="US78" i="22"/>
  <c r="US207" i="22"/>
  <c r="US214" i="22"/>
  <c r="US39" i="22"/>
  <c r="US264" i="22"/>
  <c r="US242" i="22"/>
  <c r="UT104" i="22"/>
  <c r="QC175" i="22"/>
  <c r="QU215" i="22"/>
  <c r="QU217" i="22"/>
  <c r="QU286" i="22"/>
  <c r="US125" i="22"/>
  <c r="QC222" i="22"/>
  <c r="QC225" i="22"/>
  <c r="UT163" i="22"/>
  <c r="QU289" i="22"/>
  <c r="UT101" i="22"/>
  <c r="US151" i="22"/>
  <c r="US119" i="22"/>
  <c r="QC223" i="22"/>
  <c r="UT177" i="22"/>
  <c r="US31" i="22"/>
  <c r="US11" i="22"/>
  <c r="US54" i="22"/>
  <c r="UT32" i="22"/>
  <c r="US203" i="22"/>
  <c r="US171" i="22"/>
  <c r="US19" i="22"/>
  <c r="UU82" i="22"/>
  <c r="US12" i="22"/>
  <c r="UT121" i="22"/>
  <c r="US176" i="22"/>
  <c r="US84" i="22"/>
  <c r="US147" i="22"/>
  <c r="QC314" i="22"/>
  <c r="QC308" i="22"/>
  <c r="US99" i="22"/>
  <c r="US41" i="22"/>
  <c r="QC309" i="22"/>
  <c r="US34" i="22"/>
  <c r="US170" i="22"/>
  <c r="QC232" i="22"/>
  <c r="US75" i="22"/>
  <c r="QU290" i="22"/>
  <c r="UT120" i="22"/>
  <c r="UT123" i="22"/>
  <c r="UT83" i="22"/>
  <c r="US107" i="22"/>
  <c r="UT269" i="22"/>
  <c r="QU218" i="22"/>
  <c r="QC307" i="22"/>
  <c r="QC185" i="22"/>
  <c r="QC227" i="22"/>
  <c r="UT265" i="22"/>
  <c r="US13" i="22"/>
  <c r="QC219" i="22"/>
  <c r="US116" i="22"/>
  <c r="US63" i="22"/>
  <c r="QC321" i="22"/>
  <c r="US85" i="22"/>
  <c r="US64" i="22"/>
  <c r="QC220" i="22"/>
  <c r="QC229" i="22"/>
  <c r="QU128" i="22"/>
  <c r="UT204" i="22"/>
  <c r="US246" i="22"/>
  <c r="QC316" i="22"/>
  <c r="US187" i="22"/>
  <c r="US9" i="22"/>
  <c r="US188" i="22"/>
  <c r="US259" i="22"/>
  <c r="UT88" i="22"/>
  <c r="US93" i="22"/>
  <c r="QC186" i="22"/>
  <c r="QU282" i="22"/>
  <c r="QU140" i="22"/>
  <c r="QC179" i="22"/>
  <c r="US55" i="22"/>
  <c r="US76" i="22"/>
  <c r="QC231" i="22"/>
  <c r="QC181" i="22"/>
  <c r="US48" i="22"/>
  <c r="QC310" i="22"/>
  <c r="US237" i="22"/>
  <c r="QC236" i="22"/>
  <c r="US21" i="22"/>
  <c r="US263" i="22"/>
  <c r="US18" i="22"/>
  <c r="QU134" i="22"/>
  <c r="US23" i="22"/>
  <c r="US52" i="22"/>
  <c r="US126" i="22"/>
  <c r="QU135" i="22"/>
  <c r="US268" i="22"/>
  <c r="US94" i="22"/>
  <c r="UT247" i="22"/>
  <c r="US250" i="22"/>
  <c r="US117" i="22"/>
  <c r="QU130" i="22"/>
  <c r="US16" i="22"/>
  <c r="QC296" i="22"/>
  <c r="US14" i="22"/>
  <c r="US112" i="22"/>
  <c r="US111" i="22"/>
  <c r="QU138" i="22"/>
  <c r="US249" i="22"/>
  <c r="QC293" i="22"/>
  <c r="US252" i="22"/>
  <c r="US92" i="22"/>
  <c r="US114" i="22"/>
  <c r="QU291" i="22"/>
  <c r="US206" i="22"/>
  <c r="US57" i="22"/>
  <c r="US270" i="22"/>
  <c r="QC304" i="22"/>
  <c r="QC302" i="22"/>
  <c r="UT38" i="22"/>
  <c r="UT273" i="22"/>
  <c r="UT161" i="22"/>
  <c r="US110" i="22"/>
  <c r="US20" i="22"/>
  <c r="UT67" i="22"/>
  <c r="QC233" i="22"/>
  <c r="QC193" i="22"/>
  <c r="US28" i="22"/>
  <c r="US212" i="22"/>
  <c r="US260" i="22"/>
  <c r="UT146" i="22"/>
  <c r="QC303" i="22"/>
  <c r="UT100" i="22"/>
  <c r="QC305" i="22"/>
  <c r="US33" i="22"/>
  <c r="US22" i="22"/>
  <c r="US87" i="22"/>
  <c r="QC184" i="22"/>
  <c r="US70" i="22"/>
  <c r="US71" i="22"/>
  <c r="QC183" i="22"/>
  <c r="US159" i="22"/>
  <c r="QC178" i="22"/>
  <c r="US202" i="22"/>
  <c r="US157" i="22"/>
  <c r="QC315" i="22"/>
  <c r="US6" i="22"/>
  <c r="US44" i="22"/>
  <c r="US167" i="22"/>
  <c r="US211" i="22"/>
  <c r="US238" i="22"/>
  <c r="UT210" i="22"/>
  <c r="US102" i="22"/>
  <c r="US154" i="22"/>
  <c r="US7" i="22"/>
  <c r="QU288" i="22"/>
  <c r="QU292" i="22"/>
  <c r="QU143" i="22"/>
  <c r="US74" i="22"/>
  <c r="US150" i="22"/>
  <c r="QU216" i="22"/>
  <c r="US98" i="22"/>
  <c r="US35" i="22"/>
  <c r="US254" i="22"/>
  <c r="QC240" i="22"/>
  <c r="QC312" i="22"/>
  <c r="US253" i="22"/>
  <c r="O128" i="18"/>
  <c r="D128" i="18" s="1"/>
  <c r="B304" i="18"/>
  <c r="B317" i="18"/>
  <c r="G38" i="11"/>
  <c r="L24" i="11"/>
  <c r="L21" i="11"/>
  <c r="L22" i="11"/>
  <c r="L23" i="11"/>
  <c r="L25" i="11"/>
  <c r="C51" i="11"/>
  <c r="J40" i="1"/>
  <c r="J16" i="18" s="1"/>
  <c r="QC274" i="22" l="1"/>
  <c r="QC275" i="22"/>
  <c r="QC279" i="22"/>
  <c r="QC277" i="22"/>
  <c r="QC276" i="22"/>
  <c r="QC278" i="22"/>
  <c r="QC280" i="22"/>
  <c r="QC243" i="22"/>
  <c r="UT89" i="22"/>
  <c r="UT90" i="22"/>
  <c r="UU97" i="22"/>
  <c r="UT165" i="22"/>
  <c r="UT109" i="22"/>
  <c r="UT113" i="22"/>
  <c r="UT96" i="22"/>
  <c r="UT257" i="22"/>
  <c r="UT253" i="22"/>
  <c r="UT98" i="22"/>
  <c r="UT211" i="22"/>
  <c r="UT22" i="22"/>
  <c r="UU100" i="22"/>
  <c r="QD233" i="22"/>
  <c r="UU273" i="22"/>
  <c r="UT206" i="22"/>
  <c r="QV138" i="22"/>
  <c r="UT117" i="22"/>
  <c r="UT52" i="22"/>
  <c r="QD236" i="22"/>
  <c r="UT55" i="22"/>
  <c r="UT259" i="22"/>
  <c r="QV128" i="22"/>
  <c r="UT63" i="22"/>
  <c r="UU265" i="22"/>
  <c r="UU120" i="22"/>
  <c r="UT41" i="22"/>
  <c r="UT12" i="22"/>
  <c r="UT203" i="22"/>
  <c r="UT151" i="22"/>
  <c r="UT125" i="22"/>
  <c r="UT39" i="22"/>
  <c r="UT47" i="22"/>
  <c r="UT168" i="22"/>
  <c r="QD221" i="22"/>
  <c r="UT245" i="22"/>
  <c r="UU80" i="22"/>
  <c r="QD306" i="22"/>
  <c r="UT61" i="22"/>
  <c r="QD182" i="22"/>
  <c r="QD196" i="22"/>
  <c r="QD190" i="22"/>
  <c r="UT169" i="22"/>
  <c r="UT26" i="22"/>
  <c r="UT17" i="22"/>
  <c r="UT69" i="22"/>
  <c r="UT95" i="22"/>
  <c r="UT35" i="22"/>
  <c r="QV143" i="22"/>
  <c r="QV216" i="22"/>
  <c r="UT102" i="22"/>
  <c r="UT167" i="22"/>
  <c r="UT70" i="22"/>
  <c r="QD303" i="22"/>
  <c r="UT270" i="22"/>
  <c r="UT252" i="22"/>
  <c r="UT16" i="22"/>
  <c r="QV135" i="22"/>
  <c r="UT263" i="22"/>
  <c r="UT188" i="22"/>
  <c r="QD229" i="22"/>
  <c r="UT116" i="22"/>
  <c r="QV218" i="22"/>
  <c r="UU83" i="22"/>
  <c r="UT99" i="22"/>
  <c r="UV82" i="22"/>
  <c r="UU32" i="22"/>
  <c r="UU177" i="22"/>
  <c r="UU101" i="22"/>
  <c r="UT214" i="22"/>
  <c r="UT156" i="22"/>
  <c r="UT72" i="22"/>
  <c r="UT40" i="22"/>
  <c r="UU201" i="22"/>
  <c r="UU36" i="22"/>
  <c r="UT59" i="22"/>
  <c r="UT77" i="22"/>
  <c r="UT62" i="22"/>
  <c r="QD300" i="22"/>
  <c r="UT122" i="22"/>
  <c r="UT15" i="22"/>
  <c r="UT153" i="22"/>
  <c r="UT30" i="22"/>
  <c r="UT37" i="22"/>
  <c r="QD224" i="22"/>
  <c r="QD239" i="22"/>
  <c r="UT5" i="22"/>
  <c r="QD313" i="22"/>
  <c r="UT262" i="22"/>
  <c r="QD199" i="22"/>
  <c r="UT7" i="22"/>
  <c r="QD240" i="22"/>
  <c r="QV292" i="22"/>
  <c r="QD315" i="22"/>
  <c r="QD178" i="22"/>
  <c r="UT33" i="22"/>
  <c r="UU67" i="22"/>
  <c r="UU161" i="22"/>
  <c r="UU38" i="22"/>
  <c r="QV291" i="22"/>
  <c r="UT111" i="22"/>
  <c r="UT250" i="22"/>
  <c r="UT23" i="22"/>
  <c r="UT237" i="22"/>
  <c r="QD179" i="22"/>
  <c r="UT246" i="22"/>
  <c r="UT64" i="22"/>
  <c r="UT170" i="22"/>
  <c r="UT84" i="22"/>
  <c r="QV286" i="22"/>
  <c r="UU104" i="22"/>
  <c r="UT256" i="22"/>
  <c r="UT251" i="22"/>
  <c r="UT65" i="22"/>
  <c r="QV133" i="22"/>
  <c r="UT103" i="22"/>
  <c r="UT10" i="22"/>
  <c r="UT60" i="22"/>
  <c r="QD295" i="22"/>
  <c r="UU50" i="22"/>
  <c r="UT255" i="22"/>
  <c r="QD320" i="22"/>
  <c r="UT81" i="22"/>
  <c r="UU235" i="22"/>
  <c r="UT155" i="22"/>
  <c r="QV142" i="22"/>
  <c r="UT150" i="22"/>
  <c r="UT44" i="22"/>
  <c r="UT159" i="22"/>
  <c r="UU146" i="22"/>
  <c r="UT20" i="22"/>
  <c r="QD302" i="22"/>
  <c r="UT114" i="22"/>
  <c r="UT112" i="22"/>
  <c r="UU247" i="22"/>
  <c r="QV134" i="22"/>
  <c r="QD310" i="22"/>
  <c r="QV140" i="22"/>
  <c r="UT9" i="22"/>
  <c r="UU204" i="22"/>
  <c r="UT85" i="22"/>
  <c r="QD227" i="22"/>
  <c r="UU269" i="22"/>
  <c r="QV290" i="22"/>
  <c r="QD308" i="22"/>
  <c r="UT19" i="22"/>
  <c r="QD223" i="22"/>
  <c r="QV217" i="22"/>
  <c r="UT207" i="22"/>
  <c r="QV136" i="22"/>
  <c r="QD230" i="22"/>
  <c r="UT213" i="22"/>
  <c r="UT266" i="22"/>
  <c r="QD297" i="22"/>
  <c r="UT86" i="22"/>
  <c r="QD192" i="22"/>
  <c r="QD197" i="22"/>
  <c r="UU124" i="22"/>
  <c r="QD322" i="22"/>
  <c r="UT209" i="22"/>
  <c r="UT43" i="22"/>
  <c r="QD174" i="22"/>
  <c r="UT267" i="22"/>
  <c r="QV131" i="22"/>
  <c r="UU79" i="22"/>
  <c r="UU208" i="22"/>
  <c r="UT108" i="22"/>
  <c r="QV141" i="22"/>
  <c r="UT27" i="22"/>
  <c r="QD301" i="22"/>
  <c r="UT254" i="22"/>
  <c r="QV288" i="22"/>
  <c r="UU210" i="22"/>
  <c r="UT157" i="22"/>
  <c r="QD184" i="22"/>
  <c r="UT28" i="22"/>
  <c r="UT57" i="22"/>
  <c r="QD293" i="22"/>
  <c r="QV130" i="22"/>
  <c r="UT126" i="22"/>
  <c r="UT21" i="22"/>
  <c r="QD231" i="22"/>
  <c r="UT93" i="22"/>
  <c r="QD219" i="22"/>
  <c r="UT34" i="22"/>
  <c r="UT176" i="22"/>
  <c r="UT54" i="22"/>
  <c r="QV289" i="22"/>
  <c r="UT242" i="22"/>
  <c r="UU241" i="22"/>
  <c r="QD189" i="22"/>
  <c r="UU261" i="22"/>
  <c r="UT25" i="22"/>
  <c r="UV73" i="22"/>
  <c r="QV283" i="22"/>
  <c r="QE298" i="22"/>
  <c r="UT29" i="22"/>
  <c r="QV284" i="22"/>
  <c r="UT271" i="22"/>
  <c r="UT49" i="22"/>
  <c r="UT152" i="22"/>
  <c r="QD226" i="22"/>
  <c r="UT145" i="22"/>
  <c r="QV139" i="22"/>
  <c r="UT74" i="22"/>
  <c r="UT6" i="22"/>
  <c r="QD183" i="22"/>
  <c r="QD305" i="22"/>
  <c r="QD193" i="22"/>
  <c r="UT249" i="22"/>
  <c r="UT76" i="22"/>
  <c r="UU88" i="22"/>
  <c r="QD321" i="22"/>
  <c r="QD185" i="22"/>
  <c r="UT75" i="22"/>
  <c r="QD314" i="22"/>
  <c r="UU121" i="22"/>
  <c r="UT11" i="22"/>
  <c r="QD222" i="22"/>
  <c r="UT264" i="22"/>
  <c r="UT258" i="22"/>
  <c r="UT24" i="22"/>
  <c r="QD191" i="22"/>
  <c r="UT115" i="22"/>
  <c r="UU319" i="22"/>
  <c r="QD200" i="22"/>
  <c r="UT244" i="22"/>
  <c r="UT160" i="22"/>
  <c r="QV129" i="22"/>
  <c r="QV132" i="22"/>
  <c r="UT118" i="22"/>
  <c r="QD294" i="22"/>
  <c r="UU42" i="22"/>
  <c r="QD228" i="22"/>
  <c r="UT162" i="22"/>
  <c r="UU105" i="22"/>
  <c r="UT205" i="22"/>
  <c r="UT51" i="22"/>
  <c r="UT166" i="22"/>
  <c r="UT149" i="22"/>
  <c r="UT238" i="22"/>
  <c r="UT202" i="22"/>
  <c r="UT87" i="22"/>
  <c r="UT260" i="22"/>
  <c r="QD304" i="22"/>
  <c r="UT92" i="22"/>
  <c r="UT14" i="22"/>
  <c r="UT94" i="22"/>
  <c r="UT18" i="22"/>
  <c r="UT48" i="22"/>
  <c r="QV282" i="22"/>
  <c r="UT187" i="22"/>
  <c r="UT13" i="22"/>
  <c r="UT107" i="22"/>
  <c r="UU123" i="22"/>
  <c r="QD309" i="22"/>
  <c r="UT171" i="22"/>
  <c r="UT119" i="22"/>
  <c r="UU163" i="22"/>
  <c r="QV215" i="22"/>
  <c r="UT78" i="22"/>
  <c r="UT272" i="22"/>
  <c r="UT56" i="22"/>
  <c r="UT46" i="22"/>
  <c r="QD180" i="22"/>
  <c r="QD234" i="22"/>
  <c r="UT148" i="22"/>
  <c r="QD172" i="22"/>
  <c r="QD194" i="22"/>
  <c r="UT58" i="22"/>
  <c r="QD173" i="22"/>
  <c r="QV144" i="22"/>
  <c r="QD312" i="22"/>
  <c r="UT154" i="22"/>
  <c r="UT71" i="22"/>
  <c r="UT212" i="22"/>
  <c r="UT110" i="22"/>
  <c r="QD296" i="22"/>
  <c r="UT268" i="22"/>
  <c r="QD181" i="22"/>
  <c r="QD186" i="22"/>
  <c r="QD316" i="22"/>
  <c r="QD220" i="22"/>
  <c r="QD307" i="22"/>
  <c r="QD232" i="22"/>
  <c r="UT147" i="22"/>
  <c r="UT31" i="22"/>
  <c r="QD225" i="22"/>
  <c r="QD175" i="22"/>
  <c r="QD198" i="22"/>
  <c r="QD195" i="22"/>
  <c r="UT164" i="22"/>
  <c r="UU68" i="22"/>
  <c r="QD311" i="22"/>
  <c r="UT66" i="22"/>
  <c r="UU53" i="22"/>
  <c r="QV127" i="22"/>
  <c r="UT45" i="22"/>
  <c r="QV281" i="22"/>
  <c r="UT158" i="22"/>
  <c r="QD317" i="22"/>
  <c r="QD299" i="22"/>
  <c r="QV285" i="22"/>
  <c r="UU106" i="22"/>
  <c r="QV137" i="22"/>
  <c r="UT248" i="22"/>
  <c r="QV287" i="22"/>
  <c r="UU91" i="22"/>
  <c r="UT8" i="22"/>
  <c r="O129" i="18"/>
  <c r="D129" i="18" s="1"/>
  <c r="B303" i="18"/>
  <c r="B316" i="18"/>
  <c r="D6" i="9"/>
  <c r="L27" i="11"/>
  <c r="D13" i="9" s="1"/>
  <c r="D5" i="9"/>
  <c r="L26" i="11"/>
  <c r="D12" i="9" s="1"/>
  <c r="D7" i="9"/>
  <c r="L39" i="11"/>
  <c r="G44" i="11"/>
  <c r="L40" i="11"/>
  <c r="L43" i="11"/>
  <c r="L42" i="11"/>
  <c r="L41" i="11"/>
  <c r="QD277" i="22" l="1"/>
  <c r="QD279" i="22"/>
  <c r="QD280" i="22"/>
  <c r="QD278" i="22"/>
  <c r="QD275" i="22"/>
  <c r="QD276" i="22"/>
  <c r="QD274" i="22"/>
  <c r="QD243" i="22"/>
  <c r="UU89" i="22"/>
  <c r="UV97" i="22"/>
  <c r="UU90" i="22"/>
  <c r="UU165" i="22"/>
  <c r="UU109" i="22"/>
  <c r="UU257" i="22"/>
  <c r="UU96" i="22"/>
  <c r="UU113" i="22"/>
  <c r="QW287" i="22"/>
  <c r="UU110" i="22"/>
  <c r="UU248" i="22"/>
  <c r="QE186" i="22"/>
  <c r="UU212" i="22"/>
  <c r="UU58" i="22"/>
  <c r="UU56" i="22"/>
  <c r="QW137" i="22"/>
  <c r="UU45" i="22"/>
  <c r="UU164" i="22"/>
  <c r="QE307" i="22"/>
  <c r="UU71" i="22"/>
  <c r="UU272" i="22"/>
  <c r="UV105" i="22"/>
  <c r="QE294" i="22"/>
  <c r="UU264" i="22"/>
  <c r="UV241" i="22"/>
  <c r="QE231" i="22"/>
  <c r="QE293" i="22"/>
  <c r="UU254" i="22"/>
  <c r="UU108" i="22"/>
  <c r="UU209" i="22"/>
  <c r="QE192" i="22"/>
  <c r="UU213" i="22"/>
  <c r="QW217" i="22"/>
  <c r="QW290" i="22"/>
  <c r="QW134" i="22"/>
  <c r="UU159" i="22"/>
  <c r="UU111" i="22"/>
  <c r="UV91" i="22"/>
  <c r="UV106" i="22"/>
  <c r="QW127" i="22"/>
  <c r="QE311" i="22"/>
  <c r="QE195" i="22"/>
  <c r="UU31" i="22"/>
  <c r="QE220" i="22"/>
  <c r="QE194" i="22"/>
  <c r="UU171" i="22"/>
  <c r="UU48" i="22"/>
  <c r="UU92" i="22"/>
  <c r="UU87" i="22"/>
  <c r="UU162" i="22"/>
  <c r="UU118" i="22"/>
  <c r="QE200" i="22"/>
  <c r="QE222" i="22"/>
  <c r="UU75" i="22"/>
  <c r="UU152" i="22"/>
  <c r="UU29" i="22"/>
  <c r="UU54" i="22"/>
  <c r="QE219" i="22"/>
  <c r="UU21" i="22"/>
  <c r="UU57" i="22"/>
  <c r="UU157" i="22"/>
  <c r="QE301" i="22"/>
  <c r="UU267" i="22"/>
  <c r="UU86" i="22"/>
  <c r="UV269" i="22"/>
  <c r="UU9" i="22"/>
  <c r="UU44" i="22"/>
  <c r="UU255" i="22"/>
  <c r="UU251" i="22"/>
  <c r="UU64" i="22"/>
  <c r="QW291" i="22"/>
  <c r="QW292" i="22"/>
  <c r="UU262" i="22"/>
  <c r="UU15" i="22"/>
  <c r="UU77" i="22"/>
  <c r="UU72" i="22"/>
  <c r="UV101" i="22"/>
  <c r="UU99" i="22"/>
  <c r="QE229" i="22"/>
  <c r="QW135" i="22"/>
  <c r="QE303" i="22"/>
  <c r="QW216" i="22"/>
  <c r="UU69" i="22"/>
  <c r="QE190" i="22"/>
  <c r="QE306" i="22"/>
  <c r="UU168" i="22"/>
  <c r="UU151" i="22"/>
  <c r="UV120" i="22"/>
  <c r="QW128" i="22"/>
  <c r="UU52" i="22"/>
  <c r="UV273" i="22"/>
  <c r="QE317" i="22"/>
  <c r="QW144" i="22"/>
  <c r="QE180" i="22"/>
  <c r="UU78" i="22"/>
  <c r="UU13" i="22"/>
  <c r="UU166" i="22"/>
  <c r="UV88" i="22"/>
  <c r="QE193" i="22"/>
  <c r="UU74" i="22"/>
  <c r="UU25" i="22"/>
  <c r="UV208" i="22"/>
  <c r="QE322" i="22"/>
  <c r="QE230" i="22"/>
  <c r="QE223" i="22"/>
  <c r="UV247" i="22"/>
  <c r="UU20" i="22"/>
  <c r="UU155" i="22"/>
  <c r="UU10" i="22"/>
  <c r="UU84" i="22"/>
  <c r="UU237" i="22"/>
  <c r="QE224" i="22"/>
  <c r="UV68" i="22"/>
  <c r="UU268" i="22"/>
  <c r="QE173" i="22"/>
  <c r="UU46" i="22"/>
  <c r="QE309" i="22"/>
  <c r="QE304" i="22"/>
  <c r="UU202" i="22"/>
  <c r="UU51" i="22"/>
  <c r="QE228" i="22"/>
  <c r="QW132" i="22"/>
  <c r="UU244" i="22"/>
  <c r="UU24" i="22"/>
  <c r="QE185" i="22"/>
  <c r="UU249" i="22"/>
  <c r="UU49" i="22"/>
  <c r="UV261" i="22"/>
  <c r="UV210" i="22"/>
  <c r="UU27" i="22"/>
  <c r="UV124" i="22"/>
  <c r="QW136" i="22"/>
  <c r="QE227" i="22"/>
  <c r="QW140" i="22"/>
  <c r="UU112" i="22"/>
  <c r="UV50" i="22"/>
  <c r="UU256" i="22"/>
  <c r="UU170" i="22"/>
  <c r="UU246" i="22"/>
  <c r="UV38" i="22"/>
  <c r="UU33" i="22"/>
  <c r="QE240" i="22"/>
  <c r="QE313" i="22"/>
  <c r="UU37" i="22"/>
  <c r="UU122" i="22"/>
  <c r="UU156" i="22"/>
  <c r="UV177" i="22"/>
  <c r="UV83" i="22"/>
  <c r="UU188" i="22"/>
  <c r="UU16" i="22"/>
  <c r="UU70" i="22"/>
  <c r="QW143" i="22"/>
  <c r="UU17" i="22"/>
  <c r="QE196" i="22"/>
  <c r="UV80" i="22"/>
  <c r="UU47" i="22"/>
  <c r="UU203" i="22"/>
  <c r="UU259" i="22"/>
  <c r="UU117" i="22"/>
  <c r="QE233" i="22"/>
  <c r="UU211" i="22"/>
  <c r="QE198" i="22"/>
  <c r="UU154" i="22"/>
  <c r="QE172" i="22"/>
  <c r="QW215" i="22"/>
  <c r="UU18" i="22"/>
  <c r="UV319" i="22"/>
  <c r="UU11" i="22"/>
  <c r="UU76" i="22"/>
  <c r="QE305" i="22"/>
  <c r="QW139" i="22"/>
  <c r="QF298" i="22"/>
  <c r="UU242" i="22"/>
  <c r="UU176" i="22"/>
  <c r="UU126" i="22"/>
  <c r="UV79" i="22"/>
  <c r="QE174" i="22"/>
  <c r="QE297" i="22"/>
  <c r="UU19" i="22"/>
  <c r="UV146" i="22"/>
  <c r="UU150" i="22"/>
  <c r="UV235" i="22"/>
  <c r="UU103" i="22"/>
  <c r="UU23" i="22"/>
  <c r="UV53" i="22"/>
  <c r="QE296" i="22"/>
  <c r="UV123" i="22"/>
  <c r="UU94" i="22"/>
  <c r="UU238" i="22"/>
  <c r="UU205" i="22"/>
  <c r="UV121" i="22"/>
  <c r="QE183" i="22"/>
  <c r="UU271" i="22"/>
  <c r="QE189" i="22"/>
  <c r="UU93" i="22"/>
  <c r="UU28" i="22"/>
  <c r="QW131" i="22"/>
  <c r="QE197" i="22"/>
  <c r="UU207" i="22"/>
  <c r="QE310" i="22"/>
  <c r="UV104" i="22"/>
  <c r="UV161" i="22"/>
  <c r="QE178" i="22"/>
  <c r="UU7" i="22"/>
  <c r="UU5" i="22"/>
  <c r="UU30" i="22"/>
  <c r="QE300" i="22"/>
  <c r="UV201" i="22"/>
  <c r="UU214" i="22"/>
  <c r="UV32" i="22"/>
  <c r="QW218" i="22"/>
  <c r="UU252" i="22"/>
  <c r="UU167" i="22"/>
  <c r="UU35" i="22"/>
  <c r="UU26" i="22"/>
  <c r="QE182" i="22"/>
  <c r="UU245" i="22"/>
  <c r="UU39" i="22"/>
  <c r="UU12" i="22"/>
  <c r="UV265" i="22"/>
  <c r="UU55" i="22"/>
  <c r="QW138" i="22"/>
  <c r="UV100" i="22"/>
  <c r="UU98" i="22"/>
  <c r="QW285" i="22"/>
  <c r="UU147" i="22"/>
  <c r="QE232" i="22"/>
  <c r="QE312" i="22"/>
  <c r="UV163" i="22"/>
  <c r="UU187" i="22"/>
  <c r="UV42" i="22"/>
  <c r="QW129" i="22"/>
  <c r="UU115" i="22"/>
  <c r="UU258" i="22"/>
  <c r="QE321" i="22"/>
  <c r="UU145" i="22"/>
  <c r="QW283" i="22"/>
  <c r="UU34" i="22"/>
  <c r="QW130" i="22"/>
  <c r="QW288" i="22"/>
  <c r="QW141" i="22"/>
  <c r="UU43" i="22"/>
  <c r="UU266" i="22"/>
  <c r="QE308" i="22"/>
  <c r="UU85" i="22"/>
  <c r="UU114" i="22"/>
  <c r="QW142" i="22"/>
  <c r="UU81" i="22"/>
  <c r="QE295" i="22"/>
  <c r="QW133" i="22"/>
  <c r="UU250" i="22"/>
  <c r="UU59" i="22"/>
  <c r="UU158" i="22"/>
  <c r="QE316" i="22"/>
  <c r="QW281" i="22"/>
  <c r="QE175" i="22"/>
  <c r="UU148" i="22"/>
  <c r="UU8" i="22"/>
  <c r="QE299" i="22"/>
  <c r="UU66" i="22"/>
  <c r="QE225" i="22"/>
  <c r="QE181" i="22"/>
  <c r="QE234" i="22"/>
  <c r="UU119" i="22"/>
  <c r="UU107" i="22"/>
  <c r="QW282" i="22"/>
  <c r="UU14" i="22"/>
  <c r="UU260" i="22"/>
  <c r="UU149" i="22"/>
  <c r="UU160" i="22"/>
  <c r="QE191" i="22"/>
  <c r="QE314" i="22"/>
  <c r="UU6" i="22"/>
  <c r="QE226" i="22"/>
  <c r="QW284" i="22"/>
  <c r="UW73" i="22"/>
  <c r="QW289" i="22"/>
  <c r="QE184" i="22"/>
  <c r="UV204" i="22"/>
  <c r="QE302" i="22"/>
  <c r="QE320" i="22"/>
  <c r="UU60" i="22"/>
  <c r="UU65" i="22"/>
  <c r="QW286" i="22"/>
  <c r="QE179" i="22"/>
  <c r="UV67" i="22"/>
  <c r="QE315" i="22"/>
  <c r="QE199" i="22"/>
  <c r="QE239" i="22"/>
  <c r="UU153" i="22"/>
  <c r="UU62" i="22"/>
  <c r="UV36" i="22"/>
  <c r="UU40" i="22"/>
  <c r="UW82" i="22"/>
  <c r="UU116" i="22"/>
  <c r="UU263" i="22"/>
  <c r="UU270" i="22"/>
  <c r="UU102" i="22"/>
  <c r="UU95" i="22"/>
  <c r="UU169" i="22"/>
  <c r="UU61" i="22"/>
  <c r="QE221" i="22"/>
  <c r="UU125" i="22"/>
  <c r="UU41" i="22"/>
  <c r="UU63" i="22"/>
  <c r="QE236" i="22"/>
  <c r="UU206" i="22"/>
  <c r="UU22" i="22"/>
  <c r="UU253" i="22"/>
  <c r="O130" i="18"/>
  <c r="D130" i="18" s="1"/>
  <c r="B322" i="18"/>
  <c r="H152" i="18"/>
  <c r="H153" i="18"/>
  <c r="H155" i="18"/>
  <c r="H151" i="18"/>
  <c r="H154" i="18"/>
  <c r="L44" i="11"/>
  <c r="F12" i="9" s="1"/>
  <c r="F5" i="9"/>
  <c r="L45" i="11"/>
  <c r="F13" i="9" s="1"/>
  <c r="F6" i="9"/>
  <c r="F7" i="9"/>
  <c r="QE278" i="22" l="1"/>
  <c r="QE274" i="22"/>
  <c r="QE280" i="22"/>
  <c r="QE276" i="22"/>
  <c r="QE279" i="22"/>
  <c r="QE275" i="22"/>
  <c r="QE277" i="22"/>
  <c r="QE243" i="22"/>
  <c r="UV89" i="22"/>
  <c r="UV90" i="22"/>
  <c r="UW97" i="22"/>
  <c r="UV165" i="22"/>
  <c r="UV109" i="22"/>
  <c r="UV113" i="22"/>
  <c r="UV96" i="22"/>
  <c r="UV257" i="22"/>
  <c r="UV22" i="22"/>
  <c r="UV263" i="22"/>
  <c r="QF239" i="22"/>
  <c r="UV60" i="22"/>
  <c r="UW204" i="22"/>
  <c r="UV107" i="22"/>
  <c r="UV8" i="22"/>
  <c r="UV250" i="22"/>
  <c r="UV85" i="22"/>
  <c r="QX129" i="22"/>
  <c r="QF312" i="22"/>
  <c r="UV55" i="22"/>
  <c r="UV167" i="22"/>
  <c r="UW32" i="22"/>
  <c r="UW161" i="22"/>
  <c r="UV93" i="22"/>
  <c r="QF174" i="22"/>
  <c r="UW319" i="22"/>
  <c r="UV154" i="22"/>
  <c r="UV47" i="22"/>
  <c r="QF240" i="22"/>
  <c r="QX140" i="22"/>
  <c r="UV249" i="22"/>
  <c r="QF304" i="22"/>
  <c r="UV237" i="22"/>
  <c r="QF322" i="22"/>
  <c r="UV78" i="22"/>
  <c r="QX128" i="22"/>
  <c r="QF303" i="22"/>
  <c r="UW101" i="22"/>
  <c r="QX291" i="22"/>
  <c r="UV21" i="22"/>
  <c r="UV118" i="22"/>
  <c r="UV206" i="22"/>
  <c r="UV95" i="22"/>
  <c r="QF199" i="22"/>
  <c r="QF320" i="22"/>
  <c r="QF226" i="22"/>
  <c r="UV260" i="22"/>
  <c r="QF225" i="22"/>
  <c r="UV148" i="22"/>
  <c r="QF308" i="22"/>
  <c r="QX283" i="22"/>
  <c r="QF232" i="22"/>
  <c r="QF182" i="22"/>
  <c r="UV214" i="22"/>
  <c r="QF189" i="22"/>
  <c r="UW121" i="22"/>
  <c r="UV23" i="22"/>
  <c r="UW146" i="22"/>
  <c r="UW79" i="22"/>
  <c r="QF305" i="22"/>
  <c r="QF198" i="22"/>
  <c r="UV70" i="22"/>
  <c r="UW177" i="22"/>
  <c r="UV33" i="22"/>
  <c r="QF227" i="22"/>
  <c r="UW210" i="22"/>
  <c r="QF228" i="22"/>
  <c r="UV268" i="22"/>
  <c r="QF180" i="22"/>
  <c r="QF190" i="22"/>
  <c r="UV72" i="22"/>
  <c r="UV64" i="22"/>
  <c r="UV9" i="22"/>
  <c r="QF301" i="22"/>
  <c r="UV152" i="22"/>
  <c r="UV162" i="22"/>
  <c r="UV171" i="22"/>
  <c r="QF220" i="22"/>
  <c r="QX127" i="22"/>
  <c r="UV159" i="22"/>
  <c r="UV213" i="22"/>
  <c r="UV108" i="22"/>
  <c r="UV164" i="22"/>
  <c r="UV58" i="22"/>
  <c r="UV248" i="22"/>
  <c r="UV61" i="22"/>
  <c r="UV125" i="22"/>
  <c r="UV116" i="22"/>
  <c r="UW36" i="22"/>
  <c r="QF184" i="22"/>
  <c r="QF314" i="22"/>
  <c r="UV119" i="22"/>
  <c r="QF316" i="22"/>
  <c r="QX142" i="22"/>
  <c r="QX288" i="22"/>
  <c r="UV258" i="22"/>
  <c r="UW42" i="22"/>
  <c r="UV98" i="22"/>
  <c r="UW265" i="22"/>
  <c r="UV252" i="22"/>
  <c r="UV5" i="22"/>
  <c r="QF197" i="22"/>
  <c r="UV94" i="22"/>
  <c r="UV176" i="22"/>
  <c r="UV18" i="22"/>
  <c r="UV259" i="22"/>
  <c r="UW80" i="22"/>
  <c r="UV122" i="22"/>
  <c r="UV256" i="22"/>
  <c r="QF185" i="22"/>
  <c r="UV84" i="22"/>
  <c r="UW247" i="22"/>
  <c r="UW208" i="22"/>
  <c r="UW88" i="22"/>
  <c r="UW120" i="22"/>
  <c r="QX135" i="22"/>
  <c r="UV262" i="22"/>
  <c r="QF219" i="22"/>
  <c r="UV253" i="22"/>
  <c r="QF236" i="22"/>
  <c r="UX82" i="22"/>
  <c r="QF315" i="22"/>
  <c r="UV6" i="22"/>
  <c r="UV14" i="22"/>
  <c r="UV66" i="22"/>
  <c r="UV158" i="22"/>
  <c r="QX130" i="22"/>
  <c r="UV115" i="22"/>
  <c r="UW100" i="22"/>
  <c r="UV26" i="22"/>
  <c r="UV7" i="22"/>
  <c r="UW104" i="22"/>
  <c r="UV271" i="22"/>
  <c r="UV103" i="22"/>
  <c r="UV76" i="22"/>
  <c r="UV211" i="22"/>
  <c r="QF196" i="22"/>
  <c r="UV37" i="22"/>
  <c r="UW38" i="22"/>
  <c r="UW50" i="22"/>
  <c r="UV24" i="22"/>
  <c r="QF309" i="22"/>
  <c r="UW68" i="22"/>
  <c r="QF223" i="22"/>
  <c r="QX144" i="22"/>
  <c r="UW273" i="22"/>
  <c r="UV151" i="22"/>
  <c r="QF229" i="22"/>
  <c r="QX292" i="22"/>
  <c r="UW269" i="22"/>
  <c r="UV157" i="22"/>
  <c r="UV54" i="22"/>
  <c r="QF200" i="22"/>
  <c r="UV87" i="22"/>
  <c r="QF194" i="22"/>
  <c r="UV31" i="22"/>
  <c r="UW106" i="22"/>
  <c r="QX134" i="22"/>
  <c r="QF192" i="22"/>
  <c r="UV254" i="22"/>
  <c r="UW241" i="22"/>
  <c r="QF294" i="22"/>
  <c r="UV71" i="22"/>
  <c r="UV45" i="22"/>
  <c r="UV212" i="22"/>
  <c r="UV110" i="22"/>
  <c r="QF221" i="22"/>
  <c r="UV102" i="22"/>
  <c r="UV62" i="22"/>
  <c r="QX286" i="22"/>
  <c r="QX289" i="22"/>
  <c r="QF191" i="22"/>
  <c r="QF234" i="22"/>
  <c r="QF175" i="22"/>
  <c r="QX133" i="22"/>
  <c r="UV266" i="22"/>
  <c r="UV145" i="22"/>
  <c r="UV187" i="22"/>
  <c r="UV12" i="22"/>
  <c r="UW201" i="22"/>
  <c r="QX131" i="22"/>
  <c r="UV205" i="22"/>
  <c r="UW123" i="22"/>
  <c r="UV19" i="22"/>
  <c r="UV242" i="22"/>
  <c r="QX215" i="22"/>
  <c r="UV16" i="22"/>
  <c r="UV156" i="22"/>
  <c r="QX136" i="22"/>
  <c r="UW261" i="22"/>
  <c r="UV51" i="22"/>
  <c r="UV10" i="22"/>
  <c r="UV25" i="22"/>
  <c r="UV166" i="22"/>
  <c r="UV69" i="22"/>
  <c r="UV251" i="22"/>
  <c r="UV270" i="22"/>
  <c r="UV65" i="22"/>
  <c r="UX73" i="22"/>
  <c r="QX282" i="22"/>
  <c r="QF299" i="22"/>
  <c r="UV59" i="22"/>
  <c r="UV114" i="22"/>
  <c r="UV43" i="22"/>
  <c r="UW163" i="22"/>
  <c r="UV147" i="22"/>
  <c r="UV39" i="22"/>
  <c r="QX218" i="22"/>
  <c r="QF178" i="22"/>
  <c r="UV28" i="22"/>
  <c r="UV238" i="22"/>
  <c r="QF297" i="22"/>
  <c r="UV11" i="22"/>
  <c r="QF233" i="22"/>
  <c r="UV17" i="22"/>
  <c r="UV246" i="22"/>
  <c r="UV49" i="22"/>
  <c r="UV202" i="22"/>
  <c r="QF224" i="22"/>
  <c r="QF230" i="22"/>
  <c r="UV13" i="22"/>
  <c r="UV168" i="22"/>
  <c r="UV99" i="22"/>
  <c r="UV255" i="22"/>
  <c r="UV86" i="22"/>
  <c r="UV75" i="22"/>
  <c r="UV92" i="22"/>
  <c r="QF195" i="22"/>
  <c r="UW91" i="22"/>
  <c r="QX290" i="22"/>
  <c r="UV209" i="22"/>
  <c r="QF293" i="22"/>
  <c r="UW105" i="22"/>
  <c r="QX137" i="22"/>
  <c r="QF186" i="22"/>
  <c r="UV63" i="22"/>
  <c r="UV153" i="22"/>
  <c r="UW67" i="22"/>
  <c r="QF302" i="22"/>
  <c r="UV160" i="22"/>
  <c r="QX281" i="22"/>
  <c r="QF295" i="22"/>
  <c r="UV34" i="22"/>
  <c r="QX138" i="22"/>
  <c r="UV35" i="22"/>
  <c r="QF300" i="22"/>
  <c r="QF310" i="22"/>
  <c r="QF183" i="22"/>
  <c r="QF296" i="22"/>
  <c r="UW235" i="22"/>
  <c r="UV126" i="22"/>
  <c r="QG298" i="22"/>
  <c r="QF172" i="22"/>
  <c r="UV203" i="22"/>
  <c r="UV188" i="22"/>
  <c r="QF313" i="22"/>
  <c r="UV112" i="22"/>
  <c r="UW124" i="22"/>
  <c r="UV244" i="22"/>
  <c r="UV46" i="22"/>
  <c r="UV155" i="22"/>
  <c r="UV74" i="22"/>
  <c r="UV52" i="22"/>
  <c r="QX216" i="22"/>
  <c r="UV77" i="22"/>
  <c r="UV57" i="22"/>
  <c r="UV41" i="22"/>
  <c r="UV169" i="22"/>
  <c r="UV40" i="22"/>
  <c r="QF179" i="22"/>
  <c r="QX284" i="22"/>
  <c r="UV149" i="22"/>
  <c r="QF181" i="22"/>
  <c r="UV81" i="22"/>
  <c r="QX141" i="22"/>
  <c r="QF321" i="22"/>
  <c r="QX285" i="22"/>
  <c r="UV245" i="22"/>
  <c r="UV30" i="22"/>
  <c r="UV207" i="22"/>
  <c r="UW53" i="22"/>
  <c r="UV150" i="22"/>
  <c r="QX139" i="22"/>
  <c r="UV117" i="22"/>
  <c r="QX143" i="22"/>
  <c r="UW83" i="22"/>
  <c r="UV170" i="22"/>
  <c r="UV27" i="22"/>
  <c r="QX132" i="22"/>
  <c r="QF173" i="22"/>
  <c r="UV20" i="22"/>
  <c r="QF193" i="22"/>
  <c r="QF317" i="22"/>
  <c r="QF306" i="22"/>
  <c r="UV15" i="22"/>
  <c r="UV44" i="22"/>
  <c r="UV267" i="22"/>
  <c r="UV29" i="22"/>
  <c r="QF222" i="22"/>
  <c r="UV48" i="22"/>
  <c r="QF311" i="22"/>
  <c r="UV111" i="22"/>
  <c r="QX217" i="22"/>
  <c r="QF231" i="22"/>
  <c r="UV264" i="22"/>
  <c r="UV272" i="22"/>
  <c r="QF307" i="22"/>
  <c r="UV56" i="22"/>
  <c r="QX287" i="22"/>
  <c r="O131" i="18"/>
  <c r="D131" i="18" s="1"/>
  <c r="H156" i="18"/>
  <c r="J12" i="9" s="1"/>
  <c r="J6" i="9"/>
  <c r="J7" i="9"/>
  <c r="J5" i="9"/>
  <c r="H157" i="18"/>
  <c r="J13" i="9" s="1"/>
  <c r="QF276" i="22" l="1"/>
  <c r="QF277" i="22"/>
  <c r="QF280" i="22"/>
  <c r="QF275" i="22"/>
  <c r="QF274" i="22"/>
  <c r="QF279" i="22"/>
  <c r="QF278" i="22"/>
  <c r="QF243" i="22"/>
  <c r="UW89" i="22"/>
  <c r="UX97" i="22"/>
  <c r="UW90" i="22"/>
  <c r="UW165" i="22"/>
  <c r="UW109" i="22"/>
  <c r="UW257" i="22"/>
  <c r="UW96" i="22"/>
  <c r="UW113" i="22"/>
  <c r="UW44" i="22"/>
  <c r="UW245" i="22"/>
  <c r="UW41" i="22"/>
  <c r="UW46" i="22"/>
  <c r="QG183" i="22"/>
  <c r="QG302" i="22"/>
  <c r="UW111" i="22"/>
  <c r="UW15" i="22"/>
  <c r="UW170" i="22"/>
  <c r="UW57" i="22"/>
  <c r="UW244" i="22"/>
  <c r="UW126" i="22"/>
  <c r="UX67" i="22"/>
  <c r="QG186" i="22"/>
  <c r="UW255" i="22"/>
  <c r="UW13" i="22"/>
  <c r="QG233" i="22"/>
  <c r="UW28" i="22"/>
  <c r="UW147" i="22"/>
  <c r="UW114" i="22"/>
  <c r="UY73" i="22"/>
  <c r="UW166" i="22"/>
  <c r="QY217" i="22"/>
  <c r="UW27" i="22"/>
  <c r="QG231" i="22"/>
  <c r="UW29" i="22"/>
  <c r="QY139" i="22"/>
  <c r="UW207" i="22"/>
  <c r="QG181" i="22"/>
  <c r="UW40" i="22"/>
  <c r="UX235" i="22"/>
  <c r="UW160" i="22"/>
  <c r="QY137" i="22"/>
  <c r="QG195" i="22"/>
  <c r="UW99" i="22"/>
  <c r="QG230" i="22"/>
  <c r="UW246" i="22"/>
  <c r="UW11" i="22"/>
  <c r="QG178" i="22"/>
  <c r="UW65" i="22"/>
  <c r="UW251" i="22"/>
  <c r="UW25" i="22"/>
  <c r="QY136" i="22"/>
  <c r="QY215" i="22"/>
  <c r="UW205" i="22"/>
  <c r="UW12" i="22"/>
  <c r="QY133" i="22"/>
  <c r="QY289" i="22"/>
  <c r="QG221" i="22"/>
  <c r="UW71" i="22"/>
  <c r="QG192" i="22"/>
  <c r="QG194" i="22"/>
  <c r="UW157" i="22"/>
  <c r="UW151" i="22"/>
  <c r="UX68" i="22"/>
  <c r="UX38" i="22"/>
  <c r="UW76" i="22"/>
  <c r="UX104" i="22"/>
  <c r="UW158" i="22"/>
  <c r="UW253" i="22"/>
  <c r="UX120" i="22"/>
  <c r="UX247" i="22"/>
  <c r="UW256" i="22"/>
  <c r="UW18" i="22"/>
  <c r="UW5" i="22"/>
  <c r="UX42" i="22"/>
  <c r="QG316" i="22"/>
  <c r="UW61" i="22"/>
  <c r="UW213" i="22"/>
  <c r="UW171" i="22"/>
  <c r="QG301" i="22"/>
  <c r="QG190" i="22"/>
  <c r="UX210" i="22"/>
  <c r="UW70" i="22"/>
  <c r="UX146" i="22"/>
  <c r="QY283" i="22"/>
  <c r="QG225" i="22"/>
  <c r="QG199" i="22"/>
  <c r="UW21" i="22"/>
  <c r="QY128" i="22"/>
  <c r="QG304" i="22"/>
  <c r="UW47" i="22"/>
  <c r="QG174" i="22"/>
  <c r="UX32" i="22"/>
  <c r="QY129" i="22"/>
  <c r="UW8" i="22"/>
  <c r="UW60" i="22"/>
  <c r="UW272" i="22"/>
  <c r="UW74" i="22"/>
  <c r="UW203" i="22"/>
  <c r="QG300" i="22"/>
  <c r="UW153" i="22"/>
  <c r="QG293" i="22"/>
  <c r="UW75" i="22"/>
  <c r="UW59" i="22"/>
  <c r="UW48" i="22"/>
  <c r="QY284" i="22"/>
  <c r="QG311" i="22"/>
  <c r="QG173" i="22"/>
  <c r="QG321" i="22"/>
  <c r="UX83" i="22"/>
  <c r="UW30" i="22"/>
  <c r="UW149" i="22"/>
  <c r="UW169" i="22"/>
  <c r="UW77" i="22"/>
  <c r="UW155" i="22"/>
  <c r="UW112" i="22"/>
  <c r="QG172" i="22"/>
  <c r="QG296" i="22"/>
  <c r="UW35" i="22"/>
  <c r="QG295" i="22"/>
  <c r="UW63" i="22"/>
  <c r="UW209" i="22"/>
  <c r="UW168" i="22"/>
  <c r="QG224" i="22"/>
  <c r="QG297" i="22"/>
  <c r="QY218" i="22"/>
  <c r="QG299" i="22"/>
  <c r="UW10" i="22"/>
  <c r="UW156" i="22"/>
  <c r="UW242" i="22"/>
  <c r="QY131" i="22"/>
  <c r="UW187" i="22"/>
  <c r="QG175" i="22"/>
  <c r="QY286" i="22"/>
  <c r="UW110" i="22"/>
  <c r="QG294" i="22"/>
  <c r="QY134" i="22"/>
  <c r="UW87" i="22"/>
  <c r="UX269" i="22"/>
  <c r="UX273" i="22"/>
  <c r="QG309" i="22"/>
  <c r="UW37" i="22"/>
  <c r="UW7" i="22"/>
  <c r="UW115" i="22"/>
  <c r="UW66" i="22"/>
  <c r="QG315" i="22"/>
  <c r="QG219" i="22"/>
  <c r="UW84" i="22"/>
  <c r="UW122" i="22"/>
  <c r="UW176" i="22"/>
  <c r="UW252" i="22"/>
  <c r="UW258" i="22"/>
  <c r="UW119" i="22"/>
  <c r="UX36" i="22"/>
  <c r="UW248" i="22"/>
  <c r="UW159" i="22"/>
  <c r="UW162" i="22"/>
  <c r="UW9" i="22"/>
  <c r="QG180" i="22"/>
  <c r="QG227" i="22"/>
  <c r="QG198" i="22"/>
  <c r="UW23" i="22"/>
  <c r="UW214" i="22"/>
  <c r="QG308" i="22"/>
  <c r="UW260" i="22"/>
  <c r="UW95" i="22"/>
  <c r="QY291" i="22"/>
  <c r="UW78" i="22"/>
  <c r="UW249" i="22"/>
  <c r="UW154" i="22"/>
  <c r="UW167" i="22"/>
  <c r="UW107" i="22"/>
  <c r="QG239" i="22"/>
  <c r="UX53" i="22"/>
  <c r="UW56" i="22"/>
  <c r="QG306" i="22"/>
  <c r="UX124" i="22"/>
  <c r="UW34" i="22"/>
  <c r="UX163" i="22"/>
  <c r="QG307" i="22"/>
  <c r="UW267" i="22"/>
  <c r="QG317" i="22"/>
  <c r="QY132" i="22"/>
  <c r="UW150" i="22"/>
  <c r="QY141" i="22"/>
  <c r="QY143" i="22"/>
  <c r="UX105" i="22"/>
  <c r="QY290" i="22"/>
  <c r="UW92" i="22"/>
  <c r="UW86" i="22"/>
  <c r="UW202" i="22"/>
  <c r="UW238" i="22"/>
  <c r="UW43" i="22"/>
  <c r="UW69" i="22"/>
  <c r="UX201" i="22"/>
  <c r="UW145" i="22"/>
  <c r="QG234" i="22"/>
  <c r="UW62" i="22"/>
  <c r="UW212" i="22"/>
  <c r="UX106" i="22"/>
  <c r="QG200" i="22"/>
  <c r="QY292" i="22"/>
  <c r="QY144" i="22"/>
  <c r="UW24" i="22"/>
  <c r="QG196" i="22"/>
  <c r="UW103" i="22"/>
  <c r="UW26" i="22"/>
  <c r="QY130" i="22"/>
  <c r="UW14" i="22"/>
  <c r="UY82" i="22"/>
  <c r="UW262" i="22"/>
  <c r="UX88" i="22"/>
  <c r="UX80" i="22"/>
  <c r="UW94" i="22"/>
  <c r="UX265" i="22"/>
  <c r="QY288" i="22"/>
  <c r="QG314" i="22"/>
  <c r="UW116" i="22"/>
  <c r="UW58" i="22"/>
  <c r="QY127" i="22"/>
  <c r="UW64" i="22"/>
  <c r="UW268" i="22"/>
  <c r="UW33" i="22"/>
  <c r="QG305" i="22"/>
  <c r="UX121" i="22"/>
  <c r="QG182" i="22"/>
  <c r="QG226" i="22"/>
  <c r="UW206" i="22"/>
  <c r="UX101" i="22"/>
  <c r="QG322" i="22"/>
  <c r="QY140" i="22"/>
  <c r="UX319" i="22"/>
  <c r="UW93" i="22"/>
  <c r="UW55" i="22"/>
  <c r="UW85" i="22"/>
  <c r="UW263" i="22"/>
  <c r="QH298" i="22"/>
  <c r="QY281" i="22"/>
  <c r="UW17" i="22"/>
  <c r="UW39" i="22"/>
  <c r="QY282" i="22"/>
  <c r="UW270" i="22"/>
  <c r="UW51" i="22"/>
  <c r="UW16" i="22"/>
  <c r="UW19" i="22"/>
  <c r="UX241" i="22"/>
  <c r="QY287" i="22"/>
  <c r="QG193" i="22"/>
  <c r="UW81" i="22"/>
  <c r="QY216" i="22"/>
  <c r="QG313" i="22"/>
  <c r="QY138" i="22"/>
  <c r="UW264" i="22"/>
  <c r="QG222" i="22"/>
  <c r="UW20" i="22"/>
  <c r="UW117" i="22"/>
  <c r="QY285" i="22"/>
  <c r="QG179" i="22"/>
  <c r="UW52" i="22"/>
  <c r="UW188" i="22"/>
  <c r="QG310" i="22"/>
  <c r="UX91" i="22"/>
  <c r="UW49" i="22"/>
  <c r="UX261" i="22"/>
  <c r="UX123" i="22"/>
  <c r="UW266" i="22"/>
  <c r="QG191" i="22"/>
  <c r="UW102" i="22"/>
  <c r="UW45" i="22"/>
  <c r="UW254" i="22"/>
  <c r="UW31" i="22"/>
  <c r="UW54" i="22"/>
  <c r="QG229" i="22"/>
  <c r="QG223" i="22"/>
  <c r="UX50" i="22"/>
  <c r="UW211" i="22"/>
  <c r="UW271" i="22"/>
  <c r="UX100" i="22"/>
  <c r="UW6" i="22"/>
  <c r="QG236" i="22"/>
  <c r="QY135" i="22"/>
  <c r="UX208" i="22"/>
  <c r="QG185" i="22"/>
  <c r="UW259" i="22"/>
  <c r="QG197" i="22"/>
  <c r="UW98" i="22"/>
  <c r="QY142" i="22"/>
  <c r="QG184" i="22"/>
  <c r="UW125" i="22"/>
  <c r="UW164" i="22"/>
  <c r="UW108" i="22"/>
  <c r="QG220" i="22"/>
  <c r="UW152" i="22"/>
  <c r="UW72" i="22"/>
  <c r="QG228" i="22"/>
  <c r="UX177" i="22"/>
  <c r="UX79" i="22"/>
  <c r="QG189" i="22"/>
  <c r="QG232" i="22"/>
  <c r="UW148" i="22"/>
  <c r="QG320" i="22"/>
  <c r="UW118" i="22"/>
  <c r="QG303" i="22"/>
  <c r="UW237" i="22"/>
  <c r="QG240" i="22"/>
  <c r="UX161" i="22"/>
  <c r="QG312" i="22"/>
  <c r="UW250" i="22"/>
  <c r="UX204" i="22"/>
  <c r="UW22" i="22"/>
  <c r="O132" i="18"/>
  <c r="D132" i="18" s="1"/>
  <c r="QG275" i="22" l="1"/>
  <c r="QG278" i="22"/>
  <c r="QG280" i="22"/>
  <c r="QG279" i="22"/>
  <c r="QG277" i="22"/>
  <c r="QG274" i="22"/>
  <c r="QG276" i="22"/>
  <c r="QG243" i="22"/>
  <c r="UX89" i="22"/>
  <c r="UX90" i="22"/>
  <c r="UY97" i="22"/>
  <c r="UX165" i="22"/>
  <c r="UX109" i="22"/>
  <c r="UX113" i="22"/>
  <c r="UX96" i="22"/>
  <c r="UX257" i="22"/>
  <c r="QH228" i="22"/>
  <c r="QH189" i="22"/>
  <c r="UX98" i="22"/>
  <c r="UY208" i="22"/>
  <c r="UX31" i="22"/>
  <c r="QH222" i="22"/>
  <c r="QZ287" i="22"/>
  <c r="UX17" i="22"/>
  <c r="UX93" i="22"/>
  <c r="UY101" i="22"/>
  <c r="UX268" i="22"/>
  <c r="QZ288" i="22"/>
  <c r="UX14" i="22"/>
  <c r="QH200" i="22"/>
  <c r="UX43" i="22"/>
  <c r="QZ141" i="22"/>
  <c r="UX56" i="22"/>
  <c r="UX249" i="22"/>
  <c r="QH198" i="22"/>
  <c r="UX176" i="22"/>
  <c r="UX7" i="22"/>
  <c r="UY273" i="22"/>
  <c r="UX187" i="22"/>
  <c r="UX209" i="22"/>
  <c r="UX112" i="22"/>
  <c r="QH173" i="22"/>
  <c r="QH300" i="22"/>
  <c r="QZ128" i="22"/>
  <c r="UX213" i="22"/>
  <c r="UX256" i="22"/>
  <c r="UX76" i="22"/>
  <c r="QH221" i="22"/>
  <c r="UX251" i="22"/>
  <c r="UX29" i="22"/>
  <c r="UX108" i="22"/>
  <c r="UX250" i="22"/>
  <c r="QH320" i="22"/>
  <c r="UY79" i="22"/>
  <c r="UX125" i="22"/>
  <c r="QZ135" i="22"/>
  <c r="UY100" i="22"/>
  <c r="UX254" i="22"/>
  <c r="UX49" i="22"/>
  <c r="QZ285" i="22"/>
  <c r="QZ216" i="22"/>
  <c r="UY241" i="22"/>
  <c r="UX206" i="22"/>
  <c r="UX64" i="22"/>
  <c r="UY265" i="22"/>
  <c r="QZ130" i="22"/>
  <c r="UX145" i="22"/>
  <c r="QZ290" i="22"/>
  <c r="UX78" i="22"/>
  <c r="QH227" i="22"/>
  <c r="UX119" i="22"/>
  <c r="QH315" i="22"/>
  <c r="UX110" i="22"/>
  <c r="UX168" i="22"/>
  <c r="UX35" i="22"/>
  <c r="UX155" i="22"/>
  <c r="QH311" i="22"/>
  <c r="UX203" i="22"/>
  <c r="UX60" i="22"/>
  <c r="UX21" i="22"/>
  <c r="QH190" i="22"/>
  <c r="UY42" i="22"/>
  <c r="UY247" i="22"/>
  <c r="UX158" i="22"/>
  <c r="UY38" i="22"/>
  <c r="QH194" i="22"/>
  <c r="QZ289" i="22"/>
  <c r="QZ215" i="22"/>
  <c r="UX65" i="22"/>
  <c r="QH230" i="22"/>
  <c r="UX160" i="22"/>
  <c r="UX207" i="22"/>
  <c r="QH231" i="22"/>
  <c r="UX166" i="22"/>
  <c r="UX147" i="22"/>
  <c r="UX255" i="22"/>
  <c r="UY67" i="22"/>
  <c r="UX111" i="22"/>
  <c r="UX46" i="22"/>
  <c r="QH232" i="22"/>
  <c r="UX118" i="22"/>
  <c r="UX164" i="22"/>
  <c r="QH240" i="22"/>
  <c r="UX152" i="22"/>
  <c r="QH197" i="22"/>
  <c r="QH223" i="22"/>
  <c r="UX266" i="22"/>
  <c r="QH310" i="22"/>
  <c r="UX264" i="22"/>
  <c r="UX270" i="22"/>
  <c r="UY319" i="22"/>
  <c r="UY121" i="22"/>
  <c r="UX58" i="22"/>
  <c r="UY88" i="22"/>
  <c r="UX24" i="22"/>
  <c r="UY106" i="22"/>
  <c r="UX238" i="22"/>
  <c r="UX150" i="22"/>
  <c r="UX34" i="22"/>
  <c r="UY53" i="22"/>
  <c r="UX167" i="22"/>
  <c r="QH308" i="22"/>
  <c r="UX159" i="22"/>
  <c r="UX122" i="22"/>
  <c r="UY269" i="22"/>
  <c r="QZ131" i="22"/>
  <c r="QZ218" i="22"/>
  <c r="UX30" i="22"/>
  <c r="UX75" i="22"/>
  <c r="QH174" i="22"/>
  <c r="QH312" i="22"/>
  <c r="UX148" i="22"/>
  <c r="QH184" i="22"/>
  <c r="QH236" i="22"/>
  <c r="QH229" i="22"/>
  <c r="UY91" i="22"/>
  <c r="UX117" i="22"/>
  <c r="UX81" i="22"/>
  <c r="QZ282" i="22"/>
  <c r="UX85" i="22"/>
  <c r="QH226" i="22"/>
  <c r="UX94" i="22"/>
  <c r="UX26" i="22"/>
  <c r="UX212" i="22"/>
  <c r="UY201" i="22"/>
  <c r="QZ132" i="22"/>
  <c r="QH239" i="22"/>
  <c r="QZ291" i="22"/>
  <c r="QH180" i="22"/>
  <c r="UX258" i="22"/>
  <c r="UX66" i="22"/>
  <c r="UX87" i="22"/>
  <c r="UX242" i="22"/>
  <c r="QH296" i="22"/>
  <c r="QZ284" i="22"/>
  <c r="UX74" i="22"/>
  <c r="UX8" i="22"/>
  <c r="QH199" i="22"/>
  <c r="UY146" i="22"/>
  <c r="QH301" i="22"/>
  <c r="UX61" i="22"/>
  <c r="UX5" i="22"/>
  <c r="UY120" i="22"/>
  <c r="UY68" i="22"/>
  <c r="QH192" i="22"/>
  <c r="QZ133" i="22"/>
  <c r="QZ136" i="22"/>
  <c r="QH178" i="22"/>
  <c r="UX99" i="22"/>
  <c r="UY235" i="22"/>
  <c r="QZ139" i="22"/>
  <c r="UX27" i="22"/>
  <c r="UX28" i="22"/>
  <c r="UX126" i="22"/>
  <c r="UX41" i="22"/>
  <c r="UX237" i="22"/>
  <c r="UY177" i="22"/>
  <c r="QH220" i="22"/>
  <c r="UX259" i="22"/>
  <c r="UX271" i="22"/>
  <c r="UX45" i="22"/>
  <c r="UX188" i="22"/>
  <c r="UX19" i="22"/>
  <c r="QZ281" i="22"/>
  <c r="QZ140" i="22"/>
  <c r="QH305" i="22"/>
  <c r="UX116" i="22"/>
  <c r="UX262" i="22"/>
  <c r="QZ144" i="22"/>
  <c r="UX202" i="22"/>
  <c r="UY105" i="22"/>
  <c r="UY124" i="22"/>
  <c r="UX214" i="22"/>
  <c r="UX84" i="22"/>
  <c r="UX37" i="22"/>
  <c r="QZ286" i="22"/>
  <c r="QH297" i="22"/>
  <c r="UX63" i="22"/>
  <c r="UX77" i="22"/>
  <c r="UY83" i="22"/>
  <c r="QH293" i="22"/>
  <c r="UX47" i="22"/>
  <c r="UX22" i="22"/>
  <c r="QZ142" i="22"/>
  <c r="UX211" i="22"/>
  <c r="UX102" i="22"/>
  <c r="UY123" i="22"/>
  <c r="UX52" i="22"/>
  <c r="QZ138" i="22"/>
  <c r="UX16" i="22"/>
  <c r="UX55" i="22"/>
  <c r="QZ127" i="22"/>
  <c r="UZ82" i="22"/>
  <c r="QZ292" i="22"/>
  <c r="UX69" i="22"/>
  <c r="QZ143" i="22"/>
  <c r="QH307" i="22"/>
  <c r="UX107" i="22"/>
  <c r="UX95" i="22"/>
  <c r="UX248" i="22"/>
  <c r="QH309" i="22"/>
  <c r="QH175" i="22"/>
  <c r="UX156" i="22"/>
  <c r="UX169" i="22"/>
  <c r="UX48" i="22"/>
  <c r="QZ129" i="22"/>
  <c r="QH225" i="22"/>
  <c r="UX253" i="22"/>
  <c r="UY104" i="22"/>
  <c r="UX71" i="22"/>
  <c r="UX12" i="22"/>
  <c r="UX11" i="22"/>
  <c r="QH195" i="22"/>
  <c r="UX40" i="22"/>
  <c r="QZ217" i="22"/>
  <c r="UZ73" i="22"/>
  <c r="QH233" i="22"/>
  <c r="UX244" i="22"/>
  <c r="UX170" i="22"/>
  <c r="QH302" i="22"/>
  <c r="UX245" i="22"/>
  <c r="QH303" i="22"/>
  <c r="UX6" i="22"/>
  <c r="UX54" i="22"/>
  <c r="UX20" i="22"/>
  <c r="QH193" i="22"/>
  <c r="UX39" i="22"/>
  <c r="QI298" i="22"/>
  <c r="QH322" i="22"/>
  <c r="UX33" i="22"/>
  <c r="QH314" i="22"/>
  <c r="UY80" i="22"/>
  <c r="UX103" i="22"/>
  <c r="UX62" i="22"/>
  <c r="UX86" i="22"/>
  <c r="QH317" i="22"/>
  <c r="QH306" i="22"/>
  <c r="UX154" i="22"/>
  <c r="UX23" i="22"/>
  <c r="UX9" i="22"/>
  <c r="UX252" i="22"/>
  <c r="UX115" i="22"/>
  <c r="QZ134" i="22"/>
  <c r="QH299" i="22"/>
  <c r="QH172" i="22"/>
  <c r="QH321" i="22"/>
  <c r="UX153" i="22"/>
  <c r="QH304" i="22"/>
  <c r="UX70" i="22"/>
  <c r="UX171" i="22"/>
  <c r="UX18" i="22"/>
  <c r="UX151" i="22"/>
  <c r="UX25" i="22"/>
  <c r="UY161" i="22"/>
  <c r="QH185" i="22"/>
  <c r="UY204" i="22"/>
  <c r="UX72" i="22"/>
  <c r="UY50" i="22"/>
  <c r="QH191" i="22"/>
  <c r="UY261" i="22"/>
  <c r="QH179" i="22"/>
  <c r="QH313" i="22"/>
  <c r="UX51" i="22"/>
  <c r="UX263" i="22"/>
  <c r="QH182" i="22"/>
  <c r="QH196" i="22"/>
  <c r="QH234" i="22"/>
  <c r="UX92" i="22"/>
  <c r="UX267" i="22"/>
  <c r="UY163" i="22"/>
  <c r="UX260" i="22"/>
  <c r="UX162" i="22"/>
  <c r="UY36" i="22"/>
  <c r="QH219" i="22"/>
  <c r="QH294" i="22"/>
  <c r="UX10" i="22"/>
  <c r="QH224" i="22"/>
  <c r="QH295" i="22"/>
  <c r="UX149" i="22"/>
  <c r="UX59" i="22"/>
  <c r="UX272" i="22"/>
  <c r="UY32" i="22"/>
  <c r="QZ283" i="22"/>
  <c r="UY210" i="22"/>
  <c r="QH316" i="22"/>
  <c r="UX157" i="22"/>
  <c r="UX205" i="22"/>
  <c r="UX246" i="22"/>
  <c r="QZ137" i="22"/>
  <c r="QH181" i="22"/>
  <c r="UX114" i="22"/>
  <c r="UX13" i="22"/>
  <c r="QH186" i="22"/>
  <c r="UX57" i="22"/>
  <c r="UX15" i="22"/>
  <c r="QH183" i="22"/>
  <c r="UX44" i="22"/>
  <c r="O133" i="18"/>
  <c r="D133" i="18" s="1"/>
  <c r="QH279" i="22" l="1"/>
  <c r="QH276" i="22"/>
  <c r="QH280" i="22"/>
  <c r="QH274" i="22"/>
  <c r="QH278" i="22"/>
  <c r="QH277" i="22"/>
  <c r="QH275" i="22"/>
  <c r="QH243" i="22"/>
  <c r="UY89" i="22"/>
  <c r="UZ97" i="22"/>
  <c r="UY90" i="22"/>
  <c r="UY165" i="22"/>
  <c r="UY109" i="22"/>
  <c r="UY257" i="22"/>
  <c r="UY96" i="22"/>
  <c r="UY113" i="22"/>
  <c r="QI182" i="22"/>
  <c r="UY171" i="22"/>
  <c r="QI299" i="22"/>
  <c r="QI317" i="22"/>
  <c r="QJ298" i="22"/>
  <c r="UY245" i="22"/>
  <c r="UY169" i="22"/>
  <c r="UY95" i="22"/>
  <c r="UZ83" i="22"/>
  <c r="RA286" i="22"/>
  <c r="UY214" i="22"/>
  <c r="UY116" i="22"/>
  <c r="UY19" i="22"/>
  <c r="UY271" i="22"/>
  <c r="UY237" i="22"/>
  <c r="UY126" i="22"/>
  <c r="UY27" i="22"/>
  <c r="QI178" i="22"/>
  <c r="UY61" i="22"/>
  <c r="UZ91" i="22"/>
  <c r="QI184" i="22"/>
  <c r="UY75" i="22"/>
  <c r="RA131" i="22"/>
  <c r="UY159" i="22"/>
  <c r="UY34" i="22"/>
  <c r="UY24" i="22"/>
  <c r="QI310" i="22"/>
  <c r="QI232" i="22"/>
  <c r="UY65" i="22"/>
  <c r="UY13" i="22"/>
  <c r="QI295" i="22"/>
  <c r="QI179" i="22"/>
  <c r="UY15" i="22"/>
  <c r="UY114" i="22"/>
  <c r="UY246" i="22"/>
  <c r="QI316" i="22"/>
  <c r="UY272" i="22"/>
  <c r="QI224" i="22"/>
  <c r="UZ163" i="22"/>
  <c r="QI196" i="22"/>
  <c r="UY263" i="22"/>
  <c r="UY72" i="22"/>
  <c r="UY70" i="22"/>
  <c r="RA134" i="22"/>
  <c r="QI314" i="22"/>
  <c r="UY54" i="22"/>
  <c r="QI233" i="22"/>
  <c r="UY71" i="22"/>
  <c r="QI309" i="22"/>
  <c r="UY107" i="22"/>
  <c r="RA292" i="22"/>
  <c r="UY55" i="22"/>
  <c r="UY22" i="22"/>
  <c r="QI305" i="22"/>
  <c r="UY259" i="22"/>
  <c r="RA139" i="22"/>
  <c r="RA136" i="22"/>
  <c r="QI301" i="22"/>
  <c r="UY74" i="22"/>
  <c r="UY258" i="22"/>
  <c r="RA282" i="22"/>
  <c r="UZ269" i="22"/>
  <c r="QI308" i="22"/>
  <c r="UZ88" i="22"/>
  <c r="UY266" i="22"/>
  <c r="QI240" i="22"/>
  <c r="UY46" i="22"/>
  <c r="UY255" i="22"/>
  <c r="UY207" i="22"/>
  <c r="RA215" i="22"/>
  <c r="UY158" i="22"/>
  <c r="QI190" i="22"/>
  <c r="UY203" i="22"/>
  <c r="UY168" i="22"/>
  <c r="UY119" i="22"/>
  <c r="RA290" i="22"/>
  <c r="UY64" i="22"/>
  <c r="RA216" i="22"/>
  <c r="UZ100" i="22"/>
  <c r="QI320" i="22"/>
  <c r="UY29" i="22"/>
  <c r="UY256" i="22"/>
  <c r="QI173" i="22"/>
  <c r="UY187" i="22"/>
  <c r="QI198" i="22"/>
  <c r="UY43" i="22"/>
  <c r="UY268" i="22"/>
  <c r="RA287" i="22"/>
  <c r="UZ208" i="22"/>
  <c r="UZ32" i="22"/>
  <c r="QI219" i="22"/>
  <c r="QI234" i="22"/>
  <c r="UZ36" i="22"/>
  <c r="UZ261" i="22"/>
  <c r="UY25" i="22"/>
  <c r="QI321" i="22"/>
  <c r="UY23" i="22"/>
  <c r="UY86" i="22"/>
  <c r="UY39" i="22"/>
  <c r="QI302" i="22"/>
  <c r="UY40" i="22"/>
  <c r="QI225" i="22"/>
  <c r="UZ123" i="22"/>
  <c r="UY77" i="22"/>
  <c r="UY37" i="22"/>
  <c r="UY202" i="22"/>
  <c r="UY41" i="22"/>
  <c r="RA132" i="22"/>
  <c r="UY94" i="22"/>
  <c r="UY148" i="22"/>
  <c r="UY30" i="22"/>
  <c r="UY150" i="22"/>
  <c r="UY57" i="22"/>
  <c r="UY59" i="22"/>
  <c r="UY267" i="22"/>
  <c r="UY51" i="22"/>
  <c r="QI191" i="22"/>
  <c r="UY151" i="22"/>
  <c r="QI172" i="22"/>
  <c r="UY115" i="22"/>
  <c r="UY62" i="22"/>
  <c r="QI193" i="22"/>
  <c r="UY6" i="22"/>
  <c r="UY170" i="22"/>
  <c r="VA73" i="22"/>
  <c r="QI195" i="22"/>
  <c r="RA129" i="22"/>
  <c r="VA82" i="22"/>
  <c r="UY16" i="22"/>
  <c r="UY102" i="22"/>
  <c r="UY47" i="22"/>
  <c r="UY63" i="22"/>
  <c r="UY84" i="22"/>
  <c r="RA144" i="22"/>
  <c r="QI220" i="22"/>
  <c r="UY28" i="22"/>
  <c r="UZ235" i="22"/>
  <c r="RA133" i="22"/>
  <c r="UZ146" i="22"/>
  <c r="RA284" i="22"/>
  <c r="UY242" i="22"/>
  <c r="QI180" i="22"/>
  <c r="QI229" i="22"/>
  <c r="UY167" i="22"/>
  <c r="UY238" i="22"/>
  <c r="UY58" i="22"/>
  <c r="QI223" i="22"/>
  <c r="UY164" i="22"/>
  <c r="UY111" i="22"/>
  <c r="UY147" i="22"/>
  <c r="UY160" i="22"/>
  <c r="RA289" i="22"/>
  <c r="UZ247" i="22"/>
  <c r="QI311" i="22"/>
  <c r="QI227" i="22"/>
  <c r="UY145" i="22"/>
  <c r="UY206" i="22"/>
  <c r="RA285" i="22"/>
  <c r="RA135" i="22"/>
  <c r="UY250" i="22"/>
  <c r="UY251" i="22"/>
  <c r="UY213" i="22"/>
  <c r="UY112" i="22"/>
  <c r="UZ273" i="22"/>
  <c r="UY249" i="22"/>
  <c r="QI200" i="22"/>
  <c r="UZ101" i="22"/>
  <c r="QI222" i="22"/>
  <c r="UY98" i="22"/>
  <c r="UZ210" i="22"/>
  <c r="UZ204" i="22"/>
  <c r="QI304" i="22"/>
  <c r="UY154" i="22"/>
  <c r="UY33" i="22"/>
  <c r="UZ104" i="22"/>
  <c r="QI307" i="22"/>
  <c r="UZ124" i="22"/>
  <c r="RA140" i="22"/>
  <c r="UY188" i="22"/>
  <c r="UZ120" i="22"/>
  <c r="UZ201" i="22"/>
  <c r="UY81" i="22"/>
  <c r="QI312" i="22"/>
  <c r="UY270" i="22"/>
  <c r="UY205" i="22"/>
  <c r="UY10" i="22"/>
  <c r="UY44" i="22"/>
  <c r="UY157" i="22"/>
  <c r="RA283" i="22"/>
  <c r="UY260" i="22"/>
  <c r="UZ50" i="22"/>
  <c r="QI185" i="22"/>
  <c r="UY18" i="22"/>
  <c r="UY252" i="22"/>
  <c r="UY103" i="22"/>
  <c r="UY20" i="22"/>
  <c r="UY244" i="22"/>
  <c r="UY11" i="22"/>
  <c r="UY156" i="22"/>
  <c r="RA143" i="22"/>
  <c r="QI293" i="22"/>
  <c r="UZ177" i="22"/>
  <c r="QI192" i="22"/>
  <c r="QI199" i="22"/>
  <c r="UY87" i="22"/>
  <c r="UY212" i="22"/>
  <c r="UY117" i="22"/>
  <c r="QI236" i="22"/>
  <c r="RA218" i="22"/>
  <c r="UY122" i="22"/>
  <c r="UZ53" i="22"/>
  <c r="UZ106" i="22"/>
  <c r="UY264" i="22"/>
  <c r="QI197" i="22"/>
  <c r="UY118" i="22"/>
  <c r="UY166" i="22"/>
  <c r="QI230" i="22"/>
  <c r="QI194" i="22"/>
  <c r="UZ42" i="22"/>
  <c r="UY21" i="22"/>
  <c r="UY155" i="22"/>
  <c r="UY110" i="22"/>
  <c r="UY78" i="22"/>
  <c r="RA130" i="22"/>
  <c r="UY49" i="22"/>
  <c r="UY125" i="22"/>
  <c r="QI221" i="22"/>
  <c r="RA128" i="22"/>
  <c r="UY209" i="22"/>
  <c r="UY7" i="22"/>
  <c r="UY56" i="22"/>
  <c r="UY14" i="22"/>
  <c r="UY93" i="22"/>
  <c r="QI189" i="22"/>
  <c r="QI183" i="22"/>
  <c r="RA137" i="22"/>
  <c r="UY162" i="22"/>
  <c r="QI186" i="22"/>
  <c r="QI181" i="22"/>
  <c r="UY149" i="22"/>
  <c r="QI294" i="22"/>
  <c r="UY92" i="22"/>
  <c r="QI313" i="22"/>
  <c r="QI306" i="22"/>
  <c r="QI322" i="22"/>
  <c r="QI303" i="22"/>
  <c r="RA217" i="22"/>
  <c r="UY253" i="22"/>
  <c r="UY48" i="22"/>
  <c r="UY248" i="22"/>
  <c r="RA127" i="22"/>
  <c r="RA138" i="22"/>
  <c r="UY211" i="22"/>
  <c r="QI297" i="22"/>
  <c r="UY262" i="22"/>
  <c r="RA281" i="22"/>
  <c r="UY45" i="22"/>
  <c r="UY99" i="22"/>
  <c r="UY5" i="22"/>
  <c r="QI296" i="22"/>
  <c r="RA291" i="22"/>
  <c r="QI226" i="22"/>
  <c r="QI174" i="22"/>
  <c r="UZ121" i="22"/>
  <c r="UZ161" i="22"/>
  <c r="UY153" i="22"/>
  <c r="UY9" i="22"/>
  <c r="UZ80" i="22"/>
  <c r="UY12" i="22"/>
  <c r="QI175" i="22"/>
  <c r="UY69" i="22"/>
  <c r="UY52" i="22"/>
  <c r="RA142" i="22"/>
  <c r="UZ105" i="22"/>
  <c r="UZ68" i="22"/>
  <c r="UY8" i="22"/>
  <c r="UY66" i="22"/>
  <c r="QI239" i="22"/>
  <c r="UY26" i="22"/>
  <c r="UY85" i="22"/>
  <c r="UZ319" i="22"/>
  <c r="UY152" i="22"/>
  <c r="UZ67" i="22"/>
  <c r="QI231" i="22"/>
  <c r="UZ38" i="22"/>
  <c r="UY60" i="22"/>
  <c r="UY35" i="22"/>
  <c r="QI315" i="22"/>
  <c r="UZ265" i="22"/>
  <c r="UZ241" i="22"/>
  <c r="UY254" i="22"/>
  <c r="UZ79" i="22"/>
  <c r="UY108" i="22"/>
  <c r="UY76" i="22"/>
  <c r="QI300" i="22"/>
  <c r="UY176" i="22"/>
  <c r="RA141" i="22"/>
  <c r="RA288" i="22"/>
  <c r="UY17" i="22"/>
  <c r="UY31" i="22"/>
  <c r="QI228" i="22"/>
  <c r="O134" i="18"/>
  <c r="D134" i="18" s="1"/>
  <c r="QI274" i="22" l="1"/>
  <c r="QI275" i="22"/>
  <c r="QI280" i="22"/>
  <c r="QI276" i="22"/>
  <c r="QI277" i="22"/>
  <c r="QI279" i="22"/>
  <c r="QI278" i="22"/>
  <c r="QI243" i="22"/>
  <c r="UZ89" i="22"/>
  <c r="UZ90" i="22"/>
  <c r="VA97" i="22"/>
  <c r="UZ165" i="22"/>
  <c r="UZ109" i="22"/>
  <c r="UZ113" i="22"/>
  <c r="UZ96" i="22"/>
  <c r="UZ257" i="22"/>
  <c r="UZ176" i="22"/>
  <c r="UZ52" i="22"/>
  <c r="UZ9" i="22"/>
  <c r="UZ5" i="22"/>
  <c r="QJ297" i="22"/>
  <c r="QJ303" i="22"/>
  <c r="QJ189" i="22"/>
  <c r="QJ221" i="22"/>
  <c r="QJ230" i="22"/>
  <c r="UZ122" i="22"/>
  <c r="UZ103" i="22"/>
  <c r="VA50" i="22"/>
  <c r="QJ312" i="22"/>
  <c r="UZ98" i="22"/>
  <c r="UZ251" i="22"/>
  <c r="QJ311" i="22"/>
  <c r="QJ223" i="22"/>
  <c r="QJ180" i="22"/>
  <c r="RB144" i="22"/>
  <c r="UZ102" i="22"/>
  <c r="UZ6" i="22"/>
  <c r="UZ94" i="22"/>
  <c r="UZ39" i="22"/>
  <c r="QJ219" i="22"/>
  <c r="QJ173" i="22"/>
  <c r="VA100" i="22"/>
  <c r="UZ46" i="22"/>
  <c r="VA88" i="22"/>
  <c r="RB136" i="22"/>
  <c r="RB292" i="22"/>
  <c r="RB134" i="22"/>
  <c r="QJ316" i="22"/>
  <c r="QJ232" i="22"/>
  <c r="UZ126" i="22"/>
  <c r="UZ171" i="22"/>
  <c r="UZ31" i="22"/>
  <c r="UZ17" i="22"/>
  <c r="UZ152" i="22"/>
  <c r="UZ69" i="22"/>
  <c r="UZ153" i="22"/>
  <c r="UZ99" i="22"/>
  <c r="UZ211" i="22"/>
  <c r="QJ322" i="22"/>
  <c r="UZ7" i="22"/>
  <c r="RB130" i="22"/>
  <c r="UZ166" i="22"/>
  <c r="RB218" i="22"/>
  <c r="UZ11" i="22"/>
  <c r="UZ260" i="22"/>
  <c r="UZ81" i="22"/>
  <c r="QJ222" i="22"/>
  <c r="VA273" i="22"/>
  <c r="UZ145" i="22"/>
  <c r="UZ58" i="22"/>
  <c r="UZ242" i="22"/>
  <c r="VA235" i="22"/>
  <c r="UZ16" i="22"/>
  <c r="QJ193" i="22"/>
  <c r="UZ267" i="22"/>
  <c r="RB132" i="22"/>
  <c r="QJ225" i="22"/>
  <c r="VA261" i="22"/>
  <c r="VA32" i="22"/>
  <c r="UZ256" i="22"/>
  <c r="UZ168" i="22"/>
  <c r="QJ240" i="22"/>
  <c r="UZ74" i="22"/>
  <c r="QJ233" i="22"/>
  <c r="UZ246" i="22"/>
  <c r="QJ295" i="22"/>
  <c r="QJ310" i="22"/>
  <c r="UZ61" i="22"/>
  <c r="UZ237" i="22"/>
  <c r="UZ214" i="22"/>
  <c r="UZ95" i="22"/>
  <c r="QK298" i="22"/>
  <c r="UZ8" i="22"/>
  <c r="QJ239" i="22"/>
  <c r="VA68" i="22"/>
  <c r="QJ226" i="22"/>
  <c r="UZ262" i="22"/>
  <c r="UZ48" i="22"/>
  <c r="QJ313" i="22"/>
  <c r="UZ149" i="22"/>
  <c r="UZ21" i="22"/>
  <c r="UZ264" i="22"/>
  <c r="UZ87" i="22"/>
  <c r="VA177" i="22"/>
  <c r="UZ252" i="22"/>
  <c r="UZ10" i="22"/>
  <c r="UZ188" i="22"/>
  <c r="QJ304" i="22"/>
  <c r="UZ250" i="22"/>
  <c r="UZ147" i="22"/>
  <c r="UZ84" i="22"/>
  <c r="QJ195" i="22"/>
  <c r="UZ151" i="22"/>
  <c r="UZ30" i="22"/>
  <c r="UZ202" i="22"/>
  <c r="UZ86" i="22"/>
  <c r="UZ43" i="22"/>
  <c r="RB216" i="22"/>
  <c r="RB215" i="22"/>
  <c r="QJ308" i="22"/>
  <c r="RB139" i="22"/>
  <c r="UZ107" i="22"/>
  <c r="UZ70" i="22"/>
  <c r="VA163" i="22"/>
  <c r="RB131" i="22"/>
  <c r="UZ60" i="22"/>
  <c r="VA67" i="22"/>
  <c r="VA79" i="22"/>
  <c r="RB288" i="22"/>
  <c r="UZ254" i="22"/>
  <c r="UZ66" i="22"/>
  <c r="VA105" i="22"/>
  <c r="VA161" i="22"/>
  <c r="RB138" i="22"/>
  <c r="QJ306" i="22"/>
  <c r="QJ181" i="22"/>
  <c r="UZ93" i="22"/>
  <c r="UZ125" i="22"/>
  <c r="VA42" i="22"/>
  <c r="QJ236" i="22"/>
  <c r="QJ293" i="22"/>
  <c r="UZ18" i="22"/>
  <c r="UZ205" i="22"/>
  <c r="VA201" i="22"/>
  <c r="UZ112" i="22"/>
  <c r="QJ227" i="22"/>
  <c r="VA247" i="22"/>
  <c r="UZ238" i="22"/>
  <c r="RB284" i="22"/>
  <c r="UZ63" i="22"/>
  <c r="VB73" i="22"/>
  <c r="QJ191" i="22"/>
  <c r="UZ148" i="22"/>
  <c r="UZ40" i="22"/>
  <c r="QJ198" i="22"/>
  <c r="UZ64" i="22"/>
  <c r="UZ207" i="22"/>
  <c r="QJ301" i="22"/>
  <c r="UZ22" i="22"/>
  <c r="UZ54" i="22"/>
  <c r="UZ72" i="22"/>
  <c r="QJ224" i="22"/>
  <c r="UZ13" i="22"/>
  <c r="UZ24" i="22"/>
  <c r="UZ75" i="22"/>
  <c r="QJ178" i="22"/>
  <c r="UZ271" i="22"/>
  <c r="RB286" i="22"/>
  <c r="UZ169" i="22"/>
  <c r="QJ317" i="22"/>
  <c r="QJ182" i="22"/>
  <c r="UZ26" i="22"/>
  <c r="QJ300" i="22"/>
  <c r="QJ315" i="22"/>
  <c r="VA38" i="22"/>
  <c r="VA319" i="22"/>
  <c r="QJ175" i="22"/>
  <c r="RB291" i="22"/>
  <c r="UZ253" i="22"/>
  <c r="RB137" i="22"/>
  <c r="UZ209" i="22"/>
  <c r="UZ78" i="22"/>
  <c r="VA106" i="22"/>
  <c r="QJ199" i="22"/>
  <c r="UZ244" i="22"/>
  <c r="RB283" i="22"/>
  <c r="RB140" i="22"/>
  <c r="VA104" i="22"/>
  <c r="VA204" i="22"/>
  <c r="VA101" i="22"/>
  <c r="RB135" i="22"/>
  <c r="UZ111" i="22"/>
  <c r="QJ229" i="22"/>
  <c r="UZ28" i="22"/>
  <c r="VB82" i="22"/>
  <c r="UZ62" i="22"/>
  <c r="UZ59" i="22"/>
  <c r="UZ37" i="22"/>
  <c r="UZ23" i="22"/>
  <c r="VA36" i="22"/>
  <c r="VA208" i="22"/>
  <c r="UZ29" i="22"/>
  <c r="UZ203" i="22"/>
  <c r="UZ266" i="22"/>
  <c r="VA269" i="22"/>
  <c r="QJ309" i="22"/>
  <c r="UZ114" i="22"/>
  <c r="RB141" i="22"/>
  <c r="UZ35" i="22"/>
  <c r="UZ85" i="22"/>
  <c r="RB142" i="22"/>
  <c r="QJ296" i="22"/>
  <c r="RB217" i="22"/>
  <c r="UZ92" i="22"/>
  <c r="QJ183" i="22"/>
  <c r="RB128" i="22"/>
  <c r="UZ110" i="22"/>
  <c r="UZ118" i="22"/>
  <c r="VA53" i="22"/>
  <c r="QJ192" i="22"/>
  <c r="UZ20" i="22"/>
  <c r="UZ270" i="22"/>
  <c r="VA120" i="22"/>
  <c r="VA124" i="22"/>
  <c r="QJ200" i="22"/>
  <c r="RB285" i="22"/>
  <c r="RB289" i="22"/>
  <c r="UZ167" i="22"/>
  <c r="QJ220" i="22"/>
  <c r="UZ115" i="22"/>
  <c r="UZ57" i="22"/>
  <c r="UZ41" i="22"/>
  <c r="QJ321" i="22"/>
  <c r="RB287" i="22"/>
  <c r="QJ320" i="22"/>
  <c r="QJ190" i="22"/>
  <c r="UZ55" i="22"/>
  <c r="QJ314" i="22"/>
  <c r="UZ272" i="22"/>
  <c r="UZ15" i="22"/>
  <c r="UZ65" i="22"/>
  <c r="QJ184" i="22"/>
  <c r="UZ27" i="22"/>
  <c r="UZ19" i="22"/>
  <c r="VA83" i="22"/>
  <c r="QJ299" i="22"/>
  <c r="QJ228" i="22"/>
  <c r="UZ76" i="22"/>
  <c r="VA241" i="22"/>
  <c r="QJ231" i="22"/>
  <c r="VA80" i="22"/>
  <c r="VA121" i="22"/>
  <c r="UZ45" i="22"/>
  <c r="RB127" i="22"/>
  <c r="QJ186" i="22"/>
  <c r="UZ14" i="22"/>
  <c r="UZ49" i="22"/>
  <c r="QJ194" i="22"/>
  <c r="UZ117" i="22"/>
  <c r="RB143" i="22"/>
  <c r="QJ185" i="22"/>
  <c r="UZ157" i="22"/>
  <c r="UZ33" i="22"/>
  <c r="VA210" i="22"/>
  <c r="UZ213" i="22"/>
  <c r="UZ164" i="22"/>
  <c r="VA146" i="22"/>
  <c r="UZ47" i="22"/>
  <c r="UZ170" i="22"/>
  <c r="UZ51" i="22"/>
  <c r="UZ77" i="22"/>
  <c r="QJ302" i="22"/>
  <c r="QJ234" i="22"/>
  <c r="UZ187" i="22"/>
  <c r="RB290" i="22"/>
  <c r="UZ255" i="22"/>
  <c r="RB282" i="22"/>
  <c r="UZ259" i="22"/>
  <c r="UZ263" i="22"/>
  <c r="UZ34" i="22"/>
  <c r="UZ108" i="22"/>
  <c r="VA265" i="22"/>
  <c r="UZ12" i="22"/>
  <c r="QJ174" i="22"/>
  <c r="RB281" i="22"/>
  <c r="UZ248" i="22"/>
  <c r="QJ294" i="22"/>
  <c r="UZ162" i="22"/>
  <c r="UZ56" i="22"/>
  <c r="UZ155" i="22"/>
  <c r="QJ197" i="22"/>
  <c r="UZ212" i="22"/>
  <c r="UZ156" i="22"/>
  <c r="UZ44" i="22"/>
  <c r="QJ307" i="22"/>
  <c r="UZ154" i="22"/>
  <c r="UZ249" i="22"/>
  <c r="UZ206" i="22"/>
  <c r="UZ160" i="22"/>
  <c r="RB133" i="22"/>
  <c r="RB129" i="22"/>
  <c r="QJ172" i="22"/>
  <c r="UZ150" i="22"/>
  <c r="VA123" i="22"/>
  <c r="UZ25" i="22"/>
  <c r="UZ268" i="22"/>
  <c r="UZ119" i="22"/>
  <c r="UZ158" i="22"/>
  <c r="UZ258" i="22"/>
  <c r="QJ305" i="22"/>
  <c r="UZ71" i="22"/>
  <c r="QJ196" i="22"/>
  <c r="QJ179" i="22"/>
  <c r="UZ159" i="22"/>
  <c r="VA91" i="22"/>
  <c r="UZ116" i="22"/>
  <c r="UZ245" i="22"/>
  <c r="O135" i="18"/>
  <c r="D135" i="18" s="1"/>
  <c r="QJ276" i="22" l="1"/>
  <c r="QJ278" i="22"/>
  <c r="QJ280" i="22"/>
  <c r="QJ279" i="22"/>
  <c r="QJ275" i="22"/>
  <c r="QJ277" i="22"/>
  <c r="QJ274" i="22"/>
  <c r="QJ243" i="22"/>
  <c r="VA89" i="22"/>
  <c r="VB97" i="22"/>
  <c r="VA90" i="22"/>
  <c r="VA165" i="22"/>
  <c r="VA109" i="22"/>
  <c r="VA257" i="22"/>
  <c r="VA96" i="22"/>
  <c r="VA113" i="22"/>
  <c r="VA158" i="22"/>
  <c r="QK294" i="22"/>
  <c r="QK302" i="22"/>
  <c r="VA156" i="22"/>
  <c r="QK305" i="22"/>
  <c r="VA56" i="22"/>
  <c r="VA259" i="22"/>
  <c r="QK179" i="22"/>
  <c r="VA25" i="22"/>
  <c r="VA160" i="22"/>
  <c r="QK197" i="22"/>
  <c r="QK174" i="22"/>
  <c r="VB210" i="22"/>
  <c r="RC143" i="22"/>
  <c r="VA14" i="22"/>
  <c r="VA45" i="22"/>
  <c r="QK228" i="22"/>
  <c r="VA65" i="22"/>
  <c r="VA167" i="22"/>
  <c r="VB123" i="22"/>
  <c r="VB121" i="22"/>
  <c r="VA15" i="22"/>
  <c r="RC287" i="22"/>
  <c r="RC289" i="22"/>
  <c r="VB53" i="22"/>
  <c r="QK296" i="22"/>
  <c r="VB269" i="22"/>
  <c r="VB204" i="22"/>
  <c r="VA78" i="22"/>
  <c r="VA253" i="22"/>
  <c r="VB319" i="22"/>
  <c r="VA26" i="22"/>
  <c r="RC286" i="22"/>
  <c r="VA24" i="22"/>
  <c r="VA54" i="22"/>
  <c r="VA64" i="22"/>
  <c r="VA148" i="22"/>
  <c r="RC284" i="22"/>
  <c r="VA112" i="22"/>
  <c r="QK293" i="22"/>
  <c r="VA93" i="22"/>
  <c r="VA66" i="22"/>
  <c r="VB163" i="22"/>
  <c r="QK308" i="22"/>
  <c r="VA86" i="22"/>
  <c r="QK195" i="22"/>
  <c r="VA10" i="22"/>
  <c r="VA264" i="22"/>
  <c r="VA149" i="22"/>
  <c r="QK226" i="22"/>
  <c r="VA95" i="22"/>
  <c r="QK310" i="22"/>
  <c r="VA256" i="22"/>
  <c r="RC132" i="22"/>
  <c r="VB235" i="22"/>
  <c r="VB273" i="22"/>
  <c r="VA260" i="22"/>
  <c r="RC130" i="22"/>
  <c r="VA211" i="22"/>
  <c r="VA152" i="22"/>
  <c r="VA171" i="22"/>
  <c r="QK316" i="22"/>
  <c r="VB88" i="22"/>
  <c r="QK219" i="22"/>
  <c r="VA6" i="22"/>
  <c r="QK223" i="22"/>
  <c r="QK189" i="22"/>
  <c r="VA5" i="22"/>
  <c r="VA116" i="22"/>
  <c r="VA44" i="22"/>
  <c r="VA263" i="22"/>
  <c r="VA164" i="22"/>
  <c r="VA33" i="22"/>
  <c r="VA117" i="22"/>
  <c r="QK186" i="22"/>
  <c r="QK231" i="22"/>
  <c r="VA19" i="22"/>
  <c r="VA115" i="22"/>
  <c r="VB120" i="22"/>
  <c r="QK183" i="22"/>
  <c r="RC141" i="22"/>
  <c r="VB208" i="22"/>
  <c r="VA59" i="22"/>
  <c r="QK229" i="22"/>
  <c r="VA244" i="22"/>
  <c r="QK196" i="22"/>
  <c r="VA206" i="22"/>
  <c r="VA12" i="22"/>
  <c r="VB265" i="22"/>
  <c r="RC290" i="22"/>
  <c r="VA47" i="22"/>
  <c r="QK194" i="22"/>
  <c r="VB80" i="22"/>
  <c r="VA27" i="22"/>
  <c r="VA270" i="22"/>
  <c r="VA92" i="22"/>
  <c r="RC142" i="22"/>
  <c r="VA114" i="22"/>
  <c r="VB36" i="22"/>
  <c r="VA62" i="22"/>
  <c r="VA111" i="22"/>
  <c r="VB104" i="22"/>
  <c r="QK199" i="22"/>
  <c r="VA209" i="22"/>
  <c r="VB38" i="22"/>
  <c r="QK182" i="22"/>
  <c r="VA271" i="22"/>
  <c r="VA13" i="22"/>
  <c r="VA22" i="22"/>
  <c r="QK198" i="22"/>
  <c r="QK191" i="22"/>
  <c r="VA238" i="22"/>
  <c r="VB201" i="22"/>
  <c r="QK236" i="22"/>
  <c r="QK181" i="22"/>
  <c r="VB161" i="22"/>
  <c r="VA254" i="22"/>
  <c r="VB67" i="22"/>
  <c r="VA70" i="22"/>
  <c r="RC215" i="22"/>
  <c r="VA202" i="22"/>
  <c r="VA84" i="22"/>
  <c r="VA250" i="22"/>
  <c r="VA252" i="22"/>
  <c r="VA21" i="22"/>
  <c r="QK313" i="22"/>
  <c r="VA8" i="22"/>
  <c r="VA214" i="22"/>
  <c r="QK295" i="22"/>
  <c r="VA74" i="22"/>
  <c r="VB32" i="22"/>
  <c r="VA267" i="22"/>
  <c r="VA242" i="22"/>
  <c r="QK222" i="22"/>
  <c r="VA11" i="22"/>
  <c r="VA7" i="22"/>
  <c r="VA99" i="22"/>
  <c r="RC134" i="22"/>
  <c r="VA46" i="22"/>
  <c r="VA39" i="22"/>
  <c r="VA102" i="22"/>
  <c r="QK311" i="22"/>
  <c r="QK312" i="22"/>
  <c r="VA122" i="22"/>
  <c r="VA9" i="22"/>
  <c r="VB91" i="22"/>
  <c r="VA248" i="22"/>
  <c r="VA77" i="22"/>
  <c r="VA157" i="22"/>
  <c r="VB241" i="22"/>
  <c r="QK299" i="22"/>
  <c r="VA272" i="22"/>
  <c r="QK321" i="22"/>
  <c r="RC285" i="22"/>
  <c r="VA118" i="22"/>
  <c r="VA266" i="22"/>
  <c r="RC133" i="22"/>
  <c r="VA268" i="22"/>
  <c r="VA212" i="22"/>
  <c r="VA108" i="22"/>
  <c r="VA187" i="22"/>
  <c r="VA213" i="22"/>
  <c r="VA49" i="22"/>
  <c r="RC127" i="22"/>
  <c r="VA76" i="22"/>
  <c r="QK184" i="22"/>
  <c r="QK314" i="22"/>
  <c r="QK190" i="22"/>
  <c r="VA41" i="22"/>
  <c r="QK220" i="22"/>
  <c r="QK200" i="22"/>
  <c r="VA20" i="22"/>
  <c r="VA110" i="22"/>
  <c r="RC217" i="22"/>
  <c r="VA85" i="22"/>
  <c r="QK309" i="22"/>
  <c r="VA203" i="22"/>
  <c r="VA23" i="22"/>
  <c r="VC82" i="22"/>
  <c r="RC135" i="22"/>
  <c r="RC140" i="22"/>
  <c r="VB106" i="22"/>
  <c r="RC137" i="22"/>
  <c r="RC291" i="22"/>
  <c r="QK315" i="22"/>
  <c r="QK317" i="22"/>
  <c r="QK178" i="22"/>
  <c r="QK224" i="22"/>
  <c r="QK301" i="22"/>
  <c r="VA40" i="22"/>
  <c r="VC73" i="22"/>
  <c r="VB247" i="22"/>
  <c r="VA205" i="22"/>
  <c r="VB42" i="22"/>
  <c r="QK306" i="22"/>
  <c r="RC288" i="22"/>
  <c r="VA60" i="22"/>
  <c r="VA107" i="22"/>
  <c r="RC216" i="22"/>
  <c r="VA30" i="22"/>
  <c r="QK304" i="22"/>
  <c r="VB177" i="22"/>
  <c r="VA48" i="22"/>
  <c r="VB68" i="22"/>
  <c r="VA237" i="22"/>
  <c r="VA246" i="22"/>
  <c r="QK240" i="22"/>
  <c r="VB261" i="22"/>
  <c r="QK193" i="22"/>
  <c r="VA58" i="22"/>
  <c r="RC218" i="22"/>
  <c r="VA153" i="22"/>
  <c r="VA17" i="22"/>
  <c r="VA126" i="22"/>
  <c r="RC292" i="22"/>
  <c r="VB100" i="22"/>
  <c r="VA94" i="22"/>
  <c r="RC144" i="22"/>
  <c r="VA251" i="22"/>
  <c r="VB50" i="22"/>
  <c r="QK230" i="22"/>
  <c r="QK303" i="22"/>
  <c r="VA52" i="22"/>
  <c r="RC129" i="22"/>
  <c r="VA170" i="22"/>
  <c r="VA119" i="22"/>
  <c r="VA150" i="22"/>
  <c r="VB146" i="22"/>
  <c r="QK185" i="22"/>
  <c r="VA155" i="22"/>
  <c r="VA255" i="22"/>
  <c r="VA71" i="22"/>
  <c r="VA249" i="22"/>
  <c r="VA159" i="22"/>
  <c r="VA154" i="22"/>
  <c r="RC281" i="22"/>
  <c r="VA245" i="22"/>
  <c r="VA258" i="22"/>
  <c r="QK172" i="22"/>
  <c r="QK307" i="22"/>
  <c r="VA162" i="22"/>
  <c r="VA34" i="22"/>
  <c r="RC282" i="22"/>
  <c r="QK234" i="22"/>
  <c r="VA51" i="22"/>
  <c r="VB83" i="22"/>
  <c r="VA55" i="22"/>
  <c r="QK320" i="22"/>
  <c r="VA57" i="22"/>
  <c r="VB124" i="22"/>
  <c r="QK192" i="22"/>
  <c r="RC128" i="22"/>
  <c r="VA35" i="22"/>
  <c r="VA29" i="22"/>
  <c r="VA37" i="22"/>
  <c r="VA28" i="22"/>
  <c r="VB101" i="22"/>
  <c r="RC283" i="22"/>
  <c r="QK175" i="22"/>
  <c r="QK300" i="22"/>
  <c r="VA169" i="22"/>
  <c r="VA75" i="22"/>
  <c r="VA72" i="22"/>
  <c r="VA207" i="22"/>
  <c r="VA63" i="22"/>
  <c r="QK227" i="22"/>
  <c r="VA18" i="22"/>
  <c r="VA125" i="22"/>
  <c r="RC138" i="22"/>
  <c r="VB105" i="22"/>
  <c r="VB79" i="22"/>
  <c r="RC131" i="22"/>
  <c r="RC139" i="22"/>
  <c r="VA43" i="22"/>
  <c r="VA151" i="22"/>
  <c r="VA147" i="22"/>
  <c r="VA188" i="22"/>
  <c r="VA87" i="22"/>
  <c r="VA262" i="22"/>
  <c r="QK239" i="22"/>
  <c r="QL298" i="22"/>
  <c r="VA61" i="22"/>
  <c r="QK233" i="22"/>
  <c r="VA168" i="22"/>
  <c r="QK225" i="22"/>
  <c r="VA16" i="22"/>
  <c r="VA145" i="22"/>
  <c r="VA81" i="22"/>
  <c r="VA166" i="22"/>
  <c r="QK322" i="22"/>
  <c r="VA69" i="22"/>
  <c r="VA31" i="22"/>
  <c r="QK232" i="22"/>
  <c r="RC136" i="22"/>
  <c r="QK173" i="22"/>
  <c r="QK180" i="22"/>
  <c r="VA98" i="22"/>
  <c r="VA103" i="22"/>
  <c r="QK221" i="22"/>
  <c r="QK297" i="22"/>
  <c r="VA176" i="22"/>
  <c r="O136" i="18"/>
  <c r="D136" i="18" s="1"/>
  <c r="QK279" i="22" l="1"/>
  <c r="QK274" i="22"/>
  <c r="QK280" i="22"/>
  <c r="QK277" i="22"/>
  <c r="QK278" i="22"/>
  <c r="QK275" i="22"/>
  <c r="QK276" i="22"/>
  <c r="QK243" i="22"/>
  <c r="VB89" i="22"/>
  <c r="VB90" i="22"/>
  <c r="VC97" i="22"/>
  <c r="VB165" i="22"/>
  <c r="VB109" i="22"/>
  <c r="VB113" i="22"/>
  <c r="VB96" i="22"/>
  <c r="VB257" i="22"/>
  <c r="VB98" i="22"/>
  <c r="QL297" i="22"/>
  <c r="QL180" i="22"/>
  <c r="VB166" i="22"/>
  <c r="VB87" i="22"/>
  <c r="QL227" i="22"/>
  <c r="QL175" i="22"/>
  <c r="VC101" i="22"/>
  <c r="QL192" i="22"/>
  <c r="QL234" i="22"/>
  <c r="RD281" i="22"/>
  <c r="QL185" i="22"/>
  <c r="VB170" i="22"/>
  <c r="VB94" i="22"/>
  <c r="VC68" i="22"/>
  <c r="VB107" i="22"/>
  <c r="VD73" i="22"/>
  <c r="RD137" i="22"/>
  <c r="VB85" i="22"/>
  <c r="QL314" i="22"/>
  <c r="VB187" i="22"/>
  <c r="QL321" i="22"/>
  <c r="VB102" i="22"/>
  <c r="VB11" i="22"/>
  <c r="VC32" i="22"/>
  <c r="VB252" i="22"/>
  <c r="VB238" i="22"/>
  <c r="RD142" i="22"/>
  <c r="VB244" i="22"/>
  <c r="QL219" i="22"/>
  <c r="VB81" i="22"/>
  <c r="VB168" i="22"/>
  <c r="VB188" i="22"/>
  <c r="RD138" i="22"/>
  <c r="VB75" i="22"/>
  <c r="VB28" i="22"/>
  <c r="VC124" i="22"/>
  <c r="VC83" i="22"/>
  <c r="QL172" i="22"/>
  <c r="VB255" i="22"/>
  <c r="VC146" i="22"/>
  <c r="VC50" i="22"/>
  <c r="VB153" i="22"/>
  <c r="VB246" i="22"/>
  <c r="VB40" i="22"/>
  <c r="VB23" i="22"/>
  <c r="QL220" i="22"/>
  <c r="VB49" i="22"/>
  <c r="VB266" i="22"/>
  <c r="VB157" i="22"/>
  <c r="VB39" i="22"/>
  <c r="QL222" i="22"/>
  <c r="VB70" i="22"/>
  <c r="QL191" i="22"/>
  <c r="VB209" i="22"/>
  <c r="VB92" i="22"/>
  <c r="VB47" i="22"/>
  <c r="QL229" i="22"/>
  <c r="VB19" i="22"/>
  <c r="VB116" i="22"/>
  <c r="VB211" i="22"/>
  <c r="VC235" i="22"/>
  <c r="QL310" i="22"/>
  <c r="VB149" i="22"/>
  <c r="QL195" i="22"/>
  <c r="QL293" i="22"/>
  <c r="VB64" i="22"/>
  <c r="VB26" i="22"/>
  <c r="VC204" i="22"/>
  <c r="RD289" i="22"/>
  <c r="VC121" i="22"/>
  <c r="QL228" i="22"/>
  <c r="RD143" i="22"/>
  <c r="VB160" i="22"/>
  <c r="VB56" i="22"/>
  <c r="VB156" i="22"/>
  <c r="QL221" i="22"/>
  <c r="VB31" i="22"/>
  <c r="QL239" i="22"/>
  <c r="RD139" i="22"/>
  <c r="VB63" i="22"/>
  <c r="VB35" i="22"/>
  <c r="RD282" i="22"/>
  <c r="VB154" i="22"/>
  <c r="RD129" i="22"/>
  <c r="VC100" i="22"/>
  <c r="VB58" i="22"/>
  <c r="VB48" i="22"/>
  <c r="VB60" i="22"/>
  <c r="VC42" i="22"/>
  <c r="QL317" i="22"/>
  <c r="VC106" i="22"/>
  <c r="RD217" i="22"/>
  <c r="QL184" i="22"/>
  <c r="VB108" i="22"/>
  <c r="VB272" i="22"/>
  <c r="VB122" i="22"/>
  <c r="VB74" i="22"/>
  <c r="VB250" i="22"/>
  <c r="QL181" i="22"/>
  <c r="VB271" i="22"/>
  <c r="VB62" i="22"/>
  <c r="VB27" i="22"/>
  <c r="VB12" i="22"/>
  <c r="QL183" i="22"/>
  <c r="VB33" i="22"/>
  <c r="VC88" i="22"/>
  <c r="VC67" i="22"/>
  <c r="VB69" i="22"/>
  <c r="QL233" i="22"/>
  <c r="VB147" i="22"/>
  <c r="VB125" i="22"/>
  <c r="VB258" i="22"/>
  <c r="VB155" i="22"/>
  <c r="VB52" i="22"/>
  <c r="RD292" i="22"/>
  <c r="QL193" i="22"/>
  <c r="RD288" i="22"/>
  <c r="QL301" i="22"/>
  <c r="RD140" i="22"/>
  <c r="VB110" i="22"/>
  <c r="VB213" i="22"/>
  <c r="VB118" i="22"/>
  <c r="VB77" i="22"/>
  <c r="VC91" i="22"/>
  <c r="VB46" i="22"/>
  <c r="VB242" i="22"/>
  <c r="QL313" i="22"/>
  <c r="QL236" i="22"/>
  <c r="QL182" i="22"/>
  <c r="VB270" i="22"/>
  <c r="VC80" i="22"/>
  <c r="VB206" i="22"/>
  <c r="QL231" i="22"/>
  <c r="VB164" i="22"/>
  <c r="VB5" i="22"/>
  <c r="QL316" i="22"/>
  <c r="RD130" i="22"/>
  <c r="RD132" i="22"/>
  <c r="VB95" i="22"/>
  <c r="VB264" i="22"/>
  <c r="VB86" i="22"/>
  <c r="VB66" i="22"/>
  <c r="VB112" i="22"/>
  <c r="VB54" i="22"/>
  <c r="VC319" i="22"/>
  <c r="VC269" i="22"/>
  <c r="RD287" i="22"/>
  <c r="VC123" i="22"/>
  <c r="VC210" i="22"/>
  <c r="VB25" i="22"/>
  <c r="QL302" i="22"/>
  <c r="QL173" i="22"/>
  <c r="VB145" i="22"/>
  <c r="VB262" i="22"/>
  <c r="RD131" i="22"/>
  <c r="VB169" i="22"/>
  <c r="VB37" i="22"/>
  <c r="VB57" i="22"/>
  <c r="VB34" i="22"/>
  <c r="VB159" i="22"/>
  <c r="VB150" i="22"/>
  <c r="VB251" i="22"/>
  <c r="VB237" i="22"/>
  <c r="VB30" i="22"/>
  <c r="VB205" i="22"/>
  <c r="QL315" i="22"/>
  <c r="VB203" i="22"/>
  <c r="VB41" i="22"/>
  <c r="VB212" i="22"/>
  <c r="QL299" i="22"/>
  <c r="QL312" i="22"/>
  <c r="VB99" i="22"/>
  <c r="QL295" i="22"/>
  <c r="VB84" i="22"/>
  <c r="QL198" i="22"/>
  <c r="QL199" i="22"/>
  <c r="VC36" i="22"/>
  <c r="RD290" i="22"/>
  <c r="VB59" i="22"/>
  <c r="VC120" i="22"/>
  <c r="QL223" i="22"/>
  <c r="VB176" i="22"/>
  <c r="VB16" i="22"/>
  <c r="VB18" i="22"/>
  <c r="QL300" i="22"/>
  <c r="VB29" i="22"/>
  <c r="QL320" i="22"/>
  <c r="VB245" i="22"/>
  <c r="QL303" i="22"/>
  <c r="VB126" i="22"/>
  <c r="RD216" i="22"/>
  <c r="VC247" i="22"/>
  <c r="RD291" i="22"/>
  <c r="QL309" i="22"/>
  <c r="QL190" i="22"/>
  <c r="RD285" i="22"/>
  <c r="VC241" i="22"/>
  <c r="VB9" i="22"/>
  <c r="RD134" i="22"/>
  <c r="VB267" i="22"/>
  <c r="VB21" i="22"/>
  <c r="VB254" i="22"/>
  <c r="VC201" i="22"/>
  <c r="VB114" i="22"/>
  <c r="QL194" i="22"/>
  <c r="VC265" i="22"/>
  <c r="VB115" i="22"/>
  <c r="VB263" i="22"/>
  <c r="QL189" i="22"/>
  <c r="VB171" i="22"/>
  <c r="VB260" i="22"/>
  <c r="VB256" i="22"/>
  <c r="VB10" i="22"/>
  <c r="QL308" i="22"/>
  <c r="RD284" i="22"/>
  <c r="VB24" i="22"/>
  <c r="VB253" i="22"/>
  <c r="QL296" i="22"/>
  <c r="VB15" i="22"/>
  <c r="VB167" i="22"/>
  <c r="VB45" i="22"/>
  <c r="QL174" i="22"/>
  <c r="QL179" i="22"/>
  <c r="QL305" i="22"/>
  <c r="QL294" i="22"/>
  <c r="RD136" i="22"/>
  <c r="VB61" i="22"/>
  <c r="VB151" i="22"/>
  <c r="VC79" i="22"/>
  <c r="VB207" i="22"/>
  <c r="RD283" i="22"/>
  <c r="RD128" i="22"/>
  <c r="VB51" i="22"/>
  <c r="VB162" i="22"/>
  <c r="VB249" i="22"/>
  <c r="VB119" i="22"/>
  <c r="RD144" i="22"/>
  <c r="RD218" i="22"/>
  <c r="VC261" i="22"/>
  <c r="VC177" i="22"/>
  <c r="QL224" i="22"/>
  <c r="RD135" i="22"/>
  <c r="VB20" i="22"/>
  <c r="VB76" i="22"/>
  <c r="VB268" i="22"/>
  <c r="QL311" i="22"/>
  <c r="VB7" i="22"/>
  <c r="VB214" i="22"/>
  <c r="VB202" i="22"/>
  <c r="VB22" i="22"/>
  <c r="VC38" i="22"/>
  <c r="VC104" i="22"/>
  <c r="QL196" i="22"/>
  <c r="VC208" i="22"/>
  <c r="QL186" i="22"/>
  <c r="VB6" i="22"/>
  <c r="VB103" i="22"/>
  <c r="QL322" i="22"/>
  <c r="QL232" i="22"/>
  <c r="QL225" i="22"/>
  <c r="QM298" i="22"/>
  <c r="VB43" i="22"/>
  <c r="VC105" i="22"/>
  <c r="VB72" i="22"/>
  <c r="VB55" i="22"/>
  <c r="QL307" i="22"/>
  <c r="VB71" i="22"/>
  <c r="QL230" i="22"/>
  <c r="VB17" i="22"/>
  <c r="QL240" i="22"/>
  <c r="QL304" i="22"/>
  <c r="QL306" i="22"/>
  <c r="QL178" i="22"/>
  <c r="VD82" i="22"/>
  <c r="QL200" i="22"/>
  <c r="RD127" i="22"/>
  <c r="RD133" i="22"/>
  <c r="VB248" i="22"/>
  <c r="VB8" i="22"/>
  <c r="RD215" i="22"/>
  <c r="VC161" i="22"/>
  <c r="VB13" i="22"/>
  <c r="VB111" i="22"/>
  <c r="RD141" i="22"/>
  <c r="VB117" i="22"/>
  <c r="VB44" i="22"/>
  <c r="VB152" i="22"/>
  <c r="VC273" i="22"/>
  <c r="QL226" i="22"/>
  <c r="VC163" i="22"/>
  <c r="VB93" i="22"/>
  <c r="VB148" i="22"/>
  <c r="RD286" i="22"/>
  <c r="VB78" i="22"/>
  <c r="VC53" i="22"/>
  <c r="VB65" i="22"/>
  <c r="VB14" i="22"/>
  <c r="QL197" i="22"/>
  <c r="VB259" i="22"/>
  <c r="VB158" i="22"/>
  <c r="O137" i="18"/>
  <c r="D137" i="18" s="1"/>
  <c r="QL277" i="22" l="1"/>
  <c r="QL276" i="22"/>
  <c r="QL280" i="22"/>
  <c r="QL275" i="22"/>
  <c r="QL274" i="22"/>
  <c r="QL278" i="22"/>
  <c r="QL279" i="22"/>
  <c r="QL243" i="22"/>
  <c r="VC89" i="22"/>
  <c r="VD97" i="22"/>
  <c r="VC90" i="22"/>
  <c r="VC165" i="22"/>
  <c r="VC109" i="22"/>
  <c r="VC257" i="22"/>
  <c r="VC96" i="22"/>
  <c r="VC113" i="22"/>
  <c r="RE286" i="22"/>
  <c r="VC13" i="22"/>
  <c r="VC71" i="22"/>
  <c r="VD261" i="22"/>
  <c r="VC249" i="22"/>
  <c r="VC61" i="22"/>
  <c r="QM179" i="22"/>
  <c r="VC15" i="22"/>
  <c r="RE284" i="22"/>
  <c r="QM189" i="22"/>
  <c r="QM194" i="22"/>
  <c r="VC21" i="22"/>
  <c r="QM309" i="22"/>
  <c r="VC245" i="22"/>
  <c r="VC18" i="22"/>
  <c r="QM223" i="22"/>
  <c r="VD269" i="22"/>
  <c r="VC164" i="22"/>
  <c r="VD88" i="22"/>
  <c r="VC250" i="22"/>
  <c r="RE143" i="22"/>
  <c r="VC65" i="22"/>
  <c r="RE141" i="22"/>
  <c r="VC259" i="22"/>
  <c r="VD161" i="22"/>
  <c r="VC248" i="22"/>
  <c r="QM240" i="22"/>
  <c r="QM307" i="22"/>
  <c r="VD104" i="22"/>
  <c r="VC268" i="22"/>
  <c r="RE218" i="22"/>
  <c r="VC207" i="22"/>
  <c r="QM174" i="22"/>
  <c r="VC263" i="22"/>
  <c r="VC114" i="22"/>
  <c r="RE285" i="22"/>
  <c r="RE291" i="22"/>
  <c r="VC126" i="22"/>
  <c r="QM320" i="22"/>
  <c r="QM199" i="22"/>
  <c r="VD319" i="22"/>
  <c r="RE130" i="22"/>
  <c r="QM182" i="22"/>
  <c r="VC46" i="22"/>
  <c r="RE288" i="22"/>
  <c r="VC52" i="22"/>
  <c r="QM233" i="22"/>
  <c r="VC33" i="22"/>
  <c r="VC62" i="22"/>
  <c r="VC74" i="22"/>
  <c r="VC108" i="22"/>
  <c r="VC58" i="22"/>
  <c r="RE282" i="22"/>
  <c r="RE139" i="22"/>
  <c r="VC156" i="22"/>
  <c r="QM228" i="22"/>
  <c r="VC26" i="22"/>
  <c r="QM195" i="22"/>
  <c r="VC211" i="22"/>
  <c r="QM229" i="22"/>
  <c r="QM191" i="22"/>
  <c r="VC39" i="22"/>
  <c r="VC49" i="22"/>
  <c r="VD146" i="22"/>
  <c r="VD124" i="22"/>
  <c r="VC188" i="22"/>
  <c r="QM219" i="22"/>
  <c r="RE142" i="22"/>
  <c r="VD32" i="22"/>
  <c r="VC85" i="22"/>
  <c r="VD68" i="22"/>
  <c r="QM185" i="22"/>
  <c r="VD101" i="22"/>
  <c r="VC166" i="22"/>
  <c r="VC152" i="22"/>
  <c r="QM200" i="22"/>
  <c r="QM304" i="22"/>
  <c r="VC148" i="22"/>
  <c r="QM226" i="22"/>
  <c r="VE82" i="22"/>
  <c r="VD105" i="22"/>
  <c r="QM232" i="22"/>
  <c r="QM186" i="22"/>
  <c r="VC214" i="22"/>
  <c r="QM224" i="22"/>
  <c r="VC162" i="22"/>
  <c r="RE136" i="22"/>
  <c r="QM296" i="22"/>
  <c r="VC256" i="22"/>
  <c r="VC267" i="22"/>
  <c r="VD120" i="22"/>
  <c r="VC99" i="22"/>
  <c r="VC205" i="22"/>
  <c r="VC251" i="22"/>
  <c r="VC57" i="22"/>
  <c r="RE131" i="22"/>
  <c r="QM302" i="22"/>
  <c r="VC86" i="22"/>
  <c r="QM231" i="22"/>
  <c r="VC213" i="22"/>
  <c r="QM317" i="22"/>
  <c r="VC29" i="22"/>
  <c r="VD53" i="22"/>
  <c r="RE133" i="22"/>
  <c r="VC43" i="22"/>
  <c r="VD208" i="22"/>
  <c r="VC7" i="22"/>
  <c r="VC76" i="22"/>
  <c r="RE144" i="22"/>
  <c r="VC51" i="22"/>
  <c r="VC45" i="22"/>
  <c r="VD201" i="22"/>
  <c r="RE134" i="22"/>
  <c r="QM303" i="22"/>
  <c r="VC16" i="22"/>
  <c r="QM198" i="22"/>
  <c r="VC41" i="22"/>
  <c r="VC30" i="22"/>
  <c r="VC150" i="22"/>
  <c r="VC37" i="22"/>
  <c r="VC262" i="22"/>
  <c r="VC264" i="22"/>
  <c r="VD91" i="22"/>
  <c r="VC110" i="22"/>
  <c r="VC155" i="22"/>
  <c r="VC69" i="22"/>
  <c r="QM183" i="22"/>
  <c r="VC271" i="22"/>
  <c r="QM184" i="22"/>
  <c r="VD100" i="22"/>
  <c r="VC35" i="22"/>
  <c r="QM239" i="22"/>
  <c r="VC56" i="22"/>
  <c r="VD121" i="22"/>
  <c r="VC64" i="22"/>
  <c r="VC149" i="22"/>
  <c r="VC47" i="22"/>
  <c r="VC70" i="22"/>
  <c r="QM220" i="22"/>
  <c r="VC246" i="22"/>
  <c r="VC255" i="22"/>
  <c r="VC28" i="22"/>
  <c r="VC168" i="22"/>
  <c r="VC11" i="22"/>
  <c r="QM321" i="22"/>
  <c r="RE137" i="22"/>
  <c r="RE281" i="22"/>
  <c r="QM175" i="22"/>
  <c r="QM180" i="22"/>
  <c r="QM197" i="22"/>
  <c r="VC17" i="22"/>
  <c r="VD38" i="22"/>
  <c r="VD79" i="22"/>
  <c r="QM294" i="22"/>
  <c r="VC253" i="22"/>
  <c r="QM308" i="22"/>
  <c r="VC260" i="22"/>
  <c r="VC115" i="22"/>
  <c r="VD247" i="22"/>
  <c r="VC59" i="22"/>
  <c r="QM312" i="22"/>
  <c r="VD123" i="22"/>
  <c r="VC54" i="22"/>
  <c r="QM316" i="22"/>
  <c r="VC206" i="22"/>
  <c r="QM236" i="22"/>
  <c r="VD42" i="22"/>
  <c r="VC93" i="22"/>
  <c r="VC44" i="22"/>
  <c r="QM178" i="22"/>
  <c r="VD273" i="22"/>
  <c r="QN298" i="22"/>
  <c r="VC103" i="22"/>
  <c r="QM196" i="22"/>
  <c r="VC22" i="22"/>
  <c r="QM311" i="22"/>
  <c r="VC20" i="22"/>
  <c r="RE128" i="22"/>
  <c r="VD265" i="22"/>
  <c r="QM190" i="22"/>
  <c r="VC176" i="22"/>
  <c r="QM299" i="22"/>
  <c r="VC159" i="22"/>
  <c r="VC145" i="22"/>
  <c r="VC112" i="22"/>
  <c r="VD80" i="22"/>
  <c r="QM313" i="22"/>
  <c r="VC77" i="22"/>
  <c r="RE140" i="22"/>
  <c r="QM193" i="22"/>
  <c r="VC258" i="22"/>
  <c r="VC125" i="22"/>
  <c r="VD67" i="22"/>
  <c r="VC12" i="22"/>
  <c r="QM181" i="22"/>
  <c r="VC122" i="22"/>
  <c r="RE217" i="22"/>
  <c r="VC60" i="22"/>
  <c r="RE129" i="22"/>
  <c r="VC31" i="22"/>
  <c r="VC160" i="22"/>
  <c r="RE289" i="22"/>
  <c r="QM293" i="22"/>
  <c r="QM310" i="22"/>
  <c r="VC116" i="22"/>
  <c r="VC92" i="22"/>
  <c r="VC157" i="22"/>
  <c r="VC23" i="22"/>
  <c r="VC153" i="22"/>
  <c r="QM172" i="22"/>
  <c r="VC75" i="22"/>
  <c r="VC81" i="22"/>
  <c r="VC244" i="22"/>
  <c r="VC238" i="22"/>
  <c r="VC102" i="22"/>
  <c r="VC187" i="22"/>
  <c r="VE73" i="22"/>
  <c r="VC94" i="22"/>
  <c r="QM234" i="22"/>
  <c r="QM227" i="22"/>
  <c r="QM297" i="22"/>
  <c r="RE215" i="22"/>
  <c r="VC55" i="22"/>
  <c r="QM322" i="22"/>
  <c r="VC158" i="22"/>
  <c r="VC14" i="22"/>
  <c r="VC78" i="22"/>
  <c r="VD163" i="22"/>
  <c r="VC117" i="22"/>
  <c r="VC111" i="22"/>
  <c r="VC8" i="22"/>
  <c r="RE127" i="22"/>
  <c r="QM306" i="22"/>
  <c r="QM230" i="22"/>
  <c r="VD177" i="22"/>
  <c r="VC119" i="22"/>
  <c r="VC151" i="22"/>
  <c r="QM305" i="22"/>
  <c r="VC167" i="22"/>
  <c r="VC24" i="22"/>
  <c r="VC10" i="22"/>
  <c r="VC171" i="22"/>
  <c r="VC254" i="22"/>
  <c r="VC9" i="22"/>
  <c r="RE216" i="22"/>
  <c r="QM300" i="22"/>
  <c r="RE290" i="22"/>
  <c r="VC84" i="22"/>
  <c r="VC203" i="22"/>
  <c r="VC237" i="22"/>
  <c r="VC169" i="22"/>
  <c r="VC25" i="22"/>
  <c r="RE287" i="22"/>
  <c r="VC95" i="22"/>
  <c r="VC5" i="22"/>
  <c r="VC72" i="22"/>
  <c r="QM225" i="22"/>
  <c r="VC6" i="22"/>
  <c r="VC202" i="22"/>
  <c r="RE135" i="22"/>
  <c r="RE283" i="22"/>
  <c r="VD241" i="22"/>
  <c r="VD36" i="22"/>
  <c r="QM295" i="22"/>
  <c r="VC212" i="22"/>
  <c r="QM315" i="22"/>
  <c r="VC34" i="22"/>
  <c r="QM173" i="22"/>
  <c r="VD210" i="22"/>
  <c r="VC66" i="22"/>
  <c r="RE132" i="22"/>
  <c r="VC270" i="22"/>
  <c r="VC242" i="22"/>
  <c r="VC118" i="22"/>
  <c r="QM301" i="22"/>
  <c r="RE292" i="22"/>
  <c r="VC147" i="22"/>
  <c r="VC27" i="22"/>
  <c r="VC272" i="22"/>
  <c r="VD106" i="22"/>
  <c r="VC48" i="22"/>
  <c r="VC154" i="22"/>
  <c r="VC63" i="22"/>
  <c r="QM221" i="22"/>
  <c r="VD204" i="22"/>
  <c r="VD235" i="22"/>
  <c r="VC19" i="22"/>
  <c r="VC209" i="22"/>
  <c r="QM222" i="22"/>
  <c r="VC266" i="22"/>
  <c r="VC40" i="22"/>
  <c r="VD50" i="22"/>
  <c r="VD83" i="22"/>
  <c r="RE138" i="22"/>
  <c r="VC252" i="22"/>
  <c r="QM314" i="22"/>
  <c r="VC107" i="22"/>
  <c r="VC170" i="22"/>
  <c r="QM192" i="22"/>
  <c r="VC87" i="22"/>
  <c r="VC98" i="22"/>
  <c r="O138" i="18"/>
  <c r="D138" i="18" s="1"/>
  <c r="QM275" i="22" l="1"/>
  <c r="QM279" i="22"/>
  <c r="QM280" i="22"/>
  <c r="QM278" i="22"/>
  <c r="QM276" i="22"/>
  <c r="QM274" i="22"/>
  <c r="QM277" i="22"/>
  <c r="QM243" i="22"/>
  <c r="VD89" i="22"/>
  <c r="VD90" i="22"/>
  <c r="VE97" i="22"/>
  <c r="VD165" i="22"/>
  <c r="VD109" i="22"/>
  <c r="VD113" i="22"/>
  <c r="VD96" i="22"/>
  <c r="VD257" i="22"/>
  <c r="VD87" i="22"/>
  <c r="VD19" i="22"/>
  <c r="QN315" i="22"/>
  <c r="VE241" i="22"/>
  <c r="VD72" i="22"/>
  <c r="VD84" i="22"/>
  <c r="VD10" i="22"/>
  <c r="QN230" i="22"/>
  <c r="VD14" i="22"/>
  <c r="QN234" i="22"/>
  <c r="VD102" i="22"/>
  <c r="VD157" i="22"/>
  <c r="VD31" i="22"/>
  <c r="RF140" i="22"/>
  <c r="VD176" i="22"/>
  <c r="VD103" i="22"/>
  <c r="VD206" i="22"/>
  <c r="VD260" i="22"/>
  <c r="VE79" i="22"/>
  <c r="VD255" i="22"/>
  <c r="VD64" i="22"/>
  <c r="VD271" i="22"/>
  <c r="VD264" i="22"/>
  <c r="VD16" i="22"/>
  <c r="VE201" i="22"/>
  <c r="VD43" i="22"/>
  <c r="RF136" i="22"/>
  <c r="QN185" i="22"/>
  <c r="VD39" i="22"/>
  <c r="RF139" i="22"/>
  <c r="VE161" i="22"/>
  <c r="QN192" i="22"/>
  <c r="VD63" i="22"/>
  <c r="RF292" i="22"/>
  <c r="QN173" i="22"/>
  <c r="RF283" i="22"/>
  <c r="VD5" i="22"/>
  <c r="RF290" i="22"/>
  <c r="VD24" i="22"/>
  <c r="QN306" i="22"/>
  <c r="VD158" i="22"/>
  <c r="VD94" i="22"/>
  <c r="QN172" i="22"/>
  <c r="QN293" i="22"/>
  <c r="VD122" i="22"/>
  <c r="VD77" i="22"/>
  <c r="QN190" i="22"/>
  <c r="QO298" i="22"/>
  <c r="QN316" i="22"/>
  <c r="QN308" i="22"/>
  <c r="VE38" i="22"/>
  <c r="RF137" i="22"/>
  <c r="VD246" i="22"/>
  <c r="QN183" i="22"/>
  <c r="QN303" i="22"/>
  <c r="VD76" i="22"/>
  <c r="QN302" i="22"/>
  <c r="VD267" i="22"/>
  <c r="QN232" i="22"/>
  <c r="QN304" i="22"/>
  <c r="RF142" i="22"/>
  <c r="VE146" i="22"/>
  <c r="VD26" i="22"/>
  <c r="VD62" i="22"/>
  <c r="RF130" i="22"/>
  <c r="QN320" i="22"/>
  <c r="VD207" i="22"/>
  <c r="QN307" i="22"/>
  <c r="VD259" i="22"/>
  <c r="RF143" i="22"/>
  <c r="VE269" i="22"/>
  <c r="VD245" i="22"/>
  <c r="QN194" i="22"/>
  <c r="VD15" i="22"/>
  <c r="VE261" i="22"/>
  <c r="VD266" i="22"/>
  <c r="VE235" i="22"/>
  <c r="VD272" i="22"/>
  <c r="VD270" i="22"/>
  <c r="VD212" i="22"/>
  <c r="VD169" i="22"/>
  <c r="VD9" i="22"/>
  <c r="VD119" i="22"/>
  <c r="VD117" i="22"/>
  <c r="VD238" i="22"/>
  <c r="VD125" i="22"/>
  <c r="VD145" i="22"/>
  <c r="QN311" i="22"/>
  <c r="VD93" i="22"/>
  <c r="VD59" i="22"/>
  <c r="QN180" i="22"/>
  <c r="VD47" i="22"/>
  <c r="VE121" i="22"/>
  <c r="VE100" i="22"/>
  <c r="VD30" i="22"/>
  <c r="VD45" i="22"/>
  <c r="RF133" i="22"/>
  <c r="VD213" i="22"/>
  <c r="VD205" i="22"/>
  <c r="VD162" i="22"/>
  <c r="VE68" i="22"/>
  <c r="QN191" i="22"/>
  <c r="RF282" i="22"/>
  <c r="VD52" i="22"/>
  <c r="VD114" i="22"/>
  <c r="VD170" i="22"/>
  <c r="QN222" i="22"/>
  <c r="VD154" i="22"/>
  <c r="QN301" i="22"/>
  <c r="VD34" i="22"/>
  <c r="RF135" i="22"/>
  <c r="VD95" i="22"/>
  <c r="QN300" i="22"/>
  <c r="RF127" i="22"/>
  <c r="QN322" i="22"/>
  <c r="VD244" i="22"/>
  <c r="VD92" i="22"/>
  <c r="RF129" i="22"/>
  <c r="VD258" i="22"/>
  <c r="VD159" i="22"/>
  <c r="VE265" i="22"/>
  <c r="VD54" i="22"/>
  <c r="VE247" i="22"/>
  <c r="VD17" i="22"/>
  <c r="QN321" i="22"/>
  <c r="QN220" i="22"/>
  <c r="QN184" i="22"/>
  <c r="VD110" i="22"/>
  <c r="VD41" i="22"/>
  <c r="VD51" i="22"/>
  <c r="VE53" i="22"/>
  <c r="RF131" i="22"/>
  <c r="QN224" i="22"/>
  <c r="VE105" i="22"/>
  <c r="QN200" i="22"/>
  <c r="VD85" i="22"/>
  <c r="QN228" i="22"/>
  <c r="VD33" i="22"/>
  <c r="VD126" i="22"/>
  <c r="VD263" i="22"/>
  <c r="RF218" i="22"/>
  <c r="RF141" i="22"/>
  <c r="VD250" i="22"/>
  <c r="QN189" i="22"/>
  <c r="QN179" i="22"/>
  <c r="VD71" i="22"/>
  <c r="RF138" i="22"/>
  <c r="VD252" i="22"/>
  <c r="VE83" i="22"/>
  <c r="VD27" i="22"/>
  <c r="RF132" i="22"/>
  <c r="QN295" i="22"/>
  <c r="VD6" i="22"/>
  <c r="VD237" i="22"/>
  <c r="VD254" i="22"/>
  <c r="VD167" i="22"/>
  <c r="VE177" i="22"/>
  <c r="VE163" i="22"/>
  <c r="QN297" i="22"/>
  <c r="VF73" i="22"/>
  <c r="VD153" i="22"/>
  <c r="RF289" i="22"/>
  <c r="QN181" i="22"/>
  <c r="QN313" i="22"/>
  <c r="VD22" i="22"/>
  <c r="VE273" i="22"/>
  <c r="VE42" i="22"/>
  <c r="VD253" i="22"/>
  <c r="QN175" i="22"/>
  <c r="VD168" i="22"/>
  <c r="VD56" i="22"/>
  <c r="VD69" i="22"/>
  <c r="VD262" i="22"/>
  <c r="VD7" i="22"/>
  <c r="QN231" i="22"/>
  <c r="VD256" i="22"/>
  <c r="QN226" i="22"/>
  <c r="VD166" i="22"/>
  <c r="QN219" i="22"/>
  <c r="QN229" i="22"/>
  <c r="VD58" i="22"/>
  <c r="RF288" i="22"/>
  <c r="VE319" i="22"/>
  <c r="QN240" i="22"/>
  <c r="VD98" i="22"/>
  <c r="VD209" i="22"/>
  <c r="VE204" i="22"/>
  <c r="VD118" i="22"/>
  <c r="VE36" i="22"/>
  <c r="QN225" i="22"/>
  <c r="VD203" i="22"/>
  <c r="VD171" i="22"/>
  <c r="VD78" i="22"/>
  <c r="QN227" i="22"/>
  <c r="VD81" i="22"/>
  <c r="VD116" i="22"/>
  <c r="VD60" i="22"/>
  <c r="QN193" i="22"/>
  <c r="VE80" i="22"/>
  <c r="RF128" i="22"/>
  <c r="QN178" i="22"/>
  <c r="VD115" i="22"/>
  <c r="VD11" i="22"/>
  <c r="VD149" i="22"/>
  <c r="VD37" i="22"/>
  <c r="RF134" i="22"/>
  <c r="VD29" i="22"/>
  <c r="VD57" i="22"/>
  <c r="QN296" i="22"/>
  <c r="VF82" i="22"/>
  <c r="VD148" i="22"/>
  <c r="VE101" i="22"/>
  <c r="VD188" i="22"/>
  <c r="VD211" i="22"/>
  <c r="VD156" i="22"/>
  <c r="QN233" i="22"/>
  <c r="QN199" i="22"/>
  <c r="RF291" i="22"/>
  <c r="VD268" i="22"/>
  <c r="VD248" i="22"/>
  <c r="VE88" i="22"/>
  <c r="QN223" i="22"/>
  <c r="QN309" i="22"/>
  <c r="VD61" i="22"/>
  <c r="VD13" i="22"/>
  <c r="VE50" i="22"/>
  <c r="VD48" i="22"/>
  <c r="VD147" i="22"/>
  <c r="VD66" i="22"/>
  <c r="RF287" i="22"/>
  <c r="QN305" i="22"/>
  <c r="VD8" i="22"/>
  <c r="VD55" i="22"/>
  <c r="VD187" i="22"/>
  <c r="VD23" i="22"/>
  <c r="VD160" i="22"/>
  <c r="VD12" i="22"/>
  <c r="QN299" i="22"/>
  <c r="QN196" i="22"/>
  <c r="QN236" i="22"/>
  <c r="VE123" i="22"/>
  <c r="QN294" i="22"/>
  <c r="RF281" i="22"/>
  <c r="VD28" i="22"/>
  <c r="QN239" i="22"/>
  <c r="VE91" i="22"/>
  <c r="QN198" i="22"/>
  <c r="RF144" i="22"/>
  <c r="VE208" i="22"/>
  <c r="VD86" i="22"/>
  <c r="VD99" i="22"/>
  <c r="VD214" i="22"/>
  <c r="VD49" i="22"/>
  <c r="VD108" i="22"/>
  <c r="VD46" i="22"/>
  <c r="VD107" i="22"/>
  <c r="QN314" i="22"/>
  <c r="VD40" i="22"/>
  <c r="QN221" i="22"/>
  <c r="VE106" i="22"/>
  <c r="VD242" i="22"/>
  <c r="VE210" i="22"/>
  <c r="VD202" i="22"/>
  <c r="VD25" i="22"/>
  <c r="RF216" i="22"/>
  <c r="VD151" i="22"/>
  <c r="VD111" i="22"/>
  <c r="RF215" i="22"/>
  <c r="VD75" i="22"/>
  <c r="QN310" i="22"/>
  <c r="RF217" i="22"/>
  <c r="VE67" i="22"/>
  <c r="VD112" i="22"/>
  <c r="VD20" i="22"/>
  <c r="VD44" i="22"/>
  <c r="QN312" i="22"/>
  <c r="QN197" i="22"/>
  <c r="VD70" i="22"/>
  <c r="VD35" i="22"/>
  <c r="VD155" i="22"/>
  <c r="VD150" i="22"/>
  <c r="QN317" i="22"/>
  <c r="VD251" i="22"/>
  <c r="VE120" i="22"/>
  <c r="QN186" i="22"/>
  <c r="VD152" i="22"/>
  <c r="VE32" i="22"/>
  <c r="VE124" i="22"/>
  <c r="QN195" i="22"/>
  <c r="VD74" i="22"/>
  <c r="QN182" i="22"/>
  <c r="RF285" i="22"/>
  <c r="QN174" i="22"/>
  <c r="VE104" i="22"/>
  <c r="VD65" i="22"/>
  <c r="VD164" i="22"/>
  <c r="VD18" i="22"/>
  <c r="VD21" i="22"/>
  <c r="RF284" i="22"/>
  <c r="VD249" i="22"/>
  <c r="RF286" i="22"/>
  <c r="O139" i="18"/>
  <c r="D139" i="18" s="1"/>
  <c r="QN278" i="22" l="1"/>
  <c r="QN277" i="22"/>
  <c r="QN280" i="22"/>
  <c r="QN274" i="22"/>
  <c r="QN279" i="22"/>
  <c r="QN276" i="22"/>
  <c r="QN275" i="22"/>
  <c r="QN243" i="22"/>
  <c r="VE89" i="22"/>
  <c r="VF97" i="22"/>
  <c r="VE90" i="22"/>
  <c r="VE165" i="22"/>
  <c r="VE109" i="22"/>
  <c r="VE257" i="22"/>
  <c r="VE96" i="22"/>
  <c r="VE113" i="22"/>
  <c r="VE65" i="22"/>
  <c r="QO174" i="22"/>
  <c r="QO317" i="22"/>
  <c r="VE249" i="22"/>
  <c r="VE164" i="22"/>
  <c r="RG285" i="22"/>
  <c r="RG217" i="22"/>
  <c r="VF91" i="22"/>
  <c r="VE28" i="22"/>
  <c r="QO236" i="22"/>
  <c r="VE160" i="22"/>
  <c r="VE8" i="22"/>
  <c r="VF80" i="22"/>
  <c r="VE81" i="22"/>
  <c r="VE58" i="22"/>
  <c r="VF273" i="22"/>
  <c r="RG289" i="22"/>
  <c r="VE237" i="22"/>
  <c r="VE27" i="22"/>
  <c r="RG218" i="22"/>
  <c r="VF105" i="22"/>
  <c r="QO184" i="22"/>
  <c r="VE17" i="22"/>
  <c r="VE244" i="22"/>
  <c r="VE95" i="22"/>
  <c r="VF120" i="22"/>
  <c r="VF210" i="22"/>
  <c r="VE40" i="22"/>
  <c r="VE46" i="22"/>
  <c r="VF101" i="22"/>
  <c r="QO193" i="22"/>
  <c r="VE203" i="22"/>
  <c r="QO240" i="22"/>
  <c r="VE256" i="22"/>
  <c r="VE262" i="22"/>
  <c r="QO175" i="22"/>
  <c r="VE22" i="22"/>
  <c r="VE153" i="22"/>
  <c r="VE263" i="22"/>
  <c r="QO224" i="22"/>
  <c r="VE51" i="22"/>
  <c r="VE258" i="22"/>
  <c r="QO222" i="22"/>
  <c r="VF100" i="22"/>
  <c r="QO180" i="22"/>
  <c r="VE145" i="22"/>
  <c r="VE238" i="22"/>
  <c r="VE9" i="22"/>
  <c r="VF261" i="22"/>
  <c r="VF269" i="22"/>
  <c r="VE207" i="22"/>
  <c r="VE26" i="22"/>
  <c r="QO232" i="22"/>
  <c r="QO303" i="22"/>
  <c r="RG137" i="22"/>
  <c r="QP298" i="22"/>
  <c r="QO293" i="22"/>
  <c r="QO306" i="22"/>
  <c r="RG283" i="22"/>
  <c r="QO192" i="22"/>
  <c r="RG139" i="22"/>
  <c r="RG136" i="22"/>
  <c r="VE16" i="22"/>
  <c r="VE255" i="22"/>
  <c r="VE206" i="22"/>
  <c r="VE31" i="22"/>
  <c r="VE14" i="22"/>
  <c r="VE72" i="22"/>
  <c r="VE19" i="22"/>
  <c r="VF32" i="22"/>
  <c r="VE150" i="22"/>
  <c r="VE20" i="22"/>
  <c r="QO310" i="22"/>
  <c r="VE151" i="22"/>
  <c r="VF208" i="22"/>
  <c r="RG281" i="22"/>
  <c r="QO196" i="22"/>
  <c r="VE23" i="22"/>
  <c r="QO305" i="22"/>
  <c r="VE66" i="22"/>
  <c r="QO309" i="22"/>
  <c r="VE248" i="22"/>
  <c r="QO233" i="22"/>
  <c r="VE57" i="22"/>
  <c r="VE115" i="22"/>
  <c r="QO227" i="22"/>
  <c r="VE118" i="22"/>
  <c r="QO229" i="22"/>
  <c r="VF177" i="22"/>
  <c r="VE6" i="22"/>
  <c r="VE71" i="22"/>
  <c r="VF247" i="22"/>
  <c r="QO322" i="22"/>
  <c r="RG135" i="22"/>
  <c r="RG282" i="22"/>
  <c r="RG133" i="22"/>
  <c r="VE270" i="22"/>
  <c r="VE21" i="22"/>
  <c r="VE74" i="22"/>
  <c r="VE251" i="22"/>
  <c r="QO197" i="22"/>
  <c r="VE75" i="22"/>
  <c r="VE242" i="22"/>
  <c r="VE108" i="22"/>
  <c r="RG144" i="22"/>
  <c r="QO299" i="22"/>
  <c r="VE13" i="22"/>
  <c r="VE268" i="22"/>
  <c r="VE148" i="22"/>
  <c r="VE29" i="22"/>
  <c r="QO178" i="22"/>
  <c r="VE78" i="22"/>
  <c r="VF204" i="22"/>
  <c r="QO219" i="22"/>
  <c r="VE69" i="22"/>
  <c r="VE253" i="22"/>
  <c r="QO313" i="22"/>
  <c r="VG73" i="22"/>
  <c r="VE167" i="22"/>
  <c r="QO295" i="22"/>
  <c r="VE250" i="22"/>
  <c r="QO220" i="22"/>
  <c r="RG129" i="22"/>
  <c r="VE34" i="22"/>
  <c r="VF121" i="22"/>
  <c r="VE59" i="22"/>
  <c r="VE125" i="22"/>
  <c r="VE169" i="22"/>
  <c r="VE15" i="22"/>
  <c r="RG143" i="22"/>
  <c r="QO320" i="22"/>
  <c r="VF146" i="22"/>
  <c r="VE267" i="22"/>
  <c r="VF38" i="22"/>
  <c r="QO190" i="22"/>
  <c r="QO172" i="22"/>
  <c r="VE24" i="22"/>
  <c r="QO173" i="22"/>
  <c r="VF161" i="22"/>
  <c r="VE39" i="22"/>
  <c r="VE264" i="22"/>
  <c r="VE103" i="22"/>
  <c r="VE157" i="22"/>
  <c r="QO230" i="22"/>
  <c r="VF241" i="22"/>
  <c r="QO182" i="22"/>
  <c r="VF104" i="22"/>
  <c r="VE152" i="22"/>
  <c r="VE155" i="22"/>
  <c r="VE112" i="22"/>
  <c r="RG216" i="22"/>
  <c r="QO314" i="22"/>
  <c r="VE214" i="22"/>
  <c r="QO239" i="22"/>
  <c r="QO294" i="22"/>
  <c r="VE187" i="22"/>
  <c r="VE147" i="22"/>
  <c r="QO223" i="22"/>
  <c r="VE156" i="22"/>
  <c r="VE149" i="22"/>
  <c r="VE60" i="22"/>
  <c r="QO225" i="22"/>
  <c r="VF319" i="22"/>
  <c r="QO231" i="22"/>
  <c r="VF83" i="22"/>
  <c r="QO179" i="22"/>
  <c r="VE126" i="22"/>
  <c r="VE85" i="22"/>
  <c r="VE41" i="22"/>
  <c r="VE54" i="22"/>
  <c r="RG127" i="22"/>
  <c r="VE170" i="22"/>
  <c r="QO191" i="22"/>
  <c r="VE162" i="22"/>
  <c r="VE45" i="22"/>
  <c r="VE272" i="22"/>
  <c r="VE18" i="22"/>
  <c r="VF67" i="22"/>
  <c r="RG215" i="22"/>
  <c r="VE25" i="22"/>
  <c r="VF88" i="22"/>
  <c r="VE211" i="22"/>
  <c r="RG134" i="22"/>
  <c r="VE11" i="22"/>
  <c r="RG128" i="22"/>
  <c r="VE116" i="22"/>
  <c r="VE209" i="22"/>
  <c r="RG288" i="22"/>
  <c r="VE166" i="22"/>
  <c r="VE7" i="22"/>
  <c r="VE56" i="22"/>
  <c r="QO181" i="22"/>
  <c r="VE252" i="22"/>
  <c r="VF265" i="22"/>
  <c r="QO300" i="22"/>
  <c r="QO301" i="22"/>
  <c r="VE114" i="22"/>
  <c r="VF68" i="22"/>
  <c r="VE30" i="22"/>
  <c r="VE47" i="22"/>
  <c r="VE93" i="22"/>
  <c r="VE117" i="22"/>
  <c r="VF235" i="22"/>
  <c r="QO194" i="22"/>
  <c r="VE259" i="22"/>
  <c r="RG130" i="22"/>
  <c r="RG142" i="22"/>
  <c r="QO302" i="22"/>
  <c r="QO183" i="22"/>
  <c r="QO308" i="22"/>
  <c r="VE77" i="22"/>
  <c r="VE94" i="22"/>
  <c r="RG290" i="22"/>
  <c r="RG292" i="22"/>
  <c r="QO185" i="22"/>
  <c r="VE43" i="22"/>
  <c r="VE271" i="22"/>
  <c r="VF79" i="22"/>
  <c r="VE176" i="22"/>
  <c r="VE102" i="22"/>
  <c r="VE10" i="22"/>
  <c r="QO315" i="22"/>
  <c r="VE87" i="22"/>
  <c r="RG286" i="22"/>
  <c r="QO195" i="22"/>
  <c r="VE35" i="22"/>
  <c r="QO312" i="22"/>
  <c r="VF106" i="22"/>
  <c r="VE107" i="22"/>
  <c r="VE49" i="22"/>
  <c r="VE99" i="22"/>
  <c r="QO198" i="22"/>
  <c r="VF123" i="22"/>
  <c r="VE12" i="22"/>
  <c r="VE55" i="22"/>
  <c r="RG287" i="22"/>
  <c r="VE48" i="22"/>
  <c r="VE61" i="22"/>
  <c r="RG291" i="22"/>
  <c r="VG82" i="22"/>
  <c r="VF36" i="22"/>
  <c r="VF42" i="22"/>
  <c r="QO297" i="22"/>
  <c r="VE254" i="22"/>
  <c r="RG132" i="22"/>
  <c r="QO189" i="22"/>
  <c r="RG141" i="22"/>
  <c r="VE33" i="22"/>
  <c r="QO200" i="22"/>
  <c r="RG131" i="22"/>
  <c r="VE110" i="22"/>
  <c r="QO321" i="22"/>
  <c r="VE92" i="22"/>
  <c r="VE205" i="22"/>
  <c r="RG284" i="22"/>
  <c r="VF124" i="22"/>
  <c r="QO186" i="22"/>
  <c r="VE70" i="22"/>
  <c r="VE44" i="22"/>
  <c r="VE111" i="22"/>
  <c r="VE202" i="22"/>
  <c r="QO221" i="22"/>
  <c r="VE86" i="22"/>
  <c r="VF50" i="22"/>
  <c r="QO199" i="22"/>
  <c r="VE188" i="22"/>
  <c r="QO296" i="22"/>
  <c r="VE37" i="22"/>
  <c r="VE171" i="22"/>
  <c r="VE98" i="22"/>
  <c r="QO226" i="22"/>
  <c r="VE168" i="22"/>
  <c r="VF163" i="22"/>
  <c r="RG138" i="22"/>
  <c r="QO228" i="22"/>
  <c r="VF53" i="22"/>
  <c r="VE159" i="22"/>
  <c r="VE154" i="22"/>
  <c r="VE52" i="22"/>
  <c r="VE213" i="22"/>
  <c r="QO311" i="22"/>
  <c r="VE119" i="22"/>
  <c r="VE212" i="22"/>
  <c r="VE266" i="22"/>
  <c r="VE245" i="22"/>
  <c r="QO307" i="22"/>
  <c r="VE62" i="22"/>
  <c r="QO304" i="22"/>
  <c r="VE76" i="22"/>
  <c r="VE246" i="22"/>
  <c r="QO316" i="22"/>
  <c r="VE122" i="22"/>
  <c r="VE158" i="22"/>
  <c r="VE5" i="22"/>
  <c r="VE63" i="22"/>
  <c r="VF201" i="22"/>
  <c r="VE64" i="22"/>
  <c r="VE260" i="22"/>
  <c r="RG140" i="22"/>
  <c r="QO234" i="22"/>
  <c r="VE84" i="22"/>
  <c r="O140" i="18"/>
  <c r="D140" i="18" s="1"/>
  <c r="QO274" i="22" l="1"/>
  <c r="QO280" i="22"/>
  <c r="QO275" i="22"/>
  <c r="QO276" i="22"/>
  <c r="QO277" i="22"/>
  <c r="QO279" i="22"/>
  <c r="QO278" i="22"/>
  <c r="QO243" i="22"/>
  <c r="VF89" i="22"/>
  <c r="VF90" i="22"/>
  <c r="VG97" i="22"/>
  <c r="VF165" i="22"/>
  <c r="VF109" i="22"/>
  <c r="VF113" i="22"/>
  <c r="VF96" i="22"/>
  <c r="VF257" i="22"/>
  <c r="VF122" i="22"/>
  <c r="VF266" i="22"/>
  <c r="VF52" i="22"/>
  <c r="QP199" i="22"/>
  <c r="VF111" i="22"/>
  <c r="VG124" i="22"/>
  <c r="VF33" i="22"/>
  <c r="VH82" i="22"/>
  <c r="QP198" i="22"/>
  <c r="VG106" i="22"/>
  <c r="VF10" i="22"/>
  <c r="RH292" i="22"/>
  <c r="RH130" i="22"/>
  <c r="VF47" i="22"/>
  <c r="QP181" i="22"/>
  <c r="RH128" i="22"/>
  <c r="VF54" i="22"/>
  <c r="QP225" i="22"/>
  <c r="QP239" i="22"/>
  <c r="QP182" i="22"/>
  <c r="VF157" i="22"/>
  <c r="VF24" i="22"/>
  <c r="RH143" i="22"/>
  <c r="RH129" i="22"/>
  <c r="VF253" i="22"/>
  <c r="VF268" i="22"/>
  <c r="QP197" i="22"/>
  <c r="RH135" i="22"/>
  <c r="VF118" i="22"/>
  <c r="VF66" i="22"/>
  <c r="VF20" i="22"/>
  <c r="VF206" i="22"/>
  <c r="QP293" i="22"/>
  <c r="QP180" i="22"/>
  <c r="QP175" i="22"/>
  <c r="VF244" i="22"/>
  <c r="VF84" i="22"/>
  <c r="VF62" i="22"/>
  <c r="VF154" i="22"/>
  <c r="QP226" i="22"/>
  <c r="VF44" i="22"/>
  <c r="VF110" i="22"/>
  <c r="QP297" i="22"/>
  <c r="VF55" i="22"/>
  <c r="QP312" i="22"/>
  <c r="VF102" i="22"/>
  <c r="RH290" i="22"/>
  <c r="VF259" i="22"/>
  <c r="VF30" i="22"/>
  <c r="VF56" i="22"/>
  <c r="VF11" i="22"/>
  <c r="QP191" i="22"/>
  <c r="VF60" i="22"/>
  <c r="VF147" i="22"/>
  <c r="VF39" i="22"/>
  <c r="VF267" i="22"/>
  <c r="VF59" i="22"/>
  <c r="VF167" i="22"/>
  <c r="QP178" i="22"/>
  <c r="VF108" i="22"/>
  <c r="RH133" i="22"/>
  <c r="VF6" i="22"/>
  <c r="VF248" i="22"/>
  <c r="VF255" i="22"/>
  <c r="VF26" i="22"/>
  <c r="VF51" i="22"/>
  <c r="VF262" i="22"/>
  <c r="QP193" i="22"/>
  <c r="VG120" i="22"/>
  <c r="VF17" i="22"/>
  <c r="VG273" i="22"/>
  <c r="VG80" i="22"/>
  <c r="VF160" i="22"/>
  <c r="RH217" i="22"/>
  <c r="VF249" i="22"/>
  <c r="QP316" i="22"/>
  <c r="VF212" i="22"/>
  <c r="RH138" i="22"/>
  <c r="VF37" i="22"/>
  <c r="RH284" i="22"/>
  <c r="RH141" i="22"/>
  <c r="RH291" i="22"/>
  <c r="VF99" i="22"/>
  <c r="RH286" i="22"/>
  <c r="VF43" i="22"/>
  <c r="QP183" i="22"/>
  <c r="VF117" i="22"/>
  <c r="QP300" i="22"/>
  <c r="VF209" i="22"/>
  <c r="VF18" i="22"/>
  <c r="VF41" i="22"/>
  <c r="VG83" i="22"/>
  <c r="VF214" i="22"/>
  <c r="VF155" i="22"/>
  <c r="VF103" i="22"/>
  <c r="QP172" i="22"/>
  <c r="VF15" i="22"/>
  <c r="QP220" i="22"/>
  <c r="VF69" i="22"/>
  <c r="VF13" i="22"/>
  <c r="VF251" i="22"/>
  <c r="QP322" i="22"/>
  <c r="QP227" i="22"/>
  <c r="QP305" i="22"/>
  <c r="VG208" i="22"/>
  <c r="VF72" i="22"/>
  <c r="QP192" i="22"/>
  <c r="QQ298" i="22"/>
  <c r="VF9" i="22"/>
  <c r="VG100" i="22"/>
  <c r="VF64" i="22"/>
  <c r="QP234" i="22"/>
  <c r="VG201" i="22"/>
  <c r="VF246" i="22"/>
  <c r="VF119" i="22"/>
  <c r="VF159" i="22"/>
  <c r="VG163" i="22"/>
  <c r="QP296" i="22"/>
  <c r="VG50" i="22"/>
  <c r="VF70" i="22"/>
  <c r="RH131" i="22"/>
  <c r="VF61" i="22"/>
  <c r="VF49" i="22"/>
  <c r="VF87" i="22"/>
  <c r="QP185" i="22"/>
  <c r="QP302" i="22"/>
  <c r="VG68" i="22"/>
  <c r="VG265" i="22"/>
  <c r="VF25" i="22"/>
  <c r="VF170" i="22"/>
  <c r="QP231" i="22"/>
  <c r="QP314" i="22"/>
  <c r="VG161" i="22"/>
  <c r="VF169" i="22"/>
  <c r="QP219" i="22"/>
  <c r="VF74" i="22"/>
  <c r="VF115" i="22"/>
  <c r="VF23" i="22"/>
  <c r="VF150" i="22"/>
  <c r="VF14" i="22"/>
  <c r="RH283" i="22"/>
  <c r="VF207" i="22"/>
  <c r="QP222" i="22"/>
  <c r="VF153" i="22"/>
  <c r="VF46" i="22"/>
  <c r="VF27" i="22"/>
  <c r="VF58" i="22"/>
  <c r="QP236" i="22"/>
  <c r="QP317" i="22"/>
  <c r="VF5" i="22"/>
  <c r="QP307" i="22"/>
  <c r="VF213" i="22"/>
  <c r="VF98" i="22"/>
  <c r="QP221" i="22"/>
  <c r="VF205" i="22"/>
  <c r="QP189" i="22"/>
  <c r="VG42" i="22"/>
  <c r="VF12" i="22"/>
  <c r="VF35" i="22"/>
  <c r="VF176" i="22"/>
  <c r="VF94" i="22"/>
  <c r="QP194" i="22"/>
  <c r="VF7" i="22"/>
  <c r="RH134" i="22"/>
  <c r="VF272" i="22"/>
  <c r="VF85" i="22"/>
  <c r="VF149" i="22"/>
  <c r="VF187" i="22"/>
  <c r="VF152" i="22"/>
  <c r="VG241" i="22"/>
  <c r="QP190" i="22"/>
  <c r="VG146" i="22"/>
  <c r="VG121" i="22"/>
  <c r="VH73" i="22"/>
  <c r="VF29" i="22"/>
  <c r="VF242" i="22"/>
  <c r="VG247" i="22"/>
  <c r="VG177" i="22"/>
  <c r="QP309" i="22"/>
  <c r="VF151" i="22"/>
  <c r="VF16" i="22"/>
  <c r="RH137" i="22"/>
  <c r="VF238" i="22"/>
  <c r="QP224" i="22"/>
  <c r="VF256" i="22"/>
  <c r="QP184" i="22"/>
  <c r="RH140" i="22"/>
  <c r="VF158" i="22"/>
  <c r="VF245" i="22"/>
  <c r="VG53" i="22"/>
  <c r="VF171" i="22"/>
  <c r="VF86" i="22"/>
  <c r="QP186" i="22"/>
  <c r="QP200" i="22"/>
  <c r="VF48" i="22"/>
  <c r="VG123" i="22"/>
  <c r="QP315" i="22"/>
  <c r="VG79" i="22"/>
  <c r="VF77" i="22"/>
  <c r="VF93" i="22"/>
  <c r="VF252" i="22"/>
  <c r="VF116" i="22"/>
  <c r="RH215" i="22"/>
  <c r="RH127" i="22"/>
  <c r="VF156" i="22"/>
  <c r="RH216" i="22"/>
  <c r="VG104" i="22"/>
  <c r="VF264" i="22"/>
  <c r="QP320" i="22"/>
  <c r="VF34" i="22"/>
  <c r="QP313" i="22"/>
  <c r="VG204" i="22"/>
  <c r="QP299" i="22"/>
  <c r="VF21" i="22"/>
  <c r="VF71" i="22"/>
  <c r="VF57" i="22"/>
  <c r="QP196" i="22"/>
  <c r="VG32" i="22"/>
  <c r="RH136" i="22"/>
  <c r="QP303" i="22"/>
  <c r="VF258" i="22"/>
  <c r="VF22" i="22"/>
  <c r="VF40" i="22"/>
  <c r="VF95" i="22"/>
  <c r="VF237" i="22"/>
  <c r="VF28" i="22"/>
  <c r="RH285" i="22"/>
  <c r="QP174" i="22"/>
  <c r="VF63" i="22"/>
  <c r="VF76" i="22"/>
  <c r="QP311" i="22"/>
  <c r="VF168" i="22"/>
  <c r="VF188" i="22"/>
  <c r="VF202" i="22"/>
  <c r="VF92" i="22"/>
  <c r="RH132" i="22"/>
  <c r="VG36" i="22"/>
  <c r="VF107" i="22"/>
  <c r="RH142" i="22"/>
  <c r="VG235" i="22"/>
  <c r="VF114" i="22"/>
  <c r="VF166" i="22"/>
  <c r="VF211" i="22"/>
  <c r="VF45" i="22"/>
  <c r="VF126" i="22"/>
  <c r="VG319" i="22"/>
  <c r="QP294" i="22"/>
  <c r="QP230" i="22"/>
  <c r="QP173" i="22"/>
  <c r="VG38" i="22"/>
  <c r="VF250" i="22"/>
  <c r="VF148" i="22"/>
  <c r="VF75" i="22"/>
  <c r="RH282" i="22"/>
  <c r="QP229" i="22"/>
  <c r="QP310" i="22"/>
  <c r="VF31" i="22"/>
  <c r="QP306" i="22"/>
  <c r="VG269" i="22"/>
  <c r="VF145" i="22"/>
  <c r="QP240" i="22"/>
  <c r="VG101" i="22"/>
  <c r="VG105" i="22"/>
  <c r="VF260" i="22"/>
  <c r="QP304" i="22"/>
  <c r="QP228" i="22"/>
  <c r="QP321" i="22"/>
  <c r="VF254" i="22"/>
  <c r="RH287" i="22"/>
  <c r="QP195" i="22"/>
  <c r="VF271" i="22"/>
  <c r="QP308" i="22"/>
  <c r="QP301" i="22"/>
  <c r="RH288" i="22"/>
  <c r="VG88" i="22"/>
  <c r="VG67" i="22"/>
  <c r="VF162" i="22"/>
  <c r="QP179" i="22"/>
  <c r="QP223" i="22"/>
  <c r="VF112" i="22"/>
  <c r="VF125" i="22"/>
  <c r="QP295" i="22"/>
  <c r="VF78" i="22"/>
  <c r="RH144" i="22"/>
  <c r="VF270" i="22"/>
  <c r="QP233" i="22"/>
  <c r="RH281" i="22"/>
  <c r="VF19" i="22"/>
  <c r="RH139" i="22"/>
  <c r="QP232" i="22"/>
  <c r="VG261" i="22"/>
  <c r="VF263" i="22"/>
  <c r="VF203" i="22"/>
  <c r="VG210" i="22"/>
  <c r="RH218" i="22"/>
  <c r="RH289" i="22"/>
  <c r="VF81" i="22"/>
  <c r="VF8" i="22"/>
  <c r="VG91" i="22"/>
  <c r="VF164" i="22"/>
  <c r="VF65" i="22"/>
  <c r="O141" i="18"/>
  <c r="D141" i="18" s="1"/>
  <c r="QP276" i="22" l="1"/>
  <c r="QP278" i="22"/>
  <c r="QP275" i="22"/>
  <c r="QP279" i="22"/>
  <c r="QP280" i="22"/>
  <c r="QP277" i="22"/>
  <c r="QP274" i="22"/>
  <c r="QP243" i="22"/>
  <c r="VG89" i="22"/>
  <c r="VH97" i="22"/>
  <c r="VG90" i="22"/>
  <c r="VG165" i="22"/>
  <c r="VG109" i="22"/>
  <c r="VG257" i="22"/>
  <c r="VG96" i="22"/>
  <c r="VG113" i="22"/>
  <c r="VG263" i="22"/>
  <c r="VG125" i="22"/>
  <c r="VG164" i="22"/>
  <c r="VH67" i="22"/>
  <c r="RI287" i="22"/>
  <c r="VH36" i="22"/>
  <c r="RI285" i="22"/>
  <c r="VG258" i="22"/>
  <c r="QQ299" i="22"/>
  <c r="VG156" i="22"/>
  <c r="VG252" i="22"/>
  <c r="QQ186" i="22"/>
  <c r="VG238" i="22"/>
  <c r="QQ309" i="22"/>
  <c r="VG242" i="22"/>
  <c r="VG187" i="22"/>
  <c r="VG176" i="22"/>
  <c r="QQ189" i="22"/>
  <c r="VG27" i="22"/>
  <c r="VG14" i="22"/>
  <c r="VG169" i="22"/>
  <c r="QQ231" i="22"/>
  <c r="VH201" i="22"/>
  <c r="VH88" i="22"/>
  <c r="QQ228" i="22"/>
  <c r="QQ310" i="22"/>
  <c r="VH319" i="22"/>
  <c r="VG28" i="22"/>
  <c r="VG95" i="22"/>
  <c r="QQ303" i="22"/>
  <c r="VG57" i="22"/>
  <c r="VG264" i="22"/>
  <c r="RI127" i="22"/>
  <c r="VG93" i="22"/>
  <c r="VH177" i="22"/>
  <c r="VG149" i="22"/>
  <c r="VG35" i="22"/>
  <c r="QQ307" i="22"/>
  <c r="VG150" i="22"/>
  <c r="VH68" i="22"/>
  <c r="VG87" i="22"/>
  <c r="VG70" i="22"/>
  <c r="VG159" i="22"/>
  <c r="QQ234" i="22"/>
  <c r="VH208" i="22"/>
  <c r="VG251" i="22"/>
  <c r="VG15" i="22"/>
  <c r="VG214" i="22"/>
  <c r="VG209" i="22"/>
  <c r="VG43" i="22"/>
  <c r="RI141" i="22"/>
  <c r="RI138" i="22"/>
  <c r="VG249" i="22"/>
  <c r="VH273" i="22"/>
  <c r="QQ193" i="22"/>
  <c r="VG26" i="22"/>
  <c r="VG6" i="22"/>
  <c r="VG167" i="22"/>
  <c r="VG259" i="22"/>
  <c r="VG55" i="22"/>
  <c r="VG62" i="22"/>
  <c r="VG20" i="22"/>
  <c r="QQ197" i="22"/>
  <c r="RI143" i="22"/>
  <c r="QQ239" i="22"/>
  <c r="QQ181" i="22"/>
  <c r="VG10" i="22"/>
  <c r="VG33" i="22"/>
  <c r="RI218" i="22"/>
  <c r="VG270" i="22"/>
  <c r="QQ308" i="22"/>
  <c r="VG145" i="22"/>
  <c r="VG75" i="22"/>
  <c r="VH38" i="22"/>
  <c r="VG166" i="22"/>
  <c r="RI132" i="22"/>
  <c r="VG168" i="22"/>
  <c r="VH204" i="22"/>
  <c r="VH123" i="22"/>
  <c r="VG86" i="22"/>
  <c r="VG245" i="22"/>
  <c r="QQ184" i="22"/>
  <c r="RI137" i="22"/>
  <c r="VG29" i="22"/>
  <c r="QQ190" i="22"/>
  <c r="VG7" i="22"/>
  <c r="VG205" i="22"/>
  <c r="QQ236" i="22"/>
  <c r="QQ222" i="22"/>
  <c r="VH161" i="22"/>
  <c r="VG170" i="22"/>
  <c r="VG9" i="22"/>
  <c r="RI281" i="22"/>
  <c r="QQ179" i="22"/>
  <c r="VH101" i="22"/>
  <c r="QQ173" i="22"/>
  <c r="VG92" i="22"/>
  <c r="VH104" i="22"/>
  <c r="VG48" i="22"/>
  <c r="VG158" i="22"/>
  <c r="VG16" i="22"/>
  <c r="VH241" i="22"/>
  <c r="VG12" i="22"/>
  <c r="VG207" i="22"/>
  <c r="VH50" i="22"/>
  <c r="VG119" i="22"/>
  <c r="QR298" i="22"/>
  <c r="QQ305" i="22"/>
  <c r="VG13" i="22"/>
  <c r="QQ172" i="22"/>
  <c r="VH83" i="22"/>
  <c r="QQ300" i="22"/>
  <c r="RI286" i="22"/>
  <c r="RI284" i="22"/>
  <c r="VG212" i="22"/>
  <c r="RI217" i="22"/>
  <c r="VG262" i="22"/>
  <c r="VG255" i="22"/>
  <c r="RI133" i="22"/>
  <c r="VG59" i="22"/>
  <c r="VG147" i="22"/>
  <c r="VG11" i="22"/>
  <c r="RI290" i="22"/>
  <c r="QQ297" i="22"/>
  <c r="QQ226" i="22"/>
  <c r="VG84" i="22"/>
  <c r="QQ180" i="22"/>
  <c r="VG66" i="22"/>
  <c r="VG268" i="22"/>
  <c r="VG24" i="22"/>
  <c r="QQ225" i="22"/>
  <c r="VG47" i="22"/>
  <c r="VH106" i="22"/>
  <c r="VH124" i="22"/>
  <c r="VG52" i="22"/>
  <c r="VH210" i="22"/>
  <c r="QQ321" i="22"/>
  <c r="VH269" i="22"/>
  <c r="VG148" i="22"/>
  <c r="VG126" i="22"/>
  <c r="VG114" i="22"/>
  <c r="QQ311" i="22"/>
  <c r="VG63" i="22"/>
  <c r="VG40" i="22"/>
  <c r="RI136" i="22"/>
  <c r="VG71" i="22"/>
  <c r="QQ313" i="22"/>
  <c r="RI215" i="22"/>
  <c r="VG77" i="22"/>
  <c r="VG171" i="22"/>
  <c r="VG256" i="22"/>
  <c r="VH247" i="22"/>
  <c r="VI73" i="22"/>
  <c r="VG85" i="22"/>
  <c r="QQ194" i="22"/>
  <c r="QQ221" i="22"/>
  <c r="VG5" i="22"/>
  <c r="VG46" i="22"/>
  <c r="VG23" i="22"/>
  <c r="QQ219" i="22"/>
  <c r="VG25" i="22"/>
  <c r="VG49" i="22"/>
  <c r="VG64" i="22"/>
  <c r="VH261" i="22"/>
  <c r="RI288" i="22"/>
  <c r="VG65" i="22"/>
  <c r="QQ232" i="22"/>
  <c r="VG162" i="22"/>
  <c r="QQ306" i="22"/>
  <c r="VG45" i="22"/>
  <c r="VH32" i="22"/>
  <c r="VH79" i="22"/>
  <c r="QQ200" i="22"/>
  <c r="RI140" i="22"/>
  <c r="VH121" i="22"/>
  <c r="VG152" i="22"/>
  <c r="VG272" i="22"/>
  <c r="VG94" i="22"/>
  <c r="VG98" i="22"/>
  <c r="QQ317" i="22"/>
  <c r="VG58" i="22"/>
  <c r="RI283" i="22"/>
  <c r="VG115" i="22"/>
  <c r="QQ314" i="22"/>
  <c r="VG61" i="22"/>
  <c r="QQ296" i="22"/>
  <c r="VG246" i="22"/>
  <c r="QQ192" i="22"/>
  <c r="QQ227" i="22"/>
  <c r="VG69" i="22"/>
  <c r="VG103" i="22"/>
  <c r="VG41" i="22"/>
  <c r="VG117" i="22"/>
  <c r="VG99" i="22"/>
  <c r="QQ316" i="22"/>
  <c r="VG160" i="22"/>
  <c r="VG17" i="22"/>
  <c r="VG108" i="22"/>
  <c r="VG267" i="22"/>
  <c r="VG60" i="22"/>
  <c r="VG56" i="22"/>
  <c r="VG102" i="22"/>
  <c r="VG110" i="22"/>
  <c r="VG154" i="22"/>
  <c r="VG244" i="22"/>
  <c r="QQ293" i="22"/>
  <c r="VG118" i="22"/>
  <c r="VG253" i="22"/>
  <c r="VG157" i="22"/>
  <c r="VG54" i="22"/>
  <c r="RI130" i="22"/>
  <c r="QQ198" i="22"/>
  <c r="VG111" i="22"/>
  <c r="VG266" i="22"/>
  <c r="VH105" i="22"/>
  <c r="VG8" i="22"/>
  <c r="RI144" i="22"/>
  <c r="VG271" i="22"/>
  <c r="VG81" i="22"/>
  <c r="QQ233" i="22"/>
  <c r="VG78" i="22"/>
  <c r="QQ301" i="22"/>
  <c r="QQ195" i="22"/>
  <c r="QQ304" i="22"/>
  <c r="QQ240" i="22"/>
  <c r="QQ229" i="22"/>
  <c r="VG250" i="22"/>
  <c r="QQ230" i="22"/>
  <c r="VH235" i="22"/>
  <c r="VG107" i="22"/>
  <c r="VG202" i="22"/>
  <c r="VG76" i="22"/>
  <c r="QQ174" i="22"/>
  <c r="VG22" i="22"/>
  <c r="VG21" i="22"/>
  <c r="VG34" i="22"/>
  <c r="RI216" i="22"/>
  <c r="VG116" i="22"/>
  <c r="VH53" i="22"/>
  <c r="QQ224" i="22"/>
  <c r="VG151" i="22"/>
  <c r="VH42" i="22"/>
  <c r="QQ302" i="22"/>
  <c r="VH91" i="22"/>
  <c r="VG19" i="22"/>
  <c r="QQ223" i="22"/>
  <c r="VG254" i="22"/>
  <c r="RI289" i="22"/>
  <c r="VG203" i="22"/>
  <c r="RI139" i="22"/>
  <c r="QQ295" i="22"/>
  <c r="VG112" i="22"/>
  <c r="VG260" i="22"/>
  <c r="VG31" i="22"/>
  <c r="RI282" i="22"/>
  <c r="QQ294" i="22"/>
  <c r="VG211" i="22"/>
  <c r="RI142" i="22"/>
  <c r="VG188" i="22"/>
  <c r="VG237" i="22"/>
  <c r="QQ196" i="22"/>
  <c r="QQ320" i="22"/>
  <c r="QQ315" i="22"/>
  <c r="VH146" i="22"/>
  <c r="RI134" i="22"/>
  <c r="VG213" i="22"/>
  <c r="VG153" i="22"/>
  <c r="VG74" i="22"/>
  <c r="VH265" i="22"/>
  <c r="QQ185" i="22"/>
  <c r="RI131" i="22"/>
  <c r="VH163" i="22"/>
  <c r="VH100" i="22"/>
  <c r="VG72" i="22"/>
  <c r="QQ322" i="22"/>
  <c r="QQ220" i="22"/>
  <c r="VG155" i="22"/>
  <c r="VG18" i="22"/>
  <c r="QQ183" i="22"/>
  <c r="RI291" i="22"/>
  <c r="VG37" i="22"/>
  <c r="VH80" i="22"/>
  <c r="VH120" i="22"/>
  <c r="VG51" i="22"/>
  <c r="VG248" i="22"/>
  <c r="QQ178" i="22"/>
  <c r="VG39" i="22"/>
  <c r="QQ191" i="22"/>
  <c r="VG30" i="22"/>
  <c r="QQ312" i="22"/>
  <c r="VG44" i="22"/>
  <c r="QQ175" i="22"/>
  <c r="VG206" i="22"/>
  <c r="RI135" i="22"/>
  <c r="RI129" i="22"/>
  <c r="QQ182" i="22"/>
  <c r="RI128" i="22"/>
  <c r="RI292" i="22"/>
  <c r="VI82" i="22"/>
  <c r="QQ199" i="22"/>
  <c r="VG122" i="22"/>
  <c r="O142" i="18"/>
  <c r="D142" i="18" s="1"/>
  <c r="QQ279" i="22" l="1"/>
  <c r="QQ275" i="22"/>
  <c r="QQ274" i="22"/>
  <c r="QQ277" i="22"/>
  <c r="QQ278" i="22"/>
  <c r="QQ280" i="22"/>
  <c r="QQ276" i="22"/>
  <c r="QQ243" i="22"/>
  <c r="VH89" i="22"/>
  <c r="VH90" i="22"/>
  <c r="VI97" i="22"/>
  <c r="VH165" i="22"/>
  <c r="VH109" i="22"/>
  <c r="VH113" i="22"/>
  <c r="VH96" i="22"/>
  <c r="VH257" i="22"/>
  <c r="RJ128" i="22"/>
  <c r="QR182" i="22"/>
  <c r="VH30" i="22"/>
  <c r="VH72" i="22"/>
  <c r="VH213" i="22"/>
  <c r="RJ142" i="22"/>
  <c r="QR223" i="22"/>
  <c r="VI42" i="22"/>
  <c r="VI53" i="22"/>
  <c r="VH76" i="22"/>
  <c r="QR304" i="22"/>
  <c r="VH271" i="22"/>
  <c r="VH54" i="22"/>
  <c r="VH108" i="22"/>
  <c r="VH117" i="22"/>
  <c r="QR296" i="22"/>
  <c r="VH272" i="22"/>
  <c r="QR306" i="22"/>
  <c r="VH49" i="22"/>
  <c r="QR194" i="22"/>
  <c r="QR313" i="22"/>
  <c r="VH114" i="22"/>
  <c r="VH24" i="22"/>
  <c r="VH11" i="22"/>
  <c r="VH212" i="22"/>
  <c r="VI83" i="22"/>
  <c r="VH207" i="22"/>
  <c r="VH92" i="22"/>
  <c r="VH170" i="22"/>
  <c r="RJ137" i="22"/>
  <c r="VI123" i="22"/>
  <c r="VH145" i="22"/>
  <c r="QR239" i="22"/>
  <c r="VH259" i="22"/>
  <c r="VH249" i="22"/>
  <c r="VH87" i="22"/>
  <c r="VI88" i="22"/>
  <c r="VJ82" i="22"/>
  <c r="QR191" i="22"/>
  <c r="VH37" i="22"/>
  <c r="RJ134" i="22"/>
  <c r="VH211" i="22"/>
  <c r="VH112" i="22"/>
  <c r="VH19" i="22"/>
  <c r="VH116" i="22"/>
  <c r="VH202" i="22"/>
  <c r="QR195" i="22"/>
  <c r="RJ144" i="22"/>
  <c r="VH157" i="22"/>
  <c r="VH56" i="22"/>
  <c r="QR316" i="22"/>
  <c r="QR192" i="22"/>
  <c r="VH115" i="22"/>
  <c r="VH152" i="22"/>
  <c r="VI79" i="22"/>
  <c r="RJ288" i="22"/>
  <c r="VH46" i="22"/>
  <c r="VH171" i="22"/>
  <c r="VH63" i="22"/>
  <c r="VI106" i="22"/>
  <c r="QR226" i="22"/>
  <c r="VH262" i="22"/>
  <c r="QR172" i="22"/>
  <c r="QR173" i="22"/>
  <c r="VH7" i="22"/>
  <c r="VH166" i="22"/>
  <c r="VH33" i="22"/>
  <c r="VH62" i="22"/>
  <c r="RJ138" i="22"/>
  <c r="VH214" i="22"/>
  <c r="QR234" i="22"/>
  <c r="VI68" i="22"/>
  <c r="VH93" i="22"/>
  <c r="QR303" i="22"/>
  <c r="VI319" i="22"/>
  <c r="VI201" i="22"/>
  <c r="VH27" i="22"/>
  <c r="VH187" i="22"/>
  <c r="VH156" i="22"/>
  <c r="VI67" i="22"/>
  <c r="VH122" i="22"/>
  <c r="VH51" i="22"/>
  <c r="VH155" i="22"/>
  <c r="VI100" i="22"/>
  <c r="VI265" i="22"/>
  <c r="QR196" i="22"/>
  <c r="VH31" i="22"/>
  <c r="VH203" i="22"/>
  <c r="VH22" i="22"/>
  <c r="VH250" i="22"/>
  <c r="QR233" i="22"/>
  <c r="VH111" i="22"/>
  <c r="VH244" i="22"/>
  <c r="VH41" i="22"/>
  <c r="VH61" i="22"/>
  <c r="QR317" i="22"/>
  <c r="VH85" i="22"/>
  <c r="VH71" i="22"/>
  <c r="VH126" i="22"/>
  <c r="VH268" i="22"/>
  <c r="VH147" i="22"/>
  <c r="RJ284" i="22"/>
  <c r="VH119" i="22"/>
  <c r="VH158" i="22"/>
  <c r="QR179" i="22"/>
  <c r="VI161" i="22"/>
  <c r="QR184" i="22"/>
  <c r="VI204" i="22"/>
  <c r="QR308" i="22"/>
  <c r="RJ143" i="22"/>
  <c r="VH26" i="22"/>
  <c r="QR307" i="22"/>
  <c r="VH66" i="22"/>
  <c r="RJ129" i="22"/>
  <c r="RJ292" i="22"/>
  <c r="VH44" i="22"/>
  <c r="RJ291" i="22"/>
  <c r="VH74" i="22"/>
  <c r="VI146" i="22"/>
  <c r="QR294" i="22"/>
  <c r="QR295" i="22"/>
  <c r="RJ216" i="22"/>
  <c r="VH107" i="22"/>
  <c r="QR301" i="22"/>
  <c r="VH8" i="22"/>
  <c r="VH253" i="22"/>
  <c r="VH154" i="22"/>
  <c r="RJ283" i="22"/>
  <c r="VH162" i="22"/>
  <c r="VI261" i="22"/>
  <c r="VH5" i="22"/>
  <c r="VH77" i="22"/>
  <c r="QR311" i="22"/>
  <c r="VH47" i="22"/>
  <c r="VH59" i="22"/>
  <c r="RJ286" i="22"/>
  <c r="VH12" i="22"/>
  <c r="QR222" i="22"/>
  <c r="VH245" i="22"/>
  <c r="VH270" i="22"/>
  <c r="QR197" i="22"/>
  <c r="RJ141" i="22"/>
  <c r="VH159" i="22"/>
  <c r="RJ127" i="22"/>
  <c r="VH95" i="22"/>
  <c r="QR310" i="22"/>
  <c r="QR231" i="22"/>
  <c r="VH242" i="22"/>
  <c r="QR299" i="22"/>
  <c r="VI36" i="22"/>
  <c r="VH164" i="22"/>
  <c r="RJ135" i="22"/>
  <c r="VH39" i="22"/>
  <c r="VI120" i="22"/>
  <c r="QR220" i="22"/>
  <c r="VI163" i="22"/>
  <c r="VH237" i="22"/>
  <c r="VH260" i="22"/>
  <c r="RJ289" i="22"/>
  <c r="VI91" i="22"/>
  <c r="VH151" i="22"/>
  <c r="QR229" i="22"/>
  <c r="QR198" i="22"/>
  <c r="VH60" i="22"/>
  <c r="VH103" i="22"/>
  <c r="VH98" i="22"/>
  <c r="VI121" i="22"/>
  <c r="VI32" i="22"/>
  <c r="VH25" i="22"/>
  <c r="VJ73" i="22"/>
  <c r="RJ136" i="22"/>
  <c r="VH148" i="22"/>
  <c r="VI210" i="22"/>
  <c r="QR297" i="22"/>
  <c r="VH13" i="22"/>
  <c r="VI50" i="22"/>
  <c r="VH48" i="22"/>
  <c r="RJ281" i="22"/>
  <c r="QR190" i="22"/>
  <c r="VH168" i="22"/>
  <c r="VI38" i="22"/>
  <c r="VH10" i="22"/>
  <c r="QR193" i="22"/>
  <c r="VH15" i="22"/>
  <c r="VH35" i="22"/>
  <c r="VH69" i="22"/>
  <c r="VH206" i="22"/>
  <c r="QR178" i="22"/>
  <c r="VI80" i="22"/>
  <c r="QR322" i="22"/>
  <c r="VH153" i="22"/>
  <c r="VH188" i="22"/>
  <c r="VH254" i="22"/>
  <c r="QR224" i="22"/>
  <c r="QR174" i="22"/>
  <c r="VI235" i="22"/>
  <c r="VI105" i="22"/>
  <c r="VH118" i="22"/>
  <c r="VH267" i="22"/>
  <c r="VH99" i="22"/>
  <c r="VH246" i="22"/>
  <c r="RJ140" i="22"/>
  <c r="QR232" i="22"/>
  <c r="QR219" i="22"/>
  <c r="RJ215" i="22"/>
  <c r="VH52" i="22"/>
  <c r="QR180" i="22"/>
  <c r="RJ133" i="22"/>
  <c r="QR300" i="22"/>
  <c r="VI241" i="22"/>
  <c r="VI104" i="22"/>
  <c r="VI101" i="22"/>
  <c r="QR236" i="22"/>
  <c r="VH86" i="22"/>
  <c r="VH75" i="22"/>
  <c r="QR181" i="22"/>
  <c r="VH55" i="22"/>
  <c r="VH43" i="22"/>
  <c r="VH70" i="22"/>
  <c r="VH150" i="22"/>
  <c r="VH149" i="22"/>
  <c r="VH28" i="22"/>
  <c r="QR228" i="22"/>
  <c r="VH169" i="22"/>
  <c r="QR189" i="22"/>
  <c r="QR309" i="22"/>
  <c r="QR186" i="22"/>
  <c r="VH258" i="22"/>
  <c r="VH125" i="22"/>
  <c r="QR312" i="22"/>
  <c r="QR183" i="22"/>
  <c r="RJ131" i="22"/>
  <c r="QR315" i="22"/>
  <c r="QR302" i="22"/>
  <c r="VH34" i="22"/>
  <c r="QR240" i="22"/>
  <c r="VH81" i="22"/>
  <c r="RJ130" i="22"/>
  <c r="VH110" i="22"/>
  <c r="VH17" i="22"/>
  <c r="QR314" i="22"/>
  <c r="VH94" i="22"/>
  <c r="VH45" i="22"/>
  <c r="VH64" i="22"/>
  <c r="QR221" i="22"/>
  <c r="VI247" i="22"/>
  <c r="VH40" i="22"/>
  <c r="VI269" i="22"/>
  <c r="QR225" i="22"/>
  <c r="RJ290" i="22"/>
  <c r="RJ217" i="22"/>
  <c r="QR305" i="22"/>
  <c r="VH9" i="22"/>
  <c r="VH29" i="22"/>
  <c r="RJ132" i="22"/>
  <c r="RJ218" i="22"/>
  <c r="VH20" i="22"/>
  <c r="VH167" i="22"/>
  <c r="VI273" i="22"/>
  <c r="VH251" i="22"/>
  <c r="VH264" i="22"/>
  <c r="QR199" i="22"/>
  <c r="QR175" i="22"/>
  <c r="VH248" i="22"/>
  <c r="VH18" i="22"/>
  <c r="QR185" i="22"/>
  <c r="QR320" i="22"/>
  <c r="RJ282" i="22"/>
  <c r="RJ139" i="22"/>
  <c r="VH21" i="22"/>
  <c r="QR230" i="22"/>
  <c r="VH78" i="22"/>
  <c r="VH266" i="22"/>
  <c r="QR293" i="22"/>
  <c r="VH102" i="22"/>
  <c r="VH160" i="22"/>
  <c r="QR227" i="22"/>
  <c r="VH58" i="22"/>
  <c r="QR200" i="22"/>
  <c r="VH65" i="22"/>
  <c r="VH23" i="22"/>
  <c r="VH256" i="22"/>
  <c r="QR321" i="22"/>
  <c r="VI124" i="22"/>
  <c r="VH84" i="22"/>
  <c r="VH255" i="22"/>
  <c r="QS298" i="22"/>
  <c r="VH16" i="22"/>
  <c r="VH205" i="22"/>
  <c r="VH6" i="22"/>
  <c r="VH209" i="22"/>
  <c r="VI208" i="22"/>
  <c r="VI177" i="22"/>
  <c r="VH57" i="22"/>
  <c r="VH14" i="22"/>
  <c r="VH176" i="22"/>
  <c r="VH238" i="22"/>
  <c r="VH252" i="22"/>
  <c r="RJ285" i="22"/>
  <c r="RJ287" i="22"/>
  <c r="VH263" i="22"/>
  <c r="O143" i="18"/>
  <c r="D143" i="18" s="1"/>
  <c r="QR277" i="22" l="1"/>
  <c r="QR276" i="22"/>
  <c r="QR274" i="22"/>
  <c r="QR280" i="22"/>
  <c r="QR275" i="22"/>
  <c r="QR278" i="22"/>
  <c r="QR279" i="22"/>
  <c r="QR243" i="22"/>
  <c r="VI89" i="22"/>
  <c r="VJ97" i="22"/>
  <c r="VI90" i="22"/>
  <c r="VI165" i="22"/>
  <c r="VI109" i="22"/>
  <c r="VI257" i="22"/>
  <c r="VI96" i="22"/>
  <c r="VI113" i="22"/>
  <c r="VI238" i="22"/>
  <c r="VI209" i="22"/>
  <c r="QS321" i="22"/>
  <c r="RK282" i="22"/>
  <c r="VJ177" i="22"/>
  <c r="VI205" i="22"/>
  <c r="VI255" i="22"/>
  <c r="QS200" i="22"/>
  <c r="VI102" i="22"/>
  <c r="QS230" i="22"/>
  <c r="QS320" i="22"/>
  <c r="QS175" i="22"/>
  <c r="RK132" i="22"/>
  <c r="VI17" i="22"/>
  <c r="QS312" i="22"/>
  <c r="QS228" i="22"/>
  <c r="VI70" i="22"/>
  <c r="VI75" i="22"/>
  <c r="VJ105" i="22"/>
  <c r="VJ50" i="22"/>
  <c r="VI25" i="22"/>
  <c r="VI256" i="22"/>
  <c r="VI21" i="22"/>
  <c r="VI167" i="22"/>
  <c r="VI40" i="22"/>
  <c r="VI110" i="22"/>
  <c r="VI34" i="22"/>
  <c r="VI125" i="22"/>
  <c r="QS309" i="22"/>
  <c r="VI28" i="22"/>
  <c r="VI43" i="22"/>
  <c r="VI86" i="22"/>
  <c r="QS180" i="22"/>
  <c r="QS322" i="22"/>
  <c r="VI13" i="22"/>
  <c r="VJ32" i="22"/>
  <c r="VI103" i="22"/>
  <c r="VJ91" i="22"/>
  <c r="VJ163" i="22"/>
  <c r="RK135" i="22"/>
  <c r="QS310" i="22"/>
  <c r="VI159" i="22"/>
  <c r="VI270" i="22"/>
  <c r="VI12" i="22"/>
  <c r="QS311" i="22"/>
  <c r="VI162" i="22"/>
  <c r="VI154" i="22"/>
  <c r="VI107" i="22"/>
  <c r="VJ146" i="22"/>
  <c r="RK292" i="22"/>
  <c r="VI26" i="22"/>
  <c r="QS184" i="22"/>
  <c r="VI119" i="22"/>
  <c r="VI126" i="22"/>
  <c r="VI250" i="22"/>
  <c r="VI31" i="22"/>
  <c r="VI155" i="22"/>
  <c r="VJ67" i="22"/>
  <c r="VI187" i="22"/>
  <c r="QS303" i="22"/>
  <c r="VI214" i="22"/>
  <c r="VI33" i="22"/>
  <c r="VJ106" i="22"/>
  <c r="VI46" i="22"/>
  <c r="VI115" i="22"/>
  <c r="VI157" i="22"/>
  <c r="VI116" i="22"/>
  <c r="RK134" i="22"/>
  <c r="VJ88" i="22"/>
  <c r="QS239" i="22"/>
  <c r="VI170" i="22"/>
  <c r="VI212" i="22"/>
  <c r="QS313" i="22"/>
  <c r="VI272" i="22"/>
  <c r="VI108" i="22"/>
  <c r="VI76" i="22"/>
  <c r="RK285" i="22"/>
  <c r="VI84" i="22"/>
  <c r="VI58" i="22"/>
  <c r="QS293" i="22"/>
  <c r="QS185" i="22"/>
  <c r="QS199" i="22"/>
  <c r="VI29" i="22"/>
  <c r="RK290" i="22"/>
  <c r="VI45" i="22"/>
  <c r="QS315" i="22"/>
  <c r="VJ241" i="22"/>
  <c r="QS232" i="22"/>
  <c r="VI99" i="22"/>
  <c r="VI254" i="22"/>
  <c r="VI69" i="22"/>
  <c r="QS190" i="22"/>
  <c r="VI148" i="22"/>
  <c r="VI252" i="22"/>
  <c r="VJ208" i="22"/>
  <c r="VI16" i="22"/>
  <c r="VI23" i="22"/>
  <c r="VJ247" i="22"/>
  <c r="RK130" i="22"/>
  <c r="RK131" i="22"/>
  <c r="VI149" i="22"/>
  <c r="VI52" i="22"/>
  <c r="VJ80" i="22"/>
  <c r="VI35" i="22"/>
  <c r="VI10" i="22"/>
  <c r="RK136" i="22"/>
  <c r="VJ121" i="22"/>
  <c r="QS229" i="22"/>
  <c r="RK289" i="22"/>
  <c r="QS220" i="22"/>
  <c r="VI164" i="22"/>
  <c r="VI242" i="22"/>
  <c r="VI95" i="22"/>
  <c r="RK141" i="22"/>
  <c r="VI245" i="22"/>
  <c r="RK286" i="22"/>
  <c r="VI77" i="22"/>
  <c r="RK283" i="22"/>
  <c r="VI253" i="22"/>
  <c r="RK216" i="22"/>
  <c r="VI74" i="22"/>
  <c r="RK129" i="22"/>
  <c r="RK143" i="22"/>
  <c r="VJ161" i="22"/>
  <c r="RK284" i="22"/>
  <c r="VI71" i="22"/>
  <c r="QS317" i="22"/>
  <c r="VI244" i="22"/>
  <c r="VI22" i="22"/>
  <c r="QS196" i="22"/>
  <c r="VI51" i="22"/>
  <c r="VI27" i="22"/>
  <c r="VI93" i="22"/>
  <c r="RK138" i="22"/>
  <c r="VI166" i="22"/>
  <c r="QS172" i="22"/>
  <c r="RK288" i="22"/>
  <c r="QS192" i="22"/>
  <c r="RK144" i="22"/>
  <c r="VI19" i="22"/>
  <c r="VI37" i="22"/>
  <c r="VI87" i="22"/>
  <c r="VI145" i="22"/>
  <c r="VI92" i="22"/>
  <c r="VI11" i="22"/>
  <c r="QS194" i="22"/>
  <c r="VI54" i="22"/>
  <c r="VJ53" i="22"/>
  <c r="RK142" i="22"/>
  <c r="VI30" i="22"/>
  <c r="VI14" i="22"/>
  <c r="VJ124" i="22"/>
  <c r="QS227" i="22"/>
  <c r="VI266" i="22"/>
  <c r="RK139" i="22"/>
  <c r="VI18" i="22"/>
  <c r="VI264" i="22"/>
  <c r="VI20" i="22"/>
  <c r="VI9" i="22"/>
  <c r="QS225" i="22"/>
  <c r="VI94" i="22"/>
  <c r="QS302" i="22"/>
  <c r="QS189" i="22"/>
  <c r="VI55" i="22"/>
  <c r="QS236" i="22"/>
  <c r="RK140" i="22"/>
  <c r="VI267" i="22"/>
  <c r="VJ235" i="22"/>
  <c r="RK281" i="22"/>
  <c r="VI263" i="22"/>
  <c r="VJ269" i="22"/>
  <c r="QS314" i="22"/>
  <c r="VI81" i="22"/>
  <c r="QS183" i="22"/>
  <c r="VI258" i="22"/>
  <c r="VI169" i="22"/>
  <c r="VI150" i="22"/>
  <c r="QS181" i="22"/>
  <c r="QS300" i="22"/>
  <c r="RK215" i="22"/>
  <c r="VI118" i="22"/>
  <c r="QS174" i="22"/>
  <c r="VI188" i="22"/>
  <c r="QS178" i="22"/>
  <c r="VI15" i="22"/>
  <c r="VI48" i="22"/>
  <c r="QS297" i="22"/>
  <c r="VI98" i="22"/>
  <c r="VI60" i="22"/>
  <c r="VJ120" i="22"/>
  <c r="VJ36" i="22"/>
  <c r="RK127" i="22"/>
  <c r="QS222" i="22"/>
  <c r="VI59" i="22"/>
  <c r="VI5" i="22"/>
  <c r="VI8" i="22"/>
  <c r="QS295" i="22"/>
  <c r="RK291" i="22"/>
  <c r="VI66" i="22"/>
  <c r="QS308" i="22"/>
  <c r="QS179" i="22"/>
  <c r="VI147" i="22"/>
  <c r="VI85" i="22"/>
  <c r="VI61" i="22"/>
  <c r="VI111" i="22"/>
  <c r="VJ265" i="22"/>
  <c r="VI156" i="22"/>
  <c r="VJ201" i="22"/>
  <c r="VJ68" i="22"/>
  <c r="VI7" i="22"/>
  <c r="VI262" i="22"/>
  <c r="VI63" i="22"/>
  <c r="VJ79" i="22"/>
  <c r="QS316" i="22"/>
  <c r="QS195" i="22"/>
  <c r="VI112" i="22"/>
  <c r="QS191" i="22"/>
  <c r="VI249" i="22"/>
  <c r="VJ123" i="22"/>
  <c r="VI207" i="22"/>
  <c r="VI24" i="22"/>
  <c r="VI49" i="22"/>
  <c r="QS296" i="22"/>
  <c r="VI271" i="22"/>
  <c r="VJ42" i="22"/>
  <c r="VI213" i="22"/>
  <c r="QS182" i="22"/>
  <c r="VI57" i="22"/>
  <c r="VI160" i="22"/>
  <c r="VI248" i="22"/>
  <c r="RK218" i="22"/>
  <c r="QS221" i="22"/>
  <c r="VJ101" i="22"/>
  <c r="VJ38" i="22"/>
  <c r="VK73" i="22"/>
  <c r="VI260" i="22"/>
  <c r="QT298" i="22"/>
  <c r="VI65" i="22"/>
  <c r="VI78" i="22"/>
  <c r="VI251" i="22"/>
  <c r="QS305" i="22"/>
  <c r="RK287" i="22"/>
  <c r="VI176" i="22"/>
  <c r="VI6" i="22"/>
  <c r="VJ273" i="22"/>
  <c r="RK217" i="22"/>
  <c r="VI64" i="22"/>
  <c r="QS240" i="22"/>
  <c r="QS186" i="22"/>
  <c r="VJ104" i="22"/>
  <c r="RK133" i="22"/>
  <c r="QS219" i="22"/>
  <c r="VI246" i="22"/>
  <c r="QS224" i="22"/>
  <c r="VI153" i="22"/>
  <c r="VI206" i="22"/>
  <c r="QS193" i="22"/>
  <c r="VI168" i="22"/>
  <c r="VJ210" i="22"/>
  <c r="QS198" i="22"/>
  <c r="VI151" i="22"/>
  <c r="VI237" i="22"/>
  <c r="VI39" i="22"/>
  <c r="QS299" i="22"/>
  <c r="QS231" i="22"/>
  <c r="QS197" i="22"/>
  <c r="VI47" i="22"/>
  <c r="VJ261" i="22"/>
  <c r="QS301" i="22"/>
  <c r="QS294" i="22"/>
  <c r="VI44" i="22"/>
  <c r="QS307" i="22"/>
  <c r="VJ204" i="22"/>
  <c r="VI158" i="22"/>
  <c r="VI268" i="22"/>
  <c r="VI41" i="22"/>
  <c r="QS233" i="22"/>
  <c r="VI203" i="22"/>
  <c r="VJ100" i="22"/>
  <c r="VI122" i="22"/>
  <c r="VJ319" i="22"/>
  <c r="QS234" i="22"/>
  <c r="VI62" i="22"/>
  <c r="QS173" i="22"/>
  <c r="QS226" i="22"/>
  <c r="VI171" i="22"/>
  <c r="VI152" i="22"/>
  <c r="VI56" i="22"/>
  <c r="VI202" i="22"/>
  <c r="VI211" i="22"/>
  <c r="VK82" i="22"/>
  <c r="VI259" i="22"/>
  <c r="RK137" i="22"/>
  <c r="VJ83" i="22"/>
  <c r="VI114" i="22"/>
  <c r="QS306" i="22"/>
  <c r="VI117" i="22"/>
  <c r="QS304" i="22"/>
  <c r="QS223" i="22"/>
  <c r="VI72" i="22"/>
  <c r="RK128" i="22"/>
  <c r="O144" i="18"/>
  <c r="D144" i="18" s="1"/>
  <c r="QS280" i="22" l="1"/>
  <c r="QS279" i="22"/>
  <c r="QS274" i="22"/>
  <c r="QS278" i="22"/>
  <c r="QS276" i="22"/>
  <c r="QS275" i="22"/>
  <c r="QS277" i="22"/>
  <c r="QS243" i="22"/>
  <c r="VJ89" i="22"/>
  <c r="VJ90" i="22"/>
  <c r="VK97" i="22"/>
  <c r="VJ165" i="22"/>
  <c r="VJ109" i="22"/>
  <c r="VJ113" i="22"/>
  <c r="VJ96" i="22"/>
  <c r="VJ257" i="22"/>
  <c r="VJ72" i="22"/>
  <c r="VJ259" i="22"/>
  <c r="QT173" i="22"/>
  <c r="QT233" i="22"/>
  <c r="VJ158" i="22"/>
  <c r="VJ47" i="22"/>
  <c r="VJ151" i="22"/>
  <c r="QT224" i="22"/>
  <c r="VK104" i="22"/>
  <c r="RL287" i="22"/>
  <c r="VJ248" i="22"/>
  <c r="QT296" i="22"/>
  <c r="VK123" i="22"/>
  <c r="VJ262" i="22"/>
  <c r="VK201" i="22"/>
  <c r="RL291" i="22"/>
  <c r="RL127" i="22"/>
  <c r="VJ48" i="22"/>
  <c r="QT174" i="22"/>
  <c r="VJ258" i="22"/>
  <c r="RL139" i="22"/>
  <c r="QT194" i="22"/>
  <c r="QT192" i="22"/>
  <c r="VK161" i="22"/>
  <c r="RL286" i="22"/>
  <c r="VJ242" i="22"/>
  <c r="VJ69" i="22"/>
  <c r="VK241" i="22"/>
  <c r="VJ58" i="22"/>
  <c r="VJ272" i="22"/>
  <c r="VJ157" i="22"/>
  <c r="VJ250" i="22"/>
  <c r="QT311" i="22"/>
  <c r="QT180" i="22"/>
  <c r="QT223" i="22"/>
  <c r="VL82" i="22"/>
  <c r="VJ152" i="22"/>
  <c r="VJ122" i="22"/>
  <c r="QT301" i="22"/>
  <c r="QT299" i="22"/>
  <c r="QT193" i="22"/>
  <c r="QT186" i="22"/>
  <c r="VK273" i="22"/>
  <c r="QU298" i="22"/>
  <c r="VK101" i="22"/>
  <c r="VJ213" i="22"/>
  <c r="VJ249" i="22"/>
  <c r="VJ7" i="22"/>
  <c r="VJ111" i="22"/>
  <c r="QT295" i="22"/>
  <c r="VJ15" i="22"/>
  <c r="QT183" i="22"/>
  <c r="VK235" i="22"/>
  <c r="QT302" i="22"/>
  <c r="VJ266" i="22"/>
  <c r="VJ11" i="22"/>
  <c r="RL288" i="22"/>
  <c r="VJ51" i="22"/>
  <c r="RL143" i="22"/>
  <c r="VJ245" i="22"/>
  <c r="VJ164" i="22"/>
  <c r="VJ149" i="22"/>
  <c r="VJ252" i="22"/>
  <c r="QT315" i="22"/>
  <c r="VJ84" i="22"/>
  <c r="QT313" i="22"/>
  <c r="VK88" i="22"/>
  <c r="VJ33" i="22"/>
  <c r="VK67" i="22"/>
  <c r="QT184" i="22"/>
  <c r="VJ12" i="22"/>
  <c r="VJ86" i="22"/>
  <c r="VJ125" i="22"/>
  <c r="VJ167" i="22"/>
  <c r="VJ25" i="22"/>
  <c r="VJ70" i="22"/>
  <c r="VJ17" i="22"/>
  <c r="QT320" i="22"/>
  <c r="RL282" i="22"/>
  <c r="VK83" i="22"/>
  <c r="VJ114" i="22"/>
  <c r="VJ62" i="22"/>
  <c r="VJ41" i="22"/>
  <c r="VK204" i="22"/>
  <c r="QT198" i="22"/>
  <c r="VJ246" i="22"/>
  <c r="QT305" i="22"/>
  <c r="VJ160" i="22"/>
  <c r="VJ49" i="22"/>
  <c r="QT316" i="22"/>
  <c r="VJ156" i="22"/>
  <c r="QT179" i="22"/>
  <c r="VJ59" i="22"/>
  <c r="VJ60" i="22"/>
  <c r="VJ118" i="22"/>
  <c r="QT181" i="22"/>
  <c r="VK269" i="22"/>
  <c r="QT236" i="22"/>
  <c r="VJ20" i="22"/>
  <c r="VK53" i="22"/>
  <c r="VJ37" i="22"/>
  <c r="RL138" i="22"/>
  <c r="QT317" i="22"/>
  <c r="VJ253" i="22"/>
  <c r="VJ10" i="22"/>
  <c r="VJ23" i="22"/>
  <c r="VJ254" i="22"/>
  <c r="QT199" i="22"/>
  <c r="VJ115" i="22"/>
  <c r="VJ107" i="22"/>
  <c r="QT234" i="22"/>
  <c r="VJ39" i="22"/>
  <c r="VJ206" i="22"/>
  <c r="QT240" i="22"/>
  <c r="VJ251" i="22"/>
  <c r="QT221" i="22"/>
  <c r="VK42" i="22"/>
  <c r="VJ24" i="22"/>
  <c r="VK79" i="22"/>
  <c r="VJ61" i="22"/>
  <c r="VJ8" i="22"/>
  <c r="VJ98" i="22"/>
  <c r="VJ267" i="22"/>
  <c r="VJ94" i="22"/>
  <c r="QT227" i="22"/>
  <c r="VJ54" i="22"/>
  <c r="VJ19" i="22"/>
  <c r="VJ93" i="22"/>
  <c r="VJ71" i="22"/>
  <c r="RL283" i="22"/>
  <c r="QT220" i="22"/>
  <c r="VK121" i="22"/>
  <c r="RL131" i="22"/>
  <c r="VJ148" i="22"/>
  <c r="VJ45" i="22"/>
  <c r="VJ212" i="22"/>
  <c r="VJ46" i="22"/>
  <c r="VJ155" i="22"/>
  <c r="VJ26" i="22"/>
  <c r="VJ154" i="22"/>
  <c r="RL135" i="22"/>
  <c r="VJ103" i="22"/>
  <c r="VJ43" i="22"/>
  <c r="VJ34" i="22"/>
  <c r="VJ21" i="22"/>
  <c r="VK50" i="22"/>
  <c r="QT228" i="22"/>
  <c r="QT230" i="22"/>
  <c r="VJ255" i="22"/>
  <c r="QT321" i="22"/>
  <c r="VJ171" i="22"/>
  <c r="VK100" i="22"/>
  <c r="QT307" i="22"/>
  <c r="QT197" i="22"/>
  <c r="QT219" i="22"/>
  <c r="VJ6" i="22"/>
  <c r="VJ260" i="22"/>
  <c r="QT191" i="22"/>
  <c r="QT308" i="22"/>
  <c r="QT222" i="22"/>
  <c r="VK36" i="22"/>
  <c r="QT178" i="22"/>
  <c r="VJ150" i="22"/>
  <c r="VJ263" i="22"/>
  <c r="VJ55" i="22"/>
  <c r="VJ264" i="22"/>
  <c r="VJ14" i="22"/>
  <c r="VJ92" i="22"/>
  <c r="QT196" i="22"/>
  <c r="RL129" i="22"/>
  <c r="RL141" i="22"/>
  <c r="VJ35" i="22"/>
  <c r="VJ16" i="22"/>
  <c r="VJ99" i="22"/>
  <c r="QT185" i="22"/>
  <c r="VJ76" i="22"/>
  <c r="RL134" i="22"/>
  <c r="VJ214" i="22"/>
  <c r="VJ270" i="22"/>
  <c r="QT322" i="22"/>
  <c r="RL128" i="22"/>
  <c r="RL137" i="22"/>
  <c r="QT226" i="22"/>
  <c r="VK319" i="22"/>
  <c r="VJ268" i="22"/>
  <c r="RL133" i="22"/>
  <c r="VJ176" i="22"/>
  <c r="VL73" i="22"/>
  <c r="VJ57" i="22"/>
  <c r="VJ207" i="22"/>
  <c r="VJ63" i="22"/>
  <c r="VK68" i="22"/>
  <c r="VK265" i="22"/>
  <c r="VJ66" i="22"/>
  <c r="VK120" i="22"/>
  <c r="VJ188" i="22"/>
  <c r="VJ169" i="22"/>
  <c r="RL281" i="22"/>
  <c r="QT189" i="22"/>
  <c r="VJ18" i="22"/>
  <c r="VK124" i="22"/>
  <c r="RL144" i="22"/>
  <c r="VJ27" i="22"/>
  <c r="RL284" i="22"/>
  <c r="VJ77" i="22"/>
  <c r="RL289" i="22"/>
  <c r="RL130" i="22"/>
  <c r="QT190" i="22"/>
  <c r="RL290" i="22"/>
  <c r="RL285" i="22"/>
  <c r="VJ170" i="22"/>
  <c r="QT303" i="22"/>
  <c r="VJ126" i="22"/>
  <c r="RL292" i="22"/>
  <c r="VJ159" i="22"/>
  <c r="VK163" i="22"/>
  <c r="VK32" i="22"/>
  <c r="VJ28" i="22"/>
  <c r="VJ110" i="22"/>
  <c r="VJ256" i="22"/>
  <c r="VK105" i="22"/>
  <c r="QT312" i="22"/>
  <c r="RL132" i="22"/>
  <c r="VJ102" i="22"/>
  <c r="VJ205" i="22"/>
  <c r="VJ209" i="22"/>
  <c r="VJ211" i="22"/>
  <c r="VJ117" i="22"/>
  <c r="VJ202" i="22"/>
  <c r="VJ203" i="22"/>
  <c r="VJ44" i="22"/>
  <c r="VK261" i="22"/>
  <c r="VJ237" i="22"/>
  <c r="VK210" i="22"/>
  <c r="VJ153" i="22"/>
  <c r="VJ64" i="22"/>
  <c r="VJ78" i="22"/>
  <c r="RL218" i="22"/>
  <c r="VJ271" i="22"/>
  <c r="VJ112" i="22"/>
  <c r="VJ85" i="22"/>
  <c r="QT297" i="22"/>
  <c r="RL215" i="22"/>
  <c r="VJ81" i="22"/>
  <c r="RL140" i="22"/>
  <c r="QT225" i="22"/>
  <c r="VJ30" i="22"/>
  <c r="VJ145" i="22"/>
  <c r="QT172" i="22"/>
  <c r="VJ22" i="22"/>
  <c r="VJ74" i="22"/>
  <c r="VJ95" i="22"/>
  <c r="RL136" i="22"/>
  <c r="VK80" i="22"/>
  <c r="QT232" i="22"/>
  <c r="QT293" i="22"/>
  <c r="VJ108" i="22"/>
  <c r="VJ116" i="22"/>
  <c r="VK106" i="22"/>
  <c r="VJ31" i="22"/>
  <c r="VJ162" i="22"/>
  <c r="QT304" i="22"/>
  <c r="QT306" i="22"/>
  <c r="VJ56" i="22"/>
  <c r="QT294" i="22"/>
  <c r="QT231" i="22"/>
  <c r="VJ168" i="22"/>
  <c r="RL217" i="22"/>
  <c r="VJ65" i="22"/>
  <c r="VK38" i="22"/>
  <c r="QT182" i="22"/>
  <c r="QT195" i="22"/>
  <c r="VJ147" i="22"/>
  <c r="VJ5" i="22"/>
  <c r="QT300" i="22"/>
  <c r="QT314" i="22"/>
  <c r="VJ9" i="22"/>
  <c r="RL142" i="22"/>
  <c r="VJ87" i="22"/>
  <c r="VJ166" i="22"/>
  <c r="VJ244" i="22"/>
  <c r="RL216" i="22"/>
  <c r="QT229" i="22"/>
  <c r="VJ52" i="22"/>
  <c r="VK247" i="22"/>
  <c r="VK208" i="22"/>
  <c r="VJ29" i="22"/>
  <c r="QT239" i="22"/>
  <c r="VJ187" i="22"/>
  <c r="VJ119" i="22"/>
  <c r="VK146" i="22"/>
  <c r="QT310" i="22"/>
  <c r="VK91" i="22"/>
  <c r="VJ13" i="22"/>
  <c r="QT309" i="22"/>
  <c r="VJ40" i="22"/>
  <c r="VJ75" i="22"/>
  <c r="QT175" i="22"/>
  <c r="QT200" i="22"/>
  <c r="VK177" i="22"/>
  <c r="VJ238" i="22"/>
  <c r="O145" i="18"/>
  <c r="D145" i="18" s="1"/>
  <c r="QT278" i="22" l="1"/>
  <c r="QT277" i="22"/>
  <c r="QT274" i="22"/>
  <c r="QT275" i="22"/>
  <c r="QT279" i="22"/>
  <c r="QT276" i="22"/>
  <c r="QT280" i="22"/>
  <c r="QT243" i="22"/>
  <c r="VK89" i="22"/>
  <c r="VL97" i="22"/>
  <c r="VK90" i="22"/>
  <c r="VK165" i="22"/>
  <c r="VK109" i="22"/>
  <c r="VK257" i="22"/>
  <c r="VK96" i="22"/>
  <c r="VK113" i="22"/>
  <c r="VL177" i="22"/>
  <c r="VK29" i="22"/>
  <c r="QU314" i="22"/>
  <c r="QU306" i="22"/>
  <c r="VL105" i="22"/>
  <c r="RM292" i="22"/>
  <c r="RM289" i="22"/>
  <c r="QU189" i="22"/>
  <c r="VL68" i="22"/>
  <c r="VK268" i="22"/>
  <c r="VK214" i="22"/>
  <c r="RM129" i="22"/>
  <c r="VK150" i="22"/>
  <c r="VK260" i="22"/>
  <c r="QU197" i="22"/>
  <c r="QU228" i="22"/>
  <c r="VK43" i="22"/>
  <c r="VK26" i="22"/>
  <c r="VL79" i="22"/>
  <c r="VK251" i="22"/>
  <c r="VK107" i="22"/>
  <c r="VK253" i="22"/>
  <c r="VL53" i="22"/>
  <c r="VK59" i="22"/>
  <c r="VK62" i="22"/>
  <c r="VK84" i="22"/>
  <c r="VL106" i="22"/>
  <c r="VK95" i="22"/>
  <c r="VK81" i="22"/>
  <c r="VL208" i="22"/>
  <c r="RM142" i="22"/>
  <c r="QU294" i="22"/>
  <c r="VK116" i="22"/>
  <c r="VK74" i="22"/>
  <c r="RM215" i="22"/>
  <c r="VK112" i="22"/>
  <c r="VK64" i="22"/>
  <c r="VL32" i="22"/>
  <c r="VL319" i="22"/>
  <c r="RM134" i="22"/>
  <c r="VK264" i="22"/>
  <c r="VL50" i="22"/>
  <c r="VK103" i="22"/>
  <c r="VK155" i="22"/>
  <c r="VK45" i="22"/>
  <c r="VK19" i="22"/>
  <c r="VK267" i="22"/>
  <c r="VK8" i="22"/>
  <c r="VK24" i="22"/>
  <c r="QU240" i="22"/>
  <c r="VK254" i="22"/>
  <c r="QU317" i="22"/>
  <c r="QU181" i="22"/>
  <c r="QU179" i="22"/>
  <c r="VK160" i="22"/>
  <c r="VK114" i="22"/>
  <c r="QU320" i="22"/>
  <c r="VK167" i="22"/>
  <c r="VK33" i="22"/>
  <c r="QU315" i="22"/>
  <c r="VK164" i="22"/>
  <c r="RM288" i="22"/>
  <c r="VL235" i="22"/>
  <c r="QU295" i="22"/>
  <c r="VK213" i="22"/>
  <c r="QU186" i="22"/>
  <c r="VK122" i="22"/>
  <c r="QU180" i="22"/>
  <c r="VK157" i="22"/>
  <c r="VK69" i="22"/>
  <c r="VL161" i="22"/>
  <c r="VK258" i="22"/>
  <c r="RM291" i="22"/>
  <c r="QU296" i="22"/>
  <c r="QU224" i="22"/>
  <c r="QU233" i="22"/>
  <c r="VL38" i="22"/>
  <c r="QU232" i="22"/>
  <c r="VK85" i="22"/>
  <c r="QU200" i="22"/>
  <c r="VL91" i="22"/>
  <c r="VK187" i="22"/>
  <c r="RM216" i="22"/>
  <c r="QU300" i="22"/>
  <c r="VK65" i="22"/>
  <c r="QU304" i="22"/>
  <c r="VK30" i="22"/>
  <c r="VL261" i="22"/>
  <c r="VK117" i="22"/>
  <c r="VK102" i="22"/>
  <c r="VK256" i="22"/>
  <c r="VK126" i="22"/>
  <c r="RM290" i="22"/>
  <c r="VK77" i="22"/>
  <c r="RM281" i="22"/>
  <c r="VK63" i="22"/>
  <c r="VK176" i="22"/>
  <c r="QU322" i="22"/>
  <c r="VK16" i="22"/>
  <c r="QU196" i="22"/>
  <c r="QU178" i="22"/>
  <c r="VK6" i="22"/>
  <c r="QU307" i="22"/>
  <c r="VK255" i="22"/>
  <c r="QU220" i="22"/>
  <c r="QU239" i="22"/>
  <c r="VK9" i="22"/>
  <c r="RM217" i="22"/>
  <c r="VK108" i="22"/>
  <c r="QU297" i="22"/>
  <c r="VK44" i="22"/>
  <c r="VK211" i="22"/>
  <c r="VK110" i="22"/>
  <c r="VL124" i="22"/>
  <c r="VK207" i="22"/>
  <c r="VK270" i="22"/>
  <c r="VL36" i="22"/>
  <c r="QU191" i="22"/>
  <c r="QU219" i="22"/>
  <c r="QU230" i="22"/>
  <c r="VK46" i="22"/>
  <c r="VL42" i="22"/>
  <c r="VK206" i="22"/>
  <c r="QU234" i="22"/>
  <c r="VK115" i="22"/>
  <c r="VK23" i="22"/>
  <c r="RM138" i="22"/>
  <c r="VK20" i="22"/>
  <c r="VK118" i="22"/>
  <c r="VK156" i="22"/>
  <c r="QU305" i="22"/>
  <c r="VL83" i="22"/>
  <c r="VK17" i="22"/>
  <c r="VK125" i="22"/>
  <c r="VK12" i="22"/>
  <c r="VL88" i="22"/>
  <c r="VK252" i="22"/>
  <c r="VK245" i="22"/>
  <c r="VK11" i="22"/>
  <c r="QU183" i="22"/>
  <c r="VK111" i="22"/>
  <c r="VL101" i="22"/>
  <c r="QU193" i="22"/>
  <c r="VK152" i="22"/>
  <c r="QU311" i="22"/>
  <c r="VK272" i="22"/>
  <c r="RM139" i="22"/>
  <c r="QU174" i="22"/>
  <c r="VL201" i="22"/>
  <c r="VK248" i="22"/>
  <c r="VK151" i="22"/>
  <c r="QU173" i="22"/>
  <c r="VL247" i="22"/>
  <c r="VK22" i="22"/>
  <c r="VK153" i="22"/>
  <c r="VL163" i="22"/>
  <c r="QU303" i="22"/>
  <c r="QU190" i="22"/>
  <c r="RM284" i="22"/>
  <c r="VK169" i="22"/>
  <c r="VK66" i="22"/>
  <c r="RM133" i="22"/>
  <c r="QU226" i="22"/>
  <c r="VK76" i="22"/>
  <c r="VK35" i="22"/>
  <c r="VK55" i="22"/>
  <c r="VL100" i="22"/>
  <c r="VK21" i="22"/>
  <c r="RM135" i="22"/>
  <c r="VK148" i="22"/>
  <c r="RM283" i="22"/>
  <c r="VK54" i="22"/>
  <c r="VK61" i="22"/>
  <c r="VL204" i="22"/>
  <c r="VK119" i="22"/>
  <c r="VK87" i="22"/>
  <c r="VK40" i="22"/>
  <c r="QU310" i="22"/>
  <c r="VK244" i="22"/>
  <c r="QU195" i="22"/>
  <c r="VK162" i="22"/>
  <c r="VL146" i="22"/>
  <c r="VK52" i="22"/>
  <c r="VK5" i="22"/>
  <c r="VK168" i="22"/>
  <c r="VK56" i="22"/>
  <c r="QU293" i="22"/>
  <c r="RM136" i="22"/>
  <c r="QU172" i="22"/>
  <c r="RM140" i="22"/>
  <c r="RM218" i="22"/>
  <c r="VK203" i="22"/>
  <c r="QU312" i="22"/>
  <c r="VK159" i="22"/>
  <c r="VK170" i="22"/>
  <c r="RM130" i="22"/>
  <c r="VK27" i="22"/>
  <c r="VK18" i="22"/>
  <c r="VK188" i="22"/>
  <c r="VK92" i="22"/>
  <c r="QU222" i="22"/>
  <c r="VK34" i="22"/>
  <c r="VK154" i="22"/>
  <c r="VK212" i="22"/>
  <c r="RM131" i="22"/>
  <c r="VK71" i="22"/>
  <c r="QU227" i="22"/>
  <c r="QU221" i="22"/>
  <c r="VK39" i="22"/>
  <c r="VK10" i="22"/>
  <c r="VK37" i="22"/>
  <c r="QU236" i="22"/>
  <c r="VK60" i="22"/>
  <c r="QU316" i="22"/>
  <c r="VK246" i="22"/>
  <c r="VK41" i="22"/>
  <c r="RM282" i="22"/>
  <c r="VK70" i="22"/>
  <c r="VK86" i="22"/>
  <c r="QU184" i="22"/>
  <c r="QU313" i="22"/>
  <c r="VK149" i="22"/>
  <c r="RM143" i="22"/>
  <c r="VK266" i="22"/>
  <c r="VK15" i="22"/>
  <c r="VK7" i="22"/>
  <c r="QV298" i="22"/>
  <c r="QU299" i="22"/>
  <c r="VM82" i="22"/>
  <c r="VK250" i="22"/>
  <c r="VK58" i="22"/>
  <c r="VK242" i="22"/>
  <c r="QU192" i="22"/>
  <c r="VK48" i="22"/>
  <c r="VK262" i="22"/>
  <c r="RM287" i="22"/>
  <c r="VK47" i="22"/>
  <c r="VK259" i="22"/>
  <c r="VK75" i="22"/>
  <c r="QU175" i="22"/>
  <c r="VL80" i="22"/>
  <c r="QU225" i="22"/>
  <c r="VK271" i="22"/>
  <c r="RM132" i="22"/>
  <c r="VK238" i="22"/>
  <c r="QU309" i="22"/>
  <c r="VK166" i="22"/>
  <c r="QU182" i="22"/>
  <c r="VK31" i="22"/>
  <c r="VL210" i="22"/>
  <c r="VK209" i="22"/>
  <c r="VK28" i="22"/>
  <c r="VL265" i="22"/>
  <c r="VK57" i="22"/>
  <c r="RM137" i="22"/>
  <c r="QU185" i="22"/>
  <c r="RM141" i="22"/>
  <c r="VK263" i="22"/>
  <c r="VK171" i="22"/>
  <c r="VK13" i="22"/>
  <c r="QU229" i="22"/>
  <c r="VK147" i="22"/>
  <c r="QU231" i="22"/>
  <c r="VK145" i="22"/>
  <c r="VK78" i="22"/>
  <c r="VK237" i="22"/>
  <c r="VK202" i="22"/>
  <c r="VK205" i="22"/>
  <c r="RM285" i="22"/>
  <c r="RM144" i="22"/>
  <c r="VL120" i="22"/>
  <c r="VM73" i="22"/>
  <c r="RM128" i="22"/>
  <c r="VK99" i="22"/>
  <c r="VK14" i="22"/>
  <c r="QU308" i="22"/>
  <c r="QU321" i="22"/>
  <c r="VL121" i="22"/>
  <c r="VK93" i="22"/>
  <c r="VK94" i="22"/>
  <c r="VK98" i="22"/>
  <c r="QU199" i="22"/>
  <c r="VL269" i="22"/>
  <c r="VK49" i="22"/>
  <c r="QU198" i="22"/>
  <c r="VK25" i="22"/>
  <c r="VL67" i="22"/>
  <c r="VK51" i="22"/>
  <c r="QU302" i="22"/>
  <c r="VK249" i="22"/>
  <c r="VL273" i="22"/>
  <c r="QU301" i="22"/>
  <c r="QU223" i="22"/>
  <c r="VL241" i="22"/>
  <c r="RM286" i="22"/>
  <c r="QU194" i="22"/>
  <c r="RM127" i="22"/>
  <c r="VL123" i="22"/>
  <c r="VL104" i="22"/>
  <c r="VK158" i="22"/>
  <c r="VK72" i="22"/>
  <c r="O146" i="18"/>
  <c r="D146" i="18" s="1"/>
  <c r="QU275" i="22" l="1"/>
  <c r="QU280" i="22"/>
  <c r="QU274" i="22"/>
  <c r="QU276" i="22"/>
  <c r="QU277" i="22"/>
  <c r="QU279" i="22"/>
  <c r="QU278" i="22"/>
  <c r="QU243" i="22"/>
  <c r="VL89" i="22"/>
  <c r="VL90" i="22"/>
  <c r="VM97" i="22"/>
  <c r="VL165" i="22"/>
  <c r="VL109" i="22"/>
  <c r="VL113" i="22"/>
  <c r="VL96" i="22"/>
  <c r="VL257" i="22"/>
  <c r="VM104" i="22"/>
  <c r="RN127" i="22"/>
  <c r="VM273" i="22"/>
  <c r="QV308" i="22"/>
  <c r="VL93" i="22"/>
  <c r="VL205" i="22"/>
  <c r="VL13" i="22"/>
  <c r="VL57" i="22"/>
  <c r="VL166" i="22"/>
  <c r="VL47" i="22"/>
  <c r="VL250" i="22"/>
  <c r="VL149" i="22"/>
  <c r="QV316" i="22"/>
  <c r="QV221" i="22"/>
  <c r="VL27" i="22"/>
  <c r="RN140" i="22"/>
  <c r="QV310" i="22"/>
  <c r="VM204" i="22"/>
  <c r="VL76" i="22"/>
  <c r="QV183" i="22"/>
  <c r="VM88" i="22"/>
  <c r="VM83" i="22"/>
  <c r="QV234" i="22"/>
  <c r="VL270" i="22"/>
  <c r="RN217" i="22"/>
  <c r="QV178" i="22"/>
  <c r="VL256" i="22"/>
  <c r="QV300" i="22"/>
  <c r="QV233" i="22"/>
  <c r="VL157" i="22"/>
  <c r="VL164" i="22"/>
  <c r="QV317" i="22"/>
  <c r="QV194" i="22"/>
  <c r="VM67" i="22"/>
  <c r="VM121" i="22"/>
  <c r="RN144" i="22"/>
  <c r="QV231" i="22"/>
  <c r="RN141" i="22"/>
  <c r="VM265" i="22"/>
  <c r="QV175" i="22"/>
  <c r="QV192" i="22"/>
  <c r="VL15" i="22"/>
  <c r="RN282" i="22"/>
  <c r="RN130" i="22"/>
  <c r="QV172" i="22"/>
  <c r="VL162" i="22"/>
  <c r="VL61" i="22"/>
  <c r="VL55" i="22"/>
  <c r="VL153" i="22"/>
  <c r="VM247" i="22"/>
  <c r="VM201" i="22"/>
  <c r="QV193" i="22"/>
  <c r="VL12" i="22"/>
  <c r="RN138" i="22"/>
  <c r="QV219" i="22"/>
  <c r="VL44" i="22"/>
  <c r="QV307" i="22"/>
  <c r="VL63" i="22"/>
  <c r="VL102" i="22"/>
  <c r="RN216" i="22"/>
  <c r="QV224" i="22"/>
  <c r="QV295" i="22"/>
  <c r="QV320" i="22"/>
  <c r="QV179" i="22"/>
  <c r="VL24" i="22"/>
  <c r="VL45" i="22"/>
  <c r="VL264" i="22"/>
  <c r="VL64" i="22"/>
  <c r="VL116" i="22"/>
  <c r="VM208" i="22"/>
  <c r="VM106" i="22"/>
  <c r="VM53" i="22"/>
  <c r="VM79" i="22"/>
  <c r="QV228" i="22"/>
  <c r="RN129" i="22"/>
  <c r="QV189" i="22"/>
  <c r="QV306" i="22"/>
  <c r="QV223" i="22"/>
  <c r="QV198" i="22"/>
  <c r="VL99" i="22"/>
  <c r="VL202" i="22"/>
  <c r="VL31" i="22"/>
  <c r="RN132" i="22"/>
  <c r="RN287" i="22"/>
  <c r="VN82" i="22"/>
  <c r="QV313" i="22"/>
  <c r="VL60" i="22"/>
  <c r="VL212" i="22"/>
  <c r="VL203" i="22"/>
  <c r="VL168" i="22"/>
  <c r="VL40" i="22"/>
  <c r="VL148" i="22"/>
  <c r="QV226" i="22"/>
  <c r="RN284" i="22"/>
  <c r="VL11" i="22"/>
  <c r="QV305" i="22"/>
  <c r="VL206" i="22"/>
  <c r="VL207" i="22"/>
  <c r="VL9" i="22"/>
  <c r="QV196" i="22"/>
  <c r="VL77" i="22"/>
  <c r="VL85" i="22"/>
  <c r="QV180" i="22"/>
  <c r="QV315" i="22"/>
  <c r="VL254" i="22"/>
  <c r="QV301" i="22"/>
  <c r="VL98" i="22"/>
  <c r="RN128" i="22"/>
  <c r="VL237" i="22"/>
  <c r="VL171" i="22"/>
  <c r="VL28" i="22"/>
  <c r="QV309" i="22"/>
  <c r="VL75" i="22"/>
  <c r="VL242" i="22"/>
  <c r="VL266" i="22"/>
  <c r="VL41" i="22"/>
  <c r="VL154" i="22"/>
  <c r="VL188" i="22"/>
  <c r="RN218" i="22"/>
  <c r="QV195" i="22"/>
  <c r="QV190" i="22"/>
  <c r="QV173" i="22"/>
  <c r="VL272" i="22"/>
  <c r="VM101" i="22"/>
  <c r="VL125" i="22"/>
  <c r="VL23" i="22"/>
  <c r="VM42" i="22"/>
  <c r="QV297" i="22"/>
  <c r="VL6" i="22"/>
  <c r="VL117" i="22"/>
  <c r="VL187" i="22"/>
  <c r="QV296" i="22"/>
  <c r="VM161" i="22"/>
  <c r="VL33" i="22"/>
  <c r="QV181" i="22"/>
  <c r="VL8" i="22"/>
  <c r="RN134" i="22"/>
  <c r="VL112" i="22"/>
  <c r="QV294" i="22"/>
  <c r="VL84" i="22"/>
  <c r="VL253" i="22"/>
  <c r="QV197" i="22"/>
  <c r="VL214" i="22"/>
  <c r="RN289" i="22"/>
  <c r="QV314" i="22"/>
  <c r="QV302" i="22"/>
  <c r="VL49" i="22"/>
  <c r="QV321" i="22"/>
  <c r="RN285" i="22"/>
  <c r="VL147" i="22"/>
  <c r="QV185" i="22"/>
  <c r="QV182" i="22"/>
  <c r="VL271" i="22"/>
  <c r="VL262" i="22"/>
  <c r="QV299" i="22"/>
  <c r="QV184" i="22"/>
  <c r="QV236" i="22"/>
  <c r="QV227" i="22"/>
  <c r="QV222" i="22"/>
  <c r="VL170" i="22"/>
  <c r="RN136" i="22"/>
  <c r="VL5" i="22"/>
  <c r="VL87" i="22"/>
  <c r="RN135" i="22"/>
  <c r="RN133" i="22"/>
  <c r="VL22" i="22"/>
  <c r="QV174" i="22"/>
  <c r="VL245" i="22"/>
  <c r="VL156" i="22"/>
  <c r="QV191" i="22"/>
  <c r="VM124" i="22"/>
  <c r="QV239" i="22"/>
  <c r="VL16" i="22"/>
  <c r="RN290" i="22"/>
  <c r="QV304" i="22"/>
  <c r="QV232" i="22"/>
  <c r="VL122" i="22"/>
  <c r="VM235" i="22"/>
  <c r="VL114" i="22"/>
  <c r="VL155" i="22"/>
  <c r="VM123" i="22"/>
  <c r="VL51" i="22"/>
  <c r="VN73" i="22"/>
  <c r="VL78" i="22"/>
  <c r="VL209" i="22"/>
  <c r="VL259" i="22"/>
  <c r="VL58" i="22"/>
  <c r="QW298" i="22"/>
  <c r="VL86" i="22"/>
  <c r="VL37" i="22"/>
  <c r="VL71" i="22"/>
  <c r="VL92" i="22"/>
  <c r="VL159" i="22"/>
  <c r="QV293" i="22"/>
  <c r="VL244" i="22"/>
  <c r="VL54" i="22"/>
  <c r="VL35" i="22"/>
  <c r="QV303" i="22"/>
  <c r="VL151" i="22"/>
  <c r="QV311" i="22"/>
  <c r="VL252" i="22"/>
  <c r="VL118" i="22"/>
  <c r="VL46" i="22"/>
  <c r="VM36" i="22"/>
  <c r="VL108" i="22"/>
  <c r="RN281" i="22"/>
  <c r="VL65" i="22"/>
  <c r="VM91" i="22"/>
  <c r="VM38" i="22"/>
  <c r="VL69" i="22"/>
  <c r="RN288" i="22"/>
  <c r="VL103" i="22"/>
  <c r="RN215" i="22"/>
  <c r="VL81" i="22"/>
  <c r="VL62" i="22"/>
  <c r="VL107" i="22"/>
  <c r="VL26" i="22"/>
  <c r="VL260" i="22"/>
  <c r="VL268" i="22"/>
  <c r="RN292" i="22"/>
  <c r="VL29" i="22"/>
  <c r="VL72" i="22"/>
  <c r="VM241" i="22"/>
  <c r="VL94" i="22"/>
  <c r="QV229" i="22"/>
  <c r="RN137" i="22"/>
  <c r="QV225" i="22"/>
  <c r="VL48" i="22"/>
  <c r="RN143" i="22"/>
  <c r="VL246" i="22"/>
  <c r="VL39" i="22"/>
  <c r="VL34" i="22"/>
  <c r="VL18" i="22"/>
  <c r="VL52" i="22"/>
  <c r="VL119" i="22"/>
  <c r="VL21" i="22"/>
  <c r="VL66" i="22"/>
  <c r="RN139" i="22"/>
  <c r="VL111" i="22"/>
  <c r="VL17" i="22"/>
  <c r="VL115" i="22"/>
  <c r="VL110" i="22"/>
  <c r="QV220" i="22"/>
  <c r="QV322" i="22"/>
  <c r="VL126" i="22"/>
  <c r="VM261" i="22"/>
  <c r="RN291" i="22"/>
  <c r="QV186" i="22"/>
  <c r="VL267" i="22"/>
  <c r="VM319" i="22"/>
  <c r="RN286" i="22"/>
  <c r="VL25" i="22"/>
  <c r="VM269" i="22"/>
  <c r="VL158" i="22"/>
  <c r="VL249" i="22"/>
  <c r="QV199" i="22"/>
  <c r="VL14" i="22"/>
  <c r="VM120" i="22"/>
  <c r="VL145" i="22"/>
  <c r="VL263" i="22"/>
  <c r="VM210" i="22"/>
  <c r="VL238" i="22"/>
  <c r="VM80" i="22"/>
  <c r="VL7" i="22"/>
  <c r="VL70" i="22"/>
  <c r="VL10" i="22"/>
  <c r="RN131" i="22"/>
  <c r="QV312" i="22"/>
  <c r="VL56" i="22"/>
  <c r="VM146" i="22"/>
  <c r="RN283" i="22"/>
  <c r="VM100" i="22"/>
  <c r="VL169" i="22"/>
  <c r="VM163" i="22"/>
  <c r="VL248" i="22"/>
  <c r="VL152" i="22"/>
  <c r="VL20" i="22"/>
  <c r="QV230" i="22"/>
  <c r="VL211" i="22"/>
  <c r="VL255" i="22"/>
  <c r="VL176" i="22"/>
  <c r="VL30" i="22"/>
  <c r="QV200" i="22"/>
  <c r="VL258" i="22"/>
  <c r="VL213" i="22"/>
  <c r="VL167" i="22"/>
  <c r="VL160" i="22"/>
  <c r="QV240" i="22"/>
  <c r="VL19" i="22"/>
  <c r="VM50" i="22"/>
  <c r="VM32" i="22"/>
  <c r="VL74" i="22"/>
  <c r="RN142" i="22"/>
  <c r="VL95" i="22"/>
  <c r="VL59" i="22"/>
  <c r="VL251" i="22"/>
  <c r="VL43" i="22"/>
  <c r="VL150" i="22"/>
  <c r="VM68" i="22"/>
  <c r="VM105" i="22"/>
  <c r="VM177" i="22"/>
  <c r="O148" i="18"/>
  <c r="D148" i="18" s="1"/>
  <c r="O147" i="18"/>
  <c r="D147" i="18" s="1"/>
  <c r="QV276" i="22" l="1"/>
  <c r="QV274" i="22"/>
  <c r="QV278" i="22"/>
  <c r="QV279" i="22"/>
  <c r="QV280" i="22"/>
  <c r="QV277" i="22"/>
  <c r="QV275" i="22"/>
  <c r="QV243" i="22"/>
  <c r="VM89" i="22"/>
  <c r="VN97" i="22"/>
  <c r="VM90" i="22"/>
  <c r="VM165" i="22"/>
  <c r="VM109" i="22"/>
  <c r="VM257" i="22"/>
  <c r="VM96" i="22"/>
  <c r="VM113" i="22"/>
  <c r="VM95" i="22"/>
  <c r="VM43" i="22"/>
  <c r="VM213" i="22"/>
  <c r="VN163" i="22"/>
  <c r="VM251" i="22"/>
  <c r="VM258" i="22"/>
  <c r="VN80" i="22"/>
  <c r="VM145" i="22"/>
  <c r="VN261" i="22"/>
  <c r="VM110" i="22"/>
  <c r="VM119" i="22"/>
  <c r="VM48" i="22"/>
  <c r="QW229" i="22"/>
  <c r="VM260" i="22"/>
  <c r="VM118" i="22"/>
  <c r="QW293" i="22"/>
  <c r="VM37" i="22"/>
  <c r="VM78" i="22"/>
  <c r="VM155" i="22"/>
  <c r="QW239" i="22"/>
  <c r="VM245" i="22"/>
  <c r="RO135" i="22"/>
  <c r="VM170" i="22"/>
  <c r="QW182" i="22"/>
  <c r="QW321" i="22"/>
  <c r="RO289" i="22"/>
  <c r="VM253" i="22"/>
  <c r="VM112" i="22"/>
  <c r="QW181" i="22"/>
  <c r="VM187" i="22"/>
  <c r="QW297" i="22"/>
  <c r="VM266" i="22"/>
  <c r="QW189" i="22"/>
  <c r="VN68" i="22"/>
  <c r="VN100" i="22"/>
  <c r="QW312" i="22"/>
  <c r="VM70" i="22"/>
  <c r="VM238" i="22"/>
  <c r="RO286" i="22"/>
  <c r="VM126" i="22"/>
  <c r="VM39" i="22"/>
  <c r="VM29" i="22"/>
  <c r="VM26" i="22"/>
  <c r="VM108" i="22"/>
  <c r="VN124" i="22"/>
  <c r="QW174" i="22"/>
  <c r="VM87" i="22"/>
  <c r="QW222" i="22"/>
  <c r="QW299" i="22"/>
  <c r="QW185" i="22"/>
  <c r="VM49" i="22"/>
  <c r="VM84" i="22"/>
  <c r="RO134" i="22"/>
  <c r="VM33" i="22"/>
  <c r="VM117" i="22"/>
  <c r="VN42" i="22"/>
  <c r="VM272" i="22"/>
  <c r="VM154" i="22"/>
  <c r="VM242" i="22"/>
  <c r="VM171" i="22"/>
  <c r="QW180" i="22"/>
  <c r="QW196" i="22"/>
  <c r="QW305" i="22"/>
  <c r="QW226" i="22"/>
  <c r="VM203" i="22"/>
  <c r="QW313" i="22"/>
  <c r="VM31" i="22"/>
  <c r="QW198" i="22"/>
  <c r="RO129" i="22"/>
  <c r="VN106" i="22"/>
  <c r="VM264" i="22"/>
  <c r="QW320" i="22"/>
  <c r="RO216" i="22"/>
  <c r="VM44" i="22"/>
  <c r="QW193" i="22"/>
  <c r="VM55" i="22"/>
  <c r="RO130" i="22"/>
  <c r="RO282" i="22"/>
  <c r="RO144" i="22"/>
  <c r="VM157" i="22"/>
  <c r="QW178" i="22"/>
  <c r="VN83" i="22"/>
  <c r="RO140" i="22"/>
  <c r="QW316" i="22"/>
  <c r="VM166" i="22"/>
  <c r="VM93" i="22"/>
  <c r="QW308" i="22"/>
  <c r="VN32" i="22"/>
  <c r="VM160" i="22"/>
  <c r="QW200" i="22"/>
  <c r="VM255" i="22"/>
  <c r="VM152" i="22"/>
  <c r="VN120" i="22"/>
  <c r="VM249" i="22"/>
  <c r="VM115" i="22"/>
  <c r="VM52" i="22"/>
  <c r="QW225" i="22"/>
  <c r="VN91" i="22"/>
  <c r="VM252" i="22"/>
  <c r="VM35" i="22"/>
  <c r="VM159" i="22"/>
  <c r="VM86" i="22"/>
  <c r="VO73" i="22"/>
  <c r="VM114" i="22"/>
  <c r="QW304" i="22"/>
  <c r="VM214" i="22"/>
  <c r="VM150" i="22"/>
  <c r="VM167" i="22"/>
  <c r="VM248" i="22"/>
  <c r="VN210" i="22"/>
  <c r="VM14" i="22"/>
  <c r="VM158" i="22"/>
  <c r="QW186" i="22"/>
  <c r="VM17" i="22"/>
  <c r="VM94" i="22"/>
  <c r="VN36" i="22"/>
  <c r="QW311" i="22"/>
  <c r="VM54" i="22"/>
  <c r="VM92" i="22"/>
  <c r="VN235" i="22"/>
  <c r="QW191" i="22"/>
  <c r="VM5" i="22"/>
  <c r="VM262" i="22"/>
  <c r="QW302" i="22"/>
  <c r="QW197" i="22"/>
  <c r="VM8" i="22"/>
  <c r="QW173" i="22"/>
  <c r="VM237" i="22"/>
  <c r="VM85" i="22"/>
  <c r="VM11" i="22"/>
  <c r="VO82" i="22"/>
  <c r="VN208" i="22"/>
  <c r="VM45" i="22"/>
  <c r="QW295" i="22"/>
  <c r="VM102" i="22"/>
  <c r="VN201" i="22"/>
  <c r="VM61" i="22"/>
  <c r="VM15" i="22"/>
  <c r="VN265" i="22"/>
  <c r="VN121" i="22"/>
  <c r="QW194" i="22"/>
  <c r="QW233" i="22"/>
  <c r="RO217" i="22"/>
  <c r="VN88" i="22"/>
  <c r="VM76" i="22"/>
  <c r="VM27" i="22"/>
  <c r="VM149" i="22"/>
  <c r="VM57" i="22"/>
  <c r="VN273" i="22"/>
  <c r="VN50" i="22"/>
  <c r="VM30" i="22"/>
  <c r="VM211" i="22"/>
  <c r="RO283" i="22"/>
  <c r="VM7" i="22"/>
  <c r="VN319" i="22"/>
  <c r="QW322" i="22"/>
  <c r="VM66" i="22"/>
  <c r="VM246" i="22"/>
  <c r="RO292" i="22"/>
  <c r="VM107" i="22"/>
  <c r="RO215" i="22"/>
  <c r="RO288" i="22"/>
  <c r="VM65" i="22"/>
  <c r="QX298" i="22"/>
  <c r="VM209" i="22"/>
  <c r="VM51" i="22"/>
  <c r="RO290" i="22"/>
  <c r="VM22" i="22"/>
  <c r="QW227" i="22"/>
  <c r="VM147" i="22"/>
  <c r="VN161" i="22"/>
  <c r="VM23" i="22"/>
  <c r="QW195" i="22"/>
  <c r="VM75" i="22"/>
  <c r="QW301" i="22"/>
  <c r="VM9" i="22"/>
  <c r="VM148" i="22"/>
  <c r="QW223" i="22"/>
  <c r="QW228" i="22"/>
  <c r="QW219" i="22"/>
  <c r="VN177" i="22"/>
  <c r="VM19" i="22"/>
  <c r="QW230" i="22"/>
  <c r="VN269" i="22"/>
  <c r="VN241" i="22"/>
  <c r="VM103" i="22"/>
  <c r="VN123" i="22"/>
  <c r="VM156" i="22"/>
  <c r="RO136" i="22"/>
  <c r="VM271" i="22"/>
  <c r="QW314" i="22"/>
  <c r="QW294" i="22"/>
  <c r="QW296" i="22"/>
  <c r="VM125" i="22"/>
  <c r="QW190" i="22"/>
  <c r="VM41" i="22"/>
  <c r="QW309" i="22"/>
  <c r="RO128" i="22"/>
  <c r="VM254" i="22"/>
  <c r="VM207" i="22"/>
  <c r="VM40" i="22"/>
  <c r="VM212" i="22"/>
  <c r="RO287" i="22"/>
  <c r="VM202" i="22"/>
  <c r="VN79" i="22"/>
  <c r="VM116" i="22"/>
  <c r="VM24" i="22"/>
  <c r="VM63" i="22"/>
  <c r="RO138" i="22"/>
  <c r="VN247" i="22"/>
  <c r="VM162" i="22"/>
  <c r="QW192" i="22"/>
  <c r="RO141" i="22"/>
  <c r="QW317" i="22"/>
  <c r="QW300" i="22"/>
  <c r="VM270" i="22"/>
  <c r="QW183" i="22"/>
  <c r="VN204" i="22"/>
  <c r="VM250" i="22"/>
  <c r="VM13" i="22"/>
  <c r="RO127" i="22"/>
  <c r="VM59" i="22"/>
  <c r="RO142" i="22"/>
  <c r="VN146" i="22"/>
  <c r="RO131" i="22"/>
  <c r="VM263" i="22"/>
  <c r="QW199" i="22"/>
  <c r="VM267" i="22"/>
  <c r="RO291" i="22"/>
  <c r="QW220" i="22"/>
  <c r="VM111" i="22"/>
  <c r="VM21" i="22"/>
  <c r="VM18" i="22"/>
  <c r="RO143" i="22"/>
  <c r="RO137" i="22"/>
  <c r="VM268" i="22"/>
  <c r="VM62" i="22"/>
  <c r="VM69" i="22"/>
  <c r="RO281" i="22"/>
  <c r="VM46" i="22"/>
  <c r="VM151" i="22"/>
  <c r="VM244" i="22"/>
  <c r="VM71" i="22"/>
  <c r="VM58" i="22"/>
  <c r="VM122" i="22"/>
  <c r="VM16" i="22"/>
  <c r="RO133" i="22"/>
  <c r="QW236" i="22"/>
  <c r="RO285" i="22"/>
  <c r="VM6" i="22"/>
  <c r="RO218" i="22"/>
  <c r="QW306" i="22"/>
  <c r="VN38" i="22"/>
  <c r="VN105" i="22"/>
  <c r="VM74" i="22"/>
  <c r="QW240" i="22"/>
  <c r="VM176" i="22"/>
  <c r="VM20" i="22"/>
  <c r="VM169" i="22"/>
  <c r="VM56" i="22"/>
  <c r="VM10" i="22"/>
  <c r="VM25" i="22"/>
  <c r="RO139" i="22"/>
  <c r="VM34" i="22"/>
  <c r="VM72" i="22"/>
  <c r="VM81" i="22"/>
  <c r="QW303" i="22"/>
  <c r="VM259" i="22"/>
  <c r="QW232" i="22"/>
  <c r="QW184" i="22"/>
  <c r="VN101" i="22"/>
  <c r="VM188" i="22"/>
  <c r="VM28" i="22"/>
  <c r="VM98" i="22"/>
  <c r="QW315" i="22"/>
  <c r="VM77" i="22"/>
  <c r="VM206" i="22"/>
  <c r="RO284" i="22"/>
  <c r="VM168" i="22"/>
  <c r="VM60" i="22"/>
  <c r="RO132" i="22"/>
  <c r="VM99" i="22"/>
  <c r="VN53" i="22"/>
  <c r="VM64" i="22"/>
  <c r="QW179" i="22"/>
  <c r="QW224" i="22"/>
  <c r="QW307" i="22"/>
  <c r="VM12" i="22"/>
  <c r="VM153" i="22"/>
  <c r="QW172" i="22"/>
  <c r="QW175" i="22"/>
  <c r="QW231" i="22"/>
  <c r="VN67" i="22"/>
  <c r="VM164" i="22"/>
  <c r="VM256" i="22"/>
  <c r="QW234" i="22"/>
  <c r="QW310" i="22"/>
  <c r="QW221" i="22"/>
  <c r="VM47" i="22"/>
  <c r="VM205" i="22"/>
  <c r="VN104" i="22"/>
  <c r="QW279" i="22" l="1"/>
  <c r="QW275" i="22"/>
  <c r="QW278" i="22"/>
  <c r="QW277" i="22"/>
  <c r="QW274" i="22"/>
  <c r="QW280" i="22"/>
  <c r="QW276" i="22"/>
  <c r="QW243" i="22"/>
  <c r="VN89" i="22"/>
  <c r="VN90" i="22"/>
  <c r="VO97" i="22"/>
  <c r="VN165" i="22"/>
  <c r="VN109" i="22"/>
  <c r="VN113" i="22"/>
  <c r="VN96" i="22"/>
  <c r="VN257" i="22"/>
  <c r="VO53" i="22"/>
  <c r="VN168" i="22"/>
  <c r="QX303" i="22"/>
  <c r="VN10" i="22"/>
  <c r="VN58" i="22"/>
  <c r="VN268" i="22"/>
  <c r="VN267" i="22"/>
  <c r="RP131" i="22"/>
  <c r="VN59" i="22"/>
  <c r="VN250" i="22"/>
  <c r="VN270" i="22"/>
  <c r="RP141" i="22"/>
  <c r="VO247" i="22"/>
  <c r="VN24" i="22"/>
  <c r="VN207" i="22"/>
  <c r="QX309" i="22"/>
  <c r="QX296" i="22"/>
  <c r="RP136" i="22"/>
  <c r="VO177" i="22"/>
  <c r="QX301" i="22"/>
  <c r="RP290" i="22"/>
  <c r="RP292" i="22"/>
  <c r="RP283" i="22"/>
  <c r="VO273" i="22"/>
  <c r="QX233" i="22"/>
  <c r="VN102" i="22"/>
  <c r="VN5" i="22"/>
  <c r="VP73" i="22"/>
  <c r="VN52" i="22"/>
  <c r="VO120" i="22"/>
  <c r="VN166" i="22"/>
  <c r="VO83" i="22"/>
  <c r="VN55" i="22"/>
  <c r="QX198" i="22"/>
  <c r="VN33" i="22"/>
  <c r="QX174" i="22"/>
  <c r="QX297" i="22"/>
  <c r="VN41" i="22"/>
  <c r="QX219" i="22"/>
  <c r="VN75" i="22"/>
  <c r="VN147" i="22"/>
  <c r="RP288" i="22"/>
  <c r="VN211" i="22"/>
  <c r="VN76" i="22"/>
  <c r="VN11" i="22"/>
  <c r="QX197" i="22"/>
  <c r="QX311" i="22"/>
  <c r="VN214" i="22"/>
  <c r="VN252" i="22"/>
  <c r="VN152" i="22"/>
  <c r="VO32" i="22"/>
  <c r="QX178" i="22"/>
  <c r="QX193" i="22"/>
  <c r="VN31" i="22"/>
  <c r="VN171" i="22"/>
  <c r="RP134" i="22"/>
  <c r="VN26" i="22"/>
  <c r="QX189" i="22"/>
  <c r="VN187" i="22"/>
  <c r="RP289" i="22"/>
  <c r="RP135" i="22"/>
  <c r="VN78" i="22"/>
  <c r="VN48" i="22"/>
  <c r="VN145" i="22"/>
  <c r="VO163" i="22"/>
  <c r="VN98" i="22"/>
  <c r="QX240" i="22"/>
  <c r="VN16" i="22"/>
  <c r="RP281" i="22"/>
  <c r="VN111" i="22"/>
  <c r="QX199" i="22"/>
  <c r="VO146" i="22"/>
  <c r="RP127" i="22"/>
  <c r="QX300" i="22"/>
  <c r="QX192" i="22"/>
  <c r="RP138" i="22"/>
  <c r="VN116" i="22"/>
  <c r="VN212" i="22"/>
  <c r="QX294" i="22"/>
  <c r="VN156" i="22"/>
  <c r="VO269" i="22"/>
  <c r="VN51" i="22"/>
  <c r="VO319" i="22"/>
  <c r="QX194" i="22"/>
  <c r="QX295" i="22"/>
  <c r="QX173" i="22"/>
  <c r="QX191" i="22"/>
  <c r="VN17" i="22"/>
  <c r="VO210" i="22"/>
  <c r="VN115" i="22"/>
  <c r="QX316" i="22"/>
  <c r="VN264" i="22"/>
  <c r="QX305" i="22"/>
  <c r="VN272" i="22"/>
  <c r="QX299" i="22"/>
  <c r="VO124" i="22"/>
  <c r="VN70" i="22"/>
  <c r="VN28" i="22"/>
  <c r="VN205" i="22"/>
  <c r="VO67" i="22"/>
  <c r="RP284" i="22"/>
  <c r="VN56" i="22"/>
  <c r="RP137" i="22"/>
  <c r="QX234" i="22"/>
  <c r="VN153" i="22"/>
  <c r="RP132" i="22"/>
  <c r="QX232" i="22"/>
  <c r="VN25" i="22"/>
  <c r="VN74" i="22"/>
  <c r="RP285" i="22"/>
  <c r="VN244" i="22"/>
  <c r="RP143" i="22"/>
  <c r="VN263" i="22"/>
  <c r="VO204" i="22"/>
  <c r="VN63" i="22"/>
  <c r="VO79" i="22"/>
  <c r="VN254" i="22"/>
  <c r="QX190" i="22"/>
  <c r="QX230" i="22"/>
  <c r="VN148" i="22"/>
  <c r="QX227" i="22"/>
  <c r="RP215" i="22"/>
  <c r="VN7" i="22"/>
  <c r="VN57" i="22"/>
  <c r="VO88" i="22"/>
  <c r="VO121" i="22"/>
  <c r="VN45" i="22"/>
  <c r="QX186" i="22"/>
  <c r="QX304" i="22"/>
  <c r="QX308" i="22"/>
  <c r="RP282" i="22"/>
  <c r="QX313" i="22"/>
  <c r="VN242" i="22"/>
  <c r="VO42" i="22"/>
  <c r="QX222" i="22"/>
  <c r="VN29" i="22"/>
  <c r="VN126" i="22"/>
  <c r="QX312" i="22"/>
  <c r="QX181" i="22"/>
  <c r="QX321" i="22"/>
  <c r="VN245" i="22"/>
  <c r="VN37" i="22"/>
  <c r="VN119" i="22"/>
  <c r="VO80" i="22"/>
  <c r="VN213" i="22"/>
  <c r="QX172" i="22"/>
  <c r="QX184" i="22"/>
  <c r="QX306" i="22"/>
  <c r="VN71" i="22"/>
  <c r="VN47" i="22"/>
  <c r="QX231" i="22"/>
  <c r="QX179" i="22"/>
  <c r="VN206" i="22"/>
  <c r="VN72" i="22"/>
  <c r="VN169" i="22"/>
  <c r="RP218" i="22"/>
  <c r="VN122" i="22"/>
  <c r="VN69" i="22"/>
  <c r="QX220" i="22"/>
  <c r="QX317" i="22"/>
  <c r="VN40" i="22"/>
  <c r="QX314" i="22"/>
  <c r="VO123" i="22"/>
  <c r="QX228" i="22"/>
  <c r="QX195" i="22"/>
  <c r="VN209" i="22"/>
  <c r="VN246" i="22"/>
  <c r="VN30" i="22"/>
  <c r="VN61" i="22"/>
  <c r="VN85" i="22"/>
  <c r="QX302" i="22"/>
  <c r="VO235" i="22"/>
  <c r="VO36" i="22"/>
  <c r="VN248" i="22"/>
  <c r="VN86" i="22"/>
  <c r="VO91" i="22"/>
  <c r="VN255" i="22"/>
  <c r="RP140" i="22"/>
  <c r="VN157" i="22"/>
  <c r="VN44" i="22"/>
  <c r="VO106" i="22"/>
  <c r="QX196" i="22"/>
  <c r="VN84" i="22"/>
  <c r="VN108" i="22"/>
  <c r="VN266" i="22"/>
  <c r="QX310" i="22"/>
  <c r="QX224" i="22"/>
  <c r="VN81" i="22"/>
  <c r="QX221" i="22"/>
  <c r="VN256" i="22"/>
  <c r="VN12" i="22"/>
  <c r="VN60" i="22"/>
  <c r="VN188" i="22"/>
  <c r="VN34" i="22"/>
  <c r="VN20" i="22"/>
  <c r="VO105" i="22"/>
  <c r="QX236" i="22"/>
  <c r="VN151" i="22"/>
  <c r="VN62" i="22"/>
  <c r="RP291" i="22"/>
  <c r="RP142" i="22"/>
  <c r="QX183" i="22"/>
  <c r="VN162" i="22"/>
  <c r="RP128" i="22"/>
  <c r="VN271" i="22"/>
  <c r="VN19" i="22"/>
  <c r="VN9" i="22"/>
  <c r="VN22" i="22"/>
  <c r="QY298" i="22"/>
  <c r="VN66" i="22"/>
  <c r="RP217" i="22"/>
  <c r="VO265" i="22"/>
  <c r="VO201" i="22"/>
  <c r="VO208" i="22"/>
  <c r="VN8" i="22"/>
  <c r="VN92" i="22"/>
  <c r="VN158" i="22"/>
  <c r="VN167" i="22"/>
  <c r="QX225" i="22"/>
  <c r="QX200" i="22"/>
  <c r="RP130" i="22"/>
  <c r="RP129" i="22"/>
  <c r="QX180" i="22"/>
  <c r="VN117" i="22"/>
  <c r="VN87" i="22"/>
  <c r="RP286" i="22"/>
  <c r="VO100" i="22"/>
  <c r="QX182" i="22"/>
  <c r="QX239" i="22"/>
  <c r="QX293" i="22"/>
  <c r="VN260" i="22"/>
  <c r="VN110" i="22"/>
  <c r="VN258" i="22"/>
  <c r="VN43" i="22"/>
  <c r="VN99" i="22"/>
  <c r="VO104" i="22"/>
  <c r="QX175" i="22"/>
  <c r="VN64" i="22"/>
  <c r="VN77" i="22"/>
  <c r="VN259" i="22"/>
  <c r="VN6" i="22"/>
  <c r="VN18" i="22"/>
  <c r="VN13" i="22"/>
  <c r="VN202" i="22"/>
  <c r="VN125" i="22"/>
  <c r="VN103" i="22"/>
  <c r="QX223" i="22"/>
  <c r="VN23" i="22"/>
  <c r="VN107" i="22"/>
  <c r="VO50" i="22"/>
  <c r="VN149" i="22"/>
  <c r="VN237" i="22"/>
  <c r="VN262" i="22"/>
  <c r="VN94" i="22"/>
  <c r="VN114" i="22"/>
  <c r="VN159" i="22"/>
  <c r="VN249" i="22"/>
  <c r="VN93" i="22"/>
  <c r="RP216" i="22"/>
  <c r="VN203" i="22"/>
  <c r="VN154" i="22"/>
  <c r="VN49" i="22"/>
  <c r="VN112" i="22"/>
  <c r="VN164" i="22"/>
  <c r="QX307" i="22"/>
  <c r="QX315" i="22"/>
  <c r="VO101" i="22"/>
  <c r="RP139" i="22"/>
  <c r="VN176" i="22"/>
  <c r="VO38" i="22"/>
  <c r="RP133" i="22"/>
  <c r="VN46" i="22"/>
  <c r="VN21" i="22"/>
  <c r="RP287" i="22"/>
  <c r="VO241" i="22"/>
  <c r="VO161" i="22"/>
  <c r="VN65" i="22"/>
  <c r="QX322" i="22"/>
  <c r="VN27" i="22"/>
  <c r="VN15" i="22"/>
  <c r="VP82" i="22"/>
  <c r="VN54" i="22"/>
  <c r="VN14" i="22"/>
  <c r="VN150" i="22"/>
  <c r="VN35" i="22"/>
  <c r="VN160" i="22"/>
  <c r="RP144" i="22"/>
  <c r="QX320" i="22"/>
  <c r="QX226" i="22"/>
  <c r="QX185" i="22"/>
  <c r="VN39" i="22"/>
  <c r="VN238" i="22"/>
  <c r="VO68" i="22"/>
  <c r="VN253" i="22"/>
  <c r="VN170" i="22"/>
  <c r="VN155" i="22"/>
  <c r="VN118" i="22"/>
  <c r="QX229" i="22"/>
  <c r="VO261" i="22"/>
  <c r="VN251" i="22"/>
  <c r="VN95" i="22"/>
  <c r="QX277" i="22" l="1"/>
  <c r="QX276" i="22"/>
  <c r="QX278" i="22"/>
  <c r="QX275" i="22"/>
  <c r="QX280" i="22"/>
  <c r="QX274" i="22"/>
  <c r="QX279" i="22"/>
  <c r="QX243" i="22"/>
  <c r="VO89" i="22"/>
  <c r="VP97" i="22"/>
  <c r="VO90" i="22"/>
  <c r="VO165" i="22"/>
  <c r="VO109" i="22"/>
  <c r="VO257" i="22"/>
  <c r="VO96" i="22"/>
  <c r="VO113" i="22"/>
  <c r="VO39" i="22"/>
  <c r="VO155" i="22"/>
  <c r="VO160" i="22"/>
  <c r="VP50" i="22"/>
  <c r="QY175" i="22"/>
  <c r="VO43" i="22"/>
  <c r="QY293" i="22"/>
  <c r="VO117" i="22"/>
  <c r="VP201" i="22"/>
  <c r="VO271" i="22"/>
  <c r="QY236" i="22"/>
  <c r="QY221" i="22"/>
  <c r="VP106" i="22"/>
  <c r="VO255" i="22"/>
  <c r="VO61" i="22"/>
  <c r="VO40" i="22"/>
  <c r="QY220" i="22"/>
  <c r="QY184" i="22"/>
  <c r="VP121" i="22"/>
  <c r="RQ215" i="22"/>
  <c r="QY190" i="22"/>
  <c r="VP67" i="22"/>
  <c r="VP269" i="22"/>
  <c r="VP101" i="22"/>
  <c r="VO203" i="22"/>
  <c r="VO262" i="22"/>
  <c r="VO18" i="22"/>
  <c r="VP105" i="22"/>
  <c r="VO60" i="22"/>
  <c r="VO44" i="22"/>
  <c r="VO69" i="22"/>
  <c r="VO47" i="22"/>
  <c r="QY172" i="22"/>
  <c r="QY181" i="22"/>
  <c r="QY222" i="22"/>
  <c r="RQ282" i="22"/>
  <c r="QY186" i="22"/>
  <c r="VP210" i="22"/>
  <c r="VO98" i="22"/>
  <c r="VO26" i="22"/>
  <c r="VO252" i="22"/>
  <c r="RQ288" i="22"/>
  <c r="RQ290" i="22"/>
  <c r="QY296" i="22"/>
  <c r="VP247" i="22"/>
  <c r="VO59" i="22"/>
  <c r="VO58" i="22"/>
  <c r="VO35" i="22"/>
  <c r="RQ133" i="22"/>
  <c r="VO249" i="22"/>
  <c r="VO103" i="22"/>
  <c r="VP265" i="22"/>
  <c r="RQ291" i="22"/>
  <c r="VP91" i="22"/>
  <c r="VP235" i="22"/>
  <c r="VO30" i="22"/>
  <c r="QY228" i="22"/>
  <c r="VO72" i="22"/>
  <c r="VP88" i="22"/>
  <c r="QY227" i="22"/>
  <c r="VO254" i="22"/>
  <c r="RQ285" i="22"/>
  <c r="RQ132" i="22"/>
  <c r="VO205" i="22"/>
  <c r="QY299" i="22"/>
  <c r="QY295" i="22"/>
  <c r="VO156" i="22"/>
  <c r="VO116" i="22"/>
  <c r="VO111" i="22"/>
  <c r="VO48" i="22"/>
  <c r="RQ289" i="22"/>
  <c r="QY193" i="22"/>
  <c r="VO11" i="22"/>
  <c r="VO41" i="22"/>
  <c r="VO166" i="22"/>
  <c r="QY233" i="22"/>
  <c r="VO168" i="22"/>
  <c r="VO84" i="22"/>
  <c r="QY226" i="22"/>
  <c r="QY322" i="22"/>
  <c r="VO112" i="22"/>
  <c r="VP104" i="22"/>
  <c r="QY239" i="22"/>
  <c r="QY180" i="22"/>
  <c r="VO92" i="22"/>
  <c r="RQ128" i="22"/>
  <c r="VO81" i="22"/>
  <c r="QY229" i="22"/>
  <c r="VO253" i="22"/>
  <c r="QY320" i="22"/>
  <c r="VO150" i="22"/>
  <c r="VQ82" i="22"/>
  <c r="VO65" i="22"/>
  <c r="RQ287" i="22"/>
  <c r="QY315" i="22"/>
  <c r="VO159" i="22"/>
  <c r="VO125" i="22"/>
  <c r="QY225" i="22"/>
  <c r="VO9" i="22"/>
  <c r="VO20" i="22"/>
  <c r="VP123" i="22"/>
  <c r="VO122" i="22"/>
  <c r="VO71" i="22"/>
  <c r="VO213" i="22"/>
  <c r="VO37" i="22"/>
  <c r="QY312" i="22"/>
  <c r="VP79" i="22"/>
  <c r="VO263" i="22"/>
  <c r="VO74" i="22"/>
  <c r="VO56" i="22"/>
  <c r="VO28" i="22"/>
  <c r="VO272" i="22"/>
  <c r="QY316" i="22"/>
  <c r="VO17" i="22"/>
  <c r="QY194" i="22"/>
  <c r="VO51" i="22"/>
  <c r="QY294" i="22"/>
  <c r="RQ138" i="22"/>
  <c r="RQ127" i="22"/>
  <c r="RQ281" i="22"/>
  <c r="VO187" i="22"/>
  <c r="RQ134" i="22"/>
  <c r="QY178" i="22"/>
  <c r="VO214" i="22"/>
  <c r="VO147" i="22"/>
  <c r="QY297" i="22"/>
  <c r="QY198" i="22"/>
  <c r="VP120" i="22"/>
  <c r="VO5" i="22"/>
  <c r="VP273" i="22"/>
  <c r="QY301" i="22"/>
  <c r="QY309" i="22"/>
  <c r="RQ141" i="22"/>
  <c r="RQ131" i="22"/>
  <c r="VP53" i="22"/>
  <c r="VP261" i="22"/>
  <c r="VO259" i="22"/>
  <c r="VO258" i="22"/>
  <c r="RQ286" i="22"/>
  <c r="QY200" i="22"/>
  <c r="VO22" i="22"/>
  <c r="VO108" i="22"/>
  <c r="VP38" i="22"/>
  <c r="RQ216" i="22"/>
  <c r="VO237" i="22"/>
  <c r="VO107" i="22"/>
  <c r="VO77" i="22"/>
  <c r="VO110" i="22"/>
  <c r="QY182" i="22"/>
  <c r="RQ129" i="22"/>
  <c r="VO8" i="22"/>
  <c r="RQ217" i="22"/>
  <c r="VO162" i="22"/>
  <c r="VO62" i="22"/>
  <c r="VO12" i="22"/>
  <c r="QY224" i="22"/>
  <c r="VO157" i="22"/>
  <c r="VO86" i="22"/>
  <c r="QY302" i="22"/>
  <c r="VO246" i="22"/>
  <c r="QY317" i="22"/>
  <c r="VO206" i="22"/>
  <c r="VP42" i="22"/>
  <c r="QY308" i="22"/>
  <c r="VO57" i="22"/>
  <c r="VO148" i="22"/>
  <c r="VO153" i="22"/>
  <c r="VP68" i="22"/>
  <c r="QY185" i="22"/>
  <c r="RQ144" i="22"/>
  <c r="VO14" i="22"/>
  <c r="VO15" i="22"/>
  <c r="VO21" i="22"/>
  <c r="VO49" i="22"/>
  <c r="VO149" i="22"/>
  <c r="VO6" i="22"/>
  <c r="VP208" i="22"/>
  <c r="VO19" i="22"/>
  <c r="QY183" i="22"/>
  <c r="VO256" i="22"/>
  <c r="QY196" i="22"/>
  <c r="VO248" i="22"/>
  <c r="VO209" i="22"/>
  <c r="QY314" i="22"/>
  <c r="RQ218" i="22"/>
  <c r="QY179" i="22"/>
  <c r="QY306" i="22"/>
  <c r="VO245" i="22"/>
  <c r="VO242" i="22"/>
  <c r="VO7" i="22"/>
  <c r="RQ143" i="22"/>
  <c r="RQ284" i="22"/>
  <c r="QY191" i="22"/>
  <c r="VP146" i="22"/>
  <c r="VO16" i="22"/>
  <c r="VP163" i="22"/>
  <c r="VO78" i="22"/>
  <c r="QY189" i="22"/>
  <c r="VP32" i="22"/>
  <c r="QY311" i="22"/>
  <c r="VO76" i="22"/>
  <c r="VO75" i="22"/>
  <c r="QY174" i="22"/>
  <c r="VO55" i="22"/>
  <c r="VO52" i="22"/>
  <c r="RQ283" i="22"/>
  <c r="VP177" i="22"/>
  <c r="VO207" i="22"/>
  <c r="VO270" i="22"/>
  <c r="VO267" i="22"/>
  <c r="VO10" i="22"/>
  <c r="VP241" i="22"/>
  <c r="VO95" i="22"/>
  <c r="VO118" i="22"/>
  <c r="VP161" i="22"/>
  <c r="VO176" i="22"/>
  <c r="QY307" i="22"/>
  <c r="VO114" i="22"/>
  <c r="VO23" i="22"/>
  <c r="VO13" i="22"/>
  <c r="VO64" i="22"/>
  <c r="VO99" i="22"/>
  <c r="VO260" i="22"/>
  <c r="VO87" i="22"/>
  <c r="RQ130" i="22"/>
  <c r="VO167" i="22"/>
  <c r="VO66" i="22"/>
  <c r="VO151" i="22"/>
  <c r="VO34" i="22"/>
  <c r="QY310" i="22"/>
  <c r="RQ140" i="22"/>
  <c r="VO85" i="22"/>
  <c r="VP80" i="22"/>
  <c r="VO126" i="22"/>
  <c r="VO45" i="22"/>
  <c r="QY230" i="22"/>
  <c r="VO63" i="22"/>
  <c r="VO25" i="22"/>
  <c r="QY234" i="22"/>
  <c r="VO70" i="22"/>
  <c r="QY305" i="22"/>
  <c r="VO115" i="22"/>
  <c r="QY192" i="22"/>
  <c r="VO171" i="22"/>
  <c r="VO170" i="22"/>
  <c r="VO251" i="22"/>
  <c r="VO238" i="22"/>
  <c r="VO54" i="22"/>
  <c r="VO27" i="22"/>
  <c r="VO46" i="22"/>
  <c r="RQ139" i="22"/>
  <c r="VO164" i="22"/>
  <c r="VO154" i="22"/>
  <c r="VO93" i="22"/>
  <c r="VO94" i="22"/>
  <c r="QY223" i="22"/>
  <c r="VO202" i="22"/>
  <c r="VP100" i="22"/>
  <c r="VO158" i="22"/>
  <c r="QZ298" i="22"/>
  <c r="RQ142" i="22"/>
  <c r="VO188" i="22"/>
  <c r="VO266" i="22"/>
  <c r="VP36" i="22"/>
  <c r="QY195" i="22"/>
  <c r="VO169" i="22"/>
  <c r="QY231" i="22"/>
  <c r="VO119" i="22"/>
  <c r="QY321" i="22"/>
  <c r="VO29" i="22"/>
  <c r="QY313" i="22"/>
  <c r="QY304" i="22"/>
  <c r="VP204" i="22"/>
  <c r="VO244" i="22"/>
  <c r="QY232" i="22"/>
  <c r="RQ137" i="22"/>
  <c r="VP124" i="22"/>
  <c r="VO264" i="22"/>
  <c r="QY173" i="22"/>
  <c r="VP319" i="22"/>
  <c r="VO212" i="22"/>
  <c r="QY300" i="22"/>
  <c r="QY199" i="22"/>
  <c r="QY240" i="22"/>
  <c r="VO145" i="22"/>
  <c r="RQ135" i="22"/>
  <c r="VO31" i="22"/>
  <c r="VO152" i="22"/>
  <c r="QY197" i="22"/>
  <c r="VO211" i="22"/>
  <c r="QY219" i="22"/>
  <c r="VO33" i="22"/>
  <c r="VP83" i="22"/>
  <c r="VQ73" i="22"/>
  <c r="VO102" i="22"/>
  <c r="RQ292" i="22"/>
  <c r="RQ136" i="22"/>
  <c r="VO24" i="22"/>
  <c r="VO250" i="22"/>
  <c r="VO268" i="22"/>
  <c r="QY303" i="22"/>
  <c r="QY275" i="22" l="1"/>
  <c r="QY279" i="22"/>
  <c r="QY278" i="22"/>
  <c r="QY274" i="22"/>
  <c r="QY276" i="22"/>
  <c r="QY280" i="22"/>
  <c r="QY277" i="22"/>
  <c r="QY243" i="22"/>
  <c r="VP89" i="22"/>
  <c r="VP90" i="22"/>
  <c r="VQ97" i="22"/>
  <c r="VP165" i="22"/>
  <c r="VP109" i="22"/>
  <c r="VP113" i="22"/>
  <c r="VP96" i="22"/>
  <c r="VP257" i="22"/>
  <c r="VP211" i="22"/>
  <c r="VP251" i="22"/>
  <c r="VQ83" i="22"/>
  <c r="RR135" i="22"/>
  <c r="QZ313" i="22"/>
  <c r="VP266" i="22"/>
  <c r="QZ223" i="22"/>
  <c r="VP54" i="22"/>
  <c r="VP70" i="22"/>
  <c r="VP34" i="22"/>
  <c r="VP99" i="22"/>
  <c r="VP176" i="22"/>
  <c r="VP270" i="22"/>
  <c r="VP75" i="22"/>
  <c r="VP7" i="22"/>
  <c r="VP209" i="22"/>
  <c r="VP14" i="22"/>
  <c r="VP157" i="22"/>
  <c r="VP162" i="22"/>
  <c r="VP107" i="22"/>
  <c r="VQ38" i="22"/>
  <c r="QZ301" i="22"/>
  <c r="VP214" i="22"/>
  <c r="QZ294" i="22"/>
  <c r="VP74" i="22"/>
  <c r="QZ322" i="22"/>
  <c r="QZ193" i="22"/>
  <c r="VP72" i="22"/>
  <c r="QZ199" i="22"/>
  <c r="RA298" i="22"/>
  <c r="QZ310" i="22"/>
  <c r="VP268" i="22"/>
  <c r="VP33" i="22"/>
  <c r="VP145" i="22"/>
  <c r="VP264" i="22"/>
  <c r="VP29" i="22"/>
  <c r="VP188" i="22"/>
  <c r="VQ100" i="22"/>
  <c r="RR139" i="22"/>
  <c r="VP171" i="22"/>
  <c r="QZ234" i="22"/>
  <c r="VP85" i="22"/>
  <c r="VP151" i="22"/>
  <c r="VP64" i="22"/>
  <c r="VQ161" i="22"/>
  <c r="VP207" i="22"/>
  <c r="VP52" i="22"/>
  <c r="VP78" i="22"/>
  <c r="VP242" i="22"/>
  <c r="VP248" i="22"/>
  <c r="VP49" i="22"/>
  <c r="VP153" i="22"/>
  <c r="VP246" i="22"/>
  <c r="RR217" i="22"/>
  <c r="VP237" i="22"/>
  <c r="RR286" i="22"/>
  <c r="RR131" i="22"/>
  <c r="VQ273" i="22"/>
  <c r="QZ178" i="22"/>
  <c r="VP51" i="22"/>
  <c r="VP263" i="22"/>
  <c r="VP20" i="22"/>
  <c r="QZ315" i="22"/>
  <c r="VP150" i="22"/>
  <c r="QZ239" i="22"/>
  <c r="VP166" i="22"/>
  <c r="RR289" i="22"/>
  <c r="VP205" i="22"/>
  <c r="VP254" i="22"/>
  <c r="QZ228" i="22"/>
  <c r="RR291" i="22"/>
  <c r="RR133" i="22"/>
  <c r="VQ247" i="22"/>
  <c r="VP98" i="22"/>
  <c r="QZ181" i="22"/>
  <c r="VP69" i="22"/>
  <c r="VQ105" i="22"/>
  <c r="VP203" i="22"/>
  <c r="QZ190" i="22"/>
  <c r="QZ220" i="22"/>
  <c r="VQ106" i="22"/>
  <c r="VQ201" i="22"/>
  <c r="VP43" i="22"/>
  <c r="RR137" i="22"/>
  <c r="QZ305" i="22"/>
  <c r="QZ303" i="22"/>
  <c r="RR292" i="22"/>
  <c r="VP152" i="22"/>
  <c r="VP212" i="22"/>
  <c r="VP244" i="22"/>
  <c r="VP169" i="22"/>
  <c r="VP94" i="22"/>
  <c r="VP45" i="22"/>
  <c r="VP87" i="22"/>
  <c r="VP114" i="22"/>
  <c r="VP76" i="22"/>
  <c r="QZ191" i="22"/>
  <c r="RR218" i="22"/>
  <c r="VP19" i="22"/>
  <c r="RR144" i="22"/>
  <c r="QZ308" i="22"/>
  <c r="QZ224" i="22"/>
  <c r="VP110" i="22"/>
  <c r="QZ297" i="22"/>
  <c r="RR281" i="22"/>
  <c r="VP272" i="22"/>
  <c r="VP213" i="22"/>
  <c r="VP81" i="22"/>
  <c r="QZ226" i="22"/>
  <c r="VP156" i="22"/>
  <c r="VP27" i="22"/>
  <c r="VP260" i="22"/>
  <c r="QZ219" i="22"/>
  <c r="QZ240" i="22"/>
  <c r="VQ124" i="22"/>
  <c r="QZ321" i="22"/>
  <c r="RR142" i="22"/>
  <c r="VP93" i="22"/>
  <c r="VP238" i="22"/>
  <c r="VP115" i="22"/>
  <c r="RR140" i="22"/>
  <c r="VP10" i="22"/>
  <c r="VQ177" i="22"/>
  <c r="QZ311" i="22"/>
  <c r="VQ163" i="22"/>
  <c r="VP245" i="22"/>
  <c r="VP21" i="22"/>
  <c r="QZ302" i="22"/>
  <c r="VP8" i="22"/>
  <c r="RR216" i="22"/>
  <c r="VP258" i="22"/>
  <c r="VQ261" i="22"/>
  <c r="VP5" i="22"/>
  <c r="RR134" i="22"/>
  <c r="QZ194" i="22"/>
  <c r="VP71" i="22"/>
  <c r="QZ320" i="22"/>
  <c r="VP84" i="22"/>
  <c r="VP41" i="22"/>
  <c r="QZ295" i="22"/>
  <c r="VP30" i="22"/>
  <c r="VQ265" i="22"/>
  <c r="VP35" i="22"/>
  <c r="QZ296" i="22"/>
  <c r="RR288" i="22"/>
  <c r="QZ186" i="22"/>
  <c r="VP18" i="22"/>
  <c r="VQ101" i="22"/>
  <c r="RR215" i="22"/>
  <c r="VP40" i="22"/>
  <c r="QZ221" i="22"/>
  <c r="QZ175" i="22"/>
  <c r="VP160" i="22"/>
  <c r="VP24" i="22"/>
  <c r="VP119" i="22"/>
  <c r="VP154" i="22"/>
  <c r="VP167" i="22"/>
  <c r="VP250" i="22"/>
  <c r="VP102" i="22"/>
  <c r="VP31" i="22"/>
  <c r="VQ319" i="22"/>
  <c r="VQ204" i="22"/>
  <c r="QZ195" i="22"/>
  <c r="VP46" i="22"/>
  <c r="QZ192" i="22"/>
  <c r="VP25" i="22"/>
  <c r="VP66" i="22"/>
  <c r="VP13" i="22"/>
  <c r="VP118" i="22"/>
  <c r="VP55" i="22"/>
  <c r="RR284" i="22"/>
  <c r="QZ196" i="22"/>
  <c r="VQ208" i="22"/>
  <c r="QZ185" i="22"/>
  <c r="VP148" i="22"/>
  <c r="VQ42" i="22"/>
  <c r="VP12" i="22"/>
  <c r="VP77" i="22"/>
  <c r="VP108" i="22"/>
  <c r="RR141" i="22"/>
  <c r="VP147" i="22"/>
  <c r="RR127" i="22"/>
  <c r="VP28" i="22"/>
  <c r="VQ79" i="22"/>
  <c r="VP9" i="22"/>
  <c r="RR287" i="22"/>
  <c r="RR128" i="22"/>
  <c r="VQ104" i="22"/>
  <c r="VP48" i="22"/>
  <c r="QZ227" i="22"/>
  <c r="VR73" i="22"/>
  <c r="VP202" i="22"/>
  <c r="VP126" i="22"/>
  <c r="VP95" i="22"/>
  <c r="RR283" i="22"/>
  <c r="VP16" i="22"/>
  <c r="QZ306" i="22"/>
  <c r="VP256" i="22"/>
  <c r="VP15" i="22"/>
  <c r="VQ68" i="22"/>
  <c r="VP57" i="22"/>
  <c r="VP86" i="22"/>
  <c r="VP62" i="22"/>
  <c r="RR129" i="22"/>
  <c r="VP22" i="22"/>
  <c r="VP259" i="22"/>
  <c r="VQ53" i="22"/>
  <c r="QZ309" i="22"/>
  <c r="VQ120" i="22"/>
  <c r="VP187" i="22"/>
  <c r="RR138" i="22"/>
  <c r="VP17" i="22"/>
  <c r="VP56" i="22"/>
  <c r="QZ312" i="22"/>
  <c r="VP122" i="22"/>
  <c r="QZ225" i="22"/>
  <c r="VP125" i="22"/>
  <c r="VP65" i="22"/>
  <c r="VP253" i="22"/>
  <c r="VP92" i="22"/>
  <c r="VP112" i="22"/>
  <c r="VP168" i="22"/>
  <c r="VP11" i="22"/>
  <c r="VP111" i="22"/>
  <c r="RR132" i="22"/>
  <c r="VQ88" i="22"/>
  <c r="VQ235" i="22"/>
  <c r="VP103" i="22"/>
  <c r="VP58" i="22"/>
  <c r="RR290" i="22"/>
  <c r="VP252" i="22"/>
  <c r="RR282" i="22"/>
  <c r="QZ172" i="22"/>
  <c r="VP44" i="22"/>
  <c r="VQ269" i="22"/>
  <c r="VQ121" i="22"/>
  <c r="VP61" i="22"/>
  <c r="QZ236" i="22"/>
  <c r="VP117" i="22"/>
  <c r="VP155" i="22"/>
  <c r="QZ173" i="22"/>
  <c r="VQ36" i="22"/>
  <c r="VP63" i="22"/>
  <c r="QZ307" i="22"/>
  <c r="VP267" i="22"/>
  <c r="QZ174" i="22"/>
  <c r="VQ32" i="22"/>
  <c r="RR143" i="22"/>
  <c r="QZ314" i="22"/>
  <c r="VP6" i="22"/>
  <c r="VP206" i="22"/>
  <c r="QZ304" i="22"/>
  <c r="RR136" i="22"/>
  <c r="QZ197" i="22"/>
  <c r="QZ300" i="22"/>
  <c r="QZ232" i="22"/>
  <c r="QZ231" i="22"/>
  <c r="VP158" i="22"/>
  <c r="VP164" i="22"/>
  <c r="VP170" i="22"/>
  <c r="QZ230" i="22"/>
  <c r="VQ80" i="22"/>
  <c r="RR130" i="22"/>
  <c r="VP23" i="22"/>
  <c r="VQ241" i="22"/>
  <c r="QZ189" i="22"/>
  <c r="VQ146" i="22"/>
  <c r="QZ179" i="22"/>
  <c r="QZ183" i="22"/>
  <c r="VP149" i="22"/>
  <c r="QZ317" i="22"/>
  <c r="QZ182" i="22"/>
  <c r="QZ200" i="22"/>
  <c r="QZ198" i="22"/>
  <c r="QZ316" i="22"/>
  <c r="VP37" i="22"/>
  <c r="VQ123" i="22"/>
  <c r="VP159" i="22"/>
  <c r="VR82" i="22"/>
  <c r="QZ229" i="22"/>
  <c r="QZ180" i="22"/>
  <c r="QZ233" i="22"/>
  <c r="VP116" i="22"/>
  <c r="QZ299" i="22"/>
  <c r="RR285" i="22"/>
  <c r="VQ91" i="22"/>
  <c r="VP249" i="22"/>
  <c r="VP59" i="22"/>
  <c r="VP26" i="22"/>
  <c r="VQ210" i="22"/>
  <c r="QZ222" i="22"/>
  <c r="VP47" i="22"/>
  <c r="VP60" i="22"/>
  <c r="VP262" i="22"/>
  <c r="VQ67" i="22"/>
  <c r="QZ184" i="22"/>
  <c r="VP255" i="22"/>
  <c r="VP271" i="22"/>
  <c r="QZ293" i="22"/>
  <c r="VQ50" i="22"/>
  <c r="VP39" i="22"/>
  <c r="QZ274" i="22" l="1"/>
  <c r="QZ277" i="22"/>
  <c r="QZ278" i="22"/>
  <c r="QZ280" i="22"/>
  <c r="QZ279" i="22"/>
  <c r="QZ276" i="22"/>
  <c r="QZ275" i="22"/>
  <c r="QZ243" i="22"/>
  <c r="VQ89" i="22"/>
  <c r="VR97" i="22"/>
  <c r="VQ90" i="22"/>
  <c r="VQ165" i="22"/>
  <c r="VQ109" i="22"/>
  <c r="VQ257" i="22"/>
  <c r="VQ96" i="22"/>
  <c r="VQ113" i="22"/>
  <c r="VQ39" i="22"/>
  <c r="VQ159" i="22"/>
  <c r="RA300" i="22"/>
  <c r="RA236" i="22"/>
  <c r="VR50" i="22"/>
  <c r="VQ47" i="22"/>
  <c r="RS285" i="22"/>
  <c r="RA180" i="22"/>
  <c r="VR241" i="22"/>
  <c r="VQ158" i="22"/>
  <c r="RS143" i="22"/>
  <c r="VQ155" i="22"/>
  <c r="VQ61" i="22"/>
  <c r="VQ252" i="22"/>
  <c r="VR235" i="22"/>
  <c r="VQ111" i="22"/>
  <c r="VQ92" i="22"/>
  <c r="RA225" i="22"/>
  <c r="VQ17" i="22"/>
  <c r="VQ22" i="22"/>
  <c r="VQ15" i="22"/>
  <c r="VS73" i="22"/>
  <c r="VQ66" i="22"/>
  <c r="VR146" i="22"/>
  <c r="VR88" i="22"/>
  <c r="VQ11" i="22"/>
  <c r="VQ122" i="22"/>
  <c r="RS138" i="22"/>
  <c r="RA309" i="22"/>
  <c r="VQ86" i="22"/>
  <c r="VQ256" i="22"/>
  <c r="VQ95" i="22"/>
  <c r="RA227" i="22"/>
  <c r="RS287" i="22"/>
  <c r="RS127" i="22"/>
  <c r="VQ77" i="22"/>
  <c r="RA185" i="22"/>
  <c r="VQ55" i="22"/>
  <c r="VQ31" i="22"/>
  <c r="VQ154" i="22"/>
  <c r="RA175" i="22"/>
  <c r="RS215" i="22"/>
  <c r="RA296" i="22"/>
  <c r="RA320" i="22"/>
  <c r="RS134" i="22"/>
  <c r="RS216" i="22"/>
  <c r="VR177" i="22"/>
  <c r="RS140" i="22"/>
  <c r="RS142" i="22"/>
  <c r="RA219" i="22"/>
  <c r="VQ156" i="22"/>
  <c r="VQ213" i="22"/>
  <c r="RA308" i="22"/>
  <c r="RA191" i="22"/>
  <c r="VQ87" i="22"/>
  <c r="VQ94" i="22"/>
  <c r="VQ152" i="22"/>
  <c r="RS137" i="22"/>
  <c r="VR106" i="22"/>
  <c r="VR105" i="22"/>
  <c r="VQ98" i="22"/>
  <c r="RS291" i="22"/>
  <c r="RS289" i="22"/>
  <c r="RA315" i="22"/>
  <c r="RA178" i="22"/>
  <c r="VQ237" i="22"/>
  <c r="VQ49" i="22"/>
  <c r="VQ52" i="22"/>
  <c r="VQ151" i="22"/>
  <c r="RS139" i="22"/>
  <c r="VQ264" i="22"/>
  <c r="RA310" i="22"/>
  <c r="RA193" i="22"/>
  <c r="RA294" i="22"/>
  <c r="VR38" i="22"/>
  <c r="VQ75" i="22"/>
  <c r="VQ34" i="22"/>
  <c r="VQ266" i="22"/>
  <c r="VR83" i="22"/>
  <c r="VQ255" i="22"/>
  <c r="RA233" i="22"/>
  <c r="RA299" i="22"/>
  <c r="VR32" i="22"/>
  <c r="VR121" i="22"/>
  <c r="RA172" i="22"/>
  <c r="RS290" i="22"/>
  <c r="VQ253" i="22"/>
  <c r="VR100" i="22"/>
  <c r="VQ26" i="22"/>
  <c r="RA182" i="22"/>
  <c r="RA293" i="22"/>
  <c r="VQ59" i="22"/>
  <c r="VQ37" i="22"/>
  <c r="VR210" i="22"/>
  <c r="VQ116" i="22"/>
  <c r="RA316" i="22"/>
  <c r="RA200" i="22"/>
  <c r="RA189" i="22"/>
  <c r="RS130" i="22"/>
  <c r="RA232" i="22"/>
  <c r="VQ6" i="22"/>
  <c r="RA174" i="22"/>
  <c r="VR269" i="22"/>
  <c r="VQ58" i="22"/>
  <c r="RS132" i="22"/>
  <c r="VQ168" i="22"/>
  <c r="VQ65" i="22"/>
  <c r="RA312" i="22"/>
  <c r="VQ187" i="22"/>
  <c r="VQ57" i="22"/>
  <c r="VQ126" i="22"/>
  <c r="VQ9" i="22"/>
  <c r="VQ147" i="22"/>
  <c r="VR208" i="22"/>
  <c r="VQ118" i="22"/>
  <c r="VQ25" i="22"/>
  <c r="RA195" i="22"/>
  <c r="VQ102" i="22"/>
  <c r="VQ119" i="22"/>
  <c r="VR101" i="22"/>
  <c r="RA186" i="22"/>
  <c r="VQ35" i="22"/>
  <c r="RA295" i="22"/>
  <c r="VQ5" i="22"/>
  <c r="VQ8" i="22"/>
  <c r="VQ245" i="22"/>
  <c r="VQ10" i="22"/>
  <c r="VQ115" i="22"/>
  <c r="RA321" i="22"/>
  <c r="VQ260" i="22"/>
  <c r="RA226" i="22"/>
  <c r="VQ272" i="22"/>
  <c r="RS144" i="22"/>
  <c r="VQ76" i="22"/>
  <c r="VQ45" i="22"/>
  <c r="VQ169" i="22"/>
  <c r="RS292" i="22"/>
  <c r="RA220" i="22"/>
  <c r="VQ69" i="22"/>
  <c r="RA228" i="22"/>
  <c r="VQ166" i="22"/>
  <c r="VQ20" i="22"/>
  <c r="VR273" i="22"/>
  <c r="RS217" i="22"/>
  <c r="VQ248" i="22"/>
  <c r="VQ207" i="22"/>
  <c r="VQ85" i="22"/>
  <c r="VQ145" i="22"/>
  <c r="RB298" i="22"/>
  <c r="RA322" i="22"/>
  <c r="VQ214" i="22"/>
  <c r="VQ107" i="22"/>
  <c r="VQ14" i="22"/>
  <c r="VQ270" i="22"/>
  <c r="VQ70" i="22"/>
  <c r="RA313" i="22"/>
  <c r="VR67" i="22"/>
  <c r="RA222" i="22"/>
  <c r="RA229" i="22"/>
  <c r="VQ23" i="22"/>
  <c r="RA231" i="22"/>
  <c r="RS136" i="22"/>
  <c r="VQ206" i="22"/>
  <c r="VQ63" i="22"/>
  <c r="VQ271" i="22"/>
  <c r="VQ262" i="22"/>
  <c r="VQ249" i="22"/>
  <c r="VS82" i="22"/>
  <c r="VQ149" i="22"/>
  <c r="VQ170" i="22"/>
  <c r="VR36" i="22"/>
  <c r="VQ117" i="22"/>
  <c r="RS282" i="22"/>
  <c r="VR53" i="22"/>
  <c r="RA306" i="22"/>
  <c r="VQ48" i="22"/>
  <c r="VQ12" i="22"/>
  <c r="VR91" i="22"/>
  <c r="RA183" i="22"/>
  <c r="RA304" i="22"/>
  <c r="VQ103" i="22"/>
  <c r="VR68" i="22"/>
  <c r="VQ16" i="22"/>
  <c r="VQ202" i="22"/>
  <c r="VR79" i="22"/>
  <c r="VR42" i="22"/>
  <c r="RA196" i="22"/>
  <c r="VQ13" i="22"/>
  <c r="RA192" i="22"/>
  <c r="VR204" i="22"/>
  <c r="VQ250" i="22"/>
  <c r="VQ24" i="22"/>
  <c r="RA221" i="22"/>
  <c r="VQ18" i="22"/>
  <c r="VR265" i="22"/>
  <c r="VQ41" i="22"/>
  <c r="VQ71" i="22"/>
  <c r="VR261" i="22"/>
  <c r="RA302" i="22"/>
  <c r="VR163" i="22"/>
  <c r="VQ238" i="22"/>
  <c r="VR124" i="22"/>
  <c r="VQ27" i="22"/>
  <c r="VQ81" i="22"/>
  <c r="RS281" i="22"/>
  <c r="VQ110" i="22"/>
  <c r="VQ19" i="22"/>
  <c r="VQ244" i="22"/>
  <c r="RA303" i="22"/>
  <c r="VQ43" i="22"/>
  <c r="RA190" i="22"/>
  <c r="RA181" i="22"/>
  <c r="VR247" i="22"/>
  <c r="VQ254" i="22"/>
  <c r="RA239" i="22"/>
  <c r="VQ263" i="22"/>
  <c r="RS131" i="22"/>
  <c r="VQ246" i="22"/>
  <c r="VQ242" i="22"/>
  <c r="VR161" i="22"/>
  <c r="RA234" i="22"/>
  <c r="VQ188" i="22"/>
  <c r="VQ33" i="22"/>
  <c r="RA199" i="22"/>
  <c r="RA301" i="22"/>
  <c r="VQ162" i="22"/>
  <c r="VQ209" i="22"/>
  <c r="VQ176" i="22"/>
  <c r="VQ54" i="22"/>
  <c r="VQ251" i="22"/>
  <c r="VR80" i="22"/>
  <c r="VQ267" i="22"/>
  <c r="VQ125" i="22"/>
  <c r="VQ56" i="22"/>
  <c r="RS129" i="22"/>
  <c r="VR104" i="22"/>
  <c r="RS141" i="22"/>
  <c r="VQ60" i="22"/>
  <c r="VQ164" i="22"/>
  <c r="RA314" i="22"/>
  <c r="RA173" i="22"/>
  <c r="VQ112" i="22"/>
  <c r="VQ259" i="22"/>
  <c r="RA184" i="22"/>
  <c r="VR123" i="22"/>
  <c r="RA198" i="22"/>
  <c r="RA317" i="22"/>
  <c r="RA179" i="22"/>
  <c r="RA230" i="22"/>
  <c r="RA197" i="22"/>
  <c r="RA307" i="22"/>
  <c r="VQ44" i="22"/>
  <c r="VR120" i="22"/>
  <c r="VQ62" i="22"/>
  <c r="RS283" i="22"/>
  <c r="RS128" i="22"/>
  <c r="VQ28" i="22"/>
  <c r="VQ108" i="22"/>
  <c r="VQ148" i="22"/>
  <c r="RS284" i="22"/>
  <c r="VQ46" i="22"/>
  <c r="VR319" i="22"/>
  <c r="VQ167" i="22"/>
  <c r="VQ160" i="22"/>
  <c r="VQ40" i="22"/>
  <c r="RS288" i="22"/>
  <c r="VQ30" i="22"/>
  <c r="VQ84" i="22"/>
  <c r="RA194" i="22"/>
  <c r="VQ258" i="22"/>
  <c r="VQ21" i="22"/>
  <c r="RA311" i="22"/>
  <c r="VQ93" i="22"/>
  <c r="RA240" i="22"/>
  <c r="RA297" i="22"/>
  <c r="RA224" i="22"/>
  <c r="RS218" i="22"/>
  <c r="VQ114" i="22"/>
  <c r="VQ212" i="22"/>
  <c r="RA305" i="22"/>
  <c r="VR201" i="22"/>
  <c r="VQ203" i="22"/>
  <c r="RS133" i="22"/>
  <c r="VQ205" i="22"/>
  <c r="VQ150" i="22"/>
  <c r="VQ51" i="22"/>
  <c r="RS286" i="22"/>
  <c r="VQ153" i="22"/>
  <c r="VQ78" i="22"/>
  <c r="VQ64" i="22"/>
  <c r="VQ171" i="22"/>
  <c r="VQ29" i="22"/>
  <c r="VQ268" i="22"/>
  <c r="VQ72" i="22"/>
  <c r="VQ74" i="22"/>
  <c r="VQ157" i="22"/>
  <c r="VQ7" i="22"/>
  <c r="VQ99" i="22"/>
  <c r="RA223" i="22"/>
  <c r="RS135" i="22"/>
  <c r="VQ211" i="22"/>
  <c r="RA280" i="22" l="1"/>
  <c r="RA275" i="22"/>
  <c r="RA278" i="22"/>
  <c r="RA276" i="22"/>
  <c r="RA277" i="22"/>
  <c r="RA279" i="22"/>
  <c r="RA274" i="22"/>
  <c r="RA243" i="22"/>
  <c r="VR89" i="22"/>
  <c r="VR90" i="22"/>
  <c r="VS97" i="22"/>
  <c r="VR165" i="22"/>
  <c r="VR109" i="22"/>
  <c r="VR113" i="22"/>
  <c r="VR96" i="22"/>
  <c r="VR257" i="22"/>
  <c r="VR7" i="22"/>
  <c r="VR268" i="22"/>
  <c r="VR150" i="22"/>
  <c r="VR93" i="22"/>
  <c r="RT288" i="22"/>
  <c r="RT283" i="22"/>
  <c r="RB317" i="22"/>
  <c r="RB314" i="22"/>
  <c r="VR56" i="22"/>
  <c r="VR54" i="22"/>
  <c r="VR188" i="22"/>
  <c r="VR254" i="22"/>
  <c r="VR18" i="22"/>
  <c r="VS204" i="22"/>
  <c r="VS42" i="22"/>
  <c r="VS68" i="22"/>
  <c r="VS91" i="22"/>
  <c r="VT82" i="22"/>
  <c r="VR23" i="22"/>
  <c r="VS67" i="22"/>
  <c r="RB322" i="22"/>
  <c r="VR20" i="22"/>
  <c r="VR169" i="22"/>
  <c r="RB321" i="22"/>
  <c r="VR35" i="22"/>
  <c r="VR118" i="22"/>
  <c r="VR65" i="22"/>
  <c r="VS269" i="22"/>
  <c r="VR116" i="22"/>
  <c r="VR26" i="22"/>
  <c r="RB233" i="22"/>
  <c r="RB294" i="22"/>
  <c r="VR237" i="22"/>
  <c r="RB320" i="22"/>
  <c r="RT135" i="22"/>
  <c r="RB223" i="22"/>
  <c r="VR205" i="22"/>
  <c r="VS201" i="22"/>
  <c r="RB194" i="22"/>
  <c r="VS319" i="22"/>
  <c r="VR62" i="22"/>
  <c r="RB198" i="22"/>
  <c r="VR164" i="22"/>
  <c r="VS104" i="22"/>
  <c r="VR176" i="22"/>
  <c r="RB234" i="22"/>
  <c r="RB303" i="22"/>
  <c r="VR27" i="22"/>
  <c r="VS163" i="22"/>
  <c r="RB221" i="22"/>
  <c r="VR103" i="22"/>
  <c r="VR206" i="22"/>
  <c r="VR248" i="22"/>
  <c r="RB220" i="22"/>
  <c r="VR272" i="22"/>
  <c r="VR5" i="22"/>
  <c r="VR57" i="22"/>
  <c r="RB174" i="22"/>
  <c r="VR59" i="22"/>
  <c r="VS100" i="22"/>
  <c r="VS121" i="22"/>
  <c r="VR75" i="22"/>
  <c r="VR151" i="22"/>
  <c r="RB178" i="22"/>
  <c r="VR98" i="22"/>
  <c r="RB308" i="22"/>
  <c r="RB219" i="22"/>
  <c r="RB175" i="22"/>
  <c r="RT127" i="22"/>
  <c r="VR256" i="22"/>
  <c r="RT138" i="22"/>
  <c r="VR15" i="22"/>
  <c r="VR92" i="22"/>
  <c r="VR61" i="22"/>
  <c r="VR158" i="22"/>
  <c r="RB300" i="22"/>
  <c r="VR157" i="22"/>
  <c r="VR29" i="22"/>
  <c r="VR153" i="22"/>
  <c r="VR114" i="22"/>
  <c r="VR108" i="22"/>
  <c r="RB197" i="22"/>
  <c r="VR112" i="22"/>
  <c r="VR125" i="22"/>
  <c r="VS80" i="22"/>
  <c r="RT131" i="22"/>
  <c r="VS247" i="22"/>
  <c r="VR19" i="22"/>
  <c r="VR41" i="22"/>
  <c r="RB192" i="22"/>
  <c r="VS79" i="22"/>
  <c r="VR12" i="22"/>
  <c r="VS53" i="22"/>
  <c r="VR249" i="22"/>
  <c r="VR14" i="22"/>
  <c r="RC298" i="22"/>
  <c r="VR166" i="22"/>
  <c r="VR45" i="22"/>
  <c r="VR115" i="22"/>
  <c r="RB186" i="22"/>
  <c r="VR102" i="22"/>
  <c r="VS208" i="22"/>
  <c r="VR168" i="22"/>
  <c r="RB189" i="22"/>
  <c r="VS210" i="22"/>
  <c r="VR255" i="22"/>
  <c r="RB193" i="22"/>
  <c r="VR152" i="22"/>
  <c r="VR99" i="22"/>
  <c r="VR171" i="22"/>
  <c r="RT133" i="22"/>
  <c r="RT218" i="22"/>
  <c r="RB311" i="22"/>
  <c r="VR40" i="22"/>
  <c r="VR28" i="22"/>
  <c r="VS120" i="22"/>
  <c r="RT129" i="22"/>
  <c r="VR251" i="22"/>
  <c r="RB199" i="22"/>
  <c r="VS161" i="22"/>
  <c r="RB181" i="22"/>
  <c r="VR110" i="22"/>
  <c r="VS124" i="22"/>
  <c r="VR24" i="22"/>
  <c r="VR202" i="22"/>
  <c r="VR48" i="22"/>
  <c r="VR262" i="22"/>
  <c r="RB229" i="22"/>
  <c r="VR107" i="22"/>
  <c r="RT217" i="22"/>
  <c r="RB226" i="22"/>
  <c r="VS101" i="22"/>
  <c r="VR147" i="22"/>
  <c r="RT132" i="22"/>
  <c r="RB200" i="22"/>
  <c r="RB293" i="22"/>
  <c r="VR52" i="22"/>
  <c r="RB315" i="22"/>
  <c r="VS105" i="22"/>
  <c r="VR94" i="22"/>
  <c r="RT216" i="22"/>
  <c r="RB296" i="22"/>
  <c r="VR154" i="22"/>
  <c r="VR55" i="22"/>
  <c r="RT287" i="22"/>
  <c r="VR86" i="22"/>
  <c r="VR122" i="22"/>
  <c r="VS146" i="22"/>
  <c r="VR22" i="22"/>
  <c r="VR111" i="22"/>
  <c r="VR155" i="22"/>
  <c r="VS241" i="22"/>
  <c r="VR47" i="22"/>
  <c r="VR72" i="22"/>
  <c r="VR74" i="22"/>
  <c r="RT286" i="22"/>
  <c r="RB305" i="22"/>
  <c r="VR84" i="22"/>
  <c r="VR46" i="22"/>
  <c r="RB230" i="22"/>
  <c r="VS123" i="22"/>
  <c r="VR209" i="22"/>
  <c r="VR263" i="22"/>
  <c r="VR244" i="22"/>
  <c r="RB302" i="22"/>
  <c r="VS265" i="22"/>
  <c r="VR13" i="22"/>
  <c r="RB304" i="22"/>
  <c r="RT282" i="22"/>
  <c r="VR170" i="22"/>
  <c r="RT136" i="22"/>
  <c r="RB313" i="22"/>
  <c r="VR145" i="22"/>
  <c r="RB228" i="22"/>
  <c r="VR76" i="22"/>
  <c r="VR10" i="22"/>
  <c r="RB195" i="22"/>
  <c r="VR187" i="22"/>
  <c r="VR6" i="22"/>
  <c r="VR253" i="22"/>
  <c r="VS32" i="22"/>
  <c r="VS83" i="22"/>
  <c r="RB310" i="22"/>
  <c r="RT142" i="22"/>
  <c r="VR51" i="22"/>
  <c r="RB224" i="22"/>
  <c r="VR21" i="22"/>
  <c r="VR160" i="22"/>
  <c r="RT128" i="22"/>
  <c r="RB179" i="22"/>
  <c r="RB173" i="22"/>
  <c r="VR162" i="22"/>
  <c r="VR242" i="22"/>
  <c r="RB190" i="22"/>
  <c r="RT281" i="22"/>
  <c r="RB196" i="22"/>
  <c r="RB183" i="22"/>
  <c r="VR117" i="22"/>
  <c r="VR271" i="22"/>
  <c r="RB222" i="22"/>
  <c r="VR214" i="22"/>
  <c r="RT144" i="22"/>
  <c r="VR245" i="22"/>
  <c r="VR9" i="22"/>
  <c r="VR58" i="22"/>
  <c r="RB316" i="22"/>
  <c r="RB182" i="22"/>
  <c r="RB299" i="22"/>
  <c r="VR264" i="22"/>
  <c r="VR49" i="22"/>
  <c r="RT289" i="22"/>
  <c r="VS106" i="22"/>
  <c r="VR213" i="22"/>
  <c r="RT140" i="22"/>
  <c r="RT134" i="22"/>
  <c r="VR31" i="22"/>
  <c r="RB185" i="22"/>
  <c r="RB227" i="22"/>
  <c r="VR11" i="22"/>
  <c r="VR66" i="22"/>
  <c r="VR17" i="22"/>
  <c r="VS235" i="22"/>
  <c r="RT143" i="22"/>
  <c r="RB180" i="22"/>
  <c r="VS50" i="22"/>
  <c r="VR159" i="22"/>
  <c r="VR64" i="22"/>
  <c r="VR212" i="22"/>
  <c r="RB240" i="22"/>
  <c r="VR30" i="22"/>
  <c r="RT284" i="22"/>
  <c r="VR44" i="22"/>
  <c r="RB184" i="22"/>
  <c r="VR60" i="22"/>
  <c r="VR33" i="22"/>
  <c r="RB239" i="22"/>
  <c r="VR238" i="22"/>
  <c r="VS261" i="22"/>
  <c r="VR250" i="22"/>
  <c r="VR16" i="22"/>
  <c r="RB306" i="22"/>
  <c r="VR149" i="22"/>
  <c r="RB231" i="22"/>
  <c r="VR70" i="22"/>
  <c r="VR85" i="22"/>
  <c r="VS273" i="22"/>
  <c r="RT292" i="22"/>
  <c r="VR260" i="22"/>
  <c r="RB295" i="22"/>
  <c r="VR25" i="22"/>
  <c r="RB312" i="22"/>
  <c r="RB232" i="22"/>
  <c r="RT290" i="22"/>
  <c r="VR266" i="22"/>
  <c r="VS38" i="22"/>
  <c r="VR87" i="22"/>
  <c r="VR211" i="22"/>
  <c r="VR78" i="22"/>
  <c r="VR203" i="22"/>
  <c r="RB297" i="22"/>
  <c r="VR258" i="22"/>
  <c r="VR167" i="22"/>
  <c r="VR148" i="22"/>
  <c r="RB307" i="22"/>
  <c r="VR259" i="22"/>
  <c r="RT141" i="22"/>
  <c r="VR267" i="22"/>
  <c r="RB301" i="22"/>
  <c r="VR246" i="22"/>
  <c r="VR43" i="22"/>
  <c r="VR81" i="22"/>
  <c r="VR71" i="22"/>
  <c r="VS36" i="22"/>
  <c r="VR63" i="22"/>
  <c r="VR270" i="22"/>
  <c r="VR207" i="22"/>
  <c r="VR69" i="22"/>
  <c r="VR8" i="22"/>
  <c r="VR119" i="22"/>
  <c r="VR126" i="22"/>
  <c r="RT130" i="22"/>
  <c r="VR37" i="22"/>
  <c r="RB172" i="22"/>
  <c r="VR34" i="22"/>
  <c r="RT139" i="22"/>
  <c r="RT291" i="22"/>
  <c r="RT137" i="22"/>
  <c r="RB191" i="22"/>
  <c r="VR156" i="22"/>
  <c r="VS177" i="22"/>
  <c r="RT215" i="22"/>
  <c r="VR77" i="22"/>
  <c r="VR95" i="22"/>
  <c r="RB309" i="22"/>
  <c r="VS88" i="22"/>
  <c r="VT73" i="22"/>
  <c r="RB225" i="22"/>
  <c r="VR252" i="22"/>
  <c r="RT285" i="22"/>
  <c r="RB236" i="22"/>
  <c r="VR39" i="22"/>
  <c r="RB276" i="22" l="1"/>
  <c r="RB274" i="22"/>
  <c r="RB278" i="22"/>
  <c r="RB275" i="22"/>
  <c r="RB279" i="22"/>
  <c r="RB280" i="22"/>
  <c r="RB277" i="22"/>
  <c r="RB243" i="22"/>
  <c r="VS89" i="22"/>
  <c r="VT97" i="22"/>
  <c r="VS90" i="22"/>
  <c r="VS165" i="22"/>
  <c r="VS109" i="22"/>
  <c r="VS257" i="22"/>
  <c r="VS96" i="22"/>
  <c r="VS113" i="22"/>
  <c r="VT88" i="22"/>
  <c r="VS39" i="22"/>
  <c r="RU137" i="22"/>
  <c r="VS246" i="22"/>
  <c r="VT177" i="22"/>
  <c r="RU291" i="22"/>
  <c r="VS8" i="22"/>
  <c r="VS71" i="22"/>
  <c r="RC307" i="22"/>
  <c r="VS87" i="22"/>
  <c r="RC295" i="22"/>
  <c r="RC306" i="22"/>
  <c r="RU284" i="22"/>
  <c r="RU143" i="22"/>
  <c r="VS31" i="22"/>
  <c r="VS264" i="22"/>
  <c r="VS58" i="22"/>
  <c r="VS271" i="22"/>
  <c r="RC179" i="22"/>
  <c r="RC310" i="22"/>
  <c r="VS10" i="22"/>
  <c r="RC304" i="22"/>
  <c r="VS244" i="22"/>
  <c r="VS84" i="22"/>
  <c r="VT241" i="22"/>
  <c r="VS55" i="22"/>
  <c r="VT161" i="22"/>
  <c r="RC311" i="22"/>
  <c r="VS99" i="22"/>
  <c r="VS249" i="22"/>
  <c r="VU73" i="22"/>
  <c r="VS156" i="22"/>
  <c r="RU130" i="22"/>
  <c r="VS63" i="22"/>
  <c r="VS81" i="22"/>
  <c r="VS267" i="22"/>
  <c r="VS148" i="22"/>
  <c r="VS203" i="22"/>
  <c r="RC232" i="22"/>
  <c r="VS70" i="22"/>
  <c r="VS30" i="22"/>
  <c r="VS159" i="22"/>
  <c r="VT235" i="22"/>
  <c r="RC299" i="22"/>
  <c r="RU281" i="22"/>
  <c r="RU128" i="22"/>
  <c r="VT83" i="22"/>
  <c r="VS6" i="22"/>
  <c r="VS76" i="22"/>
  <c r="RU136" i="22"/>
  <c r="VS13" i="22"/>
  <c r="VS263" i="22"/>
  <c r="VT123" i="22"/>
  <c r="VS72" i="22"/>
  <c r="VS155" i="22"/>
  <c r="VS122" i="22"/>
  <c r="VS154" i="22"/>
  <c r="VS94" i="22"/>
  <c r="VS147" i="22"/>
  <c r="VS262" i="22"/>
  <c r="VT124" i="22"/>
  <c r="RC199" i="22"/>
  <c r="VT120" i="22"/>
  <c r="RU218" i="22"/>
  <c r="VS152" i="22"/>
  <c r="RC189" i="22"/>
  <c r="RC186" i="22"/>
  <c r="RD298" i="22"/>
  <c r="VT53" i="22"/>
  <c r="VS41" i="22"/>
  <c r="RC197" i="22"/>
  <c r="VS153" i="22"/>
  <c r="VS15" i="22"/>
  <c r="RU127" i="22"/>
  <c r="RC178" i="22"/>
  <c r="VT100" i="22"/>
  <c r="VS5" i="22"/>
  <c r="RC221" i="22"/>
  <c r="RC234" i="22"/>
  <c r="RC198" i="22"/>
  <c r="RC194" i="22"/>
  <c r="VS237" i="22"/>
  <c r="VS116" i="22"/>
  <c r="VS35" i="22"/>
  <c r="RC322" i="22"/>
  <c r="VT91" i="22"/>
  <c r="VS18" i="22"/>
  <c r="VS188" i="22"/>
  <c r="RC317" i="22"/>
  <c r="VS77" i="22"/>
  <c r="RU139" i="22"/>
  <c r="VT38" i="22"/>
  <c r="VS260" i="22"/>
  <c r="VS16" i="22"/>
  <c r="VS60" i="22"/>
  <c r="VT106" i="22"/>
  <c r="VS9" i="22"/>
  <c r="VS117" i="22"/>
  <c r="RC191" i="22"/>
  <c r="VS34" i="22"/>
  <c r="VS126" i="22"/>
  <c r="VS69" i="22"/>
  <c r="VS43" i="22"/>
  <c r="VS167" i="22"/>
  <c r="VS266" i="22"/>
  <c r="RC312" i="22"/>
  <c r="RU292" i="22"/>
  <c r="RC231" i="22"/>
  <c r="VS250" i="22"/>
  <c r="RC239" i="22"/>
  <c r="RC184" i="22"/>
  <c r="RC240" i="22"/>
  <c r="VS17" i="22"/>
  <c r="RC227" i="22"/>
  <c r="RU134" i="22"/>
  <c r="RC182" i="22"/>
  <c r="VS214" i="22"/>
  <c r="RC183" i="22"/>
  <c r="RC190" i="22"/>
  <c r="VS160" i="22"/>
  <c r="VS51" i="22"/>
  <c r="VT32" i="22"/>
  <c r="VS187" i="22"/>
  <c r="RC228" i="22"/>
  <c r="VS170" i="22"/>
  <c r="VT265" i="22"/>
  <c r="VS209" i="22"/>
  <c r="RC230" i="22"/>
  <c r="RC305" i="22"/>
  <c r="VS111" i="22"/>
  <c r="VS86" i="22"/>
  <c r="RC296" i="22"/>
  <c r="VT105" i="22"/>
  <c r="RC293" i="22"/>
  <c r="VT101" i="22"/>
  <c r="RU217" i="22"/>
  <c r="VS48" i="22"/>
  <c r="VS110" i="22"/>
  <c r="VS251" i="22"/>
  <c r="VS28" i="22"/>
  <c r="RU133" i="22"/>
  <c r="RC193" i="22"/>
  <c r="VS168" i="22"/>
  <c r="VS115" i="22"/>
  <c r="VS14" i="22"/>
  <c r="VS12" i="22"/>
  <c r="VS19" i="22"/>
  <c r="VT80" i="22"/>
  <c r="VS108" i="22"/>
  <c r="VS29" i="22"/>
  <c r="VS158" i="22"/>
  <c r="RC219" i="22"/>
  <c r="VS151" i="22"/>
  <c r="VS59" i="22"/>
  <c r="VS272" i="22"/>
  <c r="VS206" i="22"/>
  <c r="VT163" i="22"/>
  <c r="VS176" i="22"/>
  <c r="VS62" i="22"/>
  <c r="RC223" i="22"/>
  <c r="RC294" i="22"/>
  <c r="VT269" i="22"/>
  <c r="RC321" i="22"/>
  <c r="VT67" i="22"/>
  <c r="VT68" i="22"/>
  <c r="VS54" i="22"/>
  <c r="RU283" i="22"/>
  <c r="VS150" i="22"/>
  <c r="VT36" i="22"/>
  <c r="RU141" i="22"/>
  <c r="VS78" i="22"/>
  <c r="VT50" i="22"/>
  <c r="RU289" i="22"/>
  <c r="RU129" i="22"/>
  <c r="RU215" i="22"/>
  <c r="VT273" i="22"/>
  <c r="VS149" i="22"/>
  <c r="VS33" i="22"/>
  <c r="VS212" i="22"/>
  <c r="RC185" i="22"/>
  <c r="VS49" i="22"/>
  <c r="VS245" i="22"/>
  <c r="RC196" i="22"/>
  <c r="VS21" i="22"/>
  <c r="VS253" i="22"/>
  <c r="RC195" i="22"/>
  <c r="RC302" i="22"/>
  <c r="VS46" i="22"/>
  <c r="VS47" i="22"/>
  <c r="RU287" i="22"/>
  <c r="RU216" i="22"/>
  <c r="RC315" i="22"/>
  <c r="RC200" i="22"/>
  <c r="VS107" i="22"/>
  <c r="VS202" i="22"/>
  <c r="RC181" i="22"/>
  <c r="VS40" i="22"/>
  <c r="VS171" i="22"/>
  <c r="VS255" i="22"/>
  <c r="VT208" i="22"/>
  <c r="VS45" i="22"/>
  <c r="VT79" i="22"/>
  <c r="VT247" i="22"/>
  <c r="VS125" i="22"/>
  <c r="VS157" i="22"/>
  <c r="VS61" i="22"/>
  <c r="RU138" i="22"/>
  <c r="RC175" i="22"/>
  <c r="RC308" i="22"/>
  <c r="VS75" i="22"/>
  <c r="RC174" i="22"/>
  <c r="RC220" i="22"/>
  <c r="VS27" i="22"/>
  <c r="VT104" i="22"/>
  <c r="VT319" i="22"/>
  <c r="VT201" i="22"/>
  <c r="RU135" i="22"/>
  <c r="RC233" i="22"/>
  <c r="VS65" i="22"/>
  <c r="VS169" i="22"/>
  <c r="VS23" i="22"/>
  <c r="VT42" i="22"/>
  <c r="VS56" i="22"/>
  <c r="RU288" i="22"/>
  <c r="VS268" i="22"/>
  <c r="RU285" i="22"/>
  <c r="VS252" i="22"/>
  <c r="VS119" i="22"/>
  <c r="VS258" i="22"/>
  <c r="VT261" i="22"/>
  <c r="VS44" i="22"/>
  <c r="RC180" i="22"/>
  <c r="VS66" i="22"/>
  <c r="RU140" i="22"/>
  <c r="RC316" i="22"/>
  <c r="RC222" i="22"/>
  <c r="VS242" i="22"/>
  <c r="RC173" i="22"/>
  <c r="RU142" i="22"/>
  <c r="VS145" i="22"/>
  <c r="RU282" i="22"/>
  <c r="RU286" i="22"/>
  <c r="VS22" i="22"/>
  <c r="RC309" i="22"/>
  <c r="RC172" i="22"/>
  <c r="VS207" i="22"/>
  <c r="VS259" i="22"/>
  <c r="VS211" i="22"/>
  <c r="RU290" i="22"/>
  <c r="VS25" i="22"/>
  <c r="RC236" i="22"/>
  <c r="RC225" i="22"/>
  <c r="VS95" i="22"/>
  <c r="VS37" i="22"/>
  <c r="VS270" i="22"/>
  <c r="RC301" i="22"/>
  <c r="RC297" i="22"/>
  <c r="VS85" i="22"/>
  <c r="VS238" i="22"/>
  <c r="VS64" i="22"/>
  <c r="VS11" i="22"/>
  <c r="VS213" i="22"/>
  <c r="RU144" i="22"/>
  <c r="VS162" i="22"/>
  <c r="RC224" i="22"/>
  <c r="RC313" i="22"/>
  <c r="VS74" i="22"/>
  <c r="VT146" i="22"/>
  <c r="VS52" i="22"/>
  <c r="RU132" i="22"/>
  <c r="RC226" i="22"/>
  <c r="RC229" i="22"/>
  <c r="VS24" i="22"/>
  <c r="VT210" i="22"/>
  <c r="VS102" i="22"/>
  <c r="VS166" i="22"/>
  <c r="RC192" i="22"/>
  <c r="RU131" i="22"/>
  <c r="VS112" i="22"/>
  <c r="VS114" i="22"/>
  <c r="RC300" i="22"/>
  <c r="VS92" i="22"/>
  <c r="VS256" i="22"/>
  <c r="VS98" i="22"/>
  <c r="VT121" i="22"/>
  <c r="VS57" i="22"/>
  <c r="VS248" i="22"/>
  <c r="VS103" i="22"/>
  <c r="RC303" i="22"/>
  <c r="VS164" i="22"/>
  <c r="VS205" i="22"/>
  <c r="RC320" i="22"/>
  <c r="VS26" i="22"/>
  <c r="VS118" i="22"/>
  <c r="VS20" i="22"/>
  <c r="VU82" i="22"/>
  <c r="VT204" i="22"/>
  <c r="VS254" i="22"/>
  <c r="RC314" i="22"/>
  <c r="VS93" i="22"/>
  <c r="VS7" i="22"/>
  <c r="RC275" i="22" l="1"/>
  <c r="RC277" i="22"/>
  <c r="RC278" i="22"/>
  <c r="RC280" i="22"/>
  <c r="RC274" i="22"/>
  <c r="RC276" i="22"/>
  <c r="RC279" i="22"/>
  <c r="RC243" i="22"/>
  <c r="VT89" i="22"/>
  <c r="VT90" i="22"/>
  <c r="VU97" i="22"/>
  <c r="VT165" i="22"/>
  <c r="VT109" i="22"/>
  <c r="VT113" i="22"/>
  <c r="VT96" i="22"/>
  <c r="VT257" i="22"/>
  <c r="RD192" i="22"/>
  <c r="VT26" i="22"/>
  <c r="VV82" i="22"/>
  <c r="RD303" i="22"/>
  <c r="VU121" i="22"/>
  <c r="RV131" i="22"/>
  <c r="VU210" i="22"/>
  <c r="VT85" i="22"/>
  <c r="RD236" i="22"/>
  <c r="VT242" i="22"/>
  <c r="VT258" i="22"/>
  <c r="RD220" i="22"/>
  <c r="VT171" i="22"/>
  <c r="RV216" i="22"/>
  <c r="RD196" i="22"/>
  <c r="RV215" i="22"/>
  <c r="RV283" i="22"/>
  <c r="VU67" i="22"/>
  <c r="VT151" i="22"/>
  <c r="VT19" i="22"/>
  <c r="VT251" i="22"/>
  <c r="VU101" i="22"/>
  <c r="RD230" i="22"/>
  <c r="VT160" i="22"/>
  <c r="RD227" i="22"/>
  <c r="RD312" i="22"/>
  <c r="VU106" i="22"/>
  <c r="VU38" i="22"/>
  <c r="RD322" i="22"/>
  <c r="RD178" i="22"/>
  <c r="RD189" i="22"/>
  <c r="RV132" i="22"/>
  <c r="VT98" i="22"/>
  <c r="VT74" i="22"/>
  <c r="VT11" i="22"/>
  <c r="VT37" i="22"/>
  <c r="VT207" i="22"/>
  <c r="VT145" i="22"/>
  <c r="RD180" i="22"/>
  <c r="VT268" i="22"/>
  <c r="VU42" i="22"/>
  <c r="RD174" i="22"/>
  <c r="VT125" i="22"/>
  <c r="VT40" i="22"/>
  <c r="RV287" i="22"/>
  <c r="VT245" i="22"/>
  <c r="RV141" i="22"/>
  <c r="RD321" i="22"/>
  <c r="VT206" i="22"/>
  <c r="VT29" i="22"/>
  <c r="RD193" i="22"/>
  <c r="RD293" i="22"/>
  <c r="VT209" i="22"/>
  <c r="VT17" i="22"/>
  <c r="VT266" i="22"/>
  <c r="VT60" i="22"/>
  <c r="VT188" i="22"/>
  <c r="RD194" i="22"/>
  <c r="VT153" i="22"/>
  <c r="VU53" i="22"/>
  <c r="VT155" i="22"/>
  <c r="VT263" i="22"/>
  <c r="RV281" i="22"/>
  <c r="VT148" i="22"/>
  <c r="VT249" i="22"/>
  <c r="VT55" i="22"/>
  <c r="RD304" i="22"/>
  <c r="VT31" i="22"/>
  <c r="RD306" i="22"/>
  <c r="VT71" i="22"/>
  <c r="VT246" i="22"/>
  <c r="VT20" i="22"/>
  <c r="RD224" i="22"/>
  <c r="VT25" i="22"/>
  <c r="VT22" i="22"/>
  <c r="RD222" i="22"/>
  <c r="RD233" i="22"/>
  <c r="VU104" i="22"/>
  <c r="RV138" i="22"/>
  <c r="VT45" i="22"/>
  <c r="RD195" i="22"/>
  <c r="VT33" i="22"/>
  <c r="RV129" i="22"/>
  <c r="VT54" i="22"/>
  <c r="RD219" i="22"/>
  <c r="VT12" i="22"/>
  <c r="VT110" i="22"/>
  <c r="VT111" i="22"/>
  <c r="VT187" i="22"/>
  <c r="VT250" i="22"/>
  <c r="VT126" i="22"/>
  <c r="RV139" i="22"/>
  <c r="VT35" i="22"/>
  <c r="VT152" i="22"/>
  <c r="VU124" i="22"/>
  <c r="VT6" i="22"/>
  <c r="RD300" i="22"/>
  <c r="VT248" i="22"/>
  <c r="VT114" i="22"/>
  <c r="VT24" i="22"/>
  <c r="VT64" i="22"/>
  <c r="VT95" i="22"/>
  <c r="RD172" i="22"/>
  <c r="RD316" i="22"/>
  <c r="VT119" i="22"/>
  <c r="VT23" i="22"/>
  <c r="VT27" i="22"/>
  <c r="VT61" i="22"/>
  <c r="VU247" i="22"/>
  <c r="VU208" i="22"/>
  <c r="RD200" i="22"/>
  <c r="VT253" i="22"/>
  <c r="VT149" i="22"/>
  <c r="VU269" i="22"/>
  <c r="VT272" i="22"/>
  <c r="VT108" i="22"/>
  <c r="RV133" i="22"/>
  <c r="VU265" i="22"/>
  <c r="VU32" i="22"/>
  <c r="RD182" i="22"/>
  <c r="RD231" i="22"/>
  <c r="VT34" i="22"/>
  <c r="VT16" i="22"/>
  <c r="VT18" i="22"/>
  <c r="RD198" i="22"/>
  <c r="RV127" i="22"/>
  <c r="RV218" i="22"/>
  <c r="VT94" i="22"/>
  <c r="VT72" i="22"/>
  <c r="VT13" i="22"/>
  <c r="VU83" i="22"/>
  <c r="VU235" i="22"/>
  <c r="VT70" i="22"/>
  <c r="VT267" i="22"/>
  <c r="RV130" i="22"/>
  <c r="VT99" i="22"/>
  <c r="VU241" i="22"/>
  <c r="VT10" i="22"/>
  <c r="VT271" i="22"/>
  <c r="RV143" i="22"/>
  <c r="RD295" i="22"/>
  <c r="VT8" i="22"/>
  <c r="RV137" i="22"/>
  <c r="VT254" i="22"/>
  <c r="VT166" i="22"/>
  <c r="VT52" i="22"/>
  <c r="VT162" i="22"/>
  <c r="RD297" i="22"/>
  <c r="RV290" i="22"/>
  <c r="RV286" i="22"/>
  <c r="RV142" i="22"/>
  <c r="VT44" i="22"/>
  <c r="RV288" i="22"/>
  <c r="RV135" i="22"/>
  <c r="VT75" i="22"/>
  <c r="RD181" i="22"/>
  <c r="VT47" i="22"/>
  <c r="VT49" i="22"/>
  <c r="RV289" i="22"/>
  <c r="VU36" i="22"/>
  <c r="VT62" i="22"/>
  <c r="VT14" i="22"/>
  <c r="VT48" i="22"/>
  <c r="VU105" i="22"/>
  <c r="RD190" i="22"/>
  <c r="RD240" i="22"/>
  <c r="VT167" i="22"/>
  <c r="VT117" i="22"/>
  <c r="VT77" i="22"/>
  <c r="VT116" i="22"/>
  <c r="VT5" i="22"/>
  <c r="RD197" i="22"/>
  <c r="RE298" i="22"/>
  <c r="VT262" i="22"/>
  <c r="VT103" i="22"/>
  <c r="VT164" i="22"/>
  <c r="VT256" i="22"/>
  <c r="RD229" i="22"/>
  <c r="RV144" i="22"/>
  <c r="RD301" i="22"/>
  <c r="VT211" i="22"/>
  <c r="RV140" i="22"/>
  <c r="VU261" i="22"/>
  <c r="VT56" i="22"/>
  <c r="VT157" i="22"/>
  <c r="VU79" i="22"/>
  <c r="VT202" i="22"/>
  <c r="VT46" i="22"/>
  <c r="RD185" i="22"/>
  <c r="VU273" i="22"/>
  <c r="VU50" i="22"/>
  <c r="RD294" i="22"/>
  <c r="VT59" i="22"/>
  <c r="VU80" i="22"/>
  <c r="VT28" i="22"/>
  <c r="RD296" i="22"/>
  <c r="VT170" i="22"/>
  <c r="RD183" i="22"/>
  <c r="RD184" i="22"/>
  <c r="VT43" i="22"/>
  <c r="VT9" i="22"/>
  <c r="VU91" i="22"/>
  <c r="RD234" i="22"/>
  <c r="VU100" i="22"/>
  <c r="RD186" i="22"/>
  <c r="VU120" i="22"/>
  <c r="VT154" i="22"/>
  <c r="RV136" i="22"/>
  <c r="RV128" i="22"/>
  <c r="RD299" i="22"/>
  <c r="VT159" i="22"/>
  <c r="RD232" i="22"/>
  <c r="VT81" i="22"/>
  <c r="VT156" i="22"/>
  <c r="RD311" i="22"/>
  <c r="VT84" i="22"/>
  <c r="RD310" i="22"/>
  <c r="VT58" i="22"/>
  <c r="RV284" i="22"/>
  <c r="VT87" i="22"/>
  <c r="RV291" i="22"/>
  <c r="VT39" i="22"/>
  <c r="RD314" i="22"/>
  <c r="VT118" i="22"/>
  <c r="VT57" i="22"/>
  <c r="VT112" i="22"/>
  <c r="VT102" i="22"/>
  <c r="RD313" i="22"/>
  <c r="VT238" i="22"/>
  <c r="RD225" i="22"/>
  <c r="RD309" i="22"/>
  <c r="RD173" i="22"/>
  <c r="VT252" i="22"/>
  <c r="VT169" i="22"/>
  <c r="VU201" i="22"/>
  <c r="RD308" i="22"/>
  <c r="VT255" i="22"/>
  <c r="RD315" i="22"/>
  <c r="VT21" i="22"/>
  <c r="VT150" i="22"/>
  <c r="VU68" i="22"/>
  <c r="VT176" i="22"/>
  <c r="VT115" i="22"/>
  <c r="RV217" i="22"/>
  <c r="RD305" i="22"/>
  <c r="VT51" i="22"/>
  <c r="RV134" i="22"/>
  <c r="RV292" i="22"/>
  <c r="RD191" i="22"/>
  <c r="VT260" i="22"/>
  <c r="VT237" i="22"/>
  <c r="VT15" i="22"/>
  <c r="VT205" i="22"/>
  <c r="VT7" i="22"/>
  <c r="VU204" i="22"/>
  <c r="VT93" i="22"/>
  <c r="RD320" i="22"/>
  <c r="VT92" i="22"/>
  <c r="RD226" i="22"/>
  <c r="VU146" i="22"/>
  <c r="VT213" i="22"/>
  <c r="VT270" i="22"/>
  <c r="VT259" i="22"/>
  <c r="RV282" i="22"/>
  <c r="VT66" i="22"/>
  <c r="RV285" i="22"/>
  <c r="VT65" i="22"/>
  <c r="VU319" i="22"/>
  <c r="RD175" i="22"/>
  <c r="VT107" i="22"/>
  <c r="RD302" i="22"/>
  <c r="VT212" i="22"/>
  <c r="VT78" i="22"/>
  <c r="RD223" i="22"/>
  <c r="VU163" i="22"/>
  <c r="VT158" i="22"/>
  <c r="VT168" i="22"/>
  <c r="VT86" i="22"/>
  <c r="RD228" i="22"/>
  <c r="VT214" i="22"/>
  <c r="RD239" i="22"/>
  <c r="VT69" i="22"/>
  <c r="RD317" i="22"/>
  <c r="RD221" i="22"/>
  <c r="VT41" i="22"/>
  <c r="RD199" i="22"/>
  <c r="VT147" i="22"/>
  <c r="VT122" i="22"/>
  <c r="VU123" i="22"/>
  <c r="VT76" i="22"/>
  <c r="VT30" i="22"/>
  <c r="VT203" i="22"/>
  <c r="VT63" i="22"/>
  <c r="VV73" i="22"/>
  <c r="VU161" i="22"/>
  <c r="VT244" i="22"/>
  <c r="RD179" i="22"/>
  <c r="VT264" i="22"/>
  <c r="RD307" i="22"/>
  <c r="VU177" i="22"/>
  <c r="VU88" i="22"/>
  <c r="RD280" i="22" l="1"/>
  <c r="RD279" i="22"/>
  <c r="RD278" i="22"/>
  <c r="RD276" i="22"/>
  <c r="RD277" i="22"/>
  <c r="RD274" i="22"/>
  <c r="RD275" i="22"/>
  <c r="RD243" i="22"/>
  <c r="VU89" i="22"/>
  <c r="VV97" i="22"/>
  <c r="VU90" i="22"/>
  <c r="VU165" i="22"/>
  <c r="VU109" i="22"/>
  <c r="VU257" i="22"/>
  <c r="VU96" i="22"/>
  <c r="VU113" i="22"/>
  <c r="VV177" i="22"/>
  <c r="VU63" i="22"/>
  <c r="VU147" i="22"/>
  <c r="RE221" i="22"/>
  <c r="VU158" i="22"/>
  <c r="RE175" i="22"/>
  <c r="VU213" i="22"/>
  <c r="VU205" i="22"/>
  <c r="VU51" i="22"/>
  <c r="RE315" i="22"/>
  <c r="RE225" i="22"/>
  <c r="RE314" i="22"/>
  <c r="RE311" i="22"/>
  <c r="VV80" i="22"/>
  <c r="VU202" i="22"/>
  <c r="VU211" i="22"/>
  <c r="RE229" i="22"/>
  <c r="VU116" i="22"/>
  <c r="VU14" i="22"/>
  <c r="VU99" i="22"/>
  <c r="VV163" i="22"/>
  <c r="RE302" i="22"/>
  <c r="VV146" i="22"/>
  <c r="VU93" i="22"/>
  <c r="RE191" i="22"/>
  <c r="RE305" i="22"/>
  <c r="VU255" i="22"/>
  <c r="VU57" i="22"/>
  <c r="VV100" i="22"/>
  <c r="VU9" i="22"/>
  <c r="VV273" i="22"/>
  <c r="VV79" i="22"/>
  <c r="VV261" i="22"/>
  <c r="RE301" i="22"/>
  <c r="VU256" i="22"/>
  <c r="RF298" i="22"/>
  <c r="VU77" i="22"/>
  <c r="RE190" i="22"/>
  <c r="VU49" i="22"/>
  <c r="RW135" i="22"/>
  <c r="RW286" i="22"/>
  <c r="VU52" i="22"/>
  <c r="RW137" i="22"/>
  <c r="VU271" i="22"/>
  <c r="RW130" i="22"/>
  <c r="VU94" i="22"/>
  <c r="VU18" i="22"/>
  <c r="RE182" i="22"/>
  <c r="RW133" i="22"/>
  <c r="VV208" i="22"/>
  <c r="VU23" i="22"/>
  <c r="VU95" i="22"/>
  <c r="VU114" i="22"/>
  <c r="VV124" i="22"/>
  <c r="VU35" i="22"/>
  <c r="VU250" i="22"/>
  <c r="VU110" i="22"/>
  <c r="VU54" i="22"/>
  <c r="RE233" i="22"/>
  <c r="VU25" i="22"/>
  <c r="VU20" i="22"/>
  <c r="VU31" i="22"/>
  <c r="VU249" i="22"/>
  <c r="VU188" i="22"/>
  <c r="VU29" i="22"/>
  <c r="VU245" i="22"/>
  <c r="RE174" i="22"/>
  <c r="VU145" i="22"/>
  <c r="VU74" i="22"/>
  <c r="RE178" i="22"/>
  <c r="VV106" i="22"/>
  <c r="VU160" i="22"/>
  <c r="VU19" i="22"/>
  <c r="RW215" i="22"/>
  <c r="VU242" i="22"/>
  <c r="RE303" i="22"/>
  <c r="RE307" i="22"/>
  <c r="VV319" i="22"/>
  <c r="RW282" i="22"/>
  <c r="VV68" i="22"/>
  <c r="VU252" i="22"/>
  <c r="VU238" i="22"/>
  <c r="VU39" i="22"/>
  <c r="VU58" i="22"/>
  <c r="VU156" i="22"/>
  <c r="RE299" i="22"/>
  <c r="VU154" i="22"/>
  <c r="VU170" i="22"/>
  <c r="VV123" i="22"/>
  <c r="RE223" i="22"/>
  <c r="VU259" i="22"/>
  <c r="RW217" i="22"/>
  <c r="RW291" i="22"/>
  <c r="RE310" i="22"/>
  <c r="VU81" i="22"/>
  <c r="RW128" i="22"/>
  <c r="VV120" i="22"/>
  <c r="RE234" i="22"/>
  <c r="VU43" i="22"/>
  <c r="RE296" i="22"/>
  <c r="VU59" i="22"/>
  <c r="RE185" i="22"/>
  <c r="VU157" i="22"/>
  <c r="RW140" i="22"/>
  <c r="RW144" i="22"/>
  <c r="VU164" i="22"/>
  <c r="RE197" i="22"/>
  <c r="VU117" i="22"/>
  <c r="VV105" i="22"/>
  <c r="VU62" i="22"/>
  <c r="VU47" i="22"/>
  <c r="RW288" i="22"/>
  <c r="RW290" i="22"/>
  <c r="VU166" i="22"/>
  <c r="VU8" i="22"/>
  <c r="VU10" i="22"/>
  <c r="VU267" i="22"/>
  <c r="VV83" i="22"/>
  <c r="RW218" i="22"/>
  <c r="VU16" i="22"/>
  <c r="VV32" i="22"/>
  <c r="VU108" i="22"/>
  <c r="VU149" i="22"/>
  <c r="VV247" i="22"/>
  <c r="VU119" i="22"/>
  <c r="VU64" i="22"/>
  <c r="VU248" i="22"/>
  <c r="VU152" i="22"/>
  <c r="RW139" i="22"/>
  <c r="VU12" i="22"/>
  <c r="RW129" i="22"/>
  <c r="VU45" i="22"/>
  <c r="VU246" i="22"/>
  <c r="RW281" i="22"/>
  <c r="VV53" i="22"/>
  <c r="VU60" i="22"/>
  <c r="VU209" i="22"/>
  <c r="VU206" i="22"/>
  <c r="RW287" i="22"/>
  <c r="VV42" i="22"/>
  <c r="VU207" i="22"/>
  <c r="VU98" i="22"/>
  <c r="RE230" i="22"/>
  <c r="VU151" i="22"/>
  <c r="RE196" i="22"/>
  <c r="RE220" i="22"/>
  <c r="VV210" i="22"/>
  <c r="VW82" i="22"/>
  <c r="VV204" i="22"/>
  <c r="RW292" i="22"/>
  <c r="VU150" i="22"/>
  <c r="RE308" i="22"/>
  <c r="RE313" i="22"/>
  <c r="VU244" i="22"/>
  <c r="VU76" i="22"/>
  <c r="RE317" i="22"/>
  <c r="VU30" i="22"/>
  <c r="VU41" i="22"/>
  <c r="VU107" i="22"/>
  <c r="VU65" i="22"/>
  <c r="RE226" i="22"/>
  <c r="VU15" i="22"/>
  <c r="RE173" i="22"/>
  <c r="VU264" i="22"/>
  <c r="VU122" i="22"/>
  <c r="VU168" i="22"/>
  <c r="VU270" i="22"/>
  <c r="VV201" i="22"/>
  <c r="RE309" i="22"/>
  <c r="VU102" i="22"/>
  <c r="VU118" i="22"/>
  <c r="VU87" i="22"/>
  <c r="VU84" i="22"/>
  <c r="RE232" i="22"/>
  <c r="RW136" i="22"/>
  <c r="RE186" i="22"/>
  <c r="VV91" i="22"/>
  <c r="RE184" i="22"/>
  <c r="VU28" i="22"/>
  <c r="RE294" i="22"/>
  <c r="VU46" i="22"/>
  <c r="VU103" i="22"/>
  <c r="VU5" i="22"/>
  <c r="VU167" i="22"/>
  <c r="VU48" i="22"/>
  <c r="VV36" i="22"/>
  <c r="RE181" i="22"/>
  <c r="VU44" i="22"/>
  <c r="RE297" i="22"/>
  <c r="RE295" i="22"/>
  <c r="VV241" i="22"/>
  <c r="VU70" i="22"/>
  <c r="VU13" i="22"/>
  <c r="RW127" i="22"/>
  <c r="VU34" i="22"/>
  <c r="VV265" i="22"/>
  <c r="VU272" i="22"/>
  <c r="VU253" i="22"/>
  <c r="VU61" i="22"/>
  <c r="RE316" i="22"/>
  <c r="RE300" i="22"/>
  <c r="VU187" i="22"/>
  <c r="RE219" i="22"/>
  <c r="VU33" i="22"/>
  <c r="RW138" i="22"/>
  <c r="RE222" i="22"/>
  <c r="RE224" i="22"/>
  <c r="VU71" i="22"/>
  <c r="RE304" i="22"/>
  <c r="VU148" i="22"/>
  <c r="VU263" i="22"/>
  <c r="VU153" i="22"/>
  <c r="VU266" i="22"/>
  <c r="RE293" i="22"/>
  <c r="RE321" i="22"/>
  <c r="VU40" i="22"/>
  <c r="VU268" i="22"/>
  <c r="VU37" i="22"/>
  <c r="RW132" i="22"/>
  <c r="RE322" i="22"/>
  <c r="RE312" i="22"/>
  <c r="VV101" i="22"/>
  <c r="VV67" i="22"/>
  <c r="RW216" i="22"/>
  <c r="RE236" i="22"/>
  <c r="RW131" i="22"/>
  <c r="VU26" i="22"/>
  <c r="VU203" i="22"/>
  <c r="RE199" i="22"/>
  <c r="RE228" i="22"/>
  <c r="VU69" i="22"/>
  <c r="VV88" i="22"/>
  <c r="VW73" i="22"/>
  <c r="RE239" i="22"/>
  <c r="VU78" i="22"/>
  <c r="RW285" i="22"/>
  <c r="VU92" i="22"/>
  <c r="VU7" i="22"/>
  <c r="VU237" i="22"/>
  <c r="RW134" i="22"/>
  <c r="VU115" i="22"/>
  <c r="VU21" i="22"/>
  <c r="VV161" i="22"/>
  <c r="VU86" i="22"/>
  <c r="RE179" i="22"/>
  <c r="VU214" i="22"/>
  <c r="VU212" i="22"/>
  <c r="VU66" i="22"/>
  <c r="RE320" i="22"/>
  <c r="VU260" i="22"/>
  <c r="VU176" i="22"/>
  <c r="VU169" i="22"/>
  <c r="VU112" i="22"/>
  <c r="RW284" i="22"/>
  <c r="VU159" i="22"/>
  <c r="RE183" i="22"/>
  <c r="VV50" i="22"/>
  <c r="VU56" i="22"/>
  <c r="VU262" i="22"/>
  <c r="RE240" i="22"/>
  <c r="RW289" i="22"/>
  <c r="VU75" i="22"/>
  <c r="RW142" i="22"/>
  <c r="VU162" i="22"/>
  <c r="VU254" i="22"/>
  <c r="RW143" i="22"/>
  <c r="VV235" i="22"/>
  <c r="VU72" i="22"/>
  <c r="RE198" i="22"/>
  <c r="RE231" i="22"/>
  <c r="VV269" i="22"/>
  <c r="RE200" i="22"/>
  <c r="VU27" i="22"/>
  <c r="RE172" i="22"/>
  <c r="VU24" i="22"/>
  <c r="VU6" i="22"/>
  <c r="VU126" i="22"/>
  <c r="VU111" i="22"/>
  <c r="RE195" i="22"/>
  <c r="VV104" i="22"/>
  <c r="VU22" i="22"/>
  <c r="RE306" i="22"/>
  <c r="VU55" i="22"/>
  <c r="VU155" i="22"/>
  <c r="RE194" i="22"/>
  <c r="VU17" i="22"/>
  <c r="RE193" i="22"/>
  <c r="RW141" i="22"/>
  <c r="VU125" i="22"/>
  <c r="RE180" i="22"/>
  <c r="VU11" i="22"/>
  <c r="RE189" i="22"/>
  <c r="VV38" i="22"/>
  <c r="RE227" i="22"/>
  <c r="VU251" i="22"/>
  <c r="RW283" i="22"/>
  <c r="VU171" i="22"/>
  <c r="VU258" i="22"/>
  <c r="VU85" i="22"/>
  <c r="VV121" i="22"/>
  <c r="RE192" i="22"/>
  <c r="RE276" i="22" l="1"/>
  <c r="RE275" i="22"/>
  <c r="RE278" i="22"/>
  <c r="RE274" i="22"/>
  <c r="RE279" i="22"/>
  <c r="RE277" i="22"/>
  <c r="RE280" i="22"/>
  <c r="RE243" i="22"/>
  <c r="VV89" i="22"/>
  <c r="VV90" i="22"/>
  <c r="VW97" i="22"/>
  <c r="VV165" i="22"/>
  <c r="VV109" i="22"/>
  <c r="VV113" i="22"/>
  <c r="VV96" i="22"/>
  <c r="VV257" i="22"/>
  <c r="VV11" i="22"/>
  <c r="RX283" i="22"/>
  <c r="RF189" i="22"/>
  <c r="VV155" i="22"/>
  <c r="RF200" i="22"/>
  <c r="VV254" i="22"/>
  <c r="RX284" i="22"/>
  <c r="VV214" i="22"/>
  <c r="VW161" i="22"/>
  <c r="RX216" i="22"/>
  <c r="VV40" i="22"/>
  <c r="VV71" i="22"/>
  <c r="VV61" i="22"/>
  <c r="VV44" i="22"/>
  <c r="RX136" i="22"/>
  <c r="VV270" i="22"/>
  <c r="VV107" i="22"/>
  <c r="VV150" i="22"/>
  <c r="VW210" i="22"/>
  <c r="VV98" i="22"/>
  <c r="RX281" i="22"/>
  <c r="VV12" i="22"/>
  <c r="VV149" i="22"/>
  <c r="VV8" i="22"/>
  <c r="RF197" i="22"/>
  <c r="VV43" i="22"/>
  <c r="RX217" i="22"/>
  <c r="VV58" i="22"/>
  <c r="VW68" i="22"/>
  <c r="RX215" i="22"/>
  <c r="VV245" i="22"/>
  <c r="VV20" i="22"/>
  <c r="VW208" i="22"/>
  <c r="VV85" i="22"/>
  <c r="VV22" i="22"/>
  <c r="VV72" i="22"/>
  <c r="RF240" i="22"/>
  <c r="VV112" i="22"/>
  <c r="VV7" i="22"/>
  <c r="VX73" i="22"/>
  <c r="RX131" i="22"/>
  <c r="RX132" i="22"/>
  <c r="VV263" i="22"/>
  <c r="RF219" i="22"/>
  <c r="VV253" i="22"/>
  <c r="RF295" i="22"/>
  <c r="VV5" i="22"/>
  <c r="RF184" i="22"/>
  <c r="VV102" i="22"/>
  <c r="VV15" i="22"/>
  <c r="VV244" i="22"/>
  <c r="VV207" i="22"/>
  <c r="VV108" i="22"/>
  <c r="VW83" i="22"/>
  <c r="VV62" i="22"/>
  <c r="RF185" i="22"/>
  <c r="RF310" i="22"/>
  <c r="VV154" i="22"/>
  <c r="RX282" i="22"/>
  <c r="VV19" i="22"/>
  <c r="VV74" i="22"/>
  <c r="VV25" i="22"/>
  <c r="VV110" i="22"/>
  <c r="VV114" i="22"/>
  <c r="VV94" i="22"/>
  <c r="RX137" i="22"/>
  <c r="VV49" i="22"/>
  <c r="RG298" i="22"/>
  <c r="VW79" i="22"/>
  <c r="VW100" i="22"/>
  <c r="RF191" i="22"/>
  <c r="RF302" i="22"/>
  <c r="VV116" i="22"/>
  <c r="VW80" i="22"/>
  <c r="RF314" i="22"/>
  <c r="VV205" i="22"/>
  <c r="RF221" i="22"/>
  <c r="RF193" i="22"/>
  <c r="VV24" i="22"/>
  <c r="VW269" i="22"/>
  <c r="VV162" i="22"/>
  <c r="RF183" i="22"/>
  <c r="RF320" i="22"/>
  <c r="VV21" i="22"/>
  <c r="VV78" i="22"/>
  <c r="RF228" i="22"/>
  <c r="VW67" i="22"/>
  <c r="RF321" i="22"/>
  <c r="RF224" i="22"/>
  <c r="RF300" i="22"/>
  <c r="RX127" i="22"/>
  <c r="RF181" i="22"/>
  <c r="RF232" i="22"/>
  <c r="VV168" i="22"/>
  <c r="VV41" i="22"/>
  <c r="RX292" i="22"/>
  <c r="RF230" i="22"/>
  <c r="VV209" i="22"/>
  <c r="VV64" i="22"/>
  <c r="VV166" i="22"/>
  <c r="VV164" i="22"/>
  <c r="RF234" i="22"/>
  <c r="VV259" i="22"/>
  <c r="VV39" i="22"/>
  <c r="VV29" i="22"/>
  <c r="VV251" i="22"/>
  <c r="VV111" i="22"/>
  <c r="RF227" i="22"/>
  <c r="VV17" i="22"/>
  <c r="VV126" i="22"/>
  <c r="VW235" i="22"/>
  <c r="VV262" i="22"/>
  <c r="VV169" i="22"/>
  <c r="RF179" i="22"/>
  <c r="VV92" i="22"/>
  <c r="RF236" i="22"/>
  <c r="VW101" i="22"/>
  <c r="RF293" i="22"/>
  <c r="RF222" i="22"/>
  <c r="VV13" i="22"/>
  <c r="VV103" i="22"/>
  <c r="VV84" i="22"/>
  <c r="VV122" i="22"/>
  <c r="VV30" i="22"/>
  <c r="RF220" i="22"/>
  <c r="VV60" i="22"/>
  <c r="VV45" i="22"/>
  <c r="VV119" i="22"/>
  <c r="RX290" i="22"/>
  <c r="RX144" i="22"/>
  <c r="VW120" i="22"/>
  <c r="RF223" i="22"/>
  <c r="RF299" i="22"/>
  <c r="VW319" i="22"/>
  <c r="VV160" i="22"/>
  <c r="VV249" i="22"/>
  <c r="VV250" i="22"/>
  <c r="VV95" i="22"/>
  <c r="VV52" i="22"/>
  <c r="VV256" i="22"/>
  <c r="VW273" i="22"/>
  <c r="VV57" i="22"/>
  <c r="VW163" i="22"/>
  <c r="RF229" i="22"/>
  <c r="RF225" i="22"/>
  <c r="VV213" i="22"/>
  <c r="VV147" i="22"/>
  <c r="VV258" i="22"/>
  <c r="RF180" i="22"/>
  <c r="VV55" i="22"/>
  <c r="VW104" i="22"/>
  <c r="RF172" i="22"/>
  <c r="RX142" i="22"/>
  <c r="VV66" i="22"/>
  <c r="VV115" i="22"/>
  <c r="RF239" i="22"/>
  <c r="VW88" i="22"/>
  <c r="RF199" i="22"/>
  <c r="VV37" i="22"/>
  <c r="VV148" i="22"/>
  <c r="VV187" i="22"/>
  <c r="VV272" i="22"/>
  <c r="VW36" i="22"/>
  <c r="VV46" i="22"/>
  <c r="VW91" i="22"/>
  <c r="RF309" i="22"/>
  <c r="RF226" i="22"/>
  <c r="RF313" i="22"/>
  <c r="VW204" i="22"/>
  <c r="VW42" i="22"/>
  <c r="RX139" i="22"/>
  <c r="VW32" i="22"/>
  <c r="VV267" i="22"/>
  <c r="VW105" i="22"/>
  <c r="VV59" i="22"/>
  <c r="RX291" i="22"/>
  <c r="VV238" i="22"/>
  <c r="VV242" i="22"/>
  <c r="VV145" i="22"/>
  <c r="RF233" i="22"/>
  <c r="RX133" i="22"/>
  <c r="VV171" i="22"/>
  <c r="RF194" i="22"/>
  <c r="RF231" i="22"/>
  <c r="VV75" i="22"/>
  <c r="VV159" i="22"/>
  <c r="VV212" i="22"/>
  <c r="RX134" i="22"/>
  <c r="VV203" i="22"/>
  <c r="RF312" i="22"/>
  <c r="VV266" i="22"/>
  <c r="RX138" i="22"/>
  <c r="RF316" i="22"/>
  <c r="VW265" i="22"/>
  <c r="RF297" i="22"/>
  <c r="RF186" i="22"/>
  <c r="VV264" i="22"/>
  <c r="RF317" i="22"/>
  <c r="VX82" i="22"/>
  <c r="RX287" i="22"/>
  <c r="VW53" i="22"/>
  <c r="RX129" i="22"/>
  <c r="VV16" i="22"/>
  <c r="RX288" i="22"/>
  <c r="RX140" i="22"/>
  <c r="RX128" i="22"/>
  <c r="VW123" i="22"/>
  <c r="VV252" i="22"/>
  <c r="VW106" i="22"/>
  <c r="VV188" i="22"/>
  <c r="VV31" i="22"/>
  <c r="VV35" i="22"/>
  <c r="VV23" i="22"/>
  <c r="RF182" i="22"/>
  <c r="RX130" i="22"/>
  <c r="RX286" i="22"/>
  <c r="RF190" i="22"/>
  <c r="RF301" i="22"/>
  <c r="VV255" i="22"/>
  <c r="VV93" i="22"/>
  <c r="VV99" i="22"/>
  <c r="VV211" i="22"/>
  <c r="RF315" i="22"/>
  <c r="RF175" i="22"/>
  <c r="VV63" i="22"/>
  <c r="RF192" i="22"/>
  <c r="VW38" i="22"/>
  <c r="RF306" i="22"/>
  <c r="RF195" i="22"/>
  <c r="VV27" i="22"/>
  <c r="RX143" i="22"/>
  <c r="VV56" i="22"/>
  <c r="VV176" i="22"/>
  <c r="VV86" i="22"/>
  <c r="RX285" i="22"/>
  <c r="VV69" i="22"/>
  <c r="VV268" i="22"/>
  <c r="RF304" i="22"/>
  <c r="VV70" i="22"/>
  <c r="VV48" i="22"/>
  <c r="RF294" i="22"/>
  <c r="VV87" i="22"/>
  <c r="VW201" i="22"/>
  <c r="VV65" i="22"/>
  <c r="RF308" i="22"/>
  <c r="RF196" i="22"/>
  <c r="VV246" i="22"/>
  <c r="VV152" i="22"/>
  <c r="VW247" i="22"/>
  <c r="VV10" i="22"/>
  <c r="VV117" i="22"/>
  <c r="RF296" i="22"/>
  <c r="VV156" i="22"/>
  <c r="RF307" i="22"/>
  <c r="RF174" i="22"/>
  <c r="VV125" i="22"/>
  <c r="VW121" i="22"/>
  <c r="RX141" i="22"/>
  <c r="VV6" i="22"/>
  <c r="RF198" i="22"/>
  <c r="RX289" i="22"/>
  <c r="VW50" i="22"/>
  <c r="VV260" i="22"/>
  <c r="VV237" i="22"/>
  <c r="VV26" i="22"/>
  <c r="RF322" i="22"/>
  <c r="VV153" i="22"/>
  <c r="VV33" i="22"/>
  <c r="VV34" i="22"/>
  <c r="VW241" i="22"/>
  <c r="VV167" i="22"/>
  <c r="VV28" i="22"/>
  <c r="VV118" i="22"/>
  <c r="RF173" i="22"/>
  <c r="VV76" i="22"/>
  <c r="VV151" i="22"/>
  <c r="VV206" i="22"/>
  <c r="VV248" i="22"/>
  <c r="RX218" i="22"/>
  <c r="VV47" i="22"/>
  <c r="VV157" i="22"/>
  <c r="VV81" i="22"/>
  <c r="VV170" i="22"/>
  <c r="RF303" i="22"/>
  <c r="RF178" i="22"/>
  <c r="VV54" i="22"/>
  <c r="VW124" i="22"/>
  <c r="VV18" i="22"/>
  <c r="VV271" i="22"/>
  <c r="RX135" i="22"/>
  <c r="VV77" i="22"/>
  <c r="VW261" i="22"/>
  <c r="VV9" i="22"/>
  <c r="RF305" i="22"/>
  <c r="VW146" i="22"/>
  <c r="VV14" i="22"/>
  <c r="VV202" i="22"/>
  <c r="RF311" i="22"/>
  <c r="VV51" i="22"/>
  <c r="VV158" i="22"/>
  <c r="VW177" i="22"/>
  <c r="RF274" i="22" l="1"/>
  <c r="RF280" i="22"/>
  <c r="RF278" i="22"/>
  <c r="RF277" i="22"/>
  <c r="RF275" i="22"/>
  <c r="RF279" i="22"/>
  <c r="RF276" i="22"/>
  <c r="RF243" i="22"/>
  <c r="VW89" i="22"/>
  <c r="VX97" i="22"/>
  <c r="VW90" i="22"/>
  <c r="VW165" i="22"/>
  <c r="VW109" i="22"/>
  <c r="VW257" i="22"/>
  <c r="VW96" i="22"/>
  <c r="VW113" i="22"/>
  <c r="VW77" i="22"/>
  <c r="VX261" i="22"/>
  <c r="RG178" i="22"/>
  <c r="VW157" i="22"/>
  <c r="RG173" i="22"/>
  <c r="VX121" i="22"/>
  <c r="VW10" i="22"/>
  <c r="VX201" i="22"/>
  <c r="VW70" i="22"/>
  <c r="VW176" i="22"/>
  <c r="RG195" i="22"/>
  <c r="VW63" i="22"/>
  <c r="VW211" i="22"/>
  <c r="VX53" i="22"/>
  <c r="VW264" i="22"/>
  <c r="RG312" i="22"/>
  <c r="VX247" i="22"/>
  <c r="VW87" i="22"/>
  <c r="VW56" i="22"/>
  <c r="VX123" i="22"/>
  <c r="RY287" i="22"/>
  <c r="RG316" i="22"/>
  <c r="VW203" i="22"/>
  <c r="VW159" i="22"/>
  <c r="RG194" i="22"/>
  <c r="VW145" i="22"/>
  <c r="VW59" i="22"/>
  <c r="RY139" i="22"/>
  <c r="VX91" i="22"/>
  <c r="VW272" i="22"/>
  <c r="RG199" i="22"/>
  <c r="VW66" i="22"/>
  <c r="VX104" i="22"/>
  <c r="VW57" i="22"/>
  <c r="VW52" i="22"/>
  <c r="VW249" i="22"/>
  <c r="RG299" i="22"/>
  <c r="RY290" i="22"/>
  <c r="RG220" i="22"/>
  <c r="VW103" i="22"/>
  <c r="RG293" i="22"/>
  <c r="RG179" i="22"/>
  <c r="VW111" i="22"/>
  <c r="VW39" i="22"/>
  <c r="VW166" i="22"/>
  <c r="RG230" i="22"/>
  <c r="RG232" i="22"/>
  <c r="RG300" i="22"/>
  <c r="RG228" i="22"/>
  <c r="RG183" i="22"/>
  <c r="RG193" i="22"/>
  <c r="VX80" i="22"/>
  <c r="VX100" i="22"/>
  <c r="RY137" i="22"/>
  <c r="VW110" i="22"/>
  <c r="VW19" i="22"/>
  <c r="RG185" i="22"/>
  <c r="VW244" i="22"/>
  <c r="VW5" i="22"/>
  <c r="VW263" i="22"/>
  <c r="VW7" i="22"/>
  <c r="VW72" i="22"/>
  <c r="VW20" i="22"/>
  <c r="VW58" i="22"/>
  <c r="VW8" i="22"/>
  <c r="VW98" i="22"/>
  <c r="VW270" i="22"/>
  <c r="VW61" i="22"/>
  <c r="RY284" i="22"/>
  <c r="VW155" i="22"/>
  <c r="RG303" i="22"/>
  <c r="VW34" i="22"/>
  <c r="VW260" i="22"/>
  <c r="VW6" i="22"/>
  <c r="VW125" i="22"/>
  <c r="VW156" i="22"/>
  <c r="RG196" i="22"/>
  <c r="VW69" i="22"/>
  <c r="RG306" i="22"/>
  <c r="RG175" i="22"/>
  <c r="VW99" i="22"/>
  <c r="RG301" i="22"/>
  <c r="RG182" i="22"/>
  <c r="VW188" i="22"/>
  <c r="RY288" i="22"/>
  <c r="RG186" i="22"/>
  <c r="VX204" i="22"/>
  <c r="VW51" i="22"/>
  <c r="VW118" i="22"/>
  <c r="VW54" i="22"/>
  <c r="RY218" i="22"/>
  <c r="VW151" i="22"/>
  <c r="VW28" i="22"/>
  <c r="VW26" i="22"/>
  <c r="VW152" i="22"/>
  <c r="RG308" i="22"/>
  <c r="RG294" i="22"/>
  <c r="RG304" i="22"/>
  <c r="RY285" i="22"/>
  <c r="RY143" i="22"/>
  <c r="RG315" i="22"/>
  <c r="RG190" i="22"/>
  <c r="VW23" i="22"/>
  <c r="VW16" i="22"/>
  <c r="RY138" i="22"/>
  <c r="VW75" i="22"/>
  <c r="VW171" i="22"/>
  <c r="VW242" i="22"/>
  <c r="VX105" i="22"/>
  <c r="RG313" i="22"/>
  <c r="VW46" i="22"/>
  <c r="VW187" i="22"/>
  <c r="VX88" i="22"/>
  <c r="VW55" i="22"/>
  <c r="VW147" i="22"/>
  <c r="RG229" i="22"/>
  <c r="VX273" i="22"/>
  <c r="RG223" i="22"/>
  <c r="VW119" i="22"/>
  <c r="VW30" i="22"/>
  <c r="VW13" i="22"/>
  <c r="VX101" i="22"/>
  <c r="VW169" i="22"/>
  <c r="VW126" i="22"/>
  <c r="VW251" i="22"/>
  <c r="VW259" i="22"/>
  <c r="VW64" i="22"/>
  <c r="RY292" i="22"/>
  <c r="RG224" i="22"/>
  <c r="VW78" i="22"/>
  <c r="VW162" i="22"/>
  <c r="RG221" i="22"/>
  <c r="VW116" i="22"/>
  <c r="VX79" i="22"/>
  <c r="VW94" i="22"/>
  <c r="VW25" i="22"/>
  <c r="RY282" i="22"/>
  <c r="VW62" i="22"/>
  <c r="VW15" i="22"/>
  <c r="RG295" i="22"/>
  <c r="RY132" i="22"/>
  <c r="VW22" i="22"/>
  <c r="VW245" i="22"/>
  <c r="RY217" i="22"/>
  <c r="VW149" i="22"/>
  <c r="VX210" i="22"/>
  <c r="RY136" i="22"/>
  <c r="VW71" i="22"/>
  <c r="VW254" i="22"/>
  <c r="RG189" i="22"/>
  <c r="VX124" i="22"/>
  <c r="RG305" i="22"/>
  <c r="VX50" i="22"/>
  <c r="RG296" i="22"/>
  <c r="VX38" i="22"/>
  <c r="VW93" i="22"/>
  <c r="VX106" i="22"/>
  <c r="VY82" i="22"/>
  <c r="VW47" i="22"/>
  <c r="RG322" i="22"/>
  <c r="RY135" i="22"/>
  <c r="VW9" i="22"/>
  <c r="VW248" i="22"/>
  <c r="VW167" i="22"/>
  <c r="RY289" i="22"/>
  <c r="RG174" i="22"/>
  <c r="VW117" i="22"/>
  <c r="VW246" i="22"/>
  <c r="VW65" i="22"/>
  <c r="VW48" i="22"/>
  <c r="VW268" i="22"/>
  <c r="VW86" i="22"/>
  <c r="VW27" i="22"/>
  <c r="RG192" i="22"/>
  <c r="VW255" i="22"/>
  <c r="RY286" i="22"/>
  <c r="VW35" i="22"/>
  <c r="RY128" i="22"/>
  <c r="RY129" i="22"/>
  <c r="RG317" i="22"/>
  <c r="RG297" i="22"/>
  <c r="VW266" i="22"/>
  <c r="RY134" i="22"/>
  <c r="RG231" i="22"/>
  <c r="RY133" i="22"/>
  <c r="VW238" i="22"/>
  <c r="VW267" i="22"/>
  <c r="VX42" i="22"/>
  <c r="RG226" i="22"/>
  <c r="VX36" i="22"/>
  <c r="VW148" i="22"/>
  <c r="RG239" i="22"/>
  <c r="RY142" i="22"/>
  <c r="RG180" i="22"/>
  <c r="VW213" i="22"/>
  <c r="VX163" i="22"/>
  <c r="VW256" i="22"/>
  <c r="VW95" i="22"/>
  <c r="VW160" i="22"/>
  <c r="VX120" i="22"/>
  <c r="VW45" i="22"/>
  <c r="VW122" i="22"/>
  <c r="RG236" i="22"/>
  <c r="VW262" i="22"/>
  <c r="VW17" i="22"/>
  <c r="VW29" i="22"/>
  <c r="RG234" i="22"/>
  <c r="VW41" i="22"/>
  <c r="RG181" i="22"/>
  <c r="RG321" i="22"/>
  <c r="VW21" i="22"/>
  <c r="VX269" i="22"/>
  <c r="VW205" i="22"/>
  <c r="RG302" i="22"/>
  <c r="RH298" i="22"/>
  <c r="VW154" i="22"/>
  <c r="VX83" i="22"/>
  <c r="VW207" i="22"/>
  <c r="VW102" i="22"/>
  <c r="VW253" i="22"/>
  <c r="RY131" i="22"/>
  <c r="VW112" i="22"/>
  <c r="VW85" i="22"/>
  <c r="RY215" i="22"/>
  <c r="VW43" i="22"/>
  <c r="VW12" i="22"/>
  <c r="VW150" i="22"/>
  <c r="VW40" i="22"/>
  <c r="VX161" i="22"/>
  <c r="RG200" i="22"/>
  <c r="RY283" i="22"/>
  <c r="VX146" i="22"/>
  <c r="VW206" i="22"/>
  <c r="RG311" i="22"/>
  <c r="VW170" i="22"/>
  <c r="VW202" i="22"/>
  <c r="VW271" i="22"/>
  <c r="VW81" i="22"/>
  <c r="VW76" i="22"/>
  <c r="VW33" i="22"/>
  <c r="RY141" i="22"/>
  <c r="VX177" i="22"/>
  <c r="VW158" i="22"/>
  <c r="VW14" i="22"/>
  <c r="VW18" i="22"/>
  <c r="VX241" i="22"/>
  <c r="VW153" i="22"/>
  <c r="VW237" i="22"/>
  <c r="RG198" i="22"/>
  <c r="RG307" i="22"/>
  <c r="RY130" i="22"/>
  <c r="VW31" i="22"/>
  <c r="VW252" i="22"/>
  <c r="RY140" i="22"/>
  <c r="VX265" i="22"/>
  <c r="VW212" i="22"/>
  <c r="RG233" i="22"/>
  <c r="RY291" i="22"/>
  <c r="VX32" i="22"/>
  <c r="RG309" i="22"/>
  <c r="VW37" i="22"/>
  <c r="VW115" i="22"/>
  <c r="RG172" i="22"/>
  <c r="VW258" i="22"/>
  <c r="RG225" i="22"/>
  <c r="VW250" i="22"/>
  <c r="VX319" i="22"/>
  <c r="RY144" i="22"/>
  <c r="VW60" i="22"/>
  <c r="VW84" i="22"/>
  <c r="RG222" i="22"/>
  <c r="VW92" i="22"/>
  <c r="VX235" i="22"/>
  <c r="RG227" i="22"/>
  <c r="VW164" i="22"/>
  <c r="VW209" i="22"/>
  <c r="VW168" i="22"/>
  <c r="RY127" i="22"/>
  <c r="VX67" i="22"/>
  <c r="RG320" i="22"/>
  <c r="VW24" i="22"/>
  <c r="RG314" i="22"/>
  <c r="RG191" i="22"/>
  <c r="VW49" i="22"/>
  <c r="VW114" i="22"/>
  <c r="VW74" i="22"/>
  <c r="RG310" i="22"/>
  <c r="VW108" i="22"/>
  <c r="RG184" i="22"/>
  <c r="RG219" i="22"/>
  <c r="VY73" i="22"/>
  <c r="RG240" i="22"/>
  <c r="VX208" i="22"/>
  <c r="VX68" i="22"/>
  <c r="RG197" i="22"/>
  <c r="RY281" i="22"/>
  <c r="VW107" i="22"/>
  <c r="VW44" i="22"/>
  <c r="RY216" i="22"/>
  <c r="VW214" i="22"/>
  <c r="VW11" i="22"/>
  <c r="RG277" i="22" l="1"/>
  <c r="RG276" i="22"/>
  <c r="RG278" i="22"/>
  <c r="RG279" i="22"/>
  <c r="RG280" i="22"/>
  <c r="RG275" i="22"/>
  <c r="RG274" i="22"/>
  <c r="RG243" i="22"/>
  <c r="VX89" i="22"/>
  <c r="VX90" i="22"/>
  <c r="VY97" i="22"/>
  <c r="VX165" i="22"/>
  <c r="VX109" i="22"/>
  <c r="VX113" i="22"/>
  <c r="VX96" i="22"/>
  <c r="VX257" i="22"/>
  <c r="VY208" i="22"/>
  <c r="RH184" i="22"/>
  <c r="RH314" i="22"/>
  <c r="VY319" i="22"/>
  <c r="VX37" i="22"/>
  <c r="VX212" i="22"/>
  <c r="VX153" i="22"/>
  <c r="VX76" i="22"/>
  <c r="RZ283" i="22"/>
  <c r="RZ215" i="22"/>
  <c r="VX154" i="22"/>
  <c r="RH321" i="22"/>
  <c r="RH236" i="22"/>
  <c r="VY120" i="22"/>
  <c r="VY163" i="22"/>
  <c r="VY42" i="22"/>
  <c r="RH317" i="22"/>
  <c r="RH192" i="22"/>
  <c r="RH174" i="22"/>
  <c r="VX248" i="22"/>
  <c r="VX93" i="22"/>
  <c r="VX94" i="22"/>
  <c r="RZ292" i="22"/>
  <c r="VX30" i="22"/>
  <c r="VX55" i="22"/>
  <c r="VX242" i="22"/>
  <c r="VX23" i="22"/>
  <c r="VX152" i="22"/>
  <c r="RH186" i="22"/>
  <c r="VX69" i="22"/>
  <c r="RH303" i="22"/>
  <c r="VX61" i="22"/>
  <c r="VX263" i="22"/>
  <c r="VY100" i="22"/>
  <c r="RH228" i="22"/>
  <c r="RH179" i="22"/>
  <c r="RZ139" i="22"/>
  <c r="RZ281" i="22"/>
  <c r="VX24" i="22"/>
  <c r="RH227" i="22"/>
  <c r="VX250" i="22"/>
  <c r="RZ130" i="22"/>
  <c r="VX81" i="22"/>
  <c r="RH200" i="22"/>
  <c r="VX85" i="22"/>
  <c r="VX102" i="22"/>
  <c r="VX205" i="22"/>
  <c r="VX29" i="22"/>
  <c r="VX160" i="22"/>
  <c r="VX148" i="22"/>
  <c r="RZ134" i="22"/>
  <c r="RZ286" i="22"/>
  <c r="VX65" i="22"/>
  <c r="VY38" i="22"/>
  <c r="VX71" i="22"/>
  <c r="RZ132" i="22"/>
  <c r="VY79" i="22"/>
  <c r="VX64" i="22"/>
  <c r="VX119" i="22"/>
  <c r="VY273" i="22"/>
  <c r="RH313" i="22"/>
  <c r="RH190" i="22"/>
  <c r="VX118" i="22"/>
  <c r="VX99" i="22"/>
  <c r="VX155" i="22"/>
  <c r="VX20" i="22"/>
  <c r="VX19" i="22"/>
  <c r="RH300" i="22"/>
  <c r="RH293" i="22"/>
  <c r="RH299" i="22"/>
  <c r="RH199" i="22"/>
  <c r="VX59" i="22"/>
  <c r="VX203" i="22"/>
  <c r="VX56" i="22"/>
  <c r="VX264" i="22"/>
  <c r="RH195" i="22"/>
  <c r="VX10" i="22"/>
  <c r="VX157" i="22"/>
  <c r="VX214" i="22"/>
  <c r="RH240" i="22"/>
  <c r="VX114" i="22"/>
  <c r="VX168" i="22"/>
  <c r="VX84" i="22"/>
  <c r="VX258" i="22"/>
  <c r="RZ291" i="22"/>
  <c r="VY265" i="22"/>
  <c r="RH307" i="22"/>
  <c r="VY241" i="22"/>
  <c r="VY177" i="22"/>
  <c r="RH311" i="22"/>
  <c r="VX150" i="22"/>
  <c r="RH181" i="22"/>
  <c r="VX213" i="22"/>
  <c r="VX267" i="22"/>
  <c r="RZ129" i="22"/>
  <c r="VX27" i="22"/>
  <c r="RZ289" i="22"/>
  <c r="VX47" i="22"/>
  <c r="VY124" i="22"/>
  <c r="RZ217" i="22"/>
  <c r="VX62" i="22"/>
  <c r="VX78" i="22"/>
  <c r="VX169" i="22"/>
  <c r="VX171" i="22"/>
  <c r="RH304" i="22"/>
  <c r="VX28" i="22"/>
  <c r="RZ288" i="22"/>
  <c r="VX6" i="22"/>
  <c r="VX270" i="22"/>
  <c r="VX5" i="22"/>
  <c r="VY80" i="22"/>
  <c r="VX39" i="22"/>
  <c r="RH197" i="22"/>
  <c r="VX49" i="22"/>
  <c r="VX209" i="22"/>
  <c r="VY235" i="22"/>
  <c r="RH309" i="22"/>
  <c r="RZ140" i="22"/>
  <c r="VX18" i="22"/>
  <c r="VX271" i="22"/>
  <c r="VX12" i="22"/>
  <c r="VX207" i="22"/>
  <c r="VY269" i="22"/>
  <c r="VX17" i="22"/>
  <c r="VX95" i="22"/>
  <c r="VX238" i="22"/>
  <c r="RZ128" i="22"/>
  <c r="VX86" i="22"/>
  <c r="VZ82" i="22"/>
  <c r="RH189" i="22"/>
  <c r="VX245" i="22"/>
  <c r="RZ282" i="22"/>
  <c r="RH224" i="22"/>
  <c r="RH223" i="22"/>
  <c r="VX16" i="22"/>
  <c r="RH294" i="22"/>
  <c r="VX151" i="22"/>
  <c r="VX188" i="22"/>
  <c r="RH196" i="22"/>
  <c r="RZ284" i="22"/>
  <c r="VX72" i="22"/>
  <c r="VX110" i="22"/>
  <c r="RH232" i="22"/>
  <c r="VX103" i="22"/>
  <c r="VX249" i="22"/>
  <c r="VX272" i="22"/>
  <c r="VX145" i="22"/>
  <c r="RH316" i="22"/>
  <c r="VX87" i="22"/>
  <c r="VY53" i="22"/>
  <c r="VX176" i="22"/>
  <c r="VY121" i="22"/>
  <c r="RH178" i="22"/>
  <c r="RZ216" i="22"/>
  <c r="VX108" i="22"/>
  <c r="RH320" i="22"/>
  <c r="VX60" i="22"/>
  <c r="RH172" i="22"/>
  <c r="RH233" i="22"/>
  <c r="RH198" i="22"/>
  <c r="RZ141" i="22"/>
  <c r="VX206" i="22"/>
  <c r="VY161" i="22"/>
  <c r="VX112" i="22"/>
  <c r="VX41" i="22"/>
  <c r="VX122" i="22"/>
  <c r="RH180" i="22"/>
  <c r="VY36" i="22"/>
  <c r="VX266" i="22"/>
  <c r="VX255" i="22"/>
  <c r="VX246" i="22"/>
  <c r="VX9" i="22"/>
  <c r="RH296" i="22"/>
  <c r="RZ136" i="22"/>
  <c r="RH295" i="22"/>
  <c r="VX116" i="22"/>
  <c r="VX259" i="22"/>
  <c r="VY101" i="22"/>
  <c r="RH229" i="22"/>
  <c r="VY88" i="22"/>
  <c r="VX75" i="22"/>
  <c r="RH315" i="22"/>
  <c r="VX51" i="22"/>
  <c r="RH175" i="22"/>
  <c r="VX260" i="22"/>
  <c r="VX98" i="22"/>
  <c r="VX244" i="22"/>
  <c r="RH193" i="22"/>
  <c r="VX111" i="22"/>
  <c r="VZ73" i="22"/>
  <c r="VX44" i="22"/>
  <c r="VY68" i="22"/>
  <c r="RH310" i="22"/>
  <c r="VY67" i="22"/>
  <c r="VX92" i="22"/>
  <c r="VX252" i="22"/>
  <c r="VX237" i="22"/>
  <c r="VX33" i="22"/>
  <c r="VX40" i="22"/>
  <c r="RZ131" i="22"/>
  <c r="VY83" i="22"/>
  <c r="RI298" i="22"/>
  <c r="VX45" i="22"/>
  <c r="RZ142" i="22"/>
  <c r="RZ133" i="22"/>
  <c r="VX268" i="22"/>
  <c r="VX167" i="22"/>
  <c r="VY106" i="22"/>
  <c r="VY50" i="22"/>
  <c r="VX22" i="22"/>
  <c r="VX25" i="22"/>
  <c r="VX13" i="22"/>
  <c r="VX147" i="22"/>
  <c r="RH308" i="22"/>
  <c r="RZ218" i="22"/>
  <c r="VY204" i="22"/>
  <c r="RH306" i="22"/>
  <c r="VX34" i="22"/>
  <c r="VX8" i="22"/>
  <c r="RH183" i="22"/>
  <c r="RH230" i="22"/>
  <c r="RH220" i="22"/>
  <c r="VX52" i="22"/>
  <c r="VY104" i="22"/>
  <c r="VY91" i="22"/>
  <c r="RH194" i="22"/>
  <c r="RZ287" i="22"/>
  <c r="VY247" i="22"/>
  <c r="VX211" i="22"/>
  <c r="VX70" i="22"/>
  <c r="RH173" i="22"/>
  <c r="VY261" i="22"/>
  <c r="VX11" i="22"/>
  <c r="RH219" i="22"/>
  <c r="RH191" i="22"/>
  <c r="VX164" i="22"/>
  <c r="RZ144" i="22"/>
  <c r="VX115" i="22"/>
  <c r="VX14" i="22"/>
  <c r="VX202" i="22"/>
  <c r="VY146" i="22"/>
  <c r="VX43" i="22"/>
  <c r="VX21" i="22"/>
  <c r="VX262" i="22"/>
  <c r="VX256" i="22"/>
  <c r="RH226" i="22"/>
  <c r="RH297" i="22"/>
  <c r="VX117" i="22"/>
  <c r="RZ135" i="22"/>
  <c r="VX254" i="22"/>
  <c r="VY210" i="22"/>
  <c r="VX15" i="22"/>
  <c r="RH221" i="22"/>
  <c r="VX251" i="22"/>
  <c r="VX187" i="22"/>
  <c r="VY105" i="22"/>
  <c r="RZ143" i="22"/>
  <c r="VX26" i="22"/>
  <c r="RH182" i="22"/>
  <c r="VX156" i="22"/>
  <c r="VX7" i="22"/>
  <c r="RZ137" i="22"/>
  <c r="VX107" i="22"/>
  <c r="VX74" i="22"/>
  <c r="RZ127" i="22"/>
  <c r="RH222" i="22"/>
  <c r="RH225" i="22"/>
  <c r="VY32" i="22"/>
  <c r="VX31" i="22"/>
  <c r="VX158" i="22"/>
  <c r="VX170" i="22"/>
  <c r="VX253" i="22"/>
  <c r="RH302" i="22"/>
  <c r="RH234" i="22"/>
  <c r="RH239" i="22"/>
  <c r="RH231" i="22"/>
  <c r="VX35" i="22"/>
  <c r="VX48" i="22"/>
  <c r="RH322" i="22"/>
  <c r="RH305" i="22"/>
  <c r="VX149" i="22"/>
  <c r="VX162" i="22"/>
  <c r="VX126" i="22"/>
  <c r="VX46" i="22"/>
  <c r="RZ138" i="22"/>
  <c r="RZ285" i="22"/>
  <c r="VX54" i="22"/>
  <c r="RH301" i="22"/>
  <c r="VX125" i="22"/>
  <c r="VX58" i="22"/>
  <c r="RH185" i="22"/>
  <c r="VX166" i="22"/>
  <c r="RZ290" i="22"/>
  <c r="VX57" i="22"/>
  <c r="VX66" i="22"/>
  <c r="VX159" i="22"/>
  <c r="VY123" i="22"/>
  <c r="RH312" i="22"/>
  <c r="VX63" i="22"/>
  <c r="VY201" i="22"/>
  <c r="VX77" i="22"/>
  <c r="RH279" i="22" l="1"/>
  <c r="RH274" i="22"/>
  <c r="RH278" i="22"/>
  <c r="RH275" i="22"/>
  <c r="RH276" i="22"/>
  <c r="RH277" i="22"/>
  <c r="RH280" i="22"/>
  <c r="RH243" i="22"/>
  <c r="VY89" i="22"/>
  <c r="VZ97" i="22"/>
  <c r="VY90" i="22"/>
  <c r="VY165" i="22"/>
  <c r="VY109" i="22"/>
  <c r="VY257" i="22"/>
  <c r="VY96" i="22"/>
  <c r="VY113" i="22"/>
  <c r="VY77" i="22"/>
  <c r="VZ261" i="22"/>
  <c r="SA290" i="22"/>
  <c r="SA138" i="22"/>
  <c r="RI322" i="22"/>
  <c r="SA127" i="22"/>
  <c r="VZ146" i="22"/>
  <c r="RI191" i="22"/>
  <c r="RI173" i="22"/>
  <c r="SA287" i="22"/>
  <c r="VY52" i="22"/>
  <c r="VZ83" i="22"/>
  <c r="VY237" i="22"/>
  <c r="VY92" i="22"/>
  <c r="VY44" i="22"/>
  <c r="RI175" i="22"/>
  <c r="VY75" i="22"/>
  <c r="VY259" i="22"/>
  <c r="RI296" i="22"/>
  <c r="VY266" i="22"/>
  <c r="VY41" i="22"/>
  <c r="VY206" i="22"/>
  <c r="RI172" i="22"/>
  <c r="SA216" i="22"/>
  <c r="VY272" i="22"/>
  <c r="VY188" i="22"/>
  <c r="VY245" i="22"/>
  <c r="VY17" i="22"/>
  <c r="RI309" i="22"/>
  <c r="VY9" i="22"/>
  <c r="VY57" i="22"/>
  <c r="VY126" i="22"/>
  <c r="VZ32" i="22"/>
  <c r="VY74" i="22"/>
  <c r="VY7" i="22"/>
  <c r="VY26" i="22"/>
  <c r="VY262" i="22"/>
  <c r="VY115" i="22"/>
  <c r="VY70" i="22"/>
  <c r="RI194" i="22"/>
  <c r="RI220" i="22"/>
  <c r="VY8" i="22"/>
  <c r="VY147" i="22"/>
  <c r="VY22" i="22"/>
  <c r="VY268" i="22"/>
  <c r="VY45" i="22"/>
  <c r="SA131" i="22"/>
  <c r="VY252" i="22"/>
  <c r="VZ67" i="22"/>
  <c r="WA73" i="22"/>
  <c r="VY244" i="22"/>
  <c r="VY51" i="22"/>
  <c r="VZ88" i="22"/>
  <c r="VY116" i="22"/>
  <c r="VZ36" i="22"/>
  <c r="SA141" i="22"/>
  <c r="VY60" i="22"/>
  <c r="RI178" i="22"/>
  <c r="VY87" i="22"/>
  <c r="VY249" i="22"/>
  <c r="VY72" i="22"/>
  <c r="VY151" i="22"/>
  <c r="RI223" i="22"/>
  <c r="RI189" i="22"/>
  <c r="SA128" i="22"/>
  <c r="VZ269" i="22"/>
  <c r="VY18" i="22"/>
  <c r="RI197" i="22"/>
  <c r="VY5" i="22"/>
  <c r="SA288" i="22"/>
  <c r="VY171" i="22"/>
  <c r="VY62" i="22"/>
  <c r="SA289" i="22"/>
  <c r="VY213" i="22"/>
  <c r="VY150" i="22"/>
  <c r="RI307" i="22"/>
  <c r="VY84" i="22"/>
  <c r="VY214" i="22"/>
  <c r="VY264" i="22"/>
  <c r="RI199" i="22"/>
  <c r="VY19" i="22"/>
  <c r="VY118" i="22"/>
  <c r="VZ273" i="22"/>
  <c r="SA132" i="22"/>
  <c r="VY65" i="22"/>
  <c r="VY160" i="22"/>
  <c r="VY85" i="22"/>
  <c r="RI228" i="22"/>
  <c r="RI303" i="22"/>
  <c r="VY152" i="22"/>
  <c r="VY30" i="22"/>
  <c r="RI192" i="22"/>
  <c r="VZ120" i="22"/>
  <c r="SA215" i="22"/>
  <c r="VY212" i="22"/>
  <c r="RI314" i="22"/>
  <c r="VY156" i="22"/>
  <c r="VY166" i="22"/>
  <c r="VY48" i="22"/>
  <c r="VZ210" i="22"/>
  <c r="VY202" i="22"/>
  <c r="RI219" i="22"/>
  <c r="SA218" i="22"/>
  <c r="SA285" i="22"/>
  <c r="RI231" i="22"/>
  <c r="VY43" i="22"/>
  <c r="VY159" i="22"/>
  <c r="VY46" i="22"/>
  <c r="RI234" i="22"/>
  <c r="VY63" i="22"/>
  <c r="VY54" i="22"/>
  <c r="VY149" i="22"/>
  <c r="RI302" i="22"/>
  <c r="RI225" i="22"/>
  <c r="SA143" i="22"/>
  <c r="VY254" i="22"/>
  <c r="VZ91" i="22"/>
  <c r="RI230" i="22"/>
  <c r="VY34" i="22"/>
  <c r="RI308" i="22"/>
  <c r="VY13" i="22"/>
  <c r="VY98" i="22"/>
  <c r="VZ121" i="22"/>
  <c r="SA284" i="22"/>
  <c r="RI224" i="22"/>
  <c r="VY238" i="22"/>
  <c r="VY207" i="22"/>
  <c r="VY270" i="22"/>
  <c r="VY28" i="22"/>
  <c r="SA217" i="22"/>
  <c r="VY27" i="22"/>
  <c r="RI311" i="22"/>
  <c r="VZ265" i="22"/>
  <c r="VY168" i="22"/>
  <c r="VY157" i="22"/>
  <c r="VY56" i="22"/>
  <c r="RI299" i="22"/>
  <c r="VY20" i="22"/>
  <c r="VY119" i="22"/>
  <c r="VY71" i="22"/>
  <c r="SA286" i="22"/>
  <c r="VY29" i="22"/>
  <c r="RI200" i="22"/>
  <c r="VY250" i="22"/>
  <c r="SA281" i="22"/>
  <c r="VZ100" i="22"/>
  <c r="VY69" i="22"/>
  <c r="VY23" i="22"/>
  <c r="SA292" i="22"/>
  <c r="VY93" i="22"/>
  <c r="RI317" i="22"/>
  <c r="RI236" i="22"/>
  <c r="SA283" i="22"/>
  <c r="VY37" i="22"/>
  <c r="RI184" i="22"/>
  <c r="VZ201" i="22"/>
  <c r="RI301" i="22"/>
  <c r="VY170" i="22"/>
  <c r="VY66" i="22"/>
  <c r="RI185" i="22"/>
  <c r="VY35" i="22"/>
  <c r="VY158" i="22"/>
  <c r="VY107" i="22"/>
  <c r="VY251" i="22"/>
  <c r="RI297" i="22"/>
  <c r="VY21" i="22"/>
  <c r="VY14" i="22"/>
  <c r="SA144" i="22"/>
  <c r="VY11" i="22"/>
  <c r="VY211" i="22"/>
  <c r="VZ50" i="22"/>
  <c r="VY40" i="22"/>
  <c r="RI310" i="22"/>
  <c r="RI229" i="22"/>
  <c r="RI295" i="22"/>
  <c r="VY246" i="22"/>
  <c r="RI180" i="22"/>
  <c r="VY112" i="22"/>
  <c r="RI198" i="22"/>
  <c r="RI320" i="22"/>
  <c r="RI316" i="22"/>
  <c r="VY103" i="22"/>
  <c r="RI294" i="22"/>
  <c r="WA82" i="22"/>
  <c r="VZ235" i="22"/>
  <c r="VZ105" i="22"/>
  <c r="RI226" i="22"/>
  <c r="VY164" i="22"/>
  <c r="VZ104" i="22"/>
  <c r="RI183" i="22"/>
  <c r="RI306" i="22"/>
  <c r="VZ106" i="22"/>
  <c r="RJ298" i="22"/>
  <c r="VY33" i="22"/>
  <c r="VZ68" i="22"/>
  <c r="VY111" i="22"/>
  <c r="VY260" i="22"/>
  <c r="RI315" i="22"/>
  <c r="VZ101" i="22"/>
  <c r="SA136" i="22"/>
  <c r="VY255" i="22"/>
  <c r="VY122" i="22"/>
  <c r="VZ161" i="22"/>
  <c r="RI233" i="22"/>
  <c r="VY108" i="22"/>
  <c r="VY176" i="22"/>
  <c r="VY145" i="22"/>
  <c r="RI232" i="22"/>
  <c r="RI196" i="22"/>
  <c r="VY16" i="22"/>
  <c r="SA282" i="22"/>
  <c r="VY95" i="22"/>
  <c r="VY12" i="22"/>
  <c r="SA140" i="22"/>
  <c r="VY209" i="22"/>
  <c r="VY39" i="22"/>
  <c r="VY6" i="22"/>
  <c r="RI304" i="22"/>
  <c r="VY169" i="22"/>
  <c r="VZ124" i="22"/>
  <c r="SA129" i="22"/>
  <c r="RI181" i="22"/>
  <c r="VZ177" i="22"/>
  <c r="SA291" i="22"/>
  <c r="VY114" i="22"/>
  <c r="VY10" i="22"/>
  <c r="VY203" i="22"/>
  <c r="RI293" i="22"/>
  <c r="VY155" i="22"/>
  <c r="RI190" i="22"/>
  <c r="VY64" i="22"/>
  <c r="VZ38" i="22"/>
  <c r="SA134" i="22"/>
  <c r="VY205" i="22"/>
  <c r="VY81" i="22"/>
  <c r="RI227" i="22"/>
  <c r="SA139" i="22"/>
  <c r="VY263" i="22"/>
  <c r="RI186" i="22"/>
  <c r="VY242" i="22"/>
  <c r="VY94" i="22"/>
  <c r="VY248" i="22"/>
  <c r="VZ42" i="22"/>
  <c r="RI321" i="22"/>
  <c r="VY76" i="22"/>
  <c r="VZ319" i="22"/>
  <c r="VZ208" i="22"/>
  <c r="RI312" i="22"/>
  <c r="RI305" i="22"/>
  <c r="RI222" i="22"/>
  <c r="SA135" i="22"/>
  <c r="VZ247" i="22"/>
  <c r="SA133" i="22"/>
  <c r="VY58" i="22"/>
  <c r="VY253" i="22"/>
  <c r="RI221" i="22"/>
  <c r="VZ123" i="22"/>
  <c r="VY125" i="22"/>
  <c r="VY162" i="22"/>
  <c r="RI239" i="22"/>
  <c r="VY31" i="22"/>
  <c r="SA137" i="22"/>
  <c r="RI182" i="22"/>
  <c r="VY187" i="22"/>
  <c r="VY15" i="22"/>
  <c r="VY117" i="22"/>
  <c r="VY256" i="22"/>
  <c r="VZ204" i="22"/>
  <c r="VY25" i="22"/>
  <c r="VY167" i="22"/>
  <c r="SA142" i="22"/>
  <c r="RI193" i="22"/>
  <c r="VZ53" i="22"/>
  <c r="VY110" i="22"/>
  <c r="VY86" i="22"/>
  <c r="VY271" i="22"/>
  <c r="VY49" i="22"/>
  <c r="VZ80" i="22"/>
  <c r="VY78" i="22"/>
  <c r="VY47" i="22"/>
  <c r="VY267" i="22"/>
  <c r="VZ241" i="22"/>
  <c r="VY258" i="22"/>
  <c r="RI240" i="22"/>
  <c r="RI195" i="22"/>
  <c r="VY59" i="22"/>
  <c r="RI300" i="22"/>
  <c r="VY99" i="22"/>
  <c r="RI313" i="22"/>
  <c r="VZ79" i="22"/>
  <c r="VY148" i="22"/>
  <c r="VY102" i="22"/>
  <c r="SA130" i="22"/>
  <c r="VY24" i="22"/>
  <c r="RI179" i="22"/>
  <c r="VY61" i="22"/>
  <c r="VY55" i="22"/>
  <c r="RI174" i="22"/>
  <c r="VZ163" i="22"/>
  <c r="VY154" i="22"/>
  <c r="VY153" i="22"/>
  <c r="RI275" i="22" l="1"/>
  <c r="RI280" i="22"/>
  <c r="RI278" i="22"/>
  <c r="RI277" i="22"/>
  <c r="RI274" i="22"/>
  <c r="RI276" i="22"/>
  <c r="RI279" i="22"/>
  <c r="RI243" i="22"/>
  <c r="VZ89" i="22"/>
  <c r="VZ90" i="22"/>
  <c r="WA97" i="22"/>
  <c r="VZ165" i="22"/>
  <c r="VZ109" i="22"/>
  <c r="VZ113" i="22"/>
  <c r="VZ96" i="22"/>
  <c r="VZ257" i="22"/>
  <c r="RJ195" i="22"/>
  <c r="VZ86" i="22"/>
  <c r="SB137" i="22"/>
  <c r="VZ125" i="22"/>
  <c r="WA247" i="22"/>
  <c r="RJ321" i="22"/>
  <c r="VZ242" i="22"/>
  <c r="WA38" i="22"/>
  <c r="SB291" i="22"/>
  <c r="WA124" i="22"/>
  <c r="VZ95" i="22"/>
  <c r="VZ108" i="22"/>
  <c r="VZ260" i="22"/>
  <c r="RJ183" i="22"/>
  <c r="WA105" i="22"/>
  <c r="VZ112" i="22"/>
  <c r="VZ21" i="22"/>
  <c r="RJ185" i="22"/>
  <c r="SB283" i="22"/>
  <c r="SB281" i="22"/>
  <c r="VZ20" i="22"/>
  <c r="VZ27" i="22"/>
  <c r="VZ238" i="22"/>
  <c r="VZ34" i="22"/>
  <c r="VZ54" i="22"/>
  <c r="SB285" i="22"/>
  <c r="VZ160" i="22"/>
  <c r="VZ214" i="22"/>
  <c r="SB288" i="22"/>
  <c r="RJ223" i="22"/>
  <c r="VZ252" i="22"/>
  <c r="RJ194" i="22"/>
  <c r="VZ61" i="22"/>
  <c r="VZ153" i="22"/>
  <c r="VZ148" i="22"/>
  <c r="RJ240" i="22"/>
  <c r="WA80" i="22"/>
  <c r="SB142" i="22"/>
  <c r="WA204" i="22"/>
  <c r="VZ31" i="22"/>
  <c r="WA123" i="22"/>
  <c r="SB135" i="22"/>
  <c r="WA208" i="22"/>
  <c r="WA42" i="22"/>
  <c r="VZ81" i="22"/>
  <c r="VZ203" i="22"/>
  <c r="WA177" i="22"/>
  <c r="VZ209" i="22"/>
  <c r="RJ232" i="22"/>
  <c r="SB136" i="22"/>
  <c r="RJ316" i="22"/>
  <c r="VZ11" i="22"/>
  <c r="VZ158" i="22"/>
  <c r="RJ236" i="22"/>
  <c r="VZ250" i="22"/>
  <c r="RJ299" i="22"/>
  <c r="WA265" i="22"/>
  <c r="RJ225" i="22"/>
  <c r="VZ43" i="22"/>
  <c r="VZ156" i="22"/>
  <c r="VZ30" i="22"/>
  <c r="VZ65" i="22"/>
  <c r="VZ19" i="22"/>
  <c r="SB289" i="22"/>
  <c r="VZ5" i="22"/>
  <c r="WA269" i="22"/>
  <c r="VZ151" i="22"/>
  <c r="RJ178" i="22"/>
  <c r="WA36" i="22"/>
  <c r="VZ244" i="22"/>
  <c r="SB131" i="22"/>
  <c r="VZ147" i="22"/>
  <c r="VZ70" i="22"/>
  <c r="VZ26" i="22"/>
  <c r="VZ126" i="22"/>
  <c r="RJ309" i="22"/>
  <c r="VZ272" i="22"/>
  <c r="VZ41" i="22"/>
  <c r="VZ75" i="22"/>
  <c r="VZ237" i="22"/>
  <c r="SB287" i="22"/>
  <c r="SB127" i="22"/>
  <c r="SB290" i="22"/>
  <c r="VZ55" i="22"/>
  <c r="RJ313" i="22"/>
  <c r="RJ179" i="22"/>
  <c r="VZ99" i="22"/>
  <c r="VZ267" i="22"/>
  <c r="VZ15" i="22"/>
  <c r="SB133" i="22"/>
  <c r="RJ186" i="22"/>
  <c r="VZ64" i="22"/>
  <c r="VZ169" i="22"/>
  <c r="RJ233" i="22"/>
  <c r="VZ111" i="22"/>
  <c r="RK298" i="22"/>
  <c r="WA104" i="22"/>
  <c r="WA235" i="22"/>
  <c r="RJ180" i="22"/>
  <c r="VZ40" i="22"/>
  <c r="RJ297" i="22"/>
  <c r="VZ66" i="22"/>
  <c r="WA201" i="22"/>
  <c r="VZ23" i="22"/>
  <c r="VZ71" i="22"/>
  <c r="SB217" i="22"/>
  <c r="RJ224" i="22"/>
  <c r="RJ230" i="22"/>
  <c r="VZ63" i="22"/>
  <c r="SB218" i="22"/>
  <c r="WA210" i="22"/>
  <c r="SB215" i="22"/>
  <c r="VZ84" i="22"/>
  <c r="VZ258" i="22"/>
  <c r="VZ49" i="22"/>
  <c r="VZ167" i="22"/>
  <c r="VZ187" i="22"/>
  <c r="RJ221" i="22"/>
  <c r="RJ222" i="22"/>
  <c r="VZ248" i="22"/>
  <c r="RJ190" i="22"/>
  <c r="RJ181" i="22"/>
  <c r="SB140" i="22"/>
  <c r="VZ145" i="22"/>
  <c r="WA101" i="22"/>
  <c r="WA68" i="22"/>
  <c r="WA106" i="22"/>
  <c r="WB82" i="22"/>
  <c r="VZ246" i="22"/>
  <c r="VZ251" i="22"/>
  <c r="VZ170" i="22"/>
  <c r="RJ317" i="22"/>
  <c r="RJ200" i="22"/>
  <c r="VZ56" i="22"/>
  <c r="VZ13" i="22"/>
  <c r="WA91" i="22"/>
  <c r="VZ48" i="22"/>
  <c r="VZ152" i="22"/>
  <c r="SB132" i="22"/>
  <c r="RJ307" i="22"/>
  <c r="RJ197" i="22"/>
  <c r="VZ72" i="22"/>
  <c r="VZ116" i="22"/>
  <c r="VZ45" i="22"/>
  <c r="VZ8" i="22"/>
  <c r="VZ115" i="22"/>
  <c r="VZ57" i="22"/>
  <c r="VZ17" i="22"/>
  <c r="SB216" i="22"/>
  <c r="VZ266" i="22"/>
  <c r="RJ175" i="22"/>
  <c r="WA83" i="22"/>
  <c r="RJ173" i="22"/>
  <c r="VZ24" i="22"/>
  <c r="RJ300" i="22"/>
  <c r="VZ47" i="22"/>
  <c r="VZ110" i="22"/>
  <c r="RJ239" i="22"/>
  <c r="WA319" i="22"/>
  <c r="VZ263" i="22"/>
  <c r="VZ205" i="22"/>
  <c r="VZ10" i="22"/>
  <c r="RJ304" i="22"/>
  <c r="SB282" i="22"/>
  <c r="WA161" i="22"/>
  <c r="VZ164" i="22"/>
  <c r="RJ320" i="22"/>
  <c r="SB144" i="22"/>
  <c r="VZ35" i="22"/>
  <c r="RJ184" i="22"/>
  <c r="VZ69" i="22"/>
  <c r="VZ119" i="22"/>
  <c r="RJ311" i="22"/>
  <c r="SB284" i="22"/>
  <c r="RJ302" i="22"/>
  <c r="RJ234" i="22"/>
  <c r="RJ219" i="22"/>
  <c r="WA120" i="22"/>
  <c r="RJ199" i="22"/>
  <c r="VZ62" i="22"/>
  <c r="SB128" i="22"/>
  <c r="VZ60" i="22"/>
  <c r="WB73" i="22"/>
  <c r="VZ7" i="22"/>
  <c r="VZ154" i="22"/>
  <c r="SB130" i="22"/>
  <c r="WA79" i="22"/>
  <c r="VZ78" i="22"/>
  <c r="VZ25" i="22"/>
  <c r="RJ182" i="22"/>
  <c r="VZ253" i="22"/>
  <c r="VZ76" i="22"/>
  <c r="SB139" i="22"/>
  <c r="VZ155" i="22"/>
  <c r="SB129" i="22"/>
  <c r="VZ12" i="22"/>
  <c r="VZ176" i="22"/>
  <c r="RJ226" i="22"/>
  <c r="RJ198" i="22"/>
  <c r="RJ310" i="22"/>
  <c r="VZ14" i="22"/>
  <c r="VZ37" i="22"/>
  <c r="VZ29" i="22"/>
  <c r="VZ157" i="22"/>
  <c r="VZ28" i="22"/>
  <c r="WA121" i="22"/>
  <c r="VZ254" i="22"/>
  <c r="VZ46" i="22"/>
  <c r="VZ202" i="22"/>
  <c r="RJ314" i="22"/>
  <c r="RJ303" i="22"/>
  <c r="VZ264" i="22"/>
  <c r="VZ171" i="22"/>
  <c r="RJ189" i="22"/>
  <c r="SB141" i="22"/>
  <c r="WA88" i="22"/>
  <c r="WA67" i="22"/>
  <c r="VZ268" i="22"/>
  <c r="RJ220" i="22"/>
  <c r="VZ74" i="22"/>
  <c r="VZ9" i="22"/>
  <c r="VZ245" i="22"/>
  <c r="RJ172" i="22"/>
  <c r="RJ296" i="22"/>
  <c r="VZ44" i="22"/>
  <c r="RJ191" i="22"/>
  <c r="RJ322" i="22"/>
  <c r="WA261" i="22"/>
  <c r="WA163" i="22"/>
  <c r="VZ59" i="22"/>
  <c r="WA241" i="22"/>
  <c r="VZ271" i="22"/>
  <c r="WA53" i="22"/>
  <c r="VZ256" i="22"/>
  <c r="VZ162" i="22"/>
  <c r="RJ305" i="22"/>
  <c r="VZ94" i="22"/>
  <c r="SB134" i="22"/>
  <c r="VZ114" i="22"/>
  <c r="VZ6" i="22"/>
  <c r="VZ16" i="22"/>
  <c r="VZ122" i="22"/>
  <c r="RJ315" i="22"/>
  <c r="RJ306" i="22"/>
  <c r="RJ294" i="22"/>
  <c r="RJ295" i="22"/>
  <c r="WA50" i="22"/>
  <c r="VZ93" i="22"/>
  <c r="WA100" i="22"/>
  <c r="VZ207" i="22"/>
  <c r="RJ308" i="22"/>
  <c r="VZ149" i="22"/>
  <c r="RJ231" i="22"/>
  <c r="VZ166" i="22"/>
  <c r="RJ192" i="22"/>
  <c r="VZ85" i="22"/>
  <c r="WA273" i="22"/>
  <c r="VZ150" i="22"/>
  <c r="VZ249" i="22"/>
  <c r="VZ262" i="22"/>
  <c r="RJ174" i="22"/>
  <c r="VZ102" i="22"/>
  <c r="RJ193" i="22"/>
  <c r="VZ117" i="22"/>
  <c r="VZ58" i="22"/>
  <c r="RJ312" i="22"/>
  <c r="RJ227" i="22"/>
  <c r="RJ293" i="22"/>
  <c r="VZ39" i="22"/>
  <c r="RJ196" i="22"/>
  <c r="VZ255" i="22"/>
  <c r="VZ33" i="22"/>
  <c r="VZ103" i="22"/>
  <c r="RJ229" i="22"/>
  <c r="VZ211" i="22"/>
  <c r="VZ107" i="22"/>
  <c r="RJ301" i="22"/>
  <c r="SB292" i="22"/>
  <c r="SB286" i="22"/>
  <c r="VZ168" i="22"/>
  <c r="VZ270" i="22"/>
  <c r="VZ98" i="22"/>
  <c r="SB143" i="22"/>
  <c r="VZ159" i="22"/>
  <c r="VZ212" i="22"/>
  <c r="RJ228" i="22"/>
  <c r="VZ118" i="22"/>
  <c r="VZ213" i="22"/>
  <c r="VZ18" i="22"/>
  <c r="VZ87" i="22"/>
  <c r="VZ51" i="22"/>
  <c r="VZ22" i="22"/>
  <c r="WA32" i="22"/>
  <c r="VZ188" i="22"/>
  <c r="VZ206" i="22"/>
  <c r="VZ259" i="22"/>
  <c r="VZ92" i="22"/>
  <c r="VZ52" i="22"/>
  <c r="WA146" i="22"/>
  <c r="SB138" i="22"/>
  <c r="VZ77" i="22"/>
  <c r="RJ275" i="22" l="1"/>
  <c r="RJ277" i="22"/>
  <c r="RJ279" i="22"/>
  <c r="RJ278" i="22"/>
  <c r="RJ280" i="22"/>
  <c r="RJ276" i="22"/>
  <c r="RJ274" i="22"/>
  <c r="RJ243" i="22"/>
  <c r="WA89" i="22"/>
  <c r="WB97" i="22"/>
  <c r="WA90" i="22"/>
  <c r="WA165" i="22"/>
  <c r="WA109" i="22"/>
  <c r="WA257" i="22"/>
  <c r="WA96" i="22"/>
  <c r="WA113" i="22"/>
  <c r="WA51" i="22"/>
  <c r="WA77" i="22"/>
  <c r="RK228" i="22"/>
  <c r="WA259" i="22"/>
  <c r="WA98" i="22"/>
  <c r="WB273" i="22"/>
  <c r="WB53" i="22"/>
  <c r="WB88" i="22"/>
  <c r="WA264" i="22"/>
  <c r="WA46" i="22"/>
  <c r="WA157" i="22"/>
  <c r="WA14" i="22"/>
  <c r="WA155" i="22"/>
  <c r="WA253" i="22"/>
  <c r="WC73" i="22"/>
  <c r="RK199" i="22"/>
  <c r="RK311" i="22"/>
  <c r="WA164" i="22"/>
  <c r="WA10" i="22"/>
  <c r="WA47" i="22"/>
  <c r="WA115" i="22"/>
  <c r="WA72" i="22"/>
  <c r="WA152" i="22"/>
  <c r="WA13" i="22"/>
  <c r="RK200" i="22"/>
  <c r="RL298" i="22"/>
  <c r="WA244" i="22"/>
  <c r="WA159" i="22"/>
  <c r="WA87" i="22"/>
  <c r="WA212" i="22"/>
  <c r="WA22" i="22"/>
  <c r="WA270" i="22"/>
  <c r="WA39" i="22"/>
  <c r="WA85" i="22"/>
  <c r="WA149" i="22"/>
  <c r="RK306" i="22"/>
  <c r="WA6" i="22"/>
  <c r="RK305" i="22"/>
  <c r="WA271" i="22"/>
  <c r="WB163" i="22"/>
  <c r="RK191" i="22"/>
  <c r="RK172" i="22"/>
  <c r="RK220" i="22"/>
  <c r="SC141" i="22"/>
  <c r="RK303" i="22"/>
  <c r="WA254" i="22"/>
  <c r="WA29" i="22"/>
  <c r="RK310" i="22"/>
  <c r="WA176" i="22"/>
  <c r="SC139" i="22"/>
  <c r="RK182" i="22"/>
  <c r="SC130" i="22"/>
  <c r="WA60" i="22"/>
  <c r="RK234" i="22"/>
  <c r="WA119" i="22"/>
  <c r="SC144" i="22"/>
  <c r="WB161" i="22"/>
  <c r="WA205" i="22"/>
  <c r="RK239" i="22"/>
  <c r="RK300" i="22"/>
  <c r="RK173" i="22"/>
  <c r="SC216" i="22"/>
  <c r="WA8" i="22"/>
  <c r="RK197" i="22"/>
  <c r="WA48" i="22"/>
  <c r="RK317" i="22"/>
  <c r="WA246" i="22"/>
  <c r="WB101" i="22"/>
  <c r="RK190" i="22"/>
  <c r="WA187" i="22"/>
  <c r="WB210" i="22"/>
  <c r="RK224" i="22"/>
  <c r="WB201" i="22"/>
  <c r="RK180" i="22"/>
  <c r="WA111" i="22"/>
  <c r="WA64" i="22"/>
  <c r="RK313" i="22"/>
  <c r="SC287" i="22"/>
  <c r="WA272" i="22"/>
  <c r="WA70" i="22"/>
  <c r="WB36" i="22"/>
  <c r="WA5" i="22"/>
  <c r="WA30" i="22"/>
  <c r="WA250" i="22"/>
  <c r="WA209" i="22"/>
  <c r="WB42" i="22"/>
  <c r="WA31" i="22"/>
  <c r="RK240" i="22"/>
  <c r="WA61" i="22"/>
  <c r="WA160" i="22"/>
  <c r="WA54" i="22"/>
  <c r="WA20" i="22"/>
  <c r="WA21" i="22"/>
  <c r="RK183" i="22"/>
  <c r="WB124" i="22"/>
  <c r="RK321" i="22"/>
  <c r="WB146" i="22"/>
  <c r="WA206" i="22"/>
  <c r="WA213" i="22"/>
  <c r="RK301" i="22"/>
  <c r="WA103" i="22"/>
  <c r="WA58" i="22"/>
  <c r="WA249" i="22"/>
  <c r="WA118" i="22"/>
  <c r="WA33" i="22"/>
  <c r="WA117" i="22"/>
  <c r="WA102" i="22"/>
  <c r="RK192" i="22"/>
  <c r="RK308" i="22"/>
  <c r="WB50" i="22"/>
  <c r="RK315" i="22"/>
  <c r="WA114" i="22"/>
  <c r="WA162" i="22"/>
  <c r="WA245" i="22"/>
  <c r="WA268" i="22"/>
  <c r="RK189" i="22"/>
  <c r="RK314" i="22"/>
  <c r="WA37" i="22"/>
  <c r="WB120" i="22"/>
  <c r="WA69" i="22"/>
  <c r="SC282" i="22"/>
  <c r="WA263" i="22"/>
  <c r="WA24" i="22"/>
  <c r="WA17" i="22"/>
  <c r="RK307" i="22"/>
  <c r="WA170" i="22"/>
  <c r="WC82" i="22"/>
  <c r="WA145" i="22"/>
  <c r="WA248" i="22"/>
  <c r="WA167" i="22"/>
  <c r="WA84" i="22"/>
  <c r="SC218" i="22"/>
  <c r="SC217" i="22"/>
  <c r="WB235" i="22"/>
  <c r="RK233" i="22"/>
  <c r="RK186" i="22"/>
  <c r="WA267" i="22"/>
  <c r="WA55" i="22"/>
  <c r="WA237" i="22"/>
  <c r="RK309" i="22"/>
  <c r="WA147" i="22"/>
  <c r="RK178" i="22"/>
  <c r="SC289" i="22"/>
  <c r="WA156" i="22"/>
  <c r="RK236" i="22"/>
  <c r="RK316" i="22"/>
  <c r="WB177" i="22"/>
  <c r="WB208" i="22"/>
  <c r="WB204" i="22"/>
  <c r="WA148" i="22"/>
  <c r="RK223" i="22"/>
  <c r="WA34" i="22"/>
  <c r="SC281" i="22"/>
  <c r="WA260" i="22"/>
  <c r="SC291" i="22"/>
  <c r="WB247" i="22"/>
  <c r="WA86" i="22"/>
  <c r="WA188" i="22"/>
  <c r="WA107" i="22"/>
  <c r="RK293" i="22"/>
  <c r="WB100" i="22"/>
  <c r="WB241" i="22"/>
  <c r="WB121" i="22"/>
  <c r="RK198" i="22"/>
  <c r="WA12" i="22"/>
  <c r="WA76" i="22"/>
  <c r="WA25" i="22"/>
  <c r="WA154" i="22"/>
  <c r="SC128" i="22"/>
  <c r="RK302" i="22"/>
  <c r="WB83" i="22"/>
  <c r="WA45" i="22"/>
  <c r="WA66" i="22"/>
  <c r="WB32" i="22"/>
  <c r="SC286" i="22"/>
  <c r="WA255" i="22"/>
  <c r="RK193" i="22"/>
  <c r="WA150" i="22"/>
  <c r="WA93" i="22"/>
  <c r="WA122" i="22"/>
  <c r="WA256" i="22"/>
  <c r="WA59" i="22"/>
  <c r="WB67" i="22"/>
  <c r="WA78" i="22"/>
  <c r="WA7" i="22"/>
  <c r="WA62" i="22"/>
  <c r="WB319" i="22"/>
  <c r="RK175" i="22"/>
  <c r="WA57" i="22"/>
  <c r="WA116" i="22"/>
  <c r="SC132" i="22"/>
  <c r="WB91" i="22"/>
  <c r="WA56" i="22"/>
  <c r="WA251" i="22"/>
  <c r="SC140" i="22"/>
  <c r="RK222" i="22"/>
  <c r="WA49" i="22"/>
  <c r="WA63" i="22"/>
  <c r="WA71" i="22"/>
  <c r="RK297" i="22"/>
  <c r="WB104" i="22"/>
  <c r="SC133" i="22"/>
  <c r="WA99" i="22"/>
  <c r="SC290" i="22"/>
  <c r="WA75" i="22"/>
  <c r="WA126" i="22"/>
  <c r="SC131" i="22"/>
  <c r="WA151" i="22"/>
  <c r="WA19" i="22"/>
  <c r="WA43" i="22"/>
  <c r="WB265" i="22"/>
  <c r="WA158" i="22"/>
  <c r="SC136" i="22"/>
  <c r="WA203" i="22"/>
  <c r="SC135" i="22"/>
  <c r="SC142" i="22"/>
  <c r="RK194" i="22"/>
  <c r="SC288" i="22"/>
  <c r="WA238" i="22"/>
  <c r="SC283" i="22"/>
  <c r="WA112" i="22"/>
  <c r="WA108" i="22"/>
  <c r="WB38" i="22"/>
  <c r="WA125" i="22"/>
  <c r="RK195" i="22"/>
  <c r="WA52" i="22"/>
  <c r="WA92" i="22"/>
  <c r="SC143" i="22"/>
  <c r="WA211" i="22"/>
  <c r="RK227" i="22"/>
  <c r="RK174" i="22"/>
  <c r="WA166" i="22"/>
  <c r="WA207" i="22"/>
  <c r="RK295" i="22"/>
  <c r="SC134" i="22"/>
  <c r="WB261" i="22"/>
  <c r="WA44" i="22"/>
  <c r="WA9" i="22"/>
  <c r="WA171" i="22"/>
  <c r="WA202" i="22"/>
  <c r="WA28" i="22"/>
  <c r="RK226" i="22"/>
  <c r="SC129" i="22"/>
  <c r="SC284" i="22"/>
  <c r="RK184" i="22"/>
  <c r="RK320" i="22"/>
  <c r="RK304" i="22"/>
  <c r="WA110" i="22"/>
  <c r="WB106" i="22"/>
  <c r="WA168" i="22"/>
  <c r="SC138" i="22"/>
  <c r="WA18" i="22"/>
  <c r="SC292" i="22"/>
  <c r="RK229" i="22"/>
  <c r="RK196" i="22"/>
  <c r="RK312" i="22"/>
  <c r="WA262" i="22"/>
  <c r="RK231" i="22"/>
  <c r="RK294" i="22"/>
  <c r="WA16" i="22"/>
  <c r="WA94" i="22"/>
  <c r="RK322" i="22"/>
  <c r="RK296" i="22"/>
  <c r="WA74" i="22"/>
  <c r="WB79" i="22"/>
  <c r="RK219" i="22"/>
  <c r="WA35" i="22"/>
  <c r="WA266" i="22"/>
  <c r="WB68" i="22"/>
  <c r="RK181" i="22"/>
  <c r="RK221" i="22"/>
  <c r="WA258" i="22"/>
  <c r="SC215" i="22"/>
  <c r="RK230" i="22"/>
  <c r="WA23" i="22"/>
  <c r="WA40" i="22"/>
  <c r="WA169" i="22"/>
  <c r="WA15" i="22"/>
  <c r="RK179" i="22"/>
  <c r="SC127" i="22"/>
  <c r="WA41" i="22"/>
  <c r="WA26" i="22"/>
  <c r="WB269" i="22"/>
  <c r="WA65" i="22"/>
  <c r="RK225" i="22"/>
  <c r="RK299" i="22"/>
  <c r="WA11" i="22"/>
  <c r="RK232" i="22"/>
  <c r="WA81" i="22"/>
  <c r="WB123" i="22"/>
  <c r="WB80" i="22"/>
  <c r="WA153" i="22"/>
  <c r="WA252" i="22"/>
  <c r="WA214" i="22"/>
  <c r="SC285" i="22"/>
  <c r="WA27" i="22"/>
  <c r="RK185" i="22"/>
  <c r="WB105" i="22"/>
  <c r="WA95" i="22"/>
  <c r="WA242" i="22"/>
  <c r="SC137" i="22"/>
  <c r="RK280" i="22" l="1"/>
  <c r="RK278" i="22"/>
  <c r="RK279" i="22"/>
  <c r="RK274" i="22"/>
  <c r="RK276" i="22"/>
  <c r="RK277" i="22"/>
  <c r="RK275" i="22"/>
  <c r="RK243" i="22"/>
  <c r="WB89" i="22"/>
  <c r="WB90" i="22"/>
  <c r="WC97" i="22"/>
  <c r="WB165" i="22"/>
  <c r="WB109" i="22"/>
  <c r="WB113" i="22"/>
  <c r="WB96" i="22"/>
  <c r="WB257" i="22"/>
  <c r="WB26" i="22"/>
  <c r="RL185" i="22"/>
  <c r="WB81" i="22"/>
  <c r="WB41" i="22"/>
  <c r="SD215" i="22"/>
  <c r="RL219" i="22"/>
  <c r="RL294" i="22"/>
  <c r="RL229" i="22"/>
  <c r="RL320" i="22"/>
  <c r="WB202" i="22"/>
  <c r="WC261" i="22"/>
  <c r="SD143" i="22"/>
  <c r="SD283" i="22"/>
  <c r="WB203" i="22"/>
  <c r="WB126" i="22"/>
  <c r="WB71" i="22"/>
  <c r="RL175" i="22"/>
  <c r="WB59" i="22"/>
  <c r="WB25" i="22"/>
  <c r="WC121" i="22"/>
  <c r="SD281" i="22"/>
  <c r="WB156" i="22"/>
  <c r="RL186" i="22"/>
  <c r="WB145" i="22"/>
  <c r="WB263" i="22"/>
  <c r="WC120" i="22"/>
  <c r="WB114" i="22"/>
  <c r="WB33" i="22"/>
  <c r="WB206" i="22"/>
  <c r="WC124" i="22"/>
  <c r="RL240" i="22"/>
  <c r="WB5" i="22"/>
  <c r="WB111" i="22"/>
  <c r="WC210" i="22"/>
  <c r="WC101" i="22"/>
  <c r="RL173" i="22"/>
  <c r="WC161" i="22"/>
  <c r="SD139" i="22"/>
  <c r="RL172" i="22"/>
  <c r="WB152" i="22"/>
  <c r="SD144" i="22"/>
  <c r="WB27" i="22"/>
  <c r="SD127" i="22"/>
  <c r="WB258" i="22"/>
  <c r="RL184" i="22"/>
  <c r="WB171" i="22"/>
  <c r="RL174" i="22"/>
  <c r="WB238" i="22"/>
  <c r="SD136" i="22"/>
  <c r="WB75" i="22"/>
  <c r="SD140" i="22"/>
  <c r="WB256" i="22"/>
  <c r="WB66" i="22"/>
  <c r="WB76" i="22"/>
  <c r="WB107" i="22"/>
  <c r="WB34" i="22"/>
  <c r="RL316" i="22"/>
  <c r="WB237" i="22"/>
  <c r="WB84" i="22"/>
  <c r="WB17" i="22"/>
  <c r="WB37" i="22"/>
  <c r="RL315" i="22"/>
  <c r="WB118" i="22"/>
  <c r="RL183" i="22"/>
  <c r="WB31" i="22"/>
  <c r="RL313" i="22"/>
  <c r="RL197" i="22"/>
  <c r="WB60" i="22"/>
  <c r="RL303" i="22"/>
  <c r="WB6" i="22"/>
  <c r="WB270" i="22"/>
  <c r="WB87" i="22"/>
  <c r="WB10" i="22"/>
  <c r="WD73" i="22"/>
  <c r="WB14" i="22"/>
  <c r="WC88" i="22"/>
  <c r="WB259" i="22"/>
  <c r="WB242" i="22"/>
  <c r="WB65" i="22"/>
  <c r="WB40" i="22"/>
  <c r="WB266" i="22"/>
  <c r="WC79" i="22"/>
  <c r="SD292" i="22"/>
  <c r="WC106" i="22"/>
  <c r="RL226" i="22"/>
  <c r="SD134" i="22"/>
  <c r="WB92" i="22"/>
  <c r="WC38" i="22"/>
  <c r="WB19" i="22"/>
  <c r="WB63" i="22"/>
  <c r="SD132" i="22"/>
  <c r="WB78" i="22"/>
  <c r="RL193" i="22"/>
  <c r="RL302" i="22"/>
  <c r="SD291" i="22"/>
  <c r="WB148" i="22"/>
  <c r="SD289" i="22"/>
  <c r="RL233" i="22"/>
  <c r="WD82" i="22"/>
  <c r="SD282" i="22"/>
  <c r="WB245" i="22"/>
  <c r="RL301" i="22"/>
  <c r="WC146" i="22"/>
  <c r="WB160" i="22"/>
  <c r="WB250" i="22"/>
  <c r="WC36" i="22"/>
  <c r="RL180" i="22"/>
  <c r="WB246" i="22"/>
  <c r="RL300" i="22"/>
  <c r="WB176" i="22"/>
  <c r="RL191" i="22"/>
  <c r="WB149" i="22"/>
  <c r="WB72" i="22"/>
  <c r="RL232" i="22"/>
  <c r="SD285" i="22"/>
  <c r="WC80" i="22"/>
  <c r="RL179" i="22"/>
  <c r="RL221" i="22"/>
  <c r="WB74" i="22"/>
  <c r="WB18" i="22"/>
  <c r="SD284" i="22"/>
  <c r="WB9" i="22"/>
  <c r="RL227" i="22"/>
  <c r="WB108" i="22"/>
  <c r="SD142" i="22"/>
  <c r="WB151" i="22"/>
  <c r="WB116" i="22"/>
  <c r="WC319" i="22"/>
  <c r="WB255" i="22"/>
  <c r="SD128" i="22"/>
  <c r="WB188" i="22"/>
  <c r="WC204" i="22"/>
  <c r="RL178" i="22"/>
  <c r="WC235" i="22"/>
  <c r="WB170" i="22"/>
  <c r="WB102" i="22"/>
  <c r="WB21" i="22"/>
  <c r="WC201" i="22"/>
  <c r="RL317" i="22"/>
  <c r="RL239" i="22"/>
  <c r="SD130" i="22"/>
  <c r="SD141" i="22"/>
  <c r="WC163" i="22"/>
  <c r="WB85" i="22"/>
  <c r="WB22" i="22"/>
  <c r="RL200" i="22"/>
  <c r="WB115" i="22"/>
  <c r="WB164" i="22"/>
  <c r="WB253" i="22"/>
  <c r="WB157" i="22"/>
  <c r="WC53" i="22"/>
  <c r="RL228" i="22"/>
  <c r="WB153" i="22"/>
  <c r="WB95" i="22"/>
  <c r="WB11" i="22"/>
  <c r="WC269" i="22"/>
  <c r="WB23" i="22"/>
  <c r="WB94" i="22"/>
  <c r="RL312" i="22"/>
  <c r="WB110" i="22"/>
  <c r="RL295" i="22"/>
  <c r="WB52" i="22"/>
  <c r="WB158" i="22"/>
  <c r="SD290" i="22"/>
  <c r="WC104" i="22"/>
  <c r="WB251" i="22"/>
  <c r="WB122" i="22"/>
  <c r="WB12" i="22"/>
  <c r="WC241" i="22"/>
  <c r="WB260" i="22"/>
  <c r="RL236" i="22"/>
  <c r="WB55" i="22"/>
  <c r="WB167" i="22"/>
  <c r="WB24" i="22"/>
  <c r="RL314" i="22"/>
  <c r="WC50" i="22"/>
  <c r="WB249" i="22"/>
  <c r="WC42" i="22"/>
  <c r="WB70" i="22"/>
  <c r="WB187" i="22"/>
  <c r="WB8" i="22"/>
  <c r="WB119" i="22"/>
  <c r="RL310" i="22"/>
  <c r="RL306" i="22"/>
  <c r="WB159" i="22"/>
  <c r="WC105" i="22"/>
  <c r="WB15" i="22"/>
  <c r="RL181" i="22"/>
  <c r="RL296" i="22"/>
  <c r="RL231" i="22"/>
  <c r="SD138" i="22"/>
  <c r="WB28" i="22"/>
  <c r="WB207" i="22"/>
  <c r="RL195" i="22"/>
  <c r="SD288" i="22"/>
  <c r="SD131" i="22"/>
  <c r="RL297" i="22"/>
  <c r="WB56" i="22"/>
  <c r="WB62" i="22"/>
  <c r="WC67" i="22"/>
  <c r="SD286" i="22"/>
  <c r="WB154" i="22"/>
  <c r="WC100" i="22"/>
  <c r="WB267" i="22"/>
  <c r="WB248" i="22"/>
  <c r="RL189" i="22"/>
  <c r="RL308" i="22"/>
  <c r="WB58" i="22"/>
  <c r="RL321" i="22"/>
  <c r="WB61" i="22"/>
  <c r="WB30" i="22"/>
  <c r="WB64" i="22"/>
  <c r="RL190" i="22"/>
  <c r="WB205" i="22"/>
  <c r="RL182" i="22"/>
  <c r="RL220" i="22"/>
  <c r="WB212" i="22"/>
  <c r="WB244" i="22"/>
  <c r="WB13" i="22"/>
  <c r="RL311" i="22"/>
  <c r="WB155" i="22"/>
  <c r="WB46" i="22"/>
  <c r="WC273" i="22"/>
  <c r="WB77" i="22"/>
  <c r="WB214" i="22"/>
  <c r="WC123" i="22"/>
  <c r="RL230" i="22"/>
  <c r="WB35" i="22"/>
  <c r="WB16" i="22"/>
  <c r="RL196" i="22"/>
  <c r="RL304" i="22"/>
  <c r="WB44" i="22"/>
  <c r="WB211" i="22"/>
  <c r="WB112" i="22"/>
  <c r="SD135" i="22"/>
  <c r="WC265" i="22"/>
  <c r="WB99" i="22"/>
  <c r="WB49" i="22"/>
  <c r="WB57" i="22"/>
  <c r="WB93" i="22"/>
  <c r="WB45" i="22"/>
  <c r="RL198" i="22"/>
  <c r="WB86" i="22"/>
  <c r="RL223" i="22"/>
  <c r="WC208" i="22"/>
  <c r="WB147" i="22"/>
  <c r="SD217" i="22"/>
  <c r="WB69" i="22"/>
  <c r="WB162" i="22"/>
  <c r="WB117" i="22"/>
  <c r="WB213" i="22"/>
  <c r="WB20" i="22"/>
  <c r="WB209" i="22"/>
  <c r="WB272" i="22"/>
  <c r="RL224" i="22"/>
  <c r="SD216" i="22"/>
  <c r="RL234" i="22"/>
  <c r="WB29" i="22"/>
  <c r="WB271" i="22"/>
  <c r="RL299" i="22"/>
  <c r="SD137" i="22"/>
  <c r="WB252" i="22"/>
  <c r="RL225" i="22"/>
  <c r="WB169" i="22"/>
  <c r="WC68" i="22"/>
  <c r="RL322" i="22"/>
  <c r="WB262" i="22"/>
  <c r="WB168" i="22"/>
  <c r="SD129" i="22"/>
  <c r="WB166" i="22"/>
  <c r="WB125" i="22"/>
  <c r="RL194" i="22"/>
  <c r="WB43" i="22"/>
  <c r="SD133" i="22"/>
  <c r="RL222" i="22"/>
  <c r="WC91" i="22"/>
  <c r="WB7" i="22"/>
  <c r="WB150" i="22"/>
  <c r="WC32" i="22"/>
  <c r="WC83" i="22"/>
  <c r="RL293" i="22"/>
  <c r="WC247" i="22"/>
  <c r="WC177" i="22"/>
  <c r="RL309" i="22"/>
  <c r="SD218" i="22"/>
  <c r="RL307" i="22"/>
  <c r="WB268" i="22"/>
  <c r="RL192" i="22"/>
  <c r="WB103" i="22"/>
  <c r="WB54" i="22"/>
  <c r="SD287" i="22"/>
  <c r="WB48" i="22"/>
  <c r="WB254" i="22"/>
  <c r="RL305" i="22"/>
  <c r="WB39" i="22"/>
  <c r="RM298" i="22"/>
  <c r="WB47" i="22"/>
  <c r="RL199" i="22"/>
  <c r="WB264" i="22"/>
  <c r="WB98" i="22"/>
  <c r="WB51" i="22"/>
  <c r="RL274" i="22" l="1"/>
  <c r="RL276" i="22"/>
  <c r="RL279" i="22"/>
  <c r="RL275" i="22"/>
  <c r="RL277" i="22"/>
  <c r="RL278" i="22"/>
  <c r="RL280" i="22"/>
  <c r="RL243" i="22"/>
  <c r="WC89" i="22"/>
  <c r="WD97" i="22"/>
  <c r="WC90" i="22"/>
  <c r="WC165" i="22"/>
  <c r="WC109" i="22"/>
  <c r="WC257" i="22"/>
  <c r="WC96" i="22"/>
  <c r="WC113" i="22"/>
  <c r="RM305" i="22"/>
  <c r="WC7" i="22"/>
  <c r="WC271" i="22"/>
  <c r="WC93" i="22"/>
  <c r="WC205" i="22"/>
  <c r="WD105" i="22"/>
  <c r="WC119" i="22"/>
  <c r="WD50" i="22"/>
  <c r="WC55" i="22"/>
  <c r="WC12" i="22"/>
  <c r="WD269" i="22"/>
  <c r="WC164" i="22"/>
  <c r="RM239" i="22"/>
  <c r="SE128" i="22"/>
  <c r="WD36" i="22"/>
  <c r="WE82" i="22"/>
  <c r="SE291" i="22"/>
  <c r="WC78" i="22"/>
  <c r="WC19" i="22"/>
  <c r="WC65" i="22"/>
  <c r="WC14" i="22"/>
  <c r="WC87" i="22"/>
  <c r="WC60" i="22"/>
  <c r="WC31" i="22"/>
  <c r="WC37" i="22"/>
  <c r="RM316" i="22"/>
  <c r="WC66" i="22"/>
  <c r="WC75" i="22"/>
  <c r="WC171" i="22"/>
  <c r="WC258" i="22"/>
  <c r="WC152" i="22"/>
  <c r="WC98" i="22"/>
  <c r="RM293" i="22"/>
  <c r="WD177" i="22"/>
  <c r="WD91" i="22"/>
  <c r="WC168" i="22"/>
  <c r="WC29" i="22"/>
  <c r="WC35" i="22"/>
  <c r="WC77" i="22"/>
  <c r="RM311" i="22"/>
  <c r="WC61" i="22"/>
  <c r="RM297" i="22"/>
  <c r="RM296" i="22"/>
  <c r="RM236" i="22"/>
  <c r="SE290" i="22"/>
  <c r="RM295" i="22"/>
  <c r="WC94" i="22"/>
  <c r="WC11" i="22"/>
  <c r="WD163" i="22"/>
  <c r="RM317" i="22"/>
  <c r="WC21" i="22"/>
  <c r="WD80" i="22"/>
  <c r="WC72" i="22"/>
  <c r="RM300" i="22"/>
  <c r="WC250" i="22"/>
  <c r="RM233" i="22"/>
  <c r="SE132" i="22"/>
  <c r="WD79" i="22"/>
  <c r="WC242" i="22"/>
  <c r="WE73" i="22"/>
  <c r="WC270" i="22"/>
  <c r="RM197" i="22"/>
  <c r="RM183" i="22"/>
  <c r="WC17" i="22"/>
  <c r="WC34" i="22"/>
  <c r="WC256" i="22"/>
  <c r="SE136" i="22"/>
  <c r="RM184" i="22"/>
  <c r="SE127" i="22"/>
  <c r="RM173" i="22"/>
  <c r="WC5" i="22"/>
  <c r="WC33" i="22"/>
  <c r="WC145" i="22"/>
  <c r="WD121" i="22"/>
  <c r="WC71" i="22"/>
  <c r="SE143" i="22"/>
  <c r="RM229" i="22"/>
  <c r="WC41" i="22"/>
  <c r="WC47" i="22"/>
  <c r="RN298" i="22"/>
  <c r="WC268" i="22"/>
  <c r="WD83" i="22"/>
  <c r="RM194" i="22"/>
  <c r="WC169" i="22"/>
  <c r="RM299" i="22"/>
  <c r="WC272" i="22"/>
  <c r="WC117" i="22"/>
  <c r="SE217" i="22"/>
  <c r="WC86" i="22"/>
  <c r="WC57" i="22"/>
  <c r="SE135" i="22"/>
  <c r="RM189" i="22"/>
  <c r="SE286" i="22"/>
  <c r="WC207" i="22"/>
  <c r="WC159" i="22"/>
  <c r="WC8" i="22"/>
  <c r="RM314" i="22"/>
  <c r="WD53" i="22"/>
  <c r="WC115" i="22"/>
  <c r="WD204" i="22"/>
  <c r="WC255" i="22"/>
  <c r="RM227" i="22"/>
  <c r="RM226" i="22"/>
  <c r="WD265" i="22"/>
  <c r="WC264" i="22"/>
  <c r="WC54" i="22"/>
  <c r="RM307" i="22"/>
  <c r="RM222" i="22"/>
  <c r="RM225" i="22"/>
  <c r="RM234" i="22"/>
  <c r="WC162" i="22"/>
  <c r="RM198" i="22"/>
  <c r="WC49" i="22"/>
  <c r="WC112" i="22"/>
  <c r="RM304" i="22"/>
  <c r="RM230" i="22"/>
  <c r="WD67" i="22"/>
  <c r="RM181" i="22"/>
  <c r="WC187" i="22"/>
  <c r="WC24" i="22"/>
  <c r="WC122" i="22"/>
  <c r="WC95" i="22"/>
  <c r="WC157" i="22"/>
  <c r="RM200" i="22"/>
  <c r="SE141" i="22"/>
  <c r="WC151" i="22"/>
  <c r="WC9" i="22"/>
  <c r="WC74" i="22"/>
  <c r="SE285" i="22"/>
  <c r="WC149" i="22"/>
  <c r="WC246" i="22"/>
  <c r="WC160" i="22"/>
  <c r="WC245" i="22"/>
  <c r="SE289" i="22"/>
  <c r="RM302" i="22"/>
  <c r="WC63" i="22"/>
  <c r="WD106" i="22"/>
  <c r="WC266" i="22"/>
  <c r="WC259" i="22"/>
  <c r="WC10" i="22"/>
  <c r="WC6" i="22"/>
  <c r="WC118" i="22"/>
  <c r="WC84" i="22"/>
  <c r="WC107" i="22"/>
  <c r="WC238" i="22"/>
  <c r="WC27" i="22"/>
  <c r="RM172" i="22"/>
  <c r="WD101" i="22"/>
  <c r="RM240" i="22"/>
  <c r="WC114" i="22"/>
  <c r="RM186" i="22"/>
  <c r="WC25" i="22"/>
  <c r="WC126" i="22"/>
  <c r="WD261" i="22"/>
  <c r="RM294" i="22"/>
  <c r="WC81" i="22"/>
  <c r="RM309" i="22"/>
  <c r="WC43" i="22"/>
  <c r="RM224" i="22"/>
  <c r="WC16" i="22"/>
  <c r="WC254" i="22"/>
  <c r="WD32" i="22"/>
  <c r="WC125" i="22"/>
  <c r="WC262" i="22"/>
  <c r="WC209" i="22"/>
  <c r="WC147" i="22"/>
  <c r="WD273" i="22"/>
  <c r="WC13" i="22"/>
  <c r="RM220" i="22"/>
  <c r="RM190" i="22"/>
  <c r="RM321" i="22"/>
  <c r="SE131" i="22"/>
  <c r="WC28" i="22"/>
  <c r="RM306" i="22"/>
  <c r="WC260" i="22"/>
  <c r="WC158" i="22"/>
  <c r="WD201" i="22"/>
  <c r="WC170" i="22"/>
  <c r="WD38" i="22"/>
  <c r="WD68" i="22"/>
  <c r="WC155" i="22"/>
  <c r="WC51" i="22"/>
  <c r="RM199" i="22"/>
  <c r="WC39" i="22"/>
  <c r="WC48" i="22"/>
  <c r="WC103" i="22"/>
  <c r="SE218" i="22"/>
  <c r="WC150" i="22"/>
  <c r="WC166" i="22"/>
  <c r="RM322" i="22"/>
  <c r="WC252" i="22"/>
  <c r="SE216" i="22"/>
  <c r="WC20" i="22"/>
  <c r="WC69" i="22"/>
  <c r="WC45" i="22"/>
  <c r="WC99" i="22"/>
  <c r="WC211" i="22"/>
  <c r="RM196" i="22"/>
  <c r="WD100" i="22"/>
  <c r="WD241" i="22"/>
  <c r="WC23" i="22"/>
  <c r="WC253" i="22"/>
  <c r="WC22" i="22"/>
  <c r="SE130" i="22"/>
  <c r="WC102" i="22"/>
  <c r="WD235" i="22"/>
  <c r="WC188" i="22"/>
  <c r="SE284" i="22"/>
  <c r="RM232" i="22"/>
  <c r="WD146" i="22"/>
  <c r="SE282" i="22"/>
  <c r="WC148" i="22"/>
  <c r="RM193" i="22"/>
  <c r="WC92" i="22"/>
  <c r="SE292" i="22"/>
  <c r="WD88" i="22"/>
  <c r="RM303" i="22"/>
  <c r="RM313" i="22"/>
  <c r="RM315" i="22"/>
  <c r="WC237" i="22"/>
  <c r="WC76" i="22"/>
  <c r="SE140" i="22"/>
  <c r="RM174" i="22"/>
  <c r="SE144" i="22"/>
  <c r="SE139" i="22"/>
  <c r="WD210" i="22"/>
  <c r="WD124" i="22"/>
  <c r="WD120" i="22"/>
  <c r="WC156" i="22"/>
  <c r="WC59" i="22"/>
  <c r="WC203" i="22"/>
  <c r="WC202" i="22"/>
  <c r="RM219" i="22"/>
  <c r="RM185" i="22"/>
  <c r="RM192" i="22"/>
  <c r="SE129" i="22"/>
  <c r="WC213" i="22"/>
  <c r="WC214" i="22"/>
  <c r="WD247" i="22"/>
  <c r="SE133" i="22"/>
  <c r="WD208" i="22"/>
  <c r="WD123" i="22"/>
  <c r="WC46" i="22"/>
  <c r="WC244" i="22"/>
  <c r="RM182" i="22"/>
  <c r="WC64" i="22"/>
  <c r="WC58" i="22"/>
  <c r="WC248" i="22"/>
  <c r="WC62" i="22"/>
  <c r="SE288" i="22"/>
  <c r="SE138" i="22"/>
  <c r="WC15" i="22"/>
  <c r="RM310" i="22"/>
  <c r="WC70" i="22"/>
  <c r="WC249" i="22"/>
  <c r="WC167" i="22"/>
  <c r="WC251" i="22"/>
  <c r="WC110" i="22"/>
  <c r="WC153" i="22"/>
  <c r="WD319" i="22"/>
  <c r="SE142" i="22"/>
  <c r="RM221" i="22"/>
  <c r="RM191" i="22"/>
  <c r="RM180" i="22"/>
  <c r="WC40" i="22"/>
  <c r="SE287" i="22"/>
  <c r="SE137" i="22"/>
  <c r="RM223" i="22"/>
  <c r="WC44" i="22"/>
  <c r="WC212" i="22"/>
  <c r="WC30" i="22"/>
  <c r="RM308" i="22"/>
  <c r="WC267" i="22"/>
  <c r="WC154" i="22"/>
  <c r="WC56" i="22"/>
  <c r="RM195" i="22"/>
  <c r="RM231" i="22"/>
  <c r="WD42" i="22"/>
  <c r="WD104" i="22"/>
  <c r="WC52" i="22"/>
  <c r="RM312" i="22"/>
  <c r="RM228" i="22"/>
  <c r="WC85" i="22"/>
  <c r="RM178" i="22"/>
  <c r="WC116" i="22"/>
  <c r="WC108" i="22"/>
  <c r="WC18" i="22"/>
  <c r="RM179" i="22"/>
  <c r="WC176" i="22"/>
  <c r="RM301" i="22"/>
  <c r="SE134" i="22"/>
  <c r="WD161" i="22"/>
  <c r="WC111" i="22"/>
  <c r="WC206" i="22"/>
  <c r="WC263" i="22"/>
  <c r="SE281" i="22"/>
  <c r="RM175" i="22"/>
  <c r="SE283" i="22"/>
  <c r="RM320" i="22"/>
  <c r="SE215" i="22"/>
  <c r="WC26" i="22"/>
  <c r="RM275" i="22" l="1"/>
  <c r="RM280" i="22"/>
  <c r="RM279" i="22"/>
  <c r="RM278" i="22"/>
  <c r="RM276" i="22"/>
  <c r="RM277" i="22"/>
  <c r="RM274" i="22"/>
  <c r="RM243" i="22"/>
  <c r="WD89" i="22"/>
  <c r="WD90" i="22"/>
  <c r="WE97" i="22"/>
  <c r="WD165" i="22"/>
  <c r="WD109" i="22"/>
  <c r="WD113" i="22"/>
  <c r="WD96" i="22"/>
  <c r="WD257" i="22"/>
  <c r="WD111" i="22"/>
  <c r="WD56" i="22"/>
  <c r="SF281" i="22"/>
  <c r="WE161" i="22"/>
  <c r="WD116" i="22"/>
  <c r="WD154" i="22"/>
  <c r="SF287" i="22"/>
  <c r="WD110" i="22"/>
  <c r="SF288" i="22"/>
  <c r="WD214" i="22"/>
  <c r="WD59" i="22"/>
  <c r="WE210" i="22"/>
  <c r="RN315" i="22"/>
  <c r="WE88" i="22"/>
  <c r="RN232" i="22"/>
  <c r="WD253" i="22"/>
  <c r="WE100" i="22"/>
  <c r="WD39" i="22"/>
  <c r="WD170" i="22"/>
  <c r="WD28" i="22"/>
  <c r="WE273" i="22"/>
  <c r="WD16" i="22"/>
  <c r="WD25" i="22"/>
  <c r="WD238" i="22"/>
  <c r="WD259" i="22"/>
  <c r="WD246" i="22"/>
  <c r="RN200" i="22"/>
  <c r="WD49" i="22"/>
  <c r="WD54" i="22"/>
  <c r="WE204" i="22"/>
  <c r="SF286" i="22"/>
  <c r="WD272" i="22"/>
  <c r="WE83" i="22"/>
  <c r="RN173" i="22"/>
  <c r="RN183" i="22"/>
  <c r="WD21" i="22"/>
  <c r="WE91" i="22"/>
  <c r="RN179" i="22"/>
  <c r="WD267" i="22"/>
  <c r="SF142" i="22"/>
  <c r="RN310" i="22"/>
  <c r="RN182" i="22"/>
  <c r="WE208" i="22"/>
  <c r="RN219" i="22"/>
  <c r="SF139" i="22"/>
  <c r="RN313" i="22"/>
  <c r="WD148" i="22"/>
  <c r="RN196" i="22"/>
  <c r="WD252" i="22"/>
  <c r="RN199" i="22"/>
  <c r="WE68" i="22"/>
  <c r="SF131" i="22"/>
  <c r="WD147" i="22"/>
  <c r="RN224" i="22"/>
  <c r="RN186" i="22"/>
  <c r="WD266" i="22"/>
  <c r="WD149" i="22"/>
  <c r="WD157" i="22"/>
  <c r="RN230" i="22"/>
  <c r="RN222" i="22"/>
  <c r="WD264" i="22"/>
  <c r="WD115" i="22"/>
  <c r="RN189" i="22"/>
  <c r="RN299" i="22"/>
  <c r="RN229" i="22"/>
  <c r="RN197" i="22"/>
  <c r="WE79" i="22"/>
  <c r="WD72" i="22"/>
  <c r="RN317" i="22"/>
  <c r="RN296" i="22"/>
  <c r="WE177" i="22"/>
  <c r="WD258" i="22"/>
  <c r="RN316" i="22"/>
  <c r="WD87" i="22"/>
  <c r="WD19" i="22"/>
  <c r="WE36" i="22"/>
  <c r="WD164" i="22"/>
  <c r="WE50" i="22"/>
  <c r="WD93" i="22"/>
  <c r="WD263" i="22"/>
  <c r="RN312" i="22"/>
  <c r="WD40" i="22"/>
  <c r="WD251" i="22"/>
  <c r="WD62" i="22"/>
  <c r="WD213" i="22"/>
  <c r="WD156" i="22"/>
  <c r="SF140" i="22"/>
  <c r="SF292" i="22"/>
  <c r="SF284" i="22"/>
  <c r="WD23" i="22"/>
  <c r="WD69" i="22"/>
  <c r="SF218" i="22"/>
  <c r="WD260" i="22"/>
  <c r="RN190" i="22"/>
  <c r="WD125" i="22"/>
  <c r="RN294" i="22"/>
  <c r="RN172" i="22"/>
  <c r="SF289" i="22"/>
  <c r="WD151" i="22"/>
  <c r="WD24" i="22"/>
  <c r="RN198" i="22"/>
  <c r="RN227" i="22"/>
  <c r="WD8" i="22"/>
  <c r="WD86" i="22"/>
  <c r="WD268" i="22"/>
  <c r="WD145" i="22"/>
  <c r="WD256" i="22"/>
  <c r="RN233" i="22"/>
  <c r="RN295" i="22"/>
  <c r="RN320" i="22"/>
  <c r="RN178" i="22"/>
  <c r="WD44" i="22"/>
  <c r="WD206" i="22"/>
  <c r="WD18" i="22"/>
  <c r="WD52" i="22"/>
  <c r="RN308" i="22"/>
  <c r="RN180" i="22"/>
  <c r="WE319" i="22"/>
  <c r="WD15" i="22"/>
  <c r="WD244" i="22"/>
  <c r="SF129" i="22"/>
  <c r="WE120" i="22"/>
  <c r="WD76" i="22"/>
  <c r="WD92" i="22"/>
  <c r="WD188" i="22"/>
  <c r="WD20" i="22"/>
  <c r="WD103" i="22"/>
  <c r="RN220" i="22"/>
  <c r="WD43" i="22"/>
  <c r="WD114" i="22"/>
  <c r="WD107" i="22"/>
  <c r="WD245" i="22"/>
  <c r="WD187" i="22"/>
  <c r="WD162" i="22"/>
  <c r="WE265" i="22"/>
  <c r="WE53" i="22"/>
  <c r="SF217" i="22"/>
  <c r="SF143" i="22"/>
  <c r="SF127" i="22"/>
  <c r="WD270" i="22"/>
  <c r="SF290" i="22"/>
  <c r="RN297" i="22"/>
  <c r="RN311" i="22"/>
  <c r="RN293" i="22"/>
  <c r="WD171" i="22"/>
  <c r="WD37" i="22"/>
  <c r="WD14" i="22"/>
  <c r="WD78" i="22"/>
  <c r="SF128" i="22"/>
  <c r="WE269" i="22"/>
  <c r="WD119" i="22"/>
  <c r="WD271" i="22"/>
  <c r="SF134" i="22"/>
  <c r="RN231" i="22"/>
  <c r="SF283" i="22"/>
  <c r="RN301" i="22"/>
  <c r="RN195" i="22"/>
  <c r="RN223" i="22"/>
  <c r="WD167" i="22"/>
  <c r="WD248" i="22"/>
  <c r="SF133" i="22"/>
  <c r="WD202" i="22"/>
  <c r="SF144" i="22"/>
  <c r="RN303" i="22"/>
  <c r="SF282" i="22"/>
  <c r="SF130" i="22"/>
  <c r="WD211" i="22"/>
  <c r="RN322" i="22"/>
  <c r="WD51" i="22"/>
  <c r="WE38" i="22"/>
  <c r="WE201" i="22"/>
  <c r="WD209" i="22"/>
  <c r="WE32" i="22"/>
  <c r="WE261" i="22"/>
  <c r="WD27" i="22"/>
  <c r="WD6" i="22"/>
  <c r="WE106" i="22"/>
  <c r="SF285" i="22"/>
  <c r="WD95" i="22"/>
  <c r="RN304" i="22"/>
  <c r="WD159" i="22"/>
  <c r="WD169" i="22"/>
  <c r="RO298" i="22"/>
  <c r="WD33" i="22"/>
  <c r="WD34" i="22"/>
  <c r="WE80" i="22"/>
  <c r="WE163" i="22"/>
  <c r="WD29" i="22"/>
  <c r="WD26" i="22"/>
  <c r="WD108" i="22"/>
  <c r="WE104" i="22"/>
  <c r="SF137" i="22"/>
  <c r="WD153" i="22"/>
  <c r="SF138" i="22"/>
  <c r="WD46" i="22"/>
  <c r="WE247" i="22"/>
  <c r="WD203" i="22"/>
  <c r="WE124" i="22"/>
  <c r="WD237" i="22"/>
  <c r="WE146" i="22"/>
  <c r="WE235" i="22"/>
  <c r="WD99" i="22"/>
  <c r="WD166" i="22"/>
  <c r="WD155" i="22"/>
  <c r="RN309" i="22"/>
  <c r="RN240" i="22"/>
  <c r="WD10" i="22"/>
  <c r="WD160" i="22"/>
  <c r="SF141" i="22"/>
  <c r="RN181" i="22"/>
  <c r="RN307" i="22"/>
  <c r="RN226" i="22"/>
  <c r="SF135" i="22"/>
  <c r="WD117" i="22"/>
  <c r="WD47" i="22"/>
  <c r="RN184" i="22"/>
  <c r="WF73" i="22"/>
  <c r="WD250" i="22"/>
  <c r="RN236" i="22"/>
  <c r="WD168" i="22"/>
  <c r="WD98" i="22"/>
  <c r="WD75" i="22"/>
  <c r="WD31" i="22"/>
  <c r="WD65" i="22"/>
  <c r="SF291" i="22"/>
  <c r="WD12" i="22"/>
  <c r="WE105" i="22"/>
  <c r="WD7" i="22"/>
  <c r="WD176" i="22"/>
  <c r="WD30" i="22"/>
  <c r="RN191" i="22"/>
  <c r="WD249" i="22"/>
  <c r="WD58" i="22"/>
  <c r="RN192" i="22"/>
  <c r="WD22" i="22"/>
  <c r="WE241" i="22"/>
  <c r="SF216" i="22"/>
  <c r="WD48" i="22"/>
  <c r="RN306" i="22"/>
  <c r="WD13" i="22"/>
  <c r="WD254" i="22"/>
  <c r="WD126" i="22"/>
  <c r="WD84" i="22"/>
  <c r="WD63" i="22"/>
  <c r="WD74" i="22"/>
  <c r="WD112" i="22"/>
  <c r="RN234" i="22"/>
  <c r="WD255" i="22"/>
  <c r="WD207" i="22"/>
  <c r="RN194" i="22"/>
  <c r="WD71" i="22"/>
  <c r="WD5" i="22"/>
  <c r="WD17" i="22"/>
  <c r="SF132" i="22"/>
  <c r="WD11" i="22"/>
  <c r="WD77" i="22"/>
  <c r="RN175" i="22"/>
  <c r="WD85" i="22"/>
  <c r="SF215" i="22"/>
  <c r="RN228" i="22"/>
  <c r="WE42" i="22"/>
  <c r="WD212" i="22"/>
  <c r="RN221" i="22"/>
  <c r="WD70" i="22"/>
  <c r="WD64" i="22"/>
  <c r="WE123" i="22"/>
  <c r="RN185" i="22"/>
  <c r="RN174" i="22"/>
  <c r="RN193" i="22"/>
  <c r="WD102" i="22"/>
  <c r="WD45" i="22"/>
  <c r="WD150" i="22"/>
  <c r="WD158" i="22"/>
  <c r="RN321" i="22"/>
  <c r="WD262" i="22"/>
  <c r="WD81" i="22"/>
  <c r="WE101" i="22"/>
  <c r="WD118" i="22"/>
  <c r="RN302" i="22"/>
  <c r="WD9" i="22"/>
  <c r="WD122" i="22"/>
  <c r="WE67" i="22"/>
  <c r="RN225" i="22"/>
  <c r="RN314" i="22"/>
  <c r="WD57" i="22"/>
  <c r="WD41" i="22"/>
  <c r="WE121" i="22"/>
  <c r="SF136" i="22"/>
  <c r="WD242" i="22"/>
  <c r="RN300" i="22"/>
  <c r="WD94" i="22"/>
  <c r="WD61" i="22"/>
  <c r="WD35" i="22"/>
  <c r="WD152" i="22"/>
  <c r="WD66" i="22"/>
  <c r="WD60" i="22"/>
  <c r="WF82" i="22"/>
  <c r="RN239" i="22"/>
  <c r="WD55" i="22"/>
  <c r="WD205" i="22"/>
  <c r="RN305" i="22"/>
  <c r="RN276" i="22" l="1"/>
  <c r="RN278" i="22"/>
  <c r="RN279" i="22"/>
  <c r="RN274" i="22"/>
  <c r="RN280" i="22"/>
  <c r="RN277" i="22"/>
  <c r="RN275" i="22"/>
  <c r="RN243" i="22"/>
  <c r="WE89" i="22"/>
  <c r="WF97" i="22"/>
  <c r="WE90" i="22"/>
  <c r="WE165" i="22"/>
  <c r="WE109" i="22"/>
  <c r="WE257" i="22"/>
  <c r="WE96" i="22"/>
  <c r="WE113" i="22"/>
  <c r="SG136" i="22"/>
  <c r="WE66" i="22"/>
  <c r="WF67" i="22"/>
  <c r="RO321" i="22"/>
  <c r="RO185" i="22"/>
  <c r="WE5" i="22"/>
  <c r="WE255" i="22"/>
  <c r="WE126" i="22"/>
  <c r="WE22" i="22"/>
  <c r="WE58" i="22"/>
  <c r="RO236" i="22"/>
  <c r="WF124" i="22"/>
  <c r="WE108" i="22"/>
  <c r="RP298" i="22"/>
  <c r="WF261" i="22"/>
  <c r="WE211" i="22"/>
  <c r="SG144" i="22"/>
  <c r="RO301" i="22"/>
  <c r="WE78" i="22"/>
  <c r="WE162" i="22"/>
  <c r="WE125" i="22"/>
  <c r="WF101" i="22"/>
  <c r="WE158" i="22"/>
  <c r="WE102" i="22"/>
  <c r="SG215" i="22"/>
  <c r="WE71" i="22"/>
  <c r="WE74" i="22"/>
  <c r="WE48" i="22"/>
  <c r="WE249" i="22"/>
  <c r="SG291" i="22"/>
  <c r="WE98" i="22"/>
  <c r="WE47" i="22"/>
  <c r="RO226" i="22"/>
  <c r="WE160" i="22"/>
  <c r="RO309" i="22"/>
  <c r="WE155" i="22"/>
  <c r="WF106" i="22"/>
  <c r="WF38" i="22"/>
  <c r="WE202" i="22"/>
  <c r="RO223" i="22"/>
  <c r="SG283" i="22"/>
  <c r="WE119" i="22"/>
  <c r="WE14" i="22"/>
  <c r="RO311" i="22"/>
  <c r="WE270" i="22"/>
  <c r="WE187" i="22"/>
  <c r="WE103" i="22"/>
  <c r="WE244" i="22"/>
  <c r="WE44" i="22"/>
  <c r="WE86" i="22"/>
  <c r="RO198" i="22"/>
  <c r="RO190" i="22"/>
  <c r="WE69" i="22"/>
  <c r="SG140" i="22"/>
  <c r="WE251" i="22"/>
  <c r="WE93" i="22"/>
  <c r="WF177" i="22"/>
  <c r="RO317" i="22"/>
  <c r="WE115" i="22"/>
  <c r="WE157" i="22"/>
  <c r="RO186" i="22"/>
  <c r="WF68" i="22"/>
  <c r="RO219" i="22"/>
  <c r="SG142" i="22"/>
  <c r="RO173" i="22"/>
  <c r="WF204" i="22"/>
  <c r="RO200" i="22"/>
  <c r="WE25" i="22"/>
  <c r="WE170" i="22"/>
  <c r="WE253" i="22"/>
  <c r="WF210" i="22"/>
  <c r="WE110" i="22"/>
  <c r="WF161" i="22"/>
  <c r="WF123" i="22"/>
  <c r="WE212" i="22"/>
  <c r="WE11" i="22"/>
  <c r="WE254" i="22"/>
  <c r="WE7" i="22"/>
  <c r="WF146" i="22"/>
  <c r="WE203" i="22"/>
  <c r="WE153" i="22"/>
  <c r="WE26" i="22"/>
  <c r="WE169" i="22"/>
  <c r="WF32" i="22"/>
  <c r="SG130" i="22"/>
  <c r="WF53" i="22"/>
  <c r="WE114" i="22"/>
  <c r="WE92" i="22"/>
  <c r="RO308" i="22"/>
  <c r="RO233" i="22"/>
  <c r="WE19" i="22"/>
  <c r="RO239" i="22"/>
  <c r="WE94" i="22"/>
  <c r="WF42" i="22"/>
  <c r="WE85" i="22"/>
  <c r="RO194" i="22"/>
  <c r="RO234" i="22"/>
  <c r="WE63" i="22"/>
  <c r="WE13" i="22"/>
  <c r="SG216" i="22"/>
  <c r="RO191" i="22"/>
  <c r="WE65" i="22"/>
  <c r="WE117" i="22"/>
  <c r="WF247" i="22"/>
  <c r="SG137" i="22"/>
  <c r="WE29" i="22"/>
  <c r="WE34" i="22"/>
  <c r="RO304" i="22"/>
  <c r="WF269" i="22"/>
  <c r="RO297" i="22"/>
  <c r="SG127" i="22"/>
  <c r="WE20" i="22"/>
  <c r="WE15" i="22"/>
  <c r="WE52" i="22"/>
  <c r="RO178" i="22"/>
  <c r="WE256" i="22"/>
  <c r="WE8" i="22"/>
  <c r="WE24" i="22"/>
  <c r="RO172" i="22"/>
  <c r="WE260" i="22"/>
  <c r="WE23" i="22"/>
  <c r="WE156" i="22"/>
  <c r="WF50" i="22"/>
  <c r="WE87" i="22"/>
  <c r="WE72" i="22"/>
  <c r="RO229" i="22"/>
  <c r="WE264" i="22"/>
  <c r="WE149" i="22"/>
  <c r="RO224" i="22"/>
  <c r="RO199" i="22"/>
  <c r="WE148" i="22"/>
  <c r="WF208" i="22"/>
  <c r="WE267" i="22"/>
  <c r="WE21" i="22"/>
  <c r="WF83" i="22"/>
  <c r="WE246" i="22"/>
  <c r="WE16" i="22"/>
  <c r="WE39" i="22"/>
  <c r="RO232" i="22"/>
  <c r="WE59" i="22"/>
  <c r="SG287" i="22"/>
  <c r="SG281" i="22"/>
  <c r="WF121" i="22"/>
  <c r="WE9" i="22"/>
  <c r="WE81" i="22"/>
  <c r="RO193" i="22"/>
  <c r="WE64" i="22"/>
  <c r="SG132" i="22"/>
  <c r="WF105" i="22"/>
  <c r="WE168" i="22"/>
  <c r="WE250" i="22"/>
  <c r="RO307" i="22"/>
  <c r="WE10" i="22"/>
  <c r="WE166" i="22"/>
  <c r="WE6" i="22"/>
  <c r="WE209" i="22"/>
  <c r="WE51" i="22"/>
  <c r="SG282" i="22"/>
  <c r="SG133" i="22"/>
  <c r="RO195" i="22"/>
  <c r="RO231" i="22"/>
  <c r="WE37" i="22"/>
  <c r="WF265" i="22"/>
  <c r="WE43" i="22"/>
  <c r="WE76" i="22"/>
  <c r="WE40" i="22"/>
  <c r="WE61" i="22"/>
  <c r="RO305" i="22"/>
  <c r="RO300" i="22"/>
  <c r="RO302" i="22"/>
  <c r="RO174" i="22"/>
  <c r="WF241" i="22"/>
  <c r="WE30" i="22"/>
  <c r="SG135" i="22"/>
  <c r="WE237" i="22"/>
  <c r="WF104" i="22"/>
  <c r="WE159" i="22"/>
  <c r="WE27" i="22"/>
  <c r="RO303" i="22"/>
  <c r="SG128" i="22"/>
  <c r="SG290" i="22"/>
  <c r="WE245" i="22"/>
  <c r="RO220" i="22"/>
  <c r="WF319" i="22"/>
  <c r="WE18" i="22"/>
  <c r="RO320" i="22"/>
  <c r="WE145" i="22"/>
  <c r="RO227" i="22"/>
  <c r="RO294" i="22"/>
  <c r="SG284" i="22"/>
  <c r="WE213" i="22"/>
  <c r="RO312" i="22"/>
  <c r="WE164" i="22"/>
  <c r="RO316" i="22"/>
  <c r="WF79" i="22"/>
  <c r="RO299" i="22"/>
  <c r="RO222" i="22"/>
  <c r="WE266" i="22"/>
  <c r="WE147" i="22"/>
  <c r="WE252" i="22"/>
  <c r="RO313" i="22"/>
  <c r="RO182" i="22"/>
  <c r="RO179" i="22"/>
  <c r="WE272" i="22"/>
  <c r="WE54" i="22"/>
  <c r="WE259" i="22"/>
  <c r="WF273" i="22"/>
  <c r="WF88" i="22"/>
  <c r="WE214" i="22"/>
  <c r="WE154" i="22"/>
  <c r="WE56" i="22"/>
  <c r="WE55" i="22"/>
  <c r="RO314" i="22"/>
  <c r="WE152" i="22"/>
  <c r="WE41" i="22"/>
  <c r="RO225" i="22"/>
  <c r="WE262" i="22"/>
  <c r="WE150" i="22"/>
  <c r="WE70" i="22"/>
  <c r="RO228" i="22"/>
  <c r="RO175" i="22"/>
  <c r="WE17" i="22"/>
  <c r="WE207" i="22"/>
  <c r="WE112" i="22"/>
  <c r="WE84" i="22"/>
  <c r="RO306" i="22"/>
  <c r="RO192" i="22"/>
  <c r="WE12" i="22"/>
  <c r="WE31" i="22"/>
  <c r="WG73" i="22"/>
  <c r="RO181" i="22"/>
  <c r="WE99" i="22"/>
  <c r="WE46" i="22"/>
  <c r="WF163" i="22"/>
  <c r="WE33" i="22"/>
  <c r="WE95" i="22"/>
  <c r="RO322" i="22"/>
  <c r="WE248" i="22"/>
  <c r="SG134" i="22"/>
  <c r="WE171" i="22"/>
  <c r="SG143" i="22"/>
  <c r="WF120" i="22"/>
  <c r="WE151" i="22"/>
  <c r="WE60" i="22"/>
  <c r="WE122" i="22"/>
  <c r="WG82" i="22"/>
  <c r="WE205" i="22"/>
  <c r="WE35" i="22"/>
  <c r="WE242" i="22"/>
  <c r="WE57" i="22"/>
  <c r="WE118" i="22"/>
  <c r="WE45" i="22"/>
  <c r="RO221" i="22"/>
  <c r="WE77" i="22"/>
  <c r="WE176" i="22"/>
  <c r="WE75" i="22"/>
  <c r="RO184" i="22"/>
  <c r="SG141" i="22"/>
  <c r="RO240" i="22"/>
  <c r="WF235" i="22"/>
  <c r="SG138" i="22"/>
  <c r="WF80" i="22"/>
  <c r="SG285" i="22"/>
  <c r="WF201" i="22"/>
  <c r="WE167" i="22"/>
  <c r="WE271" i="22"/>
  <c r="RO293" i="22"/>
  <c r="SG217" i="22"/>
  <c r="WE107" i="22"/>
  <c r="WE188" i="22"/>
  <c r="SG129" i="22"/>
  <c r="RO180" i="22"/>
  <c r="WE206" i="22"/>
  <c r="RO295" i="22"/>
  <c r="WE268" i="22"/>
  <c r="SG289" i="22"/>
  <c r="SG218" i="22"/>
  <c r="SG292" i="22"/>
  <c r="WE62" i="22"/>
  <c r="WE263" i="22"/>
  <c r="WF36" i="22"/>
  <c r="WE258" i="22"/>
  <c r="RO296" i="22"/>
  <c r="RO197" i="22"/>
  <c r="RO189" i="22"/>
  <c r="RO230" i="22"/>
  <c r="SG131" i="22"/>
  <c r="RO196" i="22"/>
  <c r="SG139" i="22"/>
  <c r="RO310" i="22"/>
  <c r="WF91" i="22"/>
  <c r="RO183" i="22"/>
  <c r="SG286" i="22"/>
  <c r="WE49" i="22"/>
  <c r="WE238" i="22"/>
  <c r="WE28" i="22"/>
  <c r="WF100" i="22"/>
  <c r="RO315" i="22"/>
  <c r="SG288" i="22"/>
  <c r="WE116" i="22"/>
  <c r="WE111" i="22"/>
  <c r="RO274" i="22" l="1"/>
  <c r="RO275" i="22"/>
  <c r="RO279" i="22"/>
  <c r="RO277" i="22"/>
  <c r="RO278" i="22"/>
  <c r="RO280" i="22"/>
  <c r="RO276" i="22"/>
  <c r="RO243" i="22"/>
  <c r="WF89" i="22"/>
  <c r="WF90" i="22"/>
  <c r="WG97" i="22"/>
  <c r="WF165" i="22"/>
  <c r="WF109" i="22"/>
  <c r="WF113" i="22"/>
  <c r="WF96" i="22"/>
  <c r="WF257" i="22"/>
  <c r="WF111" i="22"/>
  <c r="WG100" i="22"/>
  <c r="WF258" i="22"/>
  <c r="WF28" i="22"/>
  <c r="RP196" i="22"/>
  <c r="SH218" i="22"/>
  <c r="WF188" i="22"/>
  <c r="SH285" i="22"/>
  <c r="WF75" i="22"/>
  <c r="WF57" i="22"/>
  <c r="WF151" i="22"/>
  <c r="WF33" i="22"/>
  <c r="WF12" i="22"/>
  <c r="RP228" i="22"/>
  <c r="WF55" i="22"/>
  <c r="WG88" i="22"/>
  <c r="RP182" i="22"/>
  <c r="RP227" i="22"/>
  <c r="WG319" i="22"/>
  <c r="RP303" i="22"/>
  <c r="WG104" i="22"/>
  <c r="RP302" i="22"/>
  <c r="WF37" i="22"/>
  <c r="WF10" i="22"/>
  <c r="WG105" i="22"/>
  <c r="RP232" i="22"/>
  <c r="WF149" i="22"/>
  <c r="WF23" i="22"/>
  <c r="WF15" i="22"/>
  <c r="WF29" i="22"/>
  <c r="WF13" i="22"/>
  <c r="WF19" i="22"/>
  <c r="WF153" i="22"/>
  <c r="WF11" i="22"/>
  <c r="WF25" i="22"/>
  <c r="RP311" i="22"/>
  <c r="WF155" i="22"/>
  <c r="WF102" i="22"/>
  <c r="RP197" i="22"/>
  <c r="WF206" i="22"/>
  <c r="WF271" i="22"/>
  <c r="WG80" i="22"/>
  <c r="WF176" i="22"/>
  <c r="WF242" i="22"/>
  <c r="WF248" i="22"/>
  <c r="WG163" i="22"/>
  <c r="RP192" i="22"/>
  <c r="WF70" i="22"/>
  <c r="WF56" i="22"/>
  <c r="RP313" i="22"/>
  <c r="RP316" i="22"/>
  <c r="WF145" i="22"/>
  <c r="SH290" i="22"/>
  <c r="WF237" i="22"/>
  <c r="RP300" i="22"/>
  <c r="RP231" i="22"/>
  <c r="SH132" i="22"/>
  <c r="SH281" i="22"/>
  <c r="WF148" i="22"/>
  <c r="WF87" i="22"/>
  <c r="WF256" i="22"/>
  <c r="SH137" i="22"/>
  <c r="WF63" i="22"/>
  <c r="WG42" i="22"/>
  <c r="WF169" i="22"/>
  <c r="RP200" i="22"/>
  <c r="RP186" i="22"/>
  <c r="SH140" i="22"/>
  <c r="WF103" i="22"/>
  <c r="WF202" i="22"/>
  <c r="RP309" i="22"/>
  <c r="WF98" i="22"/>
  <c r="WF158" i="22"/>
  <c r="WF211" i="22"/>
  <c r="WF108" i="22"/>
  <c r="WF255" i="22"/>
  <c r="RP321" i="22"/>
  <c r="WF238" i="22"/>
  <c r="WF263" i="22"/>
  <c r="RP240" i="22"/>
  <c r="RP221" i="22"/>
  <c r="WH82" i="22"/>
  <c r="WG120" i="22"/>
  <c r="RP181" i="22"/>
  <c r="WF207" i="22"/>
  <c r="WF41" i="22"/>
  <c r="WF272" i="22"/>
  <c r="RP222" i="22"/>
  <c r="SH284" i="22"/>
  <c r="WF30" i="22"/>
  <c r="WF76" i="22"/>
  <c r="WF51" i="22"/>
  <c r="RP307" i="22"/>
  <c r="WF81" i="22"/>
  <c r="WF39" i="22"/>
  <c r="WG83" i="22"/>
  <c r="WF264" i="22"/>
  <c r="WF260" i="22"/>
  <c r="WF20" i="22"/>
  <c r="WG269" i="22"/>
  <c r="RP191" i="22"/>
  <c r="RP233" i="22"/>
  <c r="WG53" i="22"/>
  <c r="WF203" i="22"/>
  <c r="WF212" i="22"/>
  <c r="WG210" i="22"/>
  <c r="SH142" i="22"/>
  <c r="RP317" i="22"/>
  <c r="RP198" i="22"/>
  <c r="WF14" i="22"/>
  <c r="WF74" i="22"/>
  <c r="SH288" i="22"/>
  <c r="WG91" i="22"/>
  <c r="SH289" i="22"/>
  <c r="RP310" i="22"/>
  <c r="RP296" i="22"/>
  <c r="WF107" i="22"/>
  <c r="SH138" i="22"/>
  <c r="WF35" i="22"/>
  <c r="SH143" i="22"/>
  <c r="WF46" i="22"/>
  <c r="RP306" i="22"/>
  <c r="WF150" i="22"/>
  <c r="WF154" i="22"/>
  <c r="WG273" i="22"/>
  <c r="WF252" i="22"/>
  <c r="WF164" i="22"/>
  <c r="RP320" i="22"/>
  <c r="SH128" i="22"/>
  <c r="WG241" i="22"/>
  <c r="WF43" i="22"/>
  <c r="WF209" i="22"/>
  <c r="WF250" i="22"/>
  <c r="WF9" i="22"/>
  <c r="WF16" i="22"/>
  <c r="RP199" i="22"/>
  <c r="RP172" i="22"/>
  <c r="RP304" i="22"/>
  <c r="WG247" i="22"/>
  <c r="RP234" i="22"/>
  <c r="RP308" i="22"/>
  <c r="WG146" i="22"/>
  <c r="WF253" i="22"/>
  <c r="WG204" i="22"/>
  <c r="WF157" i="22"/>
  <c r="WG177" i="22"/>
  <c r="WF86" i="22"/>
  <c r="WF119" i="22"/>
  <c r="WF160" i="22"/>
  <c r="SH291" i="22"/>
  <c r="WF71" i="22"/>
  <c r="WG101" i="22"/>
  <c r="WF78" i="22"/>
  <c r="WG261" i="22"/>
  <c r="WG124" i="22"/>
  <c r="WF58" i="22"/>
  <c r="WF5" i="22"/>
  <c r="WG67" i="22"/>
  <c r="SH131" i="22"/>
  <c r="RP315" i="22"/>
  <c r="WF49" i="22"/>
  <c r="WF62" i="22"/>
  <c r="RP180" i="22"/>
  <c r="WF167" i="22"/>
  <c r="SH141" i="22"/>
  <c r="WF45" i="22"/>
  <c r="WF122" i="22"/>
  <c r="RP322" i="22"/>
  <c r="WH73" i="22"/>
  <c r="WF17" i="22"/>
  <c r="WF152" i="22"/>
  <c r="RP299" i="22"/>
  <c r="RP220" i="22"/>
  <c r="WF27" i="22"/>
  <c r="RP305" i="22"/>
  <c r="RP195" i="22"/>
  <c r="WF166" i="22"/>
  <c r="WF64" i="22"/>
  <c r="SH287" i="22"/>
  <c r="WF21" i="22"/>
  <c r="RP229" i="22"/>
  <c r="WG50" i="22"/>
  <c r="RP178" i="22"/>
  <c r="WF94" i="22"/>
  <c r="SH130" i="22"/>
  <c r="WF254" i="22"/>
  <c r="WG123" i="22"/>
  <c r="RP219" i="22"/>
  <c r="WF69" i="22"/>
  <c r="WF187" i="22"/>
  <c r="WG38" i="22"/>
  <c r="RP230" i="22"/>
  <c r="WF268" i="22"/>
  <c r="SH217" i="22"/>
  <c r="WG201" i="22"/>
  <c r="WG235" i="22"/>
  <c r="WF118" i="22"/>
  <c r="WF171" i="22"/>
  <c r="WF99" i="22"/>
  <c r="WF84" i="22"/>
  <c r="WF262" i="22"/>
  <c r="WF214" i="22"/>
  <c r="RP179" i="22"/>
  <c r="RP312" i="22"/>
  <c r="WF18" i="22"/>
  <c r="SH135" i="22"/>
  <c r="WF61" i="22"/>
  <c r="WG265" i="22"/>
  <c r="WF6" i="22"/>
  <c r="WF168" i="22"/>
  <c r="WF267" i="22"/>
  <c r="WF72" i="22"/>
  <c r="WF24" i="22"/>
  <c r="SH127" i="22"/>
  <c r="WF117" i="22"/>
  <c r="RP194" i="22"/>
  <c r="WF92" i="22"/>
  <c r="WG32" i="22"/>
  <c r="WF170" i="22"/>
  <c r="WF93" i="22"/>
  <c r="WF44" i="22"/>
  <c r="SH283" i="22"/>
  <c r="WG106" i="22"/>
  <c r="RP226" i="22"/>
  <c r="WF249" i="22"/>
  <c r="WF125" i="22"/>
  <c r="RP301" i="22"/>
  <c r="WF22" i="22"/>
  <c r="WF66" i="22"/>
  <c r="SH286" i="22"/>
  <c r="SH292" i="22"/>
  <c r="SH129" i="22"/>
  <c r="RP184" i="22"/>
  <c r="WF60" i="22"/>
  <c r="WF95" i="22"/>
  <c r="WF31" i="22"/>
  <c r="RP175" i="22"/>
  <c r="RP314" i="22"/>
  <c r="WF259" i="22"/>
  <c r="WF147" i="22"/>
  <c r="WG79" i="22"/>
  <c r="RP294" i="22"/>
  <c r="WF245" i="22"/>
  <c r="WF159" i="22"/>
  <c r="RP174" i="22"/>
  <c r="SH133" i="22"/>
  <c r="RP193" i="22"/>
  <c r="WF59" i="22"/>
  <c r="WF246" i="22"/>
  <c r="RP224" i="22"/>
  <c r="WF156" i="22"/>
  <c r="WF52" i="22"/>
  <c r="WF34" i="22"/>
  <c r="SH216" i="22"/>
  <c r="RP239" i="22"/>
  <c r="WF26" i="22"/>
  <c r="WG161" i="22"/>
  <c r="RP173" i="22"/>
  <c r="WF115" i="22"/>
  <c r="RP190" i="22"/>
  <c r="WF270" i="22"/>
  <c r="SH215" i="22"/>
  <c r="SH139" i="22"/>
  <c r="WF116" i="22"/>
  <c r="RP183" i="22"/>
  <c r="RP189" i="22"/>
  <c r="WG36" i="22"/>
  <c r="RP295" i="22"/>
  <c r="RP293" i="22"/>
  <c r="WF77" i="22"/>
  <c r="WF205" i="22"/>
  <c r="SH134" i="22"/>
  <c r="WF112" i="22"/>
  <c r="RP225" i="22"/>
  <c r="WF54" i="22"/>
  <c r="WF266" i="22"/>
  <c r="WF213" i="22"/>
  <c r="WF40" i="22"/>
  <c r="SH282" i="22"/>
  <c r="WG121" i="22"/>
  <c r="WG208" i="22"/>
  <c r="WF8" i="22"/>
  <c r="RP297" i="22"/>
  <c r="WF65" i="22"/>
  <c r="WF85" i="22"/>
  <c r="WF114" i="22"/>
  <c r="WF7" i="22"/>
  <c r="WF110" i="22"/>
  <c r="WG68" i="22"/>
  <c r="WF251" i="22"/>
  <c r="WF244" i="22"/>
  <c r="RP223" i="22"/>
  <c r="WF47" i="22"/>
  <c r="WF48" i="22"/>
  <c r="WF162" i="22"/>
  <c r="SH144" i="22"/>
  <c r="RQ298" i="22"/>
  <c r="RP236" i="22"/>
  <c r="WF126" i="22"/>
  <c r="RP185" i="22"/>
  <c r="SH136" i="22"/>
  <c r="RP277" i="22" l="1"/>
  <c r="RP279" i="22"/>
  <c r="RP276" i="22"/>
  <c r="RP280" i="22"/>
  <c r="RP275" i="22"/>
  <c r="RP278" i="22"/>
  <c r="RP274" i="22"/>
  <c r="RP243" i="22"/>
  <c r="WG89" i="22"/>
  <c r="WH97" i="22"/>
  <c r="WG90" i="22"/>
  <c r="WG165" i="22"/>
  <c r="WG109" i="22"/>
  <c r="WG257" i="22"/>
  <c r="WG96" i="22"/>
  <c r="WG113" i="22"/>
  <c r="WG48" i="22"/>
  <c r="WH121" i="22"/>
  <c r="WG266" i="22"/>
  <c r="RQ189" i="22"/>
  <c r="RQ173" i="22"/>
  <c r="WG156" i="22"/>
  <c r="WG159" i="22"/>
  <c r="WG31" i="22"/>
  <c r="SI286" i="22"/>
  <c r="WH265" i="22"/>
  <c r="WG262" i="22"/>
  <c r="WG268" i="22"/>
  <c r="WH67" i="22"/>
  <c r="SI291" i="22"/>
  <c r="WG126" i="22"/>
  <c r="WG162" i="22"/>
  <c r="WG244" i="22"/>
  <c r="WG110" i="22"/>
  <c r="WG85" i="22"/>
  <c r="WG54" i="22"/>
  <c r="SI134" i="22"/>
  <c r="RQ293" i="22"/>
  <c r="RQ183" i="22"/>
  <c r="WG270" i="22"/>
  <c r="SI216" i="22"/>
  <c r="WG245" i="22"/>
  <c r="WH32" i="22"/>
  <c r="SI127" i="22"/>
  <c r="WG61" i="22"/>
  <c r="WG84" i="22"/>
  <c r="WH235" i="22"/>
  <c r="RQ230" i="22"/>
  <c r="RQ219" i="22"/>
  <c r="WG94" i="22"/>
  <c r="WH50" i="22"/>
  <c r="WG64" i="22"/>
  <c r="WG27" i="22"/>
  <c r="RQ322" i="22"/>
  <c r="WG167" i="22"/>
  <c r="WG49" i="22"/>
  <c r="WG5" i="22"/>
  <c r="WG78" i="22"/>
  <c r="WG160" i="22"/>
  <c r="WG157" i="22"/>
  <c r="RQ304" i="22"/>
  <c r="WG9" i="22"/>
  <c r="WH241" i="22"/>
  <c r="WG164" i="22"/>
  <c r="WG150" i="22"/>
  <c r="WG35" i="22"/>
  <c r="WH91" i="22"/>
  <c r="RQ198" i="22"/>
  <c r="WG212" i="22"/>
  <c r="RQ191" i="22"/>
  <c r="WG264" i="22"/>
  <c r="RQ307" i="22"/>
  <c r="WG272" i="22"/>
  <c r="RQ181" i="22"/>
  <c r="RQ240" i="22"/>
  <c r="RQ321" i="22"/>
  <c r="WG211" i="22"/>
  <c r="RQ309" i="22"/>
  <c r="RQ186" i="22"/>
  <c r="WH42" i="22"/>
  <c r="WG87" i="22"/>
  <c r="SI290" i="22"/>
  <c r="WG56" i="22"/>
  <c r="WG248" i="22"/>
  <c r="WG271" i="22"/>
  <c r="WG155" i="22"/>
  <c r="WG25" i="22"/>
  <c r="WG13" i="22"/>
  <c r="WG149" i="22"/>
  <c r="WG37" i="22"/>
  <c r="WH319" i="22"/>
  <c r="WH88" i="22"/>
  <c r="WG33" i="22"/>
  <c r="SI285" i="22"/>
  <c r="WG28" i="22"/>
  <c r="WH161" i="22"/>
  <c r="RQ224" i="22"/>
  <c r="WG259" i="22"/>
  <c r="WG95" i="22"/>
  <c r="RQ184" i="22"/>
  <c r="WG66" i="22"/>
  <c r="RQ226" i="22"/>
  <c r="WG93" i="22"/>
  <c r="RQ312" i="22"/>
  <c r="RQ236" i="22"/>
  <c r="WG7" i="22"/>
  <c r="WH208" i="22"/>
  <c r="WG205" i="22"/>
  <c r="WG116" i="22"/>
  <c r="WG246" i="22"/>
  <c r="RQ294" i="22"/>
  <c r="RQ314" i="22"/>
  <c r="WG60" i="22"/>
  <c r="SI129" i="22"/>
  <c r="RQ301" i="22"/>
  <c r="WH201" i="22"/>
  <c r="WH123" i="22"/>
  <c r="WG166" i="22"/>
  <c r="RQ220" i="22"/>
  <c r="WG152" i="22"/>
  <c r="WG122" i="22"/>
  <c r="RQ180" i="22"/>
  <c r="WG58" i="22"/>
  <c r="WH101" i="22"/>
  <c r="WG119" i="22"/>
  <c r="WH204" i="22"/>
  <c r="RQ308" i="22"/>
  <c r="RQ172" i="22"/>
  <c r="WG250" i="22"/>
  <c r="WG252" i="22"/>
  <c r="RQ306" i="22"/>
  <c r="RQ296" i="22"/>
  <c r="SI288" i="22"/>
  <c r="RQ317" i="22"/>
  <c r="WG203" i="22"/>
  <c r="WH269" i="22"/>
  <c r="WH83" i="22"/>
  <c r="WG51" i="22"/>
  <c r="WH120" i="22"/>
  <c r="WG255" i="22"/>
  <c r="WG202" i="22"/>
  <c r="RQ200" i="22"/>
  <c r="WG63" i="22"/>
  <c r="WG148" i="22"/>
  <c r="RQ231" i="22"/>
  <c r="WG145" i="22"/>
  <c r="WG70" i="22"/>
  <c r="WG242" i="22"/>
  <c r="WG206" i="22"/>
  <c r="RQ311" i="22"/>
  <c r="WG11" i="22"/>
  <c r="WG29" i="22"/>
  <c r="RQ232" i="22"/>
  <c r="RQ302" i="22"/>
  <c r="RQ227" i="22"/>
  <c r="WG55" i="22"/>
  <c r="WG151" i="22"/>
  <c r="WG188" i="22"/>
  <c r="WG258" i="22"/>
  <c r="WG251" i="22"/>
  <c r="WG65" i="22"/>
  <c r="RQ225" i="22"/>
  <c r="RQ295" i="22"/>
  <c r="RQ190" i="22"/>
  <c r="WG34" i="22"/>
  <c r="SI133" i="22"/>
  <c r="WH106" i="22"/>
  <c r="WG92" i="22"/>
  <c r="WG24" i="22"/>
  <c r="WG168" i="22"/>
  <c r="SI135" i="22"/>
  <c r="RQ179" i="22"/>
  <c r="WG99" i="22"/>
  <c r="WH38" i="22"/>
  <c r="RQ229" i="22"/>
  <c r="RQ315" i="22"/>
  <c r="WH68" i="22"/>
  <c r="SI282" i="22"/>
  <c r="WG213" i="22"/>
  <c r="WG112" i="22"/>
  <c r="WG77" i="22"/>
  <c r="WH79" i="22"/>
  <c r="SI292" i="22"/>
  <c r="WG125" i="22"/>
  <c r="WG170" i="22"/>
  <c r="RQ194" i="22"/>
  <c r="WG72" i="22"/>
  <c r="WG6" i="22"/>
  <c r="WG214" i="22"/>
  <c r="WG171" i="22"/>
  <c r="SI217" i="22"/>
  <c r="WG187" i="22"/>
  <c r="WG254" i="22"/>
  <c r="WG21" i="22"/>
  <c r="RQ195" i="22"/>
  <c r="WG17" i="22"/>
  <c r="WG45" i="22"/>
  <c r="WG62" i="22"/>
  <c r="SI131" i="22"/>
  <c r="WH124" i="22"/>
  <c r="WG71" i="22"/>
  <c r="WG86" i="22"/>
  <c r="WG253" i="22"/>
  <c r="RQ234" i="22"/>
  <c r="RQ199" i="22"/>
  <c r="WG209" i="22"/>
  <c r="SI128" i="22"/>
  <c r="WH273" i="22"/>
  <c r="WG46" i="22"/>
  <c r="SI138" i="22"/>
  <c r="RQ310" i="22"/>
  <c r="WG74" i="22"/>
  <c r="SI142" i="22"/>
  <c r="WH53" i="22"/>
  <c r="WG20" i="22"/>
  <c r="WG39" i="22"/>
  <c r="WG76" i="22"/>
  <c r="SI284" i="22"/>
  <c r="WG41" i="22"/>
  <c r="WI82" i="22"/>
  <c r="WG263" i="22"/>
  <c r="WG158" i="22"/>
  <c r="WG103" i="22"/>
  <c r="SI137" i="22"/>
  <c r="SI281" i="22"/>
  <c r="RQ300" i="22"/>
  <c r="RQ316" i="22"/>
  <c r="RQ192" i="22"/>
  <c r="WG176" i="22"/>
  <c r="RQ197" i="22"/>
  <c r="WG153" i="22"/>
  <c r="WG15" i="22"/>
  <c r="WH105" i="22"/>
  <c r="WH104" i="22"/>
  <c r="RQ228" i="22"/>
  <c r="WG57" i="22"/>
  <c r="SI218" i="22"/>
  <c r="WH100" i="22"/>
  <c r="RR298" i="22"/>
  <c r="WG47" i="22"/>
  <c r="RQ297" i="22"/>
  <c r="WH36" i="22"/>
  <c r="SI139" i="22"/>
  <c r="WG115" i="22"/>
  <c r="WG26" i="22"/>
  <c r="WG52" i="22"/>
  <c r="WG59" i="22"/>
  <c r="RQ174" i="22"/>
  <c r="RQ175" i="22"/>
  <c r="WG22" i="22"/>
  <c r="SI283" i="22"/>
  <c r="SI136" i="22"/>
  <c r="RQ185" i="22"/>
  <c r="SI144" i="22"/>
  <c r="RQ223" i="22"/>
  <c r="WG114" i="22"/>
  <c r="WG8" i="22"/>
  <c r="WG40" i="22"/>
  <c r="SI215" i="22"/>
  <c r="RQ239" i="22"/>
  <c r="RQ193" i="22"/>
  <c r="WG147" i="22"/>
  <c r="WG249" i="22"/>
  <c r="WG44" i="22"/>
  <c r="WG117" i="22"/>
  <c r="WG267" i="22"/>
  <c r="WG18" i="22"/>
  <c r="WG118" i="22"/>
  <c r="WG69" i="22"/>
  <c r="SI130" i="22"/>
  <c r="RQ178" i="22"/>
  <c r="SI287" i="22"/>
  <c r="RQ305" i="22"/>
  <c r="RQ299" i="22"/>
  <c r="WI73" i="22"/>
  <c r="SI141" i="22"/>
  <c r="WH261" i="22"/>
  <c r="WH177" i="22"/>
  <c r="WH146" i="22"/>
  <c r="WH247" i="22"/>
  <c r="WG16" i="22"/>
  <c r="WG43" i="22"/>
  <c r="RQ320" i="22"/>
  <c r="WG154" i="22"/>
  <c r="SI143" i="22"/>
  <c r="WG107" i="22"/>
  <c r="SI289" i="22"/>
  <c r="WG14" i="22"/>
  <c r="WH210" i="22"/>
  <c r="RQ233" i="22"/>
  <c r="WG260" i="22"/>
  <c r="WG81" i="22"/>
  <c r="WG30" i="22"/>
  <c r="RQ222" i="22"/>
  <c r="WG207" i="22"/>
  <c r="RQ221" i="22"/>
  <c r="WG238" i="22"/>
  <c r="WG108" i="22"/>
  <c r="WG98" i="22"/>
  <c r="SI140" i="22"/>
  <c r="WG169" i="22"/>
  <c r="WG256" i="22"/>
  <c r="SI132" i="22"/>
  <c r="WG237" i="22"/>
  <c r="RQ313" i="22"/>
  <c r="WH163" i="22"/>
  <c r="WH80" i="22"/>
  <c r="WG102" i="22"/>
  <c r="WG19" i="22"/>
  <c r="WG23" i="22"/>
  <c r="WG10" i="22"/>
  <c r="RQ303" i="22"/>
  <c r="RQ182" i="22"/>
  <c r="WG12" i="22"/>
  <c r="WG75" i="22"/>
  <c r="RQ196" i="22"/>
  <c r="WG111" i="22"/>
  <c r="RQ280" i="22" l="1"/>
  <c r="RQ274" i="22"/>
  <c r="RQ276" i="22"/>
  <c r="RQ279" i="22"/>
  <c r="RQ278" i="22"/>
  <c r="RQ275" i="22"/>
  <c r="RQ277" i="22"/>
  <c r="RQ243" i="22"/>
  <c r="WH89" i="22"/>
  <c r="WH90" i="22"/>
  <c r="WI97" i="22"/>
  <c r="WH165" i="22"/>
  <c r="WH109" i="22"/>
  <c r="WH113" i="22"/>
  <c r="WH96" i="22"/>
  <c r="WH257" i="22"/>
  <c r="RR303" i="22"/>
  <c r="RR313" i="22"/>
  <c r="WH238" i="22"/>
  <c r="WI210" i="22"/>
  <c r="WH16" i="22"/>
  <c r="RR299" i="22"/>
  <c r="WH267" i="22"/>
  <c r="RR193" i="22"/>
  <c r="RR223" i="22"/>
  <c r="RR175" i="22"/>
  <c r="RR297" i="22"/>
  <c r="WI104" i="22"/>
  <c r="RR316" i="22"/>
  <c r="WH263" i="22"/>
  <c r="WH76" i="22"/>
  <c r="WH46" i="22"/>
  <c r="WH71" i="22"/>
  <c r="WH21" i="22"/>
  <c r="WH72" i="22"/>
  <c r="WH213" i="22"/>
  <c r="WI68" i="22"/>
  <c r="WH24" i="22"/>
  <c r="RR302" i="22"/>
  <c r="RR311" i="22"/>
  <c r="RR200" i="22"/>
  <c r="WH51" i="22"/>
  <c r="RR306" i="22"/>
  <c r="WH152" i="22"/>
  <c r="WI123" i="22"/>
  <c r="RR294" i="22"/>
  <c r="RR236" i="22"/>
  <c r="WH259" i="22"/>
  <c r="WI88" i="22"/>
  <c r="WH248" i="22"/>
  <c r="WH211" i="22"/>
  <c r="WH49" i="22"/>
  <c r="WH61" i="22"/>
  <c r="WH75" i="22"/>
  <c r="WH102" i="22"/>
  <c r="SJ140" i="22"/>
  <c r="WH81" i="22"/>
  <c r="WH154" i="22"/>
  <c r="WH69" i="22"/>
  <c r="WH8" i="22"/>
  <c r="SJ283" i="22"/>
  <c r="WH115" i="22"/>
  <c r="WH57" i="22"/>
  <c r="WI105" i="22"/>
  <c r="RR300" i="22"/>
  <c r="WJ82" i="22"/>
  <c r="WH74" i="22"/>
  <c r="WI273" i="22"/>
  <c r="WH17" i="22"/>
  <c r="RR194" i="22"/>
  <c r="WI79" i="22"/>
  <c r="RR315" i="22"/>
  <c r="WH92" i="22"/>
  <c r="WH65" i="22"/>
  <c r="RR232" i="22"/>
  <c r="RR231" i="22"/>
  <c r="SJ288" i="22"/>
  <c r="RR308" i="22"/>
  <c r="RR220" i="22"/>
  <c r="WI201" i="22"/>
  <c r="WH246" i="22"/>
  <c r="RR312" i="22"/>
  <c r="WH25" i="22"/>
  <c r="WH56" i="22"/>
  <c r="WI42" i="22"/>
  <c r="WH212" i="22"/>
  <c r="WH35" i="22"/>
  <c r="WH9" i="22"/>
  <c r="WH160" i="22"/>
  <c r="WH167" i="22"/>
  <c r="WH64" i="22"/>
  <c r="RR230" i="22"/>
  <c r="SJ216" i="22"/>
  <c r="SJ134" i="22"/>
  <c r="WH85" i="22"/>
  <c r="WH126" i="22"/>
  <c r="WH262" i="22"/>
  <c r="WH159" i="22"/>
  <c r="WH10" i="22"/>
  <c r="WH237" i="22"/>
  <c r="RR221" i="22"/>
  <c r="WH14" i="22"/>
  <c r="WI247" i="22"/>
  <c r="RR305" i="22"/>
  <c r="WH117" i="22"/>
  <c r="RR239" i="22"/>
  <c r="SJ144" i="22"/>
  <c r="RR174" i="22"/>
  <c r="WH47" i="22"/>
  <c r="RR197" i="22"/>
  <c r="WH103" i="22"/>
  <c r="WH39" i="22"/>
  <c r="RR234" i="22"/>
  <c r="WI124" i="22"/>
  <c r="WH171" i="22"/>
  <c r="SJ282" i="22"/>
  <c r="RR179" i="22"/>
  <c r="RR190" i="22"/>
  <c r="WH151" i="22"/>
  <c r="WH206" i="22"/>
  <c r="WH202" i="22"/>
  <c r="WI120" i="22"/>
  <c r="WI83" i="22"/>
  <c r="WH252" i="22"/>
  <c r="WH58" i="22"/>
  <c r="SJ129" i="22"/>
  <c r="WH66" i="22"/>
  <c r="WH28" i="22"/>
  <c r="WI319" i="22"/>
  <c r="RR321" i="22"/>
  <c r="WH12" i="22"/>
  <c r="SJ132" i="22"/>
  <c r="WH207" i="22"/>
  <c r="SJ289" i="22"/>
  <c r="SJ141" i="22"/>
  <c r="WH118" i="22"/>
  <c r="WH114" i="22"/>
  <c r="WH22" i="22"/>
  <c r="SJ139" i="22"/>
  <c r="RS298" i="22"/>
  <c r="WH15" i="22"/>
  <c r="SJ281" i="22"/>
  <c r="WH41" i="22"/>
  <c r="RR310" i="22"/>
  <c r="WH253" i="22"/>
  <c r="WH214" i="22"/>
  <c r="WH77" i="22"/>
  <c r="RR229" i="22"/>
  <c r="RR295" i="22"/>
  <c r="WH55" i="22"/>
  <c r="WH148" i="22"/>
  <c r="WI269" i="22"/>
  <c r="RR180" i="22"/>
  <c r="WI208" i="22"/>
  <c r="RR184" i="22"/>
  <c r="RR224" i="22"/>
  <c r="WH37" i="22"/>
  <c r="WH155" i="22"/>
  <c r="SJ290" i="22"/>
  <c r="RR186" i="22"/>
  <c r="RR240" i="22"/>
  <c r="RR307" i="22"/>
  <c r="RR198" i="22"/>
  <c r="WH150" i="22"/>
  <c r="RR304" i="22"/>
  <c r="WH78" i="22"/>
  <c r="RR322" i="22"/>
  <c r="WI50" i="22"/>
  <c r="WI235" i="22"/>
  <c r="SJ127" i="22"/>
  <c r="WH270" i="22"/>
  <c r="WH54" i="22"/>
  <c r="WH110" i="22"/>
  <c r="SJ291" i="22"/>
  <c r="WI265" i="22"/>
  <c r="WH156" i="22"/>
  <c r="WH266" i="22"/>
  <c r="RR196" i="22"/>
  <c r="WH23" i="22"/>
  <c r="WI80" i="22"/>
  <c r="WH98" i="22"/>
  <c r="WH260" i="22"/>
  <c r="RR320" i="22"/>
  <c r="WI146" i="22"/>
  <c r="SJ287" i="22"/>
  <c r="SJ215" i="22"/>
  <c r="RR185" i="22"/>
  <c r="WH59" i="22"/>
  <c r="RR228" i="22"/>
  <c r="WH176" i="22"/>
  <c r="WH158" i="22"/>
  <c r="WH20" i="22"/>
  <c r="SJ128" i="22"/>
  <c r="SJ131" i="22"/>
  <c r="WH254" i="22"/>
  <c r="WH170" i="22"/>
  <c r="SJ135" i="22"/>
  <c r="WI106" i="22"/>
  <c r="WH251" i="22"/>
  <c r="WH29" i="22"/>
  <c r="WH242" i="22"/>
  <c r="RR296" i="22"/>
  <c r="WI204" i="22"/>
  <c r="WH166" i="22"/>
  <c r="WH60" i="22"/>
  <c r="WH93" i="22"/>
  <c r="SJ285" i="22"/>
  <c r="WH19" i="22"/>
  <c r="WH256" i="22"/>
  <c r="RR222" i="22"/>
  <c r="WH107" i="22"/>
  <c r="WJ73" i="22"/>
  <c r="WH18" i="22"/>
  <c r="WH147" i="22"/>
  <c r="WH52" i="22"/>
  <c r="WI36" i="22"/>
  <c r="WI100" i="22"/>
  <c r="RR192" i="22"/>
  <c r="SJ138" i="22"/>
  <c r="WH86" i="22"/>
  <c r="RR195" i="22"/>
  <c r="WH6" i="22"/>
  <c r="WH112" i="22"/>
  <c r="WH168" i="22"/>
  <c r="RR225" i="22"/>
  <c r="RR227" i="22"/>
  <c r="WH63" i="22"/>
  <c r="WH119" i="22"/>
  <c r="RR314" i="22"/>
  <c r="WH7" i="22"/>
  <c r="WH95" i="22"/>
  <c r="WI161" i="22"/>
  <c r="WH149" i="22"/>
  <c r="RR309" i="22"/>
  <c r="WH264" i="22"/>
  <c r="WI91" i="22"/>
  <c r="WH164" i="22"/>
  <c r="WH5" i="22"/>
  <c r="WH94" i="22"/>
  <c r="WH84" i="22"/>
  <c r="WI32" i="22"/>
  <c r="RR183" i="22"/>
  <c r="WH244" i="22"/>
  <c r="WI67" i="22"/>
  <c r="SJ286" i="22"/>
  <c r="RR173" i="22"/>
  <c r="WI121" i="22"/>
  <c r="RR182" i="22"/>
  <c r="WI163" i="22"/>
  <c r="WH108" i="22"/>
  <c r="RR233" i="22"/>
  <c r="WH43" i="22"/>
  <c r="WI177" i="22"/>
  <c r="RR178" i="22"/>
  <c r="WH44" i="22"/>
  <c r="SJ136" i="22"/>
  <c r="WH153" i="22"/>
  <c r="SJ137" i="22"/>
  <c r="SJ284" i="22"/>
  <c r="WI53" i="22"/>
  <c r="WH209" i="22"/>
  <c r="WH62" i="22"/>
  <c r="WH187" i="22"/>
  <c r="WH125" i="22"/>
  <c r="WI38" i="22"/>
  <c r="SJ133" i="22"/>
  <c r="WH258" i="22"/>
  <c r="WH11" i="22"/>
  <c r="WH70" i="22"/>
  <c r="WH255" i="22"/>
  <c r="WH203" i="22"/>
  <c r="WH250" i="22"/>
  <c r="WH122" i="22"/>
  <c r="RR301" i="22"/>
  <c r="WH116" i="22"/>
  <c r="RR226" i="22"/>
  <c r="WH33" i="22"/>
  <c r="WH271" i="22"/>
  <c r="RR181" i="22"/>
  <c r="WH111" i="22"/>
  <c r="WH169" i="22"/>
  <c r="WH30" i="22"/>
  <c r="SJ143" i="22"/>
  <c r="WI261" i="22"/>
  <c r="SJ130" i="22"/>
  <c r="WH249" i="22"/>
  <c r="WH40" i="22"/>
  <c r="WH26" i="22"/>
  <c r="SJ218" i="22"/>
  <c r="SJ142" i="22"/>
  <c r="RR199" i="22"/>
  <c r="WH45" i="22"/>
  <c r="SJ217" i="22"/>
  <c r="SJ292" i="22"/>
  <c r="WH99" i="22"/>
  <c r="WH34" i="22"/>
  <c r="WH188" i="22"/>
  <c r="WH145" i="22"/>
  <c r="RR317" i="22"/>
  <c r="RR172" i="22"/>
  <c r="WI101" i="22"/>
  <c r="WH205" i="22"/>
  <c r="WH13" i="22"/>
  <c r="WH87" i="22"/>
  <c r="WH272" i="22"/>
  <c r="RR191" i="22"/>
  <c r="WI241" i="22"/>
  <c r="WH157" i="22"/>
  <c r="WH27" i="22"/>
  <c r="RR219" i="22"/>
  <c r="WH245" i="22"/>
  <c r="RR293" i="22"/>
  <c r="WH162" i="22"/>
  <c r="WH268" i="22"/>
  <c r="WH31" i="22"/>
  <c r="RR189" i="22"/>
  <c r="WH48" i="22"/>
  <c r="RR279" i="22" l="1"/>
  <c r="RR277" i="22"/>
  <c r="RR276" i="22"/>
  <c r="RR275" i="22"/>
  <c r="RR274" i="22"/>
  <c r="RR278" i="22"/>
  <c r="RR280" i="22"/>
  <c r="RR243" i="22"/>
  <c r="WI89" i="22"/>
  <c r="WJ97" i="22"/>
  <c r="WI90" i="22"/>
  <c r="WI165" i="22"/>
  <c r="WI109" i="22"/>
  <c r="WI257" i="22"/>
  <c r="WI96" i="22"/>
  <c r="WI113" i="22"/>
  <c r="WI162" i="22"/>
  <c r="RS191" i="22"/>
  <c r="WI188" i="22"/>
  <c r="RS189" i="22"/>
  <c r="WI27" i="22"/>
  <c r="WI205" i="22"/>
  <c r="WI34" i="22"/>
  <c r="SK143" i="22"/>
  <c r="RS226" i="22"/>
  <c r="WI11" i="22"/>
  <c r="WI209" i="22"/>
  <c r="WJ67" i="22"/>
  <c r="WJ161" i="22"/>
  <c r="WI63" i="22"/>
  <c r="WI112" i="22"/>
  <c r="SK138" i="22"/>
  <c r="WI18" i="22"/>
  <c r="WI60" i="22"/>
  <c r="WI251" i="22"/>
  <c r="WI170" i="22"/>
  <c r="WI59" i="22"/>
  <c r="WI98" i="22"/>
  <c r="WJ235" i="22"/>
  <c r="RS240" i="22"/>
  <c r="WI37" i="22"/>
  <c r="WI253" i="22"/>
  <c r="WI114" i="22"/>
  <c r="SK289" i="22"/>
  <c r="WI103" i="22"/>
  <c r="WI31" i="22"/>
  <c r="RS293" i="22"/>
  <c r="WI157" i="22"/>
  <c r="WI87" i="22"/>
  <c r="WI99" i="22"/>
  <c r="RS199" i="22"/>
  <c r="SK218" i="22"/>
  <c r="WI249" i="22"/>
  <c r="WI30" i="22"/>
  <c r="RS181" i="22"/>
  <c r="WI116" i="22"/>
  <c r="WI203" i="22"/>
  <c r="WI258" i="22"/>
  <c r="WI125" i="22"/>
  <c r="WJ53" i="22"/>
  <c r="WI44" i="22"/>
  <c r="RS233" i="22"/>
  <c r="WJ121" i="22"/>
  <c r="WI244" i="22"/>
  <c r="WI84" i="22"/>
  <c r="RS309" i="22"/>
  <c r="WI95" i="22"/>
  <c r="WI119" i="22"/>
  <c r="RS227" i="22"/>
  <c r="WI6" i="22"/>
  <c r="WI52" i="22"/>
  <c r="WK73" i="22"/>
  <c r="WI19" i="22"/>
  <c r="WI166" i="22"/>
  <c r="WJ106" i="22"/>
  <c r="WI254" i="22"/>
  <c r="WI158" i="22"/>
  <c r="RS185" i="22"/>
  <c r="WJ146" i="22"/>
  <c r="WJ80" i="22"/>
  <c r="WI156" i="22"/>
  <c r="WI54" i="22"/>
  <c r="WJ50" i="22"/>
  <c r="WI150" i="22"/>
  <c r="RS186" i="22"/>
  <c r="RS224" i="22"/>
  <c r="WI148" i="22"/>
  <c r="WI77" i="22"/>
  <c r="RS310" i="22"/>
  <c r="RT298" i="22"/>
  <c r="WI207" i="22"/>
  <c r="WJ319" i="22"/>
  <c r="SK129" i="22"/>
  <c r="WJ120" i="22"/>
  <c r="RS190" i="22"/>
  <c r="WJ124" i="22"/>
  <c r="RS197" i="22"/>
  <c r="RS239" i="22"/>
  <c r="WI14" i="22"/>
  <c r="WI85" i="22"/>
  <c r="RS230" i="22"/>
  <c r="WI9" i="22"/>
  <c r="WJ42" i="22"/>
  <c r="RS312" i="22"/>
  <c r="RS308" i="22"/>
  <c r="WI65" i="22"/>
  <c r="RS194" i="22"/>
  <c r="WI74" i="22"/>
  <c r="WI57" i="22"/>
  <c r="WI81" i="22"/>
  <c r="WI61" i="22"/>
  <c r="WI248" i="22"/>
  <c r="RS236" i="22"/>
  <c r="RS306" i="22"/>
  <c r="RS302" i="22"/>
  <c r="WI213" i="22"/>
  <c r="WI46" i="22"/>
  <c r="WJ104" i="22"/>
  <c r="RS193" i="22"/>
  <c r="WJ210" i="22"/>
  <c r="WJ241" i="22"/>
  <c r="WI13" i="22"/>
  <c r="WJ101" i="22"/>
  <c r="WI145" i="22"/>
  <c r="SK292" i="22"/>
  <c r="SK142" i="22"/>
  <c r="WI26" i="22"/>
  <c r="SK130" i="22"/>
  <c r="WI169" i="22"/>
  <c r="WI271" i="22"/>
  <c r="RS301" i="22"/>
  <c r="WI255" i="22"/>
  <c r="SK133" i="22"/>
  <c r="WI187" i="22"/>
  <c r="SK284" i="22"/>
  <c r="RS178" i="22"/>
  <c r="WI108" i="22"/>
  <c r="RS173" i="22"/>
  <c r="WI94" i="22"/>
  <c r="WI164" i="22"/>
  <c r="WI7" i="22"/>
  <c r="RS225" i="22"/>
  <c r="RS195" i="22"/>
  <c r="RS192" i="22"/>
  <c r="WI107" i="22"/>
  <c r="SK285" i="22"/>
  <c r="WJ204" i="22"/>
  <c r="WI242" i="22"/>
  <c r="SK135" i="22"/>
  <c r="SK131" i="22"/>
  <c r="WI176" i="22"/>
  <c r="SK215" i="22"/>
  <c r="RS320" i="22"/>
  <c r="WI23" i="22"/>
  <c r="WJ265" i="22"/>
  <c r="WI270" i="22"/>
  <c r="RS322" i="22"/>
  <c r="RS198" i="22"/>
  <c r="SK290" i="22"/>
  <c r="RS184" i="22"/>
  <c r="RS180" i="22"/>
  <c r="WI55" i="22"/>
  <c r="WI214" i="22"/>
  <c r="WI41" i="22"/>
  <c r="SK139" i="22"/>
  <c r="WI118" i="22"/>
  <c r="SK132" i="22"/>
  <c r="WI28" i="22"/>
  <c r="WI58" i="22"/>
  <c r="WI202" i="22"/>
  <c r="RS179" i="22"/>
  <c r="RS234" i="22"/>
  <c r="WI47" i="22"/>
  <c r="WI117" i="22"/>
  <c r="RS221" i="22"/>
  <c r="WI159" i="22"/>
  <c r="SK134" i="22"/>
  <c r="WI64" i="22"/>
  <c r="WI35" i="22"/>
  <c r="WI56" i="22"/>
  <c r="WI246" i="22"/>
  <c r="SK288" i="22"/>
  <c r="WI92" i="22"/>
  <c r="WK82" i="22"/>
  <c r="WI115" i="22"/>
  <c r="WI69" i="22"/>
  <c r="SK140" i="22"/>
  <c r="WI49" i="22"/>
  <c r="WJ88" i="22"/>
  <c r="RS294" i="22"/>
  <c r="WI51" i="22"/>
  <c r="WI72" i="22"/>
  <c r="WI76" i="22"/>
  <c r="RS297" i="22"/>
  <c r="WI267" i="22"/>
  <c r="WI238" i="22"/>
  <c r="WI268" i="22"/>
  <c r="WI245" i="22"/>
  <c r="WI48" i="22"/>
  <c r="WJ38" i="22"/>
  <c r="SK137" i="22"/>
  <c r="WJ177" i="22"/>
  <c r="WJ91" i="22"/>
  <c r="WI149" i="22"/>
  <c r="RS314" i="22"/>
  <c r="WI168" i="22"/>
  <c r="WI86" i="22"/>
  <c r="WI147" i="22"/>
  <c r="WI93" i="22"/>
  <c r="WI29" i="22"/>
  <c r="SK128" i="22"/>
  <c r="RS228" i="22"/>
  <c r="WI260" i="22"/>
  <c r="RS196" i="22"/>
  <c r="SK291" i="22"/>
  <c r="SK127" i="22"/>
  <c r="WI78" i="22"/>
  <c r="RS307" i="22"/>
  <c r="WI155" i="22"/>
  <c r="WJ208" i="22"/>
  <c r="WJ269" i="22"/>
  <c r="RS295" i="22"/>
  <c r="SK281" i="22"/>
  <c r="WI22" i="22"/>
  <c r="SK141" i="22"/>
  <c r="WI12" i="22"/>
  <c r="WI66" i="22"/>
  <c r="WI252" i="22"/>
  <c r="WI206" i="22"/>
  <c r="SK282" i="22"/>
  <c r="WI39" i="22"/>
  <c r="RS174" i="22"/>
  <c r="RS305" i="22"/>
  <c r="WI237" i="22"/>
  <c r="WI262" i="22"/>
  <c r="SK216" i="22"/>
  <c r="WI167" i="22"/>
  <c r="WI212" i="22"/>
  <c r="WI25" i="22"/>
  <c r="WJ201" i="22"/>
  <c r="RS231" i="22"/>
  <c r="RS315" i="22"/>
  <c r="WI17" i="22"/>
  <c r="RS300" i="22"/>
  <c r="SK283" i="22"/>
  <c r="WI102" i="22"/>
  <c r="WJ123" i="22"/>
  <c r="RS200" i="22"/>
  <c r="WI24" i="22"/>
  <c r="WI21" i="22"/>
  <c r="WI263" i="22"/>
  <c r="RS175" i="22"/>
  <c r="RS299" i="22"/>
  <c r="RS313" i="22"/>
  <c r="WJ261" i="22"/>
  <c r="WI33" i="22"/>
  <c r="WI122" i="22"/>
  <c r="WI70" i="22"/>
  <c r="WI62" i="22"/>
  <c r="SK136" i="22"/>
  <c r="WJ163" i="22"/>
  <c r="SK286" i="22"/>
  <c r="RS183" i="22"/>
  <c r="WJ100" i="22"/>
  <c r="RS222" i="22"/>
  <c r="RS219" i="22"/>
  <c r="RS172" i="22"/>
  <c r="SK217" i="22"/>
  <c r="WI272" i="22"/>
  <c r="RS317" i="22"/>
  <c r="WI45" i="22"/>
  <c r="WI40" i="22"/>
  <c r="WI111" i="22"/>
  <c r="WI250" i="22"/>
  <c r="WI153" i="22"/>
  <c r="WI43" i="22"/>
  <c r="RS182" i="22"/>
  <c r="WJ32" i="22"/>
  <c r="WI5" i="22"/>
  <c r="WI264" i="22"/>
  <c r="WJ36" i="22"/>
  <c r="WI256" i="22"/>
  <c r="RS296" i="22"/>
  <c r="WI20" i="22"/>
  <c r="SK287" i="22"/>
  <c r="WI266" i="22"/>
  <c r="WI110" i="22"/>
  <c r="RS304" i="22"/>
  <c r="RS229" i="22"/>
  <c r="WI15" i="22"/>
  <c r="RS321" i="22"/>
  <c r="WJ83" i="22"/>
  <c r="WI151" i="22"/>
  <c r="WI171" i="22"/>
  <c r="SK144" i="22"/>
  <c r="WJ247" i="22"/>
  <c r="WI10" i="22"/>
  <c r="WI126" i="22"/>
  <c r="WI160" i="22"/>
  <c r="RS220" i="22"/>
  <c r="RS232" i="22"/>
  <c r="WJ79" i="22"/>
  <c r="WJ273" i="22"/>
  <c r="WJ105" i="22"/>
  <c r="WI8" i="22"/>
  <c r="WI154" i="22"/>
  <c r="WI75" i="22"/>
  <c r="WI211" i="22"/>
  <c r="WI259" i="22"/>
  <c r="WI152" i="22"/>
  <c r="RS311" i="22"/>
  <c r="WJ68" i="22"/>
  <c r="WI71" i="22"/>
  <c r="RS316" i="22"/>
  <c r="RS223" i="22"/>
  <c r="WI16" i="22"/>
  <c r="RS303" i="22"/>
  <c r="RS275" i="22" l="1"/>
  <c r="RS280" i="22"/>
  <c r="RS276" i="22"/>
  <c r="RS278" i="22"/>
  <c r="RS277" i="22"/>
  <c r="RS274" i="22"/>
  <c r="RS279" i="22"/>
  <c r="RS243" i="22"/>
  <c r="WJ89" i="22"/>
  <c r="WJ90" i="22"/>
  <c r="WK97" i="22"/>
  <c r="WJ165" i="22"/>
  <c r="WJ109" i="22"/>
  <c r="WJ113" i="22"/>
  <c r="WJ96" i="22"/>
  <c r="WJ257" i="22"/>
  <c r="WJ16" i="22"/>
  <c r="RT304" i="22"/>
  <c r="SL286" i="22"/>
  <c r="WJ212" i="22"/>
  <c r="WJ147" i="22"/>
  <c r="RT311" i="22"/>
  <c r="WJ171" i="22"/>
  <c r="WJ110" i="22"/>
  <c r="WJ153" i="22"/>
  <c r="WJ21" i="22"/>
  <c r="RT231" i="22"/>
  <c r="RT305" i="22"/>
  <c r="SL141" i="22"/>
  <c r="RT307" i="22"/>
  <c r="WJ86" i="22"/>
  <c r="WJ268" i="22"/>
  <c r="RT294" i="22"/>
  <c r="WJ92" i="22"/>
  <c r="RT221" i="22"/>
  <c r="SL132" i="22"/>
  <c r="SL290" i="22"/>
  <c r="WK265" i="22"/>
  <c r="RT192" i="22"/>
  <c r="WJ145" i="22"/>
  <c r="WJ213" i="22"/>
  <c r="WJ57" i="22"/>
  <c r="RT230" i="22"/>
  <c r="WJ148" i="22"/>
  <c r="WJ150" i="22"/>
  <c r="WK80" i="22"/>
  <c r="WJ19" i="22"/>
  <c r="WJ6" i="22"/>
  <c r="RT309" i="22"/>
  <c r="WK121" i="22"/>
  <c r="WK53" i="22"/>
  <c r="WJ116" i="22"/>
  <c r="SL218" i="22"/>
  <c r="WJ31" i="22"/>
  <c r="WJ114" i="22"/>
  <c r="RT240" i="22"/>
  <c r="WJ170" i="22"/>
  <c r="SL138" i="22"/>
  <c r="WK161" i="22"/>
  <c r="WJ11" i="22"/>
  <c r="WJ34" i="22"/>
  <c r="WK68" i="22"/>
  <c r="WK105" i="22"/>
  <c r="WJ20" i="22"/>
  <c r="WJ111" i="22"/>
  <c r="WJ263" i="22"/>
  <c r="WK123" i="22"/>
  <c r="RT223" i="22"/>
  <c r="WJ75" i="22"/>
  <c r="WK273" i="22"/>
  <c r="WJ126" i="22"/>
  <c r="WJ15" i="22"/>
  <c r="RT296" i="22"/>
  <c r="WJ5" i="22"/>
  <c r="WJ40" i="22"/>
  <c r="RT219" i="22"/>
  <c r="WK100" i="22"/>
  <c r="WK163" i="22"/>
  <c r="WJ122" i="22"/>
  <c r="RT313" i="22"/>
  <c r="SL283" i="22"/>
  <c r="WJ167" i="22"/>
  <c r="WJ206" i="22"/>
  <c r="RT295" i="22"/>
  <c r="RT196" i="22"/>
  <c r="WJ149" i="22"/>
  <c r="WK38" i="22"/>
  <c r="WJ76" i="22"/>
  <c r="WJ69" i="22"/>
  <c r="WJ35" i="22"/>
  <c r="RT179" i="22"/>
  <c r="WJ214" i="22"/>
  <c r="WJ176" i="22"/>
  <c r="WK204" i="22"/>
  <c r="WJ7" i="22"/>
  <c r="WJ255" i="22"/>
  <c r="SL130" i="22"/>
  <c r="WK210" i="22"/>
  <c r="WJ248" i="22"/>
  <c r="RT308" i="22"/>
  <c r="RT239" i="22"/>
  <c r="WK120" i="22"/>
  <c r="WJ254" i="22"/>
  <c r="RT321" i="22"/>
  <c r="RT222" i="22"/>
  <c r="WJ237" i="22"/>
  <c r="SL128" i="22"/>
  <c r="WJ152" i="22"/>
  <c r="WJ151" i="22"/>
  <c r="WJ266" i="22"/>
  <c r="WK32" i="22"/>
  <c r="WJ45" i="22"/>
  <c r="SL136" i="22"/>
  <c r="RT299" i="22"/>
  <c r="SL216" i="22"/>
  <c r="WJ252" i="22"/>
  <c r="WJ78" i="22"/>
  <c r="WJ29" i="22"/>
  <c r="WJ72" i="22"/>
  <c r="WK88" i="22"/>
  <c r="SL288" i="22"/>
  <c r="WJ117" i="22"/>
  <c r="WJ118" i="22"/>
  <c r="RT198" i="22"/>
  <c r="SL285" i="22"/>
  <c r="SL284" i="22"/>
  <c r="WJ26" i="22"/>
  <c r="WK101" i="22"/>
  <c r="RT302" i="22"/>
  <c r="WJ74" i="22"/>
  <c r="WJ85" i="22"/>
  <c r="SL129" i="22"/>
  <c r="RU298" i="22"/>
  <c r="WL73" i="22"/>
  <c r="RT227" i="22"/>
  <c r="RT233" i="22"/>
  <c r="WJ125" i="22"/>
  <c r="RT181" i="22"/>
  <c r="RT199" i="22"/>
  <c r="WJ87" i="22"/>
  <c r="WJ103" i="22"/>
  <c r="WJ253" i="22"/>
  <c r="WK235" i="22"/>
  <c r="WJ251" i="22"/>
  <c r="WJ112" i="22"/>
  <c r="WK67" i="22"/>
  <c r="RT226" i="22"/>
  <c r="WJ205" i="22"/>
  <c r="WJ188" i="22"/>
  <c r="SL144" i="22"/>
  <c r="RT315" i="22"/>
  <c r="RT314" i="22"/>
  <c r="RT316" i="22"/>
  <c r="WJ154" i="22"/>
  <c r="WK79" i="22"/>
  <c r="WJ10" i="22"/>
  <c r="RT229" i="22"/>
  <c r="WJ256" i="22"/>
  <c r="SL217" i="22"/>
  <c r="WJ33" i="22"/>
  <c r="WJ24" i="22"/>
  <c r="RT300" i="22"/>
  <c r="WK201" i="22"/>
  <c r="RT174" i="22"/>
  <c r="WJ22" i="22"/>
  <c r="WK269" i="22"/>
  <c r="WJ260" i="22"/>
  <c r="WJ168" i="22"/>
  <c r="WK91" i="22"/>
  <c r="WJ238" i="22"/>
  <c r="WJ115" i="22"/>
  <c r="WJ64" i="22"/>
  <c r="WJ202" i="22"/>
  <c r="WJ55" i="22"/>
  <c r="WJ23" i="22"/>
  <c r="SL131" i="22"/>
  <c r="RT195" i="22"/>
  <c r="RT173" i="22"/>
  <c r="RT301" i="22"/>
  <c r="RT193" i="22"/>
  <c r="WJ61" i="22"/>
  <c r="RT312" i="22"/>
  <c r="RT197" i="22"/>
  <c r="WK50" i="22"/>
  <c r="WK146" i="22"/>
  <c r="WK106" i="22"/>
  <c r="WJ211" i="22"/>
  <c r="WJ264" i="22"/>
  <c r="WJ70" i="22"/>
  <c r="SL282" i="22"/>
  <c r="WJ155" i="22"/>
  <c r="RT303" i="22"/>
  <c r="WJ8" i="22"/>
  <c r="WJ160" i="22"/>
  <c r="RT182" i="22"/>
  <c r="RT317" i="22"/>
  <c r="RT183" i="22"/>
  <c r="RT200" i="22"/>
  <c r="WJ25" i="22"/>
  <c r="WJ39" i="22"/>
  <c r="WJ66" i="22"/>
  <c r="WK208" i="22"/>
  <c r="RT228" i="22"/>
  <c r="WK177" i="22"/>
  <c r="WJ267" i="22"/>
  <c r="WL82" i="22"/>
  <c r="SL134" i="22"/>
  <c r="WJ58" i="22"/>
  <c r="RT180" i="22"/>
  <c r="RT320" i="22"/>
  <c r="WJ107" i="22"/>
  <c r="WJ164" i="22"/>
  <c r="WJ187" i="22"/>
  <c r="SL142" i="22"/>
  <c r="RT306" i="22"/>
  <c r="RT194" i="22"/>
  <c r="WK42" i="22"/>
  <c r="WK124" i="22"/>
  <c r="WK319" i="22"/>
  <c r="RT224" i="22"/>
  <c r="RT185" i="22"/>
  <c r="WJ52" i="22"/>
  <c r="WJ84" i="22"/>
  <c r="WJ44" i="22"/>
  <c r="WJ30" i="22"/>
  <c r="WJ99" i="22"/>
  <c r="WJ157" i="22"/>
  <c r="WJ98" i="22"/>
  <c r="WJ60" i="22"/>
  <c r="WJ63" i="22"/>
  <c r="SL143" i="22"/>
  <c r="WJ27" i="22"/>
  <c r="RT191" i="22"/>
  <c r="WJ272" i="22"/>
  <c r="SL137" i="22"/>
  <c r="WJ71" i="22"/>
  <c r="WJ259" i="22"/>
  <c r="RT232" i="22"/>
  <c r="WK247" i="22"/>
  <c r="WK83" i="22"/>
  <c r="SL287" i="22"/>
  <c r="WK36" i="22"/>
  <c r="WJ250" i="22"/>
  <c r="RT172" i="22"/>
  <c r="WJ62" i="22"/>
  <c r="RT175" i="22"/>
  <c r="WJ102" i="22"/>
  <c r="WJ17" i="22"/>
  <c r="WJ262" i="22"/>
  <c r="SL281" i="22"/>
  <c r="SL127" i="22"/>
  <c r="WJ93" i="22"/>
  <c r="WJ48" i="22"/>
  <c r="WJ49" i="22"/>
  <c r="WJ246" i="22"/>
  <c r="WJ47" i="22"/>
  <c r="SL139" i="22"/>
  <c r="RT322" i="22"/>
  <c r="SL135" i="22"/>
  <c r="RT225" i="22"/>
  <c r="WJ108" i="22"/>
  <c r="WJ271" i="22"/>
  <c r="WJ13" i="22"/>
  <c r="WK104" i="22"/>
  <c r="WJ81" i="22"/>
  <c r="RT310" i="22"/>
  <c r="WJ54" i="22"/>
  <c r="WJ119" i="22"/>
  <c r="WJ258" i="22"/>
  <c r="RT220" i="22"/>
  <c r="WJ43" i="22"/>
  <c r="WK261" i="22"/>
  <c r="WJ12" i="22"/>
  <c r="SL291" i="22"/>
  <c r="WJ245" i="22"/>
  <c r="RT297" i="22"/>
  <c r="WJ51" i="22"/>
  <c r="SL140" i="22"/>
  <c r="WJ56" i="22"/>
  <c r="WJ159" i="22"/>
  <c r="RT234" i="22"/>
  <c r="WJ28" i="22"/>
  <c r="WJ41" i="22"/>
  <c r="RT184" i="22"/>
  <c r="WJ270" i="22"/>
  <c r="SL215" i="22"/>
  <c r="WJ242" i="22"/>
  <c r="WJ94" i="22"/>
  <c r="RT178" i="22"/>
  <c r="SL133" i="22"/>
  <c r="WJ169" i="22"/>
  <c r="SL292" i="22"/>
  <c r="WK241" i="22"/>
  <c r="WJ46" i="22"/>
  <c r="RT236" i="22"/>
  <c r="WJ65" i="22"/>
  <c r="WJ9" i="22"/>
  <c r="WJ14" i="22"/>
  <c r="RT190" i="22"/>
  <c r="WJ207" i="22"/>
  <c r="WJ77" i="22"/>
  <c r="RT186" i="22"/>
  <c r="WJ156" i="22"/>
  <c r="WJ158" i="22"/>
  <c r="WJ166" i="22"/>
  <c r="WJ95" i="22"/>
  <c r="WJ244" i="22"/>
  <c r="WJ203" i="22"/>
  <c r="WJ249" i="22"/>
  <c r="RT293" i="22"/>
  <c r="SL289" i="22"/>
  <c r="WJ37" i="22"/>
  <c r="WJ59" i="22"/>
  <c r="WJ18" i="22"/>
  <c r="WJ209" i="22"/>
  <c r="RT189" i="22"/>
  <c r="WJ162" i="22"/>
  <c r="RT278" i="22" l="1"/>
  <c r="RT279" i="22"/>
  <c r="RT276" i="22"/>
  <c r="RT274" i="22"/>
  <c r="RT280" i="22"/>
  <c r="RT277" i="22"/>
  <c r="RT275" i="22"/>
  <c r="RT243" i="22"/>
  <c r="WK89" i="22"/>
  <c r="WL97" i="22"/>
  <c r="WK90" i="22"/>
  <c r="WK165" i="22"/>
  <c r="WK109" i="22"/>
  <c r="WK257" i="22"/>
  <c r="WK96" i="22"/>
  <c r="WK113" i="22"/>
  <c r="RU293" i="22"/>
  <c r="WK9" i="22"/>
  <c r="RU184" i="22"/>
  <c r="WK51" i="22"/>
  <c r="RU310" i="22"/>
  <c r="SM127" i="22"/>
  <c r="RU172" i="22"/>
  <c r="WK30" i="22"/>
  <c r="WK8" i="22"/>
  <c r="RU189" i="22"/>
  <c r="WK77" i="22"/>
  <c r="SM133" i="22"/>
  <c r="WK258" i="22"/>
  <c r="WL42" i="22"/>
  <c r="RU180" i="22"/>
  <c r="RU228" i="22"/>
  <c r="RU317" i="22"/>
  <c r="WK70" i="22"/>
  <c r="RU197" i="22"/>
  <c r="RU301" i="22"/>
  <c r="WK115" i="22"/>
  <c r="SM144" i="22"/>
  <c r="RU181" i="22"/>
  <c r="WK72" i="22"/>
  <c r="WL38" i="22"/>
  <c r="RU295" i="22"/>
  <c r="WK75" i="22"/>
  <c r="WK59" i="22"/>
  <c r="WK244" i="22"/>
  <c r="WK158" i="22"/>
  <c r="WK207" i="22"/>
  <c r="WK65" i="22"/>
  <c r="WL241" i="22"/>
  <c r="RU178" i="22"/>
  <c r="WK242" i="22"/>
  <c r="WK41" i="22"/>
  <c r="WK56" i="22"/>
  <c r="RU297" i="22"/>
  <c r="WL261" i="22"/>
  <c r="WK119" i="22"/>
  <c r="WK271" i="22"/>
  <c r="RU322" i="22"/>
  <c r="WK49" i="22"/>
  <c r="SM281" i="22"/>
  <c r="RU175" i="22"/>
  <c r="WK250" i="22"/>
  <c r="SM137" i="22"/>
  <c r="WK63" i="22"/>
  <c r="RU224" i="22"/>
  <c r="WK164" i="22"/>
  <c r="WL208" i="22"/>
  <c r="RU182" i="22"/>
  <c r="RU303" i="22"/>
  <c r="WK264" i="22"/>
  <c r="WL146" i="22"/>
  <c r="RU312" i="22"/>
  <c r="RU173" i="22"/>
  <c r="WK55" i="22"/>
  <c r="WK238" i="22"/>
  <c r="WL269" i="22"/>
  <c r="RU300" i="22"/>
  <c r="SM217" i="22"/>
  <c r="WK10" i="22"/>
  <c r="RU314" i="22"/>
  <c r="WK188" i="22"/>
  <c r="WK112" i="22"/>
  <c r="WK103" i="22"/>
  <c r="WK125" i="22"/>
  <c r="RV298" i="22"/>
  <c r="RU302" i="22"/>
  <c r="WK117" i="22"/>
  <c r="SM216" i="22"/>
  <c r="WK151" i="22"/>
  <c r="WK237" i="22"/>
  <c r="WL120" i="22"/>
  <c r="WL210" i="22"/>
  <c r="WL204" i="22"/>
  <c r="WK35" i="22"/>
  <c r="WK149" i="22"/>
  <c r="WK206" i="22"/>
  <c r="RU313" i="22"/>
  <c r="RU219" i="22"/>
  <c r="WK15" i="22"/>
  <c r="RU223" i="22"/>
  <c r="WK111" i="22"/>
  <c r="SM138" i="22"/>
  <c r="WK31" i="22"/>
  <c r="WL53" i="22"/>
  <c r="WK19" i="22"/>
  <c r="WK145" i="22"/>
  <c r="WL265" i="22"/>
  <c r="WK92" i="22"/>
  <c r="RU307" i="22"/>
  <c r="WK21" i="22"/>
  <c r="WK171" i="22"/>
  <c r="WK212" i="22"/>
  <c r="SM135" i="22"/>
  <c r="WL201" i="22"/>
  <c r="RU229" i="22"/>
  <c r="WK253" i="22"/>
  <c r="WK74" i="22"/>
  <c r="WK118" i="22"/>
  <c r="SM136" i="22"/>
  <c r="WK266" i="22"/>
  <c r="SM128" i="22"/>
  <c r="WK254" i="22"/>
  <c r="WK248" i="22"/>
  <c r="WK7" i="22"/>
  <c r="RU179" i="22"/>
  <c r="RU296" i="22"/>
  <c r="WL247" i="22"/>
  <c r="RU191" i="22"/>
  <c r="WK44" i="22"/>
  <c r="RU194" i="22"/>
  <c r="WK58" i="22"/>
  <c r="WK267" i="22"/>
  <c r="RU200" i="22"/>
  <c r="WK167" i="22"/>
  <c r="WK122" i="22"/>
  <c r="WK40" i="22"/>
  <c r="WK126" i="22"/>
  <c r="WK20" i="22"/>
  <c r="WK34" i="22"/>
  <c r="WK170" i="22"/>
  <c r="WL121" i="22"/>
  <c r="WL80" i="22"/>
  <c r="RU230" i="22"/>
  <c r="SM290" i="22"/>
  <c r="RU294" i="22"/>
  <c r="SM141" i="22"/>
  <c r="SM286" i="22"/>
  <c r="WK18" i="22"/>
  <c r="WK46" i="22"/>
  <c r="WK159" i="22"/>
  <c r="WK12" i="22"/>
  <c r="WK13" i="22"/>
  <c r="WK246" i="22"/>
  <c r="WK102" i="22"/>
  <c r="WK71" i="22"/>
  <c r="RU185" i="22"/>
  <c r="WK187" i="22"/>
  <c r="WK25" i="22"/>
  <c r="WL67" i="22"/>
  <c r="WM73" i="22"/>
  <c r="WK252" i="22"/>
  <c r="WK263" i="22"/>
  <c r="WK209" i="22"/>
  <c r="WK249" i="22"/>
  <c r="WK95" i="22"/>
  <c r="RU190" i="22"/>
  <c r="SM292" i="22"/>
  <c r="WK94" i="22"/>
  <c r="SM215" i="22"/>
  <c r="WK28" i="22"/>
  <c r="WK245" i="22"/>
  <c r="WK43" i="22"/>
  <c r="WK81" i="22"/>
  <c r="WK108" i="22"/>
  <c r="SM139" i="22"/>
  <c r="WK48" i="22"/>
  <c r="WK262" i="22"/>
  <c r="WK62" i="22"/>
  <c r="RU232" i="22"/>
  <c r="WK60" i="22"/>
  <c r="WK157" i="22"/>
  <c r="WK84" i="22"/>
  <c r="RU306" i="22"/>
  <c r="WK107" i="22"/>
  <c r="SM134" i="22"/>
  <c r="WK66" i="22"/>
  <c r="WK211" i="22"/>
  <c r="WK61" i="22"/>
  <c r="WL91" i="22"/>
  <c r="WK22" i="22"/>
  <c r="WK24" i="22"/>
  <c r="WL79" i="22"/>
  <c r="RU315" i="22"/>
  <c r="WK205" i="22"/>
  <c r="WK251" i="22"/>
  <c r="WK87" i="22"/>
  <c r="RU233" i="22"/>
  <c r="SM129" i="22"/>
  <c r="WL101" i="22"/>
  <c r="SM285" i="22"/>
  <c r="SM288" i="22"/>
  <c r="WK29" i="22"/>
  <c r="WK45" i="22"/>
  <c r="RU222" i="22"/>
  <c r="RU239" i="22"/>
  <c r="SM130" i="22"/>
  <c r="WK176" i="22"/>
  <c r="WK69" i="22"/>
  <c r="WK166" i="22"/>
  <c r="WL83" i="22"/>
  <c r="WL106" i="22"/>
  <c r="WK23" i="22"/>
  <c r="WK260" i="22"/>
  <c r="RU316" i="22"/>
  <c r="SM284" i="22"/>
  <c r="WL100" i="22"/>
  <c r="WK37" i="22"/>
  <c r="WK156" i="22"/>
  <c r="WL36" i="22"/>
  <c r="WK27" i="22"/>
  <c r="WL177" i="22"/>
  <c r="WK155" i="22"/>
  <c r="RU195" i="22"/>
  <c r="SM289" i="22"/>
  <c r="RU236" i="22"/>
  <c r="WL104" i="22"/>
  <c r="WK17" i="22"/>
  <c r="WL124" i="22"/>
  <c r="WM82" i="22"/>
  <c r="RU183" i="22"/>
  <c r="SM131" i="22"/>
  <c r="RU174" i="22"/>
  <c r="WK154" i="22"/>
  <c r="WL235" i="22"/>
  <c r="RU199" i="22"/>
  <c r="RU227" i="22"/>
  <c r="WK85" i="22"/>
  <c r="WK26" i="22"/>
  <c r="WL88" i="22"/>
  <c r="WK78" i="22"/>
  <c r="RU299" i="22"/>
  <c r="WL32" i="22"/>
  <c r="WK152" i="22"/>
  <c r="RU321" i="22"/>
  <c r="RU308" i="22"/>
  <c r="WK255" i="22"/>
  <c r="WK214" i="22"/>
  <c r="WK76" i="22"/>
  <c r="RU196" i="22"/>
  <c r="SM283" i="22"/>
  <c r="WL163" i="22"/>
  <c r="WK5" i="22"/>
  <c r="WL273" i="22"/>
  <c r="WL123" i="22"/>
  <c r="WL105" i="22"/>
  <c r="WK11" i="22"/>
  <c r="RU240" i="22"/>
  <c r="SM218" i="22"/>
  <c r="RU309" i="22"/>
  <c r="WK150" i="22"/>
  <c r="WK57" i="22"/>
  <c r="SM132" i="22"/>
  <c r="WK268" i="22"/>
  <c r="RU305" i="22"/>
  <c r="WK153" i="22"/>
  <c r="RU311" i="22"/>
  <c r="RU304" i="22"/>
  <c r="WL319" i="22"/>
  <c r="WL50" i="22"/>
  <c r="WK202" i="22"/>
  <c r="WK162" i="22"/>
  <c r="WK203" i="22"/>
  <c r="RU186" i="22"/>
  <c r="WK14" i="22"/>
  <c r="WK169" i="22"/>
  <c r="WK270" i="22"/>
  <c r="RU234" i="22"/>
  <c r="SM140" i="22"/>
  <c r="SM291" i="22"/>
  <c r="RU220" i="22"/>
  <c r="WK54" i="22"/>
  <c r="RU225" i="22"/>
  <c r="WK47" i="22"/>
  <c r="WK93" i="22"/>
  <c r="SM287" i="22"/>
  <c r="WK259" i="22"/>
  <c r="WK272" i="22"/>
  <c r="SM143" i="22"/>
  <c r="WK98" i="22"/>
  <c r="WK99" i="22"/>
  <c r="WK52" i="22"/>
  <c r="SM142" i="22"/>
  <c r="RU320" i="22"/>
  <c r="WK39" i="22"/>
  <c r="WK160" i="22"/>
  <c r="SM282" i="22"/>
  <c r="RU193" i="22"/>
  <c r="WK64" i="22"/>
  <c r="WK168" i="22"/>
  <c r="WK33" i="22"/>
  <c r="WK256" i="22"/>
  <c r="RU226" i="22"/>
  <c r="RU198" i="22"/>
  <c r="WL68" i="22"/>
  <c r="WL161" i="22"/>
  <c r="WK114" i="22"/>
  <c r="WK116" i="22"/>
  <c r="WK6" i="22"/>
  <c r="WK148" i="22"/>
  <c r="WK213" i="22"/>
  <c r="RU192" i="22"/>
  <c r="RU221" i="22"/>
  <c r="WK86" i="22"/>
  <c r="RU231" i="22"/>
  <c r="WK110" i="22"/>
  <c r="WK147" i="22"/>
  <c r="WK16" i="22"/>
  <c r="RU274" i="22" l="1"/>
  <c r="RU275" i="22"/>
  <c r="RU276" i="22"/>
  <c r="RU279" i="22"/>
  <c r="RU277" i="22"/>
  <c r="RU280" i="22"/>
  <c r="RU278" i="22"/>
  <c r="RU243" i="22"/>
  <c r="WL89" i="22"/>
  <c r="WL90" i="22"/>
  <c r="WM97" i="22"/>
  <c r="WL165" i="22"/>
  <c r="WL109" i="22"/>
  <c r="WL113" i="22"/>
  <c r="WL96" i="22"/>
  <c r="WL257" i="22"/>
  <c r="RV221" i="22"/>
  <c r="WM68" i="22"/>
  <c r="WL272" i="22"/>
  <c r="RV186" i="22"/>
  <c r="WL268" i="22"/>
  <c r="WL5" i="22"/>
  <c r="RV321" i="22"/>
  <c r="RV227" i="22"/>
  <c r="WN82" i="22"/>
  <c r="WL23" i="22"/>
  <c r="SN130" i="22"/>
  <c r="SN285" i="22"/>
  <c r="WL66" i="22"/>
  <c r="RV232" i="22"/>
  <c r="WL245" i="22"/>
  <c r="WL249" i="22"/>
  <c r="WL187" i="22"/>
  <c r="WL102" i="22"/>
  <c r="WL20" i="22"/>
  <c r="WL58" i="22"/>
  <c r="WL7" i="22"/>
  <c r="SN135" i="22"/>
  <c r="WM265" i="22"/>
  <c r="WM53" i="22"/>
  <c r="RV313" i="22"/>
  <c r="WM204" i="22"/>
  <c r="WL117" i="22"/>
  <c r="RV314" i="22"/>
  <c r="WM269" i="22"/>
  <c r="RV182" i="22"/>
  <c r="SN281" i="22"/>
  <c r="WL56" i="22"/>
  <c r="WM241" i="22"/>
  <c r="WL256" i="22"/>
  <c r="WL52" i="22"/>
  <c r="WL270" i="22"/>
  <c r="WL150" i="22"/>
  <c r="RV192" i="22"/>
  <c r="RV198" i="22"/>
  <c r="WL99" i="22"/>
  <c r="WL47" i="22"/>
  <c r="WL202" i="22"/>
  <c r="SN132" i="22"/>
  <c r="WL214" i="22"/>
  <c r="RV199" i="22"/>
  <c r="SN289" i="22"/>
  <c r="WM177" i="22"/>
  <c r="WM101" i="22"/>
  <c r="WL61" i="22"/>
  <c r="WL157" i="22"/>
  <c r="WL108" i="22"/>
  <c r="WN73" i="22"/>
  <c r="WL246" i="22"/>
  <c r="RV194" i="22"/>
  <c r="WM247" i="22"/>
  <c r="SN136" i="22"/>
  <c r="WL145" i="22"/>
  <c r="RV223" i="22"/>
  <c r="WL103" i="22"/>
  <c r="WL238" i="22"/>
  <c r="WM146" i="22"/>
  <c r="WM208" i="22"/>
  <c r="SN137" i="22"/>
  <c r="WL49" i="22"/>
  <c r="WL119" i="22"/>
  <c r="WL41" i="22"/>
  <c r="WL65" i="22"/>
  <c r="RV295" i="22"/>
  <c r="SN144" i="22"/>
  <c r="RV197" i="22"/>
  <c r="RV180" i="22"/>
  <c r="WL77" i="22"/>
  <c r="WL51" i="22"/>
  <c r="WL147" i="22"/>
  <c r="RV193" i="22"/>
  <c r="WL93" i="22"/>
  <c r="WL162" i="22"/>
  <c r="WL110" i="22"/>
  <c r="WL116" i="22"/>
  <c r="WL33" i="22"/>
  <c r="WL259" i="22"/>
  <c r="SN291" i="22"/>
  <c r="RV311" i="22"/>
  <c r="RV309" i="22"/>
  <c r="WM105" i="22"/>
  <c r="WM163" i="22"/>
  <c r="WL152" i="22"/>
  <c r="WM88" i="22"/>
  <c r="SN131" i="22"/>
  <c r="WM124" i="22"/>
  <c r="SN284" i="22"/>
  <c r="WM106" i="22"/>
  <c r="RV239" i="22"/>
  <c r="WL251" i="22"/>
  <c r="SN134" i="22"/>
  <c r="WL62" i="22"/>
  <c r="WL28" i="22"/>
  <c r="WL209" i="22"/>
  <c r="RV185" i="22"/>
  <c r="WL46" i="22"/>
  <c r="WL167" i="22"/>
  <c r="WL248" i="22"/>
  <c r="RV229" i="22"/>
  <c r="WL21" i="22"/>
  <c r="WL31" i="22"/>
  <c r="WL206" i="22"/>
  <c r="WM210" i="22"/>
  <c r="WL10" i="22"/>
  <c r="WL213" i="22"/>
  <c r="SN282" i="22"/>
  <c r="RV225" i="22"/>
  <c r="WL169" i="22"/>
  <c r="WL153" i="22"/>
  <c r="SN218" i="22"/>
  <c r="WM123" i="22"/>
  <c r="WL255" i="22"/>
  <c r="WM32" i="22"/>
  <c r="WM235" i="22"/>
  <c r="WL17" i="22"/>
  <c r="WL27" i="22"/>
  <c r="RV316" i="22"/>
  <c r="WL69" i="22"/>
  <c r="WL29" i="22"/>
  <c r="WL205" i="22"/>
  <c r="WL211" i="22"/>
  <c r="WL60" i="22"/>
  <c r="WL81" i="22"/>
  <c r="RV190" i="22"/>
  <c r="SN141" i="22"/>
  <c r="RV200" i="22"/>
  <c r="RV296" i="22"/>
  <c r="WL118" i="22"/>
  <c r="WM201" i="22"/>
  <c r="RV307" i="22"/>
  <c r="SN138" i="22"/>
  <c r="WL149" i="22"/>
  <c r="WM120" i="22"/>
  <c r="RV302" i="22"/>
  <c r="SN217" i="22"/>
  <c r="WL264" i="22"/>
  <c r="WL164" i="22"/>
  <c r="RV322" i="22"/>
  <c r="WM261" i="22"/>
  <c r="WL242" i="22"/>
  <c r="WL207" i="22"/>
  <c r="WL59" i="22"/>
  <c r="WM38" i="22"/>
  <c r="WL70" i="22"/>
  <c r="WM42" i="22"/>
  <c r="RV189" i="22"/>
  <c r="RV172" i="22"/>
  <c r="RV184" i="22"/>
  <c r="RV231" i="22"/>
  <c r="WL168" i="22"/>
  <c r="SN287" i="22"/>
  <c r="SN140" i="22"/>
  <c r="WL203" i="22"/>
  <c r="WM50" i="22"/>
  <c r="SN283" i="22"/>
  <c r="WL26" i="22"/>
  <c r="RV195" i="22"/>
  <c r="WL156" i="22"/>
  <c r="RV222" i="22"/>
  <c r="SN129" i="22"/>
  <c r="WL24" i="22"/>
  <c r="WL107" i="22"/>
  <c r="WL262" i="22"/>
  <c r="SN215" i="22"/>
  <c r="WL263" i="22"/>
  <c r="WM67" i="22"/>
  <c r="WL13" i="22"/>
  <c r="WL18" i="22"/>
  <c r="RV230" i="22"/>
  <c r="WL170" i="22"/>
  <c r="WL126" i="22"/>
  <c r="WL44" i="22"/>
  <c r="WL254" i="22"/>
  <c r="WL15" i="22"/>
  <c r="SN216" i="22"/>
  <c r="WL112" i="22"/>
  <c r="WL55" i="22"/>
  <c r="WL250" i="22"/>
  <c r="WL114" i="22"/>
  <c r="RV320" i="22"/>
  <c r="WL16" i="22"/>
  <c r="WL148" i="22"/>
  <c r="WM161" i="22"/>
  <c r="WL64" i="22"/>
  <c r="SN142" i="22"/>
  <c r="RV234" i="22"/>
  <c r="WM319" i="22"/>
  <c r="WL57" i="22"/>
  <c r="RV196" i="22"/>
  <c r="RV299" i="22"/>
  <c r="WL154" i="22"/>
  <c r="WL155" i="22"/>
  <c r="WM36" i="22"/>
  <c r="WL260" i="22"/>
  <c r="WM83" i="22"/>
  <c r="RV233" i="22"/>
  <c r="WL22" i="22"/>
  <c r="RV306" i="22"/>
  <c r="WL48" i="22"/>
  <c r="WL94" i="22"/>
  <c r="WL25" i="22"/>
  <c r="WL12" i="22"/>
  <c r="RV294" i="22"/>
  <c r="WM80" i="22"/>
  <c r="WL40" i="22"/>
  <c r="SN128" i="22"/>
  <c r="WL92" i="22"/>
  <c r="WL35" i="22"/>
  <c r="WL188" i="22"/>
  <c r="RV300" i="22"/>
  <c r="RV303" i="22"/>
  <c r="RV224" i="22"/>
  <c r="RV175" i="22"/>
  <c r="WL271" i="22"/>
  <c r="RV297" i="22"/>
  <c r="RV178" i="22"/>
  <c r="WL158" i="22"/>
  <c r="WL72" i="22"/>
  <c r="WL115" i="22"/>
  <c r="RV317" i="22"/>
  <c r="WL258" i="22"/>
  <c r="WL8" i="22"/>
  <c r="SN127" i="22"/>
  <c r="WL9" i="22"/>
  <c r="RV226" i="22"/>
  <c r="WL98" i="22"/>
  <c r="WL86" i="22"/>
  <c r="WL160" i="22"/>
  <c r="SN143" i="22"/>
  <c r="WL54" i="22"/>
  <c r="WL14" i="22"/>
  <c r="RV305" i="22"/>
  <c r="RV240" i="22"/>
  <c r="WM273" i="22"/>
  <c r="RV308" i="22"/>
  <c r="WL85" i="22"/>
  <c r="RV183" i="22"/>
  <c r="WM104" i="22"/>
  <c r="WL37" i="22"/>
  <c r="WL176" i="22"/>
  <c r="SN288" i="22"/>
  <c r="RV315" i="22"/>
  <c r="WL43" i="22"/>
  <c r="WL95" i="22"/>
  <c r="WL71" i="22"/>
  <c r="SN286" i="22"/>
  <c r="WL34" i="22"/>
  <c r="WL267" i="22"/>
  <c r="RV179" i="22"/>
  <c r="WL74" i="22"/>
  <c r="WL212" i="22"/>
  <c r="WL19" i="22"/>
  <c r="RV219" i="22"/>
  <c r="WL237" i="22"/>
  <c r="RW298" i="22"/>
  <c r="RV173" i="22"/>
  <c r="WL6" i="22"/>
  <c r="WL39" i="22"/>
  <c r="RV220" i="22"/>
  <c r="RV304" i="22"/>
  <c r="WL11" i="22"/>
  <c r="WL76" i="22"/>
  <c r="WL78" i="22"/>
  <c r="RV174" i="22"/>
  <c r="RV236" i="22"/>
  <c r="WM100" i="22"/>
  <c r="WL166" i="22"/>
  <c r="WL45" i="22"/>
  <c r="WL87" i="22"/>
  <c r="WM79" i="22"/>
  <c r="WM91" i="22"/>
  <c r="WL84" i="22"/>
  <c r="SN139" i="22"/>
  <c r="SN292" i="22"/>
  <c r="WL252" i="22"/>
  <c r="WL159" i="22"/>
  <c r="SN290" i="22"/>
  <c r="WM121" i="22"/>
  <c r="WL122" i="22"/>
  <c r="RV191" i="22"/>
  <c r="WL266" i="22"/>
  <c r="WL253" i="22"/>
  <c r="WL171" i="22"/>
  <c r="WL111" i="22"/>
  <c r="WL151" i="22"/>
  <c r="WL125" i="22"/>
  <c r="RV312" i="22"/>
  <c r="WL63" i="22"/>
  <c r="WL244" i="22"/>
  <c r="WL75" i="22"/>
  <c r="RV181" i="22"/>
  <c r="RV301" i="22"/>
  <c r="RV228" i="22"/>
  <c r="SN133" i="22"/>
  <c r="WL30" i="22"/>
  <c r="RV310" i="22"/>
  <c r="RV293" i="22"/>
  <c r="RV279" i="22" l="1"/>
  <c r="RV278" i="22"/>
  <c r="RV276" i="22"/>
  <c r="RV280" i="22"/>
  <c r="RV275" i="22"/>
  <c r="RV277" i="22"/>
  <c r="RV274" i="22"/>
  <c r="RV243" i="22"/>
  <c r="WM89" i="22"/>
  <c r="WN97" i="22"/>
  <c r="WM90" i="22"/>
  <c r="WM165" i="22"/>
  <c r="WM109" i="22"/>
  <c r="WM257" i="22"/>
  <c r="WM96" i="22"/>
  <c r="WM113" i="22"/>
  <c r="WN121" i="22"/>
  <c r="WM266" i="22"/>
  <c r="WM87" i="22"/>
  <c r="WM237" i="22"/>
  <c r="SO288" i="22"/>
  <c r="SO143" i="22"/>
  <c r="WM8" i="22"/>
  <c r="RW297" i="22"/>
  <c r="WM35" i="22"/>
  <c r="RW294" i="22"/>
  <c r="WM48" i="22"/>
  <c r="WM155" i="22"/>
  <c r="WM250" i="22"/>
  <c r="WM44" i="22"/>
  <c r="WM18" i="22"/>
  <c r="SO129" i="22"/>
  <c r="WN32" i="22"/>
  <c r="WM213" i="22"/>
  <c r="WM31" i="22"/>
  <c r="WM209" i="22"/>
  <c r="SO284" i="22"/>
  <c r="RW311" i="22"/>
  <c r="WM162" i="22"/>
  <c r="RW197" i="22"/>
  <c r="WM65" i="22"/>
  <c r="WM103" i="22"/>
  <c r="RW194" i="22"/>
  <c r="WM157" i="22"/>
  <c r="WM249" i="22"/>
  <c r="WN91" i="22"/>
  <c r="RW228" i="22"/>
  <c r="WM125" i="22"/>
  <c r="SO292" i="22"/>
  <c r="RW310" i="22"/>
  <c r="WM151" i="22"/>
  <c r="SO139" i="22"/>
  <c r="WM39" i="22"/>
  <c r="WM74" i="22"/>
  <c r="RW183" i="22"/>
  <c r="RW181" i="22"/>
  <c r="RW191" i="22"/>
  <c r="WM45" i="22"/>
  <c r="WM11" i="22"/>
  <c r="RW219" i="22"/>
  <c r="RW305" i="22"/>
  <c r="RW226" i="22"/>
  <c r="WM271" i="22"/>
  <c r="WN83" i="22"/>
  <c r="WM154" i="22"/>
  <c r="WM16" i="22"/>
  <c r="WN50" i="22"/>
  <c r="WM168" i="22"/>
  <c r="WN38" i="22"/>
  <c r="WN261" i="22"/>
  <c r="SO217" i="22"/>
  <c r="SO138" i="22"/>
  <c r="RW296" i="22"/>
  <c r="RW190" i="22"/>
  <c r="WM205" i="22"/>
  <c r="WM27" i="22"/>
  <c r="WM255" i="22"/>
  <c r="WM169" i="22"/>
  <c r="WM10" i="22"/>
  <c r="WM21" i="22"/>
  <c r="WM28" i="22"/>
  <c r="WM251" i="22"/>
  <c r="WN124" i="22"/>
  <c r="WN163" i="22"/>
  <c r="WM33" i="22"/>
  <c r="WM93" i="22"/>
  <c r="SO144" i="22"/>
  <c r="WM41" i="22"/>
  <c r="WN208" i="22"/>
  <c r="WO73" i="22"/>
  <c r="WM61" i="22"/>
  <c r="WM214" i="22"/>
  <c r="WM47" i="22"/>
  <c r="RW192" i="22"/>
  <c r="WM256" i="22"/>
  <c r="RW182" i="22"/>
  <c r="WN204" i="22"/>
  <c r="SO135" i="22"/>
  <c r="WM245" i="22"/>
  <c r="SO130" i="22"/>
  <c r="RW227" i="22"/>
  <c r="RW186" i="22"/>
  <c r="WN79" i="22"/>
  <c r="SO290" i="22"/>
  <c r="WM76" i="22"/>
  <c r="SO286" i="22"/>
  <c r="WM98" i="22"/>
  <c r="WM30" i="22"/>
  <c r="WM63" i="22"/>
  <c r="WM111" i="22"/>
  <c r="WM159" i="22"/>
  <c r="WM84" i="22"/>
  <c r="RW236" i="22"/>
  <c r="WM6" i="22"/>
  <c r="RW179" i="22"/>
  <c r="WM71" i="22"/>
  <c r="WM176" i="22"/>
  <c r="WM85" i="22"/>
  <c r="WM160" i="22"/>
  <c r="WM258" i="22"/>
  <c r="RW300" i="22"/>
  <c r="WM12" i="22"/>
  <c r="RW306" i="22"/>
  <c r="WN319" i="22"/>
  <c r="SO142" i="22"/>
  <c r="WM55" i="22"/>
  <c r="WM126" i="22"/>
  <c r="WM13" i="22"/>
  <c r="WM262" i="22"/>
  <c r="RW222" i="22"/>
  <c r="RW189" i="22"/>
  <c r="WM75" i="22"/>
  <c r="WM37" i="22"/>
  <c r="WM14" i="22"/>
  <c r="WM9" i="22"/>
  <c r="WM158" i="22"/>
  <c r="WM188" i="22"/>
  <c r="WM40" i="22"/>
  <c r="WM22" i="22"/>
  <c r="RW299" i="22"/>
  <c r="WM64" i="22"/>
  <c r="RW320" i="22"/>
  <c r="WM112" i="22"/>
  <c r="WM170" i="22"/>
  <c r="WN42" i="22"/>
  <c r="RW302" i="22"/>
  <c r="WM81" i="22"/>
  <c r="WN123" i="22"/>
  <c r="RW225" i="22"/>
  <c r="WN105" i="22"/>
  <c r="SO291" i="22"/>
  <c r="WM116" i="22"/>
  <c r="RW193" i="22"/>
  <c r="WM77" i="22"/>
  <c r="RW295" i="22"/>
  <c r="WN146" i="22"/>
  <c r="SO136" i="22"/>
  <c r="WN101" i="22"/>
  <c r="WN177" i="22"/>
  <c r="SO132" i="22"/>
  <c r="WM99" i="22"/>
  <c r="WM150" i="22"/>
  <c r="WN241" i="22"/>
  <c r="WN269" i="22"/>
  <c r="RW313" i="22"/>
  <c r="WM7" i="22"/>
  <c r="WM102" i="22"/>
  <c r="RW232" i="22"/>
  <c r="WM23" i="22"/>
  <c r="RW321" i="22"/>
  <c r="WM272" i="22"/>
  <c r="WM171" i="22"/>
  <c r="WM166" i="22"/>
  <c r="RW174" i="22"/>
  <c r="RW304" i="22"/>
  <c r="RW173" i="22"/>
  <c r="WM19" i="22"/>
  <c r="WM267" i="22"/>
  <c r="RW308" i="22"/>
  <c r="RW317" i="22"/>
  <c r="RW175" i="22"/>
  <c r="WM92" i="22"/>
  <c r="WM25" i="22"/>
  <c r="WM260" i="22"/>
  <c r="WN67" i="22"/>
  <c r="WM107" i="22"/>
  <c r="WM26" i="22"/>
  <c r="WM203" i="22"/>
  <c r="RW231" i="22"/>
  <c r="WM59" i="22"/>
  <c r="RW322" i="22"/>
  <c r="RW307" i="22"/>
  <c r="RW200" i="22"/>
  <c r="WM29" i="22"/>
  <c r="WM17" i="22"/>
  <c r="WN210" i="22"/>
  <c r="RW229" i="22"/>
  <c r="WM46" i="22"/>
  <c r="WM62" i="22"/>
  <c r="RW239" i="22"/>
  <c r="SO131" i="22"/>
  <c r="WM119" i="22"/>
  <c r="WM122" i="22"/>
  <c r="WM253" i="22"/>
  <c r="RX298" i="22"/>
  <c r="WM34" i="22"/>
  <c r="RW315" i="22"/>
  <c r="WN273" i="22"/>
  <c r="WM86" i="22"/>
  <c r="WM115" i="22"/>
  <c r="WN36" i="22"/>
  <c r="RW196" i="22"/>
  <c r="RW234" i="22"/>
  <c r="WM114" i="22"/>
  <c r="WM254" i="22"/>
  <c r="WM24" i="22"/>
  <c r="SO283" i="22"/>
  <c r="SO140" i="22"/>
  <c r="RW184" i="22"/>
  <c r="WM70" i="22"/>
  <c r="WM207" i="22"/>
  <c r="WN120" i="22"/>
  <c r="WN201" i="22"/>
  <c r="SO141" i="22"/>
  <c r="WM60" i="22"/>
  <c r="WM69" i="22"/>
  <c r="WN235" i="22"/>
  <c r="SO218" i="22"/>
  <c r="SO282" i="22"/>
  <c r="WM206" i="22"/>
  <c r="WM248" i="22"/>
  <c r="RW185" i="22"/>
  <c r="SO134" i="22"/>
  <c r="WN106" i="22"/>
  <c r="WN88" i="22"/>
  <c r="RW309" i="22"/>
  <c r="WM259" i="22"/>
  <c r="WM110" i="22"/>
  <c r="WM147" i="22"/>
  <c r="RW180" i="22"/>
  <c r="WM49" i="22"/>
  <c r="WM238" i="22"/>
  <c r="RW223" i="22"/>
  <c r="WN247" i="22"/>
  <c r="WM108" i="22"/>
  <c r="SO289" i="22"/>
  <c r="WM202" i="22"/>
  <c r="WM270" i="22"/>
  <c r="WM56" i="22"/>
  <c r="RW314" i="22"/>
  <c r="WN53" i="22"/>
  <c r="WM58" i="22"/>
  <c r="WM187" i="22"/>
  <c r="WM66" i="22"/>
  <c r="WM5" i="22"/>
  <c r="WN68" i="22"/>
  <c r="RW312" i="22"/>
  <c r="WN100" i="22"/>
  <c r="WM78" i="22"/>
  <c r="RW220" i="22"/>
  <c r="WM212" i="22"/>
  <c r="WM95" i="22"/>
  <c r="WN104" i="22"/>
  <c r="WM54" i="22"/>
  <c r="SO127" i="22"/>
  <c r="RW178" i="22"/>
  <c r="RW224" i="22"/>
  <c r="WN80" i="22"/>
  <c r="WM94" i="22"/>
  <c r="RW233" i="22"/>
  <c r="WN161" i="22"/>
  <c r="SO216" i="22"/>
  <c r="RW230" i="22"/>
  <c r="WM263" i="22"/>
  <c r="WM156" i="22"/>
  <c r="WM164" i="22"/>
  <c r="SO133" i="22"/>
  <c r="WM252" i="22"/>
  <c r="RW293" i="22"/>
  <c r="WM244" i="22"/>
  <c r="RW301" i="22"/>
  <c r="WM43" i="22"/>
  <c r="RW240" i="22"/>
  <c r="WM72" i="22"/>
  <c r="RW303" i="22"/>
  <c r="SO128" i="22"/>
  <c r="WM57" i="22"/>
  <c r="WM148" i="22"/>
  <c r="WM15" i="22"/>
  <c r="SO215" i="22"/>
  <c r="RW195" i="22"/>
  <c r="SO287" i="22"/>
  <c r="RW172" i="22"/>
  <c r="WM242" i="22"/>
  <c r="WM264" i="22"/>
  <c r="WM149" i="22"/>
  <c r="WM118" i="22"/>
  <c r="WM211" i="22"/>
  <c r="RW316" i="22"/>
  <c r="WM153" i="22"/>
  <c r="WM167" i="22"/>
  <c r="WM152" i="22"/>
  <c r="WM51" i="22"/>
  <c r="SO137" i="22"/>
  <c r="WM145" i="22"/>
  <c r="WM246" i="22"/>
  <c r="RW199" i="22"/>
  <c r="RW198" i="22"/>
  <c r="WM52" i="22"/>
  <c r="SO281" i="22"/>
  <c r="WM117" i="22"/>
  <c r="WN265" i="22"/>
  <c r="WM20" i="22"/>
  <c r="SO285" i="22"/>
  <c r="WO82" i="22"/>
  <c r="WM268" i="22"/>
  <c r="RW221" i="22"/>
  <c r="RW280" i="22" l="1"/>
  <c r="RW274" i="22"/>
  <c r="RW276" i="22"/>
  <c r="RW277" i="22"/>
  <c r="RW278" i="22"/>
  <c r="RW275" i="22"/>
  <c r="RW279" i="22"/>
  <c r="RW243" i="22"/>
  <c r="WN89" i="22"/>
  <c r="WN90" i="22"/>
  <c r="WO97" i="22"/>
  <c r="WN165" i="22"/>
  <c r="WN109" i="22"/>
  <c r="WN113" i="22"/>
  <c r="WN96" i="22"/>
  <c r="WN257" i="22"/>
  <c r="RX172" i="22"/>
  <c r="WN54" i="22"/>
  <c r="SP283" i="22"/>
  <c r="WN117" i="22"/>
  <c r="WN145" i="22"/>
  <c r="WN149" i="22"/>
  <c r="WN148" i="22"/>
  <c r="RX233" i="22"/>
  <c r="WN78" i="22"/>
  <c r="WN58" i="22"/>
  <c r="RX223" i="22"/>
  <c r="RX185" i="22"/>
  <c r="SP141" i="22"/>
  <c r="RX196" i="22"/>
  <c r="SP131" i="22"/>
  <c r="RX200" i="22"/>
  <c r="WN25" i="22"/>
  <c r="WN19" i="22"/>
  <c r="RX313" i="22"/>
  <c r="WO146" i="22"/>
  <c r="WN116" i="22"/>
  <c r="WO123" i="22"/>
  <c r="WN64" i="22"/>
  <c r="RX300" i="22"/>
  <c r="WN6" i="22"/>
  <c r="SP286" i="22"/>
  <c r="RX182" i="22"/>
  <c r="WN41" i="22"/>
  <c r="WN33" i="22"/>
  <c r="WN10" i="22"/>
  <c r="WN205" i="22"/>
  <c r="SP217" i="22"/>
  <c r="WO50" i="22"/>
  <c r="RX191" i="22"/>
  <c r="WN39" i="22"/>
  <c r="SP292" i="22"/>
  <c r="WN249" i="22"/>
  <c r="WN65" i="22"/>
  <c r="SP284" i="22"/>
  <c r="WO32" i="22"/>
  <c r="WN18" i="22"/>
  <c r="WN155" i="22"/>
  <c r="RX297" i="22"/>
  <c r="WN237" i="22"/>
  <c r="WN246" i="22"/>
  <c r="WN153" i="22"/>
  <c r="WN156" i="22"/>
  <c r="SP289" i="22"/>
  <c r="WO247" i="22"/>
  <c r="SP282" i="22"/>
  <c r="WP82" i="22"/>
  <c r="WN152" i="22"/>
  <c r="RX316" i="22"/>
  <c r="SP287" i="22"/>
  <c r="RX303" i="22"/>
  <c r="WN252" i="22"/>
  <c r="WN263" i="22"/>
  <c r="RX224" i="22"/>
  <c r="WO104" i="22"/>
  <c r="WN5" i="22"/>
  <c r="WN270" i="22"/>
  <c r="RX180" i="22"/>
  <c r="RX309" i="22"/>
  <c r="SP218" i="22"/>
  <c r="WN70" i="22"/>
  <c r="WN24" i="22"/>
  <c r="WN86" i="22"/>
  <c r="RY298" i="22"/>
  <c r="RX229" i="22"/>
  <c r="RX231" i="22"/>
  <c r="WN107" i="22"/>
  <c r="WN166" i="22"/>
  <c r="WN23" i="22"/>
  <c r="WN99" i="22"/>
  <c r="WN170" i="22"/>
  <c r="WN188" i="22"/>
  <c r="WN37" i="22"/>
  <c r="WN126" i="22"/>
  <c r="WO319" i="22"/>
  <c r="WN85" i="22"/>
  <c r="WN111" i="22"/>
  <c r="WO79" i="22"/>
  <c r="WN245" i="22"/>
  <c r="WN214" i="22"/>
  <c r="WN251" i="22"/>
  <c r="WO265" i="22"/>
  <c r="SP128" i="22"/>
  <c r="WN187" i="22"/>
  <c r="SP134" i="22"/>
  <c r="SP285" i="22"/>
  <c r="RX199" i="22"/>
  <c r="WN264" i="22"/>
  <c r="WN57" i="22"/>
  <c r="RX301" i="22"/>
  <c r="RX230" i="22"/>
  <c r="RX178" i="22"/>
  <c r="WO53" i="22"/>
  <c r="WN108" i="22"/>
  <c r="WN147" i="22"/>
  <c r="WO88" i="22"/>
  <c r="RX184" i="22"/>
  <c r="WN253" i="22"/>
  <c r="RX307" i="22"/>
  <c r="WN92" i="22"/>
  <c r="RX173" i="22"/>
  <c r="RX232" i="22"/>
  <c r="WO269" i="22"/>
  <c r="RX295" i="22"/>
  <c r="WN81" i="22"/>
  <c r="RX299" i="22"/>
  <c r="RX222" i="22"/>
  <c r="RX306" i="22"/>
  <c r="WN176" i="22"/>
  <c r="WN63" i="22"/>
  <c r="RX186" i="22"/>
  <c r="WN256" i="22"/>
  <c r="SP144" i="22"/>
  <c r="WN28" i="22"/>
  <c r="WN169" i="22"/>
  <c r="RX190" i="22"/>
  <c r="WO261" i="22"/>
  <c r="WN16" i="22"/>
  <c r="WN271" i="22"/>
  <c r="RX219" i="22"/>
  <c r="RX181" i="22"/>
  <c r="SP139" i="22"/>
  <c r="WN125" i="22"/>
  <c r="WN157" i="22"/>
  <c r="RX197" i="22"/>
  <c r="WN209" i="22"/>
  <c r="WN44" i="22"/>
  <c r="WN48" i="22"/>
  <c r="WN8" i="22"/>
  <c r="WN87" i="22"/>
  <c r="RX198" i="22"/>
  <c r="WN43" i="22"/>
  <c r="WN56" i="22"/>
  <c r="WN259" i="22"/>
  <c r="SP281" i="22"/>
  <c r="SP137" i="22"/>
  <c r="WN211" i="22"/>
  <c r="RX195" i="22"/>
  <c r="WN72" i="22"/>
  <c r="SP133" i="22"/>
  <c r="WN94" i="22"/>
  <c r="WN95" i="22"/>
  <c r="WO100" i="22"/>
  <c r="WN238" i="22"/>
  <c r="WN248" i="22"/>
  <c r="WO235" i="22"/>
  <c r="WO201" i="22"/>
  <c r="WN254" i="22"/>
  <c r="WO36" i="22"/>
  <c r="WO273" i="22"/>
  <c r="RX239" i="22"/>
  <c r="WO210" i="22"/>
  <c r="WN203" i="22"/>
  <c r="WO67" i="22"/>
  <c r="RX308" i="22"/>
  <c r="WN171" i="22"/>
  <c r="SP132" i="22"/>
  <c r="SP291" i="22"/>
  <c r="WN158" i="22"/>
  <c r="RX236" i="22"/>
  <c r="WN76" i="22"/>
  <c r="SP127" i="22"/>
  <c r="WN268" i="22"/>
  <c r="WN15" i="22"/>
  <c r="RX220" i="22"/>
  <c r="WN207" i="22"/>
  <c r="RX221" i="22"/>
  <c r="WN52" i="22"/>
  <c r="WN51" i="22"/>
  <c r="SP215" i="22"/>
  <c r="RX240" i="22"/>
  <c r="WN164" i="22"/>
  <c r="WO80" i="22"/>
  <c r="RX312" i="22"/>
  <c r="RX314" i="22"/>
  <c r="WN110" i="22"/>
  <c r="WO106" i="22"/>
  <c r="WN69" i="22"/>
  <c r="WO120" i="22"/>
  <c r="WN114" i="22"/>
  <c r="WN122" i="22"/>
  <c r="RX322" i="22"/>
  <c r="WN272" i="22"/>
  <c r="WN102" i="22"/>
  <c r="WO241" i="22"/>
  <c r="WO177" i="22"/>
  <c r="WN77" i="22"/>
  <c r="WO105" i="22"/>
  <c r="WN112" i="22"/>
  <c r="WN9" i="22"/>
  <c r="WN262" i="22"/>
  <c r="WN258" i="22"/>
  <c r="WN84" i="22"/>
  <c r="SP290" i="22"/>
  <c r="SP135" i="22"/>
  <c r="WN61" i="22"/>
  <c r="RX296" i="22"/>
  <c r="WN154" i="22"/>
  <c r="RX226" i="22"/>
  <c r="WN11" i="22"/>
  <c r="RX183" i="22"/>
  <c r="WN151" i="22"/>
  <c r="RX228" i="22"/>
  <c r="RX194" i="22"/>
  <c r="WN162" i="22"/>
  <c r="WN31" i="22"/>
  <c r="WN250" i="22"/>
  <c r="RX294" i="22"/>
  <c r="SP143" i="22"/>
  <c r="WN266" i="22"/>
  <c r="WN118" i="22"/>
  <c r="WO68" i="22"/>
  <c r="WN60" i="22"/>
  <c r="WN20" i="22"/>
  <c r="WN167" i="22"/>
  <c r="WN242" i="22"/>
  <c r="WN244" i="22"/>
  <c r="SP216" i="22"/>
  <c r="WN212" i="22"/>
  <c r="WN66" i="22"/>
  <c r="WN202" i="22"/>
  <c r="WN49" i="22"/>
  <c r="WN206" i="22"/>
  <c r="SP140" i="22"/>
  <c r="RX315" i="22"/>
  <c r="WN62" i="22"/>
  <c r="WN17" i="22"/>
  <c r="WN26" i="22"/>
  <c r="RX175" i="22"/>
  <c r="RX304" i="22"/>
  <c r="SP136" i="22"/>
  <c r="RX302" i="22"/>
  <c r="WN22" i="22"/>
  <c r="WN75" i="22"/>
  <c r="WN55" i="22"/>
  <c r="WN12" i="22"/>
  <c r="WN71" i="22"/>
  <c r="WN30" i="22"/>
  <c r="RX227" i="22"/>
  <c r="RX192" i="22"/>
  <c r="WO163" i="22"/>
  <c r="WN255" i="22"/>
  <c r="WO38" i="22"/>
  <c r="RX293" i="22"/>
  <c r="WO161" i="22"/>
  <c r="RX234" i="22"/>
  <c r="WN115" i="22"/>
  <c r="WN34" i="22"/>
  <c r="WN119" i="22"/>
  <c r="WN46" i="22"/>
  <c r="WN29" i="22"/>
  <c r="WN59" i="22"/>
  <c r="WN260" i="22"/>
  <c r="RX317" i="22"/>
  <c r="WN267" i="22"/>
  <c r="RX174" i="22"/>
  <c r="RX321" i="22"/>
  <c r="WN7" i="22"/>
  <c r="WN150" i="22"/>
  <c r="WO101" i="22"/>
  <c r="RX193" i="22"/>
  <c r="RX225" i="22"/>
  <c r="WO42" i="22"/>
  <c r="RX320" i="22"/>
  <c r="WN40" i="22"/>
  <c r="WN14" i="22"/>
  <c r="RX189" i="22"/>
  <c r="WN13" i="22"/>
  <c r="SP142" i="22"/>
  <c r="WN160" i="22"/>
  <c r="RX179" i="22"/>
  <c r="WN159" i="22"/>
  <c r="WN98" i="22"/>
  <c r="SP130" i="22"/>
  <c r="WO204" i="22"/>
  <c r="WN47" i="22"/>
  <c r="WP73" i="22"/>
  <c r="WO208" i="22"/>
  <c r="WN93" i="22"/>
  <c r="WO124" i="22"/>
  <c r="WN21" i="22"/>
  <c r="WN27" i="22"/>
  <c r="SP138" i="22"/>
  <c r="WN168" i="22"/>
  <c r="WO83" i="22"/>
  <c r="RX305" i="22"/>
  <c r="WN45" i="22"/>
  <c r="WN74" i="22"/>
  <c r="RX310" i="22"/>
  <c r="WO91" i="22"/>
  <c r="WN103" i="22"/>
  <c r="RX311" i="22"/>
  <c r="WN213" i="22"/>
  <c r="SP129" i="22"/>
  <c r="WN35" i="22"/>
  <c r="SP288" i="22"/>
  <c r="WO121" i="22"/>
  <c r="RX277" i="22" l="1"/>
  <c r="RX276" i="22"/>
  <c r="RX279" i="22"/>
  <c r="RX275" i="22"/>
  <c r="RX274" i="22"/>
  <c r="RX278" i="22"/>
  <c r="RX280" i="22"/>
  <c r="RX243" i="22"/>
  <c r="WO89" i="22"/>
  <c r="WP97" i="22"/>
  <c r="WO90" i="22"/>
  <c r="WO165" i="22"/>
  <c r="WO109" i="22"/>
  <c r="WO257" i="22"/>
  <c r="WO96" i="22"/>
  <c r="WO113" i="22"/>
  <c r="WO168" i="22"/>
  <c r="WP161" i="22"/>
  <c r="WO55" i="22"/>
  <c r="WO17" i="22"/>
  <c r="WO242" i="22"/>
  <c r="WO266" i="22"/>
  <c r="RY226" i="22"/>
  <c r="WP241" i="22"/>
  <c r="WO114" i="22"/>
  <c r="WO110" i="22"/>
  <c r="WP80" i="22"/>
  <c r="WO207" i="22"/>
  <c r="SQ127" i="22"/>
  <c r="RY236" i="22"/>
  <c r="WO158" i="22"/>
  <c r="SQ132" i="22"/>
  <c r="WO203" i="22"/>
  <c r="WP36" i="22"/>
  <c r="WO248" i="22"/>
  <c r="WO95" i="22"/>
  <c r="RY195" i="22"/>
  <c r="WO259" i="22"/>
  <c r="WO87" i="22"/>
  <c r="WO125" i="22"/>
  <c r="WO271" i="22"/>
  <c r="WO169" i="22"/>
  <c r="WO176" i="22"/>
  <c r="WO81" i="22"/>
  <c r="RY173" i="22"/>
  <c r="RY184" i="22"/>
  <c r="WP53" i="22"/>
  <c r="RY301" i="22"/>
  <c r="RY199" i="22"/>
  <c r="SQ128" i="22"/>
  <c r="WO245" i="22"/>
  <c r="WP319" i="22"/>
  <c r="WO170" i="22"/>
  <c r="RZ298" i="22"/>
  <c r="SQ218" i="22"/>
  <c r="WO270" i="22"/>
  <c r="WO263" i="22"/>
  <c r="RY316" i="22"/>
  <c r="SQ282" i="22"/>
  <c r="WO153" i="22"/>
  <c r="WO155" i="22"/>
  <c r="WO65" i="22"/>
  <c r="RY191" i="22"/>
  <c r="SQ217" i="22"/>
  <c r="WO41" i="22"/>
  <c r="WO6" i="22"/>
  <c r="WP123" i="22"/>
  <c r="RY313" i="22"/>
  <c r="SQ131" i="22"/>
  <c r="RY223" i="22"/>
  <c r="WO117" i="22"/>
  <c r="RY311" i="22"/>
  <c r="WO47" i="22"/>
  <c r="WO98" i="22"/>
  <c r="WO14" i="22"/>
  <c r="RY225" i="22"/>
  <c r="WO150" i="22"/>
  <c r="WO267" i="22"/>
  <c r="WO59" i="22"/>
  <c r="WO34" i="22"/>
  <c r="WO255" i="22"/>
  <c r="RY227" i="22"/>
  <c r="SQ136" i="22"/>
  <c r="WO206" i="22"/>
  <c r="WO212" i="22"/>
  <c r="WO60" i="22"/>
  <c r="RY228" i="22"/>
  <c r="WO84" i="22"/>
  <c r="WO112" i="22"/>
  <c r="WP163" i="22"/>
  <c r="WP68" i="22"/>
  <c r="WO151" i="22"/>
  <c r="WP105" i="22"/>
  <c r="WO102" i="22"/>
  <c r="RY322" i="22"/>
  <c r="WO171" i="22"/>
  <c r="WP210" i="22"/>
  <c r="WO254" i="22"/>
  <c r="WO238" i="22"/>
  <c r="WO94" i="22"/>
  <c r="WO211" i="22"/>
  <c r="WO56" i="22"/>
  <c r="WO8" i="22"/>
  <c r="WO209" i="22"/>
  <c r="SQ139" i="22"/>
  <c r="WO16" i="22"/>
  <c r="WO28" i="22"/>
  <c r="WO256" i="22"/>
  <c r="RY306" i="22"/>
  <c r="RY295" i="22"/>
  <c r="WO92" i="22"/>
  <c r="WP88" i="22"/>
  <c r="WO57" i="22"/>
  <c r="SQ285" i="22"/>
  <c r="WP265" i="22"/>
  <c r="WP79" i="22"/>
  <c r="WO126" i="22"/>
  <c r="WO99" i="22"/>
  <c r="WO107" i="22"/>
  <c r="WO86" i="22"/>
  <c r="RY309" i="22"/>
  <c r="WO5" i="22"/>
  <c r="WO252" i="22"/>
  <c r="WO152" i="22"/>
  <c r="WP247" i="22"/>
  <c r="WO246" i="22"/>
  <c r="WO18" i="22"/>
  <c r="WO249" i="22"/>
  <c r="WO205" i="22"/>
  <c r="RY300" i="22"/>
  <c r="WO116" i="22"/>
  <c r="WO19" i="22"/>
  <c r="RY196" i="22"/>
  <c r="WO58" i="22"/>
  <c r="WO148" i="22"/>
  <c r="SQ283" i="22"/>
  <c r="WP204" i="22"/>
  <c r="SQ142" i="22"/>
  <c r="RY193" i="22"/>
  <c r="RY317" i="22"/>
  <c r="WO29" i="22"/>
  <c r="RY293" i="22"/>
  <c r="WO30" i="22"/>
  <c r="WO75" i="22"/>
  <c r="RY304" i="22"/>
  <c r="WO62" i="22"/>
  <c r="WO49" i="22"/>
  <c r="SQ216" i="22"/>
  <c r="WO167" i="22"/>
  <c r="SQ143" i="22"/>
  <c r="WO31" i="22"/>
  <c r="WO154" i="22"/>
  <c r="WO61" i="22"/>
  <c r="WO258" i="22"/>
  <c r="WP120" i="22"/>
  <c r="WO164" i="22"/>
  <c r="WO51" i="22"/>
  <c r="RY220" i="22"/>
  <c r="WO35" i="22"/>
  <c r="WO74" i="22"/>
  <c r="WO45" i="22"/>
  <c r="WO93" i="22"/>
  <c r="WP121" i="22"/>
  <c r="WP91" i="22"/>
  <c r="RY305" i="22"/>
  <c r="WO27" i="22"/>
  <c r="RY179" i="22"/>
  <c r="RY320" i="22"/>
  <c r="RY321" i="22"/>
  <c r="WO46" i="22"/>
  <c r="WO22" i="22"/>
  <c r="RY315" i="22"/>
  <c r="WO244" i="22"/>
  <c r="RY294" i="22"/>
  <c r="RY183" i="22"/>
  <c r="SQ135" i="22"/>
  <c r="WO77" i="22"/>
  <c r="WO122" i="22"/>
  <c r="WO69" i="22"/>
  <c r="RY314" i="22"/>
  <c r="RY240" i="22"/>
  <c r="WO52" i="22"/>
  <c r="WO15" i="22"/>
  <c r="SQ291" i="22"/>
  <c r="RY308" i="22"/>
  <c r="RY239" i="22"/>
  <c r="WP201" i="22"/>
  <c r="SQ133" i="22"/>
  <c r="SQ137" i="22"/>
  <c r="WO43" i="22"/>
  <c r="WO48" i="22"/>
  <c r="RY197" i="22"/>
  <c r="RY181" i="22"/>
  <c r="WP261" i="22"/>
  <c r="RY186" i="22"/>
  <c r="RY222" i="22"/>
  <c r="WP269" i="22"/>
  <c r="RY307" i="22"/>
  <c r="WO147" i="22"/>
  <c r="RY178" i="22"/>
  <c r="WO264" i="22"/>
  <c r="SQ134" i="22"/>
  <c r="WO251" i="22"/>
  <c r="WO111" i="22"/>
  <c r="WO37" i="22"/>
  <c r="WO23" i="22"/>
  <c r="RY231" i="22"/>
  <c r="WO24" i="22"/>
  <c r="RY180" i="22"/>
  <c r="WP104" i="22"/>
  <c r="RY303" i="22"/>
  <c r="SQ289" i="22"/>
  <c r="WO237" i="22"/>
  <c r="WP32" i="22"/>
  <c r="SQ292" i="22"/>
  <c r="WO10" i="22"/>
  <c r="RY182" i="22"/>
  <c r="WP146" i="22"/>
  <c r="WO25" i="22"/>
  <c r="SQ141" i="22"/>
  <c r="WO78" i="22"/>
  <c r="WO149" i="22"/>
  <c r="WO54" i="22"/>
  <c r="WP124" i="22"/>
  <c r="WO103" i="22"/>
  <c r="SQ138" i="22"/>
  <c r="WO159" i="22"/>
  <c r="WO40" i="22"/>
  <c r="WO7" i="22"/>
  <c r="WO115" i="22"/>
  <c r="SQ129" i="22"/>
  <c r="WP208" i="22"/>
  <c r="SQ130" i="22"/>
  <c r="WO13" i="22"/>
  <c r="WO260" i="22"/>
  <c r="RY234" i="22"/>
  <c r="WO71" i="22"/>
  <c r="RY175" i="22"/>
  <c r="WO202" i="22"/>
  <c r="WO162" i="22"/>
  <c r="RY296" i="22"/>
  <c r="WO262" i="22"/>
  <c r="WO272" i="22"/>
  <c r="SQ288" i="22"/>
  <c r="WO213" i="22"/>
  <c r="RY310" i="22"/>
  <c r="WP83" i="22"/>
  <c r="WO21" i="22"/>
  <c r="WQ73" i="22"/>
  <c r="WO160" i="22"/>
  <c r="RY189" i="22"/>
  <c r="WP42" i="22"/>
  <c r="WP101" i="22"/>
  <c r="RY174" i="22"/>
  <c r="WO119" i="22"/>
  <c r="WP38" i="22"/>
  <c r="RY192" i="22"/>
  <c r="WO12" i="22"/>
  <c r="RY302" i="22"/>
  <c r="WO26" i="22"/>
  <c r="SQ140" i="22"/>
  <c r="WO66" i="22"/>
  <c r="WO20" i="22"/>
  <c r="WO118" i="22"/>
  <c r="WO250" i="22"/>
  <c r="RY194" i="22"/>
  <c r="WO11" i="22"/>
  <c r="SQ290" i="22"/>
  <c r="WO9" i="22"/>
  <c r="WP177" i="22"/>
  <c r="WP106" i="22"/>
  <c r="RY312" i="22"/>
  <c r="SQ215" i="22"/>
  <c r="RY221" i="22"/>
  <c r="WO268" i="22"/>
  <c r="WO76" i="22"/>
  <c r="WP67" i="22"/>
  <c r="WP273" i="22"/>
  <c r="WP235" i="22"/>
  <c r="WP100" i="22"/>
  <c r="WO72" i="22"/>
  <c r="SQ281" i="22"/>
  <c r="RY198" i="22"/>
  <c r="WO44" i="22"/>
  <c r="WO157" i="22"/>
  <c r="RY219" i="22"/>
  <c r="RY190" i="22"/>
  <c r="SQ144" i="22"/>
  <c r="WO63" i="22"/>
  <c r="RY299" i="22"/>
  <c r="RY232" i="22"/>
  <c r="WO253" i="22"/>
  <c r="WO108" i="22"/>
  <c r="RY230" i="22"/>
  <c r="WO187" i="22"/>
  <c r="WO214" i="22"/>
  <c r="WO85" i="22"/>
  <c r="WO188" i="22"/>
  <c r="WO166" i="22"/>
  <c r="RY229" i="22"/>
  <c r="WO70" i="22"/>
  <c r="RY224" i="22"/>
  <c r="SQ287" i="22"/>
  <c r="WQ82" i="22"/>
  <c r="WO156" i="22"/>
  <c r="RY297" i="22"/>
  <c r="SQ284" i="22"/>
  <c r="WO39" i="22"/>
  <c r="WP50" i="22"/>
  <c r="WO33" i="22"/>
  <c r="SQ286" i="22"/>
  <c r="WO64" i="22"/>
  <c r="RY200" i="22"/>
  <c r="RY185" i="22"/>
  <c r="RY233" i="22"/>
  <c r="WO145" i="22"/>
  <c r="RY172" i="22"/>
  <c r="RY275" i="22" l="1"/>
  <c r="RY280" i="22"/>
  <c r="RY279" i="22"/>
  <c r="RY276" i="22"/>
  <c r="RY278" i="22"/>
  <c r="RY274" i="22"/>
  <c r="RY277" i="22"/>
  <c r="RY243" i="22"/>
  <c r="WP89" i="22"/>
  <c r="WP90" i="22"/>
  <c r="WQ97" i="22"/>
  <c r="WP165" i="22"/>
  <c r="WP109" i="22"/>
  <c r="WP113" i="22"/>
  <c r="WP96" i="22"/>
  <c r="WP257" i="22"/>
  <c r="WP145" i="22"/>
  <c r="RZ190" i="22"/>
  <c r="SR140" i="22"/>
  <c r="RZ296" i="22"/>
  <c r="RZ239" i="22"/>
  <c r="WQ91" i="22"/>
  <c r="WP64" i="22"/>
  <c r="WR82" i="22"/>
  <c r="WP85" i="22"/>
  <c r="RZ219" i="22"/>
  <c r="WP76" i="22"/>
  <c r="WP11" i="22"/>
  <c r="WP26" i="22"/>
  <c r="WQ38" i="22"/>
  <c r="WP160" i="22"/>
  <c r="WQ83" i="22"/>
  <c r="WP162" i="22"/>
  <c r="WP260" i="22"/>
  <c r="WQ208" i="22"/>
  <c r="SR141" i="22"/>
  <c r="WQ32" i="22"/>
  <c r="RZ231" i="22"/>
  <c r="WP147" i="22"/>
  <c r="RZ197" i="22"/>
  <c r="RZ308" i="22"/>
  <c r="WP122" i="22"/>
  <c r="WP74" i="22"/>
  <c r="WP61" i="22"/>
  <c r="RZ304" i="22"/>
  <c r="RZ196" i="22"/>
  <c r="WP252" i="22"/>
  <c r="WQ265" i="22"/>
  <c r="WP256" i="22"/>
  <c r="WP94" i="22"/>
  <c r="RZ322" i="22"/>
  <c r="WQ68" i="22"/>
  <c r="WP255" i="22"/>
  <c r="WP150" i="22"/>
  <c r="WP98" i="22"/>
  <c r="WQ123" i="22"/>
  <c r="RZ191" i="22"/>
  <c r="SR282" i="22"/>
  <c r="SR218" i="22"/>
  <c r="WQ319" i="22"/>
  <c r="RZ301" i="22"/>
  <c r="WP81" i="22"/>
  <c r="WP271" i="22"/>
  <c r="WP259" i="22"/>
  <c r="WQ36" i="22"/>
  <c r="RZ236" i="22"/>
  <c r="WQ80" i="22"/>
  <c r="WQ241" i="22"/>
  <c r="WP17" i="22"/>
  <c r="WQ50" i="22"/>
  <c r="SR215" i="22"/>
  <c r="RZ189" i="22"/>
  <c r="WP7" i="22"/>
  <c r="RZ178" i="22"/>
  <c r="WP22" i="22"/>
  <c r="RZ233" i="22"/>
  <c r="WP39" i="22"/>
  <c r="WP70" i="22"/>
  <c r="RZ230" i="22"/>
  <c r="RZ299" i="22"/>
  <c r="SR281" i="22"/>
  <c r="WQ273" i="22"/>
  <c r="RZ312" i="22"/>
  <c r="WQ177" i="22"/>
  <c r="WP20" i="22"/>
  <c r="RZ174" i="22"/>
  <c r="RZ175" i="22"/>
  <c r="WP40" i="22"/>
  <c r="WQ124" i="22"/>
  <c r="RZ182" i="22"/>
  <c r="RZ303" i="22"/>
  <c r="WP251" i="22"/>
  <c r="RZ186" i="22"/>
  <c r="SR133" i="22"/>
  <c r="WP52" i="22"/>
  <c r="RZ294" i="22"/>
  <c r="RZ179" i="22"/>
  <c r="WQ121" i="22"/>
  <c r="WP51" i="22"/>
  <c r="WP167" i="22"/>
  <c r="WP29" i="22"/>
  <c r="WQ204" i="22"/>
  <c r="WP18" i="22"/>
  <c r="WP107" i="22"/>
  <c r="WQ88" i="22"/>
  <c r="WP209" i="22"/>
  <c r="WP171" i="22"/>
  <c r="WP212" i="22"/>
  <c r="WP156" i="22"/>
  <c r="WQ235" i="22"/>
  <c r="SR130" i="22"/>
  <c r="WP111" i="22"/>
  <c r="RZ183" i="22"/>
  <c r="SR287" i="22"/>
  <c r="WP157" i="22"/>
  <c r="WP9" i="22"/>
  <c r="WQ101" i="22"/>
  <c r="RZ310" i="22"/>
  <c r="SR129" i="22"/>
  <c r="WP159" i="22"/>
  <c r="WP25" i="22"/>
  <c r="WP237" i="22"/>
  <c r="WQ104" i="22"/>
  <c r="SR134" i="22"/>
  <c r="RZ240" i="22"/>
  <c r="WP46" i="22"/>
  <c r="WP93" i="22"/>
  <c r="WP164" i="22"/>
  <c r="SR216" i="22"/>
  <c r="RZ317" i="22"/>
  <c r="WP19" i="22"/>
  <c r="WP246" i="22"/>
  <c r="WP99" i="22"/>
  <c r="WP92" i="22"/>
  <c r="WP8" i="22"/>
  <c r="WQ163" i="22"/>
  <c r="WP206" i="22"/>
  <c r="RZ225" i="22"/>
  <c r="RZ223" i="22"/>
  <c r="WP6" i="22"/>
  <c r="RZ316" i="22"/>
  <c r="SA298" i="22"/>
  <c r="WP245" i="22"/>
  <c r="WQ53" i="22"/>
  <c r="WP176" i="22"/>
  <c r="WP125" i="22"/>
  <c r="RZ195" i="22"/>
  <c r="WP203" i="22"/>
  <c r="SR127" i="22"/>
  <c r="WP110" i="22"/>
  <c r="RZ226" i="22"/>
  <c r="WP55" i="22"/>
  <c r="RZ198" i="22"/>
  <c r="RZ192" i="22"/>
  <c r="WP202" i="22"/>
  <c r="SR292" i="22"/>
  <c r="SR137" i="22"/>
  <c r="RZ185" i="22"/>
  <c r="RZ229" i="22"/>
  <c r="WP72" i="22"/>
  <c r="RZ194" i="22"/>
  <c r="RZ302" i="22"/>
  <c r="WP272" i="22"/>
  <c r="WP71" i="22"/>
  <c r="WP54" i="22"/>
  <c r="WP10" i="22"/>
  <c r="WP23" i="22"/>
  <c r="RZ307" i="22"/>
  <c r="WP48" i="22"/>
  <c r="SR291" i="22"/>
  <c r="WP77" i="22"/>
  <c r="WP244" i="22"/>
  <c r="WP27" i="22"/>
  <c r="WP35" i="22"/>
  <c r="WP154" i="22"/>
  <c r="WP75" i="22"/>
  <c r="SR283" i="22"/>
  <c r="WP205" i="22"/>
  <c r="WP5" i="22"/>
  <c r="SR285" i="22"/>
  <c r="WP28" i="22"/>
  <c r="WP238" i="22"/>
  <c r="WP102" i="22"/>
  <c r="RZ228" i="22"/>
  <c r="WP34" i="22"/>
  <c r="WP47" i="22"/>
  <c r="WP65" i="22"/>
  <c r="WP118" i="22"/>
  <c r="SR288" i="22"/>
  <c r="WP78" i="22"/>
  <c r="RZ181" i="22"/>
  <c r="WP69" i="22"/>
  <c r="SR284" i="22"/>
  <c r="WP214" i="22"/>
  <c r="WP63" i="22"/>
  <c r="WQ67" i="22"/>
  <c r="RZ172" i="22"/>
  <c r="WP33" i="22"/>
  <c r="RZ297" i="22"/>
  <c r="WP166" i="22"/>
  <c r="SR290" i="22"/>
  <c r="WP66" i="22"/>
  <c r="WP119" i="22"/>
  <c r="WQ42" i="22"/>
  <c r="WP213" i="22"/>
  <c r="WP13" i="22"/>
  <c r="SR138" i="22"/>
  <c r="RZ180" i="22"/>
  <c r="WP264" i="22"/>
  <c r="WQ269" i="22"/>
  <c r="WQ261" i="22"/>
  <c r="SR135" i="22"/>
  <c r="RZ321" i="22"/>
  <c r="WP45" i="22"/>
  <c r="WP31" i="22"/>
  <c r="WP30" i="22"/>
  <c r="WP148" i="22"/>
  <c r="WQ247" i="22"/>
  <c r="WP126" i="22"/>
  <c r="WP57" i="22"/>
  <c r="WP16" i="22"/>
  <c r="WP254" i="22"/>
  <c r="WQ105" i="22"/>
  <c r="WP112" i="22"/>
  <c r="SR136" i="22"/>
  <c r="WP14" i="22"/>
  <c r="RZ311" i="22"/>
  <c r="SR131" i="22"/>
  <c r="WP41" i="22"/>
  <c r="WP263" i="22"/>
  <c r="SR128" i="22"/>
  <c r="RZ184" i="22"/>
  <c r="WP95" i="22"/>
  <c r="SR132" i="22"/>
  <c r="WP207" i="22"/>
  <c r="WP114" i="22"/>
  <c r="WP266" i="22"/>
  <c r="WQ161" i="22"/>
  <c r="RZ232" i="22"/>
  <c r="WP21" i="22"/>
  <c r="WP103" i="22"/>
  <c r="RZ222" i="22"/>
  <c r="RZ320" i="22"/>
  <c r="SR286" i="22"/>
  <c r="WP108" i="22"/>
  <c r="WP268" i="22"/>
  <c r="WQ106" i="22"/>
  <c r="RZ200" i="22"/>
  <c r="RZ224" i="22"/>
  <c r="WP187" i="22"/>
  <c r="WP253" i="22"/>
  <c r="SR144" i="22"/>
  <c r="WP44" i="22"/>
  <c r="WQ100" i="22"/>
  <c r="RZ221" i="22"/>
  <c r="WP250" i="22"/>
  <c r="WP12" i="22"/>
  <c r="WR73" i="22"/>
  <c r="WP262" i="22"/>
  <c r="WP115" i="22"/>
  <c r="WP149" i="22"/>
  <c r="WQ146" i="22"/>
  <c r="SR289" i="22"/>
  <c r="WP37" i="22"/>
  <c r="WP43" i="22"/>
  <c r="WQ201" i="22"/>
  <c r="RZ314" i="22"/>
  <c r="RZ315" i="22"/>
  <c r="RZ305" i="22"/>
  <c r="WQ120" i="22"/>
  <c r="WP49" i="22"/>
  <c r="RZ193" i="22"/>
  <c r="WP116" i="22"/>
  <c r="RZ309" i="22"/>
  <c r="RZ295" i="22"/>
  <c r="WP56" i="22"/>
  <c r="WP59" i="22"/>
  <c r="WP155" i="22"/>
  <c r="WP188" i="22"/>
  <c r="RZ234" i="22"/>
  <c r="WP24" i="22"/>
  <c r="WP15" i="22"/>
  <c r="RZ220" i="22"/>
  <c r="WP258" i="22"/>
  <c r="SR143" i="22"/>
  <c r="WP62" i="22"/>
  <c r="RZ293" i="22"/>
  <c r="SR142" i="22"/>
  <c r="WP58" i="22"/>
  <c r="RZ300" i="22"/>
  <c r="WP249" i="22"/>
  <c r="WP152" i="22"/>
  <c r="WP86" i="22"/>
  <c r="WQ79" i="22"/>
  <c r="RZ306" i="22"/>
  <c r="SR139" i="22"/>
  <c r="WP211" i="22"/>
  <c r="WQ210" i="22"/>
  <c r="WP151" i="22"/>
  <c r="WP84" i="22"/>
  <c r="WP60" i="22"/>
  <c r="RZ227" i="22"/>
  <c r="WP267" i="22"/>
  <c r="WP117" i="22"/>
  <c r="RZ313" i="22"/>
  <c r="SR217" i="22"/>
  <c r="WP153" i="22"/>
  <c r="WP270" i="22"/>
  <c r="WP170" i="22"/>
  <c r="RZ199" i="22"/>
  <c r="RZ173" i="22"/>
  <c r="WP169" i="22"/>
  <c r="WP87" i="22"/>
  <c r="WP248" i="22"/>
  <c r="WP158" i="22"/>
  <c r="WP242" i="22"/>
  <c r="WP168" i="22"/>
  <c r="RZ276" i="22" l="1"/>
  <c r="RZ277" i="22"/>
  <c r="RZ279" i="22"/>
  <c r="RZ274" i="22"/>
  <c r="RZ280" i="22"/>
  <c r="RZ278" i="22"/>
  <c r="RZ275" i="22"/>
  <c r="RZ243" i="22"/>
  <c r="WQ89" i="22"/>
  <c r="WR97" i="22"/>
  <c r="WQ90" i="22"/>
  <c r="WQ165" i="22"/>
  <c r="WQ109" i="22"/>
  <c r="WQ257" i="22"/>
  <c r="WQ96" i="22"/>
  <c r="WQ113" i="22"/>
  <c r="WQ248" i="22"/>
  <c r="SS139" i="22"/>
  <c r="SA295" i="22"/>
  <c r="WQ12" i="22"/>
  <c r="WQ87" i="22"/>
  <c r="SA313" i="22"/>
  <c r="SA227" i="22"/>
  <c r="SA306" i="22"/>
  <c r="WQ152" i="22"/>
  <c r="SS142" i="22"/>
  <c r="WQ258" i="22"/>
  <c r="SA234" i="22"/>
  <c r="WQ59" i="22"/>
  <c r="SA309" i="22"/>
  <c r="SA314" i="22"/>
  <c r="SS289" i="22"/>
  <c r="WQ250" i="22"/>
  <c r="WQ187" i="22"/>
  <c r="WR105" i="22"/>
  <c r="WR269" i="22"/>
  <c r="SS138" i="22"/>
  <c r="WR42" i="22"/>
  <c r="WQ166" i="22"/>
  <c r="WR67" i="22"/>
  <c r="WQ69" i="22"/>
  <c r="SS288" i="22"/>
  <c r="WQ65" i="22"/>
  <c r="WQ102" i="22"/>
  <c r="WQ5" i="22"/>
  <c r="WQ154" i="22"/>
  <c r="WQ77" i="22"/>
  <c r="WQ23" i="22"/>
  <c r="WQ272" i="22"/>
  <c r="WQ72" i="22"/>
  <c r="SS137" i="22"/>
  <c r="SA198" i="22"/>
  <c r="SS127" i="22"/>
  <c r="WQ176" i="22"/>
  <c r="SA316" i="22"/>
  <c r="WQ206" i="22"/>
  <c r="WQ92" i="22"/>
  <c r="SA317" i="22"/>
  <c r="WQ46" i="22"/>
  <c r="SS134" i="22"/>
  <c r="WQ159" i="22"/>
  <c r="SA310" i="22"/>
  <c r="WQ9" i="22"/>
  <c r="WQ111" i="22"/>
  <c r="WQ209" i="22"/>
  <c r="WR204" i="22"/>
  <c r="WR121" i="22"/>
  <c r="SS133" i="22"/>
  <c r="SA182" i="22"/>
  <c r="SA312" i="22"/>
  <c r="SA230" i="22"/>
  <c r="WQ22" i="22"/>
  <c r="SS215" i="22"/>
  <c r="WR80" i="22"/>
  <c r="WQ271" i="22"/>
  <c r="SS218" i="22"/>
  <c r="WQ256" i="22"/>
  <c r="SA196" i="22"/>
  <c r="WQ147" i="22"/>
  <c r="WR208" i="22"/>
  <c r="WQ160" i="22"/>
  <c r="WQ76" i="22"/>
  <c r="WQ64" i="22"/>
  <c r="SA296" i="22"/>
  <c r="SS217" i="22"/>
  <c r="SS143" i="22"/>
  <c r="WQ37" i="22"/>
  <c r="WQ170" i="22"/>
  <c r="WR120" i="22"/>
  <c r="WR100" i="22"/>
  <c r="WQ268" i="22"/>
  <c r="SA222" i="22"/>
  <c r="SA232" i="22"/>
  <c r="WQ114" i="22"/>
  <c r="SA311" i="22"/>
  <c r="WQ57" i="22"/>
  <c r="WQ148" i="22"/>
  <c r="SA321" i="22"/>
  <c r="WQ151" i="22"/>
  <c r="WQ24" i="22"/>
  <c r="SA315" i="22"/>
  <c r="WQ60" i="22"/>
  <c r="WQ264" i="22"/>
  <c r="WQ47" i="22"/>
  <c r="WQ35" i="22"/>
  <c r="WQ10" i="22"/>
  <c r="SA229" i="22"/>
  <c r="WQ55" i="22"/>
  <c r="WQ6" i="22"/>
  <c r="WQ99" i="22"/>
  <c r="WR101" i="22"/>
  <c r="SS130" i="22"/>
  <c r="WQ156" i="22"/>
  <c r="WR88" i="22"/>
  <c r="WQ29" i="22"/>
  <c r="SA186" i="22"/>
  <c r="WR124" i="22"/>
  <c r="SA174" i="22"/>
  <c r="WR273" i="22"/>
  <c r="WQ70" i="22"/>
  <c r="SA178" i="22"/>
  <c r="WR50" i="22"/>
  <c r="SA236" i="22"/>
  <c r="WQ81" i="22"/>
  <c r="SS282" i="22"/>
  <c r="WQ98" i="22"/>
  <c r="WR68" i="22"/>
  <c r="WR265" i="22"/>
  <c r="SA304" i="22"/>
  <c r="WQ122" i="22"/>
  <c r="SA231" i="22"/>
  <c r="WQ260" i="22"/>
  <c r="WR38" i="22"/>
  <c r="SA219" i="22"/>
  <c r="WR91" i="22"/>
  <c r="SS140" i="22"/>
  <c r="WR106" i="22"/>
  <c r="WR210" i="22"/>
  <c r="SA220" i="22"/>
  <c r="WQ63" i="22"/>
  <c r="WR163" i="22"/>
  <c r="WR104" i="22"/>
  <c r="SS129" i="22"/>
  <c r="WQ157" i="22"/>
  <c r="SA179" i="22"/>
  <c r="SA199" i="22"/>
  <c r="WQ58" i="22"/>
  <c r="WQ169" i="22"/>
  <c r="WQ117" i="22"/>
  <c r="WQ249" i="22"/>
  <c r="WQ116" i="22"/>
  <c r="WR201" i="22"/>
  <c r="WQ262" i="22"/>
  <c r="SA224" i="22"/>
  <c r="WQ103" i="22"/>
  <c r="WQ263" i="22"/>
  <c r="WQ126" i="22"/>
  <c r="SS135" i="22"/>
  <c r="WQ119" i="22"/>
  <c r="SA181" i="22"/>
  <c r="WQ205" i="22"/>
  <c r="WR53" i="22"/>
  <c r="SS216" i="22"/>
  <c r="WQ158" i="22"/>
  <c r="WR79" i="22"/>
  <c r="WQ62" i="22"/>
  <c r="WQ188" i="22"/>
  <c r="SA305" i="22"/>
  <c r="WQ149" i="22"/>
  <c r="SA221" i="22"/>
  <c r="SA200" i="22"/>
  <c r="WR161" i="22"/>
  <c r="SS132" i="22"/>
  <c r="SA184" i="22"/>
  <c r="WQ41" i="22"/>
  <c r="SS136" i="22"/>
  <c r="WQ254" i="22"/>
  <c r="WQ31" i="22"/>
  <c r="SA180" i="22"/>
  <c r="WQ66" i="22"/>
  <c r="WQ214" i="22"/>
  <c r="WQ34" i="22"/>
  <c r="WQ28" i="22"/>
  <c r="SS283" i="22"/>
  <c r="WQ27" i="22"/>
  <c r="WQ48" i="22"/>
  <c r="WQ54" i="22"/>
  <c r="SA302" i="22"/>
  <c r="SA185" i="22"/>
  <c r="WQ202" i="22"/>
  <c r="SA226" i="22"/>
  <c r="SA195" i="22"/>
  <c r="WQ245" i="22"/>
  <c r="SA223" i="22"/>
  <c r="WQ246" i="22"/>
  <c r="WQ164" i="22"/>
  <c r="WQ237" i="22"/>
  <c r="SS287" i="22"/>
  <c r="WQ212" i="22"/>
  <c r="WQ107" i="22"/>
  <c r="WQ167" i="22"/>
  <c r="SA294" i="22"/>
  <c r="WQ251" i="22"/>
  <c r="WQ40" i="22"/>
  <c r="WQ20" i="22"/>
  <c r="SS281" i="22"/>
  <c r="WQ39" i="22"/>
  <c r="WQ7" i="22"/>
  <c r="WQ17" i="22"/>
  <c r="WR36" i="22"/>
  <c r="SA301" i="22"/>
  <c r="SA191" i="22"/>
  <c r="WQ150" i="22"/>
  <c r="SA322" i="22"/>
  <c r="WQ252" i="22"/>
  <c r="WQ61" i="22"/>
  <c r="SA308" i="22"/>
  <c r="WR32" i="22"/>
  <c r="WQ162" i="22"/>
  <c r="WQ26" i="22"/>
  <c r="WQ85" i="22"/>
  <c r="SA239" i="22"/>
  <c r="SA190" i="22"/>
  <c r="WQ267" i="22"/>
  <c r="WQ155" i="22"/>
  <c r="WQ115" i="22"/>
  <c r="WQ270" i="22"/>
  <c r="SA293" i="22"/>
  <c r="WR146" i="22"/>
  <c r="WQ44" i="22"/>
  <c r="WQ108" i="22"/>
  <c r="WQ207" i="22"/>
  <c r="WQ14" i="22"/>
  <c r="WQ30" i="22"/>
  <c r="WQ13" i="22"/>
  <c r="SA297" i="22"/>
  <c r="WQ118" i="22"/>
  <c r="WQ238" i="22"/>
  <c r="SS291" i="22"/>
  <c r="SS292" i="22"/>
  <c r="WQ203" i="22"/>
  <c r="SA240" i="22"/>
  <c r="WQ168" i="22"/>
  <c r="SA173" i="22"/>
  <c r="WQ153" i="22"/>
  <c r="WQ84" i="22"/>
  <c r="WQ211" i="22"/>
  <c r="SA300" i="22"/>
  <c r="WQ15" i="22"/>
  <c r="WQ56" i="22"/>
  <c r="SA193" i="22"/>
  <c r="WQ43" i="22"/>
  <c r="WS73" i="22"/>
  <c r="SS144" i="22"/>
  <c r="SS286" i="22"/>
  <c r="WQ21" i="22"/>
  <c r="WR247" i="22"/>
  <c r="WQ33" i="22"/>
  <c r="WQ242" i="22"/>
  <c r="WQ86" i="22"/>
  <c r="WQ49" i="22"/>
  <c r="WQ253" i="22"/>
  <c r="SA320" i="22"/>
  <c r="WQ266" i="22"/>
  <c r="WQ95" i="22"/>
  <c r="SS128" i="22"/>
  <c r="SS131" i="22"/>
  <c r="WQ112" i="22"/>
  <c r="WQ16" i="22"/>
  <c r="WQ45" i="22"/>
  <c r="WR261" i="22"/>
  <c r="WQ213" i="22"/>
  <c r="SS290" i="22"/>
  <c r="SA172" i="22"/>
  <c r="SS284" i="22"/>
  <c r="WQ78" i="22"/>
  <c r="SA228" i="22"/>
  <c r="SS285" i="22"/>
  <c r="WQ75" i="22"/>
  <c r="WQ244" i="22"/>
  <c r="SA307" i="22"/>
  <c r="WQ71" i="22"/>
  <c r="SA194" i="22"/>
  <c r="SA192" i="22"/>
  <c r="WQ110" i="22"/>
  <c r="WQ125" i="22"/>
  <c r="SB298" i="22"/>
  <c r="SA225" i="22"/>
  <c r="WQ8" i="22"/>
  <c r="WQ19" i="22"/>
  <c r="WQ93" i="22"/>
  <c r="WQ25" i="22"/>
  <c r="SA183" i="22"/>
  <c r="WR235" i="22"/>
  <c r="WQ171" i="22"/>
  <c r="WQ18" i="22"/>
  <c r="WQ51" i="22"/>
  <c r="WQ52" i="22"/>
  <c r="SA303" i="22"/>
  <c r="SA175" i="22"/>
  <c r="WR177" i="22"/>
  <c r="SA299" i="22"/>
  <c r="SA233" i="22"/>
  <c r="SA189" i="22"/>
  <c r="WR241" i="22"/>
  <c r="WQ259" i="22"/>
  <c r="WR319" i="22"/>
  <c r="WR123" i="22"/>
  <c r="WQ255" i="22"/>
  <c r="WQ94" i="22"/>
  <c r="WQ74" i="22"/>
  <c r="SA197" i="22"/>
  <c r="SS141" i="22"/>
  <c r="WR83" i="22"/>
  <c r="WQ11" i="22"/>
  <c r="WS82" i="22"/>
  <c r="WQ145" i="22"/>
  <c r="SA274" i="22" l="1"/>
  <c r="SA275" i="22"/>
  <c r="SA279" i="22"/>
  <c r="SA277" i="22"/>
  <c r="SA278" i="22"/>
  <c r="SA280" i="22"/>
  <c r="SA276" i="22"/>
  <c r="SA243" i="22"/>
  <c r="WR89" i="22"/>
  <c r="WR90" i="22"/>
  <c r="WS97" i="22"/>
  <c r="WR165" i="22"/>
  <c r="WR109" i="22"/>
  <c r="WR113" i="22"/>
  <c r="WR96" i="22"/>
  <c r="WR257" i="22"/>
  <c r="WR145" i="22"/>
  <c r="WS83" i="22"/>
  <c r="WR94" i="22"/>
  <c r="SB299" i="22"/>
  <c r="WR25" i="22"/>
  <c r="WR110" i="22"/>
  <c r="ST285" i="22"/>
  <c r="WR95" i="22"/>
  <c r="WR33" i="22"/>
  <c r="WR56" i="22"/>
  <c r="WR168" i="22"/>
  <c r="SB297" i="22"/>
  <c r="WR207" i="22"/>
  <c r="WR267" i="22"/>
  <c r="WR61" i="22"/>
  <c r="WR7" i="22"/>
  <c r="WR107" i="22"/>
  <c r="WR164" i="22"/>
  <c r="SB185" i="22"/>
  <c r="WR254" i="22"/>
  <c r="WR149" i="22"/>
  <c r="WS79" i="22"/>
  <c r="WR126" i="22"/>
  <c r="SB199" i="22"/>
  <c r="WS104" i="22"/>
  <c r="SB304" i="22"/>
  <c r="SB178" i="22"/>
  <c r="WS124" i="22"/>
  <c r="WR6" i="22"/>
  <c r="WR151" i="22"/>
  <c r="SB311" i="22"/>
  <c r="WR37" i="22"/>
  <c r="WR147" i="22"/>
  <c r="SB312" i="22"/>
  <c r="WS121" i="22"/>
  <c r="SB198" i="22"/>
  <c r="WR255" i="22"/>
  <c r="WS177" i="22"/>
  <c r="SB183" i="22"/>
  <c r="SB225" i="22"/>
  <c r="SB307" i="22"/>
  <c r="SB172" i="22"/>
  <c r="WS261" i="22"/>
  <c r="WR266" i="22"/>
  <c r="WT73" i="22"/>
  <c r="ST291" i="22"/>
  <c r="WR108" i="22"/>
  <c r="SB190" i="22"/>
  <c r="WR252" i="22"/>
  <c r="WR39" i="22"/>
  <c r="WR212" i="22"/>
  <c r="WR246" i="22"/>
  <c r="SB302" i="22"/>
  <c r="ST136" i="22"/>
  <c r="WS161" i="22"/>
  <c r="WR158" i="22"/>
  <c r="WR263" i="22"/>
  <c r="WR249" i="22"/>
  <c r="SB179" i="22"/>
  <c r="WS163" i="22"/>
  <c r="ST140" i="22"/>
  <c r="WS265" i="22"/>
  <c r="WR70" i="22"/>
  <c r="ST130" i="22"/>
  <c r="WR47" i="22"/>
  <c r="SB321" i="22"/>
  <c r="SB222" i="22"/>
  <c r="ST143" i="22"/>
  <c r="WS204" i="22"/>
  <c r="WR46" i="22"/>
  <c r="SB316" i="22"/>
  <c r="WR77" i="22"/>
  <c r="WR65" i="22"/>
  <c r="WR166" i="22"/>
  <c r="WS105" i="22"/>
  <c r="ST289" i="22"/>
  <c r="SB234" i="22"/>
  <c r="SB306" i="22"/>
  <c r="WR12" i="22"/>
  <c r="WT82" i="22"/>
  <c r="WR51" i="22"/>
  <c r="SB192" i="22"/>
  <c r="SB228" i="22"/>
  <c r="WR112" i="22"/>
  <c r="WR49" i="22"/>
  <c r="WS247" i="22"/>
  <c r="WR15" i="22"/>
  <c r="SB240" i="22"/>
  <c r="WR13" i="22"/>
  <c r="WR270" i="22"/>
  <c r="WR162" i="22"/>
  <c r="SB301" i="22"/>
  <c r="WR251" i="22"/>
  <c r="SB195" i="22"/>
  <c r="ST283" i="22"/>
  <c r="SB180" i="22"/>
  <c r="SB305" i="22"/>
  <c r="SB181" i="22"/>
  <c r="WR262" i="22"/>
  <c r="WR260" i="22"/>
  <c r="WR81" i="22"/>
  <c r="SB186" i="22"/>
  <c r="WR55" i="22"/>
  <c r="WR60" i="22"/>
  <c r="WR76" i="22"/>
  <c r="ST215" i="22"/>
  <c r="WR9" i="22"/>
  <c r="ST137" i="22"/>
  <c r="WR11" i="22"/>
  <c r="SB189" i="22"/>
  <c r="WR18" i="22"/>
  <c r="WR93" i="22"/>
  <c r="SC298" i="22"/>
  <c r="WR45" i="22"/>
  <c r="WR86" i="22"/>
  <c r="WR43" i="22"/>
  <c r="WR153" i="22"/>
  <c r="WR238" i="22"/>
  <c r="WR44" i="22"/>
  <c r="SB239" i="22"/>
  <c r="WS32" i="22"/>
  <c r="ST281" i="22"/>
  <c r="WR54" i="22"/>
  <c r="WR214" i="22"/>
  <c r="WR41" i="22"/>
  <c r="WR188" i="22"/>
  <c r="WR119" i="22"/>
  <c r="WR63" i="22"/>
  <c r="WS91" i="22"/>
  <c r="SB236" i="22"/>
  <c r="WR29" i="22"/>
  <c r="WS101" i="22"/>
  <c r="WR264" i="22"/>
  <c r="WR148" i="22"/>
  <c r="WR268" i="22"/>
  <c r="ST217" i="22"/>
  <c r="ST218" i="22"/>
  <c r="SB182" i="22"/>
  <c r="SB310" i="22"/>
  <c r="SB317" i="22"/>
  <c r="WR176" i="22"/>
  <c r="WR154" i="22"/>
  <c r="ST288" i="22"/>
  <c r="WS42" i="22"/>
  <c r="WR187" i="22"/>
  <c r="SB314" i="22"/>
  <c r="WR258" i="22"/>
  <c r="SB227" i="22"/>
  <c r="SB295" i="22"/>
  <c r="SB197" i="22"/>
  <c r="WS241" i="22"/>
  <c r="WR74" i="22"/>
  <c r="WS123" i="22"/>
  <c r="SB175" i="22"/>
  <c r="WR244" i="22"/>
  <c r="ST290" i="22"/>
  <c r="ST131" i="22"/>
  <c r="WR21" i="22"/>
  <c r="SB300" i="22"/>
  <c r="WR203" i="22"/>
  <c r="WR30" i="22"/>
  <c r="WR115" i="22"/>
  <c r="SB322" i="22"/>
  <c r="WS36" i="22"/>
  <c r="SB294" i="22"/>
  <c r="WR237" i="22"/>
  <c r="SB226" i="22"/>
  <c r="WR28" i="22"/>
  <c r="SB200" i="22"/>
  <c r="ST216" i="22"/>
  <c r="WS201" i="22"/>
  <c r="WR157" i="22"/>
  <c r="SB220" i="22"/>
  <c r="SB231" i="22"/>
  <c r="WS68" i="22"/>
  <c r="WS273" i="22"/>
  <c r="SB229" i="22"/>
  <c r="SB315" i="22"/>
  <c r="WR170" i="22"/>
  <c r="WR160" i="22"/>
  <c r="SB196" i="22"/>
  <c r="WR22" i="22"/>
  <c r="WR209" i="22"/>
  <c r="WR72" i="22"/>
  <c r="SB233" i="22"/>
  <c r="SB303" i="22"/>
  <c r="WR125" i="22"/>
  <c r="WR75" i="22"/>
  <c r="WR213" i="22"/>
  <c r="ST128" i="22"/>
  <c r="WR242" i="22"/>
  <c r="SB193" i="22"/>
  <c r="ST292" i="22"/>
  <c r="WR14" i="22"/>
  <c r="WR155" i="22"/>
  <c r="SB308" i="22"/>
  <c r="WR17" i="22"/>
  <c r="WR167" i="22"/>
  <c r="SB223" i="22"/>
  <c r="WR48" i="22"/>
  <c r="WR66" i="22"/>
  <c r="SB184" i="22"/>
  <c r="WR62" i="22"/>
  <c r="ST135" i="22"/>
  <c r="WR116" i="22"/>
  <c r="ST129" i="22"/>
  <c r="SB219" i="22"/>
  <c r="WR98" i="22"/>
  <c r="WS50" i="22"/>
  <c r="WS88" i="22"/>
  <c r="WR10" i="22"/>
  <c r="WR24" i="22"/>
  <c r="WR114" i="22"/>
  <c r="WS208" i="22"/>
  <c r="WR271" i="22"/>
  <c r="ST133" i="22"/>
  <c r="WR92" i="22"/>
  <c r="ST127" i="22"/>
  <c r="WR272" i="22"/>
  <c r="WR69" i="22"/>
  <c r="ST138" i="22"/>
  <c r="WR250" i="22"/>
  <c r="SB309" i="22"/>
  <c r="ST142" i="22"/>
  <c r="SB313" i="22"/>
  <c r="ST139" i="22"/>
  <c r="WS319" i="22"/>
  <c r="WR171" i="22"/>
  <c r="WR19" i="22"/>
  <c r="SB194" i="22"/>
  <c r="WR78" i="22"/>
  <c r="SB320" i="22"/>
  <c r="ST286" i="22"/>
  <c r="WR211" i="22"/>
  <c r="SB173" i="22"/>
  <c r="WR118" i="22"/>
  <c r="WS146" i="22"/>
  <c r="WR85" i="22"/>
  <c r="WR150" i="22"/>
  <c r="WR20" i="22"/>
  <c r="ST287" i="22"/>
  <c r="WR202" i="22"/>
  <c r="WR34" i="22"/>
  <c r="WR31" i="22"/>
  <c r="SB221" i="22"/>
  <c r="WS53" i="22"/>
  <c r="WR103" i="22"/>
  <c r="WR117" i="22"/>
  <c r="WR58" i="22"/>
  <c r="WS210" i="22"/>
  <c r="WR122" i="22"/>
  <c r="SB174" i="22"/>
  <c r="WR99" i="22"/>
  <c r="WR57" i="22"/>
  <c r="WS100" i="22"/>
  <c r="SB296" i="22"/>
  <c r="WR256" i="22"/>
  <c r="SB230" i="22"/>
  <c r="WR159" i="22"/>
  <c r="WR5" i="22"/>
  <c r="ST141" i="22"/>
  <c r="WR259" i="22"/>
  <c r="WR52" i="22"/>
  <c r="WS235" i="22"/>
  <c r="WR8" i="22"/>
  <c r="WR71" i="22"/>
  <c r="ST284" i="22"/>
  <c r="WR16" i="22"/>
  <c r="WR253" i="22"/>
  <c r="ST144" i="22"/>
  <c r="WR84" i="22"/>
  <c r="SB293" i="22"/>
  <c r="WR26" i="22"/>
  <c r="SB191" i="22"/>
  <c r="WR40" i="22"/>
  <c r="WR245" i="22"/>
  <c r="WR27" i="22"/>
  <c r="ST132" i="22"/>
  <c r="WR205" i="22"/>
  <c r="SB224" i="22"/>
  <c r="WR169" i="22"/>
  <c r="WS106" i="22"/>
  <c r="WS38" i="22"/>
  <c r="ST282" i="22"/>
  <c r="WR156" i="22"/>
  <c r="WR35" i="22"/>
  <c r="SB232" i="22"/>
  <c r="WS120" i="22"/>
  <c r="WR64" i="22"/>
  <c r="WS80" i="22"/>
  <c r="WR111" i="22"/>
  <c r="ST134" i="22"/>
  <c r="WR206" i="22"/>
  <c r="WR23" i="22"/>
  <c r="WR102" i="22"/>
  <c r="WS67" i="22"/>
  <c r="WS269" i="22"/>
  <c r="WR59" i="22"/>
  <c r="WR152" i="22"/>
  <c r="WR87" i="22"/>
  <c r="WR248" i="22"/>
  <c r="SB277" i="22" l="1"/>
  <c r="SB276" i="22"/>
  <c r="SB279" i="22"/>
  <c r="SB280" i="22"/>
  <c r="SB275" i="22"/>
  <c r="SB278" i="22"/>
  <c r="SB274" i="22"/>
  <c r="SB243" i="22"/>
  <c r="WS89" i="22"/>
  <c r="WT97" i="22"/>
  <c r="WS90" i="22"/>
  <c r="WS165" i="22"/>
  <c r="WS109" i="22"/>
  <c r="WS257" i="22"/>
  <c r="WS96" i="22"/>
  <c r="WS113" i="22"/>
  <c r="WT269" i="22"/>
  <c r="WT106" i="22"/>
  <c r="WS245" i="22"/>
  <c r="SU144" i="22"/>
  <c r="WS71" i="22"/>
  <c r="SC230" i="22"/>
  <c r="WS57" i="22"/>
  <c r="WS122" i="22"/>
  <c r="WS117" i="22"/>
  <c r="WS31" i="22"/>
  <c r="SU287" i="22"/>
  <c r="SU286" i="22"/>
  <c r="WT50" i="22"/>
  <c r="WS66" i="22"/>
  <c r="WS17" i="22"/>
  <c r="SU292" i="22"/>
  <c r="WS213" i="22"/>
  <c r="SC303" i="22"/>
  <c r="WS22" i="22"/>
  <c r="WT201" i="22"/>
  <c r="SC294" i="22"/>
  <c r="WS30" i="22"/>
  <c r="WT241" i="22"/>
  <c r="WS258" i="22"/>
  <c r="SU288" i="22"/>
  <c r="SC310" i="22"/>
  <c r="WS268" i="22"/>
  <c r="WS29" i="22"/>
  <c r="WS41" i="22"/>
  <c r="WS44" i="22"/>
  <c r="WS86" i="22"/>
  <c r="SD298" i="22"/>
  <c r="WS11" i="22"/>
  <c r="SU215" i="22"/>
  <c r="WS60" i="22"/>
  <c r="WS260" i="22"/>
  <c r="SC181" i="22"/>
  <c r="SC195" i="22"/>
  <c r="WS162" i="22"/>
  <c r="WS15" i="22"/>
  <c r="SC228" i="22"/>
  <c r="WU82" i="22"/>
  <c r="SU289" i="22"/>
  <c r="WS77" i="22"/>
  <c r="SC222" i="22"/>
  <c r="WS70" i="22"/>
  <c r="SC179" i="22"/>
  <c r="WT161" i="22"/>
  <c r="WS246" i="22"/>
  <c r="SC190" i="22"/>
  <c r="WU73" i="22"/>
  <c r="SC307" i="22"/>
  <c r="WS255" i="22"/>
  <c r="WS147" i="22"/>
  <c r="WS6" i="22"/>
  <c r="WT104" i="22"/>
  <c r="WT79" i="22"/>
  <c r="SC185" i="22"/>
  <c r="WS61" i="22"/>
  <c r="WS168" i="22"/>
  <c r="SC299" i="22"/>
  <c r="WT38" i="22"/>
  <c r="WS152" i="22"/>
  <c r="SU134" i="22"/>
  <c r="WS35" i="22"/>
  <c r="WS205" i="22"/>
  <c r="WS26" i="22"/>
  <c r="WS259" i="22"/>
  <c r="WT146" i="22"/>
  <c r="SC194" i="22"/>
  <c r="SC309" i="22"/>
  <c r="WS272" i="22"/>
  <c r="SU133" i="22"/>
  <c r="WS114" i="22"/>
  <c r="WS116" i="22"/>
  <c r="WT68" i="22"/>
  <c r="WT67" i="22"/>
  <c r="WS64" i="22"/>
  <c r="WS59" i="22"/>
  <c r="WS102" i="22"/>
  <c r="WS111" i="22"/>
  <c r="WT210" i="22"/>
  <c r="WS103" i="22"/>
  <c r="WS20" i="22"/>
  <c r="WS118" i="22"/>
  <c r="SC320" i="22"/>
  <c r="WS19" i="22"/>
  <c r="SU139" i="22"/>
  <c r="WS250" i="22"/>
  <c r="SU127" i="22"/>
  <c r="WS271" i="22"/>
  <c r="WS24" i="22"/>
  <c r="WS98" i="22"/>
  <c r="SU135" i="22"/>
  <c r="WS48" i="22"/>
  <c r="SC308" i="22"/>
  <c r="SC193" i="22"/>
  <c r="WS75" i="22"/>
  <c r="SC233" i="22"/>
  <c r="SC196" i="22"/>
  <c r="SC315" i="22"/>
  <c r="SC231" i="22"/>
  <c r="WS28" i="22"/>
  <c r="WT36" i="22"/>
  <c r="WS203" i="22"/>
  <c r="SU131" i="22"/>
  <c r="SC175" i="22"/>
  <c r="SC197" i="22"/>
  <c r="SC314" i="22"/>
  <c r="WS154" i="22"/>
  <c r="SC182" i="22"/>
  <c r="WS148" i="22"/>
  <c r="SC236" i="22"/>
  <c r="WS214" i="22"/>
  <c r="SU281" i="22"/>
  <c r="WS238" i="22"/>
  <c r="WS45" i="22"/>
  <c r="WS93" i="22"/>
  <c r="WS76" i="22"/>
  <c r="WS55" i="22"/>
  <c r="SC305" i="22"/>
  <c r="WS270" i="22"/>
  <c r="WT247" i="22"/>
  <c r="SC192" i="22"/>
  <c r="WS12" i="22"/>
  <c r="WT105" i="22"/>
  <c r="SC316" i="22"/>
  <c r="SC321" i="22"/>
  <c r="WT265" i="22"/>
  <c r="WS249" i="22"/>
  <c r="SU136" i="22"/>
  <c r="WS212" i="22"/>
  <c r="WS108" i="22"/>
  <c r="WS266" i="22"/>
  <c r="SC225" i="22"/>
  <c r="SC198" i="22"/>
  <c r="WS37" i="22"/>
  <c r="WT124" i="22"/>
  <c r="SC199" i="22"/>
  <c r="WS149" i="22"/>
  <c r="WS164" i="22"/>
  <c r="WS267" i="22"/>
  <c r="WS56" i="22"/>
  <c r="SU285" i="22"/>
  <c r="WS94" i="22"/>
  <c r="WS23" i="22"/>
  <c r="WS206" i="22"/>
  <c r="WS27" i="22"/>
  <c r="WT120" i="22"/>
  <c r="WS156" i="22"/>
  <c r="SU132" i="22"/>
  <c r="SC293" i="22"/>
  <c r="WS253" i="22"/>
  <c r="WS8" i="22"/>
  <c r="SU141" i="22"/>
  <c r="WS256" i="22"/>
  <c r="WS34" i="22"/>
  <c r="WS248" i="22"/>
  <c r="SC232" i="22"/>
  <c r="WT235" i="22"/>
  <c r="SC296" i="22"/>
  <c r="WS150" i="22"/>
  <c r="WT208" i="22"/>
  <c r="WS62" i="22"/>
  <c r="WS155" i="22"/>
  <c r="WS125" i="22"/>
  <c r="WS160" i="22"/>
  <c r="SU216" i="22"/>
  <c r="WT123" i="22"/>
  <c r="SC295" i="22"/>
  <c r="WS187" i="22"/>
  <c r="WS176" i="22"/>
  <c r="SU218" i="22"/>
  <c r="WT91" i="22"/>
  <c r="WS119" i="22"/>
  <c r="WS54" i="22"/>
  <c r="WT32" i="22"/>
  <c r="WS153" i="22"/>
  <c r="WS18" i="22"/>
  <c r="SU137" i="22"/>
  <c r="SC186" i="22"/>
  <c r="SC180" i="22"/>
  <c r="WS251" i="22"/>
  <c r="WS13" i="22"/>
  <c r="WS49" i="22"/>
  <c r="SC306" i="22"/>
  <c r="WS166" i="22"/>
  <c r="WS46" i="22"/>
  <c r="WS47" i="22"/>
  <c r="SU140" i="22"/>
  <c r="WS263" i="22"/>
  <c r="WS39" i="22"/>
  <c r="SU291" i="22"/>
  <c r="WT261" i="22"/>
  <c r="SC183" i="22"/>
  <c r="WT121" i="22"/>
  <c r="SC311" i="22"/>
  <c r="SC178" i="22"/>
  <c r="WS254" i="22"/>
  <c r="WS107" i="22"/>
  <c r="WS207" i="22"/>
  <c r="WS33" i="22"/>
  <c r="WS110" i="22"/>
  <c r="WT83" i="22"/>
  <c r="WT80" i="22"/>
  <c r="SU282" i="22"/>
  <c r="WS169" i="22"/>
  <c r="WS40" i="22"/>
  <c r="WS16" i="22"/>
  <c r="WS5" i="22"/>
  <c r="WS99" i="22"/>
  <c r="WT53" i="22"/>
  <c r="WS202" i="22"/>
  <c r="SC173" i="22"/>
  <c r="WS171" i="22"/>
  <c r="SC313" i="22"/>
  <c r="SU138" i="22"/>
  <c r="WS92" i="22"/>
  <c r="WS10" i="22"/>
  <c r="SC219" i="22"/>
  <c r="SC223" i="22"/>
  <c r="WS242" i="22"/>
  <c r="WS72" i="22"/>
  <c r="SC229" i="22"/>
  <c r="SC220" i="22"/>
  <c r="SC226" i="22"/>
  <c r="SC322" i="22"/>
  <c r="SC300" i="22"/>
  <c r="SU290" i="22"/>
  <c r="WS264" i="22"/>
  <c r="WS87" i="22"/>
  <c r="SC224" i="22"/>
  <c r="SC191" i="22"/>
  <c r="WS84" i="22"/>
  <c r="SU284" i="22"/>
  <c r="WS52" i="22"/>
  <c r="WS159" i="22"/>
  <c r="WT100" i="22"/>
  <c r="SC174" i="22"/>
  <c r="WS58" i="22"/>
  <c r="SC221" i="22"/>
  <c r="WS85" i="22"/>
  <c r="WS211" i="22"/>
  <c r="WS78" i="22"/>
  <c r="WT319" i="22"/>
  <c r="SU142" i="22"/>
  <c r="WS69" i="22"/>
  <c r="WT88" i="22"/>
  <c r="SU129" i="22"/>
  <c r="SC184" i="22"/>
  <c r="WS167" i="22"/>
  <c r="WS14" i="22"/>
  <c r="SU128" i="22"/>
  <c r="WS209" i="22"/>
  <c r="WS170" i="22"/>
  <c r="WT273" i="22"/>
  <c r="WS157" i="22"/>
  <c r="SC200" i="22"/>
  <c r="WS237" i="22"/>
  <c r="WS115" i="22"/>
  <c r="WS21" i="22"/>
  <c r="WS244" i="22"/>
  <c r="WS74" i="22"/>
  <c r="SC227" i="22"/>
  <c r="WT42" i="22"/>
  <c r="SC317" i="22"/>
  <c r="SU217" i="22"/>
  <c r="WT101" i="22"/>
  <c r="WS63" i="22"/>
  <c r="WS188" i="22"/>
  <c r="SC239" i="22"/>
  <c r="WS43" i="22"/>
  <c r="SC189" i="22"/>
  <c r="WS9" i="22"/>
  <c r="WS81" i="22"/>
  <c r="WS262" i="22"/>
  <c r="SU283" i="22"/>
  <c r="SC301" i="22"/>
  <c r="SC240" i="22"/>
  <c r="WS112" i="22"/>
  <c r="WS51" i="22"/>
  <c r="SC234" i="22"/>
  <c r="WS65" i="22"/>
  <c r="WT204" i="22"/>
  <c r="SU143" i="22"/>
  <c r="SU130" i="22"/>
  <c r="WT163" i="22"/>
  <c r="WS158" i="22"/>
  <c r="SC302" i="22"/>
  <c r="WS252" i="22"/>
  <c r="SC172" i="22"/>
  <c r="WT177" i="22"/>
  <c r="SC312" i="22"/>
  <c r="WS151" i="22"/>
  <c r="SC304" i="22"/>
  <c r="WS126" i="22"/>
  <c r="WS7" i="22"/>
  <c r="SC297" i="22"/>
  <c r="WS95" i="22"/>
  <c r="WS25" i="22"/>
  <c r="WS145" i="22"/>
  <c r="SC280" i="22" l="1"/>
  <c r="SC279" i="22"/>
  <c r="SC274" i="22"/>
  <c r="SC276" i="22"/>
  <c r="SC278" i="22"/>
  <c r="SC275" i="22"/>
  <c r="SC277" i="22"/>
  <c r="SC243" i="22"/>
  <c r="WT89" i="22"/>
  <c r="WT90" i="22"/>
  <c r="WU97" i="22"/>
  <c r="WT165" i="22"/>
  <c r="WT109" i="22"/>
  <c r="WT113" i="22"/>
  <c r="WT96" i="22"/>
  <c r="WT257" i="22"/>
  <c r="WT252" i="22"/>
  <c r="SD234" i="22"/>
  <c r="WT63" i="22"/>
  <c r="WU42" i="22"/>
  <c r="WT157" i="22"/>
  <c r="SD184" i="22"/>
  <c r="SD221" i="22"/>
  <c r="WT264" i="22"/>
  <c r="SD226" i="22"/>
  <c r="WT92" i="22"/>
  <c r="WT99" i="22"/>
  <c r="WT107" i="22"/>
  <c r="SV291" i="22"/>
  <c r="WT166" i="22"/>
  <c r="SD186" i="22"/>
  <c r="WT119" i="22"/>
  <c r="WT160" i="22"/>
  <c r="WU208" i="22"/>
  <c r="WU235" i="22"/>
  <c r="WT8" i="22"/>
  <c r="WT206" i="22"/>
  <c r="SD199" i="22"/>
  <c r="SV136" i="22"/>
  <c r="SD192" i="22"/>
  <c r="WT148" i="22"/>
  <c r="SD315" i="22"/>
  <c r="WT98" i="22"/>
  <c r="WT118" i="22"/>
  <c r="WT64" i="22"/>
  <c r="SD309" i="22"/>
  <c r="SV134" i="22"/>
  <c r="WT255" i="22"/>
  <c r="SD222" i="22"/>
  <c r="SD195" i="22"/>
  <c r="WT29" i="22"/>
  <c r="WT126" i="22"/>
  <c r="WU177" i="22"/>
  <c r="SV143" i="22"/>
  <c r="SV283" i="22"/>
  <c r="SD239" i="22"/>
  <c r="SD227" i="22"/>
  <c r="WU273" i="22"/>
  <c r="SV129" i="22"/>
  <c r="WT211" i="22"/>
  <c r="WT52" i="22"/>
  <c r="SD224" i="22"/>
  <c r="SD220" i="22"/>
  <c r="SV138" i="22"/>
  <c r="WT5" i="22"/>
  <c r="WT110" i="22"/>
  <c r="WU121" i="22"/>
  <c r="WT47" i="22"/>
  <c r="WT251" i="22"/>
  <c r="WT153" i="22"/>
  <c r="WU91" i="22"/>
  <c r="WT125" i="22"/>
  <c r="WT253" i="22"/>
  <c r="WT23" i="22"/>
  <c r="WT266" i="22"/>
  <c r="SD316" i="22"/>
  <c r="WU247" i="22"/>
  <c r="WT93" i="22"/>
  <c r="SD182" i="22"/>
  <c r="WT28" i="22"/>
  <c r="SD308" i="22"/>
  <c r="SV139" i="22"/>
  <c r="WT111" i="22"/>
  <c r="WU67" i="22"/>
  <c r="WT152" i="22"/>
  <c r="SD307" i="22"/>
  <c r="WU161" i="22"/>
  <c r="SD228" i="22"/>
  <c r="SD181" i="22"/>
  <c r="WT268" i="22"/>
  <c r="WU241" i="22"/>
  <c r="SD294" i="22"/>
  <c r="WT22" i="22"/>
  <c r="WT17" i="22"/>
  <c r="SV287" i="22"/>
  <c r="WT57" i="22"/>
  <c r="WT245" i="22"/>
  <c r="WT95" i="22"/>
  <c r="SD302" i="22"/>
  <c r="WT51" i="22"/>
  <c r="WT9" i="22"/>
  <c r="WU101" i="22"/>
  <c r="WT115" i="22"/>
  <c r="SV128" i="22"/>
  <c r="WT69" i="22"/>
  <c r="WT58" i="22"/>
  <c r="SV290" i="22"/>
  <c r="SD223" i="22"/>
  <c r="SD173" i="22"/>
  <c r="WT169" i="22"/>
  <c r="WT254" i="22"/>
  <c r="WT39" i="22"/>
  <c r="SD306" i="22"/>
  <c r="SD295" i="22"/>
  <c r="WT150" i="22"/>
  <c r="WT156" i="22"/>
  <c r="WT267" i="22"/>
  <c r="WU124" i="22"/>
  <c r="WT249" i="22"/>
  <c r="WT214" i="22"/>
  <c r="SD175" i="22"/>
  <c r="SD196" i="22"/>
  <c r="WT24" i="22"/>
  <c r="WT20" i="22"/>
  <c r="WT114" i="22"/>
  <c r="WT26" i="22"/>
  <c r="WT168" i="22"/>
  <c r="WU104" i="22"/>
  <c r="WT11" i="22"/>
  <c r="SD297" i="22"/>
  <c r="SD172" i="22"/>
  <c r="WT112" i="22"/>
  <c r="SD189" i="22"/>
  <c r="SV217" i="22"/>
  <c r="WT237" i="22"/>
  <c r="WT14" i="22"/>
  <c r="WU88" i="22"/>
  <c r="WT85" i="22"/>
  <c r="SV284" i="22"/>
  <c r="SD300" i="22"/>
  <c r="SD219" i="22"/>
  <c r="WT202" i="22"/>
  <c r="SV282" i="22"/>
  <c r="SV137" i="22"/>
  <c r="WU32" i="22"/>
  <c r="WT155" i="22"/>
  <c r="WT256" i="22"/>
  <c r="WT94" i="22"/>
  <c r="WT37" i="22"/>
  <c r="WU265" i="22"/>
  <c r="WT270" i="22"/>
  <c r="SV131" i="22"/>
  <c r="SD233" i="22"/>
  <c r="WT271" i="22"/>
  <c r="WT103" i="22"/>
  <c r="SV133" i="22"/>
  <c r="WT205" i="22"/>
  <c r="WU38" i="22"/>
  <c r="WT6" i="22"/>
  <c r="SD179" i="22"/>
  <c r="WT15" i="22"/>
  <c r="WT260" i="22"/>
  <c r="SE298" i="22"/>
  <c r="SD310" i="22"/>
  <c r="SD303" i="22"/>
  <c r="WT66" i="22"/>
  <c r="WT31" i="22"/>
  <c r="SD230" i="22"/>
  <c r="WU106" i="22"/>
  <c r="SD304" i="22"/>
  <c r="WT158" i="22"/>
  <c r="WU204" i="22"/>
  <c r="WT262" i="22"/>
  <c r="WT74" i="22"/>
  <c r="WT170" i="22"/>
  <c r="SV142" i="22"/>
  <c r="SD174" i="22"/>
  <c r="SD229" i="22"/>
  <c r="SD313" i="22"/>
  <c r="WT16" i="22"/>
  <c r="WT33" i="22"/>
  <c r="SD183" i="22"/>
  <c r="SD180" i="22"/>
  <c r="SV218" i="22"/>
  <c r="WU123" i="22"/>
  <c r="SD232" i="22"/>
  <c r="SD293" i="22"/>
  <c r="WU120" i="22"/>
  <c r="WT164" i="22"/>
  <c r="WT108" i="22"/>
  <c r="WU105" i="22"/>
  <c r="WT55" i="22"/>
  <c r="WT45" i="22"/>
  <c r="WT154" i="22"/>
  <c r="WT48" i="22"/>
  <c r="WT19" i="22"/>
  <c r="WT102" i="22"/>
  <c r="SD194" i="22"/>
  <c r="WT61" i="22"/>
  <c r="WV73" i="22"/>
  <c r="WT77" i="22"/>
  <c r="WT41" i="22"/>
  <c r="WT145" i="22"/>
  <c r="WT151" i="22"/>
  <c r="WU163" i="22"/>
  <c r="SD240" i="22"/>
  <c r="WT188" i="22"/>
  <c r="WT244" i="22"/>
  <c r="SD200" i="22"/>
  <c r="WT167" i="22"/>
  <c r="WU100" i="22"/>
  <c r="WT87" i="22"/>
  <c r="WT72" i="22"/>
  <c r="WT171" i="22"/>
  <c r="WU53" i="22"/>
  <c r="WU80" i="22"/>
  <c r="SD178" i="22"/>
  <c r="WU261" i="22"/>
  <c r="WT46" i="22"/>
  <c r="WT54" i="22"/>
  <c r="SV216" i="22"/>
  <c r="SD296" i="22"/>
  <c r="SV141" i="22"/>
  <c r="WT27" i="22"/>
  <c r="WT149" i="22"/>
  <c r="WT212" i="22"/>
  <c r="WT12" i="22"/>
  <c r="WT76" i="22"/>
  <c r="SD236" i="22"/>
  <c r="WT203" i="22"/>
  <c r="WT75" i="22"/>
  <c r="SV127" i="22"/>
  <c r="WU210" i="22"/>
  <c r="WT272" i="22"/>
  <c r="WT35" i="22"/>
  <c r="SD185" i="22"/>
  <c r="SD190" i="22"/>
  <c r="WT70" i="22"/>
  <c r="WT162" i="22"/>
  <c r="WT60" i="22"/>
  <c r="WT86" i="22"/>
  <c r="SV288" i="22"/>
  <c r="WU201" i="22"/>
  <c r="WT213" i="22"/>
  <c r="WU50" i="22"/>
  <c r="WT117" i="22"/>
  <c r="WT71" i="22"/>
  <c r="WU269" i="22"/>
  <c r="WT25" i="22"/>
  <c r="WT7" i="22"/>
  <c r="WT65" i="22"/>
  <c r="WT81" i="22"/>
  <c r="SD317" i="22"/>
  <c r="WT209" i="22"/>
  <c r="WU319" i="22"/>
  <c r="WT84" i="22"/>
  <c r="SD322" i="22"/>
  <c r="WT10" i="22"/>
  <c r="WT207" i="22"/>
  <c r="WT263" i="22"/>
  <c r="WT49" i="22"/>
  <c r="WT18" i="22"/>
  <c r="WT176" i="22"/>
  <c r="WT62" i="22"/>
  <c r="WT248" i="22"/>
  <c r="SV285" i="22"/>
  <c r="SD198" i="22"/>
  <c r="SD321" i="22"/>
  <c r="WT238" i="22"/>
  <c r="SD314" i="22"/>
  <c r="SD231" i="22"/>
  <c r="SV135" i="22"/>
  <c r="SD320" i="22"/>
  <c r="WT59" i="22"/>
  <c r="WU68" i="22"/>
  <c r="WU146" i="22"/>
  <c r="SD299" i="22"/>
  <c r="WT147" i="22"/>
  <c r="SV289" i="22"/>
  <c r="SD312" i="22"/>
  <c r="SV130" i="22"/>
  <c r="SD301" i="22"/>
  <c r="WT43" i="22"/>
  <c r="WT21" i="22"/>
  <c r="WT78" i="22"/>
  <c r="WT159" i="22"/>
  <c r="SD191" i="22"/>
  <c r="WT242" i="22"/>
  <c r="WT40" i="22"/>
  <c r="WU83" i="22"/>
  <c r="SD311" i="22"/>
  <c r="SV140" i="22"/>
  <c r="WT13" i="22"/>
  <c r="WT187" i="22"/>
  <c r="WT34" i="22"/>
  <c r="SV132" i="22"/>
  <c r="WT56" i="22"/>
  <c r="SD225" i="22"/>
  <c r="SD305" i="22"/>
  <c r="SV281" i="22"/>
  <c r="SD197" i="22"/>
  <c r="WU36" i="22"/>
  <c r="SD193" i="22"/>
  <c r="WT250" i="22"/>
  <c r="WT116" i="22"/>
  <c r="WT259" i="22"/>
  <c r="WU79" i="22"/>
  <c r="WT246" i="22"/>
  <c r="WV82" i="22"/>
  <c r="SV215" i="22"/>
  <c r="WT44" i="22"/>
  <c r="WT258" i="22"/>
  <c r="WT30" i="22"/>
  <c r="SV292" i="22"/>
  <c r="SV286" i="22"/>
  <c r="WT122" i="22"/>
  <c r="SV144" i="22"/>
  <c r="SD276" i="22" l="1"/>
  <c r="SD277" i="22"/>
  <c r="SD274" i="22"/>
  <c r="SD275" i="22"/>
  <c r="SD279" i="22"/>
  <c r="SD278" i="22"/>
  <c r="SD280" i="22"/>
  <c r="SD243" i="22"/>
  <c r="WU89" i="22"/>
  <c r="WV97" i="22"/>
  <c r="WU90" i="22"/>
  <c r="WU165" i="22"/>
  <c r="WU109" i="22"/>
  <c r="WU257" i="22"/>
  <c r="WU96" i="22"/>
  <c r="WU113" i="22"/>
  <c r="WU250" i="22"/>
  <c r="SW281" i="22"/>
  <c r="WU56" i="22"/>
  <c r="WV146" i="22"/>
  <c r="WU18" i="22"/>
  <c r="SE185" i="22"/>
  <c r="WU76" i="22"/>
  <c r="WU27" i="22"/>
  <c r="WU54" i="22"/>
  <c r="WU72" i="22"/>
  <c r="WU167" i="22"/>
  <c r="SE240" i="22"/>
  <c r="WU61" i="22"/>
  <c r="WU19" i="22"/>
  <c r="WU45" i="22"/>
  <c r="WU164" i="22"/>
  <c r="SE183" i="22"/>
  <c r="SE229" i="22"/>
  <c r="WU170" i="22"/>
  <c r="WV38" i="22"/>
  <c r="WU270" i="22"/>
  <c r="SW137" i="22"/>
  <c r="SW282" i="22"/>
  <c r="WU237" i="22"/>
  <c r="SE172" i="22"/>
  <c r="SW287" i="22"/>
  <c r="WV68" i="22"/>
  <c r="WU49" i="22"/>
  <c r="WU25" i="22"/>
  <c r="WU162" i="22"/>
  <c r="WV80" i="22"/>
  <c r="WU87" i="22"/>
  <c r="SE200" i="22"/>
  <c r="WV120" i="22"/>
  <c r="WU33" i="22"/>
  <c r="WU74" i="22"/>
  <c r="WU31" i="22"/>
  <c r="WU15" i="22"/>
  <c r="SE233" i="22"/>
  <c r="WU202" i="22"/>
  <c r="SW217" i="22"/>
  <c r="WU168" i="22"/>
  <c r="WU24" i="22"/>
  <c r="WU156" i="22"/>
  <c r="WU169" i="22"/>
  <c r="WV101" i="22"/>
  <c r="WU95" i="22"/>
  <c r="WU17" i="22"/>
  <c r="WU268" i="22"/>
  <c r="WV161" i="22"/>
  <c r="WV67" i="22"/>
  <c r="WU28" i="22"/>
  <c r="SE316" i="22"/>
  <c r="WU251" i="22"/>
  <c r="WU5" i="22"/>
  <c r="WU52" i="22"/>
  <c r="SE227" i="22"/>
  <c r="WV177" i="22"/>
  <c r="SE222" i="22"/>
  <c r="WU64" i="22"/>
  <c r="WU148" i="22"/>
  <c r="SE199" i="22"/>
  <c r="WV208" i="22"/>
  <c r="WU166" i="22"/>
  <c r="WU92" i="22"/>
  <c r="WU63" i="22"/>
  <c r="WU44" i="22"/>
  <c r="SE193" i="22"/>
  <c r="WU159" i="22"/>
  <c r="WV50" i="22"/>
  <c r="WU35" i="22"/>
  <c r="WU75" i="22"/>
  <c r="WU12" i="22"/>
  <c r="SW141" i="22"/>
  <c r="WV163" i="22"/>
  <c r="WU41" i="22"/>
  <c r="SE194" i="22"/>
  <c r="WU48" i="22"/>
  <c r="WU55" i="22"/>
  <c r="SW218" i="22"/>
  <c r="WU158" i="22"/>
  <c r="WU205" i="22"/>
  <c r="WV265" i="22"/>
  <c r="WU85" i="22"/>
  <c r="SE297" i="22"/>
  <c r="WU58" i="22"/>
  <c r="SW144" i="22"/>
  <c r="WU122" i="22"/>
  <c r="WW82" i="22"/>
  <c r="SE305" i="22"/>
  <c r="WU13" i="22"/>
  <c r="WU43" i="22"/>
  <c r="SE231" i="22"/>
  <c r="WU248" i="22"/>
  <c r="WU10" i="22"/>
  <c r="WU81" i="22"/>
  <c r="SW288" i="22"/>
  <c r="SW286" i="22"/>
  <c r="WU258" i="22"/>
  <c r="WU246" i="22"/>
  <c r="WU116" i="22"/>
  <c r="SW140" i="22"/>
  <c r="WU78" i="22"/>
  <c r="WU147" i="22"/>
  <c r="WU59" i="22"/>
  <c r="SE314" i="22"/>
  <c r="WU62" i="22"/>
  <c r="WU263" i="22"/>
  <c r="SE322" i="22"/>
  <c r="WU209" i="22"/>
  <c r="WU65" i="22"/>
  <c r="WU272" i="22"/>
  <c r="WU212" i="22"/>
  <c r="WU46" i="22"/>
  <c r="WV100" i="22"/>
  <c r="WU244" i="22"/>
  <c r="WU151" i="22"/>
  <c r="WU77" i="22"/>
  <c r="SE293" i="22"/>
  <c r="WU16" i="22"/>
  <c r="SE304" i="22"/>
  <c r="WU66" i="22"/>
  <c r="SE310" i="22"/>
  <c r="SE179" i="22"/>
  <c r="SW133" i="22"/>
  <c r="SW131" i="22"/>
  <c r="WU155" i="22"/>
  <c r="SE219" i="22"/>
  <c r="WV88" i="22"/>
  <c r="SE189" i="22"/>
  <c r="WU11" i="22"/>
  <c r="WU26" i="22"/>
  <c r="SE196" i="22"/>
  <c r="WU249" i="22"/>
  <c r="SE306" i="22"/>
  <c r="SE173" i="22"/>
  <c r="WU69" i="22"/>
  <c r="WU9" i="22"/>
  <c r="WU245" i="22"/>
  <c r="WU22" i="22"/>
  <c r="SE307" i="22"/>
  <c r="WU111" i="22"/>
  <c r="SE182" i="22"/>
  <c r="WU266" i="22"/>
  <c r="WU125" i="22"/>
  <c r="WU47" i="22"/>
  <c r="SW138" i="22"/>
  <c r="WU211" i="22"/>
  <c r="SE239" i="22"/>
  <c r="WU126" i="22"/>
  <c r="WU255" i="22"/>
  <c r="WU118" i="22"/>
  <c r="WU206" i="22"/>
  <c r="WU160" i="22"/>
  <c r="SW291" i="22"/>
  <c r="SE226" i="22"/>
  <c r="SE184" i="22"/>
  <c r="WV79" i="22"/>
  <c r="SW215" i="22"/>
  <c r="WU30" i="22"/>
  <c r="WU259" i="22"/>
  <c r="SW132" i="22"/>
  <c r="WU40" i="22"/>
  <c r="SW289" i="22"/>
  <c r="SE321" i="22"/>
  <c r="WV36" i="22"/>
  <c r="WU34" i="22"/>
  <c r="SE301" i="22"/>
  <c r="SE198" i="22"/>
  <c r="WV269" i="22"/>
  <c r="WU213" i="22"/>
  <c r="WU70" i="22"/>
  <c r="WU203" i="22"/>
  <c r="SE296" i="22"/>
  <c r="WV53" i="22"/>
  <c r="WV105" i="22"/>
  <c r="SE180" i="22"/>
  <c r="SE174" i="22"/>
  <c r="WU37" i="22"/>
  <c r="WU187" i="22"/>
  <c r="SE299" i="22"/>
  <c r="SW285" i="22"/>
  <c r="WV201" i="22"/>
  <c r="SE190" i="22"/>
  <c r="WV261" i="22"/>
  <c r="WW73" i="22"/>
  <c r="WU154" i="22"/>
  <c r="SW142" i="22"/>
  <c r="SF298" i="22"/>
  <c r="WV32" i="22"/>
  <c r="SE300" i="22"/>
  <c r="WU14" i="22"/>
  <c r="WU112" i="22"/>
  <c r="SE175" i="22"/>
  <c r="WV124" i="22"/>
  <c r="WU150" i="22"/>
  <c r="WU39" i="22"/>
  <c r="SE223" i="22"/>
  <c r="SW128" i="22"/>
  <c r="WU51" i="22"/>
  <c r="WU57" i="22"/>
  <c r="SE294" i="22"/>
  <c r="SE181" i="22"/>
  <c r="WU152" i="22"/>
  <c r="SW139" i="22"/>
  <c r="WU93" i="22"/>
  <c r="WU23" i="22"/>
  <c r="WV91" i="22"/>
  <c r="WV121" i="22"/>
  <c r="SE220" i="22"/>
  <c r="SW129" i="22"/>
  <c r="SW283" i="22"/>
  <c r="WU29" i="22"/>
  <c r="SW134" i="22"/>
  <c r="WU98" i="22"/>
  <c r="SE192" i="22"/>
  <c r="WU8" i="22"/>
  <c r="WU119" i="22"/>
  <c r="WU107" i="22"/>
  <c r="WU264" i="22"/>
  <c r="WU157" i="22"/>
  <c r="SE234" i="22"/>
  <c r="SW292" i="22"/>
  <c r="SE197" i="22"/>
  <c r="SE225" i="22"/>
  <c r="SE311" i="22"/>
  <c r="WU242" i="22"/>
  <c r="SW130" i="22"/>
  <c r="SE320" i="22"/>
  <c r="WU238" i="22"/>
  <c r="WU176" i="22"/>
  <c r="WU207" i="22"/>
  <c r="WU84" i="22"/>
  <c r="SE317" i="22"/>
  <c r="WU71" i="22"/>
  <c r="WU86" i="22"/>
  <c r="WV210" i="22"/>
  <c r="SE236" i="22"/>
  <c r="WU149" i="22"/>
  <c r="SW216" i="22"/>
  <c r="WU171" i="22"/>
  <c r="WU188" i="22"/>
  <c r="WU145" i="22"/>
  <c r="WU102" i="22"/>
  <c r="WU108" i="22"/>
  <c r="SE232" i="22"/>
  <c r="SE313" i="22"/>
  <c r="WU262" i="22"/>
  <c r="WV106" i="22"/>
  <c r="SE303" i="22"/>
  <c r="WU6" i="22"/>
  <c r="WU103" i="22"/>
  <c r="WU94" i="22"/>
  <c r="WU114" i="22"/>
  <c r="WV83" i="22"/>
  <c r="SE191" i="22"/>
  <c r="WU21" i="22"/>
  <c r="SE312" i="22"/>
  <c r="SW135" i="22"/>
  <c r="WV319" i="22"/>
  <c r="WU7" i="22"/>
  <c r="WU117" i="22"/>
  <c r="WU60" i="22"/>
  <c r="SW127" i="22"/>
  <c r="SE178" i="22"/>
  <c r="WV123" i="22"/>
  <c r="WV204" i="22"/>
  <c r="SE230" i="22"/>
  <c r="WU260" i="22"/>
  <c r="WU271" i="22"/>
  <c r="WU256" i="22"/>
  <c r="SW284" i="22"/>
  <c r="WV104" i="22"/>
  <c r="WU20" i="22"/>
  <c r="WU214" i="22"/>
  <c r="WU267" i="22"/>
  <c r="SE295" i="22"/>
  <c r="WU254" i="22"/>
  <c r="SW290" i="22"/>
  <c r="WU115" i="22"/>
  <c r="SE302" i="22"/>
  <c r="WV241" i="22"/>
  <c r="SE228" i="22"/>
  <c r="SE308" i="22"/>
  <c r="WV247" i="22"/>
  <c r="WU253" i="22"/>
  <c r="WU153" i="22"/>
  <c r="WU110" i="22"/>
  <c r="SE224" i="22"/>
  <c r="WV273" i="22"/>
  <c r="SW143" i="22"/>
  <c r="SE195" i="22"/>
  <c r="SE309" i="22"/>
  <c r="SE315" i="22"/>
  <c r="SW136" i="22"/>
  <c r="WV235" i="22"/>
  <c r="SE186" i="22"/>
  <c r="WU99" i="22"/>
  <c r="SE221" i="22"/>
  <c r="WV42" i="22"/>
  <c r="WU252" i="22"/>
  <c r="SE275" i="22" l="1"/>
  <c r="SE280" i="22"/>
  <c r="SE274" i="22"/>
  <c r="SE278" i="22"/>
  <c r="SE277" i="22"/>
  <c r="SE279" i="22"/>
  <c r="SE276" i="22"/>
  <c r="SE243" i="22"/>
  <c r="WV89" i="22"/>
  <c r="WV90" i="22"/>
  <c r="WW97" i="22"/>
  <c r="WV165" i="22"/>
  <c r="WV109" i="22"/>
  <c r="WV113" i="22"/>
  <c r="WV96" i="22"/>
  <c r="WV257" i="22"/>
  <c r="WV153" i="22"/>
  <c r="WW42" i="22"/>
  <c r="SF195" i="22"/>
  <c r="SF308" i="22"/>
  <c r="SF295" i="22"/>
  <c r="WW104" i="22"/>
  <c r="WW123" i="22"/>
  <c r="SX135" i="22"/>
  <c r="WV103" i="22"/>
  <c r="SX216" i="22"/>
  <c r="WV84" i="22"/>
  <c r="SF225" i="22"/>
  <c r="WV8" i="22"/>
  <c r="SX139" i="22"/>
  <c r="WV39" i="22"/>
  <c r="SF299" i="22"/>
  <c r="WV213" i="22"/>
  <c r="SF321" i="22"/>
  <c r="WV259" i="22"/>
  <c r="WV160" i="22"/>
  <c r="SF182" i="22"/>
  <c r="SF173" i="22"/>
  <c r="SX131" i="22"/>
  <c r="SF293" i="22"/>
  <c r="WV212" i="22"/>
  <c r="SF314" i="22"/>
  <c r="WV258" i="22"/>
  <c r="WV13" i="22"/>
  <c r="WV85" i="22"/>
  <c r="WV55" i="22"/>
  <c r="SF193" i="22"/>
  <c r="WV148" i="22"/>
  <c r="SF227" i="22"/>
  <c r="WW161" i="22"/>
  <c r="WV31" i="22"/>
  <c r="WV270" i="22"/>
  <c r="WV115" i="22"/>
  <c r="SX284" i="22"/>
  <c r="SF178" i="22"/>
  <c r="SF312" i="22"/>
  <c r="WV6" i="22"/>
  <c r="WV145" i="22"/>
  <c r="WV71" i="22"/>
  <c r="SX130" i="22"/>
  <c r="WV264" i="22"/>
  <c r="SX283" i="22"/>
  <c r="WW91" i="22"/>
  <c r="WV51" i="22"/>
  <c r="WV112" i="22"/>
  <c r="WW32" i="22"/>
  <c r="SF190" i="22"/>
  <c r="SF174" i="22"/>
  <c r="WW269" i="22"/>
  <c r="SX289" i="22"/>
  <c r="SF184" i="22"/>
  <c r="WV126" i="22"/>
  <c r="WV111" i="22"/>
  <c r="SF306" i="22"/>
  <c r="SF219" i="22"/>
  <c r="SF304" i="22"/>
  <c r="WV244" i="22"/>
  <c r="SF322" i="22"/>
  <c r="SX286" i="22"/>
  <c r="SF305" i="22"/>
  <c r="WV158" i="22"/>
  <c r="WV44" i="22"/>
  <c r="WV64" i="22"/>
  <c r="SF316" i="22"/>
  <c r="WV169" i="22"/>
  <c r="WV24" i="22"/>
  <c r="WV74" i="22"/>
  <c r="WV49" i="22"/>
  <c r="WV237" i="22"/>
  <c r="WW38" i="22"/>
  <c r="WV164" i="22"/>
  <c r="WV54" i="22"/>
  <c r="SX281" i="22"/>
  <c r="SX143" i="22"/>
  <c r="WV267" i="22"/>
  <c r="WV7" i="22"/>
  <c r="WV114" i="22"/>
  <c r="SF313" i="22"/>
  <c r="WV149" i="22"/>
  <c r="WV207" i="22"/>
  <c r="SF197" i="22"/>
  <c r="SF192" i="22"/>
  <c r="WV152" i="22"/>
  <c r="WV150" i="22"/>
  <c r="WV154" i="22"/>
  <c r="SF296" i="22"/>
  <c r="WV34" i="22"/>
  <c r="WV30" i="22"/>
  <c r="WV206" i="22"/>
  <c r="WV47" i="22"/>
  <c r="WV245" i="22"/>
  <c r="WV26" i="22"/>
  <c r="SX133" i="22"/>
  <c r="WV272" i="22"/>
  <c r="WV59" i="22"/>
  <c r="WV248" i="22"/>
  <c r="WV48" i="22"/>
  <c r="WV35" i="22"/>
  <c r="WV166" i="22"/>
  <c r="WV52" i="22"/>
  <c r="WV268" i="22"/>
  <c r="WV87" i="22"/>
  <c r="SF315" i="22"/>
  <c r="WW273" i="22"/>
  <c r="SF228" i="22"/>
  <c r="WV214" i="22"/>
  <c r="SF230" i="22"/>
  <c r="WV21" i="22"/>
  <c r="SF303" i="22"/>
  <c r="WV188" i="22"/>
  <c r="WV242" i="22"/>
  <c r="WV107" i="22"/>
  <c r="SX129" i="22"/>
  <c r="SF181" i="22"/>
  <c r="WV14" i="22"/>
  <c r="SG298" i="22"/>
  <c r="WV187" i="22"/>
  <c r="SF198" i="22"/>
  <c r="WV40" i="22"/>
  <c r="WV125" i="22"/>
  <c r="WV9" i="22"/>
  <c r="WV11" i="22"/>
  <c r="SF179" i="22"/>
  <c r="WW100" i="22"/>
  <c r="WV116" i="22"/>
  <c r="SF231" i="22"/>
  <c r="WV58" i="22"/>
  <c r="WW265" i="22"/>
  <c r="SF194" i="22"/>
  <c r="WV63" i="22"/>
  <c r="WW208" i="22"/>
  <c r="WV5" i="22"/>
  <c r="WV17" i="22"/>
  <c r="WV168" i="22"/>
  <c r="WV33" i="22"/>
  <c r="WW80" i="22"/>
  <c r="SX282" i="22"/>
  <c r="WV170" i="22"/>
  <c r="WV45" i="22"/>
  <c r="SF240" i="22"/>
  <c r="WV27" i="22"/>
  <c r="WW146" i="22"/>
  <c r="WV250" i="22"/>
  <c r="SX136" i="22"/>
  <c r="WV99" i="22"/>
  <c r="WV253" i="22"/>
  <c r="SX290" i="22"/>
  <c r="WV256" i="22"/>
  <c r="SX127" i="22"/>
  <c r="WV94" i="22"/>
  <c r="SF232" i="22"/>
  <c r="SF236" i="22"/>
  <c r="WV176" i="22"/>
  <c r="SX292" i="22"/>
  <c r="WV98" i="22"/>
  <c r="WV23" i="22"/>
  <c r="SX128" i="22"/>
  <c r="WW124" i="22"/>
  <c r="WX73" i="22"/>
  <c r="WW201" i="22"/>
  <c r="SF180" i="22"/>
  <c r="WV203" i="22"/>
  <c r="WW36" i="22"/>
  <c r="SX215" i="22"/>
  <c r="SF226" i="22"/>
  <c r="SF239" i="22"/>
  <c r="SF307" i="22"/>
  <c r="WV263" i="22"/>
  <c r="WV147" i="22"/>
  <c r="SX288" i="22"/>
  <c r="WX82" i="22"/>
  <c r="SX141" i="22"/>
  <c r="WW50" i="22"/>
  <c r="SF222" i="22"/>
  <c r="WV28" i="22"/>
  <c r="SF233" i="22"/>
  <c r="WW68" i="22"/>
  <c r="SF221" i="22"/>
  <c r="SF309" i="22"/>
  <c r="WV254" i="22"/>
  <c r="WV271" i="22"/>
  <c r="WW204" i="22"/>
  <c r="SF191" i="22"/>
  <c r="WV108" i="22"/>
  <c r="SF317" i="22"/>
  <c r="SF311" i="22"/>
  <c r="WV119" i="22"/>
  <c r="SF220" i="22"/>
  <c r="SF294" i="22"/>
  <c r="SF175" i="22"/>
  <c r="SX142" i="22"/>
  <c r="SX285" i="22"/>
  <c r="WV70" i="22"/>
  <c r="SX291" i="22"/>
  <c r="WV211" i="22"/>
  <c r="WV249" i="22"/>
  <c r="WV155" i="22"/>
  <c r="WV16" i="22"/>
  <c r="WV46" i="22"/>
  <c r="WV62" i="22"/>
  <c r="WV246" i="22"/>
  <c r="WV43" i="22"/>
  <c r="SF297" i="22"/>
  <c r="SX218" i="22"/>
  <c r="WV12" i="22"/>
  <c r="SF199" i="22"/>
  <c r="WW177" i="22"/>
  <c r="WV95" i="22"/>
  <c r="SX217" i="22"/>
  <c r="WV15" i="22"/>
  <c r="WW120" i="22"/>
  <c r="WV162" i="22"/>
  <c r="SX137" i="22"/>
  <c r="SF229" i="22"/>
  <c r="WV19" i="22"/>
  <c r="WV167" i="22"/>
  <c r="WV76" i="22"/>
  <c r="WV18" i="22"/>
  <c r="WV252" i="22"/>
  <c r="SF224" i="22"/>
  <c r="WW247" i="22"/>
  <c r="WW241" i="22"/>
  <c r="WV20" i="22"/>
  <c r="WV60" i="22"/>
  <c r="WW319" i="22"/>
  <c r="WW106" i="22"/>
  <c r="WV171" i="22"/>
  <c r="WW210" i="22"/>
  <c r="WV238" i="22"/>
  <c r="SF234" i="22"/>
  <c r="SX134" i="22"/>
  <c r="WV93" i="22"/>
  <c r="SF223" i="22"/>
  <c r="SF300" i="22"/>
  <c r="WW105" i="22"/>
  <c r="SF301" i="22"/>
  <c r="SX132" i="22"/>
  <c r="WW79" i="22"/>
  <c r="WV118" i="22"/>
  <c r="WV266" i="22"/>
  <c r="WV69" i="22"/>
  <c r="SF189" i="22"/>
  <c r="SF310" i="22"/>
  <c r="WV77" i="22"/>
  <c r="WV65" i="22"/>
  <c r="WV78" i="22"/>
  <c r="WV81" i="22"/>
  <c r="WV122" i="22"/>
  <c r="WV205" i="22"/>
  <c r="WV41" i="22"/>
  <c r="WV159" i="22"/>
  <c r="WV251" i="22"/>
  <c r="WW67" i="22"/>
  <c r="WV156" i="22"/>
  <c r="SX287" i="22"/>
  <c r="SF186" i="22"/>
  <c r="WW235" i="22"/>
  <c r="WV110" i="22"/>
  <c r="SF302" i="22"/>
  <c r="WV260" i="22"/>
  <c r="WV117" i="22"/>
  <c r="WW83" i="22"/>
  <c r="WV262" i="22"/>
  <c r="WV102" i="22"/>
  <c r="WV86" i="22"/>
  <c r="SF320" i="22"/>
  <c r="WV157" i="22"/>
  <c r="WV29" i="22"/>
  <c r="WW121" i="22"/>
  <c r="WV57" i="22"/>
  <c r="WW261" i="22"/>
  <c r="WV37" i="22"/>
  <c r="WW53" i="22"/>
  <c r="WV255" i="22"/>
  <c r="SX138" i="22"/>
  <c r="WV22" i="22"/>
  <c r="SF196" i="22"/>
  <c r="WW88" i="22"/>
  <c r="WV66" i="22"/>
  <c r="WV151" i="22"/>
  <c r="WV209" i="22"/>
  <c r="SX140" i="22"/>
  <c r="WV10" i="22"/>
  <c r="SX144" i="22"/>
  <c r="WW163" i="22"/>
  <c r="WV75" i="22"/>
  <c r="WV92" i="22"/>
  <c r="WW101" i="22"/>
  <c r="WV202" i="22"/>
  <c r="SF200" i="22"/>
  <c r="WV25" i="22"/>
  <c r="SF172" i="22"/>
  <c r="SF183" i="22"/>
  <c r="WV61" i="22"/>
  <c r="WV72" i="22"/>
  <c r="SF185" i="22"/>
  <c r="WV56" i="22"/>
  <c r="SF278" i="22" l="1"/>
  <c r="SF276" i="22"/>
  <c r="SF274" i="22"/>
  <c r="SF279" i="22"/>
  <c r="SF280" i="22"/>
  <c r="SF277" i="22"/>
  <c r="SF275" i="22"/>
  <c r="SF243" i="22"/>
  <c r="WW89" i="22"/>
  <c r="WX97" i="22"/>
  <c r="WW90" i="22"/>
  <c r="WW165" i="22"/>
  <c r="WW109" i="22"/>
  <c r="WW257" i="22"/>
  <c r="WW96" i="22"/>
  <c r="WW113" i="22"/>
  <c r="WX121" i="22"/>
  <c r="WX79" i="22"/>
  <c r="WW93" i="22"/>
  <c r="WW19" i="22"/>
  <c r="WW61" i="22"/>
  <c r="WW92" i="22"/>
  <c r="WW151" i="22"/>
  <c r="WW29" i="22"/>
  <c r="WW260" i="22"/>
  <c r="WW251" i="22"/>
  <c r="WW205" i="22"/>
  <c r="WW69" i="22"/>
  <c r="WW171" i="22"/>
  <c r="SG224" i="22"/>
  <c r="SG229" i="22"/>
  <c r="SY285" i="22"/>
  <c r="SY140" i="22"/>
  <c r="WW37" i="22"/>
  <c r="WW156" i="22"/>
  <c r="WW72" i="22"/>
  <c r="WW209" i="22"/>
  <c r="WW86" i="22"/>
  <c r="SG183" i="22"/>
  <c r="WW202" i="22"/>
  <c r="WW75" i="22"/>
  <c r="WW10" i="22"/>
  <c r="WW66" i="22"/>
  <c r="SY138" i="22"/>
  <c r="WW157" i="22"/>
  <c r="SY287" i="22"/>
  <c r="WX106" i="22"/>
  <c r="WW252" i="22"/>
  <c r="SY137" i="22"/>
  <c r="WW12" i="22"/>
  <c r="WW155" i="22"/>
  <c r="SY291" i="22"/>
  <c r="SY142" i="22"/>
  <c r="WW119" i="22"/>
  <c r="SG309" i="22"/>
  <c r="SY141" i="22"/>
  <c r="WW147" i="22"/>
  <c r="SY215" i="22"/>
  <c r="WX201" i="22"/>
  <c r="WW23" i="22"/>
  <c r="SG236" i="22"/>
  <c r="SY127" i="22"/>
  <c r="WW99" i="22"/>
  <c r="WW170" i="22"/>
  <c r="WW168" i="22"/>
  <c r="WW63" i="22"/>
  <c r="SG231" i="22"/>
  <c r="WW125" i="22"/>
  <c r="WW187" i="22"/>
  <c r="SY129" i="22"/>
  <c r="WW188" i="22"/>
  <c r="WW214" i="22"/>
  <c r="WW166" i="22"/>
  <c r="WW248" i="22"/>
  <c r="WW47" i="22"/>
  <c r="SG296" i="22"/>
  <c r="WW152" i="22"/>
  <c r="WW149" i="22"/>
  <c r="WW164" i="22"/>
  <c r="WW74" i="22"/>
  <c r="SG316" i="22"/>
  <c r="WW158" i="22"/>
  <c r="SG322" i="22"/>
  <c r="SG306" i="22"/>
  <c r="SY289" i="22"/>
  <c r="WX32" i="22"/>
  <c r="SY283" i="22"/>
  <c r="WW145" i="22"/>
  <c r="SY284" i="22"/>
  <c r="SG193" i="22"/>
  <c r="WW258" i="22"/>
  <c r="SY131" i="22"/>
  <c r="WW259" i="22"/>
  <c r="SG225" i="22"/>
  <c r="SY135" i="22"/>
  <c r="SG308" i="22"/>
  <c r="SG185" i="22"/>
  <c r="WX261" i="22"/>
  <c r="WX53" i="22"/>
  <c r="WW262" i="22"/>
  <c r="SG302" i="22"/>
  <c r="WW122" i="22"/>
  <c r="WW77" i="22"/>
  <c r="WW266" i="22"/>
  <c r="SG301" i="22"/>
  <c r="SG300" i="22"/>
  <c r="SG234" i="22"/>
  <c r="WW20" i="22"/>
  <c r="WW76" i="22"/>
  <c r="SY217" i="22"/>
  <c r="WW246" i="22"/>
  <c r="SG191" i="22"/>
  <c r="WX163" i="22"/>
  <c r="WW57" i="22"/>
  <c r="WW110" i="22"/>
  <c r="WW159" i="22"/>
  <c r="WW81" i="22"/>
  <c r="SG310" i="22"/>
  <c r="WW118" i="22"/>
  <c r="SG223" i="22"/>
  <c r="WW238" i="22"/>
  <c r="WX204" i="22"/>
  <c r="WX36" i="22"/>
  <c r="WY73" i="22"/>
  <c r="WW98" i="22"/>
  <c r="SG232" i="22"/>
  <c r="SY136" i="22"/>
  <c r="WW27" i="22"/>
  <c r="SY282" i="22"/>
  <c r="WW17" i="22"/>
  <c r="SG194" i="22"/>
  <c r="WW116" i="22"/>
  <c r="SG179" i="22"/>
  <c r="SH298" i="22"/>
  <c r="WW107" i="22"/>
  <c r="SG303" i="22"/>
  <c r="SG228" i="22"/>
  <c r="WW87" i="22"/>
  <c r="WW35" i="22"/>
  <c r="SY133" i="22"/>
  <c r="WW206" i="22"/>
  <c r="SG192" i="22"/>
  <c r="SG313" i="22"/>
  <c r="WW267" i="22"/>
  <c r="WX38" i="22"/>
  <c r="WW64" i="22"/>
  <c r="WW244" i="22"/>
  <c r="WW111" i="22"/>
  <c r="WX269" i="22"/>
  <c r="WW112" i="22"/>
  <c r="WW264" i="22"/>
  <c r="WW6" i="22"/>
  <c r="WW115" i="22"/>
  <c r="WX161" i="22"/>
  <c r="WW55" i="22"/>
  <c r="SG314" i="22"/>
  <c r="SG173" i="22"/>
  <c r="SG321" i="22"/>
  <c r="WW39" i="22"/>
  <c r="WW84" i="22"/>
  <c r="WX123" i="22"/>
  <c r="SG195" i="22"/>
  <c r="SG172" i="22"/>
  <c r="WX105" i="22"/>
  <c r="WX241" i="22"/>
  <c r="WW167" i="22"/>
  <c r="WW162" i="22"/>
  <c r="WW95" i="22"/>
  <c r="SY218" i="22"/>
  <c r="WW62" i="22"/>
  <c r="WW249" i="22"/>
  <c r="SG175" i="22"/>
  <c r="SG311" i="22"/>
  <c r="SG221" i="22"/>
  <c r="WW28" i="22"/>
  <c r="WW263" i="22"/>
  <c r="SG307" i="22"/>
  <c r="WW256" i="22"/>
  <c r="WX88" i="22"/>
  <c r="SG320" i="22"/>
  <c r="WW117" i="22"/>
  <c r="WW41" i="22"/>
  <c r="SG189" i="22"/>
  <c r="WX247" i="22"/>
  <c r="WX120" i="22"/>
  <c r="WX177" i="22"/>
  <c r="SG297" i="22"/>
  <c r="WW46" i="22"/>
  <c r="WW70" i="22"/>
  <c r="SG294" i="22"/>
  <c r="SG317" i="22"/>
  <c r="WW271" i="22"/>
  <c r="WX68" i="22"/>
  <c r="SG222" i="22"/>
  <c r="WY82" i="22"/>
  <c r="SG239" i="22"/>
  <c r="WW203" i="22"/>
  <c r="WX124" i="22"/>
  <c r="SY292" i="22"/>
  <c r="WW94" i="22"/>
  <c r="SY290" i="22"/>
  <c r="WW250" i="22"/>
  <c r="SG240" i="22"/>
  <c r="WX80" i="22"/>
  <c r="WW5" i="22"/>
  <c r="WX265" i="22"/>
  <c r="WW11" i="22"/>
  <c r="WW40" i="22"/>
  <c r="WW14" i="22"/>
  <c r="WW242" i="22"/>
  <c r="WW21" i="22"/>
  <c r="WX273" i="22"/>
  <c r="WW268" i="22"/>
  <c r="WW48" i="22"/>
  <c r="WW59" i="22"/>
  <c r="WW26" i="22"/>
  <c r="WW30" i="22"/>
  <c r="WW154" i="22"/>
  <c r="SG197" i="22"/>
  <c r="WW114" i="22"/>
  <c r="SY143" i="22"/>
  <c r="WW54" i="22"/>
  <c r="WW237" i="22"/>
  <c r="WW24" i="22"/>
  <c r="WW44" i="22"/>
  <c r="SG305" i="22"/>
  <c r="SG304" i="22"/>
  <c r="WW126" i="22"/>
  <c r="SG174" i="22"/>
  <c r="WW51" i="22"/>
  <c r="SY130" i="22"/>
  <c r="SG312" i="22"/>
  <c r="WW270" i="22"/>
  <c r="SG227" i="22"/>
  <c r="WW85" i="22"/>
  <c r="WW212" i="22"/>
  <c r="SG182" i="22"/>
  <c r="WW213" i="22"/>
  <c r="SY139" i="22"/>
  <c r="SY216" i="22"/>
  <c r="WX104" i="22"/>
  <c r="WX42" i="22"/>
  <c r="WX101" i="22"/>
  <c r="WW255" i="22"/>
  <c r="WX67" i="22"/>
  <c r="WX319" i="22"/>
  <c r="WX83" i="22"/>
  <c r="WW25" i="22"/>
  <c r="SG196" i="22"/>
  <c r="WX235" i="22"/>
  <c r="WW78" i="22"/>
  <c r="WX210" i="22"/>
  <c r="WW56" i="22"/>
  <c r="SG200" i="22"/>
  <c r="SY144" i="22"/>
  <c r="WW22" i="22"/>
  <c r="WW102" i="22"/>
  <c r="SG186" i="22"/>
  <c r="WW65" i="22"/>
  <c r="SY132" i="22"/>
  <c r="SY134" i="22"/>
  <c r="WW60" i="22"/>
  <c r="WW18" i="22"/>
  <c r="WW15" i="22"/>
  <c r="SG199" i="22"/>
  <c r="WW43" i="22"/>
  <c r="WW16" i="22"/>
  <c r="WW211" i="22"/>
  <c r="SG220" i="22"/>
  <c r="WW108" i="22"/>
  <c r="WW254" i="22"/>
  <c r="SG233" i="22"/>
  <c r="WX50" i="22"/>
  <c r="SY288" i="22"/>
  <c r="SG226" i="22"/>
  <c r="SG180" i="22"/>
  <c r="SY128" i="22"/>
  <c r="WW176" i="22"/>
  <c r="WW253" i="22"/>
  <c r="WX146" i="22"/>
  <c r="WW45" i="22"/>
  <c r="WW33" i="22"/>
  <c r="WX208" i="22"/>
  <c r="WW58" i="22"/>
  <c r="WX100" i="22"/>
  <c r="WW9" i="22"/>
  <c r="SG198" i="22"/>
  <c r="SG181" i="22"/>
  <c r="SG230" i="22"/>
  <c r="SG315" i="22"/>
  <c r="WW52" i="22"/>
  <c r="WW272" i="22"/>
  <c r="WW245" i="22"/>
  <c r="WW34" i="22"/>
  <c r="WW150" i="22"/>
  <c r="WW207" i="22"/>
  <c r="WW7" i="22"/>
  <c r="SY281" i="22"/>
  <c r="WW49" i="22"/>
  <c r="WW169" i="22"/>
  <c r="SY286" i="22"/>
  <c r="SG219" i="22"/>
  <c r="SG184" i="22"/>
  <c r="SG190" i="22"/>
  <c r="WX91" i="22"/>
  <c r="WW71" i="22"/>
  <c r="SG178" i="22"/>
  <c r="WW31" i="22"/>
  <c r="WW148" i="22"/>
  <c r="WW13" i="22"/>
  <c r="SG293" i="22"/>
  <c r="WW160" i="22"/>
  <c r="SG299" i="22"/>
  <c r="WW8" i="22"/>
  <c r="WW103" i="22"/>
  <c r="SG295" i="22"/>
  <c r="WW153" i="22"/>
  <c r="SG278" i="22" l="1"/>
  <c r="SG279" i="22"/>
  <c r="SG275" i="22"/>
  <c r="SG274" i="22"/>
  <c r="SG276" i="22"/>
  <c r="SG277" i="22"/>
  <c r="SG280" i="22"/>
  <c r="SG243" i="22"/>
  <c r="WX89" i="22"/>
  <c r="WX90" i="22"/>
  <c r="WY97" i="22"/>
  <c r="WX165" i="22"/>
  <c r="WX109" i="22"/>
  <c r="WX113" i="22"/>
  <c r="WX96" i="22"/>
  <c r="WX257" i="22"/>
  <c r="SH293" i="22"/>
  <c r="WX160" i="22"/>
  <c r="SH190" i="22"/>
  <c r="SZ281" i="22"/>
  <c r="WX52" i="22"/>
  <c r="WX58" i="22"/>
  <c r="WY146" i="22"/>
  <c r="SZ288" i="22"/>
  <c r="WX43" i="22"/>
  <c r="SH186" i="22"/>
  <c r="WX25" i="22"/>
  <c r="WY67" i="22"/>
  <c r="WY104" i="22"/>
  <c r="WX270" i="22"/>
  <c r="WX44" i="22"/>
  <c r="WX30" i="22"/>
  <c r="WX14" i="22"/>
  <c r="WY265" i="22"/>
  <c r="WZ82" i="22"/>
  <c r="WX46" i="22"/>
  <c r="WY247" i="22"/>
  <c r="WX256" i="22"/>
  <c r="WY105" i="22"/>
  <c r="SH314" i="22"/>
  <c r="WX111" i="22"/>
  <c r="SH313" i="22"/>
  <c r="SH228" i="22"/>
  <c r="WX17" i="22"/>
  <c r="SH223" i="22"/>
  <c r="SH191" i="22"/>
  <c r="WX266" i="22"/>
  <c r="SH225" i="22"/>
  <c r="WX145" i="22"/>
  <c r="WX74" i="22"/>
  <c r="WX125" i="22"/>
  <c r="SZ127" i="22"/>
  <c r="WX202" i="22"/>
  <c r="WX169" i="22"/>
  <c r="SH315" i="22"/>
  <c r="WX253" i="22"/>
  <c r="SH220" i="22"/>
  <c r="SZ134" i="22"/>
  <c r="SH200" i="22"/>
  <c r="SZ216" i="22"/>
  <c r="SH312" i="22"/>
  <c r="WX24" i="22"/>
  <c r="WX26" i="22"/>
  <c r="WY273" i="22"/>
  <c r="WX5" i="22"/>
  <c r="WX203" i="22"/>
  <c r="SH294" i="22"/>
  <c r="SH189" i="22"/>
  <c r="SH307" i="22"/>
  <c r="WX249" i="22"/>
  <c r="SH172" i="22"/>
  <c r="WX55" i="22"/>
  <c r="WX244" i="22"/>
  <c r="WY38" i="22"/>
  <c r="SH179" i="22"/>
  <c r="WX98" i="22"/>
  <c r="WX118" i="22"/>
  <c r="WX246" i="22"/>
  <c r="WX77" i="22"/>
  <c r="SH185" i="22"/>
  <c r="SH193" i="22"/>
  <c r="SH322" i="22"/>
  <c r="WX152" i="22"/>
  <c r="WX188" i="22"/>
  <c r="WX170" i="22"/>
  <c r="SH309" i="22"/>
  <c r="WX155" i="22"/>
  <c r="WY106" i="22"/>
  <c r="SH183" i="22"/>
  <c r="SZ140" i="22"/>
  <c r="WX171" i="22"/>
  <c r="WX251" i="22"/>
  <c r="WX151" i="22"/>
  <c r="WX93" i="22"/>
  <c r="WX103" i="22"/>
  <c r="WX245" i="22"/>
  <c r="SH198" i="22"/>
  <c r="WY208" i="22"/>
  <c r="SH180" i="22"/>
  <c r="WY50" i="22"/>
  <c r="SH199" i="22"/>
  <c r="WX102" i="22"/>
  <c r="WX78" i="22"/>
  <c r="WX255" i="22"/>
  <c r="WX212" i="22"/>
  <c r="WX126" i="22"/>
  <c r="WX114" i="22"/>
  <c r="WX40" i="22"/>
  <c r="SZ290" i="22"/>
  <c r="SH222" i="22"/>
  <c r="SH297" i="22"/>
  <c r="SH221" i="22"/>
  <c r="WX162" i="22"/>
  <c r="WX39" i="22"/>
  <c r="WX264" i="22"/>
  <c r="SH192" i="22"/>
  <c r="SH303" i="22"/>
  <c r="SZ282" i="22"/>
  <c r="WX110" i="22"/>
  <c r="SH234" i="22"/>
  <c r="WX262" i="22"/>
  <c r="SZ283" i="22"/>
  <c r="WX164" i="22"/>
  <c r="WX248" i="22"/>
  <c r="SH236" i="22"/>
  <c r="WX66" i="22"/>
  <c r="SH184" i="22"/>
  <c r="WX71" i="22"/>
  <c r="WX49" i="22"/>
  <c r="WX272" i="22"/>
  <c r="WX9" i="22"/>
  <c r="SH226" i="22"/>
  <c r="WX211" i="22"/>
  <c r="SZ132" i="22"/>
  <c r="WX56" i="22"/>
  <c r="WY83" i="22"/>
  <c r="WY101" i="22"/>
  <c r="WX85" i="22"/>
  <c r="SH304" i="22"/>
  <c r="SH197" i="22"/>
  <c r="WX21" i="22"/>
  <c r="WX94" i="22"/>
  <c r="WX70" i="22"/>
  <c r="WY177" i="22"/>
  <c r="SH320" i="22"/>
  <c r="SH311" i="22"/>
  <c r="WX167" i="22"/>
  <c r="SH321" i="22"/>
  <c r="WY161" i="22"/>
  <c r="WX107" i="22"/>
  <c r="WX27" i="22"/>
  <c r="WX57" i="22"/>
  <c r="SH300" i="22"/>
  <c r="WX259" i="22"/>
  <c r="WX158" i="22"/>
  <c r="SH296" i="22"/>
  <c r="SZ129" i="22"/>
  <c r="WX147" i="22"/>
  <c r="WX12" i="22"/>
  <c r="SZ287" i="22"/>
  <c r="WX10" i="22"/>
  <c r="WX72" i="22"/>
  <c r="SZ285" i="22"/>
  <c r="WX260" i="22"/>
  <c r="WX92" i="22"/>
  <c r="SH178" i="22"/>
  <c r="WX13" i="22"/>
  <c r="SH219" i="22"/>
  <c r="WX207" i="22"/>
  <c r="SH230" i="22"/>
  <c r="WX33" i="22"/>
  <c r="SH233" i="22"/>
  <c r="WX15" i="22"/>
  <c r="WY235" i="22"/>
  <c r="SZ139" i="22"/>
  <c r="SZ130" i="22"/>
  <c r="WX237" i="22"/>
  <c r="WX59" i="22"/>
  <c r="WX11" i="22"/>
  <c r="WY80" i="22"/>
  <c r="SH239" i="22"/>
  <c r="WY68" i="22"/>
  <c r="WX41" i="22"/>
  <c r="WX263" i="22"/>
  <c r="WX62" i="22"/>
  <c r="SH195" i="22"/>
  <c r="WX112" i="22"/>
  <c r="WX35" i="22"/>
  <c r="WX116" i="22"/>
  <c r="WZ73" i="22"/>
  <c r="SH310" i="22"/>
  <c r="SZ217" i="22"/>
  <c r="WX122" i="22"/>
  <c r="SH308" i="22"/>
  <c r="WY32" i="22"/>
  <c r="WX166" i="22"/>
  <c r="SH231" i="22"/>
  <c r="WX23" i="22"/>
  <c r="WX119" i="22"/>
  <c r="WX8" i="22"/>
  <c r="SH299" i="22"/>
  <c r="SZ286" i="22"/>
  <c r="WX150" i="22"/>
  <c r="WY100" i="22"/>
  <c r="WX176" i="22"/>
  <c r="WX254" i="22"/>
  <c r="WX18" i="22"/>
  <c r="WX22" i="22"/>
  <c r="SH196" i="22"/>
  <c r="WY319" i="22"/>
  <c r="WY42" i="22"/>
  <c r="SH227" i="22"/>
  <c r="SH305" i="22"/>
  <c r="WX154" i="22"/>
  <c r="WX242" i="22"/>
  <c r="SZ292" i="22"/>
  <c r="WX271" i="22"/>
  <c r="WY120" i="22"/>
  <c r="SZ218" i="22"/>
  <c r="WY123" i="22"/>
  <c r="WX115" i="22"/>
  <c r="WX267" i="22"/>
  <c r="WX87" i="22"/>
  <c r="SH194" i="22"/>
  <c r="WY36" i="22"/>
  <c r="WX81" i="22"/>
  <c r="WY163" i="22"/>
  <c r="SH301" i="22"/>
  <c r="WY53" i="22"/>
  <c r="SZ131" i="22"/>
  <c r="SZ289" i="22"/>
  <c r="WX63" i="22"/>
  <c r="SZ141" i="22"/>
  <c r="SZ142" i="22"/>
  <c r="SZ137" i="22"/>
  <c r="WX75" i="22"/>
  <c r="WX86" i="22"/>
  <c r="WX156" i="22"/>
  <c r="SH229" i="22"/>
  <c r="WX69" i="22"/>
  <c r="WX29" i="22"/>
  <c r="WX61" i="22"/>
  <c r="WY79" i="22"/>
  <c r="WX7" i="22"/>
  <c r="WX153" i="22"/>
  <c r="WX148" i="22"/>
  <c r="WY91" i="22"/>
  <c r="WX45" i="22"/>
  <c r="WX16" i="22"/>
  <c r="WX65" i="22"/>
  <c r="WX213" i="22"/>
  <c r="WX51" i="22"/>
  <c r="WX54" i="22"/>
  <c r="WX48" i="22"/>
  <c r="SH240" i="22"/>
  <c r="WX117" i="22"/>
  <c r="WY88" i="22"/>
  <c r="SH175" i="22"/>
  <c r="WY241" i="22"/>
  <c r="SH173" i="22"/>
  <c r="WY269" i="22"/>
  <c r="WX64" i="22"/>
  <c r="WX206" i="22"/>
  <c r="SI298" i="22"/>
  <c r="SZ136" i="22"/>
  <c r="WX238" i="22"/>
  <c r="WX76" i="22"/>
  <c r="SZ135" i="22"/>
  <c r="SZ284" i="22"/>
  <c r="SH316" i="22"/>
  <c r="WX47" i="22"/>
  <c r="WX187" i="22"/>
  <c r="WX99" i="22"/>
  <c r="WY201" i="22"/>
  <c r="WX157" i="22"/>
  <c r="SH295" i="22"/>
  <c r="WX31" i="22"/>
  <c r="WX34" i="22"/>
  <c r="SH181" i="22"/>
  <c r="SZ128" i="22"/>
  <c r="WX108" i="22"/>
  <c r="WX60" i="22"/>
  <c r="SZ144" i="22"/>
  <c r="WY210" i="22"/>
  <c r="SH182" i="22"/>
  <c r="SH174" i="22"/>
  <c r="SZ143" i="22"/>
  <c r="WX268" i="22"/>
  <c r="WX250" i="22"/>
  <c r="WY124" i="22"/>
  <c r="SH317" i="22"/>
  <c r="WX28" i="22"/>
  <c r="WX95" i="22"/>
  <c r="WX84" i="22"/>
  <c r="WX6" i="22"/>
  <c r="SZ133" i="22"/>
  <c r="SH232" i="22"/>
  <c r="WY204" i="22"/>
  <c r="WX159" i="22"/>
  <c r="WX20" i="22"/>
  <c r="SH302" i="22"/>
  <c r="WY261" i="22"/>
  <c r="WX258" i="22"/>
  <c r="SH306" i="22"/>
  <c r="WX149" i="22"/>
  <c r="WX214" i="22"/>
  <c r="WX168" i="22"/>
  <c r="SZ215" i="22"/>
  <c r="SZ291" i="22"/>
  <c r="WX252" i="22"/>
  <c r="SZ138" i="22"/>
  <c r="WX209" i="22"/>
  <c r="WX37" i="22"/>
  <c r="SH224" i="22"/>
  <c r="WX205" i="22"/>
  <c r="WX19" i="22"/>
  <c r="WY121" i="22"/>
  <c r="SH274" i="22" l="1"/>
  <c r="SH280" i="22"/>
  <c r="SH275" i="22"/>
  <c r="SH277" i="22"/>
  <c r="SH279" i="22"/>
  <c r="SH276" i="22"/>
  <c r="SH278" i="22"/>
  <c r="SH243" i="22"/>
  <c r="WY89" i="22"/>
  <c r="WZ97" i="22"/>
  <c r="WY90" i="22"/>
  <c r="WY165" i="22"/>
  <c r="WY109" i="22"/>
  <c r="WY257" i="22"/>
  <c r="WY96" i="22"/>
  <c r="WY113" i="22"/>
  <c r="WZ269" i="22"/>
  <c r="WZ261" i="22"/>
  <c r="TA291" i="22"/>
  <c r="WZ210" i="22"/>
  <c r="TA128" i="22"/>
  <c r="WY99" i="22"/>
  <c r="WY238" i="22"/>
  <c r="SI175" i="22"/>
  <c r="WY16" i="22"/>
  <c r="WY7" i="22"/>
  <c r="WY69" i="22"/>
  <c r="WY63" i="22"/>
  <c r="WY81" i="22"/>
  <c r="WZ100" i="22"/>
  <c r="SI299" i="22"/>
  <c r="WY23" i="22"/>
  <c r="WZ68" i="22"/>
  <c r="WY59" i="22"/>
  <c r="WY92" i="22"/>
  <c r="WY272" i="22"/>
  <c r="WY187" i="22"/>
  <c r="WY213" i="22"/>
  <c r="WZ91" i="22"/>
  <c r="SI229" i="22"/>
  <c r="TA137" i="22"/>
  <c r="WZ36" i="22"/>
  <c r="WY115" i="22"/>
  <c r="WZ42" i="22"/>
  <c r="WY18" i="22"/>
  <c r="WY8" i="22"/>
  <c r="SI231" i="22"/>
  <c r="SI310" i="22"/>
  <c r="WY62" i="22"/>
  <c r="WY33" i="22"/>
  <c r="WZ161" i="22"/>
  <c r="WY21" i="22"/>
  <c r="WZ101" i="22"/>
  <c r="WY49" i="22"/>
  <c r="SI236" i="22"/>
  <c r="TA283" i="22"/>
  <c r="WY110" i="22"/>
  <c r="SI192" i="22"/>
  <c r="SI221" i="22"/>
  <c r="TA290" i="22"/>
  <c r="WY212" i="22"/>
  <c r="SI199" i="22"/>
  <c r="SI198" i="22"/>
  <c r="WY151" i="22"/>
  <c r="SI309" i="22"/>
  <c r="WY152" i="22"/>
  <c r="WY77" i="22"/>
  <c r="SI179" i="22"/>
  <c r="WY55" i="22"/>
  <c r="SI189" i="22"/>
  <c r="WZ273" i="22"/>
  <c r="TA216" i="22"/>
  <c r="SI220" i="22"/>
  <c r="WY202" i="22"/>
  <c r="WY266" i="22"/>
  <c r="SI228" i="22"/>
  <c r="WZ105" i="22"/>
  <c r="WY46" i="22"/>
  <c r="WY30" i="22"/>
  <c r="WZ67" i="22"/>
  <c r="TA288" i="22"/>
  <c r="TA281" i="22"/>
  <c r="WY20" i="22"/>
  <c r="TA144" i="22"/>
  <c r="TA136" i="22"/>
  <c r="WZ79" i="22"/>
  <c r="WZ53" i="22"/>
  <c r="WZ120" i="22"/>
  <c r="WY242" i="22"/>
  <c r="SI239" i="22"/>
  <c r="WY237" i="22"/>
  <c r="WY13" i="22"/>
  <c r="WY260" i="22"/>
  <c r="WY10" i="22"/>
  <c r="WY259" i="22"/>
  <c r="SI320" i="22"/>
  <c r="WY211" i="22"/>
  <c r="WY84" i="22"/>
  <c r="SI295" i="22"/>
  <c r="WZ124" i="22"/>
  <c r="SI174" i="22"/>
  <c r="WY60" i="22"/>
  <c r="WY34" i="22"/>
  <c r="WY157" i="22"/>
  <c r="WY47" i="22"/>
  <c r="SI173" i="22"/>
  <c r="WY48" i="22"/>
  <c r="WY45" i="22"/>
  <c r="WY61" i="22"/>
  <c r="TA142" i="22"/>
  <c r="SI301" i="22"/>
  <c r="SI194" i="22"/>
  <c r="WZ319" i="22"/>
  <c r="WY150" i="22"/>
  <c r="WY166" i="22"/>
  <c r="WY263" i="22"/>
  <c r="SI230" i="22"/>
  <c r="WZ177" i="22"/>
  <c r="WZ83" i="22"/>
  <c r="SI226" i="22"/>
  <c r="WY71" i="22"/>
  <c r="WY264" i="22"/>
  <c r="WY40" i="22"/>
  <c r="WY255" i="22"/>
  <c r="WZ50" i="22"/>
  <c r="WY245" i="22"/>
  <c r="WY251" i="22"/>
  <c r="SI183" i="22"/>
  <c r="SI322" i="22"/>
  <c r="WY246" i="22"/>
  <c r="SI172" i="22"/>
  <c r="SI294" i="22"/>
  <c r="WY26" i="22"/>
  <c r="WY253" i="22"/>
  <c r="WY74" i="22"/>
  <c r="SI191" i="22"/>
  <c r="SI313" i="22"/>
  <c r="XA82" i="22"/>
  <c r="WY44" i="22"/>
  <c r="WY25" i="22"/>
  <c r="WZ146" i="22"/>
  <c r="SI190" i="22"/>
  <c r="SI306" i="22"/>
  <c r="SI181" i="22"/>
  <c r="TA135" i="22"/>
  <c r="WY205" i="22"/>
  <c r="WY168" i="22"/>
  <c r="WY258" i="22"/>
  <c r="WY159" i="22"/>
  <c r="TA133" i="22"/>
  <c r="WY95" i="22"/>
  <c r="SJ298" i="22"/>
  <c r="WY117" i="22"/>
  <c r="WY148" i="22"/>
  <c r="WY156" i="22"/>
  <c r="WZ123" i="22"/>
  <c r="WY271" i="22"/>
  <c r="WY154" i="22"/>
  <c r="WY254" i="22"/>
  <c r="SI308" i="22"/>
  <c r="XA73" i="22"/>
  <c r="WZ80" i="22"/>
  <c r="TA130" i="22"/>
  <c r="WY15" i="22"/>
  <c r="SI178" i="22"/>
  <c r="TA287" i="22"/>
  <c r="TA129" i="22"/>
  <c r="WY27" i="22"/>
  <c r="SI321" i="22"/>
  <c r="SI197" i="22"/>
  <c r="TA215" i="22"/>
  <c r="TA143" i="22"/>
  <c r="SI240" i="22"/>
  <c r="WY250" i="22"/>
  <c r="WY108" i="22"/>
  <c r="WZ241" i="22"/>
  <c r="WZ163" i="22"/>
  <c r="TA292" i="22"/>
  <c r="SI196" i="22"/>
  <c r="WY119" i="22"/>
  <c r="WY122" i="22"/>
  <c r="WY41" i="22"/>
  <c r="TA139" i="22"/>
  <c r="WY207" i="22"/>
  <c r="TA285" i="22"/>
  <c r="SI296" i="22"/>
  <c r="SI300" i="22"/>
  <c r="WY107" i="22"/>
  <c r="WY167" i="22"/>
  <c r="WY70" i="22"/>
  <c r="SI304" i="22"/>
  <c r="WY56" i="22"/>
  <c r="SI184" i="22"/>
  <c r="WY248" i="22"/>
  <c r="WY262" i="22"/>
  <c r="TA282" i="22"/>
  <c r="WY39" i="22"/>
  <c r="SI297" i="22"/>
  <c r="WY114" i="22"/>
  <c r="WY78" i="22"/>
  <c r="SI180" i="22"/>
  <c r="WY103" i="22"/>
  <c r="WY171" i="22"/>
  <c r="WZ106" i="22"/>
  <c r="WY170" i="22"/>
  <c r="SI193" i="22"/>
  <c r="WY118" i="22"/>
  <c r="WZ38" i="22"/>
  <c r="WY249" i="22"/>
  <c r="WY203" i="22"/>
  <c r="WY24" i="22"/>
  <c r="SI200" i="22"/>
  <c r="SI315" i="22"/>
  <c r="TA127" i="22"/>
  <c r="WY145" i="22"/>
  <c r="SI223" i="22"/>
  <c r="WY111" i="22"/>
  <c r="WY256" i="22"/>
  <c r="WZ265" i="22"/>
  <c r="WY270" i="22"/>
  <c r="SI186" i="22"/>
  <c r="WY58" i="22"/>
  <c r="WY160" i="22"/>
  <c r="WZ88" i="22"/>
  <c r="TA138" i="22"/>
  <c r="WZ204" i="22"/>
  <c r="WY28" i="22"/>
  <c r="SI182" i="22"/>
  <c r="WZ201" i="22"/>
  <c r="SI316" i="22"/>
  <c r="WY76" i="22"/>
  <c r="WY206" i="22"/>
  <c r="WY54" i="22"/>
  <c r="WY65" i="22"/>
  <c r="WY153" i="22"/>
  <c r="WY29" i="22"/>
  <c r="WY86" i="22"/>
  <c r="TA141" i="22"/>
  <c r="TA289" i="22"/>
  <c r="WY87" i="22"/>
  <c r="TA218" i="22"/>
  <c r="SI305" i="22"/>
  <c r="WY176" i="22"/>
  <c r="TA286" i="22"/>
  <c r="WY116" i="22"/>
  <c r="WY112" i="22"/>
  <c r="WY11" i="22"/>
  <c r="SI233" i="22"/>
  <c r="WY12" i="22"/>
  <c r="WY9" i="22"/>
  <c r="WY209" i="22"/>
  <c r="SI317" i="22"/>
  <c r="WZ121" i="22"/>
  <c r="SI224" i="22"/>
  <c r="WY252" i="22"/>
  <c r="WY214" i="22"/>
  <c r="WY19" i="22"/>
  <c r="WY37" i="22"/>
  <c r="WY149" i="22"/>
  <c r="SI302" i="22"/>
  <c r="SI232" i="22"/>
  <c r="WY6" i="22"/>
  <c r="WY268" i="22"/>
  <c r="WY31" i="22"/>
  <c r="TA284" i="22"/>
  <c r="WY64" i="22"/>
  <c r="WY51" i="22"/>
  <c r="WY75" i="22"/>
  <c r="TA131" i="22"/>
  <c r="WY267" i="22"/>
  <c r="SI227" i="22"/>
  <c r="WY22" i="22"/>
  <c r="WZ32" i="22"/>
  <c r="TA217" i="22"/>
  <c r="WY35" i="22"/>
  <c r="SI195" i="22"/>
  <c r="WZ235" i="22"/>
  <c r="SI219" i="22"/>
  <c r="WY72" i="22"/>
  <c r="WY147" i="22"/>
  <c r="WY158" i="22"/>
  <c r="WY57" i="22"/>
  <c r="SI311" i="22"/>
  <c r="WY94" i="22"/>
  <c r="WY85" i="22"/>
  <c r="TA132" i="22"/>
  <c r="WY66" i="22"/>
  <c r="WY164" i="22"/>
  <c r="SI234" i="22"/>
  <c r="SI303" i="22"/>
  <c r="WY162" i="22"/>
  <c r="SI222" i="22"/>
  <c r="WY126" i="22"/>
  <c r="WY102" i="22"/>
  <c r="WZ208" i="22"/>
  <c r="WY93" i="22"/>
  <c r="TA140" i="22"/>
  <c r="WY155" i="22"/>
  <c r="WY188" i="22"/>
  <c r="SI185" i="22"/>
  <c r="WY98" i="22"/>
  <c r="WY244" i="22"/>
  <c r="SI307" i="22"/>
  <c r="WY5" i="22"/>
  <c r="SI312" i="22"/>
  <c r="TA134" i="22"/>
  <c r="WY169" i="22"/>
  <c r="WY125" i="22"/>
  <c r="SI225" i="22"/>
  <c r="WY17" i="22"/>
  <c r="SI314" i="22"/>
  <c r="WZ247" i="22"/>
  <c r="WY14" i="22"/>
  <c r="WZ104" i="22"/>
  <c r="WY43" i="22"/>
  <c r="WY52" i="22"/>
  <c r="SI293" i="22"/>
  <c r="SI277" i="22" l="1"/>
  <c r="SI278" i="22"/>
  <c r="SI275" i="22"/>
  <c r="SI276" i="22"/>
  <c r="SI280" i="22"/>
  <c r="SI279" i="22"/>
  <c r="SI274" i="22"/>
  <c r="SI243" i="22"/>
  <c r="WZ89" i="22"/>
  <c r="WZ90" i="22"/>
  <c r="XA97" i="22"/>
  <c r="WZ165" i="22"/>
  <c r="WZ109" i="22"/>
  <c r="WZ113" i="22"/>
  <c r="WZ96" i="22"/>
  <c r="WZ257" i="22"/>
  <c r="SJ307" i="22"/>
  <c r="SJ225" i="22"/>
  <c r="WZ52" i="22"/>
  <c r="XA247" i="22"/>
  <c r="WZ5" i="22"/>
  <c r="WZ93" i="22"/>
  <c r="WZ94" i="22"/>
  <c r="WZ267" i="22"/>
  <c r="WZ268" i="22"/>
  <c r="WZ214" i="22"/>
  <c r="SJ305" i="22"/>
  <c r="WZ65" i="22"/>
  <c r="WZ28" i="22"/>
  <c r="WZ145" i="22"/>
  <c r="WZ118" i="22"/>
  <c r="WZ171" i="22"/>
  <c r="WZ262" i="22"/>
  <c r="SJ300" i="22"/>
  <c r="SJ196" i="22"/>
  <c r="XA241" i="22"/>
  <c r="TB129" i="22"/>
  <c r="SJ308" i="22"/>
  <c r="WZ95" i="22"/>
  <c r="SJ306" i="22"/>
  <c r="SJ191" i="22"/>
  <c r="SJ183" i="22"/>
  <c r="WZ255" i="22"/>
  <c r="SJ226" i="22"/>
  <c r="WZ61" i="22"/>
  <c r="WZ84" i="22"/>
  <c r="WZ260" i="22"/>
  <c r="SJ228" i="22"/>
  <c r="WZ169" i="22"/>
  <c r="WZ162" i="22"/>
  <c r="SJ311" i="22"/>
  <c r="SJ195" i="22"/>
  <c r="TB131" i="22"/>
  <c r="WZ209" i="22"/>
  <c r="WZ86" i="22"/>
  <c r="SJ316" i="22"/>
  <c r="WZ58" i="22"/>
  <c r="TB127" i="22"/>
  <c r="SJ193" i="22"/>
  <c r="SJ297" i="22"/>
  <c r="WZ70" i="22"/>
  <c r="WZ41" i="22"/>
  <c r="SJ321" i="22"/>
  <c r="TB130" i="22"/>
  <c r="XA123" i="22"/>
  <c r="TB133" i="22"/>
  <c r="SJ190" i="22"/>
  <c r="WZ74" i="22"/>
  <c r="WZ246" i="22"/>
  <c r="WZ40" i="22"/>
  <c r="SJ194" i="22"/>
  <c r="WZ47" i="22"/>
  <c r="WZ13" i="22"/>
  <c r="XA79" i="22"/>
  <c r="WZ20" i="22"/>
  <c r="WZ266" i="22"/>
  <c r="TB216" i="22"/>
  <c r="SJ179" i="22"/>
  <c r="WZ212" i="22"/>
  <c r="WZ110" i="22"/>
  <c r="XA101" i="22"/>
  <c r="WZ62" i="22"/>
  <c r="WZ8" i="22"/>
  <c r="WZ115" i="22"/>
  <c r="SJ229" i="22"/>
  <c r="WZ59" i="22"/>
  <c r="XA100" i="22"/>
  <c r="WZ69" i="22"/>
  <c r="SJ175" i="22"/>
  <c r="XA210" i="22"/>
  <c r="WZ188" i="22"/>
  <c r="XA208" i="22"/>
  <c r="WZ66" i="22"/>
  <c r="WZ147" i="22"/>
  <c r="WZ22" i="22"/>
  <c r="WZ64" i="22"/>
  <c r="WZ149" i="22"/>
  <c r="WZ252" i="22"/>
  <c r="SJ233" i="22"/>
  <c r="TB218" i="22"/>
  <c r="WZ54" i="22"/>
  <c r="XA204" i="22"/>
  <c r="WZ256" i="22"/>
  <c r="WZ203" i="22"/>
  <c r="WZ103" i="22"/>
  <c r="WZ248" i="22"/>
  <c r="SJ296" i="22"/>
  <c r="TB292" i="22"/>
  <c r="SJ240" i="22"/>
  <c r="TB287" i="22"/>
  <c r="WZ205" i="22"/>
  <c r="XB82" i="22"/>
  <c r="WZ26" i="22"/>
  <c r="WZ251" i="22"/>
  <c r="XA83" i="22"/>
  <c r="WZ45" i="22"/>
  <c r="SJ174" i="22"/>
  <c r="WZ259" i="22"/>
  <c r="WZ30" i="22"/>
  <c r="SJ314" i="22"/>
  <c r="XA104" i="22"/>
  <c r="WZ244" i="22"/>
  <c r="WZ102" i="22"/>
  <c r="TB132" i="22"/>
  <c r="WZ72" i="22"/>
  <c r="SJ227" i="22"/>
  <c r="TB284" i="22"/>
  <c r="WZ37" i="22"/>
  <c r="WZ9" i="22"/>
  <c r="TB286" i="22"/>
  <c r="WZ29" i="22"/>
  <c r="TB138" i="22"/>
  <c r="WZ111" i="22"/>
  <c r="WZ249" i="22"/>
  <c r="WZ170" i="22"/>
  <c r="WZ39" i="22"/>
  <c r="WZ167" i="22"/>
  <c r="WZ122" i="22"/>
  <c r="XA163" i="22"/>
  <c r="TB143" i="22"/>
  <c r="XA80" i="22"/>
  <c r="TB135" i="22"/>
  <c r="XA146" i="22"/>
  <c r="SJ322" i="22"/>
  <c r="WZ166" i="22"/>
  <c r="WZ48" i="22"/>
  <c r="WZ211" i="22"/>
  <c r="WZ242" i="22"/>
  <c r="TB281" i="22"/>
  <c r="WZ46" i="22"/>
  <c r="XA273" i="22"/>
  <c r="WZ77" i="22"/>
  <c r="WZ151" i="22"/>
  <c r="TB290" i="22"/>
  <c r="TB283" i="22"/>
  <c r="WZ21" i="22"/>
  <c r="SJ310" i="22"/>
  <c r="XA36" i="22"/>
  <c r="XA91" i="22"/>
  <c r="WZ272" i="22"/>
  <c r="XA68" i="22"/>
  <c r="WZ7" i="22"/>
  <c r="WZ238" i="22"/>
  <c r="TB291" i="22"/>
  <c r="WZ43" i="22"/>
  <c r="TB134" i="22"/>
  <c r="WZ155" i="22"/>
  <c r="SJ303" i="22"/>
  <c r="WZ35" i="22"/>
  <c r="WZ75" i="22"/>
  <c r="WZ6" i="22"/>
  <c r="SJ224" i="22"/>
  <c r="WZ11" i="22"/>
  <c r="WZ87" i="22"/>
  <c r="XA201" i="22"/>
  <c r="SJ186" i="22"/>
  <c r="SJ315" i="22"/>
  <c r="SJ180" i="22"/>
  <c r="SJ184" i="22"/>
  <c r="TB285" i="22"/>
  <c r="WZ108" i="22"/>
  <c r="WZ27" i="22"/>
  <c r="WZ254" i="22"/>
  <c r="WZ117" i="22"/>
  <c r="WZ159" i="22"/>
  <c r="SJ294" i="22"/>
  <c r="WZ245" i="22"/>
  <c r="XA177" i="22"/>
  <c r="SJ301" i="22"/>
  <c r="WZ157" i="22"/>
  <c r="XA124" i="22"/>
  <c r="WZ92" i="22"/>
  <c r="WZ14" i="22"/>
  <c r="TB140" i="22"/>
  <c r="SJ234" i="22"/>
  <c r="WZ57" i="22"/>
  <c r="TB217" i="22"/>
  <c r="SJ232" i="22"/>
  <c r="XA121" i="22"/>
  <c r="WZ112" i="22"/>
  <c r="WZ176" i="22"/>
  <c r="WZ153" i="22"/>
  <c r="SJ182" i="22"/>
  <c r="XA88" i="22"/>
  <c r="SJ223" i="22"/>
  <c r="WZ78" i="22"/>
  <c r="WZ56" i="22"/>
  <c r="WZ207" i="22"/>
  <c r="TB215" i="22"/>
  <c r="SJ178" i="22"/>
  <c r="WZ154" i="22"/>
  <c r="WZ258" i="22"/>
  <c r="WZ25" i="22"/>
  <c r="WZ253" i="22"/>
  <c r="XA50" i="22"/>
  <c r="WZ71" i="22"/>
  <c r="WZ150" i="22"/>
  <c r="SJ173" i="22"/>
  <c r="SJ295" i="22"/>
  <c r="SJ320" i="22"/>
  <c r="WZ237" i="22"/>
  <c r="XA120" i="22"/>
  <c r="TB136" i="22"/>
  <c r="TB288" i="22"/>
  <c r="XA105" i="22"/>
  <c r="WZ202" i="22"/>
  <c r="SJ189" i="22"/>
  <c r="WZ152" i="22"/>
  <c r="SJ198" i="22"/>
  <c r="SJ221" i="22"/>
  <c r="SJ236" i="22"/>
  <c r="XA161" i="22"/>
  <c r="WZ18" i="22"/>
  <c r="WZ213" i="22"/>
  <c r="WZ23" i="22"/>
  <c r="WZ81" i="22"/>
  <c r="WZ16" i="22"/>
  <c r="WZ99" i="22"/>
  <c r="XA261" i="22"/>
  <c r="SJ293" i="22"/>
  <c r="WZ98" i="22"/>
  <c r="WZ126" i="22"/>
  <c r="WZ85" i="22"/>
  <c r="SJ219" i="22"/>
  <c r="WZ31" i="22"/>
  <c r="WZ19" i="22"/>
  <c r="WZ12" i="22"/>
  <c r="TB289" i="22"/>
  <c r="WZ206" i="22"/>
  <c r="WZ270" i="22"/>
  <c r="SJ200" i="22"/>
  <c r="XA38" i="22"/>
  <c r="XA106" i="22"/>
  <c r="TB282" i="22"/>
  <c r="WZ107" i="22"/>
  <c r="WZ119" i="22"/>
  <c r="WZ250" i="22"/>
  <c r="XB73" i="22"/>
  <c r="WZ156" i="22"/>
  <c r="SK298" i="22"/>
  <c r="SJ181" i="22"/>
  <c r="SJ313" i="22"/>
  <c r="SJ172" i="22"/>
  <c r="WZ264" i="22"/>
  <c r="SJ230" i="22"/>
  <c r="TB142" i="22"/>
  <c r="WZ34" i="22"/>
  <c r="WZ10" i="22"/>
  <c r="WZ17" i="22"/>
  <c r="SJ312" i="22"/>
  <c r="WZ125" i="22"/>
  <c r="SJ185" i="22"/>
  <c r="SJ222" i="22"/>
  <c r="WZ164" i="22"/>
  <c r="WZ158" i="22"/>
  <c r="XA235" i="22"/>
  <c r="XA32" i="22"/>
  <c r="WZ51" i="22"/>
  <c r="SJ302" i="22"/>
  <c r="SJ317" i="22"/>
  <c r="WZ116" i="22"/>
  <c r="TB141" i="22"/>
  <c r="WZ76" i="22"/>
  <c r="WZ160" i="22"/>
  <c r="XA265" i="22"/>
  <c r="WZ24" i="22"/>
  <c r="WZ114" i="22"/>
  <c r="SJ304" i="22"/>
  <c r="TB139" i="22"/>
  <c r="SJ197" i="22"/>
  <c r="WZ15" i="22"/>
  <c r="WZ271" i="22"/>
  <c r="WZ148" i="22"/>
  <c r="WZ168" i="22"/>
  <c r="WZ44" i="22"/>
  <c r="WZ263" i="22"/>
  <c r="XA319" i="22"/>
  <c r="WZ60" i="22"/>
  <c r="SJ239" i="22"/>
  <c r="XA53" i="22"/>
  <c r="TB144" i="22"/>
  <c r="XA67" i="22"/>
  <c r="SJ220" i="22"/>
  <c r="WZ55" i="22"/>
  <c r="SJ309" i="22"/>
  <c r="SJ199" i="22"/>
  <c r="SJ192" i="22"/>
  <c r="WZ49" i="22"/>
  <c r="WZ33" i="22"/>
  <c r="SJ231" i="22"/>
  <c r="XA42" i="22"/>
  <c r="TB137" i="22"/>
  <c r="WZ187" i="22"/>
  <c r="SJ299" i="22"/>
  <c r="WZ63" i="22"/>
  <c r="TB128" i="22"/>
  <c r="XA269" i="22"/>
  <c r="SJ276" i="22" l="1"/>
  <c r="SJ274" i="22"/>
  <c r="SJ275" i="22"/>
  <c r="SJ279" i="22"/>
  <c r="SJ278" i="22"/>
  <c r="SJ280" i="22"/>
  <c r="SJ277" i="22"/>
  <c r="SJ243" i="22"/>
  <c r="XA89" i="22"/>
  <c r="XB97" i="22"/>
  <c r="XA90" i="22"/>
  <c r="XA165" i="22"/>
  <c r="XA109" i="22"/>
  <c r="XA257" i="22"/>
  <c r="XA96" i="22"/>
  <c r="XA113" i="22"/>
  <c r="XB269" i="22"/>
  <c r="SK192" i="22"/>
  <c r="SK239" i="22"/>
  <c r="XA15" i="22"/>
  <c r="TC128" i="22"/>
  <c r="SK231" i="22"/>
  <c r="SK199" i="22"/>
  <c r="XA168" i="22"/>
  <c r="XA24" i="22"/>
  <c r="XA164" i="22"/>
  <c r="TC142" i="22"/>
  <c r="XC73" i="22"/>
  <c r="XA12" i="22"/>
  <c r="XB120" i="22"/>
  <c r="XA154" i="22"/>
  <c r="XA207" i="22"/>
  <c r="XB124" i="22"/>
  <c r="XA159" i="22"/>
  <c r="XA108" i="22"/>
  <c r="XA87" i="22"/>
  <c r="XA155" i="22"/>
  <c r="XA272" i="22"/>
  <c r="SK310" i="22"/>
  <c r="XB163" i="22"/>
  <c r="XA170" i="22"/>
  <c r="XA29" i="22"/>
  <c r="TC284" i="22"/>
  <c r="XA102" i="22"/>
  <c r="XA30" i="22"/>
  <c r="XA188" i="22"/>
  <c r="TC144" i="22"/>
  <c r="XB32" i="22"/>
  <c r="SK230" i="22"/>
  <c r="XB261" i="22"/>
  <c r="XA23" i="22"/>
  <c r="SK198" i="22"/>
  <c r="XB121" i="22"/>
  <c r="XA157" i="22"/>
  <c r="XA117" i="22"/>
  <c r="SK186" i="22"/>
  <c r="XA11" i="22"/>
  <c r="XA35" i="22"/>
  <c r="TC134" i="22"/>
  <c r="XA7" i="22"/>
  <c r="XB80" i="22"/>
  <c r="XA122" i="22"/>
  <c r="XA249" i="22"/>
  <c r="TC286" i="22"/>
  <c r="SK227" i="22"/>
  <c r="XA244" i="22"/>
  <c r="XA259" i="22"/>
  <c r="XC82" i="22"/>
  <c r="XA248" i="22"/>
  <c r="XB204" i="22"/>
  <c r="XA147" i="22"/>
  <c r="XB210" i="22"/>
  <c r="XA59" i="22"/>
  <c r="XA8" i="22"/>
  <c r="XA212" i="22"/>
  <c r="XA266" i="22"/>
  <c r="XA13" i="22"/>
  <c r="XA40" i="22"/>
  <c r="TC133" i="22"/>
  <c r="SK193" i="22"/>
  <c r="XA86" i="22"/>
  <c r="TC131" i="22"/>
  <c r="XA169" i="22"/>
  <c r="SK183" i="22"/>
  <c r="SK308" i="22"/>
  <c r="SK196" i="22"/>
  <c r="XA118" i="22"/>
  <c r="SK305" i="22"/>
  <c r="XA267" i="22"/>
  <c r="XB247" i="22"/>
  <c r="XB265" i="22"/>
  <c r="XA116" i="22"/>
  <c r="SK222" i="22"/>
  <c r="XA17" i="22"/>
  <c r="SK181" i="22"/>
  <c r="TC282" i="22"/>
  <c r="XA270" i="22"/>
  <c r="XA19" i="22"/>
  <c r="XA85" i="22"/>
  <c r="XB105" i="22"/>
  <c r="XA237" i="22"/>
  <c r="XA150" i="22"/>
  <c r="XA253" i="22"/>
  <c r="SK178" i="22"/>
  <c r="XA56" i="22"/>
  <c r="SK182" i="22"/>
  <c r="XA57" i="22"/>
  <c r="XA92" i="22"/>
  <c r="XA245" i="22"/>
  <c r="TC285" i="22"/>
  <c r="XB91" i="22"/>
  <c r="XA21" i="22"/>
  <c r="XA77" i="22"/>
  <c r="TC281" i="22"/>
  <c r="XA48" i="22"/>
  <c r="XB83" i="22"/>
  <c r="TC287" i="22"/>
  <c r="XA252" i="22"/>
  <c r="SK309" i="22"/>
  <c r="XA60" i="22"/>
  <c r="XA49" i="22"/>
  <c r="XB53" i="22"/>
  <c r="XA160" i="22"/>
  <c r="SK317" i="22"/>
  <c r="SL298" i="22"/>
  <c r="XA250" i="22"/>
  <c r="XB161" i="22"/>
  <c r="SK320" i="22"/>
  <c r="XA25" i="22"/>
  <c r="XA78" i="22"/>
  <c r="SK232" i="22"/>
  <c r="XB201" i="22"/>
  <c r="XA43" i="22"/>
  <c r="XB273" i="22"/>
  <c r="XA242" i="22"/>
  <c r="XA166" i="22"/>
  <c r="XA167" i="22"/>
  <c r="XA9" i="22"/>
  <c r="XB104" i="22"/>
  <c r="SK174" i="22"/>
  <c r="XA205" i="22"/>
  <c r="SK240" i="22"/>
  <c r="XA103" i="22"/>
  <c r="XA54" i="22"/>
  <c r="XA149" i="22"/>
  <c r="XA66" i="22"/>
  <c r="SK175" i="22"/>
  <c r="XA62" i="22"/>
  <c r="XA20" i="22"/>
  <c r="XA246" i="22"/>
  <c r="XB123" i="22"/>
  <c r="XA41" i="22"/>
  <c r="TC127" i="22"/>
  <c r="SK195" i="22"/>
  <c r="SK228" i="22"/>
  <c r="XA61" i="22"/>
  <c r="SK191" i="22"/>
  <c r="TC129" i="22"/>
  <c r="SK300" i="22"/>
  <c r="XA145" i="22"/>
  <c r="XA94" i="22"/>
  <c r="XA52" i="22"/>
  <c r="XA33" i="22"/>
  <c r="XA55" i="22"/>
  <c r="XB319" i="22"/>
  <c r="XA271" i="22"/>
  <c r="SK304" i="22"/>
  <c r="XB235" i="22"/>
  <c r="SK185" i="22"/>
  <c r="XA10" i="22"/>
  <c r="XA264" i="22"/>
  <c r="XB106" i="22"/>
  <c r="XA206" i="22"/>
  <c r="XA31" i="22"/>
  <c r="XA126" i="22"/>
  <c r="XA99" i="22"/>
  <c r="XA213" i="22"/>
  <c r="XA152" i="22"/>
  <c r="TC288" i="22"/>
  <c r="XA71" i="22"/>
  <c r="TC215" i="22"/>
  <c r="XA153" i="22"/>
  <c r="SK234" i="22"/>
  <c r="SK301" i="22"/>
  <c r="SK294" i="22"/>
  <c r="XA254" i="22"/>
  <c r="SK184" i="22"/>
  <c r="SK224" i="22"/>
  <c r="XB36" i="22"/>
  <c r="TC283" i="22"/>
  <c r="XB146" i="22"/>
  <c r="XA111" i="22"/>
  <c r="XA72" i="22"/>
  <c r="XB42" i="22"/>
  <c r="XA44" i="22"/>
  <c r="XA76" i="22"/>
  <c r="XA158" i="22"/>
  <c r="XA34" i="22"/>
  <c r="SK172" i="22"/>
  <c r="XA156" i="22"/>
  <c r="XA119" i="22"/>
  <c r="TC289" i="22"/>
  <c r="XA98" i="22"/>
  <c r="XA16" i="22"/>
  <c r="SK236" i="22"/>
  <c r="SK189" i="22"/>
  <c r="TC136" i="22"/>
  <c r="SK295" i="22"/>
  <c r="XB177" i="22"/>
  <c r="XB68" i="22"/>
  <c r="TC290" i="22"/>
  <c r="TC143" i="22"/>
  <c r="TC138" i="22"/>
  <c r="TC132" i="22"/>
  <c r="XA45" i="22"/>
  <c r="XA203" i="22"/>
  <c r="TC218" i="22"/>
  <c r="XA64" i="22"/>
  <c r="XB208" i="22"/>
  <c r="SK229" i="22"/>
  <c r="XB101" i="22"/>
  <c r="SK179" i="22"/>
  <c r="XB79" i="22"/>
  <c r="XA47" i="22"/>
  <c r="XA74" i="22"/>
  <c r="TC130" i="22"/>
  <c r="XA70" i="22"/>
  <c r="XA58" i="22"/>
  <c r="XA209" i="22"/>
  <c r="SK311" i="22"/>
  <c r="XA260" i="22"/>
  <c r="SK226" i="22"/>
  <c r="SK306" i="22"/>
  <c r="XA262" i="22"/>
  <c r="XA28" i="22"/>
  <c r="XA214" i="22"/>
  <c r="XA93" i="22"/>
  <c r="SK225" i="22"/>
  <c r="XA148" i="22"/>
  <c r="XA63" i="22"/>
  <c r="SK220" i="22"/>
  <c r="XA263" i="22"/>
  <c r="XA114" i="22"/>
  <c r="SK302" i="22"/>
  <c r="XA125" i="22"/>
  <c r="XB38" i="22"/>
  <c r="XB50" i="22"/>
  <c r="XA258" i="22"/>
  <c r="SK223" i="22"/>
  <c r="XA176" i="22"/>
  <c r="TC140" i="22"/>
  <c r="XA27" i="22"/>
  <c r="SK180" i="22"/>
  <c r="XA6" i="22"/>
  <c r="SK303" i="22"/>
  <c r="TC291" i="22"/>
  <c r="TC135" i="22"/>
  <c r="XA39" i="22"/>
  <c r="XA37" i="22"/>
  <c r="SK314" i="22"/>
  <c r="XA251" i="22"/>
  <c r="TC292" i="22"/>
  <c r="XA69" i="22"/>
  <c r="XA187" i="22"/>
  <c r="TC139" i="22"/>
  <c r="TC137" i="22"/>
  <c r="SK299" i="22"/>
  <c r="XB67" i="22"/>
  <c r="SK197" i="22"/>
  <c r="TC141" i="22"/>
  <c r="XA51" i="22"/>
  <c r="SK312" i="22"/>
  <c r="SK313" i="22"/>
  <c r="XA107" i="22"/>
  <c r="SK200" i="22"/>
  <c r="SK219" i="22"/>
  <c r="SK293" i="22"/>
  <c r="XA81" i="22"/>
  <c r="XA18" i="22"/>
  <c r="SK221" i="22"/>
  <c r="XA202" i="22"/>
  <c r="SK173" i="22"/>
  <c r="XB88" i="22"/>
  <c r="XA112" i="22"/>
  <c r="TC217" i="22"/>
  <c r="XA14" i="22"/>
  <c r="SK315" i="22"/>
  <c r="XA75" i="22"/>
  <c r="XA238" i="22"/>
  <c r="XA151" i="22"/>
  <c r="XA46" i="22"/>
  <c r="XA211" i="22"/>
  <c r="SK322" i="22"/>
  <c r="XA26" i="22"/>
  <c r="SK296" i="22"/>
  <c r="XA256" i="22"/>
  <c r="SK233" i="22"/>
  <c r="XA22" i="22"/>
  <c r="XB100" i="22"/>
  <c r="XA115" i="22"/>
  <c r="XA110" i="22"/>
  <c r="TC216" i="22"/>
  <c r="SK194" i="22"/>
  <c r="SK190" i="22"/>
  <c r="SK321" i="22"/>
  <c r="SK297" i="22"/>
  <c r="SK316" i="22"/>
  <c r="XA162" i="22"/>
  <c r="XA84" i="22"/>
  <c r="XA255" i="22"/>
  <c r="XA95" i="22"/>
  <c r="XB241" i="22"/>
  <c r="XA171" i="22"/>
  <c r="XA65" i="22"/>
  <c r="XA268" i="22"/>
  <c r="XA5" i="22"/>
  <c r="SK307" i="22"/>
  <c r="SK279" i="22" l="1"/>
  <c r="SK277" i="22"/>
  <c r="SK275" i="22"/>
  <c r="SK280" i="22"/>
  <c r="SK274" i="22"/>
  <c r="SK278" i="22"/>
  <c r="SK276" i="22"/>
  <c r="SK243" i="22"/>
  <c r="XB89" i="22"/>
  <c r="XB90" i="22"/>
  <c r="XC97" i="22"/>
  <c r="XB165" i="22"/>
  <c r="XB109" i="22"/>
  <c r="XB113" i="22"/>
  <c r="XB96" i="22"/>
  <c r="XB257" i="22"/>
  <c r="TD216" i="22"/>
  <c r="SL322" i="22"/>
  <c r="XB14" i="22"/>
  <c r="XB81" i="22"/>
  <c r="TD141" i="22"/>
  <c r="XB69" i="22"/>
  <c r="XB125" i="22"/>
  <c r="XB93" i="22"/>
  <c r="TD130" i="22"/>
  <c r="XB64" i="22"/>
  <c r="XB16" i="22"/>
  <c r="XB76" i="22"/>
  <c r="XB72" i="22"/>
  <c r="TD283" i="22"/>
  <c r="XB254" i="22"/>
  <c r="SL234" i="22"/>
  <c r="XB126" i="22"/>
  <c r="SL304" i="22"/>
  <c r="SL191" i="22"/>
  <c r="XB246" i="22"/>
  <c r="XB149" i="22"/>
  <c r="XB167" i="22"/>
  <c r="SL232" i="22"/>
  <c r="XB60" i="22"/>
  <c r="TD281" i="22"/>
  <c r="SL182" i="22"/>
  <c r="XB150" i="22"/>
  <c r="XB17" i="22"/>
  <c r="XC247" i="22"/>
  <c r="XB169" i="22"/>
  <c r="XB266" i="22"/>
  <c r="XC210" i="22"/>
  <c r="TD286" i="22"/>
  <c r="SL186" i="22"/>
  <c r="XB29" i="22"/>
  <c r="XC241" i="22"/>
  <c r="XB75" i="22"/>
  <c r="XB202" i="22"/>
  <c r="SL313" i="22"/>
  <c r="TD137" i="22"/>
  <c r="XB39" i="22"/>
  <c r="SL223" i="22"/>
  <c r="SL302" i="22"/>
  <c r="XB214" i="22"/>
  <c r="XB209" i="22"/>
  <c r="TD218" i="22"/>
  <c r="TD290" i="22"/>
  <c r="XB98" i="22"/>
  <c r="XB44" i="22"/>
  <c r="SL294" i="22"/>
  <c r="XB152" i="22"/>
  <c r="XB10" i="22"/>
  <c r="XB33" i="22"/>
  <c r="XB61" i="22"/>
  <c r="XB54" i="22"/>
  <c r="XB166" i="22"/>
  <c r="XB78" i="22"/>
  <c r="XB77" i="22"/>
  <c r="XB56" i="22"/>
  <c r="XB270" i="22"/>
  <c r="XB267" i="22"/>
  <c r="TD131" i="22"/>
  <c r="XB212" i="22"/>
  <c r="XB259" i="22"/>
  <c r="TD134" i="22"/>
  <c r="XB117" i="22"/>
  <c r="XB30" i="22"/>
  <c r="XB170" i="22"/>
  <c r="XB155" i="22"/>
  <c r="XC124" i="22"/>
  <c r="XC120" i="22"/>
  <c r="XB164" i="22"/>
  <c r="SL199" i="22"/>
  <c r="XB15" i="22"/>
  <c r="XB5" i="22"/>
  <c r="XB95" i="22"/>
  <c r="XB211" i="22"/>
  <c r="TD217" i="22"/>
  <c r="SL293" i="22"/>
  <c r="SL197" i="22"/>
  <c r="TD292" i="22"/>
  <c r="XB63" i="22"/>
  <c r="SL306" i="22"/>
  <c r="XB74" i="22"/>
  <c r="XC101" i="22"/>
  <c r="TD132" i="22"/>
  <c r="TD136" i="22"/>
  <c r="SL172" i="22"/>
  <c r="XB111" i="22"/>
  <c r="XC36" i="22"/>
  <c r="XB153" i="22"/>
  <c r="XB31" i="22"/>
  <c r="XB271" i="22"/>
  <c r="XB145" i="22"/>
  <c r="TD127" i="22"/>
  <c r="SL174" i="22"/>
  <c r="XB43" i="22"/>
  <c r="XB250" i="22"/>
  <c r="SL309" i="22"/>
  <c r="XC83" i="22"/>
  <c r="XB245" i="22"/>
  <c r="XB237" i="22"/>
  <c r="SL222" i="22"/>
  <c r="SL308" i="22"/>
  <c r="TD133" i="22"/>
  <c r="XB147" i="22"/>
  <c r="XB249" i="22"/>
  <c r="SL230" i="22"/>
  <c r="SL321" i="22"/>
  <c r="XB110" i="22"/>
  <c r="XB255" i="22"/>
  <c r="XB256" i="22"/>
  <c r="XB46" i="22"/>
  <c r="XB112" i="22"/>
  <c r="SL219" i="22"/>
  <c r="XB251" i="22"/>
  <c r="TD291" i="22"/>
  <c r="TD140" i="22"/>
  <c r="XB148" i="22"/>
  <c r="SL226" i="22"/>
  <c r="XB47" i="22"/>
  <c r="TD138" i="22"/>
  <c r="XC68" i="22"/>
  <c r="SL189" i="22"/>
  <c r="XB34" i="22"/>
  <c r="XC42" i="22"/>
  <c r="SL224" i="22"/>
  <c r="TD215" i="22"/>
  <c r="XB206" i="22"/>
  <c r="XB52" i="22"/>
  <c r="SL228" i="22"/>
  <c r="XB20" i="22"/>
  <c r="XB103" i="22"/>
  <c r="XC104" i="22"/>
  <c r="XC53" i="22"/>
  <c r="XB92" i="22"/>
  <c r="TD282" i="22"/>
  <c r="SL305" i="22"/>
  <c r="XB86" i="22"/>
  <c r="XB8" i="22"/>
  <c r="XC204" i="22"/>
  <c r="XB122" i="22"/>
  <c r="XB157" i="22"/>
  <c r="XB23" i="22"/>
  <c r="XC32" i="22"/>
  <c r="XC163" i="22"/>
  <c r="XB87" i="22"/>
  <c r="XB207" i="22"/>
  <c r="XB12" i="22"/>
  <c r="XB24" i="22"/>
  <c r="SL231" i="22"/>
  <c r="SL239" i="22"/>
  <c r="XB162" i="22"/>
  <c r="SL190" i="22"/>
  <c r="XB65" i="22"/>
  <c r="XB115" i="22"/>
  <c r="SL315" i="22"/>
  <c r="SL221" i="22"/>
  <c r="SL312" i="22"/>
  <c r="TD139" i="22"/>
  <c r="TD135" i="22"/>
  <c r="SL180" i="22"/>
  <c r="XB114" i="22"/>
  <c r="XB28" i="22"/>
  <c r="XB58" i="22"/>
  <c r="SL229" i="22"/>
  <c r="XB203" i="22"/>
  <c r="TD289" i="22"/>
  <c r="SL301" i="22"/>
  <c r="XB213" i="22"/>
  <c r="SL185" i="22"/>
  <c r="XC319" i="22"/>
  <c r="SL300" i="22"/>
  <c r="XB41" i="22"/>
  <c r="SL175" i="22"/>
  <c r="XB242" i="22"/>
  <c r="XB25" i="22"/>
  <c r="SM298" i="22"/>
  <c r="XB21" i="22"/>
  <c r="SL178" i="22"/>
  <c r="XC105" i="22"/>
  <c r="XB116" i="22"/>
  <c r="SL183" i="22"/>
  <c r="XB40" i="22"/>
  <c r="XB244" i="22"/>
  <c r="XB35" i="22"/>
  <c r="XB102" i="22"/>
  <c r="XB268" i="22"/>
  <c r="XB26" i="22"/>
  <c r="SL194" i="22"/>
  <c r="XB171" i="22"/>
  <c r="SL297" i="22"/>
  <c r="XC100" i="22"/>
  <c r="XC88" i="22"/>
  <c r="SL200" i="22"/>
  <c r="XB187" i="22"/>
  <c r="XB27" i="22"/>
  <c r="XB258" i="22"/>
  <c r="XC38" i="22"/>
  <c r="SL225" i="22"/>
  <c r="XB70" i="22"/>
  <c r="SL236" i="22"/>
  <c r="SL184" i="22"/>
  <c r="XB71" i="22"/>
  <c r="XC106" i="22"/>
  <c r="XB55" i="22"/>
  <c r="TD129" i="22"/>
  <c r="XC123" i="22"/>
  <c r="XB66" i="22"/>
  <c r="XB9" i="22"/>
  <c r="XC273" i="22"/>
  <c r="XC201" i="22"/>
  <c r="SL317" i="22"/>
  <c r="XB252" i="22"/>
  <c r="XB57" i="22"/>
  <c r="XB85" i="22"/>
  <c r="XB118" i="22"/>
  <c r="XB13" i="22"/>
  <c r="XB248" i="22"/>
  <c r="XC80" i="22"/>
  <c r="XB11" i="22"/>
  <c r="XC121" i="22"/>
  <c r="XC261" i="22"/>
  <c r="TD144" i="22"/>
  <c r="SL310" i="22"/>
  <c r="XB108" i="22"/>
  <c r="XB154" i="22"/>
  <c r="XD73" i="22"/>
  <c r="XB168" i="22"/>
  <c r="SL192" i="22"/>
  <c r="XB22" i="22"/>
  <c r="SL233" i="22"/>
  <c r="SL316" i="22"/>
  <c r="SL307" i="22"/>
  <c r="XB84" i="22"/>
  <c r="SL296" i="22"/>
  <c r="XB151" i="22"/>
  <c r="XB18" i="22"/>
  <c r="XB51" i="22"/>
  <c r="XC67" i="22"/>
  <c r="SL314" i="22"/>
  <c r="SL303" i="22"/>
  <c r="XB263" i="22"/>
  <c r="XB262" i="22"/>
  <c r="XB260" i="22"/>
  <c r="XC79" i="22"/>
  <c r="XC208" i="22"/>
  <c r="TD143" i="22"/>
  <c r="XC177" i="22"/>
  <c r="XB119" i="22"/>
  <c r="XB158" i="22"/>
  <c r="XC146" i="22"/>
  <c r="XB99" i="22"/>
  <c r="XC235" i="22"/>
  <c r="XB94" i="22"/>
  <c r="SL195" i="22"/>
  <c r="SL240" i="22"/>
  <c r="SL320" i="22"/>
  <c r="XB49" i="22"/>
  <c r="XB48" i="22"/>
  <c r="XC91" i="22"/>
  <c r="XB253" i="22"/>
  <c r="SL181" i="22"/>
  <c r="XC265" i="22"/>
  <c r="SL193" i="22"/>
  <c r="XB59" i="22"/>
  <c r="SL227" i="22"/>
  <c r="TD284" i="22"/>
  <c r="XB238" i="22"/>
  <c r="SL173" i="22"/>
  <c r="XB107" i="22"/>
  <c r="SL299" i="22"/>
  <c r="XB37" i="22"/>
  <c r="XB6" i="22"/>
  <c r="XB176" i="22"/>
  <c r="XC50" i="22"/>
  <c r="SL220" i="22"/>
  <c r="SL311" i="22"/>
  <c r="SL179" i="22"/>
  <c r="XB45" i="22"/>
  <c r="SL295" i="22"/>
  <c r="XB156" i="22"/>
  <c r="TD288" i="22"/>
  <c r="XB264" i="22"/>
  <c r="XB62" i="22"/>
  <c r="XB205" i="22"/>
  <c r="XC161" i="22"/>
  <c r="XB160" i="22"/>
  <c r="TD287" i="22"/>
  <c r="TD285" i="22"/>
  <c r="XB19" i="22"/>
  <c r="SL196" i="22"/>
  <c r="XD82" i="22"/>
  <c r="XB7" i="22"/>
  <c r="SL198" i="22"/>
  <c r="XB188" i="22"/>
  <c r="XB272" i="22"/>
  <c r="XB159" i="22"/>
  <c r="TD142" i="22"/>
  <c r="TD128" i="22"/>
  <c r="XC269" i="22"/>
  <c r="SL280" i="22" l="1"/>
  <c r="SL276" i="22"/>
  <c r="SL275" i="22"/>
  <c r="SL278" i="22"/>
  <c r="SL277" i="22"/>
  <c r="SL274" i="22"/>
  <c r="SL279" i="22"/>
  <c r="SL243" i="22"/>
  <c r="XC89" i="22"/>
  <c r="XD97" i="22"/>
  <c r="XC90" i="22"/>
  <c r="XC165" i="22"/>
  <c r="XC109" i="22"/>
  <c r="XC257" i="22"/>
  <c r="XC96" i="22"/>
  <c r="XC113" i="22"/>
  <c r="XD50" i="22"/>
  <c r="XD235" i="22"/>
  <c r="TE128" i="22"/>
  <c r="XC159" i="22"/>
  <c r="SM196" i="22"/>
  <c r="XC160" i="22"/>
  <c r="XC62" i="22"/>
  <c r="TE288" i="22"/>
  <c r="SM179" i="22"/>
  <c r="XC176" i="22"/>
  <c r="XC107" i="22"/>
  <c r="TE284" i="22"/>
  <c r="XC48" i="22"/>
  <c r="XC99" i="22"/>
  <c r="XC119" i="22"/>
  <c r="XC168" i="22"/>
  <c r="XC11" i="22"/>
  <c r="XC9" i="22"/>
  <c r="XD319" i="22"/>
  <c r="SM180" i="22"/>
  <c r="SM221" i="22"/>
  <c r="SM231" i="22"/>
  <c r="XC87" i="22"/>
  <c r="SM309" i="22"/>
  <c r="TE285" i="22"/>
  <c r="XC37" i="22"/>
  <c r="XC272" i="22"/>
  <c r="XC7" i="22"/>
  <c r="XC19" i="22"/>
  <c r="XD177" i="22"/>
  <c r="XD80" i="22"/>
  <c r="SM317" i="22"/>
  <c r="XC66" i="22"/>
  <c r="XD38" i="22"/>
  <c r="XC35" i="22"/>
  <c r="SM185" i="22"/>
  <c r="TE289" i="22"/>
  <c r="XC28" i="22"/>
  <c r="TE135" i="22"/>
  <c r="SM315" i="22"/>
  <c r="SM190" i="22"/>
  <c r="XC24" i="22"/>
  <c r="XC122" i="22"/>
  <c r="XD53" i="22"/>
  <c r="TE215" i="22"/>
  <c r="SM189" i="22"/>
  <c r="SM226" i="22"/>
  <c r="TE291" i="22"/>
  <c r="XC112" i="22"/>
  <c r="XC110" i="22"/>
  <c r="XC147" i="22"/>
  <c r="XC237" i="22"/>
  <c r="XC250" i="22"/>
  <c r="TE127" i="22"/>
  <c r="XC153" i="22"/>
  <c r="TE136" i="22"/>
  <c r="SM306" i="22"/>
  <c r="TE217" i="22"/>
  <c r="XC15" i="22"/>
  <c r="XD124" i="22"/>
  <c r="XC212" i="22"/>
  <c r="XC56" i="22"/>
  <c r="XC166" i="22"/>
  <c r="XC33" i="22"/>
  <c r="XC44" i="22"/>
  <c r="XC209" i="22"/>
  <c r="XC202" i="22"/>
  <c r="XC29" i="22"/>
  <c r="XC266" i="22"/>
  <c r="XC150" i="22"/>
  <c r="SM232" i="22"/>
  <c r="SM191" i="22"/>
  <c r="SM234" i="22"/>
  <c r="XC76" i="22"/>
  <c r="TE130" i="22"/>
  <c r="XC81" i="22"/>
  <c r="TE142" i="22"/>
  <c r="XC59" i="22"/>
  <c r="XD161" i="22"/>
  <c r="XC156" i="22"/>
  <c r="SM311" i="22"/>
  <c r="XC6" i="22"/>
  <c r="SM173" i="22"/>
  <c r="SM227" i="22"/>
  <c r="SM181" i="22"/>
  <c r="XC49" i="22"/>
  <c r="SM195" i="22"/>
  <c r="XC260" i="22"/>
  <c r="SM303" i="22"/>
  <c r="XC18" i="22"/>
  <c r="XC84" i="22"/>
  <c r="XC22" i="22"/>
  <c r="XE73" i="22"/>
  <c r="TE144" i="22"/>
  <c r="XC118" i="22"/>
  <c r="XD106" i="22"/>
  <c r="SM236" i="22"/>
  <c r="XC187" i="22"/>
  <c r="SM194" i="22"/>
  <c r="XC116" i="22"/>
  <c r="SM175" i="22"/>
  <c r="XD163" i="22"/>
  <c r="SM305" i="22"/>
  <c r="XC20" i="22"/>
  <c r="XD146" i="22"/>
  <c r="XC262" i="22"/>
  <c r="SM314" i="22"/>
  <c r="SM307" i="22"/>
  <c r="SM192" i="22"/>
  <c r="XC154" i="22"/>
  <c r="XD201" i="22"/>
  <c r="XD100" i="22"/>
  <c r="XD105" i="22"/>
  <c r="XC12" i="22"/>
  <c r="XD204" i="22"/>
  <c r="XD68" i="22"/>
  <c r="XC148" i="22"/>
  <c r="XC251" i="22"/>
  <c r="XC46" i="22"/>
  <c r="SM321" i="22"/>
  <c r="XC245" i="22"/>
  <c r="XC43" i="22"/>
  <c r="XC145" i="22"/>
  <c r="XD36" i="22"/>
  <c r="TE132" i="22"/>
  <c r="XC63" i="22"/>
  <c r="TE292" i="22"/>
  <c r="XC211" i="22"/>
  <c r="SM199" i="22"/>
  <c r="XC155" i="22"/>
  <c r="XC117" i="22"/>
  <c r="TE131" i="22"/>
  <c r="XC77" i="22"/>
  <c r="XC54" i="22"/>
  <c r="XC10" i="22"/>
  <c r="XC98" i="22"/>
  <c r="XC214" i="22"/>
  <c r="XC39" i="22"/>
  <c r="XC75" i="22"/>
  <c r="SM186" i="22"/>
  <c r="XC169" i="22"/>
  <c r="SM182" i="22"/>
  <c r="XC167" i="22"/>
  <c r="XC254" i="22"/>
  <c r="XC16" i="22"/>
  <c r="XC14" i="22"/>
  <c r="SM220" i="22"/>
  <c r="XC253" i="22"/>
  <c r="SM320" i="22"/>
  <c r="XC94" i="22"/>
  <c r="TE143" i="22"/>
  <c r="XC151" i="22"/>
  <c r="XD261" i="22"/>
  <c r="XC248" i="22"/>
  <c r="XC85" i="22"/>
  <c r="XD123" i="22"/>
  <c r="XC71" i="22"/>
  <c r="XC258" i="22"/>
  <c r="SM200" i="22"/>
  <c r="XC26" i="22"/>
  <c r="XC244" i="22"/>
  <c r="SN298" i="22"/>
  <c r="XC41" i="22"/>
  <c r="XC213" i="22"/>
  <c r="XC203" i="22"/>
  <c r="XC114" i="22"/>
  <c r="TE139" i="22"/>
  <c r="XC162" i="22"/>
  <c r="XD32" i="22"/>
  <c r="TE282" i="22"/>
  <c r="SM228" i="22"/>
  <c r="SM224" i="22"/>
  <c r="TE133" i="22"/>
  <c r="XE82" i="22"/>
  <c r="XD91" i="22"/>
  <c r="XC158" i="22"/>
  <c r="XD67" i="22"/>
  <c r="SM316" i="22"/>
  <c r="XC108" i="22"/>
  <c r="XD273" i="22"/>
  <c r="TE129" i="22"/>
  <c r="SM184" i="22"/>
  <c r="XC70" i="22"/>
  <c r="XC27" i="22"/>
  <c r="SM297" i="22"/>
  <c r="XC40" i="22"/>
  <c r="XC25" i="22"/>
  <c r="SM229" i="22"/>
  <c r="SM312" i="22"/>
  <c r="XC115" i="22"/>
  <c r="XC207" i="22"/>
  <c r="XC23" i="22"/>
  <c r="XC8" i="22"/>
  <c r="XC92" i="22"/>
  <c r="XD42" i="22"/>
  <c r="TE138" i="22"/>
  <c r="XC256" i="22"/>
  <c r="SM230" i="22"/>
  <c r="XD83" i="22"/>
  <c r="SM174" i="22"/>
  <c r="XC271" i="22"/>
  <c r="XC111" i="22"/>
  <c r="XD101" i="22"/>
  <c r="SM197" i="22"/>
  <c r="XC95" i="22"/>
  <c r="XC164" i="22"/>
  <c r="XC170" i="22"/>
  <c r="TE134" i="22"/>
  <c r="XC267" i="22"/>
  <c r="XC152" i="22"/>
  <c r="TE290" i="22"/>
  <c r="SM302" i="22"/>
  <c r="TE137" i="22"/>
  <c r="TE286" i="22"/>
  <c r="XD247" i="22"/>
  <c r="TE281" i="22"/>
  <c r="XC149" i="22"/>
  <c r="SM304" i="22"/>
  <c r="TE283" i="22"/>
  <c r="XC93" i="22"/>
  <c r="XC69" i="22"/>
  <c r="SM322" i="22"/>
  <c r="XC188" i="22"/>
  <c r="SM295" i="22"/>
  <c r="XC238" i="22"/>
  <c r="TE287" i="22"/>
  <c r="XC264" i="22"/>
  <c r="SM299" i="22"/>
  <c r="SM193" i="22"/>
  <c r="XD208" i="22"/>
  <c r="XC263" i="22"/>
  <c r="SM296" i="22"/>
  <c r="XD121" i="22"/>
  <c r="XC13" i="22"/>
  <c r="XC57" i="22"/>
  <c r="XD88" i="22"/>
  <c r="XC268" i="22"/>
  <c r="SM178" i="22"/>
  <c r="SM300" i="22"/>
  <c r="SM301" i="22"/>
  <c r="SM239" i="22"/>
  <c r="XD104" i="22"/>
  <c r="XC52" i="22"/>
  <c r="SM308" i="22"/>
  <c r="XD269" i="22"/>
  <c r="XC205" i="22"/>
  <c r="XC45" i="22"/>
  <c r="SM240" i="22"/>
  <c r="SM198" i="22"/>
  <c r="XD265" i="22"/>
  <c r="XD79" i="22"/>
  <c r="XC51" i="22"/>
  <c r="SM233" i="22"/>
  <c r="SM310" i="22"/>
  <c r="XC252" i="22"/>
  <c r="XC55" i="22"/>
  <c r="SM225" i="22"/>
  <c r="XC171" i="22"/>
  <c r="XC102" i="22"/>
  <c r="SM183" i="22"/>
  <c r="XC21" i="22"/>
  <c r="XC242" i="22"/>
  <c r="XC58" i="22"/>
  <c r="XC65" i="22"/>
  <c r="XC157" i="22"/>
  <c r="XC86" i="22"/>
  <c r="XC103" i="22"/>
  <c r="XC206" i="22"/>
  <c r="XC34" i="22"/>
  <c r="XC47" i="22"/>
  <c r="TE140" i="22"/>
  <c r="SM219" i="22"/>
  <c r="XC255" i="22"/>
  <c r="XC249" i="22"/>
  <c r="SM222" i="22"/>
  <c r="XC31" i="22"/>
  <c r="SM172" i="22"/>
  <c r="XC74" i="22"/>
  <c r="SM293" i="22"/>
  <c r="XC5" i="22"/>
  <c r="XD120" i="22"/>
  <c r="XC30" i="22"/>
  <c r="XC259" i="22"/>
  <c r="XC270" i="22"/>
  <c r="XC78" i="22"/>
  <c r="XC61" i="22"/>
  <c r="SM294" i="22"/>
  <c r="TE218" i="22"/>
  <c r="SM223" i="22"/>
  <c r="SM313" i="22"/>
  <c r="XD241" i="22"/>
  <c r="XD210" i="22"/>
  <c r="XC17" i="22"/>
  <c r="XC60" i="22"/>
  <c r="XC246" i="22"/>
  <c r="XC126" i="22"/>
  <c r="XC72" i="22"/>
  <c r="XC64" i="22"/>
  <c r="XC125" i="22"/>
  <c r="TE141" i="22"/>
  <c r="TE216" i="22"/>
  <c r="SM278" i="22" l="1"/>
  <c r="SM279" i="22"/>
  <c r="SM275" i="22"/>
  <c r="SM274" i="22"/>
  <c r="SM276" i="22"/>
  <c r="SM277" i="22"/>
  <c r="SM280" i="22"/>
  <c r="SM243" i="22"/>
  <c r="XD89" i="22"/>
  <c r="XD90" i="22"/>
  <c r="XE97" i="22"/>
  <c r="XD165" i="22"/>
  <c r="XD109" i="22"/>
  <c r="XD113" i="22"/>
  <c r="XD96" i="22"/>
  <c r="XD257" i="22"/>
  <c r="XD126" i="22"/>
  <c r="XE210" i="22"/>
  <c r="XD270" i="22"/>
  <c r="SN172" i="22"/>
  <c r="XD47" i="22"/>
  <c r="XD242" i="22"/>
  <c r="XD252" i="22"/>
  <c r="SN240" i="22"/>
  <c r="XD52" i="22"/>
  <c r="SN296" i="22"/>
  <c r="XD238" i="22"/>
  <c r="SN304" i="22"/>
  <c r="TF290" i="22"/>
  <c r="XD95" i="22"/>
  <c r="SN230" i="22"/>
  <c r="XD23" i="22"/>
  <c r="XD27" i="22"/>
  <c r="TF133" i="22"/>
  <c r="XD114" i="22"/>
  <c r="SO298" i="22"/>
  <c r="XD85" i="22"/>
  <c r="SN220" i="22"/>
  <c r="XD75" i="22"/>
  <c r="XD117" i="22"/>
  <c r="XD145" i="22"/>
  <c r="SN307" i="22"/>
  <c r="XD116" i="22"/>
  <c r="XE106" i="22"/>
  <c r="XD260" i="22"/>
  <c r="SN311" i="22"/>
  <c r="TF130" i="22"/>
  <c r="XD202" i="22"/>
  <c r="XD33" i="22"/>
  <c r="XD110" i="22"/>
  <c r="XD24" i="22"/>
  <c r="XD35" i="22"/>
  <c r="XD87" i="22"/>
  <c r="XD246" i="22"/>
  <c r="XD259" i="22"/>
  <c r="XD31" i="22"/>
  <c r="XD34" i="22"/>
  <c r="XD21" i="22"/>
  <c r="SN310" i="22"/>
  <c r="XE79" i="22"/>
  <c r="XE104" i="22"/>
  <c r="XD57" i="22"/>
  <c r="XD264" i="22"/>
  <c r="XD93" i="22"/>
  <c r="TF134" i="22"/>
  <c r="XD271" i="22"/>
  <c r="XD207" i="22"/>
  <c r="XD70" i="22"/>
  <c r="XD158" i="22"/>
  <c r="XD203" i="22"/>
  <c r="XD94" i="22"/>
  <c r="XD16" i="22"/>
  <c r="XD39" i="22"/>
  <c r="XD155" i="22"/>
  <c r="XD43" i="22"/>
  <c r="XD12" i="22"/>
  <c r="XE201" i="22"/>
  <c r="SN305" i="22"/>
  <c r="XD118" i="22"/>
  <c r="TF142" i="22"/>
  <c r="XD150" i="22"/>
  <c r="XD166" i="22"/>
  <c r="XE124" i="22"/>
  <c r="XD250" i="22"/>
  <c r="TF215" i="22"/>
  <c r="TF289" i="22"/>
  <c r="XE80" i="22"/>
  <c r="XD7" i="22"/>
  <c r="SN231" i="22"/>
  <c r="XE319" i="22"/>
  <c r="XD119" i="22"/>
  <c r="TF284" i="22"/>
  <c r="TF288" i="22"/>
  <c r="XD159" i="22"/>
  <c r="SN294" i="22"/>
  <c r="SN293" i="22"/>
  <c r="XD255" i="22"/>
  <c r="XD157" i="22"/>
  <c r="SN300" i="22"/>
  <c r="XD263" i="22"/>
  <c r="SN295" i="22"/>
  <c r="XD149" i="22"/>
  <c r="XD152" i="22"/>
  <c r="SN197" i="22"/>
  <c r="XD256" i="22"/>
  <c r="XE42" i="22"/>
  <c r="XD25" i="22"/>
  <c r="XD108" i="22"/>
  <c r="SN224" i="22"/>
  <c r="XE32" i="22"/>
  <c r="XD244" i="22"/>
  <c r="XD248" i="22"/>
  <c r="SN182" i="22"/>
  <c r="XD54" i="22"/>
  <c r="XD63" i="22"/>
  <c r="XD251" i="22"/>
  <c r="SN314" i="22"/>
  <c r="SN194" i="22"/>
  <c r="XD84" i="22"/>
  <c r="SN227" i="22"/>
  <c r="XD156" i="22"/>
  <c r="XD76" i="22"/>
  <c r="SN306" i="22"/>
  <c r="XD112" i="22"/>
  <c r="SN190" i="22"/>
  <c r="TF285" i="22"/>
  <c r="XD125" i="22"/>
  <c r="XE241" i="22"/>
  <c r="XD60" i="22"/>
  <c r="XD61" i="22"/>
  <c r="SN219" i="22"/>
  <c r="XD65" i="22"/>
  <c r="SN225" i="22"/>
  <c r="XD45" i="22"/>
  <c r="XE269" i="22"/>
  <c r="SN178" i="22"/>
  <c r="XE208" i="22"/>
  <c r="XD188" i="22"/>
  <c r="TF281" i="22"/>
  <c r="XD115" i="22"/>
  <c r="SN184" i="22"/>
  <c r="XE91" i="22"/>
  <c r="XD162" i="22"/>
  <c r="XD26" i="22"/>
  <c r="SN320" i="22"/>
  <c r="XD254" i="22"/>
  <c r="XD214" i="22"/>
  <c r="SN199" i="22"/>
  <c r="XD245" i="22"/>
  <c r="XD154" i="22"/>
  <c r="XD187" i="22"/>
  <c r="XD18" i="22"/>
  <c r="SN173" i="22"/>
  <c r="XE161" i="22"/>
  <c r="SN234" i="22"/>
  <c r="XD209" i="22"/>
  <c r="XD15" i="22"/>
  <c r="XD237" i="22"/>
  <c r="XE53" i="22"/>
  <c r="SN185" i="22"/>
  <c r="XE38" i="22"/>
  <c r="XE177" i="22"/>
  <c r="XD272" i="22"/>
  <c r="SN221" i="22"/>
  <c r="XD11" i="22"/>
  <c r="XD99" i="22"/>
  <c r="XD107" i="22"/>
  <c r="XD62" i="22"/>
  <c r="TF128" i="22"/>
  <c r="XD64" i="22"/>
  <c r="SN313" i="22"/>
  <c r="XD30" i="22"/>
  <c r="XD206" i="22"/>
  <c r="SN183" i="22"/>
  <c r="SN233" i="22"/>
  <c r="XE265" i="22"/>
  <c r="SN239" i="22"/>
  <c r="XD13" i="22"/>
  <c r="TF287" i="22"/>
  <c r="TF137" i="22"/>
  <c r="XD170" i="22"/>
  <c r="SN174" i="22"/>
  <c r="XD92" i="22"/>
  <c r="XD40" i="22"/>
  <c r="SN228" i="22"/>
  <c r="XD213" i="22"/>
  <c r="XD71" i="22"/>
  <c r="XE261" i="22"/>
  <c r="XD14" i="22"/>
  <c r="XD169" i="22"/>
  <c r="XD77" i="22"/>
  <c r="TF132" i="22"/>
  <c r="XD148" i="22"/>
  <c r="XD262" i="22"/>
  <c r="XE163" i="22"/>
  <c r="TF144" i="22"/>
  <c r="SN195" i="22"/>
  <c r="XD81" i="22"/>
  <c r="XD266" i="22"/>
  <c r="XD56" i="22"/>
  <c r="TF136" i="22"/>
  <c r="TF291" i="22"/>
  <c r="SN315" i="22"/>
  <c r="SN309" i="22"/>
  <c r="TF216" i="22"/>
  <c r="XD17" i="22"/>
  <c r="XD78" i="22"/>
  <c r="XE120" i="22"/>
  <c r="SN222" i="22"/>
  <c r="XD103" i="22"/>
  <c r="XD55" i="22"/>
  <c r="SN198" i="22"/>
  <c r="SN308" i="22"/>
  <c r="XD268" i="22"/>
  <c r="XE121" i="22"/>
  <c r="TF283" i="22"/>
  <c r="XE247" i="22"/>
  <c r="XD8" i="22"/>
  <c r="SN297" i="22"/>
  <c r="SN316" i="22"/>
  <c r="XD41" i="22"/>
  <c r="XD151" i="22"/>
  <c r="XD98" i="22"/>
  <c r="XD211" i="22"/>
  <c r="XE36" i="22"/>
  <c r="SN192" i="22"/>
  <c r="XE146" i="22"/>
  <c r="SN236" i="22"/>
  <c r="SN303" i="22"/>
  <c r="XD6" i="22"/>
  <c r="XD29" i="22"/>
  <c r="XD212" i="22"/>
  <c r="XD153" i="22"/>
  <c r="SN226" i="22"/>
  <c r="TF135" i="22"/>
  <c r="XD66" i="22"/>
  <c r="SN180" i="22"/>
  <c r="XD168" i="22"/>
  <c r="XD176" i="22"/>
  <c r="XD160" i="22"/>
  <c r="XE235" i="22"/>
  <c r="XD72" i="22"/>
  <c r="SN223" i="22"/>
  <c r="XD74" i="22"/>
  <c r="TF140" i="22"/>
  <c r="XD58" i="22"/>
  <c r="XD102" i="22"/>
  <c r="XD51" i="22"/>
  <c r="XD205" i="22"/>
  <c r="SN193" i="22"/>
  <c r="SN322" i="22"/>
  <c r="SN302" i="22"/>
  <c r="XD164" i="22"/>
  <c r="XE101" i="22"/>
  <c r="XE83" i="22"/>
  <c r="SN312" i="22"/>
  <c r="TF129" i="22"/>
  <c r="XF82" i="22"/>
  <c r="TF139" i="22"/>
  <c r="SN200" i="22"/>
  <c r="XE123" i="22"/>
  <c r="XD253" i="22"/>
  <c r="SN186" i="22"/>
  <c r="TF131" i="22"/>
  <c r="SN321" i="22"/>
  <c r="XE68" i="22"/>
  <c r="XE105" i="22"/>
  <c r="SN175" i="22"/>
  <c r="XF73" i="22"/>
  <c r="XD49" i="22"/>
  <c r="XD59" i="22"/>
  <c r="SN191" i="22"/>
  <c r="XD44" i="22"/>
  <c r="TF217" i="22"/>
  <c r="XD147" i="22"/>
  <c r="XD122" i="22"/>
  <c r="TF141" i="22"/>
  <c r="TF218" i="22"/>
  <c r="XD5" i="22"/>
  <c r="XD249" i="22"/>
  <c r="XD86" i="22"/>
  <c r="XD171" i="22"/>
  <c r="SN301" i="22"/>
  <c r="XE88" i="22"/>
  <c r="SN299" i="22"/>
  <c r="XD69" i="22"/>
  <c r="TF286" i="22"/>
  <c r="XD267" i="22"/>
  <c r="XD111" i="22"/>
  <c r="TF138" i="22"/>
  <c r="SN229" i="22"/>
  <c r="XE273" i="22"/>
  <c r="XE67" i="22"/>
  <c r="TF282" i="22"/>
  <c r="XD258" i="22"/>
  <c r="TF143" i="22"/>
  <c r="XD167" i="22"/>
  <c r="XD10" i="22"/>
  <c r="TF292" i="22"/>
  <c r="XD46" i="22"/>
  <c r="XE204" i="22"/>
  <c r="XE100" i="22"/>
  <c r="XD20" i="22"/>
  <c r="XD22" i="22"/>
  <c r="SN181" i="22"/>
  <c r="SN232" i="22"/>
  <c r="TF127" i="22"/>
  <c r="SN189" i="22"/>
  <c r="XD28" i="22"/>
  <c r="SN317" i="22"/>
  <c r="XD19" i="22"/>
  <c r="XD37" i="22"/>
  <c r="XD9" i="22"/>
  <c r="XD48" i="22"/>
  <c r="SN179" i="22"/>
  <c r="SN196" i="22"/>
  <c r="XE50" i="22"/>
  <c r="SN274" i="22" l="1"/>
  <c r="SN280" i="22"/>
  <c r="SN275" i="22"/>
  <c r="SN277" i="22"/>
  <c r="SN279" i="22"/>
  <c r="SN276" i="22"/>
  <c r="SN278" i="22"/>
  <c r="SN243" i="22"/>
  <c r="XE89" i="22"/>
  <c r="XF97" i="22"/>
  <c r="XE90" i="22"/>
  <c r="XE165" i="22"/>
  <c r="XE109" i="22"/>
  <c r="XE257" i="22"/>
  <c r="XE96" i="22"/>
  <c r="XE113" i="22"/>
  <c r="SO181" i="22"/>
  <c r="XE5" i="22"/>
  <c r="XF273" i="22"/>
  <c r="XE267" i="22"/>
  <c r="XE171" i="22"/>
  <c r="XE122" i="22"/>
  <c r="SO175" i="22"/>
  <c r="TG131" i="22"/>
  <c r="SO312" i="22"/>
  <c r="XE164" i="22"/>
  <c r="XE58" i="22"/>
  <c r="XE72" i="22"/>
  <c r="SO226" i="22"/>
  <c r="XF120" i="22"/>
  <c r="XE56" i="22"/>
  <c r="XE148" i="22"/>
  <c r="SO228" i="22"/>
  <c r="TG287" i="22"/>
  <c r="XF38" i="22"/>
  <c r="SO173" i="22"/>
  <c r="XE245" i="22"/>
  <c r="SO320" i="22"/>
  <c r="SO184" i="22"/>
  <c r="SO178" i="22"/>
  <c r="XE65" i="22"/>
  <c r="XE60" i="22"/>
  <c r="SO190" i="22"/>
  <c r="XE76" i="22"/>
  <c r="SO194" i="22"/>
  <c r="XF67" i="22"/>
  <c r="XG73" i="22"/>
  <c r="SO317" i="22"/>
  <c r="TG292" i="22"/>
  <c r="TG286" i="22"/>
  <c r="XE86" i="22"/>
  <c r="SO186" i="22"/>
  <c r="XF235" i="22"/>
  <c r="XE153" i="22"/>
  <c r="SO192" i="22"/>
  <c r="XE78" i="22"/>
  <c r="XF163" i="22"/>
  <c r="TG132" i="22"/>
  <c r="XE13" i="22"/>
  <c r="XE107" i="22"/>
  <c r="SO185" i="22"/>
  <c r="XE18" i="22"/>
  <c r="XE115" i="22"/>
  <c r="XF269" i="22"/>
  <c r="SO219" i="22"/>
  <c r="XE112" i="22"/>
  <c r="XE156" i="22"/>
  <c r="SO314" i="22"/>
  <c r="XF32" i="22"/>
  <c r="XF42" i="22"/>
  <c r="XE149" i="22"/>
  <c r="SO293" i="22"/>
  <c r="TG284" i="22"/>
  <c r="SO231" i="22"/>
  <c r="TG289" i="22"/>
  <c r="XE166" i="22"/>
  <c r="XE118" i="22"/>
  <c r="XE43" i="22"/>
  <c r="XE94" i="22"/>
  <c r="XE70" i="22"/>
  <c r="XF104" i="22"/>
  <c r="XE21" i="22"/>
  <c r="XE246" i="22"/>
  <c r="XE110" i="22"/>
  <c r="TG130" i="22"/>
  <c r="XE116" i="22"/>
  <c r="XE75" i="22"/>
  <c r="SP298" i="22"/>
  <c r="XE23" i="22"/>
  <c r="SO304" i="22"/>
  <c r="SO240" i="22"/>
  <c r="SO172" i="22"/>
  <c r="XE111" i="22"/>
  <c r="SO321" i="22"/>
  <c r="XE22" i="22"/>
  <c r="XE28" i="22"/>
  <c r="XE20" i="22"/>
  <c r="SO229" i="22"/>
  <c r="SO301" i="22"/>
  <c r="XE147" i="22"/>
  <c r="XE59" i="22"/>
  <c r="TG139" i="22"/>
  <c r="SO302" i="22"/>
  <c r="TG140" i="22"/>
  <c r="XE6" i="22"/>
  <c r="XE55" i="22"/>
  <c r="SO315" i="22"/>
  <c r="XE266" i="22"/>
  <c r="XF261" i="22"/>
  <c r="XE170" i="22"/>
  <c r="SO183" i="22"/>
  <c r="SO313" i="22"/>
  <c r="SO221" i="22"/>
  <c r="XE209" i="22"/>
  <c r="SO199" i="22"/>
  <c r="XE26" i="22"/>
  <c r="TG281" i="22"/>
  <c r="XF241" i="22"/>
  <c r="SO182" i="22"/>
  <c r="XF50" i="22"/>
  <c r="XE167" i="22"/>
  <c r="XE44" i="22"/>
  <c r="SO196" i="22"/>
  <c r="XE46" i="22"/>
  <c r="SO232" i="22"/>
  <c r="XE258" i="22"/>
  <c r="TG141" i="22"/>
  <c r="XF121" i="22"/>
  <c r="XE48" i="22"/>
  <c r="XE37" i="22"/>
  <c r="SO189" i="22"/>
  <c r="XE10" i="22"/>
  <c r="XF68" i="22"/>
  <c r="XF83" i="22"/>
  <c r="SO322" i="22"/>
  <c r="XE51" i="22"/>
  <c r="XE74" i="22"/>
  <c r="XE160" i="22"/>
  <c r="XE66" i="22"/>
  <c r="XE212" i="22"/>
  <c r="SO303" i="22"/>
  <c r="XF36" i="22"/>
  <c r="SO316" i="22"/>
  <c r="XF247" i="22"/>
  <c r="XE268" i="22"/>
  <c r="XE103" i="22"/>
  <c r="XE17" i="22"/>
  <c r="TG291" i="22"/>
  <c r="XE81" i="22"/>
  <c r="XE262" i="22"/>
  <c r="XE77" i="22"/>
  <c r="XE71" i="22"/>
  <c r="XE40" i="22"/>
  <c r="TG137" i="22"/>
  <c r="SO239" i="22"/>
  <c r="XE206" i="22"/>
  <c r="XE64" i="22"/>
  <c r="XE99" i="22"/>
  <c r="XE272" i="22"/>
  <c r="XF53" i="22"/>
  <c r="SO234" i="22"/>
  <c r="XE187" i="22"/>
  <c r="XE214" i="22"/>
  <c r="XE162" i="22"/>
  <c r="XE188" i="22"/>
  <c r="XE45" i="22"/>
  <c r="XE125" i="22"/>
  <c r="SO306" i="22"/>
  <c r="SO227" i="22"/>
  <c r="XE251" i="22"/>
  <c r="SO224" i="22"/>
  <c r="XE256" i="22"/>
  <c r="SO295" i="22"/>
  <c r="SO294" i="22"/>
  <c r="XE119" i="22"/>
  <c r="XE7" i="22"/>
  <c r="TG215" i="22"/>
  <c r="XE150" i="22"/>
  <c r="SO305" i="22"/>
  <c r="XE155" i="22"/>
  <c r="XE207" i="22"/>
  <c r="XE93" i="22"/>
  <c r="XE34" i="22"/>
  <c r="XE87" i="22"/>
  <c r="SO311" i="22"/>
  <c r="SO307" i="22"/>
  <c r="XE114" i="22"/>
  <c r="SO230" i="22"/>
  <c r="XE238" i="22"/>
  <c r="XE252" i="22"/>
  <c r="XE270" i="22"/>
  <c r="XF204" i="22"/>
  <c r="SO179" i="22"/>
  <c r="XF105" i="22"/>
  <c r="XE205" i="22"/>
  <c r="XE168" i="22"/>
  <c r="XF100" i="22"/>
  <c r="TG282" i="22"/>
  <c r="TG138" i="22"/>
  <c r="XE69" i="22"/>
  <c r="XE249" i="22"/>
  <c r="TG217" i="22"/>
  <c r="XE49" i="22"/>
  <c r="XE253" i="22"/>
  <c r="XG82" i="22"/>
  <c r="SO299" i="22"/>
  <c r="XF101" i="22"/>
  <c r="XE102" i="22"/>
  <c r="XE176" i="22"/>
  <c r="TG135" i="22"/>
  <c r="SO236" i="22"/>
  <c r="XE151" i="22"/>
  <c r="TG283" i="22"/>
  <c r="SO222" i="22"/>
  <c r="TG136" i="22"/>
  <c r="SO195" i="22"/>
  <c r="XF265" i="22"/>
  <c r="TG128" i="22"/>
  <c r="XE11" i="22"/>
  <c r="XF161" i="22"/>
  <c r="XE154" i="22"/>
  <c r="XE254" i="22"/>
  <c r="XF208" i="22"/>
  <c r="SO225" i="22"/>
  <c r="XE61" i="22"/>
  <c r="TG285" i="22"/>
  <c r="XE84" i="22"/>
  <c r="XE63" i="22"/>
  <c r="XE108" i="22"/>
  <c r="SO197" i="22"/>
  <c r="XE263" i="22"/>
  <c r="XE157" i="22"/>
  <c r="XE159" i="22"/>
  <c r="XF80" i="22"/>
  <c r="XE250" i="22"/>
  <c r="TG142" i="22"/>
  <c r="XF201" i="22"/>
  <c r="XE39" i="22"/>
  <c r="XE203" i="22"/>
  <c r="XE271" i="22"/>
  <c r="XE264" i="22"/>
  <c r="XF79" i="22"/>
  <c r="XE31" i="22"/>
  <c r="XE35" i="22"/>
  <c r="XE33" i="22"/>
  <c r="XE260" i="22"/>
  <c r="XE145" i="22"/>
  <c r="SO220" i="22"/>
  <c r="TG133" i="22"/>
  <c r="XE95" i="22"/>
  <c r="SO296" i="22"/>
  <c r="XE242" i="22"/>
  <c r="XF210" i="22"/>
  <c r="XE19" i="22"/>
  <c r="XF123" i="22"/>
  <c r="TG129" i="22"/>
  <c r="SO193" i="22"/>
  <c r="SO223" i="22"/>
  <c r="SO180" i="22"/>
  <c r="XE29" i="22"/>
  <c r="XE211" i="22"/>
  <c r="SO297" i="22"/>
  <c r="SO308" i="22"/>
  <c r="TG216" i="22"/>
  <c r="XE169" i="22"/>
  <c r="XE213" i="22"/>
  <c r="XE92" i="22"/>
  <c r="XF177" i="22"/>
  <c r="XE237" i="22"/>
  <c r="XF91" i="22"/>
  <c r="XE248" i="22"/>
  <c r="TG127" i="22"/>
  <c r="XE9" i="22"/>
  <c r="TG143" i="22"/>
  <c r="XF88" i="22"/>
  <c r="TG218" i="22"/>
  <c r="SO191" i="22"/>
  <c r="SO200" i="22"/>
  <c r="XF146" i="22"/>
  <c r="XE98" i="22"/>
  <c r="XE41" i="22"/>
  <c r="XE8" i="22"/>
  <c r="SO198" i="22"/>
  <c r="SO309" i="22"/>
  <c r="TG144" i="22"/>
  <c r="XE14" i="22"/>
  <c r="SO174" i="22"/>
  <c r="SO233" i="22"/>
  <c r="XE30" i="22"/>
  <c r="XE62" i="22"/>
  <c r="XE15" i="22"/>
  <c r="XE54" i="22"/>
  <c r="XE244" i="22"/>
  <c r="XE25" i="22"/>
  <c r="XE152" i="22"/>
  <c r="SO300" i="22"/>
  <c r="XE255" i="22"/>
  <c r="TG288" i="22"/>
  <c r="XF319" i="22"/>
  <c r="XF124" i="22"/>
  <c r="XE12" i="22"/>
  <c r="XE16" i="22"/>
  <c r="XE158" i="22"/>
  <c r="TG134" i="22"/>
  <c r="XE57" i="22"/>
  <c r="SO310" i="22"/>
  <c r="XE259" i="22"/>
  <c r="XE24" i="22"/>
  <c r="XE202" i="22"/>
  <c r="XF106" i="22"/>
  <c r="XE117" i="22"/>
  <c r="XE85" i="22"/>
  <c r="XE27" i="22"/>
  <c r="TG290" i="22"/>
  <c r="XE52" i="22"/>
  <c r="XE47" i="22"/>
  <c r="XE126" i="22"/>
  <c r="SO277" i="22" l="1"/>
  <c r="SO278" i="22"/>
  <c r="SO275" i="22"/>
  <c r="SO276" i="22"/>
  <c r="SO280" i="22"/>
  <c r="SO279" i="22"/>
  <c r="SO274" i="22"/>
  <c r="SO243" i="22"/>
  <c r="XF89" i="22"/>
  <c r="XF90" i="22"/>
  <c r="XG97" i="22"/>
  <c r="XF165" i="22"/>
  <c r="XF109" i="22"/>
  <c r="XF113" i="22"/>
  <c r="XF96" i="22"/>
  <c r="XF257" i="22"/>
  <c r="TH290" i="22"/>
  <c r="XF24" i="22"/>
  <c r="XF25" i="22"/>
  <c r="SP198" i="22"/>
  <c r="SP191" i="22"/>
  <c r="SP297" i="22"/>
  <c r="XF19" i="22"/>
  <c r="XF260" i="22"/>
  <c r="XF39" i="22"/>
  <c r="XG80" i="22"/>
  <c r="XF84" i="22"/>
  <c r="SP195" i="22"/>
  <c r="XF102" i="22"/>
  <c r="XF249" i="22"/>
  <c r="XF205" i="22"/>
  <c r="XF238" i="22"/>
  <c r="XF34" i="22"/>
  <c r="XF125" i="22"/>
  <c r="SP234" i="22"/>
  <c r="XF40" i="22"/>
  <c r="XF268" i="22"/>
  <c r="XG36" i="22"/>
  <c r="SP322" i="22"/>
  <c r="XF46" i="22"/>
  <c r="XG50" i="22"/>
  <c r="SP313" i="22"/>
  <c r="XF6" i="22"/>
  <c r="SP229" i="22"/>
  <c r="SP240" i="22"/>
  <c r="XF246" i="22"/>
  <c r="XF166" i="22"/>
  <c r="SP219" i="22"/>
  <c r="TH132" i="22"/>
  <c r="XF86" i="22"/>
  <c r="SP178" i="22"/>
  <c r="XF27" i="22"/>
  <c r="TH134" i="22"/>
  <c r="XF117" i="22"/>
  <c r="XF158" i="22"/>
  <c r="XG124" i="22"/>
  <c r="XF244" i="22"/>
  <c r="XF14" i="22"/>
  <c r="XG146" i="22"/>
  <c r="XG91" i="22"/>
  <c r="XF211" i="22"/>
  <c r="TH133" i="22"/>
  <c r="XF264" i="22"/>
  <c r="XG201" i="22"/>
  <c r="XG208" i="22"/>
  <c r="TH136" i="22"/>
  <c r="XF49" i="22"/>
  <c r="SP230" i="22"/>
  <c r="XF7" i="22"/>
  <c r="XF251" i="22"/>
  <c r="XF162" i="22"/>
  <c r="XG53" i="22"/>
  <c r="XF71" i="22"/>
  <c r="SP303" i="22"/>
  <c r="SP189" i="22"/>
  <c r="SP196" i="22"/>
  <c r="SP199" i="22"/>
  <c r="SP315" i="22"/>
  <c r="XF59" i="22"/>
  <c r="XF111" i="22"/>
  <c r="XF116" i="22"/>
  <c r="XF94" i="22"/>
  <c r="XF107" i="22"/>
  <c r="XG163" i="22"/>
  <c r="XF153" i="22"/>
  <c r="TH286" i="22"/>
  <c r="SP190" i="22"/>
  <c r="SP173" i="22"/>
  <c r="XF148" i="22"/>
  <c r="SP226" i="22"/>
  <c r="XF58" i="22"/>
  <c r="SP175" i="22"/>
  <c r="XG273" i="22"/>
  <c r="XF85" i="22"/>
  <c r="TH288" i="22"/>
  <c r="XF52" i="22"/>
  <c r="XF259" i="22"/>
  <c r="XF255" i="22"/>
  <c r="XF62" i="22"/>
  <c r="TH218" i="22"/>
  <c r="SP193" i="22"/>
  <c r="XG210" i="22"/>
  <c r="XF33" i="22"/>
  <c r="SP197" i="22"/>
  <c r="XF11" i="22"/>
  <c r="SP236" i="22"/>
  <c r="XG101" i="22"/>
  <c r="XG100" i="22"/>
  <c r="XG204" i="22"/>
  <c r="SP311" i="22"/>
  <c r="XF155" i="22"/>
  <c r="SP295" i="22"/>
  <c r="XF206" i="22"/>
  <c r="TH291" i="22"/>
  <c r="XG247" i="22"/>
  <c r="XF160" i="22"/>
  <c r="XG83" i="22"/>
  <c r="TH141" i="22"/>
  <c r="SP182" i="22"/>
  <c r="SP183" i="22"/>
  <c r="XF20" i="22"/>
  <c r="SP304" i="22"/>
  <c r="XF21" i="22"/>
  <c r="TH289" i="22"/>
  <c r="SP314" i="22"/>
  <c r="XG269" i="22"/>
  <c r="XH73" i="22"/>
  <c r="XG106" i="22"/>
  <c r="XF16" i="22"/>
  <c r="SP300" i="22"/>
  <c r="XF30" i="22"/>
  <c r="XF8" i="22"/>
  <c r="XG88" i="22"/>
  <c r="XF237" i="22"/>
  <c r="TH216" i="22"/>
  <c r="TH129" i="22"/>
  <c r="SP220" i="22"/>
  <c r="XF271" i="22"/>
  <c r="XF159" i="22"/>
  <c r="TH285" i="22"/>
  <c r="TH128" i="22"/>
  <c r="TH135" i="22"/>
  <c r="TH217" i="22"/>
  <c r="XG105" i="22"/>
  <c r="XF114" i="22"/>
  <c r="XF93" i="22"/>
  <c r="XF119" i="22"/>
  <c r="SP227" i="22"/>
  <c r="XF272" i="22"/>
  <c r="XF77" i="22"/>
  <c r="SP316" i="22"/>
  <c r="XF74" i="22"/>
  <c r="XG68" i="22"/>
  <c r="XF258" i="22"/>
  <c r="XF209" i="22"/>
  <c r="XF55" i="22"/>
  <c r="XF147" i="22"/>
  <c r="XF23" i="22"/>
  <c r="XF43" i="22"/>
  <c r="XF149" i="22"/>
  <c r="XF115" i="22"/>
  <c r="XF78" i="22"/>
  <c r="XG235" i="22"/>
  <c r="TH292" i="22"/>
  <c r="XF60" i="22"/>
  <c r="SP184" i="22"/>
  <c r="XG38" i="22"/>
  <c r="XF56" i="22"/>
  <c r="XF164" i="22"/>
  <c r="XF122" i="22"/>
  <c r="SP310" i="22"/>
  <c r="XF54" i="22"/>
  <c r="TH144" i="22"/>
  <c r="TH127" i="22"/>
  <c r="XF92" i="22"/>
  <c r="XF29" i="22"/>
  <c r="XF242" i="22"/>
  <c r="XF35" i="22"/>
  <c r="TH142" i="22"/>
  <c r="XF108" i="22"/>
  <c r="XF254" i="22"/>
  <c r="SP222" i="22"/>
  <c r="SP299" i="22"/>
  <c r="XF69" i="22"/>
  <c r="XF270" i="22"/>
  <c r="SP305" i="22"/>
  <c r="XF256" i="22"/>
  <c r="XF45" i="22"/>
  <c r="XF214" i="22"/>
  <c r="SP239" i="22"/>
  <c r="XF17" i="22"/>
  <c r="XF212" i="22"/>
  <c r="XF37" i="22"/>
  <c r="XF44" i="22"/>
  <c r="XG241" i="22"/>
  <c r="XF170" i="22"/>
  <c r="TH140" i="22"/>
  <c r="XF28" i="22"/>
  <c r="TH130" i="22"/>
  <c r="XG104" i="22"/>
  <c r="SP231" i="22"/>
  <c r="XF156" i="22"/>
  <c r="XF13" i="22"/>
  <c r="XG67" i="22"/>
  <c r="XF126" i="22"/>
  <c r="XF57" i="22"/>
  <c r="XG319" i="22"/>
  <c r="XF15" i="22"/>
  <c r="SP309" i="22"/>
  <c r="SP200" i="22"/>
  <c r="XF248" i="22"/>
  <c r="XG177" i="22"/>
  <c r="SP308" i="22"/>
  <c r="SP296" i="22"/>
  <c r="XF31" i="22"/>
  <c r="XF250" i="22"/>
  <c r="XF63" i="22"/>
  <c r="XF154" i="22"/>
  <c r="XG265" i="22"/>
  <c r="XF176" i="22"/>
  <c r="XF168" i="22"/>
  <c r="XF252" i="22"/>
  <c r="XF207" i="22"/>
  <c r="SP294" i="22"/>
  <c r="SP306" i="22"/>
  <c r="XF187" i="22"/>
  <c r="TH137" i="22"/>
  <c r="XF103" i="22"/>
  <c r="XF66" i="22"/>
  <c r="XF10" i="22"/>
  <c r="SP232" i="22"/>
  <c r="TH281" i="22"/>
  <c r="XG261" i="22"/>
  <c r="SP302" i="22"/>
  <c r="XF22" i="22"/>
  <c r="XF110" i="22"/>
  <c r="XF118" i="22"/>
  <c r="XF112" i="22"/>
  <c r="SP186" i="22"/>
  <c r="XF65" i="22"/>
  <c r="SP320" i="22"/>
  <c r="TH287" i="22"/>
  <c r="XG120" i="22"/>
  <c r="SP312" i="22"/>
  <c r="XF171" i="22"/>
  <c r="XF5" i="22"/>
  <c r="XF202" i="22"/>
  <c r="XF12" i="22"/>
  <c r="XF152" i="22"/>
  <c r="SP233" i="22"/>
  <c r="XF41" i="22"/>
  <c r="TH143" i="22"/>
  <c r="XF213" i="22"/>
  <c r="SP180" i="22"/>
  <c r="XG123" i="22"/>
  <c r="XF145" i="22"/>
  <c r="XF203" i="22"/>
  <c r="XF157" i="22"/>
  <c r="XF61" i="22"/>
  <c r="TH283" i="22"/>
  <c r="XH82" i="22"/>
  <c r="TH138" i="22"/>
  <c r="SP179" i="22"/>
  <c r="XF87" i="22"/>
  <c r="XF150" i="22"/>
  <c r="SP224" i="22"/>
  <c r="XF188" i="22"/>
  <c r="XF99" i="22"/>
  <c r="XF262" i="22"/>
  <c r="XF51" i="22"/>
  <c r="XF48" i="22"/>
  <c r="XF167" i="22"/>
  <c r="SP221" i="22"/>
  <c r="SP301" i="22"/>
  <c r="SP172" i="22"/>
  <c r="SQ298" i="22"/>
  <c r="TH284" i="22"/>
  <c r="XG42" i="22"/>
  <c r="XF18" i="22"/>
  <c r="SP194" i="22"/>
  <c r="XF47" i="22"/>
  <c r="SP174" i="22"/>
  <c r="XF98" i="22"/>
  <c r="XF9" i="22"/>
  <c r="XF169" i="22"/>
  <c r="SP223" i="22"/>
  <c r="XF95" i="22"/>
  <c r="XG79" i="22"/>
  <c r="XF263" i="22"/>
  <c r="SP225" i="22"/>
  <c r="XG161" i="22"/>
  <c r="XF151" i="22"/>
  <c r="XF253" i="22"/>
  <c r="TH282" i="22"/>
  <c r="SP307" i="22"/>
  <c r="TH215" i="22"/>
  <c r="XF64" i="22"/>
  <c r="XF81" i="22"/>
  <c r="XG121" i="22"/>
  <c r="XF26" i="22"/>
  <c r="XF266" i="22"/>
  <c r="TH139" i="22"/>
  <c r="SP321" i="22"/>
  <c r="XF75" i="22"/>
  <c r="XF70" i="22"/>
  <c r="SP293" i="22"/>
  <c r="XG32" i="22"/>
  <c r="SP185" i="22"/>
  <c r="SP192" i="22"/>
  <c r="SP317" i="22"/>
  <c r="XF76" i="22"/>
  <c r="XF245" i="22"/>
  <c r="SP228" i="22"/>
  <c r="XF72" i="22"/>
  <c r="TH131" i="22"/>
  <c r="XF267" i="22"/>
  <c r="SP181" i="22"/>
  <c r="SP276" i="22" l="1"/>
  <c r="SP274" i="22"/>
  <c r="SP275" i="22"/>
  <c r="SP279" i="22"/>
  <c r="SP278" i="22"/>
  <c r="SP280" i="22"/>
  <c r="SP277" i="22"/>
  <c r="SP243" i="22"/>
  <c r="XG89" i="22"/>
  <c r="XH97" i="22"/>
  <c r="XG90" i="22"/>
  <c r="XG165" i="22"/>
  <c r="XG109" i="22"/>
  <c r="XG257" i="22"/>
  <c r="XG96" i="22"/>
  <c r="XG113" i="22"/>
  <c r="SQ185" i="22"/>
  <c r="XG253" i="22"/>
  <c r="XG188" i="22"/>
  <c r="XG76" i="22"/>
  <c r="XG64" i="22"/>
  <c r="XG151" i="22"/>
  <c r="XG18" i="22"/>
  <c r="SQ224" i="22"/>
  <c r="XG5" i="22"/>
  <c r="TI139" i="22"/>
  <c r="XG267" i="22"/>
  <c r="SQ192" i="22"/>
  <c r="XG266" i="22"/>
  <c r="SQ225" i="22"/>
  <c r="XG98" i="22"/>
  <c r="TI284" i="22"/>
  <c r="XG48" i="22"/>
  <c r="XG87" i="22"/>
  <c r="XG145" i="22"/>
  <c r="XG12" i="22"/>
  <c r="SQ312" i="22"/>
  <c r="SQ232" i="22"/>
  <c r="TI137" i="22"/>
  <c r="SQ308" i="22"/>
  <c r="SQ309" i="22"/>
  <c r="SQ231" i="22"/>
  <c r="XG44" i="22"/>
  <c r="SQ305" i="22"/>
  <c r="SQ299" i="22"/>
  <c r="XG92" i="22"/>
  <c r="XG122" i="22"/>
  <c r="XG26" i="22"/>
  <c r="SQ174" i="22"/>
  <c r="XG51" i="22"/>
  <c r="SQ179" i="22"/>
  <c r="XG41" i="22"/>
  <c r="XG65" i="22"/>
  <c r="SQ302" i="22"/>
  <c r="XG10" i="22"/>
  <c r="XG187" i="22"/>
  <c r="XH177" i="22"/>
  <c r="XG15" i="22"/>
  <c r="XH104" i="22"/>
  <c r="TI140" i="22"/>
  <c r="XG37" i="22"/>
  <c r="SQ222" i="22"/>
  <c r="XG35" i="22"/>
  <c r="TI127" i="22"/>
  <c r="XG164" i="22"/>
  <c r="SQ184" i="22"/>
  <c r="XG78" i="22"/>
  <c r="XG23" i="22"/>
  <c r="XG258" i="22"/>
  <c r="XG77" i="22"/>
  <c r="XG93" i="22"/>
  <c r="TI217" i="22"/>
  <c r="XG159" i="22"/>
  <c r="TI216" i="22"/>
  <c r="XG30" i="22"/>
  <c r="XI73" i="22"/>
  <c r="XG21" i="22"/>
  <c r="SQ183" i="22"/>
  <c r="XG160" i="22"/>
  <c r="XH204" i="22"/>
  <c r="XH101" i="22"/>
  <c r="XG33" i="22"/>
  <c r="XG255" i="22"/>
  <c r="XG85" i="22"/>
  <c r="SQ226" i="22"/>
  <c r="SQ190" i="22"/>
  <c r="XG107" i="22"/>
  <c r="XG111" i="22"/>
  <c r="SQ196" i="22"/>
  <c r="XH53" i="22"/>
  <c r="XH208" i="22"/>
  <c r="XG264" i="22"/>
  <c r="XH124" i="22"/>
  <c r="TI134" i="22"/>
  <c r="TI132" i="22"/>
  <c r="SQ240" i="22"/>
  <c r="XH50" i="22"/>
  <c r="XG268" i="22"/>
  <c r="XG205" i="22"/>
  <c r="XG84" i="22"/>
  <c r="XG19" i="22"/>
  <c r="SQ198" i="22"/>
  <c r="XH123" i="22"/>
  <c r="XG202" i="22"/>
  <c r="XG112" i="22"/>
  <c r="XG176" i="22"/>
  <c r="XG250" i="22"/>
  <c r="XH67" i="22"/>
  <c r="XG214" i="22"/>
  <c r="XH121" i="22"/>
  <c r="XH120" i="22"/>
  <c r="XG118" i="22"/>
  <c r="XG66" i="22"/>
  <c r="SQ306" i="22"/>
  <c r="XG252" i="22"/>
  <c r="XH319" i="22"/>
  <c r="XG13" i="22"/>
  <c r="TI130" i="22"/>
  <c r="XG212" i="22"/>
  <c r="XG45" i="22"/>
  <c r="XG270" i="22"/>
  <c r="XG254" i="22"/>
  <c r="XG242" i="22"/>
  <c r="SQ310" i="22"/>
  <c r="XG60" i="22"/>
  <c r="XG115" i="22"/>
  <c r="XG147" i="22"/>
  <c r="XH68" i="22"/>
  <c r="XG272" i="22"/>
  <c r="XG114" i="22"/>
  <c r="TI135" i="22"/>
  <c r="XG271" i="22"/>
  <c r="XG237" i="22"/>
  <c r="SQ300" i="22"/>
  <c r="XH269" i="22"/>
  <c r="SQ304" i="22"/>
  <c r="SQ182" i="22"/>
  <c r="XH247" i="22"/>
  <c r="SQ295" i="22"/>
  <c r="SQ236" i="22"/>
  <c r="XH210" i="22"/>
  <c r="TI218" i="22"/>
  <c r="XG259" i="22"/>
  <c r="XH273" i="22"/>
  <c r="XG148" i="22"/>
  <c r="TI286" i="22"/>
  <c r="XG59" i="22"/>
  <c r="SQ189" i="22"/>
  <c r="XG162" i="22"/>
  <c r="SQ230" i="22"/>
  <c r="TI133" i="22"/>
  <c r="XH146" i="22"/>
  <c r="XG158" i="22"/>
  <c r="XG27" i="22"/>
  <c r="SQ219" i="22"/>
  <c r="SQ229" i="22"/>
  <c r="XG46" i="22"/>
  <c r="XG40" i="22"/>
  <c r="XG249" i="22"/>
  <c r="XH80" i="22"/>
  <c r="SQ297" i="22"/>
  <c r="XG25" i="22"/>
  <c r="XH32" i="22"/>
  <c r="XH261" i="22"/>
  <c r="XH265" i="22"/>
  <c r="XG31" i="22"/>
  <c r="XG248" i="22"/>
  <c r="XG170" i="22"/>
  <c r="XG75" i="22"/>
  <c r="XG263" i="22"/>
  <c r="SR298" i="22"/>
  <c r="SQ233" i="22"/>
  <c r="SQ317" i="22"/>
  <c r="XH42" i="22"/>
  <c r="SQ172" i="22"/>
  <c r="XG167" i="22"/>
  <c r="XG262" i="22"/>
  <c r="XG150" i="22"/>
  <c r="XI82" i="22"/>
  <c r="XG203" i="22"/>
  <c r="XG213" i="22"/>
  <c r="XG152" i="22"/>
  <c r="XG171" i="22"/>
  <c r="TI287" i="22"/>
  <c r="SQ186" i="22"/>
  <c r="XG110" i="22"/>
  <c r="TI281" i="22"/>
  <c r="XG103" i="22"/>
  <c r="SQ294" i="22"/>
  <c r="XG168" i="22"/>
  <c r="XG154" i="22"/>
  <c r="SQ296" i="22"/>
  <c r="SQ200" i="22"/>
  <c r="XG57" i="22"/>
  <c r="XG156" i="22"/>
  <c r="XH241" i="22"/>
  <c r="XG17" i="22"/>
  <c r="XG256" i="22"/>
  <c r="XG69" i="22"/>
  <c r="XG108" i="22"/>
  <c r="XG29" i="22"/>
  <c r="TI144" i="22"/>
  <c r="XG56" i="22"/>
  <c r="TI292" i="22"/>
  <c r="XG149" i="22"/>
  <c r="XG55" i="22"/>
  <c r="XG74" i="22"/>
  <c r="SQ227" i="22"/>
  <c r="XH105" i="22"/>
  <c r="TI128" i="22"/>
  <c r="SQ220" i="22"/>
  <c r="XH88" i="22"/>
  <c r="XG16" i="22"/>
  <c r="SQ314" i="22"/>
  <c r="XG20" i="22"/>
  <c r="TI141" i="22"/>
  <c r="TI291" i="22"/>
  <c r="XG155" i="22"/>
  <c r="XH100" i="22"/>
  <c r="XG11" i="22"/>
  <c r="SQ193" i="22"/>
  <c r="XG52" i="22"/>
  <c r="SQ175" i="22"/>
  <c r="SQ173" i="22"/>
  <c r="XG153" i="22"/>
  <c r="XG94" i="22"/>
  <c r="SQ315" i="22"/>
  <c r="SQ303" i="22"/>
  <c r="XG251" i="22"/>
  <c r="XG49" i="22"/>
  <c r="XG211" i="22"/>
  <c r="XG14" i="22"/>
  <c r="XG117" i="22"/>
  <c r="SQ178" i="22"/>
  <c r="XG166" i="22"/>
  <c r="XG6" i="22"/>
  <c r="SQ322" i="22"/>
  <c r="SQ234" i="22"/>
  <c r="XG34" i="22"/>
  <c r="XG102" i="22"/>
  <c r="XG39" i="22"/>
  <c r="XG24" i="22"/>
  <c r="TI131" i="22"/>
  <c r="XG81" i="22"/>
  <c r="XH79" i="22"/>
  <c r="TI138" i="22"/>
  <c r="XH161" i="22"/>
  <c r="XG95" i="22"/>
  <c r="XG9" i="22"/>
  <c r="XG47" i="22"/>
  <c r="XG245" i="22"/>
  <c r="TI215" i="22"/>
  <c r="XG169" i="22"/>
  <c r="XG61" i="22"/>
  <c r="XG72" i="22"/>
  <c r="SQ321" i="22"/>
  <c r="SQ307" i="22"/>
  <c r="SQ221" i="22"/>
  <c r="XG157" i="22"/>
  <c r="SQ180" i="22"/>
  <c r="SQ181" i="22"/>
  <c r="SQ293" i="22"/>
  <c r="SQ228" i="22"/>
  <c r="XG70" i="22"/>
  <c r="TI282" i="22"/>
  <c r="SQ223" i="22"/>
  <c r="SQ194" i="22"/>
  <c r="SQ301" i="22"/>
  <c r="XG99" i="22"/>
  <c r="TI283" i="22"/>
  <c r="TI143" i="22"/>
  <c r="SQ320" i="22"/>
  <c r="XG22" i="22"/>
  <c r="XG207" i="22"/>
  <c r="XG63" i="22"/>
  <c r="XG126" i="22"/>
  <c r="XG28" i="22"/>
  <c r="SQ239" i="22"/>
  <c r="TI142" i="22"/>
  <c r="XG54" i="22"/>
  <c r="XH38" i="22"/>
  <c r="XH235" i="22"/>
  <c r="XG43" i="22"/>
  <c r="XG209" i="22"/>
  <c r="SQ316" i="22"/>
  <c r="XG119" i="22"/>
  <c r="TI285" i="22"/>
  <c r="TI129" i="22"/>
  <c r="XG8" i="22"/>
  <c r="XH106" i="22"/>
  <c r="TI289" i="22"/>
  <c r="XH83" i="22"/>
  <c r="XG206" i="22"/>
  <c r="SQ311" i="22"/>
  <c r="SQ197" i="22"/>
  <c r="XG62" i="22"/>
  <c r="TI288" i="22"/>
  <c r="XG58" i="22"/>
  <c r="XH163" i="22"/>
  <c r="XG116" i="22"/>
  <c r="SQ199" i="22"/>
  <c r="XG71" i="22"/>
  <c r="XG7" i="22"/>
  <c r="TI136" i="22"/>
  <c r="XH201" i="22"/>
  <c r="XH91" i="22"/>
  <c r="XG244" i="22"/>
  <c r="XG86" i="22"/>
  <c r="XG246" i="22"/>
  <c r="SQ313" i="22"/>
  <c r="XH36" i="22"/>
  <c r="XG125" i="22"/>
  <c r="XG238" i="22"/>
  <c r="SQ195" i="22"/>
  <c r="XG260" i="22"/>
  <c r="SQ191" i="22"/>
  <c r="TI290" i="22"/>
  <c r="SQ279" i="22" l="1"/>
  <c r="SQ277" i="22"/>
  <c r="SQ275" i="22"/>
  <c r="SQ274" i="22"/>
  <c r="SQ280" i="22"/>
  <c r="SQ276" i="22"/>
  <c r="SQ278" i="22"/>
  <c r="SQ243" i="22"/>
  <c r="XH89" i="22"/>
  <c r="XH90" i="22"/>
  <c r="XI97" i="22"/>
  <c r="XH165" i="22"/>
  <c r="XH109" i="22"/>
  <c r="XH113" i="22"/>
  <c r="XH96" i="22"/>
  <c r="XH257" i="22"/>
  <c r="XH260" i="22"/>
  <c r="XH125" i="22"/>
  <c r="SR199" i="22"/>
  <c r="XH58" i="22"/>
  <c r="XI83" i="22"/>
  <c r="XH119" i="22"/>
  <c r="XI235" i="22"/>
  <c r="XH207" i="22"/>
  <c r="SR223" i="22"/>
  <c r="XH157" i="22"/>
  <c r="XH169" i="22"/>
  <c r="SR178" i="22"/>
  <c r="SR175" i="22"/>
  <c r="TJ141" i="22"/>
  <c r="XI88" i="22"/>
  <c r="TJ292" i="22"/>
  <c r="XH17" i="22"/>
  <c r="XH168" i="22"/>
  <c r="XH152" i="22"/>
  <c r="SR317" i="22"/>
  <c r="XH31" i="22"/>
  <c r="XH249" i="22"/>
  <c r="XH162" i="22"/>
  <c r="TJ218" i="22"/>
  <c r="TJ135" i="22"/>
  <c r="SR310" i="22"/>
  <c r="XH13" i="22"/>
  <c r="XH176" i="22"/>
  <c r="XI123" i="22"/>
  <c r="SR240" i="22"/>
  <c r="SR190" i="22"/>
  <c r="XJ73" i="22"/>
  <c r="XH23" i="22"/>
  <c r="XH122" i="22"/>
  <c r="XH116" i="22"/>
  <c r="TJ129" i="22"/>
  <c r="XH28" i="22"/>
  <c r="XH99" i="22"/>
  <c r="SR293" i="22"/>
  <c r="XH72" i="22"/>
  <c r="XH95" i="22"/>
  <c r="XH39" i="22"/>
  <c r="XH117" i="22"/>
  <c r="XH94" i="22"/>
  <c r="XH20" i="22"/>
  <c r="XH74" i="22"/>
  <c r="XH108" i="22"/>
  <c r="XI241" i="22"/>
  <c r="SR294" i="22"/>
  <c r="XH213" i="22"/>
  <c r="XH75" i="22"/>
  <c r="XI265" i="22"/>
  <c r="TJ133" i="22"/>
  <c r="XH148" i="22"/>
  <c r="XI210" i="22"/>
  <c r="XI247" i="22"/>
  <c r="XH114" i="22"/>
  <c r="XI319" i="22"/>
  <c r="XH214" i="22"/>
  <c r="XH264" i="22"/>
  <c r="SR226" i="22"/>
  <c r="XH160" i="22"/>
  <c r="XH93" i="22"/>
  <c r="TJ127" i="22"/>
  <c r="XH37" i="22"/>
  <c r="XI177" i="22"/>
  <c r="XH65" i="22"/>
  <c r="XH92" i="22"/>
  <c r="SR231" i="22"/>
  <c r="TJ137" i="22"/>
  <c r="XH12" i="22"/>
  <c r="TJ284" i="22"/>
  <c r="XH266" i="22"/>
  <c r="XH151" i="22"/>
  <c r="XI36" i="22"/>
  <c r="TJ136" i="22"/>
  <c r="TJ288" i="22"/>
  <c r="SR316" i="22"/>
  <c r="XI38" i="22"/>
  <c r="XH22" i="22"/>
  <c r="TJ282" i="22"/>
  <c r="SR221" i="22"/>
  <c r="TJ215" i="22"/>
  <c r="XH81" i="22"/>
  <c r="SR322" i="22"/>
  <c r="XH49" i="22"/>
  <c r="XH52" i="22"/>
  <c r="XI100" i="22"/>
  <c r="SR220" i="22"/>
  <c r="XH56" i="22"/>
  <c r="SR200" i="22"/>
  <c r="SR186" i="22"/>
  <c r="XH262" i="22"/>
  <c r="SR233" i="22"/>
  <c r="XH25" i="22"/>
  <c r="SR219" i="22"/>
  <c r="SR189" i="22"/>
  <c r="SR300" i="22"/>
  <c r="XH115" i="22"/>
  <c r="XH45" i="22"/>
  <c r="XH118" i="22"/>
  <c r="SR198" i="22"/>
  <c r="TJ132" i="22"/>
  <c r="SR196" i="22"/>
  <c r="XH33" i="22"/>
  <c r="XH30" i="22"/>
  <c r="XH78" i="22"/>
  <c r="XH51" i="22"/>
  <c r="SR313" i="22"/>
  <c r="XH62" i="22"/>
  <c r="TJ289" i="22"/>
  <c r="XH209" i="22"/>
  <c r="XH126" i="22"/>
  <c r="SR301" i="22"/>
  <c r="SR181" i="22"/>
  <c r="XH61" i="22"/>
  <c r="TJ131" i="22"/>
  <c r="XH102" i="22"/>
  <c r="XH14" i="22"/>
  <c r="XH153" i="22"/>
  <c r="XH155" i="22"/>
  <c r="TJ128" i="22"/>
  <c r="SR296" i="22"/>
  <c r="TJ287" i="22"/>
  <c r="XH167" i="22"/>
  <c r="SR297" i="22"/>
  <c r="XH27" i="22"/>
  <c r="XH59" i="22"/>
  <c r="XI273" i="22"/>
  <c r="SR182" i="22"/>
  <c r="XH272" i="22"/>
  <c r="XH242" i="22"/>
  <c r="XH19" i="22"/>
  <c r="TJ134" i="22"/>
  <c r="XH85" i="22"/>
  <c r="TJ216" i="22"/>
  <c r="SR184" i="22"/>
  <c r="TJ140" i="22"/>
  <c r="XH187" i="22"/>
  <c r="SR299" i="22"/>
  <c r="SR309" i="22"/>
  <c r="SR232" i="22"/>
  <c r="XH145" i="22"/>
  <c r="XH98" i="22"/>
  <c r="SR192" i="22"/>
  <c r="XH5" i="22"/>
  <c r="XH64" i="22"/>
  <c r="SR195" i="22"/>
  <c r="XH7" i="22"/>
  <c r="XI163" i="22"/>
  <c r="SR311" i="22"/>
  <c r="TJ285" i="22"/>
  <c r="XH54" i="22"/>
  <c r="SR320" i="22"/>
  <c r="XH245" i="22"/>
  <c r="XI161" i="22"/>
  <c r="XH6" i="22"/>
  <c r="XH251" i="22"/>
  <c r="SR314" i="22"/>
  <c r="XH55" i="22"/>
  <c r="XH69" i="22"/>
  <c r="XH103" i="22"/>
  <c r="XH203" i="22"/>
  <c r="XH170" i="22"/>
  <c r="XI261" i="22"/>
  <c r="XH40" i="22"/>
  <c r="SR236" i="22"/>
  <c r="XH237" i="22"/>
  <c r="XH60" i="22"/>
  <c r="XH212" i="22"/>
  <c r="XH252" i="22"/>
  <c r="XI67" i="22"/>
  <c r="XH112" i="22"/>
  <c r="XH268" i="22"/>
  <c r="XI208" i="22"/>
  <c r="XH111" i="22"/>
  <c r="XI101" i="22"/>
  <c r="SR183" i="22"/>
  <c r="XH77" i="22"/>
  <c r="XH35" i="22"/>
  <c r="SR174" i="22"/>
  <c r="TJ290" i="22"/>
  <c r="XH246" i="22"/>
  <c r="XH71" i="22"/>
  <c r="TJ142" i="22"/>
  <c r="TJ143" i="22"/>
  <c r="XH70" i="22"/>
  <c r="SR307" i="22"/>
  <c r="XH47" i="22"/>
  <c r="XH24" i="22"/>
  <c r="XH166" i="22"/>
  <c r="SR303" i="22"/>
  <c r="SR193" i="22"/>
  <c r="XH16" i="22"/>
  <c r="XI105" i="22"/>
  <c r="TJ144" i="22"/>
  <c r="XH156" i="22"/>
  <c r="TJ281" i="22"/>
  <c r="XJ82" i="22"/>
  <c r="SS298" i="22"/>
  <c r="XI80" i="22"/>
  <c r="SR230" i="22"/>
  <c r="XH259" i="22"/>
  <c r="SR304" i="22"/>
  <c r="XI68" i="22"/>
  <c r="XH254" i="22"/>
  <c r="SR306" i="22"/>
  <c r="XI120" i="22"/>
  <c r="XH202" i="22"/>
  <c r="XH255" i="22"/>
  <c r="XI204" i="22"/>
  <c r="XH159" i="22"/>
  <c r="XH164" i="22"/>
  <c r="SR222" i="22"/>
  <c r="XI104" i="22"/>
  <c r="XH10" i="22"/>
  <c r="XH26" i="22"/>
  <c r="SR305" i="22"/>
  <c r="SR308" i="22"/>
  <c r="XH87" i="22"/>
  <c r="SR225" i="22"/>
  <c r="XH267" i="22"/>
  <c r="SR224" i="22"/>
  <c r="XH76" i="22"/>
  <c r="XH253" i="22"/>
  <c r="XH244" i="22"/>
  <c r="XH238" i="22"/>
  <c r="XI91" i="22"/>
  <c r="XH206" i="22"/>
  <c r="XI106" i="22"/>
  <c r="XH43" i="22"/>
  <c r="XH63" i="22"/>
  <c r="SR194" i="22"/>
  <c r="SR180" i="22"/>
  <c r="TJ138" i="22"/>
  <c r="XH34" i="22"/>
  <c r="XH211" i="22"/>
  <c r="SR173" i="22"/>
  <c r="TJ291" i="22"/>
  <c r="XH149" i="22"/>
  <c r="XH256" i="22"/>
  <c r="XH154" i="22"/>
  <c r="XH171" i="22"/>
  <c r="SR172" i="22"/>
  <c r="XH248" i="22"/>
  <c r="XH46" i="22"/>
  <c r="XH158" i="22"/>
  <c r="XH271" i="22"/>
  <c r="TJ130" i="22"/>
  <c r="XH250" i="22"/>
  <c r="XH84" i="22"/>
  <c r="XI50" i="22"/>
  <c r="XI124" i="22"/>
  <c r="XH107" i="22"/>
  <c r="XH21" i="22"/>
  <c r="XH258" i="22"/>
  <c r="XH41" i="22"/>
  <c r="SR191" i="22"/>
  <c r="XH86" i="22"/>
  <c r="XI201" i="22"/>
  <c r="SR197" i="22"/>
  <c r="XH8" i="22"/>
  <c r="SR239" i="22"/>
  <c r="TJ283" i="22"/>
  <c r="SR228" i="22"/>
  <c r="SR321" i="22"/>
  <c r="XH9" i="22"/>
  <c r="XI79" i="22"/>
  <c r="SR234" i="22"/>
  <c r="SR315" i="22"/>
  <c r="XH11" i="22"/>
  <c r="SR227" i="22"/>
  <c r="XH29" i="22"/>
  <c r="XH57" i="22"/>
  <c r="XH110" i="22"/>
  <c r="XH150" i="22"/>
  <c r="XI42" i="22"/>
  <c r="XH263" i="22"/>
  <c r="XI32" i="22"/>
  <c r="SR229" i="22"/>
  <c r="XI146" i="22"/>
  <c r="TJ286" i="22"/>
  <c r="SR295" i="22"/>
  <c r="XI269" i="22"/>
  <c r="XH147" i="22"/>
  <c r="XH270" i="22"/>
  <c r="XH66" i="22"/>
  <c r="XI121" i="22"/>
  <c r="XH205" i="22"/>
  <c r="XI53" i="22"/>
  <c r="TJ217" i="22"/>
  <c r="XH15" i="22"/>
  <c r="SR302" i="22"/>
  <c r="SR179" i="22"/>
  <c r="XH44" i="22"/>
  <c r="SR312" i="22"/>
  <c r="XH48" i="22"/>
  <c r="TJ139" i="22"/>
  <c r="XH18" i="22"/>
  <c r="XH188" i="22"/>
  <c r="SR185" i="22"/>
  <c r="SR274" i="22" l="1"/>
  <c r="SR278" i="22"/>
  <c r="SR275" i="22"/>
  <c r="SR276" i="22"/>
  <c r="SR277" i="22"/>
  <c r="SR280" i="22"/>
  <c r="SR279" i="22"/>
  <c r="SR243" i="22"/>
  <c r="XI89" i="22"/>
  <c r="XJ97" i="22"/>
  <c r="XI90" i="22"/>
  <c r="XI165" i="22"/>
  <c r="XI109" i="22"/>
  <c r="XI257" i="22"/>
  <c r="XI96" i="22"/>
  <c r="XI113" i="22"/>
  <c r="XJ124" i="22"/>
  <c r="SS172" i="22"/>
  <c r="XJ104" i="22"/>
  <c r="XJ120" i="22"/>
  <c r="SS304" i="22"/>
  <c r="TK281" i="22"/>
  <c r="XI16" i="22"/>
  <c r="TK143" i="22"/>
  <c r="XI71" i="22"/>
  <c r="XI35" i="22"/>
  <c r="XI111" i="22"/>
  <c r="XJ261" i="22"/>
  <c r="XI103" i="22"/>
  <c r="SS314" i="22"/>
  <c r="SS320" i="22"/>
  <c r="XJ121" i="22"/>
  <c r="XI150" i="22"/>
  <c r="XJ201" i="22"/>
  <c r="XI258" i="22"/>
  <c r="XI171" i="22"/>
  <c r="XI63" i="22"/>
  <c r="XI253" i="22"/>
  <c r="SS305" i="22"/>
  <c r="SS222" i="22"/>
  <c r="XI255" i="22"/>
  <c r="SS306" i="22"/>
  <c r="XI259" i="22"/>
  <c r="ST298" i="22"/>
  <c r="XI156" i="22"/>
  <c r="SS193" i="22"/>
  <c r="XI47" i="22"/>
  <c r="TK142" i="22"/>
  <c r="XI246" i="22"/>
  <c r="XI77" i="22"/>
  <c r="XJ208" i="22"/>
  <c r="XI252" i="22"/>
  <c r="SS236" i="22"/>
  <c r="XI170" i="22"/>
  <c r="XI245" i="22"/>
  <c r="XI54" i="22"/>
  <c r="XI7" i="22"/>
  <c r="XI5" i="22"/>
  <c r="SS232" i="22"/>
  <c r="XI187" i="22"/>
  <c r="XI85" i="22"/>
  <c r="XI242" i="22"/>
  <c r="XI59" i="22"/>
  <c r="XI167" i="22"/>
  <c r="TK128" i="22"/>
  <c r="XI102" i="22"/>
  <c r="SS301" i="22"/>
  <c r="XI62" i="22"/>
  <c r="XI30" i="22"/>
  <c r="SS198" i="22"/>
  <c r="SS300" i="22"/>
  <c r="SS233" i="22"/>
  <c r="XI56" i="22"/>
  <c r="XI49" i="22"/>
  <c r="SS221" i="22"/>
  <c r="SS316" i="22"/>
  <c r="XJ36" i="22"/>
  <c r="XI266" i="22"/>
  <c r="SS231" i="22"/>
  <c r="XI37" i="22"/>
  <c r="SS226" i="22"/>
  <c r="XI214" i="22"/>
  <c r="XJ247" i="22"/>
  <c r="XI213" i="22"/>
  <c r="XI74" i="22"/>
  <c r="XI39" i="22"/>
  <c r="XI99" i="22"/>
  <c r="XI116" i="22"/>
  <c r="XI23" i="22"/>
  <c r="SS240" i="22"/>
  <c r="SS310" i="22"/>
  <c r="XI249" i="22"/>
  <c r="XI168" i="22"/>
  <c r="TK141" i="22"/>
  <c r="XI207" i="22"/>
  <c r="XI58" i="22"/>
  <c r="XJ42" i="22"/>
  <c r="XJ79" i="22"/>
  <c r="TK283" i="22"/>
  <c r="XJ50" i="22"/>
  <c r="XI158" i="22"/>
  <c r="TK291" i="22"/>
  <c r="TK138" i="22"/>
  <c r="SS225" i="22"/>
  <c r="XJ146" i="22"/>
  <c r="SS234" i="22"/>
  <c r="XI18" i="22"/>
  <c r="SS312" i="22"/>
  <c r="SS302" i="22"/>
  <c r="SS229" i="22"/>
  <c r="TK139" i="22"/>
  <c r="XJ53" i="22"/>
  <c r="XI66" i="22"/>
  <c r="SS295" i="22"/>
  <c r="XI110" i="22"/>
  <c r="SS239" i="22"/>
  <c r="XI21" i="22"/>
  <c r="XI271" i="22"/>
  <c r="XI46" i="22"/>
  <c r="XI154" i="22"/>
  <c r="SS173" i="22"/>
  <c r="XI43" i="22"/>
  <c r="XI76" i="22"/>
  <c r="XI26" i="22"/>
  <c r="XI254" i="22"/>
  <c r="SS303" i="22"/>
  <c r="TK290" i="22"/>
  <c r="SS183" i="22"/>
  <c r="XI268" i="22"/>
  <c r="XI212" i="22"/>
  <c r="XI69" i="22"/>
  <c r="XI251" i="22"/>
  <c r="TK285" i="22"/>
  <c r="SS195" i="22"/>
  <c r="SS192" i="22"/>
  <c r="SS309" i="22"/>
  <c r="TK140" i="22"/>
  <c r="TK134" i="22"/>
  <c r="XI272" i="22"/>
  <c r="XI27" i="22"/>
  <c r="TK287" i="22"/>
  <c r="XI155" i="22"/>
  <c r="TK131" i="22"/>
  <c r="XI126" i="22"/>
  <c r="SS313" i="22"/>
  <c r="XI33" i="22"/>
  <c r="XI118" i="22"/>
  <c r="SS189" i="22"/>
  <c r="XI262" i="22"/>
  <c r="SS220" i="22"/>
  <c r="SS322" i="22"/>
  <c r="TK282" i="22"/>
  <c r="TK284" i="22"/>
  <c r="XI92" i="22"/>
  <c r="TK127" i="22"/>
  <c r="XI264" i="22"/>
  <c r="XJ319" i="22"/>
  <c r="XJ210" i="22"/>
  <c r="XJ265" i="22"/>
  <c r="SS294" i="22"/>
  <c r="XI20" i="22"/>
  <c r="XI95" i="22"/>
  <c r="XI28" i="22"/>
  <c r="XK73" i="22"/>
  <c r="XJ123" i="22"/>
  <c r="TK135" i="22"/>
  <c r="XI31" i="22"/>
  <c r="XI17" i="22"/>
  <c r="SS175" i="22"/>
  <c r="XI169" i="22"/>
  <c r="XJ235" i="22"/>
  <c r="SS199" i="22"/>
  <c r="XI48" i="22"/>
  <c r="XJ269" i="22"/>
  <c r="SS227" i="22"/>
  <c r="XI15" i="22"/>
  <c r="XJ32" i="22"/>
  <c r="XI11" i="22"/>
  <c r="XI9" i="22"/>
  <c r="XI86" i="22"/>
  <c r="XI84" i="22"/>
  <c r="XJ91" i="22"/>
  <c r="XI87" i="22"/>
  <c r="XI164" i="22"/>
  <c r="SS230" i="22"/>
  <c r="TK144" i="22"/>
  <c r="SS307" i="22"/>
  <c r="TK217" i="22"/>
  <c r="SS185" i="22"/>
  <c r="XI44" i="22"/>
  <c r="TK286" i="22"/>
  <c r="XI57" i="22"/>
  <c r="XI8" i="22"/>
  <c r="XI250" i="22"/>
  <c r="XJ106" i="22"/>
  <c r="XI238" i="22"/>
  <c r="SS224" i="22"/>
  <c r="XI10" i="22"/>
  <c r="XI159" i="22"/>
  <c r="XI202" i="22"/>
  <c r="XJ80" i="22"/>
  <c r="XK82" i="22"/>
  <c r="XJ105" i="22"/>
  <c r="XI166" i="22"/>
  <c r="XI70" i="22"/>
  <c r="SS174" i="22"/>
  <c r="XJ101" i="22"/>
  <c r="XI112" i="22"/>
  <c r="XI60" i="22"/>
  <c r="XI40" i="22"/>
  <c r="XI203" i="22"/>
  <c r="XI55" i="22"/>
  <c r="XI6" i="22"/>
  <c r="SS311" i="22"/>
  <c r="XI98" i="22"/>
  <c r="SS299" i="22"/>
  <c r="SS184" i="22"/>
  <c r="XI19" i="22"/>
  <c r="SS182" i="22"/>
  <c r="SS297" i="22"/>
  <c r="SS296" i="22"/>
  <c r="XI153" i="22"/>
  <c r="XI61" i="22"/>
  <c r="XI209" i="22"/>
  <c r="XI51" i="22"/>
  <c r="SS196" i="22"/>
  <c r="XI45" i="22"/>
  <c r="SS219" i="22"/>
  <c r="SS186" i="22"/>
  <c r="XJ100" i="22"/>
  <c r="XI81" i="22"/>
  <c r="XI22" i="22"/>
  <c r="TK288" i="22"/>
  <c r="XI151" i="22"/>
  <c r="XI12" i="22"/>
  <c r="XI65" i="22"/>
  <c r="XI93" i="22"/>
  <c r="XI148" i="22"/>
  <c r="XI75" i="22"/>
  <c r="XJ241" i="22"/>
  <c r="XI94" i="22"/>
  <c r="XI72" i="22"/>
  <c r="TK129" i="22"/>
  <c r="XI122" i="22"/>
  <c r="XI176" i="22"/>
  <c r="TK218" i="22"/>
  <c r="SS317" i="22"/>
  <c r="TK292" i="22"/>
  <c r="XI157" i="22"/>
  <c r="XI119" i="22"/>
  <c r="XI125" i="22"/>
  <c r="XI188" i="22"/>
  <c r="XI205" i="22"/>
  <c r="XI270" i="22"/>
  <c r="XI263" i="22"/>
  <c r="SS315" i="22"/>
  <c r="SS321" i="22"/>
  <c r="SS191" i="22"/>
  <c r="XI107" i="22"/>
  <c r="XI248" i="22"/>
  <c r="XI256" i="22"/>
  <c r="XI211" i="22"/>
  <c r="SS180" i="22"/>
  <c r="XJ68" i="22"/>
  <c r="SS179" i="22"/>
  <c r="XI147" i="22"/>
  <c r="XI29" i="22"/>
  <c r="SS228" i="22"/>
  <c r="SS197" i="22"/>
  <c r="XI41" i="22"/>
  <c r="TK130" i="22"/>
  <c r="XI149" i="22"/>
  <c r="XI34" i="22"/>
  <c r="SS194" i="22"/>
  <c r="XI206" i="22"/>
  <c r="XI244" i="22"/>
  <c r="XI267" i="22"/>
  <c r="SS308" i="22"/>
  <c r="XJ204" i="22"/>
  <c r="XI24" i="22"/>
  <c r="XJ67" i="22"/>
  <c r="XI237" i="22"/>
  <c r="XJ161" i="22"/>
  <c r="XJ163" i="22"/>
  <c r="XI64" i="22"/>
  <c r="XI145" i="22"/>
  <c r="TK216" i="22"/>
  <c r="XJ273" i="22"/>
  <c r="XI14" i="22"/>
  <c r="SS181" i="22"/>
  <c r="TK289" i="22"/>
  <c r="XI78" i="22"/>
  <c r="TK132" i="22"/>
  <c r="XI115" i="22"/>
  <c r="XI25" i="22"/>
  <c r="SS200" i="22"/>
  <c r="XI52" i="22"/>
  <c r="TK215" i="22"/>
  <c r="XJ38" i="22"/>
  <c r="TK136" i="22"/>
  <c r="TK137" i="22"/>
  <c r="XJ177" i="22"/>
  <c r="XI160" i="22"/>
  <c r="XI114" i="22"/>
  <c r="TK133" i="22"/>
  <c r="XI108" i="22"/>
  <c r="XI117" i="22"/>
  <c r="SS293" i="22"/>
  <c r="SS190" i="22"/>
  <c r="XI13" i="22"/>
  <c r="XI162" i="22"/>
  <c r="XI152" i="22"/>
  <c r="XJ88" i="22"/>
  <c r="SS178" i="22"/>
  <c r="SS223" i="22"/>
  <c r="XJ83" i="22"/>
  <c r="XI260" i="22"/>
  <c r="SS276" i="22" l="1"/>
  <c r="SS279" i="22"/>
  <c r="SS275" i="22"/>
  <c r="SS278" i="22"/>
  <c r="SS280" i="22"/>
  <c r="SS277" i="22"/>
  <c r="SS274" i="22"/>
  <c r="SS243" i="22"/>
  <c r="XJ89" i="22"/>
  <c r="XJ90" i="22"/>
  <c r="XK97" i="22"/>
  <c r="XJ165" i="22"/>
  <c r="XJ109" i="22"/>
  <c r="XJ113" i="22"/>
  <c r="XJ96" i="22"/>
  <c r="XJ257" i="22"/>
  <c r="XJ152" i="22"/>
  <c r="XJ108" i="22"/>
  <c r="XJ52" i="22"/>
  <c r="XJ14" i="22"/>
  <c r="XJ64" i="22"/>
  <c r="XK67" i="22"/>
  <c r="ST194" i="22"/>
  <c r="XJ29" i="22"/>
  <c r="ST315" i="22"/>
  <c r="XJ119" i="22"/>
  <c r="XJ122" i="22"/>
  <c r="XK241" i="22"/>
  <c r="XJ151" i="22"/>
  <c r="XK100" i="22"/>
  <c r="XJ153" i="22"/>
  <c r="XJ55" i="22"/>
  <c r="XJ70" i="22"/>
  <c r="XK80" i="22"/>
  <c r="XJ250" i="22"/>
  <c r="XJ84" i="22"/>
  <c r="XK32" i="22"/>
  <c r="XK269" i="22"/>
  <c r="TL135" i="22"/>
  <c r="TL127" i="22"/>
  <c r="XJ262" i="22"/>
  <c r="TL287" i="22"/>
  <c r="TL140" i="22"/>
  <c r="XJ254" i="22"/>
  <c r="XJ271" i="22"/>
  <c r="ST229" i="22"/>
  <c r="TL138" i="22"/>
  <c r="XJ207" i="22"/>
  <c r="XJ116" i="22"/>
  <c r="ST226" i="22"/>
  <c r="XK36" i="22"/>
  <c r="XJ30" i="22"/>
  <c r="XJ85" i="22"/>
  <c r="ST305" i="22"/>
  <c r="TL136" i="22"/>
  <c r="XJ78" i="22"/>
  <c r="TL216" i="22"/>
  <c r="XK163" i="22"/>
  <c r="XJ267" i="22"/>
  <c r="XJ41" i="22"/>
  <c r="XJ211" i="22"/>
  <c r="XJ263" i="22"/>
  <c r="XJ157" i="22"/>
  <c r="TL129" i="22"/>
  <c r="XJ93" i="22"/>
  <c r="ST186" i="22"/>
  <c r="ST296" i="22"/>
  <c r="ST311" i="22"/>
  <c r="XJ166" i="22"/>
  <c r="ST224" i="22"/>
  <c r="XJ44" i="22"/>
  <c r="XJ164" i="22"/>
  <c r="XJ15" i="22"/>
  <c r="ST175" i="22"/>
  <c r="XK123" i="22"/>
  <c r="XJ92" i="22"/>
  <c r="ST189" i="22"/>
  <c r="XJ27" i="22"/>
  <c r="ST173" i="22"/>
  <c r="XJ66" i="22"/>
  <c r="ST234" i="22"/>
  <c r="ST316" i="22"/>
  <c r="XJ62" i="22"/>
  <c r="XJ167" i="22"/>
  <c r="XJ187" i="22"/>
  <c r="XJ170" i="22"/>
  <c r="XJ77" i="22"/>
  <c r="ST193" i="22"/>
  <c r="ST306" i="22"/>
  <c r="XJ253" i="22"/>
  <c r="XK121" i="22"/>
  <c r="XK261" i="22"/>
  <c r="TL143" i="22"/>
  <c r="XK120" i="22"/>
  <c r="XJ160" i="22"/>
  <c r="ST200" i="22"/>
  <c r="XJ24" i="22"/>
  <c r="XJ34" i="22"/>
  <c r="XJ147" i="22"/>
  <c r="XJ107" i="22"/>
  <c r="XJ205" i="22"/>
  <c r="TL218" i="22"/>
  <c r="XJ75" i="22"/>
  <c r="TL288" i="22"/>
  <c r="XJ51" i="22"/>
  <c r="ST184" i="22"/>
  <c r="XJ203" i="22"/>
  <c r="XK101" i="22"/>
  <c r="XJ202" i="22"/>
  <c r="XJ8" i="22"/>
  <c r="ST307" i="22"/>
  <c r="XJ86" i="22"/>
  <c r="XJ48" i="22"/>
  <c r="XJ95" i="22"/>
  <c r="XK210" i="22"/>
  <c r="TL282" i="22"/>
  <c r="XJ126" i="22"/>
  <c r="ST309" i="22"/>
  <c r="XJ212" i="22"/>
  <c r="XJ26" i="22"/>
  <c r="XJ21" i="22"/>
  <c r="TL291" i="22"/>
  <c r="XK79" i="22"/>
  <c r="ST310" i="22"/>
  <c r="XJ99" i="22"/>
  <c r="XJ37" i="22"/>
  <c r="ST233" i="22"/>
  <c r="XJ54" i="22"/>
  <c r="ST223" i="22"/>
  <c r="ST293" i="22"/>
  <c r="XJ25" i="22"/>
  <c r="XJ149" i="22"/>
  <c r="ST179" i="22"/>
  <c r="ST191" i="22"/>
  <c r="XJ188" i="22"/>
  <c r="XJ72" i="22"/>
  <c r="XJ65" i="22"/>
  <c r="ST219" i="22"/>
  <c r="ST297" i="22"/>
  <c r="ST174" i="22"/>
  <c r="XK105" i="22"/>
  <c r="XJ238" i="22"/>
  <c r="TL144" i="22"/>
  <c r="XJ9" i="22"/>
  <c r="ST199" i="22"/>
  <c r="XL73" i="22"/>
  <c r="TL284" i="22"/>
  <c r="XJ118" i="22"/>
  <c r="XJ272" i="22"/>
  <c r="XJ251" i="22"/>
  <c r="ST303" i="22"/>
  <c r="XJ154" i="22"/>
  <c r="ST302" i="22"/>
  <c r="XK146" i="22"/>
  <c r="TL141" i="22"/>
  <c r="XJ39" i="22"/>
  <c r="XK247" i="22"/>
  <c r="ST221" i="22"/>
  <c r="ST301" i="22"/>
  <c r="ST232" i="22"/>
  <c r="ST236" i="22"/>
  <c r="XJ246" i="22"/>
  <c r="XJ255" i="22"/>
  <c r="XJ258" i="22"/>
  <c r="ST320" i="22"/>
  <c r="XJ111" i="22"/>
  <c r="XJ16" i="22"/>
  <c r="XK104" i="22"/>
  <c r="XJ13" i="22"/>
  <c r="TL133" i="22"/>
  <c r="XK177" i="22"/>
  <c r="XK38" i="22"/>
  <c r="TL289" i="22"/>
  <c r="XK161" i="22"/>
  <c r="XJ244" i="22"/>
  <c r="ST197" i="22"/>
  <c r="XJ256" i="22"/>
  <c r="XJ270" i="22"/>
  <c r="XJ176" i="22"/>
  <c r="XJ148" i="22"/>
  <c r="XJ22" i="22"/>
  <c r="XJ209" i="22"/>
  <c r="ST299" i="22"/>
  <c r="XJ40" i="22"/>
  <c r="XJ159" i="22"/>
  <c r="XJ57" i="22"/>
  <c r="ST185" i="22"/>
  <c r="XJ87" i="22"/>
  <c r="XJ17" i="22"/>
  <c r="XJ20" i="22"/>
  <c r="XK319" i="22"/>
  <c r="ST322" i="22"/>
  <c r="TL131" i="22"/>
  <c r="ST192" i="22"/>
  <c r="XJ268" i="22"/>
  <c r="XJ76" i="22"/>
  <c r="ST239" i="22"/>
  <c r="XK53" i="22"/>
  <c r="XJ158" i="22"/>
  <c r="XK42" i="22"/>
  <c r="ST240" i="22"/>
  <c r="ST231" i="22"/>
  <c r="ST300" i="22"/>
  <c r="XJ59" i="22"/>
  <c r="XJ245" i="22"/>
  <c r="XJ156" i="22"/>
  <c r="XJ260" i="22"/>
  <c r="XK88" i="22"/>
  <c r="XJ117" i="22"/>
  <c r="TL137" i="22"/>
  <c r="XJ115" i="22"/>
  <c r="XJ145" i="22"/>
  <c r="XJ206" i="22"/>
  <c r="ST228" i="22"/>
  <c r="XK68" i="22"/>
  <c r="ST321" i="22"/>
  <c r="XJ125" i="22"/>
  <c r="XJ81" i="22"/>
  <c r="XJ61" i="22"/>
  <c r="XJ98" i="22"/>
  <c r="XJ60" i="22"/>
  <c r="XJ10" i="22"/>
  <c r="XK106" i="22"/>
  <c r="TL217" i="22"/>
  <c r="XK91" i="22"/>
  <c r="ST227" i="22"/>
  <c r="XJ264" i="22"/>
  <c r="ST220" i="22"/>
  <c r="XJ155" i="22"/>
  <c r="ST195" i="22"/>
  <c r="ST183" i="22"/>
  <c r="XJ43" i="22"/>
  <c r="XJ110" i="22"/>
  <c r="ST225" i="22"/>
  <c r="XK50" i="22"/>
  <c r="XJ168" i="22"/>
  <c r="XJ74" i="22"/>
  <c r="XJ266" i="22"/>
  <c r="ST198" i="22"/>
  <c r="XJ242" i="22"/>
  <c r="XJ5" i="22"/>
  <c r="XJ252" i="22"/>
  <c r="TL142" i="22"/>
  <c r="SU298" i="22"/>
  <c r="ST222" i="22"/>
  <c r="XJ63" i="22"/>
  <c r="XK201" i="22"/>
  <c r="ST314" i="22"/>
  <c r="XJ35" i="22"/>
  <c r="TL281" i="22"/>
  <c r="ST172" i="22"/>
  <c r="ST178" i="22"/>
  <c r="ST190" i="22"/>
  <c r="XJ114" i="22"/>
  <c r="TL215" i="22"/>
  <c r="ST181" i="22"/>
  <c r="XK273" i="22"/>
  <c r="XJ237" i="22"/>
  <c r="XK204" i="22"/>
  <c r="XJ248" i="22"/>
  <c r="TL292" i="22"/>
  <c r="XJ94" i="22"/>
  <c r="XJ12" i="22"/>
  <c r="XJ45" i="22"/>
  <c r="ST182" i="22"/>
  <c r="XJ6" i="22"/>
  <c r="XL82" i="22"/>
  <c r="TL286" i="22"/>
  <c r="ST230" i="22"/>
  <c r="XJ11" i="22"/>
  <c r="XK235" i="22"/>
  <c r="XJ31" i="22"/>
  <c r="ST294" i="22"/>
  <c r="XJ33" i="22"/>
  <c r="TL134" i="22"/>
  <c r="XJ69" i="22"/>
  <c r="XJ46" i="22"/>
  <c r="TL139" i="22"/>
  <c r="ST312" i="22"/>
  <c r="XJ58" i="22"/>
  <c r="XJ23" i="22"/>
  <c r="XJ214" i="22"/>
  <c r="XJ49" i="22"/>
  <c r="XJ102" i="22"/>
  <c r="XJ162" i="22"/>
  <c r="XK83" i="22"/>
  <c r="TL132" i="22"/>
  <c r="ST308" i="22"/>
  <c r="TL130" i="22"/>
  <c r="ST180" i="22"/>
  <c r="ST317" i="22"/>
  <c r="ST196" i="22"/>
  <c r="XJ19" i="22"/>
  <c r="XJ112" i="22"/>
  <c r="XJ169" i="22"/>
  <c r="XJ28" i="22"/>
  <c r="XK265" i="22"/>
  <c r="ST313" i="22"/>
  <c r="TL285" i="22"/>
  <c r="TL290" i="22"/>
  <c r="ST295" i="22"/>
  <c r="XJ18" i="22"/>
  <c r="TL283" i="22"/>
  <c r="XJ249" i="22"/>
  <c r="XJ213" i="22"/>
  <c r="XJ56" i="22"/>
  <c r="TL128" i="22"/>
  <c r="XJ7" i="22"/>
  <c r="XK208" i="22"/>
  <c r="XJ47" i="22"/>
  <c r="XJ259" i="22"/>
  <c r="XJ171" i="22"/>
  <c r="XJ150" i="22"/>
  <c r="XJ103" i="22"/>
  <c r="XJ71" i="22"/>
  <c r="ST304" i="22"/>
  <c r="XK124" i="22"/>
  <c r="ST278" i="22" l="1"/>
  <c r="ST274" i="22"/>
  <c r="ST275" i="22"/>
  <c r="ST277" i="22"/>
  <c r="ST279" i="22"/>
  <c r="ST280" i="22"/>
  <c r="ST276" i="22"/>
  <c r="ST243" i="22"/>
  <c r="XK89" i="22"/>
  <c r="XL97" i="22"/>
  <c r="XK90" i="22"/>
  <c r="XK165" i="22"/>
  <c r="XK109" i="22"/>
  <c r="XK257" i="22"/>
  <c r="XK96" i="22"/>
  <c r="XK113" i="22"/>
  <c r="XL265" i="22"/>
  <c r="XL208" i="22"/>
  <c r="SU295" i="22"/>
  <c r="XK112" i="22"/>
  <c r="XK162" i="22"/>
  <c r="TM134" i="22"/>
  <c r="XK45" i="22"/>
  <c r="XK114" i="22"/>
  <c r="XK252" i="22"/>
  <c r="XL106" i="22"/>
  <c r="XK98" i="22"/>
  <c r="SU228" i="22"/>
  <c r="TM137" i="22"/>
  <c r="XK156" i="22"/>
  <c r="SU231" i="22"/>
  <c r="XK20" i="22"/>
  <c r="XL38" i="22"/>
  <c r="XL247" i="22"/>
  <c r="SU199" i="22"/>
  <c r="SV298" i="22"/>
  <c r="XK150" i="22"/>
  <c r="SU304" i="22"/>
  <c r="XK213" i="22"/>
  <c r="XK169" i="22"/>
  <c r="SU180" i="22"/>
  <c r="XK214" i="22"/>
  <c r="TM286" i="22"/>
  <c r="XK259" i="22"/>
  <c r="TM130" i="22"/>
  <c r="XK46" i="22"/>
  <c r="XL235" i="22"/>
  <c r="XM82" i="22"/>
  <c r="XK12" i="22"/>
  <c r="XK248" i="22"/>
  <c r="SU190" i="22"/>
  <c r="SU222" i="22"/>
  <c r="XK110" i="22"/>
  <c r="SU227" i="22"/>
  <c r="XK125" i="22"/>
  <c r="XK117" i="22"/>
  <c r="SU239" i="22"/>
  <c r="XK17" i="22"/>
  <c r="XK209" i="22"/>
  <c r="XL161" i="22"/>
  <c r="XL177" i="22"/>
  <c r="XK16" i="22"/>
  <c r="SU232" i="22"/>
  <c r="XK39" i="22"/>
  <c r="XK154" i="22"/>
  <c r="XK118" i="22"/>
  <c r="XK9" i="22"/>
  <c r="SU174" i="22"/>
  <c r="XK65" i="22"/>
  <c r="SU191" i="22"/>
  <c r="XK54" i="22"/>
  <c r="SU310" i="22"/>
  <c r="XK21" i="22"/>
  <c r="XK126" i="22"/>
  <c r="XK48" i="22"/>
  <c r="XK202" i="22"/>
  <c r="XK51" i="22"/>
  <c r="XK205" i="22"/>
  <c r="XK24" i="22"/>
  <c r="XL121" i="22"/>
  <c r="SU193" i="22"/>
  <c r="XK167" i="22"/>
  <c r="XK92" i="22"/>
  <c r="XK164" i="22"/>
  <c r="SU311" i="22"/>
  <c r="TM129" i="22"/>
  <c r="XK41" i="22"/>
  <c r="XK78" i="22"/>
  <c r="XK85" i="22"/>
  <c r="XK116" i="22"/>
  <c r="XK271" i="22"/>
  <c r="TM287" i="22"/>
  <c r="XL269" i="22"/>
  <c r="XK250" i="22"/>
  <c r="XK153" i="22"/>
  <c r="XK122" i="22"/>
  <c r="SU194" i="22"/>
  <c r="XK52" i="22"/>
  <c r="TM128" i="22"/>
  <c r="XL124" i="22"/>
  <c r="XK171" i="22"/>
  <c r="SU313" i="22"/>
  <c r="TM139" i="22"/>
  <c r="XK71" i="22"/>
  <c r="XK7" i="22"/>
  <c r="XK249" i="22"/>
  <c r="SU317" i="22"/>
  <c r="XK23" i="22"/>
  <c r="XK33" i="22"/>
  <c r="XL273" i="22"/>
  <c r="XK35" i="22"/>
  <c r="XK5" i="22"/>
  <c r="XK74" i="22"/>
  <c r="XK155" i="22"/>
  <c r="XK10" i="22"/>
  <c r="XK61" i="22"/>
  <c r="XK206" i="22"/>
  <c r="XK245" i="22"/>
  <c r="SU240" i="22"/>
  <c r="TM131" i="22"/>
  <c r="XK57" i="22"/>
  <c r="XK270" i="22"/>
  <c r="XK47" i="22"/>
  <c r="XK94" i="22"/>
  <c r="SU314" i="22"/>
  <c r="XK168" i="22"/>
  <c r="SU220" i="22"/>
  <c r="SU321" i="22"/>
  <c r="XK145" i="22"/>
  <c r="XL42" i="22"/>
  <c r="XK76" i="22"/>
  <c r="XK22" i="22"/>
  <c r="XK111" i="22"/>
  <c r="SU301" i="22"/>
  <c r="SU303" i="22"/>
  <c r="TM284" i="22"/>
  <c r="TM144" i="22"/>
  <c r="XK72" i="22"/>
  <c r="SU179" i="22"/>
  <c r="XK25" i="22"/>
  <c r="SU233" i="22"/>
  <c r="XK26" i="22"/>
  <c r="XL101" i="22"/>
  <c r="TM288" i="22"/>
  <c r="XK107" i="22"/>
  <c r="XL120" i="22"/>
  <c r="XK77" i="22"/>
  <c r="XK62" i="22"/>
  <c r="SU234" i="22"/>
  <c r="XL123" i="22"/>
  <c r="XK44" i="22"/>
  <c r="SU296" i="22"/>
  <c r="XK157" i="22"/>
  <c r="XK267" i="22"/>
  <c r="TM136" i="22"/>
  <c r="XK30" i="22"/>
  <c r="XK207" i="22"/>
  <c r="XK254" i="22"/>
  <c r="XK262" i="22"/>
  <c r="XL32" i="22"/>
  <c r="XL80" i="22"/>
  <c r="XL100" i="22"/>
  <c r="XK119" i="22"/>
  <c r="XL67" i="22"/>
  <c r="TM290" i="22"/>
  <c r="XK11" i="22"/>
  <c r="XK242" i="22"/>
  <c r="XK43" i="22"/>
  <c r="XL91" i="22"/>
  <c r="XK81" i="22"/>
  <c r="XL88" i="22"/>
  <c r="XK59" i="22"/>
  <c r="SU322" i="22"/>
  <c r="XK159" i="22"/>
  <c r="XK256" i="22"/>
  <c r="TM133" i="22"/>
  <c r="XK255" i="22"/>
  <c r="TM141" i="22"/>
  <c r="XL79" i="22"/>
  <c r="TM282" i="22"/>
  <c r="XK86" i="22"/>
  <c r="XK103" i="22"/>
  <c r="SU308" i="22"/>
  <c r="XK58" i="22"/>
  <c r="XK6" i="22"/>
  <c r="SU178" i="22"/>
  <c r="XK56" i="22"/>
  <c r="TM285" i="22"/>
  <c r="XK28" i="22"/>
  <c r="SU196" i="22"/>
  <c r="XK49" i="22"/>
  <c r="XL204" i="22"/>
  <c r="TM215" i="22"/>
  <c r="SU172" i="22"/>
  <c r="XL50" i="22"/>
  <c r="SU183" i="22"/>
  <c r="XK264" i="22"/>
  <c r="TM217" i="22"/>
  <c r="XK60" i="22"/>
  <c r="XL319" i="22"/>
  <c r="XK87" i="22"/>
  <c r="XK40" i="22"/>
  <c r="XK148" i="22"/>
  <c r="SU197" i="22"/>
  <c r="XK13" i="22"/>
  <c r="SU320" i="22"/>
  <c r="XK246" i="22"/>
  <c r="SU221" i="22"/>
  <c r="XL146" i="22"/>
  <c r="XK251" i="22"/>
  <c r="XM73" i="22"/>
  <c r="XK238" i="22"/>
  <c r="SU297" i="22"/>
  <c r="XK149" i="22"/>
  <c r="SU293" i="22"/>
  <c r="XK37" i="22"/>
  <c r="TM291" i="22"/>
  <c r="XK212" i="22"/>
  <c r="XL210" i="22"/>
  <c r="SU307" i="22"/>
  <c r="XK203" i="22"/>
  <c r="XK75" i="22"/>
  <c r="XK147" i="22"/>
  <c r="SU200" i="22"/>
  <c r="TM143" i="22"/>
  <c r="XK253" i="22"/>
  <c r="XK170" i="22"/>
  <c r="SU316" i="22"/>
  <c r="XK66" i="22"/>
  <c r="XK27" i="22"/>
  <c r="SU175" i="22"/>
  <c r="SU224" i="22"/>
  <c r="SU186" i="22"/>
  <c r="XK263" i="22"/>
  <c r="XL163" i="22"/>
  <c r="XL36" i="22"/>
  <c r="TM138" i="22"/>
  <c r="TM127" i="22"/>
  <c r="XK84" i="22"/>
  <c r="XK70" i="22"/>
  <c r="XK151" i="22"/>
  <c r="SU315" i="22"/>
  <c r="XK64" i="22"/>
  <c r="XK108" i="22"/>
  <c r="TM283" i="22"/>
  <c r="XK19" i="22"/>
  <c r="XK102" i="22"/>
  <c r="SU181" i="22"/>
  <c r="XK18" i="22"/>
  <c r="XL83" i="22"/>
  <c r="SU312" i="22"/>
  <c r="XK69" i="22"/>
  <c r="SU294" i="22"/>
  <c r="SU230" i="22"/>
  <c r="SU182" i="22"/>
  <c r="TM292" i="22"/>
  <c r="XL201" i="22"/>
  <c r="TM142" i="22"/>
  <c r="SU198" i="22"/>
  <c r="XL68" i="22"/>
  <c r="XK115" i="22"/>
  <c r="XK260" i="22"/>
  <c r="SU300" i="22"/>
  <c r="XK158" i="22"/>
  <c r="XK268" i="22"/>
  <c r="TM289" i="22"/>
  <c r="TM132" i="22"/>
  <c r="XK31" i="22"/>
  <c r="XK237" i="22"/>
  <c r="TM281" i="22"/>
  <c r="XK63" i="22"/>
  <c r="XK266" i="22"/>
  <c r="SU225" i="22"/>
  <c r="SU195" i="22"/>
  <c r="XL53" i="22"/>
  <c r="SU192" i="22"/>
  <c r="SU185" i="22"/>
  <c r="SU299" i="22"/>
  <c r="XK176" i="22"/>
  <c r="XK244" i="22"/>
  <c r="XL104" i="22"/>
  <c r="XK258" i="22"/>
  <c r="SU236" i="22"/>
  <c r="SU302" i="22"/>
  <c r="XK272" i="22"/>
  <c r="XL105" i="22"/>
  <c r="SU219" i="22"/>
  <c r="XK188" i="22"/>
  <c r="SU223" i="22"/>
  <c r="XK99" i="22"/>
  <c r="SU309" i="22"/>
  <c r="XK95" i="22"/>
  <c r="XK8" i="22"/>
  <c r="SU184" i="22"/>
  <c r="TM218" i="22"/>
  <c r="XK34" i="22"/>
  <c r="XK160" i="22"/>
  <c r="XL261" i="22"/>
  <c r="SU306" i="22"/>
  <c r="XK187" i="22"/>
  <c r="SU173" i="22"/>
  <c r="SU189" i="22"/>
  <c r="XK15" i="22"/>
  <c r="XK166" i="22"/>
  <c r="XK93" i="22"/>
  <c r="XK211" i="22"/>
  <c r="TM216" i="22"/>
  <c r="SU305" i="22"/>
  <c r="SU226" i="22"/>
  <c r="SU229" i="22"/>
  <c r="TM140" i="22"/>
  <c r="TM135" i="22"/>
  <c r="XK55" i="22"/>
  <c r="XL241" i="22"/>
  <c r="XK29" i="22"/>
  <c r="XK14" i="22"/>
  <c r="XK152" i="22"/>
  <c r="SU276" i="22" l="1"/>
  <c r="SU275" i="22"/>
  <c r="SU280" i="22"/>
  <c r="SU274" i="22"/>
  <c r="SU277" i="22"/>
  <c r="SU279" i="22"/>
  <c r="SU278" i="22"/>
  <c r="SU243" i="22"/>
  <c r="XL89" i="22"/>
  <c r="XL90" i="22"/>
  <c r="XM97" i="22"/>
  <c r="XL165" i="22"/>
  <c r="XL109" i="22"/>
  <c r="XL113" i="22"/>
  <c r="XL96" i="22"/>
  <c r="XL257" i="22"/>
  <c r="XL14" i="22"/>
  <c r="SV226" i="22"/>
  <c r="SV173" i="22"/>
  <c r="XM261" i="22"/>
  <c r="SV302" i="22"/>
  <c r="SV192" i="22"/>
  <c r="XL237" i="22"/>
  <c r="XL260" i="22"/>
  <c r="SV230" i="22"/>
  <c r="XM83" i="22"/>
  <c r="XL102" i="22"/>
  <c r="XL84" i="22"/>
  <c r="XM36" i="22"/>
  <c r="XL66" i="22"/>
  <c r="XL203" i="22"/>
  <c r="SV320" i="22"/>
  <c r="XL40" i="22"/>
  <c r="XM50" i="22"/>
  <c r="TN133" i="22"/>
  <c r="XL43" i="22"/>
  <c r="XL119" i="22"/>
  <c r="TN136" i="22"/>
  <c r="XL62" i="22"/>
  <c r="SV233" i="22"/>
  <c r="SV301" i="22"/>
  <c r="SV321" i="22"/>
  <c r="XL47" i="22"/>
  <c r="XL10" i="22"/>
  <c r="TN139" i="22"/>
  <c r="XL122" i="22"/>
  <c r="XL78" i="22"/>
  <c r="XL48" i="22"/>
  <c r="XL29" i="22"/>
  <c r="XL8" i="22"/>
  <c r="SV219" i="22"/>
  <c r="XL176" i="22"/>
  <c r="XM53" i="22"/>
  <c r="XL31" i="22"/>
  <c r="XL115" i="22"/>
  <c r="XM201" i="22"/>
  <c r="XL18" i="22"/>
  <c r="SV315" i="22"/>
  <c r="SV316" i="22"/>
  <c r="SV307" i="22"/>
  <c r="SV297" i="22"/>
  <c r="XM146" i="22"/>
  <c r="XL87" i="22"/>
  <c r="SV172" i="22"/>
  <c r="XL28" i="22"/>
  <c r="XL103" i="22"/>
  <c r="XM79" i="22"/>
  <c r="XL242" i="22"/>
  <c r="XL254" i="22"/>
  <c r="XL77" i="22"/>
  <c r="XL25" i="22"/>
  <c r="XL111" i="22"/>
  <c r="XL94" i="22"/>
  <c r="XL245" i="22"/>
  <c r="SV317" i="22"/>
  <c r="XL153" i="22"/>
  <c r="XL41" i="22"/>
  <c r="SV193" i="22"/>
  <c r="XL205" i="22"/>
  <c r="XL9" i="22"/>
  <c r="SV232" i="22"/>
  <c r="XM161" i="22"/>
  <c r="XL117" i="22"/>
  <c r="SV222" i="22"/>
  <c r="XN82" i="22"/>
  <c r="TN130" i="22"/>
  <c r="TN286" i="22"/>
  <c r="XL213" i="22"/>
  <c r="SV199" i="22"/>
  <c r="SV231" i="22"/>
  <c r="XL114" i="22"/>
  <c r="XL112" i="22"/>
  <c r="SV305" i="22"/>
  <c r="XL160" i="22"/>
  <c r="XL99" i="22"/>
  <c r="SV236" i="22"/>
  <c r="XL266" i="22"/>
  <c r="XL268" i="22"/>
  <c r="SV294" i="22"/>
  <c r="XL19" i="22"/>
  <c r="TN127" i="22"/>
  <c r="SV224" i="22"/>
  <c r="SV200" i="22"/>
  <c r="XL37" i="22"/>
  <c r="XL13" i="22"/>
  <c r="TN217" i="22"/>
  <c r="XL6" i="22"/>
  <c r="XL256" i="22"/>
  <c r="XM88" i="22"/>
  <c r="TN290" i="22"/>
  <c r="XM100" i="22"/>
  <c r="XL267" i="22"/>
  <c r="XM123" i="22"/>
  <c r="TN288" i="22"/>
  <c r="TN144" i="22"/>
  <c r="XL76" i="22"/>
  <c r="XL270" i="22"/>
  <c r="XL155" i="22"/>
  <c r="XM273" i="22"/>
  <c r="XL7" i="22"/>
  <c r="TN128" i="22"/>
  <c r="XL271" i="22"/>
  <c r="XL92" i="22"/>
  <c r="XL126" i="22"/>
  <c r="XL166" i="22"/>
  <c r="XM241" i="22"/>
  <c r="TN216" i="22"/>
  <c r="XL187" i="22"/>
  <c r="XL95" i="22"/>
  <c r="XL258" i="22"/>
  <c r="TN132" i="22"/>
  <c r="TN292" i="22"/>
  <c r="SV181" i="22"/>
  <c r="XL151" i="22"/>
  <c r="SV175" i="22"/>
  <c r="XL147" i="22"/>
  <c r="XM210" i="22"/>
  <c r="XL238" i="22"/>
  <c r="SV197" i="22"/>
  <c r="XM319" i="22"/>
  <c r="TN215" i="22"/>
  <c r="XL58" i="22"/>
  <c r="TN141" i="22"/>
  <c r="XL81" i="22"/>
  <c r="XL207" i="22"/>
  <c r="SV179" i="22"/>
  <c r="XM42" i="22"/>
  <c r="XL206" i="22"/>
  <c r="XL33" i="22"/>
  <c r="XL71" i="22"/>
  <c r="XL52" i="22"/>
  <c r="XL116" i="22"/>
  <c r="XL51" i="22"/>
  <c r="XL21" i="22"/>
  <c r="SV191" i="22"/>
  <c r="XL118" i="22"/>
  <c r="XL209" i="22"/>
  <c r="XL125" i="22"/>
  <c r="SV190" i="22"/>
  <c r="XM235" i="22"/>
  <c r="XL214" i="22"/>
  <c r="SV304" i="22"/>
  <c r="XM247" i="22"/>
  <c r="XL156" i="22"/>
  <c r="XL98" i="22"/>
  <c r="XL45" i="22"/>
  <c r="SV295" i="22"/>
  <c r="TN135" i="22"/>
  <c r="TN140" i="22"/>
  <c r="XL15" i="22"/>
  <c r="XL34" i="22"/>
  <c r="SV223" i="22"/>
  <c r="XM105" i="22"/>
  <c r="SV299" i="22"/>
  <c r="XL63" i="22"/>
  <c r="XL158" i="22"/>
  <c r="XM68" i="22"/>
  <c r="XL69" i="22"/>
  <c r="TN283" i="22"/>
  <c r="XM163" i="22"/>
  <c r="XL170" i="22"/>
  <c r="SV293" i="22"/>
  <c r="SV221" i="22"/>
  <c r="XL264" i="22"/>
  <c r="TN285" i="22"/>
  <c r="XL159" i="22"/>
  <c r="XM80" i="22"/>
  <c r="XL157" i="22"/>
  <c r="XM101" i="22"/>
  <c r="TN284" i="22"/>
  <c r="SV220" i="22"/>
  <c r="XL57" i="22"/>
  <c r="XL74" i="22"/>
  <c r="SV313" i="22"/>
  <c r="XL250" i="22"/>
  <c r="TN129" i="22"/>
  <c r="XM121" i="22"/>
  <c r="SV229" i="22"/>
  <c r="SV189" i="22"/>
  <c r="TN218" i="22"/>
  <c r="SV185" i="22"/>
  <c r="TN281" i="22"/>
  <c r="SV198" i="22"/>
  <c r="SV312" i="22"/>
  <c r="XL108" i="22"/>
  <c r="TN138" i="22"/>
  <c r="XL27" i="22"/>
  <c r="XL75" i="22"/>
  <c r="XL149" i="22"/>
  <c r="XL246" i="22"/>
  <c r="SV196" i="22"/>
  <c r="SV308" i="22"/>
  <c r="XL255" i="22"/>
  <c r="XL11" i="22"/>
  <c r="XM67" i="22"/>
  <c r="XM32" i="22"/>
  <c r="SV296" i="22"/>
  <c r="XL26" i="22"/>
  <c r="SV303" i="22"/>
  <c r="XL145" i="22"/>
  <c r="XL61" i="22"/>
  <c r="XL23" i="22"/>
  <c r="SV194" i="22"/>
  <c r="XM269" i="22"/>
  <c r="XL85" i="22"/>
  <c r="XL202" i="22"/>
  <c r="SV310" i="22"/>
  <c r="XL65" i="22"/>
  <c r="XL154" i="22"/>
  <c r="XL16" i="22"/>
  <c r="XL17" i="22"/>
  <c r="SV227" i="22"/>
  <c r="XL248" i="22"/>
  <c r="XL46" i="22"/>
  <c r="SV180" i="22"/>
  <c r="XL150" i="22"/>
  <c r="XM38" i="22"/>
  <c r="TN137" i="22"/>
  <c r="XM106" i="22"/>
  <c r="TN134" i="22"/>
  <c r="XM208" i="22"/>
  <c r="XL55" i="22"/>
  <c r="XL211" i="22"/>
  <c r="SV306" i="22"/>
  <c r="SV309" i="22"/>
  <c r="XL272" i="22"/>
  <c r="XM104" i="22"/>
  <c r="SV195" i="22"/>
  <c r="SV300" i="22"/>
  <c r="SV182" i="22"/>
  <c r="XL70" i="22"/>
  <c r="XL263" i="22"/>
  <c r="XL253" i="22"/>
  <c r="XL212" i="22"/>
  <c r="XN73" i="22"/>
  <c r="XL148" i="22"/>
  <c r="SV183" i="22"/>
  <c r="XM204" i="22"/>
  <c r="XL56" i="22"/>
  <c r="XL86" i="22"/>
  <c r="SV322" i="22"/>
  <c r="XM91" i="22"/>
  <c r="XL30" i="22"/>
  <c r="SV234" i="22"/>
  <c r="XM120" i="22"/>
  <c r="XL72" i="22"/>
  <c r="XL22" i="22"/>
  <c r="XL168" i="22"/>
  <c r="TN131" i="22"/>
  <c r="XL5" i="22"/>
  <c r="XL171" i="22"/>
  <c r="SV311" i="22"/>
  <c r="XL152" i="22"/>
  <c r="XL93" i="22"/>
  <c r="SV184" i="22"/>
  <c r="XL188" i="22"/>
  <c r="XL244" i="22"/>
  <c r="SV225" i="22"/>
  <c r="TN289" i="22"/>
  <c r="TN142" i="22"/>
  <c r="XL64" i="22"/>
  <c r="SV186" i="22"/>
  <c r="TN143" i="22"/>
  <c r="TN291" i="22"/>
  <c r="XL251" i="22"/>
  <c r="XL60" i="22"/>
  <c r="XL49" i="22"/>
  <c r="SV178" i="22"/>
  <c r="TN282" i="22"/>
  <c r="XL59" i="22"/>
  <c r="XL262" i="22"/>
  <c r="XL44" i="22"/>
  <c r="XL107" i="22"/>
  <c r="SV314" i="22"/>
  <c r="SV240" i="22"/>
  <c r="XL35" i="22"/>
  <c r="XL249" i="22"/>
  <c r="XM124" i="22"/>
  <c r="TN287" i="22"/>
  <c r="XL164" i="22"/>
  <c r="XL167" i="22"/>
  <c r="XL24" i="22"/>
  <c r="XL54" i="22"/>
  <c r="SV174" i="22"/>
  <c r="XL39" i="22"/>
  <c r="XM177" i="22"/>
  <c r="SV239" i="22"/>
  <c r="XL110" i="22"/>
  <c r="XL12" i="22"/>
  <c r="XL259" i="22"/>
  <c r="XL169" i="22"/>
  <c r="SW298" i="22"/>
  <c r="XL20" i="22"/>
  <c r="SV228" i="22"/>
  <c r="XL252" i="22"/>
  <c r="XL162" i="22"/>
  <c r="XM265" i="22"/>
  <c r="SV274" i="22" l="1"/>
  <c r="SV278" i="22"/>
  <c r="SV280" i="22"/>
  <c r="SV279" i="22"/>
  <c r="SV275" i="22"/>
  <c r="SV277" i="22"/>
  <c r="SV276" i="22"/>
  <c r="SV243" i="22"/>
  <c r="XM89" i="22"/>
  <c r="XN97" i="22"/>
  <c r="XM90" i="22"/>
  <c r="XM165" i="22"/>
  <c r="XM109" i="22"/>
  <c r="XM257" i="22"/>
  <c r="XM96" i="22"/>
  <c r="XM113" i="22"/>
  <c r="XM20" i="22"/>
  <c r="XM12" i="22"/>
  <c r="TO291" i="22"/>
  <c r="XM188" i="22"/>
  <c r="XM152" i="22"/>
  <c r="XM72" i="22"/>
  <c r="XN204" i="22"/>
  <c r="XN104" i="22"/>
  <c r="XM211" i="22"/>
  <c r="SW180" i="22"/>
  <c r="XN32" i="22"/>
  <c r="SW308" i="22"/>
  <c r="XM108" i="22"/>
  <c r="TO281" i="22"/>
  <c r="SW189" i="22"/>
  <c r="XM250" i="22"/>
  <c r="XM57" i="22"/>
  <c r="XM264" i="22"/>
  <c r="XN68" i="22"/>
  <c r="TO140" i="22"/>
  <c r="XM98" i="22"/>
  <c r="XM125" i="22"/>
  <c r="XM116" i="22"/>
  <c r="TO141" i="22"/>
  <c r="SX298" i="22"/>
  <c r="XM249" i="22"/>
  <c r="XM169" i="22"/>
  <c r="SW174" i="22"/>
  <c r="XM35" i="22"/>
  <c r="TO143" i="22"/>
  <c r="TO289" i="22"/>
  <c r="SW184" i="22"/>
  <c r="SW311" i="22"/>
  <c r="TO131" i="22"/>
  <c r="SW322" i="22"/>
  <c r="XM272" i="22"/>
  <c r="XN67" i="22"/>
  <c r="XM75" i="22"/>
  <c r="SW229" i="22"/>
  <c r="SW220" i="22"/>
  <c r="XM159" i="22"/>
  <c r="SW223" i="22"/>
  <c r="TO135" i="22"/>
  <c r="XM209" i="22"/>
  <c r="XM21" i="22"/>
  <c r="XM52" i="22"/>
  <c r="XM58" i="22"/>
  <c r="SW197" i="22"/>
  <c r="SW175" i="22"/>
  <c r="TO132" i="22"/>
  <c r="XM187" i="22"/>
  <c r="XM126" i="22"/>
  <c r="XM7" i="22"/>
  <c r="XN123" i="22"/>
  <c r="XN88" i="22"/>
  <c r="TO217" i="22"/>
  <c r="SW224" i="22"/>
  <c r="XM268" i="22"/>
  <c r="XM160" i="22"/>
  <c r="TO286" i="22"/>
  <c r="XM117" i="22"/>
  <c r="XM153" i="22"/>
  <c r="XM94" i="22"/>
  <c r="XM254" i="22"/>
  <c r="XM28" i="22"/>
  <c r="SW297" i="22"/>
  <c r="SW315" i="22"/>
  <c r="XM31" i="22"/>
  <c r="XM8" i="22"/>
  <c r="XM78" i="22"/>
  <c r="XM10" i="22"/>
  <c r="SW233" i="22"/>
  <c r="XM43" i="22"/>
  <c r="XN50" i="22"/>
  <c r="XM203" i="22"/>
  <c r="XM102" i="22"/>
  <c r="XM237" i="22"/>
  <c r="XN261" i="22"/>
  <c r="XN265" i="22"/>
  <c r="XM162" i="22"/>
  <c r="XM39" i="22"/>
  <c r="XM262" i="22"/>
  <c r="XM252" i="22"/>
  <c r="XM110" i="22"/>
  <c r="XM164" i="22"/>
  <c r="XM49" i="22"/>
  <c r="XN120" i="22"/>
  <c r="SW183" i="22"/>
  <c r="XM253" i="22"/>
  <c r="SW182" i="22"/>
  <c r="XM55" i="22"/>
  <c r="TO137" i="22"/>
  <c r="XM17" i="22"/>
  <c r="SW310" i="22"/>
  <c r="XM85" i="22"/>
  <c r="XM23" i="22"/>
  <c r="SW303" i="22"/>
  <c r="SW196" i="22"/>
  <c r="SW312" i="22"/>
  <c r="SW185" i="22"/>
  <c r="SW313" i="22"/>
  <c r="XM157" i="22"/>
  <c r="SW221" i="22"/>
  <c r="XM158" i="22"/>
  <c r="XM156" i="22"/>
  <c r="SW228" i="22"/>
  <c r="XM54" i="22"/>
  <c r="SW240" i="22"/>
  <c r="XM59" i="22"/>
  <c r="SW186" i="22"/>
  <c r="XM171" i="22"/>
  <c r="XM86" i="22"/>
  <c r="XN208" i="22"/>
  <c r="XN269" i="22"/>
  <c r="XM11" i="22"/>
  <c r="XM27" i="22"/>
  <c r="XN121" i="22"/>
  <c r="TO284" i="22"/>
  <c r="TO283" i="22"/>
  <c r="XM63" i="22"/>
  <c r="XM34" i="22"/>
  <c r="SW295" i="22"/>
  <c r="XN42" i="22"/>
  <c r="XM151" i="22"/>
  <c r="TO216" i="22"/>
  <c r="XN273" i="22"/>
  <c r="XM76" i="22"/>
  <c r="XM267" i="22"/>
  <c r="XM256" i="22"/>
  <c r="XM13" i="22"/>
  <c r="TO127" i="22"/>
  <c r="XM266" i="22"/>
  <c r="SW305" i="22"/>
  <c r="SW231" i="22"/>
  <c r="TO130" i="22"/>
  <c r="XN161" i="22"/>
  <c r="XM205" i="22"/>
  <c r="XM111" i="22"/>
  <c r="XM242" i="22"/>
  <c r="SW172" i="22"/>
  <c r="SW307" i="22"/>
  <c r="XM18" i="22"/>
  <c r="XN53" i="22"/>
  <c r="XM122" i="22"/>
  <c r="XM47" i="22"/>
  <c r="XM62" i="22"/>
  <c r="TO133" i="22"/>
  <c r="XM40" i="22"/>
  <c r="XM66" i="22"/>
  <c r="XN83" i="22"/>
  <c r="SW192" i="22"/>
  <c r="SW173" i="22"/>
  <c r="XM259" i="22"/>
  <c r="SW239" i="22"/>
  <c r="TO287" i="22"/>
  <c r="XM107" i="22"/>
  <c r="XM60" i="22"/>
  <c r="SW225" i="22"/>
  <c r="XM93" i="22"/>
  <c r="XM168" i="22"/>
  <c r="SW234" i="22"/>
  <c r="XM148" i="22"/>
  <c r="XM263" i="22"/>
  <c r="SW300" i="22"/>
  <c r="SW309" i="22"/>
  <c r="XN38" i="22"/>
  <c r="XM46" i="22"/>
  <c r="XM16" i="22"/>
  <c r="XM202" i="22"/>
  <c r="XM61" i="22"/>
  <c r="XM26" i="22"/>
  <c r="SW198" i="22"/>
  <c r="XN80" i="22"/>
  <c r="SW293" i="22"/>
  <c r="XN247" i="22"/>
  <c r="XN235" i="22"/>
  <c r="XM51" i="22"/>
  <c r="XM71" i="22"/>
  <c r="XM207" i="22"/>
  <c r="XM238" i="22"/>
  <c r="XM92" i="22"/>
  <c r="XN124" i="22"/>
  <c r="XM44" i="22"/>
  <c r="XM251" i="22"/>
  <c r="XM22" i="22"/>
  <c r="XM56" i="22"/>
  <c r="XM70" i="22"/>
  <c r="SW306" i="22"/>
  <c r="XM150" i="22"/>
  <c r="XM248" i="22"/>
  <c r="SW194" i="22"/>
  <c r="SW296" i="22"/>
  <c r="XM255" i="22"/>
  <c r="XM246" i="22"/>
  <c r="TO138" i="22"/>
  <c r="TO218" i="22"/>
  <c r="XM74" i="22"/>
  <c r="XM170" i="22"/>
  <c r="SW299" i="22"/>
  <c r="XM45" i="22"/>
  <c r="SW304" i="22"/>
  <c r="SW190" i="22"/>
  <c r="XM118" i="22"/>
  <c r="XM33" i="22"/>
  <c r="XM81" i="22"/>
  <c r="TO215" i="22"/>
  <c r="SW181" i="22"/>
  <c r="XN241" i="22"/>
  <c r="XM271" i="22"/>
  <c r="XM155" i="22"/>
  <c r="XN100" i="22"/>
  <c r="XM6" i="22"/>
  <c r="XM37" i="22"/>
  <c r="XM19" i="22"/>
  <c r="SW236" i="22"/>
  <c r="XM112" i="22"/>
  <c r="SW199" i="22"/>
  <c r="XO82" i="22"/>
  <c r="SW232" i="22"/>
  <c r="SW193" i="22"/>
  <c r="SW317" i="22"/>
  <c r="XM25" i="22"/>
  <c r="XN79" i="22"/>
  <c r="XM87" i="22"/>
  <c r="SW316" i="22"/>
  <c r="XN201" i="22"/>
  <c r="XM176" i="22"/>
  <c r="XM29" i="22"/>
  <c r="TO139" i="22"/>
  <c r="SW321" i="22"/>
  <c r="TO136" i="22"/>
  <c r="SW320" i="22"/>
  <c r="XN36" i="22"/>
  <c r="SW230" i="22"/>
  <c r="SW302" i="22"/>
  <c r="SW226" i="22"/>
  <c r="XN177" i="22"/>
  <c r="XM24" i="22"/>
  <c r="SW314" i="22"/>
  <c r="TO282" i="22"/>
  <c r="XM64" i="22"/>
  <c r="XM244" i="22"/>
  <c r="XM30" i="22"/>
  <c r="XO73" i="22"/>
  <c r="SW195" i="22"/>
  <c r="TO134" i="22"/>
  <c r="XM154" i="22"/>
  <c r="TO129" i="22"/>
  <c r="XN101" i="22"/>
  <c r="TO285" i="22"/>
  <c r="XM69" i="22"/>
  <c r="XM15" i="22"/>
  <c r="XN210" i="22"/>
  <c r="XM258" i="22"/>
  <c r="TO144" i="22"/>
  <c r="XM167" i="22"/>
  <c r="SW178" i="22"/>
  <c r="TO142" i="22"/>
  <c r="XM5" i="22"/>
  <c r="XN91" i="22"/>
  <c r="XM212" i="22"/>
  <c r="XN106" i="22"/>
  <c r="SW227" i="22"/>
  <c r="XM65" i="22"/>
  <c r="XM145" i="22"/>
  <c r="XM149" i="22"/>
  <c r="XN163" i="22"/>
  <c r="XN105" i="22"/>
  <c r="XM214" i="22"/>
  <c r="SW191" i="22"/>
  <c r="XM206" i="22"/>
  <c r="SW179" i="22"/>
  <c r="XN319" i="22"/>
  <c r="XM147" i="22"/>
  <c r="TO292" i="22"/>
  <c r="XM95" i="22"/>
  <c r="XM166" i="22"/>
  <c r="TO128" i="22"/>
  <c r="XM270" i="22"/>
  <c r="TO288" i="22"/>
  <c r="TO290" i="22"/>
  <c r="SW200" i="22"/>
  <c r="SW294" i="22"/>
  <c r="XM99" i="22"/>
  <c r="XM114" i="22"/>
  <c r="XM213" i="22"/>
  <c r="SW222" i="22"/>
  <c r="XM9" i="22"/>
  <c r="XM41" i="22"/>
  <c r="XM245" i="22"/>
  <c r="XM77" i="22"/>
  <c r="XM103" i="22"/>
  <c r="XN146" i="22"/>
  <c r="XM115" i="22"/>
  <c r="SW219" i="22"/>
  <c r="XM48" i="22"/>
  <c r="SW301" i="22"/>
  <c r="XM119" i="22"/>
  <c r="XM84" i="22"/>
  <c r="XM260" i="22"/>
  <c r="XM14" i="22"/>
  <c r="SW279" i="22" l="1"/>
  <c r="SW276" i="22"/>
  <c r="SW280" i="22"/>
  <c r="SW277" i="22"/>
  <c r="SW278" i="22"/>
  <c r="SW275" i="22"/>
  <c r="SW274" i="22"/>
  <c r="SW243" i="22"/>
  <c r="XN89" i="22"/>
  <c r="XN90" i="22"/>
  <c r="XO97" i="22"/>
  <c r="XN165" i="22"/>
  <c r="XN109" i="22"/>
  <c r="XN113" i="22"/>
  <c r="XN96" i="22"/>
  <c r="XN257" i="22"/>
  <c r="XN14" i="22"/>
  <c r="XN41" i="22"/>
  <c r="XN147" i="22"/>
  <c r="XN149" i="22"/>
  <c r="XN212" i="22"/>
  <c r="XO210" i="22"/>
  <c r="TP134" i="22"/>
  <c r="SX314" i="22"/>
  <c r="XN87" i="22"/>
  <c r="XN112" i="22"/>
  <c r="XO241" i="22"/>
  <c r="SX190" i="22"/>
  <c r="TP138" i="22"/>
  <c r="XN150" i="22"/>
  <c r="XN71" i="22"/>
  <c r="XO247" i="22"/>
  <c r="XN202" i="22"/>
  <c r="SX234" i="22"/>
  <c r="XN259" i="22"/>
  <c r="XN47" i="22"/>
  <c r="XN111" i="22"/>
  <c r="TP127" i="22"/>
  <c r="XN151" i="22"/>
  <c r="TP284" i="22"/>
  <c r="XN171" i="22"/>
  <c r="XN158" i="22"/>
  <c r="XN23" i="22"/>
  <c r="XN253" i="22"/>
  <c r="XN262" i="22"/>
  <c r="XO265" i="22"/>
  <c r="XN10" i="22"/>
  <c r="SX224" i="22"/>
  <c r="XN260" i="22"/>
  <c r="SX219" i="22"/>
  <c r="XN9" i="22"/>
  <c r="TP290" i="22"/>
  <c r="XN214" i="22"/>
  <c r="SX227" i="22"/>
  <c r="XO91" i="22"/>
  <c r="XN15" i="22"/>
  <c r="SX195" i="22"/>
  <c r="XN24" i="22"/>
  <c r="TP136" i="22"/>
  <c r="XO79" i="22"/>
  <c r="SX236" i="22"/>
  <c r="XO100" i="22"/>
  <c r="XN33" i="22"/>
  <c r="XN246" i="22"/>
  <c r="SX306" i="22"/>
  <c r="XN92" i="22"/>
  <c r="SX293" i="22"/>
  <c r="XN16" i="22"/>
  <c r="XN168" i="22"/>
  <c r="SX173" i="22"/>
  <c r="XN122" i="22"/>
  <c r="SX231" i="22"/>
  <c r="XO273" i="22"/>
  <c r="XO269" i="22"/>
  <c r="SX228" i="22"/>
  <c r="SX312" i="22"/>
  <c r="TP137" i="22"/>
  <c r="XN164" i="22"/>
  <c r="XN78" i="22"/>
  <c r="SX297" i="22"/>
  <c r="XN153" i="22"/>
  <c r="TP217" i="22"/>
  <c r="XN126" i="22"/>
  <c r="SX197" i="22"/>
  <c r="XN52" i="22"/>
  <c r="TP135" i="22"/>
  <c r="SX220" i="22"/>
  <c r="XN272" i="22"/>
  <c r="SX184" i="22"/>
  <c r="XN35" i="22"/>
  <c r="SY298" i="22"/>
  <c r="XN98" i="22"/>
  <c r="SX189" i="22"/>
  <c r="XO32" i="22"/>
  <c r="XO204" i="22"/>
  <c r="TP291" i="22"/>
  <c r="XN48" i="22"/>
  <c r="XO146" i="22"/>
  <c r="XN119" i="22"/>
  <c r="XN103" i="22"/>
  <c r="XN99" i="22"/>
  <c r="XN166" i="22"/>
  <c r="XO319" i="22"/>
  <c r="XN145" i="22"/>
  <c r="XN167" i="22"/>
  <c r="TP129" i="22"/>
  <c r="XN244" i="22"/>
  <c r="SX230" i="22"/>
  <c r="XN176" i="22"/>
  <c r="SX232" i="22"/>
  <c r="SX181" i="22"/>
  <c r="SX304" i="22"/>
  <c r="SX194" i="22"/>
  <c r="XN51" i="22"/>
  <c r="SX300" i="22"/>
  <c r="XN107" i="22"/>
  <c r="XN40" i="22"/>
  <c r="SX307" i="22"/>
  <c r="XN13" i="22"/>
  <c r="XN63" i="22"/>
  <c r="SX186" i="22"/>
  <c r="SX221" i="22"/>
  <c r="XN85" i="22"/>
  <c r="SX183" i="22"/>
  <c r="XN39" i="22"/>
  <c r="XO261" i="22"/>
  <c r="XO50" i="22"/>
  <c r="XN84" i="22"/>
  <c r="XN115" i="22"/>
  <c r="SX222" i="22"/>
  <c r="TP288" i="22"/>
  <c r="SX179" i="22"/>
  <c r="XO105" i="22"/>
  <c r="XN5" i="22"/>
  <c r="XN69" i="22"/>
  <c r="XN64" i="22"/>
  <c r="SX321" i="22"/>
  <c r="XO201" i="22"/>
  <c r="XP82" i="22"/>
  <c r="XN155" i="22"/>
  <c r="XN74" i="22"/>
  <c r="XN251" i="22"/>
  <c r="XO80" i="22"/>
  <c r="XN263" i="22"/>
  <c r="TP287" i="22"/>
  <c r="TP133" i="22"/>
  <c r="SX172" i="22"/>
  <c r="SX305" i="22"/>
  <c r="TP216" i="22"/>
  <c r="XO42" i="22"/>
  <c r="XN59" i="22"/>
  <c r="SX196" i="22"/>
  <c r="XN55" i="22"/>
  <c r="XO120" i="22"/>
  <c r="XN162" i="22"/>
  <c r="XN43" i="22"/>
  <c r="XN8" i="22"/>
  <c r="XN160" i="22"/>
  <c r="XO88" i="22"/>
  <c r="XN187" i="22"/>
  <c r="XN21" i="22"/>
  <c r="SX223" i="22"/>
  <c r="SX229" i="22"/>
  <c r="SX322" i="22"/>
  <c r="TP289" i="22"/>
  <c r="SX174" i="22"/>
  <c r="TP141" i="22"/>
  <c r="TP140" i="22"/>
  <c r="TP281" i="22"/>
  <c r="SX180" i="22"/>
  <c r="XN72" i="22"/>
  <c r="SX301" i="22"/>
  <c r="XN77" i="22"/>
  <c r="SX294" i="22"/>
  <c r="XN95" i="22"/>
  <c r="XO106" i="22"/>
  <c r="TP144" i="22"/>
  <c r="XP73" i="22"/>
  <c r="XO177" i="22"/>
  <c r="XO36" i="22"/>
  <c r="XN25" i="22"/>
  <c r="XN19" i="22"/>
  <c r="TP215" i="22"/>
  <c r="XN45" i="22"/>
  <c r="XN255" i="22"/>
  <c r="XN70" i="22"/>
  <c r="XN238" i="22"/>
  <c r="XN26" i="22"/>
  <c r="XN46" i="22"/>
  <c r="XN93" i="22"/>
  <c r="SX192" i="22"/>
  <c r="XN205" i="22"/>
  <c r="XN256" i="22"/>
  <c r="TP283" i="22"/>
  <c r="XO121" i="22"/>
  <c r="XO208" i="22"/>
  <c r="XN157" i="22"/>
  <c r="SX310" i="22"/>
  <c r="XN110" i="22"/>
  <c r="XN237" i="22"/>
  <c r="XN28" i="22"/>
  <c r="XN58" i="22"/>
  <c r="XN213" i="22"/>
  <c r="XN270" i="22"/>
  <c r="XN206" i="22"/>
  <c r="XO163" i="22"/>
  <c r="TP142" i="22"/>
  <c r="TP285" i="22"/>
  <c r="XN30" i="22"/>
  <c r="SX226" i="22"/>
  <c r="TP139" i="22"/>
  <c r="SX317" i="22"/>
  <c r="XN37" i="22"/>
  <c r="XN81" i="22"/>
  <c r="SX299" i="22"/>
  <c r="SX296" i="22"/>
  <c r="XN56" i="22"/>
  <c r="XN207" i="22"/>
  <c r="XO235" i="22"/>
  <c r="XN61" i="22"/>
  <c r="XO38" i="22"/>
  <c r="SX225" i="22"/>
  <c r="XN62" i="22"/>
  <c r="XO53" i="22"/>
  <c r="XN266" i="22"/>
  <c r="XN86" i="22"/>
  <c r="XN156" i="22"/>
  <c r="SX303" i="22"/>
  <c r="SX182" i="22"/>
  <c r="XN252" i="22"/>
  <c r="SX233" i="22"/>
  <c r="XN254" i="22"/>
  <c r="XN117" i="22"/>
  <c r="XN268" i="22"/>
  <c r="XO123" i="22"/>
  <c r="XN209" i="22"/>
  <c r="XN75" i="22"/>
  <c r="TP131" i="22"/>
  <c r="TP143" i="22"/>
  <c r="XN169" i="22"/>
  <c r="XN116" i="22"/>
  <c r="XO68" i="22"/>
  <c r="XN57" i="22"/>
  <c r="XN108" i="22"/>
  <c r="XN211" i="22"/>
  <c r="XN152" i="22"/>
  <c r="XN12" i="22"/>
  <c r="XN245" i="22"/>
  <c r="SX200" i="22"/>
  <c r="TP292" i="22"/>
  <c r="XN258" i="22"/>
  <c r="XN154" i="22"/>
  <c r="TP282" i="22"/>
  <c r="SX320" i="22"/>
  <c r="SX316" i="22"/>
  <c r="SX199" i="22"/>
  <c r="XN271" i="22"/>
  <c r="XN118" i="22"/>
  <c r="TP218" i="22"/>
  <c r="XN248" i="22"/>
  <c r="XN44" i="22"/>
  <c r="XN148" i="22"/>
  <c r="SX239" i="22"/>
  <c r="XO83" i="22"/>
  <c r="XN242" i="22"/>
  <c r="XO161" i="22"/>
  <c r="XN267" i="22"/>
  <c r="SX295" i="22"/>
  <c r="XN27" i="22"/>
  <c r="SX240" i="22"/>
  <c r="SX313" i="22"/>
  <c r="XN17" i="22"/>
  <c r="XN49" i="22"/>
  <c r="XN102" i="22"/>
  <c r="XN31" i="22"/>
  <c r="TP132" i="22"/>
  <c r="XN114" i="22"/>
  <c r="TP128" i="22"/>
  <c r="SX191" i="22"/>
  <c r="XN65" i="22"/>
  <c r="SX178" i="22"/>
  <c r="XO101" i="22"/>
  <c r="SX302" i="22"/>
  <c r="XN29" i="22"/>
  <c r="SX193" i="22"/>
  <c r="XN6" i="22"/>
  <c r="XN170" i="22"/>
  <c r="XN22" i="22"/>
  <c r="XO124" i="22"/>
  <c r="SX198" i="22"/>
  <c r="SX309" i="22"/>
  <c r="XN60" i="22"/>
  <c r="XN66" i="22"/>
  <c r="XN18" i="22"/>
  <c r="TP130" i="22"/>
  <c r="XN76" i="22"/>
  <c r="XN34" i="22"/>
  <c r="XN11" i="22"/>
  <c r="XN54" i="22"/>
  <c r="SX185" i="22"/>
  <c r="XN203" i="22"/>
  <c r="SX315" i="22"/>
  <c r="XN94" i="22"/>
  <c r="TP286" i="22"/>
  <c r="XN7" i="22"/>
  <c r="SX175" i="22"/>
  <c r="XN159" i="22"/>
  <c r="XO67" i="22"/>
  <c r="SX311" i="22"/>
  <c r="XN249" i="22"/>
  <c r="XN125" i="22"/>
  <c r="XN264" i="22"/>
  <c r="XN250" i="22"/>
  <c r="SX308" i="22"/>
  <c r="XO104" i="22"/>
  <c r="XN188" i="22"/>
  <c r="XN20" i="22"/>
  <c r="SX277" i="22" l="1"/>
  <c r="SX274" i="22"/>
  <c r="SX280" i="22"/>
  <c r="SX275" i="22"/>
  <c r="SX276" i="22"/>
  <c r="SX278" i="22"/>
  <c r="SX279" i="22"/>
  <c r="SX243" i="22"/>
  <c r="XO89" i="22"/>
  <c r="XP97" i="22"/>
  <c r="XO90" i="22"/>
  <c r="XO165" i="22"/>
  <c r="XO109" i="22"/>
  <c r="XO257" i="22"/>
  <c r="XO96" i="22"/>
  <c r="XO113" i="22"/>
  <c r="XO94" i="22"/>
  <c r="XP68" i="22"/>
  <c r="XO254" i="22"/>
  <c r="XP163" i="22"/>
  <c r="XO110" i="22"/>
  <c r="XP36" i="22"/>
  <c r="SY294" i="22"/>
  <c r="XP120" i="22"/>
  <c r="XO59" i="22"/>
  <c r="SY172" i="22"/>
  <c r="XP201" i="22"/>
  <c r="XO5" i="22"/>
  <c r="SY222" i="22"/>
  <c r="XO85" i="22"/>
  <c r="SY300" i="22"/>
  <c r="SY232" i="22"/>
  <c r="XO166" i="22"/>
  <c r="XP32" i="22"/>
  <c r="SY228" i="22"/>
  <c r="XP104" i="22"/>
  <c r="SY185" i="22"/>
  <c r="XO6" i="22"/>
  <c r="XO49" i="22"/>
  <c r="XO118" i="22"/>
  <c r="XO245" i="22"/>
  <c r="XO211" i="22"/>
  <c r="XP38" i="22"/>
  <c r="XO37" i="22"/>
  <c r="XO206" i="22"/>
  <c r="SY310" i="22"/>
  <c r="SY192" i="22"/>
  <c r="TQ215" i="22"/>
  <c r="XP106" i="22"/>
  <c r="XO72" i="22"/>
  <c r="TQ140" i="22"/>
  <c r="SY322" i="22"/>
  <c r="XO187" i="22"/>
  <c r="XO8" i="22"/>
  <c r="XO55" i="22"/>
  <c r="TQ133" i="22"/>
  <c r="XP105" i="22"/>
  <c r="XO115" i="22"/>
  <c r="XO176" i="22"/>
  <c r="XO167" i="22"/>
  <c r="XO99" i="22"/>
  <c r="XO48" i="22"/>
  <c r="SY189" i="22"/>
  <c r="XO35" i="22"/>
  <c r="TQ135" i="22"/>
  <c r="TQ217" i="22"/>
  <c r="XP269" i="22"/>
  <c r="SY231" i="22"/>
  <c r="XO168" i="22"/>
  <c r="SY306" i="22"/>
  <c r="SY236" i="22"/>
  <c r="SY195" i="22"/>
  <c r="XO214" i="22"/>
  <c r="XO260" i="22"/>
  <c r="XP265" i="22"/>
  <c r="XO158" i="22"/>
  <c r="TQ127" i="22"/>
  <c r="SY234" i="22"/>
  <c r="XO150" i="22"/>
  <c r="XO112" i="22"/>
  <c r="TQ134" i="22"/>
  <c r="XO147" i="22"/>
  <c r="XP67" i="22"/>
  <c r="XO60" i="22"/>
  <c r="XO27" i="22"/>
  <c r="XP123" i="22"/>
  <c r="SY233" i="22"/>
  <c r="XO156" i="22"/>
  <c r="XO266" i="22"/>
  <c r="XO56" i="22"/>
  <c r="XO30" i="22"/>
  <c r="XO58" i="22"/>
  <c r="TQ283" i="22"/>
  <c r="XO238" i="22"/>
  <c r="XP177" i="22"/>
  <c r="XO77" i="22"/>
  <c r="XP42" i="22"/>
  <c r="SY321" i="22"/>
  <c r="XP261" i="22"/>
  <c r="SY221" i="22"/>
  <c r="SY307" i="22"/>
  <c r="XO164" i="22"/>
  <c r="SY311" i="22"/>
  <c r="XO34" i="22"/>
  <c r="SY302" i="22"/>
  <c r="XO148" i="22"/>
  <c r="SY175" i="22"/>
  <c r="XO76" i="22"/>
  <c r="TQ132" i="22"/>
  <c r="SY320" i="22"/>
  <c r="XO116" i="22"/>
  <c r="XO249" i="22"/>
  <c r="XO7" i="22"/>
  <c r="XO54" i="22"/>
  <c r="SY309" i="22"/>
  <c r="SY193" i="22"/>
  <c r="XP83" i="22"/>
  <c r="XO271" i="22"/>
  <c r="XO108" i="22"/>
  <c r="XO169" i="22"/>
  <c r="XO268" i="22"/>
  <c r="XO252" i="22"/>
  <c r="XO86" i="22"/>
  <c r="XO61" i="22"/>
  <c r="SY317" i="22"/>
  <c r="XO270" i="22"/>
  <c r="XO256" i="22"/>
  <c r="XO70" i="22"/>
  <c r="XO19" i="22"/>
  <c r="SY301" i="22"/>
  <c r="SY180" i="22"/>
  <c r="TQ141" i="22"/>
  <c r="SY229" i="22"/>
  <c r="XO43" i="22"/>
  <c r="TQ216" i="22"/>
  <c r="XO155" i="22"/>
  <c r="SY179" i="22"/>
  <c r="XO39" i="22"/>
  <c r="SY186" i="22"/>
  <c r="XO40" i="22"/>
  <c r="XO51" i="22"/>
  <c r="SY304" i="22"/>
  <c r="SY230" i="22"/>
  <c r="XO145" i="22"/>
  <c r="TQ291" i="22"/>
  <c r="SY184" i="22"/>
  <c r="XO52" i="22"/>
  <c r="XO153" i="22"/>
  <c r="TQ137" i="22"/>
  <c r="XO16" i="22"/>
  <c r="XO246" i="22"/>
  <c r="XP79" i="22"/>
  <c r="XO15" i="22"/>
  <c r="TQ290" i="22"/>
  <c r="XO262" i="22"/>
  <c r="XO171" i="22"/>
  <c r="XO111" i="22"/>
  <c r="XO202" i="22"/>
  <c r="TQ138" i="22"/>
  <c r="XO87" i="22"/>
  <c r="XP210" i="22"/>
  <c r="XP124" i="22"/>
  <c r="XO125" i="22"/>
  <c r="SY315" i="22"/>
  <c r="XO22" i="22"/>
  <c r="SY191" i="22"/>
  <c r="XO242" i="22"/>
  <c r="XO75" i="22"/>
  <c r="SY308" i="22"/>
  <c r="XO159" i="22"/>
  <c r="XO203" i="22"/>
  <c r="TQ130" i="22"/>
  <c r="XP101" i="22"/>
  <c r="TQ128" i="22"/>
  <c r="XO31" i="22"/>
  <c r="XO17" i="22"/>
  <c r="SY295" i="22"/>
  <c r="XO44" i="22"/>
  <c r="TQ282" i="22"/>
  <c r="XP53" i="22"/>
  <c r="SY296" i="22"/>
  <c r="TQ285" i="22"/>
  <c r="XO28" i="22"/>
  <c r="XO157" i="22"/>
  <c r="XO93" i="22"/>
  <c r="XQ73" i="22"/>
  <c r="XP88" i="22"/>
  <c r="SY196" i="22"/>
  <c r="TQ287" i="22"/>
  <c r="XO251" i="22"/>
  <c r="XO64" i="22"/>
  <c r="XO84" i="22"/>
  <c r="XO103" i="22"/>
  <c r="XO188" i="22"/>
  <c r="XO66" i="22"/>
  <c r="XO65" i="22"/>
  <c r="XO20" i="22"/>
  <c r="XO250" i="22"/>
  <c r="TQ286" i="22"/>
  <c r="XO11" i="22"/>
  <c r="SY198" i="22"/>
  <c r="SY178" i="22"/>
  <c r="XO102" i="22"/>
  <c r="XO267" i="22"/>
  <c r="SY199" i="22"/>
  <c r="TQ292" i="22"/>
  <c r="TQ143" i="22"/>
  <c r="XO117" i="22"/>
  <c r="XO62" i="22"/>
  <c r="XP208" i="22"/>
  <c r="XO205" i="22"/>
  <c r="XO46" i="22"/>
  <c r="XO255" i="22"/>
  <c r="XO25" i="22"/>
  <c r="XO263" i="22"/>
  <c r="XO69" i="22"/>
  <c r="SY183" i="22"/>
  <c r="XP319" i="22"/>
  <c r="XO119" i="22"/>
  <c r="XP204" i="22"/>
  <c r="XO98" i="22"/>
  <c r="SY197" i="22"/>
  <c r="SY297" i="22"/>
  <c r="SY312" i="22"/>
  <c r="XO122" i="22"/>
  <c r="SY293" i="22"/>
  <c r="XO33" i="22"/>
  <c r="TQ136" i="22"/>
  <c r="XP91" i="22"/>
  <c r="XO9" i="22"/>
  <c r="SY224" i="22"/>
  <c r="XO253" i="22"/>
  <c r="TQ284" i="22"/>
  <c r="XO47" i="22"/>
  <c r="XP247" i="22"/>
  <c r="SY190" i="22"/>
  <c r="XO212" i="22"/>
  <c r="XO41" i="22"/>
  <c r="XO264" i="22"/>
  <c r="SY240" i="22"/>
  <c r="XO18" i="22"/>
  <c r="XO170" i="22"/>
  <c r="XO29" i="22"/>
  <c r="XO114" i="22"/>
  <c r="SY313" i="22"/>
  <c r="SY239" i="22"/>
  <c r="XO248" i="22"/>
  <c r="XO154" i="22"/>
  <c r="XO12" i="22"/>
  <c r="XO57" i="22"/>
  <c r="XO209" i="22"/>
  <c r="SY182" i="22"/>
  <c r="XP235" i="22"/>
  <c r="SY299" i="22"/>
  <c r="TQ139" i="22"/>
  <c r="TQ142" i="22"/>
  <c r="XO213" i="22"/>
  <c r="XO237" i="22"/>
  <c r="XO95" i="22"/>
  <c r="TQ281" i="22"/>
  <c r="SY174" i="22"/>
  <c r="SY223" i="22"/>
  <c r="XO160" i="22"/>
  <c r="XO162" i="22"/>
  <c r="SY305" i="22"/>
  <c r="XQ82" i="22"/>
  <c r="TQ288" i="22"/>
  <c r="XO63" i="22"/>
  <c r="XO107" i="22"/>
  <c r="SY181" i="22"/>
  <c r="XO244" i="22"/>
  <c r="XO272" i="22"/>
  <c r="XP161" i="22"/>
  <c r="TQ218" i="22"/>
  <c r="SY316" i="22"/>
  <c r="XO258" i="22"/>
  <c r="SY200" i="22"/>
  <c r="XO152" i="22"/>
  <c r="TQ131" i="22"/>
  <c r="SY303" i="22"/>
  <c r="SY225" i="22"/>
  <c r="XO207" i="22"/>
  <c r="XO81" i="22"/>
  <c r="SY226" i="22"/>
  <c r="XP121" i="22"/>
  <c r="XO26" i="22"/>
  <c r="XO45" i="22"/>
  <c r="TQ144" i="22"/>
  <c r="TQ289" i="22"/>
  <c r="XO21" i="22"/>
  <c r="XP80" i="22"/>
  <c r="XO74" i="22"/>
  <c r="XP50" i="22"/>
  <c r="XO13" i="22"/>
  <c r="SY194" i="22"/>
  <c r="TQ129" i="22"/>
  <c r="XP146" i="22"/>
  <c r="SZ298" i="22"/>
  <c r="SY220" i="22"/>
  <c r="XO126" i="22"/>
  <c r="XO78" i="22"/>
  <c r="XP273" i="22"/>
  <c r="SY173" i="22"/>
  <c r="XO92" i="22"/>
  <c r="XP100" i="22"/>
  <c r="XO24" i="22"/>
  <c r="SY227" i="22"/>
  <c r="SY219" i="22"/>
  <c r="XO10" i="22"/>
  <c r="XO23" i="22"/>
  <c r="XO151" i="22"/>
  <c r="XO259" i="22"/>
  <c r="XO71" i="22"/>
  <c r="XP241" i="22"/>
  <c r="SY314" i="22"/>
  <c r="XO149" i="22"/>
  <c r="XO14" i="22"/>
  <c r="SY275" i="22" l="1"/>
  <c r="SY279" i="22"/>
  <c r="SY280" i="22"/>
  <c r="SY278" i="22"/>
  <c r="SY274" i="22"/>
  <c r="SY276" i="22"/>
  <c r="SY277" i="22"/>
  <c r="SY243" i="22"/>
  <c r="XP89" i="22"/>
  <c r="XP90" i="22"/>
  <c r="XQ97" i="22"/>
  <c r="XP165" i="22"/>
  <c r="XP109" i="22"/>
  <c r="XP113" i="22"/>
  <c r="XP96" i="22"/>
  <c r="XP257" i="22"/>
  <c r="XP14" i="22"/>
  <c r="XP259" i="22"/>
  <c r="XP92" i="22"/>
  <c r="TR129" i="22"/>
  <c r="TR289" i="22"/>
  <c r="XP207" i="22"/>
  <c r="XP258" i="22"/>
  <c r="XP162" i="22"/>
  <c r="XP237" i="22"/>
  <c r="XP209" i="22"/>
  <c r="XP29" i="22"/>
  <c r="XQ91" i="22"/>
  <c r="SZ197" i="22"/>
  <c r="XP205" i="22"/>
  <c r="XP102" i="22"/>
  <c r="TR286" i="22"/>
  <c r="XP84" i="22"/>
  <c r="XP157" i="22"/>
  <c r="XQ53" i="22"/>
  <c r="XQ101" i="22"/>
  <c r="SZ191" i="22"/>
  <c r="XP87" i="22"/>
  <c r="XP171" i="22"/>
  <c r="XP145" i="22"/>
  <c r="XP155" i="22"/>
  <c r="XP19" i="22"/>
  <c r="XP268" i="22"/>
  <c r="TR132" i="22"/>
  <c r="XP164" i="22"/>
  <c r="XQ261" i="22"/>
  <c r="XQ42" i="22"/>
  <c r="XP266" i="22"/>
  <c r="TR134" i="22"/>
  <c r="XP214" i="22"/>
  <c r="TR135" i="22"/>
  <c r="XP115" i="22"/>
  <c r="XP211" i="22"/>
  <c r="SZ314" i="22"/>
  <c r="SZ220" i="22"/>
  <c r="XQ121" i="22"/>
  <c r="TR131" i="22"/>
  <c r="XP272" i="22"/>
  <c r="XR82" i="22"/>
  <c r="XP213" i="22"/>
  <c r="XP57" i="22"/>
  <c r="XP170" i="22"/>
  <c r="XP264" i="22"/>
  <c r="XP253" i="22"/>
  <c r="SZ183" i="22"/>
  <c r="TR292" i="22"/>
  <c r="XP250" i="22"/>
  <c r="XP64" i="22"/>
  <c r="XP28" i="22"/>
  <c r="TR130" i="22"/>
  <c r="XP22" i="22"/>
  <c r="XQ124" i="22"/>
  <c r="XP262" i="22"/>
  <c r="XQ79" i="22"/>
  <c r="SZ184" i="22"/>
  <c r="SZ186" i="22"/>
  <c r="SZ180" i="22"/>
  <c r="XP61" i="22"/>
  <c r="XP271" i="22"/>
  <c r="XP116" i="22"/>
  <c r="SZ302" i="22"/>
  <c r="SZ321" i="22"/>
  <c r="XP58" i="22"/>
  <c r="XP60" i="22"/>
  <c r="XP158" i="22"/>
  <c r="SZ231" i="22"/>
  <c r="XP167" i="22"/>
  <c r="XQ105" i="22"/>
  <c r="XP187" i="22"/>
  <c r="XQ106" i="22"/>
  <c r="XP206" i="22"/>
  <c r="SZ185" i="22"/>
  <c r="XP166" i="22"/>
  <c r="SZ222" i="22"/>
  <c r="XP59" i="22"/>
  <c r="XQ36" i="22"/>
  <c r="XP254" i="22"/>
  <c r="XP149" i="22"/>
  <c r="SZ173" i="22"/>
  <c r="SZ194" i="22"/>
  <c r="XQ80" i="22"/>
  <c r="SZ225" i="22"/>
  <c r="SZ316" i="22"/>
  <c r="XP107" i="22"/>
  <c r="XP160" i="22"/>
  <c r="XQ235" i="22"/>
  <c r="SZ239" i="22"/>
  <c r="SZ190" i="22"/>
  <c r="TR136" i="22"/>
  <c r="XP98" i="22"/>
  <c r="XP25" i="22"/>
  <c r="XQ208" i="22"/>
  <c r="SZ178" i="22"/>
  <c r="XQ88" i="22"/>
  <c r="XP17" i="22"/>
  <c r="XP75" i="22"/>
  <c r="TR138" i="22"/>
  <c r="SZ230" i="22"/>
  <c r="TR216" i="22"/>
  <c r="XP70" i="22"/>
  <c r="SZ309" i="22"/>
  <c r="XP77" i="22"/>
  <c r="XP156" i="22"/>
  <c r="XP112" i="22"/>
  <c r="SZ195" i="22"/>
  <c r="XP35" i="22"/>
  <c r="XP245" i="22"/>
  <c r="XP151" i="22"/>
  <c r="XP23" i="22"/>
  <c r="XQ273" i="22"/>
  <c r="TA298" i="22"/>
  <c r="SZ226" i="22"/>
  <c r="XP152" i="22"/>
  <c r="XP244" i="22"/>
  <c r="XP95" i="22"/>
  <c r="SZ313" i="22"/>
  <c r="SZ240" i="22"/>
  <c r="SZ224" i="22"/>
  <c r="SZ312" i="22"/>
  <c r="XQ204" i="22"/>
  <c r="XP255" i="22"/>
  <c r="SZ199" i="22"/>
  <c r="XP20" i="22"/>
  <c r="XP251" i="22"/>
  <c r="TR285" i="22"/>
  <c r="XP31" i="22"/>
  <c r="SZ315" i="22"/>
  <c r="XP202" i="22"/>
  <c r="XP246" i="22"/>
  <c r="XP39" i="22"/>
  <c r="SZ301" i="22"/>
  <c r="XP86" i="22"/>
  <c r="XP54" i="22"/>
  <c r="XP76" i="22"/>
  <c r="SZ307" i="22"/>
  <c r="XP30" i="22"/>
  <c r="XP150" i="22"/>
  <c r="XQ265" i="22"/>
  <c r="SZ189" i="22"/>
  <c r="TR133" i="22"/>
  <c r="SZ322" i="22"/>
  <c r="XP37" i="22"/>
  <c r="XP118" i="22"/>
  <c r="XQ104" i="22"/>
  <c r="SZ232" i="22"/>
  <c r="XP5" i="22"/>
  <c r="XQ120" i="22"/>
  <c r="XP110" i="22"/>
  <c r="XQ68" i="22"/>
  <c r="SZ227" i="22"/>
  <c r="XQ241" i="22"/>
  <c r="XP24" i="22"/>
  <c r="XP13" i="22"/>
  <c r="TR144" i="22"/>
  <c r="TR218" i="22"/>
  <c r="XP63" i="22"/>
  <c r="SZ223" i="22"/>
  <c r="TR142" i="22"/>
  <c r="XP12" i="22"/>
  <c r="XP18" i="22"/>
  <c r="XP41" i="22"/>
  <c r="XQ247" i="22"/>
  <c r="XP33" i="22"/>
  <c r="XP69" i="22"/>
  <c r="XP62" i="22"/>
  <c r="SZ198" i="22"/>
  <c r="XP188" i="22"/>
  <c r="XR73" i="22"/>
  <c r="TR282" i="22"/>
  <c r="XP203" i="22"/>
  <c r="TR137" i="22"/>
  <c r="SZ304" i="22"/>
  <c r="XP43" i="22"/>
  <c r="XP256" i="22"/>
  <c r="XP169" i="22"/>
  <c r="XQ83" i="22"/>
  <c r="SZ320" i="22"/>
  <c r="XP34" i="22"/>
  <c r="XQ177" i="22"/>
  <c r="SZ233" i="22"/>
  <c r="XQ67" i="22"/>
  <c r="SZ236" i="22"/>
  <c r="XQ269" i="22"/>
  <c r="XP176" i="22"/>
  <c r="TR215" i="22"/>
  <c r="XP78" i="22"/>
  <c r="XQ146" i="22"/>
  <c r="XQ50" i="22"/>
  <c r="XP45" i="22"/>
  <c r="SZ303" i="22"/>
  <c r="SZ181" i="22"/>
  <c r="SZ305" i="22"/>
  <c r="TR139" i="22"/>
  <c r="XP154" i="22"/>
  <c r="XP212" i="22"/>
  <c r="XP9" i="22"/>
  <c r="SZ297" i="22"/>
  <c r="XP263" i="22"/>
  <c r="XP117" i="22"/>
  <c r="XP11" i="22"/>
  <c r="XP103" i="22"/>
  <c r="XP93" i="22"/>
  <c r="XP44" i="22"/>
  <c r="XP159" i="22"/>
  <c r="XP125" i="22"/>
  <c r="XQ210" i="22"/>
  <c r="TR290" i="22"/>
  <c r="XP153" i="22"/>
  <c r="XP51" i="22"/>
  <c r="SZ229" i="22"/>
  <c r="XP270" i="22"/>
  <c r="XP108" i="22"/>
  <c r="XP7" i="22"/>
  <c r="SZ175" i="22"/>
  <c r="SZ221" i="22"/>
  <c r="XP238" i="22"/>
  <c r="XQ123" i="22"/>
  <c r="SZ234" i="22"/>
  <c r="SZ306" i="22"/>
  <c r="XP48" i="22"/>
  <c r="XP55" i="22"/>
  <c r="SZ192" i="22"/>
  <c r="XP49" i="22"/>
  <c r="SZ228" i="22"/>
  <c r="SZ300" i="22"/>
  <c r="XQ201" i="22"/>
  <c r="XP71" i="22"/>
  <c r="XQ100" i="22"/>
  <c r="XP21" i="22"/>
  <c r="XP81" i="22"/>
  <c r="SZ200" i="22"/>
  <c r="XQ161" i="22"/>
  <c r="SZ174" i="22"/>
  <c r="SZ182" i="22"/>
  <c r="XP114" i="22"/>
  <c r="XP47" i="22"/>
  <c r="SZ293" i="22"/>
  <c r="XP119" i="22"/>
  <c r="XP46" i="22"/>
  <c r="XP267" i="22"/>
  <c r="XP65" i="22"/>
  <c r="TR287" i="22"/>
  <c r="SZ296" i="22"/>
  <c r="TR128" i="22"/>
  <c r="XP242" i="22"/>
  <c r="XP111" i="22"/>
  <c r="XP16" i="22"/>
  <c r="TR291" i="22"/>
  <c r="SZ179" i="22"/>
  <c r="XP252" i="22"/>
  <c r="SZ193" i="22"/>
  <c r="SZ311" i="22"/>
  <c r="XP56" i="22"/>
  <c r="XP147" i="22"/>
  <c r="XP260" i="22"/>
  <c r="TR217" i="22"/>
  <c r="TR140" i="22"/>
  <c r="XQ38" i="22"/>
  <c r="XP10" i="22"/>
  <c r="SZ219" i="22"/>
  <c r="XP126" i="22"/>
  <c r="XP74" i="22"/>
  <c r="XP26" i="22"/>
  <c r="TR288" i="22"/>
  <c r="TR281" i="22"/>
  <c r="SZ299" i="22"/>
  <c r="XP248" i="22"/>
  <c r="TR284" i="22"/>
  <c r="XP122" i="22"/>
  <c r="XQ319" i="22"/>
  <c r="TR143" i="22"/>
  <c r="XP66" i="22"/>
  <c r="SZ196" i="22"/>
  <c r="SZ295" i="22"/>
  <c r="SZ308" i="22"/>
  <c r="XP15" i="22"/>
  <c r="XP52" i="22"/>
  <c r="XP40" i="22"/>
  <c r="TR141" i="22"/>
  <c r="SZ317" i="22"/>
  <c r="XP249" i="22"/>
  <c r="XP148" i="22"/>
  <c r="TR283" i="22"/>
  <c r="XP27" i="22"/>
  <c r="TR127" i="22"/>
  <c r="XP168" i="22"/>
  <c r="XP99" i="22"/>
  <c r="XP8" i="22"/>
  <c r="XP72" i="22"/>
  <c r="SZ310" i="22"/>
  <c r="XP6" i="22"/>
  <c r="XQ32" i="22"/>
  <c r="XP85" i="22"/>
  <c r="SZ172" i="22"/>
  <c r="SZ294" i="22"/>
  <c r="XQ163" i="22"/>
  <c r="XP94" i="22"/>
  <c r="SZ278" i="22" l="1"/>
  <c r="SZ280" i="22"/>
  <c r="SZ277" i="22"/>
  <c r="SZ276" i="22"/>
  <c r="SZ279" i="22"/>
  <c r="SZ274" i="22"/>
  <c r="SZ275" i="22"/>
  <c r="SZ243" i="22"/>
  <c r="XQ89" i="22"/>
  <c r="XR97" i="22"/>
  <c r="XQ90" i="22"/>
  <c r="XQ165" i="22"/>
  <c r="XQ109" i="22"/>
  <c r="XQ257" i="22"/>
  <c r="XQ96" i="22"/>
  <c r="XQ113" i="22"/>
  <c r="XR32" i="22"/>
  <c r="XQ27" i="22"/>
  <c r="TS288" i="22"/>
  <c r="XQ74" i="22"/>
  <c r="XQ260" i="22"/>
  <c r="XQ111" i="22"/>
  <c r="XQ119" i="22"/>
  <c r="TA228" i="22"/>
  <c r="XQ238" i="22"/>
  <c r="XQ159" i="22"/>
  <c r="XR67" i="22"/>
  <c r="XQ256" i="22"/>
  <c r="XQ62" i="22"/>
  <c r="XQ41" i="22"/>
  <c r="TA223" i="22"/>
  <c r="TS144" i="22"/>
  <c r="TA227" i="22"/>
  <c r="XQ5" i="22"/>
  <c r="XQ37" i="22"/>
  <c r="XQ76" i="22"/>
  <c r="XR273" i="22"/>
  <c r="XQ77" i="22"/>
  <c r="TA225" i="22"/>
  <c r="TA172" i="22"/>
  <c r="TS141" i="22"/>
  <c r="XQ122" i="22"/>
  <c r="TS291" i="22"/>
  <c r="XQ6" i="22"/>
  <c r="XQ99" i="22"/>
  <c r="TS283" i="22"/>
  <c r="TA317" i="22"/>
  <c r="XQ15" i="22"/>
  <c r="TA196" i="22"/>
  <c r="XQ248" i="22"/>
  <c r="TS140" i="22"/>
  <c r="TA179" i="22"/>
  <c r="XR161" i="22"/>
  <c r="XR50" i="22"/>
  <c r="TA233" i="22"/>
  <c r="TA320" i="22"/>
  <c r="XS73" i="22"/>
  <c r="XQ69" i="22"/>
  <c r="XQ18" i="22"/>
  <c r="XQ63" i="22"/>
  <c r="XQ13" i="22"/>
  <c r="TA232" i="22"/>
  <c r="XQ150" i="22"/>
  <c r="TA199" i="22"/>
  <c r="TA224" i="22"/>
  <c r="XQ95" i="22"/>
  <c r="TA226" i="22"/>
  <c r="XQ23" i="22"/>
  <c r="TA195" i="22"/>
  <c r="XQ70" i="22"/>
  <c r="XR88" i="22"/>
  <c r="XQ25" i="22"/>
  <c r="XQ160" i="22"/>
  <c r="XR80" i="22"/>
  <c r="XQ254" i="22"/>
  <c r="XQ166" i="22"/>
  <c r="XQ187" i="22"/>
  <c r="XQ158" i="22"/>
  <c r="TA302" i="22"/>
  <c r="TA180" i="22"/>
  <c r="XQ262" i="22"/>
  <c r="XQ28" i="22"/>
  <c r="TA183" i="22"/>
  <c r="XQ170" i="22"/>
  <c r="XQ272" i="22"/>
  <c r="TA220" i="22"/>
  <c r="TS135" i="22"/>
  <c r="XR42" i="22"/>
  <c r="XQ145" i="22"/>
  <c r="TA191" i="22"/>
  <c r="XQ84" i="22"/>
  <c r="TA197" i="22"/>
  <c r="XQ29" i="22"/>
  <c r="TS129" i="22"/>
  <c r="TA310" i="22"/>
  <c r="XQ66" i="22"/>
  <c r="XQ56" i="22"/>
  <c r="TA294" i="22"/>
  <c r="XR319" i="22"/>
  <c r="XQ126" i="22"/>
  <c r="XQ147" i="22"/>
  <c r="XQ242" i="22"/>
  <c r="XQ65" i="22"/>
  <c r="TA293" i="22"/>
  <c r="TA182" i="22"/>
  <c r="XR100" i="22"/>
  <c r="XQ49" i="22"/>
  <c r="TA306" i="22"/>
  <c r="TA221" i="22"/>
  <c r="XQ270" i="22"/>
  <c r="TS290" i="22"/>
  <c r="XQ44" i="22"/>
  <c r="XQ117" i="22"/>
  <c r="XQ212" i="22"/>
  <c r="TA305" i="22"/>
  <c r="XQ176" i="22"/>
  <c r="XQ43" i="22"/>
  <c r="XR68" i="22"/>
  <c r="TA322" i="22"/>
  <c r="XQ54" i="22"/>
  <c r="XQ31" i="22"/>
  <c r="TS138" i="22"/>
  <c r="XQ168" i="22"/>
  <c r="TA299" i="22"/>
  <c r="TA193" i="22"/>
  <c r="XQ267" i="22"/>
  <c r="XR201" i="22"/>
  <c r="TA192" i="22"/>
  <c r="TA234" i="22"/>
  <c r="TA175" i="22"/>
  <c r="TA229" i="22"/>
  <c r="XQ93" i="22"/>
  <c r="TA181" i="22"/>
  <c r="XR269" i="22"/>
  <c r="XR83" i="22"/>
  <c r="XQ188" i="22"/>
  <c r="XQ33" i="22"/>
  <c r="XQ12" i="22"/>
  <c r="TS218" i="22"/>
  <c r="XQ24" i="22"/>
  <c r="XQ110" i="22"/>
  <c r="XQ30" i="22"/>
  <c r="XQ246" i="22"/>
  <c r="XQ255" i="22"/>
  <c r="XR36" i="22"/>
  <c r="XR105" i="22"/>
  <c r="XQ60" i="22"/>
  <c r="XQ116" i="22"/>
  <c r="XR124" i="22"/>
  <c r="XQ64" i="22"/>
  <c r="XQ57" i="22"/>
  <c r="TS131" i="22"/>
  <c r="TA314" i="22"/>
  <c r="XQ214" i="22"/>
  <c r="XR261" i="22"/>
  <c r="XQ268" i="22"/>
  <c r="XR101" i="22"/>
  <c r="TS286" i="22"/>
  <c r="XR91" i="22"/>
  <c r="XQ209" i="22"/>
  <c r="XQ258" i="22"/>
  <c r="XQ92" i="22"/>
  <c r="TA200" i="22"/>
  <c r="XQ71" i="22"/>
  <c r="XR210" i="22"/>
  <c r="XQ263" i="22"/>
  <c r="XR146" i="22"/>
  <c r="XR177" i="22"/>
  <c r="TA304" i="22"/>
  <c r="XR104" i="22"/>
  <c r="TS133" i="22"/>
  <c r="XQ86" i="22"/>
  <c r="TS285" i="22"/>
  <c r="TA240" i="22"/>
  <c r="XQ151" i="22"/>
  <c r="XQ112" i="22"/>
  <c r="TS216" i="22"/>
  <c r="XQ75" i="22"/>
  <c r="XQ98" i="22"/>
  <c r="TA239" i="22"/>
  <c r="XQ107" i="22"/>
  <c r="TA194" i="22"/>
  <c r="TA185" i="22"/>
  <c r="TA186" i="22"/>
  <c r="TS128" i="22"/>
  <c r="TS127" i="22"/>
  <c r="TA308" i="22"/>
  <c r="TS284" i="22"/>
  <c r="XQ10" i="22"/>
  <c r="XQ16" i="22"/>
  <c r="XR123" i="22"/>
  <c r="XQ51" i="22"/>
  <c r="XQ154" i="22"/>
  <c r="XR247" i="22"/>
  <c r="XR241" i="22"/>
  <c r="XR204" i="22"/>
  <c r="TA313" i="22"/>
  <c r="TB298" i="22"/>
  <c r="XQ245" i="22"/>
  <c r="XQ156" i="22"/>
  <c r="TA309" i="22"/>
  <c r="TA230" i="22"/>
  <c r="XQ17" i="22"/>
  <c r="TA178" i="22"/>
  <c r="TS136" i="22"/>
  <c r="XR235" i="22"/>
  <c r="TA316" i="22"/>
  <c r="TA173" i="22"/>
  <c r="XQ59" i="22"/>
  <c r="XQ206" i="22"/>
  <c r="XQ167" i="22"/>
  <c r="XQ58" i="22"/>
  <c r="XQ271" i="22"/>
  <c r="TA184" i="22"/>
  <c r="XQ22" i="22"/>
  <c r="XQ250" i="22"/>
  <c r="XQ253" i="22"/>
  <c r="XQ213" i="22"/>
  <c r="XR121" i="22"/>
  <c r="XQ211" i="22"/>
  <c r="TS134" i="22"/>
  <c r="XQ164" i="22"/>
  <c r="XQ19" i="22"/>
  <c r="XQ171" i="22"/>
  <c r="XR53" i="22"/>
  <c r="XQ102" i="22"/>
  <c r="XQ237" i="22"/>
  <c r="XQ207" i="22"/>
  <c r="XQ259" i="22"/>
  <c r="XQ148" i="22"/>
  <c r="TA219" i="22"/>
  <c r="XQ47" i="22"/>
  <c r="XQ94" i="22"/>
  <c r="XQ85" i="22"/>
  <c r="XQ72" i="22"/>
  <c r="XQ249" i="22"/>
  <c r="XQ40" i="22"/>
  <c r="TS143" i="22"/>
  <c r="TS281" i="22"/>
  <c r="XQ26" i="22"/>
  <c r="TS217" i="22"/>
  <c r="XQ252" i="22"/>
  <c r="TA296" i="22"/>
  <c r="XQ46" i="22"/>
  <c r="TA174" i="22"/>
  <c r="XQ81" i="22"/>
  <c r="TA300" i="22"/>
  <c r="XQ55" i="22"/>
  <c r="XQ7" i="22"/>
  <c r="XQ125" i="22"/>
  <c r="XQ103" i="22"/>
  <c r="TA297" i="22"/>
  <c r="TA303" i="22"/>
  <c r="XQ78" i="22"/>
  <c r="TA236" i="22"/>
  <c r="XQ169" i="22"/>
  <c r="TS137" i="22"/>
  <c r="XQ203" i="22"/>
  <c r="TA198" i="22"/>
  <c r="TS142" i="22"/>
  <c r="XR120" i="22"/>
  <c r="XQ118" i="22"/>
  <c r="TA189" i="22"/>
  <c r="TA307" i="22"/>
  <c r="TA301" i="22"/>
  <c r="XQ202" i="22"/>
  <c r="XQ251" i="22"/>
  <c r="XQ244" i="22"/>
  <c r="XR163" i="22"/>
  <c r="XQ8" i="22"/>
  <c r="XQ52" i="22"/>
  <c r="TA295" i="22"/>
  <c r="XR38" i="22"/>
  <c r="TA311" i="22"/>
  <c r="TS287" i="22"/>
  <c r="XQ114" i="22"/>
  <c r="XQ21" i="22"/>
  <c r="XQ48" i="22"/>
  <c r="XQ108" i="22"/>
  <c r="XQ153" i="22"/>
  <c r="XQ11" i="22"/>
  <c r="XQ9" i="22"/>
  <c r="TS139" i="22"/>
  <c r="XQ45" i="22"/>
  <c r="TS215" i="22"/>
  <c r="XQ34" i="22"/>
  <c r="TS282" i="22"/>
  <c r="XR265" i="22"/>
  <c r="XQ39" i="22"/>
  <c r="TA315" i="22"/>
  <c r="XQ20" i="22"/>
  <c r="TA312" i="22"/>
  <c r="XQ152" i="22"/>
  <c r="XQ35" i="22"/>
  <c r="XR208" i="22"/>
  <c r="TA190" i="22"/>
  <c r="XQ149" i="22"/>
  <c r="TA222" i="22"/>
  <c r="XR106" i="22"/>
  <c r="TA231" i="22"/>
  <c r="TA321" i="22"/>
  <c r="XQ61" i="22"/>
  <c r="XR79" i="22"/>
  <c r="TS130" i="22"/>
  <c r="TS292" i="22"/>
  <c r="XQ264" i="22"/>
  <c r="XS82" i="22"/>
  <c r="XQ115" i="22"/>
  <c r="XQ266" i="22"/>
  <c r="TS132" i="22"/>
  <c r="XQ155" i="22"/>
  <c r="XQ87" i="22"/>
  <c r="XQ157" i="22"/>
  <c r="XQ205" i="22"/>
  <c r="XQ162" i="22"/>
  <c r="TS289" i="22"/>
  <c r="XQ14" i="22"/>
  <c r="TA276" i="22" l="1"/>
  <c r="TA275" i="22"/>
  <c r="TA277" i="22"/>
  <c r="TA274" i="22"/>
  <c r="TA280" i="22"/>
  <c r="TA279" i="22"/>
  <c r="TA278" i="22"/>
  <c r="TA243" i="22"/>
  <c r="XR89" i="22"/>
  <c r="XR90" i="22"/>
  <c r="XS97" i="22"/>
  <c r="XR165" i="22"/>
  <c r="XR109" i="22"/>
  <c r="XR113" i="22"/>
  <c r="XR96" i="22"/>
  <c r="XR257" i="22"/>
  <c r="XR14" i="22"/>
  <c r="TT289" i="22"/>
  <c r="XR266" i="22"/>
  <c r="XR61" i="22"/>
  <c r="XR152" i="22"/>
  <c r="XR34" i="22"/>
  <c r="XR48" i="22"/>
  <c r="TB189" i="22"/>
  <c r="XR169" i="22"/>
  <c r="XR7" i="22"/>
  <c r="TB296" i="22"/>
  <c r="XR249" i="22"/>
  <c r="XR259" i="22"/>
  <c r="XR102" i="22"/>
  <c r="XR213" i="22"/>
  <c r="XR206" i="22"/>
  <c r="XS235" i="22"/>
  <c r="TC298" i="22"/>
  <c r="XS247" i="22"/>
  <c r="TT127" i="22"/>
  <c r="XR98" i="22"/>
  <c r="TT285" i="22"/>
  <c r="XR92" i="22"/>
  <c r="XR57" i="22"/>
  <c r="XR12" i="22"/>
  <c r="XS83" i="22"/>
  <c r="TB192" i="22"/>
  <c r="XR54" i="22"/>
  <c r="XR44" i="22"/>
  <c r="TB293" i="22"/>
  <c r="TB294" i="22"/>
  <c r="XR84" i="22"/>
  <c r="XS42" i="22"/>
  <c r="TB180" i="22"/>
  <c r="XR95" i="22"/>
  <c r="TT292" i="22"/>
  <c r="TT215" i="22"/>
  <c r="XR21" i="22"/>
  <c r="XS38" i="22"/>
  <c r="XR202" i="22"/>
  <c r="TB198" i="22"/>
  <c r="TB297" i="22"/>
  <c r="XR252" i="22"/>
  <c r="XR72" i="22"/>
  <c r="XR207" i="22"/>
  <c r="XR253" i="22"/>
  <c r="XR59" i="22"/>
  <c r="TB309" i="22"/>
  <c r="XR154" i="22"/>
  <c r="TT128" i="22"/>
  <c r="XR86" i="22"/>
  <c r="XS177" i="22"/>
  <c r="XR258" i="22"/>
  <c r="XS101" i="22"/>
  <c r="XR60" i="22"/>
  <c r="XR110" i="22"/>
  <c r="TB229" i="22"/>
  <c r="XS201" i="22"/>
  <c r="TB322" i="22"/>
  <c r="TT290" i="22"/>
  <c r="XR65" i="22"/>
  <c r="XR56" i="22"/>
  <c r="TB191" i="22"/>
  <c r="TB183" i="22"/>
  <c r="XR254" i="22"/>
  <c r="XR25" i="22"/>
  <c r="TB224" i="22"/>
  <c r="TB232" i="22"/>
  <c r="XR69" i="22"/>
  <c r="TB233" i="22"/>
  <c r="TB179" i="22"/>
  <c r="XR15" i="22"/>
  <c r="XR6" i="22"/>
  <c r="TT141" i="22"/>
  <c r="XR77" i="22"/>
  <c r="XR5" i="22"/>
  <c r="XR41" i="22"/>
  <c r="XS67" i="22"/>
  <c r="TB321" i="22"/>
  <c r="XR39" i="22"/>
  <c r="XR11" i="22"/>
  <c r="XR8" i="22"/>
  <c r="XR118" i="22"/>
  <c r="XR55" i="22"/>
  <c r="TB174" i="22"/>
  <c r="TT281" i="22"/>
  <c r="TB219" i="22"/>
  <c r="XS53" i="22"/>
  <c r="TT134" i="22"/>
  <c r="XR271" i="22"/>
  <c r="TT136" i="22"/>
  <c r="TB313" i="22"/>
  <c r="XR10" i="22"/>
  <c r="TB194" i="22"/>
  <c r="XR151" i="22"/>
  <c r="XR71" i="22"/>
  <c r="XR214" i="22"/>
  <c r="XR33" i="22"/>
  <c r="XS269" i="22"/>
  <c r="XR168" i="22"/>
  <c r="TB305" i="22"/>
  <c r="XR49" i="22"/>
  <c r="XR126" i="22"/>
  <c r="TT135" i="22"/>
  <c r="TB302" i="22"/>
  <c r="TB195" i="22"/>
  <c r="XR114" i="22"/>
  <c r="XR162" i="22"/>
  <c r="XR149" i="22"/>
  <c r="TB231" i="22"/>
  <c r="XS265" i="22"/>
  <c r="XR153" i="22"/>
  <c r="TB301" i="22"/>
  <c r="XS120" i="22"/>
  <c r="TB236" i="22"/>
  <c r="TB300" i="22"/>
  <c r="XR85" i="22"/>
  <c r="XR237" i="22"/>
  <c r="XR211" i="22"/>
  <c r="XR58" i="22"/>
  <c r="TB178" i="22"/>
  <c r="XR51" i="22"/>
  <c r="XR107" i="22"/>
  <c r="TB200" i="22"/>
  <c r="XR64" i="22"/>
  <c r="XS105" i="22"/>
  <c r="XR24" i="22"/>
  <c r="TB181" i="22"/>
  <c r="XR267" i="22"/>
  <c r="XR212" i="22"/>
  <c r="XR242" i="22"/>
  <c r="XR66" i="22"/>
  <c r="XR145" i="22"/>
  <c r="TB220" i="22"/>
  <c r="XR158" i="22"/>
  <c r="XS80" i="22"/>
  <c r="XS88" i="22"/>
  <c r="XR23" i="22"/>
  <c r="TB199" i="22"/>
  <c r="XR13" i="22"/>
  <c r="XT73" i="22"/>
  <c r="XS50" i="22"/>
  <c r="TT140" i="22"/>
  <c r="TB317" i="22"/>
  <c r="TT291" i="22"/>
  <c r="TB172" i="22"/>
  <c r="XS273" i="22"/>
  <c r="TB227" i="22"/>
  <c r="XR62" i="22"/>
  <c r="XR159" i="22"/>
  <c r="XR260" i="22"/>
  <c r="XR115" i="22"/>
  <c r="XR155" i="22"/>
  <c r="TT130" i="22"/>
  <c r="TB312" i="22"/>
  <c r="XR45" i="22"/>
  <c r="TB295" i="22"/>
  <c r="XS163" i="22"/>
  <c r="XR203" i="22"/>
  <c r="XR103" i="22"/>
  <c r="TT143" i="22"/>
  <c r="XR171" i="22"/>
  <c r="XR250" i="22"/>
  <c r="TB173" i="22"/>
  <c r="XR156" i="22"/>
  <c r="XS204" i="22"/>
  <c r="TT284" i="22"/>
  <c r="XR75" i="22"/>
  <c r="TT133" i="22"/>
  <c r="XS146" i="22"/>
  <c r="XR209" i="22"/>
  <c r="TB314" i="22"/>
  <c r="XR255" i="22"/>
  <c r="XR188" i="22"/>
  <c r="TB175" i="22"/>
  <c r="TT138" i="22"/>
  <c r="XS68" i="22"/>
  <c r="XR270" i="22"/>
  <c r="XS100" i="22"/>
  <c r="XR29" i="22"/>
  <c r="XR28" i="22"/>
  <c r="TT132" i="22"/>
  <c r="TB190" i="22"/>
  <c r="XR20" i="22"/>
  <c r="TT139" i="22"/>
  <c r="TT287" i="22"/>
  <c r="XR244" i="22"/>
  <c r="XR78" i="22"/>
  <c r="TT217" i="22"/>
  <c r="XR94" i="22"/>
  <c r="XR22" i="22"/>
  <c r="TB316" i="22"/>
  <c r="XR245" i="22"/>
  <c r="TB308" i="22"/>
  <c r="TB239" i="22"/>
  <c r="TB240" i="22"/>
  <c r="XS104" i="22"/>
  <c r="XS91" i="22"/>
  <c r="TT131" i="22"/>
  <c r="XS124" i="22"/>
  <c r="XS36" i="22"/>
  <c r="TT218" i="22"/>
  <c r="TB234" i="22"/>
  <c r="XR43" i="22"/>
  <c r="TB221" i="22"/>
  <c r="TB197" i="22"/>
  <c r="XR272" i="22"/>
  <c r="XR262" i="22"/>
  <c r="XR160" i="22"/>
  <c r="XR70" i="22"/>
  <c r="TB226" i="22"/>
  <c r="XR63" i="22"/>
  <c r="XR248" i="22"/>
  <c r="TT283" i="22"/>
  <c r="TB225" i="22"/>
  <c r="XR76" i="22"/>
  <c r="TT144" i="22"/>
  <c r="XR238" i="22"/>
  <c r="XR119" i="22"/>
  <c r="XR74" i="22"/>
  <c r="XR27" i="22"/>
  <c r="XR87" i="22"/>
  <c r="XT82" i="22"/>
  <c r="XS79" i="22"/>
  <c r="XS106" i="22"/>
  <c r="XR35" i="22"/>
  <c r="TT282" i="22"/>
  <c r="XR108" i="22"/>
  <c r="XR52" i="22"/>
  <c r="TB307" i="22"/>
  <c r="TT137" i="22"/>
  <c r="XR125" i="22"/>
  <c r="XR46" i="22"/>
  <c r="XR40" i="22"/>
  <c r="XR148" i="22"/>
  <c r="XR19" i="22"/>
  <c r="XS121" i="22"/>
  <c r="XR167" i="22"/>
  <c r="XR17" i="22"/>
  <c r="XS241" i="22"/>
  <c r="XS123" i="22"/>
  <c r="TB186" i="22"/>
  <c r="TT216" i="22"/>
  <c r="XR263" i="22"/>
  <c r="XR268" i="22"/>
  <c r="XR246" i="22"/>
  <c r="TB193" i="22"/>
  <c r="XR31" i="22"/>
  <c r="XR117" i="22"/>
  <c r="TB182" i="22"/>
  <c r="XS319" i="22"/>
  <c r="TB310" i="22"/>
  <c r="XR187" i="22"/>
  <c r="XR205" i="22"/>
  <c r="XR157" i="22"/>
  <c r="XR264" i="22"/>
  <c r="TB222" i="22"/>
  <c r="XS208" i="22"/>
  <c r="TB315" i="22"/>
  <c r="XR9" i="22"/>
  <c r="TB311" i="22"/>
  <c r="XR251" i="22"/>
  <c r="TT142" i="22"/>
  <c r="TB303" i="22"/>
  <c r="XR81" i="22"/>
  <c r="XR26" i="22"/>
  <c r="XR47" i="22"/>
  <c r="XR164" i="22"/>
  <c r="TB184" i="22"/>
  <c r="TB230" i="22"/>
  <c r="XR16" i="22"/>
  <c r="TB185" i="22"/>
  <c r="XR112" i="22"/>
  <c r="TB304" i="22"/>
  <c r="XS210" i="22"/>
  <c r="TT286" i="22"/>
  <c r="XS261" i="22"/>
  <c r="XR116" i="22"/>
  <c r="XR30" i="22"/>
  <c r="XR93" i="22"/>
  <c r="TB299" i="22"/>
  <c r="XR176" i="22"/>
  <c r="TB306" i="22"/>
  <c r="XR147" i="22"/>
  <c r="TT129" i="22"/>
  <c r="XR170" i="22"/>
  <c r="XR166" i="22"/>
  <c r="XR150" i="22"/>
  <c r="XR18" i="22"/>
  <c r="TB320" i="22"/>
  <c r="XS161" i="22"/>
  <c r="TB196" i="22"/>
  <c r="XR99" i="22"/>
  <c r="XR122" i="22"/>
  <c r="XR37" i="22"/>
  <c r="TB223" i="22"/>
  <c r="XR256" i="22"/>
  <c r="TB228" i="22"/>
  <c r="XR111" i="22"/>
  <c r="TT288" i="22"/>
  <c r="XS32" i="22"/>
  <c r="TB274" i="22" l="1"/>
  <c r="TB278" i="22"/>
  <c r="TB277" i="22"/>
  <c r="TB279" i="22"/>
  <c r="TB275" i="22"/>
  <c r="TB280" i="22"/>
  <c r="TB276" i="22"/>
  <c r="TB243" i="22"/>
  <c r="XS89" i="22"/>
  <c r="XT97" i="22"/>
  <c r="XS90" i="22"/>
  <c r="XS165" i="22"/>
  <c r="XS109" i="22"/>
  <c r="XS257" i="22"/>
  <c r="XS96" i="22"/>
  <c r="XS113" i="22"/>
  <c r="XT210" i="22"/>
  <c r="XS16" i="22"/>
  <c r="TU142" i="22"/>
  <c r="TC315" i="22"/>
  <c r="XS157" i="22"/>
  <c r="TC310" i="22"/>
  <c r="XS31" i="22"/>
  <c r="XS268" i="22"/>
  <c r="XT121" i="22"/>
  <c r="XS46" i="22"/>
  <c r="XS52" i="22"/>
  <c r="XS27" i="22"/>
  <c r="TC197" i="22"/>
  <c r="XT104" i="22"/>
  <c r="XS94" i="22"/>
  <c r="XS20" i="22"/>
  <c r="XT68" i="22"/>
  <c r="XS255" i="22"/>
  <c r="TU133" i="22"/>
  <c r="XS171" i="22"/>
  <c r="XS103" i="22"/>
  <c r="XS155" i="22"/>
  <c r="TC227" i="22"/>
  <c r="XT265" i="22"/>
  <c r="XT208" i="22"/>
  <c r="XS205" i="22"/>
  <c r="XT241" i="22"/>
  <c r="XS19" i="22"/>
  <c r="XS125" i="22"/>
  <c r="XS108" i="22"/>
  <c r="XS74" i="22"/>
  <c r="TU283" i="22"/>
  <c r="XS160" i="22"/>
  <c r="TC316" i="22"/>
  <c r="XS244" i="22"/>
  <c r="TU138" i="22"/>
  <c r="XS75" i="22"/>
  <c r="XS156" i="22"/>
  <c r="XS203" i="22"/>
  <c r="TC312" i="22"/>
  <c r="TU140" i="22"/>
  <c r="TC199" i="22"/>
  <c r="XS158" i="22"/>
  <c r="XS242" i="22"/>
  <c r="XS24" i="22"/>
  <c r="TC200" i="22"/>
  <c r="TC178" i="22"/>
  <c r="XS85" i="22"/>
  <c r="XS149" i="22"/>
  <c r="TC302" i="22"/>
  <c r="XS49" i="22"/>
  <c r="XS33" i="22"/>
  <c r="XS71" i="22"/>
  <c r="XT53" i="22"/>
  <c r="XS55" i="22"/>
  <c r="XS11" i="22"/>
  <c r="XS5" i="22"/>
  <c r="XS15" i="22"/>
  <c r="TC232" i="22"/>
  <c r="TC183" i="22"/>
  <c r="TU290" i="22"/>
  <c r="XS110" i="22"/>
  <c r="XT177" i="22"/>
  <c r="XS154" i="22"/>
  <c r="XS207" i="22"/>
  <c r="TC198" i="22"/>
  <c r="TU215" i="22"/>
  <c r="TC180" i="22"/>
  <c r="TC293" i="22"/>
  <c r="XT83" i="22"/>
  <c r="XS92" i="22"/>
  <c r="XT247" i="22"/>
  <c r="XS213" i="22"/>
  <c r="TC296" i="22"/>
  <c r="XS61" i="22"/>
  <c r="XS37" i="22"/>
  <c r="XS116" i="22"/>
  <c r="XT319" i="22"/>
  <c r="TC193" i="22"/>
  <c r="XS263" i="22"/>
  <c r="XT79" i="22"/>
  <c r="TU144" i="22"/>
  <c r="XS63" i="22"/>
  <c r="TU131" i="22"/>
  <c r="TC240" i="22"/>
  <c r="TU217" i="22"/>
  <c r="TC190" i="22"/>
  <c r="TC314" i="22"/>
  <c r="XT273" i="22"/>
  <c r="XT120" i="22"/>
  <c r="TC313" i="22"/>
  <c r="XS111" i="22"/>
  <c r="XS150" i="22"/>
  <c r="XS176" i="22"/>
  <c r="TC230" i="22"/>
  <c r="XS26" i="22"/>
  <c r="TC228" i="22"/>
  <c r="XT261" i="22"/>
  <c r="XS81" i="22"/>
  <c r="TC222" i="22"/>
  <c r="TC182" i="22"/>
  <c r="TU216" i="22"/>
  <c r="XS148" i="22"/>
  <c r="TU282" i="22"/>
  <c r="XS119" i="22"/>
  <c r="XS76" i="22"/>
  <c r="XS248" i="22"/>
  <c r="XS262" i="22"/>
  <c r="TC221" i="22"/>
  <c r="TU218" i="22"/>
  <c r="TC239" i="22"/>
  <c r="TU287" i="22"/>
  <c r="TU132" i="22"/>
  <c r="TC173" i="22"/>
  <c r="TU143" i="22"/>
  <c r="XT50" i="22"/>
  <c r="XT105" i="22"/>
  <c r="XS58" i="22"/>
  <c r="TC301" i="22"/>
  <c r="TC231" i="22"/>
  <c r="XS162" i="22"/>
  <c r="TU135" i="22"/>
  <c r="TC305" i="22"/>
  <c r="XS151" i="22"/>
  <c r="TU136" i="22"/>
  <c r="TC219" i="22"/>
  <c r="XS39" i="22"/>
  <c r="XS77" i="22"/>
  <c r="TC179" i="22"/>
  <c r="TC224" i="22"/>
  <c r="TC191" i="22"/>
  <c r="TC322" i="22"/>
  <c r="XS60" i="22"/>
  <c r="XS86" i="22"/>
  <c r="TC309" i="22"/>
  <c r="XS72" i="22"/>
  <c r="XS202" i="22"/>
  <c r="XT42" i="22"/>
  <c r="XS44" i="22"/>
  <c r="XS12" i="22"/>
  <c r="TU285" i="22"/>
  <c r="TD298" i="22"/>
  <c r="XS102" i="22"/>
  <c r="XS7" i="22"/>
  <c r="XS48" i="22"/>
  <c r="XS266" i="22"/>
  <c r="XS122" i="22"/>
  <c r="TC196" i="22"/>
  <c r="XS170" i="22"/>
  <c r="TC304" i="22"/>
  <c r="XS251" i="22"/>
  <c r="XT161" i="22"/>
  <c r="TU129" i="22"/>
  <c r="TC299" i="22"/>
  <c r="XS112" i="22"/>
  <c r="TC184" i="22"/>
  <c r="TC311" i="22"/>
  <c r="XS187" i="22"/>
  <c r="XS17" i="22"/>
  <c r="TU137" i="22"/>
  <c r="XU82" i="22"/>
  <c r="XT91" i="22"/>
  <c r="XS22" i="22"/>
  <c r="XT100" i="22"/>
  <c r="TC175" i="22"/>
  <c r="XS209" i="22"/>
  <c r="XT163" i="22"/>
  <c r="XS115" i="22"/>
  <c r="XS159" i="22"/>
  <c r="TC172" i="22"/>
  <c r="XS23" i="22"/>
  <c r="TC220" i="22"/>
  <c r="XS212" i="22"/>
  <c r="XS256" i="22"/>
  <c r="XS93" i="22"/>
  <c r="TC185" i="22"/>
  <c r="TC303" i="22"/>
  <c r="XS264" i="22"/>
  <c r="XS117" i="22"/>
  <c r="TC186" i="22"/>
  <c r="XS40" i="22"/>
  <c r="XS87" i="22"/>
  <c r="TC225" i="22"/>
  <c r="XS272" i="22"/>
  <c r="XS43" i="22"/>
  <c r="XT36" i="22"/>
  <c r="TC308" i="22"/>
  <c r="XS78" i="22"/>
  <c r="TU139" i="22"/>
  <c r="XS28" i="22"/>
  <c r="XS270" i="22"/>
  <c r="XS188" i="22"/>
  <c r="TU284" i="22"/>
  <c r="XS250" i="22"/>
  <c r="TC295" i="22"/>
  <c r="TU130" i="22"/>
  <c r="XT88" i="22"/>
  <c r="XS267" i="22"/>
  <c r="XS107" i="22"/>
  <c r="TC300" i="22"/>
  <c r="XS153" i="22"/>
  <c r="XS114" i="22"/>
  <c r="XS168" i="22"/>
  <c r="TC194" i="22"/>
  <c r="XS271" i="22"/>
  <c r="TU281" i="22"/>
  <c r="XS118" i="22"/>
  <c r="XT67" i="22"/>
  <c r="TU141" i="22"/>
  <c r="TC233" i="22"/>
  <c r="XS25" i="22"/>
  <c r="XS56" i="22"/>
  <c r="XT201" i="22"/>
  <c r="XT101" i="22"/>
  <c r="XS59" i="22"/>
  <c r="XS252" i="22"/>
  <c r="XT38" i="22"/>
  <c r="TU292" i="22"/>
  <c r="XS84" i="22"/>
  <c r="XS54" i="22"/>
  <c r="XS98" i="22"/>
  <c r="XT235" i="22"/>
  <c r="XS259" i="22"/>
  <c r="XS169" i="22"/>
  <c r="XS34" i="22"/>
  <c r="TU289" i="22"/>
  <c r="XT32" i="22"/>
  <c r="TC320" i="22"/>
  <c r="XS147" i="22"/>
  <c r="TU286" i="22"/>
  <c r="XS164" i="22"/>
  <c r="XS9" i="22"/>
  <c r="XS246" i="22"/>
  <c r="XS167" i="22"/>
  <c r="TC307" i="22"/>
  <c r="XS35" i="22"/>
  <c r="XS238" i="22"/>
  <c r="TC226" i="22"/>
  <c r="XT146" i="22"/>
  <c r="XS62" i="22"/>
  <c r="TU291" i="22"/>
  <c r="XU73" i="22"/>
  <c r="XS145" i="22"/>
  <c r="XS64" i="22"/>
  <c r="XS211" i="22"/>
  <c r="TC321" i="22"/>
  <c r="TU288" i="22"/>
  <c r="TC223" i="22"/>
  <c r="XS99" i="22"/>
  <c r="XS18" i="22"/>
  <c r="XS166" i="22"/>
  <c r="TC306" i="22"/>
  <c r="XS30" i="22"/>
  <c r="XS47" i="22"/>
  <c r="XT123" i="22"/>
  <c r="XT106" i="22"/>
  <c r="XS70" i="22"/>
  <c r="TC234" i="22"/>
  <c r="XT124" i="22"/>
  <c r="XS245" i="22"/>
  <c r="XS29" i="22"/>
  <c r="XT204" i="22"/>
  <c r="XS45" i="22"/>
  <c r="XS260" i="22"/>
  <c r="TC317" i="22"/>
  <c r="XS13" i="22"/>
  <c r="XT80" i="22"/>
  <c r="XS66" i="22"/>
  <c r="TC181" i="22"/>
  <c r="XS51" i="22"/>
  <c r="XS237" i="22"/>
  <c r="TC236" i="22"/>
  <c r="TC195" i="22"/>
  <c r="XS126" i="22"/>
  <c r="XT269" i="22"/>
  <c r="XS214" i="22"/>
  <c r="XS10" i="22"/>
  <c r="TU134" i="22"/>
  <c r="TC174" i="22"/>
  <c r="XS8" i="22"/>
  <c r="XS41" i="22"/>
  <c r="XS6" i="22"/>
  <c r="XS69" i="22"/>
  <c r="XS254" i="22"/>
  <c r="XS65" i="22"/>
  <c r="TC229" i="22"/>
  <c r="XS258" i="22"/>
  <c r="TU128" i="22"/>
  <c r="XS253" i="22"/>
  <c r="TC297" i="22"/>
  <c r="XS21" i="22"/>
  <c r="XS95" i="22"/>
  <c r="TC294" i="22"/>
  <c r="TC192" i="22"/>
  <c r="XS57" i="22"/>
  <c r="TU127" i="22"/>
  <c r="XS206" i="22"/>
  <c r="XS249" i="22"/>
  <c r="TC189" i="22"/>
  <c r="XS152" i="22"/>
  <c r="XS14" i="22"/>
  <c r="TC279" i="22" l="1"/>
  <c r="TC276" i="22"/>
  <c r="TC277" i="22"/>
  <c r="TC280" i="22"/>
  <c r="TC278" i="22"/>
  <c r="TC274" i="22"/>
  <c r="TC275" i="22"/>
  <c r="TC243" i="22"/>
  <c r="XT89" i="22"/>
  <c r="XT90" i="22"/>
  <c r="XU97" i="22"/>
  <c r="XT165" i="22"/>
  <c r="XT109" i="22"/>
  <c r="XT113" i="22"/>
  <c r="XT96" i="22"/>
  <c r="XT257" i="22"/>
  <c r="XT206" i="22"/>
  <c r="XT51" i="22"/>
  <c r="XU80" i="22"/>
  <c r="XT245" i="22"/>
  <c r="XT30" i="22"/>
  <c r="XT35" i="22"/>
  <c r="XT147" i="22"/>
  <c r="XT98" i="22"/>
  <c r="XT118" i="22"/>
  <c r="XT250" i="22"/>
  <c r="TD308" i="22"/>
  <c r="TD186" i="22"/>
  <c r="XT22" i="22"/>
  <c r="TD184" i="22"/>
  <c r="XT170" i="22"/>
  <c r="TV285" i="22"/>
  <c r="XT86" i="22"/>
  <c r="XT39" i="22"/>
  <c r="XT162" i="22"/>
  <c r="TD173" i="22"/>
  <c r="XT262" i="22"/>
  <c r="TD182" i="22"/>
  <c r="XT176" i="22"/>
  <c r="XU120" i="22"/>
  <c r="XT63" i="22"/>
  <c r="XT61" i="22"/>
  <c r="XU247" i="22"/>
  <c r="XT154" i="22"/>
  <c r="XT149" i="22"/>
  <c r="TD199" i="22"/>
  <c r="TD312" i="22"/>
  <c r="XT75" i="22"/>
  <c r="XT95" i="22"/>
  <c r="XT57" i="22"/>
  <c r="XT258" i="22"/>
  <c r="XT8" i="22"/>
  <c r="TD306" i="22"/>
  <c r="XT211" i="22"/>
  <c r="TD307" i="22"/>
  <c r="TD320" i="22"/>
  <c r="XU38" i="22"/>
  <c r="XU101" i="22"/>
  <c r="TV281" i="22"/>
  <c r="TD300" i="22"/>
  <c r="TV284" i="22"/>
  <c r="TD225" i="22"/>
  <c r="XT93" i="22"/>
  <c r="XT159" i="22"/>
  <c r="TD196" i="22"/>
  <c r="XT12" i="22"/>
  <c r="XT60" i="22"/>
  <c r="TD231" i="22"/>
  <c r="TD222" i="22"/>
  <c r="XT150" i="22"/>
  <c r="XU273" i="22"/>
  <c r="TV144" i="22"/>
  <c r="XU319" i="22"/>
  <c r="XT92" i="22"/>
  <c r="TD232" i="22"/>
  <c r="XT33" i="22"/>
  <c r="XT24" i="22"/>
  <c r="XT203" i="22"/>
  <c r="TV138" i="22"/>
  <c r="XT108" i="22"/>
  <c r="XT205" i="22"/>
  <c r="XT155" i="22"/>
  <c r="XT255" i="22"/>
  <c r="XU104" i="22"/>
  <c r="XT27" i="22"/>
  <c r="XT268" i="22"/>
  <c r="TD315" i="22"/>
  <c r="XT152" i="22"/>
  <c r="XT10" i="22"/>
  <c r="XT21" i="22"/>
  <c r="XT69" i="22"/>
  <c r="XT214" i="22"/>
  <c r="XT13" i="22"/>
  <c r="XU204" i="22"/>
  <c r="XU124" i="22"/>
  <c r="XU106" i="22"/>
  <c r="TD223" i="22"/>
  <c r="TV291" i="22"/>
  <c r="XT9" i="22"/>
  <c r="XT169" i="22"/>
  <c r="TD233" i="22"/>
  <c r="XT168" i="22"/>
  <c r="TV130" i="22"/>
  <c r="TV139" i="22"/>
  <c r="XU36" i="22"/>
  <c r="XT117" i="22"/>
  <c r="XT212" i="22"/>
  <c r="XT209" i="22"/>
  <c r="XU91" i="22"/>
  <c r="XT112" i="22"/>
  <c r="XU161" i="22"/>
  <c r="XT7" i="22"/>
  <c r="XT202" i="22"/>
  <c r="TD179" i="22"/>
  <c r="XU105" i="22"/>
  <c r="TD239" i="22"/>
  <c r="TV282" i="22"/>
  <c r="TD228" i="22"/>
  <c r="TD240" i="22"/>
  <c r="TV215" i="22"/>
  <c r="XU177" i="22"/>
  <c r="XT11" i="22"/>
  <c r="TV140" i="22"/>
  <c r="XT49" i="22"/>
  <c r="TV127" i="22"/>
  <c r="TD189" i="22"/>
  <c r="TD192" i="22"/>
  <c r="TD229" i="22"/>
  <c r="TD174" i="22"/>
  <c r="XU269" i="22"/>
  <c r="TD181" i="22"/>
  <c r="XT29" i="22"/>
  <c r="XU123" i="22"/>
  <c r="TV288" i="22"/>
  <c r="XT62" i="22"/>
  <c r="XT167" i="22"/>
  <c r="XT259" i="22"/>
  <c r="XT252" i="22"/>
  <c r="XU201" i="22"/>
  <c r="XT271" i="22"/>
  <c r="XT107" i="22"/>
  <c r="XT188" i="22"/>
  <c r="XT43" i="22"/>
  <c r="XT264" i="22"/>
  <c r="TD220" i="22"/>
  <c r="TD175" i="22"/>
  <c r="XT187" i="22"/>
  <c r="XT251" i="22"/>
  <c r="XT44" i="22"/>
  <c r="TD322" i="22"/>
  <c r="TD219" i="22"/>
  <c r="TD301" i="22"/>
  <c r="XU50" i="22"/>
  <c r="TV218" i="22"/>
  <c r="XT148" i="22"/>
  <c r="XT26" i="22"/>
  <c r="TD314" i="22"/>
  <c r="XT116" i="22"/>
  <c r="TD198" i="22"/>
  <c r="XT15" i="22"/>
  <c r="XT55" i="22"/>
  <c r="XT242" i="22"/>
  <c r="XT160" i="22"/>
  <c r="XT125" i="22"/>
  <c r="XU208" i="22"/>
  <c r="XT103" i="22"/>
  <c r="XU68" i="22"/>
  <c r="TD197" i="22"/>
  <c r="XT52" i="22"/>
  <c r="XT31" i="22"/>
  <c r="TV142" i="22"/>
  <c r="XT14" i="22"/>
  <c r="XT254" i="22"/>
  <c r="XT249" i="22"/>
  <c r="TD297" i="22"/>
  <c r="XT6" i="22"/>
  <c r="TD236" i="22"/>
  <c r="TD317" i="22"/>
  <c r="TD234" i="22"/>
  <c r="XT166" i="22"/>
  <c r="XT64" i="22"/>
  <c r="TD226" i="22"/>
  <c r="XT164" i="22"/>
  <c r="XU32" i="22"/>
  <c r="XT54" i="22"/>
  <c r="TV141" i="22"/>
  <c r="TD295" i="22"/>
  <c r="XT78" i="22"/>
  <c r="XT87" i="22"/>
  <c r="XT115" i="22"/>
  <c r="XV82" i="22"/>
  <c r="TD299" i="22"/>
  <c r="XT122" i="22"/>
  <c r="XT102" i="22"/>
  <c r="XT72" i="22"/>
  <c r="XT77" i="22"/>
  <c r="TD305" i="22"/>
  <c r="TV132" i="22"/>
  <c r="XT248" i="22"/>
  <c r="XT81" i="22"/>
  <c r="XT111" i="22"/>
  <c r="TV131" i="22"/>
  <c r="XU79" i="22"/>
  <c r="TD296" i="22"/>
  <c r="XU83" i="22"/>
  <c r="XT110" i="22"/>
  <c r="XT85" i="22"/>
  <c r="XT253" i="22"/>
  <c r="XT41" i="22"/>
  <c r="XT126" i="22"/>
  <c r="XT66" i="22"/>
  <c r="XT47" i="22"/>
  <c r="TD321" i="22"/>
  <c r="XT238" i="22"/>
  <c r="TV286" i="22"/>
  <c r="XT84" i="22"/>
  <c r="XT56" i="22"/>
  <c r="XU67" i="22"/>
  <c r="XT114" i="22"/>
  <c r="XT40" i="22"/>
  <c r="XT256" i="22"/>
  <c r="XU100" i="22"/>
  <c r="TD311" i="22"/>
  <c r="TD304" i="22"/>
  <c r="TD309" i="22"/>
  <c r="TV135" i="22"/>
  <c r="TV143" i="22"/>
  <c r="TD221" i="22"/>
  <c r="TV216" i="22"/>
  <c r="XU261" i="22"/>
  <c r="TD313" i="22"/>
  <c r="XT37" i="22"/>
  <c r="TD293" i="22"/>
  <c r="TV290" i="22"/>
  <c r="TD302" i="22"/>
  <c r="XT158" i="22"/>
  <c r="XT244" i="22"/>
  <c r="TV283" i="22"/>
  <c r="XT19" i="22"/>
  <c r="XU265" i="22"/>
  <c r="XT171" i="22"/>
  <c r="XT20" i="22"/>
  <c r="XT46" i="22"/>
  <c r="TD310" i="22"/>
  <c r="XT16" i="22"/>
  <c r="TD294" i="22"/>
  <c r="XT65" i="22"/>
  <c r="TV134" i="22"/>
  <c r="XT237" i="22"/>
  <c r="XT260" i="22"/>
  <c r="XT70" i="22"/>
  <c r="XT18" i="22"/>
  <c r="XT145" i="22"/>
  <c r="XT246" i="22"/>
  <c r="TV289" i="22"/>
  <c r="XU235" i="22"/>
  <c r="XT59" i="22"/>
  <c r="TD194" i="22"/>
  <c r="XT267" i="22"/>
  <c r="XT270" i="22"/>
  <c r="XT272" i="22"/>
  <c r="TD303" i="22"/>
  <c r="XT23" i="22"/>
  <c r="TV137" i="22"/>
  <c r="TV129" i="22"/>
  <c r="XT266" i="22"/>
  <c r="TE298" i="22"/>
  <c r="XU42" i="22"/>
  <c r="TD191" i="22"/>
  <c r="TV136" i="22"/>
  <c r="XT58" i="22"/>
  <c r="TV287" i="22"/>
  <c r="XT76" i="22"/>
  <c r="TD230" i="22"/>
  <c r="TD190" i="22"/>
  <c r="XT263" i="22"/>
  <c r="XT213" i="22"/>
  <c r="XT207" i="22"/>
  <c r="XT5" i="22"/>
  <c r="XU53" i="22"/>
  <c r="TD178" i="22"/>
  <c r="XT156" i="22"/>
  <c r="TV128" i="22"/>
  <c r="TD195" i="22"/>
  <c r="XT45" i="22"/>
  <c r="XT99" i="22"/>
  <c r="XV73" i="22"/>
  <c r="XU146" i="22"/>
  <c r="XT34" i="22"/>
  <c r="TV292" i="22"/>
  <c r="XT25" i="22"/>
  <c r="XT153" i="22"/>
  <c r="XU88" i="22"/>
  <c r="XT28" i="22"/>
  <c r="TD185" i="22"/>
  <c r="TD172" i="22"/>
  <c r="XU163" i="22"/>
  <c r="XT17" i="22"/>
  <c r="XT48" i="22"/>
  <c r="TD224" i="22"/>
  <c r="XT151" i="22"/>
  <c r="XT119" i="22"/>
  <c r="TV217" i="22"/>
  <c r="TD193" i="22"/>
  <c r="TD180" i="22"/>
  <c r="TD183" i="22"/>
  <c r="XT71" i="22"/>
  <c r="TD200" i="22"/>
  <c r="TD316" i="22"/>
  <c r="XT74" i="22"/>
  <c r="XU241" i="22"/>
  <c r="TD227" i="22"/>
  <c r="TV133" i="22"/>
  <c r="XT94" i="22"/>
  <c r="XU121" i="22"/>
  <c r="XT157" i="22"/>
  <c r="XU210" i="22"/>
  <c r="TD280" i="22" l="1"/>
  <c r="TD275" i="22"/>
  <c r="TD277" i="22"/>
  <c r="TD276" i="22"/>
  <c r="TD274" i="22"/>
  <c r="TD279" i="22"/>
  <c r="TD278" i="22"/>
  <c r="TD243" i="22"/>
  <c r="XU89" i="22"/>
  <c r="XV97" i="22"/>
  <c r="XU90" i="22"/>
  <c r="XU165" i="22"/>
  <c r="XU109" i="22"/>
  <c r="XU257" i="22"/>
  <c r="XU96" i="22"/>
  <c r="XU113" i="22"/>
  <c r="XV121" i="22"/>
  <c r="XU157" i="22"/>
  <c r="TE316" i="22"/>
  <c r="TE180" i="22"/>
  <c r="XU119" i="22"/>
  <c r="TE224" i="22"/>
  <c r="XU17" i="22"/>
  <c r="XU25" i="22"/>
  <c r="XU45" i="22"/>
  <c r="TE178" i="22"/>
  <c r="XU76" i="22"/>
  <c r="TE191" i="22"/>
  <c r="TW129" i="22"/>
  <c r="XU272" i="22"/>
  <c r="XU59" i="22"/>
  <c r="XU260" i="22"/>
  <c r="XV100" i="22"/>
  <c r="TE321" i="22"/>
  <c r="XV32" i="22"/>
  <c r="XU6" i="22"/>
  <c r="TE197" i="22"/>
  <c r="XU43" i="22"/>
  <c r="XU84" i="22"/>
  <c r="XV163" i="22"/>
  <c r="XV53" i="22"/>
  <c r="XU263" i="22"/>
  <c r="TW287" i="22"/>
  <c r="TW137" i="22"/>
  <c r="XU270" i="22"/>
  <c r="XU145" i="22"/>
  <c r="XU16" i="22"/>
  <c r="XU20" i="22"/>
  <c r="TE302" i="22"/>
  <c r="TE221" i="22"/>
  <c r="TE309" i="22"/>
  <c r="XU47" i="22"/>
  <c r="XU41" i="22"/>
  <c r="XU111" i="22"/>
  <c r="TE305" i="22"/>
  <c r="XU122" i="22"/>
  <c r="XU164" i="22"/>
  <c r="TE234" i="22"/>
  <c r="TE297" i="22"/>
  <c r="TW142" i="22"/>
  <c r="XV68" i="22"/>
  <c r="XU160" i="22"/>
  <c r="XU242" i="22"/>
  <c r="XU116" i="22"/>
  <c r="TW218" i="22"/>
  <c r="TE322" i="22"/>
  <c r="TE175" i="22"/>
  <c r="XU188" i="22"/>
  <c r="XU252" i="22"/>
  <c r="TW288" i="22"/>
  <c r="XV269" i="22"/>
  <c r="TE189" i="22"/>
  <c r="TW140" i="22"/>
  <c r="TW215" i="22"/>
  <c r="TW282" i="22"/>
  <c r="TE179" i="22"/>
  <c r="XU112" i="22"/>
  <c r="XU117" i="22"/>
  <c r="XU168" i="22"/>
  <c r="XV124" i="22"/>
  <c r="XU214" i="22"/>
  <c r="XU152" i="22"/>
  <c r="XV104" i="22"/>
  <c r="XU108" i="22"/>
  <c r="XU33" i="22"/>
  <c r="TW144" i="22"/>
  <c r="XU60" i="22"/>
  <c r="XU159" i="22"/>
  <c r="TE300" i="22"/>
  <c r="TE306" i="22"/>
  <c r="XU57" i="22"/>
  <c r="TE199" i="22"/>
  <c r="XV247" i="22"/>
  <c r="XU176" i="22"/>
  <c r="XU162" i="22"/>
  <c r="XU170" i="22"/>
  <c r="TE186" i="22"/>
  <c r="XU118" i="22"/>
  <c r="XU35" i="22"/>
  <c r="XV80" i="22"/>
  <c r="TE227" i="22"/>
  <c r="XU28" i="22"/>
  <c r="TW292" i="22"/>
  <c r="XW73" i="22"/>
  <c r="TE195" i="22"/>
  <c r="XV42" i="22"/>
  <c r="XV235" i="22"/>
  <c r="XU237" i="22"/>
  <c r="TW283" i="22"/>
  <c r="XV83" i="22"/>
  <c r="XV241" i="22"/>
  <c r="XU71" i="22"/>
  <c r="TW217" i="22"/>
  <c r="XU48" i="22"/>
  <c r="TE172" i="22"/>
  <c r="XU34" i="22"/>
  <c r="XU99" i="22"/>
  <c r="TW128" i="22"/>
  <c r="XU5" i="22"/>
  <c r="TE190" i="22"/>
  <c r="XU58" i="22"/>
  <c r="XU23" i="22"/>
  <c r="XU18" i="22"/>
  <c r="XU171" i="22"/>
  <c r="TE313" i="22"/>
  <c r="TE304" i="22"/>
  <c r="XU114" i="22"/>
  <c r="TE296" i="22"/>
  <c r="XU77" i="22"/>
  <c r="TW141" i="22"/>
  <c r="XU249" i="22"/>
  <c r="XU103" i="22"/>
  <c r="XV50" i="22"/>
  <c r="XU44" i="22"/>
  <c r="TE220" i="22"/>
  <c r="XU107" i="22"/>
  <c r="XV123" i="22"/>
  <c r="TE174" i="22"/>
  <c r="TW127" i="22"/>
  <c r="TE239" i="22"/>
  <c r="XU202" i="22"/>
  <c r="XV91" i="22"/>
  <c r="XV36" i="22"/>
  <c r="TE233" i="22"/>
  <c r="TW291" i="22"/>
  <c r="XV204" i="22"/>
  <c r="XU69" i="22"/>
  <c r="TE315" i="22"/>
  <c r="XU255" i="22"/>
  <c r="TW138" i="22"/>
  <c r="TE232" i="22"/>
  <c r="XV273" i="22"/>
  <c r="XU12" i="22"/>
  <c r="XU93" i="22"/>
  <c r="TW281" i="22"/>
  <c r="TE320" i="22"/>
  <c r="XU95" i="22"/>
  <c r="XU149" i="22"/>
  <c r="XU61" i="22"/>
  <c r="TE182" i="22"/>
  <c r="XU39" i="22"/>
  <c r="TE184" i="22"/>
  <c r="TE308" i="22"/>
  <c r="XU51" i="22"/>
  <c r="TE193" i="22"/>
  <c r="XV88" i="22"/>
  <c r="TF298" i="22"/>
  <c r="XU267" i="22"/>
  <c r="TW289" i="22"/>
  <c r="TW134" i="22"/>
  <c r="TE310" i="22"/>
  <c r="XU244" i="22"/>
  <c r="TW290" i="22"/>
  <c r="TW143" i="22"/>
  <c r="XU256" i="22"/>
  <c r="TW286" i="22"/>
  <c r="XU253" i="22"/>
  <c r="XU81" i="22"/>
  <c r="TE299" i="22"/>
  <c r="XU87" i="22"/>
  <c r="TE226" i="22"/>
  <c r="TE317" i="22"/>
  <c r="XU31" i="22"/>
  <c r="XU55" i="22"/>
  <c r="TE314" i="22"/>
  <c r="XU259" i="22"/>
  <c r="TE200" i="22"/>
  <c r="XU74" i="22"/>
  <c r="XU151" i="22"/>
  <c r="TE185" i="22"/>
  <c r="XU207" i="22"/>
  <c r="TW136" i="22"/>
  <c r="TE194" i="22"/>
  <c r="XV265" i="22"/>
  <c r="TE293" i="22"/>
  <c r="TW135" i="22"/>
  <c r="XV67" i="22"/>
  <c r="XU238" i="22"/>
  <c r="XU66" i="22"/>
  <c r="XU85" i="22"/>
  <c r="XV79" i="22"/>
  <c r="XU248" i="22"/>
  <c r="XU72" i="22"/>
  <c r="XW82" i="22"/>
  <c r="XU78" i="22"/>
  <c r="XU54" i="22"/>
  <c r="XU64" i="22"/>
  <c r="TE236" i="22"/>
  <c r="XU254" i="22"/>
  <c r="XU52" i="22"/>
  <c r="XV208" i="22"/>
  <c r="XU15" i="22"/>
  <c r="XU26" i="22"/>
  <c r="TE301" i="22"/>
  <c r="XU251" i="22"/>
  <c r="XU264" i="22"/>
  <c r="XU271" i="22"/>
  <c r="XU167" i="22"/>
  <c r="XU29" i="22"/>
  <c r="TE229" i="22"/>
  <c r="XU49" i="22"/>
  <c r="XU11" i="22"/>
  <c r="TE240" i="22"/>
  <c r="XV105" i="22"/>
  <c r="XU7" i="22"/>
  <c r="XU209" i="22"/>
  <c r="TW139" i="22"/>
  <c r="XU169" i="22"/>
  <c r="TE223" i="22"/>
  <c r="XU13" i="22"/>
  <c r="XU21" i="22"/>
  <c r="XU268" i="22"/>
  <c r="XU155" i="22"/>
  <c r="XU203" i="22"/>
  <c r="XU92" i="22"/>
  <c r="XU150" i="22"/>
  <c r="TE231" i="22"/>
  <c r="TE196" i="22"/>
  <c r="TE225" i="22"/>
  <c r="XV101" i="22"/>
  <c r="TE307" i="22"/>
  <c r="XU8" i="22"/>
  <c r="XU75" i="22"/>
  <c r="XU63" i="22"/>
  <c r="XU262" i="22"/>
  <c r="XU86" i="22"/>
  <c r="XU22" i="22"/>
  <c r="XU250" i="22"/>
  <c r="XU98" i="22"/>
  <c r="XU30" i="22"/>
  <c r="XV210" i="22"/>
  <c r="XU94" i="22"/>
  <c r="TE183" i="22"/>
  <c r="XU153" i="22"/>
  <c r="XU156" i="22"/>
  <c r="TE230" i="22"/>
  <c r="XU266" i="22"/>
  <c r="TE303" i="22"/>
  <c r="XU246" i="22"/>
  <c r="XU70" i="22"/>
  <c r="XU65" i="22"/>
  <c r="XU46" i="22"/>
  <c r="XV261" i="22"/>
  <c r="TE311" i="22"/>
  <c r="XU40" i="22"/>
  <c r="TW133" i="22"/>
  <c r="XV146" i="22"/>
  <c r="XU213" i="22"/>
  <c r="TE294" i="22"/>
  <c r="XU19" i="22"/>
  <c r="XU158" i="22"/>
  <c r="XU37" i="22"/>
  <c r="TW216" i="22"/>
  <c r="XU56" i="22"/>
  <c r="XU126" i="22"/>
  <c r="XU110" i="22"/>
  <c r="TW131" i="22"/>
  <c r="TW132" i="22"/>
  <c r="XU102" i="22"/>
  <c r="XU115" i="22"/>
  <c r="TE295" i="22"/>
  <c r="XU166" i="22"/>
  <c r="XU14" i="22"/>
  <c r="XU125" i="22"/>
  <c r="TE198" i="22"/>
  <c r="XU148" i="22"/>
  <c r="TE219" i="22"/>
  <c r="XU187" i="22"/>
  <c r="XV201" i="22"/>
  <c r="XU62" i="22"/>
  <c r="TE181" i="22"/>
  <c r="TE192" i="22"/>
  <c r="XV177" i="22"/>
  <c r="TE228" i="22"/>
  <c r="XV161" i="22"/>
  <c r="XU212" i="22"/>
  <c r="TW130" i="22"/>
  <c r="XU9" i="22"/>
  <c r="XV106" i="22"/>
  <c r="XU10" i="22"/>
  <c r="XU27" i="22"/>
  <c r="XU205" i="22"/>
  <c r="XU24" i="22"/>
  <c r="XV319" i="22"/>
  <c r="TE222" i="22"/>
  <c r="TW284" i="22"/>
  <c r="XV38" i="22"/>
  <c r="XU211" i="22"/>
  <c r="XU258" i="22"/>
  <c r="TE312" i="22"/>
  <c r="XU154" i="22"/>
  <c r="XV120" i="22"/>
  <c r="TE173" i="22"/>
  <c r="TW285" i="22"/>
  <c r="XU147" i="22"/>
  <c r="XU245" i="22"/>
  <c r="XU206" i="22"/>
  <c r="TE276" i="22" l="1"/>
  <c r="TE278" i="22"/>
  <c r="TE277" i="22"/>
  <c r="TE279" i="22"/>
  <c r="TE275" i="22"/>
  <c r="TE274" i="22"/>
  <c r="TE280" i="22"/>
  <c r="TE243" i="22"/>
  <c r="XV89" i="22"/>
  <c r="XV90" i="22"/>
  <c r="XW97" i="22"/>
  <c r="XV165" i="22"/>
  <c r="XV109" i="22"/>
  <c r="XV113" i="22"/>
  <c r="XV96" i="22"/>
  <c r="XV257" i="22"/>
  <c r="XV206" i="22"/>
  <c r="TX285" i="22"/>
  <c r="XV10" i="22"/>
  <c r="TF181" i="22"/>
  <c r="TF219" i="22"/>
  <c r="XV125" i="22"/>
  <c r="XV115" i="22"/>
  <c r="XV213" i="22"/>
  <c r="XV70" i="22"/>
  <c r="XW210" i="22"/>
  <c r="XV63" i="22"/>
  <c r="TF231" i="22"/>
  <c r="TF223" i="22"/>
  <c r="XV49" i="22"/>
  <c r="XV26" i="22"/>
  <c r="XV54" i="22"/>
  <c r="XV238" i="22"/>
  <c r="XV207" i="22"/>
  <c r="TF314" i="22"/>
  <c r="XV81" i="22"/>
  <c r="TX134" i="22"/>
  <c r="XW88" i="22"/>
  <c r="XV39" i="22"/>
  <c r="XV93" i="22"/>
  <c r="XV69" i="22"/>
  <c r="XW36" i="22"/>
  <c r="XV77" i="22"/>
  <c r="XV23" i="22"/>
  <c r="XV48" i="22"/>
  <c r="XW241" i="22"/>
  <c r="XW235" i="22"/>
  <c r="XV170" i="22"/>
  <c r="TF300" i="22"/>
  <c r="XV152" i="22"/>
  <c r="TX282" i="22"/>
  <c r="XW269" i="22"/>
  <c r="XV242" i="22"/>
  <c r="TX137" i="22"/>
  <c r="XV211" i="22"/>
  <c r="XV245" i="22"/>
  <c r="XV147" i="22"/>
  <c r="XV258" i="22"/>
  <c r="XV24" i="22"/>
  <c r="XV62" i="22"/>
  <c r="XV14" i="22"/>
  <c r="XV102" i="22"/>
  <c r="TX216" i="22"/>
  <c r="XW146" i="22"/>
  <c r="XV246" i="22"/>
  <c r="XV22" i="22"/>
  <c r="XW101" i="22"/>
  <c r="XV268" i="22"/>
  <c r="TF229" i="22"/>
  <c r="XV15" i="22"/>
  <c r="XV78" i="22"/>
  <c r="XW67" i="22"/>
  <c r="XW265" i="22"/>
  <c r="TF226" i="22"/>
  <c r="TX290" i="22"/>
  <c r="TF182" i="22"/>
  <c r="XV12" i="22"/>
  <c r="XV103" i="22"/>
  <c r="TF313" i="22"/>
  <c r="XV99" i="22"/>
  <c r="XV28" i="22"/>
  <c r="XV162" i="22"/>
  <c r="XV159" i="22"/>
  <c r="XV33" i="22"/>
  <c r="XV117" i="22"/>
  <c r="TX288" i="22"/>
  <c r="XV160" i="22"/>
  <c r="XV122" i="22"/>
  <c r="XV47" i="22"/>
  <c r="TF221" i="22"/>
  <c r="TX287" i="22"/>
  <c r="XV84" i="22"/>
  <c r="XW32" i="22"/>
  <c r="XV59" i="22"/>
  <c r="XV76" i="22"/>
  <c r="TF180" i="22"/>
  <c r="XV154" i="22"/>
  <c r="TF312" i="22"/>
  <c r="TX130" i="22"/>
  <c r="TF173" i="22"/>
  <c r="XV212" i="22"/>
  <c r="XW177" i="22"/>
  <c r="XV148" i="22"/>
  <c r="XV126" i="22"/>
  <c r="XW261" i="22"/>
  <c r="XV156" i="22"/>
  <c r="XV150" i="22"/>
  <c r="XV169" i="22"/>
  <c r="XW105" i="22"/>
  <c r="XV264" i="22"/>
  <c r="XV254" i="22"/>
  <c r="XW79" i="22"/>
  <c r="XV55" i="22"/>
  <c r="XV253" i="22"/>
  <c r="TX289" i="22"/>
  <c r="TX138" i="22"/>
  <c r="XW204" i="22"/>
  <c r="XW91" i="22"/>
  <c r="XV107" i="22"/>
  <c r="TF296" i="22"/>
  <c r="XV58" i="22"/>
  <c r="XW83" i="22"/>
  <c r="XW42" i="22"/>
  <c r="XV35" i="22"/>
  <c r="XV57" i="22"/>
  <c r="XV214" i="22"/>
  <c r="TX215" i="22"/>
  <c r="TF322" i="22"/>
  <c r="TF234" i="22"/>
  <c r="XV16" i="22"/>
  <c r="TF198" i="22"/>
  <c r="TX132" i="22"/>
  <c r="XV37" i="22"/>
  <c r="TX133" i="22"/>
  <c r="XV46" i="22"/>
  <c r="XV30" i="22"/>
  <c r="XV75" i="22"/>
  <c r="XV92" i="22"/>
  <c r="TX139" i="22"/>
  <c r="XV29" i="22"/>
  <c r="XX82" i="22"/>
  <c r="TX135" i="22"/>
  <c r="TF185" i="22"/>
  <c r="TX286" i="22"/>
  <c r="XV267" i="22"/>
  <c r="TF308" i="22"/>
  <c r="TF320" i="22"/>
  <c r="TX291" i="22"/>
  <c r="TX127" i="22"/>
  <c r="XV249" i="22"/>
  <c r="XV171" i="22"/>
  <c r="XV34" i="22"/>
  <c r="TX283" i="22"/>
  <c r="XV176" i="22"/>
  <c r="XV60" i="22"/>
  <c r="XW124" i="22"/>
  <c r="TX140" i="22"/>
  <c r="TX218" i="22"/>
  <c r="XV164" i="22"/>
  <c r="TF305" i="22"/>
  <c r="XV145" i="22"/>
  <c r="XV263" i="22"/>
  <c r="XV43" i="22"/>
  <c r="TF321" i="22"/>
  <c r="XV272" i="22"/>
  <c r="TF178" i="22"/>
  <c r="XV17" i="22"/>
  <c r="TF316" i="22"/>
  <c r="XV205" i="22"/>
  <c r="XW106" i="22"/>
  <c r="XW161" i="22"/>
  <c r="XW201" i="22"/>
  <c r="XV166" i="22"/>
  <c r="XV56" i="22"/>
  <c r="TF294" i="22"/>
  <c r="TF303" i="22"/>
  <c r="TF183" i="22"/>
  <c r="XV86" i="22"/>
  <c r="TF225" i="22"/>
  <c r="XV21" i="22"/>
  <c r="TF240" i="22"/>
  <c r="XV251" i="22"/>
  <c r="TF236" i="22"/>
  <c r="XV85" i="22"/>
  <c r="TF194" i="22"/>
  <c r="TF200" i="22"/>
  <c r="XV87" i="22"/>
  <c r="XV244" i="22"/>
  <c r="TF193" i="22"/>
  <c r="XV61" i="22"/>
  <c r="XV255" i="22"/>
  <c r="XV202" i="22"/>
  <c r="TF220" i="22"/>
  <c r="TF190" i="22"/>
  <c r="TX217" i="22"/>
  <c r="TF195" i="22"/>
  <c r="XV118" i="22"/>
  <c r="TF306" i="22"/>
  <c r="XV108" i="22"/>
  <c r="XV112" i="22"/>
  <c r="XV252" i="22"/>
  <c r="XW68" i="22"/>
  <c r="XW120" i="22"/>
  <c r="TF222" i="22"/>
  <c r="XV27" i="22"/>
  <c r="XV9" i="22"/>
  <c r="TF192" i="22"/>
  <c r="TX131" i="22"/>
  <c r="XV158" i="22"/>
  <c r="XV65" i="22"/>
  <c r="XV153" i="22"/>
  <c r="XV98" i="22"/>
  <c r="XV8" i="22"/>
  <c r="XV203" i="22"/>
  <c r="XV209" i="22"/>
  <c r="XV167" i="22"/>
  <c r="XV64" i="22"/>
  <c r="XV66" i="22"/>
  <c r="TX136" i="22"/>
  <c r="XV259" i="22"/>
  <c r="TF299" i="22"/>
  <c r="TF310" i="22"/>
  <c r="TG298" i="22"/>
  <c r="TF184" i="22"/>
  <c r="TX281" i="22"/>
  <c r="XW273" i="22"/>
  <c r="TF239" i="22"/>
  <c r="XV44" i="22"/>
  <c r="XV114" i="22"/>
  <c r="XV5" i="22"/>
  <c r="TF172" i="22"/>
  <c r="XV237" i="22"/>
  <c r="XX73" i="22"/>
  <c r="TF227" i="22"/>
  <c r="TF186" i="22"/>
  <c r="XW247" i="22"/>
  <c r="XW104" i="22"/>
  <c r="TF179" i="22"/>
  <c r="TF189" i="22"/>
  <c r="XV188" i="22"/>
  <c r="XV116" i="22"/>
  <c r="TX142" i="22"/>
  <c r="XV111" i="22"/>
  <c r="TF302" i="22"/>
  <c r="XV270" i="22"/>
  <c r="XW53" i="22"/>
  <c r="TF197" i="22"/>
  <c r="XW100" i="22"/>
  <c r="TX129" i="22"/>
  <c r="XV45" i="22"/>
  <c r="TF224" i="22"/>
  <c r="XV157" i="22"/>
  <c r="XV187" i="22"/>
  <c r="TF295" i="22"/>
  <c r="XV40" i="22"/>
  <c r="XV266" i="22"/>
  <c r="XV94" i="22"/>
  <c r="XV262" i="22"/>
  <c r="TF196" i="22"/>
  <c r="XV13" i="22"/>
  <c r="XV11" i="22"/>
  <c r="TF301" i="22"/>
  <c r="XW208" i="22"/>
  <c r="XV72" i="22"/>
  <c r="TF293" i="22"/>
  <c r="XV151" i="22"/>
  <c r="XV31" i="22"/>
  <c r="XV256" i="22"/>
  <c r="XV51" i="22"/>
  <c r="XV149" i="22"/>
  <c r="TF315" i="22"/>
  <c r="TF233" i="22"/>
  <c r="TF174" i="22"/>
  <c r="TX141" i="22"/>
  <c r="XV18" i="22"/>
  <c r="XV71" i="22"/>
  <c r="XW38" i="22"/>
  <c r="TX284" i="22"/>
  <c r="XW319" i="22"/>
  <c r="TF228" i="22"/>
  <c r="XV110" i="22"/>
  <c r="XV19" i="22"/>
  <c r="TF311" i="22"/>
  <c r="TF230" i="22"/>
  <c r="XV250" i="22"/>
  <c r="TF307" i="22"/>
  <c r="XV155" i="22"/>
  <c r="XV7" i="22"/>
  <c r="XV271" i="22"/>
  <c r="XV52" i="22"/>
  <c r="XV248" i="22"/>
  <c r="XV74" i="22"/>
  <c r="TF317" i="22"/>
  <c r="TX143" i="22"/>
  <c r="XV95" i="22"/>
  <c r="TF232" i="22"/>
  <c r="XW123" i="22"/>
  <c r="XW50" i="22"/>
  <c r="TF304" i="22"/>
  <c r="TX128" i="22"/>
  <c r="TX292" i="22"/>
  <c r="XW80" i="22"/>
  <c r="TF199" i="22"/>
  <c r="TX144" i="22"/>
  <c r="XV168" i="22"/>
  <c r="TF175" i="22"/>
  <c r="TF297" i="22"/>
  <c r="XV41" i="22"/>
  <c r="TF309" i="22"/>
  <c r="XV20" i="22"/>
  <c r="XW163" i="22"/>
  <c r="XV6" i="22"/>
  <c r="XV260" i="22"/>
  <c r="TF191" i="22"/>
  <c r="XV25" i="22"/>
  <c r="XV119" i="22"/>
  <c r="XW121" i="22"/>
  <c r="TF277" i="22" l="1"/>
  <c r="TF280" i="22"/>
  <c r="TF279" i="22"/>
  <c r="TF274" i="22"/>
  <c r="TF278" i="22"/>
  <c r="TF275" i="22"/>
  <c r="TF276" i="22"/>
  <c r="TF243" i="22"/>
  <c r="XW89" i="22"/>
  <c r="XX97" i="22"/>
  <c r="XW90" i="22"/>
  <c r="XW165" i="22"/>
  <c r="XW109" i="22"/>
  <c r="XW257" i="22"/>
  <c r="XW96" i="22"/>
  <c r="XW113" i="22"/>
  <c r="TG304" i="22"/>
  <c r="TY284" i="22"/>
  <c r="XW119" i="22"/>
  <c r="TY144" i="22"/>
  <c r="XX319" i="22"/>
  <c r="TG233" i="22"/>
  <c r="XW72" i="22"/>
  <c r="XW187" i="22"/>
  <c r="XX273" i="22"/>
  <c r="XW66" i="22"/>
  <c r="XW203" i="22"/>
  <c r="XW108" i="22"/>
  <c r="XW202" i="22"/>
  <c r="XW244" i="22"/>
  <c r="XW85" i="22"/>
  <c r="XW21" i="22"/>
  <c r="TG303" i="22"/>
  <c r="XY82" i="22"/>
  <c r="XW58" i="22"/>
  <c r="XX208" i="22"/>
  <c r="TY142" i="22"/>
  <c r="TY281" i="22"/>
  <c r="XW64" i="22"/>
  <c r="TG192" i="22"/>
  <c r="TG222" i="22"/>
  <c r="XX68" i="22"/>
  <c r="TG306" i="22"/>
  <c r="TG190" i="22"/>
  <c r="XW255" i="22"/>
  <c r="XW87" i="22"/>
  <c r="TG236" i="22"/>
  <c r="TG225" i="22"/>
  <c r="TG294" i="22"/>
  <c r="TG316" i="22"/>
  <c r="TG321" i="22"/>
  <c r="TY140" i="22"/>
  <c r="XW249" i="22"/>
  <c r="TG320" i="22"/>
  <c r="XW75" i="22"/>
  <c r="TY133" i="22"/>
  <c r="TY215" i="22"/>
  <c r="XX42" i="22"/>
  <c r="TG296" i="22"/>
  <c r="TY138" i="22"/>
  <c r="XW253" i="22"/>
  <c r="XW254" i="22"/>
  <c r="XW150" i="22"/>
  <c r="XX261" i="22"/>
  <c r="XX177" i="22"/>
  <c r="TY130" i="22"/>
  <c r="XW84" i="22"/>
  <c r="XW122" i="22"/>
  <c r="XW33" i="22"/>
  <c r="XW99" i="22"/>
  <c r="XW12" i="22"/>
  <c r="TG226" i="22"/>
  <c r="XW78" i="22"/>
  <c r="XX101" i="22"/>
  <c r="XX146" i="22"/>
  <c r="XW62" i="22"/>
  <c r="XW147" i="22"/>
  <c r="XW152" i="22"/>
  <c r="XX241" i="22"/>
  <c r="XX36" i="22"/>
  <c r="XX88" i="22"/>
  <c r="XW207" i="22"/>
  <c r="XW49" i="22"/>
  <c r="XX210" i="22"/>
  <c r="TG181" i="22"/>
  <c r="XW25" i="22"/>
  <c r="TG317" i="22"/>
  <c r="XW31" i="22"/>
  <c r="XW157" i="22"/>
  <c r="XW114" i="22"/>
  <c r="XW8" i="22"/>
  <c r="TG232" i="22"/>
  <c r="XW19" i="22"/>
  <c r="TG196" i="22"/>
  <c r="XY73" i="22"/>
  <c r="XW20" i="22"/>
  <c r="XX38" i="22"/>
  <c r="XW149" i="22"/>
  <c r="XW262" i="22"/>
  <c r="XX247" i="22"/>
  <c r="XW237" i="22"/>
  <c r="XW44" i="22"/>
  <c r="TG184" i="22"/>
  <c r="XW259" i="22"/>
  <c r="XW167" i="22"/>
  <c r="XW98" i="22"/>
  <c r="XW158" i="22"/>
  <c r="XX120" i="22"/>
  <c r="XW252" i="22"/>
  <c r="XW118" i="22"/>
  <c r="XW61" i="22"/>
  <c r="TG200" i="22"/>
  <c r="XW251" i="22"/>
  <c r="XW86" i="22"/>
  <c r="XW56" i="22"/>
  <c r="XX161" i="22"/>
  <c r="XW17" i="22"/>
  <c r="XW43" i="22"/>
  <c r="TG305" i="22"/>
  <c r="XX124" i="22"/>
  <c r="TY283" i="22"/>
  <c r="TY127" i="22"/>
  <c r="TG308" i="22"/>
  <c r="TG185" i="22"/>
  <c r="XW29" i="22"/>
  <c r="XW30" i="22"/>
  <c r="XW37" i="22"/>
  <c r="XW16" i="22"/>
  <c r="XW214" i="22"/>
  <c r="XX83" i="22"/>
  <c r="XW107" i="22"/>
  <c r="XW55" i="22"/>
  <c r="XW264" i="22"/>
  <c r="XW212" i="22"/>
  <c r="TG312" i="22"/>
  <c r="XW76" i="22"/>
  <c r="TY287" i="22"/>
  <c r="XW160" i="22"/>
  <c r="XW159" i="22"/>
  <c r="TG313" i="22"/>
  <c r="TG182" i="22"/>
  <c r="XW15" i="22"/>
  <c r="XW22" i="22"/>
  <c r="TY216" i="22"/>
  <c r="XW245" i="22"/>
  <c r="XW242" i="22"/>
  <c r="TG300" i="22"/>
  <c r="XW48" i="22"/>
  <c r="XW69" i="22"/>
  <c r="TY134" i="22"/>
  <c r="XW238" i="22"/>
  <c r="TG223" i="22"/>
  <c r="XW115" i="22"/>
  <c r="XW10" i="22"/>
  <c r="XX163" i="22"/>
  <c r="TG307" i="22"/>
  <c r="TG302" i="22"/>
  <c r="XX50" i="22"/>
  <c r="XW74" i="22"/>
  <c r="XW271" i="22"/>
  <c r="XW250" i="22"/>
  <c r="XW110" i="22"/>
  <c r="TY141" i="22"/>
  <c r="XW151" i="22"/>
  <c r="TG301" i="22"/>
  <c r="TG224" i="22"/>
  <c r="TG197" i="22"/>
  <c r="XW116" i="22"/>
  <c r="XX100" i="22"/>
  <c r="XX80" i="22"/>
  <c r="XW95" i="22"/>
  <c r="XX123" i="22"/>
  <c r="TG230" i="22"/>
  <c r="TG174" i="22"/>
  <c r="TG293" i="22"/>
  <c r="XW11" i="22"/>
  <c r="XW94" i="22"/>
  <c r="TG295" i="22"/>
  <c r="XW45" i="22"/>
  <c r="XX104" i="22"/>
  <c r="TG186" i="22"/>
  <c r="TG172" i="22"/>
  <c r="TG239" i="22"/>
  <c r="TY136" i="22"/>
  <c r="XW153" i="22"/>
  <c r="XW9" i="22"/>
  <c r="XW112" i="22"/>
  <c r="TG195" i="22"/>
  <c r="TG193" i="22"/>
  <c r="TG194" i="22"/>
  <c r="TG240" i="22"/>
  <c r="TG183" i="22"/>
  <c r="XW166" i="22"/>
  <c r="XX106" i="22"/>
  <c r="TG178" i="22"/>
  <c r="XW263" i="22"/>
  <c r="XW164" i="22"/>
  <c r="XW60" i="22"/>
  <c r="XW34" i="22"/>
  <c r="TY291" i="22"/>
  <c r="XW267" i="22"/>
  <c r="TY135" i="22"/>
  <c r="TY139" i="22"/>
  <c r="TY132" i="22"/>
  <c r="TG234" i="22"/>
  <c r="XW57" i="22"/>
  <c r="XX91" i="22"/>
  <c r="XX105" i="22"/>
  <c r="XW126" i="22"/>
  <c r="XW154" i="22"/>
  <c r="XW59" i="22"/>
  <c r="TG221" i="22"/>
  <c r="TY288" i="22"/>
  <c r="XW162" i="22"/>
  <c r="XW103" i="22"/>
  <c r="XX265" i="22"/>
  <c r="TG229" i="22"/>
  <c r="XW102" i="22"/>
  <c r="XW24" i="22"/>
  <c r="XW211" i="22"/>
  <c r="XX269" i="22"/>
  <c r="XW170" i="22"/>
  <c r="XW23" i="22"/>
  <c r="XW93" i="22"/>
  <c r="XW81" i="22"/>
  <c r="XW54" i="22"/>
  <c r="TG231" i="22"/>
  <c r="XW70" i="22"/>
  <c r="XW125" i="22"/>
  <c r="TY285" i="22"/>
  <c r="TG297" i="22"/>
  <c r="XW52" i="22"/>
  <c r="TG315" i="22"/>
  <c r="XW40" i="22"/>
  <c r="TG179" i="22"/>
  <c r="TG299" i="22"/>
  <c r="TG191" i="22"/>
  <c r="TG175" i="22"/>
  <c r="XX121" i="22"/>
  <c r="XW260" i="22"/>
  <c r="TG309" i="22"/>
  <c r="XW168" i="22"/>
  <c r="TY292" i="22"/>
  <c r="XW7" i="22"/>
  <c r="TG228" i="22"/>
  <c r="XW51" i="22"/>
  <c r="XX53" i="22"/>
  <c r="XW111" i="22"/>
  <c r="XW188" i="22"/>
  <c r="TH298" i="22"/>
  <c r="XW209" i="22"/>
  <c r="TY131" i="22"/>
  <c r="TG220" i="22"/>
  <c r="TG199" i="22"/>
  <c r="XW18" i="22"/>
  <c r="XW6" i="22"/>
  <c r="XW41" i="22"/>
  <c r="TY128" i="22"/>
  <c r="TY143" i="22"/>
  <c r="XW248" i="22"/>
  <c r="XW155" i="22"/>
  <c r="TG311" i="22"/>
  <c r="XW71" i="22"/>
  <c r="XW256" i="22"/>
  <c r="XW13" i="22"/>
  <c r="XW266" i="22"/>
  <c r="TY129" i="22"/>
  <c r="XW270" i="22"/>
  <c r="TG189" i="22"/>
  <c r="TG227" i="22"/>
  <c r="XW5" i="22"/>
  <c r="TG310" i="22"/>
  <c r="XW65" i="22"/>
  <c r="XW27" i="22"/>
  <c r="TY217" i="22"/>
  <c r="XX201" i="22"/>
  <c r="XW205" i="22"/>
  <c r="XW272" i="22"/>
  <c r="XW145" i="22"/>
  <c r="TY218" i="22"/>
  <c r="XW176" i="22"/>
  <c r="XW171" i="22"/>
  <c r="TY286" i="22"/>
  <c r="XW92" i="22"/>
  <c r="XW46" i="22"/>
  <c r="TG198" i="22"/>
  <c r="TG322" i="22"/>
  <c r="XW35" i="22"/>
  <c r="XX204" i="22"/>
  <c r="TY289" i="22"/>
  <c r="XX79" i="22"/>
  <c r="XW169" i="22"/>
  <c r="XW156" i="22"/>
  <c r="XW148" i="22"/>
  <c r="TG173" i="22"/>
  <c r="TG180" i="22"/>
  <c r="XX32" i="22"/>
  <c r="XW47" i="22"/>
  <c r="XW117" i="22"/>
  <c r="XW28" i="22"/>
  <c r="TY290" i="22"/>
  <c r="XX67" i="22"/>
  <c r="XW268" i="22"/>
  <c r="XW246" i="22"/>
  <c r="XW14" i="22"/>
  <c r="XW258" i="22"/>
  <c r="TY137" i="22"/>
  <c r="TY282" i="22"/>
  <c r="XX235" i="22"/>
  <c r="XW77" i="22"/>
  <c r="XW39" i="22"/>
  <c r="TG314" i="22"/>
  <c r="XW26" i="22"/>
  <c r="XW63" i="22"/>
  <c r="XW213" i="22"/>
  <c r="TG219" i="22"/>
  <c r="XW206" i="22"/>
  <c r="TG276" i="22" l="1"/>
  <c r="TG279" i="22"/>
  <c r="TG274" i="22"/>
  <c r="TG275" i="22"/>
  <c r="TG280" i="22"/>
  <c r="TG277" i="22"/>
  <c r="TG278" i="22"/>
  <c r="TG243" i="22"/>
  <c r="XX89" i="22"/>
  <c r="XX90" i="22"/>
  <c r="XY97" i="22"/>
  <c r="XX165" i="22"/>
  <c r="XX109" i="22"/>
  <c r="XX113" i="22"/>
  <c r="XX96" i="22"/>
  <c r="XX257" i="22"/>
  <c r="XX26" i="22"/>
  <c r="XY235" i="22"/>
  <c r="TH219" i="22"/>
  <c r="TZ282" i="22"/>
  <c r="XX156" i="22"/>
  <c r="XY204" i="22"/>
  <c r="XX176" i="22"/>
  <c r="XX65" i="22"/>
  <c r="TZ129" i="22"/>
  <c r="TZ143" i="22"/>
  <c r="TZ131" i="22"/>
  <c r="XX7" i="22"/>
  <c r="TH191" i="22"/>
  <c r="XX125" i="22"/>
  <c r="XY269" i="22"/>
  <c r="XX103" i="22"/>
  <c r="TZ132" i="22"/>
  <c r="XX164" i="22"/>
  <c r="TH193" i="22"/>
  <c r="TH172" i="22"/>
  <c r="TH174" i="22"/>
  <c r="XY123" i="22"/>
  <c r="XX10" i="22"/>
  <c r="TH300" i="22"/>
  <c r="TH182" i="22"/>
  <c r="XX16" i="22"/>
  <c r="TH200" i="22"/>
  <c r="XX98" i="22"/>
  <c r="XX262" i="22"/>
  <c r="XX8" i="22"/>
  <c r="XY88" i="22"/>
  <c r="XX99" i="22"/>
  <c r="TH296" i="22"/>
  <c r="TZ137" i="22"/>
  <c r="XX169" i="22"/>
  <c r="XX92" i="22"/>
  <c r="TH310" i="22"/>
  <c r="XX266" i="22"/>
  <c r="XX209" i="22"/>
  <c r="XY53" i="22"/>
  <c r="XX260" i="22"/>
  <c r="XX52" i="22"/>
  <c r="XX93" i="22"/>
  <c r="TH229" i="22"/>
  <c r="XX154" i="22"/>
  <c r="XY105" i="22"/>
  <c r="XX263" i="22"/>
  <c r="TH195" i="22"/>
  <c r="TH186" i="22"/>
  <c r="TH301" i="22"/>
  <c r="TH302" i="22"/>
  <c r="TZ134" i="22"/>
  <c r="XX22" i="22"/>
  <c r="XX76" i="22"/>
  <c r="XX107" i="22"/>
  <c r="TH308" i="22"/>
  <c r="XX56" i="22"/>
  <c r="XX167" i="22"/>
  <c r="XX149" i="22"/>
  <c r="TH196" i="22"/>
  <c r="TH317" i="22"/>
  <c r="XY210" i="22"/>
  <c r="XY36" i="22"/>
  <c r="XX147" i="22"/>
  <c r="XX78" i="22"/>
  <c r="XX33" i="22"/>
  <c r="TZ130" i="22"/>
  <c r="XX254" i="22"/>
  <c r="XY42" i="22"/>
  <c r="XX75" i="22"/>
  <c r="XX249" i="22"/>
  <c r="TH321" i="22"/>
  <c r="TH225" i="22"/>
  <c r="TH190" i="22"/>
  <c r="TH192" i="22"/>
  <c r="TZ142" i="22"/>
  <c r="XX244" i="22"/>
  <c r="XX187" i="22"/>
  <c r="TZ144" i="22"/>
  <c r="XX213" i="22"/>
  <c r="XX28" i="22"/>
  <c r="XX35" i="22"/>
  <c r="TZ218" i="22"/>
  <c r="XY201" i="22"/>
  <c r="TH189" i="22"/>
  <c r="TH311" i="22"/>
  <c r="XX18" i="22"/>
  <c r="TH299" i="22"/>
  <c r="XX70" i="22"/>
  <c r="XX211" i="22"/>
  <c r="XX162" i="22"/>
  <c r="TZ291" i="22"/>
  <c r="TH183" i="22"/>
  <c r="XX153" i="22"/>
  <c r="XX94" i="22"/>
  <c r="XX95" i="22"/>
  <c r="XX250" i="22"/>
  <c r="XX115" i="22"/>
  <c r="XX242" i="22"/>
  <c r="TH313" i="22"/>
  <c r="XX37" i="22"/>
  <c r="TH305" i="22"/>
  <c r="XX61" i="22"/>
  <c r="XY120" i="22"/>
  <c r="XX237" i="22"/>
  <c r="XX114" i="22"/>
  <c r="XX268" i="22"/>
  <c r="XX63" i="22"/>
  <c r="XX258" i="22"/>
  <c r="XY67" i="22"/>
  <c r="TH173" i="22"/>
  <c r="XY79" i="22"/>
  <c r="TZ286" i="22"/>
  <c r="TZ217" i="22"/>
  <c r="XX155" i="22"/>
  <c r="TH199" i="22"/>
  <c r="TI298" i="22"/>
  <c r="TZ292" i="22"/>
  <c r="XY121" i="22"/>
  <c r="TH297" i="22"/>
  <c r="XX23" i="22"/>
  <c r="XY265" i="22"/>
  <c r="XX57" i="22"/>
  <c r="XX34" i="22"/>
  <c r="TH240" i="22"/>
  <c r="TZ136" i="22"/>
  <c r="XY104" i="22"/>
  <c r="TH230" i="22"/>
  <c r="XY80" i="22"/>
  <c r="XX151" i="22"/>
  <c r="TH307" i="22"/>
  <c r="XX69" i="22"/>
  <c r="XX15" i="22"/>
  <c r="TH312" i="22"/>
  <c r="XX30" i="22"/>
  <c r="XX43" i="22"/>
  <c r="XX259" i="22"/>
  <c r="XY247" i="22"/>
  <c r="XY38" i="22"/>
  <c r="XX49" i="22"/>
  <c r="XY241" i="22"/>
  <c r="TH226" i="22"/>
  <c r="XX122" i="22"/>
  <c r="XY177" i="22"/>
  <c r="TZ215" i="22"/>
  <c r="TH316" i="22"/>
  <c r="TH236" i="22"/>
  <c r="TH306" i="22"/>
  <c r="XY208" i="22"/>
  <c r="TH303" i="22"/>
  <c r="XX202" i="22"/>
  <c r="XX203" i="22"/>
  <c r="XX72" i="22"/>
  <c r="XX119" i="22"/>
  <c r="XX39" i="22"/>
  <c r="TH180" i="22"/>
  <c r="XX77" i="22"/>
  <c r="XX117" i="22"/>
  <c r="TH322" i="22"/>
  <c r="XX145" i="22"/>
  <c r="XX5" i="22"/>
  <c r="XX13" i="22"/>
  <c r="TZ128" i="22"/>
  <c r="XX51" i="22"/>
  <c r="TH179" i="22"/>
  <c r="TH231" i="22"/>
  <c r="XX24" i="22"/>
  <c r="TZ288" i="22"/>
  <c r="TZ139" i="22"/>
  <c r="TH178" i="22"/>
  <c r="XX112" i="22"/>
  <c r="XX11" i="22"/>
  <c r="TH197" i="22"/>
  <c r="XX271" i="22"/>
  <c r="XX245" i="22"/>
  <c r="XX159" i="22"/>
  <c r="XX264" i="22"/>
  <c r="XY83" i="22"/>
  <c r="TZ127" i="22"/>
  <c r="XX86" i="22"/>
  <c r="XX19" i="22"/>
  <c r="XX25" i="22"/>
  <c r="XX62" i="22"/>
  <c r="XX253" i="22"/>
  <c r="XX14" i="22"/>
  <c r="XX148" i="22"/>
  <c r="TH198" i="22"/>
  <c r="XX272" i="22"/>
  <c r="XX270" i="22"/>
  <c r="XX248" i="22"/>
  <c r="TH220" i="22"/>
  <c r="TH228" i="22"/>
  <c r="TH175" i="22"/>
  <c r="TZ285" i="22"/>
  <c r="XX170" i="22"/>
  <c r="TH221" i="22"/>
  <c r="TZ135" i="22"/>
  <c r="TH194" i="22"/>
  <c r="XX45" i="22"/>
  <c r="XY100" i="22"/>
  <c r="TZ141" i="22"/>
  <c r="TH223" i="22"/>
  <c r="XX212" i="22"/>
  <c r="XX214" i="22"/>
  <c r="TZ283" i="22"/>
  <c r="XX251" i="22"/>
  <c r="XX158" i="22"/>
  <c r="XX20" i="22"/>
  <c r="XX157" i="22"/>
  <c r="XX207" i="22"/>
  <c r="XX12" i="22"/>
  <c r="XX84" i="22"/>
  <c r="TZ138" i="22"/>
  <c r="TZ140" i="22"/>
  <c r="XX87" i="22"/>
  <c r="XY68" i="22"/>
  <c r="XX64" i="22"/>
  <c r="XX58" i="22"/>
  <c r="XX21" i="22"/>
  <c r="XX108" i="22"/>
  <c r="XX66" i="22"/>
  <c r="TH233" i="22"/>
  <c r="TZ284" i="22"/>
  <c r="TZ290" i="22"/>
  <c r="TZ289" i="22"/>
  <c r="XX171" i="22"/>
  <c r="XX27" i="22"/>
  <c r="TH227" i="22"/>
  <c r="XX256" i="22"/>
  <c r="XX41" i="22"/>
  <c r="XX188" i="22"/>
  <c r="XX168" i="22"/>
  <c r="XX40" i="22"/>
  <c r="XX54" i="22"/>
  <c r="XX102" i="22"/>
  <c r="XX126" i="22"/>
  <c r="TH234" i="22"/>
  <c r="XX60" i="22"/>
  <c r="XY106" i="22"/>
  <c r="TH239" i="22"/>
  <c r="TH293" i="22"/>
  <c r="TH224" i="22"/>
  <c r="XX74" i="22"/>
  <c r="XY163" i="22"/>
  <c r="XX48" i="22"/>
  <c r="XX160" i="22"/>
  <c r="XX55" i="22"/>
  <c r="XX29" i="22"/>
  <c r="XX17" i="22"/>
  <c r="XX118" i="22"/>
  <c r="TH184" i="22"/>
  <c r="TH232" i="22"/>
  <c r="TH181" i="22"/>
  <c r="XX152" i="22"/>
  <c r="XY146" i="22"/>
  <c r="XY261" i="22"/>
  <c r="XX206" i="22"/>
  <c r="XX47" i="22"/>
  <c r="TH314" i="22"/>
  <c r="XX246" i="22"/>
  <c r="XY32" i="22"/>
  <c r="XX46" i="22"/>
  <c r="XX205" i="22"/>
  <c r="XX71" i="22"/>
  <c r="XX6" i="22"/>
  <c r="XX111" i="22"/>
  <c r="TH309" i="22"/>
  <c r="TH315" i="22"/>
  <c r="XX81" i="22"/>
  <c r="XX59" i="22"/>
  <c r="XY91" i="22"/>
  <c r="XX267" i="22"/>
  <c r="XX166" i="22"/>
  <c r="XX9" i="22"/>
  <c r="TH295" i="22"/>
  <c r="XX116" i="22"/>
  <c r="XX110" i="22"/>
  <c r="XY50" i="22"/>
  <c r="XX238" i="22"/>
  <c r="TZ216" i="22"/>
  <c r="TZ287" i="22"/>
  <c r="TH185" i="22"/>
  <c r="XY124" i="22"/>
  <c r="XY161" i="22"/>
  <c r="XX252" i="22"/>
  <c r="XX44" i="22"/>
  <c r="XZ73" i="22"/>
  <c r="XX31" i="22"/>
  <c r="XY101" i="22"/>
  <c r="XX150" i="22"/>
  <c r="TZ133" i="22"/>
  <c r="TH320" i="22"/>
  <c r="TH294" i="22"/>
  <c r="XX255" i="22"/>
  <c r="TH222" i="22"/>
  <c r="TZ281" i="22"/>
  <c r="XZ82" i="22"/>
  <c r="XX85" i="22"/>
  <c r="XY273" i="22"/>
  <c r="XY319" i="22"/>
  <c r="TH304" i="22"/>
  <c r="TH275" i="22" l="1"/>
  <c r="TH274" i="22"/>
  <c r="TH278" i="22"/>
  <c r="TH277" i="22"/>
  <c r="TH279" i="22"/>
  <c r="TH280" i="22"/>
  <c r="TH276" i="22"/>
  <c r="TH243" i="22"/>
  <c r="XY89" i="22"/>
  <c r="XZ97" i="22"/>
  <c r="XY90" i="22"/>
  <c r="XY165" i="22"/>
  <c r="XY109" i="22"/>
  <c r="XY257" i="22"/>
  <c r="XY96" i="22"/>
  <c r="XY113" i="22"/>
  <c r="XZ319" i="22"/>
  <c r="YA82" i="22"/>
  <c r="TI294" i="22"/>
  <c r="XY150" i="22"/>
  <c r="XY31" i="22"/>
  <c r="UA287" i="22"/>
  <c r="XY166" i="22"/>
  <c r="XY111" i="22"/>
  <c r="TI314" i="22"/>
  <c r="XY48" i="22"/>
  <c r="TI293" i="22"/>
  <c r="XY54" i="22"/>
  <c r="XY171" i="22"/>
  <c r="XY58" i="22"/>
  <c r="UA138" i="22"/>
  <c r="TI223" i="22"/>
  <c r="XZ83" i="22"/>
  <c r="XY112" i="22"/>
  <c r="UA288" i="22"/>
  <c r="XY51" i="22"/>
  <c r="XY145" i="22"/>
  <c r="TI180" i="22"/>
  <c r="XY203" i="22"/>
  <c r="XZ80" i="22"/>
  <c r="TI240" i="22"/>
  <c r="XY211" i="22"/>
  <c r="XZ124" i="22"/>
  <c r="XY116" i="22"/>
  <c r="XY81" i="22"/>
  <c r="XY6" i="22"/>
  <c r="XY46" i="22"/>
  <c r="XY47" i="22"/>
  <c r="XY152" i="22"/>
  <c r="TI184" i="22"/>
  <c r="XY55" i="22"/>
  <c r="TI239" i="22"/>
  <c r="XY40" i="22"/>
  <c r="XY66" i="22"/>
  <c r="UA140" i="22"/>
  <c r="XY20" i="22"/>
  <c r="UA141" i="22"/>
  <c r="TI228" i="22"/>
  <c r="XY253" i="22"/>
  <c r="XY264" i="22"/>
  <c r="TI178" i="22"/>
  <c r="UA128" i="22"/>
  <c r="TI322" i="22"/>
  <c r="XY39" i="22"/>
  <c r="XY202" i="22"/>
  <c r="TI306" i="22"/>
  <c r="TI226" i="22"/>
  <c r="XY43" i="22"/>
  <c r="TI230" i="22"/>
  <c r="XY34" i="22"/>
  <c r="XY23" i="22"/>
  <c r="XZ67" i="22"/>
  <c r="XY114" i="22"/>
  <c r="TI305" i="22"/>
  <c r="XY242" i="22"/>
  <c r="XY95" i="22"/>
  <c r="UA291" i="22"/>
  <c r="XY70" i="22"/>
  <c r="TI311" i="22"/>
  <c r="XY35" i="22"/>
  <c r="UA142" i="22"/>
  <c r="TI321" i="22"/>
  <c r="XY254" i="22"/>
  <c r="XY147" i="22"/>
  <c r="TI196" i="22"/>
  <c r="TI308" i="22"/>
  <c r="UA134" i="22"/>
  <c r="TI186" i="22"/>
  <c r="XZ105" i="22"/>
  <c r="XY52" i="22"/>
  <c r="XY169" i="22"/>
  <c r="XZ88" i="22"/>
  <c r="XY98" i="22"/>
  <c r="TI182" i="22"/>
  <c r="XZ123" i="22"/>
  <c r="XY164" i="22"/>
  <c r="XZ269" i="22"/>
  <c r="UA131" i="22"/>
  <c r="XY176" i="22"/>
  <c r="UA282" i="22"/>
  <c r="TI304" i="22"/>
  <c r="YA73" i="22"/>
  <c r="UA216" i="22"/>
  <c r="XY267" i="22"/>
  <c r="XZ163" i="22"/>
  <c r="XY126" i="22"/>
  <c r="XY256" i="22"/>
  <c r="UA289" i="22"/>
  <c r="XY64" i="22"/>
  <c r="XY84" i="22"/>
  <c r="XY214" i="22"/>
  <c r="TI221" i="22"/>
  <c r="XY272" i="22"/>
  <c r="XY271" i="22"/>
  <c r="XY24" i="22"/>
  <c r="XZ38" i="22"/>
  <c r="XY69" i="22"/>
  <c r="TJ298" i="22"/>
  <c r="UA217" i="22"/>
  <c r="XY187" i="22"/>
  <c r="XZ101" i="22"/>
  <c r="TI185" i="22"/>
  <c r="XY238" i="22"/>
  <c r="TI295" i="22"/>
  <c r="XZ32" i="22"/>
  <c r="XY206" i="22"/>
  <c r="TI181" i="22"/>
  <c r="XY118" i="22"/>
  <c r="XY160" i="22"/>
  <c r="XY74" i="22"/>
  <c r="XZ68" i="22"/>
  <c r="XY12" i="22"/>
  <c r="XY158" i="22"/>
  <c r="XY212" i="22"/>
  <c r="TI194" i="22"/>
  <c r="TI198" i="22"/>
  <c r="XY159" i="22"/>
  <c r="XY13" i="22"/>
  <c r="XZ241" i="22"/>
  <c r="XZ104" i="22"/>
  <c r="XY57" i="22"/>
  <c r="TI297" i="22"/>
  <c r="TI199" i="22"/>
  <c r="UA286" i="22"/>
  <c r="XY258" i="22"/>
  <c r="XY237" i="22"/>
  <c r="XY37" i="22"/>
  <c r="XY115" i="22"/>
  <c r="TI299" i="22"/>
  <c r="TI189" i="22"/>
  <c r="XY28" i="22"/>
  <c r="TI192" i="22"/>
  <c r="XY249" i="22"/>
  <c r="UA130" i="22"/>
  <c r="XZ36" i="22"/>
  <c r="XY149" i="22"/>
  <c r="XY107" i="22"/>
  <c r="TI302" i="22"/>
  <c r="TI195" i="22"/>
  <c r="XY154" i="22"/>
  <c r="XY260" i="22"/>
  <c r="XY266" i="22"/>
  <c r="UA137" i="22"/>
  <c r="TI200" i="22"/>
  <c r="TI300" i="22"/>
  <c r="TI174" i="22"/>
  <c r="UA132" i="22"/>
  <c r="XY125" i="22"/>
  <c r="UA143" i="22"/>
  <c r="XZ204" i="22"/>
  <c r="TI219" i="22"/>
  <c r="XZ273" i="22"/>
  <c r="UA281" i="22"/>
  <c r="TI222" i="22"/>
  <c r="TI320" i="22"/>
  <c r="XY44" i="22"/>
  <c r="XZ91" i="22"/>
  <c r="TI315" i="22"/>
  <c r="XY71" i="22"/>
  <c r="XZ106" i="22"/>
  <c r="XY168" i="22"/>
  <c r="TI227" i="22"/>
  <c r="UA290" i="22"/>
  <c r="XY108" i="22"/>
  <c r="XZ100" i="22"/>
  <c r="XY170" i="22"/>
  <c r="TI220" i="22"/>
  <c r="XY62" i="22"/>
  <c r="XY86" i="22"/>
  <c r="TI197" i="22"/>
  <c r="UA139" i="22"/>
  <c r="TI231" i="22"/>
  <c r="XY117" i="22"/>
  <c r="XY119" i="22"/>
  <c r="TI303" i="22"/>
  <c r="TI236" i="22"/>
  <c r="UA215" i="22"/>
  <c r="XZ247" i="22"/>
  <c r="XY30" i="22"/>
  <c r="TI307" i="22"/>
  <c r="XY94" i="22"/>
  <c r="XZ50" i="22"/>
  <c r="XY9" i="22"/>
  <c r="XY59" i="22"/>
  <c r="TI309" i="22"/>
  <c r="XY246" i="22"/>
  <c r="TI232" i="22"/>
  <c r="XY60" i="22"/>
  <c r="XY188" i="22"/>
  <c r="UA284" i="22"/>
  <c r="XY251" i="22"/>
  <c r="UA285" i="22"/>
  <c r="XY148" i="22"/>
  <c r="XY25" i="22"/>
  <c r="XY11" i="22"/>
  <c r="TI179" i="22"/>
  <c r="XY77" i="22"/>
  <c r="XZ208" i="22"/>
  <c r="TI316" i="22"/>
  <c r="XY259" i="22"/>
  <c r="XZ121" i="22"/>
  <c r="XY155" i="22"/>
  <c r="XZ120" i="22"/>
  <c r="XY250" i="22"/>
  <c r="XY153" i="22"/>
  <c r="XY162" i="22"/>
  <c r="XZ201" i="22"/>
  <c r="XY213" i="22"/>
  <c r="XY244" i="22"/>
  <c r="TI190" i="22"/>
  <c r="XY75" i="22"/>
  <c r="XY33" i="22"/>
  <c r="XZ210" i="22"/>
  <c r="XY167" i="22"/>
  <c r="XY76" i="22"/>
  <c r="TI301" i="22"/>
  <c r="XY263" i="22"/>
  <c r="TI229" i="22"/>
  <c r="XZ53" i="22"/>
  <c r="TI310" i="22"/>
  <c r="TI296" i="22"/>
  <c r="XY8" i="22"/>
  <c r="XY16" i="22"/>
  <c r="XY10" i="22"/>
  <c r="TI172" i="22"/>
  <c r="TI191" i="22"/>
  <c r="UA129" i="22"/>
  <c r="XY156" i="22"/>
  <c r="XZ235" i="22"/>
  <c r="XY255" i="22"/>
  <c r="XZ261" i="22"/>
  <c r="XY17" i="22"/>
  <c r="TI224" i="22"/>
  <c r="XY102" i="22"/>
  <c r="XY27" i="22"/>
  <c r="XY21" i="22"/>
  <c r="XY87" i="22"/>
  <c r="XY207" i="22"/>
  <c r="UA135" i="22"/>
  <c r="XY248" i="22"/>
  <c r="UA127" i="22"/>
  <c r="XY245" i="22"/>
  <c r="XY5" i="22"/>
  <c r="XY72" i="22"/>
  <c r="XZ177" i="22"/>
  <c r="XY49" i="22"/>
  <c r="TI312" i="22"/>
  <c r="XY151" i="22"/>
  <c r="UA136" i="22"/>
  <c r="XZ79" i="22"/>
  <c r="XY63" i="22"/>
  <c r="XY85" i="22"/>
  <c r="UA133" i="22"/>
  <c r="XY252" i="22"/>
  <c r="XZ161" i="22"/>
  <c r="XY110" i="22"/>
  <c r="XY205" i="22"/>
  <c r="XZ146" i="22"/>
  <c r="XY29" i="22"/>
  <c r="TI234" i="22"/>
  <c r="XY41" i="22"/>
  <c r="TI233" i="22"/>
  <c r="XY157" i="22"/>
  <c r="UA283" i="22"/>
  <c r="XY45" i="22"/>
  <c r="TI175" i="22"/>
  <c r="XY270" i="22"/>
  <c r="XY14" i="22"/>
  <c r="XY19" i="22"/>
  <c r="XY122" i="22"/>
  <c r="XY15" i="22"/>
  <c r="XZ265" i="22"/>
  <c r="UA292" i="22"/>
  <c r="TI173" i="22"/>
  <c r="XY268" i="22"/>
  <c r="XY61" i="22"/>
  <c r="TI313" i="22"/>
  <c r="TI183" i="22"/>
  <c r="XY18" i="22"/>
  <c r="UA218" i="22"/>
  <c r="UA144" i="22"/>
  <c r="TI225" i="22"/>
  <c r="XZ42" i="22"/>
  <c r="XY78" i="22"/>
  <c r="TI317" i="22"/>
  <c r="XY56" i="22"/>
  <c r="XY22" i="22"/>
  <c r="XY93" i="22"/>
  <c r="XY209" i="22"/>
  <c r="XY92" i="22"/>
  <c r="XY99" i="22"/>
  <c r="XY262" i="22"/>
  <c r="TI193" i="22"/>
  <c r="XY103" i="22"/>
  <c r="XY7" i="22"/>
  <c r="XY65" i="22"/>
  <c r="XY26" i="22"/>
  <c r="TI277" i="22" l="1"/>
  <c r="TI276" i="22"/>
  <c r="TI278" i="22"/>
  <c r="TI280" i="22"/>
  <c r="TI274" i="22"/>
  <c r="TI279" i="22"/>
  <c r="TI275" i="22"/>
  <c r="TI243" i="22"/>
  <c r="XZ89" i="22"/>
  <c r="XZ90" i="22"/>
  <c r="YA97" i="22"/>
  <c r="XZ165" i="22"/>
  <c r="XZ109" i="22"/>
  <c r="XZ113" i="22"/>
  <c r="XZ96" i="22"/>
  <c r="XZ257" i="22"/>
  <c r="XZ22" i="22"/>
  <c r="TJ193" i="22"/>
  <c r="TJ183" i="22"/>
  <c r="XZ122" i="22"/>
  <c r="UB283" i="22"/>
  <c r="XZ205" i="22"/>
  <c r="XZ63" i="22"/>
  <c r="XZ72" i="22"/>
  <c r="XZ207" i="22"/>
  <c r="TJ172" i="22"/>
  <c r="XZ263" i="22"/>
  <c r="YA210" i="22"/>
  <c r="XZ153" i="22"/>
  <c r="YA208" i="22"/>
  <c r="XZ251" i="22"/>
  <c r="XZ119" i="22"/>
  <c r="XZ170" i="22"/>
  <c r="TJ315" i="22"/>
  <c r="TJ219" i="22"/>
  <c r="XZ149" i="22"/>
  <c r="TJ299" i="22"/>
  <c r="TJ297" i="22"/>
  <c r="XZ212" i="22"/>
  <c r="YA68" i="22"/>
  <c r="TJ295" i="22"/>
  <c r="XZ272" i="22"/>
  <c r="XZ126" i="22"/>
  <c r="UB282" i="22"/>
  <c r="TJ196" i="22"/>
  <c r="TJ230" i="22"/>
  <c r="XZ92" i="22"/>
  <c r="XZ78" i="22"/>
  <c r="TJ173" i="22"/>
  <c r="TJ175" i="22"/>
  <c r="TJ234" i="22"/>
  <c r="UB133" i="22"/>
  <c r="YA79" i="22"/>
  <c r="XZ5" i="22"/>
  <c r="XZ87" i="22"/>
  <c r="XZ10" i="22"/>
  <c r="TJ301" i="22"/>
  <c r="XZ213" i="22"/>
  <c r="XZ77" i="22"/>
  <c r="XZ94" i="22"/>
  <c r="XZ117" i="22"/>
  <c r="XZ168" i="22"/>
  <c r="YA91" i="22"/>
  <c r="TJ174" i="22"/>
  <c r="TJ195" i="22"/>
  <c r="YA36" i="22"/>
  <c r="XZ57" i="22"/>
  <c r="XZ158" i="22"/>
  <c r="TJ181" i="22"/>
  <c r="UB217" i="22"/>
  <c r="TJ221" i="22"/>
  <c r="XZ169" i="22"/>
  <c r="XZ147" i="22"/>
  <c r="XZ95" i="22"/>
  <c r="XZ43" i="22"/>
  <c r="XZ202" i="22"/>
  <c r="TJ178" i="22"/>
  <c r="UB141" i="22"/>
  <c r="XZ40" i="22"/>
  <c r="XZ152" i="22"/>
  <c r="XZ81" i="22"/>
  <c r="TJ240" i="22"/>
  <c r="TJ180" i="22"/>
  <c r="XZ112" i="22"/>
  <c r="UB138" i="22"/>
  <c r="TJ293" i="22"/>
  <c r="XZ111" i="22"/>
  <c r="XZ150" i="22"/>
  <c r="XZ65" i="22"/>
  <c r="UB144" i="22"/>
  <c r="XZ15" i="22"/>
  <c r="XZ157" i="22"/>
  <c r="TJ312" i="22"/>
  <c r="XZ248" i="22"/>
  <c r="TJ224" i="22"/>
  <c r="UB129" i="22"/>
  <c r="TJ310" i="22"/>
  <c r="XZ33" i="22"/>
  <c r="XZ250" i="22"/>
  <c r="YA121" i="22"/>
  <c r="XZ148" i="22"/>
  <c r="TJ309" i="22"/>
  <c r="UB215" i="22"/>
  <c r="XZ86" i="22"/>
  <c r="YA100" i="22"/>
  <c r="YA204" i="22"/>
  <c r="UB137" i="22"/>
  <c r="XZ258" i="22"/>
  <c r="XZ159" i="22"/>
  <c r="XZ238" i="22"/>
  <c r="XZ24" i="22"/>
  <c r="XZ64" i="22"/>
  <c r="YA163" i="22"/>
  <c r="XZ176" i="22"/>
  <c r="YA123" i="22"/>
  <c r="TJ186" i="22"/>
  <c r="XZ35" i="22"/>
  <c r="YA67" i="22"/>
  <c r="XZ209" i="22"/>
  <c r="YA42" i="22"/>
  <c r="XZ19" i="22"/>
  <c r="XZ29" i="22"/>
  <c r="XZ85" i="22"/>
  <c r="XZ49" i="22"/>
  <c r="UB135" i="22"/>
  <c r="XZ17" i="22"/>
  <c r="TJ191" i="22"/>
  <c r="XZ76" i="22"/>
  <c r="TJ179" i="22"/>
  <c r="UB284" i="22"/>
  <c r="XZ59" i="22"/>
  <c r="TJ236" i="22"/>
  <c r="XZ62" i="22"/>
  <c r="XZ44" i="22"/>
  <c r="UB143" i="22"/>
  <c r="XZ266" i="22"/>
  <c r="UB130" i="22"/>
  <c r="XZ115" i="22"/>
  <c r="TJ198" i="22"/>
  <c r="XZ74" i="22"/>
  <c r="TJ185" i="22"/>
  <c r="TK298" i="22"/>
  <c r="UB289" i="22"/>
  <c r="TJ182" i="22"/>
  <c r="UB134" i="22"/>
  <c r="XZ254" i="22"/>
  <c r="XZ242" i="22"/>
  <c r="XZ23" i="22"/>
  <c r="TJ226" i="22"/>
  <c r="XZ39" i="22"/>
  <c r="XZ264" i="22"/>
  <c r="XZ20" i="22"/>
  <c r="TJ239" i="22"/>
  <c r="XZ47" i="22"/>
  <c r="XZ116" i="22"/>
  <c r="YA80" i="22"/>
  <c r="XZ145" i="22"/>
  <c r="XZ58" i="22"/>
  <c r="XZ48" i="22"/>
  <c r="XZ166" i="22"/>
  <c r="TJ294" i="22"/>
  <c r="TJ313" i="22"/>
  <c r="XZ110" i="22"/>
  <c r="XZ21" i="22"/>
  <c r="XZ255" i="22"/>
  <c r="XZ16" i="22"/>
  <c r="YA53" i="22"/>
  <c r="XZ75" i="22"/>
  <c r="YA201" i="22"/>
  <c r="XZ259" i="22"/>
  <c r="UB285" i="22"/>
  <c r="TJ232" i="22"/>
  <c r="TJ307" i="22"/>
  <c r="TJ231" i="22"/>
  <c r="XZ108" i="22"/>
  <c r="YA106" i="22"/>
  <c r="UB281" i="22"/>
  <c r="TJ300" i="22"/>
  <c r="TJ302" i="22"/>
  <c r="XZ28" i="22"/>
  <c r="UB286" i="22"/>
  <c r="YA104" i="22"/>
  <c r="XZ12" i="22"/>
  <c r="XZ206" i="22"/>
  <c r="XZ271" i="22"/>
  <c r="XZ267" i="22"/>
  <c r="UB131" i="22"/>
  <c r="TJ311" i="22"/>
  <c r="UB218" i="22"/>
  <c r="XZ103" i="22"/>
  <c r="XZ93" i="22"/>
  <c r="TJ225" i="22"/>
  <c r="XZ61" i="22"/>
  <c r="XZ45" i="22"/>
  <c r="XZ245" i="22"/>
  <c r="XZ27" i="22"/>
  <c r="YA261" i="22"/>
  <c r="YA235" i="22"/>
  <c r="XZ8" i="22"/>
  <c r="XZ167" i="22"/>
  <c r="XZ162" i="22"/>
  <c r="YA120" i="22"/>
  <c r="XZ11" i="22"/>
  <c r="XZ188" i="22"/>
  <c r="XZ9" i="22"/>
  <c r="TJ303" i="22"/>
  <c r="TJ220" i="22"/>
  <c r="XZ71" i="22"/>
  <c r="XZ125" i="22"/>
  <c r="XZ260" i="22"/>
  <c r="XZ249" i="22"/>
  <c r="XZ37" i="22"/>
  <c r="TJ194" i="22"/>
  <c r="XZ160" i="22"/>
  <c r="YA32" i="22"/>
  <c r="YA101" i="22"/>
  <c r="XZ256" i="22"/>
  <c r="TJ304" i="22"/>
  <c r="YA269" i="22"/>
  <c r="XZ98" i="22"/>
  <c r="TJ308" i="22"/>
  <c r="TJ321" i="22"/>
  <c r="XZ70" i="22"/>
  <c r="TJ305" i="22"/>
  <c r="XZ34" i="22"/>
  <c r="TJ322" i="22"/>
  <c r="XZ253" i="22"/>
  <c r="UB140" i="22"/>
  <c r="XZ55" i="22"/>
  <c r="XZ46" i="22"/>
  <c r="YA124" i="22"/>
  <c r="XZ51" i="22"/>
  <c r="YA83" i="22"/>
  <c r="XZ171" i="22"/>
  <c r="UB287" i="22"/>
  <c r="YB82" i="22"/>
  <c r="XZ7" i="22"/>
  <c r="XZ26" i="22"/>
  <c r="XZ262" i="22"/>
  <c r="XZ56" i="22"/>
  <c r="XZ18" i="22"/>
  <c r="UB292" i="22"/>
  <c r="XZ14" i="22"/>
  <c r="TJ233" i="22"/>
  <c r="YA146" i="22"/>
  <c r="YA161" i="22"/>
  <c r="UB136" i="22"/>
  <c r="YA177" i="22"/>
  <c r="TJ229" i="22"/>
  <c r="TJ190" i="22"/>
  <c r="TJ316" i="22"/>
  <c r="XZ246" i="22"/>
  <c r="XZ30" i="22"/>
  <c r="UB139" i="22"/>
  <c r="UB290" i="22"/>
  <c r="TJ320" i="22"/>
  <c r="YA273" i="22"/>
  <c r="TJ200" i="22"/>
  <c r="XZ107" i="22"/>
  <c r="TJ189" i="22"/>
  <c r="TJ199" i="22"/>
  <c r="YA241" i="22"/>
  <c r="XZ69" i="22"/>
  <c r="XZ214" i="22"/>
  <c r="UB216" i="22"/>
  <c r="XZ52" i="22"/>
  <c r="XZ99" i="22"/>
  <c r="TJ317" i="22"/>
  <c r="XZ268" i="22"/>
  <c r="YA265" i="22"/>
  <c r="XZ270" i="22"/>
  <c r="XZ41" i="22"/>
  <c r="XZ252" i="22"/>
  <c r="XZ151" i="22"/>
  <c r="UB127" i="22"/>
  <c r="XZ102" i="22"/>
  <c r="XZ156" i="22"/>
  <c r="TJ296" i="22"/>
  <c r="XZ244" i="22"/>
  <c r="XZ155" i="22"/>
  <c r="XZ25" i="22"/>
  <c r="XZ60" i="22"/>
  <c r="YA50" i="22"/>
  <c r="YA247" i="22"/>
  <c r="TJ197" i="22"/>
  <c r="TJ227" i="22"/>
  <c r="TJ222" i="22"/>
  <c r="UB132" i="22"/>
  <c r="XZ154" i="22"/>
  <c r="TJ192" i="22"/>
  <c r="XZ237" i="22"/>
  <c r="XZ13" i="22"/>
  <c r="XZ118" i="22"/>
  <c r="XZ187" i="22"/>
  <c r="YA38" i="22"/>
  <c r="XZ84" i="22"/>
  <c r="YB73" i="22"/>
  <c r="XZ164" i="22"/>
  <c r="YA88" i="22"/>
  <c r="YA105" i="22"/>
  <c r="UB142" i="22"/>
  <c r="UB291" i="22"/>
  <c r="XZ114" i="22"/>
  <c r="TJ306" i="22"/>
  <c r="UB128" i="22"/>
  <c r="TJ228" i="22"/>
  <c r="XZ66" i="22"/>
  <c r="TJ184" i="22"/>
  <c r="XZ6" i="22"/>
  <c r="XZ211" i="22"/>
  <c r="XZ203" i="22"/>
  <c r="UB288" i="22"/>
  <c r="TJ223" i="22"/>
  <c r="XZ54" i="22"/>
  <c r="TJ314" i="22"/>
  <c r="XZ31" i="22"/>
  <c r="YA319" i="22"/>
  <c r="TJ280" i="22" l="1"/>
  <c r="TJ275" i="22"/>
  <c r="TJ278" i="22"/>
  <c r="TJ279" i="22"/>
  <c r="TJ276" i="22"/>
  <c r="TJ274" i="22"/>
  <c r="TJ277" i="22"/>
  <c r="TJ243" i="22"/>
  <c r="YA89" i="22"/>
  <c r="YB97" i="22"/>
  <c r="YA90" i="22"/>
  <c r="YA165" i="22"/>
  <c r="YA109" i="22"/>
  <c r="YA257" i="22"/>
  <c r="YA96" i="22"/>
  <c r="YA113" i="22"/>
  <c r="YA203" i="22"/>
  <c r="TK223" i="22"/>
  <c r="UC128" i="22"/>
  <c r="YA154" i="22"/>
  <c r="YA156" i="22"/>
  <c r="YB105" i="22"/>
  <c r="YA84" i="22"/>
  <c r="YA13" i="22"/>
  <c r="UC132" i="22"/>
  <c r="TK189" i="22"/>
  <c r="TK320" i="22"/>
  <c r="YA246" i="22"/>
  <c r="TK229" i="22"/>
  <c r="YA14" i="22"/>
  <c r="YA262" i="22"/>
  <c r="UC287" i="22"/>
  <c r="YA51" i="22"/>
  <c r="YA55" i="22"/>
  <c r="TK321" i="22"/>
  <c r="TK304" i="22"/>
  <c r="YA249" i="22"/>
  <c r="YA11" i="22"/>
  <c r="YA245" i="22"/>
  <c r="YB53" i="22"/>
  <c r="TK294" i="22"/>
  <c r="YA47" i="22"/>
  <c r="UC289" i="22"/>
  <c r="YB163" i="22"/>
  <c r="YA86" i="22"/>
  <c r="TK314" i="22"/>
  <c r="YA114" i="22"/>
  <c r="TK222" i="22"/>
  <c r="UC127" i="22"/>
  <c r="TK317" i="22"/>
  <c r="UC290" i="22"/>
  <c r="YA34" i="22"/>
  <c r="TK308" i="22"/>
  <c r="YA256" i="22"/>
  <c r="YA160" i="22"/>
  <c r="YA260" i="22"/>
  <c r="TK303" i="22"/>
  <c r="YB235" i="22"/>
  <c r="TK225" i="22"/>
  <c r="TK311" i="22"/>
  <c r="TK300" i="22"/>
  <c r="YA259" i="22"/>
  <c r="YA166" i="22"/>
  <c r="YA145" i="22"/>
  <c r="TK239" i="22"/>
  <c r="TK226" i="22"/>
  <c r="UC134" i="22"/>
  <c r="YB42" i="22"/>
  <c r="TK186" i="22"/>
  <c r="YA64" i="22"/>
  <c r="YB204" i="22"/>
  <c r="UC215" i="22"/>
  <c r="YA250" i="22"/>
  <c r="TK224" i="22"/>
  <c r="YA157" i="22"/>
  <c r="UC144" i="22"/>
  <c r="YA111" i="22"/>
  <c r="TK180" i="22"/>
  <c r="YA40" i="22"/>
  <c r="YA43" i="22"/>
  <c r="YA158" i="22"/>
  <c r="TK195" i="22"/>
  <c r="YA117" i="22"/>
  <c r="YA77" i="22"/>
  <c r="UC133" i="22"/>
  <c r="YA78" i="22"/>
  <c r="UC282" i="22"/>
  <c r="YB68" i="22"/>
  <c r="YA149" i="22"/>
  <c r="YA170" i="22"/>
  <c r="YB208" i="22"/>
  <c r="TK172" i="22"/>
  <c r="YA63" i="22"/>
  <c r="TK183" i="22"/>
  <c r="YB50" i="22"/>
  <c r="YA244" i="22"/>
  <c r="YA270" i="22"/>
  <c r="YA52" i="22"/>
  <c r="YA107" i="22"/>
  <c r="YB161" i="22"/>
  <c r="UC292" i="22"/>
  <c r="YA26" i="22"/>
  <c r="UC140" i="22"/>
  <c r="YB120" i="22"/>
  <c r="YB104" i="22"/>
  <c r="TK231" i="22"/>
  <c r="YA16" i="22"/>
  <c r="TL298" i="22"/>
  <c r="YA115" i="22"/>
  <c r="YA44" i="22"/>
  <c r="UC284" i="22"/>
  <c r="TK191" i="22"/>
  <c r="YA85" i="22"/>
  <c r="YA159" i="22"/>
  <c r="YB38" i="22"/>
  <c r="YA54" i="22"/>
  <c r="TK228" i="22"/>
  <c r="YA187" i="22"/>
  <c r="YB265" i="22"/>
  <c r="YA99" i="22"/>
  <c r="UC216" i="22"/>
  <c r="YB146" i="22"/>
  <c r="YA18" i="22"/>
  <c r="YA7" i="22"/>
  <c r="YA171" i="22"/>
  <c r="YA253" i="22"/>
  <c r="YB261" i="22"/>
  <c r="YA93" i="22"/>
  <c r="YA271" i="22"/>
  <c r="UC286" i="22"/>
  <c r="UC281" i="22"/>
  <c r="TK307" i="22"/>
  <c r="YB80" i="22"/>
  <c r="YA23" i="22"/>
  <c r="TK182" i="22"/>
  <c r="TK185" i="22"/>
  <c r="UC130" i="22"/>
  <c r="YA62" i="22"/>
  <c r="YA17" i="22"/>
  <c r="YA29" i="22"/>
  <c r="YA209" i="22"/>
  <c r="YB123" i="22"/>
  <c r="YA24" i="22"/>
  <c r="YA258" i="22"/>
  <c r="TK309" i="22"/>
  <c r="YA33" i="22"/>
  <c r="YA248" i="22"/>
  <c r="TK293" i="22"/>
  <c r="TK240" i="22"/>
  <c r="UC141" i="22"/>
  <c r="YA95" i="22"/>
  <c r="TK221" i="22"/>
  <c r="YA57" i="22"/>
  <c r="TK174" i="22"/>
  <c r="YA94" i="22"/>
  <c r="YA213" i="22"/>
  <c r="YA87" i="22"/>
  <c r="TK234" i="22"/>
  <c r="YA92" i="22"/>
  <c r="YA126" i="22"/>
  <c r="YA212" i="22"/>
  <c r="YA119" i="22"/>
  <c r="YA153" i="22"/>
  <c r="YA205" i="22"/>
  <c r="YB88" i="22"/>
  <c r="YA237" i="22"/>
  <c r="YA211" i="22"/>
  <c r="UC291" i="22"/>
  <c r="YA164" i="22"/>
  <c r="TK192" i="22"/>
  <c r="TK227" i="22"/>
  <c r="YA60" i="22"/>
  <c r="TK296" i="22"/>
  <c r="YA151" i="22"/>
  <c r="YB241" i="22"/>
  <c r="TK200" i="22"/>
  <c r="UC139" i="22"/>
  <c r="TK316" i="22"/>
  <c r="YB124" i="22"/>
  <c r="TK305" i="22"/>
  <c r="YA98" i="22"/>
  <c r="TK194" i="22"/>
  <c r="YA125" i="22"/>
  <c r="YA9" i="22"/>
  <c r="YA162" i="22"/>
  <c r="YA45" i="22"/>
  <c r="YB201" i="22"/>
  <c r="YA255" i="22"/>
  <c r="YA110" i="22"/>
  <c r="TK313" i="22"/>
  <c r="YA48" i="22"/>
  <c r="YA20" i="22"/>
  <c r="TK179" i="22"/>
  <c r="YB319" i="22"/>
  <c r="YC73" i="22"/>
  <c r="YA25" i="22"/>
  <c r="YA268" i="22"/>
  <c r="YA214" i="22"/>
  <c r="TK199" i="22"/>
  <c r="YB177" i="22"/>
  <c r="TK233" i="22"/>
  <c r="YA56" i="22"/>
  <c r="YC82" i="22"/>
  <c r="YA46" i="22"/>
  <c r="YA70" i="22"/>
  <c r="YB101" i="22"/>
  <c r="YA188" i="22"/>
  <c r="YB106" i="22"/>
  <c r="YA21" i="22"/>
  <c r="YA58" i="22"/>
  <c r="YB67" i="22"/>
  <c r="YA176" i="22"/>
  <c r="YA238" i="22"/>
  <c r="YB100" i="22"/>
  <c r="YA148" i="22"/>
  <c r="TK310" i="22"/>
  <c r="TK312" i="22"/>
  <c r="YA15" i="22"/>
  <c r="YA65" i="22"/>
  <c r="UC138" i="22"/>
  <c r="YA81" i="22"/>
  <c r="TK178" i="22"/>
  <c r="YA147" i="22"/>
  <c r="UC217" i="22"/>
  <c r="YB91" i="22"/>
  <c r="TK301" i="22"/>
  <c r="YA5" i="22"/>
  <c r="TK175" i="22"/>
  <c r="TK230" i="22"/>
  <c r="YA272" i="22"/>
  <c r="TK297" i="22"/>
  <c r="TK219" i="22"/>
  <c r="YB210" i="22"/>
  <c r="YA207" i="22"/>
  <c r="UC283" i="22"/>
  <c r="TK193" i="22"/>
  <c r="YA118" i="22"/>
  <c r="YB273" i="22"/>
  <c r="YA30" i="22"/>
  <c r="TK190" i="22"/>
  <c r="YB83" i="22"/>
  <c r="TK322" i="22"/>
  <c r="YB269" i="22"/>
  <c r="YA37" i="22"/>
  <c r="YA71" i="22"/>
  <c r="YA167" i="22"/>
  <c r="YA27" i="22"/>
  <c r="YA103" i="22"/>
  <c r="UC131" i="22"/>
  <c r="YA206" i="22"/>
  <c r="YA28" i="22"/>
  <c r="TK232" i="22"/>
  <c r="YA75" i="22"/>
  <c r="YA116" i="22"/>
  <c r="YA264" i="22"/>
  <c r="YA242" i="22"/>
  <c r="YA74" i="22"/>
  <c r="YA266" i="22"/>
  <c r="TK236" i="22"/>
  <c r="UC135" i="22"/>
  <c r="YA19" i="22"/>
  <c r="YA66" i="22"/>
  <c r="YA6" i="22"/>
  <c r="UC142" i="22"/>
  <c r="TK197" i="22"/>
  <c r="YA252" i="22"/>
  <c r="YA31" i="22"/>
  <c r="UC288" i="22"/>
  <c r="TK184" i="22"/>
  <c r="TK306" i="22"/>
  <c r="YB247" i="22"/>
  <c r="YA155" i="22"/>
  <c r="YA102" i="22"/>
  <c r="YA41" i="22"/>
  <c r="YA69" i="22"/>
  <c r="UC136" i="22"/>
  <c r="YB32" i="22"/>
  <c r="TK220" i="22"/>
  <c r="YA8" i="22"/>
  <c r="YA61" i="22"/>
  <c r="UC218" i="22"/>
  <c r="YA267" i="22"/>
  <c r="YA12" i="22"/>
  <c r="TK302" i="22"/>
  <c r="YA108" i="22"/>
  <c r="UC285" i="22"/>
  <c r="YA39" i="22"/>
  <c r="YA254" i="22"/>
  <c r="TK198" i="22"/>
  <c r="UC143" i="22"/>
  <c r="YA59" i="22"/>
  <c r="YA76" i="22"/>
  <c r="YA49" i="22"/>
  <c r="YA35" i="22"/>
  <c r="UC137" i="22"/>
  <c r="YB121" i="22"/>
  <c r="UC129" i="22"/>
  <c r="YA150" i="22"/>
  <c r="YA112" i="22"/>
  <c r="YA152" i="22"/>
  <c r="YA202" i="22"/>
  <c r="YA169" i="22"/>
  <c r="TK181" i="22"/>
  <c r="YB36" i="22"/>
  <c r="YA168" i="22"/>
  <c r="YA10" i="22"/>
  <c r="YB79" i="22"/>
  <c r="TK173" i="22"/>
  <c r="TK196" i="22"/>
  <c r="TK295" i="22"/>
  <c r="TK299" i="22"/>
  <c r="TK315" i="22"/>
  <c r="YA251" i="22"/>
  <c r="YA263" i="22"/>
  <c r="YA72" i="22"/>
  <c r="YA122" i="22"/>
  <c r="YA22" i="22"/>
  <c r="TK277" i="22" l="1"/>
  <c r="TK278" i="22"/>
  <c r="TK279" i="22"/>
  <c r="TK275" i="22"/>
  <c r="TK274" i="22"/>
  <c r="TK276" i="22"/>
  <c r="TK280" i="22"/>
  <c r="TK243" i="22"/>
  <c r="YB89" i="22"/>
  <c r="YB90" i="22"/>
  <c r="YC97" i="22"/>
  <c r="YB165" i="22"/>
  <c r="YB109" i="22"/>
  <c r="YB113" i="22"/>
  <c r="YB96" i="22"/>
  <c r="YB257" i="22"/>
  <c r="YB122" i="22"/>
  <c r="YB168" i="22"/>
  <c r="YB49" i="22"/>
  <c r="YB8" i="22"/>
  <c r="YB31" i="22"/>
  <c r="YB19" i="22"/>
  <c r="YB116" i="22"/>
  <c r="YB103" i="22"/>
  <c r="YB118" i="22"/>
  <c r="YC210" i="22"/>
  <c r="TL301" i="22"/>
  <c r="UD138" i="22"/>
  <c r="YB176" i="22"/>
  <c r="YB70" i="22"/>
  <c r="YB268" i="22"/>
  <c r="YB110" i="22"/>
  <c r="TL194" i="22"/>
  <c r="YC124" i="22"/>
  <c r="YB60" i="22"/>
  <c r="YB92" i="22"/>
  <c r="YB95" i="22"/>
  <c r="TL309" i="22"/>
  <c r="YB62" i="22"/>
  <c r="UD286" i="22"/>
  <c r="YB187" i="22"/>
  <c r="YB44" i="22"/>
  <c r="UD140" i="22"/>
  <c r="UD282" i="22"/>
  <c r="YB250" i="22"/>
  <c r="TL239" i="22"/>
  <c r="TL225" i="22"/>
  <c r="YB34" i="22"/>
  <c r="YB11" i="22"/>
  <c r="TL299" i="22"/>
  <c r="YB152" i="22"/>
  <c r="YB254" i="22"/>
  <c r="YB267" i="22"/>
  <c r="YB41" i="22"/>
  <c r="UD135" i="22"/>
  <c r="YB37" i="22"/>
  <c r="TL193" i="22"/>
  <c r="TL230" i="22"/>
  <c r="YB65" i="22"/>
  <c r="YB46" i="22"/>
  <c r="YB25" i="22"/>
  <c r="YB255" i="22"/>
  <c r="TL227" i="22"/>
  <c r="YB205" i="22"/>
  <c r="TL234" i="22"/>
  <c r="UD141" i="22"/>
  <c r="YB209" i="22"/>
  <c r="YB271" i="22"/>
  <c r="UD216" i="22"/>
  <c r="YB85" i="22"/>
  <c r="TL231" i="22"/>
  <c r="YB52" i="22"/>
  <c r="YB170" i="22"/>
  <c r="YB117" i="22"/>
  <c r="UD215" i="22"/>
  <c r="TL300" i="22"/>
  <c r="YB160" i="22"/>
  <c r="UD290" i="22"/>
  <c r="TL222" i="22"/>
  <c r="YB249" i="22"/>
  <c r="YB55" i="22"/>
  <c r="YB14" i="22"/>
  <c r="TL189" i="22"/>
  <c r="YB13" i="22"/>
  <c r="YB154" i="22"/>
  <c r="YB72" i="22"/>
  <c r="YC79" i="22"/>
  <c r="YC36" i="22"/>
  <c r="YB76" i="22"/>
  <c r="UD285" i="22"/>
  <c r="TL220" i="22"/>
  <c r="TL306" i="22"/>
  <c r="YB6" i="22"/>
  <c r="YB74" i="22"/>
  <c r="YB28" i="22"/>
  <c r="TL190" i="22"/>
  <c r="YB147" i="22"/>
  <c r="YB148" i="22"/>
  <c r="YC67" i="22"/>
  <c r="YC106" i="22"/>
  <c r="YC177" i="22"/>
  <c r="YB20" i="22"/>
  <c r="YB162" i="22"/>
  <c r="YC241" i="22"/>
  <c r="YB211" i="22"/>
  <c r="TL174" i="22"/>
  <c r="UD130" i="22"/>
  <c r="YC80" i="22"/>
  <c r="YB171" i="22"/>
  <c r="TL228" i="22"/>
  <c r="YB115" i="22"/>
  <c r="YB26" i="22"/>
  <c r="TL183" i="22"/>
  <c r="YB78" i="22"/>
  <c r="YB43" i="22"/>
  <c r="UD144" i="22"/>
  <c r="YC42" i="22"/>
  <c r="YB145" i="22"/>
  <c r="YC163" i="22"/>
  <c r="TL173" i="22"/>
  <c r="TL295" i="22"/>
  <c r="TL181" i="22"/>
  <c r="UD129" i="22"/>
  <c r="YB59" i="22"/>
  <c r="YB108" i="22"/>
  <c r="TL184" i="22"/>
  <c r="YB66" i="22"/>
  <c r="YB242" i="22"/>
  <c r="YB206" i="22"/>
  <c r="YB30" i="22"/>
  <c r="TL219" i="22"/>
  <c r="YC91" i="22"/>
  <c r="YB15" i="22"/>
  <c r="YD82" i="22"/>
  <c r="YD73" i="22"/>
  <c r="YC201" i="22"/>
  <c r="YB98" i="22"/>
  <c r="YB151" i="22"/>
  <c r="YB237" i="22"/>
  <c r="YB212" i="22"/>
  <c r="YB57" i="22"/>
  <c r="YB248" i="22"/>
  <c r="YB29" i="22"/>
  <c r="TL307" i="22"/>
  <c r="YB7" i="22"/>
  <c r="YB54" i="22"/>
  <c r="TM298" i="22"/>
  <c r="YC104" i="22"/>
  <c r="YB270" i="22"/>
  <c r="YB149" i="22"/>
  <c r="TL195" i="22"/>
  <c r="YB157" i="22"/>
  <c r="YC204" i="22"/>
  <c r="YB166" i="22"/>
  <c r="YC235" i="22"/>
  <c r="YB114" i="22"/>
  <c r="UD289" i="22"/>
  <c r="TL304" i="22"/>
  <c r="YB51" i="22"/>
  <c r="TL229" i="22"/>
  <c r="YB84" i="22"/>
  <c r="UD128" i="22"/>
  <c r="YB263" i="22"/>
  <c r="YB10" i="22"/>
  <c r="YB112" i="22"/>
  <c r="YB35" i="22"/>
  <c r="YB39" i="22"/>
  <c r="UD218" i="22"/>
  <c r="YC32" i="22"/>
  <c r="YB102" i="22"/>
  <c r="YB252" i="22"/>
  <c r="YB27" i="22"/>
  <c r="YC269" i="22"/>
  <c r="UD283" i="22"/>
  <c r="TL175" i="22"/>
  <c r="TL178" i="22"/>
  <c r="YC100" i="22"/>
  <c r="YB188" i="22"/>
  <c r="TL199" i="22"/>
  <c r="YB48" i="22"/>
  <c r="YB9" i="22"/>
  <c r="TL316" i="22"/>
  <c r="TL192" i="22"/>
  <c r="YB87" i="22"/>
  <c r="TL240" i="22"/>
  <c r="YB258" i="22"/>
  <c r="TL185" i="22"/>
  <c r="YB93" i="22"/>
  <c r="YB99" i="22"/>
  <c r="TL191" i="22"/>
  <c r="UD292" i="22"/>
  <c r="YB63" i="22"/>
  <c r="UD133" i="22"/>
  <c r="YB40" i="22"/>
  <c r="UD134" i="22"/>
  <c r="YB256" i="22"/>
  <c r="YC53" i="22"/>
  <c r="YB22" i="22"/>
  <c r="TL196" i="22"/>
  <c r="YB169" i="22"/>
  <c r="YB61" i="22"/>
  <c r="YB155" i="22"/>
  <c r="TL197" i="22"/>
  <c r="TL236" i="22"/>
  <c r="YB75" i="22"/>
  <c r="YB167" i="22"/>
  <c r="YB207" i="22"/>
  <c r="YB5" i="22"/>
  <c r="YB81" i="22"/>
  <c r="YB238" i="22"/>
  <c r="YB56" i="22"/>
  <c r="YC319" i="22"/>
  <c r="TL305" i="22"/>
  <c r="TL296" i="22"/>
  <c r="YB153" i="22"/>
  <c r="YB213" i="22"/>
  <c r="TL293" i="22"/>
  <c r="YB24" i="22"/>
  <c r="TL182" i="22"/>
  <c r="YB18" i="22"/>
  <c r="YC38" i="22"/>
  <c r="YC161" i="22"/>
  <c r="TL172" i="22"/>
  <c r="YC68" i="22"/>
  <c r="YB158" i="22"/>
  <c r="TL224" i="22"/>
  <c r="TL226" i="22"/>
  <c r="TL311" i="22"/>
  <c r="TL308" i="22"/>
  <c r="TL317" i="22"/>
  <c r="YB47" i="22"/>
  <c r="YB245" i="22"/>
  <c r="TL321" i="22"/>
  <c r="UD287" i="22"/>
  <c r="YB246" i="22"/>
  <c r="YC105" i="22"/>
  <c r="TL223" i="22"/>
  <c r="YB251" i="22"/>
  <c r="YB150" i="22"/>
  <c r="YC121" i="22"/>
  <c r="UD143" i="22"/>
  <c r="TL302" i="22"/>
  <c r="UD136" i="22"/>
  <c r="UD288" i="22"/>
  <c r="YB264" i="22"/>
  <c r="UD131" i="22"/>
  <c r="TL322" i="22"/>
  <c r="YC273" i="22"/>
  <c r="TL297" i="22"/>
  <c r="TL312" i="22"/>
  <c r="YB58" i="22"/>
  <c r="YC101" i="22"/>
  <c r="YB214" i="22"/>
  <c r="TL313" i="22"/>
  <c r="YB125" i="22"/>
  <c r="UD139" i="22"/>
  <c r="YB164" i="22"/>
  <c r="YC88" i="22"/>
  <c r="YB126" i="22"/>
  <c r="TL221" i="22"/>
  <c r="YB33" i="22"/>
  <c r="YB17" i="22"/>
  <c r="UD281" i="22"/>
  <c r="YC261" i="22"/>
  <c r="YC265" i="22"/>
  <c r="UD284" i="22"/>
  <c r="YC120" i="22"/>
  <c r="YB244" i="22"/>
  <c r="TL180" i="22"/>
  <c r="YB64" i="22"/>
  <c r="TL303" i="22"/>
  <c r="TL314" i="22"/>
  <c r="TL315" i="22"/>
  <c r="YB202" i="22"/>
  <c r="UD137" i="22"/>
  <c r="TL198" i="22"/>
  <c r="YB12" i="22"/>
  <c r="YB69" i="22"/>
  <c r="YC247" i="22"/>
  <c r="UD142" i="22"/>
  <c r="YB266" i="22"/>
  <c r="TL232" i="22"/>
  <c r="YB71" i="22"/>
  <c r="YC83" i="22"/>
  <c r="YB272" i="22"/>
  <c r="UD217" i="22"/>
  <c r="TL310" i="22"/>
  <c r="YB21" i="22"/>
  <c r="TL233" i="22"/>
  <c r="TL179" i="22"/>
  <c r="YB45" i="22"/>
  <c r="TL200" i="22"/>
  <c r="UD291" i="22"/>
  <c r="YB119" i="22"/>
  <c r="YB94" i="22"/>
  <c r="YC123" i="22"/>
  <c r="YB23" i="22"/>
  <c r="YB253" i="22"/>
  <c r="YC146" i="22"/>
  <c r="YB159" i="22"/>
  <c r="YB16" i="22"/>
  <c r="YB107" i="22"/>
  <c r="YC50" i="22"/>
  <c r="YC208" i="22"/>
  <c r="YB77" i="22"/>
  <c r="YB111" i="22"/>
  <c r="TL186" i="22"/>
  <c r="YB259" i="22"/>
  <c r="YB260" i="22"/>
  <c r="UD127" i="22"/>
  <c r="YB86" i="22"/>
  <c r="TL294" i="22"/>
  <c r="YB262" i="22"/>
  <c r="TL320" i="22"/>
  <c r="UD132" i="22"/>
  <c r="YB156" i="22"/>
  <c r="YB203" i="22"/>
  <c r="TL275" i="22" l="1"/>
  <c r="TL280" i="22"/>
  <c r="TL279" i="22"/>
  <c r="TL276" i="22"/>
  <c r="TL278" i="22"/>
  <c r="TL274" i="22"/>
  <c r="TL277" i="22"/>
  <c r="TL243" i="22"/>
  <c r="YC89" i="22"/>
  <c r="YD97" i="22"/>
  <c r="YC90" i="22"/>
  <c r="YC165" i="22"/>
  <c r="YC109" i="22"/>
  <c r="YC257" i="22"/>
  <c r="YC96" i="22"/>
  <c r="YC113" i="22"/>
  <c r="YD208" i="22"/>
  <c r="UE127" i="22"/>
  <c r="YC156" i="22"/>
  <c r="YC260" i="22"/>
  <c r="YC77" i="22"/>
  <c r="YC23" i="22"/>
  <c r="YC119" i="22"/>
  <c r="UE217" i="22"/>
  <c r="TM232" i="22"/>
  <c r="YC69" i="22"/>
  <c r="YC202" i="22"/>
  <c r="YC244" i="22"/>
  <c r="YD101" i="22"/>
  <c r="TM297" i="22"/>
  <c r="YC264" i="22"/>
  <c r="TM302" i="22"/>
  <c r="YC245" i="22"/>
  <c r="YC158" i="22"/>
  <c r="YD53" i="22"/>
  <c r="TM191" i="22"/>
  <c r="YD32" i="22"/>
  <c r="YC84" i="22"/>
  <c r="TM304" i="22"/>
  <c r="YD201" i="22"/>
  <c r="YC259" i="22"/>
  <c r="YC159" i="22"/>
  <c r="UE291" i="22"/>
  <c r="YC272" i="22"/>
  <c r="YD120" i="22"/>
  <c r="UE281" i="22"/>
  <c r="YC126" i="22"/>
  <c r="YC125" i="22"/>
  <c r="YC58" i="22"/>
  <c r="YC251" i="22"/>
  <c r="YC47" i="22"/>
  <c r="YD68" i="22"/>
  <c r="TM293" i="22"/>
  <c r="YC238" i="22"/>
  <c r="YC155" i="22"/>
  <c r="UE133" i="22"/>
  <c r="TM240" i="22"/>
  <c r="YC188" i="22"/>
  <c r="UE283" i="22"/>
  <c r="UE218" i="22"/>
  <c r="YC10" i="22"/>
  <c r="UE289" i="22"/>
  <c r="TM195" i="22"/>
  <c r="YC29" i="22"/>
  <c r="YD91" i="22"/>
  <c r="YC242" i="22"/>
  <c r="YC59" i="22"/>
  <c r="TM173" i="22"/>
  <c r="YC145" i="22"/>
  <c r="TM228" i="22"/>
  <c r="YD241" i="22"/>
  <c r="YD177" i="22"/>
  <c r="YC147" i="22"/>
  <c r="YC28" i="22"/>
  <c r="TM220" i="22"/>
  <c r="YD36" i="22"/>
  <c r="YC13" i="22"/>
  <c r="YC249" i="22"/>
  <c r="YC160" i="22"/>
  <c r="YC170" i="22"/>
  <c r="UE216" i="22"/>
  <c r="UE141" i="22"/>
  <c r="YC65" i="22"/>
  <c r="YC37" i="22"/>
  <c r="YC41" i="22"/>
  <c r="YC152" i="22"/>
  <c r="YC34" i="22"/>
  <c r="YC187" i="22"/>
  <c r="YC95" i="22"/>
  <c r="YD124" i="22"/>
  <c r="YC70" i="22"/>
  <c r="YD210" i="22"/>
  <c r="YC19" i="22"/>
  <c r="YC49" i="22"/>
  <c r="YD123" i="22"/>
  <c r="TM233" i="22"/>
  <c r="YC266" i="22"/>
  <c r="YC12" i="22"/>
  <c r="TM315" i="22"/>
  <c r="YC64" i="22"/>
  <c r="YD273" i="22"/>
  <c r="UE143" i="22"/>
  <c r="YC246" i="22"/>
  <c r="TM311" i="22"/>
  <c r="YD38" i="22"/>
  <c r="TM305" i="22"/>
  <c r="YC167" i="22"/>
  <c r="YC169" i="22"/>
  <c r="YC99" i="22"/>
  <c r="TM316" i="22"/>
  <c r="TN298" i="22"/>
  <c r="YC237" i="22"/>
  <c r="YE73" i="22"/>
  <c r="YC78" i="22"/>
  <c r="YD146" i="22"/>
  <c r="TM200" i="22"/>
  <c r="YC21" i="22"/>
  <c r="UE142" i="22"/>
  <c r="TM314" i="22"/>
  <c r="TM180" i="22"/>
  <c r="UE284" i="22"/>
  <c r="YC17" i="22"/>
  <c r="YD121" i="22"/>
  <c r="UE287" i="22"/>
  <c r="TM172" i="22"/>
  <c r="YC213" i="22"/>
  <c r="YC81" i="22"/>
  <c r="YC61" i="22"/>
  <c r="YC256" i="22"/>
  <c r="YC93" i="22"/>
  <c r="YC9" i="22"/>
  <c r="YD269" i="22"/>
  <c r="YC39" i="22"/>
  <c r="TM229" i="22"/>
  <c r="YC166" i="22"/>
  <c r="YC54" i="22"/>
  <c r="YC151" i="22"/>
  <c r="TM219" i="22"/>
  <c r="YC66" i="22"/>
  <c r="YD163" i="22"/>
  <c r="YD42" i="22"/>
  <c r="TM183" i="22"/>
  <c r="YC171" i="22"/>
  <c r="TM174" i="22"/>
  <c r="YD106" i="22"/>
  <c r="YC74" i="22"/>
  <c r="UE285" i="22"/>
  <c r="YD79" i="22"/>
  <c r="TM189" i="22"/>
  <c r="TM300" i="22"/>
  <c r="YC52" i="22"/>
  <c r="YC271" i="22"/>
  <c r="TM234" i="22"/>
  <c r="YC255" i="22"/>
  <c r="YC267" i="22"/>
  <c r="TM299" i="22"/>
  <c r="TM225" i="22"/>
  <c r="UE282" i="22"/>
  <c r="UE286" i="22"/>
  <c r="YC92" i="22"/>
  <c r="TM194" i="22"/>
  <c r="YC176" i="22"/>
  <c r="YC118" i="22"/>
  <c r="YC31" i="22"/>
  <c r="YD50" i="22"/>
  <c r="YD83" i="22"/>
  <c r="TM198" i="22"/>
  <c r="YD88" i="22"/>
  <c r="TM313" i="22"/>
  <c r="TM312" i="22"/>
  <c r="TM322" i="22"/>
  <c r="UE288" i="22"/>
  <c r="TM223" i="22"/>
  <c r="TM317" i="22"/>
  <c r="TM226" i="22"/>
  <c r="YC18" i="22"/>
  <c r="YC75" i="22"/>
  <c r="TM196" i="22"/>
  <c r="YC63" i="22"/>
  <c r="YC87" i="22"/>
  <c r="YD100" i="22"/>
  <c r="YC252" i="22"/>
  <c r="YC263" i="22"/>
  <c r="YC114" i="22"/>
  <c r="YC149" i="22"/>
  <c r="YC248" i="22"/>
  <c r="YE82" i="22"/>
  <c r="UE129" i="22"/>
  <c r="YC203" i="22"/>
  <c r="YC107" i="22"/>
  <c r="YC253" i="22"/>
  <c r="YC45" i="22"/>
  <c r="TM310" i="22"/>
  <c r="YC71" i="22"/>
  <c r="YD265" i="22"/>
  <c r="YC164" i="22"/>
  <c r="YC214" i="22"/>
  <c r="UE131" i="22"/>
  <c r="UE136" i="22"/>
  <c r="YC150" i="22"/>
  <c r="TM321" i="22"/>
  <c r="TM224" i="22"/>
  <c r="YD319" i="22"/>
  <c r="TM236" i="22"/>
  <c r="YC22" i="22"/>
  <c r="UE292" i="22"/>
  <c r="TM185" i="22"/>
  <c r="YC48" i="22"/>
  <c r="TM178" i="22"/>
  <c r="YC27" i="22"/>
  <c r="YC102" i="22"/>
  <c r="YC35" i="22"/>
  <c r="UE128" i="22"/>
  <c r="YC51" i="22"/>
  <c r="YD204" i="22"/>
  <c r="YC270" i="22"/>
  <c r="YC7" i="22"/>
  <c r="YC57" i="22"/>
  <c r="YC98" i="22"/>
  <c r="YC30" i="22"/>
  <c r="TM184" i="22"/>
  <c r="TM181" i="22"/>
  <c r="UE144" i="22"/>
  <c r="YC26" i="22"/>
  <c r="YD80" i="22"/>
  <c r="YC162" i="22"/>
  <c r="YD67" i="22"/>
  <c r="TM190" i="22"/>
  <c r="YC6" i="22"/>
  <c r="YC76" i="22"/>
  <c r="YC72" i="22"/>
  <c r="YC14" i="22"/>
  <c r="TM222" i="22"/>
  <c r="UE215" i="22"/>
  <c r="TM231" i="22"/>
  <c r="YC209" i="22"/>
  <c r="YC205" i="22"/>
  <c r="YC25" i="22"/>
  <c r="TM230" i="22"/>
  <c r="UE135" i="22"/>
  <c r="YC254" i="22"/>
  <c r="YC11" i="22"/>
  <c r="TM239" i="22"/>
  <c r="UE140" i="22"/>
  <c r="YC62" i="22"/>
  <c r="YC110" i="22"/>
  <c r="UE138" i="22"/>
  <c r="YC103" i="22"/>
  <c r="YC8" i="22"/>
  <c r="YC168" i="22"/>
  <c r="TM294" i="22"/>
  <c r="YC86" i="22"/>
  <c r="YC111" i="22"/>
  <c r="YC94" i="22"/>
  <c r="YD247" i="22"/>
  <c r="UE137" i="22"/>
  <c r="TM303" i="22"/>
  <c r="YC33" i="22"/>
  <c r="YD105" i="22"/>
  <c r="YD161" i="22"/>
  <c r="TM182" i="22"/>
  <c r="YC153" i="22"/>
  <c r="YC5" i="22"/>
  <c r="UE134" i="22"/>
  <c r="UE132" i="22"/>
  <c r="TM320" i="22"/>
  <c r="TM186" i="22"/>
  <c r="YC262" i="22"/>
  <c r="YC16" i="22"/>
  <c r="TM179" i="22"/>
  <c r="YD261" i="22"/>
  <c r="TM221" i="22"/>
  <c r="UE139" i="22"/>
  <c r="TM308" i="22"/>
  <c r="YC24" i="22"/>
  <c r="TM296" i="22"/>
  <c r="YC56" i="22"/>
  <c r="YC207" i="22"/>
  <c r="TM197" i="22"/>
  <c r="YC40" i="22"/>
  <c r="YC258" i="22"/>
  <c r="TM192" i="22"/>
  <c r="TM199" i="22"/>
  <c r="TM175" i="22"/>
  <c r="YC112" i="22"/>
  <c r="YD235" i="22"/>
  <c r="YC157" i="22"/>
  <c r="YD104" i="22"/>
  <c r="TM307" i="22"/>
  <c r="YC212" i="22"/>
  <c r="YC15" i="22"/>
  <c r="YC206" i="22"/>
  <c r="YC108" i="22"/>
  <c r="TM295" i="22"/>
  <c r="YC43" i="22"/>
  <c r="YC115" i="22"/>
  <c r="UE130" i="22"/>
  <c r="YC211" i="22"/>
  <c r="YC20" i="22"/>
  <c r="YC148" i="22"/>
  <c r="TM306" i="22"/>
  <c r="YC154" i="22"/>
  <c r="YC55" i="22"/>
  <c r="UE290" i="22"/>
  <c r="YC117" i="22"/>
  <c r="YC85" i="22"/>
  <c r="TM227" i="22"/>
  <c r="YC46" i="22"/>
  <c r="TM193" i="22"/>
  <c r="YC250" i="22"/>
  <c r="YC44" i="22"/>
  <c r="TM309" i="22"/>
  <c r="YC60" i="22"/>
  <c r="YC268" i="22"/>
  <c r="TM301" i="22"/>
  <c r="YC116" i="22"/>
  <c r="YC122" i="22"/>
  <c r="TM276" i="22" l="1"/>
  <c r="TM279" i="22"/>
  <c r="TM274" i="22"/>
  <c r="TM280" i="22"/>
  <c r="TM277" i="22"/>
  <c r="TM278" i="22"/>
  <c r="TM275" i="22"/>
  <c r="TM243" i="22"/>
  <c r="YD89" i="22"/>
  <c r="YD90" i="22"/>
  <c r="YE97" i="22"/>
  <c r="YD165" i="22"/>
  <c r="YD109" i="22"/>
  <c r="YD113" i="22"/>
  <c r="YD96" i="22"/>
  <c r="YD257" i="22"/>
  <c r="YD122" i="22"/>
  <c r="TN193" i="22"/>
  <c r="YD112" i="22"/>
  <c r="UF134" i="22"/>
  <c r="YE247" i="22"/>
  <c r="YD60" i="22"/>
  <c r="YD46" i="22"/>
  <c r="YD43" i="22"/>
  <c r="YD258" i="22"/>
  <c r="YD207" i="22"/>
  <c r="TN221" i="22"/>
  <c r="UF132" i="22"/>
  <c r="YE161" i="22"/>
  <c r="YD94" i="22"/>
  <c r="YD110" i="22"/>
  <c r="TN230" i="22"/>
  <c r="YD72" i="22"/>
  <c r="YE67" i="22"/>
  <c r="TN184" i="22"/>
  <c r="YD51" i="22"/>
  <c r="UF292" i="22"/>
  <c r="UF131" i="22"/>
  <c r="YE265" i="22"/>
  <c r="YF82" i="22"/>
  <c r="YD63" i="22"/>
  <c r="UF288" i="22"/>
  <c r="YE88" i="22"/>
  <c r="TN194" i="22"/>
  <c r="YD52" i="22"/>
  <c r="YE79" i="22"/>
  <c r="YE106" i="22"/>
  <c r="TN219" i="22"/>
  <c r="YD93" i="22"/>
  <c r="YD17" i="22"/>
  <c r="YE38" i="22"/>
  <c r="YE273" i="22"/>
  <c r="YD19" i="22"/>
  <c r="YD160" i="22"/>
  <c r="YD250" i="22"/>
  <c r="TN307" i="22"/>
  <c r="TN320" i="22"/>
  <c r="TN182" i="22"/>
  <c r="UF290" i="22"/>
  <c r="TN306" i="22"/>
  <c r="YD157" i="22"/>
  <c r="YD40" i="22"/>
  <c r="TN308" i="22"/>
  <c r="YE261" i="22"/>
  <c r="YD5" i="22"/>
  <c r="YD111" i="22"/>
  <c r="YD25" i="22"/>
  <c r="YD76" i="22"/>
  <c r="UF144" i="22"/>
  <c r="YD30" i="22"/>
  <c r="UF128" i="22"/>
  <c r="YD22" i="22"/>
  <c r="YD71" i="22"/>
  <c r="YD248" i="22"/>
  <c r="TN196" i="22"/>
  <c r="TN322" i="22"/>
  <c r="YD31" i="22"/>
  <c r="TN299" i="22"/>
  <c r="TN300" i="22"/>
  <c r="UF285" i="22"/>
  <c r="YE42" i="22"/>
  <c r="YD151" i="22"/>
  <c r="YD256" i="22"/>
  <c r="UF284" i="22"/>
  <c r="YD78" i="22"/>
  <c r="YD169" i="22"/>
  <c r="TN311" i="22"/>
  <c r="TN233" i="22"/>
  <c r="YE210" i="22"/>
  <c r="YD41" i="22"/>
  <c r="YD249" i="22"/>
  <c r="YD28" i="22"/>
  <c r="TN195" i="22"/>
  <c r="YD10" i="22"/>
  <c r="TN240" i="22"/>
  <c r="TN293" i="22"/>
  <c r="UF281" i="22"/>
  <c r="YD159" i="22"/>
  <c r="YD84" i="22"/>
  <c r="YD158" i="22"/>
  <c r="YD264" i="22"/>
  <c r="UF217" i="22"/>
  <c r="YD260" i="22"/>
  <c r="YD154" i="22"/>
  <c r="YD16" i="22"/>
  <c r="UF135" i="22"/>
  <c r="TN309" i="22"/>
  <c r="TN227" i="22"/>
  <c r="YD211" i="22"/>
  <c r="YD15" i="22"/>
  <c r="TN175" i="22"/>
  <c r="YD56" i="22"/>
  <c r="YD262" i="22"/>
  <c r="TN303" i="22"/>
  <c r="YD8" i="22"/>
  <c r="YD11" i="22"/>
  <c r="UF215" i="22"/>
  <c r="YD162" i="22"/>
  <c r="YD7" i="22"/>
  <c r="TN178" i="22"/>
  <c r="TN321" i="22"/>
  <c r="YD107" i="22"/>
  <c r="YD252" i="22"/>
  <c r="TN226" i="22"/>
  <c r="TN198" i="22"/>
  <c r="YD92" i="22"/>
  <c r="YD255" i="22"/>
  <c r="YD39" i="22"/>
  <c r="TN172" i="22"/>
  <c r="YD21" i="22"/>
  <c r="YD64" i="22"/>
  <c r="YD187" i="22"/>
  <c r="UF141" i="22"/>
  <c r="YD59" i="22"/>
  <c r="YD268" i="22"/>
  <c r="YD108" i="22"/>
  <c r="TN197" i="22"/>
  <c r="TN294" i="22"/>
  <c r="TN301" i="22"/>
  <c r="TN295" i="22"/>
  <c r="YE235" i="22"/>
  <c r="TN179" i="22"/>
  <c r="UF137" i="22"/>
  <c r="YD103" i="22"/>
  <c r="YD254" i="22"/>
  <c r="TN222" i="22"/>
  <c r="YD35" i="22"/>
  <c r="TN236" i="22"/>
  <c r="YD214" i="22"/>
  <c r="YD203" i="22"/>
  <c r="YD75" i="22"/>
  <c r="TN312" i="22"/>
  <c r="YE83" i="22"/>
  <c r="UF286" i="22"/>
  <c r="TN234" i="22"/>
  <c r="YD74" i="22"/>
  <c r="YD54" i="22"/>
  <c r="YE269" i="22"/>
  <c r="UF287" i="22"/>
  <c r="YF73" i="22"/>
  <c r="YD167" i="22"/>
  <c r="TN315" i="22"/>
  <c r="YE123" i="22"/>
  <c r="YD70" i="22"/>
  <c r="YD37" i="22"/>
  <c r="UF216" i="22"/>
  <c r="YD13" i="22"/>
  <c r="YD147" i="22"/>
  <c r="TN228" i="22"/>
  <c r="YD242" i="22"/>
  <c r="UF218" i="22"/>
  <c r="UF133" i="22"/>
  <c r="YE68" i="22"/>
  <c r="YD58" i="22"/>
  <c r="YE120" i="22"/>
  <c r="YD259" i="22"/>
  <c r="YE32" i="22"/>
  <c r="YD245" i="22"/>
  <c r="TN297" i="22"/>
  <c r="YD202" i="22"/>
  <c r="YD119" i="22"/>
  <c r="YD156" i="22"/>
  <c r="YD148" i="22"/>
  <c r="YD24" i="22"/>
  <c r="UF138" i="22"/>
  <c r="YD116" i="22"/>
  <c r="YD44" i="22"/>
  <c r="YD55" i="22"/>
  <c r="UF130" i="22"/>
  <c r="YD212" i="22"/>
  <c r="TN199" i="22"/>
  <c r="TN296" i="22"/>
  <c r="TN186" i="22"/>
  <c r="YD153" i="22"/>
  <c r="YE105" i="22"/>
  <c r="YD86" i="22"/>
  <c r="YD62" i="22"/>
  <c r="YD205" i="22"/>
  <c r="YD6" i="22"/>
  <c r="YD270" i="22"/>
  <c r="YD48" i="22"/>
  <c r="YD150" i="22"/>
  <c r="TN310" i="22"/>
  <c r="YD149" i="22"/>
  <c r="YE100" i="22"/>
  <c r="TN317" i="22"/>
  <c r="YD118" i="22"/>
  <c r="YD267" i="22"/>
  <c r="TN174" i="22"/>
  <c r="YE163" i="22"/>
  <c r="YD61" i="22"/>
  <c r="TN180" i="22"/>
  <c r="TN200" i="22"/>
  <c r="TN316" i="22"/>
  <c r="YD246" i="22"/>
  <c r="YD115" i="22"/>
  <c r="TN192" i="22"/>
  <c r="YD33" i="22"/>
  <c r="YD209" i="22"/>
  <c r="YD14" i="22"/>
  <c r="TN190" i="22"/>
  <c r="YE80" i="22"/>
  <c r="TN181" i="22"/>
  <c r="YD98" i="22"/>
  <c r="YE204" i="22"/>
  <c r="YD102" i="22"/>
  <c r="TN185" i="22"/>
  <c r="YE319" i="22"/>
  <c r="UF136" i="22"/>
  <c r="YD164" i="22"/>
  <c r="YD45" i="22"/>
  <c r="UF129" i="22"/>
  <c r="YD114" i="22"/>
  <c r="YD87" i="22"/>
  <c r="TN223" i="22"/>
  <c r="TN313" i="22"/>
  <c r="YE50" i="22"/>
  <c r="YD176" i="22"/>
  <c r="UF282" i="22"/>
  <c r="YD271" i="22"/>
  <c r="TN189" i="22"/>
  <c r="YD171" i="22"/>
  <c r="YD66" i="22"/>
  <c r="YD166" i="22"/>
  <c r="YD9" i="22"/>
  <c r="YD81" i="22"/>
  <c r="YE121" i="22"/>
  <c r="TN314" i="22"/>
  <c r="YD237" i="22"/>
  <c r="YD99" i="22"/>
  <c r="TN305" i="22"/>
  <c r="UF143" i="22"/>
  <c r="YD12" i="22"/>
  <c r="YD49" i="22"/>
  <c r="YE124" i="22"/>
  <c r="YD34" i="22"/>
  <c r="YD65" i="22"/>
  <c r="YD170" i="22"/>
  <c r="YE36" i="22"/>
  <c r="YE177" i="22"/>
  <c r="YD145" i="22"/>
  <c r="YE91" i="22"/>
  <c r="UF289" i="22"/>
  <c r="UF283" i="22"/>
  <c r="YD155" i="22"/>
  <c r="YD47" i="22"/>
  <c r="YD125" i="22"/>
  <c r="YD272" i="22"/>
  <c r="YE201" i="22"/>
  <c r="TN191" i="22"/>
  <c r="YE101" i="22"/>
  <c r="YD69" i="22"/>
  <c r="YD23" i="22"/>
  <c r="UF127" i="22"/>
  <c r="YD85" i="22"/>
  <c r="UF139" i="22"/>
  <c r="UF140" i="22"/>
  <c r="YD117" i="22"/>
  <c r="YD20" i="22"/>
  <c r="YD206" i="22"/>
  <c r="YE104" i="22"/>
  <c r="YD168" i="22"/>
  <c r="TN239" i="22"/>
  <c r="TN231" i="22"/>
  <c r="YD26" i="22"/>
  <c r="YD57" i="22"/>
  <c r="YD27" i="22"/>
  <c r="TN224" i="22"/>
  <c r="YD253" i="22"/>
  <c r="YD263" i="22"/>
  <c r="YD18" i="22"/>
  <c r="TN225" i="22"/>
  <c r="TN183" i="22"/>
  <c r="TN229" i="22"/>
  <c r="YD213" i="22"/>
  <c r="UF142" i="22"/>
  <c r="YE146" i="22"/>
  <c r="TO298" i="22"/>
  <c r="YD266" i="22"/>
  <c r="YD95" i="22"/>
  <c r="YD152" i="22"/>
  <c r="TN220" i="22"/>
  <c r="YE241" i="22"/>
  <c r="TN173" i="22"/>
  <c r="YD29" i="22"/>
  <c r="YD188" i="22"/>
  <c r="YD238" i="22"/>
  <c r="YD251" i="22"/>
  <c r="YD126" i="22"/>
  <c r="UF291" i="22"/>
  <c r="TN304" i="22"/>
  <c r="YE53" i="22"/>
  <c r="TN302" i="22"/>
  <c r="YD244" i="22"/>
  <c r="TN232" i="22"/>
  <c r="YD77" i="22"/>
  <c r="YE208" i="22"/>
  <c r="TN280" i="22" l="1"/>
  <c r="TN275" i="22"/>
  <c r="TN274" i="22"/>
  <c r="TN279" i="22"/>
  <c r="TN278" i="22"/>
  <c r="TN276" i="22"/>
  <c r="TN277" i="22"/>
  <c r="TN243" i="22"/>
  <c r="YE89" i="22"/>
  <c r="YF97" i="22"/>
  <c r="YE90" i="22"/>
  <c r="YE165" i="22"/>
  <c r="YE109" i="22"/>
  <c r="YE257" i="22"/>
  <c r="YE96" i="22"/>
  <c r="YE113" i="22"/>
  <c r="YE238" i="22"/>
  <c r="YF124" i="22"/>
  <c r="TO314" i="22"/>
  <c r="TO181" i="22"/>
  <c r="YF100" i="22"/>
  <c r="YE48" i="22"/>
  <c r="YE205" i="22"/>
  <c r="TO199" i="22"/>
  <c r="YE44" i="22"/>
  <c r="YE148" i="22"/>
  <c r="TO297" i="22"/>
  <c r="YF120" i="22"/>
  <c r="UG218" i="22"/>
  <c r="YE147" i="22"/>
  <c r="YE70" i="22"/>
  <c r="YG73" i="22"/>
  <c r="YE74" i="22"/>
  <c r="TO312" i="22"/>
  <c r="TO236" i="22"/>
  <c r="TO222" i="22"/>
  <c r="TO295" i="22"/>
  <c r="TO301" i="22"/>
  <c r="YE268" i="22"/>
  <c r="YE64" i="22"/>
  <c r="YE39" i="22"/>
  <c r="TO198" i="22"/>
  <c r="TO321" i="22"/>
  <c r="UG215" i="22"/>
  <c r="YE15" i="22"/>
  <c r="UG135" i="22"/>
  <c r="UG217" i="22"/>
  <c r="YE84" i="22"/>
  <c r="TO293" i="22"/>
  <c r="YF210" i="22"/>
  <c r="YE78" i="22"/>
  <c r="YF42" i="22"/>
  <c r="YE31" i="22"/>
  <c r="YE71" i="22"/>
  <c r="YE30" i="22"/>
  <c r="YF261" i="22"/>
  <c r="TO182" i="22"/>
  <c r="YE160" i="22"/>
  <c r="YF106" i="22"/>
  <c r="YF88" i="22"/>
  <c r="YF265" i="22"/>
  <c r="TO184" i="22"/>
  <c r="YE110" i="22"/>
  <c r="TO221" i="22"/>
  <c r="UG134" i="22"/>
  <c r="YE152" i="22"/>
  <c r="YF36" i="22"/>
  <c r="TO305" i="22"/>
  <c r="TO189" i="22"/>
  <c r="YE176" i="22"/>
  <c r="YE45" i="22"/>
  <c r="TO185" i="22"/>
  <c r="YE209" i="22"/>
  <c r="TO180" i="22"/>
  <c r="YE153" i="22"/>
  <c r="YF146" i="22"/>
  <c r="YE18" i="22"/>
  <c r="TO239" i="22"/>
  <c r="YE206" i="22"/>
  <c r="YE125" i="22"/>
  <c r="YE166" i="22"/>
  <c r="YE244" i="22"/>
  <c r="UG291" i="22"/>
  <c r="YE188" i="22"/>
  <c r="YE95" i="22"/>
  <c r="YE57" i="22"/>
  <c r="YF91" i="22"/>
  <c r="YF121" i="22"/>
  <c r="YE66" i="22"/>
  <c r="YE271" i="22"/>
  <c r="YE87" i="22"/>
  <c r="YF80" i="22"/>
  <c r="YE33" i="22"/>
  <c r="YE246" i="22"/>
  <c r="YE61" i="22"/>
  <c r="YE267" i="22"/>
  <c r="YE149" i="22"/>
  <c r="YE270" i="22"/>
  <c r="YE62" i="22"/>
  <c r="TO186" i="22"/>
  <c r="YE212" i="22"/>
  <c r="YE116" i="22"/>
  <c r="YE156" i="22"/>
  <c r="YE245" i="22"/>
  <c r="YE58" i="22"/>
  <c r="YE13" i="22"/>
  <c r="YF123" i="22"/>
  <c r="UG287" i="22"/>
  <c r="TO234" i="22"/>
  <c r="YE75" i="22"/>
  <c r="YE35" i="22"/>
  <c r="YE254" i="22"/>
  <c r="TO179" i="22"/>
  <c r="TO294" i="22"/>
  <c r="YE59" i="22"/>
  <c r="TO226" i="22"/>
  <c r="TO178" i="22"/>
  <c r="YE11" i="22"/>
  <c r="YE262" i="22"/>
  <c r="YE211" i="22"/>
  <c r="YE16" i="22"/>
  <c r="YE159" i="22"/>
  <c r="TO240" i="22"/>
  <c r="YE28" i="22"/>
  <c r="TO233" i="22"/>
  <c r="UG284" i="22"/>
  <c r="UG285" i="22"/>
  <c r="TO322" i="22"/>
  <c r="UG144" i="22"/>
  <c r="YE111" i="22"/>
  <c r="TO308" i="22"/>
  <c r="TO306" i="22"/>
  <c r="TO320" i="22"/>
  <c r="YE19" i="22"/>
  <c r="YE17" i="22"/>
  <c r="YF79" i="22"/>
  <c r="UG288" i="22"/>
  <c r="UG131" i="22"/>
  <c r="YF67" i="22"/>
  <c r="YE94" i="22"/>
  <c r="YE207" i="22"/>
  <c r="YE46" i="22"/>
  <c r="YE112" i="22"/>
  <c r="TO232" i="22"/>
  <c r="TO304" i="22"/>
  <c r="TO173" i="22"/>
  <c r="TO183" i="22"/>
  <c r="YE27" i="22"/>
  <c r="UG127" i="22"/>
  <c r="UG289" i="22"/>
  <c r="YF241" i="22"/>
  <c r="UG142" i="22"/>
  <c r="YE263" i="22"/>
  <c r="YE168" i="22"/>
  <c r="YE20" i="22"/>
  <c r="UG140" i="22"/>
  <c r="YE23" i="22"/>
  <c r="TO191" i="22"/>
  <c r="YE47" i="22"/>
  <c r="YE170" i="22"/>
  <c r="YE49" i="22"/>
  <c r="YE99" i="22"/>
  <c r="YF50" i="22"/>
  <c r="YE164" i="22"/>
  <c r="YE102" i="22"/>
  <c r="YE126" i="22"/>
  <c r="YE266" i="22"/>
  <c r="YF201" i="22"/>
  <c r="YE145" i="22"/>
  <c r="YE12" i="22"/>
  <c r="YE81" i="22"/>
  <c r="YE171" i="22"/>
  <c r="TO313" i="22"/>
  <c r="YE114" i="22"/>
  <c r="UG136" i="22"/>
  <c r="TO190" i="22"/>
  <c r="TO192" i="22"/>
  <c r="TO316" i="22"/>
  <c r="UG130" i="22"/>
  <c r="UG138" i="22"/>
  <c r="YE119" i="22"/>
  <c r="YF68" i="22"/>
  <c r="YE242" i="22"/>
  <c r="UG216" i="22"/>
  <c r="YF269" i="22"/>
  <c r="UG286" i="22"/>
  <c r="YE203" i="22"/>
  <c r="YE103" i="22"/>
  <c r="TO197" i="22"/>
  <c r="UG141" i="22"/>
  <c r="YE21" i="22"/>
  <c r="YE255" i="22"/>
  <c r="YE252" i="22"/>
  <c r="YE7" i="22"/>
  <c r="YE8" i="22"/>
  <c r="YE56" i="22"/>
  <c r="TO227" i="22"/>
  <c r="YE154" i="22"/>
  <c r="YE264" i="22"/>
  <c r="UG281" i="22"/>
  <c r="YE10" i="22"/>
  <c r="YE249" i="22"/>
  <c r="TO311" i="22"/>
  <c r="YE256" i="22"/>
  <c r="TO300" i="22"/>
  <c r="TO196" i="22"/>
  <c r="YE22" i="22"/>
  <c r="YE76" i="22"/>
  <c r="YE40" i="22"/>
  <c r="UG290" i="22"/>
  <c r="TO307" i="22"/>
  <c r="YF273" i="22"/>
  <c r="YE93" i="22"/>
  <c r="YE52" i="22"/>
  <c r="YE63" i="22"/>
  <c r="UG292" i="22"/>
  <c r="YE72" i="22"/>
  <c r="YF161" i="22"/>
  <c r="YE258" i="22"/>
  <c r="YE60" i="22"/>
  <c r="TO193" i="22"/>
  <c r="YF208" i="22"/>
  <c r="TO302" i="22"/>
  <c r="TO220" i="22"/>
  <c r="YE213" i="22"/>
  <c r="TO225" i="22"/>
  <c r="YE253" i="22"/>
  <c r="YE26" i="22"/>
  <c r="YE117" i="22"/>
  <c r="UG139" i="22"/>
  <c r="YE69" i="22"/>
  <c r="YE155" i="22"/>
  <c r="YE65" i="22"/>
  <c r="YE237" i="22"/>
  <c r="YF204" i="22"/>
  <c r="YF163" i="22"/>
  <c r="YE118" i="22"/>
  <c r="TO310" i="22"/>
  <c r="YE86" i="22"/>
  <c r="YF32" i="22"/>
  <c r="TO315" i="22"/>
  <c r="YE77" i="22"/>
  <c r="YF53" i="22"/>
  <c r="YE251" i="22"/>
  <c r="YE29" i="22"/>
  <c r="TP298" i="22"/>
  <c r="TO229" i="22"/>
  <c r="TO224" i="22"/>
  <c r="TO231" i="22"/>
  <c r="YF104" i="22"/>
  <c r="YE85" i="22"/>
  <c r="YF101" i="22"/>
  <c r="YE272" i="22"/>
  <c r="UG283" i="22"/>
  <c r="YF177" i="22"/>
  <c r="YE34" i="22"/>
  <c r="UG143" i="22"/>
  <c r="YE9" i="22"/>
  <c r="UG282" i="22"/>
  <c r="TO223" i="22"/>
  <c r="UG129" i="22"/>
  <c r="YF319" i="22"/>
  <c r="YE98" i="22"/>
  <c r="YE14" i="22"/>
  <c r="YE115" i="22"/>
  <c r="TO200" i="22"/>
  <c r="TO174" i="22"/>
  <c r="TO317" i="22"/>
  <c r="YE150" i="22"/>
  <c r="YE6" i="22"/>
  <c r="YF105" i="22"/>
  <c r="TO296" i="22"/>
  <c r="YE55" i="22"/>
  <c r="YE24" i="22"/>
  <c r="YE202" i="22"/>
  <c r="YE259" i="22"/>
  <c r="UG133" i="22"/>
  <c r="TO228" i="22"/>
  <c r="YE37" i="22"/>
  <c r="YE167" i="22"/>
  <c r="YE54" i="22"/>
  <c r="YF83" i="22"/>
  <c r="YE214" i="22"/>
  <c r="UG137" i="22"/>
  <c r="YF235" i="22"/>
  <c r="YE108" i="22"/>
  <c r="YE187" i="22"/>
  <c r="TO172" i="22"/>
  <c r="YE92" i="22"/>
  <c r="YE107" i="22"/>
  <c r="YE162" i="22"/>
  <c r="TO303" i="22"/>
  <c r="TO175" i="22"/>
  <c r="TO309" i="22"/>
  <c r="YE260" i="22"/>
  <c r="YE158" i="22"/>
  <c r="TO195" i="22"/>
  <c r="YE41" i="22"/>
  <c r="YE169" i="22"/>
  <c r="YE151" i="22"/>
  <c r="TO299" i="22"/>
  <c r="YE248" i="22"/>
  <c r="UG128" i="22"/>
  <c r="YE25" i="22"/>
  <c r="YE5" i="22"/>
  <c r="YE157" i="22"/>
  <c r="YE250" i="22"/>
  <c r="YF38" i="22"/>
  <c r="TO219" i="22"/>
  <c r="TO194" i="22"/>
  <c r="YG82" i="22"/>
  <c r="YE51" i="22"/>
  <c r="TO230" i="22"/>
  <c r="UG132" i="22"/>
  <c r="YE43" i="22"/>
  <c r="YF247" i="22"/>
  <c r="YE122" i="22"/>
  <c r="TO279" i="22" l="1"/>
  <c r="TO277" i="22"/>
  <c r="TO274" i="22"/>
  <c r="TO276" i="22"/>
  <c r="TO275" i="22"/>
  <c r="TO278" i="22"/>
  <c r="TO280" i="22"/>
  <c r="TO243" i="22"/>
  <c r="YF89" i="22"/>
  <c r="YF90" i="22"/>
  <c r="YG97" i="22"/>
  <c r="YF165" i="22"/>
  <c r="YF109" i="22"/>
  <c r="YF113" i="22"/>
  <c r="YF96" i="22"/>
  <c r="YF257" i="22"/>
  <c r="YF5" i="22"/>
  <c r="TP223" i="22"/>
  <c r="YF77" i="22"/>
  <c r="YG204" i="22"/>
  <c r="YF22" i="22"/>
  <c r="YF21" i="22"/>
  <c r="YF171" i="22"/>
  <c r="UH140" i="22"/>
  <c r="YF112" i="22"/>
  <c r="YG67" i="22"/>
  <c r="YF28" i="22"/>
  <c r="YF254" i="22"/>
  <c r="YF149" i="22"/>
  <c r="YF166" i="22"/>
  <c r="YF209" i="22"/>
  <c r="UH134" i="22"/>
  <c r="YG261" i="22"/>
  <c r="UH135" i="22"/>
  <c r="TP321" i="22"/>
  <c r="YF268" i="22"/>
  <c r="TP222" i="22"/>
  <c r="YH73" i="22"/>
  <c r="YG120" i="22"/>
  <c r="TP199" i="22"/>
  <c r="TP181" i="22"/>
  <c r="TP299" i="22"/>
  <c r="YF259" i="22"/>
  <c r="YG208" i="22"/>
  <c r="YF264" i="22"/>
  <c r="UH286" i="22"/>
  <c r="YG68" i="22"/>
  <c r="YF170" i="22"/>
  <c r="TP183" i="22"/>
  <c r="TP322" i="22"/>
  <c r="YF59" i="22"/>
  <c r="YF212" i="22"/>
  <c r="YF66" i="22"/>
  <c r="YF153" i="22"/>
  <c r="YF31" i="22"/>
  <c r="YH82" i="22"/>
  <c r="YF25" i="22"/>
  <c r="YF92" i="22"/>
  <c r="YF214" i="22"/>
  <c r="YF202" i="22"/>
  <c r="YG105" i="22"/>
  <c r="YF98" i="22"/>
  <c r="UH143" i="22"/>
  <c r="TP315" i="22"/>
  <c r="YF237" i="22"/>
  <c r="YF26" i="22"/>
  <c r="YF72" i="22"/>
  <c r="YF40" i="22"/>
  <c r="YF249" i="22"/>
  <c r="YF7" i="22"/>
  <c r="YF103" i="22"/>
  <c r="YG269" i="22"/>
  <c r="TP316" i="22"/>
  <c r="YF81" i="22"/>
  <c r="YF47" i="22"/>
  <c r="UH127" i="22"/>
  <c r="UH131" i="22"/>
  <c r="YF111" i="22"/>
  <c r="TP240" i="22"/>
  <c r="TP226" i="22"/>
  <c r="YF35" i="22"/>
  <c r="YG123" i="22"/>
  <c r="YF245" i="22"/>
  <c r="YF267" i="22"/>
  <c r="YG80" i="22"/>
  <c r="YG121" i="22"/>
  <c r="YF188" i="22"/>
  <c r="YF125" i="22"/>
  <c r="TP239" i="22"/>
  <c r="TP185" i="22"/>
  <c r="TP305" i="22"/>
  <c r="YG265" i="22"/>
  <c r="YF160" i="22"/>
  <c r="YG42" i="22"/>
  <c r="TP293" i="22"/>
  <c r="YF15" i="22"/>
  <c r="TP198" i="22"/>
  <c r="TP301" i="22"/>
  <c r="TP236" i="22"/>
  <c r="YF70" i="22"/>
  <c r="TP297" i="22"/>
  <c r="YF205" i="22"/>
  <c r="TP311" i="22"/>
  <c r="YF164" i="22"/>
  <c r="YF263" i="22"/>
  <c r="YF17" i="22"/>
  <c r="YF16" i="22"/>
  <c r="UH287" i="22"/>
  <c r="YF33" i="22"/>
  <c r="YF206" i="22"/>
  <c r="TP184" i="22"/>
  <c r="YF43" i="22"/>
  <c r="YF250" i="22"/>
  <c r="YF151" i="22"/>
  <c r="TP175" i="22"/>
  <c r="YF37" i="22"/>
  <c r="TP174" i="22"/>
  <c r="UH282" i="22"/>
  <c r="YF272" i="22"/>
  <c r="YG104" i="22"/>
  <c r="YF29" i="22"/>
  <c r="TP310" i="22"/>
  <c r="UH139" i="22"/>
  <c r="TP220" i="22"/>
  <c r="TP193" i="22"/>
  <c r="YF93" i="22"/>
  <c r="TP196" i="22"/>
  <c r="YF154" i="22"/>
  <c r="UH141" i="22"/>
  <c r="YF119" i="22"/>
  <c r="YF114" i="22"/>
  <c r="YF266" i="22"/>
  <c r="YG50" i="22"/>
  <c r="YF20" i="22"/>
  <c r="TP173" i="22"/>
  <c r="YF46" i="22"/>
  <c r="YF19" i="22"/>
  <c r="UH285" i="22"/>
  <c r="YF211" i="22"/>
  <c r="TP294" i="22"/>
  <c r="TP186" i="22"/>
  <c r="TP296" i="22"/>
  <c r="TP224" i="22"/>
  <c r="YF52" i="22"/>
  <c r="UH128" i="22"/>
  <c r="TP172" i="22"/>
  <c r="YG235" i="22"/>
  <c r="YG83" i="22"/>
  <c r="YG101" i="22"/>
  <c r="YF118" i="22"/>
  <c r="YF60" i="22"/>
  <c r="YF10" i="22"/>
  <c r="UH216" i="22"/>
  <c r="UH138" i="22"/>
  <c r="YF126" i="22"/>
  <c r="YF99" i="22"/>
  <c r="TP191" i="22"/>
  <c r="UH142" i="22"/>
  <c r="TP304" i="22"/>
  <c r="YF207" i="22"/>
  <c r="UH288" i="22"/>
  <c r="TP320" i="22"/>
  <c r="UH144" i="22"/>
  <c r="UH284" i="22"/>
  <c r="YF159" i="22"/>
  <c r="YF262" i="22"/>
  <c r="YF75" i="22"/>
  <c r="YF13" i="22"/>
  <c r="YF156" i="22"/>
  <c r="YF62" i="22"/>
  <c r="YF61" i="22"/>
  <c r="YF87" i="22"/>
  <c r="YG91" i="22"/>
  <c r="UH291" i="22"/>
  <c r="YF18" i="22"/>
  <c r="TP180" i="22"/>
  <c r="YF45" i="22"/>
  <c r="YG36" i="22"/>
  <c r="TP221" i="22"/>
  <c r="YG88" i="22"/>
  <c r="TP182" i="22"/>
  <c r="YF30" i="22"/>
  <c r="YF78" i="22"/>
  <c r="YF84" i="22"/>
  <c r="YF39" i="22"/>
  <c r="TP295" i="22"/>
  <c r="TP312" i="22"/>
  <c r="YF147" i="22"/>
  <c r="YF148" i="22"/>
  <c r="YF48" i="22"/>
  <c r="TP314" i="22"/>
  <c r="YG247" i="22"/>
  <c r="YF107" i="22"/>
  <c r="YF14" i="22"/>
  <c r="UH132" i="22"/>
  <c r="YF169" i="22"/>
  <c r="TP228" i="22"/>
  <c r="TP200" i="22"/>
  <c r="YG319" i="22"/>
  <c r="TP229" i="22"/>
  <c r="YF117" i="22"/>
  <c r="UH292" i="22"/>
  <c r="YG273" i="22"/>
  <c r="TP227" i="22"/>
  <c r="TP197" i="22"/>
  <c r="TP192" i="22"/>
  <c r="YF51" i="22"/>
  <c r="YG38" i="22"/>
  <c r="YF108" i="22"/>
  <c r="YF213" i="22"/>
  <c r="TP303" i="22"/>
  <c r="YF6" i="22"/>
  <c r="YF65" i="22"/>
  <c r="TP300" i="22"/>
  <c r="YF12" i="22"/>
  <c r="TP230" i="22"/>
  <c r="YF157" i="22"/>
  <c r="YF41" i="22"/>
  <c r="YF162" i="22"/>
  <c r="UH137" i="22"/>
  <c r="UH133" i="22"/>
  <c r="YF150" i="22"/>
  <c r="UH129" i="22"/>
  <c r="YF85" i="22"/>
  <c r="YF86" i="22"/>
  <c r="YG163" i="22"/>
  <c r="TP225" i="22"/>
  <c r="YF258" i="22"/>
  <c r="TP307" i="22"/>
  <c r="YF256" i="22"/>
  <c r="YF56" i="22"/>
  <c r="YF203" i="22"/>
  <c r="UH130" i="22"/>
  <c r="YF49" i="22"/>
  <c r="YF23" i="22"/>
  <c r="YG241" i="22"/>
  <c r="TP232" i="22"/>
  <c r="TP306" i="22"/>
  <c r="TP233" i="22"/>
  <c r="YF11" i="22"/>
  <c r="TP179" i="22"/>
  <c r="YF116" i="22"/>
  <c r="YF246" i="22"/>
  <c r="YF271" i="22"/>
  <c r="YF244" i="22"/>
  <c r="YG146" i="22"/>
  <c r="YF176" i="22"/>
  <c r="YF152" i="22"/>
  <c r="YF110" i="22"/>
  <c r="YG106" i="22"/>
  <c r="YF71" i="22"/>
  <c r="YG210" i="22"/>
  <c r="UH217" i="22"/>
  <c r="UH215" i="22"/>
  <c r="YF64" i="22"/>
  <c r="YF74" i="22"/>
  <c r="UH218" i="22"/>
  <c r="YF44" i="22"/>
  <c r="YG100" i="22"/>
  <c r="YG124" i="22"/>
  <c r="TP195" i="22"/>
  <c r="YF167" i="22"/>
  <c r="UH283" i="22"/>
  <c r="YF69" i="22"/>
  <c r="YG161" i="22"/>
  <c r="TP194" i="22"/>
  <c r="YF158" i="22"/>
  <c r="YF24" i="22"/>
  <c r="YF34" i="22"/>
  <c r="YF251" i="22"/>
  <c r="YG32" i="22"/>
  <c r="YF253" i="22"/>
  <c r="YF252" i="22"/>
  <c r="TP313" i="22"/>
  <c r="YF122" i="22"/>
  <c r="TP219" i="22"/>
  <c r="YF248" i="22"/>
  <c r="YF260" i="22"/>
  <c r="YF187" i="22"/>
  <c r="YF54" i="22"/>
  <c r="YF55" i="22"/>
  <c r="YF115" i="22"/>
  <c r="YF9" i="22"/>
  <c r="YG177" i="22"/>
  <c r="TP231" i="22"/>
  <c r="TQ298" i="22"/>
  <c r="YG53" i="22"/>
  <c r="YF155" i="22"/>
  <c r="TP302" i="22"/>
  <c r="YF63" i="22"/>
  <c r="YF76" i="22"/>
  <c r="UH281" i="22"/>
  <c r="YF255" i="22"/>
  <c r="YF242" i="22"/>
  <c r="TP190" i="22"/>
  <c r="YF145" i="22"/>
  <c r="YF102" i="22"/>
  <c r="YF168" i="22"/>
  <c r="YF27" i="22"/>
  <c r="YF94" i="22"/>
  <c r="YG79" i="22"/>
  <c r="TP234" i="22"/>
  <c r="YF270" i="22"/>
  <c r="YF57" i="22"/>
  <c r="TP309" i="22"/>
  <c r="TP317" i="22"/>
  <c r="UH290" i="22"/>
  <c r="YF8" i="22"/>
  <c r="UH136" i="22"/>
  <c r="YG201" i="22"/>
  <c r="UH289" i="22"/>
  <c r="TP308" i="22"/>
  <c r="TP178" i="22"/>
  <c r="YF58" i="22"/>
  <c r="YF95" i="22"/>
  <c r="TP189" i="22"/>
  <c r="YF238" i="22"/>
  <c r="TP276" i="22" l="1"/>
  <c r="TP280" i="22"/>
  <c r="TP274" i="22"/>
  <c r="TP278" i="22"/>
  <c r="TP277" i="22"/>
  <c r="TP275" i="22"/>
  <c r="TP279" i="22"/>
  <c r="TP243" i="22"/>
  <c r="YG89" i="22"/>
  <c r="YH97" i="22"/>
  <c r="YG90" i="22"/>
  <c r="YG165" i="22"/>
  <c r="YG109" i="22"/>
  <c r="YG257" i="22"/>
  <c r="YG96" i="22"/>
  <c r="YG113" i="22"/>
  <c r="YH79" i="22"/>
  <c r="YG63" i="22"/>
  <c r="YG122" i="22"/>
  <c r="YH106" i="22"/>
  <c r="YG271" i="22"/>
  <c r="YG11" i="22"/>
  <c r="UI130" i="22"/>
  <c r="YG86" i="22"/>
  <c r="YG157" i="22"/>
  <c r="YG6" i="22"/>
  <c r="TQ200" i="22"/>
  <c r="TQ314" i="22"/>
  <c r="TQ312" i="22"/>
  <c r="YH88" i="22"/>
  <c r="TQ180" i="22"/>
  <c r="YG156" i="22"/>
  <c r="YH101" i="22"/>
  <c r="TQ296" i="22"/>
  <c r="TQ196" i="22"/>
  <c r="YG272" i="22"/>
  <c r="YG43" i="22"/>
  <c r="UI287" i="22"/>
  <c r="YG164" i="22"/>
  <c r="YG205" i="22"/>
  <c r="TQ301" i="22"/>
  <c r="TQ239" i="22"/>
  <c r="YG93" i="22"/>
  <c r="YG9" i="22"/>
  <c r="YG253" i="22"/>
  <c r="UI217" i="22"/>
  <c r="YG95" i="22"/>
  <c r="UI289" i="22"/>
  <c r="UI290" i="22"/>
  <c r="YG57" i="22"/>
  <c r="YG94" i="22"/>
  <c r="YG145" i="22"/>
  <c r="YG255" i="22"/>
  <c r="TQ302" i="22"/>
  <c r="TR298" i="22"/>
  <c r="YG115" i="22"/>
  <c r="YG260" i="22"/>
  <c r="TQ313" i="22"/>
  <c r="YH32" i="22"/>
  <c r="YG158" i="22"/>
  <c r="UI283" i="22"/>
  <c r="YH100" i="22"/>
  <c r="YH210" i="22"/>
  <c r="YG110" i="22"/>
  <c r="YH146" i="22"/>
  <c r="YG246" i="22"/>
  <c r="TQ233" i="22"/>
  <c r="YG23" i="22"/>
  <c r="YG203" i="22"/>
  <c r="YG258" i="22"/>
  <c r="YG85" i="22"/>
  <c r="UI137" i="22"/>
  <c r="TQ230" i="22"/>
  <c r="TQ303" i="22"/>
  <c r="YG108" i="22"/>
  <c r="TQ197" i="22"/>
  <c r="YG117" i="22"/>
  <c r="TQ228" i="22"/>
  <c r="YG14" i="22"/>
  <c r="YG48" i="22"/>
  <c r="TQ295" i="22"/>
  <c r="YG78" i="22"/>
  <c r="TQ221" i="22"/>
  <c r="YG18" i="22"/>
  <c r="YG87" i="22"/>
  <c r="YG13" i="22"/>
  <c r="YG262" i="22"/>
  <c r="TQ320" i="22"/>
  <c r="YG99" i="22"/>
  <c r="YG10" i="22"/>
  <c r="UI128" i="22"/>
  <c r="TQ186" i="22"/>
  <c r="YG19" i="22"/>
  <c r="YG20" i="22"/>
  <c r="YG119" i="22"/>
  <c r="TQ310" i="22"/>
  <c r="UI282" i="22"/>
  <c r="TQ175" i="22"/>
  <c r="TQ184" i="22"/>
  <c r="YG16" i="22"/>
  <c r="TQ297" i="22"/>
  <c r="TQ198" i="22"/>
  <c r="TQ305" i="22"/>
  <c r="YG125" i="22"/>
  <c r="YG267" i="22"/>
  <c r="TQ226" i="22"/>
  <c r="UI127" i="22"/>
  <c r="YH269" i="22"/>
  <c r="YG40" i="22"/>
  <c r="TQ315" i="22"/>
  <c r="YH105" i="22"/>
  <c r="YG153" i="22"/>
  <c r="TQ322" i="22"/>
  <c r="YH68" i="22"/>
  <c r="TQ181" i="22"/>
  <c r="TQ222" i="22"/>
  <c r="YG209" i="22"/>
  <c r="YG28" i="22"/>
  <c r="YG171" i="22"/>
  <c r="YG77" i="22"/>
  <c r="YH124" i="22"/>
  <c r="YH53" i="22"/>
  <c r="YG24" i="22"/>
  <c r="YG58" i="22"/>
  <c r="TQ190" i="22"/>
  <c r="YG55" i="22"/>
  <c r="YG252" i="22"/>
  <c r="YG251" i="22"/>
  <c r="YG44" i="22"/>
  <c r="YG116" i="22"/>
  <c r="YH38" i="22"/>
  <c r="YH36" i="22"/>
  <c r="YG61" i="22"/>
  <c r="YG75" i="22"/>
  <c r="YG159" i="22"/>
  <c r="UI288" i="22"/>
  <c r="UI142" i="22"/>
  <c r="YG126" i="22"/>
  <c r="YG60" i="22"/>
  <c r="YG52" i="22"/>
  <c r="TQ294" i="22"/>
  <c r="YH50" i="22"/>
  <c r="UI141" i="22"/>
  <c r="TQ193" i="22"/>
  <c r="YG29" i="22"/>
  <c r="TQ174" i="22"/>
  <c r="YG151" i="22"/>
  <c r="YG206" i="22"/>
  <c r="YG17" i="22"/>
  <c r="TQ311" i="22"/>
  <c r="YG70" i="22"/>
  <c r="YG15" i="22"/>
  <c r="YG160" i="22"/>
  <c r="TQ185" i="22"/>
  <c r="YG188" i="22"/>
  <c r="YG245" i="22"/>
  <c r="TQ240" i="22"/>
  <c r="YG47" i="22"/>
  <c r="YG103" i="22"/>
  <c r="YG72" i="22"/>
  <c r="YG202" i="22"/>
  <c r="YG25" i="22"/>
  <c r="YG66" i="22"/>
  <c r="TQ183" i="22"/>
  <c r="UI286" i="22"/>
  <c r="TQ199" i="22"/>
  <c r="YG268" i="22"/>
  <c r="YH261" i="22"/>
  <c r="YG166" i="22"/>
  <c r="YH67" i="22"/>
  <c r="YG21" i="22"/>
  <c r="TQ223" i="22"/>
  <c r="TQ189" i="22"/>
  <c r="YG8" i="22"/>
  <c r="YH201" i="22"/>
  <c r="YG270" i="22"/>
  <c r="YG27" i="22"/>
  <c r="UI281" i="22"/>
  <c r="TQ231" i="22"/>
  <c r="YG248" i="22"/>
  <c r="TQ194" i="22"/>
  <c r="YG167" i="22"/>
  <c r="YG64" i="22"/>
  <c r="YG71" i="22"/>
  <c r="YG152" i="22"/>
  <c r="TQ306" i="22"/>
  <c r="YG49" i="22"/>
  <c r="YG56" i="22"/>
  <c r="TQ225" i="22"/>
  <c r="UI129" i="22"/>
  <c r="YG162" i="22"/>
  <c r="YG12" i="22"/>
  <c r="YG65" i="22"/>
  <c r="TQ227" i="22"/>
  <c r="TQ229" i="22"/>
  <c r="YG169" i="22"/>
  <c r="YG107" i="22"/>
  <c r="YG148" i="22"/>
  <c r="YG39" i="22"/>
  <c r="YG30" i="22"/>
  <c r="YH83" i="22"/>
  <c r="YG46" i="22"/>
  <c r="UI136" i="22"/>
  <c r="YG168" i="22"/>
  <c r="YG242" i="22"/>
  <c r="YG76" i="22"/>
  <c r="YG155" i="22"/>
  <c r="YH161" i="22"/>
  <c r="UI218" i="22"/>
  <c r="UI215" i="22"/>
  <c r="YG176" i="22"/>
  <c r="YG244" i="22"/>
  <c r="TQ179" i="22"/>
  <c r="TQ232" i="22"/>
  <c r="YG256" i="22"/>
  <c r="YG150" i="22"/>
  <c r="YG213" i="22"/>
  <c r="YG51" i="22"/>
  <c r="YH319" i="22"/>
  <c r="UI132" i="22"/>
  <c r="YG45" i="22"/>
  <c r="YG207" i="22"/>
  <c r="YH235" i="22"/>
  <c r="YG211" i="22"/>
  <c r="TQ173" i="22"/>
  <c r="YG266" i="22"/>
  <c r="YG154" i="22"/>
  <c r="YH104" i="22"/>
  <c r="YG37" i="22"/>
  <c r="YG250" i="22"/>
  <c r="YG33" i="22"/>
  <c r="YG263" i="22"/>
  <c r="TQ236" i="22"/>
  <c r="TQ293" i="22"/>
  <c r="YH265" i="22"/>
  <c r="YH121" i="22"/>
  <c r="YH123" i="22"/>
  <c r="YG111" i="22"/>
  <c r="YG81" i="22"/>
  <c r="YG7" i="22"/>
  <c r="YG26" i="22"/>
  <c r="UI143" i="22"/>
  <c r="YG214" i="22"/>
  <c r="YI82" i="22"/>
  <c r="YG212" i="22"/>
  <c r="YG170" i="22"/>
  <c r="YG264" i="22"/>
  <c r="YG259" i="22"/>
  <c r="YH120" i="22"/>
  <c r="TQ321" i="22"/>
  <c r="YG149" i="22"/>
  <c r="YG112" i="22"/>
  <c r="YG22" i="22"/>
  <c r="TQ178" i="22"/>
  <c r="TQ317" i="22"/>
  <c r="YH177" i="22"/>
  <c r="YG54" i="22"/>
  <c r="TQ219" i="22"/>
  <c r="YG34" i="22"/>
  <c r="TQ195" i="22"/>
  <c r="YH163" i="22"/>
  <c r="YG41" i="22"/>
  <c r="YH273" i="22"/>
  <c r="YH247" i="22"/>
  <c r="YG147" i="22"/>
  <c r="TQ182" i="22"/>
  <c r="UI291" i="22"/>
  <c r="YG62" i="22"/>
  <c r="UI284" i="22"/>
  <c r="UI138" i="22"/>
  <c r="YG118" i="22"/>
  <c r="TQ224" i="22"/>
  <c r="TQ220" i="22"/>
  <c r="YG238" i="22"/>
  <c r="TQ308" i="22"/>
  <c r="TQ309" i="22"/>
  <c r="TQ234" i="22"/>
  <c r="YG102" i="22"/>
  <c r="YG187" i="22"/>
  <c r="YG69" i="22"/>
  <c r="YG74" i="22"/>
  <c r="YH241" i="22"/>
  <c r="TQ307" i="22"/>
  <c r="UI133" i="22"/>
  <c r="TQ300" i="22"/>
  <c r="TQ192" i="22"/>
  <c r="UI292" i="22"/>
  <c r="YG84" i="22"/>
  <c r="YH91" i="22"/>
  <c r="UI144" i="22"/>
  <c r="TQ304" i="22"/>
  <c r="TQ191" i="22"/>
  <c r="UI216" i="22"/>
  <c r="TQ172" i="22"/>
  <c r="UI285" i="22"/>
  <c r="YG114" i="22"/>
  <c r="UI139" i="22"/>
  <c r="YH42" i="22"/>
  <c r="YH80" i="22"/>
  <c r="YG35" i="22"/>
  <c r="UI131" i="22"/>
  <c r="TQ316" i="22"/>
  <c r="YG249" i="22"/>
  <c r="YG237" i="22"/>
  <c r="YG98" i="22"/>
  <c r="YG92" i="22"/>
  <c r="YG31" i="22"/>
  <c r="YG59" i="22"/>
  <c r="YH208" i="22"/>
  <c r="TQ299" i="22"/>
  <c r="YI73" i="22"/>
  <c r="UI135" i="22"/>
  <c r="UI134" i="22"/>
  <c r="YG254" i="22"/>
  <c r="UI140" i="22"/>
  <c r="YH204" i="22"/>
  <c r="YG5" i="22"/>
  <c r="TQ278" i="22" l="1"/>
  <c r="TQ279" i="22"/>
  <c r="TQ274" i="22"/>
  <c r="TQ275" i="22"/>
  <c r="TQ280" i="22"/>
  <c r="TQ277" i="22"/>
  <c r="TQ276" i="22"/>
  <c r="TQ243" i="22"/>
  <c r="YH89" i="22"/>
  <c r="YH90" i="22"/>
  <c r="YI97" i="22"/>
  <c r="YH165" i="22"/>
  <c r="YH109" i="22"/>
  <c r="YH113" i="22"/>
  <c r="YH96" i="22"/>
  <c r="YH257" i="22"/>
  <c r="YJ73" i="22"/>
  <c r="UJ134" i="22"/>
  <c r="YI208" i="22"/>
  <c r="UJ139" i="22"/>
  <c r="TR307" i="22"/>
  <c r="YI204" i="22"/>
  <c r="YH59" i="22"/>
  <c r="YH237" i="22"/>
  <c r="YH114" i="22"/>
  <c r="TR192" i="22"/>
  <c r="YH238" i="22"/>
  <c r="UJ291" i="22"/>
  <c r="YI273" i="22"/>
  <c r="TR219" i="22"/>
  <c r="YH149" i="22"/>
  <c r="YJ82" i="22"/>
  <c r="TR236" i="22"/>
  <c r="YH266" i="22"/>
  <c r="UJ132" i="22"/>
  <c r="UJ215" i="22"/>
  <c r="TR306" i="22"/>
  <c r="TR231" i="22"/>
  <c r="TR223" i="22"/>
  <c r="YI261" i="22"/>
  <c r="YH202" i="22"/>
  <c r="TR185" i="22"/>
  <c r="TR174" i="22"/>
  <c r="YI50" i="22"/>
  <c r="YH75" i="22"/>
  <c r="YH55" i="22"/>
  <c r="YH77" i="22"/>
  <c r="UJ127" i="22"/>
  <c r="YH10" i="22"/>
  <c r="YH214" i="22"/>
  <c r="YH37" i="22"/>
  <c r="YI319" i="22"/>
  <c r="TR179" i="22"/>
  <c r="YH242" i="22"/>
  <c r="YH30" i="22"/>
  <c r="YH65" i="22"/>
  <c r="UJ281" i="22"/>
  <c r="YI201" i="22"/>
  <c r="YH268" i="22"/>
  <c r="TR240" i="22"/>
  <c r="YH17" i="22"/>
  <c r="TR294" i="22"/>
  <c r="YH61" i="22"/>
  <c r="YH24" i="22"/>
  <c r="TR222" i="22"/>
  <c r="TR315" i="22"/>
  <c r="TR310" i="22"/>
  <c r="YH99" i="22"/>
  <c r="YH78" i="22"/>
  <c r="TR303" i="22"/>
  <c r="YH85" i="22"/>
  <c r="TR233" i="22"/>
  <c r="YI210" i="22"/>
  <c r="YH115" i="22"/>
  <c r="YH145" i="22"/>
  <c r="UJ290" i="22"/>
  <c r="YH253" i="22"/>
  <c r="YH205" i="22"/>
  <c r="TR296" i="22"/>
  <c r="YI88" i="22"/>
  <c r="UJ130" i="22"/>
  <c r="YI106" i="22"/>
  <c r="UJ285" i="22"/>
  <c r="YH74" i="22"/>
  <c r="TR182" i="22"/>
  <c r="TR195" i="22"/>
  <c r="YH54" i="22"/>
  <c r="YH264" i="22"/>
  <c r="YH81" i="22"/>
  <c r="TR173" i="22"/>
  <c r="YH150" i="22"/>
  <c r="UJ218" i="22"/>
  <c r="UJ136" i="22"/>
  <c r="YH169" i="22"/>
  <c r="TR225" i="22"/>
  <c r="YH167" i="22"/>
  <c r="YH21" i="22"/>
  <c r="TR183" i="22"/>
  <c r="YH160" i="22"/>
  <c r="YH29" i="22"/>
  <c r="UJ142" i="22"/>
  <c r="YH44" i="22"/>
  <c r="YH171" i="22"/>
  <c r="TR322" i="22"/>
  <c r="TR226" i="22"/>
  <c r="YH16" i="22"/>
  <c r="TR186" i="22"/>
  <c r="YH13" i="22"/>
  <c r="TR228" i="22"/>
  <c r="YH158" i="22"/>
  <c r="YH249" i="22"/>
  <c r="YH84" i="22"/>
  <c r="TR234" i="22"/>
  <c r="TR220" i="22"/>
  <c r="YH254" i="22"/>
  <c r="YH92" i="22"/>
  <c r="TR172" i="22"/>
  <c r="YH69" i="22"/>
  <c r="TR224" i="22"/>
  <c r="YH147" i="22"/>
  <c r="YH34" i="22"/>
  <c r="YI177" i="22"/>
  <c r="TR321" i="22"/>
  <c r="UJ143" i="22"/>
  <c r="YH263" i="22"/>
  <c r="YI104" i="22"/>
  <c r="YH45" i="22"/>
  <c r="YH256" i="22"/>
  <c r="YI161" i="22"/>
  <c r="YH46" i="22"/>
  <c r="TR229" i="22"/>
  <c r="YH56" i="22"/>
  <c r="TR194" i="22"/>
  <c r="YH8" i="22"/>
  <c r="TR199" i="22"/>
  <c r="YH72" i="22"/>
  <c r="YH15" i="22"/>
  <c r="TR193" i="22"/>
  <c r="UJ288" i="22"/>
  <c r="YI36" i="22"/>
  <c r="TR190" i="22"/>
  <c r="YI53" i="22"/>
  <c r="TR181" i="22"/>
  <c r="YH40" i="22"/>
  <c r="TR198" i="22"/>
  <c r="YH119" i="22"/>
  <c r="TR295" i="22"/>
  <c r="YH117" i="22"/>
  <c r="YH246" i="22"/>
  <c r="YI32" i="22"/>
  <c r="TS298" i="22"/>
  <c r="YH94" i="22"/>
  <c r="UJ289" i="22"/>
  <c r="YH9" i="22"/>
  <c r="TR239" i="22"/>
  <c r="YH164" i="22"/>
  <c r="YH272" i="22"/>
  <c r="YI101" i="22"/>
  <c r="TR312" i="22"/>
  <c r="YH6" i="22"/>
  <c r="YH11" i="22"/>
  <c r="YH122" i="22"/>
  <c r="YH31" i="22"/>
  <c r="YI80" i="22"/>
  <c r="TR300" i="22"/>
  <c r="TR299" i="22"/>
  <c r="TR316" i="22"/>
  <c r="YI42" i="22"/>
  <c r="UJ144" i="22"/>
  <c r="UJ133" i="22"/>
  <c r="TR309" i="22"/>
  <c r="UJ284" i="22"/>
  <c r="YH41" i="22"/>
  <c r="YH22" i="22"/>
  <c r="YH170" i="22"/>
  <c r="YH111" i="22"/>
  <c r="YI265" i="22"/>
  <c r="YH211" i="22"/>
  <c r="YH51" i="22"/>
  <c r="YH244" i="22"/>
  <c r="YH168" i="22"/>
  <c r="YH39" i="22"/>
  <c r="YH12" i="22"/>
  <c r="YH152" i="22"/>
  <c r="YH27" i="22"/>
  <c r="YI67" i="22"/>
  <c r="YH66" i="22"/>
  <c r="YH245" i="22"/>
  <c r="YH206" i="22"/>
  <c r="YH52" i="22"/>
  <c r="YH251" i="22"/>
  <c r="YH28" i="22"/>
  <c r="YH153" i="22"/>
  <c r="YH267" i="22"/>
  <c r="TR184" i="22"/>
  <c r="UJ128" i="22"/>
  <c r="YH87" i="22"/>
  <c r="YH258" i="22"/>
  <c r="TR304" i="22"/>
  <c r="YH98" i="22"/>
  <c r="UJ216" i="22"/>
  <c r="YH187" i="22"/>
  <c r="YH118" i="22"/>
  <c r="YH112" i="22"/>
  <c r="YI120" i="22"/>
  <c r="YH26" i="22"/>
  <c r="YI123" i="22"/>
  <c r="YH33" i="22"/>
  <c r="YH213" i="22"/>
  <c r="YH176" i="22"/>
  <c r="YI83" i="22"/>
  <c r="TR227" i="22"/>
  <c r="YH49" i="22"/>
  <c r="YH248" i="22"/>
  <c r="TR189" i="22"/>
  <c r="YH103" i="22"/>
  <c r="YH70" i="22"/>
  <c r="UJ141" i="22"/>
  <c r="YH159" i="22"/>
  <c r="YH252" i="22"/>
  <c r="YI124" i="22"/>
  <c r="YH209" i="22"/>
  <c r="YI269" i="22"/>
  <c r="YH125" i="22"/>
  <c r="TR297" i="22"/>
  <c r="TR175" i="22"/>
  <c r="YH20" i="22"/>
  <c r="TR320" i="22"/>
  <c r="YH18" i="22"/>
  <c r="YH48" i="22"/>
  <c r="TR197" i="22"/>
  <c r="TR230" i="22"/>
  <c r="YH203" i="22"/>
  <c r="YI146" i="22"/>
  <c r="YI100" i="22"/>
  <c r="TR313" i="22"/>
  <c r="TR302" i="22"/>
  <c r="YH95" i="22"/>
  <c r="UJ287" i="22"/>
  <c r="TR196" i="22"/>
  <c r="YH156" i="22"/>
  <c r="TR314" i="22"/>
  <c r="YH157" i="22"/>
  <c r="YH271" i="22"/>
  <c r="YH63" i="22"/>
  <c r="UJ292" i="22"/>
  <c r="TR308" i="22"/>
  <c r="YH62" i="22"/>
  <c r="YI247" i="22"/>
  <c r="YI163" i="22"/>
  <c r="TR317" i="22"/>
  <c r="YH212" i="22"/>
  <c r="TR293" i="22"/>
  <c r="YH154" i="22"/>
  <c r="YI235" i="22"/>
  <c r="YH155" i="22"/>
  <c r="YH148" i="22"/>
  <c r="YH162" i="22"/>
  <c r="YH71" i="22"/>
  <c r="YH166" i="22"/>
  <c r="YH25" i="22"/>
  <c r="YH188" i="22"/>
  <c r="YH151" i="22"/>
  <c r="YH60" i="22"/>
  <c r="YI38" i="22"/>
  <c r="UJ140" i="22"/>
  <c r="YH5" i="22"/>
  <c r="UJ131" i="22"/>
  <c r="UJ135" i="22"/>
  <c r="YH35" i="22"/>
  <c r="TR191" i="22"/>
  <c r="YI91" i="22"/>
  <c r="YI241" i="22"/>
  <c r="YH102" i="22"/>
  <c r="UJ138" i="22"/>
  <c r="TR178" i="22"/>
  <c r="YH259" i="22"/>
  <c r="YH7" i="22"/>
  <c r="YI121" i="22"/>
  <c r="YH250" i="22"/>
  <c r="YH207" i="22"/>
  <c r="TR232" i="22"/>
  <c r="YH76" i="22"/>
  <c r="YH107" i="22"/>
  <c r="UJ129" i="22"/>
  <c r="YH64" i="22"/>
  <c r="YH270" i="22"/>
  <c r="UJ286" i="22"/>
  <c r="YH47" i="22"/>
  <c r="TR311" i="22"/>
  <c r="YH126" i="22"/>
  <c r="YH116" i="22"/>
  <c r="YH58" i="22"/>
  <c r="YI68" i="22"/>
  <c r="YI105" i="22"/>
  <c r="TR305" i="22"/>
  <c r="UJ282" i="22"/>
  <c r="YH19" i="22"/>
  <c r="YH262" i="22"/>
  <c r="TR221" i="22"/>
  <c r="YH14" i="22"/>
  <c r="YH108" i="22"/>
  <c r="UJ137" i="22"/>
  <c r="YH23" i="22"/>
  <c r="YH110" i="22"/>
  <c r="UJ283" i="22"/>
  <c r="YH260" i="22"/>
  <c r="YH255" i="22"/>
  <c r="YH57" i="22"/>
  <c r="UJ217" i="22"/>
  <c r="YH93" i="22"/>
  <c r="TR301" i="22"/>
  <c r="YH43" i="22"/>
  <c r="TR180" i="22"/>
  <c r="TR200" i="22"/>
  <c r="YH86" i="22"/>
  <c r="YI79" i="22"/>
  <c r="TR275" i="22" l="1"/>
  <c r="TR276" i="22"/>
  <c r="TR274" i="22"/>
  <c r="TR277" i="22"/>
  <c r="TR279" i="22"/>
  <c r="TR280" i="22"/>
  <c r="TR278" i="22"/>
  <c r="TR243" i="22"/>
  <c r="YI89" i="22"/>
  <c r="YJ97" i="22"/>
  <c r="YI90" i="22"/>
  <c r="YI165" i="22"/>
  <c r="YI109" i="22"/>
  <c r="YI257" i="22"/>
  <c r="YI96" i="22"/>
  <c r="YI113" i="22"/>
  <c r="YI19" i="22"/>
  <c r="YJ121" i="22"/>
  <c r="YJ91" i="22"/>
  <c r="YJ38" i="22"/>
  <c r="YI25" i="22"/>
  <c r="YI162" i="22"/>
  <c r="YI212" i="22"/>
  <c r="YI62" i="22"/>
  <c r="YI271" i="22"/>
  <c r="TS196" i="22"/>
  <c r="YI95" i="22"/>
  <c r="YJ100" i="22"/>
  <c r="TS197" i="22"/>
  <c r="YI125" i="22"/>
  <c r="YI209" i="22"/>
  <c r="YI159" i="22"/>
  <c r="TS227" i="22"/>
  <c r="YI213" i="22"/>
  <c r="YJ120" i="22"/>
  <c r="YI187" i="22"/>
  <c r="YI258" i="22"/>
  <c r="YI267" i="22"/>
  <c r="YI52" i="22"/>
  <c r="YJ67" i="22"/>
  <c r="YI39" i="22"/>
  <c r="YI211" i="22"/>
  <c r="YI22" i="22"/>
  <c r="UK133" i="22"/>
  <c r="TS299" i="22"/>
  <c r="YI31" i="22"/>
  <c r="TS312" i="22"/>
  <c r="TS239" i="22"/>
  <c r="TT298" i="22"/>
  <c r="YI119" i="22"/>
  <c r="YJ53" i="22"/>
  <c r="TS193" i="22"/>
  <c r="YI8" i="22"/>
  <c r="YI46" i="22"/>
  <c r="YJ104" i="22"/>
  <c r="YJ177" i="22"/>
  <c r="YI69" i="22"/>
  <c r="YI254" i="22"/>
  <c r="YI249" i="22"/>
  <c r="TS186" i="22"/>
  <c r="YI171" i="22"/>
  <c r="YI29" i="22"/>
  <c r="YI21" i="22"/>
  <c r="UK136" i="22"/>
  <c r="TS182" i="22"/>
  <c r="UK130" i="22"/>
  <c r="UK290" i="22"/>
  <c r="TS233" i="22"/>
  <c r="YI99" i="22"/>
  <c r="TS222" i="22"/>
  <c r="YI17" i="22"/>
  <c r="UK281" i="22"/>
  <c r="YI242" i="22"/>
  <c r="YI37" i="22"/>
  <c r="YI75" i="22"/>
  <c r="YI202" i="22"/>
  <c r="TS306" i="22"/>
  <c r="YK82" i="22"/>
  <c r="UK291" i="22"/>
  <c r="YI237" i="22"/>
  <c r="UK139" i="22"/>
  <c r="YI57" i="22"/>
  <c r="YI76" i="22"/>
  <c r="YI86" i="22"/>
  <c r="UK282" i="22"/>
  <c r="TS301" i="22"/>
  <c r="YI47" i="22"/>
  <c r="UK138" i="22"/>
  <c r="UK131" i="22"/>
  <c r="YI148" i="22"/>
  <c r="YJ235" i="22"/>
  <c r="TS308" i="22"/>
  <c r="YI157" i="22"/>
  <c r="UK287" i="22"/>
  <c r="YJ146" i="22"/>
  <c r="YI48" i="22"/>
  <c r="YI20" i="22"/>
  <c r="YJ269" i="22"/>
  <c r="YJ124" i="22"/>
  <c r="UK141" i="22"/>
  <c r="TS189" i="22"/>
  <c r="YJ83" i="22"/>
  <c r="YI33" i="22"/>
  <c r="YI112" i="22"/>
  <c r="UK216" i="22"/>
  <c r="YI87" i="22"/>
  <c r="YI153" i="22"/>
  <c r="YI206" i="22"/>
  <c r="YI27" i="22"/>
  <c r="YI168" i="22"/>
  <c r="YJ265" i="22"/>
  <c r="YI41" i="22"/>
  <c r="UK144" i="22"/>
  <c r="YI122" i="22"/>
  <c r="YJ101" i="22"/>
  <c r="YI9" i="22"/>
  <c r="YJ32" i="22"/>
  <c r="YI117" i="22"/>
  <c r="TS198" i="22"/>
  <c r="TS190" i="22"/>
  <c r="YI15" i="22"/>
  <c r="TS194" i="22"/>
  <c r="YJ161" i="22"/>
  <c r="YI263" i="22"/>
  <c r="YI34" i="22"/>
  <c r="TS220" i="22"/>
  <c r="YI158" i="22"/>
  <c r="YI16" i="22"/>
  <c r="YI160" i="22"/>
  <c r="YI167" i="22"/>
  <c r="UK218" i="22"/>
  <c r="YI81" i="22"/>
  <c r="YI54" i="22"/>
  <c r="YI74" i="22"/>
  <c r="YI205" i="22"/>
  <c r="YI145" i="22"/>
  <c r="YI85" i="22"/>
  <c r="TS310" i="22"/>
  <c r="YI24" i="22"/>
  <c r="TS240" i="22"/>
  <c r="TS179" i="22"/>
  <c r="UK127" i="22"/>
  <c r="YJ50" i="22"/>
  <c r="YJ261" i="22"/>
  <c r="UK132" i="22"/>
  <c r="YI149" i="22"/>
  <c r="YI238" i="22"/>
  <c r="YI59" i="22"/>
  <c r="YJ208" i="22"/>
  <c r="UK283" i="22"/>
  <c r="YI110" i="22"/>
  <c r="TS311" i="22"/>
  <c r="YI255" i="22"/>
  <c r="TS305" i="22"/>
  <c r="TS232" i="22"/>
  <c r="TS191" i="22"/>
  <c r="YI60" i="22"/>
  <c r="TS317" i="22"/>
  <c r="YI108" i="22"/>
  <c r="YI14" i="22"/>
  <c r="YI64" i="22"/>
  <c r="YI23" i="22"/>
  <c r="YI58" i="22"/>
  <c r="YI7" i="22"/>
  <c r="YI166" i="22"/>
  <c r="YJ105" i="22"/>
  <c r="UK286" i="22"/>
  <c r="YI102" i="22"/>
  <c r="YJ163" i="22"/>
  <c r="UK292" i="22"/>
  <c r="TS302" i="22"/>
  <c r="YI203" i="22"/>
  <c r="YI18" i="22"/>
  <c r="TS175" i="22"/>
  <c r="YI70" i="22"/>
  <c r="YI248" i="22"/>
  <c r="YJ123" i="22"/>
  <c r="YI98" i="22"/>
  <c r="UK128" i="22"/>
  <c r="YI28" i="22"/>
  <c r="YI245" i="22"/>
  <c r="YI152" i="22"/>
  <c r="YI244" i="22"/>
  <c r="YI111" i="22"/>
  <c r="UK284" i="22"/>
  <c r="YJ42" i="22"/>
  <c r="TS300" i="22"/>
  <c r="YI11" i="22"/>
  <c r="YI272" i="22"/>
  <c r="UK289" i="22"/>
  <c r="TS295" i="22"/>
  <c r="YI40" i="22"/>
  <c r="YJ36" i="22"/>
  <c r="YI72" i="22"/>
  <c r="YI56" i="22"/>
  <c r="YI256" i="22"/>
  <c r="UK143" i="22"/>
  <c r="YI147" i="22"/>
  <c r="TS172" i="22"/>
  <c r="TS234" i="22"/>
  <c r="TS228" i="22"/>
  <c r="TS226" i="22"/>
  <c r="YI44" i="22"/>
  <c r="TS225" i="22"/>
  <c r="YI150" i="22"/>
  <c r="YI264" i="22"/>
  <c r="TS195" i="22"/>
  <c r="UK285" i="22"/>
  <c r="YJ88" i="22"/>
  <c r="YI115" i="22"/>
  <c r="TS303" i="22"/>
  <c r="YI61" i="22"/>
  <c r="YI268" i="22"/>
  <c r="YI65" i="22"/>
  <c r="YJ319" i="22"/>
  <c r="YI214" i="22"/>
  <c r="YI77" i="22"/>
  <c r="TS174" i="22"/>
  <c r="TS223" i="22"/>
  <c r="YI266" i="22"/>
  <c r="TS219" i="22"/>
  <c r="TS192" i="22"/>
  <c r="YJ204" i="22"/>
  <c r="UK134" i="22"/>
  <c r="UK217" i="22"/>
  <c r="YI43" i="22"/>
  <c r="TS200" i="22"/>
  <c r="TS221" i="22"/>
  <c r="UK129" i="22"/>
  <c r="YJ79" i="22"/>
  <c r="TS180" i="22"/>
  <c r="YI93" i="22"/>
  <c r="YI260" i="22"/>
  <c r="UK137" i="22"/>
  <c r="YI262" i="22"/>
  <c r="YI116" i="22"/>
  <c r="YI107" i="22"/>
  <c r="YI207" i="22"/>
  <c r="YI259" i="22"/>
  <c r="YI35" i="22"/>
  <c r="YI5" i="22"/>
  <c r="YI151" i="22"/>
  <c r="YI155" i="22"/>
  <c r="YI154" i="22"/>
  <c r="TS314" i="22"/>
  <c r="YJ68" i="22"/>
  <c r="YI126" i="22"/>
  <c r="YI270" i="22"/>
  <c r="YI250" i="22"/>
  <c r="TS178" i="22"/>
  <c r="YJ241" i="22"/>
  <c r="UK135" i="22"/>
  <c r="UK140" i="22"/>
  <c r="YI188" i="22"/>
  <c r="YI71" i="22"/>
  <c r="TS293" i="22"/>
  <c r="YJ247" i="22"/>
  <c r="YI63" i="22"/>
  <c r="YI156" i="22"/>
  <c r="TS313" i="22"/>
  <c r="TS230" i="22"/>
  <c r="TS320" i="22"/>
  <c r="TS297" i="22"/>
  <c r="YI252" i="22"/>
  <c r="YI103" i="22"/>
  <c r="YI49" i="22"/>
  <c r="YI176" i="22"/>
  <c r="YI26" i="22"/>
  <c r="YI118" i="22"/>
  <c r="TS304" i="22"/>
  <c r="TS184" i="22"/>
  <c r="YI251" i="22"/>
  <c r="YI66" i="22"/>
  <c r="YI12" i="22"/>
  <c r="YI51" i="22"/>
  <c r="YI170" i="22"/>
  <c r="TS309" i="22"/>
  <c r="TS316" i="22"/>
  <c r="YJ80" i="22"/>
  <c r="YI6" i="22"/>
  <c r="YI164" i="22"/>
  <c r="YI94" i="22"/>
  <c r="YI246" i="22"/>
  <c r="TS181" i="22"/>
  <c r="UK288" i="22"/>
  <c r="TS199" i="22"/>
  <c r="TS229" i="22"/>
  <c r="YI45" i="22"/>
  <c r="TS321" i="22"/>
  <c r="TS224" i="22"/>
  <c r="YI92" i="22"/>
  <c r="YI84" i="22"/>
  <c r="YI13" i="22"/>
  <c r="TS322" i="22"/>
  <c r="UK142" i="22"/>
  <c r="TS183" i="22"/>
  <c r="YI169" i="22"/>
  <c r="TS173" i="22"/>
  <c r="YJ106" i="22"/>
  <c r="TS296" i="22"/>
  <c r="YI253" i="22"/>
  <c r="YJ210" i="22"/>
  <c r="YI78" i="22"/>
  <c r="TS315" i="22"/>
  <c r="TS294" i="22"/>
  <c r="YJ201" i="22"/>
  <c r="YI30" i="22"/>
  <c r="YI10" i="22"/>
  <c r="YI55" i="22"/>
  <c r="TS185" i="22"/>
  <c r="TS231" i="22"/>
  <c r="UK215" i="22"/>
  <c r="TS236" i="22"/>
  <c r="YJ273" i="22"/>
  <c r="YI114" i="22"/>
  <c r="TS307" i="22"/>
  <c r="YK73" i="22"/>
  <c r="TS277" i="22" l="1"/>
  <c r="TS278" i="22"/>
  <c r="TS274" i="22"/>
  <c r="TS280" i="22"/>
  <c r="TS276" i="22"/>
  <c r="TS279" i="22"/>
  <c r="TS275" i="22"/>
  <c r="TS243" i="22"/>
  <c r="YJ89" i="22"/>
  <c r="YJ90" i="22"/>
  <c r="YK97" i="22"/>
  <c r="YJ165" i="22"/>
  <c r="YJ109" i="22"/>
  <c r="YJ113" i="22"/>
  <c r="YJ96" i="22"/>
  <c r="YJ257" i="22"/>
  <c r="UL215" i="22"/>
  <c r="YJ92" i="22"/>
  <c r="TT229" i="22"/>
  <c r="YJ6" i="22"/>
  <c r="YJ251" i="22"/>
  <c r="YJ252" i="22"/>
  <c r="YJ63" i="22"/>
  <c r="YJ270" i="22"/>
  <c r="YJ5" i="22"/>
  <c r="YJ260" i="22"/>
  <c r="YJ43" i="22"/>
  <c r="TT223" i="22"/>
  <c r="YK319" i="22"/>
  <c r="YJ150" i="22"/>
  <c r="YJ147" i="22"/>
  <c r="YJ244" i="22"/>
  <c r="YJ102" i="22"/>
  <c r="YJ14" i="22"/>
  <c r="TT311" i="22"/>
  <c r="YJ24" i="22"/>
  <c r="YJ81" i="22"/>
  <c r="YJ117" i="22"/>
  <c r="YJ122" i="22"/>
  <c r="YK265" i="22"/>
  <c r="YJ153" i="22"/>
  <c r="YJ33" i="22"/>
  <c r="YK124" i="22"/>
  <c r="YK146" i="22"/>
  <c r="TT308" i="22"/>
  <c r="YJ86" i="22"/>
  <c r="YL82" i="22"/>
  <c r="UL281" i="22"/>
  <c r="TT182" i="22"/>
  <c r="TT239" i="22"/>
  <c r="YJ10" i="22"/>
  <c r="YJ114" i="22"/>
  <c r="TT296" i="22"/>
  <c r="TT322" i="22"/>
  <c r="TT199" i="22"/>
  <c r="YJ51" i="22"/>
  <c r="YJ176" i="22"/>
  <c r="TT313" i="22"/>
  <c r="YK247" i="22"/>
  <c r="TT178" i="22"/>
  <c r="YJ155" i="22"/>
  <c r="YJ116" i="22"/>
  <c r="TT221" i="22"/>
  <c r="TT219" i="22"/>
  <c r="YJ65" i="22"/>
  <c r="UL285" i="22"/>
  <c r="TT228" i="22"/>
  <c r="UL289" i="22"/>
  <c r="YK42" i="22"/>
  <c r="YJ98" i="22"/>
  <c r="TT175" i="22"/>
  <c r="UL286" i="22"/>
  <c r="YJ108" i="22"/>
  <c r="YJ110" i="22"/>
  <c r="YJ16" i="22"/>
  <c r="YJ15" i="22"/>
  <c r="YK32" i="22"/>
  <c r="YJ168" i="22"/>
  <c r="YK235" i="22"/>
  <c r="YJ17" i="22"/>
  <c r="YJ29" i="22"/>
  <c r="YJ254" i="22"/>
  <c r="YJ119" i="22"/>
  <c r="TT312" i="22"/>
  <c r="YJ22" i="22"/>
  <c r="YJ52" i="22"/>
  <c r="YK120" i="22"/>
  <c r="YJ159" i="22"/>
  <c r="TT197" i="22"/>
  <c r="YJ271" i="22"/>
  <c r="YJ162" i="22"/>
  <c r="YK91" i="22"/>
  <c r="YJ253" i="22"/>
  <c r="TT231" i="22"/>
  <c r="TT315" i="22"/>
  <c r="TT173" i="22"/>
  <c r="TT224" i="22"/>
  <c r="YJ246" i="22"/>
  <c r="YK80" i="22"/>
  <c r="TT184" i="22"/>
  <c r="YJ188" i="22"/>
  <c r="YJ126" i="22"/>
  <c r="YJ35" i="22"/>
  <c r="YJ93" i="22"/>
  <c r="UL217" i="22"/>
  <c r="TT174" i="22"/>
  <c r="TT303" i="22"/>
  <c r="TT225" i="22"/>
  <c r="UL143" i="22"/>
  <c r="YK36" i="22"/>
  <c r="YJ152" i="22"/>
  <c r="YJ248" i="22"/>
  <c r="YJ58" i="22"/>
  <c r="TT232" i="22"/>
  <c r="YJ238" i="22"/>
  <c r="YK261" i="22"/>
  <c r="TT179" i="22"/>
  <c r="TT310" i="22"/>
  <c r="UL218" i="22"/>
  <c r="YJ34" i="22"/>
  <c r="YJ87" i="22"/>
  <c r="YK83" i="22"/>
  <c r="YK269" i="22"/>
  <c r="YJ47" i="22"/>
  <c r="UL139" i="22"/>
  <c r="UL290" i="22"/>
  <c r="YJ46" i="22"/>
  <c r="TT185" i="22"/>
  <c r="TT321" i="22"/>
  <c r="TT316" i="22"/>
  <c r="TT304" i="22"/>
  <c r="TT297" i="22"/>
  <c r="UL140" i="22"/>
  <c r="YJ262" i="22"/>
  <c r="TT200" i="22"/>
  <c r="YJ266" i="22"/>
  <c r="YJ268" i="22"/>
  <c r="TT195" i="22"/>
  <c r="YJ256" i="22"/>
  <c r="YJ272" i="22"/>
  <c r="YJ245" i="22"/>
  <c r="YJ70" i="22"/>
  <c r="UL292" i="22"/>
  <c r="YK105" i="22"/>
  <c r="TT317" i="22"/>
  <c r="UL283" i="22"/>
  <c r="YJ74" i="22"/>
  <c r="YJ158" i="22"/>
  <c r="TT190" i="22"/>
  <c r="UL144" i="22"/>
  <c r="TT189" i="22"/>
  <c r="UL287" i="22"/>
  <c r="YJ148" i="22"/>
  <c r="YJ76" i="22"/>
  <c r="TT306" i="22"/>
  <c r="TT222" i="22"/>
  <c r="YJ69" i="22"/>
  <c r="YJ8" i="22"/>
  <c r="YJ31" i="22"/>
  <c r="YJ211" i="22"/>
  <c r="YJ267" i="22"/>
  <c r="YJ213" i="22"/>
  <c r="YJ209" i="22"/>
  <c r="YK100" i="22"/>
  <c r="YJ62" i="22"/>
  <c r="YJ25" i="22"/>
  <c r="YJ30" i="22"/>
  <c r="YJ13" i="22"/>
  <c r="YJ94" i="22"/>
  <c r="YJ12" i="22"/>
  <c r="YJ49" i="22"/>
  <c r="TT293" i="22"/>
  <c r="YJ250" i="22"/>
  <c r="YK68" i="22"/>
  <c r="YJ259" i="22"/>
  <c r="TT180" i="22"/>
  <c r="UL134" i="22"/>
  <c r="YJ77" i="22"/>
  <c r="YJ115" i="22"/>
  <c r="TT234" i="22"/>
  <c r="YJ40" i="22"/>
  <c r="UL284" i="22"/>
  <c r="YJ18" i="22"/>
  <c r="YJ23" i="22"/>
  <c r="TT305" i="22"/>
  <c r="YJ149" i="22"/>
  <c r="YK50" i="22"/>
  <c r="YJ85" i="22"/>
  <c r="YJ167" i="22"/>
  <c r="YJ263" i="22"/>
  <c r="YJ9" i="22"/>
  <c r="YJ27" i="22"/>
  <c r="UL216" i="22"/>
  <c r="YJ20" i="22"/>
  <c r="TT301" i="22"/>
  <c r="YJ237" i="22"/>
  <c r="YJ37" i="22"/>
  <c r="YJ171" i="22"/>
  <c r="YK273" i="22"/>
  <c r="YJ169" i="22"/>
  <c r="YL73" i="22"/>
  <c r="YJ55" i="22"/>
  <c r="YK201" i="22"/>
  <c r="YK210" i="22"/>
  <c r="YJ84" i="22"/>
  <c r="TT181" i="22"/>
  <c r="TT309" i="22"/>
  <c r="YJ118" i="22"/>
  <c r="TT320" i="22"/>
  <c r="TT314" i="22"/>
  <c r="YJ207" i="22"/>
  <c r="YK204" i="22"/>
  <c r="YJ214" i="22"/>
  <c r="YJ264" i="22"/>
  <c r="TT172" i="22"/>
  <c r="YJ11" i="22"/>
  <c r="YJ28" i="22"/>
  <c r="YJ166" i="22"/>
  <c r="YJ60" i="22"/>
  <c r="UL132" i="22"/>
  <c r="TT240" i="22"/>
  <c r="YJ54" i="22"/>
  <c r="TT220" i="22"/>
  <c r="YK161" i="22"/>
  <c r="YJ41" i="22"/>
  <c r="YJ112" i="22"/>
  <c r="YJ48" i="22"/>
  <c r="UL131" i="22"/>
  <c r="YJ57" i="22"/>
  <c r="YJ202" i="22"/>
  <c r="YJ99" i="22"/>
  <c r="UL136" i="22"/>
  <c r="TT186" i="22"/>
  <c r="TT193" i="22"/>
  <c r="TU298" i="22"/>
  <c r="TT299" i="22"/>
  <c r="YJ39" i="22"/>
  <c r="YJ258" i="22"/>
  <c r="TT227" i="22"/>
  <c r="YJ125" i="22"/>
  <c r="YJ95" i="22"/>
  <c r="YJ212" i="22"/>
  <c r="YK38" i="22"/>
  <c r="YK121" i="22"/>
  <c r="TT294" i="22"/>
  <c r="YJ78" i="22"/>
  <c r="YK106" i="22"/>
  <c r="UL288" i="22"/>
  <c r="TT236" i="22"/>
  <c r="TT183" i="22"/>
  <c r="YJ45" i="22"/>
  <c r="YJ164" i="22"/>
  <c r="YJ66" i="22"/>
  <c r="YJ103" i="22"/>
  <c r="YJ156" i="22"/>
  <c r="UL135" i="22"/>
  <c r="YJ151" i="22"/>
  <c r="UL137" i="22"/>
  <c r="YK79" i="22"/>
  <c r="YJ61" i="22"/>
  <c r="YJ44" i="22"/>
  <c r="YJ56" i="22"/>
  <c r="TT295" i="22"/>
  <c r="YJ111" i="22"/>
  <c r="YK123" i="22"/>
  <c r="YJ203" i="22"/>
  <c r="YK163" i="22"/>
  <c r="YJ64" i="22"/>
  <c r="YJ255" i="22"/>
  <c r="YK208" i="22"/>
  <c r="UL127" i="22"/>
  <c r="YJ145" i="22"/>
  <c r="YJ160" i="22"/>
  <c r="TT198" i="22"/>
  <c r="YK101" i="22"/>
  <c r="YJ206" i="22"/>
  <c r="UL141" i="22"/>
  <c r="YJ157" i="22"/>
  <c r="UL282" i="22"/>
  <c r="UL291" i="22"/>
  <c r="YJ242" i="22"/>
  <c r="UL130" i="22"/>
  <c r="YK177" i="22"/>
  <c r="TT307" i="22"/>
  <c r="UL142" i="22"/>
  <c r="YJ170" i="22"/>
  <c r="YJ26" i="22"/>
  <c r="TT230" i="22"/>
  <c r="YJ71" i="22"/>
  <c r="YK241" i="22"/>
  <c r="YJ154" i="22"/>
  <c r="YJ107" i="22"/>
  <c r="UL129" i="22"/>
  <c r="TT192" i="22"/>
  <c r="YK88" i="22"/>
  <c r="TT226" i="22"/>
  <c r="YJ72" i="22"/>
  <c r="TT300" i="22"/>
  <c r="UL128" i="22"/>
  <c r="TT302" i="22"/>
  <c r="YJ7" i="22"/>
  <c r="TT191" i="22"/>
  <c r="YJ59" i="22"/>
  <c r="YJ205" i="22"/>
  <c r="TT194" i="22"/>
  <c r="UL138" i="22"/>
  <c r="YJ75" i="22"/>
  <c r="TT233" i="22"/>
  <c r="YJ21" i="22"/>
  <c r="YJ249" i="22"/>
  <c r="YK104" i="22"/>
  <c r="YK53" i="22"/>
  <c r="UL133" i="22"/>
  <c r="YK67" i="22"/>
  <c r="YJ187" i="22"/>
  <c r="TT196" i="22"/>
  <c r="YJ19" i="22"/>
  <c r="TT280" i="22" l="1"/>
  <c r="TT275" i="22"/>
  <c r="TT274" i="22"/>
  <c r="TT279" i="22"/>
  <c r="TT278" i="22"/>
  <c r="TT276" i="22"/>
  <c r="TT277" i="22"/>
  <c r="TT243" i="22"/>
  <c r="YK89" i="22"/>
  <c r="YL97" i="22"/>
  <c r="YK90" i="22"/>
  <c r="YK165" i="22"/>
  <c r="YK109" i="22"/>
  <c r="YK257" i="22"/>
  <c r="YK96" i="22"/>
  <c r="YK113" i="22"/>
  <c r="TU194" i="22"/>
  <c r="YK107" i="22"/>
  <c r="UM141" i="22"/>
  <c r="YL79" i="22"/>
  <c r="UM135" i="22"/>
  <c r="YK164" i="22"/>
  <c r="UM288" i="22"/>
  <c r="YL161" i="22"/>
  <c r="YK28" i="22"/>
  <c r="YL201" i="22"/>
  <c r="YL50" i="22"/>
  <c r="TU234" i="22"/>
  <c r="TU293" i="22"/>
  <c r="YK62" i="22"/>
  <c r="YK69" i="22"/>
  <c r="UM144" i="22"/>
  <c r="UM292" i="22"/>
  <c r="YK256" i="22"/>
  <c r="UM140" i="22"/>
  <c r="TU316" i="22"/>
  <c r="UM290" i="22"/>
  <c r="YL261" i="22"/>
  <c r="YK188" i="22"/>
  <c r="TU221" i="22"/>
  <c r="YL88" i="22"/>
  <c r="YK242" i="22"/>
  <c r="YK160" i="22"/>
  <c r="YK75" i="22"/>
  <c r="TU191" i="22"/>
  <c r="YK26" i="22"/>
  <c r="UM291" i="22"/>
  <c r="YK145" i="22"/>
  <c r="UM137" i="22"/>
  <c r="YK156" i="22"/>
  <c r="YK45" i="22"/>
  <c r="YL38" i="22"/>
  <c r="TU227" i="22"/>
  <c r="YL204" i="22"/>
  <c r="TU181" i="22"/>
  <c r="YK263" i="22"/>
  <c r="YK149" i="22"/>
  <c r="YK115" i="22"/>
  <c r="YK259" i="22"/>
  <c r="YK49" i="22"/>
  <c r="YK30" i="22"/>
  <c r="YL83" i="22"/>
  <c r="UM218" i="22"/>
  <c r="YK238" i="22"/>
  <c r="YK248" i="22"/>
  <c r="TU225" i="22"/>
  <c r="YK93" i="22"/>
  <c r="YK253" i="22"/>
  <c r="TU197" i="22"/>
  <c r="YK22" i="22"/>
  <c r="YK29" i="22"/>
  <c r="YL32" i="22"/>
  <c r="YK110" i="22"/>
  <c r="YK98" i="22"/>
  <c r="UM285" i="22"/>
  <c r="YK116" i="22"/>
  <c r="TU313" i="22"/>
  <c r="TU322" i="22"/>
  <c r="YK10" i="22"/>
  <c r="YM82" i="22"/>
  <c r="YL124" i="22"/>
  <c r="YK122" i="22"/>
  <c r="YK24" i="22"/>
  <c r="YK102" i="22"/>
  <c r="TU223" i="22"/>
  <c r="YK270" i="22"/>
  <c r="YK6" i="22"/>
  <c r="YL53" i="22"/>
  <c r="UM128" i="22"/>
  <c r="UM142" i="22"/>
  <c r="YK255" i="22"/>
  <c r="YK154" i="22"/>
  <c r="TU307" i="22"/>
  <c r="YK206" i="22"/>
  <c r="YK64" i="22"/>
  <c r="YK111" i="22"/>
  <c r="YL106" i="22"/>
  <c r="TV298" i="22"/>
  <c r="YK99" i="22"/>
  <c r="YK48" i="22"/>
  <c r="TU220" i="22"/>
  <c r="YK60" i="22"/>
  <c r="YK11" i="22"/>
  <c r="YK55" i="22"/>
  <c r="YK20" i="22"/>
  <c r="YL100" i="22"/>
  <c r="YK211" i="22"/>
  <c r="YK148" i="22"/>
  <c r="TU190" i="22"/>
  <c r="UM283" i="22"/>
  <c r="YK70" i="22"/>
  <c r="TU200" i="22"/>
  <c r="TU321" i="22"/>
  <c r="TU224" i="22"/>
  <c r="YK59" i="22"/>
  <c r="YL67" i="22"/>
  <c r="YK205" i="22"/>
  <c r="YK72" i="22"/>
  <c r="YK170" i="22"/>
  <c r="YL163" i="22"/>
  <c r="YK103" i="22"/>
  <c r="YK258" i="22"/>
  <c r="YK202" i="22"/>
  <c r="YK166" i="22"/>
  <c r="TU172" i="22"/>
  <c r="TU320" i="22"/>
  <c r="YK84" i="22"/>
  <c r="YM73" i="22"/>
  <c r="YK37" i="22"/>
  <c r="UM216" i="22"/>
  <c r="YK167" i="22"/>
  <c r="TU305" i="22"/>
  <c r="UM284" i="22"/>
  <c r="YK77" i="22"/>
  <c r="YK12" i="22"/>
  <c r="YK209" i="22"/>
  <c r="YK31" i="22"/>
  <c r="TU222" i="22"/>
  <c r="UM287" i="22"/>
  <c r="YK158" i="22"/>
  <c r="TU317" i="22"/>
  <c r="YK245" i="22"/>
  <c r="TU195" i="22"/>
  <c r="YK262" i="22"/>
  <c r="TU297" i="22"/>
  <c r="TU185" i="22"/>
  <c r="UM139" i="22"/>
  <c r="YK87" i="22"/>
  <c r="TU310" i="22"/>
  <c r="TU232" i="22"/>
  <c r="YK152" i="22"/>
  <c r="TU303" i="22"/>
  <c r="YK35" i="22"/>
  <c r="TU184" i="22"/>
  <c r="TU173" i="22"/>
  <c r="YL91" i="22"/>
  <c r="YK159" i="22"/>
  <c r="TU312" i="22"/>
  <c r="YL235" i="22"/>
  <c r="YK15" i="22"/>
  <c r="YK108" i="22"/>
  <c r="YL42" i="22"/>
  <c r="YK65" i="22"/>
  <c r="YK155" i="22"/>
  <c r="YK176" i="22"/>
  <c r="TU296" i="22"/>
  <c r="TU239" i="22"/>
  <c r="YK86" i="22"/>
  <c r="YK33" i="22"/>
  <c r="YK117" i="22"/>
  <c r="YK147" i="22"/>
  <c r="YK43" i="22"/>
  <c r="YK63" i="22"/>
  <c r="TU229" i="22"/>
  <c r="YK187" i="22"/>
  <c r="YL241" i="22"/>
  <c r="YL101" i="22"/>
  <c r="TU295" i="22"/>
  <c r="YK151" i="22"/>
  <c r="TU183" i="22"/>
  <c r="YK212" i="22"/>
  <c r="TU193" i="22"/>
  <c r="YK54" i="22"/>
  <c r="YL68" i="22"/>
  <c r="YL104" i="22"/>
  <c r="TU300" i="22"/>
  <c r="TU196" i="22"/>
  <c r="YK249" i="22"/>
  <c r="YK7" i="22"/>
  <c r="TU192" i="22"/>
  <c r="YL177" i="22"/>
  <c r="UM282" i="22"/>
  <c r="UM127" i="22"/>
  <c r="YK61" i="22"/>
  <c r="YK78" i="22"/>
  <c r="YK112" i="22"/>
  <c r="YK19" i="22"/>
  <c r="UM133" i="22"/>
  <c r="YK21" i="22"/>
  <c r="UM138" i="22"/>
  <c r="TU302" i="22"/>
  <c r="TU226" i="22"/>
  <c r="UM129" i="22"/>
  <c r="YK71" i="22"/>
  <c r="UM130" i="22"/>
  <c r="YK157" i="22"/>
  <c r="TU198" i="22"/>
  <c r="YL208" i="22"/>
  <c r="YK203" i="22"/>
  <c r="YK56" i="22"/>
  <c r="YK66" i="22"/>
  <c r="TU236" i="22"/>
  <c r="TU294" i="22"/>
  <c r="YK95" i="22"/>
  <c r="YK39" i="22"/>
  <c r="TU186" i="22"/>
  <c r="YK57" i="22"/>
  <c r="YK41" i="22"/>
  <c r="TU240" i="22"/>
  <c r="YK264" i="22"/>
  <c r="YK207" i="22"/>
  <c r="YK118" i="22"/>
  <c r="YL210" i="22"/>
  <c r="YK169" i="22"/>
  <c r="YK237" i="22"/>
  <c r="YK27" i="22"/>
  <c r="YK85" i="22"/>
  <c r="YK23" i="22"/>
  <c r="YK40" i="22"/>
  <c r="UM134" i="22"/>
  <c r="YK250" i="22"/>
  <c r="YK94" i="22"/>
  <c r="YK25" i="22"/>
  <c r="YK213" i="22"/>
  <c r="YK8" i="22"/>
  <c r="TU306" i="22"/>
  <c r="TU189" i="22"/>
  <c r="YK74" i="22"/>
  <c r="YL105" i="22"/>
  <c r="YK272" i="22"/>
  <c r="YK268" i="22"/>
  <c r="TU304" i="22"/>
  <c r="YK46" i="22"/>
  <c r="YK47" i="22"/>
  <c r="TU179" i="22"/>
  <c r="YK58" i="22"/>
  <c r="YL36" i="22"/>
  <c r="TU174" i="22"/>
  <c r="YK126" i="22"/>
  <c r="YL80" i="22"/>
  <c r="TU315" i="22"/>
  <c r="YK162" i="22"/>
  <c r="YL120" i="22"/>
  <c r="YK119" i="22"/>
  <c r="YK17" i="22"/>
  <c r="YK16" i="22"/>
  <c r="UM286" i="22"/>
  <c r="UM289" i="22"/>
  <c r="TU219" i="22"/>
  <c r="TU178" i="22"/>
  <c r="YK51" i="22"/>
  <c r="TU182" i="22"/>
  <c r="TU308" i="22"/>
  <c r="YK153" i="22"/>
  <c r="TU311" i="22"/>
  <c r="YK150" i="22"/>
  <c r="YK260" i="22"/>
  <c r="YK252" i="22"/>
  <c r="YK92" i="22"/>
  <c r="TU233" i="22"/>
  <c r="TU230" i="22"/>
  <c r="YL123" i="22"/>
  <c r="YK44" i="22"/>
  <c r="YL121" i="22"/>
  <c r="YK125" i="22"/>
  <c r="TU299" i="22"/>
  <c r="UM136" i="22"/>
  <c r="UM131" i="22"/>
  <c r="UM132" i="22"/>
  <c r="YK214" i="22"/>
  <c r="TU314" i="22"/>
  <c r="TU309" i="22"/>
  <c r="YL273" i="22"/>
  <c r="YK171" i="22"/>
  <c r="TU301" i="22"/>
  <c r="YK9" i="22"/>
  <c r="YK18" i="22"/>
  <c r="TU180" i="22"/>
  <c r="YK13" i="22"/>
  <c r="YK267" i="22"/>
  <c r="YK76" i="22"/>
  <c r="YK266" i="22"/>
  <c r="YL269" i="22"/>
  <c r="YK34" i="22"/>
  <c r="UM143" i="22"/>
  <c r="UM217" i="22"/>
  <c r="YK246" i="22"/>
  <c r="TU231" i="22"/>
  <c r="YK271" i="22"/>
  <c r="YK52" i="22"/>
  <c r="YK254" i="22"/>
  <c r="YK168" i="22"/>
  <c r="TU175" i="22"/>
  <c r="TU228" i="22"/>
  <c r="YL247" i="22"/>
  <c r="TU199" i="22"/>
  <c r="YK114" i="22"/>
  <c r="UM281" i="22"/>
  <c r="YL146" i="22"/>
  <c r="YL265" i="22"/>
  <c r="YK81" i="22"/>
  <c r="YK14" i="22"/>
  <c r="YK244" i="22"/>
  <c r="YL319" i="22"/>
  <c r="YK5" i="22"/>
  <c r="YK251" i="22"/>
  <c r="UM215" i="22"/>
  <c r="TU279" i="22" l="1"/>
  <c r="TU277" i="22"/>
  <c r="TU274" i="22"/>
  <c r="TU276" i="22"/>
  <c r="TU275" i="22"/>
  <c r="TU278" i="22"/>
  <c r="TU280" i="22"/>
  <c r="TU243" i="22"/>
  <c r="YL89" i="22"/>
  <c r="YL90" i="22"/>
  <c r="YM97" i="22"/>
  <c r="YL165" i="22"/>
  <c r="YL109" i="22"/>
  <c r="YL113" i="22"/>
  <c r="YL96" i="22"/>
  <c r="YL257" i="22"/>
  <c r="UN281" i="22"/>
  <c r="YL34" i="22"/>
  <c r="YL18" i="22"/>
  <c r="YM273" i="22"/>
  <c r="YL125" i="22"/>
  <c r="YL260" i="22"/>
  <c r="YL17" i="22"/>
  <c r="YL47" i="22"/>
  <c r="TV189" i="22"/>
  <c r="YL40" i="22"/>
  <c r="YL118" i="22"/>
  <c r="YL39" i="22"/>
  <c r="YL203" i="22"/>
  <c r="TV226" i="22"/>
  <c r="YL112" i="22"/>
  <c r="YM104" i="22"/>
  <c r="TV295" i="22"/>
  <c r="YL33" i="22"/>
  <c r="YL108" i="22"/>
  <c r="TV184" i="22"/>
  <c r="TV185" i="22"/>
  <c r="TV222" i="22"/>
  <c r="YL167" i="22"/>
  <c r="YL166" i="22"/>
  <c r="YM163" i="22"/>
  <c r="YM67" i="22"/>
  <c r="YL70" i="22"/>
  <c r="YL111" i="22"/>
  <c r="UN128" i="22"/>
  <c r="YL122" i="22"/>
  <c r="YL98" i="22"/>
  <c r="UN137" i="22"/>
  <c r="YL81" i="22"/>
  <c r="TV175" i="22"/>
  <c r="YL246" i="22"/>
  <c r="YL267" i="22"/>
  <c r="UN131" i="22"/>
  <c r="TV233" i="22"/>
  <c r="YL153" i="22"/>
  <c r="UN286" i="22"/>
  <c r="YL58" i="22"/>
  <c r="YL272" i="22"/>
  <c r="YL23" i="22"/>
  <c r="YL207" i="22"/>
  <c r="YL95" i="22"/>
  <c r="UN133" i="22"/>
  <c r="YM177" i="22"/>
  <c r="YL212" i="22"/>
  <c r="TV229" i="22"/>
  <c r="YL86" i="22"/>
  <c r="YL159" i="22"/>
  <c r="TV310" i="22"/>
  <c r="TV317" i="22"/>
  <c r="YL77" i="22"/>
  <c r="YL84" i="22"/>
  <c r="YL170" i="22"/>
  <c r="TV321" i="22"/>
  <c r="YL11" i="22"/>
  <c r="YL64" i="22"/>
  <c r="YM53" i="22"/>
  <c r="TV313" i="22"/>
  <c r="YL22" i="22"/>
  <c r="YL93" i="22"/>
  <c r="UN218" i="22"/>
  <c r="YM38" i="22"/>
  <c r="YL242" i="22"/>
  <c r="UN140" i="22"/>
  <c r="YL69" i="22"/>
  <c r="YM50" i="22"/>
  <c r="UN288" i="22"/>
  <c r="UN141" i="22"/>
  <c r="TV231" i="22"/>
  <c r="YL5" i="22"/>
  <c r="YL114" i="22"/>
  <c r="YL254" i="22"/>
  <c r="YM269" i="22"/>
  <c r="YL9" i="22"/>
  <c r="TV309" i="22"/>
  <c r="YM121" i="22"/>
  <c r="YL150" i="22"/>
  <c r="YL51" i="22"/>
  <c r="YL119" i="22"/>
  <c r="YM80" i="22"/>
  <c r="YL46" i="22"/>
  <c r="TV306" i="22"/>
  <c r="YL94" i="22"/>
  <c r="YL41" i="22"/>
  <c r="YM208" i="22"/>
  <c r="TV302" i="22"/>
  <c r="YL78" i="22"/>
  <c r="YL249" i="22"/>
  <c r="YM68" i="22"/>
  <c r="YM101" i="22"/>
  <c r="YL155" i="22"/>
  <c r="YL15" i="22"/>
  <c r="YL35" i="22"/>
  <c r="TV297" i="22"/>
  <c r="YL31" i="22"/>
  <c r="UN216" i="22"/>
  <c r="YL202" i="22"/>
  <c r="YL59" i="22"/>
  <c r="UN283" i="22"/>
  <c r="YM100" i="22"/>
  <c r="YL99" i="22"/>
  <c r="YM124" i="22"/>
  <c r="YL110" i="22"/>
  <c r="YL30" i="22"/>
  <c r="YL14" i="22"/>
  <c r="TV199" i="22"/>
  <c r="YL52" i="22"/>
  <c r="YL266" i="22"/>
  <c r="TV301" i="22"/>
  <c r="UN136" i="22"/>
  <c r="YL92" i="22"/>
  <c r="TV308" i="22"/>
  <c r="YL16" i="22"/>
  <c r="YM120" i="22"/>
  <c r="TV179" i="22"/>
  <c r="YM105" i="22"/>
  <c r="YL250" i="22"/>
  <c r="YL169" i="22"/>
  <c r="YL57" i="22"/>
  <c r="YL71" i="22"/>
  <c r="TV192" i="22"/>
  <c r="YL63" i="22"/>
  <c r="TV239" i="22"/>
  <c r="TV303" i="22"/>
  <c r="YL262" i="22"/>
  <c r="YL209" i="22"/>
  <c r="YL37" i="22"/>
  <c r="YL258" i="22"/>
  <c r="TV190" i="22"/>
  <c r="YL60" i="22"/>
  <c r="TW298" i="22"/>
  <c r="YL255" i="22"/>
  <c r="YL102" i="22"/>
  <c r="YL116" i="22"/>
  <c r="YM32" i="22"/>
  <c r="TV225" i="22"/>
  <c r="YM83" i="22"/>
  <c r="YL49" i="22"/>
  <c r="YL149" i="22"/>
  <c r="YL45" i="22"/>
  <c r="YL145" i="22"/>
  <c r="TV191" i="22"/>
  <c r="YM88" i="22"/>
  <c r="YM261" i="22"/>
  <c r="YL256" i="22"/>
  <c r="YL62" i="22"/>
  <c r="YM201" i="22"/>
  <c r="YL164" i="22"/>
  <c r="YL107" i="22"/>
  <c r="YL251" i="22"/>
  <c r="YM319" i="22"/>
  <c r="YM265" i="22"/>
  <c r="UN217" i="22"/>
  <c r="YL13" i="22"/>
  <c r="TV314" i="22"/>
  <c r="YL44" i="22"/>
  <c r="TV178" i="22"/>
  <c r="YL126" i="22"/>
  <c r="TV304" i="22"/>
  <c r="YL8" i="22"/>
  <c r="YL85" i="22"/>
  <c r="YL264" i="22"/>
  <c r="TV294" i="22"/>
  <c r="TV198" i="22"/>
  <c r="YL61" i="22"/>
  <c r="TV196" i="22"/>
  <c r="TV183" i="22"/>
  <c r="YM241" i="22"/>
  <c r="YL65" i="22"/>
  <c r="YM235" i="22"/>
  <c r="YM91" i="22"/>
  <c r="YL87" i="22"/>
  <c r="YL158" i="22"/>
  <c r="UN284" i="22"/>
  <c r="TV320" i="22"/>
  <c r="YL72" i="22"/>
  <c r="TV200" i="22"/>
  <c r="YL20" i="22"/>
  <c r="YL206" i="22"/>
  <c r="YL6" i="22"/>
  <c r="YN82" i="22"/>
  <c r="TV197" i="22"/>
  <c r="TV181" i="22"/>
  <c r="YL244" i="22"/>
  <c r="YM146" i="22"/>
  <c r="YM247" i="22"/>
  <c r="YL271" i="22"/>
  <c r="YL171" i="22"/>
  <c r="TV299" i="22"/>
  <c r="YM123" i="22"/>
  <c r="TV311" i="22"/>
  <c r="TV219" i="22"/>
  <c r="TV174" i="22"/>
  <c r="YL213" i="22"/>
  <c r="YL27" i="22"/>
  <c r="YM210" i="22"/>
  <c r="TV186" i="22"/>
  <c r="YL56" i="22"/>
  <c r="UN129" i="22"/>
  <c r="YL19" i="22"/>
  <c r="YL7" i="22"/>
  <c r="YL54" i="22"/>
  <c r="YL187" i="22"/>
  <c r="YL117" i="22"/>
  <c r="YL152" i="22"/>
  <c r="TV195" i="22"/>
  <c r="YL103" i="22"/>
  <c r="TV224" i="22"/>
  <c r="YL55" i="22"/>
  <c r="TV307" i="22"/>
  <c r="YL270" i="22"/>
  <c r="YL10" i="22"/>
  <c r="YL253" i="22"/>
  <c r="YL259" i="22"/>
  <c r="YL263" i="22"/>
  <c r="YL156" i="22"/>
  <c r="UN291" i="22"/>
  <c r="YL75" i="22"/>
  <c r="TV221" i="22"/>
  <c r="UN290" i="22"/>
  <c r="UN292" i="22"/>
  <c r="TV293" i="22"/>
  <c r="YL28" i="22"/>
  <c r="UN135" i="22"/>
  <c r="TV194" i="22"/>
  <c r="UN215" i="22"/>
  <c r="YL168" i="22"/>
  <c r="UN143" i="22"/>
  <c r="TV180" i="22"/>
  <c r="YL214" i="22"/>
  <c r="YL252" i="22"/>
  <c r="TV182" i="22"/>
  <c r="YL162" i="22"/>
  <c r="YL74" i="22"/>
  <c r="UN134" i="22"/>
  <c r="TV236" i="22"/>
  <c r="YL157" i="22"/>
  <c r="UN138" i="22"/>
  <c r="UN127" i="22"/>
  <c r="TV300" i="22"/>
  <c r="YL151" i="22"/>
  <c r="YL43" i="22"/>
  <c r="TV296" i="22"/>
  <c r="YM42" i="22"/>
  <c r="TV173" i="22"/>
  <c r="UN139" i="22"/>
  <c r="UN287" i="22"/>
  <c r="TV305" i="22"/>
  <c r="TV172" i="22"/>
  <c r="YL205" i="22"/>
  <c r="YL148" i="22"/>
  <c r="TV220" i="22"/>
  <c r="YM106" i="22"/>
  <c r="UN142" i="22"/>
  <c r="YL24" i="22"/>
  <c r="UN285" i="22"/>
  <c r="YL248" i="22"/>
  <c r="YM204" i="22"/>
  <c r="TV228" i="22"/>
  <c r="YL76" i="22"/>
  <c r="UN132" i="22"/>
  <c r="TV230" i="22"/>
  <c r="UN289" i="22"/>
  <c r="TV315" i="22"/>
  <c r="YM36" i="22"/>
  <c r="YL268" i="22"/>
  <c r="YL25" i="22"/>
  <c r="YL237" i="22"/>
  <c r="TV240" i="22"/>
  <c r="YL66" i="22"/>
  <c r="UN130" i="22"/>
  <c r="YL21" i="22"/>
  <c r="UN282" i="22"/>
  <c r="TV193" i="22"/>
  <c r="YL147" i="22"/>
  <c r="YL176" i="22"/>
  <c r="TV312" i="22"/>
  <c r="TV232" i="22"/>
  <c r="YL245" i="22"/>
  <c r="YL12" i="22"/>
  <c r="YN73" i="22"/>
  <c r="YL211" i="22"/>
  <c r="YL48" i="22"/>
  <c r="YL154" i="22"/>
  <c r="TV223" i="22"/>
  <c r="TV322" i="22"/>
  <c r="YL29" i="22"/>
  <c r="YL238" i="22"/>
  <c r="YL115" i="22"/>
  <c r="TV227" i="22"/>
  <c r="YL26" i="22"/>
  <c r="YL160" i="22"/>
  <c r="YL188" i="22"/>
  <c r="TV316" i="22"/>
  <c r="UN144" i="22"/>
  <c r="TV234" i="22"/>
  <c r="YM161" i="22"/>
  <c r="YM79" i="22"/>
  <c r="TV278" i="22" l="1"/>
  <c r="TV276" i="22"/>
  <c r="TV280" i="22"/>
  <c r="TV274" i="22"/>
  <c r="TV277" i="22"/>
  <c r="TV275" i="22"/>
  <c r="TV279" i="22"/>
  <c r="TV243" i="22"/>
  <c r="YM89" i="22"/>
  <c r="YN97" i="22"/>
  <c r="YM90" i="22"/>
  <c r="YM165" i="22"/>
  <c r="YM109" i="22"/>
  <c r="YM257" i="22"/>
  <c r="YM96" i="22"/>
  <c r="YM113" i="22"/>
  <c r="YM211" i="22"/>
  <c r="YM205" i="22"/>
  <c r="UO291" i="22"/>
  <c r="YN79" i="22"/>
  <c r="TW316" i="22"/>
  <c r="TW227" i="22"/>
  <c r="YM48" i="22"/>
  <c r="YM12" i="22"/>
  <c r="YM176" i="22"/>
  <c r="YM21" i="22"/>
  <c r="YM237" i="22"/>
  <c r="TW315" i="22"/>
  <c r="UO132" i="22"/>
  <c r="YM24" i="22"/>
  <c r="UO287" i="22"/>
  <c r="UO127" i="22"/>
  <c r="YM162" i="22"/>
  <c r="YM214" i="22"/>
  <c r="TW293" i="22"/>
  <c r="YM75" i="22"/>
  <c r="TW307" i="22"/>
  <c r="YM103" i="22"/>
  <c r="YM54" i="22"/>
  <c r="YM56" i="22"/>
  <c r="TW311" i="22"/>
  <c r="YM244" i="22"/>
  <c r="YM6" i="22"/>
  <c r="YM87" i="22"/>
  <c r="YM264" i="22"/>
  <c r="YM126" i="22"/>
  <c r="TW314" i="22"/>
  <c r="YN261" i="22"/>
  <c r="YM45" i="22"/>
  <c r="YM255" i="22"/>
  <c r="YM262" i="22"/>
  <c r="YM266" i="22"/>
  <c r="YM25" i="22"/>
  <c r="YN123" i="22"/>
  <c r="TW181" i="22"/>
  <c r="YM206" i="22"/>
  <c r="TW320" i="22"/>
  <c r="YN241" i="22"/>
  <c r="YM85" i="22"/>
  <c r="TW178" i="22"/>
  <c r="YM13" i="22"/>
  <c r="YN201" i="22"/>
  <c r="YM149" i="22"/>
  <c r="YN32" i="22"/>
  <c r="YM258" i="22"/>
  <c r="TW192" i="22"/>
  <c r="YM92" i="22"/>
  <c r="YM110" i="22"/>
  <c r="YN101" i="22"/>
  <c r="TW302" i="22"/>
  <c r="YN80" i="22"/>
  <c r="YN121" i="22"/>
  <c r="YM254" i="22"/>
  <c r="UO141" i="22"/>
  <c r="UO140" i="22"/>
  <c r="UO218" i="22"/>
  <c r="YN53" i="22"/>
  <c r="YM170" i="22"/>
  <c r="TW310" i="22"/>
  <c r="YM212" i="22"/>
  <c r="YM95" i="22"/>
  <c r="YM58" i="22"/>
  <c r="UO131" i="22"/>
  <c r="YM81" i="22"/>
  <c r="YM111" i="22"/>
  <c r="YN163" i="22"/>
  <c r="TW185" i="22"/>
  <c r="YM112" i="22"/>
  <c r="YM118" i="22"/>
  <c r="YM17" i="22"/>
  <c r="YN273" i="22"/>
  <c r="YN161" i="22"/>
  <c r="UO130" i="22"/>
  <c r="UO139" i="22"/>
  <c r="TW194" i="22"/>
  <c r="YM253" i="22"/>
  <c r="YM7" i="22"/>
  <c r="YM271" i="22"/>
  <c r="YN91" i="22"/>
  <c r="YN319" i="22"/>
  <c r="YN88" i="22"/>
  <c r="TX298" i="22"/>
  <c r="TW303" i="22"/>
  <c r="YM57" i="22"/>
  <c r="TW179" i="22"/>
  <c r="YM52" i="22"/>
  <c r="YM99" i="22"/>
  <c r="YM202" i="22"/>
  <c r="YM35" i="22"/>
  <c r="YM64" i="22"/>
  <c r="YM245" i="22"/>
  <c r="UO142" i="22"/>
  <c r="YM55" i="22"/>
  <c r="YN106" i="22"/>
  <c r="TW173" i="22"/>
  <c r="YM157" i="22"/>
  <c r="TW182" i="22"/>
  <c r="UO135" i="22"/>
  <c r="YM156" i="22"/>
  <c r="YM117" i="22"/>
  <c r="YM19" i="22"/>
  <c r="YN247" i="22"/>
  <c r="YN235" i="22"/>
  <c r="TW198" i="22"/>
  <c r="YM62" i="22"/>
  <c r="YM116" i="22"/>
  <c r="YN120" i="22"/>
  <c r="UO136" i="22"/>
  <c r="TW199" i="22"/>
  <c r="YN100" i="22"/>
  <c r="UO216" i="22"/>
  <c r="YN68" i="22"/>
  <c r="YN208" i="22"/>
  <c r="YM94" i="22"/>
  <c r="YM119" i="22"/>
  <c r="TW309" i="22"/>
  <c r="YM114" i="22"/>
  <c r="UO288" i="22"/>
  <c r="YN38" i="22"/>
  <c r="YM93" i="22"/>
  <c r="YM84" i="22"/>
  <c r="YM159" i="22"/>
  <c r="YN177" i="22"/>
  <c r="YM207" i="22"/>
  <c r="UO286" i="22"/>
  <c r="YM267" i="22"/>
  <c r="YM98" i="22"/>
  <c r="YM166" i="22"/>
  <c r="TW184" i="22"/>
  <c r="TW295" i="22"/>
  <c r="TW226" i="22"/>
  <c r="YM40" i="22"/>
  <c r="YM18" i="22"/>
  <c r="UO289" i="22"/>
  <c r="YM43" i="22"/>
  <c r="UO292" i="22"/>
  <c r="TW223" i="22"/>
  <c r="TW193" i="22"/>
  <c r="YM268" i="22"/>
  <c r="TW228" i="22"/>
  <c r="TW172" i="22"/>
  <c r="YM151" i="22"/>
  <c r="YM74" i="22"/>
  <c r="UO143" i="22"/>
  <c r="UO290" i="22"/>
  <c r="YM10" i="22"/>
  <c r="YN210" i="22"/>
  <c r="TW174" i="22"/>
  <c r="TW299" i="22"/>
  <c r="TW197" i="22"/>
  <c r="YM20" i="22"/>
  <c r="UO284" i="22"/>
  <c r="TW183" i="22"/>
  <c r="YM8" i="22"/>
  <c r="UO217" i="22"/>
  <c r="YM251" i="22"/>
  <c r="TW191" i="22"/>
  <c r="YM49" i="22"/>
  <c r="YM60" i="22"/>
  <c r="YM37" i="22"/>
  <c r="TW239" i="22"/>
  <c r="YM169" i="22"/>
  <c r="YN124" i="22"/>
  <c r="YM15" i="22"/>
  <c r="YM147" i="22"/>
  <c r="UO138" i="22"/>
  <c r="TW186" i="22"/>
  <c r="YM160" i="22"/>
  <c r="TW232" i="22"/>
  <c r="UO144" i="22"/>
  <c r="YM238" i="22"/>
  <c r="YO73" i="22"/>
  <c r="TW312" i="22"/>
  <c r="UO282" i="22"/>
  <c r="TW240" i="22"/>
  <c r="YN204" i="22"/>
  <c r="UO285" i="22"/>
  <c r="TW220" i="22"/>
  <c r="TW305" i="22"/>
  <c r="TW236" i="22"/>
  <c r="YM252" i="22"/>
  <c r="YM28" i="22"/>
  <c r="YM263" i="22"/>
  <c r="TW224" i="22"/>
  <c r="TW195" i="22"/>
  <c r="YM187" i="22"/>
  <c r="UO129" i="22"/>
  <c r="YM27" i="22"/>
  <c r="TW219" i="22"/>
  <c r="YM171" i="22"/>
  <c r="TW200" i="22"/>
  <c r="TW196" i="22"/>
  <c r="YM44" i="22"/>
  <c r="YM107" i="22"/>
  <c r="YM256" i="22"/>
  <c r="YN83" i="22"/>
  <c r="YM102" i="22"/>
  <c r="TW190" i="22"/>
  <c r="YM209" i="22"/>
  <c r="YM63" i="22"/>
  <c r="YM71" i="22"/>
  <c r="YM250" i="22"/>
  <c r="YM16" i="22"/>
  <c r="TW301" i="22"/>
  <c r="YM14" i="22"/>
  <c r="UO283" i="22"/>
  <c r="YM31" i="22"/>
  <c r="YM155" i="22"/>
  <c r="YM249" i="22"/>
  <c r="TW306" i="22"/>
  <c r="YM51" i="22"/>
  <c r="YM9" i="22"/>
  <c r="YM5" i="22"/>
  <c r="YN50" i="22"/>
  <c r="YM242" i="22"/>
  <c r="YM22" i="22"/>
  <c r="YM11" i="22"/>
  <c r="YM77" i="22"/>
  <c r="YM86" i="22"/>
  <c r="UO133" i="22"/>
  <c r="YM23" i="22"/>
  <c r="YM153" i="22"/>
  <c r="YM246" i="22"/>
  <c r="UO137" i="22"/>
  <c r="YM122" i="22"/>
  <c r="YM70" i="22"/>
  <c r="YM167" i="22"/>
  <c r="YM108" i="22"/>
  <c r="YN104" i="22"/>
  <c r="YM203" i="22"/>
  <c r="TW189" i="22"/>
  <c r="YM260" i="22"/>
  <c r="YM34" i="22"/>
  <c r="TW322" i="22"/>
  <c r="YM248" i="22"/>
  <c r="TW180" i="22"/>
  <c r="TW234" i="22"/>
  <c r="YM26" i="22"/>
  <c r="YM154" i="22"/>
  <c r="YN36" i="22"/>
  <c r="TW230" i="22"/>
  <c r="YN42" i="22"/>
  <c r="TW300" i="22"/>
  <c r="YM168" i="22"/>
  <c r="TW221" i="22"/>
  <c r="YM270" i="22"/>
  <c r="YN146" i="22"/>
  <c r="YO82" i="22"/>
  <c r="YM158" i="22"/>
  <c r="YM65" i="22"/>
  <c r="TW294" i="22"/>
  <c r="TW304" i="22"/>
  <c r="YM145" i="22"/>
  <c r="YM188" i="22"/>
  <c r="YM76" i="22"/>
  <c r="UO134" i="22"/>
  <c r="YM115" i="22"/>
  <c r="YM66" i="22"/>
  <c r="YM29" i="22"/>
  <c r="YM148" i="22"/>
  <c r="TW296" i="22"/>
  <c r="UO215" i="22"/>
  <c r="YM259" i="22"/>
  <c r="YM152" i="22"/>
  <c r="YM213" i="22"/>
  <c r="YM72" i="22"/>
  <c r="YM61" i="22"/>
  <c r="YN265" i="22"/>
  <c r="YM164" i="22"/>
  <c r="TW225" i="22"/>
  <c r="YN105" i="22"/>
  <c r="TW308" i="22"/>
  <c r="YM30" i="22"/>
  <c r="YM59" i="22"/>
  <c r="TW297" i="22"/>
  <c r="YM78" i="22"/>
  <c r="YM41" i="22"/>
  <c r="YM46" i="22"/>
  <c r="YM150" i="22"/>
  <c r="YN269" i="22"/>
  <c r="TW231" i="22"/>
  <c r="YM69" i="22"/>
  <c r="TW313" i="22"/>
  <c r="TW321" i="22"/>
  <c r="TW317" i="22"/>
  <c r="TW229" i="22"/>
  <c r="YM272" i="22"/>
  <c r="TW233" i="22"/>
  <c r="TW175" i="22"/>
  <c r="UO128" i="22"/>
  <c r="YN67" i="22"/>
  <c r="TW222" i="22"/>
  <c r="YM33" i="22"/>
  <c r="YM39" i="22"/>
  <c r="YM47" i="22"/>
  <c r="YM125" i="22"/>
  <c r="UO281" i="22"/>
  <c r="TW274" i="22" l="1"/>
  <c r="TW280" i="22"/>
  <c r="TW279" i="22"/>
  <c r="TW275" i="22"/>
  <c r="TW276" i="22"/>
  <c r="TW277" i="22"/>
  <c r="TW278" i="22"/>
  <c r="TW243" i="22"/>
  <c r="YN89" i="22"/>
  <c r="YN90" i="22"/>
  <c r="YO97" i="22"/>
  <c r="YN165" i="22"/>
  <c r="YN109" i="22"/>
  <c r="YN113" i="22"/>
  <c r="YN96" i="22"/>
  <c r="YN257" i="22"/>
  <c r="UP128" i="22"/>
  <c r="YN125" i="22"/>
  <c r="TX313" i="22"/>
  <c r="YN41" i="22"/>
  <c r="YN213" i="22"/>
  <c r="YN29" i="22"/>
  <c r="TX221" i="22"/>
  <c r="YO42" i="22"/>
  <c r="YN122" i="22"/>
  <c r="YN11" i="22"/>
  <c r="YO50" i="22"/>
  <c r="YN31" i="22"/>
  <c r="YN63" i="22"/>
  <c r="TX196" i="22"/>
  <c r="TX224" i="22"/>
  <c r="YP73" i="22"/>
  <c r="YN15" i="22"/>
  <c r="TX191" i="22"/>
  <c r="TX299" i="22"/>
  <c r="YN151" i="22"/>
  <c r="TX226" i="22"/>
  <c r="UP286" i="22"/>
  <c r="UP288" i="22"/>
  <c r="YN116" i="22"/>
  <c r="YN52" i="22"/>
  <c r="TY298" i="22"/>
  <c r="UP139" i="22"/>
  <c r="TX185" i="22"/>
  <c r="YN81" i="22"/>
  <c r="UP218" i="22"/>
  <c r="YO101" i="22"/>
  <c r="YN258" i="22"/>
  <c r="YO241" i="22"/>
  <c r="YO123" i="22"/>
  <c r="TX311" i="22"/>
  <c r="YN47" i="22"/>
  <c r="TX229" i="22"/>
  <c r="YN78" i="22"/>
  <c r="YN152" i="22"/>
  <c r="YN66" i="22"/>
  <c r="TX304" i="22"/>
  <c r="YN168" i="22"/>
  <c r="YN108" i="22"/>
  <c r="UP133" i="22"/>
  <c r="YN5" i="22"/>
  <c r="YN16" i="22"/>
  <c r="YN256" i="22"/>
  <c r="UP129" i="22"/>
  <c r="TX305" i="22"/>
  <c r="YN238" i="22"/>
  <c r="YN37" i="22"/>
  <c r="UP284" i="22"/>
  <c r="UP290" i="22"/>
  <c r="YN268" i="22"/>
  <c r="YN18" i="22"/>
  <c r="YN98" i="22"/>
  <c r="YN93" i="22"/>
  <c r="TX199" i="22"/>
  <c r="YN156" i="22"/>
  <c r="UP142" i="22"/>
  <c r="TX179" i="22"/>
  <c r="YO88" i="22"/>
  <c r="UP130" i="22"/>
  <c r="UP131" i="22"/>
  <c r="YN110" i="22"/>
  <c r="YO32" i="22"/>
  <c r="TX320" i="22"/>
  <c r="YN25" i="22"/>
  <c r="YN87" i="22"/>
  <c r="YN56" i="22"/>
  <c r="YN75" i="22"/>
  <c r="UP127" i="22"/>
  <c r="TX315" i="22"/>
  <c r="YN12" i="22"/>
  <c r="YO79" i="22"/>
  <c r="TX175" i="22"/>
  <c r="YO269" i="22"/>
  <c r="YN61" i="22"/>
  <c r="TX296" i="22"/>
  <c r="YN76" i="22"/>
  <c r="YP82" i="22"/>
  <c r="TX230" i="22"/>
  <c r="TX180" i="22"/>
  <c r="YN260" i="22"/>
  <c r="UP137" i="22"/>
  <c r="YN22" i="22"/>
  <c r="UP283" i="22"/>
  <c r="YN209" i="22"/>
  <c r="TX200" i="22"/>
  <c r="YN263" i="22"/>
  <c r="TX240" i="22"/>
  <c r="TX186" i="22"/>
  <c r="YO124" i="22"/>
  <c r="YN251" i="22"/>
  <c r="TX174" i="22"/>
  <c r="TX172" i="22"/>
  <c r="UP292" i="22"/>
  <c r="TX295" i="22"/>
  <c r="YN207" i="22"/>
  <c r="YN114" i="22"/>
  <c r="YO208" i="22"/>
  <c r="YN62" i="22"/>
  <c r="YO247" i="22"/>
  <c r="TX173" i="22"/>
  <c r="YN35" i="22"/>
  <c r="YN7" i="22"/>
  <c r="YN118" i="22"/>
  <c r="YO163" i="22"/>
  <c r="TX310" i="22"/>
  <c r="YO121" i="22"/>
  <c r="TX178" i="22"/>
  <c r="TX314" i="22"/>
  <c r="TX222" i="22"/>
  <c r="TX233" i="22"/>
  <c r="TX225" i="22"/>
  <c r="YN259" i="22"/>
  <c r="YN115" i="22"/>
  <c r="TX294" i="22"/>
  <c r="YO146" i="22"/>
  <c r="YO36" i="22"/>
  <c r="YN248" i="22"/>
  <c r="YN167" i="22"/>
  <c r="YN86" i="22"/>
  <c r="YN9" i="22"/>
  <c r="TX190" i="22"/>
  <c r="YN171" i="22"/>
  <c r="YN28" i="22"/>
  <c r="UP282" i="22"/>
  <c r="UP138" i="22"/>
  <c r="YN60" i="22"/>
  <c r="YN20" i="22"/>
  <c r="YO210" i="22"/>
  <c r="TX193" i="22"/>
  <c r="YO177" i="22"/>
  <c r="YO38" i="22"/>
  <c r="UP136" i="22"/>
  <c r="YN19" i="22"/>
  <c r="YN245" i="22"/>
  <c r="YN57" i="22"/>
  <c r="YO319" i="22"/>
  <c r="YN112" i="22"/>
  <c r="YN58" i="22"/>
  <c r="UP140" i="22"/>
  <c r="YO80" i="22"/>
  <c r="YN149" i="22"/>
  <c r="YN206" i="22"/>
  <c r="YN255" i="22"/>
  <c r="YN126" i="22"/>
  <c r="YN54" i="22"/>
  <c r="TX293" i="22"/>
  <c r="UP287" i="22"/>
  <c r="YN237" i="22"/>
  <c r="YN48" i="22"/>
  <c r="UP291" i="22"/>
  <c r="UP281" i="22"/>
  <c r="YN39" i="22"/>
  <c r="YO67" i="22"/>
  <c r="TX317" i="22"/>
  <c r="YN150" i="22"/>
  <c r="YN30" i="22"/>
  <c r="YN72" i="22"/>
  <c r="YN148" i="22"/>
  <c r="YN188" i="22"/>
  <c r="TX189" i="22"/>
  <c r="YN246" i="22"/>
  <c r="YN249" i="22"/>
  <c r="YN250" i="22"/>
  <c r="YN107" i="22"/>
  <c r="YN187" i="22"/>
  <c r="TX220" i="22"/>
  <c r="UP144" i="22"/>
  <c r="YN169" i="22"/>
  <c r="UP217" i="22"/>
  <c r="UP143" i="22"/>
  <c r="YN43" i="22"/>
  <c r="TX184" i="22"/>
  <c r="TX309" i="22"/>
  <c r="YO68" i="22"/>
  <c r="UP135" i="22"/>
  <c r="YO106" i="22"/>
  <c r="YN202" i="22"/>
  <c r="YN253" i="22"/>
  <c r="YO161" i="22"/>
  <c r="YN111" i="22"/>
  <c r="YN170" i="22"/>
  <c r="YN92" i="22"/>
  <c r="YN85" i="22"/>
  <c r="YN266" i="22"/>
  <c r="YN6" i="22"/>
  <c r="YN69" i="22"/>
  <c r="TX297" i="22"/>
  <c r="YN164" i="22"/>
  <c r="UP215" i="22"/>
  <c r="YN145" i="22"/>
  <c r="YN270" i="22"/>
  <c r="YN154" i="22"/>
  <c r="TX322" i="22"/>
  <c r="YN70" i="22"/>
  <c r="YN77" i="22"/>
  <c r="YN51" i="22"/>
  <c r="YN14" i="22"/>
  <c r="YN44" i="22"/>
  <c r="TX195" i="22"/>
  <c r="UP285" i="22"/>
  <c r="TX232" i="22"/>
  <c r="YN8" i="22"/>
  <c r="TX228" i="22"/>
  <c r="UP289" i="22"/>
  <c r="YN166" i="22"/>
  <c r="YN159" i="22"/>
  <c r="YN119" i="22"/>
  <c r="TX198" i="22"/>
  <c r="TX182" i="22"/>
  <c r="YN64" i="22"/>
  <c r="TX303" i="22"/>
  <c r="YO91" i="22"/>
  <c r="UP141" i="22"/>
  <c r="TX192" i="22"/>
  <c r="YO201" i="22"/>
  <c r="TX181" i="22"/>
  <c r="YN45" i="22"/>
  <c r="YN244" i="22"/>
  <c r="YN103" i="22"/>
  <c r="YN214" i="22"/>
  <c r="YN24" i="22"/>
  <c r="YN21" i="22"/>
  <c r="TX227" i="22"/>
  <c r="YN205" i="22"/>
  <c r="YN272" i="22"/>
  <c r="YN46" i="22"/>
  <c r="TX308" i="22"/>
  <c r="YN65" i="22"/>
  <c r="TX300" i="22"/>
  <c r="TX234" i="22"/>
  <c r="YN203" i="22"/>
  <c r="YN153" i="22"/>
  <c r="YN242" i="22"/>
  <c r="YN155" i="22"/>
  <c r="YN71" i="22"/>
  <c r="YN102" i="22"/>
  <c r="TX219" i="22"/>
  <c r="YN252" i="22"/>
  <c r="TX312" i="22"/>
  <c r="YN147" i="22"/>
  <c r="YN49" i="22"/>
  <c r="TX197" i="22"/>
  <c r="YN74" i="22"/>
  <c r="TX223" i="22"/>
  <c r="YN40" i="22"/>
  <c r="YN267" i="22"/>
  <c r="UP216" i="22"/>
  <c r="YO120" i="22"/>
  <c r="YN117" i="22"/>
  <c r="YN55" i="22"/>
  <c r="YN99" i="22"/>
  <c r="TX194" i="22"/>
  <c r="YO273" i="22"/>
  <c r="YN95" i="22"/>
  <c r="YO53" i="22"/>
  <c r="TX302" i="22"/>
  <c r="YN264" i="22"/>
  <c r="TX321" i="22"/>
  <c r="YN33" i="22"/>
  <c r="TX231" i="22"/>
  <c r="YN59" i="22"/>
  <c r="YO105" i="22"/>
  <c r="YO265" i="22"/>
  <c r="UP134" i="22"/>
  <c r="YN158" i="22"/>
  <c r="YN26" i="22"/>
  <c r="YN34" i="22"/>
  <c r="YO104" i="22"/>
  <c r="YN23" i="22"/>
  <c r="TX306" i="22"/>
  <c r="TX301" i="22"/>
  <c r="YO83" i="22"/>
  <c r="YN27" i="22"/>
  <c r="TX236" i="22"/>
  <c r="YO204" i="22"/>
  <c r="YN160" i="22"/>
  <c r="TX239" i="22"/>
  <c r="TX183" i="22"/>
  <c r="YN10" i="22"/>
  <c r="YN84" i="22"/>
  <c r="YN94" i="22"/>
  <c r="YO100" i="22"/>
  <c r="YO235" i="22"/>
  <c r="YN157" i="22"/>
  <c r="YN271" i="22"/>
  <c r="YN17" i="22"/>
  <c r="YN212" i="22"/>
  <c r="YN254" i="22"/>
  <c r="YN13" i="22"/>
  <c r="YN262" i="22"/>
  <c r="YO261" i="22"/>
  <c r="TX307" i="22"/>
  <c r="YN162" i="22"/>
  <c r="UP132" i="22"/>
  <c r="YN176" i="22"/>
  <c r="TX316" i="22"/>
  <c r="YN211" i="22"/>
  <c r="TX275" i="22" l="1"/>
  <c r="TX278" i="22"/>
  <c r="TX279" i="22"/>
  <c r="TX277" i="22"/>
  <c r="TX280" i="22"/>
  <c r="TX276" i="22"/>
  <c r="TX274" i="22"/>
  <c r="TX243" i="22"/>
  <c r="YO89" i="22"/>
  <c r="YP97" i="22"/>
  <c r="YO90" i="22"/>
  <c r="YO165" i="22"/>
  <c r="YO109" i="22"/>
  <c r="YO257" i="22"/>
  <c r="YO96" i="22"/>
  <c r="YO113" i="22"/>
  <c r="YO176" i="22"/>
  <c r="YO160" i="22"/>
  <c r="YP235" i="22"/>
  <c r="YP100" i="22"/>
  <c r="TY239" i="22"/>
  <c r="YO23" i="22"/>
  <c r="YP105" i="22"/>
  <c r="YO33" i="22"/>
  <c r="TY302" i="22"/>
  <c r="YO117" i="22"/>
  <c r="TY197" i="22"/>
  <c r="YO155" i="22"/>
  <c r="TY234" i="22"/>
  <c r="YO205" i="22"/>
  <c r="YO64" i="22"/>
  <c r="YO159" i="22"/>
  <c r="UQ285" i="22"/>
  <c r="YO154" i="22"/>
  <c r="YO92" i="22"/>
  <c r="YO169" i="22"/>
  <c r="YO246" i="22"/>
  <c r="YO150" i="22"/>
  <c r="YP38" i="22"/>
  <c r="TY193" i="22"/>
  <c r="TY190" i="22"/>
  <c r="YO167" i="22"/>
  <c r="TY294" i="22"/>
  <c r="TY314" i="22"/>
  <c r="TY310" i="22"/>
  <c r="YO35" i="22"/>
  <c r="TY200" i="22"/>
  <c r="YP83" i="22"/>
  <c r="UQ134" i="22"/>
  <c r="TY321" i="22"/>
  <c r="YP120" i="22"/>
  <c r="YO49" i="22"/>
  <c r="TY300" i="22"/>
  <c r="TY227" i="22"/>
  <c r="TY181" i="22"/>
  <c r="TY182" i="22"/>
  <c r="YO8" i="22"/>
  <c r="YO77" i="22"/>
  <c r="YO270" i="22"/>
  <c r="YO164" i="22"/>
  <c r="YO6" i="22"/>
  <c r="YO170" i="22"/>
  <c r="YO202" i="22"/>
  <c r="UQ144" i="22"/>
  <c r="TY189" i="22"/>
  <c r="UQ291" i="22"/>
  <c r="YO206" i="22"/>
  <c r="YO245" i="22"/>
  <c r="YP210" i="22"/>
  <c r="YO115" i="22"/>
  <c r="YP163" i="22"/>
  <c r="TY173" i="22"/>
  <c r="YO114" i="22"/>
  <c r="TY172" i="22"/>
  <c r="TY186" i="22"/>
  <c r="YO260" i="22"/>
  <c r="YO76" i="22"/>
  <c r="YP269" i="22"/>
  <c r="YO12" i="22"/>
  <c r="YO56" i="22"/>
  <c r="TY320" i="22"/>
  <c r="UQ130" i="22"/>
  <c r="YO156" i="22"/>
  <c r="YO18" i="22"/>
  <c r="YO37" i="22"/>
  <c r="YO256" i="22"/>
  <c r="UQ133" i="22"/>
  <c r="TY304" i="22"/>
  <c r="YO78" i="22"/>
  <c r="YP123" i="22"/>
  <c r="UQ218" i="22"/>
  <c r="TZ298" i="22"/>
  <c r="YO116" i="22"/>
  <c r="YO15" i="22"/>
  <c r="YO63" i="22"/>
  <c r="YO122" i="22"/>
  <c r="TY313" i="22"/>
  <c r="YO254" i="22"/>
  <c r="YP104" i="22"/>
  <c r="YO59" i="22"/>
  <c r="YP53" i="22"/>
  <c r="TY194" i="22"/>
  <c r="YO40" i="22"/>
  <c r="TY219" i="22"/>
  <c r="YO242" i="22"/>
  <c r="TY308" i="22"/>
  <c r="YO103" i="22"/>
  <c r="YO166" i="22"/>
  <c r="TY195" i="22"/>
  <c r="YP68" i="22"/>
  <c r="YO250" i="22"/>
  <c r="YO148" i="22"/>
  <c r="TY317" i="22"/>
  <c r="TY293" i="22"/>
  <c r="YO58" i="22"/>
  <c r="YP177" i="22"/>
  <c r="UQ282" i="22"/>
  <c r="YO248" i="22"/>
  <c r="TY178" i="22"/>
  <c r="YO209" i="22"/>
  <c r="YP261" i="22"/>
  <c r="YO212" i="22"/>
  <c r="YO157" i="22"/>
  <c r="YO84" i="22"/>
  <c r="YO10" i="22"/>
  <c r="TY301" i="22"/>
  <c r="TY231" i="22"/>
  <c r="YO95" i="22"/>
  <c r="UQ216" i="22"/>
  <c r="YO147" i="22"/>
  <c r="YO153" i="22"/>
  <c r="YO46" i="22"/>
  <c r="YP201" i="22"/>
  <c r="TY198" i="22"/>
  <c r="YO44" i="22"/>
  <c r="YP106" i="22"/>
  <c r="TY309" i="22"/>
  <c r="UQ143" i="22"/>
  <c r="TY220" i="22"/>
  <c r="YO249" i="22"/>
  <c r="YO72" i="22"/>
  <c r="YO48" i="22"/>
  <c r="YO112" i="22"/>
  <c r="YP36" i="22"/>
  <c r="YO259" i="22"/>
  <c r="TY233" i="22"/>
  <c r="YP247" i="22"/>
  <c r="YO207" i="22"/>
  <c r="TY174" i="22"/>
  <c r="TY240" i="22"/>
  <c r="UQ283" i="22"/>
  <c r="TY180" i="22"/>
  <c r="TY296" i="22"/>
  <c r="TY315" i="22"/>
  <c r="YO87" i="22"/>
  <c r="YP32" i="22"/>
  <c r="YP88" i="22"/>
  <c r="TY199" i="22"/>
  <c r="YO268" i="22"/>
  <c r="YO238" i="22"/>
  <c r="YO16" i="22"/>
  <c r="YO108" i="22"/>
  <c r="YO66" i="22"/>
  <c r="TY229" i="22"/>
  <c r="YP241" i="22"/>
  <c r="YO81" i="22"/>
  <c r="YO52" i="22"/>
  <c r="UQ288" i="22"/>
  <c r="YO151" i="22"/>
  <c r="YQ73" i="22"/>
  <c r="YO31" i="22"/>
  <c r="YO29" i="22"/>
  <c r="YO94" i="22"/>
  <c r="UQ132" i="22"/>
  <c r="YP204" i="22"/>
  <c r="YO34" i="22"/>
  <c r="YO264" i="22"/>
  <c r="YO99" i="22"/>
  <c r="TY223" i="22"/>
  <c r="YO102" i="22"/>
  <c r="YO65" i="22"/>
  <c r="YO21" i="22"/>
  <c r="YO244" i="22"/>
  <c r="YP91" i="22"/>
  <c r="UQ289" i="22"/>
  <c r="YO70" i="22"/>
  <c r="YO145" i="22"/>
  <c r="TY297" i="22"/>
  <c r="YO266" i="22"/>
  <c r="YO111" i="22"/>
  <c r="YP67" i="22"/>
  <c r="YO54" i="22"/>
  <c r="YO149" i="22"/>
  <c r="YO19" i="22"/>
  <c r="YO20" i="22"/>
  <c r="YO28" i="22"/>
  <c r="YO9" i="22"/>
  <c r="YP121" i="22"/>
  <c r="YO118" i="22"/>
  <c r="YO162" i="22"/>
  <c r="TY306" i="22"/>
  <c r="YO74" i="22"/>
  <c r="YO71" i="22"/>
  <c r="YO24" i="22"/>
  <c r="TY192" i="22"/>
  <c r="YO119" i="22"/>
  <c r="TY322" i="22"/>
  <c r="YP161" i="22"/>
  <c r="UQ217" i="22"/>
  <c r="YO39" i="22"/>
  <c r="YO126" i="22"/>
  <c r="YP319" i="22"/>
  <c r="YO60" i="22"/>
  <c r="YO171" i="22"/>
  <c r="YO86" i="22"/>
  <c r="YP146" i="22"/>
  <c r="TY225" i="22"/>
  <c r="TY222" i="22"/>
  <c r="YO7" i="22"/>
  <c r="YO62" i="22"/>
  <c r="TY295" i="22"/>
  <c r="YO251" i="22"/>
  <c r="YO263" i="22"/>
  <c r="YO22" i="22"/>
  <c r="TY230" i="22"/>
  <c r="YO61" i="22"/>
  <c r="TY175" i="22"/>
  <c r="UQ127" i="22"/>
  <c r="YO110" i="22"/>
  <c r="TY179" i="22"/>
  <c r="YO93" i="22"/>
  <c r="UQ290" i="22"/>
  <c r="TY305" i="22"/>
  <c r="YO152" i="22"/>
  <c r="YO47" i="22"/>
  <c r="YO258" i="22"/>
  <c r="TY185" i="22"/>
  <c r="UQ286" i="22"/>
  <c r="TY299" i="22"/>
  <c r="TY224" i="22"/>
  <c r="YP50" i="22"/>
  <c r="YP42" i="22"/>
  <c r="YO213" i="22"/>
  <c r="YO125" i="22"/>
  <c r="YO262" i="22"/>
  <c r="YP265" i="22"/>
  <c r="YO55" i="22"/>
  <c r="TY312" i="22"/>
  <c r="YO203" i="22"/>
  <c r="YO272" i="22"/>
  <c r="YO45" i="22"/>
  <c r="TY303" i="22"/>
  <c r="TY228" i="22"/>
  <c r="TY232" i="22"/>
  <c r="YO14" i="22"/>
  <c r="YO69" i="22"/>
  <c r="YO85" i="22"/>
  <c r="UQ135" i="22"/>
  <c r="TY184" i="22"/>
  <c r="YO187" i="22"/>
  <c r="YO30" i="22"/>
  <c r="YO237" i="22"/>
  <c r="YP80" i="22"/>
  <c r="UQ136" i="22"/>
  <c r="YO211" i="22"/>
  <c r="YO17" i="22"/>
  <c r="TY183" i="22"/>
  <c r="TY236" i="22"/>
  <c r="YO26" i="22"/>
  <c r="TY316" i="22"/>
  <c r="TY307" i="22"/>
  <c r="YO13" i="22"/>
  <c r="YO271" i="22"/>
  <c r="YO27" i="22"/>
  <c r="YO158" i="22"/>
  <c r="YP273" i="22"/>
  <c r="YO267" i="22"/>
  <c r="YO252" i="22"/>
  <c r="YO214" i="22"/>
  <c r="UQ141" i="22"/>
  <c r="YO51" i="22"/>
  <c r="UQ215" i="22"/>
  <c r="YO253" i="22"/>
  <c r="YO43" i="22"/>
  <c r="YO107" i="22"/>
  <c r="YO188" i="22"/>
  <c r="UQ281" i="22"/>
  <c r="UQ287" i="22"/>
  <c r="YO255" i="22"/>
  <c r="UQ140" i="22"/>
  <c r="YO57" i="22"/>
  <c r="UQ138" i="22"/>
  <c r="YP208" i="22"/>
  <c r="UQ292" i="22"/>
  <c r="YP124" i="22"/>
  <c r="UQ137" i="22"/>
  <c r="YQ82" i="22"/>
  <c r="YP79" i="22"/>
  <c r="YO75" i="22"/>
  <c r="YO25" i="22"/>
  <c r="UQ131" i="22"/>
  <c r="UQ142" i="22"/>
  <c r="YO98" i="22"/>
  <c r="UQ284" i="22"/>
  <c r="UQ129" i="22"/>
  <c r="YO5" i="22"/>
  <c r="YO168" i="22"/>
  <c r="TY311" i="22"/>
  <c r="YP101" i="22"/>
  <c r="UQ139" i="22"/>
  <c r="TY226" i="22"/>
  <c r="TY191" i="22"/>
  <c r="TY196" i="22"/>
  <c r="YO11" i="22"/>
  <c r="TY221" i="22"/>
  <c r="YO41" i="22"/>
  <c r="UQ128" i="22"/>
  <c r="TY277" i="22" l="1"/>
  <c r="TY274" i="22"/>
  <c r="TY279" i="22"/>
  <c r="TY276" i="22"/>
  <c r="TY278" i="22"/>
  <c r="TY280" i="22"/>
  <c r="TY275" i="22"/>
  <c r="TY243" i="22"/>
  <c r="YP89" i="22"/>
  <c r="YP90" i="22"/>
  <c r="YQ97" i="22"/>
  <c r="YP165" i="22"/>
  <c r="YP109" i="22"/>
  <c r="YP113" i="22"/>
  <c r="YP96" i="22"/>
  <c r="YP257" i="22"/>
  <c r="YP5" i="22"/>
  <c r="YP57" i="22"/>
  <c r="YP253" i="22"/>
  <c r="YP267" i="22"/>
  <c r="TZ316" i="22"/>
  <c r="UR136" i="22"/>
  <c r="YP85" i="22"/>
  <c r="YP272" i="22"/>
  <c r="YP262" i="22"/>
  <c r="UR286" i="22"/>
  <c r="TZ305" i="22"/>
  <c r="YP61" i="22"/>
  <c r="TZ222" i="22"/>
  <c r="YP126" i="22"/>
  <c r="YQ161" i="22"/>
  <c r="YP19" i="22"/>
  <c r="YP111" i="22"/>
  <c r="YP244" i="22"/>
  <c r="YP81" i="22"/>
  <c r="TZ199" i="22"/>
  <c r="TZ240" i="22"/>
  <c r="YP48" i="22"/>
  <c r="YP44" i="22"/>
  <c r="TZ231" i="22"/>
  <c r="TZ178" i="22"/>
  <c r="YQ177" i="22"/>
  <c r="TZ195" i="22"/>
  <c r="TZ194" i="22"/>
  <c r="YP63" i="22"/>
  <c r="TZ304" i="22"/>
  <c r="YP56" i="22"/>
  <c r="TZ173" i="22"/>
  <c r="YQ210" i="22"/>
  <c r="YP6" i="22"/>
  <c r="TZ300" i="22"/>
  <c r="YP150" i="22"/>
  <c r="TZ221" i="22"/>
  <c r="UR131" i="22"/>
  <c r="UR140" i="22"/>
  <c r="UR215" i="22"/>
  <c r="YQ273" i="22"/>
  <c r="YP26" i="22"/>
  <c r="YP187" i="22"/>
  <c r="TZ228" i="22"/>
  <c r="TZ295" i="22"/>
  <c r="YP60" i="22"/>
  <c r="TZ322" i="22"/>
  <c r="TZ306" i="22"/>
  <c r="YP28" i="22"/>
  <c r="YP266" i="22"/>
  <c r="YP21" i="22"/>
  <c r="YQ204" i="22"/>
  <c r="YP151" i="22"/>
  <c r="YQ241" i="22"/>
  <c r="TZ296" i="22"/>
  <c r="YP259" i="22"/>
  <c r="UR143" i="22"/>
  <c r="YP147" i="22"/>
  <c r="YP212" i="22"/>
  <c r="YP58" i="22"/>
  <c r="YP166" i="22"/>
  <c r="TZ313" i="22"/>
  <c r="UR218" i="22"/>
  <c r="YP156" i="22"/>
  <c r="TZ186" i="22"/>
  <c r="YQ163" i="22"/>
  <c r="UR144" i="22"/>
  <c r="TZ182" i="22"/>
  <c r="YP49" i="22"/>
  <c r="YQ83" i="22"/>
  <c r="TZ190" i="22"/>
  <c r="YP246" i="22"/>
  <c r="YP64" i="22"/>
  <c r="YP155" i="22"/>
  <c r="YP33" i="22"/>
  <c r="YQ100" i="22"/>
  <c r="TZ311" i="22"/>
  <c r="UR292" i="22"/>
  <c r="YP188" i="22"/>
  <c r="YP214" i="22"/>
  <c r="YP271" i="22"/>
  <c r="YP211" i="22"/>
  <c r="YQ80" i="22"/>
  <c r="YP69" i="22"/>
  <c r="YP203" i="22"/>
  <c r="YQ50" i="22"/>
  <c r="YP152" i="22"/>
  <c r="UR290" i="22"/>
  <c r="TZ230" i="22"/>
  <c r="TZ225" i="22"/>
  <c r="YP39" i="22"/>
  <c r="YP149" i="22"/>
  <c r="YP99" i="22"/>
  <c r="YP29" i="22"/>
  <c r="YP16" i="22"/>
  <c r="YQ88" i="22"/>
  <c r="TZ174" i="22"/>
  <c r="YP72" i="22"/>
  <c r="TZ198" i="22"/>
  <c r="TZ301" i="22"/>
  <c r="YP250" i="22"/>
  <c r="YP242" i="22"/>
  <c r="YQ53" i="22"/>
  <c r="YP15" i="22"/>
  <c r="UR133" i="22"/>
  <c r="YP12" i="22"/>
  <c r="YP245" i="22"/>
  <c r="YP164" i="22"/>
  <c r="TZ314" i="22"/>
  <c r="YP41" i="22"/>
  <c r="UR129" i="22"/>
  <c r="YP25" i="22"/>
  <c r="YP255" i="22"/>
  <c r="YP51" i="22"/>
  <c r="YP158" i="22"/>
  <c r="TZ236" i="22"/>
  <c r="YP237" i="22"/>
  <c r="TZ303" i="22"/>
  <c r="TZ224" i="22"/>
  <c r="UR127" i="22"/>
  <c r="YP62" i="22"/>
  <c r="YQ146" i="22"/>
  <c r="YP71" i="22"/>
  <c r="YP118" i="22"/>
  <c r="YP54" i="22"/>
  <c r="UR289" i="22"/>
  <c r="YP264" i="22"/>
  <c r="TZ229" i="22"/>
  <c r="TZ180" i="22"/>
  <c r="YQ201" i="22"/>
  <c r="YP10" i="22"/>
  <c r="YQ261" i="22"/>
  <c r="TZ293" i="22"/>
  <c r="TZ219" i="22"/>
  <c r="YP256" i="22"/>
  <c r="TZ172" i="22"/>
  <c r="YP206" i="22"/>
  <c r="YP270" i="22"/>
  <c r="TZ181" i="22"/>
  <c r="YQ120" i="22"/>
  <c r="TZ200" i="22"/>
  <c r="TZ193" i="22"/>
  <c r="YP169" i="22"/>
  <c r="YP154" i="22"/>
  <c r="TZ197" i="22"/>
  <c r="YQ105" i="22"/>
  <c r="YQ235" i="22"/>
  <c r="TZ226" i="22"/>
  <c r="YP11" i="22"/>
  <c r="UR284" i="22"/>
  <c r="YR82" i="22"/>
  <c r="YQ208" i="22"/>
  <c r="YP107" i="22"/>
  <c r="YP13" i="22"/>
  <c r="TZ184" i="22"/>
  <c r="TZ312" i="22"/>
  <c r="YP125" i="22"/>
  <c r="TZ185" i="22"/>
  <c r="YP93" i="22"/>
  <c r="YP22" i="22"/>
  <c r="YP119" i="22"/>
  <c r="YP20" i="22"/>
  <c r="TZ297" i="22"/>
  <c r="YP65" i="22"/>
  <c r="UR132" i="22"/>
  <c r="UR288" i="22"/>
  <c r="YP238" i="22"/>
  <c r="YQ32" i="22"/>
  <c r="YP207" i="22"/>
  <c r="YQ36" i="22"/>
  <c r="TZ309" i="22"/>
  <c r="UR216" i="22"/>
  <c r="YP248" i="22"/>
  <c r="YP59" i="22"/>
  <c r="YQ123" i="22"/>
  <c r="UR130" i="22"/>
  <c r="YQ269" i="22"/>
  <c r="YP115" i="22"/>
  <c r="YP202" i="22"/>
  <c r="UR128" i="22"/>
  <c r="UR139" i="22"/>
  <c r="YP98" i="22"/>
  <c r="UR137" i="22"/>
  <c r="UR287" i="22"/>
  <c r="YP27" i="22"/>
  <c r="TZ183" i="22"/>
  <c r="UR135" i="22"/>
  <c r="YP45" i="22"/>
  <c r="YP213" i="22"/>
  <c r="YP258" i="22"/>
  <c r="TZ175" i="22"/>
  <c r="YP86" i="22"/>
  <c r="UR217" i="22"/>
  <c r="YP74" i="22"/>
  <c r="YQ121" i="22"/>
  <c r="YP145" i="22"/>
  <c r="YQ91" i="22"/>
  <c r="YP31" i="22"/>
  <c r="YP66" i="22"/>
  <c r="YP87" i="22"/>
  <c r="YQ247" i="22"/>
  <c r="YP112" i="22"/>
  <c r="YQ106" i="22"/>
  <c r="YP95" i="22"/>
  <c r="YP209" i="22"/>
  <c r="TZ317" i="22"/>
  <c r="YQ68" i="22"/>
  <c r="YP40" i="22"/>
  <c r="YQ104" i="22"/>
  <c r="YP116" i="22"/>
  <c r="YP37" i="22"/>
  <c r="YP76" i="22"/>
  <c r="YP170" i="22"/>
  <c r="TZ227" i="22"/>
  <c r="YP35" i="22"/>
  <c r="TZ294" i="22"/>
  <c r="UR285" i="22"/>
  <c r="YP205" i="22"/>
  <c r="YP117" i="22"/>
  <c r="YP23" i="22"/>
  <c r="YP160" i="22"/>
  <c r="TZ196" i="22"/>
  <c r="YP168" i="22"/>
  <c r="YP75" i="22"/>
  <c r="UR138" i="22"/>
  <c r="YP43" i="22"/>
  <c r="YP252" i="22"/>
  <c r="TZ307" i="22"/>
  <c r="YP30" i="22"/>
  <c r="YP14" i="22"/>
  <c r="YQ265" i="22"/>
  <c r="TZ299" i="22"/>
  <c r="TZ179" i="22"/>
  <c r="YP263" i="22"/>
  <c r="YP7" i="22"/>
  <c r="YQ319" i="22"/>
  <c r="TZ192" i="22"/>
  <c r="YP162" i="22"/>
  <c r="YQ67" i="22"/>
  <c r="YP102" i="22"/>
  <c r="YP94" i="22"/>
  <c r="YP52" i="22"/>
  <c r="YP268" i="22"/>
  <c r="UR283" i="22"/>
  <c r="YP249" i="22"/>
  <c r="YP46" i="22"/>
  <c r="YP84" i="22"/>
  <c r="UR282" i="22"/>
  <c r="YP103" i="22"/>
  <c r="YP122" i="22"/>
  <c r="YP78" i="22"/>
  <c r="TZ320" i="22"/>
  <c r="YP114" i="22"/>
  <c r="UR291" i="22"/>
  <c r="YP77" i="22"/>
  <c r="TZ321" i="22"/>
  <c r="YQ38" i="22"/>
  <c r="TZ191" i="22"/>
  <c r="YQ101" i="22"/>
  <c r="UR142" i="22"/>
  <c r="YQ79" i="22"/>
  <c r="YQ124" i="22"/>
  <c r="UR281" i="22"/>
  <c r="UR141" i="22"/>
  <c r="YP17" i="22"/>
  <c r="TZ232" i="22"/>
  <c r="YP55" i="22"/>
  <c r="YQ42" i="22"/>
  <c r="YP47" i="22"/>
  <c r="YP110" i="22"/>
  <c r="YP251" i="22"/>
  <c r="YP171" i="22"/>
  <c r="YP24" i="22"/>
  <c r="YP9" i="22"/>
  <c r="YP70" i="22"/>
  <c r="TZ223" i="22"/>
  <c r="YP34" i="22"/>
  <c r="YR73" i="22"/>
  <c r="YP108" i="22"/>
  <c r="TZ315" i="22"/>
  <c r="TZ233" i="22"/>
  <c r="TZ220" i="22"/>
  <c r="YP153" i="22"/>
  <c r="YP157" i="22"/>
  <c r="YP148" i="22"/>
  <c r="TZ308" i="22"/>
  <c r="YP254" i="22"/>
  <c r="UA298" i="22"/>
  <c r="YP18" i="22"/>
  <c r="YP260" i="22"/>
  <c r="TZ189" i="22"/>
  <c r="YP8" i="22"/>
  <c r="UR134" i="22"/>
  <c r="TZ310" i="22"/>
  <c r="YP167" i="22"/>
  <c r="YP92" i="22"/>
  <c r="YP159" i="22"/>
  <c r="TZ234" i="22"/>
  <c r="TZ302" i="22"/>
  <c r="TZ239" i="22"/>
  <c r="YP176" i="22"/>
  <c r="TZ276" i="22" l="1"/>
  <c r="TZ275" i="22"/>
  <c r="TZ279" i="22"/>
  <c r="TZ274" i="22"/>
  <c r="TZ280" i="22"/>
  <c r="TZ278" i="22"/>
  <c r="TZ277" i="22"/>
  <c r="TZ243" i="22"/>
  <c r="YQ89" i="22"/>
  <c r="YR97" i="22"/>
  <c r="YQ90" i="22"/>
  <c r="YQ165" i="22"/>
  <c r="YQ109" i="22"/>
  <c r="YQ257" i="22"/>
  <c r="YQ96" i="22"/>
  <c r="YQ113" i="22"/>
  <c r="YQ167" i="22"/>
  <c r="YQ70" i="22"/>
  <c r="YQ159" i="22"/>
  <c r="YQ18" i="22"/>
  <c r="YQ148" i="22"/>
  <c r="YQ34" i="22"/>
  <c r="UA232" i="22"/>
  <c r="UA239" i="22"/>
  <c r="YQ92" i="22"/>
  <c r="YQ8" i="22"/>
  <c r="YQ157" i="22"/>
  <c r="YR101" i="22"/>
  <c r="YQ77" i="22"/>
  <c r="YQ84" i="22"/>
  <c r="YQ268" i="22"/>
  <c r="YR319" i="22"/>
  <c r="YQ30" i="22"/>
  <c r="US138" i="22"/>
  <c r="US285" i="22"/>
  <c r="UA227" i="22"/>
  <c r="YQ37" i="22"/>
  <c r="YR106" i="22"/>
  <c r="YQ145" i="22"/>
  <c r="YQ86" i="22"/>
  <c r="YQ213" i="22"/>
  <c r="UA183" i="22"/>
  <c r="US137" i="22"/>
  <c r="US130" i="22"/>
  <c r="US288" i="22"/>
  <c r="YQ20" i="22"/>
  <c r="UA312" i="22"/>
  <c r="YQ13" i="22"/>
  <c r="UA226" i="22"/>
  <c r="YQ206" i="22"/>
  <c r="YQ54" i="22"/>
  <c r="YR124" i="22"/>
  <c r="UA191" i="22"/>
  <c r="YQ122" i="22"/>
  <c r="YQ46" i="22"/>
  <c r="YQ52" i="22"/>
  <c r="YQ7" i="22"/>
  <c r="YQ75" i="22"/>
  <c r="YR121" i="22"/>
  <c r="YQ45" i="22"/>
  <c r="YQ27" i="22"/>
  <c r="YQ98" i="22"/>
  <c r="YQ202" i="22"/>
  <c r="YR235" i="22"/>
  <c r="YQ154" i="22"/>
  <c r="YR201" i="22"/>
  <c r="YQ62" i="22"/>
  <c r="YQ158" i="22"/>
  <c r="YQ15" i="22"/>
  <c r="UA174" i="22"/>
  <c r="US290" i="22"/>
  <c r="YQ203" i="22"/>
  <c r="YQ271" i="22"/>
  <c r="UA311" i="22"/>
  <c r="YR83" i="22"/>
  <c r="YR163" i="22"/>
  <c r="UA313" i="22"/>
  <c r="YQ147" i="22"/>
  <c r="YR241" i="22"/>
  <c r="YQ266" i="22"/>
  <c r="YQ60" i="22"/>
  <c r="YR273" i="22"/>
  <c r="US131" i="22"/>
  <c r="YQ6" i="22"/>
  <c r="UA304" i="22"/>
  <c r="YR177" i="22"/>
  <c r="YQ48" i="22"/>
  <c r="YQ61" i="22"/>
  <c r="YQ272" i="22"/>
  <c r="YQ267" i="22"/>
  <c r="YQ108" i="22"/>
  <c r="YQ17" i="22"/>
  <c r="US291" i="22"/>
  <c r="YR265" i="22"/>
  <c r="UA307" i="22"/>
  <c r="YQ23" i="22"/>
  <c r="YQ170" i="22"/>
  <c r="YQ116" i="22"/>
  <c r="UA317" i="22"/>
  <c r="YQ112" i="22"/>
  <c r="YQ31" i="22"/>
  <c r="UA175" i="22"/>
  <c r="YR123" i="22"/>
  <c r="YQ248" i="22"/>
  <c r="YQ207" i="22"/>
  <c r="US132" i="22"/>
  <c r="YQ93" i="22"/>
  <c r="US284" i="22"/>
  <c r="YR120" i="22"/>
  <c r="UA172" i="22"/>
  <c r="YQ118" i="22"/>
  <c r="YQ164" i="22"/>
  <c r="YQ99" i="22"/>
  <c r="YQ64" i="22"/>
  <c r="YR42" i="22"/>
  <c r="YQ260" i="22"/>
  <c r="UA220" i="22"/>
  <c r="YQ9" i="22"/>
  <c r="YR38" i="22"/>
  <c r="YQ103" i="22"/>
  <c r="YQ94" i="22"/>
  <c r="YQ263" i="22"/>
  <c r="YQ252" i="22"/>
  <c r="YQ117" i="22"/>
  <c r="YR247" i="22"/>
  <c r="YQ74" i="22"/>
  <c r="US135" i="22"/>
  <c r="US139" i="22"/>
  <c r="YQ115" i="22"/>
  <c r="US216" i="22"/>
  <c r="YR105" i="22"/>
  <c r="YQ256" i="22"/>
  <c r="YQ264" i="22"/>
  <c r="YR53" i="22"/>
  <c r="UA301" i="22"/>
  <c r="YR88" i="22"/>
  <c r="YQ39" i="22"/>
  <c r="YQ69" i="22"/>
  <c r="YQ214" i="22"/>
  <c r="YR100" i="22"/>
  <c r="YQ49" i="22"/>
  <c r="UA186" i="22"/>
  <c r="YQ166" i="22"/>
  <c r="US143" i="22"/>
  <c r="YQ151" i="22"/>
  <c r="YQ28" i="22"/>
  <c r="UA295" i="22"/>
  <c r="UA228" i="22"/>
  <c r="US215" i="22"/>
  <c r="UA221" i="22"/>
  <c r="YR210" i="22"/>
  <c r="YQ63" i="22"/>
  <c r="UA178" i="22"/>
  <c r="UA240" i="22"/>
  <c r="YQ244" i="22"/>
  <c r="YR161" i="22"/>
  <c r="UA305" i="22"/>
  <c r="YQ85" i="22"/>
  <c r="YQ253" i="22"/>
  <c r="YQ254" i="22"/>
  <c r="YQ171" i="22"/>
  <c r="UA234" i="22"/>
  <c r="UA310" i="22"/>
  <c r="UA308" i="22"/>
  <c r="YS73" i="22"/>
  <c r="YQ251" i="22"/>
  <c r="YQ55" i="22"/>
  <c r="YR79" i="22"/>
  <c r="YQ114" i="22"/>
  <c r="YQ249" i="22"/>
  <c r="YQ162" i="22"/>
  <c r="YQ168" i="22"/>
  <c r="UA294" i="22"/>
  <c r="YR104" i="22"/>
  <c r="YQ209" i="22"/>
  <c r="YR32" i="22"/>
  <c r="YQ65" i="22"/>
  <c r="YQ119" i="22"/>
  <c r="UA185" i="22"/>
  <c r="UA184" i="22"/>
  <c r="YQ107" i="22"/>
  <c r="YQ169" i="22"/>
  <c r="UA181" i="22"/>
  <c r="UA293" i="22"/>
  <c r="YQ71" i="22"/>
  <c r="US127" i="22"/>
  <c r="UA303" i="22"/>
  <c r="YQ51" i="22"/>
  <c r="US129" i="22"/>
  <c r="YQ245" i="22"/>
  <c r="YQ152" i="22"/>
  <c r="UA189" i="22"/>
  <c r="US134" i="22"/>
  <c r="UA233" i="22"/>
  <c r="YQ110" i="22"/>
  <c r="US142" i="22"/>
  <c r="UA320" i="22"/>
  <c r="US283" i="22"/>
  <c r="UA192" i="22"/>
  <c r="YQ14" i="22"/>
  <c r="UA196" i="22"/>
  <c r="YQ35" i="22"/>
  <c r="YQ76" i="22"/>
  <c r="YQ40" i="22"/>
  <c r="YQ95" i="22"/>
  <c r="YQ87" i="22"/>
  <c r="US287" i="22"/>
  <c r="US128" i="22"/>
  <c r="YQ59" i="22"/>
  <c r="YQ238" i="22"/>
  <c r="UA297" i="22"/>
  <c r="YQ125" i="22"/>
  <c r="YR261" i="22"/>
  <c r="US289" i="22"/>
  <c r="YQ255" i="22"/>
  <c r="YQ41" i="22"/>
  <c r="YQ12" i="22"/>
  <c r="YQ242" i="22"/>
  <c r="UA198" i="22"/>
  <c r="YQ16" i="22"/>
  <c r="YQ149" i="22"/>
  <c r="YR50" i="22"/>
  <c r="YR80" i="22"/>
  <c r="YQ188" i="22"/>
  <c r="YQ33" i="22"/>
  <c r="YQ246" i="22"/>
  <c r="UA182" i="22"/>
  <c r="YQ156" i="22"/>
  <c r="YQ58" i="22"/>
  <c r="YQ259" i="22"/>
  <c r="YR204" i="22"/>
  <c r="UA306" i="22"/>
  <c r="YQ187" i="22"/>
  <c r="US140" i="22"/>
  <c r="YQ150" i="22"/>
  <c r="UA173" i="22"/>
  <c r="UA194" i="22"/>
  <c r="UA231" i="22"/>
  <c r="UA199" i="22"/>
  <c r="YQ111" i="22"/>
  <c r="YQ126" i="22"/>
  <c r="US286" i="22"/>
  <c r="US136" i="22"/>
  <c r="YQ57" i="22"/>
  <c r="US141" i="22"/>
  <c r="UA321" i="22"/>
  <c r="US282" i="22"/>
  <c r="YQ102" i="22"/>
  <c r="UA179" i="22"/>
  <c r="YQ43" i="22"/>
  <c r="YQ205" i="22"/>
  <c r="YR91" i="22"/>
  <c r="US217" i="22"/>
  <c r="YQ258" i="22"/>
  <c r="YR269" i="22"/>
  <c r="UA309" i="22"/>
  <c r="YR208" i="22"/>
  <c r="YQ11" i="22"/>
  <c r="UA197" i="22"/>
  <c r="UA193" i="22"/>
  <c r="YQ270" i="22"/>
  <c r="UA180" i="22"/>
  <c r="YQ237" i="22"/>
  <c r="UA225" i="22"/>
  <c r="UA302" i="22"/>
  <c r="YQ153" i="22"/>
  <c r="YQ176" i="22"/>
  <c r="UB298" i="22"/>
  <c r="UA315" i="22"/>
  <c r="UA223" i="22"/>
  <c r="YQ24" i="22"/>
  <c r="YQ47" i="22"/>
  <c r="US281" i="22"/>
  <c r="YQ78" i="22"/>
  <c r="YR67" i="22"/>
  <c r="UA299" i="22"/>
  <c r="YQ160" i="22"/>
  <c r="YR68" i="22"/>
  <c r="YQ66" i="22"/>
  <c r="YR36" i="22"/>
  <c r="YQ22" i="22"/>
  <c r="YS82" i="22"/>
  <c r="UA200" i="22"/>
  <c r="UA219" i="22"/>
  <c r="YQ10" i="22"/>
  <c r="UA229" i="22"/>
  <c r="YR146" i="22"/>
  <c r="UA224" i="22"/>
  <c r="UA236" i="22"/>
  <c r="YQ25" i="22"/>
  <c r="UA314" i="22"/>
  <c r="US133" i="22"/>
  <c r="YQ250" i="22"/>
  <c r="YQ72" i="22"/>
  <c r="YQ29" i="22"/>
  <c r="UA230" i="22"/>
  <c r="YQ211" i="22"/>
  <c r="US292" i="22"/>
  <c r="YQ155" i="22"/>
  <c r="UA190" i="22"/>
  <c r="US144" i="22"/>
  <c r="US218" i="22"/>
  <c r="YQ212" i="22"/>
  <c r="UA296" i="22"/>
  <c r="YQ21" i="22"/>
  <c r="UA322" i="22"/>
  <c r="YQ26" i="22"/>
  <c r="UA300" i="22"/>
  <c r="YQ56" i="22"/>
  <c r="UA195" i="22"/>
  <c r="YQ44" i="22"/>
  <c r="YQ81" i="22"/>
  <c r="YQ19" i="22"/>
  <c r="UA222" i="22"/>
  <c r="YQ262" i="22"/>
  <c r="UA316" i="22"/>
  <c r="YQ5" i="22"/>
  <c r="UA274" i="22" l="1"/>
  <c r="UA277" i="22"/>
  <c r="UA279" i="22"/>
  <c r="UA278" i="22"/>
  <c r="UA275" i="22"/>
  <c r="UA280" i="22"/>
  <c r="UA276" i="22"/>
  <c r="UA243" i="22"/>
  <c r="YR89" i="22"/>
  <c r="YR90" i="22"/>
  <c r="YS97" i="22"/>
  <c r="YR165" i="22"/>
  <c r="YR109" i="22"/>
  <c r="YR113" i="22"/>
  <c r="YR96" i="22"/>
  <c r="YR257" i="22"/>
  <c r="YR81" i="22"/>
  <c r="UB322" i="22"/>
  <c r="UT292" i="22"/>
  <c r="UT133" i="22"/>
  <c r="UB219" i="22"/>
  <c r="YS36" i="22"/>
  <c r="UB302" i="22"/>
  <c r="UB197" i="22"/>
  <c r="YR205" i="22"/>
  <c r="YR57" i="22"/>
  <c r="UB173" i="22"/>
  <c r="YR58" i="22"/>
  <c r="YR149" i="22"/>
  <c r="UT289" i="22"/>
  <c r="UT128" i="22"/>
  <c r="UB196" i="22"/>
  <c r="UT134" i="22"/>
  <c r="YR71" i="22"/>
  <c r="UB185" i="22"/>
  <c r="YR249" i="22"/>
  <c r="UB234" i="22"/>
  <c r="UB240" i="22"/>
  <c r="YR28" i="22"/>
  <c r="YR214" i="22"/>
  <c r="YS88" i="22"/>
  <c r="YR115" i="22"/>
  <c r="YR252" i="22"/>
  <c r="YS38" i="22"/>
  <c r="YS123" i="22"/>
  <c r="YR23" i="22"/>
  <c r="YR61" i="22"/>
  <c r="YS273" i="22"/>
  <c r="YS83" i="22"/>
  <c r="YR158" i="22"/>
  <c r="YS235" i="22"/>
  <c r="YR7" i="22"/>
  <c r="YR206" i="22"/>
  <c r="YR213" i="22"/>
  <c r="YR44" i="22"/>
  <c r="UT144" i="22"/>
  <c r="YR29" i="22"/>
  <c r="UB200" i="22"/>
  <c r="YR47" i="22"/>
  <c r="UC298" i="22"/>
  <c r="YR258" i="22"/>
  <c r="UB321" i="22"/>
  <c r="UB199" i="22"/>
  <c r="UB306" i="22"/>
  <c r="YR188" i="22"/>
  <c r="YR41" i="22"/>
  <c r="YS261" i="22"/>
  <c r="UT287" i="22"/>
  <c r="YR14" i="22"/>
  <c r="UB189" i="22"/>
  <c r="YR168" i="22"/>
  <c r="YT73" i="22"/>
  <c r="UB305" i="22"/>
  <c r="UT215" i="22"/>
  <c r="YR49" i="22"/>
  <c r="UB301" i="22"/>
  <c r="YS105" i="22"/>
  <c r="YR263" i="22"/>
  <c r="YR164" i="22"/>
  <c r="UT284" i="22"/>
  <c r="UB175" i="22"/>
  <c r="UB307" i="22"/>
  <c r="UB311" i="22"/>
  <c r="YR62" i="22"/>
  <c r="YR45" i="22"/>
  <c r="YR20" i="22"/>
  <c r="YR86" i="22"/>
  <c r="UB227" i="22"/>
  <c r="YS319" i="22"/>
  <c r="YS101" i="22"/>
  <c r="UB239" i="22"/>
  <c r="YR18" i="22"/>
  <c r="YR262" i="22"/>
  <c r="YR21" i="22"/>
  <c r="YR211" i="22"/>
  <c r="UB314" i="22"/>
  <c r="YS146" i="22"/>
  <c r="YR66" i="22"/>
  <c r="YS67" i="22"/>
  <c r="UB225" i="22"/>
  <c r="YR11" i="22"/>
  <c r="YR43" i="22"/>
  <c r="UT136" i="22"/>
  <c r="YR150" i="22"/>
  <c r="YR156" i="22"/>
  <c r="YR16" i="22"/>
  <c r="UB297" i="22"/>
  <c r="YR40" i="22"/>
  <c r="UT142" i="22"/>
  <c r="YR51" i="22"/>
  <c r="YR119" i="22"/>
  <c r="YR114" i="22"/>
  <c r="YR171" i="22"/>
  <c r="UB178" i="22"/>
  <c r="YR151" i="22"/>
  <c r="YR69" i="22"/>
  <c r="UT139" i="22"/>
  <c r="YS247" i="22"/>
  <c r="YS42" i="22"/>
  <c r="UT132" i="22"/>
  <c r="YR116" i="22"/>
  <c r="YR108" i="22"/>
  <c r="UB304" i="22"/>
  <c r="YR147" i="22"/>
  <c r="UB191" i="22"/>
  <c r="UB222" i="22"/>
  <c r="YR26" i="22"/>
  <c r="UB190" i="22"/>
  <c r="YR72" i="22"/>
  <c r="UB229" i="22"/>
  <c r="YR78" i="22"/>
  <c r="YR176" i="22"/>
  <c r="YR270" i="22"/>
  <c r="YS208" i="22"/>
  <c r="UB179" i="22"/>
  <c r="UT286" i="22"/>
  <c r="UT140" i="22"/>
  <c r="YS204" i="22"/>
  <c r="UB198" i="22"/>
  <c r="YR76" i="22"/>
  <c r="YR110" i="22"/>
  <c r="UB303" i="22"/>
  <c r="YR107" i="22"/>
  <c r="YR209" i="22"/>
  <c r="YS79" i="22"/>
  <c r="YR254" i="22"/>
  <c r="YS161" i="22"/>
  <c r="UB228" i="22"/>
  <c r="UT216" i="22"/>
  <c r="YR9" i="22"/>
  <c r="YR207" i="22"/>
  <c r="YR170" i="22"/>
  <c r="YS265" i="22"/>
  <c r="YR60" i="22"/>
  <c r="YR271" i="22"/>
  <c r="YS201" i="22"/>
  <c r="YR52" i="22"/>
  <c r="UB226" i="22"/>
  <c r="UT288" i="22"/>
  <c r="YR145" i="22"/>
  <c r="UT285" i="22"/>
  <c r="YR268" i="22"/>
  <c r="YR157" i="22"/>
  <c r="UB232" i="22"/>
  <c r="YR159" i="22"/>
  <c r="YR19" i="22"/>
  <c r="UB195" i="22"/>
  <c r="UB296" i="22"/>
  <c r="YR25" i="22"/>
  <c r="YT82" i="22"/>
  <c r="YS68" i="22"/>
  <c r="YR24" i="22"/>
  <c r="YR237" i="22"/>
  <c r="UT217" i="22"/>
  <c r="UT141" i="22"/>
  <c r="UB231" i="22"/>
  <c r="UB182" i="22"/>
  <c r="YS80" i="22"/>
  <c r="YR255" i="22"/>
  <c r="YR238" i="22"/>
  <c r="UB192" i="22"/>
  <c r="YR152" i="22"/>
  <c r="UB293" i="22"/>
  <c r="YR65" i="22"/>
  <c r="UB308" i="22"/>
  <c r="YR63" i="22"/>
  <c r="UT143" i="22"/>
  <c r="YR39" i="22"/>
  <c r="YS53" i="22"/>
  <c r="YR94" i="22"/>
  <c r="YR64" i="22"/>
  <c r="YR31" i="22"/>
  <c r="YR267" i="22"/>
  <c r="YR6" i="22"/>
  <c r="UB313" i="22"/>
  <c r="UB174" i="22"/>
  <c r="YR202" i="22"/>
  <c r="YS121" i="22"/>
  <c r="YS124" i="22"/>
  <c r="UT137" i="22"/>
  <c r="YR5" i="22"/>
  <c r="YR155" i="22"/>
  <c r="YR250" i="22"/>
  <c r="YR10" i="22"/>
  <c r="YR160" i="22"/>
  <c r="UB223" i="22"/>
  <c r="UB193" i="22"/>
  <c r="YS91" i="22"/>
  <c r="YR102" i="22"/>
  <c r="UB194" i="22"/>
  <c r="YR259" i="22"/>
  <c r="YR242" i="22"/>
  <c r="YR125" i="22"/>
  <c r="YR87" i="22"/>
  <c r="UT283" i="22"/>
  <c r="YR245" i="22"/>
  <c r="UB181" i="22"/>
  <c r="YR162" i="22"/>
  <c r="UB310" i="22"/>
  <c r="YR244" i="22"/>
  <c r="YS210" i="22"/>
  <c r="YR166" i="22"/>
  <c r="YS100" i="22"/>
  <c r="YR264" i="22"/>
  <c r="UT135" i="22"/>
  <c r="YR103" i="22"/>
  <c r="YR93" i="22"/>
  <c r="YR112" i="22"/>
  <c r="UT291" i="22"/>
  <c r="YR48" i="22"/>
  <c r="YR266" i="22"/>
  <c r="YS163" i="22"/>
  <c r="YR15" i="22"/>
  <c r="YR98" i="22"/>
  <c r="YR75" i="22"/>
  <c r="YR46" i="22"/>
  <c r="YR13" i="22"/>
  <c r="UB183" i="22"/>
  <c r="YS106" i="22"/>
  <c r="UT138" i="22"/>
  <c r="YR84" i="22"/>
  <c r="YR8" i="22"/>
  <c r="YR34" i="22"/>
  <c r="YR70" i="22"/>
  <c r="YR56" i="22"/>
  <c r="YR212" i="22"/>
  <c r="UB230" i="22"/>
  <c r="UB236" i="22"/>
  <c r="YR22" i="22"/>
  <c r="UT281" i="22"/>
  <c r="YR153" i="22"/>
  <c r="UB309" i="22"/>
  <c r="YR126" i="22"/>
  <c r="YR187" i="22"/>
  <c r="YR246" i="22"/>
  <c r="YS50" i="22"/>
  <c r="YR59" i="22"/>
  <c r="YR35" i="22"/>
  <c r="UB233" i="22"/>
  <c r="UT127" i="22"/>
  <c r="UB184" i="22"/>
  <c r="YS32" i="22"/>
  <c r="YS104" i="22"/>
  <c r="YR55" i="22"/>
  <c r="YR253" i="22"/>
  <c r="UB295" i="22"/>
  <c r="YR117" i="22"/>
  <c r="UB220" i="22"/>
  <c r="YR99" i="22"/>
  <c r="UB172" i="22"/>
  <c r="YR248" i="22"/>
  <c r="YR272" i="22"/>
  <c r="UT131" i="22"/>
  <c r="YR203" i="22"/>
  <c r="YR154" i="22"/>
  <c r="YR54" i="22"/>
  <c r="UB316" i="22"/>
  <c r="UB300" i="22"/>
  <c r="UT218" i="22"/>
  <c r="UB224" i="22"/>
  <c r="UB299" i="22"/>
  <c r="UB315" i="22"/>
  <c r="UB180" i="22"/>
  <c r="YS269" i="22"/>
  <c r="UT282" i="22"/>
  <c r="YR111" i="22"/>
  <c r="YR33" i="22"/>
  <c r="YR12" i="22"/>
  <c r="YR95" i="22"/>
  <c r="UB320" i="22"/>
  <c r="UT129" i="22"/>
  <c r="YR169" i="22"/>
  <c r="UB294" i="22"/>
  <c r="YR251" i="22"/>
  <c r="YR85" i="22"/>
  <c r="UB221" i="22"/>
  <c r="UB186" i="22"/>
  <c r="YR256" i="22"/>
  <c r="YR74" i="22"/>
  <c r="YR260" i="22"/>
  <c r="YR118" i="22"/>
  <c r="YS120" i="22"/>
  <c r="UB317" i="22"/>
  <c r="YR17" i="22"/>
  <c r="YS177" i="22"/>
  <c r="YS241" i="22"/>
  <c r="UT290" i="22"/>
  <c r="YR27" i="22"/>
  <c r="YR122" i="22"/>
  <c r="UB312" i="22"/>
  <c r="UT130" i="22"/>
  <c r="YR37" i="22"/>
  <c r="YR30" i="22"/>
  <c r="YR77" i="22"/>
  <c r="YR92" i="22"/>
  <c r="YR148" i="22"/>
  <c r="YR167" i="22"/>
  <c r="UB278" i="22" l="1"/>
  <c r="UB276" i="22"/>
  <c r="UB279" i="22"/>
  <c r="UB280" i="22"/>
  <c r="UB277" i="22"/>
  <c r="UB275" i="22"/>
  <c r="UB274" i="22"/>
  <c r="UB243" i="22"/>
  <c r="YS89" i="22"/>
  <c r="YT97" i="22"/>
  <c r="YS90" i="22"/>
  <c r="YS165" i="22"/>
  <c r="YS109" i="22"/>
  <c r="YS257" i="22"/>
  <c r="YS96" i="22"/>
  <c r="YS113" i="22"/>
  <c r="YS17" i="22"/>
  <c r="YT32" i="22"/>
  <c r="YS246" i="22"/>
  <c r="YS153" i="22"/>
  <c r="YT106" i="22"/>
  <c r="YS46" i="22"/>
  <c r="YT210" i="22"/>
  <c r="UC181" i="22"/>
  <c r="YS125" i="22"/>
  <c r="UU137" i="22"/>
  <c r="UC174" i="22"/>
  <c r="YS63" i="22"/>
  <c r="YS238" i="22"/>
  <c r="YS24" i="22"/>
  <c r="YS159" i="22"/>
  <c r="YS52" i="22"/>
  <c r="UU216" i="22"/>
  <c r="UC303" i="22"/>
  <c r="UC179" i="22"/>
  <c r="YS26" i="22"/>
  <c r="UU132" i="22"/>
  <c r="UC297" i="22"/>
  <c r="YS27" i="22"/>
  <c r="UC317" i="22"/>
  <c r="YS12" i="22"/>
  <c r="UC300" i="22"/>
  <c r="YS117" i="22"/>
  <c r="UC184" i="22"/>
  <c r="YS187" i="22"/>
  <c r="YS212" i="22"/>
  <c r="UC183" i="22"/>
  <c r="YS75" i="22"/>
  <c r="YS93" i="22"/>
  <c r="YS245" i="22"/>
  <c r="YS102" i="22"/>
  <c r="YS155" i="22"/>
  <c r="YT53" i="22"/>
  <c r="YT68" i="22"/>
  <c r="UC296" i="22"/>
  <c r="UC232" i="22"/>
  <c r="YS145" i="22"/>
  <c r="YT265" i="22"/>
  <c r="YT79" i="22"/>
  <c r="YS110" i="22"/>
  <c r="YT204" i="22"/>
  <c r="YT208" i="22"/>
  <c r="UC229" i="22"/>
  <c r="UC222" i="22"/>
  <c r="UC304" i="22"/>
  <c r="UU139" i="22"/>
  <c r="YS171" i="22"/>
  <c r="YS51" i="22"/>
  <c r="YS16" i="22"/>
  <c r="YS43" i="22"/>
  <c r="YS66" i="22"/>
  <c r="YS21" i="22"/>
  <c r="YT101" i="22"/>
  <c r="YS45" i="22"/>
  <c r="UU284" i="22"/>
  <c r="UC301" i="22"/>
  <c r="YU73" i="22"/>
  <c r="UC189" i="22"/>
  <c r="YS41" i="22"/>
  <c r="UC321" i="22"/>
  <c r="YS47" i="22"/>
  <c r="YS7" i="22"/>
  <c r="YT273" i="22"/>
  <c r="YS115" i="22"/>
  <c r="UC240" i="22"/>
  <c r="UC185" i="22"/>
  <c r="UU128" i="22"/>
  <c r="UC173" i="22"/>
  <c r="UC302" i="22"/>
  <c r="UU133" i="22"/>
  <c r="UC221" i="22"/>
  <c r="UU290" i="22"/>
  <c r="UU129" i="22"/>
  <c r="UU282" i="22"/>
  <c r="YS203" i="22"/>
  <c r="YS248" i="22"/>
  <c r="YS253" i="22"/>
  <c r="YS59" i="22"/>
  <c r="UU281" i="22"/>
  <c r="YS8" i="22"/>
  <c r="YS266" i="22"/>
  <c r="YS264" i="22"/>
  <c r="YS244" i="22"/>
  <c r="YS242" i="22"/>
  <c r="UC223" i="22"/>
  <c r="YT124" i="22"/>
  <c r="UC313" i="22"/>
  <c r="UC308" i="22"/>
  <c r="YS152" i="22"/>
  <c r="YS255" i="22"/>
  <c r="UU141" i="22"/>
  <c r="YT201" i="22"/>
  <c r="YS169" i="22"/>
  <c r="YS92" i="22"/>
  <c r="YS74" i="22"/>
  <c r="UC312" i="22"/>
  <c r="YT269" i="22"/>
  <c r="UU131" i="22"/>
  <c r="UU127" i="22"/>
  <c r="YS126" i="22"/>
  <c r="YS56" i="22"/>
  <c r="YS48" i="22"/>
  <c r="YT91" i="22"/>
  <c r="YT121" i="22"/>
  <c r="YS6" i="22"/>
  <c r="YS64" i="22"/>
  <c r="YS39" i="22"/>
  <c r="UC192" i="22"/>
  <c r="UU217" i="22"/>
  <c r="YU82" i="22"/>
  <c r="UC195" i="22"/>
  <c r="YS157" i="22"/>
  <c r="UU288" i="22"/>
  <c r="YS271" i="22"/>
  <c r="YS170" i="22"/>
  <c r="YS9" i="22"/>
  <c r="UC228" i="22"/>
  <c r="YS209" i="22"/>
  <c r="YS76" i="22"/>
  <c r="UU140" i="22"/>
  <c r="YS270" i="22"/>
  <c r="YS72" i="22"/>
  <c r="UC191" i="22"/>
  <c r="YS108" i="22"/>
  <c r="YT42" i="22"/>
  <c r="YS69" i="22"/>
  <c r="YS114" i="22"/>
  <c r="UU142" i="22"/>
  <c r="YS156" i="22"/>
  <c r="YS11" i="22"/>
  <c r="YT146" i="22"/>
  <c r="YS262" i="22"/>
  <c r="YT319" i="22"/>
  <c r="YS20" i="22"/>
  <c r="YS164" i="22"/>
  <c r="YS49" i="22"/>
  <c r="YS168" i="22"/>
  <c r="YS14" i="22"/>
  <c r="YS188" i="22"/>
  <c r="YS258" i="22"/>
  <c r="UC200" i="22"/>
  <c r="YS44" i="22"/>
  <c r="YT235" i="22"/>
  <c r="YS61" i="22"/>
  <c r="YT88" i="22"/>
  <c r="UC234" i="22"/>
  <c r="YS71" i="22"/>
  <c r="UU289" i="22"/>
  <c r="YS57" i="22"/>
  <c r="UU292" i="22"/>
  <c r="YS148" i="22"/>
  <c r="YS111" i="22"/>
  <c r="YT120" i="22"/>
  <c r="YS256" i="22"/>
  <c r="YS251" i="22"/>
  <c r="UC320" i="22"/>
  <c r="YS33" i="22"/>
  <c r="UC224" i="22"/>
  <c r="UC316" i="22"/>
  <c r="UC172" i="22"/>
  <c r="YS55" i="22"/>
  <c r="YS22" i="22"/>
  <c r="YS84" i="22"/>
  <c r="YS98" i="22"/>
  <c r="YT100" i="22"/>
  <c r="UC310" i="22"/>
  <c r="UU283" i="22"/>
  <c r="YS259" i="22"/>
  <c r="YS160" i="22"/>
  <c r="YT80" i="22"/>
  <c r="YT241" i="22"/>
  <c r="YS167" i="22"/>
  <c r="YS30" i="22"/>
  <c r="YS122" i="22"/>
  <c r="YS118" i="22"/>
  <c r="UC294" i="22"/>
  <c r="YS54" i="22"/>
  <c r="YT104" i="22"/>
  <c r="UC233" i="22"/>
  <c r="UC309" i="22"/>
  <c r="UU138" i="22"/>
  <c r="YS15" i="22"/>
  <c r="YS103" i="22"/>
  <c r="YS87" i="22"/>
  <c r="YS10" i="22"/>
  <c r="YS267" i="22"/>
  <c r="UU143" i="22"/>
  <c r="UC182" i="22"/>
  <c r="YS237" i="22"/>
  <c r="YS25" i="22"/>
  <c r="YS19" i="22"/>
  <c r="YS268" i="22"/>
  <c r="UC226" i="22"/>
  <c r="YS60" i="22"/>
  <c r="YS207" i="22"/>
  <c r="YT161" i="22"/>
  <c r="YS107" i="22"/>
  <c r="UU286" i="22"/>
  <c r="YS176" i="22"/>
  <c r="UC190" i="22"/>
  <c r="YS116" i="22"/>
  <c r="YS151" i="22"/>
  <c r="YS40" i="22"/>
  <c r="YS150" i="22"/>
  <c r="UC225" i="22"/>
  <c r="UC314" i="22"/>
  <c r="YS18" i="22"/>
  <c r="UC227" i="22"/>
  <c r="YS62" i="22"/>
  <c r="UC307" i="22"/>
  <c r="YS263" i="22"/>
  <c r="UU215" i="22"/>
  <c r="UU287" i="22"/>
  <c r="UC306" i="22"/>
  <c r="YS29" i="22"/>
  <c r="YS213" i="22"/>
  <c r="YS158" i="22"/>
  <c r="YS23" i="22"/>
  <c r="YT38" i="22"/>
  <c r="YS214" i="22"/>
  <c r="YS249" i="22"/>
  <c r="UU134" i="22"/>
  <c r="YS149" i="22"/>
  <c r="YS205" i="22"/>
  <c r="YT36" i="22"/>
  <c r="UC322" i="22"/>
  <c r="YS260" i="22"/>
  <c r="UU130" i="22"/>
  <c r="YS85" i="22"/>
  <c r="UC299" i="22"/>
  <c r="YS77" i="22"/>
  <c r="YT177" i="22"/>
  <c r="UC186" i="22"/>
  <c r="YS95" i="22"/>
  <c r="UC180" i="22"/>
  <c r="YS272" i="22"/>
  <c r="YS99" i="22"/>
  <c r="YT50" i="22"/>
  <c r="UC236" i="22"/>
  <c r="YS70" i="22"/>
  <c r="YS13" i="22"/>
  <c r="UU291" i="22"/>
  <c r="YS166" i="22"/>
  <c r="YS162" i="22"/>
  <c r="UC194" i="22"/>
  <c r="UC193" i="22"/>
  <c r="YS5" i="22"/>
  <c r="YS202" i="22"/>
  <c r="YS94" i="22"/>
  <c r="YS65" i="22"/>
  <c r="YS37" i="22"/>
  <c r="UC315" i="22"/>
  <c r="UU218" i="22"/>
  <c r="YS154" i="22"/>
  <c r="UC220" i="22"/>
  <c r="UC295" i="22"/>
  <c r="YS35" i="22"/>
  <c r="UC230" i="22"/>
  <c r="YS34" i="22"/>
  <c r="YT163" i="22"/>
  <c r="YS112" i="22"/>
  <c r="UU135" i="22"/>
  <c r="YS250" i="22"/>
  <c r="YS31" i="22"/>
  <c r="UC293" i="22"/>
  <c r="UC231" i="22"/>
  <c r="UU285" i="22"/>
  <c r="YS254" i="22"/>
  <c r="UC198" i="22"/>
  <c r="YS78" i="22"/>
  <c r="YS147" i="22"/>
  <c r="YT247" i="22"/>
  <c r="UC178" i="22"/>
  <c r="YS119" i="22"/>
  <c r="UU136" i="22"/>
  <c r="YT67" i="22"/>
  <c r="YS211" i="22"/>
  <c r="UC239" i="22"/>
  <c r="YS86" i="22"/>
  <c r="UC311" i="22"/>
  <c r="UC175" i="22"/>
  <c r="YT105" i="22"/>
  <c r="UC305" i="22"/>
  <c r="YT261" i="22"/>
  <c r="UC199" i="22"/>
  <c r="UD298" i="22"/>
  <c r="UU144" i="22"/>
  <c r="YS206" i="22"/>
  <c r="YT83" i="22"/>
  <c r="YT123" i="22"/>
  <c r="YS252" i="22"/>
  <c r="YS28" i="22"/>
  <c r="UC196" i="22"/>
  <c r="YS58" i="22"/>
  <c r="UC197" i="22"/>
  <c r="UC219" i="22"/>
  <c r="YS81" i="22"/>
  <c r="UC280" i="22" l="1"/>
  <c r="UC274" i="22"/>
  <c r="UC279" i="22"/>
  <c r="UC275" i="22"/>
  <c r="UC276" i="22"/>
  <c r="UC278" i="22"/>
  <c r="UC277" i="22"/>
  <c r="UC243" i="22"/>
  <c r="YT89" i="22"/>
  <c r="YT90" i="22"/>
  <c r="YU97" i="22"/>
  <c r="YT165" i="22"/>
  <c r="YT109" i="22"/>
  <c r="YT113" i="22"/>
  <c r="YT96" i="22"/>
  <c r="YT257" i="22"/>
  <c r="YT28" i="22"/>
  <c r="UD305" i="22"/>
  <c r="YT34" i="22"/>
  <c r="UD199" i="22"/>
  <c r="YU105" i="22"/>
  <c r="UV136" i="22"/>
  <c r="UD293" i="22"/>
  <c r="UD230" i="22"/>
  <c r="YT37" i="22"/>
  <c r="YT166" i="22"/>
  <c r="YT272" i="22"/>
  <c r="YT85" i="22"/>
  <c r="YU36" i="22"/>
  <c r="YT158" i="22"/>
  <c r="YT263" i="22"/>
  <c r="UD227" i="22"/>
  <c r="YU161" i="22"/>
  <c r="YT237" i="22"/>
  <c r="YT15" i="22"/>
  <c r="YT118" i="22"/>
  <c r="YU241" i="22"/>
  <c r="YU100" i="22"/>
  <c r="UD316" i="22"/>
  <c r="YT148" i="22"/>
  <c r="UV289" i="22"/>
  <c r="UD200" i="22"/>
  <c r="YT114" i="22"/>
  <c r="YT76" i="22"/>
  <c r="UD195" i="22"/>
  <c r="YT92" i="22"/>
  <c r="YT8" i="22"/>
  <c r="UV290" i="22"/>
  <c r="YT115" i="22"/>
  <c r="YT21" i="22"/>
  <c r="YT119" i="22"/>
  <c r="YT112" i="22"/>
  <c r="YT154" i="22"/>
  <c r="UD193" i="22"/>
  <c r="YU177" i="22"/>
  <c r="YT205" i="22"/>
  <c r="YT213" i="22"/>
  <c r="UD307" i="22"/>
  <c r="YT40" i="22"/>
  <c r="UV286" i="22"/>
  <c r="YT268" i="22"/>
  <c r="YT10" i="22"/>
  <c r="YT54" i="22"/>
  <c r="YT98" i="22"/>
  <c r="UD224" i="22"/>
  <c r="UV292" i="22"/>
  <c r="YT61" i="22"/>
  <c r="YT49" i="22"/>
  <c r="YT11" i="22"/>
  <c r="YT72" i="22"/>
  <c r="YT271" i="22"/>
  <c r="YT39" i="22"/>
  <c r="YU91" i="22"/>
  <c r="YT169" i="22"/>
  <c r="UD313" i="22"/>
  <c r="UV281" i="22"/>
  <c r="UD221" i="22"/>
  <c r="YT47" i="22"/>
  <c r="YT45" i="22"/>
  <c r="YT66" i="22"/>
  <c r="YT171" i="22"/>
  <c r="UD222" i="22"/>
  <c r="YT110" i="22"/>
  <c r="YT145" i="22"/>
  <c r="YU53" i="22"/>
  <c r="YT93" i="22"/>
  <c r="YT187" i="22"/>
  <c r="YT12" i="22"/>
  <c r="UV132" i="22"/>
  <c r="UV216" i="22"/>
  <c r="YT24" i="22"/>
  <c r="UD174" i="22"/>
  <c r="UD181" i="22"/>
  <c r="YT153" i="22"/>
  <c r="UD239" i="22"/>
  <c r="YT31" i="22"/>
  <c r="YT35" i="22"/>
  <c r="YT65" i="22"/>
  <c r="UV291" i="22"/>
  <c r="YU50" i="22"/>
  <c r="UV130" i="22"/>
  <c r="YT214" i="22"/>
  <c r="UV287" i="22"/>
  <c r="YT18" i="22"/>
  <c r="YT116" i="22"/>
  <c r="UD182" i="22"/>
  <c r="UV138" i="22"/>
  <c r="YT122" i="22"/>
  <c r="YT259" i="22"/>
  <c r="YT55" i="22"/>
  <c r="YT256" i="22"/>
  <c r="YT71" i="22"/>
  <c r="YT258" i="22"/>
  <c r="YT20" i="22"/>
  <c r="YT69" i="22"/>
  <c r="YT209" i="22"/>
  <c r="YV82" i="22"/>
  <c r="YT56" i="22"/>
  <c r="YU269" i="22"/>
  <c r="YT255" i="22"/>
  <c r="YT244" i="22"/>
  <c r="YT203" i="22"/>
  <c r="UV128" i="22"/>
  <c r="YV73" i="22"/>
  <c r="UD175" i="22"/>
  <c r="YT78" i="22"/>
  <c r="YT58" i="22"/>
  <c r="UV144" i="22"/>
  <c r="UD311" i="22"/>
  <c r="UD178" i="22"/>
  <c r="UD295" i="22"/>
  <c r="YT94" i="22"/>
  <c r="YT13" i="22"/>
  <c r="UD180" i="22"/>
  <c r="YT260" i="22"/>
  <c r="YT29" i="22"/>
  <c r="UD314" i="22"/>
  <c r="YT19" i="22"/>
  <c r="YT87" i="22"/>
  <c r="YU80" i="22"/>
  <c r="YT84" i="22"/>
  <c r="YT33" i="22"/>
  <c r="YU120" i="22"/>
  <c r="UD234" i="22"/>
  <c r="YU235" i="22"/>
  <c r="YT164" i="22"/>
  <c r="YU319" i="22"/>
  <c r="YT270" i="22"/>
  <c r="UV288" i="22"/>
  <c r="YT64" i="22"/>
  <c r="YT126" i="22"/>
  <c r="YT264" i="22"/>
  <c r="UV282" i="22"/>
  <c r="UD185" i="22"/>
  <c r="YU273" i="22"/>
  <c r="UD301" i="22"/>
  <c r="YT43" i="22"/>
  <c r="UD229" i="22"/>
  <c r="YU79" i="22"/>
  <c r="UD232" i="22"/>
  <c r="YT155" i="22"/>
  <c r="YT75" i="22"/>
  <c r="UD184" i="22"/>
  <c r="UD317" i="22"/>
  <c r="YT26" i="22"/>
  <c r="YT238" i="22"/>
  <c r="UV137" i="22"/>
  <c r="YU210" i="22"/>
  <c r="YT246" i="22"/>
  <c r="UD197" i="22"/>
  <c r="YU261" i="22"/>
  <c r="UV285" i="22"/>
  <c r="YT252" i="22"/>
  <c r="YT211" i="22"/>
  <c r="UD198" i="22"/>
  <c r="YT250" i="22"/>
  <c r="YU163" i="22"/>
  <c r="UV218" i="22"/>
  <c r="UD194" i="22"/>
  <c r="YT77" i="22"/>
  <c r="YT149" i="22"/>
  <c r="YU38" i="22"/>
  <c r="YT62" i="22"/>
  <c r="YT207" i="22"/>
  <c r="UD309" i="22"/>
  <c r="YT30" i="22"/>
  <c r="UV283" i="22"/>
  <c r="YT188" i="22"/>
  <c r="YT156" i="22"/>
  <c r="YU42" i="22"/>
  <c r="UD228" i="22"/>
  <c r="UV217" i="22"/>
  <c r="UD312" i="22"/>
  <c r="YT152" i="22"/>
  <c r="YU124" i="22"/>
  <c r="YT59" i="22"/>
  <c r="UV133" i="22"/>
  <c r="UD321" i="22"/>
  <c r="UV139" i="22"/>
  <c r="UD196" i="22"/>
  <c r="UE298" i="22"/>
  <c r="UD231" i="22"/>
  <c r="UD315" i="22"/>
  <c r="YT162" i="22"/>
  <c r="YT99" i="22"/>
  <c r="UD299" i="22"/>
  <c r="UV134" i="22"/>
  <c r="YT151" i="22"/>
  <c r="YT107" i="22"/>
  <c r="YT25" i="22"/>
  <c r="YT103" i="22"/>
  <c r="UD294" i="22"/>
  <c r="YT22" i="22"/>
  <c r="UD320" i="22"/>
  <c r="YT57" i="22"/>
  <c r="YU88" i="22"/>
  <c r="YT14" i="22"/>
  <c r="YT262" i="22"/>
  <c r="YT108" i="22"/>
  <c r="YT9" i="22"/>
  <c r="UD192" i="22"/>
  <c r="YT48" i="22"/>
  <c r="YT74" i="22"/>
  <c r="YU201" i="22"/>
  <c r="UD223" i="22"/>
  <c r="YT253" i="22"/>
  <c r="UD302" i="22"/>
  <c r="UD240" i="22"/>
  <c r="YT41" i="22"/>
  <c r="UV284" i="22"/>
  <c r="YU101" i="22"/>
  <c r="YT16" i="22"/>
  <c r="YU208" i="22"/>
  <c r="UD296" i="22"/>
  <c r="YT102" i="22"/>
  <c r="UD183" i="22"/>
  <c r="YT117" i="22"/>
  <c r="YT27" i="22"/>
  <c r="UD179" i="22"/>
  <c r="YT52" i="22"/>
  <c r="YT63" i="22"/>
  <c r="YT46" i="22"/>
  <c r="YU32" i="22"/>
  <c r="YT206" i="22"/>
  <c r="YU123" i="22"/>
  <c r="YT254" i="22"/>
  <c r="UD220" i="22"/>
  <c r="YT202" i="22"/>
  <c r="YT70" i="22"/>
  <c r="YT95" i="22"/>
  <c r="UD322" i="22"/>
  <c r="YT23" i="22"/>
  <c r="UV215" i="22"/>
  <c r="UD225" i="22"/>
  <c r="UD190" i="22"/>
  <c r="YT60" i="22"/>
  <c r="UV143" i="22"/>
  <c r="UD233" i="22"/>
  <c r="YT167" i="22"/>
  <c r="UD310" i="22"/>
  <c r="UD172" i="22"/>
  <c r="YT111" i="22"/>
  <c r="YT44" i="22"/>
  <c r="UV142" i="22"/>
  <c r="UV140" i="22"/>
  <c r="YT157" i="22"/>
  <c r="YT6" i="22"/>
  <c r="UV127" i="22"/>
  <c r="UD308" i="22"/>
  <c r="YT266" i="22"/>
  <c r="UV129" i="22"/>
  <c r="YT7" i="22"/>
  <c r="YT81" i="22"/>
  <c r="YU67" i="22"/>
  <c r="YU247" i="22"/>
  <c r="UD219" i="22"/>
  <c r="YU83" i="22"/>
  <c r="YT86" i="22"/>
  <c r="YT147" i="22"/>
  <c r="UV135" i="22"/>
  <c r="YT5" i="22"/>
  <c r="UD236" i="22"/>
  <c r="UD186" i="22"/>
  <c r="YT249" i="22"/>
  <c r="UD306" i="22"/>
  <c r="YT150" i="22"/>
  <c r="YT176" i="22"/>
  <c r="UD226" i="22"/>
  <c r="YT267" i="22"/>
  <c r="YU104" i="22"/>
  <c r="YT160" i="22"/>
  <c r="YT251" i="22"/>
  <c r="YT168" i="22"/>
  <c r="YU146" i="22"/>
  <c r="UD191" i="22"/>
  <c r="YT170" i="22"/>
  <c r="YU121" i="22"/>
  <c r="UV131" i="22"/>
  <c r="UV141" i="22"/>
  <c r="YT242" i="22"/>
  <c r="YT248" i="22"/>
  <c r="UD173" i="22"/>
  <c r="UD189" i="22"/>
  <c r="YT51" i="22"/>
  <c r="UD304" i="22"/>
  <c r="YU204" i="22"/>
  <c r="YU265" i="22"/>
  <c r="YU68" i="22"/>
  <c r="YT245" i="22"/>
  <c r="YT212" i="22"/>
  <c r="UD300" i="22"/>
  <c r="UD297" i="22"/>
  <c r="UD303" i="22"/>
  <c r="YT159" i="22"/>
  <c r="YT125" i="22"/>
  <c r="YU106" i="22"/>
  <c r="YT17" i="22"/>
  <c r="UD275" i="22" l="1"/>
  <c r="UD277" i="22"/>
  <c r="UD279" i="22"/>
  <c r="UD278" i="22"/>
  <c r="UD274" i="22"/>
  <c r="UD276" i="22"/>
  <c r="UD280" i="22"/>
  <c r="UD243" i="22"/>
  <c r="YU89" i="22"/>
  <c r="YV97" i="22"/>
  <c r="YU90" i="22"/>
  <c r="YU165" i="22"/>
  <c r="YU109" i="22"/>
  <c r="YU257" i="22"/>
  <c r="YU96" i="22"/>
  <c r="YU113" i="22"/>
  <c r="YU248" i="22"/>
  <c r="YU17" i="22"/>
  <c r="YU212" i="22"/>
  <c r="UE303" i="22"/>
  <c r="YV104" i="22"/>
  <c r="YU150" i="22"/>
  <c r="UE236" i="22"/>
  <c r="UW129" i="22"/>
  <c r="YU60" i="22"/>
  <c r="YV101" i="22"/>
  <c r="UE302" i="22"/>
  <c r="YU108" i="22"/>
  <c r="UE294" i="22"/>
  <c r="UE299" i="22"/>
  <c r="UE231" i="22"/>
  <c r="YU152" i="22"/>
  <c r="YV163" i="22"/>
  <c r="UE197" i="22"/>
  <c r="YU238" i="22"/>
  <c r="UE184" i="22"/>
  <c r="UE301" i="22"/>
  <c r="UE311" i="22"/>
  <c r="YV68" i="22"/>
  <c r="UW131" i="22"/>
  <c r="YU251" i="22"/>
  <c r="UE306" i="22"/>
  <c r="YU147" i="22"/>
  <c r="YU44" i="22"/>
  <c r="YV32" i="22"/>
  <c r="YU52" i="22"/>
  <c r="UE183" i="22"/>
  <c r="UW284" i="22"/>
  <c r="UF298" i="22"/>
  <c r="YV42" i="22"/>
  <c r="YU62" i="22"/>
  <c r="YU250" i="22"/>
  <c r="YV273" i="22"/>
  <c r="YU270" i="22"/>
  <c r="UE234" i="22"/>
  <c r="YV80" i="22"/>
  <c r="YU260" i="22"/>
  <c r="UE295" i="22"/>
  <c r="UW144" i="22"/>
  <c r="YW73" i="22"/>
  <c r="YU255" i="22"/>
  <c r="YU209" i="22"/>
  <c r="YU71" i="22"/>
  <c r="YU122" i="22"/>
  <c r="YU116" i="22"/>
  <c r="UW130" i="22"/>
  <c r="YU35" i="22"/>
  <c r="UE181" i="22"/>
  <c r="UW132" i="22"/>
  <c r="YV53" i="22"/>
  <c r="YU171" i="22"/>
  <c r="YU169" i="22"/>
  <c r="YU72" i="22"/>
  <c r="UW292" i="22"/>
  <c r="YU54" i="22"/>
  <c r="YU40" i="22"/>
  <c r="YV177" i="22"/>
  <c r="YU112" i="22"/>
  <c r="UW290" i="22"/>
  <c r="UE316" i="22"/>
  <c r="YU15" i="22"/>
  <c r="UE227" i="22"/>
  <c r="YU85" i="22"/>
  <c r="UE230" i="22"/>
  <c r="UE199" i="22"/>
  <c r="YU125" i="22"/>
  <c r="UE297" i="22"/>
  <c r="YU51" i="22"/>
  <c r="UE173" i="22"/>
  <c r="UE191" i="22"/>
  <c r="YU267" i="22"/>
  <c r="YU5" i="22"/>
  <c r="UE219" i="22"/>
  <c r="YU266" i="22"/>
  <c r="YU157" i="22"/>
  <c r="YU167" i="22"/>
  <c r="UE190" i="22"/>
  <c r="UE322" i="22"/>
  <c r="UE220" i="22"/>
  <c r="YV208" i="22"/>
  <c r="YU253" i="22"/>
  <c r="YU48" i="22"/>
  <c r="YU262" i="22"/>
  <c r="UE320" i="22"/>
  <c r="YU103" i="22"/>
  <c r="YU99" i="22"/>
  <c r="UW133" i="22"/>
  <c r="UE312" i="22"/>
  <c r="YU252" i="22"/>
  <c r="YU246" i="22"/>
  <c r="YU75" i="22"/>
  <c r="UE229" i="22"/>
  <c r="UE300" i="22"/>
  <c r="YV146" i="22"/>
  <c r="UE226" i="22"/>
  <c r="YU249" i="22"/>
  <c r="YU86" i="22"/>
  <c r="YU81" i="22"/>
  <c r="UW140" i="22"/>
  <c r="UE233" i="22"/>
  <c r="YU95" i="22"/>
  <c r="UE179" i="22"/>
  <c r="UE192" i="22"/>
  <c r="YU22" i="22"/>
  <c r="UE196" i="22"/>
  <c r="YV38" i="22"/>
  <c r="UE194" i="22"/>
  <c r="UE198" i="22"/>
  <c r="UW285" i="22"/>
  <c r="YU26" i="22"/>
  <c r="YU155" i="22"/>
  <c r="UE185" i="22"/>
  <c r="YV319" i="22"/>
  <c r="UE180" i="22"/>
  <c r="YU58" i="22"/>
  <c r="UW128" i="22"/>
  <c r="YV269" i="22"/>
  <c r="YU69" i="22"/>
  <c r="UW138" i="22"/>
  <c r="YU18" i="22"/>
  <c r="YV50" i="22"/>
  <c r="YU31" i="22"/>
  <c r="UE174" i="22"/>
  <c r="YU12" i="22"/>
  <c r="YU145" i="22"/>
  <c r="YU66" i="22"/>
  <c r="UE221" i="22"/>
  <c r="YV91" i="22"/>
  <c r="YU11" i="22"/>
  <c r="UE224" i="22"/>
  <c r="YU10" i="22"/>
  <c r="UE307" i="22"/>
  <c r="YU119" i="22"/>
  <c r="YU8" i="22"/>
  <c r="UE195" i="22"/>
  <c r="UE200" i="22"/>
  <c r="YV100" i="22"/>
  <c r="YU237" i="22"/>
  <c r="YU263" i="22"/>
  <c r="YU272" i="22"/>
  <c r="UE293" i="22"/>
  <c r="YU34" i="22"/>
  <c r="YV121" i="22"/>
  <c r="UE308" i="22"/>
  <c r="YU111" i="22"/>
  <c r="UE225" i="22"/>
  <c r="YU254" i="22"/>
  <c r="YU46" i="22"/>
  <c r="YU102" i="22"/>
  <c r="YU41" i="22"/>
  <c r="UE223" i="22"/>
  <c r="YU14" i="22"/>
  <c r="YU25" i="22"/>
  <c r="YU162" i="22"/>
  <c r="YU59" i="22"/>
  <c r="YU156" i="22"/>
  <c r="UW283" i="22"/>
  <c r="YU207" i="22"/>
  <c r="YV210" i="22"/>
  <c r="YU43" i="22"/>
  <c r="YU126" i="22"/>
  <c r="YV120" i="22"/>
  <c r="UE314" i="22"/>
  <c r="YU256" i="22"/>
  <c r="YV265" i="22"/>
  <c r="YU159" i="22"/>
  <c r="YU242" i="22"/>
  <c r="YU160" i="22"/>
  <c r="YV83" i="22"/>
  <c r="YU7" i="22"/>
  <c r="YV123" i="22"/>
  <c r="YU27" i="22"/>
  <c r="YU16" i="22"/>
  <c r="UE240" i="22"/>
  <c r="YV88" i="22"/>
  <c r="YU107" i="22"/>
  <c r="UW134" i="22"/>
  <c r="UE315" i="22"/>
  <c r="UW139" i="22"/>
  <c r="UW217" i="22"/>
  <c r="YV261" i="22"/>
  <c r="UW137" i="22"/>
  <c r="UE317" i="22"/>
  <c r="UE232" i="22"/>
  <c r="UW282" i="22"/>
  <c r="YU64" i="22"/>
  <c r="YU164" i="22"/>
  <c r="YU33" i="22"/>
  <c r="YU87" i="22"/>
  <c r="YU13" i="22"/>
  <c r="UE178" i="22"/>
  <c r="YU78" i="22"/>
  <c r="YU203" i="22"/>
  <c r="YU56" i="22"/>
  <c r="YU20" i="22"/>
  <c r="YU55" i="22"/>
  <c r="UE182" i="22"/>
  <c r="UW287" i="22"/>
  <c r="UW291" i="22"/>
  <c r="UE239" i="22"/>
  <c r="YU24" i="22"/>
  <c r="YU187" i="22"/>
  <c r="YU110" i="22"/>
  <c r="YU45" i="22"/>
  <c r="UW281" i="22"/>
  <c r="YU39" i="22"/>
  <c r="YU49" i="22"/>
  <c r="YU98" i="22"/>
  <c r="YU268" i="22"/>
  <c r="YU213" i="22"/>
  <c r="UE193" i="22"/>
  <c r="YU21" i="22"/>
  <c r="YU76" i="22"/>
  <c r="UW289" i="22"/>
  <c r="YV241" i="22"/>
  <c r="YV161" i="22"/>
  <c r="YU158" i="22"/>
  <c r="YU166" i="22"/>
  <c r="UW136" i="22"/>
  <c r="UE305" i="22"/>
  <c r="YV204" i="22"/>
  <c r="UE189" i="22"/>
  <c r="YU168" i="22"/>
  <c r="YU176" i="22"/>
  <c r="UE186" i="22"/>
  <c r="UW135" i="22"/>
  <c r="YV247" i="22"/>
  <c r="UW127" i="22"/>
  <c r="UW142" i="22"/>
  <c r="UE172" i="22"/>
  <c r="UW143" i="22"/>
  <c r="UW215" i="22"/>
  <c r="YU70" i="22"/>
  <c r="UE296" i="22"/>
  <c r="YV201" i="22"/>
  <c r="YU9" i="22"/>
  <c r="YV124" i="22"/>
  <c r="YU188" i="22"/>
  <c r="YU30" i="22"/>
  <c r="YU149" i="22"/>
  <c r="UW218" i="22"/>
  <c r="YU211" i="22"/>
  <c r="YV106" i="22"/>
  <c r="YU245" i="22"/>
  <c r="UE304" i="22"/>
  <c r="UW141" i="22"/>
  <c r="YU170" i="22"/>
  <c r="YV67" i="22"/>
  <c r="YU6" i="22"/>
  <c r="UE310" i="22"/>
  <c r="YU23" i="22"/>
  <c r="YU202" i="22"/>
  <c r="YU206" i="22"/>
  <c r="YU63" i="22"/>
  <c r="YU117" i="22"/>
  <c r="YU74" i="22"/>
  <c r="YU57" i="22"/>
  <c r="YU151" i="22"/>
  <c r="UE321" i="22"/>
  <c r="UE228" i="22"/>
  <c r="UE309" i="22"/>
  <c r="YU77" i="22"/>
  <c r="YV79" i="22"/>
  <c r="YU264" i="22"/>
  <c r="UW288" i="22"/>
  <c r="YV235" i="22"/>
  <c r="YU84" i="22"/>
  <c r="YU19" i="22"/>
  <c r="YU29" i="22"/>
  <c r="YU94" i="22"/>
  <c r="UE175" i="22"/>
  <c r="YU244" i="22"/>
  <c r="YW82" i="22"/>
  <c r="YU258" i="22"/>
  <c r="YU259" i="22"/>
  <c r="YU214" i="22"/>
  <c r="YU65" i="22"/>
  <c r="YU153" i="22"/>
  <c r="UW216" i="22"/>
  <c r="YU93" i="22"/>
  <c r="UE222" i="22"/>
  <c r="YU47" i="22"/>
  <c r="UE313" i="22"/>
  <c r="YU271" i="22"/>
  <c r="YU61" i="22"/>
  <c r="UW286" i="22"/>
  <c r="YU205" i="22"/>
  <c r="YU154" i="22"/>
  <c r="YU115" i="22"/>
  <c r="YU92" i="22"/>
  <c r="YU114" i="22"/>
  <c r="YU148" i="22"/>
  <c r="YU118" i="22"/>
  <c r="YV36" i="22"/>
  <c r="YU37" i="22"/>
  <c r="YV105" i="22"/>
  <c r="YU28" i="22"/>
  <c r="UE278" i="22" l="1"/>
  <c r="UE280" i="22"/>
  <c r="UE279" i="22"/>
  <c r="UE276" i="22"/>
  <c r="UE277" i="22"/>
  <c r="UE274" i="22"/>
  <c r="UE275" i="22"/>
  <c r="UE243" i="22"/>
  <c r="YV89" i="22"/>
  <c r="YV90" i="22"/>
  <c r="YW97" i="22"/>
  <c r="YV165" i="22"/>
  <c r="YV109" i="22"/>
  <c r="YV113" i="22"/>
  <c r="YV96" i="22"/>
  <c r="YV257" i="22"/>
  <c r="YW105" i="22"/>
  <c r="YV115" i="22"/>
  <c r="YV47" i="22"/>
  <c r="YV259" i="22"/>
  <c r="YV84" i="22"/>
  <c r="YW79" i="22"/>
  <c r="YV74" i="22"/>
  <c r="YV6" i="22"/>
  <c r="YV211" i="22"/>
  <c r="UF296" i="22"/>
  <c r="YV168" i="22"/>
  <c r="UX281" i="22"/>
  <c r="UF182" i="22"/>
  <c r="YV64" i="22"/>
  <c r="UX217" i="22"/>
  <c r="YV16" i="22"/>
  <c r="YW83" i="22"/>
  <c r="YW265" i="22"/>
  <c r="UX283" i="22"/>
  <c r="YV111" i="22"/>
  <c r="YV237" i="22"/>
  <c r="YV10" i="22"/>
  <c r="UF174" i="22"/>
  <c r="YV58" i="22"/>
  <c r="YW319" i="22"/>
  <c r="UF192" i="22"/>
  <c r="UF233" i="22"/>
  <c r="YW146" i="22"/>
  <c r="YV75" i="22"/>
  <c r="YV48" i="22"/>
  <c r="UF322" i="22"/>
  <c r="UF191" i="22"/>
  <c r="YV125" i="22"/>
  <c r="YV72" i="22"/>
  <c r="YW53" i="22"/>
  <c r="UF234" i="22"/>
  <c r="YV154" i="22"/>
  <c r="YV258" i="22"/>
  <c r="UF321" i="22"/>
  <c r="YV202" i="22"/>
  <c r="YW67" i="22"/>
  <c r="UX218" i="22"/>
  <c r="YW124" i="22"/>
  <c r="UF172" i="22"/>
  <c r="UX136" i="22"/>
  <c r="YV21" i="22"/>
  <c r="YV45" i="22"/>
  <c r="YV55" i="22"/>
  <c r="YV87" i="22"/>
  <c r="UX137" i="22"/>
  <c r="YV160" i="22"/>
  <c r="YV43" i="22"/>
  <c r="YV14" i="22"/>
  <c r="UF308" i="22"/>
  <c r="YW100" i="22"/>
  <c r="UF224" i="22"/>
  <c r="YV31" i="22"/>
  <c r="UF198" i="22"/>
  <c r="YV249" i="22"/>
  <c r="YV246" i="22"/>
  <c r="YV103" i="22"/>
  <c r="UF190" i="22"/>
  <c r="UF173" i="22"/>
  <c r="UF227" i="22"/>
  <c r="UX132" i="22"/>
  <c r="YV255" i="22"/>
  <c r="YV260" i="22"/>
  <c r="YV270" i="22"/>
  <c r="UX284" i="22"/>
  <c r="YV44" i="22"/>
  <c r="YV251" i="22"/>
  <c r="UF301" i="22"/>
  <c r="UF231" i="22"/>
  <c r="UF302" i="22"/>
  <c r="UX129" i="22"/>
  <c r="YV150" i="22"/>
  <c r="YV212" i="22"/>
  <c r="YV61" i="22"/>
  <c r="YV94" i="22"/>
  <c r="YW235" i="22"/>
  <c r="UF304" i="22"/>
  <c r="UX135" i="22"/>
  <c r="YW241" i="22"/>
  <c r="YV98" i="22"/>
  <c r="UF239" i="22"/>
  <c r="YV78" i="22"/>
  <c r="UX282" i="22"/>
  <c r="UX139" i="22"/>
  <c r="YV27" i="22"/>
  <c r="YV256" i="22"/>
  <c r="YV156" i="22"/>
  <c r="YV46" i="22"/>
  <c r="UF293" i="22"/>
  <c r="YV119" i="22"/>
  <c r="YV66" i="22"/>
  <c r="YV69" i="22"/>
  <c r="UF185" i="22"/>
  <c r="UF196" i="22"/>
  <c r="UX140" i="22"/>
  <c r="UF300" i="22"/>
  <c r="UF312" i="22"/>
  <c r="YV253" i="22"/>
  <c r="UF219" i="22"/>
  <c r="YV40" i="22"/>
  <c r="YV169" i="22"/>
  <c r="YV116" i="22"/>
  <c r="YV62" i="22"/>
  <c r="YV148" i="22"/>
  <c r="YV65" i="22"/>
  <c r="YV114" i="22"/>
  <c r="YV271" i="22"/>
  <c r="YV214" i="22"/>
  <c r="YV29" i="22"/>
  <c r="YV117" i="22"/>
  <c r="YV149" i="22"/>
  <c r="YV70" i="22"/>
  <c r="UF186" i="22"/>
  <c r="YV166" i="22"/>
  <c r="UF193" i="22"/>
  <c r="YV110" i="22"/>
  <c r="YV20" i="22"/>
  <c r="YV33" i="22"/>
  <c r="UF315" i="22"/>
  <c r="YW123" i="22"/>
  <c r="UF314" i="22"/>
  <c r="YV59" i="22"/>
  <c r="YV254" i="22"/>
  <c r="UF200" i="22"/>
  <c r="YV145" i="22"/>
  <c r="UF180" i="22"/>
  <c r="UF194" i="22"/>
  <c r="UF179" i="22"/>
  <c r="UF226" i="22"/>
  <c r="UX133" i="22"/>
  <c r="YV167" i="22"/>
  <c r="YV5" i="22"/>
  <c r="YV51" i="22"/>
  <c r="YV15" i="22"/>
  <c r="YV54" i="22"/>
  <c r="YV122" i="22"/>
  <c r="YX73" i="22"/>
  <c r="YW273" i="22"/>
  <c r="UF183" i="22"/>
  <c r="UX131" i="22"/>
  <c r="UF184" i="22"/>
  <c r="YW163" i="22"/>
  <c r="UF299" i="22"/>
  <c r="YW101" i="22"/>
  <c r="YW104" i="22"/>
  <c r="YV17" i="22"/>
  <c r="YV37" i="22"/>
  <c r="UF222" i="22"/>
  <c r="YV77" i="22"/>
  <c r="YW36" i="22"/>
  <c r="YV205" i="22"/>
  <c r="YV93" i="22"/>
  <c r="YX82" i="22"/>
  <c r="UX288" i="22"/>
  <c r="YV151" i="22"/>
  <c r="YV23" i="22"/>
  <c r="YV245" i="22"/>
  <c r="YV9" i="22"/>
  <c r="UX142" i="22"/>
  <c r="UF189" i="22"/>
  <c r="UX289" i="22"/>
  <c r="YV49" i="22"/>
  <c r="UX291" i="22"/>
  <c r="UF178" i="22"/>
  <c r="YW261" i="22"/>
  <c r="YW88" i="22"/>
  <c r="YV242" i="22"/>
  <c r="YW210" i="22"/>
  <c r="UF223" i="22"/>
  <c r="YV272" i="22"/>
  <c r="YV11" i="22"/>
  <c r="YW50" i="22"/>
  <c r="YW269" i="22"/>
  <c r="YV155" i="22"/>
  <c r="YV81" i="22"/>
  <c r="YV252" i="22"/>
  <c r="UF320" i="22"/>
  <c r="YW208" i="22"/>
  <c r="UF199" i="22"/>
  <c r="UX290" i="22"/>
  <c r="UF181" i="22"/>
  <c r="YV28" i="22"/>
  <c r="YV92" i="22"/>
  <c r="UF313" i="22"/>
  <c r="YV19" i="22"/>
  <c r="UF309" i="22"/>
  <c r="YV63" i="22"/>
  <c r="YV170" i="22"/>
  <c r="YV30" i="22"/>
  <c r="YW201" i="22"/>
  <c r="UX127" i="22"/>
  <c r="YV158" i="22"/>
  <c r="YV213" i="22"/>
  <c r="YV187" i="22"/>
  <c r="YV56" i="22"/>
  <c r="YV164" i="22"/>
  <c r="UF240" i="22"/>
  <c r="YV159" i="22"/>
  <c r="YW120" i="22"/>
  <c r="YV162" i="22"/>
  <c r="UF225" i="22"/>
  <c r="YW121" i="22"/>
  <c r="UF195" i="22"/>
  <c r="YV12" i="22"/>
  <c r="UX128" i="22"/>
  <c r="YV26" i="22"/>
  <c r="YW38" i="22"/>
  <c r="YV95" i="22"/>
  <c r="YV262" i="22"/>
  <c r="YV157" i="22"/>
  <c r="UF297" i="22"/>
  <c r="YV112" i="22"/>
  <c r="YV171" i="22"/>
  <c r="YV35" i="22"/>
  <c r="UX144" i="22"/>
  <c r="YW80" i="22"/>
  <c r="YW42" i="22"/>
  <c r="YV52" i="22"/>
  <c r="YV147" i="22"/>
  <c r="YW68" i="22"/>
  <c r="YV238" i="22"/>
  <c r="UF294" i="22"/>
  <c r="YV60" i="22"/>
  <c r="YV248" i="22"/>
  <c r="UX286" i="22"/>
  <c r="UX216" i="22"/>
  <c r="YV244" i="22"/>
  <c r="YV264" i="22"/>
  <c r="YV57" i="22"/>
  <c r="UF310" i="22"/>
  <c r="YW106" i="22"/>
  <c r="UX215" i="22"/>
  <c r="YV176" i="22"/>
  <c r="YW204" i="22"/>
  <c r="YV76" i="22"/>
  <c r="YV39" i="22"/>
  <c r="UX287" i="22"/>
  <c r="YV13" i="22"/>
  <c r="UF232" i="22"/>
  <c r="UX134" i="22"/>
  <c r="YV7" i="22"/>
  <c r="YV207" i="22"/>
  <c r="YV41" i="22"/>
  <c r="YV263" i="22"/>
  <c r="UF307" i="22"/>
  <c r="YW91" i="22"/>
  <c r="YV18" i="22"/>
  <c r="YV22" i="22"/>
  <c r="YV86" i="22"/>
  <c r="UF229" i="22"/>
  <c r="YV99" i="22"/>
  <c r="UF220" i="22"/>
  <c r="YV267" i="22"/>
  <c r="UF230" i="22"/>
  <c r="UF316" i="22"/>
  <c r="UX292" i="22"/>
  <c r="YV71" i="22"/>
  <c r="YV118" i="22"/>
  <c r="YV153" i="22"/>
  <c r="UF175" i="22"/>
  <c r="UF228" i="22"/>
  <c r="YV206" i="22"/>
  <c r="UX141" i="22"/>
  <c r="YV188" i="22"/>
  <c r="UX143" i="22"/>
  <c r="YW247" i="22"/>
  <c r="UF305" i="22"/>
  <c r="YW161" i="22"/>
  <c r="YV268" i="22"/>
  <c r="YV24" i="22"/>
  <c r="YV203" i="22"/>
  <c r="UF317" i="22"/>
  <c r="YV107" i="22"/>
  <c r="YV126" i="22"/>
  <c r="YV25" i="22"/>
  <c r="YV102" i="22"/>
  <c r="YV34" i="22"/>
  <c r="YV8" i="22"/>
  <c r="UF221" i="22"/>
  <c r="UX138" i="22"/>
  <c r="UX285" i="22"/>
  <c r="YV266" i="22"/>
  <c r="YV85" i="22"/>
  <c r="YW177" i="22"/>
  <c r="UX130" i="22"/>
  <c r="YV209" i="22"/>
  <c r="UF295" i="22"/>
  <c r="YV250" i="22"/>
  <c r="UG298" i="22"/>
  <c r="YW32" i="22"/>
  <c r="UF306" i="22"/>
  <c r="UF311" i="22"/>
  <c r="UF197" i="22"/>
  <c r="YV152" i="22"/>
  <c r="YV108" i="22"/>
  <c r="UF236" i="22"/>
  <c r="UF303" i="22"/>
  <c r="UF276" i="22" l="1"/>
  <c r="UF275" i="22"/>
  <c r="UF279" i="22"/>
  <c r="UF274" i="22"/>
  <c r="UF280" i="22"/>
  <c r="UF277" i="22"/>
  <c r="UF278" i="22"/>
  <c r="UF243" i="22"/>
  <c r="YW89" i="22"/>
  <c r="YX97" i="22"/>
  <c r="YW90" i="22"/>
  <c r="YW165" i="22"/>
  <c r="YW109" i="22"/>
  <c r="YW257" i="22"/>
  <c r="YW96" i="22"/>
  <c r="YW113" i="22"/>
  <c r="YX32" i="22"/>
  <c r="YW209" i="22"/>
  <c r="YW85" i="22"/>
  <c r="UG221" i="22"/>
  <c r="YW25" i="22"/>
  <c r="YW188" i="22"/>
  <c r="UG175" i="22"/>
  <c r="YW267" i="22"/>
  <c r="YW86" i="22"/>
  <c r="YX204" i="22"/>
  <c r="UG310" i="22"/>
  <c r="YW52" i="22"/>
  <c r="UG297" i="22"/>
  <c r="UY128" i="22"/>
  <c r="UG225" i="22"/>
  <c r="UG240" i="22"/>
  <c r="YW187" i="22"/>
  <c r="YX50" i="22"/>
  <c r="UG223" i="22"/>
  <c r="YX36" i="22"/>
  <c r="UG299" i="22"/>
  <c r="YW167" i="22"/>
  <c r="UG314" i="22"/>
  <c r="UY135" i="22"/>
  <c r="UG197" i="22"/>
  <c r="YW8" i="22"/>
  <c r="UG305" i="22"/>
  <c r="YW153" i="22"/>
  <c r="UG220" i="22"/>
  <c r="UG307" i="22"/>
  <c r="UY287" i="22"/>
  <c r="YW176" i="22"/>
  <c r="YW57" i="22"/>
  <c r="UY286" i="22"/>
  <c r="YW238" i="22"/>
  <c r="YW35" i="22"/>
  <c r="YW95" i="22"/>
  <c r="YW162" i="22"/>
  <c r="YW213" i="22"/>
  <c r="YW19" i="22"/>
  <c r="YW28" i="22"/>
  <c r="YX210" i="22"/>
  <c r="UY289" i="22"/>
  <c r="YY82" i="22"/>
  <c r="YW77" i="22"/>
  <c r="YX163" i="22"/>
  <c r="YY73" i="22"/>
  <c r="YW15" i="22"/>
  <c r="UY133" i="22"/>
  <c r="YX123" i="22"/>
  <c r="YW110" i="22"/>
  <c r="YW70" i="22"/>
  <c r="YW114" i="22"/>
  <c r="YW116" i="22"/>
  <c r="UG300" i="22"/>
  <c r="YW69" i="22"/>
  <c r="YW46" i="22"/>
  <c r="UY139" i="22"/>
  <c r="YW98" i="22"/>
  <c r="YW94" i="22"/>
  <c r="UY129" i="22"/>
  <c r="UG301" i="22"/>
  <c r="YW270" i="22"/>
  <c r="UG227" i="22"/>
  <c r="YW246" i="22"/>
  <c r="UG308" i="22"/>
  <c r="YW45" i="22"/>
  <c r="YX124" i="22"/>
  <c r="UG321" i="22"/>
  <c r="YX53" i="22"/>
  <c r="UG322" i="22"/>
  <c r="YW75" i="22"/>
  <c r="UG192" i="22"/>
  <c r="UG174" i="22"/>
  <c r="UY283" i="22"/>
  <c r="UY217" i="22"/>
  <c r="YW6" i="22"/>
  <c r="YW259" i="22"/>
  <c r="UG295" i="22"/>
  <c r="YW152" i="22"/>
  <c r="UG236" i="22"/>
  <c r="UY130" i="22"/>
  <c r="YW126" i="22"/>
  <c r="YW203" i="22"/>
  <c r="UY141" i="22"/>
  <c r="UY292" i="22"/>
  <c r="YW22" i="22"/>
  <c r="YW7" i="22"/>
  <c r="YX42" i="22"/>
  <c r="YW157" i="22"/>
  <c r="YW12" i="22"/>
  <c r="YW30" i="22"/>
  <c r="YX208" i="22"/>
  <c r="YW11" i="22"/>
  <c r="YW245" i="22"/>
  <c r="YX104" i="22"/>
  <c r="UG183" i="22"/>
  <c r="UG194" i="22"/>
  <c r="YW108" i="22"/>
  <c r="UG303" i="22"/>
  <c r="YX177" i="22"/>
  <c r="UY285" i="22"/>
  <c r="YW34" i="22"/>
  <c r="YW107" i="22"/>
  <c r="YW24" i="22"/>
  <c r="YW206" i="22"/>
  <c r="YX68" i="22"/>
  <c r="YX38" i="22"/>
  <c r="UG195" i="22"/>
  <c r="YW164" i="22"/>
  <c r="YW170" i="22"/>
  <c r="UG320" i="22"/>
  <c r="UG178" i="22"/>
  <c r="YW23" i="22"/>
  <c r="UG222" i="22"/>
  <c r="UG184" i="22"/>
  <c r="YW122" i="22"/>
  <c r="UG180" i="22"/>
  <c r="YW254" i="22"/>
  <c r="UG315" i="22"/>
  <c r="UG193" i="22"/>
  <c r="YW149" i="22"/>
  <c r="YW29" i="22"/>
  <c r="YW169" i="22"/>
  <c r="UG219" i="22"/>
  <c r="UY140" i="22"/>
  <c r="YW66" i="22"/>
  <c r="YW156" i="22"/>
  <c r="UY282" i="22"/>
  <c r="YX241" i="22"/>
  <c r="UG304" i="22"/>
  <c r="YW61" i="22"/>
  <c r="UG302" i="22"/>
  <c r="YW251" i="22"/>
  <c r="YW260" i="22"/>
  <c r="UG173" i="22"/>
  <c r="YW249" i="22"/>
  <c r="YW31" i="22"/>
  <c r="YW14" i="22"/>
  <c r="UY137" i="22"/>
  <c r="YW21" i="22"/>
  <c r="UY218" i="22"/>
  <c r="YW258" i="22"/>
  <c r="YW72" i="22"/>
  <c r="YW48" i="22"/>
  <c r="YX146" i="22"/>
  <c r="YW10" i="22"/>
  <c r="YX265" i="22"/>
  <c r="YW64" i="22"/>
  <c r="YW168" i="22"/>
  <c r="YW74" i="22"/>
  <c r="YW47" i="22"/>
  <c r="UH298" i="22"/>
  <c r="YW266" i="22"/>
  <c r="UG311" i="22"/>
  <c r="YW250" i="22"/>
  <c r="YX247" i="22"/>
  <c r="UG316" i="22"/>
  <c r="YW99" i="22"/>
  <c r="YW263" i="22"/>
  <c r="UY134" i="22"/>
  <c r="YW39" i="22"/>
  <c r="UY215" i="22"/>
  <c r="YW264" i="22"/>
  <c r="YW60" i="22"/>
  <c r="YW171" i="22"/>
  <c r="YW262" i="22"/>
  <c r="YX120" i="22"/>
  <c r="YW158" i="22"/>
  <c r="UG181" i="22"/>
  <c r="YW155" i="22"/>
  <c r="YW242" i="22"/>
  <c r="UG189" i="22"/>
  <c r="YW93" i="22"/>
  <c r="YW51" i="22"/>
  <c r="YW65" i="22"/>
  <c r="UG306" i="22"/>
  <c r="YW102" i="22"/>
  <c r="UG228" i="22"/>
  <c r="YX106" i="22"/>
  <c r="YX80" i="22"/>
  <c r="YW112" i="22"/>
  <c r="YW26" i="22"/>
  <c r="YW159" i="22"/>
  <c r="YW56" i="22"/>
  <c r="UG313" i="22"/>
  <c r="YX269" i="22"/>
  <c r="YW272" i="22"/>
  <c r="UY291" i="22"/>
  <c r="UY142" i="22"/>
  <c r="YW151" i="22"/>
  <c r="YW205" i="22"/>
  <c r="YW37" i="22"/>
  <c r="YX273" i="22"/>
  <c r="YW5" i="22"/>
  <c r="UG226" i="22"/>
  <c r="YW59" i="22"/>
  <c r="YW33" i="22"/>
  <c r="YW166" i="22"/>
  <c r="YW214" i="22"/>
  <c r="YW148" i="22"/>
  <c r="YW40" i="22"/>
  <c r="YW253" i="22"/>
  <c r="UG196" i="22"/>
  <c r="YW119" i="22"/>
  <c r="YW256" i="22"/>
  <c r="YW78" i="22"/>
  <c r="YW212" i="22"/>
  <c r="UG231" i="22"/>
  <c r="YW44" i="22"/>
  <c r="YW255" i="22"/>
  <c r="UG190" i="22"/>
  <c r="UG224" i="22"/>
  <c r="YW43" i="22"/>
  <c r="YW87" i="22"/>
  <c r="UY136" i="22"/>
  <c r="YX67" i="22"/>
  <c r="YW154" i="22"/>
  <c r="YW125" i="22"/>
  <c r="YX319" i="22"/>
  <c r="YW237" i="22"/>
  <c r="YX83" i="22"/>
  <c r="UG182" i="22"/>
  <c r="UG296" i="22"/>
  <c r="YX79" i="22"/>
  <c r="YW115" i="22"/>
  <c r="UY138" i="22"/>
  <c r="UG317" i="22"/>
  <c r="YW268" i="22"/>
  <c r="UY143" i="22"/>
  <c r="YW118" i="22"/>
  <c r="UG230" i="22"/>
  <c r="UG229" i="22"/>
  <c r="YW18" i="22"/>
  <c r="YW41" i="22"/>
  <c r="UG232" i="22"/>
  <c r="YW76" i="22"/>
  <c r="YW244" i="22"/>
  <c r="YW248" i="22"/>
  <c r="UG294" i="22"/>
  <c r="YW147" i="22"/>
  <c r="YX121" i="22"/>
  <c r="UY127" i="22"/>
  <c r="YW63" i="22"/>
  <c r="UY290" i="22"/>
  <c r="YW252" i="22"/>
  <c r="YX88" i="22"/>
  <c r="YX101" i="22"/>
  <c r="UY131" i="22"/>
  <c r="YW145" i="22"/>
  <c r="YX161" i="22"/>
  <c r="YW71" i="22"/>
  <c r="YX91" i="22"/>
  <c r="YW207" i="22"/>
  <c r="YW13" i="22"/>
  <c r="UY216" i="22"/>
  <c r="UY144" i="22"/>
  <c r="YX201" i="22"/>
  <c r="UG309" i="22"/>
  <c r="YW92" i="22"/>
  <c r="UG199" i="22"/>
  <c r="YW81" i="22"/>
  <c r="YX261" i="22"/>
  <c r="YW49" i="22"/>
  <c r="YW9" i="22"/>
  <c r="UY288" i="22"/>
  <c r="YW17" i="22"/>
  <c r="YW54" i="22"/>
  <c r="UG179" i="22"/>
  <c r="UG200" i="22"/>
  <c r="YW20" i="22"/>
  <c r="UG186" i="22"/>
  <c r="YW117" i="22"/>
  <c r="YW271" i="22"/>
  <c r="YW62" i="22"/>
  <c r="UG312" i="22"/>
  <c r="UG185" i="22"/>
  <c r="UG293" i="22"/>
  <c r="YW27" i="22"/>
  <c r="UG239" i="22"/>
  <c r="YX235" i="22"/>
  <c r="YW150" i="22"/>
  <c r="UY284" i="22"/>
  <c r="UY132" i="22"/>
  <c r="YW103" i="22"/>
  <c r="UG198" i="22"/>
  <c r="YX100" i="22"/>
  <c r="YW160" i="22"/>
  <c r="YW55" i="22"/>
  <c r="UG172" i="22"/>
  <c r="YW202" i="22"/>
  <c r="UG234" i="22"/>
  <c r="UG191" i="22"/>
  <c r="UG233" i="22"/>
  <c r="YW58" i="22"/>
  <c r="YW111" i="22"/>
  <c r="YW16" i="22"/>
  <c r="UY281" i="22"/>
  <c r="YW211" i="22"/>
  <c r="YW84" i="22"/>
  <c r="YX105" i="22"/>
  <c r="UG274" i="22" l="1"/>
  <c r="UG278" i="22"/>
  <c r="UG279" i="22"/>
  <c r="UG277" i="22"/>
  <c r="UG275" i="22"/>
  <c r="UG280" i="22"/>
  <c r="UG276" i="22"/>
  <c r="UG243" i="22"/>
  <c r="YX89" i="22"/>
  <c r="YX90" i="22"/>
  <c r="YY97" i="22"/>
  <c r="YX165" i="22"/>
  <c r="YX109" i="22"/>
  <c r="YX113" i="22"/>
  <c r="YX96" i="22"/>
  <c r="YX257" i="22"/>
  <c r="YX16" i="22"/>
  <c r="YX111" i="22"/>
  <c r="YX55" i="22"/>
  <c r="YX150" i="22"/>
  <c r="UH293" i="22"/>
  <c r="YX20" i="22"/>
  <c r="YX49" i="22"/>
  <c r="UZ216" i="22"/>
  <c r="YX63" i="22"/>
  <c r="UH232" i="22"/>
  <c r="UH317" i="22"/>
  <c r="YY79" i="22"/>
  <c r="YX125" i="22"/>
  <c r="UH190" i="22"/>
  <c r="YX256" i="22"/>
  <c r="YX166" i="22"/>
  <c r="YX205" i="22"/>
  <c r="YX159" i="22"/>
  <c r="YY80" i="22"/>
  <c r="YX155" i="22"/>
  <c r="YX60" i="22"/>
  <c r="UH316" i="22"/>
  <c r="YX47" i="22"/>
  <c r="YY265" i="22"/>
  <c r="YX21" i="22"/>
  <c r="UH302" i="22"/>
  <c r="UH219" i="22"/>
  <c r="YX170" i="22"/>
  <c r="YY68" i="22"/>
  <c r="UH303" i="22"/>
  <c r="YY104" i="22"/>
  <c r="YX12" i="22"/>
  <c r="YX126" i="22"/>
  <c r="UZ217" i="22"/>
  <c r="UH301" i="22"/>
  <c r="UH300" i="22"/>
  <c r="YY163" i="22"/>
  <c r="YY210" i="22"/>
  <c r="UH305" i="22"/>
  <c r="UH234" i="22"/>
  <c r="UZ132" i="22"/>
  <c r="UH185" i="22"/>
  <c r="UH200" i="22"/>
  <c r="YY261" i="22"/>
  <c r="YX13" i="22"/>
  <c r="YY88" i="22"/>
  <c r="YX248" i="22"/>
  <c r="YX118" i="22"/>
  <c r="UH296" i="22"/>
  <c r="YY319" i="22"/>
  <c r="YX43" i="22"/>
  <c r="YX148" i="22"/>
  <c r="YX26" i="22"/>
  <c r="YY106" i="22"/>
  <c r="YX93" i="22"/>
  <c r="YX262" i="22"/>
  <c r="UZ134" i="22"/>
  <c r="YX10" i="22"/>
  <c r="UZ137" i="22"/>
  <c r="YX61" i="22"/>
  <c r="YX169" i="22"/>
  <c r="YX122" i="22"/>
  <c r="YX164" i="22"/>
  <c r="YX34" i="22"/>
  <c r="YX245" i="22"/>
  <c r="YY208" i="22"/>
  <c r="UZ292" i="22"/>
  <c r="YX259" i="22"/>
  <c r="UH322" i="22"/>
  <c r="YX246" i="22"/>
  <c r="UZ139" i="22"/>
  <c r="YX70" i="22"/>
  <c r="YX77" i="22"/>
  <c r="YX95" i="22"/>
  <c r="UZ286" i="22"/>
  <c r="UH307" i="22"/>
  <c r="UH314" i="22"/>
  <c r="YY36" i="22"/>
  <c r="UH240" i="22"/>
  <c r="UH297" i="22"/>
  <c r="UH310" i="22"/>
  <c r="UH175" i="22"/>
  <c r="UH221" i="22"/>
  <c r="YX58" i="22"/>
  <c r="YX160" i="22"/>
  <c r="YY235" i="22"/>
  <c r="YX271" i="22"/>
  <c r="YX17" i="22"/>
  <c r="UH309" i="22"/>
  <c r="YY161" i="22"/>
  <c r="UZ127" i="22"/>
  <c r="YX41" i="22"/>
  <c r="UZ138" i="22"/>
  <c r="YX154" i="22"/>
  <c r="YX255" i="22"/>
  <c r="YX119" i="22"/>
  <c r="YX33" i="22"/>
  <c r="YX151" i="22"/>
  <c r="YY269" i="22"/>
  <c r="YX65" i="22"/>
  <c r="UH181" i="22"/>
  <c r="YX74" i="22"/>
  <c r="YX72" i="22"/>
  <c r="UH173" i="22"/>
  <c r="YX156" i="22"/>
  <c r="UH315" i="22"/>
  <c r="UH178" i="22"/>
  <c r="YX108" i="22"/>
  <c r="YX157" i="22"/>
  <c r="UZ130" i="22"/>
  <c r="UZ283" i="22"/>
  <c r="YX45" i="22"/>
  <c r="UZ129" i="22"/>
  <c r="UZ133" i="22"/>
  <c r="YX28" i="22"/>
  <c r="YX8" i="22"/>
  <c r="UH233" i="22"/>
  <c r="UZ284" i="22"/>
  <c r="UH312" i="22"/>
  <c r="UH179" i="22"/>
  <c r="YX81" i="22"/>
  <c r="YY201" i="22"/>
  <c r="YX145" i="22"/>
  <c r="YX244" i="22"/>
  <c r="UZ143" i="22"/>
  <c r="UH182" i="22"/>
  <c r="UH224" i="22"/>
  <c r="YX214" i="22"/>
  <c r="UZ142" i="22"/>
  <c r="YX51" i="22"/>
  <c r="YX264" i="22"/>
  <c r="YX266" i="22"/>
  <c r="YX14" i="22"/>
  <c r="UH304" i="22"/>
  <c r="YX29" i="22"/>
  <c r="UH184" i="22"/>
  <c r="UH195" i="22"/>
  <c r="UZ285" i="22"/>
  <c r="UZ141" i="22"/>
  <c r="YX6" i="22"/>
  <c r="YY53" i="22"/>
  <c r="UH227" i="22"/>
  <c r="YX46" i="22"/>
  <c r="YX110" i="22"/>
  <c r="YZ82" i="22"/>
  <c r="YX35" i="22"/>
  <c r="YX57" i="22"/>
  <c r="UH220" i="22"/>
  <c r="YX167" i="22"/>
  <c r="UH223" i="22"/>
  <c r="UH225" i="22"/>
  <c r="YX52" i="22"/>
  <c r="YY204" i="22"/>
  <c r="YX188" i="22"/>
  <c r="YX85" i="22"/>
  <c r="YX202" i="22"/>
  <c r="YY100" i="22"/>
  <c r="UH239" i="22"/>
  <c r="YX117" i="22"/>
  <c r="UZ288" i="22"/>
  <c r="YX207" i="22"/>
  <c r="YX252" i="22"/>
  <c r="YY121" i="22"/>
  <c r="YX18" i="22"/>
  <c r="YY67" i="22"/>
  <c r="YX44" i="22"/>
  <c r="UH196" i="22"/>
  <c r="YX59" i="22"/>
  <c r="YY273" i="22"/>
  <c r="UH313" i="22"/>
  <c r="UH228" i="22"/>
  <c r="UH189" i="22"/>
  <c r="YX171" i="22"/>
  <c r="YX263" i="22"/>
  <c r="YY247" i="22"/>
  <c r="YX168" i="22"/>
  <c r="YX258" i="22"/>
  <c r="YX260" i="22"/>
  <c r="YX66" i="22"/>
  <c r="YX254" i="22"/>
  <c r="YX206" i="22"/>
  <c r="UH194" i="22"/>
  <c r="YX30" i="22"/>
  <c r="YY42" i="22"/>
  <c r="UH236" i="22"/>
  <c r="UH174" i="22"/>
  <c r="YX94" i="22"/>
  <c r="YX116" i="22"/>
  <c r="YX15" i="22"/>
  <c r="YX19" i="22"/>
  <c r="UH197" i="22"/>
  <c r="YX211" i="22"/>
  <c r="UH198" i="22"/>
  <c r="YX27" i="22"/>
  <c r="UH186" i="22"/>
  <c r="UH199" i="22"/>
  <c r="UZ131" i="22"/>
  <c r="YX147" i="22"/>
  <c r="UH229" i="22"/>
  <c r="YX115" i="22"/>
  <c r="YX78" i="22"/>
  <c r="YX37" i="22"/>
  <c r="YX56" i="22"/>
  <c r="YX102" i="22"/>
  <c r="YX242" i="22"/>
  <c r="YX99" i="22"/>
  <c r="YX64" i="22"/>
  <c r="YY146" i="22"/>
  <c r="YX31" i="22"/>
  <c r="UZ140" i="22"/>
  <c r="UH180" i="22"/>
  <c r="UH320" i="22"/>
  <c r="YY38" i="22"/>
  <c r="UH183" i="22"/>
  <c r="YX203" i="22"/>
  <c r="UH321" i="22"/>
  <c r="YX114" i="22"/>
  <c r="YZ73" i="22"/>
  <c r="YX213" i="22"/>
  <c r="YX238" i="22"/>
  <c r="YX153" i="22"/>
  <c r="YY50" i="22"/>
  <c r="UZ128" i="22"/>
  <c r="YX86" i="22"/>
  <c r="YX209" i="22"/>
  <c r="UH172" i="22"/>
  <c r="YX54" i="22"/>
  <c r="YX9" i="22"/>
  <c r="UZ144" i="22"/>
  <c r="YY91" i="22"/>
  <c r="UZ290" i="22"/>
  <c r="YX76" i="22"/>
  <c r="YX268" i="22"/>
  <c r="YY83" i="22"/>
  <c r="UZ136" i="22"/>
  <c r="UH231" i="22"/>
  <c r="YX253" i="22"/>
  <c r="UH226" i="22"/>
  <c r="UZ291" i="22"/>
  <c r="YX112" i="22"/>
  <c r="YX158" i="22"/>
  <c r="UZ215" i="22"/>
  <c r="YX250" i="22"/>
  <c r="UI298" i="22"/>
  <c r="UZ218" i="22"/>
  <c r="YX251" i="22"/>
  <c r="YY241" i="22"/>
  <c r="YX149" i="22"/>
  <c r="UH222" i="22"/>
  <c r="YX24" i="22"/>
  <c r="YY177" i="22"/>
  <c r="YX11" i="22"/>
  <c r="YX7" i="22"/>
  <c r="YX152" i="22"/>
  <c r="UH192" i="22"/>
  <c r="UH308" i="22"/>
  <c r="YX270" i="22"/>
  <c r="YX69" i="22"/>
  <c r="YY123" i="22"/>
  <c r="UZ289" i="22"/>
  <c r="YX176" i="22"/>
  <c r="UZ281" i="22"/>
  <c r="YY105" i="22"/>
  <c r="YX84" i="22"/>
  <c r="UH191" i="22"/>
  <c r="YX103" i="22"/>
  <c r="YX62" i="22"/>
  <c r="YX92" i="22"/>
  <c r="YX71" i="22"/>
  <c r="YY101" i="22"/>
  <c r="UH294" i="22"/>
  <c r="UH230" i="22"/>
  <c r="YX237" i="22"/>
  <c r="YX87" i="22"/>
  <c r="YX212" i="22"/>
  <c r="YX40" i="22"/>
  <c r="YX5" i="22"/>
  <c r="YX272" i="22"/>
  <c r="UH306" i="22"/>
  <c r="YY120" i="22"/>
  <c r="YX39" i="22"/>
  <c r="UH311" i="22"/>
  <c r="YX48" i="22"/>
  <c r="YX249" i="22"/>
  <c r="UZ282" i="22"/>
  <c r="UH193" i="22"/>
  <c r="YX23" i="22"/>
  <c r="YX107" i="22"/>
  <c r="YX22" i="22"/>
  <c r="UH295" i="22"/>
  <c r="YX75" i="22"/>
  <c r="YY124" i="22"/>
  <c r="YX98" i="22"/>
  <c r="YX162" i="22"/>
  <c r="UZ287" i="22"/>
  <c r="UZ135" i="22"/>
  <c r="UH299" i="22"/>
  <c r="YX187" i="22"/>
  <c r="YX267" i="22"/>
  <c r="YX25" i="22"/>
  <c r="YY32" i="22"/>
  <c r="UH277" i="22" l="1"/>
  <c r="UH276" i="22"/>
  <c r="UH279" i="22"/>
  <c r="UH280" i="22"/>
  <c r="UH278" i="22"/>
  <c r="UH275" i="22"/>
  <c r="UH274" i="22"/>
  <c r="UH243" i="22"/>
  <c r="YY89" i="22"/>
  <c r="YZ97" i="22"/>
  <c r="YY90" i="22"/>
  <c r="YY165" i="22"/>
  <c r="YY109" i="22"/>
  <c r="YY257" i="22"/>
  <c r="YY96" i="22"/>
  <c r="YY113" i="22"/>
  <c r="YY24" i="22"/>
  <c r="YZ247" i="22"/>
  <c r="UI228" i="22"/>
  <c r="UI196" i="22"/>
  <c r="YY207" i="22"/>
  <c r="YZ204" i="22"/>
  <c r="YY167" i="22"/>
  <c r="ZA82" i="22"/>
  <c r="YZ53" i="22"/>
  <c r="VA285" i="22"/>
  <c r="UI304" i="22"/>
  <c r="YY264" i="22"/>
  <c r="VA142" i="22"/>
  <c r="UI182" i="22"/>
  <c r="YZ201" i="22"/>
  <c r="VA284" i="22"/>
  <c r="VA133" i="22"/>
  <c r="VA283" i="22"/>
  <c r="UI173" i="22"/>
  <c r="YY151" i="22"/>
  <c r="YY154" i="22"/>
  <c r="YZ161" i="22"/>
  <c r="YZ235" i="22"/>
  <c r="UI175" i="22"/>
  <c r="YZ36" i="22"/>
  <c r="YY95" i="22"/>
  <c r="YY246" i="22"/>
  <c r="YZ208" i="22"/>
  <c r="YY122" i="22"/>
  <c r="YY10" i="22"/>
  <c r="YY93" i="22"/>
  <c r="YY148" i="22"/>
  <c r="UI296" i="22"/>
  <c r="YY13" i="22"/>
  <c r="VA132" i="22"/>
  <c r="YZ163" i="22"/>
  <c r="YZ104" i="22"/>
  <c r="YZ265" i="22"/>
  <c r="YY155" i="22"/>
  <c r="YY166" i="22"/>
  <c r="YZ79" i="22"/>
  <c r="VA216" i="22"/>
  <c r="YY150" i="22"/>
  <c r="YY107" i="22"/>
  <c r="YZ146" i="22"/>
  <c r="YY242" i="22"/>
  <c r="UI199" i="22"/>
  <c r="UI194" i="22"/>
  <c r="YY66" i="22"/>
  <c r="YZ100" i="22"/>
  <c r="VA138" i="22"/>
  <c r="YZ120" i="22"/>
  <c r="YY71" i="22"/>
  <c r="YY69" i="22"/>
  <c r="VA215" i="22"/>
  <c r="VA290" i="22"/>
  <c r="VA128" i="22"/>
  <c r="YY203" i="22"/>
  <c r="YY115" i="22"/>
  <c r="UI295" i="22"/>
  <c r="YY92" i="22"/>
  <c r="YY176" i="22"/>
  <c r="UI222" i="22"/>
  <c r="YZ83" i="22"/>
  <c r="YZ50" i="22"/>
  <c r="UI180" i="22"/>
  <c r="YY64" i="22"/>
  <c r="YY102" i="22"/>
  <c r="YY78" i="22"/>
  <c r="UI229" i="22"/>
  <c r="UI186" i="22"/>
  <c r="YY211" i="22"/>
  <c r="YY116" i="22"/>
  <c r="UI236" i="22"/>
  <c r="YY206" i="22"/>
  <c r="YY260" i="22"/>
  <c r="YY263" i="22"/>
  <c r="UI313" i="22"/>
  <c r="YY44" i="22"/>
  <c r="YY18" i="22"/>
  <c r="VA288" i="22"/>
  <c r="YY202" i="22"/>
  <c r="YY52" i="22"/>
  <c r="UI220" i="22"/>
  <c r="YY110" i="22"/>
  <c r="YY6" i="22"/>
  <c r="UI195" i="22"/>
  <c r="YY14" i="22"/>
  <c r="YY214" i="22"/>
  <c r="VA143" i="22"/>
  <c r="YY81" i="22"/>
  <c r="UI233" i="22"/>
  <c r="VA130" i="22"/>
  <c r="UI178" i="22"/>
  <c r="YY72" i="22"/>
  <c r="UI181" i="22"/>
  <c r="YY33" i="22"/>
  <c r="UI309" i="22"/>
  <c r="YY160" i="22"/>
  <c r="UI310" i="22"/>
  <c r="UI314" i="22"/>
  <c r="YY77" i="22"/>
  <c r="UI322" i="22"/>
  <c r="YY245" i="22"/>
  <c r="YY169" i="22"/>
  <c r="YZ106" i="22"/>
  <c r="YY118" i="22"/>
  <c r="YZ261" i="22"/>
  <c r="UI234" i="22"/>
  <c r="VA217" i="22"/>
  <c r="UI303" i="22"/>
  <c r="UI219" i="22"/>
  <c r="YY47" i="22"/>
  <c r="YZ80" i="22"/>
  <c r="YY256" i="22"/>
  <c r="UI317" i="22"/>
  <c r="YY49" i="22"/>
  <c r="YY55" i="22"/>
  <c r="YY162" i="22"/>
  <c r="YY5" i="22"/>
  <c r="VA281" i="22"/>
  <c r="VA291" i="22"/>
  <c r="YY54" i="22"/>
  <c r="YY114" i="22"/>
  <c r="UI174" i="22"/>
  <c r="YY23" i="22"/>
  <c r="YY48" i="22"/>
  <c r="YY40" i="22"/>
  <c r="UI230" i="22"/>
  <c r="UI191" i="22"/>
  <c r="YY270" i="22"/>
  <c r="YY7" i="22"/>
  <c r="VA218" i="22"/>
  <c r="YY158" i="22"/>
  <c r="UI226" i="22"/>
  <c r="YZ91" i="22"/>
  <c r="YY238" i="22"/>
  <c r="UI299" i="22"/>
  <c r="YY249" i="22"/>
  <c r="YY103" i="22"/>
  <c r="YY251" i="22"/>
  <c r="YY153" i="22"/>
  <c r="YZ32" i="22"/>
  <c r="VA287" i="22"/>
  <c r="YY22" i="22"/>
  <c r="UI311" i="22"/>
  <c r="YY212" i="22"/>
  <c r="UI294" i="22"/>
  <c r="YY84" i="22"/>
  <c r="VA289" i="22"/>
  <c r="UI308" i="22"/>
  <c r="YY11" i="22"/>
  <c r="YY149" i="22"/>
  <c r="YY253" i="22"/>
  <c r="YY268" i="22"/>
  <c r="VA144" i="22"/>
  <c r="YY86" i="22"/>
  <c r="YY213" i="22"/>
  <c r="UI321" i="22"/>
  <c r="UI183" i="22"/>
  <c r="VA140" i="22"/>
  <c r="YY99" i="22"/>
  <c r="YY56" i="22"/>
  <c r="YY147" i="22"/>
  <c r="YY27" i="22"/>
  <c r="UI197" i="22"/>
  <c r="YY94" i="22"/>
  <c r="YZ42" i="22"/>
  <c r="YY258" i="22"/>
  <c r="YY171" i="22"/>
  <c r="YZ273" i="22"/>
  <c r="YZ67" i="22"/>
  <c r="YZ121" i="22"/>
  <c r="YY117" i="22"/>
  <c r="YY85" i="22"/>
  <c r="UI225" i="22"/>
  <c r="YY57" i="22"/>
  <c r="YY46" i="22"/>
  <c r="VA141" i="22"/>
  <c r="UI184" i="22"/>
  <c r="YY51" i="22"/>
  <c r="YY244" i="22"/>
  <c r="UI179" i="22"/>
  <c r="YY8" i="22"/>
  <c r="VA129" i="22"/>
  <c r="YY157" i="22"/>
  <c r="UI315" i="22"/>
  <c r="YY74" i="22"/>
  <c r="YY65" i="22"/>
  <c r="YY119" i="22"/>
  <c r="YY41" i="22"/>
  <c r="YY17" i="22"/>
  <c r="YY58" i="22"/>
  <c r="UI297" i="22"/>
  <c r="UI307" i="22"/>
  <c r="YY70" i="22"/>
  <c r="YY259" i="22"/>
  <c r="YY34" i="22"/>
  <c r="YY61" i="22"/>
  <c r="VA134" i="22"/>
  <c r="YY26" i="22"/>
  <c r="YY43" i="22"/>
  <c r="YY248" i="22"/>
  <c r="UI200" i="22"/>
  <c r="UI305" i="22"/>
  <c r="UI300" i="22"/>
  <c r="YY126" i="22"/>
  <c r="YZ68" i="22"/>
  <c r="UI302" i="22"/>
  <c r="UI316" i="22"/>
  <c r="YY159" i="22"/>
  <c r="UI190" i="22"/>
  <c r="UI232" i="22"/>
  <c r="YY20" i="22"/>
  <c r="YY111" i="22"/>
  <c r="YY267" i="22"/>
  <c r="YY75" i="22"/>
  <c r="YY237" i="22"/>
  <c r="YY152" i="22"/>
  <c r="VA136" i="22"/>
  <c r="YY209" i="22"/>
  <c r="UI320" i="22"/>
  <c r="YY15" i="22"/>
  <c r="VA135" i="22"/>
  <c r="YY98" i="22"/>
  <c r="UI193" i="22"/>
  <c r="UI306" i="22"/>
  <c r="UJ298" i="22"/>
  <c r="YY25" i="22"/>
  <c r="YY187" i="22"/>
  <c r="YZ124" i="22"/>
  <c r="VA282" i="22"/>
  <c r="YY39" i="22"/>
  <c r="YY272" i="22"/>
  <c r="YY87" i="22"/>
  <c r="YZ101" i="22"/>
  <c r="YY62" i="22"/>
  <c r="YZ105" i="22"/>
  <c r="YZ123" i="22"/>
  <c r="UI192" i="22"/>
  <c r="YZ177" i="22"/>
  <c r="YZ241" i="22"/>
  <c r="YY250" i="22"/>
  <c r="YY112" i="22"/>
  <c r="UI231" i="22"/>
  <c r="YY76" i="22"/>
  <c r="YY9" i="22"/>
  <c r="UI172" i="22"/>
  <c r="ZA73" i="22"/>
  <c r="YZ38" i="22"/>
  <c r="YY31" i="22"/>
  <c r="YY37" i="22"/>
  <c r="VA131" i="22"/>
  <c r="UI198" i="22"/>
  <c r="YY19" i="22"/>
  <c r="YY30" i="22"/>
  <c r="YY254" i="22"/>
  <c r="YY168" i="22"/>
  <c r="UI189" i="22"/>
  <c r="YY59" i="22"/>
  <c r="YY252" i="22"/>
  <c r="UI239" i="22"/>
  <c r="YY188" i="22"/>
  <c r="UI223" i="22"/>
  <c r="YY35" i="22"/>
  <c r="UI227" i="22"/>
  <c r="YY29" i="22"/>
  <c r="YY266" i="22"/>
  <c r="UI224" i="22"/>
  <c r="YY145" i="22"/>
  <c r="UI312" i="22"/>
  <c r="YY28" i="22"/>
  <c r="YY45" i="22"/>
  <c r="YY108" i="22"/>
  <c r="YY156" i="22"/>
  <c r="YZ269" i="22"/>
  <c r="YY255" i="22"/>
  <c r="VA127" i="22"/>
  <c r="YY271" i="22"/>
  <c r="UI221" i="22"/>
  <c r="UI240" i="22"/>
  <c r="VA286" i="22"/>
  <c r="VA139" i="22"/>
  <c r="VA292" i="22"/>
  <c r="YY164" i="22"/>
  <c r="VA137" i="22"/>
  <c r="YY262" i="22"/>
  <c r="YZ319" i="22"/>
  <c r="YZ88" i="22"/>
  <c r="UI185" i="22"/>
  <c r="YZ210" i="22"/>
  <c r="UI301" i="22"/>
  <c r="YY12" i="22"/>
  <c r="YY170" i="22"/>
  <c r="YY21" i="22"/>
  <c r="YY60" i="22"/>
  <c r="YY205" i="22"/>
  <c r="YY125" i="22"/>
  <c r="YY63" i="22"/>
  <c r="UI293" i="22"/>
  <c r="YY16" i="22"/>
  <c r="UI280" i="22" l="1"/>
  <c r="UI274" i="22"/>
  <c r="UI279" i="22"/>
  <c r="UI276" i="22"/>
  <c r="UI275" i="22"/>
  <c r="UI278" i="22"/>
  <c r="UI277" i="22"/>
  <c r="UI243" i="22"/>
  <c r="YZ89" i="22"/>
  <c r="YZ90" i="22"/>
  <c r="ZA97" i="22"/>
  <c r="YZ165" i="22"/>
  <c r="YZ109" i="22"/>
  <c r="YZ113" i="22"/>
  <c r="YZ96" i="22"/>
  <c r="YZ257" i="22"/>
  <c r="YZ205" i="22"/>
  <c r="YZ164" i="22"/>
  <c r="YZ255" i="22"/>
  <c r="YZ145" i="22"/>
  <c r="UJ223" i="22"/>
  <c r="YZ254" i="22"/>
  <c r="YZ9" i="22"/>
  <c r="YZ87" i="22"/>
  <c r="YZ25" i="22"/>
  <c r="UJ320" i="22"/>
  <c r="YZ20" i="22"/>
  <c r="UJ300" i="22"/>
  <c r="YZ34" i="22"/>
  <c r="YZ119" i="22"/>
  <c r="YZ244" i="22"/>
  <c r="UJ225" i="22"/>
  <c r="YZ99" i="22"/>
  <c r="VB144" i="22"/>
  <c r="YZ84" i="22"/>
  <c r="YZ153" i="22"/>
  <c r="ZA91" i="22"/>
  <c r="YZ40" i="22"/>
  <c r="UJ174" i="22"/>
  <c r="YZ49" i="22"/>
  <c r="YZ245" i="22"/>
  <c r="UJ310" i="22"/>
  <c r="YZ6" i="22"/>
  <c r="UJ313" i="22"/>
  <c r="UJ229" i="22"/>
  <c r="YZ203" i="22"/>
  <c r="UJ296" i="22"/>
  <c r="YZ48" i="22"/>
  <c r="UJ301" i="22"/>
  <c r="YZ21" i="22"/>
  <c r="ZA210" i="22"/>
  <c r="VB292" i="22"/>
  <c r="YZ45" i="22"/>
  <c r="YZ59" i="22"/>
  <c r="VB131" i="22"/>
  <c r="YZ76" i="22"/>
  <c r="ZA241" i="22"/>
  <c r="ZA105" i="22"/>
  <c r="YZ75" i="22"/>
  <c r="UJ302" i="22"/>
  <c r="YZ26" i="22"/>
  <c r="YZ58" i="22"/>
  <c r="VB129" i="22"/>
  <c r="VB141" i="22"/>
  <c r="ZA273" i="22"/>
  <c r="ZA42" i="22"/>
  <c r="VB140" i="22"/>
  <c r="YZ268" i="22"/>
  <c r="YZ251" i="22"/>
  <c r="UJ226" i="22"/>
  <c r="YZ114" i="22"/>
  <c r="UJ317" i="22"/>
  <c r="UJ234" i="22"/>
  <c r="ZA106" i="22"/>
  <c r="YZ160" i="22"/>
  <c r="UJ233" i="22"/>
  <c r="YZ110" i="22"/>
  <c r="YZ263" i="22"/>
  <c r="YZ78" i="22"/>
  <c r="UJ222" i="22"/>
  <c r="VB128" i="22"/>
  <c r="YZ71" i="22"/>
  <c r="YZ66" i="22"/>
  <c r="VB216" i="22"/>
  <c r="ZA265" i="22"/>
  <c r="ZA163" i="22"/>
  <c r="YZ148" i="22"/>
  <c r="ZA208" i="22"/>
  <c r="UJ175" i="22"/>
  <c r="YZ151" i="22"/>
  <c r="VB283" i="22"/>
  <c r="UJ182" i="22"/>
  <c r="VB285" i="22"/>
  <c r="ZA204" i="22"/>
  <c r="UJ228" i="22"/>
  <c r="UJ293" i="22"/>
  <c r="YZ63" i="22"/>
  <c r="UJ221" i="22"/>
  <c r="ZA269" i="22"/>
  <c r="UJ224" i="22"/>
  <c r="YZ188" i="22"/>
  <c r="YZ30" i="22"/>
  <c r="YZ31" i="22"/>
  <c r="YZ272" i="22"/>
  <c r="ZA124" i="22"/>
  <c r="UK298" i="22"/>
  <c r="YZ209" i="22"/>
  <c r="UJ232" i="22"/>
  <c r="UJ305" i="22"/>
  <c r="YZ259" i="22"/>
  <c r="YZ65" i="22"/>
  <c r="YZ85" i="22"/>
  <c r="YZ147" i="22"/>
  <c r="YZ11" i="22"/>
  <c r="YZ22" i="22"/>
  <c r="YZ238" i="22"/>
  <c r="YZ270" i="22"/>
  <c r="YZ5" i="22"/>
  <c r="UJ219" i="22"/>
  <c r="UJ322" i="22"/>
  <c r="YZ72" i="22"/>
  <c r="VB288" i="22"/>
  <c r="YZ116" i="22"/>
  <c r="UJ295" i="22"/>
  <c r="YZ242" i="22"/>
  <c r="YZ125" i="22"/>
  <c r="UJ185" i="22"/>
  <c r="VB139" i="22"/>
  <c r="UJ239" i="22"/>
  <c r="YZ62" i="22"/>
  <c r="UJ306" i="22"/>
  <c r="VB136" i="22"/>
  <c r="UJ190" i="22"/>
  <c r="ZA68" i="22"/>
  <c r="VB134" i="22"/>
  <c r="YZ17" i="22"/>
  <c r="YZ8" i="22"/>
  <c r="YZ46" i="22"/>
  <c r="YZ171" i="22"/>
  <c r="UJ183" i="22"/>
  <c r="YZ253" i="22"/>
  <c r="UJ294" i="22"/>
  <c r="YZ103" i="22"/>
  <c r="UJ191" i="22"/>
  <c r="YZ54" i="22"/>
  <c r="YZ256" i="22"/>
  <c r="UJ309" i="22"/>
  <c r="YZ81" i="22"/>
  <c r="UJ220" i="22"/>
  <c r="YZ260" i="22"/>
  <c r="YZ102" i="22"/>
  <c r="YZ176" i="22"/>
  <c r="VB290" i="22"/>
  <c r="ZA120" i="22"/>
  <c r="UJ194" i="22"/>
  <c r="ZA146" i="22"/>
  <c r="ZA79" i="22"/>
  <c r="VB132" i="22"/>
  <c r="YZ93" i="22"/>
  <c r="YZ246" i="22"/>
  <c r="ZA235" i="22"/>
  <c r="VB133" i="22"/>
  <c r="VB142" i="22"/>
  <c r="ZA53" i="22"/>
  <c r="YZ207" i="22"/>
  <c r="ZA247" i="22"/>
  <c r="YZ16" i="22"/>
  <c r="YZ170" i="22"/>
  <c r="YZ262" i="22"/>
  <c r="YZ271" i="22"/>
  <c r="YZ28" i="22"/>
  <c r="UJ227" i="22"/>
  <c r="UJ189" i="22"/>
  <c r="ZA38" i="22"/>
  <c r="UJ231" i="22"/>
  <c r="ZA177" i="22"/>
  <c r="YZ39" i="22"/>
  <c r="VB135" i="22"/>
  <c r="YZ267" i="22"/>
  <c r="UJ200" i="22"/>
  <c r="YZ70" i="22"/>
  <c r="YZ74" i="22"/>
  <c r="YZ51" i="22"/>
  <c r="YZ117" i="22"/>
  <c r="YZ94" i="22"/>
  <c r="YZ86" i="22"/>
  <c r="UJ308" i="22"/>
  <c r="VB287" i="22"/>
  <c r="YZ158" i="22"/>
  <c r="YZ23" i="22"/>
  <c r="YZ162" i="22"/>
  <c r="UJ303" i="22"/>
  <c r="ZA261" i="22"/>
  <c r="YZ77" i="22"/>
  <c r="UJ178" i="22"/>
  <c r="YZ14" i="22"/>
  <c r="YZ18" i="22"/>
  <c r="YZ211" i="22"/>
  <c r="VB137" i="22"/>
  <c r="VB127" i="22"/>
  <c r="UJ312" i="22"/>
  <c r="YZ35" i="22"/>
  <c r="YZ168" i="22"/>
  <c r="YZ37" i="22"/>
  <c r="YZ112" i="22"/>
  <c r="ZA101" i="22"/>
  <c r="YZ187" i="22"/>
  <c r="YZ15" i="22"/>
  <c r="YZ111" i="22"/>
  <c r="YZ126" i="22"/>
  <c r="YZ61" i="22"/>
  <c r="YZ41" i="22"/>
  <c r="UJ179" i="22"/>
  <c r="YZ57" i="22"/>
  <c r="ZA121" i="22"/>
  <c r="UJ197" i="22"/>
  <c r="UJ321" i="22"/>
  <c r="YZ212" i="22"/>
  <c r="ZA32" i="22"/>
  <c r="UJ230" i="22"/>
  <c r="VB291" i="22"/>
  <c r="VB217" i="22"/>
  <c r="UJ314" i="22"/>
  <c r="VB130" i="22"/>
  <c r="UJ195" i="22"/>
  <c r="YZ44" i="22"/>
  <c r="UJ186" i="22"/>
  <c r="YZ92" i="22"/>
  <c r="VB215" i="22"/>
  <c r="VB138" i="22"/>
  <c r="UJ199" i="22"/>
  <c r="YZ166" i="22"/>
  <c r="ZA104" i="22"/>
  <c r="YZ13" i="22"/>
  <c r="YZ10" i="22"/>
  <c r="YZ95" i="22"/>
  <c r="ZA161" i="22"/>
  <c r="UJ173" i="22"/>
  <c r="VB284" i="22"/>
  <c r="YZ264" i="22"/>
  <c r="ZB82" i="22"/>
  <c r="YZ12" i="22"/>
  <c r="ZA88" i="22"/>
  <c r="VB286" i="22"/>
  <c r="YZ156" i="22"/>
  <c r="YZ266" i="22"/>
  <c r="YZ252" i="22"/>
  <c r="YZ19" i="22"/>
  <c r="UJ172" i="22"/>
  <c r="UJ192" i="22"/>
  <c r="VB282" i="22"/>
  <c r="UJ193" i="22"/>
  <c r="YZ152" i="22"/>
  <c r="YZ159" i="22"/>
  <c r="YZ248" i="22"/>
  <c r="UJ307" i="22"/>
  <c r="UJ315" i="22"/>
  <c r="YZ258" i="22"/>
  <c r="YZ56" i="22"/>
  <c r="VB289" i="22"/>
  <c r="YZ249" i="22"/>
  <c r="VB218" i="22"/>
  <c r="YZ55" i="22"/>
  <c r="ZA80" i="22"/>
  <c r="YZ118" i="22"/>
  <c r="YZ169" i="22"/>
  <c r="YZ33" i="22"/>
  <c r="VB143" i="22"/>
  <c r="YZ52" i="22"/>
  <c r="YZ206" i="22"/>
  <c r="YZ64" i="22"/>
  <c r="ZA50" i="22"/>
  <c r="YZ115" i="22"/>
  <c r="YZ107" i="22"/>
  <c r="YZ60" i="22"/>
  <c r="ZA319" i="22"/>
  <c r="UJ240" i="22"/>
  <c r="YZ108" i="22"/>
  <c r="YZ29" i="22"/>
  <c r="UJ198" i="22"/>
  <c r="ZB73" i="22"/>
  <c r="YZ250" i="22"/>
  <c r="ZA123" i="22"/>
  <c r="YZ98" i="22"/>
  <c r="YZ237" i="22"/>
  <c r="UJ316" i="22"/>
  <c r="YZ43" i="22"/>
  <c r="UJ297" i="22"/>
  <c r="YZ157" i="22"/>
  <c r="UJ184" i="22"/>
  <c r="ZA67" i="22"/>
  <c r="YZ27" i="22"/>
  <c r="YZ213" i="22"/>
  <c r="YZ149" i="22"/>
  <c r="UJ311" i="22"/>
  <c r="UJ299" i="22"/>
  <c r="YZ7" i="22"/>
  <c r="VB281" i="22"/>
  <c r="YZ47" i="22"/>
  <c r="UJ181" i="22"/>
  <c r="YZ214" i="22"/>
  <c r="YZ202" i="22"/>
  <c r="UJ236" i="22"/>
  <c r="UJ180" i="22"/>
  <c r="ZA83" i="22"/>
  <c r="YZ69" i="22"/>
  <c r="ZA100" i="22"/>
  <c r="YZ150" i="22"/>
  <c r="YZ155" i="22"/>
  <c r="YZ122" i="22"/>
  <c r="ZA36" i="22"/>
  <c r="YZ154" i="22"/>
  <c r="ZA201" i="22"/>
  <c r="UJ304" i="22"/>
  <c r="YZ167" i="22"/>
  <c r="UJ196" i="22"/>
  <c r="YZ24" i="22"/>
  <c r="UJ276" i="22" l="1"/>
  <c r="UJ277" i="22"/>
  <c r="UJ279" i="22"/>
  <c r="UJ278" i="22"/>
  <c r="UJ274" i="22"/>
  <c r="UJ275" i="22"/>
  <c r="UJ280" i="22"/>
  <c r="UJ243" i="22"/>
  <c r="ZA89" i="22"/>
  <c r="ZB97" i="22"/>
  <c r="ZA90" i="22"/>
  <c r="ZA165" i="22"/>
  <c r="ZA109" i="22"/>
  <c r="ZA257" i="22"/>
  <c r="ZA96" i="22"/>
  <c r="ZA113" i="22"/>
  <c r="ZA154" i="22"/>
  <c r="ZA47" i="22"/>
  <c r="ZB100" i="22"/>
  <c r="ZA213" i="22"/>
  <c r="UK196" i="22"/>
  <c r="ZA69" i="22"/>
  <c r="UK299" i="22"/>
  <c r="UK297" i="22"/>
  <c r="ZA98" i="22"/>
  <c r="ZC73" i="22"/>
  <c r="ZA108" i="22"/>
  <c r="ZA206" i="22"/>
  <c r="ZA169" i="22"/>
  <c r="UK315" i="22"/>
  <c r="ZA152" i="22"/>
  <c r="UK172" i="22"/>
  <c r="ZA156" i="22"/>
  <c r="VC284" i="22"/>
  <c r="UK199" i="22"/>
  <c r="UK314" i="22"/>
  <c r="UK179" i="22"/>
  <c r="ZA111" i="22"/>
  <c r="ZA112" i="22"/>
  <c r="ZA35" i="22"/>
  <c r="ZA18" i="22"/>
  <c r="UK227" i="22"/>
  <c r="ZB67" i="22"/>
  <c r="UK240" i="22"/>
  <c r="ZA52" i="22"/>
  <c r="ZA56" i="22"/>
  <c r="ZA19" i="22"/>
  <c r="ZB32" i="22"/>
  <c r="ZA15" i="22"/>
  <c r="UK312" i="22"/>
  <c r="ZA14" i="22"/>
  <c r="ZA94" i="22"/>
  <c r="ZB38" i="22"/>
  <c r="ZA28" i="22"/>
  <c r="ZA16" i="22"/>
  <c r="VC142" i="22"/>
  <c r="ZA246" i="22"/>
  <c r="ZB146" i="22"/>
  <c r="ZA176" i="22"/>
  <c r="ZA81" i="22"/>
  <c r="ZA54" i="22"/>
  <c r="UK294" i="22"/>
  <c r="ZA46" i="22"/>
  <c r="ZB68" i="22"/>
  <c r="ZA62" i="22"/>
  <c r="ZA125" i="22"/>
  <c r="ZA116" i="22"/>
  <c r="UK322" i="22"/>
  <c r="ZA238" i="22"/>
  <c r="ZA147" i="22"/>
  <c r="ZA259" i="22"/>
  <c r="UL298" i="22"/>
  <c r="ZA31" i="22"/>
  <c r="ZB269" i="22"/>
  <c r="UK293" i="22"/>
  <c r="UK182" i="22"/>
  <c r="ZB208" i="22"/>
  <c r="VC216" i="22"/>
  <c r="UK222" i="22"/>
  <c r="UK233" i="22"/>
  <c r="UK317" i="22"/>
  <c r="ZB273" i="22"/>
  <c r="ZA26" i="22"/>
  <c r="ZB105" i="22"/>
  <c r="ZA59" i="22"/>
  <c r="ZB210" i="22"/>
  <c r="UK296" i="22"/>
  <c r="UK313" i="22"/>
  <c r="ZA245" i="22"/>
  <c r="ZA40" i="22"/>
  <c r="VC144" i="22"/>
  <c r="ZA244" i="22"/>
  <c r="ZA20" i="22"/>
  <c r="ZA9" i="22"/>
  <c r="ZA145" i="22"/>
  <c r="UK311" i="22"/>
  <c r="ZA43" i="22"/>
  <c r="UK198" i="22"/>
  <c r="ZA115" i="22"/>
  <c r="ZA118" i="22"/>
  <c r="VC218" i="22"/>
  <c r="UK307" i="22"/>
  <c r="UK193" i="22"/>
  <c r="VC286" i="22"/>
  <c r="UK173" i="22"/>
  <c r="ZA13" i="22"/>
  <c r="VC138" i="22"/>
  <c r="ZA44" i="22"/>
  <c r="VC217" i="22"/>
  <c r="UK197" i="22"/>
  <c r="ZA41" i="22"/>
  <c r="UK303" i="22"/>
  <c r="VC287" i="22"/>
  <c r="ZA70" i="22"/>
  <c r="ZB123" i="22"/>
  <c r="ZB50" i="22"/>
  <c r="VC143" i="22"/>
  <c r="ZB88" i="22"/>
  <c r="ZC82" i="22"/>
  <c r="ZB104" i="22"/>
  <c r="VC215" i="22"/>
  <c r="UK195" i="22"/>
  <c r="VC291" i="22"/>
  <c r="ZA212" i="22"/>
  <c r="ZA61" i="22"/>
  <c r="ZA37" i="22"/>
  <c r="VC127" i="22"/>
  <c r="UK178" i="22"/>
  <c r="UK308" i="22"/>
  <c r="ZA117" i="22"/>
  <c r="UK200" i="22"/>
  <c r="ZA39" i="22"/>
  <c r="ZA271" i="22"/>
  <c r="ZB247" i="22"/>
  <c r="VC133" i="22"/>
  <c r="ZA93" i="22"/>
  <c r="UK194" i="22"/>
  <c r="ZA102" i="22"/>
  <c r="UK309" i="22"/>
  <c r="UK191" i="22"/>
  <c r="ZA253" i="22"/>
  <c r="ZA8" i="22"/>
  <c r="UK190" i="22"/>
  <c r="ZA242" i="22"/>
  <c r="VC288" i="22"/>
  <c r="UK219" i="22"/>
  <c r="ZA22" i="22"/>
  <c r="ZA85" i="22"/>
  <c r="UK305" i="22"/>
  <c r="ZB124" i="22"/>
  <c r="ZA30" i="22"/>
  <c r="UK221" i="22"/>
  <c r="UK228" i="22"/>
  <c r="VC283" i="22"/>
  <c r="ZA148" i="22"/>
  <c r="ZA66" i="22"/>
  <c r="ZA78" i="22"/>
  <c r="ZA160" i="22"/>
  <c r="ZA114" i="22"/>
  <c r="ZA268" i="22"/>
  <c r="VC141" i="22"/>
  <c r="UK302" i="22"/>
  <c r="ZB241" i="22"/>
  <c r="ZA21" i="22"/>
  <c r="ZA6" i="22"/>
  <c r="ZB91" i="22"/>
  <c r="ZA99" i="22"/>
  <c r="ZA119" i="22"/>
  <c r="UK320" i="22"/>
  <c r="ZA255" i="22"/>
  <c r="ZB36" i="22"/>
  <c r="ZB319" i="22"/>
  <c r="ZB80" i="22"/>
  <c r="ZA249" i="22"/>
  <c r="ZA258" i="22"/>
  <c r="ZA248" i="22"/>
  <c r="VC282" i="22"/>
  <c r="ZA252" i="22"/>
  <c r="ZB161" i="22"/>
  <c r="ZB121" i="22"/>
  <c r="ZA187" i="22"/>
  <c r="ZA162" i="22"/>
  <c r="ZA167" i="22"/>
  <c r="ZA202" i="22"/>
  <c r="UK304" i="22"/>
  <c r="ZA150" i="22"/>
  <c r="VC281" i="22"/>
  <c r="UK184" i="22"/>
  <c r="UK181" i="22"/>
  <c r="ZA237" i="22"/>
  <c r="ZA29" i="22"/>
  <c r="ZA33" i="22"/>
  <c r="VC289" i="22"/>
  <c r="UK192" i="22"/>
  <c r="ZA12" i="22"/>
  <c r="ZA166" i="22"/>
  <c r="UK230" i="22"/>
  <c r="ZB101" i="22"/>
  <c r="ZA168" i="22"/>
  <c r="VC137" i="22"/>
  <c r="ZA211" i="22"/>
  <c r="ZA77" i="22"/>
  <c r="ZA23" i="22"/>
  <c r="ZA86" i="22"/>
  <c r="ZA51" i="22"/>
  <c r="ZA267" i="22"/>
  <c r="ZB177" i="22"/>
  <c r="UK189" i="22"/>
  <c r="ZA262" i="22"/>
  <c r="ZA207" i="22"/>
  <c r="VC132" i="22"/>
  <c r="ZB120" i="22"/>
  <c r="ZA260" i="22"/>
  <c r="UK183" i="22"/>
  <c r="ZA17" i="22"/>
  <c r="VC136" i="22"/>
  <c r="VC139" i="22"/>
  <c r="UK295" i="22"/>
  <c r="ZA5" i="22"/>
  <c r="ZA11" i="22"/>
  <c r="UK232" i="22"/>
  <c r="ZA272" i="22"/>
  <c r="ZA188" i="22"/>
  <c r="ZB204" i="22"/>
  <c r="ZA151" i="22"/>
  <c r="ZB163" i="22"/>
  <c r="ZA71" i="22"/>
  <c r="ZA263" i="22"/>
  <c r="ZB106" i="22"/>
  <c r="UK226" i="22"/>
  <c r="VC140" i="22"/>
  <c r="VC129" i="22"/>
  <c r="ZA75" i="22"/>
  <c r="ZA76" i="22"/>
  <c r="ZA45" i="22"/>
  <c r="UK301" i="22"/>
  <c r="ZA203" i="22"/>
  <c r="ZA49" i="22"/>
  <c r="ZA153" i="22"/>
  <c r="ZA34" i="22"/>
  <c r="ZA25" i="22"/>
  <c r="ZA254" i="22"/>
  <c r="ZA164" i="22"/>
  <c r="ZA155" i="22"/>
  <c r="ZB201" i="22"/>
  <c r="UK180" i="22"/>
  <c r="ZA157" i="22"/>
  <c r="ZA250" i="22"/>
  <c r="ZA60" i="22"/>
  <c r="ZA64" i="22"/>
  <c r="ZA55" i="22"/>
  <c r="ZA159" i="22"/>
  <c r="ZA266" i="22"/>
  <c r="ZA264" i="22"/>
  <c r="ZA95" i="22"/>
  <c r="ZA92" i="22"/>
  <c r="VC130" i="22"/>
  <c r="ZA57" i="22"/>
  <c r="ZA126" i="22"/>
  <c r="ZB83" i="22"/>
  <c r="ZA214" i="22"/>
  <c r="ZA149" i="22"/>
  <c r="UK316" i="22"/>
  <c r="ZA24" i="22"/>
  <c r="ZA122" i="22"/>
  <c r="ZA7" i="22"/>
  <c r="UK236" i="22"/>
  <c r="ZA27" i="22"/>
  <c r="ZA107" i="22"/>
  <c r="ZA10" i="22"/>
  <c r="UK186" i="22"/>
  <c r="UK321" i="22"/>
  <c r="ZB261" i="22"/>
  <c r="ZA158" i="22"/>
  <c r="ZA74" i="22"/>
  <c r="VC135" i="22"/>
  <c r="UK231" i="22"/>
  <c r="ZA170" i="22"/>
  <c r="ZB53" i="22"/>
  <c r="ZB235" i="22"/>
  <c r="ZB79" i="22"/>
  <c r="VC290" i="22"/>
  <c r="UK220" i="22"/>
  <c r="ZA256" i="22"/>
  <c r="ZA103" i="22"/>
  <c r="ZA171" i="22"/>
  <c r="VC134" i="22"/>
  <c r="UK306" i="22"/>
  <c r="UK239" i="22"/>
  <c r="UK185" i="22"/>
  <c r="ZA72" i="22"/>
  <c r="ZA270" i="22"/>
  <c r="ZA65" i="22"/>
  <c r="ZA209" i="22"/>
  <c r="UK224" i="22"/>
  <c r="ZA63" i="22"/>
  <c r="VC285" i="22"/>
  <c r="UK175" i="22"/>
  <c r="ZB265" i="22"/>
  <c r="VC128" i="22"/>
  <c r="ZA110" i="22"/>
  <c r="UK234" i="22"/>
  <c r="ZA251" i="22"/>
  <c r="ZB42" i="22"/>
  <c r="ZA58" i="22"/>
  <c r="VC131" i="22"/>
  <c r="VC292" i="22"/>
  <c r="ZA48" i="22"/>
  <c r="UK229" i="22"/>
  <c r="UK310" i="22"/>
  <c r="UK174" i="22"/>
  <c r="ZA84" i="22"/>
  <c r="UK225" i="22"/>
  <c r="UK300" i="22"/>
  <c r="ZA87" i="22"/>
  <c r="UK223" i="22"/>
  <c r="ZA205" i="22"/>
  <c r="UK278" i="22" l="1"/>
  <c r="UK280" i="22"/>
  <c r="UK279" i="22"/>
  <c r="UK275" i="22"/>
  <c r="UK277" i="22"/>
  <c r="UK274" i="22"/>
  <c r="UK276" i="22"/>
  <c r="UK243" i="22"/>
  <c r="ZB89" i="22"/>
  <c r="ZB90" i="22"/>
  <c r="ZC97" i="22"/>
  <c r="ZB165" i="22"/>
  <c r="ZB109" i="22"/>
  <c r="ZB113" i="22"/>
  <c r="ZB96" i="22"/>
  <c r="ZB257" i="22"/>
  <c r="UL229" i="22"/>
  <c r="UL223" i="22"/>
  <c r="ZB48" i="22"/>
  <c r="ZB110" i="22"/>
  <c r="ZB209" i="22"/>
  <c r="UL306" i="22"/>
  <c r="VD135" i="22"/>
  <c r="UL316" i="22"/>
  <c r="ZB126" i="22"/>
  <c r="ZB159" i="22"/>
  <c r="ZC201" i="22"/>
  <c r="ZB49" i="22"/>
  <c r="ZB45" i="22"/>
  <c r="ZB71" i="22"/>
  <c r="ZB17" i="22"/>
  <c r="ZB207" i="22"/>
  <c r="ZB77" i="22"/>
  <c r="ZC101" i="22"/>
  <c r="ZB237" i="22"/>
  <c r="ZB162" i="22"/>
  <c r="ZB249" i="22"/>
  <c r="ZB99" i="22"/>
  <c r="UL302" i="22"/>
  <c r="VD283" i="22"/>
  <c r="ZC124" i="22"/>
  <c r="ZB93" i="22"/>
  <c r="UL308" i="22"/>
  <c r="UL195" i="22"/>
  <c r="ZC88" i="22"/>
  <c r="ZC123" i="22"/>
  <c r="UL197" i="22"/>
  <c r="UL193" i="22"/>
  <c r="ZB244" i="22"/>
  <c r="UL317" i="22"/>
  <c r="ZC208" i="22"/>
  <c r="ZB238" i="22"/>
  <c r="ZC146" i="22"/>
  <c r="VD292" i="22"/>
  <c r="ZB65" i="22"/>
  <c r="VD134" i="22"/>
  <c r="ZB74" i="22"/>
  <c r="ZB107" i="22"/>
  <c r="ZB149" i="22"/>
  <c r="ZB95" i="22"/>
  <c r="ZB250" i="22"/>
  <c r="ZB34" i="22"/>
  <c r="ZB76" i="22"/>
  <c r="ZB188" i="22"/>
  <c r="VD139" i="22"/>
  <c r="ZB262" i="22"/>
  <c r="ZB211" i="22"/>
  <c r="VD289" i="22"/>
  <c r="UL304" i="22"/>
  <c r="VD282" i="22"/>
  <c r="ZC80" i="22"/>
  <c r="ZB21" i="22"/>
  <c r="ZB78" i="22"/>
  <c r="UL305" i="22"/>
  <c r="UL190" i="22"/>
  <c r="VD133" i="22"/>
  <c r="UL178" i="22"/>
  <c r="VD215" i="22"/>
  <c r="UL173" i="22"/>
  <c r="UL198" i="22"/>
  <c r="VD144" i="22"/>
  <c r="ZB26" i="22"/>
  <c r="UL233" i="22"/>
  <c r="UL182" i="22"/>
  <c r="UM298" i="22"/>
  <c r="ZB62" i="22"/>
  <c r="ZB54" i="22"/>
  <c r="ZB246" i="22"/>
  <c r="ZC38" i="22"/>
  <c r="ZB15" i="22"/>
  <c r="ZB52" i="22"/>
  <c r="UL227" i="22"/>
  <c r="ZB112" i="22"/>
  <c r="UL314" i="22"/>
  <c r="UL172" i="22"/>
  <c r="ZD73" i="22"/>
  <c r="ZB213" i="22"/>
  <c r="VD128" i="22"/>
  <c r="UL220" i="22"/>
  <c r="ZC53" i="22"/>
  <c r="UL321" i="22"/>
  <c r="ZB7" i="22"/>
  <c r="ZB57" i="22"/>
  <c r="ZB155" i="22"/>
  <c r="UL226" i="22"/>
  <c r="ZC163" i="22"/>
  <c r="ZB11" i="22"/>
  <c r="UL183" i="22"/>
  <c r="ZC120" i="22"/>
  <c r="ZB51" i="22"/>
  <c r="UL230" i="22"/>
  <c r="UL181" i="22"/>
  <c r="ZB187" i="22"/>
  <c r="ZC91" i="22"/>
  <c r="VD141" i="22"/>
  <c r="UL228" i="22"/>
  <c r="VD288" i="22"/>
  <c r="UL309" i="22"/>
  <c r="ZB39" i="22"/>
  <c r="ZB61" i="22"/>
  <c r="VD143" i="22"/>
  <c r="VD217" i="22"/>
  <c r="UL307" i="22"/>
  <c r="ZB145" i="22"/>
  <c r="UL296" i="22"/>
  <c r="UL322" i="22"/>
  <c r="ZB87" i="22"/>
  <c r="ZB63" i="22"/>
  <c r="UL310" i="22"/>
  <c r="ZB251" i="22"/>
  <c r="ZC265" i="22"/>
  <c r="ZB171" i="22"/>
  <c r="ZB170" i="22"/>
  <c r="UL186" i="22"/>
  <c r="ZB122" i="22"/>
  <c r="ZB55" i="22"/>
  <c r="ZB164" i="22"/>
  <c r="ZB203" i="22"/>
  <c r="ZB151" i="22"/>
  <c r="ZB5" i="22"/>
  <c r="VD132" i="22"/>
  <c r="ZB86" i="22"/>
  <c r="ZB166" i="22"/>
  <c r="UL184" i="22"/>
  <c r="ZB248" i="22"/>
  <c r="ZC319" i="22"/>
  <c r="ZB66" i="22"/>
  <c r="ZB85" i="22"/>
  <c r="ZB8" i="22"/>
  <c r="ZB102" i="22"/>
  <c r="ZC247" i="22"/>
  <c r="ZC104" i="22"/>
  <c r="ZB43" i="22"/>
  <c r="ZB9" i="22"/>
  <c r="ZC210" i="22"/>
  <c r="ZC273" i="22"/>
  <c r="UL293" i="22"/>
  <c r="ZB259" i="22"/>
  <c r="ZB116" i="22"/>
  <c r="ZC68" i="22"/>
  <c r="VD142" i="22"/>
  <c r="ZB94" i="22"/>
  <c r="ZC32" i="22"/>
  <c r="UL240" i="22"/>
  <c r="ZB18" i="22"/>
  <c r="ZB111" i="22"/>
  <c r="UL199" i="22"/>
  <c r="ZB152" i="22"/>
  <c r="ZB169" i="22"/>
  <c r="ZB98" i="22"/>
  <c r="ZB69" i="22"/>
  <c r="ZC100" i="22"/>
  <c r="UL174" i="22"/>
  <c r="ZC42" i="22"/>
  <c r="UL300" i="22"/>
  <c r="VD131" i="22"/>
  <c r="UL224" i="22"/>
  <c r="UL185" i="22"/>
  <c r="VD290" i="22"/>
  <c r="ZB27" i="22"/>
  <c r="ZB214" i="22"/>
  <c r="ZB264" i="22"/>
  <c r="ZB157" i="22"/>
  <c r="ZB75" i="22"/>
  <c r="ZC106" i="22"/>
  <c r="ZB272" i="22"/>
  <c r="UL189" i="22"/>
  <c r="VD137" i="22"/>
  <c r="ZB33" i="22"/>
  <c r="ZB202" i="22"/>
  <c r="ZC121" i="22"/>
  <c r="UL320" i="22"/>
  <c r="ZB268" i="22"/>
  <c r="UL221" i="22"/>
  <c r="ZB242" i="22"/>
  <c r="UL200" i="22"/>
  <c r="ZB212" i="22"/>
  <c r="ZC50" i="22"/>
  <c r="ZB70" i="22"/>
  <c r="ZB44" i="22"/>
  <c r="VD218" i="22"/>
  <c r="ZB40" i="22"/>
  <c r="UL222" i="22"/>
  <c r="ZB81" i="22"/>
  <c r="ZB270" i="22"/>
  <c r="ZB103" i="22"/>
  <c r="ZC79" i="22"/>
  <c r="ZB158" i="22"/>
  <c r="UL236" i="22"/>
  <c r="VD130" i="22"/>
  <c r="ZB64" i="22"/>
  <c r="ZB254" i="22"/>
  <c r="UL301" i="22"/>
  <c r="ZB263" i="22"/>
  <c r="ZC204" i="22"/>
  <c r="ZB23" i="22"/>
  <c r="ZB12" i="22"/>
  <c r="VD281" i="22"/>
  <c r="ZB258" i="22"/>
  <c r="ZC36" i="22"/>
  <c r="ZB6" i="22"/>
  <c r="ZC241" i="22"/>
  <c r="ZB148" i="22"/>
  <c r="ZB22" i="22"/>
  <c r="ZB253" i="22"/>
  <c r="ZB271" i="22"/>
  <c r="VD127" i="22"/>
  <c r="ZD82" i="22"/>
  <c r="VD287" i="22"/>
  <c r="VD138" i="22"/>
  <c r="ZB118" i="22"/>
  <c r="ZB20" i="22"/>
  <c r="ZB59" i="22"/>
  <c r="VD216" i="22"/>
  <c r="ZC269" i="22"/>
  <c r="ZB147" i="22"/>
  <c r="ZB46" i="22"/>
  <c r="ZB176" i="22"/>
  <c r="ZB16" i="22"/>
  <c r="ZB14" i="22"/>
  <c r="ZB19" i="22"/>
  <c r="UL179" i="22"/>
  <c r="VD284" i="22"/>
  <c r="UL315" i="22"/>
  <c r="ZB206" i="22"/>
  <c r="UL297" i="22"/>
  <c r="ZB47" i="22"/>
  <c r="UL225" i="22"/>
  <c r="UL175" i="22"/>
  <c r="UL239" i="22"/>
  <c r="UL231" i="22"/>
  <c r="ZB10" i="22"/>
  <c r="ZB24" i="22"/>
  <c r="ZC83" i="22"/>
  <c r="ZB266" i="22"/>
  <c r="UL180" i="22"/>
  <c r="ZB153" i="22"/>
  <c r="VD129" i="22"/>
  <c r="UL232" i="22"/>
  <c r="VD136" i="22"/>
  <c r="ZC177" i="22"/>
  <c r="ZB168" i="22"/>
  <c r="ZB29" i="22"/>
  <c r="ZB167" i="22"/>
  <c r="ZC161" i="22"/>
  <c r="ZB119" i="22"/>
  <c r="ZB114" i="22"/>
  <c r="ZB30" i="22"/>
  <c r="UL194" i="22"/>
  <c r="ZB117" i="22"/>
  <c r="VD291" i="22"/>
  <c r="ZB41" i="22"/>
  <c r="VD286" i="22"/>
  <c r="UL311" i="22"/>
  <c r="ZB245" i="22"/>
  <c r="ZB125" i="22"/>
  <c r="ZB205" i="22"/>
  <c r="UL234" i="22"/>
  <c r="ZB84" i="22"/>
  <c r="ZB58" i="22"/>
  <c r="VD285" i="22"/>
  <c r="ZB72" i="22"/>
  <c r="ZB256" i="22"/>
  <c r="ZC235" i="22"/>
  <c r="ZC261" i="22"/>
  <c r="ZB92" i="22"/>
  <c r="ZB60" i="22"/>
  <c r="ZB25" i="22"/>
  <c r="VD140" i="22"/>
  <c r="UL295" i="22"/>
  <c r="ZB260" i="22"/>
  <c r="ZB267" i="22"/>
  <c r="UL192" i="22"/>
  <c r="ZB150" i="22"/>
  <c r="ZB252" i="22"/>
  <c r="ZB255" i="22"/>
  <c r="ZB160" i="22"/>
  <c r="UL219" i="22"/>
  <c r="UL191" i="22"/>
  <c r="ZB37" i="22"/>
  <c r="UL303" i="22"/>
  <c r="ZB13" i="22"/>
  <c r="ZB115" i="22"/>
  <c r="UL313" i="22"/>
  <c r="ZC105" i="22"/>
  <c r="ZB31" i="22"/>
  <c r="UL294" i="22"/>
  <c r="ZB28" i="22"/>
  <c r="UL312" i="22"/>
  <c r="ZB56" i="22"/>
  <c r="ZC67" i="22"/>
  <c r="ZB35" i="22"/>
  <c r="ZB156" i="22"/>
  <c r="ZB108" i="22"/>
  <c r="UL299" i="22"/>
  <c r="UL196" i="22"/>
  <c r="ZB154" i="22"/>
  <c r="UL275" i="22" l="1"/>
  <c r="UL276" i="22"/>
  <c r="UL279" i="22"/>
  <c r="UL274" i="22"/>
  <c r="UL280" i="22"/>
  <c r="UL278" i="22"/>
  <c r="UL277" i="22"/>
  <c r="UL243" i="22"/>
  <c r="ZC89" i="22"/>
  <c r="ZD97" i="22"/>
  <c r="ZC90" i="22"/>
  <c r="ZC165" i="22"/>
  <c r="ZC109" i="22"/>
  <c r="ZC257" i="22"/>
  <c r="ZC96" i="22"/>
  <c r="ZC113" i="22"/>
  <c r="UM312" i="22"/>
  <c r="UM196" i="22"/>
  <c r="ZC56" i="22"/>
  <c r="ZC37" i="22"/>
  <c r="ZC150" i="22"/>
  <c r="ZD235" i="22"/>
  <c r="ZC125" i="22"/>
  <c r="ZC117" i="22"/>
  <c r="ZC29" i="22"/>
  <c r="UM180" i="22"/>
  <c r="UM297" i="22"/>
  <c r="ZD36" i="22"/>
  <c r="ZC263" i="22"/>
  <c r="ZC103" i="22"/>
  <c r="ZC70" i="22"/>
  <c r="UM320" i="22"/>
  <c r="ZC272" i="22"/>
  <c r="ZD100" i="22"/>
  <c r="ZC152" i="22"/>
  <c r="UM240" i="22"/>
  <c r="ZD247" i="22"/>
  <c r="ZD38" i="22"/>
  <c r="ZC41" i="22"/>
  <c r="ZD269" i="22"/>
  <c r="VE127" i="22"/>
  <c r="ZC148" i="22"/>
  <c r="ZC258" i="22"/>
  <c r="UM301" i="22"/>
  <c r="UM236" i="22"/>
  <c r="ZC270" i="22"/>
  <c r="ZC40" i="22"/>
  <c r="ZD50" i="22"/>
  <c r="UM221" i="22"/>
  <c r="ZD121" i="22"/>
  <c r="UM189" i="22"/>
  <c r="ZD106" i="22"/>
  <c r="ZC264" i="22"/>
  <c r="VE290" i="22"/>
  <c r="UM300" i="22"/>
  <c r="ZC69" i="22"/>
  <c r="UM199" i="22"/>
  <c r="ZD32" i="22"/>
  <c r="ZC116" i="22"/>
  <c r="ZD210" i="22"/>
  <c r="ZC102" i="22"/>
  <c r="ZC166" i="22"/>
  <c r="ZC151" i="22"/>
  <c r="ZC171" i="22"/>
  <c r="UM310" i="22"/>
  <c r="UM296" i="22"/>
  <c r="UM309" i="22"/>
  <c r="ZD91" i="22"/>
  <c r="UM230" i="22"/>
  <c r="ZC11" i="22"/>
  <c r="ZC155" i="22"/>
  <c r="UM321" i="22"/>
  <c r="VE128" i="22"/>
  <c r="UM227" i="22"/>
  <c r="ZC246" i="22"/>
  <c r="UM182" i="22"/>
  <c r="UM198" i="22"/>
  <c r="UM178" i="22"/>
  <c r="ZC78" i="22"/>
  <c r="UM304" i="22"/>
  <c r="VE139" i="22"/>
  <c r="ZC250" i="22"/>
  <c r="ZC74" i="22"/>
  <c r="ZD146" i="22"/>
  <c r="ZC244" i="22"/>
  <c r="ZD88" i="22"/>
  <c r="ZC99" i="22"/>
  <c r="ZD101" i="22"/>
  <c r="ZD201" i="22"/>
  <c r="ZC110" i="22"/>
  <c r="ZC31" i="22"/>
  <c r="UM192" i="22"/>
  <c r="ZC92" i="22"/>
  <c r="ZC119" i="22"/>
  <c r="ZC168" i="22"/>
  <c r="UM232" i="22"/>
  <c r="UM231" i="22"/>
  <c r="UM225" i="22"/>
  <c r="ZC206" i="22"/>
  <c r="ZC16" i="22"/>
  <c r="ZC118" i="22"/>
  <c r="ZC256" i="22"/>
  <c r="ZD105" i="22"/>
  <c r="ZC13" i="22"/>
  <c r="UM191" i="22"/>
  <c r="ZC255" i="22"/>
  <c r="ZC267" i="22"/>
  <c r="VE140" i="22"/>
  <c r="ZC72" i="22"/>
  <c r="UM234" i="22"/>
  <c r="ZC245" i="22"/>
  <c r="ZD161" i="22"/>
  <c r="ZD177" i="22"/>
  <c r="VE129" i="22"/>
  <c r="ZD83" i="22"/>
  <c r="UM239" i="22"/>
  <c r="ZC47" i="22"/>
  <c r="UM315" i="22"/>
  <c r="ZC176" i="22"/>
  <c r="VE216" i="22"/>
  <c r="VE138" i="22"/>
  <c r="ZC271" i="22"/>
  <c r="ZD241" i="22"/>
  <c r="VE281" i="22"/>
  <c r="ZC254" i="22"/>
  <c r="ZC158" i="22"/>
  <c r="VE218" i="22"/>
  <c r="ZC212" i="22"/>
  <c r="ZC268" i="22"/>
  <c r="ZC202" i="22"/>
  <c r="ZC75" i="22"/>
  <c r="ZC214" i="22"/>
  <c r="UM185" i="22"/>
  <c r="ZD42" i="22"/>
  <c r="ZC98" i="22"/>
  <c r="ZC111" i="22"/>
  <c r="ZC94" i="22"/>
  <c r="ZC259" i="22"/>
  <c r="ZC9" i="22"/>
  <c r="ZD104" i="22"/>
  <c r="ZC8" i="22"/>
  <c r="ZD319" i="22"/>
  <c r="ZC86" i="22"/>
  <c r="ZC203" i="22"/>
  <c r="ZC122" i="22"/>
  <c r="ZC63" i="22"/>
  <c r="ZC145" i="22"/>
  <c r="VE143" i="22"/>
  <c r="VE288" i="22"/>
  <c r="ZC51" i="22"/>
  <c r="ZD163" i="22"/>
  <c r="ZD53" i="22"/>
  <c r="ZC213" i="22"/>
  <c r="UM172" i="22"/>
  <c r="ZC52" i="22"/>
  <c r="ZC54" i="22"/>
  <c r="UM233" i="22"/>
  <c r="UM173" i="22"/>
  <c r="VE133" i="22"/>
  <c r="ZC21" i="22"/>
  <c r="VE289" i="22"/>
  <c r="ZC188" i="22"/>
  <c r="ZC95" i="22"/>
  <c r="VE134" i="22"/>
  <c r="ZC238" i="22"/>
  <c r="UM193" i="22"/>
  <c r="UM195" i="22"/>
  <c r="ZD124" i="22"/>
  <c r="ZC249" i="22"/>
  <c r="ZC77" i="22"/>
  <c r="ZC71" i="22"/>
  <c r="ZC159" i="22"/>
  <c r="VE135" i="22"/>
  <c r="ZC48" i="22"/>
  <c r="ZC115" i="22"/>
  <c r="ZC84" i="22"/>
  <c r="UM194" i="22"/>
  <c r="ZC266" i="22"/>
  <c r="ZC108" i="22"/>
  <c r="ZC35" i="22"/>
  <c r="ZC28" i="22"/>
  <c r="ZD261" i="22"/>
  <c r="UM311" i="22"/>
  <c r="ZC19" i="22"/>
  <c r="ZC46" i="22"/>
  <c r="ZC59" i="22"/>
  <c r="VE287" i="22"/>
  <c r="ZC253" i="22"/>
  <c r="ZC6" i="22"/>
  <c r="ZC12" i="22"/>
  <c r="ZD79" i="22"/>
  <c r="ZC81" i="22"/>
  <c r="ZC44" i="22"/>
  <c r="UM200" i="22"/>
  <c r="ZC33" i="22"/>
  <c r="ZC27" i="22"/>
  <c r="UM224" i="22"/>
  <c r="UM174" i="22"/>
  <c r="ZC169" i="22"/>
  <c r="ZC18" i="22"/>
  <c r="VE142" i="22"/>
  <c r="ZC43" i="22"/>
  <c r="ZC85" i="22"/>
  <c r="ZC248" i="22"/>
  <c r="VE132" i="22"/>
  <c r="ZC164" i="22"/>
  <c r="UM186" i="22"/>
  <c r="ZD265" i="22"/>
  <c r="ZC87" i="22"/>
  <c r="UM307" i="22"/>
  <c r="ZC61" i="22"/>
  <c r="UM228" i="22"/>
  <c r="ZC187" i="22"/>
  <c r="ZD120" i="22"/>
  <c r="UM226" i="22"/>
  <c r="ZC57" i="22"/>
  <c r="UM220" i="22"/>
  <c r="UM314" i="22"/>
  <c r="ZC15" i="22"/>
  <c r="ZC62" i="22"/>
  <c r="ZC26" i="22"/>
  <c r="UM190" i="22"/>
  <c r="ZD80" i="22"/>
  <c r="ZC211" i="22"/>
  <c r="ZC76" i="22"/>
  <c r="ZC149" i="22"/>
  <c r="ZC65" i="22"/>
  <c r="ZD208" i="22"/>
  <c r="UM197" i="22"/>
  <c r="UM308" i="22"/>
  <c r="VE283" i="22"/>
  <c r="ZC162" i="22"/>
  <c r="ZC207" i="22"/>
  <c r="ZC45" i="22"/>
  <c r="ZC126" i="22"/>
  <c r="UM306" i="22"/>
  <c r="UM223" i="22"/>
  <c r="UM299" i="22"/>
  <c r="ZC154" i="22"/>
  <c r="UM294" i="22"/>
  <c r="UM313" i="22"/>
  <c r="UM303" i="22"/>
  <c r="UM219" i="22"/>
  <c r="ZC252" i="22"/>
  <c r="ZC260" i="22"/>
  <c r="ZC25" i="22"/>
  <c r="VE285" i="22"/>
  <c r="ZC205" i="22"/>
  <c r="VE291" i="22"/>
  <c r="ZC30" i="22"/>
  <c r="ZC167" i="22"/>
  <c r="ZC153" i="22"/>
  <c r="ZC24" i="22"/>
  <c r="VE284" i="22"/>
  <c r="ZD204" i="22"/>
  <c r="ZC64" i="22"/>
  <c r="UM293" i="22"/>
  <c r="ZD67" i="22"/>
  <c r="ZC156" i="22"/>
  <c r="ZC160" i="22"/>
  <c r="UM295" i="22"/>
  <c r="ZC60" i="22"/>
  <c r="ZC58" i="22"/>
  <c r="VE286" i="22"/>
  <c r="ZC114" i="22"/>
  <c r="VE136" i="22"/>
  <c r="ZC10" i="22"/>
  <c r="UM175" i="22"/>
  <c r="UM179" i="22"/>
  <c r="ZC14" i="22"/>
  <c r="ZC147" i="22"/>
  <c r="ZC20" i="22"/>
  <c r="ZE82" i="22"/>
  <c r="ZC22" i="22"/>
  <c r="ZC23" i="22"/>
  <c r="VE130" i="22"/>
  <c r="UM222" i="22"/>
  <c r="ZC242" i="22"/>
  <c r="VE137" i="22"/>
  <c r="ZC157" i="22"/>
  <c r="VE131" i="22"/>
  <c r="ZD68" i="22"/>
  <c r="ZD273" i="22"/>
  <c r="ZC66" i="22"/>
  <c r="UM184" i="22"/>
  <c r="ZC5" i="22"/>
  <c r="ZC55" i="22"/>
  <c r="ZC170" i="22"/>
  <c r="ZC251" i="22"/>
  <c r="UM322" i="22"/>
  <c r="VE217" i="22"/>
  <c r="ZC39" i="22"/>
  <c r="VE141" i="22"/>
  <c r="UM181" i="22"/>
  <c r="UM183" i="22"/>
  <c r="ZC7" i="22"/>
  <c r="ZE73" i="22"/>
  <c r="ZC112" i="22"/>
  <c r="UN298" i="22"/>
  <c r="VE144" i="22"/>
  <c r="VE215" i="22"/>
  <c r="UM305" i="22"/>
  <c r="VE282" i="22"/>
  <c r="ZC262" i="22"/>
  <c r="ZC34" i="22"/>
  <c r="ZC107" i="22"/>
  <c r="VE292" i="22"/>
  <c r="UM317" i="22"/>
  <c r="ZD123" i="22"/>
  <c r="ZC93" i="22"/>
  <c r="UM302" i="22"/>
  <c r="ZC237" i="22"/>
  <c r="ZC17" i="22"/>
  <c r="ZC49" i="22"/>
  <c r="UM316" i="22"/>
  <c r="ZC209" i="22"/>
  <c r="UM229" i="22"/>
  <c r="UM274" i="22" l="1"/>
  <c r="UM277" i="22"/>
  <c r="UM279" i="22"/>
  <c r="UM278" i="22"/>
  <c r="UM276" i="22"/>
  <c r="UM275" i="22"/>
  <c r="UM280" i="22"/>
  <c r="UM243" i="22"/>
  <c r="ZD89" i="22"/>
  <c r="ZD90" i="22"/>
  <c r="ZE97" i="22"/>
  <c r="ZD165" i="22"/>
  <c r="ZD109" i="22"/>
  <c r="ZD113" i="22"/>
  <c r="ZD96" i="22"/>
  <c r="ZD257" i="22"/>
  <c r="ZF73" i="22"/>
  <c r="UN317" i="22"/>
  <c r="VF144" i="22"/>
  <c r="UN181" i="22"/>
  <c r="ZD5" i="22"/>
  <c r="ZE273" i="22"/>
  <c r="VF130" i="22"/>
  <c r="UN175" i="22"/>
  <c r="ZD160" i="22"/>
  <c r="ZD252" i="22"/>
  <c r="UN306" i="22"/>
  <c r="ZD211" i="22"/>
  <c r="ZE120" i="22"/>
  <c r="ZD164" i="22"/>
  <c r="ZD169" i="22"/>
  <c r="ZD81" i="22"/>
  <c r="ZD19" i="22"/>
  <c r="ZE261" i="22"/>
  <c r="ZD115" i="22"/>
  <c r="UN195" i="22"/>
  <c r="VF133" i="22"/>
  <c r="ZE319" i="22"/>
  <c r="VF218" i="22"/>
  <c r="VF138" i="22"/>
  <c r="VF129" i="22"/>
  <c r="UN231" i="22"/>
  <c r="ZD110" i="22"/>
  <c r="ZE101" i="22"/>
  <c r="VF139" i="22"/>
  <c r="ZE32" i="22"/>
  <c r="ZD148" i="22"/>
  <c r="VF215" i="22"/>
  <c r="VF292" i="22"/>
  <c r="ZD7" i="22"/>
  <c r="ZD251" i="22"/>
  <c r="VF137" i="22"/>
  <c r="ZD147" i="22"/>
  <c r="ZD58" i="22"/>
  <c r="VF284" i="22"/>
  <c r="VF285" i="22"/>
  <c r="ZD154" i="22"/>
  <c r="VF283" i="22"/>
  <c r="ZD62" i="22"/>
  <c r="ZD187" i="22"/>
  <c r="VF132" i="22"/>
  <c r="UN174" i="22"/>
  <c r="VF287" i="22"/>
  <c r="ZD28" i="22"/>
  <c r="ZD48" i="22"/>
  <c r="UN193" i="22"/>
  <c r="UN173" i="22"/>
  <c r="VF143" i="22"/>
  <c r="ZD8" i="22"/>
  <c r="UN185" i="22"/>
  <c r="VF216" i="22"/>
  <c r="ZD245" i="22"/>
  <c r="ZD13" i="22"/>
  <c r="ZD92" i="22"/>
  <c r="ZD99" i="22"/>
  <c r="ZE146" i="22"/>
  <c r="UN304" i="22"/>
  <c r="UN182" i="22"/>
  <c r="VF128" i="22"/>
  <c r="UN230" i="22"/>
  <c r="UN296" i="22"/>
  <c r="ZD151" i="22"/>
  <c r="UN199" i="22"/>
  <c r="ZD264" i="22"/>
  <c r="UN221" i="22"/>
  <c r="UN236" i="22"/>
  <c r="VF127" i="22"/>
  <c r="ZE38" i="22"/>
  <c r="ZE100" i="22"/>
  <c r="ZD103" i="22"/>
  <c r="UN180" i="22"/>
  <c r="ZE235" i="22"/>
  <c r="ZD56" i="22"/>
  <c r="ZD209" i="22"/>
  <c r="VF282" i="22"/>
  <c r="UO298" i="22"/>
  <c r="VF141" i="22"/>
  <c r="UN184" i="22"/>
  <c r="ZE68" i="22"/>
  <c r="ZD23" i="22"/>
  <c r="ZD10" i="22"/>
  <c r="ZD167" i="22"/>
  <c r="UN219" i="22"/>
  <c r="ZD126" i="22"/>
  <c r="ZD65" i="22"/>
  <c r="ZE80" i="22"/>
  <c r="UN220" i="22"/>
  <c r="ZD87" i="22"/>
  <c r="ZD43" i="22"/>
  <c r="ZD33" i="22"/>
  <c r="ZE79" i="22"/>
  <c r="UN194" i="22"/>
  <c r="ZD77" i="22"/>
  <c r="ZD188" i="22"/>
  <c r="UN172" i="22"/>
  <c r="ZE163" i="22"/>
  <c r="ZD122" i="22"/>
  <c r="ZD94" i="22"/>
  <c r="ZD202" i="22"/>
  <c r="VF281" i="22"/>
  <c r="ZD47" i="22"/>
  <c r="ZE177" i="22"/>
  <c r="VF140" i="22"/>
  <c r="UN232" i="22"/>
  <c r="UN316" i="22"/>
  <c r="ZD93" i="22"/>
  <c r="UN305" i="22"/>
  <c r="ZD170" i="22"/>
  <c r="VF131" i="22"/>
  <c r="ZD22" i="22"/>
  <c r="VF136" i="22"/>
  <c r="ZD156" i="22"/>
  <c r="ZD24" i="22"/>
  <c r="ZD25" i="22"/>
  <c r="UN299" i="22"/>
  <c r="UN308" i="22"/>
  <c r="UN190" i="22"/>
  <c r="ZD57" i="22"/>
  <c r="ZE265" i="22"/>
  <c r="VF142" i="22"/>
  <c r="UN200" i="22"/>
  <c r="ZD59" i="22"/>
  <c r="ZD84" i="22"/>
  <c r="ZD249" i="22"/>
  <c r="VF289" i="22"/>
  <c r="ZD213" i="22"/>
  <c r="ZD145" i="22"/>
  <c r="ZD111" i="22"/>
  <c r="ZD268" i="22"/>
  <c r="ZD176" i="22"/>
  <c r="UN234" i="22"/>
  <c r="ZD267" i="22"/>
  <c r="ZD206" i="22"/>
  <c r="ZD168" i="22"/>
  <c r="UN192" i="22"/>
  <c r="ZE201" i="22"/>
  <c r="ZD74" i="22"/>
  <c r="ZD78" i="22"/>
  <c r="ZD246" i="22"/>
  <c r="UN321" i="22"/>
  <c r="ZE91" i="22"/>
  <c r="UN310" i="22"/>
  <c r="ZD166" i="22"/>
  <c r="ZE210" i="22"/>
  <c r="ZD69" i="22"/>
  <c r="ZE106" i="22"/>
  <c r="ZE50" i="22"/>
  <c r="UN301" i="22"/>
  <c r="ZE269" i="22"/>
  <c r="ZE247" i="22"/>
  <c r="ZD272" i="22"/>
  <c r="ZD263" i="22"/>
  <c r="ZD29" i="22"/>
  <c r="ZD150" i="22"/>
  <c r="UN196" i="22"/>
  <c r="UN229" i="22"/>
  <c r="UN302" i="22"/>
  <c r="ZD49" i="22"/>
  <c r="ZD107" i="22"/>
  <c r="ZD112" i="22"/>
  <c r="ZD39" i="22"/>
  <c r="ZD66" i="22"/>
  <c r="ZD242" i="22"/>
  <c r="ZD14" i="22"/>
  <c r="ZD60" i="22"/>
  <c r="ZD30" i="22"/>
  <c r="UN303" i="22"/>
  <c r="ZD45" i="22"/>
  <c r="ZD149" i="22"/>
  <c r="ZD15" i="22"/>
  <c r="UN228" i="22"/>
  <c r="ZD248" i="22"/>
  <c r="UN224" i="22"/>
  <c r="ZD12" i="22"/>
  <c r="ZD35" i="22"/>
  <c r="VF135" i="22"/>
  <c r="ZD238" i="22"/>
  <c r="UN233" i="22"/>
  <c r="ZD51" i="22"/>
  <c r="ZD203" i="22"/>
  <c r="ZE104" i="22"/>
  <c r="ZD214" i="22"/>
  <c r="ZD158" i="22"/>
  <c r="ZE241" i="22"/>
  <c r="UN239" i="22"/>
  <c r="ZE161" i="22"/>
  <c r="ZE105" i="22"/>
  <c r="UN183" i="22"/>
  <c r="ZD55" i="22"/>
  <c r="ZF82" i="22"/>
  <c r="ZD114" i="22"/>
  <c r="ZD64" i="22"/>
  <c r="VF291" i="22"/>
  <c r="UN313" i="22"/>
  <c r="ZD207" i="22"/>
  <c r="ZD76" i="22"/>
  <c r="UN226" i="22"/>
  <c r="UN186" i="22"/>
  <c r="ZD18" i="22"/>
  <c r="ZD44" i="22"/>
  <c r="ZD46" i="22"/>
  <c r="ZD108" i="22"/>
  <c r="ZD159" i="22"/>
  <c r="ZE124" i="22"/>
  <c r="ZD21" i="22"/>
  <c r="ZE53" i="22"/>
  <c r="ZD63" i="22"/>
  <c r="ZD9" i="22"/>
  <c r="ZD98" i="22"/>
  <c r="ZD212" i="22"/>
  <c r="ZD271" i="22"/>
  <c r="ZD255" i="22"/>
  <c r="ZD118" i="22"/>
  <c r="ZD119" i="22"/>
  <c r="ZE88" i="22"/>
  <c r="UN178" i="22"/>
  <c r="ZD155" i="22"/>
  <c r="UN309" i="22"/>
  <c r="ZD116" i="22"/>
  <c r="UN300" i="22"/>
  <c r="UN189" i="22"/>
  <c r="ZD40" i="22"/>
  <c r="ZD258" i="22"/>
  <c r="ZD41" i="22"/>
  <c r="UN240" i="22"/>
  <c r="UN320" i="22"/>
  <c r="ZE36" i="22"/>
  <c r="ZD117" i="22"/>
  <c r="ZD37" i="22"/>
  <c r="ZD34" i="22"/>
  <c r="VF217" i="22"/>
  <c r="UN222" i="22"/>
  <c r="UN179" i="22"/>
  <c r="UN295" i="22"/>
  <c r="ZE67" i="22"/>
  <c r="ZD153" i="22"/>
  <c r="ZD260" i="22"/>
  <c r="UN223" i="22"/>
  <c r="UN197" i="22"/>
  <c r="UN314" i="22"/>
  <c r="ZD61" i="22"/>
  <c r="ZD85" i="22"/>
  <c r="ZD27" i="22"/>
  <c r="ZD6" i="22"/>
  <c r="UN311" i="22"/>
  <c r="VF134" i="22"/>
  <c r="ZD54" i="22"/>
  <c r="ZD86" i="22"/>
  <c r="ZD75" i="22"/>
  <c r="ZD254" i="22"/>
  <c r="ZE83" i="22"/>
  <c r="ZD72" i="22"/>
  <c r="ZD256" i="22"/>
  <c r="UN225" i="22"/>
  <c r="ZD31" i="22"/>
  <c r="ZD250" i="22"/>
  <c r="UN227" i="22"/>
  <c r="ZD171" i="22"/>
  <c r="ZD17" i="22"/>
  <c r="ZE123" i="22"/>
  <c r="ZD237" i="22"/>
  <c r="ZD262" i="22"/>
  <c r="UN322" i="22"/>
  <c r="ZD157" i="22"/>
  <c r="ZD20" i="22"/>
  <c r="VF286" i="22"/>
  <c r="UN293" i="22"/>
  <c r="ZE204" i="22"/>
  <c r="ZD205" i="22"/>
  <c r="UN294" i="22"/>
  <c r="ZD162" i="22"/>
  <c r="ZE208" i="22"/>
  <c r="ZD26" i="22"/>
  <c r="UN307" i="22"/>
  <c r="ZD253" i="22"/>
  <c r="ZD266" i="22"/>
  <c r="ZD71" i="22"/>
  <c r="ZD95" i="22"/>
  <c r="ZD52" i="22"/>
  <c r="VF288" i="22"/>
  <c r="ZD259" i="22"/>
  <c r="ZE42" i="22"/>
  <c r="UN315" i="22"/>
  <c r="UN191" i="22"/>
  <c r="ZD16" i="22"/>
  <c r="ZD244" i="22"/>
  <c r="UN198" i="22"/>
  <c r="ZD11" i="22"/>
  <c r="ZD102" i="22"/>
  <c r="VF290" i="22"/>
  <c r="ZE121" i="22"/>
  <c r="ZD270" i="22"/>
  <c r="ZD152" i="22"/>
  <c r="ZD70" i="22"/>
  <c r="UN297" i="22"/>
  <c r="ZD125" i="22"/>
  <c r="UN312" i="22"/>
  <c r="UN278" i="22" l="1"/>
  <c r="UN280" i="22"/>
  <c r="UN279" i="22"/>
  <c r="UN277" i="22"/>
  <c r="UN275" i="22"/>
  <c r="UN276" i="22"/>
  <c r="UN274" i="22"/>
  <c r="UN243" i="22"/>
  <c r="ZE89" i="22"/>
  <c r="ZF97" i="22"/>
  <c r="ZE90" i="22"/>
  <c r="ZE165" i="22"/>
  <c r="ZE109" i="22"/>
  <c r="ZE257" i="22"/>
  <c r="ZE96" i="22"/>
  <c r="ZE113" i="22"/>
  <c r="ZE244" i="22"/>
  <c r="ZE259" i="22"/>
  <c r="UO293" i="22"/>
  <c r="ZE70" i="22"/>
  <c r="ZE16" i="22"/>
  <c r="VG288" i="22"/>
  <c r="UO294" i="22"/>
  <c r="ZE86" i="22"/>
  <c r="ZE152" i="22"/>
  <c r="UO198" i="22"/>
  <c r="UO191" i="22"/>
  <c r="ZE52" i="22"/>
  <c r="ZE26" i="22"/>
  <c r="ZE205" i="22"/>
  <c r="ZE262" i="22"/>
  <c r="UO225" i="22"/>
  <c r="ZF36" i="22"/>
  <c r="ZE258" i="22"/>
  <c r="ZE116" i="22"/>
  <c r="UO178" i="22"/>
  <c r="ZE118" i="22"/>
  <c r="ZE212" i="22"/>
  <c r="ZF241" i="22"/>
  <c r="VG135" i="22"/>
  <c r="ZE248" i="22"/>
  <c r="ZE60" i="22"/>
  <c r="ZE39" i="22"/>
  <c r="ZF269" i="22"/>
  <c r="ZE69" i="22"/>
  <c r="ZE145" i="22"/>
  <c r="ZF208" i="22"/>
  <c r="ZE157" i="22"/>
  <c r="ZE256" i="22"/>
  <c r="ZE6" i="22"/>
  <c r="ZF88" i="22"/>
  <c r="ZE98" i="22"/>
  <c r="ZE21" i="22"/>
  <c r="ZE46" i="22"/>
  <c r="UO226" i="22"/>
  <c r="UO313" i="22"/>
  <c r="ZG82" i="22"/>
  <c r="ZE35" i="22"/>
  <c r="ZF210" i="22"/>
  <c r="ZE206" i="22"/>
  <c r="ZF177" i="22"/>
  <c r="ZE188" i="22"/>
  <c r="ZF79" i="22"/>
  <c r="UO220" i="22"/>
  <c r="UO219" i="22"/>
  <c r="ZE23" i="22"/>
  <c r="UP298" i="22"/>
  <c r="ZF235" i="22"/>
  <c r="ZF38" i="22"/>
  <c r="ZE264" i="22"/>
  <c r="UO296" i="22"/>
  <c r="UO304" i="22"/>
  <c r="UO173" i="22"/>
  <c r="VG287" i="22"/>
  <c r="ZE62" i="22"/>
  <c r="VG284" i="22"/>
  <c r="VG137" i="22"/>
  <c r="VG215" i="22"/>
  <c r="UO231" i="22"/>
  <c r="VG138" i="22"/>
  <c r="ZF261" i="22"/>
  <c r="ZE164" i="22"/>
  <c r="UO306" i="22"/>
  <c r="UO175" i="22"/>
  <c r="UO181" i="22"/>
  <c r="ZF204" i="22"/>
  <c r="ZE237" i="22"/>
  <c r="UO227" i="22"/>
  <c r="ZE254" i="22"/>
  <c r="ZE54" i="22"/>
  <c r="UO314" i="22"/>
  <c r="ZE153" i="22"/>
  <c r="UO222" i="22"/>
  <c r="UO320" i="22"/>
  <c r="ZE40" i="22"/>
  <c r="ZE255" i="22"/>
  <c r="ZF105" i="22"/>
  <c r="ZE158" i="22"/>
  <c r="ZE51" i="22"/>
  <c r="UO228" i="22"/>
  <c r="UO303" i="22"/>
  <c r="ZE14" i="22"/>
  <c r="ZE112" i="22"/>
  <c r="UO229" i="22"/>
  <c r="ZE263" i="22"/>
  <c r="UO301" i="22"/>
  <c r="UO321" i="22"/>
  <c r="ZE176" i="22"/>
  <c r="ZE213" i="22"/>
  <c r="ZF265" i="22"/>
  <c r="UO299" i="22"/>
  <c r="VG136" i="22"/>
  <c r="ZE94" i="22"/>
  <c r="ZF123" i="22"/>
  <c r="ZE250" i="22"/>
  <c r="ZE72" i="22"/>
  <c r="ZE75" i="22"/>
  <c r="VG134" i="22"/>
  <c r="ZE27" i="22"/>
  <c r="UO197" i="22"/>
  <c r="UO240" i="22"/>
  <c r="UO309" i="22"/>
  <c r="ZE9" i="22"/>
  <c r="ZF161" i="22"/>
  <c r="UO233" i="22"/>
  <c r="ZE15" i="22"/>
  <c r="ZE242" i="22"/>
  <c r="UO196" i="22"/>
  <c r="ZE272" i="22"/>
  <c r="ZF201" i="22"/>
  <c r="ZE268" i="22"/>
  <c r="VG289" i="22"/>
  <c r="ZE59" i="22"/>
  <c r="ZE57" i="22"/>
  <c r="ZE25" i="22"/>
  <c r="ZE22" i="22"/>
  <c r="UO305" i="22"/>
  <c r="UO232" i="22"/>
  <c r="ZE122" i="22"/>
  <c r="ZE77" i="22"/>
  <c r="ZE33" i="22"/>
  <c r="ZF80" i="22"/>
  <c r="ZE167" i="22"/>
  <c r="ZF68" i="22"/>
  <c r="VG282" i="22"/>
  <c r="UO180" i="22"/>
  <c r="VG127" i="22"/>
  <c r="UO199" i="22"/>
  <c r="UO230" i="22"/>
  <c r="ZF146" i="22"/>
  <c r="ZE13" i="22"/>
  <c r="UO185" i="22"/>
  <c r="UO193" i="22"/>
  <c r="UO174" i="22"/>
  <c r="VG283" i="22"/>
  <c r="ZE251" i="22"/>
  <c r="ZE148" i="22"/>
  <c r="VG139" i="22"/>
  <c r="VG218" i="22"/>
  <c r="VG133" i="22"/>
  <c r="ZE19" i="22"/>
  <c r="ZF120" i="22"/>
  <c r="ZE252" i="22"/>
  <c r="VG130" i="22"/>
  <c r="VG144" i="22"/>
  <c r="ZF42" i="22"/>
  <c r="UO297" i="22"/>
  <c r="ZE71" i="22"/>
  <c r="UO322" i="22"/>
  <c r="ZF67" i="22"/>
  <c r="ZE37" i="22"/>
  <c r="UO189" i="22"/>
  <c r="ZF124" i="22"/>
  <c r="ZE44" i="22"/>
  <c r="VG291" i="22"/>
  <c r="ZE214" i="22"/>
  <c r="ZE12" i="22"/>
  <c r="ZE30" i="22"/>
  <c r="ZE107" i="22"/>
  <c r="ZF50" i="22"/>
  <c r="ZE166" i="22"/>
  <c r="ZE246" i="22"/>
  <c r="ZE47" i="22"/>
  <c r="ZE125" i="22"/>
  <c r="ZF83" i="22"/>
  <c r="ZE85" i="22"/>
  <c r="UO295" i="22"/>
  <c r="ZE41" i="22"/>
  <c r="ZE155" i="22"/>
  <c r="ZE271" i="22"/>
  <c r="ZE18" i="22"/>
  <c r="ZF104" i="22"/>
  <c r="ZE238" i="22"/>
  <c r="UO224" i="22"/>
  <c r="ZE149" i="22"/>
  <c r="ZE49" i="22"/>
  <c r="ZF247" i="22"/>
  <c r="UO310" i="22"/>
  <c r="UO192" i="22"/>
  <c r="ZE111" i="22"/>
  <c r="ZE249" i="22"/>
  <c r="UO200" i="22"/>
  <c r="UO190" i="22"/>
  <c r="ZE24" i="22"/>
  <c r="VG131" i="22"/>
  <c r="ZE93" i="22"/>
  <c r="ZF163" i="22"/>
  <c r="UO194" i="22"/>
  <c r="ZE43" i="22"/>
  <c r="ZE65" i="22"/>
  <c r="UO184" i="22"/>
  <c r="ZE209" i="22"/>
  <c r="ZE103" i="22"/>
  <c r="UO236" i="22"/>
  <c r="VG128" i="22"/>
  <c r="ZE99" i="22"/>
  <c r="ZE245" i="22"/>
  <c r="ZE8" i="22"/>
  <c r="ZE48" i="22"/>
  <c r="VG132" i="22"/>
  <c r="ZE154" i="22"/>
  <c r="ZE58" i="22"/>
  <c r="ZE7" i="22"/>
  <c r="ZF32" i="22"/>
  <c r="ZF101" i="22"/>
  <c r="ZF319" i="22"/>
  <c r="UO195" i="22"/>
  <c r="ZE81" i="22"/>
  <c r="ZF273" i="22"/>
  <c r="UO317" i="22"/>
  <c r="ZE102" i="22"/>
  <c r="ZE95" i="22"/>
  <c r="ZE270" i="22"/>
  <c r="UO315" i="22"/>
  <c r="ZE162" i="22"/>
  <c r="UO312" i="22"/>
  <c r="ZE11" i="22"/>
  <c r="ZE266" i="22"/>
  <c r="VG286" i="22"/>
  <c r="ZE31" i="22"/>
  <c r="UO223" i="22"/>
  <c r="VG217" i="22"/>
  <c r="ZE117" i="22"/>
  <c r="UO300" i="22"/>
  <c r="ZE119" i="22"/>
  <c r="ZE63" i="22"/>
  <c r="ZE159" i="22"/>
  <c r="ZE76" i="22"/>
  <c r="ZE64" i="22"/>
  <c r="ZE55" i="22"/>
  <c r="UO239" i="22"/>
  <c r="ZE66" i="22"/>
  <c r="ZE150" i="22"/>
  <c r="ZF106" i="22"/>
  <c r="ZE78" i="22"/>
  <c r="ZE267" i="22"/>
  <c r="VG281" i="22"/>
  <c r="ZF121" i="22"/>
  <c r="UO307" i="22"/>
  <c r="ZE17" i="22"/>
  <c r="VG290" i="22"/>
  <c r="ZE253" i="22"/>
  <c r="ZE20" i="22"/>
  <c r="ZE171" i="22"/>
  <c r="UO311" i="22"/>
  <c r="ZE61" i="22"/>
  <c r="ZE260" i="22"/>
  <c r="UO179" i="22"/>
  <c r="ZE34" i="22"/>
  <c r="ZF53" i="22"/>
  <c r="ZE108" i="22"/>
  <c r="UO186" i="22"/>
  <c r="ZE207" i="22"/>
  <c r="ZE114" i="22"/>
  <c r="UO183" i="22"/>
  <c r="ZE203" i="22"/>
  <c r="ZE45" i="22"/>
  <c r="UO302" i="22"/>
  <c r="ZE29" i="22"/>
  <c r="ZF91" i="22"/>
  <c r="ZE74" i="22"/>
  <c r="ZE168" i="22"/>
  <c r="UO234" i="22"/>
  <c r="ZE84" i="22"/>
  <c r="VG142" i="22"/>
  <c r="UO308" i="22"/>
  <c r="ZE156" i="22"/>
  <c r="ZE170" i="22"/>
  <c r="UO316" i="22"/>
  <c r="VG140" i="22"/>
  <c r="ZE202" i="22"/>
  <c r="UO172" i="22"/>
  <c r="ZE87" i="22"/>
  <c r="ZE126" i="22"/>
  <c r="ZE10" i="22"/>
  <c r="VG141" i="22"/>
  <c r="ZE56" i="22"/>
  <c r="ZF100" i="22"/>
  <c r="UO221" i="22"/>
  <c r="ZE151" i="22"/>
  <c r="UO182" i="22"/>
  <c r="ZE92" i="22"/>
  <c r="VG216" i="22"/>
  <c r="VG143" i="22"/>
  <c r="ZE28" i="22"/>
  <c r="ZE187" i="22"/>
  <c r="VG285" i="22"/>
  <c r="ZE147" i="22"/>
  <c r="VG292" i="22"/>
  <c r="ZE110" i="22"/>
  <c r="VG129" i="22"/>
  <c r="ZE115" i="22"/>
  <c r="ZE169" i="22"/>
  <c r="ZE211" i="22"/>
  <c r="ZE160" i="22"/>
  <c r="ZE5" i="22"/>
  <c r="ZG73" i="22"/>
  <c r="UO277" i="22" l="1"/>
  <c r="UO274" i="22"/>
  <c r="UO279" i="22"/>
  <c r="UO276" i="22"/>
  <c r="UO280" i="22"/>
  <c r="UO275" i="22"/>
  <c r="UO278" i="22"/>
  <c r="UO243" i="22"/>
  <c r="ZF89" i="22"/>
  <c r="ZF90" i="22"/>
  <c r="ZG97" i="22"/>
  <c r="ZF165" i="22"/>
  <c r="ZF109" i="22"/>
  <c r="ZF113" i="22"/>
  <c r="ZF96" i="22"/>
  <c r="ZF257" i="22"/>
  <c r="ZF187" i="22"/>
  <c r="ZF156" i="22"/>
  <c r="ZF29" i="22"/>
  <c r="ZF108" i="22"/>
  <c r="ZF171" i="22"/>
  <c r="ZF66" i="22"/>
  <c r="ZF119" i="22"/>
  <c r="ZF266" i="22"/>
  <c r="UP317" i="22"/>
  <c r="ZF154" i="22"/>
  <c r="UP236" i="22"/>
  <c r="ZF24" i="22"/>
  <c r="ZF49" i="22"/>
  <c r="ZG104" i="22"/>
  <c r="ZF30" i="22"/>
  <c r="UP189" i="22"/>
  <c r="VH144" i="22"/>
  <c r="VH139" i="22"/>
  <c r="ZF13" i="22"/>
  <c r="ZF167" i="22"/>
  <c r="ZF25" i="22"/>
  <c r="ZF242" i="22"/>
  <c r="UP240" i="22"/>
  <c r="UP299" i="22"/>
  <c r="UP229" i="22"/>
  <c r="ZF255" i="22"/>
  <c r="ZF54" i="22"/>
  <c r="ZG204" i="22"/>
  <c r="UP231" i="22"/>
  <c r="ZF206" i="22"/>
  <c r="ZF115" i="22"/>
  <c r="ZF126" i="22"/>
  <c r="ZF28" i="22"/>
  <c r="ZF56" i="22"/>
  <c r="VH140" i="22"/>
  <c r="ZF168" i="22"/>
  <c r="ZF114" i="22"/>
  <c r="ZG53" i="22"/>
  <c r="ZF20" i="22"/>
  <c r="ZF78" i="22"/>
  <c r="UP300" i="22"/>
  <c r="ZF11" i="22"/>
  <c r="UP195" i="22"/>
  <c r="ZG32" i="22"/>
  <c r="ZF99" i="22"/>
  <c r="ZF65" i="22"/>
  <c r="UP190" i="22"/>
  <c r="ZF149" i="22"/>
  <c r="UP295" i="22"/>
  <c r="ZF166" i="22"/>
  <c r="ZF37" i="22"/>
  <c r="VH130" i="22"/>
  <c r="ZF148" i="22"/>
  <c r="UP180" i="22"/>
  <c r="ZG80" i="22"/>
  <c r="ZF57" i="22"/>
  <c r="ZG201" i="22"/>
  <c r="ZF75" i="22"/>
  <c r="UP321" i="22"/>
  <c r="ZF254" i="22"/>
  <c r="UP181" i="22"/>
  <c r="ZF62" i="22"/>
  <c r="ZG38" i="22"/>
  <c r="UP219" i="22"/>
  <c r="ZG177" i="22"/>
  <c r="ZG210" i="22"/>
  <c r="UP226" i="22"/>
  <c r="ZG88" i="22"/>
  <c r="ZG208" i="22"/>
  <c r="ZF39" i="22"/>
  <c r="ZG241" i="22"/>
  <c r="ZF116" i="22"/>
  <c r="UP225" i="22"/>
  <c r="ZF52" i="22"/>
  <c r="ZF86" i="22"/>
  <c r="ZF16" i="22"/>
  <c r="ZF259" i="22"/>
  <c r="ZF5" i="22"/>
  <c r="ZF92" i="22"/>
  <c r="ZG100" i="22"/>
  <c r="ZF160" i="22"/>
  <c r="VH292" i="22"/>
  <c r="UP182" i="22"/>
  <c r="ZF87" i="22"/>
  <c r="UP308" i="22"/>
  <c r="UP302" i="22"/>
  <c r="ZF61" i="22"/>
  <c r="ZG121" i="22"/>
  <c r="ZF76" i="22"/>
  <c r="ZF270" i="22"/>
  <c r="ZG273" i="22"/>
  <c r="VH132" i="22"/>
  <c r="ZF103" i="22"/>
  <c r="UP192" i="22"/>
  <c r="ZF18" i="22"/>
  <c r="ZF125" i="22"/>
  <c r="ZF12" i="22"/>
  <c r="VH133" i="22"/>
  <c r="UP174" i="22"/>
  <c r="ZG146" i="22"/>
  <c r="UP232" i="22"/>
  <c r="ZF15" i="22"/>
  <c r="ZF94" i="22"/>
  <c r="ZG265" i="22"/>
  <c r="ZF112" i="22"/>
  <c r="ZF51" i="22"/>
  <c r="UP222" i="22"/>
  <c r="ZG261" i="22"/>
  <c r="VH129" i="22"/>
  <c r="VH141" i="22"/>
  <c r="UP316" i="22"/>
  <c r="ZF74" i="22"/>
  <c r="ZF207" i="22"/>
  <c r="UP311" i="22"/>
  <c r="ZF17" i="22"/>
  <c r="UP239" i="22"/>
  <c r="ZF117" i="22"/>
  <c r="UP312" i="22"/>
  <c r="ZG319" i="22"/>
  <c r="ZF48" i="22"/>
  <c r="ZF209" i="22"/>
  <c r="ZF93" i="22"/>
  <c r="UP310" i="22"/>
  <c r="ZF271" i="22"/>
  <c r="ZF47" i="22"/>
  <c r="ZG50" i="22"/>
  <c r="ZF44" i="22"/>
  <c r="ZG67" i="22"/>
  <c r="ZF252" i="22"/>
  <c r="ZF251" i="22"/>
  <c r="UP230" i="22"/>
  <c r="ZF33" i="22"/>
  <c r="ZF59" i="22"/>
  <c r="UP233" i="22"/>
  <c r="UP197" i="22"/>
  <c r="UP301" i="22"/>
  <c r="ZF158" i="22"/>
  <c r="ZF153" i="22"/>
  <c r="UP175" i="22"/>
  <c r="VH287" i="22"/>
  <c r="ZG235" i="22"/>
  <c r="UP220" i="22"/>
  <c r="ZF35" i="22"/>
  <c r="ZF46" i="22"/>
  <c r="ZF6" i="22"/>
  <c r="ZF145" i="22"/>
  <c r="ZF60" i="22"/>
  <c r="ZF212" i="22"/>
  <c r="ZF258" i="22"/>
  <c r="ZF262" i="22"/>
  <c r="UP191" i="22"/>
  <c r="ZF70" i="22"/>
  <c r="VH143" i="22"/>
  <c r="VH142" i="22"/>
  <c r="ZF45" i="22"/>
  <c r="ZF34" i="22"/>
  <c r="ZF253" i="22"/>
  <c r="ZG106" i="22"/>
  <c r="ZF159" i="22"/>
  <c r="ZF31" i="22"/>
  <c r="ZF95" i="22"/>
  <c r="ZF7" i="22"/>
  <c r="VH128" i="22"/>
  <c r="ZF43" i="22"/>
  <c r="UP200" i="22"/>
  <c r="UP224" i="22"/>
  <c r="ZF85" i="22"/>
  <c r="ZF214" i="22"/>
  <c r="UP297" i="22"/>
  <c r="VH218" i="22"/>
  <c r="UP193" i="22"/>
  <c r="VH282" i="22"/>
  <c r="UP305" i="22"/>
  <c r="ZF272" i="22"/>
  <c r="ZF72" i="22"/>
  <c r="ZF213" i="22"/>
  <c r="ZF14" i="22"/>
  <c r="ZF40" i="22"/>
  <c r="UP227" i="22"/>
  <c r="VH215" i="22"/>
  <c r="UP304" i="22"/>
  <c r="ZF147" i="22"/>
  <c r="ZH73" i="22"/>
  <c r="ZF110" i="22"/>
  <c r="VH216" i="22"/>
  <c r="ZF10" i="22"/>
  <c r="ZF170" i="22"/>
  <c r="ZF203" i="22"/>
  <c r="UP179" i="22"/>
  <c r="UP307" i="22"/>
  <c r="ZF150" i="22"/>
  <c r="ZF63" i="22"/>
  <c r="VH286" i="22"/>
  <c r="ZF58" i="22"/>
  <c r="UP194" i="22"/>
  <c r="ZF249" i="22"/>
  <c r="ZG247" i="22"/>
  <c r="ZF155" i="22"/>
  <c r="ZG83" i="22"/>
  <c r="ZF107" i="22"/>
  <c r="UP322" i="22"/>
  <c r="ZG42" i="22"/>
  <c r="ZG120" i="22"/>
  <c r="UP199" i="22"/>
  <c r="ZF77" i="22"/>
  <c r="VH289" i="22"/>
  <c r="UP309" i="22"/>
  <c r="ZF250" i="22"/>
  <c r="ZF176" i="22"/>
  <c r="UP303" i="22"/>
  <c r="ZG105" i="22"/>
  <c r="UP314" i="22"/>
  <c r="UP306" i="22"/>
  <c r="VH138" i="22"/>
  <c r="UP173" i="22"/>
  <c r="UP296" i="22"/>
  <c r="UQ298" i="22"/>
  <c r="ZG79" i="22"/>
  <c r="ZH82" i="22"/>
  <c r="ZF21" i="22"/>
  <c r="ZF256" i="22"/>
  <c r="ZF69" i="22"/>
  <c r="ZF248" i="22"/>
  <c r="ZF118" i="22"/>
  <c r="ZG36" i="22"/>
  <c r="ZF205" i="22"/>
  <c r="UP198" i="22"/>
  <c r="UP294" i="22"/>
  <c r="UP293" i="22"/>
  <c r="ZF211" i="22"/>
  <c r="ZF151" i="22"/>
  <c r="ZF169" i="22"/>
  <c r="VH285" i="22"/>
  <c r="UP221" i="22"/>
  <c r="UP172" i="22"/>
  <c r="ZF84" i="22"/>
  <c r="ZG91" i="22"/>
  <c r="UP186" i="22"/>
  <c r="VH281" i="22"/>
  <c r="ZF55" i="22"/>
  <c r="VH217" i="22"/>
  <c r="ZF162" i="22"/>
  <c r="ZF102" i="22"/>
  <c r="ZF8" i="22"/>
  <c r="UP184" i="22"/>
  <c r="VH131" i="22"/>
  <c r="ZF238" i="22"/>
  <c r="ZG124" i="22"/>
  <c r="UP185" i="22"/>
  <c r="ZG68" i="22"/>
  <c r="ZF22" i="22"/>
  <c r="UP196" i="22"/>
  <c r="ZG161" i="22"/>
  <c r="ZF27" i="22"/>
  <c r="VH136" i="22"/>
  <c r="ZF263" i="22"/>
  <c r="UP320" i="22"/>
  <c r="ZF237" i="22"/>
  <c r="VH137" i="22"/>
  <c r="ZF202" i="22"/>
  <c r="UP234" i="22"/>
  <c r="UP183" i="22"/>
  <c r="ZF260" i="22"/>
  <c r="VH290" i="22"/>
  <c r="ZF267" i="22"/>
  <c r="ZF64" i="22"/>
  <c r="UP223" i="22"/>
  <c r="UP315" i="22"/>
  <c r="ZF81" i="22"/>
  <c r="ZG101" i="22"/>
  <c r="ZF245" i="22"/>
  <c r="ZG163" i="22"/>
  <c r="ZF111" i="22"/>
  <c r="ZF41" i="22"/>
  <c r="ZF246" i="22"/>
  <c r="VH291" i="22"/>
  <c r="ZF71" i="22"/>
  <c r="ZF19" i="22"/>
  <c r="VH283" i="22"/>
  <c r="VH127" i="22"/>
  <c r="ZF122" i="22"/>
  <c r="ZF268" i="22"/>
  <c r="ZF9" i="22"/>
  <c r="VH134" i="22"/>
  <c r="ZG123" i="22"/>
  <c r="UP228" i="22"/>
  <c r="ZF164" i="22"/>
  <c r="VH284" i="22"/>
  <c r="ZF264" i="22"/>
  <c r="ZF23" i="22"/>
  <c r="ZF188" i="22"/>
  <c r="UP313" i="22"/>
  <c r="ZF98" i="22"/>
  <c r="ZF157" i="22"/>
  <c r="ZG269" i="22"/>
  <c r="VH135" i="22"/>
  <c r="UP178" i="22"/>
  <c r="ZF26" i="22"/>
  <c r="ZF152" i="22"/>
  <c r="VH288" i="22"/>
  <c r="ZF244" i="22"/>
  <c r="UP276" i="22" l="1"/>
  <c r="UP278" i="22"/>
  <c r="UP279" i="22"/>
  <c r="UP275" i="22"/>
  <c r="UP274" i="22"/>
  <c r="UP280" i="22"/>
  <c r="UP277" i="22"/>
  <c r="UP243" i="22"/>
  <c r="ZG89" i="22"/>
  <c r="ZH97" i="22"/>
  <c r="ZG90" i="22"/>
  <c r="ZG165" i="22"/>
  <c r="ZG109" i="22"/>
  <c r="ZG257" i="22"/>
  <c r="ZG96" i="22"/>
  <c r="ZG113" i="22"/>
  <c r="ZH101" i="22"/>
  <c r="ZG22" i="22"/>
  <c r="ZH68" i="22"/>
  <c r="UQ184" i="22"/>
  <c r="ZG84" i="22"/>
  <c r="UQ293" i="22"/>
  <c r="ZH79" i="22"/>
  <c r="ZH120" i="22"/>
  <c r="UQ193" i="22"/>
  <c r="VI128" i="22"/>
  <c r="ZG34" i="22"/>
  <c r="VI143" i="22"/>
  <c r="ZG60" i="22"/>
  <c r="VI141" i="22"/>
  <c r="ZH269" i="22"/>
  <c r="ZG71" i="22"/>
  <c r="VI136" i="22"/>
  <c r="VI285" i="22"/>
  <c r="ZG157" i="22"/>
  <c r="VI134" i="22"/>
  <c r="ZG267" i="22"/>
  <c r="VI288" i="22"/>
  <c r="UQ228" i="22"/>
  <c r="ZG246" i="22"/>
  <c r="UQ315" i="22"/>
  <c r="UQ320" i="22"/>
  <c r="VI217" i="22"/>
  <c r="ZG151" i="22"/>
  <c r="ZG118" i="22"/>
  <c r="UR298" i="22"/>
  <c r="UQ306" i="22"/>
  <c r="ZG176" i="22"/>
  <c r="ZG77" i="22"/>
  <c r="ZH42" i="22"/>
  <c r="ZG155" i="22"/>
  <c r="ZG63" i="22"/>
  <c r="ZG203" i="22"/>
  <c r="ZG110" i="22"/>
  <c r="UQ304" i="22"/>
  <c r="ZG14" i="22"/>
  <c r="ZG272" i="22"/>
  <c r="VI218" i="22"/>
  <c r="UQ224" i="22"/>
  <c r="ZG7" i="22"/>
  <c r="ZH106" i="22"/>
  <c r="ZG45" i="22"/>
  <c r="ZG262" i="22"/>
  <c r="ZG145" i="22"/>
  <c r="UQ220" i="22"/>
  <c r="UQ175" i="22"/>
  <c r="ZG33" i="22"/>
  <c r="ZH67" i="22"/>
  <c r="ZG271" i="22"/>
  <c r="ZG48" i="22"/>
  <c r="ZG117" i="22"/>
  <c r="ZG207" i="22"/>
  <c r="VI129" i="22"/>
  <c r="ZG112" i="22"/>
  <c r="ZG15" i="22"/>
  <c r="VI133" i="22"/>
  <c r="ZG125" i="22"/>
  <c r="ZG103" i="22"/>
  <c r="ZG61" i="22"/>
  <c r="UQ182" i="22"/>
  <c r="ZG92" i="22"/>
  <c r="ZG86" i="22"/>
  <c r="ZH241" i="22"/>
  <c r="UQ226" i="22"/>
  <c r="ZH38" i="22"/>
  <c r="UQ181" i="22"/>
  <c r="ZG75" i="22"/>
  <c r="ZH80" i="22"/>
  <c r="ZG37" i="22"/>
  <c r="UQ190" i="22"/>
  <c r="UQ195" i="22"/>
  <c r="ZG78" i="22"/>
  <c r="ZG168" i="22"/>
  <c r="ZG255" i="22"/>
  <c r="ZG242" i="22"/>
  <c r="VI139" i="22"/>
  <c r="UQ236" i="22"/>
  <c r="ZG119" i="22"/>
  <c r="ZG108" i="22"/>
  <c r="ZH91" i="22"/>
  <c r="ZG81" i="22"/>
  <c r="ZH161" i="22"/>
  <c r="UQ185" i="22"/>
  <c r="ZG8" i="22"/>
  <c r="UQ172" i="22"/>
  <c r="UQ294" i="22"/>
  <c r="ZG21" i="22"/>
  <c r="ZG244" i="22"/>
  <c r="ZG164" i="22"/>
  <c r="ZG111" i="22"/>
  <c r="UQ183" i="22"/>
  <c r="ZG102" i="22"/>
  <c r="VI127" i="22"/>
  <c r="UQ234" i="22"/>
  <c r="UQ178" i="22"/>
  <c r="ZG264" i="22"/>
  <c r="ZG9" i="22"/>
  <c r="VI290" i="22"/>
  <c r="ZG152" i="22"/>
  <c r="VI135" i="22"/>
  <c r="UQ313" i="22"/>
  <c r="VI284" i="22"/>
  <c r="ZG268" i="22"/>
  <c r="ZG19" i="22"/>
  <c r="ZG41" i="22"/>
  <c r="ZG245" i="22"/>
  <c r="UQ223" i="22"/>
  <c r="ZG260" i="22"/>
  <c r="ZG263" i="22"/>
  <c r="UQ196" i="22"/>
  <c r="ZG238" i="22"/>
  <c r="ZG55" i="22"/>
  <c r="UQ186" i="22"/>
  <c r="UQ221" i="22"/>
  <c r="ZG211" i="22"/>
  <c r="UQ198" i="22"/>
  <c r="ZG248" i="22"/>
  <c r="ZI82" i="22"/>
  <c r="UQ296" i="22"/>
  <c r="UQ314" i="22"/>
  <c r="ZG250" i="22"/>
  <c r="UQ199" i="22"/>
  <c r="UQ322" i="22"/>
  <c r="ZH247" i="22"/>
  <c r="ZG58" i="22"/>
  <c r="ZG150" i="22"/>
  <c r="ZG170" i="22"/>
  <c r="ZI73" i="22"/>
  <c r="VI215" i="22"/>
  <c r="ZG213" i="22"/>
  <c r="UQ305" i="22"/>
  <c r="UQ297" i="22"/>
  <c r="UQ200" i="22"/>
  <c r="ZG95" i="22"/>
  <c r="VI142" i="22"/>
  <c r="ZG70" i="22"/>
  <c r="ZG258" i="22"/>
  <c r="ZG6" i="22"/>
  <c r="ZH235" i="22"/>
  <c r="ZG153" i="22"/>
  <c r="UQ197" i="22"/>
  <c r="UQ230" i="22"/>
  <c r="ZG44" i="22"/>
  <c r="UQ310" i="22"/>
  <c r="ZH319" i="22"/>
  <c r="UQ239" i="22"/>
  <c r="ZG74" i="22"/>
  <c r="ZH261" i="22"/>
  <c r="ZH265" i="22"/>
  <c r="UQ232" i="22"/>
  <c r="ZG18" i="22"/>
  <c r="VI132" i="22"/>
  <c r="ZG76" i="22"/>
  <c r="UQ302" i="22"/>
  <c r="VI292" i="22"/>
  <c r="ZG5" i="22"/>
  <c r="ZG52" i="22"/>
  <c r="ZG39" i="22"/>
  <c r="ZH210" i="22"/>
  <c r="ZG254" i="22"/>
  <c r="UQ180" i="22"/>
  <c r="ZG166" i="22"/>
  <c r="ZG65" i="22"/>
  <c r="ZG11" i="22"/>
  <c r="ZG20" i="22"/>
  <c r="VI140" i="22"/>
  <c r="ZG126" i="22"/>
  <c r="UQ231" i="22"/>
  <c r="UQ229" i="22"/>
  <c r="ZG25" i="22"/>
  <c r="VI144" i="22"/>
  <c r="ZH104" i="22"/>
  <c r="ZG154" i="22"/>
  <c r="ZG66" i="22"/>
  <c r="ZG29" i="22"/>
  <c r="ZH124" i="22"/>
  <c r="ZG205" i="22"/>
  <c r="ZG23" i="22"/>
  <c r="VI291" i="22"/>
  <c r="ZG27" i="22"/>
  <c r="ZG98" i="22"/>
  <c r="VI283" i="22"/>
  <c r="ZG202" i="22"/>
  <c r="ZH123" i="22"/>
  <c r="VI137" i="22"/>
  <c r="VI281" i="22"/>
  <c r="UQ173" i="22"/>
  <c r="ZG249" i="22"/>
  <c r="UQ307" i="22"/>
  <c r="UQ227" i="22"/>
  <c r="VI282" i="22"/>
  <c r="ZG31" i="22"/>
  <c r="ZG253" i="22"/>
  <c r="ZG212" i="22"/>
  <c r="ZG46" i="22"/>
  <c r="VI287" i="22"/>
  <c r="ZG158" i="22"/>
  <c r="UQ233" i="22"/>
  <c r="ZH50" i="22"/>
  <c r="ZG93" i="22"/>
  <c r="ZG17" i="22"/>
  <c r="UQ316" i="22"/>
  <c r="UQ222" i="22"/>
  <c r="ZG94" i="22"/>
  <c r="ZH146" i="22"/>
  <c r="UQ192" i="22"/>
  <c r="ZH273" i="22"/>
  <c r="ZH121" i="22"/>
  <c r="UQ308" i="22"/>
  <c r="ZG160" i="22"/>
  <c r="ZG259" i="22"/>
  <c r="UQ225" i="22"/>
  <c r="ZH208" i="22"/>
  <c r="ZH177" i="22"/>
  <c r="ZG62" i="22"/>
  <c r="ZH201" i="22"/>
  <c r="ZG148" i="22"/>
  <c r="UQ295" i="22"/>
  <c r="ZG99" i="22"/>
  <c r="UQ300" i="22"/>
  <c r="ZH53" i="22"/>
  <c r="ZG56" i="22"/>
  <c r="ZG115" i="22"/>
  <c r="ZH204" i="22"/>
  <c r="UQ299" i="22"/>
  <c r="ZG167" i="22"/>
  <c r="UQ189" i="22"/>
  <c r="ZG49" i="22"/>
  <c r="UQ317" i="22"/>
  <c r="ZG156" i="22"/>
  <c r="ZG188" i="22"/>
  <c r="ZG122" i="22"/>
  <c r="ZG64" i="22"/>
  <c r="VI131" i="22"/>
  <c r="ZG69" i="22"/>
  <c r="ZH105" i="22"/>
  <c r="UQ309" i="22"/>
  <c r="ZG107" i="22"/>
  <c r="ZG10" i="22"/>
  <c r="ZG147" i="22"/>
  <c r="ZG72" i="22"/>
  <c r="ZG214" i="22"/>
  <c r="ZG43" i="22"/>
  <c r="ZG251" i="22"/>
  <c r="ZG26" i="22"/>
  <c r="ZH163" i="22"/>
  <c r="ZG237" i="22"/>
  <c r="ZG162" i="22"/>
  <c r="ZG169" i="22"/>
  <c r="ZH36" i="22"/>
  <c r="ZG256" i="22"/>
  <c r="VI138" i="22"/>
  <c r="UQ303" i="22"/>
  <c r="VI289" i="22"/>
  <c r="ZH83" i="22"/>
  <c r="UQ194" i="22"/>
  <c r="VI286" i="22"/>
  <c r="UQ179" i="22"/>
  <c r="VI216" i="22"/>
  <c r="ZG40" i="22"/>
  <c r="ZG85" i="22"/>
  <c r="ZG159" i="22"/>
  <c r="UQ191" i="22"/>
  <c r="ZG35" i="22"/>
  <c r="UQ301" i="22"/>
  <c r="ZG59" i="22"/>
  <c r="ZG252" i="22"/>
  <c r="ZG47" i="22"/>
  <c r="ZG209" i="22"/>
  <c r="UQ312" i="22"/>
  <c r="UQ311" i="22"/>
  <c r="ZG51" i="22"/>
  <c r="UQ174" i="22"/>
  <c r="ZG12" i="22"/>
  <c r="ZG270" i="22"/>
  <c r="ZG87" i="22"/>
  <c r="ZH100" i="22"/>
  <c r="ZG16" i="22"/>
  <c r="ZG116" i="22"/>
  <c r="ZH88" i="22"/>
  <c r="UQ219" i="22"/>
  <c r="UQ321" i="22"/>
  <c r="ZG57" i="22"/>
  <c r="VI130" i="22"/>
  <c r="ZG149" i="22"/>
  <c r="ZH32" i="22"/>
  <c r="ZG114" i="22"/>
  <c r="ZG28" i="22"/>
  <c r="ZG206" i="22"/>
  <c r="ZG54" i="22"/>
  <c r="UQ240" i="22"/>
  <c r="ZG13" i="22"/>
  <c r="ZG30" i="22"/>
  <c r="ZG24" i="22"/>
  <c r="ZG266" i="22"/>
  <c r="ZG171" i="22"/>
  <c r="ZG187" i="22"/>
  <c r="UQ275" i="22" l="1"/>
  <c r="UQ279" i="22"/>
  <c r="UQ277" i="22"/>
  <c r="UQ280" i="22"/>
  <c r="UQ278" i="22"/>
  <c r="UQ274" i="22"/>
  <c r="UQ276" i="22"/>
  <c r="UQ243" i="22"/>
  <c r="ZH89" i="22"/>
  <c r="ZH90" i="22"/>
  <c r="ZI97" i="22"/>
  <c r="ZH165" i="22"/>
  <c r="ZH109" i="22"/>
  <c r="ZH113" i="22"/>
  <c r="ZH96" i="22"/>
  <c r="ZH257" i="22"/>
  <c r="ZH187" i="22"/>
  <c r="ZH171" i="22"/>
  <c r="ZH28" i="22"/>
  <c r="ZH270" i="22"/>
  <c r="ZH209" i="22"/>
  <c r="ZH85" i="22"/>
  <c r="UR303" i="22"/>
  <c r="ZH43" i="22"/>
  <c r="ZH64" i="22"/>
  <c r="ZH167" i="22"/>
  <c r="UR295" i="22"/>
  <c r="ZH259" i="22"/>
  <c r="ZI273" i="22"/>
  <c r="UR173" i="22"/>
  <c r="ZI123" i="22"/>
  <c r="ZI124" i="22"/>
  <c r="UR231" i="22"/>
  <c r="UR302" i="22"/>
  <c r="ZH74" i="22"/>
  <c r="VJ142" i="22"/>
  <c r="ZJ73" i="22"/>
  <c r="UR314" i="22"/>
  <c r="ZH55" i="22"/>
  <c r="UR223" i="22"/>
  <c r="VJ135" i="22"/>
  <c r="VJ127" i="22"/>
  <c r="UR294" i="22"/>
  <c r="ZH255" i="22"/>
  <c r="UR226" i="22"/>
  <c r="ZH125" i="22"/>
  <c r="ZH271" i="22"/>
  <c r="UR224" i="22"/>
  <c r="ZH151" i="22"/>
  <c r="ZH114" i="22"/>
  <c r="ZH51" i="22"/>
  <c r="ZH40" i="22"/>
  <c r="VJ138" i="22"/>
  <c r="ZH26" i="22"/>
  <c r="ZH122" i="22"/>
  <c r="UR299" i="22"/>
  <c r="ZI53" i="22"/>
  <c r="ZH160" i="22"/>
  <c r="UR222" i="22"/>
  <c r="VJ287" i="22"/>
  <c r="UR307" i="22"/>
  <c r="VJ291" i="22"/>
  <c r="VJ144" i="22"/>
  <c r="ZH65" i="22"/>
  <c r="ZH52" i="22"/>
  <c r="UR232" i="22"/>
  <c r="UR230" i="22"/>
  <c r="UR305" i="22"/>
  <c r="UR322" i="22"/>
  <c r="ZH211" i="22"/>
  <c r="ZH263" i="22"/>
  <c r="ZH264" i="22"/>
  <c r="ZH164" i="22"/>
  <c r="UR172" i="22"/>
  <c r="ZI161" i="22"/>
  <c r="ZI91" i="22"/>
  <c r="UR195" i="22"/>
  <c r="ZH75" i="22"/>
  <c r="ZI241" i="22"/>
  <c r="ZH61" i="22"/>
  <c r="VJ133" i="22"/>
  <c r="ZH207" i="22"/>
  <c r="ZI67" i="22"/>
  <c r="UR220" i="22"/>
  <c r="ZH45" i="22"/>
  <c r="VJ218" i="22"/>
  <c r="ZH110" i="22"/>
  <c r="ZH155" i="22"/>
  <c r="UR306" i="22"/>
  <c r="VJ217" i="22"/>
  <c r="ZH246" i="22"/>
  <c r="VJ134" i="22"/>
  <c r="ZH71" i="22"/>
  <c r="ZH60" i="22"/>
  <c r="UR193" i="22"/>
  <c r="ZI79" i="22"/>
  <c r="UR184" i="22"/>
  <c r="ZH206" i="22"/>
  <c r="UR219" i="22"/>
  <c r="ZH47" i="22"/>
  <c r="UR194" i="22"/>
  <c r="ZH162" i="22"/>
  <c r="ZH214" i="22"/>
  <c r="ZH69" i="22"/>
  <c r="UR317" i="22"/>
  <c r="ZH148" i="22"/>
  <c r="ZI177" i="22"/>
  <c r="UR192" i="22"/>
  <c r="ZH93" i="22"/>
  <c r="ZH253" i="22"/>
  <c r="ZH202" i="22"/>
  <c r="ZH29" i="22"/>
  <c r="ZH126" i="22"/>
  <c r="ZH254" i="22"/>
  <c r="ZH76" i="22"/>
  <c r="UR239" i="22"/>
  <c r="ZH6" i="22"/>
  <c r="ZH170" i="22"/>
  <c r="UR296" i="22"/>
  <c r="ZH245" i="22"/>
  <c r="ZH152" i="22"/>
  <c r="ZH266" i="22"/>
  <c r="VJ130" i="22"/>
  <c r="ZI100" i="22"/>
  <c r="ZH35" i="22"/>
  <c r="ZH54" i="22"/>
  <c r="ZI88" i="22"/>
  <c r="ZH12" i="22"/>
  <c r="ZH252" i="22"/>
  <c r="VJ216" i="22"/>
  <c r="ZI83" i="22"/>
  <c r="ZH72" i="22"/>
  <c r="ZH49" i="22"/>
  <c r="ZI204" i="22"/>
  <c r="UR308" i="22"/>
  <c r="UR316" i="22"/>
  <c r="ZI50" i="22"/>
  <c r="ZH31" i="22"/>
  <c r="VJ281" i="22"/>
  <c r="ZH23" i="22"/>
  <c r="ZH25" i="22"/>
  <c r="ZH166" i="22"/>
  <c r="ZH5" i="22"/>
  <c r="ZI265" i="22"/>
  <c r="UR197" i="22"/>
  <c r="ZH213" i="22"/>
  <c r="UR199" i="22"/>
  <c r="UR221" i="22"/>
  <c r="VJ284" i="22"/>
  <c r="UR178" i="22"/>
  <c r="ZH102" i="22"/>
  <c r="ZH244" i="22"/>
  <c r="ZH81" i="22"/>
  <c r="ZH108" i="22"/>
  <c r="VJ139" i="22"/>
  <c r="UR190" i="22"/>
  <c r="UR181" i="22"/>
  <c r="ZH86" i="22"/>
  <c r="ZH15" i="22"/>
  <c r="ZH117" i="22"/>
  <c r="ZH33" i="22"/>
  <c r="ZH145" i="22"/>
  <c r="ZI106" i="22"/>
  <c r="ZH272" i="22"/>
  <c r="ZH203" i="22"/>
  <c r="ZI42" i="22"/>
  <c r="US298" i="22"/>
  <c r="UR228" i="22"/>
  <c r="ZH157" i="22"/>
  <c r="ZI269" i="22"/>
  <c r="VJ143" i="22"/>
  <c r="UR293" i="22"/>
  <c r="ZI68" i="22"/>
  <c r="UR240" i="22"/>
  <c r="ZH24" i="22"/>
  <c r="ZH57" i="22"/>
  <c r="ZH87" i="22"/>
  <c r="UR311" i="22"/>
  <c r="UR191" i="22"/>
  <c r="ZH256" i="22"/>
  <c r="ZH251" i="22"/>
  <c r="ZH107" i="22"/>
  <c r="ZH188" i="22"/>
  <c r="UR300" i="22"/>
  <c r="ZI201" i="22"/>
  <c r="ZI208" i="22"/>
  <c r="ZH46" i="22"/>
  <c r="ZH249" i="22"/>
  <c r="VJ283" i="22"/>
  <c r="ZH66" i="22"/>
  <c r="VJ140" i="22"/>
  <c r="VJ132" i="22"/>
  <c r="ZI319" i="22"/>
  <c r="ZH258" i="22"/>
  <c r="ZH95" i="22"/>
  <c r="ZH150" i="22"/>
  <c r="ZJ82" i="22"/>
  <c r="ZH238" i="22"/>
  <c r="ZH41" i="22"/>
  <c r="VJ290" i="22"/>
  <c r="ZH30" i="22"/>
  <c r="ZI32" i="22"/>
  <c r="UR312" i="22"/>
  <c r="ZH159" i="22"/>
  <c r="VJ289" i="22"/>
  <c r="ZI36" i="22"/>
  <c r="UR309" i="22"/>
  <c r="ZH156" i="22"/>
  <c r="ZH115" i="22"/>
  <c r="ZI121" i="22"/>
  <c r="ZH17" i="22"/>
  <c r="ZH212" i="22"/>
  <c r="ZH98" i="22"/>
  <c r="ZH154" i="22"/>
  <c r="ZH20" i="22"/>
  <c r="VJ292" i="22"/>
  <c r="UR310" i="22"/>
  <c r="ZH70" i="22"/>
  <c r="VJ215" i="22"/>
  <c r="ZH250" i="22"/>
  <c r="UR186" i="22"/>
  <c r="ZH260" i="22"/>
  <c r="UR313" i="22"/>
  <c r="UR234" i="22"/>
  <c r="ZH21" i="22"/>
  <c r="ZH242" i="22"/>
  <c r="ZH37" i="22"/>
  <c r="ZI38" i="22"/>
  <c r="ZH103" i="22"/>
  <c r="ZH48" i="22"/>
  <c r="ZH7" i="22"/>
  <c r="ZH14" i="22"/>
  <c r="ZH77" i="22"/>
  <c r="ZH118" i="22"/>
  <c r="UR320" i="22"/>
  <c r="VJ288" i="22"/>
  <c r="VJ285" i="22"/>
  <c r="VJ141" i="22"/>
  <c r="ZH34" i="22"/>
  <c r="ZH84" i="22"/>
  <c r="ZH22" i="22"/>
  <c r="ZH116" i="22"/>
  <c r="UR174" i="22"/>
  <c r="ZH59" i="22"/>
  <c r="UR179" i="22"/>
  <c r="ZH237" i="22"/>
  <c r="ZH147" i="22"/>
  <c r="VJ131" i="22"/>
  <c r="UR189" i="22"/>
  <c r="ZH99" i="22"/>
  <c r="UR225" i="22"/>
  <c r="ZI146" i="22"/>
  <c r="UR233" i="22"/>
  <c r="VJ282" i="22"/>
  <c r="VJ137" i="22"/>
  <c r="ZH205" i="22"/>
  <c r="UR229" i="22"/>
  <c r="UR180" i="22"/>
  <c r="ZI210" i="22"/>
  <c r="ZH18" i="22"/>
  <c r="ZI261" i="22"/>
  <c r="ZH153" i="22"/>
  <c r="UR200" i="22"/>
  <c r="ZH58" i="22"/>
  <c r="ZH248" i="22"/>
  <c r="ZH19" i="22"/>
  <c r="UR183" i="22"/>
  <c r="ZH8" i="22"/>
  <c r="ZH119" i="22"/>
  <c r="ZH168" i="22"/>
  <c r="ZH92" i="22"/>
  <c r="ZH112" i="22"/>
  <c r="ZH262" i="22"/>
  <c r="ZH63" i="22"/>
  <c r="UR321" i="22"/>
  <c r="ZH13" i="22"/>
  <c r="ZH149" i="22"/>
  <c r="ZH16" i="22"/>
  <c r="UR301" i="22"/>
  <c r="VJ286" i="22"/>
  <c r="ZH169" i="22"/>
  <c r="ZI163" i="22"/>
  <c r="ZH10" i="22"/>
  <c r="ZI105" i="22"/>
  <c r="ZH56" i="22"/>
  <c r="ZH62" i="22"/>
  <c r="ZH94" i="22"/>
  <c r="ZH158" i="22"/>
  <c r="UR227" i="22"/>
  <c r="ZH27" i="22"/>
  <c r="ZI104" i="22"/>
  <c r="ZH11" i="22"/>
  <c r="ZH39" i="22"/>
  <c r="ZH44" i="22"/>
  <c r="ZI235" i="22"/>
  <c r="UR297" i="22"/>
  <c r="ZI247" i="22"/>
  <c r="UR198" i="22"/>
  <c r="UR196" i="22"/>
  <c r="ZH268" i="22"/>
  <c r="ZH9" i="22"/>
  <c r="ZH111" i="22"/>
  <c r="UR185" i="22"/>
  <c r="UR236" i="22"/>
  <c r="ZH78" i="22"/>
  <c r="ZI80" i="22"/>
  <c r="UR182" i="22"/>
  <c r="VJ129" i="22"/>
  <c r="UR175" i="22"/>
  <c r="UR304" i="22"/>
  <c r="ZH176" i="22"/>
  <c r="UR315" i="22"/>
  <c r="ZH267" i="22"/>
  <c r="VJ136" i="22"/>
  <c r="VJ128" i="22"/>
  <c r="ZI120" i="22"/>
  <c r="ZI101" i="22"/>
  <c r="UR280" i="22" l="1"/>
  <c r="UR276" i="22"/>
  <c r="UR277" i="22"/>
  <c r="UR279" i="22"/>
  <c r="UR274" i="22"/>
  <c r="UR275" i="22"/>
  <c r="UR278" i="22"/>
  <c r="UR243" i="22"/>
  <c r="ZI89" i="22"/>
  <c r="ZJ97" i="22"/>
  <c r="ZI90" i="22"/>
  <c r="ZI165" i="22"/>
  <c r="ZI109" i="22"/>
  <c r="ZI257" i="22"/>
  <c r="ZI96" i="22"/>
  <c r="ZI113" i="22"/>
  <c r="ZJ163" i="22"/>
  <c r="US321" i="22"/>
  <c r="ZI92" i="22"/>
  <c r="US183" i="22"/>
  <c r="ZI248" i="22"/>
  <c r="US229" i="22"/>
  <c r="US189" i="22"/>
  <c r="US179" i="22"/>
  <c r="VK141" i="22"/>
  <c r="ZI37" i="22"/>
  <c r="US234" i="22"/>
  <c r="VK292" i="22"/>
  <c r="US312" i="22"/>
  <c r="ZK82" i="22"/>
  <c r="ZJ42" i="22"/>
  <c r="ZI244" i="22"/>
  <c r="ZJ50" i="22"/>
  <c r="ZI49" i="22"/>
  <c r="ZJ88" i="22"/>
  <c r="US193" i="22"/>
  <c r="US236" i="22"/>
  <c r="US297" i="22"/>
  <c r="ZI267" i="22"/>
  <c r="ZJ235" i="22"/>
  <c r="ZI158" i="22"/>
  <c r="ZI169" i="22"/>
  <c r="ZI63" i="22"/>
  <c r="ZI168" i="22"/>
  <c r="ZI58" i="22"/>
  <c r="ZI18" i="22"/>
  <c r="ZI205" i="22"/>
  <c r="VK131" i="22"/>
  <c r="ZI84" i="22"/>
  <c r="ZI48" i="22"/>
  <c r="US313" i="22"/>
  <c r="ZI20" i="22"/>
  <c r="ZI212" i="22"/>
  <c r="ZI115" i="22"/>
  <c r="ZJ208" i="22"/>
  <c r="US311" i="22"/>
  <c r="US228" i="22"/>
  <c r="ZI33" i="22"/>
  <c r="ZI86" i="22"/>
  <c r="ZI102" i="22"/>
  <c r="US221" i="22"/>
  <c r="ZJ265" i="22"/>
  <c r="ZI23" i="22"/>
  <c r="US316" i="22"/>
  <c r="VK216" i="22"/>
  <c r="VK130" i="22"/>
  <c r="ZI152" i="22"/>
  <c r="ZI170" i="22"/>
  <c r="ZI254" i="22"/>
  <c r="ZI253" i="22"/>
  <c r="ZI148" i="22"/>
  <c r="ZI162" i="22"/>
  <c r="ZI206" i="22"/>
  <c r="ZI60" i="22"/>
  <c r="VK217" i="22"/>
  <c r="VK218" i="22"/>
  <c r="ZI207" i="22"/>
  <c r="ZI75" i="22"/>
  <c r="ZJ161" i="22"/>
  <c r="US305" i="22"/>
  <c r="ZI52" i="22"/>
  <c r="ZI160" i="22"/>
  <c r="ZI51" i="22"/>
  <c r="ZI271" i="22"/>
  <c r="US223" i="22"/>
  <c r="VK142" i="22"/>
  <c r="US231" i="22"/>
  <c r="US295" i="22"/>
  <c r="US303" i="22"/>
  <c r="ZJ120" i="22"/>
  <c r="US182" i="22"/>
  <c r="US185" i="22"/>
  <c r="US196" i="22"/>
  <c r="ZI11" i="22"/>
  <c r="ZI16" i="22"/>
  <c r="ZJ146" i="22"/>
  <c r="ZI59" i="22"/>
  <c r="VK285" i="22"/>
  <c r="ZI77" i="22"/>
  <c r="ZI242" i="22"/>
  <c r="VK215" i="22"/>
  <c r="ZJ36" i="22"/>
  <c r="VK290" i="22"/>
  <c r="ZI150" i="22"/>
  <c r="VK132" i="22"/>
  <c r="VK283" i="22"/>
  <c r="ZI107" i="22"/>
  <c r="ZI203" i="22"/>
  <c r="VK139" i="22"/>
  <c r="ZJ101" i="22"/>
  <c r="VK136" i="22"/>
  <c r="ZJ80" i="22"/>
  <c r="US198" i="22"/>
  <c r="ZJ105" i="22"/>
  <c r="ZJ210" i="22"/>
  <c r="VK137" i="22"/>
  <c r="US225" i="22"/>
  <c r="ZI147" i="22"/>
  <c r="US174" i="22"/>
  <c r="VK288" i="22"/>
  <c r="ZI260" i="22"/>
  <c r="ZJ32" i="22"/>
  <c r="ZI41" i="22"/>
  <c r="ZI95" i="22"/>
  <c r="ZI249" i="22"/>
  <c r="ZI87" i="22"/>
  <c r="VK143" i="22"/>
  <c r="ZI272" i="22"/>
  <c r="US181" i="22"/>
  <c r="US178" i="22"/>
  <c r="US199" i="22"/>
  <c r="ZI5" i="22"/>
  <c r="VK281" i="22"/>
  <c r="US308" i="22"/>
  <c r="ZI72" i="22"/>
  <c r="ZI252" i="22"/>
  <c r="ZI54" i="22"/>
  <c r="ZI266" i="22"/>
  <c r="ZI6" i="22"/>
  <c r="ZI126" i="22"/>
  <c r="ZI93" i="22"/>
  <c r="US317" i="22"/>
  <c r="US194" i="22"/>
  <c r="US184" i="22"/>
  <c r="ZI71" i="22"/>
  <c r="US306" i="22"/>
  <c r="ZI45" i="22"/>
  <c r="VK133" i="22"/>
  <c r="US195" i="22"/>
  <c r="US172" i="22"/>
  <c r="ZI263" i="22"/>
  <c r="ZI65" i="22"/>
  <c r="US307" i="22"/>
  <c r="ZJ53" i="22"/>
  <c r="ZI26" i="22"/>
  <c r="ZI114" i="22"/>
  <c r="ZI125" i="22"/>
  <c r="US294" i="22"/>
  <c r="ZI55" i="22"/>
  <c r="ZI74" i="22"/>
  <c r="ZJ124" i="22"/>
  <c r="ZI167" i="22"/>
  <c r="ZI85" i="22"/>
  <c r="ZI28" i="22"/>
  <c r="VK129" i="22"/>
  <c r="ZI268" i="22"/>
  <c r="US227" i="22"/>
  <c r="ZI56" i="22"/>
  <c r="US304" i="22"/>
  <c r="VK128" i="22"/>
  <c r="US315" i="22"/>
  <c r="ZI111" i="22"/>
  <c r="ZI44" i="22"/>
  <c r="ZJ104" i="22"/>
  <c r="ZI94" i="22"/>
  <c r="VK286" i="22"/>
  <c r="ZI149" i="22"/>
  <c r="ZI262" i="22"/>
  <c r="ZI119" i="22"/>
  <c r="ZI19" i="22"/>
  <c r="US200" i="22"/>
  <c r="ZI14" i="22"/>
  <c r="ZI103" i="22"/>
  <c r="ZI70" i="22"/>
  <c r="ZI154" i="22"/>
  <c r="ZI17" i="22"/>
  <c r="ZI156" i="22"/>
  <c r="VK289" i="22"/>
  <c r="ZJ201" i="22"/>
  <c r="ZI251" i="22"/>
  <c r="US240" i="22"/>
  <c r="ZI117" i="22"/>
  <c r="ZI108" i="22"/>
  <c r="ZI245" i="22"/>
  <c r="ZI176" i="22"/>
  <c r="US175" i="22"/>
  <c r="ZI78" i="22"/>
  <c r="ZI9" i="22"/>
  <c r="ZI62" i="22"/>
  <c r="ZI13" i="22"/>
  <c r="ZI8" i="22"/>
  <c r="ZI153" i="22"/>
  <c r="VK282" i="22"/>
  <c r="ZI116" i="22"/>
  <c r="ZJ38" i="22"/>
  <c r="ZI21" i="22"/>
  <c r="US186" i="22"/>
  <c r="US310" i="22"/>
  <c r="ZI98" i="22"/>
  <c r="US309" i="22"/>
  <c r="ZI30" i="22"/>
  <c r="ZI258" i="22"/>
  <c r="ZI46" i="22"/>
  <c r="ZI57" i="22"/>
  <c r="ZJ269" i="22"/>
  <c r="ZJ106" i="22"/>
  <c r="ZI81" i="22"/>
  <c r="ZJ204" i="22"/>
  <c r="ZI12" i="22"/>
  <c r="ZI35" i="22"/>
  <c r="US239" i="22"/>
  <c r="ZI29" i="22"/>
  <c r="US192" i="22"/>
  <c r="ZI69" i="22"/>
  <c r="ZI47" i="22"/>
  <c r="ZJ79" i="22"/>
  <c r="VK134" i="22"/>
  <c r="ZI155" i="22"/>
  <c r="US220" i="22"/>
  <c r="ZI61" i="22"/>
  <c r="ZI164" i="22"/>
  <c r="ZI211" i="22"/>
  <c r="US230" i="22"/>
  <c r="VK144" i="22"/>
  <c r="VK287" i="22"/>
  <c r="US299" i="22"/>
  <c r="VK138" i="22"/>
  <c r="ZI151" i="22"/>
  <c r="US226" i="22"/>
  <c r="VK127" i="22"/>
  <c r="US314" i="22"/>
  <c r="US302" i="22"/>
  <c r="ZJ123" i="22"/>
  <c r="ZJ273" i="22"/>
  <c r="ZI64" i="22"/>
  <c r="ZI209" i="22"/>
  <c r="ZI171" i="22"/>
  <c r="ZJ247" i="22"/>
  <c r="ZI27" i="22"/>
  <c r="ZI10" i="22"/>
  <c r="US301" i="22"/>
  <c r="ZI112" i="22"/>
  <c r="US180" i="22"/>
  <c r="ZI99" i="22"/>
  <c r="ZI237" i="22"/>
  <c r="ZI34" i="22"/>
  <c r="US320" i="22"/>
  <c r="ZI7" i="22"/>
  <c r="ZJ121" i="22"/>
  <c r="ZI159" i="22"/>
  <c r="ZI238" i="22"/>
  <c r="VK140" i="22"/>
  <c r="US300" i="22"/>
  <c r="ZI256" i="22"/>
  <c r="ZJ68" i="22"/>
  <c r="UT298" i="22"/>
  <c r="ZI15" i="22"/>
  <c r="US190" i="22"/>
  <c r="VK284" i="22"/>
  <c r="ZI213" i="22"/>
  <c r="ZI166" i="22"/>
  <c r="ZI31" i="22"/>
  <c r="ZI39" i="22"/>
  <c r="ZJ261" i="22"/>
  <c r="US233" i="22"/>
  <c r="ZI22" i="22"/>
  <c r="ZI118" i="22"/>
  <c r="ZI250" i="22"/>
  <c r="ZJ319" i="22"/>
  <c r="ZI66" i="22"/>
  <c r="ZI188" i="22"/>
  <c r="US191" i="22"/>
  <c r="ZI24" i="22"/>
  <c r="US293" i="22"/>
  <c r="ZI157" i="22"/>
  <c r="ZI145" i="22"/>
  <c r="US197" i="22"/>
  <c r="ZI25" i="22"/>
  <c r="ZJ83" i="22"/>
  <c r="ZJ100" i="22"/>
  <c r="US296" i="22"/>
  <c r="ZI76" i="22"/>
  <c r="ZI202" i="22"/>
  <c r="ZJ177" i="22"/>
  <c r="ZI214" i="22"/>
  <c r="US219" i="22"/>
  <c r="ZI246" i="22"/>
  <c r="ZI110" i="22"/>
  <c r="ZJ67" i="22"/>
  <c r="ZJ241" i="22"/>
  <c r="ZJ91" i="22"/>
  <c r="ZI264" i="22"/>
  <c r="US322" i="22"/>
  <c r="US232" i="22"/>
  <c r="VK291" i="22"/>
  <c r="US222" i="22"/>
  <c r="ZI122" i="22"/>
  <c r="ZI40" i="22"/>
  <c r="US224" i="22"/>
  <c r="ZI255" i="22"/>
  <c r="VK135" i="22"/>
  <c r="ZK73" i="22"/>
  <c r="US173" i="22"/>
  <c r="ZI259" i="22"/>
  <c r="ZI43" i="22"/>
  <c r="ZI270" i="22"/>
  <c r="ZI187" i="22"/>
  <c r="US279" i="22" l="1"/>
  <c r="US278" i="22"/>
  <c r="US277" i="22"/>
  <c r="US275" i="22"/>
  <c r="US276" i="22"/>
  <c r="US274" i="22"/>
  <c r="US280" i="22"/>
  <c r="US243" i="22"/>
  <c r="ZJ89" i="22"/>
  <c r="ZJ90" i="22"/>
  <c r="ZK97" i="22"/>
  <c r="ZJ165" i="22"/>
  <c r="ZJ109" i="22"/>
  <c r="ZJ113" i="22"/>
  <c r="ZJ96" i="22"/>
  <c r="ZJ257" i="22"/>
  <c r="VL291" i="22"/>
  <c r="ZJ246" i="22"/>
  <c r="ZK83" i="22"/>
  <c r="ZJ24" i="22"/>
  <c r="UT233" i="22"/>
  <c r="VL284" i="22"/>
  <c r="ZK68" i="22"/>
  <c r="UT320" i="22"/>
  <c r="ZJ10" i="22"/>
  <c r="UT302" i="22"/>
  <c r="VL144" i="22"/>
  <c r="VL134" i="22"/>
  <c r="ZJ35" i="22"/>
  <c r="ZJ46" i="22"/>
  <c r="ZJ8" i="22"/>
  <c r="ZJ245" i="22"/>
  <c r="ZJ156" i="22"/>
  <c r="UT200" i="22"/>
  <c r="ZJ44" i="22"/>
  <c r="ZJ268" i="22"/>
  <c r="ZJ55" i="22"/>
  <c r="UT184" i="22"/>
  <c r="ZJ252" i="22"/>
  <c r="ZJ272" i="22"/>
  <c r="ZJ260" i="22"/>
  <c r="UT198" i="22"/>
  <c r="VL215" i="22"/>
  <c r="ZJ11" i="22"/>
  <c r="ZK120" i="22"/>
  <c r="ZJ162" i="22"/>
  <c r="ZJ84" i="22"/>
  <c r="ZJ43" i="22"/>
  <c r="ZJ40" i="22"/>
  <c r="ZK241" i="22"/>
  <c r="ZJ76" i="22"/>
  <c r="ZJ145" i="22"/>
  <c r="ZJ250" i="22"/>
  <c r="ZJ31" i="22"/>
  <c r="ZJ256" i="22"/>
  <c r="ZJ34" i="22"/>
  <c r="ZJ27" i="22"/>
  <c r="UT314" i="22"/>
  <c r="UT230" i="22"/>
  <c r="ZJ29" i="22"/>
  <c r="ZJ258" i="22"/>
  <c r="ZJ116" i="22"/>
  <c r="ZJ78" i="22"/>
  <c r="ZJ251" i="22"/>
  <c r="ZJ103" i="22"/>
  <c r="VL286" i="22"/>
  <c r="UT304" i="22"/>
  <c r="ZK53" i="22"/>
  <c r="ZJ45" i="22"/>
  <c r="ZJ6" i="22"/>
  <c r="UT199" i="22"/>
  <c r="ZJ95" i="22"/>
  <c r="VL137" i="22"/>
  <c r="ZK80" i="22"/>
  <c r="ZJ107" i="22"/>
  <c r="ZJ242" i="22"/>
  <c r="UT196" i="22"/>
  <c r="ZJ271" i="22"/>
  <c r="VL217" i="22"/>
  <c r="ZJ152" i="22"/>
  <c r="UT311" i="22"/>
  <c r="ZJ20" i="22"/>
  <c r="VL131" i="22"/>
  <c r="ZJ158" i="22"/>
  <c r="UT236" i="22"/>
  <c r="ZJ244" i="22"/>
  <c r="ZL82" i="22"/>
  <c r="ZJ37" i="22"/>
  <c r="UT189" i="22"/>
  <c r="ZJ92" i="22"/>
  <c r="ZL73" i="22"/>
  <c r="UT232" i="22"/>
  <c r="UT219" i="22"/>
  <c r="ZJ25" i="22"/>
  <c r="UT191" i="22"/>
  <c r="ZK261" i="22"/>
  <c r="UT190" i="22"/>
  <c r="ZJ159" i="22"/>
  <c r="ZJ64" i="22"/>
  <c r="VL138" i="22"/>
  <c r="ZJ61" i="22"/>
  <c r="ZK79" i="22"/>
  <c r="ZJ12" i="22"/>
  <c r="ZK106" i="22"/>
  <c r="UT310" i="22"/>
  <c r="ZJ13" i="22"/>
  <c r="ZJ108" i="22"/>
  <c r="ZJ17" i="22"/>
  <c r="ZJ19" i="22"/>
  <c r="ZJ111" i="22"/>
  <c r="VL129" i="22"/>
  <c r="UT294" i="22"/>
  <c r="ZJ263" i="22"/>
  <c r="UT194" i="22"/>
  <c r="ZJ72" i="22"/>
  <c r="VL143" i="22"/>
  <c r="VL288" i="22"/>
  <c r="VL139" i="22"/>
  <c r="VL290" i="22"/>
  <c r="ZK146" i="22"/>
  <c r="UT231" i="22"/>
  <c r="ZK161" i="22"/>
  <c r="ZJ148" i="22"/>
  <c r="UT316" i="22"/>
  <c r="ZJ102" i="22"/>
  <c r="ZJ270" i="22"/>
  <c r="UT322" i="22"/>
  <c r="ZK67" i="22"/>
  <c r="UT296" i="22"/>
  <c r="ZJ157" i="22"/>
  <c r="ZJ118" i="22"/>
  <c r="ZJ166" i="22"/>
  <c r="UT300" i="22"/>
  <c r="ZK121" i="22"/>
  <c r="ZJ112" i="22"/>
  <c r="ZK247" i="22"/>
  <c r="ZK273" i="22"/>
  <c r="UT299" i="22"/>
  <c r="UT220" i="22"/>
  <c r="UT239" i="22"/>
  <c r="ZJ30" i="22"/>
  <c r="VL282" i="22"/>
  <c r="UT175" i="22"/>
  <c r="ZJ154" i="22"/>
  <c r="ZJ119" i="22"/>
  <c r="ZJ56" i="22"/>
  <c r="ZJ125" i="22"/>
  <c r="UT172" i="22"/>
  <c r="UT317" i="22"/>
  <c r="UT308" i="22"/>
  <c r="ZJ87" i="22"/>
  <c r="UT174" i="22"/>
  <c r="ZK210" i="22"/>
  <c r="ZJ203" i="22"/>
  <c r="ZJ16" i="22"/>
  <c r="UT303" i="22"/>
  <c r="ZJ51" i="22"/>
  <c r="ZJ75" i="22"/>
  <c r="ZJ253" i="22"/>
  <c r="ZJ23" i="22"/>
  <c r="ZJ86" i="22"/>
  <c r="ZK208" i="22"/>
  <c r="ZJ205" i="22"/>
  <c r="ZJ168" i="22"/>
  <c r="ZK235" i="22"/>
  <c r="ZK88" i="22"/>
  <c r="UT229" i="22"/>
  <c r="UT321" i="22"/>
  <c r="UT224" i="22"/>
  <c r="ZJ122" i="22"/>
  <c r="ZJ214" i="22"/>
  <c r="UT197" i="22"/>
  <c r="ZJ188" i="22"/>
  <c r="ZJ39" i="22"/>
  <c r="ZJ15" i="22"/>
  <c r="ZJ237" i="22"/>
  <c r="VL127" i="22"/>
  <c r="ZJ211" i="22"/>
  <c r="ZJ47" i="22"/>
  <c r="ZK269" i="22"/>
  <c r="UT186" i="22"/>
  <c r="ZJ62" i="22"/>
  <c r="ZJ117" i="22"/>
  <c r="ZK201" i="22"/>
  <c r="ZJ14" i="22"/>
  <c r="ZJ94" i="22"/>
  <c r="ZJ28" i="22"/>
  <c r="ZK124" i="22"/>
  <c r="UT307" i="22"/>
  <c r="UT306" i="22"/>
  <c r="ZJ266" i="22"/>
  <c r="UT178" i="22"/>
  <c r="ZJ41" i="22"/>
  <c r="VL136" i="22"/>
  <c r="VL283" i="22"/>
  <c r="ZJ77" i="22"/>
  <c r="UT185" i="22"/>
  <c r="VL142" i="22"/>
  <c r="ZJ52" i="22"/>
  <c r="ZJ60" i="22"/>
  <c r="VL130" i="22"/>
  <c r="UT313" i="22"/>
  <c r="ZJ115" i="22"/>
  <c r="VL135" i="22"/>
  <c r="UT173" i="22"/>
  <c r="UT222" i="22"/>
  <c r="ZJ110" i="22"/>
  <c r="ZK100" i="22"/>
  <c r="UT293" i="22"/>
  <c r="ZJ22" i="22"/>
  <c r="ZJ213" i="22"/>
  <c r="UU298" i="22"/>
  <c r="ZJ7" i="22"/>
  <c r="UT301" i="22"/>
  <c r="UT226" i="22"/>
  <c r="ZJ164" i="22"/>
  <c r="ZJ69" i="22"/>
  <c r="ZJ57" i="22"/>
  <c r="ZJ21" i="22"/>
  <c r="ZJ70" i="22"/>
  <c r="ZK104" i="22"/>
  <c r="UT227" i="22"/>
  <c r="ZJ74" i="22"/>
  <c r="ZJ65" i="22"/>
  <c r="ZJ71" i="22"/>
  <c r="ZJ54" i="22"/>
  <c r="UT181" i="22"/>
  <c r="ZJ147" i="22"/>
  <c r="ZK105" i="22"/>
  <c r="ZK101" i="22"/>
  <c r="VL132" i="22"/>
  <c r="ZK36" i="22"/>
  <c r="UT295" i="22"/>
  <c r="ZJ207" i="22"/>
  <c r="ZJ254" i="22"/>
  <c r="ZK265" i="22"/>
  <c r="ZJ33" i="22"/>
  <c r="ZJ48" i="22"/>
  <c r="ZJ63" i="22"/>
  <c r="ZJ267" i="22"/>
  <c r="ZJ49" i="22"/>
  <c r="ZK42" i="22"/>
  <c r="UT312" i="22"/>
  <c r="VL292" i="22"/>
  <c r="VL141" i="22"/>
  <c r="ZJ248" i="22"/>
  <c r="ZJ259" i="22"/>
  <c r="ZJ187" i="22"/>
  <c r="ZJ255" i="22"/>
  <c r="ZJ264" i="22"/>
  <c r="ZK177" i="22"/>
  <c r="ZJ66" i="22"/>
  <c r="VL140" i="22"/>
  <c r="ZJ99" i="22"/>
  <c r="ZJ171" i="22"/>
  <c r="ZK123" i="22"/>
  <c r="VL287" i="22"/>
  <c r="ZJ155" i="22"/>
  <c r="ZK204" i="22"/>
  <c r="UT309" i="22"/>
  <c r="ZJ153" i="22"/>
  <c r="ZJ176" i="22"/>
  <c r="VL289" i="22"/>
  <c r="ZJ262" i="22"/>
  <c r="UT315" i="22"/>
  <c r="ZJ85" i="22"/>
  <c r="ZJ114" i="22"/>
  <c r="UT195" i="22"/>
  <c r="ZJ93" i="22"/>
  <c r="VL281" i="22"/>
  <c r="ZJ249" i="22"/>
  <c r="ZK32" i="22"/>
  <c r="VL285" i="22"/>
  <c r="UT182" i="22"/>
  <c r="UT223" i="22"/>
  <c r="UT305" i="22"/>
  <c r="ZJ206" i="22"/>
  <c r="VL216" i="22"/>
  <c r="ZJ18" i="22"/>
  <c r="ZK91" i="22"/>
  <c r="ZJ202" i="22"/>
  <c r="ZK319" i="22"/>
  <c r="ZJ238" i="22"/>
  <c r="UT180" i="22"/>
  <c r="ZJ209" i="22"/>
  <c r="ZJ151" i="22"/>
  <c r="UT192" i="22"/>
  <c r="ZJ81" i="22"/>
  <c r="ZJ98" i="22"/>
  <c r="ZK38" i="22"/>
  <c r="ZJ9" i="22"/>
  <c r="UT240" i="22"/>
  <c r="ZJ149" i="22"/>
  <c r="VL128" i="22"/>
  <c r="ZJ167" i="22"/>
  <c r="ZJ26" i="22"/>
  <c r="VL133" i="22"/>
  <c r="ZJ126" i="22"/>
  <c r="ZJ5" i="22"/>
  <c r="UT225" i="22"/>
  <c r="ZJ150" i="22"/>
  <c r="ZJ59" i="22"/>
  <c r="ZJ160" i="22"/>
  <c r="VL218" i="22"/>
  <c r="ZJ170" i="22"/>
  <c r="UT221" i="22"/>
  <c r="UT228" i="22"/>
  <c r="ZJ212" i="22"/>
  <c r="ZJ58" i="22"/>
  <c r="ZJ169" i="22"/>
  <c r="UT297" i="22"/>
  <c r="UT193" i="22"/>
  <c r="ZK50" i="22"/>
  <c r="UT234" i="22"/>
  <c r="UT179" i="22"/>
  <c r="UT183" i="22"/>
  <c r="ZK163" i="22"/>
  <c r="UT275" i="22" l="1"/>
  <c r="UT280" i="22"/>
  <c r="UT277" i="22"/>
  <c r="UT274" i="22"/>
  <c r="UT278" i="22"/>
  <c r="UT276" i="22"/>
  <c r="UT279" i="22"/>
  <c r="UT243" i="22"/>
  <c r="ZK89" i="22"/>
  <c r="ZL97" i="22"/>
  <c r="ZK90" i="22"/>
  <c r="ZK165" i="22"/>
  <c r="ZK109" i="22"/>
  <c r="ZK257" i="22"/>
  <c r="ZK96" i="22"/>
  <c r="ZK113" i="22"/>
  <c r="ZK169" i="22"/>
  <c r="ZL204" i="22"/>
  <c r="ZL265" i="22"/>
  <c r="UU295" i="22"/>
  <c r="ZK54" i="22"/>
  <c r="UU227" i="22"/>
  <c r="ZK69" i="22"/>
  <c r="UU293" i="22"/>
  <c r="VM130" i="22"/>
  <c r="ZK41" i="22"/>
  <c r="UU307" i="22"/>
  <c r="ZK62" i="22"/>
  <c r="ZK15" i="22"/>
  <c r="UU229" i="22"/>
  <c r="ZK168" i="22"/>
  <c r="ZL210" i="22"/>
  <c r="UU317" i="22"/>
  <c r="ZK119" i="22"/>
  <c r="ZK30" i="22"/>
  <c r="UU300" i="22"/>
  <c r="ZL106" i="22"/>
  <c r="ZL38" i="22"/>
  <c r="VM216" i="22"/>
  <c r="ZK114" i="22"/>
  <c r="ZK59" i="22"/>
  <c r="ZK151" i="22"/>
  <c r="VM285" i="22"/>
  <c r="ZK255" i="22"/>
  <c r="ZK63" i="22"/>
  <c r="ZK254" i="22"/>
  <c r="ZL104" i="22"/>
  <c r="ZK164" i="22"/>
  <c r="ZL100" i="22"/>
  <c r="VM135" i="22"/>
  <c r="ZK60" i="22"/>
  <c r="ZK77" i="22"/>
  <c r="UU178" i="22"/>
  <c r="UU186" i="22"/>
  <c r="ZL88" i="22"/>
  <c r="ZK205" i="22"/>
  <c r="ZK253" i="22"/>
  <c r="ZK16" i="22"/>
  <c r="UU174" i="22"/>
  <c r="ZK154" i="22"/>
  <c r="UU239" i="22"/>
  <c r="ZL247" i="22"/>
  <c r="ZK166" i="22"/>
  <c r="ZL67" i="22"/>
  <c r="ZK102" i="22"/>
  <c r="VM290" i="22"/>
  <c r="ZK72" i="22"/>
  <c r="VM129" i="22"/>
  <c r="ZK108" i="22"/>
  <c r="ZK12" i="22"/>
  <c r="ZK64" i="22"/>
  <c r="ZL261" i="22"/>
  <c r="UU232" i="22"/>
  <c r="ZK37" i="22"/>
  <c r="ZK20" i="22"/>
  <c r="ZK271" i="22"/>
  <c r="ZL80" i="22"/>
  <c r="ZK6" i="22"/>
  <c r="UU304" i="22"/>
  <c r="ZK78" i="22"/>
  <c r="UU230" i="22"/>
  <c r="ZK256" i="22"/>
  <c r="ZK76" i="22"/>
  <c r="ZK84" i="22"/>
  <c r="ZK252" i="22"/>
  <c r="ZK268" i="22"/>
  <c r="ZK245" i="22"/>
  <c r="VM134" i="22"/>
  <c r="UU320" i="22"/>
  <c r="ZK24" i="22"/>
  <c r="UU183" i="22"/>
  <c r="VM133" i="22"/>
  <c r="ZK202" i="22"/>
  <c r="ZL42" i="22"/>
  <c r="ZL105" i="22"/>
  <c r="ZK71" i="22"/>
  <c r="UV298" i="22"/>
  <c r="ZL124" i="22"/>
  <c r="ZK14" i="22"/>
  <c r="ZK211" i="22"/>
  <c r="ZK39" i="22"/>
  <c r="ZK122" i="22"/>
  <c r="UU172" i="22"/>
  <c r="UU225" i="22"/>
  <c r="ZK238" i="22"/>
  <c r="ZK249" i="22"/>
  <c r="UU179" i="22"/>
  <c r="ZK170" i="22"/>
  <c r="ZK26" i="22"/>
  <c r="VM281" i="22"/>
  <c r="ZK66" i="22"/>
  <c r="UU193" i="22"/>
  <c r="ZK212" i="22"/>
  <c r="ZK150" i="22"/>
  <c r="ZK5" i="22"/>
  <c r="ZK167" i="22"/>
  <c r="UU240" i="22"/>
  <c r="ZK81" i="22"/>
  <c r="ZK209" i="22"/>
  <c r="ZK93" i="22"/>
  <c r="ZK153" i="22"/>
  <c r="VM141" i="22"/>
  <c r="ZK48" i="22"/>
  <c r="ZK207" i="22"/>
  <c r="UU226" i="22"/>
  <c r="ZK110" i="22"/>
  <c r="ZK115" i="22"/>
  <c r="ZK52" i="22"/>
  <c r="VM283" i="22"/>
  <c r="ZK266" i="22"/>
  <c r="ZK28" i="22"/>
  <c r="ZL269" i="22"/>
  <c r="ZK188" i="22"/>
  <c r="UU224" i="22"/>
  <c r="ZL208" i="22"/>
  <c r="ZK75" i="22"/>
  <c r="ZK87" i="22"/>
  <c r="ZK125" i="22"/>
  <c r="UU175" i="22"/>
  <c r="UU220" i="22"/>
  <c r="ZK112" i="22"/>
  <c r="ZK118" i="22"/>
  <c r="UU322" i="22"/>
  <c r="UU316" i="22"/>
  <c r="UU231" i="22"/>
  <c r="VM139" i="22"/>
  <c r="UU194" i="22"/>
  <c r="ZK111" i="22"/>
  <c r="ZK13" i="22"/>
  <c r="ZL79" i="22"/>
  <c r="UU191" i="22"/>
  <c r="ZM73" i="22"/>
  <c r="UU236" i="22"/>
  <c r="UU311" i="22"/>
  <c r="UU196" i="22"/>
  <c r="VM137" i="22"/>
  <c r="ZK45" i="22"/>
  <c r="VM286" i="22"/>
  <c r="ZK116" i="22"/>
  <c r="UU314" i="22"/>
  <c r="ZK31" i="22"/>
  <c r="ZL241" i="22"/>
  <c r="ZL120" i="22"/>
  <c r="UU198" i="22"/>
  <c r="UU184" i="22"/>
  <c r="ZK44" i="22"/>
  <c r="ZK8" i="22"/>
  <c r="VM144" i="22"/>
  <c r="ZL68" i="22"/>
  <c r="ZL83" i="22"/>
  <c r="ZL50" i="22"/>
  <c r="ZK98" i="22"/>
  <c r="ZK206" i="22"/>
  <c r="ZK85" i="22"/>
  <c r="ZK171" i="22"/>
  <c r="UU234" i="22"/>
  <c r="VM218" i="22"/>
  <c r="ZL319" i="22"/>
  <c r="UU305" i="22"/>
  <c r="UU315" i="22"/>
  <c r="ZK155" i="22"/>
  <c r="ZK99" i="22"/>
  <c r="ZK187" i="22"/>
  <c r="ZK49" i="22"/>
  <c r="ZL36" i="22"/>
  <c r="ZK147" i="22"/>
  <c r="ZK65" i="22"/>
  <c r="ZK21" i="22"/>
  <c r="ZK213" i="22"/>
  <c r="ZL201" i="22"/>
  <c r="VM127" i="22"/>
  <c r="UU221" i="22"/>
  <c r="UU182" i="22"/>
  <c r="VM289" i="22"/>
  <c r="ZK58" i="22"/>
  <c r="ZL163" i="22"/>
  <c r="UU297" i="22"/>
  <c r="UU228" i="22"/>
  <c r="ZK160" i="22"/>
  <c r="VM128" i="22"/>
  <c r="ZL32" i="22"/>
  <c r="UU195" i="22"/>
  <c r="ZK262" i="22"/>
  <c r="UU309" i="22"/>
  <c r="VM287" i="22"/>
  <c r="VM140" i="22"/>
  <c r="ZK259" i="22"/>
  <c r="ZK33" i="22"/>
  <c r="VM132" i="22"/>
  <c r="ZK70" i="22"/>
  <c r="UU301" i="22"/>
  <c r="UU222" i="22"/>
  <c r="UU313" i="22"/>
  <c r="VM142" i="22"/>
  <c r="VM136" i="22"/>
  <c r="UU306" i="22"/>
  <c r="ZK117" i="22"/>
  <c r="ZK237" i="22"/>
  <c r="UU197" i="22"/>
  <c r="UU321" i="22"/>
  <c r="ZL235" i="22"/>
  <c r="ZK86" i="22"/>
  <c r="ZK51" i="22"/>
  <c r="ZK203" i="22"/>
  <c r="UU308" i="22"/>
  <c r="ZK56" i="22"/>
  <c r="VM282" i="22"/>
  <c r="UU299" i="22"/>
  <c r="ZL121" i="22"/>
  <c r="ZK157" i="22"/>
  <c r="ZK270" i="22"/>
  <c r="ZK148" i="22"/>
  <c r="VM288" i="22"/>
  <c r="ZK263" i="22"/>
  <c r="ZK19" i="22"/>
  <c r="UU310" i="22"/>
  <c r="ZK61" i="22"/>
  <c r="ZK159" i="22"/>
  <c r="ZK25" i="22"/>
  <c r="ZK92" i="22"/>
  <c r="ZM82" i="22"/>
  <c r="ZK158" i="22"/>
  <c r="ZK152" i="22"/>
  <c r="ZK242" i="22"/>
  <c r="ZK95" i="22"/>
  <c r="ZL53" i="22"/>
  <c r="ZK103" i="22"/>
  <c r="ZK258" i="22"/>
  <c r="ZK27" i="22"/>
  <c r="ZK250" i="22"/>
  <c r="ZK40" i="22"/>
  <c r="ZK162" i="22"/>
  <c r="ZK11" i="22"/>
  <c r="ZK260" i="22"/>
  <c r="UU200" i="22"/>
  <c r="ZK46" i="22"/>
  <c r="UU302" i="22"/>
  <c r="VM284" i="22"/>
  <c r="ZK246" i="22"/>
  <c r="ZL91" i="22"/>
  <c r="ZK176" i="22"/>
  <c r="ZK248" i="22"/>
  <c r="ZK126" i="22"/>
  <c r="ZK9" i="22"/>
  <c r="UU192" i="22"/>
  <c r="UU180" i="22"/>
  <c r="ZK18" i="22"/>
  <c r="UU223" i="22"/>
  <c r="ZL177" i="22"/>
  <c r="VM292" i="22"/>
  <c r="UU181" i="22"/>
  <c r="ZK74" i="22"/>
  <c r="ZK57" i="22"/>
  <c r="ZK22" i="22"/>
  <c r="ZK149" i="22"/>
  <c r="ZL123" i="22"/>
  <c r="ZK264" i="22"/>
  <c r="UU312" i="22"/>
  <c r="ZK267" i="22"/>
  <c r="ZL101" i="22"/>
  <c r="ZK7" i="22"/>
  <c r="UU173" i="22"/>
  <c r="UU185" i="22"/>
  <c r="ZK94" i="22"/>
  <c r="ZK47" i="22"/>
  <c r="ZK214" i="22"/>
  <c r="ZK23" i="22"/>
  <c r="UU303" i="22"/>
  <c r="ZL273" i="22"/>
  <c r="UU296" i="22"/>
  <c r="ZL161" i="22"/>
  <c r="ZL146" i="22"/>
  <c r="VM143" i="22"/>
  <c r="UU294" i="22"/>
  <c r="ZK17" i="22"/>
  <c r="VM138" i="22"/>
  <c r="UU190" i="22"/>
  <c r="UU219" i="22"/>
  <c r="UU189" i="22"/>
  <c r="ZK244" i="22"/>
  <c r="VM131" i="22"/>
  <c r="VM217" i="22"/>
  <c r="ZK107" i="22"/>
  <c r="UU199" i="22"/>
  <c r="ZK251" i="22"/>
  <c r="ZK29" i="22"/>
  <c r="ZK34" i="22"/>
  <c r="ZK145" i="22"/>
  <c r="ZK43" i="22"/>
  <c r="VM215" i="22"/>
  <c r="ZK272" i="22"/>
  <c r="ZK55" i="22"/>
  <c r="ZK156" i="22"/>
  <c r="ZK35" i="22"/>
  <c r="ZK10" i="22"/>
  <c r="UU233" i="22"/>
  <c r="VM291" i="22"/>
  <c r="UU274" i="22" l="1"/>
  <c r="UU279" i="22"/>
  <c r="UU277" i="22"/>
  <c r="UU276" i="22"/>
  <c r="UU280" i="22"/>
  <c r="UU278" i="22"/>
  <c r="UU275" i="22"/>
  <c r="UU243" i="22"/>
  <c r="ZL89" i="22"/>
  <c r="ZL90" i="22"/>
  <c r="ZM97" i="22"/>
  <c r="ZL165" i="22"/>
  <c r="ZL109" i="22"/>
  <c r="ZL113" i="22"/>
  <c r="ZL96" i="22"/>
  <c r="ZL257" i="22"/>
  <c r="UV233" i="22"/>
  <c r="ZL43" i="22"/>
  <c r="VN217" i="22"/>
  <c r="UV294" i="22"/>
  <c r="ZL57" i="22"/>
  <c r="ZL18" i="22"/>
  <c r="ZL176" i="22"/>
  <c r="UV200" i="22"/>
  <c r="ZL258" i="22"/>
  <c r="ZL92" i="22"/>
  <c r="ZM121" i="22"/>
  <c r="ZL237" i="22"/>
  <c r="UV301" i="22"/>
  <c r="ZL262" i="22"/>
  <c r="UV182" i="22"/>
  <c r="ZL147" i="22"/>
  <c r="UV305" i="22"/>
  <c r="UV198" i="22"/>
  <c r="ZL45" i="22"/>
  <c r="UV322" i="22"/>
  <c r="ZL75" i="22"/>
  <c r="ZL266" i="22"/>
  <c r="ZL48" i="22"/>
  <c r="UV240" i="22"/>
  <c r="UV183" i="22"/>
  <c r="ZL37" i="22"/>
  <c r="VN290" i="22"/>
  <c r="UV174" i="22"/>
  <c r="ZM88" i="22"/>
  <c r="ZM38" i="22"/>
  <c r="ZL29" i="22"/>
  <c r="ZL272" i="22"/>
  <c r="UV190" i="22"/>
  <c r="ZL214" i="22"/>
  <c r="ZL267" i="22"/>
  <c r="ZL74" i="22"/>
  <c r="VN284" i="22"/>
  <c r="ZL40" i="22"/>
  <c r="ZL152" i="22"/>
  <c r="ZL19" i="22"/>
  <c r="UV299" i="22"/>
  <c r="VN142" i="22"/>
  <c r="VN140" i="22"/>
  <c r="ZL213" i="22"/>
  <c r="ZM36" i="22"/>
  <c r="ZL85" i="22"/>
  <c r="ZM50" i="22"/>
  <c r="UV314" i="22"/>
  <c r="ZM79" i="22"/>
  <c r="ZL118" i="22"/>
  <c r="ZL188" i="22"/>
  <c r="UV226" i="22"/>
  <c r="UV193" i="22"/>
  <c r="ZL238" i="22"/>
  <c r="ZL24" i="22"/>
  <c r="ZL84" i="22"/>
  <c r="ZL271" i="22"/>
  <c r="ZL108" i="22"/>
  <c r="ZM247" i="22"/>
  <c r="UV186" i="22"/>
  <c r="ZL255" i="22"/>
  <c r="ZL59" i="22"/>
  <c r="ZL119" i="22"/>
  <c r="UV229" i="22"/>
  <c r="ZL41" i="22"/>
  <c r="UV227" i="22"/>
  <c r="VN291" i="22"/>
  <c r="ZL10" i="22"/>
  <c r="ZL145" i="22"/>
  <c r="VN131" i="22"/>
  <c r="VN143" i="22"/>
  <c r="ZM273" i="22"/>
  <c r="UV173" i="22"/>
  <c r="ZL149" i="22"/>
  <c r="VN292" i="22"/>
  <c r="ZL126" i="22"/>
  <c r="ZM91" i="22"/>
  <c r="ZL103" i="22"/>
  <c r="ZL25" i="22"/>
  <c r="ZL148" i="22"/>
  <c r="ZL203" i="22"/>
  <c r="ZL70" i="22"/>
  <c r="UV195" i="22"/>
  <c r="UV228" i="22"/>
  <c r="ZL155" i="22"/>
  <c r="ZM319" i="22"/>
  <c r="ZL8" i="22"/>
  <c r="ZM120" i="22"/>
  <c r="VN137" i="22"/>
  <c r="VN139" i="22"/>
  <c r="ZL125" i="22"/>
  <c r="ZM208" i="22"/>
  <c r="VN283" i="22"/>
  <c r="VN141" i="22"/>
  <c r="ZL167" i="22"/>
  <c r="ZL26" i="22"/>
  <c r="ZL122" i="22"/>
  <c r="ZM124" i="22"/>
  <c r="ZM42" i="22"/>
  <c r="ZL268" i="22"/>
  <c r="ZL78" i="22"/>
  <c r="UV232" i="22"/>
  <c r="ZL16" i="22"/>
  <c r="VN135" i="22"/>
  <c r="ZM104" i="22"/>
  <c r="ZM106" i="22"/>
  <c r="ZL156" i="22"/>
  <c r="ZL35" i="22"/>
  <c r="ZL34" i="22"/>
  <c r="ZL244" i="22"/>
  <c r="ZM146" i="22"/>
  <c r="ZL47" i="22"/>
  <c r="ZL7" i="22"/>
  <c r="UV180" i="22"/>
  <c r="UV302" i="22"/>
  <c r="ZL250" i="22"/>
  <c r="ZM53" i="22"/>
  <c r="ZL159" i="22"/>
  <c r="ZL270" i="22"/>
  <c r="ZL51" i="22"/>
  <c r="ZL117" i="22"/>
  <c r="VN132" i="22"/>
  <c r="UV297" i="22"/>
  <c r="UV221" i="22"/>
  <c r="ZL49" i="22"/>
  <c r="VN218" i="22"/>
  <c r="ZL44" i="22"/>
  <c r="ZL116" i="22"/>
  <c r="ZN73" i="22"/>
  <c r="UV231" i="22"/>
  <c r="ZL87" i="22"/>
  <c r="ZL52" i="22"/>
  <c r="ZL209" i="22"/>
  <c r="ZL66" i="22"/>
  <c r="UV225" i="22"/>
  <c r="ZL202" i="22"/>
  <c r="ZL252" i="22"/>
  <c r="UV304" i="22"/>
  <c r="VN129" i="22"/>
  <c r="ZL102" i="22"/>
  <c r="ZL253" i="22"/>
  <c r="ZM100" i="22"/>
  <c r="UV317" i="22"/>
  <c r="ZL15" i="22"/>
  <c r="VN130" i="22"/>
  <c r="ZL54" i="22"/>
  <c r="VN215" i="22"/>
  <c r="UV199" i="22"/>
  <c r="VN138" i="22"/>
  <c r="UV303" i="22"/>
  <c r="UV312" i="22"/>
  <c r="UV181" i="22"/>
  <c r="ZM177" i="22"/>
  <c r="ZL260" i="22"/>
  <c r="ZL158" i="22"/>
  <c r="ZL263" i="22"/>
  <c r="VN282" i="22"/>
  <c r="UV321" i="22"/>
  <c r="UV313" i="22"/>
  <c r="VN287" i="22"/>
  <c r="ZM32" i="22"/>
  <c r="ZL58" i="22"/>
  <c r="ZL21" i="22"/>
  <c r="UV315" i="22"/>
  <c r="ZL206" i="22"/>
  <c r="ZM83" i="22"/>
  <c r="UV196" i="22"/>
  <c r="ZL13" i="22"/>
  <c r="ZL112" i="22"/>
  <c r="ZM269" i="22"/>
  <c r="ZL5" i="22"/>
  <c r="ZL170" i="22"/>
  <c r="ZL39" i="22"/>
  <c r="UW298" i="22"/>
  <c r="UV320" i="22"/>
  <c r="ZL76" i="22"/>
  <c r="ZL20" i="22"/>
  <c r="ZM261" i="22"/>
  <c r="UV239" i="22"/>
  <c r="UV178" i="22"/>
  <c r="ZL114" i="22"/>
  <c r="ZL107" i="22"/>
  <c r="ZL17" i="22"/>
  <c r="ZM161" i="22"/>
  <c r="ZL94" i="22"/>
  <c r="ZL264" i="22"/>
  <c r="UV223" i="22"/>
  <c r="ZL248" i="22"/>
  <c r="ZL11" i="22"/>
  <c r="ZL95" i="22"/>
  <c r="ZL61" i="22"/>
  <c r="ZL157" i="22"/>
  <c r="ZL86" i="22"/>
  <c r="UV306" i="22"/>
  <c r="ZL33" i="22"/>
  <c r="VN128" i="22"/>
  <c r="VN289" i="22"/>
  <c r="ZL65" i="22"/>
  <c r="ZL98" i="22"/>
  <c r="ZM68" i="22"/>
  <c r="VN286" i="22"/>
  <c r="UV191" i="22"/>
  <c r="UV316" i="22"/>
  <c r="ZL115" i="22"/>
  <c r="ZL153" i="22"/>
  <c r="ZL150" i="22"/>
  <c r="UV179" i="22"/>
  <c r="ZL211" i="22"/>
  <c r="VN133" i="22"/>
  <c r="ZL6" i="22"/>
  <c r="ZL64" i="22"/>
  <c r="ZL154" i="22"/>
  <c r="ZL77" i="22"/>
  <c r="ZL164" i="22"/>
  <c r="ZL254" i="22"/>
  <c r="VN216" i="22"/>
  <c r="UV300" i="22"/>
  <c r="ZM210" i="22"/>
  <c r="ZL62" i="22"/>
  <c r="UV293" i="22"/>
  <c r="UV295" i="22"/>
  <c r="ZM204" i="22"/>
  <c r="UV189" i="22"/>
  <c r="ZL23" i="22"/>
  <c r="ZL22" i="22"/>
  <c r="UV192" i="22"/>
  <c r="ZL46" i="22"/>
  <c r="ZL27" i="22"/>
  <c r="ZN82" i="22"/>
  <c r="VN288" i="22"/>
  <c r="ZL56" i="22"/>
  <c r="UV197" i="22"/>
  <c r="UV222" i="22"/>
  <c r="UV309" i="22"/>
  <c r="VN127" i="22"/>
  <c r="ZL187" i="22"/>
  <c r="UV234" i="22"/>
  <c r="UV184" i="22"/>
  <c r="ZM241" i="22"/>
  <c r="UV311" i="22"/>
  <c r="ZL111" i="22"/>
  <c r="UV220" i="22"/>
  <c r="ZL28" i="22"/>
  <c r="ZL207" i="22"/>
  <c r="ZL81" i="22"/>
  <c r="VN281" i="22"/>
  <c r="UV172" i="22"/>
  <c r="ZL71" i="22"/>
  <c r="VN134" i="22"/>
  <c r="ZL256" i="22"/>
  <c r="ZL72" i="22"/>
  <c r="ZM67" i="22"/>
  <c r="ZL205" i="22"/>
  <c r="VN285" i="22"/>
  <c r="ZL55" i="22"/>
  <c r="ZL251" i="22"/>
  <c r="UV219" i="22"/>
  <c r="UV296" i="22"/>
  <c r="UV185" i="22"/>
  <c r="ZM101" i="22"/>
  <c r="ZM123" i="22"/>
  <c r="ZL9" i="22"/>
  <c r="ZL246" i="22"/>
  <c r="ZL162" i="22"/>
  <c r="ZL242" i="22"/>
  <c r="UV310" i="22"/>
  <c r="UV308" i="22"/>
  <c r="ZM235" i="22"/>
  <c r="VN136" i="22"/>
  <c r="ZL259" i="22"/>
  <c r="ZL160" i="22"/>
  <c r="ZM163" i="22"/>
  <c r="ZM201" i="22"/>
  <c r="ZL99" i="22"/>
  <c r="ZL171" i="22"/>
  <c r="VN144" i="22"/>
  <c r="ZL31" i="22"/>
  <c r="UV236" i="22"/>
  <c r="UV194" i="22"/>
  <c r="UV175" i="22"/>
  <c r="UV224" i="22"/>
  <c r="ZL110" i="22"/>
  <c r="ZL93" i="22"/>
  <c r="ZL212" i="22"/>
  <c r="ZL249" i="22"/>
  <c r="ZL14" i="22"/>
  <c r="ZM105" i="22"/>
  <c r="ZL245" i="22"/>
  <c r="UV230" i="22"/>
  <c r="ZM80" i="22"/>
  <c r="ZL12" i="22"/>
  <c r="ZL166" i="22"/>
  <c r="ZL60" i="22"/>
  <c r="ZL63" i="22"/>
  <c r="ZL151" i="22"/>
  <c r="ZL30" i="22"/>
  <c r="ZL168" i="22"/>
  <c r="UV307" i="22"/>
  <c r="ZL69" i="22"/>
  <c r="ZM265" i="22"/>
  <c r="ZL169" i="22"/>
  <c r="UV276" i="22" l="1"/>
  <c r="UV275" i="22"/>
  <c r="UV277" i="22"/>
  <c r="UV278" i="22"/>
  <c r="UV279" i="22"/>
  <c r="UV280" i="22"/>
  <c r="UV274" i="22"/>
  <c r="UV243" i="22"/>
  <c r="ZM89" i="22"/>
  <c r="ZN97" i="22"/>
  <c r="ZM90" i="22"/>
  <c r="ZM165" i="22"/>
  <c r="ZM109" i="22"/>
  <c r="ZM257" i="22"/>
  <c r="ZM96" i="22"/>
  <c r="ZM113" i="22"/>
  <c r="ZM168" i="22"/>
  <c r="UW230" i="22"/>
  <c r="ZM166" i="22"/>
  <c r="ZN235" i="22"/>
  <c r="UW219" i="22"/>
  <c r="ZM205" i="22"/>
  <c r="VO281" i="22"/>
  <c r="UW184" i="22"/>
  <c r="ZM56" i="22"/>
  <c r="UW295" i="22"/>
  <c r="UW300" i="22"/>
  <c r="ZM77" i="22"/>
  <c r="ZM150" i="22"/>
  <c r="VO289" i="22"/>
  <c r="ZN261" i="22"/>
  <c r="ZN32" i="22"/>
  <c r="UW303" i="22"/>
  <c r="ZM15" i="22"/>
  <c r="VO129" i="22"/>
  <c r="ZM116" i="22"/>
  <c r="ZN106" i="22"/>
  <c r="UW232" i="22"/>
  <c r="ZN91" i="22"/>
  <c r="ZN265" i="22"/>
  <c r="ZM245" i="22"/>
  <c r="UW175" i="22"/>
  <c r="ZM93" i="22"/>
  <c r="ZN67" i="22"/>
  <c r="ZM111" i="22"/>
  <c r="UW309" i="22"/>
  <c r="ZM23" i="22"/>
  <c r="VO216" i="22"/>
  <c r="ZM153" i="22"/>
  <c r="ZM98" i="22"/>
  <c r="VO128" i="22"/>
  <c r="ZM94" i="22"/>
  <c r="ZM114" i="22"/>
  <c r="ZM20" i="22"/>
  <c r="ZM39" i="22"/>
  <c r="ZN177" i="22"/>
  <c r="VO138" i="22"/>
  <c r="UW317" i="22"/>
  <c r="UW304" i="22"/>
  <c r="ZM87" i="22"/>
  <c r="UW297" i="22"/>
  <c r="UW302" i="22"/>
  <c r="ZM7" i="22"/>
  <c r="ZN104" i="22"/>
  <c r="ZM78" i="22"/>
  <c r="ZM122" i="22"/>
  <c r="VO283" i="22"/>
  <c r="VO137" i="22"/>
  <c r="ZM155" i="22"/>
  <c r="ZM70" i="22"/>
  <c r="ZM25" i="22"/>
  <c r="ZM126" i="22"/>
  <c r="ZN273" i="22"/>
  <c r="ZM10" i="22"/>
  <c r="ZM41" i="22"/>
  <c r="ZM255" i="22"/>
  <c r="ZM108" i="22"/>
  <c r="ZM238" i="22"/>
  <c r="ZM188" i="22"/>
  <c r="UW314" i="22"/>
  <c r="ZM213" i="22"/>
  <c r="ZM40" i="22"/>
  <c r="ZM267" i="22"/>
  <c r="ZM272" i="22"/>
  <c r="ZN88" i="22"/>
  <c r="UW240" i="22"/>
  <c r="UW322" i="22"/>
  <c r="ZM262" i="22"/>
  <c r="ZM176" i="22"/>
  <c r="UW294" i="22"/>
  <c r="ZN163" i="22"/>
  <c r="ZM151" i="22"/>
  <c r="ZN101" i="22"/>
  <c r="ZM251" i="22"/>
  <c r="VO134" i="22"/>
  <c r="ZM81" i="22"/>
  <c r="UW234" i="22"/>
  <c r="VO288" i="22"/>
  <c r="UW192" i="22"/>
  <c r="UW293" i="22"/>
  <c r="ZM154" i="22"/>
  <c r="VO133" i="22"/>
  <c r="UW316" i="22"/>
  <c r="ZM157" i="22"/>
  <c r="ZN269" i="22"/>
  <c r="UW196" i="22"/>
  <c r="UW315" i="22"/>
  <c r="VO287" i="22"/>
  <c r="ZM263" i="22"/>
  <c r="ZN100" i="22"/>
  <c r="ZM66" i="22"/>
  <c r="ZM44" i="22"/>
  <c r="ZM270" i="22"/>
  <c r="ZM34" i="22"/>
  <c r="ZM169" i="22"/>
  <c r="UW224" i="22"/>
  <c r="ZM30" i="22"/>
  <c r="ZM212" i="22"/>
  <c r="VO144" i="22"/>
  <c r="ZM162" i="22"/>
  <c r="ZM69" i="22"/>
  <c r="ZM12" i="22"/>
  <c r="ZN80" i="22"/>
  <c r="UW236" i="22"/>
  <c r="ZM259" i="22"/>
  <c r="UW185" i="22"/>
  <c r="ZM72" i="22"/>
  <c r="UW311" i="22"/>
  <c r="UW222" i="22"/>
  <c r="ZM62" i="22"/>
  <c r="ZM64" i="22"/>
  <c r="ZM115" i="22"/>
  <c r="UW191" i="22"/>
  <c r="ZM33" i="22"/>
  <c r="ZM61" i="22"/>
  <c r="ZM248" i="22"/>
  <c r="UW178" i="22"/>
  <c r="ZM21" i="22"/>
  <c r="UW181" i="22"/>
  <c r="ZM209" i="22"/>
  <c r="ZM47" i="22"/>
  <c r="ZM35" i="22"/>
  <c r="ZM268" i="22"/>
  <c r="ZM26" i="22"/>
  <c r="ZN208" i="22"/>
  <c r="ZN120" i="22"/>
  <c r="ZM103" i="22"/>
  <c r="VO292" i="22"/>
  <c r="VO143" i="22"/>
  <c r="VO291" i="22"/>
  <c r="UW229" i="22"/>
  <c r="UW186" i="22"/>
  <c r="ZM271" i="22"/>
  <c r="UW193" i="22"/>
  <c r="ZM118" i="22"/>
  <c r="ZN50" i="22"/>
  <c r="UW299" i="22"/>
  <c r="VO284" i="22"/>
  <c r="ZM214" i="22"/>
  <c r="ZM29" i="22"/>
  <c r="UW174" i="22"/>
  <c r="UW183" i="22"/>
  <c r="ZM48" i="22"/>
  <c r="UW305" i="22"/>
  <c r="UW301" i="22"/>
  <c r="ZM92" i="22"/>
  <c r="ZM18" i="22"/>
  <c r="VO217" i="22"/>
  <c r="ZM249" i="22"/>
  <c r="ZN105" i="22"/>
  <c r="UW194" i="22"/>
  <c r="ZM171" i="22"/>
  <c r="ZM160" i="22"/>
  <c r="UW308" i="22"/>
  <c r="ZM246" i="22"/>
  <c r="UW307" i="22"/>
  <c r="ZM63" i="22"/>
  <c r="ZM14" i="22"/>
  <c r="ZM110" i="22"/>
  <c r="ZM99" i="22"/>
  <c r="UW310" i="22"/>
  <c r="ZM9" i="22"/>
  <c r="ZM55" i="22"/>
  <c r="ZM71" i="22"/>
  <c r="ZM207" i="22"/>
  <c r="ZM187" i="22"/>
  <c r="ZO82" i="22"/>
  <c r="UW189" i="22"/>
  <c r="ZM254" i="22"/>
  <c r="ZM211" i="22"/>
  <c r="ZN161" i="22"/>
  <c r="ZM76" i="22"/>
  <c r="ZM170" i="22"/>
  <c r="UW313" i="22"/>
  <c r="ZM158" i="22"/>
  <c r="UW199" i="22"/>
  <c r="ZM54" i="22"/>
  <c r="ZM253" i="22"/>
  <c r="ZM252" i="22"/>
  <c r="UW231" i="22"/>
  <c r="VO218" i="22"/>
  <c r="VO132" i="22"/>
  <c r="ZM159" i="22"/>
  <c r="VO135" i="22"/>
  <c r="ZN201" i="22"/>
  <c r="ZN241" i="22"/>
  <c r="UW197" i="22"/>
  <c r="ZN204" i="22"/>
  <c r="ZM164" i="22"/>
  <c r="UW179" i="22"/>
  <c r="VO286" i="22"/>
  <c r="ZM65" i="22"/>
  <c r="ZM95" i="22"/>
  <c r="UW223" i="22"/>
  <c r="ZM17" i="22"/>
  <c r="UW239" i="22"/>
  <c r="UW320" i="22"/>
  <c r="ZM5" i="22"/>
  <c r="ZM112" i="22"/>
  <c r="UW321" i="22"/>
  <c r="ZO73" i="22"/>
  <c r="ZM49" i="22"/>
  <c r="ZM117" i="22"/>
  <c r="ZN146" i="22"/>
  <c r="ZM156" i="22"/>
  <c r="ZN42" i="22"/>
  <c r="ZM167" i="22"/>
  <c r="ZM125" i="22"/>
  <c r="ZM8" i="22"/>
  <c r="UW228" i="22"/>
  <c r="ZM203" i="22"/>
  <c r="ZM149" i="22"/>
  <c r="VO131" i="22"/>
  <c r="ZM119" i="22"/>
  <c r="ZN247" i="22"/>
  <c r="ZM84" i="22"/>
  <c r="ZN79" i="22"/>
  <c r="ZM85" i="22"/>
  <c r="VO140" i="22"/>
  <c r="ZM19" i="22"/>
  <c r="UW190" i="22"/>
  <c r="ZN38" i="22"/>
  <c r="VO290" i="22"/>
  <c r="ZM266" i="22"/>
  <c r="ZM45" i="22"/>
  <c r="ZM147" i="22"/>
  <c r="ZM237" i="22"/>
  <c r="ZM258" i="22"/>
  <c r="ZM57" i="22"/>
  <c r="ZM43" i="22"/>
  <c r="ZM60" i="22"/>
  <c r="ZM31" i="22"/>
  <c r="VO136" i="22"/>
  <c r="ZM242" i="22"/>
  <c r="UW296" i="22"/>
  <c r="VO285" i="22"/>
  <c r="UW172" i="22"/>
  <c r="ZM28" i="22"/>
  <c r="VO127" i="22"/>
  <c r="ZM27" i="22"/>
  <c r="ZM22" i="22"/>
  <c r="ZN210" i="22"/>
  <c r="ZM6" i="22"/>
  <c r="UW306" i="22"/>
  <c r="ZN83" i="22"/>
  <c r="ZM58" i="22"/>
  <c r="ZM260" i="22"/>
  <c r="UW312" i="22"/>
  <c r="VO215" i="22"/>
  <c r="VO130" i="22"/>
  <c r="ZM102" i="22"/>
  <c r="ZM202" i="22"/>
  <c r="ZN53" i="22"/>
  <c r="UW180" i="22"/>
  <c r="ZM16" i="22"/>
  <c r="ZN123" i="22"/>
  <c r="ZM256" i="22"/>
  <c r="UW220" i="22"/>
  <c r="ZM46" i="22"/>
  <c r="ZN68" i="22"/>
  <c r="ZM86" i="22"/>
  <c r="ZM11" i="22"/>
  <c r="ZM264" i="22"/>
  <c r="ZM107" i="22"/>
  <c r="UX298" i="22"/>
  <c r="ZM13" i="22"/>
  <c r="ZM206" i="22"/>
  <c r="VO282" i="22"/>
  <c r="UW225" i="22"/>
  <c r="ZM52" i="22"/>
  <c r="UW221" i="22"/>
  <c r="ZM51" i="22"/>
  <c r="ZM250" i="22"/>
  <c r="ZM244" i="22"/>
  <c r="ZN124" i="22"/>
  <c r="VO141" i="22"/>
  <c r="VO139" i="22"/>
  <c r="ZN319" i="22"/>
  <c r="UW195" i="22"/>
  <c r="ZM148" i="22"/>
  <c r="UW173" i="22"/>
  <c r="ZM145" i="22"/>
  <c r="UW227" i="22"/>
  <c r="ZM59" i="22"/>
  <c r="ZM24" i="22"/>
  <c r="UW226" i="22"/>
  <c r="ZN36" i="22"/>
  <c r="VO142" i="22"/>
  <c r="ZM152" i="22"/>
  <c r="ZM74" i="22"/>
  <c r="ZM37" i="22"/>
  <c r="ZM75" i="22"/>
  <c r="UW198" i="22"/>
  <c r="UW182" i="22"/>
  <c r="ZN121" i="22"/>
  <c r="UW200" i="22"/>
  <c r="UW233" i="22"/>
  <c r="UW278" i="22" l="1"/>
  <c r="UW274" i="22"/>
  <c r="UW277" i="22"/>
  <c r="UW275" i="22"/>
  <c r="UW280" i="22"/>
  <c r="UW279" i="22"/>
  <c r="UW276" i="22"/>
  <c r="UW243" i="22"/>
  <c r="ZN89" i="22"/>
  <c r="ZN90" i="22"/>
  <c r="ZO97" i="22"/>
  <c r="ZN165" i="22"/>
  <c r="ZN109" i="22"/>
  <c r="ZN113" i="22"/>
  <c r="ZN96" i="22"/>
  <c r="ZN257" i="22"/>
  <c r="ZN59" i="22"/>
  <c r="ZN145" i="22"/>
  <c r="ZN244" i="22"/>
  <c r="ZN11" i="22"/>
  <c r="UX180" i="22"/>
  <c r="ZN260" i="22"/>
  <c r="ZN57" i="22"/>
  <c r="ZO38" i="22"/>
  <c r="ZN84" i="22"/>
  <c r="UX228" i="22"/>
  <c r="ZN49" i="22"/>
  <c r="ZN17" i="22"/>
  <c r="UX197" i="22"/>
  <c r="UX231" i="22"/>
  <c r="ZN170" i="22"/>
  <c r="ZN207" i="22"/>
  <c r="ZN63" i="22"/>
  <c r="ZN249" i="22"/>
  <c r="UX183" i="22"/>
  <c r="ZN118" i="22"/>
  <c r="ZN103" i="22"/>
  <c r="ZO208" i="22"/>
  <c r="UX181" i="22"/>
  <c r="UX191" i="22"/>
  <c r="UX185" i="22"/>
  <c r="ZN212" i="22"/>
  <c r="UX196" i="22"/>
  <c r="ZN251" i="22"/>
  <c r="ZO88" i="22"/>
  <c r="ZN238" i="22"/>
  <c r="ZN70" i="22"/>
  <c r="UX302" i="22"/>
  <c r="UX233" i="22"/>
  <c r="ZN75" i="22"/>
  <c r="UX173" i="22"/>
  <c r="ZN52" i="22"/>
  <c r="ZN86" i="22"/>
  <c r="VP130" i="22"/>
  <c r="ZN6" i="22"/>
  <c r="VP285" i="22"/>
  <c r="ZN258" i="22"/>
  <c r="UX190" i="22"/>
  <c r="ZN149" i="22"/>
  <c r="ZN156" i="22"/>
  <c r="ZN5" i="22"/>
  <c r="UX179" i="22"/>
  <c r="ZO241" i="22"/>
  <c r="ZN252" i="22"/>
  <c r="ZN76" i="22"/>
  <c r="ZN71" i="22"/>
  <c r="UX307" i="22"/>
  <c r="VP217" i="22"/>
  <c r="UX174" i="22"/>
  <c r="UX193" i="22"/>
  <c r="ZN21" i="22"/>
  <c r="ZN115" i="22"/>
  <c r="ZN259" i="22"/>
  <c r="ZN30" i="22"/>
  <c r="ZN263" i="22"/>
  <c r="ZO269" i="22"/>
  <c r="UX234" i="22"/>
  <c r="ZO101" i="22"/>
  <c r="ZN272" i="22"/>
  <c r="ZN108" i="22"/>
  <c r="ZO273" i="22"/>
  <c r="ZN155" i="22"/>
  <c r="ZN78" i="22"/>
  <c r="ZN20" i="22"/>
  <c r="VP128" i="22"/>
  <c r="ZN23" i="22"/>
  <c r="ZN93" i="22"/>
  <c r="ZO91" i="22"/>
  <c r="VP129" i="22"/>
  <c r="ZO32" i="22"/>
  <c r="ZN150" i="22"/>
  <c r="UX295" i="22"/>
  <c r="UX184" i="22"/>
  <c r="ZO235" i="22"/>
  <c r="ZN74" i="22"/>
  <c r="UX200" i="22"/>
  <c r="ZO36" i="22"/>
  <c r="VP139" i="22"/>
  <c r="VP282" i="22"/>
  <c r="UY298" i="22"/>
  <c r="ZN256" i="22"/>
  <c r="ZO53" i="22"/>
  <c r="ZN58" i="22"/>
  <c r="VP127" i="22"/>
  <c r="ZN31" i="22"/>
  <c r="ZN266" i="22"/>
  <c r="ZN85" i="22"/>
  <c r="ZO247" i="22"/>
  <c r="ZN8" i="22"/>
  <c r="ZP73" i="22"/>
  <c r="UX223" i="22"/>
  <c r="ZN159" i="22"/>
  <c r="ZN158" i="22"/>
  <c r="UX189" i="22"/>
  <c r="ZN99" i="22"/>
  <c r="ZN171" i="22"/>
  <c r="UX305" i="22"/>
  <c r="UX299" i="22"/>
  <c r="VP291" i="22"/>
  <c r="ZN26" i="22"/>
  <c r="ZN61" i="22"/>
  <c r="UX222" i="22"/>
  <c r="ZN69" i="22"/>
  <c r="ZN270" i="22"/>
  <c r="ZN154" i="22"/>
  <c r="ZN176" i="22"/>
  <c r="UX322" i="22"/>
  <c r="ZN213" i="22"/>
  <c r="UX297" i="22"/>
  <c r="ZN250" i="22"/>
  <c r="ZN206" i="22"/>
  <c r="ZN202" i="22"/>
  <c r="ZN28" i="22"/>
  <c r="ZN60" i="22"/>
  <c r="ZN119" i="22"/>
  <c r="ZN125" i="22"/>
  <c r="UX320" i="22"/>
  <c r="ZN164" i="22"/>
  <c r="VP132" i="22"/>
  <c r="UX313" i="22"/>
  <c r="ZO161" i="22"/>
  <c r="ZN55" i="22"/>
  <c r="ZN246" i="22"/>
  <c r="ZN18" i="22"/>
  <c r="ZN29" i="22"/>
  <c r="ZN271" i="22"/>
  <c r="ZN268" i="22"/>
  <c r="ZN64" i="22"/>
  <c r="UX236" i="22"/>
  <c r="UX224" i="22"/>
  <c r="VP287" i="22"/>
  <c r="UX293" i="22"/>
  <c r="ZN151" i="22"/>
  <c r="UX240" i="22"/>
  <c r="UX314" i="22"/>
  <c r="UX309" i="22"/>
  <c r="UX175" i="22"/>
  <c r="UX232" i="22"/>
  <c r="ZN15" i="22"/>
  <c r="ZO261" i="22"/>
  <c r="VP281" i="22"/>
  <c r="ZN166" i="22"/>
  <c r="ZN148" i="22"/>
  <c r="UX225" i="22"/>
  <c r="ZN107" i="22"/>
  <c r="ZO68" i="22"/>
  <c r="ZO123" i="22"/>
  <c r="VP215" i="22"/>
  <c r="ZO83" i="22"/>
  <c r="ZO210" i="22"/>
  <c r="UX296" i="22"/>
  <c r="ZN237" i="22"/>
  <c r="ZO79" i="22"/>
  <c r="ZO146" i="22"/>
  <c r="ZN95" i="22"/>
  <c r="ZN253" i="22"/>
  <c r="ZP82" i="22"/>
  <c r="ZN110" i="22"/>
  <c r="UX194" i="22"/>
  <c r="VP143" i="22"/>
  <c r="ZN209" i="22"/>
  <c r="ZN33" i="22"/>
  <c r="UX311" i="22"/>
  <c r="ZN162" i="22"/>
  <c r="ZN44" i="22"/>
  <c r="ZN157" i="22"/>
  <c r="ZN81" i="22"/>
  <c r="ZN267" i="22"/>
  <c r="ZN255" i="22"/>
  <c r="ZN126" i="22"/>
  <c r="VP137" i="22"/>
  <c r="ZO104" i="22"/>
  <c r="ZN87" i="22"/>
  <c r="VP138" i="22"/>
  <c r="ZN114" i="22"/>
  <c r="ZN98" i="22"/>
  <c r="ZO121" i="22"/>
  <c r="ZN37" i="22"/>
  <c r="UX226" i="22"/>
  <c r="UX195" i="22"/>
  <c r="ZO124" i="22"/>
  <c r="ZN264" i="22"/>
  <c r="ZN16" i="22"/>
  <c r="ZN102" i="22"/>
  <c r="UX306" i="22"/>
  <c r="UX172" i="22"/>
  <c r="ZN43" i="22"/>
  <c r="VP290" i="22"/>
  <c r="ZN167" i="22"/>
  <c r="UX321" i="22"/>
  <c r="ZN65" i="22"/>
  <c r="ZO204" i="22"/>
  <c r="ZO201" i="22"/>
  <c r="ZN54" i="22"/>
  <c r="ZN211" i="22"/>
  <c r="ZN9" i="22"/>
  <c r="UX308" i="22"/>
  <c r="ZO105" i="22"/>
  <c r="ZN48" i="22"/>
  <c r="UX186" i="22"/>
  <c r="ZN35" i="22"/>
  <c r="UX178" i="22"/>
  <c r="ZN62" i="22"/>
  <c r="VP144" i="22"/>
  <c r="ZN66" i="22"/>
  <c r="UX316" i="22"/>
  <c r="VP134" i="22"/>
  <c r="ZO163" i="22"/>
  <c r="ZN188" i="22"/>
  <c r="ZN41" i="22"/>
  <c r="ZN25" i="22"/>
  <c r="ZN7" i="22"/>
  <c r="UX304" i="22"/>
  <c r="ZO177" i="22"/>
  <c r="ZN94" i="22"/>
  <c r="ZN153" i="22"/>
  <c r="ZN111" i="22"/>
  <c r="ZN245" i="22"/>
  <c r="ZO106" i="22"/>
  <c r="UX303" i="22"/>
  <c r="VP289" i="22"/>
  <c r="ZN77" i="22"/>
  <c r="ZN56" i="22"/>
  <c r="ZN205" i="22"/>
  <c r="UX230" i="22"/>
  <c r="UX182" i="22"/>
  <c r="ZN152" i="22"/>
  <c r="UX227" i="22"/>
  <c r="ZN51" i="22"/>
  <c r="ZN13" i="22"/>
  <c r="ZN46" i="22"/>
  <c r="UX312" i="22"/>
  <c r="ZN22" i="22"/>
  <c r="ZN242" i="22"/>
  <c r="ZN147" i="22"/>
  <c r="ZN19" i="22"/>
  <c r="ZN203" i="22"/>
  <c r="ZN117" i="22"/>
  <c r="UX239" i="22"/>
  <c r="VP218" i="22"/>
  <c r="ZN187" i="22"/>
  <c r="ZN14" i="22"/>
  <c r="ZN92" i="22"/>
  <c r="ZN214" i="22"/>
  <c r="ZO50" i="22"/>
  <c r="VP292" i="22"/>
  <c r="ZO120" i="22"/>
  <c r="ZN72" i="22"/>
  <c r="ZO80" i="22"/>
  <c r="ZN169" i="22"/>
  <c r="UX315" i="22"/>
  <c r="UX192" i="22"/>
  <c r="ZN262" i="22"/>
  <c r="ZN40" i="22"/>
  <c r="VP283" i="22"/>
  <c r="VP133" i="22"/>
  <c r="VP141" i="22"/>
  <c r="UX198" i="22"/>
  <c r="VP142" i="22"/>
  <c r="ZN24" i="22"/>
  <c r="ZO319" i="22"/>
  <c r="UX221" i="22"/>
  <c r="UX220" i="22"/>
  <c r="ZN27" i="22"/>
  <c r="VP136" i="22"/>
  <c r="ZN45" i="22"/>
  <c r="VP140" i="22"/>
  <c r="VP131" i="22"/>
  <c r="ZO42" i="22"/>
  <c r="ZN112" i="22"/>
  <c r="VP286" i="22"/>
  <c r="VP135" i="22"/>
  <c r="UX199" i="22"/>
  <c r="ZN254" i="22"/>
  <c r="UX310" i="22"/>
  <c r="ZN160" i="22"/>
  <c r="UX301" i="22"/>
  <c r="VP284" i="22"/>
  <c r="UX229" i="22"/>
  <c r="ZN47" i="22"/>
  <c r="ZN248" i="22"/>
  <c r="ZN12" i="22"/>
  <c r="ZN34" i="22"/>
  <c r="ZO100" i="22"/>
  <c r="VP288" i="22"/>
  <c r="UX294" i="22"/>
  <c r="ZN10" i="22"/>
  <c r="ZN122" i="22"/>
  <c r="UX317" i="22"/>
  <c r="ZN39" i="22"/>
  <c r="VP216" i="22"/>
  <c r="ZO67" i="22"/>
  <c r="ZO265" i="22"/>
  <c r="ZN116" i="22"/>
  <c r="UX300" i="22"/>
  <c r="UX219" i="22"/>
  <c r="ZN168" i="22"/>
  <c r="UX275" i="22" l="1"/>
  <c r="UX276" i="22"/>
  <c r="UX277" i="22"/>
  <c r="UX279" i="22"/>
  <c r="UX274" i="22"/>
  <c r="UX280" i="22"/>
  <c r="UX278" i="22"/>
  <c r="UX243" i="22"/>
  <c r="ZO89" i="22"/>
  <c r="ZP97" i="22"/>
  <c r="ZO90" i="22"/>
  <c r="ZO165" i="22"/>
  <c r="ZO109" i="22"/>
  <c r="ZO257" i="22"/>
  <c r="ZO96" i="22"/>
  <c r="ZO113" i="22"/>
  <c r="UY198" i="22"/>
  <c r="ZP100" i="22"/>
  <c r="ZP42" i="22"/>
  <c r="VQ136" i="22"/>
  <c r="VQ142" i="22"/>
  <c r="VQ283" i="22"/>
  <c r="UY315" i="22"/>
  <c r="ZO187" i="22"/>
  <c r="ZO117" i="22"/>
  <c r="ZO147" i="22"/>
  <c r="ZO46" i="22"/>
  <c r="ZO205" i="22"/>
  <c r="UY303" i="22"/>
  <c r="ZO153" i="22"/>
  <c r="ZO7" i="22"/>
  <c r="ZO66" i="22"/>
  <c r="ZO35" i="22"/>
  <c r="UY308" i="22"/>
  <c r="ZO167" i="22"/>
  <c r="ZO264" i="22"/>
  <c r="ZO114" i="22"/>
  <c r="ZP123" i="22"/>
  <c r="ZO151" i="22"/>
  <c r="ZO271" i="22"/>
  <c r="ZO164" i="22"/>
  <c r="ZO213" i="22"/>
  <c r="ZP91" i="22"/>
  <c r="VQ135" i="22"/>
  <c r="ZO40" i="22"/>
  <c r="ZO203" i="22"/>
  <c r="ZO242" i="22"/>
  <c r="ZO13" i="22"/>
  <c r="UY182" i="22"/>
  <c r="ZO56" i="22"/>
  <c r="ZP163" i="22"/>
  <c r="VQ144" i="22"/>
  <c r="UY186" i="22"/>
  <c r="ZO9" i="22"/>
  <c r="VQ138" i="22"/>
  <c r="ZP79" i="22"/>
  <c r="ZP68" i="22"/>
  <c r="ZO166" i="22"/>
  <c r="ZP161" i="22"/>
  <c r="UY322" i="22"/>
  <c r="ZO69" i="22"/>
  <c r="ZO171" i="22"/>
  <c r="ZO159" i="22"/>
  <c r="ZP247" i="22"/>
  <c r="UZ298" i="22"/>
  <c r="ZO74" i="22"/>
  <c r="ZO150" i="22"/>
  <c r="ZO93" i="22"/>
  <c r="ZO108" i="22"/>
  <c r="ZP269" i="22"/>
  <c r="ZO115" i="22"/>
  <c r="UY174" i="22"/>
  <c r="ZO76" i="22"/>
  <c r="ZO5" i="22"/>
  <c r="ZO258" i="22"/>
  <c r="ZO86" i="22"/>
  <c r="UY233" i="22"/>
  <c r="ZO238" i="22"/>
  <c r="UY196" i="22"/>
  <c r="UY181" i="22"/>
  <c r="UY183" i="22"/>
  <c r="ZO170" i="22"/>
  <c r="ZO49" i="22"/>
  <c r="ZO57" i="22"/>
  <c r="UY180" i="22"/>
  <c r="ZO145" i="22"/>
  <c r="ZO160" i="22"/>
  <c r="ZP106" i="22"/>
  <c r="ZO94" i="22"/>
  <c r="ZO25" i="22"/>
  <c r="ZP204" i="22"/>
  <c r="UY306" i="22"/>
  <c r="ZO37" i="22"/>
  <c r="ZO126" i="22"/>
  <c r="ZO81" i="22"/>
  <c r="UY311" i="22"/>
  <c r="VQ143" i="22"/>
  <c r="ZO110" i="22"/>
  <c r="ZO95" i="22"/>
  <c r="ZP210" i="22"/>
  <c r="ZP261" i="22"/>
  <c r="UY309" i="22"/>
  <c r="UY293" i="22"/>
  <c r="ZO64" i="22"/>
  <c r="ZO29" i="22"/>
  <c r="UY320" i="22"/>
  <c r="ZO60" i="22"/>
  <c r="ZO250" i="22"/>
  <c r="ZO26" i="22"/>
  <c r="VQ127" i="22"/>
  <c r="ZP265" i="22"/>
  <c r="UY294" i="22"/>
  <c r="UY229" i="22"/>
  <c r="UY310" i="22"/>
  <c r="VQ286" i="22"/>
  <c r="VQ140" i="22"/>
  <c r="VQ141" i="22"/>
  <c r="ZO262" i="22"/>
  <c r="ZP120" i="22"/>
  <c r="VQ218" i="22"/>
  <c r="ZO22" i="22"/>
  <c r="ZO51" i="22"/>
  <c r="ZO77" i="22"/>
  <c r="ZO245" i="22"/>
  <c r="ZO41" i="22"/>
  <c r="ZO62" i="22"/>
  <c r="ZO65" i="22"/>
  <c r="ZO102" i="22"/>
  <c r="ZP121" i="22"/>
  <c r="ZO255" i="22"/>
  <c r="ZO33" i="22"/>
  <c r="ZO107" i="22"/>
  <c r="ZO15" i="22"/>
  <c r="VQ287" i="22"/>
  <c r="ZO18" i="22"/>
  <c r="UY313" i="22"/>
  <c r="ZO125" i="22"/>
  <c r="ZO28" i="22"/>
  <c r="ZO176" i="22"/>
  <c r="UY222" i="22"/>
  <c r="VQ291" i="22"/>
  <c r="ZO99" i="22"/>
  <c r="UY223" i="22"/>
  <c r="ZO85" i="22"/>
  <c r="ZO58" i="22"/>
  <c r="VQ282" i="22"/>
  <c r="ZP235" i="22"/>
  <c r="ZP32" i="22"/>
  <c r="ZO23" i="22"/>
  <c r="ZO78" i="22"/>
  <c r="ZO272" i="22"/>
  <c r="ZO263" i="22"/>
  <c r="ZO21" i="22"/>
  <c r="VQ217" i="22"/>
  <c r="ZO252" i="22"/>
  <c r="ZO156" i="22"/>
  <c r="VQ285" i="22"/>
  <c r="ZO52" i="22"/>
  <c r="ZP88" i="22"/>
  <c r="ZO212" i="22"/>
  <c r="ZP208" i="22"/>
  <c r="ZO249" i="22"/>
  <c r="UY231" i="22"/>
  <c r="UY228" i="22"/>
  <c r="ZO11" i="22"/>
  <c r="ZO39" i="22"/>
  <c r="ZO27" i="22"/>
  <c r="ZP319" i="22"/>
  <c r="ZP80" i="22"/>
  <c r="ZO92" i="22"/>
  <c r="ZP177" i="22"/>
  <c r="VQ134" i="22"/>
  <c r="ZO48" i="22"/>
  <c r="ZO211" i="22"/>
  <c r="VQ290" i="22"/>
  <c r="ZP124" i="22"/>
  <c r="ZO87" i="22"/>
  <c r="ZO157" i="22"/>
  <c r="ZQ82" i="22"/>
  <c r="ZP83" i="22"/>
  <c r="VQ281" i="22"/>
  <c r="UY314" i="22"/>
  <c r="ZP36" i="22"/>
  <c r="ZO47" i="22"/>
  <c r="ZO169" i="22"/>
  <c r="UY300" i="22"/>
  <c r="ZO12" i="22"/>
  <c r="ZO168" i="22"/>
  <c r="ZO122" i="22"/>
  <c r="ZO112" i="22"/>
  <c r="UY220" i="22"/>
  <c r="UY192" i="22"/>
  <c r="UY239" i="22"/>
  <c r="ZP105" i="22"/>
  <c r="ZP104" i="22"/>
  <c r="ZO267" i="22"/>
  <c r="ZO44" i="22"/>
  <c r="ZO209" i="22"/>
  <c r="ZO253" i="22"/>
  <c r="ZO237" i="22"/>
  <c r="UY225" i="22"/>
  <c r="UY232" i="22"/>
  <c r="UY224" i="22"/>
  <c r="ZO246" i="22"/>
  <c r="ZO119" i="22"/>
  <c r="ZO202" i="22"/>
  <c r="UY297" i="22"/>
  <c r="ZO154" i="22"/>
  <c r="ZO61" i="22"/>
  <c r="UY299" i="22"/>
  <c r="UY189" i="22"/>
  <c r="ZQ73" i="22"/>
  <c r="ZP53" i="22"/>
  <c r="UY184" i="22"/>
  <c r="VQ129" i="22"/>
  <c r="VQ128" i="22"/>
  <c r="ZO155" i="22"/>
  <c r="ZP101" i="22"/>
  <c r="ZO30" i="22"/>
  <c r="UY307" i="22"/>
  <c r="ZP241" i="22"/>
  <c r="ZO149" i="22"/>
  <c r="ZO6" i="22"/>
  <c r="UY173" i="22"/>
  <c r="UY302" i="22"/>
  <c r="UY185" i="22"/>
  <c r="ZO103" i="22"/>
  <c r="ZO63" i="22"/>
  <c r="UY197" i="22"/>
  <c r="ZO84" i="22"/>
  <c r="ZO116" i="22"/>
  <c r="VQ131" i="22"/>
  <c r="ZP67" i="22"/>
  <c r="VQ288" i="22"/>
  <c r="VQ284" i="22"/>
  <c r="ZO254" i="22"/>
  <c r="ZO45" i="22"/>
  <c r="ZO24" i="22"/>
  <c r="VQ133" i="22"/>
  <c r="ZO72" i="22"/>
  <c r="VQ292" i="22"/>
  <c r="ZO14" i="22"/>
  <c r="ZO19" i="22"/>
  <c r="UY312" i="22"/>
  <c r="UY227" i="22"/>
  <c r="UY230" i="22"/>
  <c r="VQ289" i="22"/>
  <c r="ZO111" i="22"/>
  <c r="UY304" i="22"/>
  <c r="ZO188" i="22"/>
  <c r="UY316" i="22"/>
  <c r="UY178" i="22"/>
  <c r="ZO54" i="22"/>
  <c r="UY321" i="22"/>
  <c r="ZO43" i="22"/>
  <c r="ZO16" i="22"/>
  <c r="UY195" i="22"/>
  <c r="ZO98" i="22"/>
  <c r="ZP146" i="22"/>
  <c r="VQ215" i="22"/>
  <c r="UY240" i="22"/>
  <c r="ZO268" i="22"/>
  <c r="VQ132" i="22"/>
  <c r="ZO266" i="22"/>
  <c r="ZO34" i="22"/>
  <c r="UY221" i="22"/>
  <c r="ZO214" i="22"/>
  <c r="UY317" i="22"/>
  <c r="UY219" i="22"/>
  <c r="VQ216" i="22"/>
  <c r="ZO10" i="22"/>
  <c r="ZO248" i="22"/>
  <c r="UY301" i="22"/>
  <c r="UY199" i="22"/>
  <c r="ZP50" i="22"/>
  <c r="ZO152" i="22"/>
  <c r="ZP201" i="22"/>
  <c r="UY172" i="22"/>
  <c r="UY226" i="22"/>
  <c r="VQ137" i="22"/>
  <c r="ZO162" i="22"/>
  <c r="UY194" i="22"/>
  <c r="UY296" i="22"/>
  <c r="ZO148" i="22"/>
  <c r="UY175" i="22"/>
  <c r="UY236" i="22"/>
  <c r="ZO55" i="22"/>
  <c r="ZO206" i="22"/>
  <c r="ZO270" i="22"/>
  <c r="UY305" i="22"/>
  <c r="ZO158" i="22"/>
  <c r="ZO8" i="22"/>
  <c r="ZO31" i="22"/>
  <c r="ZO256" i="22"/>
  <c r="VQ139" i="22"/>
  <c r="UY200" i="22"/>
  <c r="UY295" i="22"/>
  <c r="ZO20" i="22"/>
  <c r="ZP273" i="22"/>
  <c r="UY234" i="22"/>
  <c r="ZO259" i="22"/>
  <c r="UY193" i="22"/>
  <c r="ZO71" i="22"/>
  <c r="UY179" i="22"/>
  <c r="UY190" i="22"/>
  <c r="VQ130" i="22"/>
  <c r="ZO75" i="22"/>
  <c r="ZO70" i="22"/>
  <c r="ZO251" i="22"/>
  <c r="UY191" i="22"/>
  <c r="ZO118" i="22"/>
  <c r="ZO207" i="22"/>
  <c r="ZO17" i="22"/>
  <c r="ZP38" i="22"/>
  <c r="ZO260" i="22"/>
  <c r="ZO244" i="22"/>
  <c r="ZO59" i="22"/>
  <c r="UY279" i="22" l="1"/>
  <c r="UY278" i="22"/>
  <c r="UY277" i="22"/>
  <c r="UY280" i="22"/>
  <c r="UY276" i="22"/>
  <c r="UY274" i="22"/>
  <c r="UY275" i="22"/>
  <c r="UY243" i="22"/>
  <c r="ZP89" i="22"/>
  <c r="ZP90" i="22"/>
  <c r="ZQ97" i="22"/>
  <c r="ZP165" i="22"/>
  <c r="ZP109" i="22"/>
  <c r="ZP113" i="22"/>
  <c r="ZP96" i="22"/>
  <c r="ZP257" i="22"/>
  <c r="ZP251" i="22"/>
  <c r="ZP244" i="22"/>
  <c r="ZP70" i="22"/>
  <c r="UZ234" i="22"/>
  <c r="ZP8" i="22"/>
  <c r="UZ236" i="22"/>
  <c r="ZP162" i="22"/>
  <c r="ZQ201" i="22"/>
  <c r="ZP268" i="22"/>
  <c r="ZQ146" i="22"/>
  <c r="UZ316" i="22"/>
  <c r="ZP19" i="22"/>
  <c r="VR284" i="22"/>
  <c r="ZP84" i="22"/>
  <c r="ZP6" i="22"/>
  <c r="VR128" i="22"/>
  <c r="ZP202" i="22"/>
  <c r="ZQ104" i="22"/>
  <c r="UZ314" i="22"/>
  <c r="ZQ177" i="22"/>
  <c r="ZQ208" i="22"/>
  <c r="VR217" i="22"/>
  <c r="ZP78" i="22"/>
  <c r="ZP99" i="22"/>
  <c r="ZP18" i="22"/>
  <c r="ZP41" i="22"/>
  <c r="VR140" i="22"/>
  <c r="ZP250" i="22"/>
  <c r="UZ311" i="22"/>
  <c r="ZP94" i="22"/>
  <c r="ZP170" i="22"/>
  <c r="ZP5" i="22"/>
  <c r="ZQ269" i="22"/>
  <c r="UZ322" i="22"/>
  <c r="ZQ79" i="22"/>
  <c r="UZ182" i="22"/>
  <c r="ZP35" i="22"/>
  <c r="ZP118" i="22"/>
  <c r="ZP158" i="22"/>
  <c r="ZP248" i="22"/>
  <c r="ZP34" i="22"/>
  <c r="ZP98" i="22"/>
  <c r="ZP188" i="22"/>
  <c r="ZP14" i="22"/>
  <c r="VR288" i="22"/>
  <c r="UZ197" i="22"/>
  <c r="ZP149" i="22"/>
  <c r="VR129" i="22"/>
  <c r="ZQ53" i="22"/>
  <c r="ZP119" i="22"/>
  <c r="ZP209" i="22"/>
  <c r="ZQ105" i="22"/>
  <c r="ZP168" i="22"/>
  <c r="VR281" i="22"/>
  <c r="ZP211" i="22"/>
  <c r="ZP39" i="22"/>
  <c r="ZP212" i="22"/>
  <c r="ZP21" i="22"/>
  <c r="ZP58" i="22"/>
  <c r="ZP28" i="22"/>
  <c r="ZP245" i="22"/>
  <c r="ZP262" i="22"/>
  <c r="ZQ265" i="22"/>
  <c r="UZ293" i="22"/>
  <c r="ZP81" i="22"/>
  <c r="UZ180" i="22"/>
  <c r="UZ233" i="22"/>
  <c r="ZP108" i="22"/>
  <c r="ZP159" i="22"/>
  <c r="VR138" i="22"/>
  <c r="ZP13" i="22"/>
  <c r="ZP40" i="22"/>
  <c r="ZP264" i="22"/>
  <c r="ZP66" i="22"/>
  <c r="UZ303" i="22"/>
  <c r="ZP117" i="22"/>
  <c r="VR283" i="22"/>
  <c r="ZQ42" i="22"/>
  <c r="ZP75" i="22"/>
  <c r="ZP206" i="22"/>
  <c r="VR137" i="22"/>
  <c r="ZP152" i="22"/>
  <c r="UZ219" i="22"/>
  <c r="UZ240" i="22"/>
  <c r="UZ321" i="22"/>
  <c r="UZ230" i="22"/>
  <c r="ZP24" i="22"/>
  <c r="ZP30" i="22"/>
  <c r="ZP61" i="22"/>
  <c r="UZ225" i="22"/>
  <c r="ZP112" i="22"/>
  <c r="ZP47" i="22"/>
  <c r="ZP157" i="22"/>
  <c r="ZP92" i="22"/>
  <c r="UZ228" i="22"/>
  <c r="VR285" i="22"/>
  <c r="ZP23" i="22"/>
  <c r="VR291" i="22"/>
  <c r="VR287" i="22"/>
  <c r="ZP102" i="22"/>
  <c r="ZP22" i="22"/>
  <c r="VR286" i="22"/>
  <c r="ZP60" i="22"/>
  <c r="ZP95" i="22"/>
  <c r="UZ306" i="22"/>
  <c r="ZQ106" i="22"/>
  <c r="UZ183" i="22"/>
  <c r="ZP76" i="22"/>
  <c r="ZP74" i="22"/>
  <c r="ZQ161" i="22"/>
  <c r="VR144" i="22"/>
  <c r="ZP213" i="22"/>
  <c r="ZP260" i="22"/>
  <c r="VR139" i="22"/>
  <c r="UZ191" i="22"/>
  <c r="UZ193" i="22"/>
  <c r="ZP256" i="22"/>
  <c r="UZ194" i="22"/>
  <c r="ZP10" i="22"/>
  <c r="ZP266" i="22"/>
  <c r="UZ195" i="22"/>
  <c r="UZ304" i="22"/>
  <c r="VR292" i="22"/>
  <c r="UZ302" i="22"/>
  <c r="ZQ101" i="22"/>
  <c r="ZR73" i="22"/>
  <c r="ZP246" i="22"/>
  <c r="ZP44" i="22"/>
  <c r="ZP87" i="22"/>
  <c r="ZP156" i="22"/>
  <c r="ZP85" i="22"/>
  <c r="ZP125" i="22"/>
  <c r="ZP33" i="22"/>
  <c r="ZP77" i="22"/>
  <c r="VR141" i="22"/>
  <c r="VR127" i="22"/>
  <c r="UZ309" i="22"/>
  <c r="ZP126" i="22"/>
  <c r="ZQ204" i="22"/>
  <c r="ZP57" i="22"/>
  <c r="ZP86" i="22"/>
  <c r="ZP171" i="22"/>
  <c r="ZQ163" i="22"/>
  <c r="VR135" i="22"/>
  <c r="ZP164" i="22"/>
  <c r="ZP167" i="22"/>
  <c r="ZP205" i="22"/>
  <c r="ZP187" i="22"/>
  <c r="VR142" i="22"/>
  <c r="ZQ100" i="22"/>
  <c r="ZP17" i="22"/>
  <c r="ZP71" i="22"/>
  <c r="ZQ273" i="22"/>
  <c r="UZ175" i="22"/>
  <c r="ZQ38" i="22"/>
  <c r="VR130" i="22"/>
  <c r="ZP20" i="22"/>
  <c r="UZ305" i="22"/>
  <c r="ZP148" i="22"/>
  <c r="UZ226" i="22"/>
  <c r="ZQ50" i="22"/>
  <c r="UZ317" i="22"/>
  <c r="ZP54" i="22"/>
  <c r="UZ227" i="22"/>
  <c r="ZP45" i="22"/>
  <c r="ZQ67" i="22"/>
  <c r="ZP63" i="22"/>
  <c r="ZQ241" i="22"/>
  <c r="UZ184" i="22"/>
  <c r="ZP154" i="22"/>
  <c r="ZP237" i="22"/>
  <c r="UZ239" i="22"/>
  <c r="ZP12" i="22"/>
  <c r="ZQ36" i="22"/>
  <c r="ZQ83" i="22"/>
  <c r="ZP48" i="22"/>
  <c r="ZQ80" i="22"/>
  <c r="UZ231" i="22"/>
  <c r="ZQ88" i="22"/>
  <c r="ZP263" i="22"/>
  <c r="ZQ32" i="22"/>
  <c r="UZ222" i="22"/>
  <c r="ZP15" i="22"/>
  <c r="ZP65" i="22"/>
  <c r="UZ310" i="22"/>
  <c r="UZ320" i="22"/>
  <c r="ZP110" i="22"/>
  <c r="UZ181" i="22"/>
  <c r="UZ174" i="22"/>
  <c r="ZP166" i="22"/>
  <c r="ZP242" i="22"/>
  <c r="ZQ123" i="22"/>
  <c r="UZ190" i="22"/>
  <c r="ZP31" i="22"/>
  <c r="UZ199" i="22"/>
  <c r="ZP214" i="22"/>
  <c r="VR215" i="22"/>
  <c r="UZ178" i="22"/>
  <c r="UZ312" i="22"/>
  <c r="ZP254" i="22"/>
  <c r="ZP103" i="22"/>
  <c r="UZ307" i="22"/>
  <c r="UZ297" i="22"/>
  <c r="ZP253" i="22"/>
  <c r="UZ192" i="22"/>
  <c r="UZ300" i="22"/>
  <c r="ZR82" i="22"/>
  <c r="ZQ124" i="22"/>
  <c r="ZP11" i="22"/>
  <c r="ZP252" i="22"/>
  <c r="UZ223" i="22"/>
  <c r="UZ313" i="22"/>
  <c r="ZP255" i="22"/>
  <c r="ZP26" i="22"/>
  <c r="VR143" i="22"/>
  <c r="ZP25" i="22"/>
  <c r="ZP49" i="22"/>
  <c r="ZP258" i="22"/>
  <c r="ZP93" i="22"/>
  <c r="VA298" i="22"/>
  <c r="ZP9" i="22"/>
  <c r="ZP203" i="22"/>
  <c r="ZP271" i="22"/>
  <c r="UZ308" i="22"/>
  <c r="ZP7" i="22"/>
  <c r="ZP46" i="22"/>
  <c r="UZ198" i="22"/>
  <c r="ZP259" i="22"/>
  <c r="ZP55" i="22"/>
  <c r="UZ296" i="22"/>
  <c r="UZ172" i="22"/>
  <c r="VR216" i="22"/>
  <c r="VR132" i="22"/>
  <c r="ZP16" i="22"/>
  <c r="ZP111" i="22"/>
  <c r="ZP72" i="22"/>
  <c r="VR131" i="22"/>
  <c r="UZ173" i="22"/>
  <c r="ZP155" i="22"/>
  <c r="UZ189" i="22"/>
  <c r="UZ224" i="22"/>
  <c r="ZP267" i="22"/>
  <c r="ZP122" i="22"/>
  <c r="VR134" i="22"/>
  <c r="ZQ319" i="22"/>
  <c r="ZP249" i="22"/>
  <c r="ZP272" i="22"/>
  <c r="ZQ235" i="22"/>
  <c r="ZP176" i="22"/>
  <c r="ZP107" i="22"/>
  <c r="ZP62" i="22"/>
  <c r="VR218" i="22"/>
  <c r="UZ229" i="22"/>
  <c r="ZP29" i="22"/>
  <c r="ZQ261" i="22"/>
  <c r="ZP37" i="22"/>
  <c r="ZP160" i="22"/>
  <c r="UZ196" i="22"/>
  <c r="ZP115" i="22"/>
  <c r="ZP69" i="22"/>
  <c r="ZQ68" i="22"/>
  <c r="ZP56" i="22"/>
  <c r="ZP59" i="22"/>
  <c r="UZ295" i="22"/>
  <c r="ZP207" i="22"/>
  <c r="UZ179" i="22"/>
  <c r="UZ200" i="22"/>
  <c r="ZP270" i="22"/>
  <c r="UZ301" i="22"/>
  <c r="UZ221" i="22"/>
  <c r="ZP43" i="22"/>
  <c r="VR289" i="22"/>
  <c r="VR133" i="22"/>
  <c r="ZP116" i="22"/>
  <c r="UZ185" i="22"/>
  <c r="UZ299" i="22"/>
  <c r="UZ232" i="22"/>
  <c r="UZ220" i="22"/>
  <c r="ZP169" i="22"/>
  <c r="VR290" i="22"/>
  <c r="ZP27" i="22"/>
  <c r="ZP52" i="22"/>
  <c r="VR282" i="22"/>
  <c r="ZQ121" i="22"/>
  <c r="ZP51" i="22"/>
  <c r="ZQ120" i="22"/>
  <c r="UZ294" i="22"/>
  <c r="ZP64" i="22"/>
  <c r="ZQ210" i="22"/>
  <c r="ZP145" i="22"/>
  <c r="ZP238" i="22"/>
  <c r="ZP150" i="22"/>
  <c r="ZQ247" i="22"/>
  <c r="UZ186" i="22"/>
  <c r="ZQ91" i="22"/>
  <c r="ZP151" i="22"/>
  <c r="ZP114" i="22"/>
  <c r="ZP153" i="22"/>
  <c r="ZP147" i="22"/>
  <c r="UZ315" i="22"/>
  <c r="VR136" i="22"/>
  <c r="UZ280" i="22" l="1"/>
  <c r="UZ275" i="22"/>
  <c r="UZ277" i="22"/>
  <c r="UZ274" i="22"/>
  <c r="UZ278" i="22"/>
  <c r="UZ276" i="22"/>
  <c r="UZ279" i="22"/>
  <c r="UZ243" i="22"/>
  <c r="ZQ89" i="22"/>
  <c r="ZR97" i="22"/>
  <c r="ZQ90" i="22"/>
  <c r="ZQ165" i="22"/>
  <c r="ZQ109" i="22"/>
  <c r="ZQ257" i="22"/>
  <c r="ZQ96" i="22"/>
  <c r="ZQ113" i="22"/>
  <c r="VS136" i="22"/>
  <c r="VA294" i="22"/>
  <c r="VA232" i="22"/>
  <c r="ZQ116" i="22"/>
  <c r="VA200" i="22"/>
  <c r="ZQ59" i="22"/>
  <c r="ZQ69" i="22"/>
  <c r="ZQ37" i="22"/>
  <c r="VS218" i="22"/>
  <c r="ZR235" i="22"/>
  <c r="ZQ267" i="22"/>
  <c r="VA173" i="22"/>
  <c r="VA172" i="22"/>
  <c r="ZQ7" i="22"/>
  <c r="ZQ258" i="22"/>
  <c r="ZR124" i="22"/>
  <c r="ZQ253" i="22"/>
  <c r="ZQ103" i="22"/>
  <c r="VS215" i="22"/>
  <c r="ZQ242" i="22"/>
  <c r="VA320" i="22"/>
  <c r="ZQ15" i="22"/>
  <c r="ZR83" i="22"/>
  <c r="ZQ63" i="22"/>
  <c r="VA226" i="22"/>
  <c r="VS130" i="22"/>
  <c r="ZQ187" i="22"/>
  <c r="ZQ164" i="22"/>
  <c r="ZQ126" i="22"/>
  <c r="ZQ77" i="22"/>
  <c r="ZQ156" i="22"/>
  <c r="VA302" i="22"/>
  <c r="ZR161" i="22"/>
  <c r="ZQ159" i="22"/>
  <c r="ZQ114" i="22"/>
  <c r="ZQ27" i="22"/>
  <c r="ZR247" i="22"/>
  <c r="VA299" i="22"/>
  <c r="VS133" i="22"/>
  <c r="VA301" i="22"/>
  <c r="VA179" i="22"/>
  <c r="ZQ115" i="22"/>
  <c r="ZQ272" i="22"/>
  <c r="VA224" i="22"/>
  <c r="ZQ16" i="22"/>
  <c r="VA308" i="22"/>
  <c r="ZQ49" i="22"/>
  <c r="ZS82" i="22"/>
  <c r="ZQ214" i="22"/>
  <c r="ZR36" i="22"/>
  <c r="ZQ154" i="22"/>
  <c r="ZR38" i="22"/>
  <c r="ZQ205" i="22"/>
  <c r="ZQ86" i="22"/>
  <c r="ZQ33" i="22"/>
  <c r="ZQ266" i="22"/>
  <c r="ZQ256" i="22"/>
  <c r="ZQ260" i="22"/>
  <c r="ZQ74" i="22"/>
  <c r="VA306" i="22"/>
  <c r="ZQ22" i="22"/>
  <c r="ZQ23" i="22"/>
  <c r="ZQ61" i="22"/>
  <c r="ZQ24" i="22"/>
  <c r="VA219" i="22"/>
  <c r="ZQ75" i="22"/>
  <c r="VA303" i="22"/>
  <c r="ZQ40" i="22"/>
  <c r="ZQ108" i="22"/>
  <c r="VA293" i="22"/>
  <c r="ZQ212" i="22"/>
  <c r="ZQ168" i="22"/>
  <c r="ZR53" i="22"/>
  <c r="VS288" i="22"/>
  <c r="ZQ34" i="22"/>
  <c r="ZQ118" i="22"/>
  <c r="VA322" i="22"/>
  <c r="ZQ94" i="22"/>
  <c r="ZQ41" i="22"/>
  <c r="VS217" i="22"/>
  <c r="ZQ6" i="22"/>
  <c r="VA316" i="22"/>
  <c r="ZR201" i="22"/>
  <c r="VA234" i="22"/>
  <c r="VA186" i="22"/>
  <c r="VA315" i="22"/>
  <c r="ZQ151" i="22"/>
  <c r="ZR120" i="22"/>
  <c r="VS290" i="22"/>
  <c r="ZR261" i="22"/>
  <c r="ZQ62" i="22"/>
  <c r="VS134" i="22"/>
  <c r="VA296" i="22"/>
  <c r="ZQ9" i="22"/>
  <c r="VA223" i="22"/>
  <c r="VA297" i="22"/>
  <c r="ZQ254" i="22"/>
  <c r="ZQ31" i="22"/>
  <c r="ZQ166" i="22"/>
  <c r="VA181" i="22"/>
  <c r="VA310" i="22"/>
  <c r="VA222" i="22"/>
  <c r="VA231" i="22"/>
  <c r="ZR67" i="22"/>
  <c r="ZQ148" i="22"/>
  <c r="ZQ17" i="22"/>
  <c r="VS135" i="22"/>
  <c r="VA309" i="22"/>
  <c r="ZQ246" i="22"/>
  <c r="ZQ157" i="22"/>
  <c r="ZQ102" i="22"/>
  <c r="ZQ169" i="22"/>
  <c r="ZQ29" i="22"/>
  <c r="VB298" i="22"/>
  <c r="ZR32" i="22"/>
  <c r="ZQ12" i="22"/>
  <c r="ZQ45" i="22"/>
  <c r="VA305" i="22"/>
  <c r="ZR100" i="22"/>
  <c r="ZQ57" i="22"/>
  <c r="ZS73" i="22"/>
  <c r="ZQ10" i="22"/>
  <c r="ZQ76" i="22"/>
  <c r="ZR42" i="22"/>
  <c r="ZQ66" i="22"/>
  <c r="ZQ13" i="22"/>
  <c r="VA233" i="22"/>
  <c r="ZR265" i="22"/>
  <c r="ZQ28" i="22"/>
  <c r="ZR105" i="22"/>
  <c r="VS129" i="22"/>
  <c r="ZQ14" i="22"/>
  <c r="ZQ248" i="22"/>
  <c r="ZQ35" i="22"/>
  <c r="ZR269" i="22"/>
  <c r="VA311" i="22"/>
  <c r="ZQ18" i="22"/>
  <c r="ZR208" i="22"/>
  <c r="VA314" i="22"/>
  <c r="ZQ202" i="22"/>
  <c r="ZQ84" i="22"/>
  <c r="ZR146" i="22"/>
  <c r="ZQ162" i="22"/>
  <c r="ZQ70" i="22"/>
  <c r="ZR91" i="22"/>
  <c r="ZQ51" i="22"/>
  <c r="VS289" i="22"/>
  <c r="ZQ207" i="22"/>
  <c r="VA196" i="22"/>
  <c r="ZQ107" i="22"/>
  <c r="VA189" i="22"/>
  <c r="VS131" i="22"/>
  <c r="VS132" i="22"/>
  <c r="ZQ55" i="22"/>
  <c r="ZQ271" i="22"/>
  <c r="ZQ25" i="22"/>
  <c r="ZQ252" i="22"/>
  <c r="VA300" i="22"/>
  <c r="VA312" i="22"/>
  <c r="VA199" i="22"/>
  <c r="VA190" i="22"/>
  <c r="ZR80" i="22"/>
  <c r="VA184" i="22"/>
  <c r="VA317" i="22"/>
  <c r="VA175" i="22"/>
  <c r="ZR163" i="22"/>
  <c r="VS127" i="22"/>
  <c r="ZQ125" i="22"/>
  <c r="ZQ87" i="22"/>
  <c r="VS292" i="22"/>
  <c r="VA193" i="22"/>
  <c r="ZQ213" i="22"/>
  <c r="ZQ95" i="22"/>
  <c r="VS285" i="22"/>
  <c r="ZQ47" i="22"/>
  <c r="ZQ30" i="22"/>
  <c r="VA230" i="22"/>
  <c r="ZQ152" i="22"/>
  <c r="ZQ39" i="22"/>
  <c r="ZQ147" i="22"/>
  <c r="ZQ150" i="22"/>
  <c r="VS282" i="22"/>
  <c r="ZQ56" i="22"/>
  <c r="ZQ153" i="22"/>
  <c r="ZQ238" i="22"/>
  <c r="ZQ64" i="22"/>
  <c r="ZR68" i="22"/>
  <c r="VA229" i="22"/>
  <c r="ZQ249" i="22"/>
  <c r="ZQ155" i="22"/>
  <c r="VS216" i="22"/>
  <c r="ZQ46" i="22"/>
  <c r="VS143" i="22"/>
  <c r="ZQ255" i="22"/>
  <c r="ZQ11" i="22"/>
  <c r="VA192" i="22"/>
  <c r="VA307" i="22"/>
  <c r="VA178" i="22"/>
  <c r="ZQ65" i="22"/>
  <c r="ZQ263" i="22"/>
  <c r="ZQ48" i="22"/>
  <c r="VA239" i="22"/>
  <c r="ZR50" i="22"/>
  <c r="ZQ20" i="22"/>
  <c r="ZR204" i="22"/>
  <c r="VS141" i="22"/>
  <c r="ZQ85" i="22"/>
  <c r="ZR101" i="22"/>
  <c r="VA304" i="22"/>
  <c r="VA194" i="22"/>
  <c r="VA191" i="22"/>
  <c r="VS144" i="22"/>
  <c r="VA183" i="22"/>
  <c r="ZQ60" i="22"/>
  <c r="VS287" i="22"/>
  <c r="VA228" i="22"/>
  <c r="ZQ112" i="22"/>
  <c r="VA321" i="22"/>
  <c r="VS137" i="22"/>
  <c r="VS283" i="22"/>
  <c r="ZQ264" i="22"/>
  <c r="VS138" i="22"/>
  <c r="VA180" i="22"/>
  <c r="ZQ262" i="22"/>
  <c r="ZQ58" i="22"/>
  <c r="ZQ211" i="22"/>
  <c r="ZQ209" i="22"/>
  <c r="ZQ149" i="22"/>
  <c r="ZQ188" i="22"/>
  <c r="VA182" i="22"/>
  <c r="ZQ5" i="22"/>
  <c r="ZQ250" i="22"/>
  <c r="ZQ99" i="22"/>
  <c r="VS284" i="22"/>
  <c r="ZQ268" i="22"/>
  <c r="VA236" i="22"/>
  <c r="ZQ244" i="22"/>
  <c r="ZR210" i="22"/>
  <c r="ZR121" i="22"/>
  <c r="ZQ52" i="22"/>
  <c r="VA220" i="22"/>
  <c r="VA185" i="22"/>
  <c r="ZQ43" i="22"/>
  <c r="ZQ270" i="22"/>
  <c r="VA295" i="22"/>
  <c r="ZQ160" i="22"/>
  <c r="ZQ176" i="22"/>
  <c r="ZQ122" i="22"/>
  <c r="ZQ72" i="22"/>
  <c r="ZQ259" i="22"/>
  <c r="ZQ93" i="22"/>
  <c r="ZR123" i="22"/>
  <c r="ZQ110" i="22"/>
  <c r="ZR241" i="22"/>
  <c r="VA227" i="22"/>
  <c r="ZR273" i="22"/>
  <c r="VS142" i="22"/>
  <c r="ZQ167" i="22"/>
  <c r="ZQ145" i="22"/>
  <c r="VA221" i="22"/>
  <c r="ZR319" i="22"/>
  <c r="ZQ111" i="22"/>
  <c r="VA198" i="22"/>
  <c r="ZQ203" i="22"/>
  <c r="ZQ26" i="22"/>
  <c r="VA313" i="22"/>
  <c r="VA174" i="22"/>
  <c r="ZR88" i="22"/>
  <c r="ZQ237" i="22"/>
  <c r="ZQ54" i="22"/>
  <c r="ZQ71" i="22"/>
  <c r="ZQ171" i="22"/>
  <c r="ZQ44" i="22"/>
  <c r="VA195" i="22"/>
  <c r="VS139" i="22"/>
  <c r="ZR106" i="22"/>
  <c r="VS286" i="22"/>
  <c r="VS291" i="22"/>
  <c r="ZQ92" i="22"/>
  <c r="VA225" i="22"/>
  <c r="VA240" i="22"/>
  <c r="ZQ206" i="22"/>
  <c r="ZQ117" i="22"/>
  <c r="ZQ81" i="22"/>
  <c r="ZQ245" i="22"/>
  <c r="ZQ21" i="22"/>
  <c r="VS281" i="22"/>
  <c r="ZQ119" i="22"/>
  <c r="VA197" i="22"/>
  <c r="ZQ98" i="22"/>
  <c r="ZQ158" i="22"/>
  <c r="ZR79" i="22"/>
  <c r="ZQ170" i="22"/>
  <c r="VS140" i="22"/>
  <c r="ZQ78" i="22"/>
  <c r="ZR177" i="22"/>
  <c r="ZR104" i="22"/>
  <c r="VS128" i="22"/>
  <c r="ZQ19" i="22"/>
  <c r="ZQ8" i="22"/>
  <c r="ZQ251" i="22"/>
  <c r="VA274" i="22" l="1"/>
  <c r="VA279" i="22"/>
  <c r="VA277" i="22"/>
  <c r="VA276" i="22"/>
  <c r="VA275" i="22"/>
  <c r="VA278" i="22"/>
  <c r="VA280" i="22"/>
  <c r="VA243" i="22"/>
  <c r="ZR89" i="22"/>
  <c r="ZR90" i="22"/>
  <c r="ZS97" i="22"/>
  <c r="ZR165" i="22"/>
  <c r="ZR109" i="22"/>
  <c r="ZR113" i="22"/>
  <c r="ZR96" i="22"/>
  <c r="ZR257" i="22"/>
  <c r="VT281" i="22"/>
  <c r="ZR170" i="22"/>
  <c r="ZR245" i="22"/>
  <c r="ZR92" i="22"/>
  <c r="ZR71" i="22"/>
  <c r="ZR203" i="22"/>
  <c r="ZR167" i="22"/>
  <c r="ZS241" i="22"/>
  <c r="ZR160" i="22"/>
  <c r="ZR209" i="22"/>
  <c r="VT137" i="22"/>
  <c r="VT144" i="22"/>
  <c r="ZS101" i="22"/>
  <c r="ZR263" i="22"/>
  <c r="ZR255" i="22"/>
  <c r="ZR153" i="22"/>
  <c r="ZR152" i="22"/>
  <c r="VT292" i="22"/>
  <c r="ZS163" i="22"/>
  <c r="ZS80" i="22"/>
  <c r="ZR252" i="22"/>
  <c r="VB189" i="22"/>
  <c r="ZR84" i="22"/>
  <c r="ZR248" i="22"/>
  <c r="ZR66" i="22"/>
  <c r="VB305" i="22"/>
  <c r="VT135" i="22"/>
  <c r="ZS67" i="22"/>
  <c r="VB297" i="22"/>
  <c r="ZR62" i="22"/>
  <c r="VB234" i="22"/>
  <c r="ZR94" i="22"/>
  <c r="VB303" i="22"/>
  <c r="ZR205" i="22"/>
  <c r="ZS79" i="22"/>
  <c r="ZR81" i="22"/>
  <c r="VT291" i="22"/>
  <c r="ZR54" i="22"/>
  <c r="ZR145" i="22"/>
  <c r="ZR110" i="22"/>
  <c r="VB295" i="22"/>
  <c r="VT284" i="22"/>
  <c r="VT138" i="22"/>
  <c r="VT287" i="22"/>
  <c r="ZR85" i="22"/>
  <c r="ZS50" i="22"/>
  <c r="VB307" i="22"/>
  <c r="ZR64" i="22"/>
  <c r="ZR150" i="22"/>
  <c r="ZR95" i="22"/>
  <c r="VB175" i="22"/>
  <c r="VB312" i="22"/>
  <c r="ZR55" i="22"/>
  <c r="ZR207" i="22"/>
  <c r="ZR202" i="22"/>
  <c r="ZR14" i="22"/>
  <c r="ZS265" i="22"/>
  <c r="ZS42" i="22"/>
  <c r="ZR45" i="22"/>
  <c r="VC298" i="22"/>
  <c r="VB231" i="22"/>
  <c r="VB223" i="22"/>
  <c r="VB315" i="22"/>
  <c r="ZS201" i="22"/>
  <c r="VB322" i="22"/>
  <c r="ZS53" i="22"/>
  <c r="ZR75" i="22"/>
  <c r="ZR23" i="22"/>
  <c r="ZS38" i="22"/>
  <c r="ZT82" i="22"/>
  <c r="VB224" i="22"/>
  <c r="VB179" i="22"/>
  <c r="ZR114" i="22"/>
  <c r="VB302" i="22"/>
  <c r="ZR164" i="22"/>
  <c r="ZR63" i="22"/>
  <c r="ZR242" i="22"/>
  <c r="ZS124" i="22"/>
  <c r="VB173" i="22"/>
  <c r="ZR37" i="22"/>
  <c r="ZR116" i="22"/>
  <c r="ZR119" i="22"/>
  <c r="VB240" i="22"/>
  <c r="VB195" i="22"/>
  <c r="VB198" i="22"/>
  <c r="VT142" i="22"/>
  <c r="ZR72" i="22"/>
  <c r="VB220" i="22"/>
  <c r="ZS210" i="22"/>
  <c r="ZR99" i="22"/>
  <c r="ZR211" i="22"/>
  <c r="VB321" i="22"/>
  <c r="VB191" i="22"/>
  <c r="ZR65" i="22"/>
  <c r="VT143" i="22"/>
  <c r="ZR155" i="22"/>
  <c r="VB230" i="22"/>
  <c r="ZR87" i="22"/>
  <c r="ZR70" i="22"/>
  <c r="VB311" i="22"/>
  <c r="ZR57" i="22"/>
  <c r="ZR157" i="22"/>
  <c r="ZR17" i="22"/>
  <c r="ZR166" i="22"/>
  <c r="VB296" i="22"/>
  <c r="ZS261" i="22"/>
  <c r="VB293" i="22"/>
  <c r="ZR260" i="22"/>
  <c r="ZR44" i="22"/>
  <c r="VB313" i="22"/>
  <c r="ZS273" i="22"/>
  <c r="ZS123" i="22"/>
  <c r="ZR270" i="22"/>
  <c r="ZR244" i="22"/>
  <c r="ZR188" i="22"/>
  <c r="ZR264" i="22"/>
  <c r="ZR60" i="22"/>
  <c r="VT141" i="22"/>
  <c r="VB192" i="22"/>
  <c r="ZR249" i="22"/>
  <c r="ZR56" i="22"/>
  <c r="ZR30" i="22"/>
  <c r="ZR125" i="22"/>
  <c r="ZR25" i="22"/>
  <c r="VT289" i="22"/>
  <c r="VB314" i="22"/>
  <c r="ZS269" i="22"/>
  <c r="VB233" i="22"/>
  <c r="ZR29" i="22"/>
  <c r="ZR148" i="22"/>
  <c r="ZR31" i="22"/>
  <c r="VT290" i="22"/>
  <c r="VB316" i="22"/>
  <c r="ZR118" i="22"/>
  <c r="ZR108" i="22"/>
  <c r="VB219" i="22"/>
  <c r="ZR22" i="22"/>
  <c r="ZR33" i="22"/>
  <c r="ZR154" i="22"/>
  <c r="ZR49" i="22"/>
  <c r="ZR272" i="22"/>
  <c r="VB301" i="22"/>
  <c r="ZR159" i="22"/>
  <c r="ZR156" i="22"/>
  <c r="ZR187" i="22"/>
  <c r="ZS83" i="22"/>
  <c r="VT215" i="22"/>
  <c r="ZR258" i="22"/>
  <c r="ZR267" i="22"/>
  <c r="ZR69" i="22"/>
  <c r="VB232" i="22"/>
  <c r="ZR158" i="22"/>
  <c r="VT286" i="22"/>
  <c r="ZR237" i="22"/>
  <c r="ZR111" i="22"/>
  <c r="ZR122" i="22"/>
  <c r="ZR52" i="22"/>
  <c r="ZR250" i="22"/>
  <c r="ZR58" i="22"/>
  <c r="VB194" i="22"/>
  <c r="VB239" i="22"/>
  <c r="ZR238" i="22"/>
  <c r="ZR147" i="22"/>
  <c r="ZR213" i="22"/>
  <c r="VB317" i="22"/>
  <c r="VT132" i="22"/>
  <c r="ZR162" i="22"/>
  <c r="VT129" i="22"/>
  <c r="ZR76" i="22"/>
  <c r="ZR12" i="22"/>
  <c r="ZR246" i="22"/>
  <c r="VB222" i="22"/>
  <c r="VT217" i="22"/>
  <c r="ZR168" i="22"/>
  <c r="ZR256" i="22"/>
  <c r="ZR78" i="22"/>
  <c r="ZR251" i="22"/>
  <c r="VT140" i="22"/>
  <c r="ZR21" i="22"/>
  <c r="VB225" i="22"/>
  <c r="ZS106" i="22"/>
  <c r="ZR26" i="22"/>
  <c r="ZS319" i="22"/>
  <c r="VB227" i="22"/>
  <c r="ZR176" i="22"/>
  <c r="VB236" i="22"/>
  <c r="ZR5" i="22"/>
  <c r="ZR262" i="22"/>
  <c r="ZR112" i="22"/>
  <c r="VB304" i="22"/>
  <c r="ZS204" i="22"/>
  <c r="ZR46" i="22"/>
  <c r="ZR39" i="22"/>
  <c r="VB193" i="22"/>
  <c r="VB184" i="22"/>
  <c r="VB300" i="22"/>
  <c r="VT131" i="22"/>
  <c r="ZR51" i="22"/>
  <c r="ZS146" i="22"/>
  <c r="ZS208" i="22"/>
  <c r="ZS105" i="22"/>
  <c r="ZR13" i="22"/>
  <c r="ZS100" i="22"/>
  <c r="ZS32" i="22"/>
  <c r="VB309" i="22"/>
  <c r="VB310" i="22"/>
  <c r="ZR9" i="22"/>
  <c r="VB186" i="22"/>
  <c r="ZR6" i="22"/>
  <c r="ZR34" i="22"/>
  <c r="ZR212" i="22"/>
  <c r="ZR40" i="22"/>
  <c r="ZR24" i="22"/>
  <c r="VB306" i="22"/>
  <c r="ZR266" i="22"/>
  <c r="ZR86" i="22"/>
  <c r="ZS36" i="22"/>
  <c r="VB308" i="22"/>
  <c r="ZR115" i="22"/>
  <c r="VT133" i="22"/>
  <c r="ZS247" i="22"/>
  <c r="ZS161" i="22"/>
  <c r="ZR77" i="22"/>
  <c r="VT130" i="22"/>
  <c r="ZR15" i="22"/>
  <c r="ZR103" i="22"/>
  <c r="ZR7" i="22"/>
  <c r="ZS235" i="22"/>
  <c r="ZR59" i="22"/>
  <c r="VB294" i="22"/>
  <c r="ZR19" i="22"/>
  <c r="VT128" i="22"/>
  <c r="ZR98" i="22"/>
  <c r="ZR117" i="22"/>
  <c r="ZR171" i="22"/>
  <c r="ZS88" i="22"/>
  <c r="ZR93" i="22"/>
  <c r="ZR43" i="22"/>
  <c r="ZS121" i="22"/>
  <c r="ZR149" i="22"/>
  <c r="VT283" i="22"/>
  <c r="VB183" i="22"/>
  <c r="ZR48" i="22"/>
  <c r="ZR11" i="22"/>
  <c r="VB229" i="22"/>
  <c r="ZR47" i="22"/>
  <c r="VT127" i="22"/>
  <c r="VB190" i="22"/>
  <c r="ZR271" i="22"/>
  <c r="ZR107" i="22"/>
  <c r="ZR35" i="22"/>
  <c r="ZR10" i="22"/>
  <c r="ZR169" i="22"/>
  <c r="ZR254" i="22"/>
  <c r="VT134" i="22"/>
  <c r="ZS120" i="22"/>
  <c r="ZR41" i="22"/>
  <c r="ZS177" i="22"/>
  <c r="ZR8" i="22"/>
  <c r="ZS104" i="22"/>
  <c r="VB197" i="22"/>
  <c r="ZR206" i="22"/>
  <c r="VT139" i="22"/>
  <c r="VB174" i="22"/>
  <c r="VB221" i="22"/>
  <c r="ZR259" i="22"/>
  <c r="VB185" i="22"/>
  <c r="ZR268" i="22"/>
  <c r="VB182" i="22"/>
  <c r="VB180" i="22"/>
  <c r="VB228" i="22"/>
  <c r="ZR20" i="22"/>
  <c r="VB178" i="22"/>
  <c r="VT216" i="22"/>
  <c r="ZS68" i="22"/>
  <c r="VT282" i="22"/>
  <c r="VT285" i="22"/>
  <c r="VB199" i="22"/>
  <c r="VB196" i="22"/>
  <c r="ZS91" i="22"/>
  <c r="ZR18" i="22"/>
  <c r="ZR28" i="22"/>
  <c r="ZT73" i="22"/>
  <c r="ZR102" i="22"/>
  <c r="VB181" i="22"/>
  <c r="ZR151" i="22"/>
  <c r="VT288" i="22"/>
  <c r="ZR61" i="22"/>
  <c r="ZR74" i="22"/>
  <c r="ZR214" i="22"/>
  <c r="ZR16" i="22"/>
  <c r="VB299" i="22"/>
  <c r="ZR27" i="22"/>
  <c r="ZR126" i="22"/>
  <c r="VB226" i="22"/>
  <c r="VB320" i="22"/>
  <c r="ZR253" i="22"/>
  <c r="VB172" i="22"/>
  <c r="VT218" i="22"/>
  <c r="VB200" i="22"/>
  <c r="VT136" i="22"/>
  <c r="VB276" i="22" l="1"/>
  <c r="VB280" i="22"/>
  <c r="VB277" i="22"/>
  <c r="VB278" i="22"/>
  <c r="VB279" i="22"/>
  <c r="VB275" i="22"/>
  <c r="VB274" i="22"/>
  <c r="VB243" i="22"/>
  <c r="ZS89" i="22"/>
  <c r="ZT97" i="22"/>
  <c r="ZS90" i="22"/>
  <c r="ZS165" i="22"/>
  <c r="ZS109" i="22"/>
  <c r="ZS257" i="22"/>
  <c r="ZS96" i="22"/>
  <c r="ZS113" i="22"/>
  <c r="ZS253" i="22"/>
  <c r="ZU73" i="22"/>
  <c r="VC174" i="22"/>
  <c r="VC200" i="22"/>
  <c r="ZS27" i="22"/>
  <c r="ZS28" i="22"/>
  <c r="VC228" i="22"/>
  <c r="VU139" i="22"/>
  <c r="ZS10" i="22"/>
  <c r="VC229" i="22"/>
  <c r="ZS43" i="22"/>
  <c r="ZS171" i="22"/>
  <c r="VU130" i="22"/>
  <c r="ZS86" i="22"/>
  <c r="VC186" i="22"/>
  <c r="ZT208" i="22"/>
  <c r="VC300" i="22"/>
  <c r="VC304" i="22"/>
  <c r="ZS26" i="22"/>
  <c r="ZS168" i="22"/>
  <c r="ZS76" i="22"/>
  <c r="ZT83" i="22"/>
  <c r="ZS154" i="22"/>
  <c r="VC233" i="22"/>
  <c r="ZS61" i="22"/>
  <c r="ZS268" i="22"/>
  <c r="ZS18" i="22"/>
  <c r="VU216" i="22"/>
  <c r="VC180" i="22"/>
  <c r="ZS259" i="22"/>
  <c r="ZS206" i="22"/>
  <c r="ZS254" i="22"/>
  <c r="ZS35" i="22"/>
  <c r="ZS149" i="22"/>
  <c r="ZS19" i="22"/>
  <c r="ZT100" i="22"/>
  <c r="ZT106" i="22"/>
  <c r="VC222" i="22"/>
  <c r="ZS52" i="22"/>
  <c r="ZS187" i="22"/>
  <c r="ZS33" i="22"/>
  <c r="ZT269" i="22"/>
  <c r="ZS249" i="22"/>
  <c r="ZS264" i="22"/>
  <c r="ZS270" i="22"/>
  <c r="VC313" i="22"/>
  <c r="VC293" i="22"/>
  <c r="ZS166" i="22"/>
  <c r="VC311" i="22"/>
  <c r="ZS155" i="22"/>
  <c r="VC321" i="22"/>
  <c r="VC220" i="22"/>
  <c r="VC195" i="22"/>
  <c r="ZS37" i="22"/>
  <c r="ZS63" i="22"/>
  <c r="ZT38" i="22"/>
  <c r="ZT53" i="22"/>
  <c r="VC223" i="22"/>
  <c r="ZT42" i="22"/>
  <c r="ZS207" i="22"/>
  <c r="ZS95" i="22"/>
  <c r="ZT50" i="22"/>
  <c r="ZS145" i="22"/>
  <c r="ZS81" i="22"/>
  <c r="VC303" i="22"/>
  <c r="VC297" i="22"/>
  <c r="VC305" i="22"/>
  <c r="VC189" i="22"/>
  <c r="VU292" i="22"/>
  <c r="ZS263" i="22"/>
  <c r="ZS209" i="22"/>
  <c r="ZT241" i="22"/>
  <c r="ZS92" i="22"/>
  <c r="ZS151" i="22"/>
  <c r="VU218" i="22"/>
  <c r="ZT177" i="22"/>
  <c r="VU127" i="22"/>
  <c r="ZS11" i="22"/>
  <c r="ZS93" i="22"/>
  <c r="ZS117" i="22"/>
  <c r="ZS7" i="22"/>
  <c r="ZS77" i="22"/>
  <c r="ZS115" i="22"/>
  <c r="ZS266" i="22"/>
  <c r="ZS212" i="22"/>
  <c r="ZS9" i="22"/>
  <c r="ZT146" i="22"/>
  <c r="VC184" i="22"/>
  <c r="ZS46" i="22"/>
  <c r="ZS112" i="22"/>
  <c r="ZS176" i="22"/>
  <c r="ZS251" i="22"/>
  <c r="VU217" i="22"/>
  <c r="VU129" i="22"/>
  <c r="ZS238" i="22"/>
  <c r="VC194" i="22"/>
  <c r="VU286" i="22"/>
  <c r="ZS267" i="22"/>
  <c r="VC301" i="22"/>
  <c r="ZS118" i="22"/>
  <c r="ZS148" i="22"/>
  <c r="ZS16" i="22"/>
  <c r="VU282" i="22"/>
  <c r="ZS271" i="22"/>
  <c r="VC299" i="22"/>
  <c r="ZT91" i="22"/>
  <c r="VC178" i="22"/>
  <c r="VC221" i="22"/>
  <c r="ZS41" i="22"/>
  <c r="ZS107" i="22"/>
  <c r="ZS48" i="22"/>
  <c r="ZS98" i="22"/>
  <c r="VC294" i="22"/>
  <c r="ZS103" i="22"/>
  <c r="VC308" i="22"/>
  <c r="VC310" i="22"/>
  <c r="ZS51" i="22"/>
  <c r="VC227" i="22"/>
  <c r="ZS78" i="22"/>
  <c r="ZS246" i="22"/>
  <c r="VC317" i="22"/>
  <c r="ZS258" i="22"/>
  <c r="ZS22" i="22"/>
  <c r="ZT123" i="22"/>
  <c r="ZS17" i="22"/>
  <c r="ZS70" i="22"/>
  <c r="ZS87" i="22"/>
  <c r="VU143" i="22"/>
  <c r="ZS211" i="22"/>
  <c r="ZS72" i="22"/>
  <c r="VC240" i="22"/>
  <c r="ZS164" i="22"/>
  <c r="VC179" i="22"/>
  <c r="VC322" i="22"/>
  <c r="VC231" i="22"/>
  <c r="ZT265" i="22"/>
  <c r="ZS55" i="22"/>
  <c r="ZS150" i="22"/>
  <c r="ZS85" i="22"/>
  <c r="VU284" i="22"/>
  <c r="ZT79" i="22"/>
  <c r="ZS94" i="22"/>
  <c r="ZT67" i="22"/>
  <c r="ZS66" i="22"/>
  <c r="ZS252" i="22"/>
  <c r="ZS152" i="22"/>
  <c r="ZT101" i="22"/>
  <c r="ZS167" i="22"/>
  <c r="ZS245" i="22"/>
  <c r="ZT120" i="22"/>
  <c r="VC226" i="22"/>
  <c r="VU288" i="22"/>
  <c r="VC181" i="22"/>
  <c r="VC199" i="22"/>
  <c r="VC172" i="22"/>
  <c r="ZS126" i="22"/>
  <c r="ZS74" i="22"/>
  <c r="ZS102" i="22"/>
  <c r="VU285" i="22"/>
  <c r="VC182" i="22"/>
  <c r="VC197" i="22"/>
  <c r="ZS47" i="22"/>
  <c r="ZT161" i="22"/>
  <c r="VC306" i="22"/>
  <c r="ZS34" i="22"/>
  <c r="ZS13" i="22"/>
  <c r="VC193" i="22"/>
  <c r="ZS262" i="22"/>
  <c r="VC225" i="22"/>
  <c r="ZS162" i="22"/>
  <c r="ZS122" i="22"/>
  <c r="ZS158" i="22"/>
  <c r="ZS156" i="22"/>
  <c r="ZS272" i="22"/>
  <c r="VC316" i="22"/>
  <c r="ZS29" i="22"/>
  <c r="VC314" i="22"/>
  <c r="ZS125" i="22"/>
  <c r="VC192" i="22"/>
  <c r="ZS188" i="22"/>
  <c r="ZS44" i="22"/>
  <c r="VC173" i="22"/>
  <c r="ZS20" i="22"/>
  <c r="ZS169" i="22"/>
  <c r="VC183" i="22"/>
  <c r="ZT88" i="22"/>
  <c r="VU128" i="22"/>
  <c r="ZS59" i="22"/>
  <c r="ZS15" i="22"/>
  <c r="ZT36" i="22"/>
  <c r="ZS24" i="22"/>
  <c r="ZS6" i="22"/>
  <c r="VC309" i="22"/>
  <c r="VU131" i="22"/>
  <c r="ZS39" i="22"/>
  <c r="ZT319" i="22"/>
  <c r="ZS256" i="22"/>
  <c r="ZS12" i="22"/>
  <c r="ZS213" i="22"/>
  <c r="ZS58" i="22"/>
  <c r="VC232" i="22"/>
  <c r="ZS159" i="22"/>
  <c r="VC219" i="22"/>
  <c r="ZS30" i="22"/>
  <c r="VU141" i="22"/>
  <c r="ZT273" i="22"/>
  <c r="ZT261" i="22"/>
  <c r="ZS157" i="22"/>
  <c r="VC230" i="22"/>
  <c r="ZS65" i="22"/>
  <c r="ZS99" i="22"/>
  <c r="VU142" i="22"/>
  <c r="ZS119" i="22"/>
  <c r="ZT124" i="22"/>
  <c r="VC302" i="22"/>
  <c r="VC224" i="22"/>
  <c r="ZS23" i="22"/>
  <c r="ZT201" i="22"/>
  <c r="VD298" i="22"/>
  <c r="ZS14" i="22"/>
  <c r="VC312" i="22"/>
  <c r="ZS64" i="22"/>
  <c r="VU287" i="22"/>
  <c r="VC295" i="22"/>
  <c r="ZS54" i="22"/>
  <c r="VC234" i="22"/>
  <c r="VU135" i="22"/>
  <c r="ZS248" i="22"/>
  <c r="ZT80" i="22"/>
  <c r="ZS153" i="22"/>
  <c r="VU144" i="22"/>
  <c r="ZS203" i="22"/>
  <c r="ZS170" i="22"/>
  <c r="ZT104" i="22"/>
  <c r="ZT121" i="22"/>
  <c r="ZT247" i="22"/>
  <c r="ZT105" i="22"/>
  <c r="ZT204" i="22"/>
  <c r="ZS5" i="22"/>
  <c r="ZS21" i="22"/>
  <c r="ZS111" i="22"/>
  <c r="VU215" i="22"/>
  <c r="ZS49" i="22"/>
  <c r="VU290" i="22"/>
  <c r="VU289" i="22"/>
  <c r="VU136" i="22"/>
  <c r="VC196" i="22"/>
  <c r="VC320" i="22"/>
  <c r="ZS214" i="22"/>
  <c r="ZT68" i="22"/>
  <c r="VC185" i="22"/>
  <c r="ZS8" i="22"/>
  <c r="VU134" i="22"/>
  <c r="VC190" i="22"/>
  <c r="VU283" i="22"/>
  <c r="ZT235" i="22"/>
  <c r="VU133" i="22"/>
  <c r="ZS40" i="22"/>
  <c r="ZT32" i="22"/>
  <c r="VC236" i="22"/>
  <c r="VU140" i="22"/>
  <c r="VU132" i="22"/>
  <c r="ZS147" i="22"/>
  <c r="VC239" i="22"/>
  <c r="ZS250" i="22"/>
  <c r="ZS237" i="22"/>
  <c r="ZS69" i="22"/>
  <c r="ZS108" i="22"/>
  <c r="ZS31" i="22"/>
  <c r="ZS25" i="22"/>
  <c r="ZS56" i="22"/>
  <c r="ZS60" i="22"/>
  <c r="ZS244" i="22"/>
  <c r="ZS260" i="22"/>
  <c r="VC296" i="22"/>
  <c r="ZS57" i="22"/>
  <c r="VC191" i="22"/>
  <c r="ZT210" i="22"/>
  <c r="VC198" i="22"/>
  <c r="ZS116" i="22"/>
  <c r="ZS242" i="22"/>
  <c r="ZS114" i="22"/>
  <c r="ZU82" i="22"/>
  <c r="ZS75" i="22"/>
  <c r="VC315" i="22"/>
  <c r="ZS45" i="22"/>
  <c r="ZS202" i="22"/>
  <c r="VC175" i="22"/>
  <c r="VC307" i="22"/>
  <c r="VU138" i="22"/>
  <c r="ZS110" i="22"/>
  <c r="VU291" i="22"/>
  <c r="ZS205" i="22"/>
  <c r="ZS62" i="22"/>
  <c r="ZS84" i="22"/>
  <c r="ZT163" i="22"/>
  <c r="ZS255" i="22"/>
  <c r="VU137" i="22"/>
  <c r="ZS160" i="22"/>
  <c r="ZS71" i="22"/>
  <c r="VU281" i="22"/>
  <c r="VC278" i="22" l="1"/>
  <c r="VC274" i="22"/>
  <c r="VC277" i="22"/>
  <c r="VC275" i="22"/>
  <c r="VC280" i="22"/>
  <c r="VC279" i="22"/>
  <c r="VC276" i="22"/>
  <c r="VC243" i="22"/>
  <c r="ZT89" i="22"/>
  <c r="ZT90" i="22"/>
  <c r="ZU97" i="22"/>
  <c r="ZT165" i="22"/>
  <c r="ZT109" i="22"/>
  <c r="ZT113" i="22"/>
  <c r="ZT96" i="22"/>
  <c r="ZT257" i="22"/>
  <c r="VD307" i="22"/>
  <c r="ZT242" i="22"/>
  <c r="ZT260" i="22"/>
  <c r="VV140" i="22"/>
  <c r="VD190" i="22"/>
  <c r="ZU68" i="22"/>
  <c r="VV290" i="22"/>
  <c r="ZU121" i="22"/>
  <c r="ZT248" i="22"/>
  <c r="VD312" i="22"/>
  <c r="ZT119" i="22"/>
  <c r="ZT58" i="22"/>
  <c r="ZU319" i="22"/>
  <c r="ZT59" i="22"/>
  <c r="ZT44" i="22"/>
  <c r="ZT156" i="22"/>
  <c r="VD193" i="22"/>
  <c r="ZU161" i="22"/>
  <c r="ZT74" i="22"/>
  <c r="VV284" i="22"/>
  <c r="VD179" i="22"/>
  <c r="ZT17" i="22"/>
  <c r="ZT78" i="22"/>
  <c r="ZT98" i="22"/>
  <c r="ZT16" i="22"/>
  <c r="VV129" i="22"/>
  <c r="ZT9" i="22"/>
  <c r="ZT11" i="22"/>
  <c r="ZT263" i="22"/>
  <c r="ZU42" i="22"/>
  <c r="VD220" i="22"/>
  <c r="ZU269" i="22"/>
  <c r="VV291" i="22"/>
  <c r="ZT25" i="22"/>
  <c r="ZT147" i="22"/>
  <c r="VV133" i="22"/>
  <c r="ZT214" i="22"/>
  <c r="ZT49" i="22"/>
  <c r="ZU204" i="22"/>
  <c r="ZU104" i="22"/>
  <c r="VV135" i="22"/>
  <c r="ZT14" i="22"/>
  <c r="VV142" i="22"/>
  <c r="ZU273" i="22"/>
  <c r="VD219" i="22"/>
  <c r="ZT39" i="22"/>
  <c r="VV128" i="22"/>
  <c r="ZT188" i="22"/>
  <c r="ZT158" i="22"/>
  <c r="ZT13" i="22"/>
  <c r="VV285" i="22"/>
  <c r="VD181" i="22"/>
  <c r="ZT152" i="22"/>
  <c r="ZT85" i="22"/>
  <c r="ZT164" i="22"/>
  <c r="VD227" i="22"/>
  <c r="VD299" i="22"/>
  <c r="VV286" i="22"/>
  <c r="ZT46" i="22"/>
  <c r="ZT7" i="22"/>
  <c r="ZT92" i="22"/>
  <c r="VD303" i="22"/>
  <c r="ZU50" i="22"/>
  <c r="VD223" i="22"/>
  <c r="VD321" i="22"/>
  <c r="ZT166" i="22"/>
  <c r="ZT264" i="22"/>
  <c r="ZT33" i="22"/>
  <c r="VD222" i="22"/>
  <c r="ZT149" i="22"/>
  <c r="ZT259" i="22"/>
  <c r="VD233" i="22"/>
  <c r="ZT168" i="22"/>
  <c r="ZU208" i="22"/>
  <c r="ZT10" i="22"/>
  <c r="ZT28" i="22"/>
  <c r="VD200" i="22"/>
  <c r="ZT75" i="22"/>
  <c r="ZT69" i="22"/>
  <c r="VD236" i="22"/>
  <c r="VV134" i="22"/>
  <c r="VV136" i="22"/>
  <c r="VV144" i="22"/>
  <c r="VD295" i="22"/>
  <c r="VD224" i="22"/>
  <c r="ZT213" i="22"/>
  <c r="ZT24" i="22"/>
  <c r="ZT20" i="22"/>
  <c r="ZT29" i="22"/>
  <c r="ZT47" i="22"/>
  <c r="ZT245" i="22"/>
  <c r="ZT94" i="22"/>
  <c r="VD231" i="22"/>
  <c r="VV143" i="22"/>
  <c r="VD308" i="22"/>
  <c r="ZT41" i="22"/>
  <c r="ZT148" i="22"/>
  <c r="VV217" i="22"/>
  <c r="ZT212" i="22"/>
  <c r="VV127" i="22"/>
  <c r="VV292" i="22"/>
  <c r="ZT63" i="22"/>
  <c r="ZT84" i="22"/>
  <c r="ZT116" i="22"/>
  <c r="ZT110" i="22"/>
  <c r="ZV82" i="22"/>
  <c r="ZT57" i="22"/>
  <c r="ZT31" i="22"/>
  <c r="VV132" i="22"/>
  <c r="ZT8" i="22"/>
  <c r="VV215" i="22"/>
  <c r="ZT170" i="22"/>
  <c r="VD234" i="22"/>
  <c r="VD302" i="22"/>
  <c r="ZT157" i="22"/>
  <c r="ZT159" i="22"/>
  <c r="VV131" i="22"/>
  <c r="ZU36" i="22"/>
  <c r="ZU88" i="22"/>
  <c r="VD192" i="22"/>
  <c r="ZT122" i="22"/>
  <c r="ZT34" i="22"/>
  <c r="ZT102" i="22"/>
  <c r="VV288" i="22"/>
  <c r="ZT252" i="22"/>
  <c r="ZU79" i="22"/>
  <c r="VD322" i="22"/>
  <c r="ZT87" i="22"/>
  <c r="ZU123" i="22"/>
  <c r="ZT271" i="22"/>
  <c r="VD194" i="22"/>
  <c r="VD184" i="22"/>
  <c r="ZT117" i="22"/>
  <c r="ZU177" i="22"/>
  <c r="VD189" i="22"/>
  <c r="ZT81" i="22"/>
  <c r="ZT95" i="22"/>
  <c r="ZU53" i="22"/>
  <c r="ZT37" i="22"/>
  <c r="ZT155" i="22"/>
  <c r="VD293" i="22"/>
  <c r="ZT249" i="22"/>
  <c r="ZT187" i="22"/>
  <c r="ZU106" i="22"/>
  <c r="ZT35" i="22"/>
  <c r="VD180" i="22"/>
  <c r="ZT268" i="22"/>
  <c r="ZT154" i="22"/>
  <c r="ZT26" i="22"/>
  <c r="VD186" i="22"/>
  <c r="ZT171" i="22"/>
  <c r="VV139" i="22"/>
  <c r="VD174" i="22"/>
  <c r="ZT71" i="22"/>
  <c r="ZU163" i="22"/>
  <c r="VD175" i="22"/>
  <c r="VV137" i="22"/>
  <c r="ZT202" i="22"/>
  <c r="VD198" i="22"/>
  <c r="ZT244" i="22"/>
  <c r="ZT237" i="22"/>
  <c r="ZU235" i="22"/>
  <c r="VD320" i="22"/>
  <c r="ZU105" i="22"/>
  <c r="ZT153" i="22"/>
  <c r="VV287" i="22"/>
  <c r="VE298" i="22"/>
  <c r="ZT99" i="22"/>
  <c r="VV141" i="22"/>
  <c r="ZT12" i="22"/>
  <c r="VD316" i="22"/>
  <c r="VD225" i="22"/>
  <c r="ZT126" i="22"/>
  <c r="ZT167" i="22"/>
  <c r="ZT150" i="22"/>
  <c r="VD240" i="22"/>
  <c r="VD317" i="22"/>
  <c r="ZT103" i="22"/>
  <c r="VD221" i="22"/>
  <c r="ZT118" i="22"/>
  <c r="ZT251" i="22"/>
  <c r="ZT266" i="22"/>
  <c r="ZU241" i="22"/>
  <c r="VV281" i="22"/>
  <c r="ZT62" i="22"/>
  <c r="ZT45" i="22"/>
  <c r="VD296" i="22"/>
  <c r="ZT108" i="22"/>
  <c r="ZU32" i="22"/>
  <c r="VD185" i="22"/>
  <c r="ZT111" i="22"/>
  <c r="ZT203" i="22"/>
  <c r="ZT65" i="22"/>
  <c r="ZU261" i="22"/>
  <c r="VD232" i="22"/>
  <c r="VD309" i="22"/>
  <c r="VD183" i="22"/>
  <c r="ZT272" i="22"/>
  <c r="ZT262" i="22"/>
  <c r="VD197" i="22"/>
  <c r="VD172" i="22"/>
  <c r="ZT55" i="22"/>
  <c r="ZT72" i="22"/>
  <c r="ZT22" i="22"/>
  <c r="ZT51" i="22"/>
  <c r="ZT48" i="22"/>
  <c r="VV282" i="22"/>
  <c r="ZT238" i="22"/>
  <c r="ZT115" i="22"/>
  <c r="VV218" i="22"/>
  <c r="VD305" i="22"/>
  <c r="ZT145" i="22"/>
  <c r="ZT207" i="22"/>
  <c r="ZU38" i="22"/>
  <c r="VD313" i="22"/>
  <c r="ZT52" i="22"/>
  <c r="ZU100" i="22"/>
  <c r="ZT254" i="22"/>
  <c r="VV216" i="22"/>
  <c r="ZT61" i="22"/>
  <c r="ZU83" i="22"/>
  <c r="VD304" i="22"/>
  <c r="ZT86" i="22"/>
  <c r="ZT43" i="22"/>
  <c r="VD228" i="22"/>
  <c r="ZV73" i="22"/>
  <c r="ZT160" i="22"/>
  <c r="ZT255" i="22"/>
  <c r="VV138" i="22"/>
  <c r="ZT114" i="22"/>
  <c r="ZU210" i="22"/>
  <c r="ZT60" i="22"/>
  <c r="ZT250" i="22"/>
  <c r="VV283" i="22"/>
  <c r="VV289" i="22"/>
  <c r="ZT21" i="22"/>
  <c r="ZU247" i="22"/>
  <c r="ZU80" i="22"/>
  <c r="ZT64" i="22"/>
  <c r="ZU201" i="22"/>
  <c r="ZU124" i="22"/>
  <c r="ZT30" i="22"/>
  <c r="ZT256" i="22"/>
  <c r="ZT15" i="22"/>
  <c r="VD173" i="22"/>
  <c r="ZT125" i="22"/>
  <c r="VD306" i="22"/>
  <c r="VD226" i="22"/>
  <c r="ZT66" i="22"/>
  <c r="ZT70" i="22"/>
  <c r="ZT246" i="22"/>
  <c r="VD294" i="22"/>
  <c r="VD178" i="22"/>
  <c r="VD301" i="22"/>
  <c r="ZT176" i="22"/>
  <c r="ZU146" i="22"/>
  <c r="ZT93" i="22"/>
  <c r="ZT209" i="22"/>
  <c r="VD195" i="22"/>
  <c r="ZT205" i="22"/>
  <c r="VD315" i="22"/>
  <c r="VD191" i="22"/>
  <c r="ZT56" i="22"/>
  <c r="VD239" i="22"/>
  <c r="ZT40" i="22"/>
  <c r="VD196" i="22"/>
  <c r="ZT5" i="22"/>
  <c r="ZT54" i="22"/>
  <c r="ZT23" i="22"/>
  <c r="VD230" i="22"/>
  <c r="ZT6" i="22"/>
  <c r="ZT169" i="22"/>
  <c r="VD314" i="22"/>
  <c r="ZT162" i="22"/>
  <c r="VD182" i="22"/>
  <c r="VD199" i="22"/>
  <c r="ZU120" i="22"/>
  <c r="ZU101" i="22"/>
  <c r="ZU67" i="22"/>
  <c r="ZU265" i="22"/>
  <c r="ZT211" i="22"/>
  <c r="ZT258" i="22"/>
  <c r="VD310" i="22"/>
  <c r="ZT107" i="22"/>
  <c r="ZU91" i="22"/>
  <c r="ZT267" i="22"/>
  <c r="ZT112" i="22"/>
  <c r="ZT77" i="22"/>
  <c r="ZT151" i="22"/>
  <c r="VD297" i="22"/>
  <c r="VD311" i="22"/>
  <c r="ZT270" i="22"/>
  <c r="ZT19" i="22"/>
  <c r="ZT206" i="22"/>
  <c r="ZT18" i="22"/>
  <c r="ZT76" i="22"/>
  <c r="VD300" i="22"/>
  <c r="VV130" i="22"/>
  <c r="VD229" i="22"/>
  <c r="ZT27" i="22"/>
  <c r="ZT253" i="22"/>
  <c r="VD275" i="22" l="1"/>
  <c r="VD276" i="22"/>
  <c r="VD277" i="22"/>
  <c r="VD279" i="22"/>
  <c r="VD274" i="22"/>
  <c r="VD280" i="22"/>
  <c r="VD278" i="22"/>
  <c r="VD243" i="22"/>
  <c r="ZU89" i="22"/>
  <c r="ZV97" i="22"/>
  <c r="ZU90" i="22"/>
  <c r="ZU165" i="22"/>
  <c r="ZU109" i="22"/>
  <c r="ZU257" i="22"/>
  <c r="ZU96" i="22"/>
  <c r="ZU113" i="22"/>
  <c r="ZU270" i="22"/>
  <c r="ZU5" i="22"/>
  <c r="ZU206" i="22"/>
  <c r="ZU77" i="22"/>
  <c r="VE199" i="22"/>
  <c r="VE196" i="22"/>
  <c r="VE301" i="22"/>
  <c r="ZV80" i="22"/>
  <c r="ZV38" i="22"/>
  <c r="ZU48" i="22"/>
  <c r="ZU262" i="22"/>
  <c r="VF298" i="22"/>
  <c r="ZU202" i="22"/>
  <c r="ZV106" i="22"/>
  <c r="ZU155" i="22"/>
  <c r="ZU81" i="22"/>
  <c r="VE184" i="22"/>
  <c r="ZU34" i="22"/>
  <c r="ZV91" i="22"/>
  <c r="VE230" i="22"/>
  <c r="VE300" i="22"/>
  <c r="ZU107" i="22"/>
  <c r="ZU23" i="22"/>
  <c r="ZU76" i="22"/>
  <c r="ZU19" i="22"/>
  <c r="ZU112" i="22"/>
  <c r="VE310" i="22"/>
  <c r="VE182" i="22"/>
  <c r="ZU54" i="22"/>
  <c r="ZU93" i="22"/>
  <c r="ZV124" i="22"/>
  <c r="ZV247" i="22"/>
  <c r="VW283" i="22"/>
  <c r="ZU114" i="22"/>
  <c r="ZW73" i="22"/>
  <c r="ZU86" i="22"/>
  <c r="VW216" i="22"/>
  <c r="ZU207" i="22"/>
  <c r="ZU115" i="22"/>
  <c r="ZU51" i="22"/>
  <c r="ZU272" i="22"/>
  <c r="ZV261" i="22"/>
  <c r="ZU111" i="22"/>
  <c r="ZU108" i="22"/>
  <c r="VW281" i="22"/>
  <c r="ZU118" i="22"/>
  <c r="VE240" i="22"/>
  <c r="ZU12" i="22"/>
  <c r="VW287" i="22"/>
  <c r="ZU237" i="22"/>
  <c r="ZU71" i="22"/>
  <c r="ZU171" i="22"/>
  <c r="ZU268" i="22"/>
  <c r="ZU187" i="22"/>
  <c r="ZU37" i="22"/>
  <c r="VE189" i="22"/>
  <c r="VE194" i="22"/>
  <c r="ZV123" i="22"/>
  <c r="ZU252" i="22"/>
  <c r="ZU122" i="22"/>
  <c r="VW131" i="22"/>
  <c r="VE234" i="22"/>
  <c r="VW132" i="22"/>
  <c r="ZU110" i="22"/>
  <c r="VW292" i="22"/>
  <c r="ZU148" i="22"/>
  <c r="VW143" i="22"/>
  <c r="ZU20" i="22"/>
  <c r="VE224" i="22"/>
  <c r="VW134" i="22"/>
  <c r="ZU75" i="22"/>
  <c r="ZU33" i="22"/>
  <c r="VE223" i="22"/>
  <c r="ZU7" i="22"/>
  <c r="ZU85" i="22"/>
  <c r="ZU13" i="22"/>
  <c r="ZU39" i="22"/>
  <c r="ZU14" i="22"/>
  <c r="ZU147" i="22"/>
  <c r="ZV269" i="22"/>
  <c r="ZU263" i="22"/>
  <c r="ZU16" i="22"/>
  <c r="VE179" i="22"/>
  <c r="VE193" i="22"/>
  <c r="ZV319" i="22"/>
  <c r="VE312" i="22"/>
  <c r="VW290" i="22"/>
  <c r="ZV265" i="22"/>
  <c r="ZV67" i="22"/>
  <c r="ZU6" i="22"/>
  <c r="ZU40" i="22"/>
  <c r="VE315" i="22"/>
  <c r="VE178" i="22"/>
  <c r="VE173" i="22"/>
  <c r="ZU151" i="22"/>
  <c r="ZV101" i="22"/>
  <c r="ZV146" i="22"/>
  <c r="VE294" i="22"/>
  <c r="VE306" i="22"/>
  <c r="ZU15" i="22"/>
  <c r="ZV201" i="22"/>
  <c r="ZU21" i="22"/>
  <c r="ZU250" i="22"/>
  <c r="VW138" i="22"/>
  <c r="VE304" i="22"/>
  <c r="ZU254" i="22"/>
  <c r="VE313" i="22"/>
  <c r="ZU145" i="22"/>
  <c r="ZU238" i="22"/>
  <c r="ZU22" i="22"/>
  <c r="VE172" i="22"/>
  <c r="VE183" i="22"/>
  <c r="ZU65" i="22"/>
  <c r="VE185" i="22"/>
  <c r="VE296" i="22"/>
  <c r="ZV241" i="22"/>
  <c r="VE221" i="22"/>
  <c r="ZU150" i="22"/>
  <c r="VE225" i="22"/>
  <c r="VW141" i="22"/>
  <c r="ZU153" i="22"/>
  <c r="VE320" i="22"/>
  <c r="ZU244" i="22"/>
  <c r="VW137" i="22"/>
  <c r="VE174" i="22"/>
  <c r="VE186" i="22"/>
  <c r="VE180" i="22"/>
  <c r="ZU249" i="22"/>
  <c r="ZV53" i="22"/>
  <c r="ZV177" i="22"/>
  <c r="ZU271" i="22"/>
  <c r="ZU87" i="22"/>
  <c r="VW288" i="22"/>
  <c r="VE192" i="22"/>
  <c r="ZU159" i="22"/>
  <c r="ZU170" i="22"/>
  <c r="ZU31" i="22"/>
  <c r="ZU116" i="22"/>
  <c r="VW127" i="22"/>
  <c r="ZU41" i="22"/>
  <c r="VE231" i="22"/>
  <c r="ZU47" i="22"/>
  <c r="ZU24" i="22"/>
  <c r="VE295" i="22"/>
  <c r="VE236" i="22"/>
  <c r="VE200" i="22"/>
  <c r="ZV208" i="22"/>
  <c r="ZU259" i="22"/>
  <c r="ZU264" i="22"/>
  <c r="ZV50" i="22"/>
  <c r="ZU46" i="22"/>
  <c r="VE227" i="22"/>
  <c r="ZU152" i="22"/>
  <c r="ZU158" i="22"/>
  <c r="VE219" i="22"/>
  <c r="VW135" i="22"/>
  <c r="ZU49" i="22"/>
  <c r="ZU25" i="22"/>
  <c r="VE220" i="22"/>
  <c r="ZU11" i="22"/>
  <c r="ZU98" i="22"/>
  <c r="VW284" i="22"/>
  <c r="ZU156" i="22"/>
  <c r="ZU58" i="22"/>
  <c r="ZU248" i="22"/>
  <c r="ZV68" i="22"/>
  <c r="ZU260" i="22"/>
  <c r="ZU18" i="22"/>
  <c r="ZU56" i="22"/>
  <c r="VE229" i="22"/>
  <c r="VE297" i="22"/>
  <c r="ZU267" i="22"/>
  <c r="ZU258" i="22"/>
  <c r="ZU162" i="22"/>
  <c r="VE239" i="22"/>
  <c r="ZU205" i="22"/>
  <c r="VW130" i="22"/>
  <c r="VE314" i="22"/>
  <c r="ZU176" i="22"/>
  <c r="ZU66" i="22"/>
  <c r="ZU256" i="22"/>
  <c r="VW289" i="22"/>
  <c r="ZU255" i="22"/>
  <c r="ZV83" i="22"/>
  <c r="VE305" i="22"/>
  <c r="VW282" i="22"/>
  <c r="ZU72" i="22"/>
  <c r="VE197" i="22"/>
  <c r="VE309" i="22"/>
  <c r="ZU45" i="22"/>
  <c r="ZU103" i="22"/>
  <c r="VE316" i="22"/>
  <c r="ZV105" i="22"/>
  <c r="ZV235" i="22"/>
  <c r="VE198" i="22"/>
  <c r="VE175" i="22"/>
  <c r="ZU26" i="22"/>
  <c r="ZU35" i="22"/>
  <c r="VE293" i="22"/>
  <c r="ZU95" i="22"/>
  <c r="ZU117" i="22"/>
  <c r="VE322" i="22"/>
  <c r="ZU102" i="22"/>
  <c r="ZV88" i="22"/>
  <c r="ZU157" i="22"/>
  <c r="VW215" i="22"/>
  <c r="ZU57" i="22"/>
  <c r="ZU84" i="22"/>
  <c r="ZU212" i="22"/>
  <c r="VE308" i="22"/>
  <c r="ZU94" i="22"/>
  <c r="ZU213" i="22"/>
  <c r="VW144" i="22"/>
  <c r="ZU69" i="22"/>
  <c r="ZU28" i="22"/>
  <c r="ZU168" i="22"/>
  <c r="ZU149" i="22"/>
  <c r="ZU166" i="22"/>
  <c r="VE303" i="22"/>
  <c r="VW286" i="22"/>
  <c r="VE181" i="22"/>
  <c r="ZU188" i="22"/>
  <c r="ZV273" i="22"/>
  <c r="ZV104" i="22"/>
  <c r="ZU214" i="22"/>
  <c r="ZV42" i="22"/>
  <c r="ZU9" i="22"/>
  <c r="ZU78" i="22"/>
  <c r="ZU74" i="22"/>
  <c r="ZU44" i="22"/>
  <c r="ZV121" i="22"/>
  <c r="VE190" i="22"/>
  <c r="ZU242" i="22"/>
  <c r="ZU253" i="22"/>
  <c r="ZU211" i="22"/>
  <c r="VE195" i="22"/>
  <c r="ZU246" i="22"/>
  <c r="ZU64" i="22"/>
  <c r="ZU60" i="22"/>
  <c r="VE228" i="22"/>
  <c r="ZV100" i="22"/>
  <c r="ZV32" i="22"/>
  <c r="ZU266" i="22"/>
  <c r="ZU167" i="22"/>
  <c r="ZU99" i="22"/>
  <c r="ZV120" i="22"/>
  <c r="ZU27" i="22"/>
  <c r="VE311" i="22"/>
  <c r="ZU169" i="22"/>
  <c r="VE191" i="22"/>
  <c r="ZU209" i="22"/>
  <c r="ZU70" i="22"/>
  <c r="VE226" i="22"/>
  <c r="ZU125" i="22"/>
  <c r="ZU30" i="22"/>
  <c r="ZV210" i="22"/>
  <c r="ZU160" i="22"/>
  <c r="ZU43" i="22"/>
  <c r="ZU61" i="22"/>
  <c r="ZU52" i="22"/>
  <c r="VW218" i="22"/>
  <c r="ZU55" i="22"/>
  <c r="VE232" i="22"/>
  <c r="ZU203" i="22"/>
  <c r="ZU62" i="22"/>
  <c r="ZU251" i="22"/>
  <c r="VE317" i="22"/>
  <c r="ZU126" i="22"/>
  <c r="ZV163" i="22"/>
  <c r="VW139" i="22"/>
  <c r="ZU154" i="22"/>
  <c r="ZV79" i="22"/>
  <c r="ZV36" i="22"/>
  <c r="VE302" i="22"/>
  <c r="ZU8" i="22"/>
  <c r="ZW82" i="22"/>
  <c r="ZU63" i="22"/>
  <c r="VW217" i="22"/>
  <c r="ZU245" i="22"/>
  <c r="ZU29" i="22"/>
  <c r="VW136" i="22"/>
  <c r="ZU10" i="22"/>
  <c r="VE233" i="22"/>
  <c r="VE222" i="22"/>
  <c r="VE321" i="22"/>
  <c r="ZU92" i="22"/>
  <c r="VE299" i="22"/>
  <c r="ZU164" i="22"/>
  <c r="VW285" i="22"/>
  <c r="VW128" i="22"/>
  <c r="VW142" i="22"/>
  <c r="ZV204" i="22"/>
  <c r="VW133" i="22"/>
  <c r="VW291" i="22"/>
  <c r="VW129" i="22"/>
  <c r="ZU17" i="22"/>
  <c r="ZV161" i="22"/>
  <c r="ZU59" i="22"/>
  <c r="ZU119" i="22"/>
  <c r="VW140" i="22"/>
  <c r="VE307" i="22"/>
  <c r="VE279" i="22" l="1"/>
  <c r="VE278" i="22"/>
  <c r="VE277" i="22"/>
  <c r="VE280" i="22"/>
  <c r="VE276" i="22"/>
  <c r="VE274" i="22"/>
  <c r="VE275" i="22"/>
  <c r="VE243" i="22"/>
  <c r="ZV89" i="22"/>
  <c r="ZV90" i="22"/>
  <c r="ZW97" i="22"/>
  <c r="ZV165" i="22"/>
  <c r="ZV109" i="22"/>
  <c r="ZV113" i="22"/>
  <c r="ZV96" i="22"/>
  <c r="ZV257" i="22"/>
  <c r="VX140" i="22"/>
  <c r="ZW161" i="22"/>
  <c r="ZV10" i="22"/>
  <c r="ZV63" i="22"/>
  <c r="ZW36" i="22"/>
  <c r="ZW163" i="22"/>
  <c r="ZV55" i="22"/>
  <c r="ZV125" i="22"/>
  <c r="ZV64" i="22"/>
  <c r="ZV78" i="22"/>
  <c r="VF181" i="22"/>
  <c r="ZV69" i="22"/>
  <c r="ZV57" i="22"/>
  <c r="ZV95" i="22"/>
  <c r="ZV255" i="22"/>
  <c r="VF239" i="22"/>
  <c r="VF229" i="22"/>
  <c r="ZW68" i="22"/>
  <c r="ZV25" i="22"/>
  <c r="ZW50" i="22"/>
  <c r="ZV47" i="22"/>
  <c r="VF192" i="22"/>
  <c r="ZW177" i="22"/>
  <c r="VF320" i="22"/>
  <c r="VF185" i="22"/>
  <c r="ZV254" i="22"/>
  <c r="VF306" i="22"/>
  <c r="VX290" i="22"/>
  <c r="ZV147" i="22"/>
  <c r="VF223" i="22"/>
  <c r="ZV122" i="22"/>
  <c r="ZV171" i="22"/>
  <c r="ZV111" i="22"/>
  <c r="VX216" i="22"/>
  <c r="VX129" i="22"/>
  <c r="VX291" i="22"/>
  <c r="ZV17" i="22"/>
  <c r="VX285" i="22"/>
  <c r="ZX82" i="22"/>
  <c r="ZW79" i="22"/>
  <c r="ZV62" i="22"/>
  <c r="ZV160" i="22"/>
  <c r="ZV169" i="22"/>
  <c r="VX144" i="22"/>
  <c r="VX215" i="22"/>
  <c r="VF293" i="22"/>
  <c r="VF316" i="22"/>
  <c r="VX289" i="22"/>
  <c r="ZV56" i="22"/>
  <c r="ZV98" i="22"/>
  <c r="ZV152" i="22"/>
  <c r="VF236" i="22"/>
  <c r="ZV31" i="22"/>
  <c r="VF174" i="22"/>
  <c r="VF221" i="22"/>
  <c r="ZV238" i="22"/>
  <c r="ZV21" i="22"/>
  <c r="ZW101" i="22"/>
  <c r="VF312" i="22"/>
  <c r="ZV33" i="22"/>
  <c r="VX134" i="22"/>
  <c r="VX132" i="22"/>
  <c r="ZV37" i="22"/>
  <c r="VX287" i="22"/>
  <c r="ZV118" i="22"/>
  <c r="ZV115" i="22"/>
  <c r="ZV86" i="22"/>
  <c r="ZW247" i="22"/>
  <c r="ZV54" i="22"/>
  <c r="ZV23" i="22"/>
  <c r="ZW91" i="22"/>
  <c r="ZV81" i="22"/>
  <c r="ZV262" i="22"/>
  <c r="ZW80" i="22"/>
  <c r="ZV77" i="22"/>
  <c r="VF307" i="22"/>
  <c r="ZV92" i="22"/>
  <c r="VX133" i="22"/>
  <c r="VF321" i="22"/>
  <c r="ZV245" i="22"/>
  <c r="VX218" i="22"/>
  <c r="VF226" i="22"/>
  <c r="ZV99" i="22"/>
  <c r="ZW100" i="22"/>
  <c r="ZV253" i="22"/>
  <c r="ZV9" i="22"/>
  <c r="ZW104" i="22"/>
  <c r="ZV149" i="22"/>
  <c r="VF308" i="22"/>
  <c r="VF322" i="22"/>
  <c r="VF175" i="22"/>
  <c r="VF309" i="22"/>
  <c r="VF305" i="22"/>
  <c r="VF314" i="22"/>
  <c r="VF297" i="22"/>
  <c r="ZV248" i="22"/>
  <c r="ZV49" i="22"/>
  <c r="ZV264" i="22"/>
  <c r="VF231" i="22"/>
  <c r="VX288" i="22"/>
  <c r="ZW53" i="22"/>
  <c r="ZV153" i="22"/>
  <c r="ZV65" i="22"/>
  <c r="VF304" i="22"/>
  <c r="VF178" i="22"/>
  <c r="ZW67" i="22"/>
  <c r="ZV16" i="22"/>
  <c r="ZV85" i="22"/>
  <c r="VX143" i="22"/>
  <c r="ZV252" i="22"/>
  <c r="ZV71" i="22"/>
  <c r="ZW261" i="22"/>
  <c r="ZW204" i="22"/>
  <c r="VX136" i="22"/>
  <c r="ZV8" i="22"/>
  <c r="ZV126" i="22"/>
  <c r="ZV52" i="22"/>
  <c r="ZW210" i="22"/>
  <c r="VF311" i="22"/>
  <c r="VF228" i="22"/>
  <c r="ZV242" i="22"/>
  <c r="VX286" i="22"/>
  <c r="ZV213" i="22"/>
  <c r="ZV157" i="22"/>
  <c r="ZV35" i="22"/>
  <c r="ZV103" i="22"/>
  <c r="VX130" i="22"/>
  <c r="ZV58" i="22"/>
  <c r="VX135" i="22"/>
  <c r="ZV259" i="22"/>
  <c r="ZV41" i="22"/>
  <c r="ZV87" i="22"/>
  <c r="VX137" i="22"/>
  <c r="VF183" i="22"/>
  <c r="VF294" i="22"/>
  <c r="VF315" i="22"/>
  <c r="ZW265" i="22"/>
  <c r="ZW319" i="22"/>
  <c r="VF224" i="22"/>
  <c r="VF234" i="22"/>
  <c r="ZW123" i="22"/>
  <c r="ZV12" i="22"/>
  <c r="VX281" i="22"/>
  <c r="ZV272" i="22"/>
  <c r="ZX73" i="22"/>
  <c r="ZW124" i="22"/>
  <c r="VF182" i="22"/>
  <c r="ZV19" i="22"/>
  <c r="ZV107" i="22"/>
  <c r="ZV34" i="22"/>
  <c r="ZV155" i="22"/>
  <c r="ZV48" i="22"/>
  <c r="VF301" i="22"/>
  <c r="ZV206" i="22"/>
  <c r="ZV164" i="22"/>
  <c r="VF222" i="22"/>
  <c r="ZV154" i="22"/>
  <c r="ZV203" i="22"/>
  <c r="ZV70" i="22"/>
  <c r="ZV167" i="22"/>
  <c r="ZV246" i="22"/>
  <c r="ZV44" i="22"/>
  <c r="ZW42" i="22"/>
  <c r="ZW273" i="22"/>
  <c r="ZV168" i="22"/>
  <c r="ZV212" i="22"/>
  <c r="VF198" i="22"/>
  <c r="VF197" i="22"/>
  <c r="ZV256" i="22"/>
  <c r="ZV162" i="22"/>
  <c r="ZV18" i="22"/>
  <c r="ZV11" i="22"/>
  <c r="VF227" i="22"/>
  <c r="VF295" i="22"/>
  <c r="ZV170" i="22"/>
  <c r="ZV249" i="22"/>
  <c r="VX141" i="22"/>
  <c r="ZW241" i="22"/>
  <c r="ZV145" i="22"/>
  <c r="ZW201" i="22"/>
  <c r="ZV151" i="22"/>
  <c r="ZV263" i="22"/>
  <c r="ZV14" i="22"/>
  <c r="ZV148" i="22"/>
  <c r="ZV187" i="22"/>
  <c r="ZV207" i="22"/>
  <c r="ZV59" i="22"/>
  <c r="VX142" i="22"/>
  <c r="VF302" i="22"/>
  <c r="VF317" i="22"/>
  <c r="ZV61" i="22"/>
  <c r="ZV209" i="22"/>
  <c r="ZV266" i="22"/>
  <c r="VF195" i="22"/>
  <c r="ZV74" i="22"/>
  <c r="ZV188" i="22"/>
  <c r="ZV28" i="22"/>
  <c r="ZV84" i="22"/>
  <c r="ZW88" i="22"/>
  <c r="ZV26" i="22"/>
  <c r="ZW235" i="22"/>
  <c r="ZV72" i="22"/>
  <c r="ZW83" i="22"/>
  <c r="ZV205" i="22"/>
  <c r="ZV156" i="22"/>
  <c r="VF219" i="22"/>
  <c r="ZV24" i="22"/>
  <c r="ZV159" i="22"/>
  <c r="VF180" i="22"/>
  <c r="VF225" i="22"/>
  <c r="VF172" i="22"/>
  <c r="VX138" i="22"/>
  <c r="VF173" i="22"/>
  <c r="ZV39" i="22"/>
  <c r="ZV7" i="22"/>
  <c r="ZV20" i="22"/>
  <c r="VX292" i="22"/>
  <c r="VX131" i="22"/>
  <c r="VF194" i="22"/>
  <c r="ZV268" i="22"/>
  <c r="ZV237" i="22"/>
  <c r="ZV108" i="22"/>
  <c r="ZV114" i="22"/>
  <c r="VF310" i="22"/>
  <c r="ZV76" i="22"/>
  <c r="VF300" i="22"/>
  <c r="ZW106" i="22"/>
  <c r="VG298" i="22"/>
  <c r="ZW38" i="22"/>
  <c r="VF196" i="22"/>
  <c r="ZV5" i="22"/>
  <c r="ZV119" i="22"/>
  <c r="VF299" i="22"/>
  <c r="VF233" i="22"/>
  <c r="VX217" i="22"/>
  <c r="VX139" i="22"/>
  <c r="VF232" i="22"/>
  <c r="ZV30" i="22"/>
  <c r="ZV27" i="22"/>
  <c r="ZV60" i="22"/>
  <c r="VF190" i="22"/>
  <c r="VF303" i="22"/>
  <c r="ZV117" i="22"/>
  <c r="ZV45" i="22"/>
  <c r="ZV66" i="22"/>
  <c r="ZV258" i="22"/>
  <c r="ZV260" i="22"/>
  <c r="VF220" i="22"/>
  <c r="ZV46" i="22"/>
  <c r="ZW208" i="22"/>
  <c r="VX127" i="22"/>
  <c r="ZV271" i="22"/>
  <c r="ZV244" i="22"/>
  <c r="VF296" i="22"/>
  <c r="VF313" i="22"/>
  <c r="ZV15" i="22"/>
  <c r="ZW146" i="22"/>
  <c r="ZV40" i="22"/>
  <c r="VF193" i="22"/>
  <c r="ZW269" i="22"/>
  <c r="VX128" i="22"/>
  <c r="ZV29" i="22"/>
  <c r="ZV251" i="22"/>
  <c r="ZV43" i="22"/>
  <c r="VF191" i="22"/>
  <c r="ZW120" i="22"/>
  <c r="ZW32" i="22"/>
  <c r="ZV211" i="22"/>
  <c r="ZW121" i="22"/>
  <c r="ZV214" i="22"/>
  <c r="ZV166" i="22"/>
  <c r="ZV94" i="22"/>
  <c r="ZV102" i="22"/>
  <c r="ZW105" i="22"/>
  <c r="VX282" i="22"/>
  <c r="ZV176" i="22"/>
  <c r="ZV267" i="22"/>
  <c r="VX284" i="22"/>
  <c r="ZV158" i="22"/>
  <c r="VF200" i="22"/>
  <c r="ZV116" i="22"/>
  <c r="VF186" i="22"/>
  <c r="ZV150" i="22"/>
  <c r="ZV22" i="22"/>
  <c r="ZV250" i="22"/>
  <c r="ZV6" i="22"/>
  <c r="VF179" i="22"/>
  <c r="ZV13" i="22"/>
  <c r="ZV75" i="22"/>
  <c r="ZV110" i="22"/>
  <c r="VF189" i="22"/>
  <c r="VF240" i="22"/>
  <c r="ZV51" i="22"/>
  <c r="VX283" i="22"/>
  <c r="ZV93" i="22"/>
  <c r="ZV112" i="22"/>
  <c r="VF230" i="22"/>
  <c r="VF184" i="22"/>
  <c r="ZV202" i="22"/>
  <c r="VF199" i="22"/>
  <c r="ZV270" i="22"/>
  <c r="VF280" i="22" l="1"/>
  <c r="VF275" i="22"/>
  <c r="VF277" i="22"/>
  <c r="VF274" i="22"/>
  <c r="VF278" i="22"/>
  <c r="VF276" i="22"/>
  <c r="VF279" i="22"/>
  <c r="VF243" i="22"/>
  <c r="ZW89" i="22"/>
  <c r="ZX97" i="22"/>
  <c r="ZW90" i="22"/>
  <c r="ZW165" i="22"/>
  <c r="ZW109" i="22"/>
  <c r="ZW257" i="22"/>
  <c r="ZW96" i="22"/>
  <c r="ZW113" i="22"/>
  <c r="ZX121" i="22"/>
  <c r="VY128" i="22"/>
  <c r="ZW258" i="22"/>
  <c r="VG199" i="22"/>
  <c r="VG184" i="22"/>
  <c r="ZW110" i="22"/>
  <c r="ZW6" i="22"/>
  <c r="ZW150" i="22"/>
  <c r="ZW158" i="22"/>
  <c r="VY282" i="22"/>
  <c r="ZW94" i="22"/>
  <c r="ZW211" i="22"/>
  <c r="ZW43" i="22"/>
  <c r="ZW244" i="22"/>
  <c r="ZW46" i="22"/>
  <c r="ZW66" i="22"/>
  <c r="VG303" i="22"/>
  <c r="ZW27" i="22"/>
  <c r="VY217" i="22"/>
  <c r="ZW119" i="22"/>
  <c r="ZW76" i="22"/>
  <c r="VY292" i="22"/>
  <c r="VG225" i="22"/>
  <c r="ZX83" i="22"/>
  <c r="ZW74" i="22"/>
  <c r="ZW61" i="22"/>
  <c r="ZW187" i="22"/>
  <c r="ZW263" i="22"/>
  <c r="ZW145" i="22"/>
  <c r="ZW170" i="22"/>
  <c r="ZW18" i="22"/>
  <c r="VG198" i="22"/>
  <c r="ZW34" i="22"/>
  <c r="ZX32" i="22"/>
  <c r="ZW15" i="22"/>
  <c r="ZW45" i="22"/>
  <c r="ZW30" i="22"/>
  <c r="VG310" i="22"/>
  <c r="ZW20" i="22"/>
  <c r="VG180" i="22"/>
  <c r="ZW84" i="22"/>
  <c r="VG317" i="22"/>
  <c r="ZW148" i="22"/>
  <c r="VG295" i="22"/>
  <c r="ZW162" i="22"/>
  <c r="ZW70" i="22"/>
  <c r="ZX123" i="22"/>
  <c r="ZX261" i="22"/>
  <c r="VG304" i="22"/>
  <c r="ZW248" i="22"/>
  <c r="VG309" i="22"/>
  <c r="ZW149" i="22"/>
  <c r="ZX100" i="22"/>
  <c r="ZX80" i="22"/>
  <c r="ZX91" i="22"/>
  <c r="ZX247" i="22"/>
  <c r="VY287" i="22"/>
  <c r="ZW33" i="22"/>
  <c r="VG174" i="22"/>
  <c r="ZW98" i="22"/>
  <c r="VG316" i="22"/>
  <c r="ZW160" i="22"/>
  <c r="VY129" i="22"/>
  <c r="VG223" i="22"/>
  <c r="VG306" i="22"/>
  <c r="ZX177" i="22"/>
  <c r="ZW25" i="22"/>
  <c r="ZW255" i="22"/>
  <c r="ZW69" i="22"/>
  <c r="ZW125" i="22"/>
  <c r="ZW63" i="22"/>
  <c r="ZX269" i="22"/>
  <c r="VG220" i="22"/>
  <c r="VG233" i="22"/>
  <c r="ZW156" i="22"/>
  <c r="ZX42" i="22"/>
  <c r="VG222" i="22"/>
  <c r="ZY73" i="22"/>
  <c r="ZX319" i="22"/>
  <c r="VG183" i="22"/>
  <c r="ZW259" i="22"/>
  <c r="VY130" i="22"/>
  <c r="ZW157" i="22"/>
  <c r="VG228" i="22"/>
  <c r="ZW126" i="22"/>
  <c r="ZW85" i="22"/>
  <c r="VY288" i="22"/>
  <c r="VY284" i="22"/>
  <c r="ZX106" i="22"/>
  <c r="ZW268" i="22"/>
  <c r="VG173" i="22"/>
  <c r="ZW72" i="22"/>
  <c r="VG195" i="22"/>
  <c r="ZW59" i="22"/>
  <c r="ZW151" i="22"/>
  <c r="ZW48" i="22"/>
  <c r="ZW112" i="22"/>
  <c r="VG240" i="22"/>
  <c r="ZW250" i="22"/>
  <c r="ZW116" i="22"/>
  <c r="ZW267" i="22"/>
  <c r="ZW214" i="22"/>
  <c r="ZW29" i="22"/>
  <c r="VG313" i="22"/>
  <c r="ZW260" i="22"/>
  <c r="VG190" i="22"/>
  <c r="VG196" i="22"/>
  <c r="ZW7" i="22"/>
  <c r="ZW159" i="22"/>
  <c r="ZW266" i="22"/>
  <c r="ZX201" i="22"/>
  <c r="VY141" i="22"/>
  <c r="ZW256" i="22"/>
  <c r="ZW212" i="22"/>
  <c r="ZW44" i="22"/>
  <c r="ZW203" i="22"/>
  <c r="ZW164" i="22"/>
  <c r="ZW19" i="22"/>
  <c r="ZW272" i="22"/>
  <c r="VG234" i="22"/>
  <c r="ZX265" i="22"/>
  <c r="VY137" i="22"/>
  <c r="VY135" i="22"/>
  <c r="ZW213" i="22"/>
  <c r="VG311" i="22"/>
  <c r="ZW8" i="22"/>
  <c r="ZW71" i="22"/>
  <c r="ZW16" i="22"/>
  <c r="ZW65" i="22"/>
  <c r="VG231" i="22"/>
  <c r="VG297" i="22"/>
  <c r="VG175" i="22"/>
  <c r="ZX104" i="22"/>
  <c r="ZW99" i="22"/>
  <c r="ZW245" i="22"/>
  <c r="ZW92" i="22"/>
  <c r="ZW262" i="22"/>
  <c r="ZW23" i="22"/>
  <c r="ZW86" i="22"/>
  <c r="ZW37" i="22"/>
  <c r="ZW21" i="22"/>
  <c r="ZW31" i="22"/>
  <c r="ZW56" i="22"/>
  <c r="VG293" i="22"/>
  <c r="ZW62" i="22"/>
  <c r="VY285" i="22"/>
  <c r="ZW171" i="22"/>
  <c r="ZW147" i="22"/>
  <c r="ZW254" i="22"/>
  <c r="VG192" i="22"/>
  <c r="ZX68" i="22"/>
  <c r="VG181" i="22"/>
  <c r="ZW55" i="22"/>
  <c r="ZW10" i="22"/>
  <c r="ZX105" i="22"/>
  <c r="ZW166" i="22"/>
  <c r="ZW251" i="22"/>
  <c r="ZW271" i="22"/>
  <c r="ZW5" i="22"/>
  <c r="ZX241" i="22"/>
  <c r="ZW107" i="22"/>
  <c r="ZW13" i="22"/>
  <c r="ZX120" i="22"/>
  <c r="VG193" i="22"/>
  <c r="VY127" i="22"/>
  <c r="ZW117" i="22"/>
  <c r="VG232" i="22"/>
  <c r="VG299" i="22"/>
  <c r="ZW108" i="22"/>
  <c r="VG194" i="22"/>
  <c r="VY138" i="22"/>
  <c r="ZX235" i="22"/>
  <c r="ZW28" i="22"/>
  <c r="VG302" i="22"/>
  <c r="ZW207" i="22"/>
  <c r="VG227" i="22"/>
  <c r="ZW270" i="22"/>
  <c r="ZX208" i="22"/>
  <c r="ZW60" i="22"/>
  <c r="VY139" i="22"/>
  <c r="VG300" i="22"/>
  <c r="ZW39" i="22"/>
  <c r="ZW205" i="22"/>
  <c r="ZW188" i="22"/>
  <c r="ZW11" i="22"/>
  <c r="VG197" i="22"/>
  <c r="ZW246" i="22"/>
  <c r="ZW154" i="22"/>
  <c r="ZW206" i="22"/>
  <c r="ZW155" i="22"/>
  <c r="VG182" i="22"/>
  <c r="VY281" i="22"/>
  <c r="VG224" i="22"/>
  <c r="VG315" i="22"/>
  <c r="ZW87" i="22"/>
  <c r="ZW58" i="22"/>
  <c r="ZW103" i="22"/>
  <c r="VY286" i="22"/>
  <c r="VY136" i="22"/>
  <c r="ZW252" i="22"/>
  <c r="ZX67" i="22"/>
  <c r="ZW153" i="22"/>
  <c r="ZW264" i="22"/>
  <c r="VG314" i="22"/>
  <c r="VG322" i="22"/>
  <c r="ZW9" i="22"/>
  <c r="VG226" i="22"/>
  <c r="VG321" i="22"/>
  <c r="VG307" i="22"/>
  <c r="ZW115" i="22"/>
  <c r="VY132" i="22"/>
  <c r="VG312" i="22"/>
  <c r="ZW238" i="22"/>
  <c r="VG236" i="22"/>
  <c r="VY215" i="22"/>
  <c r="ZX79" i="22"/>
  <c r="ZW17" i="22"/>
  <c r="VY216" i="22"/>
  <c r="ZW122" i="22"/>
  <c r="VY290" i="22"/>
  <c r="VG185" i="22"/>
  <c r="ZW47" i="22"/>
  <c r="VG229" i="22"/>
  <c r="ZW95" i="22"/>
  <c r="ZW78" i="22"/>
  <c r="ZX163" i="22"/>
  <c r="ZX161" i="22"/>
  <c r="VG230" i="22"/>
  <c r="ZW75" i="22"/>
  <c r="VG186" i="22"/>
  <c r="ZW93" i="22"/>
  <c r="VG179" i="22"/>
  <c r="ZW176" i="22"/>
  <c r="ZW40" i="22"/>
  <c r="ZX38" i="22"/>
  <c r="ZW114" i="22"/>
  <c r="VY131" i="22"/>
  <c r="VG172" i="22"/>
  <c r="ZW24" i="22"/>
  <c r="ZW26" i="22"/>
  <c r="ZW209" i="22"/>
  <c r="ZW14" i="22"/>
  <c r="ZW249" i="22"/>
  <c r="ZW168" i="22"/>
  <c r="ZX210" i="22"/>
  <c r="ZW51" i="22"/>
  <c r="ZW202" i="22"/>
  <c r="VG189" i="22"/>
  <c r="ZW22" i="22"/>
  <c r="VG200" i="22"/>
  <c r="ZW102" i="22"/>
  <c r="VG191" i="22"/>
  <c r="VG296" i="22"/>
  <c r="VY283" i="22"/>
  <c r="ZX146" i="22"/>
  <c r="VH298" i="22"/>
  <c r="ZW237" i="22"/>
  <c r="VG219" i="22"/>
  <c r="ZX88" i="22"/>
  <c r="VY142" i="22"/>
  <c r="ZX273" i="22"/>
  <c r="ZW167" i="22"/>
  <c r="VG301" i="22"/>
  <c r="ZX124" i="22"/>
  <c r="ZW12" i="22"/>
  <c r="VG294" i="22"/>
  <c r="ZW41" i="22"/>
  <c r="ZW35" i="22"/>
  <c r="ZW242" i="22"/>
  <c r="ZW52" i="22"/>
  <c r="ZX204" i="22"/>
  <c r="VY143" i="22"/>
  <c r="VG178" i="22"/>
  <c r="ZX53" i="22"/>
  <c r="ZW49" i="22"/>
  <c r="VG305" i="22"/>
  <c r="VG308" i="22"/>
  <c r="ZW253" i="22"/>
  <c r="VY218" i="22"/>
  <c r="VY133" i="22"/>
  <c r="ZW77" i="22"/>
  <c r="ZW81" i="22"/>
  <c r="ZW54" i="22"/>
  <c r="ZW118" i="22"/>
  <c r="VY134" i="22"/>
  <c r="ZX101" i="22"/>
  <c r="VG221" i="22"/>
  <c r="ZW152" i="22"/>
  <c r="VY289" i="22"/>
  <c r="VY144" i="22"/>
  <c r="ZW169" i="22"/>
  <c r="ZY82" i="22"/>
  <c r="VY291" i="22"/>
  <c r="ZW111" i="22"/>
  <c r="VG320" i="22"/>
  <c r="ZX50" i="22"/>
  <c r="VG239" i="22"/>
  <c r="ZW57" i="22"/>
  <c r="ZW64" i="22"/>
  <c r="ZX36" i="22"/>
  <c r="VY140" i="22"/>
  <c r="VG274" i="22" l="1"/>
  <c r="VG279" i="22"/>
  <c r="VG277" i="22"/>
  <c r="VG276" i="22"/>
  <c r="VG275" i="22"/>
  <c r="VG278" i="22"/>
  <c r="VG280" i="22"/>
  <c r="VG243" i="22"/>
  <c r="ZX89" i="22"/>
  <c r="ZX90" i="22"/>
  <c r="ZY97" i="22"/>
  <c r="ZX165" i="22"/>
  <c r="ZX109" i="22"/>
  <c r="ZX113" i="22"/>
  <c r="ZX96" i="22"/>
  <c r="ZX257" i="22"/>
  <c r="VH239" i="22"/>
  <c r="ZY50" i="22"/>
  <c r="VZ144" i="22"/>
  <c r="ZX81" i="22"/>
  <c r="ZX52" i="22"/>
  <c r="VH200" i="22"/>
  <c r="ZX249" i="22"/>
  <c r="ZX114" i="22"/>
  <c r="VH230" i="22"/>
  <c r="VZ290" i="22"/>
  <c r="ZY79" i="22"/>
  <c r="ZX115" i="22"/>
  <c r="VH314" i="22"/>
  <c r="ZX58" i="22"/>
  <c r="ZX154" i="22"/>
  <c r="VZ139" i="22"/>
  <c r="VH302" i="22"/>
  <c r="VH194" i="22"/>
  <c r="ZY120" i="22"/>
  <c r="ZY241" i="22"/>
  <c r="VH181" i="22"/>
  <c r="VZ285" i="22"/>
  <c r="ZX37" i="22"/>
  <c r="VH175" i="22"/>
  <c r="ZX213" i="22"/>
  <c r="ZX212" i="22"/>
  <c r="ZX267" i="22"/>
  <c r="VH195" i="22"/>
  <c r="ZY106" i="22"/>
  <c r="ZX157" i="22"/>
  <c r="ZY319" i="22"/>
  <c r="VH220" i="22"/>
  <c r="VH306" i="22"/>
  <c r="ZX98" i="22"/>
  <c r="ZX248" i="22"/>
  <c r="ZX148" i="22"/>
  <c r="ZX187" i="22"/>
  <c r="ZX64" i="22"/>
  <c r="VZ134" i="22"/>
  <c r="VH308" i="22"/>
  <c r="ZX242" i="22"/>
  <c r="VH301" i="22"/>
  <c r="ZX237" i="22"/>
  <c r="ZX22" i="22"/>
  <c r="ZX14" i="22"/>
  <c r="ZX93" i="22"/>
  <c r="ZY161" i="22"/>
  <c r="ZX122" i="22"/>
  <c r="ZX238" i="22"/>
  <c r="VH226" i="22"/>
  <c r="VZ136" i="22"/>
  <c r="VH182" i="22"/>
  <c r="VH227" i="22"/>
  <c r="ZX108" i="22"/>
  <c r="ZX13" i="22"/>
  <c r="ZX62" i="22"/>
  <c r="ZX86" i="22"/>
  <c r="VH297" i="22"/>
  <c r="ZX164" i="22"/>
  <c r="ZX29" i="22"/>
  <c r="ZX48" i="22"/>
  <c r="VZ284" i="22"/>
  <c r="VZ130" i="22"/>
  <c r="ZY269" i="22"/>
  <c r="VH223" i="22"/>
  <c r="VH174" i="22"/>
  <c r="ZY247" i="22"/>
  <c r="ZY100" i="22"/>
  <c r="VH310" i="22"/>
  <c r="ZX170" i="22"/>
  <c r="ZX61" i="22"/>
  <c r="VZ292" i="22"/>
  <c r="VZ217" i="22"/>
  <c r="ZX46" i="22"/>
  <c r="ZX211" i="22"/>
  <c r="ZX150" i="22"/>
  <c r="VH199" i="22"/>
  <c r="VZ289" i="22"/>
  <c r="ZX77" i="22"/>
  <c r="VH178" i="22"/>
  <c r="VH294" i="22"/>
  <c r="VZ142" i="22"/>
  <c r="VH296" i="22"/>
  <c r="ZX51" i="22"/>
  <c r="ZX24" i="22"/>
  <c r="ZY38" i="22"/>
  <c r="VH229" i="22"/>
  <c r="ZX264" i="22"/>
  <c r="ZX87" i="22"/>
  <c r="ZX246" i="22"/>
  <c r="ZX60" i="22"/>
  <c r="ZX28" i="22"/>
  <c r="ZX117" i="22"/>
  <c r="ZX5" i="22"/>
  <c r="ZY105" i="22"/>
  <c r="ZX147" i="22"/>
  <c r="ZX31" i="22"/>
  <c r="ZX245" i="22"/>
  <c r="ZX71" i="22"/>
  <c r="VH234" i="22"/>
  <c r="ZX256" i="22"/>
  <c r="VH196" i="22"/>
  <c r="ZX116" i="22"/>
  <c r="ZX72" i="22"/>
  <c r="ZX85" i="22"/>
  <c r="ZZ73" i="22"/>
  <c r="ZX255" i="22"/>
  <c r="ZX160" i="22"/>
  <c r="VH304" i="22"/>
  <c r="VH317" i="22"/>
  <c r="ZY32" i="22"/>
  <c r="VH320" i="22"/>
  <c r="ZZ82" i="22"/>
  <c r="ZX118" i="22"/>
  <c r="VH305" i="22"/>
  <c r="ZX35" i="22"/>
  <c r="VI298" i="22"/>
  <c r="VH189" i="22"/>
  <c r="ZY210" i="22"/>
  <c r="ZX40" i="22"/>
  <c r="ZX47" i="22"/>
  <c r="VZ215" i="22"/>
  <c r="ZX153" i="22"/>
  <c r="VH315" i="22"/>
  <c r="VH197" i="22"/>
  <c r="VH300" i="22"/>
  <c r="ZY235" i="22"/>
  <c r="VZ127" i="22"/>
  <c r="ZX271" i="22"/>
  <c r="ZX171" i="22"/>
  <c r="ZX21" i="22"/>
  <c r="ZX99" i="22"/>
  <c r="ZX8" i="22"/>
  <c r="ZX272" i="22"/>
  <c r="VZ141" i="22"/>
  <c r="VH190" i="22"/>
  <c r="ZX250" i="22"/>
  <c r="VH173" i="22"/>
  <c r="ZX126" i="22"/>
  <c r="VH222" i="22"/>
  <c r="ZX63" i="22"/>
  <c r="ZY91" i="22"/>
  <c r="ZX162" i="22"/>
  <c r="ZX30" i="22"/>
  <c r="ZX34" i="22"/>
  <c r="ZX145" i="22"/>
  <c r="ZX27" i="22"/>
  <c r="ZX244" i="22"/>
  <c r="ZX94" i="22"/>
  <c r="ZX6" i="22"/>
  <c r="ZX258" i="22"/>
  <c r="ZX152" i="22"/>
  <c r="VZ133" i="22"/>
  <c r="VZ143" i="22"/>
  <c r="ZY88" i="22"/>
  <c r="VH191" i="22"/>
  <c r="VH172" i="22"/>
  <c r="VH186" i="22"/>
  <c r="ZY163" i="22"/>
  <c r="VZ216" i="22"/>
  <c r="VH312" i="22"/>
  <c r="ZX9" i="22"/>
  <c r="VZ286" i="22"/>
  <c r="ZX155" i="22"/>
  <c r="ZX188" i="22"/>
  <c r="ZX10" i="22"/>
  <c r="ZY68" i="22"/>
  <c r="ZX23" i="22"/>
  <c r="VH231" i="22"/>
  <c r="VZ135" i="22"/>
  <c r="ZX203" i="22"/>
  <c r="ZX159" i="22"/>
  <c r="ZX214" i="22"/>
  <c r="ZX151" i="22"/>
  <c r="ZX259" i="22"/>
  <c r="VH233" i="22"/>
  <c r="ZX25" i="22"/>
  <c r="ZX149" i="22"/>
  <c r="ZY261" i="22"/>
  <c r="ZX84" i="22"/>
  <c r="ZX74" i="22"/>
  <c r="VZ291" i="22"/>
  <c r="VH221" i="22"/>
  <c r="VZ218" i="22"/>
  <c r="ZX167" i="22"/>
  <c r="ZX102" i="22"/>
  <c r="ZX168" i="22"/>
  <c r="VZ131" i="22"/>
  <c r="ZX75" i="22"/>
  <c r="VH185" i="22"/>
  <c r="VH307" i="22"/>
  <c r="ZX103" i="22"/>
  <c r="ZX206" i="22"/>
  <c r="ZX205" i="22"/>
  <c r="ZX207" i="22"/>
  <c r="VH299" i="22"/>
  <c r="ZX107" i="22"/>
  <c r="ZX55" i="22"/>
  <c r="ZX65" i="22"/>
  <c r="VZ137" i="22"/>
  <c r="ZX44" i="22"/>
  <c r="ZY201" i="22"/>
  <c r="ZX260" i="22"/>
  <c r="VH240" i="22"/>
  <c r="ZX268" i="22"/>
  <c r="VH228" i="22"/>
  <c r="VZ129" i="22"/>
  <c r="ZX33" i="22"/>
  <c r="ZY80" i="22"/>
  <c r="VH295" i="22"/>
  <c r="VH180" i="22"/>
  <c r="VH198" i="22"/>
  <c r="ZX263" i="22"/>
  <c r="ZY83" i="22"/>
  <c r="ZX76" i="22"/>
  <c r="VH303" i="22"/>
  <c r="VZ282" i="22"/>
  <c r="ZX110" i="22"/>
  <c r="VZ128" i="22"/>
  <c r="VZ140" i="22"/>
  <c r="ZX169" i="22"/>
  <c r="ZX54" i="22"/>
  <c r="ZX49" i="22"/>
  <c r="ZY204" i="22"/>
  <c r="ZX12" i="22"/>
  <c r="VH219" i="22"/>
  <c r="ZY146" i="22"/>
  <c r="ZX202" i="22"/>
  <c r="ZX209" i="22"/>
  <c r="ZX176" i="22"/>
  <c r="ZX78" i="22"/>
  <c r="ZX17" i="22"/>
  <c r="VZ132" i="22"/>
  <c r="VH322" i="22"/>
  <c r="ZY67" i="22"/>
  <c r="VH224" i="22"/>
  <c r="ZX11" i="22"/>
  <c r="ZY208" i="22"/>
  <c r="VZ138" i="22"/>
  <c r="VH193" i="22"/>
  <c r="ZX251" i="22"/>
  <c r="VH192" i="22"/>
  <c r="VH293" i="22"/>
  <c r="ZX262" i="22"/>
  <c r="ZY104" i="22"/>
  <c r="VH311" i="22"/>
  <c r="ZX19" i="22"/>
  <c r="ZX7" i="22"/>
  <c r="ZX59" i="22"/>
  <c r="VH183" i="22"/>
  <c r="ZY42" i="22"/>
  <c r="ZX125" i="22"/>
  <c r="ZY177" i="22"/>
  <c r="VH316" i="22"/>
  <c r="VH309" i="22"/>
  <c r="ZY123" i="22"/>
  <c r="ZX45" i="22"/>
  <c r="ZX57" i="22"/>
  <c r="ZY36" i="22"/>
  <c r="ZX111" i="22"/>
  <c r="ZY101" i="22"/>
  <c r="ZX253" i="22"/>
  <c r="ZY53" i="22"/>
  <c r="ZX41" i="22"/>
  <c r="ZY124" i="22"/>
  <c r="ZY273" i="22"/>
  <c r="VZ283" i="22"/>
  <c r="ZX26" i="22"/>
  <c r="VH179" i="22"/>
  <c r="ZX95" i="22"/>
  <c r="VH236" i="22"/>
  <c r="VH321" i="22"/>
  <c r="ZX252" i="22"/>
  <c r="VZ281" i="22"/>
  <c r="ZX39" i="22"/>
  <c r="ZX270" i="22"/>
  <c r="VH232" i="22"/>
  <c r="ZX166" i="22"/>
  <c r="ZX254" i="22"/>
  <c r="ZX56" i="22"/>
  <c r="ZX92" i="22"/>
  <c r="ZX16" i="22"/>
  <c r="ZY265" i="22"/>
  <c r="ZX266" i="22"/>
  <c r="VH313" i="22"/>
  <c r="ZX112" i="22"/>
  <c r="VZ288" i="22"/>
  <c r="ZX156" i="22"/>
  <c r="ZX69" i="22"/>
  <c r="VZ287" i="22"/>
  <c r="ZX70" i="22"/>
  <c r="ZX20" i="22"/>
  <c r="ZX15" i="22"/>
  <c r="ZX18" i="22"/>
  <c r="VH225" i="22"/>
  <c r="ZX119" i="22"/>
  <c r="ZX66" i="22"/>
  <c r="ZX43" i="22"/>
  <c r="ZX158" i="22"/>
  <c r="VH184" i="22"/>
  <c r="ZY121" i="22"/>
  <c r="VH276" i="22" l="1"/>
  <c r="VH280" i="22"/>
  <c r="VH277" i="22"/>
  <c r="VH278" i="22"/>
  <c r="VH279" i="22"/>
  <c r="VH275" i="22"/>
  <c r="VH274" i="22"/>
  <c r="VH243" i="22"/>
  <c r="ZY89" i="22"/>
  <c r="ZZ97" i="22"/>
  <c r="ZY90" i="22"/>
  <c r="ZY165" i="22"/>
  <c r="ZY109" i="22"/>
  <c r="ZY257" i="22"/>
  <c r="ZY96" i="22"/>
  <c r="ZY113" i="22"/>
  <c r="ZZ124" i="22"/>
  <c r="VI184" i="22"/>
  <c r="ZY119" i="22"/>
  <c r="ZY20" i="22"/>
  <c r="ZY112" i="22"/>
  <c r="ZY254" i="22"/>
  <c r="VI236" i="22"/>
  <c r="ZZ123" i="22"/>
  <c r="ZY125" i="22"/>
  <c r="ZY59" i="22"/>
  <c r="VI311" i="22"/>
  <c r="VI192" i="22"/>
  <c r="ZZ67" i="22"/>
  <c r="ZY78" i="22"/>
  <c r="ZY49" i="22"/>
  <c r="WA128" i="22"/>
  <c r="VI198" i="22"/>
  <c r="ZY268" i="22"/>
  <c r="ZY44" i="22"/>
  <c r="ZY207" i="22"/>
  <c r="WA131" i="22"/>
  <c r="ZY149" i="22"/>
  <c r="ZY259" i="22"/>
  <c r="ZY23" i="22"/>
  <c r="WA216" i="22"/>
  <c r="VI191" i="22"/>
  <c r="WA133" i="22"/>
  <c r="ZY6" i="22"/>
  <c r="ZY162" i="22"/>
  <c r="ZY63" i="22"/>
  <c r="ZY250" i="22"/>
  <c r="ZY8" i="22"/>
  <c r="ZY271" i="22"/>
  <c r="VI300" i="22"/>
  <c r="ZY117" i="22"/>
  <c r="ZY158" i="22"/>
  <c r="ZZ36" i="22"/>
  <c r="VI309" i="22"/>
  <c r="ZZ104" i="22"/>
  <c r="ZY176" i="22"/>
  <c r="ZY54" i="22"/>
  <c r="VI180" i="22"/>
  <c r="VI240" i="22"/>
  <c r="ZY55" i="22"/>
  <c r="WA218" i="22"/>
  <c r="ZZ163" i="22"/>
  <c r="ZZ91" i="22"/>
  <c r="VI190" i="22"/>
  <c r="ZY99" i="22"/>
  <c r="ZZ210" i="22"/>
  <c r="ZY35" i="22"/>
  <c r="VI320" i="22"/>
  <c r="ZY160" i="22"/>
  <c r="ZY72" i="22"/>
  <c r="VI234" i="22"/>
  <c r="ZY147" i="22"/>
  <c r="ZY87" i="22"/>
  <c r="VI229" i="22"/>
  <c r="VI296" i="22"/>
  <c r="ZY77" i="22"/>
  <c r="ZY211" i="22"/>
  <c r="ZY61" i="22"/>
  <c r="ZZ100" i="22"/>
  <c r="ZZ269" i="22"/>
  <c r="ZY48" i="22"/>
  <c r="ZY238" i="22"/>
  <c r="ZY14" i="22"/>
  <c r="ZY242" i="22"/>
  <c r="ZY187" i="22"/>
  <c r="VI306" i="22"/>
  <c r="ZZ106" i="22"/>
  <c r="ZY212" i="22"/>
  <c r="WA285" i="22"/>
  <c r="VI194" i="22"/>
  <c r="ZY154" i="22"/>
  <c r="ZZ79" i="22"/>
  <c r="ZY249" i="22"/>
  <c r="ZY81" i="22"/>
  <c r="ZZ53" i="22"/>
  <c r="ZZ42" i="22"/>
  <c r="ZY251" i="22"/>
  <c r="VI322" i="22"/>
  <c r="VI219" i="22"/>
  <c r="ZY110" i="22"/>
  <c r="ZY76" i="22"/>
  <c r="WA129" i="22"/>
  <c r="WA137" i="22"/>
  <c r="ZY205" i="22"/>
  <c r="ZY168" i="22"/>
  <c r="ZY74" i="22"/>
  <c r="ZY203" i="22"/>
  <c r="WA286" i="22"/>
  <c r="ZZ88" i="22"/>
  <c r="ZY152" i="22"/>
  <c r="ZY94" i="22"/>
  <c r="ZY145" i="22"/>
  <c r="VI222" i="22"/>
  <c r="WA127" i="22"/>
  <c r="VI197" i="22"/>
  <c r="WA215" i="22"/>
  <c r="ZY28" i="22"/>
  <c r="VI225" i="22"/>
  <c r="ZY69" i="22"/>
  <c r="ZY16" i="22"/>
  <c r="ZY166" i="22"/>
  <c r="ZY95" i="22"/>
  <c r="ZY43" i="22"/>
  <c r="ZY156" i="22"/>
  <c r="ZY266" i="22"/>
  <c r="ZY92" i="22"/>
  <c r="VI232" i="22"/>
  <c r="ZY252" i="22"/>
  <c r="VI179" i="22"/>
  <c r="ZY253" i="22"/>
  <c r="VI316" i="22"/>
  <c r="VI183" i="22"/>
  <c r="ZY262" i="22"/>
  <c r="VI193" i="22"/>
  <c r="ZY11" i="22"/>
  <c r="WA132" i="22"/>
  <c r="ZY209" i="22"/>
  <c r="ZY12" i="22"/>
  <c r="ZY169" i="22"/>
  <c r="WA282" i="22"/>
  <c r="ZY65" i="22"/>
  <c r="VI185" i="22"/>
  <c r="ZZ68" i="22"/>
  <c r="ZY9" i="22"/>
  <c r="VI186" i="22"/>
  <c r="ZY244" i="22"/>
  <c r="ZY34" i="22"/>
  <c r="ZZ235" i="22"/>
  <c r="ZZ32" i="22"/>
  <c r="ZY255" i="22"/>
  <c r="ZY116" i="22"/>
  <c r="ZZ105" i="22"/>
  <c r="ZY60" i="22"/>
  <c r="ZY264" i="22"/>
  <c r="ZZ38" i="22"/>
  <c r="WA142" i="22"/>
  <c r="WA289" i="22"/>
  <c r="ZY46" i="22"/>
  <c r="ZY170" i="22"/>
  <c r="ZZ247" i="22"/>
  <c r="ZY29" i="22"/>
  <c r="VI297" i="22"/>
  <c r="ZY13" i="22"/>
  <c r="VI182" i="22"/>
  <c r="ZY122" i="22"/>
  <c r="ZY22" i="22"/>
  <c r="VI308" i="22"/>
  <c r="ZY148" i="22"/>
  <c r="VI220" i="22"/>
  <c r="VI195" i="22"/>
  <c r="ZY213" i="22"/>
  <c r="VI181" i="22"/>
  <c r="VI302" i="22"/>
  <c r="ZY58" i="22"/>
  <c r="WA290" i="22"/>
  <c r="VI200" i="22"/>
  <c r="WA144" i="22"/>
  <c r="ZZ121" i="22"/>
  <c r="ZY70" i="22"/>
  <c r="VI313" i="22"/>
  <c r="WA281" i="22"/>
  <c r="WA283" i="22"/>
  <c r="ZY18" i="22"/>
  <c r="ZZ273" i="22"/>
  <c r="ZY57" i="22"/>
  <c r="ZY7" i="22"/>
  <c r="ZZ83" i="22"/>
  <c r="VI295" i="22"/>
  <c r="ZY260" i="22"/>
  <c r="ZY107" i="22"/>
  <c r="ZY206" i="22"/>
  <c r="ZY102" i="22"/>
  <c r="VI221" i="22"/>
  <c r="ZY84" i="22"/>
  <c r="ZY25" i="22"/>
  <c r="ZY151" i="22"/>
  <c r="WA135" i="22"/>
  <c r="ZY126" i="22"/>
  <c r="WA141" i="22"/>
  <c r="ZY21" i="22"/>
  <c r="VI315" i="22"/>
  <c r="ZY47" i="22"/>
  <c r="VI189" i="22"/>
  <c r="VI305" i="22"/>
  <c r="ZY71" i="22"/>
  <c r="WA288" i="22"/>
  <c r="ZZ101" i="22"/>
  <c r="ZY45" i="22"/>
  <c r="ZY19" i="22"/>
  <c r="VI293" i="22"/>
  <c r="WA138" i="22"/>
  <c r="VI224" i="22"/>
  <c r="ZY17" i="22"/>
  <c r="ZY202" i="22"/>
  <c r="WA140" i="22"/>
  <c r="ZZ80" i="22"/>
  <c r="VI228" i="22"/>
  <c r="VI299" i="22"/>
  <c r="ZY103" i="22"/>
  <c r="ZY75" i="22"/>
  <c r="ZY167" i="22"/>
  <c r="VI233" i="22"/>
  <c r="VI231" i="22"/>
  <c r="VI312" i="22"/>
  <c r="ZY258" i="22"/>
  <c r="ZY30" i="22"/>
  <c r="VI173" i="22"/>
  <c r="VJ298" i="22"/>
  <c r="ZY118" i="22"/>
  <c r="VI317" i="22"/>
  <c r="AAA73" i="22"/>
  <c r="VI196" i="22"/>
  <c r="ZY245" i="22"/>
  <c r="ZY24" i="22"/>
  <c r="VI294" i="22"/>
  <c r="VI199" i="22"/>
  <c r="WA217" i="22"/>
  <c r="VI310" i="22"/>
  <c r="VI174" i="22"/>
  <c r="WA130" i="22"/>
  <c r="ZY86" i="22"/>
  <c r="ZY108" i="22"/>
  <c r="WA136" i="22"/>
  <c r="ZZ161" i="22"/>
  <c r="ZY237" i="22"/>
  <c r="WA134" i="22"/>
  <c r="ZY248" i="22"/>
  <c r="ZZ319" i="22"/>
  <c r="ZY267" i="22"/>
  <c r="VI175" i="22"/>
  <c r="ZZ241" i="22"/>
  <c r="WA139" i="22"/>
  <c r="VI314" i="22"/>
  <c r="VI230" i="22"/>
  <c r="ZZ50" i="22"/>
  <c r="ZY15" i="22"/>
  <c r="VI321" i="22"/>
  <c r="ZZ177" i="22"/>
  <c r="ZZ204" i="22"/>
  <c r="ZY263" i="22"/>
  <c r="ZZ201" i="22"/>
  <c r="ZZ261" i="22"/>
  <c r="ZY214" i="22"/>
  <c r="ZY10" i="22"/>
  <c r="ZY188" i="22"/>
  <c r="VI172" i="22"/>
  <c r="WA143" i="22"/>
  <c r="ZY27" i="22"/>
  <c r="ZY272" i="22"/>
  <c r="ZY171" i="22"/>
  <c r="ZY153" i="22"/>
  <c r="ZY40" i="22"/>
  <c r="ZY5" i="22"/>
  <c r="ZY66" i="22"/>
  <c r="WA287" i="22"/>
  <c r="ZY56" i="22"/>
  <c r="ZY270" i="22"/>
  <c r="ZY26" i="22"/>
  <c r="ZZ265" i="22"/>
  <c r="ZY39" i="22"/>
  <c r="ZY41" i="22"/>
  <c r="ZY111" i="22"/>
  <c r="ZZ208" i="22"/>
  <c r="ZZ146" i="22"/>
  <c r="VI303" i="22"/>
  <c r="ZY33" i="22"/>
  <c r="VI307" i="22"/>
  <c r="WA291" i="22"/>
  <c r="ZY159" i="22"/>
  <c r="ZY155" i="22"/>
  <c r="AAA82" i="22"/>
  <c r="VI304" i="22"/>
  <c r="ZY85" i="22"/>
  <c r="ZY256" i="22"/>
  <c r="ZY31" i="22"/>
  <c r="ZY246" i="22"/>
  <c r="ZY51" i="22"/>
  <c r="VI178" i="22"/>
  <c r="ZY150" i="22"/>
  <c r="WA292" i="22"/>
  <c r="VI223" i="22"/>
  <c r="WA284" i="22"/>
  <c r="ZY164" i="22"/>
  <c r="ZY62" i="22"/>
  <c r="VI227" i="22"/>
  <c r="VI226" i="22"/>
  <c r="ZY93" i="22"/>
  <c r="VI301" i="22"/>
  <c r="ZY64" i="22"/>
  <c r="ZY98" i="22"/>
  <c r="ZY157" i="22"/>
  <c r="ZY37" i="22"/>
  <c r="ZZ120" i="22"/>
  <c r="ZY115" i="22"/>
  <c r="ZY114" i="22"/>
  <c r="ZY52" i="22"/>
  <c r="VI239" i="22"/>
  <c r="VI278" i="22" l="1"/>
  <c r="VI274" i="22"/>
  <c r="VI277" i="22"/>
  <c r="VI275" i="22"/>
  <c r="VI280" i="22"/>
  <c r="VI279" i="22"/>
  <c r="VI276" i="22"/>
  <c r="VI243" i="22"/>
  <c r="ZZ89" i="22"/>
  <c r="ZZ90" i="22"/>
  <c r="AAA97" i="22"/>
  <c r="ZZ165" i="22"/>
  <c r="ZZ109" i="22"/>
  <c r="ZZ113" i="22"/>
  <c r="ZZ96" i="22"/>
  <c r="ZZ257" i="22"/>
  <c r="WB292" i="22"/>
  <c r="ZZ66" i="22"/>
  <c r="WB134" i="22"/>
  <c r="ZZ103" i="22"/>
  <c r="VJ226" i="22"/>
  <c r="ZZ5" i="22"/>
  <c r="VJ172" i="22"/>
  <c r="AAA261" i="22"/>
  <c r="AAA204" i="22"/>
  <c r="VJ314" i="22"/>
  <c r="ZZ237" i="22"/>
  <c r="VJ310" i="22"/>
  <c r="VJ196" i="22"/>
  <c r="VK298" i="22"/>
  <c r="WB140" i="22"/>
  <c r="ZZ45" i="22"/>
  <c r="ZZ21" i="22"/>
  <c r="VJ221" i="22"/>
  <c r="ZZ57" i="22"/>
  <c r="VJ302" i="22"/>
  <c r="ZZ122" i="22"/>
  <c r="ZZ46" i="22"/>
  <c r="ZZ255" i="22"/>
  <c r="ZZ9" i="22"/>
  <c r="ZZ12" i="22"/>
  <c r="ZZ253" i="22"/>
  <c r="ZZ92" i="22"/>
  <c r="ZZ69" i="22"/>
  <c r="ZZ94" i="22"/>
  <c r="WB129" i="22"/>
  <c r="ZZ93" i="22"/>
  <c r="ZZ41" i="22"/>
  <c r="VJ175" i="22"/>
  <c r="ZZ30" i="22"/>
  <c r="ZZ98" i="22"/>
  <c r="ZZ246" i="22"/>
  <c r="ZZ37" i="22"/>
  <c r="VJ227" i="22"/>
  <c r="VJ178" i="22"/>
  <c r="ZZ155" i="22"/>
  <c r="ZZ39" i="22"/>
  <c r="ZZ40" i="22"/>
  <c r="ZZ188" i="22"/>
  <c r="AAA201" i="22"/>
  <c r="AAA177" i="22"/>
  <c r="AAA50" i="22"/>
  <c r="AAA319" i="22"/>
  <c r="WB217" i="22"/>
  <c r="AAB73" i="22"/>
  <c r="ZZ167" i="22"/>
  <c r="VJ293" i="22"/>
  <c r="WB141" i="22"/>
  <c r="VJ295" i="22"/>
  <c r="AAA273" i="22"/>
  <c r="VJ181" i="22"/>
  <c r="VJ182" i="22"/>
  <c r="WB289" i="22"/>
  <c r="ZZ209" i="22"/>
  <c r="VJ179" i="22"/>
  <c r="VJ225" i="22"/>
  <c r="ZZ152" i="22"/>
  <c r="ZZ168" i="22"/>
  <c r="ZZ81" i="22"/>
  <c r="VJ306" i="22"/>
  <c r="ZZ48" i="22"/>
  <c r="ZZ211" i="22"/>
  <c r="ZZ160" i="22"/>
  <c r="ZZ99" i="22"/>
  <c r="VJ240" i="22"/>
  <c r="ZZ158" i="22"/>
  <c r="ZZ271" i="22"/>
  <c r="ZZ162" i="22"/>
  <c r="WB216" i="22"/>
  <c r="ZZ149" i="22"/>
  <c r="ZZ44" i="22"/>
  <c r="ZZ49" i="22"/>
  <c r="VJ311" i="22"/>
  <c r="VJ236" i="22"/>
  <c r="ZZ20" i="22"/>
  <c r="ZZ157" i="22"/>
  <c r="ZZ85" i="22"/>
  <c r="ZZ26" i="22"/>
  <c r="VJ230" i="22"/>
  <c r="ZZ118" i="22"/>
  <c r="ZZ52" i="22"/>
  <c r="WB284" i="22"/>
  <c r="VJ304" i="22"/>
  <c r="ZZ114" i="22"/>
  <c r="ZZ64" i="22"/>
  <c r="VJ223" i="22"/>
  <c r="ZZ31" i="22"/>
  <c r="AAB82" i="22"/>
  <c r="AAA208" i="22"/>
  <c r="ZZ56" i="22"/>
  <c r="WB139" i="22"/>
  <c r="AAA161" i="22"/>
  <c r="VJ312" i="22"/>
  <c r="ZZ202" i="22"/>
  <c r="AAA101" i="22"/>
  <c r="VJ189" i="22"/>
  <c r="ZZ151" i="22"/>
  <c r="ZZ102" i="22"/>
  <c r="VJ313" i="22"/>
  <c r="VJ200" i="22"/>
  <c r="ZZ148" i="22"/>
  <c r="ZZ60" i="22"/>
  <c r="AAA32" i="22"/>
  <c r="ZZ262" i="22"/>
  <c r="ZZ266" i="22"/>
  <c r="ZZ95" i="22"/>
  <c r="WB127" i="22"/>
  <c r="ZZ76" i="22"/>
  <c r="ZZ251" i="22"/>
  <c r="VJ194" i="22"/>
  <c r="ZZ238" i="22"/>
  <c r="ZZ87" i="22"/>
  <c r="WB291" i="22"/>
  <c r="ZZ171" i="22"/>
  <c r="ZZ245" i="22"/>
  <c r="ZZ62" i="22"/>
  <c r="ZZ51" i="22"/>
  <c r="ZZ33" i="22"/>
  <c r="WB287" i="22"/>
  <c r="ZZ27" i="22"/>
  <c r="ZZ263" i="22"/>
  <c r="WB136" i="22"/>
  <c r="VJ199" i="22"/>
  <c r="VJ317" i="22"/>
  <c r="VJ231" i="22"/>
  <c r="VJ228" i="22"/>
  <c r="ZZ19" i="22"/>
  <c r="ZZ47" i="22"/>
  <c r="ZZ25" i="22"/>
  <c r="ZZ18" i="22"/>
  <c r="WB290" i="22"/>
  <c r="VJ308" i="22"/>
  <c r="WB142" i="22"/>
  <c r="AAA105" i="22"/>
  <c r="AAA235" i="22"/>
  <c r="WB282" i="22"/>
  <c r="VJ183" i="22"/>
  <c r="ZZ156" i="22"/>
  <c r="ZZ28" i="22"/>
  <c r="ZZ203" i="22"/>
  <c r="ZZ110" i="22"/>
  <c r="ZZ249" i="22"/>
  <c r="ZZ187" i="22"/>
  <c r="ZZ77" i="22"/>
  <c r="ZZ147" i="22"/>
  <c r="VJ190" i="22"/>
  <c r="WB218" i="22"/>
  <c r="VJ180" i="22"/>
  <c r="AAA104" i="22"/>
  <c r="ZZ117" i="22"/>
  <c r="ZZ8" i="22"/>
  <c r="ZZ6" i="22"/>
  <c r="ZZ268" i="22"/>
  <c r="ZZ78" i="22"/>
  <c r="ZZ59" i="22"/>
  <c r="ZZ254" i="22"/>
  <c r="ZZ119" i="22"/>
  <c r="ZZ164" i="22"/>
  <c r="WB143" i="22"/>
  <c r="VJ294" i="22"/>
  <c r="ZZ115" i="22"/>
  <c r="VJ301" i="22"/>
  <c r="ZZ256" i="22"/>
  <c r="ZZ159" i="22"/>
  <c r="ZZ111" i="22"/>
  <c r="AAA265" i="22"/>
  <c r="ZZ153" i="22"/>
  <c r="ZZ10" i="22"/>
  <c r="VJ321" i="22"/>
  <c r="AAA241" i="22"/>
  <c r="ZZ248" i="22"/>
  <c r="WB130" i="22"/>
  <c r="VJ173" i="22"/>
  <c r="ZZ75" i="22"/>
  <c r="ZZ17" i="22"/>
  <c r="WB288" i="22"/>
  <c r="ZZ126" i="22"/>
  <c r="ZZ206" i="22"/>
  <c r="AAA83" i="22"/>
  <c r="ZZ70" i="22"/>
  <c r="ZZ213" i="22"/>
  <c r="ZZ13" i="22"/>
  <c r="AAA247" i="22"/>
  <c r="AAA68" i="22"/>
  <c r="WB132" i="22"/>
  <c r="ZZ252" i="22"/>
  <c r="ZZ166" i="22"/>
  <c r="VJ222" i="22"/>
  <c r="AAA88" i="22"/>
  <c r="ZZ205" i="22"/>
  <c r="WB285" i="22"/>
  <c r="AAA269" i="22"/>
  <c r="VJ320" i="22"/>
  <c r="ZZ214" i="22"/>
  <c r="ZZ108" i="22"/>
  <c r="VJ233" i="22"/>
  <c r="AAA80" i="22"/>
  <c r="ZZ71" i="22"/>
  <c r="VJ315" i="22"/>
  <c r="ZZ84" i="22"/>
  <c r="ZZ107" i="22"/>
  <c r="ZZ7" i="22"/>
  <c r="WB283" i="22"/>
  <c r="AAA121" i="22"/>
  <c r="ZZ58" i="22"/>
  <c r="VJ195" i="22"/>
  <c r="ZZ22" i="22"/>
  <c r="VJ297" i="22"/>
  <c r="ZZ170" i="22"/>
  <c r="AAA38" i="22"/>
  <c r="ZZ116" i="22"/>
  <c r="ZZ34" i="22"/>
  <c r="VJ186" i="22"/>
  <c r="VJ185" i="22"/>
  <c r="ZZ169" i="22"/>
  <c r="ZZ11" i="22"/>
  <c r="VJ316" i="22"/>
  <c r="VJ232" i="22"/>
  <c r="ZZ16" i="22"/>
  <c r="WB215" i="22"/>
  <c r="ZZ145" i="22"/>
  <c r="WB286" i="22"/>
  <c r="WB137" i="22"/>
  <c r="VJ219" i="22"/>
  <c r="AAA42" i="22"/>
  <c r="AAA79" i="22"/>
  <c r="ZZ212" i="22"/>
  <c r="ZZ242" i="22"/>
  <c r="VJ296" i="22"/>
  <c r="VJ234" i="22"/>
  <c r="ZZ35" i="22"/>
  <c r="AAA91" i="22"/>
  <c r="ZZ54" i="22"/>
  <c r="VJ309" i="22"/>
  <c r="ZZ250" i="22"/>
  <c r="WB133" i="22"/>
  <c r="ZZ23" i="22"/>
  <c r="WB131" i="22"/>
  <c r="VJ198" i="22"/>
  <c r="AAA67" i="22"/>
  <c r="ZZ125" i="22"/>
  <c r="ZZ112" i="22"/>
  <c r="VJ184" i="22"/>
  <c r="AAA100" i="22"/>
  <c r="VJ239" i="22"/>
  <c r="VJ303" i="22"/>
  <c r="VJ174" i="22"/>
  <c r="VJ224" i="22"/>
  <c r="AAA120" i="22"/>
  <c r="ZZ150" i="22"/>
  <c r="VJ307" i="22"/>
  <c r="AAA146" i="22"/>
  <c r="ZZ270" i="22"/>
  <c r="ZZ272" i="22"/>
  <c r="ZZ15" i="22"/>
  <c r="ZZ267" i="22"/>
  <c r="ZZ86" i="22"/>
  <c r="ZZ24" i="22"/>
  <c r="ZZ258" i="22"/>
  <c r="VJ299" i="22"/>
  <c r="WB138" i="22"/>
  <c r="VJ305" i="22"/>
  <c r="WB135" i="22"/>
  <c r="ZZ260" i="22"/>
  <c r="WB281" i="22"/>
  <c r="WB144" i="22"/>
  <c r="VJ220" i="22"/>
  <c r="ZZ29" i="22"/>
  <c r="ZZ264" i="22"/>
  <c r="ZZ244" i="22"/>
  <c r="ZZ65" i="22"/>
  <c r="VJ193" i="22"/>
  <c r="ZZ43" i="22"/>
  <c r="VJ197" i="22"/>
  <c r="ZZ74" i="22"/>
  <c r="VJ322" i="22"/>
  <c r="AAA53" i="22"/>
  <c r="ZZ154" i="22"/>
  <c r="AAA106" i="22"/>
  <c r="ZZ14" i="22"/>
  <c r="ZZ61" i="22"/>
  <c r="VJ229" i="22"/>
  <c r="ZZ72" i="22"/>
  <c r="AAA210" i="22"/>
  <c r="AAA163" i="22"/>
  <c r="ZZ55" i="22"/>
  <c r="ZZ176" i="22"/>
  <c r="AAA36" i="22"/>
  <c r="VJ300" i="22"/>
  <c r="ZZ63" i="22"/>
  <c r="VJ191" i="22"/>
  <c r="ZZ259" i="22"/>
  <c r="ZZ207" i="22"/>
  <c r="WB128" i="22"/>
  <c r="VJ192" i="22"/>
  <c r="AAA123" i="22"/>
  <c r="AAA124" i="22"/>
  <c r="VJ275" i="22" l="1"/>
  <c r="VJ276" i="22"/>
  <c r="VJ277" i="22"/>
  <c r="VJ279" i="22"/>
  <c r="VJ274" i="22"/>
  <c r="VJ280" i="22"/>
  <c r="VJ278" i="22"/>
  <c r="VJ243" i="22"/>
  <c r="AAA89" i="22"/>
  <c r="AAB97" i="22"/>
  <c r="AAA90" i="22"/>
  <c r="AAA165" i="22"/>
  <c r="AAA109" i="22"/>
  <c r="AAA257" i="22"/>
  <c r="AAA96" i="22"/>
  <c r="AAA113" i="22"/>
  <c r="AAB36" i="22"/>
  <c r="AAB53" i="22"/>
  <c r="AAA244" i="22"/>
  <c r="AAA24" i="22"/>
  <c r="AAA150" i="22"/>
  <c r="VK184" i="22"/>
  <c r="AAA250" i="22"/>
  <c r="AAB79" i="22"/>
  <c r="AAA16" i="22"/>
  <c r="AAA11" i="22"/>
  <c r="AAA34" i="22"/>
  <c r="VK297" i="22"/>
  <c r="AAB121" i="22"/>
  <c r="AAA84" i="22"/>
  <c r="AAA214" i="22"/>
  <c r="AAB88" i="22"/>
  <c r="WC132" i="22"/>
  <c r="AAA13" i="22"/>
  <c r="AAA206" i="22"/>
  <c r="AAA75" i="22"/>
  <c r="AAA248" i="22"/>
  <c r="AAA153" i="22"/>
  <c r="AAA256" i="22"/>
  <c r="VK294" i="22"/>
  <c r="AAA119" i="22"/>
  <c r="AAA268" i="22"/>
  <c r="AAA8" i="22"/>
  <c r="WC218" i="22"/>
  <c r="AAA187" i="22"/>
  <c r="AAA28" i="22"/>
  <c r="AAB235" i="22"/>
  <c r="WC290" i="22"/>
  <c r="AAA19" i="22"/>
  <c r="VK199" i="22"/>
  <c r="AAA27" i="22"/>
  <c r="AAA51" i="22"/>
  <c r="AAA87" i="22"/>
  <c r="AAA76" i="22"/>
  <c r="AAA266" i="22"/>
  <c r="AAB32" i="22"/>
  <c r="VK200" i="22"/>
  <c r="VK189" i="22"/>
  <c r="VK312" i="22"/>
  <c r="AAB161" i="22"/>
  <c r="AAB208" i="22"/>
  <c r="VK223" i="22"/>
  <c r="WC284" i="22"/>
  <c r="AAA26" i="22"/>
  <c r="VK236" i="22"/>
  <c r="AAA149" i="22"/>
  <c r="AAA158" i="22"/>
  <c r="VK306" i="22"/>
  <c r="VK225" i="22"/>
  <c r="WC289" i="22"/>
  <c r="VK295" i="22"/>
  <c r="AAC73" i="22"/>
  <c r="AAB177" i="22"/>
  <c r="AAA39" i="22"/>
  <c r="AAA37" i="22"/>
  <c r="VK175" i="22"/>
  <c r="AAA94" i="22"/>
  <c r="AAA12" i="22"/>
  <c r="AAA122" i="22"/>
  <c r="AAA21" i="22"/>
  <c r="VL298" i="22"/>
  <c r="VK314" i="22"/>
  <c r="AAA5" i="22"/>
  <c r="AAA103" i="22"/>
  <c r="AAB123" i="22"/>
  <c r="AAA259" i="22"/>
  <c r="AAB210" i="22"/>
  <c r="VK197" i="22"/>
  <c r="WC144" i="22"/>
  <c r="VK305" i="22"/>
  <c r="AAA272" i="22"/>
  <c r="VK198" i="22"/>
  <c r="VK296" i="22"/>
  <c r="VK191" i="22"/>
  <c r="AAA14" i="22"/>
  <c r="AAA43" i="22"/>
  <c r="WC138" i="22"/>
  <c r="AAA86" i="22"/>
  <c r="AAA270" i="22"/>
  <c r="VK303" i="22"/>
  <c r="WC131" i="22"/>
  <c r="AAB42" i="22"/>
  <c r="WC286" i="22"/>
  <c r="AAA169" i="22"/>
  <c r="AAA116" i="22"/>
  <c r="AAA22" i="22"/>
  <c r="WC283" i="22"/>
  <c r="AAB80" i="22"/>
  <c r="WC285" i="22"/>
  <c r="VK222" i="22"/>
  <c r="AAB68" i="22"/>
  <c r="AAA213" i="22"/>
  <c r="AAA126" i="22"/>
  <c r="VK173" i="22"/>
  <c r="AAB241" i="22"/>
  <c r="AAB265" i="22"/>
  <c r="WC143" i="22"/>
  <c r="AAA254" i="22"/>
  <c r="AAA117" i="22"/>
  <c r="VK190" i="22"/>
  <c r="AAA249" i="22"/>
  <c r="AAA156" i="22"/>
  <c r="AAB105" i="22"/>
  <c r="AAA18" i="22"/>
  <c r="VK228" i="22"/>
  <c r="WC136" i="22"/>
  <c r="WC287" i="22"/>
  <c r="AAA62" i="22"/>
  <c r="AAA171" i="22"/>
  <c r="AAA238" i="22"/>
  <c r="AAA262" i="22"/>
  <c r="AAA60" i="22"/>
  <c r="VK313" i="22"/>
  <c r="AAB101" i="22"/>
  <c r="WC139" i="22"/>
  <c r="AAA64" i="22"/>
  <c r="AAA52" i="22"/>
  <c r="AAA85" i="22"/>
  <c r="VK311" i="22"/>
  <c r="WC216" i="22"/>
  <c r="AAA160" i="22"/>
  <c r="AAA81" i="22"/>
  <c r="VK179" i="22"/>
  <c r="VK182" i="22"/>
  <c r="WC141" i="22"/>
  <c r="WC217" i="22"/>
  <c r="AAB201" i="22"/>
  <c r="AAA155" i="22"/>
  <c r="AAA246" i="22"/>
  <c r="AAA41" i="22"/>
  <c r="AAA69" i="22"/>
  <c r="AAA9" i="22"/>
  <c r="VK302" i="22"/>
  <c r="AAA45" i="22"/>
  <c r="VK196" i="22"/>
  <c r="AAB204" i="22"/>
  <c r="WC134" i="22"/>
  <c r="AAA72" i="22"/>
  <c r="AAA264" i="22"/>
  <c r="AAB91" i="22"/>
  <c r="AAA99" i="22"/>
  <c r="AAB120" i="22"/>
  <c r="AAA112" i="22"/>
  <c r="AAB106" i="22"/>
  <c r="VK193" i="22"/>
  <c r="AAA29" i="22"/>
  <c r="AAA260" i="22"/>
  <c r="VK299" i="22"/>
  <c r="AAA267" i="22"/>
  <c r="VK224" i="22"/>
  <c r="AAA125" i="22"/>
  <c r="AAA35" i="22"/>
  <c r="VK219" i="22"/>
  <c r="VK232" i="22"/>
  <c r="AAB38" i="22"/>
  <c r="VK195" i="22"/>
  <c r="AAA7" i="22"/>
  <c r="VK315" i="22"/>
  <c r="VK233" i="22"/>
  <c r="VK320" i="22"/>
  <c r="AAA166" i="22"/>
  <c r="AAA70" i="22"/>
  <c r="WC288" i="22"/>
  <c r="VK321" i="22"/>
  <c r="AAA111" i="22"/>
  <c r="VK301" i="22"/>
  <c r="AAA59" i="22"/>
  <c r="AAB104" i="22"/>
  <c r="AAA147" i="22"/>
  <c r="AAA110" i="22"/>
  <c r="VK183" i="22"/>
  <c r="WC142" i="22"/>
  <c r="AAA25" i="22"/>
  <c r="VK231" i="22"/>
  <c r="AAA33" i="22"/>
  <c r="WC291" i="22"/>
  <c r="VK194" i="22"/>
  <c r="WC127" i="22"/>
  <c r="AAA102" i="22"/>
  <c r="AAA202" i="22"/>
  <c r="AAC82" i="22"/>
  <c r="AAA114" i="22"/>
  <c r="AAA118" i="22"/>
  <c r="AAA157" i="22"/>
  <c r="AAA49" i="22"/>
  <c r="AAA162" i="22"/>
  <c r="VK240" i="22"/>
  <c r="AAA211" i="22"/>
  <c r="AAA168" i="22"/>
  <c r="AAA209" i="22"/>
  <c r="VK181" i="22"/>
  <c r="VK293" i="22"/>
  <c r="AAB319" i="22"/>
  <c r="AAA188" i="22"/>
  <c r="VK178" i="22"/>
  <c r="AAA98" i="22"/>
  <c r="AAA93" i="22"/>
  <c r="AAA92" i="22"/>
  <c r="AAA255" i="22"/>
  <c r="AAA57" i="22"/>
  <c r="WC140" i="22"/>
  <c r="VK310" i="22"/>
  <c r="AAB261" i="22"/>
  <c r="AAA66" i="22"/>
  <c r="VK192" i="22"/>
  <c r="AAA176" i="22"/>
  <c r="VK322" i="22"/>
  <c r="WC281" i="22"/>
  <c r="AAB124" i="22"/>
  <c r="WC128" i="22"/>
  <c r="AAA63" i="22"/>
  <c r="AAA55" i="22"/>
  <c r="VK229" i="22"/>
  <c r="AAA74" i="22"/>
  <c r="AAB146" i="22"/>
  <c r="VK239" i="22"/>
  <c r="AAA23" i="22"/>
  <c r="VK309" i="22"/>
  <c r="AAA242" i="22"/>
  <c r="AAA145" i="22"/>
  <c r="VK185" i="22"/>
  <c r="AAA207" i="22"/>
  <c r="VK300" i="22"/>
  <c r="AAB163" i="22"/>
  <c r="AAA61" i="22"/>
  <c r="AAA154" i="22"/>
  <c r="AAA65" i="22"/>
  <c r="VK220" i="22"/>
  <c r="WC135" i="22"/>
  <c r="AAA258" i="22"/>
  <c r="AAA15" i="22"/>
  <c r="VK307" i="22"/>
  <c r="VK174" i="22"/>
  <c r="AAB100" i="22"/>
  <c r="AAB67" i="22"/>
  <c r="WC133" i="22"/>
  <c r="AAA54" i="22"/>
  <c r="VK234" i="22"/>
  <c r="AAA212" i="22"/>
  <c r="WC137" i="22"/>
  <c r="WC215" i="22"/>
  <c r="VK316" i="22"/>
  <c r="VK186" i="22"/>
  <c r="AAA170" i="22"/>
  <c r="AAA58" i="22"/>
  <c r="AAA107" i="22"/>
  <c r="AAA71" i="22"/>
  <c r="AAA108" i="22"/>
  <c r="AAB269" i="22"/>
  <c r="AAA205" i="22"/>
  <c r="AAA252" i="22"/>
  <c r="AAB247" i="22"/>
  <c r="AAB83" i="22"/>
  <c r="AAA17" i="22"/>
  <c r="WC130" i="22"/>
  <c r="AAA10" i="22"/>
  <c r="AAA159" i="22"/>
  <c r="AAA115" i="22"/>
  <c r="AAA164" i="22"/>
  <c r="AAA78" i="22"/>
  <c r="AAA6" i="22"/>
  <c r="VK180" i="22"/>
  <c r="AAA77" i="22"/>
  <c r="AAA203" i="22"/>
  <c r="WC282" i="22"/>
  <c r="VK308" i="22"/>
  <c r="AAA47" i="22"/>
  <c r="VK317" i="22"/>
  <c r="AAA263" i="22"/>
  <c r="AAA245" i="22"/>
  <c r="AAA251" i="22"/>
  <c r="AAA95" i="22"/>
  <c r="AAA148" i="22"/>
  <c r="AAA151" i="22"/>
  <c r="AAA56" i="22"/>
  <c r="AAA31" i="22"/>
  <c r="VK304" i="22"/>
  <c r="VK230" i="22"/>
  <c r="AAA20" i="22"/>
  <c r="AAA44" i="22"/>
  <c r="AAA271" i="22"/>
  <c r="AAA48" i="22"/>
  <c r="AAA152" i="22"/>
  <c r="AAB273" i="22"/>
  <c r="AAA167" i="22"/>
  <c r="AAB50" i="22"/>
  <c r="AAA40" i="22"/>
  <c r="VK227" i="22"/>
  <c r="AAA30" i="22"/>
  <c r="WC129" i="22"/>
  <c r="AAA253" i="22"/>
  <c r="AAA46" i="22"/>
  <c r="VK221" i="22"/>
  <c r="AAA237" i="22"/>
  <c r="VK172" i="22"/>
  <c r="VK226" i="22"/>
  <c r="WC292" i="22"/>
  <c r="VK279" i="22" l="1"/>
  <c r="VK278" i="22"/>
  <c r="VK277" i="22"/>
  <c r="VK280" i="22"/>
  <c r="VK276" i="22"/>
  <c r="VK274" i="22"/>
  <c r="VK275" i="22"/>
  <c r="VK243" i="22"/>
  <c r="AAB89" i="22"/>
  <c r="AAB90" i="22"/>
  <c r="AAC97" i="22"/>
  <c r="AAB165" i="22"/>
  <c r="AAB109" i="22"/>
  <c r="AAB113" i="22"/>
  <c r="AAB96" i="22"/>
  <c r="AAB257" i="22"/>
  <c r="VL226" i="22"/>
  <c r="AAB30" i="22"/>
  <c r="AAB48" i="22"/>
  <c r="AAB20" i="22"/>
  <c r="AAB148" i="22"/>
  <c r="AAB203" i="22"/>
  <c r="AAB10" i="22"/>
  <c r="AAC247" i="22"/>
  <c r="AAB170" i="22"/>
  <c r="WD133" i="22"/>
  <c r="VL220" i="22"/>
  <c r="AAB74" i="22"/>
  <c r="AAB176" i="22"/>
  <c r="AAC261" i="22"/>
  <c r="VL178" i="22"/>
  <c r="VL240" i="22"/>
  <c r="AAB71" i="22"/>
  <c r="AAB162" i="22"/>
  <c r="AAB19" i="22"/>
  <c r="AAB187" i="22"/>
  <c r="AAB119" i="22"/>
  <c r="AAB248" i="22"/>
  <c r="WD132" i="22"/>
  <c r="AAB34" i="22"/>
  <c r="AAC79" i="22"/>
  <c r="AAB24" i="22"/>
  <c r="VL230" i="22"/>
  <c r="WD130" i="22"/>
  <c r="AAB65" i="22"/>
  <c r="VL310" i="22"/>
  <c r="AAB202" i="22"/>
  <c r="WD288" i="22"/>
  <c r="VL219" i="22"/>
  <c r="AAB72" i="22"/>
  <c r="AAB69" i="22"/>
  <c r="AAC201" i="22"/>
  <c r="VL179" i="22"/>
  <c r="WD216" i="22"/>
  <c r="AAB64" i="22"/>
  <c r="AAC101" i="22"/>
  <c r="WD287" i="22"/>
  <c r="AAC105" i="22"/>
  <c r="AAB117" i="22"/>
  <c r="AAB126" i="22"/>
  <c r="WD285" i="22"/>
  <c r="WD283" i="22"/>
  <c r="WD131" i="22"/>
  <c r="WD138" i="22"/>
  <c r="VL296" i="22"/>
  <c r="AAB272" i="22"/>
  <c r="AAB103" i="22"/>
  <c r="AAB21" i="22"/>
  <c r="VL175" i="22"/>
  <c r="AAD73" i="22"/>
  <c r="VL306" i="22"/>
  <c r="AAB26" i="22"/>
  <c r="AAC161" i="22"/>
  <c r="AAC32" i="22"/>
  <c r="AAB46" i="22"/>
  <c r="AAC273" i="22"/>
  <c r="AAB47" i="22"/>
  <c r="VL186" i="22"/>
  <c r="AAC67" i="22"/>
  <c r="VL229" i="22"/>
  <c r="AAC124" i="22"/>
  <c r="AAB209" i="22"/>
  <c r="WD142" i="22"/>
  <c r="AAC104" i="22"/>
  <c r="AAB99" i="22"/>
  <c r="AAB40" i="22"/>
  <c r="AAB95" i="22"/>
  <c r="VL180" i="22"/>
  <c r="AAB205" i="22"/>
  <c r="VL316" i="22"/>
  <c r="AAC100" i="22"/>
  <c r="AAB258" i="22"/>
  <c r="VL300" i="22"/>
  <c r="VL239" i="22"/>
  <c r="WD281" i="22"/>
  <c r="WD140" i="22"/>
  <c r="AAB168" i="22"/>
  <c r="AAD82" i="22"/>
  <c r="AAB102" i="22"/>
  <c r="AAB70" i="22"/>
  <c r="VL320" i="22"/>
  <c r="AAB35" i="22"/>
  <c r="AAB45" i="22"/>
  <c r="WD217" i="22"/>
  <c r="AAB81" i="22"/>
  <c r="AAB238" i="22"/>
  <c r="AAB156" i="22"/>
  <c r="AAC265" i="22"/>
  <c r="AAB266" i="22"/>
  <c r="AAB51" i="22"/>
  <c r="WD290" i="22"/>
  <c r="WD218" i="22"/>
  <c r="VL294" i="22"/>
  <c r="AAB75" i="22"/>
  <c r="AAC88" i="22"/>
  <c r="AAB84" i="22"/>
  <c r="AAB11" i="22"/>
  <c r="AAB250" i="22"/>
  <c r="AAB244" i="22"/>
  <c r="VL172" i="22"/>
  <c r="AAB245" i="22"/>
  <c r="AAB252" i="22"/>
  <c r="VL185" i="22"/>
  <c r="AAB92" i="22"/>
  <c r="WD127" i="22"/>
  <c r="AAB267" i="22"/>
  <c r="AAB237" i="22"/>
  <c r="AAB271" i="22"/>
  <c r="AAB17" i="22"/>
  <c r="VL234" i="22"/>
  <c r="AAB145" i="22"/>
  <c r="AAB55" i="22"/>
  <c r="AAB66" i="22"/>
  <c r="AAB93" i="22"/>
  <c r="AAC319" i="22"/>
  <c r="AAB49" i="22"/>
  <c r="VL194" i="22"/>
  <c r="VL183" i="22"/>
  <c r="AAB111" i="22"/>
  <c r="VL195" i="22"/>
  <c r="VL299" i="22"/>
  <c r="AAC106" i="22"/>
  <c r="WD134" i="22"/>
  <c r="AAB41" i="22"/>
  <c r="VL311" i="22"/>
  <c r="VL313" i="22"/>
  <c r="WD136" i="22"/>
  <c r="AAB213" i="22"/>
  <c r="AAB22" i="22"/>
  <c r="WD286" i="22"/>
  <c r="VL303" i="22"/>
  <c r="AAB43" i="22"/>
  <c r="VL305" i="22"/>
  <c r="AAC210" i="22"/>
  <c r="AAB5" i="22"/>
  <c r="AAB122" i="22"/>
  <c r="AAB37" i="22"/>
  <c r="VL295" i="22"/>
  <c r="AAB158" i="22"/>
  <c r="WD284" i="22"/>
  <c r="VL312" i="22"/>
  <c r="AAB164" i="22"/>
  <c r="AAB15" i="22"/>
  <c r="AAC163" i="22"/>
  <c r="VL192" i="22"/>
  <c r="AAB114" i="22"/>
  <c r="VL301" i="22"/>
  <c r="VL193" i="22"/>
  <c r="AAB253" i="22"/>
  <c r="VL304" i="22"/>
  <c r="VL308" i="22"/>
  <c r="AAB107" i="22"/>
  <c r="AAC50" i="22"/>
  <c r="AAB44" i="22"/>
  <c r="AAB151" i="22"/>
  <c r="AAB251" i="22"/>
  <c r="WD282" i="22"/>
  <c r="AAB159" i="22"/>
  <c r="AAC83" i="22"/>
  <c r="AAC269" i="22"/>
  <c r="WD215" i="22"/>
  <c r="VL174" i="22"/>
  <c r="AAB154" i="22"/>
  <c r="AAB242" i="22"/>
  <c r="AAC146" i="22"/>
  <c r="VL322" i="22"/>
  <c r="AAB57" i="22"/>
  <c r="VL293" i="22"/>
  <c r="AAB157" i="22"/>
  <c r="WD291" i="22"/>
  <c r="AAB59" i="22"/>
  <c r="AAB125" i="22"/>
  <c r="AAB260" i="22"/>
  <c r="AAB246" i="22"/>
  <c r="AAB160" i="22"/>
  <c r="WD139" i="22"/>
  <c r="AAB60" i="22"/>
  <c r="VL228" i="22"/>
  <c r="AAB254" i="22"/>
  <c r="AAC241" i="22"/>
  <c r="AAC68" i="22"/>
  <c r="AAC80" i="22"/>
  <c r="AAC42" i="22"/>
  <c r="AAB270" i="22"/>
  <c r="VL198" i="22"/>
  <c r="AAB39" i="22"/>
  <c r="WD289" i="22"/>
  <c r="AAB149" i="22"/>
  <c r="VL223" i="22"/>
  <c r="VL189" i="22"/>
  <c r="AAB76" i="22"/>
  <c r="AAB27" i="22"/>
  <c r="AAC235" i="22"/>
  <c r="AAB8" i="22"/>
  <c r="AAB256" i="22"/>
  <c r="AAB206" i="22"/>
  <c r="AAC121" i="22"/>
  <c r="AAB16" i="22"/>
  <c r="VL184" i="22"/>
  <c r="AAC53" i="22"/>
  <c r="AAB77" i="22"/>
  <c r="AAB212" i="22"/>
  <c r="AAB23" i="22"/>
  <c r="AAB188" i="22"/>
  <c r="AAB33" i="22"/>
  <c r="AAB7" i="22"/>
  <c r="VL196" i="22"/>
  <c r="AAB115" i="22"/>
  <c r="WD292" i="22"/>
  <c r="WD129" i="22"/>
  <c r="AAB152" i="22"/>
  <c r="AAB31" i="22"/>
  <c r="AAB263" i="22"/>
  <c r="AAB6" i="22"/>
  <c r="AAB58" i="22"/>
  <c r="AAB54" i="22"/>
  <c r="WD135" i="22"/>
  <c r="AAB207" i="22"/>
  <c r="AAB63" i="22"/>
  <c r="AAB98" i="22"/>
  <c r="AAB211" i="22"/>
  <c r="VL231" i="22"/>
  <c r="AAB110" i="22"/>
  <c r="VL321" i="22"/>
  <c r="VL233" i="22"/>
  <c r="AAC38" i="22"/>
  <c r="AAB112" i="22"/>
  <c r="AAC91" i="22"/>
  <c r="VL302" i="22"/>
  <c r="WD141" i="22"/>
  <c r="AAB85" i="22"/>
  <c r="AAB171" i="22"/>
  <c r="AAB249" i="22"/>
  <c r="AAB116" i="22"/>
  <c r="AAB14" i="22"/>
  <c r="WD144" i="22"/>
  <c r="AAB259" i="22"/>
  <c r="VL314" i="22"/>
  <c r="AAB12" i="22"/>
  <c r="VL227" i="22"/>
  <c r="VL221" i="22"/>
  <c r="AAB167" i="22"/>
  <c r="AAB56" i="22"/>
  <c r="VL317" i="22"/>
  <c r="AAB78" i="22"/>
  <c r="AAB108" i="22"/>
  <c r="WD137" i="22"/>
  <c r="VL307" i="22"/>
  <c r="AAB61" i="22"/>
  <c r="VL309" i="22"/>
  <c r="WD128" i="22"/>
  <c r="AAB255" i="22"/>
  <c r="VL181" i="22"/>
  <c r="AAB118" i="22"/>
  <c r="AAB25" i="22"/>
  <c r="AAB147" i="22"/>
  <c r="AAB166" i="22"/>
  <c r="VL315" i="22"/>
  <c r="VL232" i="22"/>
  <c r="VL224" i="22"/>
  <c r="AAB29" i="22"/>
  <c r="AAC120" i="22"/>
  <c r="AAB264" i="22"/>
  <c r="AAC204" i="22"/>
  <c r="AAB9" i="22"/>
  <c r="AAB155" i="22"/>
  <c r="VL182" i="22"/>
  <c r="AAB52" i="22"/>
  <c r="AAB262" i="22"/>
  <c r="AAB62" i="22"/>
  <c r="AAB18" i="22"/>
  <c r="VL190" i="22"/>
  <c r="WD143" i="22"/>
  <c r="VL173" i="22"/>
  <c r="VL222" i="22"/>
  <c r="AAB169" i="22"/>
  <c r="AAB86" i="22"/>
  <c r="VL191" i="22"/>
  <c r="VL197" i="22"/>
  <c r="AAC123" i="22"/>
  <c r="VM298" i="22"/>
  <c r="AAB94" i="22"/>
  <c r="AAC177" i="22"/>
  <c r="VL225" i="22"/>
  <c r="VL236" i="22"/>
  <c r="AAC208" i="22"/>
  <c r="VL200" i="22"/>
  <c r="AAB87" i="22"/>
  <c r="VL199" i="22"/>
  <c r="AAB28" i="22"/>
  <c r="AAB268" i="22"/>
  <c r="AAB153" i="22"/>
  <c r="AAB13" i="22"/>
  <c r="AAB214" i="22"/>
  <c r="VL297" i="22"/>
  <c r="AAB150" i="22"/>
  <c r="AAC36" i="22"/>
  <c r="VL280" i="22" l="1"/>
  <c r="VL275" i="22"/>
  <c r="VL277" i="22"/>
  <c r="VL274" i="22"/>
  <c r="VL278" i="22"/>
  <c r="VL276" i="22"/>
  <c r="VL279" i="22"/>
  <c r="VL243" i="22"/>
  <c r="AAC89" i="22"/>
  <c r="AAD97" i="22"/>
  <c r="AAC90" i="22"/>
  <c r="AAC165" i="22"/>
  <c r="AAC109" i="22"/>
  <c r="AAC257" i="22"/>
  <c r="AAC96" i="22"/>
  <c r="AAC113" i="22"/>
  <c r="VM236" i="22"/>
  <c r="AAC147" i="22"/>
  <c r="AAC167" i="22"/>
  <c r="AAC150" i="22"/>
  <c r="VM191" i="22"/>
  <c r="AAC155" i="22"/>
  <c r="AAC118" i="22"/>
  <c r="VM314" i="22"/>
  <c r="AAC54" i="22"/>
  <c r="AAC153" i="22"/>
  <c r="AAC87" i="22"/>
  <c r="VM225" i="22"/>
  <c r="VM222" i="22"/>
  <c r="AAC52" i="22"/>
  <c r="AAC29" i="22"/>
  <c r="AAC166" i="22"/>
  <c r="VM181" i="22"/>
  <c r="AAC61" i="22"/>
  <c r="AAC78" i="22"/>
  <c r="VM221" i="22"/>
  <c r="AAC259" i="22"/>
  <c r="AAC249" i="22"/>
  <c r="VM302" i="22"/>
  <c r="VM233" i="22"/>
  <c r="AAC63" i="22"/>
  <c r="AAC58" i="22"/>
  <c r="AAC152" i="22"/>
  <c r="AAC33" i="22"/>
  <c r="AAC77" i="22"/>
  <c r="AAC16" i="22"/>
  <c r="AAC256" i="22"/>
  <c r="AAC76" i="22"/>
  <c r="WE289" i="22"/>
  <c r="AAD42" i="22"/>
  <c r="AAC254" i="22"/>
  <c r="AAC160" i="22"/>
  <c r="AAC125" i="22"/>
  <c r="VM322" i="22"/>
  <c r="VM174" i="22"/>
  <c r="AAC159" i="22"/>
  <c r="AAC44" i="22"/>
  <c r="VM308" i="22"/>
  <c r="VM301" i="22"/>
  <c r="AAC15" i="22"/>
  <c r="WE284" i="22"/>
  <c r="AAC122" i="22"/>
  <c r="AAC22" i="22"/>
  <c r="WE136" i="22"/>
  <c r="WE134" i="22"/>
  <c r="AAC111" i="22"/>
  <c r="AAD319" i="22"/>
  <c r="AAC145" i="22"/>
  <c r="AAC252" i="22"/>
  <c r="AAC250" i="22"/>
  <c r="AAC75" i="22"/>
  <c r="AAC51" i="22"/>
  <c r="AAC238" i="22"/>
  <c r="AAC45" i="22"/>
  <c r="AAC70" i="22"/>
  <c r="AAE82" i="22"/>
  <c r="VM239" i="22"/>
  <c r="VM316" i="22"/>
  <c r="AAC40" i="22"/>
  <c r="AAC209" i="22"/>
  <c r="VM186" i="22"/>
  <c r="VM306" i="22"/>
  <c r="AAC103" i="22"/>
  <c r="WE138" i="22"/>
  <c r="WE285" i="22"/>
  <c r="AAD105" i="22"/>
  <c r="AAC64" i="22"/>
  <c r="AAC69" i="22"/>
  <c r="AAC202" i="22"/>
  <c r="VM230" i="22"/>
  <c r="AAC187" i="22"/>
  <c r="AAD261" i="22"/>
  <c r="VM220" i="22"/>
  <c r="AAC10" i="22"/>
  <c r="AAC20" i="22"/>
  <c r="VN298" i="22"/>
  <c r="VM315" i="22"/>
  <c r="WE141" i="22"/>
  <c r="AAD123" i="22"/>
  <c r="AAC86" i="22"/>
  <c r="AAC18" i="22"/>
  <c r="AAC9" i="22"/>
  <c r="AAC25" i="22"/>
  <c r="AAD124" i="22"/>
  <c r="AAD120" i="22"/>
  <c r="AAC108" i="22"/>
  <c r="AAC116" i="22"/>
  <c r="VM297" i="22"/>
  <c r="AAC268" i="22"/>
  <c r="VM200" i="22"/>
  <c r="AAD204" i="22"/>
  <c r="AAC255" i="22"/>
  <c r="VM307" i="22"/>
  <c r="VM317" i="22"/>
  <c r="VM227" i="22"/>
  <c r="WE144" i="22"/>
  <c r="AAC171" i="22"/>
  <c r="VM321" i="22"/>
  <c r="AAC207" i="22"/>
  <c r="WE129" i="22"/>
  <c r="AAC188" i="22"/>
  <c r="AAD80" i="22"/>
  <c r="VM228" i="22"/>
  <c r="AAC246" i="22"/>
  <c r="AAD146" i="22"/>
  <c r="WE215" i="22"/>
  <c r="WE282" i="22"/>
  <c r="AAD50" i="22"/>
  <c r="VM304" i="22"/>
  <c r="AAC114" i="22"/>
  <c r="AAC164" i="22"/>
  <c r="AAC158" i="22"/>
  <c r="AAC5" i="22"/>
  <c r="AAC43" i="22"/>
  <c r="VM313" i="22"/>
  <c r="AAD106" i="22"/>
  <c r="VM183" i="22"/>
  <c r="AAC93" i="22"/>
  <c r="AAC271" i="22"/>
  <c r="WE127" i="22"/>
  <c r="AAC245" i="22"/>
  <c r="AAC11" i="22"/>
  <c r="VM294" i="22"/>
  <c r="AAC266" i="22"/>
  <c r="AAC168" i="22"/>
  <c r="VM300" i="22"/>
  <c r="AAC205" i="22"/>
  <c r="AAC99" i="22"/>
  <c r="AAC47" i="22"/>
  <c r="AAD32" i="22"/>
  <c r="AAE73" i="22"/>
  <c r="WE131" i="22"/>
  <c r="AAC126" i="22"/>
  <c r="WE287" i="22"/>
  <c r="WE216" i="22"/>
  <c r="AAC72" i="22"/>
  <c r="VM310" i="22"/>
  <c r="AAC24" i="22"/>
  <c r="WE132" i="22"/>
  <c r="AAC19" i="22"/>
  <c r="AAC176" i="22"/>
  <c r="WE133" i="22"/>
  <c r="AAC203" i="22"/>
  <c r="AAC48" i="22"/>
  <c r="VM309" i="22"/>
  <c r="AAD177" i="22"/>
  <c r="VM197" i="22"/>
  <c r="VM173" i="22"/>
  <c r="AAC62" i="22"/>
  <c r="VM224" i="22"/>
  <c r="AAD91" i="22"/>
  <c r="AAC211" i="22"/>
  <c r="AAC6" i="22"/>
  <c r="AAD121" i="22"/>
  <c r="AAC8" i="22"/>
  <c r="VM189" i="22"/>
  <c r="AAC39" i="22"/>
  <c r="AAC157" i="22"/>
  <c r="VM199" i="22"/>
  <c r="VM190" i="22"/>
  <c r="AAD208" i="22"/>
  <c r="AAC94" i="22"/>
  <c r="AAC169" i="22"/>
  <c r="WE143" i="22"/>
  <c r="AAC262" i="22"/>
  <c r="VM182" i="22"/>
  <c r="AAC264" i="22"/>
  <c r="VM232" i="22"/>
  <c r="WE128" i="22"/>
  <c r="AAC56" i="22"/>
  <c r="AAC14" i="22"/>
  <c r="AAC98" i="22"/>
  <c r="AAD53" i="22"/>
  <c r="AAD235" i="22"/>
  <c r="VM223" i="22"/>
  <c r="VM198" i="22"/>
  <c r="AAC60" i="22"/>
  <c r="AAC59" i="22"/>
  <c r="AAD269" i="22"/>
  <c r="AAC251" i="22"/>
  <c r="AAC253" i="22"/>
  <c r="VM192" i="22"/>
  <c r="VM295" i="22"/>
  <c r="AAD210" i="22"/>
  <c r="VM303" i="22"/>
  <c r="AAC213" i="22"/>
  <c r="VM311" i="22"/>
  <c r="VM299" i="22"/>
  <c r="VM194" i="22"/>
  <c r="AAC66" i="22"/>
  <c r="VM234" i="22"/>
  <c r="AAC237" i="22"/>
  <c r="AAC92" i="22"/>
  <c r="VM172" i="22"/>
  <c r="AAC84" i="22"/>
  <c r="WE218" i="22"/>
  <c r="AAD265" i="22"/>
  <c r="AAC81" i="22"/>
  <c r="AAC35" i="22"/>
  <c r="WE140" i="22"/>
  <c r="AAC258" i="22"/>
  <c r="VM180" i="22"/>
  <c r="AAD104" i="22"/>
  <c r="VM229" i="22"/>
  <c r="AAD273" i="22"/>
  <c r="AAD161" i="22"/>
  <c r="VM175" i="22"/>
  <c r="AAC272" i="22"/>
  <c r="VM179" i="22"/>
  <c r="VM219" i="22"/>
  <c r="AAC65" i="22"/>
  <c r="AAD79" i="22"/>
  <c r="AAC248" i="22"/>
  <c r="AAC162" i="22"/>
  <c r="VM240" i="22"/>
  <c r="AAC74" i="22"/>
  <c r="AAC170" i="22"/>
  <c r="AAC30" i="22"/>
  <c r="AAC13" i="22"/>
  <c r="AAD36" i="22"/>
  <c r="AAC214" i="22"/>
  <c r="AAC28" i="22"/>
  <c r="WE137" i="22"/>
  <c r="AAC12" i="22"/>
  <c r="AAC85" i="22"/>
  <c r="AAC112" i="22"/>
  <c r="AAC110" i="22"/>
  <c r="WE135" i="22"/>
  <c r="AAC263" i="22"/>
  <c r="WE292" i="22"/>
  <c r="VM196" i="22"/>
  <c r="AAC23" i="22"/>
  <c r="AAD68" i="22"/>
  <c r="VM293" i="22"/>
  <c r="AAC242" i="22"/>
  <c r="AAD38" i="22"/>
  <c r="VM231" i="22"/>
  <c r="AAC31" i="22"/>
  <c r="AAC115" i="22"/>
  <c r="AAC7" i="22"/>
  <c r="AAC212" i="22"/>
  <c r="VM184" i="22"/>
  <c r="AAC206" i="22"/>
  <c r="AAC27" i="22"/>
  <c r="AAC149" i="22"/>
  <c r="AAC270" i="22"/>
  <c r="AAD241" i="22"/>
  <c r="WE139" i="22"/>
  <c r="AAC260" i="22"/>
  <c r="WE291" i="22"/>
  <c r="AAC57" i="22"/>
  <c r="AAC154" i="22"/>
  <c r="AAD83" i="22"/>
  <c r="AAC151" i="22"/>
  <c r="AAC107" i="22"/>
  <c r="VM193" i="22"/>
  <c r="AAD163" i="22"/>
  <c r="VM312" i="22"/>
  <c r="AAC37" i="22"/>
  <c r="VM305" i="22"/>
  <c r="WE286" i="22"/>
  <c r="AAC41" i="22"/>
  <c r="VM195" i="22"/>
  <c r="AAC49" i="22"/>
  <c r="AAC55" i="22"/>
  <c r="AAC17" i="22"/>
  <c r="AAC267" i="22"/>
  <c r="VM185" i="22"/>
  <c r="AAC244" i="22"/>
  <c r="AAD88" i="22"/>
  <c r="WE290" i="22"/>
  <c r="AAC156" i="22"/>
  <c r="WE217" i="22"/>
  <c r="VM320" i="22"/>
  <c r="AAC102" i="22"/>
  <c r="WE281" i="22"/>
  <c r="AAD100" i="22"/>
  <c r="AAC95" i="22"/>
  <c r="WE142" i="22"/>
  <c r="AAD67" i="22"/>
  <c r="AAC46" i="22"/>
  <c r="AAC26" i="22"/>
  <c r="AAC21" i="22"/>
  <c r="VM296" i="22"/>
  <c r="WE283" i="22"/>
  <c r="AAC117" i="22"/>
  <c r="AAD101" i="22"/>
  <c r="AAD201" i="22"/>
  <c r="WE288" i="22"/>
  <c r="WE130" i="22"/>
  <c r="AAC34" i="22"/>
  <c r="AAC119" i="22"/>
  <c r="AAC71" i="22"/>
  <c r="VM178" i="22"/>
  <c r="AAD247" i="22"/>
  <c r="AAC148" i="22"/>
  <c r="VM226" i="22"/>
  <c r="VM274" i="22" l="1"/>
  <c r="VM279" i="22"/>
  <c r="VM277" i="22"/>
  <c r="VM275" i="22"/>
  <c r="VM276" i="22"/>
  <c r="VM278" i="22"/>
  <c r="VM280" i="22"/>
  <c r="VM243" i="22"/>
  <c r="AAD89" i="22"/>
  <c r="AAD90" i="22"/>
  <c r="AAE97" i="22"/>
  <c r="AAD165" i="22"/>
  <c r="AAD109" i="22"/>
  <c r="AAD113" i="22"/>
  <c r="AAD96" i="22"/>
  <c r="AAD257" i="22"/>
  <c r="AAD148" i="22"/>
  <c r="AAD244" i="22"/>
  <c r="WF291" i="22"/>
  <c r="AAD31" i="22"/>
  <c r="AAD23" i="22"/>
  <c r="WF135" i="22"/>
  <c r="AAD12" i="22"/>
  <c r="AAD13" i="22"/>
  <c r="AAD74" i="22"/>
  <c r="AAE79" i="22"/>
  <c r="VN175" i="22"/>
  <c r="AAE104" i="22"/>
  <c r="WF218" i="22"/>
  <c r="VN299" i="22"/>
  <c r="AAE210" i="22"/>
  <c r="AAD60" i="22"/>
  <c r="AAD56" i="22"/>
  <c r="AAD94" i="22"/>
  <c r="VN309" i="22"/>
  <c r="WF132" i="22"/>
  <c r="AAD271" i="22"/>
  <c r="AAE106" i="22"/>
  <c r="VN304" i="22"/>
  <c r="AAE146" i="22"/>
  <c r="AAE80" i="22"/>
  <c r="WF144" i="22"/>
  <c r="AAD268" i="22"/>
  <c r="AAE120" i="22"/>
  <c r="VN315" i="22"/>
  <c r="AAD103" i="22"/>
  <c r="AAD209" i="22"/>
  <c r="AAD51" i="22"/>
  <c r="AAD111" i="22"/>
  <c r="VN301" i="22"/>
  <c r="AAD160" i="22"/>
  <c r="AAD249" i="22"/>
  <c r="AAD55" i="22"/>
  <c r="VN184" i="22"/>
  <c r="AAE247" i="22"/>
  <c r="VN296" i="22"/>
  <c r="AAE67" i="22"/>
  <c r="AAD156" i="22"/>
  <c r="AAD49" i="22"/>
  <c r="AAE163" i="22"/>
  <c r="AAE83" i="22"/>
  <c r="AAD149" i="22"/>
  <c r="VN231" i="22"/>
  <c r="VN196" i="22"/>
  <c r="WF137" i="22"/>
  <c r="AAD30" i="22"/>
  <c r="AAD65" i="22"/>
  <c r="AAD84" i="22"/>
  <c r="VN311" i="22"/>
  <c r="VN198" i="22"/>
  <c r="WF128" i="22"/>
  <c r="AAD39" i="22"/>
  <c r="VN224" i="22"/>
  <c r="AAD176" i="22"/>
  <c r="WF287" i="22"/>
  <c r="AAD205" i="22"/>
  <c r="AAD11" i="22"/>
  <c r="VN313" i="22"/>
  <c r="AAE50" i="22"/>
  <c r="VN227" i="22"/>
  <c r="VN297" i="22"/>
  <c r="AAE124" i="22"/>
  <c r="VN230" i="22"/>
  <c r="AAE105" i="22"/>
  <c r="AAD40" i="22"/>
  <c r="AAD75" i="22"/>
  <c r="WF134" i="22"/>
  <c r="VN308" i="22"/>
  <c r="VN322" i="22"/>
  <c r="AAD254" i="22"/>
  <c r="AAD259" i="22"/>
  <c r="VN181" i="22"/>
  <c r="VN222" i="22"/>
  <c r="AAD155" i="22"/>
  <c r="AAD167" i="22"/>
  <c r="WF283" i="22"/>
  <c r="AAE100" i="22"/>
  <c r="AAD151" i="22"/>
  <c r="AAD119" i="22"/>
  <c r="AAE201" i="22"/>
  <c r="WF281" i="22"/>
  <c r="VN185" i="22"/>
  <c r="WF286" i="22"/>
  <c r="AAD260" i="22"/>
  <c r="AAD212" i="22"/>
  <c r="VN293" i="22"/>
  <c r="AAD110" i="22"/>
  <c r="AAD28" i="22"/>
  <c r="VN240" i="22"/>
  <c r="AAE161" i="22"/>
  <c r="VN180" i="22"/>
  <c r="AAD35" i="22"/>
  <c r="VN234" i="22"/>
  <c r="VN295" i="22"/>
  <c r="AAD251" i="22"/>
  <c r="AAE53" i="22"/>
  <c r="AAD262" i="22"/>
  <c r="AAE208" i="22"/>
  <c r="AAD6" i="22"/>
  <c r="AAD24" i="22"/>
  <c r="AAF73" i="22"/>
  <c r="AAD158" i="22"/>
  <c r="AAD207" i="22"/>
  <c r="AAD86" i="22"/>
  <c r="VO298" i="22"/>
  <c r="AAE261" i="22"/>
  <c r="VN306" i="22"/>
  <c r="AAD70" i="22"/>
  <c r="AAD122" i="22"/>
  <c r="AAD256" i="22"/>
  <c r="AAD46" i="22"/>
  <c r="AAD21" i="22"/>
  <c r="AAD102" i="22"/>
  <c r="AAD267" i="22"/>
  <c r="VN305" i="22"/>
  <c r="AAD154" i="22"/>
  <c r="AAD27" i="22"/>
  <c r="AAD112" i="22"/>
  <c r="AAD214" i="22"/>
  <c r="VN219" i="22"/>
  <c r="AAE273" i="22"/>
  <c r="AAD81" i="22"/>
  <c r="AAD66" i="22"/>
  <c r="AAE269" i="22"/>
  <c r="AAD98" i="22"/>
  <c r="WF143" i="22"/>
  <c r="VN189" i="22"/>
  <c r="AAD48" i="22"/>
  <c r="VN310" i="22"/>
  <c r="AAE32" i="22"/>
  <c r="AAD93" i="22"/>
  <c r="AAD164" i="22"/>
  <c r="AAD246" i="22"/>
  <c r="VN321" i="22"/>
  <c r="AAD116" i="22"/>
  <c r="AAD20" i="22"/>
  <c r="AAD202" i="22"/>
  <c r="VN316" i="22"/>
  <c r="AAD250" i="22"/>
  <c r="WF136" i="22"/>
  <c r="WF284" i="22"/>
  <c r="AAE42" i="22"/>
  <c r="AAD16" i="22"/>
  <c r="VN233" i="22"/>
  <c r="VN221" i="22"/>
  <c r="AAD166" i="22"/>
  <c r="VN225" i="22"/>
  <c r="AAD54" i="22"/>
  <c r="VN191" i="22"/>
  <c r="AAD147" i="22"/>
  <c r="WF217" i="22"/>
  <c r="AAD34" i="22"/>
  <c r="AAE101" i="22"/>
  <c r="WF142" i="22"/>
  <c r="WF290" i="22"/>
  <c r="VN195" i="22"/>
  <c r="VN193" i="22"/>
  <c r="WF139" i="22"/>
  <c r="AAD7" i="22"/>
  <c r="AAE38" i="22"/>
  <c r="WF292" i="22"/>
  <c r="AAD162" i="22"/>
  <c r="AAD258" i="22"/>
  <c r="VN172" i="22"/>
  <c r="AAD213" i="22"/>
  <c r="VN223" i="22"/>
  <c r="VN232" i="22"/>
  <c r="VN190" i="22"/>
  <c r="AAD211" i="22"/>
  <c r="VN197" i="22"/>
  <c r="AAD126" i="22"/>
  <c r="VN300" i="22"/>
  <c r="AAD245" i="22"/>
  <c r="WF282" i="22"/>
  <c r="AAD188" i="22"/>
  <c r="VN317" i="22"/>
  <c r="AAE204" i="22"/>
  <c r="AAD25" i="22"/>
  <c r="AAE123" i="22"/>
  <c r="WF285" i="22"/>
  <c r="AAD45" i="22"/>
  <c r="AAD145" i="22"/>
  <c r="AAD44" i="22"/>
  <c r="AAD152" i="22"/>
  <c r="AAD71" i="22"/>
  <c r="VN312" i="22"/>
  <c r="VN178" i="22"/>
  <c r="AAD117" i="22"/>
  <c r="AAD95" i="22"/>
  <c r="AAD17" i="22"/>
  <c r="AAD37" i="22"/>
  <c r="AAD57" i="22"/>
  <c r="AAE241" i="22"/>
  <c r="AAD263" i="22"/>
  <c r="AAD170" i="22"/>
  <c r="VN179" i="22"/>
  <c r="VN229" i="22"/>
  <c r="AAD92" i="22"/>
  <c r="VN303" i="22"/>
  <c r="VN192" i="22"/>
  <c r="AAD14" i="22"/>
  <c r="AAD169" i="22"/>
  <c r="AAD8" i="22"/>
  <c r="AAE91" i="22"/>
  <c r="AAD203" i="22"/>
  <c r="AAD72" i="22"/>
  <c r="AAD47" i="22"/>
  <c r="WF127" i="22"/>
  <c r="AAD43" i="22"/>
  <c r="WF215" i="22"/>
  <c r="VN307" i="22"/>
  <c r="AAD108" i="22"/>
  <c r="WF141" i="22"/>
  <c r="AAD187" i="22"/>
  <c r="WF138" i="22"/>
  <c r="VN239" i="22"/>
  <c r="AAD252" i="22"/>
  <c r="AAE319" i="22"/>
  <c r="AAD15" i="22"/>
  <c r="AAD159" i="22"/>
  <c r="AAD125" i="22"/>
  <c r="AAD77" i="22"/>
  <c r="AAD58" i="22"/>
  <c r="VN302" i="22"/>
  <c r="AAD78" i="22"/>
  <c r="AAD29" i="22"/>
  <c r="AAD87" i="22"/>
  <c r="VN314" i="22"/>
  <c r="AAD150" i="22"/>
  <c r="WF288" i="22"/>
  <c r="VN226" i="22"/>
  <c r="WF130" i="22"/>
  <c r="AAD26" i="22"/>
  <c r="VN320" i="22"/>
  <c r="AAE88" i="22"/>
  <c r="AAD41" i="22"/>
  <c r="AAD107" i="22"/>
  <c r="AAD206" i="22"/>
  <c r="AAD115" i="22"/>
  <c r="AAE68" i="22"/>
  <c r="AAD85" i="22"/>
  <c r="AAE36" i="22"/>
  <c r="AAD248" i="22"/>
  <c r="AAD272" i="22"/>
  <c r="WF140" i="22"/>
  <c r="AAE265" i="22"/>
  <c r="VN194" i="22"/>
  <c r="AAD59" i="22"/>
  <c r="AAE235" i="22"/>
  <c r="AAD264" i="22"/>
  <c r="VN199" i="22"/>
  <c r="AAD62" i="22"/>
  <c r="AAE177" i="22"/>
  <c r="AAD19" i="22"/>
  <c r="WF131" i="22"/>
  <c r="AAD168" i="22"/>
  <c r="AAD266" i="22"/>
  <c r="VN183" i="22"/>
  <c r="AAD114" i="22"/>
  <c r="VN228" i="22"/>
  <c r="AAD171" i="22"/>
  <c r="VN200" i="22"/>
  <c r="AAD9" i="22"/>
  <c r="AAD10" i="22"/>
  <c r="AAD69" i="22"/>
  <c r="VN186" i="22"/>
  <c r="AAD238" i="22"/>
  <c r="AAD22" i="22"/>
  <c r="WF289" i="22"/>
  <c r="AAD270" i="22"/>
  <c r="AAD242" i="22"/>
  <c r="AAD237" i="22"/>
  <c r="AAD253" i="22"/>
  <c r="VN182" i="22"/>
  <c r="AAD157" i="22"/>
  <c r="AAE121" i="22"/>
  <c r="VN173" i="22"/>
  <c r="WF133" i="22"/>
  <c r="WF216" i="22"/>
  <c r="AAD99" i="22"/>
  <c r="VN294" i="22"/>
  <c r="AAD5" i="22"/>
  <c r="WF129" i="22"/>
  <c r="AAD255" i="22"/>
  <c r="AAD18" i="22"/>
  <c r="VN220" i="22"/>
  <c r="AAD64" i="22"/>
  <c r="AAF82" i="22"/>
  <c r="VN174" i="22"/>
  <c r="AAD76" i="22"/>
  <c r="AAD33" i="22"/>
  <c r="AAD63" i="22"/>
  <c r="AAD61" i="22"/>
  <c r="AAD52" i="22"/>
  <c r="AAD153" i="22"/>
  <c r="AAD118" i="22"/>
  <c r="VN236" i="22"/>
  <c r="VN275" i="22" l="1"/>
  <c r="VN277" i="22"/>
  <c r="VN280" i="22"/>
  <c r="VN279" i="22"/>
  <c r="VN278" i="22"/>
  <c r="VN276" i="22"/>
  <c r="VN274" i="22"/>
  <c r="VN243" i="22"/>
  <c r="AAE89" i="22"/>
  <c r="AAF97" i="22"/>
  <c r="AAE90" i="22"/>
  <c r="AAE165" i="22"/>
  <c r="AAE109" i="22"/>
  <c r="AAE257" i="22"/>
  <c r="AAE96" i="22"/>
  <c r="AAE113" i="22"/>
  <c r="AAE255" i="22"/>
  <c r="AAE253" i="22"/>
  <c r="VO183" i="22"/>
  <c r="AAE61" i="22"/>
  <c r="AAE64" i="22"/>
  <c r="WG216" i="22"/>
  <c r="AAE237" i="22"/>
  <c r="AAE69" i="22"/>
  <c r="AAF177" i="22"/>
  <c r="AAF235" i="22"/>
  <c r="WG140" i="22"/>
  <c r="AAE206" i="22"/>
  <c r="WG288" i="22"/>
  <c r="AAE87" i="22"/>
  <c r="AAE15" i="22"/>
  <c r="WG138" i="22"/>
  <c r="VO307" i="22"/>
  <c r="AAF91" i="22"/>
  <c r="VO192" i="22"/>
  <c r="VO179" i="22"/>
  <c r="AAF123" i="22"/>
  <c r="VO300" i="22"/>
  <c r="AAE211" i="22"/>
  <c r="AAE213" i="22"/>
  <c r="WG139" i="22"/>
  <c r="WG142" i="22"/>
  <c r="AAE147" i="22"/>
  <c r="AAE166" i="22"/>
  <c r="AAE250" i="22"/>
  <c r="AAE81" i="22"/>
  <c r="AAE63" i="22"/>
  <c r="VO182" i="22"/>
  <c r="AAE62" i="22"/>
  <c r="AAF319" i="22"/>
  <c r="AAE47" i="22"/>
  <c r="VO303" i="22"/>
  <c r="AAE57" i="22"/>
  <c r="AAE152" i="22"/>
  <c r="WG282" i="22"/>
  <c r="AAE126" i="22"/>
  <c r="VO190" i="22"/>
  <c r="VO172" i="22"/>
  <c r="WG292" i="22"/>
  <c r="VO193" i="22"/>
  <c r="VO221" i="22"/>
  <c r="AAF269" i="22"/>
  <c r="AAF261" i="22"/>
  <c r="AAF53" i="22"/>
  <c r="AAE35" i="22"/>
  <c r="VO240" i="22"/>
  <c r="AAE212" i="22"/>
  <c r="AAF100" i="22"/>
  <c r="VO308" i="22"/>
  <c r="AAF105" i="22"/>
  <c r="VO227" i="22"/>
  <c r="AAE11" i="22"/>
  <c r="VO224" i="22"/>
  <c r="VO311" i="22"/>
  <c r="WG137" i="22"/>
  <c r="AAF83" i="22"/>
  <c r="AAF67" i="22"/>
  <c r="AAE55" i="22"/>
  <c r="AAE111" i="22"/>
  <c r="WG144" i="22"/>
  <c r="AAF106" i="22"/>
  <c r="WG132" i="22"/>
  <c r="AAE56" i="22"/>
  <c r="WG218" i="22"/>
  <c r="AAE31" i="22"/>
  <c r="AAE52" i="22"/>
  <c r="VO220" i="22"/>
  <c r="AAE242" i="22"/>
  <c r="VO228" i="22"/>
  <c r="AAE168" i="22"/>
  <c r="AAE59" i="22"/>
  <c r="AAE272" i="22"/>
  <c r="AAE85" i="22"/>
  <c r="AAE107" i="22"/>
  <c r="AAE26" i="22"/>
  <c r="AAE29" i="22"/>
  <c r="AAE77" i="22"/>
  <c r="AAE187" i="22"/>
  <c r="AAE8" i="22"/>
  <c r="AAE170" i="22"/>
  <c r="AAE117" i="22"/>
  <c r="AAE25" i="22"/>
  <c r="AAF101" i="22"/>
  <c r="VO191" i="22"/>
  <c r="VO316" i="22"/>
  <c r="VO321" i="22"/>
  <c r="AAF273" i="22"/>
  <c r="AAE214" i="22"/>
  <c r="AAE154" i="22"/>
  <c r="AAE21" i="22"/>
  <c r="AAE122" i="22"/>
  <c r="AAE207" i="22"/>
  <c r="WG281" i="22"/>
  <c r="AAE118" i="22"/>
  <c r="AAE5" i="22"/>
  <c r="AAE10" i="22"/>
  <c r="AAF68" i="22"/>
  <c r="WG130" i="22"/>
  <c r="AAE78" i="22"/>
  <c r="AAE252" i="22"/>
  <c r="WG215" i="22"/>
  <c r="AAE169" i="22"/>
  <c r="AAE263" i="22"/>
  <c r="AAE37" i="22"/>
  <c r="VO178" i="22"/>
  <c r="AAE44" i="22"/>
  <c r="WG285" i="22"/>
  <c r="AAF38" i="22"/>
  <c r="VO195" i="22"/>
  <c r="AAE34" i="22"/>
  <c r="AAE54" i="22"/>
  <c r="VO233" i="22"/>
  <c r="WG284" i="22"/>
  <c r="AAE202" i="22"/>
  <c r="AAE246" i="22"/>
  <c r="VO189" i="22"/>
  <c r="AAE112" i="22"/>
  <c r="VP298" i="22"/>
  <c r="AAG73" i="22"/>
  <c r="AAE6" i="22"/>
  <c r="AAE251" i="22"/>
  <c r="AAE28" i="22"/>
  <c r="AAE260" i="22"/>
  <c r="AAF201" i="22"/>
  <c r="WG283" i="22"/>
  <c r="VO222" i="22"/>
  <c r="WG134" i="22"/>
  <c r="VO230" i="22"/>
  <c r="AAE205" i="22"/>
  <c r="AAE39" i="22"/>
  <c r="AAE84" i="22"/>
  <c r="VO196" i="22"/>
  <c r="AAF163" i="22"/>
  <c r="VO296" i="22"/>
  <c r="AAE249" i="22"/>
  <c r="AAE51" i="22"/>
  <c r="VO315" i="22"/>
  <c r="AAF80" i="22"/>
  <c r="AAE271" i="22"/>
  <c r="VO309" i="22"/>
  <c r="AAE60" i="22"/>
  <c r="AAF79" i="22"/>
  <c r="AAE12" i="22"/>
  <c r="WG291" i="22"/>
  <c r="AAG82" i="22"/>
  <c r="WG133" i="22"/>
  <c r="AAE22" i="22"/>
  <c r="AAE153" i="22"/>
  <c r="AAE33" i="22"/>
  <c r="AAE18" i="22"/>
  <c r="VO294" i="22"/>
  <c r="VO173" i="22"/>
  <c r="AAE270" i="22"/>
  <c r="AAE238" i="22"/>
  <c r="AAE9" i="22"/>
  <c r="AAE114" i="22"/>
  <c r="WG131" i="22"/>
  <c r="VO199" i="22"/>
  <c r="VO194" i="22"/>
  <c r="AAE248" i="22"/>
  <c r="AAE41" i="22"/>
  <c r="AAE150" i="22"/>
  <c r="AAE125" i="22"/>
  <c r="WG141" i="22"/>
  <c r="AAE72" i="22"/>
  <c r="AAE92" i="22"/>
  <c r="AAF204" i="22"/>
  <c r="VO232" i="22"/>
  <c r="AAE258" i="22"/>
  <c r="AAF32" i="22"/>
  <c r="VO305" i="22"/>
  <c r="VO180" i="22"/>
  <c r="AAE76" i="22"/>
  <c r="VO200" i="22"/>
  <c r="AAE19" i="22"/>
  <c r="AAE264" i="22"/>
  <c r="AAF36" i="22"/>
  <c r="AAE115" i="22"/>
  <c r="VO226" i="22"/>
  <c r="AAE159" i="22"/>
  <c r="AAE108" i="22"/>
  <c r="AAE203" i="22"/>
  <c r="VO312" i="22"/>
  <c r="VO197" i="22"/>
  <c r="AAE162" i="22"/>
  <c r="WG290" i="22"/>
  <c r="AAE16" i="22"/>
  <c r="AAE20" i="22"/>
  <c r="VO310" i="22"/>
  <c r="WG143" i="22"/>
  <c r="VO219" i="22"/>
  <c r="AAE267" i="22"/>
  <c r="AAE70" i="22"/>
  <c r="AAE86" i="22"/>
  <c r="AAE158" i="22"/>
  <c r="AAE24" i="22"/>
  <c r="AAF161" i="22"/>
  <c r="AAE110" i="22"/>
  <c r="WG286" i="22"/>
  <c r="AAE119" i="22"/>
  <c r="AAE167" i="22"/>
  <c r="VO181" i="22"/>
  <c r="AAE254" i="22"/>
  <c r="AAF124" i="22"/>
  <c r="AAF50" i="22"/>
  <c r="WG287" i="22"/>
  <c r="WG128" i="22"/>
  <c r="AAE65" i="22"/>
  <c r="VO231" i="22"/>
  <c r="AAE49" i="22"/>
  <c r="AAF247" i="22"/>
  <c r="AAE160" i="22"/>
  <c r="AAE209" i="22"/>
  <c r="AAF120" i="22"/>
  <c r="AAF146" i="22"/>
  <c r="AAF210" i="22"/>
  <c r="AAF104" i="22"/>
  <c r="AAE74" i="22"/>
  <c r="WG135" i="22"/>
  <c r="AAE244" i="22"/>
  <c r="AAF121" i="22"/>
  <c r="AAF265" i="22"/>
  <c r="AAF88" i="22"/>
  <c r="VO314" i="22"/>
  <c r="VO302" i="22"/>
  <c r="VO239" i="22"/>
  <c r="AAE43" i="22"/>
  <c r="AAE14" i="22"/>
  <c r="VO229" i="22"/>
  <c r="AAE17" i="22"/>
  <c r="AAE145" i="22"/>
  <c r="VO317" i="22"/>
  <c r="AAE245" i="22"/>
  <c r="VO223" i="22"/>
  <c r="AAE7" i="22"/>
  <c r="WG217" i="22"/>
  <c r="VO225" i="22"/>
  <c r="WG136" i="22"/>
  <c r="AAE164" i="22"/>
  <c r="AAE66" i="22"/>
  <c r="AAE46" i="22"/>
  <c r="AAF208" i="22"/>
  <c r="VO295" i="22"/>
  <c r="AAE75" i="22"/>
  <c r="VO236" i="22"/>
  <c r="AAE99" i="22"/>
  <c r="VO186" i="22"/>
  <c r="VO174" i="22"/>
  <c r="WG129" i="22"/>
  <c r="AAE157" i="22"/>
  <c r="WG289" i="22"/>
  <c r="AAE171" i="22"/>
  <c r="AAE266" i="22"/>
  <c r="VO320" i="22"/>
  <c r="AAE58" i="22"/>
  <c r="WG127" i="22"/>
  <c r="AAF241" i="22"/>
  <c r="AAE95" i="22"/>
  <c r="AAE71" i="22"/>
  <c r="AAE45" i="22"/>
  <c r="AAE188" i="22"/>
  <c r="AAF42" i="22"/>
  <c r="AAE116" i="22"/>
  <c r="AAE93" i="22"/>
  <c r="AAE48" i="22"/>
  <c r="AAE98" i="22"/>
  <c r="AAE27" i="22"/>
  <c r="AAE102" i="22"/>
  <c r="AAE256" i="22"/>
  <c r="VO306" i="22"/>
  <c r="AAE262" i="22"/>
  <c r="VO234" i="22"/>
  <c r="VO293" i="22"/>
  <c r="VO185" i="22"/>
  <c r="AAE151" i="22"/>
  <c r="AAE155" i="22"/>
  <c r="AAE259" i="22"/>
  <c r="VO322" i="22"/>
  <c r="AAE40" i="22"/>
  <c r="VO297" i="22"/>
  <c r="VO313" i="22"/>
  <c r="AAE176" i="22"/>
  <c r="VO198" i="22"/>
  <c r="AAE30" i="22"/>
  <c r="AAE149" i="22"/>
  <c r="AAE156" i="22"/>
  <c r="VO184" i="22"/>
  <c r="VO301" i="22"/>
  <c r="AAE103" i="22"/>
  <c r="AAE268" i="22"/>
  <c r="VO304" i="22"/>
  <c r="AAE94" i="22"/>
  <c r="VO299" i="22"/>
  <c r="VO175" i="22"/>
  <c r="AAE13" i="22"/>
  <c r="AAE23" i="22"/>
  <c r="AAE148" i="22"/>
  <c r="VO279" i="22" l="1"/>
  <c r="VO274" i="22"/>
  <c r="VO280" i="22"/>
  <c r="VO276" i="22"/>
  <c r="VO277" i="22"/>
  <c r="VO278" i="22"/>
  <c r="VO275" i="22"/>
  <c r="VO243" i="22"/>
  <c r="AAF89" i="22"/>
  <c r="AAF90" i="22"/>
  <c r="AAG97" i="22"/>
  <c r="AAF165" i="22"/>
  <c r="AAF109" i="22"/>
  <c r="AAF113" i="22"/>
  <c r="AAF96" i="22"/>
  <c r="AAF257" i="22"/>
  <c r="AAF23" i="22"/>
  <c r="AAF103" i="22"/>
  <c r="VP313" i="22"/>
  <c r="VP293" i="22"/>
  <c r="AAF98" i="22"/>
  <c r="AAG42" i="22"/>
  <c r="VP320" i="22"/>
  <c r="AAF245" i="22"/>
  <c r="VP229" i="22"/>
  <c r="AAG121" i="22"/>
  <c r="AAG146" i="22"/>
  <c r="WH128" i="22"/>
  <c r="WH286" i="22"/>
  <c r="VP219" i="22"/>
  <c r="AAF258" i="22"/>
  <c r="AAG204" i="22"/>
  <c r="VP194" i="22"/>
  <c r="VP294" i="22"/>
  <c r="WH291" i="22"/>
  <c r="VP315" i="22"/>
  <c r="AAG163" i="22"/>
  <c r="AAF260" i="22"/>
  <c r="AAF112" i="22"/>
  <c r="WH284" i="22"/>
  <c r="VP178" i="22"/>
  <c r="AAF5" i="22"/>
  <c r="AAF154" i="22"/>
  <c r="VP191" i="22"/>
  <c r="AAF77" i="22"/>
  <c r="AAF168" i="22"/>
  <c r="WH218" i="22"/>
  <c r="VP224" i="22"/>
  <c r="AAF212" i="22"/>
  <c r="AAG261" i="22"/>
  <c r="VP303" i="22"/>
  <c r="AAF30" i="22"/>
  <c r="AAF155" i="22"/>
  <c r="AAF48" i="22"/>
  <c r="AAG241" i="22"/>
  <c r="VP186" i="22"/>
  <c r="AAF66" i="22"/>
  <c r="VP317" i="22"/>
  <c r="VP314" i="22"/>
  <c r="AAF49" i="22"/>
  <c r="VP181" i="22"/>
  <c r="AAF86" i="22"/>
  <c r="WH290" i="22"/>
  <c r="AAF159" i="22"/>
  <c r="AAF76" i="22"/>
  <c r="AAF92" i="22"/>
  <c r="VP199" i="22"/>
  <c r="AAF18" i="22"/>
  <c r="AAF12" i="22"/>
  <c r="AAF51" i="22"/>
  <c r="AAF28" i="22"/>
  <c r="VP189" i="22"/>
  <c r="AAF37" i="22"/>
  <c r="AAF207" i="22"/>
  <c r="VP321" i="22"/>
  <c r="AAG101" i="22"/>
  <c r="AAF29" i="22"/>
  <c r="VP228" i="22"/>
  <c r="AAF56" i="22"/>
  <c r="VP172" i="22"/>
  <c r="AAF47" i="22"/>
  <c r="AAF63" i="22"/>
  <c r="AAF213" i="22"/>
  <c r="VP179" i="22"/>
  <c r="WH138" i="22"/>
  <c r="AAF206" i="22"/>
  <c r="AAF69" i="22"/>
  <c r="AAF61" i="22"/>
  <c r="AAF13" i="22"/>
  <c r="VP301" i="22"/>
  <c r="VP297" i="22"/>
  <c r="AAF102" i="22"/>
  <c r="AAF188" i="22"/>
  <c r="AAF157" i="22"/>
  <c r="VP295" i="22"/>
  <c r="WH217" i="22"/>
  <c r="AAF14" i="22"/>
  <c r="AAF244" i="22"/>
  <c r="AAG210" i="22"/>
  <c r="AAG120" i="22"/>
  <c r="WH287" i="22"/>
  <c r="AAF110" i="22"/>
  <c r="WH143" i="22"/>
  <c r="VP312" i="22"/>
  <c r="AAF264" i="22"/>
  <c r="VP232" i="22"/>
  <c r="AAF150" i="22"/>
  <c r="AAF238" i="22"/>
  <c r="WH133" i="22"/>
  <c r="VP309" i="22"/>
  <c r="VP196" i="22"/>
  <c r="VP222" i="22"/>
  <c r="VP233" i="22"/>
  <c r="AAG38" i="22"/>
  <c r="AAF252" i="22"/>
  <c r="AAF118" i="22"/>
  <c r="AAF214" i="22"/>
  <c r="AAF8" i="22"/>
  <c r="AAF85" i="22"/>
  <c r="AAF31" i="22"/>
  <c r="AAG83" i="22"/>
  <c r="AAF11" i="22"/>
  <c r="VP240" i="22"/>
  <c r="AAG269" i="22"/>
  <c r="AAF147" i="22"/>
  <c r="VP304" i="22"/>
  <c r="AAF40" i="22"/>
  <c r="VP234" i="22"/>
  <c r="AAF27" i="22"/>
  <c r="AAF45" i="22"/>
  <c r="AAF266" i="22"/>
  <c r="AAF99" i="22"/>
  <c r="AAF164" i="22"/>
  <c r="AAF145" i="22"/>
  <c r="WH135" i="22"/>
  <c r="AAF209" i="22"/>
  <c r="AAF167" i="22"/>
  <c r="AAG161" i="22"/>
  <c r="VP310" i="22"/>
  <c r="AAF19" i="22"/>
  <c r="AAF72" i="22"/>
  <c r="WH131" i="22"/>
  <c r="AAF33" i="22"/>
  <c r="AAG79" i="22"/>
  <c r="AAF249" i="22"/>
  <c r="VP230" i="22"/>
  <c r="AAF251" i="22"/>
  <c r="VQ298" i="22"/>
  <c r="AAF54" i="22"/>
  <c r="AAF263" i="22"/>
  <c r="AAF122" i="22"/>
  <c r="AAG273" i="22"/>
  <c r="AAF25" i="22"/>
  <c r="AAF242" i="22"/>
  <c r="WH132" i="22"/>
  <c r="WH137" i="22"/>
  <c r="AAF35" i="22"/>
  <c r="VP190" i="22"/>
  <c r="AAF152" i="22"/>
  <c r="AAG319" i="22"/>
  <c r="WH142" i="22"/>
  <c r="AAF211" i="22"/>
  <c r="VP192" i="22"/>
  <c r="AAF15" i="22"/>
  <c r="WH140" i="22"/>
  <c r="AAF237" i="22"/>
  <c r="VP183" i="22"/>
  <c r="VP175" i="22"/>
  <c r="VP198" i="22"/>
  <c r="AAF151" i="22"/>
  <c r="AAF93" i="22"/>
  <c r="WH127" i="22"/>
  <c r="WH129" i="22"/>
  <c r="AAG208" i="22"/>
  <c r="AAF7" i="22"/>
  <c r="AAF43" i="22"/>
  <c r="AAG88" i="22"/>
  <c r="VP231" i="22"/>
  <c r="AAG50" i="22"/>
  <c r="AAF70" i="22"/>
  <c r="AAF162" i="22"/>
  <c r="VP226" i="22"/>
  <c r="VP180" i="22"/>
  <c r="AAF41" i="22"/>
  <c r="AAF270" i="22"/>
  <c r="AAF271" i="22"/>
  <c r="AAF84" i="22"/>
  <c r="WH283" i="22"/>
  <c r="AAF246" i="22"/>
  <c r="WH285" i="22"/>
  <c r="AAF78" i="22"/>
  <c r="WH281" i="22"/>
  <c r="VP316" i="22"/>
  <c r="AAF272" i="22"/>
  <c r="AAF111" i="22"/>
  <c r="VP227" i="22"/>
  <c r="VP221" i="22"/>
  <c r="AAF81" i="22"/>
  <c r="VP299" i="22"/>
  <c r="AAF156" i="22"/>
  <c r="VP322" i="22"/>
  <c r="AAF262" i="22"/>
  <c r="AAF71" i="22"/>
  <c r="AAF171" i="22"/>
  <c r="VP236" i="22"/>
  <c r="WH136" i="22"/>
  <c r="AAF17" i="22"/>
  <c r="AAF74" i="22"/>
  <c r="AAF160" i="22"/>
  <c r="AAF119" i="22"/>
  <c r="AAF267" i="22"/>
  <c r="VP197" i="22"/>
  <c r="AAF115" i="22"/>
  <c r="AAG32" i="22"/>
  <c r="WH141" i="22"/>
  <c r="AAF114" i="22"/>
  <c r="AAF153" i="22"/>
  <c r="AAG80" i="22"/>
  <c r="AAF39" i="22"/>
  <c r="AAF6" i="22"/>
  <c r="AAF202" i="22"/>
  <c r="AAF44" i="22"/>
  <c r="WH130" i="22"/>
  <c r="AAF117" i="22"/>
  <c r="AAF26" i="22"/>
  <c r="VP220" i="22"/>
  <c r="AAF55" i="22"/>
  <c r="VP193" i="22"/>
  <c r="AAF126" i="22"/>
  <c r="AAF57" i="22"/>
  <c r="AAF250" i="22"/>
  <c r="WH139" i="22"/>
  <c r="VP300" i="22"/>
  <c r="AAG91" i="22"/>
  <c r="AAF87" i="22"/>
  <c r="AAG235" i="22"/>
  <c r="WH216" i="22"/>
  <c r="AAF253" i="22"/>
  <c r="AAF148" i="22"/>
  <c r="AAF268" i="22"/>
  <c r="AAF176" i="22"/>
  <c r="VP185" i="22"/>
  <c r="VP306" i="22"/>
  <c r="AAF116" i="22"/>
  <c r="AAF58" i="22"/>
  <c r="VP174" i="22"/>
  <c r="AAF46" i="22"/>
  <c r="VP223" i="22"/>
  <c r="VP239" i="22"/>
  <c r="AAG265" i="22"/>
  <c r="AAF65" i="22"/>
  <c r="AAG124" i="22"/>
  <c r="AAF24" i="22"/>
  <c r="AAF20" i="22"/>
  <c r="AAF203" i="22"/>
  <c r="VP200" i="22"/>
  <c r="AAF248" i="22"/>
  <c r="VP173" i="22"/>
  <c r="AAH82" i="22"/>
  <c r="VP296" i="22"/>
  <c r="WH134" i="22"/>
  <c r="AAG201" i="22"/>
  <c r="AAF34" i="22"/>
  <c r="AAF169" i="22"/>
  <c r="AAF10" i="22"/>
  <c r="AAF21" i="22"/>
  <c r="AAF187" i="22"/>
  <c r="AAF59" i="22"/>
  <c r="AAG106" i="22"/>
  <c r="VP311" i="22"/>
  <c r="AAG105" i="22"/>
  <c r="AAG100" i="22"/>
  <c r="AAG53" i="22"/>
  <c r="AAF62" i="22"/>
  <c r="VP184" i="22"/>
  <c r="AAF94" i="22"/>
  <c r="AAF149" i="22"/>
  <c r="AAF259" i="22"/>
  <c r="AAF256" i="22"/>
  <c r="AAF95" i="22"/>
  <c r="WH289" i="22"/>
  <c r="AAF75" i="22"/>
  <c r="VP225" i="22"/>
  <c r="VP302" i="22"/>
  <c r="AAG104" i="22"/>
  <c r="AAG247" i="22"/>
  <c r="AAF254" i="22"/>
  <c r="AAF158" i="22"/>
  <c r="AAF16" i="22"/>
  <c r="AAF108" i="22"/>
  <c r="AAG36" i="22"/>
  <c r="VP305" i="22"/>
  <c r="AAF125" i="22"/>
  <c r="AAF9" i="22"/>
  <c r="AAF22" i="22"/>
  <c r="AAF60" i="22"/>
  <c r="AAF205" i="22"/>
  <c r="AAH73" i="22"/>
  <c r="VP195" i="22"/>
  <c r="WH215" i="22"/>
  <c r="AAG68" i="22"/>
  <c r="AAF170" i="22"/>
  <c r="AAF107" i="22"/>
  <c r="AAF52" i="22"/>
  <c r="WH144" i="22"/>
  <c r="AAG67" i="22"/>
  <c r="VP308" i="22"/>
  <c r="WH292" i="22"/>
  <c r="WH282" i="22"/>
  <c r="VP182" i="22"/>
  <c r="AAF166" i="22"/>
  <c r="AAG123" i="22"/>
  <c r="VP307" i="22"/>
  <c r="WH288" i="22"/>
  <c r="AAG177" i="22"/>
  <c r="AAF64" i="22"/>
  <c r="AAF255" i="22"/>
  <c r="VP276" i="22" l="1"/>
  <c r="VP275" i="22"/>
  <c r="VP280" i="22"/>
  <c r="VP278" i="22"/>
  <c r="VP274" i="22"/>
  <c r="VP277" i="22"/>
  <c r="VP279" i="22"/>
  <c r="VP243" i="22"/>
  <c r="AAG89" i="22"/>
  <c r="AAH97" i="22"/>
  <c r="AAG90" i="22"/>
  <c r="AAG165" i="22"/>
  <c r="AAG109" i="22"/>
  <c r="AAG257" i="22"/>
  <c r="AAG96" i="22"/>
  <c r="AAG113" i="22"/>
  <c r="VQ182" i="22"/>
  <c r="AAG205" i="22"/>
  <c r="AAH100" i="22"/>
  <c r="AAG21" i="22"/>
  <c r="AAI82" i="22"/>
  <c r="VQ200" i="22"/>
  <c r="VQ239" i="22"/>
  <c r="AAG176" i="22"/>
  <c r="VQ300" i="22"/>
  <c r="AAG126" i="22"/>
  <c r="WI130" i="22"/>
  <c r="AAG114" i="22"/>
  <c r="AAG160" i="22"/>
  <c r="AAG81" i="22"/>
  <c r="AAH50" i="22"/>
  <c r="AAG43" i="22"/>
  <c r="VQ198" i="22"/>
  <c r="WI142" i="22"/>
  <c r="AAG251" i="22"/>
  <c r="AAG19" i="22"/>
  <c r="AAG164" i="22"/>
  <c r="AAG147" i="22"/>
  <c r="AAH38" i="22"/>
  <c r="WI143" i="22"/>
  <c r="AAG255" i="22"/>
  <c r="AAG170" i="22"/>
  <c r="AAG16" i="22"/>
  <c r="AAG64" i="22"/>
  <c r="AAG60" i="22"/>
  <c r="AAG158" i="22"/>
  <c r="VQ302" i="22"/>
  <c r="AAG94" i="22"/>
  <c r="AAH36" i="22"/>
  <c r="VQ225" i="22"/>
  <c r="VQ184" i="22"/>
  <c r="AAH201" i="22"/>
  <c r="VQ223" i="22"/>
  <c r="AAH80" i="22"/>
  <c r="AAG74" i="22"/>
  <c r="VQ221" i="22"/>
  <c r="WI283" i="22"/>
  <c r="VQ226" i="22"/>
  <c r="AAG93" i="22"/>
  <c r="AAH319" i="22"/>
  <c r="WI137" i="22"/>
  <c r="AAG25" i="22"/>
  <c r="AAG263" i="22"/>
  <c r="VQ230" i="22"/>
  <c r="WI131" i="22"/>
  <c r="AAG209" i="22"/>
  <c r="AAG99" i="22"/>
  <c r="VQ234" i="22"/>
  <c r="AAH269" i="22"/>
  <c r="AAG214" i="22"/>
  <c r="VQ233" i="22"/>
  <c r="VQ309" i="22"/>
  <c r="VQ232" i="22"/>
  <c r="AAG110" i="22"/>
  <c r="AAG244" i="22"/>
  <c r="AAG157" i="22"/>
  <c r="VQ297" i="22"/>
  <c r="AAG69" i="22"/>
  <c r="AAG213" i="22"/>
  <c r="VQ172" i="22"/>
  <c r="AAG29" i="22"/>
  <c r="VQ199" i="22"/>
  <c r="AAG159" i="22"/>
  <c r="AAG49" i="22"/>
  <c r="VQ186" i="22"/>
  <c r="VQ303" i="22"/>
  <c r="WI218" i="22"/>
  <c r="AAG154" i="22"/>
  <c r="AAG112" i="22"/>
  <c r="WI291" i="22"/>
  <c r="AAG258" i="22"/>
  <c r="WI286" i="22"/>
  <c r="VQ229" i="22"/>
  <c r="VQ320" i="22"/>
  <c r="VQ293" i="22"/>
  <c r="AAH123" i="22"/>
  <c r="WI144" i="22"/>
  <c r="VQ195" i="22"/>
  <c r="AAH177" i="22"/>
  <c r="WI292" i="22"/>
  <c r="AAG52" i="22"/>
  <c r="AAI73" i="22"/>
  <c r="AAG22" i="22"/>
  <c r="AAG254" i="22"/>
  <c r="AAG256" i="22"/>
  <c r="AAH105" i="22"/>
  <c r="AAG59" i="22"/>
  <c r="AAG10" i="22"/>
  <c r="VQ173" i="22"/>
  <c r="AAG203" i="22"/>
  <c r="AAG65" i="22"/>
  <c r="AAG116" i="22"/>
  <c r="AAG268" i="22"/>
  <c r="AAH235" i="22"/>
  <c r="WI139" i="22"/>
  <c r="VQ193" i="22"/>
  <c r="AAG117" i="22"/>
  <c r="AAG44" i="22"/>
  <c r="WI141" i="22"/>
  <c r="VQ197" i="22"/>
  <c r="AAG171" i="22"/>
  <c r="VQ322" i="22"/>
  <c r="WI281" i="22"/>
  <c r="AAG270" i="22"/>
  <c r="VQ231" i="22"/>
  <c r="AAG7" i="22"/>
  <c r="VQ175" i="22"/>
  <c r="AAG15" i="22"/>
  <c r="AAG166" i="22"/>
  <c r="VQ308" i="22"/>
  <c r="AAG107" i="22"/>
  <c r="AAH247" i="22"/>
  <c r="AAG62" i="22"/>
  <c r="AAG187" i="22"/>
  <c r="WI134" i="22"/>
  <c r="AAG20" i="22"/>
  <c r="AAG46" i="22"/>
  <c r="AAG148" i="22"/>
  <c r="AAG250" i="22"/>
  <c r="AAG55" i="22"/>
  <c r="AAG202" i="22"/>
  <c r="AAG267" i="22"/>
  <c r="AAH208" i="22"/>
  <c r="VQ183" i="22"/>
  <c r="VQ192" i="22"/>
  <c r="AAG152" i="22"/>
  <c r="WI132" i="22"/>
  <c r="AAG54" i="22"/>
  <c r="VQ310" i="22"/>
  <c r="AAG40" i="22"/>
  <c r="AAG31" i="22"/>
  <c r="AAG264" i="22"/>
  <c r="WI287" i="22"/>
  <c r="AAG14" i="22"/>
  <c r="AAG188" i="22"/>
  <c r="VQ301" i="22"/>
  <c r="AAG206" i="22"/>
  <c r="AAG63" i="22"/>
  <c r="AAH101" i="22"/>
  <c r="AAG37" i="22"/>
  <c r="AAG51" i="22"/>
  <c r="AAG92" i="22"/>
  <c r="WI290" i="22"/>
  <c r="VQ314" i="22"/>
  <c r="AAG155" i="22"/>
  <c r="AAH261" i="22"/>
  <c r="AAG168" i="22"/>
  <c r="AAG5" i="22"/>
  <c r="AAG260" i="22"/>
  <c r="VQ294" i="22"/>
  <c r="WI128" i="22"/>
  <c r="AAG245" i="22"/>
  <c r="AAH42" i="22"/>
  <c r="VQ313" i="22"/>
  <c r="AAH68" i="22"/>
  <c r="AAG9" i="22"/>
  <c r="AAG108" i="22"/>
  <c r="AAG75" i="22"/>
  <c r="AAG259" i="22"/>
  <c r="VQ311" i="22"/>
  <c r="AAG169" i="22"/>
  <c r="AAG248" i="22"/>
  <c r="VQ306" i="22"/>
  <c r="AAG87" i="22"/>
  <c r="AAH32" i="22"/>
  <c r="AAG17" i="22"/>
  <c r="AAG71" i="22"/>
  <c r="AAG156" i="22"/>
  <c r="AAG272" i="22"/>
  <c r="AAG78" i="22"/>
  <c r="AAG84" i="22"/>
  <c r="AAG41" i="22"/>
  <c r="AAG162" i="22"/>
  <c r="AAH273" i="22"/>
  <c r="AAG249" i="22"/>
  <c r="AAG72" i="22"/>
  <c r="WI135" i="22"/>
  <c r="AAG266" i="22"/>
  <c r="VQ240" i="22"/>
  <c r="AAG118" i="22"/>
  <c r="WI133" i="22"/>
  <c r="AAH67" i="22"/>
  <c r="AAG125" i="22"/>
  <c r="WI289" i="22"/>
  <c r="AAG149" i="22"/>
  <c r="AAH106" i="22"/>
  <c r="AAG34" i="22"/>
  <c r="AAG24" i="22"/>
  <c r="AAH91" i="22"/>
  <c r="AAG57" i="22"/>
  <c r="AAG6" i="22"/>
  <c r="AAG153" i="22"/>
  <c r="AAG119" i="22"/>
  <c r="WI136" i="22"/>
  <c r="AAH88" i="22"/>
  <c r="AAG151" i="22"/>
  <c r="AAG211" i="22"/>
  <c r="AAG242" i="22"/>
  <c r="VR298" i="22"/>
  <c r="AAH161" i="22"/>
  <c r="AAG145" i="22"/>
  <c r="AAG45" i="22"/>
  <c r="VQ304" i="22"/>
  <c r="AAG11" i="22"/>
  <c r="AAG85" i="22"/>
  <c r="AAG252" i="22"/>
  <c r="VQ222" i="22"/>
  <c r="AAG238" i="22"/>
  <c r="VQ312" i="22"/>
  <c r="AAH120" i="22"/>
  <c r="WI217" i="22"/>
  <c r="AAG102" i="22"/>
  <c r="AAG13" i="22"/>
  <c r="WI138" i="22"/>
  <c r="AAG47" i="22"/>
  <c r="AAG56" i="22"/>
  <c r="VQ321" i="22"/>
  <c r="VQ189" i="22"/>
  <c r="AAG12" i="22"/>
  <c r="AAG86" i="22"/>
  <c r="VQ317" i="22"/>
  <c r="AAH241" i="22"/>
  <c r="AAG30" i="22"/>
  <c r="AAG212" i="22"/>
  <c r="AAG77" i="22"/>
  <c r="VQ178" i="22"/>
  <c r="AAH163" i="22"/>
  <c r="VQ194" i="22"/>
  <c r="AAH146" i="22"/>
  <c r="AAG98" i="22"/>
  <c r="AAG103" i="22"/>
  <c r="AAH104" i="22"/>
  <c r="AAH53" i="22"/>
  <c r="VQ296" i="22"/>
  <c r="AAH265" i="22"/>
  <c r="VQ174" i="22"/>
  <c r="VQ185" i="22"/>
  <c r="AAG253" i="22"/>
  <c r="VQ220" i="22"/>
  <c r="VQ299" i="22"/>
  <c r="VQ227" i="22"/>
  <c r="WI285" i="22"/>
  <c r="AAG271" i="22"/>
  <c r="AAG70" i="22"/>
  <c r="WI129" i="22"/>
  <c r="AAG237" i="22"/>
  <c r="VQ190" i="22"/>
  <c r="AAG122" i="22"/>
  <c r="AAH79" i="22"/>
  <c r="WI288" i="22"/>
  <c r="VQ307" i="22"/>
  <c r="WI215" i="22"/>
  <c r="WI282" i="22"/>
  <c r="VQ305" i="22"/>
  <c r="AAG95" i="22"/>
  <c r="AAH124" i="22"/>
  <c r="AAG58" i="22"/>
  <c r="WI216" i="22"/>
  <c r="AAG26" i="22"/>
  <c r="AAG39" i="22"/>
  <c r="AAG115" i="22"/>
  <c r="VQ236" i="22"/>
  <c r="AAG262" i="22"/>
  <c r="AAG111" i="22"/>
  <c r="VQ316" i="22"/>
  <c r="AAG246" i="22"/>
  <c r="VQ180" i="22"/>
  <c r="WI127" i="22"/>
  <c r="WI140" i="22"/>
  <c r="AAG35" i="22"/>
  <c r="AAG33" i="22"/>
  <c r="AAG167" i="22"/>
  <c r="AAG27" i="22"/>
  <c r="AAH83" i="22"/>
  <c r="AAG8" i="22"/>
  <c r="VQ196" i="22"/>
  <c r="AAG150" i="22"/>
  <c r="AAH210" i="22"/>
  <c r="VQ295" i="22"/>
  <c r="AAG61" i="22"/>
  <c r="VQ179" i="22"/>
  <c r="VQ228" i="22"/>
  <c r="AAG207" i="22"/>
  <c r="AAG28" i="22"/>
  <c r="AAG18" i="22"/>
  <c r="AAG76" i="22"/>
  <c r="VQ181" i="22"/>
  <c r="AAG66" i="22"/>
  <c r="AAG48" i="22"/>
  <c r="VQ224" i="22"/>
  <c r="VQ191" i="22"/>
  <c r="WI284" i="22"/>
  <c r="VQ315" i="22"/>
  <c r="AAH204" i="22"/>
  <c r="VQ219" i="22"/>
  <c r="AAH121" i="22"/>
  <c r="AAG23" i="22"/>
  <c r="VQ278" i="22" l="1"/>
  <c r="VQ279" i="22"/>
  <c r="VQ280" i="22"/>
  <c r="VQ277" i="22"/>
  <c r="VQ275" i="22"/>
  <c r="VQ274" i="22"/>
  <c r="VQ276" i="22"/>
  <c r="VQ243" i="22"/>
  <c r="AAH89" i="22"/>
  <c r="AAH90" i="22"/>
  <c r="AAI97" i="22"/>
  <c r="AAH165" i="22"/>
  <c r="AAH109" i="22"/>
  <c r="AAH113" i="22"/>
  <c r="AAH96" i="22"/>
  <c r="AAH257" i="22"/>
  <c r="VR224" i="22"/>
  <c r="AAH207" i="22"/>
  <c r="VR196" i="22"/>
  <c r="WJ140" i="22"/>
  <c r="VR236" i="22"/>
  <c r="VR305" i="22"/>
  <c r="VR190" i="22"/>
  <c r="AAH253" i="22"/>
  <c r="AAH103" i="22"/>
  <c r="AAH77" i="22"/>
  <c r="VR189" i="22"/>
  <c r="AAH252" i="22"/>
  <c r="AAH242" i="22"/>
  <c r="AAH6" i="22"/>
  <c r="AAH149" i="22"/>
  <c r="AAH266" i="22"/>
  <c r="AAI273" i="22"/>
  <c r="AAH71" i="22"/>
  <c r="VR311" i="22"/>
  <c r="VR294" i="22"/>
  <c r="AAI261" i="22"/>
  <c r="AAH188" i="22"/>
  <c r="AAH54" i="22"/>
  <c r="AAH267" i="22"/>
  <c r="AAH20" i="22"/>
  <c r="AAH15" i="22"/>
  <c r="AAH171" i="22"/>
  <c r="AAH268" i="22"/>
  <c r="AAH256" i="22"/>
  <c r="VR293" i="22"/>
  <c r="WJ218" i="22"/>
  <c r="AAH99" i="22"/>
  <c r="AAH76" i="22"/>
  <c r="AAH8" i="22"/>
  <c r="AAH115" i="22"/>
  <c r="AAH237" i="22"/>
  <c r="VR299" i="22"/>
  <c r="VR194" i="22"/>
  <c r="AAH86" i="22"/>
  <c r="AAH13" i="22"/>
  <c r="AAH85" i="22"/>
  <c r="AAH211" i="22"/>
  <c r="WJ289" i="22"/>
  <c r="WJ135" i="22"/>
  <c r="AAH78" i="22"/>
  <c r="AAH245" i="22"/>
  <c r="AAH155" i="22"/>
  <c r="AAH63" i="22"/>
  <c r="AAH31" i="22"/>
  <c r="AAH250" i="22"/>
  <c r="AAH107" i="22"/>
  <c r="WJ281" i="22"/>
  <c r="VR193" i="22"/>
  <c r="AAH10" i="22"/>
  <c r="AAH52" i="22"/>
  <c r="VR320" i="22"/>
  <c r="VR303" i="22"/>
  <c r="AAH29" i="22"/>
  <c r="VR232" i="22"/>
  <c r="AAH209" i="22"/>
  <c r="AAH263" i="22"/>
  <c r="AAH93" i="22"/>
  <c r="VR184" i="22"/>
  <c r="VR302" i="22"/>
  <c r="AAH64" i="22"/>
  <c r="AAH164" i="22"/>
  <c r="WJ142" i="22"/>
  <c r="AAH81" i="22"/>
  <c r="AAH126" i="22"/>
  <c r="VR200" i="22"/>
  <c r="VR295" i="22"/>
  <c r="VR316" i="22"/>
  <c r="AAH271" i="22"/>
  <c r="VR185" i="22"/>
  <c r="AAH98" i="22"/>
  <c r="AAH212" i="22"/>
  <c r="VR321" i="22"/>
  <c r="VR312" i="22"/>
  <c r="AAH145" i="22"/>
  <c r="AAH119" i="22"/>
  <c r="WJ133" i="22"/>
  <c r="AAH17" i="22"/>
  <c r="AAH259" i="22"/>
  <c r="AAH260" i="22"/>
  <c r="AAH92" i="22"/>
  <c r="AAH14" i="22"/>
  <c r="WJ132" i="22"/>
  <c r="WJ134" i="22"/>
  <c r="VR175" i="22"/>
  <c r="VR197" i="22"/>
  <c r="AAH116" i="22"/>
  <c r="AAH254" i="22"/>
  <c r="VR195" i="22"/>
  <c r="WJ291" i="22"/>
  <c r="AAH159" i="22"/>
  <c r="VR297" i="22"/>
  <c r="AAH74" i="22"/>
  <c r="AAH33" i="22"/>
  <c r="WJ282" i="22"/>
  <c r="WJ284" i="22"/>
  <c r="AAH18" i="22"/>
  <c r="AAI210" i="22"/>
  <c r="AAI83" i="22"/>
  <c r="VR180" i="22"/>
  <c r="AAH39" i="22"/>
  <c r="AAI124" i="22"/>
  <c r="WJ129" i="22"/>
  <c r="VR174" i="22"/>
  <c r="AAI53" i="22"/>
  <c r="AAH30" i="22"/>
  <c r="AAH102" i="22"/>
  <c r="AAH11" i="22"/>
  <c r="AAI161" i="22"/>
  <c r="AAH34" i="22"/>
  <c r="AAH118" i="22"/>
  <c r="AAH162" i="22"/>
  <c r="AAH248" i="22"/>
  <c r="WJ128" i="22"/>
  <c r="AAH51" i="22"/>
  <c r="WJ287" i="22"/>
  <c r="AAH152" i="22"/>
  <c r="AAI208" i="22"/>
  <c r="AAH148" i="22"/>
  <c r="VR308" i="22"/>
  <c r="WJ139" i="22"/>
  <c r="AAH59" i="22"/>
  <c r="WJ292" i="22"/>
  <c r="VR229" i="22"/>
  <c r="VR172" i="22"/>
  <c r="VR309" i="22"/>
  <c r="AAH25" i="22"/>
  <c r="VR226" i="22"/>
  <c r="AAI80" i="22"/>
  <c r="VR225" i="22"/>
  <c r="AAH158" i="22"/>
  <c r="AAH16" i="22"/>
  <c r="WJ143" i="22"/>
  <c r="AAH19" i="22"/>
  <c r="VR198" i="22"/>
  <c r="AAH160" i="22"/>
  <c r="VR300" i="22"/>
  <c r="AAJ82" i="22"/>
  <c r="AAI100" i="22"/>
  <c r="VR228" i="22"/>
  <c r="WJ127" i="22"/>
  <c r="AAH58" i="22"/>
  <c r="AAI121" i="22"/>
  <c r="AAH48" i="22"/>
  <c r="VR179" i="22"/>
  <c r="AAH111" i="22"/>
  <c r="WJ215" i="22"/>
  <c r="AAI79" i="22"/>
  <c r="WJ285" i="22"/>
  <c r="AAI163" i="22"/>
  <c r="AAH56" i="22"/>
  <c r="AAH238" i="22"/>
  <c r="AAH151" i="22"/>
  <c r="AAH57" i="22"/>
  <c r="AAH125" i="22"/>
  <c r="AAH72" i="22"/>
  <c r="AAH272" i="22"/>
  <c r="AAI32" i="22"/>
  <c r="AAH75" i="22"/>
  <c r="AAI68" i="22"/>
  <c r="AAH5" i="22"/>
  <c r="AAH206" i="22"/>
  <c r="AAH40" i="22"/>
  <c r="AAH202" i="22"/>
  <c r="AAH187" i="22"/>
  <c r="AAH7" i="22"/>
  <c r="WJ141" i="22"/>
  <c r="AAH65" i="22"/>
  <c r="AAH22" i="22"/>
  <c r="WJ144" i="22"/>
  <c r="AAH112" i="22"/>
  <c r="VR199" i="22"/>
  <c r="AAH157" i="22"/>
  <c r="AAI269" i="22"/>
  <c r="VR219" i="22"/>
  <c r="AAH66" i="22"/>
  <c r="AAH61" i="22"/>
  <c r="AAH27" i="22"/>
  <c r="AAH26" i="22"/>
  <c r="VR307" i="22"/>
  <c r="AAH70" i="22"/>
  <c r="VR220" i="22"/>
  <c r="AAI265" i="22"/>
  <c r="AAI104" i="22"/>
  <c r="AAI146" i="22"/>
  <c r="AAH12" i="22"/>
  <c r="WJ217" i="22"/>
  <c r="VR304" i="22"/>
  <c r="VS298" i="22"/>
  <c r="AAI88" i="22"/>
  <c r="VR240" i="22"/>
  <c r="AAH41" i="22"/>
  <c r="AAH87" i="22"/>
  <c r="AAH108" i="22"/>
  <c r="VR314" i="22"/>
  <c r="VR301" i="22"/>
  <c r="VR310" i="22"/>
  <c r="AAH46" i="22"/>
  <c r="AAH166" i="22"/>
  <c r="VR322" i="22"/>
  <c r="AAH203" i="22"/>
  <c r="AAI105" i="22"/>
  <c r="AAI123" i="22"/>
  <c r="AAH154" i="22"/>
  <c r="AAH244" i="22"/>
  <c r="VR234" i="22"/>
  <c r="WJ131" i="22"/>
  <c r="WJ283" i="22"/>
  <c r="VR223" i="22"/>
  <c r="AAI36" i="22"/>
  <c r="AAH60" i="22"/>
  <c r="AAH170" i="22"/>
  <c r="AAI38" i="22"/>
  <c r="AAH251" i="22"/>
  <c r="AAH43" i="22"/>
  <c r="AAH114" i="22"/>
  <c r="AAH176" i="22"/>
  <c r="AAH205" i="22"/>
  <c r="AAH23" i="22"/>
  <c r="VR191" i="22"/>
  <c r="AAH28" i="22"/>
  <c r="AAH150" i="22"/>
  <c r="AAH35" i="22"/>
  <c r="AAH262" i="22"/>
  <c r="AAH95" i="22"/>
  <c r="AAH122" i="22"/>
  <c r="VR178" i="22"/>
  <c r="AAI241" i="22"/>
  <c r="AAH47" i="22"/>
  <c r="VR222" i="22"/>
  <c r="AAH153" i="22"/>
  <c r="AAI91" i="22"/>
  <c r="AAI106" i="22"/>
  <c r="AAI67" i="22"/>
  <c r="AAH249" i="22"/>
  <c r="AAH156" i="22"/>
  <c r="AAH169" i="22"/>
  <c r="VR313" i="22"/>
  <c r="AAH168" i="22"/>
  <c r="AAH37" i="22"/>
  <c r="AAH264" i="22"/>
  <c r="VR192" i="22"/>
  <c r="AAH62" i="22"/>
  <c r="VR231" i="22"/>
  <c r="AAH44" i="22"/>
  <c r="AAI235" i="22"/>
  <c r="AAJ73" i="22"/>
  <c r="WJ286" i="22"/>
  <c r="VR186" i="22"/>
  <c r="AAH213" i="22"/>
  <c r="VR233" i="22"/>
  <c r="WJ137" i="22"/>
  <c r="VR315" i="22"/>
  <c r="AAI204" i="22"/>
  <c r="VR181" i="22"/>
  <c r="AAH167" i="22"/>
  <c r="AAH246" i="22"/>
  <c r="WJ216" i="22"/>
  <c r="WJ288" i="22"/>
  <c r="VR227" i="22"/>
  <c r="VR296" i="22"/>
  <c r="VR317" i="22"/>
  <c r="WJ138" i="22"/>
  <c r="AAI120" i="22"/>
  <c r="AAH45" i="22"/>
  <c r="WJ136" i="22"/>
  <c r="AAH24" i="22"/>
  <c r="AAH84" i="22"/>
  <c r="VR306" i="22"/>
  <c r="AAH9" i="22"/>
  <c r="AAI42" i="22"/>
  <c r="WJ290" i="22"/>
  <c r="AAI101" i="22"/>
  <c r="VR183" i="22"/>
  <c r="AAH55" i="22"/>
  <c r="AAI247" i="22"/>
  <c r="AAH270" i="22"/>
  <c r="AAH117" i="22"/>
  <c r="VR173" i="22"/>
  <c r="AAI177" i="22"/>
  <c r="AAH258" i="22"/>
  <c r="AAH49" i="22"/>
  <c r="AAH69" i="22"/>
  <c r="AAH110" i="22"/>
  <c r="AAH214" i="22"/>
  <c r="VR230" i="22"/>
  <c r="AAI319" i="22"/>
  <c r="VR221" i="22"/>
  <c r="AAI201" i="22"/>
  <c r="AAH94" i="22"/>
  <c r="AAH255" i="22"/>
  <c r="AAH147" i="22"/>
  <c r="AAI50" i="22"/>
  <c r="WJ130" i="22"/>
  <c r="VR239" i="22"/>
  <c r="AAH21" i="22"/>
  <c r="VR182" i="22"/>
  <c r="VR277" i="22" l="1"/>
  <c r="VR276" i="22"/>
  <c r="VR280" i="22"/>
  <c r="VR279" i="22"/>
  <c r="VR274" i="22"/>
  <c r="VR275" i="22"/>
  <c r="VR278" i="22"/>
  <c r="VR243" i="22"/>
  <c r="AAI89" i="22"/>
  <c r="AAJ97" i="22"/>
  <c r="AAI90" i="22"/>
  <c r="AAI165" i="22"/>
  <c r="AAI109" i="22"/>
  <c r="AAI257" i="22"/>
  <c r="AAI96" i="22"/>
  <c r="AAI113" i="22"/>
  <c r="AAJ319" i="22"/>
  <c r="AAJ67" i="22"/>
  <c r="AAI23" i="22"/>
  <c r="AAI114" i="22"/>
  <c r="WK283" i="22"/>
  <c r="AAI46" i="22"/>
  <c r="VS304" i="22"/>
  <c r="AAI187" i="22"/>
  <c r="AAI21" i="22"/>
  <c r="AAI94" i="22"/>
  <c r="VS230" i="22"/>
  <c r="VS173" i="22"/>
  <c r="AAI55" i="22"/>
  <c r="WK290" i="22"/>
  <c r="AAI84" i="22"/>
  <c r="WK216" i="22"/>
  <c r="VS181" i="22"/>
  <c r="WK137" i="22"/>
  <c r="WK286" i="22"/>
  <c r="VS231" i="22"/>
  <c r="AAI264" i="22"/>
  <c r="AAI169" i="22"/>
  <c r="AAI47" i="22"/>
  <c r="AAI122" i="22"/>
  <c r="AAI150" i="22"/>
  <c r="AAI43" i="22"/>
  <c r="AAI60" i="22"/>
  <c r="WK131" i="22"/>
  <c r="AAI154" i="22"/>
  <c r="AAI203" i="22"/>
  <c r="VS240" i="22"/>
  <c r="WK217" i="22"/>
  <c r="AAI26" i="22"/>
  <c r="VS199" i="22"/>
  <c r="AAI65" i="22"/>
  <c r="AAI5" i="22"/>
  <c r="AAI59" i="22"/>
  <c r="AAI147" i="22"/>
  <c r="AAI214" i="22"/>
  <c r="AAJ204" i="22"/>
  <c r="AAK73" i="22"/>
  <c r="AAI62" i="22"/>
  <c r="AAI156" i="22"/>
  <c r="AAJ36" i="22"/>
  <c r="VS234" i="22"/>
  <c r="AAJ88" i="22"/>
  <c r="AAJ68" i="22"/>
  <c r="AAI72" i="22"/>
  <c r="AAI238" i="22"/>
  <c r="AAI111" i="22"/>
  <c r="AAJ121" i="22"/>
  <c r="VS198" i="22"/>
  <c r="AAI158" i="22"/>
  <c r="AAI25" i="22"/>
  <c r="AAJ208" i="22"/>
  <c r="WK128" i="22"/>
  <c r="AAI34" i="22"/>
  <c r="AAI102" i="22"/>
  <c r="VS174" i="22"/>
  <c r="VS180" i="22"/>
  <c r="WK284" i="22"/>
  <c r="AAI74" i="22"/>
  <c r="WK291" i="22"/>
  <c r="VS197" i="22"/>
  <c r="WK132" i="22"/>
  <c r="WK133" i="22"/>
  <c r="VS312" i="22"/>
  <c r="VS185" i="22"/>
  <c r="VS295" i="22"/>
  <c r="AAI126" i="22"/>
  <c r="AAI93" i="22"/>
  <c r="AAI29" i="22"/>
  <c r="AAI10" i="22"/>
  <c r="AAI250" i="22"/>
  <c r="AAI155" i="22"/>
  <c r="WK135" i="22"/>
  <c r="AAI85" i="22"/>
  <c r="AAI8" i="22"/>
  <c r="WK218" i="22"/>
  <c r="AAI171" i="22"/>
  <c r="AAI54" i="22"/>
  <c r="VS311" i="22"/>
  <c r="AAI149" i="22"/>
  <c r="VS189" i="22"/>
  <c r="WK140" i="22"/>
  <c r="VS239" i="22"/>
  <c r="AAJ120" i="22"/>
  <c r="AAI246" i="22"/>
  <c r="AAJ241" i="22"/>
  <c r="AAI95" i="22"/>
  <c r="AAI28" i="22"/>
  <c r="AAI251" i="22"/>
  <c r="AAJ123" i="22"/>
  <c r="VS322" i="22"/>
  <c r="VS310" i="22"/>
  <c r="AAI108" i="22"/>
  <c r="AAI12" i="22"/>
  <c r="VS220" i="22"/>
  <c r="VS219" i="22"/>
  <c r="AAI112" i="22"/>
  <c r="WK141" i="22"/>
  <c r="AAI40" i="22"/>
  <c r="AAJ100" i="22"/>
  <c r="WK139" i="22"/>
  <c r="AAJ201" i="22"/>
  <c r="AAI258" i="22"/>
  <c r="AAI117" i="22"/>
  <c r="VS183" i="22"/>
  <c r="AAJ91" i="22"/>
  <c r="WK130" i="22"/>
  <c r="AAI255" i="22"/>
  <c r="VS221" i="22"/>
  <c r="AAI110" i="22"/>
  <c r="AAI270" i="22"/>
  <c r="AAI213" i="22"/>
  <c r="AAI249" i="22"/>
  <c r="AAI153" i="22"/>
  <c r="VS178" i="22"/>
  <c r="AAI262" i="22"/>
  <c r="VS191" i="22"/>
  <c r="AAI176" i="22"/>
  <c r="VT298" i="22"/>
  <c r="AAJ269" i="22"/>
  <c r="AAI7" i="22"/>
  <c r="AAI75" i="22"/>
  <c r="AAI125" i="22"/>
  <c r="WK285" i="22"/>
  <c r="AAI58" i="22"/>
  <c r="AAK82" i="22"/>
  <c r="AAI19" i="22"/>
  <c r="VS225" i="22"/>
  <c r="VS229" i="22"/>
  <c r="AAI248" i="22"/>
  <c r="WK129" i="22"/>
  <c r="AAJ83" i="22"/>
  <c r="WK282" i="22"/>
  <c r="VS195" i="22"/>
  <c r="VS175" i="22"/>
  <c r="AAI14" i="22"/>
  <c r="AAI259" i="22"/>
  <c r="VS321" i="22"/>
  <c r="AAI271" i="22"/>
  <c r="AAI81" i="22"/>
  <c r="AAI64" i="22"/>
  <c r="AAI263" i="22"/>
  <c r="VS303" i="22"/>
  <c r="VS193" i="22"/>
  <c r="AAI245" i="22"/>
  <c r="WK289" i="22"/>
  <c r="AAI13" i="22"/>
  <c r="VS299" i="22"/>
  <c r="AAI76" i="22"/>
  <c r="VS293" i="22"/>
  <c r="AAI15" i="22"/>
  <c r="AAI188" i="22"/>
  <c r="AAI71" i="22"/>
  <c r="AAI6" i="22"/>
  <c r="AAI77" i="22"/>
  <c r="VS190" i="22"/>
  <c r="VS196" i="22"/>
  <c r="AAJ42" i="22"/>
  <c r="VS296" i="22"/>
  <c r="VS233" i="22"/>
  <c r="AAI37" i="22"/>
  <c r="AAJ177" i="22"/>
  <c r="AAI9" i="22"/>
  <c r="AAI24" i="22"/>
  <c r="WK138" i="22"/>
  <c r="VS227" i="22"/>
  <c r="AAI167" i="22"/>
  <c r="AAJ235" i="22"/>
  <c r="AAI168" i="22"/>
  <c r="AAJ38" i="22"/>
  <c r="VS223" i="22"/>
  <c r="AAI244" i="22"/>
  <c r="AAI166" i="22"/>
  <c r="VS301" i="22"/>
  <c r="AAI87" i="22"/>
  <c r="AAJ146" i="22"/>
  <c r="AAI70" i="22"/>
  <c r="AAI27" i="22"/>
  <c r="WK144" i="22"/>
  <c r="AAI206" i="22"/>
  <c r="AAI56" i="22"/>
  <c r="AAI152" i="22"/>
  <c r="AAJ50" i="22"/>
  <c r="AAI69" i="22"/>
  <c r="WK136" i="22"/>
  <c r="VS186" i="22"/>
  <c r="VS192" i="22"/>
  <c r="VS222" i="22"/>
  <c r="AAI35" i="22"/>
  <c r="AAI170" i="22"/>
  <c r="VS314" i="22"/>
  <c r="VS307" i="22"/>
  <c r="AAI157" i="22"/>
  <c r="AAJ32" i="22"/>
  <c r="AAI57" i="22"/>
  <c r="AAJ79" i="22"/>
  <c r="VS179" i="22"/>
  <c r="WK127" i="22"/>
  <c r="VS300" i="22"/>
  <c r="WK143" i="22"/>
  <c r="VS309" i="22"/>
  <c r="WK292" i="22"/>
  <c r="VS308" i="22"/>
  <c r="WK287" i="22"/>
  <c r="AAI162" i="22"/>
  <c r="AAJ161" i="22"/>
  <c r="AAI30" i="22"/>
  <c r="AAJ210" i="22"/>
  <c r="AAI33" i="22"/>
  <c r="VS297" i="22"/>
  <c r="AAI254" i="22"/>
  <c r="WK134" i="22"/>
  <c r="AAI92" i="22"/>
  <c r="AAI17" i="22"/>
  <c r="AAI119" i="22"/>
  <c r="AAI212" i="22"/>
  <c r="WK142" i="22"/>
  <c r="VS302" i="22"/>
  <c r="AAI209" i="22"/>
  <c r="VS320" i="22"/>
  <c r="WK281" i="22"/>
  <c r="AAI31" i="22"/>
  <c r="AAI86" i="22"/>
  <c r="AAI237" i="22"/>
  <c r="AAI99" i="22"/>
  <c r="AAI256" i="22"/>
  <c r="AAI20" i="22"/>
  <c r="AAJ261" i="22"/>
  <c r="AAJ273" i="22"/>
  <c r="AAI242" i="22"/>
  <c r="AAI103" i="22"/>
  <c r="VS305" i="22"/>
  <c r="AAI207" i="22"/>
  <c r="VS182" i="22"/>
  <c r="AAJ101" i="22"/>
  <c r="VS317" i="22"/>
  <c r="VS315" i="22"/>
  <c r="VS313" i="22"/>
  <c r="AAJ104" i="22"/>
  <c r="AAI61" i="22"/>
  <c r="AAJ163" i="22"/>
  <c r="AAJ80" i="22"/>
  <c r="AAJ124" i="22"/>
  <c r="AAJ247" i="22"/>
  <c r="VS306" i="22"/>
  <c r="WK288" i="22"/>
  <c r="AAI44" i="22"/>
  <c r="AAJ105" i="22"/>
  <c r="AAI41" i="22"/>
  <c r="AAI22" i="22"/>
  <c r="AAI49" i="22"/>
  <c r="AAI45" i="22"/>
  <c r="AAJ106" i="22"/>
  <c r="AAI205" i="22"/>
  <c r="AAJ265" i="22"/>
  <c r="AAI66" i="22"/>
  <c r="AAI202" i="22"/>
  <c r="AAI272" i="22"/>
  <c r="AAI151" i="22"/>
  <c r="WK215" i="22"/>
  <c r="AAI48" i="22"/>
  <c r="VS228" i="22"/>
  <c r="AAI160" i="22"/>
  <c r="AAI16" i="22"/>
  <c r="VS226" i="22"/>
  <c r="VS172" i="22"/>
  <c r="AAI148" i="22"/>
  <c r="AAI51" i="22"/>
  <c r="AAI118" i="22"/>
  <c r="AAI11" i="22"/>
  <c r="AAJ53" i="22"/>
  <c r="AAI39" i="22"/>
  <c r="AAI18" i="22"/>
  <c r="AAI159" i="22"/>
  <c r="AAI116" i="22"/>
  <c r="AAI260" i="22"/>
  <c r="AAI145" i="22"/>
  <c r="AAI98" i="22"/>
  <c r="VS316" i="22"/>
  <c r="VS200" i="22"/>
  <c r="AAI164" i="22"/>
  <c r="VS184" i="22"/>
  <c r="VS232" i="22"/>
  <c r="AAI52" i="22"/>
  <c r="AAI107" i="22"/>
  <c r="AAI63" i="22"/>
  <c r="AAI78" i="22"/>
  <c r="AAI211" i="22"/>
  <c r="VS194" i="22"/>
  <c r="AAI115" i="22"/>
  <c r="AAI268" i="22"/>
  <c r="AAI267" i="22"/>
  <c r="VS294" i="22"/>
  <c r="AAI266" i="22"/>
  <c r="AAI252" i="22"/>
  <c r="AAI253" i="22"/>
  <c r="VS236" i="22"/>
  <c r="VS224" i="22"/>
  <c r="VS279" i="22" l="1"/>
  <c r="VS278" i="22"/>
  <c r="VS280" i="22"/>
  <c r="VS275" i="22"/>
  <c r="VS276" i="22"/>
  <c r="VS274" i="22"/>
  <c r="VS277" i="22"/>
  <c r="VS243" i="22"/>
  <c r="AAJ89" i="22"/>
  <c r="AAJ90" i="22"/>
  <c r="AAK97" i="22"/>
  <c r="AAJ165" i="22"/>
  <c r="AAJ109" i="22"/>
  <c r="AAJ113" i="22"/>
  <c r="AAJ96" i="22"/>
  <c r="AAJ257" i="22"/>
  <c r="VT184" i="22"/>
  <c r="AAJ98" i="22"/>
  <c r="AAJ18" i="22"/>
  <c r="VT226" i="22"/>
  <c r="AAJ202" i="22"/>
  <c r="AAK106" i="22"/>
  <c r="WL288" i="22"/>
  <c r="AAK80" i="22"/>
  <c r="AAK104" i="22"/>
  <c r="AAK101" i="22"/>
  <c r="AAJ20" i="22"/>
  <c r="WL281" i="22"/>
  <c r="AAJ119" i="22"/>
  <c r="AAJ30" i="22"/>
  <c r="VT300" i="22"/>
  <c r="VT314" i="22"/>
  <c r="WL136" i="22"/>
  <c r="AAJ27" i="22"/>
  <c r="VT223" i="22"/>
  <c r="AAJ9" i="22"/>
  <c r="VT196" i="22"/>
  <c r="AAJ76" i="22"/>
  <c r="AAJ263" i="22"/>
  <c r="AAJ14" i="22"/>
  <c r="AAJ58" i="22"/>
  <c r="AAJ176" i="22"/>
  <c r="AAJ255" i="22"/>
  <c r="AAJ112" i="22"/>
  <c r="AAJ251" i="22"/>
  <c r="AAK241" i="22"/>
  <c r="VT311" i="22"/>
  <c r="AAJ155" i="22"/>
  <c r="VT185" i="22"/>
  <c r="WL284" i="22"/>
  <c r="AAJ34" i="22"/>
  <c r="AAJ111" i="22"/>
  <c r="AAJ156" i="22"/>
  <c r="AAJ5" i="22"/>
  <c r="AAJ169" i="22"/>
  <c r="AAJ164" i="22"/>
  <c r="AAJ116" i="22"/>
  <c r="AAJ51" i="22"/>
  <c r="WL215" i="22"/>
  <c r="AAJ45" i="22"/>
  <c r="VT306" i="22"/>
  <c r="AAK163" i="22"/>
  <c r="VT182" i="22"/>
  <c r="AAJ256" i="22"/>
  <c r="VT320" i="22"/>
  <c r="AAJ17" i="22"/>
  <c r="AAK161" i="22"/>
  <c r="WL127" i="22"/>
  <c r="AAK32" i="22"/>
  <c r="VT192" i="22"/>
  <c r="AAJ56" i="22"/>
  <c r="AAJ166" i="22"/>
  <c r="AAK38" i="22"/>
  <c r="VT190" i="22"/>
  <c r="VT299" i="22"/>
  <c r="AAJ64" i="22"/>
  <c r="VT175" i="22"/>
  <c r="AAK83" i="22"/>
  <c r="VT225" i="22"/>
  <c r="AAJ7" i="22"/>
  <c r="AAJ249" i="22"/>
  <c r="WL130" i="22"/>
  <c r="VT219" i="22"/>
  <c r="VT197" i="22"/>
  <c r="WL128" i="22"/>
  <c r="AAJ238" i="22"/>
  <c r="AAK88" i="22"/>
  <c r="AAJ147" i="22"/>
  <c r="VT240" i="22"/>
  <c r="AAJ154" i="22"/>
  <c r="AAJ150" i="22"/>
  <c r="VT181" i="22"/>
  <c r="WL290" i="22"/>
  <c r="AAJ94" i="22"/>
  <c r="AAJ46" i="22"/>
  <c r="AAJ267" i="22"/>
  <c r="AAJ145" i="22"/>
  <c r="AAJ39" i="22"/>
  <c r="AAJ16" i="22"/>
  <c r="AAJ66" i="22"/>
  <c r="AAJ41" i="22"/>
  <c r="VT313" i="22"/>
  <c r="AAJ242" i="22"/>
  <c r="VT297" i="22"/>
  <c r="WL292" i="22"/>
  <c r="AAJ69" i="22"/>
  <c r="AAJ70" i="22"/>
  <c r="VT227" i="22"/>
  <c r="VT296" i="22"/>
  <c r="AAJ188" i="22"/>
  <c r="VT321" i="22"/>
  <c r="AAJ248" i="22"/>
  <c r="VT191" i="22"/>
  <c r="AAJ270" i="22"/>
  <c r="AAJ258" i="22"/>
  <c r="VT310" i="22"/>
  <c r="AAJ246" i="22"/>
  <c r="AAJ54" i="22"/>
  <c r="AAJ250" i="22"/>
  <c r="VT312" i="22"/>
  <c r="VT180" i="22"/>
  <c r="AAJ158" i="22"/>
  <c r="AAJ62" i="22"/>
  <c r="AAJ65" i="22"/>
  <c r="AAJ264" i="22"/>
  <c r="VT236" i="22"/>
  <c r="VT194" i="22"/>
  <c r="AAJ268" i="22"/>
  <c r="AAJ52" i="22"/>
  <c r="AAK53" i="22"/>
  <c r="AAJ160" i="22"/>
  <c r="AAJ49" i="22"/>
  <c r="VT315" i="22"/>
  <c r="AAJ99" i="22"/>
  <c r="AAJ209" i="22"/>
  <c r="AAJ92" i="22"/>
  <c r="AAJ162" i="22"/>
  <c r="VT179" i="22"/>
  <c r="AAJ170" i="22"/>
  <c r="WL138" i="22"/>
  <c r="AAK177" i="22"/>
  <c r="AAJ77" i="22"/>
  <c r="AAJ13" i="22"/>
  <c r="AAJ81" i="22"/>
  <c r="VT195" i="22"/>
  <c r="WL285" i="22"/>
  <c r="AAK269" i="22"/>
  <c r="AAJ110" i="22"/>
  <c r="AAK201" i="22"/>
  <c r="VT220" i="22"/>
  <c r="AAJ28" i="22"/>
  <c r="VT189" i="22"/>
  <c r="AAJ85" i="22"/>
  <c r="WL133" i="22"/>
  <c r="VT174" i="22"/>
  <c r="VT198" i="22"/>
  <c r="VT234" i="22"/>
  <c r="AAJ59" i="22"/>
  <c r="WL131" i="22"/>
  <c r="VT231" i="22"/>
  <c r="WL216" i="22"/>
  <c r="AAJ55" i="22"/>
  <c r="AAJ21" i="22"/>
  <c r="WL283" i="22"/>
  <c r="AAK67" i="22"/>
  <c r="VT294" i="22"/>
  <c r="AAJ107" i="22"/>
  <c r="AAJ211" i="22"/>
  <c r="VT200" i="22"/>
  <c r="AAJ159" i="22"/>
  <c r="AAJ148" i="22"/>
  <c r="AAJ151" i="22"/>
  <c r="AAK265" i="22"/>
  <c r="AAK105" i="22"/>
  <c r="AAK247" i="22"/>
  <c r="AAJ207" i="22"/>
  <c r="AAK273" i="22"/>
  <c r="AAJ33" i="22"/>
  <c r="VT309" i="22"/>
  <c r="AAJ157" i="22"/>
  <c r="VT186" i="22"/>
  <c r="AAJ206" i="22"/>
  <c r="AAK146" i="22"/>
  <c r="AAJ168" i="22"/>
  <c r="AAJ15" i="22"/>
  <c r="VT193" i="22"/>
  <c r="WL129" i="22"/>
  <c r="AAJ19" i="22"/>
  <c r="AAJ262" i="22"/>
  <c r="AAK91" i="22"/>
  <c r="AAJ40" i="22"/>
  <c r="VT322" i="22"/>
  <c r="AAK120" i="22"/>
  <c r="AAJ171" i="22"/>
  <c r="AAJ10" i="22"/>
  <c r="AAJ126" i="22"/>
  <c r="WL291" i="22"/>
  <c r="AAK208" i="22"/>
  <c r="AAJ72" i="22"/>
  <c r="AAL73" i="22"/>
  <c r="VT199" i="22"/>
  <c r="AAJ122" i="22"/>
  <c r="AAJ115" i="22"/>
  <c r="AAJ252" i="22"/>
  <c r="AAJ266" i="22"/>
  <c r="AAJ78" i="22"/>
  <c r="VT316" i="22"/>
  <c r="VT172" i="22"/>
  <c r="AAJ272" i="22"/>
  <c r="AAJ61" i="22"/>
  <c r="VT305" i="22"/>
  <c r="AAK261" i="22"/>
  <c r="AAJ31" i="22"/>
  <c r="AAJ212" i="22"/>
  <c r="WL287" i="22"/>
  <c r="VT307" i="22"/>
  <c r="AAK50" i="22"/>
  <c r="AAJ87" i="22"/>
  <c r="AAJ24" i="22"/>
  <c r="AAJ6" i="22"/>
  <c r="WL289" i="22"/>
  <c r="AAL82" i="22"/>
  <c r="VT178" i="22"/>
  <c r="VT221" i="22"/>
  <c r="WL139" i="22"/>
  <c r="AAJ12" i="22"/>
  <c r="AAK123" i="22"/>
  <c r="VT239" i="22"/>
  <c r="WL218" i="22"/>
  <c r="AAJ29" i="22"/>
  <c r="AAK68" i="22"/>
  <c r="AAK204" i="22"/>
  <c r="AAJ26" i="22"/>
  <c r="AAJ60" i="22"/>
  <c r="AAJ47" i="22"/>
  <c r="VT173" i="22"/>
  <c r="AAJ187" i="22"/>
  <c r="AAJ114" i="22"/>
  <c r="AAJ253" i="22"/>
  <c r="VT224" i="22"/>
  <c r="VT232" i="22"/>
  <c r="AAJ260" i="22"/>
  <c r="AAJ11" i="22"/>
  <c r="VT228" i="22"/>
  <c r="AAJ205" i="22"/>
  <c r="AAJ44" i="22"/>
  <c r="AAK124" i="22"/>
  <c r="VT317" i="22"/>
  <c r="AAJ237" i="22"/>
  <c r="VT302" i="22"/>
  <c r="WL134" i="22"/>
  <c r="AAK210" i="22"/>
  <c r="WL143" i="22"/>
  <c r="AAK79" i="22"/>
  <c r="AAJ35" i="22"/>
  <c r="WL144" i="22"/>
  <c r="AAJ244" i="22"/>
  <c r="AAK235" i="22"/>
  <c r="AAJ37" i="22"/>
  <c r="AAK42" i="22"/>
  <c r="VT293" i="22"/>
  <c r="VT303" i="22"/>
  <c r="AAJ259" i="22"/>
  <c r="VT229" i="22"/>
  <c r="AAJ125" i="22"/>
  <c r="VU298" i="22"/>
  <c r="AAJ213" i="22"/>
  <c r="VT183" i="22"/>
  <c r="WL141" i="22"/>
  <c r="AAJ95" i="22"/>
  <c r="AAJ149" i="22"/>
  <c r="WL135" i="22"/>
  <c r="VT295" i="22"/>
  <c r="AAJ74" i="22"/>
  <c r="AAJ102" i="22"/>
  <c r="AAK121" i="22"/>
  <c r="AAK36" i="22"/>
  <c r="WL286" i="22"/>
  <c r="AAJ63" i="22"/>
  <c r="AAJ118" i="22"/>
  <c r="AAJ48" i="22"/>
  <c r="AAJ22" i="22"/>
  <c r="AAJ103" i="22"/>
  <c r="AAJ86" i="22"/>
  <c r="WL142" i="22"/>
  <c r="AAJ254" i="22"/>
  <c r="VT308" i="22"/>
  <c r="AAJ57" i="22"/>
  <c r="VT222" i="22"/>
  <c r="AAJ152" i="22"/>
  <c r="VT301" i="22"/>
  <c r="AAJ167" i="22"/>
  <c r="VT233" i="22"/>
  <c r="AAJ71" i="22"/>
  <c r="AAJ245" i="22"/>
  <c r="AAJ271" i="22"/>
  <c r="WL282" i="22"/>
  <c r="AAJ75" i="22"/>
  <c r="AAJ153" i="22"/>
  <c r="AAJ117" i="22"/>
  <c r="AAK100" i="22"/>
  <c r="AAJ108" i="22"/>
  <c r="WL140" i="22"/>
  <c r="AAJ8" i="22"/>
  <c r="AAJ93" i="22"/>
  <c r="WL132" i="22"/>
  <c r="AAJ25" i="22"/>
  <c r="AAJ214" i="22"/>
  <c r="WL217" i="22"/>
  <c r="AAJ203" i="22"/>
  <c r="AAJ43" i="22"/>
  <c r="WL137" i="22"/>
  <c r="AAJ84" i="22"/>
  <c r="VT230" i="22"/>
  <c r="VT304" i="22"/>
  <c r="AAJ23" i="22"/>
  <c r="AAK319" i="22"/>
  <c r="VT275" i="22" l="1"/>
  <c r="VT277" i="22"/>
  <c r="VT280" i="22"/>
  <c r="VT274" i="22"/>
  <c r="VT278" i="22"/>
  <c r="VT276" i="22"/>
  <c r="VT279" i="22"/>
  <c r="VT243" i="22"/>
  <c r="AAK89" i="22"/>
  <c r="AAL97" i="22"/>
  <c r="AAK90" i="22"/>
  <c r="AAK165" i="22"/>
  <c r="AAK109" i="22"/>
  <c r="AAK257" i="22"/>
  <c r="AAK96" i="22"/>
  <c r="AAK113" i="22"/>
  <c r="AAK43" i="22"/>
  <c r="AAK71" i="22"/>
  <c r="AAK152" i="22"/>
  <c r="AAK22" i="22"/>
  <c r="AAK63" i="22"/>
  <c r="WM135" i="22"/>
  <c r="VU317" i="22"/>
  <c r="WM217" i="22"/>
  <c r="AAK271" i="22"/>
  <c r="AAK57" i="22"/>
  <c r="AAK118" i="22"/>
  <c r="AAK95" i="22"/>
  <c r="VU303" i="22"/>
  <c r="AAL100" i="22"/>
  <c r="AAL36" i="22"/>
  <c r="WM141" i="22"/>
  <c r="VU293" i="22"/>
  <c r="WM143" i="22"/>
  <c r="AAK237" i="22"/>
  <c r="AAK205" i="22"/>
  <c r="AAK26" i="22"/>
  <c r="VU183" i="22"/>
  <c r="AAL50" i="22"/>
  <c r="AAK61" i="22"/>
  <c r="AAM73" i="22"/>
  <c r="AAK126" i="22"/>
  <c r="VU322" i="22"/>
  <c r="AAK262" i="22"/>
  <c r="VU193" i="22"/>
  <c r="VU309" i="22"/>
  <c r="AAL273" i="22"/>
  <c r="AAK159" i="22"/>
  <c r="AAK55" i="22"/>
  <c r="VU174" i="22"/>
  <c r="AAL269" i="22"/>
  <c r="AAK81" i="22"/>
  <c r="WM138" i="22"/>
  <c r="VU179" i="22"/>
  <c r="AAK99" i="22"/>
  <c r="AAL53" i="22"/>
  <c r="VU194" i="22"/>
  <c r="AAK62" i="22"/>
  <c r="AAK250" i="22"/>
  <c r="AAK188" i="22"/>
  <c r="AAK69" i="22"/>
  <c r="AAK41" i="22"/>
  <c r="AAK145" i="22"/>
  <c r="AAK94" i="22"/>
  <c r="AAK154" i="22"/>
  <c r="AAK238" i="22"/>
  <c r="WM130" i="22"/>
  <c r="AAL83" i="22"/>
  <c r="VU190" i="22"/>
  <c r="AAK56" i="22"/>
  <c r="AAL161" i="22"/>
  <c r="VU182" i="22"/>
  <c r="WM215" i="22"/>
  <c r="AAK169" i="22"/>
  <c r="AAK34" i="22"/>
  <c r="VU311" i="22"/>
  <c r="AAK255" i="22"/>
  <c r="AAK14" i="22"/>
  <c r="AAK9" i="22"/>
  <c r="VU314" i="22"/>
  <c r="WM281" i="22"/>
  <c r="AAL80" i="22"/>
  <c r="VU226" i="22"/>
  <c r="AAK254" i="22"/>
  <c r="AAL204" i="22"/>
  <c r="AAM82" i="22"/>
  <c r="AAK212" i="22"/>
  <c r="AAL146" i="22"/>
  <c r="AAL105" i="22"/>
  <c r="VU294" i="22"/>
  <c r="AAK28" i="22"/>
  <c r="AAL42" i="22"/>
  <c r="VU228" i="22"/>
  <c r="AAK114" i="22"/>
  <c r="AAK47" i="22"/>
  <c r="AAK29" i="22"/>
  <c r="WM289" i="22"/>
  <c r="AAK252" i="22"/>
  <c r="VU230" i="22"/>
  <c r="AAK203" i="22"/>
  <c r="AAK25" i="22"/>
  <c r="WM140" i="22"/>
  <c r="WM282" i="22"/>
  <c r="VU222" i="22"/>
  <c r="AAK48" i="22"/>
  <c r="WM286" i="22"/>
  <c r="AAK149" i="22"/>
  <c r="AAK213" i="22"/>
  <c r="AAK259" i="22"/>
  <c r="AAK37" i="22"/>
  <c r="AAK35" i="22"/>
  <c r="WM134" i="22"/>
  <c r="AAK11" i="22"/>
  <c r="AAK187" i="22"/>
  <c r="AAL68" i="22"/>
  <c r="WM218" i="22"/>
  <c r="WM139" i="22"/>
  <c r="AAK6" i="22"/>
  <c r="AAK31" i="22"/>
  <c r="VU316" i="22"/>
  <c r="AAK115" i="22"/>
  <c r="AAK72" i="22"/>
  <c r="AAK10" i="22"/>
  <c r="AAK40" i="22"/>
  <c r="AAK19" i="22"/>
  <c r="AAK15" i="22"/>
  <c r="AAK206" i="22"/>
  <c r="AAK33" i="22"/>
  <c r="AAK207" i="22"/>
  <c r="AAL265" i="22"/>
  <c r="VU200" i="22"/>
  <c r="AAL67" i="22"/>
  <c r="WM216" i="22"/>
  <c r="AAK59" i="22"/>
  <c r="WM133" i="22"/>
  <c r="VU220" i="22"/>
  <c r="WM285" i="22"/>
  <c r="AAK13" i="22"/>
  <c r="AAK162" i="22"/>
  <c r="VU315" i="22"/>
  <c r="VU236" i="22"/>
  <c r="AAK158" i="22"/>
  <c r="AAK54" i="22"/>
  <c r="AAK258" i="22"/>
  <c r="AAK248" i="22"/>
  <c r="VU296" i="22"/>
  <c r="AAK66" i="22"/>
  <c r="AAK267" i="22"/>
  <c r="WM290" i="22"/>
  <c r="VU240" i="22"/>
  <c r="WM128" i="22"/>
  <c r="AAK249" i="22"/>
  <c r="VU175" i="22"/>
  <c r="VU192" i="22"/>
  <c r="AAK17" i="22"/>
  <c r="AAL163" i="22"/>
  <c r="AAK51" i="22"/>
  <c r="AAK5" i="22"/>
  <c r="WM284" i="22"/>
  <c r="AAL241" i="22"/>
  <c r="AAK176" i="22"/>
  <c r="AAK263" i="22"/>
  <c r="VU223" i="22"/>
  <c r="VU300" i="22"/>
  <c r="AAK20" i="22"/>
  <c r="WM288" i="22"/>
  <c r="AAK18" i="22"/>
  <c r="AAL121" i="22"/>
  <c r="VU229" i="22"/>
  <c r="WM144" i="22"/>
  <c r="AAK12" i="22"/>
  <c r="VU233" i="22"/>
  <c r="WM142" i="22"/>
  <c r="AAK102" i="22"/>
  <c r="AAL124" i="22"/>
  <c r="VU224" i="22"/>
  <c r="AAK60" i="22"/>
  <c r="AAL106" i="22"/>
  <c r="AAK8" i="22"/>
  <c r="AAL319" i="22"/>
  <c r="AAK108" i="22"/>
  <c r="AAK86" i="22"/>
  <c r="AAL79" i="22"/>
  <c r="VU302" i="22"/>
  <c r="AAK44" i="22"/>
  <c r="AAK260" i="22"/>
  <c r="AAK253" i="22"/>
  <c r="VU173" i="22"/>
  <c r="VU239" i="22"/>
  <c r="VU221" i="22"/>
  <c r="AAK24" i="22"/>
  <c r="VU307" i="22"/>
  <c r="AAL261" i="22"/>
  <c r="AAK272" i="22"/>
  <c r="AAK78" i="22"/>
  <c r="AAK122" i="22"/>
  <c r="AAL208" i="22"/>
  <c r="AAK171" i="22"/>
  <c r="AAL91" i="22"/>
  <c r="WM129" i="22"/>
  <c r="VU186" i="22"/>
  <c r="AAK151" i="22"/>
  <c r="AAK211" i="22"/>
  <c r="WM283" i="22"/>
  <c r="VU231" i="22"/>
  <c r="VU234" i="22"/>
  <c r="AAK85" i="22"/>
  <c r="AAL201" i="22"/>
  <c r="AAK77" i="22"/>
  <c r="AAK92" i="22"/>
  <c r="AAK49" i="22"/>
  <c r="AAK52" i="22"/>
  <c r="AAK264" i="22"/>
  <c r="VU180" i="22"/>
  <c r="AAK246" i="22"/>
  <c r="AAK270" i="22"/>
  <c r="VU321" i="22"/>
  <c r="VU227" i="22"/>
  <c r="WM292" i="22"/>
  <c r="AAK242" i="22"/>
  <c r="AAK16" i="22"/>
  <c r="VU181" i="22"/>
  <c r="AAK147" i="22"/>
  <c r="VU197" i="22"/>
  <c r="AAK7" i="22"/>
  <c r="AAK64" i="22"/>
  <c r="AAL38" i="22"/>
  <c r="AAL32" i="22"/>
  <c r="VU320" i="22"/>
  <c r="VU306" i="22"/>
  <c r="AAK116" i="22"/>
  <c r="AAK156" i="22"/>
  <c r="VU185" i="22"/>
  <c r="AAK251" i="22"/>
  <c r="AAK58" i="22"/>
  <c r="AAK76" i="22"/>
  <c r="AAK27" i="22"/>
  <c r="AAK30" i="22"/>
  <c r="AAL101" i="22"/>
  <c r="AAK98" i="22"/>
  <c r="VU304" i="22"/>
  <c r="AAK117" i="22"/>
  <c r="VV298" i="22"/>
  <c r="AAL210" i="22"/>
  <c r="AAK84" i="22"/>
  <c r="WM132" i="22"/>
  <c r="AAK153" i="22"/>
  <c r="AAK167" i="22"/>
  <c r="AAK74" i="22"/>
  <c r="AAL235" i="22"/>
  <c r="AAK23" i="22"/>
  <c r="WM137" i="22"/>
  <c r="AAK214" i="22"/>
  <c r="AAK93" i="22"/>
  <c r="AAK75" i="22"/>
  <c r="AAK245" i="22"/>
  <c r="VU301" i="22"/>
  <c r="VU308" i="22"/>
  <c r="AAK103" i="22"/>
  <c r="VU295" i="22"/>
  <c r="AAK125" i="22"/>
  <c r="AAK244" i="22"/>
  <c r="VU232" i="22"/>
  <c r="AAL123" i="22"/>
  <c r="VU178" i="22"/>
  <c r="AAK87" i="22"/>
  <c r="WM287" i="22"/>
  <c r="VU305" i="22"/>
  <c r="VU172" i="22"/>
  <c r="AAK266" i="22"/>
  <c r="VU199" i="22"/>
  <c r="WM291" i="22"/>
  <c r="AAL120" i="22"/>
  <c r="AAK168" i="22"/>
  <c r="AAK157" i="22"/>
  <c r="AAL247" i="22"/>
  <c r="AAK148" i="22"/>
  <c r="AAK107" i="22"/>
  <c r="AAK21" i="22"/>
  <c r="WM131" i="22"/>
  <c r="VU198" i="22"/>
  <c r="VU189" i="22"/>
  <c r="AAK110" i="22"/>
  <c r="VU195" i="22"/>
  <c r="AAL177" i="22"/>
  <c r="AAK170" i="22"/>
  <c r="AAK209" i="22"/>
  <c r="AAK160" i="22"/>
  <c r="AAK268" i="22"/>
  <c r="AAK65" i="22"/>
  <c r="VU312" i="22"/>
  <c r="VU310" i="22"/>
  <c r="VU191" i="22"/>
  <c r="AAK70" i="22"/>
  <c r="VU297" i="22"/>
  <c r="VU313" i="22"/>
  <c r="AAK39" i="22"/>
  <c r="AAK46" i="22"/>
  <c r="AAK150" i="22"/>
  <c r="AAL88" i="22"/>
  <c r="VU219" i="22"/>
  <c r="VU225" i="22"/>
  <c r="VU299" i="22"/>
  <c r="AAK166" i="22"/>
  <c r="WM127" i="22"/>
  <c r="AAK256" i="22"/>
  <c r="AAK45" i="22"/>
  <c r="AAK164" i="22"/>
  <c r="AAK111" i="22"/>
  <c r="AAK155" i="22"/>
  <c r="AAK112" i="22"/>
  <c r="VU196" i="22"/>
  <c r="WM136" i="22"/>
  <c r="AAK119" i="22"/>
  <c r="AAL104" i="22"/>
  <c r="AAK202" i="22"/>
  <c r="VU184" i="22"/>
  <c r="VU274" i="22" l="1"/>
  <c r="VU279" i="22"/>
  <c r="VU280" i="22"/>
  <c r="VU276" i="22"/>
  <c r="VU277" i="22"/>
  <c r="VU278" i="22"/>
  <c r="VU275" i="22"/>
  <c r="VU243" i="22"/>
  <c r="AAL89" i="22"/>
  <c r="AAL90" i="22"/>
  <c r="AAM97" i="22"/>
  <c r="AAL165" i="22"/>
  <c r="AAL109" i="22"/>
  <c r="AAL113" i="22"/>
  <c r="AAL96" i="22"/>
  <c r="AAL257" i="22"/>
  <c r="AAL256" i="22"/>
  <c r="AAL202" i="22"/>
  <c r="WN127" i="22"/>
  <c r="AAL46" i="22"/>
  <c r="VV312" i="22"/>
  <c r="AAL110" i="22"/>
  <c r="AAL21" i="22"/>
  <c r="AAL87" i="22"/>
  <c r="AAL103" i="22"/>
  <c r="AAL23" i="22"/>
  <c r="AAL98" i="22"/>
  <c r="AAL156" i="22"/>
  <c r="AAM32" i="22"/>
  <c r="VV180" i="22"/>
  <c r="WN283" i="22"/>
  <c r="AAL78" i="22"/>
  <c r="AAL86" i="22"/>
  <c r="AAM106" i="22"/>
  <c r="AAL102" i="22"/>
  <c r="VV300" i="22"/>
  <c r="AAM241" i="22"/>
  <c r="AAM163" i="22"/>
  <c r="VV240" i="22"/>
  <c r="AAL258" i="22"/>
  <c r="AAL13" i="22"/>
  <c r="AAL15" i="22"/>
  <c r="AAL31" i="22"/>
  <c r="AAL11" i="22"/>
  <c r="AAL48" i="22"/>
  <c r="WN289" i="22"/>
  <c r="AAL14" i="22"/>
  <c r="AAL56" i="22"/>
  <c r="AAL62" i="22"/>
  <c r="VV184" i="22"/>
  <c r="AAL166" i="22"/>
  <c r="AAL170" i="22"/>
  <c r="AAL107" i="22"/>
  <c r="AAM120" i="22"/>
  <c r="VV178" i="22"/>
  <c r="VV308" i="22"/>
  <c r="AAL153" i="22"/>
  <c r="AAM101" i="22"/>
  <c r="AAL116" i="22"/>
  <c r="AAM38" i="22"/>
  <c r="AAL16" i="22"/>
  <c r="AAL264" i="22"/>
  <c r="AAL85" i="22"/>
  <c r="VV186" i="22"/>
  <c r="AAL272" i="22"/>
  <c r="AAL44" i="22"/>
  <c r="AAL60" i="22"/>
  <c r="VV223" i="22"/>
  <c r="AAL17" i="22"/>
  <c r="WN290" i="22"/>
  <c r="AAL54" i="22"/>
  <c r="WN285" i="22"/>
  <c r="AAL207" i="22"/>
  <c r="AAL115" i="22"/>
  <c r="WN218" i="22"/>
  <c r="AAL213" i="22"/>
  <c r="AAL203" i="22"/>
  <c r="AAL254" i="22"/>
  <c r="AAL255" i="22"/>
  <c r="WN215" i="22"/>
  <c r="AAL238" i="22"/>
  <c r="AAL41" i="22"/>
  <c r="VV194" i="22"/>
  <c r="WN138" i="22"/>
  <c r="VV309" i="22"/>
  <c r="AAL126" i="22"/>
  <c r="AAM50" i="22"/>
  <c r="AAL205" i="22"/>
  <c r="WN141" i="22"/>
  <c r="AAL95" i="22"/>
  <c r="WN217" i="22"/>
  <c r="AAL22" i="22"/>
  <c r="AAL164" i="22"/>
  <c r="AAL39" i="22"/>
  <c r="AAL65" i="22"/>
  <c r="VV189" i="22"/>
  <c r="AAL157" i="22"/>
  <c r="VV172" i="22"/>
  <c r="AAL125" i="22"/>
  <c r="AAL93" i="22"/>
  <c r="AAM235" i="22"/>
  <c r="VW298" i="22"/>
  <c r="AAL58" i="22"/>
  <c r="VV197" i="22"/>
  <c r="VV321" i="22"/>
  <c r="AAL211" i="22"/>
  <c r="AAL171" i="22"/>
  <c r="AAL108" i="22"/>
  <c r="WN142" i="22"/>
  <c r="AAL18" i="22"/>
  <c r="WN284" i="22"/>
  <c r="AAL249" i="22"/>
  <c r="VV315" i="22"/>
  <c r="WN216" i="22"/>
  <c r="AAL19" i="22"/>
  <c r="WN134" i="22"/>
  <c r="VV222" i="22"/>
  <c r="AAL29" i="22"/>
  <c r="AAM42" i="22"/>
  <c r="AAM146" i="22"/>
  <c r="WN281" i="22"/>
  <c r="VV190" i="22"/>
  <c r="WN136" i="22"/>
  <c r="AAM104" i="22"/>
  <c r="AAL119" i="22"/>
  <c r="VV299" i="22"/>
  <c r="AAM88" i="22"/>
  <c r="VV191" i="22"/>
  <c r="VV198" i="22"/>
  <c r="AAL168" i="22"/>
  <c r="VV305" i="22"/>
  <c r="AAM123" i="22"/>
  <c r="VV301" i="22"/>
  <c r="AAL74" i="22"/>
  <c r="AAL117" i="22"/>
  <c r="AAL251" i="22"/>
  <c r="AAL64" i="22"/>
  <c r="AAL242" i="22"/>
  <c r="AAL52" i="22"/>
  <c r="VV234" i="22"/>
  <c r="AAL151" i="22"/>
  <c r="AAM208" i="22"/>
  <c r="AAM261" i="22"/>
  <c r="VV173" i="22"/>
  <c r="VV224" i="22"/>
  <c r="WN144" i="22"/>
  <c r="AAL263" i="22"/>
  <c r="VV192" i="22"/>
  <c r="AAL267" i="22"/>
  <c r="AAL158" i="22"/>
  <c r="VV220" i="22"/>
  <c r="AAM67" i="22"/>
  <c r="AAL40" i="22"/>
  <c r="AAL6" i="22"/>
  <c r="AAM68" i="22"/>
  <c r="AAL149" i="22"/>
  <c r="VV230" i="22"/>
  <c r="AAL28" i="22"/>
  <c r="VV311" i="22"/>
  <c r="VV182" i="22"/>
  <c r="AAM83" i="22"/>
  <c r="AAM53" i="22"/>
  <c r="AAL81" i="22"/>
  <c r="AAL55" i="22"/>
  <c r="VV193" i="22"/>
  <c r="AAN73" i="22"/>
  <c r="VV183" i="22"/>
  <c r="AAL26" i="22"/>
  <c r="AAL237" i="22"/>
  <c r="AAM36" i="22"/>
  <c r="AAL118" i="22"/>
  <c r="VV317" i="22"/>
  <c r="AAL152" i="22"/>
  <c r="AAL112" i="22"/>
  <c r="AAL45" i="22"/>
  <c r="VV313" i="22"/>
  <c r="AAL268" i="22"/>
  <c r="AAM177" i="22"/>
  <c r="AAL148" i="22"/>
  <c r="WN291" i="22"/>
  <c r="VV295" i="22"/>
  <c r="AAL214" i="22"/>
  <c r="WN132" i="22"/>
  <c r="AAL30" i="22"/>
  <c r="VV306" i="22"/>
  <c r="AAL147" i="22"/>
  <c r="AAL270" i="22"/>
  <c r="AAL77" i="22"/>
  <c r="VV221" i="22"/>
  <c r="VV302" i="22"/>
  <c r="AAM319" i="22"/>
  <c r="VV233" i="22"/>
  <c r="WN288" i="22"/>
  <c r="AAL5" i="22"/>
  <c r="VV296" i="22"/>
  <c r="AAL162" i="22"/>
  <c r="AAL33" i="22"/>
  <c r="VV316" i="22"/>
  <c r="AAL35" i="22"/>
  <c r="WN282" i="22"/>
  <c r="AAL47" i="22"/>
  <c r="AAL212" i="22"/>
  <c r="VV314" i="22"/>
  <c r="AAL154" i="22"/>
  <c r="AAL150" i="22"/>
  <c r="VV310" i="22"/>
  <c r="VV195" i="22"/>
  <c r="WN287" i="22"/>
  <c r="WN137" i="22"/>
  <c r="AAL84" i="22"/>
  <c r="AAL27" i="22"/>
  <c r="VV320" i="22"/>
  <c r="VV181" i="22"/>
  <c r="AAL246" i="22"/>
  <c r="WN129" i="22"/>
  <c r="VV307" i="22"/>
  <c r="AAL253" i="22"/>
  <c r="AAM79" i="22"/>
  <c r="VV229" i="22"/>
  <c r="AAL176" i="22"/>
  <c r="AAL66" i="22"/>
  <c r="VV236" i="22"/>
  <c r="WN133" i="22"/>
  <c r="AAL206" i="22"/>
  <c r="AAL37" i="22"/>
  <c r="WN140" i="22"/>
  <c r="AAL114" i="22"/>
  <c r="AAN82" i="22"/>
  <c r="AAL9" i="22"/>
  <c r="AAL34" i="22"/>
  <c r="AAM161" i="22"/>
  <c r="AAL94" i="22"/>
  <c r="AAL69" i="22"/>
  <c r="AAL250" i="22"/>
  <c r="AAL99" i="22"/>
  <c r="AAM269" i="22"/>
  <c r="AAL159" i="22"/>
  <c r="AAL262" i="22"/>
  <c r="WN143" i="22"/>
  <c r="AAM100" i="22"/>
  <c r="AAL57" i="22"/>
  <c r="WN135" i="22"/>
  <c r="AAL71" i="22"/>
  <c r="VV225" i="22"/>
  <c r="VV297" i="22"/>
  <c r="AAL160" i="22"/>
  <c r="WN131" i="22"/>
  <c r="AAM247" i="22"/>
  <c r="VV199" i="22"/>
  <c r="VV232" i="22"/>
  <c r="AAL245" i="22"/>
  <c r="VV304" i="22"/>
  <c r="VV185" i="22"/>
  <c r="AAL7" i="22"/>
  <c r="WN292" i="22"/>
  <c r="AAL49" i="22"/>
  <c r="VV231" i="22"/>
  <c r="AAL122" i="22"/>
  <c r="VV239" i="22"/>
  <c r="AAL8" i="22"/>
  <c r="AAM124" i="22"/>
  <c r="AAL20" i="22"/>
  <c r="AAL51" i="22"/>
  <c r="WN128" i="22"/>
  <c r="AAL248" i="22"/>
  <c r="VV200" i="22"/>
  <c r="AAL10" i="22"/>
  <c r="AAL187" i="22"/>
  <c r="WN286" i="22"/>
  <c r="AAL252" i="22"/>
  <c r="VV294" i="22"/>
  <c r="VV226" i="22"/>
  <c r="WN130" i="22"/>
  <c r="AAL155" i="22"/>
  <c r="VV196" i="22"/>
  <c r="AAL111" i="22"/>
  <c r="VV219" i="22"/>
  <c r="AAL70" i="22"/>
  <c r="AAL209" i="22"/>
  <c r="AAL266" i="22"/>
  <c r="AAL244" i="22"/>
  <c r="AAL75" i="22"/>
  <c r="AAL167" i="22"/>
  <c r="AAM210" i="22"/>
  <c r="AAL76" i="22"/>
  <c r="VV227" i="22"/>
  <c r="AAL92" i="22"/>
  <c r="AAM201" i="22"/>
  <c r="AAM91" i="22"/>
  <c r="AAL24" i="22"/>
  <c r="AAL260" i="22"/>
  <c r="AAL12" i="22"/>
  <c r="AAM121" i="22"/>
  <c r="VV175" i="22"/>
  <c r="AAL59" i="22"/>
  <c r="AAM265" i="22"/>
  <c r="AAL72" i="22"/>
  <c r="WN139" i="22"/>
  <c r="AAL259" i="22"/>
  <c r="AAL25" i="22"/>
  <c r="VV228" i="22"/>
  <c r="AAM105" i="22"/>
  <c r="AAM204" i="22"/>
  <c r="AAM80" i="22"/>
  <c r="AAL169" i="22"/>
  <c r="AAL145" i="22"/>
  <c r="AAL188" i="22"/>
  <c r="VV179" i="22"/>
  <c r="VV174" i="22"/>
  <c r="AAM273" i="22"/>
  <c r="VV322" i="22"/>
  <c r="AAL61" i="22"/>
  <c r="VV293" i="22"/>
  <c r="VV303" i="22"/>
  <c r="AAL271" i="22"/>
  <c r="AAL63" i="22"/>
  <c r="AAL43" i="22"/>
  <c r="VV276" i="22" l="1"/>
  <c r="VV280" i="22"/>
  <c r="VV275" i="22"/>
  <c r="VV278" i="22"/>
  <c r="VV279" i="22"/>
  <c r="VV277" i="22"/>
  <c r="VV274" i="22"/>
  <c r="VV243" i="22"/>
  <c r="AAM89" i="22"/>
  <c r="AAN97" i="22"/>
  <c r="AAM90" i="22"/>
  <c r="AAM165" i="22"/>
  <c r="AAM109" i="22"/>
  <c r="AAM257" i="22"/>
  <c r="AAM96" i="22"/>
  <c r="AAM113" i="22"/>
  <c r="AAN204" i="22"/>
  <c r="AAN247" i="22"/>
  <c r="VW225" i="22"/>
  <c r="AAN161" i="22"/>
  <c r="AAM114" i="22"/>
  <c r="AAM66" i="22"/>
  <c r="WO287" i="22"/>
  <c r="AAM47" i="22"/>
  <c r="AAM5" i="22"/>
  <c r="AAM270" i="22"/>
  <c r="AAM45" i="22"/>
  <c r="AAN68" i="22"/>
  <c r="VW220" i="22"/>
  <c r="AAM263" i="22"/>
  <c r="AAN88" i="22"/>
  <c r="WO136" i="22"/>
  <c r="VW197" i="22"/>
  <c r="AAN80" i="22"/>
  <c r="AAM271" i="22"/>
  <c r="AAN105" i="22"/>
  <c r="WO139" i="22"/>
  <c r="AAM12" i="22"/>
  <c r="AAM75" i="22"/>
  <c r="AAM209" i="22"/>
  <c r="VW196" i="22"/>
  <c r="VW294" i="22"/>
  <c r="AAM10" i="22"/>
  <c r="WO128" i="22"/>
  <c r="AAN124" i="22"/>
  <c r="AAM7" i="22"/>
  <c r="AAM245" i="22"/>
  <c r="WO131" i="22"/>
  <c r="AAM71" i="22"/>
  <c r="WO143" i="22"/>
  <c r="AAM262" i="22"/>
  <c r="AAM250" i="22"/>
  <c r="AAM34" i="22"/>
  <c r="WO140" i="22"/>
  <c r="AAM206" i="22"/>
  <c r="AAM253" i="22"/>
  <c r="AAM246" i="22"/>
  <c r="AAM84" i="22"/>
  <c r="AAM154" i="22"/>
  <c r="WO282" i="22"/>
  <c r="AAM162" i="22"/>
  <c r="WO288" i="22"/>
  <c r="VW221" i="22"/>
  <c r="AAM147" i="22"/>
  <c r="AAM214" i="22"/>
  <c r="AAN177" i="22"/>
  <c r="AAM112" i="22"/>
  <c r="AAM118" i="22"/>
  <c r="VW183" i="22"/>
  <c r="AAM81" i="22"/>
  <c r="AAN83" i="22"/>
  <c r="AAM28" i="22"/>
  <c r="AAM6" i="22"/>
  <c r="AAM158" i="22"/>
  <c r="WO144" i="22"/>
  <c r="AAN208" i="22"/>
  <c r="AAM242" i="22"/>
  <c r="AAM74" i="22"/>
  <c r="AAM168" i="22"/>
  <c r="VW299" i="22"/>
  <c r="VW190" i="22"/>
  <c r="AAM29" i="22"/>
  <c r="AAM19" i="22"/>
  <c r="AAM249" i="22"/>
  <c r="AAM108" i="22"/>
  <c r="AAM211" i="22"/>
  <c r="AAM58" i="22"/>
  <c r="AAM125" i="22"/>
  <c r="AAM65" i="22"/>
  <c r="WO217" i="22"/>
  <c r="AAM41" i="22"/>
  <c r="AAM254" i="22"/>
  <c r="AAM115" i="22"/>
  <c r="WO290" i="22"/>
  <c r="AAM60" i="22"/>
  <c r="AAM85" i="22"/>
  <c r="AAM116" i="22"/>
  <c r="VW178" i="22"/>
  <c r="AAM62" i="22"/>
  <c r="AAM48" i="22"/>
  <c r="AAM13" i="22"/>
  <c r="AAN241" i="22"/>
  <c r="AAM86" i="22"/>
  <c r="VW180" i="22"/>
  <c r="AAM98" i="22"/>
  <c r="AAM46" i="22"/>
  <c r="AAN273" i="22"/>
  <c r="AAM259" i="22"/>
  <c r="VW227" i="22"/>
  <c r="AAM187" i="22"/>
  <c r="WO292" i="22"/>
  <c r="VW174" i="22"/>
  <c r="VW322" i="22"/>
  <c r="AAN121" i="22"/>
  <c r="AAM111" i="22"/>
  <c r="VW303" i="22"/>
  <c r="AAM61" i="22"/>
  <c r="VW179" i="22"/>
  <c r="AAM169" i="22"/>
  <c r="VW228" i="22"/>
  <c r="AAM72" i="22"/>
  <c r="AAM260" i="22"/>
  <c r="AAN201" i="22"/>
  <c r="AAM76" i="22"/>
  <c r="AAM244" i="22"/>
  <c r="AAM70" i="22"/>
  <c r="AAM155" i="22"/>
  <c r="AAM252" i="22"/>
  <c r="VW200" i="22"/>
  <c r="AAM51" i="22"/>
  <c r="AAM8" i="22"/>
  <c r="VW231" i="22"/>
  <c r="VW185" i="22"/>
  <c r="VW232" i="22"/>
  <c r="AAM160" i="22"/>
  <c r="WO135" i="22"/>
  <c r="AAM159" i="22"/>
  <c r="AAM69" i="22"/>
  <c r="AAM9" i="22"/>
  <c r="AAM37" i="22"/>
  <c r="WO133" i="22"/>
  <c r="AAM176" i="22"/>
  <c r="VW307" i="22"/>
  <c r="VW181" i="22"/>
  <c r="WO137" i="22"/>
  <c r="VW195" i="22"/>
  <c r="VW314" i="22"/>
  <c r="AAM35" i="22"/>
  <c r="VW296" i="22"/>
  <c r="VW233" i="22"/>
  <c r="VW306" i="22"/>
  <c r="VW295" i="22"/>
  <c r="AAM268" i="22"/>
  <c r="AAN36" i="22"/>
  <c r="AAO73" i="22"/>
  <c r="AAN53" i="22"/>
  <c r="VW182" i="22"/>
  <c r="VW230" i="22"/>
  <c r="AAM40" i="22"/>
  <c r="AAM267" i="22"/>
  <c r="VW224" i="22"/>
  <c r="AAM151" i="22"/>
  <c r="AAM64" i="22"/>
  <c r="VW301" i="22"/>
  <c r="VW198" i="22"/>
  <c r="AAM119" i="22"/>
  <c r="WO281" i="22"/>
  <c r="VW222" i="22"/>
  <c r="WO216" i="22"/>
  <c r="WO284" i="22"/>
  <c r="VX298" i="22"/>
  <c r="VW172" i="22"/>
  <c r="AAM39" i="22"/>
  <c r="AAM95" i="22"/>
  <c r="AAN50" i="22"/>
  <c r="WO138" i="22"/>
  <c r="AAM238" i="22"/>
  <c r="AAM203" i="22"/>
  <c r="AAM207" i="22"/>
  <c r="AAM17" i="22"/>
  <c r="AAM44" i="22"/>
  <c r="AAM264" i="22"/>
  <c r="AAN101" i="22"/>
  <c r="AAN120" i="22"/>
  <c r="AAM56" i="22"/>
  <c r="AAM11" i="22"/>
  <c r="AAM258" i="22"/>
  <c r="VW300" i="22"/>
  <c r="AAM23" i="22"/>
  <c r="AAM21" i="22"/>
  <c r="WO127" i="22"/>
  <c r="AAM43" i="22"/>
  <c r="VW293" i="22"/>
  <c r="AAM188" i="22"/>
  <c r="AAM25" i="22"/>
  <c r="AAM63" i="22"/>
  <c r="AAM145" i="22"/>
  <c r="AAM59" i="22"/>
  <c r="AAM167" i="22"/>
  <c r="VW226" i="22"/>
  <c r="AAM122" i="22"/>
  <c r="AAN210" i="22"/>
  <c r="VW219" i="22"/>
  <c r="WO286" i="22"/>
  <c r="VW239" i="22"/>
  <c r="AAM49" i="22"/>
  <c r="VW304" i="22"/>
  <c r="VW199" i="22"/>
  <c r="VW297" i="22"/>
  <c r="AAM57" i="22"/>
  <c r="AAM94" i="22"/>
  <c r="VW236" i="22"/>
  <c r="WO129" i="22"/>
  <c r="VW320" i="22"/>
  <c r="VW310" i="22"/>
  <c r="AAM212" i="22"/>
  <c r="VW316" i="22"/>
  <c r="AAM30" i="22"/>
  <c r="VW311" i="22"/>
  <c r="AAN67" i="22"/>
  <c r="VW192" i="22"/>
  <c r="VW173" i="22"/>
  <c r="VW234" i="22"/>
  <c r="AAM251" i="22"/>
  <c r="AAN123" i="22"/>
  <c r="VW191" i="22"/>
  <c r="AAN104" i="22"/>
  <c r="AAN146" i="22"/>
  <c r="WO134" i="22"/>
  <c r="VW315" i="22"/>
  <c r="AAM18" i="22"/>
  <c r="VW321" i="22"/>
  <c r="AAN235" i="22"/>
  <c r="AAM157" i="22"/>
  <c r="AAM164" i="22"/>
  <c r="WO141" i="22"/>
  <c r="AAM126" i="22"/>
  <c r="VW194" i="22"/>
  <c r="WO215" i="22"/>
  <c r="AAM213" i="22"/>
  <c r="WO285" i="22"/>
  <c r="VW223" i="22"/>
  <c r="AAM272" i="22"/>
  <c r="AAM16" i="22"/>
  <c r="AAM153" i="22"/>
  <c r="AAM107" i="22"/>
  <c r="AAM166" i="22"/>
  <c r="AAM14" i="22"/>
  <c r="AAM31" i="22"/>
  <c r="VW240" i="22"/>
  <c r="AAM102" i="22"/>
  <c r="AAM78" i="22"/>
  <c r="AAN32" i="22"/>
  <c r="AAM103" i="22"/>
  <c r="AAM110" i="22"/>
  <c r="AAM202" i="22"/>
  <c r="AAN265" i="22"/>
  <c r="VW175" i="22"/>
  <c r="AAM24" i="22"/>
  <c r="AAM92" i="22"/>
  <c r="AAM266" i="22"/>
  <c r="WO130" i="22"/>
  <c r="AAM20" i="22"/>
  <c r="AAN269" i="22"/>
  <c r="AAO82" i="22"/>
  <c r="VW229" i="22"/>
  <c r="AAN319" i="22"/>
  <c r="AAM77" i="22"/>
  <c r="WO291" i="22"/>
  <c r="VW313" i="22"/>
  <c r="AAM152" i="22"/>
  <c r="AAM237" i="22"/>
  <c r="VW193" i="22"/>
  <c r="AAM149" i="22"/>
  <c r="AAN91" i="22"/>
  <c r="AAM248" i="22"/>
  <c r="AAN100" i="22"/>
  <c r="AAM99" i="22"/>
  <c r="AAN79" i="22"/>
  <c r="AAM27" i="22"/>
  <c r="AAM150" i="22"/>
  <c r="AAM33" i="22"/>
  <c r="VW302" i="22"/>
  <c r="WO132" i="22"/>
  <c r="AAM148" i="22"/>
  <c r="VW317" i="22"/>
  <c r="AAM26" i="22"/>
  <c r="AAM55" i="22"/>
  <c r="AAN261" i="22"/>
  <c r="AAM52" i="22"/>
  <c r="AAM117" i="22"/>
  <c r="VW305" i="22"/>
  <c r="AAN42" i="22"/>
  <c r="WO142" i="22"/>
  <c r="AAM171" i="22"/>
  <c r="AAM93" i="22"/>
  <c r="VW189" i="22"/>
  <c r="AAM22" i="22"/>
  <c r="AAM205" i="22"/>
  <c r="VW309" i="22"/>
  <c r="AAM255" i="22"/>
  <c r="WO218" i="22"/>
  <c r="AAM54" i="22"/>
  <c r="VW186" i="22"/>
  <c r="AAN38" i="22"/>
  <c r="VW308" i="22"/>
  <c r="AAM170" i="22"/>
  <c r="VW184" i="22"/>
  <c r="WO289" i="22"/>
  <c r="AAM15" i="22"/>
  <c r="AAN163" i="22"/>
  <c r="AAN106" i="22"/>
  <c r="WO283" i="22"/>
  <c r="AAM156" i="22"/>
  <c r="AAM87" i="22"/>
  <c r="VW312" i="22"/>
  <c r="AAM256" i="22"/>
  <c r="VW278" i="22" l="1"/>
  <c r="VW274" i="22"/>
  <c r="VW275" i="22"/>
  <c r="VW277" i="22"/>
  <c r="VW280" i="22"/>
  <c r="VW279" i="22"/>
  <c r="VW276" i="22"/>
  <c r="VW243" i="22"/>
  <c r="AAN89" i="22"/>
  <c r="AAN90" i="22"/>
  <c r="AAO97" i="22"/>
  <c r="AAN165" i="22"/>
  <c r="AAN109" i="22"/>
  <c r="AAN113" i="22"/>
  <c r="AAN96" i="22"/>
  <c r="AAN257" i="22"/>
  <c r="VX312" i="22"/>
  <c r="AAO106" i="22"/>
  <c r="VX186" i="22"/>
  <c r="AAN22" i="22"/>
  <c r="VX305" i="22"/>
  <c r="VX317" i="22"/>
  <c r="AAN99" i="22"/>
  <c r="AAO91" i="22"/>
  <c r="AAN20" i="22"/>
  <c r="AAN110" i="22"/>
  <c r="AAN102" i="22"/>
  <c r="AAN272" i="22"/>
  <c r="AAN164" i="22"/>
  <c r="AAN251" i="22"/>
  <c r="AAO67" i="22"/>
  <c r="VX239" i="22"/>
  <c r="AAO210" i="22"/>
  <c r="AAN63" i="22"/>
  <c r="AAN207" i="22"/>
  <c r="AAO50" i="22"/>
  <c r="VY298" i="22"/>
  <c r="VX198" i="22"/>
  <c r="VX182" i="22"/>
  <c r="VX307" i="22"/>
  <c r="WP135" i="22"/>
  <c r="AAN252" i="22"/>
  <c r="AAN72" i="22"/>
  <c r="AAN111" i="22"/>
  <c r="AAN98" i="22"/>
  <c r="AAN170" i="22"/>
  <c r="AAN150" i="22"/>
  <c r="AAN149" i="22"/>
  <c r="VX229" i="22"/>
  <c r="VX175" i="22"/>
  <c r="VX240" i="22"/>
  <c r="VX223" i="22"/>
  <c r="AAN157" i="22"/>
  <c r="VX234" i="22"/>
  <c r="VX316" i="22"/>
  <c r="AAN94" i="22"/>
  <c r="AAN59" i="22"/>
  <c r="WP127" i="22"/>
  <c r="AAN56" i="22"/>
  <c r="AAN203" i="22"/>
  <c r="VX222" i="22"/>
  <c r="AAN267" i="22"/>
  <c r="VX233" i="22"/>
  <c r="AAN176" i="22"/>
  <c r="AAN160" i="22"/>
  <c r="AAN155" i="22"/>
  <c r="AAO201" i="22"/>
  <c r="VX303" i="22"/>
  <c r="AAO121" i="22"/>
  <c r="VX180" i="22"/>
  <c r="AAN116" i="22"/>
  <c r="AAN58" i="22"/>
  <c r="AAN19" i="22"/>
  <c r="WP144" i="22"/>
  <c r="AAO83" i="22"/>
  <c r="AAN112" i="22"/>
  <c r="VX221" i="22"/>
  <c r="AAN154" i="22"/>
  <c r="AAN253" i="22"/>
  <c r="AAN34" i="22"/>
  <c r="AAN71" i="22"/>
  <c r="VX294" i="22"/>
  <c r="WP139" i="22"/>
  <c r="AAO80" i="22"/>
  <c r="AAN263" i="22"/>
  <c r="AAN270" i="22"/>
  <c r="AAO161" i="22"/>
  <c r="AAN87" i="22"/>
  <c r="AAO163" i="22"/>
  <c r="VX189" i="22"/>
  <c r="AAN117" i="22"/>
  <c r="AAN148" i="22"/>
  <c r="VX313" i="22"/>
  <c r="WP130" i="22"/>
  <c r="AAN103" i="22"/>
  <c r="AAN107" i="22"/>
  <c r="VX194" i="22"/>
  <c r="AAN18" i="22"/>
  <c r="AAO104" i="22"/>
  <c r="VX311" i="22"/>
  <c r="VX320" i="22"/>
  <c r="VX199" i="22"/>
  <c r="AAN25" i="22"/>
  <c r="AAN264" i="22"/>
  <c r="AAN95" i="22"/>
  <c r="VX301" i="22"/>
  <c r="AAO53" i="22"/>
  <c r="AAN268" i="22"/>
  <c r="VX195" i="22"/>
  <c r="AAN69" i="22"/>
  <c r="AAN8" i="22"/>
  <c r="VX228" i="22"/>
  <c r="AAN187" i="22"/>
  <c r="AAO273" i="22"/>
  <c r="AAN48" i="22"/>
  <c r="AAN115" i="22"/>
  <c r="AAN168" i="22"/>
  <c r="AAN156" i="22"/>
  <c r="VX308" i="22"/>
  <c r="VX309" i="22"/>
  <c r="AAN55" i="22"/>
  <c r="AAN27" i="22"/>
  <c r="AAO100" i="22"/>
  <c r="WP291" i="22"/>
  <c r="AAN266" i="22"/>
  <c r="AAO265" i="22"/>
  <c r="AAO32" i="22"/>
  <c r="AAN153" i="22"/>
  <c r="AAN126" i="22"/>
  <c r="AAO235" i="22"/>
  <c r="VX173" i="22"/>
  <c r="WP129" i="22"/>
  <c r="VX304" i="22"/>
  <c r="AAN122" i="22"/>
  <c r="AAN188" i="22"/>
  <c r="VX300" i="22"/>
  <c r="AAN238" i="22"/>
  <c r="AAN64" i="22"/>
  <c r="AAP73" i="22"/>
  <c r="VX296" i="22"/>
  <c r="WP133" i="22"/>
  <c r="VX232" i="22"/>
  <c r="AAN70" i="22"/>
  <c r="AAN169" i="22"/>
  <c r="VX322" i="22"/>
  <c r="AAN46" i="22"/>
  <c r="AAN62" i="22"/>
  <c r="AAN254" i="22"/>
  <c r="WP217" i="22"/>
  <c r="AAN29" i="22"/>
  <c r="AAN158" i="22"/>
  <c r="AAN81" i="22"/>
  <c r="AAO177" i="22"/>
  <c r="AAN250" i="22"/>
  <c r="WP131" i="22"/>
  <c r="AAO124" i="22"/>
  <c r="VX196" i="22"/>
  <c r="AAO105" i="22"/>
  <c r="VX197" i="22"/>
  <c r="VX220" i="22"/>
  <c r="AAN5" i="22"/>
  <c r="AAN66" i="22"/>
  <c r="VX225" i="22"/>
  <c r="AAN15" i="22"/>
  <c r="AAN54" i="22"/>
  <c r="AAN93" i="22"/>
  <c r="AAN52" i="22"/>
  <c r="WP132" i="22"/>
  <c r="VX193" i="22"/>
  <c r="AAP82" i="22"/>
  <c r="AAN31" i="22"/>
  <c r="WP285" i="22"/>
  <c r="VX315" i="22"/>
  <c r="VX191" i="22"/>
  <c r="AAN212" i="22"/>
  <c r="WP286" i="22"/>
  <c r="AAN145" i="22"/>
  <c r="AAN21" i="22"/>
  <c r="AAN44" i="22"/>
  <c r="AAN39" i="22"/>
  <c r="WP281" i="22"/>
  <c r="AAN40" i="22"/>
  <c r="VX295" i="22"/>
  <c r="WP137" i="22"/>
  <c r="AAN159" i="22"/>
  <c r="AAN51" i="22"/>
  <c r="AAN260" i="22"/>
  <c r="AAN86" i="22"/>
  <c r="AAN85" i="22"/>
  <c r="AAN211" i="22"/>
  <c r="AAN74" i="22"/>
  <c r="WP288" i="22"/>
  <c r="AAN256" i="22"/>
  <c r="WP289" i="22"/>
  <c r="AAO38" i="22"/>
  <c r="AAN205" i="22"/>
  <c r="AAN26" i="22"/>
  <c r="AAN248" i="22"/>
  <c r="AAN77" i="22"/>
  <c r="AAO269" i="22"/>
  <c r="AAN202" i="22"/>
  <c r="AAN14" i="22"/>
  <c r="AAN213" i="22"/>
  <c r="VX321" i="22"/>
  <c r="VX192" i="22"/>
  <c r="VX310" i="22"/>
  <c r="AAN57" i="22"/>
  <c r="VX219" i="22"/>
  <c r="AAN23" i="22"/>
  <c r="AAO120" i="22"/>
  <c r="WP138" i="22"/>
  <c r="WP284" i="22"/>
  <c r="AAN151" i="22"/>
  <c r="VX306" i="22"/>
  <c r="VX181" i="22"/>
  <c r="VX200" i="22"/>
  <c r="VX227" i="22"/>
  <c r="AAN60" i="22"/>
  <c r="AAN65" i="22"/>
  <c r="VX190" i="22"/>
  <c r="AAN6" i="22"/>
  <c r="VX183" i="22"/>
  <c r="AAN162" i="22"/>
  <c r="AAN84" i="22"/>
  <c r="AAN206" i="22"/>
  <c r="AAN262" i="22"/>
  <c r="AAN245" i="22"/>
  <c r="WP128" i="22"/>
  <c r="AAN209" i="22"/>
  <c r="AAN12" i="22"/>
  <c r="AAN271" i="22"/>
  <c r="WP136" i="22"/>
  <c r="AAO68" i="22"/>
  <c r="AAN47" i="22"/>
  <c r="AAO247" i="22"/>
  <c r="WP283" i="22"/>
  <c r="WP218" i="22"/>
  <c r="AAN171" i="22"/>
  <c r="AAO42" i="22"/>
  <c r="AAO261" i="22"/>
  <c r="VX302" i="22"/>
  <c r="AAO79" i="22"/>
  <c r="AAN237" i="22"/>
  <c r="AAN92" i="22"/>
  <c r="AAN78" i="22"/>
  <c r="AAN16" i="22"/>
  <c r="WP141" i="22"/>
  <c r="WP134" i="22"/>
  <c r="AAO123" i="22"/>
  <c r="AAN30" i="22"/>
  <c r="VX236" i="22"/>
  <c r="AAN49" i="22"/>
  <c r="VX226" i="22"/>
  <c r="VX293" i="22"/>
  <c r="AAN258" i="22"/>
  <c r="AAN17" i="22"/>
  <c r="VX172" i="22"/>
  <c r="AAN119" i="22"/>
  <c r="VX230" i="22"/>
  <c r="AAO36" i="22"/>
  <c r="AAN35" i="22"/>
  <c r="AAN37" i="22"/>
  <c r="VX185" i="22"/>
  <c r="AAN244" i="22"/>
  <c r="VX179" i="22"/>
  <c r="VX174" i="22"/>
  <c r="AAO241" i="22"/>
  <c r="AAN41" i="22"/>
  <c r="AAN108" i="22"/>
  <c r="AAN242" i="22"/>
  <c r="AAN214" i="22"/>
  <c r="VX184" i="22"/>
  <c r="AAN255" i="22"/>
  <c r="WP142" i="22"/>
  <c r="AAN33" i="22"/>
  <c r="AAN152" i="22"/>
  <c r="AAO319" i="22"/>
  <c r="AAN24" i="22"/>
  <c r="AAN166" i="22"/>
  <c r="WP215" i="22"/>
  <c r="AAO146" i="22"/>
  <c r="VX297" i="22"/>
  <c r="AAN167" i="22"/>
  <c r="AAN43" i="22"/>
  <c r="AAN11" i="22"/>
  <c r="AAO101" i="22"/>
  <c r="WP216" i="22"/>
  <c r="VX224" i="22"/>
  <c r="VX314" i="22"/>
  <c r="AAN9" i="22"/>
  <c r="VX231" i="22"/>
  <c r="AAN76" i="22"/>
  <c r="AAN61" i="22"/>
  <c r="WP292" i="22"/>
  <c r="AAN259" i="22"/>
  <c r="AAN13" i="22"/>
  <c r="VX178" i="22"/>
  <c r="WP290" i="22"/>
  <c r="AAN125" i="22"/>
  <c r="AAN249" i="22"/>
  <c r="VX299" i="22"/>
  <c r="AAO208" i="22"/>
  <c r="AAN28" i="22"/>
  <c r="AAN118" i="22"/>
  <c r="AAN147" i="22"/>
  <c r="WP282" i="22"/>
  <c r="AAN246" i="22"/>
  <c r="WP140" i="22"/>
  <c r="WP143" i="22"/>
  <c r="AAN7" i="22"/>
  <c r="AAN10" i="22"/>
  <c r="AAN75" i="22"/>
  <c r="AAO88" i="22"/>
  <c r="AAN45" i="22"/>
  <c r="WP287" i="22"/>
  <c r="AAN114" i="22"/>
  <c r="AAO204" i="22"/>
  <c r="VX277" i="22" l="1"/>
  <c r="VX276" i="22"/>
  <c r="VX275" i="22"/>
  <c r="VX279" i="22"/>
  <c r="VX274" i="22"/>
  <c r="VX280" i="22"/>
  <c r="VX278" i="22"/>
  <c r="VX243" i="22"/>
  <c r="AAO89" i="22"/>
  <c r="AAP97" i="22"/>
  <c r="AAO90" i="22"/>
  <c r="AAO165" i="22"/>
  <c r="AAO109" i="22"/>
  <c r="AAO257" i="22"/>
  <c r="AAO96" i="22"/>
  <c r="AAO113" i="22"/>
  <c r="AAO125" i="22"/>
  <c r="AAO33" i="22"/>
  <c r="AAO114" i="22"/>
  <c r="AAP208" i="22"/>
  <c r="AAO259" i="22"/>
  <c r="VY231" i="22"/>
  <c r="VY224" i="22"/>
  <c r="AAO43" i="22"/>
  <c r="AAO24" i="22"/>
  <c r="AAO214" i="22"/>
  <c r="AAP36" i="22"/>
  <c r="AAO49" i="22"/>
  <c r="WQ134" i="22"/>
  <c r="AAO92" i="22"/>
  <c r="AAP68" i="22"/>
  <c r="AAO209" i="22"/>
  <c r="AAO6" i="22"/>
  <c r="VY200" i="22"/>
  <c r="AAO151" i="22"/>
  <c r="VY310" i="22"/>
  <c r="AAO14" i="22"/>
  <c r="WQ289" i="22"/>
  <c r="WQ137" i="22"/>
  <c r="WQ286" i="22"/>
  <c r="AAO54" i="22"/>
  <c r="AAP32" i="22"/>
  <c r="AAO147" i="22"/>
  <c r="AAP319" i="22"/>
  <c r="AAO258" i="22"/>
  <c r="WQ141" i="22"/>
  <c r="AAP42" i="22"/>
  <c r="WQ128" i="22"/>
  <c r="VY227" i="22"/>
  <c r="AAO202" i="22"/>
  <c r="AAO85" i="22"/>
  <c r="VY295" i="22"/>
  <c r="WQ285" i="22"/>
  <c r="VY220" i="22"/>
  <c r="AAO70" i="22"/>
  <c r="AAP265" i="22"/>
  <c r="AAO27" i="22"/>
  <c r="VY308" i="22"/>
  <c r="AAO115" i="22"/>
  <c r="VY228" i="22"/>
  <c r="AAO268" i="22"/>
  <c r="AAO95" i="22"/>
  <c r="AAP104" i="22"/>
  <c r="AAO103" i="22"/>
  <c r="AAO148" i="22"/>
  <c r="AAP163" i="22"/>
  <c r="AAO270" i="22"/>
  <c r="AAO34" i="22"/>
  <c r="AAO112" i="22"/>
  <c r="AAO58" i="22"/>
  <c r="VY303" i="22"/>
  <c r="AAO176" i="22"/>
  <c r="AAO203" i="22"/>
  <c r="AAO157" i="22"/>
  <c r="VY229" i="22"/>
  <c r="AAO111" i="22"/>
  <c r="VY307" i="22"/>
  <c r="VZ298" i="22"/>
  <c r="AAO63" i="22"/>
  <c r="AAO272" i="22"/>
  <c r="AAP91" i="22"/>
  <c r="AAO22" i="22"/>
  <c r="AAO10" i="22"/>
  <c r="WQ287" i="22"/>
  <c r="WQ143" i="22"/>
  <c r="VY299" i="22"/>
  <c r="WQ290" i="22"/>
  <c r="WQ292" i="22"/>
  <c r="AAO9" i="22"/>
  <c r="WQ216" i="22"/>
  <c r="AAO167" i="22"/>
  <c r="WQ142" i="22"/>
  <c r="AAO242" i="22"/>
  <c r="VY185" i="22"/>
  <c r="VY230" i="22"/>
  <c r="VY236" i="22"/>
  <c r="AAO237" i="22"/>
  <c r="AAP247" i="22"/>
  <c r="WQ136" i="22"/>
  <c r="AAO84" i="22"/>
  <c r="VY190" i="22"/>
  <c r="WQ284" i="22"/>
  <c r="VY192" i="22"/>
  <c r="AAO26" i="22"/>
  <c r="AAO256" i="22"/>
  <c r="AAO260" i="22"/>
  <c r="AAO44" i="22"/>
  <c r="WQ132" i="22"/>
  <c r="AAO15" i="22"/>
  <c r="VY196" i="22"/>
  <c r="AAO158" i="22"/>
  <c r="AAO62" i="22"/>
  <c r="AAQ73" i="22"/>
  <c r="VY304" i="22"/>
  <c r="AAP235" i="22"/>
  <c r="AAP204" i="22"/>
  <c r="AAO13" i="22"/>
  <c r="AAO75" i="22"/>
  <c r="WQ140" i="22"/>
  <c r="AAO118" i="22"/>
  <c r="AAO249" i="22"/>
  <c r="VY178" i="22"/>
  <c r="AAO61" i="22"/>
  <c r="VY314" i="22"/>
  <c r="AAO152" i="22"/>
  <c r="AAP79" i="22"/>
  <c r="AAO271" i="22"/>
  <c r="AAP269" i="22"/>
  <c r="WQ288" i="22"/>
  <c r="AAO86" i="22"/>
  <c r="AAO40" i="22"/>
  <c r="AAO21" i="22"/>
  <c r="AAO212" i="22"/>
  <c r="AAO31" i="22"/>
  <c r="AAO52" i="22"/>
  <c r="VY225" i="22"/>
  <c r="VY197" i="22"/>
  <c r="AAO46" i="22"/>
  <c r="AAO64" i="22"/>
  <c r="WQ129" i="22"/>
  <c r="AAO126" i="22"/>
  <c r="AAO266" i="22"/>
  <c r="AAO55" i="22"/>
  <c r="AAO156" i="22"/>
  <c r="AAO48" i="22"/>
  <c r="AAO8" i="22"/>
  <c r="AAO264" i="22"/>
  <c r="VY199" i="22"/>
  <c r="AAO18" i="22"/>
  <c r="WQ130" i="22"/>
  <c r="AAO117" i="22"/>
  <c r="AAO87" i="22"/>
  <c r="AAO263" i="22"/>
  <c r="VY294" i="22"/>
  <c r="AAP83" i="22"/>
  <c r="AAO116" i="22"/>
  <c r="AAP201" i="22"/>
  <c r="VY233" i="22"/>
  <c r="AAO56" i="22"/>
  <c r="AAO94" i="22"/>
  <c r="VY223" i="22"/>
  <c r="AAO149" i="22"/>
  <c r="AAO72" i="22"/>
  <c r="AAP50" i="22"/>
  <c r="AAP210" i="22"/>
  <c r="AAP67" i="22"/>
  <c r="AAO102" i="22"/>
  <c r="AAO99" i="22"/>
  <c r="VY186" i="22"/>
  <c r="AAP88" i="22"/>
  <c r="AAO76" i="22"/>
  <c r="AAO45" i="22"/>
  <c r="AAP101" i="22"/>
  <c r="VY297" i="22"/>
  <c r="WQ215" i="22"/>
  <c r="AAO255" i="22"/>
  <c r="AAO108" i="22"/>
  <c r="VY174" i="22"/>
  <c r="AAO37" i="22"/>
  <c r="AAO119" i="22"/>
  <c r="VY293" i="22"/>
  <c r="AAO30" i="22"/>
  <c r="AAO16" i="22"/>
  <c r="AAO171" i="22"/>
  <c r="AAO245" i="22"/>
  <c r="AAO162" i="22"/>
  <c r="AAO65" i="22"/>
  <c r="VY181" i="22"/>
  <c r="WQ138" i="22"/>
  <c r="VY219" i="22"/>
  <c r="VY321" i="22"/>
  <c r="AAO205" i="22"/>
  <c r="AAO51" i="22"/>
  <c r="AAP124" i="22"/>
  <c r="AAO29" i="22"/>
  <c r="VY232" i="22"/>
  <c r="VY300" i="22"/>
  <c r="AAP53" i="22"/>
  <c r="AAO253" i="22"/>
  <c r="AAO28" i="22"/>
  <c r="AAO11" i="22"/>
  <c r="AAO166" i="22"/>
  <c r="VY184" i="22"/>
  <c r="AAO41" i="22"/>
  <c r="VY179" i="22"/>
  <c r="AAO35" i="22"/>
  <c r="VY172" i="22"/>
  <c r="VY226" i="22"/>
  <c r="VY302" i="22"/>
  <c r="AAO47" i="22"/>
  <c r="AAO262" i="22"/>
  <c r="AAO60" i="22"/>
  <c r="VY306" i="22"/>
  <c r="AAP38" i="22"/>
  <c r="WQ281" i="22"/>
  <c r="VY191" i="22"/>
  <c r="AAO93" i="22"/>
  <c r="AAO66" i="22"/>
  <c r="AAP177" i="22"/>
  <c r="WQ217" i="22"/>
  <c r="VY322" i="22"/>
  <c r="WQ133" i="22"/>
  <c r="AAO188" i="22"/>
  <c r="WQ291" i="22"/>
  <c r="AAP273" i="22"/>
  <c r="AAO69" i="22"/>
  <c r="VY301" i="22"/>
  <c r="VY194" i="22"/>
  <c r="VY313" i="22"/>
  <c r="VY189" i="22"/>
  <c r="AAP161" i="22"/>
  <c r="AAP80" i="22"/>
  <c r="AAO154" i="22"/>
  <c r="WQ144" i="22"/>
  <c r="VY180" i="22"/>
  <c r="AAO155" i="22"/>
  <c r="AAO267" i="22"/>
  <c r="WQ127" i="22"/>
  <c r="VY316" i="22"/>
  <c r="VY240" i="22"/>
  <c r="AAO150" i="22"/>
  <c r="AAO170" i="22"/>
  <c r="AAO252" i="22"/>
  <c r="VY182" i="22"/>
  <c r="AAO207" i="22"/>
  <c r="VY239" i="22"/>
  <c r="AAO251" i="22"/>
  <c r="AAO110" i="22"/>
  <c r="VY317" i="22"/>
  <c r="AAP106" i="22"/>
  <c r="AAO246" i="22"/>
  <c r="AAP123" i="22"/>
  <c r="AAO78" i="22"/>
  <c r="WQ218" i="22"/>
  <c r="AAO12" i="22"/>
  <c r="VY183" i="22"/>
  <c r="AAP120" i="22"/>
  <c r="AAO57" i="22"/>
  <c r="AAO213" i="22"/>
  <c r="AAO77" i="22"/>
  <c r="AAO74" i="22"/>
  <c r="AAO159" i="22"/>
  <c r="AAO145" i="22"/>
  <c r="AAQ82" i="22"/>
  <c r="AAP105" i="22"/>
  <c r="WQ131" i="22"/>
  <c r="AAO153" i="22"/>
  <c r="AAO168" i="22"/>
  <c r="VY320" i="22"/>
  <c r="AAO7" i="22"/>
  <c r="WQ282" i="22"/>
  <c r="AAP146" i="22"/>
  <c r="AAP241" i="22"/>
  <c r="AAO244" i="22"/>
  <c r="AAO17" i="22"/>
  <c r="AAP261" i="22"/>
  <c r="WQ283" i="22"/>
  <c r="AAO206" i="22"/>
  <c r="AAO23" i="22"/>
  <c r="AAO248" i="22"/>
  <c r="AAO211" i="22"/>
  <c r="AAO39" i="22"/>
  <c r="VY315" i="22"/>
  <c r="VY193" i="22"/>
  <c r="AAO5" i="22"/>
  <c r="AAO250" i="22"/>
  <c r="AAO81" i="22"/>
  <c r="AAO254" i="22"/>
  <c r="AAO169" i="22"/>
  <c r="VY296" i="22"/>
  <c r="AAO238" i="22"/>
  <c r="AAO122" i="22"/>
  <c r="VY173" i="22"/>
  <c r="AAP100" i="22"/>
  <c r="VY309" i="22"/>
  <c r="AAO187" i="22"/>
  <c r="VY195" i="22"/>
  <c r="AAO25" i="22"/>
  <c r="VY311" i="22"/>
  <c r="AAO107" i="22"/>
  <c r="WQ139" i="22"/>
  <c r="AAO71" i="22"/>
  <c r="VY221" i="22"/>
  <c r="AAO19" i="22"/>
  <c r="AAP121" i="22"/>
  <c r="AAO160" i="22"/>
  <c r="VY222" i="22"/>
  <c r="AAO59" i="22"/>
  <c r="VY234" i="22"/>
  <c r="VY175" i="22"/>
  <c r="AAO98" i="22"/>
  <c r="WQ135" i="22"/>
  <c r="VY198" i="22"/>
  <c r="AAO164" i="22"/>
  <c r="AAO20" i="22"/>
  <c r="VY305" i="22"/>
  <c r="VY312" i="22"/>
  <c r="VY279" i="22" l="1"/>
  <c r="VY278" i="22"/>
  <c r="VY275" i="22"/>
  <c r="VY280" i="22"/>
  <c r="VY276" i="22"/>
  <c r="VY274" i="22"/>
  <c r="VY277" i="22"/>
  <c r="VY243" i="22"/>
  <c r="AAP89" i="22"/>
  <c r="AAP90" i="22"/>
  <c r="AAQ97" i="22"/>
  <c r="AAP165" i="22"/>
  <c r="AAP109" i="22"/>
  <c r="AAP113" i="22"/>
  <c r="AAP96" i="22"/>
  <c r="AAP257" i="22"/>
  <c r="VZ312" i="22"/>
  <c r="VZ221" i="22"/>
  <c r="AAP25" i="22"/>
  <c r="AAP254" i="22"/>
  <c r="AAP211" i="22"/>
  <c r="AAP244" i="22"/>
  <c r="AAQ105" i="22"/>
  <c r="AAP78" i="22"/>
  <c r="AAQ106" i="22"/>
  <c r="AAP170" i="22"/>
  <c r="WR127" i="22"/>
  <c r="VZ322" i="22"/>
  <c r="AAP262" i="22"/>
  <c r="VZ184" i="22"/>
  <c r="AAP29" i="22"/>
  <c r="VZ293" i="22"/>
  <c r="VZ186" i="22"/>
  <c r="AAQ210" i="22"/>
  <c r="AAP56" i="22"/>
  <c r="AAQ83" i="22"/>
  <c r="AAP264" i="22"/>
  <c r="AAP64" i="22"/>
  <c r="AAP21" i="22"/>
  <c r="AAQ269" i="22"/>
  <c r="AAP118" i="22"/>
  <c r="VZ304" i="22"/>
  <c r="VZ190" i="22"/>
  <c r="AAP242" i="22"/>
  <c r="WR216" i="22"/>
  <c r="AAP22" i="22"/>
  <c r="AAP112" i="22"/>
  <c r="AAQ163" i="22"/>
  <c r="VZ308" i="22"/>
  <c r="AAP85" i="22"/>
  <c r="WR289" i="22"/>
  <c r="VZ198" i="22"/>
  <c r="AAP160" i="22"/>
  <c r="VZ309" i="22"/>
  <c r="AAP81" i="22"/>
  <c r="AAP248" i="22"/>
  <c r="AAP153" i="22"/>
  <c r="AAP77" i="22"/>
  <c r="VZ317" i="22"/>
  <c r="AAP150" i="22"/>
  <c r="AAP154" i="22"/>
  <c r="VZ301" i="22"/>
  <c r="WR217" i="22"/>
  <c r="VZ306" i="22"/>
  <c r="AAP35" i="22"/>
  <c r="VZ219" i="22"/>
  <c r="AAP171" i="22"/>
  <c r="AAP255" i="22"/>
  <c r="AAP99" i="22"/>
  <c r="AAQ50" i="22"/>
  <c r="VZ233" i="22"/>
  <c r="WR130" i="22"/>
  <c r="AAP266" i="22"/>
  <c r="AAP52" i="22"/>
  <c r="AAP271" i="22"/>
  <c r="WR140" i="22"/>
  <c r="AAP44" i="22"/>
  <c r="VZ236" i="22"/>
  <c r="AAP9" i="22"/>
  <c r="AAQ91" i="22"/>
  <c r="VZ229" i="22"/>
  <c r="AAP34" i="22"/>
  <c r="AAP268" i="22"/>
  <c r="VZ220" i="22"/>
  <c r="AAP202" i="22"/>
  <c r="AAQ42" i="22"/>
  <c r="AAQ319" i="22"/>
  <c r="AAP14" i="22"/>
  <c r="AAP6" i="22"/>
  <c r="WR134" i="22"/>
  <c r="VZ231" i="22"/>
  <c r="AAP114" i="22"/>
  <c r="AAP20" i="22"/>
  <c r="VZ175" i="22"/>
  <c r="AAP71" i="22"/>
  <c r="AAP238" i="22"/>
  <c r="VZ193" i="22"/>
  <c r="WR283" i="22"/>
  <c r="AAQ241" i="22"/>
  <c r="AAR82" i="22"/>
  <c r="VZ183" i="22"/>
  <c r="AAQ123" i="22"/>
  <c r="AAP207" i="22"/>
  <c r="AAP267" i="22"/>
  <c r="VZ189" i="22"/>
  <c r="AAP188" i="22"/>
  <c r="VZ191" i="22"/>
  <c r="AAP47" i="22"/>
  <c r="AAP166" i="22"/>
  <c r="AAQ53" i="22"/>
  <c r="AAQ124" i="22"/>
  <c r="AAP65" i="22"/>
  <c r="AAP119" i="22"/>
  <c r="AAP45" i="22"/>
  <c r="AAP149" i="22"/>
  <c r="VZ294" i="22"/>
  <c r="AAP8" i="22"/>
  <c r="AAP46" i="22"/>
  <c r="AAP40" i="22"/>
  <c r="AAP61" i="22"/>
  <c r="AAQ204" i="22"/>
  <c r="VZ196" i="22"/>
  <c r="VZ192" i="22"/>
  <c r="AAP84" i="22"/>
  <c r="WR142" i="22"/>
  <c r="WR143" i="22"/>
  <c r="WA298" i="22"/>
  <c r="AAP176" i="22"/>
  <c r="AAP148" i="22"/>
  <c r="AAP27" i="22"/>
  <c r="WR286" i="22"/>
  <c r="AAP164" i="22"/>
  <c r="VZ234" i="22"/>
  <c r="AAQ121" i="22"/>
  <c r="AAP107" i="22"/>
  <c r="VZ296" i="22"/>
  <c r="VZ315" i="22"/>
  <c r="VZ320" i="22"/>
  <c r="AAP145" i="22"/>
  <c r="AAP12" i="22"/>
  <c r="VZ182" i="22"/>
  <c r="AAP155" i="22"/>
  <c r="VZ313" i="22"/>
  <c r="AAQ177" i="22"/>
  <c r="VZ179" i="22"/>
  <c r="VZ300" i="22"/>
  <c r="WR138" i="22"/>
  <c r="AAP16" i="22"/>
  <c r="WR215" i="22"/>
  <c r="AAP263" i="22"/>
  <c r="AAP48" i="22"/>
  <c r="AAP86" i="22"/>
  <c r="AAQ79" i="22"/>
  <c r="AAP75" i="22"/>
  <c r="AAR73" i="22"/>
  <c r="AAP260" i="22"/>
  <c r="WR136" i="22"/>
  <c r="WR287" i="22"/>
  <c r="VZ307" i="22"/>
  <c r="VZ303" i="22"/>
  <c r="AAP103" i="22"/>
  <c r="WR285" i="22"/>
  <c r="WR141" i="22"/>
  <c r="AAP147" i="22"/>
  <c r="WR137" i="22"/>
  <c r="AAP209" i="22"/>
  <c r="AAP49" i="22"/>
  <c r="AAP24" i="22"/>
  <c r="AAP259" i="22"/>
  <c r="AAP33" i="22"/>
  <c r="VZ305" i="22"/>
  <c r="WR135" i="22"/>
  <c r="WR139" i="22"/>
  <c r="VZ195" i="22"/>
  <c r="AAQ100" i="22"/>
  <c r="AAP250" i="22"/>
  <c r="AAP23" i="22"/>
  <c r="AAQ261" i="22"/>
  <c r="AAQ146" i="22"/>
  <c r="AAP213" i="22"/>
  <c r="AAP110" i="22"/>
  <c r="VZ240" i="22"/>
  <c r="AAP69" i="22"/>
  <c r="WR281" i="22"/>
  <c r="VZ302" i="22"/>
  <c r="AAP11" i="22"/>
  <c r="AAP51" i="22"/>
  <c r="AAP162" i="22"/>
  <c r="AAP37" i="22"/>
  <c r="AAP76" i="22"/>
  <c r="AAP102" i="22"/>
  <c r="VZ223" i="22"/>
  <c r="AAQ201" i="22"/>
  <c r="AAP18" i="22"/>
  <c r="AAP126" i="22"/>
  <c r="AAP31" i="22"/>
  <c r="VZ178" i="22"/>
  <c r="AAP15" i="22"/>
  <c r="WR284" i="22"/>
  <c r="VZ230" i="22"/>
  <c r="WR292" i="22"/>
  <c r="AAP272" i="22"/>
  <c r="AAP157" i="22"/>
  <c r="VZ228" i="22"/>
  <c r="AAQ265" i="22"/>
  <c r="VZ310" i="22"/>
  <c r="AAP59" i="22"/>
  <c r="AAP187" i="22"/>
  <c r="AAP169" i="22"/>
  <c r="AAP39" i="22"/>
  <c r="AAP17" i="22"/>
  <c r="AAP168" i="22"/>
  <c r="AAP159" i="22"/>
  <c r="WR218" i="22"/>
  <c r="AAP251" i="22"/>
  <c r="VZ316" i="22"/>
  <c r="VZ194" i="22"/>
  <c r="AAQ273" i="22"/>
  <c r="AAP66" i="22"/>
  <c r="AAP60" i="22"/>
  <c r="AAP41" i="22"/>
  <c r="VZ232" i="22"/>
  <c r="VZ181" i="22"/>
  <c r="AAP30" i="22"/>
  <c r="VZ297" i="22"/>
  <c r="AAQ88" i="22"/>
  <c r="AAQ67" i="22"/>
  <c r="AAP94" i="22"/>
  <c r="AAP87" i="22"/>
  <c r="AAP156" i="22"/>
  <c r="AAP212" i="22"/>
  <c r="AAP152" i="22"/>
  <c r="AAP62" i="22"/>
  <c r="AAP256" i="22"/>
  <c r="VZ185" i="22"/>
  <c r="WR290" i="22"/>
  <c r="AAP270" i="22"/>
  <c r="AAQ104" i="22"/>
  <c r="AAP70" i="22"/>
  <c r="VZ295" i="22"/>
  <c r="AAP258" i="22"/>
  <c r="AAQ32" i="22"/>
  <c r="AAP151" i="22"/>
  <c r="AAQ68" i="22"/>
  <c r="AAQ36" i="22"/>
  <c r="AAP43" i="22"/>
  <c r="AAP98" i="22"/>
  <c r="AAP19" i="22"/>
  <c r="VZ311" i="22"/>
  <c r="VZ173" i="22"/>
  <c r="WR282" i="22"/>
  <c r="WR131" i="22"/>
  <c r="AAP57" i="22"/>
  <c r="AAP246" i="22"/>
  <c r="AAP252" i="22"/>
  <c r="VZ180" i="22"/>
  <c r="AAQ80" i="22"/>
  <c r="WR133" i="22"/>
  <c r="VZ226" i="22"/>
  <c r="AAP28" i="22"/>
  <c r="AAP205" i="22"/>
  <c r="AAP245" i="22"/>
  <c r="VZ174" i="22"/>
  <c r="AAP72" i="22"/>
  <c r="AAP116" i="22"/>
  <c r="VZ199" i="22"/>
  <c r="WR129" i="22"/>
  <c r="VZ197" i="22"/>
  <c r="WR288" i="22"/>
  <c r="AAP249" i="22"/>
  <c r="AAQ235" i="22"/>
  <c r="WR132" i="22"/>
  <c r="AAQ247" i="22"/>
  <c r="AAP167" i="22"/>
  <c r="AAP10" i="22"/>
  <c r="AAP111" i="22"/>
  <c r="AAP58" i="22"/>
  <c r="AAP115" i="22"/>
  <c r="VZ227" i="22"/>
  <c r="VZ222" i="22"/>
  <c r="AAP122" i="22"/>
  <c r="AAP5" i="22"/>
  <c r="AAP206" i="22"/>
  <c r="AAP7" i="22"/>
  <c r="AAP74" i="22"/>
  <c r="AAQ120" i="22"/>
  <c r="VZ239" i="22"/>
  <c r="WR144" i="22"/>
  <c r="AAQ161" i="22"/>
  <c r="WR291" i="22"/>
  <c r="AAP93" i="22"/>
  <c r="AAQ38" i="22"/>
  <c r="VZ172" i="22"/>
  <c r="AAP253" i="22"/>
  <c r="VZ321" i="22"/>
  <c r="AAP108" i="22"/>
  <c r="AAQ101" i="22"/>
  <c r="AAP117" i="22"/>
  <c r="AAP55" i="22"/>
  <c r="VZ225" i="22"/>
  <c r="VZ314" i="22"/>
  <c r="AAP13" i="22"/>
  <c r="AAP158" i="22"/>
  <c r="AAP26" i="22"/>
  <c r="AAP237" i="22"/>
  <c r="VZ299" i="22"/>
  <c r="AAP63" i="22"/>
  <c r="AAP203" i="22"/>
  <c r="AAP95" i="22"/>
  <c r="WR128" i="22"/>
  <c r="AAP54" i="22"/>
  <c r="VZ200" i="22"/>
  <c r="AAP92" i="22"/>
  <c r="AAP214" i="22"/>
  <c r="VZ224" i="22"/>
  <c r="AAQ208" i="22"/>
  <c r="AAP125" i="22"/>
  <c r="VZ280" i="22" l="1"/>
  <c r="VZ277" i="22"/>
  <c r="VZ275" i="22"/>
  <c r="VZ274" i="22"/>
  <c r="VZ278" i="22"/>
  <c r="VZ276" i="22"/>
  <c r="VZ279" i="22"/>
  <c r="VZ243" i="22"/>
  <c r="AAQ89" i="22"/>
  <c r="AAR97" i="22"/>
  <c r="AAQ90" i="22"/>
  <c r="AAQ165" i="22"/>
  <c r="AAQ109" i="22"/>
  <c r="AAQ257" i="22"/>
  <c r="AAQ96" i="22"/>
  <c r="AAQ113" i="22"/>
  <c r="AAQ253" i="22"/>
  <c r="WS128" i="22"/>
  <c r="AAQ108" i="22"/>
  <c r="AAR38" i="22"/>
  <c r="WS144" i="22"/>
  <c r="AAQ115" i="22"/>
  <c r="AAQ167" i="22"/>
  <c r="WS129" i="22"/>
  <c r="WA174" i="22"/>
  <c r="WA226" i="22"/>
  <c r="WA180" i="22"/>
  <c r="WS131" i="22"/>
  <c r="WA173" i="22"/>
  <c r="AAQ258" i="22"/>
  <c r="AAQ270" i="22"/>
  <c r="AAQ152" i="22"/>
  <c r="AAQ94" i="22"/>
  <c r="AAQ30" i="22"/>
  <c r="WA316" i="22"/>
  <c r="AAQ168" i="22"/>
  <c r="AAQ187" i="22"/>
  <c r="WA310" i="22"/>
  <c r="WA230" i="22"/>
  <c r="WA178" i="22"/>
  <c r="WA240" i="22"/>
  <c r="AAQ203" i="22"/>
  <c r="WA225" i="22"/>
  <c r="AAQ92" i="22"/>
  <c r="AAQ158" i="22"/>
  <c r="WA172" i="22"/>
  <c r="AAQ122" i="22"/>
  <c r="WS132" i="22"/>
  <c r="WA200" i="22"/>
  <c r="AAQ54" i="22"/>
  <c r="WA314" i="22"/>
  <c r="AAR247" i="22"/>
  <c r="AAQ245" i="22"/>
  <c r="AAQ252" i="22"/>
  <c r="WA311" i="22"/>
  <c r="AAQ151" i="22"/>
  <c r="AAQ256" i="22"/>
  <c r="AAR67" i="22"/>
  <c r="WA181" i="22"/>
  <c r="AAQ66" i="22"/>
  <c r="AAQ251" i="22"/>
  <c r="AAQ17" i="22"/>
  <c r="AAQ157" i="22"/>
  <c r="WS284" i="22"/>
  <c r="AAQ31" i="22"/>
  <c r="WA223" i="22"/>
  <c r="AAQ162" i="22"/>
  <c r="WS281" i="22"/>
  <c r="AAQ110" i="22"/>
  <c r="AAR146" i="22"/>
  <c r="AAR100" i="22"/>
  <c r="WA305" i="22"/>
  <c r="AAQ49" i="22"/>
  <c r="WS141" i="22"/>
  <c r="WA307" i="22"/>
  <c r="AAQ260" i="22"/>
  <c r="AAQ86" i="22"/>
  <c r="WA300" i="22"/>
  <c r="AAQ12" i="22"/>
  <c r="WA296" i="22"/>
  <c r="AAQ164" i="22"/>
  <c r="AAQ176" i="22"/>
  <c r="AAQ84" i="22"/>
  <c r="AAQ61" i="22"/>
  <c r="WA294" i="22"/>
  <c r="AAQ65" i="22"/>
  <c r="AAQ47" i="22"/>
  <c r="AAQ267" i="22"/>
  <c r="AAS82" i="22"/>
  <c r="WA193" i="22"/>
  <c r="WA175" i="22"/>
  <c r="AAR319" i="22"/>
  <c r="AAQ268" i="22"/>
  <c r="AAQ9" i="22"/>
  <c r="WS140" i="22"/>
  <c r="WS130" i="22"/>
  <c r="AAQ255" i="22"/>
  <c r="WA306" i="22"/>
  <c r="AAQ150" i="22"/>
  <c r="AAQ248" i="22"/>
  <c r="AAQ160" i="22"/>
  <c r="WA308" i="22"/>
  <c r="AAQ22" i="22"/>
  <c r="AAQ21" i="22"/>
  <c r="AAQ56" i="22"/>
  <c r="WA322" i="22"/>
  <c r="AAR106" i="22"/>
  <c r="AAQ244" i="22"/>
  <c r="AAQ25" i="22"/>
  <c r="AAR161" i="22"/>
  <c r="WA227" i="22"/>
  <c r="AAQ72" i="22"/>
  <c r="WA224" i="22"/>
  <c r="AAQ95" i="22"/>
  <c r="AAQ237" i="22"/>
  <c r="WA321" i="22"/>
  <c r="AAQ93" i="22"/>
  <c r="WA239" i="22"/>
  <c r="AAQ206" i="22"/>
  <c r="WA222" i="22"/>
  <c r="AAQ58" i="22"/>
  <c r="AAQ249" i="22"/>
  <c r="WA199" i="22"/>
  <c r="WS282" i="22"/>
  <c r="WA295" i="22"/>
  <c r="AAQ212" i="22"/>
  <c r="AAR101" i="22"/>
  <c r="WS291" i="22"/>
  <c r="AAQ5" i="22"/>
  <c r="AAQ111" i="22"/>
  <c r="AAQ116" i="22"/>
  <c r="WS133" i="22"/>
  <c r="AAQ19" i="22"/>
  <c r="AAQ70" i="22"/>
  <c r="AAR88" i="22"/>
  <c r="WA232" i="22"/>
  <c r="AAR265" i="22"/>
  <c r="AAQ272" i="22"/>
  <c r="AAQ15" i="22"/>
  <c r="AAQ102" i="22"/>
  <c r="AAQ51" i="22"/>
  <c r="AAQ69" i="22"/>
  <c r="AAR261" i="22"/>
  <c r="WA195" i="22"/>
  <c r="AAQ33" i="22"/>
  <c r="AAQ209" i="22"/>
  <c r="WS285" i="22"/>
  <c r="WS287" i="22"/>
  <c r="AAS73" i="22"/>
  <c r="WS215" i="22"/>
  <c r="WA179" i="22"/>
  <c r="WA313" i="22"/>
  <c r="AAQ145" i="22"/>
  <c r="AAQ107" i="22"/>
  <c r="WS286" i="22"/>
  <c r="WB298" i="22"/>
  <c r="WA192" i="22"/>
  <c r="AAQ40" i="22"/>
  <c r="AAQ149" i="22"/>
  <c r="AAR124" i="22"/>
  <c r="WA191" i="22"/>
  <c r="AAQ207" i="22"/>
  <c r="AAQ238" i="22"/>
  <c r="AAQ20" i="22"/>
  <c r="WS134" i="22"/>
  <c r="AAR42" i="22"/>
  <c r="AAQ34" i="22"/>
  <c r="WA236" i="22"/>
  <c r="AAQ271" i="22"/>
  <c r="WA233" i="22"/>
  <c r="AAQ171" i="22"/>
  <c r="WS217" i="22"/>
  <c r="WA317" i="22"/>
  <c r="AAQ81" i="22"/>
  <c r="WA198" i="22"/>
  <c r="AAR163" i="22"/>
  <c r="WS216" i="22"/>
  <c r="WA304" i="22"/>
  <c r="AAQ64" i="22"/>
  <c r="AAR210" i="22"/>
  <c r="AAQ29" i="22"/>
  <c r="AAQ78" i="22"/>
  <c r="AAQ211" i="22"/>
  <c r="WA221" i="22"/>
  <c r="AAR120" i="22"/>
  <c r="WS288" i="22"/>
  <c r="AAQ205" i="22"/>
  <c r="AAQ246" i="22"/>
  <c r="AAQ43" i="22"/>
  <c r="AAQ62" i="22"/>
  <c r="AAQ156" i="22"/>
  <c r="AAR273" i="22"/>
  <c r="WS218" i="22"/>
  <c r="AAQ39" i="22"/>
  <c r="AAQ59" i="22"/>
  <c r="AAQ126" i="22"/>
  <c r="AAQ214" i="22"/>
  <c r="AAQ125" i="22"/>
  <c r="AAQ55" i="22"/>
  <c r="AAQ74" i="22"/>
  <c r="AAQ10" i="22"/>
  <c r="WA197" i="22"/>
  <c r="AAQ28" i="22"/>
  <c r="AAR36" i="22"/>
  <c r="AAR104" i="22"/>
  <c r="WS290" i="22"/>
  <c r="AAQ87" i="22"/>
  <c r="WA297" i="22"/>
  <c r="AAQ41" i="22"/>
  <c r="WA194" i="22"/>
  <c r="AAQ159" i="22"/>
  <c r="AAQ169" i="22"/>
  <c r="WA228" i="22"/>
  <c r="WS292" i="22"/>
  <c r="AAQ18" i="22"/>
  <c r="AAQ76" i="22"/>
  <c r="AAQ11" i="22"/>
  <c r="AAQ213" i="22"/>
  <c r="AAQ23" i="22"/>
  <c r="WS139" i="22"/>
  <c r="AAQ259" i="22"/>
  <c r="WS137" i="22"/>
  <c r="AAQ103" i="22"/>
  <c r="AAQ75" i="22"/>
  <c r="AAQ48" i="22"/>
  <c r="AAQ16" i="22"/>
  <c r="AAQ155" i="22"/>
  <c r="WA320" i="22"/>
  <c r="AAR121" i="22"/>
  <c r="AAQ27" i="22"/>
  <c r="WS143" i="22"/>
  <c r="WA196" i="22"/>
  <c r="AAQ46" i="22"/>
  <c r="AAQ45" i="22"/>
  <c r="AAR53" i="22"/>
  <c r="AAQ188" i="22"/>
  <c r="AAR123" i="22"/>
  <c r="AAR241" i="22"/>
  <c r="AAQ114" i="22"/>
  <c r="AAQ6" i="22"/>
  <c r="AAQ202" i="22"/>
  <c r="WA229" i="22"/>
  <c r="AAQ44" i="22"/>
  <c r="AAQ52" i="22"/>
  <c r="AAR50" i="22"/>
  <c r="WA219" i="22"/>
  <c r="WA301" i="22"/>
  <c r="AAQ77" i="22"/>
  <c r="WA309" i="22"/>
  <c r="WS289" i="22"/>
  <c r="AAQ112" i="22"/>
  <c r="AAQ242" i="22"/>
  <c r="AAQ118" i="22"/>
  <c r="AAQ264" i="22"/>
  <c r="WA186" i="22"/>
  <c r="WA184" i="22"/>
  <c r="WS127" i="22"/>
  <c r="AAR105" i="22"/>
  <c r="AAQ254" i="22"/>
  <c r="AAQ63" i="22"/>
  <c r="AAR80" i="22"/>
  <c r="AAQ57" i="22"/>
  <c r="AAQ98" i="22"/>
  <c r="AAR32" i="22"/>
  <c r="AAQ26" i="22"/>
  <c r="AAR208" i="22"/>
  <c r="WA299" i="22"/>
  <c r="AAQ13" i="22"/>
  <c r="AAQ117" i="22"/>
  <c r="AAQ7" i="22"/>
  <c r="AAR235" i="22"/>
  <c r="AAR68" i="22"/>
  <c r="WA185" i="22"/>
  <c r="AAQ60" i="22"/>
  <c r="AAR201" i="22"/>
  <c r="AAQ37" i="22"/>
  <c r="WA302" i="22"/>
  <c r="AAQ250" i="22"/>
  <c r="WS135" i="22"/>
  <c r="AAQ24" i="22"/>
  <c r="AAQ147" i="22"/>
  <c r="WA303" i="22"/>
  <c r="WS136" i="22"/>
  <c r="AAR79" i="22"/>
  <c r="AAQ263" i="22"/>
  <c r="WS138" i="22"/>
  <c r="AAR177" i="22"/>
  <c r="WA182" i="22"/>
  <c r="WA315" i="22"/>
  <c r="WA234" i="22"/>
  <c r="AAQ148" i="22"/>
  <c r="WS142" i="22"/>
  <c r="AAR204" i="22"/>
  <c r="AAQ8" i="22"/>
  <c r="AAQ119" i="22"/>
  <c r="AAQ166" i="22"/>
  <c r="WA189" i="22"/>
  <c r="WA183" i="22"/>
  <c r="WS283" i="22"/>
  <c r="AAQ71" i="22"/>
  <c r="WA231" i="22"/>
  <c r="AAQ14" i="22"/>
  <c r="WA220" i="22"/>
  <c r="AAR91" i="22"/>
  <c r="AAQ266" i="22"/>
  <c r="AAQ99" i="22"/>
  <c r="AAQ35" i="22"/>
  <c r="AAQ154" i="22"/>
  <c r="AAQ153" i="22"/>
  <c r="AAQ85" i="22"/>
  <c r="WA190" i="22"/>
  <c r="AAR269" i="22"/>
  <c r="AAR83" i="22"/>
  <c r="WA293" i="22"/>
  <c r="AAQ262" i="22"/>
  <c r="AAQ170" i="22"/>
  <c r="WA312" i="22"/>
  <c r="WA274" i="22" l="1"/>
  <c r="WA279" i="22"/>
  <c r="WA275" i="22"/>
  <c r="WA276" i="22"/>
  <c r="WA277" i="22"/>
  <c r="WA278" i="22"/>
  <c r="WA280" i="22"/>
  <c r="WA243" i="22"/>
  <c r="AAR89" i="22"/>
  <c r="AAR90" i="22"/>
  <c r="AAS97" i="22"/>
  <c r="AAR165" i="22"/>
  <c r="AAR109" i="22"/>
  <c r="AAR113" i="22"/>
  <c r="AAR96" i="22"/>
  <c r="AAR257" i="22"/>
  <c r="WB312" i="22"/>
  <c r="WB231" i="22"/>
  <c r="WB315" i="22"/>
  <c r="AAR147" i="22"/>
  <c r="AAR60" i="22"/>
  <c r="WB299" i="22"/>
  <c r="AAR63" i="22"/>
  <c r="AAS105" i="22"/>
  <c r="WT289" i="22"/>
  <c r="WB229" i="22"/>
  <c r="WT143" i="22"/>
  <c r="AAR75" i="22"/>
  <c r="WB297" i="22"/>
  <c r="AAS104" i="22"/>
  <c r="AAR214" i="22"/>
  <c r="AAR64" i="22"/>
  <c r="AAR171" i="22"/>
  <c r="AAR238" i="22"/>
  <c r="AAS124" i="22"/>
  <c r="WC298" i="22"/>
  <c r="AAT73" i="22"/>
  <c r="AAR69" i="22"/>
  <c r="AAR70" i="22"/>
  <c r="AAR212" i="22"/>
  <c r="WB321" i="22"/>
  <c r="WB322" i="22"/>
  <c r="AAR248" i="22"/>
  <c r="AAT82" i="22"/>
  <c r="AAR164" i="22"/>
  <c r="WB307" i="22"/>
  <c r="AAR162" i="22"/>
  <c r="AAR251" i="22"/>
  <c r="AAR252" i="22"/>
  <c r="AAR85" i="22"/>
  <c r="AAR71" i="22"/>
  <c r="WT142" i="22"/>
  <c r="AAR24" i="22"/>
  <c r="WB185" i="22"/>
  <c r="WT127" i="22"/>
  <c r="WB309" i="22"/>
  <c r="AAS50" i="22"/>
  <c r="AAR45" i="22"/>
  <c r="AAR11" i="22"/>
  <c r="AAR159" i="22"/>
  <c r="AAR74" i="22"/>
  <c r="AAR81" i="22"/>
  <c r="AAR149" i="22"/>
  <c r="WB179" i="22"/>
  <c r="WB195" i="22"/>
  <c r="AAR19" i="22"/>
  <c r="WB295" i="22"/>
  <c r="AAR206" i="22"/>
  <c r="AAR150" i="22"/>
  <c r="AAR267" i="22"/>
  <c r="WB296" i="22"/>
  <c r="WT141" i="22"/>
  <c r="AAS146" i="22"/>
  <c r="AAR245" i="22"/>
  <c r="WB200" i="22"/>
  <c r="WB240" i="22"/>
  <c r="WB310" i="22"/>
  <c r="AAR30" i="22"/>
  <c r="AAR258" i="22"/>
  <c r="WB180" i="22"/>
  <c r="AAR167" i="22"/>
  <c r="AAS38" i="22"/>
  <c r="AAR262" i="22"/>
  <c r="AAS83" i="22"/>
  <c r="AAR35" i="22"/>
  <c r="AAS91" i="22"/>
  <c r="AAR166" i="22"/>
  <c r="WB182" i="22"/>
  <c r="AAS79" i="22"/>
  <c r="WB302" i="22"/>
  <c r="AAS208" i="22"/>
  <c r="AAR118" i="22"/>
  <c r="AAR202" i="22"/>
  <c r="AAS241" i="22"/>
  <c r="AAR27" i="22"/>
  <c r="WT139" i="22"/>
  <c r="WT292" i="22"/>
  <c r="AAR87" i="22"/>
  <c r="AAS36" i="22"/>
  <c r="AAR126" i="22"/>
  <c r="AAS273" i="22"/>
  <c r="AAR205" i="22"/>
  <c r="AAS120" i="22"/>
  <c r="WB304" i="22"/>
  <c r="WB233" i="22"/>
  <c r="AAS42" i="22"/>
  <c r="WT286" i="22"/>
  <c r="WT287" i="22"/>
  <c r="AAR51" i="22"/>
  <c r="AAS265" i="22"/>
  <c r="AAR5" i="22"/>
  <c r="WB199" i="22"/>
  <c r="AAR25" i="22"/>
  <c r="AAR22" i="22"/>
  <c r="WT140" i="22"/>
  <c r="AAR61" i="22"/>
  <c r="WB223" i="22"/>
  <c r="AAR66" i="22"/>
  <c r="AAR158" i="22"/>
  <c r="WB220" i="22"/>
  <c r="AAR119" i="22"/>
  <c r="WT136" i="22"/>
  <c r="WT135" i="22"/>
  <c r="AAR117" i="22"/>
  <c r="AAR57" i="22"/>
  <c r="WB184" i="22"/>
  <c r="AAR77" i="22"/>
  <c r="AAR6" i="22"/>
  <c r="AAS123" i="22"/>
  <c r="AAR16" i="22"/>
  <c r="AAR23" i="22"/>
  <c r="WB228" i="22"/>
  <c r="AAR28" i="22"/>
  <c r="AAR59" i="22"/>
  <c r="AAR43" i="22"/>
  <c r="WB221" i="22"/>
  <c r="WT216" i="22"/>
  <c r="AAR271" i="22"/>
  <c r="WT134" i="22"/>
  <c r="AAR40" i="22"/>
  <c r="WT215" i="22"/>
  <c r="WB232" i="22"/>
  <c r="AAR249" i="22"/>
  <c r="AAR72" i="22"/>
  <c r="AAR56" i="22"/>
  <c r="WB306" i="22"/>
  <c r="WB175" i="22"/>
  <c r="AAR84" i="22"/>
  <c r="AAR86" i="22"/>
  <c r="AAR110" i="22"/>
  <c r="AAR151" i="22"/>
  <c r="AAS247" i="22"/>
  <c r="WT132" i="22"/>
  <c r="AAR92" i="22"/>
  <c r="WB178" i="22"/>
  <c r="AAR94" i="22"/>
  <c r="WB226" i="22"/>
  <c r="AAR115" i="22"/>
  <c r="AAR108" i="22"/>
  <c r="AAS269" i="22"/>
  <c r="AAR99" i="22"/>
  <c r="WT283" i="22"/>
  <c r="AAR148" i="22"/>
  <c r="AAS177" i="22"/>
  <c r="AAR37" i="22"/>
  <c r="AAS68" i="22"/>
  <c r="AAR26" i="22"/>
  <c r="AAR242" i="22"/>
  <c r="AAR52" i="22"/>
  <c r="AAR46" i="22"/>
  <c r="AAS121" i="22"/>
  <c r="AAR103" i="22"/>
  <c r="AAR76" i="22"/>
  <c r="WB194" i="22"/>
  <c r="AAR55" i="22"/>
  <c r="AAR156" i="22"/>
  <c r="WT288" i="22"/>
  <c r="AAR29" i="22"/>
  <c r="WB317" i="22"/>
  <c r="AAR207" i="22"/>
  <c r="AAR107" i="22"/>
  <c r="WT285" i="22"/>
  <c r="AAS261" i="22"/>
  <c r="AAR102" i="22"/>
  <c r="WT133" i="22"/>
  <c r="WT291" i="22"/>
  <c r="WB239" i="22"/>
  <c r="AAR237" i="22"/>
  <c r="AAR244" i="22"/>
  <c r="WB308" i="22"/>
  <c r="AAR9" i="22"/>
  <c r="AAR47" i="22"/>
  <c r="AAR12" i="22"/>
  <c r="AAR49" i="22"/>
  <c r="AAR31" i="22"/>
  <c r="WB181" i="22"/>
  <c r="AAR187" i="22"/>
  <c r="AAR153" i="22"/>
  <c r="AAR266" i="22"/>
  <c r="WB183" i="22"/>
  <c r="WT138" i="22"/>
  <c r="AAR250" i="22"/>
  <c r="AAS201" i="22"/>
  <c r="AAS235" i="22"/>
  <c r="AAR254" i="22"/>
  <c r="AAR112" i="22"/>
  <c r="AAR44" i="22"/>
  <c r="AAR188" i="22"/>
  <c r="WB320" i="22"/>
  <c r="WT137" i="22"/>
  <c r="AAR18" i="22"/>
  <c r="AAR41" i="22"/>
  <c r="WB197" i="22"/>
  <c r="AAR39" i="22"/>
  <c r="WT217" i="22"/>
  <c r="AAR20" i="22"/>
  <c r="WB192" i="22"/>
  <c r="AAR116" i="22"/>
  <c r="AAS101" i="22"/>
  <c r="AAR58" i="22"/>
  <c r="AAR95" i="22"/>
  <c r="AAR21" i="22"/>
  <c r="AAR255" i="22"/>
  <c r="WB193" i="22"/>
  <c r="AAR176" i="22"/>
  <c r="WB305" i="22"/>
  <c r="WT284" i="22"/>
  <c r="WB311" i="22"/>
  <c r="WB314" i="22"/>
  <c r="AAR122" i="22"/>
  <c r="WB230" i="22"/>
  <c r="AAR168" i="22"/>
  <c r="AAR152" i="22"/>
  <c r="WB173" i="22"/>
  <c r="WB174" i="22"/>
  <c r="WT128" i="22"/>
  <c r="AAR170" i="22"/>
  <c r="WB190" i="22"/>
  <c r="AAR14" i="22"/>
  <c r="AAR8" i="22"/>
  <c r="WB234" i="22"/>
  <c r="WB303" i="22"/>
  <c r="AAR13" i="22"/>
  <c r="AAS32" i="22"/>
  <c r="AAS80" i="22"/>
  <c r="WB186" i="22"/>
  <c r="WB301" i="22"/>
  <c r="AAR114" i="22"/>
  <c r="WB196" i="22"/>
  <c r="AAR48" i="22"/>
  <c r="AAR213" i="22"/>
  <c r="WT290" i="22"/>
  <c r="AAR125" i="22"/>
  <c r="AAR62" i="22"/>
  <c r="AAR211" i="22"/>
  <c r="AAS210" i="22"/>
  <c r="AAS163" i="22"/>
  <c r="WB236" i="22"/>
  <c r="WB191" i="22"/>
  <c r="AAR145" i="22"/>
  <c r="AAR209" i="22"/>
  <c r="AAR15" i="22"/>
  <c r="AAS88" i="22"/>
  <c r="WT282" i="22"/>
  <c r="AAR93" i="22"/>
  <c r="WB227" i="22"/>
  <c r="AAS106" i="22"/>
  <c r="AAR160" i="22"/>
  <c r="AAR268" i="22"/>
  <c r="AAR65" i="22"/>
  <c r="AAR260" i="22"/>
  <c r="WT281" i="22"/>
  <c r="AAR17" i="22"/>
  <c r="AAS67" i="22"/>
  <c r="WB225" i="22"/>
  <c r="WB293" i="22"/>
  <c r="AAR154" i="22"/>
  <c r="WB189" i="22"/>
  <c r="AAS204" i="22"/>
  <c r="AAR263" i="22"/>
  <c r="AAR7" i="22"/>
  <c r="AAR98" i="22"/>
  <c r="AAR264" i="22"/>
  <c r="WB219" i="22"/>
  <c r="AAS53" i="22"/>
  <c r="AAR155" i="22"/>
  <c r="AAR259" i="22"/>
  <c r="AAR169" i="22"/>
  <c r="AAR10" i="22"/>
  <c r="WT218" i="22"/>
  <c r="AAR246" i="22"/>
  <c r="AAR78" i="22"/>
  <c r="WB198" i="22"/>
  <c r="AAR34" i="22"/>
  <c r="WB313" i="22"/>
  <c r="AAR33" i="22"/>
  <c r="AAR272" i="22"/>
  <c r="AAR111" i="22"/>
  <c r="WB222" i="22"/>
  <c r="WB224" i="22"/>
  <c r="AAS161" i="22"/>
  <c r="WT130" i="22"/>
  <c r="AAS319" i="22"/>
  <c r="WB294" i="22"/>
  <c r="WB300" i="22"/>
  <c r="AAS100" i="22"/>
  <c r="AAR157" i="22"/>
  <c r="AAR256" i="22"/>
  <c r="AAR54" i="22"/>
  <c r="WB172" i="22"/>
  <c r="AAR203" i="22"/>
  <c r="WB316" i="22"/>
  <c r="AAR270" i="22"/>
  <c r="WT131" i="22"/>
  <c r="WT129" i="22"/>
  <c r="WT144" i="22"/>
  <c r="AAR253" i="22"/>
  <c r="WB276" i="22" l="1"/>
  <c r="WB280" i="22"/>
  <c r="WB275" i="22"/>
  <c r="WB278" i="22"/>
  <c r="WB279" i="22"/>
  <c r="WB277" i="22"/>
  <c r="WB274" i="22"/>
  <c r="WB243" i="22"/>
  <c r="AAS89" i="22"/>
  <c r="AAT97" i="22"/>
  <c r="AAS90" i="22"/>
  <c r="AAS165" i="22"/>
  <c r="AAS109" i="22"/>
  <c r="AAS257" i="22"/>
  <c r="AAS96" i="22"/>
  <c r="AAS113" i="22"/>
  <c r="AAS270" i="22"/>
  <c r="AAS34" i="22"/>
  <c r="AAT161" i="22"/>
  <c r="AAS272" i="22"/>
  <c r="WC198" i="22"/>
  <c r="AAS155" i="22"/>
  <c r="AAS264" i="22"/>
  <c r="AAS263" i="22"/>
  <c r="AAS154" i="22"/>
  <c r="AAS17" i="22"/>
  <c r="AAS268" i="22"/>
  <c r="AAS93" i="22"/>
  <c r="AAS209" i="22"/>
  <c r="AAS62" i="22"/>
  <c r="WC301" i="22"/>
  <c r="AAS14" i="22"/>
  <c r="WC311" i="22"/>
  <c r="AAS95" i="22"/>
  <c r="WU217" i="22"/>
  <c r="AAT235" i="22"/>
  <c r="AAS47" i="22"/>
  <c r="AAT68" i="22"/>
  <c r="WU283" i="22"/>
  <c r="WC178" i="22"/>
  <c r="AAS151" i="22"/>
  <c r="AAS84" i="22"/>
  <c r="AAS72" i="22"/>
  <c r="WU215" i="22"/>
  <c r="WU216" i="22"/>
  <c r="AAS28" i="22"/>
  <c r="AAS57" i="22"/>
  <c r="AAS66" i="22"/>
  <c r="AAT241" i="22"/>
  <c r="AAS54" i="22"/>
  <c r="WU129" i="22"/>
  <c r="AAS203" i="22"/>
  <c r="AAS157" i="22"/>
  <c r="WC224" i="22"/>
  <c r="AAS78" i="22"/>
  <c r="AAS169" i="22"/>
  <c r="AAT204" i="22"/>
  <c r="WC293" i="22"/>
  <c r="WU281" i="22"/>
  <c r="AAS160" i="22"/>
  <c r="WU282" i="22"/>
  <c r="AAS145" i="22"/>
  <c r="AAS48" i="22"/>
  <c r="WC190" i="22"/>
  <c r="WC193" i="22"/>
  <c r="AAT201" i="22"/>
  <c r="AAS266" i="22"/>
  <c r="AAS31" i="22"/>
  <c r="AAS9" i="22"/>
  <c r="WC239" i="22"/>
  <c r="AAS55" i="22"/>
  <c r="AAS37" i="22"/>
  <c r="WC226" i="22"/>
  <c r="AAS249" i="22"/>
  <c r="WC221" i="22"/>
  <c r="WC228" i="22"/>
  <c r="AAS6" i="22"/>
  <c r="AAS117" i="22"/>
  <c r="WC220" i="22"/>
  <c r="WC223" i="22"/>
  <c r="WU140" i="22"/>
  <c r="WU287" i="22"/>
  <c r="WC233" i="22"/>
  <c r="AAT273" i="22"/>
  <c r="WU292" i="22"/>
  <c r="AAS202" i="22"/>
  <c r="AAS166" i="22"/>
  <c r="WC180" i="22"/>
  <c r="WC240" i="22"/>
  <c r="AAS267" i="22"/>
  <c r="AAS206" i="22"/>
  <c r="WC179" i="22"/>
  <c r="WC309" i="22"/>
  <c r="AAS24" i="22"/>
  <c r="AAS162" i="22"/>
  <c r="AAS248" i="22"/>
  <c r="AAS212" i="22"/>
  <c r="WD298" i="22"/>
  <c r="AAS64" i="22"/>
  <c r="AAT104" i="22"/>
  <c r="WU143" i="22"/>
  <c r="AAS63" i="22"/>
  <c r="WC315" i="22"/>
  <c r="AAT319" i="22"/>
  <c r="AAS33" i="22"/>
  <c r="AAT53" i="22"/>
  <c r="AAS98" i="22"/>
  <c r="AAT210" i="22"/>
  <c r="AAS125" i="22"/>
  <c r="WC186" i="22"/>
  <c r="WC303" i="22"/>
  <c r="WC174" i="22"/>
  <c r="WC230" i="22"/>
  <c r="WU284" i="22"/>
  <c r="AAS58" i="22"/>
  <c r="AAS18" i="22"/>
  <c r="AAS44" i="22"/>
  <c r="AAT261" i="22"/>
  <c r="WC317" i="22"/>
  <c r="AAS103" i="22"/>
  <c r="AAS242" i="22"/>
  <c r="AAS99" i="22"/>
  <c r="AAS92" i="22"/>
  <c r="WC175" i="22"/>
  <c r="AAS40" i="22"/>
  <c r="WC199" i="22"/>
  <c r="AAT100" i="22"/>
  <c r="WU130" i="22"/>
  <c r="WC222" i="22"/>
  <c r="WC313" i="22"/>
  <c r="AAS246" i="22"/>
  <c r="WC189" i="22"/>
  <c r="WC225" i="22"/>
  <c r="AAS260" i="22"/>
  <c r="AAT88" i="22"/>
  <c r="WC191" i="22"/>
  <c r="AAS211" i="22"/>
  <c r="WU290" i="22"/>
  <c r="WC196" i="22"/>
  <c r="WC234" i="22"/>
  <c r="AAS170" i="22"/>
  <c r="WC173" i="22"/>
  <c r="AAS122" i="22"/>
  <c r="WC305" i="22"/>
  <c r="AAS255" i="22"/>
  <c r="WC192" i="22"/>
  <c r="WU137" i="22"/>
  <c r="AAS250" i="22"/>
  <c r="AAS49" i="22"/>
  <c r="WC308" i="22"/>
  <c r="WU291" i="22"/>
  <c r="WU285" i="22"/>
  <c r="AAS29" i="22"/>
  <c r="AAT177" i="22"/>
  <c r="AAS110" i="22"/>
  <c r="AAS43" i="22"/>
  <c r="AAS23" i="22"/>
  <c r="WU135" i="22"/>
  <c r="AAS22" i="22"/>
  <c r="AAS5" i="22"/>
  <c r="WU286" i="22"/>
  <c r="WC304" i="22"/>
  <c r="AAS126" i="22"/>
  <c r="AAS118" i="22"/>
  <c r="WC302" i="22"/>
  <c r="AAT91" i="22"/>
  <c r="AAS262" i="22"/>
  <c r="AAS258" i="22"/>
  <c r="WC200" i="22"/>
  <c r="AAT146" i="22"/>
  <c r="AAS150" i="22"/>
  <c r="WC295" i="22"/>
  <c r="AAS149" i="22"/>
  <c r="AAS74" i="22"/>
  <c r="WU127" i="22"/>
  <c r="WU142" i="22"/>
  <c r="WC307" i="22"/>
  <c r="WC322" i="22"/>
  <c r="AAS70" i="22"/>
  <c r="AAT124" i="22"/>
  <c r="WC297" i="22"/>
  <c r="WC229" i="22"/>
  <c r="WC299" i="22"/>
  <c r="WC231" i="22"/>
  <c r="AAS7" i="22"/>
  <c r="AAT106" i="22"/>
  <c r="AAT80" i="22"/>
  <c r="AAT101" i="22"/>
  <c r="AAS39" i="22"/>
  <c r="AAS112" i="22"/>
  <c r="AAS153" i="22"/>
  <c r="AAT121" i="22"/>
  <c r="AAT269" i="22"/>
  <c r="WU132" i="22"/>
  <c r="WC306" i="22"/>
  <c r="WU134" i="22"/>
  <c r="AAS77" i="22"/>
  <c r="WU139" i="22"/>
  <c r="AAS253" i="22"/>
  <c r="WU218" i="22"/>
  <c r="AAT67" i="22"/>
  <c r="AAT32" i="22"/>
  <c r="WU128" i="22"/>
  <c r="WC314" i="22"/>
  <c r="AAS21" i="22"/>
  <c r="AAS20" i="22"/>
  <c r="WC320" i="22"/>
  <c r="WU138" i="22"/>
  <c r="AAS12" i="22"/>
  <c r="WU133" i="22"/>
  <c r="AAS107" i="22"/>
  <c r="WC194" i="22"/>
  <c r="AAS46" i="22"/>
  <c r="AAS26" i="22"/>
  <c r="AAS148" i="22"/>
  <c r="AAS108" i="22"/>
  <c r="AAS94" i="22"/>
  <c r="AAS86" i="22"/>
  <c r="WC232" i="22"/>
  <c r="AAS59" i="22"/>
  <c r="WU136" i="22"/>
  <c r="AAS61" i="22"/>
  <c r="AAS25" i="22"/>
  <c r="AAT265" i="22"/>
  <c r="AAT120" i="22"/>
  <c r="AAT36" i="22"/>
  <c r="AAS27" i="22"/>
  <c r="AAT79" i="22"/>
  <c r="AAS35" i="22"/>
  <c r="AAT38" i="22"/>
  <c r="AAS30" i="22"/>
  <c r="AAS245" i="22"/>
  <c r="WU141" i="22"/>
  <c r="AAS19" i="22"/>
  <c r="AAS81" i="22"/>
  <c r="AAS159" i="22"/>
  <c r="AAS45" i="22"/>
  <c r="AAS71" i="22"/>
  <c r="AAS252" i="22"/>
  <c r="AAS164" i="22"/>
  <c r="WC321" i="22"/>
  <c r="AAS69" i="22"/>
  <c r="AAS238" i="22"/>
  <c r="WU289" i="22"/>
  <c r="AAS60" i="22"/>
  <c r="WU131" i="22"/>
  <c r="AAS259" i="22"/>
  <c r="AAS65" i="22"/>
  <c r="WC227" i="22"/>
  <c r="AAS15" i="22"/>
  <c r="WC236" i="22"/>
  <c r="AAS114" i="22"/>
  <c r="AAS8" i="22"/>
  <c r="AAS152" i="22"/>
  <c r="AAS116" i="22"/>
  <c r="WC197" i="22"/>
  <c r="AAS254" i="22"/>
  <c r="AAS187" i="22"/>
  <c r="AAS244" i="22"/>
  <c r="WU288" i="22"/>
  <c r="AAT247" i="22"/>
  <c r="AAS56" i="22"/>
  <c r="AAS271" i="22"/>
  <c r="AAS16" i="22"/>
  <c r="WC184" i="22"/>
  <c r="AAS158" i="22"/>
  <c r="WC172" i="22"/>
  <c r="WC300" i="22"/>
  <c r="AAS111" i="22"/>
  <c r="WC219" i="22"/>
  <c r="WU144" i="22"/>
  <c r="WC316" i="22"/>
  <c r="AAS256" i="22"/>
  <c r="WC294" i="22"/>
  <c r="AAS10" i="22"/>
  <c r="AAT163" i="22"/>
  <c r="AAS213" i="22"/>
  <c r="AAS13" i="22"/>
  <c r="AAS168" i="22"/>
  <c r="AAS176" i="22"/>
  <c r="AAS41" i="22"/>
  <c r="AAS188" i="22"/>
  <c r="WC183" i="22"/>
  <c r="WC181" i="22"/>
  <c r="AAS237" i="22"/>
  <c r="AAS102" i="22"/>
  <c r="AAS207" i="22"/>
  <c r="AAS156" i="22"/>
  <c r="AAS76" i="22"/>
  <c r="AAS52" i="22"/>
  <c r="AAS115" i="22"/>
  <c r="AAT123" i="22"/>
  <c r="AAS119" i="22"/>
  <c r="AAS51" i="22"/>
  <c r="AAT42" i="22"/>
  <c r="AAS205" i="22"/>
  <c r="AAS87" i="22"/>
  <c r="AAT208" i="22"/>
  <c r="WC182" i="22"/>
  <c r="AAT83" i="22"/>
  <c r="AAS167" i="22"/>
  <c r="WC310" i="22"/>
  <c r="WC296" i="22"/>
  <c r="WC195" i="22"/>
  <c r="AAS11" i="22"/>
  <c r="AAT50" i="22"/>
  <c r="WC185" i="22"/>
  <c r="AAS85" i="22"/>
  <c r="AAS251" i="22"/>
  <c r="AAU82" i="22"/>
  <c r="AAU73" i="22"/>
  <c r="AAS171" i="22"/>
  <c r="AAS214" i="22"/>
  <c r="AAS75" i="22"/>
  <c r="AAT105" i="22"/>
  <c r="AAS147" i="22"/>
  <c r="WC312" i="22"/>
  <c r="WC278" i="22" l="1"/>
  <c r="WC275" i="22"/>
  <c r="WC274" i="22"/>
  <c r="WC277" i="22"/>
  <c r="WC280" i="22"/>
  <c r="WC279" i="22"/>
  <c r="WC276" i="22"/>
  <c r="WC243" i="22"/>
  <c r="AAT89" i="22"/>
  <c r="AAT90" i="22"/>
  <c r="AAU97" i="22"/>
  <c r="AAT165" i="22"/>
  <c r="AAT109" i="22"/>
  <c r="AAT113" i="22"/>
  <c r="AAT96" i="22"/>
  <c r="AAT257" i="22"/>
  <c r="WD312" i="22"/>
  <c r="AAT167" i="22"/>
  <c r="AAT207" i="22"/>
  <c r="AAT171" i="22"/>
  <c r="AAT11" i="22"/>
  <c r="AAT205" i="22"/>
  <c r="AAT52" i="22"/>
  <c r="AAT102" i="22"/>
  <c r="AAT168" i="22"/>
  <c r="AAU163" i="22"/>
  <c r="WD300" i="22"/>
  <c r="AAU247" i="22"/>
  <c r="AAT152" i="22"/>
  <c r="AAT65" i="22"/>
  <c r="WV289" i="22"/>
  <c r="AAT71" i="22"/>
  <c r="AAT245" i="22"/>
  <c r="WV136" i="22"/>
  <c r="AAT46" i="22"/>
  <c r="AAT21" i="22"/>
  <c r="AAU67" i="22"/>
  <c r="AAT112" i="22"/>
  <c r="AAU106" i="22"/>
  <c r="WD304" i="22"/>
  <c r="AAT43" i="22"/>
  <c r="AAU177" i="22"/>
  <c r="WV137" i="22"/>
  <c r="WD196" i="22"/>
  <c r="WD175" i="22"/>
  <c r="AAT18" i="22"/>
  <c r="WD186" i="22"/>
  <c r="AAU53" i="22"/>
  <c r="WD223" i="22"/>
  <c r="WD226" i="22"/>
  <c r="WD193" i="22"/>
  <c r="WV216" i="22"/>
  <c r="AAT76" i="22"/>
  <c r="AAT41" i="22"/>
  <c r="AAT10" i="22"/>
  <c r="WD172" i="22"/>
  <c r="WV288" i="22"/>
  <c r="AAT8" i="22"/>
  <c r="WV131" i="22"/>
  <c r="WD321" i="22"/>
  <c r="AAT19" i="22"/>
  <c r="AAU265" i="22"/>
  <c r="AAT108" i="22"/>
  <c r="WV138" i="22"/>
  <c r="WV218" i="22"/>
  <c r="AAT7" i="22"/>
  <c r="AAT70" i="22"/>
  <c r="WV142" i="22"/>
  <c r="WD200" i="22"/>
  <c r="WV286" i="22"/>
  <c r="WD308" i="22"/>
  <c r="WD173" i="22"/>
  <c r="AAT260" i="22"/>
  <c r="AAT92" i="22"/>
  <c r="AAT125" i="22"/>
  <c r="WV143" i="22"/>
  <c r="AAT24" i="22"/>
  <c r="WD240" i="22"/>
  <c r="WD233" i="22"/>
  <c r="WD221" i="22"/>
  <c r="AAT31" i="22"/>
  <c r="AAT160" i="22"/>
  <c r="AAT169" i="22"/>
  <c r="AAT66" i="22"/>
  <c r="WV215" i="22"/>
  <c r="WD178" i="22"/>
  <c r="AAU235" i="22"/>
  <c r="AAT14" i="22"/>
  <c r="AAT93" i="22"/>
  <c r="AAT263" i="22"/>
  <c r="AAT272" i="22"/>
  <c r="AAT85" i="22"/>
  <c r="AAT119" i="22"/>
  <c r="AAT237" i="22"/>
  <c r="WV144" i="22"/>
  <c r="AAT16" i="22"/>
  <c r="WD197" i="22"/>
  <c r="WD236" i="22"/>
  <c r="AAT30" i="22"/>
  <c r="AAT59" i="22"/>
  <c r="WD194" i="22"/>
  <c r="WD314" i="22"/>
  <c r="WV134" i="22"/>
  <c r="AAT39" i="22"/>
  <c r="WD229" i="22"/>
  <c r="AAT149" i="22"/>
  <c r="WD302" i="22"/>
  <c r="WD192" i="22"/>
  <c r="WV290" i="22"/>
  <c r="AAT246" i="22"/>
  <c r="AAU100" i="22"/>
  <c r="WD317" i="22"/>
  <c r="WD230" i="22"/>
  <c r="AAT33" i="22"/>
  <c r="AAT212" i="22"/>
  <c r="WD179" i="22"/>
  <c r="WD220" i="22"/>
  <c r="AAT37" i="22"/>
  <c r="WD190" i="22"/>
  <c r="AAT203" i="22"/>
  <c r="AAU105" i="22"/>
  <c r="WD182" i="22"/>
  <c r="AAU42" i="22"/>
  <c r="WD195" i="22"/>
  <c r="AAT51" i="22"/>
  <c r="AAU123" i="22"/>
  <c r="WD181" i="22"/>
  <c r="AAT13" i="22"/>
  <c r="WD219" i="22"/>
  <c r="AAT244" i="22"/>
  <c r="AAT114" i="22"/>
  <c r="AAT164" i="22"/>
  <c r="AAU38" i="22"/>
  <c r="AAT25" i="22"/>
  <c r="AAT148" i="22"/>
  <c r="WD320" i="22"/>
  <c r="AAT253" i="22"/>
  <c r="AAU121" i="22"/>
  <c r="WD322" i="22"/>
  <c r="WD295" i="22"/>
  <c r="AAT258" i="22"/>
  <c r="AAT5" i="22"/>
  <c r="AAT29" i="22"/>
  <c r="AAT255" i="22"/>
  <c r="AAT211" i="22"/>
  <c r="WD313" i="22"/>
  <c r="AAT99" i="22"/>
  <c r="AAU261" i="22"/>
  <c r="WD174" i="22"/>
  <c r="AAU319" i="22"/>
  <c r="AAU104" i="22"/>
  <c r="WD309" i="22"/>
  <c r="WD180" i="22"/>
  <c r="WV287" i="22"/>
  <c r="AAT249" i="22"/>
  <c r="AAT266" i="22"/>
  <c r="WV281" i="22"/>
  <c r="AAT78" i="22"/>
  <c r="WV129" i="22"/>
  <c r="AAT72" i="22"/>
  <c r="WV283" i="22"/>
  <c r="WV217" i="22"/>
  <c r="WD301" i="22"/>
  <c r="AAT268" i="22"/>
  <c r="AAT264" i="22"/>
  <c r="AAU161" i="22"/>
  <c r="AAT75" i="22"/>
  <c r="WD185" i="22"/>
  <c r="WD310" i="22"/>
  <c r="AAU208" i="22"/>
  <c r="AAT156" i="22"/>
  <c r="WD294" i="22"/>
  <c r="AAT271" i="22"/>
  <c r="AAT116" i="22"/>
  <c r="AAT15" i="22"/>
  <c r="AAT45" i="22"/>
  <c r="AAT27" i="22"/>
  <c r="WD232" i="22"/>
  <c r="AAT107" i="22"/>
  <c r="WV128" i="22"/>
  <c r="WD306" i="22"/>
  <c r="AAU101" i="22"/>
  <c r="WD297" i="22"/>
  <c r="WV127" i="22"/>
  <c r="AAT118" i="22"/>
  <c r="WV135" i="22"/>
  <c r="AAT110" i="22"/>
  <c r="AAT49" i="22"/>
  <c r="AAT170" i="22"/>
  <c r="WD225" i="22"/>
  <c r="WD199" i="22"/>
  <c r="AAU210" i="22"/>
  <c r="AAT248" i="22"/>
  <c r="AAT206" i="22"/>
  <c r="AAT202" i="22"/>
  <c r="AAT117" i="22"/>
  <c r="AAT55" i="22"/>
  <c r="AAT48" i="22"/>
  <c r="AAT57" i="22"/>
  <c r="AAV82" i="22"/>
  <c r="AAU50" i="22"/>
  <c r="WD183" i="22"/>
  <c r="AAT213" i="22"/>
  <c r="AAT111" i="22"/>
  <c r="AAT56" i="22"/>
  <c r="WD227" i="22"/>
  <c r="AAT60" i="22"/>
  <c r="AAT252" i="22"/>
  <c r="WV141" i="22"/>
  <c r="AAT61" i="22"/>
  <c r="AAT26" i="22"/>
  <c r="AAT20" i="22"/>
  <c r="AAU32" i="22"/>
  <c r="WV132" i="22"/>
  <c r="WD231" i="22"/>
  <c r="WD307" i="22"/>
  <c r="AAT150" i="22"/>
  <c r="AAT126" i="22"/>
  <c r="AAT23" i="22"/>
  <c r="WV285" i="22"/>
  <c r="WD305" i="22"/>
  <c r="WD191" i="22"/>
  <c r="WD222" i="22"/>
  <c r="AAT242" i="22"/>
  <c r="AAT58" i="22"/>
  <c r="AAT98" i="22"/>
  <c r="AAT64" i="22"/>
  <c r="WV292" i="22"/>
  <c r="AAT6" i="22"/>
  <c r="WD239" i="22"/>
  <c r="AAU201" i="22"/>
  <c r="WD293" i="22"/>
  <c r="WD224" i="22"/>
  <c r="AAT28" i="22"/>
  <c r="AAT84" i="22"/>
  <c r="AAU68" i="22"/>
  <c r="AAT95" i="22"/>
  <c r="AAT62" i="22"/>
  <c r="AAT17" i="22"/>
  <c r="AAT155" i="22"/>
  <c r="AAT34" i="22"/>
  <c r="AAV73" i="22"/>
  <c r="AAT115" i="22"/>
  <c r="AAT176" i="22"/>
  <c r="AAT256" i="22"/>
  <c r="AAT158" i="22"/>
  <c r="AAT187" i="22"/>
  <c r="AAT259" i="22"/>
  <c r="AAT238" i="22"/>
  <c r="AAT159" i="22"/>
  <c r="AAT35" i="22"/>
  <c r="AAU36" i="22"/>
  <c r="AAT86" i="22"/>
  <c r="WV133" i="22"/>
  <c r="WV139" i="22"/>
  <c r="AAT153" i="22"/>
  <c r="AAU80" i="22"/>
  <c r="AAT262" i="22"/>
  <c r="AAT22" i="22"/>
  <c r="AAT250" i="22"/>
  <c r="WD234" i="22"/>
  <c r="WD189" i="22"/>
  <c r="AAT40" i="22"/>
  <c r="AAT44" i="22"/>
  <c r="WD303" i="22"/>
  <c r="WD315" i="22"/>
  <c r="AAT162" i="22"/>
  <c r="AAT267" i="22"/>
  <c r="WV140" i="22"/>
  <c r="AAT145" i="22"/>
  <c r="AAT54" i="22"/>
  <c r="AAT214" i="22"/>
  <c r="AAT87" i="22"/>
  <c r="AAT147" i="22"/>
  <c r="AAT251" i="22"/>
  <c r="WD296" i="22"/>
  <c r="AAU83" i="22"/>
  <c r="AAT188" i="22"/>
  <c r="WD316" i="22"/>
  <c r="WD184" i="22"/>
  <c r="AAT254" i="22"/>
  <c r="AAT69" i="22"/>
  <c r="AAT81" i="22"/>
  <c r="AAU79" i="22"/>
  <c r="AAU120" i="22"/>
  <c r="AAT94" i="22"/>
  <c r="AAT12" i="22"/>
  <c r="AAT77" i="22"/>
  <c r="AAU269" i="22"/>
  <c r="WD299" i="22"/>
  <c r="AAU124" i="22"/>
  <c r="AAT74" i="22"/>
  <c r="AAU146" i="22"/>
  <c r="AAU91" i="22"/>
  <c r="WV291" i="22"/>
  <c r="AAT122" i="22"/>
  <c r="AAU88" i="22"/>
  <c r="WV130" i="22"/>
  <c r="AAT103" i="22"/>
  <c r="WV284" i="22"/>
  <c r="AAT63" i="22"/>
  <c r="WE298" i="22"/>
  <c r="AAT166" i="22"/>
  <c r="AAU273" i="22"/>
  <c r="WD228" i="22"/>
  <c r="AAT9" i="22"/>
  <c r="WV282" i="22"/>
  <c r="AAU204" i="22"/>
  <c r="AAT157" i="22"/>
  <c r="AAU241" i="22"/>
  <c r="AAT151" i="22"/>
  <c r="AAT47" i="22"/>
  <c r="WD311" i="22"/>
  <c r="AAT209" i="22"/>
  <c r="AAT154" i="22"/>
  <c r="WD198" i="22"/>
  <c r="AAT270" i="22"/>
  <c r="WD277" i="22" l="1"/>
  <c r="WD276" i="22"/>
  <c r="WD274" i="22"/>
  <c r="WD279" i="22"/>
  <c r="WD275" i="22"/>
  <c r="WD280" i="22"/>
  <c r="WD278" i="22"/>
  <c r="WD243" i="22"/>
  <c r="AAU89" i="22"/>
  <c r="AAV97" i="22"/>
  <c r="AAU90" i="22"/>
  <c r="AAU165" i="22"/>
  <c r="AAU109" i="22"/>
  <c r="AAU257" i="22"/>
  <c r="AAU96" i="22"/>
  <c r="AAU113" i="22"/>
  <c r="AAV88" i="22"/>
  <c r="AAV83" i="22"/>
  <c r="AAU40" i="22"/>
  <c r="AAV68" i="22"/>
  <c r="AAV32" i="22"/>
  <c r="AAU57" i="22"/>
  <c r="AAU202" i="22"/>
  <c r="AAU49" i="22"/>
  <c r="WW127" i="22"/>
  <c r="AAU45" i="22"/>
  <c r="AAU116" i="22"/>
  <c r="AAU75" i="22"/>
  <c r="AAU268" i="22"/>
  <c r="AAU72" i="22"/>
  <c r="AAU266" i="22"/>
  <c r="WE309" i="22"/>
  <c r="AAV38" i="22"/>
  <c r="AAU13" i="22"/>
  <c r="WE195" i="22"/>
  <c r="AAU59" i="22"/>
  <c r="AAV273" i="22"/>
  <c r="AAU63" i="22"/>
  <c r="AAU154" i="22"/>
  <c r="AAU151" i="22"/>
  <c r="WW282" i="22"/>
  <c r="AAU166" i="22"/>
  <c r="WW284" i="22"/>
  <c r="AAU122" i="22"/>
  <c r="AAV269" i="22"/>
  <c r="WE296" i="22"/>
  <c r="AAV80" i="22"/>
  <c r="AAU86" i="22"/>
  <c r="AAU238" i="22"/>
  <c r="AAU158" i="22"/>
  <c r="AAU17" i="22"/>
  <c r="AAU84" i="22"/>
  <c r="AAU242" i="22"/>
  <c r="AAU20" i="22"/>
  <c r="AAU48" i="22"/>
  <c r="AAV208" i="22"/>
  <c r="WE301" i="22"/>
  <c r="AAV104" i="22"/>
  <c r="AAU99" i="22"/>
  <c r="AAU29" i="22"/>
  <c r="WE322" i="22"/>
  <c r="WE320" i="22"/>
  <c r="AAU244" i="22"/>
  <c r="WE181" i="22"/>
  <c r="AAU203" i="22"/>
  <c r="WE230" i="22"/>
  <c r="WW290" i="22"/>
  <c r="WE302" i="22"/>
  <c r="WW134" i="22"/>
  <c r="AAU30" i="22"/>
  <c r="WE236" i="22"/>
  <c r="AAU272" i="22"/>
  <c r="AAV235" i="22"/>
  <c r="AAU169" i="22"/>
  <c r="WE233" i="22"/>
  <c r="AAU125" i="22"/>
  <c r="WE173" i="22"/>
  <c r="WE200" i="22"/>
  <c r="AAV265" i="22"/>
  <c r="WW131" i="22"/>
  <c r="AAU10" i="22"/>
  <c r="WW216" i="22"/>
  <c r="AAU18" i="22"/>
  <c r="WW137" i="22"/>
  <c r="AAU21" i="22"/>
  <c r="AAU71" i="22"/>
  <c r="AAV247" i="22"/>
  <c r="AAU102" i="22"/>
  <c r="AAU171" i="22"/>
  <c r="AAV204" i="22"/>
  <c r="AAV146" i="22"/>
  <c r="AAV120" i="22"/>
  <c r="WE316" i="22"/>
  <c r="AAU214" i="22"/>
  <c r="WW140" i="22"/>
  <c r="WE315" i="22"/>
  <c r="WE189" i="22"/>
  <c r="AAU22" i="22"/>
  <c r="AAV201" i="22"/>
  <c r="WW285" i="22"/>
  <c r="WE307" i="22"/>
  <c r="AAU252" i="22"/>
  <c r="AAU56" i="22"/>
  <c r="AAU206" i="22"/>
  <c r="WE199" i="22"/>
  <c r="AAU110" i="22"/>
  <c r="WE297" i="22"/>
  <c r="AAU107" i="22"/>
  <c r="AAU271" i="22"/>
  <c r="WW129" i="22"/>
  <c r="AAU249" i="22"/>
  <c r="AAV50" i="22"/>
  <c r="AAU103" i="22"/>
  <c r="AAV36" i="22"/>
  <c r="AAU256" i="22"/>
  <c r="AAU62" i="22"/>
  <c r="WE239" i="22"/>
  <c r="WE222" i="22"/>
  <c r="WE231" i="22"/>
  <c r="AAU26" i="22"/>
  <c r="AAU111" i="22"/>
  <c r="AAU55" i="22"/>
  <c r="AAU248" i="22"/>
  <c r="WE225" i="22"/>
  <c r="WW135" i="22"/>
  <c r="WE294" i="22"/>
  <c r="WE310" i="22"/>
  <c r="WW217" i="22"/>
  <c r="WW287" i="22"/>
  <c r="AAV42" i="22"/>
  <c r="WE190" i="22"/>
  <c r="WE179" i="22"/>
  <c r="WE317" i="22"/>
  <c r="WE192" i="22"/>
  <c r="WE314" i="22"/>
  <c r="WE197" i="22"/>
  <c r="AAU237" i="22"/>
  <c r="AAU263" i="22"/>
  <c r="WE178" i="22"/>
  <c r="AAU160" i="22"/>
  <c r="WE240" i="22"/>
  <c r="WE308" i="22"/>
  <c r="WW142" i="22"/>
  <c r="WW218" i="22"/>
  <c r="AAU8" i="22"/>
  <c r="AAU41" i="22"/>
  <c r="WE193" i="22"/>
  <c r="WE175" i="22"/>
  <c r="AAV177" i="22"/>
  <c r="AAV106" i="22"/>
  <c r="AAU46" i="22"/>
  <c r="WW289" i="22"/>
  <c r="WE300" i="22"/>
  <c r="AAU52" i="22"/>
  <c r="AAU207" i="22"/>
  <c r="AAV241" i="22"/>
  <c r="AAU74" i="22"/>
  <c r="AAU188" i="22"/>
  <c r="AAU54" i="22"/>
  <c r="AAU262" i="22"/>
  <c r="AAU153" i="22"/>
  <c r="AAU259" i="22"/>
  <c r="AAW73" i="22"/>
  <c r="AAU28" i="22"/>
  <c r="AAU64" i="22"/>
  <c r="AAU23" i="22"/>
  <c r="AAU60" i="22"/>
  <c r="AAV101" i="22"/>
  <c r="WE232" i="22"/>
  <c r="AAV161" i="22"/>
  <c r="AAU78" i="22"/>
  <c r="AAV319" i="22"/>
  <c r="WE313" i="22"/>
  <c r="AAU5" i="22"/>
  <c r="AAU148" i="22"/>
  <c r="AAU164" i="22"/>
  <c r="AAV123" i="22"/>
  <c r="AAU149" i="22"/>
  <c r="AAV79" i="22"/>
  <c r="AAU251" i="22"/>
  <c r="WE303" i="22"/>
  <c r="AAU270" i="22"/>
  <c r="AAU157" i="22"/>
  <c r="WE228" i="22"/>
  <c r="AAV124" i="22"/>
  <c r="AAU254" i="22"/>
  <c r="AAU145" i="22"/>
  <c r="AAU44" i="22"/>
  <c r="AAU35" i="22"/>
  <c r="AAU176" i="22"/>
  <c r="AAU95" i="22"/>
  <c r="AAU98" i="22"/>
  <c r="AAV210" i="22"/>
  <c r="WE306" i="22"/>
  <c r="AAU15" i="22"/>
  <c r="WE185" i="22"/>
  <c r="WW283" i="22"/>
  <c r="WE180" i="22"/>
  <c r="AAU211" i="22"/>
  <c r="AAV121" i="22"/>
  <c r="AAU25" i="22"/>
  <c r="WE219" i="22"/>
  <c r="AAU51" i="22"/>
  <c r="WE182" i="22"/>
  <c r="AAU37" i="22"/>
  <c r="AAU212" i="22"/>
  <c r="AAV100" i="22"/>
  <c r="WE229" i="22"/>
  <c r="WE194" i="22"/>
  <c r="AAU16" i="22"/>
  <c r="AAU119" i="22"/>
  <c r="AAU93" i="22"/>
  <c r="WW215" i="22"/>
  <c r="AAU31" i="22"/>
  <c r="AAU24" i="22"/>
  <c r="AAU92" i="22"/>
  <c r="AAU70" i="22"/>
  <c r="WW138" i="22"/>
  <c r="AAU19" i="22"/>
  <c r="WW288" i="22"/>
  <c r="AAU76" i="22"/>
  <c r="WE226" i="22"/>
  <c r="AAV53" i="22"/>
  <c r="AAU43" i="22"/>
  <c r="AAU112" i="22"/>
  <c r="WW136" i="22"/>
  <c r="AAU65" i="22"/>
  <c r="AAV163" i="22"/>
  <c r="AAU205" i="22"/>
  <c r="AAU167" i="22"/>
  <c r="AAU47" i="22"/>
  <c r="AAU209" i="22"/>
  <c r="AAU9" i="22"/>
  <c r="WW291" i="22"/>
  <c r="AAU77" i="22"/>
  <c r="WE234" i="22"/>
  <c r="WE311" i="22"/>
  <c r="WF298" i="22"/>
  <c r="WW130" i="22"/>
  <c r="AAU12" i="22"/>
  <c r="AAU81" i="22"/>
  <c r="AAU147" i="22"/>
  <c r="AAU267" i="22"/>
  <c r="AAU250" i="22"/>
  <c r="WW139" i="22"/>
  <c r="AAU34" i="22"/>
  <c r="WE224" i="22"/>
  <c r="AAU6" i="22"/>
  <c r="WE191" i="22"/>
  <c r="AAU126" i="22"/>
  <c r="WW132" i="22"/>
  <c r="AAU61" i="22"/>
  <c r="WE227" i="22"/>
  <c r="AAU213" i="22"/>
  <c r="AAW82" i="22"/>
  <c r="AAU117" i="22"/>
  <c r="AAU170" i="22"/>
  <c r="AAU118" i="22"/>
  <c r="AAU27" i="22"/>
  <c r="AAU264" i="22"/>
  <c r="WW281" i="22"/>
  <c r="WE174" i="22"/>
  <c r="AAU258" i="22"/>
  <c r="WE198" i="22"/>
  <c r="AAV91" i="22"/>
  <c r="WE299" i="22"/>
  <c r="AAU94" i="22"/>
  <c r="AAU69" i="22"/>
  <c r="WE184" i="22"/>
  <c r="AAU87" i="22"/>
  <c r="AAU162" i="22"/>
  <c r="WW133" i="22"/>
  <c r="AAU159" i="22"/>
  <c r="AAU187" i="22"/>
  <c r="AAU115" i="22"/>
  <c r="AAU155" i="22"/>
  <c r="WE293" i="22"/>
  <c r="WW292" i="22"/>
  <c r="AAU58" i="22"/>
  <c r="WE305" i="22"/>
  <c r="AAU150" i="22"/>
  <c r="WW141" i="22"/>
  <c r="WE183" i="22"/>
  <c r="WW128" i="22"/>
  <c r="AAU156" i="22"/>
  <c r="AAV261" i="22"/>
  <c r="AAU255" i="22"/>
  <c r="WE295" i="22"/>
  <c r="AAU253" i="22"/>
  <c r="AAU114" i="22"/>
  <c r="AAV105" i="22"/>
  <c r="WE220" i="22"/>
  <c r="AAU33" i="22"/>
  <c r="AAU246" i="22"/>
  <c r="AAU39" i="22"/>
  <c r="WW144" i="22"/>
  <c r="AAU85" i="22"/>
  <c r="AAU14" i="22"/>
  <c r="AAU66" i="22"/>
  <c r="WE221" i="22"/>
  <c r="WW143" i="22"/>
  <c r="AAU260" i="22"/>
  <c r="WW286" i="22"/>
  <c r="AAU7" i="22"/>
  <c r="AAU108" i="22"/>
  <c r="WE321" i="22"/>
  <c r="WE172" i="22"/>
  <c r="WE223" i="22"/>
  <c r="WE186" i="22"/>
  <c r="WE196" i="22"/>
  <c r="WE304" i="22"/>
  <c r="AAV67" i="22"/>
  <c r="AAU245" i="22"/>
  <c r="AAU152" i="22"/>
  <c r="AAU168" i="22"/>
  <c r="AAU11" i="22"/>
  <c r="WE312" i="22"/>
  <c r="WE279" i="22" l="1"/>
  <c r="WE278" i="22"/>
  <c r="WE274" i="22"/>
  <c r="WE280" i="22"/>
  <c r="WE276" i="22"/>
  <c r="WE275" i="22"/>
  <c r="WE277" i="22"/>
  <c r="WE243" i="22"/>
  <c r="AAV89" i="22"/>
  <c r="AAV90" i="22"/>
  <c r="AAW97" i="22"/>
  <c r="AAV165" i="22"/>
  <c r="AAV109" i="22"/>
  <c r="AAV113" i="22"/>
  <c r="AAV96" i="22"/>
  <c r="AAV257" i="22"/>
  <c r="AAV245" i="22"/>
  <c r="WF223" i="22"/>
  <c r="WX143" i="22"/>
  <c r="AAW105" i="22"/>
  <c r="AAV155" i="22"/>
  <c r="AAV258" i="22"/>
  <c r="AAV117" i="22"/>
  <c r="AAV6" i="22"/>
  <c r="AAV43" i="22"/>
  <c r="AAV70" i="22"/>
  <c r="AAV16" i="22"/>
  <c r="WF182" i="22"/>
  <c r="WX283" i="22"/>
  <c r="AAW210" i="22"/>
  <c r="AAV254" i="22"/>
  <c r="AAV149" i="22"/>
  <c r="AAV23" i="22"/>
  <c r="AAV54" i="22"/>
  <c r="AAW241" i="22"/>
  <c r="WF175" i="22"/>
  <c r="WF308" i="22"/>
  <c r="WF294" i="22"/>
  <c r="WF231" i="22"/>
  <c r="AAV249" i="22"/>
  <c r="WF199" i="22"/>
  <c r="WX140" i="22"/>
  <c r="AAW120" i="22"/>
  <c r="AAV102" i="22"/>
  <c r="WF233" i="22"/>
  <c r="WF304" i="22"/>
  <c r="AAV7" i="22"/>
  <c r="AAV246" i="22"/>
  <c r="WF183" i="22"/>
  <c r="AAV115" i="22"/>
  <c r="AAV87" i="22"/>
  <c r="WF174" i="22"/>
  <c r="AAX82" i="22"/>
  <c r="WF224" i="22"/>
  <c r="AAV81" i="22"/>
  <c r="WG298" i="22"/>
  <c r="AAV47" i="22"/>
  <c r="AAW100" i="22"/>
  <c r="WF185" i="22"/>
  <c r="AAW124" i="22"/>
  <c r="WF313" i="22"/>
  <c r="AAV64" i="22"/>
  <c r="AAV207" i="22"/>
  <c r="WF314" i="22"/>
  <c r="WX287" i="22"/>
  <c r="AAV55" i="22"/>
  <c r="AAW36" i="22"/>
  <c r="AAV107" i="22"/>
  <c r="WF307" i="22"/>
  <c r="AAV214" i="22"/>
  <c r="AAW247" i="22"/>
  <c r="AAV10" i="22"/>
  <c r="WF200" i="22"/>
  <c r="AAV169" i="22"/>
  <c r="WX290" i="22"/>
  <c r="WF320" i="22"/>
  <c r="AAW104" i="22"/>
  <c r="AAV20" i="22"/>
  <c r="AAW80" i="22"/>
  <c r="WX284" i="22"/>
  <c r="AAV154" i="22"/>
  <c r="WF195" i="22"/>
  <c r="AAV266" i="22"/>
  <c r="AAV116" i="22"/>
  <c r="AAV202" i="22"/>
  <c r="AAW68" i="22"/>
  <c r="AAV168" i="22"/>
  <c r="WF221" i="22"/>
  <c r="WX144" i="22"/>
  <c r="AAV114" i="22"/>
  <c r="AAW261" i="22"/>
  <c r="AAV58" i="22"/>
  <c r="WF299" i="22"/>
  <c r="AAV27" i="22"/>
  <c r="WX132" i="22"/>
  <c r="AAV250" i="22"/>
  <c r="AAV77" i="22"/>
  <c r="AAV65" i="22"/>
  <c r="WX288" i="22"/>
  <c r="WX215" i="22"/>
  <c r="AAV51" i="22"/>
  <c r="AAW121" i="22"/>
  <c r="AAV98" i="22"/>
  <c r="WF303" i="22"/>
  <c r="AAW123" i="22"/>
  <c r="WF232" i="22"/>
  <c r="AAV153" i="22"/>
  <c r="AAV188" i="22"/>
  <c r="AAV46" i="22"/>
  <c r="AAV263" i="22"/>
  <c r="WF190" i="22"/>
  <c r="WF222" i="22"/>
  <c r="WX129" i="22"/>
  <c r="AAV206" i="22"/>
  <c r="AAV22" i="22"/>
  <c r="AAW146" i="22"/>
  <c r="WX137" i="22"/>
  <c r="WF236" i="22"/>
  <c r="WF196" i="22"/>
  <c r="AAV66" i="22"/>
  <c r="AAV253" i="22"/>
  <c r="WX141" i="22"/>
  <c r="AAV187" i="22"/>
  <c r="WF184" i="22"/>
  <c r="AAW91" i="22"/>
  <c r="AAV118" i="22"/>
  <c r="AAV126" i="22"/>
  <c r="AAV267" i="22"/>
  <c r="WF311" i="22"/>
  <c r="AAV167" i="22"/>
  <c r="AAW53" i="22"/>
  <c r="AAV92" i="22"/>
  <c r="WF194" i="22"/>
  <c r="WF219" i="22"/>
  <c r="AAV15" i="22"/>
  <c r="AAV44" i="22"/>
  <c r="AAV251" i="22"/>
  <c r="AAV28" i="22"/>
  <c r="AAV74" i="22"/>
  <c r="WF193" i="22"/>
  <c r="WF240" i="22"/>
  <c r="WF192" i="22"/>
  <c r="AAW42" i="22"/>
  <c r="WX135" i="22"/>
  <c r="WF239" i="22"/>
  <c r="WF189" i="22"/>
  <c r="AAV71" i="22"/>
  <c r="WX131" i="22"/>
  <c r="WF173" i="22"/>
  <c r="AAW235" i="22"/>
  <c r="WF230" i="22"/>
  <c r="WF181" i="22"/>
  <c r="WF322" i="22"/>
  <c r="WF301" i="22"/>
  <c r="AAV242" i="22"/>
  <c r="AAV158" i="22"/>
  <c r="WF296" i="22"/>
  <c r="AAV166" i="22"/>
  <c r="AAV63" i="22"/>
  <c r="AAV13" i="22"/>
  <c r="AAV72" i="22"/>
  <c r="AAV45" i="22"/>
  <c r="AAV57" i="22"/>
  <c r="AAV40" i="22"/>
  <c r="WX286" i="22"/>
  <c r="AAV33" i="22"/>
  <c r="AAV156" i="22"/>
  <c r="WX292" i="22"/>
  <c r="WX281" i="22"/>
  <c r="AAV213" i="22"/>
  <c r="AAV34" i="22"/>
  <c r="AAV12" i="22"/>
  <c r="WX291" i="22"/>
  <c r="WX136" i="22"/>
  <c r="AAV19" i="22"/>
  <c r="AAV93" i="22"/>
  <c r="AAV212" i="22"/>
  <c r="AAV211" i="22"/>
  <c r="AAV95" i="22"/>
  <c r="WF228" i="22"/>
  <c r="AAV164" i="22"/>
  <c r="AAW319" i="22"/>
  <c r="AAW101" i="22"/>
  <c r="AAV262" i="22"/>
  <c r="AAV52" i="22"/>
  <c r="AAW106" i="22"/>
  <c r="WX218" i="22"/>
  <c r="AAV237" i="22"/>
  <c r="WX217" i="22"/>
  <c r="AAV111" i="22"/>
  <c r="AAV103" i="22"/>
  <c r="WF297" i="22"/>
  <c r="WX285" i="22"/>
  <c r="WF316" i="22"/>
  <c r="AAW204" i="22"/>
  <c r="AAV18" i="22"/>
  <c r="AAV30" i="22"/>
  <c r="AAV152" i="22"/>
  <c r="WF186" i="22"/>
  <c r="AAV260" i="22"/>
  <c r="AAV39" i="22"/>
  <c r="WF295" i="22"/>
  <c r="AAV150" i="22"/>
  <c r="AAV159" i="22"/>
  <c r="AAV69" i="22"/>
  <c r="AAV264" i="22"/>
  <c r="WF191" i="22"/>
  <c r="AAV9" i="22"/>
  <c r="AAV112" i="22"/>
  <c r="WX138" i="22"/>
  <c r="AAV119" i="22"/>
  <c r="AAV37" i="22"/>
  <c r="WF180" i="22"/>
  <c r="AAV176" i="22"/>
  <c r="AAV157" i="22"/>
  <c r="AAW79" i="22"/>
  <c r="AAV78" i="22"/>
  <c r="AAX73" i="22"/>
  <c r="WF300" i="22"/>
  <c r="AAW177" i="22"/>
  <c r="WX142" i="22"/>
  <c r="WF197" i="22"/>
  <c r="WF310" i="22"/>
  <c r="AAV26" i="22"/>
  <c r="AAV271" i="22"/>
  <c r="AAV110" i="22"/>
  <c r="WF315" i="22"/>
  <c r="AAV171" i="22"/>
  <c r="AAV21" i="22"/>
  <c r="AAW265" i="22"/>
  <c r="AAV125" i="22"/>
  <c r="AAV272" i="22"/>
  <c r="WX134" i="22"/>
  <c r="AAV244" i="22"/>
  <c r="AAV29" i="22"/>
  <c r="AAW208" i="22"/>
  <c r="AAV84" i="22"/>
  <c r="AAV238" i="22"/>
  <c r="AAW269" i="22"/>
  <c r="WX282" i="22"/>
  <c r="AAW273" i="22"/>
  <c r="AAW38" i="22"/>
  <c r="AAV268" i="22"/>
  <c r="WX127" i="22"/>
  <c r="AAW83" i="22"/>
  <c r="WF312" i="22"/>
  <c r="WF321" i="22"/>
  <c r="AAV14" i="22"/>
  <c r="WF220" i="22"/>
  <c r="WX128" i="22"/>
  <c r="WF293" i="22"/>
  <c r="AAV162" i="22"/>
  <c r="WF198" i="22"/>
  <c r="AAV170" i="22"/>
  <c r="WF227" i="22"/>
  <c r="AAV147" i="22"/>
  <c r="WF234" i="22"/>
  <c r="AAV205" i="22"/>
  <c r="WF226" i="22"/>
  <c r="AAV24" i="22"/>
  <c r="WF229" i="22"/>
  <c r="WF306" i="22"/>
  <c r="AAV145" i="22"/>
  <c r="AAV148" i="22"/>
  <c r="AAV60" i="22"/>
  <c r="AAV41" i="22"/>
  <c r="AAV160" i="22"/>
  <c r="WF317" i="22"/>
  <c r="WF225" i="22"/>
  <c r="AAV62" i="22"/>
  <c r="AAW50" i="22"/>
  <c r="AAV56" i="22"/>
  <c r="WF172" i="22"/>
  <c r="AAV11" i="22"/>
  <c r="AAW67" i="22"/>
  <c r="AAV108" i="22"/>
  <c r="AAV85" i="22"/>
  <c r="AAV255" i="22"/>
  <c r="WF305" i="22"/>
  <c r="WX133" i="22"/>
  <c r="AAV94" i="22"/>
  <c r="AAV61" i="22"/>
  <c r="WX139" i="22"/>
  <c r="WX130" i="22"/>
  <c r="AAV209" i="22"/>
  <c r="AAW163" i="22"/>
  <c r="AAV76" i="22"/>
  <c r="AAV31" i="22"/>
  <c r="AAV25" i="22"/>
  <c r="AAV35" i="22"/>
  <c r="AAV270" i="22"/>
  <c r="AAV5" i="22"/>
  <c r="AAW161" i="22"/>
  <c r="AAV259" i="22"/>
  <c r="WX289" i="22"/>
  <c r="AAV8" i="22"/>
  <c r="WF178" i="22"/>
  <c r="WF179" i="22"/>
  <c r="AAV248" i="22"/>
  <c r="AAV256" i="22"/>
  <c r="AAV252" i="22"/>
  <c r="AAW201" i="22"/>
  <c r="WX216" i="22"/>
  <c r="WF302" i="22"/>
  <c r="AAV203" i="22"/>
  <c r="AAV99" i="22"/>
  <c r="AAV48" i="22"/>
  <c r="AAV17" i="22"/>
  <c r="AAV86" i="22"/>
  <c r="AAV122" i="22"/>
  <c r="AAV151" i="22"/>
  <c r="AAV59" i="22"/>
  <c r="WF309" i="22"/>
  <c r="AAV75" i="22"/>
  <c r="AAV49" i="22"/>
  <c r="AAW32" i="22"/>
  <c r="AAW88" i="22"/>
  <c r="WF280" i="22" l="1"/>
  <c r="WF277" i="22"/>
  <c r="WF274" i="22"/>
  <c r="WF278" i="22"/>
  <c r="WF275" i="22"/>
  <c r="WF276" i="22"/>
  <c r="WF279" i="22"/>
  <c r="WF243" i="22"/>
  <c r="AAW89" i="22"/>
  <c r="AAX97" i="22"/>
  <c r="AAW90" i="22"/>
  <c r="AAW165" i="22"/>
  <c r="AAW109" i="22"/>
  <c r="AAW257" i="22"/>
  <c r="AAW96" i="22"/>
  <c r="AAW113" i="22"/>
  <c r="WG306" i="22"/>
  <c r="AAW14" i="22"/>
  <c r="AAX273" i="22"/>
  <c r="AAW84" i="22"/>
  <c r="AAW271" i="22"/>
  <c r="AAY73" i="22"/>
  <c r="AAW176" i="22"/>
  <c r="WG191" i="22"/>
  <c r="AAW150" i="22"/>
  <c r="WG186" i="22"/>
  <c r="AAX101" i="22"/>
  <c r="AAW19" i="22"/>
  <c r="WY292" i="22"/>
  <c r="AAW40" i="22"/>
  <c r="AAW158" i="22"/>
  <c r="WY131" i="22"/>
  <c r="WG192" i="22"/>
  <c r="WG219" i="22"/>
  <c r="AAW167" i="22"/>
  <c r="WY141" i="22"/>
  <c r="WG196" i="22"/>
  <c r="AAW22" i="22"/>
  <c r="AAW46" i="22"/>
  <c r="AAW168" i="22"/>
  <c r="AAX161" i="22"/>
  <c r="AAW25" i="22"/>
  <c r="AAW61" i="22"/>
  <c r="AAX67" i="22"/>
  <c r="AAX208" i="22"/>
  <c r="WY134" i="22"/>
  <c r="WG315" i="22"/>
  <c r="AAW26" i="22"/>
  <c r="WG180" i="22"/>
  <c r="WG295" i="22"/>
  <c r="WG316" i="22"/>
  <c r="AAX319" i="22"/>
  <c r="WY136" i="22"/>
  <c r="AAW156" i="22"/>
  <c r="AAW63" i="22"/>
  <c r="AAW242" i="22"/>
  <c r="WG230" i="22"/>
  <c r="AAW71" i="22"/>
  <c r="WG239" i="22"/>
  <c r="WG240" i="22"/>
  <c r="WG194" i="22"/>
  <c r="WG311" i="22"/>
  <c r="AAX91" i="22"/>
  <c r="AAW253" i="22"/>
  <c r="WG236" i="22"/>
  <c r="AAW206" i="22"/>
  <c r="WG190" i="22"/>
  <c r="AAW188" i="22"/>
  <c r="WG303" i="22"/>
  <c r="WY215" i="22"/>
  <c r="AAW250" i="22"/>
  <c r="WY144" i="22"/>
  <c r="AAX68" i="22"/>
  <c r="WG195" i="22"/>
  <c r="AAW10" i="22"/>
  <c r="AAW107" i="22"/>
  <c r="WG314" i="22"/>
  <c r="AAW64" i="22"/>
  <c r="WG185" i="22"/>
  <c r="WG224" i="22"/>
  <c r="AAW115" i="22"/>
  <c r="WG304" i="22"/>
  <c r="WY140" i="22"/>
  <c r="WG294" i="22"/>
  <c r="AAX241" i="22"/>
  <c r="AAW254" i="22"/>
  <c r="AAW16" i="22"/>
  <c r="AAW17" i="22"/>
  <c r="AAW49" i="22"/>
  <c r="AAX163" i="22"/>
  <c r="WG305" i="22"/>
  <c r="AAX50" i="22"/>
  <c r="WG317" i="22"/>
  <c r="AAW60" i="22"/>
  <c r="AAW205" i="22"/>
  <c r="WG227" i="22"/>
  <c r="WG293" i="22"/>
  <c r="WG321" i="22"/>
  <c r="WY127" i="22"/>
  <c r="WY282" i="22"/>
  <c r="AAX177" i="22"/>
  <c r="AAW78" i="22"/>
  <c r="AAW112" i="22"/>
  <c r="AAW264" i="22"/>
  <c r="AAW152" i="22"/>
  <c r="AAW111" i="22"/>
  <c r="AAX106" i="22"/>
  <c r="AAW211" i="22"/>
  <c r="AAW213" i="22"/>
  <c r="AAW57" i="22"/>
  <c r="AAW251" i="22"/>
  <c r="AAX32" i="22"/>
  <c r="WY216" i="22"/>
  <c r="AAW259" i="22"/>
  <c r="AAW151" i="22"/>
  <c r="WG302" i="22"/>
  <c r="AAW256" i="22"/>
  <c r="WG178" i="22"/>
  <c r="AAW75" i="22"/>
  <c r="AAW122" i="22"/>
  <c r="AAW99" i="22"/>
  <c r="AAW248" i="22"/>
  <c r="AAW5" i="22"/>
  <c r="AAW209" i="22"/>
  <c r="AAW255" i="22"/>
  <c r="AAW62" i="22"/>
  <c r="AAW148" i="22"/>
  <c r="WG234" i="22"/>
  <c r="WY128" i="22"/>
  <c r="WG312" i="22"/>
  <c r="AAW268" i="22"/>
  <c r="AAX79" i="22"/>
  <c r="AAW9" i="22"/>
  <c r="AAW30" i="22"/>
  <c r="WY217" i="22"/>
  <c r="AAW212" i="22"/>
  <c r="AAW33" i="22"/>
  <c r="AAW166" i="22"/>
  <c r="WG301" i="22"/>
  <c r="WG189" i="22"/>
  <c r="WG193" i="22"/>
  <c r="AAW92" i="22"/>
  <c r="WG184" i="22"/>
  <c r="WY137" i="22"/>
  <c r="WY129" i="22"/>
  <c r="AAW263" i="22"/>
  <c r="AAW153" i="22"/>
  <c r="AAW98" i="22"/>
  <c r="WY288" i="22"/>
  <c r="WY132" i="22"/>
  <c r="AAW58" i="22"/>
  <c r="WG221" i="22"/>
  <c r="AAW202" i="22"/>
  <c r="AAW154" i="22"/>
  <c r="AAW20" i="22"/>
  <c r="AAX247" i="22"/>
  <c r="AAX36" i="22"/>
  <c r="WG313" i="22"/>
  <c r="AAX100" i="22"/>
  <c r="AAW47" i="22"/>
  <c r="AAY82" i="22"/>
  <c r="WG183" i="22"/>
  <c r="WG233" i="22"/>
  <c r="WG199" i="22"/>
  <c r="AAW54" i="22"/>
  <c r="AAX210" i="22"/>
  <c r="AAW70" i="22"/>
  <c r="AAW6" i="22"/>
  <c r="AAW155" i="22"/>
  <c r="WY143" i="22"/>
  <c r="AAW203" i="22"/>
  <c r="AAW35" i="22"/>
  <c r="AAW48" i="22"/>
  <c r="AAX201" i="22"/>
  <c r="AAW8" i="22"/>
  <c r="AAW11" i="22"/>
  <c r="AAW160" i="22"/>
  <c r="WG229" i="22"/>
  <c r="AAW170" i="22"/>
  <c r="AAX269" i="22"/>
  <c r="AAW29" i="22"/>
  <c r="AAW272" i="22"/>
  <c r="AAW21" i="22"/>
  <c r="WG310" i="22"/>
  <c r="WG300" i="22"/>
  <c r="AAW37" i="22"/>
  <c r="AAW69" i="22"/>
  <c r="AAW39" i="22"/>
  <c r="WY285" i="22"/>
  <c r="AAW52" i="22"/>
  <c r="AAW164" i="22"/>
  <c r="WY291" i="22"/>
  <c r="WY281" i="22"/>
  <c r="AAW45" i="22"/>
  <c r="AAX235" i="22"/>
  <c r="WY135" i="22"/>
  <c r="AAW44" i="22"/>
  <c r="AAW267" i="22"/>
  <c r="WY290" i="22"/>
  <c r="AAW270" i="22"/>
  <c r="WY130" i="22"/>
  <c r="AAW85" i="22"/>
  <c r="WG225" i="22"/>
  <c r="AAW145" i="22"/>
  <c r="AAW147" i="22"/>
  <c r="WG220" i="22"/>
  <c r="AAX38" i="22"/>
  <c r="AAW244" i="22"/>
  <c r="AAW110" i="22"/>
  <c r="AAW119" i="22"/>
  <c r="AAW159" i="22"/>
  <c r="AAW18" i="22"/>
  <c r="AAW262" i="22"/>
  <c r="AAW93" i="22"/>
  <c r="WG322" i="22"/>
  <c r="AAX42" i="22"/>
  <c r="AAW74" i="22"/>
  <c r="AAW15" i="22"/>
  <c r="AAW126" i="22"/>
  <c r="AAW66" i="22"/>
  <c r="AAX146" i="22"/>
  <c r="WG232" i="22"/>
  <c r="AAX121" i="22"/>
  <c r="AAW65" i="22"/>
  <c r="AAW27" i="22"/>
  <c r="AAX261" i="22"/>
  <c r="AAW116" i="22"/>
  <c r="WY284" i="22"/>
  <c r="AAX104" i="22"/>
  <c r="AAW169" i="22"/>
  <c r="AAW214" i="22"/>
  <c r="AAW55" i="22"/>
  <c r="AAX124" i="22"/>
  <c r="WH298" i="22"/>
  <c r="WG174" i="22"/>
  <c r="AAW246" i="22"/>
  <c r="AAW102" i="22"/>
  <c r="AAW249" i="22"/>
  <c r="WG308" i="22"/>
  <c r="AAW23" i="22"/>
  <c r="WY283" i="22"/>
  <c r="AAW43" i="22"/>
  <c r="AAW117" i="22"/>
  <c r="WG223" i="22"/>
  <c r="AAX88" i="22"/>
  <c r="WG309" i="22"/>
  <c r="AAW86" i="22"/>
  <c r="AAW252" i="22"/>
  <c r="WY289" i="22"/>
  <c r="AAW31" i="22"/>
  <c r="AAW94" i="22"/>
  <c r="WG172" i="22"/>
  <c r="AAW41" i="22"/>
  <c r="AAW24" i="22"/>
  <c r="WG198" i="22"/>
  <c r="AAX83" i="22"/>
  <c r="AAW238" i="22"/>
  <c r="AAW125" i="22"/>
  <c r="AAW171" i="22"/>
  <c r="WG197" i="22"/>
  <c r="AAW157" i="22"/>
  <c r="AAW260" i="22"/>
  <c r="WG297" i="22"/>
  <c r="AAW237" i="22"/>
  <c r="WG228" i="22"/>
  <c r="AAW12" i="22"/>
  <c r="WY286" i="22"/>
  <c r="AAW72" i="22"/>
  <c r="WG296" i="22"/>
  <c r="WG173" i="22"/>
  <c r="AAX53" i="22"/>
  <c r="AAW187" i="22"/>
  <c r="WG222" i="22"/>
  <c r="AAW59" i="22"/>
  <c r="WG179" i="22"/>
  <c r="AAW76" i="22"/>
  <c r="WY139" i="22"/>
  <c r="WY133" i="22"/>
  <c r="AAW108" i="22"/>
  <c r="AAW56" i="22"/>
  <c r="WG226" i="22"/>
  <c r="AAW162" i="22"/>
  <c r="AAX265" i="22"/>
  <c r="WY142" i="22"/>
  <c r="WY138" i="22"/>
  <c r="AAX204" i="22"/>
  <c r="AAW103" i="22"/>
  <c r="WY218" i="22"/>
  <c r="AAW95" i="22"/>
  <c r="AAW34" i="22"/>
  <c r="AAW13" i="22"/>
  <c r="WG181" i="22"/>
  <c r="AAW28" i="22"/>
  <c r="AAW118" i="22"/>
  <c r="AAX123" i="22"/>
  <c r="AAW51" i="22"/>
  <c r="AAW77" i="22"/>
  <c r="WG299" i="22"/>
  <c r="AAW114" i="22"/>
  <c r="AAW266" i="22"/>
  <c r="AAX80" i="22"/>
  <c r="WG320" i="22"/>
  <c r="WG200" i="22"/>
  <c r="WG307" i="22"/>
  <c r="WY287" i="22"/>
  <c r="AAW207" i="22"/>
  <c r="AAW81" i="22"/>
  <c r="AAW87" i="22"/>
  <c r="AAW7" i="22"/>
  <c r="AAX120" i="22"/>
  <c r="WG231" i="22"/>
  <c r="WG175" i="22"/>
  <c r="AAW149" i="22"/>
  <c r="WG182" i="22"/>
  <c r="AAW258" i="22"/>
  <c r="AAX105" i="22"/>
  <c r="AAW245" i="22"/>
  <c r="WG278" i="22" l="1"/>
  <c r="WG279" i="22"/>
  <c r="WG274" i="22"/>
  <c r="WG276" i="22"/>
  <c r="WG277" i="22"/>
  <c r="WG275" i="22"/>
  <c r="WG280" i="22"/>
  <c r="WG243" i="22"/>
  <c r="AAX89" i="22"/>
  <c r="AAX90" i="22"/>
  <c r="AAY97" i="22"/>
  <c r="AAX165" i="22"/>
  <c r="AAX109" i="22"/>
  <c r="AAX113" i="22"/>
  <c r="AAX96" i="22"/>
  <c r="AAX257" i="22"/>
  <c r="AAX7" i="22"/>
  <c r="AAX114" i="22"/>
  <c r="WZ138" i="22"/>
  <c r="AAX108" i="22"/>
  <c r="AAY53" i="22"/>
  <c r="AAX72" i="22"/>
  <c r="AAX157" i="22"/>
  <c r="AAX41" i="22"/>
  <c r="AAX86" i="22"/>
  <c r="AAX23" i="22"/>
  <c r="AAY124" i="22"/>
  <c r="AAY121" i="22"/>
  <c r="AAX262" i="22"/>
  <c r="WH220" i="22"/>
  <c r="WZ290" i="22"/>
  <c r="WZ291" i="22"/>
  <c r="WH310" i="22"/>
  <c r="AAX160" i="22"/>
  <c r="AAX35" i="22"/>
  <c r="WZ132" i="22"/>
  <c r="AAX92" i="22"/>
  <c r="AAX30" i="22"/>
  <c r="AAX62" i="22"/>
  <c r="AAX75" i="22"/>
  <c r="AAX251" i="22"/>
  <c r="AAY106" i="22"/>
  <c r="WZ127" i="22"/>
  <c r="WH305" i="22"/>
  <c r="AAX254" i="22"/>
  <c r="WH185" i="22"/>
  <c r="WZ215" i="22"/>
  <c r="WH311" i="22"/>
  <c r="AAX71" i="22"/>
  <c r="WH295" i="22"/>
  <c r="WZ131" i="22"/>
  <c r="AAX87" i="22"/>
  <c r="WH320" i="22"/>
  <c r="WH181" i="22"/>
  <c r="WZ142" i="22"/>
  <c r="WZ133" i="22"/>
  <c r="WH297" i="22"/>
  <c r="WH172" i="22"/>
  <c r="WH309" i="22"/>
  <c r="WH308" i="22"/>
  <c r="AAY104" i="22"/>
  <c r="AAY261" i="22"/>
  <c r="AAX126" i="22"/>
  <c r="AAX18" i="22"/>
  <c r="AAX147" i="22"/>
  <c r="AAX164" i="22"/>
  <c r="AAY269" i="22"/>
  <c r="AAX203" i="22"/>
  <c r="WH199" i="22"/>
  <c r="AAX202" i="22"/>
  <c r="WZ129" i="22"/>
  <c r="AAX33" i="22"/>
  <c r="WZ128" i="22"/>
  <c r="AAX259" i="22"/>
  <c r="AAX111" i="22"/>
  <c r="WH321" i="22"/>
  <c r="AAY241" i="22"/>
  <c r="AAX64" i="22"/>
  <c r="WZ144" i="22"/>
  <c r="WH236" i="22"/>
  <c r="WH230" i="22"/>
  <c r="WH180" i="22"/>
  <c r="WZ134" i="22"/>
  <c r="AAX46" i="22"/>
  <c r="AAX167" i="22"/>
  <c r="AAX158" i="22"/>
  <c r="AAY101" i="22"/>
  <c r="AAX176" i="22"/>
  <c r="AAY105" i="22"/>
  <c r="AAX258" i="22"/>
  <c r="WH175" i="22"/>
  <c r="AAX207" i="22"/>
  <c r="WH299" i="22"/>
  <c r="WZ218" i="22"/>
  <c r="WH226" i="22"/>
  <c r="AAX59" i="22"/>
  <c r="WZ286" i="22"/>
  <c r="WH197" i="22"/>
  <c r="AAY83" i="22"/>
  <c r="AAX252" i="22"/>
  <c r="AAX117" i="22"/>
  <c r="WH174" i="22"/>
  <c r="WH232" i="22"/>
  <c r="WH322" i="22"/>
  <c r="AAX110" i="22"/>
  <c r="WZ130" i="22"/>
  <c r="AAY235" i="22"/>
  <c r="AAX69" i="22"/>
  <c r="AAX11" i="22"/>
  <c r="AAY201" i="22"/>
  <c r="AAX70" i="22"/>
  <c r="AAX47" i="22"/>
  <c r="AAY36" i="22"/>
  <c r="WZ288" i="22"/>
  <c r="WH193" i="22"/>
  <c r="AAX9" i="22"/>
  <c r="AAX255" i="22"/>
  <c r="WH178" i="22"/>
  <c r="AAX57" i="22"/>
  <c r="AAX78" i="22"/>
  <c r="AAX60" i="22"/>
  <c r="AAY163" i="22"/>
  <c r="AAX115" i="22"/>
  <c r="WH303" i="22"/>
  <c r="WH194" i="22"/>
  <c r="WZ136" i="22"/>
  <c r="AAX61" i="22"/>
  <c r="WH231" i="22"/>
  <c r="WZ287" i="22"/>
  <c r="AAX77" i="22"/>
  <c r="AAX13" i="22"/>
  <c r="AAY265" i="22"/>
  <c r="WZ139" i="22"/>
  <c r="WH173" i="22"/>
  <c r="AAX260" i="22"/>
  <c r="WH198" i="22"/>
  <c r="AAY88" i="22"/>
  <c r="AAX249" i="22"/>
  <c r="WI298" i="22"/>
  <c r="WZ284" i="22"/>
  <c r="AAX159" i="22"/>
  <c r="AAX145" i="22"/>
  <c r="AAX267" i="22"/>
  <c r="AAX52" i="22"/>
  <c r="AAX21" i="22"/>
  <c r="WZ143" i="22"/>
  <c r="AAY210" i="22"/>
  <c r="WH221" i="22"/>
  <c r="WZ137" i="22"/>
  <c r="AAX212" i="22"/>
  <c r="AAY79" i="22"/>
  <c r="AAX209" i="22"/>
  <c r="AAX256" i="22"/>
  <c r="AAX213" i="22"/>
  <c r="WH293" i="22"/>
  <c r="AAX49" i="22"/>
  <c r="WH294" i="22"/>
  <c r="WH314" i="22"/>
  <c r="AAX188" i="22"/>
  <c r="WH240" i="22"/>
  <c r="AAX26" i="22"/>
  <c r="AAY208" i="22"/>
  <c r="AAX25" i="22"/>
  <c r="AAX22" i="22"/>
  <c r="AAX40" i="22"/>
  <c r="WH186" i="22"/>
  <c r="AAZ73" i="22"/>
  <c r="AAX84" i="22"/>
  <c r="WH306" i="22"/>
  <c r="AAX81" i="22"/>
  <c r="AAY80" i="22"/>
  <c r="AAX118" i="22"/>
  <c r="AAX103" i="22"/>
  <c r="WH222" i="22"/>
  <c r="AAX12" i="22"/>
  <c r="AAX171" i="22"/>
  <c r="AAX94" i="22"/>
  <c r="AAX43" i="22"/>
  <c r="AAX55" i="22"/>
  <c r="AAX27" i="22"/>
  <c r="AAX15" i="22"/>
  <c r="AAX244" i="22"/>
  <c r="AAX270" i="22"/>
  <c r="AAX45" i="22"/>
  <c r="AAX37" i="22"/>
  <c r="AAX170" i="22"/>
  <c r="WH233" i="22"/>
  <c r="AAY100" i="22"/>
  <c r="AAY247" i="22"/>
  <c r="AAX98" i="22"/>
  <c r="WH189" i="22"/>
  <c r="WH234" i="22"/>
  <c r="AAX99" i="22"/>
  <c r="WZ216" i="22"/>
  <c r="AAX152" i="22"/>
  <c r="AAY177" i="22"/>
  <c r="WH317" i="22"/>
  <c r="WH224" i="22"/>
  <c r="AAX253" i="22"/>
  <c r="AAX242" i="22"/>
  <c r="AAY319" i="22"/>
  <c r="WH219" i="22"/>
  <c r="AAX245" i="22"/>
  <c r="AAY120" i="22"/>
  <c r="WH307" i="22"/>
  <c r="AAX51" i="22"/>
  <c r="AAX34" i="22"/>
  <c r="AAX76" i="22"/>
  <c r="WH296" i="22"/>
  <c r="AAX24" i="22"/>
  <c r="WZ283" i="22"/>
  <c r="AAX102" i="22"/>
  <c r="AAX214" i="22"/>
  <c r="AAX65" i="22"/>
  <c r="AAY146" i="22"/>
  <c r="AAX93" i="22"/>
  <c r="WH225" i="22"/>
  <c r="WZ281" i="22"/>
  <c r="WH300" i="22"/>
  <c r="WH229" i="22"/>
  <c r="AAX48" i="22"/>
  <c r="AAX54" i="22"/>
  <c r="WH313" i="22"/>
  <c r="AAX58" i="22"/>
  <c r="WH184" i="22"/>
  <c r="WZ217" i="22"/>
  <c r="AAX148" i="22"/>
  <c r="AAX122" i="22"/>
  <c r="AAX211" i="22"/>
  <c r="WZ282" i="22"/>
  <c r="AAX17" i="22"/>
  <c r="WZ140" i="22"/>
  <c r="AAX107" i="22"/>
  <c r="AAX250" i="22"/>
  <c r="AAY91" i="22"/>
  <c r="AAX63" i="22"/>
  <c r="WH315" i="22"/>
  <c r="WH196" i="22"/>
  <c r="WH192" i="22"/>
  <c r="WZ292" i="22"/>
  <c r="AAX150" i="22"/>
  <c r="AAX271" i="22"/>
  <c r="AAY273" i="22"/>
  <c r="WH182" i="22"/>
  <c r="AAX266" i="22"/>
  <c r="AAX28" i="22"/>
  <c r="AAY204" i="22"/>
  <c r="AAX56" i="22"/>
  <c r="AAX187" i="22"/>
  <c r="WH228" i="22"/>
  <c r="AAX125" i="22"/>
  <c r="AAX31" i="22"/>
  <c r="WH223" i="22"/>
  <c r="AAX116" i="22"/>
  <c r="AAX74" i="22"/>
  <c r="AAX119" i="22"/>
  <c r="AAY38" i="22"/>
  <c r="AAX44" i="22"/>
  <c r="WZ285" i="22"/>
  <c r="AAX272" i="22"/>
  <c r="AAX155" i="22"/>
  <c r="WH183" i="22"/>
  <c r="AAX20" i="22"/>
  <c r="AAX153" i="22"/>
  <c r="WH301" i="22"/>
  <c r="AAX268" i="22"/>
  <c r="AAX5" i="22"/>
  <c r="WH302" i="22"/>
  <c r="AAY32" i="22"/>
  <c r="AAX264" i="22"/>
  <c r="WH227" i="22"/>
  <c r="AAY50" i="22"/>
  <c r="AAX16" i="22"/>
  <c r="WH195" i="22"/>
  <c r="WH190" i="22"/>
  <c r="WH239" i="22"/>
  <c r="WH316" i="22"/>
  <c r="AAY161" i="22"/>
  <c r="AAX149" i="22"/>
  <c r="WH200" i="22"/>
  <c r="AAY123" i="22"/>
  <c r="AAX95" i="22"/>
  <c r="AAX162" i="22"/>
  <c r="WH179" i="22"/>
  <c r="AAX237" i="22"/>
  <c r="AAX238" i="22"/>
  <c r="WZ289" i="22"/>
  <c r="AAX246" i="22"/>
  <c r="AAX169" i="22"/>
  <c r="AAX66" i="22"/>
  <c r="AAY42" i="22"/>
  <c r="AAX85" i="22"/>
  <c r="WZ135" i="22"/>
  <c r="AAX39" i="22"/>
  <c r="AAX29" i="22"/>
  <c r="AAX8" i="22"/>
  <c r="AAX6" i="22"/>
  <c r="AAZ82" i="22"/>
  <c r="AAX154" i="22"/>
  <c r="AAX263" i="22"/>
  <c r="AAX166" i="22"/>
  <c r="WH312" i="22"/>
  <c r="AAX248" i="22"/>
  <c r="AAX151" i="22"/>
  <c r="AAX112" i="22"/>
  <c r="AAX205" i="22"/>
  <c r="WH304" i="22"/>
  <c r="AAX10" i="22"/>
  <c r="AAY68" i="22"/>
  <c r="AAX206" i="22"/>
  <c r="AAX156" i="22"/>
  <c r="AAY67" i="22"/>
  <c r="AAX168" i="22"/>
  <c r="WZ141" i="22"/>
  <c r="AAX19" i="22"/>
  <c r="WH191" i="22"/>
  <c r="AAX14" i="22"/>
  <c r="WH276" i="22" l="1"/>
  <c r="WH280" i="22"/>
  <c r="WH274" i="22"/>
  <c r="WH275" i="22"/>
  <c r="WH279" i="22"/>
  <c r="WH277" i="22"/>
  <c r="WH278" i="22"/>
  <c r="WH243" i="22"/>
  <c r="AAY89" i="22"/>
  <c r="AAZ97" i="22"/>
  <c r="AAY90" i="22"/>
  <c r="AAY165" i="22"/>
  <c r="AAY109" i="22"/>
  <c r="AAY257" i="22"/>
  <c r="AAY96" i="22"/>
  <c r="AAY113" i="22"/>
  <c r="AAY6" i="22"/>
  <c r="XA289" i="22"/>
  <c r="AAY149" i="22"/>
  <c r="AAZ38" i="22"/>
  <c r="AAY28" i="22"/>
  <c r="AAY107" i="22"/>
  <c r="AAY14" i="22"/>
  <c r="XA141" i="22"/>
  <c r="WI304" i="22"/>
  <c r="AAY151" i="22"/>
  <c r="AAY263" i="22"/>
  <c r="AAY8" i="22"/>
  <c r="AAY85" i="22"/>
  <c r="AAY169" i="22"/>
  <c r="AAY238" i="22"/>
  <c r="AAY95" i="22"/>
  <c r="WI227" i="22"/>
  <c r="AAZ273" i="22"/>
  <c r="WI192" i="22"/>
  <c r="XA140" i="22"/>
  <c r="AAY122" i="22"/>
  <c r="AAY58" i="22"/>
  <c r="WI229" i="22"/>
  <c r="WI225" i="22"/>
  <c r="AAY214" i="22"/>
  <c r="AAY24" i="22"/>
  <c r="AAY242" i="22"/>
  <c r="AAY152" i="22"/>
  <c r="AAY188" i="22"/>
  <c r="AAZ91" i="22"/>
  <c r="AAY148" i="22"/>
  <c r="WI300" i="22"/>
  <c r="AAY245" i="22"/>
  <c r="XA216" i="22"/>
  <c r="AAY270" i="22"/>
  <c r="AAY27" i="22"/>
  <c r="AAY171" i="22"/>
  <c r="AAY103" i="22"/>
  <c r="WI186" i="22"/>
  <c r="WI314" i="22"/>
  <c r="AAY212" i="22"/>
  <c r="AAY267" i="22"/>
  <c r="XA284" i="22"/>
  <c r="XA139" i="22"/>
  <c r="XA287" i="22"/>
  <c r="AAZ163" i="22"/>
  <c r="WI178" i="22"/>
  <c r="XA288" i="22"/>
  <c r="AAZ201" i="22"/>
  <c r="WI232" i="22"/>
  <c r="AAZ83" i="22"/>
  <c r="WI226" i="22"/>
  <c r="AAY207" i="22"/>
  <c r="AAY158" i="22"/>
  <c r="WI180" i="22"/>
  <c r="AAY64" i="22"/>
  <c r="AAY111" i="22"/>
  <c r="AAY33" i="22"/>
  <c r="AAY203" i="22"/>
  <c r="AAY147" i="22"/>
  <c r="AAZ104" i="22"/>
  <c r="WI172" i="22"/>
  <c r="XA142" i="22"/>
  <c r="WI311" i="22"/>
  <c r="WI305" i="22"/>
  <c r="AAY75" i="22"/>
  <c r="XA132" i="22"/>
  <c r="AAY160" i="22"/>
  <c r="WI220" i="22"/>
  <c r="AAZ124" i="22"/>
  <c r="AAY157" i="22"/>
  <c r="XA138" i="22"/>
  <c r="AAZ123" i="22"/>
  <c r="WI316" i="22"/>
  <c r="AAY264" i="22"/>
  <c r="AAY268" i="22"/>
  <c r="WI183" i="22"/>
  <c r="XA285" i="22"/>
  <c r="AAY74" i="22"/>
  <c r="AAY31" i="22"/>
  <c r="AAY56" i="22"/>
  <c r="AAY271" i="22"/>
  <c r="WI196" i="22"/>
  <c r="AAY17" i="22"/>
  <c r="WI313" i="22"/>
  <c r="AAY93" i="22"/>
  <c r="AAY102" i="22"/>
  <c r="AAY34" i="22"/>
  <c r="AAY253" i="22"/>
  <c r="AAY98" i="22"/>
  <c r="AAZ208" i="22"/>
  <c r="AAY213" i="22"/>
  <c r="XA143" i="22"/>
  <c r="WI194" i="22"/>
  <c r="AAY166" i="22"/>
  <c r="AAY168" i="22"/>
  <c r="AAY154" i="22"/>
  <c r="AAZ67" i="22"/>
  <c r="AAZ42" i="22"/>
  <c r="AAZ32" i="22"/>
  <c r="WI301" i="22"/>
  <c r="AAY155" i="22"/>
  <c r="AAY44" i="22"/>
  <c r="AAY116" i="22"/>
  <c r="AAY125" i="22"/>
  <c r="WI182" i="22"/>
  <c r="AAY250" i="22"/>
  <c r="XA282" i="22"/>
  <c r="XA217" i="22"/>
  <c r="AAY54" i="22"/>
  <c r="XA281" i="22"/>
  <c r="XA283" i="22"/>
  <c r="WI219" i="22"/>
  <c r="AAZ247" i="22"/>
  <c r="AAY170" i="22"/>
  <c r="AAY55" i="22"/>
  <c r="AAY12" i="22"/>
  <c r="AAY118" i="22"/>
  <c r="WI306" i="22"/>
  <c r="AAY40" i="22"/>
  <c r="AAY26" i="22"/>
  <c r="WI294" i="22"/>
  <c r="AAY256" i="22"/>
  <c r="XA137" i="22"/>
  <c r="AAY145" i="22"/>
  <c r="WJ298" i="22"/>
  <c r="WI198" i="22"/>
  <c r="AAZ265" i="22"/>
  <c r="WI231" i="22"/>
  <c r="WI303" i="22"/>
  <c r="AAY60" i="22"/>
  <c r="AAY255" i="22"/>
  <c r="AAZ36" i="22"/>
  <c r="AAY11" i="22"/>
  <c r="XA130" i="22"/>
  <c r="WI174" i="22"/>
  <c r="WI197" i="22"/>
  <c r="XA218" i="22"/>
  <c r="WI175" i="22"/>
  <c r="AAY167" i="22"/>
  <c r="WI230" i="22"/>
  <c r="AAZ241" i="22"/>
  <c r="AAY259" i="22"/>
  <c r="XA129" i="22"/>
  <c r="AAZ269" i="22"/>
  <c r="AAY18" i="22"/>
  <c r="WI297" i="22"/>
  <c r="WI181" i="22"/>
  <c r="XA131" i="22"/>
  <c r="XA215" i="22"/>
  <c r="XA127" i="22"/>
  <c r="AAY62" i="22"/>
  <c r="WI310" i="22"/>
  <c r="AAY262" i="22"/>
  <c r="AAY23" i="22"/>
  <c r="AAY72" i="22"/>
  <c r="AAY10" i="22"/>
  <c r="AAY206" i="22"/>
  <c r="AAY248" i="22"/>
  <c r="AAY29" i="22"/>
  <c r="AAY246" i="22"/>
  <c r="AAY237" i="22"/>
  <c r="WI191" i="22"/>
  <c r="AAZ68" i="22"/>
  <c r="AAY205" i="22"/>
  <c r="WI312" i="22"/>
  <c r="ABA82" i="22"/>
  <c r="AAY39" i="22"/>
  <c r="WI179" i="22"/>
  <c r="WI200" i="22"/>
  <c r="WI239" i="22"/>
  <c r="AAY16" i="22"/>
  <c r="AAZ204" i="22"/>
  <c r="AAY150" i="22"/>
  <c r="AAZ146" i="22"/>
  <c r="WI296" i="22"/>
  <c r="AAY51" i="22"/>
  <c r="WI317" i="22"/>
  <c r="AAY99" i="22"/>
  <c r="AAY244" i="22"/>
  <c r="AAY112" i="22"/>
  <c r="AAY66" i="22"/>
  <c r="AAY162" i="22"/>
  <c r="WI190" i="22"/>
  <c r="XA292" i="22"/>
  <c r="WI315" i="22"/>
  <c r="AAY211" i="22"/>
  <c r="WI184" i="22"/>
  <c r="AAY48" i="22"/>
  <c r="AAY65" i="22"/>
  <c r="AAY76" i="22"/>
  <c r="WI307" i="22"/>
  <c r="AAZ177" i="22"/>
  <c r="WI234" i="22"/>
  <c r="AAZ80" i="22"/>
  <c r="AAY84" i="22"/>
  <c r="WI240" i="22"/>
  <c r="AAY49" i="22"/>
  <c r="AAY209" i="22"/>
  <c r="WI221" i="22"/>
  <c r="AAY21" i="22"/>
  <c r="AAY249" i="22"/>
  <c r="AAY260" i="22"/>
  <c r="AAY13" i="22"/>
  <c r="AAY61" i="22"/>
  <c r="AAY78" i="22"/>
  <c r="AAY9" i="22"/>
  <c r="AAY47" i="22"/>
  <c r="AAY69" i="22"/>
  <c r="AAY110" i="22"/>
  <c r="AAY117" i="22"/>
  <c r="XA286" i="22"/>
  <c r="AAY258" i="22"/>
  <c r="AAY176" i="22"/>
  <c r="AAY46" i="22"/>
  <c r="WI236" i="22"/>
  <c r="AAY202" i="22"/>
  <c r="AAY126" i="22"/>
  <c r="WI308" i="22"/>
  <c r="WI320" i="22"/>
  <c r="WI295" i="22"/>
  <c r="WI185" i="22"/>
  <c r="AAZ106" i="22"/>
  <c r="AAY30" i="22"/>
  <c r="XA291" i="22"/>
  <c r="AAZ121" i="22"/>
  <c r="AAY86" i="22"/>
  <c r="AAZ53" i="22"/>
  <c r="AAY114" i="22"/>
  <c r="AAZ50" i="22"/>
  <c r="WI302" i="22"/>
  <c r="AAY153" i="22"/>
  <c r="WI228" i="22"/>
  <c r="AAZ319" i="22"/>
  <c r="AAZ100" i="22"/>
  <c r="AAY37" i="22"/>
  <c r="AAY43" i="22"/>
  <c r="WI222" i="22"/>
  <c r="AAY22" i="22"/>
  <c r="AAY159" i="22"/>
  <c r="AAY19" i="22"/>
  <c r="XA135" i="22"/>
  <c r="AAY156" i="22"/>
  <c r="AAZ161" i="22"/>
  <c r="WI195" i="22"/>
  <c r="AAY5" i="22"/>
  <c r="AAY20" i="22"/>
  <c r="AAY272" i="22"/>
  <c r="AAY119" i="22"/>
  <c r="WI223" i="22"/>
  <c r="AAY187" i="22"/>
  <c r="AAY266" i="22"/>
  <c r="AAY63" i="22"/>
  <c r="AAZ120" i="22"/>
  <c r="WI224" i="22"/>
  <c r="WI189" i="22"/>
  <c r="WI233" i="22"/>
  <c r="AAY45" i="22"/>
  <c r="AAY15" i="22"/>
  <c r="AAY94" i="22"/>
  <c r="AAY81" i="22"/>
  <c r="ABA73" i="22"/>
  <c r="AAY25" i="22"/>
  <c r="WI293" i="22"/>
  <c r="AAZ79" i="22"/>
  <c r="AAZ210" i="22"/>
  <c r="AAY52" i="22"/>
  <c r="AAZ88" i="22"/>
  <c r="WI173" i="22"/>
  <c r="AAY77" i="22"/>
  <c r="XA136" i="22"/>
  <c r="AAY115" i="22"/>
  <c r="AAY57" i="22"/>
  <c r="WI193" i="22"/>
  <c r="AAY70" i="22"/>
  <c r="AAZ235" i="22"/>
  <c r="WI322" i="22"/>
  <c r="AAY252" i="22"/>
  <c r="AAY59" i="22"/>
  <c r="WI299" i="22"/>
  <c r="AAZ105" i="22"/>
  <c r="AAZ101" i="22"/>
  <c r="XA134" i="22"/>
  <c r="XA144" i="22"/>
  <c r="WI321" i="22"/>
  <c r="XA128" i="22"/>
  <c r="WI199" i="22"/>
  <c r="AAY164" i="22"/>
  <c r="AAZ261" i="22"/>
  <c r="WI309" i="22"/>
  <c r="XA133" i="22"/>
  <c r="AAY87" i="22"/>
  <c r="AAY71" i="22"/>
  <c r="AAY254" i="22"/>
  <c r="AAY251" i="22"/>
  <c r="AAY92" i="22"/>
  <c r="AAY35" i="22"/>
  <c r="XA290" i="22"/>
  <c r="AAY41" i="22"/>
  <c r="AAY108" i="22"/>
  <c r="AAY7" i="22"/>
  <c r="WI275" i="22" l="1"/>
  <c r="WI278" i="22"/>
  <c r="WI274" i="22"/>
  <c r="WI277" i="22"/>
  <c r="WI280" i="22"/>
  <c r="WI279" i="22"/>
  <c r="WI276" i="22"/>
  <c r="WI243" i="22"/>
  <c r="AAZ89" i="22"/>
  <c r="AAZ90" i="22"/>
  <c r="ABA97" i="22"/>
  <c r="AAZ165" i="22"/>
  <c r="AAZ109" i="22"/>
  <c r="AAZ113" i="22"/>
  <c r="AAZ96" i="22"/>
  <c r="AAZ257" i="22"/>
  <c r="AAZ251" i="22"/>
  <c r="AAZ108" i="22"/>
  <c r="AAZ71" i="22"/>
  <c r="ABA261" i="22"/>
  <c r="WJ322" i="22"/>
  <c r="WJ173" i="22"/>
  <c r="ABA210" i="22"/>
  <c r="AAZ15" i="22"/>
  <c r="AAZ187" i="22"/>
  <c r="AAZ156" i="22"/>
  <c r="AAZ37" i="22"/>
  <c r="AAZ126" i="22"/>
  <c r="AAZ258" i="22"/>
  <c r="AAZ78" i="22"/>
  <c r="AAZ209" i="22"/>
  <c r="ABA80" i="22"/>
  <c r="WJ184" i="22"/>
  <c r="AAZ112" i="22"/>
  <c r="AAZ150" i="22"/>
  <c r="ABB82" i="22"/>
  <c r="AAZ23" i="22"/>
  <c r="AAZ62" i="22"/>
  <c r="ABA269" i="22"/>
  <c r="XB218" i="22"/>
  <c r="WJ303" i="22"/>
  <c r="AAZ256" i="22"/>
  <c r="AAZ170" i="22"/>
  <c r="AAZ250" i="22"/>
  <c r="AAZ98" i="22"/>
  <c r="AAZ271" i="22"/>
  <c r="AAZ264" i="22"/>
  <c r="XB132" i="22"/>
  <c r="AAZ147" i="22"/>
  <c r="AAZ207" i="22"/>
  <c r="AAZ267" i="22"/>
  <c r="WJ229" i="22"/>
  <c r="AAZ41" i="22"/>
  <c r="AAZ87" i="22"/>
  <c r="XB144" i="22"/>
  <c r="AAZ115" i="22"/>
  <c r="AAZ81" i="22"/>
  <c r="WJ223" i="22"/>
  <c r="XB135" i="22"/>
  <c r="WJ228" i="22"/>
  <c r="ABA50" i="22"/>
  <c r="WJ320" i="22"/>
  <c r="WJ236" i="22"/>
  <c r="AAZ69" i="22"/>
  <c r="AAZ49" i="22"/>
  <c r="WJ190" i="22"/>
  <c r="AAZ51" i="22"/>
  <c r="ABA204" i="22"/>
  <c r="WJ312" i="22"/>
  <c r="AAZ29" i="22"/>
  <c r="AAZ262" i="22"/>
  <c r="WJ297" i="22"/>
  <c r="AAZ167" i="22"/>
  <c r="WJ231" i="22"/>
  <c r="WJ294" i="22"/>
  <c r="AAZ54" i="22"/>
  <c r="AAZ44" i="22"/>
  <c r="ABA42" i="22"/>
  <c r="XB143" i="22"/>
  <c r="WJ313" i="22"/>
  <c r="XB285" i="22"/>
  <c r="AAZ75" i="22"/>
  <c r="AAZ203" i="22"/>
  <c r="WJ226" i="22"/>
  <c r="ABA201" i="22"/>
  <c r="AAZ212" i="22"/>
  <c r="AAZ24" i="22"/>
  <c r="AAZ58" i="22"/>
  <c r="ABA273" i="22"/>
  <c r="AAZ169" i="22"/>
  <c r="AAZ151" i="22"/>
  <c r="AAZ107" i="22"/>
  <c r="AAZ149" i="22"/>
  <c r="XB290" i="22"/>
  <c r="AAZ92" i="22"/>
  <c r="AAZ164" i="22"/>
  <c r="WJ299" i="22"/>
  <c r="ABA235" i="22"/>
  <c r="ABA88" i="22"/>
  <c r="ABA79" i="22"/>
  <c r="AAZ45" i="22"/>
  <c r="ABA120" i="22"/>
  <c r="AAZ5" i="22"/>
  <c r="WJ222" i="22"/>
  <c r="ABA100" i="22"/>
  <c r="AAZ86" i="22"/>
  <c r="AAZ30" i="22"/>
  <c r="AAZ249" i="22"/>
  <c r="WJ234" i="22"/>
  <c r="AAZ211" i="22"/>
  <c r="AAZ244" i="22"/>
  <c r="WJ179" i="22"/>
  <c r="AAZ10" i="22"/>
  <c r="XB127" i="22"/>
  <c r="XB129" i="22"/>
  <c r="WJ197" i="22"/>
  <c r="ABA36" i="22"/>
  <c r="AAZ145" i="22"/>
  <c r="AAZ118" i="22"/>
  <c r="ABA247" i="22"/>
  <c r="AAZ168" i="22"/>
  <c r="AAZ253" i="22"/>
  <c r="WJ316" i="22"/>
  <c r="ABA124" i="22"/>
  <c r="XB142" i="22"/>
  <c r="WJ180" i="22"/>
  <c r="XB287" i="22"/>
  <c r="AAZ103" i="22"/>
  <c r="AAZ188" i="22"/>
  <c r="XB133" i="22"/>
  <c r="XB134" i="22"/>
  <c r="AAZ70" i="22"/>
  <c r="AAZ63" i="22"/>
  <c r="WJ195" i="22"/>
  <c r="AAZ43" i="22"/>
  <c r="AAZ46" i="22"/>
  <c r="AAZ47" i="22"/>
  <c r="AAZ21" i="22"/>
  <c r="ABA177" i="22"/>
  <c r="WJ315" i="22"/>
  <c r="AAZ99" i="22"/>
  <c r="AAZ16" i="22"/>
  <c r="AAZ205" i="22"/>
  <c r="AAZ248" i="22"/>
  <c r="WJ310" i="22"/>
  <c r="AAZ255" i="22"/>
  <c r="ABA265" i="22"/>
  <c r="AAZ26" i="22"/>
  <c r="WJ219" i="22"/>
  <c r="WJ182" i="22"/>
  <c r="AAZ166" i="22"/>
  <c r="AAZ34" i="22"/>
  <c r="AAZ56" i="22"/>
  <c r="WJ220" i="22"/>
  <c r="WJ172" i="22"/>
  <c r="AAZ158" i="22"/>
  <c r="ABA83" i="22"/>
  <c r="XB139" i="22"/>
  <c r="AAZ171" i="22"/>
  <c r="WJ300" i="22"/>
  <c r="AAZ152" i="22"/>
  <c r="AAZ214" i="22"/>
  <c r="WJ227" i="22"/>
  <c r="AAZ85" i="22"/>
  <c r="WJ304" i="22"/>
  <c r="AAZ28" i="22"/>
  <c r="XB289" i="22"/>
  <c r="WJ199" i="22"/>
  <c r="AAZ59" i="22"/>
  <c r="XB136" i="22"/>
  <c r="WJ293" i="22"/>
  <c r="WJ233" i="22"/>
  <c r="AAZ119" i="22"/>
  <c r="AAZ19" i="22"/>
  <c r="ABA121" i="22"/>
  <c r="ABA106" i="22"/>
  <c r="AAZ202" i="22"/>
  <c r="XB286" i="22"/>
  <c r="AAZ61" i="22"/>
  <c r="WJ240" i="22"/>
  <c r="AAZ65" i="22"/>
  <c r="AAZ162" i="22"/>
  <c r="WJ296" i="22"/>
  <c r="AAZ237" i="22"/>
  <c r="XB215" i="22"/>
  <c r="AAZ259" i="22"/>
  <c r="WJ174" i="22"/>
  <c r="AAZ12" i="22"/>
  <c r="XB217" i="22"/>
  <c r="AAZ155" i="22"/>
  <c r="ABA67" i="22"/>
  <c r="AAZ213" i="22"/>
  <c r="AAZ17" i="22"/>
  <c r="WJ183" i="22"/>
  <c r="ABA123" i="22"/>
  <c r="WJ305" i="22"/>
  <c r="AAZ33" i="22"/>
  <c r="XB288" i="22"/>
  <c r="WJ314" i="22"/>
  <c r="XB216" i="22"/>
  <c r="AAZ122" i="22"/>
  <c r="WJ309" i="22"/>
  <c r="AAZ252" i="22"/>
  <c r="AAZ77" i="22"/>
  <c r="AAZ25" i="22"/>
  <c r="WJ189" i="22"/>
  <c r="AAZ272" i="22"/>
  <c r="ABA161" i="22"/>
  <c r="ABA319" i="22"/>
  <c r="AAZ114" i="22"/>
  <c r="WJ185" i="22"/>
  <c r="AAZ117" i="22"/>
  <c r="AAZ13" i="22"/>
  <c r="WJ307" i="22"/>
  <c r="XB292" i="22"/>
  <c r="WJ317" i="22"/>
  <c r="ABA146" i="22"/>
  <c r="AAZ39" i="22"/>
  <c r="ABA68" i="22"/>
  <c r="AAZ206" i="22"/>
  <c r="AAZ18" i="22"/>
  <c r="ABA241" i="22"/>
  <c r="XB130" i="22"/>
  <c r="WJ198" i="22"/>
  <c r="AAZ40" i="22"/>
  <c r="XB283" i="22"/>
  <c r="AAZ125" i="22"/>
  <c r="AAZ154" i="22"/>
  <c r="WJ196" i="22"/>
  <c r="AAZ268" i="22"/>
  <c r="AAZ160" i="22"/>
  <c r="AAZ111" i="22"/>
  <c r="WJ178" i="22"/>
  <c r="WJ186" i="22"/>
  <c r="AAZ148" i="22"/>
  <c r="AAZ242" i="22"/>
  <c r="XB140" i="22"/>
  <c r="AAZ95" i="22"/>
  <c r="AAZ8" i="22"/>
  <c r="XB141" i="22"/>
  <c r="AAZ6" i="22"/>
  <c r="AAZ7" i="22"/>
  <c r="XB128" i="22"/>
  <c r="ABA101" i="22"/>
  <c r="WJ193" i="22"/>
  <c r="AAZ52" i="22"/>
  <c r="AAZ94" i="22"/>
  <c r="AAZ266" i="22"/>
  <c r="AAZ159" i="22"/>
  <c r="AAZ153" i="22"/>
  <c r="XB291" i="22"/>
  <c r="WJ308" i="22"/>
  <c r="AAZ176" i="22"/>
  <c r="AAZ9" i="22"/>
  <c r="WJ221" i="22"/>
  <c r="AAZ84" i="22"/>
  <c r="AAZ48" i="22"/>
  <c r="AAZ66" i="22"/>
  <c r="WJ239" i="22"/>
  <c r="AAZ246" i="22"/>
  <c r="AAZ72" i="22"/>
  <c r="XB131" i="22"/>
  <c r="WJ175" i="22"/>
  <c r="AAZ60" i="22"/>
  <c r="XB137" i="22"/>
  <c r="AAZ55" i="22"/>
  <c r="XB282" i="22"/>
  <c r="WJ301" i="22"/>
  <c r="WJ194" i="22"/>
  <c r="ABA208" i="22"/>
  <c r="AAZ102" i="22"/>
  <c r="AAZ31" i="22"/>
  <c r="XB138" i="22"/>
  <c r="WJ311" i="22"/>
  <c r="ABA104" i="22"/>
  <c r="WJ232" i="22"/>
  <c r="XB284" i="22"/>
  <c r="AAZ27" i="22"/>
  <c r="WJ225" i="22"/>
  <c r="AAZ254" i="22"/>
  <c r="AAZ35" i="22"/>
  <c r="WJ321" i="22"/>
  <c r="ABA105" i="22"/>
  <c r="AAZ57" i="22"/>
  <c r="ABB73" i="22"/>
  <c r="WJ224" i="22"/>
  <c r="AAZ20" i="22"/>
  <c r="AAZ22" i="22"/>
  <c r="WJ302" i="22"/>
  <c r="ABA53" i="22"/>
  <c r="WJ295" i="22"/>
  <c r="AAZ110" i="22"/>
  <c r="AAZ260" i="22"/>
  <c r="AAZ76" i="22"/>
  <c r="WJ200" i="22"/>
  <c r="WJ191" i="22"/>
  <c r="WJ181" i="22"/>
  <c r="WJ230" i="22"/>
  <c r="AAZ11" i="22"/>
  <c r="WK298" i="22"/>
  <c r="WJ306" i="22"/>
  <c r="XB281" i="22"/>
  <c r="AAZ116" i="22"/>
  <c r="ABA32" i="22"/>
  <c r="AAZ93" i="22"/>
  <c r="AAZ74" i="22"/>
  <c r="AAZ157" i="22"/>
  <c r="AAZ64" i="22"/>
  <c r="ABA163" i="22"/>
  <c r="AAZ270" i="22"/>
  <c r="AAZ245" i="22"/>
  <c r="ABA91" i="22"/>
  <c r="WJ192" i="22"/>
  <c r="AAZ238" i="22"/>
  <c r="AAZ263" i="22"/>
  <c r="AAZ14" i="22"/>
  <c r="ABA38" i="22"/>
  <c r="WJ277" i="22" l="1"/>
  <c r="WJ276" i="22"/>
  <c r="WJ274" i="22"/>
  <c r="WJ279" i="22"/>
  <c r="WJ278" i="22"/>
  <c r="WJ280" i="22"/>
  <c r="WJ275" i="22"/>
  <c r="WJ243" i="22"/>
  <c r="ABA89" i="22"/>
  <c r="ABB97" i="22"/>
  <c r="ABA90" i="22"/>
  <c r="ABA165" i="22"/>
  <c r="ABA109" i="22"/>
  <c r="ABA257" i="22"/>
  <c r="ABA96" i="22"/>
  <c r="ABA113" i="22"/>
  <c r="ABA14" i="22"/>
  <c r="ABA245" i="22"/>
  <c r="ABA93" i="22"/>
  <c r="XC281" i="22"/>
  <c r="WK200" i="22"/>
  <c r="ABA260" i="22"/>
  <c r="WK321" i="22"/>
  <c r="WK192" i="22"/>
  <c r="WK181" i="22"/>
  <c r="ABA110" i="22"/>
  <c r="ABC73" i="22"/>
  <c r="XC284" i="22"/>
  <c r="WK194" i="22"/>
  <c r="ABA72" i="22"/>
  <c r="WK193" i="22"/>
  <c r="ABB146" i="22"/>
  <c r="ABA13" i="22"/>
  <c r="ABA272" i="22"/>
  <c r="ABA252" i="22"/>
  <c r="WK305" i="22"/>
  <c r="ABA213" i="22"/>
  <c r="ABA12" i="22"/>
  <c r="XC215" i="22"/>
  <c r="WK296" i="22"/>
  <c r="ABA61" i="22"/>
  <c r="ABB83" i="22"/>
  <c r="ABA56" i="22"/>
  <c r="WK219" i="22"/>
  <c r="ABA205" i="22"/>
  <c r="ABA22" i="22"/>
  <c r="ABA57" i="22"/>
  <c r="ABA254" i="22"/>
  <c r="ABA31" i="22"/>
  <c r="WK301" i="22"/>
  <c r="ABA60" i="22"/>
  <c r="ABA246" i="22"/>
  <c r="ABA84" i="22"/>
  <c r="WK308" i="22"/>
  <c r="ABA266" i="22"/>
  <c r="XC140" i="22"/>
  <c r="ABA160" i="22"/>
  <c r="ABA125" i="22"/>
  <c r="XC130" i="22"/>
  <c r="ABA206" i="22"/>
  <c r="WK317" i="22"/>
  <c r="ABA117" i="22"/>
  <c r="WK189" i="22"/>
  <c r="WK314" i="22"/>
  <c r="ABB67" i="22"/>
  <c r="ABA162" i="22"/>
  <c r="WK199" i="22"/>
  <c r="WK300" i="22"/>
  <c r="ABA34" i="22"/>
  <c r="ABA16" i="22"/>
  <c r="ABA21" i="22"/>
  <c r="XC133" i="22"/>
  <c r="WK180" i="22"/>
  <c r="WK197" i="22"/>
  <c r="WK234" i="22"/>
  <c r="ABB79" i="22"/>
  <c r="ABA164" i="22"/>
  <c r="ABA107" i="22"/>
  <c r="ABA58" i="22"/>
  <c r="ABA212" i="22"/>
  <c r="ABA75" i="22"/>
  <c r="ABB42" i="22"/>
  <c r="WK231" i="22"/>
  <c r="ABA29" i="22"/>
  <c r="WK190" i="22"/>
  <c r="WK236" i="22"/>
  <c r="XC135" i="22"/>
  <c r="XC144" i="22"/>
  <c r="ABA267" i="22"/>
  <c r="XC132" i="22"/>
  <c r="WK303" i="22"/>
  <c r="ABA23" i="22"/>
  <c r="ABA112" i="22"/>
  <c r="ABA78" i="22"/>
  <c r="ABA15" i="22"/>
  <c r="ABB261" i="22"/>
  <c r="WL298" i="22"/>
  <c r="WK232" i="22"/>
  <c r="ABB101" i="22"/>
  <c r="WK186" i="22"/>
  <c r="ABB319" i="22"/>
  <c r="WK309" i="22"/>
  <c r="ABB123" i="22"/>
  <c r="XC286" i="22"/>
  <c r="WK233" i="22"/>
  <c r="ABA85" i="22"/>
  <c r="ABA158" i="22"/>
  <c r="ABA26" i="22"/>
  <c r="ABB247" i="22"/>
  <c r="WK222" i="22"/>
  <c r="ABA157" i="22"/>
  <c r="ABB163" i="22"/>
  <c r="ABA116" i="22"/>
  <c r="ABA76" i="22"/>
  <c r="ABB105" i="22"/>
  <c r="WK225" i="22"/>
  <c r="ABA102" i="22"/>
  <c r="WK239" i="22"/>
  <c r="XC291" i="22"/>
  <c r="XC128" i="22"/>
  <c r="WK178" i="22"/>
  <c r="ABB241" i="22"/>
  <c r="XC292" i="22"/>
  <c r="ABA155" i="22"/>
  <c r="ABA237" i="22"/>
  <c r="ABA202" i="22"/>
  <c r="WK293" i="22"/>
  <c r="XC289" i="22"/>
  <c r="WK227" i="22"/>
  <c r="ABA171" i="22"/>
  <c r="WK172" i="22"/>
  <c r="ABA166" i="22"/>
  <c r="WK310" i="22"/>
  <c r="ABA47" i="22"/>
  <c r="XC142" i="22"/>
  <c r="ABA253" i="22"/>
  <c r="ABA118" i="22"/>
  <c r="XC129" i="22"/>
  <c r="WK179" i="22"/>
  <c r="ABA249" i="22"/>
  <c r="ABA30" i="22"/>
  <c r="ABB88" i="22"/>
  <c r="ABA92" i="22"/>
  <c r="ABA151" i="22"/>
  <c r="ABA24" i="22"/>
  <c r="ABB201" i="22"/>
  <c r="XC285" i="22"/>
  <c r="ABA44" i="22"/>
  <c r="ABA167" i="22"/>
  <c r="WK312" i="22"/>
  <c r="WK320" i="22"/>
  <c r="WK223" i="22"/>
  <c r="ABA87" i="22"/>
  <c r="ABA264" i="22"/>
  <c r="ABA250" i="22"/>
  <c r="XC218" i="22"/>
  <c r="WK184" i="22"/>
  <c r="ABA258" i="22"/>
  <c r="ABA37" i="22"/>
  <c r="ABB210" i="22"/>
  <c r="ABA71" i="22"/>
  <c r="ABB32" i="22"/>
  <c r="ABA263" i="22"/>
  <c r="ABB91" i="22"/>
  <c r="ABA74" i="22"/>
  <c r="ABA11" i="22"/>
  <c r="WK191" i="22"/>
  <c r="WK295" i="22"/>
  <c r="ABA20" i="22"/>
  <c r="ABB104" i="22"/>
  <c r="XC282" i="22"/>
  <c r="WK175" i="22"/>
  <c r="WK221" i="22"/>
  <c r="ABA94" i="22"/>
  <c r="XC141" i="22"/>
  <c r="ABA242" i="22"/>
  <c r="ABA268" i="22"/>
  <c r="XC283" i="22"/>
  <c r="ABB68" i="22"/>
  <c r="ABA25" i="22"/>
  <c r="XC288" i="22"/>
  <c r="WK183" i="22"/>
  <c r="WK174" i="22"/>
  <c r="ABA65" i="22"/>
  <c r="ABB265" i="22"/>
  <c r="ABA99" i="22"/>
  <c r="ABA43" i="22"/>
  <c r="ABA188" i="22"/>
  <c r="ABA5" i="22"/>
  <c r="ABB53" i="22"/>
  <c r="WK224" i="22"/>
  <c r="ABA27" i="22"/>
  <c r="WK311" i="22"/>
  <c r="ABA55" i="22"/>
  <c r="ABA66" i="22"/>
  <c r="ABA52" i="22"/>
  <c r="ABA148" i="22"/>
  <c r="ABB161" i="22"/>
  <c r="ABA77" i="22"/>
  <c r="ABA33" i="22"/>
  <c r="ABA17" i="22"/>
  <c r="XC217" i="22"/>
  <c r="ABA259" i="22"/>
  <c r="WK240" i="22"/>
  <c r="ABA19" i="22"/>
  <c r="ABA28" i="22"/>
  <c r="XC139" i="22"/>
  <c r="WK220" i="22"/>
  <c r="ABA255" i="22"/>
  <c r="ABA248" i="22"/>
  <c r="WK315" i="22"/>
  <c r="ABA46" i="22"/>
  <c r="WK195" i="22"/>
  <c r="ABA70" i="22"/>
  <c r="ABA103" i="22"/>
  <c r="ABA168" i="22"/>
  <c r="XC127" i="22"/>
  <c r="ABA244" i="22"/>
  <c r="ABB120" i="22"/>
  <c r="ABB235" i="22"/>
  <c r="XC290" i="22"/>
  <c r="WK226" i="22"/>
  <c r="WK313" i="22"/>
  <c r="ABA54" i="22"/>
  <c r="WK297" i="22"/>
  <c r="ABB204" i="22"/>
  <c r="ABA49" i="22"/>
  <c r="ABB50" i="22"/>
  <c r="ABA81" i="22"/>
  <c r="ABA41" i="22"/>
  <c r="ABA207" i="22"/>
  <c r="ABA271" i="22"/>
  <c r="ABA170" i="22"/>
  <c r="ABB269" i="22"/>
  <c r="ABC82" i="22"/>
  <c r="ABB80" i="22"/>
  <c r="ABA126" i="22"/>
  <c r="ABA156" i="22"/>
  <c r="WK173" i="22"/>
  <c r="ABA108" i="22"/>
  <c r="ABA238" i="22"/>
  <c r="ABA64" i="22"/>
  <c r="WK230" i="22"/>
  <c r="ABB208" i="22"/>
  <c r="XC131" i="22"/>
  <c r="ABA9" i="22"/>
  <c r="ABA153" i="22"/>
  <c r="ABA7" i="22"/>
  <c r="ABA8" i="22"/>
  <c r="WK196" i="22"/>
  <c r="ABA40" i="22"/>
  <c r="ABA18" i="22"/>
  <c r="ABA39" i="22"/>
  <c r="WK307" i="22"/>
  <c r="WK185" i="22"/>
  <c r="ABA122" i="22"/>
  <c r="ABB106" i="22"/>
  <c r="XC136" i="22"/>
  <c r="ABA214" i="22"/>
  <c r="WK182" i="22"/>
  <c r="ABB124" i="22"/>
  <c r="ABA145" i="22"/>
  <c r="ABA86" i="22"/>
  <c r="ABA169" i="22"/>
  <c r="ABB38" i="22"/>
  <c r="ABA270" i="22"/>
  <c r="WK306" i="22"/>
  <c r="WK302" i="22"/>
  <c r="ABA35" i="22"/>
  <c r="XC138" i="22"/>
  <c r="XC137" i="22"/>
  <c r="ABA48" i="22"/>
  <c r="ABA176" i="22"/>
  <c r="ABA159" i="22"/>
  <c r="ABA6" i="22"/>
  <c r="ABA95" i="22"/>
  <c r="ABA111" i="22"/>
  <c r="ABA154" i="22"/>
  <c r="WK198" i="22"/>
  <c r="ABA114" i="22"/>
  <c r="XC216" i="22"/>
  <c r="ABB121" i="22"/>
  <c r="ABA119" i="22"/>
  <c r="ABA59" i="22"/>
  <c r="WK304" i="22"/>
  <c r="ABA152" i="22"/>
  <c r="ABB177" i="22"/>
  <c r="ABA63" i="22"/>
  <c r="XC134" i="22"/>
  <c r="XC287" i="22"/>
  <c r="WK316" i="22"/>
  <c r="ABB36" i="22"/>
  <c r="ABA10" i="22"/>
  <c r="ABA211" i="22"/>
  <c r="ABB100" i="22"/>
  <c r="ABA45" i="22"/>
  <c r="WK299" i="22"/>
  <c r="ABA149" i="22"/>
  <c r="ABB273" i="22"/>
  <c r="ABA203" i="22"/>
  <c r="XC143" i="22"/>
  <c r="WK294" i="22"/>
  <c r="ABA262" i="22"/>
  <c r="ABA51" i="22"/>
  <c r="ABA69" i="22"/>
  <c r="WK228" i="22"/>
  <c r="ABA115" i="22"/>
  <c r="WK229" i="22"/>
  <c r="ABA147" i="22"/>
  <c r="ABA98" i="22"/>
  <c r="ABA256" i="22"/>
  <c r="ABA62" i="22"/>
  <c r="ABA150" i="22"/>
  <c r="ABA209" i="22"/>
  <c r="ABA187" i="22"/>
  <c r="WK322" i="22"/>
  <c r="ABA251" i="22"/>
  <c r="WK279" i="22" l="1"/>
  <c r="WK275" i="22"/>
  <c r="WK274" i="22"/>
  <c r="WK280" i="22"/>
  <c r="WK276" i="22"/>
  <c r="WK278" i="22"/>
  <c r="WK277" i="22"/>
  <c r="WK243" i="22"/>
  <c r="ABB89" i="22"/>
  <c r="ABB90" i="22"/>
  <c r="ABC97" i="22"/>
  <c r="ABB165" i="22"/>
  <c r="ABB109" i="22"/>
  <c r="ABB113" i="22"/>
  <c r="ABB96" i="22"/>
  <c r="ABB257" i="22"/>
  <c r="ABB147" i="22"/>
  <c r="XD143" i="22"/>
  <c r="ABB211" i="22"/>
  <c r="ABB114" i="22"/>
  <c r="ABB159" i="22"/>
  <c r="WL306" i="22"/>
  <c r="ABB39" i="22"/>
  <c r="ABB64" i="22"/>
  <c r="ABB41" i="22"/>
  <c r="ABC204" i="22"/>
  <c r="ABB103" i="22"/>
  <c r="XD139" i="22"/>
  <c r="ABB33" i="22"/>
  <c r="ABB27" i="22"/>
  <c r="WL183" i="22"/>
  <c r="ABC68" i="22"/>
  <c r="XD282" i="22"/>
  <c r="ABB263" i="22"/>
  <c r="XD218" i="22"/>
  <c r="ABB87" i="22"/>
  <c r="ABC201" i="22"/>
  <c r="ABC88" i="22"/>
  <c r="WL293" i="22"/>
  <c r="WL178" i="22"/>
  <c r="ABB116" i="22"/>
  <c r="ABB85" i="22"/>
  <c r="WL186" i="22"/>
  <c r="WL303" i="22"/>
  <c r="XD144" i="22"/>
  <c r="ABB29" i="22"/>
  <c r="ABB212" i="22"/>
  <c r="ABC79" i="22"/>
  <c r="ABB34" i="22"/>
  <c r="ABB162" i="22"/>
  <c r="ABB125" i="22"/>
  <c r="ABB60" i="22"/>
  <c r="ABB272" i="22"/>
  <c r="WL322" i="22"/>
  <c r="WL229" i="22"/>
  <c r="ABB203" i="22"/>
  <c r="ABB10" i="22"/>
  <c r="ABB119" i="22"/>
  <c r="ABB35" i="22"/>
  <c r="ABB86" i="22"/>
  <c r="ABB122" i="22"/>
  <c r="ABB8" i="22"/>
  <c r="ABB238" i="22"/>
  <c r="ABB170" i="22"/>
  <c r="WL297" i="22"/>
  <c r="ABB244" i="22"/>
  <c r="ABB248" i="22"/>
  <c r="ABB259" i="22"/>
  <c r="ABB66" i="22"/>
  <c r="ABB188" i="22"/>
  <c r="XD288" i="22"/>
  <c r="ABB94" i="22"/>
  <c r="ABC104" i="22"/>
  <c r="ABB258" i="22"/>
  <c r="WL223" i="22"/>
  <c r="ABB24" i="22"/>
  <c r="ABB118" i="22"/>
  <c r="ABB202" i="22"/>
  <c r="XD128" i="22"/>
  <c r="WL233" i="22"/>
  <c r="ABB78" i="22"/>
  <c r="XD135" i="22"/>
  <c r="ABB58" i="22"/>
  <c r="WL180" i="22"/>
  <c r="WL317" i="22"/>
  <c r="WL308" i="22"/>
  <c r="ABB22" i="22"/>
  <c r="ABB213" i="22"/>
  <c r="ABB13" i="22"/>
  <c r="WL194" i="22"/>
  <c r="WL181" i="22"/>
  <c r="WL321" i="22"/>
  <c r="ABB93" i="22"/>
  <c r="ABB62" i="22"/>
  <c r="ABB51" i="22"/>
  <c r="WL299" i="22"/>
  <c r="XD287" i="22"/>
  <c r="ABC177" i="22"/>
  <c r="ABB176" i="22"/>
  <c r="ABB270" i="22"/>
  <c r="WL182" i="22"/>
  <c r="ABB18" i="22"/>
  <c r="XD131" i="22"/>
  <c r="ABB126" i="22"/>
  <c r="ABB81" i="22"/>
  <c r="ABB70" i="22"/>
  <c r="ABB28" i="22"/>
  <c r="ABB77" i="22"/>
  <c r="WL224" i="22"/>
  <c r="XD283" i="22"/>
  <c r="ABB11" i="22"/>
  <c r="ABC32" i="22"/>
  <c r="ABB250" i="22"/>
  <c r="ABB167" i="22"/>
  <c r="ABB30" i="22"/>
  <c r="ABB47" i="22"/>
  <c r="ABB171" i="22"/>
  <c r="WL225" i="22"/>
  <c r="ABC163" i="22"/>
  <c r="ABC247" i="22"/>
  <c r="ABC123" i="22"/>
  <c r="ABC101" i="22"/>
  <c r="WM298" i="22"/>
  <c r="WL231" i="22"/>
  <c r="ABB21" i="22"/>
  <c r="WL300" i="22"/>
  <c r="ABC67" i="22"/>
  <c r="ABB160" i="22"/>
  <c r="WL301" i="22"/>
  <c r="ABB61" i="22"/>
  <c r="ABC50" i="22"/>
  <c r="ABB150" i="22"/>
  <c r="ABB115" i="22"/>
  <c r="ABB45" i="22"/>
  <c r="XD134" i="22"/>
  <c r="WL198" i="22"/>
  <c r="ABB48" i="22"/>
  <c r="WL185" i="22"/>
  <c r="ABB7" i="22"/>
  <c r="ABC208" i="22"/>
  <c r="ABC80" i="22"/>
  <c r="ABB54" i="22"/>
  <c r="XD127" i="22"/>
  <c r="ABB255" i="22"/>
  <c r="XD217" i="22"/>
  <c r="ABC161" i="22"/>
  <c r="ABB43" i="22"/>
  <c r="ABB25" i="22"/>
  <c r="WL221" i="22"/>
  <c r="ABB74" i="22"/>
  <c r="WL184" i="22"/>
  <c r="WL320" i="22"/>
  <c r="ABB151" i="22"/>
  <c r="ABB253" i="22"/>
  <c r="WL227" i="22"/>
  <c r="XD292" i="22"/>
  <c r="ABB157" i="22"/>
  <c r="XD286" i="22"/>
  <c r="WL232" i="22"/>
  <c r="ABC261" i="22"/>
  <c r="XD132" i="22"/>
  <c r="ABB107" i="22"/>
  <c r="WL234" i="22"/>
  <c r="XD133" i="22"/>
  <c r="WL199" i="22"/>
  <c r="ABB206" i="22"/>
  <c r="ABB84" i="22"/>
  <c r="ABB31" i="22"/>
  <c r="WL219" i="22"/>
  <c r="WL305" i="22"/>
  <c r="ABC146" i="22"/>
  <c r="XD284" i="22"/>
  <c r="ABB260" i="22"/>
  <c r="ABB245" i="22"/>
  <c r="ABB187" i="22"/>
  <c r="ABB256" i="22"/>
  <c r="ABB262" i="22"/>
  <c r="ABC36" i="22"/>
  <c r="ABB152" i="22"/>
  <c r="ABC121" i="22"/>
  <c r="ABB95" i="22"/>
  <c r="WL302" i="22"/>
  <c r="ABC38" i="22"/>
  <c r="ABB214" i="22"/>
  <c r="ABB40" i="22"/>
  <c r="ABB108" i="22"/>
  <c r="ABB271" i="22"/>
  <c r="XD290" i="22"/>
  <c r="WL195" i="22"/>
  <c r="ABB19" i="22"/>
  <c r="ABB55" i="22"/>
  <c r="ABC53" i="22"/>
  <c r="ABB65" i="22"/>
  <c r="ABB268" i="22"/>
  <c r="ABB20" i="22"/>
  <c r="ABB71" i="22"/>
  <c r="ABB264" i="22"/>
  <c r="ABB44" i="22"/>
  <c r="ABB249" i="22"/>
  <c r="WL310" i="22"/>
  <c r="ABB237" i="22"/>
  <c r="XD291" i="22"/>
  <c r="ABC105" i="22"/>
  <c r="ABB26" i="22"/>
  <c r="WL309" i="22"/>
  <c r="ABB112" i="22"/>
  <c r="WL236" i="22"/>
  <c r="ABC42" i="22"/>
  <c r="ABB16" i="22"/>
  <c r="WL314" i="22"/>
  <c r="XD140" i="22"/>
  <c r="WL296" i="22"/>
  <c r="ABB209" i="22"/>
  <c r="WL294" i="22"/>
  <c r="WL304" i="22"/>
  <c r="ABB154" i="22"/>
  <c r="XD137" i="22"/>
  <c r="XD136" i="22"/>
  <c r="WL196" i="22"/>
  <c r="WL230" i="22"/>
  <c r="ABD82" i="22"/>
  <c r="ABB49" i="22"/>
  <c r="ABB168" i="22"/>
  <c r="WL220" i="22"/>
  <c r="ABB17" i="22"/>
  <c r="WL311" i="22"/>
  <c r="WL174" i="22"/>
  <c r="ABB242" i="22"/>
  <c r="WL295" i="22"/>
  <c r="XD285" i="22"/>
  <c r="WL179" i="22"/>
  <c r="ABB166" i="22"/>
  <c r="ABB155" i="22"/>
  <c r="ABC241" i="22"/>
  <c r="ABB76" i="22"/>
  <c r="ABB158" i="22"/>
  <c r="ABB23" i="22"/>
  <c r="WL190" i="22"/>
  <c r="ABB164" i="22"/>
  <c r="XD130" i="22"/>
  <c r="ABB246" i="22"/>
  <c r="ABB254" i="22"/>
  <c r="XD215" i="22"/>
  <c r="ABB252" i="22"/>
  <c r="WL193" i="22"/>
  <c r="ABD73" i="22"/>
  <c r="WL200" i="22"/>
  <c r="ABB251" i="22"/>
  <c r="ABB98" i="22"/>
  <c r="WL228" i="22"/>
  <c r="ABC273" i="22"/>
  <c r="ABC100" i="22"/>
  <c r="ABB63" i="22"/>
  <c r="XD216" i="22"/>
  <c r="ABB6" i="22"/>
  <c r="ABB145" i="22"/>
  <c r="WL307" i="22"/>
  <c r="ABB153" i="22"/>
  <c r="WL173" i="22"/>
  <c r="ABB207" i="22"/>
  <c r="WL313" i="22"/>
  <c r="ABC235" i="22"/>
  <c r="ABB46" i="22"/>
  <c r="WL240" i="22"/>
  <c r="ABB148" i="22"/>
  <c r="ABB99" i="22"/>
  <c r="WL175" i="22"/>
  <c r="ABC91" i="22"/>
  <c r="ABC210" i="22"/>
  <c r="ABB92" i="22"/>
  <c r="XD142" i="22"/>
  <c r="XD289" i="22"/>
  <c r="WL239" i="22"/>
  <c r="WL222" i="22"/>
  <c r="ABC319" i="22"/>
  <c r="ABB15" i="22"/>
  <c r="ABB267" i="22"/>
  <c r="ABB75" i="22"/>
  <c r="WL197" i="22"/>
  <c r="WL189" i="22"/>
  <c r="ABB56" i="22"/>
  <c r="ABB69" i="22"/>
  <c r="ABB149" i="22"/>
  <c r="WL316" i="22"/>
  <c r="ABB59" i="22"/>
  <c r="ABB111" i="22"/>
  <c r="XD138" i="22"/>
  <c r="ABB169" i="22"/>
  <c r="ABC124" i="22"/>
  <c r="ABC106" i="22"/>
  <c r="ABB9" i="22"/>
  <c r="ABB156" i="22"/>
  <c r="ABC269" i="22"/>
  <c r="WL226" i="22"/>
  <c r="ABC120" i="22"/>
  <c r="WL315" i="22"/>
  <c r="ABB52" i="22"/>
  <c r="ABB5" i="22"/>
  <c r="ABC265" i="22"/>
  <c r="XD141" i="22"/>
  <c r="WL191" i="22"/>
  <c r="ABB37" i="22"/>
  <c r="WL312" i="22"/>
  <c r="XD129" i="22"/>
  <c r="WL172" i="22"/>
  <c r="ABB102" i="22"/>
  <c r="ABB117" i="22"/>
  <c r="ABB266" i="22"/>
  <c r="ABB57" i="22"/>
  <c r="ABB205" i="22"/>
  <c r="ABC83" i="22"/>
  <c r="ABB12" i="22"/>
  <c r="ABB72" i="22"/>
  <c r="ABB110" i="22"/>
  <c r="WL192" i="22"/>
  <c r="XD281" i="22"/>
  <c r="ABB14" i="22"/>
  <c r="WL280" i="22" l="1"/>
  <c r="WL277" i="22"/>
  <c r="WL274" i="22"/>
  <c r="WL278" i="22"/>
  <c r="WL275" i="22"/>
  <c r="WL276" i="22"/>
  <c r="WL279" i="22"/>
  <c r="WL243" i="22"/>
  <c r="ABC89" i="22"/>
  <c r="ABD97" i="22"/>
  <c r="ABC90" i="22"/>
  <c r="ABC165" i="22"/>
  <c r="ABC109" i="22"/>
  <c r="ABC257" i="22"/>
  <c r="ABC96" i="22"/>
  <c r="ABC113" i="22"/>
  <c r="WM312" i="22"/>
  <c r="XE281" i="22"/>
  <c r="ABC12" i="22"/>
  <c r="XE141" i="22"/>
  <c r="ABD124" i="22"/>
  <c r="ABC56" i="22"/>
  <c r="WM239" i="22"/>
  <c r="ABC207" i="22"/>
  <c r="ABC145" i="22"/>
  <c r="ABC63" i="22"/>
  <c r="ABC98" i="22"/>
  <c r="XE215" i="22"/>
  <c r="XE130" i="22"/>
  <c r="ABC23" i="22"/>
  <c r="XE285" i="22"/>
  <c r="WM220" i="22"/>
  <c r="XE137" i="22"/>
  <c r="WM294" i="22"/>
  <c r="ABC112" i="22"/>
  <c r="ABC44" i="22"/>
  <c r="ABC19" i="22"/>
  <c r="ABD36" i="22"/>
  <c r="ABC187" i="22"/>
  <c r="XE284" i="22"/>
  <c r="WM199" i="22"/>
  <c r="XE132" i="22"/>
  <c r="ABC151" i="22"/>
  <c r="WM221" i="22"/>
  <c r="XE217" i="22"/>
  <c r="ABD50" i="22"/>
  <c r="WM231" i="22"/>
  <c r="ABC117" i="22"/>
  <c r="WM316" i="22"/>
  <c r="ABD319" i="22"/>
  <c r="XE289" i="22"/>
  <c r="ABC99" i="22"/>
  <c r="ABD100" i="22"/>
  <c r="ABC251" i="22"/>
  <c r="ABE73" i="22"/>
  <c r="ABC155" i="22"/>
  <c r="ABC168" i="22"/>
  <c r="ABC154" i="22"/>
  <c r="WM309" i="22"/>
  <c r="ABC264" i="22"/>
  <c r="ABC65" i="22"/>
  <c r="ABC40" i="22"/>
  <c r="ABC95" i="22"/>
  <c r="ABC245" i="22"/>
  <c r="ABD261" i="22"/>
  <c r="XE292" i="22"/>
  <c r="WM320" i="22"/>
  <c r="ABC25" i="22"/>
  <c r="ABC255" i="22"/>
  <c r="ABD247" i="22"/>
  <c r="ABC171" i="22"/>
  <c r="ABC250" i="22"/>
  <c r="ABC70" i="22"/>
  <c r="XE131" i="22"/>
  <c r="ABC176" i="22"/>
  <c r="WM299" i="22"/>
  <c r="WM321" i="22"/>
  <c r="ABC213" i="22"/>
  <c r="ABC78" i="22"/>
  <c r="ABC118" i="22"/>
  <c r="ABD104" i="22"/>
  <c r="ABC66" i="22"/>
  <c r="WM297" i="22"/>
  <c r="ABC122" i="22"/>
  <c r="ABC119" i="22"/>
  <c r="WM322" i="22"/>
  <c r="ABC162" i="22"/>
  <c r="ABC212" i="22"/>
  <c r="ABC116" i="22"/>
  <c r="ABD88" i="22"/>
  <c r="ABC263" i="22"/>
  <c r="ABC27" i="22"/>
  <c r="ABD204" i="22"/>
  <c r="ABC39" i="22"/>
  <c r="ABD265" i="22"/>
  <c r="WM197" i="22"/>
  <c r="ABD210" i="22"/>
  <c r="ABC46" i="22"/>
  <c r="WM173" i="22"/>
  <c r="WM174" i="22"/>
  <c r="WM196" i="22"/>
  <c r="ABC209" i="22"/>
  <c r="ABC16" i="22"/>
  <c r="ABC237" i="22"/>
  <c r="WM195" i="22"/>
  <c r="ABD146" i="22"/>
  <c r="ABC31" i="22"/>
  <c r="XE133" i="22"/>
  <c r="ABD208" i="22"/>
  <c r="ABC48" i="22"/>
  <c r="ABC115" i="22"/>
  <c r="ABC61" i="22"/>
  <c r="WM300" i="22"/>
  <c r="WM317" i="22"/>
  <c r="ABD83" i="22"/>
  <c r="ABD120" i="22"/>
  <c r="ABC9" i="22"/>
  <c r="ABC149" i="22"/>
  <c r="WM189" i="22"/>
  <c r="ABC75" i="22"/>
  <c r="XE142" i="22"/>
  <c r="ABD273" i="22"/>
  <c r="WM193" i="22"/>
  <c r="ABC164" i="22"/>
  <c r="ABC166" i="22"/>
  <c r="WM311" i="22"/>
  <c r="ABC49" i="22"/>
  <c r="XE136" i="22"/>
  <c r="WM304" i="22"/>
  <c r="WM296" i="22"/>
  <c r="ABC26" i="22"/>
  <c r="ABC71" i="22"/>
  <c r="ABD121" i="22"/>
  <c r="ABC260" i="22"/>
  <c r="WM234" i="22"/>
  <c r="WM184" i="22"/>
  <c r="XE127" i="22"/>
  <c r="WN298" i="22"/>
  <c r="ABD163" i="22"/>
  <c r="ABD32" i="22"/>
  <c r="WM224" i="22"/>
  <c r="ABC18" i="22"/>
  <c r="ABC51" i="22"/>
  <c r="WM181" i="22"/>
  <c r="WM180" i="22"/>
  <c r="WM233" i="22"/>
  <c r="ABC24" i="22"/>
  <c r="ABC94" i="22"/>
  <c r="ABC259" i="22"/>
  <c r="ABC170" i="22"/>
  <c r="ABC86" i="22"/>
  <c r="ABC10" i="22"/>
  <c r="ABC272" i="22"/>
  <c r="ABC34" i="22"/>
  <c r="ABC29" i="22"/>
  <c r="WM178" i="22"/>
  <c r="ABD201" i="22"/>
  <c r="XE282" i="22"/>
  <c r="ABC33" i="22"/>
  <c r="ABC41" i="22"/>
  <c r="WM306" i="22"/>
  <c r="ABC211" i="22"/>
  <c r="WM192" i="22"/>
  <c r="WM315" i="22"/>
  <c r="ABC110" i="22"/>
  <c r="ABC205" i="22"/>
  <c r="ABC37" i="22"/>
  <c r="ABC5" i="22"/>
  <c r="XE138" i="22"/>
  <c r="ABD91" i="22"/>
  <c r="ABD235" i="22"/>
  <c r="ABC153" i="22"/>
  <c r="ABC6" i="22"/>
  <c r="ABC254" i="22"/>
  <c r="ABC158" i="22"/>
  <c r="ABD42" i="22"/>
  <c r="WM310" i="22"/>
  <c r="ABD53" i="22"/>
  <c r="XE290" i="22"/>
  <c r="ABC214" i="22"/>
  <c r="ABC262" i="22"/>
  <c r="WM305" i="22"/>
  <c r="ABC84" i="22"/>
  <c r="WM232" i="22"/>
  <c r="WM227" i="22"/>
  <c r="ABC43" i="22"/>
  <c r="ABC7" i="22"/>
  <c r="WM198" i="22"/>
  <c r="WM301" i="22"/>
  <c r="ABC21" i="22"/>
  <c r="ABC47" i="22"/>
  <c r="ABC169" i="22"/>
  <c r="ABC14" i="22"/>
  <c r="ABC57" i="22"/>
  <c r="WM172" i="22"/>
  <c r="WM191" i="22"/>
  <c r="ABC52" i="22"/>
  <c r="WM226" i="22"/>
  <c r="ABC111" i="22"/>
  <c r="ABC92" i="22"/>
  <c r="ABC148" i="22"/>
  <c r="WM307" i="22"/>
  <c r="WM228" i="22"/>
  <c r="ABC246" i="22"/>
  <c r="ABC76" i="22"/>
  <c r="ABC17" i="22"/>
  <c r="ABD105" i="22"/>
  <c r="ABC249" i="22"/>
  <c r="ABC20" i="22"/>
  <c r="ABC55" i="22"/>
  <c r="ABC271" i="22"/>
  <c r="ABC152" i="22"/>
  <c r="ABC256" i="22"/>
  <c r="WM219" i="22"/>
  <c r="ABC206" i="22"/>
  <c r="ABC107" i="22"/>
  <c r="XE286" i="22"/>
  <c r="ABC253" i="22"/>
  <c r="ABC74" i="22"/>
  <c r="ABC54" i="22"/>
  <c r="ABC150" i="22"/>
  <c r="ABD101" i="22"/>
  <c r="WM225" i="22"/>
  <c r="ABC30" i="22"/>
  <c r="ABC77" i="22"/>
  <c r="ABC81" i="22"/>
  <c r="WM182" i="22"/>
  <c r="ABD177" i="22"/>
  <c r="ABC62" i="22"/>
  <c r="WM194" i="22"/>
  <c r="ABC22" i="22"/>
  <c r="ABC58" i="22"/>
  <c r="XE128" i="22"/>
  <c r="WM223" i="22"/>
  <c r="XE288" i="22"/>
  <c r="ABC248" i="22"/>
  <c r="ABC238" i="22"/>
  <c r="ABC35" i="22"/>
  <c r="ABC203" i="22"/>
  <c r="ABC60" i="22"/>
  <c r="XE144" i="22"/>
  <c r="WM186" i="22"/>
  <c r="WM293" i="22"/>
  <c r="ABC87" i="22"/>
  <c r="ABD68" i="22"/>
  <c r="XE139" i="22"/>
  <c r="ABC64" i="22"/>
  <c r="ABC159" i="22"/>
  <c r="XE143" i="22"/>
  <c r="ABC156" i="22"/>
  <c r="ABC72" i="22"/>
  <c r="ABD106" i="22"/>
  <c r="ABC69" i="22"/>
  <c r="ABC267" i="22"/>
  <c r="WM222" i="22"/>
  <c r="WM175" i="22"/>
  <c r="WM313" i="22"/>
  <c r="XE216" i="22"/>
  <c r="WM200" i="22"/>
  <c r="ABC252" i="22"/>
  <c r="WM190" i="22"/>
  <c r="WM179" i="22"/>
  <c r="WM295" i="22"/>
  <c r="ABE82" i="22"/>
  <c r="XE140" i="22"/>
  <c r="WM236" i="22"/>
  <c r="ABD38" i="22"/>
  <c r="ABD161" i="22"/>
  <c r="WM185" i="22"/>
  <c r="XE134" i="22"/>
  <c r="ABC160" i="22"/>
  <c r="ABC11" i="22"/>
  <c r="ABC102" i="22"/>
  <c r="ABC266" i="22"/>
  <c r="XE129" i="22"/>
  <c r="ABD269" i="22"/>
  <c r="ABC59" i="22"/>
  <c r="ABC15" i="22"/>
  <c r="WM240" i="22"/>
  <c r="ABD241" i="22"/>
  <c r="ABC242" i="22"/>
  <c r="WM230" i="22"/>
  <c r="WM314" i="22"/>
  <c r="XE291" i="22"/>
  <c r="ABC268" i="22"/>
  <c r="ABC108" i="22"/>
  <c r="WM302" i="22"/>
  <c r="ABC157" i="22"/>
  <c r="ABD80" i="22"/>
  <c r="ABC45" i="22"/>
  <c r="ABD67" i="22"/>
  <c r="ABD123" i="22"/>
  <c r="ABC167" i="22"/>
  <c r="XE283" i="22"/>
  <c r="ABC28" i="22"/>
  <c r="ABC126" i="22"/>
  <c r="ABC270" i="22"/>
  <c r="XE287" i="22"/>
  <c r="ABC93" i="22"/>
  <c r="ABC13" i="22"/>
  <c r="WM308" i="22"/>
  <c r="XE135" i="22"/>
  <c r="ABC202" i="22"/>
  <c r="ABC258" i="22"/>
  <c r="ABC188" i="22"/>
  <c r="ABC244" i="22"/>
  <c r="ABC8" i="22"/>
  <c r="WM229" i="22"/>
  <c r="ABC125" i="22"/>
  <c r="ABD79" i="22"/>
  <c r="WM303" i="22"/>
  <c r="ABC85" i="22"/>
  <c r="XE218" i="22"/>
  <c r="WM183" i="22"/>
  <c r="ABC103" i="22"/>
  <c r="ABC114" i="22"/>
  <c r="ABC147" i="22"/>
  <c r="WM278" i="22" l="1"/>
  <c r="WM279" i="22"/>
  <c r="WM274" i="22"/>
  <c r="WM276" i="22"/>
  <c r="WM277" i="22"/>
  <c r="WM275" i="22"/>
  <c r="WM280" i="22"/>
  <c r="WM243" i="22"/>
  <c r="ABD89" i="22"/>
  <c r="ABD90" i="22"/>
  <c r="ABE97" i="22"/>
  <c r="ABD165" i="22"/>
  <c r="ABD109" i="22"/>
  <c r="ABD113" i="22"/>
  <c r="ABD96" i="22"/>
  <c r="ABD257" i="22"/>
  <c r="WN303" i="22"/>
  <c r="ABD202" i="22"/>
  <c r="ABD28" i="22"/>
  <c r="ABE123" i="22"/>
  <c r="ABE80" i="22"/>
  <c r="WN230" i="22"/>
  <c r="ABD266" i="22"/>
  <c r="WN179" i="22"/>
  <c r="ABD267" i="22"/>
  <c r="XF139" i="22"/>
  <c r="ABD203" i="22"/>
  <c r="ABD22" i="22"/>
  <c r="WN225" i="22"/>
  <c r="ABD206" i="22"/>
  <c r="WN228" i="22"/>
  <c r="WN191" i="22"/>
  <c r="WN301" i="22"/>
  <c r="WN305" i="22"/>
  <c r="ABE53" i="22"/>
  <c r="ABD5" i="22"/>
  <c r="ABD211" i="22"/>
  <c r="ABD29" i="22"/>
  <c r="ABD24" i="22"/>
  <c r="ABD260" i="22"/>
  <c r="WN311" i="22"/>
  <c r="ABD75" i="22"/>
  <c r="ABE120" i="22"/>
  <c r="ABE208" i="22"/>
  <c r="WN195" i="22"/>
  <c r="ABE210" i="22"/>
  <c r="ABD263" i="22"/>
  <c r="ABD122" i="22"/>
  <c r="ABD118" i="22"/>
  <c r="ABD40" i="22"/>
  <c r="ABF73" i="22"/>
  <c r="WN231" i="22"/>
  <c r="XF285" i="22"/>
  <c r="ABD114" i="22"/>
  <c r="ABE79" i="22"/>
  <c r="ABD244" i="22"/>
  <c r="XF287" i="22"/>
  <c r="ABD157" i="22"/>
  <c r="ABD242" i="22"/>
  <c r="XF134" i="22"/>
  <c r="ABE38" i="22"/>
  <c r="WN190" i="22"/>
  <c r="ABD69" i="22"/>
  <c r="XF144" i="22"/>
  <c r="WN223" i="22"/>
  <c r="ABD81" i="22"/>
  <c r="ABE101" i="22"/>
  <c r="WN219" i="22"/>
  <c r="WN307" i="22"/>
  <c r="WN172" i="22"/>
  <c r="ABD262" i="22"/>
  <c r="ABD110" i="22"/>
  <c r="ABD34" i="22"/>
  <c r="WN233" i="22"/>
  <c r="WN224" i="22"/>
  <c r="WN304" i="22"/>
  <c r="ABE273" i="22"/>
  <c r="ABD61" i="22"/>
  <c r="ABD237" i="22"/>
  <c r="ABD39" i="22"/>
  <c r="ABE88" i="22"/>
  <c r="WN297" i="22"/>
  <c r="ABD176" i="22"/>
  <c r="ABD25" i="22"/>
  <c r="ABD65" i="22"/>
  <c r="ABD251" i="22"/>
  <c r="ABE319" i="22"/>
  <c r="ABE50" i="22"/>
  <c r="XF132" i="22"/>
  <c r="ABE36" i="22"/>
  <c r="ABD23" i="22"/>
  <c r="ABD98" i="22"/>
  <c r="ABD56" i="22"/>
  <c r="XF218" i="22"/>
  <c r="ABD125" i="22"/>
  <c r="XF135" i="22"/>
  <c r="XF283" i="22"/>
  <c r="ABE67" i="22"/>
  <c r="ABD268" i="22"/>
  <c r="ABD59" i="22"/>
  <c r="ABD102" i="22"/>
  <c r="WN313" i="22"/>
  <c r="XF143" i="22"/>
  <c r="ABE68" i="22"/>
  <c r="ABD35" i="22"/>
  <c r="WN194" i="22"/>
  <c r="ABD253" i="22"/>
  <c r="ABD55" i="22"/>
  <c r="ABD17" i="22"/>
  <c r="ABD111" i="22"/>
  <c r="ABD169" i="22"/>
  <c r="WN227" i="22"/>
  <c r="WN310" i="22"/>
  <c r="ABD37" i="22"/>
  <c r="WN306" i="22"/>
  <c r="ABE201" i="22"/>
  <c r="ABD170" i="22"/>
  <c r="ABD51" i="22"/>
  <c r="XF127" i="22"/>
  <c r="ABE121" i="22"/>
  <c r="WN189" i="22"/>
  <c r="ABE83" i="22"/>
  <c r="XF133" i="22"/>
  <c r="WN174" i="22"/>
  <c r="WN197" i="22"/>
  <c r="ABD162" i="22"/>
  <c r="ABD78" i="22"/>
  <c r="ABD250" i="22"/>
  <c r="ABD245" i="22"/>
  <c r="ABD168" i="22"/>
  <c r="WN294" i="22"/>
  <c r="ABD103" i="22"/>
  <c r="WN229" i="22"/>
  <c r="WN308" i="22"/>
  <c r="ABD167" i="22"/>
  <c r="XF291" i="22"/>
  <c r="ABE241" i="22"/>
  <c r="ABE269" i="22"/>
  <c r="WN185" i="22"/>
  <c r="ABF82" i="22"/>
  <c r="WN175" i="22"/>
  <c r="ABE106" i="22"/>
  <c r="ABD87" i="22"/>
  <c r="ABD238" i="22"/>
  <c r="ABD62" i="22"/>
  <c r="ABD150" i="22"/>
  <c r="ABD256" i="22"/>
  <c r="ABD76" i="22"/>
  <c r="WN226" i="22"/>
  <c r="ABD47" i="22"/>
  <c r="WN232" i="22"/>
  <c r="ABD6" i="22"/>
  <c r="ABE91" i="22"/>
  <c r="WN315" i="22"/>
  <c r="WN178" i="22"/>
  <c r="ABD259" i="22"/>
  <c r="ABE32" i="22"/>
  <c r="XF136" i="22"/>
  <c r="XF142" i="22"/>
  <c r="WN317" i="22"/>
  <c r="ABD31" i="22"/>
  <c r="WN173" i="22"/>
  <c r="ABD116" i="22"/>
  <c r="ABD66" i="22"/>
  <c r="XF131" i="22"/>
  <c r="WN320" i="22"/>
  <c r="ABD264" i="22"/>
  <c r="WN316" i="22"/>
  <c r="XF217" i="22"/>
  <c r="WN199" i="22"/>
  <c r="XF137" i="22"/>
  <c r="XF130" i="22"/>
  <c r="ABD63" i="22"/>
  <c r="ABE124" i="22"/>
  <c r="ABD12" i="22"/>
  <c r="ABD85" i="22"/>
  <c r="ABD188" i="22"/>
  <c r="ABD270" i="22"/>
  <c r="ABD45" i="22"/>
  <c r="ABD11" i="22"/>
  <c r="WN236" i="22"/>
  <c r="ABD252" i="22"/>
  <c r="ABD159" i="22"/>
  <c r="XF128" i="22"/>
  <c r="ABD77" i="22"/>
  <c r="XF286" i="22"/>
  <c r="ABD20" i="22"/>
  <c r="ABD148" i="22"/>
  <c r="WN198" i="22"/>
  <c r="ABD214" i="22"/>
  <c r="ABE42" i="22"/>
  <c r="ABD41" i="22"/>
  <c r="ABD272" i="22"/>
  <c r="WN180" i="22"/>
  <c r="WN184" i="22"/>
  <c r="ABD71" i="22"/>
  <c r="ABD166" i="22"/>
  <c r="ABD149" i="22"/>
  <c r="ABD115" i="22"/>
  <c r="ABD16" i="22"/>
  <c r="ABE204" i="22"/>
  <c r="WN322" i="22"/>
  <c r="ABD213" i="22"/>
  <c r="ABD171" i="22"/>
  <c r="ABD155" i="22"/>
  <c r="ABE100" i="22"/>
  <c r="ABD19" i="22"/>
  <c r="ABD13" i="22"/>
  <c r="WN302" i="22"/>
  <c r="WN240" i="22"/>
  <c r="ABE161" i="22"/>
  <c r="WN295" i="22"/>
  <c r="WN222" i="22"/>
  <c r="ABD64" i="22"/>
  <c r="ABD60" i="22"/>
  <c r="ABD58" i="22"/>
  <c r="ABE177" i="22"/>
  <c r="ABD54" i="22"/>
  <c r="ABD152" i="22"/>
  <c r="ABD246" i="22"/>
  <c r="ABD52" i="22"/>
  <c r="ABD21" i="22"/>
  <c r="ABD84" i="22"/>
  <c r="ABD158" i="22"/>
  <c r="XF138" i="22"/>
  <c r="WN192" i="22"/>
  <c r="ABD94" i="22"/>
  <c r="ABD18" i="22"/>
  <c r="ABE163" i="22"/>
  <c r="ABD26" i="22"/>
  <c r="ABD164" i="22"/>
  <c r="ABD9" i="22"/>
  <c r="ABD48" i="22"/>
  <c r="ABE146" i="22"/>
  <c r="ABD27" i="22"/>
  <c r="ABE104" i="22"/>
  <c r="ABD70" i="22"/>
  <c r="XF292" i="22"/>
  <c r="WN309" i="22"/>
  <c r="ABD99" i="22"/>
  <c r="WN221" i="22"/>
  <c r="XF284" i="22"/>
  <c r="WN220" i="22"/>
  <c r="XF215" i="22"/>
  <c r="ABD145" i="22"/>
  <c r="WN239" i="22"/>
  <c r="XF281" i="22"/>
  <c r="ABD147" i="22"/>
  <c r="ABD258" i="22"/>
  <c r="ABD126" i="22"/>
  <c r="WN314" i="22"/>
  <c r="XF129" i="22"/>
  <c r="XF140" i="22"/>
  <c r="WN200" i="22"/>
  <c r="ABD72" i="22"/>
  <c r="WN293" i="22"/>
  <c r="ABD248" i="22"/>
  <c r="ABD30" i="22"/>
  <c r="ABD107" i="22"/>
  <c r="ABD249" i="22"/>
  <c r="ABD92" i="22"/>
  <c r="ABD57" i="22"/>
  <c r="ABD7" i="22"/>
  <c r="XF290" i="22"/>
  <c r="ABD153" i="22"/>
  <c r="ABD33" i="22"/>
  <c r="ABD10" i="22"/>
  <c r="WN234" i="22"/>
  <c r="ABD49" i="22"/>
  <c r="ABD209" i="22"/>
  <c r="ABD46" i="22"/>
  <c r="ABE265" i="22"/>
  <c r="ABD119" i="22"/>
  <c r="WN321" i="22"/>
  <c r="ABE247" i="22"/>
  <c r="ABD95" i="22"/>
  <c r="ABD117" i="22"/>
  <c r="ABD44" i="22"/>
  <c r="WN183" i="22"/>
  <c r="ABD8" i="22"/>
  <c r="ABD93" i="22"/>
  <c r="ABD108" i="22"/>
  <c r="ABD15" i="22"/>
  <c r="ABD160" i="22"/>
  <c r="XF216" i="22"/>
  <c r="ABD156" i="22"/>
  <c r="WN186" i="22"/>
  <c r="XF288" i="22"/>
  <c r="WN182" i="22"/>
  <c r="ABD74" i="22"/>
  <c r="ABD271" i="22"/>
  <c r="ABE105" i="22"/>
  <c r="ABD14" i="22"/>
  <c r="ABD43" i="22"/>
  <c r="ABD254" i="22"/>
  <c r="ABE235" i="22"/>
  <c r="ABD205" i="22"/>
  <c r="XF282" i="22"/>
  <c r="ABD86" i="22"/>
  <c r="WN181" i="22"/>
  <c r="WO298" i="22"/>
  <c r="WN296" i="22"/>
  <c r="WN193" i="22"/>
  <c r="WN300" i="22"/>
  <c r="WN196" i="22"/>
  <c r="ABD212" i="22"/>
  <c r="WN299" i="22"/>
  <c r="ABD255" i="22"/>
  <c r="ABE261" i="22"/>
  <c r="ABD154" i="22"/>
  <c r="XF289" i="22"/>
  <c r="ABD151" i="22"/>
  <c r="ABD187" i="22"/>
  <c r="ABD112" i="22"/>
  <c r="ABD207" i="22"/>
  <c r="XF141" i="22"/>
  <c r="WN312" i="22"/>
  <c r="WN276" i="22" l="1"/>
  <c r="WN280" i="22"/>
  <c r="WN274" i="22"/>
  <c r="WN275" i="22"/>
  <c r="WN279" i="22"/>
  <c r="WN278" i="22"/>
  <c r="WN277" i="22"/>
  <c r="WN243" i="22"/>
  <c r="ABE89" i="22"/>
  <c r="ABF97" i="22"/>
  <c r="ABE90" i="22"/>
  <c r="ABE165" i="22"/>
  <c r="ABE109" i="22"/>
  <c r="ABE257" i="22"/>
  <c r="ABE96" i="22"/>
  <c r="ABE113" i="22"/>
  <c r="XG282" i="22"/>
  <c r="XG140" i="22"/>
  <c r="XG141" i="22"/>
  <c r="ABE112" i="22"/>
  <c r="ABE154" i="22"/>
  <c r="ABE212" i="22"/>
  <c r="WO193" i="22"/>
  <c r="ABE86" i="22"/>
  <c r="ABE254" i="22"/>
  <c r="XG288" i="22"/>
  <c r="ABE93" i="22"/>
  <c r="ABE117" i="22"/>
  <c r="ABE209" i="22"/>
  <c r="ABE30" i="22"/>
  <c r="XG281" i="22"/>
  <c r="ABE99" i="22"/>
  <c r="ABF104" i="22"/>
  <c r="ABE26" i="22"/>
  <c r="ABE152" i="22"/>
  <c r="ABE60" i="22"/>
  <c r="ABF100" i="22"/>
  <c r="ABE166" i="22"/>
  <c r="ABE214" i="22"/>
  <c r="ABE188" i="22"/>
  <c r="WO320" i="22"/>
  <c r="XG136" i="22"/>
  <c r="WO178" i="22"/>
  <c r="ABE256" i="22"/>
  <c r="WO185" i="22"/>
  <c r="WO294" i="22"/>
  <c r="ABE78" i="22"/>
  <c r="XG127" i="22"/>
  <c r="ABE102" i="22"/>
  <c r="ABF106" i="22"/>
  <c r="ABF83" i="22"/>
  <c r="ABE169" i="22"/>
  <c r="XG143" i="22"/>
  <c r="XG135" i="22"/>
  <c r="ABE23" i="22"/>
  <c r="ABF319" i="22"/>
  <c r="ABE176" i="22"/>
  <c r="ABF101" i="22"/>
  <c r="ABE69" i="22"/>
  <c r="ABE242" i="22"/>
  <c r="WO231" i="22"/>
  <c r="ABE118" i="22"/>
  <c r="ABE75" i="22"/>
  <c r="ABE24" i="22"/>
  <c r="ABF53" i="22"/>
  <c r="WO228" i="22"/>
  <c r="ABE203" i="22"/>
  <c r="ABF123" i="22"/>
  <c r="ABE43" i="22"/>
  <c r="ABF163" i="22"/>
  <c r="ABE64" i="22"/>
  <c r="WO322" i="22"/>
  <c r="WO198" i="22"/>
  <c r="ABE85" i="22"/>
  <c r="ABF32" i="22"/>
  <c r="WO315" i="22"/>
  <c r="ABE47" i="22"/>
  <c r="ABE150" i="22"/>
  <c r="ABF269" i="22"/>
  <c r="WO308" i="22"/>
  <c r="ABE168" i="22"/>
  <c r="ABE162" i="22"/>
  <c r="ABE51" i="22"/>
  <c r="ABE37" i="22"/>
  <c r="ABE253" i="22"/>
  <c r="ABE59" i="22"/>
  <c r="ABE34" i="22"/>
  <c r="ABE160" i="22"/>
  <c r="ABE119" i="22"/>
  <c r="ABE153" i="22"/>
  <c r="ABE126" i="22"/>
  <c r="WO220" i="22"/>
  <c r="ABE48" i="22"/>
  <c r="ABE54" i="22"/>
  <c r="ABE13" i="22"/>
  <c r="ABE71" i="22"/>
  <c r="XG286" i="22"/>
  <c r="ABE31" i="22"/>
  <c r="ABE207" i="22"/>
  <c r="ABE151" i="22"/>
  <c r="ABE255" i="22"/>
  <c r="WO196" i="22"/>
  <c r="ABE205" i="22"/>
  <c r="ABE74" i="22"/>
  <c r="ABE15" i="22"/>
  <c r="WO183" i="22"/>
  <c r="ABF265" i="22"/>
  <c r="ABE10" i="22"/>
  <c r="XG290" i="22"/>
  <c r="ABE249" i="22"/>
  <c r="WO293" i="22"/>
  <c r="XG129" i="22"/>
  <c r="ABE258" i="22"/>
  <c r="WO239" i="22"/>
  <c r="XG284" i="22"/>
  <c r="XG292" i="22"/>
  <c r="ABE27" i="22"/>
  <c r="ABE9" i="22"/>
  <c r="ABE18" i="22"/>
  <c r="XG138" i="22"/>
  <c r="ABE52" i="22"/>
  <c r="ABF177" i="22"/>
  <c r="WO222" i="22"/>
  <c r="WO240" i="22"/>
  <c r="ABF204" i="22"/>
  <c r="ABE115" i="22"/>
  <c r="WO184" i="22"/>
  <c r="ABE77" i="22"/>
  <c r="ABE252" i="22"/>
  <c r="ABE45" i="22"/>
  <c r="ABE12" i="22"/>
  <c r="XG130" i="22"/>
  <c r="WO316" i="22"/>
  <c r="ABE66" i="22"/>
  <c r="WO317" i="22"/>
  <c r="ABF91" i="22"/>
  <c r="WO226" i="22"/>
  <c r="ABE62" i="22"/>
  <c r="WO175" i="22"/>
  <c r="ABF241" i="22"/>
  <c r="WO229" i="22"/>
  <c r="ABE245" i="22"/>
  <c r="WO197" i="22"/>
  <c r="WO189" i="22"/>
  <c r="ABE170" i="22"/>
  <c r="ABE111" i="22"/>
  <c r="WO194" i="22"/>
  <c r="WO313" i="22"/>
  <c r="ABE268" i="22"/>
  <c r="ABE125" i="22"/>
  <c r="ABE56" i="22"/>
  <c r="ABF36" i="22"/>
  <c r="ABE251" i="22"/>
  <c r="WO297" i="22"/>
  <c r="ABE237" i="22"/>
  <c r="WO304" i="22"/>
  <c r="ABE110" i="22"/>
  <c r="WO172" i="22"/>
  <c r="ABE81" i="22"/>
  <c r="WO190" i="22"/>
  <c r="ABE157" i="22"/>
  <c r="ABF79" i="22"/>
  <c r="ABG73" i="22"/>
  <c r="ABE122" i="22"/>
  <c r="WO195" i="22"/>
  <c r="WO311" i="22"/>
  <c r="ABE29" i="22"/>
  <c r="WO305" i="22"/>
  <c r="ABE206" i="22"/>
  <c r="XG139" i="22"/>
  <c r="ABE266" i="22"/>
  <c r="ABE28" i="22"/>
  <c r="WO296" i="22"/>
  <c r="ABE8" i="22"/>
  <c r="ABE92" i="22"/>
  <c r="WO309" i="22"/>
  <c r="WO192" i="22"/>
  <c r="ABE16" i="22"/>
  <c r="ABE63" i="22"/>
  <c r="WP298" i="22"/>
  <c r="ABE14" i="22"/>
  <c r="ABE156" i="22"/>
  <c r="ABE95" i="22"/>
  <c r="ABE187" i="22"/>
  <c r="ABE21" i="22"/>
  <c r="ABE155" i="22"/>
  <c r="ABE41" i="22"/>
  <c r="ABE159" i="22"/>
  <c r="XG217" i="22"/>
  <c r="WO312" i="22"/>
  <c r="WO299" i="22"/>
  <c r="ABF235" i="22"/>
  <c r="WO182" i="22"/>
  <c r="XG216" i="22"/>
  <c r="ABE108" i="22"/>
  <c r="ABE44" i="22"/>
  <c r="ABE49" i="22"/>
  <c r="ABE7" i="22"/>
  <c r="WO314" i="22"/>
  <c r="ABE145" i="22"/>
  <c r="ABE94" i="22"/>
  <c r="ABE58" i="22"/>
  <c r="WO302" i="22"/>
  <c r="ABE171" i="22"/>
  <c r="ABE149" i="22"/>
  <c r="ABF42" i="22"/>
  <c r="ABE148" i="22"/>
  <c r="XG128" i="22"/>
  <c r="WO236" i="22"/>
  <c r="ABE270" i="22"/>
  <c r="ABF124" i="22"/>
  <c r="XG137" i="22"/>
  <c r="ABE264" i="22"/>
  <c r="ABE116" i="22"/>
  <c r="XG142" i="22"/>
  <c r="ABE259" i="22"/>
  <c r="ABE6" i="22"/>
  <c r="ABE76" i="22"/>
  <c r="ABE238" i="22"/>
  <c r="ABG82" i="22"/>
  <c r="XG291" i="22"/>
  <c r="ABE103" i="22"/>
  <c r="ABE250" i="22"/>
  <c r="WO174" i="22"/>
  <c r="ABF121" i="22"/>
  <c r="ABF201" i="22"/>
  <c r="WO310" i="22"/>
  <c r="ABE17" i="22"/>
  <c r="ABE35" i="22"/>
  <c r="ABF67" i="22"/>
  <c r="XG132" i="22"/>
  <c r="ABE65" i="22"/>
  <c r="ABF88" i="22"/>
  <c r="ABE61" i="22"/>
  <c r="WO224" i="22"/>
  <c r="WO307" i="22"/>
  <c r="WO223" i="22"/>
  <c r="ABF38" i="22"/>
  <c r="XG287" i="22"/>
  <c r="ABE114" i="22"/>
  <c r="ABE40" i="22"/>
  <c r="ABE263" i="22"/>
  <c r="ABF208" i="22"/>
  <c r="ABE260" i="22"/>
  <c r="ABE211" i="22"/>
  <c r="WO301" i="22"/>
  <c r="WO225" i="22"/>
  <c r="ABE267" i="22"/>
  <c r="WO230" i="22"/>
  <c r="ABE202" i="22"/>
  <c r="ABE271" i="22"/>
  <c r="ABE248" i="22"/>
  <c r="XG131" i="22"/>
  <c r="XG289" i="22"/>
  <c r="WO300" i="22"/>
  <c r="WO181" i="22"/>
  <c r="ABF247" i="22"/>
  <c r="ABE46" i="22"/>
  <c r="ABE33" i="22"/>
  <c r="ABE107" i="22"/>
  <c r="ABE72" i="22"/>
  <c r="ABE147" i="22"/>
  <c r="WO221" i="22"/>
  <c r="ABE70" i="22"/>
  <c r="ABE164" i="22"/>
  <c r="ABE158" i="22"/>
  <c r="ABE246" i="22"/>
  <c r="WO295" i="22"/>
  <c r="ABE19" i="22"/>
  <c r="WO180" i="22"/>
  <c r="ABF261" i="22"/>
  <c r="WO186" i="22"/>
  <c r="ABF105" i="22"/>
  <c r="WO321" i="22"/>
  <c r="WO234" i="22"/>
  <c r="ABE57" i="22"/>
  <c r="WO200" i="22"/>
  <c r="XG215" i="22"/>
  <c r="ABF146" i="22"/>
  <c r="ABE84" i="22"/>
  <c r="ABF161" i="22"/>
  <c r="ABE213" i="22"/>
  <c r="ABE272" i="22"/>
  <c r="ABE20" i="22"/>
  <c r="ABE11" i="22"/>
  <c r="WO199" i="22"/>
  <c r="WO173" i="22"/>
  <c r="WO232" i="22"/>
  <c r="ABE87" i="22"/>
  <c r="ABE167" i="22"/>
  <c r="XG133" i="22"/>
  <c r="WO306" i="22"/>
  <c r="WO227" i="22"/>
  <c r="ABE55" i="22"/>
  <c r="ABF68" i="22"/>
  <c r="XG283" i="22"/>
  <c r="XG218" i="22"/>
  <c r="ABE98" i="22"/>
  <c r="ABF50" i="22"/>
  <c r="ABE25" i="22"/>
  <c r="ABE39" i="22"/>
  <c r="ABF273" i="22"/>
  <c r="WO233" i="22"/>
  <c r="ABE262" i="22"/>
  <c r="WO219" i="22"/>
  <c r="XG144" i="22"/>
  <c r="XG134" i="22"/>
  <c r="ABE244" i="22"/>
  <c r="XG285" i="22"/>
  <c r="ABF210" i="22"/>
  <c r="ABF120" i="22"/>
  <c r="ABE5" i="22"/>
  <c r="WO191" i="22"/>
  <c r="ABE22" i="22"/>
  <c r="WO179" i="22"/>
  <c r="ABF80" i="22"/>
  <c r="WO303" i="22"/>
  <c r="WO275" i="22" l="1"/>
  <c r="WO277" i="22"/>
  <c r="WO274" i="22"/>
  <c r="WO280" i="22"/>
  <c r="WO278" i="22"/>
  <c r="WO279" i="22"/>
  <c r="WO276" i="22"/>
  <c r="WO243" i="22"/>
  <c r="ABF89" i="22"/>
  <c r="ABF90" i="22"/>
  <c r="ABG97" i="22"/>
  <c r="ABF165" i="22"/>
  <c r="ABF109" i="22"/>
  <c r="ABF113" i="22"/>
  <c r="ABF96" i="22"/>
  <c r="ABF257" i="22"/>
  <c r="WP303" i="22"/>
  <c r="ABG80" i="22"/>
  <c r="ABF98" i="22"/>
  <c r="ABF167" i="22"/>
  <c r="ABF213" i="22"/>
  <c r="ABG146" i="22"/>
  <c r="ABF164" i="22"/>
  <c r="WP225" i="22"/>
  <c r="ABG208" i="22"/>
  <c r="WP310" i="22"/>
  <c r="ABF238" i="22"/>
  <c r="ABF148" i="22"/>
  <c r="WP182" i="22"/>
  <c r="ABF155" i="22"/>
  <c r="ABF63" i="22"/>
  <c r="ABF8" i="22"/>
  <c r="WP311" i="22"/>
  <c r="ABG79" i="22"/>
  <c r="WP297" i="22"/>
  <c r="ABF111" i="22"/>
  <c r="WP175" i="22"/>
  <c r="XH130" i="22"/>
  <c r="ABF77" i="22"/>
  <c r="WP240" i="22"/>
  <c r="XH292" i="22"/>
  <c r="ABF10" i="22"/>
  <c r="ABF255" i="22"/>
  <c r="ABF48" i="22"/>
  <c r="ABG269" i="22"/>
  <c r="WP231" i="22"/>
  <c r="ABF176" i="22"/>
  <c r="ABF102" i="22"/>
  <c r="ABF60" i="22"/>
  <c r="WP179" i="22"/>
  <c r="ABF39" i="22"/>
  <c r="WP227" i="22"/>
  <c r="ABF11" i="22"/>
  <c r="XH215" i="22"/>
  <c r="WP186" i="22"/>
  <c r="ABF70" i="22"/>
  <c r="WP181" i="22"/>
  <c r="ABF202" i="22"/>
  <c r="ABF263" i="22"/>
  <c r="ABG38" i="22"/>
  <c r="XH132" i="22"/>
  <c r="ABG201" i="22"/>
  <c r="ABF76" i="22"/>
  <c r="ABF270" i="22"/>
  <c r="ABF145" i="22"/>
  <c r="ABF21" i="22"/>
  <c r="ABF16" i="22"/>
  <c r="WP296" i="22"/>
  <c r="WP195" i="22"/>
  <c r="ABF110" i="22"/>
  <c r="ABF268" i="22"/>
  <c r="ABF62" i="22"/>
  <c r="ABF12" i="22"/>
  <c r="WP222" i="22"/>
  <c r="XH284" i="22"/>
  <c r="ABF151" i="22"/>
  <c r="ABF71" i="22"/>
  <c r="ABF160" i="22"/>
  <c r="ABF59" i="22"/>
  <c r="ABF162" i="22"/>
  <c r="ABF150" i="22"/>
  <c r="ABF85" i="22"/>
  <c r="ABG163" i="22"/>
  <c r="ABF203" i="22"/>
  <c r="ABF75" i="22"/>
  <c r="ABG319" i="22"/>
  <c r="ABF169" i="22"/>
  <c r="XH127" i="22"/>
  <c r="ABF256" i="22"/>
  <c r="ABF166" i="22"/>
  <c r="ABF152" i="22"/>
  <c r="ABF99" i="22"/>
  <c r="XH288" i="22"/>
  <c r="ABF212" i="22"/>
  <c r="XH140" i="22"/>
  <c r="XH218" i="22"/>
  <c r="ABF87" i="22"/>
  <c r="WP321" i="22"/>
  <c r="WP295" i="22"/>
  <c r="ABF107" i="22"/>
  <c r="XH131" i="22"/>
  <c r="WP301" i="22"/>
  <c r="WP224" i="22"/>
  <c r="ABF103" i="22"/>
  <c r="ABF116" i="22"/>
  <c r="ABG42" i="22"/>
  <c r="WP302" i="22"/>
  <c r="ABF44" i="22"/>
  <c r="XH217" i="22"/>
  <c r="ABF156" i="22"/>
  <c r="ABF206" i="22"/>
  <c r="ABF157" i="22"/>
  <c r="ABF251" i="22"/>
  <c r="ABF245" i="22"/>
  <c r="WP317" i="22"/>
  <c r="ABG204" i="22"/>
  <c r="ABF18" i="22"/>
  <c r="WP293" i="22"/>
  <c r="ABF74" i="22"/>
  <c r="WP220" i="22"/>
  <c r="WP219" i="22"/>
  <c r="ABF244" i="22"/>
  <c r="ABF25" i="22"/>
  <c r="WP306" i="22"/>
  <c r="ABF20" i="22"/>
  <c r="WP200" i="22"/>
  <c r="ABF246" i="22"/>
  <c r="ABF33" i="22"/>
  <c r="WP230" i="22"/>
  <c r="ABF40" i="22"/>
  <c r="ABF61" i="22"/>
  <c r="ABF35" i="22"/>
  <c r="ABG121" i="22"/>
  <c r="ABF6" i="22"/>
  <c r="WP236" i="22"/>
  <c r="ABF58" i="22"/>
  <c r="ABF108" i="22"/>
  <c r="ABG235" i="22"/>
  <c r="ABF14" i="22"/>
  <c r="ABF92" i="22"/>
  <c r="WP305" i="22"/>
  <c r="WP190" i="22"/>
  <c r="WP313" i="22"/>
  <c r="WP229" i="22"/>
  <c r="ABF66" i="22"/>
  <c r="ABF9" i="22"/>
  <c r="ABF249" i="22"/>
  <c r="ABG265" i="22"/>
  <c r="ABF205" i="22"/>
  <c r="ABF13" i="22"/>
  <c r="ABF126" i="22"/>
  <c r="ABF253" i="22"/>
  <c r="ABF168" i="22"/>
  <c r="ABF47" i="22"/>
  <c r="WP198" i="22"/>
  <c r="ABF43" i="22"/>
  <c r="WP228" i="22"/>
  <c r="ABF242" i="22"/>
  <c r="ABF23" i="22"/>
  <c r="ABG83" i="22"/>
  <c r="ABF78" i="22"/>
  <c r="WP178" i="22"/>
  <c r="ABF188" i="22"/>
  <c r="XH281" i="22"/>
  <c r="ABF209" i="22"/>
  <c r="ABF254" i="22"/>
  <c r="ABF154" i="22"/>
  <c r="XH285" i="22"/>
  <c r="ABF22" i="22"/>
  <c r="ABG120" i="22"/>
  <c r="ABF262" i="22"/>
  <c r="XH283" i="22"/>
  <c r="WP232" i="22"/>
  <c r="ABG161" i="22"/>
  <c r="ABG261" i="22"/>
  <c r="WP221" i="22"/>
  <c r="WP300" i="22"/>
  <c r="ABF211" i="22"/>
  <c r="WP223" i="22"/>
  <c r="XH291" i="22"/>
  <c r="ABF264" i="22"/>
  <c r="ABF149" i="22"/>
  <c r="WP314" i="22"/>
  <c r="ABF159" i="22"/>
  <c r="ABF28" i="22"/>
  <c r="ABF122" i="22"/>
  <c r="WP304" i="22"/>
  <c r="ABG36" i="22"/>
  <c r="ABF170" i="22"/>
  <c r="WP226" i="22"/>
  <c r="ABF45" i="22"/>
  <c r="ABG177" i="22"/>
  <c r="WP239" i="22"/>
  <c r="ABF207" i="22"/>
  <c r="WP191" i="22"/>
  <c r="ABG210" i="22"/>
  <c r="WP233" i="22"/>
  <c r="ABG50" i="22"/>
  <c r="ABG68" i="22"/>
  <c r="WP173" i="22"/>
  <c r="ABF84" i="22"/>
  <c r="WP180" i="22"/>
  <c r="ABF147" i="22"/>
  <c r="XH289" i="22"/>
  <c r="ABF267" i="22"/>
  <c r="ABF114" i="22"/>
  <c r="ABF17" i="22"/>
  <c r="ABH82" i="22"/>
  <c r="XH137" i="22"/>
  <c r="ABF7" i="22"/>
  <c r="WP299" i="22"/>
  <c r="ABF187" i="22"/>
  <c r="WQ298" i="22"/>
  <c r="ABF29" i="22"/>
  <c r="ABF81" i="22"/>
  <c r="ABF56" i="22"/>
  <c r="WP189" i="22"/>
  <c r="ABG241" i="22"/>
  <c r="ABG91" i="22"/>
  <c r="ABF252" i="22"/>
  <c r="ABF27" i="22"/>
  <c r="XH290" i="22"/>
  <c r="WP196" i="22"/>
  <c r="ABF54" i="22"/>
  <c r="ABF34" i="22"/>
  <c r="WP308" i="22"/>
  <c r="WP322" i="22"/>
  <c r="ABG123" i="22"/>
  <c r="ABG53" i="22"/>
  <c r="ABF69" i="22"/>
  <c r="XH135" i="22"/>
  <c r="WP294" i="22"/>
  <c r="XH136" i="22"/>
  <c r="ABG100" i="22"/>
  <c r="ABF26" i="22"/>
  <c r="ABF117" i="22"/>
  <c r="ABF86" i="22"/>
  <c r="ABF112" i="22"/>
  <c r="XH282" i="22"/>
  <c r="XH134" i="22"/>
  <c r="XH133" i="22"/>
  <c r="ABF272" i="22"/>
  <c r="ABF57" i="22"/>
  <c r="ABG105" i="22"/>
  <c r="ABF158" i="22"/>
  <c r="ABF46" i="22"/>
  <c r="ABF248" i="22"/>
  <c r="ABF260" i="22"/>
  <c r="WP307" i="22"/>
  <c r="ABG88" i="22"/>
  <c r="WP174" i="22"/>
  <c r="ABF259" i="22"/>
  <c r="XH128" i="22"/>
  <c r="ABF94" i="22"/>
  <c r="XH216" i="22"/>
  <c r="ABF41" i="22"/>
  <c r="WP192" i="22"/>
  <c r="ABF266" i="22"/>
  <c r="ABH73" i="22"/>
  <c r="ABF237" i="22"/>
  <c r="WP194" i="22"/>
  <c r="WP316" i="22"/>
  <c r="WP184" i="22"/>
  <c r="ABF52" i="22"/>
  <c r="ABF258" i="22"/>
  <c r="WP183" i="22"/>
  <c r="ABF31" i="22"/>
  <c r="ABF153" i="22"/>
  <c r="ABF37" i="22"/>
  <c r="WP315" i="22"/>
  <c r="ABF118" i="22"/>
  <c r="ABG106" i="22"/>
  <c r="ABF5" i="22"/>
  <c r="XH144" i="22"/>
  <c r="ABG273" i="22"/>
  <c r="ABF55" i="22"/>
  <c r="WP199" i="22"/>
  <c r="WP234" i="22"/>
  <c r="ABF19" i="22"/>
  <c r="ABF72" i="22"/>
  <c r="ABG247" i="22"/>
  <c r="ABF271" i="22"/>
  <c r="XH287" i="22"/>
  <c r="ABF65" i="22"/>
  <c r="ABG67" i="22"/>
  <c r="ABF250" i="22"/>
  <c r="XH142" i="22"/>
  <c r="ABG124" i="22"/>
  <c r="ABF171" i="22"/>
  <c r="ABF49" i="22"/>
  <c r="WP312" i="22"/>
  <c r="ABF95" i="22"/>
  <c r="WP309" i="22"/>
  <c r="XH139" i="22"/>
  <c r="WP172" i="22"/>
  <c r="ABF125" i="22"/>
  <c r="WP197" i="22"/>
  <c r="ABF115" i="22"/>
  <c r="XH138" i="22"/>
  <c r="XH129" i="22"/>
  <c r="ABF15" i="22"/>
  <c r="XH286" i="22"/>
  <c r="ABF119" i="22"/>
  <c r="ABF51" i="22"/>
  <c r="ABG32" i="22"/>
  <c r="ABF64" i="22"/>
  <c r="ABF24" i="22"/>
  <c r="ABG101" i="22"/>
  <c r="XH143" i="22"/>
  <c r="WP185" i="22"/>
  <c r="WP320" i="22"/>
  <c r="ABF214" i="22"/>
  <c r="ABG104" i="22"/>
  <c r="ABF30" i="22"/>
  <c r="ABF93" i="22"/>
  <c r="WP193" i="22"/>
  <c r="XH141" i="22"/>
  <c r="WP280" i="22" l="1"/>
  <c r="WP276" i="22"/>
  <c r="WP274" i="22"/>
  <c r="WP279" i="22"/>
  <c r="WP277" i="22"/>
  <c r="WP275" i="22"/>
  <c r="WP278" i="22"/>
  <c r="WP243" i="22"/>
  <c r="ABG89" i="22"/>
  <c r="ABH97" i="22"/>
  <c r="ABG90" i="22"/>
  <c r="ABG165" i="22"/>
  <c r="ABG109" i="22"/>
  <c r="ABG257" i="22"/>
  <c r="ABG96" i="22"/>
  <c r="ABG113" i="22"/>
  <c r="ABH88" i="22"/>
  <c r="ABG64" i="22"/>
  <c r="WQ312" i="22"/>
  <c r="XI141" i="22"/>
  <c r="ABH32" i="22"/>
  <c r="ABG49" i="22"/>
  <c r="ABG250" i="22"/>
  <c r="WQ234" i="22"/>
  <c r="ABG118" i="22"/>
  <c r="ABG31" i="22"/>
  <c r="ABI73" i="22"/>
  <c r="XI216" i="22"/>
  <c r="WQ174" i="22"/>
  <c r="ABG260" i="22"/>
  <c r="ABH67" i="22"/>
  <c r="WQ199" i="22"/>
  <c r="WQ315" i="22"/>
  <c r="WQ316" i="22"/>
  <c r="ABG94" i="22"/>
  <c r="ABG248" i="22"/>
  <c r="XI282" i="22"/>
  <c r="XI136" i="22"/>
  <c r="ABH241" i="22"/>
  <c r="WQ299" i="22"/>
  <c r="ABI82" i="22"/>
  <c r="XI289" i="22"/>
  <c r="WQ173" i="22"/>
  <c r="ABH177" i="22"/>
  <c r="ABG170" i="22"/>
  <c r="ABG28" i="22"/>
  <c r="WQ314" i="22"/>
  <c r="WQ300" i="22"/>
  <c r="ABH120" i="22"/>
  <c r="ABG154" i="22"/>
  <c r="ABG78" i="22"/>
  <c r="ABG242" i="22"/>
  <c r="WQ198" i="22"/>
  <c r="ABH265" i="22"/>
  <c r="ABG66" i="22"/>
  <c r="WQ305" i="22"/>
  <c r="ABG108" i="22"/>
  <c r="ABH121" i="22"/>
  <c r="WQ230" i="22"/>
  <c r="ABG20" i="22"/>
  <c r="WQ219" i="22"/>
  <c r="ABG18" i="22"/>
  <c r="ABG245" i="22"/>
  <c r="WQ302" i="22"/>
  <c r="ABG107" i="22"/>
  <c r="ABG87" i="22"/>
  <c r="ABG212" i="22"/>
  <c r="ABG152" i="22"/>
  <c r="XI127" i="22"/>
  <c r="ABG85" i="22"/>
  <c r="ABG160" i="22"/>
  <c r="XI284" i="22"/>
  <c r="WQ296" i="22"/>
  <c r="ABG145" i="22"/>
  <c r="XI132" i="22"/>
  <c r="WQ181" i="22"/>
  <c r="ABG11" i="22"/>
  <c r="ABG60" i="22"/>
  <c r="ABG255" i="22"/>
  <c r="ABG77" i="22"/>
  <c r="WQ297" i="22"/>
  <c r="ABG63" i="22"/>
  <c r="ABG148" i="22"/>
  <c r="ABH208" i="22"/>
  <c r="ABG98" i="22"/>
  <c r="ABH247" i="22"/>
  <c r="ABG5" i="22"/>
  <c r="WQ183" i="22"/>
  <c r="ABG266" i="22"/>
  <c r="ABG57" i="22"/>
  <c r="ABH53" i="22"/>
  <c r="ABG34" i="22"/>
  <c r="ABG27" i="22"/>
  <c r="ABG29" i="22"/>
  <c r="ABH210" i="22"/>
  <c r="ABH161" i="22"/>
  <c r="ABH101" i="22"/>
  <c r="WQ197" i="22"/>
  <c r="WQ320" i="22"/>
  <c r="ABG95" i="22"/>
  <c r="ABG55" i="22"/>
  <c r="WQ192" i="22"/>
  <c r="ABG46" i="22"/>
  <c r="ABG272" i="22"/>
  <c r="ABG112" i="22"/>
  <c r="ABG26" i="22"/>
  <c r="WQ294" i="22"/>
  <c r="ABG54" i="22"/>
  <c r="ABH68" i="22"/>
  <c r="WQ191" i="22"/>
  <c r="ABG149" i="22"/>
  <c r="WQ223" i="22"/>
  <c r="WQ221" i="22"/>
  <c r="WQ232" i="22"/>
  <c r="ABG254" i="22"/>
  <c r="ABH83" i="22"/>
  <c r="ABG47" i="22"/>
  <c r="ABG126" i="22"/>
  <c r="ABG249" i="22"/>
  <c r="WQ229" i="22"/>
  <c r="ABG92" i="22"/>
  <c r="ABG58" i="22"/>
  <c r="ABG35" i="22"/>
  <c r="ABG33" i="22"/>
  <c r="WQ306" i="22"/>
  <c r="WQ220" i="22"/>
  <c r="ABH204" i="22"/>
  <c r="ABG251" i="22"/>
  <c r="ABG156" i="22"/>
  <c r="ABH42" i="22"/>
  <c r="WQ224" i="22"/>
  <c r="WQ295" i="22"/>
  <c r="XI218" i="22"/>
  <c r="XI288" i="22"/>
  <c r="ABG166" i="22"/>
  <c r="ABG169" i="22"/>
  <c r="ABG75" i="22"/>
  <c r="ABG150" i="22"/>
  <c r="ABG71" i="22"/>
  <c r="WQ222" i="22"/>
  <c r="ABG268" i="22"/>
  <c r="ABG16" i="22"/>
  <c r="ABG270" i="22"/>
  <c r="ABH38" i="22"/>
  <c r="ABG70" i="22"/>
  <c r="WQ227" i="22"/>
  <c r="ABG102" i="22"/>
  <c r="ABH269" i="22"/>
  <c r="ABG10" i="22"/>
  <c r="XI130" i="22"/>
  <c r="ABH79" i="22"/>
  <c r="ABG155" i="22"/>
  <c r="ABG238" i="22"/>
  <c r="WQ225" i="22"/>
  <c r="ABH146" i="22"/>
  <c r="ABH106" i="22"/>
  <c r="XI128" i="22"/>
  <c r="ABH123" i="22"/>
  <c r="WQ189" i="22"/>
  <c r="ABG7" i="22"/>
  <c r="ABG17" i="22"/>
  <c r="ABG147" i="22"/>
  <c r="ABH36" i="22"/>
  <c r="ABG22" i="22"/>
  <c r="ABG214" i="22"/>
  <c r="XI129" i="22"/>
  <c r="ABG171" i="22"/>
  <c r="ABG24" i="22"/>
  <c r="ABG125" i="22"/>
  <c r="ABG72" i="22"/>
  <c r="ABG37" i="22"/>
  <c r="WQ185" i="22"/>
  <c r="WQ172" i="22"/>
  <c r="XI287" i="22"/>
  <c r="ABG19" i="22"/>
  <c r="ABH273" i="22"/>
  <c r="ABG153" i="22"/>
  <c r="ABG52" i="22"/>
  <c r="ABG237" i="22"/>
  <c r="ABG41" i="22"/>
  <c r="ABG259" i="22"/>
  <c r="WQ307" i="22"/>
  <c r="ABG158" i="22"/>
  <c r="XI133" i="22"/>
  <c r="ABG86" i="22"/>
  <c r="ABH100" i="22"/>
  <c r="XI135" i="22"/>
  <c r="WQ322" i="22"/>
  <c r="WQ196" i="22"/>
  <c r="ABG252" i="22"/>
  <c r="ABG56" i="22"/>
  <c r="WR298" i="22"/>
  <c r="ABG114" i="22"/>
  <c r="WQ180" i="22"/>
  <c r="ABH50" i="22"/>
  <c r="ABG207" i="22"/>
  <c r="ABG45" i="22"/>
  <c r="WQ304" i="22"/>
  <c r="ABG264" i="22"/>
  <c r="ABG211" i="22"/>
  <c r="ABH261" i="22"/>
  <c r="XI283" i="22"/>
  <c r="XI285" i="22"/>
  <c r="ABG209" i="22"/>
  <c r="ABG188" i="22"/>
  <c r="ABG23" i="22"/>
  <c r="WQ228" i="22"/>
  <c r="ABG168" i="22"/>
  <c r="ABG13" i="22"/>
  <c r="ABG9" i="22"/>
  <c r="WQ313" i="22"/>
  <c r="ABG14" i="22"/>
  <c r="WQ236" i="22"/>
  <c r="ABG61" i="22"/>
  <c r="ABG246" i="22"/>
  <c r="ABG25" i="22"/>
  <c r="ABG74" i="22"/>
  <c r="ABG157" i="22"/>
  <c r="XI217" i="22"/>
  <c r="ABG116" i="22"/>
  <c r="WQ301" i="22"/>
  <c r="WQ321" i="22"/>
  <c r="ABH319" i="22"/>
  <c r="ABG203" i="22"/>
  <c r="ABG162" i="22"/>
  <c r="ABG151" i="22"/>
  <c r="ABG12" i="22"/>
  <c r="ABG110" i="22"/>
  <c r="ABG21" i="22"/>
  <c r="ABG76" i="22"/>
  <c r="ABG263" i="22"/>
  <c r="WQ186" i="22"/>
  <c r="ABG39" i="22"/>
  <c r="ABG176" i="22"/>
  <c r="XI292" i="22"/>
  <c r="WQ175" i="22"/>
  <c r="WQ311" i="22"/>
  <c r="WQ182" i="22"/>
  <c r="WQ310" i="22"/>
  <c r="ABG213" i="22"/>
  <c r="ABH80" i="22"/>
  <c r="ABH124" i="22"/>
  <c r="ABG258" i="22"/>
  <c r="ABG30" i="22"/>
  <c r="ABG115" i="22"/>
  <c r="WQ193" i="22"/>
  <c r="ABG51" i="22"/>
  <c r="WQ309" i="22"/>
  <c r="ABG93" i="22"/>
  <c r="ABG119" i="22"/>
  <c r="XI138" i="22"/>
  <c r="ABG65" i="22"/>
  <c r="WQ194" i="22"/>
  <c r="XI286" i="22"/>
  <c r="XI142" i="22"/>
  <c r="ABH104" i="22"/>
  <c r="XI143" i="22"/>
  <c r="ABG15" i="22"/>
  <c r="XI139" i="22"/>
  <c r="ABG271" i="22"/>
  <c r="XI144" i="22"/>
  <c r="WQ184" i="22"/>
  <c r="ABH105" i="22"/>
  <c r="XI134" i="22"/>
  <c r="ABG117" i="22"/>
  <c r="ABG69" i="22"/>
  <c r="WQ308" i="22"/>
  <c r="XI290" i="22"/>
  <c r="ABH91" i="22"/>
  <c r="ABG81" i="22"/>
  <c r="ABG187" i="22"/>
  <c r="XI137" i="22"/>
  <c r="ABG267" i="22"/>
  <c r="ABG84" i="22"/>
  <c r="WQ233" i="22"/>
  <c r="WQ239" i="22"/>
  <c r="WQ226" i="22"/>
  <c r="ABG122" i="22"/>
  <c r="ABG159" i="22"/>
  <c r="XI291" i="22"/>
  <c r="ABG262" i="22"/>
  <c r="XI281" i="22"/>
  <c r="WQ178" i="22"/>
  <c r="ABG43" i="22"/>
  <c r="ABG253" i="22"/>
  <c r="ABG205" i="22"/>
  <c r="WQ190" i="22"/>
  <c r="ABH235" i="22"/>
  <c r="ABG6" i="22"/>
  <c r="ABG40" i="22"/>
  <c r="WQ200" i="22"/>
  <c r="ABG244" i="22"/>
  <c r="WQ293" i="22"/>
  <c r="WQ317" i="22"/>
  <c r="ABG206" i="22"/>
  <c r="ABG44" i="22"/>
  <c r="ABG103" i="22"/>
  <c r="XI131" i="22"/>
  <c r="XI140" i="22"/>
  <c r="ABG99" i="22"/>
  <c r="ABG256" i="22"/>
  <c r="ABH163" i="22"/>
  <c r="ABG59" i="22"/>
  <c r="ABG62" i="22"/>
  <c r="WQ195" i="22"/>
  <c r="ABH201" i="22"/>
  <c r="ABG202" i="22"/>
  <c r="XI215" i="22"/>
  <c r="WQ179" i="22"/>
  <c r="WQ231" i="22"/>
  <c r="ABG48" i="22"/>
  <c r="WQ240" i="22"/>
  <c r="ABG111" i="22"/>
  <c r="ABG8" i="22"/>
  <c r="ABG164" i="22"/>
  <c r="ABG167" i="22"/>
  <c r="WQ303" i="22"/>
  <c r="WQ279" i="22" l="1"/>
  <c r="WQ278" i="22"/>
  <c r="WQ274" i="22"/>
  <c r="WQ276" i="22"/>
  <c r="WQ275" i="22"/>
  <c r="WQ277" i="22"/>
  <c r="WQ280" i="22"/>
  <c r="WQ243" i="22"/>
  <c r="ABH89" i="22"/>
  <c r="ABH90" i="22"/>
  <c r="ABI97" i="22"/>
  <c r="ABH165" i="22"/>
  <c r="ABH109" i="22"/>
  <c r="ABH113" i="22"/>
  <c r="ABH96" i="22"/>
  <c r="ABH257" i="22"/>
  <c r="ABH62" i="22"/>
  <c r="ABH167" i="22"/>
  <c r="WR231" i="22"/>
  <c r="ABI201" i="22"/>
  <c r="ABH256" i="22"/>
  <c r="WR317" i="22"/>
  <c r="ABH159" i="22"/>
  <c r="WR308" i="22"/>
  <c r="ABH271" i="22"/>
  <c r="WR194" i="22"/>
  <c r="ABH115" i="22"/>
  <c r="ABI80" i="22"/>
  <c r="ABH12" i="22"/>
  <c r="ABI319" i="22"/>
  <c r="ABH157" i="22"/>
  <c r="WR313" i="22"/>
  <c r="XJ285" i="22"/>
  <c r="ABH207" i="22"/>
  <c r="WR196" i="22"/>
  <c r="ABH259" i="22"/>
  <c r="XJ287" i="22"/>
  <c r="XJ129" i="22"/>
  <c r="ABH155" i="22"/>
  <c r="ABI269" i="22"/>
  <c r="ABI38" i="22"/>
  <c r="ABH169" i="22"/>
  <c r="ABH251" i="22"/>
  <c r="WR229" i="22"/>
  <c r="ABH112" i="22"/>
  <c r="ABH27" i="22"/>
  <c r="ABH148" i="22"/>
  <c r="WR181" i="22"/>
  <c r="ABH20" i="22"/>
  <c r="ABH164" i="22"/>
  <c r="ABH99" i="22"/>
  <c r="WR293" i="22"/>
  <c r="ABH205" i="22"/>
  <c r="ABH84" i="22"/>
  <c r="ABH69" i="22"/>
  <c r="ABI105" i="22"/>
  <c r="XJ142" i="22"/>
  <c r="WR309" i="22"/>
  <c r="ABH213" i="22"/>
  <c r="ABH176" i="22"/>
  <c r="ABH151" i="22"/>
  <c r="WR301" i="22"/>
  <c r="ABH61" i="22"/>
  <c r="ABH23" i="22"/>
  <c r="WR322" i="22"/>
  <c r="ABH41" i="22"/>
  <c r="WR172" i="22"/>
  <c r="ABH214" i="22"/>
  <c r="ABI123" i="22"/>
  <c r="ABH270" i="22"/>
  <c r="ABH166" i="22"/>
  <c r="ABH35" i="22"/>
  <c r="WR221" i="22"/>
  <c r="ABH54" i="22"/>
  <c r="ABH95" i="22"/>
  <c r="ABI161" i="22"/>
  <c r="ABH266" i="22"/>
  <c r="ABH63" i="22"/>
  <c r="XJ132" i="22"/>
  <c r="XJ127" i="22"/>
  <c r="ABH107" i="22"/>
  <c r="ABH245" i="22"/>
  <c r="ABH66" i="22"/>
  <c r="ABH242" i="22"/>
  <c r="ABI120" i="22"/>
  <c r="ABH28" i="22"/>
  <c r="XJ289" i="22"/>
  <c r="XJ136" i="22"/>
  <c r="ABH94" i="22"/>
  <c r="ABI67" i="22"/>
  <c r="ABJ73" i="22"/>
  <c r="ABH250" i="22"/>
  <c r="XJ141" i="22"/>
  <c r="ABH202" i="22"/>
  <c r="WR179" i="22"/>
  <c r="ABH59" i="22"/>
  <c r="ABH103" i="22"/>
  <c r="ABH6" i="22"/>
  <c r="WR178" i="22"/>
  <c r="ABH122" i="22"/>
  <c r="ABH81" i="22"/>
  <c r="XJ139" i="22"/>
  <c r="ABH65" i="22"/>
  <c r="ABH30" i="22"/>
  <c r="WR311" i="22"/>
  <c r="ABH76" i="22"/>
  <c r="ABH9" i="22"/>
  <c r="XJ283" i="22"/>
  <c r="ABI50" i="22"/>
  <c r="WS298" i="22"/>
  <c r="XJ133" i="22"/>
  <c r="ABH125" i="22"/>
  <c r="ABH17" i="22"/>
  <c r="ABI146" i="22"/>
  <c r="ABI79" i="22"/>
  <c r="ABH102" i="22"/>
  <c r="ABH71" i="22"/>
  <c r="WR224" i="22"/>
  <c r="ABI204" i="22"/>
  <c r="ABH249" i="22"/>
  <c r="ABI83" i="22"/>
  <c r="ABH272" i="22"/>
  <c r="ABH34" i="22"/>
  <c r="ABH98" i="22"/>
  <c r="XJ284" i="22"/>
  <c r="WR230" i="22"/>
  <c r="ABH111" i="22"/>
  <c r="WR240" i="22"/>
  <c r="WR195" i="22"/>
  <c r="ABI163" i="22"/>
  <c r="ABH44" i="22"/>
  <c r="ABI235" i="22"/>
  <c r="XJ281" i="22"/>
  <c r="WR226" i="22"/>
  <c r="ABI91" i="22"/>
  <c r="WR184" i="22"/>
  <c r="XJ286" i="22"/>
  <c r="ABH51" i="22"/>
  <c r="ABH39" i="22"/>
  <c r="ABH162" i="22"/>
  <c r="ABH116" i="22"/>
  <c r="WR236" i="22"/>
  <c r="ABH188" i="22"/>
  <c r="ABI261" i="22"/>
  <c r="WR180" i="22"/>
  <c r="XJ135" i="22"/>
  <c r="ABH237" i="22"/>
  <c r="ABI273" i="22"/>
  <c r="ABH24" i="22"/>
  <c r="ABH7" i="22"/>
  <c r="WR225" i="22"/>
  <c r="WR227" i="22"/>
  <c r="ABH150" i="22"/>
  <c r="WR220" i="22"/>
  <c r="ABH126" i="22"/>
  <c r="WR191" i="22"/>
  <c r="ABH46" i="22"/>
  <c r="WR183" i="22"/>
  <c r="WR297" i="22"/>
  <c r="ABH145" i="22"/>
  <c r="ABH152" i="22"/>
  <c r="ABH18" i="22"/>
  <c r="ABI121" i="22"/>
  <c r="ABH78" i="22"/>
  <c r="WR300" i="22"/>
  <c r="ABH170" i="22"/>
  <c r="ABJ82" i="22"/>
  <c r="WR316" i="22"/>
  <c r="ABH260" i="22"/>
  <c r="ABH31" i="22"/>
  <c r="ABH49" i="22"/>
  <c r="WR312" i="22"/>
  <c r="WR303" i="22"/>
  <c r="XJ215" i="22"/>
  <c r="XJ140" i="22"/>
  <c r="ABH244" i="22"/>
  <c r="ABH253" i="22"/>
  <c r="ABH267" i="22"/>
  <c r="ABH15" i="22"/>
  <c r="XJ138" i="22"/>
  <c r="ABH258" i="22"/>
  <c r="WR175" i="22"/>
  <c r="ABH21" i="22"/>
  <c r="ABH74" i="22"/>
  <c r="ABH13" i="22"/>
  <c r="WR304" i="22"/>
  <c r="ABH56" i="22"/>
  <c r="ABH158" i="22"/>
  <c r="WR185" i="22"/>
  <c r="ABH22" i="22"/>
  <c r="XJ128" i="22"/>
  <c r="XJ130" i="22"/>
  <c r="ABH16" i="22"/>
  <c r="XJ288" i="22"/>
  <c r="ABI42" i="22"/>
  <c r="ABH58" i="22"/>
  <c r="WR223" i="22"/>
  <c r="WR294" i="22"/>
  <c r="WR320" i="22"/>
  <c r="ABI210" i="22"/>
  <c r="ABI53" i="22"/>
  <c r="ABH60" i="22"/>
  <c r="ABH160" i="22"/>
  <c r="ABI265" i="22"/>
  <c r="WR200" i="22"/>
  <c r="ABH43" i="22"/>
  <c r="XJ291" i="22"/>
  <c r="XJ137" i="22"/>
  <c r="ABH117" i="22"/>
  <c r="XJ143" i="22"/>
  <c r="ABH119" i="22"/>
  <c r="WR310" i="22"/>
  <c r="WR186" i="22"/>
  <c r="ABH203" i="22"/>
  <c r="XJ217" i="22"/>
  <c r="ABH14" i="22"/>
  <c r="ABH209" i="22"/>
  <c r="ABH45" i="22"/>
  <c r="ABH252" i="22"/>
  <c r="ABI100" i="22"/>
  <c r="ABH52" i="22"/>
  <c r="ABH37" i="22"/>
  <c r="WR189" i="22"/>
  <c r="ABI106" i="22"/>
  <c r="ABH10" i="22"/>
  <c r="ABH268" i="22"/>
  <c r="XJ218" i="22"/>
  <c r="WR306" i="22"/>
  <c r="ABH47" i="22"/>
  <c r="ABH149" i="22"/>
  <c r="ABI68" i="22"/>
  <c r="WR192" i="22"/>
  <c r="ABH29" i="22"/>
  <c r="ABH5" i="22"/>
  <c r="ABI208" i="22"/>
  <c r="ABH11" i="22"/>
  <c r="ABH85" i="22"/>
  <c r="WR302" i="22"/>
  <c r="WR219" i="22"/>
  <c r="ABI177" i="22"/>
  <c r="WR299" i="22"/>
  <c r="XJ282" i="22"/>
  <c r="WR315" i="22"/>
  <c r="WR174" i="22"/>
  <c r="ABH118" i="22"/>
  <c r="ABH64" i="22"/>
  <c r="ABH48" i="22"/>
  <c r="ABH206" i="22"/>
  <c r="WR190" i="22"/>
  <c r="WR239" i="22"/>
  <c r="XJ290" i="22"/>
  <c r="XJ144" i="22"/>
  <c r="WR193" i="22"/>
  <c r="ABI124" i="22"/>
  <c r="XJ292" i="22"/>
  <c r="ABH110" i="22"/>
  <c r="ABH25" i="22"/>
  <c r="ABH168" i="22"/>
  <c r="ABH211" i="22"/>
  <c r="ABH114" i="22"/>
  <c r="WR307" i="22"/>
  <c r="ABH19" i="22"/>
  <c r="ABH171" i="22"/>
  <c r="ABI36" i="22"/>
  <c r="ABH238" i="22"/>
  <c r="ABH70" i="22"/>
  <c r="ABH75" i="22"/>
  <c r="ABH156" i="22"/>
  <c r="ABH92" i="22"/>
  <c r="ABH254" i="22"/>
  <c r="ABH26" i="22"/>
  <c r="WR197" i="22"/>
  <c r="ABH57" i="22"/>
  <c r="ABH77" i="22"/>
  <c r="WR296" i="22"/>
  <c r="ABH212" i="22"/>
  <c r="ABH108" i="22"/>
  <c r="ABH8" i="22"/>
  <c r="XJ131" i="22"/>
  <c r="ABH40" i="22"/>
  <c r="ABH262" i="22"/>
  <c r="WR233" i="22"/>
  <c r="ABH187" i="22"/>
  <c r="XJ134" i="22"/>
  <c r="ABI104" i="22"/>
  <c r="ABH93" i="22"/>
  <c r="WR182" i="22"/>
  <c r="ABH263" i="22"/>
  <c r="WR321" i="22"/>
  <c r="ABH246" i="22"/>
  <c r="WR228" i="22"/>
  <c r="ABH264" i="22"/>
  <c r="ABH86" i="22"/>
  <c r="ABH153" i="22"/>
  <c r="ABH72" i="22"/>
  <c r="ABH147" i="22"/>
  <c r="WR222" i="22"/>
  <c r="WR295" i="22"/>
  <c r="ABH33" i="22"/>
  <c r="WR232" i="22"/>
  <c r="ABH55" i="22"/>
  <c r="ABI101" i="22"/>
  <c r="ABI247" i="22"/>
  <c r="ABH255" i="22"/>
  <c r="ABH87" i="22"/>
  <c r="WR305" i="22"/>
  <c r="WR198" i="22"/>
  <c r="ABH154" i="22"/>
  <c r="WR314" i="22"/>
  <c r="WR173" i="22"/>
  <c r="ABI241" i="22"/>
  <c r="ABH248" i="22"/>
  <c r="WR199" i="22"/>
  <c r="XJ216" i="22"/>
  <c r="WR234" i="22"/>
  <c r="ABI32" i="22"/>
  <c r="ABI88" i="22"/>
  <c r="WR276" i="22" l="1"/>
  <c r="WR280" i="22"/>
  <c r="WR274" i="22"/>
  <c r="WR277" i="22"/>
  <c r="WR278" i="22"/>
  <c r="WR275" i="22"/>
  <c r="WR279" i="22"/>
  <c r="WR243" i="22"/>
  <c r="ABI89" i="22"/>
  <c r="ABJ97" i="22"/>
  <c r="ABI90" i="22"/>
  <c r="ABI165" i="22"/>
  <c r="ABI109" i="22"/>
  <c r="ABI257" i="22"/>
  <c r="ABI96" i="22"/>
  <c r="ABI113" i="22"/>
  <c r="ABI154" i="22"/>
  <c r="ABI93" i="22"/>
  <c r="WS233" i="22"/>
  <c r="ABI212" i="22"/>
  <c r="WS197" i="22"/>
  <c r="ABI156" i="22"/>
  <c r="ABJ177" i="22"/>
  <c r="WS219" i="22"/>
  <c r="ABJ68" i="22"/>
  <c r="WS189" i="22"/>
  <c r="ABJ42" i="22"/>
  <c r="XK128" i="22"/>
  <c r="XK138" i="22"/>
  <c r="ABJ32" i="22"/>
  <c r="ABI246" i="22"/>
  <c r="WS234" i="22"/>
  <c r="WS198" i="22"/>
  <c r="WS296" i="22"/>
  <c r="ABJ265" i="22"/>
  <c r="XK288" i="22"/>
  <c r="ABI253" i="22"/>
  <c r="ABJ121" i="22"/>
  <c r="WS297" i="22"/>
  <c r="ABJ273" i="22"/>
  <c r="ABJ261" i="22"/>
  <c r="ABI162" i="22"/>
  <c r="XK286" i="22"/>
  <c r="XK281" i="22"/>
  <c r="WS195" i="22"/>
  <c r="XK284" i="22"/>
  <c r="ABI272" i="22"/>
  <c r="ABJ204" i="22"/>
  <c r="ABJ79" i="22"/>
  <c r="ABI65" i="22"/>
  <c r="WS178" i="22"/>
  <c r="WS179" i="22"/>
  <c r="ABK73" i="22"/>
  <c r="XK289" i="22"/>
  <c r="ABI66" i="22"/>
  <c r="XK132" i="22"/>
  <c r="ABI95" i="22"/>
  <c r="ABI166" i="22"/>
  <c r="WS172" i="22"/>
  <c r="ABI61" i="22"/>
  <c r="ABI213" i="22"/>
  <c r="ABI69" i="22"/>
  <c r="WS293" i="22"/>
  <c r="ABI20" i="22"/>
  <c r="ABI27" i="22"/>
  <c r="WS229" i="22"/>
  <c r="ABJ269" i="22"/>
  <c r="XK287" i="22"/>
  <c r="XK285" i="22"/>
  <c r="ABI12" i="22"/>
  <c r="WS194" i="22"/>
  <c r="ABJ201" i="22"/>
  <c r="ABJ241" i="22"/>
  <c r="ABI33" i="22"/>
  <c r="ABI8" i="22"/>
  <c r="ABI171" i="22"/>
  <c r="WS315" i="22"/>
  <c r="ABI5" i="22"/>
  <c r="ABI37" i="22"/>
  <c r="ABI203" i="22"/>
  <c r="ABI43" i="22"/>
  <c r="WS294" i="22"/>
  <c r="ABI22" i="22"/>
  <c r="ABI15" i="22"/>
  <c r="ABI31" i="22"/>
  <c r="ABK82" i="22"/>
  <c r="WS227" i="22"/>
  <c r="ABJ88" i="22"/>
  <c r="ABI87" i="22"/>
  <c r="ABJ101" i="22"/>
  <c r="ABI147" i="22"/>
  <c r="WS321" i="22"/>
  <c r="ABI262" i="22"/>
  <c r="ABI75" i="22"/>
  <c r="ABI110" i="22"/>
  <c r="ABI64" i="22"/>
  <c r="WS302" i="22"/>
  <c r="ABI268" i="22"/>
  <c r="XK143" i="22"/>
  <c r="ABI21" i="22"/>
  <c r="WS173" i="22"/>
  <c r="ABI55" i="22"/>
  <c r="ABI72" i="22"/>
  <c r="XK134" i="22"/>
  <c r="ABI77" i="22"/>
  <c r="ABI70" i="22"/>
  <c r="ABI19" i="22"/>
  <c r="ABI168" i="22"/>
  <c r="XK292" i="22"/>
  <c r="XK144" i="22"/>
  <c r="WS190" i="22"/>
  <c r="XK282" i="22"/>
  <c r="ABI85" i="22"/>
  <c r="ABI29" i="22"/>
  <c r="ABI47" i="22"/>
  <c r="ABI10" i="22"/>
  <c r="ABI52" i="22"/>
  <c r="ABI209" i="22"/>
  <c r="WS186" i="22"/>
  <c r="ABI117" i="22"/>
  <c r="WS200" i="22"/>
  <c r="ABJ53" i="22"/>
  <c r="WS223" i="22"/>
  <c r="ABI16" i="22"/>
  <c r="WS185" i="22"/>
  <c r="ABI13" i="22"/>
  <c r="WS175" i="22"/>
  <c r="ABI244" i="22"/>
  <c r="WS303" i="22"/>
  <c r="ABI260" i="22"/>
  <c r="ABI170" i="22"/>
  <c r="ABI18" i="22"/>
  <c r="WS183" i="22"/>
  <c r="ABI126" i="22"/>
  <c r="WS225" i="22"/>
  <c r="ABI237" i="22"/>
  <c r="ABI188" i="22"/>
  <c r="ABI39" i="22"/>
  <c r="WS184" i="22"/>
  <c r="ABJ235" i="22"/>
  <c r="WS240" i="22"/>
  <c r="WS224" i="22"/>
  <c r="ABJ146" i="22"/>
  <c r="XK133" i="22"/>
  <c r="XK283" i="22"/>
  <c r="ABI76" i="22"/>
  <c r="XK139" i="22"/>
  <c r="ABI6" i="22"/>
  <c r="ABI202" i="22"/>
  <c r="ABJ67" i="22"/>
  <c r="ABI28" i="22"/>
  <c r="ABI245" i="22"/>
  <c r="ABI63" i="22"/>
  <c r="ABI54" i="22"/>
  <c r="ABI270" i="22"/>
  <c r="ABI41" i="22"/>
  <c r="WS301" i="22"/>
  <c r="WS309" i="22"/>
  <c r="ABI84" i="22"/>
  <c r="ABI99" i="22"/>
  <c r="ABI112" i="22"/>
  <c r="ABI251" i="22"/>
  <c r="ABI155" i="22"/>
  <c r="ABI259" i="22"/>
  <c r="WS313" i="22"/>
  <c r="ABI271" i="22"/>
  <c r="WS231" i="22"/>
  <c r="WS199" i="22"/>
  <c r="ABI248" i="22"/>
  <c r="WS232" i="22"/>
  <c r="ABJ104" i="22"/>
  <c r="ABI26" i="22"/>
  <c r="ABI211" i="22"/>
  <c r="ABI149" i="22"/>
  <c r="ABI45" i="22"/>
  <c r="WS304" i="22"/>
  <c r="XK216" i="22"/>
  <c r="WS305" i="22"/>
  <c r="ABI255" i="22"/>
  <c r="WS295" i="22"/>
  <c r="ABI264" i="22"/>
  <c r="ABI263" i="22"/>
  <c r="ABI40" i="22"/>
  <c r="ABI254" i="22"/>
  <c r="ABJ247" i="22"/>
  <c r="WS222" i="22"/>
  <c r="ABI187" i="22"/>
  <c r="ABJ124" i="22"/>
  <c r="XK290" i="22"/>
  <c r="ABI118" i="22"/>
  <c r="WS299" i="22"/>
  <c r="WS192" i="22"/>
  <c r="WS306" i="22"/>
  <c r="ABJ106" i="22"/>
  <c r="ABJ100" i="22"/>
  <c r="ABI14" i="22"/>
  <c r="WS310" i="22"/>
  <c r="XK137" i="22"/>
  <c r="ABI160" i="22"/>
  <c r="ABJ210" i="22"/>
  <c r="ABI58" i="22"/>
  <c r="XK130" i="22"/>
  <c r="ABI158" i="22"/>
  <c r="ABI74" i="22"/>
  <c r="ABI258" i="22"/>
  <c r="ABI267" i="22"/>
  <c r="XK140" i="22"/>
  <c r="WS312" i="22"/>
  <c r="WS316" i="22"/>
  <c r="WS300" i="22"/>
  <c r="ABI152" i="22"/>
  <c r="ABI46" i="22"/>
  <c r="WS220" i="22"/>
  <c r="ABI7" i="22"/>
  <c r="XK135" i="22"/>
  <c r="WS236" i="22"/>
  <c r="ABJ91" i="22"/>
  <c r="ABI44" i="22"/>
  <c r="ABI111" i="22"/>
  <c r="ABI98" i="22"/>
  <c r="ABJ83" i="22"/>
  <c r="ABI71" i="22"/>
  <c r="ABI17" i="22"/>
  <c r="WT298" i="22"/>
  <c r="ABI9" i="22"/>
  <c r="WS311" i="22"/>
  <c r="ABI81" i="22"/>
  <c r="ABI103" i="22"/>
  <c r="XK141" i="22"/>
  <c r="ABI94" i="22"/>
  <c r="ABJ120" i="22"/>
  <c r="ABI107" i="22"/>
  <c r="ABI266" i="22"/>
  <c r="WS221" i="22"/>
  <c r="ABJ123" i="22"/>
  <c r="WS322" i="22"/>
  <c r="ABI151" i="22"/>
  <c r="XK142" i="22"/>
  <c r="WS181" i="22"/>
  <c r="ABI169" i="22"/>
  <c r="WS196" i="22"/>
  <c r="ABI157" i="22"/>
  <c r="ABJ80" i="22"/>
  <c r="WS308" i="22"/>
  <c r="WS317" i="22"/>
  <c r="ABI167" i="22"/>
  <c r="WS314" i="22"/>
  <c r="ABI153" i="22"/>
  <c r="WS228" i="22"/>
  <c r="WS182" i="22"/>
  <c r="XK131" i="22"/>
  <c r="ABI108" i="22"/>
  <c r="ABI57" i="22"/>
  <c r="ABI92" i="22"/>
  <c r="ABI238" i="22"/>
  <c r="WS307" i="22"/>
  <c r="ABI25" i="22"/>
  <c r="ABI206" i="22"/>
  <c r="ABI11" i="22"/>
  <c r="ABI86" i="22"/>
  <c r="ABJ36" i="22"/>
  <c r="ABI114" i="22"/>
  <c r="WS193" i="22"/>
  <c r="WS239" i="22"/>
  <c r="ABI48" i="22"/>
  <c r="WS174" i="22"/>
  <c r="ABJ208" i="22"/>
  <c r="XK218" i="22"/>
  <c r="ABI252" i="22"/>
  <c r="XK217" i="22"/>
  <c r="ABI119" i="22"/>
  <c r="XK291" i="22"/>
  <c r="ABI60" i="22"/>
  <c r="WS320" i="22"/>
  <c r="ABI56" i="22"/>
  <c r="XK215" i="22"/>
  <c r="ABI49" i="22"/>
  <c r="ABI78" i="22"/>
  <c r="ABI145" i="22"/>
  <c r="WS191" i="22"/>
  <c r="ABI150" i="22"/>
  <c r="ABI24" i="22"/>
  <c r="WS180" i="22"/>
  <c r="ABI116" i="22"/>
  <c r="ABI51" i="22"/>
  <c r="WS226" i="22"/>
  <c r="ABJ163" i="22"/>
  <c r="WS230" i="22"/>
  <c r="ABI34" i="22"/>
  <c r="ABI249" i="22"/>
  <c r="ABI102" i="22"/>
  <c r="ABI125" i="22"/>
  <c r="ABJ50" i="22"/>
  <c r="ABI30" i="22"/>
  <c r="ABI122" i="22"/>
  <c r="ABI59" i="22"/>
  <c r="ABI250" i="22"/>
  <c r="XK136" i="22"/>
  <c r="ABI242" i="22"/>
  <c r="XK127" i="22"/>
  <c r="ABJ161" i="22"/>
  <c r="ABI35" i="22"/>
  <c r="ABI214" i="22"/>
  <c r="ABI23" i="22"/>
  <c r="ABI176" i="22"/>
  <c r="ABJ105" i="22"/>
  <c r="ABI205" i="22"/>
  <c r="ABI164" i="22"/>
  <c r="ABI148" i="22"/>
  <c r="ABJ38" i="22"/>
  <c r="XK129" i="22"/>
  <c r="ABI207" i="22"/>
  <c r="ABJ319" i="22"/>
  <c r="ABI115" i="22"/>
  <c r="ABI159" i="22"/>
  <c r="ABI256" i="22"/>
  <c r="ABI62" i="22"/>
  <c r="WS277" i="22" l="1"/>
  <c r="WS279" i="22"/>
  <c r="WS274" i="22"/>
  <c r="WS275" i="22"/>
  <c r="WS280" i="22"/>
  <c r="WS278" i="22"/>
  <c r="WS276" i="22"/>
  <c r="WS243" i="22"/>
  <c r="ABJ89" i="22"/>
  <c r="ABJ90" i="22"/>
  <c r="ABK97" i="22"/>
  <c r="ABJ165" i="22"/>
  <c r="ABJ109" i="22"/>
  <c r="ABJ113" i="22"/>
  <c r="ABJ96" i="22"/>
  <c r="ABJ257" i="22"/>
  <c r="ABJ148" i="22"/>
  <c r="ABJ250" i="22"/>
  <c r="ABJ249" i="22"/>
  <c r="ABJ24" i="22"/>
  <c r="ABJ48" i="22"/>
  <c r="ABJ206" i="22"/>
  <c r="WT182" i="22"/>
  <c r="WT308" i="22"/>
  <c r="ABJ107" i="22"/>
  <c r="ABJ98" i="22"/>
  <c r="WT220" i="22"/>
  <c r="ABJ258" i="22"/>
  <c r="XL137" i="22"/>
  <c r="ABK106" i="22"/>
  <c r="ABJ187" i="22"/>
  <c r="ABJ255" i="22"/>
  <c r="ABJ211" i="22"/>
  <c r="ABJ271" i="22"/>
  <c r="ABJ99" i="22"/>
  <c r="ABJ245" i="22"/>
  <c r="XL133" i="22"/>
  <c r="ABJ39" i="22"/>
  <c r="ABJ260" i="22"/>
  <c r="WT223" i="22"/>
  <c r="ABJ10" i="22"/>
  <c r="XL144" i="22"/>
  <c r="ABJ72" i="22"/>
  <c r="ABJ110" i="22"/>
  <c r="WT227" i="22"/>
  <c r="ABJ43" i="22"/>
  <c r="ABK201" i="22"/>
  <c r="ABJ27" i="22"/>
  <c r="ABJ95" i="22"/>
  <c r="ABK204" i="22"/>
  <c r="ABJ159" i="22"/>
  <c r="ABJ164" i="22"/>
  <c r="XL127" i="22"/>
  <c r="ABJ34" i="22"/>
  <c r="ABJ150" i="22"/>
  <c r="ABJ56" i="22"/>
  <c r="XL218" i="22"/>
  <c r="ABJ25" i="22"/>
  <c r="WT228" i="22"/>
  <c r="ABJ169" i="22"/>
  <c r="ABJ81" i="22"/>
  <c r="ABJ111" i="22"/>
  <c r="ABJ46" i="22"/>
  <c r="ABJ74" i="22"/>
  <c r="ABK210" i="22"/>
  <c r="WT306" i="22"/>
  <c r="WT222" i="22"/>
  <c r="WT305" i="22"/>
  <c r="ABJ26" i="22"/>
  <c r="ABJ84" i="22"/>
  <c r="XL139" i="22"/>
  <c r="ABK146" i="22"/>
  <c r="ABJ188" i="22"/>
  <c r="WT303" i="22"/>
  <c r="WT186" i="22"/>
  <c r="XL282" i="22"/>
  <c r="ABJ77" i="22"/>
  <c r="ABJ268" i="22"/>
  <c r="ABL82" i="22"/>
  <c r="ABJ203" i="22"/>
  <c r="ABJ33" i="22"/>
  <c r="ABJ20" i="22"/>
  <c r="XL132" i="22"/>
  <c r="WT179" i="22"/>
  <c r="XL286" i="22"/>
  <c r="XL288" i="22"/>
  <c r="WT234" i="22"/>
  <c r="XL138" i="22"/>
  <c r="WT189" i="22"/>
  <c r="ABJ156" i="22"/>
  <c r="WT233" i="22"/>
  <c r="ABJ256" i="22"/>
  <c r="XL129" i="22"/>
  <c r="ABJ23" i="22"/>
  <c r="ABJ59" i="22"/>
  <c r="ABK50" i="22"/>
  <c r="ABJ51" i="22"/>
  <c r="XL291" i="22"/>
  <c r="WT239" i="22"/>
  <c r="ABK36" i="22"/>
  <c r="ABJ57" i="22"/>
  <c r="WT314" i="22"/>
  <c r="ABK80" i="22"/>
  <c r="ABK123" i="22"/>
  <c r="ABK120" i="22"/>
  <c r="ABJ17" i="22"/>
  <c r="WT236" i="22"/>
  <c r="WT312" i="22"/>
  <c r="WT310" i="22"/>
  <c r="ABJ118" i="22"/>
  <c r="ABJ263" i="22"/>
  <c r="ABJ149" i="22"/>
  <c r="WT199" i="22"/>
  <c r="ABJ251" i="22"/>
  <c r="ABJ270" i="22"/>
  <c r="ABJ28" i="22"/>
  <c r="WT240" i="22"/>
  <c r="WT183" i="22"/>
  <c r="ABJ13" i="22"/>
  <c r="ABK53" i="22"/>
  <c r="ABJ47" i="22"/>
  <c r="XL292" i="22"/>
  <c r="ABJ55" i="22"/>
  <c r="ABJ75" i="22"/>
  <c r="ABK101" i="22"/>
  <c r="ABJ22" i="22"/>
  <c r="XL287" i="22"/>
  <c r="ABJ61" i="22"/>
  <c r="ABJ272" i="22"/>
  <c r="ABJ214" i="22"/>
  <c r="ABJ122" i="22"/>
  <c r="WT230" i="22"/>
  <c r="WT191" i="22"/>
  <c r="WT320" i="22"/>
  <c r="WT193" i="22"/>
  <c r="WT307" i="22"/>
  <c r="ABJ153" i="22"/>
  <c r="ABJ157" i="22"/>
  <c r="XL142" i="22"/>
  <c r="ABJ94" i="22"/>
  <c r="ABJ71" i="22"/>
  <c r="XL135" i="22"/>
  <c r="XL140" i="22"/>
  <c r="ABJ160" i="22"/>
  <c r="XL290" i="22"/>
  <c r="ABJ264" i="22"/>
  <c r="ABK104" i="22"/>
  <c r="WT313" i="22"/>
  <c r="WT309" i="22"/>
  <c r="ABK67" i="22"/>
  <c r="WT224" i="22"/>
  <c r="ABK235" i="22"/>
  <c r="ABJ18" i="22"/>
  <c r="WT185" i="22"/>
  <c r="ABJ209" i="22"/>
  <c r="WT302" i="22"/>
  <c r="ABJ87" i="22"/>
  <c r="WT294" i="22"/>
  <c r="ABJ171" i="22"/>
  <c r="WT194" i="22"/>
  <c r="WT293" i="22"/>
  <c r="ABJ66" i="22"/>
  <c r="WT178" i="22"/>
  <c r="ABJ162" i="22"/>
  <c r="WT297" i="22"/>
  <c r="ABK265" i="22"/>
  <c r="ABJ246" i="22"/>
  <c r="ABK68" i="22"/>
  <c r="WT197" i="22"/>
  <c r="ABJ93" i="22"/>
  <c r="ABJ115" i="22"/>
  <c r="ABK38" i="22"/>
  <c r="ABJ242" i="22"/>
  <c r="ABJ125" i="22"/>
  <c r="ABJ116" i="22"/>
  <c r="ABJ49" i="22"/>
  <c r="ABJ119" i="22"/>
  <c r="ABK208" i="22"/>
  <c r="ABJ86" i="22"/>
  <c r="ABJ108" i="22"/>
  <c r="ABJ167" i="22"/>
  <c r="WT221" i="22"/>
  <c r="WT311" i="22"/>
  <c r="ABJ44" i="22"/>
  <c r="ABJ152" i="22"/>
  <c r="ABJ158" i="22"/>
  <c r="ABJ14" i="22"/>
  <c r="WT192" i="22"/>
  <c r="ABK247" i="22"/>
  <c r="XL216" i="22"/>
  <c r="WT231" i="22"/>
  <c r="ABJ112" i="22"/>
  <c r="ABJ54" i="22"/>
  <c r="ABJ76" i="22"/>
  <c r="ABJ237" i="22"/>
  <c r="ABJ244" i="22"/>
  <c r="ABJ29" i="22"/>
  <c r="ABJ168" i="22"/>
  <c r="WT173" i="22"/>
  <c r="ABJ262" i="22"/>
  <c r="ABJ31" i="22"/>
  <c r="ABJ37" i="22"/>
  <c r="ABK269" i="22"/>
  <c r="WT172" i="22"/>
  <c r="XL284" i="22"/>
  <c r="ABJ205" i="22"/>
  <c r="ABJ35" i="22"/>
  <c r="ABJ30" i="22"/>
  <c r="ABJ102" i="22"/>
  <c r="ABK163" i="22"/>
  <c r="ABJ145" i="22"/>
  <c r="XL217" i="22"/>
  <c r="ABJ238" i="22"/>
  <c r="WT196" i="22"/>
  <c r="ABJ151" i="22"/>
  <c r="XL141" i="22"/>
  <c r="ABJ7" i="22"/>
  <c r="ABJ267" i="22"/>
  <c r="ABK100" i="22"/>
  <c r="ABJ254" i="22"/>
  <c r="WT304" i="22"/>
  <c r="WT232" i="22"/>
  <c r="ABJ259" i="22"/>
  <c r="ABJ63" i="22"/>
  <c r="XL283" i="22"/>
  <c r="WT184" i="22"/>
  <c r="ABJ170" i="22"/>
  <c r="ABJ16" i="22"/>
  <c r="ABJ52" i="22"/>
  <c r="WT190" i="22"/>
  <c r="XL134" i="22"/>
  <c r="ABJ64" i="22"/>
  <c r="ABJ5" i="22"/>
  <c r="ABJ12" i="22"/>
  <c r="ABJ69" i="22"/>
  <c r="XL289" i="22"/>
  <c r="ABJ65" i="22"/>
  <c r="WT195" i="22"/>
  <c r="ABK261" i="22"/>
  <c r="ABK121" i="22"/>
  <c r="WT296" i="22"/>
  <c r="XL128" i="22"/>
  <c r="WT219" i="22"/>
  <c r="ABJ212" i="22"/>
  <c r="ABJ207" i="22"/>
  <c r="ABJ62" i="22"/>
  <c r="ABK319" i="22"/>
  <c r="ABK105" i="22"/>
  <c r="XL136" i="22"/>
  <c r="WT180" i="22"/>
  <c r="XL215" i="22"/>
  <c r="ABJ60" i="22"/>
  <c r="WT174" i="22"/>
  <c r="ABJ11" i="22"/>
  <c r="XL131" i="22"/>
  <c r="WT317" i="22"/>
  <c r="WT181" i="22"/>
  <c r="ABJ266" i="22"/>
  <c r="ABJ9" i="22"/>
  <c r="ABK83" i="22"/>
  <c r="ABK91" i="22"/>
  <c r="WT300" i="22"/>
  <c r="XL130" i="22"/>
  <c r="ABK124" i="22"/>
  <c r="WT295" i="22"/>
  <c r="WT301" i="22"/>
  <c r="ABJ202" i="22"/>
  <c r="WT225" i="22"/>
  <c r="WT200" i="22"/>
  <c r="ABJ85" i="22"/>
  <c r="ABJ19" i="22"/>
  <c r="ABJ21" i="22"/>
  <c r="WT321" i="22"/>
  <c r="ABK88" i="22"/>
  <c r="ABJ8" i="22"/>
  <c r="ABK241" i="22"/>
  <c r="WT229" i="22"/>
  <c r="ABJ166" i="22"/>
  <c r="ABK79" i="22"/>
  <c r="ABJ176" i="22"/>
  <c r="ABK161" i="22"/>
  <c r="WT226" i="22"/>
  <c r="ABJ78" i="22"/>
  <c r="ABJ252" i="22"/>
  <c r="ABJ114" i="22"/>
  <c r="ABJ92" i="22"/>
  <c r="WT322" i="22"/>
  <c r="ABJ103" i="22"/>
  <c r="WU298" i="22"/>
  <c r="WT316" i="22"/>
  <c r="ABJ58" i="22"/>
  <c r="WT299" i="22"/>
  <c r="ABJ40" i="22"/>
  <c r="ABJ45" i="22"/>
  <c r="ABJ248" i="22"/>
  <c r="ABJ155" i="22"/>
  <c r="ABJ41" i="22"/>
  <c r="ABJ6" i="22"/>
  <c r="ABJ126" i="22"/>
  <c r="WT175" i="22"/>
  <c r="ABJ117" i="22"/>
  <c r="ABJ70" i="22"/>
  <c r="XL143" i="22"/>
  <c r="ABJ147" i="22"/>
  <c r="ABJ15" i="22"/>
  <c r="WT315" i="22"/>
  <c r="XL285" i="22"/>
  <c r="ABJ213" i="22"/>
  <c r="ABL73" i="22"/>
  <c r="XL281" i="22"/>
  <c r="ABK273" i="22"/>
  <c r="ABJ253" i="22"/>
  <c r="WT198" i="22"/>
  <c r="ABK32" i="22"/>
  <c r="ABK42" i="22"/>
  <c r="ABK177" i="22"/>
  <c r="ABJ154" i="22"/>
  <c r="WT275" i="22" l="1"/>
  <c r="WT276" i="22"/>
  <c r="WT274" i="22"/>
  <c r="WT278" i="22"/>
  <c r="WT279" i="22"/>
  <c r="WT280" i="22"/>
  <c r="WT277" i="22"/>
  <c r="WT243" i="22"/>
  <c r="ABK89" i="22"/>
  <c r="ABL97" i="22"/>
  <c r="ABK90" i="22"/>
  <c r="ABK165" i="22"/>
  <c r="ABK109" i="22"/>
  <c r="ABK257" i="22"/>
  <c r="ABK96" i="22"/>
  <c r="ABK113" i="22"/>
  <c r="ABK154" i="22"/>
  <c r="XM143" i="22"/>
  <c r="ABK40" i="22"/>
  <c r="WU198" i="22"/>
  <c r="WU315" i="22"/>
  <c r="ABK70" i="22"/>
  <c r="ABK155" i="22"/>
  <c r="WU299" i="22"/>
  <c r="ABL88" i="22"/>
  <c r="WU195" i="22"/>
  <c r="ABK12" i="22"/>
  <c r="ABK170" i="22"/>
  <c r="ABK254" i="22"/>
  <c r="ABK7" i="22"/>
  <c r="ABK145" i="22"/>
  <c r="ABK35" i="22"/>
  <c r="ABK54" i="22"/>
  <c r="ABL241" i="22"/>
  <c r="WU200" i="22"/>
  <c r="ABK202" i="22"/>
  <c r="WU295" i="22"/>
  <c r="WU300" i="22"/>
  <c r="ABK266" i="22"/>
  <c r="ABK11" i="22"/>
  <c r="WU180" i="22"/>
  <c r="ABK212" i="22"/>
  <c r="ABK65" i="22"/>
  <c r="ABK5" i="22"/>
  <c r="WU184" i="22"/>
  <c r="ABK259" i="22"/>
  <c r="ABL163" i="22"/>
  <c r="WU173" i="22"/>
  <c r="ABK112" i="22"/>
  <c r="ABK44" i="22"/>
  <c r="ABK167" i="22"/>
  <c r="ABK119" i="22"/>
  <c r="ABK242" i="22"/>
  <c r="ABL265" i="22"/>
  <c r="ABK66" i="22"/>
  <c r="WU294" i="22"/>
  <c r="ABL235" i="22"/>
  <c r="WU313" i="22"/>
  <c r="XM290" i="22"/>
  <c r="ABK71" i="22"/>
  <c r="ABK153" i="22"/>
  <c r="WU191" i="22"/>
  <c r="ABK55" i="22"/>
  <c r="ABK13" i="22"/>
  <c r="ABK270" i="22"/>
  <c r="ABK263" i="22"/>
  <c r="WU236" i="22"/>
  <c r="ABL36" i="22"/>
  <c r="ABK51" i="22"/>
  <c r="XM129" i="22"/>
  <c r="WU189" i="22"/>
  <c r="XM132" i="22"/>
  <c r="ABK203" i="22"/>
  <c r="XM282" i="22"/>
  <c r="ABL146" i="22"/>
  <c r="ABK26" i="22"/>
  <c r="ABL210" i="22"/>
  <c r="ABK81" i="22"/>
  <c r="XM218" i="22"/>
  <c r="XM127" i="22"/>
  <c r="ABK95" i="22"/>
  <c r="ABK43" i="22"/>
  <c r="XM144" i="22"/>
  <c r="ABK39" i="22"/>
  <c r="ABK271" i="22"/>
  <c r="ABL106" i="22"/>
  <c r="ABK98" i="22"/>
  <c r="WU182" i="22"/>
  <c r="ABK24" i="22"/>
  <c r="ABL177" i="22"/>
  <c r="ABM73" i="22"/>
  <c r="ABK103" i="22"/>
  <c r="ABK176" i="22"/>
  <c r="WU321" i="22"/>
  <c r="ABL319" i="22"/>
  <c r="WU296" i="22"/>
  <c r="WU190" i="22"/>
  <c r="ABL100" i="22"/>
  <c r="XM141" i="22"/>
  <c r="ABK238" i="22"/>
  <c r="ABK205" i="22"/>
  <c r="ABK244" i="22"/>
  <c r="WU192" i="22"/>
  <c r="WU197" i="22"/>
  <c r="ABK15" i="22"/>
  <c r="ABK58" i="22"/>
  <c r="ABK78" i="22"/>
  <c r="ABL273" i="22"/>
  <c r="ABK147" i="22"/>
  <c r="ABK6" i="22"/>
  <c r="ABK45" i="22"/>
  <c r="WU316" i="22"/>
  <c r="WU322" i="22"/>
  <c r="ABK114" i="22"/>
  <c r="WU226" i="22"/>
  <c r="ABK21" i="22"/>
  <c r="ABL124" i="22"/>
  <c r="ABL121" i="22"/>
  <c r="ABK52" i="22"/>
  <c r="WU232" i="22"/>
  <c r="ABK102" i="22"/>
  <c r="ABK37" i="22"/>
  <c r="ABK168" i="22"/>
  <c r="ABK237" i="22"/>
  <c r="WU231" i="22"/>
  <c r="ABK14" i="22"/>
  <c r="WU311" i="22"/>
  <c r="ABK108" i="22"/>
  <c r="ABL38" i="22"/>
  <c r="ABL68" i="22"/>
  <c r="WU297" i="22"/>
  <c r="WU293" i="22"/>
  <c r="ABK87" i="22"/>
  <c r="ABK209" i="22"/>
  <c r="WU224" i="22"/>
  <c r="ABL104" i="22"/>
  <c r="ABK160" i="22"/>
  <c r="ABK94" i="22"/>
  <c r="WU307" i="22"/>
  <c r="WU230" i="22"/>
  <c r="ABK272" i="22"/>
  <c r="ABK22" i="22"/>
  <c r="XM292" i="22"/>
  <c r="WU183" i="22"/>
  <c r="ABK251" i="22"/>
  <c r="ABK118" i="22"/>
  <c r="ABK17" i="22"/>
  <c r="ABL80" i="22"/>
  <c r="WU239" i="22"/>
  <c r="ABL50" i="22"/>
  <c r="ABK256" i="22"/>
  <c r="XM138" i="22"/>
  <c r="XM286" i="22"/>
  <c r="ABK20" i="22"/>
  <c r="ABM82" i="22"/>
  <c r="WU186" i="22"/>
  <c r="XM139" i="22"/>
  <c r="WU305" i="22"/>
  <c r="ABK74" i="22"/>
  <c r="ABK169" i="22"/>
  <c r="ABK56" i="22"/>
  <c r="ABK164" i="22"/>
  <c r="ABK27" i="22"/>
  <c r="WU227" i="22"/>
  <c r="ABK10" i="22"/>
  <c r="XM133" i="22"/>
  <c r="ABK211" i="22"/>
  <c r="XM137" i="22"/>
  <c r="ABK107" i="22"/>
  <c r="ABK206" i="22"/>
  <c r="ABK249" i="22"/>
  <c r="ABK253" i="22"/>
  <c r="ABK248" i="22"/>
  <c r="ABK92" i="22"/>
  <c r="ABL42" i="22"/>
  <c r="ABK213" i="22"/>
  <c r="ABK117" i="22"/>
  <c r="ABL79" i="22"/>
  <c r="ABK8" i="22"/>
  <c r="WU301" i="22"/>
  <c r="ABL91" i="22"/>
  <c r="WU181" i="22"/>
  <c r="WU174" i="22"/>
  <c r="XM136" i="22"/>
  <c r="ABK62" i="22"/>
  <c r="WU219" i="22"/>
  <c r="XM289" i="22"/>
  <c r="XM283" i="22"/>
  <c r="ABK151" i="22"/>
  <c r="XM284" i="22"/>
  <c r="ABK49" i="22"/>
  <c r="XM285" i="22"/>
  <c r="ABK166" i="22"/>
  <c r="ABK19" i="22"/>
  <c r="WU225" i="22"/>
  <c r="ABL105" i="22"/>
  <c r="ABK207" i="22"/>
  <c r="XM128" i="22"/>
  <c r="ABK64" i="22"/>
  <c r="WU304" i="22"/>
  <c r="WU196" i="22"/>
  <c r="WU172" i="22"/>
  <c r="ABK29" i="22"/>
  <c r="XM216" i="22"/>
  <c r="WU221" i="22"/>
  <c r="ABK86" i="22"/>
  <c r="ABK116" i="22"/>
  <c r="ABK115" i="22"/>
  <c r="ABK162" i="22"/>
  <c r="WU302" i="22"/>
  <c r="WU185" i="22"/>
  <c r="ABL67" i="22"/>
  <c r="XM140" i="22"/>
  <c r="XM142" i="22"/>
  <c r="WU193" i="22"/>
  <c r="ABK122" i="22"/>
  <c r="ABK61" i="22"/>
  <c r="ABL101" i="22"/>
  <c r="ABK47" i="22"/>
  <c r="WU240" i="22"/>
  <c r="WU199" i="22"/>
  <c r="WU310" i="22"/>
  <c r="ABL120" i="22"/>
  <c r="WU314" i="22"/>
  <c r="XM291" i="22"/>
  <c r="ABK59" i="22"/>
  <c r="WU233" i="22"/>
  <c r="WU234" i="22"/>
  <c r="ABK268" i="22"/>
  <c r="WU303" i="22"/>
  <c r="ABK84" i="22"/>
  <c r="WU222" i="22"/>
  <c r="ABK46" i="22"/>
  <c r="WU228" i="22"/>
  <c r="ABK150" i="22"/>
  <c r="ABK159" i="22"/>
  <c r="ABL201" i="22"/>
  <c r="ABK110" i="22"/>
  <c r="WU223" i="22"/>
  <c r="ABK245" i="22"/>
  <c r="ABK255" i="22"/>
  <c r="ABK258" i="22"/>
  <c r="ABK48" i="22"/>
  <c r="ABK250" i="22"/>
  <c r="XM281" i="22"/>
  <c r="ABK41" i="22"/>
  <c r="ABK252" i="22"/>
  <c r="ABL83" i="22"/>
  <c r="WU317" i="22"/>
  <c r="ABK60" i="22"/>
  <c r="ABL261" i="22"/>
  <c r="ABK69" i="22"/>
  <c r="ABK16" i="22"/>
  <c r="ABK63" i="22"/>
  <c r="ABK267" i="22"/>
  <c r="XM217" i="22"/>
  <c r="ABK30" i="22"/>
  <c r="ABK31" i="22"/>
  <c r="ABK76" i="22"/>
  <c r="ABK158" i="22"/>
  <c r="WU194" i="22"/>
  <c r="ABL53" i="22"/>
  <c r="ABL32" i="22"/>
  <c r="WU175" i="22"/>
  <c r="ABK126" i="22"/>
  <c r="WV298" i="22"/>
  <c r="ABL161" i="22"/>
  <c r="WU229" i="22"/>
  <c r="ABK85" i="22"/>
  <c r="XM130" i="22"/>
  <c r="ABK9" i="22"/>
  <c r="XM131" i="22"/>
  <c r="XM215" i="22"/>
  <c r="XM134" i="22"/>
  <c r="ABL269" i="22"/>
  <c r="ABK262" i="22"/>
  <c r="ABL247" i="22"/>
  <c r="ABK152" i="22"/>
  <c r="ABL208" i="22"/>
  <c r="ABK125" i="22"/>
  <c r="ABK93" i="22"/>
  <c r="ABK246" i="22"/>
  <c r="WU178" i="22"/>
  <c r="ABK171" i="22"/>
  <c r="ABK18" i="22"/>
  <c r="WU309" i="22"/>
  <c r="ABK264" i="22"/>
  <c r="XM135" i="22"/>
  <c r="ABK157" i="22"/>
  <c r="WU320" i="22"/>
  <c r="ABK214" i="22"/>
  <c r="XM287" i="22"/>
  <c r="ABK75" i="22"/>
  <c r="ABK28" i="22"/>
  <c r="ABK149" i="22"/>
  <c r="WU312" i="22"/>
  <c r="ABL123" i="22"/>
  <c r="ABK57" i="22"/>
  <c r="ABK23" i="22"/>
  <c r="ABK156" i="22"/>
  <c r="XM288" i="22"/>
  <c r="WU179" i="22"/>
  <c r="ABK33" i="22"/>
  <c r="ABK77" i="22"/>
  <c r="ABK188" i="22"/>
  <c r="WU306" i="22"/>
  <c r="ABK111" i="22"/>
  <c r="ABK25" i="22"/>
  <c r="ABK34" i="22"/>
  <c r="ABL204" i="22"/>
  <c r="ABK72" i="22"/>
  <c r="ABK260" i="22"/>
  <c r="ABK99" i="22"/>
  <c r="ABK187" i="22"/>
  <c r="WU220" i="22"/>
  <c r="WU308" i="22"/>
  <c r="ABK148" i="22"/>
  <c r="WU278" i="22" l="1"/>
  <c r="WU277" i="22"/>
  <c r="WU274" i="22"/>
  <c r="WU280" i="22"/>
  <c r="WU276" i="22"/>
  <c r="WU279" i="22"/>
  <c r="WU275" i="22"/>
  <c r="WU243" i="22"/>
  <c r="ABL89" i="22"/>
  <c r="ABL90" i="22"/>
  <c r="ABM97" i="22"/>
  <c r="ABL165" i="22"/>
  <c r="ABL109" i="22"/>
  <c r="ABL113" i="22"/>
  <c r="ABL96" i="22"/>
  <c r="ABL257" i="22"/>
  <c r="WV306" i="22"/>
  <c r="ABL23" i="22"/>
  <c r="XN287" i="22"/>
  <c r="ABL152" i="22"/>
  <c r="XN131" i="22"/>
  <c r="ABL31" i="22"/>
  <c r="ABL60" i="22"/>
  <c r="ABL150" i="22"/>
  <c r="XN291" i="22"/>
  <c r="ABL61" i="22"/>
  <c r="WV302" i="22"/>
  <c r="ABL29" i="22"/>
  <c r="ABL49" i="22"/>
  <c r="ABL62" i="22"/>
  <c r="ABM91" i="22"/>
  <c r="ABM79" i="22"/>
  <c r="ABL249" i="22"/>
  <c r="ABL27" i="22"/>
  <c r="ABN82" i="22"/>
  <c r="ABL17" i="22"/>
  <c r="WV307" i="22"/>
  <c r="WV297" i="22"/>
  <c r="ABL168" i="22"/>
  <c r="ABL21" i="22"/>
  <c r="WV197" i="22"/>
  <c r="WV190" i="22"/>
  <c r="ABL43" i="22"/>
  <c r="XN282" i="22"/>
  <c r="WV191" i="22"/>
  <c r="ABL66" i="22"/>
  <c r="WV200" i="22"/>
  <c r="ABL34" i="22"/>
  <c r="WV179" i="22"/>
  <c r="ABL149" i="22"/>
  <c r="ABL264" i="22"/>
  <c r="ABL125" i="22"/>
  <c r="ABM247" i="22"/>
  <c r="ABL9" i="22"/>
  <c r="ABL30" i="22"/>
  <c r="WV317" i="22"/>
  <c r="ABL258" i="22"/>
  <c r="WV228" i="22"/>
  <c r="WV234" i="22"/>
  <c r="WV240" i="22"/>
  <c r="ABL86" i="22"/>
  <c r="XN128" i="22"/>
  <c r="ABL166" i="22"/>
  <c r="WV301" i="22"/>
  <c r="ABL248" i="22"/>
  <c r="ABL164" i="22"/>
  <c r="ABL20" i="22"/>
  <c r="ABM50" i="22"/>
  <c r="ABL22" i="22"/>
  <c r="ABL209" i="22"/>
  <c r="ABM68" i="22"/>
  <c r="ABL37" i="22"/>
  <c r="WV226" i="22"/>
  <c r="ABL78" i="22"/>
  <c r="ABL238" i="22"/>
  <c r="ABL103" i="22"/>
  <c r="ABL271" i="22"/>
  <c r="ABL203" i="22"/>
  <c r="WV236" i="22"/>
  <c r="ABL153" i="22"/>
  <c r="ABM235" i="22"/>
  <c r="ABM265" i="22"/>
  <c r="ABL44" i="22"/>
  <c r="ABL212" i="22"/>
  <c r="WV300" i="22"/>
  <c r="ABM241" i="22"/>
  <c r="ABL170" i="22"/>
  <c r="ABL155" i="22"/>
  <c r="WV308" i="22"/>
  <c r="ABL214" i="22"/>
  <c r="ABL171" i="22"/>
  <c r="XN134" i="22"/>
  <c r="ABL85" i="22"/>
  <c r="WW298" i="22"/>
  <c r="WV194" i="22"/>
  <c r="ABL16" i="22"/>
  <c r="XN281" i="22"/>
  <c r="ABL110" i="22"/>
  <c r="WV303" i="22"/>
  <c r="WV314" i="22"/>
  <c r="ABL122" i="22"/>
  <c r="ABL162" i="22"/>
  <c r="WV172" i="22"/>
  <c r="XN284" i="22"/>
  <c r="XN136" i="22"/>
  <c r="ABL117" i="22"/>
  <c r="ABL206" i="22"/>
  <c r="XN133" i="22"/>
  <c r="WV305" i="22"/>
  <c r="ABL118" i="22"/>
  <c r="ABL94" i="22"/>
  <c r="ABL14" i="22"/>
  <c r="ABL52" i="22"/>
  <c r="ABL45" i="22"/>
  <c r="WV192" i="22"/>
  <c r="WV296" i="22"/>
  <c r="ABL24" i="22"/>
  <c r="ABL95" i="22"/>
  <c r="ABM210" i="22"/>
  <c r="XN129" i="22"/>
  <c r="ABL55" i="22"/>
  <c r="ABL259" i="22"/>
  <c r="ABL72" i="22"/>
  <c r="ABL188" i="22"/>
  <c r="ABL57" i="22"/>
  <c r="WV320" i="22"/>
  <c r="WV178" i="22"/>
  <c r="ABM208" i="22"/>
  <c r="XN130" i="22"/>
  <c r="ABL126" i="22"/>
  <c r="ABL158" i="22"/>
  <c r="ABL69" i="22"/>
  <c r="ABM83" i="22"/>
  <c r="ABL255" i="22"/>
  <c r="ABM201" i="22"/>
  <c r="ABL268" i="22"/>
  <c r="ABL47" i="22"/>
  <c r="WV196" i="22"/>
  <c r="WV225" i="22"/>
  <c r="ABL151" i="22"/>
  <c r="ABL10" i="22"/>
  <c r="XN139" i="22"/>
  <c r="WV239" i="22"/>
  <c r="ABL272" i="22"/>
  <c r="ABL87" i="22"/>
  <c r="ABM38" i="22"/>
  <c r="ABL114" i="22"/>
  <c r="ABL58" i="22"/>
  <c r="XN141" i="22"/>
  <c r="ABL39" i="22"/>
  <c r="ABL26" i="22"/>
  <c r="ABL51" i="22"/>
  <c r="ABL112" i="22"/>
  <c r="WV184" i="22"/>
  <c r="WV295" i="22"/>
  <c r="ABL54" i="22"/>
  <c r="ABL7" i="22"/>
  <c r="ABL12" i="22"/>
  <c r="ABM88" i="22"/>
  <c r="ABL70" i="22"/>
  <c r="ABL40" i="22"/>
  <c r="ABL25" i="22"/>
  <c r="XN288" i="22"/>
  <c r="ABL28" i="22"/>
  <c r="WV309" i="22"/>
  <c r="WV229" i="22"/>
  <c r="WV175" i="22"/>
  <c r="XN217" i="22"/>
  <c r="ABL250" i="22"/>
  <c r="ABL46" i="22"/>
  <c r="WV233" i="22"/>
  <c r="ABM120" i="22"/>
  <c r="WV193" i="22"/>
  <c r="ABM67" i="22"/>
  <c r="WV221" i="22"/>
  <c r="ABL207" i="22"/>
  <c r="XN289" i="22"/>
  <c r="WV174" i="22"/>
  <c r="ABL213" i="22"/>
  <c r="ABL107" i="22"/>
  <c r="ABL56" i="22"/>
  <c r="XN286" i="22"/>
  <c r="ABL251" i="22"/>
  <c r="ABL160" i="22"/>
  <c r="WV231" i="22"/>
  <c r="ABL102" i="22"/>
  <c r="ABM121" i="22"/>
  <c r="ABL6" i="22"/>
  <c r="ABL244" i="22"/>
  <c r="ABM319" i="22"/>
  <c r="WV182" i="22"/>
  <c r="XN127" i="22"/>
  <c r="XN132" i="22"/>
  <c r="ABL263" i="22"/>
  <c r="ABL71" i="22"/>
  <c r="ABL242" i="22"/>
  <c r="WV180" i="22"/>
  <c r="ABL260" i="22"/>
  <c r="ABL187" i="22"/>
  <c r="ABL111" i="22"/>
  <c r="ABL156" i="22"/>
  <c r="ABM123" i="22"/>
  <c r="ABL157" i="22"/>
  <c r="ABL246" i="22"/>
  <c r="ABL262" i="22"/>
  <c r="ABM161" i="22"/>
  <c r="ABL76" i="22"/>
  <c r="ABL252" i="22"/>
  <c r="ABL245" i="22"/>
  <c r="WV222" i="22"/>
  <c r="WV310" i="22"/>
  <c r="ABM101" i="22"/>
  <c r="WV185" i="22"/>
  <c r="XN216" i="22"/>
  <c r="ABL19" i="22"/>
  <c r="WV181" i="22"/>
  <c r="ABL253" i="22"/>
  <c r="WV227" i="22"/>
  <c r="WV186" i="22"/>
  <c r="ABM80" i="22"/>
  <c r="WV230" i="22"/>
  <c r="ABM104" i="22"/>
  <c r="ABL108" i="22"/>
  <c r="ABM124" i="22"/>
  <c r="ABL147" i="22"/>
  <c r="ABM100" i="22"/>
  <c r="ABN73" i="22"/>
  <c r="XN144" i="22"/>
  <c r="ABL270" i="22"/>
  <c r="XN290" i="22"/>
  <c r="ABL119" i="22"/>
  <c r="WV173" i="22"/>
  <c r="ABL5" i="22"/>
  <c r="ABL202" i="22"/>
  <c r="ABL35" i="22"/>
  <c r="ABL254" i="22"/>
  <c r="WV195" i="22"/>
  <c r="WV315" i="22"/>
  <c r="XN143" i="22"/>
  <c r="WV220" i="22"/>
  <c r="ABL148" i="22"/>
  <c r="ABL77" i="22"/>
  <c r="ABL75" i="22"/>
  <c r="ABL18" i="22"/>
  <c r="XN215" i="22"/>
  <c r="ABM32" i="22"/>
  <c r="ABL267" i="22"/>
  <c r="ABM261" i="22"/>
  <c r="ABL48" i="22"/>
  <c r="ABL159" i="22"/>
  <c r="ABL59" i="22"/>
  <c r="XN142" i="22"/>
  <c r="ABL115" i="22"/>
  <c r="WV304" i="22"/>
  <c r="ABM105" i="22"/>
  <c r="XN285" i="22"/>
  <c r="WV219" i="22"/>
  <c r="ABL8" i="22"/>
  <c r="ABM42" i="22"/>
  <c r="XN137" i="22"/>
  <c r="ABL169" i="22"/>
  <c r="XN138" i="22"/>
  <c r="WV183" i="22"/>
  <c r="WV293" i="22"/>
  <c r="ABL237" i="22"/>
  <c r="WV322" i="22"/>
  <c r="ABL15" i="22"/>
  <c r="WV321" i="22"/>
  <c r="ABL98" i="22"/>
  <c r="XN218" i="22"/>
  <c r="ABM146" i="22"/>
  <c r="ABM36" i="22"/>
  <c r="WV294" i="22"/>
  <c r="ABL11" i="22"/>
  <c r="ABL99" i="22"/>
  <c r="ABM204" i="22"/>
  <c r="ABL33" i="22"/>
  <c r="WV312" i="22"/>
  <c r="XN135" i="22"/>
  <c r="ABL93" i="22"/>
  <c r="ABM269" i="22"/>
  <c r="ABM53" i="22"/>
  <c r="ABL63" i="22"/>
  <c r="ABL41" i="22"/>
  <c r="WV223" i="22"/>
  <c r="ABL84" i="22"/>
  <c r="WV199" i="22"/>
  <c r="XN140" i="22"/>
  <c r="ABL116" i="22"/>
  <c r="ABL64" i="22"/>
  <c r="XN283" i="22"/>
  <c r="ABL92" i="22"/>
  <c r="ABL211" i="22"/>
  <c r="ABL74" i="22"/>
  <c r="ABL256" i="22"/>
  <c r="XN292" i="22"/>
  <c r="WV224" i="22"/>
  <c r="WV311" i="22"/>
  <c r="WV232" i="22"/>
  <c r="WV316" i="22"/>
  <c r="ABM273" i="22"/>
  <c r="ABL205" i="22"/>
  <c r="ABL176" i="22"/>
  <c r="ABM177" i="22"/>
  <c r="ABM106" i="22"/>
  <c r="ABL81" i="22"/>
  <c r="WV189" i="22"/>
  <c r="ABL13" i="22"/>
  <c r="WV313" i="22"/>
  <c r="ABL167" i="22"/>
  <c r="ABM163" i="22"/>
  <c r="ABL65" i="22"/>
  <c r="ABL266" i="22"/>
  <c r="ABL145" i="22"/>
  <c r="WV299" i="22"/>
  <c r="WV198" i="22"/>
  <c r="ABL154" i="22"/>
  <c r="WV280" i="22" l="1"/>
  <c r="WV275" i="22"/>
  <c r="WV274" i="22"/>
  <c r="WV279" i="22"/>
  <c r="WV277" i="22"/>
  <c r="WV276" i="22"/>
  <c r="WV278" i="22"/>
  <c r="WV243" i="22"/>
  <c r="ABM89" i="22"/>
  <c r="ABN97" i="22"/>
  <c r="ABM90" i="22"/>
  <c r="ABM165" i="22"/>
  <c r="ABM109" i="22"/>
  <c r="ABM257" i="22"/>
  <c r="ABM96" i="22"/>
  <c r="ABM113" i="22"/>
  <c r="ABN177" i="22"/>
  <c r="ABM92" i="22"/>
  <c r="ABM84" i="22"/>
  <c r="ABM93" i="22"/>
  <c r="WW322" i="22"/>
  <c r="XO138" i="22"/>
  <c r="WW304" i="22"/>
  <c r="ABM18" i="22"/>
  <c r="ABM154" i="22"/>
  <c r="WW189" i="22"/>
  <c r="WW232" i="22"/>
  <c r="XO140" i="22"/>
  <c r="ABM99" i="22"/>
  <c r="ABM145" i="22"/>
  <c r="ABM81" i="22"/>
  <c r="WW311" i="22"/>
  <c r="ABM74" i="22"/>
  <c r="WW199" i="22"/>
  <c r="ABM11" i="22"/>
  <c r="WW293" i="22"/>
  <c r="XO137" i="22"/>
  <c r="XO285" i="22"/>
  <c r="XO142" i="22"/>
  <c r="XO215" i="22"/>
  <c r="ABN146" i="22"/>
  <c r="WW183" i="22"/>
  <c r="ABN105" i="22"/>
  <c r="ABM267" i="22"/>
  <c r="WW315" i="22"/>
  <c r="ABM35" i="22"/>
  <c r="ABM119" i="22"/>
  <c r="ABO73" i="22"/>
  <c r="WW230" i="22"/>
  <c r="XO216" i="22"/>
  <c r="ABM76" i="22"/>
  <c r="ABM246" i="22"/>
  <c r="ABM111" i="22"/>
  <c r="ABM242" i="22"/>
  <c r="XO127" i="22"/>
  <c r="ABM160" i="22"/>
  <c r="ABM107" i="22"/>
  <c r="WW193" i="22"/>
  <c r="ABM250" i="22"/>
  <c r="XO288" i="22"/>
  <c r="ABN88" i="22"/>
  <c r="WW295" i="22"/>
  <c r="ABN38" i="22"/>
  <c r="XO139" i="22"/>
  <c r="ABM151" i="22"/>
  <c r="ABM47" i="22"/>
  <c r="ABN83" i="22"/>
  <c r="XO130" i="22"/>
  <c r="ABM57" i="22"/>
  <c r="ABM55" i="22"/>
  <c r="ABM24" i="22"/>
  <c r="ABM52" i="22"/>
  <c r="WW305" i="22"/>
  <c r="XO136" i="22"/>
  <c r="ABM162" i="22"/>
  <c r="ABM110" i="22"/>
  <c r="WX298" i="22"/>
  <c r="ABM214" i="22"/>
  <c r="ABM44" i="22"/>
  <c r="WW236" i="22"/>
  <c r="ABM238" i="22"/>
  <c r="ABN68" i="22"/>
  <c r="ABM20" i="22"/>
  <c r="ABM258" i="22"/>
  <c r="ABM9" i="22"/>
  <c r="ABM149" i="22"/>
  <c r="ABM66" i="22"/>
  <c r="ABM43" i="22"/>
  <c r="ABM168" i="22"/>
  <c r="ABO82" i="22"/>
  <c r="ABN91" i="22"/>
  <c r="ABM29" i="22"/>
  <c r="ABM150" i="22"/>
  <c r="XO287" i="22"/>
  <c r="ABM63" i="22"/>
  <c r="ABM33" i="22"/>
  <c r="WW294" i="22"/>
  <c r="ABM15" i="22"/>
  <c r="ABN42" i="22"/>
  <c r="ABM59" i="22"/>
  <c r="ABN124" i="22"/>
  <c r="ABM253" i="22"/>
  <c r="ABM6" i="22"/>
  <c r="ABM266" i="22"/>
  <c r="WW224" i="22"/>
  <c r="WW316" i="22"/>
  <c r="ABN32" i="22"/>
  <c r="ABM148" i="22"/>
  <c r="ABM202" i="22"/>
  <c r="XO290" i="22"/>
  <c r="ABN80" i="22"/>
  <c r="WW181" i="22"/>
  <c r="WW185" i="22"/>
  <c r="WW222" i="22"/>
  <c r="ABM157" i="22"/>
  <c r="ABM187" i="22"/>
  <c r="ABM71" i="22"/>
  <c r="WW182" i="22"/>
  <c r="ABN121" i="22"/>
  <c r="ABM251" i="22"/>
  <c r="ABM213" i="22"/>
  <c r="ABM207" i="22"/>
  <c r="ABN120" i="22"/>
  <c r="XO217" i="22"/>
  <c r="ABM25" i="22"/>
  <c r="ABM12" i="22"/>
  <c r="WW184" i="22"/>
  <c r="ABM51" i="22"/>
  <c r="XO141" i="22"/>
  <c r="ABM87" i="22"/>
  <c r="ABM10" i="22"/>
  <c r="WW225" i="22"/>
  <c r="ABM268" i="22"/>
  <c r="ABM69" i="22"/>
  <c r="ABN208" i="22"/>
  <c r="ABM188" i="22"/>
  <c r="XO129" i="22"/>
  <c r="WW296" i="22"/>
  <c r="ABM14" i="22"/>
  <c r="XO133" i="22"/>
  <c r="XO284" i="22"/>
  <c r="ABM122" i="22"/>
  <c r="XO281" i="22"/>
  <c r="ABM85" i="22"/>
  <c r="ABM155" i="22"/>
  <c r="ABN241" i="22"/>
  <c r="ABN265" i="22"/>
  <c r="ABM203" i="22"/>
  <c r="ABM78" i="22"/>
  <c r="ABM209" i="22"/>
  <c r="ABM164" i="22"/>
  <c r="ABM166" i="22"/>
  <c r="WW240" i="22"/>
  <c r="WW317" i="22"/>
  <c r="ABN247" i="22"/>
  <c r="WW179" i="22"/>
  <c r="WW191" i="22"/>
  <c r="WW190" i="22"/>
  <c r="WW297" i="22"/>
  <c r="ABM27" i="22"/>
  <c r="ABM62" i="22"/>
  <c r="WW302" i="22"/>
  <c r="XO131" i="22"/>
  <c r="ABM23" i="22"/>
  <c r="ABN273" i="22"/>
  <c r="ABN204" i="22"/>
  <c r="ABM8" i="22"/>
  <c r="ABN100" i="22"/>
  <c r="ABN161" i="22"/>
  <c r="ABN106" i="22"/>
  <c r="ABN53" i="22"/>
  <c r="XO218" i="22"/>
  <c r="ABM159" i="22"/>
  <c r="ABN36" i="22"/>
  <c r="ABM98" i="22"/>
  <c r="ABM237" i="22"/>
  <c r="ABM169" i="22"/>
  <c r="WW219" i="22"/>
  <c r="ABM115" i="22"/>
  <c r="ABM48" i="22"/>
  <c r="ABM75" i="22"/>
  <c r="WW220" i="22"/>
  <c r="WW195" i="22"/>
  <c r="ABM5" i="22"/>
  <c r="ABM270" i="22"/>
  <c r="ABM108" i="22"/>
  <c r="WW186" i="22"/>
  <c r="ABN101" i="22"/>
  <c r="ABM245" i="22"/>
  <c r="ABN123" i="22"/>
  <c r="ABM260" i="22"/>
  <c r="ABM263" i="22"/>
  <c r="ABN319" i="22"/>
  <c r="ABM102" i="22"/>
  <c r="XO286" i="22"/>
  <c r="WW174" i="22"/>
  <c r="WW221" i="22"/>
  <c r="WW233" i="22"/>
  <c r="WW175" i="22"/>
  <c r="WW309" i="22"/>
  <c r="ABM40" i="22"/>
  <c r="ABM7" i="22"/>
  <c r="ABM112" i="22"/>
  <c r="ABM26" i="22"/>
  <c r="ABM58" i="22"/>
  <c r="ABM272" i="22"/>
  <c r="WW196" i="22"/>
  <c r="ABN201" i="22"/>
  <c r="ABM158" i="22"/>
  <c r="WW178" i="22"/>
  <c r="ABM72" i="22"/>
  <c r="ABN210" i="22"/>
  <c r="WW192" i="22"/>
  <c r="ABM94" i="22"/>
  <c r="ABM206" i="22"/>
  <c r="WW314" i="22"/>
  <c r="ABM16" i="22"/>
  <c r="XO134" i="22"/>
  <c r="WW300" i="22"/>
  <c r="ABN235" i="22"/>
  <c r="ABM271" i="22"/>
  <c r="WW226" i="22"/>
  <c r="ABM22" i="22"/>
  <c r="ABM248" i="22"/>
  <c r="XO128" i="22"/>
  <c r="WW234" i="22"/>
  <c r="ABM30" i="22"/>
  <c r="ABM125" i="22"/>
  <c r="ABM34" i="22"/>
  <c r="WW197" i="22"/>
  <c r="WW307" i="22"/>
  <c r="ABM249" i="22"/>
  <c r="ABM49" i="22"/>
  <c r="ABM61" i="22"/>
  <c r="ABM60" i="22"/>
  <c r="ABM152" i="22"/>
  <c r="WW306" i="22"/>
  <c r="WW299" i="22"/>
  <c r="WW313" i="22"/>
  <c r="ABM211" i="22"/>
  <c r="ABM64" i="22"/>
  <c r="ABM13" i="22"/>
  <c r="ABM176" i="22"/>
  <c r="XO283" i="22"/>
  <c r="ABN269" i="22"/>
  <c r="ABM65" i="22"/>
  <c r="XO292" i="22"/>
  <c r="ABM116" i="22"/>
  <c r="ABN163" i="22"/>
  <c r="ABM256" i="22"/>
  <c r="WW223" i="22"/>
  <c r="XO135" i="22"/>
  <c r="WW198" i="22"/>
  <c r="ABM167" i="22"/>
  <c r="ABM205" i="22"/>
  <c r="ABM41" i="22"/>
  <c r="WW312" i="22"/>
  <c r="WW321" i="22"/>
  <c r="ABN261" i="22"/>
  <c r="ABM77" i="22"/>
  <c r="XO143" i="22"/>
  <c r="ABM254" i="22"/>
  <c r="WW173" i="22"/>
  <c r="XO144" i="22"/>
  <c r="ABM147" i="22"/>
  <c r="ABN104" i="22"/>
  <c r="WW227" i="22"/>
  <c r="ABM19" i="22"/>
  <c r="WW310" i="22"/>
  <c r="ABM252" i="22"/>
  <c r="ABM262" i="22"/>
  <c r="ABM156" i="22"/>
  <c r="WW180" i="22"/>
  <c r="XO132" i="22"/>
  <c r="ABM244" i="22"/>
  <c r="WW231" i="22"/>
  <c r="ABM56" i="22"/>
  <c r="XO289" i="22"/>
  <c r="ABN67" i="22"/>
  <c r="ABM46" i="22"/>
  <c r="WW229" i="22"/>
  <c r="ABM28" i="22"/>
  <c r="ABM70" i="22"/>
  <c r="ABM54" i="22"/>
  <c r="ABM39" i="22"/>
  <c r="ABM114" i="22"/>
  <c r="WW239" i="22"/>
  <c r="ABM255" i="22"/>
  <c r="ABM126" i="22"/>
  <c r="WW320" i="22"/>
  <c r="ABM259" i="22"/>
  <c r="ABM95" i="22"/>
  <c r="ABM45" i="22"/>
  <c r="ABM118" i="22"/>
  <c r="ABM117" i="22"/>
  <c r="WW172" i="22"/>
  <c r="WW303" i="22"/>
  <c r="WW194" i="22"/>
  <c r="ABM171" i="22"/>
  <c r="WW308" i="22"/>
  <c r="ABM170" i="22"/>
  <c r="ABM212" i="22"/>
  <c r="ABM153" i="22"/>
  <c r="ABM103" i="22"/>
  <c r="ABM37" i="22"/>
  <c r="ABN50" i="22"/>
  <c r="WW301" i="22"/>
  <c r="ABM86" i="22"/>
  <c r="WW228" i="22"/>
  <c r="ABM264" i="22"/>
  <c r="WW200" i="22"/>
  <c r="XO282" i="22"/>
  <c r="ABM21" i="22"/>
  <c r="ABM17" i="22"/>
  <c r="ABN79" i="22"/>
  <c r="XO291" i="22"/>
  <c r="ABM31" i="22"/>
  <c r="WW279" i="22" l="1"/>
  <c r="WW274" i="22"/>
  <c r="WW278" i="22"/>
  <c r="WW276" i="22"/>
  <c r="WW275" i="22"/>
  <c r="WW280" i="22"/>
  <c r="WW277" i="22"/>
  <c r="WW243" i="22"/>
  <c r="ABN89" i="22"/>
  <c r="ABN90" i="22"/>
  <c r="ABO97" i="22"/>
  <c r="ABN165" i="22"/>
  <c r="ABN109" i="22"/>
  <c r="ABN113" i="22"/>
  <c r="ABN96" i="22"/>
  <c r="ABN257" i="22"/>
  <c r="ABN170" i="22"/>
  <c r="WX239" i="22"/>
  <c r="ABO79" i="22"/>
  <c r="ABN86" i="22"/>
  <c r="WX308" i="22"/>
  <c r="ABN95" i="22"/>
  <c r="ABN114" i="22"/>
  <c r="ABN244" i="22"/>
  <c r="WX227" i="22"/>
  <c r="ABN176" i="22"/>
  <c r="WX306" i="22"/>
  <c r="WX226" i="22"/>
  <c r="WX192" i="22"/>
  <c r="ABN272" i="22"/>
  <c r="WX233" i="22"/>
  <c r="ABO123" i="22"/>
  <c r="ABN270" i="22"/>
  <c r="WX219" i="22"/>
  <c r="ABO106" i="22"/>
  <c r="ABN164" i="22"/>
  <c r="ABO265" i="22"/>
  <c r="XP133" i="22"/>
  <c r="WX225" i="22"/>
  <c r="ABN71" i="22"/>
  <c r="XP290" i="22"/>
  <c r="ABN63" i="22"/>
  <c r="ABN20" i="22"/>
  <c r="ABN31" i="22"/>
  <c r="WX301" i="22"/>
  <c r="ABN171" i="22"/>
  <c r="ABN259" i="22"/>
  <c r="ABN39" i="22"/>
  <c r="XP289" i="22"/>
  <c r="ABN252" i="22"/>
  <c r="ABO104" i="22"/>
  <c r="WX321" i="22"/>
  <c r="WX223" i="22"/>
  <c r="ABN152" i="22"/>
  <c r="ABN34" i="22"/>
  <c r="ABN271" i="22"/>
  <c r="ABO201" i="22"/>
  <c r="ABN40" i="22"/>
  <c r="ABN5" i="22"/>
  <c r="ABN169" i="22"/>
  <c r="WX302" i="22"/>
  <c r="WX317" i="22"/>
  <c r="XP281" i="22"/>
  <c r="ABN10" i="22"/>
  <c r="XP217" i="22"/>
  <c r="ABN187" i="22"/>
  <c r="ABN202" i="22"/>
  <c r="ABN253" i="22"/>
  <c r="ABN29" i="22"/>
  <c r="ABN258" i="22"/>
  <c r="ABO68" i="22"/>
  <c r="ABN110" i="22"/>
  <c r="ABN52" i="22"/>
  <c r="XP130" i="22"/>
  <c r="WX295" i="22"/>
  <c r="ABN250" i="22"/>
  <c r="ABN160" i="22"/>
  <c r="ABN246" i="22"/>
  <c r="ABP73" i="22"/>
  <c r="WX183" i="22"/>
  <c r="XP285" i="22"/>
  <c r="ABN11" i="22"/>
  <c r="WX311" i="22"/>
  <c r="XP140" i="22"/>
  <c r="ABN18" i="22"/>
  <c r="ABN93" i="22"/>
  <c r="ABN264" i="22"/>
  <c r="ABN153" i="22"/>
  <c r="ABN117" i="22"/>
  <c r="ABN28" i="22"/>
  <c r="XP132" i="22"/>
  <c r="ABN254" i="22"/>
  <c r="ABN205" i="22"/>
  <c r="ABN116" i="22"/>
  <c r="ABO269" i="22"/>
  <c r="ABN211" i="22"/>
  <c r="ABN249" i="22"/>
  <c r="XP128" i="22"/>
  <c r="ABO210" i="22"/>
  <c r="ABN58" i="22"/>
  <c r="WX221" i="22"/>
  <c r="ABO319" i="22"/>
  <c r="WX186" i="22"/>
  <c r="ABN159" i="22"/>
  <c r="ABO161" i="22"/>
  <c r="ABO273" i="22"/>
  <c r="WX190" i="22"/>
  <c r="ABN209" i="22"/>
  <c r="ABO241" i="22"/>
  <c r="ABN14" i="22"/>
  <c r="ABO208" i="22"/>
  <c r="WX184" i="22"/>
  <c r="ABN251" i="22"/>
  <c r="WX181" i="22"/>
  <c r="WX224" i="22"/>
  <c r="ABN15" i="22"/>
  <c r="ABN43" i="22"/>
  <c r="XP139" i="22"/>
  <c r="ABN17" i="22"/>
  <c r="ABN21" i="22"/>
  <c r="ABN212" i="22"/>
  <c r="ABN118" i="22"/>
  <c r="WX229" i="22"/>
  <c r="WX180" i="22"/>
  <c r="ABN147" i="22"/>
  <c r="WX312" i="22"/>
  <c r="ABN256" i="22"/>
  <c r="ABN60" i="22"/>
  <c r="ABN125" i="22"/>
  <c r="XP134" i="22"/>
  <c r="ABN72" i="22"/>
  <c r="ABN26" i="22"/>
  <c r="WX174" i="22"/>
  <c r="ABN245" i="22"/>
  <c r="WX195" i="22"/>
  <c r="ABN237" i="22"/>
  <c r="ABN23" i="22"/>
  <c r="WX191" i="22"/>
  <c r="ABN78" i="22"/>
  <c r="ABN122" i="22"/>
  <c r="ABN69" i="22"/>
  <c r="ABN12" i="22"/>
  <c r="ABO120" i="22"/>
  <c r="ABO121" i="22"/>
  <c r="ABO80" i="22"/>
  <c r="ABN266" i="22"/>
  <c r="WX294" i="22"/>
  <c r="ABO91" i="22"/>
  <c r="ABN66" i="22"/>
  <c r="ABN162" i="22"/>
  <c r="ABN24" i="22"/>
  <c r="ABO83" i="22"/>
  <c r="ABO38" i="22"/>
  <c r="ABO88" i="22"/>
  <c r="WX193" i="22"/>
  <c r="XP127" i="22"/>
  <c r="ABN76" i="22"/>
  <c r="ABN119" i="22"/>
  <c r="ABO146" i="22"/>
  <c r="XP137" i="22"/>
  <c r="ABN81" i="22"/>
  <c r="WX232" i="22"/>
  <c r="WX304" i="22"/>
  <c r="ABN84" i="22"/>
  <c r="XP291" i="22"/>
  <c r="ABO50" i="22"/>
  <c r="WX194" i="22"/>
  <c r="WX320" i="22"/>
  <c r="ABN56" i="22"/>
  <c r="WX310" i="22"/>
  <c r="XP143" i="22"/>
  <c r="ABN167" i="22"/>
  <c r="XP292" i="22"/>
  <c r="WX313" i="22"/>
  <c r="WX307" i="22"/>
  <c r="ABN248" i="22"/>
  <c r="ABO235" i="22"/>
  <c r="ABN206" i="22"/>
  <c r="WX196" i="22"/>
  <c r="WX309" i="22"/>
  <c r="ABN263" i="22"/>
  <c r="ABN108" i="22"/>
  <c r="ABN48" i="22"/>
  <c r="XP218" i="22"/>
  <c r="ABO100" i="22"/>
  <c r="ABN62" i="22"/>
  <c r="WX240" i="22"/>
  <c r="ABN155" i="22"/>
  <c r="WX296" i="22"/>
  <c r="ABN87" i="22"/>
  <c r="ABN157" i="22"/>
  <c r="ABN148" i="22"/>
  <c r="ABO124" i="22"/>
  <c r="XP287" i="22"/>
  <c r="ABN238" i="22"/>
  <c r="ABN37" i="22"/>
  <c r="ABN126" i="22"/>
  <c r="WX231" i="22"/>
  <c r="ABN19" i="22"/>
  <c r="ABN77" i="22"/>
  <c r="WX198" i="22"/>
  <c r="ABO163" i="22"/>
  <c r="XP283" i="22"/>
  <c r="WX299" i="22"/>
  <c r="WX197" i="22"/>
  <c r="ABN22" i="22"/>
  <c r="ABN16" i="22"/>
  <c r="WX178" i="22"/>
  <c r="ABN112" i="22"/>
  <c r="XP286" i="22"/>
  <c r="ABN115" i="22"/>
  <c r="ABN8" i="22"/>
  <c r="ABN27" i="22"/>
  <c r="ABN166" i="22"/>
  <c r="XP129" i="22"/>
  <c r="XP141" i="22"/>
  <c r="ABN207" i="22"/>
  <c r="WX222" i="22"/>
  <c r="ABN6" i="22"/>
  <c r="ABN33" i="22"/>
  <c r="ABP82" i="22"/>
  <c r="WX236" i="22"/>
  <c r="XP136" i="22"/>
  <c r="ABN55" i="22"/>
  <c r="ABN47" i="22"/>
  <c r="XP288" i="22"/>
  <c r="ABN242" i="22"/>
  <c r="XP216" i="22"/>
  <c r="ABN35" i="22"/>
  <c r="ABN267" i="22"/>
  <c r="XP215" i="22"/>
  <c r="WX293" i="22"/>
  <c r="WX199" i="22"/>
  <c r="ABN145" i="22"/>
  <c r="WX189" i="22"/>
  <c r="XP138" i="22"/>
  <c r="ABN92" i="22"/>
  <c r="XP282" i="22"/>
  <c r="WX303" i="22"/>
  <c r="ABN54" i="22"/>
  <c r="ABN156" i="22"/>
  <c r="XP144" i="22"/>
  <c r="ABN41" i="22"/>
  <c r="ABN65" i="22"/>
  <c r="ABN13" i="22"/>
  <c r="ABN61" i="22"/>
  <c r="ABN30" i="22"/>
  <c r="WX300" i="22"/>
  <c r="ABN94" i="22"/>
  <c r="WX175" i="22"/>
  <c r="ABN260" i="22"/>
  <c r="ABO101" i="22"/>
  <c r="WX220" i="22"/>
  <c r="ABN98" i="22"/>
  <c r="ABO53" i="22"/>
  <c r="XP131" i="22"/>
  <c r="WX179" i="22"/>
  <c r="ABN203" i="22"/>
  <c r="XP284" i="22"/>
  <c r="ABN268" i="22"/>
  <c r="ABN25" i="22"/>
  <c r="WX182" i="22"/>
  <c r="ABO32" i="22"/>
  <c r="ABN59" i="22"/>
  <c r="ABN149" i="22"/>
  <c r="ABN214" i="22"/>
  <c r="WX228" i="22"/>
  <c r="ABN45" i="22"/>
  <c r="ABN46" i="22"/>
  <c r="WX200" i="22"/>
  <c r="ABN103" i="22"/>
  <c r="WX172" i="22"/>
  <c r="ABN255" i="22"/>
  <c r="ABN70" i="22"/>
  <c r="ABO67" i="22"/>
  <c r="ABN262" i="22"/>
  <c r="WX173" i="22"/>
  <c r="ABO261" i="22"/>
  <c r="XP135" i="22"/>
  <c r="ABN64" i="22"/>
  <c r="ABN49" i="22"/>
  <c r="WX234" i="22"/>
  <c r="WX314" i="22"/>
  <c r="ABN158" i="22"/>
  <c r="ABN7" i="22"/>
  <c r="ABN102" i="22"/>
  <c r="ABN75" i="22"/>
  <c r="ABO36" i="22"/>
  <c r="ABO204" i="22"/>
  <c r="WX297" i="22"/>
  <c r="ABO247" i="22"/>
  <c r="ABN85" i="22"/>
  <c r="ABN188" i="22"/>
  <c r="ABN51" i="22"/>
  <c r="ABN213" i="22"/>
  <c r="WX185" i="22"/>
  <c r="WX316" i="22"/>
  <c r="ABO42" i="22"/>
  <c r="ABN150" i="22"/>
  <c r="ABN168" i="22"/>
  <c r="ABN9" i="22"/>
  <c r="ABN44" i="22"/>
  <c r="WY298" i="22"/>
  <c r="WX305" i="22"/>
  <c r="ABN57" i="22"/>
  <c r="ABN151" i="22"/>
  <c r="ABN107" i="22"/>
  <c r="ABN111" i="22"/>
  <c r="WX230" i="22"/>
  <c r="WX315" i="22"/>
  <c r="ABO105" i="22"/>
  <c r="XP142" i="22"/>
  <c r="ABN74" i="22"/>
  <c r="ABN99" i="22"/>
  <c r="ABN154" i="22"/>
  <c r="WX322" i="22"/>
  <c r="ABO177" i="22"/>
  <c r="WX276" i="22" l="1"/>
  <c r="WX277" i="22"/>
  <c r="WX278" i="22"/>
  <c r="WX280" i="22"/>
  <c r="WX274" i="22"/>
  <c r="WX275" i="22"/>
  <c r="WX279" i="22"/>
  <c r="WX243" i="22"/>
  <c r="ABO89" i="22"/>
  <c r="ABP97" i="22"/>
  <c r="ABO90" i="22"/>
  <c r="ABO165" i="22"/>
  <c r="ABO109" i="22"/>
  <c r="ABO257" i="22"/>
  <c r="ABO96" i="22"/>
  <c r="ABO113" i="22"/>
  <c r="ABO151" i="22"/>
  <c r="ABO75" i="22"/>
  <c r="WZ298" i="22"/>
  <c r="ABO150" i="22"/>
  <c r="WY185" i="22"/>
  <c r="ABO85" i="22"/>
  <c r="ABP261" i="22"/>
  <c r="WY200" i="22"/>
  <c r="ABO214" i="22"/>
  <c r="ABP101" i="22"/>
  <c r="ABO94" i="22"/>
  <c r="ABO156" i="22"/>
  <c r="ABO92" i="22"/>
  <c r="ABO35" i="22"/>
  <c r="XQ288" i="22"/>
  <c r="ABO33" i="22"/>
  <c r="XQ141" i="22"/>
  <c r="ABO27" i="22"/>
  <c r="XQ286" i="22"/>
  <c r="ABO22" i="22"/>
  <c r="ABO87" i="22"/>
  <c r="ABO111" i="22"/>
  <c r="ABO158" i="22"/>
  <c r="WY300" i="22"/>
  <c r="ABP124" i="22"/>
  <c r="WY296" i="22"/>
  <c r="ABO263" i="22"/>
  <c r="ABP235" i="22"/>
  <c r="XQ292" i="22"/>
  <c r="ABO56" i="22"/>
  <c r="ABO84" i="22"/>
  <c r="ABP88" i="22"/>
  <c r="ABO162" i="22"/>
  <c r="ABP91" i="22"/>
  <c r="ABP121" i="22"/>
  <c r="ABO122" i="22"/>
  <c r="ABO237" i="22"/>
  <c r="ABO26" i="22"/>
  <c r="ABO60" i="22"/>
  <c r="WY312" i="22"/>
  <c r="ABO17" i="22"/>
  <c r="ABO251" i="22"/>
  <c r="ABP241" i="22"/>
  <c r="ABP161" i="22"/>
  <c r="ABP319" i="22"/>
  <c r="ABP269" i="22"/>
  <c r="XQ132" i="22"/>
  <c r="ABO153" i="22"/>
  <c r="XQ140" i="22"/>
  <c r="WY183" i="22"/>
  <c r="ABO160" i="22"/>
  <c r="ABO52" i="22"/>
  <c r="ABO29" i="22"/>
  <c r="XQ217" i="22"/>
  <c r="WY302" i="22"/>
  <c r="ABO40" i="22"/>
  <c r="ABO34" i="22"/>
  <c r="WY321" i="22"/>
  <c r="ABO39" i="22"/>
  <c r="ABO31" i="22"/>
  <c r="ABO71" i="22"/>
  <c r="ABP265" i="22"/>
  <c r="WY219" i="22"/>
  <c r="ABO272" i="22"/>
  <c r="ABO95" i="22"/>
  <c r="ABP53" i="22"/>
  <c r="ABO65" i="22"/>
  <c r="WY293" i="22"/>
  <c r="XQ216" i="22"/>
  <c r="WY236" i="22"/>
  <c r="ABO6" i="22"/>
  <c r="ABO8" i="22"/>
  <c r="ABO112" i="22"/>
  <c r="WY197" i="22"/>
  <c r="WY198" i="22"/>
  <c r="ABO126" i="22"/>
  <c r="ABP50" i="22"/>
  <c r="ABO119" i="22"/>
  <c r="ABP247" i="22"/>
  <c r="ABO64" i="22"/>
  <c r="ABO46" i="22"/>
  <c r="XQ284" i="22"/>
  <c r="ABO260" i="22"/>
  <c r="XQ138" i="22"/>
  <c r="XQ129" i="22"/>
  <c r="ABP105" i="22"/>
  <c r="ABO57" i="22"/>
  <c r="ABO51" i="22"/>
  <c r="ABO45" i="22"/>
  <c r="WY182" i="22"/>
  <c r="WY175" i="22"/>
  <c r="WY303" i="22"/>
  <c r="ABO242" i="22"/>
  <c r="WY178" i="22"/>
  <c r="ABO77" i="22"/>
  <c r="ABO37" i="22"/>
  <c r="ABO148" i="22"/>
  <c r="ABO155" i="22"/>
  <c r="XQ218" i="22"/>
  <c r="WY309" i="22"/>
  <c r="ABO248" i="22"/>
  <c r="WY304" i="22"/>
  <c r="XQ137" i="22"/>
  <c r="ABO76" i="22"/>
  <c r="ABP38" i="22"/>
  <c r="WY294" i="22"/>
  <c r="ABP120" i="22"/>
  <c r="ABO78" i="22"/>
  <c r="WY195" i="22"/>
  <c r="ABO72" i="22"/>
  <c r="ABO147" i="22"/>
  <c r="ABO118" i="22"/>
  <c r="XQ139" i="22"/>
  <c r="ABO15" i="22"/>
  <c r="WY184" i="22"/>
  <c r="ABO209" i="22"/>
  <c r="ABO159" i="22"/>
  <c r="WY221" i="22"/>
  <c r="XQ128" i="22"/>
  <c r="ABO116" i="22"/>
  <c r="ABO28" i="22"/>
  <c r="ABO264" i="22"/>
  <c r="WY311" i="22"/>
  <c r="ABO250" i="22"/>
  <c r="ABO110" i="22"/>
  <c r="ABO253" i="22"/>
  <c r="ABO10" i="22"/>
  <c r="ABO169" i="22"/>
  <c r="ABP201" i="22"/>
  <c r="ABO152" i="22"/>
  <c r="ABP104" i="22"/>
  <c r="ABO259" i="22"/>
  <c r="ABO20" i="22"/>
  <c r="ABO164" i="22"/>
  <c r="ABO270" i="22"/>
  <c r="WY192" i="22"/>
  <c r="WY306" i="22"/>
  <c r="WY227" i="22"/>
  <c r="WY308" i="22"/>
  <c r="WY239" i="22"/>
  <c r="XQ142" i="22"/>
  <c r="ABO213" i="22"/>
  <c r="WY173" i="22"/>
  <c r="ABO149" i="22"/>
  <c r="ABO54" i="22"/>
  <c r="ABP100" i="22"/>
  <c r="ABO99" i="22"/>
  <c r="ABO107" i="22"/>
  <c r="ABO9" i="22"/>
  <c r="WY297" i="22"/>
  <c r="WY314" i="22"/>
  <c r="ABO262" i="22"/>
  <c r="WY172" i="22"/>
  <c r="ABO203" i="22"/>
  <c r="ABO98" i="22"/>
  <c r="ABO30" i="22"/>
  <c r="ABO41" i="22"/>
  <c r="WY189" i="22"/>
  <c r="XQ215" i="22"/>
  <c r="ABO47" i="22"/>
  <c r="WY222" i="22"/>
  <c r="ABO115" i="22"/>
  <c r="WY299" i="22"/>
  <c r="ABO167" i="22"/>
  <c r="ABO154" i="22"/>
  <c r="ABO44" i="22"/>
  <c r="WY315" i="22"/>
  <c r="ABP204" i="22"/>
  <c r="ABO102" i="22"/>
  <c r="WY234" i="22"/>
  <c r="XQ135" i="22"/>
  <c r="ABO103" i="22"/>
  <c r="ABO59" i="22"/>
  <c r="WY179" i="22"/>
  <c r="XQ282" i="22"/>
  <c r="ABO267" i="22"/>
  <c r="ABO55" i="22"/>
  <c r="ABO207" i="22"/>
  <c r="ABO166" i="22"/>
  <c r="XQ283" i="22"/>
  <c r="ABO19" i="22"/>
  <c r="ABO238" i="22"/>
  <c r="ABO157" i="22"/>
  <c r="WY240" i="22"/>
  <c r="ABO48" i="22"/>
  <c r="WY196" i="22"/>
  <c r="WY307" i="22"/>
  <c r="XQ143" i="22"/>
  <c r="WY320" i="22"/>
  <c r="XQ291" i="22"/>
  <c r="WY232" i="22"/>
  <c r="ABP146" i="22"/>
  <c r="XQ127" i="22"/>
  <c r="ABP83" i="22"/>
  <c r="ABO266" i="22"/>
  <c r="ABO12" i="22"/>
  <c r="WY191" i="22"/>
  <c r="ABO245" i="22"/>
  <c r="XQ134" i="22"/>
  <c r="WY180" i="22"/>
  <c r="ABO212" i="22"/>
  <c r="WY224" i="22"/>
  <c r="ABP208" i="22"/>
  <c r="WY190" i="22"/>
  <c r="ABO58" i="22"/>
  <c r="ABO249" i="22"/>
  <c r="ABO205" i="22"/>
  <c r="ABO93" i="22"/>
  <c r="ABO11" i="22"/>
  <c r="ABQ73" i="22"/>
  <c r="WY295" i="22"/>
  <c r="ABP68" i="22"/>
  <c r="ABO202" i="22"/>
  <c r="XQ281" i="22"/>
  <c r="ABO5" i="22"/>
  <c r="ABO252" i="22"/>
  <c r="ABO171" i="22"/>
  <c r="ABO63" i="22"/>
  <c r="WY225" i="22"/>
  <c r="ABP123" i="22"/>
  <c r="ABO176" i="22"/>
  <c r="ABO244" i="22"/>
  <c r="ABO86" i="22"/>
  <c r="ABO170" i="22"/>
  <c r="ABP177" i="22"/>
  <c r="WY305" i="22"/>
  <c r="ABO168" i="22"/>
  <c r="WY316" i="22"/>
  <c r="ABO188" i="22"/>
  <c r="ABP67" i="22"/>
  <c r="WY228" i="22"/>
  <c r="ABO25" i="22"/>
  <c r="WY220" i="22"/>
  <c r="ABO61" i="22"/>
  <c r="XQ144" i="22"/>
  <c r="ABO145" i="22"/>
  <c r="ABQ82" i="22"/>
  <c r="ABO16" i="22"/>
  <c r="ABP42" i="22"/>
  <c r="ABO255" i="22"/>
  <c r="ABO74" i="22"/>
  <c r="WY322" i="22"/>
  <c r="WY230" i="22"/>
  <c r="ABP36" i="22"/>
  <c r="ABO7" i="22"/>
  <c r="ABO49" i="22"/>
  <c r="ABO70" i="22"/>
  <c r="ABP32" i="22"/>
  <c r="ABO268" i="22"/>
  <c r="XQ131" i="22"/>
  <c r="ABO13" i="22"/>
  <c r="WY199" i="22"/>
  <c r="XQ136" i="22"/>
  <c r="ABP163" i="22"/>
  <c r="WY231" i="22"/>
  <c r="XQ287" i="22"/>
  <c r="ABO62" i="22"/>
  <c r="ABO108" i="22"/>
  <c r="ABO206" i="22"/>
  <c r="WY313" i="22"/>
  <c r="WY310" i="22"/>
  <c r="WY194" i="22"/>
  <c r="ABO81" i="22"/>
  <c r="WY193" i="22"/>
  <c r="ABO24" i="22"/>
  <c r="ABO66" i="22"/>
  <c r="ABP80" i="22"/>
  <c r="ABO69" i="22"/>
  <c r="ABO23" i="22"/>
  <c r="WY174" i="22"/>
  <c r="ABO125" i="22"/>
  <c r="ABO256" i="22"/>
  <c r="WY229" i="22"/>
  <c r="ABO21" i="22"/>
  <c r="ABO43" i="22"/>
  <c r="WY181" i="22"/>
  <c r="ABO14" i="22"/>
  <c r="ABP273" i="22"/>
  <c r="WY186" i="22"/>
  <c r="ABP210" i="22"/>
  <c r="ABO211" i="22"/>
  <c r="ABO254" i="22"/>
  <c r="ABO117" i="22"/>
  <c r="ABO18" i="22"/>
  <c r="XQ285" i="22"/>
  <c r="ABO246" i="22"/>
  <c r="XQ130" i="22"/>
  <c r="ABO258" i="22"/>
  <c r="ABO187" i="22"/>
  <c r="WY317" i="22"/>
  <c r="ABO271" i="22"/>
  <c r="WY223" i="22"/>
  <c r="XQ289" i="22"/>
  <c r="WY301" i="22"/>
  <c r="XQ290" i="22"/>
  <c r="XQ133" i="22"/>
  <c r="ABP106" i="22"/>
  <c r="WY233" i="22"/>
  <c r="WY226" i="22"/>
  <c r="ABO114" i="22"/>
  <c r="ABP79" i="22"/>
  <c r="WY280" i="22" l="1"/>
  <c r="WY278" i="22"/>
  <c r="WY279" i="22"/>
  <c r="WY277" i="22"/>
  <c r="WY275" i="22"/>
  <c r="WY276" i="22"/>
  <c r="WY274" i="22"/>
  <c r="WY243" i="22"/>
  <c r="ABP89" i="22"/>
  <c r="ABP90" i="22"/>
  <c r="ABQ97" i="22"/>
  <c r="ABP165" i="22"/>
  <c r="ABP109" i="22"/>
  <c r="ABP113" i="22"/>
  <c r="ABP96" i="22"/>
  <c r="ABP257" i="22"/>
  <c r="ABP258" i="22"/>
  <c r="ABQ79" i="22"/>
  <c r="WZ301" i="22"/>
  <c r="XR130" i="22"/>
  <c r="WZ186" i="22"/>
  <c r="ABP125" i="22"/>
  <c r="ABQ80" i="22"/>
  <c r="WZ310" i="22"/>
  <c r="XR136" i="22"/>
  <c r="ABP7" i="22"/>
  <c r="ABQ42" i="22"/>
  <c r="ABP25" i="22"/>
  <c r="ABP176" i="22"/>
  <c r="ABP202" i="22"/>
  <c r="ABP249" i="22"/>
  <c r="ABQ208" i="22"/>
  <c r="WZ191" i="22"/>
  <c r="ABQ83" i="22"/>
  <c r="WZ196" i="22"/>
  <c r="ABP166" i="22"/>
  <c r="ABP103" i="22"/>
  <c r="ABQ204" i="22"/>
  <c r="ABP47" i="22"/>
  <c r="WZ172" i="22"/>
  <c r="ABQ100" i="22"/>
  <c r="WZ227" i="22"/>
  <c r="ABQ104" i="22"/>
  <c r="ABP10" i="22"/>
  <c r="ABP116" i="22"/>
  <c r="ABP118" i="22"/>
  <c r="WZ309" i="22"/>
  <c r="ABP51" i="22"/>
  <c r="ABP64" i="22"/>
  <c r="ABP8" i="22"/>
  <c r="ABP95" i="22"/>
  <c r="ABP39" i="22"/>
  <c r="ABP160" i="22"/>
  <c r="ABP17" i="22"/>
  <c r="WZ300" i="22"/>
  <c r="WZ317" i="22"/>
  <c r="ABP254" i="22"/>
  <c r="ABQ273" i="22"/>
  <c r="WZ174" i="22"/>
  <c r="WZ313" i="22"/>
  <c r="WZ199" i="22"/>
  <c r="WZ322" i="22"/>
  <c r="XR144" i="22"/>
  <c r="ABP168" i="22"/>
  <c r="ABP63" i="22"/>
  <c r="ABP93" i="22"/>
  <c r="WZ224" i="22"/>
  <c r="ABP12" i="22"/>
  <c r="WZ320" i="22"/>
  <c r="ABP207" i="22"/>
  <c r="XR135" i="22"/>
  <c r="WZ299" i="22"/>
  <c r="ABP98" i="22"/>
  <c r="ABP9" i="22"/>
  <c r="XR142" i="22"/>
  <c r="ABP253" i="22"/>
  <c r="XR128" i="22"/>
  <c r="ABP147" i="22"/>
  <c r="ABP77" i="22"/>
  <c r="ABP45" i="22"/>
  <c r="ABP260" i="22"/>
  <c r="ABQ247" i="22"/>
  <c r="ABP6" i="22"/>
  <c r="ABQ265" i="22"/>
  <c r="XR217" i="22"/>
  <c r="ABQ269" i="22"/>
  <c r="ABQ241" i="22"/>
  <c r="ABP237" i="22"/>
  <c r="ABP162" i="22"/>
  <c r="ABP56" i="22"/>
  <c r="ABP22" i="22"/>
  <c r="ABP33" i="22"/>
  <c r="ABP156" i="22"/>
  <c r="WZ200" i="22"/>
  <c r="ABP150" i="22"/>
  <c r="ABP114" i="22"/>
  <c r="ABQ106" i="22"/>
  <c r="ABP246" i="22"/>
  <c r="ABP21" i="22"/>
  <c r="ABP66" i="22"/>
  <c r="ABP81" i="22"/>
  <c r="XR287" i="22"/>
  <c r="ABQ32" i="22"/>
  <c r="ABQ36" i="22"/>
  <c r="ABP16" i="22"/>
  <c r="WZ228" i="22"/>
  <c r="ABP170" i="22"/>
  <c r="ABQ68" i="22"/>
  <c r="ABP58" i="22"/>
  <c r="XR127" i="22"/>
  <c r="ABP48" i="22"/>
  <c r="ABP19" i="22"/>
  <c r="WZ315" i="22"/>
  <c r="XR215" i="22"/>
  <c r="ABP262" i="22"/>
  <c r="ABP54" i="22"/>
  <c r="WZ306" i="22"/>
  <c r="ABP152" i="22"/>
  <c r="WZ311" i="22"/>
  <c r="WZ184" i="22"/>
  <c r="ABP78" i="22"/>
  <c r="ABQ38" i="22"/>
  <c r="XR218" i="22"/>
  <c r="ABP242" i="22"/>
  <c r="ABP57" i="22"/>
  <c r="WZ198" i="22"/>
  <c r="ABP65" i="22"/>
  <c r="WZ321" i="22"/>
  <c r="WZ183" i="22"/>
  <c r="WZ296" i="22"/>
  <c r="XR289" i="22"/>
  <c r="XR133" i="22"/>
  <c r="ABP187" i="22"/>
  <c r="ABP211" i="22"/>
  <c r="WZ229" i="22"/>
  <c r="ABP24" i="22"/>
  <c r="ABP206" i="22"/>
  <c r="ABP13" i="22"/>
  <c r="ABR82" i="22"/>
  <c r="WZ305" i="22"/>
  <c r="ABP171" i="22"/>
  <c r="WZ295" i="22"/>
  <c r="XR134" i="22"/>
  <c r="XR143" i="22"/>
  <c r="XR283" i="22"/>
  <c r="WZ179" i="22"/>
  <c r="ABP44" i="22"/>
  <c r="WZ189" i="22"/>
  <c r="WZ314" i="22"/>
  <c r="ABP149" i="22"/>
  <c r="WZ192" i="22"/>
  <c r="ABQ201" i="22"/>
  <c r="ABP264" i="22"/>
  <c r="ABP15" i="22"/>
  <c r="ABQ120" i="22"/>
  <c r="WZ178" i="22"/>
  <c r="ABQ105" i="22"/>
  <c r="ABP119" i="22"/>
  <c r="WZ236" i="22"/>
  <c r="ABQ53" i="22"/>
  <c r="ABP71" i="22"/>
  <c r="ABP29" i="22"/>
  <c r="ABP251" i="22"/>
  <c r="ABP122" i="22"/>
  <c r="ABQ88" i="22"/>
  <c r="XR292" i="22"/>
  <c r="ABQ124" i="22"/>
  <c r="ABP158" i="22"/>
  <c r="XR286" i="22"/>
  <c r="XR288" i="22"/>
  <c r="ABP94" i="22"/>
  <c r="ABQ261" i="22"/>
  <c r="XA298" i="22"/>
  <c r="WZ223" i="22"/>
  <c r="XR285" i="22"/>
  <c r="ABP14" i="22"/>
  <c r="ABP23" i="22"/>
  <c r="WZ231" i="22"/>
  <c r="ABP70" i="22"/>
  <c r="ABP74" i="22"/>
  <c r="ABP61" i="22"/>
  <c r="ABQ67" i="22"/>
  <c r="ABP86" i="22"/>
  <c r="ABQ123" i="22"/>
  <c r="ABP5" i="22"/>
  <c r="ABP266" i="22"/>
  <c r="ABQ146" i="22"/>
  <c r="WZ240" i="22"/>
  <c r="ABP55" i="22"/>
  <c r="WZ234" i="22"/>
  <c r="ABP115" i="22"/>
  <c r="ABP203" i="22"/>
  <c r="ABP107" i="22"/>
  <c r="WZ239" i="22"/>
  <c r="ABP20" i="22"/>
  <c r="ABP110" i="22"/>
  <c r="WZ221" i="22"/>
  <c r="ABP76" i="22"/>
  <c r="ABP155" i="22"/>
  <c r="WZ303" i="22"/>
  <c r="XR284" i="22"/>
  <c r="WZ197" i="22"/>
  <c r="ABP34" i="22"/>
  <c r="XR140" i="22"/>
  <c r="WZ312" i="22"/>
  <c r="WZ226" i="22"/>
  <c r="ABP18" i="22"/>
  <c r="ABQ210" i="22"/>
  <c r="ABP256" i="22"/>
  <c r="WZ193" i="22"/>
  <c r="ABP108" i="22"/>
  <c r="ABQ163" i="22"/>
  <c r="ABP49" i="22"/>
  <c r="ABP255" i="22"/>
  <c r="ABP188" i="22"/>
  <c r="ABP244" i="22"/>
  <c r="ABP252" i="22"/>
  <c r="ABR73" i="22"/>
  <c r="WZ190" i="22"/>
  <c r="ABP245" i="22"/>
  <c r="WZ232" i="22"/>
  <c r="ABP157" i="22"/>
  <c r="ABP267" i="22"/>
  <c r="ABP154" i="22"/>
  <c r="ABP41" i="22"/>
  <c r="WZ297" i="22"/>
  <c r="WZ173" i="22"/>
  <c r="ABP270" i="22"/>
  <c r="ABP169" i="22"/>
  <c r="ABP159" i="22"/>
  <c r="ABP72" i="22"/>
  <c r="XR137" i="22"/>
  <c r="ABP148" i="22"/>
  <c r="WZ175" i="22"/>
  <c r="XR129" i="22"/>
  <c r="ABP112" i="22"/>
  <c r="ABP31" i="22"/>
  <c r="ABP52" i="22"/>
  <c r="ABP60" i="22"/>
  <c r="ABQ121" i="22"/>
  <c r="ABP111" i="22"/>
  <c r="ABP27" i="22"/>
  <c r="ABP35" i="22"/>
  <c r="ABQ101" i="22"/>
  <c r="ABP85" i="22"/>
  <c r="ABP75" i="22"/>
  <c r="XR290" i="22"/>
  <c r="WZ181" i="22"/>
  <c r="ABP69" i="22"/>
  <c r="WZ194" i="22"/>
  <c r="XR131" i="22"/>
  <c r="WZ230" i="22"/>
  <c r="WZ220" i="22"/>
  <c r="XR281" i="22"/>
  <c r="ABP205" i="22"/>
  <c r="ABP212" i="22"/>
  <c r="WZ307" i="22"/>
  <c r="ABP59" i="22"/>
  <c r="ABP102" i="22"/>
  <c r="WZ222" i="22"/>
  <c r="ABP99" i="22"/>
  <c r="WZ308" i="22"/>
  <c r="ABP259" i="22"/>
  <c r="ABP250" i="22"/>
  <c r="ABP28" i="22"/>
  <c r="XR139" i="22"/>
  <c r="WZ294" i="22"/>
  <c r="ABP248" i="22"/>
  <c r="ABP46" i="22"/>
  <c r="ABQ50" i="22"/>
  <c r="XR216" i="22"/>
  <c r="ABP272" i="22"/>
  <c r="ABP40" i="22"/>
  <c r="ABP153" i="22"/>
  <c r="ABQ319" i="22"/>
  <c r="ABQ235" i="22"/>
  <c r="ABP271" i="22"/>
  <c r="WZ233" i="22"/>
  <c r="ABP117" i="22"/>
  <c r="ABP43" i="22"/>
  <c r="ABP62" i="22"/>
  <c r="ABP268" i="22"/>
  <c r="ABP145" i="22"/>
  <c r="WZ316" i="22"/>
  <c r="ABQ177" i="22"/>
  <c r="WZ225" i="22"/>
  <c r="ABP11" i="22"/>
  <c r="WZ180" i="22"/>
  <c r="XR291" i="22"/>
  <c r="ABP238" i="22"/>
  <c r="XR282" i="22"/>
  <c r="ABP167" i="22"/>
  <c r="ABP30" i="22"/>
  <c r="ABP213" i="22"/>
  <c r="ABP164" i="22"/>
  <c r="ABP209" i="22"/>
  <c r="WZ195" i="22"/>
  <c r="WZ304" i="22"/>
  <c r="ABP37" i="22"/>
  <c r="WZ182" i="22"/>
  <c r="XR138" i="22"/>
  <c r="ABP126" i="22"/>
  <c r="WZ293" i="22"/>
  <c r="WZ219" i="22"/>
  <c r="WZ302" i="22"/>
  <c r="XR132" i="22"/>
  <c r="ABQ161" i="22"/>
  <c r="ABP26" i="22"/>
  <c r="ABQ91" i="22"/>
  <c r="ABP84" i="22"/>
  <c r="ABP263" i="22"/>
  <c r="ABP87" i="22"/>
  <c r="XR141" i="22"/>
  <c r="ABP92" i="22"/>
  <c r="ABP214" i="22"/>
  <c r="WZ185" i="22"/>
  <c r="ABP151" i="22"/>
  <c r="WZ277" i="22" l="1"/>
  <c r="WZ274" i="22"/>
  <c r="WZ279" i="22"/>
  <c r="WZ276" i="22"/>
  <c r="WZ278" i="22"/>
  <c r="WZ275" i="22"/>
  <c r="WZ280" i="22"/>
  <c r="WZ243" i="22"/>
  <c r="ABQ89" i="22"/>
  <c r="ABR97" i="22"/>
  <c r="ABQ90" i="22"/>
  <c r="ABQ165" i="22"/>
  <c r="ABQ109" i="22"/>
  <c r="ABQ257" i="22"/>
  <c r="ABQ96" i="22"/>
  <c r="ABQ113" i="22"/>
  <c r="XA185" i="22"/>
  <c r="ABQ26" i="22"/>
  <c r="XA182" i="22"/>
  <c r="ABQ30" i="22"/>
  <c r="XA225" i="22"/>
  <c r="ABR235" i="22"/>
  <c r="ABQ46" i="22"/>
  <c r="ABQ259" i="22"/>
  <c r="XA307" i="22"/>
  <c r="ABQ85" i="22"/>
  <c r="ABQ111" i="22"/>
  <c r="ABQ112" i="22"/>
  <c r="ABQ270" i="22"/>
  <c r="ABQ245" i="22"/>
  <c r="ABQ244" i="22"/>
  <c r="ABR177" i="22"/>
  <c r="ABQ62" i="22"/>
  <c r="ABQ272" i="22"/>
  <c r="XS139" i="22"/>
  <c r="XA308" i="22"/>
  <c r="ABQ102" i="22"/>
  <c r="XA230" i="22"/>
  <c r="XA181" i="22"/>
  <c r="ABR101" i="22"/>
  <c r="ABQ52" i="22"/>
  <c r="XS129" i="22"/>
  <c r="ABQ72" i="22"/>
  <c r="XA173" i="22"/>
  <c r="ABQ267" i="22"/>
  <c r="XA190" i="22"/>
  <c r="ABQ188" i="22"/>
  <c r="ABQ108" i="22"/>
  <c r="ABQ18" i="22"/>
  <c r="ABQ34" i="22"/>
  <c r="XA303" i="22"/>
  <c r="XA221" i="22"/>
  <c r="ABQ107" i="22"/>
  <c r="ABQ55" i="22"/>
  <c r="ABQ86" i="22"/>
  <c r="ABQ70" i="22"/>
  <c r="ABQ14" i="22"/>
  <c r="XB298" i="22"/>
  <c r="XS286" i="22"/>
  <c r="ABR88" i="22"/>
  <c r="ABQ29" i="22"/>
  <c r="ABQ119" i="22"/>
  <c r="ABR201" i="22"/>
  <c r="XA189" i="22"/>
  <c r="XS143" i="22"/>
  <c r="ABQ171" i="22"/>
  <c r="ABQ13" i="22"/>
  <c r="ABQ211" i="22"/>
  <c r="XA296" i="22"/>
  <c r="ABQ65" i="22"/>
  <c r="XS218" i="22"/>
  <c r="XA311" i="22"/>
  <c r="ABQ262" i="22"/>
  <c r="ABQ19" i="22"/>
  <c r="ABQ58" i="22"/>
  <c r="ABQ170" i="22"/>
  <c r="ABR32" i="22"/>
  <c r="ABQ21" i="22"/>
  <c r="ABQ150" i="22"/>
  <c r="ABQ22" i="22"/>
  <c r="ABQ237" i="22"/>
  <c r="ABR265" i="22"/>
  <c r="ABQ260" i="22"/>
  <c r="ABQ147" i="22"/>
  <c r="XS142" i="22"/>
  <c r="XS135" i="22"/>
  <c r="XA224" i="22"/>
  <c r="XS144" i="22"/>
  <c r="XA174" i="22"/>
  <c r="ABQ39" i="22"/>
  <c r="ABQ51" i="22"/>
  <c r="ABQ118" i="22"/>
  <c r="XA227" i="22"/>
  <c r="ABQ47" i="22"/>
  <c r="XA196" i="22"/>
  <c r="ABQ249" i="22"/>
  <c r="ABR42" i="22"/>
  <c r="XA310" i="22"/>
  <c r="XS130" i="22"/>
  <c r="ABR161" i="22"/>
  <c r="ABQ167" i="22"/>
  <c r="XA180" i="22"/>
  <c r="ABQ263" i="22"/>
  <c r="XS132" i="22"/>
  <c r="ABR319" i="22"/>
  <c r="ABQ99" i="22"/>
  <c r="ABQ212" i="22"/>
  <c r="XS131" i="22"/>
  <c r="ABQ35" i="22"/>
  <c r="ABQ31" i="22"/>
  <c r="XA297" i="22"/>
  <c r="XA193" i="22"/>
  <c r="ABR67" i="22"/>
  <c r="ABR261" i="22"/>
  <c r="ABQ158" i="22"/>
  <c r="ABQ122" i="22"/>
  <c r="ABQ71" i="22"/>
  <c r="ABR120" i="22"/>
  <c r="ABQ44" i="22"/>
  <c r="XS134" i="22"/>
  <c r="XA305" i="22"/>
  <c r="ABQ206" i="22"/>
  <c r="ABQ187" i="22"/>
  <c r="XA198" i="22"/>
  <c r="ABR38" i="22"/>
  <c r="ABQ152" i="22"/>
  <c r="XS215" i="22"/>
  <c r="ABQ48" i="22"/>
  <c r="ABR68" i="22"/>
  <c r="XA228" i="22"/>
  <c r="XS287" i="22"/>
  <c r="ABQ246" i="22"/>
  <c r="XA200" i="22"/>
  <c r="ABR241" i="22"/>
  <c r="ABQ45" i="22"/>
  <c r="XS128" i="22"/>
  <c r="ABQ9" i="22"/>
  <c r="ABQ207" i="22"/>
  <c r="ABQ93" i="22"/>
  <c r="XA322" i="22"/>
  <c r="ABR273" i="22"/>
  <c r="XA300" i="22"/>
  <c r="ABQ95" i="22"/>
  <c r="ABQ116" i="22"/>
  <c r="ABR100" i="22"/>
  <c r="ABR204" i="22"/>
  <c r="ABR83" i="22"/>
  <c r="ABQ202" i="22"/>
  <c r="ABR80" i="22"/>
  <c r="XA301" i="22"/>
  <c r="XA293" i="22"/>
  <c r="ABQ84" i="22"/>
  <c r="ABQ126" i="22"/>
  <c r="ABQ164" i="22"/>
  <c r="XS282" i="22"/>
  <c r="ABQ11" i="22"/>
  <c r="XA316" i="22"/>
  <c r="XA233" i="22"/>
  <c r="XS216" i="22"/>
  <c r="ABQ28" i="22"/>
  <c r="ABQ59" i="22"/>
  <c r="XS290" i="22"/>
  <c r="XA175" i="22"/>
  <c r="ABQ159" i="22"/>
  <c r="ABQ157" i="22"/>
  <c r="ABS73" i="22"/>
  <c r="ABQ255" i="22"/>
  <c r="XA226" i="22"/>
  <c r="ABQ155" i="22"/>
  <c r="ABQ110" i="22"/>
  <c r="ABQ203" i="22"/>
  <c r="XA240" i="22"/>
  <c r="XA231" i="22"/>
  <c r="XS285" i="22"/>
  <c r="ABR105" i="22"/>
  <c r="XA192" i="22"/>
  <c r="ABR91" i="22"/>
  <c r="XS138" i="22"/>
  <c r="ABQ213" i="22"/>
  <c r="ABQ238" i="22"/>
  <c r="ABQ145" i="22"/>
  <c r="ABQ43" i="22"/>
  <c r="ABQ271" i="22"/>
  <c r="ABQ153" i="22"/>
  <c r="ABQ250" i="22"/>
  <c r="ABR121" i="22"/>
  <c r="ABQ148" i="22"/>
  <c r="ABQ41" i="22"/>
  <c r="ABQ252" i="22"/>
  <c r="ABQ49" i="22"/>
  <c r="ABQ256" i="22"/>
  <c r="XA312" i="22"/>
  <c r="XA197" i="22"/>
  <c r="ABQ20" i="22"/>
  <c r="ABQ115" i="22"/>
  <c r="ABR146" i="22"/>
  <c r="ABQ5" i="22"/>
  <c r="ABQ61" i="22"/>
  <c r="XA223" i="22"/>
  <c r="ABQ94" i="22"/>
  <c r="ABR124" i="22"/>
  <c r="ABQ251" i="22"/>
  <c r="ABR53" i="22"/>
  <c r="ABQ15" i="22"/>
  <c r="ABQ149" i="22"/>
  <c r="XA179" i="22"/>
  <c r="ABS82" i="22"/>
  <c r="ABQ24" i="22"/>
  <c r="XS133" i="22"/>
  <c r="XA183" i="22"/>
  <c r="ABQ57" i="22"/>
  <c r="ABQ78" i="22"/>
  <c r="XA306" i="22"/>
  <c r="XA315" i="22"/>
  <c r="XS127" i="22"/>
  <c r="ABQ16" i="22"/>
  <c r="ABQ81" i="22"/>
  <c r="ABR106" i="22"/>
  <c r="ABQ156" i="22"/>
  <c r="ABQ56" i="22"/>
  <c r="ABR269" i="22"/>
  <c r="ABQ6" i="22"/>
  <c r="ABQ77" i="22"/>
  <c r="ABQ253" i="22"/>
  <c r="ABQ98" i="22"/>
  <c r="XA320" i="22"/>
  <c r="ABQ63" i="22"/>
  <c r="XA199" i="22"/>
  <c r="ABQ254" i="22"/>
  <c r="ABQ17" i="22"/>
  <c r="ABQ8" i="22"/>
  <c r="XA309" i="22"/>
  <c r="ABQ10" i="22"/>
  <c r="ABQ103" i="22"/>
  <c r="XA191" i="22"/>
  <c r="ABQ176" i="22"/>
  <c r="ABQ7" i="22"/>
  <c r="ABQ125" i="22"/>
  <c r="ABR79" i="22"/>
  <c r="ABQ214" i="22"/>
  <c r="ABQ37" i="22"/>
  <c r="ABQ92" i="22"/>
  <c r="XA304" i="22"/>
  <c r="ABQ151" i="22"/>
  <c r="XS141" i="22"/>
  <c r="XA302" i="22"/>
  <c r="XA195" i="22"/>
  <c r="ABR50" i="22"/>
  <c r="ABQ248" i="22"/>
  <c r="ABQ205" i="22"/>
  <c r="XA220" i="22"/>
  <c r="XA194" i="22"/>
  <c r="ABQ75" i="22"/>
  <c r="ABQ27" i="22"/>
  <c r="ABQ169" i="22"/>
  <c r="XA232" i="22"/>
  <c r="ABQ76" i="22"/>
  <c r="ABQ87" i="22"/>
  <c r="XA219" i="22"/>
  <c r="ABQ209" i="22"/>
  <c r="XS291" i="22"/>
  <c r="ABQ268" i="22"/>
  <c r="ABQ117" i="22"/>
  <c r="ABQ40" i="22"/>
  <c r="XA294" i="22"/>
  <c r="XA222" i="22"/>
  <c r="XS281" i="22"/>
  <c r="ABQ69" i="22"/>
  <c r="ABQ60" i="22"/>
  <c r="XS137" i="22"/>
  <c r="ABQ154" i="22"/>
  <c r="ABR163" i="22"/>
  <c r="ABR210" i="22"/>
  <c r="XS140" i="22"/>
  <c r="XS284" i="22"/>
  <c r="XA239" i="22"/>
  <c r="XA234" i="22"/>
  <c r="ABQ266" i="22"/>
  <c r="ABR123" i="22"/>
  <c r="ABQ74" i="22"/>
  <c r="ABQ23" i="22"/>
  <c r="XS288" i="22"/>
  <c r="XS292" i="22"/>
  <c r="XA236" i="22"/>
  <c r="XA178" i="22"/>
  <c r="ABQ264" i="22"/>
  <c r="XA314" i="22"/>
  <c r="XS283" i="22"/>
  <c r="XA295" i="22"/>
  <c r="XA229" i="22"/>
  <c r="XS289" i="22"/>
  <c r="XA321" i="22"/>
  <c r="ABQ242" i="22"/>
  <c r="XA184" i="22"/>
  <c r="ABQ54" i="22"/>
  <c r="ABR36" i="22"/>
  <c r="ABQ66" i="22"/>
  <c r="ABQ114" i="22"/>
  <c r="ABQ33" i="22"/>
  <c r="ABQ162" i="22"/>
  <c r="XS217" i="22"/>
  <c r="ABR247" i="22"/>
  <c r="XA299" i="22"/>
  <c r="ABQ12" i="22"/>
  <c r="ABQ168" i="22"/>
  <c r="XA313" i="22"/>
  <c r="XA317" i="22"/>
  <c r="ABQ160" i="22"/>
  <c r="ABQ64" i="22"/>
  <c r="ABR104" i="22"/>
  <c r="XA172" i="22"/>
  <c r="ABQ166" i="22"/>
  <c r="ABR208" i="22"/>
  <c r="ABQ25" i="22"/>
  <c r="XS136" i="22"/>
  <c r="XA186" i="22"/>
  <c r="ABQ258" i="22"/>
  <c r="XA276" i="22" l="1"/>
  <c r="XA280" i="22"/>
  <c r="XA279" i="22"/>
  <c r="XA275" i="22"/>
  <c r="XA274" i="22"/>
  <c r="XA278" i="22"/>
  <c r="XA277" i="22"/>
  <c r="XA243" i="22"/>
  <c r="ABR89" i="22"/>
  <c r="ABR90" i="22"/>
  <c r="ABS97" i="22"/>
  <c r="ABR165" i="22"/>
  <c r="ABR109" i="22"/>
  <c r="ABR113" i="22"/>
  <c r="ABR96" i="22"/>
  <c r="ABR257" i="22"/>
  <c r="ABR64" i="22"/>
  <c r="XB184" i="22"/>
  <c r="XB314" i="22"/>
  <c r="ABR23" i="22"/>
  <c r="XT140" i="22"/>
  <c r="XB222" i="22"/>
  <c r="ABR87" i="22"/>
  <c r="XB220" i="22"/>
  <c r="XT141" i="22"/>
  <c r="ABR7" i="22"/>
  <c r="ABR17" i="22"/>
  <c r="ABR6" i="22"/>
  <c r="ABS106" i="22"/>
  <c r="ABR57" i="22"/>
  <c r="ABR15" i="22"/>
  <c r="ABS124" i="22"/>
  <c r="ABR20" i="22"/>
  <c r="ABS121" i="22"/>
  <c r="ABR213" i="22"/>
  <c r="XB240" i="22"/>
  <c r="ABR157" i="22"/>
  <c r="XT216" i="22"/>
  <c r="ABR84" i="22"/>
  <c r="ABS100" i="22"/>
  <c r="ABR207" i="22"/>
  <c r="ABR246" i="22"/>
  <c r="XB198" i="22"/>
  <c r="ABR71" i="22"/>
  <c r="ABS67" i="22"/>
  <c r="XB310" i="22"/>
  <c r="ABR39" i="22"/>
  <c r="ABR260" i="22"/>
  <c r="ABR58" i="22"/>
  <c r="ABR13" i="22"/>
  <c r="ABS201" i="22"/>
  <c r="ABS88" i="22"/>
  <c r="ABR107" i="22"/>
  <c r="XB230" i="22"/>
  <c r="XB172" i="22"/>
  <c r="ABR12" i="22"/>
  <c r="ABR114" i="22"/>
  <c r="ABR242" i="22"/>
  <c r="XT292" i="22"/>
  <c r="XB239" i="22"/>
  <c r="ABR60" i="22"/>
  <c r="ABR76" i="22"/>
  <c r="ABR205" i="22"/>
  <c r="ABR151" i="22"/>
  <c r="ABR176" i="22"/>
  <c r="ABR254" i="22"/>
  <c r="ABS269" i="22"/>
  <c r="XB315" i="22"/>
  <c r="ABR94" i="22"/>
  <c r="XB197" i="22"/>
  <c r="ABR250" i="22"/>
  <c r="XT138" i="22"/>
  <c r="ABR203" i="22"/>
  <c r="ABR159" i="22"/>
  <c r="XT282" i="22"/>
  <c r="ABR202" i="22"/>
  <c r="ABR9" i="22"/>
  <c r="ABS241" i="22"/>
  <c r="XT215" i="22"/>
  <c r="XT134" i="22"/>
  <c r="XB193" i="22"/>
  <c r="ABS319" i="22"/>
  <c r="XB227" i="22"/>
  <c r="XT135" i="22"/>
  <c r="ABS265" i="22"/>
  <c r="ABR19" i="22"/>
  <c r="ABR171" i="22"/>
  <c r="XT286" i="22"/>
  <c r="ABR86" i="22"/>
  <c r="XB221" i="22"/>
  <c r="XB173" i="22"/>
  <c r="XT139" i="22"/>
  <c r="ABR244" i="22"/>
  <c r="ABR111" i="22"/>
  <c r="ABR259" i="22"/>
  <c r="ABR30" i="22"/>
  <c r="XT136" i="22"/>
  <c r="ABR160" i="22"/>
  <c r="ABS247" i="22"/>
  <c r="ABR264" i="22"/>
  <c r="ABR74" i="22"/>
  <c r="ABS210" i="22"/>
  <c r="XB294" i="22"/>
  <c r="XT291" i="22"/>
  <c r="ABR27" i="22"/>
  <c r="ABS50" i="22"/>
  <c r="ABR214" i="22"/>
  <c r="ABR10" i="22"/>
  <c r="ABR98" i="22"/>
  <c r="ABR81" i="22"/>
  <c r="XB183" i="22"/>
  <c r="ABR5" i="22"/>
  <c r="ABR252" i="22"/>
  <c r="ABR145" i="22"/>
  <c r="XT285" i="22"/>
  <c r="XB226" i="22"/>
  <c r="XB233" i="22"/>
  <c r="XB293" i="22"/>
  <c r="ABR116" i="22"/>
  <c r="ABS273" i="22"/>
  <c r="XT287" i="22"/>
  <c r="ABR122" i="22"/>
  <c r="XT131" i="22"/>
  <c r="ABR167" i="22"/>
  <c r="ABS42" i="22"/>
  <c r="ABR21" i="22"/>
  <c r="ABR65" i="22"/>
  <c r="ABR108" i="22"/>
  <c r="ABS208" i="22"/>
  <c r="ABR25" i="22"/>
  <c r="ABS104" i="22"/>
  <c r="XB299" i="22"/>
  <c r="ABR66" i="22"/>
  <c r="XB321" i="22"/>
  <c r="XB178" i="22"/>
  <c r="ABS123" i="22"/>
  <c r="ABS163" i="22"/>
  <c r="ABR40" i="22"/>
  <c r="XB232" i="22"/>
  <c r="XB304" i="22"/>
  <c r="XB191" i="22"/>
  <c r="ABR253" i="22"/>
  <c r="ABR16" i="22"/>
  <c r="XT133" i="22"/>
  <c r="XB223" i="22"/>
  <c r="ABS146" i="22"/>
  <c r="ABR41" i="22"/>
  <c r="XB231" i="22"/>
  <c r="ABR255" i="22"/>
  <c r="ABR59" i="22"/>
  <c r="ABR164" i="22"/>
  <c r="XT128" i="22"/>
  <c r="XB228" i="22"/>
  <c r="ABR187" i="22"/>
  <c r="ABR158" i="22"/>
  <c r="ABR212" i="22"/>
  <c r="ABR249" i="22"/>
  <c r="XB174" i="22"/>
  <c r="ABR237" i="22"/>
  <c r="ABS32" i="22"/>
  <c r="XB296" i="22"/>
  <c r="ABR119" i="22"/>
  <c r="XC298" i="22"/>
  <c r="XB303" i="22"/>
  <c r="ABR72" i="22"/>
  <c r="ABR62" i="22"/>
  <c r="ABR245" i="22"/>
  <c r="ABR85" i="22"/>
  <c r="ABR46" i="22"/>
  <c r="XB182" i="22"/>
  <c r="ABR166" i="22"/>
  <c r="XB317" i="22"/>
  <c r="XT217" i="22"/>
  <c r="XB295" i="22"/>
  <c r="XT288" i="22"/>
  <c r="ABR69" i="22"/>
  <c r="ABR209" i="22"/>
  <c r="ABR75" i="22"/>
  <c r="XB195" i="22"/>
  <c r="ABS79" i="22"/>
  <c r="XB309" i="22"/>
  <c r="XB199" i="22"/>
  <c r="ABR56" i="22"/>
  <c r="XB306" i="22"/>
  <c r="XB179" i="22"/>
  <c r="ABS53" i="22"/>
  <c r="XB312" i="22"/>
  <c r="ABR153" i="22"/>
  <c r="ABS91" i="22"/>
  <c r="ABR110" i="22"/>
  <c r="XB175" i="22"/>
  <c r="XB301" i="22"/>
  <c r="ABS83" i="22"/>
  <c r="XB322" i="22"/>
  <c r="ABR152" i="22"/>
  <c r="ABR44" i="22"/>
  <c r="XB297" i="22"/>
  <c r="XT132" i="22"/>
  <c r="ABS161" i="22"/>
  <c r="ABR118" i="22"/>
  <c r="XT142" i="22"/>
  <c r="ABR262" i="22"/>
  <c r="XT143" i="22"/>
  <c r="ABR188" i="22"/>
  <c r="ABS101" i="22"/>
  <c r="ABR258" i="22"/>
  <c r="XB313" i="22"/>
  <c r="ABR162" i="22"/>
  <c r="ABS36" i="22"/>
  <c r="XT289" i="22"/>
  <c r="XB236" i="22"/>
  <c r="ABR266" i="22"/>
  <c r="ABR154" i="22"/>
  <c r="ABR117" i="22"/>
  <c r="ABR169" i="22"/>
  <c r="ABR92" i="22"/>
  <c r="ABR103" i="22"/>
  <c r="ABR63" i="22"/>
  <c r="ABR156" i="22"/>
  <c r="ABR78" i="22"/>
  <c r="ABR149" i="22"/>
  <c r="ABR256" i="22"/>
  <c r="ABR271" i="22"/>
  <c r="XB192" i="22"/>
  <c r="ABR155" i="22"/>
  <c r="ABR126" i="22"/>
  <c r="ABS204" i="22"/>
  <c r="ABR93" i="22"/>
  <c r="XB200" i="22"/>
  <c r="ABS68" i="22"/>
  <c r="ABS38" i="22"/>
  <c r="ABR31" i="22"/>
  <c r="ABR263" i="22"/>
  <c r="XB196" i="22"/>
  <c r="XT144" i="22"/>
  <c r="ABR22" i="22"/>
  <c r="XB311" i="22"/>
  <c r="XB189" i="22"/>
  <c r="ABR29" i="22"/>
  <c r="ABR14" i="22"/>
  <c r="ABR34" i="22"/>
  <c r="XB190" i="22"/>
  <c r="XT129" i="22"/>
  <c r="XB181" i="22"/>
  <c r="ABR102" i="22"/>
  <c r="ABR272" i="22"/>
  <c r="ABS177" i="22"/>
  <c r="ABR270" i="22"/>
  <c r="ABS235" i="22"/>
  <c r="ABR26" i="22"/>
  <c r="ABR54" i="22"/>
  <c r="XT283" i="22"/>
  <c r="XT284" i="22"/>
  <c r="XT281" i="22"/>
  <c r="XB219" i="22"/>
  <c r="XB194" i="22"/>
  <c r="XB302" i="22"/>
  <c r="ABR125" i="22"/>
  <c r="ABR8" i="22"/>
  <c r="ABR77" i="22"/>
  <c r="ABR24" i="22"/>
  <c r="ABR251" i="22"/>
  <c r="ABR115" i="22"/>
  <c r="ABR148" i="22"/>
  <c r="ABR238" i="22"/>
  <c r="ABT73" i="22"/>
  <c r="ABR28" i="22"/>
  <c r="XB316" i="22"/>
  <c r="ABS80" i="22"/>
  <c r="ABR95" i="22"/>
  <c r="ABR45" i="22"/>
  <c r="ABR206" i="22"/>
  <c r="ABS120" i="22"/>
  <c r="ABS261" i="22"/>
  <c r="ABR99" i="22"/>
  <c r="XT130" i="22"/>
  <c r="ABR51" i="22"/>
  <c r="ABR147" i="22"/>
  <c r="ABR170" i="22"/>
  <c r="ABR211" i="22"/>
  <c r="ABR55" i="22"/>
  <c r="XB186" i="22"/>
  <c r="ABR168" i="22"/>
  <c r="ABR33" i="22"/>
  <c r="XB229" i="22"/>
  <c r="XB234" i="22"/>
  <c r="XT137" i="22"/>
  <c r="ABR268" i="22"/>
  <c r="ABR248" i="22"/>
  <c r="ABR37" i="22"/>
  <c r="XB320" i="22"/>
  <c r="XT127" i="22"/>
  <c r="ABT82" i="22"/>
  <c r="ABR61" i="22"/>
  <c r="ABR49" i="22"/>
  <c r="ABR43" i="22"/>
  <c r="ABS105" i="22"/>
  <c r="XT290" i="22"/>
  <c r="ABR11" i="22"/>
  <c r="XB300" i="22"/>
  <c r="ABR48" i="22"/>
  <c r="XB305" i="22"/>
  <c r="ABR35" i="22"/>
  <c r="XB180" i="22"/>
  <c r="ABR47" i="22"/>
  <c r="XB224" i="22"/>
  <c r="ABR150" i="22"/>
  <c r="XT218" i="22"/>
  <c r="ABR70" i="22"/>
  <c r="ABR18" i="22"/>
  <c r="ABR267" i="22"/>
  <c r="ABR52" i="22"/>
  <c r="XB308" i="22"/>
  <c r="ABR112" i="22"/>
  <c r="XB307" i="22"/>
  <c r="XB225" i="22"/>
  <c r="XB185" i="22"/>
  <c r="XB275" i="22" l="1"/>
  <c r="XB279" i="22"/>
  <c r="XB277" i="22"/>
  <c r="XB278" i="22"/>
  <c r="XB280" i="22"/>
  <c r="XB274" i="22"/>
  <c r="XB276" i="22"/>
  <c r="XB243" i="22"/>
  <c r="ABS89" i="22"/>
  <c r="ABT97" i="22"/>
  <c r="ABS90" i="22"/>
  <c r="ABS165" i="22"/>
  <c r="ABS109" i="22"/>
  <c r="ABS257" i="22"/>
  <c r="ABS96" i="22"/>
  <c r="ABS113" i="22"/>
  <c r="ABT80" i="22"/>
  <c r="XU283" i="22"/>
  <c r="ABS18" i="22"/>
  <c r="ABS43" i="22"/>
  <c r="ABS33" i="22"/>
  <c r="ABS206" i="22"/>
  <c r="ABS238" i="22"/>
  <c r="ABS24" i="22"/>
  <c r="ABS125" i="22"/>
  <c r="ABS54" i="22"/>
  <c r="ABT235" i="22"/>
  <c r="ABS272" i="22"/>
  <c r="XC190" i="22"/>
  <c r="XC189" i="22"/>
  <c r="XC196" i="22"/>
  <c r="ABS126" i="22"/>
  <c r="ABS271" i="22"/>
  <c r="ABS78" i="22"/>
  <c r="ABS154" i="22"/>
  <c r="ABT101" i="22"/>
  <c r="ABS262" i="22"/>
  <c r="XC179" i="22"/>
  <c r="XC309" i="22"/>
  <c r="ABS209" i="22"/>
  <c r="ABS166" i="22"/>
  <c r="ABS245" i="22"/>
  <c r="ABS72" i="22"/>
  <c r="XC296" i="22"/>
  <c r="ABS249" i="22"/>
  <c r="XC228" i="22"/>
  <c r="ABS59" i="22"/>
  <c r="ABS253" i="22"/>
  <c r="XC178" i="22"/>
  <c r="XC180" i="22"/>
  <c r="ABS61" i="22"/>
  <c r="ABS150" i="22"/>
  <c r="XC300" i="22"/>
  <c r="ABU82" i="22"/>
  <c r="XU137" i="22"/>
  <c r="ABS55" i="22"/>
  <c r="ABS26" i="22"/>
  <c r="XC225" i="22"/>
  <c r="XC305" i="22"/>
  <c r="XU127" i="22"/>
  <c r="ABS211" i="22"/>
  <c r="XC308" i="22"/>
  <c r="ABS48" i="22"/>
  <c r="XC320" i="22"/>
  <c r="ABS99" i="22"/>
  <c r="ABS28" i="22"/>
  <c r="XC302" i="22"/>
  <c r="ABS34" i="22"/>
  <c r="XC200" i="22"/>
  <c r="ABS156" i="22"/>
  <c r="ABS188" i="22"/>
  <c r="ABT79" i="22"/>
  <c r="ABS69" i="22"/>
  <c r="XC182" i="22"/>
  <c r="ABS62" i="22"/>
  <c r="XC303" i="22"/>
  <c r="ABS212" i="22"/>
  <c r="XU128" i="22"/>
  <c r="ABS255" i="22"/>
  <c r="XC223" i="22"/>
  <c r="XC191" i="22"/>
  <c r="XC321" i="22"/>
  <c r="ABS25" i="22"/>
  <c r="ABS65" i="22"/>
  <c r="ABS167" i="22"/>
  <c r="XU287" i="22"/>
  <c r="XC233" i="22"/>
  <c r="ABS252" i="22"/>
  <c r="ABS81" i="22"/>
  <c r="ABT50" i="22"/>
  <c r="ABT210" i="22"/>
  <c r="ABS30" i="22"/>
  <c r="XC173" i="22"/>
  <c r="ABS171" i="22"/>
  <c r="XC227" i="22"/>
  <c r="XU215" i="22"/>
  <c r="XU282" i="22"/>
  <c r="XU138" i="22"/>
  <c r="ABS176" i="22"/>
  <c r="ABS60" i="22"/>
  <c r="ABS114" i="22"/>
  <c r="ABS107" i="22"/>
  <c r="ABS58" i="22"/>
  <c r="ABS246" i="22"/>
  <c r="ABS84" i="22"/>
  <c r="ABS213" i="22"/>
  <c r="ABS15" i="22"/>
  <c r="ABS17" i="22"/>
  <c r="ABS87" i="22"/>
  <c r="XC314" i="22"/>
  <c r="XU218" i="22"/>
  <c r="XC185" i="22"/>
  <c r="ABS267" i="22"/>
  <c r="ABS35" i="22"/>
  <c r="ABS37" i="22"/>
  <c r="ABS11" i="22"/>
  <c r="ABS248" i="22"/>
  <c r="XU130" i="22"/>
  <c r="XC307" i="22"/>
  <c r="ABS70" i="22"/>
  <c r="ABS47" i="22"/>
  <c r="XU290" i="22"/>
  <c r="ABS49" i="22"/>
  <c r="ABS168" i="22"/>
  <c r="ABS170" i="22"/>
  <c r="ABS45" i="22"/>
  <c r="ABS148" i="22"/>
  <c r="XU284" i="22"/>
  <c r="ABS102" i="22"/>
  <c r="XC311" i="22"/>
  <c r="ABS263" i="22"/>
  <c r="ABS256" i="22"/>
  <c r="ABS266" i="22"/>
  <c r="ABS162" i="22"/>
  <c r="XU142" i="22"/>
  <c r="XC297" i="22"/>
  <c r="XC322" i="22"/>
  <c r="XC175" i="22"/>
  <c r="ABS153" i="22"/>
  <c r="XC306" i="22"/>
  <c r="ABT32" i="22"/>
  <c r="ABS40" i="22"/>
  <c r="ABS52" i="22"/>
  <c r="ABS268" i="22"/>
  <c r="XC229" i="22"/>
  <c r="XC186" i="22"/>
  <c r="ABS147" i="22"/>
  <c r="ABS95" i="22"/>
  <c r="ABS77" i="22"/>
  <c r="ABS270" i="22"/>
  <c r="ABS14" i="22"/>
  <c r="ABS31" i="22"/>
  <c r="ABS63" i="22"/>
  <c r="ABT83" i="22"/>
  <c r="ABS110" i="22"/>
  <c r="XC312" i="22"/>
  <c r="ABS56" i="22"/>
  <c r="XC195" i="22"/>
  <c r="XD298" i="22"/>
  <c r="ABS237" i="22"/>
  <c r="ABS158" i="22"/>
  <c r="XC231" i="22"/>
  <c r="XU133" i="22"/>
  <c r="XC304" i="22"/>
  <c r="ABT208" i="22"/>
  <c r="ABS21" i="22"/>
  <c r="XU131" i="22"/>
  <c r="XC226" i="22"/>
  <c r="ABS98" i="22"/>
  <c r="ABS74" i="22"/>
  <c r="ABT247" i="22"/>
  <c r="ABS259" i="22"/>
  <c r="XU139" i="22"/>
  <c r="XC221" i="22"/>
  <c r="ABT319" i="22"/>
  <c r="ABT241" i="22"/>
  <c r="ABS250" i="22"/>
  <c r="XC315" i="22"/>
  <c r="ABS151" i="22"/>
  <c r="XC239" i="22"/>
  <c r="ABS12" i="22"/>
  <c r="ABT88" i="22"/>
  <c r="ABS260" i="22"/>
  <c r="ABT67" i="22"/>
  <c r="ABS207" i="22"/>
  <c r="XU216" i="22"/>
  <c r="ABT121" i="22"/>
  <c r="ABS57" i="22"/>
  <c r="ABS7" i="22"/>
  <c r="XC222" i="22"/>
  <c r="XC184" i="22"/>
  <c r="ABT261" i="22"/>
  <c r="ABU73" i="22"/>
  <c r="ABS115" i="22"/>
  <c r="XC194" i="22"/>
  <c r="XC181" i="22"/>
  <c r="ABS22" i="22"/>
  <c r="ABS93" i="22"/>
  <c r="ABS155" i="22"/>
  <c r="ABS169" i="22"/>
  <c r="XC236" i="22"/>
  <c r="XC313" i="22"/>
  <c r="ABS118" i="22"/>
  <c r="ABS44" i="22"/>
  <c r="XU217" i="22"/>
  <c r="ABS46" i="22"/>
  <c r="ABT163" i="22"/>
  <c r="ABS66" i="22"/>
  <c r="ABT273" i="22"/>
  <c r="ABS5" i="22"/>
  <c r="ABS27" i="22"/>
  <c r="ABS19" i="22"/>
  <c r="ABT105" i="22"/>
  <c r="ABT177" i="22"/>
  <c r="ABS29" i="22"/>
  <c r="XU144" i="22"/>
  <c r="ABT204" i="22"/>
  <c r="ABS149" i="22"/>
  <c r="ABS103" i="22"/>
  <c r="ABS117" i="22"/>
  <c r="XU289" i="22"/>
  <c r="ABS258" i="22"/>
  <c r="XU143" i="22"/>
  <c r="ABS152" i="22"/>
  <c r="ABT91" i="22"/>
  <c r="XC199" i="22"/>
  <c r="XU288" i="22"/>
  <c r="ABS119" i="22"/>
  <c r="ABT123" i="22"/>
  <c r="ABS108" i="22"/>
  <c r="ABS122" i="22"/>
  <c r="ABS116" i="22"/>
  <c r="XU285" i="22"/>
  <c r="ABS10" i="22"/>
  <c r="XU291" i="22"/>
  <c r="ABS264" i="22"/>
  <c r="ABS160" i="22"/>
  <c r="ABS86" i="22"/>
  <c r="ABT265" i="22"/>
  <c r="XC193" i="22"/>
  <c r="ABS9" i="22"/>
  <c r="ABS159" i="22"/>
  <c r="XC197" i="22"/>
  <c r="ABT269" i="22"/>
  <c r="ABS205" i="22"/>
  <c r="XU292" i="22"/>
  <c r="XC172" i="22"/>
  <c r="ABT201" i="22"/>
  <c r="ABS39" i="22"/>
  <c r="ABS71" i="22"/>
  <c r="ABT100" i="22"/>
  <c r="ABS157" i="22"/>
  <c r="ABS20" i="22"/>
  <c r="ABT106" i="22"/>
  <c r="XU141" i="22"/>
  <c r="XU140" i="22"/>
  <c r="ABS112" i="22"/>
  <c r="ABT120" i="22"/>
  <c r="ABS251" i="22"/>
  <c r="XC219" i="22"/>
  <c r="XU129" i="22"/>
  <c r="ABT38" i="22"/>
  <c r="XC192" i="22"/>
  <c r="ABT161" i="22"/>
  <c r="XC301" i="22"/>
  <c r="ABT53" i="22"/>
  <c r="ABS75" i="22"/>
  <c r="XC317" i="22"/>
  <c r="ABS85" i="22"/>
  <c r="XC174" i="22"/>
  <c r="ABS187" i="22"/>
  <c r="ABS164" i="22"/>
  <c r="ABS41" i="22"/>
  <c r="ABS16" i="22"/>
  <c r="XC299" i="22"/>
  <c r="ABS111" i="22"/>
  <c r="ABS51" i="22"/>
  <c r="ABS8" i="22"/>
  <c r="XC224" i="22"/>
  <c r="XC234" i="22"/>
  <c r="XC316" i="22"/>
  <c r="XU281" i="22"/>
  <c r="ABT68" i="22"/>
  <c r="ABS92" i="22"/>
  <c r="ABT36" i="22"/>
  <c r="XU132" i="22"/>
  <c r="XC295" i="22"/>
  <c r="ABT146" i="22"/>
  <c r="XC232" i="22"/>
  <c r="ABT104" i="22"/>
  <c r="ABT42" i="22"/>
  <c r="XC293" i="22"/>
  <c r="ABS145" i="22"/>
  <c r="XC183" i="22"/>
  <c r="ABS214" i="22"/>
  <c r="XC294" i="22"/>
  <c r="XU136" i="22"/>
  <c r="ABS244" i="22"/>
  <c r="XU286" i="22"/>
  <c r="XU135" i="22"/>
  <c r="XU134" i="22"/>
  <c r="ABS202" i="22"/>
  <c r="ABS203" i="22"/>
  <c r="ABS94" i="22"/>
  <c r="ABS254" i="22"/>
  <c r="ABS76" i="22"/>
  <c r="ABS242" i="22"/>
  <c r="XC230" i="22"/>
  <c r="ABS13" i="22"/>
  <c r="XC310" i="22"/>
  <c r="XC198" i="22"/>
  <c r="XC240" i="22"/>
  <c r="ABT124" i="22"/>
  <c r="ABS6" i="22"/>
  <c r="XC220" i="22"/>
  <c r="ABS23" i="22"/>
  <c r="ABS64" i="22"/>
  <c r="XC278" i="22" l="1"/>
  <c r="XC276" i="22"/>
  <c r="XC277" i="22"/>
  <c r="XC274" i="22"/>
  <c r="XC279" i="22"/>
  <c r="XC275" i="22"/>
  <c r="XC280" i="22"/>
  <c r="XC243" i="22"/>
  <c r="ABT89" i="22"/>
  <c r="ABT90" i="22"/>
  <c r="ABU97" i="22"/>
  <c r="ABT165" i="22"/>
  <c r="ABT109" i="22"/>
  <c r="ABT113" i="22"/>
  <c r="ABT96" i="22"/>
  <c r="ABT257" i="22"/>
  <c r="ABT254" i="22"/>
  <c r="XD316" i="22"/>
  <c r="XD317" i="22"/>
  <c r="ABU161" i="22"/>
  <c r="ABT39" i="22"/>
  <c r="ABT9" i="22"/>
  <c r="ABT10" i="22"/>
  <c r="ABT119" i="22"/>
  <c r="ABT117" i="22"/>
  <c r="ABT19" i="22"/>
  <c r="XV217" i="22"/>
  <c r="ABV73" i="22"/>
  <c r="ABT207" i="22"/>
  <c r="ABT250" i="22"/>
  <c r="ABT74" i="22"/>
  <c r="XD231" i="22"/>
  <c r="XE298" i="22"/>
  <c r="ABT14" i="22"/>
  <c r="ABT268" i="22"/>
  <c r="ABU32" i="22"/>
  <c r="ABT266" i="22"/>
  <c r="XV284" i="22"/>
  <c r="XV290" i="22"/>
  <c r="ABT37" i="22"/>
  <c r="ABT246" i="22"/>
  <c r="XV138" i="22"/>
  <c r="XD223" i="22"/>
  <c r="ABT69" i="22"/>
  <c r="ABT28" i="22"/>
  <c r="ABT150" i="22"/>
  <c r="ABT64" i="22"/>
  <c r="ABT244" i="22"/>
  <c r="ABT94" i="22"/>
  <c r="XV136" i="22"/>
  <c r="XD295" i="22"/>
  <c r="XD234" i="22"/>
  <c r="ABT75" i="22"/>
  <c r="ABT251" i="22"/>
  <c r="ABT157" i="22"/>
  <c r="ABU201" i="22"/>
  <c r="ABU269" i="22"/>
  <c r="ABT160" i="22"/>
  <c r="XV143" i="22"/>
  <c r="ABT29" i="22"/>
  <c r="XD313" i="22"/>
  <c r="ABU261" i="22"/>
  <c r="XD239" i="22"/>
  <c r="ABT98" i="22"/>
  <c r="ABU208" i="22"/>
  <c r="XD195" i="22"/>
  <c r="ABU83" i="22"/>
  <c r="ABT147" i="22"/>
  <c r="XD306" i="22"/>
  <c r="ABT248" i="22"/>
  <c r="XV218" i="22"/>
  <c r="XV282" i="22"/>
  <c r="XD233" i="22"/>
  <c r="ABT255" i="22"/>
  <c r="ABT34" i="22"/>
  <c r="XD308" i="22"/>
  <c r="XD225" i="22"/>
  <c r="XV137" i="22"/>
  <c r="XD178" i="22"/>
  <c r="ABT249" i="22"/>
  <c r="ABT166" i="22"/>
  <c r="ABT154" i="22"/>
  <c r="XD196" i="22"/>
  <c r="ABU235" i="22"/>
  <c r="ABT238" i="22"/>
  <c r="ABT18" i="22"/>
  <c r="XD240" i="22"/>
  <c r="XD230" i="22"/>
  <c r="XV135" i="22"/>
  <c r="XD183" i="22"/>
  <c r="ABU42" i="22"/>
  <c r="ABT92" i="22"/>
  <c r="ABT16" i="22"/>
  <c r="XD174" i="22"/>
  <c r="XD192" i="22"/>
  <c r="XV140" i="22"/>
  <c r="XD193" i="22"/>
  <c r="XV288" i="22"/>
  <c r="ABT103" i="22"/>
  <c r="ABT27" i="22"/>
  <c r="ABU163" i="22"/>
  <c r="ABT155" i="22"/>
  <c r="ABT57" i="22"/>
  <c r="ABU67" i="22"/>
  <c r="XV139" i="22"/>
  <c r="ABT270" i="22"/>
  <c r="XD297" i="22"/>
  <c r="XD311" i="22"/>
  <c r="ABT168" i="22"/>
  <c r="ABT47" i="22"/>
  <c r="ABT35" i="22"/>
  <c r="ABT15" i="22"/>
  <c r="ABT60" i="22"/>
  <c r="XD173" i="22"/>
  <c r="ABU210" i="22"/>
  <c r="ABT25" i="22"/>
  <c r="ABT62" i="22"/>
  <c r="ABU79" i="22"/>
  <c r="ABT99" i="22"/>
  <c r="ABT23" i="22"/>
  <c r="XD220" i="22"/>
  <c r="XD198" i="22"/>
  <c r="ABT203" i="22"/>
  <c r="ABU104" i="22"/>
  <c r="ABU68" i="22"/>
  <c r="ABT111" i="22"/>
  <c r="ABU53" i="22"/>
  <c r="ABU38" i="22"/>
  <c r="ABU120" i="22"/>
  <c r="ABU100" i="22"/>
  <c r="XD172" i="22"/>
  <c r="ABU265" i="22"/>
  <c r="XV285" i="22"/>
  <c r="XD199" i="22"/>
  <c r="ABT149" i="22"/>
  <c r="ABU177" i="22"/>
  <c r="XD236" i="22"/>
  <c r="XD194" i="22"/>
  <c r="ABT260" i="22"/>
  <c r="ABT259" i="22"/>
  <c r="XD304" i="22"/>
  <c r="ABT56" i="22"/>
  <c r="ABT52" i="22"/>
  <c r="XV142" i="22"/>
  <c r="ABT148" i="22"/>
  <c r="ABT70" i="22"/>
  <c r="ABT267" i="22"/>
  <c r="ABT213" i="22"/>
  <c r="ABT176" i="22"/>
  <c r="ABU50" i="22"/>
  <c r="XD321" i="22"/>
  <c r="XD182" i="22"/>
  <c r="ABT211" i="22"/>
  <c r="ABV82" i="22"/>
  <c r="ABT61" i="22"/>
  <c r="ABT253" i="22"/>
  <c r="XD296" i="22"/>
  <c r="ABT209" i="22"/>
  <c r="ABT78" i="22"/>
  <c r="XD189" i="22"/>
  <c r="ABT54" i="22"/>
  <c r="ABT206" i="22"/>
  <c r="XV283" i="22"/>
  <c r="ABT13" i="22"/>
  <c r="ABT6" i="22"/>
  <c r="ABT242" i="22"/>
  <c r="XV286" i="22"/>
  <c r="ABT145" i="22"/>
  <c r="XD224" i="22"/>
  <c r="ABT41" i="22"/>
  <c r="XV141" i="22"/>
  <c r="XD197" i="22"/>
  <c r="ABT264" i="22"/>
  <c r="ABT108" i="22"/>
  <c r="ABT258" i="22"/>
  <c r="ABT5" i="22"/>
  <c r="ABT44" i="22"/>
  <c r="ABT93" i="22"/>
  <c r="XD184" i="22"/>
  <c r="ABU121" i="22"/>
  <c r="ABT151" i="22"/>
  <c r="ABU241" i="22"/>
  <c r="XD226" i="22"/>
  <c r="ABT158" i="22"/>
  <c r="ABT63" i="22"/>
  <c r="XD186" i="22"/>
  <c r="ABT153" i="22"/>
  <c r="ABT256" i="22"/>
  <c r="ABT102" i="22"/>
  <c r="ABT11" i="22"/>
  <c r="XD314" i="22"/>
  <c r="ABT58" i="22"/>
  <c r="XV215" i="22"/>
  <c r="XV287" i="22"/>
  <c r="XV128" i="22"/>
  <c r="ABT188" i="22"/>
  <c r="ABT26" i="22"/>
  <c r="ABU124" i="22"/>
  <c r="ABT76" i="22"/>
  <c r="XD293" i="22"/>
  <c r="XV132" i="22"/>
  <c r="ABT8" i="22"/>
  <c r="ABT164" i="22"/>
  <c r="XD301" i="22"/>
  <c r="ABT112" i="22"/>
  <c r="ABU106" i="22"/>
  <c r="XV292" i="22"/>
  <c r="ABT86" i="22"/>
  <c r="ABT116" i="22"/>
  <c r="ABU123" i="22"/>
  <c r="ABU91" i="22"/>
  <c r="ABU204" i="22"/>
  <c r="ABT46" i="22"/>
  <c r="ABT169" i="22"/>
  <c r="ABT115" i="22"/>
  <c r="XV216" i="22"/>
  <c r="ABU88" i="22"/>
  <c r="ABU319" i="22"/>
  <c r="XV131" i="22"/>
  <c r="ABT237" i="22"/>
  <c r="ABT31" i="22"/>
  <c r="XD229" i="22"/>
  <c r="XD175" i="22"/>
  <c r="ABT45" i="22"/>
  <c r="XD307" i="22"/>
  <c r="ABT87" i="22"/>
  <c r="ABT107" i="22"/>
  <c r="XD227" i="22"/>
  <c r="ABT81" i="22"/>
  <c r="XD191" i="22"/>
  <c r="XD302" i="22"/>
  <c r="XV127" i="22"/>
  <c r="XD300" i="22"/>
  <c r="ABT59" i="22"/>
  <c r="ABT72" i="22"/>
  <c r="XD309" i="22"/>
  <c r="ABT262" i="22"/>
  <c r="ABT271" i="22"/>
  <c r="XD190" i="22"/>
  <c r="ABT125" i="22"/>
  <c r="ABT33" i="22"/>
  <c r="ABU80" i="22"/>
  <c r="XD310" i="22"/>
  <c r="ABT202" i="22"/>
  <c r="XD294" i="22"/>
  <c r="XD232" i="22"/>
  <c r="XV281" i="22"/>
  <c r="XD299" i="22"/>
  <c r="ABT85" i="22"/>
  <c r="XV129" i="22"/>
  <c r="ABT71" i="22"/>
  <c r="ABT159" i="22"/>
  <c r="XV291" i="22"/>
  <c r="XV289" i="22"/>
  <c r="ABU105" i="22"/>
  <c r="ABU273" i="22"/>
  <c r="ABT118" i="22"/>
  <c r="ABT22" i="22"/>
  <c r="XD222" i="22"/>
  <c r="XD315" i="22"/>
  <c r="ABU247" i="22"/>
  <c r="XV133" i="22"/>
  <c r="XD312" i="22"/>
  <c r="ABT77" i="22"/>
  <c r="ABT40" i="22"/>
  <c r="ABT162" i="22"/>
  <c r="ABT49" i="22"/>
  <c r="XD185" i="22"/>
  <c r="ABT84" i="22"/>
  <c r="ABT30" i="22"/>
  <c r="ABT167" i="22"/>
  <c r="ABT212" i="22"/>
  <c r="ABT156" i="22"/>
  <c r="XD320" i="22"/>
  <c r="XD180" i="22"/>
  <c r="XV134" i="22"/>
  <c r="ABT214" i="22"/>
  <c r="ABU146" i="22"/>
  <c r="ABU36" i="22"/>
  <c r="ABT51" i="22"/>
  <c r="ABT187" i="22"/>
  <c r="XD219" i="22"/>
  <c r="ABT20" i="22"/>
  <c r="ABT205" i="22"/>
  <c r="ABT122" i="22"/>
  <c r="ABT152" i="22"/>
  <c r="XV144" i="22"/>
  <c r="ABT66" i="22"/>
  <c r="XD181" i="22"/>
  <c r="ABT7" i="22"/>
  <c r="ABT12" i="22"/>
  <c r="XD221" i="22"/>
  <c r="ABT21" i="22"/>
  <c r="ABT110" i="22"/>
  <c r="ABT95" i="22"/>
  <c r="XD322" i="22"/>
  <c r="ABT263" i="22"/>
  <c r="ABT170" i="22"/>
  <c r="XV130" i="22"/>
  <c r="ABT17" i="22"/>
  <c r="ABT114" i="22"/>
  <c r="ABT171" i="22"/>
  <c r="ABT252" i="22"/>
  <c r="ABT65" i="22"/>
  <c r="XD303" i="22"/>
  <c r="XD200" i="22"/>
  <c r="ABT48" i="22"/>
  <c r="XD305" i="22"/>
  <c r="ABT55" i="22"/>
  <c r="XD228" i="22"/>
  <c r="ABT245" i="22"/>
  <c r="XD179" i="22"/>
  <c r="ABU101" i="22"/>
  <c r="ABT126" i="22"/>
  <c r="ABT272" i="22"/>
  <c r="ABT24" i="22"/>
  <c r="ABT43" i="22"/>
  <c r="XD274" i="22" l="1"/>
  <c r="XD280" i="22"/>
  <c r="XD277" i="22"/>
  <c r="XD275" i="22"/>
  <c r="XD276" i="22"/>
  <c r="XD279" i="22"/>
  <c r="XD278" i="22"/>
  <c r="XD243" i="22"/>
  <c r="ABU89" i="22"/>
  <c r="ABV97" i="22"/>
  <c r="ABU90" i="22"/>
  <c r="ABU165" i="22"/>
  <c r="ABU109" i="22"/>
  <c r="ABU257" i="22"/>
  <c r="ABU96" i="22"/>
  <c r="ABU113" i="22"/>
  <c r="ABU171" i="22"/>
  <c r="XW144" i="22"/>
  <c r="ABU51" i="22"/>
  <c r="XW134" i="22"/>
  <c r="ABU84" i="22"/>
  <c r="ABU162" i="22"/>
  <c r="XW133" i="22"/>
  <c r="ABU22" i="22"/>
  <c r="XW289" i="22"/>
  <c r="XW129" i="22"/>
  <c r="XE232" i="22"/>
  <c r="ABU271" i="22"/>
  <c r="ABV319" i="22"/>
  <c r="ABU169" i="22"/>
  <c r="ABV106" i="22"/>
  <c r="ABU8" i="22"/>
  <c r="ABU76" i="22"/>
  <c r="XW128" i="22"/>
  <c r="XE314" i="22"/>
  <c r="ABU256" i="22"/>
  <c r="ABU158" i="22"/>
  <c r="ABU5" i="22"/>
  <c r="XE197" i="22"/>
  <c r="ABU13" i="22"/>
  <c r="XE296" i="22"/>
  <c r="ABU211" i="22"/>
  <c r="ABU213" i="22"/>
  <c r="XW142" i="22"/>
  <c r="XE236" i="22"/>
  <c r="ABV100" i="22"/>
  <c r="ABU99" i="22"/>
  <c r="ABV42" i="22"/>
  <c r="ABV101" i="22"/>
  <c r="XE303" i="22"/>
  <c r="ABV36" i="22"/>
  <c r="XE180" i="22"/>
  <c r="ABU167" i="22"/>
  <c r="XE185" i="22"/>
  <c r="ABU40" i="22"/>
  <c r="ABU118" i="22"/>
  <c r="ABU85" i="22"/>
  <c r="ABU262" i="22"/>
  <c r="ABV88" i="22"/>
  <c r="ABU46" i="22"/>
  <c r="ABU116" i="22"/>
  <c r="ABU112" i="22"/>
  <c r="XW132" i="22"/>
  <c r="XW287" i="22"/>
  <c r="ABU153" i="22"/>
  <c r="XE184" i="22"/>
  <c r="XW141" i="22"/>
  <c r="XW283" i="22"/>
  <c r="ABU78" i="22"/>
  <c r="ABU253" i="22"/>
  <c r="ABV120" i="22"/>
  <c r="ABV79" i="22"/>
  <c r="XE173" i="22"/>
  <c r="ABU47" i="22"/>
  <c r="ABV163" i="22"/>
  <c r="XE174" i="22"/>
  <c r="XE183" i="22"/>
  <c r="ABU18" i="22"/>
  <c r="ABU154" i="22"/>
  <c r="XE178" i="22"/>
  <c r="ABU34" i="22"/>
  <c r="XE195" i="22"/>
  <c r="XE239" i="22"/>
  <c r="ABU29" i="22"/>
  <c r="ABV269" i="22"/>
  <c r="ABU75" i="22"/>
  <c r="XW136" i="22"/>
  <c r="ABU150" i="22"/>
  <c r="ABU37" i="22"/>
  <c r="ABV32" i="22"/>
  <c r="XE231" i="22"/>
  <c r="ABW73" i="22"/>
  <c r="ABU117" i="22"/>
  <c r="ABU39" i="22"/>
  <c r="XE200" i="22"/>
  <c r="XE179" i="22"/>
  <c r="ABU263" i="22"/>
  <c r="ABU21" i="22"/>
  <c r="XE181" i="22"/>
  <c r="ABU152" i="22"/>
  <c r="ABU20" i="22"/>
  <c r="ABV247" i="22"/>
  <c r="XW291" i="22"/>
  <c r="XE294" i="22"/>
  <c r="ABU33" i="22"/>
  <c r="XE300" i="22"/>
  <c r="ABU107" i="22"/>
  <c r="ABU45" i="22"/>
  <c r="ABU31" i="22"/>
  <c r="ABV124" i="22"/>
  <c r="ABU11" i="22"/>
  <c r="XE226" i="22"/>
  <c r="ABU258" i="22"/>
  <c r="XW286" i="22"/>
  <c r="ABV50" i="22"/>
  <c r="ABU267" i="22"/>
  <c r="ABU52" i="22"/>
  <c r="ABU259" i="22"/>
  <c r="XW285" i="22"/>
  <c r="ABU111" i="22"/>
  <c r="XE220" i="22"/>
  <c r="ABV67" i="22"/>
  <c r="XE305" i="22"/>
  <c r="ABV273" i="22"/>
  <c r="ABU125" i="22"/>
  <c r="ABV204" i="22"/>
  <c r="XE301" i="22"/>
  <c r="XE293" i="22"/>
  <c r="ABU26" i="22"/>
  <c r="XW215" i="22"/>
  <c r="XE186" i="22"/>
  <c r="ABU93" i="22"/>
  <c r="ABU41" i="22"/>
  <c r="ABU206" i="22"/>
  <c r="ABU61" i="22"/>
  <c r="ABV265" i="22"/>
  <c r="ABV68" i="22"/>
  <c r="ABU23" i="22"/>
  <c r="ABU62" i="22"/>
  <c r="ABU168" i="22"/>
  <c r="ABU270" i="22"/>
  <c r="ABU57" i="22"/>
  <c r="ABU27" i="22"/>
  <c r="XE193" i="22"/>
  <c r="ABU16" i="22"/>
  <c r="XW135" i="22"/>
  <c r="ABU238" i="22"/>
  <c r="XW137" i="22"/>
  <c r="ABU255" i="22"/>
  <c r="XW218" i="22"/>
  <c r="ABV208" i="22"/>
  <c r="ABV261" i="22"/>
  <c r="XW143" i="22"/>
  <c r="ABV201" i="22"/>
  <c r="ABU94" i="22"/>
  <c r="ABU28" i="22"/>
  <c r="XW138" i="22"/>
  <c r="XW290" i="22"/>
  <c r="ABU268" i="22"/>
  <c r="ABU74" i="22"/>
  <c r="ABU119" i="22"/>
  <c r="XE316" i="22"/>
  <c r="ABU170" i="22"/>
  <c r="ABU24" i="22"/>
  <c r="ABU55" i="22"/>
  <c r="ABU245" i="22"/>
  <c r="ABU17" i="22"/>
  <c r="XE219" i="22"/>
  <c r="ABU30" i="22"/>
  <c r="ABU77" i="22"/>
  <c r="XE315" i="22"/>
  <c r="ABU159" i="22"/>
  <c r="XE299" i="22"/>
  <c r="ABU202" i="22"/>
  <c r="XE309" i="22"/>
  <c r="XE191" i="22"/>
  <c r="ABU87" i="22"/>
  <c r="ABU237" i="22"/>
  <c r="XW216" i="22"/>
  <c r="ABU86" i="22"/>
  <c r="ABV241" i="22"/>
  <c r="ABU108" i="22"/>
  <c r="ABU242" i="22"/>
  <c r="ABU70" i="22"/>
  <c r="ABU260" i="22"/>
  <c r="ABV177" i="22"/>
  <c r="ABV38" i="22"/>
  <c r="ABU203" i="22"/>
  <c r="ABU60" i="22"/>
  <c r="XE306" i="22"/>
  <c r="ABU43" i="22"/>
  <c r="ABU7" i="22"/>
  <c r="ABU114" i="22"/>
  <c r="ABU272" i="22"/>
  <c r="ABU65" i="22"/>
  <c r="XE322" i="22"/>
  <c r="XE221" i="22"/>
  <c r="ABU122" i="22"/>
  <c r="XE320" i="22"/>
  <c r="XE228" i="22"/>
  <c r="ABU252" i="22"/>
  <c r="ABU95" i="22"/>
  <c r="ABU66" i="22"/>
  <c r="ABU187" i="22"/>
  <c r="ABU214" i="22"/>
  <c r="ABU156" i="22"/>
  <c r="XE312" i="22"/>
  <c r="XE222" i="22"/>
  <c r="ABU71" i="22"/>
  <c r="XE310" i="22"/>
  <c r="ABU72" i="22"/>
  <c r="XW127" i="22"/>
  <c r="ABU81" i="22"/>
  <c r="ABV91" i="22"/>
  <c r="ABU164" i="22"/>
  <c r="ABU58" i="22"/>
  <c r="ABU151" i="22"/>
  <c r="XE224" i="22"/>
  <c r="ABU209" i="22"/>
  <c r="XE182" i="22"/>
  <c r="ABU56" i="22"/>
  <c r="ABV53" i="22"/>
  <c r="XE198" i="22"/>
  <c r="ABU25" i="22"/>
  <c r="ABU15" i="22"/>
  <c r="XE311" i="22"/>
  <c r="ABU155" i="22"/>
  <c r="ABU103" i="22"/>
  <c r="XW140" i="22"/>
  <c r="ABU92" i="22"/>
  <c r="XE230" i="22"/>
  <c r="ABV235" i="22"/>
  <c r="ABU166" i="22"/>
  <c r="XE225" i="22"/>
  <c r="XE233" i="22"/>
  <c r="ABU248" i="22"/>
  <c r="ABU147" i="22"/>
  <c r="ABU98" i="22"/>
  <c r="ABU157" i="22"/>
  <c r="XE234" i="22"/>
  <c r="ABU244" i="22"/>
  <c r="ABU69" i="22"/>
  <c r="ABU246" i="22"/>
  <c r="XW284" i="22"/>
  <c r="ABU14" i="22"/>
  <c r="ABU250" i="22"/>
  <c r="XW217" i="22"/>
  <c r="ABU10" i="22"/>
  <c r="ABV161" i="22"/>
  <c r="ABU110" i="22"/>
  <c r="ABV146" i="22"/>
  <c r="ABU49" i="22"/>
  <c r="ABU126" i="22"/>
  <c r="ABU48" i="22"/>
  <c r="XW130" i="22"/>
  <c r="ABU12" i="22"/>
  <c r="ABV105" i="22"/>
  <c r="XW281" i="22"/>
  <c r="XE190" i="22"/>
  <c r="XE175" i="22"/>
  <c r="XW131" i="22"/>
  <c r="ABU115" i="22"/>
  <c r="XW292" i="22"/>
  <c r="ABU188" i="22"/>
  <c r="ABU102" i="22"/>
  <c r="ABU63" i="22"/>
  <c r="ABU44" i="22"/>
  <c r="ABU264" i="22"/>
  <c r="ABU6" i="22"/>
  <c r="ABU54" i="22"/>
  <c r="ABW82" i="22"/>
  <c r="ABU176" i="22"/>
  <c r="ABU148" i="22"/>
  <c r="XE194" i="22"/>
  <c r="ABU149" i="22"/>
  <c r="XE172" i="22"/>
  <c r="ABU205" i="22"/>
  <c r="ABU212" i="22"/>
  <c r="ABV80" i="22"/>
  <c r="ABU59" i="22"/>
  <c r="XE302" i="22"/>
  <c r="XE227" i="22"/>
  <c r="XE307" i="22"/>
  <c r="XE229" i="22"/>
  <c r="ABV123" i="22"/>
  <c r="ABV121" i="22"/>
  <c r="ABU145" i="22"/>
  <c r="XE189" i="22"/>
  <c r="XE321" i="22"/>
  <c r="XE304" i="22"/>
  <c r="XE199" i="22"/>
  <c r="ABV104" i="22"/>
  <c r="ABV210" i="22"/>
  <c r="ABU35" i="22"/>
  <c r="XE297" i="22"/>
  <c r="XW139" i="22"/>
  <c r="XW288" i="22"/>
  <c r="XE192" i="22"/>
  <c r="XE240" i="22"/>
  <c r="XE196" i="22"/>
  <c r="ABU249" i="22"/>
  <c r="XE308" i="22"/>
  <c r="XW282" i="22"/>
  <c r="ABV83" i="22"/>
  <c r="XE313" i="22"/>
  <c r="ABU160" i="22"/>
  <c r="ABU251" i="22"/>
  <c r="XE295" i="22"/>
  <c r="ABU64" i="22"/>
  <c r="XE223" i="22"/>
  <c r="ABU266" i="22"/>
  <c r="XF298" i="22"/>
  <c r="ABU207" i="22"/>
  <c r="ABU19" i="22"/>
  <c r="ABU9" i="22"/>
  <c r="XE317" i="22"/>
  <c r="ABU254" i="22"/>
  <c r="XE275" i="22" l="1"/>
  <c r="XE277" i="22"/>
  <c r="XE278" i="22"/>
  <c r="XE280" i="22"/>
  <c r="XE279" i="22"/>
  <c r="XE276" i="22"/>
  <c r="XE274" i="22"/>
  <c r="XE243" i="22"/>
  <c r="ABV89" i="22"/>
  <c r="ABV90" i="22"/>
  <c r="ABW97" i="22"/>
  <c r="ABV165" i="22"/>
  <c r="ABV109" i="22"/>
  <c r="ABV113" i="22"/>
  <c r="ABV96" i="22"/>
  <c r="ABV257" i="22"/>
  <c r="ABV64" i="22"/>
  <c r="XX282" i="22"/>
  <c r="XX139" i="22"/>
  <c r="ABW104" i="22"/>
  <c r="XF229" i="22"/>
  <c r="ABV59" i="22"/>
  <c r="XF194" i="22"/>
  <c r="ABV63" i="22"/>
  <c r="ABV69" i="22"/>
  <c r="ABV248" i="22"/>
  <c r="ABW235" i="22"/>
  <c r="ABV15" i="22"/>
  <c r="ABW53" i="22"/>
  <c r="ABW91" i="22"/>
  <c r="ABV187" i="22"/>
  <c r="XF221" i="22"/>
  <c r="ABV60" i="22"/>
  <c r="ABV242" i="22"/>
  <c r="XF191" i="22"/>
  <c r="ABV30" i="22"/>
  <c r="XF316" i="22"/>
  <c r="ABV28" i="22"/>
  <c r="ABV255" i="22"/>
  <c r="ABV57" i="22"/>
  <c r="ABV26" i="22"/>
  <c r="XF220" i="22"/>
  <c r="XX286" i="22"/>
  <c r="ABW124" i="22"/>
  <c r="XX291" i="22"/>
  <c r="XF200" i="22"/>
  <c r="ABW269" i="22"/>
  <c r="ABV154" i="22"/>
  <c r="XF173" i="22"/>
  <c r="XX141" i="22"/>
  <c r="ABV99" i="22"/>
  <c r="ABV71" i="22"/>
  <c r="ABV66" i="22"/>
  <c r="XF322" i="22"/>
  <c r="ABV203" i="22"/>
  <c r="ABV108" i="22"/>
  <c r="XF219" i="22"/>
  <c r="ABV94" i="22"/>
  <c r="ABW261" i="22"/>
  <c r="ABV16" i="22"/>
  <c r="ABV61" i="22"/>
  <c r="XF293" i="22"/>
  <c r="ABW273" i="22"/>
  <c r="ABV52" i="22"/>
  <c r="ABV31" i="22"/>
  <c r="ABV21" i="22"/>
  <c r="XF231" i="22"/>
  <c r="ABV29" i="22"/>
  <c r="ABV18" i="22"/>
  <c r="ABW163" i="22"/>
  <c r="ABW79" i="22"/>
  <c r="XF184" i="22"/>
  <c r="ABV112" i="22"/>
  <c r="XF185" i="22"/>
  <c r="XF303" i="22"/>
  <c r="XX142" i="22"/>
  <c r="ABV13" i="22"/>
  <c r="ABV256" i="22"/>
  <c r="ABV8" i="22"/>
  <c r="ABV271" i="22"/>
  <c r="ABV22" i="22"/>
  <c r="XX134" i="22"/>
  <c r="XF297" i="22"/>
  <c r="ABV102" i="22"/>
  <c r="XF190" i="22"/>
  <c r="ABV12" i="22"/>
  <c r="ABV49" i="22"/>
  <c r="ABW161" i="22"/>
  <c r="ABV14" i="22"/>
  <c r="ABV244" i="22"/>
  <c r="XF233" i="22"/>
  <c r="XF230" i="22"/>
  <c r="ABV155" i="22"/>
  <c r="ABV25" i="22"/>
  <c r="ABV56" i="22"/>
  <c r="ABV151" i="22"/>
  <c r="ABV81" i="22"/>
  <c r="ABV7" i="22"/>
  <c r="ABV70" i="22"/>
  <c r="ABV237" i="22"/>
  <c r="ABV159" i="22"/>
  <c r="ABV55" i="22"/>
  <c r="ABV268" i="22"/>
  <c r="XX137" i="22"/>
  <c r="ABV270" i="22"/>
  <c r="ABW68" i="22"/>
  <c r="XF186" i="22"/>
  <c r="ABV111" i="22"/>
  <c r="ABV258" i="22"/>
  <c r="XF300" i="22"/>
  <c r="ABW247" i="22"/>
  <c r="ABV150" i="22"/>
  <c r="ABV253" i="22"/>
  <c r="ABV262" i="22"/>
  <c r="ABV266" i="22"/>
  <c r="XF199" i="22"/>
  <c r="ABV115" i="22"/>
  <c r="ABV35" i="22"/>
  <c r="XF227" i="22"/>
  <c r="ABV176" i="22"/>
  <c r="ABV188" i="22"/>
  <c r="XX281" i="22"/>
  <c r="ABV10" i="22"/>
  <c r="XF234" i="22"/>
  <c r="XF225" i="22"/>
  <c r="XF182" i="22"/>
  <c r="XX127" i="22"/>
  <c r="ABV156" i="22"/>
  <c r="XF320" i="22"/>
  <c r="ABV43" i="22"/>
  <c r="ABW38" i="22"/>
  <c r="XF315" i="22"/>
  <c r="ABV24" i="22"/>
  <c r="XX290" i="22"/>
  <c r="ABW208" i="22"/>
  <c r="XF193" i="22"/>
  <c r="ABW265" i="22"/>
  <c r="XF305" i="22"/>
  <c r="ABV267" i="22"/>
  <c r="ABV45" i="22"/>
  <c r="ABV20" i="22"/>
  <c r="ABV39" i="22"/>
  <c r="ABW32" i="22"/>
  <c r="XF239" i="22"/>
  <c r="XF183" i="22"/>
  <c r="ABV153" i="22"/>
  <c r="ABV85" i="22"/>
  <c r="ABV167" i="22"/>
  <c r="ABV213" i="22"/>
  <c r="XF197" i="22"/>
  <c r="XF314" i="22"/>
  <c r="ABW106" i="22"/>
  <c r="XF232" i="22"/>
  <c r="XX133" i="22"/>
  <c r="ABV51" i="22"/>
  <c r="XF192" i="22"/>
  <c r="ABV148" i="22"/>
  <c r="ABV249" i="22"/>
  <c r="XF304" i="22"/>
  <c r="ABW121" i="22"/>
  <c r="ABV212" i="22"/>
  <c r="XF172" i="22"/>
  <c r="ABV264" i="22"/>
  <c r="XX131" i="22"/>
  <c r="XX130" i="22"/>
  <c r="ABW146" i="22"/>
  <c r="XX284" i="22"/>
  <c r="ABV98" i="22"/>
  <c r="ABV92" i="22"/>
  <c r="XF198" i="22"/>
  <c r="ABV58" i="22"/>
  <c r="XF222" i="22"/>
  <c r="ABV95" i="22"/>
  <c r="ABV65" i="22"/>
  <c r="ABW241" i="22"/>
  <c r="XF309" i="22"/>
  <c r="ABV119" i="22"/>
  <c r="ABV168" i="22"/>
  <c r="ABV206" i="22"/>
  <c r="XF301" i="22"/>
  <c r="XX285" i="22"/>
  <c r="XF226" i="22"/>
  <c r="ABV33" i="22"/>
  <c r="ABV263" i="22"/>
  <c r="XX136" i="22"/>
  <c r="ABV34" i="22"/>
  <c r="ABV78" i="22"/>
  <c r="ABV116" i="22"/>
  <c r="ABW101" i="22"/>
  <c r="ABV9" i="22"/>
  <c r="XF308" i="22"/>
  <c r="ABV145" i="22"/>
  <c r="ABV6" i="22"/>
  <c r="ABV251" i="22"/>
  <c r="ABW83" i="22"/>
  <c r="ABV254" i="22"/>
  <c r="ABV207" i="22"/>
  <c r="ABV160" i="22"/>
  <c r="XF196" i="22"/>
  <c r="ABW210" i="22"/>
  <c r="XF302" i="22"/>
  <c r="ABV149" i="22"/>
  <c r="ABX82" i="22"/>
  <c r="ABW105" i="22"/>
  <c r="ABV48" i="22"/>
  <c r="XX217" i="22"/>
  <c r="ABV157" i="22"/>
  <c r="ABV147" i="22"/>
  <c r="XX140" i="22"/>
  <c r="ABV209" i="22"/>
  <c r="ABV72" i="22"/>
  <c r="ABV214" i="22"/>
  <c r="ABV122" i="22"/>
  <c r="XF306" i="22"/>
  <c r="ABW177" i="22"/>
  <c r="ABV86" i="22"/>
  <c r="ABV202" i="22"/>
  <c r="ABV17" i="22"/>
  <c r="XX218" i="22"/>
  <c r="ABV27" i="22"/>
  <c r="XX215" i="22"/>
  <c r="ABW204" i="22"/>
  <c r="ABW67" i="22"/>
  <c r="ABV11" i="22"/>
  <c r="XF294" i="22"/>
  <c r="XF179" i="22"/>
  <c r="ABV37" i="22"/>
  <c r="XF195" i="22"/>
  <c r="ABV47" i="22"/>
  <c r="XX283" i="22"/>
  <c r="XX287" i="22"/>
  <c r="ABV118" i="22"/>
  <c r="XF180" i="22"/>
  <c r="ABW42" i="22"/>
  <c r="ABW100" i="22"/>
  <c r="ABV211" i="22"/>
  <c r="ABV5" i="22"/>
  <c r="XX128" i="22"/>
  <c r="ABV169" i="22"/>
  <c r="XX129" i="22"/>
  <c r="ABV162" i="22"/>
  <c r="XX144" i="22"/>
  <c r="XF295" i="22"/>
  <c r="XF307" i="22"/>
  <c r="ABW80" i="22"/>
  <c r="ABV19" i="22"/>
  <c r="XX288" i="22"/>
  <c r="XF223" i="22"/>
  <c r="XF321" i="22"/>
  <c r="ABW123" i="22"/>
  <c r="ABV205" i="22"/>
  <c r="ABV44" i="22"/>
  <c r="XF175" i="22"/>
  <c r="ABV110" i="22"/>
  <c r="ABV246" i="22"/>
  <c r="ABV166" i="22"/>
  <c r="XF311" i="22"/>
  <c r="ABV164" i="22"/>
  <c r="XF312" i="22"/>
  <c r="ABV252" i="22"/>
  <c r="ABV272" i="22"/>
  <c r="ABV87" i="22"/>
  <c r="ABV77" i="22"/>
  <c r="ABV170" i="22"/>
  <c r="XX138" i="22"/>
  <c r="ABW201" i="22"/>
  <c r="ABV238" i="22"/>
  <c r="ABV62" i="22"/>
  <c r="ABV41" i="22"/>
  <c r="ABW50" i="22"/>
  <c r="ABV107" i="22"/>
  <c r="ABV152" i="22"/>
  <c r="ABV117" i="22"/>
  <c r="ABV75" i="22"/>
  <c r="XF178" i="22"/>
  <c r="XF174" i="22"/>
  <c r="ABW120" i="22"/>
  <c r="ABV46" i="22"/>
  <c r="XF317" i="22"/>
  <c r="XG298" i="22"/>
  <c r="XF313" i="22"/>
  <c r="XF240" i="22"/>
  <c r="XF189" i="22"/>
  <c r="ABV54" i="22"/>
  <c r="XX292" i="22"/>
  <c r="ABV126" i="22"/>
  <c r="ABV250" i="22"/>
  <c r="ABV103" i="22"/>
  <c r="XF224" i="22"/>
  <c r="XF310" i="22"/>
  <c r="XF228" i="22"/>
  <c r="ABV114" i="22"/>
  <c r="ABV260" i="22"/>
  <c r="XX216" i="22"/>
  <c r="XF299" i="22"/>
  <c r="ABV245" i="22"/>
  <c r="ABV74" i="22"/>
  <c r="XX143" i="22"/>
  <c r="XX135" i="22"/>
  <c r="ABV23" i="22"/>
  <c r="ABV93" i="22"/>
  <c r="ABV125" i="22"/>
  <c r="ABV259" i="22"/>
  <c r="XF181" i="22"/>
  <c r="ABX73" i="22"/>
  <c r="XX132" i="22"/>
  <c r="ABW88" i="22"/>
  <c r="ABV40" i="22"/>
  <c r="ABW36" i="22"/>
  <c r="XF236" i="22"/>
  <c r="XF296" i="22"/>
  <c r="ABV158" i="22"/>
  <c r="ABV76" i="22"/>
  <c r="ABW319" i="22"/>
  <c r="XX289" i="22"/>
  <c r="ABV84" i="22"/>
  <c r="ABV171" i="22"/>
  <c r="XF280" i="22" l="1"/>
  <c r="XF274" i="22"/>
  <c r="XF278" i="22"/>
  <c r="XF276" i="22"/>
  <c r="XF277" i="22"/>
  <c r="XF279" i="22"/>
  <c r="XF275" i="22"/>
  <c r="XF243" i="22"/>
  <c r="ABW89" i="22"/>
  <c r="ABX97" i="22"/>
  <c r="ABW90" i="22"/>
  <c r="ABW165" i="22"/>
  <c r="ABW109" i="22"/>
  <c r="ABW257" i="22"/>
  <c r="ABW96" i="22"/>
  <c r="ABW113" i="22"/>
  <c r="ABX88" i="22"/>
  <c r="ABW259" i="22"/>
  <c r="XY135" i="22"/>
  <c r="XG299" i="22"/>
  <c r="XG228" i="22"/>
  <c r="XY292" i="22"/>
  <c r="XG240" i="22"/>
  <c r="ABW46" i="22"/>
  <c r="ABW75" i="22"/>
  <c r="ABW238" i="22"/>
  <c r="ABW252" i="22"/>
  <c r="XG321" i="22"/>
  <c r="ABX100" i="22"/>
  <c r="XY287" i="22"/>
  <c r="ABW37" i="22"/>
  <c r="ABX67" i="22"/>
  <c r="ABW27" i="22"/>
  <c r="ABW202" i="22"/>
  <c r="ABW122" i="22"/>
  <c r="XY140" i="22"/>
  <c r="ABW48" i="22"/>
  <c r="ABW149" i="22"/>
  <c r="XG196" i="22"/>
  <c r="ABX83" i="22"/>
  <c r="XG308" i="22"/>
  <c r="ABW78" i="22"/>
  <c r="ABW263" i="22"/>
  <c r="XG301" i="22"/>
  <c r="ABW119" i="22"/>
  <c r="ABW58" i="22"/>
  <c r="XY284" i="22"/>
  <c r="ABW264" i="22"/>
  <c r="XG304" i="22"/>
  <c r="ABW51" i="22"/>
  <c r="XG314" i="22"/>
  <c r="ABW167" i="22"/>
  <c r="XG183" i="22"/>
  <c r="ABW20" i="22"/>
  <c r="ABW156" i="22"/>
  <c r="XG225" i="22"/>
  <c r="ABW188" i="22"/>
  <c r="ABW262" i="22"/>
  <c r="ABW111" i="22"/>
  <c r="XY137" i="22"/>
  <c r="ABW237" i="22"/>
  <c r="ABW25" i="22"/>
  <c r="ABW49" i="22"/>
  <c r="ABW271" i="22"/>
  <c r="XY142" i="22"/>
  <c r="ABW112" i="22"/>
  <c r="ABW18" i="22"/>
  <c r="ABW31" i="22"/>
  <c r="ABW61" i="22"/>
  <c r="ABW203" i="22"/>
  <c r="ABW99" i="22"/>
  <c r="ABX269" i="22"/>
  <c r="ABX124" i="22"/>
  <c r="XG316" i="22"/>
  <c r="ABW60" i="22"/>
  <c r="ABX91" i="22"/>
  <c r="ABW248" i="22"/>
  <c r="ABW63" i="22"/>
  <c r="ABX104" i="22"/>
  <c r="ABX50" i="22"/>
  <c r="ABW77" i="22"/>
  <c r="XG311" i="22"/>
  <c r="XG175" i="22"/>
  <c r="ABW19" i="22"/>
  <c r="XG295" i="22"/>
  <c r="ABW169" i="22"/>
  <c r="XY127" i="22"/>
  <c r="ABX319" i="22"/>
  <c r="ABY73" i="22"/>
  <c r="XY216" i="22"/>
  <c r="ABX120" i="22"/>
  <c r="ABW117" i="22"/>
  <c r="ABW87" i="22"/>
  <c r="ABW166" i="22"/>
  <c r="ABW44" i="22"/>
  <c r="ABX42" i="22"/>
  <c r="XY283" i="22"/>
  <c r="XG179" i="22"/>
  <c r="ABX105" i="22"/>
  <c r="XG302" i="22"/>
  <c r="ABW160" i="22"/>
  <c r="ABW9" i="22"/>
  <c r="ABW33" i="22"/>
  <c r="ABW206" i="22"/>
  <c r="ABW65" i="22"/>
  <c r="XG198" i="22"/>
  <c r="ABX146" i="22"/>
  <c r="XG172" i="22"/>
  <c r="ABW249" i="22"/>
  <c r="XY133" i="22"/>
  <c r="XG197" i="22"/>
  <c r="ABW85" i="22"/>
  <c r="XG239" i="22"/>
  <c r="ABW45" i="22"/>
  <c r="ABX265" i="22"/>
  <c r="XY290" i="22"/>
  <c r="ABX38" i="22"/>
  <c r="XG234" i="22"/>
  <c r="ABW176" i="22"/>
  <c r="ABW115" i="22"/>
  <c r="ABW253" i="22"/>
  <c r="ABX247" i="22"/>
  <c r="XG186" i="22"/>
  <c r="ABW268" i="22"/>
  <c r="ABW70" i="22"/>
  <c r="ABW81" i="22"/>
  <c r="ABW155" i="22"/>
  <c r="ABW244" i="22"/>
  <c r="ABW12" i="22"/>
  <c r="XG297" i="22"/>
  <c r="ABW8" i="22"/>
  <c r="XG184" i="22"/>
  <c r="ABW29" i="22"/>
  <c r="ABW52" i="22"/>
  <c r="ABW16" i="22"/>
  <c r="XG219" i="22"/>
  <c r="XG322" i="22"/>
  <c r="XY141" i="22"/>
  <c r="XY286" i="22"/>
  <c r="ABW57" i="22"/>
  <c r="ABW30" i="22"/>
  <c r="XG221" i="22"/>
  <c r="ABX53" i="22"/>
  <c r="ABW69" i="22"/>
  <c r="XG194" i="22"/>
  <c r="XY139" i="22"/>
  <c r="XG296" i="22"/>
  <c r="XY132" i="22"/>
  <c r="ABW125" i="22"/>
  <c r="XY143" i="22"/>
  <c r="XG310" i="22"/>
  <c r="ABW250" i="22"/>
  <c r="ABW54" i="22"/>
  <c r="XG313" i="22"/>
  <c r="ABX201" i="22"/>
  <c r="XG312" i="22"/>
  <c r="ABX80" i="22"/>
  <c r="XY144" i="22"/>
  <c r="XY128" i="22"/>
  <c r="ABX204" i="22"/>
  <c r="XY218" i="22"/>
  <c r="ABW86" i="22"/>
  <c r="ABW214" i="22"/>
  <c r="ABW147" i="22"/>
  <c r="ABW251" i="22"/>
  <c r="XY289" i="22"/>
  <c r="XG236" i="22"/>
  <c r="ABW171" i="22"/>
  <c r="ABW76" i="22"/>
  <c r="XG181" i="22"/>
  <c r="XH298" i="22"/>
  <c r="ABW41" i="22"/>
  <c r="ABW164" i="22"/>
  <c r="XG223" i="22"/>
  <c r="ABW5" i="22"/>
  <c r="ABX177" i="22"/>
  <c r="ABW72" i="22"/>
  <c r="ABW157" i="22"/>
  <c r="ABX101" i="22"/>
  <c r="ABW34" i="22"/>
  <c r="ABW168" i="22"/>
  <c r="XG309" i="22"/>
  <c r="ABW95" i="22"/>
  <c r="ABW92" i="22"/>
  <c r="XY130" i="22"/>
  <c r="ABW212" i="22"/>
  <c r="ABW148" i="22"/>
  <c r="XG232" i="22"/>
  <c r="ABW213" i="22"/>
  <c r="ABW153" i="22"/>
  <c r="ABX32" i="22"/>
  <c r="ABW267" i="22"/>
  <c r="XG193" i="22"/>
  <c r="ABW24" i="22"/>
  <c r="ABW43" i="22"/>
  <c r="XG182" i="22"/>
  <c r="ABW10" i="22"/>
  <c r="XG227" i="22"/>
  <c r="XG199" i="22"/>
  <c r="XG300" i="22"/>
  <c r="ABX68" i="22"/>
  <c r="ABW55" i="22"/>
  <c r="ABW7" i="22"/>
  <c r="ABW151" i="22"/>
  <c r="XG230" i="22"/>
  <c r="ABW14" i="22"/>
  <c r="XG190" i="22"/>
  <c r="XY134" i="22"/>
  <c r="ABW256" i="22"/>
  <c r="XG303" i="22"/>
  <c r="ABX79" i="22"/>
  <c r="XG231" i="22"/>
  <c r="ABX273" i="22"/>
  <c r="ABX261" i="22"/>
  <c r="ABW66" i="22"/>
  <c r="XG173" i="22"/>
  <c r="XG200" i="22"/>
  <c r="XG220" i="22"/>
  <c r="ABW255" i="22"/>
  <c r="XG191" i="22"/>
  <c r="ABW187" i="22"/>
  <c r="ABW15" i="22"/>
  <c r="ABW59" i="22"/>
  <c r="XY282" i="22"/>
  <c r="ABX36" i="22"/>
  <c r="ABW93" i="22"/>
  <c r="ABW74" i="22"/>
  <c r="ABW260" i="22"/>
  <c r="XG224" i="22"/>
  <c r="ABW126" i="22"/>
  <c r="XG174" i="22"/>
  <c r="ABW152" i="22"/>
  <c r="XY138" i="22"/>
  <c r="ABW246" i="22"/>
  <c r="ABW205" i="22"/>
  <c r="XG307" i="22"/>
  <c r="ABW162" i="22"/>
  <c r="XG180" i="22"/>
  <c r="ABW47" i="22"/>
  <c r="XG294" i="22"/>
  <c r="XY215" i="22"/>
  <c r="ABX210" i="22"/>
  <c r="ABW207" i="22"/>
  <c r="ABW6" i="22"/>
  <c r="XG226" i="22"/>
  <c r="ABW84" i="22"/>
  <c r="ABW158" i="22"/>
  <c r="ABW40" i="22"/>
  <c r="ABW23" i="22"/>
  <c r="ABW245" i="22"/>
  <c r="ABW114" i="22"/>
  <c r="ABW103" i="22"/>
  <c r="XG189" i="22"/>
  <c r="XG317" i="22"/>
  <c r="XG178" i="22"/>
  <c r="ABW107" i="22"/>
  <c r="ABW62" i="22"/>
  <c r="ABW170" i="22"/>
  <c r="ABW272" i="22"/>
  <c r="ABW110" i="22"/>
  <c r="ABX123" i="22"/>
  <c r="XY288" i="22"/>
  <c r="XY129" i="22"/>
  <c r="ABW211" i="22"/>
  <c r="ABW118" i="22"/>
  <c r="XG195" i="22"/>
  <c r="ABW11" i="22"/>
  <c r="ABW17" i="22"/>
  <c r="XG306" i="22"/>
  <c r="ABW209" i="22"/>
  <c r="XY217" i="22"/>
  <c r="ABY82" i="22"/>
  <c r="ABW254" i="22"/>
  <c r="ABW145" i="22"/>
  <c r="ABW116" i="22"/>
  <c r="XY136" i="22"/>
  <c r="XY285" i="22"/>
  <c r="ABX241" i="22"/>
  <c r="XG222" i="22"/>
  <c r="ABW98" i="22"/>
  <c r="XY131" i="22"/>
  <c r="ABX121" i="22"/>
  <c r="XG192" i="22"/>
  <c r="ABX106" i="22"/>
  <c r="ABW39" i="22"/>
  <c r="XG305" i="22"/>
  <c r="ABX208" i="22"/>
  <c r="XG315" i="22"/>
  <c r="XG320" i="22"/>
  <c r="XY281" i="22"/>
  <c r="ABW35" i="22"/>
  <c r="ABW266" i="22"/>
  <c r="ABW150" i="22"/>
  <c r="ABW258" i="22"/>
  <c r="ABW270" i="22"/>
  <c r="ABW159" i="22"/>
  <c r="ABW56" i="22"/>
  <c r="XG233" i="22"/>
  <c r="ABX161" i="22"/>
  <c r="ABW102" i="22"/>
  <c r="ABW22" i="22"/>
  <c r="ABW13" i="22"/>
  <c r="XG185" i="22"/>
  <c r="ABX163" i="22"/>
  <c r="ABW21" i="22"/>
  <c r="XG293" i="22"/>
  <c r="ABW94" i="22"/>
  <c r="ABW108" i="22"/>
  <c r="ABW71" i="22"/>
  <c r="ABW154" i="22"/>
  <c r="XY291" i="22"/>
  <c r="ABW26" i="22"/>
  <c r="ABW28" i="22"/>
  <c r="ABW242" i="22"/>
  <c r="ABX235" i="22"/>
  <c r="XG229" i="22"/>
  <c r="ABW64" i="22"/>
  <c r="XG276" i="22" l="1"/>
  <c r="XG278" i="22"/>
  <c r="XG275" i="22"/>
  <c r="XG279" i="22"/>
  <c r="XG274" i="22"/>
  <c r="XG280" i="22"/>
  <c r="XG277" i="22"/>
  <c r="XG243" i="22"/>
  <c r="ABX89" i="22"/>
  <c r="ABX90" i="22"/>
  <c r="ABY97" i="22"/>
  <c r="ABX165" i="22"/>
  <c r="ABX109" i="22"/>
  <c r="ABX113" i="22"/>
  <c r="ABX96" i="22"/>
  <c r="ABX257" i="22"/>
  <c r="XH229" i="22"/>
  <c r="ABX13" i="22"/>
  <c r="XH315" i="22"/>
  <c r="ABX118" i="22"/>
  <c r="XH224" i="22"/>
  <c r="ABX255" i="22"/>
  <c r="XZ134" i="22"/>
  <c r="XH300" i="22"/>
  <c r="XH193" i="22"/>
  <c r="ABX28" i="22"/>
  <c r="ABX21" i="22"/>
  <c r="ABX56" i="22"/>
  <c r="XZ281" i="22"/>
  <c r="ABY208" i="22"/>
  <c r="XZ131" i="22"/>
  <c r="ABX145" i="22"/>
  <c r="ABX170" i="22"/>
  <c r="ABX114" i="22"/>
  <c r="XH226" i="22"/>
  <c r="XH180" i="22"/>
  <c r="XH174" i="22"/>
  <c r="ABX15" i="22"/>
  <c r="ABY79" i="22"/>
  <c r="ABX7" i="22"/>
  <c r="XH182" i="22"/>
  <c r="XH232" i="22"/>
  <c r="ABX34" i="22"/>
  <c r="ABX164" i="22"/>
  <c r="ABX251" i="22"/>
  <c r="ABX54" i="22"/>
  <c r="XH194" i="22"/>
  <c r="XZ141" i="22"/>
  <c r="ABX8" i="22"/>
  <c r="XH186" i="22"/>
  <c r="XH197" i="22"/>
  <c r="ABY146" i="22"/>
  <c r="ABX160" i="22"/>
  <c r="ABX166" i="22"/>
  <c r="ABY120" i="22"/>
  <c r="ABY91" i="22"/>
  <c r="ABY124" i="22"/>
  <c r="ABX112" i="22"/>
  <c r="ABX237" i="22"/>
  <c r="ABX262" i="22"/>
  <c r="ABX156" i="22"/>
  <c r="ABX20" i="22"/>
  <c r="ABX51" i="22"/>
  <c r="ABX58" i="22"/>
  <c r="ABX263" i="22"/>
  <c r="XH196" i="22"/>
  <c r="ABX122" i="22"/>
  <c r="ABX37" i="22"/>
  <c r="ABX252" i="22"/>
  <c r="XH240" i="22"/>
  <c r="XH299" i="22"/>
  <c r="ABX116" i="22"/>
  <c r="ABX272" i="22"/>
  <c r="ABX84" i="22"/>
  <c r="ABY210" i="22"/>
  <c r="XH231" i="22"/>
  <c r="ABX213" i="22"/>
  <c r="ABX71" i="22"/>
  <c r="ABX22" i="22"/>
  <c r="ABX258" i="22"/>
  <c r="XZ217" i="22"/>
  <c r="ABX211" i="22"/>
  <c r="ABY123" i="22"/>
  <c r="XH317" i="22"/>
  <c r="ABX246" i="22"/>
  <c r="ABX260" i="22"/>
  <c r="ABY36" i="22"/>
  <c r="XH220" i="22"/>
  <c r="XH190" i="22"/>
  <c r="ABX267" i="22"/>
  <c r="ABX92" i="22"/>
  <c r="ABX72" i="22"/>
  <c r="ABX76" i="22"/>
  <c r="XZ218" i="22"/>
  <c r="ABY80" i="22"/>
  <c r="ABX125" i="22"/>
  <c r="ABX30" i="22"/>
  <c r="ABX52" i="22"/>
  <c r="ABX155" i="22"/>
  <c r="ABX176" i="22"/>
  <c r="ABY265" i="22"/>
  <c r="ABX206" i="22"/>
  <c r="XZ283" i="22"/>
  <c r="XZ127" i="22"/>
  <c r="XH175" i="22"/>
  <c r="ABX49" i="22"/>
  <c r="ABX150" i="22"/>
  <c r="ABX254" i="22"/>
  <c r="ABX110" i="22"/>
  <c r="XH189" i="22"/>
  <c r="ABX40" i="22"/>
  <c r="XZ215" i="22"/>
  <c r="ABX74" i="22"/>
  <c r="ABX187" i="22"/>
  <c r="XH303" i="22"/>
  <c r="ABX55" i="22"/>
  <c r="ABX43" i="22"/>
  <c r="ABY32" i="22"/>
  <c r="ABX95" i="22"/>
  <c r="ABY101" i="22"/>
  <c r="ABY177" i="22"/>
  <c r="ABX171" i="22"/>
  <c r="ABY204" i="22"/>
  <c r="ABX250" i="22"/>
  <c r="ABX69" i="22"/>
  <c r="XH322" i="22"/>
  <c r="XH297" i="22"/>
  <c r="XH234" i="22"/>
  <c r="XZ133" i="22"/>
  <c r="ABX33" i="22"/>
  <c r="ABX87" i="22"/>
  <c r="ABX169" i="22"/>
  <c r="ABX60" i="22"/>
  <c r="ABY269" i="22"/>
  <c r="XZ142" i="22"/>
  <c r="XZ137" i="22"/>
  <c r="XH304" i="22"/>
  <c r="ABX78" i="22"/>
  <c r="ABX149" i="22"/>
  <c r="ABX202" i="22"/>
  <c r="XZ287" i="22"/>
  <c r="ABX238" i="22"/>
  <c r="XZ292" i="22"/>
  <c r="XZ135" i="22"/>
  <c r="XH293" i="22"/>
  <c r="ABX35" i="22"/>
  <c r="ABX17" i="22"/>
  <c r="ABX103" i="22"/>
  <c r="ABX205" i="22"/>
  <c r="ABX151" i="22"/>
  <c r="ABX10" i="22"/>
  <c r="XZ130" i="22"/>
  <c r="ABY235" i="22"/>
  <c r="ABX98" i="22"/>
  <c r="ABX11" i="22"/>
  <c r="ABX62" i="22"/>
  <c r="ABX245" i="22"/>
  <c r="ABX6" i="22"/>
  <c r="ABX162" i="22"/>
  <c r="XZ282" i="22"/>
  <c r="XH200" i="22"/>
  <c r="ABY261" i="22"/>
  <c r="ABX14" i="22"/>
  <c r="XH199" i="22"/>
  <c r="ABX148" i="22"/>
  <c r="ABX41" i="22"/>
  <c r="ABX147" i="22"/>
  <c r="XH312" i="22"/>
  <c r="XZ132" i="22"/>
  <c r="ABX57" i="22"/>
  <c r="ABX29" i="22"/>
  <c r="ABX81" i="22"/>
  <c r="ABY247" i="22"/>
  <c r="ABX45" i="22"/>
  <c r="XH198" i="22"/>
  <c r="XH302" i="22"/>
  <c r="ABY42" i="22"/>
  <c r="XZ216" i="22"/>
  <c r="XH311" i="22"/>
  <c r="ABY104" i="22"/>
  <c r="ABX61" i="22"/>
  <c r="XH183" i="22"/>
  <c r="ABX242" i="22"/>
  <c r="XH233" i="22"/>
  <c r="ABY121" i="22"/>
  <c r="ABY241" i="22"/>
  <c r="XZ288" i="22"/>
  <c r="ABX152" i="22"/>
  <c r="ABX26" i="22"/>
  <c r="ABY163" i="22"/>
  <c r="XZ285" i="22"/>
  <c r="ABX209" i="22"/>
  <c r="ABX64" i="22"/>
  <c r="XZ291" i="22"/>
  <c r="XH185" i="22"/>
  <c r="ABY161" i="22"/>
  <c r="ABX159" i="22"/>
  <c r="XH320" i="22"/>
  <c r="XH192" i="22"/>
  <c r="XZ136" i="22"/>
  <c r="XH195" i="22"/>
  <c r="ABX23" i="22"/>
  <c r="ABX207" i="22"/>
  <c r="XH307" i="22"/>
  <c r="ABX126" i="22"/>
  <c r="ABX59" i="22"/>
  <c r="XH173" i="22"/>
  <c r="ABY273" i="22"/>
  <c r="XH230" i="22"/>
  <c r="ABY68" i="22"/>
  <c r="ABX24" i="22"/>
  <c r="ABX212" i="22"/>
  <c r="XH309" i="22"/>
  <c r="ABX5" i="22"/>
  <c r="XI298" i="22"/>
  <c r="ABX214" i="22"/>
  <c r="XH310" i="22"/>
  <c r="XZ286" i="22"/>
  <c r="XH219" i="22"/>
  <c r="ABX12" i="22"/>
  <c r="ABX253" i="22"/>
  <c r="ABY38" i="22"/>
  <c r="ABX249" i="22"/>
  <c r="ABY105" i="22"/>
  <c r="XH295" i="22"/>
  <c r="ABX63" i="22"/>
  <c r="XH316" i="22"/>
  <c r="ABX99" i="22"/>
  <c r="ABX271" i="22"/>
  <c r="ABX25" i="22"/>
  <c r="ABX111" i="22"/>
  <c r="ABX188" i="22"/>
  <c r="ABX167" i="22"/>
  <c r="ABX264" i="22"/>
  <c r="ABX119" i="22"/>
  <c r="XH308" i="22"/>
  <c r="ABX48" i="22"/>
  <c r="ABX27" i="22"/>
  <c r="ABY100" i="22"/>
  <c r="ABX75" i="22"/>
  <c r="ABX259" i="22"/>
  <c r="ABX154" i="22"/>
  <c r="ABX270" i="22"/>
  <c r="ABZ82" i="22"/>
  <c r="XH178" i="22"/>
  <c r="ABX47" i="22"/>
  <c r="ABX66" i="22"/>
  <c r="ABX168" i="22"/>
  <c r="ABX108" i="22"/>
  <c r="ABX102" i="22"/>
  <c r="XH305" i="22"/>
  <c r="ABY106" i="22"/>
  <c r="XZ129" i="22"/>
  <c r="ABX94" i="22"/>
  <c r="ABX266" i="22"/>
  <c r="ABX39" i="22"/>
  <c r="XH222" i="22"/>
  <c r="XH306" i="22"/>
  <c r="ABX107" i="22"/>
  <c r="ABX158" i="22"/>
  <c r="XH294" i="22"/>
  <c r="XZ138" i="22"/>
  <c r="ABX93" i="22"/>
  <c r="XH191" i="22"/>
  <c r="ABX256" i="22"/>
  <c r="XH227" i="22"/>
  <c r="ABX153" i="22"/>
  <c r="XH236" i="22"/>
  <c r="XZ128" i="22"/>
  <c r="ABY201" i="22"/>
  <c r="XH296" i="22"/>
  <c r="ABY53" i="22"/>
  <c r="XH184" i="22"/>
  <c r="ABX70" i="22"/>
  <c r="XH239" i="22"/>
  <c r="ABX65" i="22"/>
  <c r="ABZ73" i="22"/>
  <c r="ABX77" i="22"/>
  <c r="ABX31" i="22"/>
  <c r="ABX157" i="22"/>
  <c r="XH223" i="22"/>
  <c r="XH181" i="22"/>
  <c r="XZ289" i="22"/>
  <c r="ABX86" i="22"/>
  <c r="XZ144" i="22"/>
  <c r="XH313" i="22"/>
  <c r="XZ143" i="22"/>
  <c r="XZ139" i="22"/>
  <c r="XH221" i="22"/>
  <c r="ABX16" i="22"/>
  <c r="ABX244" i="22"/>
  <c r="ABX268" i="22"/>
  <c r="ABX115" i="22"/>
  <c r="XZ290" i="22"/>
  <c r="ABX85" i="22"/>
  <c r="XH172" i="22"/>
  <c r="ABX9" i="22"/>
  <c r="XH179" i="22"/>
  <c r="ABX44" i="22"/>
  <c r="ABX117" i="22"/>
  <c r="ABY319" i="22"/>
  <c r="ABX19" i="22"/>
  <c r="ABY50" i="22"/>
  <c r="ABX248" i="22"/>
  <c r="ABX203" i="22"/>
  <c r="ABX18" i="22"/>
  <c r="XH225" i="22"/>
  <c r="XH314" i="22"/>
  <c r="XZ284" i="22"/>
  <c r="XH301" i="22"/>
  <c r="ABY83" i="22"/>
  <c r="XZ140" i="22"/>
  <c r="ABY67" i="22"/>
  <c r="XH321" i="22"/>
  <c r="ABX46" i="22"/>
  <c r="XH228" i="22"/>
  <c r="ABY88" i="22"/>
  <c r="XH279" i="22" l="1"/>
  <c r="XH277" i="22"/>
  <c r="XH275" i="22"/>
  <c r="XH280" i="22"/>
  <c r="XH278" i="22"/>
  <c r="XH274" i="22"/>
  <c r="XH276" i="22"/>
  <c r="XH243" i="22"/>
  <c r="ABY89" i="22"/>
  <c r="ABZ97" i="22"/>
  <c r="ABY90" i="22"/>
  <c r="ABY165" i="22"/>
  <c r="ABY109" i="22"/>
  <c r="ABY257" i="22"/>
  <c r="ABY96" i="22"/>
  <c r="ABY113" i="22"/>
  <c r="ABY46" i="22"/>
  <c r="ABZ83" i="22"/>
  <c r="ABY248" i="22"/>
  <c r="ABY117" i="22"/>
  <c r="ABY115" i="22"/>
  <c r="ABY16" i="22"/>
  <c r="YA143" i="22"/>
  <c r="YA289" i="22"/>
  <c r="ABY31" i="22"/>
  <c r="ABY65" i="22"/>
  <c r="ABZ53" i="22"/>
  <c r="XI236" i="22"/>
  <c r="ABY256" i="22"/>
  <c r="XI294" i="22"/>
  <c r="XI222" i="22"/>
  <c r="ABY102" i="22"/>
  <c r="ABY47" i="22"/>
  <c r="ABY154" i="22"/>
  <c r="ABZ100" i="22"/>
  <c r="ABY119" i="22"/>
  <c r="ABY188" i="22"/>
  <c r="ABY99" i="22"/>
  <c r="ABZ38" i="22"/>
  <c r="YA286" i="22"/>
  <c r="ABY5" i="22"/>
  <c r="ABZ68" i="22"/>
  <c r="ABY59" i="22"/>
  <c r="ABY23" i="22"/>
  <c r="XI195" i="22"/>
  <c r="XI320" i="22"/>
  <c r="YA291" i="22"/>
  <c r="YA288" i="22"/>
  <c r="XI233" i="22"/>
  <c r="ABY61" i="22"/>
  <c r="ABZ42" i="22"/>
  <c r="ABZ247" i="22"/>
  <c r="YA132" i="22"/>
  <c r="ABY148" i="22"/>
  <c r="XI200" i="22"/>
  <c r="ABY6" i="22"/>
  <c r="ABY98" i="22"/>
  <c r="ABY10" i="22"/>
  <c r="ABY103" i="22"/>
  <c r="YA135" i="22"/>
  <c r="ABY202" i="22"/>
  <c r="XI304" i="22"/>
  <c r="YA142" i="22"/>
  <c r="ABY87" i="22"/>
  <c r="XI297" i="22"/>
  <c r="ABZ204" i="22"/>
  <c r="ABY95" i="22"/>
  <c r="XI303" i="22"/>
  <c r="YA215" i="22"/>
  <c r="ABY254" i="22"/>
  <c r="YA127" i="22"/>
  <c r="ABY176" i="22"/>
  <c r="ABY125" i="22"/>
  <c r="ABY72" i="22"/>
  <c r="XI190" i="22"/>
  <c r="ABY246" i="22"/>
  <c r="ABZ123" i="22"/>
  <c r="ABZ210" i="22"/>
  <c r="XI299" i="22"/>
  <c r="ABY122" i="22"/>
  <c r="ABY51" i="22"/>
  <c r="ABY237" i="22"/>
  <c r="ABZ91" i="22"/>
  <c r="ABY160" i="22"/>
  <c r="ABY8" i="22"/>
  <c r="ABY251" i="22"/>
  <c r="XI182" i="22"/>
  <c r="ABY15" i="22"/>
  <c r="ABY114" i="22"/>
  <c r="YA131" i="22"/>
  <c r="ABY21" i="22"/>
  <c r="YA134" i="22"/>
  <c r="ABY118" i="22"/>
  <c r="ABZ104" i="22"/>
  <c r="ABY81" i="22"/>
  <c r="ABY245" i="22"/>
  <c r="ABY151" i="22"/>
  <c r="YA292" i="22"/>
  <c r="ABY149" i="22"/>
  <c r="ABZ32" i="22"/>
  <c r="ABY187" i="22"/>
  <c r="ABY40" i="22"/>
  <c r="ABY150" i="22"/>
  <c r="YA283" i="22"/>
  <c r="ABY155" i="22"/>
  <c r="XI220" i="22"/>
  <c r="ABY213" i="22"/>
  <c r="ABZ146" i="22"/>
  <c r="ABY164" i="22"/>
  <c r="ABY7" i="22"/>
  <c r="XI174" i="22"/>
  <c r="ABY170" i="22"/>
  <c r="ABZ208" i="22"/>
  <c r="ABY255" i="22"/>
  <c r="XI315" i="22"/>
  <c r="ABZ50" i="22"/>
  <c r="XI239" i="22"/>
  <c r="ABZ105" i="22"/>
  <c r="XI310" i="22"/>
  <c r="XI230" i="22"/>
  <c r="ABY126" i="22"/>
  <c r="ABZ241" i="22"/>
  <c r="ABY242" i="22"/>
  <c r="XI302" i="22"/>
  <c r="XI312" i="22"/>
  <c r="ABY17" i="22"/>
  <c r="ABZ269" i="22"/>
  <c r="ABY33" i="22"/>
  <c r="XI322" i="22"/>
  <c r="ABY171" i="22"/>
  <c r="ABZ80" i="22"/>
  <c r="ABY92" i="22"/>
  <c r="ABY211" i="22"/>
  <c r="ABY258" i="22"/>
  <c r="ABY84" i="22"/>
  <c r="XI240" i="22"/>
  <c r="XI196" i="22"/>
  <c r="ABY20" i="22"/>
  <c r="ABY112" i="22"/>
  <c r="YA141" i="22"/>
  <c r="ABY28" i="22"/>
  <c r="XI225" i="22"/>
  <c r="ABY44" i="22"/>
  <c r="XI181" i="22"/>
  <c r="XI296" i="22"/>
  <c r="XI191" i="22"/>
  <c r="ABY39" i="22"/>
  <c r="ABY108" i="22"/>
  <c r="ABY259" i="22"/>
  <c r="ABY111" i="22"/>
  <c r="ABY159" i="22"/>
  <c r="ABY64" i="22"/>
  <c r="YA282" i="22"/>
  <c r="ABZ88" i="22"/>
  <c r="YA284" i="22"/>
  <c r="ABY19" i="22"/>
  <c r="ABY85" i="22"/>
  <c r="XI221" i="22"/>
  <c r="YA144" i="22"/>
  <c r="XI223" i="22"/>
  <c r="ACA73" i="22"/>
  <c r="ABY70" i="22"/>
  <c r="ABZ106" i="22"/>
  <c r="ACA82" i="22"/>
  <c r="ABY48" i="22"/>
  <c r="ABY167" i="22"/>
  <c r="ABY25" i="22"/>
  <c r="ABY12" i="22"/>
  <c r="ABY214" i="22"/>
  <c r="ABY212" i="22"/>
  <c r="ABZ273" i="22"/>
  <c r="XI307" i="22"/>
  <c r="YA136" i="22"/>
  <c r="ABZ161" i="22"/>
  <c r="ABY209" i="22"/>
  <c r="ABY26" i="22"/>
  <c r="ABZ121" i="22"/>
  <c r="XI183" i="22"/>
  <c r="XI311" i="22"/>
  <c r="XI198" i="22"/>
  <c r="ABY29" i="22"/>
  <c r="ABY147" i="22"/>
  <c r="ABY14" i="22"/>
  <c r="ABY62" i="22"/>
  <c r="ABZ235" i="22"/>
  <c r="ABY35" i="22"/>
  <c r="ABY238" i="22"/>
  <c r="ABY78" i="22"/>
  <c r="ABY60" i="22"/>
  <c r="YA133" i="22"/>
  <c r="ABY69" i="22"/>
  <c r="ABZ177" i="22"/>
  <c r="ABY43" i="22"/>
  <c r="ABY74" i="22"/>
  <c r="XI189" i="22"/>
  <c r="ABY49" i="22"/>
  <c r="ABY206" i="22"/>
  <c r="ABY52" i="22"/>
  <c r="YA218" i="22"/>
  <c r="ABY267" i="22"/>
  <c r="ABZ36" i="22"/>
  <c r="YA217" i="22"/>
  <c r="ABY22" i="22"/>
  <c r="XI231" i="22"/>
  <c r="ABY272" i="22"/>
  <c r="ABY252" i="22"/>
  <c r="ABY263" i="22"/>
  <c r="ABY156" i="22"/>
  <c r="ABZ120" i="22"/>
  <c r="XI197" i="22"/>
  <c r="XI194" i="22"/>
  <c r="ABY34" i="22"/>
  <c r="ABZ79" i="22"/>
  <c r="XI180" i="22"/>
  <c r="YA281" i="22"/>
  <c r="XI193" i="22"/>
  <c r="XI224" i="22"/>
  <c r="ABY13" i="22"/>
  <c r="XI321" i="22"/>
  <c r="XI172" i="22"/>
  <c r="XI313" i="22"/>
  <c r="ABY77" i="22"/>
  <c r="ABY158" i="22"/>
  <c r="YA129" i="22"/>
  <c r="XI178" i="22"/>
  <c r="ABY27" i="22"/>
  <c r="ABY264" i="22"/>
  <c r="XI316" i="22"/>
  <c r="ABY253" i="22"/>
  <c r="XI309" i="22"/>
  <c r="ABZ163" i="22"/>
  <c r="XI199" i="22"/>
  <c r="ABZ67" i="22"/>
  <c r="ABY203" i="22"/>
  <c r="XI179" i="22"/>
  <c r="ABY244" i="22"/>
  <c r="ABZ201" i="22"/>
  <c r="ABY153" i="22"/>
  <c r="ABY93" i="22"/>
  <c r="ABY107" i="22"/>
  <c r="ABY266" i="22"/>
  <c r="ABY168" i="22"/>
  <c r="ABY63" i="22"/>
  <c r="XI301" i="22"/>
  <c r="ABY18" i="22"/>
  <c r="ABY268" i="22"/>
  <c r="XI228" i="22"/>
  <c r="YA140" i="22"/>
  <c r="XI314" i="22"/>
  <c r="ABZ319" i="22"/>
  <c r="ABY9" i="22"/>
  <c r="YA290" i="22"/>
  <c r="YA139" i="22"/>
  <c r="ABY86" i="22"/>
  <c r="ABY157" i="22"/>
  <c r="XI184" i="22"/>
  <c r="YA128" i="22"/>
  <c r="XI227" i="22"/>
  <c r="YA138" i="22"/>
  <c r="XI306" i="22"/>
  <c r="ABY94" i="22"/>
  <c r="XI305" i="22"/>
  <c r="ABY66" i="22"/>
  <c r="ABY270" i="22"/>
  <c r="ABY75" i="22"/>
  <c r="XI308" i="22"/>
  <c r="ABY271" i="22"/>
  <c r="XI295" i="22"/>
  <c r="ABY249" i="22"/>
  <c r="XI219" i="22"/>
  <c r="XJ298" i="22"/>
  <c r="ABY24" i="22"/>
  <c r="XI173" i="22"/>
  <c r="ABY207" i="22"/>
  <c r="XI192" i="22"/>
  <c r="XI185" i="22"/>
  <c r="YA285" i="22"/>
  <c r="ABY152" i="22"/>
  <c r="YA216" i="22"/>
  <c r="ABY45" i="22"/>
  <c r="ABY57" i="22"/>
  <c r="ABY41" i="22"/>
  <c r="ABZ261" i="22"/>
  <c r="ABY162" i="22"/>
  <c r="ABY11" i="22"/>
  <c r="YA130" i="22"/>
  <c r="ABY205" i="22"/>
  <c r="XI293" i="22"/>
  <c r="YA287" i="22"/>
  <c r="YA137" i="22"/>
  <c r="ABY169" i="22"/>
  <c r="XI234" i="22"/>
  <c r="ABY250" i="22"/>
  <c r="ABZ101" i="22"/>
  <c r="ABY55" i="22"/>
  <c r="ABY110" i="22"/>
  <c r="XI175" i="22"/>
  <c r="ABZ265" i="22"/>
  <c r="ABY30" i="22"/>
  <c r="ABY76" i="22"/>
  <c r="ABY260" i="22"/>
  <c r="XI317" i="22"/>
  <c r="ABY71" i="22"/>
  <c r="ABY116" i="22"/>
  <c r="ABY37" i="22"/>
  <c r="ABY58" i="22"/>
  <c r="ABY262" i="22"/>
  <c r="ABZ124" i="22"/>
  <c r="ABY166" i="22"/>
  <c r="XI186" i="22"/>
  <c r="ABY54" i="22"/>
  <c r="XI232" i="22"/>
  <c r="XI226" i="22"/>
  <c r="ABY145" i="22"/>
  <c r="ABY56" i="22"/>
  <c r="XI300" i="22"/>
  <c r="XI229" i="22"/>
  <c r="XI280" i="22" l="1"/>
  <c r="XI276" i="22"/>
  <c r="XI275" i="22"/>
  <c r="XI274" i="22"/>
  <c r="XI277" i="22"/>
  <c r="XI278" i="22"/>
  <c r="XI279" i="22"/>
  <c r="XI243" i="22"/>
  <c r="ABZ89" i="22"/>
  <c r="ABZ90" i="22"/>
  <c r="ACA97" i="22"/>
  <c r="ABZ165" i="22"/>
  <c r="ABZ109" i="22"/>
  <c r="ABZ113" i="22"/>
  <c r="ABZ96" i="22"/>
  <c r="ABZ257" i="22"/>
  <c r="XJ186" i="22"/>
  <c r="ABZ71" i="22"/>
  <c r="XJ175" i="22"/>
  <c r="YB137" i="22"/>
  <c r="YB216" i="22"/>
  <c r="ABZ207" i="22"/>
  <c r="ABZ66" i="22"/>
  <c r="XJ228" i="22"/>
  <c r="ABZ107" i="22"/>
  <c r="ABZ253" i="22"/>
  <c r="ABZ77" i="22"/>
  <c r="ABZ156" i="22"/>
  <c r="ABZ206" i="22"/>
  <c r="ABZ60" i="22"/>
  <c r="ABZ26" i="22"/>
  <c r="ABZ214" i="22"/>
  <c r="ABZ70" i="22"/>
  <c r="ACA88" i="22"/>
  <c r="XJ196" i="22"/>
  <c r="ABZ171" i="22"/>
  <c r="ABZ242" i="22"/>
  <c r="XJ315" i="22"/>
  <c r="XJ174" i="22"/>
  <c r="ABZ150" i="22"/>
  <c r="ABZ118" i="22"/>
  <c r="ABZ8" i="22"/>
  <c r="XJ190" i="22"/>
  <c r="ABZ110" i="22"/>
  <c r="ABZ41" i="22"/>
  <c r="XJ185" i="22"/>
  <c r="ABZ249" i="22"/>
  <c r="XJ305" i="22"/>
  <c r="ABZ157" i="22"/>
  <c r="XJ179" i="22"/>
  <c r="XJ316" i="22"/>
  <c r="XJ313" i="22"/>
  <c r="XJ180" i="22"/>
  <c r="ABZ263" i="22"/>
  <c r="ABZ267" i="22"/>
  <c r="XJ311" i="22"/>
  <c r="XJ307" i="22"/>
  <c r="ABZ48" i="22"/>
  <c r="ABZ85" i="22"/>
  <c r="ABZ111" i="22"/>
  <c r="ABZ44" i="22"/>
  <c r="XJ240" i="22"/>
  <c r="XJ322" i="22"/>
  <c r="ACA241" i="22"/>
  <c r="ACA105" i="22"/>
  <c r="ABZ7" i="22"/>
  <c r="ABZ40" i="22"/>
  <c r="ABZ81" i="22"/>
  <c r="YB134" i="22"/>
  <c r="ABZ15" i="22"/>
  <c r="ABZ122" i="22"/>
  <c r="ABZ72" i="22"/>
  <c r="ABZ254" i="22"/>
  <c r="ACA204" i="22"/>
  <c r="XJ304" i="22"/>
  <c r="ABZ10" i="22"/>
  <c r="ABZ148" i="22"/>
  <c r="ABZ61" i="22"/>
  <c r="YB291" i="22"/>
  <c r="ABZ59" i="22"/>
  <c r="ACA38" i="22"/>
  <c r="ABZ119" i="22"/>
  <c r="ABZ102" i="22"/>
  <c r="ABZ256" i="22"/>
  <c r="ABZ31" i="22"/>
  <c r="ABZ115" i="22"/>
  <c r="ABZ37" i="22"/>
  <c r="ABZ76" i="22"/>
  <c r="ABZ250" i="22"/>
  <c r="YB130" i="22"/>
  <c r="XJ173" i="22"/>
  <c r="XJ308" i="22"/>
  <c r="XJ227" i="22"/>
  <c r="YB290" i="22"/>
  <c r="ABZ268" i="22"/>
  <c r="ABZ93" i="22"/>
  <c r="XJ199" i="22"/>
  <c r="YB129" i="22"/>
  <c r="XJ224" i="22"/>
  <c r="XJ197" i="22"/>
  <c r="ABZ22" i="22"/>
  <c r="ABZ49" i="22"/>
  <c r="ACA177" i="22"/>
  <c r="ABZ14" i="22"/>
  <c r="ABZ209" i="22"/>
  <c r="ABZ12" i="22"/>
  <c r="ACB73" i="22"/>
  <c r="YB282" i="22"/>
  <c r="XJ191" i="22"/>
  <c r="ABZ255" i="22"/>
  <c r="XJ220" i="22"/>
  <c r="ABZ149" i="22"/>
  <c r="ABZ160" i="22"/>
  <c r="ABZ56" i="22"/>
  <c r="ABZ116" i="22"/>
  <c r="ABZ30" i="22"/>
  <c r="XJ234" i="22"/>
  <c r="ABZ11" i="22"/>
  <c r="ABZ24" i="22"/>
  <c r="ABZ75" i="22"/>
  <c r="YB128" i="22"/>
  <c r="ABZ9" i="22"/>
  <c r="ABZ18" i="22"/>
  <c r="ABZ153" i="22"/>
  <c r="ABZ264" i="22"/>
  <c r="XJ193" i="22"/>
  <c r="ACA120" i="22"/>
  <c r="YB217" i="22"/>
  <c r="XJ189" i="22"/>
  <c r="ABZ78" i="22"/>
  <c r="ACA235" i="22"/>
  <c r="XJ183" i="22"/>
  <c r="ACA161" i="22"/>
  <c r="ACA273" i="22"/>
  <c r="ACB82" i="22"/>
  <c r="ABZ19" i="22"/>
  <c r="ABZ259" i="22"/>
  <c r="XJ225" i="22"/>
  <c r="ABZ84" i="22"/>
  <c r="ABZ33" i="22"/>
  <c r="ABZ126" i="22"/>
  <c r="XJ239" i="22"/>
  <c r="ACA208" i="22"/>
  <c r="ABZ164" i="22"/>
  <c r="ABZ187" i="22"/>
  <c r="ABZ21" i="22"/>
  <c r="XJ299" i="22"/>
  <c r="ACA123" i="22"/>
  <c r="ABZ125" i="22"/>
  <c r="XJ297" i="22"/>
  <c r="ABZ202" i="22"/>
  <c r="ABZ98" i="22"/>
  <c r="YB132" i="22"/>
  <c r="XJ233" i="22"/>
  <c r="XJ320" i="22"/>
  <c r="ACA68" i="22"/>
  <c r="ACA100" i="22"/>
  <c r="XJ236" i="22"/>
  <c r="YB289" i="22"/>
  <c r="XJ232" i="22"/>
  <c r="ACA124" i="22"/>
  <c r="XJ317" i="22"/>
  <c r="YB287" i="22"/>
  <c r="ABZ57" i="22"/>
  <c r="XJ192" i="22"/>
  <c r="XJ295" i="22"/>
  <c r="ABZ94" i="22"/>
  <c r="ABZ86" i="22"/>
  <c r="XJ314" i="22"/>
  <c r="ABZ168" i="22"/>
  <c r="ABZ203" i="22"/>
  <c r="ACA163" i="22"/>
  <c r="ABZ158" i="22"/>
  <c r="XJ172" i="22"/>
  <c r="ACA79" i="22"/>
  <c r="ABZ252" i="22"/>
  <c r="YB218" i="22"/>
  <c r="ABZ69" i="22"/>
  <c r="ABZ147" i="22"/>
  <c r="XJ223" i="22"/>
  <c r="ABZ64" i="22"/>
  <c r="XJ296" i="22"/>
  <c r="ABZ112" i="22"/>
  <c r="ABZ92" i="22"/>
  <c r="XJ312" i="22"/>
  <c r="ABZ155" i="22"/>
  <c r="YB292" i="22"/>
  <c r="ACA104" i="22"/>
  <c r="XJ182" i="22"/>
  <c r="ACA91" i="22"/>
  <c r="YB215" i="22"/>
  <c r="XJ300" i="22"/>
  <c r="XJ229" i="22"/>
  <c r="ABZ54" i="22"/>
  <c r="ABZ55" i="22"/>
  <c r="XJ293" i="22"/>
  <c r="ABZ45" i="22"/>
  <c r="XK298" i="22"/>
  <c r="ABZ270" i="22"/>
  <c r="XJ184" i="22"/>
  <c r="YB140" i="22"/>
  <c r="ABZ266" i="22"/>
  <c r="ACA201" i="22"/>
  <c r="XJ309" i="22"/>
  <c r="YB281" i="22"/>
  <c r="ABZ74" i="22"/>
  <c r="ABZ238" i="22"/>
  <c r="ABZ29" i="22"/>
  <c r="ACA121" i="22"/>
  <c r="ABZ212" i="22"/>
  <c r="ACA106" i="22"/>
  <c r="YB284" i="22"/>
  <c r="ABZ108" i="22"/>
  <c r="ABZ28" i="22"/>
  <c r="ABZ258" i="22"/>
  <c r="XJ302" i="22"/>
  <c r="ABZ170" i="22"/>
  <c r="ACA146" i="22"/>
  <c r="YB283" i="22"/>
  <c r="ACA32" i="22"/>
  <c r="ABZ151" i="22"/>
  <c r="ABZ251" i="22"/>
  <c r="ABZ237" i="22"/>
  <c r="ACA210" i="22"/>
  <c r="ABZ246" i="22"/>
  <c r="ABZ176" i="22"/>
  <c r="XJ303" i="22"/>
  <c r="ABZ87" i="22"/>
  <c r="YB135" i="22"/>
  <c r="ABZ6" i="22"/>
  <c r="ACA247" i="22"/>
  <c r="YB288" i="22"/>
  <c r="XJ195" i="22"/>
  <c r="ABZ5" i="22"/>
  <c r="ABZ99" i="22"/>
  <c r="ABZ154" i="22"/>
  <c r="XJ222" i="22"/>
  <c r="ACA53" i="22"/>
  <c r="YB143" i="22"/>
  <c r="ABZ117" i="22"/>
  <c r="ACA83" i="22"/>
  <c r="ABZ166" i="22"/>
  <c r="ABZ145" i="22"/>
  <c r="ABZ262" i="22"/>
  <c r="ABZ260" i="22"/>
  <c r="ACA265" i="22"/>
  <c r="ABZ169" i="22"/>
  <c r="ABZ162" i="22"/>
  <c r="ABZ152" i="22"/>
  <c r="ABZ271" i="22"/>
  <c r="XJ306" i="22"/>
  <c r="YB139" i="22"/>
  <c r="ACA319" i="22"/>
  <c r="XJ301" i="22"/>
  <c r="ABZ27" i="22"/>
  <c r="XJ321" i="22"/>
  <c r="ABZ34" i="22"/>
  <c r="ABZ272" i="22"/>
  <c r="ABZ52" i="22"/>
  <c r="YB133" i="22"/>
  <c r="ABZ62" i="22"/>
  <c r="YB136" i="22"/>
  <c r="ABZ25" i="22"/>
  <c r="YB144" i="22"/>
  <c r="ABZ159" i="22"/>
  <c r="XJ181" i="22"/>
  <c r="ABZ20" i="22"/>
  <c r="ACA80" i="22"/>
  <c r="ACA269" i="22"/>
  <c r="XJ230" i="22"/>
  <c r="ACA50" i="22"/>
  <c r="YB131" i="22"/>
  <c r="XJ226" i="22"/>
  <c r="ABZ58" i="22"/>
  <c r="ACA101" i="22"/>
  <c r="ABZ205" i="22"/>
  <c r="ACA261" i="22"/>
  <c r="YB285" i="22"/>
  <c r="XJ219" i="22"/>
  <c r="YB138" i="22"/>
  <c r="ABZ63" i="22"/>
  <c r="ABZ244" i="22"/>
  <c r="ACA67" i="22"/>
  <c r="XJ178" i="22"/>
  <c r="ABZ13" i="22"/>
  <c r="XJ194" i="22"/>
  <c r="XJ231" i="22"/>
  <c r="ACA36" i="22"/>
  <c r="ABZ43" i="22"/>
  <c r="ABZ35" i="22"/>
  <c r="XJ198" i="22"/>
  <c r="ABZ167" i="22"/>
  <c r="XJ221" i="22"/>
  <c r="ABZ39" i="22"/>
  <c r="YB141" i="22"/>
  <c r="ABZ211" i="22"/>
  <c r="ABZ17" i="22"/>
  <c r="XJ310" i="22"/>
  <c r="ABZ213" i="22"/>
  <c r="ABZ245" i="22"/>
  <c r="ABZ114" i="22"/>
  <c r="ABZ51" i="22"/>
  <c r="YB127" i="22"/>
  <c r="ABZ95" i="22"/>
  <c r="YB142" i="22"/>
  <c r="ABZ103" i="22"/>
  <c r="XJ200" i="22"/>
  <c r="ACA42" i="22"/>
  <c r="ABZ23" i="22"/>
  <c r="YB286" i="22"/>
  <c r="ABZ188" i="22"/>
  <c r="ABZ47" i="22"/>
  <c r="XJ294" i="22"/>
  <c r="ABZ65" i="22"/>
  <c r="ABZ16" i="22"/>
  <c r="ABZ248" i="22"/>
  <c r="ABZ46" i="22"/>
  <c r="XJ274" i="22" l="1"/>
  <c r="XJ275" i="22"/>
  <c r="XJ279" i="22"/>
  <c r="XJ278" i="22"/>
  <c r="XJ276" i="22"/>
  <c r="XJ280" i="22"/>
  <c r="XJ277" i="22"/>
  <c r="XJ243" i="22"/>
  <c r="ACA89" i="22"/>
  <c r="ACB97" i="22"/>
  <c r="ACA90" i="22"/>
  <c r="ACA165" i="22"/>
  <c r="ACA109" i="22"/>
  <c r="ACA257" i="22"/>
  <c r="ACA96" i="22"/>
  <c r="ACA113" i="22"/>
  <c r="ACA258" i="22"/>
  <c r="ACB101" i="22"/>
  <c r="YC131" i="22"/>
  <c r="YC144" i="22"/>
  <c r="XK321" i="22"/>
  <c r="ACA23" i="22"/>
  <c r="ACA211" i="22"/>
  <c r="ACA244" i="22"/>
  <c r="XK226" i="22"/>
  <c r="ACB104" i="22"/>
  <c r="YC141" i="22"/>
  <c r="ACA63" i="22"/>
  <c r="ACA16" i="22"/>
  <c r="ACA188" i="22"/>
  <c r="ACB42" i="22"/>
  <c r="ACA95" i="22"/>
  <c r="ACA114" i="22"/>
  <c r="XK310" i="22"/>
  <c r="ACA39" i="22"/>
  <c r="ACB36" i="22"/>
  <c r="XK178" i="22"/>
  <c r="YC285" i="22"/>
  <c r="ACB50" i="22"/>
  <c r="ACA20" i="22"/>
  <c r="ACA25" i="22"/>
  <c r="ACA52" i="22"/>
  <c r="ACA27" i="22"/>
  <c r="YC139" i="22"/>
  <c r="ACA162" i="22"/>
  <c r="ACA262" i="22"/>
  <c r="ACA117" i="22"/>
  <c r="ACA154" i="22"/>
  <c r="YC288" i="22"/>
  <c r="ACA87" i="22"/>
  <c r="ACB210" i="22"/>
  <c r="ACA151" i="22"/>
  <c r="ACA170" i="22"/>
  <c r="ACA108" i="22"/>
  <c r="ACB121" i="22"/>
  <c r="XK309" i="22"/>
  <c r="XK184" i="22"/>
  <c r="ACA45" i="22"/>
  <c r="ACA54" i="22"/>
  <c r="ACB91" i="22"/>
  <c r="ACA155" i="22"/>
  <c r="XK296" i="22"/>
  <c r="ACA147" i="22"/>
  <c r="ACB79" i="22"/>
  <c r="ACA203" i="22"/>
  <c r="ACA94" i="22"/>
  <c r="YC287" i="22"/>
  <c r="XK232" i="22"/>
  <c r="YC289" i="22"/>
  <c r="YC132" i="22"/>
  <c r="ACA125" i="22"/>
  <c r="ACA187" i="22"/>
  <c r="ACA126" i="22"/>
  <c r="ACA259" i="22"/>
  <c r="ACB161" i="22"/>
  <c r="XK189" i="22"/>
  <c r="ACA264" i="22"/>
  <c r="YC128" i="22"/>
  <c r="ACA11" i="22"/>
  <c r="ACA56" i="22"/>
  <c r="ACA255" i="22"/>
  <c r="XK191" i="22"/>
  <c r="ACA209" i="22"/>
  <c r="ACA49" i="22"/>
  <c r="YC129" i="22"/>
  <c r="YC290" i="22"/>
  <c r="ACA37" i="22"/>
  <c r="ACA256" i="22"/>
  <c r="ACA59" i="22"/>
  <c r="ACA10" i="22"/>
  <c r="ACA72" i="22"/>
  <c r="YC134" i="22"/>
  <c r="ACB105" i="22"/>
  <c r="ACA44" i="22"/>
  <c r="XK307" i="22"/>
  <c r="ACA263" i="22"/>
  <c r="XK179" i="22"/>
  <c r="XK305" i="22"/>
  <c r="ACA8" i="22"/>
  <c r="XK315" i="22"/>
  <c r="ACA26" i="22"/>
  <c r="ACA156" i="22"/>
  <c r="ACA107" i="22"/>
  <c r="ACA66" i="22"/>
  <c r="XK175" i="22"/>
  <c r="ACB269" i="22"/>
  <c r="ACA34" i="22"/>
  <c r="XK301" i="22"/>
  <c r="ACA271" i="22"/>
  <c r="ACA166" i="22"/>
  <c r="ACA6" i="22"/>
  <c r="YC283" i="22"/>
  <c r="ACA266" i="22"/>
  <c r="ACA47" i="22"/>
  <c r="ACA43" i="22"/>
  <c r="ACA103" i="22"/>
  <c r="XK221" i="22"/>
  <c r="ACB265" i="22"/>
  <c r="ACA5" i="22"/>
  <c r="ACA251" i="22"/>
  <c r="XK300" i="22"/>
  <c r="YC142" i="22"/>
  <c r="ACA167" i="22"/>
  <c r="YC286" i="22"/>
  <c r="XK200" i="22"/>
  <c r="YC127" i="22"/>
  <c r="ACA245" i="22"/>
  <c r="ACA17" i="22"/>
  <c r="XK198" i="22"/>
  <c r="ACB67" i="22"/>
  <c r="YC138" i="22"/>
  <c r="ACA58" i="22"/>
  <c r="ACA272" i="22"/>
  <c r="ACB247" i="22"/>
  <c r="XK303" i="22"/>
  <c r="ACB32" i="22"/>
  <c r="XK302" i="22"/>
  <c r="YC284" i="22"/>
  <c r="ACA29" i="22"/>
  <c r="ACB201" i="22"/>
  <c r="ACA270" i="22"/>
  <c r="XK293" i="22"/>
  <c r="XK229" i="22"/>
  <c r="XK182" i="22"/>
  <c r="XK312" i="22"/>
  <c r="ACA64" i="22"/>
  <c r="ACA69" i="22"/>
  <c r="XK172" i="22"/>
  <c r="ACA168" i="22"/>
  <c r="XK295" i="22"/>
  <c r="XK236" i="22"/>
  <c r="ACB68" i="22"/>
  <c r="ACA98" i="22"/>
  <c r="ACB123" i="22"/>
  <c r="ACA164" i="22"/>
  <c r="ACA33" i="22"/>
  <c r="ACA19" i="22"/>
  <c r="XK183" i="22"/>
  <c r="YC217" i="22"/>
  <c r="ACA153" i="22"/>
  <c r="ACA75" i="22"/>
  <c r="XK234" i="22"/>
  <c r="ACA160" i="22"/>
  <c r="YC282" i="22"/>
  <c r="ACA14" i="22"/>
  <c r="ACA22" i="22"/>
  <c r="XK199" i="22"/>
  <c r="XK227" i="22"/>
  <c r="YC130" i="22"/>
  <c r="ACA102" i="22"/>
  <c r="YC291" i="22"/>
  <c r="XK304" i="22"/>
  <c r="ACA81" i="22"/>
  <c r="ACB241" i="22"/>
  <c r="ACA111" i="22"/>
  <c r="XK311" i="22"/>
  <c r="XK180" i="22"/>
  <c r="ACA249" i="22"/>
  <c r="ACA110" i="22"/>
  <c r="ACA118" i="22"/>
  <c r="ACA242" i="22"/>
  <c r="ACB88" i="22"/>
  <c r="XK228" i="22"/>
  <c r="ACA207" i="22"/>
  <c r="ACA71" i="22"/>
  <c r="XK294" i="22"/>
  <c r="ACA35" i="22"/>
  <c r="ACA205" i="22"/>
  <c r="ACA159" i="22"/>
  <c r="XL298" i="22"/>
  <c r="ACA248" i="22"/>
  <c r="ACA51" i="22"/>
  <c r="ACA65" i="22"/>
  <c r="XK231" i="22"/>
  <c r="ACB261" i="22"/>
  <c r="XK230" i="22"/>
  <c r="XK181" i="22"/>
  <c r="YC136" i="22"/>
  <c r="XK306" i="22"/>
  <c r="ACA169" i="22"/>
  <c r="ACA145" i="22"/>
  <c r="YC143" i="22"/>
  <c r="ACA99" i="22"/>
  <c r="ACA237" i="22"/>
  <c r="ACA115" i="22"/>
  <c r="ACA119" i="22"/>
  <c r="ACA61" i="22"/>
  <c r="ACB204" i="22"/>
  <c r="ACA122" i="22"/>
  <c r="ACA40" i="22"/>
  <c r="XK322" i="22"/>
  <c r="ACA85" i="22"/>
  <c r="XK313" i="22"/>
  <c r="XK185" i="22"/>
  <c r="ACA150" i="22"/>
  <c r="ACA171" i="22"/>
  <c r="ACA70" i="22"/>
  <c r="ACA60" i="22"/>
  <c r="ACA77" i="22"/>
  <c r="YC216" i="22"/>
  <c r="XK186" i="22"/>
  <c r="ACA62" i="22"/>
  <c r="ACB106" i="22"/>
  <c r="ACA238" i="22"/>
  <c r="YC281" i="22"/>
  <c r="ACA92" i="22"/>
  <c r="XK223" i="22"/>
  <c r="YC218" i="22"/>
  <c r="ACA158" i="22"/>
  <c r="XK314" i="22"/>
  <c r="XK192" i="22"/>
  <c r="XK317" i="22"/>
  <c r="XK320" i="22"/>
  <c r="ACA202" i="22"/>
  <c r="XK299" i="22"/>
  <c r="ACB208" i="22"/>
  <c r="ACA84" i="22"/>
  <c r="ACC82" i="22"/>
  <c r="ACB235" i="22"/>
  <c r="ACB120" i="22"/>
  <c r="ACA18" i="22"/>
  <c r="ACA24" i="22"/>
  <c r="ACA30" i="22"/>
  <c r="ACA149" i="22"/>
  <c r="ACC73" i="22"/>
  <c r="XK197" i="22"/>
  <c r="ACA93" i="22"/>
  <c r="XK308" i="22"/>
  <c r="ACA250" i="22"/>
  <c r="ACA46" i="22"/>
  <c r="XK194" i="22"/>
  <c r="ACB53" i="22"/>
  <c r="ACA176" i="22"/>
  <c r="ACA55" i="22"/>
  <c r="ACA213" i="22"/>
  <c r="ACA13" i="22"/>
  <c r="XK219" i="22"/>
  <c r="ACB80" i="22"/>
  <c r="YC133" i="22"/>
  <c r="ACB319" i="22"/>
  <c r="ACA152" i="22"/>
  <c r="ACA260" i="22"/>
  <c r="ACB83" i="22"/>
  <c r="XK222" i="22"/>
  <c r="XK195" i="22"/>
  <c r="YC135" i="22"/>
  <c r="ACA246" i="22"/>
  <c r="ACB146" i="22"/>
  <c r="ACA28" i="22"/>
  <c r="ACA212" i="22"/>
  <c r="ACA74" i="22"/>
  <c r="YC140" i="22"/>
  <c r="YC215" i="22"/>
  <c r="YC292" i="22"/>
  <c r="ACA112" i="22"/>
  <c r="ACA252" i="22"/>
  <c r="ACB163" i="22"/>
  <c r="ACA86" i="22"/>
  <c r="ACA57" i="22"/>
  <c r="ACB124" i="22"/>
  <c r="ACB100" i="22"/>
  <c r="XK233" i="22"/>
  <c r="XK297" i="22"/>
  <c r="ACA21" i="22"/>
  <c r="XK239" i="22"/>
  <c r="XK225" i="22"/>
  <c r="ACB273" i="22"/>
  <c r="ACA78" i="22"/>
  <c r="XK193" i="22"/>
  <c r="ACA9" i="22"/>
  <c r="ACA116" i="22"/>
  <c r="XK220" i="22"/>
  <c r="ACA12" i="22"/>
  <c r="ACB177" i="22"/>
  <c r="XK224" i="22"/>
  <c r="ACA268" i="22"/>
  <c r="XK173" i="22"/>
  <c r="ACA76" i="22"/>
  <c r="ACA31" i="22"/>
  <c r="ACB38" i="22"/>
  <c r="ACA148" i="22"/>
  <c r="ACA254" i="22"/>
  <c r="ACA15" i="22"/>
  <c r="ACA7" i="22"/>
  <c r="XK240" i="22"/>
  <c r="ACA48" i="22"/>
  <c r="ACA267" i="22"/>
  <c r="XK316" i="22"/>
  <c r="ACA157" i="22"/>
  <c r="ACA41" i="22"/>
  <c r="XK190" i="22"/>
  <c r="XK174" i="22"/>
  <c r="XK196" i="22"/>
  <c r="ACA214" i="22"/>
  <c r="ACA206" i="22"/>
  <c r="ACA253" i="22"/>
  <c r="YC137" i="22"/>
  <c r="XK278" i="22" l="1"/>
  <c r="XK279" i="22"/>
  <c r="XK277" i="22"/>
  <c r="XK275" i="22"/>
  <c r="XK280" i="22"/>
  <c r="XK276" i="22"/>
  <c r="XK274" i="22"/>
  <c r="XK243" i="22"/>
  <c r="ACB89" i="22"/>
  <c r="ACB90" i="22"/>
  <c r="ACC97" i="22"/>
  <c r="ACB165" i="22"/>
  <c r="ACB109" i="22"/>
  <c r="ACB113" i="22"/>
  <c r="ACB96" i="22"/>
  <c r="ACB257" i="22"/>
  <c r="ACB41" i="22"/>
  <c r="ACB176" i="22"/>
  <c r="ACB171" i="22"/>
  <c r="ACB148" i="22"/>
  <c r="ACB12" i="22"/>
  <c r="ACC273" i="22"/>
  <c r="ACB252" i="22"/>
  <c r="ACC146" i="22"/>
  <c r="ACC319" i="22"/>
  <c r="ACB250" i="22"/>
  <c r="ACB30" i="22"/>
  <c r="ACC235" i="22"/>
  <c r="XL299" i="22"/>
  <c r="ACB158" i="22"/>
  <c r="ACB77" i="22"/>
  <c r="XL313" i="22"/>
  <c r="ACB119" i="22"/>
  <c r="ACC261" i="22"/>
  <c r="ACB205" i="22"/>
  <c r="ACB71" i="22"/>
  <c r="ACB110" i="22"/>
  <c r="ACB22" i="22"/>
  <c r="ACB160" i="22"/>
  <c r="ACB164" i="22"/>
  <c r="ACB168" i="22"/>
  <c r="YD284" i="22"/>
  <c r="ACC247" i="22"/>
  <c r="ACC67" i="22"/>
  <c r="YD127" i="22"/>
  <c r="ACB47" i="22"/>
  <c r="ACB166" i="22"/>
  <c r="ACC269" i="22"/>
  <c r="ACB156" i="22"/>
  <c r="ACB8" i="22"/>
  <c r="YD134" i="22"/>
  <c r="ACB256" i="22"/>
  <c r="YD129" i="22"/>
  <c r="ACB255" i="22"/>
  <c r="ACB264" i="22"/>
  <c r="ACB126" i="22"/>
  <c r="ACB94" i="22"/>
  <c r="XL296" i="22"/>
  <c r="ACB45" i="22"/>
  <c r="ACC121" i="22"/>
  <c r="ACC210" i="22"/>
  <c r="ACB117" i="22"/>
  <c r="ACB27" i="22"/>
  <c r="ACC50" i="22"/>
  <c r="XL178" i="22"/>
  <c r="XL310" i="22"/>
  <c r="ACB188" i="22"/>
  <c r="ACB211" i="22"/>
  <c r="YD144" i="22"/>
  <c r="ACB76" i="22"/>
  <c r="ACC177" i="22"/>
  <c r="XL195" i="22"/>
  <c r="XL240" i="22"/>
  <c r="XL173" i="22"/>
  <c r="XL297" i="22"/>
  <c r="ACC124" i="22"/>
  <c r="YD215" i="22"/>
  <c r="XL222" i="22"/>
  <c r="ACB13" i="22"/>
  <c r="ACC53" i="22"/>
  <c r="YD281" i="22"/>
  <c r="ACB150" i="22"/>
  <c r="ACB40" i="22"/>
  <c r="YD143" i="22"/>
  <c r="ACB51" i="22"/>
  <c r="XL311" i="22"/>
  <c r="YD217" i="22"/>
  <c r="XL236" i="22"/>
  <c r="XL312" i="22"/>
  <c r="ACB270" i="22"/>
  <c r="YD142" i="22"/>
  <c r="ACC265" i="22"/>
  <c r="ACB263" i="22"/>
  <c r="YD137" i="22"/>
  <c r="ACB78" i="22"/>
  <c r="ACC163" i="22"/>
  <c r="ACB152" i="22"/>
  <c r="XL314" i="22"/>
  <c r="XL196" i="22"/>
  <c r="ACB7" i="22"/>
  <c r="ACB9" i="22"/>
  <c r="ACB74" i="22"/>
  <c r="YD133" i="22"/>
  <c r="XL194" i="22"/>
  <c r="ACB24" i="22"/>
  <c r="ACB202" i="22"/>
  <c r="YD218" i="22"/>
  <c r="XL186" i="22"/>
  <c r="ACB122" i="22"/>
  <c r="ACB145" i="22"/>
  <c r="XL231" i="22"/>
  <c r="ACB35" i="22"/>
  <c r="ACB249" i="22"/>
  <c r="XL304" i="22"/>
  <c r="ACB14" i="22"/>
  <c r="XL183" i="22"/>
  <c r="ACC123" i="22"/>
  <c r="XL172" i="22"/>
  <c r="XL302" i="22"/>
  <c r="XL198" i="22"/>
  <c r="XL300" i="22"/>
  <c r="ACB266" i="22"/>
  <c r="XL175" i="22"/>
  <c r="ACB72" i="22"/>
  <c r="ACB49" i="22"/>
  <c r="ACB56" i="22"/>
  <c r="ACB187" i="22"/>
  <c r="YD289" i="22"/>
  <c r="ACB203" i="22"/>
  <c r="ACB155" i="22"/>
  <c r="XL184" i="22"/>
  <c r="ACB108" i="22"/>
  <c r="ACB87" i="22"/>
  <c r="ACB262" i="22"/>
  <c r="ACB52" i="22"/>
  <c r="ACC36" i="22"/>
  <c r="ACB114" i="22"/>
  <c r="ACB16" i="22"/>
  <c r="ACC104" i="22"/>
  <c r="ACB23" i="22"/>
  <c r="YD131" i="22"/>
  <c r="ACB214" i="22"/>
  <c r="ACB21" i="22"/>
  <c r="XL219" i="22"/>
  <c r="XL174" i="22"/>
  <c r="ACB57" i="22"/>
  <c r="ACB246" i="22"/>
  <c r="ACC83" i="22"/>
  <c r="ACB213" i="22"/>
  <c r="XL308" i="22"/>
  <c r="ACD73" i="22"/>
  <c r="ACD82" i="22"/>
  <c r="XL317" i="22"/>
  <c r="ACB238" i="22"/>
  <c r="ACB60" i="22"/>
  <c r="ACB115" i="22"/>
  <c r="YD136" i="22"/>
  <c r="ACB248" i="22"/>
  <c r="ACB207" i="22"/>
  <c r="ACC88" i="22"/>
  <c r="ACB111" i="22"/>
  <c r="YD130" i="22"/>
  <c r="XL234" i="22"/>
  <c r="XL182" i="22"/>
  <c r="ACC201" i="22"/>
  <c r="ACB272" i="22"/>
  <c r="XL200" i="22"/>
  <c r="XL221" i="22"/>
  <c r="ACB271" i="22"/>
  <c r="ACB26" i="22"/>
  <c r="XL307" i="22"/>
  <c r="ACB37" i="22"/>
  <c r="XL189" i="22"/>
  <c r="ACB116" i="22"/>
  <c r="ACB28" i="22"/>
  <c r="ACB149" i="22"/>
  <c r="ACC120" i="22"/>
  <c r="ACC208" i="22"/>
  <c r="ACB157" i="22"/>
  <c r="XL316" i="22"/>
  <c r="ACC38" i="22"/>
  <c r="XL225" i="22"/>
  <c r="XL190" i="22"/>
  <c r="ACB15" i="22"/>
  <c r="XL224" i="22"/>
  <c r="XL193" i="22"/>
  <c r="ACC100" i="22"/>
  <c r="ACB112" i="22"/>
  <c r="YD135" i="22"/>
  <c r="ACB55" i="22"/>
  <c r="ACB93" i="22"/>
  <c r="ACB18" i="22"/>
  <c r="XL320" i="22"/>
  <c r="XL223" i="22"/>
  <c r="ACC106" i="22"/>
  <c r="ACB70" i="22"/>
  <c r="ACB85" i="22"/>
  <c r="ACC204" i="22"/>
  <c r="ACB169" i="22"/>
  <c r="ACB242" i="22"/>
  <c r="ACC241" i="22"/>
  <c r="XL227" i="22"/>
  <c r="ACB75" i="22"/>
  <c r="ACB98" i="22"/>
  <c r="ACB69" i="22"/>
  <c r="ACC32" i="22"/>
  <c r="ACB17" i="22"/>
  <c r="ACB251" i="22"/>
  <c r="YD283" i="22"/>
  <c r="ACB66" i="22"/>
  <c r="XL305" i="22"/>
  <c r="ACB44" i="22"/>
  <c r="ACB209" i="22"/>
  <c r="ACB11" i="22"/>
  <c r="ACC161" i="22"/>
  <c r="ACB125" i="22"/>
  <c r="XL232" i="22"/>
  <c r="ACC79" i="22"/>
  <c r="ACC91" i="22"/>
  <c r="XL309" i="22"/>
  <c r="ACB170" i="22"/>
  <c r="YD288" i="22"/>
  <c r="ACB162" i="22"/>
  <c r="ACB25" i="22"/>
  <c r="YD285" i="22"/>
  <c r="ACB95" i="22"/>
  <c r="ACB63" i="22"/>
  <c r="XL226" i="22"/>
  <c r="ACC101" i="22"/>
  <c r="ACB48" i="22"/>
  <c r="YD292" i="22"/>
  <c r="ACB46" i="22"/>
  <c r="ACB62" i="22"/>
  <c r="ACB253" i="22"/>
  <c r="ACB268" i="22"/>
  <c r="XL233" i="22"/>
  <c r="ACB206" i="22"/>
  <c r="ACB267" i="22"/>
  <c r="ACB31" i="22"/>
  <c r="XL220" i="22"/>
  <c r="XL239" i="22"/>
  <c r="ACB86" i="22"/>
  <c r="ACB212" i="22"/>
  <c r="ACB260" i="22"/>
  <c r="ACC80" i="22"/>
  <c r="ACB84" i="22"/>
  <c r="XL192" i="22"/>
  <c r="YD216" i="22"/>
  <c r="XL185" i="22"/>
  <c r="ACB237" i="22"/>
  <c r="XL181" i="22"/>
  <c r="XM298" i="22"/>
  <c r="XL228" i="22"/>
  <c r="YD291" i="22"/>
  <c r="YD282" i="22"/>
  <c r="ACB19" i="22"/>
  <c r="XL229" i="22"/>
  <c r="ACB58" i="22"/>
  <c r="YD286" i="22"/>
  <c r="ACB103" i="22"/>
  <c r="XL301" i="22"/>
  <c r="ACB10" i="22"/>
  <c r="ACB254" i="22"/>
  <c r="YD140" i="22"/>
  <c r="XL197" i="22"/>
  <c r="ACB92" i="22"/>
  <c r="XL322" i="22"/>
  <c r="ACB61" i="22"/>
  <c r="ACB99" i="22"/>
  <c r="XL306" i="22"/>
  <c r="XL230" i="22"/>
  <c r="ACB65" i="22"/>
  <c r="ACB159" i="22"/>
  <c r="XL294" i="22"/>
  <c r="ACB118" i="22"/>
  <c r="XL180" i="22"/>
  <c r="ACB81" i="22"/>
  <c r="ACB102" i="22"/>
  <c r="XL199" i="22"/>
  <c r="ACB153" i="22"/>
  <c r="ACB33" i="22"/>
  <c r="ACC68" i="22"/>
  <c r="XL295" i="22"/>
  <c r="ACB64" i="22"/>
  <c r="XL293" i="22"/>
  <c r="ACB29" i="22"/>
  <c r="XL303" i="22"/>
  <c r="YD138" i="22"/>
  <c r="ACB245" i="22"/>
  <c r="ACB167" i="22"/>
  <c r="ACB5" i="22"/>
  <c r="ACB43" i="22"/>
  <c r="ACB6" i="22"/>
  <c r="ACB34" i="22"/>
  <c r="ACB107" i="22"/>
  <c r="XL315" i="22"/>
  <c r="XL179" i="22"/>
  <c r="ACC105" i="22"/>
  <c r="ACB59" i="22"/>
  <c r="YD290" i="22"/>
  <c r="XL191" i="22"/>
  <c r="YD128" i="22"/>
  <c r="ACB259" i="22"/>
  <c r="YD132" i="22"/>
  <c r="YD287" i="22"/>
  <c r="ACB147" i="22"/>
  <c r="ACB54" i="22"/>
  <c r="ACB151" i="22"/>
  <c r="ACB154" i="22"/>
  <c r="YD139" i="22"/>
  <c r="ACB20" i="22"/>
  <c r="ACB39" i="22"/>
  <c r="ACC42" i="22"/>
  <c r="YD141" i="22"/>
  <c r="ACB244" i="22"/>
  <c r="XL321" i="22"/>
  <c r="ACB258" i="22"/>
  <c r="XL275" i="22" l="1"/>
  <c r="XL274" i="22"/>
  <c r="XL277" i="22"/>
  <c r="XL276" i="22"/>
  <c r="XL279" i="22"/>
  <c r="XL280" i="22"/>
  <c r="XL278" i="22"/>
  <c r="XL243" i="22"/>
  <c r="ACC89" i="22"/>
  <c r="ACD97" i="22"/>
  <c r="ACC90" i="22"/>
  <c r="ACC165" i="22"/>
  <c r="ACC109" i="22"/>
  <c r="ACC257" i="22"/>
  <c r="ACC96" i="22"/>
  <c r="ACC113" i="22"/>
  <c r="ACC151" i="22"/>
  <c r="ACC33" i="22"/>
  <c r="XM181" i="22"/>
  <c r="XM321" i="22"/>
  <c r="ACD105" i="22"/>
  <c r="ACC34" i="22"/>
  <c r="ACC167" i="22"/>
  <c r="ACC29" i="22"/>
  <c r="ACC118" i="22"/>
  <c r="XN298" i="22"/>
  <c r="ACC86" i="22"/>
  <c r="ACC253" i="22"/>
  <c r="ACC25" i="22"/>
  <c r="ACC18" i="22"/>
  <c r="XM224" i="22"/>
  <c r="XM225" i="22"/>
  <c r="ACC28" i="22"/>
  <c r="XM200" i="22"/>
  <c r="ACC115" i="22"/>
  <c r="YE287" i="22"/>
  <c r="XM301" i="22"/>
  <c r="ACD91" i="22"/>
  <c r="ACC44" i="22"/>
  <c r="ACC69" i="22"/>
  <c r="ACD106" i="22"/>
  <c r="ACC15" i="22"/>
  <c r="ACD208" i="22"/>
  <c r="ACC26" i="22"/>
  <c r="XM234" i="22"/>
  <c r="ACC207" i="22"/>
  <c r="ACE82" i="22"/>
  <c r="ACD104" i="22"/>
  <c r="ACC108" i="22"/>
  <c r="YE289" i="22"/>
  <c r="ACC72" i="22"/>
  <c r="ACD123" i="22"/>
  <c r="ACC249" i="22"/>
  <c r="ACC122" i="22"/>
  <c r="ACC202" i="22"/>
  <c r="ACC74" i="22"/>
  <c r="XM196" i="22"/>
  <c r="ACC78" i="22"/>
  <c r="YE142" i="22"/>
  <c r="YE217" i="22"/>
  <c r="ACC51" i="22"/>
  <c r="ACD53" i="22"/>
  <c r="ACD124" i="22"/>
  <c r="XM195" i="22"/>
  <c r="ACC211" i="22"/>
  <c r="XM178" i="22"/>
  <c r="ACD210" i="22"/>
  <c r="ACC94" i="22"/>
  <c r="ACC255" i="22"/>
  <c r="ACC8" i="22"/>
  <c r="ACC47" i="22"/>
  <c r="YE284" i="22"/>
  <c r="ACC22" i="22"/>
  <c r="ACC205" i="22"/>
  <c r="XM313" i="22"/>
  <c r="ACD235" i="22"/>
  <c r="ACD146" i="22"/>
  <c r="ACC171" i="22"/>
  <c r="ACC6" i="22"/>
  <c r="YE140" i="22"/>
  <c r="ACD161" i="22"/>
  <c r="ACC251" i="22"/>
  <c r="ACD241" i="22"/>
  <c r="ACC169" i="22"/>
  <c r="ACC93" i="22"/>
  <c r="ACC112" i="22"/>
  <c r="ACD38" i="22"/>
  <c r="ACC116" i="22"/>
  <c r="ACC272" i="22"/>
  <c r="ACD83" i="22"/>
  <c r="ACC21" i="22"/>
  <c r="XM300" i="22"/>
  <c r="XM179" i="22"/>
  <c r="ACC102" i="22"/>
  <c r="XM229" i="22"/>
  <c r="ACC62" i="22"/>
  <c r="YE141" i="22"/>
  <c r="ACC43" i="22"/>
  <c r="ACC81" i="22"/>
  <c r="ACC254" i="22"/>
  <c r="ACC237" i="22"/>
  <c r="ACC260" i="22"/>
  <c r="XM220" i="22"/>
  <c r="XM233" i="22"/>
  <c r="ACC46" i="22"/>
  <c r="ACD79" i="22"/>
  <c r="ACC11" i="22"/>
  <c r="XM305" i="22"/>
  <c r="ACC17" i="22"/>
  <c r="ACC98" i="22"/>
  <c r="ACC242" i="22"/>
  <c r="ACD100" i="22"/>
  <c r="XM190" i="22"/>
  <c r="ACD120" i="22"/>
  <c r="XM189" i="22"/>
  <c r="ACC271" i="22"/>
  <c r="ACD201" i="22"/>
  <c r="YE130" i="22"/>
  <c r="ACC248" i="22"/>
  <c r="ACC60" i="22"/>
  <c r="ACE73" i="22"/>
  <c r="ACC246" i="22"/>
  <c r="XM174" i="22"/>
  <c r="ACC214" i="22"/>
  <c r="ACC16" i="22"/>
  <c r="ACC52" i="22"/>
  <c r="XM184" i="22"/>
  <c r="ACC187" i="22"/>
  <c r="XM198" i="22"/>
  <c r="XM183" i="22"/>
  <c r="ACC35" i="22"/>
  <c r="ACC24" i="22"/>
  <c r="XM314" i="22"/>
  <c r="YE137" i="22"/>
  <c r="ACC270" i="22"/>
  <c r="YE143" i="22"/>
  <c r="YE281" i="22"/>
  <c r="ACC13" i="22"/>
  <c r="XM297" i="22"/>
  <c r="ACD177" i="22"/>
  <c r="ACD50" i="22"/>
  <c r="ACD121" i="22"/>
  <c r="YE129" i="22"/>
  <c r="ACC156" i="22"/>
  <c r="YE127" i="22"/>
  <c r="ACC168" i="22"/>
  <c r="ACD261" i="22"/>
  <c r="ACC77" i="22"/>
  <c r="ACC30" i="22"/>
  <c r="ACC12" i="22"/>
  <c r="ACC176" i="22"/>
  <c r="ACC244" i="22"/>
  <c r="XM191" i="22"/>
  <c r="XM293" i="22"/>
  <c r="XM230" i="22"/>
  <c r="YE291" i="22"/>
  <c r="XM239" i="22"/>
  <c r="ACC95" i="22"/>
  <c r="YE290" i="22"/>
  <c r="ACC64" i="22"/>
  <c r="XM294" i="22"/>
  <c r="ACC103" i="22"/>
  <c r="ACC84" i="22"/>
  <c r="YE288" i="22"/>
  <c r="ACD204" i="22"/>
  <c r="XM223" i="22"/>
  <c r="ACC55" i="22"/>
  <c r="XM316" i="22"/>
  <c r="ACD101" i="22"/>
  <c r="ACC20" i="22"/>
  <c r="ACD42" i="22"/>
  <c r="ACC259" i="22"/>
  <c r="ACC5" i="22"/>
  <c r="ACC99" i="22"/>
  <c r="YE286" i="22"/>
  <c r="XM185" i="22"/>
  <c r="ACC268" i="22"/>
  <c r="ACD32" i="22"/>
  <c r="ACC75" i="22"/>
  <c r="XM320" i="22"/>
  <c r="YE135" i="22"/>
  <c r="XM193" i="22"/>
  <c r="ACC157" i="22"/>
  <c r="ACC149" i="22"/>
  <c r="ACC37" i="22"/>
  <c r="XM221" i="22"/>
  <c r="XM182" i="22"/>
  <c r="ACC111" i="22"/>
  <c r="YE136" i="22"/>
  <c r="ACC238" i="22"/>
  <c r="XM308" i="22"/>
  <c r="YE131" i="22"/>
  <c r="ACC114" i="22"/>
  <c r="ACC262" i="22"/>
  <c r="ACC155" i="22"/>
  <c r="ACC56" i="22"/>
  <c r="XM175" i="22"/>
  <c r="XM302" i="22"/>
  <c r="ACC14" i="22"/>
  <c r="XM231" i="22"/>
  <c r="XM186" i="22"/>
  <c r="XM194" i="22"/>
  <c r="ACC9" i="22"/>
  <c r="ACC152" i="22"/>
  <c r="ACC263" i="22"/>
  <c r="XM312" i="22"/>
  <c r="XM311" i="22"/>
  <c r="ACC40" i="22"/>
  <c r="XM222" i="22"/>
  <c r="XM173" i="22"/>
  <c r="ACC76" i="22"/>
  <c r="ACC188" i="22"/>
  <c r="ACC27" i="22"/>
  <c r="ACC45" i="22"/>
  <c r="ACC126" i="22"/>
  <c r="ACC256" i="22"/>
  <c r="ACD269" i="22"/>
  <c r="ACD67" i="22"/>
  <c r="ACC164" i="22"/>
  <c r="ACC110" i="22"/>
  <c r="ACC158" i="22"/>
  <c r="ACC250" i="22"/>
  <c r="ACC252" i="22"/>
  <c r="ACC148" i="22"/>
  <c r="ACC245" i="22"/>
  <c r="XM322" i="22"/>
  <c r="XM192" i="22"/>
  <c r="ACC206" i="22"/>
  <c r="ACC162" i="22"/>
  <c r="YE132" i="22"/>
  <c r="XM315" i="22"/>
  <c r="YE138" i="22"/>
  <c r="ACC153" i="22"/>
  <c r="XM306" i="22"/>
  <c r="ACC258" i="22"/>
  <c r="YE139" i="22"/>
  <c r="ACC54" i="22"/>
  <c r="ACC59" i="22"/>
  <c r="ACC107" i="22"/>
  <c r="XM303" i="22"/>
  <c r="XM295" i="22"/>
  <c r="XM180" i="22"/>
  <c r="ACC159" i="22"/>
  <c r="ACC92" i="22"/>
  <c r="ACC10" i="22"/>
  <c r="ACC19" i="22"/>
  <c r="XM228" i="22"/>
  <c r="ACC212" i="22"/>
  <c r="ACC31" i="22"/>
  <c r="YE292" i="22"/>
  <c r="XM226" i="22"/>
  <c r="YE285" i="22"/>
  <c r="ACC170" i="22"/>
  <c r="XM232" i="22"/>
  <c r="ACC209" i="22"/>
  <c r="ACC66" i="22"/>
  <c r="ACC85" i="22"/>
  <c r="ACD80" i="22"/>
  <c r="ACC39" i="22"/>
  <c r="ACC154" i="22"/>
  <c r="ACC147" i="22"/>
  <c r="YE128" i="22"/>
  <c r="ACD68" i="22"/>
  <c r="XM199" i="22"/>
  <c r="ACC65" i="22"/>
  <c r="ACC61" i="22"/>
  <c r="XM197" i="22"/>
  <c r="ACC58" i="22"/>
  <c r="YE282" i="22"/>
  <c r="YE216" i="22"/>
  <c r="ACC267" i="22"/>
  <c r="ACC48" i="22"/>
  <c r="ACC63" i="22"/>
  <c r="XM309" i="22"/>
  <c r="ACC125" i="22"/>
  <c r="YE283" i="22"/>
  <c r="XM227" i="22"/>
  <c r="ACC70" i="22"/>
  <c r="XM307" i="22"/>
  <c r="ACD88" i="22"/>
  <c r="XM317" i="22"/>
  <c r="ACC213" i="22"/>
  <c r="ACC57" i="22"/>
  <c r="XM219" i="22"/>
  <c r="ACC23" i="22"/>
  <c r="ACD36" i="22"/>
  <c r="ACC87" i="22"/>
  <c r="ACC203" i="22"/>
  <c r="ACC49" i="22"/>
  <c r="ACC266" i="22"/>
  <c r="XM172" i="22"/>
  <c r="XM304" i="22"/>
  <c r="ACC145" i="22"/>
  <c r="YE218" i="22"/>
  <c r="YE133" i="22"/>
  <c r="ACC7" i="22"/>
  <c r="ACD163" i="22"/>
  <c r="ACD265" i="22"/>
  <c r="XM236" i="22"/>
  <c r="ACC150" i="22"/>
  <c r="YE215" i="22"/>
  <c r="XM240" i="22"/>
  <c r="YE144" i="22"/>
  <c r="XM310" i="22"/>
  <c r="ACC117" i="22"/>
  <c r="XM296" i="22"/>
  <c r="ACC264" i="22"/>
  <c r="YE134" i="22"/>
  <c r="ACC166" i="22"/>
  <c r="ACD247" i="22"/>
  <c r="ACC160" i="22"/>
  <c r="ACC71" i="22"/>
  <c r="ACC119" i="22"/>
  <c r="XM299" i="22"/>
  <c r="ACD319" i="22"/>
  <c r="ACD273" i="22"/>
  <c r="ACC41" i="22"/>
  <c r="XM276" i="22" l="1"/>
  <c r="XM278" i="22"/>
  <c r="XM277" i="22"/>
  <c r="XM280" i="22"/>
  <c r="XM274" i="22"/>
  <c r="XM279" i="22"/>
  <c r="XM275" i="22"/>
  <c r="XM243" i="22"/>
  <c r="ACD89" i="22"/>
  <c r="ACD90" i="22"/>
  <c r="ACE97" i="22"/>
  <c r="ACD165" i="22"/>
  <c r="ACD109" i="22"/>
  <c r="ACD113" i="22"/>
  <c r="ACD96" i="22"/>
  <c r="ACD257" i="22"/>
  <c r="ACD166" i="22"/>
  <c r="ACD117" i="22"/>
  <c r="XN236" i="22"/>
  <c r="XN172" i="22"/>
  <c r="ACD57" i="22"/>
  <c r="ACD70" i="22"/>
  <c r="ACD48" i="22"/>
  <c r="ACD65" i="22"/>
  <c r="ACD85" i="22"/>
  <c r="ACD31" i="22"/>
  <c r="XN180" i="22"/>
  <c r="XN192" i="22"/>
  <c r="ACD250" i="22"/>
  <c r="ACD126" i="22"/>
  <c r="ACD40" i="22"/>
  <c r="XN231" i="22"/>
  <c r="YF131" i="22"/>
  <c r="XN221" i="22"/>
  <c r="ACD5" i="22"/>
  <c r="ACE101" i="22"/>
  <c r="ACE204" i="22"/>
  <c r="ACD64" i="22"/>
  <c r="XN191" i="22"/>
  <c r="YF137" i="22"/>
  <c r="ACF73" i="22"/>
  <c r="ACE201" i="22"/>
  <c r="ACD17" i="22"/>
  <c r="ACD237" i="22"/>
  <c r="ACD21" i="22"/>
  <c r="ACD169" i="22"/>
  <c r="ACD255" i="22"/>
  <c r="ACD71" i="22"/>
  <c r="ACD266" i="22"/>
  <c r="ACE36" i="22"/>
  <c r="XN227" i="22"/>
  <c r="ACD267" i="22"/>
  <c r="XN199" i="22"/>
  <c r="ACD66" i="22"/>
  <c r="ACD212" i="22"/>
  <c r="XN295" i="22"/>
  <c r="XN306" i="22"/>
  <c r="XN322" i="22"/>
  <c r="ACD158" i="22"/>
  <c r="ACE67" i="22"/>
  <c r="XN173" i="22"/>
  <c r="ACD9" i="22"/>
  <c r="ACD155" i="22"/>
  <c r="YF136" i="22"/>
  <c r="XN193" i="22"/>
  <c r="YF286" i="22"/>
  <c r="XN316" i="22"/>
  <c r="ACD103" i="22"/>
  <c r="YF291" i="22"/>
  <c r="ACD30" i="22"/>
  <c r="ACE177" i="22"/>
  <c r="XN314" i="22"/>
  <c r="ACD187" i="22"/>
  <c r="ACD60" i="22"/>
  <c r="XN305" i="22"/>
  <c r="XN179" i="22"/>
  <c r="ACD6" i="22"/>
  <c r="ACE235" i="22"/>
  <c r="ACD94" i="22"/>
  <c r="XN195" i="22"/>
  <c r="ACD51" i="22"/>
  <c r="ACD249" i="22"/>
  <c r="ACD108" i="22"/>
  <c r="ACD207" i="22"/>
  <c r="ACD15" i="22"/>
  <c r="ACE91" i="22"/>
  <c r="XN200" i="22"/>
  <c r="ACD18" i="22"/>
  <c r="ACD86" i="22"/>
  <c r="ACD29" i="22"/>
  <c r="XN321" i="22"/>
  <c r="ACE273" i="22"/>
  <c r="YF218" i="22"/>
  <c r="XN307" i="22"/>
  <c r="ACD125" i="22"/>
  <c r="ACD154" i="22"/>
  <c r="YF285" i="22"/>
  <c r="ACD10" i="22"/>
  <c r="ACD54" i="22"/>
  <c r="YF132" i="22"/>
  <c r="ACD45" i="22"/>
  <c r="XN311" i="22"/>
  <c r="ACD14" i="22"/>
  <c r="ACD37" i="22"/>
  <c r="ACD75" i="22"/>
  <c r="ACD259" i="22"/>
  <c r="YF288" i="22"/>
  <c r="YF290" i="22"/>
  <c r="ACD244" i="22"/>
  <c r="ACD168" i="22"/>
  <c r="YF143" i="22"/>
  <c r="ACD35" i="22"/>
  <c r="ACD214" i="22"/>
  <c r="ACD271" i="22"/>
  <c r="ACE100" i="22"/>
  <c r="XN233" i="22"/>
  <c r="YF141" i="22"/>
  <c r="ACE38" i="22"/>
  <c r="ACE241" i="22"/>
  <c r="YF284" i="22"/>
  <c r="XN196" i="22"/>
  <c r="ACD41" i="22"/>
  <c r="ACE247" i="22"/>
  <c r="YF134" i="22"/>
  <c r="ACE265" i="22"/>
  <c r="ACD160" i="22"/>
  <c r="YF144" i="22"/>
  <c r="ACD145" i="22"/>
  <c r="ACD23" i="22"/>
  <c r="YF216" i="22"/>
  <c r="ACD39" i="22"/>
  <c r="XN226" i="22"/>
  <c r="ACD92" i="22"/>
  <c r="YF139" i="22"/>
  <c r="ACD162" i="22"/>
  <c r="ACD148" i="22"/>
  <c r="ACD27" i="22"/>
  <c r="XN312" i="22"/>
  <c r="XN302" i="22"/>
  <c r="ACD149" i="22"/>
  <c r="ACD99" i="22"/>
  <c r="ACE42" i="22"/>
  <c r="XN230" i="22"/>
  <c r="ACD77" i="22"/>
  <c r="XN297" i="22"/>
  <c r="XN184" i="22"/>
  <c r="ACD248" i="22"/>
  <c r="ACD242" i="22"/>
  <c r="XN220" i="22"/>
  <c r="XN300" i="22"/>
  <c r="ACD112" i="22"/>
  <c r="ACD251" i="22"/>
  <c r="XN313" i="22"/>
  <c r="ACD47" i="22"/>
  <c r="ACE210" i="22"/>
  <c r="ACE124" i="22"/>
  <c r="YF217" i="22"/>
  <c r="ACD74" i="22"/>
  <c r="ACE123" i="22"/>
  <c r="ACE104" i="22"/>
  <c r="XN234" i="22"/>
  <c r="ACE106" i="22"/>
  <c r="XN301" i="22"/>
  <c r="ACD28" i="22"/>
  <c r="ACD167" i="22"/>
  <c r="XN181" i="22"/>
  <c r="XN296" i="22"/>
  <c r="XN310" i="22"/>
  <c r="ACD213" i="22"/>
  <c r="ACE319" i="22"/>
  <c r="ACD264" i="22"/>
  <c r="ACD150" i="22"/>
  <c r="ACE163" i="22"/>
  <c r="ACD49" i="22"/>
  <c r="XN317" i="22"/>
  <c r="XN309" i="22"/>
  <c r="XN197" i="22"/>
  <c r="ACE68" i="22"/>
  <c r="ACD209" i="22"/>
  <c r="XN303" i="22"/>
  <c r="ACD153" i="22"/>
  <c r="ACE269" i="22"/>
  <c r="XN222" i="22"/>
  <c r="XN194" i="22"/>
  <c r="ACD262" i="22"/>
  <c r="ACD111" i="22"/>
  <c r="YF135" i="22"/>
  <c r="ACE32" i="22"/>
  <c r="ACD55" i="22"/>
  <c r="ACD176" i="22"/>
  <c r="YF127" i="22"/>
  <c r="ACE121" i="22"/>
  <c r="XN183" i="22"/>
  <c r="XN174" i="22"/>
  <c r="XN189" i="22"/>
  <c r="ACD11" i="22"/>
  <c r="ACD254" i="22"/>
  <c r="ACD62" i="22"/>
  <c r="ACE83" i="22"/>
  <c r="ACD171" i="22"/>
  <c r="XN240" i="22"/>
  <c r="ACD7" i="22"/>
  <c r="ACD203" i="22"/>
  <c r="YF283" i="22"/>
  <c r="YF282" i="22"/>
  <c r="YF128" i="22"/>
  <c r="ACE80" i="22"/>
  <c r="YF292" i="22"/>
  <c r="ACD159" i="22"/>
  <c r="ACD258" i="22"/>
  <c r="ACD206" i="22"/>
  <c r="ACD252" i="22"/>
  <c r="ACD256" i="22"/>
  <c r="XN186" i="22"/>
  <c r="XN175" i="22"/>
  <c r="XN308" i="22"/>
  <c r="ACD157" i="22"/>
  <c r="ACD268" i="22"/>
  <c r="ACD20" i="22"/>
  <c r="ACD95" i="22"/>
  <c r="ACD12" i="22"/>
  <c r="ACE261" i="22"/>
  <c r="ACD13" i="22"/>
  <c r="ACD24" i="22"/>
  <c r="ACD52" i="22"/>
  <c r="YF130" i="22"/>
  <c r="ACE120" i="22"/>
  <c r="ACD260" i="22"/>
  <c r="XN229" i="22"/>
  <c r="ACD272" i="22"/>
  <c r="ACD8" i="22"/>
  <c r="XN178" i="22"/>
  <c r="ACE53" i="22"/>
  <c r="YF142" i="22"/>
  <c r="ACD72" i="22"/>
  <c r="ACF82" i="22"/>
  <c r="ACD26" i="22"/>
  <c r="ACD69" i="22"/>
  <c r="YF287" i="22"/>
  <c r="XN225" i="22"/>
  <c r="ACD25" i="22"/>
  <c r="XO298" i="22"/>
  <c r="ACD34" i="22"/>
  <c r="ACD33" i="22"/>
  <c r="XN299" i="22"/>
  <c r="XN304" i="22"/>
  <c r="XN219" i="22"/>
  <c r="ACE88" i="22"/>
  <c r="ACD63" i="22"/>
  <c r="ACD61" i="22"/>
  <c r="XN232" i="22"/>
  <c r="XN228" i="22"/>
  <c r="ACD107" i="22"/>
  <c r="YF138" i="22"/>
  <c r="ACD245" i="22"/>
  <c r="ACD110" i="22"/>
  <c r="ACD188" i="22"/>
  <c r="ACD263" i="22"/>
  <c r="ACD114" i="22"/>
  <c r="XN182" i="22"/>
  <c r="XN320" i="22"/>
  <c r="XN223" i="22"/>
  <c r="XN294" i="22"/>
  <c r="XN293" i="22"/>
  <c r="ACD156" i="22"/>
  <c r="ACE50" i="22"/>
  <c r="ACD270" i="22"/>
  <c r="XN198" i="22"/>
  <c r="ACD246" i="22"/>
  <c r="ACD98" i="22"/>
  <c r="ACE79" i="22"/>
  <c r="ACD81" i="22"/>
  <c r="ACD93" i="22"/>
  <c r="ACE161" i="22"/>
  <c r="ACD205" i="22"/>
  <c r="ACD202" i="22"/>
  <c r="ACD119" i="22"/>
  <c r="YF215" i="22"/>
  <c r="YF133" i="22"/>
  <c r="ACD87" i="22"/>
  <c r="ACD58" i="22"/>
  <c r="ACD147" i="22"/>
  <c r="ACD170" i="22"/>
  <c r="ACD19" i="22"/>
  <c r="ACD59" i="22"/>
  <c r="XN315" i="22"/>
  <c r="ACD164" i="22"/>
  <c r="ACD76" i="22"/>
  <c r="ACD152" i="22"/>
  <c r="ACD56" i="22"/>
  <c r="ACD238" i="22"/>
  <c r="XN185" i="22"/>
  <c r="ACD84" i="22"/>
  <c r="XN239" i="22"/>
  <c r="YF129" i="22"/>
  <c r="YF281" i="22"/>
  <c r="ACD16" i="22"/>
  <c r="XN190" i="22"/>
  <c r="ACD46" i="22"/>
  <c r="ACD43" i="22"/>
  <c r="ACD102" i="22"/>
  <c r="ACD116" i="22"/>
  <c r="YF140" i="22"/>
  <c r="ACE146" i="22"/>
  <c r="ACD22" i="22"/>
  <c r="ACD211" i="22"/>
  <c r="ACD78" i="22"/>
  <c r="ACD122" i="22"/>
  <c r="YF289" i="22"/>
  <c r="ACE208" i="22"/>
  <c r="ACD44" i="22"/>
  <c r="ACD115" i="22"/>
  <c r="XN224" i="22"/>
  <c r="ACD253" i="22"/>
  <c r="ACD118" i="22"/>
  <c r="ACE105" i="22"/>
  <c r="ACD151" i="22"/>
  <c r="XN280" i="22" l="1"/>
  <c r="XN275" i="22"/>
  <c r="XN277" i="22"/>
  <c r="XN279" i="22"/>
  <c r="XN278" i="22"/>
  <c r="XN274" i="22"/>
  <c r="XN276" i="22"/>
  <c r="XN243" i="22"/>
  <c r="ACE89" i="22"/>
  <c r="ACF97" i="22"/>
  <c r="ACE90" i="22"/>
  <c r="ACE165" i="22"/>
  <c r="ACE109" i="22"/>
  <c r="ACE257" i="22"/>
  <c r="ACE96" i="22"/>
  <c r="ACE113" i="22"/>
  <c r="ACE116" i="22"/>
  <c r="XO315" i="22"/>
  <c r="ACE246" i="22"/>
  <c r="YG138" i="22"/>
  <c r="ACG82" i="22"/>
  <c r="ACE52" i="22"/>
  <c r="ACE12" i="22"/>
  <c r="ACE206" i="22"/>
  <c r="ACF83" i="22"/>
  <c r="XO189" i="22"/>
  <c r="ACF269" i="22"/>
  <c r="XO303" i="22"/>
  <c r="XO197" i="22"/>
  <c r="ACE49" i="22"/>
  <c r="ACF104" i="22"/>
  <c r="ACF42" i="22"/>
  <c r="XO302" i="22"/>
  <c r="ACE162" i="22"/>
  <c r="ACE39" i="22"/>
  <c r="XO196" i="22"/>
  <c r="ACE271" i="22"/>
  <c r="ACE168" i="22"/>
  <c r="ACE259" i="22"/>
  <c r="ACE14" i="22"/>
  <c r="YG132" i="22"/>
  <c r="ACE154" i="22"/>
  <c r="YG218" i="22"/>
  <c r="ACE29" i="22"/>
  <c r="XO190" i="22"/>
  <c r="ACE87" i="22"/>
  <c r="XO219" i="22"/>
  <c r="XO178" i="22"/>
  <c r="ACE268" i="22"/>
  <c r="ACE44" i="22"/>
  <c r="ACE22" i="22"/>
  <c r="ACE16" i="22"/>
  <c r="ACE76" i="22"/>
  <c r="ACE58" i="22"/>
  <c r="ACE81" i="22"/>
  <c r="XO320" i="22"/>
  <c r="ACE63" i="22"/>
  <c r="ACE34" i="22"/>
  <c r="ACE8" i="22"/>
  <c r="ACE24" i="22"/>
  <c r="ACE157" i="22"/>
  <c r="ACE258" i="22"/>
  <c r="YG128" i="22"/>
  <c r="ACE62" i="22"/>
  <c r="ACF163" i="22"/>
  <c r="ACE213" i="22"/>
  <c r="ACE167" i="22"/>
  <c r="XO301" i="22"/>
  <c r="ACF210" i="22"/>
  <c r="ACE112" i="22"/>
  <c r="ACE248" i="22"/>
  <c r="ACE77" i="22"/>
  <c r="ACE99" i="22"/>
  <c r="XO312" i="22"/>
  <c r="YG139" i="22"/>
  <c r="YG144" i="22"/>
  <c r="YG134" i="22"/>
  <c r="YG284" i="22"/>
  <c r="YG141" i="22"/>
  <c r="ACE214" i="22"/>
  <c r="ACE244" i="22"/>
  <c r="ACE75" i="22"/>
  <c r="XO311" i="22"/>
  <c r="ACE54" i="22"/>
  <c r="ACF273" i="22"/>
  <c r="ACE86" i="22"/>
  <c r="ACE15" i="22"/>
  <c r="ACE51" i="22"/>
  <c r="ACE6" i="22"/>
  <c r="ACE60" i="22"/>
  <c r="XO316" i="22"/>
  <c r="ACE155" i="22"/>
  <c r="ACE158" i="22"/>
  <c r="ACE212" i="22"/>
  <c r="XO227" i="22"/>
  <c r="ACE255" i="22"/>
  <c r="ACE17" i="22"/>
  <c r="YG137" i="22"/>
  <c r="ACE64" i="22"/>
  <c r="ACE40" i="22"/>
  <c r="ACE65" i="22"/>
  <c r="XO172" i="22"/>
  <c r="ACE115" i="22"/>
  <c r="XO185" i="22"/>
  <c r="ACE263" i="22"/>
  <c r="ACE33" i="22"/>
  <c r="XO229" i="22"/>
  <c r="XO186" i="22"/>
  <c r="ACE118" i="22"/>
  <c r="ACE122" i="22"/>
  <c r="ACE102" i="22"/>
  <c r="ACE59" i="22"/>
  <c r="YG133" i="22"/>
  <c r="ACE205" i="22"/>
  <c r="XO198" i="22"/>
  <c r="XO293" i="22"/>
  <c r="ACE188" i="22"/>
  <c r="ACE107" i="22"/>
  <c r="XO304" i="22"/>
  <c r="YG287" i="22"/>
  <c r="ACE72" i="22"/>
  <c r="ACE260" i="22"/>
  <c r="ACE95" i="22"/>
  <c r="ACE7" i="22"/>
  <c r="XO174" i="22"/>
  <c r="YG127" i="22"/>
  <c r="ACE55" i="22"/>
  <c r="ACE262" i="22"/>
  <c r="XO309" i="22"/>
  <c r="ACF123" i="22"/>
  <c r="YG216" i="22"/>
  <c r="YG289" i="22"/>
  <c r="ACE147" i="22"/>
  <c r="ACE61" i="22"/>
  <c r="ACE253" i="22"/>
  <c r="ACF146" i="22"/>
  <c r="ACE164" i="22"/>
  <c r="YG215" i="22"/>
  <c r="ACF79" i="22"/>
  <c r="XO294" i="22"/>
  <c r="XO182" i="22"/>
  <c r="ACE110" i="22"/>
  <c r="XO228" i="22"/>
  <c r="YG142" i="22"/>
  <c r="ACF120" i="22"/>
  <c r="ACE13" i="22"/>
  <c r="ACE256" i="22"/>
  <c r="XO240" i="22"/>
  <c r="ACF32" i="22"/>
  <c r="XO194" i="22"/>
  <c r="ACE209" i="22"/>
  <c r="ACE150" i="22"/>
  <c r="XO310" i="22"/>
  <c r="ACF106" i="22"/>
  <c r="ACE74" i="22"/>
  <c r="ACE47" i="22"/>
  <c r="XO300" i="22"/>
  <c r="XO184" i="22"/>
  <c r="XO230" i="22"/>
  <c r="ACE149" i="22"/>
  <c r="ACE27" i="22"/>
  <c r="ACE92" i="22"/>
  <c r="ACE160" i="22"/>
  <c r="ACF247" i="22"/>
  <c r="ACF241" i="22"/>
  <c r="XO233" i="22"/>
  <c r="ACE35" i="22"/>
  <c r="YG290" i="22"/>
  <c r="ACE37" i="22"/>
  <c r="ACE45" i="22"/>
  <c r="ACE10" i="22"/>
  <c r="ACE125" i="22"/>
  <c r="ACE18" i="22"/>
  <c r="ACE207" i="22"/>
  <c r="XO195" i="22"/>
  <c r="XO179" i="22"/>
  <c r="ACE187" i="22"/>
  <c r="ACE30" i="22"/>
  <c r="YG286" i="22"/>
  <c r="ACE9" i="22"/>
  <c r="XO322" i="22"/>
  <c r="ACE66" i="22"/>
  <c r="ACF36" i="22"/>
  <c r="ACE169" i="22"/>
  <c r="ACF201" i="22"/>
  <c r="ACF204" i="22"/>
  <c r="XO221" i="22"/>
  <c r="ACE126" i="22"/>
  <c r="XO180" i="22"/>
  <c r="ACE48" i="22"/>
  <c r="XO236" i="22"/>
  <c r="ACF105" i="22"/>
  <c r="YG129" i="22"/>
  <c r="ACE202" i="22"/>
  <c r="XO225" i="22"/>
  <c r="ACF208" i="22"/>
  <c r="ACE78" i="22"/>
  <c r="ACE43" i="22"/>
  <c r="XO239" i="22"/>
  <c r="ACE238" i="22"/>
  <c r="ACE19" i="22"/>
  <c r="ACF161" i="22"/>
  <c r="ACE270" i="22"/>
  <c r="XP298" i="22"/>
  <c r="ACE69" i="22"/>
  <c r="XO308" i="22"/>
  <c r="ACE159" i="22"/>
  <c r="YG282" i="22"/>
  <c r="ACE254" i="22"/>
  <c r="XO183" i="22"/>
  <c r="ACE176" i="22"/>
  <c r="ACE46" i="22"/>
  <c r="ACE84" i="22"/>
  <c r="ACE119" i="22"/>
  <c r="ACE93" i="22"/>
  <c r="ACE98" i="22"/>
  <c r="ACF88" i="22"/>
  <c r="ACE25" i="22"/>
  <c r="ACE26" i="22"/>
  <c r="ACF261" i="22"/>
  <c r="XO175" i="22"/>
  <c r="YG292" i="22"/>
  <c r="ACE171" i="22"/>
  <c r="YG135" i="22"/>
  <c r="XO222" i="22"/>
  <c r="ACE153" i="22"/>
  <c r="XO234" i="22"/>
  <c r="YG217" i="22"/>
  <c r="XO313" i="22"/>
  <c r="XO220" i="22"/>
  <c r="ACE148" i="22"/>
  <c r="ACE23" i="22"/>
  <c r="ACF265" i="22"/>
  <c r="ACE41" i="22"/>
  <c r="ACF38" i="22"/>
  <c r="ACF100" i="22"/>
  <c r="YG143" i="22"/>
  <c r="YG288" i="22"/>
  <c r="YG285" i="22"/>
  <c r="XO307" i="22"/>
  <c r="XO321" i="22"/>
  <c r="XO200" i="22"/>
  <c r="ACE108" i="22"/>
  <c r="ACE94" i="22"/>
  <c r="XO314" i="22"/>
  <c r="YG291" i="22"/>
  <c r="XO193" i="22"/>
  <c r="XO173" i="22"/>
  <c r="XO306" i="22"/>
  <c r="XO199" i="22"/>
  <c r="ACE266" i="22"/>
  <c r="ACE21" i="22"/>
  <c r="ACG73" i="22"/>
  <c r="ACF101" i="22"/>
  <c r="YG131" i="22"/>
  <c r="ACE250" i="22"/>
  <c r="ACE31" i="22"/>
  <c r="ACE70" i="22"/>
  <c r="ACE117" i="22"/>
  <c r="ACE211" i="22"/>
  <c r="ACE152" i="22"/>
  <c r="ACE151" i="22"/>
  <c r="XO224" i="22"/>
  <c r="YG140" i="22"/>
  <c r="YG281" i="22"/>
  <c r="ACE56" i="22"/>
  <c r="ACE170" i="22"/>
  <c r="ACF50" i="22"/>
  <c r="XO223" i="22"/>
  <c r="ACE114" i="22"/>
  <c r="ACE245" i="22"/>
  <c r="XO232" i="22"/>
  <c r="XO299" i="22"/>
  <c r="ACF53" i="22"/>
  <c r="ACE272" i="22"/>
  <c r="YG130" i="22"/>
  <c r="ACE20" i="22"/>
  <c r="ACE252" i="22"/>
  <c r="YG283" i="22"/>
  <c r="ACE11" i="22"/>
  <c r="ACF68" i="22"/>
  <c r="XO317" i="22"/>
  <c r="ACE264" i="22"/>
  <c r="XO296" i="22"/>
  <c r="XO226" i="22"/>
  <c r="ACE156" i="22"/>
  <c r="ACF80" i="22"/>
  <c r="ACE203" i="22"/>
  <c r="ACF121" i="22"/>
  <c r="ACE111" i="22"/>
  <c r="ACF319" i="22"/>
  <c r="XO181" i="22"/>
  <c r="ACE28" i="22"/>
  <c r="ACF124" i="22"/>
  <c r="ACE251" i="22"/>
  <c r="ACE242" i="22"/>
  <c r="XO297" i="22"/>
  <c r="ACE145" i="22"/>
  <c r="ACF91" i="22"/>
  <c r="ACE249" i="22"/>
  <c r="ACF235" i="22"/>
  <c r="XO305" i="22"/>
  <c r="ACF177" i="22"/>
  <c r="ACE103" i="22"/>
  <c r="YG136" i="22"/>
  <c r="ACF67" i="22"/>
  <c r="XO295" i="22"/>
  <c r="ACE267" i="22"/>
  <c r="ACE71" i="22"/>
  <c r="ACE237" i="22"/>
  <c r="XO191" i="22"/>
  <c r="ACE5" i="22"/>
  <c r="XO231" i="22"/>
  <c r="XO192" i="22"/>
  <c r="ACE85" i="22"/>
  <c r="ACE57" i="22"/>
  <c r="ACE166" i="22"/>
  <c r="XO279" i="22" l="1"/>
  <c r="XO276" i="22"/>
  <c r="XO277" i="22"/>
  <c r="XO274" i="22"/>
  <c r="XO275" i="22"/>
  <c r="XO278" i="22"/>
  <c r="XO280" i="22"/>
  <c r="XO243" i="22"/>
  <c r="ACF89" i="22"/>
  <c r="ACF90" i="22"/>
  <c r="ACG97" i="22"/>
  <c r="ACF165" i="22"/>
  <c r="ACF109" i="22"/>
  <c r="ACF113" i="22"/>
  <c r="ACF96" i="22"/>
  <c r="ACF257" i="22"/>
  <c r="ACF103" i="22"/>
  <c r="XP231" i="22"/>
  <c r="ACG67" i="22"/>
  <c r="ACF57" i="22"/>
  <c r="ACF71" i="22"/>
  <c r="ACG235" i="22"/>
  <c r="ACF28" i="22"/>
  <c r="XP317" i="22"/>
  <c r="ACF272" i="22"/>
  <c r="ACF170" i="22"/>
  <c r="ACF250" i="22"/>
  <c r="XP306" i="22"/>
  <c r="XP200" i="22"/>
  <c r="ACF23" i="22"/>
  <c r="XP234" i="22"/>
  <c r="XP175" i="22"/>
  <c r="ACG88" i="22"/>
  <c r="YH282" i="22"/>
  <c r="ACF43" i="22"/>
  <c r="ACF48" i="22"/>
  <c r="ACG36" i="22"/>
  <c r="XP195" i="22"/>
  <c r="YH290" i="22"/>
  <c r="ACG247" i="22"/>
  <c r="XP300" i="22"/>
  <c r="ACF209" i="22"/>
  <c r="YH142" i="22"/>
  <c r="YH215" i="22"/>
  <c r="YH289" i="22"/>
  <c r="YH127" i="22"/>
  <c r="XP304" i="22"/>
  <c r="ACF263" i="22"/>
  <c r="ACF155" i="22"/>
  <c r="ACG273" i="22"/>
  <c r="XP312" i="22"/>
  <c r="XP181" i="22"/>
  <c r="ACG121" i="22"/>
  <c r="ACF252" i="22"/>
  <c r="ACF114" i="22"/>
  <c r="XP224" i="22"/>
  <c r="YH131" i="22"/>
  <c r="XP173" i="22"/>
  <c r="XP321" i="22"/>
  <c r="ACF148" i="22"/>
  <c r="ACG261" i="22"/>
  <c r="ACF159" i="22"/>
  <c r="ACF19" i="22"/>
  <c r="YH129" i="22"/>
  <c r="ACF30" i="22"/>
  <c r="ACF35" i="22"/>
  <c r="ACF149" i="22"/>
  <c r="XP310" i="22"/>
  <c r="ACF256" i="22"/>
  <c r="XP182" i="22"/>
  <c r="ACF253" i="22"/>
  <c r="ACF260" i="22"/>
  <c r="ACF205" i="22"/>
  <c r="XP186" i="22"/>
  <c r="ACF65" i="22"/>
  <c r="XP227" i="22"/>
  <c r="ACF51" i="22"/>
  <c r="ACF244" i="22"/>
  <c r="ACF99" i="22"/>
  <c r="ACG210" i="22"/>
  <c r="ACG163" i="22"/>
  <c r="ACF157" i="22"/>
  <c r="ACF63" i="22"/>
  <c r="ACF76" i="22"/>
  <c r="ACF268" i="22"/>
  <c r="ACF87" i="22"/>
  <c r="ACF154" i="22"/>
  <c r="ACF168" i="22"/>
  <c r="ACG42" i="22"/>
  <c r="XP303" i="22"/>
  <c r="ACF206" i="22"/>
  <c r="YH138" i="22"/>
  <c r="ACF242" i="22"/>
  <c r="XP226" i="22"/>
  <c r="ACG68" i="22"/>
  <c r="ACG53" i="22"/>
  <c r="ACF56" i="22"/>
  <c r="ACF117" i="22"/>
  <c r="ACF21" i="22"/>
  <c r="ACG38" i="22"/>
  <c r="XP220" i="22"/>
  <c r="ACF98" i="22"/>
  <c r="ACF176" i="22"/>
  <c r="ACF69" i="22"/>
  <c r="ACF78" i="22"/>
  <c r="XP180" i="22"/>
  <c r="ACF66" i="22"/>
  <c r="ACF207" i="22"/>
  <c r="ACF10" i="22"/>
  <c r="ACF160" i="22"/>
  <c r="ACF47" i="22"/>
  <c r="YH216" i="22"/>
  <c r="XP174" i="22"/>
  <c r="ACF107" i="22"/>
  <c r="ACF64" i="22"/>
  <c r="XP316" i="22"/>
  <c r="YH134" i="22"/>
  <c r="XP191" i="22"/>
  <c r="ACF251" i="22"/>
  <c r="ACG319" i="22"/>
  <c r="XP296" i="22"/>
  <c r="ACF20" i="22"/>
  <c r="XP223" i="22"/>
  <c r="ACF151" i="22"/>
  <c r="ACF266" i="22"/>
  <c r="ACF94" i="22"/>
  <c r="YH288" i="22"/>
  <c r="ACF153" i="22"/>
  <c r="ACF26" i="22"/>
  <c r="ACF84" i="22"/>
  <c r="XP308" i="22"/>
  <c r="XQ298" i="22"/>
  <c r="ACF126" i="22"/>
  <c r="ACG201" i="22"/>
  <c r="ACF187" i="22"/>
  <c r="ACF45" i="22"/>
  <c r="ACF150" i="22"/>
  <c r="ACF13" i="22"/>
  <c r="XP294" i="22"/>
  <c r="ACF61" i="22"/>
  <c r="ACG123" i="22"/>
  <c r="ACF7" i="22"/>
  <c r="ACF188" i="22"/>
  <c r="ACF102" i="22"/>
  <c r="XP185" i="22"/>
  <c r="YH137" i="22"/>
  <c r="ACF15" i="22"/>
  <c r="ACF214" i="22"/>
  <c r="YH144" i="22"/>
  <c r="ACF77" i="22"/>
  <c r="XP301" i="22"/>
  <c r="ACF62" i="22"/>
  <c r="ACF24" i="22"/>
  <c r="XP320" i="22"/>
  <c r="ACF16" i="22"/>
  <c r="XP178" i="22"/>
  <c r="XP190" i="22"/>
  <c r="YH132" i="22"/>
  <c r="ACF271" i="22"/>
  <c r="ACF39" i="22"/>
  <c r="ACG104" i="22"/>
  <c r="ACG269" i="22"/>
  <c r="ACF12" i="22"/>
  <c r="ACF246" i="22"/>
  <c r="ACF267" i="22"/>
  <c r="XP295" i="22"/>
  <c r="ACG177" i="22"/>
  <c r="ACG91" i="22"/>
  <c r="ACF203" i="22"/>
  <c r="XP299" i="22"/>
  <c r="YH281" i="22"/>
  <c r="ACF70" i="22"/>
  <c r="ACG101" i="22"/>
  <c r="XP193" i="22"/>
  <c r="XP307" i="22"/>
  <c r="ACF41" i="22"/>
  <c r="XP313" i="22"/>
  <c r="ACF171" i="22"/>
  <c r="ACF93" i="22"/>
  <c r="XP183" i="22"/>
  <c r="ACF238" i="22"/>
  <c r="ACG208" i="22"/>
  <c r="ACG105" i="22"/>
  <c r="XP322" i="22"/>
  <c r="ACF18" i="22"/>
  <c r="XP233" i="22"/>
  <c r="XP230" i="22"/>
  <c r="ACF74" i="22"/>
  <c r="XP194" i="22"/>
  <c r="ACF164" i="22"/>
  <c r="ACF262" i="22"/>
  <c r="ACF72" i="22"/>
  <c r="YH133" i="22"/>
  <c r="XP229" i="22"/>
  <c r="ACF212" i="22"/>
  <c r="ACF54" i="22"/>
  <c r="ACF33" i="22"/>
  <c r="ACF85" i="22"/>
  <c r="ACF166" i="22"/>
  <c r="ACF145" i="22"/>
  <c r="ACG124" i="22"/>
  <c r="ACF264" i="22"/>
  <c r="YH130" i="22"/>
  <c r="YH140" i="22"/>
  <c r="ACF31" i="22"/>
  <c r="XP199" i="22"/>
  <c r="ACF108" i="22"/>
  <c r="YH143" i="22"/>
  <c r="XP222" i="22"/>
  <c r="ACF25" i="22"/>
  <c r="ACF46" i="22"/>
  <c r="XP239" i="22"/>
  <c r="XP236" i="22"/>
  <c r="ACF169" i="22"/>
  <c r="XP179" i="22"/>
  <c r="ACF37" i="22"/>
  <c r="ACG241" i="22"/>
  <c r="XP184" i="22"/>
  <c r="ACG106" i="22"/>
  <c r="ACG32" i="22"/>
  <c r="ACG120" i="22"/>
  <c r="XP309" i="22"/>
  <c r="XP293" i="22"/>
  <c r="ACF122" i="22"/>
  <c r="ACF40" i="22"/>
  <c r="ACF158" i="22"/>
  <c r="ACF60" i="22"/>
  <c r="XP311" i="22"/>
  <c r="YH141" i="22"/>
  <c r="YH139" i="22"/>
  <c r="ACF248" i="22"/>
  <c r="ACF167" i="22"/>
  <c r="YH128" i="22"/>
  <c r="ACF8" i="22"/>
  <c r="ACF81" i="22"/>
  <c r="ACF22" i="22"/>
  <c r="XP219" i="22"/>
  <c r="ACF29" i="22"/>
  <c r="ACF14" i="22"/>
  <c r="ACF162" i="22"/>
  <c r="ACF49" i="22"/>
  <c r="XP189" i="22"/>
  <c r="ACF52" i="22"/>
  <c r="XP315" i="22"/>
  <c r="ACF249" i="22"/>
  <c r="XP305" i="22"/>
  <c r="ACF111" i="22"/>
  <c r="ACG80" i="22"/>
  <c r="ACF11" i="22"/>
  <c r="XP232" i="22"/>
  <c r="ACG50" i="22"/>
  <c r="ACF152" i="22"/>
  <c r="YH291" i="22"/>
  <c r="YH285" i="22"/>
  <c r="ACG265" i="22"/>
  <c r="YH217" i="22"/>
  <c r="YH292" i="22"/>
  <c r="ACF119" i="22"/>
  <c r="ACF254" i="22"/>
  <c r="ACF270" i="22"/>
  <c r="XP225" i="22"/>
  <c r="XP221" i="22"/>
  <c r="ACF9" i="22"/>
  <c r="ACF92" i="22"/>
  <c r="XP228" i="22"/>
  <c r="ACG79" i="22"/>
  <c r="ACF147" i="22"/>
  <c r="ACF55" i="22"/>
  <c r="YH287" i="22"/>
  <c r="ACF59" i="22"/>
  <c r="ACF115" i="22"/>
  <c r="ACF17" i="22"/>
  <c r="ACF86" i="22"/>
  <c r="XP192" i="22"/>
  <c r="ACF237" i="22"/>
  <c r="ACF5" i="22"/>
  <c r="YH136" i="22"/>
  <c r="XP297" i="22"/>
  <c r="ACF156" i="22"/>
  <c r="YH283" i="22"/>
  <c r="ACF245" i="22"/>
  <c r="ACF211" i="22"/>
  <c r="ACH73" i="22"/>
  <c r="XP314" i="22"/>
  <c r="ACG100" i="22"/>
  <c r="YH135" i="22"/>
  <c r="ACG161" i="22"/>
  <c r="ACF202" i="22"/>
  <c r="ACG204" i="22"/>
  <c r="YH286" i="22"/>
  <c r="ACF125" i="22"/>
  <c r="ACF27" i="22"/>
  <c r="XP240" i="22"/>
  <c r="ACF110" i="22"/>
  <c r="ACG146" i="22"/>
  <c r="ACF95" i="22"/>
  <c r="XP198" i="22"/>
  <c r="ACF118" i="22"/>
  <c r="XP172" i="22"/>
  <c r="ACF255" i="22"/>
  <c r="ACF6" i="22"/>
  <c r="ACF75" i="22"/>
  <c r="YH284" i="22"/>
  <c r="ACF112" i="22"/>
  <c r="ACF213" i="22"/>
  <c r="ACF258" i="22"/>
  <c r="ACF34" i="22"/>
  <c r="ACF58" i="22"/>
  <c r="ACF44" i="22"/>
  <c r="YH218" i="22"/>
  <c r="ACF259" i="22"/>
  <c r="XP196" i="22"/>
  <c r="XP302" i="22"/>
  <c r="XP197" i="22"/>
  <c r="ACG83" i="22"/>
  <c r="ACH82" i="22"/>
  <c r="ACF116" i="22"/>
  <c r="XP274" i="22" l="1"/>
  <c r="XP280" i="22"/>
  <c r="XP277" i="22"/>
  <c r="XP278" i="22"/>
  <c r="XP276" i="22"/>
  <c r="XP275" i="22"/>
  <c r="XP279" i="22"/>
  <c r="XP243" i="22"/>
  <c r="ACG89" i="22"/>
  <c r="ACH97" i="22"/>
  <c r="ACG90" i="22"/>
  <c r="ACG165" i="22"/>
  <c r="ACG109" i="22"/>
  <c r="ACG257" i="22"/>
  <c r="ACG96" i="22"/>
  <c r="ACG113" i="22"/>
  <c r="ACH146" i="22"/>
  <c r="ACH106" i="22"/>
  <c r="XQ196" i="22"/>
  <c r="ACH161" i="22"/>
  <c r="XQ314" i="22"/>
  <c r="YI283" i="22"/>
  <c r="ACG17" i="22"/>
  <c r="ACG55" i="22"/>
  <c r="XQ225" i="22"/>
  <c r="YI292" i="22"/>
  <c r="XQ232" i="22"/>
  <c r="XQ305" i="22"/>
  <c r="XQ189" i="22"/>
  <c r="ACG14" i="22"/>
  <c r="ACG81" i="22"/>
  <c r="ACG248" i="22"/>
  <c r="ACG60" i="22"/>
  <c r="XQ293" i="22"/>
  <c r="XQ184" i="22"/>
  <c r="ACG46" i="22"/>
  <c r="YI143" i="22"/>
  <c r="ACG145" i="22"/>
  <c r="YI133" i="22"/>
  <c r="XQ233" i="22"/>
  <c r="ACG171" i="22"/>
  <c r="ACG49" i="22"/>
  <c r="ACG258" i="22"/>
  <c r="ACG86" i="22"/>
  <c r="ACG259" i="22"/>
  <c r="ACG255" i="22"/>
  <c r="XQ240" i="22"/>
  <c r="ACG156" i="22"/>
  <c r="ACG115" i="22"/>
  <c r="YI217" i="22"/>
  <c r="ACG249" i="22"/>
  <c r="ACG29" i="22"/>
  <c r="ACG8" i="22"/>
  <c r="YI139" i="22"/>
  <c r="ACG158" i="22"/>
  <c r="ACH241" i="22"/>
  <c r="XQ236" i="22"/>
  <c r="ACG25" i="22"/>
  <c r="ACG108" i="22"/>
  <c r="YI130" i="22"/>
  <c r="ACG166" i="22"/>
  <c r="ACG212" i="22"/>
  <c r="ACG72" i="22"/>
  <c r="XQ194" i="22"/>
  <c r="ACG18" i="22"/>
  <c r="ACG238" i="22"/>
  <c r="XQ313" i="22"/>
  <c r="ACH101" i="22"/>
  <c r="XQ295" i="22"/>
  <c r="ACH269" i="22"/>
  <c r="YI132" i="22"/>
  <c r="XQ320" i="22"/>
  <c r="ACG77" i="22"/>
  <c r="ACG188" i="22"/>
  <c r="XQ294" i="22"/>
  <c r="ACG45" i="22"/>
  <c r="XR298" i="22"/>
  <c r="ACG153" i="22"/>
  <c r="ACG266" i="22"/>
  <c r="XQ296" i="22"/>
  <c r="XQ191" i="22"/>
  <c r="YI216" i="22"/>
  <c r="ACG47" i="22"/>
  <c r="ACG66" i="22"/>
  <c r="ACG176" i="22"/>
  <c r="ACH38" i="22"/>
  <c r="ACG117" i="22"/>
  <c r="XQ226" i="22"/>
  <c r="XQ303" i="22"/>
  <c r="ACG154" i="22"/>
  <c r="ACG63" i="22"/>
  <c r="ACG99" i="22"/>
  <c r="XQ227" i="22"/>
  <c r="ACG260" i="22"/>
  <c r="ACG256" i="22"/>
  <c r="ACG30" i="22"/>
  <c r="ACG159" i="22"/>
  <c r="ACG148" i="22"/>
  <c r="XQ224" i="22"/>
  <c r="XQ181" i="22"/>
  <c r="YI127" i="22"/>
  <c r="ACG209" i="22"/>
  <c r="XQ195" i="22"/>
  <c r="YI282" i="22"/>
  <c r="ACG23" i="22"/>
  <c r="ACG57" i="22"/>
  <c r="ACH83" i="22"/>
  <c r="ACG58" i="22"/>
  <c r="ACG112" i="22"/>
  <c r="ACG95" i="22"/>
  <c r="YI286" i="22"/>
  <c r="ACI73" i="22"/>
  <c r="ACG237" i="22"/>
  <c r="ACG147" i="22"/>
  <c r="ACG270" i="22"/>
  <c r="ACG11" i="22"/>
  <c r="ACH32" i="22"/>
  <c r="XQ302" i="22"/>
  <c r="ACG118" i="22"/>
  <c r="XQ197" i="22"/>
  <c r="ACG34" i="22"/>
  <c r="YI284" i="22"/>
  <c r="XQ172" i="22"/>
  <c r="ACH79" i="22"/>
  <c r="ACG254" i="22"/>
  <c r="ACH265" i="22"/>
  <c r="ACG152" i="22"/>
  <c r="ACG162" i="22"/>
  <c r="YI128" i="22"/>
  <c r="XQ309" i="22"/>
  <c r="ACG37" i="22"/>
  <c r="XQ222" i="22"/>
  <c r="ACG85" i="22"/>
  <c r="ACG262" i="22"/>
  <c r="XQ322" i="22"/>
  <c r="XQ183" i="22"/>
  <c r="ACG41" i="22"/>
  <c r="ACG70" i="22"/>
  <c r="ACG203" i="22"/>
  <c r="ACH104" i="22"/>
  <c r="XQ190" i="22"/>
  <c r="ACG24" i="22"/>
  <c r="YI144" i="22"/>
  <c r="YI137" i="22"/>
  <c r="ACG7" i="22"/>
  <c r="ACG13" i="22"/>
  <c r="ACG187" i="22"/>
  <c r="XQ308" i="22"/>
  <c r="ACG151" i="22"/>
  <c r="ACH319" i="22"/>
  <c r="YI134" i="22"/>
  <c r="ACG160" i="22"/>
  <c r="XQ180" i="22"/>
  <c r="ACG98" i="22"/>
  <c r="ACG56" i="22"/>
  <c r="ACG242" i="22"/>
  <c r="ACH42" i="22"/>
  <c r="ACG87" i="22"/>
  <c r="ACG157" i="22"/>
  <c r="ACG244" i="22"/>
  <c r="ACG65" i="22"/>
  <c r="XQ310" i="22"/>
  <c r="XQ321" i="22"/>
  <c r="ACG114" i="22"/>
  <c r="XQ312" i="22"/>
  <c r="ACG263" i="22"/>
  <c r="YI289" i="22"/>
  <c r="XQ300" i="22"/>
  <c r="ACH36" i="22"/>
  <c r="ACH88" i="22"/>
  <c r="XQ200" i="22"/>
  <c r="ACG170" i="22"/>
  <c r="ACG28" i="22"/>
  <c r="ACH67" i="22"/>
  <c r="ACG202" i="22"/>
  <c r="YI218" i="22"/>
  <c r="ACH204" i="22"/>
  <c r="ACH100" i="22"/>
  <c r="ACG211" i="22"/>
  <c r="XQ297" i="22"/>
  <c r="XQ192" i="22"/>
  <c r="ACG59" i="22"/>
  <c r="ACG9" i="22"/>
  <c r="ACH80" i="22"/>
  <c r="XQ315" i="22"/>
  <c r="XQ219" i="22"/>
  <c r="YI141" i="22"/>
  <c r="ACG40" i="22"/>
  <c r="XQ239" i="22"/>
  <c r="XQ199" i="22"/>
  <c r="ACG264" i="22"/>
  <c r="ACG74" i="22"/>
  <c r="ACG267" i="22"/>
  <c r="ACG116" i="22"/>
  <c r="ACG27" i="22"/>
  <c r="ACG245" i="22"/>
  <c r="XQ228" i="22"/>
  <c r="ACG119" i="22"/>
  <c r="ACG111" i="22"/>
  <c r="ACG167" i="22"/>
  <c r="ACG31" i="22"/>
  <c r="ACG33" i="22"/>
  <c r="ACH105" i="22"/>
  <c r="ACG93" i="22"/>
  <c r="YI281" i="22"/>
  <c r="ACH91" i="22"/>
  <c r="ACG246" i="22"/>
  <c r="ACG39" i="22"/>
  <c r="XQ178" i="22"/>
  <c r="ACG62" i="22"/>
  <c r="ACG214" i="22"/>
  <c r="XQ185" i="22"/>
  <c r="ACH123" i="22"/>
  <c r="ACG150" i="22"/>
  <c r="ACH201" i="22"/>
  <c r="ACG84" i="22"/>
  <c r="YI288" i="22"/>
  <c r="XQ223" i="22"/>
  <c r="ACG251" i="22"/>
  <c r="XQ316" i="22"/>
  <c r="ACG107" i="22"/>
  <c r="ACG10" i="22"/>
  <c r="ACG78" i="22"/>
  <c r="ACH53" i="22"/>
  <c r="YI138" i="22"/>
  <c r="ACG268" i="22"/>
  <c r="ACH163" i="22"/>
  <c r="XQ186" i="22"/>
  <c r="ACG253" i="22"/>
  <c r="ACG149" i="22"/>
  <c r="YI129" i="22"/>
  <c r="ACH261" i="22"/>
  <c r="XQ173" i="22"/>
  <c r="ACG252" i="22"/>
  <c r="ACH273" i="22"/>
  <c r="YI215" i="22"/>
  <c r="ACH247" i="22"/>
  <c r="ACG48" i="22"/>
  <c r="XQ175" i="22"/>
  <c r="XQ306" i="22"/>
  <c r="ACG272" i="22"/>
  <c r="ACH235" i="22"/>
  <c r="XQ231" i="22"/>
  <c r="ACH50" i="22"/>
  <c r="ACG22" i="22"/>
  <c r="XQ311" i="22"/>
  <c r="XQ179" i="22"/>
  <c r="ACH124" i="22"/>
  <c r="XQ229" i="22"/>
  <c r="ACG164" i="22"/>
  <c r="XQ230" i="22"/>
  <c r="XQ307" i="22"/>
  <c r="ACG75" i="22"/>
  <c r="YI136" i="22"/>
  <c r="YI287" i="22"/>
  <c r="XQ221" i="22"/>
  <c r="YI285" i="22"/>
  <c r="ACG52" i="22"/>
  <c r="ACG122" i="22"/>
  <c r="ACI82" i="22"/>
  <c r="ACG44" i="22"/>
  <c r="ACG213" i="22"/>
  <c r="ACG6" i="22"/>
  <c r="XQ198" i="22"/>
  <c r="ACG110" i="22"/>
  <c r="ACG125" i="22"/>
  <c r="YI135" i="22"/>
  <c r="ACG5" i="22"/>
  <c r="ACG92" i="22"/>
  <c r="YI291" i="22"/>
  <c r="ACH120" i="22"/>
  <c r="ACG169" i="22"/>
  <c r="YI140" i="22"/>
  <c r="ACG54" i="22"/>
  <c r="ACH208" i="22"/>
  <c r="XQ193" i="22"/>
  <c r="XQ299" i="22"/>
  <c r="ACH177" i="22"/>
  <c r="ACG12" i="22"/>
  <c r="ACG271" i="22"/>
  <c r="ACG16" i="22"/>
  <c r="XQ301" i="22"/>
  <c r="ACG15" i="22"/>
  <c r="ACG102" i="22"/>
  <c r="ACG61" i="22"/>
  <c r="ACG126" i="22"/>
  <c r="ACG26" i="22"/>
  <c r="ACG94" i="22"/>
  <c r="ACG20" i="22"/>
  <c r="ACG64" i="22"/>
  <c r="XQ174" i="22"/>
  <c r="ACG207" i="22"/>
  <c r="ACG69" i="22"/>
  <c r="XQ220" i="22"/>
  <c r="ACG21" i="22"/>
  <c r="ACH68" i="22"/>
  <c r="ACG206" i="22"/>
  <c r="ACG168" i="22"/>
  <c r="ACG76" i="22"/>
  <c r="ACH210" i="22"/>
  <c r="ACG51" i="22"/>
  <c r="ACG205" i="22"/>
  <c r="XQ182" i="22"/>
  <c r="ACG35" i="22"/>
  <c r="ACG19" i="22"/>
  <c r="YI131" i="22"/>
  <c r="ACH121" i="22"/>
  <c r="ACG155" i="22"/>
  <c r="XQ304" i="22"/>
  <c r="YI142" i="22"/>
  <c r="YI290" i="22"/>
  <c r="ACG43" i="22"/>
  <c r="XQ234" i="22"/>
  <c r="ACG250" i="22"/>
  <c r="XQ317" i="22"/>
  <c r="ACG71" i="22"/>
  <c r="ACG103" i="22"/>
  <c r="XQ278" i="22" l="1"/>
  <c r="XQ279" i="22"/>
  <c r="XQ277" i="22"/>
  <c r="XQ275" i="22"/>
  <c r="XQ280" i="22"/>
  <c r="XQ276" i="22"/>
  <c r="XQ274" i="22"/>
  <c r="XQ243" i="22"/>
  <c r="ACH89" i="22"/>
  <c r="ACH90" i="22"/>
  <c r="ACI97" i="22"/>
  <c r="ACH165" i="22"/>
  <c r="ACH109" i="22"/>
  <c r="ACH113" i="22"/>
  <c r="ACH96" i="22"/>
  <c r="ACH257" i="22"/>
  <c r="XR220" i="22"/>
  <c r="ACH43" i="22"/>
  <c r="ACH19" i="22"/>
  <c r="ACH206" i="22"/>
  <c r="ACH64" i="22"/>
  <c r="ACH271" i="22"/>
  <c r="ACH169" i="22"/>
  <c r="XR198" i="22"/>
  <c r="XR221" i="22"/>
  <c r="XR229" i="22"/>
  <c r="XR231" i="22"/>
  <c r="ACI261" i="22"/>
  <c r="YJ288" i="22"/>
  <c r="ACI123" i="22"/>
  <c r="YJ281" i="22"/>
  <c r="ACH111" i="22"/>
  <c r="ACH27" i="22"/>
  <c r="XR192" i="22"/>
  <c r="ACI67" i="22"/>
  <c r="ACH263" i="22"/>
  <c r="ACH65" i="22"/>
  <c r="ACI42" i="22"/>
  <c r="ACH7" i="22"/>
  <c r="ACH41" i="22"/>
  <c r="YJ128" i="22"/>
  <c r="ACH254" i="22"/>
  <c r="XR197" i="22"/>
  <c r="ACJ73" i="22"/>
  <c r="XR195" i="22"/>
  <c r="ACH30" i="22"/>
  <c r="XR226" i="22"/>
  <c r="XR191" i="22"/>
  <c r="XS298" i="22"/>
  <c r="ACI269" i="22"/>
  <c r="ACH108" i="22"/>
  <c r="ACH205" i="22"/>
  <c r="ACI121" i="22"/>
  <c r="ACH207" i="22"/>
  <c r="ACH126" i="22"/>
  <c r="ACH12" i="22"/>
  <c r="ACI208" i="22"/>
  <c r="ACI120" i="22"/>
  <c r="ACH6" i="22"/>
  <c r="YJ287" i="22"/>
  <c r="ACH22" i="22"/>
  <c r="ACI235" i="22"/>
  <c r="YJ129" i="22"/>
  <c r="YJ138" i="22"/>
  <c r="XR316" i="22"/>
  <c r="XR185" i="22"/>
  <c r="ACH93" i="22"/>
  <c r="ACH119" i="22"/>
  <c r="ACH264" i="22"/>
  <c r="XR297" i="22"/>
  <c r="ACH28" i="22"/>
  <c r="XR312" i="22"/>
  <c r="ACH242" i="22"/>
  <c r="YJ134" i="22"/>
  <c r="YJ137" i="22"/>
  <c r="ACI104" i="22"/>
  <c r="XR222" i="22"/>
  <c r="ACH118" i="22"/>
  <c r="ACH270" i="22"/>
  <c r="ACH58" i="22"/>
  <c r="ACH209" i="22"/>
  <c r="ACH63" i="22"/>
  <c r="ACH47" i="22"/>
  <c r="ACH45" i="22"/>
  <c r="ACH77" i="22"/>
  <c r="XR295" i="22"/>
  <c r="ACH212" i="22"/>
  <c r="ACH25" i="22"/>
  <c r="ACH158" i="22"/>
  <c r="ACH249" i="22"/>
  <c r="ACH115" i="22"/>
  <c r="ACH255" i="22"/>
  <c r="ACH258" i="22"/>
  <c r="ACH46" i="22"/>
  <c r="ACH248" i="22"/>
  <c r="XR305" i="22"/>
  <c r="ACH55" i="22"/>
  <c r="ACI161" i="22"/>
  <c r="XR234" i="22"/>
  <c r="ACH35" i="22"/>
  <c r="ACI210" i="22"/>
  <c r="ACI68" i="22"/>
  <c r="ACH15" i="22"/>
  <c r="YJ135" i="22"/>
  <c r="ACH122" i="22"/>
  <c r="XR307" i="22"/>
  <c r="ACI124" i="22"/>
  <c r="ACH48" i="22"/>
  <c r="ACI273" i="22"/>
  <c r="ACH78" i="22"/>
  <c r="ACH84" i="22"/>
  <c r="ACH39" i="22"/>
  <c r="ACH116" i="22"/>
  <c r="ACH40" i="22"/>
  <c r="ACI80" i="22"/>
  <c r="YJ218" i="22"/>
  <c r="ACI36" i="22"/>
  <c r="ACH244" i="22"/>
  <c r="XR180" i="22"/>
  <c r="XR308" i="22"/>
  <c r="XR183" i="22"/>
  <c r="ACH162" i="22"/>
  <c r="ACI79" i="22"/>
  <c r="XR172" i="22"/>
  <c r="XR224" i="22"/>
  <c r="ACH256" i="22"/>
  <c r="ACH117" i="22"/>
  <c r="XR296" i="22"/>
  <c r="ACH238" i="22"/>
  <c r="XR317" i="22"/>
  <c r="YJ142" i="22"/>
  <c r="XR182" i="22"/>
  <c r="ACH21" i="22"/>
  <c r="ACH20" i="22"/>
  <c r="XR301" i="22"/>
  <c r="ACI177" i="22"/>
  <c r="YJ291" i="22"/>
  <c r="ACH213" i="22"/>
  <c r="YJ136" i="22"/>
  <c r="XR179" i="22"/>
  <c r="ACH272" i="22"/>
  <c r="ACH252" i="22"/>
  <c r="ACH10" i="22"/>
  <c r="ACH251" i="22"/>
  <c r="ACI201" i="22"/>
  <c r="XR228" i="22"/>
  <c r="XR199" i="22"/>
  <c r="ACH9" i="22"/>
  <c r="ACH202" i="22"/>
  <c r="XR300" i="22"/>
  <c r="XR310" i="22"/>
  <c r="ACH56" i="22"/>
  <c r="ACH187" i="22"/>
  <c r="ACH203" i="22"/>
  <c r="ACH37" i="22"/>
  <c r="YJ284" i="22"/>
  <c r="ACH147" i="22"/>
  <c r="ACH23" i="22"/>
  <c r="ACH148" i="22"/>
  <c r="ACH154" i="22"/>
  <c r="ACI38" i="22"/>
  <c r="XR294" i="22"/>
  <c r="ACH18" i="22"/>
  <c r="ACH166" i="22"/>
  <c r="YJ139" i="22"/>
  <c r="ACH156" i="22"/>
  <c r="ACH259" i="22"/>
  <c r="ACH49" i="22"/>
  <c r="YJ133" i="22"/>
  <c r="XR184" i="22"/>
  <c r="ACH81" i="22"/>
  <c r="XR232" i="22"/>
  <c r="ACH17" i="22"/>
  <c r="XR196" i="22"/>
  <c r="ACH103" i="22"/>
  <c r="YJ290" i="22"/>
  <c r="ACH250" i="22"/>
  <c r="YJ131" i="22"/>
  <c r="ACH76" i="22"/>
  <c r="ACH54" i="22"/>
  <c r="ACH125" i="22"/>
  <c r="ACH52" i="22"/>
  <c r="XR230" i="22"/>
  <c r="ACI247" i="22"/>
  <c r="ACH149" i="22"/>
  <c r="ACI163" i="22"/>
  <c r="ACI53" i="22"/>
  <c r="ACH214" i="22"/>
  <c r="ACH246" i="22"/>
  <c r="ACI105" i="22"/>
  <c r="ACH267" i="22"/>
  <c r="YJ141" i="22"/>
  <c r="ACH211" i="22"/>
  <c r="ACH170" i="22"/>
  <c r="ACH114" i="22"/>
  <c r="ACH157" i="22"/>
  <c r="ACH160" i="22"/>
  <c r="ACI319" i="22"/>
  <c r="YJ144" i="22"/>
  <c r="XR322" i="22"/>
  <c r="ACH152" i="22"/>
  <c r="XR302" i="22"/>
  <c r="YJ286" i="22"/>
  <c r="ACI83" i="22"/>
  <c r="YJ127" i="22"/>
  <c r="ACH260" i="22"/>
  <c r="YJ216" i="22"/>
  <c r="ACH266" i="22"/>
  <c r="XR320" i="22"/>
  <c r="XR236" i="22"/>
  <c r="ACH168" i="22"/>
  <c r="ACH94" i="22"/>
  <c r="ACH16" i="22"/>
  <c r="YJ140" i="22"/>
  <c r="ACH110" i="22"/>
  <c r="YJ285" i="22"/>
  <c r="ACH164" i="22"/>
  <c r="XR306" i="22"/>
  <c r="XR173" i="22"/>
  <c r="XR223" i="22"/>
  <c r="ACH62" i="22"/>
  <c r="ACI91" i="22"/>
  <c r="ACH167" i="22"/>
  <c r="ACH74" i="22"/>
  <c r="XR219" i="22"/>
  <c r="ACI100" i="22"/>
  <c r="XR200" i="22"/>
  <c r="XR321" i="22"/>
  <c r="ACH87" i="22"/>
  <c r="ACH13" i="22"/>
  <c r="ACH70" i="22"/>
  <c r="ACH262" i="22"/>
  <c r="ACI265" i="22"/>
  <c r="ACH34" i="22"/>
  <c r="ACI32" i="22"/>
  <c r="ACH95" i="22"/>
  <c r="YJ282" i="22"/>
  <c r="ACH159" i="22"/>
  <c r="XR303" i="22"/>
  <c r="ACH188" i="22"/>
  <c r="XR194" i="22"/>
  <c r="YJ130" i="22"/>
  <c r="ACH8" i="22"/>
  <c r="YJ217" i="22"/>
  <c r="ACH86" i="22"/>
  <c r="ACH171" i="22"/>
  <c r="ACH145" i="22"/>
  <c r="XR293" i="22"/>
  <c r="ACH14" i="22"/>
  <c r="YJ292" i="22"/>
  <c r="YJ283" i="22"/>
  <c r="ACI106" i="22"/>
  <c r="XR174" i="22"/>
  <c r="ACH61" i="22"/>
  <c r="XR299" i="22"/>
  <c r="ACH92" i="22"/>
  <c r="ACH44" i="22"/>
  <c r="ACI50" i="22"/>
  <c r="YJ215" i="22"/>
  <c r="ACH253" i="22"/>
  <c r="ACH268" i="22"/>
  <c r="ACH150" i="22"/>
  <c r="ACH33" i="22"/>
  <c r="ACH245" i="22"/>
  <c r="XR239" i="22"/>
  <c r="ACH59" i="22"/>
  <c r="YJ289" i="22"/>
  <c r="ACH151" i="22"/>
  <c r="ACH24" i="22"/>
  <c r="XR309" i="22"/>
  <c r="ACH237" i="22"/>
  <c r="ACH57" i="22"/>
  <c r="XR227" i="22"/>
  <c r="ACH176" i="22"/>
  <c r="ACH153" i="22"/>
  <c r="YJ132" i="22"/>
  <c r="ACI101" i="22"/>
  <c r="ACI241" i="22"/>
  <c r="ACH107" i="22"/>
  <c r="XR304" i="22"/>
  <c r="ACH71" i="22"/>
  <c r="ACH155" i="22"/>
  <c r="ACH51" i="22"/>
  <c r="ACH69" i="22"/>
  <c r="ACH26" i="22"/>
  <c r="ACH102" i="22"/>
  <c r="XR193" i="22"/>
  <c r="ACH5" i="22"/>
  <c r="ACJ82" i="22"/>
  <c r="ACH75" i="22"/>
  <c r="XR311" i="22"/>
  <c r="XR175" i="22"/>
  <c r="XR186" i="22"/>
  <c r="XR178" i="22"/>
  <c r="ACH31" i="22"/>
  <c r="XR315" i="22"/>
  <c r="ACI204" i="22"/>
  <c r="ACI88" i="22"/>
  <c r="ACH98" i="22"/>
  <c r="XR190" i="22"/>
  <c r="ACH85" i="22"/>
  <c r="ACH11" i="22"/>
  <c r="ACH112" i="22"/>
  <c r="XR181" i="22"/>
  <c r="ACH99" i="22"/>
  <c r="ACH66" i="22"/>
  <c r="XR313" i="22"/>
  <c r="ACH72" i="22"/>
  <c r="ACH29" i="22"/>
  <c r="XR240" i="22"/>
  <c r="XR233" i="22"/>
  <c r="YJ143" i="22"/>
  <c r="ACH60" i="22"/>
  <c r="XR189" i="22"/>
  <c r="XR225" i="22"/>
  <c r="XR314" i="22"/>
  <c r="ACI146" i="22"/>
  <c r="XR275" i="22" l="1"/>
  <c r="XR274" i="22"/>
  <c r="XR277" i="22"/>
  <c r="XR276" i="22"/>
  <c r="XR279" i="22"/>
  <c r="XR280" i="22"/>
  <c r="XR278" i="22"/>
  <c r="XR243" i="22"/>
  <c r="ACI89" i="22"/>
  <c r="ACJ97" i="22"/>
  <c r="ACI90" i="22"/>
  <c r="ACI165" i="22"/>
  <c r="ACI109" i="22"/>
  <c r="ACI257" i="22"/>
  <c r="ACI96" i="22"/>
  <c r="ACI113" i="22"/>
  <c r="ACI29" i="22"/>
  <c r="ACI155" i="22"/>
  <c r="ACI60" i="22"/>
  <c r="ACI99" i="22"/>
  <c r="XS178" i="22"/>
  <c r="XS304" i="22"/>
  <c r="XS314" i="22"/>
  <c r="YK143" i="22"/>
  <c r="XS313" i="22"/>
  <c r="XS181" i="22"/>
  <c r="ACI98" i="22"/>
  <c r="XS315" i="22"/>
  <c r="XS311" i="22"/>
  <c r="ACI51" i="22"/>
  <c r="ACI153" i="22"/>
  <c r="ACI24" i="22"/>
  <c r="ACJ106" i="22"/>
  <c r="ACI159" i="22"/>
  <c r="ACI34" i="22"/>
  <c r="XS200" i="22"/>
  <c r="ACI94" i="22"/>
  <c r="ACI266" i="22"/>
  <c r="ACJ105" i="22"/>
  <c r="ACI237" i="22"/>
  <c r="ACI33" i="22"/>
  <c r="ACI61" i="22"/>
  <c r="YK283" i="22"/>
  <c r="ACI145" i="22"/>
  <c r="YK217" i="22"/>
  <c r="ACI188" i="22"/>
  <c r="YK282" i="22"/>
  <c r="ACJ100" i="22"/>
  <c r="XS173" i="22"/>
  <c r="ACI168" i="22"/>
  <c r="YK286" i="22"/>
  <c r="ACI157" i="22"/>
  <c r="YK141" i="22"/>
  <c r="ACI246" i="22"/>
  <c r="ACI149" i="22"/>
  <c r="ACI52" i="22"/>
  <c r="YK290" i="22"/>
  <c r="XS232" i="22"/>
  <c r="ACI49" i="22"/>
  <c r="YK139" i="22"/>
  <c r="XS294" i="22"/>
  <c r="ACI23" i="22"/>
  <c r="ACI203" i="22"/>
  <c r="XS300" i="22"/>
  <c r="XS228" i="22"/>
  <c r="ACI252" i="22"/>
  <c r="ACI213" i="22"/>
  <c r="ACI20" i="22"/>
  <c r="XS317" i="22"/>
  <c r="ACI256" i="22"/>
  <c r="XS172" i="22"/>
  <c r="XS308" i="22"/>
  <c r="ACJ36" i="22"/>
  <c r="ACI116" i="22"/>
  <c r="ACI78" i="22"/>
  <c r="ACJ124" i="22"/>
  <c r="ACI15" i="22"/>
  <c r="ACI35" i="22"/>
  <c r="XS305" i="22"/>
  <c r="ACI258" i="22"/>
  <c r="ACI158" i="22"/>
  <c r="ACI77" i="22"/>
  <c r="ACI209" i="22"/>
  <c r="XS222" i="22"/>
  <c r="ACI242" i="22"/>
  <c r="ACI264" i="22"/>
  <c r="XS316" i="22"/>
  <c r="ACI22" i="22"/>
  <c r="ACJ208" i="22"/>
  <c r="ACJ121" i="22"/>
  <c r="XT298" i="22"/>
  <c r="XS195" i="22"/>
  <c r="YK128" i="22"/>
  <c r="ACJ42" i="22"/>
  <c r="XS192" i="22"/>
  <c r="YK281" i="22"/>
  <c r="XS198" i="22"/>
  <c r="ACI206" i="22"/>
  <c r="ACJ241" i="22"/>
  <c r="ACI253" i="22"/>
  <c r="ACJ265" i="22"/>
  <c r="ACJ91" i="22"/>
  <c r="ACI110" i="22"/>
  <c r="YK216" i="22"/>
  <c r="XS322" i="22"/>
  <c r="XS225" i="22"/>
  <c r="ACI176" i="22"/>
  <c r="ACJ88" i="22"/>
  <c r="ACI31" i="22"/>
  <c r="XS186" i="22"/>
  <c r="ACK82" i="22"/>
  <c r="ACI26" i="22"/>
  <c r="ACI71" i="22"/>
  <c r="XS227" i="22"/>
  <c r="ACI150" i="22"/>
  <c r="ACI44" i="22"/>
  <c r="YK292" i="22"/>
  <c r="ACI8" i="22"/>
  <c r="ACI262" i="22"/>
  <c r="ACI87" i="22"/>
  <c r="XS219" i="22"/>
  <c r="ACI62" i="22"/>
  <c r="XS306" i="22"/>
  <c r="XS236" i="22"/>
  <c r="ACI260" i="22"/>
  <c r="XS302" i="22"/>
  <c r="YK144" i="22"/>
  <c r="ACI114" i="22"/>
  <c r="ACI267" i="22"/>
  <c r="ACI214" i="22"/>
  <c r="ACJ247" i="22"/>
  <c r="ACI125" i="22"/>
  <c r="ACI76" i="22"/>
  <c r="ACI103" i="22"/>
  <c r="ACI81" i="22"/>
  <c r="ACI259" i="22"/>
  <c r="ACI166" i="22"/>
  <c r="ACJ38" i="22"/>
  <c r="ACI147" i="22"/>
  <c r="ACI187" i="22"/>
  <c r="ACI202" i="22"/>
  <c r="ACJ201" i="22"/>
  <c r="ACI272" i="22"/>
  <c r="YK291" i="22"/>
  <c r="ACI21" i="22"/>
  <c r="ACI238" i="22"/>
  <c r="XS224" i="22"/>
  <c r="ACJ79" i="22"/>
  <c r="XS180" i="22"/>
  <c r="YK218" i="22"/>
  <c r="XS307" i="22"/>
  <c r="XS234" i="22"/>
  <c r="ACI248" i="22"/>
  <c r="ACI255" i="22"/>
  <c r="ACI25" i="22"/>
  <c r="ACI45" i="22"/>
  <c r="ACI58" i="22"/>
  <c r="ACJ104" i="22"/>
  <c r="XS312" i="22"/>
  <c r="ACI119" i="22"/>
  <c r="YK138" i="22"/>
  <c r="YK287" i="22"/>
  <c r="ACI12" i="22"/>
  <c r="ACI205" i="22"/>
  <c r="XS191" i="22"/>
  <c r="ACK73" i="22"/>
  <c r="ACI41" i="22"/>
  <c r="ACI65" i="22"/>
  <c r="ACJ123" i="22"/>
  <c r="XS231" i="22"/>
  <c r="ACI169" i="22"/>
  <c r="ACI19" i="22"/>
  <c r="XS233" i="22"/>
  <c r="ACI85" i="22"/>
  <c r="ACI75" i="22"/>
  <c r="ACI151" i="22"/>
  <c r="XS189" i="22"/>
  <c r="ACI66" i="22"/>
  <c r="ACI112" i="22"/>
  <c r="XS190" i="22"/>
  <c r="ACJ101" i="22"/>
  <c r="ACI59" i="22"/>
  <c r="YK215" i="22"/>
  <c r="XS174" i="22"/>
  <c r="ACI171" i="22"/>
  <c r="ACI95" i="22"/>
  <c r="YK140" i="22"/>
  <c r="ACJ204" i="22"/>
  <c r="YK132" i="22"/>
  <c r="ACJ50" i="22"/>
  <c r="ACI92" i="22"/>
  <c r="ACI14" i="22"/>
  <c r="ACI86" i="22"/>
  <c r="YK130" i="22"/>
  <c r="XS303" i="22"/>
  <c r="ACI70" i="22"/>
  <c r="ACI74" i="22"/>
  <c r="XS223" i="22"/>
  <c r="ACI164" i="22"/>
  <c r="ACI16" i="22"/>
  <c r="YK127" i="22"/>
  <c r="ACJ319" i="22"/>
  <c r="ACI170" i="22"/>
  <c r="ACJ53" i="22"/>
  <c r="ACI54" i="22"/>
  <c r="YK131" i="22"/>
  <c r="XS196" i="22"/>
  <c r="XS184" i="22"/>
  <c r="ACI156" i="22"/>
  <c r="ACI18" i="22"/>
  <c r="ACI154" i="22"/>
  <c r="YK284" i="22"/>
  <c r="ACI56" i="22"/>
  <c r="ACI9" i="22"/>
  <c r="ACI251" i="22"/>
  <c r="XS179" i="22"/>
  <c r="ACJ177" i="22"/>
  <c r="XS182" i="22"/>
  <c r="XS296" i="22"/>
  <c r="ACI162" i="22"/>
  <c r="ACI244" i="22"/>
  <c r="ACJ80" i="22"/>
  <c r="ACI39" i="22"/>
  <c r="ACJ273" i="22"/>
  <c r="ACI122" i="22"/>
  <c r="ACJ68" i="22"/>
  <c r="ACJ161" i="22"/>
  <c r="ACI46" i="22"/>
  <c r="ACI115" i="22"/>
  <c r="ACI212" i="22"/>
  <c r="ACI47" i="22"/>
  <c r="ACI270" i="22"/>
  <c r="YK137" i="22"/>
  <c r="ACI28" i="22"/>
  <c r="ACI93" i="22"/>
  <c r="YK129" i="22"/>
  <c r="ACI6" i="22"/>
  <c r="ACI126" i="22"/>
  <c r="ACI108" i="22"/>
  <c r="XS226" i="22"/>
  <c r="XS197" i="22"/>
  <c r="ACI7" i="22"/>
  <c r="ACI263" i="22"/>
  <c r="ACI27" i="22"/>
  <c r="YK288" i="22"/>
  <c r="XS229" i="22"/>
  <c r="ACI271" i="22"/>
  <c r="ACI43" i="22"/>
  <c r="ACI102" i="22"/>
  <c r="XS240" i="22"/>
  <c r="ACI11" i="22"/>
  <c r="XS175" i="22"/>
  <c r="ACI69" i="22"/>
  <c r="XS309" i="22"/>
  <c r="XS239" i="22"/>
  <c r="ACJ32" i="22"/>
  <c r="XS321" i="22"/>
  <c r="XS320" i="22"/>
  <c r="ACJ146" i="22"/>
  <c r="ACI72" i="22"/>
  <c r="ACI5" i="22"/>
  <c r="XS193" i="22"/>
  <c r="ACI107" i="22"/>
  <c r="ACI57" i="22"/>
  <c r="YK289" i="22"/>
  <c r="ACI245" i="22"/>
  <c r="ACI268" i="22"/>
  <c r="XS299" i="22"/>
  <c r="XS293" i="22"/>
  <c r="XS194" i="22"/>
  <c r="ACI13" i="22"/>
  <c r="ACI167" i="22"/>
  <c r="YK285" i="22"/>
  <c r="ACJ83" i="22"/>
  <c r="ACI152" i="22"/>
  <c r="ACI160" i="22"/>
  <c r="ACI211" i="22"/>
  <c r="ACJ163" i="22"/>
  <c r="XS230" i="22"/>
  <c r="ACI250" i="22"/>
  <c r="ACI17" i="22"/>
  <c r="YK133" i="22"/>
  <c r="ACI148" i="22"/>
  <c r="ACI37" i="22"/>
  <c r="XS310" i="22"/>
  <c r="XS199" i="22"/>
  <c r="ACI10" i="22"/>
  <c r="YK136" i="22"/>
  <c r="XS301" i="22"/>
  <c r="YK142" i="22"/>
  <c r="ACI117" i="22"/>
  <c r="XS183" i="22"/>
  <c r="ACI40" i="22"/>
  <c r="ACI84" i="22"/>
  <c r="ACI48" i="22"/>
  <c r="YK135" i="22"/>
  <c r="ACJ210" i="22"/>
  <c r="ACI55" i="22"/>
  <c r="ACI249" i="22"/>
  <c r="XS295" i="22"/>
  <c r="ACI63" i="22"/>
  <c r="ACI118" i="22"/>
  <c r="YK134" i="22"/>
  <c r="XS297" i="22"/>
  <c r="XS185" i="22"/>
  <c r="ACJ235" i="22"/>
  <c r="ACJ120" i="22"/>
  <c r="ACI207" i="22"/>
  <c r="ACJ269" i="22"/>
  <c r="ACI30" i="22"/>
  <c r="ACI254" i="22"/>
  <c r="ACJ67" i="22"/>
  <c r="ACI111" i="22"/>
  <c r="ACJ261" i="22"/>
  <c r="XS221" i="22"/>
  <c r="ACI64" i="22"/>
  <c r="XS220" i="22"/>
  <c r="XS276" i="22" l="1"/>
  <c r="XS278" i="22"/>
  <c r="XS277" i="22"/>
  <c r="XS280" i="22"/>
  <c r="XS274" i="22"/>
  <c r="XS279" i="22"/>
  <c r="XS275" i="22"/>
  <c r="XS243" i="22"/>
  <c r="ACJ89" i="22"/>
  <c r="ACJ90" i="22"/>
  <c r="ACK97" i="22"/>
  <c r="ACJ165" i="22"/>
  <c r="ACJ109" i="22"/>
  <c r="ACJ113" i="22"/>
  <c r="ACJ96" i="22"/>
  <c r="ACJ257" i="22"/>
  <c r="ACJ64" i="22"/>
  <c r="ACK67" i="22"/>
  <c r="ACK269" i="22"/>
  <c r="ACJ63" i="22"/>
  <c r="ACJ84" i="22"/>
  <c r="YL136" i="22"/>
  <c r="YL133" i="22"/>
  <c r="ACJ152" i="22"/>
  <c r="ACJ5" i="22"/>
  <c r="XT239" i="22"/>
  <c r="XT229" i="22"/>
  <c r="ACJ7" i="22"/>
  <c r="ACJ28" i="22"/>
  <c r="ACK68" i="22"/>
  <c r="XT296" i="22"/>
  <c r="ACJ154" i="22"/>
  <c r="XT223" i="22"/>
  <c r="ACJ92" i="22"/>
  <c r="XT174" i="22"/>
  <c r="ACK101" i="22"/>
  <c r="ACJ85" i="22"/>
  <c r="ACJ41" i="22"/>
  <c r="XT312" i="22"/>
  <c r="ACJ238" i="22"/>
  <c r="ACJ103" i="22"/>
  <c r="XT302" i="22"/>
  <c r="ACJ8" i="22"/>
  <c r="ACL82" i="22"/>
  <c r="ACM82" i="22" s="1"/>
  <c r="ACN82" i="22" s="1"/>
  <c r="ACO82" i="22" s="1"/>
  <c r="ACP82" i="22" s="1"/>
  <c r="ACQ82" i="22" s="1"/>
  <c r="ACR82" i="22" s="1"/>
  <c r="ACS82" i="22" s="1"/>
  <c r="ACT82" i="22" s="1"/>
  <c r="XT225" i="22"/>
  <c r="ACJ253" i="22"/>
  <c r="YL128" i="22"/>
  <c r="ACK208" i="22"/>
  <c r="ACJ158" i="22"/>
  <c r="XT317" i="22"/>
  <c r="YL141" i="22"/>
  <c r="XT297" i="22"/>
  <c r="ACJ40" i="22"/>
  <c r="ACJ10" i="22"/>
  <c r="ACJ17" i="22"/>
  <c r="XT194" i="22"/>
  <c r="ACJ107" i="22"/>
  <c r="XT321" i="22"/>
  <c r="YL288" i="22"/>
  <c r="ACJ6" i="22"/>
  <c r="ACJ115" i="22"/>
  <c r="ACJ244" i="22"/>
  <c r="ACJ9" i="22"/>
  <c r="YL131" i="22"/>
  <c r="ACJ74" i="22"/>
  <c r="ACJ95" i="22"/>
  <c r="XT190" i="22"/>
  <c r="XT233" i="22"/>
  <c r="ACK123" i="22"/>
  <c r="YL287" i="22"/>
  <c r="ACK104" i="22"/>
  <c r="XT307" i="22"/>
  <c r="ACJ21" i="22"/>
  <c r="ACJ166" i="22"/>
  <c r="ACJ267" i="22"/>
  <c r="XT219" i="22"/>
  <c r="XT186" i="22"/>
  <c r="ACK91" i="22"/>
  <c r="ACK241" i="22"/>
  <c r="XT195" i="22"/>
  <c r="XT222" i="22"/>
  <c r="XT308" i="22"/>
  <c r="ACJ20" i="22"/>
  <c r="XT300" i="22"/>
  <c r="ACJ52" i="22"/>
  <c r="ACJ157" i="22"/>
  <c r="ACK100" i="22"/>
  <c r="ACJ145" i="22"/>
  <c r="ACJ33" i="22"/>
  <c r="ACK105" i="22"/>
  <c r="XT200" i="22"/>
  <c r="ACK106" i="22"/>
  <c r="XT311" i="22"/>
  <c r="XT181" i="22"/>
  <c r="XT314" i="22"/>
  <c r="ACJ60" i="22"/>
  <c r="XT221" i="22"/>
  <c r="ACJ207" i="22"/>
  <c r="XT295" i="22"/>
  <c r="ACK210" i="22"/>
  <c r="ACJ117" i="22"/>
  <c r="ACJ148" i="22"/>
  <c r="ACK163" i="22"/>
  <c r="ACK83" i="22"/>
  <c r="ACJ268" i="22"/>
  <c r="XT175" i="22"/>
  <c r="XT197" i="22"/>
  <c r="YL137" i="22"/>
  <c r="ACJ122" i="22"/>
  <c r="XT182" i="22"/>
  <c r="ACJ18" i="22"/>
  <c r="YL127" i="22"/>
  <c r="ACJ86" i="22"/>
  <c r="ACK50" i="22"/>
  <c r="YL215" i="22"/>
  <c r="XT189" i="22"/>
  <c r="ACL73" i="22"/>
  <c r="ACM73" i="22" s="1"/>
  <c r="ACN73" i="22" s="1"/>
  <c r="ACO73" i="22" s="1"/>
  <c r="ACP73" i="22" s="1"/>
  <c r="ACQ73" i="22" s="1"/>
  <c r="ACR73" i="22" s="1"/>
  <c r="ACS73" i="22" s="1"/>
  <c r="ACT73" i="22" s="1"/>
  <c r="ACJ255" i="22"/>
  <c r="XT180" i="22"/>
  <c r="ACJ202" i="22"/>
  <c r="ACJ76" i="22"/>
  <c r="ACJ260" i="22"/>
  <c r="YL292" i="22"/>
  <c r="XT227" i="22"/>
  <c r="ACJ176" i="22"/>
  <c r="YL281" i="22"/>
  <c r="ACJ22" i="22"/>
  <c r="ACJ258" i="22"/>
  <c r="ACK124" i="22"/>
  <c r="YL139" i="22"/>
  <c r="ACK261" i="22"/>
  <c r="YL134" i="22"/>
  <c r="YL135" i="22"/>
  <c r="YL142" i="22"/>
  <c r="ACJ211" i="22"/>
  <c r="XT293" i="22"/>
  <c r="XT193" i="22"/>
  <c r="ACK32" i="22"/>
  <c r="ACJ11" i="22"/>
  <c r="ACJ27" i="22"/>
  <c r="YL129" i="22"/>
  <c r="ACJ46" i="22"/>
  <c r="ACK273" i="22"/>
  <c r="ACJ56" i="22"/>
  <c r="ACJ54" i="22"/>
  <c r="ACJ16" i="22"/>
  <c r="ACJ14" i="22"/>
  <c r="ACJ112" i="22"/>
  <c r="ACJ19" i="22"/>
  <c r="YL138" i="22"/>
  <c r="ACJ248" i="22"/>
  <c r="ACK79" i="22"/>
  <c r="ACJ187" i="22"/>
  <c r="ACJ125" i="22"/>
  <c r="XT236" i="22"/>
  <c r="ACJ44" i="22"/>
  <c r="ACJ31" i="22"/>
  <c r="XT322" i="22"/>
  <c r="ACJ206" i="22"/>
  <c r="XT316" i="22"/>
  <c r="XT305" i="22"/>
  <c r="ACJ213" i="22"/>
  <c r="ACJ203" i="22"/>
  <c r="ACJ49" i="22"/>
  <c r="YL286" i="22"/>
  <c r="YL282" i="22"/>
  <c r="YL283" i="22"/>
  <c r="ACJ266" i="22"/>
  <c r="ACJ34" i="22"/>
  <c r="ACJ24" i="22"/>
  <c r="XT315" i="22"/>
  <c r="XT313" i="22"/>
  <c r="XT304" i="22"/>
  <c r="ACJ155" i="22"/>
  <c r="ACJ254" i="22"/>
  <c r="ACK120" i="22"/>
  <c r="ACJ249" i="22"/>
  <c r="XT199" i="22"/>
  <c r="ACJ250" i="22"/>
  <c r="YL285" i="22"/>
  <c r="ACJ245" i="22"/>
  <c r="ACJ72" i="22"/>
  <c r="XT309" i="22"/>
  <c r="ACJ43" i="22"/>
  <c r="XT226" i="22"/>
  <c r="ACJ270" i="22"/>
  <c r="ACJ162" i="22"/>
  <c r="ACK177" i="22"/>
  <c r="ACJ156" i="22"/>
  <c r="ACJ170" i="22"/>
  <c r="ACJ70" i="22"/>
  <c r="YL132" i="22"/>
  <c r="ACJ59" i="22"/>
  <c r="ACJ151" i="22"/>
  <c r="XT191" i="22"/>
  <c r="ACJ58" i="22"/>
  <c r="YL291" i="22"/>
  <c r="ACJ259" i="22"/>
  <c r="ACJ114" i="22"/>
  <c r="ACJ87" i="22"/>
  <c r="ACJ71" i="22"/>
  <c r="XT192" i="22"/>
  <c r="XU298" i="22"/>
  <c r="ACJ209" i="22"/>
  <c r="ACJ78" i="22"/>
  <c r="XT172" i="22"/>
  <c r="ACJ149" i="22"/>
  <c r="ACJ30" i="22"/>
  <c r="ACK235" i="22"/>
  <c r="ACJ48" i="22"/>
  <c r="XT301" i="22"/>
  <c r="ACJ160" i="22"/>
  <c r="XT299" i="22"/>
  <c r="XT240" i="22"/>
  <c r="ACJ263" i="22"/>
  <c r="ACJ93" i="22"/>
  <c r="ACJ39" i="22"/>
  <c r="XT179" i="22"/>
  <c r="XT184" i="22"/>
  <c r="ACJ164" i="22"/>
  <c r="ACK204" i="22"/>
  <c r="ACJ75" i="22"/>
  <c r="ACJ65" i="22"/>
  <c r="ACJ119" i="22"/>
  <c r="XT234" i="22"/>
  <c r="XT224" i="22"/>
  <c r="ACJ147" i="22"/>
  <c r="YL144" i="22"/>
  <c r="ACJ262" i="22"/>
  <c r="ACJ26" i="22"/>
  <c r="ACK88" i="22"/>
  <c r="YL216" i="22"/>
  <c r="ACK265" i="22"/>
  <c r="ACJ264" i="22"/>
  <c r="ACJ35" i="22"/>
  <c r="ACJ256" i="22"/>
  <c r="ACJ23" i="22"/>
  <c r="XT232" i="22"/>
  <c r="ACJ246" i="22"/>
  <c r="ACJ188" i="22"/>
  <c r="ACJ61" i="22"/>
  <c r="ACJ237" i="22"/>
  <c r="ACJ94" i="22"/>
  <c r="ACJ159" i="22"/>
  <c r="ACJ153" i="22"/>
  <c r="ACJ98" i="22"/>
  <c r="XT178" i="22"/>
  <c r="ACJ111" i="22"/>
  <c r="ACJ118" i="22"/>
  <c r="XT183" i="22"/>
  <c r="XT310" i="22"/>
  <c r="ACJ167" i="22"/>
  <c r="YL289" i="22"/>
  <c r="ACK146" i="22"/>
  <c r="ACJ271" i="22"/>
  <c r="ACJ108" i="22"/>
  <c r="ACJ47" i="22"/>
  <c r="ACK161" i="22"/>
  <c r="YL284" i="22"/>
  <c r="ACK319" i="22"/>
  <c r="XT303" i="22"/>
  <c r="ACJ171" i="22"/>
  <c r="ACJ66" i="22"/>
  <c r="ACJ169" i="22"/>
  <c r="ACJ205" i="22"/>
  <c r="ACJ45" i="22"/>
  <c r="ACJ272" i="22"/>
  <c r="ACJ81" i="22"/>
  <c r="ACK247" i="22"/>
  <c r="XT306" i="22"/>
  <c r="ACJ150" i="22"/>
  <c r="XT198" i="22"/>
  <c r="ACK42" i="22"/>
  <c r="ACK121" i="22"/>
  <c r="ACJ77" i="22"/>
  <c r="ACJ116" i="22"/>
  <c r="ACJ252" i="22"/>
  <c r="ACJ168" i="22"/>
  <c r="XT220" i="22"/>
  <c r="XT185" i="22"/>
  <c r="ACJ55" i="22"/>
  <c r="ACJ37" i="22"/>
  <c r="XT230" i="22"/>
  <c r="ACJ13" i="22"/>
  <c r="ACJ57" i="22"/>
  <c r="XT320" i="22"/>
  <c r="ACJ69" i="22"/>
  <c r="ACJ102" i="22"/>
  <c r="ACJ126" i="22"/>
  <c r="ACJ212" i="22"/>
  <c r="ACK80" i="22"/>
  <c r="ACJ251" i="22"/>
  <c r="XT196" i="22"/>
  <c r="ACK53" i="22"/>
  <c r="YL130" i="22"/>
  <c r="YL140" i="22"/>
  <c r="XT231" i="22"/>
  <c r="ACJ12" i="22"/>
  <c r="ACJ25" i="22"/>
  <c r="YL218" i="22"/>
  <c r="ACK201" i="22"/>
  <c r="ACK38" i="22"/>
  <c r="ACJ214" i="22"/>
  <c r="ACJ62" i="22"/>
  <c r="ACJ110" i="22"/>
  <c r="ACJ242" i="22"/>
  <c r="ACJ15" i="22"/>
  <c r="ACK36" i="22"/>
  <c r="XT228" i="22"/>
  <c r="XT294" i="22"/>
  <c r="YL290" i="22"/>
  <c r="XT173" i="22"/>
  <c r="YL217" i="22"/>
  <c r="ACJ51" i="22"/>
  <c r="YL143" i="22"/>
  <c r="ACJ99" i="22"/>
  <c r="ACJ29" i="22"/>
  <c r="XT280" i="22" l="1"/>
  <c r="XT275" i="22"/>
  <c r="XT277" i="22"/>
  <c r="XT279" i="22"/>
  <c r="XT278" i="22"/>
  <c r="XT274" i="22"/>
  <c r="XT276" i="22"/>
  <c r="XT243" i="22"/>
  <c r="ACK89" i="22"/>
  <c r="ACL97" i="22"/>
  <c r="ACM97" i="22" s="1"/>
  <c r="ACN97" i="22" s="1"/>
  <c r="ACO97" i="22" s="1"/>
  <c r="ACP97" i="22" s="1"/>
  <c r="ACQ97" i="22" s="1"/>
  <c r="ACR97" i="22" s="1"/>
  <c r="ACS97" i="22" s="1"/>
  <c r="ACT97" i="22" s="1"/>
  <c r="ACK90" i="22"/>
  <c r="ACK165" i="22"/>
  <c r="ACK109" i="22"/>
  <c r="ACK257" i="22"/>
  <c r="ACK96" i="22"/>
  <c r="ACK113" i="22"/>
  <c r="ACK25" i="22"/>
  <c r="ACK15" i="22"/>
  <c r="ACK29" i="22"/>
  <c r="XU294" i="22"/>
  <c r="ACK242" i="22"/>
  <c r="ACK99" i="22"/>
  <c r="YM217" i="22"/>
  <c r="XU228" i="22"/>
  <c r="ACK62" i="22"/>
  <c r="YM218" i="22"/>
  <c r="ACK212" i="22"/>
  <c r="XU320" i="22"/>
  <c r="ACK37" i="22"/>
  <c r="ACK77" i="22"/>
  <c r="ACK81" i="22"/>
  <c r="ACK205" i="22"/>
  <c r="ACK271" i="22"/>
  <c r="YM289" i="22"/>
  <c r="XU183" i="22"/>
  <c r="ACK153" i="22"/>
  <c r="ACK61" i="22"/>
  <c r="ACK23" i="22"/>
  <c r="ACK262" i="22"/>
  <c r="XU234" i="22"/>
  <c r="XU184" i="22"/>
  <c r="ACK263" i="22"/>
  <c r="ACL235" i="22"/>
  <c r="ACM235" i="22" s="1"/>
  <c r="ACN235" i="22" s="1"/>
  <c r="ACO235" i="22" s="1"/>
  <c r="ACP235" i="22" s="1"/>
  <c r="ACQ235" i="22" s="1"/>
  <c r="ACR235" i="22" s="1"/>
  <c r="ACS235" i="22" s="1"/>
  <c r="ACT235" i="22" s="1"/>
  <c r="ACK78" i="22"/>
  <c r="ACK114" i="22"/>
  <c r="ACK58" i="22"/>
  <c r="YM132" i="22"/>
  <c r="ACK213" i="22"/>
  <c r="ACK110" i="22"/>
  <c r="ACK126" i="22"/>
  <c r="ACK57" i="22"/>
  <c r="ACK168" i="22"/>
  <c r="ACK150" i="22"/>
  <c r="ACK169" i="22"/>
  <c r="ACL161" i="22"/>
  <c r="ACM161" i="22" s="1"/>
  <c r="ACN161" i="22" s="1"/>
  <c r="ACO161" i="22" s="1"/>
  <c r="ACP161" i="22" s="1"/>
  <c r="ACQ161" i="22" s="1"/>
  <c r="ACR161" i="22" s="1"/>
  <c r="ACS161" i="22" s="1"/>
  <c r="ACT161" i="22" s="1"/>
  <c r="ACK167" i="22"/>
  <c r="XU178" i="22"/>
  <c r="ACK159" i="22"/>
  <c r="ACK188" i="22"/>
  <c r="ACK256" i="22"/>
  <c r="YM216" i="22"/>
  <c r="YM144" i="22"/>
  <c r="ACK119" i="22"/>
  <c r="XU179" i="22"/>
  <c r="ACK259" i="22"/>
  <c r="ACL120" i="22"/>
  <c r="ACM120" i="22" s="1"/>
  <c r="ACN120" i="22" s="1"/>
  <c r="ACO120" i="22" s="1"/>
  <c r="ACP120" i="22" s="1"/>
  <c r="ACQ120" i="22" s="1"/>
  <c r="ACR120" i="22" s="1"/>
  <c r="ACS120" i="22" s="1"/>
  <c r="ACT120" i="22" s="1"/>
  <c r="XU313" i="22"/>
  <c r="ACK266" i="22"/>
  <c r="YM286" i="22"/>
  <c r="XU305" i="22"/>
  <c r="ACK187" i="22"/>
  <c r="ACK14" i="22"/>
  <c r="ACL273" i="22"/>
  <c r="ACM273" i="22" s="1"/>
  <c r="ACN273" i="22" s="1"/>
  <c r="ACO273" i="22" s="1"/>
  <c r="ACP273" i="22" s="1"/>
  <c r="ACQ273" i="22" s="1"/>
  <c r="ACR273" i="22" s="1"/>
  <c r="ACS273" i="22" s="1"/>
  <c r="ACT273" i="22" s="1"/>
  <c r="ACK11" i="22"/>
  <c r="ACK211" i="22"/>
  <c r="YM134" i="22"/>
  <c r="ACK258" i="22"/>
  <c r="XU227" i="22"/>
  <c r="ACK202" i="22"/>
  <c r="XU189" i="22"/>
  <c r="YM127" i="22"/>
  <c r="YM137" i="22"/>
  <c r="ACL163" i="22"/>
  <c r="ACM163" i="22" s="1"/>
  <c r="ACN163" i="22" s="1"/>
  <c r="ACO163" i="22" s="1"/>
  <c r="ACP163" i="22" s="1"/>
  <c r="ACQ163" i="22" s="1"/>
  <c r="ACR163" i="22" s="1"/>
  <c r="ACS163" i="22" s="1"/>
  <c r="ACT163" i="22" s="1"/>
  <c r="XU295" i="22"/>
  <c r="XU314" i="22"/>
  <c r="XU200" i="22"/>
  <c r="ACL100" i="22"/>
  <c r="ACM100" i="22" s="1"/>
  <c r="ACN100" i="22" s="1"/>
  <c r="ACO100" i="22" s="1"/>
  <c r="ACP100" i="22" s="1"/>
  <c r="ACQ100" i="22" s="1"/>
  <c r="ACR100" i="22" s="1"/>
  <c r="ACS100" i="22" s="1"/>
  <c r="ACT100" i="22" s="1"/>
  <c r="ACK20" i="22"/>
  <c r="ACL241" i="22"/>
  <c r="ACM241" i="22" s="1"/>
  <c r="ACN241" i="22" s="1"/>
  <c r="ACO241" i="22" s="1"/>
  <c r="ACP241" i="22" s="1"/>
  <c r="ACQ241" i="22" s="1"/>
  <c r="ACR241" i="22" s="1"/>
  <c r="ACS241" i="22" s="1"/>
  <c r="ACT241" i="22" s="1"/>
  <c r="XU219" i="22"/>
  <c r="XU307" i="22"/>
  <c r="XU233" i="22"/>
  <c r="ACK115" i="22"/>
  <c r="ACK107" i="22"/>
  <c r="ACK40" i="22"/>
  <c r="XU317" i="22"/>
  <c r="ACK253" i="22"/>
  <c r="XU302" i="22"/>
  <c r="XU312" i="22"/>
  <c r="XU174" i="22"/>
  <c r="XU296" i="22"/>
  <c r="XU229" i="22"/>
  <c r="ACK152" i="22"/>
  <c r="ACK63" i="22"/>
  <c r="ACL121" i="22"/>
  <c r="ACM121" i="22" s="1"/>
  <c r="ACN121" i="22" s="1"/>
  <c r="ACO121" i="22" s="1"/>
  <c r="ACP121" i="22" s="1"/>
  <c r="ACQ121" i="22" s="1"/>
  <c r="ACR121" i="22" s="1"/>
  <c r="ACS121" i="22" s="1"/>
  <c r="ACT121" i="22" s="1"/>
  <c r="ACK272" i="22"/>
  <c r="ACL319" i="22"/>
  <c r="ACM319" i="22" s="1"/>
  <c r="ACN319" i="22" s="1"/>
  <c r="ACO319" i="22" s="1"/>
  <c r="ACP319" i="22" s="1"/>
  <c r="ACQ319" i="22" s="1"/>
  <c r="ACR319" i="22" s="1"/>
  <c r="ACS319" i="22" s="1"/>
  <c r="ACT319" i="22" s="1"/>
  <c r="ACL204" i="22"/>
  <c r="ACM204" i="22" s="1"/>
  <c r="ACN204" i="22" s="1"/>
  <c r="ACO204" i="22" s="1"/>
  <c r="ACP204" i="22" s="1"/>
  <c r="ACQ204" i="22" s="1"/>
  <c r="ACR204" i="22" s="1"/>
  <c r="ACS204" i="22" s="1"/>
  <c r="ACT204" i="22" s="1"/>
  <c r="XU240" i="22"/>
  <c r="ACK30" i="22"/>
  <c r="ACK209" i="22"/>
  <c r="XU191" i="22"/>
  <c r="ACK70" i="22"/>
  <c r="ACK162" i="22"/>
  <c r="XU309" i="22"/>
  <c r="ACK250" i="22"/>
  <c r="ACK31" i="22"/>
  <c r="YM143" i="22"/>
  <c r="ACK214" i="22"/>
  <c r="ACK12" i="22"/>
  <c r="ACL42" i="22"/>
  <c r="ACM42" i="22" s="1"/>
  <c r="ACN42" i="22" s="1"/>
  <c r="ACO42" i="22" s="1"/>
  <c r="ACP42" i="22" s="1"/>
  <c r="ACQ42" i="22" s="1"/>
  <c r="ACR42" i="22" s="1"/>
  <c r="ACS42" i="22" s="1"/>
  <c r="ACT42" i="22" s="1"/>
  <c r="XU306" i="22"/>
  <c r="ACK66" i="22"/>
  <c r="ACK47" i="22"/>
  <c r="ACL88" i="22"/>
  <c r="ACM88" i="22" s="1"/>
  <c r="ACN88" i="22" s="1"/>
  <c r="ACO88" i="22" s="1"/>
  <c r="ACP88" i="22" s="1"/>
  <c r="ACQ88" i="22" s="1"/>
  <c r="ACR88" i="22" s="1"/>
  <c r="ACS88" i="22" s="1"/>
  <c r="ACT88" i="22" s="1"/>
  <c r="ACK147" i="22"/>
  <c r="ACK65" i="22"/>
  <c r="ACK39" i="22"/>
  <c r="XU301" i="22"/>
  <c r="ACK149" i="22"/>
  <c r="YM291" i="22"/>
  <c r="ACK270" i="22"/>
  <c r="XU199" i="22"/>
  <c r="XU315" i="22"/>
  <c r="ACK49" i="22"/>
  <c r="ACK44" i="22"/>
  <c r="ACL79" i="22"/>
  <c r="ACM79" i="22" s="1"/>
  <c r="ACN79" i="22" s="1"/>
  <c r="ACO79" i="22" s="1"/>
  <c r="ACP79" i="22" s="1"/>
  <c r="ACQ79" i="22" s="1"/>
  <c r="ACR79" i="22" s="1"/>
  <c r="ACS79" i="22" s="1"/>
  <c r="ACT79" i="22" s="1"/>
  <c r="ACK16" i="22"/>
  <c r="ACK46" i="22"/>
  <c r="ACL32" i="22"/>
  <c r="ACM32" i="22" s="1"/>
  <c r="ACN32" i="22" s="1"/>
  <c r="ACO32" i="22" s="1"/>
  <c r="ACP32" i="22" s="1"/>
  <c r="ACQ32" i="22" s="1"/>
  <c r="ACR32" i="22" s="1"/>
  <c r="ACS32" i="22" s="1"/>
  <c r="ACT32" i="22" s="1"/>
  <c r="ACL261" i="22"/>
  <c r="ACM261" i="22" s="1"/>
  <c r="ACN261" i="22" s="1"/>
  <c r="ACO261" i="22" s="1"/>
  <c r="ACP261" i="22" s="1"/>
  <c r="ACQ261" i="22" s="1"/>
  <c r="ACR261" i="22" s="1"/>
  <c r="ACS261" i="22" s="1"/>
  <c r="ACT261" i="22" s="1"/>
  <c r="ACK22" i="22"/>
  <c r="YM292" i="22"/>
  <c r="XU180" i="22"/>
  <c r="YM215" i="22"/>
  <c r="ACK18" i="22"/>
  <c r="XU197" i="22"/>
  <c r="ACK148" i="22"/>
  <c r="ACK207" i="22"/>
  <c r="XU181" i="22"/>
  <c r="ACL105" i="22"/>
  <c r="ACM105" i="22" s="1"/>
  <c r="ACN105" i="22" s="1"/>
  <c r="ACO105" i="22" s="1"/>
  <c r="ACP105" i="22" s="1"/>
  <c r="ACQ105" i="22" s="1"/>
  <c r="ACR105" i="22" s="1"/>
  <c r="ACS105" i="22" s="1"/>
  <c r="ACT105" i="22" s="1"/>
  <c r="ACK157" i="22"/>
  <c r="XU308" i="22"/>
  <c r="ACL91" i="22"/>
  <c r="ACM91" i="22" s="1"/>
  <c r="ACN91" i="22" s="1"/>
  <c r="ACO91" i="22" s="1"/>
  <c r="ACP91" i="22" s="1"/>
  <c r="ACQ91" i="22" s="1"/>
  <c r="ACR91" i="22" s="1"/>
  <c r="ACS91" i="22" s="1"/>
  <c r="ACT91" i="22" s="1"/>
  <c r="ACK267" i="22"/>
  <c r="ACL104" i="22"/>
  <c r="ACM104" i="22" s="1"/>
  <c r="ACN104" i="22" s="1"/>
  <c r="ACO104" i="22" s="1"/>
  <c r="ACP104" i="22" s="1"/>
  <c r="ACQ104" i="22" s="1"/>
  <c r="ACR104" i="22" s="1"/>
  <c r="ACS104" i="22" s="1"/>
  <c r="ACT104" i="22" s="1"/>
  <c r="XU190" i="22"/>
  <c r="YM131" i="22"/>
  <c r="ACK6" i="22"/>
  <c r="XU194" i="22"/>
  <c r="XU297" i="22"/>
  <c r="ACK158" i="22"/>
  <c r="XU225" i="22"/>
  <c r="ACK103" i="22"/>
  <c r="ACK41" i="22"/>
  <c r="ACK92" i="22"/>
  <c r="ACL68" i="22"/>
  <c r="ACM68" i="22" s="1"/>
  <c r="ACN68" i="22" s="1"/>
  <c r="ACO68" i="22" s="1"/>
  <c r="ACP68" i="22" s="1"/>
  <c r="ACQ68" i="22" s="1"/>
  <c r="ACR68" i="22" s="1"/>
  <c r="ACS68" i="22" s="1"/>
  <c r="ACT68" i="22" s="1"/>
  <c r="XU239" i="22"/>
  <c r="YM133" i="22"/>
  <c r="ACL269" i="22"/>
  <c r="ACM269" i="22" s="1"/>
  <c r="ACN269" i="22" s="1"/>
  <c r="ACO269" i="22" s="1"/>
  <c r="ACP269" i="22" s="1"/>
  <c r="ACQ269" i="22" s="1"/>
  <c r="ACR269" i="22" s="1"/>
  <c r="ACS269" i="22" s="1"/>
  <c r="ACT269" i="22" s="1"/>
  <c r="ACL38" i="22"/>
  <c r="ACM38" i="22" s="1"/>
  <c r="ACN38" i="22" s="1"/>
  <c r="ACO38" i="22" s="1"/>
  <c r="ACP38" i="22" s="1"/>
  <c r="ACQ38" i="22" s="1"/>
  <c r="ACR38" i="22" s="1"/>
  <c r="ACS38" i="22" s="1"/>
  <c r="ACT38" i="22" s="1"/>
  <c r="YM130" i="22"/>
  <c r="ACK251" i="22"/>
  <c r="ACK102" i="22"/>
  <c r="ACK13" i="22"/>
  <c r="ACK55" i="22"/>
  <c r="ACK252" i="22"/>
  <c r="ACL146" i="22"/>
  <c r="ACM146" i="22" s="1"/>
  <c r="ACN146" i="22" s="1"/>
  <c r="ACO146" i="22" s="1"/>
  <c r="ACP146" i="22" s="1"/>
  <c r="ACQ146" i="22" s="1"/>
  <c r="ACR146" i="22" s="1"/>
  <c r="ACS146" i="22" s="1"/>
  <c r="ACT146" i="22" s="1"/>
  <c r="ACK118" i="22"/>
  <c r="ACK94" i="22"/>
  <c r="ACK246" i="22"/>
  <c r="ACK35" i="22"/>
  <c r="XV298" i="22"/>
  <c r="ACK71" i="22"/>
  <c r="ACK151" i="22"/>
  <c r="ACK170" i="22"/>
  <c r="ACK72" i="22"/>
  <c r="ACK254" i="22"/>
  <c r="XU316" i="22"/>
  <c r="ACK19" i="22"/>
  <c r="XU173" i="22"/>
  <c r="YM140" i="22"/>
  <c r="YM290" i="22"/>
  <c r="ACL80" i="22"/>
  <c r="ACM80" i="22" s="1"/>
  <c r="ACN80" i="22" s="1"/>
  <c r="ACO80" i="22" s="1"/>
  <c r="ACP80" i="22" s="1"/>
  <c r="ACQ80" i="22" s="1"/>
  <c r="ACR80" i="22" s="1"/>
  <c r="ACS80" i="22" s="1"/>
  <c r="ACT80" i="22" s="1"/>
  <c r="ACL247" i="22"/>
  <c r="ACM247" i="22" s="1"/>
  <c r="ACN247" i="22" s="1"/>
  <c r="ACO247" i="22" s="1"/>
  <c r="ACP247" i="22" s="1"/>
  <c r="ACQ247" i="22" s="1"/>
  <c r="ACR247" i="22" s="1"/>
  <c r="ACS247" i="22" s="1"/>
  <c r="ACT247" i="22" s="1"/>
  <c r="ACK45" i="22"/>
  <c r="ACK171" i="22"/>
  <c r="YM284" i="22"/>
  <c r="ACK108" i="22"/>
  <c r="XU310" i="22"/>
  <c r="ACK98" i="22"/>
  <c r="ACK264" i="22"/>
  <c r="ACK75" i="22"/>
  <c r="ACK93" i="22"/>
  <c r="ACK48" i="22"/>
  <c r="XU172" i="22"/>
  <c r="XU192" i="22"/>
  <c r="ACK87" i="22"/>
  <c r="ACK59" i="22"/>
  <c r="ACK156" i="22"/>
  <c r="XU226" i="22"/>
  <c r="ACK245" i="22"/>
  <c r="ACK155" i="22"/>
  <c r="ACK24" i="22"/>
  <c r="YM283" i="22"/>
  <c r="ACK203" i="22"/>
  <c r="ACK206" i="22"/>
  <c r="XU236" i="22"/>
  <c r="ACK248" i="22"/>
  <c r="ACK112" i="22"/>
  <c r="ACK54" i="22"/>
  <c r="YM129" i="22"/>
  <c r="XU193" i="22"/>
  <c r="YM142" i="22"/>
  <c r="YM139" i="22"/>
  <c r="YM281" i="22"/>
  <c r="ACK260" i="22"/>
  <c r="ACK255" i="22"/>
  <c r="ACL50" i="22"/>
  <c r="ACM50" i="22" s="1"/>
  <c r="ACN50" i="22" s="1"/>
  <c r="ACO50" i="22" s="1"/>
  <c r="ACP50" i="22" s="1"/>
  <c r="ACQ50" i="22" s="1"/>
  <c r="ACR50" i="22" s="1"/>
  <c r="ACS50" i="22" s="1"/>
  <c r="ACT50" i="22" s="1"/>
  <c r="XU182" i="22"/>
  <c r="ACK268" i="22"/>
  <c r="ACK117" i="22"/>
  <c r="XU221" i="22"/>
  <c r="XU311" i="22"/>
  <c r="ACK33" i="22"/>
  <c r="ACK52" i="22"/>
  <c r="XU222" i="22"/>
  <c r="ACK166" i="22"/>
  <c r="YM287" i="22"/>
  <c r="ACK95" i="22"/>
  <c r="ACK9" i="22"/>
  <c r="YM288" i="22"/>
  <c r="ACK17" i="22"/>
  <c r="ACL208" i="22"/>
  <c r="ACM208" i="22" s="1"/>
  <c r="ACN208" i="22" s="1"/>
  <c r="ACO208" i="22" s="1"/>
  <c r="ACP208" i="22" s="1"/>
  <c r="ACQ208" i="22" s="1"/>
  <c r="ACR208" i="22" s="1"/>
  <c r="ACS208" i="22" s="1"/>
  <c r="ACT208" i="22" s="1"/>
  <c r="ACK238" i="22"/>
  <c r="ACK85" i="22"/>
  <c r="XU223" i="22"/>
  <c r="ACK28" i="22"/>
  <c r="ACK5" i="22"/>
  <c r="YM136" i="22"/>
  <c r="ACL67" i="22"/>
  <c r="ACM67" i="22" s="1"/>
  <c r="ACN67" i="22" s="1"/>
  <c r="ACO67" i="22" s="1"/>
  <c r="ACP67" i="22" s="1"/>
  <c r="ACQ67" i="22" s="1"/>
  <c r="ACR67" i="22" s="1"/>
  <c r="ACS67" i="22" s="1"/>
  <c r="ACT67" i="22" s="1"/>
  <c r="ACL201" i="22"/>
  <c r="ACM201" i="22" s="1"/>
  <c r="ACN201" i="22" s="1"/>
  <c r="ACO201" i="22" s="1"/>
  <c r="ACP201" i="22" s="1"/>
  <c r="ACQ201" i="22" s="1"/>
  <c r="ACR201" i="22" s="1"/>
  <c r="ACS201" i="22" s="1"/>
  <c r="ACT201" i="22" s="1"/>
  <c r="XU231" i="22"/>
  <c r="ACK69" i="22"/>
  <c r="XU230" i="22"/>
  <c r="XU185" i="22"/>
  <c r="ACK116" i="22"/>
  <c r="XU198" i="22"/>
  <c r="ACK111" i="22"/>
  <c r="ACK237" i="22"/>
  <c r="XU232" i="22"/>
  <c r="ACK26" i="22"/>
  <c r="XU224" i="22"/>
  <c r="ACK164" i="22"/>
  <c r="XU299" i="22"/>
  <c r="ACL36" i="22"/>
  <c r="ACM36" i="22" s="1"/>
  <c r="ACN36" i="22" s="1"/>
  <c r="ACO36" i="22" s="1"/>
  <c r="ACP36" i="22" s="1"/>
  <c r="ACQ36" i="22" s="1"/>
  <c r="ACR36" i="22" s="1"/>
  <c r="ACS36" i="22" s="1"/>
  <c r="ACT36" i="22" s="1"/>
  <c r="XU196" i="22"/>
  <c r="ACK51" i="22"/>
  <c r="ACL53" i="22"/>
  <c r="ACM53" i="22" s="1"/>
  <c r="ACN53" i="22" s="1"/>
  <c r="ACO53" i="22" s="1"/>
  <c r="ACP53" i="22" s="1"/>
  <c r="ACQ53" i="22" s="1"/>
  <c r="ACR53" i="22" s="1"/>
  <c r="ACS53" i="22" s="1"/>
  <c r="ACT53" i="22" s="1"/>
  <c r="XU220" i="22"/>
  <c r="XU303" i="22"/>
  <c r="ACL265" i="22"/>
  <c r="ACM265" i="22" s="1"/>
  <c r="ACN265" i="22" s="1"/>
  <c r="ACO265" i="22" s="1"/>
  <c r="ACP265" i="22" s="1"/>
  <c r="ACQ265" i="22" s="1"/>
  <c r="ACR265" i="22" s="1"/>
  <c r="ACS265" i="22" s="1"/>
  <c r="ACT265" i="22" s="1"/>
  <c r="ACK160" i="22"/>
  <c r="ACL177" i="22"/>
  <c r="ACM177" i="22" s="1"/>
  <c r="ACN177" i="22" s="1"/>
  <c r="ACO177" i="22" s="1"/>
  <c r="ACP177" i="22" s="1"/>
  <c r="ACQ177" i="22" s="1"/>
  <c r="ACR177" i="22" s="1"/>
  <c r="ACS177" i="22" s="1"/>
  <c r="ACT177" i="22" s="1"/>
  <c r="ACK43" i="22"/>
  <c r="YM285" i="22"/>
  <c r="ACK249" i="22"/>
  <c r="XU304" i="22"/>
  <c r="ACK34" i="22"/>
  <c r="YM282" i="22"/>
  <c r="XU322" i="22"/>
  <c r="ACK125" i="22"/>
  <c r="YM138" i="22"/>
  <c r="ACK56" i="22"/>
  <c r="ACK27" i="22"/>
  <c r="XU293" i="22"/>
  <c r="YM135" i="22"/>
  <c r="ACL124" i="22"/>
  <c r="ACM124" i="22" s="1"/>
  <c r="ACN124" i="22" s="1"/>
  <c r="ACO124" i="22" s="1"/>
  <c r="ACP124" i="22" s="1"/>
  <c r="ACQ124" i="22" s="1"/>
  <c r="ACR124" i="22" s="1"/>
  <c r="ACS124" i="22" s="1"/>
  <c r="ACT124" i="22" s="1"/>
  <c r="ACK176" i="22"/>
  <c r="ACK76" i="22"/>
  <c r="ACK86" i="22"/>
  <c r="ACK122" i="22"/>
  <c r="XU175" i="22"/>
  <c r="ACL83" i="22"/>
  <c r="ACM83" i="22" s="1"/>
  <c r="ACN83" i="22" s="1"/>
  <c r="ACO83" i="22" s="1"/>
  <c r="ACP83" i="22" s="1"/>
  <c r="ACQ83" i="22" s="1"/>
  <c r="ACR83" i="22" s="1"/>
  <c r="ACS83" i="22" s="1"/>
  <c r="ACT83" i="22" s="1"/>
  <c r="ACL210" i="22"/>
  <c r="ACM210" i="22" s="1"/>
  <c r="ACN210" i="22" s="1"/>
  <c r="ACO210" i="22" s="1"/>
  <c r="ACP210" i="22" s="1"/>
  <c r="ACQ210" i="22" s="1"/>
  <c r="ACR210" i="22" s="1"/>
  <c r="ACS210" i="22" s="1"/>
  <c r="ACT210" i="22" s="1"/>
  <c r="ACK60" i="22"/>
  <c r="ACL106" i="22"/>
  <c r="ACM106" i="22" s="1"/>
  <c r="ACN106" i="22" s="1"/>
  <c r="ACO106" i="22" s="1"/>
  <c r="ACP106" i="22" s="1"/>
  <c r="ACQ106" i="22" s="1"/>
  <c r="ACR106" i="22" s="1"/>
  <c r="ACS106" i="22" s="1"/>
  <c r="ACT106" i="22" s="1"/>
  <c r="ACK145" i="22"/>
  <c r="XU300" i="22"/>
  <c r="XU195" i="22"/>
  <c r="XU186" i="22"/>
  <c r="ACK21" i="22"/>
  <c r="ACL123" i="22"/>
  <c r="ACM123" i="22" s="1"/>
  <c r="ACN123" i="22" s="1"/>
  <c r="ACO123" i="22" s="1"/>
  <c r="ACP123" i="22" s="1"/>
  <c r="ACQ123" i="22" s="1"/>
  <c r="ACR123" i="22" s="1"/>
  <c r="ACS123" i="22" s="1"/>
  <c r="ACT123" i="22" s="1"/>
  <c r="ACK74" i="22"/>
  <c r="ACK244" i="22"/>
  <c r="XU321" i="22"/>
  <c r="ACK10" i="22"/>
  <c r="YM141" i="22"/>
  <c r="YM128" i="22"/>
  <c r="ACK8" i="22"/>
  <c r="ACL101" i="22"/>
  <c r="ACM101" i="22" s="1"/>
  <c r="ACN101" i="22" s="1"/>
  <c r="ACO101" i="22" s="1"/>
  <c r="ACP101" i="22" s="1"/>
  <c r="ACQ101" i="22" s="1"/>
  <c r="ACR101" i="22" s="1"/>
  <c r="ACS101" i="22" s="1"/>
  <c r="ACT101" i="22" s="1"/>
  <c r="ACK154" i="22"/>
  <c r="ACK7" i="22"/>
  <c r="ACK84" i="22"/>
  <c r="ACK64" i="22"/>
  <c r="XU279" i="22" l="1"/>
  <c r="XU276" i="22"/>
  <c r="XU277" i="22"/>
  <c r="XU274" i="22"/>
  <c r="XU275" i="22"/>
  <c r="XU278" i="22"/>
  <c r="XU280" i="22"/>
  <c r="XU243" i="22"/>
  <c r="ACL89" i="22"/>
  <c r="ACM89" i="22" s="1"/>
  <c r="ACN89" i="22" s="1"/>
  <c r="ACO89" i="22" s="1"/>
  <c r="ACP89" i="22" s="1"/>
  <c r="ACQ89" i="22" s="1"/>
  <c r="ACR89" i="22" s="1"/>
  <c r="ACS89" i="22" s="1"/>
  <c r="ACT89" i="22" s="1"/>
  <c r="ACL90" i="22"/>
  <c r="ACM90" i="22" s="1"/>
  <c r="ACN90" i="22" s="1"/>
  <c r="ACO90" i="22" s="1"/>
  <c r="ACP90" i="22" s="1"/>
  <c r="ACQ90" i="22" s="1"/>
  <c r="ACR90" i="22" s="1"/>
  <c r="ACS90" i="22" s="1"/>
  <c r="ACT90" i="22" s="1"/>
  <c r="ACL165" i="22"/>
  <c r="ACM165" i="22" s="1"/>
  <c r="ACN165" i="22" s="1"/>
  <c r="ACO165" i="22" s="1"/>
  <c r="ACP165" i="22" s="1"/>
  <c r="ACQ165" i="22" s="1"/>
  <c r="ACR165" i="22" s="1"/>
  <c r="ACS165" i="22" s="1"/>
  <c r="ACT165" i="22" s="1"/>
  <c r="ACL109" i="22"/>
  <c r="ACM109" i="22" s="1"/>
  <c r="ACN109" i="22" s="1"/>
  <c r="ACO109" i="22" s="1"/>
  <c r="ACP109" i="22" s="1"/>
  <c r="ACQ109" i="22" s="1"/>
  <c r="ACR109" i="22" s="1"/>
  <c r="ACS109" i="22" s="1"/>
  <c r="ACT109" i="22" s="1"/>
  <c r="ACL113" i="22"/>
  <c r="ACM113" i="22" s="1"/>
  <c r="ACN113" i="22" s="1"/>
  <c r="ACO113" i="22" s="1"/>
  <c r="ACP113" i="22" s="1"/>
  <c r="ACQ113" i="22" s="1"/>
  <c r="ACR113" i="22" s="1"/>
  <c r="ACS113" i="22" s="1"/>
  <c r="ACT113" i="22" s="1"/>
  <c r="ACL96" i="22"/>
  <c r="ACM96" i="22" s="1"/>
  <c r="ACN96" i="22" s="1"/>
  <c r="ACO96" i="22" s="1"/>
  <c r="ACP96" i="22" s="1"/>
  <c r="ACQ96" i="22" s="1"/>
  <c r="ACR96" i="22" s="1"/>
  <c r="ACS96" i="22" s="1"/>
  <c r="ACT96" i="22" s="1"/>
  <c r="ACL257" i="22"/>
  <c r="ACM257" i="22" s="1"/>
  <c r="ACN257" i="22" s="1"/>
  <c r="ACO257" i="22" s="1"/>
  <c r="ACP257" i="22" s="1"/>
  <c r="ACQ257" i="22" s="1"/>
  <c r="ACR257" i="22" s="1"/>
  <c r="ACS257" i="22" s="1"/>
  <c r="ACT257" i="22" s="1"/>
  <c r="YN141" i="22"/>
  <c r="XV195" i="22"/>
  <c r="ACL122" i="22"/>
  <c r="ACM122" i="22" s="1"/>
  <c r="ACN122" i="22" s="1"/>
  <c r="ACO122" i="22" s="1"/>
  <c r="ACP122" i="22" s="1"/>
  <c r="ACQ122" i="22" s="1"/>
  <c r="ACR122" i="22" s="1"/>
  <c r="ACS122" i="22" s="1"/>
  <c r="ACT122" i="22" s="1"/>
  <c r="ACL27" i="22"/>
  <c r="ACM27" i="22" s="1"/>
  <c r="ACN27" i="22" s="1"/>
  <c r="ACO27" i="22" s="1"/>
  <c r="ACP27" i="22" s="1"/>
  <c r="ACQ27" i="22" s="1"/>
  <c r="ACR27" i="22" s="1"/>
  <c r="ACS27" i="22" s="1"/>
  <c r="ACT27" i="22" s="1"/>
  <c r="XV304" i="22"/>
  <c r="ACL26" i="22"/>
  <c r="ACM26" i="22" s="1"/>
  <c r="ACN26" i="22" s="1"/>
  <c r="ACO26" i="22" s="1"/>
  <c r="ACP26" i="22" s="1"/>
  <c r="ACQ26" i="22" s="1"/>
  <c r="ACR26" i="22" s="1"/>
  <c r="ACS26" i="22" s="1"/>
  <c r="ACT26" i="22" s="1"/>
  <c r="ACL166" i="22"/>
  <c r="ACM166" i="22" s="1"/>
  <c r="ACN166" i="22" s="1"/>
  <c r="ACO166" i="22" s="1"/>
  <c r="ACP166" i="22" s="1"/>
  <c r="ACQ166" i="22" s="1"/>
  <c r="ACR166" i="22" s="1"/>
  <c r="ACS166" i="22" s="1"/>
  <c r="ACT166" i="22" s="1"/>
  <c r="ACL268" i="22"/>
  <c r="ACM268" i="22" s="1"/>
  <c r="ACN268" i="22" s="1"/>
  <c r="ACO268" i="22" s="1"/>
  <c r="ACP268" i="22" s="1"/>
  <c r="ACQ268" i="22" s="1"/>
  <c r="ACR268" i="22" s="1"/>
  <c r="ACS268" i="22" s="1"/>
  <c r="ACT268" i="22" s="1"/>
  <c r="YN142" i="22"/>
  <c r="ACL203" i="22"/>
  <c r="ACM203" i="22" s="1"/>
  <c r="ACN203" i="22" s="1"/>
  <c r="ACO203" i="22" s="1"/>
  <c r="ACP203" i="22" s="1"/>
  <c r="ACQ203" i="22" s="1"/>
  <c r="ACR203" i="22" s="1"/>
  <c r="ACS203" i="22" s="1"/>
  <c r="ACT203" i="22" s="1"/>
  <c r="ACL48" i="22"/>
  <c r="ACM48" i="22" s="1"/>
  <c r="ACN48" i="22" s="1"/>
  <c r="ACO48" i="22" s="1"/>
  <c r="ACP48" i="22" s="1"/>
  <c r="ACQ48" i="22" s="1"/>
  <c r="ACR48" i="22" s="1"/>
  <c r="ACS48" i="22" s="1"/>
  <c r="ACT48" i="22" s="1"/>
  <c r="ACL171" i="22"/>
  <c r="ACM171" i="22" s="1"/>
  <c r="ACN171" i="22" s="1"/>
  <c r="ACO171" i="22" s="1"/>
  <c r="ACP171" i="22" s="1"/>
  <c r="ACQ171" i="22" s="1"/>
  <c r="ACR171" i="22" s="1"/>
  <c r="ACS171" i="22" s="1"/>
  <c r="ACT171" i="22" s="1"/>
  <c r="XV173" i="22"/>
  <c r="ACL71" i="22"/>
  <c r="ACM71" i="22" s="1"/>
  <c r="ACN71" i="22" s="1"/>
  <c r="ACO71" i="22" s="1"/>
  <c r="ACP71" i="22" s="1"/>
  <c r="ACQ71" i="22" s="1"/>
  <c r="ACR71" i="22" s="1"/>
  <c r="ACS71" i="22" s="1"/>
  <c r="ACT71" i="22" s="1"/>
  <c r="ACL252" i="22"/>
  <c r="ACM252" i="22" s="1"/>
  <c r="ACN252" i="22" s="1"/>
  <c r="ACO252" i="22" s="1"/>
  <c r="ACP252" i="22" s="1"/>
  <c r="ACQ252" i="22" s="1"/>
  <c r="ACR252" i="22" s="1"/>
  <c r="ACS252" i="22" s="1"/>
  <c r="ACT252" i="22" s="1"/>
  <c r="YN133" i="22"/>
  <c r="XV297" i="22"/>
  <c r="XV308" i="22"/>
  <c r="ACL18" i="22"/>
  <c r="ACM18" i="22" s="1"/>
  <c r="ACN18" i="22" s="1"/>
  <c r="ACO18" i="22" s="1"/>
  <c r="ACP18" i="22" s="1"/>
  <c r="ACQ18" i="22" s="1"/>
  <c r="ACR18" i="22" s="1"/>
  <c r="ACS18" i="22" s="1"/>
  <c r="ACT18" i="22" s="1"/>
  <c r="ACL46" i="22"/>
  <c r="ACM46" i="22" s="1"/>
  <c r="ACN46" i="22" s="1"/>
  <c r="ACO46" i="22" s="1"/>
  <c r="ACP46" i="22" s="1"/>
  <c r="ACQ46" i="22" s="1"/>
  <c r="ACR46" i="22" s="1"/>
  <c r="ACS46" i="22" s="1"/>
  <c r="ACT46" i="22" s="1"/>
  <c r="YN291" i="22"/>
  <c r="ACL66" i="22"/>
  <c r="ACM66" i="22" s="1"/>
  <c r="ACN66" i="22" s="1"/>
  <c r="ACO66" i="22" s="1"/>
  <c r="ACP66" i="22" s="1"/>
  <c r="ACQ66" i="22" s="1"/>
  <c r="ACR66" i="22" s="1"/>
  <c r="ACS66" i="22" s="1"/>
  <c r="ACT66" i="22" s="1"/>
  <c r="ACL12" i="22"/>
  <c r="ACM12" i="22" s="1"/>
  <c r="ACN12" i="22" s="1"/>
  <c r="ACO12" i="22" s="1"/>
  <c r="ACP12" i="22" s="1"/>
  <c r="ACQ12" i="22" s="1"/>
  <c r="ACR12" i="22" s="1"/>
  <c r="ACS12" i="22" s="1"/>
  <c r="ACT12" i="22" s="1"/>
  <c r="XV191" i="22"/>
  <c r="ACL152" i="22"/>
  <c r="ACM152" i="22" s="1"/>
  <c r="ACN152" i="22" s="1"/>
  <c r="ACO152" i="22" s="1"/>
  <c r="ACP152" i="22" s="1"/>
  <c r="ACQ152" i="22" s="1"/>
  <c r="ACR152" i="22" s="1"/>
  <c r="ACS152" i="22" s="1"/>
  <c r="ACT152" i="22" s="1"/>
  <c r="ACL40" i="22"/>
  <c r="ACM40" i="22" s="1"/>
  <c r="ACN40" i="22" s="1"/>
  <c r="ACO40" i="22" s="1"/>
  <c r="ACP40" i="22" s="1"/>
  <c r="ACQ40" i="22" s="1"/>
  <c r="ACR40" i="22" s="1"/>
  <c r="ACS40" i="22" s="1"/>
  <c r="ACT40" i="22" s="1"/>
  <c r="ACL20" i="22"/>
  <c r="ACM20" i="22" s="1"/>
  <c r="ACN20" i="22" s="1"/>
  <c r="ACO20" i="22" s="1"/>
  <c r="ACP20" i="22" s="1"/>
  <c r="ACQ20" i="22" s="1"/>
  <c r="ACR20" i="22" s="1"/>
  <c r="ACS20" i="22" s="1"/>
  <c r="ACT20" i="22" s="1"/>
  <c r="YN127" i="22"/>
  <c r="XV305" i="22"/>
  <c r="XV300" i="22"/>
  <c r="ACL56" i="22"/>
  <c r="ACM56" i="22" s="1"/>
  <c r="ACN56" i="22" s="1"/>
  <c r="ACO56" i="22" s="1"/>
  <c r="ACP56" i="22" s="1"/>
  <c r="ACQ56" i="22" s="1"/>
  <c r="ACR56" i="22" s="1"/>
  <c r="ACS56" i="22" s="1"/>
  <c r="ACT56" i="22" s="1"/>
  <c r="ACL249" i="22"/>
  <c r="ACM249" i="22" s="1"/>
  <c r="ACN249" i="22" s="1"/>
  <c r="ACO249" i="22" s="1"/>
  <c r="ACP249" i="22" s="1"/>
  <c r="ACQ249" i="22" s="1"/>
  <c r="ACR249" i="22" s="1"/>
  <c r="ACS249" i="22" s="1"/>
  <c r="ACT249" i="22" s="1"/>
  <c r="XV220" i="22"/>
  <c r="XV299" i="22"/>
  <c r="XV198" i="22"/>
  <c r="XV223" i="22"/>
  <c r="ACL260" i="22"/>
  <c r="ACM260" i="22" s="1"/>
  <c r="ACN260" i="22" s="1"/>
  <c r="ACO260" i="22" s="1"/>
  <c r="ACP260" i="22" s="1"/>
  <c r="ACQ260" i="22" s="1"/>
  <c r="ACR260" i="22" s="1"/>
  <c r="ACS260" i="22" s="1"/>
  <c r="ACT260" i="22" s="1"/>
  <c r="ACL248" i="22"/>
  <c r="ACM248" i="22" s="1"/>
  <c r="ACN248" i="22" s="1"/>
  <c r="ACO248" i="22" s="1"/>
  <c r="ACP248" i="22" s="1"/>
  <c r="ACQ248" i="22" s="1"/>
  <c r="ACR248" i="22" s="1"/>
  <c r="ACS248" i="22" s="1"/>
  <c r="ACT248" i="22" s="1"/>
  <c r="ACL87" i="22"/>
  <c r="ACM87" i="22" s="1"/>
  <c r="ACN87" i="22" s="1"/>
  <c r="ACO87" i="22" s="1"/>
  <c r="ACP87" i="22" s="1"/>
  <c r="ACQ87" i="22" s="1"/>
  <c r="ACR87" i="22" s="1"/>
  <c r="ACS87" i="22" s="1"/>
  <c r="ACT87" i="22" s="1"/>
  <c r="XV310" i="22"/>
  <c r="ACL72" i="22"/>
  <c r="ACM72" i="22" s="1"/>
  <c r="ACN72" i="22" s="1"/>
  <c r="ACO72" i="22" s="1"/>
  <c r="ACP72" i="22" s="1"/>
  <c r="ACQ72" i="22" s="1"/>
  <c r="ACR72" i="22" s="1"/>
  <c r="ACS72" i="22" s="1"/>
  <c r="ACT72" i="22" s="1"/>
  <c r="XW298" i="22"/>
  <c r="ACL55" i="22"/>
  <c r="ACM55" i="22" s="1"/>
  <c r="ACN55" i="22" s="1"/>
  <c r="ACO55" i="22" s="1"/>
  <c r="ACP55" i="22" s="1"/>
  <c r="ACQ55" i="22" s="1"/>
  <c r="ACR55" i="22" s="1"/>
  <c r="ACS55" i="22" s="1"/>
  <c r="ACT55" i="22" s="1"/>
  <c r="XV239" i="22"/>
  <c r="XV194" i="22"/>
  <c r="ACL148" i="22"/>
  <c r="ACM148" i="22" s="1"/>
  <c r="ACN148" i="22" s="1"/>
  <c r="ACO148" i="22" s="1"/>
  <c r="ACP148" i="22" s="1"/>
  <c r="ACQ148" i="22" s="1"/>
  <c r="ACR148" i="22" s="1"/>
  <c r="ACS148" i="22" s="1"/>
  <c r="ACT148" i="22" s="1"/>
  <c r="ACL16" i="22"/>
  <c r="ACM16" i="22" s="1"/>
  <c r="ACN16" i="22" s="1"/>
  <c r="ACO16" i="22" s="1"/>
  <c r="ACP16" i="22" s="1"/>
  <c r="ACQ16" i="22" s="1"/>
  <c r="ACR16" i="22" s="1"/>
  <c r="ACS16" i="22" s="1"/>
  <c r="ACT16" i="22" s="1"/>
  <c r="ACL149" i="22"/>
  <c r="ACM149" i="22" s="1"/>
  <c r="ACN149" i="22" s="1"/>
  <c r="ACO149" i="22" s="1"/>
  <c r="ACP149" i="22" s="1"/>
  <c r="ACQ149" i="22" s="1"/>
  <c r="ACR149" i="22" s="1"/>
  <c r="ACS149" i="22" s="1"/>
  <c r="ACT149" i="22" s="1"/>
  <c r="ACL214" i="22"/>
  <c r="ACM214" i="22" s="1"/>
  <c r="ACN214" i="22" s="1"/>
  <c r="ACO214" i="22" s="1"/>
  <c r="ACP214" i="22" s="1"/>
  <c r="ACQ214" i="22" s="1"/>
  <c r="ACR214" i="22" s="1"/>
  <c r="ACS214" i="22" s="1"/>
  <c r="ACT214" i="22" s="1"/>
  <c r="XV229" i="22"/>
  <c r="ACL107" i="22"/>
  <c r="ACM107" i="22" s="1"/>
  <c r="ACN107" i="22" s="1"/>
  <c r="ACO107" i="22" s="1"/>
  <c r="ACP107" i="22" s="1"/>
  <c r="ACQ107" i="22" s="1"/>
  <c r="ACR107" i="22" s="1"/>
  <c r="ACS107" i="22" s="1"/>
  <c r="ACT107" i="22" s="1"/>
  <c r="YN134" i="22"/>
  <c r="YN286" i="22"/>
  <c r="YN144" i="22"/>
  <c r="ACL159" i="22"/>
  <c r="ACM159" i="22" s="1"/>
  <c r="ACN159" i="22" s="1"/>
  <c r="ACO159" i="22" s="1"/>
  <c r="ACP159" i="22" s="1"/>
  <c r="ACQ159" i="22" s="1"/>
  <c r="ACR159" i="22" s="1"/>
  <c r="ACS159" i="22" s="1"/>
  <c r="ACT159" i="22" s="1"/>
  <c r="ACL169" i="22"/>
  <c r="ACM169" i="22" s="1"/>
  <c r="ACN169" i="22" s="1"/>
  <c r="ACO169" i="22" s="1"/>
  <c r="ACP169" i="22" s="1"/>
  <c r="ACQ169" i="22" s="1"/>
  <c r="ACR169" i="22" s="1"/>
  <c r="ACS169" i="22" s="1"/>
  <c r="ACT169" i="22" s="1"/>
  <c r="YN132" i="22"/>
  <c r="ACL78" i="22"/>
  <c r="ACM78" i="22" s="1"/>
  <c r="ACN78" i="22" s="1"/>
  <c r="ACO78" i="22" s="1"/>
  <c r="ACP78" i="22" s="1"/>
  <c r="ACQ78" i="22" s="1"/>
  <c r="ACR78" i="22" s="1"/>
  <c r="ACS78" i="22" s="1"/>
  <c r="ACT78" i="22" s="1"/>
  <c r="XV234" i="22"/>
  <c r="ACL153" i="22"/>
  <c r="ACM153" i="22" s="1"/>
  <c r="ACN153" i="22" s="1"/>
  <c r="ACO153" i="22" s="1"/>
  <c r="ACP153" i="22" s="1"/>
  <c r="ACQ153" i="22" s="1"/>
  <c r="ACR153" i="22" s="1"/>
  <c r="ACS153" i="22" s="1"/>
  <c r="ACT153" i="22" s="1"/>
  <c r="ACL271" i="22"/>
  <c r="ACM271" i="22" s="1"/>
  <c r="ACN271" i="22" s="1"/>
  <c r="ACO271" i="22" s="1"/>
  <c r="ACP271" i="22" s="1"/>
  <c r="ACQ271" i="22" s="1"/>
  <c r="ACR271" i="22" s="1"/>
  <c r="ACS271" i="22" s="1"/>
  <c r="ACT271" i="22" s="1"/>
  <c r="ACL212" i="22"/>
  <c r="ACM212" i="22" s="1"/>
  <c r="ACN212" i="22" s="1"/>
  <c r="ACO212" i="22" s="1"/>
  <c r="ACP212" i="22" s="1"/>
  <c r="ACQ212" i="22" s="1"/>
  <c r="ACR212" i="22" s="1"/>
  <c r="ACS212" i="22" s="1"/>
  <c r="ACT212" i="22" s="1"/>
  <c r="ACL99" i="22"/>
  <c r="ACM99" i="22" s="1"/>
  <c r="ACN99" i="22" s="1"/>
  <c r="ACO99" i="22" s="1"/>
  <c r="ACP99" i="22" s="1"/>
  <c r="ACQ99" i="22" s="1"/>
  <c r="ACR99" i="22" s="1"/>
  <c r="ACS99" i="22" s="1"/>
  <c r="ACT99" i="22" s="1"/>
  <c r="ACL15" i="22"/>
  <c r="ACM15" i="22" s="1"/>
  <c r="ACN15" i="22" s="1"/>
  <c r="ACO15" i="22" s="1"/>
  <c r="ACP15" i="22" s="1"/>
  <c r="ACQ15" i="22" s="1"/>
  <c r="ACR15" i="22" s="1"/>
  <c r="ACS15" i="22" s="1"/>
  <c r="ACT15" i="22" s="1"/>
  <c r="ACL10" i="22"/>
  <c r="ACM10" i="22" s="1"/>
  <c r="ACN10" i="22" s="1"/>
  <c r="ACO10" i="22" s="1"/>
  <c r="ACP10" i="22" s="1"/>
  <c r="ACQ10" i="22" s="1"/>
  <c r="ACR10" i="22" s="1"/>
  <c r="ACS10" i="22" s="1"/>
  <c r="ACT10" i="22" s="1"/>
  <c r="ACL86" i="22"/>
  <c r="ACM86" i="22" s="1"/>
  <c r="ACN86" i="22" s="1"/>
  <c r="ACO86" i="22" s="1"/>
  <c r="ACP86" i="22" s="1"/>
  <c r="ACQ86" i="22" s="1"/>
  <c r="ACR86" i="22" s="1"/>
  <c r="ACS86" i="22" s="1"/>
  <c r="ACT86" i="22" s="1"/>
  <c r="XV322" i="22"/>
  <c r="ACL160" i="22"/>
  <c r="ACM160" i="22" s="1"/>
  <c r="ACN160" i="22" s="1"/>
  <c r="ACO160" i="22" s="1"/>
  <c r="ACP160" i="22" s="1"/>
  <c r="ACQ160" i="22" s="1"/>
  <c r="ACR160" i="22" s="1"/>
  <c r="ACS160" i="22" s="1"/>
  <c r="ACT160" i="22" s="1"/>
  <c r="XV232" i="22"/>
  <c r="ACL69" i="22"/>
  <c r="ACM69" i="22" s="1"/>
  <c r="ACN69" i="22" s="1"/>
  <c r="ACO69" i="22" s="1"/>
  <c r="ACP69" i="22" s="1"/>
  <c r="ACQ69" i="22" s="1"/>
  <c r="ACR69" i="22" s="1"/>
  <c r="ACS69" i="22" s="1"/>
  <c r="ACT69" i="22" s="1"/>
  <c r="ACL9" i="22"/>
  <c r="ACM9" i="22" s="1"/>
  <c r="ACN9" i="22" s="1"/>
  <c r="ACO9" i="22" s="1"/>
  <c r="ACP9" i="22" s="1"/>
  <c r="ACQ9" i="22" s="1"/>
  <c r="ACR9" i="22" s="1"/>
  <c r="ACS9" i="22" s="1"/>
  <c r="ACT9" i="22" s="1"/>
  <c r="XV311" i="22"/>
  <c r="XV193" i="22"/>
  <c r="YN283" i="22"/>
  <c r="ACL245" i="22"/>
  <c r="ACM245" i="22" s="1"/>
  <c r="ACN245" i="22" s="1"/>
  <c r="ACO245" i="22" s="1"/>
  <c r="ACP245" i="22" s="1"/>
  <c r="ACQ245" i="22" s="1"/>
  <c r="ACR245" i="22" s="1"/>
  <c r="ACS245" i="22" s="1"/>
  <c r="ACT245" i="22" s="1"/>
  <c r="ACL93" i="22"/>
  <c r="ACM93" i="22" s="1"/>
  <c r="ACN93" i="22" s="1"/>
  <c r="ACO93" i="22" s="1"/>
  <c r="ACP93" i="22" s="1"/>
  <c r="ACQ93" i="22" s="1"/>
  <c r="ACR93" i="22" s="1"/>
  <c r="ACS93" i="22" s="1"/>
  <c r="ACT93" i="22" s="1"/>
  <c r="ACL45" i="22"/>
  <c r="ACM45" i="22" s="1"/>
  <c r="ACN45" i="22" s="1"/>
  <c r="ACO45" i="22" s="1"/>
  <c r="ACP45" i="22" s="1"/>
  <c r="ACQ45" i="22" s="1"/>
  <c r="ACR45" i="22" s="1"/>
  <c r="ACS45" i="22" s="1"/>
  <c r="ACT45" i="22" s="1"/>
  <c r="ACL19" i="22"/>
  <c r="ACM19" i="22" s="1"/>
  <c r="ACN19" i="22" s="1"/>
  <c r="ACO19" i="22" s="1"/>
  <c r="ACP19" i="22" s="1"/>
  <c r="ACQ19" i="22" s="1"/>
  <c r="ACR19" i="22" s="1"/>
  <c r="ACS19" i="22" s="1"/>
  <c r="ACT19" i="22" s="1"/>
  <c r="YN130" i="22"/>
  <c r="ACL103" i="22"/>
  <c r="ACM103" i="22" s="1"/>
  <c r="ACN103" i="22" s="1"/>
  <c r="ACO103" i="22" s="1"/>
  <c r="ACP103" i="22" s="1"/>
  <c r="ACQ103" i="22" s="1"/>
  <c r="ACR103" i="22" s="1"/>
  <c r="ACS103" i="22" s="1"/>
  <c r="ACT103" i="22" s="1"/>
  <c r="ACL157" i="22"/>
  <c r="ACM157" i="22" s="1"/>
  <c r="ACN157" i="22" s="1"/>
  <c r="ACO157" i="22" s="1"/>
  <c r="ACP157" i="22" s="1"/>
  <c r="ACQ157" i="22" s="1"/>
  <c r="ACR157" i="22" s="1"/>
  <c r="ACS157" i="22" s="1"/>
  <c r="ACT157" i="22" s="1"/>
  <c r="YN215" i="22"/>
  <c r="XV315" i="22"/>
  <c r="XV309" i="22"/>
  <c r="ACL272" i="22"/>
  <c r="ACM272" i="22" s="1"/>
  <c r="ACN272" i="22" s="1"/>
  <c r="ACO272" i="22" s="1"/>
  <c r="ACP272" i="22" s="1"/>
  <c r="ACQ272" i="22" s="1"/>
  <c r="ACR272" i="22" s="1"/>
  <c r="ACS272" i="22" s="1"/>
  <c r="ACT272" i="22" s="1"/>
  <c r="XV302" i="22"/>
  <c r="XV307" i="22"/>
  <c r="XV189" i="22"/>
  <c r="ACL14" i="22"/>
  <c r="ACM14" i="22" s="1"/>
  <c r="ACN14" i="22" s="1"/>
  <c r="ACO14" i="22" s="1"/>
  <c r="ACP14" i="22" s="1"/>
  <c r="ACQ14" i="22" s="1"/>
  <c r="ACR14" i="22" s="1"/>
  <c r="ACS14" i="22" s="1"/>
  <c r="ACT14" i="22" s="1"/>
  <c r="ACL259" i="22"/>
  <c r="ACM259" i="22" s="1"/>
  <c r="ACN259" i="22" s="1"/>
  <c r="ACO259" i="22" s="1"/>
  <c r="ACP259" i="22" s="1"/>
  <c r="ACQ259" i="22" s="1"/>
  <c r="ACR259" i="22" s="1"/>
  <c r="ACS259" i="22" s="1"/>
  <c r="ACT259" i="22" s="1"/>
  <c r="ACL57" i="22"/>
  <c r="ACM57" i="22" s="1"/>
  <c r="ACN57" i="22" s="1"/>
  <c r="ACO57" i="22" s="1"/>
  <c r="ACP57" i="22" s="1"/>
  <c r="ACQ57" i="22" s="1"/>
  <c r="ACR57" i="22" s="1"/>
  <c r="ACS57" i="22" s="1"/>
  <c r="ACT57" i="22" s="1"/>
  <c r="ACL8" i="22"/>
  <c r="ACM8" i="22" s="1"/>
  <c r="ACN8" i="22" s="1"/>
  <c r="ACO8" i="22" s="1"/>
  <c r="ACL21" i="22"/>
  <c r="ACM21" i="22" s="1"/>
  <c r="ACN21" i="22" s="1"/>
  <c r="ACO21" i="22" s="1"/>
  <c r="ACP21" i="22" s="1"/>
  <c r="ACQ21" i="22" s="1"/>
  <c r="ACR21" i="22" s="1"/>
  <c r="ACS21" i="22" s="1"/>
  <c r="ACT21" i="22" s="1"/>
  <c r="YN285" i="22"/>
  <c r="ACL164" i="22"/>
  <c r="ACM164" i="22" s="1"/>
  <c r="ACN164" i="22" s="1"/>
  <c r="ACO164" i="22" s="1"/>
  <c r="ACP164" i="22" s="1"/>
  <c r="ACQ164" i="22" s="1"/>
  <c r="ACR164" i="22" s="1"/>
  <c r="ACS164" i="22" s="1"/>
  <c r="ACT164" i="22" s="1"/>
  <c r="ACL116" i="22"/>
  <c r="ACM116" i="22" s="1"/>
  <c r="ACN116" i="22" s="1"/>
  <c r="ACO116" i="22" s="1"/>
  <c r="ACP116" i="22" s="1"/>
  <c r="ACQ116" i="22" s="1"/>
  <c r="ACR116" i="22" s="1"/>
  <c r="ACS116" i="22" s="1"/>
  <c r="ACT116" i="22" s="1"/>
  <c r="ACL85" i="22"/>
  <c r="ACM85" i="22" s="1"/>
  <c r="ACN85" i="22" s="1"/>
  <c r="ACO85" i="22" s="1"/>
  <c r="ACP85" i="22" s="1"/>
  <c r="ACQ85" i="22" s="1"/>
  <c r="ACR85" i="22" s="1"/>
  <c r="ACS85" i="22" s="1"/>
  <c r="ACT85" i="22" s="1"/>
  <c r="ACL95" i="22"/>
  <c r="ACM95" i="22" s="1"/>
  <c r="ACN95" i="22" s="1"/>
  <c r="ACO95" i="22" s="1"/>
  <c r="ACP95" i="22" s="1"/>
  <c r="ACQ95" i="22" s="1"/>
  <c r="ACR95" i="22" s="1"/>
  <c r="ACS95" i="22" s="1"/>
  <c r="ACT95" i="22" s="1"/>
  <c r="XV221" i="22"/>
  <c r="YN281" i="22"/>
  <c r="XV236" i="22"/>
  <c r="XV226" i="22"/>
  <c r="ACL75" i="22"/>
  <c r="ACM75" i="22" s="1"/>
  <c r="ACN75" i="22" s="1"/>
  <c r="ACO75" i="22" s="1"/>
  <c r="ACP75" i="22" s="1"/>
  <c r="ACQ75" i="22" s="1"/>
  <c r="ACR75" i="22" s="1"/>
  <c r="ACS75" i="22" s="1"/>
  <c r="ACT75" i="22" s="1"/>
  <c r="YN290" i="22"/>
  <c r="ACL170" i="22"/>
  <c r="ACM170" i="22" s="1"/>
  <c r="ACN170" i="22" s="1"/>
  <c r="ACO170" i="22" s="1"/>
  <c r="ACP170" i="22" s="1"/>
  <c r="ACQ170" i="22" s="1"/>
  <c r="ACR170" i="22" s="1"/>
  <c r="ACS170" i="22" s="1"/>
  <c r="ACT170" i="22" s="1"/>
  <c r="ACL118" i="22"/>
  <c r="ACM118" i="22" s="1"/>
  <c r="ACN118" i="22" s="1"/>
  <c r="ACO118" i="22" s="1"/>
  <c r="ACP118" i="22" s="1"/>
  <c r="ACQ118" i="22" s="1"/>
  <c r="ACR118" i="22" s="1"/>
  <c r="ACS118" i="22" s="1"/>
  <c r="ACT118" i="22" s="1"/>
  <c r="XV225" i="22"/>
  <c r="ACL267" i="22"/>
  <c r="ACM267" i="22" s="1"/>
  <c r="ACN267" i="22" s="1"/>
  <c r="ACO267" i="22" s="1"/>
  <c r="ACP267" i="22" s="1"/>
  <c r="ACQ267" i="22" s="1"/>
  <c r="ACR267" i="22" s="1"/>
  <c r="ACS267" i="22" s="1"/>
  <c r="ACT267" i="22" s="1"/>
  <c r="XV180" i="22"/>
  <c r="XV199" i="22"/>
  <c r="ACL65" i="22"/>
  <c r="ACM65" i="22" s="1"/>
  <c r="ACN65" i="22" s="1"/>
  <c r="ACO65" i="22" s="1"/>
  <c r="ACP65" i="22" s="1"/>
  <c r="ACQ65" i="22" s="1"/>
  <c r="ACR65" i="22" s="1"/>
  <c r="ACS65" i="22" s="1"/>
  <c r="ACT65" i="22" s="1"/>
  <c r="XV306" i="22"/>
  <c r="ACL162" i="22"/>
  <c r="ACM162" i="22" s="1"/>
  <c r="ACN162" i="22" s="1"/>
  <c r="ACO162" i="22" s="1"/>
  <c r="ACP162" i="22" s="1"/>
  <c r="ACQ162" i="22" s="1"/>
  <c r="ACR162" i="22" s="1"/>
  <c r="ACS162" i="22" s="1"/>
  <c r="ACT162" i="22" s="1"/>
  <c r="XV296" i="22"/>
  <c r="ACL115" i="22"/>
  <c r="ACM115" i="22" s="1"/>
  <c r="ACN115" i="22" s="1"/>
  <c r="ACO115" i="22" s="1"/>
  <c r="ACP115" i="22" s="1"/>
  <c r="ACQ115" i="22" s="1"/>
  <c r="ACR115" i="22" s="1"/>
  <c r="ACS115" i="22" s="1"/>
  <c r="ACT115" i="22" s="1"/>
  <c r="XV200" i="22"/>
  <c r="ACL202" i="22"/>
  <c r="ACM202" i="22" s="1"/>
  <c r="ACN202" i="22" s="1"/>
  <c r="ACO202" i="22" s="1"/>
  <c r="ACP202" i="22" s="1"/>
  <c r="ACQ202" i="22" s="1"/>
  <c r="ACR202" i="22" s="1"/>
  <c r="ACS202" i="22" s="1"/>
  <c r="ACT202" i="22" s="1"/>
  <c r="ACL211" i="22"/>
  <c r="ACM211" i="22" s="1"/>
  <c r="ACN211" i="22" s="1"/>
  <c r="ACO211" i="22" s="1"/>
  <c r="ACP211" i="22" s="1"/>
  <c r="ACQ211" i="22" s="1"/>
  <c r="ACR211" i="22" s="1"/>
  <c r="ACS211" i="22" s="1"/>
  <c r="ACT211" i="22" s="1"/>
  <c r="YN216" i="22"/>
  <c r="XV178" i="22"/>
  <c r="ACL150" i="22"/>
  <c r="ACM150" i="22" s="1"/>
  <c r="ACN150" i="22" s="1"/>
  <c r="ACO150" i="22" s="1"/>
  <c r="ACP150" i="22" s="1"/>
  <c r="ACQ150" i="22" s="1"/>
  <c r="ACR150" i="22" s="1"/>
  <c r="ACS150" i="22" s="1"/>
  <c r="ACT150" i="22" s="1"/>
  <c r="ACL126" i="22"/>
  <c r="ACM126" i="22" s="1"/>
  <c r="ACN126" i="22" s="1"/>
  <c r="ACO126" i="22" s="1"/>
  <c r="ACP126" i="22" s="1"/>
  <c r="ACQ126" i="22" s="1"/>
  <c r="ACR126" i="22" s="1"/>
  <c r="ACS126" i="22" s="1"/>
  <c r="ACT126" i="22" s="1"/>
  <c r="ACL58" i="22"/>
  <c r="ACM58" i="22" s="1"/>
  <c r="ACN58" i="22" s="1"/>
  <c r="ACO58" i="22" s="1"/>
  <c r="ACP58" i="22" s="1"/>
  <c r="ACQ58" i="22" s="1"/>
  <c r="ACR58" i="22" s="1"/>
  <c r="ACS58" i="22" s="1"/>
  <c r="ACT58" i="22" s="1"/>
  <c r="ACL262" i="22"/>
  <c r="ACM262" i="22" s="1"/>
  <c r="ACN262" i="22" s="1"/>
  <c r="ACO262" i="22" s="1"/>
  <c r="ACP262" i="22" s="1"/>
  <c r="ACQ262" i="22" s="1"/>
  <c r="ACR262" i="22" s="1"/>
  <c r="ACS262" i="22" s="1"/>
  <c r="ACT262" i="22" s="1"/>
  <c r="ACL77" i="22"/>
  <c r="ACM77" i="22" s="1"/>
  <c r="ACN77" i="22" s="1"/>
  <c r="ACO77" i="22" s="1"/>
  <c r="ACP77" i="22" s="1"/>
  <c r="ACQ77" i="22" s="1"/>
  <c r="ACR77" i="22" s="1"/>
  <c r="ACS77" i="22" s="1"/>
  <c r="ACT77" i="22" s="1"/>
  <c r="XV228" i="22"/>
  <c r="ACL242" i="22"/>
  <c r="ACM242" i="22" s="1"/>
  <c r="ACN242" i="22" s="1"/>
  <c r="ACO242" i="22" s="1"/>
  <c r="ACP242" i="22" s="1"/>
  <c r="ACQ242" i="22" s="1"/>
  <c r="ACR242" i="22" s="1"/>
  <c r="ACS242" i="22" s="1"/>
  <c r="ACT242" i="22" s="1"/>
  <c r="ACL7" i="22"/>
  <c r="ACM7" i="22" s="1"/>
  <c r="ACN7" i="22" s="1"/>
  <c r="ACO7" i="22" s="1"/>
  <c r="XV321" i="22"/>
  <c r="ACL145" i="22"/>
  <c r="ACM145" i="22" s="1"/>
  <c r="ACN145" i="22" s="1"/>
  <c r="ACO145" i="22" s="1"/>
  <c r="ACP145" i="22" s="1"/>
  <c r="ACQ145" i="22" s="1"/>
  <c r="ACR145" i="22" s="1"/>
  <c r="ACS145" i="22" s="1"/>
  <c r="ACT145" i="22" s="1"/>
  <c r="YN135" i="22"/>
  <c r="YN282" i="22"/>
  <c r="XV196" i="22"/>
  <c r="ACL237" i="22"/>
  <c r="ACM237" i="22" s="1"/>
  <c r="ACN237" i="22" s="1"/>
  <c r="ACO237" i="22" s="1"/>
  <c r="ACP237" i="22" s="1"/>
  <c r="ACQ237" i="22" s="1"/>
  <c r="ACR237" i="22" s="1"/>
  <c r="ACS237" i="22" s="1"/>
  <c r="ACT237" i="22" s="1"/>
  <c r="YN136" i="22"/>
  <c r="XV222" i="22"/>
  <c r="XV182" i="22"/>
  <c r="YN129" i="22"/>
  <c r="ACL24" i="22"/>
  <c r="ACM24" i="22" s="1"/>
  <c r="ACN24" i="22" s="1"/>
  <c r="ACO24" i="22" s="1"/>
  <c r="ACP24" i="22" s="1"/>
  <c r="ACQ24" i="22" s="1"/>
  <c r="ACR24" i="22" s="1"/>
  <c r="ACS24" i="22" s="1"/>
  <c r="ACT24" i="22" s="1"/>
  <c r="XV192" i="22"/>
  <c r="ACL108" i="22"/>
  <c r="ACM108" i="22" s="1"/>
  <c r="ACN108" i="22" s="1"/>
  <c r="ACO108" i="22" s="1"/>
  <c r="ACP108" i="22" s="1"/>
  <c r="ACQ108" i="22" s="1"/>
  <c r="ACR108" i="22" s="1"/>
  <c r="ACS108" i="22" s="1"/>
  <c r="ACT108" i="22" s="1"/>
  <c r="XV316" i="22"/>
  <c r="ACL35" i="22"/>
  <c r="ACM35" i="22" s="1"/>
  <c r="ACN35" i="22" s="1"/>
  <c r="ACO35" i="22" s="1"/>
  <c r="ACP35" i="22" s="1"/>
  <c r="ACQ35" i="22" s="1"/>
  <c r="ACR35" i="22" s="1"/>
  <c r="ACS35" i="22" s="1"/>
  <c r="ACT35" i="22" s="1"/>
  <c r="ACL13" i="22"/>
  <c r="ACM13" i="22" s="1"/>
  <c r="ACN13" i="22" s="1"/>
  <c r="ACO13" i="22" s="1"/>
  <c r="ACP13" i="22" s="1"/>
  <c r="ACQ13" i="22" s="1"/>
  <c r="ACR13" i="22" s="1"/>
  <c r="ACS13" i="22" s="1"/>
  <c r="ACT13" i="22" s="1"/>
  <c r="ACL6" i="22"/>
  <c r="ACM6" i="22" s="1"/>
  <c r="ACN6" i="22" s="1"/>
  <c r="ACO6" i="22" s="1"/>
  <c r="XV301" i="22"/>
  <c r="ACL47" i="22"/>
  <c r="ACM47" i="22" s="1"/>
  <c r="ACN47" i="22" s="1"/>
  <c r="ACO47" i="22" s="1"/>
  <c r="ACP47" i="22" s="1"/>
  <c r="ACQ47" i="22" s="1"/>
  <c r="ACR47" i="22" s="1"/>
  <c r="ACS47" i="22" s="1"/>
  <c r="ACT47" i="22" s="1"/>
  <c r="YN143" i="22"/>
  <c r="ACL209" i="22"/>
  <c r="ACM209" i="22" s="1"/>
  <c r="ACN209" i="22" s="1"/>
  <c r="ACO209" i="22" s="1"/>
  <c r="ACP209" i="22" s="1"/>
  <c r="ACQ209" i="22" s="1"/>
  <c r="ACR209" i="22" s="1"/>
  <c r="ACS209" i="22" s="1"/>
  <c r="ACT209" i="22" s="1"/>
  <c r="ACL253" i="22"/>
  <c r="ACM253" i="22" s="1"/>
  <c r="ACN253" i="22" s="1"/>
  <c r="ACO253" i="22" s="1"/>
  <c r="ACP253" i="22" s="1"/>
  <c r="ACQ253" i="22" s="1"/>
  <c r="ACR253" i="22" s="1"/>
  <c r="ACS253" i="22" s="1"/>
  <c r="ACT253" i="22" s="1"/>
  <c r="XV219" i="22"/>
  <c r="ACL266" i="22"/>
  <c r="ACM266" i="22" s="1"/>
  <c r="ACN266" i="22" s="1"/>
  <c r="ACO266" i="22" s="1"/>
  <c r="ACP266" i="22" s="1"/>
  <c r="ACQ266" i="22" s="1"/>
  <c r="ACR266" i="22" s="1"/>
  <c r="ACS266" i="22" s="1"/>
  <c r="ACT266" i="22" s="1"/>
  <c r="YN128" i="22"/>
  <c r="ACL154" i="22"/>
  <c r="ACM154" i="22" s="1"/>
  <c r="ACN154" i="22" s="1"/>
  <c r="ACO154" i="22" s="1"/>
  <c r="ACP154" i="22" s="1"/>
  <c r="ACQ154" i="22" s="1"/>
  <c r="ACR154" i="22" s="1"/>
  <c r="ACS154" i="22" s="1"/>
  <c r="ACT154" i="22" s="1"/>
  <c r="ACL244" i="22"/>
  <c r="ACM244" i="22" s="1"/>
  <c r="ACN244" i="22" s="1"/>
  <c r="ACO244" i="22" s="1"/>
  <c r="ACP244" i="22" s="1"/>
  <c r="ACQ244" i="22" s="1"/>
  <c r="ACR244" i="22" s="1"/>
  <c r="ACS244" i="22" s="1"/>
  <c r="ACT244" i="22" s="1"/>
  <c r="ACL76" i="22"/>
  <c r="ACM76" i="22" s="1"/>
  <c r="ACN76" i="22" s="1"/>
  <c r="ACO76" i="22" s="1"/>
  <c r="ACP76" i="22" s="1"/>
  <c r="ACQ76" i="22" s="1"/>
  <c r="ACR76" i="22" s="1"/>
  <c r="ACS76" i="22" s="1"/>
  <c r="ACT76" i="22" s="1"/>
  <c r="YN138" i="22"/>
  <c r="ACL43" i="22"/>
  <c r="ACM43" i="22" s="1"/>
  <c r="ACN43" i="22" s="1"/>
  <c r="ACO43" i="22" s="1"/>
  <c r="ACP43" i="22" s="1"/>
  <c r="ACQ43" i="22" s="1"/>
  <c r="ACR43" i="22" s="1"/>
  <c r="ACS43" i="22" s="1"/>
  <c r="ACT43" i="22" s="1"/>
  <c r="XV224" i="22"/>
  <c r="XV185" i="22"/>
  <c r="ACL5" i="22"/>
  <c r="ACL17" i="22"/>
  <c r="ACM17" i="22" s="1"/>
  <c r="ACN17" i="22" s="1"/>
  <c r="ACO17" i="22" s="1"/>
  <c r="ACP17" i="22" s="1"/>
  <c r="ACQ17" i="22" s="1"/>
  <c r="ACR17" i="22" s="1"/>
  <c r="ACS17" i="22" s="1"/>
  <c r="ACT17" i="22" s="1"/>
  <c r="ACL52" i="22"/>
  <c r="ACM52" i="22" s="1"/>
  <c r="ACN52" i="22" s="1"/>
  <c r="ACO52" i="22" s="1"/>
  <c r="ACP52" i="22" s="1"/>
  <c r="ACQ52" i="22" s="1"/>
  <c r="ACR52" i="22" s="1"/>
  <c r="ACS52" i="22" s="1"/>
  <c r="ACT52" i="22" s="1"/>
  <c r="YN139" i="22"/>
  <c r="ACL206" i="22"/>
  <c r="ACM206" i="22" s="1"/>
  <c r="ACN206" i="22" s="1"/>
  <c r="ACO206" i="22" s="1"/>
  <c r="ACP206" i="22" s="1"/>
  <c r="ACQ206" i="22" s="1"/>
  <c r="ACR206" i="22" s="1"/>
  <c r="ACS206" i="22" s="1"/>
  <c r="ACT206" i="22" s="1"/>
  <c r="ACL156" i="22"/>
  <c r="ACM156" i="22" s="1"/>
  <c r="ACN156" i="22" s="1"/>
  <c r="ACO156" i="22" s="1"/>
  <c r="ACP156" i="22" s="1"/>
  <c r="ACQ156" i="22" s="1"/>
  <c r="ACR156" i="22" s="1"/>
  <c r="ACS156" i="22" s="1"/>
  <c r="ACT156" i="22" s="1"/>
  <c r="ACL264" i="22"/>
  <c r="ACM264" i="22" s="1"/>
  <c r="ACN264" i="22" s="1"/>
  <c r="ACO264" i="22" s="1"/>
  <c r="ACP264" i="22" s="1"/>
  <c r="ACQ264" i="22" s="1"/>
  <c r="ACR264" i="22" s="1"/>
  <c r="ACS264" i="22" s="1"/>
  <c r="ACT264" i="22" s="1"/>
  <c r="YN140" i="22"/>
  <c r="ACL151" i="22"/>
  <c r="ACM151" i="22" s="1"/>
  <c r="ACN151" i="22" s="1"/>
  <c r="ACO151" i="22" s="1"/>
  <c r="ACP151" i="22" s="1"/>
  <c r="ACQ151" i="22" s="1"/>
  <c r="ACR151" i="22" s="1"/>
  <c r="ACS151" i="22" s="1"/>
  <c r="ACT151" i="22" s="1"/>
  <c r="ACL92" i="22"/>
  <c r="ACM92" i="22" s="1"/>
  <c r="ACN92" i="22" s="1"/>
  <c r="ACO92" i="22" s="1"/>
  <c r="ACP92" i="22" s="1"/>
  <c r="ACQ92" i="22" s="1"/>
  <c r="ACR92" i="22" s="1"/>
  <c r="ACS92" i="22" s="1"/>
  <c r="ACT92" i="22" s="1"/>
  <c r="YN131" i="22"/>
  <c r="XV197" i="22"/>
  <c r="ACL44" i="22"/>
  <c r="ACM44" i="22" s="1"/>
  <c r="ACN44" i="22" s="1"/>
  <c r="ACO44" i="22" s="1"/>
  <c r="ACP44" i="22" s="1"/>
  <c r="ACQ44" i="22" s="1"/>
  <c r="ACR44" i="22" s="1"/>
  <c r="ACS44" i="22" s="1"/>
  <c r="ACT44" i="22" s="1"/>
  <c r="ACL70" i="22"/>
  <c r="ACM70" i="22" s="1"/>
  <c r="ACN70" i="22" s="1"/>
  <c r="ACO70" i="22" s="1"/>
  <c r="ACP70" i="22" s="1"/>
  <c r="ACQ70" i="22" s="1"/>
  <c r="ACR70" i="22" s="1"/>
  <c r="ACS70" i="22" s="1"/>
  <c r="ACT70" i="22" s="1"/>
  <c r="XV317" i="22"/>
  <c r="YN137" i="22"/>
  <c r="ACL11" i="22"/>
  <c r="ACM11" i="22" s="1"/>
  <c r="ACN11" i="22" s="1"/>
  <c r="ACO11" i="22" s="1"/>
  <c r="ACP11" i="22" s="1"/>
  <c r="ACQ11" i="22" s="1"/>
  <c r="ACR11" i="22" s="1"/>
  <c r="ACS11" i="22" s="1"/>
  <c r="ACT11" i="22" s="1"/>
  <c r="XV313" i="22"/>
  <c r="ACL256" i="22"/>
  <c r="ACM256" i="22" s="1"/>
  <c r="ACN256" i="22" s="1"/>
  <c r="ACO256" i="22" s="1"/>
  <c r="ACP256" i="22" s="1"/>
  <c r="ACQ256" i="22" s="1"/>
  <c r="ACR256" i="22" s="1"/>
  <c r="ACS256" i="22" s="1"/>
  <c r="ACT256" i="22" s="1"/>
  <c r="ACL167" i="22"/>
  <c r="ACM167" i="22" s="1"/>
  <c r="ACN167" i="22" s="1"/>
  <c r="ACO167" i="22" s="1"/>
  <c r="ACP167" i="22" s="1"/>
  <c r="ACQ167" i="22" s="1"/>
  <c r="ACR167" i="22" s="1"/>
  <c r="ACS167" i="22" s="1"/>
  <c r="ACT167" i="22" s="1"/>
  <c r="ACL168" i="22"/>
  <c r="ACM168" i="22" s="1"/>
  <c r="ACN168" i="22" s="1"/>
  <c r="ACO168" i="22" s="1"/>
  <c r="ACP168" i="22" s="1"/>
  <c r="ACQ168" i="22" s="1"/>
  <c r="ACR168" i="22" s="1"/>
  <c r="ACS168" i="22" s="1"/>
  <c r="ACT168" i="22" s="1"/>
  <c r="ACL114" i="22"/>
  <c r="ACM114" i="22" s="1"/>
  <c r="ACN114" i="22" s="1"/>
  <c r="ACO114" i="22" s="1"/>
  <c r="ACP114" i="22" s="1"/>
  <c r="ACQ114" i="22" s="1"/>
  <c r="ACR114" i="22" s="1"/>
  <c r="ACS114" i="22" s="1"/>
  <c r="ACT114" i="22" s="1"/>
  <c r="ACL263" i="22"/>
  <c r="ACM263" i="22" s="1"/>
  <c r="ACN263" i="22" s="1"/>
  <c r="ACO263" i="22" s="1"/>
  <c r="ACP263" i="22" s="1"/>
  <c r="ACQ263" i="22" s="1"/>
  <c r="ACR263" i="22" s="1"/>
  <c r="ACS263" i="22" s="1"/>
  <c r="ACT263" i="22" s="1"/>
  <c r="ACL23" i="22"/>
  <c r="ACM23" i="22" s="1"/>
  <c r="ACN23" i="22" s="1"/>
  <c r="ACO23" i="22" s="1"/>
  <c r="ACP23" i="22" s="1"/>
  <c r="ACQ23" i="22" s="1"/>
  <c r="ACR23" i="22" s="1"/>
  <c r="ACS23" i="22" s="1"/>
  <c r="ACT23" i="22" s="1"/>
  <c r="XV183" i="22"/>
  <c r="ACL205" i="22"/>
  <c r="ACM205" i="22" s="1"/>
  <c r="ACN205" i="22" s="1"/>
  <c r="ACO205" i="22" s="1"/>
  <c r="ACP205" i="22" s="1"/>
  <c r="ACQ205" i="22" s="1"/>
  <c r="ACR205" i="22" s="1"/>
  <c r="ACS205" i="22" s="1"/>
  <c r="ACT205" i="22" s="1"/>
  <c r="ACL37" i="22"/>
  <c r="ACM37" i="22" s="1"/>
  <c r="ACN37" i="22" s="1"/>
  <c r="ACO37" i="22" s="1"/>
  <c r="ACP37" i="22" s="1"/>
  <c r="ACQ37" i="22" s="1"/>
  <c r="ACR37" i="22" s="1"/>
  <c r="ACS37" i="22" s="1"/>
  <c r="ACT37" i="22" s="1"/>
  <c r="YN218" i="22"/>
  <c r="YN217" i="22"/>
  <c r="XV294" i="22"/>
  <c r="ACL25" i="22"/>
  <c r="ACM25" i="22" s="1"/>
  <c r="ACN25" i="22" s="1"/>
  <c r="ACO25" i="22" s="1"/>
  <c r="ACP25" i="22" s="1"/>
  <c r="ACQ25" i="22" s="1"/>
  <c r="ACR25" i="22" s="1"/>
  <c r="ACS25" i="22" s="1"/>
  <c r="ACT25" i="22" s="1"/>
  <c r="ACL64" i="22"/>
  <c r="ACM64" i="22" s="1"/>
  <c r="ACN64" i="22" s="1"/>
  <c r="ACO64" i="22" s="1"/>
  <c r="ACP64" i="22" s="1"/>
  <c r="ACQ64" i="22" s="1"/>
  <c r="ACR64" i="22" s="1"/>
  <c r="ACS64" i="22" s="1"/>
  <c r="ACT64" i="22" s="1"/>
  <c r="XV186" i="22"/>
  <c r="XV175" i="22"/>
  <c r="XV293" i="22"/>
  <c r="ACL34" i="22"/>
  <c r="ACM34" i="22" s="1"/>
  <c r="ACN34" i="22" s="1"/>
  <c r="ACO34" i="22" s="1"/>
  <c r="ACP34" i="22" s="1"/>
  <c r="ACQ34" i="22" s="1"/>
  <c r="ACR34" i="22" s="1"/>
  <c r="ACS34" i="22" s="1"/>
  <c r="ACT34" i="22" s="1"/>
  <c r="ACL51" i="22"/>
  <c r="ACM51" i="22" s="1"/>
  <c r="ACN51" i="22" s="1"/>
  <c r="ACO51" i="22" s="1"/>
  <c r="ACP51" i="22" s="1"/>
  <c r="ACQ51" i="22" s="1"/>
  <c r="ACR51" i="22" s="1"/>
  <c r="ACS51" i="22" s="1"/>
  <c r="ACT51" i="22" s="1"/>
  <c r="ACL111" i="22"/>
  <c r="ACM111" i="22" s="1"/>
  <c r="ACN111" i="22" s="1"/>
  <c r="ACO111" i="22" s="1"/>
  <c r="ACP111" i="22" s="1"/>
  <c r="ACQ111" i="22" s="1"/>
  <c r="ACR111" i="22" s="1"/>
  <c r="ACS111" i="22" s="1"/>
  <c r="ACT111" i="22" s="1"/>
  <c r="XV231" i="22"/>
  <c r="ACL238" i="22"/>
  <c r="ACM238" i="22" s="1"/>
  <c r="ACN238" i="22" s="1"/>
  <c r="ACO238" i="22" s="1"/>
  <c r="ACP238" i="22" s="1"/>
  <c r="ACQ238" i="22" s="1"/>
  <c r="ACR238" i="22" s="1"/>
  <c r="ACS238" i="22" s="1"/>
  <c r="ACT238" i="22" s="1"/>
  <c r="YN287" i="22"/>
  <c r="ACL117" i="22"/>
  <c r="ACM117" i="22" s="1"/>
  <c r="ACN117" i="22" s="1"/>
  <c r="ACO117" i="22" s="1"/>
  <c r="ACP117" i="22" s="1"/>
  <c r="ACQ117" i="22" s="1"/>
  <c r="ACR117" i="22" s="1"/>
  <c r="ACS117" i="22" s="1"/>
  <c r="ACT117" i="22" s="1"/>
  <c r="ACL54" i="22"/>
  <c r="ACM54" i="22" s="1"/>
  <c r="ACN54" i="22" s="1"/>
  <c r="ACO54" i="22" s="1"/>
  <c r="ACP54" i="22" s="1"/>
  <c r="ACQ54" i="22" s="1"/>
  <c r="ACR54" i="22" s="1"/>
  <c r="ACS54" i="22" s="1"/>
  <c r="ACT54" i="22" s="1"/>
  <c r="ACL155" i="22"/>
  <c r="ACM155" i="22" s="1"/>
  <c r="ACN155" i="22" s="1"/>
  <c r="ACO155" i="22" s="1"/>
  <c r="ACP155" i="22" s="1"/>
  <c r="ACQ155" i="22" s="1"/>
  <c r="ACR155" i="22" s="1"/>
  <c r="ACS155" i="22" s="1"/>
  <c r="ACT155" i="22" s="1"/>
  <c r="XV172" i="22"/>
  <c r="YN284" i="22"/>
  <c r="ACL246" i="22"/>
  <c r="ACM246" i="22" s="1"/>
  <c r="ACN246" i="22" s="1"/>
  <c r="ACO246" i="22" s="1"/>
  <c r="ACP246" i="22" s="1"/>
  <c r="ACQ246" i="22" s="1"/>
  <c r="ACR246" i="22" s="1"/>
  <c r="ACS246" i="22" s="1"/>
  <c r="ACT246" i="22" s="1"/>
  <c r="ACL102" i="22"/>
  <c r="ACM102" i="22" s="1"/>
  <c r="ACN102" i="22" s="1"/>
  <c r="ACO102" i="22" s="1"/>
  <c r="ACP102" i="22" s="1"/>
  <c r="ACQ102" i="22" s="1"/>
  <c r="ACR102" i="22" s="1"/>
  <c r="ACS102" i="22" s="1"/>
  <c r="ACT102" i="22" s="1"/>
  <c r="ACL158" i="22"/>
  <c r="ACM158" i="22" s="1"/>
  <c r="ACN158" i="22" s="1"/>
  <c r="ACO158" i="22" s="1"/>
  <c r="ACP158" i="22" s="1"/>
  <c r="ACQ158" i="22" s="1"/>
  <c r="ACR158" i="22" s="1"/>
  <c r="ACS158" i="22" s="1"/>
  <c r="ACT158" i="22" s="1"/>
  <c r="XV181" i="22"/>
  <c r="YN292" i="22"/>
  <c r="ACL270" i="22"/>
  <c r="ACM270" i="22" s="1"/>
  <c r="ACN270" i="22" s="1"/>
  <c r="ACO270" i="22" s="1"/>
  <c r="ACP270" i="22" s="1"/>
  <c r="ACQ270" i="22" s="1"/>
  <c r="ACR270" i="22" s="1"/>
  <c r="ACS270" i="22" s="1"/>
  <c r="ACT270" i="22" s="1"/>
  <c r="ACL147" i="22"/>
  <c r="ACM147" i="22" s="1"/>
  <c r="ACN147" i="22" s="1"/>
  <c r="ACO147" i="22" s="1"/>
  <c r="ACP147" i="22" s="1"/>
  <c r="ACQ147" i="22" s="1"/>
  <c r="ACR147" i="22" s="1"/>
  <c r="ACS147" i="22" s="1"/>
  <c r="ACT147" i="22" s="1"/>
  <c r="ACL31" i="22"/>
  <c r="ACM31" i="22" s="1"/>
  <c r="ACN31" i="22" s="1"/>
  <c r="ACO31" i="22" s="1"/>
  <c r="ACP31" i="22" s="1"/>
  <c r="ACQ31" i="22" s="1"/>
  <c r="ACR31" i="22" s="1"/>
  <c r="ACS31" i="22" s="1"/>
  <c r="ACT31" i="22" s="1"/>
  <c r="ACL30" i="22"/>
  <c r="ACM30" i="22" s="1"/>
  <c r="ACN30" i="22" s="1"/>
  <c r="ACO30" i="22" s="1"/>
  <c r="ACP30" i="22" s="1"/>
  <c r="ACQ30" i="22" s="1"/>
  <c r="ACR30" i="22" s="1"/>
  <c r="ACS30" i="22" s="1"/>
  <c r="ACT30" i="22" s="1"/>
  <c r="ACL63" i="22"/>
  <c r="ACM63" i="22" s="1"/>
  <c r="ACN63" i="22" s="1"/>
  <c r="ACO63" i="22" s="1"/>
  <c r="ACP63" i="22" s="1"/>
  <c r="ACQ63" i="22" s="1"/>
  <c r="ACR63" i="22" s="1"/>
  <c r="ACS63" i="22" s="1"/>
  <c r="ACT63" i="22" s="1"/>
  <c r="XV174" i="22"/>
  <c r="XV314" i="22"/>
  <c r="XV227" i="22"/>
  <c r="ACL187" i="22"/>
  <c r="ACM187" i="22" s="1"/>
  <c r="ACN187" i="22" s="1"/>
  <c r="ACO187" i="22" s="1"/>
  <c r="ACP187" i="22" s="1"/>
  <c r="ACQ187" i="22" s="1"/>
  <c r="ACR187" i="22" s="1"/>
  <c r="ACS187" i="22" s="1"/>
  <c r="ACT187" i="22" s="1"/>
  <c r="XV179" i="22"/>
  <c r="ACL110" i="22"/>
  <c r="ACM110" i="22" s="1"/>
  <c r="ACN110" i="22" s="1"/>
  <c r="ACO110" i="22" s="1"/>
  <c r="ACP110" i="22" s="1"/>
  <c r="ACQ110" i="22" s="1"/>
  <c r="ACR110" i="22" s="1"/>
  <c r="ACS110" i="22" s="1"/>
  <c r="ACT110" i="22" s="1"/>
  <c r="ACL84" i="22"/>
  <c r="ACM84" i="22" s="1"/>
  <c r="ACN84" i="22" s="1"/>
  <c r="ACO84" i="22" s="1"/>
  <c r="ACP84" i="22" s="1"/>
  <c r="ACQ84" i="22" s="1"/>
  <c r="ACR84" i="22" s="1"/>
  <c r="ACS84" i="22" s="1"/>
  <c r="ACT84" i="22" s="1"/>
  <c r="ACL74" i="22"/>
  <c r="ACM74" i="22" s="1"/>
  <c r="ACN74" i="22" s="1"/>
  <c r="ACO74" i="22" s="1"/>
  <c r="ACP74" i="22" s="1"/>
  <c r="ACQ74" i="22" s="1"/>
  <c r="ACR74" i="22" s="1"/>
  <c r="ACS74" i="22" s="1"/>
  <c r="ACT74" i="22" s="1"/>
  <c r="ACL60" i="22"/>
  <c r="ACM60" i="22" s="1"/>
  <c r="ACN60" i="22" s="1"/>
  <c r="ACO60" i="22" s="1"/>
  <c r="ACP60" i="22" s="1"/>
  <c r="ACQ60" i="22" s="1"/>
  <c r="ACR60" i="22" s="1"/>
  <c r="ACS60" i="22" s="1"/>
  <c r="ACT60" i="22" s="1"/>
  <c r="ACL176" i="22"/>
  <c r="ACM176" i="22" s="1"/>
  <c r="ACN176" i="22" s="1"/>
  <c r="ACO176" i="22" s="1"/>
  <c r="ACP176" i="22" s="1"/>
  <c r="ACQ176" i="22" s="1"/>
  <c r="ACR176" i="22" s="1"/>
  <c r="ACS176" i="22" s="1"/>
  <c r="ACT176" i="22" s="1"/>
  <c r="ACL125" i="22"/>
  <c r="ACM125" i="22" s="1"/>
  <c r="ACN125" i="22" s="1"/>
  <c r="ACO125" i="22" s="1"/>
  <c r="ACP125" i="22" s="1"/>
  <c r="ACQ125" i="22" s="1"/>
  <c r="ACR125" i="22" s="1"/>
  <c r="ACS125" i="22" s="1"/>
  <c r="ACT125" i="22" s="1"/>
  <c r="XV303" i="22"/>
  <c r="XV230" i="22"/>
  <c r="ACL28" i="22"/>
  <c r="ACM28" i="22" s="1"/>
  <c r="ACN28" i="22" s="1"/>
  <c r="ACO28" i="22" s="1"/>
  <c r="ACP28" i="22" s="1"/>
  <c r="ACQ28" i="22" s="1"/>
  <c r="ACR28" i="22" s="1"/>
  <c r="ACS28" i="22" s="1"/>
  <c r="ACT28" i="22" s="1"/>
  <c r="YN288" i="22"/>
  <c r="ACL33" i="22"/>
  <c r="ACM33" i="22" s="1"/>
  <c r="ACN33" i="22" s="1"/>
  <c r="ACO33" i="22" s="1"/>
  <c r="ACP33" i="22" s="1"/>
  <c r="ACQ33" i="22" s="1"/>
  <c r="ACR33" i="22" s="1"/>
  <c r="ACS33" i="22" s="1"/>
  <c r="ACT33" i="22" s="1"/>
  <c r="ACL255" i="22"/>
  <c r="ACM255" i="22" s="1"/>
  <c r="ACN255" i="22" s="1"/>
  <c r="ACO255" i="22" s="1"/>
  <c r="ACP255" i="22" s="1"/>
  <c r="ACQ255" i="22" s="1"/>
  <c r="ACR255" i="22" s="1"/>
  <c r="ACS255" i="22" s="1"/>
  <c r="ACT255" i="22" s="1"/>
  <c r="ACL112" i="22"/>
  <c r="ACM112" i="22" s="1"/>
  <c r="ACN112" i="22" s="1"/>
  <c r="ACO112" i="22" s="1"/>
  <c r="ACP112" i="22" s="1"/>
  <c r="ACQ112" i="22" s="1"/>
  <c r="ACR112" i="22" s="1"/>
  <c r="ACS112" i="22" s="1"/>
  <c r="ACT112" i="22" s="1"/>
  <c r="ACL59" i="22"/>
  <c r="ACM59" i="22" s="1"/>
  <c r="ACN59" i="22" s="1"/>
  <c r="ACO59" i="22" s="1"/>
  <c r="ACP59" i="22" s="1"/>
  <c r="ACQ59" i="22" s="1"/>
  <c r="ACR59" i="22" s="1"/>
  <c r="ACS59" i="22" s="1"/>
  <c r="ACT59" i="22" s="1"/>
  <c r="ACL98" i="22"/>
  <c r="ACM98" i="22" s="1"/>
  <c r="ACN98" i="22" s="1"/>
  <c r="ACO98" i="22" s="1"/>
  <c r="ACP98" i="22" s="1"/>
  <c r="ACQ98" i="22" s="1"/>
  <c r="ACR98" i="22" s="1"/>
  <c r="ACS98" i="22" s="1"/>
  <c r="ACT98" i="22" s="1"/>
  <c r="ACL254" i="22"/>
  <c r="ACM254" i="22" s="1"/>
  <c r="ACN254" i="22" s="1"/>
  <c r="ACO254" i="22" s="1"/>
  <c r="ACP254" i="22" s="1"/>
  <c r="ACQ254" i="22" s="1"/>
  <c r="ACR254" i="22" s="1"/>
  <c r="ACS254" i="22" s="1"/>
  <c r="ACT254" i="22" s="1"/>
  <c r="ACL94" i="22"/>
  <c r="ACM94" i="22" s="1"/>
  <c r="ACN94" i="22" s="1"/>
  <c r="ACO94" i="22" s="1"/>
  <c r="ACP94" i="22" s="1"/>
  <c r="ACQ94" i="22" s="1"/>
  <c r="ACR94" i="22" s="1"/>
  <c r="ACS94" i="22" s="1"/>
  <c r="ACT94" i="22" s="1"/>
  <c r="ACL251" i="22"/>
  <c r="ACM251" i="22" s="1"/>
  <c r="ACN251" i="22" s="1"/>
  <c r="ACO251" i="22" s="1"/>
  <c r="ACP251" i="22" s="1"/>
  <c r="ACQ251" i="22" s="1"/>
  <c r="ACR251" i="22" s="1"/>
  <c r="ACS251" i="22" s="1"/>
  <c r="ACT251" i="22" s="1"/>
  <c r="ACL41" i="22"/>
  <c r="ACM41" i="22" s="1"/>
  <c r="ACN41" i="22" s="1"/>
  <c r="ACO41" i="22" s="1"/>
  <c r="ACP41" i="22" s="1"/>
  <c r="ACQ41" i="22" s="1"/>
  <c r="ACR41" i="22" s="1"/>
  <c r="ACS41" i="22" s="1"/>
  <c r="ACT41" i="22" s="1"/>
  <c r="XV190" i="22"/>
  <c r="ACL207" i="22"/>
  <c r="ACM207" i="22" s="1"/>
  <c r="ACN207" i="22" s="1"/>
  <c r="ACO207" i="22" s="1"/>
  <c r="ACP207" i="22" s="1"/>
  <c r="ACQ207" i="22" s="1"/>
  <c r="ACR207" i="22" s="1"/>
  <c r="ACS207" i="22" s="1"/>
  <c r="ACT207" i="22" s="1"/>
  <c r="ACL22" i="22"/>
  <c r="ACM22" i="22" s="1"/>
  <c r="ACN22" i="22" s="1"/>
  <c r="ACO22" i="22" s="1"/>
  <c r="ACP22" i="22" s="1"/>
  <c r="ACQ22" i="22" s="1"/>
  <c r="ACR22" i="22" s="1"/>
  <c r="ACS22" i="22" s="1"/>
  <c r="ACT22" i="22" s="1"/>
  <c r="ACL49" i="22"/>
  <c r="ACM49" i="22" s="1"/>
  <c r="ACN49" i="22" s="1"/>
  <c r="ACO49" i="22" s="1"/>
  <c r="ACP49" i="22" s="1"/>
  <c r="ACQ49" i="22" s="1"/>
  <c r="ACR49" i="22" s="1"/>
  <c r="ACS49" i="22" s="1"/>
  <c r="ACT49" i="22" s="1"/>
  <c r="ACL39" i="22"/>
  <c r="ACM39" i="22" s="1"/>
  <c r="ACN39" i="22" s="1"/>
  <c r="ACO39" i="22" s="1"/>
  <c r="ACP39" i="22" s="1"/>
  <c r="ACQ39" i="22" s="1"/>
  <c r="ACR39" i="22" s="1"/>
  <c r="ACS39" i="22" s="1"/>
  <c r="ACT39" i="22" s="1"/>
  <c r="ACL250" i="22"/>
  <c r="ACM250" i="22" s="1"/>
  <c r="ACN250" i="22" s="1"/>
  <c r="ACO250" i="22" s="1"/>
  <c r="ACP250" i="22" s="1"/>
  <c r="ACQ250" i="22" s="1"/>
  <c r="ACR250" i="22" s="1"/>
  <c r="ACS250" i="22" s="1"/>
  <c r="ACT250" i="22" s="1"/>
  <c r="XV240" i="22"/>
  <c r="XV312" i="22"/>
  <c r="XV233" i="22"/>
  <c r="XV295" i="22"/>
  <c r="ACL258" i="22"/>
  <c r="ACM258" i="22" s="1"/>
  <c r="ACN258" i="22" s="1"/>
  <c r="ACO258" i="22" s="1"/>
  <c r="ACP258" i="22" s="1"/>
  <c r="ACQ258" i="22" s="1"/>
  <c r="ACR258" i="22" s="1"/>
  <c r="ACS258" i="22" s="1"/>
  <c r="ACT258" i="22" s="1"/>
  <c r="ACL119" i="22"/>
  <c r="ACM119" i="22" s="1"/>
  <c r="ACN119" i="22" s="1"/>
  <c r="ACO119" i="22" s="1"/>
  <c r="ACP119" i="22" s="1"/>
  <c r="ACQ119" i="22" s="1"/>
  <c r="ACR119" i="22" s="1"/>
  <c r="ACS119" i="22" s="1"/>
  <c r="ACT119" i="22" s="1"/>
  <c r="ACL188" i="22"/>
  <c r="ACM188" i="22" s="1"/>
  <c r="ACN188" i="22" s="1"/>
  <c r="ACO188" i="22" s="1"/>
  <c r="ACP188" i="22" s="1"/>
  <c r="ACQ188" i="22" s="1"/>
  <c r="ACR188" i="22" s="1"/>
  <c r="ACS188" i="22" s="1"/>
  <c r="ACT188" i="22" s="1"/>
  <c r="ACL213" i="22"/>
  <c r="ACM213" i="22" s="1"/>
  <c r="ACN213" i="22" s="1"/>
  <c r="ACO213" i="22" s="1"/>
  <c r="ACP213" i="22" s="1"/>
  <c r="ACQ213" i="22" s="1"/>
  <c r="ACR213" i="22" s="1"/>
  <c r="ACS213" i="22" s="1"/>
  <c r="ACT213" i="22" s="1"/>
  <c r="XV184" i="22"/>
  <c r="ACL61" i="22"/>
  <c r="ACM61" i="22" s="1"/>
  <c r="ACN61" i="22" s="1"/>
  <c r="ACO61" i="22" s="1"/>
  <c r="ACP61" i="22" s="1"/>
  <c r="ACQ61" i="22" s="1"/>
  <c r="ACR61" i="22" s="1"/>
  <c r="ACS61" i="22" s="1"/>
  <c r="ACT61" i="22" s="1"/>
  <c r="YN289" i="22"/>
  <c r="ACL81" i="22"/>
  <c r="ACM81" i="22" s="1"/>
  <c r="ACN81" i="22" s="1"/>
  <c r="ACO81" i="22" s="1"/>
  <c r="ACP81" i="22" s="1"/>
  <c r="ACQ81" i="22" s="1"/>
  <c r="ACR81" i="22" s="1"/>
  <c r="ACS81" i="22" s="1"/>
  <c r="ACT81" i="22" s="1"/>
  <c r="XV320" i="22"/>
  <c r="ACL62" i="22"/>
  <c r="ACM62" i="22" s="1"/>
  <c r="ACN62" i="22" s="1"/>
  <c r="ACO62" i="22" s="1"/>
  <c r="ACP62" i="22" s="1"/>
  <c r="ACQ62" i="22" s="1"/>
  <c r="ACR62" i="22" s="1"/>
  <c r="ACS62" i="22" s="1"/>
  <c r="ACT62" i="22" s="1"/>
  <c r="ACL29" i="22"/>
  <c r="ACM29" i="22" s="1"/>
  <c r="ACN29" i="22" s="1"/>
  <c r="ACO29" i="22" s="1"/>
  <c r="ACP29" i="22" s="1"/>
  <c r="ACQ29" i="22" s="1"/>
  <c r="ACR29" i="22" s="1"/>
  <c r="ACS29" i="22" s="1"/>
  <c r="ACT29" i="22" s="1"/>
  <c r="ACP6" i="22" l="1"/>
  <c r="ACP7" i="22"/>
  <c r="ACP8" i="22"/>
  <c r="XV274" i="22"/>
  <c r="XV280" i="22"/>
  <c r="XV277" i="22"/>
  <c r="XV276" i="22"/>
  <c r="XV278" i="22"/>
  <c r="XV275" i="22"/>
  <c r="XV279" i="22"/>
  <c r="XV243" i="22"/>
  <c r="YO289" i="22"/>
  <c r="XW320" i="22"/>
  <c r="XW227" i="22"/>
  <c r="XW233" i="22"/>
  <c r="XW186" i="22"/>
  <c r="YO217" i="22"/>
  <c r="XW183" i="22"/>
  <c r="XW317" i="22"/>
  <c r="XW303" i="22"/>
  <c r="XW179" i="22"/>
  <c r="YO284" i="22"/>
  <c r="XW231" i="22"/>
  <c r="YO218" i="22"/>
  <c r="YO131" i="22"/>
  <c r="YO128" i="22"/>
  <c r="YO143" i="22"/>
  <c r="YO129" i="22"/>
  <c r="YO136" i="22"/>
  <c r="YO282" i="22"/>
  <c r="XW228" i="22"/>
  <c r="XW200" i="22"/>
  <c r="XW306" i="22"/>
  <c r="XW236" i="22"/>
  <c r="XW302" i="22"/>
  <c r="YO283" i="22"/>
  <c r="YO132" i="22"/>
  <c r="YO286" i="22"/>
  <c r="XW310" i="22"/>
  <c r="XW299" i="22"/>
  <c r="XW308" i="22"/>
  <c r="XW312" i="22"/>
  <c r="YO288" i="22"/>
  <c r="XW174" i="22"/>
  <c r="XW181" i="22"/>
  <c r="YO137" i="22"/>
  <c r="XW224" i="22"/>
  <c r="XW321" i="22"/>
  <c r="XW190" i="22"/>
  <c r="XW293" i="22"/>
  <c r="YO135" i="22"/>
  <c r="YO290" i="22"/>
  <c r="YO281" i="22"/>
  <c r="YO285" i="22"/>
  <c r="XW315" i="22"/>
  <c r="XW193" i="22"/>
  <c r="YO134" i="22"/>
  <c r="XW229" i="22"/>
  <c r="XX298" i="22"/>
  <c r="XW220" i="22"/>
  <c r="XW300" i="22"/>
  <c r="XW305" i="22"/>
  <c r="YO291" i="22"/>
  <c r="XW297" i="22"/>
  <c r="XW173" i="22"/>
  <c r="XW172" i="22"/>
  <c r="XW182" i="22"/>
  <c r="XW240" i="22"/>
  <c r="XW230" i="22"/>
  <c r="XW294" i="22"/>
  <c r="XW197" i="22"/>
  <c r="XW192" i="22"/>
  <c r="XW178" i="22"/>
  <c r="XW296" i="22"/>
  <c r="XW199" i="22"/>
  <c r="XW225" i="22"/>
  <c r="XW221" i="22"/>
  <c r="XW189" i="22"/>
  <c r="XW309" i="22"/>
  <c r="YO130" i="22"/>
  <c r="XW322" i="22"/>
  <c r="XW234" i="22"/>
  <c r="XW194" i="22"/>
  <c r="XW223" i="22"/>
  <c r="YO127" i="22"/>
  <c r="XW191" i="22"/>
  <c r="YO133" i="22"/>
  <c r="YO142" i="22"/>
  <c r="XW195" i="22"/>
  <c r="XW295" i="22"/>
  <c r="YO287" i="22"/>
  <c r="XW175" i="22"/>
  <c r="XW313" i="22"/>
  <c r="ACM5" i="22"/>
  <c r="XW301" i="22"/>
  <c r="XW222" i="22"/>
  <c r="XW196" i="22"/>
  <c r="XW184" i="22"/>
  <c r="XW314" i="22"/>
  <c r="YO292" i="22"/>
  <c r="YO140" i="22"/>
  <c r="YO139" i="22"/>
  <c r="XW185" i="22"/>
  <c r="YO138" i="22"/>
  <c r="XW219" i="22"/>
  <c r="XW316" i="22"/>
  <c r="YO216" i="22"/>
  <c r="XW180" i="22"/>
  <c r="XW226" i="22"/>
  <c r="XW307" i="22"/>
  <c r="YO215" i="22"/>
  <c r="XW311" i="22"/>
  <c r="XW232" i="22"/>
  <c r="YO144" i="22"/>
  <c r="XW239" i="22"/>
  <c r="XW198" i="22"/>
  <c r="XW304" i="22"/>
  <c r="YO141" i="22"/>
  <c r="ACQ8" i="22" l="1"/>
  <c r="ACQ7" i="22"/>
  <c r="ACQ6" i="22"/>
  <c r="XW276" i="22"/>
  <c r="XW279" i="22"/>
  <c r="XW277" i="22"/>
  <c r="XW275" i="22"/>
  <c r="XW280" i="22"/>
  <c r="XW278" i="22"/>
  <c r="XW274" i="22"/>
  <c r="XW243" i="22"/>
  <c r="YP141" i="22"/>
  <c r="XX304" i="22"/>
  <c r="XX222" i="22"/>
  <c r="XX313" i="22"/>
  <c r="XX195" i="22"/>
  <c r="YP127" i="22"/>
  <c r="XX173" i="22"/>
  <c r="XX190" i="22"/>
  <c r="XX299" i="22"/>
  <c r="YP132" i="22"/>
  <c r="XX239" i="22"/>
  <c r="YP139" i="22"/>
  <c r="ACN5" i="22"/>
  <c r="ACO5" i="22" s="1"/>
  <c r="YP133" i="22"/>
  <c r="XX221" i="22"/>
  <c r="XX182" i="22"/>
  <c r="XX300" i="22"/>
  <c r="XY298" i="22"/>
  <c r="YP281" i="22"/>
  <c r="XX224" i="22"/>
  <c r="XX181" i="22"/>
  <c r="YP136" i="22"/>
  <c r="YP218" i="22"/>
  <c r="XX179" i="22"/>
  <c r="YP144" i="22"/>
  <c r="XX226" i="22"/>
  <c r="XX219" i="22"/>
  <c r="XX189" i="22"/>
  <c r="XX296" i="22"/>
  <c r="XX230" i="22"/>
  <c r="XX297" i="22"/>
  <c r="YP134" i="22"/>
  <c r="XX293" i="22"/>
  <c r="YP288" i="22"/>
  <c r="YP143" i="22"/>
  <c r="XX198" i="22"/>
  <c r="YP215" i="22"/>
  <c r="YP292" i="22"/>
  <c r="XX295" i="22"/>
  <c r="XX194" i="22"/>
  <c r="XX322" i="22"/>
  <c r="XX240" i="22"/>
  <c r="XX220" i="22"/>
  <c r="YP135" i="22"/>
  <c r="YP283" i="22"/>
  <c r="XX306" i="22"/>
  <c r="YP131" i="22"/>
  <c r="XX231" i="22"/>
  <c r="XX303" i="22"/>
  <c r="XX183" i="22"/>
  <c r="XX320" i="22"/>
  <c r="XX232" i="22"/>
  <c r="YP216" i="22"/>
  <c r="XX316" i="22"/>
  <c r="YP140" i="22"/>
  <c r="XX301" i="22"/>
  <c r="XX175" i="22"/>
  <c r="YP130" i="22"/>
  <c r="YP291" i="22"/>
  <c r="YP290" i="22"/>
  <c r="XX310" i="22"/>
  <c r="XX302" i="22"/>
  <c r="YP129" i="22"/>
  <c r="XX311" i="22"/>
  <c r="YP138" i="22"/>
  <c r="XX184" i="22"/>
  <c r="XX196" i="22"/>
  <c r="YP287" i="22"/>
  <c r="YP142" i="22"/>
  <c r="XX223" i="22"/>
  <c r="XX234" i="22"/>
  <c r="XX225" i="22"/>
  <c r="XX192" i="22"/>
  <c r="XX294" i="22"/>
  <c r="XX172" i="22"/>
  <c r="XX315" i="22"/>
  <c r="XX174" i="22"/>
  <c r="XX236" i="22"/>
  <c r="XX200" i="22"/>
  <c r="XX228" i="22"/>
  <c r="YP284" i="22"/>
  <c r="XX317" i="22"/>
  <c r="YP217" i="22"/>
  <c r="XX233" i="22"/>
  <c r="XX180" i="22"/>
  <c r="XX191" i="22"/>
  <c r="XX178" i="22"/>
  <c r="YP285" i="22"/>
  <c r="XX321" i="22"/>
  <c r="XX308" i="22"/>
  <c r="YP286" i="22"/>
  <c r="YP128" i="22"/>
  <c r="XX307" i="22"/>
  <c r="XX185" i="22"/>
  <c r="XX314" i="22"/>
  <c r="XX309" i="22"/>
  <c r="XX199" i="22"/>
  <c r="XX197" i="22"/>
  <c r="XX305" i="22"/>
  <c r="XX229" i="22"/>
  <c r="XX193" i="22"/>
  <c r="YP137" i="22"/>
  <c r="XX312" i="22"/>
  <c r="YP282" i="22"/>
  <c r="XX186" i="22"/>
  <c r="XX227" i="22"/>
  <c r="YP289" i="22"/>
  <c r="ACR6" i="22" l="1"/>
  <c r="ACR7" i="22"/>
  <c r="ACP5" i="22"/>
  <c r="ACR8" i="22"/>
  <c r="XX275" i="22"/>
  <c r="XX277" i="22"/>
  <c r="XX274" i="22"/>
  <c r="XX278" i="22"/>
  <c r="XX279" i="22"/>
  <c r="XX280" i="22"/>
  <c r="XX276" i="22"/>
  <c r="XX243" i="22"/>
  <c r="XY308" i="22"/>
  <c r="XY186" i="22"/>
  <c r="YQ142" i="22"/>
  <c r="YQ138" i="22"/>
  <c r="XY310" i="22"/>
  <c r="YQ291" i="22"/>
  <c r="XY199" i="22"/>
  <c r="XY200" i="22"/>
  <c r="XY172" i="22"/>
  <c r="XY184" i="22"/>
  <c r="YQ283" i="22"/>
  <c r="XY194" i="22"/>
  <c r="XY198" i="22"/>
  <c r="YQ134" i="22"/>
  <c r="XY230" i="22"/>
  <c r="XY219" i="22"/>
  <c r="YQ144" i="22"/>
  <c r="YQ136" i="22"/>
  <c r="XY181" i="22"/>
  <c r="XZ298" i="22"/>
  <c r="XY239" i="22"/>
  <c r="YQ132" i="22"/>
  <c r="YQ127" i="22"/>
  <c r="XY307" i="22"/>
  <c r="YQ286" i="22"/>
  <c r="XY180" i="22"/>
  <c r="YQ284" i="22"/>
  <c r="YQ287" i="22"/>
  <c r="YQ129" i="22"/>
  <c r="YQ290" i="22"/>
  <c r="YQ216" i="22"/>
  <c r="XY193" i="22"/>
  <c r="XY229" i="22"/>
  <c r="YQ285" i="22"/>
  <c r="YQ217" i="22"/>
  <c r="XY236" i="22"/>
  <c r="XY174" i="22"/>
  <c r="XY315" i="22"/>
  <c r="XY294" i="22"/>
  <c r="XY234" i="22"/>
  <c r="XY303" i="22"/>
  <c r="YQ135" i="22"/>
  <c r="XY220" i="22"/>
  <c r="XY297" i="22"/>
  <c r="XY179" i="22"/>
  <c r="XY224" i="22"/>
  <c r="XY300" i="22"/>
  <c r="XY299" i="22"/>
  <c r="XY190" i="22"/>
  <c r="XY173" i="22"/>
  <c r="XY195" i="22"/>
  <c r="XY309" i="22"/>
  <c r="XY185" i="22"/>
  <c r="YQ128" i="22"/>
  <c r="XY321" i="22"/>
  <c r="XY302" i="22"/>
  <c r="XY305" i="22"/>
  <c r="XY175" i="22"/>
  <c r="XY232" i="22"/>
  <c r="XY231" i="22"/>
  <c r="XY295" i="22"/>
  <c r="YQ292" i="22"/>
  <c r="YQ215" i="22"/>
  <c r="YQ143" i="22"/>
  <c r="XY296" i="22"/>
  <c r="XY226" i="22"/>
  <c r="YQ218" i="22"/>
  <c r="YQ281" i="22"/>
  <c r="XY221" i="22"/>
  <c r="YQ133" i="22"/>
  <c r="XY313" i="22"/>
  <c r="XY304" i="22"/>
  <c r="XY227" i="22"/>
  <c r="YQ289" i="22"/>
  <c r="YQ282" i="22"/>
  <c r="YQ137" i="22"/>
  <c r="XY197" i="22"/>
  <c r="XY191" i="22"/>
  <c r="XY317" i="22"/>
  <c r="XY192" i="22"/>
  <c r="XY223" i="22"/>
  <c r="XY311" i="22"/>
  <c r="YQ130" i="22"/>
  <c r="YQ140" i="22"/>
  <c r="XY320" i="22"/>
  <c r="XY306" i="22"/>
  <c r="XY312" i="22"/>
  <c r="XY314" i="22"/>
  <c r="XY178" i="22"/>
  <c r="XY233" i="22"/>
  <c r="XY228" i="22"/>
  <c r="XY225" i="22"/>
  <c r="XY196" i="22"/>
  <c r="XY301" i="22"/>
  <c r="XY316" i="22"/>
  <c r="XY183" i="22"/>
  <c r="YQ131" i="22"/>
  <c r="XY240" i="22"/>
  <c r="XY322" i="22"/>
  <c r="YQ288" i="22"/>
  <c r="XY293" i="22"/>
  <c r="XY189" i="22"/>
  <c r="XY182" i="22"/>
  <c r="YQ139" i="22"/>
  <c r="XY222" i="22"/>
  <c r="YQ141" i="22"/>
  <c r="ACS8" i="22" l="1"/>
  <c r="ACQ5" i="22"/>
  <c r="ACS7" i="22"/>
  <c r="ACS6" i="22"/>
  <c r="XY278" i="22"/>
  <c r="XY274" i="22"/>
  <c r="XY276" i="22"/>
  <c r="XY280" i="22"/>
  <c r="XY277" i="22"/>
  <c r="XY279" i="22"/>
  <c r="XY275" i="22"/>
  <c r="XY243" i="22"/>
  <c r="XZ189" i="22"/>
  <c r="XZ183" i="22"/>
  <c r="XZ228" i="22"/>
  <c r="YR289" i="22"/>
  <c r="XZ296" i="22"/>
  <c r="XZ305" i="22"/>
  <c r="XZ309" i="22"/>
  <c r="XZ297" i="22"/>
  <c r="XZ174" i="22"/>
  <c r="XZ229" i="22"/>
  <c r="YR129" i="22"/>
  <c r="XZ182" i="22"/>
  <c r="XZ322" i="22"/>
  <c r="XZ196" i="22"/>
  <c r="XZ314" i="22"/>
  <c r="XZ197" i="22"/>
  <c r="XZ226" i="22"/>
  <c r="XZ179" i="22"/>
  <c r="XZ220" i="22"/>
  <c r="XZ236" i="22"/>
  <c r="YR132" i="22"/>
  <c r="XZ181" i="22"/>
  <c r="XZ194" i="22"/>
  <c r="XZ184" i="22"/>
  <c r="XZ199" i="22"/>
  <c r="YR139" i="22"/>
  <c r="XZ233" i="22"/>
  <c r="XZ320" i="22"/>
  <c r="XZ223" i="22"/>
  <c r="YR143" i="22"/>
  <c r="XZ175" i="22"/>
  <c r="XZ195" i="22"/>
  <c r="XZ190" i="22"/>
  <c r="XZ294" i="22"/>
  <c r="YR290" i="22"/>
  <c r="YR140" i="22"/>
  <c r="XZ191" i="22"/>
  <c r="XZ227" i="22"/>
  <c r="YR281" i="22"/>
  <c r="XZ299" i="22"/>
  <c r="XZ224" i="22"/>
  <c r="XZ303" i="22"/>
  <c r="YR217" i="22"/>
  <c r="XZ180" i="22"/>
  <c r="XZ239" i="22"/>
  <c r="XZ230" i="22"/>
  <c r="XZ172" i="22"/>
  <c r="XZ200" i="22"/>
  <c r="YR138" i="22"/>
  <c r="XZ308" i="22"/>
  <c r="XZ240" i="22"/>
  <c r="XZ225" i="22"/>
  <c r="XZ312" i="22"/>
  <c r="XZ192" i="22"/>
  <c r="YR137" i="22"/>
  <c r="XZ313" i="22"/>
  <c r="YR218" i="22"/>
  <c r="YR215" i="22"/>
  <c r="XZ231" i="22"/>
  <c r="XZ185" i="22"/>
  <c r="YR135" i="22"/>
  <c r="XZ315" i="22"/>
  <c r="YR285" i="22"/>
  <c r="YR216" i="22"/>
  <c r="YR287" i="22"/>
  <c r="YR286" i="22"/>
  <c r="YR144" i="22"/>
  <c r="YR131" i="22"/>
  <c r="YR141" i="22"/>
  <c r="XZ316" i="22"/>
  <c r="XZ311" i="22"/>
  <c r="XZ317" i="22"/>
  <c r="YR282" i="22"/>
  <c r="YR292" i="22"/>
  <c r="XZ193" i="22"/>
  <c r="XZ307" i="22"/>
  <c r="YA298" i="22"/>
  <c r="XZ219" i="22"/>
  <c r="YR134" i="22"/>
  <c r="XZ198" i="22"/>
  <c r="YR291" i="22"/>
  <c r="YR142" i="22"/>
  <c r="XZ293" i="22"/>
  <c r="XZ178" i="22"/>
  <c r="YR130" i="22"/>
  <c r="XZ304" i="22"/>
  <c r="YR133" i="22"/>
  <c r="XZ321" i="22"/>
  <c r="XZ173" i="22"/>
  <c r="YR136" i="22"/>
  <c r="XZ222" i="22"/>
  <c r="YR288" i="22"/>
  <c r="XZ301" i="22"/>
  <c r="XZ306" i="22"/>
  <c r="XZ221" i="22"/>
  <c r="XZ295" i="22"/>
  <c r="XZ232" i="22"/>
  <c r="XZ302" i="22"/>
  <c r="YR128" i="22"/>
  <c r="XZ300" i="22"/>
  <c r="XZ234" i="22"/>
  <c r="YR284" i="22"/>
  <c r="YR127" i="22"/>
  <c r="YR283" i="22"/>
  <c r="XZ310" i="22"/>
  <c r="XZ186" i="22"/>
  <c r="ACT6" i="22" l="1"/>
  <c r="ACT7" i="22"/>
  <c r="ACR5" i="22"/>
  <c r="ACT8" i="22"/>
  <c r="XZ280" i="22"/>
  <c r="XZ275" i="22"/>
  <c r="XZ276" i="22"/>
  <c r="XZ279" i="22"/>
  <c r="XZ274" i="22"/>
  <c r="XZ277" i="22"/>
  <c r="XZ278" i="22"/>
  <c r="XZ243" i="22"/>
  <c r="YA310" i="22"/>
  <c r="YA301" i="22"/>
  <c r="YS136" i="22"/>
  <c r="YA178" i="22"/>
  <c r="YA293" i="22"/>
  <c r="YS142" i="22"/>
  <c r="YA219" i="22"/>
  <c r="YA307" i="22"/>
  <c r="YS292" i="22"/>
  <c r="YA302" i="22"/>
  <c r="YS133" i="22"/>
  <c r="YS291" i="22"/>
  <c r="YB298" i="22"/>
  <c r="YA317" i="22"/>
  <c r="YS131" i="22"/>
  <c r="YS287" i="22"/>
  <c r="YA315" i="22"/>
  <c r="YA185" i="22"/>
  <c r="YS215" i="22"/>
  <c r="YA313" i="22"/>
  <c r="YA312" i="22"/>
  <c r="YA308" i="22"/>
  <c r="YS138" i="22"/>
  <c r="YA180" i="22"/>
  <c r="YS217" i="22"/>
  <c r="YA191" i="22"/>
  <c r="YS143" i="22"/>
  <c r="YS132" i="22"/>
  <c r="YA226" i="22"/>
  <c r="YA305" i="22"/>
  <c r="YA228" i="22"/>
  <c r="YA173" i="22"/>
  <c r="YS288" i="22"/>
  <c r="YA198" i="22"/>
  <c r="YA311" i="22"/>
  <c r="YS137" i="22"/>
  <c r="YA224" i="22"/>
  <c r="YS281" i="22"/>
  <c r="YS290" i="22"/>
  <c r="YA294" i="22"/>
  <c r="YS139" i="22"/>
  <c r="YA184" i="22"/>
  <c r="YA220" i="22"/>
  <c r="YA196" i="22"/>
  <c r="YA183" i="22"/>
  <c r="YA300" i="22"/>
  <c r="YA221" i="22"/>
  <c r="YS130" i="22"/>
  <c r="YS144" i="22"/>
  <c r="YS216" i="22"/>
  <c r="YA240" i="22"/>
  <c r="YA232" i="22"/>
  <c r="YA306" i="22"/>
  <c r="YA321" i="22"/>
  <c r="YS134" i="22"/>
  <c r="YS218" i="22"/>
  <c r="YA200" i="22"/>
  <c r="YA239" i="22"/>
  <c r="YA303" i="22"/>
  <c r="YA299" i="22"/>
  <c r="YS140" i="22"/>
  <c r="YA190" i="22"/>
  <c r="YA223" i="22"/>
  <c r="YA233" i="22"/>
  <c r="YA181" i="22"/>
  <c r="YA236" i="22"/>
  <c r="YA314" i="22"/>
  <c r="YA182" i="22"/>
  <c r="YA229" i="22"/>
  <c r="YA297" i="22"/>
  <c r="YA309" i="22"/>
  <c r="YS289" i="22"/>
  <c r="YS127" i="22"/>
  <c r="YA222" i="22"/>
  <c r="YA304" i="22"/>
  <c r="YA193" i="22"/>
  <c r="YA316" i="22"/>
  <c r="YS135" i="22"/>
  <c r="YA192" i="22"/>
  <c r="YA186" i="22"/>
  <c r="YS283" i="22"/>
  <c r="YS284" i="22"/>
  <c r="YA234" i="22"/>
  <c r="YS128" i="22"/>
  <c r="YA295" i="22"/>
  <c r="YS282" i="22"/>
  <c r="YS141" i="22"/>
  <c r="YS286" i="22"/>
  <c r="YS285" i="22"/>
  <c r="YA231" i="22"/>
  <c r="YA225" i="22"/>
  <c r="YA172" i="22"/>
  <c r="YA230" i="22"/>
  <c r="YA227" i="22"/>
  <c r="YA195" i="22"/>
  <c r="YA175" i="22"/>
  <c r="YA320" i="22"/>
  <c r="YA199" i="22"/>
  <c r="YA194" i="22"/>
  <c r="YA179" i="22"/>
  <c r="YA197" i="22"/>
  <c r="YA322" i="22"/>
  <c r="YS129" i="22"/>
  <c r="YA174" i="22"/>
  <c r="YA296" i="22"/>
  <c r="YA189" i="22"/>
  <c r="ACS5" i="22" l="1"/>
  <c r="YA279" i="22"/>
  <c r="YA278" i="22"/>
  <c r="YA276" i="22"/>
  <c r="YA277" i="22"/>
  <c r="YA275" i="22"/>
  <c r="YA274" i="22"/>
  <c r="YA280" i="22"/>
  <c r="YA243" i="22"/>
  <c r="YT129" i="22"/>
  <c r="YB189" i="22"/>
  <c r="YT283" i="22"/>
  <c r="YB294" i="22"/>
  <c r="YB230" i="22"/>
  <c r="YT285" i="22"/>
  <c r="YB186" i="22"/>
  <c r="YB192" i="22"/>
  <c r="YB304" i="22"/>
  <c r="YB229" i="22"/>
  <c r="YB233" i="22"/>
  <c r="YB190" i="22"/>
  <c r="YB299" i="22"/>
  <c r="YT218" i="22"/>
  <c r="YT130" i="22"/>
  <c r="YT290" i="22"/>
  <c r="YT291" i="22"/>
  <c r="YT133" i="22"/>
  <c r="YB293" i="22"/>
  <c r="YB322" i="22"/>
  <c r="YB175" i="22"/>
  <c r="YB225" i="22"/>
  <c r="YT282" i="22"/>
  <c r="YT128" i="22"/>
  <c r="YB316" i="22"/>
  <c r="YB193" i="22"/>
  <c r="YB222" i="22"/>
  <c r="YT289" i="22"/>
  <c r="YB314" i="22"/>
  <c r="YB240" i="22"/>
  <c r="YB183" i="22"/>
  <c r="YT139" i="22"/>
  <c r="YT281" i="22"/>
  <c r="YB311" i="22"/>
  <c r="YT288" i="22"/>
  <c r="YB312" i="22"/>
  <c r="YB174" i="22"/>
  <c r="YB179" i="22"/>
  <c r="YB172" i="22"/>
  <c r="YT286" i="22"/>
  <c r="YB234" i="22"/>
  <c r="YB236" i="22"/>
  <c r="YB223" i="22"/>
  <c r="YT140" i="22"/>
  <c r="YB200" i="22"/>
  <c r="YB306" i="22"/>
  <c r="YT216" i="22"/>
  <c r="YB196" i="22"/>
  <c r="YB305" i="22"/>
  <c r="YB226" i="22"/>
  <c r="YB191" i="22"/>
  <c r="YT138" i="22"/>
  <c r="YB313" i="22"/>
  <c r="YB315" i="22"/>
  <c r="YB317" i="22"/>
  <c r="YB302" i="22"/>
  <c r="YB307" i="22"/>
  <c r="YB178" i="22"/>
  <c r="YB301" i="22"/>
  <c r="YB310" i="22"/>
  <c r="YB194" i="22"/>
  <c r="YB195" i="22"/>
  <c r="YB303" i="22"/>
  <c r="YB300" i="22"/>
  <c r="YB224" i="22"/>
  <c r="YT217" i="22"/>
  <c r="YT135" i="22"/>
  <c r="YB197" i="22"/>
  <c r="YB231" i="22"/>
  <c r="YT284" i="22"/>
  <c r="YT127" i="22"/>
  <c r="YB309" i="22"/>
  <c r="YB321" i="22"/>
  <c r="YB221" i="22"/>
  <c r="YB220" i="22"/>
  <c r="YT137" i="22"/>
  <c r="YB228" i="22"/>
  <c r="YT132" i="22"/>
  <c r="YT143" i="22"/>
  <c r="YB180" i="22"/>
  <c r="YT215" i="22"/>
  <c r="YT287" i="22"/>
  <c r="YB219" i="22"/>
  <c r="YB320" i="22"/>
  <c r="YT141" i="22"/>
  <c r="YB182" i="22"/>
  <c r="YT144" i="22"/>
  <c r="YB184" i="22"/>
  <c r="YB198" i="22"/>
  <c r="YB308" i="22"/>
  <c r="YB296" i="22"/>
  <c r="YB199" i="22"/>
  <c r="YB227" i="22"/>
  <c r="YB295" i="22"/>
  <c r="YB297" i="22"/>
  <c r="YB181" i="22"/>
  <c r="YB239" i="22"/>
  <c r="YT134" i="22"/>
  <c r="YB232" i="22"/>
  <c r="YB173" i="22"/>
  <c r="YB185" i="22"/>
  <c r="YT131" i="22"/>
  <c r="YC298" i="22"/>
  <c r="YT292" i="22"/>
  <c r="YT142" i="22"/>
  <c r="YT136" i="22"/>
  <c r="ACT5" i="22" l="1"/>
  <c r="YB277" i="22"/>
  <c r="YB280" i="22"/>
  <c r="YB276" i="22"/>
  <c r="YB278" i="22"/>
  <c r="YB274" i="22"/>
  <c r="YB275" i="22"/>
  <c r="YB279" i="22"/>
  <c r="YB243" i="22"/>
  <c r="YU142" i="22"/>
  <c r="YC295" i="22"/>
  <c r="YU292" i="22"/>
  <c r="YC199" i="22"/>
  <c r="YC184" i="22"/>
  <c r="YU144" i="22"/>
  <c r="YC182" i="22"/>
  <c r="YC320" i="22"/>
  <c r="YC221" i="22"/>
  <c r="YU127" i="22"/>
  <c r="YU136" i="22"/>
  <c r="YC219" i="22"/>
  <c r="YC180" i="22"/>
  <c r="YC220" i="22"/>
  <c r="YC231" i="22"/>
  <c r="YC303" i="22"/>
  <c r="YC234" i="22"/>
  <c r="YC312" i="22"/>
  <c r="YC311" i="22"/>
  <c r="YC193" i="22"/>
  <c r="YU282" i="22"/>
  <c r="YC322" i="22"/>
  <c r="YC293" i="22"/>
  <c r="YU133" i="22"/>
  <c r="YC190" i="22"/>
  <c r="YC294" i="22"/>
  <c r="YC189" i="22"/>
  <c r="YC232" i="22"/>
  <c r="YC296" i="22"/>
  <c r="YC198" i="22"/>
  <c r="YC321" i="22"/>
  <c r="YU135" i="22"/>
  <c r="YC224" i="22"/>
  <c r="YC302" i="22"/>
  <c r="YC315" i="22"/>
  <c r="YU140" i="22"/>
  <c r="YC181" i="22"/>
  <c r="YC185" i="22"/>
  <c r="YC297" i="22"/>
  <c r="YC227" i="22"/>
  <c r="YU217" i="22"/>
  <c r="YC313" i="22"/>
  <c r="YC306" i="22"/>
  <c r="YC223" i="22"/>
  <c r="YU286" i="22"/>
  <c r="YC179" i="22"/>
  <c r="YU281" i="22"/>
  <c r="YC314" i="22"/>
  <c r="YC316" i="22"/>
  <c r="YC225" i="22"/>
  <c r="YU291" i="22"/>
  <c r="YC233" i="22"/>
  <c r="YC304" i="22"/>
  <c r="YU285" i="22"/>
  <c r="YU283" i="22"/>
  <c r="YC173" i="22"/>
  <c r="YU134" i="22"/>
  <c r="YC308" i="22"/>
  <c r="YU141" i="22"/>
  <c r="YC228" i="22"/>
  <c r="YU137" i="22"/>
  <c r="YC300" i="22"/>
  <c r="YC195" i="22"/>
  <c r="YC178" i="22"/>
  <c r="YC239" i="22"/>
  <c r="YU287" i="22"/>
  <c r="YU284" i="22"/>
  <c r="YC307" i="22"/>
  <c r="YC226" i="22"/>
  <c r="YC236" i="22"/>
  <c r="YC172" i="22"/>
  <c r="YC174" i="22"/>
  <c r="YC183" i="22"/>
  <c r="YC240" i="22"/>
  <c r="YU289" i="22"/>
  <c r="YU290" i="22"/>
  <c r="YU130" i="22"/>
  <c r="YU218" i="22"/>
  <c r="YC192" i="22"/>
  <c r="YC230" i="22"/>
  <c r="YU131" i="22"/>
  <c r="YU143" i="22"/>
  <c r="YC309" i="22"/>
  <c r="YC197" i="22"/>
  <c r="YC194" i="22"/>
  <c r="YC310" i="22"/>
  <c r="YU138" i="22"/>
  <c r="YD298" i="22"/>
  <c r="YU215" i="22"/>
  <c r="YU132" i="22"/>
  <c r="YC301" i="22"/>
  <c r="YC317" i="22"/>
  <c r="YC191" i="22"/>
  <c r="YC305" i="22"/>
  <c r="YC196" i="22"/>
  <c r="YU216" i="22"/>
  <c r="YC200" i="22"/>
  <c r="YU288" i="22"/>
  <c r="YU139" i="22"/>
  <c r="YC222" i="22"/>
  <c r="YU128" i="22"/>
  <c r="YC175" i="22"/>
  <c r="YC299" i="22"/>
  <c r="YC229" i="22"/>
  <c r="YC186" i="22"/>
  <c r="YU129" i="22"/>
  <c r="YC278" i="22" l="1"/>
  <c r="YC279" i="22"/>
  <c r="YC276" i="22"/>
  <c r="YC275" i="22"/>
  <c r="YC280" i="22"/>
  <c r="YC277" i="22"/>
  <c r="YC274" i="22"/>
  <c r="YC243" i="22"/>
  <c r="YV129" i="22"/>
  <c r="YD229" i="22"/>
  <c r="YV288" i="22"/>
  <c r="YD317" i="22"/>
  <c r="YV215" i="22"/>
  <c r="YV290" i="22"/>
  <c r="YD300" i="22"/>
  <c r="YV134" i="22"/>
  <c r="YD316" i="22"/>
  <c r="YD306" i="22"/>
  <c r="YV217" i="22"/>
  <c r="YD307" i="22"/>
  <c r="YD308" i="22"/>
  <c r="YV281" i="22"/>
  <c r="YD190" i="22"/>
  <c r="YD322" i="22"/>
  <c r="YD220" i="22"/>
  <c r="YD182" i="22"/>
  <c r="YD199" i="22"/>
  <c r="YD295" i="22"/>
  <c r="YD186" i="22"/>
  <c r="YD299" i="22"/>
  <c r="YD175" i="22"/>
  <c r="YE298" i="22"/>
  <c r="YD310" i="22"/>
  <c r="YD236" i="22"/>
  <c r="YD304" i="22"/>
  <c r="YD314" i="22"/>
  <c r="YV286" i="22"/>
  <c r="YD227" i="22"/>
  <c r="YV140" i="22"/>
  <c r="YD224" i="22"/>
  <c r="YV128" i="22"/>
  <c r="YD305" i="22"/>
  <c r="YD194" i="22"/>
  <c r="YD240" i="22"/>
  <c r="YD173" i="22"/>
  <c r="YD233" i="22"/>
  <c r="YD297" i="22"/>
  <c r="YV135" i="22"/>
  <c r="YD232" i="22"/>
  <c r="YD312" i="22"/>
  <c r="YV127" i="22"/>
  <c r="YV144" i="22"/>
  <c r="YV292" i="22"/>
  <c r="YD200" i="22"/>
  <c r="YD301" i="22"/>
  <c r="YD197" i="22"/>
  <c r="YV218" i="22"/>
  <c r="YD174" i="22"/>
  <c r="YV287" i="22"/>
  <c r="YD181" i="22"/>
  <c r="YV282" i="22"/>
  <c r="YV139" i="22"/>
  <c r="YV216" i="22"/>
  <c r="YV132" i="22"/>
  <c r="YV138" i="22"/>
  <c r="YD309" i="22"/>
  <c r="YD230" i="22"/>
  <c r="YD172" i="22"/>
  <c r="YD178" i="22"/>
  <c r="YV137" i="22"/>
  <c r="YD315" i="22"/>
  <c r="YD198" i="22"/>
  <c r="YV133" i="22"/>
  <c r="YD193" i="22"/>
  <c r="YD303" i="22"/>
  <c r="YD231" i="22"/>
  <c r="YD180" i="22"/>
  <c r="YD320" i="22"/>
  <c r="YD184" i="22"/>
  <c r="YV142" i="22"/>
  <c r="YD222" i="22"/>
  <c r="YD191" i="22"/>
  <c r="YV143" i="22"/>
  <c r="YV131" i="22"/>
  <c r="YV130" i="22"/>
  <c r="YD183" i="22"/>
  <c r="YV284" i="22"/>
  <c r="YD239" i="22"/>
  <c r="YV141" i="22"/>
  <c r="YV283" i="22"/>
  <c r="YD225" i="22"/>
  <c r="YD223" i="22"/>
  <c r="YD294" i="22"/>
  <c r="YD196" i="22"/>
  <c r="YD192" i="22"/>
  <c r="YV289" i="22"/>
  <c r="YD226" i="22"/>
  <c r="YD195" i="22"/>
  <c r="YD228" i="22"/>
  <c r="YV285" i="22"/>
  <c r="YV291" i="22"/>
  <c r="YD179" i="22"/>
  <c r="YD313" i="22"/>
  <c r="YD185" i="22"/>
  <c r="YD302" i="22"/>
  <c r="YD321" i="22"/>
  <c r="YD296" i="22"/>
  <c r="YD189" i="22"/>
  <c r="YD293" i="22"/>
  <c r="YD311" i="22"/>
  <c r="YD234" i="22"/>
  <c r="YD219" i="22"/>
  <c r="YV136" i="22"/>
  <c r="YD221" i="22"/>
  <c r="YD275" i="22" l="1"/>
  <c r="YD274" i="22"/>
  <c r="YD276" i="22"/>
  <c r="YD277" i="22"/>
  <c r="YD279" i="22"/>
  <c r="YD280" i="22"/>
  <c r="YD278" i="22"/>
  <c r="YD243" i="22"/>
  <c r="YW136" i="22"/>
  <c r="YE321" i="22"/>
  <c r="YE195" i="22"/>
  <c r="YW289" i="22"/>
  <c r="YE183" i="22"/>
  <c r="YW131" i="22"/>
  <c r="YE222" i="22"/>
  <c r="YE320" i="22"/>
  <c r="YW133" i="22"/>
  <c r="YW137" i="22"/>
  <c r="YW287" i="22"/>
  <c r="YE197" i="22"/>
  <c r="YE313" i="22"/>
  <c r="YE223" i="22"/>
  <c r="YW143" i="22"/>
  <c r="YE180" i="22"/>
  <c r="YE178" i="22"/>
  <c r="YW144" i="22"/>
  <c r="YW135" i="22"/>
  <c r="YE173" i="22"/>
  <c r="YE224" i="22"/>
  <c r="YW286" i="22"/>
  <c r="YF298" i="22"/>
  <c r="YE175" i="22"/>
  <c r="YE295" i="22"/>
  <c r="YE190" i="22"/>
  <c r="YE316" i="22"/>
  <c r="YW134" i="22"/>
  <c r="YW290" i="22"/>
  <c r="YW288" i="22"/>
  <c r="YE293" i="22"/>
  <c r="YW283" i="22"/>
  <c r="YE239" i="22"/>
  <c r="YE198" i="22"/>
  <c r="YE309" i="22"/>
  <c r="YW282" i="22"/>
  <c r="YE200" i="22"/>
  <c r="YE196" i="22"/>
  <c r="YE294" i="22"/>
  <c r="YW130" i="22"/>
  <c r="YE174" i="22"/>
  <c r="YW128" i="22"/>
  <c r="YW140" i="22"/>
  <c r="YE314" i="22"/>
  <c r="YE236" i="22"/>
  <c r="YE299" i="22"/>
  <c r="YE220" i="22"/>
  <c r="YW281" i="22"/>
  <c r="YW217" i="22"/>
  <c r="YE229" i="22"/>
  <c r="YW284" i="22"/>
  <c r="YE191" i="22"/>
  <c r="YE231" i="22"/>
  <c r="YE230" i="22"/>
  <c r="YW138" i="22"/>
  <c r="YW216" i="22"/>
  <c r="YE221" i="22"/>
  <c r="YE234" i="22"/>
  <c r="YE302" i="22"/>
  <c r="YE179" i="22"/>
  <c r="YE226" i="22"/>
  <c r="YW141" i="22"/>
  <c r="YE184" i="22"/>
  <c r="YW292" i="22"/>
  <c r="YW127" i="22"/>
  <c r="YE312" i="22"/>
  <c r="YE232" i="22"/>
  <c r="YE297" i="22"/>
  <c r="YE233" i="22"/>
  <c r="YE240" i="22"/>
  <c r="YE227" i="22"/>
  <c r="YE304" i="22"/>
  <c r="YE186" i="22"/>
  <c r="YE199" i="22"/>
  <c r="YE322" i="22"/>
  <c r="YE308" i="22"/>
  <c r="YE307" i="22"/>
  <c r="YE306" i="22"/>
  <c r="YE300" i="22"/>
  <c r="YW215" i="22"/>
  <c r="YE192" i="22"/>
  <c r="YE219" i="22"/>
  <c r="YE189" i="22"/>
  <c r="YE311" i="22"/>
  <c r="YE296" i="22"/>
  <c r="YE185" i="22"/>
  <c r="YW291" i="22"/>
  <c r="YE228" i="22"/>
  <c r="YE225" i="22"/>
  <c r="YW142" i="22"/>
  <c r="YE303" i="22"/>
  <c r="YE193" i="22"/>
  <c r="YE315" i="22"/>
  <c r="YW139" i="22"/>
  <c r="YE181" i="22"/>
  <c r="YW285" i="22"/>
  <c r="YE172" i="22"/>
  <c r="YW132" i="22"/>
  <c r="YW218" i="22"/>
  <c r="YE301" i="22"/>
  <c r="YE194" i="22"/>
  <c r="YE305" i="22"/>
  <c r="YE310" i="22"/>
  <c r="YE182" i="22"/>
  <c r="YE317" i="22"/>
  <c r="YW129" i="22"/>
  <c r="YE277" i="22" l="1"/>
  <c r="YE276" i="22"/>
  <c r="YE278" i="22"/>
  <c r="YE280" i="22"/>
  <c r="YE274" i="22"/>
  <c r="YE279" i="22"/>
  <c r="YE275" i="22"/>
  <c r="YE243" i="22"/>
  <c r="YF305" i="22"/>
  <c r="YX218" i="22"/>
  <c r="YF181" i="22"/>
  <c r="YX291" i="22"/>
  <c r="YF219" i="22"/>
  <c r="YX215" i="22"/>
  <c r="YF304" i="22"/>
  <c r="YF233" i="22"/>
  <c r="YF221" i="22"/>
  <c r="YX138" i="22"/>
  <c r="YF191" i="22"/>
  <c r="YF294" i="22"/>
  <c r="YF309" i="22"/>
  <c r="YF239" i="22"/>
  <c r="YX290" i="22"/>
  <c r="YX129" i="22"/>
  <c r="YX139" i="22"/>
  <c r="YF303" i="22"/>
  <c r="YF227" i="22"/>
  <c r="YF297" i="22"/>
  <c r="YF230" i="22"/>
  <c r="YF229" i="22"/>
  <c r="YF293" i="22"/>
  <c r="YG298" i="22"/>
  <c r="YX144" i="22"/>
  <c r="YF223" i="22"/>
  <c r="YX131" i="22"/>
  <c r="YF321" i="22"/>
  <c r="YF194" i="22"/>
  <c r="YF185" i="22"/>
  <c r="YF192" i="22"/>
  <c r="YF306" i="22"/>
  <c r="YX127" i="22"/>
  <c r="YX141" i="22"/>
  <c r="YF179" i="22"/>
  <c r="YF231" i="22"/>
  <c r="YX140" i="22"/>
  <c r="YF196" i="22"/>
  <c r="YF200" i="22"/>
  <c r="YX283" i="22"/>
  <c r="YX286" i="22"/>
  <c r="YX135" i="22"/>
  <c r="YF317" i="22"/>
  <c r="YF310" i="22"/>
  <c r="YF199" i="22"/>
  <c r="YF232" i="22"/>
  <c r="YF302" i="22"/>
  <c r="YX134" i="22"/>
  <c r="YF190" i="22"/>
  <c r="YF178" i="22"/>
  <c r="YF320" i="22"/>
  <c r="YF183" i="22"/>
  <c r="YX289" i="22"/>
  <c r="YF182" i="22"/>
  <c r="YF296" i="22"/>
  <c r="YF240" i="22"/>
  <c r="YX292" i="22"/>
  <c r="YX284" i="22"/>
  <c r="YF236" i="22"/>
  <c r="YF174" i="22"/>
  <c r="YX130" i="22"/>
  <c r="YX282" i="22"/>
  <c r="YX288" i="22"/>
  <c r="YF295" i="22"/>
  <c r="YF224" i="22"/>
  <c r="YF301" i="22"/>
  <c r="YX285" i="22"/>
  <c r="YX142" i="22"/>
  <c r="YF228" i="22"/>
  <c r="YF322" i="22"/>
  <c r="YF184" i="22"/>
  <c r="YX217" i="22"/>
  <c r="YX281" i="22"/>
  <c r="YF299" i="22"/>
  <c r="YX128" i="22"/>
  <c r="YX143" i="22"/>
  <c r="YF313" i="22"/>
  <c r="YF197" i="22"/>
  <c r="YX133" i="22"/>
  <c r="YF195" i="22"/>
  <c r="YX136" i="22"/>
  <c r="YX132" i="22"/>
  <c r="YF315" i="22"/>
  <c r="YF225" i="22"/>
  <c r="YF189" i="22"/>
  <c r="YF300" i="22"/>
  <c r="YF307" i="22"/>
  <c r="YF186" i="22"/>
  <c r="YF312" i="22"/>
  <c r="YF234" i="22"/>
  <c r="YX216" i="22"/>
  <c r="YF220" i="22"/>
  <c r="YF316" i="22"/>
  <c r="YF173" i="22"/>
  <c r="YF172" i="22"/>
  <c r="YF193" i="22"/>
  <c r="YF311" i="22"/>
  <c r="YF308" i="22"/>
  <c r="YF226" i="22"/>
  <c r="YF314" i="22"/>
  <c r="YF198" i="22"/>
  <c r="YF175" i="22"/>
  <c r="YF180" i="22"/>
  <c r="YX287" i="22"/>
  <c r="YX137" i="22"/>
  <c r="YF222" i="22"/>
  <c r="YF280" i="22" l="1"/>
  <c r="YF275" i="22"/>
  <c r="YF278" i="22"/>
  <c r="YF279" i="22"/>
  <c r="YF276" i="22"/>
  <c r="YF274" i="22"/>
  <c r="YF277" i="22"/>
  <c r="YF243" i="22"/>
  <c r="YG180" i="22"/>
  <c r="YG173" i="22"/>
  <c r="YG307" i="22"/>
  <c r="YG197" i="22"/>
  <c r="YG228" i="22"/>
  <c r="YY292" i="22"/>
  <c r="YG175" i="22"/>
  <c r="YG311" i="22"/>
  <c r="YG312" i="22"/>
  <c r="YG315" i="22"/>
  <c r="YY128" i="22"/>
  <c r="YG184" i="22"/>
  <c r="YG240" i="22"/>
  <c r="YG296" i="22"/>
  <c r="YG320" i="22"/>
  <c r="YY134" i="22"/>
  <c r="YG199" i="22"/>
  <c r="YY135" i="22"/>
  <c r="YY283" i="22"/>
  <c r="YG179" i="22"/>
  <c r="YG185" i="22"/>
  <c r="YG227" i="22"/>
  <c r="YG309" i="22"/>
  <c r="YG191" i="22"/>
  <c r="YG305" i="22"/>
  <c r="YG314" i="22"/>
  <c r="YG220" i="22"/>
  <c r="YY216" i="22"/>
  <c r="YG300" i="22"/>
  <c r="YG322" i="22"/>
  <c r="YY142" i="22"/>
  <c r="YY130" i="22"/>
  <c r="YY287" i="22"/>
  <c r="YG172" i="22"/>
  <c r="YG313" i="22"/>
  <c r="YY288" i="22"/>
  <c r="YG174" i="22"/>
  <c r="YG310" i="22"/>
  <c r="YY286" i="22"/>
  <c r="YY141" i="22"/>
  <c r="YG194" i="22"/>
  <c r="YY131" i="22"/>
  <c r="YY144" i="22"/>
  <c r="YG229" i="22"/>
  <c r="YG303" i="22"/>
  <c r="YG294" i="22"/>
  <c r="YY138" i="22"/>
  <c r="YG233" i="22"/>
  <c r="YY215" i="22"/>
  <c r="YG181" i="22"/>
  <c r="YG198" i="22"/>
  <c r="YG222" i="22"/>
  <c r="YG316" i="22"/>
  <c r="YG234" i="22"/>
  <c r="YG189" i="22"/>
  <c r="YY136" i="22"/>
  <c r="YY133" i="22"/>
  <c r="YG299" i="22"/>
  <c r="YG193" i="22"/>
  <c r="YG186" i="22"/>
  <c r="YY132" i="22"/>
  <c r="YY281" i="22"/>
  <c r="YG224" i="22"/>
  <c r="YY289" i="22"/>
  <c r="YG190" i="22"/>
  <c r="YG232" i="22"/>
  <c r="YG200" i="22"/>
  <c r="YY140" i="22"/>
  <c r="YG231" i="22"/>
  <c r="YY127" i="22"/>
  <c r="YG306" i="22"/>
  <c r="YG293" i="22"/>
  <c r="YY139" i="22"/>
  <c r="YY129" i="22"/>
  <c r="YY290" i="22"/>
  <c r="YG221" i="22"/>
  <c r="YG304" i="22"/>
  <c r="YG219" i="22"/>
  <c r="YG308" i="22"/>
  <c r="YG195" i="22"/>
  <c r="YY143" i="22"/>
  <c r="YY285" i="22"/>
  <c r="YY284" i="22"/>
  <c r="YG182" i="22"/>
  <c r="YG226" i="22"/>
  <c r="YY137" i="22"/>
  <c r="YG225" i="22"/>
  <c r="YY217" i="22"/>
  <c r="YG301" i="22"/>
  <c r="YG295" i="22"/>
  <c r="YY282" i="22"/>
  <c r="YG236" i="22"/>
  <c r="YG183" i="22"/>
  <c r="YG178" i="22"/>
  <c r="YG302" i="22"/>
  <c r="YG317" i="22"/>
  <c r="YG196" i="22"/>
  <c r="YG192" i="22"/>
  <c r="YG321" i="22"/>
  <c r="YG223" i="22"/>
  <c r="YH298" i="22"/>
  <c r="YG230" i="22"/>
  <c r="YG297" i="22"/>
  <c r="YG239" i="22"/>
  <c r="YY291" i="22"/>
  <c r="YY218" i="22"/>
  <c r="YG279" i="22" l="1"/>
  <c r="YG277" i="22"/>
  <c r="YG278" i="22"/>
  <c r="YG274" i="22"/>
  <c r="YG275" i="22"/>
  <c r="YG276" i="22"/>
  <c r="YG280" i="22"/>
  <c r="YG243" i="22"/>
  <c r="YH321" i="22"/>
  <c r="YZ291" i="22"/>
  <c r="YH192" i="22"/>
  <c r="YH236" i="22"/>
  <c r="YZ217" i="22"/>
  <c r="YZ143" i="22"/>
  <c r="YZ129" i="22"/>
  <c r="YH200" i="22"/>
  <c r="YH186" i="22"/>
  <c r="YH294" i="22"/>
  <c r="YZ141" i="22"/>
  <c r="YH314" i="22"/>
  <c r="YH320" i="22"/>
  <c r="YH239" i="22"/>
  <c r="YI298" i="22"/>
  <c r="YH225" i="22"/>
  <c r="YH195" i="22"/>
  <c r="YZ139" i="22"/>
  <c r="YH232" i="22"/>
  <c r="YH193" i="22"/>
  <c r="YH222" i="22"/>
  <c r="YZ286" i="22"/>
  <c r="YZ287" i="22"/>
  <c r="YH227" i="22"/>
  <c r="YH296" i="22"/>
  <c r="YH315" i="22"/>
  <c r="YH307" i="22"/>
  <c r="YH178" i="22"/>
  <c r="YH182" i="22"/>
  <c r="YH304" i="22"/>
  <c r="YZ127" i="22"/>
  <c r="YZ281" i="22"/>
  <c r="YH189" i="22"/>
  <c r="YZ215" i="22"/>
  <c r="YZ131" i="22"/>
  <c r="YZ288" i="22"/>
  <c r="YH300" i="22"/>
  <c r="YH305" i="22"/>
  <c r="YZ135" i="22"/>
  <c r="YZ292" i="22"/>
  <c r="YZ218" i="22"/>
  <c r="YH196" i="22"/>
  <c r="YH295" i="22"/>
  <c r="YZ284" i="22"/>
  <c r="YH221" i="22"/>
  <c r="YH231" i="22"/>
  <c r="YH190" i="22"/>
  <c r="YH299" i="22"/>
  <c r="YH233" i="22"/>
  <c r="YH194" i="22"/>
  <c r="YH313" i="22"/>
  <c r="YZ216" i="22"/>
  <c r="YH185" i="22"/>
  <c r="YH240" i="22"/>
  <c r="YH312" i="22"/>
  <c r="YH228" i="22"/>
  <c r="YH173" i="22"/>
  <c r="YH297" i="22"/>
  <c r="YZ282" i="22"/>
  <c r="YH223" i="22"/>
  <c r="YH293" i="22"/>
  <c r="YH234" i="22"/>
  <c r="YH198" i="22"/>
  <c r="YH303" i="22"/>
  <c r="YH310" i="22"/>
  <c r="YZ130" i="22"/>
  <c r="YH191" i="22"/>
  <c r="YH199" i="22"/>
  <c r="YH317" i="22"/>
  <c r="YZ137" i="22"/>
  <c r="YH308" i="22"/>
  <c r="YZ289" i="22"/>
  <c r="YZ133" i="22"/>
  <c r="YH229" i="22"/>
  <c r="YZ142" i="22"/>
  <c r="YH179" i="22"/>
  <c r="YH184" i="22"/>
  <c r="YH311" i="22"/>
  <c r="YH183" i="22"/>
  <c r="YZ285" i="22"/>
  <c r="YZ290" i="22"/>
  <c r="YZ140" i="22"/>
  <c r="YZ132" i="22"/>
  <c r="YH316" i="22"/>
  <c r="YZ138" i="22"/>
  <c r="YH172" i="22"/>
  <c r="YH220" i="22"/>
  <c r="YZ134" i="22"/>
  <c r="YH301" i="22"/>
  <c r="YH230" i="22"/>
  <c r="YH302" i="22"/>
  <c r="YH226" i="22"/>
  <c r="YH219" i="22"/>
  <c r="YH306" i="22"/>
  <c r="YH224" i="22"/>
  <c r="YZ136" i="22"/>
  <c r="YH181" i="22"/>
  <c r="YZ144" i="22"/>
  <c r="YH174" i="22"/>
  <c r="YH322" i="22"/>
  <c r="YH309" i="22"/>
  <c r="YZ283" i="22"/>
  <c r="YZ128" i="22"/>
  <c r="YH175" i="22"/>
  <c r="YH197" i="22"/>
  <c r="YH180" i="22"/>
  <c r="YH274" i="22" l="1"/>
  <c r="YH280" i="22"/>
  <c r="YH278" i="22"/>
  <c r="YH276" i="22"/>
  <c r="YH277" i="22"/>
  <c r="YH275" i="22"/>
  <c r="YH279" i="22"/>
  <c r="YH243" i="22"/>
  <c r="ZA144" i="22"/>
  <c r="ZA290" i="22"/>
  <c r="YI317" i="22"/>
  <c r="YI221" i="22"/>
  <c r="ZA287" i="22"/>
  <c r="YI197" i="22"/>
  <c r="YI181" i="22"/>
  <c r="YI219" i="22"/>
  <c r="YI220" i="22"/>
  <c r="ZA285" i="22"/>
  <c r="YI229" i="22"/>
  <c r="YI308" i="22"/>
  <c r="YI313" i="22"/>
  <c r="YI189" i="22"/>
  <c r="YI182" i="22"/>
  <c r="ZA139" i="22"/>
  <c r="YI239" i="22"/>
  <c r="ZA141" i="22"/>
  <c r="YI236" i="22"/>
  <c r="ZA136" i="22"/>
  <c r="ZA132" i="22"/>
  <c r="YI191" i="22"/>
  <c r="YI312" i="22"/>
  <c r="ZA218" i="22"/>
  <c r="YI200" i="22"/>
  <c r="YI322" i="22"/>
  <c r="YI172" i="22"/>
  <c r="YI179" i="22"/>
  <c r="YI190" i="22"/>
  <c r="YI300" i="22"/>
  <c r="YI174" i="22"/>
  <c r="YI302" i="22"/>
  <c r="ZA142" i="22"/>
  <c r="ZA133" i="22"/>
  <c r="ZA137" i="22"/>
  <c r="ZA130" i="22"/>
  <c r="YI234" i="22"/>
  <c r="YI297" i="22"/>
  <c r="YI240" i="22"/>
  <c r="YI194" i="22"/>
  <c r="YI231" i="22"/>
  <c r="YI196" i="22"/>
  <c r="ZA292" i="22"/>
  <c r="ZA288" i="22"/>
  <c r="ZA281" i="22"/>
  <c r="YI178" i="22"/>
  <c r="YI227" i="22"/>
  <c r="YI222" i="22"/>
  <c r="YI195" i="22"/>
  <c r="YI320" i="22"/>
  <c r="YI294" i="22"/>
  <c r="ZA129" i="22"/>
  <c r="YI192" i="22"/>
  <c r="YI226" i="22"/>
  <c r="YI183" i="22"/>
  <c r="YI198" i="22"/>
  <c r="ZA282" i="22"/>
  <c r="YI295" i="22"/>
  <c r="YI296" i="22"/>
  <c r="ZA128" i="22"/>
  <c r="YI224" i="22"/>
  <c r="ZA134" i="22"/>
  <c r="ZA140" i="22"/>
  <c r="ZA283" i="22"/>
  <c r="YI185" i="22"/>
  <c r="ZA135" i="22"/>
  <c r="ZA127" i="22"/>
  <c r="YI307" i="22"/>
  <c r="YI225" i="22"/>
  <c r="YI314" i="22"/>
  <c r="ZA143" i="22"/>
  <c r="ZA291" i="22"/>
  <c r="YI175" i="22"/>
  <c r="YI306" i="22"/>
  <c r="ZA138" i="22"/>
  <c r="ZA289" i="22"/>
  <c r="YI233" i="22"/>
  <c r="ZA131" i="22"/>
  <c r="YI180" i="22"/>
  <c r="YI230" i="22"/>
  <c r="YI311" i="22"/>
  <c r="YI310" i="22"/>
  <c r="YI173" i="22"/>
  <c r="YI193" i="22"/>
  <c r="YI309" i="22"/>
  <c r="YI301" i="22"/>
  <c r="YI316" i="22"/>
  <c r="YI184" i="22"/>
  <c r="YI199" i="22"/>
  <c r="YI303" i="22"/>
  <c r="YI293" i="22"/>
  <c r="YI223" i="22"/>
  <c r="YI228" i="22"/>
  <c r="ZA216" i="22"/>
  <c r="YI299" i="22"/>
  <c r="ZA284" i="22"/>
  <c r="YI305" i="22"/>
  <c r="ZA215" i="22"/>
  <c r="YI304" i="22"/>
  <c r="YI315" i="22"/>
  <c r="ZA286" i="22"/>
  <c r="YI232" i="22"/>
  <c r="YJ298" i="22"/>
  <c r="YI186" i="22"/>
  <c r="ZA217" i="22"/>
  <c r="YI321" i="22"/>
  <c r="YI276" i="22" l="1"/>
  <c r="YI278" i="22"/>
  <c r="YI279" i="22"/>
  <c r="YI275" i="22"/>
  <c r="YI280" i="22"/>
  <c r="YI277" i="22"/>
  <c r="YI274" i="22"/>
  <c r="YI243" i="22"/>
  <c r="YJ304" i="22"/>
  <c r="YJ232" i="22"/>
  <c r="YJ299" i="22"/>
  <c r="YJ184" i="22"/>
  <c r="YJ193" i="22"/>
  <c r="ZB131" i="22"/>
  <c r="ZB143" i="22"/>
  <c r="ZB283" i="22"/>
  <c r="ZB129" i="22"/>
  <c r="ZB288" i="22"/>
  <c r="YJ194" i="22"/>
  <c r="ZB142" i="22"/>
  <c r="YJ191" i="22"/>
  <c r="YJ189" i="22"/>
  <c r="ZB216" i="22"/>
  <c r="YJ316" i="22"/>
  <c r="YJ230" i="22"/>
  <c r="YJ306" i="22"/>
  <c r="ZB135" i="22"/>
  <c r="YJ296" i="22"/>
  <c r="YJ227" i="22"/>
  <c r="YJ240" i="22"/>
  <c r="YJ200" i="22"/>
  <c r="YJ239" i="22"/>
  <c r="ZB285" i="22"/>
  <c r="YJ197" i="22"/>
  <c r="YJ317" i="22"/>
  <c r="YJ305" i="22"/>
  <c r="YJ303" i="22"/>
  <c r="YJ233" i="22"/>
  <c r="YJ314" i="22"/>
  <c r="ZB140" i="22"/>
  <c r="YJ183" i="22"/>
  <c r="YJ294" i="22"/>
  <c r="ZB292" i="22"/>
  <c r="ZB130" i="22"/>
  <c r="ZB132" i="22"/>
  <c r="YJ313" i="22"/>
  <c r="YJ186" i="22"/>
  <c r="YJ199" i="22"/>
  <c r="YJ173" i="22"/>
  <c r="YJ225" i="22"/>
  <c r="ZB134" i="22"/>
  <c r="YJ226" i="22"/>
  <c r="YJ178" i="22"/>
  <c r="YJ297" i="22"/>
  <c r="YJ179" i="22"/>
  <c r="ZB136" i="22"/>
  <c r="YJ308" i="22"/>
  <c r="YJ220" i="22"/>
  <c r="ZB287" i="22"/>
  <c r="ZB290" i="22"/>
  <c r="ZB286" i="22"/>
  <c r="YJ315" i="22"/>
  <c r="YJ228" i="22"/>
  <c r="YJ301" i="22"/>
  <c r="YJ180" i="22"/>
  <c r="YJ175" i="22"/>
  <c r="YJ185" i="22"/>
  <c r="YJ295" i="22"/>
  <c r="YJ320" i="22"/>
  <c r="YJ196" i="22"/>
  <c r="ZB137" i="22"/>
  <c r="YJ300" i="22"/>
  <c r="ZB218" i="22"/>
  <c r="ZB139" i="22"/>
  <c r="YJ223" i="22"/>
  <c r="YJ309" i="22"/>
  <c r="ZB291" i="22"/>
  <c r="ZB282" i="22"/>
  <c r="ZB281" i="22"/>
  <c r="YJ302" i="22"/>
  <c r="YJ190" i="22"/>
  <c r="YJ312" i="22"/>
  <c r="YJ182" i="22"/>
  <c r="YJ219" i="22"/>
  <c r="YJ221" i="22"/>
  <c r="ZB284" i="22"/>
  <c r="YJ310" i="22"/>
  <c r="ZB289" i="22"/>
  <c r="YJ307" i="22"/>
  <c r="YJ224" i="22"/>
  <c r="YJ192" i="22"/>
  <c r="YJ195" i="22"/>
  <c r="YJ231" i="22"/>
  <c r="ZB133" i="22"/>
  <c r="YJ172" i="22"/>
  <c r="YJ236" i="22"/>
  <c r="YJ321" i="22"/>
  <c r="YK298" i="22"/>
  <c r="ZB217" i="22"/>
  <c r="ZB215" i="22"/>
  <c r="YJ293" i="22"/>
  <c r="YJ311" i="22"/>
  <c r="ZB138" i="22"/>
  <c r="ZB127" i="22"/>
  <c r="ZB128" i="22"/>
  <c r="YJ198" i="22"/>
  <c r="YJ222" i="22"/>
  <c r="YJ234" i="22"/>
  <c r="YJ174" i="22"/>
  <c r="YJ322" i="22"/>
  <c r="ZB141" i="22"/>
  <c r="YJ229" i="22"/>
  <c r="YJ181" i="22"/>
  <c r="ZB144" i="22"/>
  <c r="YJ275" i="22" l="1"/>
  <c r="YJ274" i="22"/>
  <c r="YJ279" i="22"/>
  <c r="YJ277" i="22"/>
  <c r="YJ278" i="22"/>
  <c r="YJ280" i="22"/>
  <c r="YJ276" i="22"/>
  <c r="YJ243" i="22"/>
  <c r="ZC138" i="22"/>
  <c r="ZC217" i="22"/>
  <c r="ZC286" i="22"/>
  <c r="YK200" i="22"/>
  <c r="YK322" i="22"/>
  <c r="YK198" i="22"/>
  <c r="YK311" i="22"/>
  <c r="YK172" i="22"/>
  <c r="YK310" i="22"/>
  <c r="ZC128" i="22"/>
  <c r="YK179" i="22"/>
  <c r="ZC130" i="22"/>
  <c r="ZC140" i="22"/>
  <c r="ZC285" i="22"/>
  <c r="ZC135" i="22"/>
  <c r="ZC142" i="22"/>
  <c r="ZC283" i="22"/>
  <c r="YK184" i="22"/>
  <c r="YK293" i="22"/>
  <c r="YK224" i="22"/>
  <c r="YK302" i="22"/>
  <c r="YK185" i="22"/>
  <c r="YK226" i="22"/>
  <c r="ZC216" i="22"/>
  <c r="YK181" i="22"/>
  <c r="YK321" i="22"/>
  <c r="YK223" i="22"/>
  <c r="YK228" i="22"/>
  <c r="YK173" i="22"/>
  <c r="YK303" i="22"/>
  <c r="YK229" i="22"/>
  <c r="ZC215" i="22"/>
  <c r="YK307" i="22"/>
  <c r="ZC284" i="22"/>
  <c r="YK182" i="22"/>
  <c r="ZC291" i="22"/>
  <c r="ZC139" i="22"/>
  <c r="YK196" i="22"/>
  <c r="YK175" i="22"/>
  <c r="YK315" i="22"/>
  <c r="YK220" i="22"/>
  <c r="ZC134" i="22"/>
  <c r="YK199" i="22"/>
  <c r="YK313" i="22"/>
  <c r="ZC292" i="22"/>
  <c r="YK314" i="22"/>
  <c r="YK305" i="22"/>
  <c r="YK239" i="22"/>
  <c r="YK240" i="22"/>
  <c r="YK306" i="22"/>
  <c r="YK189" i="22"/>
  <c r="YK194" i="22"/>
  <c r="ZC143" i="22"/>
  <c r="YK299" i="22"/>
  <c r="ZC141" i="22"/>
  <c r="YK174" i="22"/>
  <c r="ZC133" i="22"/>
  <c r="YK219" i="22"/>
  <c r="ZC137" i="22"/>
  <c r="ZC287" i="22"/>
  <c r="YK186" i="22"/>
  <c r="YK234" i="22"/>
  <c r="ZC127" i="22"/>
  <c r="YK231" i="22"/>
  <c r="ZC289" i="22"/>
  <c r="YK180" i="22"/>
  <c r="YK297" i="22"/>
  <c r="YK294" i="22"/>
  <c r="YK233" i="22"/>
  <c r="YK317" i="22"/>
  <c r="YK227" i="22"/>
  <c r="YK191" i="22"/>
  <c r="ZC288" i="22"/>
  <c r="ZC131" i="22"/>
  <c r="YK232" i="22"/>
  <c r="YK222" i="22"/>
  <c r="YK236" i="22"/>
  <c r="YK312" i="22"/>
  <c r="ZC218" i="22"/>
  <c r="YK308" i="22"/>
  <c r="ZC132" i="22"/>
  <c r="YK230" i="22"/>
  <c r="ZC144" i="22"/>
  <c r="YK195" i="22"/>
  <c r="ZC281" i="22"/>
  <c r="YK320" i="22"/>
  <c r="YK225" i="22"/>
  <c r="YL298" i="22"/>
  <c r="YK192" i="22"/>
  <c r="YK221" i="22"/>
  <c r="YK190" i="22"/>
  <c r="ZC282" i="22"/>
  <c r="YK309" i="22"/>
  <c r="YK300" i="22"/>
  <c r="YK295" i="22"/>
  <c r="YK301" i="22"/>
  <c r="ZC290" i="22"/>
  <c r="ZC136" i="22"/>
  <c r="YK178" i="22"/>
  <c r="YK183" i="22"/>
  <c r="YK197" i="22"/>
  <c r="YK296" i="22"/>
  <c r="YK316" i="22"/>
  <c r="ZC129" i="22"/>
  <c r="YK193" i="22"/>
  <c r="YK304" i="22"/>
  <c r="YK277" i="22" l="1"/>
  <c r="YK276" i="22"/>
  <c r="YK279" i="22"/>
  <c r="YK280" i="22"/>
  <c r="YK274" i="22"/>
  <c r="YK278" i="22"/>
  <c r="YK275" i="22"/>
  <c r="YK243" i="22"/>
  <c r="YL304" i="22"/>
  <c r="YL193" i="22"/>
  <c r="YL183" i="22"/>
  <c r="YL295" i="22"/>
  <c r="YL190" i="22"/>
  <c r="ZD144" i="22"/>
  <c r="YL232" i="22"/>
  <c r="YL297" i="22"/>
  <c r="ZD287" i="22"/>
  <c r="YL239" i="22"/>
  <c r="YL313" i="22"/>
  <c r="ZD139" i="22"/>
  <c r="YL229" i="22"/>
  <c r="ZD216" i="22"/>
  <c r="ZD130" i="22"/>
  <c r="ZD129" i="22"/>
  <c r="YL300" i="22"/>
  <c r="YL320" i="22"/>
  <c r="YL312" i="22"/>
  <c r="YL317" i="22"/>
  <c r="YL234" i="22"/>
  <c r="ZD141" i="22"/>
  <c r="YL189" i="22"/>
  <c r="YL199" i="22"/>
  <c r="ZD291" i="22"/>
  <c r="YL303" i="22"/>
  <c r="YL226" i="22"/>
  <c r="ZD135" i="22"/>
  <c r="YL172" i="22"/>
  <c r="ZD136" i="22"/>
  <c r="YL221" i="22"/>
  <c r="YL230" i="22"/>
  <c r="ZD131" i="22"/>
  <c r="YL180" i="22"/>
  <c r="ZD137" i="22"/>
  <c r="YL305" i="22"/>
  <c r="YL315" i="22"/>
  <c r="YL307" i="22"/>
  <c r="YL293" i="22"/>
  <c r="YL179" i="22"/>
  <c r="YL197" i="22"/>
  <c r="ZD290" i="22"/>
  <c r="YL192" i="22"/>
  <c r="ZD132" i="22"/>
  <c r="ZD288" i="22"/>
  <c r="ZD289" i="22"/>
  <c r="YL219" i="22"/>
  <c r="YL306" i="22"/>
  <c r="ZD134" i="22"/>
  <c r="YL173" i="22"/>
  <c r="YL185" i="22"/>
  <c r="YL184" i="22"/>
  <c r="YL311" i="22"/>
  <c r="YL200" i="22"/>
  <c r="YL309" i="22"/>
  <c r="ZD281" i="22"/>
  <c r="YL236" i="22"/>
  <c r="YL233" i="22"/>
  <c r="YL299" i="22"/>
  <c r="YL314" i="22"/>
  <c r="YL175" i="22"/>
  <c r="YL321" i="22"/>
  <c r="ZD285" i="22"/>
  <c r="YL316" i="22"/>
  <c r="YL301" i="22"/>
  <c r="YL195" i="22"/>
  <c r="YL222" i="22"/>
  <c r="YL294" i="22"/>
  <c r="YL186" i="22"/>
  <c r="ZD143" i="22"/>
  <c r="ZD292" i="22"/>
  <c r="YL196" i="22"/>
  <c r="ZD215" i="22"/>
  <c r="YL181" i="22"/>
  <c r="ZD283" i="22"/>
  <c r="ZD128" i="22"/>
  <c r="YL198" i="22"/>
  <c r="ZD217" i="22"/>
  <c r="ZD282" i="22"/>
  <c r="YM298" i="22"/>
  <c r="YL308" i="22"/>
  <c r="YL191" i="22"/>
  <c r="YL231" i="22"/>
  <c r="ZD133" i="22"/>
  <c r="YL240" i="22"/>
  <c r="YL182" i="22"/>
  <c r="YL228" i="22"/>
  <c r="YL302" i="22"/>
  <c r="ZD140" i="22"/>
  <c r="YL296" i="22"/>
  <c r="YL178" i="22"/>
  <c r="YL225" i="22"/>
  <c r="ZD218" i="22"/>
  <c r="YL227" i="22"/>
  <c r="ZD127" i="22"/>
  <c r="YL174" i="22"/>
  <c r="YL194" i="22"/>
  <c r="YL220" i="22"/>
  <c r="ZD284" i="22"/>
  <c r="YL223" i="22"/>
  <c r="YL224" i="22"/>
  <c r="ZD142" i="22"/>
  <c r="YL310" i="22"/>
  <c r="YL322" i="22"/>
  <c r="ZD286" i="22"/>
  <c r="ZD138" i="22"/>
  <c r="YL280" i="22" l="1"/>
  <c r="YL279" i="22"/>
  <c r="YL275" i="22"/>
  <c r="YL278" i="22"/>
  <c r="YL276" i="22"/>
  <c r="YL274" i="22"/>
  <c r="YL277" i="22"/>
  <c r="YL243" i="22"/>
  <c r="YM220" i="22"/>
  <c r="YM240" i="22"/>
  <c r="ZE143" i="22"/>
  <c r="ZE286" i="22"/>
  <c r="YM224" i="22"/>
  <c r="YM194" i="22"/>
  <c r="ZE218" i="22"/>
  <c r="YM228" i="22"/>
  <c r="ZE133" i="22"/>
  <c r="YM174" i="22"/>
  <c r="ZE282" i="22"/>
  <c r="YM294" i="22"/>
  <c r="YM233" i="22"/>
  <c r="YM200" i="22"/>
  <c r="YM185" i="22"/>
  <c r="YM306" i="22"/>
  <c r="ZE132" i="22"/>
  <c r="ZE137" i="22"/>
  <c r="YM221" i="22"/>
  <c r="ZE135" i="22"/>
  <c r="YM199" i="22"/>
  <c r="YM317" i="22"/>
  <c r="ZE129" i="22"/>
  <c r="ZE139" i="22"/>
  <c r="YM297" i="22"/>
  <c r="YM295" i="22"/>
  <c r="YM322" i="22"/>
  <c r="YM182" i="22"/>
  <c r="YM196" i="22"/>
  <c r="YM223" i="22"/>
  <c r="ZE128" i="22"/>
  <c r="YM316" i="22"/>
  <c r="ZE127" i="22"/>
  <c r="ZE140" i="22"/>
  <c r="YM191" i="22"/>
  <c r="ZE283" i="22"/>
  <c r="ZE292" i="22"/>
  <c r="YM222" i="22"/>
  <c r="ZE285" i="22"/>
  <c r="YM314" i="22"/>
  <c r="YM236" i="22"/>
  <c r="YM311" i="22"/>
  <c r="YM173" i="22"/>
  <c r="YM219" i="22"/>
  <c r="YM192" i="22"/>
  <c r="YM307" i="22"/>
  <c r="YM180" i="22"/>
  <c r="ZE136" i="22"/>
  <c r="YM226" i="22"/>
  <c r="YM189" i="22"/>
  <c r="YM312" i="22"/>
  <c r="ZE130" i="22"/>
  <c r="YM313" i="22"/>
  <c r="YM232" i="22"/>
  <c r="YM183" i="22"/>
  <c r="ZE138" i="22"/>
  <c r="YM225" i="22"/>
  <c r="YM231" i="22"/>
  <c r="YM175" i="22"/>
  <c r="YM310" i="22"/>
  <c r="ZE284" i="22"/>
  <c r="YM178" i="22"/>
  <c r="YM302" i="22"/>
  <c r="YM181" i="22"/>
  <c r="YM321" i="22"/>
  <c r="YM299" i="22"/>
  <c r="ZE289" i="22"/>
  <c r="ZE290" i="22"/>
  <c r="YM179" i="22"/>
  <c r="YM315" i="22"/>
  <c r="ZE131" i="22"/>
  <c r="YM303" i="22"/>
  <c r="ZE141" i="22"/>
  <c r="YM320" i="22"/>
  <c r="ZE216" i="22"/>
  <c r="YM239" i="22"/>
  <c r="ZE144" i="22"/>
  <c r="YM193" i="22"/>
  <c r="YM227" i="22"/>
  <c r="YM308" i="22"/>
  <c r="YM195" i="22"/>
  <c r="ZE281" i="22"/>
  <c r="ZE142" i="22"/>
  <c r="YM296" i="22"/>
  <c r="ZE217" i="22"/>
  <c r="YN298" i="22"/>
  <c r="YM198" i="22"/>
  <c r="ZE215" i="22"/>
  <c r="YM186" i="22"/>
  <c r="YM301" i="22"/>
  <c r="YM309" i="22"/>
  <c r="YM184" i="22"/>
  <c r="ZE134" i="22"/>
  <c r="ZE288" i="22"/>
  <c r="YM197" i="22"/>
  <c r="YM293" i="22"/>
  <c r="YM305" i="22"/>
  <c r="YM230" i="22"/>
  <c r="YM172" i="22"/>
  <c r="ZE291" i="22"/>
  <c r="YM234" i="22"/>
  <c r="YM300" i="22"/>
  <c r="YM229" i="22"/>
  <c r="ZE287" i="22"/>
  <c r="YM190" i="22"/>
  <c r="YM304" i="22"/>
  <c r="YM278" i="22" l="1"/>
  <c r="YM277" i="22"/>
  <c r="YM275" i="22"/>
  <c r="YM274" i="22"/>
  <c r="YM279" i="22"/>
  <c r="YM276" i="22"/>
  <c r="YM280" i="22"/>
  <c r="YM243" i="22"/>
  <c r="YN309" i="22"/>
  <c r="YN234" i="22"/>
  <c r="ZF134" i="22"/>
  <c r="ZF215" i="22"/>
  <c r="YN308" i="22"/>
  <c r="YN303" i="22"/>
  <c r="YN310" i="22"/>
  <c r="ZF130" i="22"/>
  <c r="YN192" i="22"/>
  <c r="YN222" i="22"/>
  <c r="YN316" i="22"/>
  <c r="YN295" i="22"/>
  <c r="ZF137" i="22"/>
  <c r="ZF291" i="22"/>
  <c r="ZF142" i="22"/>
  <c r="ZF216" i="22"/>
  <c r="ZF290" i="22"/>
  <c r="YN302" i="22"/>
  <c r="YN183" i="22"/>
  <c r="YN180" i="22"/>
  <c r="YN236" i="22"/>
  <c r="YN297" i="22"/>
  <c r="ZF282" i="22"/>
  <c r="ZF286" i="22"/>
  <c r="YN304" i="22"/>
  <c r="YN184" i="22"/>
  <c r="YN198" i="22"/>
  <c r="YN227" i="22"/>
  <c r="YN175" i="22"/>
  <c r="YN312" i="22"/>
  <c r="YN219" i="22"/>
  <c r="ZF292" i="22"/>
  <c r="ZF128" i="22"/>
  <c r="YN196" i="22"/>
  <c r="YN199" i="22"/>
  <c r="YN185" i="22"/>
  <c r="YN293" i="22"/>
  <c r="YN229" i="22"/>
  <c r="YN197" i="22"/>
  <c r="YN301" i="22"/>
  <c r="YO298" i="22"/>
  <c r="YN193" i="22"/>
  <c r="ZF131" i="22"/>
  <c r="YN299" i="22"/>
  <c r="YN231" i="22"/>
  <c r="YN189" i="22"/>
  <c r="YN173" i="22"/>
  <c r="ZF283" i="22"/>
  <c r="ZF139" i="22"/>
  <c r="ZF135" i="22"/>
  <c r="YN200" i="22"/>
  <c r="YN174" i="22"/>
  <c r="ZF218" i="22"/>
  <c r="ZF143" i="22"/>
  <c r="ZF287" i="22"/>
  <c r="YN172" i="22"/>
  <c r="ZF281" i="22"/>
  <c r="YN320" i="22"/>
  <c r="ZF289" i="22"/>
  <c r="YN178" i="22"/>
  <c r="YN232" i="22"/>
  <c r="YN307" i="22"/>
  <c r="YN314" i="22"/>
  <c r="ZF140" i="22"/>
  <c r="YN182" i="22"/>
  <c r="YN230" i="22"/>
  <c r="ZF217" i="22"/>
  <c r="YN195" i="22"/>
  <c r="ZF141" i="22"/>
  <c r="YN225" i="22"/>
  <c r="YN226" i="22"/>
  <c r="YN311" i="22"/>
  <c r="YN223" i="22"/>
  <c r="ZF129" i="22"/>
  <c r="ZF132" i="22"/>
  <c r="ZF133" i="22"/>
  <c r="YN240" i="22"/>
  <c r="YN300" i="22"/>
  <c r="YN186" i="22"/>
  <c r="ZF144" i="22"/>
  <c r="YN315" i="22"/>
  <c r="YN321" i="22"/>
  <c r="ZF284" i="22"/>
  <c r="YN313" i="22"/>
  <c r="ZF285" i="22"/>
  <c r="ZF127" i="22"/>
  <c r="YN322" i="22"/>
  <c r="YN221" i="22"/>
  <c r="YN233" i="22"/>
  <c r="YN194" i="22"/>
  <c r="ZF288" i="22"/>
  <c r="YN190" i="22"/>
  <c r="YN305" i="22"/>
  <c r="YN296" i="22"/>
  <c r="YN239" i="22"/>
  <c r="YN179" i="22"/>
  <c r="YN181" i="22"/>
  <c r="ZF138" i="22"/>
  <c r="ZF136" i="22"/>
  <c r="YN191" i="22"/>
  <c r="YN317" i="22"/>
  <c r="YN306" i="22"/>
  <c r="YN294" i="22"/>
  <c r="YN228" i="22"/>
  <c r="YN224" i="22"/>
  <c r="YN220" i="22"/>
  <c r="YN274" i="22" l="1"/>
  <c r="YN280" i="22"/>
  <c r="YN275" i="22"/>
  <c r="YN276" i="22"/>
  <c r="YN277" i="22"/>
  <c r="YN279" i="22"/>
  <c r="YN278" i="22"/>
  <c r="YN243" i="22"/>
  <c r="YO220" i="22"/>
  <c r="YO179" i="22"/>
  <c r="ZG285" i="22"/>
  <c r="ZG129" i="22"/>
  <c r="YO182" i="22"/>
  <c r="ZG287" i="22"/>
  <c r="YO301" i="22"/>
  <c r="ZG282" i="22"/>
  <c r="YO224" i="22"/>
  <c r="ZG136" i="22"/>
  <c r="YO239" i="22"/>
  <c r="YO221" i="22"/>
  <c r="YO315" i="22"/>
  <c r="YO313" i="22"/>
  <c r="ZG289" i="22"/>
  <c r="ZG139" i="22"/>
  <c r="YO229" i="22"/>
  <c r="YO219" i="22"/>
  <c r="YO304" i="22"/>
  <c r="YO297" i="22"/>
  <c r="YO183" i="22"/>
  <c r="YO316" i="22"/>
  <c r="YO310" i="22"/>
  <c r="ZG215" i="22"/>
  <c r="YO296" i="22"/>
  <c r="ZG144" i="22"/>
  <c r="YO230" i="22"/>
  <c r="YO172" i="22"/>
  <c r="YO193" i="22"/>
  <c r="ZG142" i="22"/>
  <c r="ZG138" i="22"/>
  <c r="YO322" i="22"/>
  <c r="ZG133" i="22"/>
  <c r="YO314" i="22"/>
  <c r="YO189" i="22"/>
  <c r="YO191" i="22"/>
  <c r="YO194" i="22"/>
  <c r="ZG284" i="22"/>
  <c r="ZG132" i="22"/>
  <c r="YO311" i="22"/>
  <c r="YO307" i="22"/>
  <c r="YO320" i="22"/>
  <c r="YO174" i="22"/>
  <c r="YO231" i="22"/>
  <c r="YP298" i="22"/>
  <c r="YO293" i="22"/>
  <c r="YO196" i="22"/>
  <c r="YO312" i="22"/>
  <c r="YO227" i="22"/>
  <c r="ZG286" i="22"/>
  <c r="YO302" i="22"/>
  <c r="ZG291" i="22"/>
  <c r="YO222" i="22"/>
  <c r="ZG134" i="22"/>
  <c r="YO228" i="22"/>
  <c r="ZG288" i="22"/>
  <c r="ZG218" i="22"/>
  <c r="YO199" i="22"/>
  <c r="YO294" i="22"/>
  <c r="YO181" i="22"/>
  <c r="ZG127" i="22"/>
  <c r="YO186" i="22"/>
  <c r="ZG141" i="22"/>
  <c r="YO321" i="22"/>
  <c r="YO232" i="22"/>
  <c r="YO299" i="22"/>
  <c r="ZG128" i="22"/>
  <c r="YO198" i="22"/>
  <c r="YO236" i="22"/>
  <c r="ZG290" i="22"/>
  <c r="YO192" i="22"/>
  <c r="YO303" i="22"/>
  <c r="YO234" i="22"/>
  <c r="YO306" i="22"/>
  <c r="YO233" i="22"/>
  <c r="YO226" i="22"/>
  <c r="YO200" i="22"/>
  <c r="ZG137" i="22"/>
  <c r="YO305" i="22"/>
  <c r="YO300" i="22"/>
  <c r="YO195" i="22"/>
  <c r="ZG281" i="22"/>
  <c r="ZG283" i="22"/>
  <c r="YO175" i="22"/>
  <c r="YO317" i="22"/>
  <c r="YO190" i="22"/>
  <c r="YO240" i="22"/>
  <c r="YO223" i="22"/>
  <c r="YO225" i="22"/>
  <c r="ZG217" i="22"/>
  <c r="ZG140" i="22"/>
  <c r="YO178" i="22"/>
  <c r="ZG143" i="22"/>
  <c r="ZG135" i="22"/>
  <c r="YO173" i="22"/>
  <c r="ZG131" i="22"/>
  <c r="YO197" i="22"/>
  <c r="YO185" i="22"/>
  <c r="ZG292" i="22"/>
  <c r="YO184" i="22"/>
  <c r="YO180" i="22"/>
  <c r="ZG216" i="22"/>
  <c r="YO295" i="22"/>
  <c r="ZG130" i="22"/>
  <c r="YO308" i="22"/>
  <c r="YO309" i="22"/>
  <c r="YO276" i="22" l="1"/>
  <c r="YO278" i="22"/>
  <c r="YO275" i="22"/>
  <c r="YO279" i="22"/>
  <c r="YO280" i="22"/>
  <c r="YO277" i="22"/>
  <c r="YO274" i="22"/>
  <c r="YO243" i="22"/>
  <c r="YP309" i="22"/>
  <c r="YP308" i="22"/>
  <c r="ZH292" i="22"/>
  <c r="YP178" i="22"/>
  <c r="YP317" i="22"/>
  <c r="YP192" i="22"/>
  <c r="ZH141" i="22"/>
  <c r="YP196" i="22"/>
  <c r="YP307" i="22"/>
  <c r="YP314" i="22"/>
  <c r="ZH144" i="22"/>
  <c r="ZH289" i="22"/>
  <c r="ZH135" i="22"/>
  <c r="YP240" i="22"/>
  <c r="YP195" i="22"/>
  <c r="YP306" i="22"/>
  <c r="YP299" i="22"/>
  <c r="YP294" i="22"/>
  <c r="YP222" i="22"/>
  <c r="YP293" i="22"/>
  <c r="YP194" i="22"/>
  <c r="YP296" i="22"/>
  <c r="YP219" i="22"/>
  <c r="YP221" i="22"/>
  <c r="ZH282" i="22"/>
  <c r="ZH129" i="22"/>
  <c r="ZH130" i="22"/>
  <c r="ZH140" i="22"/>
  <c r="YP175" i="22"/>
  <c r="ZH137" i="22"/>
  <c r="ZH290" i="22"/>
  <c r="YP186" i="22"/>
  <c r="ZH288" i="22"/>
  <c r="ZH286" i="22"/>
  <c r="YP174" i="22"/>
  <c r="ZH133" i="22"/>
  <c r="YP193" i="22"/>
  <c r="YP183" i="22"/>
  <c r="YP295" i="22"/>
  <c r="ZH143" i="22"/>
  <c r="YP300" i="22"/>
  <c r="YP234" i="22"/>
  <c r="YP232" i="22"/>
  <c r="YP228" i="22"/>
  <c r="YP227" i="22"/>
  <c r="YQ298" i="22"/>
  <c r="YP311" i="22"/>
  <c r="YP191" i="22"/>
  <c r="YP172" i="22"/>
  <c r="YP297" i="22"/>
  <c r="YP313" i="22"/>
  <c r="YP239" i="22"/>
  <c r="YP301" i="22"/>
  <c r="ZH285" i="22"/>
  <c r="YP185" i="22"/>
  <c r="YP184" i="22"/>
  <c r="YP197" i="22"/>
  <c r="ZH217" i="22"/>
  <c r="YP200" i="22"/>
  <c r="YP236" i="22"/>
  <c r="ZH127" i="22"/>
  <c r="YP199" i="22"/>
  <c r="ZH291" i="22"/>
  <c r="YP322" i="22"/>
  <c r="ZH215" i="22"/>
  <c r="YP229" i="22"/>
  <c r="YP190" i="22"/>
  <c r="YP305" i="22"/>
  <c r="YP303" i="22"/>
  <c r="YP198" i="22"/>
  <c r="ZH134" i="22"/>
  <c r="YP312" i="22"/>
  <c r="ZH132" i="22"/>
  <c r="ZH138" i="22"/>
  <c r="YP310" i="22"/>
  <c r="ZH139" i="22"/>
  <c r="ZH136" i="22"/>
  <c r="ZH287" i="22"/>
  <c r="YP179" i="22"/>
  <c r="ZH131" i="22"/>
  <c r="YP225" i="22"/>
  <c r="ZH283" i="22"/>
  <c r="YP226" i="22"/>
  <c r="YP321" i="22"/>
  <c r="ZH218" i="22"/>
  <c r="YP302" i="22"/>
  <c r="YP231" i="22"/>
  <c r="YP320" i="22"/>
  <c r="YP189" i="22"/>
  <c r="YP230" i="22"/>
  <c r="YP304" i="22"/>
  <c r="ZH216" i="22"/>
  <c r="YP180" i="22"/>
  <c r="YP173" i="22"/>
  <c r="YP223" i="22"/>
  <c r="ZH281" i="22"/>
  <c r="YP233" i="22"/>
  <c r="ZH128" i="22"/>
  <c r="YP181" i="22"/>
  <c r="ZH284" i="22"/>
  <c r="ZH142" i="22"/>
  <c r="YP316" i="22"/>
  <c r="YP315" i="22"/>
  <c r="YP224" i="22"/>
  <c r="YP182" i="22"/>
  <c r="YP220" i="22"/>
  <c r="YP279" i="22" l="1"/>
  <c r="YP274" i="22"/>
  <c r="YP275" i="22"/>
  <c r="YP277" i="22"/>
  <c r="YP278" i="22"/>
  <c r="YP280" i="22"/>
  <c r="YP276" i="22"/>
  <c r="YP243" i="22"/>
  <c r="YQ189" i="22"/>
  <c r="YQ225" i="22"/>
  <c r="ZI132" i="22"/>
  <c r="YQ182" i="22"/>
  <c r="ZI142" i="22"/>
  <c r="YQ181" i="22"/>
  <c r="YQ320" i="22"/>
  <c r="YQ321" i="22"/>
  <c r="ZI131" i="22"/>
  <c r="ZI139" i="22"/>
  <c r="YQ312" i="22"/>
  <c r="YQ303" i="22"/>
  <c r="YQ236" i="22"/>
  <c r="YQ197" i="22"/>
  <c r="YQ301" i="22"/>
  <c r="YQ172" i="22"/>
  <c r="YQ227" i="22"/>
  <c r="YQ300" i="22"/>
  <c r="ZI133" i="22"/>
  <c r="YQ186" i="22"/>
  <c r="ZI140" i="22"/>
  <c r="YQ221" i="22"/>
  <c r="YQ299" i="22"/>
  <c r="ZI135" i="22"/>
  <c r="YQ307" i="22"/>
  <c r="ZI141" i="22"/>
  <c r="YQ178" i="22"/>
  <c r="YQ316" i="22"/>
  <c r="YQ224" i="22"/>
  <c r="YQ223" i="22"/>
  <c r="ZI128" i="22"/>
  <c r="YQ304" i="22"/>
  <c r="YQ226" i="22"/>
  <c r="YQ310" i="22"/>
  <c r="ZI134" i="22"/>
  <c r="YQ305" i="22"/>
  <c r="YQ229" i="22"/>
  <c r="ZI291" i="22"/>
  <c r="YQ200" i="22"/>
  <c r="YQ184" i="22"/>
  <c r="YQ239" i="22"/>
  <c r="YQ191" i="22"/>
  <c r="YQ228" i="22"/>
  <c r="YQ174" i="22"/>
  <c r="ZI290" i="22"/>
  <c r="ZI130" i="22"/>
  <c r="YQ219" i="22"/>
  <c r="YQ293" i="22"/>
  <c r="YQ306" i="22"/>
  <c r="ZI289" i="22"/>
  <c r="YQ196" i="22"/>
  <c r="YQ192" i="22"/>
  <c r="ZI292" i="22"/>
  <c r="ZI284" i="22"/>
  <c r="YQ173" i="22"/>
  <c r="YQ231" i="22"/>
  <c r="YQ179" i="22"/>
  <c r="YQ220" i="22"/>
  <c r="YQ180" i="22"/>
  <c r="YQ230" i="22"/>
  <c r="YQ302" i="22"/>
  <c r="ZI283" i="22"/>
  <c r="ZI287" i="22"/>
  <c r="ZI138" i="22"/>
  <c r="YQ190" i="22"/>
  <c r="ZI215" i="22"/>
  <c r="YQ199" i="22"/>
  <c r="YQ185" i="22"/>
  <c r="YQ313" i="22"/>
  <c r="YQ311" i="22"/>
  <c r="YQ232" i="22"/>
  <c r="ZI143" i="22"/>
  <c r="YQ183" i="22"/>
  <c r="ZI286" i="22"/>
  <c r="ZI137" i="22"/>
  <c r="ZI129" i="22"/>
  <c r="YQ296" i="22"/>
  <c r="YQ222" i="22"/>
  <c r="YQ195" i="22"/>
  <c r="ZI144" i="22"/>
  <c r="YQ308" i="22"/>
  <c r="YQ315" i="22"/>
  <c r="YQ233" i="22"/>
  <c r="ZI281" i="22"/>
  <c r="ZI216" i="22"/>
  <c r="ZI218" i="22"/>
  <c r="ZI136" i="22"/>
  <c r="YQ198" i="22"/>
  <c r="YQ322" i="22"/>
  <c r="ZI127" i="22"/>
  <c r="ZI217" i="22"/>
  <c r="ZI285" i="22"/>
  <c r="YQ297" i="22"/>
  <c r="YR298" i="22"/>
  <c r="YQ234" i="22"/>
  <c r="YQ295" i="22"/>
  <c r="YQ193" i="22"/>
  <c r="ZI288" i="22"/>
  <c r="YQ175" i="22"/>
  <c r="ZI282" i="22"/>
  <c r="YQ194" i="22"/>
  <c r="YQ294" i="22"/>
  <c r="YQ240" i="22"/>
  <c r="YQ314" i="22"/>
  <c r="YQ317" i="22"/>
  <c r="YQ309" i="22"/>
  <c r="YQ277" i="22" l="1"/>
  <c r="YQ276" i="22"/>
  <c r="YQ275" i="22"/>
  <c r="YQ280" i="22"/>
  <c r="YQ274" i="22"/>
  <c r="YQ278" i="22"/>
  <c r="YQ279" i="22"/>
  <c r="YQ243" i="22"/>
  <c r="YR317" i="22"/>
  <c r="ZJ288" i="22"/>
  <c r="YS298" i="22"/>
  <c r="ZJ136" i="22"/>
  <c r="ZJ286" i="22"/>
  <c r="ZJ138" i="22"/>
  <c r="YR179" i="22"/>
  <c r="YR306" i="22"/>
  <c r="YR228" i="22"/>
  <c r="YR200" i="22"/>
  <c r="ZJ128" i="22"/>
  <c r="YR299" i="22"/>
  <c r="YR227" i="22"/>
  <c r="YR193" i="22"/>
  <c r="YR322" i="22"/>
  <c r="YR296" i="22"/>
  <c r="YR313" i="22"/>
  <c r="ZJ287" i="22"/>
  <c r="YR231" i="22"/>
  <c r="YR293" i="22"/>
  <c r="ZJ291" i="22"/>
  <c r="YR223" i="22"/>
  <c r="ZJ133" i="22"/>
  <c r="ZJ139" i="22"/>
  <c r="ZJ132" i="22"/>
  <c r="YR194" i="22"/>
  <c r="YR297" i="22"/>
  <c r="ZJ218" i="22"/>
  <c r="YR183" i="22"/>
  <c r="ZJ215" i="22"/>
  <c r="YR180" i="22"/>
  <c r="YR192" i="22"/>
  <c r="YR174" i="22"/>
  <c r="YR191" i="22"/>
  <c r="YR310" i="22"/>
  <c r="ZJ141" i="22"/>
  <c r="YR172" i="22"/>
  <c r="YR314" i="22"/>
  <c r="YR295" i="22"/>
  <c r="YR315" i="22"/>
  <c r="ZJ129" i="22"/>
  <c r="YR185" i="22"/>
  <c r="YR190" i="22"/>
  <c r="YR196" i="22"/>
  <c r="YR229" i="22"/>
  <c r="YR224" i="22"/>
  <c r="YR221" i="22"/>
  <c r="YR301" i="22"/>
  <c r="ZJ131" i="22"/>
  <c r="YR181" i="22"/>
  <c r="YR225" i="22"/>
  <c r="ZJ282" i="22"/>
  <c r="ZJ285" i="22"/>
  <c r="ZJ216" i="22"/>
  <c r="ZJ144" i="22"/>
  <c r="ZJ143" i="22"/>
  <c r="ZJ283" i="22"/>
  <c r="YR173" i="22"/>
  <c r="YR219" i="22"/>
  <c r="YR239" i="22"/>
  <c r="YR226" i="22"/>
  <c r="YR307" i="22"/>
  <c r="YR175" i="22"/>
  <c r="ZJ217" i="22"/>
  <c r="ZJ281" i="22"/>
  <c r="ZJ137" i="22"/>
  <c r="YR302" i="22"/>
  <c r="ZJ284" i="22"/>
  <c r="ZJ130" i="22"/>
  <c r="YR184" i="22"/>
  <c r="YR304" i="22"/>
  <c r="ZJ135" i="22"/>
  <c r="YR300" i="22"/>
  <c r="YR197" i="22"/>
  <c r="YR303" i="22"/>
  <c r="YR321" i="22"/>
  <c r="ZJ142" i="22"/>
  <c r="YR189" i="22"/>
  <c r="YR240" i="22"/>
  <c r="YR234" i="22"/>
  <c r="YR198" i="22"/>
  <c r="YR308" i="22"/>
  <c r="YR195" i="22"/>
  <c r="YR232" i="22"/>
  <c r="YR220" i="22"/>
  <c r="ZJ289" i="22"/>
  <c r="YR305" i="22"/>
  <c r="YR316" i="22"/>
  <c r="ZJ140" i="22"/>
  <c r="YR309" i="22"/>
  <c r="YR294" i="22"/>
  <c r="ZJ127" i="22"/>
  <c r="YR233" i="22"/>
  <c r="YR222" i="22"/>
  <c r="YR311" i="22"/>
  <c r="YR199" i="22"/>
  <c r="YR230" i="22"/>
  <c r="ZJ292" i="22"/>
  <c r="ZJ290" i="22"/>
  <c r="ZJ134" i="22"/>
  <c r="YR178" i="22"/>
  <c r="YR186" i="22"/>
  <c r="YR236" i="22"/>
  <c r="YR312" i="22"/>
  <c r="YR320" i="22"/>
  <c r="YR182" i="22"/>
  <c r="YR280" i="22" l="1"/>
  <c r="YR275" i="22"/>
  <c r="YR279" i="22"/>
  <c r="YR278" i="22"/>
  <c r="YR276" i="22"/>
  <c r="YR274" i="22"/>
  <c r="YR277" i="22"/>
  <c r="YR243" i="22"/>
  <c r="ZK134" i="22"/>
  <c r="YS311" i="22"/>
  <c r="YS186" i="22"/>
  <c r="YS222" i="22"/>
  <c r="YS234" i="22"/>
  <c r="YS178" i="22"/>
  <c r="YS233" i="22"/>
  <c r="ZK289" i="22"/>
  <c r="YS195" i="22"/>
  <c r="YS240" i="22"/>
  <c r="YS303" i="22"/>
  <c r="YS304" i="22"/>
  <c r="YS302" i="22"/>
  <c r="ZK217" i="22"/>
  <c r="YS226" i="22"/>
  <c r="ZK283" i="22"/>
  <c r="ZK285" i="22"/>
  <c r="ZK131" i="22"/>
  <c r="YS224" i="22"/>
  <c r="YS315" i="22"/>
  <c r="YS172" i="22"/>
  <c r="YS174" i="22"/>
  <c r="YS183" i="22"/>
  <c r="YS194" i="22"/>
  <c r="ZK291" i="22"/>
  <c r="YS313" i="22"/>
  <c r="YS193" i="22"/>
  <c r="ZK128" i="22"/>
  <c r="YS179" i="22"/>
  <c r="ZK136" i="22"/>
  <c r="YS199" i="22"/>
  <c r="YS320" i="22"/>
  <c r="YS230" i="22"/>
  <c r="ZK140" i="22"/>
  <c r="ZK127" i="22"/>
  <c r="YS189" i="22"/>
  <c r="YS184" i="22"/>
  <c r="YS175" i="22"/>
  <c r="YS239" i="22"/>
  <c r="ZK143" i="22"/>
  <c r="ZK282" i="22"/>
  <c r="YS229" i="22"/>
  <c r="YS190" i="22"/>
  <c r="ZK141" i="22"/>
  <c r="YS192" i="22"/>
  <c r="ZK132" i="22"/>
  <c r="ZK133" i="22"/>
  <c r="YS293" i="22"/>
  <c r="YS296" i="22"/>
  <c r="YS200" i="22"/>
  <c r="ZK138" i="22"/>
  <c r="YT298" i="22"/>
  <c r="YS220" i="22"/>
  <c r="YS197" i="22"/>
  <c r="YS312" i="22"/>
  <c r="YS236" i="22"/>
  <c r="YS294" i="22"/>
  <c r="YS198" i="22"/>
  <c r="ZK142" i="22"/>
  <c r="YS300" i="22"/>
  <c r="ZK130" i="22"/>
  <c r="ZK137" i="22"/>
  <c r="YS219" i="22"/>
  <c r="ZK144" i="22"/>
  <c r="YS225" i="22"/>
  <c r="YS301" i="22"/>
  <c r="YS185" i="22"/>
  <c r="YS295" i="22"/>
  <c r="YS310" i="22"/>
  <c r="YS180" i="22"/>
  <c r="ZK218" i="22"/>
  <c r="YS231" i="22"/>
  <c r="YS227" i="22"/>
  <c r="YS228" i="22"/>
  <c r="ZK286" i="22"/>
  <c r="ZK288" i="22"/>
  <c r="YS316" i="22"/>
  <c r="ZK290" i="22"/>
  <c r="YS305" i="22"/>
  <c r="YS308" i="22"/>
  <c r="YS182" i="22"/>
  <c r="ZK292" i="22"/>
  <c r="YS309" i="22"/>
  <c r="YS232" i="22"/>
  <c r="YS321" i="22"/>
  <c r="ZK135" i="22"/>
  <c r="ZK284" i="22"/>
  <c r="ZK281" i="22"/>
  <c r="YS307" i="22"/>
  <c r="YS173" i="22"/>
  <c r="ZK216" i="22"/>
  <c r="YS181" i="22"/>
  <c r="YS221" i="22"/>
  <c r="YS196" i="22"/>
  <c r="ZK129" i="22"/>
  <c r="YS314" i="22"/>
  <c r="YS191" i="22"/>
  <c r="ZK215" i="22"/>
  <c r="YS297" i="22"/>
  <c r="ZK139" i="22"/>
  <c r="YS223" i="22"/>
  <c r="ZK287" i="22"/>
  <c r="YS322" i="22"/>
  <c r="YS299" i="22"/>
  <c r="YS306" i="22"/>
  <c r="YS317" i="22"/>
  <c r="YS278" i="22" l="1"/>
  <c r="YS277" i="22"/>
  <c r="YS279" i="22"/>
  <c r="YS274" i="22"/>
  <c r="YS275" i="22"/>
  <c r="YS276" i="22"/>
  <c r="YS280" i="22"/>
  <c r="YS243" i="22"/>
  <c r="ZL287" i="22"/>
  <c r="YT196" i="22"/>
  <c r="ZL135" i="22"/>
  <c r="ZL290" i="22"/>
  <c r="YT301" i="22"/>
  <c r="ZL142" i="22"/>
  <c r="YT220" i="22"/>
  <c r="ZL132" i="22"/>
  <c r="ZL282" i="22"/>
  <c r="YT230" i="22"/>
  <c r="ZL291" i="22"/>
  <c r="YT226" i="22"/>
  <c r="YT223" i="22"/>
  <c r="YT221" i="22"/>
  <c r="YT321" i="22"/>
  <c r="YT227" i="22"/>
  <c r="YT295" i="22"/>
  <c r="ZL137" i="22"/>
  <c r="YT198" i="22"/>
  <c r="YT296" i="22"/>
  <c r="ZL143" i="22"/>
  <c r="YT189" i="22"/>
  <c r="ZL128" i="22"/>
  <c r="YT172" i="22"/>
  <c r="ZL217" i="22"/>
  <c r="YT240" i="22"/>
  <c r="YT178" i="22"/>
  <c r="YT186" i="22"/>
  <c r="YT306" i="22"/>
  <c r="YT191" i="22"/>
  <c r="YT307" i="22"/>
  <c r="YT182" i="22"/>
  <c r="YT316" i="22"/>
  <c r="YT225" i="22"/>
  <c r="YT312" i="22"/>
  <c r="YU298" i="22"/>
  <c r="YT190" i="22"/>
  <c r="YT320" i="22"/>
  <c r="ZL131" i="22"/>
  <c r="ZL139" i="22"/>
  <c r="YT181" i="22"/>
  <c r="YT232" i="22"/>
  <c r="ZL288" i="22"/>
  <c r="ZL218" i="22"/>
  <c r="ZL144" i="22"/>
  <c r="ZL138" i="22"/>
  <c r="YT192" i="22"/>
  <c r="YT239" i="22"/>
  <c r="YT199" i="22"/>
  <c r="YT194" i="22"/>
  <c r="YT315" i="22"/>
  <c r="YT302" i="22"/>
  <c r="YT195" i="22"/>
  <c r="YT234" i="22"/>
  <c r="YT311" i="22"/>
  <c r="YT299" i="22"/>
  <c r="YT314" i="22"/>
  <c r="ZL281" i="22"/>
  <c r="YT308" i="22"/>
  <c r="YT185" i="22"/>
  <c r="ZL130" i="22"/>
  <c r="YT293" i="22"/>
  <c r="YT229" i="22"/>
  <c r="ZL127" i="22"/>
  <c r="YT193" i="22"/>
  <c r="ZL285" i="22"/>
  <c r="YT297" i="22"/>
  <c r="ZL216" i="22"/>
  <c r="YT309" i="22"/>
  <c r="ZL286" i="22"/>
  <c r="YT180" i="22"/>
  <c r="YT219" i="22"/>
  <c r="YT294" i="22"/>
  <c r="YT200" i="22"/>
  <c r="ZL141" i="22"/>
  <c r="YT175" i="22"/>
  <c r="ZL136" i="22"/>
  <c r="YT183" i="22"/>
  <c r="ZL283" i="22"/>
  <c r="YT304" i="22"/>
  <c r="ZL289" i="22"/>
  <c r="YT322" i="22"/>
  <c r="ZL129" i="22"/>
  <c r="ZL284" i="22"/>
  <c r="YT305" i="22"/>
  <c r="YT231" i="22"/>
  <c r="YT300" i="22"/>
  <c r="YT197" i="22"/>
  <c r="ZL133" i="22"/>
  <c r="ZL140" i="22"/>
  <c r="YT313" i="22"/>
  <c r="YT317" i="22"/>
  <c r="ZL215" i="22"/>
  <c r="YT173" i="22"/>
  <c r="ZL292" i="22"/>
  <c r="YT228" i="22"/>
  <c r="YT310" i="22"/>
  <c r="YT236" i="22"/>
  <c r="YT184" i="22"/>
  <c r="YT179" i="22"/>
  <c r="YT174" i="22"/>
  <c r="YT224" i="22"/>
  <c r="YT303" i="22"/>
  <c r="YT233" i="22"/>
  <c r="YT222" i="22"/>
  <c r="ZL134" i="22"/>
  <c r="YT274" i="22" l="1"/>
  <c r="YT280" i="22"/>
  <c r="YT279" i="22"/>
  <c r="YT276" i="22"/>
  <c r="YT277" i="22"/>
  <c r="YT275" i="22"/>
  <c r="YT278" i="22"/>
  <c r="YT243" i="22"/>
  <c r="YU224" i="22"/>
  <c r="ZM140" i="22"/>
  <c r="YU174" i="22"/>
  <c r="YU317" i="22"/>
  <c r="YU236" i="22"/>
  <c r="ZM133" i="22"/>
  <c r="YU322" i="22"/>
  <c r="YU304" i="22"/>
  <c r="YU175" i="22"/>
  <c r="YU219" i="22"/>
  <c r="ZM216" i="22"/>
  <c r="ZM127" i="22"/>
  <c r="ZM130" i="22"/>
  <c r="ZM281" i="22"/>
  <c r="YU234" i="22"/>
  <c r="YU194" i="22"/>
  <c r="ZM138" i="22"/>
  <c r="ZM288" i="22"/>
  <c r="YU190" i="22"/>
  <c r="YU225" i="22"/>
  <c r="YU307" i="22"/>
  <c r="YU178" i="22"/>
  <c r="ZM128" i="22"/>
  <c r="YU198" i="22"/>
  <c r="YU321" i="22"/>
  <c r="ZM291" i="22"/>
  <c r="YU220" i="22"/>
  <c r="ZM290" i="22"/>
  <c r="YU179" i="22"/>
  <c r="ZM292" i="22"/>
  <c r="YU231" i="22"/>
  <c r="YU303" i="22"/>
  <c r="YU173" i="22"/>
  <c r="YU197" i="22"/>
  <c r="YU305" i="22"/>
  <c r="ZM283" i="22"/>
  <c r="ZM141" i="22"/>
  <c r="YU180" i="22"/>
  <c r="YU297" i="22"/>
  <c r="YU229" i="22"/>
  <c r="YU185" i="22"/>
  <c r="YU314" i="22"/>
  <c r="YU195" i="22"/>
  <c r="YU199" i="22"/>
  <c r="YU232" i="22"/>
  <c r="ZM131" i="22"/>
  <c r="YU191" i="22"/>
  <c r="YU240" i="22"/>
  <c r="YU189" i="22"/>
  <c r="ZM137" i="22"/>
  <c r="YU221" i="22"/>
  <c r="YU230" i="22"/>
  <c r="ZM142" i="22"/>
  <c r="ZM135" i="22"/>
  <c r="YU233" i="22"/>
  <c r="YU184" i="22"/>
  <c r="YU313" i="22"/>
  <c r="YU310" i="22"/>
  <c r="ZM284" i="22"/>
  <c r="YU200" i="22"/>
  <c r="ZM286" i="22"/>
  <c r="ZM285" i="22"/>
  <c r="YU293" i="22"/>
  <c r="YU299" i="22"/>
  <c r="YU302" i="22"/>
  <c r="YU239" i="22"/>
  <c r="ZM144" i="22"/>
  <c r="YU181" i="22"/>
  <c r="YV298" i="22"/>
  <c r="YU316" i="22"/>
  <c r="YU306" i="22"/>
  <c r="ZM217" i="22"/>
  <c r="ZM143" i="22"/>
  <c r="YU295" i="22"/>
  <c r="YU223" i="22"/>
  <c r="ZM282" i="22"/>
  <c r="YU301" i="22"/>
  <c r="YU196" i="22"/>
  <c r="ZM134" i="22"/>
  <c r="ZM215" i="22"/>
  <c r="YU183" i="22"/>
  <c r="YU300" i="22"/>
  <c r="YU222" i="22"/>
  <c r="YU228" i="22"/>
  <c r="ZM129" i="22"/>
  <c r="ZM289" i="22"/>
  <c r="ZM136" i="22"/>
  <c r="YU294" i="22"/>
  <c r="YU309" i="22"/>
  <c r="YU193" i="22"/>
  <c r="YU308" i="22"/>
  <c r="YU311" i="22"/>
  <c r="YU315" i="22"/>
  <c r="YU192" i="22"/>
  <c r="ZM218" i="22"/>
  <c r="ZM139" i="22"/>
  <c r="YU320" i="22"/>
  <c r="YU312" i="22"/>
  <c r="YU182" i="22"/>
  <c r="YU186" i="22"/>
  <c r="YU172" i="22"/>
  <c r="YU296" i="22"/>
  <c r="YU227" i="22"/>
  <c r="YU226" i="22"/>
  <c r="ZM132" i="22"/>
  <c r="ZM287" i="22"/>
  <c r="YU276" i="22" l="1"/>
  <c r="YU278" i="22"/>
  <c r="YU279" i="22"/>
  <c r="YU275" i="22"/>
  <c r="YU280" i="22"/>
  <c r="YU277" i="22"/>
  <c r="YU274" i="22"/>
  <c r="YU243" i="22"/>
  <c r="YV227" i="22"/>
  <c r="YV296" i="22"/>
  <c r="YV192" i="22"/>
  <c r="ZN136" i="22"/>
  <c r="YV183" i="22"/>
  <c r="ZN143" i="22"/>
  <c r="YW298" i="22"/>
  <c r="YV293" i="22"/>
  <c r="YV233" i="22"/>
  <c r="YV191" i="22"/>
  <c r="YV314" i="22"/>
  <c r="YV180" i="22"/>
  <c r="YV303" i="22"/>
  <c r="YV198" i="22"/>
  <c r="ZN130" i="22"/>
  <c r="ZN132" i="22"/>
  <c r="YV320" i="22"/>
  <c r="YV193" i="22"/>
  <c r="YV222" i="22"/>
  <c r="ZN282" i="22"/>
  <c r="ZN285" i="22"/>
  <c r="ZN135" i="22"/>
  <c r="ZN141" i="22"/>
  <c r="YV231" i="22"/>
  <c r="ZN128" i="22"/>
  <c r="YV190" i="22"/>
  <c r="ZN127" i="22"/>
  <c r="YV304" i="22"/>
  <c r="YV236" i="22"/>
  <c r="YV174" i="22"/>
  <c r="YV172" i="22"/>
  <c r="YV315" i="22"/>
  <c r="ZN289" i="22"/>
  <c r="ZN215" i="22"/>
  <c r="ZN217" i="22"/>
  <c r="YV302" i="22"/>
  <c r="YV310" i="22"/>
  <c r="ZN137" i="22"/>
  <c r="YV185" i="22"/>
  <c r="YV197" i="22"/>
  <c r="YV220" i="22"/>
  <c r="YV194" i="22"/>
  <c r="YV186" i="22"/>
  <c r="YV311" i="22"/>
  <c r="ZN129" i="22"/>
  <c r="ZN134" i="22"/>
  <c r="YV306" i="22"/>
  <c r="YV299" i="22"/>
  <c r="YV313" i="22"/>
  <c r="YV229" i="22"/>
  <c r="YV173" i="22"/>
  <c r="ZN291" i="22"/>
  <c r="ZN216" i="22"/>
  <c r="YV322" i="22"/>
  <c r="YV226" i="22"/>
  <c r="ZN139" i="22"/>
  <c r="YV309" i="22"/>
  <c r="YV300" i="22"/>
  <c r="YV223" i="22"/>
  <c r="YV181" i="22"/>
  <c r="ZN286" i="22"/>
  <c r="ZN142" i="22"/>
  <c r="YV189" i="22"/>
  <c r="YV199" i="22"/>
  <c r="ZN283" i="22"/>
  <c r="ZN292" i="22"/>
  <c r="YV178" i="22"/>
  <c r="YV234" i="22"/>
  <c r="YV182" i="22"/>
  <c r="YV308" i="22"/>
  <c r="YV196" i="22"/>
  <c r="YV316" i="22"/>
  <c r="YV184" i="22"/>
  <c r="YV240" i="22"/>
  <c r="YV195" i="22"/>
  <c r="YV179" i="22"/>
  <c r="YV307" i="22"/>
  <c r="ZN281" i="22"/>
  <c r="YV219" i="22"/>
  <c r="ZN133" i="22"/>
  <c r="YV317" i="22"/>
  <c r="ZN140" i="22"/>
  <c r="ZN287" i="22"/>
  <c r="ZN218" i="22"/>
  <c r="YV294" i="22"/>
  <c r="YV295" i="22"/>
  <c r="ZN144" i="22"/>
  <c r="YV200" i="22"/>
  <c r="YV230" i="22"/>
  <c r="ZN131" i="22"/>
  <c r="YV297" i="22"/>
  <c r="YV321" i="22"/>
  <c r="ZN288" i="22"/>
  <c r="YV312" i="22"/>
  <c r="YV228" i="22"/>
  <c r="YV301" i="22"/>
  <c r="YV239" i="22"/>
  <c r="ZN284" i="22"/>
  <c r="YV221" i="22"/>
  <c r="YV232" i="22"/>
  <c r="YV305" i="22"/>
  <c r="ZN290" i="22"/>
  <c r="YV225" i="22"/>
  <c r="ZN138" i="22"/>
  <c r="YV175" i="22"/>
  <c r="YV224" i="22"/>
  <c r="YV275" i="22" l="1"/>
  <c r="YV274" i="22"/>
  <c r="YV279" i="22"/>
  <c r="YV277" i="22"/>
  <c r="YV278" i="22"/>
  <c r="YV280" i="22"/>
  <c r="YV276" i="22"/>
  <c r="YV243" i="22"/>
  <c r="ZO290" i="22"/>
  <c r="ZO284" i="22"/>
  <c r="YW321" i="22"/>
  <c r="YW230" i="22"/>
  <c r="ZO140" i="22"/>
  <c r="ZO281" i="22"/>
  <c r="YW195" i="22"/>
  <c r="YW316" i="22"/>
  <c r="YW182" i="22"/>
  <c r="ZO283" i="22"/>
  <c r="ZO286" i="22"/>
  <c r="YW309" i="22"/>
  <c r="ZO291" i="22"/>
  <c r="YW313" i="22"/>
  <c r="ZO129" i="22"/>
  <c r="YW220" i="22"/>
  <c r="ZO137" i="22"/>
  <c r="ZO215" i="22"/>
  <c r="YW174" i="22"/>
  <c r="YW190" i="22"/>
  <c r="ZO282" i="22"/>
  <c r="ZO132" i="22"/>
  <c r="YW180" i="22"/>
  <c r="YW293" i="22"/>
  <c r="ZO136" i="22"/>
  <c r="YW312" i="22"/>
  <c r="YW294" i="22"/>
  <c r="YW307" i="22"/>
  <c r="YW196" i="22"/>
  <c r="YW234" i="22"/>
  <c r="YW199" i="22"/>
  <c r="YW181" i="22"/>
  <c r="ZO139" i="22"/>
  <c r="YW322" i="22"/>
  <c r="YW173" i="22"/>
  <c r="YW299" i="22"/>
  <c r="YW311" i="22"/>
  <c r="YW197" i="22"/>
  <c r="YW310" i="22"/>
  <c r="ZO289" i="22"/>
  <c r="YW236" i="22"/>
  <c r="ZO128" i="22"/>
  <c r="ZO135" i="22"/>
  <c r="YW222" i="22"/>
  <c r="ZO130" i="22"/>
  <c r="YW314" i="22"/>
  <c r="YX298" i="22"/>
  <c r="YW192" i="22"/>
  <c r="YW175" i="22"/>
  <c r="YW200" i="22"/>
  <c r="YW317" i="22"/>
  <c r="YW240" i="22"/>
  <c r="YW239" i="22"/>
  <c r="YW232" i="22"/>
  <c r="ZO144" i="22"/>
  <c r="ZO218" i="22"/>
  <c r="ZO133" i="22"/>
  <c r="YW179" i="22"/>
  <c r="YW184" i="22"/>
  <c r="YW178" i="22"/>
  <c r="YW189" i="22"/>
  <c r="YW223" i="22"/>
  <c r="YW226" i="22"/>
  <c r="ZO216" i="22"/>
  <c r="YW229" i="22"/>
  <c r="YW306" i="22"/>
  <c r="YW186" i="22"/>
  <c r="YW185" i="22"/>
  <c r="YW302" i="22"/>
  <c r="YW315" i="22"/>
  <c r="YW304" i="22"/>
  <c r="YW231" i="22"/>
  <c r="ZO285" i="22"/>
  <c r="YW193" i="22"/>
  <c r="YW198" i="22"/>
  <c r="YW191" i="22"/>
  <c r="ZO143" i="22"/>
  <c r="YW296" i="22"/>
  <c r="YW305" i="22"/>
  <c r="YW224" i="22"/>
  <c r="ZO138" i="22"/>
  <c r="YW301" i="22"/>
  <c r="YW297" i="22"/>
  <c r="YW225" i="22"/>
  <c r="YW221" i="22"/>
  <c r="YW228" i="22"/>
  <c r="ZO288" i="22"/>
  <c r="ZO131" i="22"/>
  <c r="YW295" i="22"/>
  <c r="ZO287" i="22"/>
  <c r="YW219" i="22"/>
  <c r="YW308" i="22"/>
  <c r="ZO292" i="22"/>
  <c r="ZO142" i="22"/>
  <c r="YW300" i="22"/>
  <c r="ZO134" i="22"/>
  <c r="YW194" i="22"/>
  <c r="ZO217" i="22"/>
  <c r="YW172" i="22"/>
  <c r="ZO127" i="22"/>
  <c r="ZO141" i="22"/>
  <c r="YW320" i="22"/>
  <c r="YW303" i="22"/>
  <c r="YW233" i="22"/>
  <c r="YW183" i="22"/>
  <c r="YW227" i="22"/>
  <c r="YW277" i="22" l="1"/>
  <c r="YW276" i="22"/>
  <c r="YW279" i="22"/>
  <c r="YW280" i="22"/>
  <c r="YW274" i="22"/>
  <c r="YW278" i="22"/>
  <c r="YW275" i="22"/>
  <c r="YW243" i="22"/>
  <c r="YX183" i="22"/>
  <c r="ZP217" i="22"/>
  <c r="ZP142" i="22"/>
  <c r="ZP131" i="22"/>
  <c r="ZP138" i="22"/>
  <c r="ZP285" i="22"/>
  <c r="YX229" i="22"/>
  <c r="YX179" i="22"/>
  <c r="YX317" i="22"/>
  <c r="YY298" i="22"/>
  <c r="YX310" i="22"/>
  <c r="YX199" i="22"/>
  <c r="YX293" i="22"/>
  <c r="ZP291" i="22"/>
  <c r="YX227" i="22"/>
  <c r="ZP292" i="22"/>
  <c r="ZP288" i="22"/>
  <c r="YX224" i="22"/>
  <c r="YX185" i="22"/>
  <c r="YX178" i="22"/>
  <c r="YX232" i="22"/>
  <c r="YX314" i="22"/>
  <c r="YX197" i="22"/>
  <c r="YX234" i="22"/>
  <c r="YX180" i="22"/>
  <c r="YX190" i="22"/>
  <c r="YX182" i="22"/>
  <c r="ZP140" i="22"/>
  <c r="ZP141" i="22"/>
  <c r="YX219" i="22"/>
  <c r="YX191" i="22"/>
  <c r="YX231" i="22"/>
  <c r="ZP216" i="22"/>
  <c r="ZP133" i="22"/>
  <c r="YX200" i="22"/>
  <c r="ZP128" i="22"/>
  <c r="YX322" i="22"/>
  <c r="YX220" i="22"/>
  <c r="YX303" i="22"/>
  <c r="YX194" i="22"/>
  <c r="YX308" i="22"/>
  <c r="YX228" i="22"/>
  <c r="YX305" i="22"/>
  <c r="YX304" i="22"/>
  <c r="YX226" i="22"/>
  <c r="ZP218" i="22"/>
  <c r="YX175" i="22"/>
  <c r="YX236" i="22"/>
  <c r="ZP139" i="22"/>
  <c r="YX312" i="22"/>
  <c r="YX174" i="22"/>
  <c r="YX309" i="22"/>
  <c r="YX316" i="22"/>
  <c r="ZP284" i="22"/>
  <c r="YX233" i="22"/>
  <c r="ZP127" i="22"/>
  <c r="ZP287" i="22"/>
  <c r="YX297" i="22"/>
  <c r="YX198" i="22"/>
  <c r="YX186" i="22"/>
  <c r="YX239" i="22"/>
  <c r="ZP130" i="22"/>
  <c r="YX311" i="22"/>
  <c r="YX196" i="22"/>
  <c r="ZP132" i="22"/>
  <c r="ZP129" i="22"/>
  <c r="YX320" i="22"/>
  <c r="ZP134" i="22"/>
  <c r="YX221" i="22"/>
  <c r="YX296" i="22"/>
  <c r="YX306" i="22"/>
  <c r="YX184" i="22"/>
  <c r="YX240" i="22"/>
  <c r="YX222" i="22"/>
  <c r="YX299" i="22"/>
  <c r="YX307" i="22"/>
  <c r="ZP282" i="22"/>
  <c r="YX313" i="22"/>
  <c r="ZP286" i="22"/>
  <c r="YX195" i="22"/>
  <c r="YX230" i="22"/>
  <c r="ZP290" i="22"/>
  <c r="YX172" i="22"/>
  <c r="YX300" i="22"/>
  <c r="YX295" i="22"/>
  <c r="YX301" i="22"/>
  <c r="YX193" i="22"/>
  <c r="YX315" i="22"/>
  <c r="YX223" i="22"/>
  <c r="ZP144" i="22"/>
  <c r="YX192" i="22"/>
  <c r="ZP289" i="22"/>
  <c r="YX181" i="22"/>
  <c r="ZP136" i="22"/>
  <c r="ZP215" i="22"/>
  <c r="YX225" i="22"/>
  <c r="ZP143" i="22"/>
  <c r="YX302" i="22"/>
  <c r="YX189" i="22"/>
  <c r="ZP135" i="22"/>
  <c r="YX173" i="22"/>
  <c r="YX294" i="22"/>
  <c r="ZP137" i="22"/>
  <c r="ZP283" i="22"/>
  <c r="ZP281" i="22"/>
  <c r="YX321" i="22"/>
  <c r="YX280" i="22" l="1"/>
  <c r="YX275" i="22"/>
  <c r="YX279" i="22"/>
  <c r="YX276" i="22"/>
  <c r="YX278" i="22"/>
  <c r="YX274" i="22"/>
  <c r="YX277" i="22"/>
  <c r="YX243" i="22"/>
  <c r="ZQ135" i="22"/>
  <c r="ZQ289" i="22"/>
  <c r="YY321" i="22"/>
  <c r="ZQ215" i="22"/>
  <c r="YY193" i="22"/>
  <c r="YY189" i="22"/>
  <c r="YY301" i="22"/>
  <c r="YY313" i="22"/>
  <c r="YY222" i="22"/>
  <c r="YY296" i="22"/>
  <c r="YY320" i="22"/>
  <c r="YY311" i="22"/>
  <c r="YY186" i="22"/>
  <c r="YY312" i="22"/>
  <c r="ZQ218" i="22"/>
  <c r="YY228" i="22"/>
  <c r="YY220" i="22"/>
  <c r="YY200" i="22"/>
  <c r="YY191" i="22"/>
  <c r="ZQ141" i="22"/>
  <c r="YY197" i="22"/>
  <c r="YY185" i="22"/>
  <c r="YY199" i="22"/>
  <c r="YY179" i="22"/>
  <c r="ZQ131" i="22"/>
  <c r="YY294" i="22"/>
  <c r="ZQ290" i="22"/>
  <c r="ZQ281" i="22"/>
  <c r="ZQ136" i="22"/>
  <c r="YY173" i="22"/>
  <c r="YY223" i="22"/>
  <c r="YY295" i="22"/>
  <c r="YY230" i="22"/>
  <c r="ZQ282" i="22"/>
  <c r="YY240" i="22"/>
  <c r="YY221" i="22"/>
  <c r="ZQ129" i="22"/>
  <c r="ZQ130" i="22"/>
  <c r="YY198" i="22"/>
  <c r="ZQ127" i="22"/>
  <c r="YY316" i="22"/>
  <c r="ZQ139" i="22"/>
  <c r="YY226" i="22"/>
  <c r="YY308" i="22"/>
  <c r="ZQ133" i="22"/>
  <c r="YY190" i="22"/>
  <c r="YY314" i="22"/>
  <c r="YY224" i="22"/>
  <c r="YY227" i="22"/>
  <c r="YY310" i="22"/>
  <c r="YY229" i="22"/>
  <c r="ZQ142" i="22"/>
  <c r="ZQ144" i="22"/>
  <c r="ZQ283" i="22"/>
  <c r="YY302" i="22"/>
  <c r="YY181" i="22"/>
  <c r="YY300" i="22"/>
  <c r="YY307" i="22"/>
  <c r="YY184" i="22"/>
  <c r="ZQ132" i="22"/>
  <c r="YY239" i="22"/>
  <c r="YY297" i="22"/>
  <c r="YY233" i="22"/>
  <c r="YY309" i="22"/>
  <c r="YY236" i="22"/>
  <c r="YY304" i="22"/>
  <c r="YY194" i="22"/>
  <c r="YY322" i="22"/>
  <c r="ZQ216" i="22"/>
  <c r="YY219" i="22"/>
  <c r="ZQ140" i="22"/>
  <c r="YY180" i="22"/>
  <c r="YY232" i="22"/>
  <c r="ZQ288" i="22"/>
  <c r="ZQ291" i="22"/>
  <c r="YZ298" i="22"/>
  <c r="ZQ285" i="22"/>
  <c r="ZQ217" i="22"/>
  <c r="ZQ137" i="22"/>
  <c r="YY195" i="22"/>
  <c r="ZQ143" i="22"/>
  <c r="YY315" i="22"/>
  <c r="YY225" i="22"/>
  <c r="YY192" i="22"/>
  <c r="YY172" i="22"/>
  <c r="ZQ286" i="22"/>
  <c r="YY299" i="22"/>
  <c r="YY306" i="22"/>
  <c r="ZQ134" i="22"/>
  <c r="YY196" i="22"/>
  <c r="ZQ287" i="22"/>
  <c r="ZQ284" i="22"/>
  <c r="YY174" i="22"/>
  <c r="YY175" i="22"/>
  <c r="YY305" i="22"/>
  <c r="YY303" i="22"/>
  <c r="ZQ128" i="22"/>
  <c r="YY231" i="22"/>
  <c r="YY182" i="22"/>
  <c r="YY234" i="22"/>
  <c r="YY178" i="22"/>
  <c r="ZQ292" i="22"/>
  <c r="YY293" i="22"/>
  <c r="YY317" i="22"/>
  <c r="ZQ138" i="22"/>
  <c r="YY183" i="22"/>
  <c r="YY276" i="22" l="1"/>
  <c r="YY277" i="22"/>
  <c r="YY279" i="22"/>
  <c r="YY274" i="22"/>
  <c r="YY275" i="22"/>
  <c r="YY278" i="22"/>
  <c r="YY280" i="22"/>
  <c r="YY243" i="22"/>
  <c r="ZR138" i="22"/>
  <c r="YZ231" i="22"/>
  <c r="YZ225" i="22"/>
  <c r="YZ180" i="22"/>
  <c r="YZ309" i="22"/>
  <c r="YZ300" i="22"/>
  <c r="ZR142" i="22"/>
  <c r="YZ198" i="22"/>
  <c r="YZ223" i="22"/>
  <c r="YZ179" i="22"/>
  <c r="YZ312" i="22"/>
  <c r="YZ317" i="22"/>
  <c r="ZR128" i="22"/>
  <c r="YZ196" i="22"/>
  <c r="ZR291" i="22"/>
  <c r="YZ194" i="22"/>
  <c r="ZR144" i="22"/>
  <c r="YZ314" i="22"/>
  <c r="ZR139" i="22"/>
  <c r="ZR282" i="22"/>
  <c r="ZR290" i="22"/>
  <c r="YZ320" i="22"/>
  <c r="YZ301" i="22"/>
  <c r="YZ234" i="22"/>
  <c r="YZ174" i="22"/>
  <c r="ZR286" i="22"/>
  <c r="ZR137" i="22"/>
  <c r="ZR140" i="22"/>
  <c r="YZ233" i="22"/>
  <c r="YZ229" i="22"/>
  <c r="ZR133" i="22"/>
  <c r="ZR130" i="22"/>
  <c r="YZ199" i="22"/>
  <c r="YZ220" i="22"/>
  <c r="YZ293" i="22"/>
  <c r="YZ303" i="22"/>
  <c r="ZR134" i="22"/>
  <c r="YZ315" i="22"/>
  <c r="ZR288" i="22"/>
  <c r="YZ304" i="22"/>
  <c r="YZ184" i="22"/>
  <c r="ZR129" i="22"/>
  <c r="YZ173" i="22"/>
  <c r="ZR141" i="22"/>
  <c r="YZ296" i="22"/>
  <c r="YZ189" i="22"/>
  <c r="YZ321" i="22"/>
  <c r="YZ182" i="22"/>
  <c r="ZR284" i="22"/>
  <c r="YZ172" i="22"/>
  <c r="ZR217" i="22"/>
  <c r="YZ219" i="22"/>
  <c r="YZ297" i="22"/>
  <c r="YZ181" i="22"/>
  <c r="YZ310" i="22"/>
  <c r="YZ190" i="22"/>
  <c r="YZ316" i="22"/>
  <c r="YZ230" i="22"/>
  <c r="YZ294" i="22"/>
  <c r="YZ228" i="22"/>
  <c r="ZR292" i="22"/>
  <c r="YZ305" i="22"/>
  <c r="YZ306" i="22"/>
  <c r="ZR143" i="22"/>
  <c r="YZ232" i="22"/>
  <c r="YZ239" i="22"/>
  <c r="YZ302" i="22"/>
  <c r="YZ227" i="22"/>
  <c r="YZ308" i="22"/>
  <c r="YZ221" i="22"/>
  <c r="ZR136" i="22"/>
  <c r="YZ185" i="22"/>
  <c r="ZR218" i="22"/>
  <c r="YZ186" i="22"/>
  <c r="YZ222" i="22"/>
  <c r="YZ193" i="22"/>
  <c r="ZR289" i="22"/>
  <c r="YZ183" i="22"/>
  <c r="ZR287" i="22"/>
  <c r="YZ192" i="22"/>
  <c r="ZR285" i="22"/>
  <c r="ZR216" i="22"/>
  <c r="YZ236" i="22"/>
  <c r="YZ307" i="22"/>
  <c r="ZR127" i="22"/>
  <c r="YZ295" i="22"/>
  <c r="ZR131" i="22"/>
  <c r="YZ191" i="22"/>
  <c r="YZ178" i="22"/>
  <c r="YZ175" i="22"/>
  <c r="YZ299" i="22"/>
  <c r="YZ195" i="22"/>
  <c r="ZA298" i="22"/>
  <c r="YZ322" i="22"/>
  <c r="ZR132" i="22"/>
  <c r="ZR283" i="22"/>
  <c r="YZ224" i="22"/>
  <c r="YZ226" i="22"/>
  <c r="YZ240" i="22"/>
  <c r="ZR281" i="22"/>
  <c r="YZ197" i="22"/>
  <c r="YZ200" i="22"/>
  <c r="YZ311" i="22"/>
  <c r="YZ313" i="22"/>
  <c r="ZR215" i="22"/>
  <c r="ZR135" i="22"/>
  <c r="YZ274" i="22" l="1"/>
  <c r="YZ280" i="22"/>
  <c r="YZ279" i="22"/>
  <c r="YZ278" i="22"/>
  <c r="YZ277" i="22"/>
  <c r="YZ275" i="22"/>
  <c r="YZ276" i="22"/>
  <c r="YZ243" i="22"/>
  <c r="ZB298" i="22"/>
  <c r="ZS127" i="22"/>
  <c r="ZS283" i="22"/>
  <c r="ZA191" i="22"/>
  <c r="ZS216" i="22"/>
  <c r="ZA222" i="22"/>
  <c r="ZS136" i="22"/>
  <c r="ZA302" i="22"/>
  <c r="ZA306" i="22"/>
  <c r="ZA294" i="22"/>
  <c r="ZA310" i="22"/>
  <c r="ZS217" i="22"/>
  <c r="ZA321" i="22"/>
  <c r="ZS141" i="22"/>
  <c r="ZS288" i="22"/>
  <c r="ZA293" i="22"/>
  <c r="ZS130" i="22"/>
  <c r="ZA233" i="22"/>
  <c r="ZA174" i="22"/>
  <c r="ZA320" i="22"/>
  <c r="ZS282" i="22"/>
  <c r="ZA196" i="22"/>
  <c r="ZA179" i="22"/>
  <c r="ZS142" i="22"/>
  <c r="ZA225" i="22"/>
  <c r="ZA195" i="22"/>
  <c r="ZA313" i="22"/>
  <c r="ZA240" i="22"/>
  <c r="ZA299" i="22"/>
  <c r="ZS285" i="22"/>
  <c r="ZA183" i="22"/>
  <c r="ZA186" i="22"/>
  <c r="ZA221" i="22"/>
  <c r="ZA239" i="22"/>
  <c r="ZA305" i="22"/>
  <c r="ZA230" i="22"/>
  <c r="ZA181" i="22"/>
  <c r="ZA172" i="22"/>
  <c r="ZA189" i="22"/>
  <c r="ZA315" i="22"/>
  <c r="ZA220" i="22"/>
  <c r="ZS133" i="22"/>
  <c r="ZS140" i="22"/>
  <c r="ZA234" i="22"/>
  <c r="ZS139" i="22"/>
  <c r="ZA194" i="22"/>
  <c r="ZS128" i="22"/>
  <c r="ZA223" i="22"/>
  <c r="ZA300" i="22"/>
  <c r="ZS281" i="22"/>
  <c r="ZA311" i="22"/>
  <c r="ZS132" i="22"/>
  <c r="ZS131" i="22"/>
  <c r="ZA200" i="22"/>
  <c r="ZA322" i="22"/>
  <c r="ZA295" i="22"/>
  <c r="ZA307" i="22"/>
  <c r="ZA192" i="22"/>
  <c r="ZS289" i="22"/>
  <c r="ZS218" i="22"/>
  <c r="ZA308" i="22"/>
  <c r="ZA232" i="22"/>
  <c r="ZS292" i="22"/>
  <c r="ZA316" i="22"/>
  <c r="ZA297" i="22"/>
  <c r="ZS284" i="22"/>
  <c r="ZA296" i="22"/>
  <c r="ZA173" i="22"/>
  <c r="ZA184" i="22"/>
  <c r="ZS134" i="22"/>
  <c r="ZA199" i="22"/>
  <c r="ZA229" i="22"/>
  <c r="ZS137" i="22"/>
  <c r="ZA314" i="22"/>
  <c r="ZS291" i="22"/>
  <c r="ZA317" i="22"/>
  <c r="ZA198" i="22"/>
  <c r="ZA309" i="22"/>
  <c r="ZA231" i="22"/>
  <c r="ZS135" i="22"/>
  <c r="ZA226" i="22"/>
  <c r="ZA175" i="22"/>
  <c r="ZS215" i="22"/>
  <c r="ZA197" i="22"/>
  <c r="ZA224" i="22"/>
  <c r="ZA178" i="22"/>
  <c r="ZA236" i="22"/>
  <c r="ZS287" i="22"/>
  <c r="ZA193" i="22"/>
  <c r="ZA185" i="22"/>
  <c r="ZA227" i="22"/>
  <c r="ZS143" i="22"/>
  <c r="ZA228" i="22"/>
  <c r="ZA190" i="22"/>
  <c r="ZA219" i="22"/>
  <c r="ZA182" i="22"/>
  <c r="ZS129" i="22"/>
  <c r="ZA304" i="22"/>
  <c r="ZA303" i="22"/>
  <c r="ZS286" i="22"/>
  <c r="ZA301" i="22"/>
  <c r="ZS290" i="22"/>
  <c r="ZS144" i="22"/>
  <c r="ZA312" i="22"/>
  <c r="ZA180" i="22"/>
  <c r="ZS138" i="22"/>
  <c r="ZA278" i="22" l="1"/>
  <c r="ZA276" i="22"/>
  <c r="ZA279" i="22"/>
  <c r="ZA275" i="22"/>
  <c r="ZA280" i="22"/>
  <c r="ZA277" i="22"/>
  <c r="ZA274" i="22"/>
  <c r="ZA243" i="22"/>
  <c r="ZB180" i="22"/>
  <c r="ZB190" i="22"/>
  <c r="ZB178" i="22"/>
  <c r="ZB309" i="22"/>
  <c r="ZB229" i="22"/>
  <c r="ZB316" i="22"/>
  <c r="ZB295" i="22"/>
  <c r="ZB300" i="22"/>
  <c r="ZT133" i="22"/>
  <c r="ZB230" i="22"/>
  <c r="ZB299" i="22"/>
  <c r="ZB174" i="22"/>
  <c r="ZB228" i="22"/>
  <c r="ZB224" i="22"/>
  <c r="ZB296" i="22"/>
  <c r="ZT289" i="22"/>
  <c r="ZB311" i="22"/>
  <c r="ZB189" i="22"/>
  <c r="ZB183" i="22"/>
  <c r="ZB225" i="22"/>
  <c r="ZB310" i="22"/>
  <c r="ZT136" i="22"/>
  <c r="ZB191" i="22"/>
  <c r="ZT138" i="22"/>
  <c r="ZT290" i="22"/>
  <c r="ZB193" i="22"/>
  <c r="ZB226" i="22"/>
  <c r="ZB198" i="22"/>
  <c r="ZB199" i="22"/>
  <c r="ZT292" i="22"/>
  <c r="ZB322" i="22"/>
  <c r="ZB223" i="22"/>
  <c r="ZB220" i="22"/>
  <c r="ZB305" i="22"/>
  <c r="ZB240" i="22"/>
  <c r="ZB233" i="22"/>
  <c r="ZB312" i="22"/>
  <c r="ZB303" i="22"/>
  <c r="ZT143" i="22"/>
  <c r="ZB197" i="22"/>
  <c r="ZB317" i="22"/>
  <c r="ZT134" i="22"/>
  <c r="ZB232" i="22"/>
  <c r="ZT281" i="22"/>
  <c r="ZB234" i="22"/>
  <c r="ZB172" i="22"/>
  <c r="ZT285" i="22"/>
  <c r="ZT142" i="22"/>
  <c r="ZT130" i="22"/>
  <c r="ZT141" i="22"/>
  <c r="ZB294" i="22"/>
  <c r="ZB222" i="22"/>
  <c r="ZT283" i="22"/>
  <c r="ZB301" i="22"/>
  <c r="ZB182" i="22"/>
  <c r="ZT287" i="22"/>
  <c r="ZT135" i="22"/>
  <c r="ZT284" i="22"/>
  <c r="ZB192" i="22"/>
  <c r="ZB200" i="22"/>
  <c r="ZT128" i="22"/>
  <c r="ZB315" i="22"/>
  <c r="ZB239" i="22"/>
  <c r="ZB313" i="22"/>
  <c r="ZT282" i="22"/>
  <c r="ZT286" i="22"/>
  <c r="ZB219" i="22"/>
  <c r="ZB236" i="22"/>
  <c r="ZB231" i="22"/>
  <c r="ZT137" i="22"/>
  <c r="ZB297" i="22"/>
  <c r="ZB307" i="22"/>
  <c r="ZT140" i="22"/>
  <c r="ZB181" i="22"/>
  <c r="ZB179" i="22"/>
  <c r="ZB293" i="22"/>
  <c r="ZB321" i="22"/>
  <c r="ZB306" i="22"/>
  <c r="ZT127" i="22"/>
  <c r="ZB304" i="22"/>
  <c r="ZB227" i="22"/>
  <c r="ZT215" i="22"/>
  <c r="ZT291" i="22"/>
  <c r="ZB184" i="22"/>
  <c r="ZB308" i="22"/>
  <c r="ZT131" i="22"/>
  <c r="ZB194" i="22"/>
  <c r="ZB221" i="22"/>
  <c r="ZB320" i="22"/>
  <c r="ZT144" i="22"/>
  <c r="ZT129" i="22"/>
  <c r="ZB185" i="22"/>
  <c r="ZB175" i="22"/>
  <c r="ZB314" i="22"/>
  <c r="ZB173" i="22"/>
  <c r="ZT218" i="22"/>
  <c r="ZT132" i="22"/>
  <c r="ZT139" i="22"/>
  <c r="ZB186" i="22"/>
  <c r="ZB195" i="22"/>
  <c r="ZB196" i="22"/>
  <c r="ZT288" i="22"/>
  <c r="ZT217" i="22"/>
  <c r="ZB302" i="22"/>
  <c r="ZT216" i="22"/>
  <c r="ZC298" i="22"/>
  <c r="ZB275" i="22" l="1"/>
  <c r="ZB274" i="22"/>
  <c r="ZB279" i="22"/>
  <c r="ZB276" i="22"/>
  <c r="ZB277" i="22"/>
  <c r="ZB280" i="22"/>
  <c r="ZB278" i="22"/>
  <c r="ZB243" i="22"/>
  <c r="ZC196" i="22"/>
  <c r="ZC314" i="22"/>
  <c r="ZC304" i="22"/>
  <c r="ZC302" i="22"/>
  <c r="ZC175" i="22"/>
  <c r="ZC194" i="22"/>
  <c r="ZU291" i="22"/>
  <c r="ZC321" i="22"/>
  <c r="ZC181" i="22"/>
  <c r="ZC297" i="22"/>
  <c r="ZC219" i="22"/>
  <c r="ZC239" i="22"/>
  <c r="ZC192" i="22"/>
  <c r="ZU287" i="22"/>
  <c r="ZC222" i="22"/>
  <c r="ZU142" i="22"/>
  <c r="ZU281" i="22"/>
  <c r="ZC197" i="22"/>
  <c r="ZC233" i="22"/>
  <c r="ZC223" i="22"/>
  <c r="ZC198" i="22"/>
  <c r="ZU290" i="22"/>
  <c r="ZC310" i="22"/>
  <c r="ZC183" i="22"/>
  <c r="ZU289" i="22"/>
  <c r="ZC228" i="22"/>
  <c r="ZC299" i="22"/>
  <c r="ZC295" i="22"/>
  <c r="ZC178" i="22"/>
  <c r="ZU132" i="22"/>
  <c r="ZC320" i="22"/>
  <c r="ZU217" i="22"/>
  <c r="ZU218" i="22"/>
  <c r="ZU131" i="22"/>
  <c r="ZU127" i="22"/>
  <c r="ZC293" i="22"/>
  <c r="ZU140" i="22"/>
  <c r="ZU137" i="22"/>
  <c r="ZU286" i="22"/>
  <c r="ZC315" i="22"/>
  <c r="ZU284" i="22"/>
  <c r="ZC182" i="22"/>
  <c r="ZC294" i="22"/>
  <c r="ZU285" i="22"/>
  <c r="ZC232" i="22"/>
  <c r="ZU143" i="22"/>
  <c r="ZC240" i="22"/>
  <c r="ZC322" i="22"/>
  <c r="ZC226" i="22"/>
  <c r="ZU138" i="22"/>
  <c r="ZC189" i="22"/>
  <c r="ZC296" i="22"/>
  <c r="ZC230" i="22"/>
  <c r="ZC316" i="22"/>
  <c r="ZC190" i="22"/>
  <c r="ZC195" i="22"/>
  <c r="ZC186" i="22"/>
  <c r="ZC185" i="22"/>
  <c r="ZU215" i="22"/>
  <c r="ZC173" i="22"/>
  <c r="ZC221" i="22"/>
  <c r="ZC308" i="22"/>
  <c r="ZC227" i="22"/>
  <c r="ZC179" i="22"/>
  <c r="ZC231" i="22"/>
  <c r="ZU282" i="22"/>
  <c r="ZU128" i="22"/>
  <c r="ZC301" i="22"/>
  <c r="ZU141" i="22"/>
  <c r="ZC172" i="22"/>
  <c r="ZU134" i="22"/>
  <c r="ZC303" i="22"/>
  <c r="ZC305" i="22"/>
  <c r="ZU292" i="22"/>
  <c r="ZC193" i="22"/>
  <c r="ZC191" i="22"/>
  <c r="ZU133" i="22"/>
  <c r="ZC229" i="22"/>
  <c r="ZD298" i="22"/>
  <c r="ZU129" i="22"/>
  <c r="ZU288" i="22"/>
  <c r="ZU216" i="22"/>
  <c r="ZU139" i="22"/>
  <c r="ZU144" i="22"/>
  <c r="ZC184" i="22"/>
  <c r="ZC306" i="22"/>
  <c r="ZC307" i="22"/>
  <c r="ZC236" i="22"/>
  <c r="ZC313" i="22"/>
  <c r="ZC200" i="22"/>
  <c r="ZU135" i="22"/>
  <c r="ZU283" i="22"/>
  <c r="ZU130" i="22"/>
  <c r="ZC234" i="22"/>
  <c r="ZC317" i="22"/>
  <c r="ZC312" i="22"/>
  <c r="ZC220" i="22"/>
  <c r="ZC199" i="22"/>
  <c r="ZU136" i="22"/>
  <c r="ZC225" i="22"/>
  <c r="ZC311" i="22"/>
  <c r="ZC224" i="22"/>
  <c r="ZC174" i="22"/>
  <c r="ZC300" i="22"/>
  <c r="ZC309" i="22"/>
  <c r="ZC180" i="22"/>
  <c r="ZC276" i="22" l="1"/>
  <c r="ZC278" i="22"/>
  <c r="ZC279" i="22"/>
  <c r="ZC274" i="22"/>
  <c r="ZC280" i="22"/>
  <c r="ZC277" i="22"/>
  <c r="ZC275" i="22"/>
  <c r="ZC243" i="22"/>
  <c r="ZD180" i="22"/>
  <c r="ZD309" i="22"/>
  <c r="ZD234" i="22"/>
  <c r="ZD191" i="22"/>
  <c r="ZD301" i="22"/>
  <c r="ZD227" i="22"/>
  <c r="ZD190" i="22"/>
  <c r="ZD226" i="22"/>
  <c r="ZV284" i="22"/>
  <c r="ZD228" i="22"/>
  <c r="ZV287" i="22"/>
  <c r="ZD225" i="22"/>
  <c r="ZV130" i="22"/>
  <c r="ZD306" i="22"/>
  <c r="ZV134" i="22"/>
  <c r="ZD185" i="22"/>
  <c r="ZD322" i="22"/>
  <c r="ZD315" i="22"/>
  <c r="ZV218" i="22"/>
  <c r="ZV289" i="22"/>
  <c r="ZV281" i="22"/>
  <c r="ZD192" i="22"/>
  <c r="ZD181" i="22"/>
  <c r="ZD194" i="22"/>
  <c r="ZD300" i="22"/>
  <c r="ZD220" i="22"/>
  <c r="ZD313" i="22"/>
  <c r="ZV216" i="22"/>
  <c r="ZD193" i="22"/>
  <c r="ZD308" i="22"/>
  <c r="ZD316" i="22"/>
  <c r="ZD189" i="22"/>
  <c r="ZV285" i="22"/>
  <c r="ZD293" i="22"/>
  <c r="ZD178" i="22"/>
  <c r="ZD198" i="22"/>
  <c r="ZD312" i="22"/>
  <c r="ZD236" i="22"/>
  <c r="ZV288" i="22"/>
  <c r="ZD172" i="22"/>
  <c r="ZD179" i="22"/>
  <c r="ZD186" i="22"/>
  <c r="ZD294" i="22"/>
  <c r="ZV127" i="22"/>
  <c r="ZD295" i="22"/>
  <c r="ZD223" i="22"/>
  <c r="ZD239" i="22"/>
  <c r="ZD321" i="22"/>
  <c r="ZD175" i="22"/>
  <c r="ZD314" i="22"/>
  <c r="ZV136" i="22"/>
  <c r="ZV283" i="22"/>
  <c r="ZD184" i="22"/>
  <c r="ZD229" i="22"/>
  <c r="ZV292" i="22"/>
  <c r="ZV128" i="22"/>
  <c r="ZD221" i="22"/>
  <c r="ZD230" i="22"/>
  <c r="ZD240" i="22"/>
  <c r="ZV286" i="22"/>
  <c r="ZV217" i="22"/>
  <c r="ZD183" i="22"/>
  <c r="ZV142" i="22"/>
  <c r="ZD174" i="22"/>
  <c r="ZD317" i="22"/>
  <c r="ZD307" i="22"/>
  <c r="ZV129" i="22"/>
  <c r="ZV141" i="22"/>
  <c r="ZV143" i="22"/>
  <c r="ZV137" i="22"/>
  <c r="ZD320" i="22"/>
  <c r="ZD310" i="22"/>
  <c r="ZD222" i="22"/>
  <c r="ZD219" i="22"/>
  <c r="ZD302" i="22"/>
  <c r="ZD196" i="22"/>
  <c r="ZV135" i="22"/>
  <c r="ZV144" i="22"/>
  <c r="ZV133" i="22"/>
  <c r="ZD305" i="22"/>
  <c r="ZV282" i="22"/>
  <c r="ZD173" i="22"/>
  <c r="ZD195" i="22"/>
  <c r="ZV138" i="22"/>
  <c r="ZD182" i="22"/>
  <c r="ZV131" i="22"/>
  <c r="ZD299" i="22"/>
  <c r="ZD233" i="22"/>
  <c r="ZD224" i="22"/>
  <c r="ZD311" i="22"/>
  <c r="ZD199" i="22"/>
  <c r="ZD200" i="22"/>
  <c r="ZV139" i="22"/>
  <c r="ZE298" i="22"/>
  <c r="ZD303" i="22"/>
  <c r="ZD231" i="22"/>
  <c r="ZV215" i="22"/>
  <c r="ZD296" i="22"/>
  <c r="ZD232" i="22"/>
  <c r="ZV140" i="22"/>
  <c r="ZV132" i="22"/>
  <c r="ZV290" i="22"/>
  <c r="ZD197" i="22"/>
  <c r="ZD297" i="22"/>
  <c r="ZV291" i="22"/>
  <c r="ZD304" i="22"/>
  <c r="ZD274" i="22" l="1"/>
  <c r="ZD275" i="22"/>
  <c r="ZD279" i="22"/>
  <c r="ZD277" i="22"/>
  <c r="ZD278" i="22"/>
  <c r="ZD280" i="22"/>
  <c r="ZD276" i="22"/>
  <c r="ZD243" i="22"/>
  <c r="ZE232" i="22"/>
  <c r="ZE304" i="22"/>
  <c r="ZW290" i="22"/>
  <c r="ZE296" i="22"/>
  <c r="ZE311" i="22"/>
  <c r="ZW215" i="22"/>
  <c r="ZE224" i="22"/>
  <c r="ZE182" i="22"/>
  <c r="ZW282" i="22"/>
  <c r="ZW135" i="22"/>
  <c r="ZE320" i="22"/>
  <c r="ZE307" i="22"/>
  <c r="ZE183" i="22"/>
  <c r="ZE230" i="22"/>
  <c r="ZE229" i="22"/>
  <c r="ZE314" i="22"/>
  <c r="ZE223" i="22"/>
  <c r="ZE198" i="22"/>
  <c r="ZE189" i="22"/>
  <c r="ZE193" i="22"/>
  <c r="ZE220" i="22"/>
  <c r="ZE181" i="22"/>
  <c r="ZW218" i="22"/>
  <c r="ZW130" i="22"/>
  <c r="ZE227" i="22"/>
  <c r="ZW132" i="22"/>
  <c r="ZW139" i="22"/>
  <c r="ZW291" i="22"/>
  <c r="ZW140" i="22"/>
  <c r="ZE231" i="22"/>
  <c r="ZE200" i="22"/>
  <c r="ZE233" i="22"/>
  <c r="ZW138" i="22"/>
  <c r="ZE305" i="22"/>
  <c r="ZE219" i="22"/>
  <c r="ZW137" i="22"/>
  <c r="ZW141" i="22"/>
  <c r="ZE317" i="22"/>
  <c r="ZW217" i="22"/>
  <c r="ZE221" i="22"/>
  <c r="ZE184" i="22"/>
  <c r="ZE175" i="22"/>
  <c r="ZE295" i="22"/>
  <c r="ZE186" i="22"/>
  <c r="ZW288" i="22"/>
  <c r="ZE178" i="22"/>
  <c r="ZE316" i="22"/>
  <c r="ZE300" i="22"/>
  <c r="ZE192" i="22"/>
  <c r="ZE315" i="22"/>
  <c r="ZW134" i="22"/>
  <c r="ZE225" i="22"/>
  <c r="ZW284" i="22"/>
  <c r="ZE301" i="22"/>
  <c r="ZE234" i="22"/>
  <c r="ZE297" i="22"/>
  <c r="ZE197" i="22"/>
  <c r="ZE199" i="22"/>
  <c r="ZE299" i="22"/>
  <c r="ZE195" i="22"/>
  <c r="ZW133" i="22"/>
  <c r="ZE196" i="22"/>
  <c r="ZE222" i="22"/>
  <c r="ZW143" i="22"/>
  <c r="ZE174" i="22"/>
  <c r="ZW286" i="22"/>
  <c r="ZW128" i="22"/>
  <c r="ZW283" i="22"/>
  <c r="ZE321" i="22"/>
  <c r="ZW127" i="22"/>
  <c r="ZE179" i="22"/>
  <c r="ZE236" i="22"/>
  <c r="ZE293" i="22"/>
  <c r="ZE308" i="22"/>
  <c r="ZW216" i="22"/>
  <c r="ZW281" i="22"/>
  <c r="ZE322" i="22"/>
  <c r="ZW287" i="22"/>
  <c r="ZE226" i="22"/>
  <c r="ZE191" i="22"/>
  <c r="ZE309" i="22"/>
  <c r="ZE303" i="22"/>
  <c r="ZF298" i="22"/>
  <c r="ZW131" i="22"/>
  <c r="ZE173" i="22"/>
  <c r="ZW144" i="22"/>
  <c r="ZE302" i="22"/>
  <c r="ZE310" i="22"/>
  <c r="ZW129" i="22"/>
  <c r="ZW142" i="22"/>
  <c r="ZE240" i="22"/>
  <c r="ZW292" i="22"/>
  <c r="ZW136" i="22"/>
  <c r="ZE239" i="22"/>
  <c r="ZE294" i="22"/>
  <c r="ZE172" i="22"/>
  <c r="ZE312" i="22"/>
  <c r="ZW285" i="22"/>
  <c r="ZE313" i="22"/>
  <c r="ZE194" i="22"/>
  <c r="ZW289" i="22"/>
  <c r="ZE185" i="22"/>
  <c r="ZE306" i="22"/>
  <c r="ZE228" i="22"/>
  <c r="ZE190" i="22"/>
  <c r="ZE180" i="22"/>
  <c r="ZE277" i="22" l="1"/>
  <c r="ZE276" i="22"/>
  <c r="ZE279" i="22"/>
  <c r="ZE280" i="22"/>
  <c r="ZE275" i="22"/>
  <c r="ZE278" i="22"/>
  <c r="ZE274" i="22"/>
  <c r="ZE243" i="22"/>
  <c r="ZF190" i="22"/>
  <c r="ZF185" i="22"/>
  <c r="ZF294" i="22"/>
  <c r="ZF310" i="22"/>
  <c r="ZF309" i="22"/>
  <c r="ZX216" i="22"/>
  <c r="ZX128" i="22"/>
  <c r="ZF195" i="22"/>
  <c r="ZF297" i="22"/>
  <c r="ZF300" i="22"/>
  <c r="ZF184" i="22"/>
  <c r="ZF305" i="22"/>
  <c r="ZX132" i="22"/>
  <c r="ZX285" i="22"/>
  <c r="ZX142" i="22"/>
  <c r="ZF191" i="22"/>
  <c r="ZF308" i="22"/>
  <c r="ZX286" i="22"/>
  <c r="ZF299" i="22"/>
  <c r="ZX134" i="22"/>
  <c r="ZF186" i="22"/>
  <c r="ZX137" i="22"/>
  <c r="ZX140" i="22"/>
  <c r="ZF193" i="22"/>
  <c r="ZF230" i="22"/>
  <c r="ZF320" i="22"/>
  <c r="ZF182" i="22"/>
  <c r="ZF296" i="22"/>
  <c r="ZX289" i="22"/>
  <c r="ZF239" i="22"/>
  <c r="ZF302" i="22"/>
  <c r="ZG298" i="22"/>
  <c r="ZF322" i="22"/>
  <c r="ZX127" i="22"/>
  <c r="ZF222" i="22"/>
  <c r="ZF234" i="22"/>
  <c r="ZF221" i="22"/>
  <c r="ZX138" i="22"/>
  <c r="ZX129" i="22"/>
  <c r="ZF228" i="22"/>
  <c r="ZF312" i="22"/>
  <c r="ZX144" i="22"/>
  <c r="ZF226" i="22"/>
  <c r="ZF293" i="22"/>
  <c r="ZF174" i="22"/>
  <c r="ZF199" i="22"/>
  <c r="ZF315" i="22"/>
  <c r="ZF295" i="22"/>
  <c r="ZF219" i="22"/>
  <c r="ZX291" i="22"/>
  <c r="ZX218" i="22"/>
  <c r="ZF223" i="22"/>
  <c r="ZF183" i="22"/>
  <c r="ZF224" i="22"/>
  <c r="ZX290" i="22"/>
  <c r="ZF194" i="22"/>
  <c r="ZX136" i="22"/>
  <c r="ZF303" i="22"/>
  <c r="ZX281" i="22"/>
  <c r="ZF321" i="22"/>
  <c r="ZF196" i="22"/>
  <c r="ZF301" i="22"/>
  <c r="ZF316" i="22"/>
  <c r="ZX217" i="22"/>
  <c r="ZF233" i="22"/>
  <c r="ZF227" i="22"/>
  <c r="ZF189" i="22"/>
  <c r="ZF180" i="22"/>
  <c r="ZF313" i="22"/>
  <c r="ZX292" i="22"/>
  <c r="ZF173" i="22"/>
  <c r="ZX287" i="22"/>
  <c r="ZF236" i="22"/>
  <c r="ZF197" i="22"/>
  <c r="ZF192" i="22"/>
  <c r="ZF175" i="22"/>
  <c r="ZX139" i="22"/>
  <c r="ZF181" i="22"/>
  <c r="ZF198" i="22"/>
  <c r="ZF307" i="22"/>
  <c r="ZX135" i="22"/>
  <c r="ZX215" i="22"/>
  <c r="ZF304" i="22"/>
  <c r="ZF306" i="22"/>
  <c r="ZF172" i="22"/>
  <c r="ZX283" i="22"/>
  <c r="ZX133" i="22"/>
  <c r="ZX284" i="22"/>
  <c r="ZF178" i="22"/>
  <c r="ZF317" i="22"/>
  <c r="ZF200" i="22"/>
  <c r="ZF314" i="22"/>
  <c r="ZF240" i="22"/>
  <c r="ZX131" i="22"/>
  <c r="ZF179" i="22"/>
  <c r="ZX143" i="22"/>
  <c r="ZF225" i="22"/>
  <c r="ZX288" i="22"/>
  <c r="ZX141" i="22"/>
  <c r="ZF231" i="22"/>
  <c r="ZX130" i="22"/>
  <c r="ZF220" i="22"/>
  <c r="ZF229" i="22"/>
  <c r="ZX282" i="22"/>
  <c r="ZF311" i="22"/>
  <c r="ZF232" i="22"/>
  <c r="ZF280" i="22" l="1"/>
  <c r="ZF274" i="22"/>
  <c r="ZF279" i="22"/>
  <c r="ZF278" i="22"/>
  <c r="ZF276" i="22"/>
  <c r="ZF275" i="22"/>
  <c r="ZF277" i="22"/>
  <c r="ZF243" i="22"/>
  <c r="ZG240" i="22"/>
  <c r="ZG179" i="22"/>
  <c r="ZG311" i="22"/>
  <c r="ZY288" i="22"/>
  <c r="ZG317" i="22"/>
  <c r="ZG172" i="22"/>
  <c r="ZG225" i="22"/>
  <c r="ZG314" i="22"/>
  <c r="ZG178" i="22"/>
  <c r="ZG306" i="22"/>
  <c r="ZG307" i="22"/>
  <c r="ZY292" i="22"/>
  <c r="ZG227" i="22"/>
  <c r="ZG301" i="22"/>
  <c r="ZG303" i="22"/>
  <c r="ZG224" i="22"/>
  <c r="ZY218" i="22"/>
  <c r="ZG315" i="22"/>
  <c r="ZG226" i="22"/>
  <c r="ZY129" i="22"/>
  <c r="ZG322" i="22"/>
  <c r="ZY289" i="22"/>
  <c r="ZG230" i="22"/>
  <c r="ZY140" i="22"/>
  <c r="ZG299" i="22"/>
  <c r="ZY142" i="22"/>
  <c r="ZG305" i="22"/>
  <c r="ZG195" i="22"/>
  <c r="ZG310" i="22"/>
  <c r="ZY282" i="22"/>
  <c r="ZY130" i="22"/>
  <c r="ZY131" i="22"/>
  <c r="ZY284" i="22"/>
  <c r="ZG198" i="22"/>
  <c r="ZG236" i="22"/>
  <c r="ZG313" i="22"/>
  <c r="ZG196" i="22"/>
  <c r="ZY136" i="22"/>
  <c r="ZY291" i="22"/>
  <c r="ZG199" i="22"/>
  <c r="ZY144" i="22"/>
  <c r="ZG234" i="22"/>
  <c r="ZH298" i="22"/>
  <c r="ZG296" i="22"/>
  <c r="ZY137" i="22"/>
  <c r="ZY286" i="22"/>
  <c r="ZY285" i="22"/>
  <c r="ZG184" i="22"/>
  <c r="ZY128" i="22"/>
  <c r="ZG294" i="22"/>
  <c r="ZG304" i="22"/>
  <c r="ZG175" i="22"/>
  <c r="ZG233" i="22"/>
  <c r="ZY141" i="22"/>
  <c r="ZG200" i="22"/>
  <c r="ZY133" i="22"/>
  <c r="ZY215" i="22"/>
  <c r="ZG181" i="22"/>
  <c r="ZG192" i="22"/>
  <c r="ZY287" i="22"/>
  <c r="ZG180" i="22"/>
  <c r="ZY217" i="22"/>
  <c r="ZG321" i="22"/>
  <c r="ZG194" i="22"/>
  <c r="ZG183" i="22"/>
  <c r="ZG219" i="22"/>
  <c r="ZG174" i="22"/>
  <c r="ZG312" i="22"/>
  <c r="ZY138" i="22"/>
  <c r="ZG222" i="22"/>
  <c r="ZG302" i="22"/>
  <c r="ZG182" i="22"/>
  <c r="ZG193" i="22"/>
  <c r="ZG186" i="22"/>
  <c r="ZG308" i="22"/>
  <c r="ZG300" i="22"/>
  <c r="ZY216" i="22"/>
  <c r="ZG185" i="22"/>
  <c r="ZG231" i="22"/>
  <c r="ZG229" i="22"/>
  <c r="ZY143" i="22"/>
  <c r="ZG232" i="22"/>
  <c r="ZG220" i="22"/>
  <c r="ZY283" i="22"/>
  <c r="ZY135" i="22"/>
  <c r="ZY139" i="22"/>
  <c r="ZG197" i="22"/>
  <c r="ZG173" i="22"/>
  <c r="ZG189" i="22"/>
  <c r="ZG316" i="22"/>
  <c r="ZY281" i="22"/>
  <c r="ZY290" i="22"/>
  <c r="ZG223" i="22"/>
  <c r="ZG295" i="22"/>
  <c r="ZG293" i="22"/>
  <c r="ZG228" i="22"/>
  <c r="ZG221" i="22"/>
  <c r="ZY127" i="22"/>
  <c r="ZG239" i="22"/>
  <c r="ZG320" i="22"/>
  <c r="ZY134" i="22"/>
  <c r="ZG191" i="22"/>
  <c r="ZY132" i="22"/>
  <c r="ZG297" i="22"/>
  <c r="ZG309" i="22"/>
  <c r="ZG190" i="22"/>
  <c r="ZG278" i="22" l="1"/>
  <c r="ZG277" i="22"/>
  <c r="ZG279" i="22"/>
  <c r="ZG275" i="22"/>
  <c r="ZG274" i="22"/>
  <c r="ZG276" i="22"/>
  <c r="ZG280" i="22"/>
  <c r="ZG243" i="22"/>
  <c r="ZZ134" i="22"/>
  <c r="ZH295" i="22"/>
  <c r="ZZ139" i="22"/>
  <c r="ZH229" i="22"/>
  <c r="ZH193" i="22"/>
  <c r="ZH183" i="22"/>
  <c r="ZZ215" i="22"/>
  <c r="ZH304" i="22"/>
  <c r="ZZ137" i="22"/>
  <c r="ZZ291" i="22"/>
  <c r="ZZ131" i="22"/>
  <c r="ZZ140" i="22"/>
  <c r="ZZ218" i="22"/>
  <c r="ZH297" i="22"/>
  <c r="ZH221" i="22"/>
  <c r="ZH189" i="22"/>
  <c r="ZH232" i="22"/>
  <c r="ZH312" i="22"/>
  <c r="ZZ287" i="22"/>
  <c r="ZH184" i="22"/>
  <c r="ZH236" i="22"/>
  <c r="ZH305" i="22"/>
  <c r="ZZ129" i="22"/>
  <c r="ZZ292" i="22"/>
  <c r="ZH306" i="22"/>
  <c r="ZH225" i="22"/>
  <c r="ZZ288" i="22"/>
  <c r="ZH223" i="22"/>
  <c r="ZZ135" i="22"/>
  <c r="ZH231" i="22"/>
  <c r="ZH182" i="22"/>
  <c r="ZH194" i="22"/>
  <c r="ZZ130" i="22"/>
  <c r="ZH230" i="22"/>
  <c r="ZH224" i="22"/>
  <c r="ZH320" i="22"/>
  <c r="ZZ290" i="22"/>
  <c r="ZZ283" i="22"/>
  <c r="ZH185" i="22"/>
  <c r="ZH302" i="22"/>
  <c r="ZH321" i="22"/>
  <c r="ZH192" i="22"/>
  <c r="ZH233" i="22"/>
  <c r="ZZ285" i="22"/>
  <c r="ZZ144" i="22"/>
  <c r="ZH198" i="22"/>
  <c r="ZZ142" i="22"/>
  <c r="ZH226" i="22"/>
  <c r="ZH172" i="22"/>
  <c r="ZH311" i="22"/>
  <c r="ZZ132" i="22"/>
  <c r="ZH228" i="22"/>
  <c r="ZH173" i="22"/>
  <c r="ZZ143" i="22"/>
  <c r="ZH308" i="22"/>
  <c r="ZH174" i="22"/>
  <c r="ZZ133" i="22"/>
  <c r="ZH296" i="22"/>
  <c r="ZZ136" i="22"/>
  <c r="ZZ282" i="22"/>
  <c r="ZZ289" i="22"/>
  <c r="ZH303" i="22"/>
  <c r="ZH191" i="22"/>
  <c r="ZH293" i="22"/>
  <c r="ZH197" i="22"/>
  <c r="ZH186" i="22"/>
  <c r="ZH219" i="22"/>
  <c r="ZH181" i="22"/>
  <c r="ZH175" i="22"/>
  <c r="ZZ286" i="22"/>
  <c r="ZI298" i="22"/>
  <c r="ZH196" i="22"/>
  <c r="ZH310" i="22"/>
  <c r="ZH322" i="22"/>
  <c r="ZH315" i="22"/>
  <c r="ZH178" i="22"/>
  <c r="ZH317" i="22"/>
  <c r="ZH179" i="22"/>
  <c r="ZH190" i="22"/>
  <c r="ZH239" i="22"/>
  <c r="ZZ281" i="22"/>
  <c r="ZZ216" i="22"/>
  <c r="ZH222" i="22"/>
  <c r="ZZ217" i="22"/>
  <c r="ZH200" i="22"/>
  <c r="ZH294" i="22"/>
  <c r="ZH199" i="22"/>
  <c r="ZZ284" i="22"/>
  <c r="ZH299" i="22"/>
  <c r="ZH301" i="22"/>
  <c r="ZH309" i="22"/>
  <c r="ZZ127" i="22"/>
  <c r="ZH316" i="22"/>
  <c r="ZH220" i="22"/>
  <c r="ZH300" i="22"/>
  <c r="ZZ138" i="22"/>
  <c r="ZH180" i="22"/>
  <c r="ZZ141" i="22"/>
  <c r="ZZ128" i="22"/>
  <c r="ZH234" i="22"/>
  <c r="ZH313" i="22"/>
  <c r="ZH195" i="22"/>
  <c r="ZH227" i="22"/>
  <c r="ZH307" i="22"/>
  <c r="ZH314" i="22"/>
  <c r="ZH240" i="22"/>
  <c r="ZH275" i="22" l="1"/>
  <c r="ZH280" i="22"/>
  <c r="ZH279" i="22"/>
  <c r="ZH276" i="22"/>
  <c r="ZH277" i="22"/>
  <c r="ZH278" i="22"/>
  <c r="ZH274" i="22"/>
  <c r="ZH243" i="22"/>
  <c r="ZI240" i="22"/>
  <c r="AAA127" i="22"/>
  <c r="AAA128" i="22"/>
  <c r="ZI309" i="22"/>
  <c r="ZI222" i="22"/>
  <c r="ZI314" i="22"/>
  <c r="AAA141" i="22"/>
  <c r="ZI301" i="22"/>
  <c r="ZI294" i="22"/>
  <c r="AAA216" i="22"/>
  <c r="ZI190" i="22"/>
  <c r="ZI196" i="22"/>
  <c r="ZI181" i="22"/>
  <c r="ZI197" i="22"/>
  <c r="AAA289" i="22"/>
  <c r="AAA143" i="22"/>
  <c r="ZI311" i="22"/>
  <c r="ZI226" i="22"/>
  <c r="AAA285" i="22"/>
  <c r="ZI302" i="22"/>
  <c r="ZI320" i="22"/>
  <c r="ZI194" i="22"/>
  <c r="ZI223" i="22"/>
  <c r="ZI306" i="22"/>
  <c r="ZI236" i="22"/>
  <c r="AAA287" i="22"/>
  <c r="ZI189" i="22"/>
  <c r="AAA140" i="22"/>
  <c r="ZI304" i="22"/>
  <c r="ZI229" i="22"/>
  <c r="ZI195" i="22"/>
  <c r="ZI220" i="22"/>
  <c r="ZI316" i="22"/>
  <c r="ZI200" i="22"/>
  <c r="ZI179" i="22"/>
  <c r="ZJ298" i="22"/>
  <c r="ZI219" i="22"/>
  <c r="ZI293" i="22"/>
  <c r="AAA282" i="22"/>
  <c r="AAA133" i="22"/>
  <c r="ZI173" i="22"/>
  <c r="ZI172" i="22"/>
  <c r="AAA142" i="22"/>
  <c r="ZI233" i="22"/>
  <c r="ZI185" i="22"/>
  <c r="ZI224" i="22"/>
  <c r="ZI182" i="22"/>
  <c r="AAA292" i="22"/>
  <c r="ZI312" i="22"/>
  <c r="ZI221" i="22"/>
  <c r="AAA131" i="22"/>
  <c r="AAA215" i="22"/>
  <c r="AAA139" i="22"/>
  <c r="ZI180" i="22"/>
  <c r="ZI299" i="22"/>
  <c r="ZI315" i="22"/>
  <c r="AAA138" i="22"/>
  <c r="AAA284" i="22"/>
  <c r="AAA217" i="22"/>
  <c r="AAA281" i="22"/>
  <c r="ZI317" i="22"/>
  <c r="ZI322" i="22"/>
  <c r="AAA286" i="22"/>
  <c r="ZI186" i="22"/>
  <c r="ZI191" i="22"/>
  <c r="AAA136" i="22"/>
  <c r="ZI174" i="22"/>
  <c r="ZI228" i="22"/>
  <c r="ZI198" i="22"/>
  <c r="ZI192" i="22"/>
  <c r="AAA283" i="22"/>
  <c r="ZI230" i="22"/>
  <c r="ZI231" i="22"/>
  <c r="AAA288" i="22"/>
  <c r="AAA129" i="22"/>
  <c r="ZI184" i="22"/>
  <c r="ZI297" i="22"/>
  <c r="AAA291" i="22"/>
  <c r="ZI183" i="22"/>
  <c r="ZI295" i="22"/>
  <c r="ZI307" i="22"/>
  <c r="ZI234" i="22"/>
  <c r="ZI313" i="22"/>
  <c r="ZI227" i="22"/>
  <c r="ZI300" i="22"/>
  <c r="ZI199" i="22"/>
  <c r="ZI239" i="22"/>
  <c r="ZI178" i="22"/>
  <c r="ZI310" i="22"/>
  <c r="ZI175" i="22"/>
  <c r="ZI303" i="22"/>
  <c r="ZI296" i="22"/>
  <c r="ZI308" i="22"/>
  <c r="AAA132" i="22"/>
  <c r="AAA144" i="22"/>
  <c r="ZI321" i="22"/>
  <c r="AAA290" i="22"/>
  <c r="AAA130" i="22"/>
  <c r="AAA135" i="22"/>
  <c r="ZI225" i="22"/>
  <c r="ZI305" i="22"/>
  <c r="ZI232" i="22"/>
  <c r="AAA218" i="22"/>
  <c r="AAA137" i="22"/>
  <c r="ZI193" i="22"/>
  <c r="AAA134" i="22"/>
  <c r="ZI276" i="22" l="1"/>
  <c r="ZI274" i="22"/>
  <c r="ZI279" i="22"/>
  <c r="ZI280" i="22"/>
  <c r="ZI278" i="22"/>
  <c r="ZI277" i="22"/>
  <c r="ZI275" i="22"/>
  <c r="ZI243" i="22"/>
  <c r="AAB144" i="22"/>
  <c r="ZJ310" i="22"/>
  <c r="ZJ234" i="22"/>
  <c r="AAB129" i="22"/>
  <c r="ZJ317" i="22"/>
  <c r="ZJ180" i="22"/>
  <c r="ZJ173" i="22"/>
  <c r="ZJ316" i="22"/>
  <c r="ZJ236" i="22"/>
  <c r="ZJ226" i="22"/>
  <c r="ZJ305" i="22"/>
  <c r="ZJ178" i="22"/>
  <c r="ZJ307" i="22"/>
  <c r="AAB288" i="22"/>
  <c r="ZJ228" i="22"/>
  <c r="ZJ315" i="22"/>
  <c r="ZJ312" i="22"/>
  <c r="ZJ233" i="22"/>
  <c r="ZJ220" i="22"/>
  <c r="ZJ306" i="22"/>
  <c r="ZJ320" i="22"/>
  <c r="ZJ197" i="22"/>
  <c r="ZJ190" i="22"/>
  <c r="AAB141" i="22"/>
  <c r="AAB128" i="22"/>
  <c r="AAB137" i="22"/>
  <c r="AAB130" i="22"/>
  <c r="ZJ303" i="22"/>
  <c r="ZJ297" i="22"/>
  <c r="AAB283" i="22"/>
  <c r="ZJ186" i="22"/>
  <c r="AAB281" i="22"/>
  <c r="AAB139" i="22"/>
  <c r="ZJ182" i="22"/>
  <c r="AAB133" i="22"/>
  <c r="ZK298" i="22"/>
  <c r="AAB140" i="22"/>
  <c r="ZJ311" i="22"/>
  <c r="AAB134" i="22"/>
  <c r="ZJ225" i="22"/>
  <c r="AAB132" i="22"/>
  <c r="ZJ239" i="22"/>
  <c r="ZJ295" i="22"/>
  <c r="ZJ231" i="22"/>
  <c r="ZJ174" i="22"/>
  <c r="AAB217" i="22"/>
  <c r="AAB215" i="22"/>
  <c r="AAB282" i="22"/>
  <c r="ZJ195" i="22"/>
  <c r="ZJ189" i="22"/>
  <c r="ZJ302" i="22"/>
  <c r="ZJ181" i="22"/>
  <c r="AAB216" i="22"/>
  <c r="ZJ314" i="22"/>
  <c r="AAB218" i="22"/>
  <c r="AAB290" i="22"/>
  <c r="ZJ227" i="22"/>
  <c r="ZJ192" i="22"/>
  <c r="AAB286" i="22"/>
  <c r="AAB142" i="22"/>
  <c r="ZJ179" i="22"/>
  <c r="ZJ223" i="22"/>
  <c r="AAB143" i="22"/>
  <c r="AAB135" i="22"/>
  <c r="ZJ308" i="22"/>
  <c r="ZJ199" i="22"/>
  <c r="ZJ183" i="22"/>
  <c r="AAB136" i="22"/>
  <c r="AAB284" i="22"/>
  <c r="AAB131" i="22"/>
  <c r="ZJ224" i="22"/>
  <c r="ZJ293" i="22"/>
  <c r="ZJ229" i="22"/>
  <c r="ZJ194" i="22"/>
  <c r="ZJ196" i="22"/>
  <c r="ZJ294" i="22"/>
  <c r="ZJ222" i="22"/>
  <c r="AAB127" i="22"/>
  <c r="ZJ232" i="22"/>
  <c r="ZJ321" i="22"/>
  <c r="ZJ175" i="22"/>
  <c r="ZJ313" i="22"/>
  <c r="ZJ184" i="22"/>
  <c r="ZJ198" i="22"/>
  <c r="ZJ322" i="22"/>
  <c r="ZJ299" i="22"/>
  <c r="AAB292" i="22"/>
  <c r="ZJ172" i="22"/>
  <c r="ZJ200" i="22"/>
  <c r="AAB287" i="22"/>
  <c r="AAB285" i="22"/>
  <c r="ZJ193" i="22"/>
  <c r="ZJ296" i="22"/>
  <c r="ZJ300" i="22"/>
  <c r="AAB291" i="22"/>
  <c r="ZJ230" i="22"/>
  <c r="ZJ191" i="22"/>
  <c r="AAB138" i="22"/>
  <c r="ZJ221" i="22"/>
  <c r="ZJ185" i="22"/>
  <c r="ZJ219" i="22"/>
  <c r="ZJ304" i="22"/>
  <c r="AAB289" i="22"/>
  <c r="ZJ301" i="22"/>
  <c r="ZJ309" i="22"/>
  <c r="ZJ240" i="22"/>
  <c r="ZJ280" i="22" l="1"/>
  <c r="ZJ275" i="22"/>
  <c r="ZJ279" i="22"/>
  <c r="ZJ277" i="22"/>
  <c r="ZJ274" i="22"/>
  <c r="ZJ278" i="22"/>
  <c r="ZJ276" i="22"/>
  <c r="ZJ243" i="22"/>
  <c r="ZK193" i="22"/>
  <c r="ZK321" i="22"/>
  <c r="AAC284" i="22"/>
  <c r="ZK301" i="22"/>
  <c r="AAC138" i="22"/>
  <c r="AAC285" i="22"/>
  <c r="AAC292" i="22"/>
  <c r="ZK184" i="22"/>
  <c r="ZK232" i="22"/>
  <c r="ZK196" i="22"/>
  <c r="ZK293" i="22"/>
  <c r="AAC136" i="22"/>
  <c r="ZK308" i="22"/>
  <c r="ZK179" i="22"/>
  <c r="AAC286" i="22"/>
  <c r="ZK314" i="22"/>
  <c r="ZK189" i="22"/>
  <c r="AAC215" i="22"/>
  <c r="ZK295" i="22"/>
  <c r="AAC134" i="22"/>
  <c r="AAC133" i="22"/>
  <c r="ZK186" i="22"/>
  <c r="ZK303" i="22"/>
  <c r="AAC141" i="22"/>
  <c r="ZK306" i="22"/>
  <c r="ZK315" i="22"/>
  <c r="ZK178" i="22"/>
  <c r="ZK236" i="22"/>
  <c r="ZK180" i="22"/>
  <c r="ZK234" i="22"/>
  <c r="ZK304" i="22"/>
  <c r="ZK300" i="22"/>
  <c r="ZK219" i="22"/>
  <c r="ZK296" i="22"/>
  <c r="ZK299" i="22"/>
  <c r="AAC127" i="22"/>
  <c r="ZK224" i="22"/>
  <c r="AAC135" i="22"/>
  <c r="AAC142" i="22"/>
  <c r="ZK192" i="22"/>
  <c r="AAC290" i="22"/>
  <c r="AAC216" i="22"/>
  <c r="ZK195" i="22"/>
  <c r="AAC217" i="22"/>
  <c r="ZK239" i="22"/>
  <c r="ZK311" i="22"/>
  <c r="ZK182" i="22"/>
  <c r="AAC283" i="22"/>
  <c r="AAC130" i="22"/>
  <c r="ZK190" i="22"/>
  <c r="ZK220" i="22"/>
  <c r="ZK228" i="22"/>
  <c r="ZK316" i="22"/>
  <c r="ZK317" i="22"/>
  <c r="ZK310" i="22"/>
  <c r="ZK191" i="22"/>
  <c r="AAC287" i="22"/>
  <c r="ZK313" i="22"/>
  <c r="AAC289" i="22"/>
  <c r="ZK230" i="22"/>
  <c r="ZK200" i="22"/>
  <c r="ZK322" i="22"/>
  <c r="ZK175" i="22"/>
  <c r="ZK222" i="22"/>
  <c r="ZK194" i="22"/>
  <c r="AAC131" i="22"/>
  <c r="ZK183" i="22"/>
  <c r="AAC143" i="22"/>
  <c r="AAC218" i="22"/>
  <c r="ZK181" i="22"/>
  <c r="AAC282" i="22"/>
  <c r="ZK174" i="22"/>
  <c r="AAC132" i="22"/>
  <c r="AAC140" i="22"/>
  <c r="AAC139" i="22"/>
  <c r="ZK297" i="22"/>
  <c r="AAC137" i="22"/>
  <c r="ZK197" i="22"/>
  <c r="ZK233" i="22"/>
  <c r="AAC288" i="22"/>
  <c r="ZK305" i="22"/>
  <c r="ZK173" i="22"/>
  <c r="AAC144" i="22"/>
  <c r="ZK240" i="22"/>
  <c r="ZK185" i="22"/>
  <c r="ZK309" i="22"/>
  <c r="ZK221" i="22"/>
  <c r="AAC291" i="22"/>
  <c r="ZK172" i="22"/>
  <c r="ZK198" i="22"/>
  <c r="ZK294" i="22"/>
  <c r="ZK229" i="22"/>
  <c r="ZK199" i="22"/>
  <c r="ZK223" i="22"/>
  <c r="ZK227" i="22"/>
  <c r="ZK302" i="22"/>
  <c r="ZK231" i="22"/>
  <c r="ZK225" i="22"/>
  <c r="ZL298" i="22"/>
  <c r="AAC281" i="22"/>
  <c r="AAC128" i="22"/>
  <c r="ZK320" i="22"/>
  <c r="ZK312" i="22"/>
  <c r="ZK307" i="22"/>
  <c r="ZK226" i="22"/>
  <c r="AAC129" i="22"/>
  <c r="ZK277" i="22" l="1"/>
  <c r="ZK276" i="22"/>
  <c r="ZK279" i="22"/>
  <c r="ZK278" i="22"/>
  <c r="ZK275" i="22"/>
  <c r="ZK280" i="22"/>
  <c r="ZK274" i="22"/>
  <c r="ZK243" i="22"/>
  <c r="AAD129" i="22"/>
  <c r="AAD281" i="22"/>
  <c r="ZL221" i="22"/>
  <c r="ZL305" i="22"/>
  <c r="AAD132" i="22"/>
  <c r="ZL183" i="22"/>
  <c r="AAD289" i="22"/>
  <c r="ZL191" i="22"/>
  <c r="ZL190" i="22"/>
  <c r="AAD216" i="22"/>
  <c r="ZL299" i="22"/>
  <c r="ZL178" i="22"/>
  <c r="ZL295" i="22"/>
  <c r="ZM298" i="22"/>
  <c r="ZL223" i="22"/>
  <c r="ZL309" i="22"/>
  <c r="AAD288" i="22"/>
  <c r="ZL174" i="22"/>
  <c r="AAD131" i="22"/>
  <c r="ZL239" i="22"/>
  <c r="ZL234" i="22"/>
  <c r="ZL186" i="22"/>
  <c r="AAD286" i="22"/>
  <c r="ZL293" i="22"/>
  <c r="AAD292" i="22"/>
  <c r="AAD284" i="22"/>
  <c r="ZL302" i="22"/>
  <c r="ZL198" i="22"/>
  <c r="AAD144" i="22"/>
  <c r="ZL297" i="22"/>
  <c r="ZL322" i="22"/>
  <c r="AAD130" i="22"/>
  <c r="AAD290" i="22"/>
  <c r="ZL296" i="22"/>
  <c r="ZL315" i="22"/>
  <c r="AAD215" i="22"/>
  <c r="ZL226" i="22"/>
  <c r="ZL225" i="22"/>
  <c r="ZL199" i="22"/>
  <c r="ZL233" i="22"/>
  <c r="AAD282" i="22"/>
  <c r="ZL194" i="22"/>
  <c r="ZL313" i="22"/>
  <c r="ZL228" i="22"/>
  <c r="AAD217" i="22"/>
  <c r="ZL224" i="22"/>
  <c r="ZL180" i="22"/>
  <c r="AAD133" i="22"/>
  <c r="ZL179" i="22"/>
  <c r="ZL196" i="22"/>
  <c r="AAD285" i="22"/>
  <c r="ZL321" i="22"/>
  <c r="ZL320" i="22"/>
  <c r="AAD128" i="22"/>
  <c r="ZL172" i="22"/>
  <c r="AAD139" i="22"/>
  <c r="ZL200" i="22"/>
  <c r="ZL310" i="22"/>
  <c r="AAD283" i="22"/>
  <c r="ZL192" i="22"/>
  <c r="ZL219" i="22"/>
  <c r="ZL306" i="22"/>
  <c r="ZL189" i="22"/>
  <c r="ZL307" i="22"/>
  <c r="ZL231" i="22"/>
  <c r="ZL229" i="22"/>
  <c r="ZL185" i="22"/>
  <c r="ZL197" i="22"/>
  <c r="ZL181" i="22"/>
  <c r="ZL230" i="22"/>
  <c r="ZL317" i="22"/>
  <c r="ZL182" i="22"/>
  <c r="AAD142" i="22"/>
  <c r="ZL300" i="22"/>
  <c r="AAD141" i="22"/>
  <c r="ZL314" i="22"/>
  <c r="ZL308" i="22"/>
  <c r="ZL232" i="22"/>
  <c r="AAD138" i="22"/>
  <c r="ZL193" i="22"/>
  <c r="ZL227" i="22"/>
  <c r="AAD291" i="22"/>
  <c r="ZL173" i="22"/>
  <c r="AAD140" i="22"/>
  <c r="AAD143" i="22"/>
  <c r="ZL222" i="22"/>
  <c r="AAD287" i="22"/>
  <c r="ZL220" i="22"/>
  <c r="ZL195" i="22"/>
  <c r="AAD127" i="22"/>
  <c r="ZL236" i="22"/>
  <c r="AAD134" i="22"/>
  <c r="ZL312" i="22"/>
  <c r="ZL294" i="22"/>
  <c r="ZL240" i="22"/>
  <c r="AAD137" i="22"/>
  <c r="AAD218" i="22"/>
  <c r="ZL175" i="22"/>
  <c r="ZL316" i="22"/>
  <c r="ZL311" i="22"/>
  <c r="AAD135" i="22"/>
  <c r="ZL304" i="22"/>
  <c r="ZL303" i="22"/>
  <c r="AAD136" i="22"/>
  <c r="ZL184" i="22"/>
  <c r="ZL301" i="22"/>
  <c r="ZL278" i="22" l="1"/>
  <c r="ZL274" i="22"/>
  <c r="ZL279" i="22"/>
  <c r="ZL280" i="22"/>
  <c r="ZL276" i="22"/>
  <c r="ZL275" i="22"/>
  <c r="ZL277" i="22"/>
  <c r="ZL243" i="22"/>
  <c r="ZM294" i="22"/>
  <c r="ZM311" i="22"/>
  <c r="AAE137" i="22"/>
  <c r="ZM303" i="22"/>
  <c r="ZM240" i="22"/>
  <c r="AAE140" i="22"/>
  <c r="ZM175" i="22"/>
  <c r="ZM193" i="22"/>
  <c r="ZM197" i="22"/>
  <c r="ZM307" i="22"/>
  <c r="ZM192" i="22"/>
  <c r="AAE285" i="22"/>
  <c r="ZM180" i="22"/>
  <c r="ZM313" i="22"/>
  <c r="AAE215" i="22"/>
  <c r="AAE130" i="22"/>
  <c r="ZM297" i="22"/>
  <c r="AAE286" i="22"/>
  <c r="ZM239" i="22"/>
  <c r="ZM174" i="22"/>
  <c r="ZN298" i="22"/>
  <c r="ZM299" i="22"/>
  <c r="AAE289" i="22"/>
  <c r="ZM221" i="22"/>
  <c r="ZM236" i="22"/>
  <c r="ZM182" i="22"/>
  <c r="ZM184" i="22"/>
  <c r="ZM173" i="22"/>
  <c r="AAE136" i="22"/>
  <c r="AAE218" i="22"/>
  <c r="AAE127" i="22"/>
  <c r="ZM222" i="22"/>
  <c r="AAE291" i="22"/>
  <c r="AAE138" i="22"/>
  <c r="AAE141" i="22"/>
  <c r="ZM317" i="22"/>
  <c r="ZM185" i="22"/>
  <c r="ZM189" i="22"/>
  <c r="AAE283" i="22"/>
  <c r="AAE139" i="22"/>
  <c r="AAE128" i="22"/>
  <c r="ZM196" i="22"/>
  <c r="ZM224" i="22"/>
  <c r="ZM194" i="22"/>
  <c r="ZM199" i="22"/>
  <c r="ZM315" i="22"/>
  <c r="AAE144" i="22"/>
  <c r="AAE284" i="22"/>
  <c r="ZM186" i="22"/>
  <c r="AAE288" i="22"/>
  <c r="AAE216" i="22"/>
  <c r="ZM183" i="22"/>
  <c r="AAE287" i="22"/>
  <c r="ZM314" i="22"/>
  <c r="AAE135" i="22"/>
  <c r="ZM195" i="22"/>
  <c r="AAE143" i="22"/>
  <c r="ZM227" i="22"/>
  <c r="ZM232" i="22"/>
  <c r="ZM300" i="22"/>
  <c r="ZM230" i="22"/>
  <c r="ZM229" i="22"/>
  <c r="ZM306" i="22"/>
  <c r="ZM310" i="22"/>
  <c r="ZM320" i="22"/>
  <c r="ZM179" i="22"/>
  <c r="AAE217" i="22"/>
  <c r="AAE282" i="22"/>
  <c r="ZM225" i="22"/>
  <c r="ZM296" i="22"/>
  <c r="ZM322" i="22"/>
  <c r="ZM198" i="22"/>
  <c r="AAE292" i="22"/>
  <c r="ZM234" i="22"/>
  <c r="ZM309" i="22"/>
  <c r="ZM295" i="22"/>
  <c r="ZM190" i="22"/>
  <c r="AAE132" i="22"/>
  <c r="AAE281" i="22"/>
  <c r="ZM312" i="22"/>
  <c r="ZM304" i="22"/>
  <c r="ZM301" i="22"/>
  <c r="ZM316" i="22"/>
  <c r="AAE134" i="22"/>
  <c r="ZM220" i="22"/>
  <c r="ZM308" i="22"/>
  <c r="AAE142" i="22"/>
  <c r="ZM181" i="22"/>
  <c r="ZM231" i="22"/>
  <c r="ZM219" i="22"/>
  <c r="ZM200" i="22"/>
  <c r="ZM172" i="22"/>
  <c r="ZM321" i="22"/>
  <c r="AAE133" i="22"/>
  <c r="ZM228" i="22"/>
  <c r="ZM233" i="22"/>
  <c r="ZM226" i="22"/>
  <c r="AAE290" i="22"/>
  <c r="ZM302" i="22"/>
  <c r="ZM293" i="22"/>
  <c r="AAE131" i="22"/>
  <c r="ZM223" i="22"/>
  <c r="ZM178" i="22"/>
  <c r="ZM191" i="22"/>
  <c r="ZM305" i="22"/>
  <c r="AAE129" i="22"/>
  <c r="ZM280" i="22" l="1"/>
  <c r="ZM277" i="22"/>
  <c r="ZM279" i="22"/>
  <c r="ZM275" i="22"/>
  <c r="ZM274" i="22"/>
  <c r="ZM276" i="22"/>
  <c r="ZM278" i="22"/>
  <c r="ZM243" i="22"/>
  <c r="ZN305" i="22"/>
  <c r="AAF142" i="22"/>
  <c r="AAF134" i="22"/>
  <c r="AAF132" i="22"/>
  <c r="ZN322" i="22"/>
  <c r="ZN310" i="22"/>
  <c r="AAF287" i="22"/>
  <c r="AAF284" i="22"/>
  <c r="ZN199" i="22"/>
  <c r="ZN185" i="22"/>
  <c r="AAF136" i="22"/>
  <c r="ZN191" i="22"/>
  <c r="AAF290" i="22"/>
  <c r="ZN219" i="22"/>
  <c r="ZN316" i="22"/>
  <c r="ZN190" i="22"/>
  <c r="ZN296" i="22"/>
  <c r="ZN306" i="22"/>
  <c r="AAF288" i="22"/>
  <c r="AAF139" i="22"/>
  <c r="ZN222" i="22"/>
  <c r="ZN221" i="22"/>
  <c r="ZN174" i="22"/>
  <c r="ZN313" i="22"/>
  <c r="ZN193" i="22"/>
  <c r="ZN303" i="22"/>
  <c r="AAF133" i="22"/>
  <c r="ZN308" i="22"/>
  <c r="ZN312" i="22"/>
  <c r="ZN234" i="22"/>
  <c r="ZN179" i="22"/>
  <c r="ZN232" i="22"/>
  <c r="AAF144" i="22"/>
  <c r="ZN194" i="22"/>
  <c r="ZN317" i="22"/>
  <c r="ZN173" i="22"/>
  <c r="ZN297" i="22"/>
  <c r="ZN293" i="22"/>
  <c r="ZN321" i="22"/>
  <c r="AAF292" i="22"/>
  <c r="ZN320" i="22"/>
  <c r="ZN227" i="22"/>
  <c r="ZN183" i="22"/>
  <c r="AAF283" i="22"/>
  <c r="AAF127" i="22"/>
  <c r="AAF289" i="22"/>
  <c r="ZN239" i="22"/>
  <c r="ZN180" i="22"/>
  <c r="ZN192" i="22"/>
  <c r="ZN175" i="22"/>
  <c r="AAF137" i="22"/>
  <c r="ZN178" i="22"/>
  <c r="ZN226" i="22"/>
  <c r="ZN231" i="22"/>
  <c r="ZN301" i="22"/>
  <c r="ZN295" i="22"/>
  <c r="ZN225" i="22"/>
  <c r="ZN229" i="22"/>
  <c r="AAF135" i="22"/>
  <c r="ZN224" i="22"/>
  <c r="AAF141" i="22"/>
  <c r="ZN184" i="22"/>
  <c r="AAF130" i="22"/>
  <c r="ZN302" i="22"/>
  <c r="ZN172" i="22"/>
  <c r="ZN220" i="22"/>
  <c r="AAF281" i="22"/>
  <c r="ZN198" i="22"/>
  <c r="AAF143" i="22"/>
  <c r="AAF216" i="22"/>
  <c r="ZN315" i="22"/>
  <c r="ZN189" i="22"/>
  <c r="AAF218" i="22"/>
  <c r="ZN299" i="22"/>
  <c r="AAF286" i="22"/>
  <c r="AAF285" i="22"/>
  <c r="ZN307" i="22"/>
  <c r="AAF140" i="22"/>
  <c r="ZN311" i="22"/>
  <c r="ZN223" i="22"/>
  <c r="ZN233" i="22"/>
  <c r="ZN181" i="22"/>
  <c r="ZN309" i="22"/>
  <c r="AAF282" i="22"/>
  <c r="ZN230" i="22"/>
  <c r="ZN314" i="22"/>
  <c r="ZN186" i="22"/>
  <c r="ZN196" i="22"/>
  <c r="AAF138" i="22"/>
  <c r="ZN182" i="22"/>
  <c r="AAF215" i="22"/>
  <c r="AAF129" i="22"/>
  <c r="AAF131" i="22"/>
  <c r="ZN228" i="22"/>
  <c r="ZN200" i="22"/>
  <c r="ZN304" i="22"/>
  <c r="AAF217" i="22"/>
  <c r="ZN300" i="22"/>
  <c r="ZN195" i="22"/>
  <c r="AAF128" i="22"/>
  <c r="AAF291" i="22"/>
  <c r="ZN236" i="22"/>
  <c r="ZO298" i="22"/>
  <c r="ZN197" i="22"/>
  <c r="ZN240" i="22"/>
  <c r="ZN294" i="22"/>
  <c r="ZN275" i="22" l="1"/>
  <c r="ZN278" i="22"/>
  <c r="ZN279" i="22"/>
  <c r="ZN276" i="22"/>
  <c r="ZN277" i="22"/>
  <c r="ZN274" i="22"/>
  <c r="ZN280" i="22"/>
  <c r="ZN243" i="22"/>
  <c r="ZO236" i="22"/>
  <c r="ZO195" i="22"/>
  <c r="ZO304" i="22"/>
  <c r="AAG129" i="22"/>
  <c r="ZO196" i="22"/>
  <c r="AAG282" i="22"/>
  <c r="ZO233" i="22"/>
  <c r="ZO307" i="22"/>
  <c r="AAG218" i="22"/>
  <c r="AAG143" i="22"/>
  <c r="ZO220" i="22"/>
  <c r="ZO184" i="22"/>
  <c r="AAG135" i="22"/>
  <c r="ZO301" i="22"/>
  <c r="AAG137" i="22"/>
  <c r="ZO239" i="22"/>
  <c r="AAG292" i="22"/>
  <c r="ZO293" i="22"/>
  <c r="ZO194" i="22"/>
  <c r="ZO179" i="22"/>
  <c r="AAG133" i="22"/>
  <c r="ZO222" i="22"/>
  <c r="ZO306" i="22"/>
  <c r="ZO219" i="22"/>
  <c r="AAG136" i="22"/>
  <c r="AAG287" i="22"/>
  <c r="AAG134" i="22"/>
  <c r="ZO197" i="22"/>
  <c r="ZO300" i="22"/>
  <c r="AAG215" i="22"/>
  <c r="ZO309" i="22"/>
  <c r="ZO223" i="22"/>
  <c r="AAG285" i="22"/>
  <c r="ZO189" i="22"/>
  <c r="ZO172" i="22"/>
  <c r="AAG141" i="22"/>
  <c r="ZO229" i="22"/>
  <c r="ZO231" i="22"/>
  <c r="ZO175" i="22"/>
  <c r="AAG289" i="22"/>
  <c r="ZO183" i="22"/>
  <c r="ZO297" i="22"/>
  <c r="AAG144" i="22"/>
  <c r="ZO234" i="22"/>
  <c r="ZO313" i="22"/>
  <c r="AAG139" i="22"/>
  <c r="ZO296" i="22"/>
  <c r="AAG290" i="22"/>
  <c r="ZO185" i="22"/>
  <c r="ZO310" i="22"/>
  <c r="AAG142" i="22"/>
  <c r="ZO200" i="22"/>
  <c r="ZO186" i="22"/>
  <c r="ZO294" i="22"/>
  <c r="AAG128" i="22"/>
  <c r="ZO228" i="22"/>
  <c r="ZO182" i="22"/>
  <c r="ZO314" i="22"/>
  <c r="ZO311" i="22"/>
  <c r="AAG286" i="22"/>
  <c r="ZO315" i="22"/>
  <c r="ZO198" i="22"/>
  <c r="ZO302" i="22"/>
  <c r="ZO224" i="22"/>
  <c r="ZO225" i="22"/>
  <c r="ZO226" i="22"/>
  <c r="ZO192" i="22"/>
  <c r="AAG127" i="22"/>
  <c r="ZO227" i="22"/>
  <c r="ZO173" i="22"/>
  <c r="ZO312" i="22"/>
  <c r="ZO303" i="22"/>
  <c r="ZO174" i="22"/>
  <c r="AAG288" i="22"/>
  <c r="ZO190" i="22"/>
  <c r="ZO191" i="22"/>
  <c r="ZO199" i="22"/>
  <c r="ZO322" i="22"/>
  <c r="ZO240" i="22"/>
  <c r="AAG291" i="22"/>
  <c r="AAG217" i="22"/>
  <c r="ZP298" i="22"/>
  <c r="AAG131" i="22"/>
  <c r="AAG138" i="22"/>
  <c r="ZO230" i="22"/>
  <c r="ZO181" i="22"/>
  <c r="AAG140" i="22"/>
  <c r="ZO299" i="22"/>
  <c r="AAG216" i="22"/>
  <c r="AAG281" i="22"/>
  <c r="AAG130" i="22"/>
  <c r="ZO295" i="22"/>
  <c r="ZO178" i="22"/>
  <c r="ZO180" i="22"/>
  <c r="AAG283" i="22"/>
  <c r="ZO320" i="22"/>
  <c r="ZO321" i="22"/>
  <c r="ZO317" i="22"/>
  <c r="ZO232" i="22"/>
  <c r="ZO308" i="22"/>
  <c r="ZO193" i="22"/>
  <c r="ZO221" i="22"/>
  <c r="ZO316" i="22"/>
  <c r="AAG284" i="22"/>
  <c r="AAG132" i="22"/>
  <c r="ZO305" i="22"/>
  <c r="ZO276" i="22" l="1"/>
  <c r="ZO280" i="22"/>
  <c r="ZO279" i="22"/>
  <c r="ZO274" i="22"/>
  <c r="ZO278" i="22"/>
  <c r="ZO275" i="22"/>
  <c r="ZO277" i="22"/>
  <c r="ZO243" i="22"/>
  <c r="ZP305" i="22"/>
  <c r="AAH283" i="22"/>
  <c r="ZP299" i="22"/>
  <c r="ZP240" i="22"/>
  <c r="ZP191" i="22"/>
  <c r="ZP198" i="22"/>
  <c r="AAH128" i="22"/>
  <c r="AAH290" i="22"/>
  <c r="AAH134" i="22"/>
  <c r="ZP179" i="22"/>
  <c r="AAH284" i="22"/>
  <c r="ZP317" i="22"/>
  <c r="AAH130" i="22"/>
  <c r="AAH131" i="22"/>
  <c r="ZP190" i="22"/>
  <c r="ZP227" i="22"/>
  <c r="ZP315" i="22"/>
  <c r="AAH142" i="22"/>
  <c r="ZP234" i="22"/>
  <c r="ZP229" i="22"/>
  <c r="AAH215" i="22"/>
  <c r="ZP222" i="22"/>
  <c r="ZP239" i="22"/>
  <c r="ZP184" i="22"/>
  <c r="ZP307" i="22"/>
  <c r="AAH129" i="22"/>
  <c r="ZP221" i="22"/>
  <c r="ZP180" i="22"/>
  <c r="AAH140" i="22"/>
  <c r="AAH217" i="22"/>
  <c r="ZP312" i="22"/>
  <c r="ZP225" i="22"/>
  <c r="ZP314" i="22"/>
  <c r="ZP294" i="22"/>
  <c r="ZP296" i="22"/>
  <c r="ZP183" i="22"/>
  <c r="ZP189" i="22"/>
  <c r="AAH287" i="22"/>
  <c r="ZP194" i="22"/>
  <c r="ZP321" i="22"/>
  <c r="AAH281" i="22"/>
  <c r="ZP322" i="22"/>
  <c r="ZP224" i="22"/>
  <c r="ZP182" i="22"/>
  <c r="ZP310" i="22"/>
  <c r="AAH144" i="22"/>
  <c r="AAH141" i="22"/>
  <c r="ZP300" i="22"/>
  <c r="AAH137" i="22"/>
  <c r="ZP220" i="22"/>
  <c r="ZP233" i="22"/>
  <c r="ZP304" i="22"/>
  <c r="ZP193" i="22"/>
  <c r="ZP178" i="22"/>
  <c r="ZP181" i="22"/>
  <c r="AAH288" i="22"/>
  <c r="AAH127" i="22"/>
  <c r="AAH286" i="22"/>
  <c r="ZP186" i="22"/>
  <c r="AAH139" i="22"/>
  <c r="AAH289" i="22"/>
  <c r="AAH285" i="22"/>
  <c r="AAH136" i="22"/>
  <c r="ZP293" i="22"/>
  <c r="ZP308" i="22"/>
  <c r="ZP295" i="22"/>
  <c r="ZP230" i="22"/>
  <c r="AAH291" i="22"/>
  <c r="ZP174" i="22"/>
  <c r="ZP192" i="22"/>
  <c r="ZP311" i="22"/>
  <c r="ZP200" i="22"/>
  <c r="ZP313" i="22"/>
  <c r="ZP175" i="22"/>
  <c r="ZP223" i="22"/>
  <c r="ZP219" i="22"/>
  <c r="AAH292" i="22"/>
  <c r="ZP301" i="22"/>
  <c r="AAH143" i="22"/>
  <c r="AAH282" i="22"/>
  <c r="ZP195" i="22"/>
  <c r="ZP316" i="22"/>
  <c r="ZP320" i="22"/>
  <c r="AAH216" i="22"/>
  <c r="ZP199" i="22"/>
  <c r="ZP173" i="22"/>
  <c r="ZP302" i="22"/>
  <c r="ZP228" i="22"/>
  <c r="ZP185" i="22"/>
  <c r="ZP297" i="22"/>
  <c r="ZP172" i="22"/>
  <c r="ZP197" i="22"/>
  <c r="AAH133" i="22"/>
  <c r="AAH132" i="22"/>
  <c r="ZP232" i="22"/>
  <c r="AAH138" i="22"/>
  <c r="ZQ298" i="22"/>
  <c r="ZP303" i="22"/>
  <c r="ZP226" i="22"/>
  <c r="ZP231" i="22"/>
  <c r="ZP309" i="22"/>
  <c r="ZP306" i="22"/>
  <c r="AAH135" i="22"/>
  <c r="AAH218" i="22"/>
  <c r="ZP196" i="22"/>
  <c r="ZP236" i="22"/>
  <c r="ZP274" i="22" l="1"/>
  <c r="ZP279" i="22"/>
  <c r="ZP277" i="22"/>
  <c r="ZP280" i="22"/>
  <c r="ZP275" i="22"/>
  <c r="ZP278" i="22"/>
  <c r="ZP276" i="22"/>
  <c r="ZP243" i="22"/>
  <c r="ZR298" i="22"/>
  <c r="ZQ297" i="22"/>
  <c r="AAI218" i="22"/>
  <c r="AAI133" i="22"/>
  <c r="ZQ199" i="22"/>
  <c r="ZQ316" i="22"/>
  <c r="ZQ301" i="22"/>
  <c r="ZQ175" i="22"/>
  <c r="ZQ192" i="22"/>
  <c r="ZQ295" i="22"/>
  <c r="AAI136" i="22"/>
  <c r="ZQ186" i="22"/>
  <c r="ZQ304" i="22"/>
  <c r="ZQ310" i="22"/>
  <c r="ZQ322" i="22"/>
  <c r="ZQ194" i="22"/>
  <c r="ZQ296" i="22"/>
  <c r="ZQ312" i="22"/>
  <c r="ZQ221" i="22"/>
  <c r="ZQ239" i="22"/>
  <c r="ZQ234" i="22"/>
  <c r="ZQ190" i="22"/>
  <c r="ZQ317" i="22"/>
  <c r="ZQ198" i="22"/>
  <c r="ZQ299" i="22"/>
  <c r="ZQ236" i="22"/>
  <c r="ZQ185" i="22"/>
  <c r="AAI135" i="22"/>
  <c r="ZQ226" i="22"/>
  <c r="ZQ197" i="22"/>
  <c r="ZQ195" i="22"/>
  <c r="AAI292" i="22"/>
  <c r="ZQ313" i="22"/>
  <c r="ZQ174" i="22"/>
  <c r="ZQ308" i="22"/>
  <c r="AAI285" i="22"/>
  <c r="AAI286" i="22"/>
  <c r="ZQ181" i="22"/>
  <c r="ZQ233" i="22"/>
  <c r="ZQ300" i="22"/>
  <c r="ZQ182" i="22"/>
  <c r="AAI287" i="22"/>
  <c r="ZQ294" i="22"/>
  <c r="AAI217" i="22"/>
  <c r="AAI129" i="22"/>
  <c r="ZQ222" i="22"/>
  <c r="AAI142" i="22"/>
  <c r="AAI284" i="22"/>
  <c r="AAI283" i="22"/>
  <c r="ZQ309" i="22"/>
  <c r="AAI138" i="22"/>
  <c r="ZQ231" i="22"/>
  <c r="ZQ228" i="22"/>
  <c r="ZQ303" i="22"/>
  <c r="ZQ172" i="22"/>
  <c r="ZQ302" i="22"/>
  <c r="AAI216" i="22"/>
  <c r="AAI282" i="22"/>
  <c r="ZQ219" i="22"/>
  <c r="ZQ200" i="22"/>
  <c r="AAI291" i="22"/>
  <c r="AAI289" i="22"/>
  <c r="AAI127" i="22"/>
  <c r="ZQ178" i="22"/>
  <c r="ZQ220" i="22"/>
  <c r="AAI141" i="22"/>
  <c r="ZQ224" i="22"/>
  <c r="AAI281" i="22"/>
  <c r="ZQ189" i="22"/>
  <c r="ZQ314" i="22"/>
  <c r="AAI140" i="22"/>
  <c r="ZQ307" i="22"/>
  <c r="AAI215" i="22"/>
  <c r="ZQ315" i="22"/>
  <c r="AAI131" i="22"/>
  <c r="ZQ179" i="22"/>
  <c r="AAI290" i="22"/>
  <c r="ZQ191" i="22"/>
  <c r="ZQ232" i="22"/>
  <c r="ZQ196" i="22"/>
  <c r="ZQ306" i="22"/>
  <c r="AAI132" i="22"/>
  <c r="ZQ173" i="22"/>
  <c r="ZQ320" i="22"/>
  <c r="AAI143" i="22"/>
  <c r="ZQ223" i="22"/>
  <c r="ZQ311" i="22"/>
  <c r="ZQ230" i="22"/>
  <c r="ZQ293" i="22"/>
  <c r="AAI139" i="22"/>
  <c r="AAI288" i="22"/>
  <c r="ZQ193" i="22"/>
  <c r="AAI137" i="22"/>
  <c r="AAI144" i="22"/>
  <c r="ZQ321" i="22"/>
  <c r="ZQ183" i="22"/>
  <c r="ZQ225" i="22"/>
  <c r="ZQ180" i="22"/>
  <c r="ZQ184" i="22"/>
  <c r="ZQ229" i="22"/>
  <c r="ZQ227" i="22"/>
  <c r="AAI130" i="22"/>
  <c r="AAI134" i="22"/>
  <c r="AAI128" i="22"/>
  <c r="ZQ240" i="22"/>
  <c r="ZQ305" i="22"/>
  <c r="ZQ280" i="22" l="1"/>
  <c r="ZQ276" i="22"/>
  <c r="ZQ277" i="22"/>
  <c r="ZQ278" i="22"/>
  <c r="ZQ279" i="22"/>
  <c r="ZQ275" i="22"/>
  <c r="ZQ274" i="22"/>
  <c r="ZQ243" i="22"/>
  <c r="ZR240" i="22"/>
  <c r="ZR225" i="22"/>
  <c r="AAJ139" i="22"/>
  <c r="AAJ132" i="22"/>
  <c r="ZR191" i="22"/>
  <c r="ZR314" i="22"/>
  <c r="AAJ289" i="22"/>
  <c r="ZR172" i="22"/>
  <c r="ZR294" i="22"/>
  <c r="AAJ285" i="22"/>
  <c r="ZR226" i="22"/>
  <c r="ZR317" i="22"/>
  <c r="ZR229" i="22"/>
  <c r="AAJ137" i="22"/>
  <c r="AAJ143" i="22"/>
  <c r="ZR232" i="22"/>
  <c r="AAJ215" i="22"/>
  <c r="ZR220" i="22"/>
  <c r="AAJ282" i="22"/>
  <c r="AAJ138" i="22"/>
  <c r="ZR222" i="22"/>
  <c r="ZR233" i="22"/>
  <c r="ZR195" i="22"/>
  <c r="ZR299" i="22"/>
  <c r="ZR190" i="22"/>
  <c r="ZR310" i="22"/>
  <c r="ZR186" i="22"/>
  <c r="ZR175" i="22"/>
  <c r="AAJ133" i="22"/>
  <c r="AAJ128" i="22"/>
  <c r="ZR183" i="22"/>
  <c r="ZR293" i="22"/>
  <c r="AAJ290" i="22"/>
  <c r="ZR189" i="22"/>
  <c r="ZR303" i="22"/>
  <c r="AAJ287" i="22"/>
  <c r="ZR308" i="22"/>
  <c r="AAJ135" i="22"/>
  <c r="ZR312" i="22"/>
  <c r="ZR305" i="22"/>
  <c r="ZR184" i="22"/>
  <c r="ZR193" i="22"/>
  <c r="ZR320" i="22"/>
  <c r="ZR307" i="22"/>
  <c r="ZR178" i="22"/>
  <c r="AAJ216" i="22"/>
  <c r="ZR309" i="22"/>
  <c r="AAJ129" i="22"/>
  <c r="ZR181" i="22"/>
  <c r="ZR198" i="22"/>
  <c r="ZR296" i="22"/>
  <c r="AAJ136" i="22"/>
  <c r="ZR301" i="22"/>
  <c r="AAJ218" i="22"/>
  <c r="AAJ134" i="22"/>
  <c r="ZR321" i="22"/>
  <c r="ZR230" i="22"/>
  <c r="ZR306" i="22"/>
  <c r="ZR179" i="22"/>
  <c r="AAJ281" i="22"/>
  <c r="AAJ291" i="22"/>
  <c r="ZR228" i="22"/>
  <c r="AAJ284" i="22"/>
  <c r="ZR174" i="22"/>
  <c r="ZR234" i="22"/>
  <c r="ZR180" i="22"/>
  <c r="AAJ288" i="22"/>
  <c r="ZR173" i="22"/>
  <c r="ZR196" i="22"/>
  <c r="AAJ131" i="22"/>
  <c r="ZR224" i="22"/>
  <c r="ZR200" i="22"/>
  <c r="ZR182" i="22"/>
  <c r="ZR313" i="22"/>
  <c r="ZR185" i="22"/>
  <c r="ZR194" i="22"/>
  <c r="ZR304" i="22"/>
  <c r="ZR295" i="22"/>
  <c r="ZR316" i="22"/>
  <c r="ZR297" i="22"/>
  <c r="AAJ130" i="22"/>
  <c r="ZR311" i="22"/>
  <c r="AAJ140" i="22"/>
  <c r="AAJ127" i="22"/>
  <c r="ZR302" i="22"/>
  <c r="AAJ283" i="22"/>
  <c r="AAJ217" i="22"/>
  <c r="AAJ286" i="22"/>
  <c r="ZR197" i="22"/>
  <c r="ZR239" i="22"/>
  <c r="ZR227" i="22"/>
  <c r="AAJ144" i="22"/>
  <c r="ZR223" i="22"/>
  <c r="ZR315" i="22"/>
  <c r="AAJ141" i="22"/>
  <c r="ZR219" i="22"/>
  <c r="ZR231" i="22"/>
  <c r="AAJ142" i="22"/>
  <c r="ZR300" i="22"/>
  <c r="AAJ292" i="22"/>
  <c r="ZR236" i="22"/>
  <c r="ZR221" i="22"/>
  <c r="ZR322" i="22"/>
  <c r="ZR192" i="22"/>
  <c r="ZR199" i="22"/>
  <c r="ZS298" i="22"/>
  <c r="ZR278" i="22" l="1"/>
  <c r="ZR274" i="22"/>
  <c r="ZR277" i="22"/>
  <c r="ZR275" i="22"/>
  <c r="ZR276" i="22"/>
  <c r="ZR280" i="22"/>
  <c r="ZR279" i="22"/>
  <c r="ZR243" i="22"/>
  <c r="ZT298" i="22"/>
  <c r="ZS199" i="22"/>
  <c r="AAK142" i="22"/>
  <c r="ZS227" i="22"/>
  <c r="ZS192" i="22"/>
  <c r="ZS239" i="22"/>
  <c r="ZS297" i="22"/>
  <c r="ZS194" i="22"/>
  <c r="ZS182" i="22"/>
  <c r="ZS224" i="22"/>
  <c r="AAK288" i="22"/>
  <c r="ZS174" i="22"/>
  <c r="AAK291" i="22"/>
  <c r="ZS230" i="22"/>
  <c r="ZS301" i="22"/>
  <c r="ZS198" i="22"/>
  <c r="ZS309" i="22"/>
  <c r="ZS305" i="22"/>
  <c r="AAK287" i="22"/>
  <c r="ZS189" i="22"/>
  <c r="ZS183" i="22"/>
  <c r="ZS186" i="22"/>
  <c r="ZS195" i="22"/>
  <c r="AAK282" i="22"/>
  <c r="AAK143" i="22"/>
  <c r="ZS226" i="22"/>
  <c r="ZS172" i="22"/>
  <c r="AAK132" i="22"/>
  <c r="ZS231" i="22"/>
  <c r="AAK283" i="22"/>
  <c r="ZS236" i="22"/>
  <c r="ZS219" i="22"/>
  <c r="ZS197" i="22"/>
  <c r="ZS302" i="22"/>
  <c r="ZS311" i="22"/>
  <c r="ZS316" i="22"/>
  <c r="AAK131" i="22"/>
  <c r="ZS180" i="22"/>
  <c r="AAK281" i="22"/>
  <c r="ZS321" i="22"/>
  <c r="AAK136" i="22"/>
  <c r="AAK216" i="22"/>
  <c r="ZS320" i="22"/>
  <c r="ZS312" i="22"/>
  <c r="AAK290" i="22"/>
  <c r="AAK128" i="22"/>
  <c r="ZS310" i="22"/>
  <c r="ZS233" i="22"/>
  <c r="ZS220" i="22"/>
  <c r="AAK137" i="22"/>
  <c r="AAK285" i="22"/>
  <c r="AAK289" i="22"/>
  <c r="AAK139" i="22"/>
  <c r="AAK292" i="22"/>
  <c r="ZS223" i="22"/>
  <c r="AAK141" i="22"/>
  <c r="AAK286" i="22"/>
  <c r="AAK127" i="22"/>
  <c r="ZS295" i="22"/>
  <c r="ZS185" i="22"/>
  <c r="ZS196" i="22"/>
  <c r="ZS234" i="22"/>
  <c r="AAK284" i="22"/>
  <c r="ZS179" i="22"/>
  <c r="AAK134" i="22"/>
  <c r="ZS181" i="22"/>
  <c r="ZS178" i="22"/>
  <c r="ZS193" i="22"/>
  <c r="AAK135" i="22"/>
  <c r="ZS303" i="22"/>
  <c r="AAK133" i="22"/>
  <c r="ZS190" i="22"/>
  <c r="ZS222" i="22"/>
  <c r="AAK215" i="22"/>
  <c r="ZS229" i="22"/>
  <c r="ZS294" i="22"/>
  <c r="ZS314" i="22"/>
  <c r="ZS225" i="22"/>
  <c r="ZS322" i="22"/>
  <c r="AAK144" i="22"/>
  <c r="ZS300" i="22"/>
  <c r="ZS221" i="22"/>
  <c r="ZS315" i="22"/>
  <c r="AAK217" i="22"/>
  <c r="AAK140" i="22"/>
  <c r="AAK130" i="22"/>
  <c r="ZS304" i="22"/>
  <c r="ZS313" i="22"/>
  <c r="ZS200" i="22"/>
  <c r="ZS173" i="22"/>
  <c r="ZS228" i="22"/>
  <c r="ZS306" i="22"/>
  <c r="AAK218" i="22"/>
  <c r="ZS296" i="22"/>
  <c r="AAK129" i="22"/>
  <c r="ZS307" i="22"/>
  <c r="ZS184" i="22"/>
  <c r="ZS308" i="22"/>
  <c r="ZS293" i="22"/>
  <c r="ZS175" i="22"/>
  <c r="ZS299" i="22"/>
  <c r="AAK138" i="22"/>
  <c r="ZS232" i="22"/>
  <c r="ZS317" i="22"/>
  <c r="ZS191" i="22"/>
  <c r="ZS240" i="22"/>
  <c r="ZS275" i="22" l="1"/>
  <c r="ZS279" i="22"/>
  <c r="ZS277" i="22"/>
  <c r="ZS280" i="22"/>
  <c r="ZS274" i="22"/>
  <c r="ZS276" i="22"/>
  <c r="ZS278" i="22"/>
  <c r="ZS243" i="22"/>
  <c r="ZT175" i="22"/>
  <c r="ZT191" i="22"/>
  <c r="ZT228" i="22"/>
  <c r="AAL217" i="22"/>
  <c r="ZT294" i="22"/>
  <c r="AAL135" i="22"/>
  <c r="ZT234" i="22"/>
  <c r="AAL141" i="22"/>
  <c r="ZT220" i="22"/>
  <c r="AAL216" i="22"/>
  <c r="ZT172" i="22"/>
  <c r="ZT308" i="22"/>
  <c r="ZT315" i="22"/>
  <c r="ZT229" i="22"/>
  <c r="ZT193" i="22"/>
  <c r="ZT196" i="22"/>
  <c r="ZT223" i="22"/>
  <c r="ZT233" i="22"/>
  <c r="ZT197" i="22"/>
  <c r="ZT226" i="22"/>
  <c r="ZT305" i="22"/>
  <c r="ZT301" i="22"/>
  <c r="AAL288" i="22"/>
  <c r="ZT297" i="22"/>
  <c r="ZT227" i="22"/>
  <c r="ZT299" i="22"/>
  <c r="ZT296" i="22"/>
  <c r="ZT304" i="22"/>
  <c r="ZT322" i="22"/>
  <c r="AAL133" i="22"/>
  <c r="AAL134" i="22"/>
  <c r="AAL289" i="22"/>
  <c r="AAL283" i="22"/>
  <c r="ZT186" i="22"/>
  <c r="ZT317" i="22"/>
  <c r="AAL218" i="22"/>
  <c r="AAL130" i="22"/>
  <c r="ZT225" i="22"/>
  <c r="ZT179" i="22"/>
  <c r="AAL127" i="22"/>
  <c r="AAL285" i="22"/>
  <c r="ZT312" i="22"/>
  <c r="ZT180" i="22"/>
  <c r="ZT219" i="22"/>
  <c r="AAL143" i="22"/>
  <c r="ZT230" i="22"/>
  <c r="ZT224" i="22"/>
  <c r="AAL142" i="22"/>
  <c r="ZT184" i="22"/>
  <c r="ZT173" i="22"/>
  <c r="ZT221" i="22"/>
  <c r="AAL215" i="22"/>
  <c r="ZT178" i="22"/>
  <c r="AAL292" i="22"/>
  <c r="ZT310" i="22"/>
  <c r="AAL136" i="22"/>
  <c r="ZT316" i="22"/>
  <c r="ZT231" i="22"/>
  <c r="ZT183" i="22"/>
  <c r="ZT232" i="22"/>
  <c r="ZT306" i="22"/>
  <c r="ZT200" i="22"/>
  <c r="ZT300" i="22"/>
  <c r="ZT222" i="22"/>
  <c r="AAL284" i="22"/>
  <c r="AAL286" i="22"/>
  <c r="AAL137" i="22"/>
  <c r="ZT320" i="22"/>
  <c r="AAL131" i="22"/>
  <c r="AAL132" i="22"/>
  <c r="ZT189" i="22"/>
  <c r="ZT309" i="22"/>
  <c r="AAL291" i="22"/>
  <c r="ZT182" i="22"/>
  <c r="ZT239" i="22"/>
  <c r="ZT199" i="22"/>
  <c r="ZT240" i="22"/>
  <c r="ZT307" i="22"/>
  <c r="AAL140" i="22"/>
  <c r="ZT314" i="22"/>
  <c r="ZT303" i="22"/>
  <c r="ZT181" i="22"/>
  <c r="ZT185" i="22"/>
  <c r="AAL128" i="22"/>
  <c r="ZT321" i="22"/>
  <c r="ZT311" i="22"/>
  <c r="AAL282" i="22"/>
  <c r="ZT293" i="22"/>
  <c r="AAL138" i="22"/>
  <c r="AAL129" i="22"/>
  <c r="ZT313" i="22"/>
  <c r="AAL144" i="22"/>
  <c r="ZT190" i="22"/>
  <c r="ZT295" i="22"/>
  <c r="AAL139" i="22"/>
  <c r="AAL290" i="22"/>
  <c r="AAL281" i="22"/>
  <c r="ZT302" i="22"/>
  <c r="ZT236" i="22"/>
  <c r="ZT195" i="22"/>
  <c r="AAL287" i="22"/>
  <c r="ZT198" i="22"/>
  <c r="ZT174" i="22"/>
  <c r="ZT194" i="22"/>
  <c r="ZT192" i="22"/>
  <c r="ZU298" i="22"/>
  <c r="ZT280" i="22" l="1"/>
  <c r="ZT278" i="22"/>
  <c r="ZT277" i="22"/>
  <c r="ZT276" i="22"/>
  <c r="ZT279" i="22"/>
  <c r="ZT274" i="22"/>
  <c r="ZT275" i="22"/>
  <c r="ZT243" i="22"/>
  <c r="ZV298" i="22"/>
  <c r="AAM287" i="22"/>
  <c r="ZU185" i="22"/>
  <c r="ZU194" i="22"/>
  <c r="ZU190" i="22"/>
  <c r="AAM138" i="22"/>
  <c r="ZU321" i="22"/>
  <c r="ZU181" i="22"/>
  <c r="ZU307" i="22"/>
  <c r="ZU182" i="22"/>
  <c r="AAM132" i="22"/>
  <c r="AAM137" i="22"/>
  <c r="ZU300" i="22"/>
  <c r="ZU183" i="22"/>
  <c r="ZU310" i="22"/>
  <c r="AAM215" i="22"/>
  <c r="AAM142" i="22"/>
  <c r="ZU312" i="22"/>
  <c r="ZU317" i="22"/>
  <c r="AAM133" i="22"/>
  <c r="ZU299" i="22"/>
  <c r="ZU301" i="22"/>
  <c r="ZU196" i="22"/>
  <c r="ZU234" i="22"/>
  <c r="ZU228" i="22"/>
  <c r="AAM290" i="22"/>
  <c r="ZU174" i="22"/>
  <c r="AAM139" i="22"/>
  <c r="ZU293" i="22"/>
  <c r="AAM128" i="22"/>
  <c r="ZU303" i="22"/>
  <c r="ZU240" i="22"/>
  <c r="AAM291" i="22"/>
  <c r="AAM286" i="22"/>
  <c r="ZU200" i="22"/>
  <c r="ZU231" i="22"/>
  <c r="AAM292" i="22"/>
  <c r="ZU221" i="22"/>
  <c r="AAM143" i="22"/>
  <c r="AAM285" i="22"/>
  <c r="ZU225" i="22"/>
  <c r="ZU186" i="22"/>
  <c r="AAM289" i="22"/>
  <c r="ZU322" i="22"/>
  <c r="ZU227" i="22"/>
  <c r="ZU305" i="22"/>
  <c r="ZU193" i="22"/>
  <c r="ZU308" i="22"/>
  <c r="AAM216" i="22"/>
  <c r="AAM135" i="22"/>
  <c r="ZU195" i="22"/>
  <c r="ZU236" i="22"/>
  <c r="AAM144" i="22"/>
  <c r="ZU198" i="22"/>
  <c r="ZU295" i="22"/>
  <c r="ZU313" i="22"/>
  <c r="AAM282" i="22"/>
  <c r="ZU314" i="22"/>
  <c r="ZU199" i="22"/>
  <c r="ZU309" i="22"/>
  <c r="AAM131" i="22"/>
  <c r="AAM284" i="22"/>
  <c r="ZU306" i="22"/>
  <c r="ZU316" i="22"/>
  <c r="ZU173" i="22"/>
  <c r="ZU224" i="22"/>
  <c r="ZU219" i="22"/>
  <c r="AAM127" i="22"/>
  <c r="AAM130" i="22"/>
  <c r="AAM283" i="22"/>
  <c r="ZU304" i="22"/>
  <c r="ZU297" i="22"/>
  <c r="ZU226" i="22"/>
  <c r="ZU233" i="22"/>
  <c r="ZU229" i="22"/>
  <c r="ZU220" i="22"/>
  <c r="ZU294" i="22"/>
  <c r="ZU191" i="22"/>
  <c r="ZU302" i="22"/>
  <c r="ZU192" i="22"/>
  <c r="AAM281" i="22"/>
  <c r="AAM129" i="22"/>
  <c r="ZU311" i="22"/>
  <c r="AAM140" i="22"/>
  <c r="ZU239" i="22"/>
  <c r="ZU189" i="22"/>
  <c r="ZU320" i="22"/>
  <c r="ZU222" i="22"/>
  <c r="ZU232" i="22"/>
  <c r="AAM136" i="22"/>
  <c r="ZU178" i="22"/>
  <c r="ZU184" i="22"/>
  <c r="ZU230" i="22"/>
  <c r="ZU180" i="22"/>
  <c r="ZU179" i="22"/>
  <c r="AAM218" i="22"/>
  <c r="AAM134" i="22"/>
  <c r="ZU296" i="22"/>
  <c r="AAM288" i="22"/>
  <c r="ZU197" i="22"/>
  <c r="ZU223" i="22"/>
  <c r="ZU315" i="22"/>
  <c r="ZU172" i="22"/>
  <c r="AAM141" i="22"/>
  <c r="AAM217" i="22"/>
  <c r="ZU175" i="22"/>
  <c r="ZU276" i="22" l="1"/>
  <c r="ZU275" i="22"/>
  <c r="ZU277" i="22"/>
  <c r="ZU274" i="22"/>
  <c r="ZU278" i="22"/>
  <c r="ZU280" i="22"/>
  <c r="ZU279" i="22"/>
  <c r="ZU243" i="22"/>
  <c r="AAN217" i="22"/>
  <c r="AAN134" i="22"/>
  <c r="AAN136" i="22"/>
  <c r="AAN129" i="22"/>
  <c r="ZV229" i="22"/>
  <c r="AAN127" i="22"/>
  <c r="AAN131" i="22"/>
  <c r="ZV193" i="22"/>
  <c r="AAN285" i="22"/>
  <c r="AAN290" i="22"/>
  <c r="ZV299" i="22"/>
  <c r="ZV197" i="22"/>
  <c r="ZV230" i="22"/>
  <c r="ZV239" i="22"/>
  <c r="ZV294" i="22"/>
  <c r="ZV316" i="22"/>
  <c r="AAN282" i="22"/>
  <c r="AAN135" i="22"/>
  <c r="AAN289" i="22"/>
  <c r="ZV231" i="22"/>
  <c r="ZV293" i="22"/>
  <c r="ZV196" i="22"/>
  <c r="AAN133" i="22"/>
  <c r="ZV310" i="22"/>
  <c r="AAN132" i="22"/>
  <c r="ZV321" i="22"/>
  <c r="ZV185" i="22"/>
  <c r="ZV232" i="22"/>
  <c r="AAN281" i="22"/>
  <c r="ZV233" i="22"/>
  <c r="ZV219" i="22"/>
  <c r="ZV309" i="22"/>
  <c r="AAN144" i="22"/>
  <c r="AAN143" i="22"/>
  <c r="AAN291" i="22"/>
  <c r="ZV228" i="22"/>
  <c r="ZV312" i="22"/>
  <c r="ZV172" i="22"/>
  <c r="AAN218" i="22"/>
  <c r="ZV222" i="22"/>
  <c r="ZV220" i="22"/>
  <c r="AAN283" i="22"/>
  <c r="ZV306" i="22"/>
  <c r="ZV313" i="22"/>
  <c r="AAN216" i="22"/>
  <c r="ZV186" i="22"/>
  <c r="ZV200" i="22"/>
  <c r="AAN139" i="22"/>
  <c r="ZV183" i="22"/>
  <c r="ZV182" i="22"/>
  <c r="AAN138" i="22"/>
  <c r="AAN141" i="22"/>
  <c r="AAN288" i="22"/>
  <c r="ZV184" i="22"/>
  <c r="AAN140" i="22"/>
  <c r="ZV192" i="22"/>
  <c r="ZV226" i="22"/>
  <c r="ZV224" i="22"/>
  <c r="ZV199" i="22"/>
  <c r="ZV236" i="22"/>
  <c r="ZV305" i="22"/>
  <c r="ZV240" i="22"/>
  <c r="ZV234" i="22"/>
  <c r="ZV175" i="22"/>
  <c r="ZV179" i="22"/>
  <c r="ZV320" i="22"/>
  <c r="ZV302" i="22"/>
  <c r="ZV297" i="22"/>
  <c r="ZV173" i="22"/>
  <c r="ZV314" i="22"/>
  <c r="ZV195" i="22"/>
  <c r="ZV227" i="22"/>
  <c r="ZV221" i="22"/>
  <c r="ZV303" i="22"/>
  <c r="ZV301" i="22"/>
  <c r="AAN142" i="22"/>
  <c r="ZV300" i="22"/>
  <c r="ZV307" i="22"/>
  <c r="ZV190" i="22"/>
  <c r="AAN287" i="22"/>
  <c r="ZV296" i="22"/>
  <c r="ZV178" i="22"/>
  <c r="ZV311" i="22"/>
  <c r="AAN130" i="22"/>
  <c r="AAN284" i="22"/>
  <c r="ZV295" i="22"/>
  <c r="ZV308" i="22"/>
  <c r="ZV225" i="22"/>
  <c r="AAN286" i="22"/>
  <c r="ZV174" i="22"/>
  <c r="ZV317" i="22"/>
  <c r="ZV315" i="22"/>
  <c r="ZV223" i="22"/>
  <c r="ZV180" i="22"/>
  <c r="ZV189" i="22"/>
  <c r="ZV191" i="22"/>
  <c r="ZV304" i="22"/>
  <c r="ZV198" i="22"/>
  <c r="ZV322" i="22"/>
  <c r="AAN292" i="22"/>
  <c r="AAN128" i="22"/>
  <c r="AAN215" i="22"/>
  <c r="AAN137" i="22"/>
  <c r="ZV181" i="22"/>
  <c r="ZV194" i="22"/>
  <c r="ZW298" i="22"/>
  <c r="ZV274" i="22" l="1"/>
  <c r="ZV279" i="22"/>
  <c r="ZV277" i="22"/>
  <c r="ZV280" i="22"/>
  <c r="ZV275" i="22"/>
  <c r="ZV278" i="22"/>
  <c r="ZV276" i="22"/>
  <c r="ZV243" i="22"/>
  <c r="AAO292" i="22"/>
  <c r="ZW304" i="22"/>
  <c r="AAO286" i="22"/>
  <c r="ZW181" i="22"/>
  <c r="ZW191" i="22"/>
  <c r="ZW315" i="22"/>
  <c r="ZW225" i="22"/>
  <c r="AAO130" i="22"/>
  <c r="ZW296" i="22"/>
  <c r="ZW300" i="22"/>
  <c r="ZW303" i="22"/>
  <c r="ZW314" i="22"/>
  <c r="ZW320" i="22"/>
  <c r="ZW234" i="22"/>
  <c r="ZW236" i="22"/>
  <c r="ZW192" i="22"/>
  <c r="AAO141" i="22"/>
  <c r="ZW183" i="22"/>
  <c r="ZW200" i="22"/>
  <c r="ZW306" i="22"/>
  <c r="AAO218" i="22"/>
  <c r="AAO291" i="22"/>
  <c r="ZW309" i="22"/>
  <c r="ZW232" i="22"/>
  <c r="AAO132" i="22"/>
  <c r="ZW293" i="22"/>
  <c r="AAO282" i="22"/>
  <c r="ZW239" i="22"/>
  <c r="AAO290" i="22"/>
  <c r="AAO129" i="22"/>
  <c r="ZW198" i="22"/>
  <c r="AAO128" i="22"/>
  <c r="ZW317" i="22"/>
  <c r="ZW308" i="22"/>
  <c r="AAO287" i="22"/>
  <c r="AAO142" i="22"/>
  <c r="ZW221" i="22"/>
  <c r="ZW173" i="22"/>
  <c r="ZW179" i="22"/>
  <c r="ZW240" i="22"/>
  <c r="ZW199" i="22"/>
  <c r="AAO140" i="22"/>
  <c r="ZW186" i="22"/>
  <c r="AAO283" i="22"/>
  <c r="ZW172" i="22"/>
  <c r="AAO143" i="22"/>
  <c r="ZW219" i="22"/>
  <c r="ZW310" i="22"/>
  <c r="ZW231" i="22"/>
  <c r="ZW316" i="22"/>
  <c r="ZW230" i="22"/>
  <c r="AAO131" i="22"/>
  <c r="AAO136" i="22"/>
  <c r="AAO137" i="22"/>
  <c r="ZW189" i="22"/>
  <c r="ZX298" i="22"/>
  <c r="ZW180" i="22"/>
  <c r="ZW174" i="22"/>
  <c r="ZW295" i="22"/>
  <c r="ZW311" i="22"/>
  <c r="ZW190" i="22"/>
  <c r="ZW301" i="22"/>
  <c r="ZW227" i="22"/>
  <c r="ZW297" i="22"/>
  <c r="ZW175" i="22"/>
  <c r="ZW224" i="22"/>
  <c r="ZW184" i="22"/>
  <c r="AAO138" i="22"/>
  <c r="AAO216" i="22"/>
  <c r="ZW220" i="22"/>
  <c r="ZW312" i="22"/>
  <c r="ZW233" i="22"/>
  <c r="ZW185" i="22"/>
  <c r="AAO133" i="22"/>
  <c r="AAO289" i="22"/>
  <c r="ZW197" i="22"/>
  <c r="AAO285" i="22"/>
  <c r="AAO127" i="22"/>
  <c r="AAO134" i="22"/>
  <c r="AAO215" i="22"/>
  <c r="ZW194" i="22"/>
  <c r="ZW322" i="22"/>
  <c r="ZW223" i="22"/>
  <c r="AAO284" i="22"/>
  <c r="ZW178" i="22"/>
  <c r="ZW307" i="22"/>
  <c r="ZW195" i="22"/>
  <c r="ZW302" i="22"/>
  <c r="ZW305" i="22"/>
  <c r="ZW226" i="22"/>
  <c r="AAO288" i="22"/>
  <c r="ZW182" i="22"/>
  <c r="AAO139" i="22"/>
  <c r="ZW313" i="22"/>
  <c r="ZW222" i="22"/>
  <c r="ZW228" i="22"/>
  <c r="AAO144" i="22"/>
  <c r="AAO281" i="22"/>
  <c r="ZW321" i="22"/>
  <c r="ZW196" i="22"/>
  <c r="AAO135" i="22"/>
  <c r="ZW294" i="22"/>
  <c r="ZW299" i="22"/>
  <c r="ZW193" i="22"/>
  <c r="ZW229" i="22"/>
  <c r="AAO217" i="22"/>
  <c r="ZW280" i="22" l="1"/>
  <c r="ZW276" i="22"/>
  <c r="ZW277" i="22"/>
  <c r="ZW279" i="22"/>
  <c r="ZW278" i="22"/>
  <c r="ZW275" i="22"/>
  <c r="ZW274" i="22"/>
  <c r="ZW243" i="22"/>
  <c r="AAP135" i="22"/>
  <c r="AAP139" i="22"/>
  <c r="AAP134" i="22"/>
  <c r="ZX233" i="22"/>
  <c r="ZX224" i="22"/>
  <c r="ZX295" i="22"/>
  <c r="ZY298" i="22"/>
  <c r="ZX231" i="22"/>
  <c r="AAP142" i="22"/>
  <c r="ZX198" i="22"/>
  <c r="ZX192" i="22"/>
  <c r="ZX196" i="22"/>
  <c r="ZX182" i="22"/>
  <c r="ZX307" i="22"/>
  <c r="AAP127" i="22"/>
  <c r="ZX174" i="22"/>
  <c r="ZX172" i="22"/>
  <c r="ZX179" i="22"/>
  <c r="AAP282" i="22"/>
  <c r="ZX309" i="22"/>
  <c r="ZX236" i="22"/>
  <c r="ZX303" i="22"/>
  <c r="ZX225" i="22"/>
  <c r="AAP286" i="22"/>
  <c r="ZX228" i="22"/>
  <c r="ZX322" i="22"/>
  <c r="AAP289" i="22"/>
  <c r="ZX301" i="22"/>
  <c r="ZX189" i="22"/>
  <c r="ZX310" i="22"/>
  <c r="AAP287" i="22"/>
  <c r="AAP129" i="22"/>
  <c r="ZX200" i="22"/>
  <c r="AAP217" i="22"/>
  <c r="ZX321" i="22"/>
  <c r="AAP288" i="22"/>
  <c r="ZX178" i="22"/>
  <c r="ZX194" i="22"/>
  <c r="AAP133" i="22"/>
  <c r="AAP138" i="22"/>
  <c r="ZX180" i="22"/>
  <c r="ZX230" i="22"/>
  <c r="AAP283" i="22"/>
  <c r="ZX173" i="22"/>
  <c r="AAP128" i="22"/>
  <c r="ZX293" i="22"/>
  <c r="ZX183" i="22"/>
  <c r="ZX234" i="22"/>
  <c r="ZX300" i="22"/>
  <c r="ZX315" i="22"/>
  <c r="ZX304" i="22"/>
  <c r="ZX193" i="22"/>
  <c r="ZX299" i="22"/>
  <c r="ZX222" i="22"/>
  <c r="ZX302" i="22"/>
  <c r="AAP285" i="22"/>
  <c r="ZX312" i="22"/>
  <c r="ZX175" i="22"/>
  <c r="ZX190" i="22"/>
  <c r="AAP137" i="22"/>
  <c r="AAP140" i="22"/>
  <c r="AAP291" i="22"/>
  <c r="ZX294" i="22"/>
  <c r="ZX313" i="22"/>
  <c r="ZX195" i="22"/>
  <c r="AAP215" i="22"/>
  <c r="ZX185" i="22"/>
  <c r="ZX184" i="22"/>
  <c r="ZX311" i="22"/>
  <c r="AAP136" i="22"/>
  <c r="ZX219" i="22"/>
  <c r="ZX199" i="22"/>
  <c r="ZX308" i="22"/>
  <c r="AAP290" i="22"/>
  <c r="AAP132" i="22"/>
  <c r="AAP141" i="22"/>
  <c r="ZX320" i="22"/>
  <c r="ZX296" i="22"/>
  <c r="ZX191" i="22"/>
  <c r="AAP281" i="22"/>
  <c r="ZX226" i="22"/>
  <c r="AAP284" i="22"/>
  <c r="ZX197" i="22"/>
  <c r="ZX220" i="22"/>
  <c r="ZX297" i="22"/>
  <c r="ZX316" i="22"/>
  <c r="ZX186" i="22"/>
  <c r="ZX221" i="22"/>
  <c r="AAP218" i="22"/>
  <c r="ZX229" i="22"/>
  <c r="AAP144" i="22"/>
  <c r="ZX305" i="22"/>
  <c r="ZX223" i="22"/>
  <c r="AAP216" i="22"/>
  <c r="ZX227" i="22"/>
  <c r="AAP131" i="22"/>
  <c r="AAP143" i="22"/>
  <c r="ZX240" i="22"/>
  <c r="ZX317" i="22"/>
  <c r="ZX239" i="22"/>
  <c r="ZX232" i="22"/>
  <c r="ZX306" i="22"/>
  <c r="ZX314" i="22"/>
  <c r="AAP130" i="22"/>
  <c r="ZX181" i="22"/>
  <c r="AAP292" i="22"/>
  <c r="ZX279" i="22" l="1"/>
  <c r="ZX274" i="22"/>
  <c r="ZX277" i="22"/>
  <c r="ZX275" i="22"/>
  <c r="ZX276" i="22"/>
  <c r="ZX278" i="22"/>
  <c r="ZX280" i="22"/>
  <c r="ZX243" i="22"/>
  <c r="ZY239" i="22"/>
  <c r="AAQ292" i="22"/>
  <c r="AAQ144" i="22"/>
  <c r="ZY181" i="22"/>
  <c r="AAQ143" i="22"/>
  <c r="ZY229" i="22"/>
  <c r="ZY220" i="22"/>
  <c r="AAQ131" i="22"/>
  <c r="ZY197" i="22"/>
  <c r="ZY199" i="22"/>
  <c r="ZY184" i="22"/>
  <c r="ZY313" i="22"/>
  <c r="ZY190" i="22"/>
  <c r="ZY302" i="22"/>
  <c r="ZY304" i="22"/>
  <c r="ZY183" i="22"/>
  <c r="AAQ283" i="22"/>
  <c r="AAQ133" i="22"/>
  <c r="ZY321" i="22"/>
  <c r="AAQ287" i="22"/>
  <c r="ZY301" i="22"/>
  <c r="ZY303" i="22"/>
  <c r="ZY174" i="22"/>
  <c r="ZY307" i="22"/>
  <c r="ZY198" i="22"/>
  <c r="ZZ298" i="22"/>
  <c r="AAQ134" i="22"/>
  <c r="AAQ141" i="22"/>
  <c r="ZY316" i="22"/>
  <c r="ZY314" i="22"/>
  <c r="ZY227" i="22"/>
  <c r="AAQ284" i="22"/>
  <c r="ZY191" i="22"/>
  <c r="AAQ132" i="22"/>
  <c r="ZY219" i="22"/>
  <c r="ZY185" i="22"/>
  <c r="ZY294" i="22"/>
  <c r="AAQ140" i="22"/>
  <c r="ZY175" i="22"/>
  <c r="ZY222" i="22"/>
  <c r="ZY315" i="22"/>
  <c r="ZY293" i="22"/>
  <c r="ZY230" i="22"/>
  <c r="ZY194" i="22"/>
  <c r="AAQ217" i="22"/>
  <c r="ZY228" i="22"/>
  <c r="ZY236" i="22"/>
  <c r="ZY179" i="22"/>
  <c r="ZY182" i="22"/>
  <c r="AAQ142" i="22"/>
  <c r="ZY295" i="22"/>
  <c r="ZY223" i="22"/>
  <c r="ZY317" i="22"/>
  <c r="ZY305" i="22"/>
  <c r="AAQ216" i="22"/>
  <c r="ZY221" i="22"/>
  <c r="ZY297" i="22"/>
  <c r="ZY226" i="22"/>
  <c r="ZY296" i="22"/>
  <c r="AAQ290" i="22"/>
  <c r="AAQ136" i="22"/>
  <c r="AAQ215" i="22"/>
  <c r="AAQ291" i="22"/>
  <c r="ZY312" i="22"/>
  <c r="ZY299" i="22"/>
  <c r="ZY300" i="22"/>
  <c r="AAQ128" i="22"/>
  <c r="ZY180" i="22"/>
  <c r="ZY178" i="22"/>
  <c r="ZY200" i="22"/>
  <c r="ZY310" i="22"/>
  <c r="AAQ289" i="22"/>
  <c r="AAQ286" i="22"/>
  <c r="ZY309" i="22"/>
  <c r="ZY172" i="22"/>
  <c r="ZY196" i="22"/>
  <c r="ZY224" i="22"/>
  <c r="AAQ139" i="22"/>
  <c r="AAQ130" i="22"/>
  <c r="ZY306" i="22"/>
  <c r="AAQ218" i="22"/>
  <c r="ZY240" i="22"/>
  <c r="ZY232" i="22"/>
  <c r="ZY186" i="22"/>
  <c r="AAQ281" i="22"/>
  <c r="ZY320" i="22"/>
  <c r="ZY308" i="22"/>
  <c r="ZY311" i="22"/>
  <c r="ZY195" i="22"/>
  <c r="AAQ137" i="22"/>
  <c r="AAQ285" i="22"/>
  <c r="ZY193" i="22"/>
  <c r="ZY234" i="22"/>
  <c r="ZY173" i="22"/>
  <c r="AAQ138" i="22"/>
  <c r="AAQ288" i="22"/>
  <c r="AAQ129" i="22"/>
  <c r="ZY189" i="22"/>
  <c r="ZY322" i="22"/>
  <c r="ZY225" i="22"/>
  <c r="AAQ282" i="22"/>
  <c r="AAQ127" i="22"/>
  <c r="ZY192" i="22"/>
  <c r="ZY231" i="22"/>
  <c r="ZY233" i="22"/>
  <c r="AAQ135" i="22"/>
  <c r="ZY275" i="22" l="1"/>
  <c r="ZY280" i="22"/>
  <c r="ZY277" i="22"/>
  <c r="ZY278" i="22"/>
  <c r="ZY274" i="22"/>
  <c r="ZY276" i="22"/>
  <c r="ZY279" i="22"/>
  <c r="ZY243" i="22"/>
  <c r="AAR135" i="22"/>
  <c r="ZZ189" i="22"/>
  <c r="AAR137" i="22"/>
  <c r="ZZ200" i="22"/>
  <c r="AAR291" i="22"/>
  <c r="AAR216" i="22"/>
  <c r="ZZ182" i="22"/>
  <c r="ZZ194" i="22"/>
  <c r="ZZ185" i="22"/>
  <c r="ZZ314" i="22"/>
  <c r="AAA298" i="22"/>
  <c r="ZZ183" i="22"/>
  <c r="AAR129" i="22"/>
  <c r="ZZ232" i="22"/>
  <c r="ZZ196" i="22"/>
  <c r="ZZ178" i="22"/>
  <c r="AAR215" i="22"/>
  <c r="ZZ305" i="22"/>
  <c r="ZZ230" i="22"/>
  <c r="ZZ219" i="22"/>
  <c r="ZZ316" i="22"/>
  <c r="ZZ303" i="22"/>
  <c r="ZZ304" i="22"/>
  <c r="ZZ313" i="22"/>
  <c r="AAR131" i="22"/>
  <c r="ZZ181" i="22"/>
  <c r="AAR282" i="22"/>
  <c r="ZZ234" i="22"/>
  <c r="ZZ320" i="22"/>
  <c r="AAR130" i="22"/>
  <c r="AAR286" i="22"/>
  <c r="ZZ299" i="22"/>
  <c r="ZZ226" i="22"/>
  <c r="ZZ175" i="22"/>
  <c r="ZZ198" i="22"/>
  <c r="ZZ321" i="22"/>
  <c r="ZZ192" i="22"/>
  <c r="AAR288" i="22"/>
  <c r="ZZ195" i="22"/>
  <c r="ZZ240" i="22"/>
  <c r="ZZ180" i="22"/>
  <c r="AAR136" i="22"/>
  <c r="ZZ317" i="22"/>
  <c r="ZZ179" i="22"/>
  <c r="ZZ293" i="22"/>
  <c r="AAR132" i="22"/>
  <c r="AAR141" i="22"/>
  <c r="ZZ302" i="22"/>
  <c r="ZZ184" i="22"/>
  <c r="ZZ220" i="22"/>
  <c r="AAR144" i="22"/>
  <c r="ZZ231" i="22"/>
  <c r="ZZ225" i="22"/>
  <c r="ZZ193" i="22"/>
  <c r="AAR281" i="22"/>
  <c r="AAR139" i="22"/>
  <c r="AAR289" i="22"/>
  <c r="ZZ312" i="22"/>
  <c r="ZZ297" i="22"/>
  <c r="ZZ295" i="22"/>
  <c r="AAR140" i="22"/>
  <c r="ZZ307" i="22"/>
  <c r="AAR133" i="22"/>
  <c r="ZZ322" i="22"/>
  <c r="AAR285" i="22"/>
  <c r="ZZ186" i="22"/>
  <c r="ZZ224" i="22"/>
  <c r="ZZ310" i="22"/>
  <c r="ZZ221" i="22"/>
  <c r="AAR142" i="22"/>
  <c r="AAR217" i="22"/>
  <c r="ZZ294" i="22"/>
  <c r="ZZ227" i="22"/>
  <c r="ZZ174" i="22"/>
  <c r="AAR283" i="22"/>
  <c r="ZZ190" i="22"/>
  <c r="ZZ199" i="22"/>
  <c r="ZZ229" i="22"/>
  <c r="AAR292" i="22"/>
  <c r="AAR127" i="22"/>
  <c r="AAR138" i="22"/>
  <c r="ZZ311" i="22"/>
  <c r="AAR218" i="22"/>
  <c r="ZZ172" i="22"/>
  <c r="AAR128" i="22"/>
  <c r="AAR290" i="22"/>
  <c r="ZZ236" i="22"/>
  <c r="ZZ315" i="22"/>
  <c r="ZZ191" i="22"/>
  <c r="AAR134" i="22"/>
  <c r="ZZ301" i="22"/>
  <c r="ZZ233" i="22"/>
  <c r="ZZ173" i="22"/>
  <c r="ZZ308" i="22"/>
  <c r="ZZ306" i="22"/>
  <c r="ZZ309" i="22"/>
  <c r="ZZ300" i="22"/>
  <c r="ZZ296" i="22"/>
  <c r="ZZ223" i="22"/>
  <c r="ZZ228" i="22"/>
  <c r="ZZ222" i="22"/>
  <c r="AAR284" i="22"/>
  <c r="AAR287" i="22"/>
  <c r="ZZ197" i="22"/>
  <c r="AAR143" i="22"/>
  <c r="ZZ239" i="22"/>
  <c r="ZZ278" i="22" l="1"/>
  <c r="ZZ279" i="22"/>
  <c r="ZZ277" i="22"/>
  <c r="ZZ276" i="22"/>
  <c r="ZZ280" i="22"/>
  <c r="ZZ274" i="22"/>
  <c r="ZZ275" i="22"/>
  <c r="ZZ243" i="22"/>
  <c r="AAS287" i="22"/>
  <c r="AAS143" i="22"/>
  <c r="AAA223" i="22"/>
  <c r="AAA301" i="22"/>
  <c r="AAA172" i="22"/>
  <c r="AAA308" i="22"/>
  <c r="AAS218" i="22"/>
  <c r="AAS292" i="22"/>
  <c r="AAS283" i="22"/>
  <c r="AAS217" i="22"/>
  <c r="AAA310" i="22"/>
  <c r="AAA322" i="22"/>
  <c r="AAS140" i="22"/>
  <c r="AAA312" i="22"/>
  <c r="AAA193" i="22"/>
  <c r="AAA220" i="22"/>
  <c r="AAS141" i="22"/>
  <c r="AAA317" i="22"/>
  <c r="AAA240" i="22"/>
  <c r="AAA321" i="22"/>
  <c r="AAS286" i="22"/>
  <c r="AAS282" i="22"/>
  <c r="AAA304" i="22"/>
  <c r="AAA230" i="22"/>
  <c r="AAA178" i="22"/>
  <c r="AAS129" i="22"/>
  <c r="AAA185" i="22"/>
  <c r="AAS291" i="22"/>
  <c r="AAS137" i="22"/>
  <c r="AAS284" i="22"/>
  <c r="AAS134" i="22"/>
  <c r="AAA296" i="22"/>
  <c r="AAA222" i="22"/>
  <c r="AAA173" i="22"/>
  <c r="AAA191" i="22"/>
  <c r="AAS290" i="22"/>
  <c r="AAA311" i="22"/>
  <c r="AAA229" i="22"/>
  <c r="AAA174" i="22"/>
  <c r="AAS142" i="22"/>
  <c r="AAA224" i="22"/>
  <c r="AAS133" i="22"/>
  <c r="AAS289" i="22"/>
  <c r="AAA225" i="22"/>
  <c r="AAA184" i="22"/>
  <c r="AAS132" i="22"/>
  <c r="AAS136" i="22"/>
  <c r="AAA195" i="22"/>
  <c r="AAA198" i="22"/>
  <c r="AAS130" i="22"/>
  <c r="AAA181" i="22"/>
  <c r="AAA303" i="22"/>
  <c r="AAA196" i="22"/>
  <c r="AAA183" i="22"/>
  <c r="AAA194" i="22"/>
  <c r="AAA200" i="22"/>
  <c r="AAA189" i="22"/>
  <c r="AAA197" i="22"/>
  <c r="AAA300" i="22"/>
  <c r="AAA309" i="22"/>
  <c r="AAA315" i="22"/>
  <c r="AAS128" i="22"/>
  <c r="AAS138" i="22"/>
  <c r="AAA199" i="22"/>
  <c r="AAA227" i="22"/>
  <c r="AAA221" i="22"/>
  <c r="AAA186" i="22"/>
  <c r="AAA307" i="22"/>
  <c r="AAA295" i="22"/>
  <c r="AAS139" i="22"/>
  <c r="AAA231" i="22"/>
  <c r="AAA302" i="22"/>
  <c r="AAA293" i="22"/>
  <c r="AAA180" i="22"/>
  <c r="AAS288" i="22"/>
  <c r="AAA226" i="22"/>
  <c r="AAA320" i="22"/>
  <c r="AAS131" i="22"/>
  <c r="AAA316" i="22"/>
  <c r="AAA305" i="22"/>
  <c r="AAA232" i="22"/>
  <c r="AAB298" i="22"/>
  <c r="AAA182" i="22"/>
  <c r="AAA239" i="22"/>
  <c r="AAA233" i="22"/>
  <c r="AAA228" i="22"/>
  <c r="AAA306" i="22"/>
  <c r="AAA236" i="22"/>
  <c r="AAS127" i="22"/>
  <c r="AAA190" i="22"/>
  <c r="AAA294" i="22"/>
  <c r="AAS285" i="22"/>
  <c r="AAA297" i="22"/>
  <c r="AAS281" i="22"/>
  <c r="AAS144" i="22"/>
  <c r="AAA179" i="22"/>
  <c r="AAA192" i="22"/>
  <c r="AAA175" i="22"/>
  <c r="AAA299" i="22"/>
  <c r="AAA234" i="22"/>
  <c r="AAA313" i="22"/>
  <c r="AAA219" i="22"/>
  <c r="AAS215" i="22"/>
  <c r="AAA314" i="22"/>
  <c r="AAS216" i="22"/>
  <c r="AAS135" i="22"/>
  <c r="AAA276" i="22" l="1"/>
  <c r="AAA275" i="22"/>
  <c r="AAA277" i="22"/>
  <c r="AAA274" i="22"/>
  <c r="AAA279" i="22"/>
  <c r="AAA280" i="22"/>
  <c r="AAA278" i="22"/>
  <c r="AAA243" i="22"/>
  <c r="AAT135" i="22"/>
  <c r="AAT215" i="22"/>
  <c r="AAB179" i="22"/>
  <c r="AAB294" i="22"/>
  <c r="AAB239" i="22"/>
  <c r="AAC298" i="22"/>
  <c r="AAT288" i="22"/>
  <c r="AAB186" i="22"/>
  <c r="AAB300" i="22"/>
  <c r="AAB200" i="22"/>
  <c r="AAB191" i="22"/>
  <c r="AAB185" i="22"/>
  <c r="AAB220" i="22"/>
  <c r="AAB219" i="22"/>
  <c r="AAB190" i="22"/>
  <c r="AAB320" i="22"/>
  <c r="AAT139" i="22"/>
  <c r="AAT128" i="22"/>
  <c r="AAB303" i="22"/>
  <c r="AAB198" i="22"/>
  <c r="AAT133" i="22"/>
  <c r="AAB173" i="22"/>
  <c r="AAT129" i="22"/>
  <c r="AAB240" i="22"/>
  <c r="AAB193" i="22"/>
  <c r="AAB310" i="22"/>
  <c r="AAT218" i="22"/>
  <c r="AAB301" i="22"/>
  <c r="AAT216" i="22"/>
  <c r="AAB175" i="22"/>
  <c r="AAB232" i="22"/>
  <c r="AAB180" i="22"/>
  <c r="AAB221" i="22"/>
  <c r="AAB194" i="22"/>
  <c r="AAB184" i="22"/>
  <c r="AAB229" i="22"/>
  <c r="AAT284" i="22"/>
  <c r="AAT282" i="22"/>
  <c r="AAB313" i="22"/>
  <c r="AAB192" i="22"/>
  <c r="AAT285" i="22"/>
  <c r="AAB228" i="22"/>
  <c r="AAB305" i="22"/>
  <c r="AAB293" i="22"/>
  <c r="AAB227" i="22"/>
  <c r="AAB197" i="22"/>
  <c r="AAB181" i="22"/>
  <c r="AAB225" i="22"/>
  <c r="AAB311" i="22"/>
  <c r="AAT137" i="22"/>
  <c r="AAT286" i="22"/>
  <c r="AAB312" i="22"/>
  <c r="AAT217" i="22"/>
  <c r="AAB223" i="22"/>
  <c r="AAB314" i="22"/>
  <c r="AAT144" i="22"/>
  <c r="AAT127" i="22"/>
  <c r="AAB226" i="22"/>
  <c r="AAB295" i="22"/>
  <c r="AAB315" i="22"/>
  <c r="AAB183" i="22"/>
  <c r="AAB195" i="22"/>
  <c r="AAB224" i="22"/>
  <c r="AAB222" i="22"/>
  <c r="AAB178" i="22"/>
  <c r="AAB317" i="22"/>
  <c r="AAB234" i="22"/>
  <c r="AAT281" i="22"/>
  <c r="AAB236" i="22"/>
  <c r="AAB182" i="22"/>
  <c r="AAB302" i="22"/>
  <c r="AAB199" i="22"/>
  <c r="AAB189" i="22"/>
  <c r="AAB196" i="22"/>
  <c r="AAT136" i="22"/>
  <c r="AAT142" i="22"/>
  <c r="AAB296" i="22"/>
  <c r="AAB230" i="22"/>
  <c r="AAT141" i="22"/>
  <c r="AAT140" i="22"/>
  <c r="AAT283" i="22"/>
  <c r="AAB308" i="22"/>
  <c r="AAT143" i="22"/>
  <c r="AAB233" i="22"/>
  <c r="AAB316" i="22"/>
  <c r="AAB307" i="22"/>
  <c r="AAB309" i="22"/>
  <c r="AAT130" i="22"/>
  <c r="AAT289" i="22"/>
  <c r="AAT290" i="22"/>
  <c r="AAT291" i="22"/>
  <c r="AAB299" i="22"/>
  <c r="AAB297" i="22"/>
  <c r="AAB306" i="22"/>
  <c r="AAT131" i="22"/>
  <c r="AAB231" i="22"/>
  <c r="AAT138" i="22"/>
  <c r="AAT132" i="22"/>
  <c r="AAB174" i="22"/>
  <c r="AAT134" i="22"/>
  <c r="AAB304" i="22"/>
  <c r="AAB321" i="22"/>
  <c r="AAB322" i="22"/>
  <c r="AAT292" i="22"/>
  <c r="AAB172" i="22"/>
  <c r="AAT287" i="22"/>
  <c r="AAB274" i="22" l="1"/>
  <c r="AAB278" i="22"/>
  <c r="AAB277" i="22"/>
  <c r="AAB280" i="22"/>
  <c r="AAB275" i="22"/>
  <c r="AAB279" i="22"/>
  <c r="AAB276" i="22"/>
  <c r="AAB243" i="22"/>
  <c r="AAU132" i="22"/>
  <c r="AAC172" i="22"/>
  <c r="AAC233" i="22"/>
  <c r="AAC297" i="22"/>
  <c r="AAC309" i="22"/>
  <c r="AAC230" i="22"/>
  <c r="AAC196" i="22"/>
  <c r="AAC234" i="22"/>
  <c r="AAC224" i="22"/>
  <c r="AAC295" i="22"/>
  <c r="AAU144" i="22"/>
  <c r="AAU217" i="22"/>
  <c r="AAC311" i="22"/>
  <c r="AAC227" i="22"/>
  <c r="AAU285" i="22"/>
  <c r="AAU284" i="22"/>
  <c r="AAC301" i="22"/>
  <c r="AAC240" i="22"/>
  <c r="AAC198" i="22"/>
  <c r="AAC320" i="22"/>
  <c r="AAC219" i="22"/>
  <c r="AAC186" i="22"/>
  <c r="AAC294" i="22"/>
  <c r="AAU292" i="22"/>
  <c r="AAU291" i="22"/>
  <c r="AAC308" i="22"/>
  <c r="AAU138" i="22"/>
  <c r="AAC174" i="22"/>
  <c r="AAC299" i="22"/>
  <c r="AAC307" i="22"/>
  <c r="AAU283" i="22"/>
  <c r="AAC296" i="22"/>
  <c r="AAC189" i="22"/>
  <c r="AAC182" i="22"/>
  <c r="AAC317" i="22"/>
  <c r="AAC195" i="22"/>
  <c r="AAC226" i="22"/>
  <c r="AAC314" i="22"/>
  <c r="AAC312" i="22"/>
  <c r="AAC225" i="22"/>
  <c r="AAC293" i="22"/>
  <c r="AAC192" i="22"/>
  <c r="AAC229" i="22"/>
  <c r="AAC221" i="22"/>
  <c r="AAU218" i="22"/>
  <c r="AAU129" i="22"/>
  <c r="AAC303" i="22"/>
  <c r="AAC220" i="22"/>
  <c r="AAU288" i="22"/>
  <c r="AAC179" i="22"/>
  <c r="AAU134" i="22"/>
  <c r="AAC322" i="22"/>
  <c r="AAC231" i="22"/>
  <c r="AAU290" i="22"/>
  <c r="AAU287" i="22"/>
  <c r="AAC316" i="22"/>
  <c r="AAU140" i="22"/>
  <c r="AAU142" i="22"/>
  <c r="AAC199" i="22"/>
  <c r="AAC236" i="22"/>
  <c r="AAC178" i="22"/>
  <c r="AAC183" i="22"/>
  <c r="AAC223" i="22"/>
  <c r="AAU286" i="22"/>
  <c r="AAC181" i="22"/>
  <c r="AAC305" i="22"/>
  <c r="AAC313" i="22"/>
  <c r="AAC184" i="22"/>
  <c r="AAC180" i="22"/>
  <c r="AAC175" i="22"/>
  <c r="AAC310" i="22"/>
  <c r="AAC173" i="22"/>
  <c r="AAU128" i="22"/>
  <c r="AAC190" i="22"/>
  <c r="AAC185" i="22"/>
  <c r="AAC200" i="22"/>
  <c r="AAD298" i="22"/>
  <c r="AAU215" i="22"/>
  <c r="AAC321" i="22"/>
  <c r="AAU289" i="22"/>
  <c r="AAU131" i="22"/>
  <c r="AAC304" i="22"/>
  <c r="AAC306" i="22"/>
  <c r="AAU130" i="22"/>
  <c r="AAU143" i="22"/>
  <c r="AAU141" i="22"/>
  <c r="AAU136" i="22"/>
  <c r="AAC302" i="22"/>
  <c r="AAU281" i="22"/>
  <c r="AAC222" i="22"/>
  <c r="AAC315" i="22"/>
  <c r="AAU127" i="22"/>
  <c r="AAU137" i="22"/>
  <c r="AAC197" i="22"/>
  <c r="AAC228" i="22"/>
  <c r="AAU282" i="22"/>
  <c r="AAC194" i="22"/>
  <c r="AAC232" i="22"/>
  <c r="AAU216" i="22"/>
  <c r="AAC193" i="22"/>
  <c r="AAU133" i="22"/>
  <c r="AAU139" i="22"/>
  <c r="AAC191" i="22"/>
  <c r="AAC300" i="22"/>
  <c r="AAC239" i="22"/>
  <c r="AAU135" i="22"/>
  <c r="AAC280" i="22" l="1"/>
  <c r="AAC277" i="22"/>
  <c r="AAC276" i="22"/>
  <c r="AAC278" i="22"/>
  <c r="AAC279" i="22"/>
  <c r="AAC275" i="22"/>
  <c r="AAC274" i="22"/>
  <c r="AAC243" i="22"/>
  <c r="AAV139" i="22"/>
  <c r="AAD197" i="22"/>
  <c r="AAV136" i="22"/>
  <c r="AAV289" i="22"/>
  <c r="AAD200" i="22"/>
  <c r="AAD184" i="22"/>
  <c r="AAD178" i="22"/>
  <c r="AAV290" i="22"/>
  <c r="AAD293" i="22"/>
  <c r="AAD307" i="22"/>
  <c r="AAD186" i="22"/>
  <c r="AAD194" i="22"/>
  <c r="AAD222" i="22"/>
  <c r="AAD304" i="22"/>
  <c r="AAD185" i="22"/>
  <c r="AAD313" i="22"/>
  <c r="AAD236" i="22"/>
  <c r="AAD231" i="22"/>
  <c r="AAD303" i="22"/>
  <c r="AAD225" i="22"/>
  <c r="AAD296" i="22"/>
  <c r="AAV291" i="22"/>
  <c r="AAD240" i="22"/>
  <c r="AAV217" i="22"/>
  <c r="AAD234" i="22"/>
  <c r="AAV133" i="22"/>
  <c r="AAV137" i="22"/>
  <c r="AAV141" i="22"/>
  <c r="AAD321" i="22"/>
  <c r="AAD310" i="22"/>
  <c r="AAD223" i="22"/>
  <c r="AAD316" i="22"/>
  <c r="AAV288" i="22"/>
  <c r="AAD221" i="22"/>
  <c r="AAD195" i="22"/>
  <c r="AAD299" i="22"/>
  <c r="AAV284" i="22"/>
  <c r="AAD191" i="22"/>
  <c r="AAV282" i="22"/>
  <c r="AAV281" i="22"/>
  <c r="AAV131" i="22"/>
  <c r="AAD175" i="22"/>
  <c r="AAD199" i="22"/>
  <c r="AAD322" i="22"/>
  <c r="AAV129" i="22"/>
  <c r="AAD312" i="22"/>
  <c r="AAV283" i="22"/>
  <c r="AAV292" i="22"/>
  <c r="AAD301" i="22"/>
  <c r="AAV144" i="22"/>
  <c r="AAD309" i="22"/>
  <c r="AAD300" i="22"/>
  <c r="AAD193" i="22"/>
  <c r="AAV143" i="22"/>
  <c r="AAV215" i="22"/>
  <c r="AAD190" i="22"/>
  <c r="AAD305" i="22"/>
  <c r="AAD229" i="22"/>
  <c r="AAD317" i="22"/>
  <c r="AAD174" i="22"/>
  <c r="AAD219" i="22"/>
  <c r="AAV285" i="22"/>
  <c r="AAD228" i="22"/>
  <c r="AAD302" i="22"/>
  <c r="AAE298" i="22"/>
  <c r="AAD180" i="22"/>
  <c r="AAD183" i="22"/>
  <c r="AAV287" i="22"/>
  <c r="AAD220" i="22"/>
  <c r="AAD192" i="22"/>
  <c r="AAD182" i="22"/>
  <c r="AAV138" i="22"/>
  <c r="AAD320" i="22"/>
  <c r="AAD227" i="22"/>
  <c r="AAD295" i="22"/>
  <c r="AAD196" i="22"/>
  <c r="AAD297" i="22"/>
  <c r="AAD172" i="22"/>
  <c r="AAV135" i="22"/>
  <c r="AAV216" i="22"/>
  <c r="AAV127" i="22"/>
  <c r="AAV130" i="22"/>
  <c r="AAV128" i="22"/>
  <c r="AAD181" i="22"/>
  <c r="AAV142" i="22"/>
  <c r="AAV134" i="22"/>
  <c r="AAV218" i="22"/>
  <c r="AAD314" i="22"/>
  <c r="AAD294" i="22"/>
  <c r="AAD239" i="22"/>
  <c r="AAD232" i="22"/>
  <c r="AAD315" i="22"/>
  <c r="AAD306" i="22"/>
  <c r="AAD173" i="22"/>
  <c r="AAV286" i="22"/>
  <c r="AAV140" i="22"/>
  <c r="AAD179" i="22"/>
  <c r="AAD226" i="22"/>
  <c r="AAD189" i="22"/>
  <c r="AAD308" i="22"/>
  <c r="AAD198" i="22"/>
  <c r="AAD311" i="22"/>
  <c r="AAD224" i="22"/>
  <c r="AAD230" i="22"/>
  <c r="AAD233" i="22"/>
  <c r="AAV132" i="22"/>
  <c r="AAD278" i="22" l="1"/>
  <c r="AAD274" i="22"/>
  <c r="AAD276" i="22"/>
  <c r="AAD275" i="22"/>
  <c r="AAD277" i="22"/>
  <c r="AAD279" i="22"/>
  <c r="AAD280" i="22"/>
  <c r="AAD243" i="22"/>
  <c r="AAW142" i="22"/>
  <c r="AAE198" i="22"/>
  <c r="AAE173" i="22"/>
  <c r="AAE181" i="22"/>
  <c r="AAE230" i="22"/>
  <c r="AAE179" i="22"/>
  <c r="AAW218" i="22"/>
  <c r="AAW128" i="22"/>
  <c r="AAW135" i="22"/>
  <c r="AAE295" i="22"/>
  <c r="AAE182" i="22"/>
  <c r="AAE183" i="22"/>
  <c r="AAE302" i="22"/>
  <c r="AAE219" i="22"/>
  <c r="AAW215" i="22"/>
  <c r="AAE300" i="22"/>
  <c r="AAW144" i="22"/>
  <c r="AAE312" i="22"/>
  <c r="AAW282" i="22"/>
  <c r="AAE299" i="22"/>
  <c r="AAE316" i="22"/>
  <c r="AAW141" i="22"/>
  <c r="AAW291" i="22"/>
  <c r="AAE231" i="22"/>
  <c r="AAE304" i="22"/>
  <c r="AAE186" i="22"/>
  <c r="AAW290" i="22"/>
  <c r="AAW289" i="22"/>
  <c r="AAE311" i="22"/>
  <c r="AAE308" i="22"/>
  <c r="AAE306" i="22"/>
  <c r="AAE226" i="22"/>
  <c r="AAE224" i="22"/>
  <c r="AAW140" i="22"/>
  <c r="AAE294" i="22"/>
  <c r="AAW130" i="22"/>
  <c r="AAE172" i="22"/>
  <c r="AAE227" i="22"/>
  <c r="AAE192" i="22"/>
  <c r="AAE180" i="22"/>
  <c r="AAE228" i="22"/>
  <c r="AAE174" i="22"/>
  <c r="AAW143" i="22"/>
  <c r="AAE301" i="22"/>
  <c r="AAW129" i="22"/>
  <c r="AAE175" i="22"/>
  <c r="AAE191" i="22"/>
  <c r="AAE195" i="22"/>
  <c r="AAE223" i="22"/>
  <c r="AAW137" i="22"/>
  <c r="AAE234" i="22"/>
  <c r="AAE296" i="22"/>
  <c r="AAE236" i="22"/>
  <c r="AAE222" i="22"/>
  <c r="AAE307" i="22"/>
  <c r="AAE178" i="22"/>
  <c r="AAW136" i="22"/>
  <c r="AAE232" i="22"/>
  <c r="AAE189" i="22"/>
  <c r="AAE315" i="22"/>
  <c r="AAW134" i="22"/>
  <c r="AAW132" i="22"/>
  <c r="AAW127" i="22"/>
  <c r="AAE320" i="22"/>
  <c r="AAE220" i="22"/>
  <c r="AAF298" i="22"/>
  <c r="AAE317" i="22"/>
  <c r="AAE305" i="22"/>
  <c r="AAE309" i="22"/>
  <c r="AAW292" i="22"/>
  <c r="AAE322" i="22"/>
  <c r="AAW131" i="22"/>
  <c r="AAW284" i="22"/>
  <c r="AAE221" i="22"/>
  <c r="AAE310" i="22"/>
  <c r="AAW133" i="22"/>
  <c r="AAW217" i="22"/>
  <c r="AAE225" i="22"/>
  <c r="AAE313" i="22"/>
  <c r="AAE194" i="22"/>
  <c r="AAE293" i="22"/>
  <c r="AAE184" i="22"/>
  <c r="AAE197" i="22"/>
  <c r="AAW286" i="22"/>
  <c r="AAE297" i="22"/>
  <c r="AAE233" i="22"/>
  <c r="AAE239" i="22"/>
  <c r="AAE314" i="22"/>
  <c r="AAW216" i="22"/>
  <c r="AAE196" i="22"/>
  <c r="AAW138" i="22"/>
  <c r="AAW287" i="22"/>
  <c r="AAW285" i="22"/>
  <c r="AAE229" i="22"/>
  <c r="AAE190" i="22"/>
  <c r="AAE193" i="22"/>
  <c r="AAW283" i="22"/>
  <c r="AAE199" i="22"/>
  <c r="AAW281" i="22"/>
  <c r="AAW288" i="22"/>
  <c r="AAE321" i="22"/>
  <c r="AAE240" i="22"/>
  <c r="AAE303" i="22"/>
  <c r="AAE185" i="22"/>
  <c r="AAE200" i="22"/>
  <c r="AAW139" i="22"/>
  <c r="AAE275" i="22" l="1"/>
  <c r="AAE280" i="22"/>
  <c r="AAE276" i="22"/>
  <c r="AAE279" i="22"/>
  <c r="AAE274" i="22"/>
  <c r="AAE278" i="22"/>
  <c r="AAE277" i="22"/>
  <c r="AAE243" i="22"/>
  <c r="AAF303" i="22"/>
  <c r="AAX283" i="22"/>
  <c r="AAX138" i="22"/>
  <c r="AAF297" i="22"/>
  <c r="AAX217" i="22"/>
  <c r="AAF309" i="22"/>
  <c r="AAX127" i="22"/>
  <c r="AAF307" i="22"/>
  <c r="AAF191" i="22"/>
  <c r="AAF228" i="22"/>
  <c r="AAF224" i="22"/>
  <c r="AAF304" i="22"/>
  <c r="AAX215" i="22"/>
  <c r="AAX285" i="22"/>
  <c r="AAX133" i="22"/>
  <c r="AAG298" i="22"/>
  <c r="AAF232" i="22"/>
  <c r="AAX137" i="22"/>
  <c r="AAX143" i="22"/>
  <c r="AAX130" i="22"/>
  <c r="AAX289" i="22"/>
  <c r="AAF316" i="22"/>
  <c r="AAF182" i="22"/>
  <c r="AAX218" i="22"/>
  <c r="AAF181" i="22"/>
  <c r="AAF240" i="22"/>
  <c r="AAF196" i="22"/>
  <c r="AAX286" i="22"/>
  <c r="AAF194" i="22"/>
  <c r="AAX131" i="22"/>
  <c r="AAX132" i="22"/>
  <c r="AAF222" i="22"/>
  <c r="AAF175" i="22"/>
  <c r="AAF180" i="22"/>
  <c r="AAF226" i="22"/>
  <c r="AAF231" i="22"/>
  <c r="AAF312" i="22"/>
  <c r="AAX281" i="22"/>
  <c r="AAF193" i="22"/>
  <c r="AAX216" i="22"/>
  <c r="AAF313" i="22"/>
  <c r="AAF322" i="22"/>
  <c r="AAF220" i="22"/>
  <c r="AAX136" i="22"/>
  <c r="AAF223" i="22"/>
  <c r="AAF294" i="22"/>
  <c r="AAX290" i="22"/>
  <c r="AAF299" i="22"/>
  <c r="AAF219" i="22"/>
  <c r="AAF295" i="22"/>
  <c r="AAF173" i="22"/>
  <c r="AAF200" i="22"/>
  <c r="AAF233" i="22"/>
  <c r="AAF197" i="22"/>
  <c r="AAF310" i="22"/>
  <c r="AAF305" i="22"/>
  <c r="AAX134" i="22"/>
  <c r="AAF236" i="22"/>
  <c r="AAX129" i="22"/>
  <c r="AAF192" i="22"/>
  <c r="AAF306" i="22"/>
  <c r="AAX291" i="22"/>
  <c r="AAX144" i="22"/>
  <c r="AAF185" i="22"/>
  <c r="AAF199" i="22"/>
  <c r="AAX287" i="22"/>
  <c r="AAF221" i="22"/>
  <c r="AAF317" i="22"/>
  <c r="AAF315" i="22"/>
  <c r="AAF296" i="22"/>
  <c r="AAF301" i="22"/>
  <c r="AAF227" i="22"/>
  <c r="AAF308" i="22"/>
  <c r="AAF300" i="22"/>
  <c r="AAF302" i="22"/>
  <c r="AAX135" i="22"/>
  <c r="AAF179" i="22"/>
  <c r="AAF198" i="22"/>
  <c r="AAF321" i="22"/>
  <c r="AAF190" i="22"/>
  <c r="AAF314" i="22"/>
  <c r="AAF184" i="22"/>
  <c r="AAF225" i="22"/>
  <c r="AAX292" i="22"/>
  <c r="AAF320" i="22"/>
  <c r="AAF178" i="22"/>
  <c r="AAF195" i="22"/>
  <c r="AAF174" i="22"/>
  <c r="AAX140" i="22"/>
  <c r="AAF186" i="22"/>
  <c r="AAX282" i="22"/>
  <c r="AAX139" i="22"/>
  <c r="AAX288" i="22"/>
  <c r="AAF229" i="22"/>
  <c r="AAF239" i="22"/>
  <c r="AAF293" i="22"/>
  <c r="AAX284" i="22"/>
  <c r="AAF189" i="22"/>
  <c r="AAF234" i="22"/>
  <c r="AAF172" i="22"/>
  <c r="AAF311" i="22"/>
  <c r="AAX141" i="22"/>
  <c r="AAF183" i="22"/>
  <c r="AAX128" i="22"/>
  <c r="AAF230" i="22"/>
  <c r="AAX142" i="22"/>
  <c r="AAF279" i="22" l="1"/>
  <c r="AAF277" i="22"/>
  <c r="AAF276" i="22"/>
  <c r="AAF280" i="22"/>
  <c r="AAF278" i="22"/>
  <c r="AAF274" i="22"/>
  <c r="AAF275" i="22"/>
  <c r="AAF243" i="22"/>
  <c r="AAG234" i="22"/>
  <c r="AAY139" i="22"/>
  <c r="AAG174" i="22"/>
  <c r="AAG190" i="22"/>
  <c r="AAG308" i="22"/>
  <c r="AAY287" i="22"/>
  <c r="AAG236" i="22"/>
  <c r="AAG200" i="22"/>
  <c r="AAY132" i="22"/>
  <c r="AAY282" i="22"/>
  <c r="AAG227" i="22"/>
  <c r="AAG199" i="22"/>
  <c r="AAY134" i="22"/>
  <c r="AAG173" i="22"/>
  <c r="AAG299" i="22"/>
  <c r="AAG313" i="22"/>
  <c r="AAG180" i="22"/>
  <c r="AAY131" i="22"/>
  <c r="AAG182" i="22"/>
  <c r="AAY130" i="22"/>
  <c r="AAH298" i="22"/>
  <c r="AAY285" i="22"/>
  <c r="AAG304" i="22"/>
  <c r="AAG307" i="22"/>
  <c r="AAG297" i="22"/>
  <c r="AAY141" i="22"/>
  <c r="AAG239" i="22"/>
  <c r="AAG321" i="22"/>
  <c r="AAG302" i="22"/>
  <c r="AAG317" i="22"/>
  <c r="AAG306" i="22"/>
  <c r="AAG233" i="22"/>
  <c r="AAG223" i="22"/>
  <c r="AAY128" i="22"/>
  <c r="AAG195" i="22"/>
  <c r="AAG183" i="22"/>
  <c r="AAG229" i="22"/>
  <c r="AAG178" i="22"/>
  <c r="AAG184" i="22"/>
  <c r="AAG300" i="22"/>
  <c r="AAG221" i="22"/>
  <c r="AAG185" i="22"/>
  <c r="AAG305" i="22"/>
  <c r="AAY290" i="22"/>
  <c r="AAY136" i="22"/>
  <c r="AAY216" i="22"/>
  <c r="AAG312" i="22"/>
  <c r="AAG175" i="22"/>
  <c r="AAG194" i="22"/>
  <c r="AAG240" i="22"/>
  <c r="AAY143" i="22"/>
  <c r="AAG224" i="22"/>
  <c r="AAY127" i="22"/>
  <c r="AAY138" i="22"/>
  <c r="AAG189" i="22"/>
  <c r="AAG225" i="22"/>
  <c r="AAG172" i="22"/>
  <c r="AAG186" i="22"/>
  <c r="AAG198" i="22"/>
  <c r="AAG301" i="22"/>
  <c r="AAG192" i="22"/>
  <c r="AAY142" i="22"/>
  <c r="AAY140" i="22"/>
  <c r="AAG314" i="22"/>
  <c r="AAY129" i="22"/>
  <c r="AAG310" i="22"/>
  <c r="AAG295" i="22"/>
  <c r="AAG294" i="22"/>
  <c r="AAG220" i="22"/>
  <c r="AAG193" i="22"/>
  <c r="AAG231" i="22"/>
  <c r="AAG222" i="22"/>
  <c r="AAY286" i="22"/>
  <c r="AAG181" i="22"/>
  <c r="AAG316" i="22"/>
  <c r="AAY137" i="22"/>
  <c r="AAY133" i="22"/>
  <c r="AAG228" i="22"/>
  <c r="AAG309" i="22"/>
  <c r="AAY283" i="22"/>
  <c r="AAG230" i="22"/>
  <c r="AAG311" i="22"/>
  <c r="AAY284" i="22"/>
  <c r="AAY288" i="22"/>
  <c r="AAG320" i="22"/>
  <c r="AAG179" i="22"/>
  <c r="AAG296" i="22"/>
  <c r="AAY144" i="22"/>
  <c r="AAG293" i="22"/>
  <c r="AAY292" i="22"/>
  <c r="AAY135" i="22"/>
  <c r="AAG315" i="22"/>
  <c r="AAY291" i="22"/>
  <c r="AAG197" i="22"/>
  <c r="AAG219" i="22"/>
  <c r="AAG322" i="22"/>
  <c r="AAY281" i="22"/>
  <c r="AAG226" i="22"/>
  <c r="AAG196" i="22"/>
  <c r="AAY218" i="22"/>
  <c r="AAY289" i="22"/>
  <c r="AAG232" i="22"/>
  <c r="AAY215" i="22"/>
  <c r="AAG191" i="22"/>
  <c r="AAY217" i="22"/>
  <c r="AAG303" i="22"/>
  <c r="AAG280" i="22" l="1"/>
  <c r="AAG276" i="22"/>
  <c r="AAG275" i="22"/>
  <c r="AAG274" i="22"/>
  <c r="AAG277" i="22"/>
  <c r="AAG279" i="22"/>
  <c r="AAG278" i="22"/>
  <c r="AAG243" i="22"/>
  <c r="AAH232" i="22"/>
  <c r="AAH197" i="22"/>
  <c r="AAH179" i="22"/>
  <c r="AAH309" i="22"/>
  <c r="AAH222" i="22"/>
  <c r="AAZ129" i="22"/>
  <c r="AAH301" i="22"/>
  <c r="AAZ127" i="22"/>
  <c r="AAH175" i="22"/>
  <c r="AAH185" i="22"/>
  <c r="AAZ128" i="22"/>
  <c r="AAZ141" i="22"/>
  <c r="AAH191" i="22"/>
  <c r="AAZ281" i="22"/>
  <c r="AAH293" i="22"/>
  <c r="AAH311" i="22"/>
  <c r="AAH316" i="22"/>
  <c r="AAH295" i="22"/>
  <c r="AAH225" i="22"/>
  <c r="AAH229" i="22"/>
  <c r="AAH302" i="22"/>
  <c r="AAZ131" i="22"/>
  <c r="AAH299" i="22"/>
  <c r="AAH227" i="22"/>
  <c r="AAH200" i="22"/>
  <c r="AAH190" i="22"/>
  <c r="AAZ217" i="22"/>
  <c r="AAZ289" i="22"/>
  <c r="AAZ291" i="22"/>
  <c r="AAH320" i="22"/>
  <c r="AAH228" i="22"/>
  <c r="AAH231" i="22"/>
  <c r="AAH198" i="22"/>
  <c r="AAH224" i="22"/>
  <c r="AAH312" i="22"/>
  <c r="AAH221" i="22"/>
  <c r="AAH223" i="22"/>
  <c r="AAH297" i="22"/>
  <c r="AAI298" i="22"/>
  <c r="AAZ218" i="22"/>
  <c r="AAH315" i="22"/>
  <c r="AAZ288" i="22"/>
  <c r="AAH193" i="22"/>
  <c r="AAH186" i="22"/>
  <c r="AAH189" i="22"/>
  <c r="AAH240" i="22"/>
  <c r="AAH183" i="22"/>
  <c r="AAH321" i="22"/>
  <c r="AAZ130" i="22"/>
  <c r="AAH173" i="22"/>
  <c r="AAZ282" i="22"/>
  <c r="AAH236" i="22"/>
  <c r="AAH174" i="22"/>
  <c r="AAZ215" i="22"/>
  <c r="AAH322" i="22"/>
  <c r="AAZ144" i="22"/>
  <c r="AAH230" i="22"/>
  <c r="AAH181" i="22"/>
  <c r="AAZ142" i="22"/>
  <c r="AAZ216" i="22"/>
  <c r="AAH300" i="22"/>
  <c r="AAH233" i="22"/>
  <c r="AAH307" i="22"/>
  <c r="AAH180" i="22"/>
  <c r="AAH219" i="22"/>
  <c r="AAH296" i="22"/>
  <c r="AAZ283" i="22"/>
  <c r="AAZ286" i="22"/>
  <c r="AAH310" i="22"/>
  <c r="AAZ136" i="22"/>
  <c r="AAH184" i="22"/>
  <c r="AAH306" i="22"/>
  <c r="AAH304" i="22"/>
  <c r="AAZ134" i="22"/>
  <c r="AAZ132" i="22"/>
  <c r="AAZ287" i="22"/>
  <c r="AAZ139" i="22"/>
  <c r="AAH303" i="22"/>
  <c r="AAH196" i="22"/>
  <c r="AAZ135" i="22"/>
  <c r="AAZ284" i="22"/>
  <c r="AAZ133" i="22"/>
  <c r="AAH220" i="22"/>
  <c r="AAH314" i="22"/>
  <c r="AAH192" i="22"/>
  <c r="AAZ138" i="22"/>
  <c r="AAH194" i="22"/>
  <c r="AAH305" i="22"/>
  <c r="AAH195" i="22"/>
  <c r="AAH239" i="22"/>
  <c r="AAH182" i="22"/>
  <c r="AAH226" i="22"/>
  <c r="AAZ292" i="22"/>
  <c r="AAZ137" i="22"/>
  <c r="AAH294" i="22"/>
  <c r="AAZ140" i="22"/>
  <c r="AAH172" i="22"/>
  <c r="AAZ143" i="22"/>
  <c r="AAZ290" i="22"/>
  <c r="AAH178" i="22"/>
  <c r="AAH317" i="22"/>
  <c r="AAZ285" i="22"/>
  <c r="AAH313" i="22"/>
  <c r="AAH199" i="22"/>
  <c r="AAH308" i="22"/>
  <c r="AAH234" i="22"/>
  <c r="AAH274" i="22" l="1"/>
  <c r="AAH278" i="22"/>
  <c r="AAH275" i="22"/>
  <c r="AAH279" i="22"/>
  <c r="AAH276" i="22"/>
  <c r="AAH277" i="22"/>
  <c r="AAH280" i="22"/>
  <c r="AAH243" i="22"/>
  <c r="AAI313" i="22"/>
  <c r="AAI308" i="22"/>
  <c r="ABA143" i="22"/>
  <c r="AAI194" i="22"/>
  <c r="ABA138" i="22"/>
  <c r="ABA134" i="22"/>
  <c r="AAI184" i="22"/>
  <c r="AAI219" i="22"/>
  <c r="AAI233" i="22"/>
  <c r="ABA142" i="22"/>
  <c r="ABA144" i="22"/>
  <c r="AAI236" i="22"/>
  <c r="AAI321" i="22"/>
  <c r="AAI189" i="22"/>
  <c r="AAJ298" i="22"/>
  <c r="AAI312" i="22"/>
  <c r="AAI231" i="22"/>
  <c r="ABA289" i="22"/>
  <c r="AAI227" i="22"/>
  <c r="AAI229" i="22"/>
  <c r="AAI293" i="22"/>
  <c r="ABA141" i="22"/>
  <c r="ABA127" i="22"/>
  <c r="AAI309" i="22"/>
  <c r="ABA133" i="22"/>
  <c r="AAI310" i="22"/>
  <c r="AAI239" i="22"/>
  <c r="AAI199" i="22"/>
  <c r="ABA140" i="22"/>
  <c r="ABA292" i="22"/>
  <c r="AAI192" i="22"/>
  <c r="ABA284" i="22"/>
  <c r="ABA139" i="22"/>
  <c r="ABA136" i="22"/>
  <c r="ABA286" i="22"/>
  <c r="AAI300" i="22"/>
  <c r="AAI322" i="22"/>
  <c r="ABA282" i="22"/>
  <c r="AAI183" i="22"/>
  <c r="AAI186" i="22"/>
  <c r="ABA288" i="22"/>
  <c r="AAI297" i="22"/>
  <c r="AAI224" i="22"/>
  <c r="AAI228" i="22"/>
  <c r="ABA217" i="22"/>
  <c r="AAI299" i="22"/>
  <c r="AAI295" i="22"/>
  <c r="ABA281" i="22"/>
  <c r="ABA128" i="22"/>
  <c r="AAI301" i="22"/>
  <c r="AAI179" i="22"/>
  <c r="AAI303" i="22"/>
  <c r="AAI178" i="22"/>
  <c r="AAI195" i="22"/>
  <c r="AAI234" i="22"/>
  <c r="AAI226" i="22"/>
  <c r="AAI314" i="22"/>
  <c r="ABA135" i="22"/>
  <c r="ABA287" i="22"/>
  <c r="AAI304" i="22"/>
  <c r="ABA283" i="22"/>
  <c r="AAI180" i="22"/>
  <c r="ABA216" i="22"/>
  <c r="AAI181" i="22"/>
  <c r="ABA215" i="22"/>
  <c r="AAI173" i="22"/>
  <c r="AAI315" i="22"/>
  <c r="AAI223" i="22"/>
  <c r="AAI198" i="22"/>
  <c r="AAI320" i="22"/>
  <c r="AAI190" i="22"/>
  <c r="ABA131" i="22"/>
  <c r="AAI316" i="22"/>
  <c r="AAI191" i="22"/>
  <c r="AAI185" i="22"/>
  <c r="ABA129" i="22"/>
  <c r="AAI197" i="22"/>
  <c r="AAI317" i="22"/>
  <c r="ABA290" i="22"/>
  <c r="AAI305" i="22"/>
  <c r="AAI172" i="22"/>
  <c r="AAI294" i="22"/>
  <c r="ABA285" i="22"/>
  <c r="ABA137" i="22"/>
  <c r="AAI182" i="22"/>
  <c r="AAI220" i="22"/>
  <c r="AAI196" i="22"/>
  <c r="ABA132" i="22"/>
  <c r="AAI306" i="22"/>
  <c r="AAI296" i="22"/>
  <c r="AAI307" i="22"/>
  <c r="AAI230" i="22"/>
  <c r="AAI174" i="22"/>
  <c r="ABA130" i="22"/>
  <c r="AAI240" i="22"/>
  <c r="AAI193" i="22"/>
  <c r="ABA218" i="22"/>
  <c r="AAI221" i="22"/>
  <c r="ABA291" i="22"/>
  <c r="AAI200" i="22"/>
  <c r="AAI302" i="22"/>
  <c r="AAI225" i="22"/>
  <c r="AAI311" i="22"/>
  <c r="AAI175" i="22"/>
  <c r="AAI222" i="22"/>
  <c r="AAI232" i="22"/>
  <c r="AAI279" i="22" l="1"/>
  <c r="AAI280" i="22"/>
  <c r="AAI275" i="22"/>
  <c r="AAI277" i="22"/>
  <c r="AAI278" i="22"/>
  <c r="AAI276" i="22"/>
  <c r="AAI274" i="22"/>
  <c r="AAI243" i="22"/>
  <c r="AAJ222" i="22"/>
  <c r="AAJ182" i="22"/>
  <c r="AAJ197" i="22"/>
  <c r="AAJ320" i="22"/>
  <c r="AAJ181" i="22"/>
  <c r="AAJ314" i="22"/>
  <c r="ABB128" i="22"/>
  <c r="AAJ297" i="22"/>
  <c r="ABB140" i="22"/>
  <c r="AAJ227" i="22"/>
  <c r="AAJ175" i="22"/>
  <c r="ABB130" i="22"/>
  <c r="ABB132" i="22"/>
  <c r="AAJ305" i="22"/>
  <c r="AAJ198" i="22"/>
  <c r="ABB216" i="22"/>
  <c r="AAJ226" i="22"/>
  <c r="ABB217" i="22"/>
  <c r="AAJ322" i="22"/>
  <c r="ABB284" i="22"/>
  <c r="AAJ199" i="22"/>
  <c r="AAJ293" i="22"/>
  <c r="ABB144" i="22"/>
  <c r="AAJ184" i="22"/>
  <c r="ABB143" i="22"/>
  <c r="AAJ232" i="22"/>
  <c r="AAJ221" i="22"/>
  <c r="AAJ307" i="22"/>
  <c r="ABB137" i="22"/>
  <c r="ABB129" i="22"/>
  <c r="AAJ304" i="22"/>
  <c r="AAJ303" i="22"/>
  <c r="ABB281" i="22"/>
  <c r="ABB288" i="22"/>
  <c r="ABB286" i="22"/>
  <c r="ABB289" i="22"/>
  <c r="AAJ200" i="22"/>
  <c r="AAJ174" i="22"/>
  <c r="AAJ196" i="22"/>
  <c r="ABB290" i="22"/>
  <c r="ABB131" i="22"/>
  <c r="AAJ173" i="22"/>
  <c r="ABB287" i="22"/>
  <c r="AAJ179" i="22"/>
  <c r="AAJ228" i="22"/>
  <c r="AAJ192" i="22"/>
  <c r="AAJ309" i="22"/>
  <c r="AAJ189" i="22"/>
  <c r="ABB142" i="22"/>
  <c r="ABB134" i="22"/>
  <c r="AAJ308" i="22"/>
  <c r="AAJ302" i="22"/>
  <c r="ABB218" i="22"/>
  <c r="AAJ296" i="22"/>
  <c r="ABB285" i="22"/>
  <c r="AAJ185" i="22"/>
  <c r="AAJ223" i="22"/>
  <c r="AAJ180" i="22"/>
  <c r="AAJ234" i="22"/>
  <c r="AAJ295" i="22"/>
  <c r="AAJ186" i="22"/>
  <c r="ABB136" i="22"/>
  <c r="AAJ239" i="22"/>
  <c r="AAJ231" i="22"/>
  <c r="AAJ311" i="22"/>
  <c r="AAJ193" i="22"/>
  <c r="AAJ294" i="22"/>
  <c r="AAJ191" i="22"/>
  <c r="AAJ315" i="22"/>
  <c r="ABB283" i="22"/>
  <c r="AAJ301" i="22"/>
  <c r="AAJ224" i="22"/>
  <c r="AAJ300" i="22"/>
  <c r="ABB292" i="22"/>
  <c r="ABB127" i="22"/>
  <c r="AAJ229" i="22"/>
  <c r="AAJ321" i="22"/>
  <c r="AAJ233" i="22"/>
  <c r="ABB138" i="22"/>
  <c r="AAJ313" i="22"/>
  <c r="ABB291" i="22"/>
  <c r="AAJ230" i="22"/>
  <c r="AAJ220" i="22"/>
  <c r="AAJ317" i="22"/>
  <c r="AAJ190" i="22"/>
  <c r="ABB215" i="22"/>
  <c r="ABB135" i="22"/>
  <c r="AAJ195" i="22"/>
  <c r="AAJ183" i="22"/>
  <c r="AAJ310" i="22"/>
  <c r="AAJ312" i="22"/>
  <c r="AAJ225" i="22"/>
  <c r="AAJ240" i="22"/>
  <c r="AAJ306" i="22"/>
  <c r="AAJ172" i="22"/>
  <c r="AAJ316" i="22"/>
  <c r="AAJ178" i="22"/>
  <c r="AAJ299" i="22"/>
  <c r="ABB282" i="22"/>
  <c r="ABB139" i="22"/>
  <c r="ABB133" i="22"/>
  <c r="ABB141" i="22"/>
  <c r="AAK298" i="22"/>
  <c r="AAJ236" i="22"/>
  <c r="AAJ219" i="22"/>
  <c r="AAJ194" i="22"/>
  <c r="AAJ277" i="22" l="1"/>
  <c r="AAJ274" i="22"/>
  <c r="AAJ275" i="22"/>
  <c r="AAJ276" i="22"/>
  <c r="AAJ280" i="22"/>
  <c r="AAJ278" i="22"/>
  <c r="AAJ279" i="22"/>
  <c r="AAJ243" i="22"/>
  <c r="ABC139" i="22"/>
  <c r="AAK194" i="22"/>
  <c r="AAK299" i="22"/>
  <c r="AAK225" i="22"/>
  <c r="AAK219" i="22"/>
  <c r="AAK178" i="22"/>
  <c r="AAK312" i="22"/>
  <c r="AAK190" i="22"/>
  <c r="ABC291" i="22"/>
  <c r="AAK321" i="22"/>
  <c r="AAK300" i="22"/>
  <c r="AAK315" i="22"/>
  <c r="AAK193" i="22"/>
  <c r="ABC136" i="22"/>
  <c r="AAK180" i="22"/>
  <c r="AAK296" i="22"/>
  <c r="ABC134" i="22"/>
  <c r="AAK309" i="22"/>
  <c r="AAK179" i="22"/>
  <c r="ABC290" i="22"/>
  <c r="ABC288" i="22"/>
  <c r="AAK221" i="22"/>
  <c r="ABC144" i="22"/>
  <c r="ABC284" i="22"/>
  <c r="ABC216" i="22"/>
  <c r="ABC132" i="22"/>
  <c r="ABC140" i="22"/>
  <c r="AAK314" i="22"/>
  <c r="AAK182" i="22"/>
  <c r="ABC133" i="22"/>
  <c r="AAK172" i="22"/>
  <c r="AAK306" i="22"/>
  <c r="AAK195" i="22"/>
  <c r="AAK317" i="22"/>
  <c r="AAK313" i="22"/>
  <c r="AAK229" i="22"/>
  <c r="AAK224" i="22"/>
  <c r="AAK191" i="22"/>
  <c r="AAK311" i="22"/>
  <c r="AAK186" i="22"/>
  <c r="AAK223" i="22"/>
  <c r="ABC218" i="22"/>
  <c r="ABC142" i="22"/>
  <c r="AAK192" i="22"/>
  <c r="ABC287" i="22"/>
  <c r="AAK196" i="22"/>
  <c r="ABC289" i="22"/>
  <c r="ABC281" i="22"/>
  <c r="ABC129" i="22"/>
  <c r="AAK232" i="22"/>
  <c r="AAK322" i="22"/>
  <c r="AAK198" i="22"/>
  <c r="ABC130" i="22"/>
  <c r="AAK181" i="22"/>
  <c r="AAK236" i="22"/>
  <c r="AAK310" i="22"/>
  <c r="ABC282" i="22"/>
  <c r="AAK240" i="22"/>
  <c r="ABC135" i="22"/>
  <c r="AAK220" i="22"/>
  <c r="ABC138" i="22"/>
  <c r="ABC127" i="22"/>
  <c r="AAK301" i="22"/>
  <c r="AAK294" i="22"/>
  <c r="AAK231" i="22"/>
  <c r="AAK295" i="22"/>
  <c r="AAK185" i="22"/>
  <c r="AAK302" i="22"/>
  <c r="AAK189" i="22"/>
  <c r="AAK173" i="22"/>
  <c r="AAK174" i="22"/>
  <c r="AAK303" i="22"/>
  <c r="ABC137" i="22"/>
  <c r="ABC143" i="22"/>
  <c r="AAK293" i="22"/>
  <c r="ABC217" i="22"/>
  <c r="AAK175" i="22"/>
  <c r="AAK297" i="22"/>
  <c r="AAK320" i="22"/>
  <c r="AAL298" i="22"/>
  <c r="ABC141" i="22"/>
  <c r="AAK316" i="22"/>
  <c r="AAK183" i="22"/>
  <c r="ABC215" i="22"/>
  <c r="AAK230" i="22"/>
  <c r="AAK233" i="22"/>
  <c r="ABC292" i="22"/>
  <c r="ABC283" i="22"/>
  <c r="AAK239" i="22"/>
  <c r="AAK234" i="22"/>
  <c r="ABC285" i="22"/>
  <c r="AAK308" i="22"/>
  <c r="AAK228" i="22"/>
  <c r="ABC131" i="22"/>
  <c r="AAK200" i="22"/>
  <c r="ABC286" i="22"/>
  <c r="AAK304" i="22"/>
  <c r="AAK307" i="22"/>
  <c r="AAK184" i="22"/>
  <c r="AAK199" i="22"/>
  <c r="AAK226" i="22"/>
  <c r="AAK305" i="22"/>
  <c r="AAK227" i="22"/>
  <c r="ABC128" i="22"/>
  <c r="AAK197" i="22"/>
  <c r="AAK222" i="22"/>
  <c r="AAK276" i="22" l="1"/>
  <c r="AAK279" i="22"/>
  <c r="AAK275" i="22"/>
  <c r="AAK274" i="22"/>
  <c r="AAK278" i="22"/>
  <c r="AAK280" i="22"/>
  <c r="AAK277" i="22"/>
  <c r="AAK243" i="22"/>
  <c r="AAL226" i="22"/>
  <c r="AAL228" i="22"/>
  <c r="ABD292" i="22"/>
  <c r="ABD217" i="22"/>
  <c r="AAL295" i="22"/>
  <c r="AAL240" i="22"/>
  <c r="ABD130" i="22"/>
  <c r="ABD218" i="22"/>
  <c r="AAL317" i="22"/>
  <c r="ABD140" i="22"/>
  <c r="AAL199" i="22"/>
  <c r="AAL233" i="22"/>
  <c r="AAL293" i="22"/>
  <c r="AAL189" i="22"/>
  <c r="ABD138" i="22"/>
  <c r="ABD129" i="22"/>
  <c r="AAL223" i="22"/>
  <c r="AAL195" i="22"/>
  <c r="ABD132" i="22"/>
  <c r="AAL221" i="22"/>
  <c r="AAL296" i="22"/>
  <c r="AAL315" i="22"/>
  <c r="AAL190" i="22"/>
  <c r="AAL225" i="22"/>
  <c r="ABD128" i="22"/>
  <c r="ABD286" i="22"/>
  <c r="AAL239" i="22"/>
  <c r="AAL316" i="22"/>
  <c r="AAL297" i="22"/>
  <c r="AAL231" i="22"/>
  <c r="ABD282" i="22"/>
  <c r="AAL198" i="22"/>
  <c r="ABD287" i="22"/>
  <c r="AAL224" i="22"/>
  <c r="ABD133" i="22"/>
  <c r="ABD290" i="22"/>
  <c r="AAL227" i="22"/>
  <c r="AAL200" i="22"/>
  <c r="ABD141" i="22"/>
  <c r="AAM298" i="22"/>
  <c r="ABD143" i="22"/>
  <c r="AAL302" i="22"/>
  <c r="AAL220" i="22"/>
  <c r="AAL181" i="22"/>
  <c r="ABD281" i="22"/>
  <c r="AAL192" i="22"/>
  <c r="AAL229" i="22"/>
  <c r="AAL182" i="22"/>
  <c r="AAL180" i="22"/>
  <c r="AAL300" i="22"/>
  <c r="AAL312" i="22"/>
  <c r="AAL299" i="22"/>
  <c r="AAL305" i="22"/>
  <c r="AAL184" i="22"/>
  <c r="AAL308" i="22"/>
  <c r="AAL230" i="22"/>
  <c r="AAL175" i="22"/>
  <c r="AAL174" i="22"/>
  <c r="AAL294" i="22"/>
  <c r="AAL310" i="22"/>
  <c r="AAL322" i="22"/>
  <c r="AAL186" i="22"/>
  <c r="AAL306" i="22"/>
  <c r="ABD216" i="22"/>
  <c r="AAL179" i="22"/>
  <c r="AAL307" i="22"/>
  <c r="ABD285" i="22"/>
  <c r="ABD215" i="22"/>
  <c r="ABD137" i="22"/>
  <c r="AAL185" i="22"/>
  <c r="ABD135" i="22"/>
  <c r="ABD289" i="22"/>
  <c r="AAL311" i="22"/>
  <c r="ABD284" i="22"/>
  <c r="AAL309" i="22"/>
  <c r="ABD136" i="22"/>
  <c r="AAL321" i="22"/>
  <c r="AAL178" i="22"/>
  <c r="AAL194" i="22"/>
  <c r="AAL222" i="22"/>
  <c r="ABD131" i="22"/>
  <c r="ABD283" i="22"/>
  <c r="AAL173" i="22"/>
  <c r="AAL301" i="22"/>
  <c r="ABD142" i="22"/>
  <c r="AAL313" i="22"/>
  <c r="AAL314" i="22"/>
  <c r="ABD288" i="22"/>
  <c r="AAL197" i="22"/>
  <c r="AAL304" i="22"/>
  <c r="AAL234" i="22"/>
  <c r="AAL183" i="22"/>
  <c r="AAL320" i="22"/>
  <c r="AAL303" i="22"/>
  <c r="ABD127" i="22"/>
  <c r="AAL236" i="22"/>
  <c r="AAL232" i="22"/>
  <c r="AAL196" i="22"/>
  <c r="AAL191" i="22"/>
  <c r="AAL172" i="22"/>
  <c r="ABD144" i="22"/>
  <c r="ABD134" i="22"/>
  <c r="AAL193" i="22"/>
  <c r="ABD291" i="22"/>
  <c r="AAL219" i="22"/>
  <c r="ABD139" i="22"/>
  <c r="AAL274" i="22" l="1"/>
  <c r="AAL277" i="22"/>
  <c r="AAL275" i="22"/>
  <c r="AAL280" i="22"/>
  <c r="AAL279" i="22"/>
  <c r="AAL278" i="22"/>
  <c r="AAL276" i="22"/>
  <c r="AAL243" i="22"/>
  <c r="ABE139" i="22"/>
  <c r="AAM304" i="22"/>
  <c r="ABE144" i="22"/>
  <c r="AAM197" i="22"/>
  <c r="AAM236" i="22"/>
  <c r="AAM222" i="22"/>
  <c r="AAM311" i="22"/>
  <c r="AAM185" i="22"/>
  <c r="ABE285" i="22"/>
  <c r="AAM306" i="22"/>
  <c r="AAM294" i="22"/>
  <c r="AAM308" i="22"/>
  <c r="AAM312" i="22"/>
  <c r="AAM182" i="22"/>
  <c r="AAM181" i="22"/>
  <c r="AAN298" i="22"/>
  <c r="AAM227" i="22"/>
  <c r="ABE287" i="22"/>
  <c r="ABE286" i="22"/>
  <c r="AAM315" i="22"/>
  <c r="AAM195" i="22"/>
  <c r="ABE138" i="22"/>
  <c r="AAM233" i="22"/>
  <c r="ABE140" i="22"/>
  <c r="AAM240" i="22"/>
  <c r="ABE288" i="22"/>
  <c r="ABE136" i="22"/>
  <c r="AAM191" i="22"/>
  <c r="AAM234" i="22"/>
  <c r="AAM314" i="22"/>
  <c r="AAM194" i="22"/>
  <c r="AAM309" i="22"/>
  <c r="ABE289" i="22"/>
  <c r="ABE137" i="22"/>
  <c r="AAM307" i="22"/>
  <c r="AAM186" i="22"/>
  <c r="AAM174" i="22"/>
  <c r="AAM184" i="22"/>
  <c r="AAM300" i="22"/>
  <c r="AAM229" i="22"/>
  <c r="AAM220" i="22"/>
  <c r="ABE141" i="22"/>
  <c r="ABE290" i="22"/>
  <c r="AAM198" i="22"/>
  <c r="AAM297" i="22"/>
  <c r="ABE128" i="22"/>
  <c r="AAM296" i="22"/>
  <c r="AAM223" i="22"/>
  <c r="AAM189" i="22"/>
  <c r="AAM317" i="22"/>
  <c r="AAM295" i="22"/>
  <c r="ABE292" i="22"/>
  <c r="AAM183" i="22"/>
  <c r="AAM193" i="22"/>
  <c r="ABE127" i="22"/>
  <c r="AAM196" i="22"/>
  <c r="AAM313" i="22"/>
  <c r="AAM301" i="22"/>
  <c r="ABE283" i="22"/>
  <c r="AAM178" i="22"/>
  <c r="ABE284" i="22"/>
  <c r="AAM179" i="22"/>
  <c r="AAM322" i="22"/>
  <c r="AAM175" i="22"/>
  <c r="AAM305" i="22"/>
  <c r="AAM180" i="22"/>
  <c r="AAM192" i="22"/>
  <c r="AAM302" i="22"/>
  <c r="ABE133" i="22"/>
  <c r="ABE282" i="22"/>
  <c r="AAM316" i="22"/>
  <c r="AAM225" i="22"/>
  <c r="AAM221" i="22"/>
  <c r="ABE129" i="22"/>
  <c r="AAM293" i="22"/>
  <c r="AAM199" i="22"/>
  <c r="ABE218" i="22"/>
  <c r="AAM228" i="22"/>
  <c r="AAM172" i="22"/>
  <c r="AAM303" i="22"/>
  <c r="ABE291" i="22"/>
  <c r="ABE134" i="22"/>
  <c r="AAM219" i="22"/>
  <c r="AAM232" i="22"/>
  <c r="AAM320" i="22"/>
  <c r="ABE142" i="22"/>
  <c r="AAM173" i="22"/>
  <c r="ABE131" i="22"/>
  <c r="AAM321" i="22"/>
  <c r="ABE135" i="22"/>
  <c r="ABE215" i="22"/>
  <c r="ABE216" i="22"/>
  <c r="AAM310" i="22"/>
  <c r="AAM230" i="22"/>
  <c r="AAM299" i="22"/>
  <c r="ABE281" i="22"/>
  <c r="ABE143" i="22"/>
  <c r="AAM200" i="22"/>
  <c r="AAM224" i="22"/>
  <c r="AAM231" i="22"/>
  <c r="AAM239" i="22"/>
  <c r="AAM190" i="22"/>
  <c r="ABE132" i="22"/>
  <c r="ABE130" i="22"/>
  <c r="ABE217" i="22"/>
  <c r="AAM226" i="22"/>
  <c r="AAM280" i="22" l="1"/>
  <c r="AAM276" i="22"/>
  <c r="AAM275" i="22"/>
  <c r="AAM278" i="22"/>
  <c r="AAM277" i="22"/>
  <c r="AAM279" i="22"/>
  <c r="AAM274" i="22"/>
  <c r="AAM243" i="22"/>
  <c r="ABF281" i="22"/>
  <c r="ABF134" i="22"/>
  <c r="AAN293" i="22"/>
  <c r="AAN302" i="22"/>
  <c r="AAN317" i="22"/>
  <c r="ABF290" i="22"/>
  <c r="AAN307" i="22"/>
  <c r="AAN234" i="22"/>
  <c r="AAN233" i="22"/>
  <c r="AAO298" i="22"/>
  <c r="ABF132" i="22"/>
  <c r="AAN321" i="22"/>
  <c r="ABF291" i="22"/>
  <c r="ABF129" i="22"/>
  <c r="AAN322" i="22"/>
  <c r="AAN313" i="22"/>
  <c r="ABF141" i="22"/>
  <c r="ABF137" i="22"/>
  <c r="ABF138" i="22"/>
  <c r="AAN181" i="22"/>
  <c r="AAN294" i="22"/>
  <c r="AAN311" i="22"/>
  <c r="AAN197" i="22"/>
  <c r="AAN224" i="22"/>
  <c r="ABF216" i="22"/>
  <c r="AAN320" i="22"/>
  <c r="ABF282" i="22"/>
  <c r="AAN192" i="22"/>
  <c r="ABF284" i="22"/>
  <c r="AAN183" i="22"/>
  <c r="ABF128" i="22"/>
  <c r="AAN184" i="22"/>
  <c r="AAN191" i="22"/>
  <c r="AAN200" i="22"/>
  <c r="ABF215" i="22"/>
  <c r="AAN232" i="22"/>
  <c r="ABF218" i="22"/>
  <c r="ABF133" i="22"/>
  <c r="AAN179" i="22"/>
  <c r="ABF292" i="22"/>
  <c r="AAN297" i="22"/>
  <c r="AAN174" i="22"/>
  <c r="AAN240" i="22"/>
  <c r="AAN195" i="22"/>
  <c r="AAN182" i="22"/>
  <c r="AAN306" i="22"/>
  <c r="AAN222" i="22"/>
  <c r="ABF144" i="22"/>
  <c r="ABF130" i="22"/>
  <c r="AAN190" i="22"/>
  <c r="AAN299" i="22"/>
  <c r="ABF131" i="22"/>
  <c r="AAN303" i="22"/>
  <c r="AAN221" i="22"/>
  <c r="AAN180" i="22"/>
  <c r="AAN178" i="22"/>
  <c r="AAN196" i="22"/>
  <c r="AAN189" i="22"/>
  <c r="AAN220" i="22"/>
  <c r="ABF289" i="22"/>
  <c r="ABF287" i="22"/>
  <c r="AAN226" i="22"/>
  <c r="ABF143" i="22"/>
  <c r="ABF135" i="22"/>
  <c r="AAN219" i="22"/>
  <c r="AAN199" i="22"/>
  <c r="ABF127" i="22"/>
  <c r="AAN223" i="22"/>
  <c r="AAN186" i="22"/>
  <c r="AAN314" i="22"/>
  <c r="ABF140" i="22"/>
  <c r="AAN315" i="22"/>
  <c r="AAN312" i="22"/>
  <c r="ABF285" i="22"/>
  <c r="AAN304" i="22"/>
  <c r="AAN239" i="22"/>
  <c r="AAN230" i="22"/>
  <c r="AAN173" i="22"/>
  <c r="AAN172" i="22"/>
  <c r="AAN225" i="22"/>
  <c r="AAN305" i="22"/>
  <c r="ABF283" i="22"/>
  <c r="AAN295" i="22"/>
  <c r="AAN198" i="22"/>
  <c r="AAN229" i="22"/>
  <c r="AAN309" i="22"/>
  <c r="ABF136" i="22"/>
  <c r="AAN227" i="22"/>
  <c r="ABF217" i="22"/>
  <c r="AAN231" i="22"/>
  <c r="AAN310" i="22"/>
  <c r="ABF142" i="22"/>
  <c r="AAN228" i="22"/>
  <c r="AAN316" i="22"/>
  <c r="AAN175" i="22"/>
  <c r="AAN301" i="22"/>
  <c r="AAN193" i="22"/>
  <c r="AAN296" i="22"/>
  <c r="AAN300" i="22"/>
  <c r="AAN194" i="22"/>
  <c r="ABF288" i="22"/>
  <c r="ABF286" i="22"/>
  <c r="AAN308" i="22"/>
  <c r="AAN185" i="22"/>
  <c r="AAN236" i="22"/>
  <c r="ABF139" i="22"/>
  <c r="AAN278" i="22" l="1"/>
  <c r="AAN274" i="22"/>
  <c r="AAN275" i="22"/>
  <c r="AAN279" i="22"/>
  <c r="AAN276" i="22"/>
  <c r="AAN277" i="22"/>
  <c r="AAN280" i="22"/>
  <c r="AAN243" i="22"/>
  <c r="AAO296" i="22"/>
  <c r="AAO309" i="22"/>
  <c r="AAO236" i="22"/>
  <c r="ABG288" i="22"/>
  <c r="AAO228" i="22"/>
  <c r="AAO305" i="22"/>
  <c r="AAO227" i="22"/>
  <c r="AAO225" i="22"/>
  <c r="AAO312" i="22"/>
  <c r="AAO186" i="22"/>
  <c r="ABG143" i="22"/>
  <c r="ABG289" i="22"/>
  <c r="AAO178" i="22"/>
  <c r="ABG131" i="22"/>
  <c r="ABG144" i="22"/>
  <c r="AAO195" i="22"/>
  <c r="AAO297" i="22"/>
  <c r="ABG218" i="22"/>
  <c r="AAO184" i="22"/>
  <c r="AAO192" i="22"/>
  <c r="ABG216" i="22"/>
  <c r="AAO294" i="22"/>
  <c r="ABG137" i="22"/>
  <c r="AAO322" i="22"/>
  <c r="AAO234" i="22"/>
  <c r="AAO301" i="22"/>
  <c r="AAO239" i="22"/>
  <c r="AAO185" i="22"/>
  <c r="ABG142" i="22"/>
  <c r="AAO308" i="22"/>
  <c r="AAO175" i="22"/>
  <c r="AAO310" i="22"/>
  <c r="AAO295" i="22"/>
  <c r="AAO172" i="22"/>
  <c r="AAO304" i="22"/>
  <c r="AAO315" i="22"/>
  <c r="AAO223" i="22"/>
  <c r="AAO199" i="22"/>
  <c r="AAO226" i="22"/>
  <c r="AAO220" i="22"/>
  <c r="AAO180" i="22"/>
  <c r="AAO299" i="22"/>
  <c r="AAO222" i="22"/>
  <c r="AAO240" i="22"/>
  <c r="ABG292" i="22"/>
  <c r="AAO232" i="22"/>
  <c r="ABG128" i="22"/>
  <c r="ABG282" i="22"/>
  <c r="AAO224" i="22"/>
  <c r="AAO181" i="22"/>
  <c r="ABG141" i="22"/>
  <c r="ABG129" i="22"/>
  <c r="ABG132" i="22"/>
  <c r="AAO307" i="22"/>
  <c r="AAO302" i="22"/>
  <c r="ABG281" i="22"/>
  <c r="AAO194" i="22"/>
  <c r="AAO198" i="22"/>
  <c r="AAO300" i="22"/>
  <c r="ABG136" i="22"/>
  <c r="ABG286" i="22"/>
  <c r="ABG283" i="22"/>
  <c r="ABG140" i="22"/>
  <c r="ABG127" i="22"/>
  <c r="AAO219" i="22"/>
  <c r="ABG287" i="22"/>
  <c r="AAO189" i="22"/>
  <c r="AAO221" i="22"/>
  <c r="AAO190" i="22"/>
  <c r="AAO306" i="22"/>
  <c r="AAO179" i="22"/>
  <c r="ABG215" i="22"/>
  <c r="AAO191" i="22"/>
  <c r="AAO183" i="22"/>
  <c r="AAO197" i="22"/>
  <c r="ABG138" i="22"/>
  <c r="ABG291" i="22"/>
  <c r="AAP298" i="22"/>
  <c r="ABG290" i="22"/>
  <c r="AAO293" i="22"/>
  <c r="AAO316" i="22"/>
  <c r="AAO173" i="22"/>
  <c r="ABG139" i="22"/>
  <c r="AAO231" i="22"/>
  <c r="AAO193" i="22"/>
  <c r="ABG217" i="22"/>
  <c r="AAO229" i="22"/>
  <c r="AAO230" i="22"/>
  <c r="ABG285" i="22"/>
  <c r="AAO314" i="22"/>
  <c r="ABG135" i="22"/>
  <c r="AAO196" i="22"/>
  <c r="AAO303" i="22"/>
  <c r="ABG130" i="22"/>
  <c r="AAO182" i="22"/>
  <c r="AAO174" i="22"/>
  <c r="ABG133" i="22"/>
  <c r="AAO200" i="22"/>
  <c r="ABG284" i="22"/>
  <c r="AAO320" i="22"/>
  <c r="AAO311" i="22"/>
  <c r="AAO313" i="22"/>
  <c r="AAO321" i="22"/>
  <c r="AAO233" i="22"/>
  <c r="AAO317" i="22"/>
  <c r="ABG134" i="22"/>
  <c r="AAO279" i="22" l="1"/>
  <c r="AAO280" i="22"/>
  <c r="AAO275" i="22"/>
  <c r="AAO277" i="22"/>
  <c r="AAO274" i="22"/>
  <c r="AAO276" i="22"/>
  <c r="AAO278" i="22"/>
  <c r="AAO243" i="22"/>
  <c r="AAP313" i="22"/>
  <c r="AAP174" i="22"/>
  <c r="AAP196" i="22"/>
  <c r="ABH217" i="22"/>
  <c r="ABH290" i="22"/>
  <c r="AAP306" i="22"/>
  <c r="AAP302" i="22"/>
  <c r="ABH128" i="22"/>
  <c r="AAP220" i="22"/>
  <c r="AAP310" i="22"/>
  <c r="AAP184" i="22"/>
  <c r="AAP317" i="22"/>
  <c r="AAP316" i="22"/>
  <c r="AAP197" i="22"/>
  <c r="AAP190" i="22"/>
  <c r="ABH283" i="22"/>
  <c r="AAP198" i="22"/>
  <c r="AAP181" i="22"/>
  <c r="AAP222" i="22"/>
  <c r="AAP304" i="22"/>
  <c r="AAP239" i="22"/>
  <c r="AAP294" i="22"/>
  <c r="ABH144" i="22"/>
  <c r="ABH143" i="22"/>
  <c r="AAP225" i="22"/>
  <c r="ABH288" i="22"/>
  <c r="AAP182" i="22"/>
  <c r="ABH285" i="22"/>
  <c r="AAP193" i="22"/>
  <c r="AAQ298" i="22"/>
  <c r="ABH215" i="22"/>
  <c r="AAP219" i="22"/>
  <c r="AAP307" i="22"/>
  <c r="AAP226" i="22"/>
  <c r="AAP175" i="22"/>
  <c r="AAP234" i="22"/>
  <c r="AAP233" i="22"/>
  <c r="ABH130" i="22"/>
  <c r="AAP230" i="22"/>
  <c r="AAP221" i="22"/>
  <c r="ABH286" i="22"/>
  <c r="ABH132" i="22"/>
  <c r="AAP232" i="22"/>
  <c r="AAP199" i="22"/>
  <c r="AAP308" i="22"/>
  <c r="ABH218" i="22"/>
  <c r="ABH131" i="22"/>
  <c r="AAP227" i="22"/>
  <c r="AAP236" i="22"/>
  <c r="AAP311" i="22"/>
  <c r="AAP200" i="22"/>
  <c r="ABH135" i="22"/>
  <c r="AAP231" i="22"/>
  <c r="ABH291" i="22"/>
  <c r="AAP179" i="22"/>
  <c r="ABH127" i="22"/>
  <c r="AAP194" i="22"/>
  <c r="AAP224" i="22"/>
  <c r="AAP299" i="22"/>
  <c r="AAP172" i="22"/>
  <c r="AAP301" i="22"/>
  <c r="ABH216" i="22"/>
  <c r="AAP320" i="22"/>
  <c r="AAP303" i="22"/>
  <c r="AAP229" i="22"/>
  <c r="AAP293" i="22"/>
  <c r="AAP183" i="22"/>
  <c r="AAP189" i="22"/>
  <c r="ABH136" i="22"/>
  <c r="ABH129" i="22"/>
  <c r="ABH292" i="22"/>
  <c r="AAP223" i="22"/>
  <c r="ABH142" i="22"/>
  <c r="AAP322" i="22"/>
  <c r="AAP297" i="22"/>
  <c r="AAP178" i="22"/>
  <c r="AAP186" i="22"/>
  <c r="AAP305" i="22"/>
  <c r="AAP309" i="22"/>
  <c r="AAP321" i="22"/>
  <c r="ABH133" i="22"/>
  <c r="ABH139" i="22"/>
  <c r="ABH140" i="22"/>
  <c r="ABH281" i="22"/>
  <c r="ABH282" i="22"/>
  <c r="AAP180" i="22"/>
  <c r="AAP295" i="22"/>
  <c r="AAP192" i="22"/>
  <c r="ABH134" i="22"/>
  <c r="ABH284" i="22"/>
  <c r="AAP314" i="22"/>
  <c r="AAP173" i="22"/>
  <c r="ABH138" i="22"/>
  <c r="AAP191" i="22"/>
  <c r="ABH287" i="22"/>
  <c r="AAP300" i="22"/>
  <c r="ABH141" i="22"/>
  <c r="AAP240" i="22"/>
  <c r="AAP315" i="22"/>
  <c r="AAP185" i="22"/>
  <c r="ABH137" i="22"/>
  <c r="AAP195" i="22"/>
  <c r="ABH289" i="22"/>
  <c r="AAP312" i="22"/>
  <c r="AAP228" i="22"/>
  <c r="AAP296" i="22"/>
  <c r="AAP277" i="22" l="1"/>
  <c r="AAP278" i="22"/>
  <c r="AAP275" i="22"/>
  <c r="AAP276" i="22"/>
  <c r="AAP280" i="22"/>
  <c r="AAP274" i="22"/>
  <c r="AAP279" i="22"/>
  <c r="AAP243" i="22"/>
  <c r="AAQ191" i="22"/>
  <c r="AAQ228" i="22"/>
  <c r="ABI141" i="22"/>
  <c r="ABI134" i="22"/>
  <c r="AAQ173" i="22"/>
  <c r="AAQ223" i="22"/>
  <c r="AAQ189" i="22"/>
  <c r="AAQ303" i="22"/>
  <c r="AAQ172" i="22"/>
  <c r="ABI127" i="22"/>
  <c r="ABI135" i="22"/>
  <c r="AAQ227" i="22"/>
  <c r="ABI132" i="22"/>
  <c r="AAR298" i="22"/>
  <c r="ABI143" i="22"/>
  <c r="AAQ304" i="22"/>
  <c r="ABI283" i="22"/>
  <c r="AAQ302" i="22"/>
  <c r="ABI217" i="22"/>
  <c r="AAQ192" i="22"/>
  <c r="AAQ178" i="22"/>
  <c r="AAQ185" i="22"/>
  <c r="ABI282" i="22"/>
  <c r="ABI289" i="22"/>
  <c r="ABI287" i="22"/>
  <c r="AAQ314" i="22"/>
  <c r="ABI281" i="22"/>
  <c r="ABI139" i="22"/>
  <c r="AAQ309" i="22"/>
  <c r="AAQ297" i="22"/>
  <c r="ABI292" i="22"/>
  <c r="AAQ183" i="22"/>
  <c r="AAQ320" i="22"/>
  <c r="AAQ299" i="22"/>
  <c r="AAQ179" i="22"/>
  <c r="AAQ200" i="22"/>
  <c r="AAQ308" i="22"/>
  <c r="ABI286" i="22"/>
  <c r="AAQ230" i="22"/>
  <c r="AAQ234" i="22"/>
  <c r="AAQ307" i="22"/>
  <c r="AAQ193" i="22"/>
  <c r="ABI144" i="22"/>
  <c r="AAQ222" i="22"/>
  <c r="AAQ190" i="22"/>
  <c r="AAQ310" i="22"/>
  <c r="AAQ196" i="22"/>
  <c r="AAQ300" i="22"/>
  <c r="AAQ321" i="22"/>
  <c r="AAQ315" i="22"/>
  <c r="AAQ240" i="22"/>
  <c r="AAQ295" i="22"/>
  <c r="ABI140" i="22"/>
  <c r="AAQ305" i="22"/>
  <c r="AAQ322" i="22"/>
  <c r="ABI129" i="22"/>
  <c r="AAQ293" i="22"/>
  <c r="ABI216" i="22"/>
  <c r="AAQ224" i="22"/>
  <c r="ABI291" i="22"/>
  <c r="AAQ311" i="22"/>
  <c r="ABI131" i="22"/>
  <c r="AAQ199" i="22"/>
  <c r="AAQ221" i="22"/>
  <c r="ABI130" i="22"/>
  <c r="AAQ175" i="22"/>
  <c r="AAQ219" i="22"/>
  <c r="ABI285" i="22"/>
  <c r="ABI288" i="22"/>
  <c r="AAQ294" i="22"/>
  <c r="AAQ181" i="22"/>
  <c r="AAQ197" i="22"/>
  <c r="AAQ317" i="22"/>
  <c r="AAQ220" i="22"/>
  <c r="AAQ306" i="22"/>
  <c r="AAQ174" i="22"/>
  <c r="AAQ296" i="22"/>
  <c r="ABI284" i="22"/>
  <c r="AAQ312" i="22"/>
  <c r="AAQ195" i="22"/>
  <c r="ABI137" i="22"/>
  <c r="ABI138" i="22"/>
  <c r="AAQ180" i="22"/>
  <c r="ABI133" i="22"/>
  <c r="AAQ186" i="22"/>
  <c r="ABI142" i="22"/>
  <c r="ABI136" i="22"/>
  <c r="AAQ229" i="22"/>
  <c r="AAQ301" i="22"/>
  <c r="AAQ194" i="22"/>
  <c r="AAQ231" i="22"/>
  <c r="AAQ236" i="22"/>
  <c r="ABI218" i="22"/>
  <c r="AAQ232" i="22"/>
  <c r="AAQ233" i="22"/>
  <c r="AAQ226" i="22"/>
  <c r="ABI215" i="22"/>
  <c r="AAQ182" i="22"/>
  <c r="AAQ225" i="22"/>
  <c r="AAQ239" i="22"/>
  <c r="AAQ198" i="22"/>
  <c r="AAQ316" i="22"/>
  <c r="AAQ184" i="22"/>
  <c r="ABI128" i="22"/>
  <c r="ABI290" i="22"/>
  <c r="AAQ313" i="22"/>
  <c r="AAQ276" i="22" l="1"/>
  <c r="AAQ279" i="22"/>
  <c r="AAQ275" i="22"/>
  <c r="AAQ274" i="22"/>
  <c r="AAQ278" i="22"/>
  <c r="AAQ280" i="22"/>
  <c r="AAQ277" i="22"/>
  <c r="AAQ243" i="22"/>
  <c r="AAR313" i="22"/>
  <c r="AAR198" i="22"/>
  <c r="AAR232" i="22"/>
  <c r="AAR194" i="22"/>
  <c r="ABJ138" i="22"/>
  <c r="AAR220" i="22"/>
  <c r="AAR175" i="22"/>
  <c r="ABJ216" i="22"/>
  <c r="AAR240" i="22"/>
  <c r="AAR230" i="22"/>
  <c r="AAR200" i="22"/>
  <c r="ABJ139" i="22"/>
  <c r="AAR192" i="22"/>
  <c r="AAR239" i="22"/>
  <c r="ABJ218" i="22"/>
  <c r="AAR186" i="22"/>
  <c r="AAR296" i="22"/>
  <c r="ABJ288" i="22"/>
  <c r="AAR311" i="22"/>
  <c r="AAR196" i="22"/>
  <c r="AAR193" i="22"/>
  <c r="AAR179" i="22"/>
  <c r="ABJ281" i="22"/>
  <c r="ABJ217" i="22"/>
  <c r="ABJ132" i="22"/>
  <c r="ABJ127" i="22"/>
  <c r="AAR223" i="22"/>
  <c r="ABJ134" i="22"/>
  <c r="ABJ128" i="22"/>
  <c r="AAR226" i="22"/>
  <c r="AAR301" i="22"/>
  <c r="ABJ137" i="22"/>
  <c r="AAR317" i="22"/>
  <c r="ABJ130" i="22"/>
  <c r="AAR293" i="22"/>
  <c r="AAR190" i="22"/>
  <c r="ABJ286" i="22"/>
  <c r="ABJ292" i="22"/>
  <c r="ABJ282" i="22"/>
  <c r="ABJ283" i="22"/>
  <c r="AAS298" i="22"/>
  <c r="AAR225" i="22"/>
  <c r="AAR236" i="22"/>
  <c r="ABJ133" i="22"/>
  <c r="AAR195" i="22"/>
  <c r="AAR197" i="22"/>
  <c r="AAR221" i="22"/>
  <c r="ABJ129" i="22"/>
  <c r="AAR315" i="22"/>
  <c r="AAR222" i="22"/>
  <c r="AAR308" i="22"/>
  <c r="AAR297" i="22"/>
  <c r="AAR185" i="22"/>
  <c r="AAR304" i="22"/>
  <c r="AAR172" i="22"/>
  <c r="ABJ141" i="22"/>
  <c r="AAR184" i="22"/>
  <c r="AAR233" i="22"/>
  <c r="AAR229" i="22"/>
  <c r="AAR174" i="22"/>
  <c r="ABJ285" i="22"/>
  <c r="ABJ291" i="22"/>
  <c r="ABJ140" i="22"/>
  <c r="AAR307" i="22"/>
  <c r="AAR299" i="22"/>
  <c r="AAR314" i="22"/>
  <c r="AAR302" i="22"/>
  <c r="AAR182" i="22"/>
  <c r="AAR231" i="22"/>
  <c r="AAR180" i="22"/>
  <c r="AAR306" i="22"/>
  <c r="AAR219" i="22"/>
  <c r="AAR224" i="22"/>
  <c r="AAR295" i="22"/>
  <c r="AAR310" i="22"/>
  <c r="AAR234" i="22"/>
  <c r="AAR320" i="22"/>
  <c r="ABJ287" i="22"/>
  <c r="AAR227" i="22"/>
  <c r="AAR303" i="22"/>
  <c r="AAR173" i="22"/>
  <c r="AAR228" i="22"/>
  <c r="AAR316" i="22"/>
  <c r="ABJ136" i="22"/>
  <c r="AAR312" i="22"/>
  <c r="AAR181" i="22"/>
  <c r="AAR199" i="22"/>
  <c r="AAR322" i="22"/>
  <c r="AAR321" i="22"/>
  <c r="ABJ144" i="22"/>
  <c r="AAR309" i="22"/>
  <c r="AAR178" i="22"/>
  <c r="ABJ143" i="22"/>
  <c r="ABJ290" i="22"/>
  <c r="ABJ215" i="22"/>
  <c r="ABJ142" i="22"/>
  <c r="ABJ284" i="22"/>
  <c r="AAR294" i="22"/>
  <c r="ABJ131" i="22"/>
  <c r="AAR305" i="22"/>
  <c r="AAR300" i="22"/>
  <c r="AAR183" i="22"/>
  <c r="ABJ289" i="22"/>
  <c r="ABJ135" i="22"/>
  <c r="AAR189" i="22"/>
  <c r="AAR191" i="22"/>
  <c r="AAR274" i="22" l="1"/>
  <c r="AAR275" i="22"/>
  <c r="AAR277" i="22"/>
  <c r="AAR280" i="22"/>
  <c r="AAR279" i="22"/>
  <c r="AAR278" i="22"/>
  <c r="AAR276" i="22"/>
  <c r="AAR243" i="22"/>
  <c r="ABK284" i="22"/>
  <c r="ABK144" i="22"/>
  <c r="AAS316" i="22"/>
  <c r="AAS224" i="22"/>
  <c r="AAS305" i="22"/>
  <c r="AAS178" i="22"/>
  <c r="AAS321" i="22"/>
  <c r="AAS312" i="22"/>
  <c r="AAS228" i="22"/>
  <c r="AAS234" i="22"/>
  <c r="AAS219" i="22"/>
  <c r="AAS182" i="22"/>
  <c r="AAS299" i="22"/>
  <c r="ABK291" i="22"/>
  <c r="AAS233" i="22"/>
  <c r="AAS172" i="22"/>
  <c r="AAS297" i="22"/>
  <c r="ABK129" i="22"/>
  <c r="ABK133" i="22"/>
  <c r="ABK283" i="22"/>
  <c r="AAS190" i="22"/>
  <c r="AAS317" i="22"/>
  <c r="ABK128" i="22"/>
  <c r="ABK132" i="22"/>
  <c r="AAS193" i="22"/>
  <c r="ABK288" i="22"/>
  <c r="AAS239" i="22"/>
  <c r="AAS200" i="22"/>
  <c r="ABK216" i="22"/>
  <c r="AAS194" i="22"/>
  <c r="ABK142" i="22"/>
  <c r="AAS191" i="22"/>
  <c r="ABK289" i="22"/>
  <c r="AAS183" i="22"/>
  <c r="ABK215" i="22"/>
  <c r="AAS309" i="22"/>
  <c r="AAS322" i="22"/>
  <c r="ABK136" i="22"/>
  <c r="AAS173" i="22"/>
  <c r="AAS310" i="22"/>
  <c r="AAS306" i="22"/>
  <c r="AAS307" i="22"/>
  <c r="ABK285" i="22"/>
  <c r="AAS184" i="22"/>
  <c r="AAS308" i="22"/>
  <c r="AAS221" i="22"/>
  <c r="AAS236" i="22"/>
  <c r="ABK282" i="22"/>
  <c r="ABK137" i="22"/>
  <c r="ABK134" i="22"/>
  <c r="ABK217" i="22"/>
  <c r="AAS196" i="22"/>
  <c r="AAS296" i="22"/>
  <c r="AAS230" i="22"/>
  <c r="AAS175" i="22"/>
  <c r="AAS232" i="22"/>
  <c r="AAS189" i="22"/>
  <c r="ABK135" i="22"/>
  <c r="ABK131" i="22"/>
  <c r="AAS294" i="22"/>
  <c r="AAS199" i="22"/>
  <c r="AAS303" i="22"/>
  <c r="ABK287" i="22"/>
  <c r="AAS295" i="22"/>
  <c r="AAS180" i="22"/>
  <c r="AAS302" i="22"/>
  <c r="AAS174" i="22"/>
  <c r="ABK141" i="22"/>
  <c r="AAS304" i="22"/>
  <c r="AAS222" i="22"/>
  <c r="AAS197" i="22"/>
  <c r="AAS225" i="22"/>
  <c r="ABK292" i="22"/>
  <c r="AAS293" i="22"/>
  <c r="AAS301" i="22"/>
  <c r="AAS223" i="22"/>
  <c r="ABK281" i="22"/>
  <c r="AAS186" i="22"/>
  <c r="AAS192" i="22"/>
  <c r="AAS220" i="22"/>
  <c r="AAS198" i="22"/>
  <c r="ABK290" i="22"/>
  <c r="AAS300" i="22"/>
  <c r="ABK143" i="22"/>
  <c r="AAS181" i="22"/>
  <c r="AAS227" i="22"/>
  <c r="AAS320" i="22"/>
  <c r="AAS231" i="22"/>
  <c r="AAS314" i="22"/>
  <c r="ABK140" i="22"/>
  <c r="AAS229" i="22"/>
  <c r="AAS185" i="22"/>
  <c r="AAS315" i="22"/>
  <c r="AAS195" i="22"/>
  <c r="AAT298" i="22"/>
  <c r="ABK286" i="22"/>
  <c r="ABK130" i="22"/>
  <c r="AAS226" i="22"/>
  <c r="ABK127" i="22"/>
  <c r="AAS179" i="22"/>
  <c r="AAS311" i="22"/>
  <c r="ABK218" i="22"/>
  <c r="ABK139" i="22"/>
  <c r="AAS240" i="22"/>
  <c r="ABK138" i="22"/>
  <c r="AAS313" i="22"/>
  <c r="AAS280" i="22" l="1"/>
  <c r="AAS276" i="22"/>
  <c r="AAS277" i="22"/>
  <c r="AAS278" i="22"/>
  <c r="AAS275" i="22"/>
  <c r="AAS274" i="22"/>
  <c r="AAS279" i="22"/>
  <c r="AAS243" i="22"/>
  <c r="ABL286" i="22"/>
  <c r="AAT192" i="22"/>
  <c r="AAT311" i="22"/>
  <c r="AAT315" i="22"/>
  <c r="AAT227" i="22"/>
  <c r="ABL292" i="22"/>
  <c r="AAT302" i="22"/>
  <c r="AAT294" i="22"/>
  <c r="AAT230" i="22"/>
  <c r="ABL282" i="22"/>
  <c r="ABL215" i="22"/>
  <c r="AAT200" i="22"/>
  <c r="ABL283" i="22"/>
  <c r="AAT239" i="22"/>
  <c r="ABL128" i="22"/>
  <c r="AAT233" i="22"/>
  <c r="AAT219" i="22"/>
  <c r="AAT312" i="22"/>
  <c r="AAT224" i="22"/>
  <c r="AAT180" i="22"/>
  <c r="ABL134" i="22"/>
  <c r="AAT236" i="22"/>
  <c r="AAT184" i="22"/>
  <c r="AAT306" i="22"/>
  <c r="ABL136" i="22"/>
  <c r="AAT183" i="22"/>
  <c r="ABL133" i="22"/>
  <c r="AAT181" i="22"/>
  <c r="ABL143" i="22"/>
  <c r="AAT186" i="22"/>
  <c r="AAT197" i="22"/>
  <c r="AAT295" i="22"/>
  <c r="AAT199" i="22"/>
  <c r="AAT232" i="22"/>
  <c r="ABL137" i="22"/>
  <c r="ABL285" i="22"/>
  <c r="AAT322" i="22"/>
  <c r="AAT194" i="22"/>
  <c r="AAT317" i="22"/>
  <c r="ABL291" i="22"/>
  <c r="AAT234" i="22"/>
  <c r="AAT321" i="22"/>
  <c r="AAT316" i="22"/>
  <c r="AAT314" i="22"/>
  <c r="ABL141" i="22"/>
  <c r="ABL127" i="22"/>
  <c r="AAU298" i="22"/>
  <c r="AAT231" i="22"/>
  <c r="AAT198" i="22"/>
  <c r="AAT301" i="22"/>
  <c r="AAT174" i="22"/>
  <c r="ABL131" i="22"/>
  <c r="AAT296" i="22"/>
  <c r="AAT221" i="22"/>
  <c r="AAT310" i="22"/>
  <c r="ABL289" i="22"/>
  <c r="ABL288" i="22"/>
  <c r="ABL129" i="22"/>
  <c r="AAT185" i="22"/>
  <c r="AAT225" i="22"/>
  <c r="AAT313" i="22"/>
  <c r="AAT226" i="22"/>
  <c r="AAT229" i="22"/>
  <c r="AAT320" i="22"/>
  <c r="AAT220" i="22"/>
  <c r="AAT293" i="22"/>
  <c r="ABL287" i="22"/>
  <c r="ABL135" i="22"/>
  <c r="AAT196" i="22"/>
  <c r="AAT307" i="22"/>
  <c r="AAT309" i="22"/>
  <c r="AAT191" i="22"/>
  <c r="AAT193" i="22"/>
  <c r="AAT190" i="22"/>
  <c r="AAT299" i="22"/>
  <c r="AAT178" i="22"/>
  <c r="ABL144" i="22"/>
  <c r="AAT240" i="22"/>
  <c r="AAT223" i="22"/>
  <c r="ABL139" i="22"/>
  <c r="ABL218" i="22"/>
  <c r="AAT195" i="22"/>
  <c r="AAT300" i="22"/>
  <c r="AAT222" i="22"/>
  <c r="AAT175" i="22"/>
  <c r="AAT308" i="22"/>
  <c r="ABL216" i="22"/>
  <c r="AAT297" i="22"/>
  <c r="AAT179" i="22"/>
  <c r="ABL138" i="22"/>
  <c r="ABL130" i="22"/>
  <c r="ABL140" i="22"/>
  <c r="ABL290" i="22"/>
  <c r="ABL281" i="22"/>
  <c r="AAT304" i="22"/>
  <c r="AAT303" i="22"/>
  <c r="AAT189" i="22"/>
  <c r="ABL217" i="22"/>
  <c r="AAT173" i="22"/>
  <c r="ABL142" i="22"/>
  <c r="ABL132" i="22"/>
  <c r="AAT172" i="22"/>
  <c r="AAT182" i="22"/>
  <c r="AAT228" i="22"/>
  <c r="AAT305" i="22"/>
  <c r="ABL284" i="22"/>
  <c r="AAT278" i="22" l="1"/>
  <c r="AAT279" i="22"/>
  <c r="AAT277" i="22"/>
  <c r="AAT274" i="22"/>
  <c r="AAT276" i="22"/>
  <c r="AAT275" i="22"/>
  <c r="AAT280" i="22"/>
  <c r="AAT243" i="22"/>
  <c r="ABM142" i="22"/>
  <c r="AAU308" i="22"/>
  <c r="ABM139" i="22"/>
  <c r="AAU178" i="22"/>
  <c r="AAU193" i="22"/>
  <c r="AAU229" i="22"/>
  <c r="AAU185" i="22"/>
  <c r="AAU310" i="22"/>
  <c r="AAU174" i="22"/>
  <c r="AAV298" i="22"/>
  <c r="AAU316" i="22"/>
  <c r="AAU317" i="22"/>
  <c r="ABM137" i="22"/>
  <c r="AAU197" i="22"/>
  <c r="AAU183" i="22"/>
  <c r="AAU236" i="22"/>
  <c r="AAU312" i="22"/>
  <c r="AAU239" i="22"/>
  <c r="AAU302" i="22"/>
  <c r="AAU315" i="22"/>
  <c r="ABM290" i="22"/>
  <c r="AAU179" i="22"/>
  <c r="AAU182" i="22"/>
  <c r="AAU303" i="22"/>
  <c r="ABM140" i="22"/>
  <c r="AAU297" i="22"/>
  <c r="AAU175" i="22"/>
  <c r="AAU300" i="22"/>
  <c r="AAU223" i="22"/>
  <c r="AAU191" i="22"/>
  <c r="AAU196" i="22"/>
  <c r="AAU293" i="22"/>
  <c r="AAU226" i="22"/>
  <c r="ABM129" i="22"/>
  <c r="AAU221" i="22"/>
  <c r="AAU301" i="22"/>
  <c r="ABM127" i="22"/>
  <c r="AAU321" i="22"/>
  <c r="AAU194" i="22"/>
  <c r="AAU232" i="22"/>
  <c r="AAU186" i="22"/>
  <c r="AAU181" i="22"/>
  <c r="ABM136" i="22"/>
  <c r="ABM134" i="22"/>
  <c r="AAU180" i="22"/>
  <c r="AAU219" i="22"/>
  <c r="ABM283" i="22"/>
  <c r="ABM282" i="22"/>
  <c r="ABM292" i="22"/>
  <c r="AAU311" i="22"/>
  <c r="AAU189" i="22"/>
  <c r="AAU173" i="22"/>
  <c r="AAU172" i="22"/>
  <c r="ABM130" i="22"/>
  <c r="ABM216" i="22"/>
  <c r="AAU195" i="22"/>
  <c r="AAU240" i="22"/>
  <c r="AAU299" i="22"/>
  <c r="AAU309" i="22"/>
  <c r="ABM135" i="22"/>
  <c r="AAU220" i="22"/>
  <c r="AAU313" i="22"/>
  <c r="ABM288" i="22"/>
  <c r="AAU296" i="22"/>
  <c r="AAU198" i="22"/>
  <c r="ABM141" i="22"/>
  <c r="AAU234" i="22"/>
  <c r="AAU322" i="22"/>
  <c r="AAU199" i="22"/>
  <c r="ABM143" i="22"/>
  <c r="ABM133" i="22"/>
  <c r="AAU306" i="22"/>
  <c r="AAU233" i="22"/>
  <c r="AAU200" i="22"/>
  <c r="AAU230" i="22"/>
  <c r="AAU192" i="22"/>
  <c r="AAU228" i="22"/>
  <c r="ABM284" i="22"/>
  <c r="AAU304" i="22"/>
  <c r="AAU305" i="22"/>
  <c r="ABM132" i="22"/>
  <c r="ABM217" i="22"/>
  <c r="ABM281" i="22"/>
  <c r="ABM138" i="22"/>
  <c r="AAU222" i="22"/>
  <c r="ABM218" i="22"/>
  <c r="ABM144" i="22"/>
  <c r="AAU190" i="22"/>
  <c r="AAU307" i="22"/>
  <c r="ABM287" i="22"/>
  <c r="AAU320" i="22"/>
  <c r="AAU225" i="22"/>
  <c r="ABM289" i="22"/>
  <c r="ABM131" i="22"/>
  <c r="AAU231" i="22"/>
  <c r="AAU314" i="22"/>
  <c r="ABM291" i="22"/>
  <c r="ABM285" i="22"/>
  <c r="AAU295" i="22"/>
  <c r="AAU184" i="22"/>
  <c r="AAU224" i="22"/>
  <c r="ABM128" i="22"/>
  <c r="ABM215" i="22"/>
  <c r="AAU294" i="22"/>
  <c r="AAU227" i="22"/>
  <c r="ABM286" i="22"/>
  <c r="AAU274" i="22" l="1"/>
  <c r="AAU280" i="22"/>
  <c r="AAU277" i="22"/>
  <c r="AAU279" i="22"/>
  <c r="AAU275" i="22"/>
  <c r="AAU276" i="22"/>
  <c r="AAU278" i="22"/>
  <c r="AAU243" i="22"/>
  <c r="AAV225" i="22"/>
  <c r="AAV231" i="22"/>
  <c r="ABN144" i="22"/>
  <c r="AAV305" i="22"/>
  <c r="AAV306" i="22"/>
  <c r="AAV296" i="22"/>
  <c r="AAV195" i="22"/>
  <c r="ABN292" i="22"/>
  <c r="ABN127" i="22"/>
  <c r="AAV179" i="22"/>
  <c r="AAV236" i="22"/>
  <c r="ABN137" i="22"/>
  <c r="AAV174" i="22"/>
  <c r="ABN139" i="22"/>
  <c r="AAV224" i="22"/>
  <c r="AAV294" i="22"/>
  <c r="AAV295" i="22"/>
  <c r="AAV320" i="22"/>
  <c r="ABN138" i="22"/>
  <c r="AAV228" i="22"/>
  <c r="AAV200" i="22"/>
  <c r="AAV322" i="22"/>
  <c r="ABN135" i="22"/>
  <c r="AAV172" i="22"/>
  <c r="AAV180" i="22"/>
  <c r="AAV186" i="22"/>
  <c r="AAV226" i="22"/>
  <c r="AAV297" i="22"/>
  <c r="AAV227" i="22"/>
  <c r="ABN215" i="22"/>
  <c r="ABN285" i="22"/>
  <c r="ABN287" i="22"/>
  <c r="ABN281" i="22"/>
  <c r="AAV233" i="22"/>
  <c r="AAV234" i="22"/>
  <c r="AAV309" i="22"/>
  <c r="AAV173" i="22"/>
  <c r="ABN134" i="22"/>
  <c r="AAV301" i="22"/>
  <c r="AAV223" i="22"/>
  <c r="ABN290" i="22"/>
  <c r="AAV239" i="22"/>
  <c r="AAV317" i="22"/>
  <c r="AAV310" i="22"/>
  <c r="AAV230" i="22"/>
  <c r="AAV184" i="22"/>
  <c r="ABN131" i="22"/>
  <c r="ABN218" i="22"/>
  <c r="AAV304" i="22"/>
  <c r="AAV192" i="22"/>
  <c r="ABN133" i="22"/>
  <c r="ABN288" i="22"/>
  <c r="ABN282" i="22"/>
  <c r="AAV232" i="22"/>
  <c r="AAV293" i="22"/>
  <c r="ABN140" i="22"/>
  <c r="AAV183" i="22"/>
  <c r="AAV190" i="22"/>
  <c r="ABN128" i="22"/>
  <c r="ABN291" i="22"/>
  <c r="AAV307" i="22"/>
  <c r="ABN217" i="22"/>
  <c r="ABN143" i="22"/>
  <c r="AAV313" i="22"/>
  <c r="ABN216" i="22"/>
  <c r="ABN283" i="22"/>
  <c r="AAV221" i="22"/>
  <c r="AAV300" i="22"/>
  <c r="AAV315" i="22"/>
  <c r="AAV316" i="22"/>
  <c r="AAV185" i="22"/>
  <c r="AAV193" i="22"/>
  <c r="AAV308" i="22"/>
  <c r="ABN132" i="22"/>
  <c r="ABN286" i="22"/>
  <c r="ABN289" i="22"/>
  <c r="AAV222" i="22"/>
  <c r="ABN284" i="22"/>
  <c r="ABN141" i="22"/>
  <c r="AAV299" i="22"/>
  <c r="AAV189" i="22"/>
  <c r="ABN136" i="22"/>
  <c r="AAV194" i="22"/>
  <c r="AAV196" i="22"/>
  <c r="AAV303" i="22"/>
  <c r="AAV312" i="22"/>
  <c r="AAV314" i="22"/>
  <c r="AAV199" i="22"/>
  <c r="AAV198" i="22"/>
  <c r="AAV220" i="22"/>
  <c r="AAV240" i="22"/>
  <c r="ABN130" i="22"/>
  <c r="AAV311" i="22"/>
  <c r="AAV219" i="22"/>
  <c r="AAV181" i="22"/>
  <c r="AAV321" i="22"/>
  <c r="ABN129" i="22"/>
  <c r="AAV191" i="22"/>
  <c r="AAV175" i="22"/>
  <c r="AAV182" i="22"/>
  <c r="AAV302" i="22"/>
  <c r="AAV197" i="22"/>
  <c r="AAW298" i="22"/>
  <c r="AAV229" i="22"/>
  <c r="AAV178" i="22"/>
  <c r="ABN142" i="22"/>
  <c r="AAV279" i="22" l="1"/>
  <c r="AAV277" i="22"/>
  <c r="AAV278" i="22"/>
  <c r="AAV276" i="22"/>
  <c r="AAV280" i="22"/>
  <c r="AAV275" i="22"/>
  <c r="AAV274" i="22"/>
  <c r="AAV243" i="22"/>
  <c r="AAW229" i="22"/>
  <c r="AAW302" i="22"/>
  <c r="ABO129" i="22"/>
  <c r="AAW311" i="22"/>
  <c r="AAW198" i="22"/>
  <c r="AAW312" i="22"/>
  <c r="ABO136" i="22"/>
  <c r="AAW193" i="22"/>
  <c r="AAW315" i="22"/>
  <c r="ABO216" i="22"/>
  <c r="ABO217" i="22"/>
  <c r="AAW190" i="22"/>
  <c r="AAW293" i="22"/>
  <c r="ABO288" i="22"/>
  <c r="ABO218" i="22"/>
  <c r="AAW239" i="22"/>
  <c r="ABO134" i="22"/>
  <c r="AAW233" i="22"/>
  <c r="ABO215" i="22"/>
  <c r="AAW297" i="22"/>
  <c r="AAW172" i="22"/>
  <c r="AAW228" i="22"/>
  <c r="AAW294" i="22"/>
  <c r="AAW179" i="22"/>
  <c r="AAW195" i="22"/>
  <c r="ABO144" i="22"/>
  <c r="AAW182" i="22"/>
  <c r="ABO130" i="22"/>
  <c r="AAW199" i="22"/>
  <c r="AAW303" i="22"/>
  <c r="AAW189" i="22"/>
  <c r="ABO284" i="22"/>
  <c r="ABO286" i="22"/>
  <c r="AAW185" i="22"/>
  <c r="AAW300" i="22"/>
  <c r="AAW313" i="22"/>
  <c r="AAW307" i="22"/>
  <c r="AAW232" i="22"/>
  <c r="ABO133" i="22"/>
  <c r="ABO131" i="22"/>
  <c r="ABO290" i="22"/>
  <c r="AAW173" i="22"/>
  <c r="ABO281" i="22"/>
  <c r="AAW226" i="22"/>
  <c r="ABO135" i="22"/>
  <c r="ABO138" i="22"/>
  <c r="AAW174" i="22"/>
  <c r="AAW296" i="22"/>
  <c r="AAW231" i="22"/>
  <c r="AAX298" i="22"/>
  <c r="AAW321" i="22"/>
  <c r="AAW197" i="22"/>
  <c r="AAW181" i="22"/>
  <c r="AAW240" i="22"/>
  <c r="AAW196" i="22"/>
  <c r="AAW299" i="22"/>
  <c r="AAW222" i="22"/>
  <c r="ABO132" i="22"/>
  <c r="AAW316" i="22"/>
  <c r="AAW221" i="22"/>
  <c r="ABO143" i="22"/>
  <c r="ABO291" i="22"/>
  <c r="AAW183" i="22"/>
  <c r="ABO282" i="22"/>
  <c r="AAW192" i="22"/>
  <c r="AAW184" i="22"/>
  <c r="AAW310" i="22"/>
  <c r="AAW223" i="22"/>
  <c r="AAW309" i="22"/>
  <c r="ABO287" i="22"/>
  <c r="AAW227" i="22"/>
  <c r="AAW186" i="22"/>
  <c r="AAW322" i="22"/>
  <c r="AAW320" i="22"/>
  <c r="AAW224" i="22"/>
  <c r="ABO137" i="22"/>
  <c r="ABO127" i="22"/>
  <c r="AAW306" i="22"/>
  <c r="ABO142" i="22"/>
  <c r="AAW175" i="22"/>
  <c r="AAW178" i="22"/>
  <c r="AAW191" i="22"/>
  <c r="AAW219" i="22"/>
  <c r="AAW220" i="22"/>
  <c r="AAW314" i="22"/>
  <c r="AAW194" i="22"/>
  <c r="ABO141" i="22"/>
  <c r="ABO289" i="22"/>
  <c r="AAW308" i="22"/>
  <c r="ABO283" i="22"/>
  <c r="ABO128" i="22"/>
  <c r="ABO140" i="22"/>
  <c r="AAW304" i="22"/>
  <c r="AAW230" i="22"/>
  <c r="AAW317" i="22"/>
  <c r="AAW301" i="22"/>
  <c r="AAW234" i="22"/>
  <c r="ABO285" i="22"/>
  <c r="AAW180" i="22"/>
  <c r="AAW200" i="22"/>
  <c r="AAW295" i="22"/>
  <c r="ABO139" i="22"/>
  <c r="AAW236" i="22"/>
  <c r="ABO292" i="22"/>
  <c r="AAW305" i="22"/>
  <c r="AAW225" i="22"/>
  <c r="AAW276" i="22" l="1"/>
  <c r="AAW274" i="22"/>
  <c r="AAW278" i="22"/>
  <c r="AAW275" i="22"/>
  <c r="AAW277" i="22"/>
  <c r="AAW280" i="22"/>
  <c r="AAW279" i="22"/>
  <c r="AAW243" i="22"/>
  <c r="AAX314" i="22"/>
  <c r="AAX234" i="22"/>
  <c r="AAX220" i="22"/>
  <c r="AAX320" i="22"/>
  <c r="AAX184" i="22"/>
  <c r="ABP132" i="22"/>
  <c r="AAX321" i="22"/>
  <c r="ABP133" i="22"/>
  <c r="ABP130" i="22"/>
  <c r="AAX179" i="22"/>
  <c r="ABP134" i="22"/>
  <c r="ABP288" i="22"/>
  <c r="ABP216" i="22"/>
  <c r="AAX311" i="22"/>
  <c r="AAX295" i="22"/>
  <c r="AAX230" i="22"/>
  <c r="AAX200" i="22"/>
  <c r="AAX304" i="22"/>
  <c r="ABP289" i="22"/>
  <c r="AAX178" i="22"/>
  <c r="AAX306" i="22"/>
  <c r="ABP287" i="22"/>
  <c r="ABP291" i="22"/>
  <c r="ABP135" i="22"/>
  <c r="AAX173" i="22"/>
  <c r="AAX313" i="22"/>
  <c r="ABP284" i="22"/>
  <c r="AAX172" i="22"/>
  <c r="AAX308" i="22"/>
  <c r="ABP292" i="22"/>
  <c r="AAX180" i="22"/>
  <c r="ABP141" i="22"/>
  <c r="AAX175" i="22"/>
  <c r="AAX322" i="22"/>
  <c r="ABP143" i="22"/>
  <c r="AAX240" i="22"/>
  <c r="AAY298" i="22"/>
  <c r="AAX226" i="22"/>
  <c r="AAX232" i="22"/>
  <c r="AAX189" i="22"/>
  <c r="AAX297" i="22"/>
  <c r="AAX293" i="22"/>
  <c r="AAX315" i="22"/>
  <c r="ABP136" i="22"/>
  <c r="ABP129" i="22"/>
  <c r="ABP128" i="22"/>
  <c r="AAX236" i="22"/>
  <c r="AAX301" i="22"/>
  <c r="ABP283" i="22"/>
  <c r="AAX219" i="22"/>
  <c r="ABP127" i="22"/>
  <c r="AAX309" i="22"/>
  <c r="AAX192" i="22"/>
  <c r="AAX222" i="22"/>
  <c r="AAX174" i="22"/>
  <c r="ABP290" i="22"/>
  <c r="AAX300" i="22"/>
  <c r="AAX182" i="22"/>
  <c r="AAX239" i="22"/>
  <c r="AAX305" i="22"/>
  <c r="AAX225" i="22"/>
  <c r="ABP140" i="22"/>
  <c r="AAX194" i="22"/>
  <c r="ABP137" i="22"/>
  <c r="AAX223" i="22"/>
  <c r="AAX221" i="22"/>
  <c r="AAX299" i="22"/>
  <c r="AAX231" i="22"/>
  <c r="AAX303" i="22"/>
  <c r="AAX294" i="22"/>
  <c r="AAX190" i="22"/>
  <c r="AAX193" i="22"/>
  <c r="AAX312" i="22"/>
  <c r="AAX302" i="22"/>
  <c r="ABP139" i="22"/>
  <c r="AAX317" i="22"/>
  <c r="AAX191" i="22"/>
  <c r="ABP142" i="22"/>
  <c r="AAX186" i="22"/>
  <c r="ABP282" i="22"/>
  <c r="AAX181" i="22"/>
  <c r="AAX185" i="22"/>
  <c r="ABP144" i="22"/>
  <c r="ABP215" i="22"/>
  <c r="ABP285" i="22"/>
  <c r="AAX224" i="22"/>
  <c r="AAX227" i="22"/>
  <c r="AAX310" i="22"/>
  <c r="AAX183" i="22"/>
  <c r="AAX316" i="22"/>
  <c r="AAX196" i="22"/>
  <c r="AAX197" i="22"/>
  <c r="AAX296" i="22"/>
  <c r="ABP138" i="22"/>
  <c r="ABP281" i="22"/>
  <c r="ABP131" i="22"/>
  <c r="AAX307" i="22"/>
  <c r="ABP286" i="22"/>
  <c r="AAX199" i="22"/>
  <c r="AAX195" i="22"/>
  <c r="AAX228" i="22"/>
  <c r="AAX233" i="22"/>
  <c r="ABP218" i="22"/>
  <c r="ABP217" i="22"/>
  <c r="AAX198" i="22"/>
  <c r="AAX229" i="22"/>
  <c r="AAX275" i="22" l="1"/>
  <c r="AAX279" i="22"/>
  <c r="AAX278" i="22"/>
  <c r="AAX280" i="22"/>
  <c r="AAX274" i="22"/>
  <c r="AAX277" i="22"/>
  <c r="AAX276" i="22"/>
  <c r="AAX243" i="22"/>
  <c r="AAY228" i="22"/>
  <c r="AAY296" i="22"/>
  <c r="AAY183" i="22"/>
  <c r="ABQ285" i="22"/>
  <c r="AAY186" i="22"/>
  <c r="AAY317" i="22"/>
  <c r="AAY312" i="22"/>
  <c r="AAY294" i="22"/>
  <c r="AAY231" i="22"/>
  <c r="ABQ137" i="22"/>
  <c r="AAY225" i="22"/>
  <c r="AAY182" i="22"/>
  <c r="AAY222" i="22"/>
  <c r="AAY219" i="22"/>
  <c r="ABQ128" i="22"/>
  <c r="AAY293" i="22"/>
  <c r="AAY232" i="22"/>
  <c r="ABQ143" i="22"/>
  <c r="AAY172" i="22"/>
  <c r="ABQ135" i="22"/>
  <c r="ABQ287" i="22"/>
  <c r="AAY304" i="22"/>
  <c r="AAY311" i="22"/>
  <c r="ABQ134" i="22"/>
  <c r="AAY321" i="22"/>
  <c r="AAY220" i="22"/>
  <c r="AAY307" i="22"/>
  <c r="AAY195" i="22"/>
  <c r="AAY197" i="22"/>
  <c r="ABQ215" i="22"/>
  <c r="ABQ142" i="22"/>
  <c r="ABQ139" i="22"/>
  <c r="AAY193" i="22"/>
  <c r="AAY303" i="22"/>
  <c r="AAY299" i="22"/>
  <c r="AAY194" i="22"/>
  <c r="AAY300" i="22"/>
  <c r="AAY192" i="22"/>
  <c r="ABQ283" i="22"/>
  <c r="ABQ129" i="22"/>
  <c r="AAY297" i="22"/>
  <c r="AAY226" i="22"/>
  <c r="AAY322" i="22"/>
  <c r="AAY180" i="22"/>
  <c r="ABQ284" i="22"/>
  <c r="AAY306" i="22"/>
  <c r="AAY200" i="22"/>
  <c r="AAY179" i="22"/>
  <c r="ABQ132" i="22"/>
  <c r="ABQ217" i="22"/>
  <c r="ABQ131" i="22"/>
  <c r="AAY310" i="22"/>
  <c r="AAY196" i="22"/>
  <c r="AAY191" i="22"/>
  <c r="AAY221" i="22"/>
  <c r="ABQ140" i="22"/>
  <c r="AAY305" i="22"/>
  <c r="ABQ290" i="22"/>
  <c r="AAY309" i="22"/>
  <c r="AAY301" i="22"/>
  <c r="ABQ136" i="22"/>
  <c r="AAZ298" i="22"/>
  <c r="AAY175" i="22"/>
  <c r="ABQ292" i="22"/>
  <c r="AAY313" i="22"/>
  <c r="AAY178" i="22"/>
  <c r="AAY230" i="22"/>
  <c r="ABQ216" i="22"/>
  <c r="ABQ130" i="22"/>
  <c r="AAY184" i="22"/>
  <c r="AAY234" i="22"/>
  <c r="ABQ218" i="22"/>
  <c r="ABQ281" i="22"/>
  <c r="ABQ144" i="22"/>
  <c r="AAY190" i="22"/>
  <c r="AAY229" i="22"/>
  <c r="AAY199" i="22"/>
  <c r="AAY227" i="22"/>
  <c r="AAY181" i="22"/>
  <c r="AAY198" i="22"/>
  <c r="AAY233" i="22"/>
  <c r="ABQ286" i="22"/>
  <c r="ABQ138" i="22"/>
  <c r="AAY316" i="22"/>
  <c r="AAY224" i="22"/>
  <c r="AAY185" i="22"/>
  <c r="ABQ282" i="22"/>
  <c r="AAY302" i="22"/>
  <c r="AAY223" i="22"/>
  <c r="AAY239" i="22"/>
  <c r="AAY174" i="22"/>
  <c r="ABQ127" i="22"/>
  <c r="AAY236" i="22"/>
  <c r="AAY315" i="22"/>
  <c r="AAY189" i="22"/>
  <c r="AAY240" i="22"/>
  <c r="ABQ141" i="22"/>
  <c r="AAY308" i="22"/>
  <c r="AAY173" i="22"/>
  <c r="ABQ291" i="22"/>
  <c r="ABQ289" i="22"/>
  <c r="AAY295" i="22"/>
  <c r="ABQ288" i="22"/>
  <c r="ABQ133" i="22"/>
  <c r="AAY320" i="22"/>
  <c r="AAY314" i="22"/>
  <c r="AAY280" i="22" l="1"/>
  <c r="AAY276" i="22"/>
  <c r="AAY278" i="22"/>
  <c r="AAY277" i="22"/>
  <c r="AAY279" i="22"/>
  <c r="AAY274" i="22"/>
  <c r="AAY275" i="22"/>
  <c r="AAY243" i="22"/>
  <c r="ABR139" i="22"/>
  <c r="AAZ220" i="22"/>
  <c r="ABR128" i="22"/>
  <c r="AAZ225" i="22"/>
  <c r="AAZ312" i="22"/>
  <c r="ABR285" i="22"/>
  <c r="AAZ236" i="22"/>
  <c r="ABR291" i="22"/>
  <c r="ABR127" i="22"/>
  <c r="AAZ198" i="22"/>
  <c r="AAZ199" i="22"/>
  <c r="ABR130" i="22"/>
  <c r="AAZ309" i="22"/>
  <c r="AAZ221" i="22"/>
  <c r="AAZ310" i="22"/>
  <c r="ABR132" i="22"/>
  <c r="AAZ306" i="22"/>
  <c r="AAZ322" i="22"/>
  <c r="ABR283" i="22"/>
  <c r="AAZ194" i="22"/>
  <c r="AAZ197" i="22"/>
  <c r="AAZ304" i="22"/>
  <c r="ABR141" i="22"/>
  <c r="ABR133" i="22"/>
  <c r="ABA298" i="22"/>
  <c r="AAZ173" i="22"/>
  <c r="AAZ174" i="22"/>
  <c r="ABR282" i="22"/>
  <c r="ABR218" i="22"/>
  <c r="AAZ313" i="22"/>
  <c r="ABR290" i="22"/>
  <c r="AAZ179" i="22"/>
  <c r="AAZ226" i="22"/>
  <c r="AAZ299" i="22"/>
  <c r="AAZ321" i="22"/>
  <c r="ABR287" i="22"/>
  <c r="AAZ219" i="22"/>
  <c r="ABR137" i="22"/>
  <c r="AAZ317" i="22"/>
  <c r="AAZ183" i="22"/>
  <c r="AAZ240" i="22"/>
  <c r="AAZ223" i="22"/>
  <c r="AAZ316" i="22"/>
  <c r="ABR281" i="22"/>
  <c r="ABR288" i="22"/>
  <c r="AAZ189" i="22"/>
  <c r="ABR138" i="22"/>
  <c r="AAZ229" i="22"/>
  <c r="ABR216" i="22"/>
  <c r="ABR131" i="22"/>
  <c r="AAZ192" i="22"/>
  <c r="ABR142" i="22"/>
  <c r="AAZ195" i="22"/>
  <c r="ABR143" i="22"/>
  <c r="ABR284" i="22"/>
  <c r="AAZ300" i="22"/>
  <c r="ABR134" i="22"/>
  <c r="ABR135" i="22"/>
  <c r="AAZ222" i="22"/>
  <c r="AAZ231" i="22"/>
  <c r="AAZ186" i="22"/>
  <c r="AAZ296" i="22"/>
  <c r="AAZ320" i="22"/>
  <c r="AAZ314" i="22"/>
  <c r="AAZ295" i="22"/>
  <c r="AAZ308" i="22"/>
  <c r="AAZ315" i="22"/>
  <c r="AAZ239" i="22"/>
  <c r="AAZ185" i="22"/>
  <c r="ABR286" i="22"/>
  <c r="AAZ181" i="22"/>
  <c r="AAZ190" i="22"/>
  <c r="AAZ234" i="22"/>
  <c r="AAZ230" i="22"/>
  <c r="ABR292" i="22"/>
  <c r="ABR136" i="22"/>
  <c r="AAZ305" i="22"/>
  <c r="AAZ191" i="22"/>
  <c r="ABR217" i="22"/>
  <c r="AAZ297" i="22"/>
  <c r="AAZ303" i="22"/>
  <c r="AAZ307" i="22"/>
  <c r="AAZ232" i="22"/>
  <c r="ABR289" i="22"/>
  <c r="AAZ302" i="22"/>
  <c r="AAZ224" i="22"/>
  <c r="AAZ233" i="22"/>
  <c r="AAZ227" i="22"/>
  <c r="ABR144" i="22"/>
  <c r="AAZ184" i="22"/>
  <c r="AAZ178" i="22"/>
  <c r="AAZ175" i="22"/>
  <c r="AAZ301" i="22"/>
  <c r="ABR140" i="22"/>
  <c r="AAZ196" i="22"/>
  <c r="AAZ200" i="22"/>
  <c r="AAZ180" i="22"/>
  <c r="ABR129" i="22"/>
  <c r="AAZ193" i="22"/>
  <c r="ABR215" i="22"/>
  <c r="AAZ311" i="22"/>
  <c r="AAZ172" i="22"/>
  <c r="AAZ293" i="22"/>
  <c r="AAZ182" i="22"/>
  <c r="AAZ294" i="22"/>
  <c r="AAZ228" i="22"/>
  <c r="AAZ277" i="22" l="1"/>
  <c r="AAZ275" i="22"/>
  <c r="AAZ278" i="22"/>
  <c r="AAZ274" i="22"/>
  <c r="AAZ276" i="22"/>
  <c r="AAZ279" i="22"/>
  <c r="AAZ280" i="22"/>
  <c r="AAZ243" i="22"/>
  <c r="ABA311" i="22"/>
  <c r="ABA227" i="22"/>
  <c r="ABS289" i="22"/>
  <c r="ABA297" i="22"/>
  <c r="ABA305" i="22"/>
  <c r="ABA234" i="22"/>
  <c r="ABA185" i="22"/>
  <c r="ABA308" i="22"/>
  <c r="ABA296" i="22"/>
  <c r="ABS135" i="22"/>
  <c r="ABS284" i="22"/>
  <c r="ABA192" i="22"/>
  <c r="ABS281" i="22"/>
  <c r="ABA219" i="22"/>
  <c r="ABA226" i="22"/>
  <c r="ABS218" i="22"/>
  <c r="ABA173" i="22"/>
  <c r="ABA304" i="22"/>
  <c r="ABA322" i="22"/>
  <c r="ABA221" i="22"/>
  <c r="ABA198" i="22"/>
  <c r="ABA236" i="22"/>
  <c r="ABS128" i="22"/>
  <c r="ABA175" i="22"/>
  <c r="ABA178" i="22"/>
  <c r="ABA190" i="22"/>
  <c r="ABA186" i="22"/>
  <c r="ABS134" i="22"/>
  <c r="ABS143" i="22"/>
  <c r="ABS216" i="22"/>
  <c r="ABA189" i="22"/>
  <c r="ABA316" i="22"/>
  <c r="ABA183" i="22"/>
  <c r="ABS287" i="22"/>
  <c r="ABA179" i="22"/>
  <c r="ABB298" i="22"/>
  <c r="ABA197" i="22"/>
  <c r="ABA306" i="22"/>
  <c r="ABA309" i="22"/>
  <c r="ABS285" i="22"/>
  <c r="ABA196" i="22"/>
  <c r="ABA233" i="22"/>
  <c r="ABS136" i="22"/>
  <c r="ABA295" i="22"/>
  <c r="ABA293" i="22"/>
  <c r="ABA180" i="22"/>
  <c r="ABA184" i="22"/>
  <c r="ABA224" i="22"/>
  <c r="ABA307" i="22"/>
  <c r="ABS217" i="22"/>
  <c r="ABS292" i="22"/>
  <c r="ABA181" i="22"/>
  <c r="ABA239" i="22"/>
  <c r="ABA314" i="22"/>
  <c r="ABA231" i="22"/>
  <c r="ABA195" i="22"/>
  <c r="ABS131" i="22"/>
  <c r="ABA229" i="22"/>
  <c r="ABS288" i="22"/>
  <c r="ABA223" i="22"/>
  <c r="ABA317" i="22"/>
  <c r="ABA321" i="22"/>
  <c r="ABS290" i="22"/>
  <c r="ABS282" i="22"/>
  <c r="ABS133" i="22"/>
  <c r="ABA194" i="22"/>
  <c r="ABS132" i="22"/>
  <c r="ABS130" i="22"/>
  <c r="ABS127" i="22"/>
  <c r="ABA312" i="22"/>
  <c r="ABA220" i="22"/>
  <c r="ABA294" i="22"/>
  <c r="ABS129" i="22"/>
  <c r="ABA232" i="22"/>
  <c r="ABA228" i="22"/>
  <c r="ABS215" i="22"/>
  <c r="ABS140" i="22"/>
  <c r="ABA182" i="22"/>
  <c r="ABA172" i="22"/>
  <c r="ABA193" i="22"/>
  <c r="ABA200" i="22"/>
  <c r="ABA301" i="22"/>
  <c r="ABS144" i="22"/>
  <c r="ABA302" i="22"/>
  <c r="ABA303" i="22"/>
  <c r="ABA191" i="22"/>
  <c r="ABA230" i="22"/>
  <c r="ABS286" i="22"/>
  <c r="ABA315" i="22"/>
  <c r="ABA320" i="22"/>
  <c r="ABA222" i="22"/>
  <c r="ABA300" i="22"/>
  <c r="ABS142" i="22"/>
  <c r="ABS138" i="22"/>
  <c r="ABA240" i="22"/>
  <c r="ABS137" i="22"/>
  <c r="ABA299" i="22"/>
  <c r="ABA313" i="22"/>
  <c r="ABA174" i="22"/>
  <c r="ABS141" i="22"/>
  <c r="ABS283" i="22"/>
  <c r="ABA310" i="22"/>
  <c r="ABA199" i="22"/>
  <c r="ABS291" i="22"/>
  <c r="ABA225" i="22"/>
  <c r="ABS139" i="22"/>
  <c r="ABA274" i="22" l="1"/>
  <c r="ABA280" i="22"/>
  <c r="ABA278" i="22"/>
  <c r="ABA279" i="22"/>
  <c r="ABA275" i="22"/>
  <c r="ABA276" i="22"/>
  <c r="ABA277" i="22"/>
  <c r="ABA243" i="22"/>
  <c r="ABB225" i="22"/>
  <c r="ABT144" i="22"/>
  <c r="ABT215" i="22"/>
  <c r="ABT130" i="22"/>
  <c r="ABB223" i="22"/>
  <c r="ABB239" i="22"/>
  <c r="ABB293" i="22"/>
  <c r="ABB222" i="22"/>
  <c r="ABT137" i="22"/>
  <c r="ABB320" i="22"/>
  <c r="ABB301" i="22"/>
  <c r="ABB228" i="22"/>
  <c r="ABT132" i="22"/>
  <c r="ABT288" i="22"/>
  <c r="ABB181" i="22"/>
  <c r="ABC298" i="22"/>
  <c r="ABT218" i="22"/>
  <c r="ABT281" i="22"/>
  <c r="ABT284" i="22"/>
  <c r="ABB185" i="22"/>
  <c r="ABT289" i="22"/>
  <c r="ABB299" i="22"/>
  <c r="ABT141" i="22"/>
  <c r="ABB191" i="22"/>
  <c r="ABB220" i="22"/>
  <c r="ABT290" i="22"/>
  <c r="ABB224" i="22"/>
  <c r="ABB233" i="22"/>
  <c r="ABB183" i="22"/>
  <c r="ABB221" i="22"/>
  <c r="ABT283" i="22"/>
  <c r="ABT291" i="22"/>
  <c r="ABB199" i="22"/>
  <c r="ABB240" i="22"/>
  <c r="ABB315" i="22"/>
  <c r="ABB200" i="22"/>
  <c r="ABB232" i="22"/>
  <c r="ABB194" i="22"/>
  <c r="ABB229" i="22"/>
  <c r="ABT292" i="22"/>
  <c r="ABB184" i="22"/>
  <c r="ABB196" i="22"/>
  <c r="ABT143" i="22"/>
  <c r="ABT128" i="22"/>
  <c r="ABB226" i="22"/>
  <c r="ABT135" i="22"/>
  <c r="ABB234" i="22"/>
  <c r="ABB227" i="22"/>
  <c r="ABB230" i="22"/>
  <c r="ABB174" i="22"/>
  <c r="ABT142" i="22"/>
  <c r="ABB303" i="22"/>
  <c r="ABB182" i="22"/>
  <c r="ABB312" i="22"/>
  <c r="ABB321" i="22"/>
  <c r="ABB231" i="22"/>
  <c r="ABB309" i="22"/>
  <c r="ABB316" i="22"/>
  <c r="ABB190" i="22"/>
  <c r="ABB322" i="22"/>
  <c r="ABB310" i="22"/>
  <c r="ABT286" i="22"/>
  <c r="ABB193" i="22"/>
  <c r="ABT129" i="22"/>
  <c r="ABT133" i="22"/>
  <c r="ABT131" i="22"/>
  <c r="ABT217" i="22"/>
  <c r="ABB295" i="22"/>
  <c r="ABB306" i="22"/>
  <c r="ABT134" i="22"/>
  <c r="ABB236" i="22"/>
  <c r="ABB304" i="22"/>
  <c r="ABB296" i="22"/>
  <c r="ABB305" i="22"/>
  <c r="ABT139" i="22"/>
  <c r="ABB313" i="22"/>
  <c r="ABB300" i="22"/>
  <c r="ABB302" i="22"/>
  <c r="ABT140" i="22"/>
  <c r="ABT127" i="22"/>
  <c r="ABB317" i="22"/>
  <c r="ABB314" i="22"/>
  <c r="ABB180" i="22"/>
  <c r="ABB179" i="22"/>
  <c r="ABB189" i="22"/>
  <c r="ABB178" i="22"/>
  <c r="ABB219" i="22"/>
  <c r="ABT138" i="22"/>
  <c r="ABB172" i="22"/>
  <c r="ABB294" i="22"/>
  <c r="ABT282" i="22"/>
  <c r="ABB195" i="22"/>
  <c r="ABB307" i="22"/>
  <c r="ABT136" i="22"/>
  <c r="ABT285" i="22"/>
  <c r="ABB197" i="22"/>
  <c r="ABT287" i="22"/>
  <c r="ABT216" i="22"/>
  <c r="ABB186" i="22"/>
  <c r="ABB175" i="22"/>
  <c r="ABB198" i="22"/>
  <c r="ABB173" i="22"/>
  <c r="ABB192" i="22"/>
  <c r="ABB308" i="22"/>
  <c r="ABB297" i="22"/>
  <c r="ABB311" i="22"/>
  <c r="ABB279" i="22" l="1"/>
  <c r="ABB277" i="22"/>
  <c r="ABB278" i="22"/>
  <c r="ABB276" i="22"/>
  <c r="ABB280" i="22"/>
  <c r="ABB275" i="22"/>
  <c r="ABB274" i="22"/>
  <c r="ABB243" i="22"/>
  <c r="ABU216" i="22"/>
  <c r="ABC316" i="22"/>
  <c r="ABC184" i="22"/>
  <c r="ABC232" i="22"/>
  <c r="ABU137" i="22"/>
  <c r="ABC178" i="22"/>
  <c r="ABU142" i="22"/>
  <c r="ABU287" i="22"/>
  <c r="ABC172" i="22"/>
  <c r="ABC314" i="22"/>
  <c r="ABC295" i="22"/>
  <c r="ABC310" i="22"/>
  <c r="ABC309" i="22"/>
  <c r="ABC312" i="22"/>
  <c r="ABC174" i="22"/>
  <c r="ABU135" i="22"/>
  <c r="ABU143" i="22"/>
  <c r="ABU292" i="22"/>
  <c r="ABC200" i="22"/>
  <c r="ABU291" i="22"/>
  <c r="ABC183" i="22"/>
  <c r="ABU290" i="22"/>
  <c r="ABC185" i="22"/>
  <c r="ABC228" i="22"/>
  <c r="ABC222" i="22"/>
  <c r="ABU130" i="22"/>
  <c r="ABU140" i="22"/>
  <c r="ABC234" i="22"/>
  <c r="ABC308" i="22"/>
  <c r="ABC307" i="22"/>
  <c r="ABC189" i="22"/>
  <c r="ABC302" i="22"/>
  <c r="ABC304" i="22"/>
  <c r="ABU129" i="22"/>
  <c r="ABC173" i="22"/>
  <c r="ABC192" i="22"/>
  <c r="ABC197" i="22"/>
  <c r="ABU138" i="22"/>
  <c r="ABC317" i="22"/>
  <c r="ABC305" i="22"/>
  <c r="ABU217" i="22"/>
  <c r="ABC193" i="22"/>
  <c r="ABC322" i="22"/>
  <c r="ABC182" i="22"/>
  <c r="ABC230" i="22"/>
  <c r="ABC229" i="22"/>
  <c r="ABC315" i="22"/>
  <c r="ABU283" i="22"/>
  <c r="ABC233" i="22"/>
  <c r="ABC220" i="22"/>
  <c r="ABU141" i="22"/>
  <c r="ABU284" i="22"/>
  <c r="ABC181" i="22"/>
  <c r="ABC301" i="22"/>
  <c r="ABC293" i="22"/>
  <c r="ABU215" i="22"/>
  <c r="ABU136" i="22"/>
  <c r="ABU133" i="22"/>
  <c r="ABC198" i="22"/>
  <c r="ABC175" i="22"/>
  <c r="ABC195" i="22"/>
  <c r="ABC179" i="22"/>
  <c r="ABC300" i="22"/>
  <c r="ABC236" i="22"/>
  <c r="ABC297" i="22"/>
  <c r="ABC294" i="22"/>
  <c r="ABC306" i="22"/>
  <c r="ABC311" i="22"/>
  <c r="ABC186" i="22"/>
  <c r="ABU282" i="22"/>
  <c r="ABC313" i="22"/>
  <c r="ABU134" i="22"/>
  <c r="ABU286" i="22"/>
  <c r="ABC190" i="22"/>
  <c r="ABC231" i="22"/>
  <c r="ABC303" i="22"/>
  <c r="ABC227" i="22"/>
  <c r="ABC226" i="22"/>
  <c r="ABC196" i="22"/>
  <c r="ABC194" i="22"/>
  <c r="ABC240" i="22"/>
  <c r="ABC221" i="22"/>
  <c r="ABC224" i="22"/>
  <c r="ABC299" i="22"/>
  <c r="ABU281" i="22"/>
  <c r="ABD298" i="22"/>
  <c r="ABU288" i="22"/>
  <c r="ABC320" i="22"/>
  <c r="ABC239" i="22"/>
  <c r="ABU144" i="22"/>
  <c r="ABC180" i="22"/>
  <c r="ABU128" i="22"/>
  <c r="ABU285" i="22"/>
  <c r="ABC219" i="22"/>
  <c r="ABU127" i="22"/>
  <c r="ABC296" i="22"/>
  <c r="ABU131" i="22"/>
  <c r="ABU139" i="22"/>
  <c r="ABC321" i="22"/>
  <c r="ABC199" i="22"/>
  <c r="ABC191" i="22"/>
  <c r="ABU289" i="22"/>
  <c r="ABU218" i="22"/>
  <c r="ABU132" i="22"/>
  <c r="ABC223" i="22"/>
  <c r="ABC225" i="22"/>
  <c r="ABC276" i="22" l="1"/>
  <c r="ABC274" i="22"/>
  <c r="ABC278" i="22"/>
  <c r="ABC275" i="22"/>
  <c r="ABC277" i="22"/>
  <c r="ABC280" i="22"/>
  <c r="ABC279" i="22"/>
  <c r="ABC243" i="22"/>
  <c r="ABD223" i="22"/>
  <c r="ABV139" i="22"/>
  <c r="ABD180" i="22"/>
  <c r="ABD303" i="22"/>
  <c r="ABD186" i="22"/>
  <c r="ABD195" i="22"/>
  <c r="ABD181" i="22"/>
  <c r="ABD229" i="22"/>
  <c r="ABD182" i="22"/>
  <c r="ABD197" i="22"/>
  <c r="ABD307" i="22"/>
  <c r="ABD309" i="22"/>
  <c r="ABV132" i="22"/>
  <c r="ABV131" i="22"/>
  <c r="ABV144" i="22"/>
  <c r="ABE298" i="22"/>
  <c r="ABD231" i="22"/>
  <c r="ABD311" i="22"/>
  <c r="ABD175" i="22"/>
  <c r="ABD305" i="22"/>
  <c r="ABD304" i="22"/>
  <c r="ABD222" i="22"/>
  <c r="ABV291" i="22"/>
  <c r="ABD310" i="22"/>
  <c r="ABD172" i="22"/>
  <c r="ABV137" i="22"/>
  <c r="ABD184" i="22"/>
  <c r="ABD225" i="22"/>
  <c r="ABD191" i="22"/>
  <c r="ABV285" i="22"/>
  <c r="ABD224" i="22"/>
  <c r="ABD196" i="22"/>
  <c r="ABD313" i="22"/>
  <c r="ABD236" i="22"/>
  <c r="ABV215" i="22"/>
  <c r="ABD233" i="22"/>
  <c r="ABD192" i="22"/>
  <c r="ABD308" i="22"/>
  <c r="ABD185" i="22"/>
  <c r="ABV135" i="22"/>
  <c r="ABD199" i="22"/>
  <c r="ABV281" i="22"/>
  <c r="ABD226" i="22"/>
  <c r="ABD190" i="22"/>
  <c r="ABD306" i="22"/>
  <c r="ABD293" i="22"/>
  <c r="ABV283" i="22"/>
  <c r="ABD322" i="22"/>
  <c r="ABD234" i="22"/>
  <c r="ABD200" i="22"/>
  <c r="ABD295" i="22"/>
  <c r="ABV287" i="22"/>
  <c r="ABD316" i="22"/>
  <c r="ABD296" i="22"/>
  <c r="ABD239" i="22"/>
  <c r="ABD221" i="22"/>
  <c r="ABD300" i="22"/>
  <c r="ABD198" i="22"/>
  <c r="ABV284" i="22"/>
  <c r="ABD317" i="22"/>
  <c r="ABD302" i="22"/>
  <c r="ABD228" i="22"/>
  <c r="ABD174" i="22"/>
  <c r="ABV218" i="22"/>
  <c r="ABV127" i="22"/>
  <c r="ABD320" i="22"/>
  <c r="ABD240" i="22"/>
  <c r="ABV286" i="22"/>
  <c r="ABD294" i="22"/>
  <c r="ABV133" i="22"/>
  <c r="ABV141" i="22"/>
  <c r="ABD230" i="22"/>
  <c r="ABD173" i="22"/>
  <c r="ABV140" i="22"/>
  <c r="ABV290" i="22"/>
  <c r="ABD312" i="22"/>
  <c r="ABV142" i="22"/>
  <c r="ABD321" i="22"/>
  <c r="ABV128" i="22"/>
  <c r="ABD299" i="22"/>
  <c r="ABD227" i="22"/>
  <c r="ABV282" i="22"/>
  <c r="ABD179" i="22"/>
  <c r="ABD301" i="22"/>
  <c r="ABD315" i="22"/>
  <c r="ABD193" i="22"/>
  <c r="ABV138" i="22"/>
  <c r="ABD189" i="22"/>
  <c r="ABV292" i="22"/>
  <c r="ABV289" i="22"/>
  <c r="ABD219" i="22"/>
  <c r="ABV288" i="22"/>
  <c r="ABD194" i="22"/>
  <c r="ABV134" i="22"/>
  <c r="ABD297" i="22"/>
  <c r="ABV136" i="22"/>
  <c r="ABD220" i="22"/>
  <c r="ABV217" i="22"/>
  <c r="ABV129" i="22"/>
  <c r="ABV130" i="22"/>
  <c r="ABD183" i="22"/>
  <c r="ABV143" i="22"/>
  <c r="ABD314" i="22"/>
  <c r="ABD178" i="22"/>
  <c r="ABD232" i="22"/>
  <c r="ABV216" i="22"/>
  <c r="ABD275" i="22" l="1"/>
  <c r="ABD279" i="22"/>
  <c r="ABD278" i="22"/>
  <c r="ABD280" i="22"/>
  <c r="ABD274" i="22"/>
  <c r="ABD277" i="22"/>
  <c r="ABD276" i="22"/>
  <c r="ABD243" i="22"/>
  <c r="ABW217" i="22"/>
  <c r="ABE179" i="22"/>
  <c r="ABE183" i="22"/>
  <c r="ABE220" i="22"/>
  <c r="ABW292" i="22"/>
  <c r="ABW136" i="22"/>
  <c r="ABE227" i="22"/>
  <c r="ABE312" i="22"/>
  <c r="ABE230" i="22"/>
  <c r="ABW286" i="22"/>
  <c r="ABW218" i="22"/>
  <c r="ABE317" i="22"/>
  <c r="ABE300" i="22"/>
  <c r="ABE296" i="22"/>
  <c r="ABW287" i="22"/>
  <c r="ABE234" i="22"/>
  <c r="ABE293" i="22"/>
  <c r="ABW281" i="22"/>
  <c r="ABE185" i="22"/>
  <c r="ABE233" i="22"/>
  <c r="ABE196" i="22"/>
  <c r="ABE225" i="22"/>
  <c r="ABE310" i="22"/>
  <c r="ABE305" i="22"/>
  <c r="ABE311" i="22"/>
  <c r="ABW131" i="22"/>
  <c r="ABE307" i="22"/>
  <c r="ABE181" i="22"/>
  <c r="ABE315" i="22"/>
  <c r="ABW130" i="22"/>
  <c r="ABW129" i="22"/>
  <c r="ABE189" i="22"/>
  <c r="ABE301" i="22"/>
  <c r="ABE299" i="22"/>
  <c r="ABW290" i="22"/>
  <c r="ABW141" i="22"/>
  <c r="ABE240" i="22"/>
  <c r="ABE174" i="22"/>
  <c r="ABE295" i="22"/>
  <c r="ABE306" i="22"/>
  <c r="ABE308" i="22"/>
  <c r="ABW215" i="22"/>
  <c r="ABE224" i="22"/>
  <c r="ABE184" i="22"/>
  <c r="ABW291" i="22"/>
  <c r="ABE231" i="22"/>
  <c r="ABW132" i="22"/>
  <c r="ABE197" i="22"/>
  <c r="ABE195" i="22"/>
  <c r="ABE180" i="22"/>
  <c r="ABE178" i="22"/>
  <c r="ABW288" i="22"/>
  <c r="ABE314" i="22"/>
  <c r="ABE297" i="22"/>
  <c r="ABE219" i="22"/>
  <c r="ABW134" i="22"/>
  <c r="ABW128" i="22"/>
  <c r="ABW142" i="22"/>
  <c r="ABW140" i="22"/>
  <c r="ABW133" i="22"/>
  <c r="ABE320" i="22"/>
  <c r="ABE228" i="22"/>
  <c r="ABW284" i="22"/>
  <c r="ABE221" i="22"/>
  <c r="ABE316" i="22"/>
  <c r="ABE200" i="22"/>
  <c r="ABE322" i="22"/>
  <c r="ABE190" i="22"/>
  <c r="ABE199" i="22"/>
  <c r="ABE192" i="22"/>
  <c r="ABE236" i="22"/>
  <c r="ABW285" i="22"/>
  <c r="ABW137" i="22"/>
  <c r="ABE222" i="22"/>
  <c r="ABF298" i="22"/>
  <c r="ABE309" i="22"/>
  <c r="ABE182" i="22"/>
  <c r="ABE186" i="22"/>
  <c r="ABW139" i="22"/>
  <c r="ABW216" i="22"/>
  <c r="ABW138" i="22"/>
  <c r="ABW143" i="22"/>
  <c r="ABW289" i="22"/>
  <c r="ABE232" i="22"/>
  <c r="ABE194" i="22"/>
  <c r="ABE193" i="22"/>
  <c r="ABW282" i="22"/>
  <c r="ABE321" i="22"/>
  <c r="ABE173" i="22"/>
  <c r="ABE294" i="22"/>
  <c r="ABW127" i="22"/>
  <c r="ABE302" i="22"/>
  <c r="ABE198" i="22"/>
  <c r="ABE239" i="22"/>
  <c r="ABW283" i="22"/>
  <c r="ABE226" i="22"/>
  <c r="ABW135" i="22"/>
  <c r="ABE313" i="22"/>
  <c r="ABE191" i="22"/>
  <c r="ABE172" i="22"/>
  <c r="ABE304" i="22"/>
  <c r="ABE175" i="22"/>
  <c r="ABW144" i="22"/>
  <c r="ABE229" i="22"/>
  <c r="ABE303" i="22"/>
  <c r="ABE223" i="22"/>
  <c r="ABE280" i="22" l="1"/>
  <c r="ABE278" i="22"/>
  <c r="ABE276" i="22"/>
  <c r="ABE277" i="22"/>
  <c r="ABE279" i="22"/>
  <c r="ABE274" i="22"/>
  <c r="ABE275" i="22"/>
  <c r="ABE243" i="22"/>
  <c r="ABX143" i="22"/>
  <c r="ABF186" i="22"/>
  <c r="ABF236" i="22"/>
  <c r="ABF322" i="22"/>
  <c r="ABX284" i="22"/>
  <c r="ABX140" i="22"/>
  <c r="ABF219" i="22"/>
  <c r="ABF178" i="22"/>
  <c r="ABF184" i="22"/>
  <c r="ABF299" i="22"/>
  <c r="ABF181" i="22"/>
  <c r="ABF234" i="22"/>
  <c r="ABF303" i="22"/>
  <c r="ABF304" i="22"/>
  <c r="ABX138" i="22"/>
  <c r="ABF222" i="22"/>
  <c r="ABF192" i="22"/>
  <c r="ABF228" i="22"/>
  <c r="ABF297" i="22"/>
  <c r="ABF231" i="22"/>
  <c r="ABX130" i="22"/>
  <c r="ABF310" i="22"/>
  <c r="ABX287" i="22"/>
  <c r="ABX218" i="22"/>
  <c r="ABF220" i="22"/>
  <c r="ABF173" i="22"/>
  <c r="ABF302" i="22"/>
  <c r="ABF194" i="22"/>
  <c r="ABF182" i="22"/>
  <c r="ABF200" i="22"/>
  <c r="ABX142" i="22"/>
  <c r="ABF180" i="22"/>
  <c r="ABF224" i="22"/>
  <c r="ABF306" i="22"/>
  <c r="ABX141" i="22"/>
  <c r="ABF301" i="22"/>
  <c r="ABF307" i="22"/>
  <c r="ABF185" i="22"/>
  <c r="ABF313" i="22"/>
  <c r="ABX135" i="22"/>
  <c r="ABX127" i="22"/>
  <c r="ABF232" i="22"/>
  <c r="ABF309" i="22"/>
  <c r="ABF199" i="22"/>
  <c r="ABF316" i="22"/>
  <c r="ABX128" i="22"/>
  <c r="ABF195" i="22"/>
  <c r="ABX215" i="22"/>
  <c r="ABF189" i="22"/>
  <c r="ABX131" i="22"/>
  <c r="ABF225" i="22"/>
  <c r="ABF296" i="22"/>
  <c r="ABX286" i="22"/>
  <c r="ABF227" i="22"/>
  <c r="ABF183" i="22"/>
  <c r="ABX283" i="22"/>
  <c r="ABF172" i="22"/>
  <c r="ABF321" i="22"/>
  <c r="ABX216" i="22"/>
  <c r="ABX137" i="22"/>
  <c r="ABF320" i="22"/>
  <c r="ABF314" i="22"/>
  <c r="ABX290" i="22"/>
  <c r="ABF315" i="22"/>
  <c r="ABX281" i="22"/>
  <c r="ABF175" i="22"/>
  <c r="ABF229" i="22"/>
  <c r="ABF223" i="22"/>
  <c r="ABF191" i="22"/>
  <c r="ABF239" i="22"/>
  <c r="ABX282" i="22"/>
  <c r="ABX139" i="22"/>
  <c r="ABG298" i="22"/>
  <c r="ABF190" i="22"/>
  <c r="ABX133" i="22"/>
  <c r="ABX134" i="22"/>
  <c r="ABF197" i="22"/>
  <c r="ABF308" i="22"/>
  <c r="ABF174" i="22"/>
  <c r="ABX129" i="22"/>
  <c r="ABF311" i="22"/>
  <c r="ABF293" i="22"/>
  <c r="ABF300" i="22"/>
  <c r="ABF230" i="22"/>
  <c r="ABX136" i="22"/>
  <c r="ABF179" i="22"/>
  <c r="ABF198" i="22"/>
  <c r="ABX144" i="22"/>
  <c r="ABF226" i="22"/>
  <c r="ABF294" i="22"/>
  <c r="ABX289" i="22"/>
  <c r="ABX285" i="22"/>
  <c r="ABF221" i="22"/>
  <c r="ABX288" i="22"/>
  <c r="ABX291" i="22"/>
  <c r="ABF295" i="22"/>
  <c r="ABF196" i="22"/>
  <c r="ABF193" i="22"/>
  <c r="ABX132" i="22"/>
  <c r="ABF240" i="22"/>
  <c r="ABF305" i="22"/>
  <c r="ABF233" i="22"/>
  <c r="ABF317" i="22"/>
  <c r="ABF312" i="22"/>
  <c r="ABX292" i="22"/>
  <c r="ABX217" i="22"/>
  <c r="ABF277" i="22" l="1"/>
  <c r="ABF275" i="22"/>
  <c r="ABF276" i="22"/>
  <c r="ABF274" i="22"/>
  <c r="ABF278" i="22"/>
  <c r="ABF279" i="22"/>
  <c r="ABF280" i="22"/>
  <c r="ABF243" i="22"/>
  <c r="ABY144" i="22"/>
  <c r="ABG197" i="22"/>
  <c r="ABH298" i="22"/>
  <c r="ABG191" i="22"/>
  <c r="ABY281" i="22"/>
  <c r="ABY216" i="22"/>
  <c r="ABY286" i="22"/>
  <c r="ABG189" i="22"/>
  <c r="ABY128" i="22"/>
  <c r="ABG232" i="22"/>
  <c r="ABG301" i="22"/>
  <c r="ABG224" i="22"/>
  <c r="ABG182" i="22"/>
  <c r="ABG220" i="22"/>
  <c r="ABG310" i="22"/>
  <c r="ABG228" i="22"/>
  <c r="ABG304" i="22"/>
  <c r="ABG299" i="22"/>
  <c r="ABG219" i="22"/>
  <c r="ABG236" i="22"/>
  <c r="ABG193" i="22"/>
  <c r="ABG317" i="22"/>
  <c r="ABG240" i="22"/>
  <c r="ABG196" i="22"/>
  <c r="ABY291" i="22"/>
  <c r="ABY289" i="22"/>
  <c r="ABG230" i="22"/>
  <c r="ABY129" i="22"/>
  <c r="ABY134" i="22"/>
  <c r="ABY139" i="22"/>
  <c r="ABG223" i="22"/>
  <c r="ABG315" i="22"/>
  <c r="ABG314" i="22"/>
  <c r="ABG321" i="22"/>
  <c r="ABY283" i="22"/>
  <c r="ABG296" i="22"/>
  <c r="ABG316" i="22"/>
  <c r="ABY127" i="22"/>
  <c r="ABG313" i="22"/>
  <c r="ABY141" i="22"/>
  <c r="ABG180" i="22"/>
  <c r="ABG194" i="22"/>
  <c r="ABY130" i="22"/>
  <c r="ABG192" i="22"/>
  <c r="ABG303" i="22"/>
  <c r="ABY140" i="22"/>
  <c r="ABY285" i="22"/>
  <c r="ABG312" i="22"/>
  <c r="ABG295" i="22"/>
  <c r="ABY217" i="22"/>
  <c r="ABY288" i="22"/>
  <c r="ABG294" i="22"/>
  <c r="ABG198" i="22"/>
  <c r="ABG300" i="22"/>
  <c r="ABG174" i="22"/>
  <c r="ABY133" i="22"/>
  <c r="ABY282" i="22"/>
  <c r="ABG229" i="22"/>
  <c r="ABY290" i="22"/>
  <c r="ABG320" i="22"/>
  <c r="ABG183" i="22"/>
  <c r="ABG225" i="22"/>
  <c r="ABY215" i="22"/>
  <c r="ABG199" i="22"/>
  <c r="ABY135" i="22"/>
  <c r="ABG185" i="22"/>
  <c r="ABY142" i="22"/>
  <c r="ABG302" i="22"/>
  <c r="ABY218" i="22"/>
  <c r="ABG231" i="22"/>
  <c r="ABG222" i="22"/>
  <c r="ABG234" i="22"/>
  <c r="ABG184" i="22"/>
  <c r="ABY284" i="22"/>
  <c r="ABG186" i="22"/>
  <c r="ABG311" i="22"/>
  <c r="ABY136" i="22"/>
  <c r="ABG233" i="22"/>
  <c r="ABY292" i="22"/>
  <c r="ABG305" i="22"/>
  <c r="ABY132" i="22"/>
  <c r="ABG221" i="22"/>
  <c r="ABG226" i="22"/>
  <c r="ABG179" i="22"/>
  <c r="ABG293" i="22"/>
  <c r="ABG308" i="22"/>
  <c r="ABG190" i="22"/>
  <c r="ABG239" i="22"/>
  <c r="ABG175" i="22"/>
  <c r="ABY137" i="22"/>
  <c r="ABG172" i="22"/>
  <c r="ABG227" i="22"/>
  <c r="ABY131" i="22"/>
  <c r="ABG195" i="22"/>
  <c r="ABG309" i="22"/>
  <c r="ABG307" i="22"/>
  <c r="ABG306" i="22"/>
  <c r="ABG200" i="22"/>
  <c r="ABG173" i="22"/>
  <c r="ABY287" i="22"/>
  <c r="ABG297" i="22"/>
  <c r="ABY138" i="22"/>
  <c r="ABG181" i="22"/>
  <c r="ABG178" i="22"/>
  <c r="ABG322" i="22"/>
  <c r="ABY143" i="22"/>
  <c r="ABG274" i="22" l="1"/>
  <c r="ABG280" i="22"/>
  <c r="ABG276" i="22"/>
  <c r="ABG275" i="22"/>
  <c r="ABG279" i="22"/>
  <c r="ABG278" i="22"/>
  <c r="ABG277" i="22"/>
  <c r="ABG243" i="22"/>
  <c r="ABH322" i="22"/>
  <c r="ABH306" i="22"/>
  <c r="ABH195" i="22"/>
  <c r="ABH190" i="22"/>
  <c r="ABH305" i="22"/>
  <c r="ABH234" i="22"/>
  <c r="ABZ135" i="22"/>
  <c r="ABH229" i="22"/>
  <c r="ABH313" i="22"/>
  <c r="ABH315" i="22"/>
  <c r="ABZ291" i="22"/>
  <c r="ABH299" i="22"/>
  <c r="ABH178" i="22"/>
  <c r="ABH307" i="22"/>
  <c r="ABH221" i="22"/>
  <c r="ABH186" i="22"/>
  <c r="ABH199" i="22"/>
  <c r="ABZ282" i="22"/>
  <c r="ABH303" i="22"/>
  <c r="ABZ127" i="22"/>
  <c r="ABH223" i="22"/>
  <c r="ABH196" i="22"/>
  <c r="ABH182" i="22"/>
  <c r="ABH232" i="22"/>
  <c r="ABH191" i="22"/>
  <c r="ABZ287" i="22"/>
  <c r="ABZ131" i="22"/>
  <c r="ABH308" i="22"/>
  <c r="ABZ292" i="22"/>
  <c r="ABH222" i="22"/>
  <c r="ABZ142" i="22"/>
  <c r="ABH198" i="22"/>
  <c r="ABZ285" i="22"/>
  <c r="ABH194" i="22"/>
  <c r="ABZ283" i="22"/>
  <c r="ABH230" i="22"/>
  <c r="ABH304" i="22"/>
  <c r="ABH173" i="22"/>
  <c r="ABH227" i="22"/>
  <c r="ABH293" i="22"/>
  <c r="ABH233" i="22"/>
  <c r="ABH231" i="22"/>
  <c r="ABZ215" i="22"/>
  <c r="ABZ133" i="22"/>
  <c r="ABZ217" i="22"/>
  <c r="ABH192" i="22"/>
  <c r="ABH316" i="22"/>
  <c r="ABZ139" i="22"/>
  <c r="ABH240" i="22"/>
  <c r="ABH228" i="22"/>
  <c r="ABH224" i="22"/>
  <c r="ABZ128" i="22"/>
  <c r="ABZ216" i="22"/>
  <c r="ABI298" i="22"/>
  <c r="ABH181" i="22"/>
  <c r="ABH175" i="22"/>
  <c r="ABZ284" i="22"/>
  <c r="ABH320" i="22"/>
  <c r="ABH294" i="22"/>
  <c r="ABH180" i="22"/>
  <c r="ABH321" i="22"/>
  <c r="ABH236" i="22"/>
  <c r="ABH200" i="22"/>
  <c r="ABH172" i="22"/>
  <c r="ABH179" i="22"/>
  <c r="ABZ136" i="22"/>
  <c r="ABZ218" i="22"/>
  <c r="ABH225" i="22"/>
  <c r="ABH174" i="22"/>
  <c r="ABH295" i="22"/>
  <c r="ABZ130" i="22"/>
  <c r="ABZ134" i="22"/>
  <c r="ABH317" i="22"/>
  <c r="ABH310" i="22"/>
  <c r="ABH301" i="22"/>
  <c r="ABH189" i="22"/>
  <c r="ABH197" i="22"/>
  <c r="ABZ138" i="22"/>
  <c r="ABH309" i="22"/>
  <c r="ABH239" i="22"/>
  <c r="ABZ132" i="22"/>
  <c r="ABH184" i="22"/>
  <c r="ABH185" i="22"/>
  <c r="ABZ290" i="22"/>
  <c r="ABZ288" i="22"/>
  <c r="ABZ140" i="22"/>
  <c r="ABZ141" i="22"/>
  <c r="ABH314" i="22"/>
  <c r="ABZ289" i="22"/>
  <c r="ABH219" i="22"/>
  <c r="ABZ143" i="22"/>
  <c r="ABH297" i="22"/>
  <c r="ABZ137" i="22"/>
  <c r="ABH226" i="22"/>
  <c r="ABH311" i="22"/>
  <c r="ABH302" i="22"/>
  <c r="ABH183" i="22"/>
  <c r="ABH300" i="22"/>
  <c r="ABH312" i="22"/>
  <c r="ABH296" i="22"/>
  <c r="ABZ129" i="22"/>
  <c r="ABH193" i="22"/>
  <c r="ABH220" i="22"/>
  <c r="ABZ286" i="22"/>
  <c r="ABZ281" i="22"/>
  <c r="ABZ144" i="22"/>
  <c r="ABH275" i="22" l="1"/>
  <c r="ABH277" i="22"/>
  <c r="ABH276" i="22"/>
  <c r="ABH278" i="22"/>
  <c r="ABH280" i="22"/>
  <c r="ABH279" i="22"/>
  <c r="ABH274" i="22"/>
  <c r="ABH243" i="22"/>
  <c r="ABI311" i="22"/>
  <c r="ACA141" i="22"/>
  <c r="ABI309" i="22"/>
  <c r="ABI174" i="22"/>
  <c r="ACA129" i="22"/>
  <c r="ABI226" i="22"/>
  <c r="ABI219" i="22"/>
  <c r="ACA140" i="22"/>
  <c r="ABI184" i="22"/>
  <c r="ACA138" i="22"/>
  <c r="ABI301" i="22"/>
  <c r="ABI225" i="22"/>
  <c r="ABI172" i="22"/>
  <c r="ABI321" i="22"/>
  <c r="ABI320" i="22"/>
  <c r="ABI175" i="22"/>
  <c r="ACA216" i="22"/>
  <c r="ABI240" i="22"/>
  <c r="ACA217" i="22"/>
  <c r="ABI233" i="22"/>
  <c r="ABI304" i="22"/>
  <c r="ACA285" i="22"/>
  <c r="ABI222" i="22"/>
  <c r="ACA287" i="22"/>
  <c r="ABI182" i="22"/>
  <c r="ACA127" i="22"/>
  <c r="ABI199" i="22"/>
  <c r="ABI307" i="22"/>
  <c r="ABI315" i="22"/>
  <c r="ABI229" i="22"/>
  <c r="ABI190" i="22"/>
  <c r="ACA286" i="22"/>
  <c r="ABI300" i="22"/>
  <c r="ABI193" i="22"/>
  <c r="ABI296" i="22"/>
  <c r="ACA137" i="22"/>
  <c r="ACA288" i="22"/>
  <c r="ACA132" i="22"/>
  <c r="ABI197" i="22"/>
  <c r="ABI310" i="22"/>
  <c r="ACA130" i="22"/>
  <c r="ACA218" i="22"/>
  <c r="ABI200" i="22"/>
  <c r="ABI180" i="22"/>
  <c r="ACA128" i="22"/>
  <c r="ACA139" i="22"/>
  <c r="ACA133" i="22"/>
  <c r="ABI293" i="22"/>
  <c r="ABI230" i="22"/>
  <c r="ABI198" i="22"/>
  <c r="ACA292" i="22"/>
  <c r="ABI191" i="22"/>
  <c r="ABI303" i="22"/>
  <c r="ABI186" i="22"/>
  <c r="ABI178" i="22"/>
  <c r="ABI313" i="22"/>
  <c r="ACA135" i="22"/>
  <c r="ABI195" i="22"/>
  <c r="ABI312" i="22"/>
  <c r="ABI183" i="22"/>
  <c r="ACA289" i="22"/>
  <c r="ACA144" i="22"/>
  <c r="ABI297" i="22"/>
  <c r="ABI314" i="22"/>
  <c r="ACA290" i="22"/>
  <c r="ABI239" i="22"/>
  <c r="ABI317" i="22"/>
  <c r="ABI295" i="22"/>
  <c r="ACA136" i="22"/>
  <c r="ABI236" i="22"/>
  <c r="ACA284" i="22"/>
  <c r="ABI181" i="22"/>
  <c r="ABI224" i="22"/>
  <c r="ABI316" i="22"/>
  <c r="ACA215" i="22"/>
  <c r="ABI227" i="22"/>
  <c r="ACA283" i="22"/>
  <c r="ABI308" i="22"/>
  <c r="ABI196" i="22"/>
  <c r="ABI221" i="22"/>
  <c r="ABI299" i="22"/>
  <c r="ABI234" i="22"/>
  <c r="ABI306" i="22"/>
  <c r="ABI220" i="22"/>
  <c r="ABI302" i="22"/>
  <c r="ACA281" i="22"/>
  <c r="ACA143" i="22"/>
  <c r="ABI185" i="22"/>
  <c r="ABI189" i="22"/>
  <c r="ACA134" i="22"/>
  <c r="ABI179" i="22"/>
  <c r="ABI294" i="22"/>
  <c r="ABJ298" i="22"/>
  <c r="ABI228" i="22"/>
  <c r="ABI192" i="22"/>
  <c r="ABI231" i="22"/>
  <c r="ABI173" i="22"/>
  <c r="ABI194" i="22"/>
  <c r="ACA142" i="22"/>
  <c r="ACA131" i="22"/>
  <c r="ABI232" i="22"/>
  <c r="ABI223" i="22"/>
  <c r="ACA282" i="22"/>
  <c r="ACA291" i="22"/>
  <c r="ABI305" i="22"/>
  <c r="ABI322" i="22"/>
  <c r="ABI278" i="22" l="1"/>
  <c r="ABI274" i="22"/>
  <c r="ABI276" i="22"/>
  <c r="ABI279" i="22"/>
  <c r="ABI277" i="22"/>
  <c r="ABI280" i="22"/>
  <c r="ABI275" i="22"/>
  <c r="ABI243" i="22"/>
  <c r="ABJ305" i="22"/>
  <c r="ACB142" i="22"/>
  <c r="ABJ192" i="22"/>
  <c r="ABJ189" i="22"/>
  <c r="ACB283" i="22"/>
  <c r="ABJ236" i="22"/>
  <c r="ABJ297" i="22"/>
  <c r="ACB135" i="22"/>
  <c r="ABJ198" i="22"/>
  <c r="ABJ180" i="22"/>
  <c r="ACB137" i="22"/>
  <c r="ABJ307" i="22"/>
  <c r="ABJ233" i="22"/>
  <c r="ABJ223" i="22"/>
  <c r="ABJ228" i="22"/>
  <c r="ABJ185" i="22"/>
  <c r="ABJ299" i="22"/>
  <c r="ABJ227" i="22"/>
  <c r="ACB136" i="22"/>
  <c r="ACB128" i="22"/>
  <c r="ABJ296" i="22"/>
  <c r="ABJ199" i="22"/>
  <c r="ABJ222" i="22"/>
  <c r="ABJ320" i="22"/>
  <c r="ACB140" i="22"/>
  <c r="ABJ174" i="22"/>
  <c r="ABJ194" i="22"/>
  <c r="ABJ220" i="22"/>
  <c r="ABJ181" i="22"/>
  <c r="ABJ239" i="22"/>
  <c r="ABJ313" i="22"/>
  <c r="ABJ230" i="22"/>
  <c r="ABJ200" i="22"/>
  <c r="ABJ197" i="22"/>
  <c r="ABJ190" i="22"/>
  <c r="ACB217" i="22"/>
  <c r="ABJ322" i="22"/>
  <c r="ABJ232" i="22"/>
  <c r="ABJ179" i="22"/>
  <c r="ABJ306" i="22"/>
  <c r="ABJ308" i="22"/>
  <c r="ACB284" i="22"/>
  <c r="ACB290" i="22"/>
  <c r="ABJ312" i="22"/>
  <c r="ABJ191" i="22"/>
  <c r="ACB132" i="22"/>
  <c r="ABJ229" i="22"/>
  <c r="ACB285" i="22"/>
  <c r="ABJ321" i="22"/>
  <c r="ABJ301" i="22"/>
  <c r="ABJ219" i="22"/>
  <c r="ABJ309" i="22"/>
  <c r="ACB291" i="22"/>
  <c r="ABJ173" i="22"/>
  <c r="ABK298" i="22"/>
  <c r="ACB143" i="22"/>
  <c r="ABJ221" i="22"/>
  <c r="ACB215" i="22"/>
  <c r="ABJ295" i="22"/>
  <c r="ACB144" i="22"/>
  <c r="ABJ178" i="22"/>
  <c r="ABJ293" i="22"/>
  <c r="ACB218" i="22"/>
  <c r="ABJ193" i="22"/>
  <c r="ACB127" i="22"/>
  <c r="ABJ240" i="22"/>
  <c r="ABJ231" i="22"/>
  <c r="ACB134" i="22"/>
  <c r="ABJ234" i="22"/>
  <c r="ABJ314" i="22"/>
  <c r="ABJ186" i="22"/>
  <c r="ACB133" i="22"/>
  <c r="ACB130" i="22"/>
  <c r="ABJ300" i="22"/>
  <c r="ABJ182" i="22"/>
  <c r="ABJ304" i="22"/>
  <c r="ABJ172" i="22"/>
  <c r="ACB138" i="22"/>
  <c r="ABJ226" i="22"/>
  <c r="ACB141" i="22"/>
  <c r="ACB131" i="22"/>
  <c r="ACB281" i="22"/>
  <c r="ABJ316" i="22"/>
  <c r="ABJ317" i="22"/>
  <c r="ACB289" i="22"/>
  <c r="ABJ195" i="22"/>
  <c r="ACB292" i="22"/>
  <c r="ACB288" i="22"/>
  <c r="ABJ315" i="22"/>
  <c r="ACB216" i="22"/>
  <c r="ACB282" i="22"/>
  <c r="ABJ294" i="22"/>
  <c r="ABJ302" i="22"/>
  <c r="ABJ196" i="22"/>
  <c r="ABJ224" i="22"/>
  <c r="ABJ183" i="22"/>
  <c r="ABJ303" i="22"/>
  <c r="ACB139" i="22"/>
  <c r="ABJ310" i="22"/>
  <c r="ACB286" i="22"/>
  <c r="ACB287" i="22"/>
  <c r="ABJ175" i="22"/>
  <c r="ABJ225" i="22"/>
  <c r="ABJ184" i="22"/>
  <c r="ACB129" i="22"/>
  <c r="ABJ311" i="22"/>
  <c r="ABJ279" i="22" l="1"/>
  <c r="ABJ276" i="22"/>
  <c r="ABJ275" i="22"/>
  <c r="ABJ280" i="22"/>
  <c r="ABJ274" i="22"/>
  <c r="ABJ278" i="22"/>
  <c r="ABJ277" i="22"/>
  <c r="ABJ243" i="22"/>
  <c r="ABK183" i="22"/>
  <c r="ABK175" i="22"/>
  <c r="ACC287" i="22"/>
  <c r="ABK303" i="22"/>
  <c r="ABK317" i="22"/>
  <c r="ACC292" i="22"/>
  <c r="ABK172" i="22"/>
  <c r="ABK231" i="22"/>
  <c r="ACC218" i="22"/>
  <c r="ABK295" i="22"/>
  <c r="ABL298" i="22"/>
  <c r="ABK219" i="22"/>
  <c r="ABK229" i="22"/>
  <c r="ABK312" i="22"/>
  <c r="ABK306" i="22"/>
  <c r="ACC217" i="22"/>
  <c r="ABK230" i="22"/>
  <c r="ABK181" i="22"/>
  <c r="ABK194" i="22"/>
  <c r="ABK296" i="22"/>
  <c r="ACC136" i="22"/>
  <c r="ABK228" i="22"/>
  <c r="ACC137" i="22"/>
  <c r="ABK297" i="22"/>
  <c r="ABK189" i="22"/>
  <c r="ABK302" i="22"/>
  <c r="ACC130" i="22"/>
  <c r="ACC286" i="22"/>
  <c r="ACC131" i="22"/>
  <c r="ABK195" i="22"/>
  <c r="ACC141" i="22"/>
  <c r="ABK304" i="22"/>
  <c r="ACC133" i="22"/>
  <c r="ABK240" i="22"/>
  <c r="ABK293" i="22"/>
  <c r="ACC215" i="22"/>
  <c r="ABK173" i="22"/>
  <c r="ABK301" i="22"/>
  <c r="ACC132" i="22"/>
  <c r="ACC290" i="22"/>
  <c r="ABK179" i="22"/>
  <c r="ABK190" i="22"/>
  <c r="ABK313" i="22"/>
  <c r="ABK320" i="22"/>
  <c r="ACC128" i="22"/>
  <c r="ABK227" i="22"/>
  <c r="ABK223" i="22"/>
  <c r="ABK180" i="22"/>
  <c r="ABK236" i="22"/>
  <c r="ABK192" i="22"/>
  <c r="ABK184" i="22"/>
  <c r="ABK316" i="22"/>
  <c r="ABK225" i="22"/>
  <c r="ABK310" i="22"/>
  <c r="ABK294" i="22"/>
  <c r="ABK315" i="22"/>
  <c r="ACC139" i="22"/>
  <c r="ACC282" i="22"/>
  <c r="ACC288" i="22"/>
  <c r="ACC289" i="22"/>
  <c r="ACC281" i="22"/>
  <c r="ABK226" i="22"/>
  <c r="ABK182" i="22"/>
  <c r="ABK186" i="22"/>
  <c r="ABK234" i="22"/>
  <c r="ACC127" i="22"/>
  <c r="ABK178" i="22"/>
  <c r="ABK221" i="22"/>
  <c r="ACC291" i="22"/>
  <c r="ABK321" i="22"/>
  <c r="ACC284" i="22"/>
  <c r="ABK232" i="22"/>
  <c r="ABK197" i="22"/>
  <c r="ABK220" i="22"/>
  <c r="ABK174" i="22"/>
  <c r="ABK222" i="22"/>
  <c r="ABK299" i="22"/>
  <c r="ABK233" i="22"/>
  <c r="ABK198" i="22"/>
  <c r="ACC283" i="22"/>
  <c r="ACC142" i="22"/>
  <c r="ABK311" i="22"/>
  <c r="ABK224" i="22"/>
  <c r="ACC216" i="22"/>
  <c r="ACC129" i="22"/>
  <c r="ABK196" i="22"/>
  <c r="ACC138" i="22"/>
  <c r="ABK300" i="22"/>
  <c r="ABK314" i="22"/>
  <c r="ACC134" i="22"/>
  <c r="ABK193" i="22"/>
  <c r="ACC144" i="22"/>
  <c r="ACC143" i="22"/>
  <c r="ABK309" i="22"/>
  <c r="ACC285" i="22"/>
  <c r="ABK191" i="22"/>
  <c r="ABK308" i="22"/>
  <c r="ABK322" i="22"/>
  <c r="ABK200" i="22"/>
  <c r="ABK239" i="22"/>
  <c r="ACC140" i="22"/>
  <c r="ABK199" i="22"/>
  <c r="ABK185" i="22"/>
  <c r="ABK307" i="22"/>
  <c r="ACC135" i="22"/>
  <c r="ABK305" i="22"/>
  <c r="ABK280" i="22" l="1"/>
  <c r="ABK277" i="22"/>
  <c r="ABK275" i="22"/>
  <c r="ABK278" i="22"/>
  <c r="ABK276" i="22"/>
  <c r="ABK274" i="22"/>
  <c r="ABK279" i="22"/>
  <c r="ABK243" i="22"/>
  <c r="ABL307" i="22"/>
  <c r="ABL191" i="22"/>
  <c r="ABL300" i="22"/>
  <c r="ABL311" i="22"/>
  <c r="ABL174" i="22"/>
  <c r="ACD291" i="22"/>
  <c r="ACD281" i="22"/>
  <c r="ABL225" i="22"/>
  <c r="ACD128" i="22"/>
  <c r="ACD132" i="22"/>
  <c r="ABL304" i="22"/>
  <c r="ABL228" i="22"/>
  <c r="ACD135" i="22"/>
  <c r="ABL200" i="22"/>
  <c r="ACD138" i="22"/>
  <c r="ACD142" i="22"/>
  <c r="ABL220" i="22"/>
  <c r="ABL221" i="22"/>
  <c r="ACD289" i="22"/>
  <c r="ABL316" i="22"/>
  <c r="ABL320" i="22"/>
  <c r="ABL301" i="22"/>
  <c r="ACD141" i="22"/>
  <c r="ABL189" i="22"/>
  <c r="ACD136" i="22"/>
  <c r="ABL312" i="22"/>
  <c r="ABL295" i="22"/>
  <c r="ABL172" i="22"/>
  <c r="ABL303" i="22"/>
  <c r="ACD140" i="22"/>
  <c r="ABL199" i="22"/>
  <c r="ACD285" i="22"/>
  <c r="ABL193" i="22"/>
  <c r="ACD129" i="22"/>
  <c r="ABL299" i="22"/>
  <c r="ACD284" i="22"/>
  <c r="ABL186" i="22"/>
  <c r="ABL315" i="22"/>
  <c r="ABL180" i="22"/>
  <c r="ABL190" i="22"/>
  <c r="ABL240" i="22"/>
  <c r="ACD131" i="22"/>
  <c r="ABL181" i="22"/>
  <c r="ABL309" i="22"/>
  <c r="ACD283" i="22"/>
  <c r="ABL178" i="22"/>
  <c r="ACD288" i="22"/>
  <c r="ABL184" i="22"/>
  <c r="ABL173" i="22"/>
  <c r="ABL297" i="22"/>
  <c r="ABL296" i="22"/>
  <c r="ABL229" i="22"/>
  <c r="ACD218" i="22"/>
  <c r="ACD292" i="22"/>
  <c r="ACD287" i="22"/>
  <c r="ABL322" i="22"/>
  <c r="ACD134" i="22"/>
  <c r="ACD216" i="22"/>
  <c r="ABL182" i="22"/>
  <c r="ABL294" i="22"/>
  <c r="ABL223" i="22"/>
  <c r="ABL179" i="22"/>
  <c r="ACD286" i="22"/>
  <c r="ABL230" i="22"/>
  <c r="ABL185" i="22"/>
  <c r="ABL308" i="22"/>
  <c r="ABL314" i="22"/>
  <c r="ABL224" i="22"/>
  <c r="ABL222" i="22"/>
  <c r="ABL197" i="22"/>
  <c r="ACD127" i="22"/>
  <c r="ACD282" i="22"/>
  <c r="ABL227" i="22"/>
  <c r="ACD290" i="22"/>
  <c r="ACD133" i="22"/>
  <c r="ABL195" i="22"/>
  <c r="ACD137" i="22"/>
  <c r="ACD217" i="22"/>
  <c r="ABL219" i="22"/>
  <c r="ABL231" i="22"/>
  <c r="ABL317" i="22"/>
  <c r="ABL175" i="22"/>
  <c r="ABL305" i="22"/>
  <c r="ACD143" i="22"/>
  <c r="ABL198" i="22"/>
  <c r="ABL321" i="22"/>
  <c r="ABL226" i="22"/>
  <c r="ABL310" i="22"/>
  <c r="ABL192" i="22"/>
  <c r="ACD215" i="22"/>
  <c r="ACD130" i="22"/>
  <c r="ABL239" i="22"/>
  <c r="ACD144" i="22"/>
  <c r="ABL196" i="22"/>
  <c r="ABL233" i="22"/>
  <c r="ABL232" i="22"/>
  <c r="ABL234" i="22"/>
  <c r="ACD139" i="22"/>
  <c r="ABL236" i="22"/>
  <c r="ABL313" i="22"/>
  <c r="ABL293" i="22"/>
  <c r="ABL302" i="22"/>
  <c r="ABL194" i="22"/>
  <c r="ABL306" i="22"/>
  <c r="ABM298" i="22"/>
  <c r="ABL183" i="22"/>
  <c r="ABL278" i="22" l="1"/>
  <c r="ABL279" i="22"/>
  <c r="ABL275" i="22"/>
  <c r="ABL274" i="22"/>
  <c r="ABL277" i="22"/>
  <c r="ABL276" i="22"/>
  <c r="ABL280" i="22"/>
  <c r="ABL243" i="22"/>
  <c r="ABM306" i="22"/>
  <c r="ABM194" i="22"/>
  <c r="ABM232" i="22"/>
  <c r="ABM302" i="22"/>
  <c r="ABM233" i="22"/>
  <c r="ABM321" i="22"/>
  <c r="ABM231" i="22"/>
  <c r="ABM195" i="22"/>
  <c r="ACE282" i="22"/>
  <c r="ABM224" i="22"/>
  <c r="ABM230" i="22"/>
  <c r="ABM223" i="22"/>
  <c r="ACE287" i="22"/>
  <c r="ABM296" i="22"/>
  <c r="ABM181" i="22"/>
  <c r="ABM180" i="22"/>
  <c r="ABM299" i="22"/>
  <c r="ABM199" i="22"/>
  <c r="ABM295" i="22"/>
  <c r="ACE141" i="22"/>
  <c r="ACE289" i="22"/>
  <c r="ACE138" i="22"/>
  <c r="ABM304" i="22"/>
  <c r="ACE281" i="22"/>
  <c r="ABM300" i="22"/>
  <c r="ABM236" i="22"/>
  <c r="ABN298" i="22"/>
  <c r="ACE139" i="22"/>
  <c r="ABM196" i="22"/>
  <c r="ABM192" i="22"/>
  <c r="ABM198" i="22"/>
  <c r="ABM305" i="22"/>
  <c r="ABM219" i="22"/>
  <c r="ACE133" i="22"/>
  <c r="ACE127" i="22"/>
  <c r="ABM314" i="22"/>
  <c r="ACE286" i="22"/>
  <c r="ABM294" i="22"/>
  <c r="ACE216" i="22"/>
  <c r="ACE292" i="22"/>
  <c r="ABM297" i="22"/>
  <c r="ABM184" i="22"/>
  <c r="ACE283" i="22"/>
  <c r="ACE131" i="22"/>
  <c r="ABM315" i="22"/>
  <c r="ACE129" i="22"/>
  <c r="ACE140" i="22"/>
  <c r="ABM312" i="22"/>
  <c r="ABM301" i="22"/>
  <c r="ABM221" i="22"/>
  <c r="ABM200" i="22"/>
  <c r="ACE132" i="22"/>
  <c r="ACE291" i="22"/>
  <c r="ABM191" i="22"/>
  <c r="ABM234" i="22"/>
  <c r="ACE130" i="22"/>
  <c r="ABM310" i="22"/>
  <c r="ABM175" i="22"/>
  <c r="ACE217" i="22"/>
  <c r="ACE290" i="22"/>
  <c r="ABM197" i="22"/>
  <c r="ABM308" i="22"/>
  <c r="ABM182" i="22"/>
  <c r="ACE134" i="22"/>
  <c r="ACE218" i="22"/>
  <c r="ACE288" i="22"/>
  <c r="ABM240" i="22"/>
  <c r="ABM186" i="22"/>
  <c r="ABM193" i="22"/>
  <c r="ABM303" i="22"/>
  <c r="ACE136" i="22"/>
  <c r="ABM320" i="22"/>
  <c r="ABM220" i="22"/>
  <c r="ACE135" i="22"/>
  <c r="ACE128" i="22"/>
  <c r="ABM174" i="22"/>
  <c r="ABM293" i="22"/>
  <c r="ACE144" i="22"/>
  <c r="ABM183" i="22"/>
  <c r="ABM313" i="22"/>
  <c r="ABM239" i="22"/>
  <c r="ACE215" i="22"/>
  <c r="ABM226" i="22"/>
  <c r="ACE143" i="22"/>
  <c r="ABM317" i="22"/>
  <c r="ACE137" i="22"/>
  <c r="ABM227" i="22"/>
  <c r="ABM222" i="22"/>
  <c r="ABM185" i="22"/>
  <c r="ABM179" i="22"/>
  <c r="ABM322" i="22"/>
  <c r="ABM229" i="22"/>
  <c r="ABM173" i="22"/>
  <c r="ABM178" i="22"/>
  <c r="ABM309" i="22"/>
  <c r="ABM190" i="22"/>
  <c r="ACE284" i="22"/>
  <c r="ACE285" i="22"/>
  <c r="ABM172" i="22"/>
  <c r="ABM189" i="22"/>
  <c r="ABM316" i="22"/>
  <c r="ACE142" i="22"/>
  <c r="ABM228" i="22"/>
  <c r="ABM225" i="22"/>
  <c r="ABM311" i="22"/>
  <c r="ABM307" i="22"/>
  <c r="ABM274" i="22" l="1"/>
  <c r="ABM275" i="22"/>
  <c r="ABM280" i="22"/>
  <c r="ABM279" i="22"/>
  <c r="ABM276" i="22"/>
  <c r="ABM277" i="22"/>
  <c r="ABM278" i="22"/>
  <c r="ABM243" i="22"/>
  <c r="ABN311" i="22"/>
  <c r="ACF284" i="22"/>
  <c r="ABN179" i="22"/>
  <c r="ACF215" i="22"/>
  <c r="ABN174" i="22"/>
  <c r="ABN320" i="22"/>
  <c r="ACF217" i="22"/>
  <c r="ABN221" i="22"/>
  <c r="ABN184" i="22"/>
  <c r="ACF133" i="22"/>
  <c r="ACF281" i="22"/>
  <c r="ABN180" i="22"/>
  <c r="ABN225" i="22"/>
  <c r="ABN190" i="22"/>
  <c r="ABN185" i="22"/>
  <c r="ABN239" i="22"/>
  <c r="ACF128" i="22"/>
  <c r="ABN240" i="22"/>
  <c r="ABN308" i="22"/>
  <c r="ABN234" i="22"/>
  <c r="ABN301" i="22"/>
  <c r="ABN297" i="22"/>
  <c r="ABN219" i="22"/>
  <c r="ABN295" i="22"/>
  <c r="ACF287" i="22"/>
  <c r="ABN224" i="22"/>
  <c r="ABN302" i="22"/>
  <c r="ABN189" i="22"/>
  <c r="ABN229" i="22"/>
  <c r="ABN317" i="22"/>
  <c r="ACF144" i="22"/>
  <c r="ACF136" i="22"/>
  <c r="ACF218" i="22"/>
  <c r="ABN175" i="22"/>
  <c r="ACF291" i="22"/>
  <c r="ABN315" i="22"/>
  <c r="ACF286" i="22"/>
  <c r="ABN304" i="22"/>
  <c r="ABN181" i="22"/>
  <c r="ABN172" i="22"/>
  <c r="ABN322" i="22"/>
  <c r="ACF143" i="22"/>
  <c r="ABN293" i="22"/>
  <c r="ABN303" i="22"/>
  <c r="ACF134" i="22"/>
  <c r="ACF132" i="22"/>
  <c r="ACF131" i="22"/>
  <c r="ABN314" i="22"/>
  <c r="ABN196" i="22"/>
  <c r="ACF138" i="22"/>
  <c r="ABN199" i="22"/>
  <c r="ACF282" i="22"/>
  <c r="ABN321" i="22"/>
  <c r="ABN232" i="22"/>
  <c r="ABN228" i="22"/>
  <c r="ABN309" i="22"/>
  <c r="ABN222" i="22"/>
  <c r="ABN313" i="22"/>
  <c r="ACF135" i="22"/>
  <c r="ABN197" i="22"/>
  <c r="ABN312" i="22"/>
  <c r="ACF292" i="22"/>
  <c r="ABN305" i="22"/>
  <c r="ABN236" i="22"/>
  <c r="ABN307" i="22"/>
  <c r="ACF285" i="22"/>
  <c r="ABN226" i="22"/>
  <c r="ABN193" i="22"/>
  <c r="ABN182" i="22"/>
  <c r="ABN310" i="22"/>
  <c r="ABN200" i="22"/>
  <c r="ACF283" i="22"/>
  <c r="ACF127" i="22"/>
  <c r="ACF139" i="22"/>
  <c r="ACF289" i="22"/>
  <c r="ABN223" i="22"/>
  <c r="ABN195" i="22"/>
  <c r="ABN194" i="22"/>
  <c r="ACF142" i="22"/>
  <c r="ABN178" i="22"/>
  <c r="ABN227" i="22"/>
  <c r="ABN220" i="22"/>
  <c r="ACF288" i="22"/>
  <c r="ACF290" i="22"/>
  <c r="ACF140" i="22"/>
  <c r="ACF216" i="22"/>
  <c r="ABN198" i="22"/>
  <c r="ABN300" i="22"/>
  <c r="ABN299" i="22"/>
  <c r="ABN316" i="22"/>
  <c r="ABN173" i="22"/>
  <c r="ACF137" i="22"/>
  <c r="ABN183" i="22"/>
  <c r="ABN186" i="22"/>
  <c r="ACF130" i="22"/>
  <c r="ABN191" i="22"/>
  <c r="ACF129" i="22"/>
  <c r="ABN294" i="22"/>
  <c r="ABN192" i="22"/>
  <c r="ABO298" i="22"/>
  <c r="ACF141" i="22"/>
  <c r="ABN296" i="22"/>
  <c r="ABN230" i="22"/>
  <c r="ABN231" i="22"/>
  <c r="ABN233" i="22"/>
  <c r="ABN306" i="22"/>
  <c r="ABN279" i="22" l="1"/>
  <c r="ABN278" i="22"/>
  <c r="ABN280" i="22"/>
  <c r="ABN275" i="22"/>
  <c r="ABN277" i="22"/>
  <c r="ABN276" i="22"/>
  <c r="ABN274" i="22"/>
  <c r="ABN243" i="22"/>
  <c r="ABO306" i="22"/>
  <c r="ABO294" i="22"/>
  <c r="ACG141" i="22"/>
  <c r="ACG129" i="22"/>
  <c r="ACG216" i="22"/>
  <c r="ABO191" i="22"/>
  <c r="ABO299" i="22"/>
  <c r="ACG140" i="22"/>
  <c r="ABO220" i="22"/>
  <c r="ACG142" i="22"/>
  <c r="ABO223" i="22"/>
  <c r="ACG127" i="22"/>
  <c r="ABO182" i="22"/>
  <c r="ABO236" i="22"/>
  <c r="ABO313" i="22"/>
  <c r="ABO232" i="22"/>
  <c r="ABO199" i="22"/>
  <c r="ACG131" i="22"/>
  <c r="ABO303" i="22"/>
  <c r="ABO172" i="22"/>
  <c r="ACG286" i="22"/>
  <c r="ACG218" i="22"/>
  <c r="ABO229" i="22"/>
  <c r="ABO224" i="22"/>
  <c r="ABO219" i="22"/>
  <c r="ABO308" i="22"/>
  <c r="ABO185" i="22"/>
  <c r="ACG281" i="22"/>
  <c r="ACG217" i="22"/>
  <c r="ACG215" i="22"/>
  <c r="ABP298" i="22"/>
  <c r="ABO183" i="22"/>
  <c r="ABO192" i="22"/>
  <c r="ACG137" i="22"/>
  <c r="ABO194" i="22"/>
  <c r="ACG283" i="22"/>
  <c r="ABO193" i="22"/>
  <c r="ACG285" i="22"/>
  <c r="ABO305" i="22"/>
  <c r="ABO197" i="22"/>
  <c r="ABO222" i="22"/>
  <c r="ABO321" i="22"/>
  <c r="ACG138" i="22"/>
  <c r="ACG132" i="22"/>
  <c r="ABO293" i="22"/>
  <c r="ABO181" i="22"/>
  <c r="ABO315" i="22"/>
  <c r="ACG136" i="22"/>
  <c r="ABO189" i="22"/>
  <c r="ACG287" i="22"/>
  <c r="ABO297" i="22"/>
  <c r="ABO240" i="22"/>
  <c r="ABO190" i="22"/>
  <c r="ACG133" i="22"/>
  <c r="ABO179" i="22"/>
  <c r="ABO231" i="22"/>
  <c r="ABO230" i="22"/>
  <c r="ACG130" i="22"/>
  <c r="ABO300" i="22"/>
  <c r="ABO296" i="22"/>
  <c r="ABO173" i="22"/>
  <c r="ABO198" i="22"/>
  <c r="ACG290" i="22"/>
  <c r="ABO227" i="22"/>
  <c r="ACG289" i="22"/>
  <c r="ABO200" i="22"/>
  <c r="ABO307" i="22"/>
  <c r="ACG292" i="22"/>
  <c r="ABO309" i="22"/>
  <c r="ACG282" i="22"/>
  <c r="ABO196" i="22"/>
  <c r="ACG143" i="22"/>
  <c r="ABO304" i="22"/>
  <c r="ACG291" i="22"/>
  <c r="ACG144" i="22"/>
  <c r="ABO302" i="22"/>
  <c r="ABO295" i="22"/>
  <c r="ABO301" i="22"/>
  <c r="ACG128" i="22"/>
  <c r="ABO225" i="22"/>
  <c r="ABO184" i="22"/>
  <c r="ABO320" i="22"/>
  <c r="ACG284" i="22"/>
  <c r="ABO233" i="22"/>
  <c r="ABO186" i="22"/>
  <c r="ABO316" i="22"/>
  <c r="ACG288" i="22"/>
  <c r="ABO178" i="22"/>
  <c r="ABO195" i="22"/>
  <c r="ACG139" i="22"/>
  <c r="ABO310" i="22"/>
  <c r="ABO226" i="22"/>
  <c r="ABO312" i="22"/>
  <c r="ACG135" i="22"/>
  <c r="ABO228" i="22"/>
  <c r="ABO314" i="22"/>
  <c r="ACG134" i="22"/>
  <c r="ABO322" i="22"/>
  <c r="ABO175" i="22"/>
  <c r="ABO317" i="22"/>
  <c r="ABO234" i="22"/>
  <c r="ABO239" i="22"/>
  <c r="ABO180" i="22"/>
  <c r="ABO221" i="22"/>
  <c r="ABO174" i="22"/>
  <c r="ABO311" i="22"/>
  <c r="ABO275" i="22" l="1"/>
  <c r="ABO280" i="22"/>
  <c r="ABO274" i="22"/>
  <c r="ABO276" i="22"/>
  <c r="ABO278" i="22"/>
  <c r="ABO277" i="22"/>
  <c r="ABO279" i="22"/>
  <c r="ABO243" i="22"/>
  <c r="ABP234" i="22"/>
  <c r="ABP314" i="22"/>
  <c r="ACH139" i="22"/>
  <c r="ACH284" i="22"/>
  <c r="ACH144" i="22"/>
  <c r="ACH290" i="22"/>
  <c r="ABP179" i="22"/>
  <c r="ACH136" i="22"/>
  <c r="ACH283" i="22"/>
  <c r="ABP185" i="22"/>
  <c r="ABP303" i="22"/>
  <c r="ABP182" i="22"/>
  <c r="ABP186" i="22"/>
  <c r="ABP301" i="22"/>
  <c r="ABP196" i="22"/>
  <c r="ACH289" i="22"/>
  <c r="ACH130" i="22"/>
  <c r="ABP297" i="22"/>
  <c r="ACH138" i="22"/>
  <c r="ACH215" i="22"/>
  <c r="ACH218" i="22"/>
  <c r="ACH127" i="22"/>
  <c r="ACH140" i="22"/>
  <c r="ACH129" i="22"/>
  <c r="ABP195" i="22"/>
  <c r="ABP320" i="22"/>
  <c r="ACH291" i="22"/>
  <c r="ACH292" i="22"/>
  <c r="ABP198" i="22"/>
  <c r="ABP315" i="22"/>
  <c r="ABP305" i="22"/>
  <c r="ACH137" i="22"/>
  <c r="ABP308" i="22"/>
  <c r="ACH131" i="22"/>
  <c r="ABP180" i="22"/>
  <c r="ABP322" i="22"/>
  <c r="ABP226" i="22"/>
  <c r="ABP233" i="22"/>
  <c r="ABP295" i="22"/>
  <c r="ACH282" i="22"/>
  <c r="ABP230" i="22"/>
  <c r="ACH287" i="22"/>
  <c r="ABP321" i="22"/>
  <c r="ABP194" i="22"/>
  <c r="ACH217" i="22"/>
  <c r="ACH286" i="22"/>
  <c r="ABP236" i="22"/>
  <c r="ABP223" i="22"/>
  <c r="ABP299" i="22"/>
  <c r="ACH141" i="22"/>
  <c r="ABP221" i="22"/>
  <c r="ABP228" i="22"/>
  <c r="ABP178" i="22"/>
  <c r="ABP184" i="22"/>
  <c r="ABP304" i="22"/>
  <c r="ABP307" i="22"/>
  <c r="ABP173" i="22"/>
  <c r="ACH133" i="22"/>
  <c r="ABP181" i="22"/>
  <c r="ACH285" i="22"/>
  <c r="ABP192" i="22"/>
  <c r="ABP219" i="22"/>
  <c r="ABP199" i="22"/>
  <c r="ABP311" i="22"/>
  <c r="ABP317" i="22"/>
  <c r="ACH135" i="22"/>
  <c r="ACH288" i="22"/>
  <c r="ABP225" i="22"/>
  <c r="ACH143" i="22"/>
  <c r="ABP231" i="22"/>
  <c r="ABP189" i="22"/>
  <c r="ABP222" i="22"/>
  <c r="ABP193" i="22"/>
  <c r="ABP183" i="22"/>
  <c r="ABP224" i="22"/>
  <c r="ABP232" i="22"/>
  <c r="ACH142" i="22"/>
  <c r="ABP191" i="22"/>
  <c r="ABP294" i="22"/>
  <c r="ABP239" i="22"/>
  <c r="ACH134" i="22"/>
  <c r="ABP310" i="22"/>
  <c r="ABP302" i="22"/>
  <c r="ABP309" i="22"/>
  <c r="ABP227" i="22"/>
  <c r="ABP296" i="22"/>
  <c r="ABP190" i="22"/>
  <c r="ABP293" i="22"/>
  <c r="ACH281" i="22"/>
  <c r="ABP172" i="22"/>
  <c r="ABP174" i="22"/>
  <c r="ABP175" i="22"/>
  <c r="ABP312" i="22"/>
  <c r="ABP316" i="22"/>
  <c r="ACH128" i="22"/>
  <c r="ABP200" i="22"/>
  <c r="ABP300" i="22"/>
  <c r="ABP240" i="22"/>
  <c r="ACH132" i="22"/>
  <c r="ABP197" i="22"/>
  <c r="ABQ298" i="22"/>
  <c r="ABP229" i="22"/>
  <c r="ABP313" i="22"/>
  <c r="ABP220" i="22"/>
  <c r="ACH216" i="22"/>
  <c r="ABP306" i="22"/>
  <c r="ABP276" i="22" l="1"/>
  <c r="ABP279" i="22"/>
  <c r="ABP274" i="22"/>
  <c r="ABP277" i="22"/>
  <c r="ABP280" i="22"/>
  <c r="ABP278" i="22"/>
  <c r="ABP275" i="22"/>
  <c r="ABP243" i="22"/>
  <c r="ABR298" i="22"/>
  <c r="ACI128" i="22"/>
  <c r="ABQ293" i="22"/>
  <c r="ABQ316" i="22"/>
  <c r="ABQ190" i="22"/>
  <c r="ABQ302" i="22"/>
  <c r="ABQ239" i="22"/>
  <c r="ABQ193" i="22"/>
  <c r="ACI135" i="22"/>
  <c r="ABQ219" i="22"/>
  <c r="ACI133" i="22"/>
  <c r="ABQ184" i="22"/>
  <c r="ABQ221" i="22"/>
  <c r="ABQ236" i="22"/>
  <c r="ABQ321" i="22"/>
  <c r="ACI282" i="22"/>
  <c r="ABQ322" i="22"/>
  <c r="ACI137" i="22"/>
  <c r="ABQ198" i="22"/>
  <c r="ABQ195" i="22"/>
  <c r="ACI140" i="22"/>
  <c r="ACI215" i="22"/>
  <c r="ACI130" i="22"/>
  <c r="ABQ186" i="22"/>
  <c r="ABQ303" i="22"/>
  <c r="ABQ179" i="22"/>
  <c r="ACI284" i="22"/>
  <c r="ABQ220" i="22"/>
  <c r="ABQ172" i="22"/>
  <c r="ABQ313" i="22"/>
  <c r="ABQ200" i="22"/>
  <c r="ACI281" i="22"/>
  <c r="ABQ296" i="22"/>
  <c r="ABQ294" i="22"/>
  <c r="ABQ232" i="22"/>
  <c r="ABQ222" i="22"/>
  <c r="ACI143" i="22"/>
  <c r="ABQ317" i="22"/>
  <c r="ABQ192" i="22"/>
  <c r="ABQ173" i="22"/>
  <c r="ABQ178" i="22"/>
  <c r="ACI141" i="22"/>
  <c r="ACI286" i="22"/>
  <c r="ACI287" i="22"/>
  <c r="ABQ295" i="22"/>
  <c r="ABQ180" i="22"/>
  <c r="ABQ305" i="22"/>
  <c r="ACI292" i="22"/>
  <c r="ACI127" i="22"/>
  <c r="ACI289" i="22"/>
  <c r="ABQ185" i="22"/>
  <c r="ACI290" i="22"/>
  <c r="ACI139" i="22"/>
  <c r="ABQ300" i="22"/>
  <c r="ABQ197" i="22"/>
  <c r="ABQ312" i="22"/>
  <c r="ACI132" i="22"/>
  <c r="ABQ175" i="22"/>
  <c r="ABQ227" i="22"/>
  <c r="ABQ310" i="22"/>
  <c r="ABQ191" i="22"/>
  <c r="ABQ224" i="22"/>
  <c r="ABQ189" i="22"/>
  <c r="ABQ225" i="22"/>
  <c r="ABQ311" i="22"/>
  <c r="ACI285" i="22"/>
  <c r="ABQ307" i="22"/>
  <c r="ABQ228" i="22"/>
  <c r="ABQ299" i="22"/>
  <c r="ACI217" i="22"/>
  <c r="ABQ230" i="22"/>
  <c r="ABQ233" i="22"/>
  <c r="ACI131" i="22"/>
  <c r="ABQ315" i="22"/>
  <c r="ACI291" i="22"/>
  <c r="ACI138" i="22"/>
  <c r="ABQ196" i="22"/>
  <c r="ACI283" i="22"/>
  <c r="ABQ314" i="22"/>
  <c r="ABQ306" i="22"/>
  <c r="ABQ229" i="22"/>
  <c r="ACI216" i="22"/>
  <c r="ABQ240" i="22"/>
  <c r="ABQ174" i="22"/>
  <c r="ABQ309" i="22"/>
  <c r="ACI134" i="22"/>
  <c r="ACI142" i="22"/>
  <c r="ABQ183" i="22"/>
  <c r="ABQ231" i="22"/>
  <c r="ACI288" i="22"/>
  <c r="ABQ199" i="22"/>
  <c r="ABQ181" i="22"/>
  <c r="ABQ304" i="22"/>
  <c r="ABQ223" i="22"/>
  <c r="ABQ194" i="22"/>
  <c r="ABQ226" i="22"/>
  <c r="ABQ308" i="22"/>
  <c r="ABQ320" i="22"/>
  <c r="ACI129" i="22"/>
  <c r="ACI218" i="22"/>
  <c r="ABQ297" i="22"/>
  <c r="ABQ301" i="22"/>
  <c r="ABQ182" i="22"/>
  <c r="ACI136" i="22"/>
  <c r="ACI144" i="22"/>
  <c r="ABQ234" i="22"/>
  <c r="ABQ277" i="22" l="1"/>
  <c r="ABQ275" i="22"/>
  <c r="ABQ274" i="22"/>
  <c r="ABQ279" i="22"/>
  <c r="ABQ278" i="22"/>
  <c r="ABQ280" i="22"/>
  <c r="ABQ276" i="22"/>
  <c r="ABQ243" i="22"/>
  <c r="ACJ144" i="22"/>
  <c r="ABR181" i="22"/>
  <c r="ABR174" i="22"/>
  <c r="ACJ283" i="22"/>
  <c r="ACJ131" i="22"/>
  <c r="ABR311" i="22"/>
  <c r="ABR175" i="22"/>
  <c r="ABR295" i="22"/>
  <c r="ACJ143" i="22"/>
  <c r="ABR313" i="22"/>
  <c r="ACJ215" i="22"/>
  <c r="ABR308" i="22"/>
  <c r="ACJ142" i="22"/>
  <c r="ABR306" i="22"/>
  <c r="ABR228" i="22"/>
  <c r="ABR310" i="22"/>
  <c r="ACJ139" i="22"/>
  <c r="ACJ292" i="22"/>
  <c r="ABR173" i="22"/>
  <c r="ABR296" i="22"/>
  <c r="ABR172" i="22"/>
  <c r="ACJ140" i="22"/>
  <c r="ABR221" i="22"/>
  <c r="ACJ135" i="22"/>
  <c r="ABR239" i="22"/>
  <c r="ACJ136" i="22"/>
  <c r="ABR223" i="22"/>
  <c r="ABR199" i="22"/>
  <c r="ABR240" i="22"/>
  <c r="ABR233" i="22"/>
  <c r="ABR225" i="22"/>
  <c r="ACJ132" i="22"/>
  <c r="ACJ289" i="22"/>
  <c r="ACJ287" i="22"/>
  <c r="ABR222" i="22"/>
  <c r="ABR303" i="22"/>
  <c r="ABR322" i="22"/>
  <c r="ACJ129" i="22"/>
  <c r="ACJ134" i="22"/>
  <c r="ABR314" i="22"/>
  <c r="ACJ291" i="22"/>
  <c r="ABR307" i="22"/>
  <c r="ABR227" i="22"/>
  <c r="ACJ290" i="22"/>
  <c r="ABR305" i="22"/>
  <c r="ABR192" i="22"/>
  <c r="ACJ281" i="22"/>
  <c r="ABR186" i="22"/>
  <c r="ABR195" i="22"/>
  <c r="ABR184" i="22"/>
  <c r="ABR302" i="22"/>
  <c r="ABR293" i="22"/>
  <c r="ABR182" i="22"/>
  <c r="ABR226" i="22"/>
  <c r="ACJ288" i="22"/>
  <c r="ACJ216" i="22"/>
  <c r="ABR196" i="22"/>
  <c r="ABR230" i="22"/>
  <c r="ABR189" i="22"/>
  <c r="ABR312" i="22"/>
  <c r="ACJ286" i="22"/>
  <c r="ABR232" i="22"/>
  <c r="ABR220" i="22"/>
  <c r="ACJ282" i="22"/>
  <c r="ABR234" i="22"/>
  <c r="ABR320" i="22"/>
  <c r="ABR304" i="22"/>
  <c r="ABR309" i="22"/>
  <c r="ABR315" i="22"/>
  <c r="ACJ285" i="22"/>
  <c r="ABR185" i="22"/>
  <c r="ABR180" i="22"/>
  <c r="ABR317" i="22"/>
  <c r="ABR200" i="22"/>
  <c r="ACJ284" i="22"/>
  <c r="ABR198" i="22"/>
  <c r="ABR321" i="22"/>
  <c r="ACJ133" i="22"/>
  <c r="ABR193" i="22"/>
  <c r="ABR190" i="22"/>
  <c r="ACJ128" i="22"/>
  <c r="ABR301" i="22"/>
  <c r="ABR231" i="22"/>
  <c r="ABR229" i="22"/>
  <c r="ACJ138" i="22"/>
  <c r="ACJ217" i="22"/>
  <c r="ABR224" i="22"/>
  <c r="ABR197" i="22"/>
  <c r="ACJ127" i="22"/>
  <c r="ACJ141" i="22"/>
  <c r="ABR294" i="22"/>
  <c r="ACJ130" i="22"/>
  <c r="ACJ218" i="22"/>
  <c r="ABR297" i="22"/>
  <c r="ABR194" i="22"/>
  <c r="ABR183" i="22"/>
  <c r="ABR299" i="22"/>
  <c r="ABR191" i="22"/>
  <c r="ABR300" i="22"/>
  <c r="ABR178" i="22"/>
  <c r="ABR179" i="22"/>
  <c r="ACJ137" i="22"/>
  <c r="ABR236" i="22"/>
  <c r="ABR219" i="22"/>
  <c r="ABR316" i="22"/>
  <c r="ABS298" i="22"/>
  <c r="ABR279" i="22" l="1"/>
  <c r="ABR276" i="22"/>
  <c r="ABR274" i="22"/>
  <c r="ABR275" i="22"/>
  <c r="ABR280" i="22"/>
  <c r="ABR278" i="22"/>
  <c r="ABR277" i="22"/>
  <c r="ABR243" i="22"/>
  <c r="ABT298" i="22"/>
  <c r="ABS299" i="22"/>
  <c r="ABS316" i="22"/>
  <c r="ACK141" i="22"/>
  <c r="ACK127" i="22"/>
  <c r="ACK138" i="22"/>
  <c r="ABS301" i="22"/>
  <c r="ACK133" i="22"/>
  <c r="ABS200" i="22"/>
  <c r="ABS309" i="22"/>
  <c r="ACK282" i="22"/>
  <c r="ABS196" i="22"/>
  <c r="ABS182" i="22"/>
  <c r="ABS184" i="22"/>
  <c r="ABS192" i="22"/>
  <c r="ABS307" i="22"/>
  <c r="ABS222" i="22"/>
  <c r="ABS225" i="22"/>
  <c r="ABS199" i="22"/>
  <c r="ABS239" i="22"/>
  <c r="ABS172" i="22"/>
  <c r="ACK139" i="22"/>
  <c r="ABS306" i="22"/>
  <c r="ABS313" i="22"/>
  <c r="ABS175" i="22"/>
  <c r="ABS174" i="22"/>
  <c r="ACK218" i="22"/>
  <c r="ABS179" i="22"/>
  <c r="ABS219" i="22"/>
  <c r="ABS183" i="22"/>
  <c r="ABS197" i="22"/>
  <c r="ABS229" i="22"/>
  <c r="ACK128" i="22"/>
  <c r="ABS321" i="22"/>
  <c r="ABS317" i="22"/>
  <c r="ACK285" i="22"/>
  <c r="ABS304" i="22"/>
  <c r="ABS220" i="22"/>
  <c r="ABS312" i="22"/>
  <c r="ACK216" i="22"/>
  <c r="ABS293" i="22"/>
  <c r="ABS195" i="22"/>
  <c r="ABS305" i="22"/>
  <c r="ACK291" i="22"/>
  <c r="ACK129" i="22"/>
  <c r="ACK287" i="22"/>
  <c r="ABS233" i="22"/>
  <c r="ABS223" i="22"/>
  <c r="ACK135" i="22"/>
  <c r="ABS296" i="22"/>
  <c r="ABS310" i="22"/>
  <c r="ACK142" i="22"/>
  <c r="ACK143" i="22"/>
  <c r="ABS311" i="22"/>
  <c r="ABS181" i="22"/>
  <c r="ABS300" i="22"/>
  <c r="ABS191" i="22"/>
  <c r="ACK130" i="22"/>
  <c r="ABS236" i="22"/>
  <c r="ABS294" i="22"/>
  <c r="ABS224" i="22"/>
  <c r="ABS231" i="22"/>
  <c r="ABS190" i="22"/>
  <c r="ABS198" i="22"/>
  <c r="ABS180" i="22"/>
  <c r="ABS315" i="22"/>
  <c r="ABS320" i="22"/>
  <c r="ABS232" i="22"/>
  <c r="ABS189" i="22"/>
  <c r="ACK288" i="22"/>
  <c r="ABS302" i="22"/>
  <c r="ABS186" i="22"/>
  <c r="ACK290" i="22"/>
  <c r="ABS314" i="22"/>
  <c r="ABS322" i="22"/>
  <c r="ACK289" i="22"/>
  <c r="ACK136" i="22"/>
  <c r="ABS221" i="22"/>
  <c r="ABS173" i="22"/>
  <c r="ABS228" i="22"/>
  <c r="ABS308" i="22"/>
  <c r="ABS295" i="22"/>
  <c r="ACK131" i="22"/>
  <c r="ABS194" i="22"/>
  <c r="ABS178" i="22"/>
  <c r="ACK137" i="22"/>
  <c r="ABS297" i="22"/>
  <c r="ACK217" i="22"/>
  <c r="ABS193" i="22"/>
  <c r="ACK284" i="22"/>
  <c r="ABS185" i="22"/>
  <c r="ABS234" i="22"/>
  <c r="ACK286" i="22"/>
  <c r="ABS230" i="22"/>
  <c r="ABS226" i="22"/>
  <c r="ACK281" i="22"/>
  <c r="ABS227" i="22"/>
  <c r="ACK134" i="22"/>
  <c r="ABS303" i="22"/>
  <c r="ACK132" i="22"/>
  <c r="ABS240" i="22"/>
  <c r="ACK140" i="22"/>
  <c r="ACK292" i="22"/>
  <c r="ACK215" i="22"/>
  <c r="ACK283" i="22"/>
  <c r="ACK144" i="22"/>
  <c r="ABS275" i="22" l="1"/>
  <c r="ABS274" i="22"/>
  <c r="ABS277" i="22"/>
  <c r="ABS278" i="22"/>
  <c r="ABS276" i="22"/>
  <c r="ABS280" i="22"/>
  <c r="ABS279" i="22"/>
  <c r="ABS243" i="22"/>
  <c r="ACL283" i="22"/>
  <c r="ACM283" i="22" s="1"/>
  <c r="ACN283" i="22" s="1"/>
  <c r="ACO283" i="22" s="1"/>
  <c r="ACP283" i="22" s="1"/>
  <c r="ACQ283" i="22" s="1"/>
  <c r="ACR283" i="22" s="1"/>
  <c r="ACS283" i="22" s="1"/>
  <c r="ACT283" i="22" s="1"/>
  <c r="ACL132" i="22"/>
  <c r="ACM132" i="22" s="1"/>
  <c r="ACN132" i="22" s="1"/>
  <c r="ACO132" i="22" s="1"/>
  <c r="ACP132" i="22" s="1"/>
  <c r="ACQ132" i="22" s="1"/>
  <c r="ACR132" i="22" s="1"/>
  <c r="ACS132" i="22" s="1"/>
  <c r="ACT132" i="22" s="1"/>
  <c r="ACL286" i="22"/>
  <c r="ACM286" i="22" s="1"/>
  <c r="ACN286" i="22" s="1"/>
  <c r="ACO286" i="22" s="1"/>
  <c r="ACP286" i="22" s="1"/>
  <c r="ACQ286" i="22" s="1"/>
  <c r="ACR286" i="22" s="1"/>
  <c r="ACS286" i="22" s="1"/>
  <c r="ACT286" i="22" s="1"/>
  <c r="ABT297" i="22"/>
  <c r="ABT308" i="22"/>
  <c r="ABT314" i="22"/>
  <c r="ABT315" i="22"/>
  <c r="ACL130" i="22"/>
  <c r="ACM130" i="22" s="1"/>
  <c r="ACN130" i="22" s="1"/>
  <c r="ACO130" i="22" s="1"/>
  <c r="ACP130" i="22" s="1"/>
  <c r="ACQ130" i="22" s="1"/>
  <c r="ACR130" i="22" s="1"/>
  <c r="ACS130" i="22" s="1"/>
  <c r="ACT130" i="22" s="1"/>
  <c r="ABT296" i="22"/>
  <c r="ABT195" i="22"/>
  <c r="ABT220" i="22"/>
  <c r="ABT183" i="22"/>
  <c r="ABT199" i="22"/>
  <c r="ACL215" i="22"/>
  <c r="ACM215" i="22" s="1"/>
  <c r="ACN215" i="22" s="1"/>
  <c r="ACO215" i="22" s="1"/>
  <c r="ACP215" i="22" s="1"/>
  <c r="ACQ215" i="22" s="1"/>
  <c r="ACR215" i="22" s="1"/>
  <c r="ACS215" i="22" s="1"/>
  <c r="ACT215" i="22" s="1"/>
  <c r="ACL140" i="22"/>
  <c r="ACM140" i="22" s="1"/>
  <c r="ACN140" i="22" s="1"/>
  <c r="ACO140" i="22" s="1"/>
  <c r="ACP140" i="22" s="1"/>
  <c r="ACQ140" i="22" s="1"/>
  <c r="ACR140" i="22" s="1"/>
  <c r="ACS140" i="22" s="1"/>
  <c r="ACT140" i="22" s="1"/>
  <c r="ABT228" i="22"/>
  <c r="ACL290" i="22"/>
  <c r="ACM290" i="22" s="1"/>
  <c r="ACN290" i="22" s="1"/>
  <c r="ACO290" i="22" s="1"/>
  <c r="ACP290" i="22" s="1"/>
  <c r="ACQ290" i="22" s="1"/>
  <c r="ACR290" i="22" s="1"/>
  <c r="ACS290" i="22" s="1"/>
  <c r="ACT290" i="22" s="1"/>
  <c r="ABT180" i="22"/>
  <c r="ABT191" i="22"/>
  <c r="ACL135" i="22"/>
  <c r="ACM135" i="22" s="1"/>
  <c r="ACN135" i="22" s="1"/>
  <c r="ACO135" i="22" s="1"/>
  <c r="ACP135" i="22" s="1"/>
  <c r="ACQ135" i="22" s="1"/>
  <c r="ACR135" i="22" s="1"/>
  <c r="ACS135" i="22" s="1"/>
  <c r="ACT135" i="22" s="1"/>
  <c r="ABT293" i="22"/>
  <c r="ACL128" i="22"/>
  <c r="ACM128" i="22" s="1"/>
  <c r="ACN128" i="22" s="1"/>
  <c r="ACO128" i="22" s="1"/>
  <c r="ACP128" i="22" s="1"/>
  <c r="ACQ128" i="22" s="1"/>
  <c r="ACR128" i="22" s="1"/>
  <c r="ACS128" i="22" s="1"/>
  <c r="ACT128" i="22" s="1"/>
  <c r="ABT174" i="22"/>
  <c r="ABT225" i="22"/>
  <c r="ABT192" i="22"/>
  <c r="ABT200" i="22"/>
  <c r="ACL127" i="22"/>
  <c r="ACM127" i="22" s="1"/>
  <c r="ACN127" i="22" s="1"/>
  <c r="ACO127" i="22" s="1"/>
  <c r="ACP127" i="22" s="1"/>
  <c r="ACQ127" i="22" s="1"/>
  <c r="ACR127" i="22" s="1"/>
  <c r="ACS127" i="22" s="1"/>
  <c r="ACT127" i="22" s="1"/>
  <c r="ABT303" i="22"/>
  <c r="ABT234" i="22"/>
  <c r="ABT193" i="22"/>
  <c r="ABT189" i="22"/>
  <c r="ABT224" i="22"/>
  <c r="ACL143" i="22"/>
  <c r="ACM143" i="22" s="1"/>
  <c r="ACN143" i="22" s="1"/>
  <c r="ACO143" i="22" s="1"/>
  <c r="ACP143" i="22" s="1"/>
  <c r="ACQ143" i="22" s="1"/>
  <c r="ACR143" i="22" s="1"/>
  <c r="ACS143" i="22" s="1"/>
  <c r="ACT143" i="22" s="1"/>
  <c r="ACL129" i="22"/>
  <c r="ACM129" i="22" s="1"/>
  <c r="ACN129" i="22" s="1"/>
  <c r="ACO129" i="22" s="1"/>
  <c r="ACP129" i="22" s="1"/>
  <c r="ACQ129" i="22" s="1"/>
  <c r="ACR129" i="22" s="1"/>
  <c r="ACS129" i="22" s="1"/>
  <c r="ACT129" i="22" s="1"/>
  <c r="ABT304" i="22"/>
  <c r="ACL139" i="22"/>
  <c r="ACM139" i="22" s="1"/>
  <c r="ACN139" i="22" s="1"/>
  <c r="ACO139" i="22" s="1"/>
  <c r="ACP139" i="22" s="1"/>
  <c r="ACQ139" i="22" s="1"/>
  <c r="ACR139" i="22" s="1"/>
  <c r="ACS139" i="22" s="1"/>
  <c r="ACT139" i="22" s="1"/>
  <c r="ABT226" i="22"/>
  <c r="ACL131" i="22"/>
  <c r="ACM131" i="22" s="1"/>
  <c r="ACN131" i="22" s="1"/>
  <c r="ACO131" i="22" s="1"/>
  <c r="ACP131" i="22" s="1"/>
  <c r="ACQ131" i="22" s="1"/>
  <c r="ACR131" i="22" s="1"/>
  <c r="ACS131" i="22" s="1"/>
  <c r="ACT131" i="22" s="1"/>
  <c r="ACL289" i="22"/>
  <c r="ACM289" i="22" s="1"/>
  <c r="ACN289" i="22" s="1"/>
  <c r="ACO289" i="22" s="1"/>
  <c r="ACP289" i="22" s="1"/>
  <c r="ACQ289" i="22" s="1"/>
  <c r="ACR289" i="22" s="1"/>
  <c r="ACS289" i="22" s="1"/>
  <c r="ACT289" i="22" s="1"/>
  <c r="ABT232" i="22"/>
  <c r="ABT294" i="22"/>
  <c r="ACL142" i="22"/>
  <c r="ACM142" i="22" s="1"/>
  <c r="ACN142" i="22" s="1"/>
  <c r="ACO142" i="22" s="1"/>
  <c r="ACP142" i="22" s="1"/>
  <c r="ACQ142" i="22" s="1"/>
  <c r="ACR142" i="22" s="1"/>
  <c r="ACS142" i="22" s="1"/>
  <c r="ACT142" i="22" s="1"/>
  <c r="ACL291" i="22"/>
  <c r="ACM291" i="22" s="1"/>
  <c r="ACN291" i="22" s="1"/>
  <c r="ACO291" i="22" s="1"/>
  <c r="ACP291" i="22" s="1"/>
  <c r="ACQ291" i="22" s="1"/>
  <c r="ACR291" i="22" s="1"/>
  <c r="ACS291" i="22" s="1"/>
  <c r="ACT291" i="22" s="1"/>
  <c r="ACL285" i="22"/>
  <c r="ACM285" i="22" s="1"/>
  <c r="ACN285" i="22" s="1"/>
  <c r="ACO285" i="22" s="1"/>
  <c r="ACP285" i="22" s="1"/>
  <c r="ACQ285" i="22" s="1"/>
  <c r="ACR285" i="22" s="1"/>
  <c r="ACS285" i="22" s="1"/>
  <c r="ACT285" i="22" s="1"/>
  <c r="ABT219" i="22"/>
  <c r="ABT172" i="22"/>
  <c r="ABT184" i="22"/>
  <c r="ACL282" i="22"/>
  <c r="ACM282" i="22" s="1"/>
  <c r="ACN282" i="22" s="1"/>
  <c r="ACO282" i="22" s="1"/>
  <c r="ACP282" i="22" s="1"/>
  <c r="ACQ282" i="22" s="1"/>
  <c r="ACR282" i="22" s="1"/>
  <c r="ACS282" i="22" s="1"/>
  <c r="ACT282" i="22" s="1"/>
  <c r="ACL133" i="22"/>
  <c r="ACM133" i="22" s="1"/>
  <c r="ACN133" i="22" s="1"/>
  <c r="ACO133" i="22" s="1"/>
  <c r="ACP133" i="22" s="1"/>
  <c r="ACQ133" i="22" s="1"/>
  <c r="ACR133" i="22" s="1"/>
  <c r="ACS133" i="22" s="1"/>
  <c r="ACT133" i="22" s="1"/>
  <c r="ABT316" i="22"/>
  <c r="ACL134" i="22"/>
  <c r="ACM134" i="22" s="1"/>
  <c r="ACN134" i="22" s="1"/>
  <c r="ACO134" i="22" s="1"/>
  <c r="ACP134" i="22" s="1"/>
  <c r="ACQ134" i="22" s="1"/>
  <c r="ACR134" i="22" s="1"/>
  <c r="ACS134" i="22" s="1"/>
  <c r="ACT134" i="22" s="1"/>
  <c r="ACL137" i="22"/>
  <c r="ACM137" i="22" s="1"/>
  <c r="ACN137" i="22" s="1"/>
  <c r="ACO137" i="22" s="1"/>
  <c r="ACP137" i="22" s="1"/>
  <c r="ACQ137" i="22" s="1"/>
  <c r="ACR137" i="22" s="1"/>
  <c r="ACS137" i="22" s="1"/>
  <c r="ACT137" i="22" s="1"/>
  <c r="ABT173" i="22"/>
  <c r="ABT186" i="22"/>
  <c r="ABT198" i="22"/>
  <c r="ABT300" i="22"/>
  <c r="ABT223" i="22"/>
  <c r="ACL216" i="22"/>
  <c r="ACM216" i="22" s="1"/>
  <c r="ACN216" i="22" s="1"/>
  <c r="ACO216" i="22" s="1"/>
  <c r="ACP216" i="22" s="1"/>
  <c r="ACQ216" i="22" s="1"/>
  <c r="ACR216" i="22" s="1"/>
  <c r="ACS216" i="22" s="1"/>
  <c r="ACT216" i="22" s="1"/>
  <c r="ABT229" i="22"/>
  <c r="ABT175" i="22"/>
  <c r="ABT222" i="22"/>
  <c r="ABT240" i="22"/>
  <c r="ABT230" i="22"/>
  <c r="ACL217" i="22"/>
  <c r="ACM217" i="22" s="1"/>
  <c r="ACN217" i="22" s="1"/>
  <c r="ACO217" i="22" s="1"/>
  <c r="ACP217" i="22" s="1"/>
  <c r="ACQ217" i="22" s="1"/>
  <c r="ACR217" i="22" s="1"/>
  <c r="ACS217" i="22" s="1"/>
  <c r="ACT217" i="22" s="1"/>
  <c r="ABT295" i="22"/>
  <c r="ABT322" i="22"/>
  <c r="ABT320" i="22"/>
  <c r="ABT190" i="22"/>
  <c r="ABT181" i="22"/>
  <c r="ABT233" i="22"/>
  <c r="ABT312" i="22"/>
  <c r="ABT197" i="22"/>
  <c r="ABT313" i="22"/>
  <c r="ABT182" i="22"/>
  <c r="ABT309" i="22"/>
  <c r="ABT301" i="22"/>
  <c r="ABT299" i="22"/>
  <c r="ABT227" i="22"/>
  <c r="ABT185" i="22"/>
  <c r="ABT178" i="22"/>
  <c r="ABT221" i="22"/>
  <c r="ABT302" i="22"/>
  <c r="ABT236" i="22"/>
  <c r="ABT310" i="22"/>
  <c r="ABT305" i="22"/>
  <c r="ABT317" i="22"/>
  <c r="ABT179" i="22"/>
  <c r="ABT239" i="22"/>
  <c r="ACL144" i="22"/>
  <c r="ACM144" i="22" s="1"/>
  <c r="ACN144" i="22" s="1"/>
  <c r="ACO144" i="22" s="1"/>
  <c r="ACP144" i="22" s="1"/>
  <c r="ACQ144" i="22" s="1"/>
  <c r="ACR144" i="22" s="1"/>
  <c r="ACS144" i="22" s="1"/>
  <c r="ACT144" i="22" s="1"/>
  <c r="ACL292" i="22"/>
  <c r="ACM292" i="22" s="1"/>
  <c r="ACN292" i="22" s="1"/>
  <c r="ACO292" i="22" s="1"/>
  <c r="ACP292" i="22" s="1"/>
  <c r="ACQ292" i="22" s="1"/>
  <c r="ACR292" i="22" s="1"/>
  <c r="ACS292" i="22" s="1"/>
  <c r="ACT292" i="22" s="1"/>
  <c r="ACL281" i="22"/>
  <c r="ACM281" i="22" s="1"/>
  <c r="ACN281" i="22" s="1"/>
  <c r="ACO281" i="22" s="1"/>
  <c r="ACP281" i="22" s="1"/>
  <c r="ACQ281" i="22" s="1"/>
  <c r="ACR281" i="22" s="1"/>
  <c r="ACS281" i="22" s="1"/>
  <c r="ACT281" i="22" s="1"/>
  <c r="ACL284" i="22"/>
  <c r="ACM284" i="22" s="1"/>
  <c r="ACN284" i="22" s="1"/>
  <c r="ACO284" i="22" s="1"/>
  <c r="ACP284" i="22" s="1"/>
  <c r="ACQ284" i="22" s="1"/>
  <c r="ACR284" i="22" s="1"/>
  <c r="ACS284" i="22" s="1"/>
  <c r="ACT284" i="22" s="1"/>
  <c r="ABT194" i="22"/>
  <c r="ACL136" i="22"/>
  <c r="ACM136" i="22" s="1"/>
  <c r="ACN136" i="22" s="1"/>
  <c r="ACO136" i="22" s="1"/>
  <c r="ACP136" i="22" s="1"/>
  <c r="ACQ136" i="22" s="1"/>
  <c r="ACR136" i="22" s="1"/>
  <c r="ACS136" i="22" s="1"/>
  <c r="ACT136" i="22" s="1"/>
  <c r="ACL288" i="22"/>
  <c r="ACM288" i="22" s="1"/>
  <c r="ACN288" i="22" s="1"/>
  <c r="ACO288" i="22" s="1"/>
  <c r="ACP288" i="22" s="1"/>
  <c r="ACQ288" i="22" s="1"/>
  <c r="ACR288" i="22" s="1"/>
  <c r="ACS288" i="22" s="1"/>
  <c r="ACT288" i="22" s="1"/>
  <c r="ABT231" i="22"/>
  <c r="ABT311" i="22"/>
  <c r="ACL287" i="22"/>
  <c r="ACM287" i="22" s="1"/>
  <c r="ACN287" i="22" s="1"/>
  <c r="ACO287" i="22" s="1"/>
  <c r="ACP287" i="22" s="1"/>
  <c r="ACQ287" i="22" s="1"/>
  <c r="ACR287" i="22" s="1"/>
  <c r="ACS287" i="22" s="1"/>
  <c r="ACT287" i="22" s="1"/>
  <c r="ABT321" i="22"/>
  <c r="ACL218" i="22"/>
  <c r="ACM218" i="22" s="1"/>
  <c r="ACN218" i="22" s="1"/>
  <c r="ACO218" i="22" s="1"/>
  <c r="ACP218" i="22" s="1"/>
  <c r="ACQ218" i="22" s="1"/>
  <c r="ACR218" i="22" s="1"/>
  <c r="ACS218" i="22" s="1"/>
  <c r="ACT218" i="22" s="1"/>
  <c r="ABT306" i="22"/>
  <c r="ABT307" i="22"/>
  <c r="ABT196" i="22"/>
  <c r="ACL138" i="22"/>
  <c r="ACM138" i="22" s="1"/>
  <c r="ACN138" i="22" s="1"/>
  <c r="ACO138" i="22" s="1"/>
  <c r="ACP138" i="22" s="1"/>
  <c r="ACQ138" i="22" s="1"/>
  <c r="ACR138" i="22" s="1"/>
  <c r="ACS138" i="22" s="1"/>
  <c r="ACT138" i="22" s="1"/>
  <c r="ACL141" i="22"/>
  <c r="ACM141" i="22" s="1"/>
  <c r="ACN141" i="22" s="1"/>
  <c r="ACO141" i="22" s="1"/>
  <c r="ACP141" i="22" s="1"/>
  <c r="ACQ141" i="22" s="1"/>
  <c r="ACR141" i="22" s="1"/>
  <c r="ACS141" i="22" s="1"/>
  <c r="ACT141" i="22" s="1"/>
  <c r="ABU298" i="22"/>
  <c r="ABT278" i="22" l="1"/>
  <c r="ABT279" i="22"/>
  <c r="ABT277" i="22"/>
  <c r="ABT280" i="22"/>
  <c r="ABT274" i="22"/>
  <c r="ABT276" i="22"/>
  <c r="ABT275" i="22"/>
  <c r="ABT243" i="22"/>
  <c r="ABU321" i="22"/>
  <c r="ABU307" i="22"/>
  <c r="ABU302" i="22"/>
  <c r="ABU194" i="22"/>
  <c r="ABU305" i="22"/>
  <c r="ABU221" i="22"/>
  <c r="ABU309" i="22"/>
  <c r="ABU197" i="22"/>
  <c r="ABU190" i="22"/>
  <c r="ABU175" i="22"/>
  <c r="ABU300" i="22"/>
  <c r="ABU172" i="22"/>
  <c r="ABU180" i="22"/>
  <c r="ABU183" i="22"/>
  <c r="ABU297" i="22"/>
  <c r="ABU306" i="22"/>
  <c r="ABU231" i="22"/>
  <c r="ABU239" i="22"/>
  <c r="ABU178" i="22"/>
  <c r="ABU299" i="22"/>
  <c r="ABU182" i="22"/>
  <c r="ABU312" i="22"/>
  <c r="ABU320" i="22"/>
  <c r="ABU230" i="22"/>
  <c r="ABU229" i="22"/>
  <c r="ABU198" i="22"/>
  <c r="ABU219" i="22"/>
  <c r="ABU294" i="22"/>
  <c r="ABU224" i="22"/>
  <c r="ABU193" i="22"/>
  <c r="ABU192" i="22"/>
  <c r="ABU293" i="22"/>
  <c r="ABU220" i="22"/>
  <c r="ABU315" i="22"/>
  <c r="ABU311" i="22"/>
  <c r="ABU310" i="22"/>
  <c r="ABU196" i="22"/>
  <c r="ABU179" i="22"/>
  <c r="ABU236" i="22"/>
  <c r="ABU185" i="22"/>
  <c r="ABU233" i="22"/>
  <c r="ABU322" i="22"/>
  <c r="ABU240" i="22"/>
  <c r="ABU186" i="22"/>
  <c r="ABU232" i="22"/>
  <c r="ABU226" i="22"/>
  <c r="ABU304" i="22"/>
  <c r="ABU189" i="22"/>
  <c r="ABU234" i="22"/>
  <c r="ABU225" i="22"/>
  <c r="ABU228" i="22"/>
  <c r="ABU195" i="22"/>
  <c r="ABU314" i="22"/>
  <c r="ABV298" i="22"/>
  <c r="ABU317" i="22"/>
  <c r="ABU227" i="22"/>
  <c r="ABU301" i="22"/>
  <c r="ABU313" i="22"/>
  <c r="ABU181" i="22"/>
  <c r="ABU295" i="22"/>
  <c r="ABU222" i="22"/>
  <c r="ABU223" i="22"/>
  <c r="ABU173" i="22"/>
  <c r="ABU316" i="22"/>
  <c r="ABU184" i="22"/>
  <c r="ABU303" i="22"/>
  <c r="ABU200" i="22"/>
  <c r="ABU174" i="22"/>
  <c r="ABU191" i="22"/>
  <c r="ABU199" i="22"/>
  <c r="ABU296" i="22"/>
  <c r="ABU308" i="22"/>
  <c r="ABU280" i="22" l="1"/>
  <c r="ABU275" i="22"/>
  <c r="ABU277" i="22"/>
  <c r="ABU276" i="22"/>
  <c r="ABU279" i="22"/>
  <c r="ABU274" i="22"/>
  <c r="ABU278" i="22"/>
  <c r="ABU243" i="22"/>
  <c r="ABV223" i="22"/>
  <c r="ABV313" i="22"/>
  <c r="ABW298" i="22"/>
  <c r="ABV185" i="22"/>
  <c r="ABV311" i="22"/>
  <c r="ABV178" i="22"/>
  <c r="ABV174" i="22"/>
  <c r="ABV184" i="22"/>
  <c r="ABV301" i="22"/>
  <c r="ABV234" i="22"/>
  <c r="ABV186" i="22"/>
  <c r="ABV236" i="22"/>
  <c r="ABV294" i="22"/>
  <c r="ABV312" i="22"/>
  <c r="ABV302" i="22"/>
  <c r="ABV222" i="22"/>
  <c r="ABV228" i="22"/>
  <c r="ABV232" i="22"/>
  <c r="ABV233" i="22"/>
  <c r="ABV310" i="22"/>
  <c r="ABV193" i="22"/>
  <c r="ABV198" i="22"/>
  <c r="ABV239" i="22"/>
  <c r="ABV183" i="22"/>
  <c r="ABV296" i="22"/>
  <c r="ABV200" i="22"/>
  <c r="ABV316" i="22"/>
  <c r="ABV227" i="22"/>
  <c r="ABV314" i="22"/>
  <c r="ABV189" i="22"/>
  <c r="ABV179" i="22"/>
  <c r="ABV315" i="22"/>
  <c r="ABV224" i="22"/>
  <c r="ABV229" i="22"/>
  <c r="ABV231" i="22"/>
  <c r="ABV190" i="22"/>
  <c r="ABV221" i="22"/>
  <c r="ABV199" i="22"/>
  <c r="ABV295" i="22"/>
  <c r="ABV293" i="22"/>
  <c r="ABV219" i="22"/>
  <c r="ABV182" i="22"/>
  <c r="ABV306" i="22"/>
  <c r="ABV303" i="22"/>
  <c r="ABV173" i="22"/>
  <c r="ABV317" i="22"/>
  <c r="ABV195" i="22"/>
  <c r="ABV304" i="22"/>
  <c r="ABV240" i="22"/>
  <c r="ABV220" i="22"/>
  <c r="ABV230" i="22"/>
  <c r="ABV180" i="22"/>
  <c r="ABV300" i="22"/>
  <c r="ABV197" i="22"/>
  <c r="ABV305" i="22"/>
  <c r="ABV307" i="22"/>
  <c r="ABV181" i="22"/>
  <c r="ABV225" i="22"/>
  <c r="ABV192" i="22"/>
  <c r="ABV299" i="22"/>
  <c r="ABV297" i="22"/>
  <c r="ABV308" i="22"/>
  <c r="ABV191" i="22"/>
  <c r="ABV226" i="22"/>
  <c r="ABV322" i="22"/>
  <c r="ABV196" i="22"/>
  <c r="ABV320" i="22"/>
  <c r="ABV172" i="22"/>
  <c r="ABV175" i="22"/>
  <c r="ABV309" i="22"/>
  <c r="ABV194" i="22"/>
  <c r="ABV321" i="22"/>
  <c r="ABV276" i="22" l="1"/>
  <c r="ABV278" i="22"/>
  <c r="ABV277" i="22"/>
  <c r="ABV274" i="22"/>
  <c r="ABV275" i="22"/>
  <c r="ABV279" i="22"/>
  <c r="ABV280" i="22"/>
  <c r="ABV243" i="22"/>
  <c r="ABW194" i="22"/>
  <c r="ABW308" i="22"/>
  <c r="ABW196" i="22"/>
  <c r="ABW192" i="22"/>
  <c r="ABW225" i="22"/>
  <c r="ABW300" i="22"/>
  <c r="ABW230" i="22"/>
  <c r="ABW240" i="22"/>
  <c r="ABW173" i="22"/>
  <c r="ABW182" i="22"/>
  <c r="ABW295" i="22"/>
  <c r="ABW221" i="22"/>
  <c r="ABW315" i="22"/>
  <c r="ABW314" i="22"/>
  <c r="ABW296" i="22"/>
  <c r="ABW198" i="22"/>
  <c r="ABW233" i="22"/>
  <c r="ABW222" i="22"/>
  <c r="ABW312" i="22"/>
  <c r="ABW186" i="22"/>
  <c r="ABW184" i="22"/>
  <c r="ABW178" i="22"/>
  <c r="ABW185" i="22"/>
  <c r="ABW313" i="22"/>
  <c r="ABW175" i="22"/>
  <c r="ABW322" i="22"/>
  <c r="ABW297" i="22"/>
  <c r="ABW307" i="22"/>
  <c r="ABW304" i="22"/>
  <c r="ABW303" i="22"/>
  <c r="ABW219" i="22"/>
  <c r="ABW190" i="22"/>
  <c r="ABW231" i="22"/>
  <c r="ABW179" i="22"/>
  <c r="ABW227" i="22"/>
  <c r="ABW193" i="22"/>
  <c r="ABW232" i="22"/>
  <c r="ABW294" i="22"/>
  <c r="ABW234" i="22"/>
  <c r="ABW174" i="22"/>
  <c r="ABW223" i="22"/>
  <c r="ABW309" i="22"/>
  <c r="ABW320" i="22"/>
  <c r="ABW321" i="22"/>
  <c r="ABW191" i="22"/>
  <c r="ABW299" i="22"/>
  <c r="ABW181" i="22"/>
  <c r="ABW305" i="22"/>
  <c r="ABW180" i="22"/>
  <c r="ABW220" i="22"/>
  <c r="ABW195" i="22"/>
  <c r="ABW293" i="22"/>
  <c r="ABW199" i="22"/>
  <c r="ABW229" i="22"/>
  <c r="ABW316" i="22"/>
  <c r="ABW183" i="22"/>
  <c r="ABW228" i="22"/>
  <c r="ABW302" i="22"/>
  <c r="ABW172" i="22"/>
  <c r="ABW226" i="22"/>
  <c r="ABW197" i="22"/>
  <c r="ABW317" i="22"/>
  <c r="ABW306" i="22"/>
  <c r="ABW224" i="22"/>
  <c r="ABW189" i="22"/>
  <c r="ABW200" i="22"/>
  <c r="ABW239" i="22"/>
  <c r="ABW310" i="22"/>
  <c r="ABW236" i="22"/>
  <c r="ABW301" i="22"/>
  <c r="ABW311" i="22"/>
  <c r="ABX298" i="22"/>
  <c r="ABW274" i="22" l="1"/>
  <c r="ABW280" i="22"/>
  <c r="ABW277" i="22"/>
  <c r="ABW278" i="22"/>
  <c r="ABW279" i="22"/>
  <c r="ABW275" i="22"/>
  <c r="ABW276" i="22"/>
  <c r="ABW243" i="22"/>
  <c r="ABY298" i="22"/>
  <c r="ABX310" i="22"/>
  <c r="ABX220" i="22"/>
  <c r="ABX321" i="22"/>
  <c r="ABX174" i="22"/>
  <c r="ABX227" i="22"/>
  <c r="ABX304" i="22"/>
  <c r="ABX296" i="22"/>
  <c r="ABX239" i="22"/>
  <c r="ABX306" i="22"/>
  <c r="ABX229" i="22"/>
  <c r="ABX180" i="22"/>
  <c r="ABX234" i="22"/>
  <c r="ABX179" i="22"/>
  <c r="ABX222" i="22"/>
  <c r="ABX295" i="22"/>
  <c r="ABX240" i="22"/>
  <c r="ABX225" i="22"/>
  <c r="ABX197" i="22"/>
  <c r="ABX293" i="22"/>
  <c r="ABX299" i="22"/>
  <c r="ABX223" i="22"/>
  <c r="ABX232" i="22"/>
  <c r="ABX297" i="22"/>
  <c r="ABX184" i="22"/>
  <c r="ABX314" i="22"/>
  <c r="ABX311" i="22"/>
  <c r="ABX183" i="22"/>
  <c r="ABX191" i="22"/>
  <c r="ABX193" i="22"/>
  <c r="ABX219" i="22"/>
  <c r="ABX322" i="22"/>
  <c r="ABX186" i="22"/>
  <c r="ABX233" i="22"/>
  <c r="ABX230" i="22"/>
  <c r="ABX192" i="22"/>
  <c r="ABX308" i="22"/>
  <c r="ABX200" i="22"/>
  <c r="ABX317" i="22"/>
  <c r="ABX226" i="22"/>
  <c r="ABX305" i="22"/>
  <c r="ABX294" i="22"/>
  <c r="ABX231" i="22"/>
  <c r="ABX313" i="22"/>
  <c r="ABX315" i="22"/>
  <c r="ABX189" i="22"/>
  <c r="ABX316" i="22"/>
  <c r="ABX195" i="22"/>
  <c r="ABX190" i="22"/>
  <c r="ABX307" i="22"/>
  <c r="ABX185" i="22"/>
  <c r="ABX182" i="22"/>
  <c r="ABX300" i="22"/>
  <c r="ABX301" i="22"/>
  <c r="ABX172" i="22"/>
  <c r="ABX302" i="22"/>
  <c r="ABX199" i="22"/>
  <c r="ABX181" i="22"/>
  <c r="ABX320" i="22"/>
  <c r="ABX303" i="22"/>
  <c r="ABX175" i="22"/>
  <c r="ABX312" i="22"/>
  <c r="ABX198" i="22"/>
  <c r="ABX236" i="22"/>
  <c r="ABX224" i="22"/>
  <c r="ABX228" i="22"/>
  <c r="ABX309" i="22"/>
  <c r="ABX178" i="22"/>
  <c r="ABX221" i="22"/>
  <c r="ABX173" i="22"/>
  <c r="ABX196" i="22"/>
  <c r="ABX194" i="22"/>
  <c r="ABX278" i="22" l="1"/>
  <c r="ABX276" i="22"/>
  <c r="ABX277" i="22"/>
  <c r="ABX280" i="22"/>
  <c r="ABX275" i="22"/>
  <c r="ABX279" i="22"/>
  <c r="ABX274" i="22"/>
  <c r="ABX243" i="22"/>
  <c r="ABY309" i="22"/>
  <c r="ABY198" i="22"/>
  <c r="ABY302" i="22"/>
  <c r="ABY301" i="22"/>
  <c r="ABY182" i="22"/>
  <c r="ABY190" i="22"/>
  <c r="ABY195" i="22"/>
  <c r="ABY189" i="22"/>
  <c r="ABY305" i="22"/>
  <c r="ABY317" i="22"/>
  <c r="ABY192" i="22"/>
  <c r="ABY186" i="22"/>
  <c r="ABY311" i="22"/>
  <c r="ABY293" i="22"/>
  <c r="ABY240" i="22"/>
  <c r="ABY180" i="22"/>
  <c r="ABY306" i="22"/>
  <c r="ABY304" i="22"/>
  <c r="ABY220" i="22"/>
  <c r="ABY178" i="22"/>
  <c r="ABY173" i="22"/>
  <c r="ABY312" i="22"/>
  <c r="ABY320" i="22"/>
  <c r="ABY172" i="22"/>
  <c r="ABY316" i="22"/>
  <c r="ABY231" i="22"/>
  <c r="ABY200" i="22"/>
  <c r="ABY230" i="22"/>
  <c r="ABY322" i="22"/>
  <c r="ABY191" i="22"/>
  <c r="ABY314" i="22"/>
  <c r="ABY232" i="22"/>
  <c r="ABY295" i="22"/>
  <c r="ABY179" i="22"/>
  <c r="ABY229" i="22"/>
  <c r="ABY239" i="22"/>
  <c r="ABY227" i="22"/>
  <c r="ABY310" i="22"/>
  <c r="ABY221" i="22"/>
  <c r="ABY175" i="22"/>
  <c r="ABY181" i="22"/>
  <c r="ABY185" i="22"/>
  <c r="ABY315" i="22"/>
  <c r="ABY294" i="22"/>
  <c r="ABY219" i="22"/>
  <c r="ABY184" i="22"/>
  <c r="ABY223" i="22"/>
  <c r="ABY222" i="22"/>
  <c r="ABY234" i="22"/>
  <c r="ABY296" i="22"/>
  <c r="ABY174" i="22"/>
  <c r="ABZ298" i="22"/>
  <c r="ABY194" i="22"/>
  <c r="ABY224" i="22"/>
  <c r="ABY196" i="22"/>
  <c r="ABY228" i="22"/>
  <c r="ABY236" i="22"/>
  <c r="ABY303" i="22"/>
  <c r="ABY199" i="22"/>
  <c r="ABY300" i="22"/>
  <c r="ABY307" i="22"/>
  <c r="ABY313" i="22"/>
  <c r="ABY226" i="22"/>
  <c r="ABY308" i="22"/>
  <c r="ABY233" i="22"/>
  <c r="ABY193" i="22"/>
  <c r="ABY183" i="22"/>
  <c r="ABY297" i="22"/>
  <c r="ABY299" i="22"/>
  <c r="ABY197" i="22"/>
  <c r="ABY225" i="22"/>
  <c r="ABY321" i="22"/>
  <c r="ABY280" i="22" l="1"/>
  <c r="ABY274" i="22"/>
  <c r="ABY277" i="22"/>
  <c r="ABY279" i="22"/>
  <c r="ABY276" i="22"/>
  <c r="ABY275" i="22"/>
  <c r="ABY278" i="22"/>
  <c r="ABY243" i="22"/>
  <c r="ABZ296" i="22"/>
  <c r="ABZ321" i="22"/>
  <c r="ABZ297" i="22"/>
  <c r="ABZ313" i="22"/>
  <c r="ABZ236" i="22"/>
  <c r="ABZ310" i="22"/>
  <c r="ABZ320" i="22"/>
  <c r="ABZ178" i="22"/>
  <c r="ABZ317" i="22"/>
  <c r="ABZ195" i="22"/>
  <c r="ABZ302" i="22"/>
  <c r="ABZ233" i="22"/>
  <c r="ABZ300" i="22"/>
  <c r="ABZ196" i="22"/>
  <c r="ACA298" i="22"/>
  <c r="ABZ181" i="22"/>
  <c r="ABZ229" i="22"/>
  <c r="ABZ191" i="22"/>
  <c r="ABZ306" i="22"/>
  <c r="ABZ303" i="22"/>
  <c r="ABZ225" i="22"/>
  <c r="ABZ308" i="22"/>
  <c r="ABZ224" i="22"/>
  <c r="ABZ223" i="22"/>
  <c r="ABZ294" i="22"/>
  <c r="ABZ175" i="22"/>
  <c r="ABZ179" i="22"/>
  <c r="ABZ322" i="22"/>
  <c r="ABZ173" i="22"/>
  <c r="ABZ180" i="22"/>
  <c r="ABZ293" i="22"/>
  <c r="ABZ305" i="22"/>
  <c r="ABZ190" i="22"/>
  <c r="ABZ307" i="22"/>
  <c r="ABZ228" i="22"/>
  <c r="ABZ234" i="22"/>
  <c r="ABZ219" i="22"/>
  <c r="ABZ185" i="22"/>
  <c r="ABZ232" i="22"/>
  <c r="ABZ231" i="22"/>
  <c r="ABZ312" i="22"/>
  <c r="ABZ197" i="22"/>
  <c r="ABZ226" i="22"/>
  <c r="ABZ174" i="22"/>
  <c r="ABZ184" i="22"/>
  <c r="ABZ315" i="22"/>
  <c r="ABZ295" i="22"/>
  <c r="ABZ230" i="22"/>
  <c r="ABZ220" i="22"/>
  <c r="ABZ186" i="22"/>
  <c r="ABZ182" i="22"/>
  <c r="ABZ198" i="22"/>
  <c r="ABZ193" i="22"/>
  <c r="ABZ194" i="22"/>
  <c r="ABZ183" i="22"/>
  <c r="ABZ199" i="22"/>
  <c r="ABZ222" i="22"/>
  <c r="ABZ227" i="22"/>
  <c r="ABZ314" i="22"/>
  <c r="ABZ299" i="22"/>
  <c r="ABZ221" i="22"/>
  <c r="ABZ239" i="22"/>
  <c r="ABZ200" i="22"/>
  <c r="ABZ316" i="22"/>
  <c r="ABZ172" i="22"/>
  <c r="ABZ304" i="22"/>
  <c r="ABZ240" i="22"/>
  <c r="ABZ311" i="22"/>
  <c r="ABZ192" i="22"/>
  <c r="ABZ189" i="22"/>
  <c r="ABZ301" i="22"/>
  <c r="ABZ309" i="22"/>
  <c r="ABZ279" i="22" l="1"/>
  <c r="ABZ278" i="22"/>
  <c r="ABZ277" i="22"/>
  <c r="ABZ275" i="22"/>
  <c r="ABZ274" i="22"/>
  <c r="ABZ280" i="22"/>
  <c r="ABZ276" i="22"/>
  <c r="ABZ243" i="22"/>
  <c r="ACA189" i="22"/>
  <c r="ACA316" i="22"/>
  <c r="ACA239" i="22"/>
  <c r="ACA227" i="22"/>
  <c r="ACA182" i="22"/>
  <c r="ACA220" i="22"/>
  <c r="ACA295" i="22"/>
  <c r="ACA174" i="22"/>
  <c r="ACA231" i="22"/>
  <c r="ACA219" i="22"/>
  <c r="ACA293" i="22"/>
  <c r="ACA322" i="22"/>
  <c r="ACA223" i="22"/>
  <c r="ACA225" i="22"/>
  <c r="ACA181" i="22"/>
  <c r="ACA196" i="22"/>
  <c r="ACA297" i="22"/>
  <c r="ACA304" i="22"/>
  <c r="ACA192" i="22"/>
  <c r="ACA221" i="22"/>
  <c r="ACA199" i="22"/>
  <c r="ACA194" i="22"/>
  <c r="ACA232" i="22"/>
  <c r="ACA234" i="22"/>
  <c r="ACA190" i="22"/>
  <c r="ACA180" i="22"/>
  <c r="ACA179" i="22"/>
  <c r="ACA224" i="22"/>
  <c r="ACA303" i="22"/>
  <c r="ACA300" i="22"/>
  <c r="ACA302" i="22"/>
  <c r="ACA321" i="22"/>
  <c r="ACA309" i="22"/>
  <c r="ACA193" i="22"/>
  <c r="ACA186" i="22"/>
  <c r="ACA315" i="22"/>
  <c r="ACA226" i="22"/>
  <c r="ACA305" i="22"/>
  <c r="ACA173" i="22"/>
  <c r="ACA175" i="22"/>
  <c r="ACA191" i="22"/>
  <c r="ACA233" i="22"/>
  <c r="ACA195" i="22"/>
  <c r="ACA178" i="22"/>
  <c r="ACA310" i="22"/>
  <c r="ACA236" i="22"/>
  <c r="ACA296" i="22"/>
  <c r="ACA200" i="22"/>
  <c r="ACA311" i="22"/>
  <c r="ACA301" i="22"/>
  <c r="ACA240" i="22"/>
  <c r="ACA172" i="22"/>
  <c r="ACA299" i="22"/>
  <c r="ACA314" i="22"/>
  <c r="ACA222" i="22"/>
  <c r="ACA183" i="22"/>
  <c r="ACA198" i="22"/>
  <c r="ACA230" i="22"/>
  <c r="ACA184" i="22"/>
  <c r="ACA197" i="22"/>
  <c r="ACA312" i="22"/>
  <c r="ACA185" i="22"/>
  <c r="ACA228" i="22"/>
  <c r="ACA307" i="22"/>
  <c r="ACA294" i="22"/>
  <c r="ACA308" i="22"/>
  <c r="ACA306" i="22"/>
  <c r="ACA229" i="22"/>
  <c r="ACB298" i="22"/>
  <c r="ACA317" i="22"/>
  <c r="ACA320" i="22"/>
  <c r="ACA313" i="22"/>
  <c r="ACA275" i="22" l="1"/>
  <c r="ACA276" i="22"/>
  <c r="ACA277" i="22"/>
  <c r="ACA278" i="22"/>
  <c r="ACA280" i="22"/>
  <c r="ACA274" i="22"/>
  <c r="ACA279" i="22"/>
  <c r="ACA243" i="22"/>
  <c r="ACB313" i="22"/>
  <c r="ACB228" i="22"/>
  <c r="ACB183" i="22"/>
  <c r="ACB301" i="22"/>
  <c r="ACB233" i="22"/>
  <c r="ACB179" i="22"/>
  <c r="ACB199" i="22"/>
  <c r="ACB196" i="22"/>
  <c r="ACB174" i="22"/>
  <c r="ACB240" i="22"/>
  <c r="ACB184" i="22"/>
  <c r="ACB236" i="22"/>
  <c r="ACB226" i="22"/>
  <c r="ACB193" i="22"/>
  <c r="ACB309" i="22"/>
  <c r="ACB234" i="22"/>
  <c r="ACB221" i="22"/>
  <c r="ACB223" i="22"/>
  <c r="ACB197" i="22"/>
  <c r="ACB195" i="22"/>
  <c r="ACB294" i="22"/>
  <c r="ACB222" i="22"/>
  <c r="ACB311" i="22"/>
  <c r="ACB175" i="22"/>
  <c r="ACB315" i="22"/>
  <c r="ACB181" i="22"/>
  <c r="ACB219" i="22"/>
  <c r="ACB295" i="22"/>
  <c r="ACB239" i="22"/>
  <c r="ACB307" i="22"/>
  <c r="ACB296" i="22"/>
  <c r="ACC298" i="22"/>
  <c r="ACB320" i="22"/>
  <c r="ACB229" i="22"/>
  <c r="ACB185" i="22"/>
  <c r="ACB230" i="22"/>
  <c r="ACB310" i="22"/>
  <c r="ACB180" i="22"/>
  <c r="ACB232" i="22"/>
  <c r="ACB192" i="22"/>
  <c r="ACB322" i="22"/>
  <c r="ACB305" i="22"/>
  <c r="ACB317" i="22"/>
  <c r="ACB172" i="22"/>
  <c r="ACB200" i="22"/>
  <c r="ACB191" i="22"/>
  <c r="ACB321" i="22"/>
  <c r="ACB303" i="22"/>
  <c r="ACB293" i="22"/>
  <c r="ACB231" i="22"/>
  <c r="ACB220" i="22"/>
  <c r="ACB227" i="22"/>
  <c r="ACB316" i="22"/>
  <c r="ACB299" i="22"/>
  <c r="ACB306" i="22"/>
  <c r="ACB312" i="22"/>
  <c r="ACB314" i="22"/>
  <c r="ACB178" i="22"/>
  <c r="ACB173" i="22"/>
  <c r="ACB302" i="22"/>
  <c r="ACB190" i="22"/>
  <c r="ACB304" i="22"/>
  <c r="ACB308" i="22"/>
  <c r="ACB198" i="22"/>
  <c r="ACB186" i="22"/>
  <c r="ACB300" i="22"/>
  <c r="ACB224" i="22"/>
  <c r="ACB194" i="22"/>
  <c r="ACB297" i="22"/>
  <c r="ACB225" i="22"/>
  <c r="ACB182" i="22"/>
  <c r="ACB189" i="22"/>
  <c r="ACB278" i="22" l="1"/>
  <c r="ACB279" i="22"/>
  <c r="ACB277" i="22"/>
  <c r="ACB274" i="22"/>
  <c r="ACB276" i="22"/>
  <c r="ACB280" i="22"/>
  <c r="ACB275" i="22"/>
  <c r="ACB243" i="22"/>
  <c r="ACC194" i="22"/>
  <c r="ACC186" i="22"/>
  <c r="ACC302" i="22"/>
  <c r="ACC304" i="22"/>
  <c r="ACC314" i="22"/>
  <c r="ACC299" i="22"/>
  <c r="ACC231" i="22"/>
  <c r="ACC232" i="22"/>
  <c r="ACC320" i="22"/>
  <c r="ACC307" i="22"/>
  <c r="ACC219" i="22"/>
  <c r="ACC311" i="22"/>
  <c r="ACC195" i="22"/>
  <c r="ACC234" i="22"/>
  <c r="ACC226" i="22"/>
  <c r="ACC184" i="22"/>
  <c r="ACC174" i="22"/>
  <c r="ACC199" i="22"/>
  <c r="ACC183" i="22"/>
  <c r="ACC182" i="22"/>
  <c r="ACC198" i="22"/>
  <c r="ACC316" i="22"/>
  <c r="ACC293" i="22"/>
  <c r="ACC303" i="22"/>
  <c r="ACC322" i="22"/>
  <c r="ACC180" i="22"/>
  <c r="ACC230" i="22"/>
  <c r="ACD298" i="22"/>
  <c r="ACC239" i="22"/>
  <c r="ACC181" i="22"/>
  <c r="ACC222" i="22"/>
  <c r="ACC197" i="22"/>
  <c r="ACC240" i="22"/>
  <c r="ACC228" i="22"/>
  <c r="ACC297" i="22"/>
  <c r="ACC312" i="22"/>
  <c r="ACC191" i="22"/>
  <c r="ACC189" i="22"/>
  <c r="ACC224" i="22"/>
  <c r="ACC308" i="22"/>
  <c r="ACC190" i="22"/>
  <c r="ACC173" i="22"/>
  <c r="ACC306" i="22"/>
  <c r="ACC227" i="22"/>
  <c r="ACC321" i="22"/>
  <c r="ACC200" i="22"/>
  <c r="ACC317" i="22"/>
  <c r="ACC192" i="22"/>
  <c r="ACC185" i="22"/>
  <c r="ACC315" i="22"/>
  <c r="ACC223" i="22"/>
  <c r="ACC309" i="22"/>
  <c r="ACC236" i="22"/>
  <c r="ACC196" i="22"/>
  <c r="ACC179" i="22"/>
  <c r="ACC233" i="22"/>
  <c r="ACC225" i="22"/>
  <c r="ACC300" i="22"/>
  <c r="ACC178" i="22"/>
  <c r="ACC220" i="22"/>
  <c r="ACC172" i="22"/>
  <c r="ACC305" i="22"/>
  <c r="ACC310" i="22"/>
  <c r="ACC229" i="22"/>
  <c r="ACC296" i="22"/>
  <c r="ACC295" i="22"/>
  <c r="ACC175" i="22"/>
  <c r="ACC294" i="22"/>
  <c r="ACC221" i="22"/>
  <c r="ACC193" i="22"/>
  <c r="ACC301" i="22"/>
  <c r="ACC313" i="22"/>
  <c r="ACC274" i="22" l="1"/>
  <c r="ACC275" i="22"/>
  <c r="ACC277" i="22"/>
  <c r="ACC280" i="22"/>
  <c r="ACC279" i="22"/>
  <c r="ACC276" i="22"/>
  <c r="ACC278" i="22"/>
  <c r="ACC243" i="22"/>
  <c r="ACD301" i="22"/>
  <c r="ACD175" i="22"/>
  <c r="ACD305" i="22"/>
  <c r="ACD300" i="22"/>
  <c r="ACD309" i="22"/>
  <c r="ACD200" i="22"/>
  <c r="ACD230" i="22"/>
  <c r="ACD184" i="22"/>
  <c r="ACD320" i="22"/>
  <c r="ACD172" i="22"/>
  <c r="ACD225" i="22"/>
  <c r="ACD223" i="22"/>
  <c r="ACD173" i="22"/>
  <c r="ACD191" i="22"/>
  <c r="ACD181" i="22"/>
  <c r="ACD303" i="22"/>
  <c r="ACD198" i="22"/>
  <c r="ACD226" i="22"/>
  <c r="ACD299" i="22"/>
  <c r="ACD302" i="22"/>
  <c r="ACD193" i="22"/>
  <c r="ACD310" i="22"/>
  <c r="ACD196" i="22"/>
  <c r="ACD321" i="22"/>
  <c r="ACD224" i="22"/>
  <c r="ACD297" i="22"/>
  <c r="ACD295" i="22"/>
  <c r="ACD192" i="22"/>
  <c r="ACD190" i="22"/>
  <c r="ACD312" i="22"/>
  <c r="ACD239" i="22"/>
  <c r="ACD234" i="22"/>
  <c r="ACD219" i="22"/>
  <c r="ACD314" i="22"/>
  <c r="ACD186" i="22"/>
  <c r="ACD221" i="22"/>
  <c r="ACD178" i="22"/>
  <c r="ACD197" i="22"/>
  <c r="ACD180" i="22"/>
  <c r="ACD293" i="22"/>
  <c r="ACD199" i="22"/>
  <c r="ACD296" i="22"/>
  <c r="ACD233" i="22"/>
  <c r="ACD315" i="22"/>
  <c r="ACD317" i="22"/>
  <c r="ACD308" i="22"/>
  <c r="ACD240" i="22"/>
  <c r="ACD322" i="22"/>
  <c r="ACD182" i="22"/>
  <c r="ACD195" i="22"/>
  <c r="ACD232" i="22"/>
  <c r="ACD194" i="22"/>
  <c r="ACD313" i="22"/>
  <c r="ACD294" i="22"/>
  <c r="ACD236" i="22"/>
  <c r="ACD185" i="22"/>
  <c r="ACD227" i="22"/>
  <c r="ACD228" i="22"/>
  <c r="ACD222" i="22"/>
  <c r="ACE298" i="22"/>
  <c r="ACD316" i="22"/>
  <c r="ACD174" i="22"/>
  <c r="ACD307" i="22"/>
  <c r="ACD229" i="22"/>
  <c r="ACD220" i="22"/>
  <c r="ACD179" i="22"/>
  <c r="ACD306" i="22"/>
  <c r="ACD189" i="22"/>
  <c r="ACD183" i="22"/>
  <c r="ACD311" i="22"/>
  <c r="ACD231" i="22"/>
  <c r="ACD304" i="22"/>
  <c r="ACD280" i="22" l="1"/>
  <c r="ACD277" i="22"/>
  <c r="ACD278" i="22"/>
  <c r="ACD276" i="22"/>
  <c r="ACD275" i="22"/>
  <c r="ACD279" i="22"/>
  <c r="ACD274" i="22"/>
  <c r="ACD243" i="22"/>
  <c r="ACE311" i="22"/>
  <c r="ACE179" i="22"/>
  <c r="ACE222" i="22"/>
  <c r="ACE183" i="22"/>
  <c r="ACE220" i="22"/>
  <c r="ACE228" i="22"/>
  <c r="ACE236" i="22"/>
  <c r="ACE322" i="22"/>
  <c r="ACE317" i="22"/>
  <c r="ACE296" i="22"/>
  <c r="ACE293" i="22"/>
  <c r="ACE178" i="22"/>
  <c r="ACE234" i="22"/>
  <c r="ACE312" i="22"/>
  <c r="ACE297" i="22"/>
  <c r="ACE196" i="22"/>
  <c r="ACE303" i="22"/>
  <c r="ACE173" i="22"/>
  <c r="ACE172" i="22"/>
  <c r="ACE300" i="22"/>
  <c r="ACE304" i="22"/>
  <c r="ACE189" i="22"/>
  <c r="ACE174" i="22"/>
  <c r="ACE313" i="22"/>
  <c r="ACE306" i="22"/>
  <c r="ACE194" i="22"/>
  <c r="ACE240" i="22"/>
  <c r="ACE315" i="22"/>
  <c r="ACE180" i="22"/>
  <c r="ACE314" i="22"/>
  <c r="ACE190" i="22"/>
  <c r="ACE224" i="22"/>
  <c r="ACE302" i="22"/>
  <c r="ACE181" i="22"/>
  <c r="ACE230" i="22"/>
  <c r="ACE200" i="22"/>
  <c r="ACE305" i="22"/>
  <c r="ACE316" i="22"/>
  <c r="ACE232" i="22"/>
  <c r="ACF298" i="22"/>
  <c r="ACE227" i="22"/>
  <c r="ACE195" i="22"/>
  <c r="ACE233" i="22"/>
  <c r="ACE197" i="22"/>
  <c r="ACE221" i="22"/>
  <c r="ACE239" i="22"/>
  <c r="ACE192" i="22"/>
  <c r="ACE295" i="22"/>
  <c r="ACE321" i="22"/>
  <c r="ACE310" i="22"/>
  <c r="ACE226" i="22"/>
  <c r="ACE223" i="22"/>
  <c r="ACE320" i="22"/>
  <c r="ACE175" i="22"/>
  <c r="ACE231" i="22"/>
  <c r="ACE229" i="22"/>
  <c r="ACE307" i="22"/>
  <c r="ACE185" i="22"/>
  <c r="ACE294" i="22"/>
  <c r="ACE182" i="22"/>
  <c r="ACE308" i="22"/>
  <c r="ACE199" i="22"/>
  <c r="ACE186" i="22"/>
  <c r="ACE219" i="22"/>
  <c r="ACE193" i="22"/>
  <c r="ACE299" i="22"/>
  <c r="ACE198" i="22"/>
  <c r="ACE191" i="22"/>
  <c r="ACE225" i="22"/>
  <c r="ACE184" i="22"/>
  <c r="ACE309" i="22"/>
  <c r="ACE301" i="22"/>
  <c r="ACE276" i="22" l="1"/>
  <c r="ACE278" i="22"/>
  <c r="ACE274" i="22"/>
  <c r="ACE279" i="22"/>
  <c r="ACE277" i="22"/>
  <c r="ACE275" i="22"/>
  <c r="ACE280" i="22"/>
  <c r="ACE243" i="22"/>
  <c r="ACF308" i="22"/>
  <c r="ACF320" i="22"/>
  <c r="ACF221" i="22"/>
  <c r="ACF305" i="22"/>
  <c r="ACF180" i="22"/>
  <c r="ACF304" i="22"/>
  <c r="ACF234" i="22"/>
  <c r="ACF301" i="22"/>
  <c r="ACF191" i="22"/>
  <c r="ACF182" i="22"/>
  <c r="ACF223" i="22"/>
  <c r="ACF197" i="22"/>
  <c r="ACG298" i="22"/>
  <c r="ACF224" i="22"/>
  <c r="ACF313" i="22"/>
  <c r="ACF178" i="22"/>
  <c r="ACF322" i="22"/>
  <c r="ACF183" i="22"/>
  <c r="ACF225" i="22"/>
  <c r="ACF219" i="22"/>
  <c r="ACF229" i="22"/>
  <c r="ACF295" i="22"/>
  <c r="ACF200" i="22"/>
  <c r="ACF315" i="22"/>
  <c r="ACF300" i="22"/>
  <c r="ACF196" i="22"/>
  <c r="ACF309" i="22"/>
  <c r="ACF186" i="22"/>
  <c r="ACF231" i="22"/>
  <c r="ACF233" i="22"/>
  <c r="ACF230" i="22"/>
  <c r="ACF240" i="22"/>
  <c r="ACF172" i="22"/>
  <c r="ACF293" i="22"/>
  <c r="ACF236" i="22"/>
  <c r="ACF222" i="22"/>
  <c r="ACF198" i="22"/>
  <c r="ACF294" i="22"/>
  <c r="ACF226" i="22"/>
  <c r="ACF192" i="22"/>
  <c r="ACF232" i="22"/>
  <c r="ACF190" i="22"/>
  <c r="ACF174" i="22"/>
  <c r="ACF297" i="22"/>
  <c r="ACF184" i="22"/>
  <c r="ACF199" i="22"/>
  <c r="ACF175" i="22"/>
  <c r="ACF239" i="22"/>
  <c r="ACF195" i="22"/>
  <c r="ACF181" i="22"/>
  <c r="ACF189" i="22"/>
  <c r="ACF173" i="22"/>
  <c r="ACF296" i="22"/>
  <c r="ACF228" i="22"/>
  <c r="ACF179" i="22"/>
  <c r="ACF299" i="22"/>
  <c r="ACF185" i="22"/>
  <c r="ACF310" i="22"/>
  <c r="ACF316" i="22"/>
  <c r="ACF314" i="22"/>
  <c r="ACF194" i="22"/>
  <c r="ACF312" i="22"/>
  <c r="ACF193" i="22"/>
  <c r="ACF307" i="22"/>
  <c r="ACF321" i="22"/>
  <c r="ACF227" i="22"/>
  <c r="ACF302" i="22"/>
  <c r="ACF306" i="22"/>
  <c r="ACF303" i="22"/>
  <c r="ACF317" i="22"/>
  <c r="ACF220" i="22"/>
  <c r="ACF311" i="22"/>
  <c r="ACF279" i="22" l="1"/>
  <c r="ACF280" i="22"/>
  <c r="ACF274" i="22"/>
  <c r="ACF275" i="22"/>
  <c r="ACF278" i="22"/>
  <c r="ACF277" i="22"/>
  <c r="ACF276" i="22"/>
  <c r="ACF243" i="22"/>
  <c r="ACG321" i="22"/>
  <c r="ACG185" i="22"/>
  <c r="ACG296" i="22"/>
  <c r="ACG184" i="22"/>
  <c r="ACG306" i="22"/>
  <c r="ACG314" i="22"/>
  <c r="ACG299" i="22"/>
  <c r="ACG173" i="22"/>
  <c r="ACG239" i="22"/>
  <c r="ACG297" i="22"/>
  <c r="ACG192" i="22"/>
  <c r="ACG222" i="22"/>
  <c r="ACG240" i="22"/>
  <c r="ACG186" i="22"/>
  <c r="ACG315" i="22"/>
  <c r="ACG219" i="22"/>
  <c r="ACG178" i="22"/>
  <c r="ACG197" i="22"/>
  <c r="ACG301" i="22"/>
  <c r="ACG305" i="22"/>
  <c r="ACG311" i="22"/>
  <c r="ACG307" i="22"/>
  <c r="ACG220" i="22"/>
  <c r="ACG302" i="22"/>
  <c r="ACG316" i="22"/>
  <c r="ACG179" i="22"/>
  <c r="ACG175" i="22"/>
  <c r="ACG174" i="22"/>
  <c r="ACG226" i="22"/>
  <c r="ACG236" i="22"/>
  <c r="ACG230" i="22"/>
  <c r="ACG309" i="22"/>
  <c r="ACG200" i="22"/>
  <c r="ACG225" i="22"/>
  <c r="ACG313" i="22"/>
  <c r="ACG223" i="22"/>
  <c r="ACG234" i="22"/>
  <c r="ACG221" i="22"/>
  <c r="ACG303" i="22"/>
  <c r="ACG193" i="22"/>
  <c r="ACG189" i="22"/>
  <c r="ACG317" i="22"/>
  <c r="ACG312" i="22"/>
  <c r="ACG228" i="22"/>
  <c r="ACG181" i="22"/>
  <c r="ACG199" i="22"/>
  <c r="ACG190" i="22"/>
  <c r="ACG294" i="22"/>
  <c r="ACG293" i="22"/>
  <c r="ACG233" i="22"/>
  <c r="ACG196" i="22"/>
  <c r="ACG295" i="22"/>
  <c r="ACG183" i="22"/>
  <c r="ACG224" i="22"/>
  <c r="ACG182" i="22"/>
  <c r="ACG304" i="22"/>
  <c r="ACG320" i="22"/>
  <c r="ACG227" i="22"/>
  <c r="ACG310" i="22"/>
  <c r="ACG194" i="22"/>
  <c r="ACG195" i="22"/>
  <c r="ACG232" i="22"/>
  <c r="ACG198" i="22"/>
  <c r="ACG172" i="22"/>
  <c r="ACG231" i="22"/>
  <c r="ACG300" i="22"/>
  <c r="ACG229" i="22"/>
  <c r="ACG322" i="22"/>
  <c r="ACH298" i="22"/>
  <c r="ACG191" i="22"/>
  <c r="ACG180" i="22"/>
  <c r="ACG308" i="22"/>
  <c r="ACG275" i="22" l="1"/>
  <c r="ACG276" i="22"/>
  <c r="ACG274" i="22"/>
  <c r="ACG277" i="22"/>
  <c r="ACG280" i="22"/>
  <c r="ACG278" i="22"/>
  <c r="ACG279" i="22"/>
  <c r="ACG243" i="22"/>
  <c r="ACH191" i="22"/>
  <c r="ACI298" i="22"/>
  <c r="ACH195" i="22"/>
  <c r="ACH183" i="22"/>
  <c r="ACH181" i="22"/>
  <c r="ACH234" i="22"/>
  <c r="ACH226" i="22"/>
  <c r="ACH311" i="22"/>
  <c r="ACH240" i="22"/>
  <c r="ACH322" i="22"/>
  <c r="ACH194" i="22"/>
  <c r="ACH295" i="22"/>
  <c r="ACH228" i="22"/>
  <c r="ACH223" i="22"/>
  <c r="ACH174" i="22"/>
  <c r="ACH305" i="22"/>
  <c r="ACH219" i="22"/>
  <c r="ACH173" i="22"/>
  <c r="ACH184" i="22"/>
  <c r="ACH308" i="22"/>
  <c r="ACH172" i="22"/>
  <c r="ACH304" i="22"/>
  <c r="ACH294" i="22"/>
  <c r="ACH193" i="22"/>
  <c r="ACH309" i="22"/>
  <c r="ACH302" i="22"/>
  <c r="ACH222" i="22"/>
  <c r="ACH229" i="22"/>
  <c r="ACH310" i="22"/>
  <c r="ACH196" i="22"/>
  <c r="ACH312" i="22"/>
  <c r="ACH313" i="22"/>
  <c r="ACH175" i="22"/>
  <c r="ACH301" i="22"/>
  <c r="ACH192" i="22"/>
  <c r="ACH299" i="22"/>
  <c r="ACH296" i="22"/>
  <c r="ACH180" i="22"/>
  <c r="ACH198" i="22"/>
  <c r="ACH182" i="22"/>
  <c r="ACH190" i="22"/>
  <c r="ACH303" i="22"/>
  <c r="ACH230" i="22"/>
  <c r="ACH220" i="22"/>
  <c r="ACH315" i="22"/>
  <c r="ACH300" i="22"/>
  <c r="ACH227" i="22"/>
  <c r="ACH233" i="22"/>
  <c r="ACH317" i="22"/>
  <c r="ACH225" i="22"/>
  <c r="ACH179" i="22"/>
  <c r="ACH197" i="22"/>
  <c r="ACH297" i="22"/>
  <c r="ACH314" i="22"/>
  <c r="ACH185" i="22"/>
  <c r="ACH232" i="22"/>
  <c r="ACH224" i="22"/>
  <c r="ACH199" i="22"/>
  <c r="ACH221" i="22"/>
  <c r="ACH236" i="22"/>
  <c r="ACH307" i="22"/>
  <c r="ACH186" i="22"/>
  <c r="ACH231" i="22"/>
  <c r="ACH320" i="22"/>
  <c r="ACH293" i="22"/>
  <c r="ACH189" i="22"/>
  <c r="ACH200" i="22"/>
  <c r="ACH316" i="22"/>
  <c r="ACH178" i="22"/>
  <c r="ACH239" i="22"/>
  <c r="ACH306" i="22"/>
  <c r="ACH321" i="22"/>
  <c r="ACH277" i="22" l="1"/>
  <c r="ACH279" i="22"/>
  <c r="ACH274" i="22"/>
  <c r="ACH278" i="22"/>
  <c r="ACH276" i="22"/>
  <c r="ACH280" i="22"/>
  <c r="ACH275" i="22"/>
  <c r="ACH243" i="22"/>
  <c r="ACI321" i="22"/>
  <c r="ACI189" i="22"/>
  <c r="ACI320" i="22"/>
  <c r="ACI232" i="22"/>
  <c r="ACI197" i="22"/>
  <c r="ACI233" i="22"/>
  <c r="ACI220" i="22"/>
  <c r="ACI182" i="22"/>
  <c r="ACI299" i="22"/>
  <c r="ACI313" i="22"/>
  <c r="ACI229" i="22"/>
  <c r="ACI193" i="22"/>
  <c r="ACI308" i="22"/>
  <c r="ACI305" i="22"/>
  <c r="ACI295" i="22"/>
  <c r="ACI311" i="22"/>
  <c r="ACI183" i="22"/>
  <c r="ACI316" i="22"/>
  <c r="ACI236" i="22"/>
  <c r="ACI306" i="22"/>
  <c r="ACI200" i="22"/>
  <c r="ACI231" i="22"/>
  <c r="ACI221" i="22"/>
  <c r="ACI185" i="22"/>
  <c r="ACI179" i="22"/>
  <c r="ACI227" i="22"/>
  <c r="ACI230" i="22"/>
  <c r="ACI198" i="22"/>
  <c r="ACI192" i="22"/>
  <c r="ACI312" i="22"/>
  <c r="ACI222" i="22"/>
  <c r="ACI294" i="22"/>
  <c r="ACI184" i="22"/>
  <c r="ACI174" i="22"/>
  <c r="ACI194" i="22"/>
  <c r="ACI226" i="22"/>
  <c r="ACI195" i="22"/>
  <c r="ACI314" i="22"/>
  <c r="ACI225" i="22"/>
  <c r="ACI300" i="22"/>
  <c r="ACI303" i="22"/>
  <c r="ACI180" i="22"/>
  <c r="ACI301" i="22"/>
  <c r="ACI196" i="22"/>
  <c r="ACI302" i="22"/>
  <c r="ACI304" i="22"/>
  <c r="ACI173" i="22"/>
  <c r="ACI223" i="22"/>
  <c r="ACI322" i="22"/>
  <c r="ACI234" i="22"/>
  <c r="ACJ298" i="22"/>
  <c r="ACI199" i="22"/>
  <c r="ACI239" i="22"/>
  <c r="ACI186" i="22"/>
  <c r="ACI178" i="22"/>
  <c r="ACI293" i="22"/>
  <c r="ACI307" i="22"/>
  <c r="ACI224" i="22"/>
  <c r="ACI297" i="22"/>
  <c r="ACI317" i="22"/>
  <c r="ACI315" i="22"/>
  <c r="ACI190" i="22"/>
  <c r="ACI296" i="22"/>
  <c r="ACI175" i="22"/>
  <c r="ACI310" i="22"/>
  <c r="ACI309" i="22"/>
  <c r="ACI172" i="22"/>
  <c r="ACI219" i="22"/>
  <c r="ACI228" i="22"/>
  <c r="ACI240" i="22"/>
  <c r="ACI181" i="22"/>
  <c r="ACI191" i="22"/>
  <c r="ACI278" i="22" l="1"/>
  <c r="ACI275" i="22"/>
  <c r="ACI274" i="22"/>
  <c r="ACI279" i="22"/>
  <c r="ACI280" i="22"/>
  <c r="ACI276" i="22"/>
  <c r="ACI277" i="22"/>
  <c r="ACI243" i="22"/>
  <c r="ACJ228" i="22"/>
  <c r="ACJ315" i="22"/>
  <c r="ACJ239" i="22"/>
  <c r="ACJ302" i="22"/>
  <c r="ACJ195" i="22"/>
  <c r="ACJ192" i="22"/>
  <c r="ACJ200" i="22"/>
  <c r="ACJ308" i="22"/>
  <c r="ACJ219" i="22"/>
  <c r="ACJ317" i="22"/>
  <c r="ACJ199" i="22"/>
  <c r="ACJ196" i="22"/>
  <c r="ACJ226" i="22"/>
  <c r="ACJ198" i="22"/>
  <c r="ACJ306" i="22"/>
  <c r="ACJ311" i="22"/>
  <c r="ACJ182" i="22"/>
  <c r="ACJ232" i="22"/>
  <c r="ACJ191" i="22"/>
  <c r="ACJ175" i="22"/>
  <c r="ACJ293" i="22"/>
  <c r="ACJ223" i="22"/>
  <c r="ACJ300" i="22"/>
  <c r="ACJ294" i="22"/>
  <c r="ACJ185" i="22"/>
  <c r="ACJ193" i="22"/>
  <c r="ACJ181" i="22"/>
  <c r="ACJ296" i="22"/>
  <c r="ACJ178" i="22"/>
  <c r="ACK298" i="22"/>
  <c r="ACJ301" i="22"/>
  <c r="ACJ194" i="22"/>
  <c r="ACJ230" i="22"/>
  <c r="ACJ236" i="22"/>
  <c r="ACJ229" i="22"/>
  <c r="ACJ220" i="22"/>
  <c r="ACJ320" i="22"/>
  <c r="ACJ240" i="22"/>
  <c r="ACJ172" i="22"/>
  <c r="ACJ297" i="22"/>
  <c r="ACJ173" i="22"/>
  <c r="ACJ225" i="22"/>
  <c r="ACJ222" i="22"/>
  <c r="ACJ221" i="22"/>
  <c r="ACJ295" i="22"/>
  <c r="ACJ309" i="22"/>
  <c r="ACJ224" i="22"/>
  <c r="ACJ234" i="22"/>
  <c r="ACJ180" i="22"/>
  <c r="ACJ174" i="22"/>
  <c r="ACJ227" i="22"/>
  <c r="ACJ316" i="22"/>
  <c r="ACJ313" i="22"/>
  <c r="ACJ233" i="22"/>
  <c r="ACJ189" i="22"/>
  <c r="ACJ190" i="22"/>
  <c r="ACJ186" i="22"/>
  <c r="ACJ304" i="22"/>
  <c r="ACJ314" i="22"/>
  <c r="ACJ312" i="22"/>
  <c r="ACJ231" i="22"/>
  <c r="ACJ305" i="22"/>
  <c r="ACJ310" i="22"/>
  <c r="ACJ307" i="22"/>
  <c r="ACJ322" i="22"/>
  <c r="ACJ303" i="22"/>
  <c r="ACJ184" i="22"/>
  <c r="ACJ179" i="22"/>
  <c r="ACJ183" i="22"/>
  <c r="ACJ299" i="22"/>
  <c r="ACJ197" i="22"/>
  <c r="ACJ321" i="22"/>
  <c r="ACJ279" i="22" l="1"/>
  <c r="ACJ274" i="22"/>
  <c r="ACJ277" i="22"/>
  <c r="ACJ276" i="22"/>
  <c r="ACJ275" i="22"/>
  <c r="ACJ280" i="22"/>
  <c r="ACJ278" i="22"/>
  <c r="ACJ243" i="22"/>
  <c r="ACK305" i="22"/>
  <c r="ACK307" i="22"/>
  <c r="ACK190" i="22"/>
  <c r="ACK316" i="22"/>
  <c r="ACK234" i="22"/>
  <c r="ACK221" i="22"/>
  <c r="ACK297" i="22"/>
  <c r="ACK220" i="22"/>
  <c r="ACK194" i="22"/>
  <c r="ACK296" i="22"/>
  <c r="ACK294" i="22"/>
  <c r="ACK175" i="22"/>
  <c r="ACK311" i="22"/>
  <c r="ACK196" i="22"/>
  <c r="ACK308" i="22"/>
  <c r="ACK302" i="22"/>
  <c r="ACK321" i="22"/>
  <c r="ACK179" i="22"/>
  <c r="ACK197" i="22"/>
  <c r="ACK184" i="22"/>
  <c r="ACK310" i="22"/>
  <c r="ACK314" i="22"/>
  <c r="ACK189" i="22"/>
  <c r="ACK227" i="22"/>
  <c r="ACK224" i="22"/>
  <c r="ACK222" i="22"/>
  <c r="ACK172" i="22"/>
  <c r="ACK229" i="22"/>
  <c r="ACK301" i="22"/>
  <c r="ACK181" i="22"/>
  <c r="ACK300" i="22"/>
  <c r="ACK191" i="22"/>
  <c r="ACK306" i="22"/>
  <c r="ACK199" i="22"/>
  <c r="ACK200" i="22"/>
  <c r="ACK239" i="22"/>
  <c r="ACK312" i="22"/>
  <c r="ACK303" i="22"/>
  <c r="ACK174" i="22"/>
  <c r="ACK309" i="22"/>
  <c r="ACK225" i="22"/>
  <c r="ACK240" i="22"/>
  <c r="ACK236" i="22"/>
  <c r="ACL298" i="22"/>
  <c r="ACM298" i="22" s="1"/>
  <c r="ACN298" i="22" s="1"/>
  <c r="ACO298" i="22" s="1"/>
  <c r="ACP298" i="22" s="1"/>
  <c r="ACQ298" i="22" s="1"/>
  <c r="ACR298" i="22" s="1"/>
  <c r="ACS298" i="22" s="1"/>
  <c r="ACT298" i="22" s="1"/>
  <c r="ACK193" i="22"/>
  <c r="ACK223" i="22"/>
  <c r="ACK232" i="22"/>
  <c r="ACK198" i="22"/>
  <c r="ACK317" i="22"/>
  <c r="ACK192" i="22"/>
  <c r="ACK315" i="22"/>
  <c r="ACK233" i="22"/>
  <c r="ACK299" i="22"/>
  <c r="ACK304" i="22"/>
  <c r="ACK183" i="22"/>
  <c r="ACK322" i="22"/>
  <c r="ACK231" i="22"/>
  <c r="ACK186" i="22"/>
  <c r="ACK313" i="22"/>
  <c r="ACK180" i="22"/>
  <c r="ACK295" i="22"/>
  <c r="ACK173" i="22"/>
  <c r="ACK320" i="22"/>
  <c r="ACK230" i="22"/>
  <c r="ACK178" i="22"/>
  <c r="ACK185" i="22"/>
  <c r="ACK293" i="22"/>
  <c r="ACK182" i="22"/>
  <c r="ACK226" i="22"/>
  <c r="ACK219" i="22"/>
  <c r="ACK195" i="22"/>
  <c r="ACK228" i="22"/>
  <c r="ACK276" i="22" l="1"/>
  <c r="ACK277" i="22"/>
  <c r="ACK278" i="22"/>
  <c r="ACK280" i="22"/>
  <c r="ACK274" i="22"/>
  <c r="ACK275" i="22"/>
  <c r="ACK279" i="22"/>
  <c r="ACK243" i="22"/>
  <c r="ACL226" i="22"/>
  <c r="ACM226" i="22" s="1"/>
  <c r="ACN226" i="22" s="1"/>
  <c r="ACO226" i="22" s="1"/>
  <c r="ACP226" i="22" s="1"/>
  <c r="ACQ226" i="22" s="1"/>
  <c r="ACR226" i="22" s="1"/>
  <c r="ACS226" i="22" s="1"/>
  <c r="ACT226" i="22" s="1"/>
  <c r="ACL295" i="22"/>
  <c r="ACM295" i="22" s="1"/>
  <c r="ACN295" i="22" s="1"/>
  <c r="ACO295" i="22" s="1"/>
  <c r="ACP295" i="22" s="1"/>
  <c r="ACQ295" i="22" s="1"/>
  <c r="ACR295" i="22" s="1"/>
  <c r="ACS295" i="22" s="1"/>
  <c r="ACT295" i="22" s="1"/>
  <c r="ACL299" i="22"/>
  <c r="ACM299" i="22" s="1"/>
  <c r="ACN299" i="22" s="1"/>
  <c r="ACO299" i="22" s="1"/>
  <c r="ACP299" i="22" s="1"/>
  <c r="ACQ299" i="22" s="1"/>
  <c r="ACR299" i="22" s="1"/>
  <c r="ACS299" i="22" s="1"/>
  <c r="ACT299" i="22" s="1"/>
  <c r="ACL193" i="22"/>
  <c r="ACM193" i="22" s="1"/>
  <c r="ACN193" i="22" s="1"/>
  <c r="ACO193" i="22" s="1"/>
  <c r="ACP193" i="22" s="1"/>
  <c r="ACQ193" i="22" s="1"/>
  <c r="ACR193" i="22" s="1"/>
  <c r="ACS193" i="22" s="1"/>
  <c r="ACT193" i="22" s="1"/>
  <c r="ACL312" i="22"/>
  <c r="ACM312" i="22" s="1"/>
  <c r="ACN312" i="22" s="1"/>
  <c r="ACO312" i="22" s="1"/>
  <c r="ACP312" i="22" s="1"/>
  <c r="ACQ312" i="22" s="1"/>
  <c r="ACR312" i="22" s="1"/>
  <c r="ACS312" i="22" s="1"/>
  <c r="ACT312" i="22" s="1"/>
  <c r="ACL301" i="22"/>
  <c r="ACM301" i="22" s="1"/>
  <c r="ACN301" i="22" s="1"/>
  <c r="ACO301" i="22" s="1"/>
  <c r="ACP301" i="22" s="1"/>
  <c r="ACQ301" i="22" s="1"/>
  <c r="ACR301" i="22" s="1"/>
  <c r="ACS301" i="22" s="1"/>
  <c r="ACT301" i="22" s="1"/>
  <c r="ACL310" i="22"/>
  <c r="ACM310" i="22" s="1"/>
  <c r="ACN310" i="22" s="1"/>
  <c r="ACO310" i="22" s="1"/>
  <c r="ACP310" i="22" s="1"/>
  <c r="ACQ310" i="22" s="1"/>
  <c r="ACR310" i="22" s="1"/>
  <c r="ACS310" i="22" s="1"/>
  <c r="ACT310" i="22" s="1"/>
  <c r="ACL311" i="22"/>
  <c r="ACM311" i="22" s="1"/>
  <c r="ACN311" i="22" s="1"/>
  <c r="ACO311" i="22" s="1"/>
  <c r="ACP311" i="22" s="1"/>
  <c r="ACQ311" i="22" s="1"/>
  <c r="ACR311" i="22" s="1"/>
  <c r="ACS311" i="22" s="1"/>
  <c r="ACT311" i="22" s="1"/>
  <c r="ACL182" i="22"/>
  <c r="ACM182" i="22" s="1"/>
  <c r="ACN182" i="22" s="1"/>
  <c r="ACO182" i="22" s="1"/>
  <c r="ACP182" i="22" s="1"/>
  <c r="ACQ182" i="22" s="1"/>
  <c r="ACR182" i="22" s="1"/>
  <c r="ACS182" i="22" s="1"/>
  <c r="ACT182" i="22" s="1"/>
  <c r="ACL180" i="22"/>
  <c r="ACM180" i="22" s="1"/>
  <c r="ACN180" i="22" s="1"/>
  <c r="ACO180" i="22" s="1"/>
  <c r="ACP180" i="22" s="1"/>
  <c r="ACQ180" i="22" s="1"/>
  <c r="ACR180" i="22" s="1"/>
  <c r="ACS180" i="22" s="1"/>
  <c r="ACT180" i="22" s="1"/>
  <c r="ACL233" i="22"/>
  <c r="ACM233" i="22" s="1"/>
  <c r="ACN233" i="22" s="1"/>
  <c r="ACO233" i="22" s="1"/>
  <c r="ACP233" i="22" s="1"/>
  <c r="ACQ233" i="22" s="1"/>
  <c r="ACR233" i="22" s="1"/>
  <c r="ACS233" i="22" s="1"/>
  <c r="ACT233" i="22" s="1"/>
  <c r="ACL239" i="22"/>
  <c r="ACM239" i="22" s="1"/>
  <c r="ACN239" i="22" s="1"/>
  <c r="ACO239" i="22" s="1"/>
  <c r="ACP239" i="22" s="1"/>
  <c r="ACQ239" i="22" s="1"/>
  <c r="ACR239" i="22" s="1"/>
  <c r="ACS239" i="22" s="1"/>
  <c r="ACT239" i="22" s="1"/>
  <c r="ACL229" i="22"/>
  <c r="ACM229" i="22" s="1"/>
  <c r="ACN229" i="22" s="1"/>
  <c r="ACO229" i="22" s="1"/>
  <c r="ACP229" i="22" s="1"/>
  <c r="ACQ229" i="22" s="1"/>
  <c r="ACR229" i="22" s="1"/>
  <c r="ACS229" i="22" s="1"/>
  <c r="ACT229" i="22" s="1"/>
  <c r="ACL184" i="22"/>
  <c r="ACM184" i="22" s="1"/>
  <c r="ACN184" i="22" s="1"/>
  <c r="ACO184" i="22" s="1"/>
  <c r="ACP184" i="22" s="1"/>
  <c r="ACQ184" i="22" s="1"/>
  <c r="ACR184" i="22" s="1"/>
  <c r="ACS184" i="22" s="1"/>
  <c r="ACT184" i="22" s="1"/>
  <c r="ACL302" i="22"/>
  <c r="ACM302" i="22" s="1"/>
  <c r="ACN302" i="22" s="1"/>
  <c r="ACO302" i="22" s="1"/>
  <c r="ACP302" i="22" s="1"/>
  <c r="ACQ302" i="22" s="1"/>
  <c r="ACR302" i="22" s="1"/>
  <c r="ACS302" i="22" s="1"/>
  <c r="ACT302" i="22" s="1"/>
  <c r="ACL220" i="22"/>
  <c r="ACM220" i="22" s="1"/>
  <c r="ACN220" i="22" s="1"/>
  <c r="ACO220" i="22" s="1"/>
  <c r="ACP220" i="22" s="1"/>
  <c r="ACQ220" i="22" s="1"/>
  <c r="ACR220" i="22" s="1"/>
  <c r="ACS220" i="22" s="1"/>
  <c r="ACT220" i="22" s="1"/>
  <c r="ACL316" i="22"/>
  <c r="ACM316" i="22" s="1"/>
  <c r="ACN316" i="22" s="1"/>
  <c r="ACO316" i="22" s="1"/>
  <c r="ACP316" i="22" s="1"/>
  <c r="ACQ316" i="22" s="1"/>
  <c r="ACR316" i="22" s="1"/>
  <c r="ACS316" i="22" s="1"/>
  <c r="ACT316" i="22" s="1"/>
  <c r="ACL228" i="22"/>
  <c r="ACM228" i="22" s="1"/>
  <c r="ACN228" i="22" s="1"/>
  <c r="ACO228" i="22" s="1"/>
  <c r="ACP228" i="22" s="1"/>
  <c r="ACQ228" i="22" s="1"/>
  <c r="ACR228" i="22" s="1"/>
  <c r="ACS228" i="22" s="1"/>
  <c r="ACT228" i="22" s="1"/>
  <c r="ACL230" i="22"/>
  <c r="ACM230" i="22" s="1"/>
  <c r="ACN230" i="22" s="1"/>
  <c r="ACO230" i="22" s="1"/>
  <c r="ACP230" i="22" s="1"/>
  <c r="ACQ230" i="22" s="1"/>
  <c r="ACR230" i="22" s="1"/>
  <c r="ACS230" i="22" s="1"/>
  <c r="ACT230" i="22" s="1"/>
  <c r="ACL322" i="22"/>
  <c r="ACM322" i="22" s="1"/>
  <c r="ACN322" i="22" s="1"/>
  <c r="ACO322" i="22" s="1"/>
  <c r="ACP322" i="22" s="1"/>
  <c r="ACQ322" i="22" s="1"/>
  <c r="ACR322" i="22" s="1"/>
  <c r="ACS322" i="22" s="1"/>
  <c r="ACT322" i="22" s="1"/>
  <c r="ACL198" i="22"/>
  <c r="ACM198" i="22" s="1"/>
  <c r="ACN198" i="22" s="1"/>
  <c r="ACO198" i="22" s="1"/>
  <c r="ACP198" i="22" s="1"/>
  <c r="ACQ198" i="22" s="1"/>
  <c r="ACR198" i="22" s="1"/>
  <c r="ACS198" i="22" s="1"/>
  <c r="ACT198" i="22" s="1"/>
  <c r="ACL309" i="22"/>
  <c r="ACM309" i="22" s="1"/>
  <c r="ACN309" i="22" s="1"/>
  <c r="ACO309" i="22" s="1"/>
  <c r="ACP309" i="22" s="1"/>
  <c r="ACQ309" i="22" s="1"/>
  <c r="ACR309" i="22" s="1"/>
  <c r="ACS309" i="22" s="1"/>
  <c r="ACT309" i="22" s="1"/>
  <c r="ACL191" i="22"/>
  <c r="ACM191" i="22" s="1"/>
  <c r="ACN191" i="22" s="1"/>
  <c r="ACO191" i="22" s="1"/>
  <c r="ACP191" i="22" s="1"/>
  <c r="ACQ191" i="22" s="1"/>
  <c r="ACR191" i="22" s="1"/>
  <c r="ACS191" i="22" s="1"/>
  <c r="ACT191" i="22" s="1"/>
  <c r="ACL227" i="22"/>
  <c r="ACM227" i="22" s="1"/>
  <c r="ACN227" i="22" s="1"/>
  <c r="ACO227" i="22" s="1"/>
  <c r="ACP227" i="22" s="1"/>
  <c r="ACQ227" i="22" s="1"/>
  <c r="ACR227" i="22" s="1"/>
  <c r="ACS227" i="22" s="1"/>
  <c r="ACT227" i="22" s="1"/>
  <c r="ACL175" i="22"/>
  <c r="ACM175" i="22" s="1"/>
  <c r="ACN175" i="22" s="1"/>
  <c r="ACO175" i="22" s="1"/>
  <c r="ACP175" i="22" s="1"/>
  <c r="ACQ175" i="22" s="1"/>
  <c r="ACR175" i="22" s="1"/>
  <c r="ACS175" i="22" s="1"/>
  <c r="ACT175" i="22" s="1"/>
  <c r="ACL293" i="22"/>
  <c r="ACM293" i="22" s="1"/>
  <c r="ACN293" i="22" s="1"/>
  <c r="ACO293" i="22" s="1"/>
  <c r="ACP293" i="22" s="1"/>
  <c r="ACQ293" i="22" s="1"/>
  <c r="ACR293" i="22" s="1"/>
  <c r="ACS293" i="22" s="1"/>
  <c r="ACT293" i="22" s="1"/>
  <c r="ACL313" i="22"/>
  <c r="ACM313" i="22" s="1"/>
  <c r="ACN313" i="22" s="1"/>
  <c r="ACO313" i="22" s="1"/>
  <c r="ACP313" i="22" s="1"/>
  <c r="ACQ313" i="22" s="1"/>
  <c r="ACR313" i="22" s="1"/>
  <c r="ACS313" i="22" s="1"/>
  <c r="ACT313" i="22" s="1"/>
  <c r="ACL315" i="22"/>
  <c r="ACM315" i="22" s="1"/>
  <c r="ACN315" i="22" s="1"/>
  <c r="ACO315" i="22" s="1"/>
  <c r="ACP315" i="22" s="1"/>
  <c r="ACQ315" i="22" s="1"/>
  <c r="ACR315" i="22" s="1"/>
  <c r="ACS315" i="22" s="1"/>
  <c r="ACT315" i="22" s="1"/>
  <c r="ACL236" i="22"/>
  <c r="ACM236" i="22" s="1"/>
  <c r="ACN236" i="22" s="1"/>
  <c r="ACO236" i="22" s="1"/>
  <c r="ACP236" i="22" s="1"/>
  <c r="ACQ236" i="22" s="1"/>
  <c r="ACR236" i="22" s="1"/>
  <c r="ACS236" i="22" s="1"/>
  <c r="ACT236" i="22" s="1"/>
  <c r="ACL200" i="22"/>
  <c r="ACM200" i="22" s="1"/>
  <c r="ACN200" i="22" s="1"/>
  <c r="ACO200" i="22" s="1"/>
  <c r="ACP200" i="22" s="1"/>
  <c r="ACQ200" i="22" s="1"/>
  <c r="ACR200" i="22" s="1"/>
  <c r="ACS200" i="22" s="1"/>
  <c r="ACT200" i="22" s="1"/>
  <c r="ACL172" i="22"/>
  <c r="ACM172" i="22" s="1"/>
  <c r="ACN172" i="22" s="1"/>
  <c r="ACO172" i="22" s="1"/>
  <c r="ACP172" i="22" s="1"/>
  <c r="ACQ172" i="22" s="1"/>
  <c r="ACR172" i="22" s="1"/>
  <c r="ACS172" i="22" s="1"/>
  <c r="ACT172" i="22" s="1"/>
  <c r="ACL197" i="22"/>
  <c r="ACM197" i="22" s="1"/>
  <c r="ACN197" i="22" s="1"/>
  <c r="ACO197" i="22" s="1"/>
  <c r="ACP197" i="22" s="1"/>
  <c r="ACQ197" i="22" s="1"/>
  <c r="ACR197" i="22" s="1"/>
  <c r="ACS197" i="22" s="1"/>
  <c r="ACT197" i="22" s="1"/>
  <c r="ACL308" i="22"/>
  <c r="ACM308" i="22" s="1"/>
  <c r="ACN308" i="22" s="1"/>
  <c r="ACO308" i="22" s="1"/>
  <c r="ACP308" i="22" s="1"/>
  <c r="ACQ308" i="22" s="1"/>
  <c r="ACR308" i="22" s="1"/>
  <c r="ACS308" i="22" s="1"/>
  <c r="ACT308" i="22" s="1"/>
  <c r="ACL297" i="22"/>
  <c r="ACM297" i="22" s="1"/>
  <c r="ACN297" i="22" s="1"/>
  <c r="ACO297" i="22" s="1"/>
  <c r="ACP297" i="22" s="1"/>
  <c r="ACQ297" i="22" s="1"/>
  <c r="ACR297" i="22" s="1"/>
  <c r="ACS297" i="22" s="1"/>
  <c r="ACT297" i="22" s="1"/>
  <c r="ACL190" i="22"/>
  <c r="ACM190" i="22" s="1"/>
  <c r="ACN190" i="22" s="1"/>
  <c r="ACO190" i="22" s="1"/>
  <c r="ACP190" i="22" s="1"/>
  <c r="ACQ190" i="22" s="1"/>
  <c r="ACR190" i="22" s="1"/>
  <c r="ACS190" i="22" s="1"/>
  <c r="ACT190" i="22" s="1"/>
  <c r="ACL195" i="22"/>
  <c r="ACM195" i="22" s="1"/>
  <c r="ACN195" i="22" s="1"/>
  <c r="ACO195" i="22" s="1"/>
  <c r="ACP195" i="22" s="1"/>
  <c r="ACQ195" i="22" s="1"/>
  <c r="ACR195" i="22" s="1"/>
  <c r="ACS195" i="22" s="1"/>
  <c r="ACT195" i="22" s="1"/>
  <c r="ACL320" i="22"/>
  <c r="ACM320" i="22" s="1"/>
  <c r="ACN320" i="22" s="1"/>
  <c r="ACO320" i="22" s="1"/>
  <c r="ACP320" i="22" s="1"/>
  <c r="ACQ320" i="22" s="1"/>
  <c r="ACR320" i="22" s="1"/>
  <c r="ACS320" i="22" s="1"/>
  <c r="ACT320" i="22" s="1"/>
  <c r="ACL183" i="22"/>
  <c r="ACM183" i="22" s="1"/>
  <c r="ACN183" i="22" s="1"/>
  <c r="ACO183" i="22" s="1"/>
  <c r="ACP183" i="22" s="1"/>
  <c r="ACQ183" i="22" s="1"/>
  <c r="ACR183" i="22" s="1"/>
  <c r="ACS183" i="22" s="1"/>
  <c r="ACT183" i="22" s="1"/>
  <c r="ACL232" i="22"/>
  <c r="ACM232" i="22" s="1"/>
  <c r="ACN232" i="22" s="1"/>
  <c r="ACO232" i="22" s="1"/>
  <c r="ACP232" i="22" s="1"/>
  <c r="ACQ232" i="22" s="1"/>
  <c r="ACR232" i="22" s="1"/>
  <c r="ACS232" i="22" s="1"/>
  <c r="ACT232" i="22" s="1"/>
  <c r="ACL174" i="22"/>
  <c r="ACM174" i="22" s="1"/>
  <c r="ACN174" i="22" s="1"/>
  <c r="ACO174" i="22" s="1"/>
  <c r="ACP174" i="22" s="1"/>
  <c r="ACQ174" i="22" s="1"/>
  <c r="ACR174" i="22" s="1"/>
  <c r="ACS174" i="22" s="1"/>
  <c r="ACT174" i="22" s="1"/>
  <c r="ACL300" i="22"/>
  <c r="ACM300" i="22" s="1"/>
  <c r="ACN300" i="22" s="1"/>
  <c r="ACO300" i="22" s="1"/>
  <c r="ACP300" i="22" s="1"/>
  <c r="ACQ300" i="22" s="1"/>
  <c r="ACR300" i="22" s="1"/>
  <c r="ACS300" i="22" s="1"/>
  <c r="ACT300" i="22" s="1"/>
  <c r="ACL189" i="22"/>
  <c r="ACM189" i="22" s="1"/>
  <c r="ACN189" i="22" s="1"/>
  <c r="ACO189" i="22" s="1"/>
  <c r="ACP189" i="22" s="1"/>
  <c r="ACQ189" i="22" s="1"/>
  <c r="ACR189" i="22" s="1"/>
  <c r="ACS189" i="22" s="1"/>
  <c r="ACT189" i="22" s="1"/>
  <c r="ACL294" i="22"/>
  <c r="ACM294" i="22" s="1"/>
  <c r="ACN294" i="22" s="1"/>
  <c r="ACO294" i="22" s="1"/>
  <c r="ACP294" i="22" s="1"/>
  <c r="ACQ294" i="22" s="1"/>
  <c r="ACR294" i="22" s="1"/>
  <c r="ACS294" i="22" s="1"/>
  <c r="ACT294" i="22" s="1"/>
  <c r="ACL185" i="22"/>
  <c r="ACM185" i="22" s="1"/>
  <c r="ACN185" i="22" s="1"/>
  <c r="ACO185" i="22" s="1"/>
  <c r="ACP185" i="22" s="1"/>
  <c r="ACQ185" i="22" s="1"/>
  <c r="ACR185" i="22" s="1"/>
  <c r="ACS185" i="22" s="1"/>
  <c r="ACT185" i="22" s="1"/>
  <c r="ACL186" i="22"/>
  <c r="ACM186" i="22" s="1"/>
  <c r="ACN186" i="22" s="1"/>
  <c r="ACO186" i="22" s="1"/>
  <c r="ACP186" i="22" s="1"/>
  <c r="ACQ186" i="22" s="1"/>
  <c r="ACR186" i="22" s="1"/>
  <c r="ACS186" i="22" s="1"/>
  <c r="ACT186" i="22" s="1"/>
  <c r="ACL192" i="22"/>
  <c r="ACM192" i="22" s="1"/>
  <c r="ACN192" i="22" s="1"/>
  <c r="ACO192" i="22" s="1"/>
  <c r="ACP192" i="22" s="1"/>
  <c r="ACQ192" i="22" s="1"/>
  <c r="ACR192" i="22" s="1"/>
  <c r="ACS192" i="22" s="1"/>
  <c r="ACT192" i="22" s="1"/>
  <c r="ACL240" i="22"/>
  <c r="ACM240" i="22" s="1"/>
  <c r="ACN240" i="22" s="1"/>
  <c r="ACO240" i="22" s="1"/>
  <c r="ACP240" i="22" s="1"/>
  <c r="ACQ240" i="22" s="1"/>
  <c r="ACR240" i="22" s="1"/>
  <c r="ACS240" i="22" s="1"/>
  <c r="ACT240" i="22" s="1"/>
  <c r="ACL199" i="22"/>
  <c r="ACM199" i="22" s="1"/>
  <c r="ACN199" i="22" s="1"/>
  <c r="ACO199" i="22" s="1"/>
  <c r="ACP199" i="22" s="1"/>
  <c r="ACQ199" i="22" s="1"/>
  <c r="ACR199" i="22" s="1"/>
  <c r="ACS199" i="22" s="1"/>
  <c r="ACT199" i="22" s="1"/>
  <c r="ACL222" i="22"/>
  <c r="ACM222" i="22" s="1"/>
  <c r="ACN222" i="22" s="1"/>
  <c r="ACO222" i="22" s="1"/>
  <c r="ACP222" i="22" s="1"/>
  <c r="ACQ222" i="22" s="1"/>
  <c r="ACR222" i="22" s="1"/>
  <c r="ACS222" i="22" s="1"/>
  <c r="ACT222" i="22" s="1"/>
  <c r="ACL179" i="22"/>
  <c r="ACM179" i="22" s="1"/>
  <c r="ACN179" i="22" s="1"/>
  <c r="ACO179" i="22" s="1"/>
  <c r="ACP179" i="22" s="1"/>
  <c r="ACQ179" i="22" s="1"/>
  <c r="ACR179" i="22" s="1"/>
  <c r="ACS179" i="22" s="1"/>
  <c r="ACT179" i="22" s="1"/>
  <c r="ACL296" i="22"/>
  <c r="ACM296" i="22" s="1"/>
  <c r="ACN296" i="22" s="1"/>
  <c r="ACO296" i="22" s="1"/>
  <c r="ACP296" i="22" s="1"/>
  <c r="ACQ296" i="22" s="1"/>
  <c r="ACR296" i="22" s="1"/>
  <c r="ACS296" i="22" s="1"/>
  <c r="ACT296" i="22" s="1"/>
  <c r="ACL221" i="22"/>
  <c r="ACM221" i="22" s="1"/>
  <c r="ACN221" i="22" s="1"/>
  <c r="ACO221" i="22" s="1"/>
  <c r="ACP221" i="22" s="1"/>
  <c r="ACQ221" i="22" s="1"/>
  <c r="ACR221" i="22" s="1"/>
  <c r="ACS221" i="22" s="1"/>
  <c r="ACT221" i="22" s="1"/>
  <c r="ACL307" i="22"/>
  <c r="ACM307" i="22" s="1"/>
  <c r="ACN307" i="22" s="1"/>
  <c r="ACO307" i="22" s="1"/>
  <c r="ACP307" i="22" s="1"/>
  <c r="ACQ307" i="22" s="1"/>
  <c r="ACR307" i="22" s="1"/>
  <c r="ACS307" i="22" s="1"/>
  <c r="ACT307" i="22" s="1"/>
  <c r="ACL219" i="22"/>
  <c r="ACM219" i="22" s="1"/>
  <c r="ACN219" i="22" s="1"/>
  <c r="ACO219" i="22" s="1"/>
  <c r="ACP219" i="22" s="1"/>
  <c r="ACQ219" i="22" s="1"/>
  <c r="ACR219" i="22" s="1"/>
  <c r="ACS219" i="22" s="1"/>
  <c r="ACT219" i="22" s="1"/>
  <c r="ACL173" i="22"/>
  <c r="ACM173" i="22" s="1"/>
  <c r="ACN173" i="22" s="1"/>
  <c r="ACO173" i="22" s="1"/>
  <c r="ACP173" i="22" s="1"/>
  <c r="ACQ173" i="22" s="1"/>
  <c r="ACR173" i="22" s="1"/>
  <c r="ACS173" i="22" s="1"/>
  <c r="ACT173" i="22" s="1"/>
  <c r="ACL304" i="22"/>
  <c r="ACM304" i="22" s="1"/>
  <c r="ACN304" i="22" s="1"/>
  <c r="ACO304" i="22" s="1"/>
  <c r="ACP304" i="22" s="1"/>
  <c r="ACQ304" i="22" s="1"/>
  <c r="ACR304" i="22" s="1"/>
  <c r="ACS304" i="22" s="1"/>
  <c r="ACT304" i="22" s="1"/>
  <c r="ACL223" i="22"/>
  <c r="ACM223" i="22" s="1"/>
  <c r="ACN223" i="22" s="1"/>
  <c r="ACO223" i="22" s="1"/>
  <c r="ACP223" i="22" s="1"/>
  <c r="ACQ223" i="22" s="1"/>
  <c r="ACR223" i="22" s="1"/>
  <c r="ACS223" i="22" s="1"/>
  <c r="ACT223" i="22" s="1"/>
  <c r="ACL303" i="22"/>
  <c r="ACM303" i="22" s="1"/>
  <c r="ACN303" i="22" s="1"/>
  <c r="ACO303" i="22" s="1"/>
  <c r="ACP303" i="22" s="1"/>
  <c r="ACQ303" i="22" s="1"/>
  <c r="ACR303" i="22" s="1"/>
  <c r="ACS303" i="22" s="1"/>
  <c r="ACT303" i="22" s="1"/>
  <c r="ACL181" i="22"/>
  <c r="ACM181" i="22" s="1"/>
  <c r="ACN181" i="22" s="1"/>
  <c r="ACO181" i="22" s="1"/>
  <c r="ACP181" i="22" s="1"/>
  <c r="ACQ181" i="22" s="1"/>
  <c r="ACR181" i="22" s="1"/>
  <c r="ACS181" i="22" s="1"/>
  <c r="ACT181" i="22" s="1"/>
  <c r="ACL314" i="22"/>
  <c r="ACM314" i="22" s="1"/>
  <c r="ACN314" i="22" s="1"/>
  <c r="ACO314" i="22" s="1"/>
  <c r="ACP314" i="22" s="1"/>
  <c r="ACQ314" i="22" s="1"/>
  <c r="ACR314" i="22" s="1"/>
  <c r="ACS314" i="22" s="1"/>
  <c r="ACT314" i="22" s="1"/>
  <c r="ACL196" i="22"/>
  <c r="ACM196" i="22" s="1"/>
  <c r="ACN196" i="22" s="1"/>
  <c r="ACO196" i="22" s="1"/>
  <c r="ACP196" i="22" s="1"/>
  <c r="ACQ196" i="22" s="1"/>
  <c r="ACR196" i="22" s="1"/>
  <c r="ACS196" i="22" s="1"/>
  <c r="ACT196" i="22" s="1"/>
  <c r="ACL178" i="22"/>
  <c r="ACM178" i="22" s="1"/>
  <c r="ACN178" i="22" s="1"/>
  <c r="ACO178" i="22" s="1"/>
  <c r="ACP178" i="22" s="1"/>
  <c r="ACQ178" i="22" s="1"/>
  <c r="ACR178" i="22" s="1"/>
  <c r="ACS178" i="22" s="1"/>
  <c r="ACT178" i="22" s="1"/>
  <c r="ACL231" i="22"/>
  <c r="ACM231" i="22" s="1"/>
  <c r="ACN231" i="22" s="1"/>
  <c r="ACO231" i="22" s="1"/>
  <c r="ACP231" i="22" s="1"/>
  <c r="ACQ231" i="22" s="1"/>
  <c r="ACR231" i="22" s="1"/>
  <c r="ACS231" i="22" s="1"/>
  <c r="ACT231" i="22" s="1"/>
  <c r="ACL317" i="22"/>
  <c r="ACM317" i="22" s="1"/>
  <c r="ACN317" i="22" s="1"/>
  <c r="ACO317" i="22" s="1"/>
  <c r="ACP317" i="22" s="1"/>
  <c r="ACQ317" i="22" s="1"/>
  <c r="ACR317" i="22" s="1"/>
  <c r="ACS317" i="22" s="1"/>
  <c r="ACT317" i="22" s="1"/>
  <c r="ACL225" i="22"/>
  <c r="ACM225" i="22" s="1"/>
  <c r="ACN225" i="22" s="1"/>
  <c r="ACO225" i="22" s="1"/>
  <c r="ACP225" i="22" s="1"/>
  <c r="ACQ225" i="22" s="1"/>
  <c r="ACR225" i="22" s="1"/>
  <c r="ACS225" i="22" s="1"/>
  <c r="ACT225" i="22" s="1"/>
  <c r="ACL306" i="22"/>
  <c r="ACM306" i="22" s="1"/>
  <c r="ACN306" i="22" s="1"/>
  <c r="ACO306" i="22" s="1"/>
  <c r="ACP306" i="22" s="1"/>
  <c r="ACQ306" i="22" s="1"/>
  <c r="ACR306" i="22" s="1"/>
  <c r="ACS306" i="22" s="1"/>
  <c r="ACT306" i="22" s="1"/>
  <c r="ACL224" i="22"/>
  <c r="ACM224" i="22" s="1"/>
  <c r="ACN224" i="22" s="1"/>
  <c r="ACO224" i="22" s="1"/>
  <c r="ACP224" i="22" s="1"/>
  <c r="ACQ224" i="22" s="1"/>
  <c r="ACR224" i="22" s="1"/>
  <c r="ACS224" i="22" s="1"/>
  <c r="ACT224" i="22" s="1"/>
  <c r="ACL321" i="22"/>
  <c r="ACM321" i="22" s="1"/>
  <c r="ACN321" i="22" s="1"/>
  <c r="ACO321" i="22" s="1"/>
  <c r="ACP321" i="22" s="1"/>
  <c r="ACQ321" i="22" s="1"/>
  <c r="ACR321" i="22" s="1"/>
  <c r="ACS321" i="22" s="1"/>
  <c r="ACT321" i="22" s="1"/>
  <c r="ACL194" i="22"/>
  <c r="ACM194" i="22" s="1"/>
  <c r="ACN194" i="22" s="1"/>
  <c r="ACO194" i="22" s="1"/>
  <c r="ACP194" i="22" s="1"/>
  <c r="ACQ194" i="22" s="1"/>
  <c r="ACR194" i="22" s="1"/>
  <c r="ACS194" i="22" s="1"/>
  <c r="ACT194" i="22" s="1"/>
  <c r="ACL234" i="22"/>
  <c r="ACM234" i="22" s="1"/>
  <c r="ACN234" i="22" s="1"/>
  <c r="ACO234" i="22" s="1"/>
  <c r="ACP234" i="22" s="1"/>
  <c r="ACQ234" i="22" s="1"/>
  <c r="ACR234" i="22" s="1"/>
  <c r="ACS234" i="22" s="1"/>
  <c r="ACT234" i="22" s="1"/>
  <c r="ACL305" i="22"/>
  <c r="ACM305" i="22" s="1"/>
  <c r="ACN305" i="22" s="1"/>
  <c r="ACO305" i="22" s="1"/>
  <c r="ACP305" i="22" s="1"/>
  <c r="ACQ305" i="22" s="1"/>
  <c r="ACR305" i="22" s="1"/>
  <c r="ACS305" i="22" s="1"/>
  <c r="ACT305" i="22" s="1"/>
  <c r="ACL280" i="22" l="1"/>
  <c r="ACM280" i="22" s="1"/>
  <c r="ACN280" i="22" s="1"/>
  <c r="ACO280" i="22" s="1"/>
  <c r="ACP280" i="22" s="1"/>
  <c r="ACQ280" i="22" s="1"/>
  <c r="ACR280" i="22" s="1"/>
  <c r="ACS280" i="22" s="1"/>
  <c r="ACT280" i="22" s="1"/>
  <c r="ACL279" i="22"/>
  <c r="ACM279" i="22" s="1"/>
  <c r="ACN279" i="22" s="1"/>
  <c r="ACO279" i="22" s="1"/>
  <c r="ACP279" i="22" s="1"/>
  <c r="ACQ279" i="22" s="1"/>
  <c r="ACR279" i="22" s="1"/>
  <c r="ACS279" i="22" s="1"/>
  <c r="ACT279" i="22" s="1"/>
  <c r="ACL278" i="22"/>
  <c r="ACM278" i="22" s="1"/>
  <c r="ACN278" i="22" s="1"/>
  <c r="ACO278" i="22" s="1"/>
  <c r="ACP278" i="22" s="1"/>
  <c r="ACQ278" i="22" s="1"/>
  <c r="ACR278" i="22" s="1"/>
  <c r="ACS278" i="22" s="1"/>
  <c r="ACT278" i="22" s="1"/>
  <c r="ACL275" i="22"/>
  <c r="ACM275" i="22" s="1"/>
  <c r="ACN275" i="22" s="1"/>
  <c r="ACO275" i="22" s="1"/>
  <c r="ACP275" i="22" s="1"/>
  <c r="ACQ275" i="22" s="1"/>
  <c r="ACR275" i="22" s="1"/>
  <c r="ACS275" i="22" s="1"/>
  <c r="ACT275" i="22" s="1"/>
  <c r="ACL277" i="22"/>
  <c r="ACM277" i="22" s="1"/>
  <c r="ACN277" i="22" s="1"/>
  <c r="ACO277" i="22" s="1"/>
  <c r="ACP277" i="22" s="1"/>
  <c r="ACQ277" i="22" s="1"/>
  <c r="ACR277" i="22" s="1"/>
  <c r="ACS277" i="22" s="1"/>
  <c r="ACT277" i="22" s="1"/>
  <c r="ACL274" i="22"/>
  <c r="ACM274" i="22" s="1"/>
  <c r="ACN274" i="22" s="1"/>
  <c r="ACO274" i="22" s="1"/>
  <c r="ACP274" i="22" s="1"/>
  <c r="ACQ274" i="22" s="1"/>
  <c r="ACR274" i="22" s="1"/>
  <c r="ACS274" i="22" s="1"/>
  <c r="ACT274" i="22" s="1"/>
  <c r="ACL276" i="22"/>
  <c r="ACM276" i="22" s="1"/>
  <c r="ACN276" i="22" s="1"/>
  <c r="ACO276" i="22" s="1"/>
  <c r="ACP276" i="22" s="1"/>
  <c r="ACQ276" i="22" s="1"/>
  <c r="ACR276" i="22" s="1"/>
  <c r="ACS276" i="22" s="1"/>
  <c r="ACT276" i="22" s="1"/>
  <c r="ACL243" i="22"/>
  <c r="ACM243" i="22" s="1"/>
  <c r="ACN243" i="22" s="1"/>
  <c r="ACO243" i="22" s="1"/>
  <c r="ACP243" i="22" s="1"/>
  <c r="ACQ243" i="22" s="1"/>
  <c r="ACR243" i="22" s="1"/>
  <c r="ACS243" i="22" s="1"/>
  <c r="ACT243" i="22" s="1"/>
</calcChain>
</file>

<file path=xl/comments1.xml><?xml version="1.0" encoding="utf-8"?>
<comments xmlns="http://schemas.openxmlformats.org/spreadsheetml/2006/main">
  <authors>
    <author>Sarah Cashman</author>
  </authors>
  <commentList>
    <comment ref="O4" authorId="0" shapeId="0">
      <text>
        <r>
          <rPr>
            <b/>
            <sz val="9"/>
            <color indexed="81"/>
            <rFont val="Tahoma"/>
            <charset val="1"/>
          </rPr>
          <t>ERG:</t>
        </r>
        <r>
          <rPr>
            <sz val="9"/>
            <color indexed="81"/>
            <rFont val="Tahoma"/>
            <charset val="1"/>
          </rPr>
          <t xml:space="preserve">
Used to crosswalk with stove emission profiles.</t>
        </r>
      </text>
    </comment>
  </commentList>
</comments>
</file>

<file path=xl/comments2.xml><?xml version="1.0" encoding="utf-8"?>
<comments xmlns="http://schemas.openxmlformats.org/spreadsheetml/2006/main">
  <authors>
    <author>Sarah Cashman</author>
  </authors>
  <commentList>
    <comment ref="B4" authorId="0" shapeId="0">
      <text>
        <r>
          <rPr>
            <b/>
            <sz val="9"/>
            <color indexed="81"/>
            <rFont val="Tahoma"/>
            <charset val="1"/>
          </rPr>
          <t>ERG:</t>
        </r>
        <r>
          <rPr>
            <sz val="9"/>
            <color indexed="81"/>
            <rFont val="Tahoma"/>
            <charset val="1"/>
          </rPr>
          <t xml:space="preserve">
Column O of "Stove Characteristics" tab</t>
        </r>
      </text>
    </comment>
  </commentList>
</comments>
</file>

<file path=xl/comments3.xml><?xml version="1.0" encoding="utf-8"?>
<comments xmlns="http://schemas.openxmlformats.org/spreadsheetml/2006/main">
  <authors>
    <author>Sarah Cashman</author>
  </authors>
  <commentList>
    <comment ref="E4" authorId="0" shapeId="0">
      <text>
        <r>
          <rPr>
            <b/>
            <sz val="9"/>
            <color indexed="81"/>
            <rFont val="Tahoma"/>
            <charset val="1"/>
          </rPr>
          <t>ERG:</t>
        </r>
        <r>
          <rPr>
            <sz val="9"/>
            <color indexed="81"/>
            <rFont val="Tahoma"/>
            <charset val="1"/>
          </rPr>
          <t xml:space="preserve">
Column O of "Stove Characteristics" tab</t>
        </r>
      </text>
    </comment>
    <comment ref="F4" authorId="0" shapeId="0">
      <text>
        <r>
          <rPr>
            <b/>
            <sz val="9"/>
            <color indexed="81"/>
            <rFont val="Tahoma"/>
            <charset val="1"/>
          </rPr>
          <t>ERG:</t>
        </r>
        <r>
          <rPr>
            <sz val="9"/>
            <color indexed="81"/>
            <rFont val="Tahoma"/>
            <charset val="1"/>
          </rPr>
          <t xml:space="preserve">
Column O of "Stove Characteristics" tab</t>
        </r>
      </text>
    </comment>
    <comment ref="G4" authorId="0" shapeId="0">
      <text>
        <r>
          <rPr>
            <b/>
            <sz val="9"/>
            <color indexed="81"/>
            <rFont val="Tahoma"/>
            <charset val="1"/>
          </rPr>
          <t>ERG:</t>
        </r>
        <r>
          <rPr>
            <sz val="9"/>
            <color indexed="81"/>
            <rFont val="Tahoma"/>
            <charset val="1"/>
          </rPr>
          <t xml:space="preserve">
Column O of "Stove Characteristics" tab</t>
        </r>
      </text>
    </comment>
  </commentList>
</comments>
</file>

<file path=xl/comments4.xml><?xml version="1.0" encoding="utf-8"?>
<comments xmlns="http://schemas.openxmlformats.org/spreadsheetml/2006/main">
  <authors>
    <author>Sarah Cashman</author>
  </authors>
  <commentList>
    <comment ref="O5" authorId="0" shapeId="0">
      <text>
        <r>
          <rPr>
            <b/>
            <sz val="9"/>
            <color indexed="81"/>
            <rFont val="Tahoma"/>
            <charset val="1"/>
          </rPr>
          <t>ERG:</t>
        </r>
        <r>
          <rPr>
            <sz val="9"/>
            <color indexed="81"/>
            <rFont val="Tahoma"/>
            <charset val="1"/>
          </rPr>
          <t xml:space="preserve">
Column O of "Stove Characteristics" tab</t>
        </r>
      </text>
    </comment>
  </commentList>
</comments>
</file>

<file path=xl/comments5.xml><?xml version="1.0" encoding="utf-8"?>
<comments xmlns="http://schemas.openxmlformats.org/spreadsheetml/2006/main">
  <authors>
    <author>Sarah Cashman</author>
  </authors>
  <commentList>
    <comment ref="O5" authorId="0" shapeId="0">
      <text>
        <r>
          <rPr>
            <b/>
            <sz val="9"/>
            <color indexed="81"/>
            <rFont val="Tahoma"/>
            <charset val="1"/>
          </rPr>
          <t>ERG:</t>
        </r>
        <r>
          <rPr>
            <sz val="9"/>
            <color indexed="81"/>
            <rFont val="Tahoma"/>
            <charset val="1"/>
          </rPr>
          <t xml:space="preserve">
Column O of "Stove Characteristics" tab</t>
        </r>
      </text>
    </comment>
  </commentList>
</comments>
</file>

<file path=xl/comments6.xml><?xml version="1.0" encoding="utf-8"?>
<comments xmlns="http://schemas.openxmlformats.org/spreadsheetml/2006/main">
  <authors>
    <author>Sarah Cashman</author>
  </authors>
  <commentList>
    <comment ref="O5" authorId="0" shapeId="0">
      <text>
        <r>
          <rPr>
            <b/>
            <sz val="9"/>
            <color indexed="81"/>
            <rFont val="Tahoma"/>
            <charset val="1"/>
          </rPr>
          <t>ERG:</t>
        </r>
        <r>
          <rPr>
            <sz val="9"/>
            <color indexed="81"/>
            <rFont val="Tahoma"/>
            <charset val="1"/>
          </rPr>
          <t xml:space="preserve">
Column O of "Stove Characteristics" tab</t>
        </r>
      </text>
    </comment>
  </commentList>
</comments>
</file>

<file path=xl/comments7.xml><?xml version="1.0" encoding="utf-8"?>
<comments xmlns="http://schemas.openxmlformats.org/spreadsheetml/2006/main">
  <authors>
    <author>Sarah Cashman</author>
  </authors>
  <commentList>
    <comment ref="O5" authorId="0" shapeId="0">
      <text>
        <r>
          <rPr>
            <b/>
            <sz val="9"/>
            <color indexed="81"/>
            <rFont val="Tahoma"/>
            <charset val="1"/>
          </rPr>
          <t>ERG:</t>
        </r>
        <r>
          <rPr>
            <sz val="9"/>
            <color indexed="81"/>
            <rFont val="Tahoma"/>
            <charset val="1"/>
          </rPr>
          <t xml:space="preserve">
Column O of "Stove Characteristics" tab</t>
        </r>
      </text>
    </comment>
  </commentList>
</comments>
</file>

<file path=xl/comments8.xml><?xml version="1.0" encoding="utf-8"?>
<comments xmlns="http://schemas.openxmlformats.org/spreadsheetml/2006/main">
  <authors>
    <author>Sarah Cashman</author>
  </authors>
  <commentList>
    <comment ref="O5" authorId="0" shapeId="0">
      <text>
        <r>
          <rPr>
            <b/>
            <sz val="9"/>
            <color indexed="81"/>
            <rFont val="Tahoma"/>
            <charset val="1"/>
          </rPr>
          <t>ERG:</t>
        </r>
        <r>
          <rPr>
            <sz val="9"/>
            <color indexed="81"/>
            <rFont val="Tahoma"/>
            <charset val="1"/>
          </rPr>
          <t xml:space="preserve">
Column O of "Stove Characteristics" tab</t>
        </r>
      </text>
    </comment>
  </commentList>
</comments>
</file>

<file path=xl/comments9.xml><?xml version="1.0" encoding="utf-8"?>
<comments xmlns="http://schemas.openxmlformats.org/spreadsheetml/2006/main">
  <authors>
    <author>Sarah Cashman</author>
  </authors>
  <commentList>
    <comment ref="O5" authorId="0" shapeId="0">
      <text>
        <r>
          <rPr>
            <b/>
            <sz val="9"/>
            <color indexed="81"/>
            <rFont val="Tahoma"/>
            <charset val="1"/>
          </rPr>
          <t>ERG:</t>
        </r>
        <r>
          <rPr>
            <sz val="9"/>
            <color indexed="81"/>
            <rFont val="Tahoma"/>
            <charset val="1"/>
          </rPr>
          <t xml:space="preserve">
Column O of "Stove Characteristics" tab</t>
        </r>
      </text>
    </comment>
  </commentList>
</comments>
</file>

<file path=xl/comments10.xml><?xml version="1.0" encoding="utf-8"?>
<comments xmlns="http://schemas.openxmlformats.org/spreadsheetml/2006/main">
  <authors>
    <author>Sarah Cashman</author>
  </authors>
  <commentList>
    <comment ref="O5" authorId="0" shapeId="0">
      <text>
        <r>
          <rPr>
            <b/>
            <sz val="9"/>
            <color indexed="81"/>
            <rFont val="Tahoma"/>
            <charset val="1"/>
          </rPr>
          <t>ERG:</t>
        </r>
        <r>
          <rPr>
            <sz val="9"/>
            <color indexed="81"/>
            <rFont val="Tahoma"/>
            <charset val="1"/>
          </rPr>
          <t xml:space="preserve">
Column O of "Stove Characteristics" tab</t>
        </r>
      </text>
    </comment>
  </commentList>
</comments>
</file>

<file path=xl/comments11.xml><?xml version="1.0" encoding="utf-8"?>
<comments xmlns="http://schemas.openxmlformats.org/spreadsheetml/2006/main">
  <authors>
    <author>Sarah Cashman</author>
  </authors>
  <commentList>
    <comment ref="O5" authorId="0" shapeId="0">
      <text>
        <r>
          <rPr>
            <b/>
            <sz val="9"/>
            <color indexed="81"/>
            <rFont val="Tahoma"/>
            <charset val="1"/>
          </rPr>
          <t>ERG:</t>
        </r>
        <r>
          <rPr>
            <sz val="9"/>
            <color indexed="81"/>
            <rFont val="Tahoma"/>
            <charset val="1"/>
          </rPr>
          <t xml:space="preserve">
Column O of "Stove Characteristics" tab</t>
        </r>
      </text>
    </comment>
  </commentList>
</comments>
</file>

<file path=xl/comments12.xml><?xml version="1.0" encoding="utf-8"?>
<comments xmlns="http://schemas.openxmlformats.org/spreadsheetml/2006/main">
  <authors>
    <author>Sarah Cashman</author>
  </authors>
  <commentList>
    <comment ref="O5" authorId="0" shapeId="0">
      <text>
        <r>
          <rPr>
            <b/>
            <sz val="9"/>
            <color indexed="81"/>
            <rFont val="Tahoma"/>
            <charset val="1"/>
          </rPr>
          <t>ERG:</t>
        </r>
        <r>
          <rPr>
            <sz val="9"/>
            <color indexed="81"/>
            <rFont val="Tahoma"/>
            <charset val="1"/>
          </rPr>
          <t xml:space="preserve">
Column O of "Stove Characteristics" tab</t>
        </r>
      </text>
    </comment>
  </commentList>
</comments>
</file>

<file path=xl/comments13.xml><?xml version="1.0" encoding="utf-8"?>
<comments xmlns="http://schemas.openxmlformats.org/spreadsheetml/2006/main">
  <authors>
    <author>Sarah Cashman</author>
  </authors>
  <commentList>
    <comment ref="O5" authorId="0" shapeId="0">
      <text>
        <r>
          <rPr>
            <b/>
            <sz val="9"/>
            <color indexed="81"/>
            <rFont val="Tahoma"/>
            <charset val="1"/>
          </rPr>
          <t>ERG:</t>
        </r>
        <r>
          <rPr>
            <sz val="9"/>
            <color indexed="81"/>
            <rFont val="Tahoma"/>
            <charset val="1"/>
          </rPr>
          <t xml:space="preserve">
Column O of "Stove Characteristics" tab</t>
        </r>
      </text>
    </comment>
  </commentList>
</comments>
</file>

<file path=xl/comments14.xml><?xml version="1.0" encoding="utf-8"?>
<comments xmlns="http://schemas.openxmlformats.org/spreadsheetml/2006/main">
  <authors>
    <author>Sarah Cashman</author>
  </authors>
  <commentList>
    <comment ref="O5" authorId="0" shapeId="0">
      <text>
        <r>
          <rPr>
            <b/>
            <sz val="9"/>
            <color indexed="81"/>
            <rFont val="Tahoma"/>
            <charset val="1"/>
          </rPr>
          <t>ERG:</t>
        </r>
        <r>
          <rPr>
            <sz val="9"/>
            <color indexed="81"/>
            <rFont val="Tahoma"/>
            <charset val="1"/>
          </rPr>
          <t xml:space="preserve">
Column O of "Stove Characteristics" tab</t>
        </r>
      </text>
    </comment>
  </commentList>
</comments>
</file>

<file path=xl/comments15.xml><?xml version="1.0" encoding="utf-8"?>
<comments xmlns="http://schemas.openxmlformats.org/spreadsheetml/2006/main">
  <authors>
    <author>Sarah Cashman</author>
  </authors>
  <commentList>
    <comment ref="O5" authorId="0" shapeId="0">
      <text>
        <r>
          <rPr>
            <b/>
            <sz val="9"/>
            <color indexed="81"/>
            <rFont val="Tahoma"/>
            <charset val="1"/>
          </rPr>
          <t>ERG:</t>
        </r>
        <r>
          <rPr>
            <sz val="9"/>
            <color indexed="81"/>
            <rFont val="Tahoma"/>
            <charset val="1"/>
          </rPr>
          <t xml:space="preserve">
Column O of "Stove Characteristics" tab</t>
        </r>
      </text>
    </comment>
  </commentList>
</comments>
</file>

<file path=xl/sharedStrings.xml><?xml version="1.0" encoding="utf-8"?>
<sst xmlns="http://schemas.openxmlformats.org/spreadsheetml/2006/main" count="131534" uniqueCount="2320">
  <si>
    <t>Country</t>
  </si>
  <si>
    <t>Stove Characteristics</t>
  </si>
  <si>
    <t>India</t>
  </si>
  <si>
    <t>Stove Type</t>
  </si>
  <si>
    <t>Traditional Mud Stove</t>
  </si>
  <si>
    <t>Fuel Type</t>
  </si>
  <si>
    <t>Stove Thermal Efficiency</t>
  </si>
  <si>
    <t>Fuel Type Notes</t>
  </si>
  <si>
    <t>Common species are acacia, eucalyptus, babool, sheesham, mango</t>
  </si>
  <si>
    <t>Stove Type Notes</t>
  </si>
  <si>
    <t>Reference</t>
  </si>
  <si>
    <t>Full Reference</t>
  </si>
  <si>
    <t>Citation</t>
  </si>
  <si>
    <t>Singh., P., Gundimeda, H., Stucki, M. 2014. Environmental footprint of cooking fuels: a life cycle assessment of ten fuel sources used in Indian households. Int J Life Cycle Assess 19:1036-1048.</t>
  </si>
  <si>
    <t>Emission Profile #</t>
  </si>
  <si>
    <t>Nitrogen oxides</t>
  </si>
  <si>
    <t>Sulfur dioxide</t>
  </si>
  <si>
    <t>Particulates, &gt; 2.5 um, and &lt; 10um</t>
  </si>
  <si>
    <t>Value</t>
  </si>
  <si>
    <t>Unit</t>
  </si>
  <si>
    <t>Source</t>
  </si>
  <si>
    <t>Methane</t>
  </si>
  <si>
    <t>Efficiency Calc Method</t>
  </si>
  <si>
    <t>Ash</t>
  </si>
  <si>
    <t>NMVOC</t>
  </si>
  <si>
    <t>Nitrous oxide</t>
  </si>
  <si>
    <t>Smith et al. 2000</t>
  </si>
  <si>
    <t>Country Stove Mix</t>
  </si>
  <si>
    <t>Wood</t>
  </si>
  <si>
    <t>Traditional Mud</t>
  </si>
  <si>
    <t>Stove #</t>
  </si>
  <si>
    <t>% Contribution</t>
  </si>
  <si>
    <t>Percent contribution represents total India tradition mud stoves for wood/total India stoves for wood</t>
  </si>
  <si>
    <t>Improved Metal</t>
  </si>
  <si>
    <t>Percent contribution represents total India improved metal stoves for wood/total India stoves for wood</t>
  </si>
  <si>
    <t>Percent contribution represents total India improved vented mud for wood/total India stoves for wood</t>
  </si>
  <si>
    <t>Improved Vented Mud</t>
  </si>
  <si>
    <t>Improved Vented Ceramic</t>
  </si>
  <si>
    <t>Percent contribution represents total India improved vented ceramic for wood/total India stoves for wood</t>
  </si>
  <si>
    <t>Fuel stove combinations tested at least three times in lab</t>
  </si>
  <si>
    <t>Percent contribution represents total India 3-rock for wood/total India stoves for wood</t>
  </si>
  <si>
    <t xml:space="preserve">3-rock </t>
  </si>
  <si>
    <t>Crop Residues</t>
  </si>
  <si>
    <t>Crop resiude types include rice, wheat, cotton, maize, millet, sugarcane, jute, rapeseed, mustard, groundnut</t>
  </si>
  <si>
    <t>Tests from mustard stalk and and rice straw, both biomass species tested twice in lab</t>
  </si>
  <si>
    <t>Calculation Notes</t>
  </si>
  <si>
    <t>Stove Notes</t>
  </si>
  <si>
    <t>Dung</t>
  </si>
  <si>
    <t>Hara</t>
  </si>
  <si>
    <t>Hollowed out mud-lined pit often used for long-term simmering of milk</t>
  </si>
  <si>
    <t>Percent contribution represents total India tradition mud stoves for crop residues/total India stoves for crop residues</t>
  </si>
  <si>
    <t>Percent contribution represents total India tradition mud stoves for dung/total India stoves for dung</t>
  </si>
  <si>
    <t>Percent contribution represents total India improved metal stoves for crop residues/total India stoves for crop residues</t>
  </si>
  <si>
    <t>Percent contribution represents total India improved vented mud for crop residues/total India stoves for crop residues</t>
  </si>
  <si>
    <t>Percent contribution represents total India improved vented mud for dung/total India stoves for dung</t>
  </si>
  <si>
    <t>Percent contribution represents total India improved vented ceramic for crop residues/total India stoves for crop residues</t>
  </si>
  <si>
    <t>Percent contribution represents total India improved vented ceramic for dung/total India stoves for dung</t>
  </si>
  <si>
    <t>Percent contribution represents total India Hara for dung/total India stoves for dung</t>
  </si>
  <si>
    <t>Dung Cake</t>
  </si>
  <si>
    <t>The dung of stall fed cattle and buffaloes are converted in dung cake mainly by women by mixing the collected dung with the residual feed (e.g., straw, wood chips).</t>
  </si>
  <si>
    <t>Mixture of cow and water buffalo dung tested, fuel/stove combination tested at least 3 times</t>
  </si>
  <si>
    <t>Biogas</t>
  </si>
  <si>
    <t>LPG</t>
  </si>
  <si>
    <t>Kerosene</t>
  </si>
  <si>
    <t>Wick</t>
  </si>
  <si>
    <t>Wood (Eucalyptus)</t>
  </si>
  <si>
    <t>g/MJ delivered</t>
  </si>
  <si>
    <t>kg/GJ delivered</t>
  </si>
  <si>
    <t>Pressure</t>
  </si>
  <si>
    <t>Traditional mud (wood)</t>
  </si>
  <si>
    <t>Traditional mud (crop residue)</t>
  </si>
  <si>
    <t>Traditional mud (dung cake)</t>
  </si>
  <si>
    <t>Pressure (Kerosene)</t>
  </si>
  <si>
    <t>Wick (Kerosene)</t>
  </si>
  <si>
    <t>Biogas Stove</t>
  </si>
  <si>
    <t>LPG Stove</t>
  </si>
  <si>
    <t>Pressure Stove</t>
  </si>
  <si>
    <t>Wick Stove</t>
  </si>
  <si>
    <t>Improved Metal Stove</t>
  </si>
  <si>
    <t>Improved Vented Mud Stove</t>
  </si>
  <si>
    <t>Improved Vented Ceramic Stove</t>
  </si>
  <si>
    <t>3-rock Stove</t>
  </si>
  <si>
    <t>Wood (Acacia)</t>
  </si>
  <si>
    <t>Crop Residue (Mustard)</t>
  </si>
  <si>
    <t>Crop Residue (Rice)</t>
  </si>
  <si>
    <t>Improved Metal Stove (Eucalyptus)</t>
  </si>
  <si>
    <t>Improved Vented Mud Stove (Eucalyptus)</t>
  </si>
  <si>
    <t>China</t>
  </si>
  <si>
    <t>Improved Vented Ceramic Stove (Eucalyptus)</t>
  </si>
  <si>
    <t>3-Rock Stove (Eucalyptus)</t>
  </si>
  <si>
    <t>Traditional Mud Stove (Acacia)</t>
  </si>
  <si>
    <t>Improved Metal Stove (Acacia)</t>
  </si>
  <si>
    <t>Improved Vented Mud Stove (Acacia)</t>
  </si>
  <si>
    <t>Improved Vented Ceramic Stove (Acacia)</t>
  </si>
  <si>
    <t>3-Rock Stove (Acacia)</t>
  </si>
  <si>
    <t>Traditional Mud Stove (Mustard)</t>
  </si>
  <si>
    <t>Improved Metal Stove (Mustard)</t>
  </si>
  <si>
    <t>Improved Vented Mud Stove (Mustard)</t>
  </si>
  <si>
    <t>Improved Vented Ceramic Stove (Mustard)</t>
  </si>
  <si>
    <t>Traditional Mud Stove (Rice)</t>
  </si>
  <si>
    <t>Improved Vented Mud Stove (Rice)</t>
  </si>
  <si>
    <t>Traditional Mud Stove (Dung)</t>
  </si>
  <si>
    <t>Improved Vented Mud Stove (Dung)</t>
  </si>
  <si>
    <t>Improved Vented Ceramic Stove (Dung)</t>
  </si>
  <si>
    <t>Hara (Dung)</t>
  </si>
  <si>
    <t>Cheaper kerosene device that draws fuel through multiple stranded wick with capillary action like a simple candle</t>
  </si>
  <si>
    <t>Forces fuel from a tank pressurized using hand-operated pump</t>
  </si>
  <si>
    <t>Percent contribution represents total India pressure stove kerosene/total India stoves for kerosene</t>
  </si>
  <si>
    <t>Percent contribution represents total India wick stove kerosene/total India stoves for kerosene</t>
  </si>
  <si>
    <t>Eucalyptus trees are largely grown in farm forestry (trees with crops) and along road and railway lines. The Ministry of Environment and Forestry promotes eucalyptus since it has a good commercial value, is easily grown in any area, and is not browsed by animals. Because of its high calorific value, it is preferred for cooking. Eucalyptus trees are mostly grown in the Indian states of Punjab, Haryana, Uttar Pradesh, Karnataka and Maharashtra.</t>
  </si>
  <si>
    <t>Mustard Stalk  - left in the field after main crop product has been extracted</t>
  </si>
  <si>
    <t>Rice Straw - left in the field after main crop product has been extracted</t>
  </si>
  <si>
    <t xml:space="preserve">Acacia is a small tree grown mainly in barren land and roadsides. These trees
are common in all parts of India and are mainly used as a fuel. </t>
  </si>
  <si>
    <t>A middle distillate from petroleum refining, is mainly used in cities</t>
  </si>
  <si>
    <t xml:space="preserve">LPG is marketed by Indian Oil Corporation and Bharat Petroleum under the names of "Indane" and "Bharat" in 14.2 kg cylinders. It typically consists of about 80% butane and 20% propane. </t>
  </si>
  <si>
    <t>Biogas is a relatively clean gaseous fuel produced mainly from cattle dung and other animal waste in anaerobic digesters. It typically consists of about 60 % methane, 30 % CO2 and 2 % H2 with traces of ammonia, nitrogen, and hydrogen sulfide. Widespread dissemination of biogas plants began in 1981 through the National Project on Biogas development (Ramana 1991). Since several animals are needed to supply for each biogas plant, biogas stoves are mainly found in rural areas</t>
  </si>
  <si>
    <t xml:space="preserve">This is a simple `U' shaped heavy stove for a single pot made by households with locally available clay and coated with cowdung clay mixture. </t>
  </si>
  <si>
    <t>Rural people with nomadic tendencies and people who live in pavements with no permanent shelter arrange three stones or bricks for cooking and heating purposes. This is a simple open fire cooking arrangement. No special skill or investment cost is involved in constructing, operating and maintaining them. The pot hole size can also be varied by adjusting the stones.</t>
  </si>
  <si>
    <t>This is a portable metal non-chimney woodstove with a single pothole developed in 1983 by Central Power Research Institute (CPRI), Bangalore, India. In 1991, the stove was brought under Indian standards</t>
  </si>
  <si>
    <t xml:space="preserve">This is a two-pot cookstove with chimney, called the Nada chulha. A tunnel connects the fire box to the second pot hole and to a chimney. Since two pot holes are provided two things can be cooked on it at the same time with only one fire. </t>
  </si>
  <si>
    <t xml:space="preserve">This is also a two-pot cookstove with chimney. Made of a ceramic lining with mud coating, this stove was developed at the Central Glass and Ceramic Research Institute, Khirja, Uttar Pradesh, which is one of the Technical Back-up Units of the national improved stove program. </t>
  </si>
  <si>
    <t xml:space="preserve">This is a traditionally designed earthen pot for burning dung cakes and used mainly for slow heating of milk over three to four hours such that, without boiling, the cream of the milk separates as a thick layer at the surface. It is also used for cooking fodder. </t>
  </si>
  <si>
    <t xml:space="preserve">Cheaper kerosene device that draws fuel through multiple stranded wick with capillary action like a simple candle. The model used in the study was developed by Indian Oil Corporation and marketed from 1977 under the brand name of "NUTAN." </t>
  </si>
  <si>
    <t xml:space="preserve">Forces fuel from a tank pressurized using hand-operated pump. This single-burner pump-type kerosene stove is among the less expensive versions available. </t>
  </si>
  <si>
    <t xml:space="preserve"> LPG stoves are commonly used by urban families. There are two types of LPG stoves, with single and double burners, for household cooking. The stove tested in the present study is a single-burner model with standards specified by Indian standards</t>
  </si>
  <si>
    <t xml:space="preserve">A two-burner model was used for study, but only one burner was operated during the test. </t>
  </si>
  <si>
    <t>Only one stove type for LPG</t>
  </si>
  <si>
    <t>Only one stove type for biogas</t>
  </si>
  <si>
    <t>-</t>
  </si>
  <si>
    <t>Hard Coal</t>
  </si>
  <si>
    <t>Aprovecho Research Center 2006</t>
  </si>
  <si>
    <t>Electricity</t>
  </si>
  <si>
    <t>Ethanol from Sugarcane</t>
  </si>
  <si>
    <t>Aprovecho Research Center 2009</t>
  </si>
  <si>
    <t>Biogas from Dung</t>
  </si>
  <si>
    <t>Aprevecho Research Center. 2006. Heat Losses in a Cook Pot at Constant Temperature. Berick, Alan.</t>
  </si>
  <si>
    <t>Aprovecho Research Center: Advanced Studies in Appropriate Technology Laboratory. 2009. Results of Testing of the Clean Cook Stove for Fuel Use and Carbon Emissions. Prepared for Project Gaia, Practical Action, and World Bank. By Nordica MacCarty, June 26.</t>
  </si>
  <si>
    <t xml:space="preserve">Jetter, J., Zhao, Y., Smith, K.R., Khan, B., Yelverton, T., DeCarlo, P., and Hays, M.D. 2012. Pollutant emissions and energy efficiency under controlled conditions for household biomass cookstoves and implications for metrics useful in setting international test standards. Environmental Science &amp; Technology, 46: 10827-10834. </t>
  </si>
  <si>
    <t xml:space="preserve">Jetter et al. 2012. </t>
  </si>
  <si>
    <t>Charcoal</t>
  </si>
  <si>
    <t>Shanxi honeycomb coal briquette</t>
  </si>
  <si>
    <t>Metal stove with flue</t>
  </si>
  <si>
    <t>Particulates, &lt; 2.5 um</t>
  </si>
  <si>
    <t>1,2,4-Trimethylbenzene</t>
  </si>
  <si>
    <t>1-butene</t>
  </si>
  <si>
    <t>2,2,4-Trimethylpentane</t>
  </si>
  <si>
    <t>2-Methylhexane</t>
  </si>
  <si>
    <t>2-Methylpentane</t>
  </si>
  <si>
    <t>3-Methylhexane</t>
  </si>
  <si>
    <t>3-Methylpentane</t>
  </si>
  <si>
    <t>benzene</t>
  </si>
  <si>
    <t>butane</t>
  </si>
  <si>
    <t>Decane</t>
  </si>
  <si>
    <t>ethane</t>
  </si>
  <si>
    <t>ethene</t>
  </si>
  <si>
    <t>Ethyl benzene</t>
  </si>
  <si>
    <t>ethyne</t>
  </si>
  <si>
    <t>heptane</t>
  </si>
  <si>
    <t>hexane</t>
  </si>
  <si>
    <t>iso-Butane</t>
  </si>
  <si>
    <t>iso-Butene</t>
  </si>
  <si>
    <t>iso-Pentane</t>
  </si>
  <si>
    <t>Methyl cyclohexane</t>
  </si>
  <si>
    <t>Nonane</t>
  </si>
  <si>
    <t>Octane</t>
  </si>
  <si>
    <t>pentane</t>
  </si>
  <si>
    <t>propane</t>
  </si>
  <si>
    <t>propene</t>
  </si>
  <si>
    <t>Toluene</t>
  </si>
  <si>
    <t>xylene</t>
  </si>
  <si>
    <t>Disposal, lignite ash from stove, 0% water, to sanitary landfill</t>
  </si>
  <si>
    <t>Zhang et al. 2000</t>
  </si>
  <si>
    <t>Improved metal (Shanxi honeycomb coal briquette)</t>
  </si>
  <si>
    <t>kg/MJ delivered</t>
  </si>
  <si>
    <t>metal coal stove with a flue</t>
  </si>
  <si>
    <t>Unprocessed coal, obtained from a specific coal mine in Shanxi Province, sun-dried, and stored in a large storage room for at least 4 weeks prior to use; honeycomb briquettes are made of coal powder and clay and named so due to their honeycomb-like shape.</t>
  </si>
  <si>
    <t>Tsai et al. 2003</t>
  </si>
  <si>
    <t>Tsai S.M., J., Zhang, and K.R. Smith, et al. 2003. Characterization of non-methane hydrocarbons emitted from various cookstoves used in China. Environmental Science &amp; Technology 37(13): 2869-2877.</t>
  </si>
  <si>
    <t>Coal Powder</t>
  </si>
  <si>
    <t>brick stove with flue</t>
  </si>
  <si>
    <t xml:space="preserve">Dalberg Global Development Advisors. 2014. China stoves and fuels market assessment. Global Alliance for Clean Cookstoves. May presentation: preliminary findings, 19 May 2014. </t>
  </si>
  <si>
    <t>Dalberg 2014</t>
  </si>
  <si>
    <t>Rice Straw</t>
  </si>
  <si>
    <t>Rice straw for cooking/total biomass for cooking</t>
  </si>
  <si>
    <t>N/A</t>
  </si>
  <si>
    <t>Wheat Residue</t>
  </si>
  <si>
    <t>Wheat residue for cooking/total biomass for cooking</t>
  </si>
  <si>
    <t>Maize Residue</t>
  </si>
  <si>
    <t>Maize residue for cooking/total biomass for cooking</t>
  </si>
  <si>
    <t>Jingjing L, Z., Xing, P., DeLauil P, et al. 2001. Biomass energy in China and its potential. Energy for Sustainable Development V(4): 66-80.</t>
  </si>
  <si>
    <t>Jingjing et al. 2001</t>
  </si>
  <si>
    <t>Fuelwood</t>
  </si>
  <si>
    <t>Brushwood</t>
  </si>
  <si>
    <t>Fuelwood for cooking/total biomass for cooking</t>
  </si>
  <si>
    <t>Brushwood for cooking/total biomass for cooking</t>
  </si>
  <si>
    <t>Traditional Stove</t>
  </si>
  <si>
    <t>Market percent contribution of traditional stove technologies for solid fuels</t>
  </si>
  <si>
    <t>Solid fuel</t>
  </si>
  <si>
    <t>Improved Stove</t>
  </si>
  <si>
    <t>Market percent contribution of improved stove technologies for solid fuels</t>
  </si>
  <si>
    <t>disposal, wood ash mixture, pure, 0% water, to landfarming</t>
  </si>
  <si>
    <t>brick stove with flue (coal powder)</t>
  </si>
  <si>
    <t>brick, with flue (brush wood)</t>
  </si>
  <si>
    <t>butadiene</t>
  </si>
  <si>
    <t>1-butylene</t>
  </si>
  <si>
    <t>trans-2-Butene</t>
  </si>
  <si>
    <t>cis-2-butene</t>
  </si>
  <si>
    <t>1-Pentene</t>
  </si>
  <si>
    <t>brushwood</t>
  </si>
  <si>
    <t>thin branches and stick, often from shrubs that grow faster than trees</t>
  </si>
  <si>
    <t>improved brick stove, with flue</t>
  </si>
  <si>
    <t>improved brick, with flue (brush wood)</t>
  </si>
  <si>
    <t>3-methyl-1-butene</t>
  </si>
  <si>
    <t>2-Methyl-1-butene</t>
  </si>
  <si>
    <t>2,3-Dimethybutane</t>
  </si>
  <si>
    <t>1-Hexene</t>
  </si>
  <si>
    <t>Methyl cyclopentane</t>
  </si>
  <si>
    <t>Cyclohexane</t>
  </si>
  <si>
    <t>2,3 Dimethylpentane</t>
  </si>
  <si>
    <t>coal briquette</t>
  </si>
  <si>
    <t>coal powder is washed, dried, and pressed into briquettes or balls</t>
  </si>
  <si>
    <t>trans-2-Pentene</t>
  </si>
  <si>
    <t>cis-2-Pentene</t>
  </si>
  <si>
    <t>2-Methyl-2-butene</t>
  </si>
  <si>
    <t>Cyclopentane</t>
  </si>
  <si>
    <t>2,4-Dimethylpentane</t>
  </si>
  <si>
    <t>2-Methylheptane</t>
  </si>
  <si>
    <t>3-Ethylhexane</t>
  </si>
  <si>
    <t>cumene</t>
  </si>
  <si>
    <t>Metal stove without flue</t>
  </si>
  <si>
    <t>metal stove w/ flue (coal briquette)</t>
  </si>
  <si>
    <t>metal stove w/o flue (coal briquette)</t>
  </si>
  <si>
    <t>traditional gas stove without flue</t>
  </si>
  <si>
    <t>coal gas</t>
  </si>
  <si>
    <t>synthesized from coal gasification and delivered through pipelines</t>
  </si>
  <si>
    <t>traditional gas stove w/o flue (coal gas)</t>
  </si>
  <si>
    <t>N-propylbenzene</t>
  </si>
  <si>
    <t>para-Ethyltoluene</t>
  </si>
  <si>
    <t>meta-Ethyltoluene</t>
  </si>
  <si>
    <t>metal stove with flue</t>
  </si>
  <si>
    <t>metal stove with flue (coal powder)</t>
  </si>
  <si>
    <t>metal stove without flue</t>
  </si>
  <si>
    <t>&lt;n.a.&gt;</t>
  </si>
  <si>
    <t>metal stove without flue (coal powder)</t>
  </si>
  <si>
    <t>fuel wood</t>
  </si>
  <si>
    <t>big branches or harvested from mature trees</t>
  </si>
  <si>
    <t>brick stove with flue (fuel wood)</t>
  </si>
  <si>
    <t>improved brick stove with flue (fuel wood)</t>
  </si>
  <si>
    <t>pressure stove without flue</t>
  </si>
  <si>
    <t>kerosene</t>
  </si>
  <si>
    <t>pressure stove without flue (kerosene)</t>
  </si>
  <si>
    <t>Cyclopentene</t>
  </si>
  <si>
    <t>2,3,4-Trimethylpentane</t>
  </si>
  <si>
    <t>wick stove without flue</t>
  </si>
  <si>
    <t>wick stove without flue (kerosene)</t>
  </si>
  <si>
    <t>infrared gas stove without flue</t>
  </si>
  <si>
    <t>middle distillate from petroleum refining and is in liquid form under normal atmospheric conditions</t>
  </si>
  <si>
    <t>product of petroleum refining, is available in bottles and is in gaseous form under normal atmospheric conditions</t>
  </si>
  <si>
    <t>infrared gas stove without flue (LPG)</t>
  </si>
  <si>
    <t>neopentane</t>
  </si>
  <si>
    <t>styrene</t>
  </si>
  <si>
    <t>traditional gas stove without flue (LPG)</t>
  </si>
  <si>
    <t>maize</t>
  </si>
  <si>
    <t>improved brick stove with flue</t>
  </si>
  <si>
    <t>improved brick stove with flue (maize)</t>
  </si>
  <si>
    <t>natural gas</t>
  </si>
  <si>
    <t>infrared gas stove without flue (natural gas)</t>
  </si>
  <si>
    <t>rice straw</t>
  </si>
  <si>
    <t>Coal Powder, Shanxi</t>
  </si>
  <si>
    <t>dried corn stalks</t>
  </si>
  <si>
    <t>Shanxi coal is lower in C and Water, and higher in Sulfur content</t>
  </si>
  <si>
    <t>metal stove with flue (coal powder, Shanxi)</t>
  </si>
  <si>
    <t>honeycomb coal briquete, Shanxi</t>
  </si>
  <si>
    <t>washed coal</t>
  </si>
  <si>
    <t>metal stove with flue (washed coal)</t>
  </si>
  <si>
    <t>wheat residue</t>
  </si>
  <si>
    <t>dried wheat stalks</t>
  </si>
  <si>
    <t>improved brick stove with flue (wheat residue)</t>
  </si>
  <si>
    <t>Biogas; production from dung; at anaerobic digester</t>
  </si>
  <si>
    <t>metal biogas stove</t>
  </si>
  <si>
    <t>Biogas is naturally generated from ‘methanogens’ i.e. methane producing bacteria in the process of bio-degradation of organic material under anaerobic conditions.</t>
  </si>
  <si>
    <t>thermal efficiencies and fuel consumption rate of cook stoves were determined using standard water boiling test (WBT) using the following simple equations</t>
  </si>
  <si>
    <t>Charcoal; production from wood; at earth mound kiln</t>
  </si>
  <si>
    <t>Singh., P., Gundimeda, H. 2014. Life Cycle Energy Analysis (LCEA) of Cooking Fuel Sources Used in India Households. Energy and Environmental Engineering 2(1): 20-30.</t>
  </si>
  <si>
    <t>Singh et al. 2014b</t>
  </si>
  <si>
    <t>Singh et al. 2014a</t>
  </si>
  <si>
    <t>Charcoal is produced by heating wood (or any other raw biomass) in some type of kiln with limited access to air through a process called ‘carbonization’ (or ‘pyrolysis’).</t>
  </si>
  <si>
    <t>metal ‘angethi’ made locally</t>
  </si>
  <si>
    <t>open cast mine</t>
  </si>
  <si>
    <t>metal 'angethi' (Hard Coal)</t>
  </si>
  <si>
    <t>India, rural</t>
  </si>
  <si>
    <t>firewood</t>
  </si>
  <si>
    <t>dung</t>
  </si>
  <si>
    <t>India, urban</t>
  </si>
  <si>
    <t>percentage of urban households rely on this fuel type for cooking</t>
  </si>
  <si>
    <t>percentage of rural households rely on this fuel type for cooking</t>
  </si>
  <si>
    <t>coal</t>
  </si>
  <si>
    <t>Venkataraman et al. 2010</t>
  </si>
  <si>
    <t>biogas</t>
  </si>
  <si>
    <t>crop waste</t>
  </si>
  <si>
    <t>wood</t>
  </si>
  <si>
    <t>Coal</t>
  </si>
  <si>
    <t xml:space="preserve">LPG </t>
  </si>
  <si>
    <t xml:space="preserve">Other </t>
  </si>
  <si>
    <t>percentage of urban households rely on this fuel type for cooking, data from 2005 survey</t>
  </si>
  <si>
    <t>percentage of rural households rely on this fuel type for cooking, data from 2005 survey</t>
  </si>
  <si>
    <t>Global</t>
  </si>
  <si>
    <t>3 Stone carefully tended, wood fuel (Dry)</t>
  </si>
  <si>
    <t>3 Stone carefully tended, wood fuel (Wet)</t>
  </si>
  <si>
    <t>3 Stone minimally tended, wood fuel (Dry)</t>
  </si>
  <si>
    <t>Berkeley Darfur, wood fuel (Dry)</t>
  </si>
  <si>
    <t>Berkeley Darfur, wood fuel (Wet)</t>
  </si>
  <si>
    <t>Envirofit G-3300, wood fuel (Dry)</t>
  </si>
  <si>
    <t>Envirofit G-3300, wood fuel (Wet)</t>
  </si>
  <si>
    <t>Envirofit G-3300, med. pwr., wood fuel (Dry)</t>
  </si>
  <si>
    <t>Onil, wood fuel (Dry)</t>
  </si>
  <si>
    <t>Philips HD4012 fan, wood fuel (Dry)</t>
  </si>
  <si>
    <t>Philips HD4012 fan, wood fuel (Wet)</t>
  </si>
  <si>
    <t>Philips HD4008 Natural Draft, wood fuel (Dry)</t>
  </si>
  <si>
    <t>Philips HD4008 Natural Draft, wood fuel (Wet)</t>
  </si>
  <si>
    <t>Sampada, wood fuel (Dry)</t>
  </si>
  <si>
    <t>Sampada, wood fuel (Wet)</t>
  </si>
  <si>
    <t>StoveTec GreenFire, wood fuel (Dry)</t>
  </si>
  <si>
    <t>StoveTec GreenFire, wood fuel (Wet)</t>
  </si>
  <si>
    <t>StoveTec GreenFire, med. pwr., wood fuel (Dry)</t>
  </si>
  <si>
    <t>Upesi Portable, wood fuel (Dry)</t>
  </si>
  <si>
    <t>Upesi Portable, wood fuel (Wet)</t>
  </si>
  <si>
    <t>GERES, charcoal fuel(Dry)</t>
  </si>
  <si>
    <t>GERES, charcoal fuel (Wet)</t>
  </si>
  <si>
    <t>Gyapa, charcoal fuel (Dry)</t>
  </si>
  <si>
    <t>Gyapa, charcoal fuel (Wet)</t>
  </si>
  <si>
    <t>Jiko Ceramic, charcoal fuel (Dry)</t>
  </si>
  <si>
    <t>Jiko Ceramic, charcoal fuel (Wet)</t>
  </si>
  <si>
    <t>Jiko Metal, charcoal fuel (Dry)</t>
  </si>
  <si>
    <t>Jiko Metal, charcoal fuel (Wet)</t>
  </si>
  <si>
    <t>KCJ Standard, charcoal fuel (Dry)</t>
  </si>
  <si>
    <t>KCJ Standard, charcoal fuel (Wet)</t>
  </si>
  <si>
    <t>Kenya Uhai, charcoal fuel (Dry)</t>
  </si>
  <si>
    <t>Kenya Uhai, charcoal fuel (Wet)</t>
  </si>
  <si>
    <t>StoveTec Charcoal, charcoal fuel (Dry)</t>
  </si>
  <si>
    <t>StoveTec Charcoal, charcoal fuel (Wet)</t>
  </si>
  <si>
    <t>Belonio, rice hull fuel (Dry)</t>
  </si>
  <si>
    <t>Belonio, rice hull fuel (Wet)</t>
  </si>
  <si>
    <t>Mayon Turbo, rice hull fuel (Dry)</t>
  </si>
  <si>
    <t>Mayon Turbo, rice hull fuel (Wet)</t>
  </si>
  <si>
    <t>Oorja stove, Oorja pellet fuel (Dry)</t>
  </si>
  <si>
    <t>Oorja stove, Oorja pellet fuel (Wet)</t>
  </si>
  <si>
    <t>StoveTec TLUD, wood pellet fuel (Dry)</t>
  </si>
  <si>
    <t>Jinqilin CKQ-80I, corn cob fuel (Dry)</t>
  </si>
  <si>
    <t>Jinqilin CKQ-80I, corn cob fuel (Wet)</t>
  </si>
  <si>
    <t>Protos, plant oil fuel</t>
  </si>
  <si>
    <t>3 Stone carefully tended</t>
  </si>
  <si>
    <t xml:space="preserve"> wood fuel (Dry)</t>
  </si>
  <si>
    <t xml:space="preserve"> wood fuel (Wet)</t>
  </si>
  <si>
    <t>3 Stone minimally tended</t>
  </si>
  <si>
    <t>Berkeley Darfur</t>
  </si>
  <si>
    <t>Envirofit G-3300</t>
  </si>
  <si>
    <t>Onil</t>
  </si>
  <si>
    <t>Philips HD4012 fan</t>
  </si>
  <si>
    <t>Philips HD4008 Natural Draft</t>
  </si>
  <si>
    <t>Sampada</t>
  </si>
  <si>
    <t>StoveTec GreenFire</t>
  </si>
  <si>
    <t>Upesi Portable</t>
  </si>
  <si>
    <t>GERES</t>
  </si>
  <si>
    <t xml:space="preserve"> charcoal fuel(Dry)</t>
  </si>
  <si>
    <t xml:space="preserve"> charcoal fuel (Wet)</t>
  </si>
  <si>
    <t>Gyapa</t>
  </si>
  <si>
    <t xml:space="preserve"> charcoal fuel (Dry)</t>
  </si>
  <si>
    <t>Jiko Ceramic</t>
  </si>
  <si>
    <t>Jiko Metal</t>
  </si>
  <si>
    <t>KCJ Standard</t>
  </si>
  <si>
    <t>Kenya Uhai</t>
  </si>
  <si>
    <t>StoveTec Charcoal</t>
  </si>
  <si>
    <t>Belonio</t>
  </si>
  <si>
    <t xml:space="preserve"> rice hull fuel (Dry)</t>
  </si>
  <si>
    <t xml:space="preserve"> rice hull fuel (Wet)</t>
  </si>
  <si>
    <t>Mayon Turbo</t>
  </si>
  <si>
    <t>Oorja stove</t>
  </si>
  <si>
    <t xml:space="preserve"> Oorja pellet fuel (Dry)</t>
  </si>
  <si>
    <t xml:space="preserve"> Oorja pellet fuel (Wet)</t>
  </si>
  <si>
    <t>StoveTec TLUD</t>
  </si>
  <si>
    <t xml:space="preserve"> wood pellet fuel (Dry)</t>
  </si>
  <si>
    <t>Jinqilin CKQ-80I</t>
  </si>
  <si>
    <t xml:space="preserve"> corn cob fuel (Dry)</t>
  </si>
  <si>
    <t xml:space="preserve"> corn cob fuel (Wet)</t>
  </si>
  <si>
    <t>Protos</t>
  </si>
  <si>
    <t xml:space="preserve"> plant oil fuel</t>
  </si>
  <si>
    <t>#/MJ</t>
  </si>
  <si>
    <t>Ultrafine particulate matter</t>
  </si>
  <si>
    <t>sheet metal stove w/ cast iron grate, cylindrical design</t>
  </si>
  <si>
    <t>3 stones with an open fire, radial wood pattern, tended to ensure complete burning of sticks</t>
  </si>
  <si>
    <t>3 Stones with an open fire, fire fed in batches every 10 minutes without attention in between</t>
  </si>
  <si>
    <t>cylindrical metal stove, steel combustion chamber, pot skirt</t>
  </si>
  <si>
    <t>large pre-cast cement stove, with flue, large flat top</t>
  </si>
  <si>
    <t>cylindrical metal stove, battery powered fan for ventilation</t>
  </si>
  <si>
    <t>cylindrical metal stove, steel construction, natural draft</t>
  </si>
  <si>
    <t>wood fuel (Dry)</t>
  </si>
  <si>
    <t>Red Oak, air dried to 10% moisture</t>
  </si>
  <si>
    <t>StoveTec GreenFire, on medium power</t>
  </si>
  <si>
    <t>Envirofit G-3300, on medium power</t>
  </si>
  <si>
    <t>Red Oak, air dried to 30% moisture</t>
  </si>
  <si>
    <t>lump charcoal, 5% moisture, made from Mexican cord wood</t>
  </si>
  <si>
    <t>lump charcoal, 8% moisture, made from Mexican cord wood</t>
  </si>
  <si>
    <t>douglas fir, 4% moisture</t>
  </si>
  <si>
    <t>oorja biomass pellets, 9% moisture</t>
  </si>
  <si>
    <t>oorja biomass pellets, 14% moisture</t>
  </si>
  <si>
    <t>dried corn cob, 9% moisture</t>
  </si>
  <si>
    <t>dried corn cob, 30% moisture</t>
  </si>
  <si>
    <t>canola (rapeseed) oil</t>
  </si>
  <si>
    <t>dried rice hulls, 11% moisture</t>
  </si>
  <si>
    <t>dried rice hulls, 18% moisture</t>
  </si>
  <si>
    <t>cylindrical metal stove, steel construction, produces charcoal</t>
  </si>
  <si>
    <t>cylindrical metal stove, ceramic combustion chamber, pot skirt</t>
  </si>
  <si>
    <t>metal clad ceramic stove</t>
  </si>
  <si>
    <t>small metal stove</t>
  </si>
  <si>
    <t>batch loaded, forced draft</t>
  </si>
  <si>
    <t>steel construction</t>
  </si>
  <si>
    <t>metal clad ceramic, forced draft</t>
  </si>
  <si>
    <t>batch loaded, natural draft</t>
  </si>
  <si>
    <t>large metal, with flue, gasifier design, forced draft</t>
  </si>
  <si>
    <t>India, total</t>
  </si>
  <si>
    <t>Fire-wood</t>
  </si>
  <si>
    <t>Crop residue</t>
  </si>
  <si>
    <t>Cowdung cake</t>
  </si>
  <si>
    <t>Coal,Lignite,Charcoal</t>
  </si>
  <si>
    <t>LPG/PNG</t>
  </si>
  <si>
    <t>Any other</t>
  </si>
  <si>
    <t>No cooking</t>
  </si>
  <si>
    <t>percentage of households, of given type, relying on this fuel type for cooking, 2011 data</t>
  </si>
  <si>
    <t>MoHA 2011</t>
  </si>
  <si>
    <t>Three Stone Fire</t>
  </si>
  <si>
    <t>Ghana Wood</t>
  </si>
  <si>
    <t>Mud/Sawdust</t>
  </si>
  <si>
    <t>Baldwin VITA</t>
  </si>
  <si>
    <t>Cast Iron Stove from India</t>
  </si>
  <si>
    <t>Modified VITA</t>
  </si>
  <si>
    <t>Modified VITA w/ Insulation</t>
  </si>
  <si>
    <t>Skirt Stove</t>
  </si>
  <si>
    <t>Metal Skirted Rocket</t>
  </si>
  <si>
    <t>Tall Heavy Skirted Rocket</t>
  </si>
  <si>
    <t>Tall Heavy Skirted Rocket, Improved</t>
  </si>
  <si>
    <t>Heavy Skirted Rocket</t>
  </si>
  <si>
    <t>Heavy Skirted Rocket, Improved</t>
  </si>
  <si>
    <t>Insulated Brick Rocket</t>
  </si>
  <si>
    <t>Short Light Rocket</t>
  </si>
  <si>
    <t>Two-Pot Rocket</t>
  </si>
  <si>
    <t>Extra small door with skirt</t>
  </si>
  <si>
    <t>Cast Iron Rocket</t>
  </si>
  <si>
    <t>Large Baldosa Rocket with skirt</t>
  </si>
  <si>
    <t>Stovetec Wood Stove</t>
  </si>
  <si>
    <t>Stovetec wood stove, with skirt</t>
  </si>
  <si>
    <t>StoveTec Wood or Charcoal Stove</t>
  </si>
  <si>
    <t>StoveTec wood or Charcoal Stove, with skirt</t>
  </si>
  <si>
    <t>Charcoal Making Gasifier</t>
  </si>
  <si>
    <t>Experimental Gasifier</t>
  </si>
  <si>
    <t>Large Gasifier</t>
  </si>
  <si>
    <t>Grid-Powered Fan</t>
  </si>
  <si>
    <t>Battery Powered Fan</t>
  </si>
  <si>
    <t>Bottom Air Fan Stove</t>
  </si>
  <si>
    <t>Wood Gas</t>
  </si>
  <si>
    <t>Aprovecho Rocket with Fan</t>
  </si>
  <si>
    <t xml:space="preserve">Mali Charcoal </t>
  </si>
  <si>
    <t>Charcoal Jiko</t>
  </si>
  <si>
    <t>Charcoal Stove with Skirt</t>
  </si>
  <si>
    <t>StoveTec Wood and Charcoal Rocket</t>
  </si>
  <si>
    <t xml:space="preserve">Ethanol </t>
  </si>
  <si>
    <t>Stove without combustion chamber</t>
  </si>
  <si>
    <t>Rocket Stove with combustion chamber</t>
  </si>
  <si>
    <t>Gasifier</t>
  </si>
  <si>
    <t>Forced air stove</t>
  </si>
  <si>
    <t>charcoal</t>
  </si>
  <si>
    <t>Liquid/gas fuels</t>
  </si>
  <si>
    <t>MacCarty et al. 2010</t>
  </si>
  <si>
    <t>douglas fir, 6-15% moisture (wet basis)</t>
  </si>
  <si>
    <t>Propane</t>
  </si>
  <si>
    <t xml:space="preserve">Ethanol  </t>
  </si>
  <si>
    <t>Canister stove</t>
  </si>
  <si>
    <t>specific consumption (g), 2003 University of California-Berkeley revised Water Boiling Test Versoin 3.0</t>
  </si>
  <si>
    <t>Test Type</t>
  </si>
  <si>
    <t>Field</t>
  </si>
  <si>
    <t>Laboratory</t>
  </si>
  <si>
    <t>Haiti</t>
  </si>
  <si>
    <t>Chabon Vet</t>
  </si>
  <si>
    <t>Sweeney 2015</t>
  </si>
  <si>
    <t>Test Phase</t>
  </si>
  <si>
    <t>Hot Start</t>
  </si>
  <si>
    <t>Cold Start</t>
  </si>
  <si>
    <t>Simmer</t>
  </si>
  <si>
    <t>Thermal efficiency, modified water boil test (see Sweeney 2015)</t>
  </si>
  <si>
    <t>whole wood charcoal, LVH = 29.3 MJ/kg</t>
  </si>
  <si>
    <t>Traditional</t>
  </si>
  <si>
    <t>Average</t>
  </si>
  <si>
    <t>Improved</t>
  </si>
  <si>
    <t>Traditional (Chabon Vet)-Average</t>
  </si>
  <si>
    <t>Traditional + Stones</t>
  </si>
  <si>
    <t>3 stone fire</t>
  </si>
  <si>
    <t>Wood Charcoal</t>
  </si>
  <si>
    <t>Firewood</t>
  </si>
  <si>
    <t>Improved (Chabon Vet)-Average</t>
  </si>
  <si>
    <t>Traditional + Stones (Chabon Vet)-Average</t>
  </si>
  <si>
    <t>Traditional (Wood Charcoal)</t>
  </si>
  <si>
    <t>3 Stone Fire (Firewood)</t>
  </si>
  <si>
    <t>Particulates, &lt; 10 um</t>
  </si>
  <si>
    <t>Green Charcoal, compressed; LHV=21.9 MJ/kg</t>
  </si>
  <si>
    <t>LHV=18.2 MJ/kg</t>
  </si>
  <si>
    <t>clay lined</t>
  </si>
  <si>
    <t>unlined</t>
  </si>
  <si>
    <t>stove used in combination with 3 stones to elevate pot</t>
  </si>
  <si>
    <t>pot set on 3 stones over a fire</t>
  </si>
  <si>
    <t>chamber test; overall thermal efficiency, ratio of useful (in fuel) to delivered (at pot); measured via standard Water Boil Test.</t>
  </si>
  <si>
    <t>Description</t>
  </si>
  <si>
    <t>"to complete the WBT"</t>
  </si>
  <si>
    <t>metal stove</t>
  </si>
  <si>
    <t>metal stove with a large exposed firebox without chimney</t>
  </si>
  <si>
    <t>improved metal stove</t>
  </si>
  <si>
    <t>upper movable lid and flue pipe</t>
  </si>
  <si>
    <t>coal briquettes</t>
  </si>
  <si>
    <t>brick stove</t>
  </si>
  <si>
    <t>upper metallic grate and chimney</t>
  </si>
  <si>
    <t>coal cake</t>
  </si>
  <si>
    <t>During Cooking</t>
  </si>
  <si>
    <t>Modified Combustion efficiency (CO2/(CO+CO2)), used for water boiling</t>
  </si>
  <si>
    <t>Modified Combustion efficiency (CO2/(CO+CO2)), used for cabbage frying</t>
  </si>
  <si>
    <t>g/kg</t>
  </si>
  <si>
    <t>metal stove (wood)</t>
  </si>
  <si>
    <t>naphthalene</t>
  </si>
  <si>
    <t>acenaphthylene</t>
  </si>
  <si>
    <t>acenaphthene</t>
  </si>
  <si>
    <t>fluorene</t>
  </si>
  <si>
    <t>phenanthrene</t>
  </si>
  <si>
    <t>anthracene</t>
  </si>
  <si>
    <t>fluoranthene</t>
  </si>
  <si>
    <t>pyrene</t>
  </si>
  <si>
    <t>retene</t>
  </si>
  <si>
    <t>benzo[c]phenanthrene</t>
  </si>
  <si>
    <t>cyclopenta[c,d]pyrene</t>
  </si>
  <si>
    <t>benzo(a)anthracene</t>
  </si>
  <si>
    <t>chrysene</t>
  </si>
  <si>
    <t>benzo(b)fluoranthene</t>
  </si>
  <si>
    <t>benzo(k)fluoranthene</t>
  </si>
  <si>
    <t>benzo(a)pyrene</t>
  </si>
  <si>
    <t>benzo(e)pyrene</t>
  </si>
  <si>
    <t>perylene</t>
  </si>
  <si>
    <t>indeno(l,2,3-cd)pyrene</t>
  </si>
  <si>
    <t>dibenz(a,h)anthracene</t>
  </si>
  <si>
    <t>benzo(g,h,i)perylene</t>
  </si>
  <si>
    <t>dibenzo[a,c]pyrene</t>
  </si>
  <si>
    <t>dibenzo[a,l]pyrene</t>
  </si>
  <si>
    <t>dibenzo[a,e]flluoranthene</t>
  </si>
  <si>
    <t xml:space="preserve">Coronene </t>
  </si>
  <si>
    <t>dibenzo[a,e]pyrene</t>
  </si>
  <si>
    <t>dibenzo[a,i]pyrene</t>
  </si>
  <si>
    <t>dibenzo[a,h]pyrene</t>
  </si>
  <si>
    <t>9-fluorenone</t>
  </si>
  <si>
    <t>anthracene-9,10-dione</t>
  </si>
  <si>
    <t>benzanthrone</t>
  </si>
  <si>
    <t>benzo[a]anthracene-dione</t>
  </si>
  <si>
    <t>1-nitro-naphthalene</t>
  </si>
  <si>
    <t>2-nitro-naphthalene</t>
  </si>
  <si>
    <t>5-nitro-acenaohthene</t>
  </si>
  <si>
    <t>2-nitro-fluorene</t>
  </si>
  <si>
    <t>9-nitro-anthracene</t>
  </si>
  <si>
    <t>9-nitro-phenanthrene</t>
  </si>
  <si>
    <t>3-nitro-phenanthrene</t>
  </si>
  <si>
    <t>3-nitro-fluoranthene</t>
  </si>
  <si>
    <t>1-nitro-pyrene</t>
  </si>
  <si>
    <t>Organic Carbon</t>
  </si>
  <si>
    <t>Elemental Carbon</t>
  </si>
  <si>
    <t>172</t>
  </si>
  <si>
    <t>28</t>
  </si>
  <si>
    <t>2.0</t>
  </si>
  <si>
    <t>4.9</t>
  </si>
  <si>
    <t>22</t>
  </si>
  <si>
    <t>4.6</t>
  </si>
  <si>
    <t>26</t>
  </si>
  <si>
    <t>23</t>
  </si>
  <si>
    <t>8.1</t>
  </si>
  <si>
    <t>1.9</t>
  </si>
  <si>
    <t>6.6</t>
  </si>
  <si>
    <t>4.2</t>
  </si>
  <si>
    <t>4.5</t>
  </si>
  <si>
    <t>2.6</t>
  </si>
  <si>
    <t>5.9</t>
  </si>
  <si>
    <t>0.96</t>
  </si>
  <si>
    <t>3.9</t>
  </si>
  <si>
    <t>0.39</t>
  </si>
  <si>
    <t>2.7</t>
  </si>
  <si>
    <t>1.5</t>
  </si>
  <si>
    <t>0.55</t>
  </si>
  <si>
    <t>0.37</t>
  </si>
  <si>
    <t>0.45</t>
  </si>
  <si>
    <t>0.097</t>
  </si>
  <si>
    <t>4.1</t>
  </si>
  <si>
    <t>3.89</t>
  </si>
  <si>
    <t>0.15</t>
  </si>
  <si>
    <t>0.011</t>
  </si>
  <si>
    <t>0.0070</t>
  </si>
  <si>
    <t>0.0068</t>
  </si>
  <si>
    <t>0.33</t>
  </si>
  <si>
    <t>0.18</t>
  </si>
  <si>
    <t>0.0020</t>
  </si>
  <si>
    <t>0.010</t>
  </si>
  <si>
    <t>8.5</t>
  </si>
  <si>
    <t>3.6</t>
  </si>
  <si>
    <t>1.6</t>
  </si>
  <si>
    <t>0.82</t>
  </si>
  <si>
    <t>0.42</t>
  </si>
  <si>
    <t>3.5</t>
  </si>
  <si>
    <t>1.7</t>
  </si>
  <si>
    <t>0.11</t>
  </si>
  <si>
    <t>1.3</t>
  </si>
  <si>
    <t>1.8</t>
  </si>
  <si>
    <t>0.14</t>
  </si>
  <si>
    <t>2.1</t>
  </si>
  <si>
    <t>11</t>
  </si>
  <si>
    <t>0.85</t>
  </si>
  <si>
    <t>2.5</t>
  </si>
  <si>
    <t>0.67</t>
  </si>
  <si>
    <t>1.2</t>
  </si>
  <si>
    <t>0.47</t>
  </si>
  <si>
    <t>0.35</t>
  </si>
  <si>
    <t>Shen et al. 2013</t>
  </si>
  <si>
    <t>Nepal</t>
  </si>
  <si>
    <t>biogas stove</t>
  </si>
  <si>
    <t>no further information</t>
  </si>
  <si>
    <t>calorific value = 22 kJ/Liter</t>
  </si>
  <si>
    <t>thermal efficiency, water boil test (no standardized method mentioned)</t>
  </si>
  <si>
    <t>Perfectly Controlled</t>
  </si>
  <si>
    <t>Semi-controlled</t>
  </si>
  <si>
    <t>Uncontrolled</t>
  </si>
  <si>
    <t>CES 2001</t>
  </si>
  <si>
    <t xml:space="preserve">CES (Center for Energy Studies). 2001. Efficiency Measurement of Biogas, kerosene, and LPG Stoves. Submitted to: Biogas Support Program. Lilitpur, Nepal. </t>
  </si>
  <si>
    <t>kerosene stove</t>
  </si>
  <si>
    <t>pressure stove, 01mm burner, brass tripod, one-liter capacity</t>
  </si>
  <si>
    <t>Unknown</t>
  </si>
  <si>
    <t>wick fed, down tank, one-liter capacity</t>
  </si>
  <si>
    <t>calorific value = 42 MJ/kg</t>
  </si>
  <si>
    <t>calorific value = 44 MJ/kg</t>
  </si>
  <si>
    <t>mostly smaller branches (5.4% moisture)</t>
  </si>
  <si>
    <t>honeycomb briquette (1.5% moisture)</t>
  </si>
  <si>
    <t>from U.S. domestic supply</t>
  </si>
  <si>
    <t>Kingsford brand charcoal</t>
  </si>
  <si>
    <t>Simulated Field</t>
  </si>
  <si>
    <t>small coal particles</t>
  </si>
  <si>
    <t>light colored patties, appear hand formed (no description, image only)</t>
  </si>
  <si>
    <t>soak unprocessed coal in water for 24 hours, sun dried</t>
  </si>
  <si>
    <t>compressed briquettes made of coal powder and clay</t>
  </si>
  <si>
    <t>Chinese origin (84.5% CH4, 0.8% CO2, 0.7% nitrogen,
and 14% NMHC (by volume)</t>
  </si>
  <si>
    <t>Overall thermal efficiency, Emission factors were obtained using the `water boiling test', a procedure developed as a standard international method to compare the efficiencies of different stoves. The fuel/stove combination was tested in a simulated village kitchen house at Tsinghua University's rural campus about 50 km from Beijing. Three successful tests with complete burn cycles were conducted for each fuel/stove combination. Burn cycles ranged from 35-50 minutes except for coal which allowed for slow initial burn phase.   Airborne products of combustion were collected from up-stream to down-stream of the sampling train using a stainless-steel probe, filter holder, pump, and clean Tedlar bag. For stoves with a flue, the probe was inserted into the flue; for those with no flue, stoves were placed under a hood built for the test and the probe place inside a hood exhaust duct. Practitioners assume that these data are representative of the fuel/stove combination technologies in rural China.</t>
  </si>
  <si>
    <t>Average, from WBT</t>
  </si>
  <si>
    <t>honeycomb stove, metal, flue, ceramic chamber</t>
  </si>
  <si>
    <t>coal chunk stove, iron-casing and a clay lined chamber</t>
  </si>
  <si>
    <t>compressed coal powder mixed with clay</t>
  </si>
  <si>
    <t>3-5 cm in diameter</t>
  </si>
  <si>
    <t>Full Combustion Cycle</t>
  </si>
  <si>
    <t>high efficiency coal stove (honecomb briquette)-ZG, HVB</t>
  </si>
  <si>
    <t>high efficiency coal stove (honecomb briquette)-YL, HVB</t>
  </si>
  <si>
    <t>high efficiency coal stove (honecomb briquette)-XW, MVB</t>
  </si>
  <si>
    <t>high efficiency coal stove (honecomb briquette)-DT, MVB</t>
  </si>
  <si>
    <t>high efficiency coal stove (honecomb briquette)-CX, MVB</t>
  </si>
  <si>
    <t>high efficiency coal stove (honecomb briquette)-XA, LVB</t>
  </si>
  <si>
    <t>high efficiency coal stove (honecomb briquette)-CZ, LVB</t>
  </si>
  <si>
    <t>high efficiency coal stove (honecomb briquette)-YQ, SA</t>
  </si>
  <si>
    <t>high efficiency coal stove (honecomb briquette)-AY, SA</t>
  </si>
  <si>
    <t>Black Carbon</t>
  </si>
  <si>
    <t>Zhi et al. 2008</t>
  </si>
  <si>
    <t>coal chunk. ZG, HVB (first acronym is a region, HVB = high-volatile bituminous, MVB = medium-volatile bituminous, LVB=low-volatile bituminous, SA= semianthracite)</t>
  </si>
  <si>
    <t>coal chunk. YL, HVB (first acronym is a region, HVB = high-volatile bituminous, MVB = medium-volatile bituminous, LVB=low-volatile bituminous, SA= semianthracite)</t>
  </si>
  <si>
    <t>coal chunk. XW, MVB (first acronym is a region, HVB = high-volatile bituminous, MVB = medium-volatile bituminous, LVB=low-volatile bituminous, SA= semianthracite)</t>
  </si>
  <si>
    <t>coal chunk. DT, MVB (first acronym is a region, HVB = high-volatile bituminous, MVB = medium-volatile bituminous, LVB=low-volatile bituminous, SA= semianthracite)</t>
  </si>
  <si>
    <t>coal chunk. CX, MVB (first acronym is a region, HVB = high-volatile bituminous, MVB = medium-volatile bituminous, LVB=low-volatile bituminous, SA= semianthracite)</t>
  </si>
  <si>
    <t>coal chunk. XA, LVB (first acronym is a region, HVB = high-volatile bituminous, MVB = medium-volatile bituminous, LVB=low-volatile bituminous, SA= semianthracite)</t>
  </si>
  <si>
    <t>coal chunk. CZ, LVB (first acronym is a region, HVB = high-volatile bituminous, MVB = medium-volatile bituminous, LVB=low-volatile bituminous, SA= semianthracite)</t>
  </si>
  <si>
    <t>coal chunk. YQ, SA (first acronym is a region, HVB = high-volatile bituminous, MVB = medium-volatile bituminous, LVB=low-volatile bituminous, SA= semianthracite)</t>
  </si>
  <si>
    <t>coal chunk. AY, SA (first acronym is a region, HVB = high-volatile bituminous, MVB = medium-volatile bituminous, LVB=low-volatile bituminous, SA= semianthracite)</t>
  </si>
  <si>
    <t>honeycomb briquette. ZG, HVB (first acronym is a region, HVB = high-volatile bituminous, MVB = medium-volatile bituminous, LVB=low-volatile bituminous, SA= semianthracite)</t>
  </si>
  <si>
    <t>honeycomb briquette. YL, HVB (first acronym is a region, HVB = high-volatile bituminous, MVB = medium-volatile bituminous, LVB=low-volatile bituminous, SA= semianthracite)</t>
  </si>
  <si>
    <t>honeycomb briquette. XW, MVB (first acronym is a region, HVB = high-volatile bituminous, MVB = medium-volatile bituminous, LVB=low-volatile bituminous, SA= semianthracite)</t>
  </si>
  <si>
    <t>honeycomb briquette. DT, MVB (first acronym is a region, HVB = high-volatile bituminous, MVB = medium-volatile bituminous, LVB=low-volatile bituminous, SA= semianthracite)</t>
  </si>
  <si>
    <t>honeycomb briquette. CX, MVB (first acronym is a region, HVB = high-volatile bituminous, MVB = medium-volatile bituminous, LVB=low-volatile bituminous, SA= semianthracite)</t>
  </si>
  <si>
    <t>honeycomb briquette. XA, LVB (first acronym is a region, HVB = high-volatile bituminous, MVB = medium-volatile bituminous, LVB=low-volatile bituminous, SA= semianthracite)</t>
  </si>
  <si>
    <t>honeycomb briquette. CZ, LVB (first acronym is a region, HVB = high-volatile bituminous, MVB = medium-volatile bituminous, LVB=low-volatile bituminous, SA= semianthracite)</t>
  </si>
  <si>
    <t>honeycomb briquette. YQ, SA (first acronym is a region, HVB = high-volatile bituminous, MVB = medium-volatile bituminous, LVB=low-volatile bituminous, SA= semianthracite)</t>
  </si>
  <si>
    <t>honeycomb briquette. AY, SA (first acronym is a region, HVB = high-volatile bituminous, MVB = medium-volatile bituminous, LVB=low-volatile bituminous, SA= semianthracite)</t>
  </si>
  <si>
    <t>high efficiency metal stove</t>
  </si>
  <si>
    <t>double-pot brick stove with flue</t>
  </si>
  <si>
    <t>one year old</t>
  </si>
  <si>
    <t>15 years old</t>
  </si>
  <si>
    <t>wheat straw</t>
  </si>
  <si>
    <t>rape straw</t>
  </si>
  <si>
    <t>cotton straw</t>
  </si>
  <si>
    <t>uncompressed, dried, crop residue</t>
  </si>
  <si>
    <t>Wei et al. 2014</t>
  </si>
  <si>
    <t xml:space="preserve">Wei et al. 2014 </t>
  </si>
  <si>
    <t>pPAHs</t>
  </si>
  <si>
    <t>oPAHs</t>
  </si>
  <si>
    <t>double-pot brick stove with flue (wheat straw)- one year old</t>
  </si>
  <si>
    <t>double-pot brick stove with flue (rape straw)- one year old</t>
  </si>
  <si>
    <t>double-pot brick stove with flue (rice straw)- one year old</t>
  </si>
  <si>
    <t>double-pot brick stove with flue (cotton straw)- one year old</t>
  </si>
  <si>
    <t>double-pot brick stove with flue (wheat straw)-fifteen years old</t>
  </si>
  <si>
    <t>double-pot brick stove with flue (rape straw)- fifteen years old</t>
  </si>
  <si>
    <t>double-pot brick stove with flue (rice straw)- fifteen years old</t>
  </si>
  <si>
    <t>double-pot brick stove with flue (cotton straw)- fifteen years old</t>
  </si>
  <si>
    <t>mg/kg</t>
  </si>
  <si>
    <t xml:space="preserve">Cambodian traditional </t>
  </si>
  <si>
    <t xml:space="preserve">Lao traditional </t>
  </si>
  <si>
    <t xml:space="preserve">Vietnamese traditional </t>
  </si>
  <si>
    <t>Nepalese one-pot ceramic</t>
  </si>
  <si>
    <t xml:space="preserve">Thai-bucket cookstove </t>
  </si>
  <si>
    <t xml:space="preserve">Roi-et clay </t>
  </si>
  <si>
    <t xml:space="preserve">Roi-et cement </t>
  </si>
  <si>
    <t>RTFD improved wood=char</t>
  </si>
  <si>
    <t xml:space="preserve">Rungsit stove </t>
  </si>
  <si>
    <t xml:space="preserve">Chinese traditional </t>
  </si>
  <si>
    <t xml:space="preserve">Malaysian traditional </t>
  </si>
  <si>
    <t>QB Phil. charcoal=wood</t>
  </si>
  <si>
    <t xml:space="preserve">Phil. charcoal=wood </t>
  </si>
  <si>
    <t>Nepal one-pot metal</t>
  </si>
  <si>
    <t>Nepalese two-pot ceramic</t>
  </si>
  <si>
    <t>Nepalese two-pot metallic</t>
  </si>
  <si>
    <t>Lao improved cookstoves</t>
  </si>
  <si>
    <t>Viet. improved cookstove</t>
  </si>
  <si>
    <t>Indian “Harsha” cookstove</t>
  </si>
  <si>
    <t>Saengpen, narn char=wood/clay</t>
  </si>
  <si>
    <t>Saengpen, nam char wood cement</t>
  </si>
  <si>
    <t>Bang Sue stove</t>
  </si>
  <si>
    <t>Bang Sue modi_x001F_ed</t>
  </si>
  <si>
    <t xml:space="preserve">Malaysian improved </t>
  </si>
  <si>
    <t>standard water boil test</t>
  </si>
  <si>
    <t/>
  </si>
  <si>
    <t>136</t>
  </si>
  <si>
    <t>113</t>
  </si>
  <si>
    <t>1580</t>
  </si>
  <si>
    <t>1579</t>
  </si>
  <si>
    <t>1608</t>
  </si>
  <si>
    <t>1344</t>
  </si>
  <si>
    <t>1596</t>
  </si>
  <si>
    <t>1626</t>
  </si>
  <si>
    <t>1625</t>
  </si>
  <si>
    <t>1603</t>
  </si>
  <si>
    <t>1584</t>
  </si>
  <si>
    <t>1570</t>
  </si>
  <si>
    <t>1562</t>
  </si>
  <si>
    <t>1568</t>
  </si>
  <si>
    <t>1408</t>
  </si>
  <si>
    <t>1530</t>
  </si>
  <si>
    <t>1565</t>
  </si>
  <si>
    <t>1577</t>
  </si>
  <si>
    <t>1597</t>
  </si>
  <si>
    <t>1613</t>
  </si>
  <si>
    <t>1612</t>
  </si>
  <si>
    <t>1585</t>
  </si>
  <si>
    <t>1581</t>
  </si>
  <si>
    <t>10</t>
  </si>
  <si>
    <t>QB Phil. charcoal=_x001F_rewood</t>
  </si>
  <si>
    <t xml:space="preserve">Lao improved </t>
  </si>
  <si>
    <t xml:space="preserve">Vietnamese improved </t>
  </si>
  <si>
    <t>Pine, 9.78% moisture, dry basis heating value 19.5 MJ/kg</t>
  </si>
  <si>
    <t>Mangrove Charcoal, 4.95% moisture, dry basis heating value 28 MJ/Kg</t>
  </si>
  <si>
    <t>see original publication for detailed description and images</t>
  </si>
  <si>
    <t>Malaysian improved -wood</t>
  </si>
  <si>
    <t>Bang Sue modi_x001F_ed-wood</t>
  </si>
  <si>
    <t>Bang Sue stove-wood</t>
  </si>
  <si>
    <t>Saengpen, nam char wood cement-wood</t>
  </si>
  <si>
    <t>Saengpen, narn char=wood/clay-wood</t>
  </si>
  <si>
    <t>Indian “Harsha” cookstove-wood</t>
  </si>
  <si>
    <t>Viet. improved cookstove-wood</t>
  </si>
  <si>
    <t>Lao improved cookstoves-wood</t>
  </si>
  <si>
    <t>Nepalese two-pot metallic-wood</t>
  </si>
  <si>
    <t>Nepalese two-pot ceramic-wood</t>
  </si>
  <si>
    <t>Nepal one-pot metal-wood</t>
  </si>
  <si>
    <t>Phil. charcoal=wood -wood</t>
  </si>
  <si>
    <t>QB Phil. charcoal=wood-wood</t>
  </si>
  <si>
    <t>Malaysian traditional -wood</t>
  </si>
  <si>
    <t>Chinese traditional -wood</t>
  </si>
  <si>
    <t>Rungsit stove -wood</t>
  </si>
  <si>
    <t>RTFD improved wood=char-wood</t>
  </si>
  <si>
    <t>Roi-et cement -wood</t>
  </si>
  <si>
    <t>Roi-et clay -wood</t>
  </si>
  <si>
    <t>Thai-bucket cookstove -wood</t>
  </si>
  <si>
    <t>Nepalese one-pot ceramic-wood</t>
  </si>
  <si>
    <t>Vietnamese traditional -wood</t>
  </si>
  <si>
    <t>Lao traditional -wood</t>
  </si>
  <si>
    <t>Cambodian traditional -wood</t>
  </si>
  <si>
    <t>Cambodian traditional -charcoal</t>
  </si>
  <si>
    <t>Thai-bucket cookstove -charcoal</t>
  </si>
  <si>
    <t>Chinese traditional -charcoal</t>
  </si>
  <si>
    <t>QB Phil. charcoal=_x001F_rewood-charcoal</t>
  </si>
  <si>
    <t>Phil. charcoal=wood -charcoal</t>
  </si>
  <si>
    <t>Lao improved -charcoal</t>
  </si>
  <si>
    <t>Vietnamese improved -charcoal</t>
  </si>
  <si>
    <t>Malaysian improved -charcoal</t>
  </si>
  <si>
    <t>Bang Sue stove-charcoal</t>
  </si>
  <si>
    <t>Bhattacharya et al. 2002b</t>
  </si>
  <si>
    <t>Bhattachary et al. 2002a</t>
  </si>
  <si>
    <t>Indian Harsha Stove</t>
  </si>
  <si>
    <t>Vietnamese Traditional</t>
  </si>
  <si>
    <t>RTFD improved stove</t>
  </si>
  <si>
    <t>cement bucket stove, conical rim</t>
  </si>
  <si>
    <t>metallic single-pot stove</t>
  </si>
  <si>
    <t>cylindrical metal single-pot stove</t>
  </si>
  <si>
    <t>Bhattacharya et al. 2002a</t>
  </si>
  <si>
    <t>RTFD improved stove (charcoal-moisture, 14.7%)</t>
  </si>
  <si>
    <t>wood with a moisture content of 9.78 %</t>
  </si>
  <si>
    <t>wood with a moisture content of 12.1 %</t>
  </si>
  <si>
    <t>wood with a moisture content of 14.9 %</t>
  </si>
  <si>
    <t>wood with a moisture content of 21.3 %</t>
  </si>
  <si>
    <t>wood with a moisture content of 24.5%</t>
  </si>
  <si>
    <t>wood with a moisture content of 9.5 %</t>
  </si>
  <si>
    <t>wood with a moisture content of 11.7 %</t>
  </si>
  <si>
    <t>wood with a moisture content of 14.5 %</t>
  </si>
  <si>
    <t>wood with a moisture content of 21 %</t>
  </si>
  <si>
    <t>wood with a moisture content of 24.5 %</t>
  </si>
  <si>
    <t>charcoal with a moisture content of 9.8 %</t>
  </si>
  <si>
    <t>charcoal with a moisture content of 11.5 %</t>
  </si>
  <si>
    <t>charcoal with a moisture content of 14.7%</t>
  </si>
  <si>
    <t>charcoal with a moisture content of 21%</t>
  </si>
  <si>
    <t>charcoal with a moisture content of 24.5 %</t>
  </si>
  <si>
    <t>Indian Harsha Stove (wood-moisture, 9.78%)</t>
  </si>
  <si>
    <t>Indian Harsha Stove (wood-moisture, 12.1%)</t>
  </si>
  <si>
    <t>Indian Harsha Stove (wood-moisture, 14.9%)</t>
  </si>
  <si>
    <t>Indian Harsha Stove (wood-moisture, 21.3%)</t>
  </si>
  <si>
    <t>Indian Harsha Stove (wood-moisture, 24.5%)</t>
  </si>
  <si>
    <t>Vietnamese Traditional (wood-moisture, 9.5%)</t>
  </si>
  <si>
    <t>Vietnamese Traditional (wood-moisture, 11.7%)</t>
  </si>
  <si>
    <t>Vietnamese Traditional (wood-moisture, 14.5%)</t>
  </si>
  <si>
    <t>Vietnamese Traditional (wood-moisture, 21%)</t>
  </si>
  <si>
    <t>Vietnamese Traditional (wood-moisture, 24.5%)</t>
  </si>
  <si>
    <t>RTFD improved stove (charcoal-moisture, 9.8%)</t>
  </si>
  <si>
    <t>RTFD improved stove (charcoal-moisture, 11.5%)</t>
  </si>
  <si>
    <t>RTFD improved stove (charcoal-moisture, 21%)</t>
  </si>
  <si>
    <t>RTFD improved stove (charcoal-moisture, 24.5%)</t>
  </si>
  <si>
    <t>woody biomass</t>
  </si>
  <si>
    <t>White Poplar</t>
  </si>
  <si>
    <t>Elm</t>
  </si>
  <si>
    <t>Locust</t>
  </si>
  <si>
    <t>Maple</t>
  </si>
  <si>
    <t>Fir</t>
  </si>
  <si>
    <t>Larch</t>
  </si>
  <si>
    <t>Water Chinese fir</t>
  </si>
  <si>
    <t>Cypress</t>
  </si>
  <si>
    <t>Oak</t>
  </si>
  <si>
    <t>Chinese Pine</t>
  </si>
  <si>
    <t>Willow</t>
  </si>
  <si>
    <t>Paulownia tomentosa</t>
  </si>
  <si>
    <t>Toon</t>
  </si>
  <si>
    <t>White Birch</t>
  </si>
  <si>
    <t>Ribbed Birch</t>
  </si>
  <si>
    <t>Paulownia elongata</t>
  </si>
  <si>
    <t>black Poplar</t>
  </si>
  <si>
    <t>China Aspen</t>
  </si>
  <si>
    <t>Chinaberry</t>
  </si>
  <si>
    <t>Jjube</t>
  </si>
  <si>
    <t>Persimmon</t>
  </si>
  <si>
    <t>Mulberry</t>
  </si>
  <si>
    <t>Peach</t>
  </si>
  <si>
    <t>Lespedeza</t>
  </si>
  <si>
    <t>Buxus sinica</t>
  </si>
  <si>
    <t>Holly</t>
  </si>
  <si>
    <t>Bamboo</t>
  </si>
  <si>
    <t>brick box with two built-in sunken cook pots.</t>
  </si>
  <si>
    <t>benz(a)anthracene</t>
  </si>
  <si>
    <t>Coronene</t>
  </si>
  <si>
    <t>double-pot brick w/ flue- White Poplar</t>
  </si>
  <si>
    <t>double-pot brick w/ flue- Elm</t>
  </si>
  <si>
    <t>double-pot brick w/ flue- Locust</t>
  </si>
  <si>
    <t>double-pot brick w/ flue- Maple</t>
  </si>
  <si>
    <t>double-pot brick w/ flue- Fir</t>
  </si>
  <si>
    <t>double-pot brick w/ flue- Larch</t>
  </si>
  <si>
    <t>double-pot brick w/ flue- Water Chinese fir</t>
  </si>
  <si>
    <t>double-pot brick w/ flue- Cypress</t>
  </si>
  <si>
    <t>double-pot brick w/ flue- Oak</t>
  </si>
  <si>
    <t>double-pot brick w/ flue- Chinese Pine</t>
  </si>
  <si>
    <t>double-pot brick w/ flue- Willow</t>
  </si>
  <si>
    <t>double-pot brick w/ flue- Paulownia tomentosa</t>
  </si>
  <si>
    <t>double-pot brick w/ flue- Toon</t>
  </si>
  <si>
    <t>double-pot brick w/ flue- White Birch</t>
  </si>
  <si>
    <t>double-pot brick w/ flue- Ribbed Birch</t>
  </si>
  <si>
    <t>double-pot brick w/ flue- Paulownia elongata</t>
  </si>
  <si>
    <t>double-pot brick w/ flue- black Poplar</t>
  </si>
  <si>
    <t>double-pot brick w/ flue- China Aspen</t>
  </si>
  <si>
    <t>double-pot brick w/ flue- Chinaberry</t>
  </si>
  <si>
    <t>double-pot brick w/ flue- Jjube</t>
  </si>
  <si>
    <t>double-pot brick w/ flue- Persimmon</t>
  </si>
  <si>
    <t>double-pot brick w/ flue- Mulberry</t>
  </si>
  <si>
    <t>double-pot brick w/ flue- Peach</t>
  </si>
  <si>
    <t>double-pot brick w/ flue- Lespedeza</t>
  </si>
  <si>
    <t>double-pot brick w/ flue- Buxus sinica</t>
  </si>
  <si>
    <t>double-pot brick w/ flue- Holly</t>
  </si>
  <si>
    <t>double-pot brick w/ flue- Bamboo</t>
  </si>
  <si>
    <t>combustion tower</t>
  </si>
  <si>
    <t>designed to simulate the condition that peasants in rural China use</t>
  </si>
  <si>
    <t>corn stover</t>
  </si>
  <si>
    <t>crop residue</t>
  </si>
  <si>
    <t>Cao et al. 2008</t>
  </si>
  <si>
    <t>combustion tower (wheat straw)</t>
  </si>
  <si>
    <t>combustion tower (rice straw)</t>
  </si>
  <si>
    <t>combustion tower (corn stover)</t>
  </si>
  <si>
    <t>combustion tower (cotton straw)</t>
  </si>
  <si>
    <t>Na+</t>
  </si>
  <si>
    <t>NH4+</t>
  </si>
  <si>
    <t>K+</t>
  </si>
  <si>
    <t>Mg2+</t>
  </si>
  <si>
    <t>Ca2+</t>
  </si>
  <si>
    <t>F-</t>
  </si>
  <si>
    <t>Cl-</t>
  </si>
  <si>
    <t>NO2</t>
  </si>
  <si>
    <t>NO3</t>
  </si>
  <si>
    <t>SO4</t>
  </si>
  <si>
    <t>NO</t>
  </si>
  <si>
    <t>0.04</t>
  </si>
  <si>
    <t>nd</t>
  </si>
  <si>
    <t>2.28</t>
  </si>
  <si>
    <t>8.75</t>
  </si>
  <si>
    <t>3.46</t>
  </si>
  <si>
    <t>1.93</t>
  </si>
  <si>
    <t>traditional stove, no chimney</t>
  </si>
  <si>
    <t>traditional stove, clogged chimney</t>
  </si>
  <si>
    <t>improved stove, functional chimney</t>
  </si>
  <si>
    <t>traditional stove, open chimney</t>
  </si>
  <si>
    <t>Honduran stove design</t>
  </si>
  <si>
    <t>moisture content range from 10-30%</t>
  </si>
  <si>
    <t>Roden et al. 2006</t>
  </si>
  <si>
    <t>particulates, unspecified</t>
  </si>
  <si>
    <t>Shen et al. 2010a</t>
  </si>
  <si>
    <t>Beijing, Honeycomb</t>
  </si>
  <si>
    <t>Taiyuan, Honeycomb</t>
  </si>
  <si>
    <t>Taiyuan, Chunk</t>
  </si>
  <si>
    <t>Yulin, Chunk-1</t>
  </si>
  <si>
    <t>Yulin, Chunk-2</t>
  </si>
  <si>
    <t>traditional stove</t>
  </si>
  <si>
    <t>Chinese design</t>
  </si>
  <si>
    <t>3.1</t>
  </si>
  <si>
    <t>1.4</t>
  </si>
  <si>
    <t>1.0</t>
  </si>
  <si>
    <t>2.8</t>
  </si>
  <si>
    <t>7.7</t>
  </si>
  <si>
    <t>2.4</t>
  </si>
  <si>
    <t>1.1</t>
  </si>
  <si>
    <t>9.0</t>
  </si>
  <si>
    <t>7.8</t>
  </si>
  <si>
    <t>6.3</t>
  </si>
  <si>
    <t>2.2</t>
  </si>
  <si>
    <t>6.4</t>
  </si>
  <si>
    <t>9.5</t>
  </si>
  <si>
    <t>9.7</t>
  </si>
  <si>
    <t>8.0</t>
  </si>
  <si>
    <t>7.0</t>
  </si>
  <si>
    <t>chinese traditional stove (Beijing, Honeycomb)</t>
  </si>
  <si>
    <t>chinese traditional stove (Taiyuan, Honeycomb)</t>
  </si>
  <si>
    <t>Shen et al. 2010b</t>
  </si>
  <si>
    <t>sunken wok stove</t>
  </si>
  <si>
    <t>Horsebean</t>
  </si>
  <si>
    <t>Soybean</t>
  </si>
  <si>
    <t>Cotton</t>
  </si>
  <si>
    <t>Rice</t>
  </si>
  <si>
    <t>Wheat</t>
  </si>
  <si>
    <t>Rape</t>
  </si>
  <si>
    <t>Seasame</t>
  </si>
  <si>
    <t>Corn</t>
  </si>
  <si>
    <t>Peanut</t>
  </si>
  <si>
    <t>1430</t>
  </si>
  <si>
    <t>1380</t>
  </si>
  <si>
    <t>1520</t>
  </si>
  <si>
    <t>1140</t>
  </si>
  <si>
    <t>1370</t>
  </si>
  <si>
    <t>1330</t>
  </si>
  <si>
    <t>1440</t>
  </si>
  <si>
    <t>1490</t>
  </si>
  <si>
    <t>123</t>
  </si>
  <si>
    <t>72.3</t>
  </si>
  <si>
    <t>78.7</t>
  </si>
  <si>
    <t>215</t>
  </si>
  <si>
    <t>126</t>
  </si>
  <si>
    <t>154</t>
  </si>
  <si>
    <t>92.7</t>
  </si>
  <si>
    <t>104</t>
  </si>
  <si>
    <t>7.45</t>
  </si>
  <si>
    <t>5.46</t>
  </si>
  <si>
    <t>3.41</t>
  </si>
  <si>
    <t>6.39</t>
  </si>
  <si>
    <t>13.7</t>
  </si>
  <si>
    <t>16.8</t>
  </si>
  <si>
    <t>7.41</t>
  </si>
  <si>
    <t>5.84</t>
  </si>
  <si>
    <t>1.20</t>
  </si>
  <si>
    <t>1.17</t>
  </si>
  <si>
    <t>0.354</t>
  </si>
  <si>
    <t>1.50</t>
  </si>
  <si>
    <t>2.27</t>
  </si>
  <si>
    <t>1.75</t>
  </si>
  <si>
    <t>2.34</t>
  </si>
  <si>
    <t>1.36</t>
  </si>
  <si>
    <t>1.28</t>
  </si>
  <si>
    <t>1.37</t>
  </si>
  <si>
    <t>1.34</t>
  </si>
  <si>
    <t>0.749</t>
  </si>
  <si>
    <t>2.64</t>
  </si>
  <si>
    <t>1.07</t>
  </si>
  <si>
    <t>1.11</t>
  </si>
  <si>
    <t>traditional brick stove (Horsebean)</t>
  </si>
  <si>
    <t>traditional brick stove (Peanut)</t>
  </si>
  <si>
    <t>traditional brick stove (Soybean)</t>
  </si>
  <si>
    <t>traditional brick stove (Cotton)</t>
  </si>
  <si>
    <t>traditional brick stove (Rice)</t>
  </si>
  <si>
    <t>traditional brick stove (Wheat)</t>
  </si>
  <si>
    <t>traditional brick stove (Rape)</t>
  </si>
  <si>
    <t>traditional brick stove (Seasame)</t>
  </si>
  <si>
    <t>traditional brick stove (Corn)</t>
  </si>
  <si>
    <t>cast iron stove</t>
  </si>
  <si>
    <t>cylindrical single-pot</t>
  </si>
  <si>
    <t>Honeycomb, Beijing</t>
  </si>
  <si>
    <t>Honeycomb, Taiyuan</t>
  </si>
  <si>
    <t>Chunk, Taiyuan</t>
  </si>
  <si>
    <t>Chunk-1, Yulin</t>
  </si>
  <si>
    <t>Chunk-2, Yulin</t>
  </si>
  <si>
    <t>modified combustion efficiency</t>
  </si>
  <si>
    <t>291</t>
  </si>
  <si>
    <t>639</t>
  </si>
  <si>
    <t>35.0</t>
  </si>
  <si>
    <t>54.6</t>
  </si>
  <si>
    <t>0.065</t>
  </si>
  <si>
    <t>0.173</t>
  </si>
  <si>
    <t>0.007</t>
  </si>
  <si>
    <t>0.021</t>
  </si>
  <si>
    <t>0.006</t>
  </si>
  <si>
    <t>0.004</t>
  </si>
  <si>
    <t>traditional cast iron (Honeycomb, Beijing)</t>
  </si>
  <si>
    <t>traditional cast iron (Honeycomb, Taiyuan)</t>
  </si>
  <si>
    <t>Wang et al. 2009</t>
  </si>
  <si>
    <t>brushwood in April</t>
  </si>
  <si>
    <t>Maize in April</t>
  </si>
  <si>
    <t>Wheat in April</t>
  </si>
  <si>
    <t>Rice in April</t>
  </si>
  <si>
    <t>Brushwood-cookstove-Jan</t>
  </si>
  <si>
    <t>Maize in January</t>
  </si>
  <si>
    <t>Wheat in January</t>
  </si>
  <si>
    <t>Sorghum in January</t>
  </si>
  <si>
    <t>brushwood in September</t>
  </si>
  <si>
    <t>Maize in September</t>
  </si>
  <si>
    <t>Sorghum in September</t>
  </si>
  <si>
    <t>kang</t>
  </si>
  <si>
    <t>brick bed connected to cookstove.</t>
  </si>
  <si>
    <t>improved cookstove</t>
  </si>
  <si>
    <t>Propylene</t>
  </si>
  <si>
    <t>Nitromethane</t>
  </si>
  <si>
    <t>Propyne</t>
  </si>
  <si>
    <t>2-methyl-1-propene</t>
  </si>
  <si>
    <t>Chloromethane</t>
  </si>
  <si>
    <t>Acetaldehyde</t>
  </si>
  <si>
    <t>1,3-butadiene</t>
  </si>
  <si>
    <t>1-buten-3-yne</t>
  </si>
  <si>
    <t>2-butene</t>
  </si>
  <si>
    <t>Acetonitrile</t>
  </si>
  <si>
    <t>2-acrolein</t>
  </si>
  <si>
    <t>Propanal</t>
  </si>
  <si>
    <t>Acetone</t>
  </si>
  <si>
    <t>2-methyl-1,3 butadiene</t>
  </si>
  <si>
    <t>Furan</t>
  </si>
  <si>
    <t>2-propenenitrile</t>
  </si>
  <si>
    <t>Methyl acetate</t>
  </si>
  <si>
    <t>Cyclopentadiene</t>
  </si>
  <si>
    <t>1,3-pentadiene</t>
  </si>
  <si>
    <t>2-methyl,1- buten- 3-yne</t>
  </si>
  <si>
    <t>2-methyl,1-propanol</t>
  </si>
  <si>
    <t>2-butanone</t>
  </si>
  <si>
    <t>2-methyl,2-propanol</t>
  </si>
  <si>
    <t>2-methyl, propanal</t>
  </si>
  <si>
    <t>Methacrolein</t>
  </si>
  <si>
    <t>1-pentene- 3-yne</t>
  </si>
  <si>
    <t>3-methyl,2-butanone</t>
  </si>
  <si>
    <t>2,3-buranedione</t>
  </si>
  <si>
    <t>Methyl vinyl ketone</t>
  </si>
  <si>
    <t>Butanal</t>
  </si>
  <si>
    <t>2-methyl,furan</t>
  </si>
  <si>
    <t>3-metyle,furan</t>
  </si>
  <si>
    <t>2-methyl,3-buten-2-one</t>
  </si>
  <si>
    <t>2-pentanone</t>
  </si>
  <si>
    <t>1-heptene</t>
  </si>
  <si>
    <t>3-furaldehyde</t>
  </si>
  <si>
    <t>1-octene</t>
  </si>
  <si>
    <t>Furfural</t>
  </si>
  <si>
    <t>Ethylbenzene</t>
  </si>
  <si>
    <t>Phenylethyne</t>
  </si>
  <si>
    <t>p-xylene</t>
  </si>
  <si>
    <t>o-xylene</t>
  </si>
  <si>
    <t>Methyl amyl, cyclopropane</t>
  </si>
  <si>
    <t>n-nonane</t>
  </si>
  <si>
    <t>Benzaldehyde</t>
  </si>
  <si>
    <t>Propylbenzene</t>
  </si>
  <si>
    <t>Benzonitrile</t>
  </si>
  <si>
    <t>1-ethyl,3-methyl, benzene</t>
  </si>
  <si>
    <t>1-methyl,2-ethyl benzene</t>
  </si>
  <si>
    <t>Benzofuranone</t>
  </si>
  <si>
    <t>1,2,4-trimethyl benzene</t>
  </si>
  <si>
    <t>7-methyl benzofuranone</t>
  </si>
  <si>
    <t>Indene</t>
  </si>
  <si>
    <t>2-methyl benzofuranone</t>
  </si>
  <si>
    <t>2-methyl naphthalene</t>
  </si>
  <si>
    <t>improved cookstove (brushwood in April)</t>
  </si>
  <si>
    <t>improved cookstove (Maize in April)</t>
  </si>
  <si>
    <t>improved cookstove (Wheat in April)</t>
  </si>
  <si>
    <t>improved cookstove (Rice in April)</t>
  </si>
  <si>
    <t>improved cookstove (Brushwood-cookstove-Jan)</t>
  </si>
  <si>
    <t>improved cookstove (Maize in January)</t>
  </si>
  <si>
    <t>improved cookstove (Wheat in January)</t>
  </si>
  <si>
    <t>improved cookstove (Sorghum in January)</t>
  </si>
  <si>
    <t>kang (brushwood in September)</t>
  </si>
  <si>
    <t>kang (Maize in September)</t>
  </si>
  <si>
    <t>kang (Sorghum in September)</t>
  </si>
  <si>
    <t>kang (Maize in January)</t>
  </si>
  <si>
    <t>VOC, other</t>
  </si>
  <si>
    <t>Chinese White Poplar</t>
  </si>
  <si>
    <t>Yellow Locust</t>
  </si>
  <si>
    <t>traditional brick stove</t>
  </si>
  <si>
    <t>Shen et al. 2012a</t>
  </si>
  <si>
    <t>Shen et al. 2012b</t>
  </si>
  <si>
    <t>traditional brick stove (Chinese White Poplar)</t>
  </si>
  <si>
    <t>traditional brick stove (Elm)</t>
  </si>
  <si>
    <t>traditional brick stove (Yellow Locust)</t>
  </si>
  <si>
    <t>traditional brick stove (Maple)</t>
  </si>
  <si>
    <t>traditional brick stove (Fir)</t>
  </si>
  <si>
    <t>traditional brick stove (Larch)</t>
  </si>
  <si>
    <t>traditional brick stove (Water Chinese fir)</t>
  </si>
  <si>
    <t>traditional brick stove (Cypress)</t>
  </si>
  <si>
    <t>traditional brick stove (Oak)</t>
  </si>
  <si>
    <t>traditional brick stove (Chinese Pine)</t>
  </si>
  <si>
    <t>traditional brick stove (Willow)</t>
  </si>
  <si>
    <t>traditional brick stove (Paulownia tomentosa)</t>
  </si>
  <si>
    <t>traditional brick stove (Toon)</t>
  </si>
  <si>
    <t>traditional brick stove (White Birch)</t>
  </si>
  <si>
    <t>traditional brick stove (Lespedeza)</t>
  </si>
  <si>
    <t>traditional brick stove (Buxus sinica)</t>
  </si>
  <si>
    <t>traditional brick stove (Holly)</t>
  </si>
  <si>
    <t>traditional brick stove (Bamboo)</t>
  </si>
  <si>
    <t>0.8</t>
  </si>
  <si>
    <t>0.71</t>
  </si>
  <si>
    <t>0.89</t>
  </si>
  <si>
    <t>4.7</t>
  </si>
  <si>
    <t>0.66</t>
  </si>
  <si>
    <t>0.79</t>
  </si>
  <si>
    <t>0.97</t>
  </si>
  <si>
    <t>0.36</t>
  </si>
  <si>
    <t>0.54</t>
  </si>
  <si>
    <t>0.60</t>
  </si>
  <si>
    <t>0.23</t>
  </si>
  <si>
    <t>0.19</t>
  </si>
  <si>
    <t>0.69</t>
  </si>
  <si>
    <t>0.21</t>
  </si>
  <si>
    <t>0.73</t>
  </si>
  <si>
    <t>0.13</t>
  </si>
  <si>
    <t>0.88</t>
  </si>
  <si>
    <t>0.056</t>
  </si>
  <si>
    <t>0.95</t>
  </si>
  <si>
    <t>0.94</t>
  </si>
  <si>
    <t>0.52</t>
  </si>
  <si>
    <t>0.48</t>
  </si>
  <si>
    <t>from Delhi</t>
  </si>
  <si>
    <t>from Punjab</t>
  </si>
  <si>
    <t>from Haryana</t>
  </si>
  <si>
    <t>from Uttar Pradesh</t>
  </si>
  <si>
    <t>from Uttarakhand</t>
  </si>
  <si>
    <t>from Bihar</t>
  </si>
  <si>
    <t>from West Bengal</t>
  </si>
  <si>
    <t>dung cake</t>
  </si>
  <si>
    <t>stove</t>
  </si>
  <si>
    <t>additional description unknown</t>
  </si>
  <si>
    <t>Saud et al. 2012</t>
  </si>
  <si>
    <t>Indian cookstove (fuel wood from Delhi)</t>
  </si>
  <si>
    <t>Indian cookstove (fuel wood from Punjab)</t>
  </si>
  <si>
    <t>Indian cookstove (fuel wood from Haryana)</t>
  </si>
  <si>
    <t>Indian cookstove (fuel wood from Uttar Pradesh)</t>
  </si>
  <si>
    <t>Indian cookstove (fuel wood from Uttarakhand)</t>
  </si>
  <si>
    <t>Indian cookstove (fuel wood from Bihar)</t>
  </si>
  <si>
    <t>Indian cookstove (fuel wood from West Bengal)</t>
  </si>
  <si>
    <t>Indian cookstove (crop residue from Delhi)</t>
  </si>
  <si>
    <t>Indian cookstove (crop residue from Punjab)</t>
  </si>
  <si>
    <t>Indian cookstove (crop residue from Haryana)</t>
  </si>
  <si>
    <t>Indian cookstove (crop residue from Uttar Pradesh)</t>
  </si>
  <si>
    <t>Indian cookstove (crop residue from Bihar)</t>
  </si>
  <si>
    <t>Indian cookstove (crop residue from West Bengal)</t>
  </si>
  <si>
    <t>Indian cookstove (dung cake from Delhi)</t>
  </si>
  <si>
    <t>Indian cookstove (dung cake from Punjab)</t>
  </si>
  <si>
    <t>Indian cookstove (dung cake from Haryana)</t>
  </si>
  <si>
    <t>Indian cookstove (dung cake from Uttar Pradesh)</t>
  </si>
  <si>
    <t>Indian cookstove (dung cake from Bihar)</t>
  </si>
  <si>
    <t>Indian cookstove (dung cake from West Bengal)</t>
  </si>
  <si>
    <t>Zhang et al. 1999</t>
  </si>
  <si>
    <t xml:space="preserve">Hara </t>
  </si>
  <si>
    <t>Traditional mud</t>
  </si>
  <si>
    <t>Two-pot mud</t>
  </si>
  <si>
    <t>Two-pot ceramic</t>
  </si>
  <si>
    <t xml:space="preserve">Brick </t>
  </si>
  <si>
    <t>Improved brick</t>
  </si>
  <si>
    <t xml:space="preserve">Metal </t>
  </si>
  <si>
    <t xml:space="preserve">Three-rock </t>
  </si>
  <si>
    <t xml:space="preserve">Angethi </t>
  </si>
  <si>
    <t>Improved metal</t>
  </si>
  <si>
    <t xml:space="preserve">Wick </t>
  </si>
  <si>
    <t xml:space="preserve">Pressure </t>
  </si>
  <si>
    <t xml:space="preserve">Traditional </t>
  </si>
  <si>
    <t>Infrared head</t>
  </si>
  <si>
    <t>LPG burner</t>
  </si>
  <si>
    <t>Biogas stove</t>
  </si>
  <si>
    <t>Dung cake</t>
  </si>
  <si>
    <t>Root fuel</t>
  </si>
  <si>
    <t xml:space="preserve">Wood </t>
  </si>
  <si>
    <t xml:space="preserve">Charcoal </t>
  </si>
  <si>
    <t xml:space="preserve">Coal </t>
  </si>
  <si>
    <t xml:space="preserve">Kerosene </t>
  </si>
  <si>
    <t xml:space="preserve">Gas </t>
  </si>
  <si>
    <t>Cow dung cake</t>
  </si>
  <si>
    <t xml:space="preserve">Wheat straw </t>
  </si>
  <si>
    <t xml:space="preserve">Maize stalk </t>
  </si>
  <si>
    <t xml:space="preserve">Mustard stalk </t>
  </si>
  <si>
    <t xml:space="preserve">Paddy straw </t>
  </si>
  <si>
    <t xml:space="preserve">Root fuel </t>
  </si>
  <si>
    <t xml:space="preserve">Brush wood </t>
  </si>
  <si>
    <t xml:space="preserve">Fuel wood </t>
  </si>
  <si>
    <t xml:space="preserve">Eucalyptus  </t>
  </si>
  <si>
    <t xml:space="preserve">Acacia  </t>
  </si>
  <si>
    <t xml:space="preserve">Charbriquetteb  </t>
  </si>
  <si>
    <t xml:space="preserve">Charcoal  </t>
  </si>
  <si>
    <t xml:space="preserve">Coal powder </t>
  </si>
  <si>
    <t>Washed coal powder</t>
  </si>
  <si>
    <t>Honeycomb briquette Sa</t>
  </si>
  <si>
    <t>Honeycomb briquette</t>
  </si>
  <si>
    <t xml:space="preserve">Coal briquette </t>
  </si>
  <si>
    <t xml:space="preserve">Kerosene  </t>
  </si>
  <si>
    <t xml:space="preserve">LPG  </t>
  </si>
  <si>
    <t xml:space="preserve">Natual gas </t>
  </si>
  <si>
    <t xml:space="preserve">Coal gas </t>
  </si>
  <si>
    <t xml:space="preserve">Biogas  </t>
  </si>
  <si>
    <t>Brick  (Wheat straw )</t>
  </si>
  <si>
    <t>Improved brick (Wheat straw )</t>
  </si>
  <si>
    <t>Brick  (Maize stalk )</t>
  </si>
  <si>
    <t>Improved brick (Maize stalk )</t>
  </si>
  <si>
    <t>Brick  (Brush wood )</t>
  </si>
  <si>
    <t>Improved brick (Brush wood )</t>
  </si>
  <si>
    <t>Brick  (Fuel wood )</t>
  </si>
  <si>
    <t>Improved brick (Fuel wood )</t>
  </si>
  <si>
    <t>Brick  (Coal powder )</t>
  </si>
  <si>
    <t>Metal  (Washed coal powder)</t>
  </si>
  <si>
    <t>Metal  (Honeycomb briquette Sa)</t>
  </si>
  <si>
    <t>Improved metal (Honeycomb briquette)</t>
  </si>
  <si>
    <t>Wick  (Kerosene  )</t>
  </si>
  <si>
    <t>Pressure  (Kerosene  )</t>
  </si>
  <si>
    <t>Traditional  (LPG  )</t>
  </si>
  <si>
    <t>Infrared head (LPG  )</t>
  </si>
  <si>
    <t>Traditional  (Natual gas )</t>
  </si>
  <si>
    <t>Infrared head (Natual gas )</t>
  </si>
  <si>
    <t>Traditional  (Coal gas )</t>
  </si>
  <si>
    <t>Yes</t>
  </si>
  <si>
    <t>No</t>
  </si>
  <si>
    <t>Metal  (Coal powder )-no flue</t>
  </si>
  <si>
    <t>Metal  (Coal powder )-with flue</t>
  </si>
  <si>
    <t>Metal  (Honeycomb briquette)-no flue</t>
  </si>
  <si>
    <t>Metal  (Honeycomb briquette)-with flue</t>
  </si>
  <si>
    <t>Metal  (Coal briquette )-with flue</t>
  </si>
  <si>
    <t>Metal  (Coal briquette )-no flue</t>
  </si>
  <si>
    <t>Hara  (Cow dung cake)-No flue</t>
  </si>
  <si>
    <t>Traditional mud (Cow dung cake)-No flue</t>
  </si>
  <si>
    <t>Two-pot mud (Cow dung cake)-Yes flue</t>
  </si>
  <si>
    <t>Two-pot ceramic (Cow dung cake)-Yes flue</t>
  </si>
  <si>
    <t>Traditional mud (Mustard stalk )-No flue</t>
  </si>
  <si>
    <t>Metal  (Mustard stalk )-No flue</t>
  </si>
  <si>
    <t>Two-pot mud (Mustard stalk )-Yes flue</t>
  </si>
  <si>
    <t>Two-pot ceramic (Mustard stalk )-Yes flue</t>
  </si>
  <si>
    <t>Traditional mud (Paddy straw )-No flue</t>
  </si>
  <si>
    <t>Two-pot mud (Paddy straw )-Yes flue</t>
  </si>
  <si>
    <t>Traditional mud (Root fuel )-No flue</t>
  </si>
  <si>
    <t>Metal  (Root fuel )-No flue</t>
  </si>
  <si>
    <t>Two-pot mud (Root fuel )-Yes flue</t>
  </si>
  <si>
    <t>Metal  (Fuel wood )-No flue</t>
  </si>
  <si>
    <t>Three-rock  (Eucalyptus  )-No flue</t>
  </si>
  <si>
    <t>Metal  (Eucalyptus  )-No flue</t>
  </si>
  <si>
    <t>Two-pot mud (Eucalyptus  )-Yes flue</t>
  </si>
  <si>
    <t>Two-pot ceramic (Eucalyptus  )-Yes flue</t>
  </si>
  <si>
    <t>Three-rock  (Acacia  )-No flue</t>
  </si>
  <si>
    <t>Traditional mud (Acacia  )-No flue</t>
  </si>
  <si>
    <t>Metal  (Acacia  )-No flue</t>
  </si>
  <si>
    <t>Two-pot mud (Acacia  )-Yes flue</t>
  </si>
  <si>
    <t>Two-pot ceramic (Acacia  )-Yes flue</t>
  </si>
  <si>
    <t>Angethi  (Charbriquetteb  )-No flue</t>
  </si>
  <si>
    <t>Angethi  (Charcoal  )-No flue</t>
  </si>
  <si>
    <t>Wick  (Kerosene  )-No flue</t>
  </si>
  <si>
    <t>Pressure  (Kerosene  )-No flue</t>
  </si>
  <si>
    <t>LPG burner (LPG  )-No flue</t>
  </si>
  <si>
    <t>Biogas stove (Biogas  )-No flue</t>
  </si>
  <si>
    <t>Metal  (Brush wood )-No flue</t>
  </si>
  <si>
    <t>EcoRecho</t>
  </si>
  <si>
    <t>Mirak</t>
  </si>
  <si>
    <t>Prakti</t>
  </si>
  <si>
    <t>StoveTec</t>
  </si>
  <si>
    <t>simple metal cookstove</t>
  </si>
  <si>
    <t>metal stove, ceramic liner</t>
  </si>
  <si>
    <t>insulated metal stove</t>
  </si>
  <si>
    <t>dual-fuel wood/charcoal stove</t>
  </si>
  <si>
    <t xml:space="preserve">improved scrap metal </t>
  </si>
  <si>
    <t>Grillmark natural lump charcoal-5.9% moisture</t>
  </si>
  <si>
    <t>Water Boil Test</t>
  </si>
  <si>
    <t>Booker 2012</t>
  </si>
  <si>
    <t>Booker, K. 2012. Performance of Charcoal Cookstoves for Haiti Part 1: Results from the Water Boiling Test. Lawrence Berkeley National Laboratory. LBNL Paper LBNL-5021E. https://escholarship.org/uc/item/0qm438xv Accessed 25 February, 2016.</t>
  </si>
  <si>
    <t>EcoRecho (Charcoal)</t>
  </si>
  <si>
    <t>Mirak (Charcoal)</t>
  </si>
  <si>
    <t>Prakti (Charcoal)</t>
  </si>
  <si>
    <t>StoveTec (Charcoal)</t>
  </si>
  <si>
    <t>Traditional (Charcoal)</t>
  </si>
  <si>
    <t>21% LPG from natural gas; 79% LPG from crude oil</t>
  </si>
  <si>
    <t>Supreme’ make stainless steel 4 burner stove and 5 kg mini cylinder</t>
  </si>
  <si>
    <t>1.3 kW local made helical coil heater</t>
  </si>
  <si>
    <t>‘Premier’ make with 3 liter tank modified to fit pressure gauge and release valve</t>
  </si>
  <si>
    <t xml:space="preserve"> </t>
  </si>
  <si>
    <t>LPG Compiled Efficiency Information</t>
  </si>
  <si>
    <t>Ethanol Compiled Efficiency Information</t>
  </si>
  <si>
    <t>Kerosene Compiled Efficiency Information</t>
  </si>
  <si>
    <t>All Values</t>
  </si>
  <si>
    <t>Median</t>
  </si>
  <si>
    <t>Q1</t>
  </si>
  <si>
    <t>Min</t>
  </si>
  <si>
    <t>Max</t>
  </si>
  <si>
    <t>Q3</t>
  </si>
  <si>
    <t>Whisker +</t>
  </si>
  <si>
    <t>Whisker -</t>
  </si>
  <si>
    <t>LPG Stove Télia n°2</t>
  </si>
  <si>
    <t>Non-traditional, Household, Portable, Batch loaded, Pot skirt</t>
  </si>
  <si>
    <t>Burkina Faso</t>
  </si>
  <si>
    <t>WBT 4.2.3</t>
  </si>
  <si>
    <t>High power thermal efficiency</t>
  </si>
  <si>
    <t>Non-traditional</t>
  </si>
  <si>
    <t>A single-burner mass-produced camping stove fueled by a small 1-pound propane cylinder.</t>
  </si>
  <si>
    <t>US</t>
  </si>
  <si>
    <t>WBT-3.0, 5 Liters Boiled</t>
  </si>
  <si>
    <t>Chad</t>
  </si>
  <si>
    <t>Gas Stove</t>
  </si>
  <si>
    <t>Ethanol</t>
  </si>
  <si>
    <t>Biomass Pellets</t>
  </si>
  <si>
    <t>DME</t>
  </si>
  <si>
    <t>Box 2 -lower</t>
  </si>
  <si>
    <t>Box 3 - Upper</t>
  </si>
  <si>
    <t>Whisker Top</t>
  </si>
  <si>
    <t>Whisker Bottom</t>
  </si>
  <si>
    <t>Box 1 -hidden</t>
  </si>
  <si>
    <t>KIKE Green Cook KD1</t>
  </si>
  <si>
    <t>Household, Portable, Non-traditional</t>
  </si>
  <si>
    <t>WBT 4.2.3 using a 7L aluminum pot. 2 test replicates were used to calculate high power and low power PM, and Indoor emissions PM sub-tiers. All other sub-tiers are based off of 4 test replicates.</t>
  </si>
  <si>
    <t>Kenya</t>
  </si>
  <si>
    <t>Bio Moto</t>
  </si>
  <si>
    <t>Household, Institutional, Portable, Heating, Multiple burners, Prototype, Non-traditional</t>
  </si>
  <si>
    <t>Boiling point 66 degrees C. Density 0.8230 g/mL.</t>
  </si>
  <si>
    <t>WBT version 4.2.2</t>
  </si>
  <si>
    <t>Moto Safi</t>
  </si>
  <si>
    <t>Non-traditional, Household, Portable, Batch loaded</t>
  </si>
  <si>
    <t>Ethanol gel fuel, packaged in transparent 5L plastic bottles.</t>
  </si>
  <si>
    <t>Water Boiling Tests was done using a Portable Emissions Monitor (PEMS) in accordance with WBT Version 4.2.2.</t>
  </si>
  <si>
    <t>Ethanol/alcohol</t>
  </si>
  <si>
    <t>Mass-produced ethanol stove tested using denatured alcohol. Results were updated when improved pot support rings resulted in cleaner emissions</t>
  </si>
  <si>
    <t>CleanCook Aluminum One-Burner (A1)</t>
  </si>
  <si>
    <t>Portable, Household, Non-traditional</t>
  </si>
  <si>
    <t>The fuel used was pure grain alcohol from a local liquor store with varying amounts of water added. Also, an “ideal” soot-free fuel was also used for one test.</t>
  </si>
  <si>
    <t>The ethanol stoves were tested using the 2003 UCB Water Boiling Test (WBT). The first phase of each test consists of a high-power analysis in which 2.5 or 5 liters of water are brought to a boil in the standard 3 or 7 liter pots. In this case, only the 95% fuel burned in the CleanCook stove produced a high enough firepower to boil the 5 liters, so the other test series were conducted using 2.5 L of water. Each high power test was performed twice with the stove body starting cold and then again when hot. In the low power phase of the test, the 5 liters of water was simmered at about 3 degrees C below the full boiling temperature for 45 minutes.</t>
  </si>
  <si>
    <t>Ethanol (n = 7)</t>
  </si>
  <si>
    <t>Median - Q1</t>
  </si>
  <si>
    <t>Q3 - Median</t>
  </si>
  <si>
    <t>8-wick non-pressurized kerosene stove.</t>
  </si>
  <si>
    <t>Wick, Non-traditional</t>
  </si>
  <si>
    <t>Kerosene, Density: 788kg/m3; Flash point: 45.5C; Viscosity: 2.4mm^2s^-1; Water: &lt;0.05%</t>
  </si>
  <si>
    <t>WBT-3.0, High Power, Cold Start; 45 minute simmer, Boil 1L of Water</t>
  </si>
  <si>
    <t>Biogas Compiled Efficiency Information</t>
  </si>
  <si>
    <t>Biogas (n = 7)</t>
  </si>
  <si>
    <t>Coal Compiled Efficiency Information</t>
  </si>
  <si>
    <t>Coal Mix</t>
  </si>
  <si>
    <t>Kerosene (n = 19)</t>
  </si>
  <si>
    <t>honeycomb</t>
  </si>
  <si>
    <t>powder</t>
  </si>
  <si>
    <t>Briquette</t>
  </si>
  <si>
    <t>All Values - Coal Mix</t>
  </si>
  <si>
    <t>All Values - Coal Powder</t>
  </si>
  <si>
    <t>All Values - Coal Briquette</t>
  </si>
  <si>
    <t>Coal Briquette</t>
  </si>
  <si>
    <t>Coal Briquettes (n = 6)</t>
  </si>
  <si>
    <t>All Values - Honeycomb</t>
  </si>
  <si>
    <t>Coal Honeycomb</t>
  </si>
  <si>
    <t>Natural Gas Compiled Efficiency Information</t>
  </si>
  <si>
    <t>All Values - NG</t>
  </si>
  <si>
    <t>NG</t>
  </si>
  <si>
    <t>Natural Gas (n = 6)</t>
  </si>
  <si>
    <t>Electricity Compiled Efficiency Information</t>
  </si>
  <si>
    <t>Induction</t>
  </si>
  <si>
    <t>Electric</t>
  </si>
  <si>
    <t>Electric solid plate</t>
  </si>
  <si>
    <t>Electric radiant</t>
  </si>
  <si>
    <t>Schaetzke, M. (1995):Ermittlung des Energieverbrauchs und des Wirkungsgrades von Elektrokochstellen, Hauswirtschaft und Wissenschaft 43 (1995) 5, pp. 195-199</t>
  </si>
  <si>
    <t>Schaetzke, M. (1995); bigEE</t>
  </si>
  <si>
    <t>All Values - Elect</t>
  </si>
  <si>
    <t>Elect</t>
  </si>
  <si>
    <t>Electricity (n = 4)</t>
  </si>
  <si>
    <t>India Average</t>
  </si>
  <si>
    <t>China Average</t>
  </si>
  <si>
    <t>Honeycomb coal</t>
  </si>
  <si>
    <t>metal</t>
  </si>
  <si>
    <t>metal vented</t>
  </si>
  <si>
    <t>Coal Mix (n = 30)</t>
  </si>
  <si>
    <t>Honeycomb Coal Briquettes (n = 10)</t>
  </si>
  <si>
    <t>LPG traditional stove without flue</t>
  </si>
  <si>
    <t>LPG (n = 19)</t>
  </si>
  <si>
    <t>Charcoal Compiled Efficiency Information</t>
  </si>
  <si>
    <t>All Values - Charcoal</t>
  </si>
  <si>
    <t>Ghana Average</t>
  </si>
  <si>
    <t>Kenya Average</t>
  </si>
  <si>
    <t>Ghana</t>
  </si>
  <si>
    <t>Dung Compiled Efficiency Information</t>
  </si>
  <si>
    <t>Dung Cake (n = 13)</t>
  </si>
  <si>
    <t>Pellet Compiled Efficiency Information</t>
  </si>
  <si>
    <t>Pellet</t>
  </si>
  <si>
    <t>Non-traditional, Household, Portable, Batch loaded, Gasifier (TLUD), Fan, Solar: Panel</t>
  </si>
  <si>
    <t>Mimi Moto</t>
  </si>
  <si>
    <t>StoveTec TLUD prototype</t>
  </si>
  <si>
    <t>WBT 4.1.2, 2 Liters of water</t>
  </si>
  <si>
    <t>Wood Pellets, dry</t>
  </si>
  <si>
    <t>StoveTec TLUD prototype, wood pellet fuel (Dry)</t>
  </si>
  <si>
    <t>Wood Pellets</t>
  </si>
  <si>
    <t>Crop Residue Pellets, dry</t>
  </si>
  <si>
    <t>Fan, Ceramic-lined, Gasifier (TLUD), Non-traditional</t>
  </si>
  <si>
    <t>Oorja</t>
  </si>
  <si>
    <t>Oorja biomass pellets, wet</t>
  </si>
  <si>
    <t>All Values - Wood Pellets</t>
  </si>
  <si>
    <t>All Values - Biomass Pellets</t>
  </si>
  <si>
    <t>Crop Residue Compiled Efficiency Information</t>
  </si>
  <si>
    <t>Rice Husk</t>
  </si>
  <si>
    <t>Doum nut</t>
  </si>
  <si>
    <t>CeTAmb stove</t>
  </si>
  <si>
    <t>Ganoum traditional stove</t>
  </si>
  <si>
    <t>Collivignarelli, C., A. Mazzu, M. Vaccari, and F. Vitali. 2010. Comparison of Biomass Stoves Appropriate Technologies for Household Energy in Developing Countries. Third International Symposium on Energy from Biomass and Waste.</t>
  </si>
  <si>
    <t>WBT 4.1.2, 5 Liters of water</t>
  </si>
  <si>
    <t>Hot Start; Simmer</t>
  </si>
  <si>
    <t>VNM</t>
  </si>
  <si>
    <t>USA</t>
  </si>
  <si>
    <t>IND</t>
  </si>
  <si>
    <t>TCD</t>
  </si>
  <si>
    <t>ZAF</t>
  </si>
  <si>
    <t>KEN</t>
  </si>
  <si>
    <t>Rua</t>
  </si>
  <si>
    <t>TSF</t>
  </si>
  <si>
    <t>cropresidues</t>
  </si>
  <si>
    <t>Rice husk. Load of 1.3-1.5kg per batch.</t>
  </si>
  <si>
    <t>Modified WBT 4.2.2.</t>
  </si>
  <si>
    <t>Lab</t>
  </si>
  <si>
    <t>Crop</t>
  </si>
  <si>
    <t>All Values - Crop</t>
  </si>
  <si>
    <t>Wood Compiled Efficiency Information</t>
  </si>
  <si>
    <t>Eucalyptus cut to size (3x4x30cm)</t>
  </si>
  <si>
    <t>Eucalyptus</t>
  </si>
  <si>
    <t>2x1x40 cm Douglas Fir Sticks</t>
  </si>
  <si>
    <t>Average hardwood</t>
  </si>
  <si>
    <t>Douglas Fir Pellets</t>
  </si>
  <si>
    <t>2x1x40 cm Douglas Fir sticks</t>
  </si>
  <si>
    <t>Firewood used consisted of sticks (3cm x 3 cm x 30 cm on average) of air-dried Eucalyptus grandis</t>
  </si>
  <si>
    <t>Black Wattle, 15-25mm diameter (then split lengthways), 250-400mm length.</t>
  </si>
  <si>
    <t>Pseudotsuga Menziesii (Douglas Fir)</t>
  </si>
  <si>
    <t>Douglas Fir</t>
  </si>
  <si>
    <t>Eucalyptus grandis</t>
  </si>
  <si>
    <t>Kiln-Dried Douglas fir</t>
  </si>
  <si>
    <t>Air-Dried Red oak</t>
  </si>
  <si>
    <t>Oak wood, dry</t>
  </si>
  <si>
    <t>Oak fuelwood, dry</t>
  </si>
  <si>
    <t>Portable metal cooker with two burners. The chimney is 2 m tall and 10 cm in diameter</t>
  </si>
  <si>
    <t>Centrafricain improved stove</t>
  </si>
  <si>
    <t>Ceramic Improved Stove</t>
  </si>
  <si>
    <t>6-brick rocket stove developed by ARC has a combustion chamber made of insulative bricks that are light enough to float on water. The light- weight bricks were designed to minimize heat loss compared to heavier materials and to increase the life- time of the stove compared to the lifetime of rocket stoves with metal combustion chambers. The six bricks form a combustion chamber with a hexagonal cross-sectional area. Many variations of the 6-brick stove are used in the field, but the stove that was tested was made with a pot skirt and with a metal bucket to contain the six bricks. 6- Brick rocket stoves have been widely used in refugee camps in Africa.</t>
  </si>
  <si>
    <t>Ecostove, the only stove tested that has a chimney and a flat steel plate top for grilling foods or making tortillas. The vented Ecostove has been shown to reduce indoor air pollution compared to unvented tradi- tional wood fires. The Ecostove's rocket combustion chamber is constructed from "baldosa" ceramic tiles that are locally available in Central America, and the combustion chamber is surrounded by insulation such as wood ash, pumice, or vermiculite. The stove that was tested had vermiculite insulation.</t>
  </si>
  <si>
    <t>Phillips prototype fan. The Philips Model HD4010 stove has a cylindrical, stainless-steel combustion chamber, a small electric fan, a rechargeable battery, and a thermoelectric generator. The battery provides electrical power to the fan during start-up when the stove is cold, and the thermoelectric generator recharges the battery and powers the fan when the stove is hot.</t>
  </si>
  <si>
    <t>UCODEA-R, The UCODEA rocket stove has a metal body with a cylindrical, ceramic combustion chamber and an integral pot skirt. An aluminum pot that fits the skirt is provided with the stove.</t>
  </si>
  <si>
    <t>VITA (Volunteers in Technical Assistance) stove. Provides a shield around the fire that may be beneficial during windy conditions, and a skirt around the sides of the pot improves heat transfer from the hot combustion gases to the pot. Fuel wood is burned on a grate on the bottom of the stove.</t>
  </si>
  <si>
    <t>WFP rocket (World Food Programme)</t>
  </si>
  <si>
    <t>WFP rocket (World Food Programme). Metal food containers are used as materials of construction. The combustion chamber is constructed from sheet metal and is surrounded by insulation such as wood ash, pumice, or vermiculite. The stove that was tested had vermiculite insulation and had a pot skirt. The relatively low mass of the stove minimizes heat loss and results in higher temperature combustion to reduce pollutant emissions. However, the sheet metal combustion chamber becomes red-hot during operation, so the stove deteriorates rapidly compared to other stoves that were tested. The WFP rocket stove typically must be repaired or replaced after about 3 months of daily use.</t>
  </si>
  <si>
    <t>BCSIR 1 pot portable with grate;</t>
  </si>
  <si>
    <t>BCSIR 2 pot fixed model with chimney</t>
  </si>
  <si>
    <t>BSCIR 2 pot fixed model w/ 2 airways;</t>
  </si>
  <si>
    <t>VERC 1 pot portable model w/ 2 grates.</t>
  </si>
  <si>
    <t>NGO A Mudstove</t>
  </si>
  <si>
    <t>NGO B AVI3</t>
  </si>
  <si>
    <t>NGO C Mudstove</t>
  </si>
  <si>
    <t>NGO C Six-brick</t>
  </si>
  <si>
    <t>U-type</t>
  </si>
  <si>
    <t>6 Brick (NGO D)</t>
  </si>
  <si>
    <t>Trench Stove</t>
  </si>
  <si>
    <t>Bhagyalaxmi, chimney-less version of the Laxmi</t>
  </si>
  <si>
    <t>Grihalaxmi, single-pot chulha. Top grate acts as a flame concentrator</t>
  </si>
  <si>
    <t>Laxmi, mud, accepts 2 pots</t>
  </si>
  <si>
    <t>Laxmi accepts 2 pots</t>
  </si>
  <si>
    <t>Sukhad, Accepts 2 pots. Mud</t>
  </si>
  <si>
    <t>test_details</t>
  </si>
  <si>
    <t>WBT 4.2.3.</t>
  </si>
  <si>
    <t>WBT 4.3.2</t>
  </si>
  <si>
    <t>A Water Boiling Test (WBT) was conducted three times on each stove, concurrently with an emissions test using the Portable Emissions Measurement System (PEMS) following the Water Boiling Test Protocol 4.2.2 and the Guidelines for testing charcoal stoves with WBT_x000D_
4.2.2.</t>
  </si>
  <si>
    <t>Testing was conducted using the HTP protocol.  Results were also calculated to be comparable to WBT 4.2.  HtP results as presented here do not include emissions on ignition so may slightly under report both CO and PM2.5 levels.Testing compliant with SeTAR-HTP-1.05 and analysis sheet v3.042. High Power Hot Start and Low Power. Pot temperature rise 30-70Â°C. Pot: RSA Hart, Aluminium, 5.0L water, 250mm diameter, 120mm height, 2mm wall thickness, Pot 680g, Lid 192g.</t>
  </si>
  <si>
    <t>WBT 4.2.2 protocol</t>
  </si>
  <si>
    <t>During the tests, the ambient air temperature was rather low (~17 degrees C), causing increased heat losses over the stove walls. Therefore, even higher thermal efficiencies can be expected in field applications.</t>
  </si>
  <si>
    <t>7.5 Liter aluminum Kenyan pot used. Test conducted with flat bottom pot skirt.</t>
  </si>
  <si>
    <t>WBT 4.1.2</t>
  </si>
  <si>
    <t>5.0 Liter stainless steel pot used.</t>
  </si>
  <si>
    <t>Hot Start; Cold Start; Simmer</t>
  </si>
  <si>
    <t>WBT-3.0, Cold Start; Hot Start; 45 Simmer, Liter</t>
  </si>
  <si>
    <t>WBT-3.1, Cold Start; Hot Start; 45 Simmer</t>
  </si>
  <si>
    <t>WBT-3.8, Cold Start; Hot Start; 45 Simmer</t>
  </si>
  <si>
    <t>WBT-3.9, Cold Start; Hot Start; 45 Simmer</t>
  </si>
  <si>
    <t>WBT-3.6, Cold Start; Hot Start; 45 Simmer</t>
  </si>
  <si>
    <t>WBT-3.7, Cold Start; Hot Start; 45 Simmer</t>
  </si>
  <si>
    <t>WBT-3.10, Cold Start; Hot Start; 45 Simmer</t>
  </si>
  <si>
    <t>WBT-3.2, Cold Start; Hot Start; 45 Simmer</t>
  </si>
  <si>
    <t>WBT-3.4, Cold Start; Hot Start; 45 Simmer</t>
  </si>
  <si>
    <t>WBT-3.5, Cold Start; Hot Start; 45 Simmer</t>
  </si>
  <si>
    <t>WBT-3.3, Cold Start; Hot Start; 45 Simmer</t>
  </si>
  <si>
    <t>Cold Start; Hot Start; Simmer, mean(mean(hot,cold),simmer)</t>
  </si>
  <si>
    <t>High Power, Cold Start, 3L</t>
  </si>
  <si>
    <t>MWBT:1985</t>
  </si>
  <si>
    <t>MWBT:1985, Optimal fuel management</t>
  </si>
  <si>
    <t>ARTI:WBT, mean(hot,cold)+simmer</t>
  </si>
  <si>
    <t>DA:WBT, mean(hot,cold)+simmer</t>
  </si>
  <si>
    <t>GAMA1411</t>
  </si>
  <si>
    <t>Malena</t>
  </si>
  <si>
    <t>Small Natural Draft Sunken Pot Rocket Stove</t>
  </si>
  <si>
    <t>Envirofit Econofire</t>
  </si>
  <si>
    <t>Envirofit EFI-100L</t>
  </si>
  <si>
    <t>SCODE SP-FL micro gasifier portable</t>
  </si>
  <si>
    <t>Natural Draft Top Lit Up Draft Stove (TLUD)</t>
  </si>
  <si>
    <t>Side Feed Fan Stove</t>
  </si>
  <si>
    <t>Canarumwe</t>
  </si>
  <si>
    <t>RocketWorks Wood Stove</t>
  </si>
  <si>
    <t>60 Liter Institutional Cookstove</t>
  </si>
  <si>
    <t>100 Liter Institutional Cookstove</t>
  </si>
  <si>
    <t>Save80 Wing Model</t>
  </si>
  <si>
    <t>Save80 Standard</t>
  </si>
  <si>
    <t>Envirofit HM-1000</t>
  </si>
  <si>
    <t>Berkeley-Darfur Stove V.14</t>
  </si>
  <si>
    <t>Envirofit M-5000</t>
  </si>
  <si>
    <t>Chitetezo</t>
  </si>
  <si>
    <t>VERC Grihalaxmi</t>
  </si>
  <si>
    <t>Patsari Stove</t>
  </si>
  <si>
    <t>Rocket Lorena with Air Bypass (Two-Pot)</t>
  </si>
  <si>
    <t>ARTI Bhayalaxmi</t>
  </si>
  <si>
    <t>ARTI Grihalaxmi</t>
  </si>
  <si>
    <t>ARTI Laxmi</t>
  </si>
  <si>
    <t>DA Anandi</t>
  </si>
  <si>
    <t>BOL</t>
  </si>
  <si>
    <t>UGA</t>
  </si>
  <si>
    <t>DEU</t>
  </si>
  <si>
    <t>SDN</t>
  </si>
  <si>
    <t>MEX</t>
  </si>
  <si>
    <t xml:space="preserve">Robinson, James. Stove Thermal Efficiency and Emissions Interim Test Report - RocketWorks Wood Stove, 11-12 February 2013. </t>
  </si>
  <si>
    <t>Jetter, James J., and Peter Kariher. 2009. Solid-fuel Household Cook Stoves: Characterization of Performance and Emissions. Biomass and Bioenergy 33 (2): 294-305.</t>
  </si>
  <si>
    <t>Winrock International. 2009. Commercialization of Improved Cookstoves for Reduced Indoor Air Pollution in Urban Slums of Northwest Bangladesh. Washington, D.C.: United States Agency for International Development. http://pdf.usaid.gov/pdf_docs/PNADO851.pdf.</t>
  </si>
  <si>
    <t>Berrueta, Victor, Rufus Edwards, and Omar Masera. 2008. Energy Performance of Wood-burning Cookstoves in Michoacan, Mexico. Renewable Energy: 859-870.</t>
  </si>
  <si>
    <t>Bailis, Rob, Victor Berrueta, Chaya Chengappa, Karabi Dutta, Rufus Edwards, Omar Masera, D. Still, and Kirk R. Smith. 2007. Performance Testing for Monitoring Improved Biomass Stove Interventions: Experiences of the Household Energy and Health Project. Energy for Sustainable Development 11 (2) (June).</t>
  </si>
  <si>
    <t>All Values - Wood</t>
  </si>
  <si>
    <t>Fuel</t>
  </si>
  <si>
    <t>Stove Technology</t>
  </si>
  <si>
    <t>Fuel Wood</t>
  </si>
  <si>
    <t>Fuel Wood Subtotal</t>
  </si>
  <si>
    <t>Crop Residue Subtotal</t>
  </si>
  <si>
    <t>Dung Subtotal</t>
  </si>
  <si>
    <t>Kerosene Subtotal</t>
  </si>
  <si>
    <t>calculated</t>
  </si>
  <si>
    <t>National Average Cooking Stove Use</t>
  </si>
  <si>
    <t xml:space="preserve">Improved </t>
  </si>
  <si>
    <t>Modern</t>
  </si>
  <si>
    <t>Stove Use</t>
  </si>
  <si>
    <t>Carbon Monoxide</t>
  </si>
  <si>
    <t>Carbon Dioxide</t>
  </si>
  <si>
    <t>Total Hydrocarbons</t>
  </si>
  <si>
    <t>Total Nonmethane organic compounds</t>
  </si>
  <si>
    <t>honeycomb briquette</t>
  </si>
  <si>
    <t>Flue (Yes/No/Blank)</t>
  </si>
  <si>
    <t>Skirt (Yes/No/Blank)</t>
  </si>
  <si>
    <t>Fan (Yes/No/Blank)</t>
  </si>
  <si>
    <t>Fuel, Original Name</t>
  </si>
  <si>
    <t>Fuel, Standard Name</t>
  </si>
  <si>
    <t>Crop Residue</t>
  </si>
  <si>
    <t>Plant Oil</t>
  </si>
  <si>
    <t>Rocket (Y/N/B)</t>
  </si>
  <si>
    <t>Cambodia</t>
  </si>
  <si>
    <t>Laos</t>
  </si>
  <si>
    <t>Vietnam</t>
  </si>
  <si>
    <t>Thailand</t>
  </si>
  <si>
    <t>Malaysia</t>
  </si>
  <si>
    <t>Phillipines</t>
  </si>
  <si>
    <t>yes</t>
  </si>
  <si>
    <t>no</t>
  </si>
  <si>
    <t>Natural Gas</t>
  </si>
  <si>
    <t>Coal Gas</t>
  </si>
  <si>
    <t>Stove, full name</t>
  </si>
  <si>
    <t>Stove, clean name</t>
  </si>
  <si>
    <t>Biomass</t>
  </si>
  <si>
    <t>percentage of households, relying on this fuel type for cooking, 2010 data</t>
  </si>
  <si>
    <t>Mainali et al. 2012</t>
  </si>
  <si>
    <t>Mainali, B., Pachauri, S., and Nagai, Y. 2012. Analyzing cooking fuel and stove choices in China till 2030. Journal of Renewable and Sustainable Energy. https://www.researchgate.net/publication/232273754_Analyzing_cooking_fuel_and_stove_choices_in_China_till_2030_Analyzing_cooking_fuel_and_stove_choices_in_China_till_2030  Accessed 1 April, 2016.</t>
  </si>
  <si>
    <t>World Bank 2013</t>
  </si>
  <si>
    <t>World Bank (The World Bank). 2013. China: Accelerating Household Access to Clean Cooking and Heating. Asia Sustainable and Alternative Energy Program. Washington, DC: World Bank. http://www-wds.worldbank.org/external/default/WDSContentServer/WDSP/IB/2013/10/01/000356161_20131001104809/Rendered/PDF/814950WP0P12980Box0379837B00PUBLIC0.pdf  Accessed 4 April, 2016.</t>
  </si>
  <si>
    <t>Other</t>
  </si>
  <si>
    <t>STOVE NOTES</t>
  </si>
  <si>
    <t>#</t>
  </si>
  <si>
    <t>There are 115.92 million improved cookstoves in circulation in China (2009) (World Bank 2011)</t>
  </si>
  <si>
    <t>World bank 2011</t>
  </si>
  <si>
    <t>World Bank (The World Bank). 2011. Household Cookstoves, Environment, Health, and Climate Change: A New Look at an Old Problem. http://cleancookstoves.org/resources_files/household-cookstoves.pdf  Accessed 8 April, 2016</t>
  </si>
  <si>
    <t>Total Suspended Particles</t>
  </si>
  <si>
    <t>Acacia</t>
  </si>
  <si>
    <t>Mustard</t>
  </si>
  <si>
    <t>coal powder</t>
  </si>
  <si>
    <t>brush wood</t>
  </si>
  <si>
    <t>Africa</t>
  </si>
  <si>
    <t xml:space="preserve">Traditional + Stones </t>
  </si>
  <si>
    <t xml:space="preserve">3 Stone Fire </t>
  </si>
  <si>
    <t>Cambodian traditional</t>
  </si>
  <si>
    <t>Lao traditional</t>
  </si>
  <si>
    <t>Vietnamese traditional</t>
  </si>
  <si>
    <t>Nepalese on</t>
  </si>
  <si>
    <t>Tha</t>
  </si>
  <si>
    <t>Ro</t>
  </si>
  <si>
    <t>RTFD improved wood=cha</t>
  </si>
  <si>
    <t>Rungsit stove</t>
  </si>
  <si>
    <t>Chinese traditional</t>
  </si>
  <si>
    <t>Malaysian traditional</t>
  </si>
  <si>
    <t>QB Phil. charcoal=woo</t>
  </si>
  <si>
    <t>Phil. charcoal=wood</t>
  </si>
  <si>
    <t>Nepal on</t>
  </si>
  <si>
    <t>Nepalese tw</t>
  </si>
  <si>
    <t>Lao improved cookstove</t>
  </si>
  <si>
    <t>Viet. improved cookstov</t>
  </si>
  <si>
    <t>Indian “Harsha” cookstov</t>
  </si>
  <si>
    <t>Saengpen, narn char=wood/cla</t>
  </si>
  <si>
    <t>Saengpen, nam char wood cemen</t>
  </si>
  <si>
    <t>Bang Sue stov</t>
  </si>
  <si>
    <t>Bang Sue modi_x001F_e</t>
  </si>
  <si>
    <t>Malaysian improved</t>
  </si>
  <si>
    <t>QB Phil. charcoal=_x001F_rewoo</t>
  </si>
  <si>
    <t>Lao improved</t>
  </si>
  <si>
    <t>Vietnamese improved</t>
  </si>
  <si>
    <t>wood-moisture, 9.78%</t>
  </si>
  <si>
    <t>wood-moisture, 12.1%</t>
  </si>
  <si>
    <t>wood-moisture, 14.9%</t>
  </si>
  <si>
    <t>wood-moisture, 21.3%</t>
  </si>
  <si>
    <t>wood-moisture, 24.5%</t>
  </si>
  <si>
    <t>wood-moisture, 9.5%</t>
  </si>
  <si>
    <t>wood-moisture, 11.7%</t>
  </si>
  <si>
    <t>wood-moisture, 14.5%</t>
  </si>
  <si>
    <t>wood-moisture, 21%</t>
  </si>
  <si>
    <t>charcoal-moisture, 9.8%</t>
  </si>
  <si>
    <t>charcoal-moisture, 11.5%</t>
  </si>
  <si>
    <t>charcoal-moisture, 14.7%</t>
  </si>
  <si>
    <t>charcoal-moisture, 21%</t>
  </si>
  <si>
    <t>charcoal-moisture, 24.5%</t>
  </si>
  <si>
    <t>brick, with flue</t>
  </si>
  <si>
    <t>improved brick, with flue</t>
  </si>
  <si>
    <t>metal stove w/ flue</t>
  </si>
  <si>
    <t>metal stove w/o flue</t>
  </si>
  <si>
    <t>traditional gas stove w/o flue</t>
  </si>
  <si>
    <t>coal powder, Shanxi</t>
  </si>
  <si>
    <t>high efficiency coal stove</t>
  </si>
  <si>
    <t>chinese traditional stove</t>
  </si>
  <si>
    <t>traditional cast iron</t>
  </si>
  <si>
    <t>Coal powder )-no flu</t>
  </si>
  <si>
    <t>Coal powder )-with flu</t>
  </si>
  <si>
    <t>Honeycomb briquette)-no flu</t>
  </si>
  <si>
    <t>Honeycomb briquette)-with flu</t>
  </si>
  <si>
    <t>Coal briquette )-with flu</t>
  </si>
  <si>
    <t>Coal briquette )-no flu</t>
  </si>
  <si>
    <t>3-Rock Stove</t>
  </si>
  <si>
    <t>metal 'angethi'</t>
  </si>
  <si>
    <t xml:space="preserve">Indian cookstove </t>
  </si>
  <si>
    <t xml:space="preserve">Hara  </t>
  </si>
  <si>
    <t xml:space="preserve">Traditional mud </t>
  </si>
  <si>
    <t xml:space="preserve">Two-pot mud </t>
  </si>
  <si>
    <t xml:space="preserve">Two-pot ceramic </t>
  </si>
  <si>
    <t xml:space="preserve">Metal  </t>
  </si>
  <si>
    <t xml:space="preserve">Three-rock  </t>
  </si>
  <si>
    <t xml:space="preserve">Angethi  </t>
  </si>
  <si>
    <t xml:space="preserve">Wick  </t>
  </si>
  <si>
    <t xml:space="preserve">Pressure  </t>
  </si>
  <si>
    <t xml:space="preserve">LPG burner </t>
  </si>
  <si>
    <t xml:space="preserve">Biogas stove </t>
  </si>
  <si>
    <t>Year</t>
  </si>
  <si>
    <t>Urban Population (%)</t>
  </si>
  <si>
    <t>Rural Population (%)</t>
  </si>
  <si>
    <t>million</t>
  </si>
  <si>
    <t>Cai 2008</t>
  </si>
  <si>
    <t xml:space="preserve">Cai, J., and Jiang, Z. 2008. Changing of energy consumption patterns from rural households to urban households in China: An example from Shaanxi Province, China. Renewable and Sustanable Energy Reviews. 12: 1667-1680. </t>
  </si>
  <si>
    <t>In the village, using of traditional stoves still prevails (Cai 2008)</t>
  </si>
  <si>
    <t>Qui and Gu 1996</t>
  </si>
  <si>
    <t>Qui, D., and Gu, S. 1996. Diffusion of improved biomass stoves in China. Energy Policy. 24 (5):463-469.</t>
  </si>
  <si>
    <t>IARC 2010</t>
  </si>
  <si>
    <t>IARC (International Agency for Research on Cancer). 2010. Household use of Solid Fuels and High-Temperature Frying. Vol 95. http://monographs.iarc.fr/ENG/Monographs/vol95/mono95-6.pdf Accessed 11 April, 2016.</t>
  </si>
  <si>
    <t>Twigs-kang</t>
  </si>
  <si>
    <t>Twigs-kang-improved</t>
  </si>
  <si>
    <t>Electricity/unknown</t>
  </si>
  <si>
    <t>Total</t>
  </si>
  <si>
    <t>Crop residues-kang-traditional</t>
  </si>
  <si>
    <t>Crop residues-kang-improved</t>
  </si>
  <si>
    <t>Twigs-traditional stove</t>
  </si>
  <si>
    <t>Twigs-improved stove</t>
  </si>
  <si>
    <t>Crop residues-improved stove</t>
  </si>
  <si>
    <t>Crop residues-traditional stove</t>
  </si>
  <si>
    <t>Stove-Fuel</t>
  </si>
  <si>
    <t># households</t>
  </si>
  <si>
    <t>Share households</t>
  </si>
  <si>
    <t>Traditional, biomass</t>
  </si>
  <si>
    <t>Improved, biomass</t>
  </si>
  <si>
    <t>Open Fire</t>
  </si>
  <si>
    <t>Zhejiang (%)</t>
  </si>
  <si>
    <t>Hubei (%)</t>
  </si>
  <si>
    <t>Shaanxi (%)</t>
  </si>
  <si>
    <t>Rural Stove-Fuel Use survey results from 3 rural provinces, 2002</t>
  </si>
  <si>
    <t>Stove-fuel</t>
  </si>
  <si>
    <t>Lambe et al. 2015</t>
  </si>
  <si>
    <t>Lambe, F., Jürisoo, M., Wanjiru, H., and Senyagwa, J., 2015. Bringing clean, safe, affordable cooking energy to households across Africa: an agenda for action. Prepared by the Stockholm Environment Institute, Stockholm and Nairobi, for the New Climate Economy. Available at: http://newclimateeconomy.report/misc/working-papers. Accessed 11 April, 2016.</t>
  </si>
  <si>
    <t>Osiolio shows that for every 1% increase in income, the propensity to use charcoal, LPG and electricity as a cooking fuel increases by 0.3,0.2, and 0.023% respectively</t>
  </si>
  <si>
    <t>1990 [YR1990]</t>
  </si>
  <si>
    <t>2000 [YR2000]</t>
  </si>
  <si>
    <t>2006 [YR2006]</t>
  </si>
  <si>
    <t>2007 [YR2007]</t>
  </si>
  <si>
    <t>2008 [YR2008]</t>
  </si>
  <si>
    <t>2009 [YR2009]</t>
  </si>
  <si>
    <t>2010 [YR2010]</t>
  </si>
  <si>
    <t>2011 [YR2011]</t>
  </si>
  <si>
    <t>2012 [YR2012]</t>
  </si>
  <si>
    <t>2013 [YR2013]</t>
  </si>
  <si>
    <t>2014 [YR2014]</t>
  </si>
  <si>
    <t>Population</t>
  </si>
  <si>
    <t>Mean Urban Household Size (2003)</t>
  </si>
  <si>
    <t>Mean Rural Household Size (2003)</t>
  </si>
  <si>
    <t>Urban households</t>
  </si>
  <si>
    <t>Rural Households</t>
  </si>
  <si>
    <t>people</t>
  </si>
  <si>
    <t>Comment</t>
  </si>
  <si>
    <t>IARC has a reference for open fire burning emissions in Kenya.</t>
  </si>
  <si>
    <t>Electric Cooktop</t>
  </si>
  <si>
    <t xml:space="preserve">Year </t>
  </si>
  <si>
    <t>Average Rural Household Size</t>
  </si>
  <si>
    <t>Average Urban Household Size</t>
  </si>
  <si>
    <t>3-stone</t>
  </si>
  <si>
    <t>Mud stove</t>
  </si>
  <si>
    <t>Coal pot</t>
  </si>
  <si>
    <t>Kerosene Stove</t>
  </si>
  <si>
    <t>Urban Households</t>
  </si>
  <si>
    <t>electric stove</t>
  </si>
  <si>
    <t xml:space="preserve">200,000 Gyapa sold as of 2008, 30,000 Ahinbenso by 1993, e.g. Gyapa and Ahinbenso, Gyapa website says 487k sold. Most Ahibensos are now out of circulation (Energica 2009). Assume 50% of Gyapa still in use. </t>
  </si>
  <si>
    <t>3-stone cooking is by far the mose common way of cooking in Northern Ghana. (Energica 2009).</t>
  </si>
  <si>
    <t>Other surveys indicate, 3-stone and mud stoves and coal pot still widely used (Energica 2009).</t>
  </si>
  <si>
    <t>Coal/Charcoal</t>
  </si>
  <si>
    <t>majority of cooking still done on 3-stone fire (Energica 2009). Assume 80%.</t>
  </si>
  <si>
    <t>Githiomi et al. 2012</t>
  </si>
  <si>
    <t>from Githiomi 2012</t>
  </si>
  <si>
    <t>Kenya has a long history of promoting improved cookstoves, particularly the Jiko and Upesi/Maendeleo stove. (SEI 2016)</t>
  </si>
  <si>
    <t>In one region in Central Kenya it was shown that ownership of improved cookstoves is high, but usage is low (SEI 2016).</t>
  </si>
  <si>
    <t>Traditional metal/mud stove</t>
  </si>
  <si>
    <t>Assume 80% use 3-stone: based on Githiomi 2012 and SEI 2016</t>
  </si>
  <si>
    <t>assumes remainder of charcoal burnt in traditional stoves</t>
  </si>
  <si>
    <t>Traditional, metal, no flue</t>
  </si>
  <si>
    <t>mg/MJ delivered</t>
  </si>
  <si>
    <t>Cooking Energy Provided (%)</t>
  </si>
  <si>
    <t>Stove Efficiency</t>
  </si>
  <si>
    <t>Standardized Units - kg/GJ Delivered</t>
  </si>
  <si>
    <t>Fuel Heating Value</t>
  </si>
  <si>
    <t>Heating Value (MJ/kg)</t>
  </si>
  <si>
    <t>Charcoal Briquettes from Wood</t>
  </si>
  <si>
    <t>Singh et al. 2014a &amp; Jetter et al. 2012</t>
  </si>
  <si>
    <t>MacCarty 2009</t>
  </si>
  <si>
    <t>Zhang et al 2000</t>
  </si>
  <si>
    <t>Jungbluth et al. 2007a</t>
  </si>
  <si>
    <t>Alternate Name</t>
  </si>
  <si>
    <t>Standard Study Value</t>
  </si>
  <si>
    <t>Honeycomb Coal</t>
  </si>
  <si>
    <t>Maize</t>
  </si>
  <si>
    <t>Washed, has a slightly higher heating value than unwashed</t>
  </si>
  <si>
    <t>Jetter 2009</t>
  </si>
  <si>
    <t>Chinese fir</t>
  </si>
  <si>
    <t>Birch</t>
  </si>
  <si>
    <t>Shen et al 2012a</t>
  </si>
  <si>
    <t>Shen et al 2010a</t>
  </si>
  <si>
    <t>wood fuel (Wet)</t>
  </si>
  <si>
    <t>charcoal fuel(Dry)</t>
  </si>
  <si>
    <t>charcoal fuel (Wet)</t>
  </si>
  <si>
    <t>charcoal fuel (Dry)</t>
  </si>
  <si>
    <t>rice hull fuel (Dry)</t>
  </si>
  <si>
    <t>rice hull fuel (Wet)</t>
  </si>
  <si>
    <t>Oorja pellet fuel (Dry)</t>
  </si>
  <si>
    <t>Oorja pellet fuel (Wet)</t>
  </si>
  <si>
    <t>wood pellet fuel (Dry)</t>
  </si>
  <si>
    <t>corn cob fuel (Dry)</t>
  </si>
  <si>
    <t>corn cob fuel (Wet)</t>
  </si>
  <si>
    <t>plant oil fuel</t>
  </si>
  <si>
    <t>Wheat straw</t>
  </si>
  <si>
    <t>Maize stalk</t>
  </si>
  <si>
    <t>Brush wood</t>
  </si>
  <si>
    <t>Fuel wood</t>
  </si>
  <si>
    <t>Coal powder</t>
  </si>
  <si>
    <t>Natual gas</t>
  </si>
  <si>
    <t>Coal gas</t>
  </si>
  <si>
    <t>Mustard stalk</t>
  </si>
  <si>
    <t>Paddy straw</t>
  </si>
  <si>
    <t>Charbriquetteb</t>
  </si>
  <si>
    <t>Average of all above factors</t>
  </si>
  <si>
    <t>Country Abbreviation</t>
  </si>
  <si>
    <t>Value 1</t>
  </si>
  <si>
    <t>IN</t>
  </si>
  <si>
    <t>3-Stone</t>
  </si>
  <si>
    <t>GLO</t>
  </si>
  <si>
    <t>CN</t>
  </si>
  <si>
    <t>Value 2</t>
  </si>
  <si>
    <t>Value 3</t>
  </si>
  <si>
    <t>Value 4</t>
  </si>
  <si>
    <t>Value 5</t>
  </si>
  <si>
    <t>Value 6</t>
  </si>
  <si>
    <t>Value 7</t>
  </si>
  <si>
    <t>Value 8</t>
  </si>
  <si>
    <t>Value 9</t>
  </si>
  <si>
    <t>Value 10</t>
  </si>
  <si>
    <t>Value 11</t>
  </si>
  <si>
    <t>Value 12</t>
  </si>
  <si>
    <t>Value 13</t>
  </si>
  <si>
    <t>Value 14</t>
  </si>
  <si>
    <t>Value 15</t>
  </si>
  <si>
    <t>Note:</t>
  </si>
  <si>
    <t>Value 16</t>
  </si>
  <si>
    <t>Value 17</t>
  </si>
  <si>
    <t>Value 18</t>
  </si>
  <si>
    <t>Value 19</t>
  </si>
  <si>
    <t>Value 20</t>
  </si>
  <si>
    <t>Value 21</t>
  </si>
  <si>
    <t>Stove Group Name</t>
  </si>
  <si>
    <t>Kerosene, Pressure</t>
  </si>
  <si>
    <t>Kerosene, Wick</t>
  </si>
  <si>
    <t>Region Abbreviation</t>
  </si>
  <si>
    <t>Region</t>
  </si>
  <si>
    <t>Crop Residue, Traditional, IN</t>
  </si>
  <si>
    <t>Crop Residue, Improved, IN</t>
  </si>
  <si>
    <t>Dung Cake, Traditional, IN</t>
  </si>
  <si>
    <t>Dung Cake, Improved, IN</t>
  </si>
  <si>
    <t>Kerosene, Pressure, Modern, IN</t>
  </si>
  <si>
    <t>Kerosene, Wick, Modern, IN</t>
  </si>
  <si>
    <t>LPG, Modern, IN</t>
  </si>
  <si>
    <t>Biogas, Modern, IN</t>
  </si>
  <si>
    <t>Charcoal, Traditional, IN</t>
  </si>
  <si>
    <t>Stove-Fuel Grouping</t>
  </si>
  <si>
    <t>Crop Residue, Traditional, CN</t>
  </si>
  <si>
    <t>Crop Residue, Improved, CN</t>
  </si>
  <si>
    <t>Coal, Improved, CN</t>
  </si>
  <si>
    <t>Coal, Traditional, CN</t>
  </si>
  <si>
    <t>Kerosene, Pressure, Modern, CN</t>
  </si>
  <si>
    <t>LPG, Modern, CN</t>
  </si>
  <si>
    <t>Current Fuel Mix</t>
  </si>
  <si>
    <t>LPG, Modern, GLO</t>
  </si>
  <si>
    <t>Charcoal, Improved, GLO</t>
  </si>
  <si>
    <t>Charcoal, Traditional, GLO</t>
  </si>
  <si>
    <t>Stove Type, original source</t>
  </si>
  <si>
    <t>Stove Type, Standardized</t>
  </si>
  <si>
    <t>Stove Type, standardized</t>
  </si>
  <si>
    <t>Fuel Type, Original Name</t>
  </si>
  <si>
    <t>Fuel Type, Standard Name</t>
  </si>
  <si>
    <t>Stove Number</t>
  </si>
  <si>
    <t>Cooking Fuel Heating Value Database</t>
  </si>
  <si>
    <t>Coal Powder, Improved, CN</t>
  </si>
  <si>
    <t>Coal Powder, Traditional, CN</t>
  </si>
  <si>
    <t>Stove Grouping Assignment</t>
  </si>
  <si>
    <t>Average India Electric Grid Mix</t>
  </si>
  <si>
    <t>Pellet, Wood</t>
  </si>
  <si>
    <t>Pellet, Crop Residue</t>
  </si>
  <si>
    <t>n=</t>
  </si>
  <si>
    <t>min</t>
  </si>
  <si>
    <t>Firewood, Improved, GLO</t>
  </si>
  <si>
    <t>Firewood, Improved, IN</t>
  </si>
  <si>
    <r>
      <t xml:space="preserve">Smith K.R., R., Uma, and V.V.N. Kishore, et al. 2000a. Greenhouse implications of household stoves: an analysis for India. </t>
    </r>
    <r>
      <rPr>
        <i/>
        <sz val="12"/>
        <color theme="1"/>
        <rFont val="Times New Roman"/>
        <family val="1"/>
      </rPr>
      <t xml:space="preserve">Annual Review of Energy and the Environment </t>
    </r>
    <r>
      <rPr>
        <sz val="12"/>
        <color theme="1"/>
        <rFont val="Times New Roman"/>
        <family val="1"/>
      </rPr>
      <t>61: 212-220.</t>
    </r>
  </si>
  <si>
    <r>
      <t xml:space="preserve">Zhang J., K.R., Smith KR, and Y., Ma, et al. 2000. Greenhouse gases and other airborne pollutants from household stoves in China: a database for emission factors. </t>
    </r>
    <r>
      <rPr>
        <i/>
        <sz val="12"/>
        <color theme="1"/>
        <rFont val="Times New Roman"/>
        <family val="1"/>
      </rPr>
      <t xml:space="preserve">Atmospheric Environment </t>
    </r>
    <r>
      <rPr>
        <sz val="12"/>
        <color theme="1"/>
        <rFont val="Times New Roman"/>
        <family val="1"/>
      </rPr>
      <t>34(26): 4537-4549.</t>
    </r>
  </si>
  <si>
    <r>
      <t xml:space="preserve">Venkataraman, C., Sagar, A.D., Habib, G., Lam, N., and Smith, K.R. 2010. The Indian National Initiative for Advanced Biomass Cookstoves: The benefits of clean combustion. </t>
    </r>
    <r>
      <rPr>
        <i/>
        <sz val="12"/>
        <color theme="1"/>
        <rFont val="Times New Roman"/>
        <family val="1"/>
      </rPr>
      <t>Energy for Sustainable Development.</t>
    </r>
    <r>
      <rPr>
        <sz val="12"/>
        <color theme="1"/>
        <rFont val="Times New Roman"/>
        <family val="1"/>
      </rPr>
      <t xml:space="preserve"> 14. 63-72.</t>
    </r>
  </si>
  <si>
    <r>
      <t xml:space="preserve">MoHA (Ministry of Home Affairs). 2011. Percentage of Households to Total Households by Amenities and Assets. </t>
    </r>
    <r>
      <rPr>
        <i/>
        <sz val="12"/>
        <color theme="1"/>
        <rFont val="Times New Roman"/>
        <family val="1"/>
      </rPr>
      <t xml:space="preserve">Government of India. </t>
    </r>
    <r>
      <rPr>
        <sz val="12"/>
        <color theme="1"/>
        <rFont val="Times New Roman"/>
        <family val="1"/>
      </rPr>
      <t>http://www.censusindia.gov.in/2011census/hlo/Houselisting-housing-PCA.html  Accessed 18 February, 2016.</t>
    </r>
  </si>
  <si>
    <r>
      <t xml:space="preserve">MacCarty, N., Still, D., and Ogle, D. 2010. Fuel use and emissions performance of fifty cooking stoves in the laboratory and related benchmarks of performance. </t>
    </r>
    <r>
      <rPr>
        <i/>
        <sz val="12"/>
        <color theme="1"/>
        <rFont val="Times New Roman"/>
        <family val="1"/>
      </rPr>
      <t xml:space="preserve">Energy for Sustainable Development. </t>
    </r>
    <r>
      <rPr>
        <sz val="12"/>
        <color theme="1"/>
        <rFont val="Times New Roman"/>
        <family val="1"/>
      </rPr>
      <t>14. 161-171.</t>
    </r>
  </si>
  <si>
    <r>
      <t xml:space="preserve">Shen, G., Tao, S., Wei, S. Chen, Y., Zhang, Y., Shen, H., Huang, Y., Zhu, D. et al. 2013. Field Measurement of Emission Factors of PM, EC, OC, Parent, Nitro-, and Oxy-Polycyclic Aromatic Hydrocarbons for Residential Briquette, Coal Cake, and Wood in Rural Shanxi, China. </t>
    </r>
    <r>
      <rPr>
        <i/>
        <sz val="12"/>
        <color theme="1"/>
        <rFont val="Times New Roman"/>
        <family val="1"/>
      </rPr>
      <t xml:space="preserve">Environmental Science and Technology. </t>
    </r>
    <r>
      <rPr>
        <sz val="12"/>
        <color theme="1"/>
        <rFont val="Times New Roman"/>
        <family val="1"/>
      </rPr>
      <t xml:space="preserve"> 47(6). 2998-3005.</t>
    </r>
  </si>
  <si>
    <r>
      <t xml:space="preserve">Zhi, G., Chen, Y., Feng, Y., Xiong, S., Li, J., Zhang, G., Sheng, G., and Fu, J. 2008. Emission Characteristics of Carbonaceous Particles from Various residential Coal-Stoves in China. </t>
    </r>
    <r>
      <rPr>
        <i/>
        <sz val="12"/>
        <color theme="1"/>
        <rFont val="Times New Roman"/>
        <family val="1"/>
      </rPr>
      <t xml:space="preserve">Environmental Science and Technology. </t>
    </r>
    <r>
      <rPr>
        <sz val="12"/>
        <color theme="1"/>
        <rFont val="Times New Roman"/>
        <family val="1"/>
      </rPr>
      <t xml:space="preserve"> 42. 3310-3315.</t>
    </r>
  </si>
  <si>
    <r>
      <t xml:space="preserve">Wei, S., Shen, G., Zhang, Y., Xue, M., Xie, H., Lin, P., Chen, Y., Wang, X. et al. 2014. Field measurement on the emissions of PM, OC, EC and PAHs from indoor crop straw burning in rural China. </t>
    </r>
    <r>
      <rPr>
        <i/>
        <sz val="12"/>
        <color theme="1"/>
        <rFont val="Times New Roman"/>
        <family val="1"/>
      </rPr>
      <t>Environmental Pollution. 184. 18-24.</t>
    </r>
  </si>
  <si>
    <r>
      <t xml:space="preserve">Bhattacharya, S.C., Albina, D.O., Salam, A.P. 2002. Emission factors of wood and charcoal-fired cookstoves. </t>
    </r>
    <r>
      <rPr>
        <i/>
        <sz val="12"/>
        <color theme="1"/>
        <rFont val="Times New Roman"/>
        <family val="1"/>
      </rPr>
      <t xml:space="preserve">Biomass and Bioenergy. </t>
    </r>
    <r>
      <rPr>
        <sz val="12"/>
        <color theme="1"/>
        <rFont val="Times New Roman"/>
        <family val="1"/>
      </rPr>
      <t>23. 453-469.</t>
    </r>
  </si>
  <si>
    <r>
      <t xml:space="preserve">Bhattacharya, S.C., Albina, D.O., Khaing, A.M. 2002a. Effects of selected parameters on performance and emission of biomass-fired cookstoves. </t>
    </r>
    <r>
      <rPr>
        <i/>
        <sz val="12"/>
        <color theme="1"/>
        <rFont val="Times New Roman"/>
        <family val="1"/>
      </rPr>
      <t>Biomass and Bioenergy.</t>
    </r>
    <r>
      <rPr>
        <sz val="12"/>
        <color theme="1"/>
        <rFont val="Times New Roman"/>
        <family val="1"/>
      </rPr>
      <t xml:space="preserve"> 23. 387-395.</t>
    </r>
  </si>
  <si>
    <r>
      <t xml:space="preserve">Shen, G., Tao, S., Wei, S., Zhang, Y., Wang, R., Wang, B., Li, W., Shen, H. et al. 2012. Emissions of Parent, Nitro, and Oxygenated PAHs from Residential Wood Combustion in Rural China. </t>
    </r>
    <r>
      <rPr>
        <i/>
        <sz val="12"/>
        <color theme="1"/>
        <rFont val="Times New Roman"/>
        <family val="1"/>
      </rPr>
      <t>Environmental Science and Technology</t>
    </r>
    <r>
      <rPr>
        <sz val="12"/>
        <color theme="1"/>
        <rFont val="Times New Roman"/>
        <family val="1"/>
      </rPr>
      <t>. 46(15). 8123-8130.</t>
    </r>
  </si>
  <si>
    <r>
      <t xml:space="preserve">Cao, G., Zhang, X., Gong, S., and Zheng, F. 2008. Investigation on emission factors of particulate matter and gaseous pollutants from crop residue burning. </t>
    </r>
    <r>
      <rPr>
        <i/>
        <sz val="12"/>
        <color theme="1"/>
        <rFont val="Times New Roman"/>
        <family val="1"/>
      </rPr>
      <t xml:space="preserve">Journal of Environmental Sciences. </t>
    </r>
    <r>
      <rPr>
        <sz val="12"/>
        <color theme="1"/>
        <rFont val="Times New Roman"/>
        <family val="1"/>
      </rPr>
      <t>20. 50-55.</t>
    </r>
  </si>
  <si>
    <r>
      <t xml:space="preserve">Roden, C.A., Bond, T.C., Conway, S., and Pinel, A.B.O. 2006. Emission Factors and Real-Time Optical Properties of Particles Emitted from Traditional Wood Burning Cookstoves. </t>
    </r>
    <r>
      <rPr>
        <i/>
        <sz val="12"/>
        <color theme="1"/>
        <rFont val="Times New Roman"/>
        <family val="1"/>
      </rPr>
      <t xml:space="preserve">Environmental Science and Technology. </t>
    </r>
    <r>
      <rPr>
        <sz val="12"/>
        <color theme="1"/>
        <rFont val="Times New Roman"/>
        <family val="1"/>
      </rPr>
      <t>40. 6750-6757.</t>
    </r>
  </si>
  <si>
    <r>
      <t xml:space="preserve">Shen, G., Wang, W., Yang, Y., Zhu, C., Min, Y., Xue, M., Ding, J., Li, W. et al. 2010. Emissoin Factors and particulate matter size distribution of polycyclic aromatic hydrocarbons from residential coal combustions in rural Northern China. </t>
    </r>
    <r>
      <rPr>
        <i/>
        <sz val="12"/>
        <color theme="1"/>
        <rFont val="Times New Roman"/>
        <family val="1"/>
      </rPr>
      <t>Atmosphere and Environment. 44(39). 5737-5743.</t>
    </r>
  </si>
  <si>
    <r>
      <t xml:space="preserve">Shen, G., Yang, Y., Wang, W., Tao, S., Zhu, C., Min, Y., Xue, M., Ding, J. et al. 2010b. Emission Factors of particulate matter and elemental carbon for crop residues and coals brned in typical household stove in China. </t>
    </r>
    <r>
      <rPr>
        <i/>
        <sz val="12"/>
        <color theme="1"/>
        <rFont val="Times New Roman"/>
        <family val="1"/>
      </rPr>
      <t xml:space="preserve">Environmental Science and Technology. </t>
    </r>
    <r>
      <rPr>
        <sz val="12"/>
        <color theme="1"/>
        <rFont val="Times New Roman"/>
        <family val="1"/>
      </rPr>
      <t xml:space="preserve">44(18). 7157-7162. </t>
    </r>
  </si>
  <si>
    <r>
      <t xml:space="preserve">Wang, S., Wei, W., Du, L., Li, G., and Hao, J. 2009. Characteristics of gaseous pollutants from biofuel-stoves in rural China. </t>
    </r>
    <r>
      <rPr>
        <i/>
        <sz val="12"/>
        <color theme="1"/>
        <rFont val="Times New Roman"/>
        <family val="1"/>
      </rPr>
      <t xml:space="preserve">Atmospheric Environment. </t>
    </r>
    <r>
      <rPr>
        <sz val="12"/>
        <color theme="1"/>
        <rFont val="Times New Roman"/>
        <family val="1"/>
      </rPr>
      <t xml:space="preserve"> 43. 4148-4154.</t>
    </r>
  </si>
  <si>
    <r>
      <t xml:space="preserve">Shen, G., Wei, S., Wei, W., Zhang, Y., Min, Y., Wang, B., Wang, R., Li, W et al. 2012b. Emission factros, size distributions and emission inventories of carbonaceous particulate matter from residential wood combustion in Rural China. </t>
    </r>
    <r>
      <rPr>
        <i/>
        <sz val="12"/>
        <color theme="1"/>
        <rFont val="Times New Roman"/>
        <family val="1"/>
      </rPr>
      <t xml:space="preserve">Environmental Science and Technology. </t>
    </r>
    <r>
      <rPr>
        <sz val="12"/>
        <color theme="1"/>
        <rFont val="Times New Roman"/>
        <family val="1"/>
      </rPr>
      <t xml:space="preserve"> 46(7). 4207-4214.</t>
    </r>
  </si>
  <si>
    <r>
      <t xml:space="preserve">Saud, T., Gautam, R., Mandal, T.K., Gadi, R., Singh, D.P., Sharma, S.K., Dahiya, M., and Saxena, M. 2012. Emission estimates of organic and elemental carbon from household biomass fuel used over the Indo-Gangetic Plain (IGP), India. </t>
    </r>
    <r>
      <rPr>
        <i/>
        <sz val="12"/>
        <color theme="1"/>
        <rFont val="Times New Roman"/>
        <family val="1"/>
      </rPr>
      <t xml:space="preserve">Atmospheric Environment. </t>
    </r>
    <r>
      <rPr>
        <sz val="12"/>
        <color theme="1"/>
        <rFont val="Times New Roman"/>
        <family val="1"/>
      </rPr>
      <t>61. 212-220.</t>
    </r>
  </si>
  <si>
    <r>
      <t xml:space="preserve">Zhang, J., Smith, K.R., Uma, R., Ma, Y., Kishor, V.V.N., Lata, K., Khalil, M.A.K., Rasmussen, R.A., and Thorneloe, S.T. 1999. Carbon monoxide from cookstoves in developing countries: 1. Emission factors. </t>
    </r>
    <r>
      <rPr>
        <i/>
        <sz val="12"/>
        <color theme="1"/>
        <rFont val="Times New Roman"/>
        <family val="1"/>
      </rPr>
      <t xml:space="preserve">Chemosphere-Global Change Science. </t>
    </r>
    <r>
      <rPr>
        <sz val="12"/>
        <color theme="1"/>
        <rFont val="Times New Roman"/>
        <family val="1"/>
      </rPr>
      <t>1. 353-366.</t>
    </r>
  </si>
  <si>
    <r>
      <t xml:space="preserve">Githiomi, J.K., Mugendi, D.N., and Kung'u, J.B. 2012. Analysis of household energy sources and woodfuel utilisation technologies in Kiambu, Thika, and Maragwa districst of Central Kenya. </t>
    </r>
    <r>
      <rPr>
        <i/>
        <sz val="12"/>
        <color theme="1"/>
        <rFont val="Times New Roman"/>
        <family val="1"/>
      </rPr>
      <t xml:space="preserve">Journal of Horticulture and Forestry. </t>
    </r>
    <r>
      <rPr>
        <sz val="12"/>
        <color theme="1"/>
        <rFont val="Times New Roman"/>
        <family val="1"/>
      </rPr>
      <t>4(2): 43-48.</t>
    </r>
  </si>
  <si>
    <t>Firewood, Improved, CN</t>
  </si>
  <si>
    <t>Firewood, Traditional, CN</t>
  </si>
  <si>
    <t>Firewood, 3-Stone, IN</t>
  </si>
  <si>
    <t>Firewood, Traditional, IN</t>
  </si>
  <si>
    <t>Firewood, Traditional, GLO</t>
  </si>
  <si>
    <t>Firewood (n = 171)</t>
  </si>
  <si>
    <t>Crop Residue, Improved, GLO</t>
  </si>
  <si>
    <t>Crop Residue, Traditional, GLO</t>
  </si>
  <si>
    <t>Unassigned</t>
  </si>
  <si>
    <t>Crop Residue (n = 37)</t>
  </si>
  <si>
    <t>Angethi</t>
  </si>
  <si>
    <t>Charcoal, Improved, Kenya</t>
  </si>
  <si>
    <t>Charcoal, Improved, Ghana</t>
  </si>
  <si>
    <t>Coal Powder(n = 14)</t>
  </si>
  <si>
    <t>Coal, Angethi, India</t>
  </si>
  <si>
    <t>Charcoal (n = 42)</t>
  </si>
  <si>
    <t>Coal Briquette, Improved, CN</t>
  </si>
  <si>
    <t>Honeycomb Coal, Improved, CN</t>
  </si>
  <si>
    <t>Honeycomb Coal, Traditional, CN</t>
  </si>
  <si>
    <t>Ethanol, Modern, Kenya</t>
  </si>
  <si>
    <t>Ethanol, Modern, IN</t>
  </si>
  <si>
    <t>Ethanol, Modern, GLO</t>
  </si>
  <si>
    <t>Pellet, Crop Residue, Modern, GLO</t>
  </si>
  <si>
    <t>Pellet, Wood, Modern, GLO</t>
  </si>
  <si>
    <t>Biogas, Modern, GLO</t>
  </si>
  <si>
    <t>Natural Gas, Modern, China</t>
  </si>
  <si>
    <t>Electric, Modern, IN</t>
  </si>
  <si>
    <t>Electric, Modern, GLO</t>
  </si>
  <si>
    <t>Charcoal, Improved, IN</t>
  </si>
  <si>
    <t xml:space="preserve">MacCarty, N. 2009. Results of Testing of the CleanCook Stove for Fuel Use and Carbon Emissions. Prepared for Project Gaia, Practical Action. World Bank. </t>
  </si>
  <si>
    <t>Percentage of Total Delivered Cooking Energy</t>
  </si>
  <si>
    <t>Percentage of Fuel Cooking energy</t>
  </si>
  <si>
    <t>Totals</t>
  </si>
  <si>
    <t>Indian Stove Technology Use Documentation</t>
  </si>
  <si>
    <t>DRAFT</t>
  </si>
  <si>
    <t>Cooking Fuel Mixes Past and Present</t>
  </si>
  <si>
    <r>
      <t>Venkataraman Fuel Mix (%)</t>
    </r>
    <r>
      <rPr>
        <b/>
        <vertAlign val="superscript"/>
        <sz val="12"/>
        <color theme="0"/>
        <rFont val="Times New Roman"/>
        <family val="1"/>
      </rPr>
      <t xml:space="preserve">1 </t>
    </r>
    <r>
      <rPr>
        <b/>
        <sz val="12"/>
        <color theme="0"/>
        <rFont val="Times New Roman"/>
        <family val="1"/>
      </rPr>
      <t>- 2005</t>
    </r>
  </si>
  <si>
    <t>Stove Use (% of Total)</t>
  </si>
  <si>
    <t>Indian Stove Type Use</t>
  </si>
  <si>
    <t>Documenation of the detailed stove technology use estimates made by Smith et al. 2000. Calculates Stove use as a percentage of total cooking energy from stove use by fuel as provided in the original study.</t>
  </si>
  <si>
    <r>
      <rPr>
        <b/>
        <i/>
        <sz val="12"/>
        <color theme="1"/>
        <rFont val="Times New Roman"/>
        <family val="1"/>
      </rPr>
      <t>Source:</t>
    </r>
    <r>
      <rPr>
        <i/>
        <sz val="12"/>
        <color theme="1"/>
        <rFont val="Times New Roman"/>
        <family val="1"/>
      </rPr>
      <t xml:space="preserve"> Smith et al. 2000</t>
    </r>
  </si>
  <si>
    <t>Stove Use by Fuel Type</t>
  </si>
  <si>
    <t>Original Stove Use Data from Smith et al. 2000</t>
  </si>
  <si>
    <t>National Cookstove Technology Use - Current</t>
  </si>
  <si>
    <t>Heat from LPG; Modern Stove; Crude Oil</t>
  </si>
  <si>
    <t>Heat from LPG; Modern Stove; Natural Gas</t>
  </si>
  <si>
    <t>Heat from Natural Gas; Modern Stove</t>
  </si>
  <si>
    <t>Heat from Electric Stove</t>
  </si>
  <si>
    <t>Sugarcane Ethanol</t>
  </si>
  <si>
    <t>Heat from sugarcane ethanol; alcohol stove; at consumer, system expansion</t>
  </si>
  <si>
    <t>Heat from sugarcane ethanol; alcohol stove; at consumer</t>
  </si>
  <si>
    <t>Biogas from Cattle Dung</t>
  </si>
  <si>
    <t>Heat from Biogas; Modern Stove; Allocation</t>
  </si>
  <si>
    <t>Heat from Biogas; Modern Stove; Sys Expan</t>
  </si>
  <si>
    <t>Heat from Charcoal; from Improved Stoves</t>
  </si>
  <si>
    <t>Heat from Crop Residue; from Traditional Stoves; Cut-off</t>
  </si>
  <si>
    <t>Heat from Crop Residue; from Improved Stoves; Cut-off</t>
  </si>
  <si>
    <t>Heat from Dung; Improved Stoves</t>
  </si>
  <si>
    <t>Heat from Dung; Traditional Stoves</t>
  </si>
  <si>
    <t>Percentage of Fuel Type</t>
  </si>
  <si>
    <r>
      <t>Stove Unit Process Names</t>
    </r>
    <r>
      <rPr>
        <b/>
        <vertAlign val="superscript"/>
        <sz val="12"/>
        <color theme="0"/>
        <rFont val="Times New Roman"/>
        <family val="1"/>
      </rPr>
      <t>1</t>
    </r>
  </si>
  <si>
    <r>
      <t>LPG</t>
    </r>
    <r>
      <rPr>
        <vertAlign val="superscript"/>
        <sz val="12"/>
        <rFont val="Times New Roman"/>
        <family val="1"/>
      </rPr>
      <t>2</t>
    </r>
  </si>
  <si>
    <t>Chinese Stove Technology Use Documentation</t>
  </si>
  <si>
    <t>Chinese Population Statistics</t>
  </si>
  <si>
    <t>Parameter</t>
  </si>
  <si>
    <t>Units</t>
  </si>
  <si>
    <t>2014 Urban Households</t>
  </si>
  <si>
    <t>2014 Rural Households</t>
  </si>
  <si>
    <t>Stove-fuel use rural Shaanxi winter 2003-2004</t>
  </si>
  <si>
    <t>Kenyan Stove Technology Use Documentation</t>
  </si>
  <si>
    <t>Plot Sections</t>
  </si>
  <si>
    <t>Stove Thermal Efficiency Plot</t>
  </si>
  <si>
    <t>Boxplot showing the range of recorded stove thermal efficiency values</t>
  </si>
  <si>
    <t>Value 22</t>
  </si>
  <si>
    <t>Value 23</t>
  </si>
  <si>
    <t>Value 24</t>
  </si>
  <si>
    <t>Value 25</t>
  </si>
  <si>
    <t>Value 26</t>
  </si>
  <si>
    <t>Value 27</t>
  </si>
  <si>
    <t>Value 28</t>
  </si>
  <si>
    <t>Value 29</t>
  </si>
  <si>
    <t>Value 30</t>
  </si>
  <si>
    <t>Value 31</t>
  </si>
  <si>
    <t>Value 32</t>
  </si>
  <si>
    <t>Value 33</t>
  </si>
  <si>
    <t>Value 34</t>
  </si>
  <si>
    <t>Value 35</t>
  </si>
  <si>
    <t>Value 36</t>
  </si>
  <si>
    <t>Value 37</t>
  </si>
  <si>
    <t>Value 38</t>
  </si>
  <si>
    <t>Value 39</t>
  </si>
  <si>
    <t>Value 40</t>
  </si>
  <si>
    <t>Value 41</t>
  </si>
  <si>
    <t>Value 42</t>
  </si>
  <si>
    <t>Value 43</t>
  </si>
  <si>
    <t>Value 44</t>
  </si>
  <si>
    <t>Value 45</t>
  </si>
  <si>
    <t>Value 46</t>
  </si>
  <si>
    <t>Value 47</t>
  </si>
  <si>
    <t>Value 48</t>
  </si>
  <si>
    <t>Value 49</t>
  </si>
  <si>
    <t>Value 50</t>
  </si>
  <si>
    <t>Value 51</t>
  </si>
  <si>
    <t>Value 52</t>
  </si>
  <si>
    <t>Value 53</t>
  </si>
  <si>
    <t>Value 54</t>
  </si>
  <si>
    <t>Value 55</t>
  </si>
  <si>
    <t>Value 56</t>
  </si>
  <si>
    <t>Value 57</t>
  </si>
  <si>
    <t>Value 58</t>
  </si>
  <si>
    <t>Value 59</t>
  </si>
  <si>
    <t>Value 60</t>
  </si>
  <si>
    <t>Value 61</t>
  </si>
  <si>
    <t>Value 62</t>
  </si>
  <si>
    <t>Value 63</t>
  </si>
  <si>
    <t>Value 64</t>
  </si>
  <si>
    <t>Value 65</t>
  </si>
  <si>
    <t>Value 66</t>
  </si>
  <si>
    <t>Value 67</t>
  </si>
  <si>
    <t>Value 68</t>
  </si>
  <si>
    <t>Value 69</t>
  </si>
  <si>
    <t>Value 70</t>
  </si>
  <si>
    <t>Value 71</t>
  </si>
  <si>
    <t>Value 72</t>
  </si>
  <si>
    <t>Heat from Biomass Pellets; Firewood; Improved Stoves</t>
  </si>
  <si>
    <t>Heat from Firewood; 3-stone Fire</t>
  </si>
  <si>
    <t>Heat from Firewood; Improved Stoves</t>
  </si>
  <si>
    <t>Heat from Firewood; Traditional Stoves</t>
  </si>
  <si>
    <r>
      <t>Firewood</t>
    </r>
    <r>
      <rPr>
        <vertAlign val="superscript"/>
        <sz val="12"/>
        <rFont val="Times New Roman"/>
        <family val="1"/>
      </rPr>
      <t>3</t>
    </r>
  </si>
  <si>
    <r>
      <t>Crop Residue</t>
    </r>
    <r>
      <rPr>
        <vertAlign val="superscript"/>
        <sz val="12"/>
        <rFont val="Times New Roman"/>
        <family val="1"/>
      </rPr>
      <t>3</t>
    </r>
  </si>
  <si>
    <t xml:space="preserve">Fuel </t>
  </si>
  <si>
    <t>Firewood, 3-Stone, GLO</t>
  </si>
  <si>
    <t>Stove Characteristics Database</t>
  </si>
  <si>
    <t>Stove Thermal Efficiency ±</t>
  </si>
  <si>
    <t>Stove Grouping Name</t>
  </si>
  <si>
    <t>Kerosene , Improved, GLO</t>
  </si>
  <si>
    <t>Kenyan Population Data</t>
  </si>
  <si>
    <t>Kenyan Household Statistics</t>
  </si>
  <si>
    <t>Aggregate Stove Use by Type*</t>
  </si>
  <si>
    <t>Clough 2012</t>
  </si>
  <si>
    <t>Clough, L. 2012. The Improved Cookstove Sector in East Africa: Experience from the Developing Energy Enterprise Programme (DEEP). GVEP International. http://www.energy4impact.org/sites/default/files/deep_cookstoves_report_lq_for_web.pdf Accessed 12 August, 2016.</t>
  </si>
  <si>
    <t>50-60% of charcoal users use some sort of improved stove (Clough 2012)</t>
  </si>
  <si>
    <t>improved wood stoves are used with ~4% of biomass (Clough 2012)</t>
  </si>
  <si>
    <t>Kerosene, Pressure, Improved, IN</t>
  </si>
  <si>
    <t>Kerosene, Wick, Improved, IN</t>
  </si>
  <si>
    <t>Kerosene, Improved, CN</t>
  </si>
  <si>
    <t>Kerosene, Improved, Kenya</t>
  </si>
  <si>
    <t>Current</t>
  </si>
  <si>
    <t>Ghana Stove Technology Use Documentation</t>
  </si>
  <si>
    <t>Current Fuel Mix - Ghana</t>
  </si>
  <si>
    <t>Current Fuel Mix - Kenya</t>
  </si>
  <si>
    <t>Ghana Population Data</t>
  </si>
  <si>
    <t>Ghana Household Statistics</t>
  </si>
  <si>
    <t>GSS 2012</t>
  </si>
  <si>
    <t>Percentage of Delivered Cooking Energy</t>
  </si>
  <si>
    <t>Heat from Kerosene; Improved Pressure Stove</t>
  </si>
  <si>
    <t>Heat from Kerosene; Improved Wick Stove</t>
  </si>
  <si>
    <t>Heat from Coal; from Traditional Stoves</t>
  </si>
  <si>
    <t>Current Efficiency</t>
  </si>
  <si>
    <t>Percent of Total Naitonal Cooking Energy</t>
  </si>
  <si>
    <t>Percent of Fuel Cooking Energy</t>
  </si>
  <si>
    <t>Count</t>
  </si>
  <si>
    <t>Honeycomb Coal, Shanxi</t>
  </si>
  <si>
    <t>Shanxi</t>
  </si>
  <si>
    <t>kg/GJ-del</t>
  </si>
  <si>
    <t>improved metal</t>
  </si>
  <si>
    <t>honeycomb coal</t>
  </si>
  <si>
    <t>Metal</t>
  </si>
  <si>
    <t>Honeycomb</t>
  </si>
  <si>
    <t>Aprovecho Research Center 2010</t>
  </si>
  <si>
    <t>Aprovecho Research Center 2011</t>
  </si>
  <si>
    <t>Aprovecho Research Center 2012</t>
  </si>
  <si>
    <t>g/MJ (not delivered)</t>
  </si>
  <si>
    <t>dry wood</t>
  </si>
  <si>
    <t>HHV</t>
  </si>
  <si>
    <t>LHV</t>
  </si>
  <si>
    <t>Lower Heating Value (LHV)</t>
  </si>
  <si>
    <t>LHV Source</t>
  </si>
  <si>
    <t>Higher Heating Value (HHV)</t>
  </si>
  <si>
    <t>HHV Source</t>
  </si>
  <si>
    <t>Singh et al. 2014</t>
  </si>
  <si>
    <t>Coal Powder, washed</t>
  </si>
  <si>
    <t>Note</t>
  </si>
  <si>
    <t>Biomass Pellets, wood</t>
  </si>
  <si>
    <t>Roy et al. 2013</t>
  </si>
  <si>
    <t>Stove Emissions in Database Format</t>
  </si>
  <si>
    <t>GREET Transportation Fuel Cycle Analysis Model, GREET 1.8b, developed by Argonne National Laboratory, Argonne, IL, released September 5, 2008. https://greet.es.anl.gov/</t>
  </si>
  <si>
    <t>GREET 2008</t>
  </si>
  <si>
    <t>MacCarty 2009, GREET 2008</t>
  </si>
  <si>
    <t>Kenya/Ghana</t>
  </si>
  <si>
    <t>Afrane and Ntiamoah 2011</t>
  </si>
  <si>
    <t>U.S.</t>
  </si>
  <si>
    <t>scaled LHV to create feedstock specific HHV values based on U.S. Coal HHV/U.S. Coal LHV</t>
  </si>
  <si>
    <t>scaled LHV to create feedstock specific HHV values based on U.S. DME HHV/U.S. DME LHV</t>
  </si>
  <si>
    <t>Singh et al. 2014, heating value SI</t>
  </si>
  <si>
    <t>scaled LHV to create feedstock specific HHV values based on Biogas HHV/U.S. Biogas LHV from Singh et al. 2014 SI</t>
  </si>
  <si>
    <t>scaled LHV to create feedstock specific HHV values based on Charcoal HHV/Charcoal LHV from Singh et al. 2014</t>
  </si>
  <si>
    <t>scaled LHV to create feedstock specific HHV values based on U.S. NG HHV/U.S. NGLHV (GREET 2008)</t>
  </si>
  <si>
    <t>scaled LHV to create feedstock specific HHV values based on Kerosene HHV/Kerosene LHV from Singh et al. 2014</t>
  </si>
  <si>
    <t>scaled LHV to create feedstock specific HHV values based on LPG HHV/LPG LHV from Singh et al. 2014 SI</t>
  </si>
  <si>
    <t>scaled LHV to create feedstock specific HHV values based on Coal HHV/Coal LHV from Singh et al. 2014 SI</t>
  </si>
  <si>
    <t>Singh et al. 2014a SI</t>
  </si>
  <si>
    <t>Charcoal Briquette</t>
  </si>
  <si>
    <t>n.a.</t>
  </si>
  <si>
    <t>Wood, Red Oak (Quercus rubra)</t>
  </si>
  <si>
    <t>Charcoal, lump</t>
  </si>
  <si>
    <t>Charcoal starting material, solid</t>
  </si>
  <si>
    <t>Rice hulls</t>
  </si>
  <si>
    <t>Rice hulls, char, Belonio stove</t>
  </si>
  <si>
    <t>Rice hulls, char, Mayon Turbo stove</t>
  </si>
  <si>
    <t>Pellets, Oorja</t>
  </si>
  <si>
    <t>Pellets, Oorja, char</t>
  </si>
  <si>
    <t>Pellets, Douglas fir</t>
  </si>
  <si>
    <t>Pellets, Douglas fir, char</t>
  </si>
  <si>
    <t>Corn cobs</t>
  </si>
  <si>
    <t>Plant oil, rapeseed (canola)</t>
  </si>
  <si>
    <t>Jetter et al.2012</t>
  </si>
  <si>
    <t>Jetter et al. 2012</t>
  </si>
  <si>
    <t>Study Values - units: MJ/kg</t>
  </si>
  <si>
    <t>Charcoal, Average Kiln</t>
  </si>
  <si>
    <t>Charcoal, High-performing kiln</t>
  </si>
  <si>
    <t>Pennise et al. 2001</t>
  </si>
  <si>
    <t>calculated by subtracting the average difference in LHV and HHV for charcoal of 0.76 MJ/kg from Jetter et al. 2012</t>
  </si>
  <si>
    <t>thermal efficiency appears to have been calculated using the HHV</t>
  </si>
  <si>
    <t>Feedstock HHV</t>
  </si>
  <si>
    <t>Crude Oil</t>
  </si>
  <si>
    <t>scaled LHV to create feedstock specific HHV values based on Crop Residuel HHV/Crop Residue LHV, Singh et al. 2014</t>
  </si>
  <si>
    <t>scaled LHV to create feedstock specific HHV values based on Firewood HHV/Firewood LHV, Singh et al. 2014</t>
  </si>
  <si>
    <t>Feedstock Type</t>
  </si>
  <si>
    <t>Cow Manure, dry</t>
  </si>
  <si>
    <t>Sheffield 2000</t>
  </si>
  <si>
    <t>Sugarcane</t>
  </si>
  <si>
    <t>Crop Residue, general</t>
  </si>
  <si>
    <t>use biomass pellet HVs</t>
  </si>
  <si>
    <t>LPG, from crude</t>
  </si>
  <si>
    <t>LPG, from NG</t>
  </si>
  <si>
    <t>calculated from final fuel value and supply-chain transformations</t>
  </si>
  <si>
    <t>Future Efficiency</t>
  </si>
  <si>
    <t>EPA Contract No. EP-D-011-006, WA 5-10</t>
  </si>
  <si>
    <t>TABLE OF CONTENTS</t>
  </si>
  <si>
    <t>Sheet</t>
  </si>
  <si>
    <t>References</t>
  </si>
  <si>
    <t>Stove Use and Emissions Supplementary Information: Life Cycle Assessment of Cookstove Use in India, China, Kenya, and Ghana</t>
  </si>
  <si>
    <t>MacCarty 2010</t>
  </si>
  <si>
    <t>Pennise, D.M. K.R. Smith, J.P. Kithinji, M.E. Rezende, T.J. Raad, J. Zhang, C. Fan. 2001. Emissions of Greenhouse gases and other Airborne Pollutants from Charcoal Making in Kenya and Brazil. Journal of Geophysical Research. 106(D20): 23143-24155.</t>
  </si>
  <si>
    <r>
      <t xml:space="preserve">Afrane G., and A. Ntiamoah. 2011. Comparative life cycle assessment of charcoal, biogas and LPG as cooking fuels in Ghana. </t>
    </r>
    <r>
      <rPr>
        <i/>
        <sz val="12"/>
        <color theme="1"/>
        <rFont val="Times New Roman"/>
        <family val="1"/>
      </rPr>
      <t>Journal of Industrial Ecology</t>
    </r>
    <r>
      <rPr>
        <sz val="12"/>
        <color theme="1"/>
        <rFont val="Times New Roman"/>
        <family val="1"/>
      </rPr>
      <t>. 15(4): 539-549.</t>
    </r>
  </si>
  <si>
    <t>Heating Values</t>
  </si>
  <si>
    <t>Douglas Fir, 10% moisture</t>
  </si>
  <si>
    <t>Red Oak, 11% moisture</t>
  </si>
  <si>
    <t>5 percent moisture</t>
  </si>
  <si>
    <t>Sheffield, J. 2000. Farm Animal Manure is an Important Sustainable Renewable Energy Resource. Oak Ridge National Laboratory. http://web.ornl.gov/~webworks/cpr/pres/107931_.pdf  Accessed 22 August, 2016.</t>
  </si>
  <si>
    <t>Documentation of fuel heating values used in this study.</t>
  </si>
  <si>
    <t>Reported Stove Fuel Heating Values - MJ/kg</t>
  </si>
  <si>
    <t>Original Study Units (units vary according to primary documentation)</t>
  </si>
  <si>
    <t>Scroll to the right to see emission values in standard units of kg/GJ delivered cooking energy</t>
  </si>
  <si>
    <t>Schaetzke 1995</t>
  </si>
  <si>
    <t>EC 2011</t>
  </si>
  <si>
    <t>EC. 2011. Preparatory Study for Ecodesign Requirements of EuPs - Lot 23: Domestic and commercial hobs and grills included when incorporated in cookers.</t>
  </si>
  <si>
    <t>Collivignarelli et al. 2010</t>
  </si>
  <si>
    <t>Jetter and Kariher 2009</t>
  </si>
  <si>
    <t>Winrock 2009</t>
  </si>
  <si>
    <t>AED (Academy for Educational Development. 2008. Fuel Efficient Stove Programs in IDP Settings - Summary Evaluation Report Darfur, Sudan (Washington, D.C.: United States Agency for International Development).</t>
  </si>
  <si>
    <t>AED 2008</t>
  </si>
  <si>
    <t>Berrueta et al. 2008</t>
  </si>
  <si>
    <t>Bailis et al. 2007</t>
  </si>
  <si>
    <t>wood pellets</t>
  </si>
  <si>
    <t>crop residue pellets</t>
  </si>
  <si>
    <t>Coal, Chunk</t>
  </si>
  <si>
    <t>Coal, Cake</t>
  </si>
  <si>
    <t>Documentation of stove characteristics as described in primary literature sources.</t>
  </si>
  <si>
    <t>Stove Group Efficiency Calculation</t>
  </si>
  <si>
    <t xml:space="preserve">Stove thermal efficiency values for each stove group are aggregated to calculate the current and future stove efficiency values used in this study. </t>
  </si>
  <si>
    <t>Thermal Efficiency</t>
  </si>
  <si>
    <t>Stove Emissions</t>
  </si>
  <si>
    <r>
      <t>Moha Fuel Mix (%) - 2011</t>
    </r>
    <r>
      <rPr>
        <b/>
        <vertAlign val="superscript"/>
        <sz val="12"/>
        <color theme="0"/>
        <rFont val="Times New Roman"/>
        <family val="1"/>
      </rPr>
      <t>2</t>
    </r>
  </si>
  <si>
    <r>
      <t>Dalberg Fuel Mix (%) - 2011</t>
    </r>
    <r>
      <rPr>
        <b/>
        <vertAlign val="superscript"/>
        <sz val="12"/>
        <color theme="0"/>
        <rFont val="Times New Roman"/>
        <family val="1"/>
      </rPr>
      <t>3</t>
    </r>
  </si>
  <si>
    <r>
      <rPr>
        <i/>
        <vertAlign val="superscript"/>
        <sz val="12"/>
        <color theme="1"/>
        <rFont val="Times New Roman"/>
        <family val="1"/>
      </rPr>
      <t xml:space="preserve">2 </t>
    </r>
    <r>
      <rPr>
        <i/>
        <sz val="12"/>
        <color theme="1"/>
        <rFont val="Times New Roman"/>
        <family val="1"/>
      </rPr>
      <t>Singh et al. 2014b</t>
    </r>
  </si>
  <si>
    <r>
      <t>Total Population</t>
    </r>
    <r>
      <rPr>
        <b/>
        <vertAlign val="superscript"/>
        <sz val="12"/>
        <color theme="0"/>
        <rFont val="Times New Roman"/>
        <family val="1"/>
      </rPr>
      <t>1</t>
    </r>
  </si>
  <si>
    <r>
      <t>Urban Population (%)</t>
    </r>
    <r>
      <rPr>
        <b/>
        <vertAlign val="superscript"/>
        <sz val="12"/>
        <color theme="0"/>
        <rFont val="Times New Roman"/>
        <family val="1"/>
      </rPr>
      <t>2</t>
    </r>
  </si>
  <si>
    <r>
      <t>Rural Population (%)</t>
    </r>
    <r>
      <rPr>
        <b/>
        <vertAlign val="superscript"/>
        <sz val="12"/>
        <color theme="0"/>
        <rFont val="Times New Roman"/>
        <family val="1"/>
      </rPr>
      <t>2</t>
    </r>
  </si>
  <si>
    <r>
      <t>Value</t>
    </r>
    <r>
      <rPr>
        <b/>
        <vertAlign val="superscript"/>
        <sz val="12"/>
        <color theme="0"/>
        <rFont val="Times New Roman"/>
        <family val="1"/>
      </rPr>
      <t>1</t>
    </r>
  </si>
  <si>
    <r>
      <rPr>
        <i/>
        <vertAlign val="superscript"/>
        <sz val="12"/>
        <color theme="1"/>
        <rFont val="Times New Roman"/>
        <family val="1"/>
      </rPr>
      <t>1</t>
    </r>
    <r>
      <rPr>
        <i/>
        <sz val="12"/>
        <color theme="1"/>
        <rFont val="Times New Roman"/>
        <family val="1"/>
      </rPr>
      <t xml:space="preserve"> people per household from Kejun et al. 2006</t>
    </r>
  </si>
  <si>
    <r>
      <rPr>
        <b/>
        <i/>
        <sz val="12"/>
        <color theme="1"/>
        <rFont val="Times New Roman"/>
        <family val="1"/>
      </rPr>
      <t xml:space="preserve">Source: </t>
    </r>
    <r>
      <rPr>
        <i/>
        <sz val="12"/>
        <color theme="1"/>
        <rFont val="Times New Roman"/>
        <family val="1"/>
      </rPr>
      <t>IARC 2010</t>
    </r>
  </si>
  <si>
    <t>GACC 2014</t>
  </si>
  <si>
    <t>GACC (Global Alliance for Clean Cookstoves). 2014. Country Profiles. Available at http://cleancookstoves.org/countries/asia/china.html (Accessed October 1, 2014).</t>
  </si>
  <si>
    <t>World Bank 2014b</t>
  </si>
  <si>
    <t>World Bank. 2014b. Population, total. Washington, D.C. http://data.worldbank.org/indicator/SP.POP.TOTL. Accessed 4 August 2015.</t>
  </si>
  <si>
    <t>World Bank 2014a</t>
  </si>
  <si>
    <t>World Bank. 2014a. Rural Population. Washington, D.C. http://data.worldbank.org/indicator/SP.RUR.TOTL. Accessed 4 August 2015.</t>
  </si>
  <si>
    <r>
      <t xml:space="preserve">Source: </t>
    </r>
    <r>
      <rPr>
        <i/>
        <vertAlign val="superscript"/>
        <sz val="12"/>
        <color theme="1"/>
        <rFont val="Times New Roman"/>
        <family val="1"/>
      </rPr>
      <t>1</t>
    </r>
    <r>
      <rPr>
        <i/>
        <sz val="12"/>
        <color theme="1"/>
        <rFont val="Times New Roman"/>
        <family val="1"/>
      </rPr>
      <t xml:space="preserve"> World Bank 2014b </t>
    </r>
    <r>
      <rPr>
        <i/>
        <vertAlign val="superscript"/>
        <sz val="12"/>
        <color theme="1"/>
        <rFont val="Times New Roman"/>
        <family val="1"/>
      </rPr>
      <t>2</t>
    </r>
    <r>
      <rPr>
        <i/>
        <sz val="12"/>
        <color theme="1"/>
        <rFont val="Times New Roman"/>
        <family val="1"/>
      </rPr>
      <t xml:space="preserve"> World Bank 2014a</t>
    </r>
  </si>
  <si>
    <t>Kejun et al. 2006</t>
  </si>
  <si>
    <t>Kejun, J., Xiulian, H. 2006. Energy Demand and Emissions in Building in China: Scenarios and Policy. Building Commissioning for Energy Efficiency and Comfort. Vol VI-10-1.  http://oaktrust.library.tamu.edu/bitstream/handle/1969.1/5377/ESL-IC-06-11-225.pdf  Accessed 30 March, 2016.</t>
  </si>
  <si>
    <t>SEI 2016</t>
  </si>
  <si>
    <t>Dalberg 2012</t>
  </si>
  <si>
    <t>Dalberg Global Development Advisors (Dalberg). 2012. State of the Clean Cooking Energy Sector in Sub-Saharan Africa. Prepared for African Clean Cooking Energy Solutions Initiative.</t>
  </si>
  <si>
    <t>uses SSA as proxy (Dalberg 2012, SEI 2016)</t>
  </si>
  <si>
    <t>from Dalberg 2012</t>
  </si>
  <si>
    <t>2.5-3 million households own an improved stove.</t>
  </si>
  <si>
    <t>9.9 million people exposed to use of open fires,</t>
  </si>
  <si>
    <r>
      <t>Population</t>
    </r>
    <r>
      <rPr>
        <b/>
        <vertAlign val="superscript"/>
        <sz val="12"/>
        <color theme="0"/>
        <rFont val="Times New Roman"/>
        <family val="1"/>
      </rPr>
      <t>1</t>
    </r>
  </si>
  <si>
    <r>
      <t xml:space="preserve">Sources: </t>
    </r>
    <r>
      <rPr>
        <b/>
        <i/>
        <vertAlign val="superscript"/>
        <sz val="12"/>
        <color theme="1"/>
        <rFont val="Times New Roman"/>
        <family val="1"/>
      </rPr>
      <t>1</t>
    </r>
    <r>
      <rPr>
        <b/>
        <i/>
        <sz val="12"/>
        <color theme="1"/>
        <rFont val="Times New Roman"/>
        <family val="1"/>
      </rPr>
      <t xml:space="preserve"> </t>
    </r>
    <r>
      <rPr>
        <i/>
        <sz val="12"/>
        <color theme="1"/>
        <rFont val="Times New Roman"/>
        <family val="1"/>
      </rPr>
      <t>World Bank 2014b, World Bank 2014a</t>
    </r>
  </si>
  <si>
    <t>SEI (Stockholm Environment Institute). 2016. Country energy planning in Kenya: Local participation and local solutions in Migori County. Working Paper No. 2016-01. https://www.sei-international.org/mediamanager/documents/Publications/SEI-WP-2016-01-Kenya-county-energy-planning.pdf. Accessed 3 June, 2016.</t>
  </si>
  <si>
    <t>demand for charcoal is expected to double by 2030 (Lambe et al. 2015) in SSA.</t>
  </si>
  <si>
    <t xml:space="preserve"> from Lambe et al. 2015</t>
  </si>
  <si>
    <t>*Closely matches slide#1 from Lambe et al. 2015</t>
  </si>
  <si>
    <r>
      <t>Current</t>
    </r>
    <r>
      <rPr>
        <b/>
        <vertAlign val="superscript"/>
        <sz val="12"/>
        <color theme="0"/>
        <rFont val="Times New Roman"/>
        <family val="1"/>
      </rPr>
      <t>1</t>
    </r>
  </si>
  <si>
    <r>
      <rPr>
        <vertAlign val="superscript"/>
        <sz val="12"/>
        <color theme="1"/>
        <rFont val="Times New Roman"/>
        <family val="1"/>
      </rPr>
      <t>1</t>
    </r>
    <r>
      <rPr>
        <sz val="12"/>
        <color theme="1"/>
        <rFont val="Times New Roman"/>
        <family val="1"/>
      </rPr>
      <t xml:space="preserve"> KNBS 2012</t>
    </r>
  </si>
  <si>
    <t>KNBS 2012</t>
  </si>
  <si>
    <t>KNBS (Kenya National Bureau of Statistics). 2012. 2009 Kenya Population and Housing Census: Analytical Report on Housing Conditions, Amenities and Household Assets. Volume XI. Republic of Kenya. http://www.knbs.or.ke/index.php?option=com_phocadownload&amp;view=category&amp;id=109:population-and-housing-census-2009&amp;Itemid=599 Accessed 11 August, 2016.</t>
  </si>
  <si>
    <t>GSS (Ghana Statistical Service). 2012. 2010 Population and Housing Census: Summary Report of Final Results. Accra, Ghana. http://www.statsghana.gov.gh/docfiles/2010phc/Census2010_Summary_report_of_final_results.pdf  Accessed 2 December, 2012</t>
  </si>
  <si>
    <r>
      <t xml:space="preserve">Sources: </t>
    </r>
    <r>
      <rPr>
        <b/>
        <i/>
        <vertAlign val="superscript"/>
        <sz val="12"/>
        <color theme="1"/>
        <rFont val="Times New Roman"/>
        <family val="1"/>
      </rPr>
      <t>1</t>
    </r>
    <r>
      <rPr>
        <b/>
        <i/>
        <sz val="12"/>
        <color theme="1"/>
        <rFont val="Times New Roman"/>
        <family val="1"/>
      </rPr>
      <t xml:space="preserve"> </t>
    </r>
    <r>
      <rPr>
        <i/>
        <sz val="12"/>
        <color theme="1"/>
        <rFont val="Times New Roman"/>
        <family val="1"/>
      </rPr>
      <t xml:space="preserve">World Bank 2014b, </t>
    </r>
    <r>
      <rPr>
        <i/>
        <vertAlign val="superscript"/>
        <sz val="12"/>
        <color theme="1"/>
        <rFont val="Times New Roman"/>
        <family val="1"/>
      </rPr>
      <t>2</t>
    </r>
    <r>
      <rPr>
        <i/>
        <sz val="12"/>
        <color theme="1"/>
        <rFont val="Times New Roman"/>
        <family val="1"/>
      </rPr>
      <t xml:space="preserve"> World Bank 2014a</t>
    </r>
  </si>
  <si>
    <t>53% of urban and 14% of rural households use charcoal (Lambe et al. 2015)</t>
  </si>
  <si>
    <t>Ministry of Energy in Ghana is looking to transition to 50% modern fuels (LPG) and 50% sustainable charcoal use (Lambe et al. 2015)</t>
  </si>
  <si>
    <t>Slide #1, from Lambe et al. 2015</t>
  </si>
  <si>
    <t>Energica. 2009. Pre-feasibility study for an improved cookstove project in Northern Ghana. Prepared for Danish Energy Agency. http://www.care.org/sites/default/files/documents/CC-2009-GHA-Cookstoves_Ghana.pdf. Accessed 3 June, 2016.</t>
  </si>
  <si>
    <t>Energica 2009</t>
  </si>
  <si>
    <t>Wood is burnt in a combination of open fires and mud stoves, charcoal in coalpots, but also a small portion in 3-stone fires or mudstoves.</t>
  </si>
  <si>
    <t>Majority of Charcoal is still burnt in unimproved coal pot (Energica 2009)</t>
  </si>
  <si>
    <r>
      <rPr>
        <b/>
        <i/>
        <sz val="12"/>
        <rFont val="Times New Roman"/>
        <family val="1"/>
      </rPr>
      <t xml:space="preserve">Source: </t>
    </r>
    <r>
      <rPr>
        <i/>
        <sz val="12"/>
        <rFont val="Times New Roman"/>
        <family val="1"/>
      </rPr>
      <t>GLSS6 2014</t>
    </r>
  </si>
  <si>
    <t>GLSS6 2014</t>
  </si>
  <si>
    <t xml:space="preserve">GLSS6 (Ghana Statistical Service). 2014. Ghana Living Standards Survey: Round 6. Accra, Ghana. http://www.statsghana.gov.gh/glss6.html  Accessed 2 December, 2016. </t>
  </si>
  <si>
    <t>Sweeney, D. 2015. Field Evaluation of Alternative and Traditional Cooking Fuels in Haiti. http://d-lab.mit.edu/. Accessed 3 June, 2016.</t>
  </si>
  <si>
    <t>Some 62% of rural households were said to have received improved cookstoves by 1996 (Qui and Gu 1996)</t>
  </si>
  <si>
    <r>
      <t>World Bank Fuel Mix (%) - 2006</t>
    </r>
    <r>
      <rPr>
        <b/>
        <vertAlign val="superscript"/>
        <sz val="12"/>
        <color theme="0"/>
        <rFont val="Times New Roman"/>
        <family val="1"/>
      </rPr>
      <t>1</t>
    </r>
  </si>
  <si>
    <r>
      <t>Mainali Fuel Mix (%) - 2010</t>
    </r>
    <r>
      <rPr>
        <b/>
        <vertAlign val="superscript"/>
        <sz val="12"/>
        <color theme="0"/>
        <rFont val="Times New Roman"/>
        <family val="1"/>
      </rPr>
      <t>2</t>
    </r>
  </si>
  <si>
    <r>
      <t>Current Fuel Mix (%)</t>
    </r>
    <r>
      <rPr>
        <b/>
        <vertAlign val="superscript"/>
        <sz val="12"/>
        <color theme="0"/>
        <rFont val="Times New Roman"/>
        <family val="1"/>
      </rPr>
      <t>3</t>
    </r>
  </si>
  <si>
    <t>Dalberg Global Development Advisors (Dalberg). 2014. China stoves and fuels market assessment. Global Alliance for Clean Cookstoves. May presentation: preliminary findings, 19 May 2014.</t>
  </si>
  <si>
    <t>Dalberg 2013</t>
  </si>
  <si>
    <t>Dalberg Global Development Advisors. 2013. India cookstoves and fuels market assessment. Global Alliance for Clean Cookstoves. www.cleancookstoves.org/resources_files/india-cookstove-and-fuels-market-assessment.pdf. Accessed 6 October 2014.</t>
  </si>
  <si>
    <t>3 Dalberg 2013, pg. 66 reports that 5.9% of solid fuel is consumed in improved stoves.</t>
  </si>
  <si>
    <t>Stove Use_IN</t>
  </si>
  <si>
    <t>Documentation of basis for current stove technology use assumptions - India.</t>
  </si>
  <si>
    <t>Documentation of basis for current stove technology use assumptions - China.</t>
  </si>
  <si>
    <t>Documentation of basis for current stove technology use assumptions - Kenya.</t>
  </si>
  <si>
    <t>Documentation of basis for current stove technology use assumptions - Ghana.</t>
  </si>
  <si>
    <t>Stove Use_CN</t>
  </si>
  <si>
    <t>Stove Use_KE</t>
  </si>
  <si>
    <t>Stove Use_GH</t>
  </si>
  <si>
    <t>Efficiency Boxplot</t>
  </si>
  <si>
    <t>Summary figure (boxplot) showing the range of stove thermal efficiency values reported for each fuel type.</t>
  </si>
  <si>
    <t>Zhang et al. 2000, Tsai et al. 2003</t>
  </si>
  <si>
    <t>Documentation of stove use data from the literature.</t>
  </si>
  <si>
    <t xml:space="preserve">Stove &amp; Fuel Mix </t>
  </si>
  <si>
    <t>Wood_Eff</t>
  </si>
  <si>
    <t>Pellet_Eff</t>
  </si>
  <si>
    <t>Crop_Eff</t>
  </si>
  <si>
    <t>LPG_Eff</t>
  </si>
  <si>
    <t>Ethanol_Eff</t>
  </si>
  <si>
    <t>Kerosene_eff</t>
  </si>
  <si>
    <t>Biogas_Eff</t>
  </si>
  <si>
    <t>Coal_Eff</t>
  </si>
  <si>
    <t>NG_Eff</t>
  </si>
  <si>
    <t>Elect_Eff</t>
  </si>
  <si>
    <t>Char_Eff</t>
  </si>
  <si>
    <t>Dung_Eff</t>
  </si>
  <si>
    <t>Stove thermal efficiency values for firewood stoves.</t>
  </si>
  <si>
    <t>Stove thermal efficiency values for pellet stoves.</t>
  </si>
  <si>
    <t>Stove thermal efficiency values for crop residue stoves.</t>
  </si>
  <si>
    <t>Stove thermal efficiency values for LPG stoves.</t>
  </si>
  <si>
    <t>Stove thermal efficiency values for ethanol stoves.</t>
  </si>
  <si>
    <t>Stove thermal efficiency values for kerosene stoves.</t>
  </si>
  <si>
    <t>Stove thermal efficiency values for biogas stoves.</t>
  </si>
  <si>
    <t>Stove thermal efficiency values for coal stoves.</t>
  </si>
  <si>
    <t>Stove thermal efficiency values for natural gas stoves.</t>
  </si>
  <si>
    <t>Stove thermal efficiency values for electric stoves.</t>
  </si>
  <si>
    <t>Stove thermal efficiency values for charcoal stoves.</t>
  </si>
  <si>
    <t xml:space="preserve">Stove thermal efficiency values for dung stoves. </t>
  </si>
  <si>
    <t xml:space="preserve">Reference </t>
  </si>
  <si>
    <t>average used as opposed to 20th percentile due to presence of extremely low values and better match with IN/CN</t>
  </si>
  <si>
    <t>avg. of IN/CN used for future efficiency due to wide range of reported values for stoves with global scope.</t>
  </si>
  <si>
    <t>GACC (Global Alliance for Clean Cookstoves). 2016. The Clean Cooking Catalog. http://catalog.cleancookstoves.org/. Accessed 9 June, 2016.</t>
  </si>
  <si>
    <t>GACC 2016</t>
  </si>
  <si>
    <t>Coal Gas, Improved, CN</t>
  </si>
  <si>
    <r>
      <t xml:space="preserve">Sources: </t>
    </r>
    <r>
      <rPr>
        <vertAlign val="superscript"/>
        <sz val="12"/>
        <color theme="1"/>
        <rFont val="Times New Roman"/>
        <family val="1"/>
      </rPr>
      <t>1</t>
    </r>
    <r>
      <rPr>
        <sz val="12"/>
        <color theme="1"/>
        <rFont val="Times New Roman"/>
        <family val="1"/>
      </rPr>
      <t xml:space="preserve"> Venkataraman et al. 2010, </t>
    </r>
    <r>
      <rPr>
        <vertAlign val="superscript"/>
        <sz val="12"/>
        <color theme="1"/>
        <rFont val="Times New Roman"/>
        <family val="1"/>
      </rPr>
      <t>2</t>
    </r>
    <r>
      <rPr>
        <sz val="12"/>
        <color theme="1"/>
        <rFont val="Times New Roman"/>
        <family val="1"/>
      </rPr>
      <t xml:space="preserve"> Moha 2011, </t>
    </r>
    <r>
      <rPr>
        <vertAlign val="superscript"/>
        <sz val="12"/>
        <color theme="1"/>
        <rFont val="Times New Roman"/>
        <family val="1"/>
      </rPr>
      <t>3</t>
    </r>
    <r>
      <rPr>
        <sz val="12"/>
        <color theme="1"/>
        <rFont val="Times New Roman"/>
        <family val="1"/>
      </rPr>
      <t xml:space="preserve"> Dalberg 2013</t>
    </r>
  </si>
  <si>
    <t>Biomass Pellets (n = 6)</t>
  </si>
  <si>
    <t>Coal Gas (n=1)</t>
  </si>
  <si>
    <t>value from Afrane and Ntiamoah Used</t>
  </si>
  <si>
    <t>Documentation of the calculation of current and future stove group efficiencies used in this study.</t>
  </si>
  <si>
    <t>Database containing stove emission records from literature. Includes calculation of standard units (kg/GJ delivered cooking energy).</t>
  </si>
  <si>
    <t xml:space="preserve">Documentation of stove and fuel use data from the literature. </t>
  </si>
  <si>
    <t>List of references used throughout this workbook.</t>
  </si>
  <si>
    <t>Documents fuel heating values used in study based on values found in the literature.</t>
  </si>
  <si>
    <t>Documents stove characteristics found in the literature.</t>
  </si>
  <si>
    <t>Stove Thermal Efficiency Range  ±</t>
  </si>
  <si>
    <t>Yes (with flue)</t>
  </si>
  <si>
    <t>No (without flue)</t>
  </si>
  <si>
    <t>Notes</t>
  </si>
  <si>
    <t>This tab re-organizes the emission profiles into database format. Allows us to filter by stove attribute and generate representative emission profiles.</t>
  </si>
  <si>
    <t>This sheet documents the development of the current stove technology use assumptions used in this study for India.</t>
  </si>
  <si>
    <r>
      <rPr>
        <i/>
        <vertAlign val="superscript"/>
        <sz val="12"/>
        <color theme="1"/>
        <rFont val="Times New Roman"/>
        <family val="1"/>
      </rPr>
      <t>1</t>
    </r>
    <r>
      <rPr>
        <i/>
        <sz val="12"/>
        <color theme="1"/>
        <rFont val="Times New Roman"/>
        <family val="1"/>
      </rPr>
      <t xml:space="preserve"> Unit Process names correspond to those in openLCA model</t>
    </r>
  </si>
  <si>
    <t>Stove Technology use is determined based on the estimates of Smith et al. 2000 and is aggregated according to Stove-Fuel groupings and the associated stove unit process names used in the openLCA model.</t>
  </si>
  <si>
    <t>Current Stove Technology Use by Fuel - Values are the percentage of fuel type</t>
  </si>
  <si>
    <t>Stove Technology Use - Current</t>
  </si>
  <si>
    <t>Used in Study</t>
  </si>
  <si>
    <t>This sheet documents the development of the current stove technology use assumptions used in this study for China.</t>
  </si>
  <si>
    <t>This sheet documents the development of the current stove technology use assumptions used in this study for Kenya.</t>
  </si>
  <si>
    <t>This sheet documents the development of the current stove technology use assumptions used in this study for Ghana.</t>
  </si>
  <si>
    <r>
      <t xml:space="preserve">Sources: </t>
    </r>
    <r>
      <rPr>
        <i/>
        <vertAlign val="superscript"/>
        <sz val="12"/>
        <color theme="1"/>
        <rFont val="Times New Roman"/>
        <family val="1"/>
      </rPr>
      <t>1</t>
    </r>
    <r>
      <rPr>
        <i/>
        <sz val="12"/>
        <color theme="1"/>
        <rFont val="Times New Roman"/>
        <family val="1"/>
      </rPr>
      <t xml:space="preserve"> World Bank 2013, </t>
    </r>
    <r>
      <rPr>
        <i/>
        <vertAlign val="superscript"/>
        <sz val="12"/>
        <color theme="1"/>
        <rFont val="Times New Roman"/>
        <family val="1"/>
      </rPr>
      <t>2</t>
    </r>
    <r>
      <rPr>
        <i/>
        <sz val="12"/>
        <color theme="1"/>
        <rFont val="Times New Roman"/>
        <family val="1"/>
      </rPr>
      <t xml:space="preserve"> Mainali et al. 2012, </t>
    </r>
    <r>
      <rPr>
        <i/>
        <vertAlign val="superscript"/>
        <sz val="12"/>
        <color theme="1"/>
        <rFont val="Times New Roman"/>
        <family val="1"/>
      </rPr>
      <t>3</t>
    </r>
    <r>
      <rPr>
        <i/>
        <sz val="12"/>
        <color theme="1"/>
        <rFont val="Times New Roman"/>
        <family val="1"/>
      </rPr>
      <t xml:space="preserve"> Dalberg 2014</t>
    </r>
  </si>
  <si>
    <t>Documents stove characteristics for firewood.</t>
  </si>
  <si>
    <t>Documents stove characteristics for biomass pellets.</t>
  </si>
  <si>
    <t>Documents stove characteristics for crop residues.</t>
  </si>
  <si>
    <t>Documents stove characteristics for LPG.</t>
  </si>
  <si>
    <t>Documents stove characteristics for ethanol.</t>
  </si>
  <si>
    <t>Documents stove characteristics for kerosene.</t>
  </si>
  <si>
    <t>Documents stove characteristics for biogas.</t>
  </si>
  <si>
    <t>Documents stove characteristics for coal.</t>
  </si>
  <si>
    <t>Documents stove characteristics for natural gas.</t>
  </si>
  <si>
    <t>Documents stove characteristics for electric stoves.</t>
  </si>
  <si>
    <t>Documents stove characteristics for charcoal.</t>
  </si>
  <si>
    <t>Afrane &amp; Ntiamoah 2011</t>
  </si>
  <si>
    <t>Documents stove characteristics for dung cake.</t>
  </si>
  <si>
    <t>Carter et al. 2014</t>
  </si>
  <si>
    <t>pine waste pellets</t>
  </si>
  <si>
    <t>Gasifier, Stove A</t>
  </si>
  <si>
    <t>forced draft, manufacturer settings, top load, batch feed</t>
  </si>
  <si>
    <t>Gasifier, Stove B</t>
  </si>
  <si>
    <t>forced draft, continuously adjustable, top load, batch feed</t>
  </si>
  <si>
    <t>Gasifier, Stove C</t>
  </si>
  <si>
    <t>Gasifier, Stove D</t>
  </si>
  <si>
    <t>Wood Pellet Gasifier</t>
  </si>
  <si>
    <t>biomass wood pellet</t>
  </si>
  <si>
    <t>mg/MJ useful energy</t>
  </si>
  <si>
    <t>Gasifier Stove</t>
  </si>
  <si>
    <t>Stove A</t>
  </si>
  <si>
    <t>Stove B</t>
  </si>
  <si>
    <t>Stove C</t>
  </si>
  <si>
    <t>Stove D</t>
  </si>
  <si>
    <t>Version 2.0, 4/14/2017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</si>
</sst>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8" formatCode="&quot;$&quot;#,##0.00_);[Red]\(&quot;$&quot;#,##0.00\)"/>
    <numFmt numFmtId="43" formatCode="_(* #,##0.00_);_(* \(#,##0.00\);_(* &quot;-&quot;??_);_(@_)"/>
    <numFmt numFmtId="164" formatCode="0.0%"/>
    <numFmt numFmtId="165" formatCode="0.00E+0;[=0]&quot;0&quot;;General"/>
    <numFmt numFmtId="166" formatCode="0.00%;[=0]&quot;0&quot;;General"/>
    <numFmt numFmtId="167" formatCode="[=0]&quot;&quot;;General"/>
    <numFmt numFmtId="168" formatCode="0.0%;[=0]&quot;0%&quot;;0.0%"/>
    <numFmt numFmtId="169" formatCode="_ [$€-2]\ * #,##0.00_ ;_ [$€-2]\ * \-#,##0.00_ ;_ [$€-2]\ * &quot;-&quot;??_ "/>
    <numFmt numFmtId="170" formatCode="#,##0.0&quot; dt&quot;;[Red]#,##0.0&quot; dt&quot;"/>
    <numFmt numFmtId="171" formatCode="#,##0&quot; kg&quot;;[Red]#,##0&quot; kg&quot;"/>
    <numFmt numFmtId="172" formatCode="#,##0.0&quot; m3&quot;;[Red]#,##0.0&quot; m3&quot;"/>
    <numFmt numFmtId="173" formatCode="#,##0&quot; m2a&quot;;[Red]#,##0&quot; m2a&quot;"/>
    <numFmt numFmtId="174" formatCode="#,##0.0&quot; ZKh&quot;;[Red]#,##0.0&quot; ZKh&quot;"/>
    <numFmt numFmtId="175" formatCode="#,##0&quot; m2&quot;;[Red]#,##0&quot; m2&quot;"/>
    <numFmt numFmtId="176" formatCode="#,##0&quot; Liter&quot;;[Red]#,##0&quot; Liter&quot;"/>
    <numFmt numFmtId="177" formatCode="0.00E+0;[=0]&quot;-&quot;;0.00E+0"/>
    <numFmt numFmtId="178" formatCode="0.0E+0;[=0]&quot;-&quot;;0.0E+0"/>
    <numFmt numFmtId="179" formatCode="m/d/yy\ h:mm"/>
    <numFmt numFmtId="180" formatCode="0.00E+0;[=0]&quot;0&quot;;[Red]0.00E+0"/>
    <numFmt numFmtId="181" formatCode="mmm\ dd\,\ yyyy"/>
    <numFmt numFmtId="182" formatCode="mmm\-yyyy"/>
    <numFmt numFmtId="183" formatCode="yyyy"/>
    <numFmt numFmtId="184" formatCode="0.00E+0;[=0]&quot;0&quot;;0.00E+0"/>
    <numFmt numFmtId="185" formatCode="0.000%"/>
    <numFmt numFmtId="186" formatCode="0.0"/>
    <numFmt numFmtId="187" formatCode="0.0000%"/>
    <numFmt numFmtId="188" formatCode="0.000"/>
    <numFmt numFmtId="189" formatCode="_(* #,##0_);_(* \(#,##0\);_(* &quot;-&quot;??_);_(@_)"/>
    <numFmt numFmtId="190" formatCode="0;0;&quot;-&quot;"/>
    <numFmt numFmtId="191" formatCode="0.00E+0"/>
    <numFmt numFmtId="192" formatCode="000"/>
    <numFmt numFmtId="193" formatCode="00.0"/>
  </numFmts>
  <fonts count="66" x14ac:knownFonts="1">
    <font>
      <sz val="11"/>
      <color theme="1"/>
      <name val="Calibri"/>
      <family val="2"/>
      <scheme val="minor"/>
    </font>
    <font>
      <sz val="11"/>
      <color theme="1"/>
      <name val="Calibri"/>
      <family val="2"/>
      <scheme val="minor"/>
    </font>
    <font>
      <sz val="10"/>
      <color theme="1"/>
      <name val="Segoe UI"/>
      <family val="2"/>
    </font>
    <font>
      <sz val="10"/>
      <name val="Arial"/>
      <family val="2"/>
    </font>
    <font>
      <sz val="9"/>
      <name val="Times New Roman"/>
      <family val="1"/>
    </font>
    <font>
      <b/>
      <sz val="9"/>
      <name val="Times New Roman"/>
      <family val="1"/>
    </font>
    <font>
      <sz val="9"/>
      <name val="Helv"/>
    </font>
    <font>
      <sz val="9"/>
      <name val="Arial"/>
      <family val="2"/>
    </font>
    <font>
      <b/>
      <sz val="12"/>
      <name val="Times New Roman"/>
      <family val="1"/>
    </font>
    <font>
      <sz val="10"/>
      <name val="Helv"/>
    </font>
    <font>
      <sz val="9"/>
      <name val="Helvetica"/>
      <family val="2"/>
    </font>
    <font>
      <sz val="8"/>
      <name val="Helvetica"/>
      <family val="2"/>
    </font>
    <font>
      <sz val="10"/>
      <name val="Helvetica"/>
      <family val="2"/>
    </font>
    <font>
      <sz val="7"/>
      <name val="Helvetica"/>
      <family val="2"/>
    </font>
    <font>
      <sz val="10"/>
      <name val="Trebuchet MS"/>
      <family val="2"/>
    </font>
    <font>
      <u/>
      <sz val="10"/>
      <color indexed="12"/>
      <name val="Arial"/>
      <family val="2"/>
    </font>
    <font>
      <sz val="8"/>
      <name val="Helvetica"/>
    </font>
    <font>
      <u/>
      <sz val="8.25"/>
      <color theme="10"/>
      <name val="Calibri"/>
      <family val="2"/>
    </font>
    <font>
      <sz val="12"/>
      <color theme="1"/>
      <name val="Calibri"/>
      <family val="2"/>
      <scheme val="minor"/>
    </font>
    <font>
      <sz val="9"/>
      <name val="Helvetica"/>
    </font>
    <font>
      <u/>
      <sz val="12"/>
      <color theme="10"/>
      <name val="Calibri"/>
      <family val="2"/>
      <scheme val="minor"/>
    </font>
    <font>
      <u/>
      <sz val="11"/>
      <color theme="10"/>
      <name val="Calibri"/>
      <family val="2"/>
      <scheme val="minor"/>
    </font>
    <font>
      <sz val="8"/>
      <name val="MS Sans Serif"/>
      <family val="2"/>
    </font>
    <font>
      <b/>
      <sz val="10"/>
      <name val="Arial"/>
      <family val="2"/>
    </font>
    <font>
      <sz val="8"/>
      <name val="Arial"/>
      <family val="2"/>
    </font>
    <font>
      <sz val="1"/>
      <color indexed="8"/>
      <name val="Courier"/>
      <family val="3"/>
    </font>
    <font>
      <i/>
      <sz val="1"/>
      <color indexed="8"/>
      <name val="Courier"/>
      <family val="3"/>
    </font>
    <font>
      <sz val="10"/>
      <color indexed="8"/>
      <name val="Arial"/>
      <family val="2"/>
    </font>
    <font>
      <b/>
      <sz val="12"/>
      <name val="Arial"/>
      <family val="2"/>
    </font>
    <font>
      <sz val="9"/>
      <name val="Helv"/>
      <family val="2"/>
    </font>
    <font>
      <sz val="12"/>
      <color theme="1"/>
      <name val="Times New Roman"/>
      <family val="1"/>
    </font>
    <font>
      <b/>
      <sz val="12"/>
      <color theme="1"/>
      <name val="Times New Roman"/>
      <family val="1"/>
    </font>
    <font>
      <i/>
      <sz val="12"/>
      <color theme="1"/>
      <name val="Times New Roman"/>
      <family val="1"/>
    </font>
    <font>
      <sz val="12"/>
      <color rgb="FFFF0000"/>
      <name val="Times New Roman"/>
      <family val="1"/>
    </font>
    <font>
      <b/>
      <sz val="12"/>
      <color theme="0"/>
      <name val="Times New Roman"/>
      <family val="1"/>
    </font>
    <font>
      <b/>
      <sz val="12"/>
      <color rgb="FFFF0000"/>
      <name val="Times New Roman"/>
      <family val="1"/>
    </font>
    <font>
      <b/>
      <i/>
      <sz val="12"/>
      <color theme="1"/>
      <name val="Times New Roman"/>
      <family val="1"/>
    </font>
    <font>
      <vertAlign val="superscript"/>
      <sz val="12"/>
      <color theme="1"/>
      <name val="Times New Roman"/>
      <family val="1"/>
    </font>
    <font>
      <b/>
      <vertAlign val="superscript"/>
      <sz val="12"/>
      <color theme="0"/>
      <name val="Times New Roman"/>
      <family val="1"/>
    </font>
    <font>
      <b/>
      <sz val="12"/>
      <color rgb="FF00B0F0"/>
      <name val="Times New Roman"/>
      <family val="1"/>
    </font>
    <font>
      <i/>
      <sz val="12"/>
      <name val="Times New Roman"/>
      <family val="1"/>
    </font>
    <font>
      <sz val="12"/>
      <name val="Times New Roman"/>
      <family val="1"/>
    </font>
    <font>
      <vertAlign val="superscript"/>
      <sz val="12"/>
      <name val="Times New Roman"/>
      <family val="1"/>
    </font>
    <font>
      <i/>
      <vertAlign val="superscript"/>
      <sz val="12"/>
      <color theme="1"/>
      <name val="Times New Roman"/>
      <family val="1"/>
    </font>
    <font>
      <sz val="11"/>
      <color theme="1"/>
      <name val="Times New Roman"/>
      <family val="1"/>
    </font>
    <font>
      <sz val="11"/>
      <color indexed="8"/>
      <name val="Times New Roman"/>
      <family val="1"/>
    </font>
    <font>
      <b/>
      <sz val="11"/>
      <color theme="1"/>
      <name val="Times New Roman"/>
      <family val="1"/>
    </font>
    <font>
      <sz val="11"/>
      <name val="Times New Roman"/>
      <family val="1"/>
    </font>
    <font>
      <b/>
      <sz val="11"/>
      <color theme="0"/>
      <name val="Times New Roman"/>
      <family val="1"/>
    </font>
    <font>
      <i/>
      <sz val="11"/>
      <color theme="1"/>
      <name val="Times New Roman"/>
      <family val="1"/>
    </font>
    <font>
      <b/>
      <sz val="11"/>
      <color rgb="FFFF0000"/>
      <name val="Times New Roman"/>
      <family val="1"/>
    </font>
    <font>
      <sz val="11"/>
      <color rgb="FFFF0000"/>
      <name val="Times New Roman"/>
      <family val="1"/>
    </font>
    <font>
      <b/>
      <sz val="11"/>
      <name val="Times New Roman"/>
      <family val="1"/>
    </font>
    <font>
      <b/>
      <i/>
      <sz val="12"/>
      <name val="Times New Roman"/>
      <family val="1"/>
    </font>
    <font>
      <sz val="12"/>
      <color theme="0"/>
      <name val="Times New Roman"/>
      <family val="1"/>
    </font>
    <font>
      <b/>
      <sz val="14"/>
      <color theme="1"/>
      <name val="Times New Roman"/>
      <family val="1"/>
    </font>
    <font>
      <sz val="12"/>
      <color indexed="8"/>
      <name val="Times New Roman"/>
      <family val="1"/>
    </font>
    <font>
      <sz val="10"/>
      <name val="Arial"/>
      <family val="2"/>
    </font>
    <font>
      <i/>
      <sz val="12"/>
      <color rgb="FFFF0000"/>
      <name val="Times New Roman"/>
      <family val="1"/>
    </font>
    <font>
      <i/>
      <sz val="11"/>
      <name val="Times New Roman"/>
      <family val="1"/>
    </font>
    <font>
      <b/>
      <sz val="12"/>
      <color theme="0" tint="-4.9989318521683403E-2"/>
      <name val="Times New Roman"/>
      <family val="1"/>
    </font>
    <font>
      <b/>
      <i/>
      <vertAlign val="superscript"/>
      <sz val="12"/>
      <color theme="1"/>
      <name val="Times New Roman"/>
      <family val="1"/>
    </font>
    <font>
      <u/>
      <sz val="12"/>
      <color theme="10"/>
      <name val="Times New Roman"/>
      <family val="1"/>
    </font>
    <font>
      <sz val="9"/>
      <color indexed="81"/>
      <name val="Tahoma"/>
      <charset val="1"/>
    </font>
    <font>
      <b/>
      <sz val="9"/>
      <color indexed="81"/>
      <name val="Tahoma"/>
      <charset val="1"/>
    </font>
    <font>
      <i/>
      <sz val="14"/>
      <color theme="1"/>
      <name val="Times New Roman"/>
      <family val="1"/>
    </font>
  </fonts>
  <fills count="21">
    <fill>
      <patternFill patternType="none"/>
    </fill>
    <fill>
      <patternFill patternType="gray125"/>
    </fill>
    <fill>
      <patternFill patternType="solid">
        <fgColor rgb="FFFFFFCC"/>
      </patternFill>
    </fill>
    <fill>
      <patternFill patternType="solid">
        <fgColor indexed="47"/>
        <bgColor indexed="64"/>
      </patternFill>
    </fill>
    <fill>
      <patternFill patternType="solid">
        <fgColor indexed="45"/>
        <bgColor indexed="64"/>
      </patternFill>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41"/>
        <bgColor indexed="64"/>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theme="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rgb="FF44546A"/>
        <bgColor indexed="64"/>
      </patternFill>
    </fill>
    <fill>
      <patternFill patternType="solid">
        <fgColor theme="4" tint="0.79998168889431442"/>
        <bgColor indexed="64"/>
      </patternFill>
    </fill>
    <fill>
      <patternFill patternType="solid">
        <fgColor rgb="FFDEEAF6"/>
        <bgColor indexed="64"/>
      </patternFill>
    </fill>
    <fill>
      <patternFill patternType="solid">
        <fgColor theme="2" tint="-9.9978637043366805E-2"/>
        <bgColor indexed="64"/>
      </patternFill>
    </fill>
    <fill>
      <patternFill patternType="solid">
        <fgColor rgb="FF225686"/>
        <bgColor indexed="64"/>
      </patternFill>
    </fill>
    <fill>
      <patternFill patternType="solid">
        <fgColor theme="4" tint="0.59999389629810485"/>
        <bgColor indexed="64"/>
      </patternFill>
    </fill>
  </fills>
  <borders count="23">
    <border>
      <left/>
      <right/>
      <top/>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thin">
        <color indexed="64"/>
      </bottom>
      <diagonal/>
    </border>
    <border>
      <left style="thin">
        <color auto="1"/>
      </left>
      <right/>
      <top style="thin">
        <color auto="1"/>
      </top>
      <bottom/>
      <diagonal/>
    </border>
  </borders>
  <cellStyleXfs count="8373">
    <xf numFmtId="0" fontId="0" fillId="0" borderId="0"/>
    <xf numFmtId="0" fontId="3" fillId="0" borderId="0"/>
    <xf numFmtId="49" fontId="4" fillId="0" borderId="2" applyNumberFormat="0" applyFont="0" applyFill="0" applyBorder="0" applyProtection="0">
      <alignment horizontal="left" vertical="center" indent="2"/>
    </xf>
    <xf numFmtId="49" fontId="4" fillId="0" borderId="3" applyNumberFormat="0" applyFont="0" applyFill="0" applyBorder="0" applyProtection="0">
      <alignment horizontal="left" vertical="center" indent="5"/>
    </xf>
    <xf numFmtId="0" fontId="10" fillId="3" borderId="0">
      <alignment horizontal="left" vertical="center"/>
    </xf>
    <xf numFmtId="4" fontId="5" fillId="0" borderId="4" applyFill="0" applyBorder="0" applyProtection="0">
      <alignment horizontal="right" vertical="center"/>
    </xf>
    <xf numFmtId="0" fontId="13" fillId="0" borderId="0">
      <alignment vertical="center"/>
    </xf>
    <xf numFmtId="170" fontId="6" fillId="0" borderId="0"/>
    <xf numFmtId="0" fontId="10" fillId="4" borderId="0">
      <alignment horizontal="center" vertical="center" wrapText="1"/>
    </xf>
    <xf numFmtId="169" fontId="7" fillId="0" borderId="0" applyFont="0" applyFill="0" applyBorder="0" applyAlignment="0" applyProtection="0">
      <alignment vertical="center"/>
    </xf>
    <xf numFmtId="0" fontId="8" fillId="0" borderId="0" applyNumberFormat="0" applyFill="0" applyBorder="0" applyAlignment="0" applyProtection="0"/>
    <xf numFmtId="171" fontId="6" fillId="0" borderId="0"/>
    <xf numFmtId="176" fontId="9" fillId="0" borderId="0"/>
    <xf numFmtId="0" fontId="10" fillId="5" borderId="0">
      <alignment horizontal="left" vertical="center"/>
    </xf>
    <xf numFmtId="175" fontId="9" fillId="0" borderId="0"/>
    <xf numFmtId="173" fontId="6" fillId="0" borderId="0"/>
    <xf numFmtId="172" fontId="9" fillId="0" borderId="0"/>
    <xf numFmtId="165" fontId="6" fillId="0" borderId="0" applyAlignment="0">
      <alignment wrapText="1"/>
    </xf>
    <xf numFmtId="166" fontId="6" fillId="0" borderId="0"/>
    <xf numFmtId="4" fontId="4" fillId="0" borderId="2" applyFill="0" applyBorder="0" applyProtection="0">
      <alignment horizontal="right" vertical="center"/>
    </xf>
    <xf numFmtId="49" fontId="5" fillId="0" borderId="2" applyNumberFormat="0" applyFill="0" applyBorder="0" applyProtection="0">
      <alignment horizontal="left" vertical="center"/>
    </xf>
    <xf numFmtId="0" fontId="4" fillId="0" borderId="2" applyNumberFormat="0" applyFill="0" applyAlignment="0" applyProtection="0"/>
    <xf numFmtId="168" fontId="3" fillId="0" borderId="0"/>
    <xf numFmtId="164" fontId="3" fillId="6" borderId="0">
      <alignment horizontal="center" vertical="center"/>
    </xf>
    <xf numFmtId="167" fontId="10" fillId="0" borderId="0">
      <alignment horizontal="center" vertical="center"/>
    </xf>
    <xf numFmtId="0" fontId="14" fillId="7" borderId="0">
      <alignment vertical="center" wrapText="1"/>
    </xf>
    <xf numFmtId="167" fontId="11" fillId="0" borderId="0">
      <alignment horizontal="center" vertical="center"/>
    </xf>
    <xf numFmtId="0" fontId="10" fillId="8" borderId="0">
      <alignment horizontal="left" vertical="center"/>
    </xf>
    <xf numFmtId="11" fontId="7" fillId="0" borderId="0">
      <alignment horizontal="center" vertical="center" wrapText="1"/>
    </xf>
    <xf numFmtId="178" fontId="12" fillId="0" borderId="0">
      <alignment horizontal="center" vertical="center"/>
    </xf>
    <xf numFmtId="177" fontId="3" fillId="0" borderId="0">
      <alignment horizontal="center" vertical="center"/>
    </xf>
    <xf numFmtId="174" fontId="9" fillId="0" borderId="0"/>
    <xf numFmtId="0" fontId="1" fillId="0" borderId="0"/>
    <xf numFmtId="43" fontId="3" fillId="0" borderId="0" applyFont="0" applyFill="0" applyBorder="0" applyAlignment="0" applyProtection="0"/>
    <xf numFmtId="0" fontId="15" fillId="0" borderId="0" applyNumberFormat="0" applyFill="0" applyBorder="0" applyAlignment="0" applyProtection="0">
      <alignment vertical="top"/>
      <protection locked="0"/>
    </xf>
    <xf numFmtId="0" fontId="3" fillId="0" borderId="0"/>
    <xf numFmtId="0" fontId="3" fillId="0" borderId="0"/>
    <xf numFmtId="0" fontId="16" fillId="0" borderId="0"/>
    <xf numFmtId="0" fontId="1" fillId="0" borderId="0"/>
    <xf numFmtId="0" fontId="1" fillId="0" borderId="0"/>
    <xf numFmtId="0" fontId="1" fillId="2" borderId="1" applyNumberFormat="0" applyFont="0" applyAlignment="0" applyProtection="0"/>
    <xf numFmtId="164" fontId="3" fillId="6" borderId="0">
      <alignment horizontal="center" vertical="center"/>
    </xf>
    <xf numFmtId="164" fontId="3" fillId="6" borderId="0">
      <alignment horizontal="center" vertical="center"/>
    </xf>
    <xf numFmtId="0" fontId="17" fillId="0" borderId="0" applyNumberFormat="0" applyFill="0" applyBorder="0" applyAlignment="0" applyProtection="0">
      <alignment vertical="top"/>
      <protection locked="0"/>
    </xf>
    <xf numFmtId="0" fontId="3" fillId="0" borderId="0"/>
    <xf numFmtId="164" fontId="3" fillId="6" borderId="0">
      <alignment horizontal="center" vertical="center"/>
    </xf>
    <xf numFmtId="0" fontId="3" fillId="0" borderId="0"/>
    <xf numFmtId="164" fontId="3" fillId="6" borderId="0">
      <alignment horizontal="center" vertical="center"/>
    </xf>
    <xf numFmtId="0" fontId="1" fillId="0" borderId="0"/>
    <xf numFmtId="0" fontId="3" fillId="0" borderId="0"/>
    <xf numFmtId="167" fontId="19" fillId="0" borderId="0">
      <alignment horizontal="center" vertical="center"/>
    </xf>
    <xf numFmtId="177" fontId="3" fillId="0" borderId="0">
      <alignment horizontal="center" vertical="center"/>
    </xf>
    <xf numFmtId="0" fontId="19" fillId="4" borderId="0">
      <alignment horizontal="center" vertical="center" wrapText="1"/>
    </xf>
    <xf numFmtId="0" fontId="19" fillId="3" borderId="0">
      <alignment horizontal="left" vertical="center"/>
    </xf>
    <xf numFmtId="43" fontId="3" fillId="0" borderId="0" applyFont="0" applyFill="0" applyBorder="0" applyAlignment="0" applyProtection="0"/>
    <xf numFmtId="43" fontId="18" fillId="0" borderId="0" applyFont="0" applyFill="0" applyBorder="0" applyAlignment="0" applyProtection="0"/>
    <xf numFmtId="0" fontId="20" fillId="0" borderId="0" applyNumberFormat="0" applyFill="0" applyBorder="0" applyAlignment="0" applyProtection="0"/>
    <xf numFmtId="0" fontId="19" fillId="5" borderId="0">
      <alignment horizontal="left" vertical="center"/>
    </xf>
    <xf numFmtId="0" fontId="3" fillId="0" borderId="0"/>
    <xf numFmtId="0" fontId="1" fillId="0" borderId="0"/>
    <xf numFmtId="0" fontId="1" fillId="0" borderId="0"/>
    <xf numFmtId="0" fontId="18" fillId="0" borderId="0"/>
    <xf numFmtId="0" fontId="18" fillId="0" borderId="0"/>
    <xf numFmtId="0" fontId="18" fillId="0" borderId="0"/>
    <xf numFmtId="0" fontId="1" fillId="2" borderId="1" applyNumberFormat="0" applyFont="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8" fontId="3" fillId="0" borderId="0"/>
    <xf numFmtId="164" fontId="3" fillId="6" borderId="0">
      <alignment horizontal="center" vertical="center"/>
    </xf>
    <xf numFmtId="167" fontId="16" fillId="0" borderId="0">
      <alignment horizontal="center" vertical="center"/>
    </xf>
    <xf numFmtId="0" fontId="19" fillId="8" borderId="0">
      <alignment horizontal="left" vertical="center"/>
    </xf>
    <xf numFmtId="0" fontId="1" fillId="0" borderId="0"/>
    <xf numFmtId="0" fontId="3" fillId="0" borderId="0"/>
    <xf numFmtId="0" fontId="1" fillId="0" borderId="0"/>
    <xf numFmtId="0" fontId="1" fillId="0" borderId="0"/>
    <xf numFmtId="0" fontId="1" fillId="0" borderId="0"/>
    <xf numFmtId="0" fontId="1" fillId="2" borderId="1" applyNumberFormat="0" applyFont="0" applyAlignment="0" applyProtection="0"/>
    <xf numFmtId="164" fontId="3" fillId="6" borderId="0">
      <alignment horizontal="center" vertical="center"/>
    </xf>
    <xf numFmtId="0" fontId="3" fillId="0" borderId="0"/>
    <xf numFmtId="164" fontId="3" fillId="6" borderId="0">
      <alignment horizontal="center" vertical="center"/>
    </xf>
    <xf numFmtId="0" fontId="3" fillId="0" borderId="0"/>
    <xf numFmtId="164" fontId="3" fillId="6" borderId="0">
      <alignment horizontal="center" vertical="center"/>
    </xf>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43" fontId="3" fillId="0" borderId="0" applyFont="0" applyFill="0" applyBorder="0" applyAlignment="0" applyProtection="0"/>
    <xf numFmtId="43" fontId="3" fillId="0" borderId="0" applyFont="0" applyFill="0" applyBorder="0" applyAlignment="0" applyProtection="0"/>
    <xf numFmtId="0" fontId="1" fillId="0" borderId="0"/>
    <xf numFmtId="0" fontId="3" fillId="0" borderId="0"/>
    <xf numFmtId="0" fontId="3" fillId="0" borderId="0"/>
    <xf numFmtId="0" fontId="18" fillId="0" borderId="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1" fillId="0" borderId="0" applyNumberFormat="0" applyFill="0" applyBorder="0" applyAlignment="0" applyProtection="0"/>
    <xf numFmtId="0" fontId="1" fillId="0" borderId="0"/>
    <xf numFmtId="0" fontId="1" fillId="0" borderId="0"/>
    <xf numFmtId="0" fontId="1" fillId="0" borderId="0"/>
    <xf numFmtId="0" fontId="1" fillId="0" borderId="0"/>
    <xf numFmtId="0" fontId="22" fillId="0" borderId="0"/>
    <xf numFmtId="0" fontId="2" fillId="0" borderId="0"/>
    <xf numFmtId="0" fontId="1" fillId="0" borderId="0"/>
    <xf numFmtId="0" fontId="1" fillId="0" borderId="0"/>
    <xf numFmtId="0" fontId="1" fillId="0" borderId="0"/>
    <xf numFmtId="179" fontId="3" fillId="0" borderId="0" applyFont="0" applyFill="0" applyBorder="0" applyAlignment="0" applyProtection="0">
      <alignment wrapText="1"/>
    </xf>
    <xf numFmtId="179" fontId="3" fillId="0" borderId="0" applyFont="0" applyFill="0" applyBorder="0" applyAlignment="0" applyProtection="0">
      <alignment wrapText="1"/>
    </xf>
    <xf numFmtId="0" fontId="25" fillId="0" borderId="0">
      <protection locked="0"/>
    </xf>
    <xf numFmtId="0" fontId="25" fillId="0" borderId="0">
      <protection locked="0"/>
    </xf>
    <xf numFmtId="0" fontId="25" fillId="0" borderId="0">
      <protection locked="0"/>
    </xf>
    <xf numFmtId="0" fontId="25" fillId="0" borderId="0">
      <protection locked="0"/>
    </xf>
    <xf numFmtId="0" fontId="25" fillId="0" borderId="0">
      <protection locked="0"/>
    </xf>
    <xf numFmtId="0" fontId="25" fillId="0" borderId="0">
      <protection locked="0"/>
    </xf>
    <xf numFmtId="0" fontId="26" fillId="0" borderId="0">
      <protection locked="0"/>
    </xf>
    <xf numFmtId="180" fontId="10" fillId="0" borderId="0">
      <alignment horizontal="center" vertical="center"/>
    </xf>
    <xf numFmtId="165" fontId="6" fillId="0" borderId="0" applyAlignment="0">
      <alignment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xf numFmtId="0" fontId="3" fillId="0" borderId="0"/>
    <xf numFmtId="0" fontId="3" fillId="0" borderId="0"/>
    <xf numFmtId="0" fontId="27" fillId="0" borderId="0"/>
    <xf numFmtId="0" fontId="27" fillId="0" borderId="0"/>
    <xf numFmtId="0" fontId="3" fillId="0" borderId="0"/>
    <xf numFmtId="0" fontId="3" fillId="0" borderId="0"/>
    <xf numFmtId="0" fontId="3" fillId="0" borderId="0"/>
    <xf numFmtId="0" fontId="3" fillId="0" borderId="0"/>
    <xf numFmtId="0" fontId="3" fillId="0" borderId="0"/>
    <xf numFmtId="164" fontId="3" fillId="6" borderId="0">
      <alignment horizontal="center" vertical="center"/>
    </xf>
    <xf numFmtId="0" fontId="27" fillId="0" borderId="0"/>
    <xf numFmtId="0" fontId="10" fillId="0" borderId="0"/>
    <xf numFmtId="0" fontId="23" fillId="9" borderId="7" applyNumberFormat="0" applyProtection="0">
      <alignment horizontal="center" wrapText="1"/>
    </xf>
    <xf numFmtId="0" fontId="23" fillId="9" borderId="8" applyNumberFormat="0" applyAlignment="0" applyProtection="0">
      <alignment wrapText="1"/>
    </xf>
    <xf numFmtId="0" fontId="3" fillId="10" borderId="0" applyNumberFormat="0" applyBorder="0">
      <alignment horizontal="center" wrapText="1"/>
    </xf>
    <xf numFmtId="0" fontId="3" fillId="10" borderId="0" applyNumberFormat="0" applyBorder="0">
      <alignment horizontal="center" wrapText="1"/>
    </xf>
    <xf numFmtId="0" fontId="3" fillId="11" borderId="9" applyNumberFormat="0">
      <alignment wrapText="1"/>
    </xf>
    <xf numFmtId="0" fontId="3" fillId="11" borderId="9" applyNumberFormat="0">
      <alignment wrapText="1"/>
    </xf>
    <xf numFmtId="0" fontId="3" fillId="11" borderId="0" applyNumberFormat="0" applyBorder="0">
      <alignment wrapText="1"/>
    </xf>
    <xf numFmtId="0" fontId="3" fillId="11" borderId="0" applyNumberFormat="0" applyBorder="0">
      <alignment wrapText="1"/>
    </xf>
    <xf numFmtId="0" fontId="3" fillId="0" borderId="0" applyNumberFormat="0" applyFill="0" applyBorder="0" applyProtection="0">
      <alignment horizontal="right" wrapText="1"/>
    </xf>
    <xf numFmtId="0" fontId="3" fillId="0" borderId="0" applyNumberFormat="0" applyFill="0" applyBorder="0" applyProtection="0">
      <alignment horizontal="right" wrapText="1"/>
    </xf>
    <xf numFmtId="181" fontId="3" fillId="0" borderId="0" applyFill="0" applyBorder="0" applyAlignment="0" applyProtection="0">
      <alignment wrapText="1"/>
    </xf>
    <xf numFmtId="181" fontId="3" fillId="0" borderId="0" applyFill="0" applyBorder="0" applyAlignment="0" applyProtection="0">
      <alignment wrapText="1"/>
    </xf>
    <xf numFmtId="182" fontId="3" fillId="0" borderId="0" applyFill="0" applyBorder="0" applyAlignment="0" applyProtection="0">
      <alignment wrapText="1"/>
    </xf>
    <xf numFmtId="182" fontId="3" fillId="0" borderId="0" applyFill="0" applyBorder="0" applyAlignment="0" applyProtection="0">
      <alignment wrapText="1"/>
    </xf>
    <xf numFmtId="183" fontId="3" fillId="0" borderId="0" applyFill="0" applyBorder="0" applyAlignment="0" applyProtection="0">
      <alignment wrapText="1"/>
    </xf>
    <xf numFmtId="183" fontId="3" fillId="0" borderId="0" applyFill="0" applyBorder="0" applyAlignment="0" applyProtection="0">
      <alignment wrapText="1"/>
    </xf>
    <xf numFmtId="0" fontId="3" fillId="0" borderId="0" applyNumberFormat="0" applyFill="0" applyBorder="0" applyProtection="0">
      <alignment horizontal="right" wrapText="1"/>
    </xf>
    <xf numFmtId="0" fontId="3" fillId="0" borderId="0" applyNumberFormat="0" applyFill="0" applyBorder="0" applyProtection="0">
      <alignment horizontal="right" wrapText="1"/>
    </xf>
    <xf numFmtId="0" fontId="3" fillId="0" borderId="0" applyNumberFormat="0" applyFill="0" applyBorder="0">
      <alignment horizontal="right" wrapText="1"/>
    </xf>
    <xf numFmtId="0" fontId="3" fillId="0" borderId="0" applyNumberFormat="0" applyFill="0" applyBorder="0">
      <alignment horizontal="right" wrapText="1"/>
    </xf>
    <xf numFmtId="17" fontId="3" fillId="0" borderId="0" applyFill="0" applyBorder="0">
      <alignment horizontal="right" wrapText="1"/>
    </xf>
    <xf numFmtId="17" fontId="3" fillId="0" borderId="0" applyFill="0" applyBorder="0">
      <alignment horizontal="right" wrapText="1"/>
    </xf>
    <xf numFmtId="8" fontId="3" fillId="0" borderId="0" applyFill="0" applyBorder="0" applyAlignment="0" applyProtection="0">
      <alignment wrapText="1"/>
    </xf>
    <xf numFmtId="8" fontId="3" fillId="0" borderId="0" applyFill="0" applyBorder="0" applyAlignment="0" applyProtection="0">
      <alignment wrapText="1"/>
    </xf>
    <xf numFmtId="0" fontId="28" fillId="0" borderId="0" applyNumberFormat="0" applyFill="0" applyBorder="0">
      <alignment horizontal="left" wrapText="1"/>
    </xf>
    <xf numFmtId="0" fontId="23" fillId="0" borderId="0" applyNumberFormat="0" applyFill="0" applyBorder="0">
      <alignment horizontal="center" wrapText="1"/>
    </xf>
    <xf numFmtId="0" fontId="23" fillId="0" borderId="0" applyNumberFormat="0" applyFill="0" applyBorder="0">
      <alignment horizontal="center" wrapText="1"/>
    </xf>
    <xf numFmtId="167" fontId="10" fillId="0" borderId="0">
      <alignment horizontal="center" vertical="center"/>
    </xf>
    <xf numFmtId="167" fontId="24" fillId="0" borderId="0">
      <alignment vertical="center" wrapText="1"/>
    </xf>
    <xf numFmtId="167" fontId="29" fillId="0" borderId="0">
      <alignment horizontal="center" vertical="center"/>
    </xf>
    <xf numFmtId="167" fontId="10" fillId="0" borderId="0">
      <alignment horizontal="center" vertical="center"/>
    </xf>
    <xf numFmtId="0" fontId="10" fillId="8" borderId="0">
      <alignment horizontal="left" vertical="center"/>
    </xf>
    <xf numFmtId="177" fontId="3" fillId="0" borderId="0">
      <alignment horizontal="center" vertical="center"/>
    </xf>
    <xf numFmtId="184" fontId="3" fillId="0" borderId="0">
      <alignment horizontal="center" vertical="center"/>
    </xf>
    <xf numFmtId="177" fontId="3" fillId="0" borderId="0">
      <alignment horizontal="center"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11" borderId="9" applyNumberFormat="0">
      <alignment wrapText="1"/>
    </xf>
    <xf numFmtId="0" fontId="3" fillId="11" borderId="9" applyNumberFormat="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57" fillId="0" borderId="0"/>
    <xf numFmtId="0" fontId="3" fillId="0" borderId="0" applyNumberFormat="0" applyFont="0" applyFill="0" applyBorder="0" applyAlignment="0" applyProtection="0"/>
    <xf numFmtId="0" fontId="21" fillId="0" borderId="0" applyNumberFormat="0" applyFill="0" applyBorder="0" applyAlignment="0" applyProtection="0"/>
  </cellStyleXfs>
  <cellXfs count="269">
    <xf numFmtId="0" fontId="0" fillId="0" borderId="0" xfId="0"/>
    <xf numFmtId="9" fontId="30" fillId="0" borderId="2" xfId="8368" applyFont="1" applyBorder="1"/>
    <xf numFmtId="164" fontId="30" fillId="0" borderId="2" xfId="8368" applyNumberFormat="1" applyFont="1" applyBorder="1"/>
    <xf numFmtId="164" fontId="30" fillId="0" borderId="18" xfId="0" applyNumberFormat="1" applyFont="1" applyBorder="1"/>
    <xf numFmtId="164" fontId="30" fillId="0" borderId="20" xfId="0" applyNumberFormat="1" applyFont="1" applyBorder="1"/>
    <xf numFmtId="0" fontId="33" fillId="12" borderId="0" xfId="0" applyFont="1" applyFill="1"/>
    <xf numFmtId="0" fontId="30" fillId="12" borderId="0" xfId="0" applyFont="1" applyFill="1"/>
    <xf numFmtId="0" fontId="31" fillId="12" borderId="0" xfId="0" applyFont="1" applyFill="1"/>
    <xf numFmtId="0" fontId="32" fillId="12" borderId="0" xfId="0" applyFont="1" applyFill="1"/>
    <xf numFmtId="0" fontId="8" fillId="12" borderId="0" xfId="0" applyFont="1" applyFill="1"/>
    <xf numFmtId="0" fontId="35" fillId="12" borderId="0" xfId="0" applyFont="1" applyFill="1"/>
    <xf numFmtId="9" fontId="30" fillId="12" borderId="0" xfId="8368" applyFont="1" applyFill="1"/>
    <xf numFmtId="164" fontId="30" fillId="12" borderId="0" xfId="8368" applyNumberFormat="1" applyFont="1" applyFill="1"/>
    <xf numFmtId="0" fontId="30" fillId="12" borderId="0" xfId="0" applyFont="1" applyFill="1" applyBorder="1"/>
    <xf numFmtId="187" fontId="30" fillId="12" borderId="0" xfId="0" applyNumberFormat="1" applyFont="1" applyFill="1"/>
    <xf numFmtId="187" fontId="31" fillId="12" borderId="0" xfId="0" applyNumberFormat="1" applyFont="1" applyFill="1"/>
    <xf numFmtId="164" fontId="36" fillId="12" borderId="0" xfId="0" applyNumberFormat="1" applyFont="1" applyFill="1"/>
    <xf numFmtId="10" fontId="32" fillId="12" borderId="0" xfId="8368" applyNumberFormat="1" applyFont="1" applyFill="1"/>
    <xf numFmtId="10" fontId="36" fillId="12" borderId="0" xfId="8368" applyNumberFormat="1" applyFont="1" applyFill="1"/>
    <xf numFmtId="0" fontId="30" fillId="12" borderId="21" xfId="0" applyFont="1" applyFill="1" applyBorder="1"/>
    <xf numFmtId="0" fontId="30" fillId="16" borderId="3" xfId="0" applyFont="1" applyFill="1" applyBorder="1"/>
    <xf numFmtId="0" fontId="30" fillId="16" borderId="2" xfId="0" applyFont="1" applyFill="1" applyBorder="1"/>
    <xf numFmtId="0" fontId="30" fillId="16" borderId="19" xfId="0" applyFont="1" applyFill="1" applyBorder="1"/>
    <xf numFmtId="0" fontId="34" fillId="15" borderId="16" xfId="0" applyFont="1" applyFill="1" applyBorder="1"/>
    <xf numFmtId="0" fontId="34" fillId="15" borderId="17" xfId="0" applyFont="1" applyFill="1" applyBorder="1"/>
    <xf numFmtId="0" fontId="39" fillId="12" borderId="0" xfId="0" applyFont="1" applyFill="1" applyBorder="1"/>
    <xf numFmtId="0" fontId="40" fillId="12" borderId="0" xfId="0" applyFont="1" applyFill="1" applyBorder="1"/>
    <xf numFmtId="0" fontId="32" fillId="12" borderId="0" xfId="0" applyFont="1" applyFill="1" applyBorder="1"/>
    <xf numFmtId="0" fontId="31" fillId="16" borderId="2" xfId="0" applyFont="1" applyFill="1" applyBorder="1"/>
    <xf numFmtId="0" fontId="30" fillId="13" borderId="2" xfId="0" applyFont="1" applyFill="1" applyBorder="1"/>
    <xf numFmtId="0" fontId="41" fillId="16" borderId="2" xfId="0" applyFont="1" applyFill="1" applyBorder="1" applyAlignment="1"/>
    <xf numFmtId="0" fontId="39" fillId="12" borderId="0" xfId="0" applyFont="1" applyFill="1"/>
    <xf numFmtId="0" fontId="32" fillId="12" borderId="0" xfId="0" applyFont="1" applyFill="1" applyBorder="1" applyAlignment="1">
      <alignment horizontal="left"/>
    </xf>
    <xf numFmtId="0" fontId="40" fillId="12" borderId="0" xfId="0" applyFont="1" applyFill="1"/>
    <xf numFmtId="0" fontId="48" fillId="15" borderId="2" xfId="0" applyFont="1" applyFill="1" applyBorder="1"/>
    <xf numFmtId="164" fontId="44" fillId="0" borderId="2" xfId="8368" applyNumberFormat="1" applyFont="1" applyBorder="1"/>
    <xf numFmtId="164" fontId="44" fillId="14" borderId="2" xfId="8368" applyNumberFormat="1" applyFont="1" applyFill="1" applyBorder="1"/>
    <xf numFmtId="9" fontId="44" fillId="0" borderId="2" xfId="0" applyNumberFormat="1" applyFont="1" applyBorder="1"/>
    <xf numFmtId="10" fontId="44" fillId="0" borderId="2" xfId="0" applyNumberFormat="1" applyFont="1" applyBorder="1"/>
    <xf numFmtId="164" fontId="44" fillId="0" borderId="2" xfId="8368" applyNumberFormat="1" applyFont="1" applyFill="1" applyBorder="1"/>
    <xf numFmtId="0" fontId="44" fillId="0" borderId="2" xfId="0" applyFont="1" applyFill="1" applyBorder="1"/>
    <xf numFmtId="0" fontId="46" fillId="12" borderId="0" xfId="0" applyFont="1" applyFill="1"/>
    <xf numFmtId="0" fontId="44" fillId="12" borderId="0" xfId="0" applyFont="1" applyFill="1"/>
    <xf numFmtId="0" fontId="49" fillId="12" borderId="0" xfId="0" applyFont="1" applyFill="1"/>
    <xf numFmtId="0" fontId="51" fillId="12" borderId="0" xfId="0" applyFont="1" applyFill="1"/>
    <xf numFmtId="0" fontId="50" fillId="12" borderId="0" xfId="0" applyFont="1" applyFill="1"/>
    <xf numFmtId="0" fontId="44" fillId="12" borderId="0" xfId="0" applyFont="1" applyFill="1" applyBorder="1"/>
    <xf numFmtId="0" fontId="52" fillId="12" borderId="0" xfId="0" applyFont="1" applyFill="1"/>
    <xf numFmtId="0" fontId="44" fillId="0" borderId="2" xfId="0" applyFont="1" applyBorder="1"/>
    <xf numFmtId="0" fontId="47" fillId="0" borderId="2" xfId="0" applyFont="1" applyBorder="1"/>
    <xf numFmtId="0" fontId="47" fillId="0" borderId="2" xfId="0" applyFont="1" applyFill="1" applyBorder="1"/>
    <xf numFmtId="0" fontId="47" fillId="12" borderId="0" xfId="0" applyFont="1" applyFill="1"/>
    <xf numFmtId="9" fontId="30" fillId="12" borderId="0" xfId="8368" applyNumberFormat="1" applyFont="1" applyFill="1" applyBorder="1"/>
    <xf numFmtId="9" fontId="30" fillId="12" borderId="0" xfId="8368" applyFont="1" applyFill="1" applyBorder="1"/>
    <xf numFmtId="164" fontId="30" fillId="12" borderId="0" xfId="8368" applyNumberFormat="1" applyFont="1" applyFill="1" applyBorder="1"/>
    <xf numFmtId="0" fontId="34" fillId="12" borderId="0" xfId="0" applyFont="1" applyFill="1" applyBorder="1"/>
    <xf numFmtId="187" fontId="30" fillId="12" borderId="0" xfId="8368" applyNumberFormat="1" applyFont="1" applyFill="1" applyBorder="1"/>
    <xf numFmtId="9" fontId="30" fillId="0" borderId="2" xfId="0" applyNumberFormat="1" applyFont="1" applyBorder="1"/>
    <xf numFmtId="164" fontId="30" fillId="12" borderId="0" xfId="0" applyNumberFormat="1" applyFont="1" applyFill="1" applyBorder="1"/>
    <xf numFmtId="2" fontId="30" fillId="12" borderId="0" xfId="0" applyNumberFormat="1" applyFont="1" applyFill="1" applyBorder="1" applyAlignment="1">
      <alignment horizontal="right"/>
    </xf>
    <xf numFmtId="0" fontId="8" fillId="12" borderId="0" xfId="0" applyFont="1" applyFill="1" applyBorder="1"/>
    <xf numFmtId="0" fontId="31" fillId="12" borderId="15" xfId="0" applyFont="1" applyFill="1" applyBorder="1"/>
    <xf numFmtId="0" fontId="30" fillId="12" borderId="15" xfId="0" applyFont="1" applyFill="1" applyBorder="1"/>
    <xf numFmtId="0" fontId="30" fillId="12" borderId="0" xfId="0" applyFont="1" applyFill="1" applyAlignment="1">
      <alignment horizontal="right"/>
    </xf>
    <xf numFmtId="0" fontId="31" fillId="12" borderId="0" xfId="0" applyFont="1" applyFill="1" applyBorder="1"/>
    <xf numFmtId="164" fontId="30" fillId="12" borderId="0" xfId="0" applyNumberFormat="1" applyFont="1" applyFill="1" applyBorder="1" applyAlignment="1">
      <alignment horizontal="right" indent="1"/>
    </xf>
    <xf numFmtId="0" fontId="30" fillId="12" borderId="2" xfId="0" applyFont="1" applyFill="1" applyBorder="1"/>
    <xf numFmtId="164" fontId="30" fillId="12" borderId="2" xfId="0" applyNumberFormat="1" applyFont="1" applyFill="1" applyBorder="1"/>
    <xf numFmtId="9" fontId="30" fillId="12" borderId="2" xfId="0" applyNumberFormat="1" applyFont="1" applyFill="1" applyBorder="1" applyAlignment="1"/>
    <xf numFmtId="9" fontId="30" fillId="12" borderId="2" xfId="8368" applyFont="1" applyFill="1" applyBorder="1"/>
    <xf numFmtId="186" fontId="30" fillId="12" borderId="2" xfId="0" applyNumberFormat="1" applyFont="1" applyFill="1" applyBorder="1"/>
    <xf numFmtId="9" fontId="30" fillId="12" borderId="2" xfId="0" applyNumberFormat="1" applyFont="1" applyFill="1" applyBorder="1"/>
    <xf numFmtId="0" fontId="34" fillId="15" borderId="2" xfId="0" applyFont="1" applyFill="1" applyBorder="1" applyAlignment="1">
      <alignment horizontal="center" vertical="center" wrapText="1"/>
    </xf>
    <xf numFmtId="10" fontId="34" fillId="15" borderId="2" xfId="0" applyNumberFormat="1" applyFont="1" applyFill="1" applyBorder="1" applyAlignment="1">
      <alignment horizontal="center" vertical="center" wrapText="1"/>
    </xf>
    <xf numFmtId="10" fontId="30" fillId="12" borderId="0" xfId="0" applyNumberFormat="1" applyFont="1" applyFill="1"/>
    <xf numFmtId="0" fontId="30" fillId="0" borderId="2" xfId="0" applyFont="1" applyBorder="1"/>
    <xf numFmtId="0" fontId="30" fillId="0" borderId="2" xfId="0" applyFont="1" applyBorder="1" applyAlignment="1"/>
    <xf numFmtId="10" fontId="30" fillId="0" borderId="2" xfId="0" applyNumberFormat="1" applyFont="1" applyBorder="1"/>
    <xf numFmtId="0" fontId="30" fillId="0" borderId="2" xfId="0" applyFont="1" applyFill="1" applyBorder="1"/>
    <xf numFmtId="9" fontId="30" fillId="0" borderId="2" xfId="8368" applyFont="1" applyFill="1" applyBorder="1"/>
    <xf numFmtId="164" fontId="30" fillId="12" borderId="21" xfId="8368" applyNumberFormat="1" applyFont="1" applyFill="1" applyBorder="1"/>
    <xf numFmtId="0" fontId="30" fillId="12" borderId="21" xfId="0" applyFont="1" applyFill="1" applyBorder="1" applyAlignment="1">
      <alignment horizontal="right"/>
    </xf>
    <xf numFmtId="189" fontId="30" fillId="12" borderId="2" xfId="8369" applyNumberFormat="1" applyFont="1" applyFill="1" applyBorder="1"/>
    <xf numFmtId="0" fontId="34" fillId="15" borderId="2" xfId="0" applyFont="1" applyFill="1" applyBorder="1"/>
    <xf numFmtId="0" fontId="36" fillId="12" borderId="0" xfId="0" applyFont="1" applyFill="1"/>
    <xf numFmtId="0" fontId="30" fillId="12" borderId="2" xfId="0" applyFont="1" applyFill="1" applyBorder="1" applyAlignment="1">
      <alignment horizontal="left" vertical="top"/>
    </xf>
    <xf numFmtId="9" fontId="30" fillId="12" borderId="2" xfId="0" applyNumberFormat="1" applyFont="1" applyFill="1" applyBorder="1" applyAlignment="1">
      <alignment horizontal="right" vertical="top"/>
    </xf>
    <xf numFmtId="164" fontId="30" fillId="12" borderId="2" xfId="0" applyNumberFormat="1" applyFont="1" applyFill="1" applyBorder="1" applyAlignment="1">
      <alignment horizontal="left" vertical="top"/>
    </xf>
    <xf numFmtId="164" fontId="30" fillId="12" borderId="2" xfId="0" applyNumberFormat="1" applyFont="1" applyFill="1" applyBorder="1" applyAlignment="1">
      <alignment horizontal="right" vertical="top"/>
    </xf>
    <xf numFmtId="9" fontId="30" fillId="12" borderId="2" xfId="8368" applyNumberFormat="1" applyFont="1" applyFill="1" applyBorder="1" applyAlignment="1">
      <alignment horizontal="right" vertical="top"/>
    </xf>
    <xf numFmtId="9" fontId="30" fillId="12" borderId="2" xfId="8368" applyFont="1" applyFill="1" applyBorder="1" applyAlignment="1">
      <alignment horizontal="left" vertical="top"/>
    </xf>
    <xf numFmtId="9" fontId="30" fillId="12" borderId="2" xfId="0" applyNumberFormat="1" applyFont="1" applyFill="1" applyBorder="1" applyAlignment="1">
      <alignment horizontal="left" vertical="top"/>
    </xf>
    <xf numFmtId="164" fontId="30" fillId="12" borderId="2" xfId="0" applyNumberFormat="1" applyFont="1" applyFill="1" applyBorder="1" applyAlignment="1">
      <alignment horizontal="right"/>
    </xf>
    <xf numFmtId="164" fontId="30" fillId="12" borderId="2" xfId="0" applyNumberFormat="1" applyFont="1" applyFill="1" applyBorder="1" applyAlignment="1">
      <alignment horizontal="left"/>
    </xf>
    <xf numFmtId="9" fontId="30" fillId="12" borderId="0" xfId="0" applyNumberFormat="1" applyFont="1" applyFill="1" applyBorder="1"/>
    <xf numFmtId="0" fontId="32" fillId="12" borderId="0" xfId="0" applyFont="1" applyFill="1" applyBorder="1" applyAlignment="1">
      <alignment vertical="top"/>
    </xf>
    <xf numFmtId="9" fontId="30" fillId="12" borderId="2" xfId="8368" applyNumberFormat="1" applyFont="1" applyFill="1" applyBorder="1"/>
    <xf numFmtId="164" fontId="30" fillId="12" borderId="2" xfId="0" applyNumberFormat="1" applyFont="1" applyFill="1" applyBorder="1" applyAlignment="1"/>
    <xf numFmtId="10" fontId="30" fillId="12" borderId="2" xfId="0" applyNumberFormat="1" applyFont="1" applyFill="1" applyBorder="1"/>
    <xf numFmtId="164" fontId="30" fillId="12" borderId="2" xfId="8368" applyNumberFormat="1" applyFont="1" applyFill="1" applyBorder="1" applyAlignment="1">
      <alignment horizontal="right" vertical="top"/>
    </xf>
    <xf numFmtId="9" fontId="30" fillId="12" borderId="2" xfId="0" applyNumberFormat="1" applyFont="1" applyFill="1" applyBorder="1" applyAlignment="1">
      <alignment horizontal="right"/>
    </xf>
    <xf numFmtId="0" fontId="31" fillId="0" borderId="0" xfId="0" applyFont="1" applyFill="1"/>
    <xf numFmtId="0" fontId="48" fillId="15" borderId="2" xfId="0" applyFont="1" applyFill="1" applyBorder="1" applyAlignment="1">
      <alignment wrapText="1"/>
    </xf>
    <xf numFmtId="10" fontId="48" fillId="15" borderId="2" xfId="0" applyNumberFormat="1" applyFont="1" applyFill="1" applyBorder="1" applyAlignment="1">
      <alignment wrapText="1"/>
    </xf>
    <xf numFmtId="0" fontId="55" fillId="12" borderId="0" xfId="0" applyFont="1" applyFill="1"/>
    <xf numFmtId="10" fontId="44" fillId="12" borderId="0" xfId="0" applyNumberFormat="1" applyFont="1" applyFill="1"/>
    <xf numFmtId="0" fontId="46" fillId="12" borderId="2" xfId="0" applyFont="1" applyFill="1" applyBorder="1"/>
    <xf numFmtId="0" fontId="45" fillId="12" borderId="2" xfId="0" applyFont="1" applyFill="1" applyBorder="1"/>
    <xf numFmtId="0" fontId="0" fillId="12" borderId="0" xfId="0" applyFill="1"/>
    <xf numFmtId="0" fontId="34" fillId="15" borderId="2" xfId="0" applyFont="1" applyFill="1" applyBorder="1" applyAlignment="1">
      <alignment wrapText="1"/>
    </xf>
    <xf numFmtId="10" fontId="34" fillId="15" borderId="2" xfId="0" applyNumberFormat="1" applyFont="1" applyFill="1" applyBorder="1" applyAlignment="1">
      <alignment wrapText="1"/>
    </xf>
    <xf numFmtId="0" fontId="56" fillId="12" borderId="2" xfId="0" applyFont="1" applyFill="1" applyBorder="1"/>
    <xf numFmtId="188" fontId="30" fillId="0" borderId="2" xfId="8368" applyNumberFormat="1" applyFont="1" applyBorder="1"/>
    <xf numFmtId="0" fontId="30" fillId="12" borderId="6" xfId="0" applyFont="1" applyFill="1" applyBorder="1"/>
    <xf numFmtId="0" fontId="30" fillId="12" borderId="22" xfId="0" applyFont="1" applyFill="1" applyBorder="1"/>
    <xf numFmtId="0" fontId="30" fillId="12" borderId="2" xfId="0" applyFont="1" applyFill="1" applyBorder="1" applyAlignment="1">
      <alignment horizontal="fill"/>
    </xf>
    <xf numFmtId="0" fontId="30" fillId="12" borderId="11" xfId="0" applyFont="1" applyFill="1" applyBorder="1"/>
    <xf numFmtId="0" fontId="30" fillId="12" borderId="4" xfId="0" applyFont="1" applyFill="1" applyBorder="1"/>
    <xf numFmtId="2" fontId="30" fillId="12" borderId="2" xfId="0" applyNumberFormat="1" applyFont="1" applyFill="1" applyBorder="1"/>
    <xf numFmtId="0" fontId="30" fillId="12" borderId="2" xfId="0" applyFont="1" applyFill="1" applyBorder="1" applyAlignment="1"/>
    <xf numFmtId="0" fontId="44" fillId="12" borderId="2" xfId="0" applyFont="1" applyFill="1" applyBorder="1" applyAlignment="1"/>
    <xf numFmtId="0" fontId="8" fillId="12" borderId="0" xfId="0" applyFont="1" applyFill="1" applyAlignment="1">
      <alignment horizontal="left"/>
    </xf>
    <xf numFmtId="0" fontId="54" fillId="12" borderId="0" xfId="0" applyFont="1" applyFill="1"/>
    <xf numFmtId="0" fontId="34" fillId="12" borderId="0" xfId="0" applyFont="1" applyFill="1"/>
    <xf numFmtId="2" fontId="30" fillId="0" borderId="2" xfId="0" applyNumberFormat="1" applyFont="1" applyBorder="1"/>
    <xf numFmtId="0" fontId="58" fillId="12" borderId="0" xfId="0" applyFont="1" applyFill="1" applyAlignment="1">
      <alignment horizontal="fill"/>
    </xf>
    <xf numFmtId="188" fontId="30" fillId="12" borderId="2" xfId="0" applyNumberFormat="1" applyFont="1" applyFill="1" applyBorder="1"/>
    <xf numFmtId="0" fontId="30" fillId="0" borderId="2" xfId="0" applyFont="1" applyFill="1" applyBorder="1" applyAlignment="1"/>
    <xf numFmtId="0" fontId="30" fillId="20" borderId="6" xfId="0" applyFont="1" applyFill="1" applyBorder="1"/>
    <xf numFmtId="193" fontId="30" fillId="0" borderId="2" xfId="0" applyNumberFormat="1" applyFont="1" applyFill="1" applyBorder="1"/>
    <xf numFmtId="193" fontId="30" fillId="12" borderId="2" xfId="0" applyNumberFormat="1" applyFont="1" applyFill="1" applyBorder="1"/>
    <xf numFmtId="2" fontId="30" fillId="0" borderId="2" xfId="0" applyNumberFormat="1" applyFont="1" applyFill="1" applyBorder="1"/>
    <xf numFmtId="0" fontId="44" fillId="14" borderId="2" xfId="0" applyFont="1" applyFill="1" applyBorder="1"/>
    <xf numFmtId="0" fontId="44" fillId="12" borderId="0" xfId="0" applyFont="1" applyFill="1"/>
    <xf numFmtId="0" fontId="44" fillId="12" borderId="0" xfId="0" applyFont="1" applyFill="1" applyBorder="1"/>
    <xf numFmtId="0" fontId="30" fillId="12" borderId="0" xfId="0" applyFont="1" applyFill="1"/>
    <xf numFmtId="0" fontId="44" fillId="12" borderId="2" xfId="0" applyFont="1" applyFill="1" applyBorder="1"/>
    <xf numFmtId="0" fontId="59" fillId="12" borderId="0" xfId="0" applyFont="1" applyFill="1"/>
    <xf numFmtId="0" fontId="44" fillId="12" borderId="0" xfId="0" applyFont="1" applyFill="1" applyAlignment="1">
      <alignment horizontal="right"/>
    </xf>
    <xf numFmtId="0" fontId="44" fillId="16" borderId="2" xfId="0" applyFont="1" applyFill="1" applyBorder="1"/>
    <xf numFmtId="0" fontId="48" fillId="15" borderId="2" xfId="0" applyFont="1" applyFill="1" applyBorder="1"/>
    <xf numFmtId="0" fontId="48" fillId="15" borderId="2" xfId="0" applyFont="1" applyFill="1" applyBorder="1" applyAlignment="1">
      <alignment horizontal="centerContinuous"/>
    </xf>
    <xf numFmtId="0" fontId="32" fillId="12" borderId="0" xfId="0" applyFont="1" applyFill="1"/>
    <xf numFmtId="0" fontId="31" fillId="12" borderId="0" xfId="0" applyFont="1" applyFill="1"/>
    <xf numFmtId="0" fontId="35" fillId="12" borderId="0" xfId="0" applyFont="1" applyFill="1"/>
    <xf numFmtId="0" fontId="34" fillId="15" borderId="2" xfId="0" applyFont="1" applyFill="1" applyBorder="1"/>
    <xf numFmtId="0" fontId="30" fillId="12" borderId="2" xfId="0" applyFont="1" applyFill="1" applyBorder="1" applyAlignment="1">
      <alignment wrapText="1"/>
    </xf>
    <xf numFmtId="0" fontId="30" fillId="0" borderId="2" xfId="0" applyFont="1" applyBorder="1" applyAlignment="1">
      <alignment vertical="top" wrapText="1"/>
    </xf>
    <xf numFmtId="0" fontId="34" fillId="15" borderId="2" xfId="0" applyFont="1" applyFill="1" applyBorder="1" applyAlignment="1">
      <alignment horizontal="left"/>
    </xf>
    <xf numFmtId="193" fontId="30" fillId="0" borderId="2" xfId="0" applyNumberFormat="1" applyFont="1" applyBorder="1"/>
    <xf numFmtId="193" fontId="56" fillId="7" borderId="2" xfId="0" applyNumberFormat="1" applyFont="1" applyFill="1" applyBorder="1" applyAlignment="1">
      <alignment horizontal="right" vertical="center"/>
    </xf>
    <xf numFmtId="191" fontId="30" fillId="12" borderId="0" xfId="0" applyNumberFormat="1" applyFont="1" applyFill="1"/>
    <xf numFmtId="0" fontId="8" fillId="16" borderId="2" xfId="0" applyFont="1" applyFill="1" applyBorder="1"/>
    <xf numFmtId="0" fontId="35" fillId="12" borderId="12" xfId="0" applyFont="1" applyFill="1" applyBorder="1"/>
    <xf numFmtId="49" fontId="34" fillId="15" borderId="2" xfId="0" applyNumberFormat="1" applyFont="1" applyFill="1" applyBorder="1"/>
    <xf numFmtId="0" fontId="54" fillId="15" borderId="2" xfId="0" applyFont="1" applyFill="1" applyBorder="1"/>
    <xf numFmtId="49" fontId="30" fillId="12" borderId="2" xfId="0" applyNumberFormat="1" applyFont="1" applyFill="1" applyBorder="1"/>
    <xf numFmtId="0" fontId="41" fillId="12" borderId="2" xfId="0" applyFont="1" applyFill="1" applyBorder="1"/>
    <xf numFmtId="0" fontId="30" fillId="12" borderId="2" xfId="0" applyFont="1" applyFill="1" applyBorder="1" applyAlignment="1">
      <alignment horizontal="right"/>
    </xf>
    <xf numFmtId="192" fontId="30" fillId="12" borderId="2" xfId="0" applyNumberFormat="1" applyFont="1" applyFill="1" applyBorder="1"/>
    <xf numFmtId="191" fontId="30" fillId="12" borderId="2" xfId="0" applyNumberFormat="1" applyFont="1" applyFill="1" applyBorder="1"/>
    <xf numFmtId="190" fontId="30" fillId="12" borderId="2" xfId="0" applyNumberFormat="1" applyFont="1" applyFill="1" applyBorder="1"/>
    <xf numFmtId="193" fontId="30" fillId="12" borderId="2" xfId="0" applyNumberFormat="1" applyFont="1" applyFill="1" applyBorder="1" applyAlignment="1">
      <alignment horizontal="right"/>
    </xf>
    <xf numFmtId="188" fontId="30" fillId="12" borderId="2" xfId="0" applyNumberFormat="1" applyFont="1" applyFill="1" applyBorder="1" applyAlignment="1">
      <alignment horizontal="right"/>
    </xf>
    <xf numFmtId="192" fontId="30" fillId="12" borderId="2" xfId="0" applyNumberFormat="1" applyFont="1" applyFill="1" applyBorder="1" applyAlignment="1">
      <alignment horizontal="right"/>
    </xf>
    <xf numFmtId="2" fontId="30" fillId="12" borderId="2" xfId="0" applyNumberFormat="1" applyFont="1" applyFill="1" applyBorder="1" applyAlignment="1">
      <alignment horizontal="right"/>
    </xf>
    <xf numFmtId="191" fontId="30" fillId="12" borderId="2" xfId="0" applyNumberFormat="1" applyFont="1" applyFill="1" applyBorder="1" applyAlignment="1">
      <alignment horizontal="right"/>
    </xf>
    <xf numFmtId="190" fontId="30" fillId="12" borderId="2" xfId="0" applyNumberFormat="1" applyFont="1" applyFill="1" applyBorder="1" applyAlignment="1">
      <alignment horizontal="right"/>
    </xf>
    <xf numFmtId="0" fontId="60" fillId="15" borderId="2" xfId="0" applyFont="1" applyFill="1" applyBorder="1"/>
    <xf numFmtId="0" fontId="60" fillId="15" borderId="5" xfId="0" applyFont="1" applyFill="1" applyBorder="1"/>
    <xf numFmtId="0" fontId="30" fillId="12" borderId="5" xfId="0" applyFont="1" applyFill="1" applyBorder="1" applyAlignment="1">
      <alignment horizontal="right"/>
    </xf>
    <xf numFmtId="190" fontId="30" fillId="12" borderId="5" xfId="0" applyNumberFormat="1" applyFont="1" applyFill="1" applyBorder="1" applyAlignment="1">
      <alignment horizontal="right"/>
    </xf>
    <xf numFmtId="0" fontId="60" fillId="15" borderId="6" xfId="0" applyFont="1" applyFill="1" applyBorder="1"/>
    <xf numFmtId="0" fontId="54" fillId="15" borderId="6" xfId="0" applyFont="1" applyFill="1" applyBorder="1"/>
    <xf numFmtId="193" fontId="30" fillId="12" borderId="6" xfId="0" applyNumberFormat="1" applyFont="1" applyFill="1" applyBorder="1"/>
    <xf numFmtId="2" fontId="30" fillId="12" borderId="6" xfId="0" applyNumberFormat="1" applyFont="1" applyFill="1" applyBorder="1"/>
    <xf numFmtId="188" fontId="30" fillId="12" borderId="6" xfId="0" applyNumberFormat="1" applyFont="1" applyFill="1" applyBorder="1"/>
    <xf numFmtId="192" fontId="30" fillId="12" borderId="6" xfId="0" applyNumberFormat="1" applyFont="1" applyFill="1" applyBorder="1"/>
    <xf numFmtId="191" fontId="30" fillId="12" borderId="6" xfId="0" applyNumberFormat="1" applyFont="1" applyFill="1" applyBorder="1"/>
    <xf numFmtId="0" fontId="60" fillId="18" borderId="11" xfId="0" applyFont="1" applyFill="1" applyBorder="1"/>
    <xf numFmtId="0" fontId="54" fillId="18" borderId="14" xfId="0" applyFont="1" applyFill="1" applyBorder="1"/>
    <xf numFmtId="190" fontId="30" fillId="18" borderId="14" xfId="0" applyNumberFormat="1" applyFont="1" applyFill="1" applyBorder="1"/>
    <xf numFmtId="190" fontId="30" fillId="18" borderId="4" xfId="0" applyNumberFormat="1" applyFont="1" applyFill="1" applyBorder="1"/>
    <xf numFmtId="0" fontId="54" fillId="15" borderId="5" xfId="0" applyFont="1" applyFill="1" applyBorder="1" applyAlignment="1">
      <alignment horizontal="fill"/>
    </xf>
    <xf numFmtId="0" fontId="45" fillId="16" borderId="2" xfId="0" applyFont="1" applyFill="1" applyBorder="1"/>
    <xf numFmtId="0" fontId="48" fillId="12" borderId="2" xfId="0" applyFont="1" applyFill="1" applyBorder="1"/>
    <xf numFmtId="10" fontId="30" fillId="12" borderId="2" xfId="0" applyNumberFormat="1" applyFont="1" applyFill="1" applyBorder="1" applyAlignment="1"/>
    <xf numFmtId="0" fontId="30" fillId="12" borderId="11" xfId="0" applyFont="1" applyFill="1" applyBorder="1" applyAlignment="1">
      <alignment horizontal="right"/>
    </xf>
    <xf numFmtId="0" fontId="30" fillId="12" borderId="4" xfId="0" applyFont="1" applyFill="1" applyBorder="1" applyAlignment="1">
      <alignment horizontal="right"/>
    </xf>
    <xf numFmtId="164" fontId="30" fillId="12" borderId="2" xfId="0" quotePrefix="1" applyNumberFormat="1" applyFont="1" applyFill="1" applyBorder="1" applyAlignment="1">
      <alignment horizontal="center"/>
    </xf>
    <xf numFmtId="164" fontId="30" fillId="12" borderId="2" xfId="0" quotePrefix="1" applyNumberFormat="1" applyFont="1" applyFill="1" applyBorder="1"/>
    <xf numFmtId="164" fontId="30" fillId="12" borderId="2" xfId="8368" applyNumberFormat="1" applyFont="1" applyFill="1" applyBorder="1"/>
    <xf numFmtId="164" fontId="30" fillId="12" borderId="11" xfId="0" applyNumberFormat="1" applyFont="1" applyFill="1" applyBorder="1"/>
    <xf numFmtId="164" fontId="30" fillId="12" borderId="4" xfId="0" applyNumberFormat="1" applyFont="1" applyFill="1" applyBorder="1"/>
    <xf numFmtId="164" fontId="30" fillId="12" borderId="4" xfId="8368" applyNumberFormat="1" applyFont="1" applyFill="1" applyBorder="1"/>
    <xf numFmtId="164" fontId="47" fillId="0" borderId="2" xfId="8368" applyNumberFormat="1" applyFont="1" applyBorder="1"/>
    <xf numFmtId="164" fontId="44" fillId="12" borderId="0" xfId="8368" applyNumberFormat="1" applyFont="1" applyFill="1"/>
    <xf numFmtId="164" fontId="44" fillId="12" borderId="0" xfId="8368" applyNumberFormat="1" applyFont="1" applyFill="1" applyBorder="1"/>
    <xf numFmtId="164" fontId="47" fillId="12" borderId="0" xfId="8368" applyNumberFormat="1" applyFont="1" applyFill="1"/>
    <xf numFmtId="164" fontId="44" fillId="12" borderId="0" xfId="0" applyNumberFormat="1" applyFont="1" applyFill="1"/>
    <xf numFmtId="10" fontId="30" fillId="16" borderId="2" xfId="0" applyNumberFormat="1" applyFont="1" applyFill="1" applyBorder="1"/>
    <xf numFmtId="0" fontId="34" fillId="15" borderId="2" xfId="0" applyFont="1" applyFill="1" applyBorder="1" applyAlignment="1">
      <alignment vertical="center"/>
    </xf>
    <xf numFmtId="0" fontId="41" fillId="17" borderId="2" xfId="0" applyFont="1" applyFill="1" applyBorder="1" applyAlignment="1">
      <alignment horizontal="left" vertical="top"/>
    </xf>
    <xf numFmtId="0" fontId="34" fillId="15" borderId="2" xfId="0" applyFont="1" applyFill="1" applyBorder="1" applyAlignment="1">
      <alignment vertical="top"/>
    </xf>
    <xf numFmtId="0" fontId="34" fillId="15" borderId="2" xfId="0" applyFont="1" applyFill="1" applyBorder="1" applyAlignment="1">
      <alignment vertical="top" wrapText="1"/>
    </xf>
    <xf numFmtId="164" fontId="34" fillId="15" borderId="2" xfId="8368" applyNumberFormat="1" applyFont="1" applyFill="1" applyBorder="1" applyAlignment="1">
      <alignment vertical="top"/>
    </xf>
    <xf numFmtId="164" fontId="30" fillId="16" borderId="2" xfId="0" applyNumberFormat="1" applyFont="1" applyFill="1" applyBorder="1"/>
    <xf numFmtId="164" fontId="30" fillId="0" borderId="2" xfId="0" applyNumberFormat="1" applyFont="1" applyBorder="1"/>
    <xf numFmtId="9" fontId="30" fillId="16" borderId="2" xfId="0" applyNumberFormat="1" applyFont="1" applyFill="1" applyBorder="1"/>
    <xf numFmtId="9" fontId="30" fillId="0" borderId="2" xfId="8368" applyNumberFormat="1" applyFont="1" applyBorder="1"/>
    <xf numFmtId="9" fontId="30" fillId="12" borderId="0" xfId="0" applyNumberFormat="1" applyFont="1" applyFill="1"/>
    <xf numFmtId="189" fontId="30" fillId="0" borderId="2" xfId="8369" applyNumberFormat="1" applyFont="1" applyBorder="1"/>
    <xf numFmtId="1" fontId="30" fillId="12" borderId="0" xfId="0" applyNumberFormat="1" applyFont="1" applyFill="1"/>
    <xf numFmtId="0" fontId="30" fillId="16" borderId="2" xfId="0" applyFont="1" applyFill="1" applyBorder="1" applyAlignment="1">
      <alignment horizontal="right"/>
    </xf>
    <xf numFmtId="185" fontId="30" fillId="0" borderId="2" xfId="8368" applyNumberFormat="1" applyFont="1" applyBorder="1"/>
    <xf numFmtId="9" fontId="34" fillId="15" borderId="2" xfId="8368" applyFont="1" applyFill="1" applyBorder="1"/>
    <xf numFmtId="164" fontId="36" fillId="16" borderId="2" xfId="0" applyNumberFormat="1" applyFont="1" applyFill="1" applyBorder="1"/>
    <xf numFmtId="190" fontId="30" fillId="12" borderId="0" xfId="0" applyNumberFormat="1" applyFont="1" applyFill="1"/>
    <xf numFmtId="188" fontId="30" fillId="0" borderId="2" xfId="0" applyNumberFormat="1" applyFont="1" applyBorder="1"/>
    <xf numFmtId="190" fontId="30" fillId="0" borderId="2" xfId="0" applyNumberFormat="1" applyFont="1" applyBorder="1"/>
    <xf numFmtId="192" fontId="30" fillId="0" borderId="2" xfId="0" applyNumberFormat="1" applyFont="1" applyBorder="1"/>
    <xf numFmtId="192" fontId="30" fillId="16" borderId="2" xfId="0" applyNumberFormat="1" applyFont="1" applyFill="1" applyBorder="1"/>
    <xf numFmtId="0" fontId="30" fillId="12" borderId="2" xfId="0" applyFont="1" applyFill="1" applyBorder="1" applyAlignment="1">
      <alignment vertical="center" wrapText="1"/>
    </xf>
    <xf numFmtId="0" fontId="30" fillId="16" borderId="2" xfId="0" applyFont="1" applyFill="1" applyBorder="1" applyAlignment="1">
      <alignment horizontal="left"/>
    </xf>
    <xf numFmtId="9" fontId="30" fillId="16" borderId="2" xfId="8368" applyNumberFormat="1" applyFont="1" applyFill="1" applyBorder="1"/>
    <xf numFmtId="9" fontId="30" fillId="13" borderId="2" xfId="0" applyNumberFormat="1" applyFont="1" applyFill="1" applyBorder="1"/>
    <xf numFmtId="0" fontId="30" fillId="12" borderId="0" xfId="0" applyFont="1" applyFill="1" applyBorder="1" applyAlignment="1">
      <alignment horizontal="right"/>
    </xf>
    <xf numFmtId="164" fontId="34" fillId="15" borderId="2" xfId="0" applyNumberFormat="1" applyFont="1" applyFill="1" applyBorder="1"/>
    <xf numFmtId="0" fontId="30" fillId="16" borderId="2" xfId="0" applyFont="1" applyFill="1" applyBorder="1" applyAlignment="1">
      <alignment horizontal="left" vertical="top"/>
    </xf>
    <xf numFmtId="164" fontId="30" fillId="12" borderId="2" xfId="0" applyNumberFormat="1" applyFont="1" applyFill="1" applyBorder="1" applyAlignment="1">
      <alignment wrapText="1"/>
    </xf>
    <xf numFmtId="164" fontId="30" fillId="12" borderId="2" xfId="0" applyNumberFormat="1" applyFont="1" applyFill="1" applyBorder="1" applyAlignment="1">
      <alignment vertical="top" wrapText="1"/>
    </xf>
    <xf numFmtId="0" fontId="35" fillId="12" borderId="2" xfId="0" applyFont="1" applyFill="1" applyBorder="1"/>
    <xf numFmtId="9" fontId="34" fillId="15" borderId="2" xfId="0" applyNumberFormat="1" applyFont="1" applyFill="1" applyBorder="1"/>
    <xf numFmtId="9" fontId="30" fillId="16" borderId="2" xfId="0" applyNumberFormat="1" applyFont="1" applyFill="1" applyBorder="1" applyAlignment="1">
      <alignment vertical="top"/>
    </xf>
    <xf numFmtId="10" fontId="30" fillId="12" borderId="2" xfId="8368" applyNumberFormat="1" applyFont="1" applyFill="1" applyBorder="1"/>
    <xf numFmtId="188" fontId="44" fillId="12" borderId="2" xfId="0" applyNumberFormat="1" applyFont="1" applyFill="1" applyBorder="1"/>
    <xf numFmtId="192" fontId="44" fillId="12" borderId="2" xfId="0" applyNumberFormat="1" applyFont="1" applyFill="1" applyBorder="1"/>
    <xf numFmtId="191" fontId="44" fillId="12" borderId="2" xfId="0" applyNumberFormat="1" applyFont="1" applyFill="1" applyBorder="1"/>
    <xf numFmtId="190" fontId="44" fillId="12" borderId="2" xfId="0" applyNumberFormat="1" applyFont="1" applyFill="1" applyBorder="1"/>
    <xf numFmtId="188" fontId="30" fillId="12" borderId="13" xfId="0" applyNumberFormat="1" applyFont="1" applyFill="1" applyBorder="1"/>
    <xf numFmtId="188" fontId="30" fillId="12" borderId="10" xfId="0" applyNumberFormat="1" applyFont="1" applyFill="1" applyBorder="1"/>
    <xf numFmtId="193" fontId="30" fillId="12" borderId="4" xfId="0" applyNumberFormat="1" applyFont="1" applyFill="1" applyBorder="1"/>
    <xf numFmtId="188" fontId="30" fillId="12" borderId="2" xfId="8368" applyNumberFormat="1" applyFont="1" applyFill="1" applyBorder="1"/>
    <xf numFmtId="193" fontId="30" fillId="12" borderId="2" xfId="8368" applyNumberFormat="1" applyFont="1" applyFill="1" applyBorder="1"/>
    <xf numFmtId="0" fontId="34" fillId="15" borderId="6" xfId="0" applyFont="1" applyFill="1" applyBorder="1"/>
    <xf numFmtId="0" fontId="62" fillId="16" borderId="2" xfId="8372" applyFont="1" applyFill="1" applyBorder="1"/>
    <xf numFmtId="164" fontId="46" fillId="0" borderId="2" xfId="8368" applyNumberFormat="1" applyFont="1" applyFill="1" applyBorder="1"/>
    <xf numFmtId="164" fontId="46" fillId="0" borderId="2" xfId="8368" applyNumberFormat="1" applyFont="1" applyBorder="1"/>
    <xf numFmtId="164" fontId="52" fillId="0" borderId="2" xfId="8368" applyNumberFormat="1" applyFont="1" applyBorder="1"/>
    <xf numFmtId="9" fontId="44" fillId="0" borderId="2" xfId="8368" applyFont="1" applyFill="1" applyBorder="1"/>
    <xf numFmtId="164" fontId="44" fillId="12" borderId="2" xfId="8368" applyNumberFormat="1" applyFont="1" applyFill="1" applyBorder="1"/>
    <xf numFmtId="9" fontId="44" fillId="13" borderId="2" xfId="0" applyNumberFormat="1" applyFont="1" applyFill="1" applyBorder="1"/>
    <xf numFmtId="0" fontId="44" fillId="12" borderId="2" xfId="0" applyFont="1" applyFill="1" applyBorder="1" applyAlignment="1">
      <alignment wrapText="1"/>
    </xf>
    <xf numFmtId="0" fontId="30" fillId="0" borderId="2" xfId="0" applyFont="1" applyFill="1" applyBorder="1" applyAlignment="1">
      <alignment wrapText="1"/>
    </xf>
    <xf numFmtId="0" fontId="30" fillId="12" borderId="2" xfId="0" applyFont="1" applyFill="1" applyBorder="1" applyAlignment="1">
      <alignment horizontal="fill" wrapText="1"/>
    </xf>
    <xf numFmtId="164" fontId="30" fillId="0" borderId="2" xfId="0" quotePrefix="1" applyNumberFormat="1" applyFont="1" applyFill="1" applyBorder="1" applyAlignment="1">
      <alignment horizontal="center"/>
    </xf>
    <xf numFmtId="9" fontId="30" fillId="0" borderId="2" xfId="8368" quotePrefix="1" applyFont="1" applyBorder="1" applyAlignment="1">
      <alignment horizontal="center"/>
    </xf>
    <xf numFmtId="0" fontId="30" fillId="12" borderId="2" xfId="0" quotePrefix="1" applyFont="1" applyFill="1" applyBorder="1" applyAlignment="1">
      <alignment horizontal="center"/>
    </xf>
    <xf numFmtId="0" fontId="65" fillId="12" borderId="0" xfId="0" applyFont="1" applyFill="1"/>
    <xf numFmtId="0" fontId="30" fillId="12" borderId="2" xfId="0" applyFont="1" applyFill="1" applyBorder="1" applyAlignment="1">
      <alignment horizontal="left"/>
    </xf>
    <xf numFmtId="2" fontId="30" fillId="12" borderId="2" xfId="8368" applyNumberFormat="1" applyFont="1" applyFill="1" applyBorder="1" applyAlignment="1">
      <alignment horizontal="right"/>
    </xf>
    <xf numFmtId="0" fontId="30" fillId="18" borderId="14" xfId="0" applyFont="1" applyFill="1" applyBorder="1"/>
    <xf numFmtId="0" fontId="31" fillId="12" borderId="2" xfId="0" applyFont="1" applyFill="1" applyBorder="1"/>
    <xf numFmtId="0" fontId="30" fillId="18" borderId="4" xfId="0" applyFont="1" applyFill="1" applyBorder="1"/>
    <xf numFmtId="1" fontId="30" fillId="12" borderId="2" xfId="0" applyNumberFormat="1" applyFont="1" applyFill="1" applyBorder="1"/>
    <xf numFmtId="0" fontId="34" fillId="19" borderId="2" xfId="0" applyFont="1" applyFill="1" applyBorder="1" applyAlignment="1">
      <alignment horizontal="left"/>
    </xf>
    <xf numFmtId="0" fontId="31" fillId="12" borderId="12" xfId="0" applyFont="1" applyFill="1" applyBorder="1" applyAlignment="1">
      <alignment horizontal="left"/>
    </xf>
    <xf numFmtId="0" fontId="31" fillId="12" borderId="0" xfId="0" applyFont="1" applyFill="1" applyBorder="1" applyAlignment="1">
      <alignment horizontal="left"/>
    </xf>
    <xf numFmtId="0" fontId="41" fillId="17" borderId="2" xfId="0" applyFont="1" applyFill="1" applyBorder="1" applyAlignment="1">
      <alignment horizontal="left" vertical="top"/>
    </xf>
  </cellXfs>
  <cellStyles count="8373">
    <cellStyle name="2x indented GHG Textfiels" xfId="2"/>
    <cellStyle name="5x indented GHG Textfiels" xfId="3"/>
    <cellStyle name="Boden" xfId="4"/>
    <cellStyle name="Boden 2" xfId="53"/>
    <cellStyle name="Bold GHG Numbers (0.00)" xfId="5"/>
    <cellStyle name="Comma" xfId="8369" builtinId="3"/>
    <cellStyle name="Comma 2" xfId="33"/>
    <cellStyle name="Comma 2 2" xfId="54"/>
    <cellStyle name="Comma 2 3" xfId="1077"/>
    <cellStyle name="Comma 3" xfId="55"/>
    <cellStyle name="Comma 3 2" xfId="1078"/>
    <cellStyle name="comment" xfId="6"/>
    <cellStyle name="DateTime" xfId="2118"/>
    <cellStyle name="DateTime 2" xfId="2119"/>
    <cellStyle name="dt" xfId="7"/>
    <cellStyle name="EcoTitel" xfId="8"/>
    <cellStyle name="EcoTitel 2" xfId="52"/>
    <cellStyle name="Euro" xfId="9"/>
    <cellStyle name="F2" xfId="2120"/>
    <cellStyle name="F3" xfId="2121"/>
    <cellStyle name="F4" xfId="2122"/>
    <cellStyle name="F5" xfId="2123"/>
    <cellStyle name="F6" xfId="2124"/>
    <cellStyle name="F7" xfId="2125"/>
    <cellStyle name="F8" xfId="2126"/>
    <cellStyle name="Headline" xfId="10"/>
    <cellStyle name="Hyperlink" xfId="8372" builtinId="8"/>
    <cellStyle name="Hyperlink 2" xfId="34"/>
    <cellStyle name="Hyperlink 3" xfId="43"/>
    <cellStyle name="Hyperlink 3 2" xfId="56"/>
    <cellStyle name="Hyperlink 4" xfId="2108"/>
    <cellStyle name="kg" xfId="11"/>
    <cellStyle name="l" xfId="12"/>
    <cellStyle name="Luft" xfId="13"/>
    <cellStyle name="Luft 2" xfId="57"/>
    <cellStyle name="m2" xfId="14"/>
    <cellStyle name="m2a" xfId="15"/>
    <cellStyle name="m3" xfId="16"/>
    <cellStyle name="Niels" xfId="17"/>
    <cellStyle name="Niels 2" xfId="2127"/>
    <cellStyle name="Niels 2 2" xfId="2128"/>
    <cellStyle name="NielsProz" xfId="18"/>
    <cellStyle name="Normal" xfId="0" builtinId="0"/>
    <cellStyle name="Normal 10" xfId="48"/>
    <cellStyle name="Normal 10 10" xfId="187"/>
    <cellStyle name="Normal 10 10 2" xfId="1206"/>
    <cellStyle name="Normal 10 10 2 2" xfId="2243"/>
    <cellStyle name="Normal 10 10 2 2 2" xfId="6327"/>
    <cellStyle name="Normal 10 10 2 3" xfId="5416"/>
    <cellStyle name="Normal 10 10 3" xfId="2244"/>
    <cellStyle name="Normal 10 10 3 2" xfId="6328"/>
    <cellStyle name="Normal 10 10 4" xfId="4402"/>
    <cellStyle name="Normal 10 11" xfId="168"/>
    <cellStyle name="Normal 10 11 2" xfId="1187"/>
    <cellStyle name="Normal 10 11 2 2" xfId="2245"/>
    <cellStyle name="Normal 10 11 2 2 2" xfId="6329"/>
    <cellStyle name="Normal 10 11 2 3" xfId="5397"/>
    <cellStyle name="Normal 10 11 3" xfId="2246"/>
    <cellStyle name="Normal 10 11 3 2" xfId="6330"/>
    <cellStyle name="Normal 10 11 4" xfId="4383"/>
    <cellStyle name="Normal 10 12" xfId="510"/>
    <cellStyle name="Normal 10 12 2" xfId="1529"/>
    <cellStyle name="Normal 10 12 2 2" xfId="2247"/>
    <cellStyle name="Normal 10 12 2 2 2" xfId="6331"/>
    <cellStyle name="Normal 10 12 2 3" xfId="5739"/>
    <cellStyle name="Normal 10 12 3" xfId="2248"/>
    <cellStyle name="Normal 10 12 3 2" xfId="6332"/>
    <cellStyle name="Normal 10 12 4" xfId="4725"/>
    <cellStyle name="Normal 10 13" xfId="1092"/>
    <cellStyle name="Normal 10 13 2" xfId="2249"/>
    <cellStyle name="Normal 10 13 2 2" xfId="6333"/>
    <cellStyle name="Normal 10 13 3" xfId="5302"/>
    <cellStyle name="Normal 10 14" xfId="2250"/>
    <cellStyle name="Normal 10 14 2" xfId="6334"/>
    <cellStyle name="Normal 10 15" xfId="4288"/>
    <cellStyle name="Normal 10 2" xfId="83"/>
    <cellStyle name="Normal 10 2 10" xfId="178"/>
    <cellStyle name="Normal 10 2 10 2" xfId="1197"/>
    <cellStyle name="Normal 10 2 10 2 2" xfId="2251"/>
    <cellStyle name="Normal 10 2 10 2 2 2" xfId="6335"/>
    <cellStyle name="Normal 10 2 10 2 3" xfId="5407"/>
    <cellStyle name="Normal 10 2 10 3" xfId="2252"/>
    <cellStyle name="Normal 10 2 10 3 2" xfId="6336"/>
    <cellStyle name="Normal 10 2 10 4" xfId="4393"/>
    <cellStyle name="Normal 10 2 11" xfId="520"/>
    <cellStyle name="Normal 10 2 11 2" xfId="1539"/>
    <cellStyle name="Normal 10 2 11 2 2" xfId="2253"/>
    <cellStyle name="Normal 10 2 11 2 2 2" xfId="6337"/>
    <cellStyle name="Normal 10 2 11 2 3" xfId="5749"/>
    <cellStyle name="Normal 10 2 11 3" xfId="2254"/>
    <cellStyle name="Normal 10 2 11 3 2" xfId="6338"/>
    <cellStyle name="Normal 10 2 11 4" xfId="4735"/>
    <cellStyle name="Normal 10 2 12" xfId="1102"/>
    <cellStyle name="Normal 10 2 12 2" xfId="2255"/>
    <cellStyle name="Normal 10 2 12 2 2" xfId="6339"/>
    <cellStyle name="Normal 10 2 12 3" xfId="5312"/>
    <cellStyle name="Normal 10 2 13" xfId="2256"/>
    <cellStyle name="Normal 10 2 13 2" xfId="6340"/>
    <cellStyle name="Normal 10 2 14" xfId="4298"/>
    <cellStyle name="Normal 10 2 2" xfId="102"/>
    <cellStyle name="Normal 10 2 2 2" xfId="330"/>
    <cellStyle name="Normal 10 2 2 2 2" xfId="919"/>
    <cellStyle name="Normal 10 2 2 2 2 2" xfId="1938"/>
    <cellStyle name="Normal 10 2 2 2 2 2 2" xfId="2257"/>
    <cellStyle name="Normal 10 2 2 2 2 2 2 2" xfId="6341"/>
    <cellStyle name="Normal 10 2 2 2 2 2 3" xfId="6148"/>
    <cellStyle name="Normal 10 2 2 2 2 3" xfId="2258"/>
    <cellStyle name="Normal 10 2 2 2 2 3 2" xfId="6342"/>
    <cellStyle name="Normal 10 2 2 2 2 4" xfId="5134"/>
    <cellStyle name="Normal 10 2 2 2 3" xfId="634"/>
    <cellStyle name="Normal 10 2 2 2 3 2" xfId="1653"/>
    <cellStyle name="Normal 10 2 2 2 3 2 2" xfId="2259"/>
    <cellStyle name="Normal 10 2 2 2 3 2 2 2" xfId="6343"/>
    <cellStyle name="Normal 10 2 2 2 3 2 3" xfId="5863"/>
    <cellStyle name="Normal 10 2 2 2 3 3" xfId="2260"/>
    <cellStyle name="Normal 10 2 2 2 3 3 2" xfId="6344"/>
    <cellStyle name="Normal 10 2 2 2 3 4" xfId="4849"/>
    <cellStyle name="Normal 10 2 2 2 4" xfId="1349"/>
    <cellStyle name="Normal 10 2 2 2 4 2" xfId="2261"/>
    <cellStyle name="Normal 10 2 2 2 4 2 2" xfId="6345"/>
    <cellStyle name="Normal 10 2 2 2 4 3" xfId="5559"/>
    <cellStyle name="Normal 10 2 2 2 5" xfId="2262"/>
    <cellStyle name="Normal 10 2 2 2 5 2" xfId="6346"/>
    <cellStyle name="Normal 10 2 2 2 6" xfId="4545"/>
    <cellStyle name="Normal 10 2 2 3" xfId="444"/>
    <cellStyle name="Normal 10 2 2 3 2" xfId="1014"/>
    <cellStyle name="Normal 10 2 2 3 2 2" xfId="2033"/>
    <cellStyle name="Normal 10 2 2 3 2 2 2" xfId="2263"/>
    <cellStyle name="Normal 10 2 2 3 2 2 2 2" xfId="6347"/>
    <cellStyle name="Normal 10 2 2 3 2 2 3" xfId="6243"/>
    <cellStyle name="Normal 10 2 2 3 2 3" xfId="2264"/>
    <cellStyle name="Normal 10 2 2 3 2 3 2" xfId="6348"/>
    <cellStyle name="Normal 10 2 2 3 2 4" xfId="5229"/>
    <cellStyle name="Normal 10 2 2 3 3" xfId="729"/>
    <cellStyle name="Normal 10 2 2 3 3 2" xfId="1748"/>
    <cellStyle name="Normal 10 2 2 3 3 2 2" xfId="2265"/>
    <cellStyle name="Normal 10 2 2 3 3 2 2 2" xfId="6349"/>
    <cellStyle name="Normal 10 2 2 3 3 2 3" xfId="5958"/>
    <cellStyle name="Normal 10 2 2 3 3 3" xfId="2266"/>
    <cellStyle name="Normal 10 2 2 3 3 3 2" xfId="6350"/>
    <cellStyle name="Normal 10 2 2 3 3 4" xfId="4944"/>
    <cellStyle name="Normal 10 2 2 3 4" xfId="1463"/>
    <cellStyle name="Normal 10 2 2 3 4 2" xfId="2267"/>
    <cellStyle name="Normal 10 2 2 3 4 2 2" xfId="6351"/>
    <cellStyle name="Normal 10 2 2 3 4 3" xfId="5673"/>
    <cellStyle name="Normal 10 2 2 3 5" xfId="2268"/>
    <cellStyle name="Normal 10 2 2 3 5 2" xfId="6352"/>
    <cellStyle name="Normal 10 2 2 3 6" xfId="4659"/>
    <cellStyle name="Normal 10 2 2 4" xfId="216"/>
    <cellStyle name="Normal 10 2 2 4 2" xfId="824"/>
    <cellStyle name="Normal 10 2 2 4 2 2" xfId="1843"/>
    <cellStyle name="Normal 10 2 2 4 2 2 2" xfId="2269"/>
    <cellStyle name="Normal 10 2 2 4 2 2 2 2" xfId="6353"/>
    <cellStyle name="Normal 10 2 2 4 2 2 3" xfId="6053"/>
    <cellStyle name="Normal 10 2 2 4 2 3" xfId="2270"/>
    <cellStyle name="Normal 10 2 2 4 2 3 2" xfId="6354"/>
    <cellStyle name="Normal 10 2 2 4 2 4" xfId="5039"/>
    <cellStyle name="Normal 10 2 2 4 3" xfId="1235"/>
    <cellStyle name="Normal 10 2 2 4 3 2" xfId="2271"/>
    <cellStyle name="Normal 10 2 2 4 3 2 2" xfId="6355"/>
    <cellStyle name="Normal 10 2 2 4 3 3" xfId="5445"/>
    <cellStyle name="Normal 10 2 2 4 4" xfId="2272"/>
    <cellStyle name="Normal 10 2 2 4 4 2" xfId="6356"/>
    <cellStyle name="Normal 10 2 2 4 5" xfId="4431"/>
    <cellStyle name="Normal 10 2 2 5" xfId="539"/>
    <cellStyle name="Normal 10 2 2 5 2" xfId="1558"/>
    <cellStyle name="Normal 10 2 2 5 2 2" xfId="2273"/>
    <cellStyle name="Normal 10 2 2 5 2 2 2" xfId="6357"/>
    <cellStyle name="Normal 10 2 2 5 2 3" xfId="5768"/>
    <cellStyle name="Normal 10 2 2 5 3" xfId="2274"/>
    <cellStyle name="Normal 10 2 2 5 3 2" xfId="6358"/>
    <cellStyle name="Normal 10 2 2 5 4" xfId="4754"/>
    <cellStyle name="Normal 10 2 2 6" xfId="1121"/>
    <cellStyle name="Normal 10 2 2 6 2" xfId="2275"/>
    <cellStyle name="Normal 10 2 2 6 2 2" xfId="6359"/>
    <cellStyle name="Normal 10 2 2 6 3" xfId="5331"/>
    <cellStyle name="Normal 10 2 2 7" xfId="2276"/>
    <cellStyle name="Normal 10 2 2 7 2" xfId="6360"/>
    <cellStyle name="Normal 10 2 2 8" xfId="4317"/>
    <cellStyle name="Normal 10 2 3" xfId="121"/>
    <cellStyle name="Normal 10 2 3 2" xfId="349"/>
    <cellStyle name="Normal 10 2 3 2 2" xfId="938"/>
    <cellStyle name="Normal 10 2 3 2 2 2" xfId="1957"/>
    <cellStyle name="Normal 10 2 3 2 2 2 2" xfId="2277"/>
    <cellStyle name="Normal 10 2 3 2 2 2 2 2" xfId="6361"/>
    <cellStyle name="Normal 10 2 3 2 2 2 3" xfId="6167"/>
    <cellStyle name="Normal 10 2 3 2 2 3" xfId="2278"/>
    <cellStyle name="Normal 10 2 3 2 2 3 2" xfId="6362"/>
    <cellStyle name="Normal 10 2 3 2 2 4" xfId="5153"/>
    <cellStyle name="Normal 10 2 3 2 3" xfId="653"/>
    <cellStyle name="Normal 10 2 3 2 3 2" xfId="1672"/>
    <cellStyle name="Normal 10 2 3 2 3 2 2" xfId="2279"/>
    <cellStyle name="Normal 10 2 3 2 3 2 2 2" xfId="6363"/>
    <cellStyle name="Normal 10 2 3 2 3 2 3" xfId="5882"/>
    <cellStyle name="Normal 10 2 3 2 3 3" xfId="2280"/>
    <cellStyle name="Normal 10 2 3 2 3 3 2" xfId="6364"/>
    <cellStyle name="Normal 10 2 3 2 3 4" xfId="4868"/>
    <cellStyle name="Normal 10 2 3 2 4" xfId="1368"/>
    <cellStyle name="Normal 10 2 3 2 4 2" xfId="2281"/>
    <cellStyle name="Normal 10 2 3 2 4 2 2" xfId="6365"/>
    <cellStyle name="Normal 10 2 3 2 4 3" xfId="5578"/>
    <cellStyle name="Normal 10 2 3 2 5" xfId="2282"/>
    <cellStyle name="Normal 10 2 3 2 5 2" xfId="6366"/>
    <cellStyle name="Normal 10 2 3 2 6" xfId="4564"/>
    <cellStyle name="Normal 10 2 3 3" xfId="463"/>
    <cellStyle name="Normal 10 2 3 3 2" xfId="1033"/>
    <cellStyle name="Normal 10 2 3 3 2 2" xfId="2052"/>
    <cellStyle name="Normal 10 2 3 3 2 2 2" xfId="2283"/>
    <cellStyle name="Normal 10 2 3 3 2 2 2 2" xfId="6367"/>
    <cellStyle name="Normal 10 2 3 3 2 2 3" xfId="6262"/>
    <cellStyle name="Normal 10 2 3 3 2 3" xfId="2284"/>
    <cellStyle name="Normal 10 2 3 3 2 3 2" xfId="6368"/>
    <cellStyle name="Normal 10 2 3 3 2 4" xfId="5248"/>
    <cellStyle name="Normal 10 2 3 3 3" xfId="748"/>
    <cellStyle name="Normal 10 2 3 3 3 2" xfId="1767"/>
    <cellStyle name="Normal 10 2 3 3 3 2 2" xfId="2285"/>
    <cellStyle name="Normal 10 2 3 3 3 2 2 2" xfId="6369"/>
    <cellStyle name="Normal 10 2 3 3 3 2 3" xfId="5977"/>
    <cellStyle name="Normal 10 2 3 3 3 3" xfId="2286"/>
    <cellStyle name="Normal 10 2 3 3 3 3 2" xfId="6370"/>
    <cellStyle name="Normal 10 2 3 3 3 4" xfId="4963"/>
    <cellStyle name="Normal 10 2 3 3 4" xfId="1482"/>
    <cellStyle name="Normal 10 2 3 3 4 2" xfId="2287"/>
    <cellStyle name="Normal 10 2 3 3 4 2 2" xfId="6371"/>
    <cellStyle name="Normal 10 2 3 3 4 3" xfId="5692"/>
    <cellStyle name="Normal 10 2 3 3 5" xfId="2288"/>
    <cellStyle name="Normal 10 2 3 3 5 2" xfId="6372"/>
    <cellStyle name="Normal 10 2 3 3 6" xfId="4678"/>
    <cellStyle name="Normal 10 2 3 4" xfId="235"/>
    <cellStyle name="Normal 10 2 3 4 2" xfId="843"/>
    <cellStyle name="Normal 10 2 3 4 2 2" xfId="1862"/>
    <cellStyle name="Normal 10 2 3 4 2 2 2" xfId="2289"/>
    <cellStyle name="Normal 10 2 3 4 2 2 2 2" xfId="6373"/>
    <cellStyle name="Normal 10 2 3 4 2 2 3" xfId="6072"/>
    <cellStyle name="Normal 10 2 3 4 2 3" xfId="2290"/>
    <cellStyle name="Normal 10 2 3 4 2 3 2" xfId="6374"/>
    <cellStyle name="Normal 10 2 3 4 2 4" xfId="5058"/>
    <cellStyle name="Normal 10 2 3 4 3" xfId="1254"/>
    <cellStyle name="Normal 10 2 3 4 3 2" xfId="2291"/>
    <cellStyle name="Normal 10 2 3 4 3 2 2" xfId="6375"/>
    <cellStyle name="Normal 10 2 3 4 3 3" xfId="5464"/>
    <cellStyle name="Normal 10 2 3 4 4" xfId="2292"/>
    <cellStyle name="Normal 10 2 3 4 4 2" xfId="6376"/>
    <cellStyle name="Normal 10 2 3 4 5" xfId="4450"/>
    <cellStyle name="Normal 10 2 3 5" xfId="558"/>
    <cellStyle name="Normal 10 2 3 5 2" xfId="1577"/>
    <cellStyle name="Normal 10 2 3 5 2 2" xfId="2293"/>
    <cellStyle name="Normal 10 2 3 5 2 2 2" xfId="6377"/>
    <cellStyle name="Normal 10 2 3 5 2 3" xfId="5787"/>
    <cellStyle name="Normal 10 2 3 5 3" xfId="2294"/>
    <cellStyle name="Normal 10 2 3 5 3 2" xfId="6378"/>
    <cellStyle name="Normal 10 2 3 5 4" xfId="4773"/>
    <cellStyle name="Normal 10 2 3 6" xfId="1140"/>
    <cellStyle name="Normal 10 2 3 6 2" xfId="2295"/>
    <cellStyle name="Normal 10 2 3 6 2 2" xfId="6379"/>
    <cellStyle name="Normal 10 2 3 6 3" xfId="5350"/>
    <cellStyle name="Normal 10 2 3 7" xfId="2296"/>
    <cellStyle name="Normal 10 2 3 7 2" xfId="6380"/>
    <cellStyle name="Normal 10 2 3 8" xfId="4336"/>
    <cellStyle name="Normal 10 2 4" xfId="140"/>
    <cellStyle name="Normal 10 2 4 2" xfId="368"/>
    <cellStyle name="Normal 10 2 4 2 2" xfId="957"/>
    <cellStyle name="Normal 10 2 4 2 2 2" xfId="1976"/>
    <cellStyle name="Normal 10 2 4 2 2 2 2" xfId="2297"/>
    <cellStyle name="Normal 10 2 4 2 2 2 2 2" xfId="6381"/>
    <cellStyle name="Normal 10 2 4 2 2 2 3" xfId="6186"/>
    <cellStyle name="Normal 10 2 4 2 2 3" xfId="2298"/>
    <cellStyle name="Normal 10 2 4 2 2 3 2" xfId="6382"/>
    <cellStyle name="Normal 10 2 4 2 2 4" xfId="5172"/>
    <cellStyle name="Normal 10 2 4 2 3" xfId="672"/>
    <cellStyle name="Normal 10 2 4 2 3 2" xfId="1691"/>
    <cellStyle name="Normal 10 2 4 2 3 2 2" xfId="2299"/>
    <cellStyle name="Normal 10 2 4 2 3 2 2 2" xfId="6383"/>
    <cellStyle name="Normal 10 2 4 2 3 2 3" xfId="5901"/>
    <cellStyle name="Normal 10 2 4 2 3 3" xfId="2300"/>
    <cellStyle name="Normal 10 2 4 2 3 3 2" xfId="6384"/>
    <cellStyle name="Normal 10 2 4 2 3 4" xfId="4887"/>
    <cellStyle name="Normal 10 2 4 2 4" xfId="1387"/>
    <cellStyle name="Normal 10 2 4 2 4 2" xfId="2301"/>
    <cellStyle name="Normal 10 2 4 2 4 2 2" xfId="6385"/>
    <cellStyle name="Normal 10 2 4 2 4 3" xfId="5597"/>
    <cellStyle name="Normal 10 2 4 2 5" xfId="2302"/>
    <cellStyle name="Normal 10 2 4 2 5 2" xfId="6386"/>
    <cellStyle name="Normal 10 2 4 2 6" xfId="4583"/>
    <cellStyle name="Normal 10 2 4 3" xfId="482"/>
    <cellStyle name="Normal 10 2 4 3 2" xfId="1052"/>
    <cellStyle name="Normal 10 2 4 3 2 2" xfId="2071"/>
    <cellStyle name="Normal 10 2 4 3 2 2 2" xfId="2303"/>
    <cellStyle name="Normal 10 2 4 3 2 2 2 2" xfId="6387"/>
    <cellStyle name="Normal 10 2 4 3 2 2 3" xfId="6281"/>
    <cellStyle name="Normal 10 2 4 3 2 3" xfId="2304"/>
    <cellStyle name="Normal 10 2 4 3 2 3 2" xfId="6388"/>
    <cellStyle name="Normal 10 2 4 3 2 4" xfId="5267"/>
    <cellStyle name="Normal 10 2 4 3 3" xfId="767"/>
    <cellStyle name="Normal 10 2 4 3 3 2" xfId="1786"/>
    <cellStyle name="Normal 10 2 4 3 3 2 2" xfId="2305"/>
    <cellStyle name="Normal 10 2 4 3 3 2 2 2" xfId="6389"/>
    <cellStyle name="Normal 10 2 4 3 3 2 3" xfId="5996"/>
    <cellStyle name="Normal 10 2 4 3 3 3" xfId="2306"/>
    <cellStyle name="Normal 10 2 4 3 3 3 2" xfId="6390"/>
    <cellStyle name="Normal 10 2 4 3 3 4" xfId="4982"/>
    <cellStyle name="Normal 10 2 4 3 4" xfId="1501"/>
    <cellStyle name="Normal 10 2 4 3 4 2" xfId="2307"/>
    <cellStyle name="Normal 10 2 4 3 4 2 2" xfId="6391"/>
    <cellStyle name="Normal 10 2 4 3 4 3" xfId="5711"/>
    <cellStyle name="Normal 10 2 4 3 5" xfId="2308"/>
    <cellStyle name="Normal 10 2 4 3 5 2" xfId="6392"/>
    <cellStyle name="Normal 10 2 4 3 6" xfId="4697"/>
    <cellStyle name="Normal 10 2 4 4" xfId="254"/>
    <cellStyle name="Normal 10 2 4 4 2" xfId="862"/>
    <cellStyle name="Normal 10 2 4 4 2 2" xfId="1881"/>
    <cellStyle name="Normal 10 2 4 4 2 2 2" xfId="2309"/>
    <cellStyle name="Normal 10 2 4 4 2 2 2 2" xfId="6393"/>
    <cellStyle name="Normal 10 2 4 4 2 2 3" xfId="6091"/>
    <cellStyle name="Normal 10 2 4 4 2 3" xfId="2310"/>
    <cellStyle name="Normal 10 2 4 4 2 3 2" xfId="6394"/>
    <cellStyle name="Normal 10 2 4 4 2 4" xfId="5077"/>
    <cellStyle name="Normal 10 2 4 4 3" xfId="1273"/>
    <cellStyle name="Normal 10 2 4 4 3 2" xfId="2311"/>
    <cellStyle name="Normal 10 2 4 4 3 2 2" xfId="6395"/>
    <cellStyle name="Normal 10 2 4 4 3 3" xfId="5483"/>
    <cellStyle name="Normal 10 2 4 4 4" xfId="2312"/>
    <cellStyle name="Normal 10 2 4 4 4 2" xfId="6396"/>
    <cellStyle name="Normal 10 2 4 4 5" xfId="4469"/>
    <cellStyle name="Normal 10 2 4 5" xfId="577"/>
    <cellStyle name="Normal 10 2 4 5 2" xfId="1596"/>
    <cellStyle name="Normal 10 2 4 5 2 2" xfId="2313"/>
    <cellStyle name="Normal 10 2 4 5 2 2 2" xfId="6397"/>
    <cellStyle name="Normal 10 2 4 5 2 3" xfId="5806"/>
    <cellStyle name="Normal 10 2 4 5 3" xfId="2314"/>
    <cellStyle name="Normal 10 2 4 5 3 2" xfId="6398"/>
    <cellStyle name="Normal 10 2 4 5 4" xfId="4792"/>
    <cellStyle name="Normal 10 2 4 6" xfId="1159"/>
    <cellStyle name="Normal 10 2 4 6 2" xfId="2315"/>
    <cellStyle name="Normal 10 2 4 6 2 2" xfId="6399"/>
    <cellStyle name="Normal 10 2 4 6 3" xfId="5369"/>
    <cellStyle name="Normal 10 2 4 7" xfId="2316"/>
    <cellStyle name="Normal 10 2 4 7 2" xfId="6400"/>
    <cellStyle name="Normal 10 2 4 8" xfId="4355"/>
    <cellStyle name="Normal 10 2 5" xfId="159"/>
    <cellStyle name="Normal 10 2 5 2" xfId="387"/>
    <cellStyle name="Normal 10 2 5 2 2" xfId="976"/>
    <cellStyle name="Normal 10 2 5 2 2 2" xfId="1995"/>
    <cellStyle name="Normal 10 2 5 2 2 2 2" xfId="2317"/>
    <cellStyle name="Normal 10 2 5 2 2 2 2 2" xfId="6401"/>
    <cellStyle name="Normal 10 2 5 2 2 2 3" xfId="6205"/>
    <cellStyle name="Normal 10 2 5 2 2 3" xfId="2318"/>
    <cellStyle name="Normal 10 2 5 2 2 3 2" xfId="6402"/>
    <cellStyle name="Normal 10 2 5 2 2 4" xfId="5191"/>
    <cellStyle name="Normal 10 2 5 2 3" xfId="691"/>
    <cellStyle name="Normal 10 2 5 2 3 2" xfId="1710"/>
    <cellStyle name="Normal 10 2 5 2 3 2 2" xfId="2319"/>
    <cellStyle name="Normal 10 2 5 2 3 2 2 2" xfId="6403"/>
    <cellStyle name="Normal 10 2 5 2 3 2 3" xfId="5920"/>
    <cellStyle name="Normal 10 2 5 2 3 3" xfId="2320"/>
    <cellStyle name="Normal 10 2 5 2 3 3 2" xfId="6404"/>
    <cellStyle name="Normal 10 2 5 2 3 4" xfId="4906"/>
    <cellStyle name="Normal 10 2 5 2 4" xfId="1406"/>
    <cellStyle name="Normal 10 2 5 2 4 2" xfId="2321"/>
    <cellStyle name="Normal 10 2 5 2 4 2 2" xfId="6405"/>
    <cellStyle name="Normal 10 2 5 2 4 3" xfId="5616"/>
    <cellStyle name="Normal 10 2 5 2 5" xfId="2322"/>
    <cellStyle name="Normal 10 2 5 2 5 2" xfId="6406"/>
    <cellStyle name="Normal 10 2 5 2 6" xfId="4602"/>
    <cellStyle name="Normal 10 2 5 3" xfId="501"/>
    <cellStyle name="Normal 10 2 5 3 2" xfId="1071"/>
    <cellStyle name="Normal 10 2 5 3 2 2" xfId="2090"/>
    <cellStyle name="Normal 10 2 5 3 2 2 2" xfId="2323"/>
    <cellStyle name="Normal 10 2 5 3 2 2 2 2" xfId="6407"/>
    <cellStyle name="Normal 10 2 5 3 2 2 3" xfId="6300"/>
    <cellStyle name="Normal 10 2 5 3 2 3" xfId="2324"/>
    <cellStyle name="Normal 10 2 5 3 2 3 2" xfId="6408"/>
    <cellStyle name="Normal 10 2 5 3 2 4" xfId="5286"/>
    <cellStyle name="Normal 10 2 5 3 3" xfId="786"/>
    <cellStyle name="Normal 10 2 5 3 3 2" xfId="1805"/>
    <cellStyle name="Normal 10 2 5 3 3 2 2" xfId="2325"/>
    <cellStyle name="Normal 10 2 5 3 3 2 2 2" xfId="6409"/>
    <cellStyle name="Normal 10 2 5 3 3 2 3" xfId="6015"/>
    <cellStyle name="Normal 10 2 5 3 3 3" xfId="2326"/>
    <cellStyle name="Normal 10 2 5 3 3 3 2" xfId="6410"/>
    <cellStyle name="Normal 10 2 5 3 3 4" xfId="5001"/>
    <cellStyle name="Normal 10 2 5 3 4" xfId="1520"/>
    <cellStyle name="Normal 10 2 5 3 4 2" xfId="2327"/>
    <cellStyle name="Normal 10 2 5 3 4 2 2" xfId="6411"/>
    <cellStyle name="Normal 10 2 5 3 4 3" xfId="5730"/>
    <cellStyle name="Normal 10 2 5 3 5" xfId="2328"/>
    <cellStyle name="Normal 10 2 5 3 5 2" xfId="6412"/>
    <cellStyle name="Normal 10 2 5 3 6" xfId="4716"/>
    <cellStyle name="Normal 10 2 5 4" xfId="273"/>
    <cellStyle name="Normal 10 2 5 4 2" xfId="881"/>
    <cellStyle name="Normal 10 2 5 4 2 2" xfId="1900"/>
    <cellStyle name="Normal 10 2 5 4 2 2 2" xfId="2329"/>
    <cellStyle name="Normal 10 2 5 4 2 2 2 2" xfId="6413"/>
    <cellStyle name="Normal 10 2 5 4 2 2 3" xfId="6110"/>
    <cellStyle name="Normal 10 2 5 4 2 3" xfId="2330"/>
    <cellStyle name="Normal 10 2 5 4 2 3 2" xfId="6414"/>
    <cellStyle name="Normal 10 2 5 4 2 4" xfId="5096"/>
    <cellStyle name="Normal 10 2 5 4 3" xfId="1292"/>
    <cellStyle name="Normal 10 2 5 4 3 2" xfId="2331"/>
    <cellStyle name="Normal 10 2 5 4 3 2 2" xfId="6415"/>
    <cellStyle name="Normal 10 2 5 4 3 3" xfId="5502"/>
    <cellStyle name="Normal 10 2 5 4 4" xfId="2332"/>
    <cellStyle name="Normal 10 2 5 4 4 2" xfId="6416"/>
    <cellStyle name="Normal 10 2 5 4 5" xfId="4488"/>
    <cellStyle name="Normal 10 2 5 5" xfId="596"/>
    <cellStyle name="Normal 10 2 5 5 2" xfId="1615"/>
    <cellStyle name="Normal 10 2 5 5 2 2" xfId="2333"/>
    <cellStyle name="Normal 10 2 5 5 2 2 2" xfId="6417"/>
    <cellStyle name="Normal 10 2 5 5 2 3" xfId="5825"/>
    <cellStyle name="Normal 10 2 5 5 3" xfId="2334"/>
    <cellStyle name="Normal 10 2 5 5 3 2" xfId="6418"/>
    <cellStyle name="Normal 10 2 5 5 4" xfId="4811"/>
    <cellStyle name="Normal 10 2 5 6" xfId="1178"/>
    <cellStyle name="Normal 10 2 5 6 2" xfId="2335"/>
    <cellStyle name="Normal 10 2 5 6 2 2" xfId="6419"/>
    <cellStyle name="Normal 10 2 5 6 3" xfId="5388"/>
    <cellStyle name="Normal 10 2 5 7" xfId="2336"/>
    <cellStyle name="Normal 10 2 5 7 2" xfId="6420"/>
    <cellStyle name="Normal 10 2 5 8" xfId="4374"/>
    <cellStyle name="Normal 10 2 6" xfId="292"/>
    <cellStyle name="Normal 10 2 6 2" xfId="406"/>
    <cellStyle name="Normal 10 2 6 2 2" xfId="900"/>
    <cellStyle name="Normal 10 2 6 2 2 2" xfId="1919"/>
    <cellStyle name="Normal 10 2 6 2 2 2 2" xfId="2337"/>
    <cellStyle name="Normal 10 2 6 2 2 2 2 2" xfId="6421"/>
    <cellStyle name="Normal 10 2 6 2 2 2 3" xfId="6129"/>
    <cellStyle name="Normal 10 2 6 2 2 3" xfId="2338"/>
    <cellStyle name="Normal 10 2 6 2 2 3 2" xfId="6422"/>
    <cellStyle name="Normal 10 2 6 2 2 4" xfId="5115"/>
    <cellStyle name="Normal 10 2 6 2 3" xfId="1425"/>
    <cellStyle name="Normal 10 2 6 2 3 2" xfId="2339"/>
    <cellStyle name="Normal 10 2 6 2 3 2 2" xfId="6423"/>
    <cellStyle name="Normal 10 2 6 2 3 3" xfId="5635"/>
    <cellStyle name="Normal 10 2 6 2 4" xfId="2340"/>
    <cellStyle name="Normal 10 2 6 2 4 2" xfId="6424"/>
    <cellStyle name="Normal 10 2 6 2 5" xfId="4621"/>
    <cellStyle name="Normal 10 2 6 3" xfId="615"/>
    <cellStyle name="Normal 10 2 6 3 2" xfId="1634"/>
    <cellStyle name="Normal 10 2 6 3 2 2" xfId="2341"/>
    <cellStyle name="Normal 10 2 6 3 2 2 2" xfId="6425"/>
    <cellStyle name="Normal 10 2 6 3 2 3" xfId="5844"/>
    <cellStyle name="Normal 10 2 6 3 3" xfId="2342"/>
    <cellStyle name="Normal 10 2 6 3 3 2" xfId="6426"/>
    <cellStyle name="Normal 10 2 6 3 4" xfId="4830"/>
    <cellStyle name="Normal 10 2 6 4" xfId="1311"/>
    <cellStyle name="Normal 10 2 6 4 2" xfId="2343"/>
    <cellStyle name="Normal 10 2 6 4 2 2" xfId="6427"/>
    <cellStyle name="Normal 10 2 6 4 3" xfId="5521"/>
    <cellStyle name="Normal 10 2 6 5" xfId="2344"/>
    <cellStyle name="Normal 10 2 6 5 2" xfId="6428"/>
    <cellStyle name="Normal 10 2 6 6" xfId="4507"/>
    <cellStyle name="Normal 10 2 7" xfId="311"/>
    <cellStyle name="Normal 10 2 7 2" xfId="995"/>
    <cellStyle name="Normal 10 2 7 2 2" xfId="2014"/>
    <cellStyle name="Normal 10 2 7 2 2 2" xfId="2345"/>
    <cellStyle name="Normal 10 2 7 2 2 2 2" xfId="6429"/>
    <cellStyle name="Normal 10 2 7 2 2 3" xfId="6224"/>
    <cellStyle name="Normal 10 2 7 2 3" xfId="2346"/>
    <cellStyle name="Normal 10 2 7 2 3 2" xfId="6430"/>
    <cellStyle name="Normal 10 2 7 2 4" xfId="5210"/>
    <cellStyle name="Normal 10 2 7 3" xfId="710"/>
    <cellStyle name="Normal 10 2 7 3 2" xfId="1729"/>
    <cellStyle name="Normal 10 2 7 3 2 2" xfId="2347"/>
    <cellStyle name="Normal 10 2 7 3 2 2 2" xfId="6431"/>
    <cellStyle name="Normal 10 2 7 3 2 3" xfId="5939"/>
    <cellStyle name="Normal 10 2 7 3 3" xfId="2348"/>
    <cellStyle name="Normal 10 2 7 3 3 2" xfId="6432"/>
    <cellStyle name="Normal 10 2 7 3 4" xfId="4925"/>
    <cellStyle name="Normal 10 2 7 4" xfId="1330"/>
    <cellStyle name="Normal 10 2 7 4 2" xfId="2349"/>
    <cellStyle name="Normal 10 2 7 4 2 2" xfId="6433"/>
    <cellStyle name="Normal 10 2 7 4 3" xfId="5540"/>
    <cellStyle name="Normal 10 2 7 5" xfId="2350"/>
    <cellStyle name="Normal 10 2 7 5 2" xfId="6434"/>
    <cellStyle name="Normal 10 2 7 6" xfId="4526"/>
    <cellStyle name="Normal 10 2 8" xfId="425"/>
    <cellStyle name="Normal 10 2 8 2" xfId="805"/>
    <cellStyle name="Normal 10 2 8 2 2" xfId="1824"/>
    <cellStyle name="Normal 10 2 8 2 2 2" xfId="2351"/>
    <cellStyle name="Normal 10 2 8 2 2 2 2" xfId="6435"/>
    <cellStyle name="Normal 10 2 8 2 2 3" xfId="6034"/>
    <cellStyle name="Normal 10 2 8 2 3" xfId="2352"/>
    <cellStyle name="Normal 10 2 8 2 3 2" xfId="6436"/>
    <cellStyle name="Normal 10 2 8 2 4" xfId="5020"/>
    <cellStyle name="Normal 10 2 8 3" xfId="1444"/>
    <cellStyle name="Normal 10 2 8 3 2" xfId="2353"/>
    <cellStyle name="Normal 10 2 8 3 2 2" xfId="6437"/>
    <cellStyle name="Normal 10 2 8 3 3" xfId="5654"/>
    <cellStyle name="Normal 10 2 8 4" xfId="2354"/>
    <cellStyle name="Normal 10 2 8 4 2" xfId="6438"/>
    <cellStyle name="Normal 10 2 8 5" xfId="4640"/>
    <cellStyle name="Normal 10 2 9" xfId="197"/>
    <cellStyle name="Normal 10 2 9 2" xfId="1216"/>
    <cellStyle name="Normal 10 2 9 2 2" xfId="2355"/>
    <cellStyle name="Normal 10 2 9 2 2 2" xfId="6439"/>
    <cellStyle name="Normal 10 2 9 2 3" xfId="5426"/>
    <cellStyle name="Normal 10 2 9 3" xfId="2356"/>
    <cellStyle name="Normal 10 2 9 3 2" xfId="6440"/>
    <cellStyle name="Normal 10 2 9 4" xfId="4412"/>
    <cellStyle name="Normal 10 3" xfId="92"/>
    <cellStyle name="Normal 10 3 2" xfId="320"/>
    <cellStyle name="Normal 10 3 2 2" xfId="909"/>
    <cellStyle name="Normal 10 3 2 2 2" xfId="1928"/>
    <cellStyle name="Normal 10 3 2 2 2 2" xfId="2357"/>
    <cellStyle name="Normal 10 3 2 2 2 2 2" xfId="6441"/>
    <cellStyle name="Normal 10 3 2 2 2 3" xfId="6138"/>
    <cellStyle name="Normal 10 3 2 2 3" xfId="2358"/>
    <cellStyle name="Normal 10 3 2 2 3 2" xfId="6442"/>
    <cellStyle name="Normal 10 3 2 2 4" xfId="5124"/>
    <cellStyle name="Normal 10 3 2 3" xfId="624"/>
    <cellStyle name="Normal 10 3 2 3 2" xfId="1643"/>
    <cellStyle name="Normal 10 3 2 3 2 2" xfId="2359"/>
    <cellStyle name="Normal 10 3 2 3 2 2 2" xfId="6443"/>
    <cellStyle name="Normal 10 3 2 3 2 3" xfId="5853"/>
    <cellStyle name="Normal 10 3 2 3 3" xfId="2360"/>
    <cellStyle name="Normal 10 3 2 3 3 2" xfId="6444"/>
    <cellStyle name="Normal 10 3 2 3 4" xfId="4839"/>
    <cellStyle name="Normal 10 3 2 4" xfId="1339"/>
    <cellStyle name="Normal 10 3 2 4 2" xfId="2361"/>
    <cellStyle name="Normal 10 3 2 4 2 2" xfId="6445"/>
    <cellStyle name="Normal 10 3 2 4 3" xfId="5549"/>
    <cellStyle name="Normal 10 3 2 5" xfId="2362"/>
    <cellStyle name="Normal 10 3 2 5 2" xfId="6446"/>
    <cellStyle name="Normal 10 3 2 6" xfId="4535"/>
    <cellStyle name="Normal 10 3 3" xfId="434"/>
    <cellStyle name="Normal 10 3 3 2" xfId="1004"/>
    <cellStyle name="Normal 10 3 3 2 2" xfId="2023"/>
    <cellStyle name="Normal 10 3 3 2 2 2" xfId="2363"/>
    <cellStyle name="Normal 10 3 3 2 2 2 2" xfId="6447"/>
    <cellStyle name="Normal 10 3 3 2 2 3" xfId="6233"/>
    <cellStyle name="Normal 10 3 3 2 3" xfId="2364"/>
    <cellStyle name="Normal 10 3 3 2 3 2" xfId="6448"/>
    <cellStyle name="Normal 10 3 3 2 4" xfId="5219"/>
    <cellStyle name="Normal 10 3 3 3" xfId="719"/>
    <cellStyle name="Normal 10 3 3 3 2" xfId="1738"/>
    <cellStyle name="Normal 10 3 3 3 2 2" xfId="2365"/>
    <cellStyle name="Normal 10 3 3 3 2 2 2" xfId="6449"/>
    <cellStyle name="Normal 10 3 3 3 2 3" xfId="5948"/>
    <cellStyle name="Normal 10 3 3 3 3" xfId="2366"/>
    <cellStyle name="Normal 10 3 3 3 3 2" xfId="6450"/>
    <cellStyle name="Normal 10 3 3 3 4" xfId="4934"/>
    <cellStyle name="Normal 10 3 3 4" xfId="1453"/>
    <cellStyle name="Normal 10 3 3 4 2" xfId="2367"/>
    <cellStyle name="Normal 10 3 3 4 2 2" xfId="6451"/>
    <cellStyle name="Normal 10 3 3 4 3" xfId="5663"/>
    <cellStyle name="Normal 10 3 3 5" xfId="2368"/>
    <cellStyle name="Normal 10 3 3 5 2" xfId="6452"/>
    <cellStyle name="Normal 10 3 3 6" xfId="4649"/>
    <cellStyle name="Normal 10 3 4" xfId="206"/>
    <cellStyle name="Normal 10 3 4 2" xfId="814"/>
    <cellStyle name="Normal 10 3 4 2 2" xfId="1833"/>
    <cellStyle name="Normal 10 3 4 2 2 2" xfId="2369"/>
    <cellStyle name="Normal 10 3 4 2 2 2 2" xfId="6453"/>
    <cellStyle name="Normal 10 3 4 2 2 3" xfId="6043"/>
    <cellStyle name="Normal 10 3 4 2 3" xfId="2370"/>
    <cellStyle name="Normal 10 3 4 2 3 2" xfId="6454"/>
    <cellStyle name="Normal 10 3 4 2 4" xfId="5029"/>
    <cellStyle name="Normal 10 3 4 3" xfId="1225"/>
    <cellStyle name="Normal 10 3 4 3 2" xfId="2371"/>
    <cellStyle name="Normal 10 3 4 3 2 2" xfId="6455"/>
    <cellStyle name="Normal 10 3 4 3 3" xfId="5435"/>
    <cellStyle name="Normal 10 3 4 4" xfId="2372"/>
    <cellStyle name="Normal 10 3 4 4 2" xfId="6456"/>
    <cellStyle name="Normal 10 3 4 5" xfId="4421"/>
    <cellStyle name="Normal 10 3 5" xfId="529"/>
    <cellStyle name="Normal 10 3 5 2" xfId="1548"/>
    <cellStyle name="Normal 10 3 5 2 2" xfId="2373"/>
    <cellStyle name="Normal 10 3 5 2 2 2" xfId="6457"/>
    <cellStyle name="Normal 10 3 5 2 3" xfId="5758"/>
    <cellStyle name="Normal 10 3 5 3" xfId="2374"/>
    <cellStyle name="Normal 10 3 5 3 2" xfId="6458"/>
    <cellStyle name="Normal 10 3 5 4" xfId="4744"/>
    <cellStyle name="Normal 10 3 6" xfId="1111"/>
    <cellStyle name="Normal 10 3 6 2" xfId="2375"/>
    <cellStyle name="Normal 10 3 6 2 2" xfId="6459"/>
    <cellStyle name="Normal 10 3 6 3" xfId="5321"/>
    <cellStyle name="Normal 10 3 7" xfId="2376"/>
    <cellStyle name="Normal 10 3 7 2" xfId="6460"/>
    <cellStyle name="Normal 10 3 8" xfId="4307"/>
    <cellStyle name="Normal 10 4" xfId="111"/>
    <cellStyle name="Normal 10 4 2" xfId="339"/>
    <cellStyle name="Normal 10 4 2 2" xfId="928"/>
    <cellStyle name="Normal 10 4 2 2 2" xfId="1947"/>
    <cellStyle name="Normal 10 4 2 2 2 2" xfId="2377"/>
    <cellStyle name="Normal 10 4 2 2 2 2 2" xfId="6461"/>
    <cellStyle name="Normal 10 4 2 2 2 3" xfId="6157"/>
    <cellStyle name="Normal 10 4 2 2 3" xfId="2378"/>
    <cellStyle name="Normal 10 4 2 2 3 2" xfId="6462"/>
    <cellStyle name="Normal 10 4 2 2 4" xfId="5143"/>
    <cellStyle name="Normal 10 4 2 3" xfId="643"/>
    <cellStyle name="Normal 10 4 2 3 2" xfId="1662"/>
    <cellStyle name="Normal 10 4 2 3 2 2" xfId="2379"/>
    <cellStyle name="Normal 10 4 2 3 2 2 2" xfId="6463"/>
    <cellStyle name="Normal 10 4 2 3 2 3" xfId="5872"/>
    <cellStyle name="Normal 10 4 2 3 3" xfId="2380"/>
    <cellStyle name="Normal 10 4 2 3 3 2" xfId="6464"/>
    <cellStyle name="Normal 10 4 2 3 4" xfId="4858"/>
    <cellStyle name="Normal 10 4 2 4" xfId="1358"/>
    <cellStyle name="Normal 10 4 2 4 2" xfId="2381"/>
    <cellStyle name="Normal 10 4 2 4 2 2" xfId="6465"/>
    <cellStyle name="Normal 10 4 2 4 3" xfId="5568"/>
    <cellStyle name="Normal 10 4 2 5" xfId="2382"/>
    <cellStyle name="Normal 10 4 2 5 2" xfId="6466"/>
    <cellStyle name="Normal 10 4 2 6" xfId="4554"/>
    <cellStyle name="Normal 10 4 3" xfId="453"/>
    <cellStyle name="Normal 10 4 3 2" xfId="1023"/>
    <cellStyle name="Normal 10 4 3 2 2" xfId="2042"/>
    <cellStyle name="Normal 10 4 3 2 2 2" xfId="2383"/>
    <cellStyle name="Normal 10 4 3 2 2 2 2" xfId="6467"/>
    <cellStyle name="Normal 10 4 3 2 2 3" xfId="6252"/>
    <cellStyle name="Normal 10 4 3 2 3" xfId="2384"/>
    <cellStyle name="Normal 10 4 3 2 3 2" xfId="6468"/>
    <cellStyle name="Normal 10 4 3 2 4" xfId="5238"/>
    <cellStyle name="Normal 10 4 3 3" xfId="738"/>
    <cellStyle name="Normal 10 4 3 3 2" xfId="1757"/>
    <cellStyle name="Normal 10 4 3 3 2 2" xfId="2385"/>
    <cellStyle name="Normal 10 4 3 3 2 2 2" xfId="6469"/>
    <cellStyle name="Normal 10 4 3 3 2 3" xfId="5967"/>
    <cellStyle name="Normal 10 4 3 3 3" xfId="2386"/>
    <cellStyle name="Normal 10 4 3 3 3 2" xfId="6470"/>
    <cellStyle name="Normal 10 4 3 3 4" xfId="4953"/>
    <cellStyle name="Normal 10 4 3 4" xfId="1472"/>
    <cellStyle name="Normal 10 4 3 4 2" xfId="2387"/>
    <cellStyle name="Normal 10 4 3 4 2 2" xfId="6471"/>
    <cellStyle name="Normal 10 4 3 4 3" xfId="5682"/>
    <cellStyle name="Normal 10 4 3 5" xfId="2388"/>
    <cellStyle name="Normal 10 4 3 5 2" xfId="6472"/>
    <cellStyle name="Normal 10 4 3 6" xfId="4668"/>
    <cellStyle name="Normal 10 4 4" xfId="225"/>
    <cellStyle name="Normal 10 4 4 2" xfId="833"/>
    <cellStyle name="Normal 10 4 4 2 2" xfId="1852"/>
    <cellStyle name="Normal 10 4 4 2 2 2" xfId="2389"/>
    <cellStyle name="Normal 10 4 4 2 2 2 2" xfId="6473"/>
    <cellStyle name="Normal 10 4 4 2 2 3" xfId="6062"/>
    <cellStyle name="Normal 10 4 4 2 3" xfId="2390"/>
    <cellStyle name="Normal 10 4 4 2 3 2" xfId="6474"/>
    <cellStyle name="Normal 10 4 4 2 4" xfId="5048"/>
    <cellStyle name="Normal 10 4 4 3" xfId="1244"/>
    <cellStyle name="Normal 10 4 4 3 2" xfId="2391"/>
    <cellStyle name="Normal 10 4 4 3 2 2" xfId="6475"/>
    <cellStyle name="Normal 10 4 4 3 3" xfId="5454"/>
    <cellStyle name="Normal 10 4 4 4" xfId="2392"/>
    <cellStyle name="Normal 10 4 4 4 2" xfId="6476"/>
    <cellStyle name="Normal 10 4 4 5" xfId="4440"/>
    <cellStyle name="Normal 10 4 5" xfId="548"/>
    <cellStyle name="Normal 10 4 5 2" xfId="1567"/>
    <cellStyle name="Normal 10 4 5 2 2" xfId="2393"/>
    <cellStyle name="Normal 10 4 5 2 2 2" xfId="6477"/>
    <cellStyle name="Normal 10 4 5 2 3" xfId="5777"/>
    <cellStyle name="Normal 10 4 5 3" xfId="2394"/>
    <cellStyle name="Normal 10 4 5 3 2" xfId="6478"/>
    <cellStyle name="Normal 10 4 5 4" xfId="4763"/>
    <cellStyle name="Normal 10 4 6" xfId="1130"/>
    <cellStyle name="Normal 10 4 6 2" xfId="2395"/>
    <cellStyle name="Normal 10 4 6 2 2" xfId="6479"/>
    <cellStyle name="Normal 10 4 6 3" xfId="5340"/>
    <cellStyle name="Normal 10 4 7" xfId="2396"/>
    <cellStyle name="Normal 10 4 7 2" xfId="6480"/>
    <cellStyle name="Normal 10 4 8" xfId="4326"/>
    <cellStyle name="Normal 10 5" xfId="130"/>
    <cellStyle name="Normal 10 5 2" xfId="358"/>
    <cellStyle name="Normal 10 5 2 2" xfId="947"/>
    <cellStyle name="Normal 10 5 2 2 2" xfId="1966"/>
    <cellStyle name="Normal 10 5 2 2 2 2" xfId="2397"/>
    <cellStyle name="Normal 10 5 2 2 2 2 2" xfId="6481"/>
    <cellStyle name="Normal 10 5 2 2 2 3" xfId="6176"/>
    <cellStyle name="Normal 10 5 2 2 3" xfId="2398"/>
    <cellStyle name="Normal 10 5 2 2 3 2" xfId="6482"/>
    <cellStyle name="Normal 10 5 2 2 4" xfId="5162"/>
    <cellStyle name="Normal 10 5 2 3" xfId="662"/>
    <cellStyle name="Normal 10 5 2 3 2" xfId="1681"/>
    <cellStyle name="Normal 10 5 2 3 2 2" xfId="2399"/>
    <cellStyle name="Normal 10 5 2 3 2 2 2" xfId="6483"/>
    <cellStyle name="Normal 10 5 2 3 2 3" xfId="5891"/>
    <cellStyle name="Normal 10 5 2 3 3" xfId="2400"/>
    <cellStyle name="Normal 10 5 2 3 3 2" xfId="6484"/>
    <cellStyle name="Normal 10 5 2 3 4" xfId="4877"/>
    <cellStyle name="Normal 10 5 2 4" xfId="1377"/>
    <cellStyle name="Normal 10 5 2 4 2" xfId="2401"/>
    <cellStyle name="Normal 10 5 2 4 2 2" xfId="6485"/>
    <cellStyle name="Normal 10 5 2 4 3" xfId="5587"/>
    <cellStyle name="Normal 10 5 2 5" xfId="2402"/>
    <cellStyle name="Normal 10 5 2 5 2" xfId="6486"/>
    <cellStyle name="Normal 10 5 2 6" xfId="4573"/>
    <cellStyle name="Normal 10 5 3" xfId="472"/>
    <cellStyle name="Normal 10 5 3 2" xfId="1042"/>
    <cellStyle name="Normal 10 5 3 2 2" xfId="2061"/>
    <cellStyle name="Normal 10 5 3 2 2 2" xfId="2403"/>
    <cellStyle name="Normal 10 5 3 2 2 2 2" xfId="6487"/>
    <cellStyle name="Normal 10 5 3 2 2 3" xfId="6271"/>
    <cellStyle name="Normal 10 5 3 2 3" xfId="2404"/>
    <cellStyle name="Normal 10 5 3 2 3 2" xfId="6488"/>
    <cellStyle name="Normal 10 5 3 2 4" xfId="5257"/>
    <cellStyle name="Normal 10 5 3 3" xfId="757"/>
    <cellStyle name="Normal 10 5 3 3 2" xfId="1776"/>
    <cellStyle name="Normal 10 5 3 3 2 2" xfId="2405"/>
    <cellStyle name="Normal 10 5 3 3 2 2 2" xfId="6489"/>
    <cellStyle name="Normal 10 5 3 3 2 3" xfId="5986"/>
    <cellStyle name="Normal 10 5 3 3 3" xfId="2406"/>
    <cellStyle name="Normal 10 5 3 3 3 2" xfId="6490"/>
    <cellStyle name="Normal 10 5 3 3 4" xfId="4972"/>
    <cellStyle name="Normal 10 5 3 4" xfId="1491"/>
    <cellStyle name="Normal 10 5 3 4 2" xfId="2407"/>
    <cellStyle name="Normal 10 5 3 4 2 2" xfId="6491"/>
    <cellStyle name="Normal 10 5 3 4 3" xfId="5701"/>
    <cellStyle name="Normal 10 5 3 5" xfId="2408"/>
    <cellStyle name="Normal 10 5 3 5 2" xfId="6492"/>
    <cellStyle name="Normal 10 5 3 6" xfId="4687"/>
    <cellStyle name="Normal 10 5 4" xfId="244"/>
    <cellStyle name="Normal 10 5 4 2" xfId="852"/>
    <cellStyle name="Normal 10 5 4 2 2" xfId="1871"/>
    <cellStyle name="Normal 10 5 4 2 2 2" xfId="2409"/>
    <cellStyle name="Normal 10 5 4 2 2 2 2" xfId="6493"/>
    <cellStyle name="Normal 10 5 4 2 2 3" xfId="6081"/>
    <cellStyle name="Normal 10 5 4 2 3" xfId="2410"/>
    <cellStyle name="Normal 10 5 4 2 3 2" xfId="6494"/>
    <cellStyle name="Normal 10 5 4 2 4" xfId="5067"/>
    <cellStyle name="Normal 10 5 4 3" xfId="1263"/>
    <cellStyle name="Normal 10 5 4 3 2" xfId="2411"/>
    <cellStyle name="Normal 10 5 4 3 2 2" xfId="6495"/>
    <cellStyle name="Normal 10 5 4 3 3" xfId="5473"/>
    <cellStyle name="Normal 10 5 4 4" xfId="2412"/>
    <cellStyle name="Normal 10 5 4 4 2" xfId="6496"/>
    <cellStyle name="Normal 10 5 4 5" xfId="4459"/>
    <cellStyle name="Normal 10 5 5" xfId="567"/>
    <cellStyle name="Normal 10 5 5 2" xfId="1586"/>
    <cellStyle name="Normal 10 5 5 2 2" xfId="2413"/>
    <cellStyle name="Normal 10 5 5 2 2 2" xfId="6497"/>
    <cellStyle name="Normal 10 5 5 2 3" xfId="5796"/>
    <cellStyle name="Normal 10 5 5 3" xfId="2414"/>
    <cellStyle name="Normal 10 5 5 3 2" xfId="6498"/>
    <cellStyle name="Normal 10 5 5 4" xfId="4782"/>
    <cellStyle name="Normal 10 5 6" xfId="1149"/>
    <cellStyle name="Normal 10 5 6 2" xfId="2415"/>
    <cellStyle name="Normal 10 5 6 2 2" xfId="6499"/>
    <cellStyle name="Normal 10 5 6 3" xfId="5359"/>
    <cellStyle name="Normal 10 5 7" xfId="2416"/>
    <cellStyle name="Normal 10 5 7 2" xfId="6500"/>
    <cellStyle name="Normal 10 5 8" xfId="4345"/>
    <cellStyle name="Normal 10 6" xfId="149"/>
    <cellStyle name="Normal 10 6 2" xfId="377"/>
    <cellStyle name="Normal 10 6 2 2" xfId="966"/>
    <cellStyle name="Normal 10 6 2 2 2" xfId="1985"/>
    <cellStyle name="Normal 10 6 2 2 2 2" xfId="2417"/>
    <cellStyle name="Normal 10 6 2 2 2 2 2" xfId="6501"/>
    <cellStyle name="Normal 10 6 2 2 2 3" xfId="6195"/>
    <cellStyle name="Normal 10 6 2 2 3" xfId="2418"/>
    <cellStyle name="Normal 10 6 2 2 3 2" xfId="6502"/>
    <cellStyle name="Normal 10 6 2 2 4" xfId="5181"/>
    <cellStyle name="Normal 10 6 2 3" xfId="681"/>
    <cellStyle name="Normal 10 6 2 3 2" xfId="1700"/>
    <cellStyle name="Normal 10 6 2 3 2 2" xfId="2419"/>
    <cellStyle name="Normal 10 6 2 3 2 2 2" xfId="6503"/>
    <cellStyle name="Normal 10 6 2 3 2 3" xfId="5910"/>
    <cellStyle name="Normal 10 6 2 3 3" xfId="2420"/>
    <cellStyle name="Normal 10 6 2 3 3 2" xfId="6504"/>
    <cellStyle name="Normal 10 6 2 3 4" xfId="4896"/>
    <cellStyle name="Normal 10 6 2 4" xfId="1396"/>
    <cellStyle name="Normal 10 6 2 4 2" xfId="2421"/>
    <cellStyle name="Normal 10 6 2 4 2 2" xfId="6505"/>
    <cellStyle name="Normal 10 6 2 4 3" xfId="5606"/>
    <cellStyle name="Normal 10 6 2 5" xfId="2422"/>
    <cellStyle name="Normal 10 6 2 5 2" xfId="6506"/>
    <cellStyle name="Normal 10 6 2 6" xfId="4592"/>
    <cellStyle name="Normal 10 6 3" xfId="491"/>
    <cellStyle name="Normal 10 6 3 2" xfId="1061"/>
    <cellStyle name="Normal 10 6 3 2 2" xfId="2080"/>
    <cellStyle name="Normal 10 6 3 2 2 2" xfId="2423"/>
    <cellStyle name="Normal 10 6 3 2 2 2 2" xfId="6507"/>
    <cellStyle name="Normal 10 6 3 2 2 3" xfId="6290"/>
    <cellStyle name="Normal 10 6 3 2 3" xfId="2424"/>
    <cellStyle name="Normal 10 6 3 2 3 2" xfId="6508"/>
    <cellStyle name="Normal 10 6 3 2 4" xfId="5276"/>
    <cellStyle name="Normal 10 6 3 3" xfId="776"/>
    <cellStyle name="Normal 10 6 3 3 2" xfId="1795"/>
    <cellStyle name="Normal 10 6 3 3 2 2" xfId="2425"/>
    <cellStyle name="Normal 10 6 3 3 2 2 2" xfId="6509"/>
    <cellStyle name="Normal 10 6 3 3 2 3" xfId="6005"/>
    <cellStyle name="Normal 10 6 3 3 3" xfId="2426"/>
    <cellStyle name="Normal 10 6 3 3 3 2" xfId="6510"/>
    <cellStyle name="Normal 10 6 3 3 4" xfId="4991"/>
    <cellStyle name="Normal 10 6 3 4" xfId="1510"/>
    <cellStyle name="Normal 10 6 3 4 2" xfId="2427"/>
    <cellStyle name="Normal 10 6 3 4 2 2" xfId="6511"/>
    <cellStyle name="Normal 10 6 3 4 3" xfId="5720"/>
    <cellStyle name="Normal 10 6 3 5" xfId="2428"/>
    <cellStyle name="Normal 10 6 3 5 2" xfId="6512"/>
    <cellStyle name="Normal 10 6 3 6" xfId="4706"/>
    <cellStyle name="Normal 10 6 4" xfId="263"/>
    <cellStyle name="Normal 10 6 4 2" xfId="871"/>
    <cellStyle name="Normal 10 6 4 2 2" xfId="1890"/>
    <cellStyle name="Normal 10 6 4 2 2 2" xfId="2429"/>
    <cellStyle name="Normal 10 6 4 2 2 2 2" xfId="6513"/>
    <cellStyle name="Normal 10 6 4 2 2 3" xfId="6100"/>
    <cellStyle name="Normal 10 6 4 2 3" xfId="2430"/>
    <cellStyle name="Normal 10 6 4 2 3 2" xfId="6514"/>
    <cellStyle name="Normal 10 6 4 2 4" xfId="5086"/>
    <cellStyle name="Normal 10 6 4 3" xfId="1282"/>
    <cellStyle name="Normal 10 6 4 3 2" xfId="2431"/>
    <cellStyle name="Normal 10 6 4 3 2 2" xfId="6515"/>
    <cellStyle name="Normal 10 6 4 3 3" xfId="5492"/>
    <cellStyle name="Normal 10 6 4 4" xfId="2432"/>
    <cellStyle name="Normal 10 6 4 4 2" xfId="6516"/>
    <cellStyle name="Normal 10 6 4 5" xfId="4478"/>
    <cellStyle name="Normal 10 6 5" xfId="586"/>
    <cellStyle name="Normal 10 6 5 2" xfId="1605"/>
    <cellStyle name="Normal 10 6 5 2 2" xfId="2433"/>
    <cellStyle name="Normal 10 6 5 2 2 2" xfId="6517"/>
    <cellStyle name="Normal 10 6 5 2 3" xfId="5815"/>
    <cellStyle name="Normal 10 6 5 3" xfId="2434"/>
    <cellStyle name="Normal 10 6 5 3 2" xfId="6518"/>
    <cellStyle name="Normal 10 6 5 4" xfId="4801"/>
    <cellStyle name="Normal 10 6 6" xfId="1168"/>
    <cellStyle name="Normal 10 6 6 2" xfId="2435"/>
    <cellStyle name="Normal 10 6 6 2 2" xfId="6519"/>
    <cellStyle name="Normal 10 6 6 3" xfId="5378"/>
    <cellStyle name="Normal 10 6 7" xfId="2436"/>
    <cellStyle name="Normal 10 6 7 2" xfId="6520"/>
    <cellStyle name="Normal 10 6 8" xfId="4364"/>
    <cellStyle name="Normal 10 7" xfId="282"/>
    <cellStyle name="Normal 10 7 2" xfId="396"/>
    <cellStyle name="Normal 10 7 2 2" xfId="890"/>
    <cellStyle name="Normal 10 7 2 2 2" xfId="1909"/>
    <cellStyle name="Normal 10 7 2 2 2 2" xfId="2437"/>
    <cellStyle name="Normal 10 7 2 2 2 2 2" xfId="6521"/>
    <cellStyle name="Normal 10 7 2 2 2 3" xfId="6119"/>
    <cellStyle name="Normal 10 7 2 2 3" xfId="2438"/>
    <cellStyle name="Normal 10 7 2 2 3 2" xfId="6522"/>
    <cellStyle name="Normal 10 7 2 2 4" xfId="5105"/>
    <cellStyle name="Normal 10 7 2 3" xfId="1415"/>
    <cellStyle name="Normal 10 7 2 3 2" xfId="2439"/>
    <cellStyle name="Normal 10 7 2 3 2 2" xfId="6523"/>
    <cellStyle name="Normal 10 7 2 3 3" xfId="5625"/>
    <cellStyle name="Normal 10 7 2 4" xfId="2440"/>
    <cellStyle name="Normal 10 7 2 4 2" xfId="6524"/>
    <cellStyle name="Normal 10 7 2 5" xfId="4611"/>
    <cellStyle name="Normal 10 7 3" xfId="605"/>
    <cellStyle name="Normal 10 7 3 2" xfId="1624"/>
    <cellStyle name="Normal 10 7 3 2 2" xfId="2441"/>
    <cellStyle name="Normal 10 7 3 2 2 2" xfId="6525"/>
    <cellStyle name="Normal 10 7 3 2 3" xfId="5834"/>
    <cellStyle name="Normal 10 7 3 3" xfId="2442"/>
    <cellStyle name="Normal 10 7 3 3 2" xfId="6526"/>
    <cellStyle name="Normal 10 7 3 4" xfId="4820"/>
    <cellStyle name="Normal 10 7 4" xfId="1301"/>
    <cellStyle name="Normal 10 7 4 2" xfId="2443"/>
    <cellStyle name="Normal 10 7 4 2 2" xfId="6527"/>
    <cellStyle name="Normal 10 7 4 3" xfId="5511"/>
    <cellStyle name="Normal 10 7 5" xfId="2444"/>
    <cellStyle name="Normal 10 7 5 2" xfId="6528"/>
    <cellStyle name="Normal 10 7 6" xfId="4497"/>
    <cellStyle name="Normal 10 8" xfId="301"/>
    <cellStyle name="Normal 10 8 2" xfId="985"/>
    <cellStyle name="Normal 10 8 2 2" xfId="2004"/>
    <cellStyle name="Normal 10 8 2 2 2" xfId="2445"/>
    <cellStyle name="Normal 10 8 2 2 2 2" xfId="6529"/>
    <cellStyle name="Normal 10 8 2 2 3" xfId="6214"/>
    <cellStyle name="Normal 10 8 2 3" xfId="2446"/>
    <cellStyle name="Normal 10 8 2 3 2" xfId="6530"/>
    <cellStyle name="Normal 10 8 2 4" xfId="5200"/>
    <cellStyle name="Normal 10 8 3" xfId="700"/>
    <cellStyle name="Normal 10 8 3 2" xfId="1719"/>
    <cellStyle name="Normal 10 8 3 2 2" xfId="2447"/>
    <cellStyle name="Normal 10 8 3 2 2 2" xfId="6531"/>
    <cellStyle name="Normal 10 8 3 2 3" xfId="5929"/>
    <cellStyle name="Normal 10 8 3 3" xfId="2448"/>
    <cellStyle name="Normal 10 8 3 3 2" xfId="6532"/>
    <cellStyle name="Normal 10 8 3 4" xfId="4915"/>
    <cellStyle name="Normal 10 8 4" xfId="1320"/>
    <cellStyle name="Normal 10 8 4 2" xfId="2449"/>
    <cellStyle name="Normal 10 8 4 2 2" xfId="6533"/>
    <cellStyle name="Normal 10 8 4 3" xfId="5530"/>
    <cellStyle name="Normal 10 8 5" xfId="2450"/>
    <cellStyle name="Normal 10 8 5 2" xfId="6534"/>
    <cellStyle name="Normal 10 8 6" xfId="4516"/>
    <cellStyle name="Normal 10 9" xfId="415"/>
    <cellStyle name="Normal 10 9 2" xfId="795"/>
    <cellStyle name="Normal 10 9 2 2" xfId="1814"/>
    <cellStyle name="Normal 10 9 2 2 2" xfId="2451"/>
    <cellStyle name="Normal 10 9 2 2 2 2" xfId="6535"/>
    <cellStyle name="Normal 10 9 2 2 3" xfId="6024"/>
    <cellStyle name="Normal 10 9 2 3" xfId="2452"/>
    <cellStyle name="Normal 10 9 2 3 2" xfId="6536"/>
    <cellStyle name="Normal 10 9 2 4" xfId="5010"/>
    <cellStyle name="Normal 10 9 3" xfId="1434"/>
    <cellStyle name="Normal 10 9 3 2" xfId="2453"/>
    <cellStyle name="Normal 10 9 3 2 2" xfId="6537"/>
    <cellStyle name="Normal 10 9 3 3" xfId="5644"/>
    <cellStyle name="Normal 10 9 4" xfId="2454"/>
    <cellStyle name="Normal 10 9 4 2" xfId="6538"/>
    <cellStyle name="Normal 10 9 5" xfId="4630"/>
    <cellStyle name="Normal 11" xfId="73"/>
    <cellStyle name="Normal 12" xfId="72"/>
    <cellStyle name="Normal 12 10" xfId="173"/>
    <cellStyle name="Normal 12 10 2" xfId="1192"/>
    <cellStyle name="Normal 12 10 2 2" xfId="2455"/>
    <cellStyle name="Normal 12 10 2 2 2" xfId="6539"/>
    <cellStyle name="Normal 12 10 2 3" xfId="5402"/>
    <cellStyle name="Normal 12 10 3" xfId="2456"/>
    <cellStyle name="Normal 12 10 3 2" xfId="6540"/>
    <cellStyle name="Normal 12 10 4" xfId="4388"/>
    <cellStyle name="Normal 12 11" xfId="515"/>
    <cellStyle name="Normal 12 11 2" xfId="1534"/>
    <cellStyle name="Normal 12 11 2 2" xfId="2457"/>
    <cellStyle name="Normal 12 11 2 2 2" xfId="6541"/>
    <cellStyle name="Normal 12 11 2 3" xfId="5744"/>
    <cellStyle name="Normal 12 11 3" xfId="2458"/>
    <cellStyle name="Normal 12 11 3 2" xfId="6542"/>
    <cellStyle name="Normal 12 11 4" xfId="4730"/>
    <cellStyle name="Normal 12 12" xfId="1097"/>
    <cellStyle name="Normal 12 12 2" xfId="2459"/>
    <cellStyle name="Normal 12 12 2 2" xfId="6543"/>
    <cellStyle name="Normal 12 12 3" xfId="5307"/>
    <cellStyle name="Normal 12 13" xfId="2460"/>
    <cellStyle name="Normal 12 13 2" xfId="6544"/>
    <cellStyle name="Normal 12 14" xfId="4293"/>
    <cellStyle name="Normal 12 2" xfId="97"/>
    <cellStyle name="Normal 12 2 2" xfId="325"/>
    <cellStyle name="Normal 12 2 2 2" xfId="914"/>
    <cellStyle name="Normal 12 2 2 2 2" xfId="1933"/>
    <cellStyle name="Normal 12 2 2 2 2 2" xfId="2461"/>
    <cellStyle name="Normal 12 2 2 2 2 2 2" xfId="6545"/>
    <cellStyle name="Normal 12 2 2 2 2 3" xfId="6143"/>
    <cellStyle name="Normal 12 2 2 2 3" xfId="2462"/>
    <cellStyle name="Normal 12 2 2 2 3 2" xfId="6546"/>
    <cellStyle name="Normal 12 2 2 2 4" xfId="5129"/>
    <cellStyle name="Normal 12 2 2 3" xfId="629"/>
    <cellStyle name="Normal 12 2 2 3 2" xfId="1648"/>
    <cellStyle name="Normal 12 2 2 3 2 2" xfId="2463"/>
    <cellStyle name="Normal 12 2 2 3 2 2 2" xfId="6547"/>
    <cellStyle name="Normal 12 2 2 3 2 3" xfId="5858"/>
    <cellStyle name="Normal 12 2 2 3 3" xfId="2464"/>
    <cellStyle name="Normal 12 2 2 3 3 2" xfId="6548"/>
    <cellStyle name="Normal 12 2 2 3 4" xfId="4844"/>
    <cellStyle name="Normal 12 2 2 4" xfId="1344"/>
    <cellStyle name="Normal 12 2 2 4 2" xfId="2465"/>
    <cellStyle name="Normal 12 2 2 4 2 2" xfId="6549"/>
    <cellStyle name="Normal 12 2 2 4 3" xfId="5554"/>
    <cellStyle name="Normal 12 2 2 5" xfId="2466"/>
    <cellStyle name="Normal 12 2 2 5 2" xfId="6550"/>
    <cellStyle name="Normal 12 2 2 6" xfId="4540"/>
    <cellStyle name="Normal 12 2 3" xfId="439"/>
    <cellStyle name="Normal 12 2 3 2" xfId="1009"/>
    <cellStyle name="Normal 12 2 3 2 2" xfId="2028"/>
    <cellStyle name="Normal 12 2 3 2 2 2" xfId="2467"/>
    <cellStyle name="Normal 12 2 3 2 2 2 2" xfId="6551"/>
    <cellStyle name="Normal 12 2 3 2 2 3" xfId="6238"/>
    <cellStyle name="Normal 12 2 3 2 3" xfId="2468"/>
    <cellStyle name="Normal 12 2 3 2 3 2" xfId="6552"/>
    <cellStyle name="Normal 12 2 3 2 4" xfId="5224"/>
    <cellStyle name="Normal 12 2 3 3" xfId="724"/>
    <cellStyle name="Normal 12 2 3 3 2" xfId="1743"/>
    <cellStyle name="Normal 12 2 3 3 2 2" xfId="2469"/>
    <cellStyle name="Normal 12 2 3 3 2 2 2" xfId="6553"/>
    <cellStyle name="Normal 12 2 3 3 2 3" xfId="5953"/>
    <cellStyle name="Normal 12 2 3 3 3" xfId="2470"/>
    <cellStyle name="Normal 12 2 3 3 3 2" xfId="6554"/>
    <cellStyle name="Normal 12 2 3 3 4" xfId="4939"/>
    <cellStyle name="Normal 12 2 3 4" xfId="1458"/>
    <cellStyle name="Normal 12 2 3 4 2" xfId="2471"/>
    <cellStyle name="Normal 12 2 3 4 2 2" xfId="6555"/>
    <cellStyle name="Normal 12 2 3 4 3" xfId="5668"/>
    <cellStyle name="Normal 12 2 3 5" xfId="2472"/>
    <cellStyle name="Normal 12 2 3 5 2" xfId="6556"/>
    <cellStyle name="Normal 12 2 3 6" xfId="4654"/>
    <cellStyle name="Normal 12 2 4" xfId="211"/>
    <cellStyle name="Normal 12 2 4 2" xfId="819"/>
    <cellStyle name="Normal 12 2 4 2 2" xfId="1838"/>
    <cellStyle name="Normal 12 2 4 2 2 2" xfId="2473"/>
    <cellStyle name="Normal 12 2 4 2 2 2 2" xfId="6557"/>
    <cellStyle name="Normal 12 2 4 2 2 3" xfId="6048"/>
    <cellStyle name="Normal 12 2 4 2 3" xfId="2474"/>
    <cellStyle name="Normal 12 2 4 2 3 2" xfId="6558"/>
    <cellStyle name="Normal 12 2 4 2 4" xfId="5034"/>
    <cellStyle name="Normal 12 2 4 3" xfId="1230"/>
    <cellStyle name="Normal 12 2 4 3 2" xfId="2475"/>
    <cellStyle name="Normal 12 2 4 3 2 2" xfId="6559"/>
    <cellStyle name="Normal 12 2 4 3 3" xfId="5440"/>
    <cellStyle name="Normal 12 2 4 4" xfId="2476"/>
    <cellStyle name="Normal 12 2 4 4 2" xfId="6560"/>
    <cellStyle name="Normal 12 2 4 5" xfId="4426"/>
    <cellStyle name="Normal 12 2 5" xfId="534"/>
    <cellStyle name="Normal 12 2 5 2" xfId="1553"/>
    <cellStyle name="Normal 12 2 5 2 2" xfId="2477"/>
    <cellStyle name="Normal 12 2 5 2 2 2" xfId="6561"/>
    <cellStyle name="Normal 12 2 5 2 3" xfId="5763"/>
    <cellStyle name="Normal 12 2 5 3" xfId="2478"/>
    <cellStyle name="Normal 12 2 5 3 2" xfId="6562"/>
    <cellStyle name="Normal 12 2 5 4" xfId="4749"/>
    <cellStyle name="Normal 12 2 6" xfId="1116"/>
    <cellStyle name="Normal 12 2 6 2" xfId="2479"/>
    <cellStyle name="Normal 12 2 6 2 2" xfId="6563"/>
    <cellStyle name="Normal 12 2 6 3" xfId="5326"/>
    <cellStyle name="Normal 12 2 7" xfId="2480"/>
    <cellStyle name="Normal 12 2 7 2" xfId="6564"/>
    <cellStyle name="Normal 12 2 8" xfId="4312"/>
    <cellStyle name="Normal 12 3" xfId="116"/>
    <cellStyle name="Normal 12 3 2" xfId="344"/>
    <cellStyle name="Normal 12 3 2 2" xfId="933"/>
    <cellStyle name="Normal 12 3 2 2 2" xfId="1952"/>
    <cellStyle name="Normal 12 3 2 2 2 2" xfId="2481"/>
    <cellStyle name="Normal 12 3 2 2 2 2 2" xfId="6565"/>
    <cellStyle name="Normal 12 3 2 2 2 3" xfId="6162"/>
    <cellStyle name="Normal 12 3 2 2 3" xfId="2482"/>
    <cellStyle name="Normal 12 3 2 2 3 2" xfId="6566"/>
    <cellStyle name="Normal 12 3 2 2 4" xfId="5148"/>
    <cellStyle name="Normal 12 3 2 3" xfId="648"/>
    <cellStyle name="Normal 12 3 2 3 2" xfId="1667"/>
    <cellStyle name="Normal 12 3 2 3 2 2" xfId="2483"/>
    <cellStyle name="Normal 12 3 2 3 2 2 2" xfId="6567"/>
    <cellStyle name="Normal 12 3 2 3 2 3" xfId="5877"/>
    <cellStyle name="Normal 12 3 2 3 3" xfId="2484"/>
    <cellStyle name="Normal 12 3 2 3 3 2" xfId="6568"/>
    <cellStyle name="Normal 12 3 2 3 4" xfId="4863"/>
    <cellStyle name="Normal 12 3 2 4" xfId="1363"/>
    <cellStyle name="Normal 12 3 2 4 2" xfId="2485"/>
    <cellStyle name="Normal 12 3 2 4 2 2" xfId="6569"/>
    <cellStyle name="Normal 12 3 2 4 3" xfId="5573"/>
    <cellStyle name="Normal 12 3 2 5" xfId="2486"/>
    <cellStyle name="Normal 12 3 2 5 2" xfId="6570"/>
    <cellStyle name="Normal 12 3 2 6" xfId="4559"/>
    <cellStyle name="Normal 12 3 3" xfId="458"/>
    <cellStyle name="Normal 12 3 3 2" xfId="1028"/>
    <cellStyle name="Normal 12 3 3 2 2" xfId="2047"/>
    <cellStyle name="Normal 12 3 3 2 2 2" xfId="2487"/>
    <cellStyle name="Normal 12 3 3 2 2 2 2" xfId="6571"/>
    <cellStyle name="Normal 12 3 3 2 2 3" xfId="6257"/>
    <cellStyle name="Normal 12 3 3 2 3" xfId="2488"/>
    <cellStyle name="Normal 12 3 3 2 3 2" xfId="6572"/>
    <cellStyle name="Normal 12 3 3 2 4" xfId="5243"/>
    <cellStyle name="Normal 12 3 3 3" xfId="743"/>
    <cellStyle name="Normal 12 3 3 3 2" xfId="1762"/>
    <cellStyle name="Normal 12 3 3 3 2 2" xfId="2489"/>
    <cellStyle name="Normal 12 3 3 3 2 2 2" xfId="6573"/>
    <cellStyle name="Normal 12 3 3 3 2 3" xfId="5972"/>
    <cellStyle name="Normal 12 3 3 3 3" xfId="2490"/>
    <cellStyle name="Normal 12 3 3 3 3 2" xfId="6574"/>
    <cellStyle name="Normal 12 3 3 3 4" xfId="4958"/>
    <cellStyle name="Normal 12 3 3 4" xfId="1477"/>
    <cellStyle name="Normal 12 3 3 4 2" xfId="2491"/>
    <cellStyle name="Normal 12 3 3 4 2 2" xfId="6575"/>
    <cellStyle name="Normal 12 3 3 4 3" xfId="5687"/>
    <cellStyle name="Normal 12 3 3 5" xfId="2492"/>
    <cellStyle name="Normal 12 3 3 5 2" xfId="6576"/>
    <cellStyle name="Normal 12 3 3 6" xfId="4673"/>
    <cellStyle name="Normal 12 3 4" xfId="230"/>
    <cellStyle name="Normal 12 3 4 2" xfId="838"/>
    <cellStyle name="Normal 12 3 4 2 2" xfId="1857"/>
    <cellStyle name="Normal 12 3 4 2 2 2" xfId="2493"/>
    <cellStyle name="Normal 12 3 4 2 2 2 2" xfId="6577"/>
    <cellStyle name="Normal 12 3 4 2 2 3" xfId="6067"/>
    <cellStyle name="Normal 12 3 4 2 3" xfId="2494"/>
    <cellStyle name="Normal 12 3 4 2 3 2" xfId="6578"/>
    <cellStyle name="Normal 12 3 4 2 4" xfId="5053"/>
    <cellStyle name="Normal 12 3 4 3" xfId="1249"/>
    <cellStyle name="Normal 12 3 4 3 2" xfId="2495"/>
    <cellStyle name="Normal 12 3 4 3 2 2" xfId="6579"/>
    <cellStyle name="Normal 12 3 4 3 3" xfId="5459"/>
    <cellStyle name="Normal 12 3 4 4" xfId="2496"/>
    <cellStyle name="Normal 12 3 4 4 2" xfId="6580"/>
    <cellStyle name="Normal 12 3 4 5" xfId="4445"/>
    <cellStyle name="Normal 12 3 5" xfId="553"/>
    <cellStyle name="Normal 12 3 5 2" xfId="1572"/>
    <cellStyle name="Normal 12 3 5 2 2" xfId="2497"/>
    <cellStyle name="Normal 12 3 5 2 2 2" xfId="6581"/>
    <cellStyle name="Normal 12 3 5 2 3" xfId="5782"/>
    <cellStyle name="Normal 12 3 5 3" xfId="2498"/>
    <cellStyle name="Normal 12 3 5 3 2" xfId="6582"/>
    <cellStyle name="Normal 12 3 5 4" xfId="4768"/>
    <cellStyle name="Normal 12 3 6" xfId="1135"/>
    <cellStyle name="Normal 12 3 6 2" xfId="2499"/>
    <cellStyle name="Normal 12 3 6 2 2" xfId="6583"/>
    <cellStyle name="Normal 12 3 6 3" xfId="5345"/>
    <cellStyle name="Normal 12 3 7" xfId="2500"/>
    <cellStyle name="Normal 12 3 7 2" xfId="6584"/>
    <cellStyle name="Normal 12 3 8" xfId="4331"/>
    <cellStyle name="Normal 12 4" xfId="135"/>
    <cellStyle name="Normal 12 4 2" xfId="363"/>
    <cellStyle name="Normal 12 4 2 2" xfId="952"/>
    <cellStyle name="Normal 12 4 2 2 2" xfId="1971"/>
    <cellStyle name="Normal 12 4 2 2 2 2" xfId="2501"/>
    <cellStyle name="Normal 12 4 2 2 2 2 2" xfId="6585"/>
    <cellStyle name="Normal 12 4 2 2 2 3" xfId="6181"/>
    <cellStyle name="Normal 12 4 2 2 3" xfId="2502"/>
    <cellStyle name="Normal 12 4 2 2 3 2" xfId="6586"/>
    <cellStyle name="Normal 12 4 2 2 4" xfId="5167"/>
    <cellStyle name="Normal 12 4 2 3" xfId="667"/>
    <cellStyle name="Normal 12 4 2 3 2" xfId="1686"/>
    <cellStyle name="Normal 12 4 2 3 2 2" xfId="2503"/>
    <cellStyle name="Normal 12 4 2 3 2 2 2" xfId="6587"/>
    <cellStyle name="Normal 12 4 2 3 2 3" xfId="5896"/>
    <cellStyle name="Normal 12 4 2 3 3" xfId="2504"/>
    <cellStyle name="Normal 12 4 2 3 3 2" xfId="6588"/>
    <cellStyle name="Normal 12 4 2 3 4" xfId="4882"/>
    <cellStyle name="Normal 12 4 2 4" xfId="1382"/>
    <cellStyle name="Normal 12 4 2 4 2" xfId="2505"/>
    <cellStyle name="Normal 12 4 2 4 2 2" xfId="6589"/>
    <cellStyle name="Normal 12 4 2 4 3" xfId="5592"/>
    <cellStyle name="Normal 12 4 2 5" xfId="2506"/>
    <cellStyle name="Normal 12 4 2 5 2" xfId="6590"/>
    <cellStyle name="Normal 12 4 2 6" xfId="4578"/>
    <cellStyle name="Normal 12 4 3" xfId="477"/>
    <cellStyle name="Normal 12 4 3 2" xfId="1047"/>
    <cellStyle name="Normal 12 4 3 2 2" xfId="2066"/>
    <cellStyle name="Normal 12 4 3 2 2 2" xfId="2507"/>
    <cellStyle name="Normal 12 4 3 2 2 2 2" xfId="6591"/>
    <cellStyle name="Normal 12 4 3 2 2 3" xfId="6276"/>
    <cellStyle name="Normal 12 4 3 2 3" xfId="2508"/>
    <cellStyle name="Normal 12 4 3 2 3 2" xfId="6592"/>
    <cellStyle name="Normal 12 4 3 2 4" xfId="5262"/>
    <cellStyle name="Normal 12 4 3 3" xfId="762"/>
    <cellStyle name="Normal 12 4 3 3 2" xfId="1781"/>
    <cellStyle name="Normal 12 4 3 3 2 2" xfId="2509"/>
    <cellStyle name="Normal 12 4 3 3 2 2 2" xfId="6593"/>
    <cellStyle name="Normal 12 4 3 3 2 3" xfId="5991"/>
    <cellStyle name="Normal 12 4 3 3 3" xfId="2510"/>
    <cellStyle name="Normal 12 4 3 3 3 2" xfId="6594"/>
    <cellStyle name="Normal 12 4 3 3 4" xfId="4977"/>
    <cellStyle name="Normal 12 4 3 4" xfId="1496"/>
    <cellStyle name="Normal 12 4 3 4 2" xfId="2511"/>
    <cellStyle name="Normal 12 4 3 4 2 2" xfId="6595"/>
    <cellStyle name="Normal 12 4 3 4 3" xfId="5706"/>
    <cellStyle name="Normal 12 4 3 5" xfId="2512"/>
    <cellStyle name="Normal 12 4 3 5 2" xfId="6596"/>
    <cellStyle name="Normal 12 4 3 6" xfId="4692"/>
    <cellStyle name="Normal 12 4 4" xfId="249"/>
    <cellStyle name="Normal 12 4 4 2" xfId="857"/>
    <cellStyle name="Normal 12 4 4 2 2" xfId="1876"/>
    <cellStyle name="Normal 12 4 4 2 2 2" xfId="2513"/>
    <cellStyle name="Normal 12 4 4 2 2 2 2" xfId="6597"/>
    <cellStyle name="Normal 12 4 4 2 2 3" xfId="6086"/>
    <cellStyle name="Normal 12 4 4 2 3" xfId="2514"/>
    <cellStyle name="Normal 12 4 4 2 3 2" xfId="6598"/>
    <cellStyle name="Normal 12 4 4 2 4" xfId="5072"/>
    <cellStyle name="Normal 12 4 4 3" xfId="1268"/>
    <cellStyle name="Normal 12 4 4 3 2" xfId="2515"/>
    <cellStyle name="Normal 12 4 4 3 2 2" xfId="6599"/>
    <cellStyle name="Normal 12 4 4 3 3" xfId="5478"/>
    <cellStyle name="Normal 12 4 4 4" xfId="2516"/>
    <cellStyle name="Normal 12 4 4 4 2" xfId="6600"/>
    <cellStyle name="Normal 12 4 4 5" xfId="4464"/>
    <cellStyle name="Normal 12 4 5" xfId="572"/>
    <cellStyle name="Normal 12 4 5 2" xfId="1591"/>
    <cellStyle name="Normal 12 4 5 2 2" xfId="2517"/>
    <cellStyle name="Normal 12 4 5 2 2 2" xfId="6601"/>
    <cellStyle name="Normal 12 4 5 2 3" xfId="5801"/>
    <cellStyle name="Normal 12 4 5 3" xfId="2518"/>
    <cellStyle name="Normal 12 4 5 3 2" xfId="6602"/>
    <cellStyle name="Normal 12 4 5 4" xfId="4787"/>
    <cellStyle name="Normal 12 4 6" xfId="1154"/>
    <cellStyle name="Normal 12 4 6 2" xfId="2519"/>
    <cellStyle name="Normal 12 4 6 2 2" xfId="6603"/>
    <cellStyle name="Normal 12 4 6 3" xfId="5364"/>
    <cellStyle name="Normal 12 4 7" xfId="2520"/>
    <cellStyle name="Normal 12 4 7 2" xfId="6604"/>
    <cellStyle name="Normal 12 4 8" xfId="4350"/>
    <cellStyle name="Normal 12 5" xfId="154"/>
    <cellStyle name="Normal 12 5 2" xfId="382"/>
    <cellStyle name="Normal 12 5 2 2" xfId="971"/>
    <cellStyle name="Normal 12 5 2 2 2" xfId="1990"/>
    <cellStyle name="Normal 12 5 2 2 2 2" xfId="2521"/>
    <cellStyle name="Normal 12 5 2 2 2 2 2" xfId="6605"/>
    <cellStyle name="Normal 12 5 2 2 2 3" xfId="6200"/>
    <cellStyle name="Normal 12 5 2 2 3" xfId="2522"/>
    <cellStyle name="Normal 12 5 2 2 3 2" xfId="6606"/>
    <cellStyle name="Normal 12 5 2 2 4" xfId="5186"/>
    <cellStyle name="Normal 12 5 2 3" xfId="686"/>
    <cellStyle name="Normal 12 5 2 3 2" xfId="1705"/>
    <cellStyle name="Normal 12 5 2 3 2 2" xfId="2523"/>
    <cellStyle name="Normal 12 5 2 3 2 2 2" xfId="6607"/>
    <cellStyle name="Normal 12 5 2 3 2 3" xfId="5915"/>
    <cellStyle name="Normal 12 5 2 3 3" xfId="2524"/>
    <cellStyle name="Normal 12 5 2 3 3 2" xfId="6608"/>
    <cellStyle name="Normal 12 5 2 3 4" xfId="4901"/>
    <cellStyle name="Normal 12 5 2 4" xfId="1401"/>
    <cellStyle name="Normal 12 5 2 4 2" xfId="2525"/>
    <cellStyle name="Normal 12 5 2 4 2 2" xfId="6609"/>
    <cellStyle name="Normal 12 5 2 4 3" xfId="5611"/>
    <cellStyle name="Normal 12 5 2 5" xfId="2526"/>
    <cellStyle name="Normal 12 5 2 5 2" xfId="6610"/>
    <cellStyle name="Normal 12 5 2 6" xfId="4597"/>
    <cellStyle name="Normal 12 5 3" xfId="496"/>
    <cellStyle name="Normal 12 5 3 2" xfId="1066"/>
    <cellStyle name="Normal 12 5 3 2 2" xfId="2085"/>
    <cellStyle name="Normal 12 5 3 2 2 2" xfId="2527"/>
    <cellStyle name="Normal 12 5 3 2 2 2 2" xfId="6611"/>
    <cellStyle name="Normal 12 5 3 2 2 3" xfId="6295"/>
    <cellStyle name="Normal 12 5 3 2 3" xfId="2528"/>
    <cellStyle name="Normal 12 5 3 2 3 2" xfId="6612"/>
    <cellStyle name="Normal 12 5 3 2 4" xfId="5281"/>
    <cellStyle name="Normal 12 5 3 3" xfId="781"/>
    <cellStyle name="Normal 12 5 3 3 2" xfId="1800"/>
    <cellStyle name="Normal 12 5 3 3 2 2" xfId="2529"/>
    <cellStyle name="Normal 12 5 3 3 2 2 2" xfId="6613"/>
    <cellStyle name="Normal 12 5 3 3 2 3" xfId="6010"/>
    <cellStyle name="Normal 12 5 3 3 3" xfId="2530"/>
    <cellStyle name="Normal 12 5 3 3 3 2" xfId="6614"/>
    <cellStyle name="Normal 12 5 3 3 4" xfId="4996"/>
    <cellStyle name="Normal 12 5 3 4" xfId="1515"/>
    <cellStyle name="Normal 12 5 3 4 2" xfId="2531"/>
    <cellStyle name="Normal 12 5 3 4 2 2" xfId="6615"/>
    <cellStyle name="Normal 12 5 3 4 3" xfId="5725"/>
    <cellStyle name="Normal 12 5 3 5" xfId="2532"/>
    <cellStyle name="Normal 12 5 3 5 2" xfId="6616"/>
    <cellStyle name="Normal 12 5 3 6" xfId="4711"/>
    <cellStyle name="Normal 12 5 4" xfId="268"/>
    <cellStyle name="Normal 12 5 4 2" xfId="876"/>
    <cellStyle name="Normal 12 5 4 2 2" xfId="1895"/>
    <cellStyle name="Normal 12 5 4 2 2 2" xfId="2533"/>
    <cellStyle name="Normal 12 5 4 2 2 2 2" xfId="6617"/>
    <cellStyle name="Normal 12 5 4 2 2 3" xfId="6105"/>
    <cellStyle name="Normal 12 5 4 2 3" xfId="2534"/>
    <cellStyle name="Normal 12 5 4 2 3 2" xfId="6618"/>
    <cellStyle name="Normal 12 5 4 2 4" xfId="5091"/>
    <cellStyle name="Normal 12 5 4 3" xfId="1287"/>
    <cellStyle name="Normal 12 5 4 3 2" xfId="2535"/>
    <cellStyle name="Normal 12 5 4 3 2 2" xfId="6619"/>
    <cellStyle name="Normal 12 5 4 3 3" xfId="5497"/>
    <cellStyle name="Normal 12 5 4 4" xfId="2536"/>
    <cellStyle name="Normal 12 5 4 4 2" xfId="6620"/>
    <cellStyle name="Normal 12 5 4 5" xfId="4483"/>
    <cellStyle name="Normal 12 5 5" xfId="591"/>
    <cellStyle name="Normal 12 5 5 2" xfId="1610"/>
    <cellStyle name="Normal 12 5 5 2 2" xfId="2537"/>
    <cellStyle name="Normal 12 5 5 2 2 2" xfId="6621"/>
    <cellStyle name="Normal 12 5 5 2 3" xfId="5820"/>
    <cellStyle name="Normal 12 5 5 3" xfId="2538"/>
    <cellStyle name="Normal 12 5 5 3 2" xfId="6622"/>
    <cellStyle name="Normal 12 5 5 4" xfId="4806"/>
    <cellStyle name="Normal 12 5 6" xfId="1173"/>
    <cellStyle name="Normal 12 5 6 2" xfId="2539"/>
    <cellStyle name="Normal 12 5 6 2 2" xfId="6623"/>
    <cellStyle name="Normal 12 5 6 3" xfId="5383"/>
    <cellStyle name="Normal 12 5 7" xfId="2540"/>
    <cellStyle name="Normal 12 5 7 2" xfId="6624"/>
    <cellStyle name="Normal 12 5 8" xfId="4369"/>
    <cellStyle name="Normal 12 6" xfId="287"/>
    <cellStyle name="Normal 12 6 2" xfId="401"/>
    <cellStyle name="Normal 12 6 2 2" xfId="895"/>
    <cellStyle name="Normal 12 6 2 2 2" xfId="1914"/>
    <cellStyle name="Normal 12 6 2 2 2 2" xfId="2541"/>
    <cellStyle name="Normal 12 6 2 2 2 2 2" xfId="6625"/>
    <cellStyle name="Normal 12 6 2 2 2 3" xfId="6124"/>
    <cellStyle name="Normal 12 6 2 2 3" xfId="2542"/>
    <cellStyle name="Normal 12 6 2 2 3 2" xfId="6626"/>
    <cellStyle name="Normal 12 6 2 2 4" xfId="5110"/>
    <cellStyle name="Normal 12 6 2 3" xfId="1420"/>
    <cellStyle name="Normal 12 6 2 3 2" xfId="2543"/>
    <cellStyle name="Normal 12 6 2 3 2 2" xfId="6627"/>
    <cellStyle name="Normal 12 6 2 3 3" xfId="5630"/>
    <cellStyle name="Normal 12 6 2 4" xfId="2544"/>
    <cellStyle name="Normal 12 6 2 4 2" xfId="6628"/>
    <cellStyle name="Normal 12 6 2 5" xfId="4616"/>
    <cellStyle name="Normal 12 6 3" xfId="610"/>
    <cellStyle name="Normal 12 6 3 2" xfId="1629"/>
    <cellStyle name="Normal 12 6 3 2 2" xfId="2545"/>
    <cellStyle name="Normal 12 6 3 2 2 2" xfId="6629"/>
    <cellStyle name="Normal 12 6 3 2 3" xfId="5839"/>
    <cellStyle name="Normal 12 6 3 3" xfId="2546"/>
    <cellStyle name="Normal 12 6 3 3 2" xfId="6630"/>
    <cellStyle name="Normal 12 6 3 4" xfId="4825"/>
    <cellStyle name="Normal 12 6 4" xfId="1306"/>
    <cellStyle name="Normal 12 6 4 2" xfId="2547"/>
    <cellStyle name="Normal 12 6 4 2 2" xfId="6631"/>
    <cellStyle name="Normal 12 6 4 3" xfId="5516"/>
    <cellStyle name="Normal 12 6 5" xfId="2548"/>
    <cellStyle name="Normal 12 6 5 2" xfId="6632"/>
    <cellStyle name="Normal 12 6 6" xfId="4502"/>
    <cellStyle name="Normal 12 7" xfId="306"/>
    <cellStyle name="Normal 12 7 2" xfId="990"/>
    <cellStyle name="Normal 12 7 2 2" xfId="2009"/>
    <cellStyle name="Normal 12 7 2 2 2" xfId="2549"/>
    <cellStyle name="Normal 12 7 2 2 2 2" xfId="6633"/>
    <cellStyle name="Normal 12 7 2 2 3" xfId="6219"/>
    <cellStyle name="Normal 12 7 2 3" xfId="2550"/>
    <cellStyle name="Normal 12 7 2 3 2" xfId="6634"/>
    <cellStyle name="Normal 12 7 2 4" xfId="5205"/>
    <cellStyle name="Normal 12 7 3" xfId="705"/>
    <cellStyle name="Normal 12 7 3 2" xfId="1724"/>
    <cellStyle name="Normal 12 7 3 2 2" xfId="2551"/>
    <cellStyle name="Normal 12 7 3 2 2 2" xfId="6635"/>
    <cellStyle name="Normal 12 7 3 2 3" xfId="5934"/>
    <cellStyle name="Normal 12 7 3 3" xfId="2552"/>
    <cellStyle name="Normal 12 7 3 3 2" xfId="6636"/>
    <cellStyle name="Normal 12 7 3 4" xfId="4920"/>
    <cellStyle name="Normal 12 7 4" xfId="1325"/>
    <cellStyle name="Normal 12 7 4 2" xfId="2553"/>
    <cellStyle name="Normal 12 7 4 2 2" xfId="6637"/>
    <cellStyle name="Normal 12 7 4 3" xfId="5535"/>
    <cellStyle name="Normal 12 7 5" xfId="2554"/>
    <cellStyle name="Normal 12 7 5 2" xfId="6638"/>
    <cellStyle name="Normal 12 7 6" xfId="4521"/>
    <cellStyle name="Normal 12 8" xfId="420"/>
    <cellStyle name="Normal 12 8 2" xfId="800"/>
    <cellStyle name="Normal 12 8 2 2" xfId="1819"/>
    <cellStyle name="Normal 12 8 2 2 2" xfId="2555"/>
    <cellStyle name="Normal 12 8 2 2 2 2" xfId="6639"/>
    <cellStyle name="Normal 12 8 2 2 3" xfId="6029"/>
    <cellStyle name="Normal 12 8 2 3" xfId="2556"/>
    <cellStyle name="Normal 12 8 2 3 2" xfId="6640"/>
    <cellStyle name="Normal 12 8 2 4" xfId="5015"/>
    <cellStyle name="Normal 12 8 3" xfId="1439"/>
    <cellStyle name="Normal 12 8 3 2" xfId="2557"/>
    <cellStyle name="Normal 12 8 3 2 2" xfId="6641"/>
    <cellStyle name="Normal 12 8 3 3" xfId="5649"/>
    <cellStyle name="Normal 12 8 4" xfId="2558"/>
    <cellStyle name="Normal 12 8 4 2" xfId="6642"/>
    <cellStyle name="Normal 12 8 5" xfId="4635"/>
    <cellStyle name="Normal 12 9" xfId="192"/>
    <cellStyle name="Normal 12 9 2" xfId="1211"/>
    <cellStyle name="Normal 12 9 2 2" xfId="2559"/>
    <cellStyle name="Normal 12 9 2 2 2" xfId="6643"/>
    <cellStyle name="Normal 12 9 2 3" xfId="5421"/>
    <cellStyle name="Normal 12 9 3" xfId="2560"/>
    <cellStyle name="Normal 12 9 3 2" xfId="6644"/>
    <cellStyle name="Normal 12 9 4" xfId="4407"/>
    <cellStyle name="Normal 13" xfId="1076"/>
    <cellStyle name="Normal 13 2" xfId="2095"/>
    <cellStyle name="Normal 13 2 2" xfId="2561"/>
    <cellStyle name="Normal 13 2 2 2" xfId="6645"/>
    <cellStyle name="Normal 13 2 3" xfId="6305"/>
    <cellStyle name="Normal 13 3" xfId="2562"/>
    <cellStyle name="Normal 13 3 2" xfId="6646"/>
    <cellStyle name="Normal 13 4" xfId="5291"/>
    <cellStyle name="Normal 14" xfId="2102"/>
    <cellStyle name="Normal 14 2" xfId="2563"/>
    <cellStyle name="Normal 14 2 2" xfId="6647"/>
    <cellStyle name="Normal 14 3" xfId="6312"/>
    <cellStyle name="Normal 15" xfId="2103"/>
    <cellStyle name="Normal 15 2" xfId="2564"/>
    <cellStyle name="Normal 15 2 2" xfId="6648"/>
    <cellStyle name="Normal 15 3" xfId="6313"/>
    <cellStyle name="Normal 16" xfId="2104"/>
    <cellStyle name="Normal 16 2" xfId="2565"/>
    <cellStyle name="Normal 16 2 2" xfId="6649"/>
    <cellStyle name="Normal 16 3" xfId="6314"/>
    <cellStyle name="Normal 17" xfId="2105"/>
    <cellStyle name="Normal 17 2" xfId="2566"/>
    <cellStyle name="Normal 17 2 2" xfId="6650"/>
    <cellStyle name="Normal 17 3" xfId="6315"/>
    <cellStyle name="Normal 18" xfId="2106"/>
    <cellStyle name="Normal 18 2" xfId="2567"/>
    <cellStyle name="Normal 18 2 2" xfId="6651"/>
    <cellStyle name="Normal 18 3" xfId="6316"/>
    <cellStyle name="Normal 19" xfId="2107"/>
    <cellStyle name="Normal 19 2" xfId="2109"/>
    <cellStyle name="Normal 19 2 2" xfId="2568"/>
    <cellStyle name="Normal 19 2 2 2" xfId="6652"/>
    <cellStyle name="Normal 19 2 3" xfId="6318"/>
    <cellStyle name="Normal 19 3" xfId="2569"/>
    <cellStyle name="Normal 19 3 2" xfId="6653"/>
    <cellStyle name="Normal 19 4" xfId="6317"/>
    <cellStyle name="Normal 2" xfId="35"/>
    <cellStyle name="Normal 2 10" xfId="2129"/>
    <cellStyle name="Normal 2 11" xfId="2130"/>
    <cellStyle name="Normal 2 12" xfId="2131"/>
    <cellStyle name="Normal 2 13" xfId="2132"/>
    <cellStyle name="Normal 2 14" xfId="2133"/>
    <cellStyle name="Normal 2 15" xfId="2134"/>
    <cellStyle name="Normal 2 16" xfId="2135"/>
    <cellStyle name="Normal 2 17" xfId="2136"/>
    <cellStyle name="Normal 2 18" xfId="2137"/>
    <cellStyle name="Normal 2 19" xfId="2138"/>
    <cellStyle name="Normal 2 2" xfId="49"/>
    <cellStyle name="Normal 2 2 2" xfId="2139"/>
    <cellStyle name="Normal 2 2 3" xfId="2140"/>
    <cellStyle name="Normal 2 20" xfId="2141"/>
    <cellStyle name="Normal 2 21" xfId="2142"/>
    <cellStyle name="Normal 2 22" xfId="2143"/>
    <cellStyle name="Normal 2 23" xfId="2144"/>
    <cellStyle name="Normal 2 24" xfId="2145"/>
    <cellStyle name="Normal 2 25" xfId="2146"/>
    <cellStyle name="Normal 2 26" xfId="2147"/>
    <cellStyle name="Normal 2 27" xfId="2148"/>
    <cellStyle name="Normal 2 28" xfId="2149"/>
    <cellStyle name="Normal 2 29" xfId="2150"/>
    <cellStyle name="Normal 2 3" xfId="1080"/>
    <cellStyle name="Normal 2 30" xfId="2151"/>
    <cellStyle name="Normal 2 31" xfId="2152"/>
    <cellStyle name="Normal 2 32" xfId="2153"/>
    <cellStyle name="Normal 2 33" xfId="2154"/>
    <cellStyle name="Normal 2 34" xfId="2155"/>
    <cellStyle name="Normal 2 35" xfId="2156"/>
    <cellStyle name="Normal 2 36" xfId="2157"/>
    <cellStyle name="Normal 2 37" xfId="2158"/>
    <cellStyle name="Normal 2 38" xfId="2159"/>
    <cellStyle name="Normal 2 39" xfId="2160"/>
    <cellStyle name="Normal 2 4" xfId="1081"/>
    <cellStyle name="Normal 2 40" xfId="2161"/>
    <cellStyle name="Normal 2 41" xfId="2162"/>
    <cellStyle name="Normal 2 42" xfId="2163"/>
    <cellStyle name="Normal 2 43" xfId="2164"/>
    <cellStyle name="Normal 2 44" xfId="2165"/>
    <cellStyle name="Normal 2 45" xfId="2166"/>
    <cellStyle name="Normal 2 46" xfId="2167"/>
    <cellStyle name="Normal 2 47" xfId="2168"/>
    <cellStyle name="Normal 2 48" xfId="2169"/>
    <cellStyle name="Normal 2 49" xfId="2170"/>
    <cellStyle name="Normal 2 5" xfId="1079"/>
    <cellStyle name="Normal 2 5 2" xfId="2096"/>
    <cellStyle name="Normal 2 5 2 2" xfId="2570"/>
    <cellStyle name="Normal 2 5 2 2 2" xfId="6654"/>
    <cellStyle name="Normal 2 5 2 3" xfId="6306"/>
    <cellStyle name="Normal 2 5 3" xfId="2571"/>
    <cellStyle name="Normal 2 5 3 2" xfId="6655"/>
    <cellStyle name="Normal 2 5 4" xfId="5292"/>
    <cellStyle name="Normal 2 50" xfId="2171"/>
    <cellStyle name="Normal 2 51" xfId="2172"/>
    <cellStyle name="Normal 2 52" xfId="2173"/>
    <cellStyle name="Normal 2 53" xfId="2174"/>
    <cellStyle name="Normal 2 54" xfId="2175"/>
    <cellStyle name="Normal 2 55" xfId="2176"/>
    <cellStyle name="Normal 2 56" xfId="2177"/>
    <cellStyle name="Normal 2 57" xfId="2178"/>
    <cellStyle name="Normal 2 58" xfId="2179"/>
    <cellStyle name="Normal 2 59" xfId="2180"/>
    <cellStyle name="Normal 2 6" xfId="2181"/>
    <cellStyle name="Normal 2 60" xfId="2182"/>
    <cellStyle name="Normal 2 61" xfId="2183"/>
    <cellStyle name="Normal 2 62" xfId="2184"/>
    <cellStyle name="Normal 2 63" xfId="2185"/>
    <cellStyle name="Normal 2 64" xfId="2186"/>
    <cellStyle name="Normal 2 65" xfId="2187"/>
    <cellStyle name="Normal 2 66" xfId="2188"/>
    <cellStyle name="Normal 2 67" xfId="2189"/>
    <cellStyle name="Normal 2 68" xfId="2190"/>
    <cellStyle name="Normal 2 69" xfId="2191"/>
    <cellStyle name="Normal 2 7" xfId="2192"/>
    <cellStyle name="Normal 2 70" xfId="2193"/>
    <cellStyle name="Normal 2 71" xfId="2194"/>
    <cellStyle name="Normal 2 72" xfId="2195"/>
    <cellStyle name="Normal 2 72 2" xfId="2196"/>
    <cellStyle name="Normal 2 73" xfId="2197"/>
    <cellStyle name="Normal 2 74" xfId="8371"/>
    <cellStyle name="Normal 2 8" xfId="2198"/>
    <cellStyle name="Normal 2 9" xfId="2199"/>
    <cellStyle name="Normal 20" xfId="2110"/>
    <cellStyle name="Normal 20 2" xfId="2572"/>
    <cellStyle name="Normal 20 2 2" xfId="6656"/>
    <cellStyle name="Normal 20 3" xfId="6319"/>
    <cellStyle name="Normal 21" xfId="2111"/>
    <cellStyle name="Normal 21 2" xfId="2573"/>
    <cellStyle name="Normal 21 2 2" xfId="6657"/>
    <cellStyle name="Normal 21 3" xfId="6320"/>
    <cellStyle name="Normal 22" xfId="2112"/>
    <cellStyle name="Normal 22 2" xfId="2574"/>
    <cellStyle name="Normal 22 2 2" xfId="6658"/>
    <cellStyle name="Normal 22 3" xfId="6321"/>
    <cellStyle name="Normal 23" xfId="2113"/>
    <cellStyle name="Normal 24" xfId="2115"/>
    <cellStyle name="Normal 24 2" xfId="2575"/>
    <cellStyle name="Normal 24 2 2" xfId="6659"/>
    <cellStyle name="Normal 24 3" xfId="6322"/>
    <cellStyle name="Normal 25" xfId="2116"/>
    <cellStyle name="Normal 25 2" xfId="2576"/>
    <cellStyle name="Normal 25 2 2" xfId="6660"/>
    <cellStyle name="Normal 25 3" xfId="6323"/>
    <cellStyle name="Normal 26" xfId="2117"/>
    <cellStyle name="Normal 26 2" xfId="2577"/>
    <cellStyle name="Normal 26 2 2" xfId="6661"/>
    <cellStyle name="Normal 26 3" xfId="6324"/>
    <cellStyle name="Normal 27" xfId="1"/>
    <cellStyle name="Normal 28" xfId="8370"/>
    <cellStyle name="Normal 3" xfId="36"/>
    <cellStyle name="Normal 3 2" xfId="58"/>
    <cellStyle name="Normal 3 3" xfId="1082"/>
    <cellStyle name="Normal 4" xfId="37"/>
    <cellStyle name="Normal 4 2" xfId="1083"/>
    <cellStyle name="Normal 4 2 2" xfId="2097"/>
    <cellStyle name="Normal 4 2 2 2" xfId="2578"/>
    <cellStyle name="Normal 4 2 2 2 2" xfId="6662"/>
    <cellStyle name="Normal 4 2 2 3" xfId="6307"/>
    <cellStyle name="Normal 4 2 3" xfId="2579"/>
    <cellStyle name="Normal 4 2 3 2" xfId="6663"/>
    <cellStyle name="Normal 4 2 4" xfId="5293"/>
    <cellStyle name="Normal 4 3" xfId="2200"/>
    <cellStyle name="Normal 5" xfId="38"/>
    <cellStyle name="Normal 5 10" xfId="412"/>
    <cellStyle name="Normal 5 10 2" xfId="792"/>
    <cellStyle name="Normal 5 10 2 2" xfId="1811"/>
    <cellStyle name="Normal 5 10 2 2 2" xfId="2580"/>
    <cellStyle name="Normal 5 10 2 2 2 2" xfId="6664"/>
    <cellStyle name="Normal 5 10 2 2 3" xfId="6021"/>
    <cellStyle name="Normal 5 10 2 3" xfId="2581"/>
    <cellStyle name="Normal 5 10 2 3 2" xfId="6665"/>
    <cellStyle name="Normal 5 10 2 4" xfId="5007"/>
    <cellStyle name="Normal 5 10 3" xfId="1431"/>
    <cellStyle name="Normal 5 10 3 2" xfId="2582"/>
    <cellStyle name="Normal 5 10 3 2 2" xfId="6666"/>
    <cellStyle name="Normal 5 10 3 3" xfId="5641"/>
    <cellStyle name="Normal 5 10 4" xfId="2583"/>
    <cellStyle name="Normal 5 10 4 2" xfId="6667"/>
    <cellStyle name="Normal 5 10 5" xfId="4627"/>
    <cellStyle name="Normal 5 11" xfId="184"/>
    <cellStyle name="Normal 5 11 2" xfId="1203"/>
    <cellStyle name="Normal 5 11 2 2" xfId="2584"/>
    <cellStyle name="Normal 5 11 2 2 2" xfId="6668"/>
    <cellStyle name="Normal 5 11 2 3" xfId="5413"/>
    <cellStyle name="Normal 5 11 3" xfId="2585"/>
    <cellStyle name="Normal 5 11 3 2" xfId="6669"/>
    <cellStyle name="Normal 5 11 4" xfId="4399"/>
    <cellStyle name="Normal 5 12" xfId="165"/>
    <cellStyle name="Normal 5 12 2" xfId="1184"/>
    <cellStyle name="Normal 5 12 2 2" xfId="2586"/>
    <cellStyle name="Normal 5 12 2 2 2" xfId="6670"/>
    <cellStyle name="Normal 5 12 2 3" xfId="5394"/>
    <cellStyle name="Normal 5 12 3" xfId="2587"/>
    <cellStyle name="Normal 5 12 3 2" xfId="6671"/>
    <cellStyle name="Normal 5 12 4" xfId="4380"/>
    <cellStyle name="Normal 5 13" xfId="507"/>
    <cellStyle name="Normal 5 13 2" xfId="1526"/>
    <cellStyle name="Normal 5 13 2 2" xfId="2588"/>
    <cellStyle name="Normal 5 13 2 2 2" xfId="6672"/>
    <cellStyle name="Normal 5 13 2 3" xfId="5736"/>
    <cellStyle name="Normal 5 13 3" xfId="2589"/>
    <cellStyle name="Normal 5 13 3 2" xfId="6673"/>
    <cellStyle name="Normal 5 13 4" xfId="4722"/>
    <cellStyle name="Normal 5 14" xfId="1084"/>
    <cellStyle name="Normal 5 14 2" xfId="2098"/>
    <cellStyle name="Normal 5 14 2 2" xfId="2590"/>
    <cellStyle name="Normal 5 14 2 2 2" xfId="6674"/>
    <cellStyle name="Normal 5 14 2 3" xfId="6308"/>
    <cellStyle name="Normal 5 14 3" xfId="2591"/>
    <cellStyle name="Normal 5 14 3 2" xfId="6675"/>
    <cellStyle name="Normal 5 14 4" xfId="5294"/>
    <cellStyle name="Normal 5 15" xfId="1089"/>
    <cellStyle name="Normal 5 15 2" xfId="2592"/>
    <cellStyle name="Normal 5 15 2 2" xfId="6676"/>
    <cellStyle name="Normal 5 15 3" xfId="5299"/>
    <cellStyle name="Normal 5 16" xfId="2593"/>
    <cellStyle name="Normal 5 16 2" xfId="6677"/>
    <cellStyle name="Normal 5 17" xfId="4285"/>
    <cellStyle name="Normal 5 2" xfId="59"/>
    <cellStyle name="Normal 5 2 10" xfId="188"/>
    <cellStyle name="Normal 5 2 10 2" xfId="1207"/>
    <cellStyle name="Normal 5 2 10 2 2" xfId="2594"/>
    <cellStyle name="Normal 5 2 10 2 2 2" xfId="6678"/>
    <cellStyle name="Normal 5 2 10 2 3" xfId="5417"/>
    <cellStyle name="Normal 5 2 10 3" xfId="2595"/>
    <cellStyle name="Normal 5 2 10 3 2" xfId="6679"/>
    <cellStyle name="Normal 5 2 10 4" xfId="4403"/>
    <cellStyle name="Normal 5 2 11" xfId="169"/>
    <cellStyle name="Normal 5 2 11 2" xfId="1188"/>
    <cellStyle name="Normal 5 2 11 2 2" xfId="2596"/>
    <cellStyle name="Normal 5 2 11 2 2 2" xfId="6680"/>
    <cellStyle name="Normal 5 2 11 2 3" xfId="5398"/>
    <cellStyle name="Normal 5 2 11 3" xfId="2597"/>
    <cellStyle name="Normal 5 2 11 3 2" xfId="6681"/>
    <cellStyle name="Normal 5 2 11 4" xfId="4384"/>
    <cellStyle name="Normal 5 2 12" xfId="511"/>
    <cellStyle name="Normal 5 2 12 2" xfId="1530"/>
    <cellStyle name="Normal 5 2 12 2 2" xfId="2598"/>
    <cellStyle name="Normal 5 2 12 2 2 2" xfId="6682"/>
    <cellStyle name="Normal 5 2 12 2 3" xfId="5740"/>
    <cellStyle name="Normal 5 2 12 3" xfId="2599"/>
    <cellStyle name="Normal 5 2 12 3 2" xfId="6683"/>
    <cellStyle name="Normal 5 2 12 4" xfId="4726"/>
    <cellStyle name="Normal 5 2 13" xfId="1093"/>
    <cellStyle name="Normal 5 2 13 2" xfId="2600"/>
    <cellStyle name="Normal 5 2 13 2 2" xfId="6684"/>
    <cellStyle name="Normal 5 2 13 3" xfId="5303"/>
    <cellStyle name="Normal 5 2 14" xfId="2601"/>
    <cellStyle name="Normal 5 2 14 2" xfId="6685"/>
    <cellStyle name="Normal 5 2 15" xfId="4289"/>
    <cellStyle name="Normal 5 2 2" xfId="84"/>
    <cellStyle name="Normal 5 2 2 10" xfId="179"/>
    <cellStyle name="Normal 5 2 2 10 2" xfId="1198"/>
    <cellStyle name="Normal 5 2 2 10 2 2" xfId="2602"/>
    <cellStyle name="Normal 5 2 2 10 2 2 2" xfId="6686"/>
    <cellStyle name="Normal 5 2 2 10 2 3" xfId="5408"/>
    <cellStyle name="Normal 5 2 2 10 3" xfId="2603"/>
    <cellStyle name="Normal 5 2 2 10 3 2" xfId="6687"/>
    <cellStyle name="Normal 5 2 2 10 4" xfId="4394"/>
    <cellStyle name="Normal 5 2 2 11" xfId="521"/>
    <cellStyle name="Normal 5 2 2 11 2" xfId="1540"/>
    <cellStyle name="Normal 5 2 2 11 2 2" xfId="2604"/>
    <cellStyle name="Normal 5 2 2 11 2 2 2" xfId="6688"/>
    <cellStyle name="Normal 5 2 2 11 2 3" xfId="5750"/>
    <cellStyle name="Normal 5 2 2 11 3" xfId="2605"/>
    <cellStyle name="Normal 5 2 2 11 3 2" xfId="6689"/>
    <cellStyle name="Normal 5 2 2 11 4" xfId="4736"/>
    <cellStyle name="Normal 5 2 2 12" xfId="1103"/>
    <cellStyle name="Normal 5 2 2 12 2" xfId="2606"/>
    <cellStyle name="Normal 5 2 2 12 2 2" xfId="6690"/>
    <cellStyle name="Normal 5 2 2 12 3" xfId="5313"/>
    <cellStyle name="Normal 5 2 2 13" xfId="2607"/>
    <cellStyle name="Normal 5 2 2 13 2" xfId="6691"/>
    <cellStyle name="Normal 5 2 2 14" xfId="4299"/>
    <cellStyle name="Normal 5 2 2 2" xfId="103"/>
    <cellStyle name="Normal 5 2 2 2 2" xfId="331"/>
    <cellStyle name="Normal 5 2 2 2 2 2" xfId="920"/>
    <cellStyle name="Normal 5 2 2 2 2 2 2" xfId="1939"/>
    <cellStyle name="Normal 5 2 2 2 2 2 2 2" xfId="2608"/>
    <cellStyle name="Normal 5 2 2 2 2 2 2 2 2" xfId="6692"/>
    <cellStyle name="Normal 5 2 2 2 2 2 2 3" xfId="6149"/>
    <cellStyle name="Normal 5 2 2 2 2 2 3" xfId="2609"/>
    <cellStyle name="Normal 5 2 2 2 2 2 3 2" xfId="6693"/>
    <cellStyle name="Normal 5 2 2 2 2 2 4" xfId="5135"/>
    <cellStyle name="Normal 5 2 2 2 2 3" xfId="635"/>
    <cellStyle name="Normal 5 2 2 2 2 3 2" xfId="1654"/>
    <cellStyle name="Normal 5 2 2 2 2 3 2 2" xfId="2610"/>
    <cellStyle name="Normal 5 2 2 2 2 3 2 2 2" xfId="6694"/>
    <cellStyle name="Normal 5 2 2 2 2 3 2 3" xfId="5864"/>
    <cellStyle name="Normal 5 2 2 2 2 3 3" xfId="2611"/>
    <cellStyle name="Normal 5 2 2 2 2 3 3 2" xfId="6695"/>
    <cellStyle name="Normal 5 2 2 2 2 3 4" xfId="4850"/>
    <cellStyle name="Normal 5 2 2 2 2 4" xfId="1350"/>
    <cellStyle name="Normal 5 2 2 2 2 4 2" xfId="2612"/>
    <cellStyle name="Normal 5 2 2 2 2 4 2 2" xfId="6696"/>
    <cellStyle name="Normal 5 2 2 2 2 4 3" xfId="5560"/>
    <cellStyle name="Normal 5 2 2 2 2 5" xfId="2613"/>
    <cellStyle name="Normal 5 2 2 2 2 5 2" xfId="6697"/>
    <cellStyle name="Normal 5 2 2 2 2 6" xfId="4546"/>
    <cellStyle name="Normal 5 2 2 2 3" xfId="445"/>
    <cellStyle name="Normal 5 2 2 2 3 2" xfId="1015"/>
    <cellStyle name="Normal 5 2 2 2 3 2 2" xfId="2034"/>
    <cellStyle name="Normal 5 2 2 2 3 2 2 2" xfId="2614"/>
    <cellStyle name="Normal 5 2 2 2 3 2 2 2 2" xfId="6698"/>
    <cellStyle name="Normal 5 2 2 2 3 2 2 3" xfId="6244"/>
    <cellStyle name="Normal 5 2 2 2 3 2 3" xfId="2615"/>
    <cellStyle name="Normal 5 2 2 2 3 2 3 2" xfId="6699"/>
    <cellStyle name="Normal 5 2 2 2 3 2 4" xfId="5230"/>
    <cellStyle name="Normal 5 2 2 2 3 3" xfId="730"/>
    <cellStyle name="Normal 5 2 2 2 3 3 2" xfId="1749"/>
    <cellStyle name="Normal 5 2 2 2 3 3 2 2" xfId="2616"/>
    <cellStyle name="Normal 5 2 2 2 3 3 2 2 2" xfId="6700"/>
    <cellStyle name="Normal 5 2 2 2 3 3 2 3" xfId="5959"/>
    <cellStyle name="Normal 5 2 2 2 3 3 3" xfId="2617"/>
    <cellStyle name="Normal 5 2 2 2 3 3 3 2" xfId="6701"/>
    <cellStyle name="Normal 5 2 2 2 3 3 4" xfId="4945"/>
    <cellStyle name="Normal 5 2 2 2 3 4" xfId="1464"/>
    <cellStyle name="Normal 5 2 2 2 3 4 2" xfId="2618"/>
    <cellStyle name="Normal 5 2 2 2 3 4 2 2" xfId="6702"/>
    <cellStyle name="Normal 5 2 2 2 3 4 3" xfId="5674"/>
    <cellStyle name="Normal 5 2 2 2 3 5" xfId="2619"/>
    <cellStyle name="Normal 5 2 2 2 3 5 2" xfId="6703"/>
    <cellStyle name="Normal 5 2 2 2 3 6" xfId="4660"/>
    <cellStyle name="Normal 5 2 2 2 4" xfId="217"/>
    <cellStyle name="Normal 5 2 2 2 4 2" xfId="825"/>
    <cellStyle name="Normal 5 2 2 2 4 2 2" xfId="1844"/>
    <cellStyle name="Normal 5 2 2 2 4 2 2 2" xfId="2620"/>
    <cellStyle name="Normal 5 2 2 2 4 2 2 2 2" xfId="6704"/>
    <cellStyle name="Normal 5 2 2 2 4 2 2 3" xfId="6054"/>
    <cellStyle name="Normal 5 2 2 2 4 2 3" xfId="2621"/>
    <cellStyle name="Normal 5 2 2 2 4 2 3 2" xfId="6705"/>
    <cellStyle name="Normal 5 2 2 2 4 2 4" xfId="5040"/>
    <cellStyle name="Normal 5 2 2 2 4 3" xfId="1236"/>
    <cellStyle name="Normal 5 2 2 2 4 3 2" xfId="2622"/>
    <cellStyle name="Normal 5 2 2 2 4 3 2 2" xfId="6706"/>
    <cellStyle name="Normal 5 2 2 2 4 3 3" xfId="5446"/>
    <cellStyle name="Normal 5 2 2 2 4 4" xfId="2623"/>
    <cellStyle name="Normal 5 2 2 2 4 4 2" xfId="6707"/>
    <cellStyle name="Normal 5 2 2 2 4 5" xfId="4432"/>
    <cellStyle name="Normal 5 2 2 2 5" xfId="540"/>
    <cellStyle name="Normal 5 2 2 2 5 2" xfId="1559"/>
    <cellStyle name="Normal 5 2 2 2 5 2 2" xfId="2624"/>
    <cellStyle name="Normal 5 2 2 2 5 2 2 2" xfId="6708"/>
    <cellStyle name="Normal 5 2 2 2 5 2 3" xfId="5769"/>
    <cellStyle name="Normal 5 2 2 2 5 3" xfId="2625"/>
    <cellStyle name="Normal 5 2 2 2 5 3 2" xfId="6709"/>
    <cellStyle name="Normal 5 2 2 2 5 4" xfId="4755"/>
    <cellStyle name="Normal 5 2 2 2 6" xfId="1122"/>
    <cellStyle name="Normal 5 2 2 2 6 2" xfId="2626"/>
    <cellStyle name="Normal 5 2 2 2 6 2 2" xfId="6710"/>
    <cellStyle name="Normal 5 2 2 2 6 3" xfId="5332"/>
    <cellStyle name="Normal 5 2 2 2 7" xfId="2627"/>
    <cellStyle name="Normal 5 2 2 2 7 2" xfId="6711"/>
    <cellStyle name="Normal 5 2 2 2 8" xfId="4318"/>
    <cellStyle name="Normal 5 2 2 3" xfId="122"/>
    <cellStyle name="Normal 5 2 2 3 2" xfId="350"/>
    <cellStyle name="Normal 5 2 2 3 2 2" xfId="939"/>
    <cellStyle name="Normal 5 2 2 3 2 2 2" xfId="1958"/>
    <cellStyle name="Normal 5 2 2 3 2 2 2 2" xfId="2628"/>
    <cellStyle name="Normal 5 2 2 3 2 2 2 2 2" xfId="6712"/>
    <cellStyle name="Normal 5 2 2 3 2 2 2 3" xfId="6168"/>
    <cellStyle name="Normal 5 2 2 3 2 2 3" xfId="2629"/>
    <cellStyle name="Normal 5 2 2 3 2 2 3 2" xfId="6713"/>
    <cellStyle name="Normal 5 2 2 3 2 2 4" xfId="5154"/>
    <cellStyle name="Normal 5 2 2 3 2 3" xfId="654"/>
    <cellStyle name="Normal 5 2 2 3 2 3 2" xfId="1673"/>
    <cellStyle name="Normal 5 2 2 3 2 3 2 2" xfId="2630"/>
    <cellStyle name="Normal 5 2 2 3 2 3 2 2 2" xfId="6714"/>
    <cellStyle name="Normal 5 2 2 3 2 3 2 3" xfId="5883"/>
    <cellStyle name="Normal 5 2 2 3 2 3 3" xfId="2631"/>
    <cellStyle name="Normal 5 2 2 3 2 3 3 2" xfId="6715"/>
    <cellStyle name="Normal 5 2 2 3 2 3 4" xfId="4869"/>
    <cellStyle name="Normal 5 2 2 3 2 4" xfId="1369"/>
    <cellStyle name="Normal 5 2 2 3 2 4 2" xfId="2632"/>
    <cellStyle name="Normal 5 2 2 3 2 4 2 2" xfId="6716"/>
    <cellStyle name="Normal 5 2 2 3 2 4 3" xfId="5579"/>
    <cellStyle name="Normal 5 2 2 3 2 5" xfId="2633"/>
    <cellStyle name="Normal 5 2 2 3 2 5 2" xfId="6717"/>
    <cellStyle name="Normal 5 2 2 3 2 6" xfId="4565"/>
    <cellStyle name="Normal 5 2 2 3 3" xfId="464"/>
    <cellStyle name="Normal 5 2 2 3 3 2" xfId="1034"/>
    <cellStyle name="Normal 5 2 2 3 3 2 2" xfId="2053"/>
    <cellStyle name="Normal 5 2 2 3 3 2 2 2" xfId="2634"/>
    <cellStyle name="Normal 5 2 2 3 3 2 2 2 2" xfId="6718"/>
    <cellStyle name="Normal 5 2 2 3 3 2 2 3" xfId="6263"/>
    <cellStyle name="Normal 5 2 2 3 3 2 3" xfId="2635"/>
    <cellStyle name="Normal 5 2 2 3 3 2 3 2" xfId="6719"/>
    <cellStyle name="Normal 5 2 2 3 3 2 4" xfId="5249"/>
    <cellStyle name="Normal 5 2 2 3 3 3" xfId="749"/>
    <cellStyle name="Normal 5 2 2 3 3 3 2" xfId="1768"/>
    <cellStyle name="Normal 5 2 2 3 3 3 2 2" xfId="2636"/>
    <cellStyle name="Normal 5 2 2 3 3 3 2 2 2" xfId="6720"/>
    <cellStyle name="Normal 5 2 2 3 3 3 2 3" xfId="5978"/>
    <cellStyle name="Normal 5 2 2 3 3 3 3" xfId="2637"/>
    <cellStyle name="Normal 5 2 2 3 3 3 3 2" xfId="6721"/>
    <cellStyle name="Normal 5 2 2 3 3 3 4" xfId="4964"/>
    <cellStyle name="Normal 5 2 2 3 3 4" xfId="1483"/>
    <cellStyle name="Normal 5 2 2 3 3 4 2" xfId="2638"/>
    <cellStyle name="Normal 5 2 2 3 3 4 2 2" xfId="6722"/>
    <cellStyle name="Normal 5 2 2 3 3 4 3" xfId="5693"/>
    <cellStyle name="Normal 5 2 2 3 3 5" xfId="2639"/>
    <cellStyle name="Normal 5 2 2 3 3 5 2" xfId="6723"/>
    <cellStyle name="Normal 5 2 2 3 3 6" xfId="4679"/>
    <cellStyle name="Normal 5 2 2 3 4" xfId="236"/>
    <cellStyle name="Normal 5 2 2 3 4 2" xfId="844"/>
    <cellStyle name="Normal 5 2 2 3 4 2 2" xfId="1863"/>
    <cellStyle name="Normal 5 2 2 3 4 2 2 2" xfId="2640"/>
    <cellStyle name="Normal 5 2 2 3 4 2 2 2 2" xfId="6724"/>
    <cellStyle name="Normal 5 2 2 3 4 2 2 3" xfId="6073"/>
    <cellStyle name="Normal 5 2 2 3 4 2 3" xfId="2641"/>
    <cellStyle name="Normal 5 2 2 3 4 2 3 2" xfId="6725"/>
    <cellStyle name="Normal 5 2 2 3 4 2 4" xfId="5059"/>
    <cellStyle name="Normal 5 2 2 3 4 3" xfId="1255"/>
    <cellStyle name="Normal 5 2 2 3 4 3 2" xfId="2642"/>
    <cellStyle name="Normal 5 2 2 3 4 3 2 2" xfId="6726"/>
    <cellStyle name="Normal 5 2 2 3 4 3 3" xfId="5465"/>
    <cellStyle name="Normal 5 2 2 3 4 4" xfId="2643"/>
    <cellStyle name="Normal 5 2 2 3 4 4 2" xfId="6727"/>
    <cellStyle name="Normal 5 2 2 3 4 5" xfId="4451"/>
    <cellStyle name="Normal 5 2 2 3 5" xfId="559"/>
    <cellStyle name="Normal 5 2 2 3 5 2" xfId="1578"/>
    <cellStyle name="Normal 5 2 2 3 5 2 2" xfId="2644"/>
    <cellStyle name="Normal 5 2 2 3 5 2 2 2" xfId="6728"/>
    <cellStyle name="Normal 5 2 2 3 5 2 3" xfId="5788"/>
    <cellStyle name="Normal 5 2 2 3 5 3" xfId="2645"/>
    <cellStyle name="Normal 5 2 2 3 5 3 2" xfId="6729"/>
    <cellStyle name="Normal 5 2 2 3 5 4" xfId="4774"/>
    <cellStyle name="Normal 5 2 2 3 6" xfId="1141"/>
    <cellStyle name="Normal 5 2 2 3 6 2" xfId="2646"/>
    <cellStyle name="Normal 5 2 2 3 6 2 2" xfId="6730"/>
    <cellStyle name="Normal 5 2 2 3 6 3" xfId="5351"/>
    <cellStyle name="Normal 5 2 2 3 7" xfId="2647"/>
    <cellStyle name="Normal 5 2 2 3 7 2" xfId="6731"/>
    <cellStyle name="Normal 5 2 2 3 8" xfId="4337"/>
    <cellStyle name="Normal 5 2 2 4" xfId="141"/>
    <cellStyle name="Normal 5 2 2 4 2" xfId="369"/>
    <cellStyle name="Normal 5 2 2 4 2 2" xfId="958"/>
    <cellStyle name="Normal 5 2 2 4 2 2 2" xfId="1977"/>
    <cellStyle name="Normal 5 2 2 4 2 2 2 2" xfId="2648"/>
    <cellStyle name="Normal 5 2 2 4 2 2 2 2 2" xfId="6732"/>
    <cellStyle name="Normal 5 2 2 4 2 2 2 3" xfId="6187"/>
    <cellStyle name="Normal 5 2 2 4 2 2 3" xfId="2649"/>
    <cellStyle name="Normal 5 2 2 4 2 2 3 2" xfId="6733"/>
    <cellStyle name="Normal 5 2 2 4 2 2 4" xfId="5173"/>
    <cellStyle name="Normal 5 2 2 4 2 3" xfId="673"/>
    <cellStyle name="Normal 5 2 2 4 2 3 2" xfId="1692"/>
    <cellStyle name="Normal 5 2 2 4 2 3 2 2" xfId="2650"/>
    <cellStyle name="Normal 5 2 2 4 2 3 2 2 2" xfId="6734"/>
    <cellStyle name="Normal 5 2 2 4 2 3 2 3" xfId="5902"/>
    <cellStyle name="Normal 5 2 2 4 2 3 3" xfId="2651"/>
    <cellStyle name="Normal 5 2 2 4 2 3 3 2" xfId="6735"/>
    <cellStyle name="Normal 5 2 2 4 2 3 4" xfId="4888"/>
    <cellStyle name="Normal 5 2 2 4 2 4" xfId="1388"/>
    <cellStyle name="Normal 5 2 2 4 2 4 2" xfId="2652"/>
    <cellStyle name="Normal 5 2 2 4 2 4 2 2" xfId="6736"/>
    <cellStyle name="Normal 5 2 2 4 2 4 3" xfId="5598"/>
    <cellStyle name="Normal 5 2 2 4 2 5" xfId="2653"/>
    <cellStyle name="Normal 5 2 2 4 2 5 2" xfId="6737"/>
    <cellStyle name="Normal 5 2 2 4 2 6" xfId="4584"/>
    <cellStyle name="Normal 5 2 2 4 3" xfId="483"/>
    <cellStyle name="Normal 5 2 2 4 3 2" xfId="1053"/>
    <cellStyle name="Normal 5 2 2 4 3 2 2" xfId="2072"/>
    <cellStyle name="Normal 5 2 2 4 3 2 2 2" xfId="2654"/>
    <cellStyle name="Normal 5 2 2 4 3 2 2 2 2" xfId="6738"/>
    <cellStyle name="Normal 5 2 2 4 3 2 2 3" xfId="6282"/>
    <cellStyle name="Normal 5 2 2 4 3 2 3" xfId="2655"/>
    <cellStyle name="Normal 5 2 2 4 3 2 3 2" xfId="6739"/>
    <cellStyle name="Normal 5 2 2 4 3 2 4" xfId="5268"/>
    <cellStyle name="Normal 5 2 2 4 3 3" xfId="768"/>
    <cellStyle name="Normal 5 2 2 4 3 3 2" xfId="1787"/>
    <cellStyle name="Normal 5 2 2 4 3 3 2 2" xfId="2656"/>
    <cellStyle name="Normal 5 2 2 4 3 3 2 2 2" xfId="6740"/>
    <cellStyle name="Normal 5 2 2 4 3 3 2 3" xfId="5997"/>
    <cellStyle name="Normal 5 2 2 4 3 3 3" xfId="2657"/>
    <cellStyle name="Normal 5 2 2 4 3 3 3 2" xfId="6741"/>
    <cellStyle name="Normal 5 2 2 4 3 3 4" xfId="4983"/>
    <cellStyle name="Normal 5 2 2 4 3 4" xfId="1502"/>
    <cellStyle name="Normal 5 2 2 4 3 4 2" xfId="2658"/>
    <cellStyle name="Normal 5 2 2 4 3 4 2 2" xfId="6742"/>
    <cellStyle name="Normal 5 2 2 4 3 4 3" xfId="5712"/>
    <cellStyle name="Normal 5 2 2 4 3 5" xfId="2659"/>
    <cellStyle name="Normal 5 2 2 4 3 5 2" xfId="6743"/>
    <cellStyle name="Normal 5 2 2 4 3 6" xfId="4698"/>
    <cellStyle name="Normal 5 2 2 4 4" xfId="255"/>
    <cellStyle name="Normal 5 2 2 4 4 2" xfId="863"/>
    <cellStyle name="Normal 5 2 2 4 4 2 2" xfId="1882"/>
    <cellStyle name="Normal 5 2 2 4 4 2 2 2" xfId="2660"/>
    <cellStyle name="Normal 5 2 2 4 4 2 2 2 2" xfId="6744"/>
    <cellStyle name="Normal 5 2 2 4 4 2 2 3" xfId="6092"/>
    <cellStyle name="Normal 5 2 2 4 4 2 3" xfId="2661"/>
    <cellStyle name="Normal 5 2 2 4 4 2 3 2" xfId="6745"/>
    <cellStyle name="Normal 5 2 2 4 4 2 4" xfId="5078"/>
    <cellStyle name="Normal 5 2 2 4 4 3" xfId="1274"/>
    <cellStyle name="Normal 5 2 2 4 4 3 2" xfId="2662"/>
    <cellStyle name="Normal 5 2 2 4 4 3 2 2" xfId="6746"/>
    <cellStyle name="Normal 5 2 2 4 4 3 3" xfId="5484"/>
    <cellStyle name="Normal 5 2 2 4 4 4" xfId="2663"/>
    <cellStyle name="Normal 5 2 2 4 4 4 2" xfId="6747"/>
    <cellStyle name="Normal 5 2 2 4 4 5" xfId="4470"/>
    <cellStyle name="Normal 5 2 2 4 5" xfId="578"/>
    <cellStyle name="Normal 5 2 2 4 5 2" xfId="1597"/>
    <cellStyle name="Normal 5 2 2 4 5 2 2" xfId="2664"/>
    <cellStyle name="Normal 5 2 2 4 5 2 2 2" xfId="6748"/>
    <cellStyle name="Normal 5 2 2 4 5 2 3" xfId="5807"/>
    <cellStyle name="Normal 5 2 2 4 5 3" xfId="2665"/>
    <cellStyle name="Normal 5 2 2 4 5 3 2" xfId="6749"/>
    <cellStyle name="Normal 5 2 2 4 5 4" xfId="4793"/>
    <cellStyle name="Normal 5 2 2 4 6" xfId="1160"/>
    <cellStyle name="Normal 5 2 2 4 6 2" xfId="2666"/>
    <cellStyle name="Normal 5 2 2 4 6 2 2" xfId="6750"/>
    <cellStyle name="Normal 5 2 2 4 6 3" xfId="5370"/>
    <cellStyle name="Normal 5 2 2 4 7" xfId="2667"/>
    <cellStyle name="Normal 5 2 2 4 7 2" xfId="6751"/>
    <cellStyle name="Normal 5 2 2 4 8" xfId="4356"/>
    <cellStyle name="Normal 5 2 2 5" xfId="160"/>
    <cellStyle name="Normal 5 2 2 5 2" xfId="388"/>
    <cellStyle name="Normal 5 2 2 5 2 2" xfId="977"/>
    <cellStyle name="Normal 5 2 2 5 2 2 2" xfId="1996"/>
    <cellStyle name="Normal 5 2 2 5 2 2 2 2" xfId="2668"/>
    <cellStyle name="Normal 5 2 2 5 2 2 2 2 2" xfId="6752"/>
    <cellStyle name="Normal 5 2 2 5 2 2 2 3" xfId="6206"/>
    <cellStyle name="Normal 5 2 2 5 2 2 3" xfId="2669"/>
    <cellStyle name="Normal 5 2 2 5 2 2 3 2" xfId="6753"/>
    <cellStyle name="Normal 5 2 2 5 2 2 4" xfId="5192"/>
    <cellStyle name="Normal 5 2 2 5 2 3" xfId="692"/>
    <cellStyle name="Normal 5 2 2 5 2 3 2" xfId="1711"/>
    <cellStyle name="Normal 5 2 2 5 2 3 2 2" xfId="2670"/>
    <cellStyle name="Normal 5 2 2 5 2 3 2 2 2" xfId="6754"/>
    <cellStyle name="Normal 5 2 2 5 2 3 2 3" xfId="5921"/>
    <cellStyle name="Normal 5 2 2 5 2 3 3" xfId="2671"/>
    <cellStyle name="Normal 5 2 2 5 2 3 3 2" xfId="6755"/>
    <cellStyle name="Normal 5 2 2 5 2 3 4" xfId="4907"/>
    <cellStyle name="Normal 5 2 2 5 2 4" xfId="1407"/>
    <cellStyle name="Normal 5 2 2 5 2 4 2" xfId="2672"/>
    <cellStyle name="Normal 5 2 2 5 2 4 2 2" xfId="6756"/>
    <cellStyle name="Normal 5 2 2 5 2 4 3" xfId="5617"/>
    <cellStyle name="Normal 5 2 2 5 2 5" xfId="2673"/>
    <cellStyle name="Normal 5 2 2 5 2 5 2" xfId="6757"/>
    <cellStyle name="Normal 5 2 2 5 2 6" xfId="4603"/>
    <cellStyle name="Normal 5 2 2 5 3" xfId="502"/>
    <cellStyle name="Normal 5 2 2 5 3 2" xfId="1072"/>
    <cellStyle name="Normal 5 2 2 5 3 2 2" xfId="2091"/>
    <cellStyle name="Normal 5 2 2 5 3 2 2 2" xfId="2674"/>
    <cellStyle name="Normal 5 2 2 5 3 2 2 2 2" xfId="6758"/>
    <cellStyle name="Normal 5 2 2 5 3 2 2 3" xfId="6301"/>
    <cellStyle name="Normal 5 2 2 5 3 2 3" xfId="2675"/>
    <cellStyle name="Normal 5 2 2 5 3 2 3 2" xfId="6759"/>
    <cellStyle name="Normal 5 2 2 5 3 2 4" xfId="5287"/>
    <cellStyle name="Normal 5 2 2 5 3 3" xfId="787"/>
    <cellStyle name="Normal 5 2 2 5 3 3 2" xfId="1806"/>
    <cellStyle name="Normal 5 2 2 5 3 3 2 2" xfId="2676"/>
    <cellStyle name="Normal 5 2 2 5 3 3 2 2 2" xfId="6760"/>
    <cellStyle name="Normal 5 2 2 5 3 3 2 3" xfId="6016"/>
    <cellStyle name="Normal 5 2 2 5 3 3 3" xfId="2677"/>
    <cellStyle name="Normal 5 2 2 5 3 3 3 2" xfId="6761"/>
    <cellStyle name="Normal 5 2 2 5 3 3 4" xfId="5002"/>
    <cellStyle name="Normal 5 2 2 5 3 4" xfId="1521"/>
    <cellStyle name="Normal 5 2 2 5 3 4 2" xfId="2678"/>
    <cellStyle name="Normal 5 2 2 5 3 4 2 2" xfId="6762"/>
    <cellStyle name="Normal 5 2 2 5 3 4 3" xfId="5731"/>
    <cellStyle name="Normal 5 2 2 5 3 5" xfId="2679"/>
    <cellStyle name="Normal 5 2 2 5 3 5 2" xfId="6763"/>
    <cellStyle name="Normal 5 2 2 5 3 6" xfId="4717"/>
    <cellStyle name="Normal 5 2 2 5 4" xfId="274"/>
    <cellStyle name="Normal 5 2 2 5 4 2" xfId="882"/>
    <cellStyle name="Normal 5 2 2 5 4 2 2" xfId="1901"/>
    <cellStyle name="Normal 5 2 2 5 4 2 2 2" xfId="2680"/>
    <cellStyle name="Normal 5 2 2 5 4 2 2 2 2" xfId="6764"/>
    <cellStyle name="Normal 5 2 2 5 4 2 2 3" xfId="6111"/>
    <cellStyle name="Normal 5 2 2 5 4 2 3" xfId="2681"/>
    <cellStyle name="Normal 5 2 2 5 4 2 3 2" xfId="6765"/>
    <cellStyle name="Normal 5 2 2 5 4 2 4" xfId="5097"/>
    <cellStyle name="Normal 5 2 2 5 4 3" xfId="1293"/>
    <cellStyle name="Normal 5 2 2 5 4 3 2" xfId="2682"/>
    <cellStyle name="Normal 5 2 2 5 4 3 2 2" xfId="6766"/>
    <cellStyle name="Normal 5 2 2 5 4 3 3" xfId="5503"/>
    <cellStyle name="Normal 5 2 2 5 4 4" xfId="2683"/>
    <cellStyle name="Normal 5 2 2 5 4 4 2" xfId="6767"/>
    <cellStyle name="Normal 5 2 2 5 4 5" xfId="4489"/>
    <cellStyle name="Normal 5 2 2 5 5" xfId="597"/>
    <cellStyle name="Normal 5 2 2 5 5 2" xfId="1616"/>
    <cellStyle name="Normal 5 2 2 5 5 2 2" xfId="2684"/>
    <cellStyle name="Normal 5 2 2 5 5 2 2 2" xfId="6768"/>
    <cellStyle name="Normal 5 2 2 5 5 2 3" xfId="5826"/>
    <cellStyle name="Normal 5 2 2 5 5 3" xfId="2685"/>
    <cellStyle name="Normal 5 2 2 5 5 3 2" xfId="6769"/>
    <cellStyle name="Normal 5 2 2 5 5 4" xfId="4812"/>
    <cellStyle name="Normal 5 2 2 5 6" xfId="1179"/>
    <cellStyle name="Normal 5 2 2 5 6 2" xfId="2686"/>
    <cellStyle name="Normal 5 2 2 5 6 2 2" xfId="6770"/>
    <cellStyle name="Normal 5 2 2 5 6 3" xfId="5389"/>
    <cellStyle name="Normal 5 2 2 5 7" xfId="2687"/>
    <cellStyle name="Normal 5 2 2 5 7 2" xfId="6771"/>
    <cellStyle name="Normal 5 2 2 5 8" xfId="4375"/>
    <cellStyle name="Normal 5 2 2 6" xfId="293"/>
    <cellStyle name="Normal 5 2 2 6 2" xfId="407"/>
    <cellStyle name="Normal 5 2 2 6 2 2" xfId="901"/>
    <cellStyle name="Normal 5 2 2 6 2 2 2" xfId="1920"/>
    <cellStyle name="Normal 5 2 2 6 2 2 2 2" xfId="2688"/>
    <cellStyle name="Normal 5 2 2 6 2 2 2 2 2" xfId="6772"/>
    <cellStyle name="Normal 5 2 2 6 2 2 2 3" xfId="6130"/>
    <cellStyle name="Normal 5 2 2 6 2 2 3" xfId="2689"/>
    <cellStyle name="Normal 5 2 2 6 2 2 3 2" xfId="6773"/>
    <cellStyle name="Normal 5 2 2 6 2 2 4" xfId="5116"/>
    <cellStyle name="Normal 5 2 2 6 2 3" xfId="1426"/>
    <cellStyle name="Normal 5 2 2 6 2 3 2" xfId="2690"/>
    <cellStyle name="Normal 5 2 2 6 2 3 2 2" xfId="6774"/>
    <cellStyle name="Normal 5 2 2 6 2 3 3" xfId="5636"/>
    <cellStyle name="Normal 5 2 2 6 2 4" xfId="2691"/>
    <cellStyle name="Normal 5 2 2 6 2 4 2" xfId="6775"/>
    <cellStyle name="Normal 5 2 2 6 2 5" xfId="4622"/>
    <cellStyle name="Normal 5 2 2 6 3" xfId="616"/>
    <cellStyle name="Normal 5 2 2 6 3 2" xfId="1635"/>
    <cellStyle name="Normal 5 2 2 6 3 2 2" xfId="2692"/>
    <cellStyle name="Normal 5 2 2 6 3 2 2 2" xfId="6776"/>
    <cellStyle name="Normal 5 2 2 6 3 2 3" xfId="5845"/>
    <cellStyle name="Normal 5 2 2 6 3 3" xfId="2693"/>
    <cellStyle name="Normal 5 2 2 6 3 3 2" xfId="6777"/>
    <cellStyle name="Normal 5 2 2 6 3 4" xfId="4831"/>
    <cellStyle name="Normal 5 2 2 6 4" xfId="1312"/>
    <cellStyle name="Normal 5 2 2 6 4 2" xfId="2694"/>
    <cellStyle name="Normal 5 2 2 6 4 2 2" xfId="6778"/>
    <cellStyle name="Normal 5 2 2 6 4 3" xfId="5522"/>
    <cellStyle name="Normal 5 2 2 6 5" xfId="2695"/>
    <cellStyle name="Normal 5 2 2 6 5 2" xfId="6779"/>
    <cellStyle name="Normal 5 2 2 6 6" xfId="4508"/>
    <cellStyle name="Normal 5 2 2 7" xfId="312"/>
    <cellStyle name="Normal 5 2 2 7 2" xfId="996"/>
    <cellStyle name="Normal 5 2 2 7 2 2" xfId="2015"/>
    <cellStyle name="Normal 5 2 2 7 2 2 2" xfId="2696"/>
    <cellStyle name="Normal 5 2 2 7 2 2 2 2" xfId="6780"/>
    <cellStyle name="Normal 5 2 2 7 2 2 3" xfId="6225"/>
    <cellStyle name="Normal 5 2 2 7 2 3" xfId="2697"/>
    <cellStyle name="Normal 5 2 2 7 2 3 2" xfId="6781"/>
    <cellStyle name="Normal 5 2 2 7 2 4" xfId="5211"/>
    <cellStyle name="Normal 5 2 2 7 3" xfId="711"/>
    <cellStyle name="Normal 5 2 2 7 3 2" xfId="1730"/>
    <cellStyle name="Normal 5 2 2 7 3 2 2" xfId="2698"/>
    <cellStyle name="Normal 5 2 2 7 3 2 2 2" xfId="6782"/>
    <cellStyle name="Normal 5 2 2 7 3 2 3" xfId="5940"/>
    <cellStyle name="Normal 5 2 2 7 3 3" xfId="2699"/>
    <cellStyle name="Normal 5 2 2 7 3 3 2" xfId="6783"/>
    <cellStyle name="Normal 5 2 2 7 3 4" xfId="4926"/>
    <cellStyle name="Normal 5 2 2 7 4" xfId="1331"/>
    <cellStyle name="Normal 5 2 2 7 4 2" xfId="2700"/>
    <cellStyle name="Normal 5 2 2 7 4 2 2" xfId="6784"/>
    <cellStyle name="Normal 5 2 2 7 4 3" xfId="5541"/>
    <cellStyle name="Normal 5 2 2 7 5" xfId="2701"/>
    <cellStyle name="Normal 5 2 2 7 5 2" xfId="6785"/>
    <cellStyle name="Normal 5 2 2 7 6" xfId="4527"/>
    <cellStyle name="Normal 5 2 2 8" xfId="426"/>
    <cellStyle name="Normal 5 2 2 8 2" xfId="806"/>
    <cellStyle name="Normal 5 2 2 8 2 2" xfId="1825"/>
    <cellStyle name="Normal 5 2 2 8 2 2 2" xfId="2702"/>
    <cellStyle name="Normal 5 2 2 8 2 2 2 2" xfId="6786"/>
    <cellStyle name="Normal 5 2 2 8 2 2 3" xfId="6035"/>
    <cellStyle name="Normal 5 2 2 8 2 3" xfId="2703"/>
    <cellStyle name="Normal 5 2 2 8 2 3 2" xfId="6787"/>
    <cellStyle name="Normal 5 2 2 8 2 4" xfId="5021"/>
    <cellStyle name="Normal 5 2 2 8 3" xfId="1445"/>
    <cellStyle name="Normal 5 2 2 8 3 2" xfId="2704"/>
    <cellStyle name="Normal 5 2 2 8 3 2 2" xfId="6788"/>
    <cellStyle name="Normal 5 2 2 8 3 3" xfId="5655"/>
    <cellStyle name="Normal 5 2 2 8 4" xfId="2705"/>
    <cellStyle name="Normal 5 2 2 8 4 2" xfId="6789"/>
    <cellStyle name="Normal 5 2 2 8 5" xfId="4641"/>
    <cellStyle name="Normal 5 2 2 9" xfId="198"/>
    <cellStyle name="Normal 5 2 2 9 2" xfId="1217"/>
    <cellStyle name="Normal 5 2 2 9 2 2" xfId="2706"/>
    <cellStyle name="Normal 5 2 2 9 2 2 2" xfId="6790"/>
    <cellStyle name="Normal 5 2 2 9 2 3" xfId="5427"/>
    <cellStyle name="Normal 5 2 2 9 3" xfId="2707"/>
    <cellStyle name="Normal 5 2 2 9 3 2" xfId="6791"/>
    <cellStyle name="Normal 5 2 2 9 4" xfId="4413"/>
    <cellStyle name="Normal 5 2 3" xfId="93"/>
    <cellStyle name="Normal 5 2 3 2" xfId="321"/>
    <cellStyle name="Normal 5 2 3 2 2" xfId="910"/>
    <cellStyle name="Normal 5 2 3 2 2 2" xfId="1929"/>
    <cellStyle name="Normal 5 2 3 2 2 2 2" xfId="2708"/>
    <cellStyle name="Normal 5 2 3 2 2 2 2 2" xfId="6792"/>
    <cellStyle name="Normal 5 2 3 2 2 2 3" xfId="6139"/>
    <cellStyle name="Normal 5 2 3 2 2 3" xfId="2709"/>
    <cellStyle name="Normal 5 2 3 2 2 3 2" xfId="6793"/>
    <cellStyle name="Normal 5 2 3 2 2 4" xfId="5125"/>
    <cellStyle name="Normal 5 2 3 2 3" xfId="625"/>
    <cellStyle name="Normal 5 2 3 2 3 2" xfId="1644"/>
    <cellStyle name="Normal 5 2 3 2 3 2 2" xfId="2710"/>
    <cellStyle name="Normal 5 2 3 2 3 2 2 2" xfId="6794"/>
    <cellStyle name="Normal 5 2 3 2 3 2 3" xfId="5854"/>
    <cellStyle name="Normal 5 2 3 2 3 3" xfId="2711"/>
    <cellStyle name="Normal 5 2 3 2 3 3 2" xfId="6795"/>
    <cellStyle name="Normal 5 2 3 2 3 4" xfId="4840"/>
    <cellStyle name="Normal 5 2 3 2 4" xfId="1340"/>
    <cellStyle name="Normal 5 2 3 2 4 2" xfId="2712"/>
    <cellStyle name="Normal 5 2 3 2 4 2 2" xfId="6796"/>
    <cellStyle name="Normal 5 2 3 2 4 3" xfId="5550"/>
    <cellStyle name="Normal 5 2 3 2 5" xfId="2713"/>
    <cellStyle name="Normal 5 2 3 2 5 2" xfId="6797"/>
    <cellStyle name="Normal 5 2 3 2 6" xfId="4536"/>
    <cellStyle name="Normal 5 2 3 3" xfId="435"/>
    <cellStyle name="Normal 5 2 3 3 2" xfId="1005"/>
    <cellStyle name="Normal 5 2 3 3 2 2" xfId="2024"/>
    <cellStyle name="Normal 5 2 3 3 2 2 2" xfId="2714"/>
    <cellStyle name="Normal 5 2 3 3 2 2 2 2" xfId="6798"/>
    <cellStyle name="Normal 5 2 3 3 2 2 3" xfId="6234"/>
    <cellStyle name="Normal 5 2 3 3 2 3" xfId="2715"/>
    <cellStyle name="Normal 5 2 3 3 2 3 2" xfId="6799"/>
    <cellStyle name="Normal 5 2 3 3 2 4" xfId="5220"/>
    <cellStyle name="Normal 5 2 3 3 3" xfId="720"/>
    <cellStyle name="Normal 5 2 3 3 3 2" xfId="1739"/>
    <cellStyle name="Normal 5 2 3 3 3 2 2" xfId="2716"/>
    <cellStyle name="Normal 5 2 3 3 3 2 2 2" xfId="6800"/>
    <cellStyle name="Normal 5 2 3 3 3 2 3" xfId="5949"/>
    <cellStyle name="Normal 5 2 3 3 3 3" xfId="2717"/>
    <cellStyle name="Normal 5 2 3 3 3 3 2" xfId="6801"/>
    <cellStyle name="Normal 5 2 3 3 3 4" xfId="4935"/>
    <cellStyle name="Normal 5 2 3 3 4" xfId="1454"/>
    <cellStyle name="Normal 5 2 3 3 4 2" xfId="2718"/>
    <cellStyle name="Normal 5 2 3 3 4 2 2" xfId="6802"/>
    <cellStyle name="Normal 5 2 3 3 4 3" xfId="5664"/>
    <cellStyle name="Normal 5 2 3 3 5" xfId="2719"/>
    <cellStyle name="Normal 5 2 3 3 5 2" xfId="6803"/>
    <cellStyle name="Normal 5 2 3 3 6" xfId="4650"/>
    <cellStyle name="Normal 5 2 3 4" xfId="207"/>
    <cellStyle name="Normal 5 2 3 4 2" xfId="815"/>
    <cellStyle name="Normal 5 2 3 4 2 2" xfId="1834"/>
    <cellStyle name="Normal 5 2 3 4 2 2 2" xfId="2720"/>
    <cellStyle name="Normal 5 2 3 4 2 2 2 2" xfId="6804"/>
    <cellStyle name="Normal 5 2 3 4 2 2 3" xfId="6044"/>
    <cellStyle name="Normal 5 2 3 4 2 3" xfId="2721"/>
    <cellStyle name="Normal 5 2 3 4 2 3 2" xfId="6805"/>
    <cellStyle name="Normal 5 2 3 4 2 4" xfId="5030"/>
    <cellStyle name="Normal 5 2 3 4 3" xfId="1226"/>
    <cellStyle name="Normal 5 2 3 4 3 2" xfId="2722"/>
    <cellStyle name="Normal 5 2 3 4 3 2 2" xfId="6806"/>
    <cellStyle name="Normal 5 2 3 4 3 3" xfId="5436"/>
    <cellStyle name="Normal 5 2 3 4 4" xfId="2723"/>
    <cellStyle name="Normal 5 2 3 4 4 2" xfId="6807"/>
    <cellStyle name="Normal 5 2 3 4 5" xfId="4422"/>
    <cellStyle name="Normal 5 2 3 5" xfId="530"/>
    <cellStyle name="Normal 5 2 3 5 2" xfId="1549"/>
    <cellStyle name="Normal 5 2 3 5 2 2" xfId="2724"/>
    <cellStyle name="Normal 5 2 3 5 2 2 2" xfId="6808"/>
    <cellStyle name="Normal 5 2 3 5 2 3" xfId="5759"/>
    <cellStyle name="Normal 5 2 3 5 3" xfId="2725"/>
    <cellStyle name="Normal 5 2 3 5 3 2" xfId="6809"/>
    <cellStyle name="Normal 5 2 3 5 4" xfId="4745"/>
    <cellStyle name="Normal 5 2 3 6" xfId="1112"/>
    <cellStyle name="Normal 5 2 3 6 2" xfId="2726"/>
    <cellStyle name="Normal 5 2 3 6 2 2" xfId="6810"/>
    <cellStyle name="Normal 5 2 3 6 3" xfId="5322"/>
    <cellStyle name="Normal 5 2 3 7" xfId="2727"/>
    <cellStyle name="Normal 5 2 3 7 2" xfId="6811"/>
    <cellStyle name="Normal 5 2 3 8" xfId="4308"/>
    <cellStyle name="Normal 5 2 4" xfId="112"/>
    <cellStyle name="Normal 5 2 4 2" xfId="340"/>
    <cellStyle name="Normal 5 2 4 2 2" xfId="929"/>
    <cellStyle name="Normal 5 2 4 2 2 2" xfId="1948"/>
    <cellStyle name="Normal 5 2 4 2 2 2 2" xfId="2728"/>
    <cellStyle name="Normal 5 2 4 2 2 2 2 2" xfId="6812"/>
    <cellStyle name="Normal 5 2 4 2 2 2 3" xfId="6158"/>
    <cellStyle name="Normal 5 2 4 2 2 3" xfId="2729"/>
    <cellStyle name="Normal 5 2 4 2 2 3 2" xfId="6813"/>
    <cellStyle name="Normal 5 2 4 2 2 4" xfId="5144"/>
    <cellStyle name="Normal 5 2 4 2 3" xfId="644"/>
    <cellStyle name="Normal 5 2 4 2 3 2" xfId="1663"/>
    <cellStyle name="Normal 5 2 4 2 3 2 2" xfId="2730"/>
    <cellStyle name="Normal 5 2 4 2 3 2 2 2" xfId="6814"/>
    <cellStyle name="Normal 5 2 4 2 3 2 3" xfId="5873"/>
    <cellStyle name="Normal 5 2 4 2 3 3" xfId="2731"/>
    <cellStyle name="Normal 5 2 4 2 3 3 2" xfId="6815"/>
    <cellStyle name="Normal 5 2 4 2 3 4" xfId="4859"/>
    <cellStyle name="Normal 5 2 4 2 4" xfId="1359"/>
    <cellStyle name="Normal 5 2 4 2 4 2" xfId="2732"/>
    <cellStyle name="Normal 5 2 4 2 4 2 2" xfId="6816"/>
    <cellStyle name="Normal 5 2 4 2 4 3" xfId="5569"/>
    <cellStyle name="Normal 5 2 4 2 5" xfId="2733"/>
    <cellStyle name="Normal 5 2 4 2 5 2" xfId="6817"/>
    <cellStyle name="Normal 5 2 4 2 6" xfId="4555"/>
    <cellStyle name="Normal 5 2 4 3" xfId="454"/>
    <cellStyle name="Normal 5 2 4 3 2" xfId="1024"/>
    <cellStyle name="Normal 5 2 4 3 2 2" xfId="2043"/>
    <cellStyle name="Normal 5 2 4 3 2 2 2" xfId="2734"/>
    <cellStyle name="Normal 5 2 4 3 2 2 2 2" xfId="6818"/>
    <cellStyle name="Normal 5 2 4 3 2 2 3" xfId="6253"/>
    <cellStyle name="Normal 5 2 4 3 2 3" xfId="2735"/>
    <cellStyle name="Normal 5 2 4 3 2 3 2" xfId="6819"/>
    <cellStyle name="Normal 5 2 4 3 2 4" xfId="5239"/>
    <cellStyle name="Normal 5 2 4 3 3" xfId="739"/>
    <cellStyle name="Normal 5 2 4 3 3 2" xfId="1758"/>
    <cellStyle name="Normal 5 2 4 3 3 2 2" xfId="2736"/>
    <cellStyle name="Normal 5 2 4 3 3 2 2 2" xfId="6820"/>
    <cellStyle name="Normal 5 2 4 3 3 2 3" xfId="5968"/>
    <cellStyle name="Normal 5 2 4 3 3 3" xfId="2737"/>
    <cellStyle name="Normal 5 2 4 3 3 3 2" xfId="6821"/>
    <cellStyle name="Normal 5 2 4 3 3 4" xfId="4954"/>
    <cellStyle name="Normal 5 2 4 3 4" xfId="1473"/>
    <cellStyle name="Normal 5 2 4 3 4 2" xfId="2738"/>
    <cellStyle name="Normal 5 2 4 3 4 2 2" xfId="6822"/>
    <cellStyle name="Normal 5 2 4 3 4 3" xfId="5683"/>
    <cellStyle name="Normal 5 2 4 3 5" xfId="2739"/>
    <cellStyle name="Normal 5 2 4 3 5 2" xfId="6823"/>
    <cellStyle name="Normal 5 2 4 3 6" xfId="4669"/>
    <cellStyle name="Normal 5 2 4 4" xfId="226"/>
    <cellStyle name="Normal 5 2 4 4 2" xfId="834"/>
    <cellStyle name="Normal 5 2 4 4 2 2" xfId="1853"/>
    <cellStyle name="Normal 5 2 4 4 2 2 2" xfId="2740"/>
    <cellStyle name="Normal 5 2 4 4 2 2 2 2" xfId="6824"/>
    <cellStyle name="Normal 5 2 4 4 2 2 3" xfId="6063"/>
    <cellStyle name="Normal 5 2 4 4 2 3" xfId="2741"/>
    <cellStyle name="Normal 5 2 4 4 2 3 2" xfId="6825"/>
    <cellStyle name="Normal 5 2 4 4 2 4" xfId="5049"/>
    <cellStyle name="Normal 5 2 4 4 3" xfId="1245"/>
    <cellStyle name="Normal 5 2 4 4 3 2" xfId="2742"/>
    <cellStyle name="Normal 5 2 4 4 3 2 2" xfId="6826"/>
    <cellStyle name="Normal 5 2 4 4 3 3" xfId="5455"/>
    <cellStyle name="Normal 5 2 4 4 4" xfId="2743"/>
    <cellStyle name="Normal 5 2 4 4 4 2" xfId="6827"/>
    <cellStyle name="Normal 5 2 4 4 5" xfId="4441"/>
    <cellStyle name="Normal 5 2 4 5" xfId="549"/>
    <cellStyle name="Normal 5 2 4 5 2" xfId="1568"/>
    <cellStyle name="Normal 5 2 4 5 2 2" xfId="2744"/>
    <cellStyle name="Normal 5 2 4 5 2 2 2" xfId="6828"/>
    <cellStyle name="Normal 5 2 4 5 2 3" xfId="5778"/>
    <cellStyle name="Normal 5 2 4 5 3" xfId="2745"/>
    <cellStyle name="Normal 5 2 4 5 3 2" xfId="6829"/>
    <cellStyle name="Normal 5 2 4 5 4" xfId="4764"/>
    <cellStyle name="Normal 5 2 4 6" xfId="1131"/>
    <cellStyle name="Normal 5 2 4 6 2" xfId="2746"/>
    <cellStyle name="Normal 5 2 4 6 2 2" xfId="6830"/>
    <cellStyle name="Normal 5 2 4 6 3" xfId="5341"/>
    <cellStyle name="Normal 5 2 4 7" xfId="2747"/>
    <cellStyle name="Normal 5 2 4 7 2" xfId="6831"/>
    <cellStyle name="Normal 5 2 4 8" xfId="4327"/>
    <cellStyle name="Normal 5 2 5" xfId="131"/>
    <cellStyle name="Normal 5 2 5 2" xfId="359"/>
    <cellStyle name="Normal 5 2 5 2 2" xfId="948"/>
    <cellStyle name="Normal 5 2 5 2 2 2" xfId="1967"/>
    <cellStyle name="Normal 5 2 5 2 2 2 2" xfId="2748"/>
    <cellStyle name="Normal 5 2 5 2 2 2 2 2" xfId="6832"/>
    <cellStyle name="Normal 5 2 5 2 2 2 3" xfId="6177"/>
    <cellStyle name="Normal 5 2 5 2 2 3" xfId="2749"/>
    <cellStyle name="Normal 5 2 5 2 2 3 2" xfId="6833"/>
    <cellStyle name="Normal 5 2 5 2 2 4" xfId="5163"/>
    <cellStyle name="Normal 5 2 5 2 3" xfId="663"/>
    <cellStyle name="Normal 5 2 5 2 3 2" xfId="1682"/>
    <cellStyle name="Normal 5 2 5 2 3 2 2" xfId="2750"/>
    <cellStyle name="Normal 5 2 5 2 3 2 2 2" xfId="6834"/>
    <cellStyle name="Normal 5 2 5 2 3 2 3" xfId="5892"/>
    <cellStyle name="Normal 5 2 5 2 3 3" xfId="2751"/>
    <cellStyle name="Normal 5 2 5 2 3 3 2" xfId="6835"/>
    <cellStyle name="Normal 5 2 5 2 3 4" xfId="4878"/>
    <cellStyle name="Normal 5 2 5 2 4" xfId="1378"/>
    <cellStyle name="Normal 5 2 5 2 4 2" xfId="2752"/>
    <cellStyle name="Normal 5 2 5 2 4 2 2" xfId="6836"/>
    <cellStyle name="Normal 5 2 5 2 4 3" xfId="5588"/>
    <cellStyle name="Normal 5 2 5 2 5" xfId="2753"/>
    <cellStyle name="Normal 5 2 5 2 5 2" xfId="6837"/>
    <cellStyle name="Normal 5 2 5 2 6" xfId="4574"/>
    <cellStyle name="Normal 5 2 5 3" xfId="473"/>
    <cellStyle name="Normal 5 2 5 3 2" xfId="1043"/>
    <cellStyle name="Normal 5 2 5 3 2 2" xfId="2062"/>
    <cellStyle name="Normal 5 2 5 3 2 2 2" xfId="2754"/>
    <cellStyle name="Normal 5 2 5 3 2 2 2 2" xfId="6838"/>
    <cellStyle name="Normal 5 2 5 3 2 2 3" xfId="6272"/>
    <cellStyle name="Normal 5 2 5 3 2 3" xfId="2755"/>
    <cellStyle name="Normal 5 2 5 3 2 3 2" xfId="6839"/>
    <cellStyle name="Normal 5 2 5 3 2 4" xfId="5258"/>
    <cellStyle name="Normal 5 2 5 3 3" xfId="758"/>
    <cellStyle name="Normal 5 2 5 3 3 2" xfId="1777"/>
    <cellStyle name="Normal 5 2 5 3 3 2 2" xfId="2756"/>
    <cellStyle name="Normal 5 2 5 3 3 2 2 2" xfId="6840"/>
    <cellStyle name="Normal 5 2 5 3 3 2 3" xfId="5987"/>
    <cellStyle name="Normal 5 2 5 3 3 3" xfId="2757"/>
    <cellStyle name="Normal 5 2 5 3 3 3 2" xfId="6841"/>
    <cellStyle name="Normal 5 2 5 3 3 4" xfId="4973"/>
    <cellStyle name="Normal 5 2 5 3 4" xfId="1492"/>
    <cellStyle name="Normal 5 2 5 3 4 2" xfId="2758"/>
    <cellStyle name="Normal 5 2 5 3 4 2 2" xfId="6842"/>
    <cellStyle name="Normal 5 2 5 3 4 3" xfId="5702"/>
    <cellStyle name="Normal 5 2 5 3 5" xfId="2759"/>
    <cellStyle name="Normal 5 2 5 3 5 2" xfId="6843"/>
    <cellStyle name="Normal 5 2 5 3 6" xfId="4688"/>
    <cellStyle name="Normal 5 2 5 4" xfId="245"/>
    <cellStyle name="Normal 5 2 5 4 2" xfId="853"/>
    <cellStyle name="Normal 5 2 5 4 2 2" xfId="1872"/>
    <cellStyle name="Normal 5 2 5 4 2 2 2" xfId="2760"/>
    <cellStyle name="Normal 5 2 5 4 2 2 2 2" xfId="6844"/>
    <cellStyle name="Normal 5 2 5 4 2 2 3" xfId="6082"/>
    <cellStyle name="Normal 5 2 5 4 2 3" xfId="2761"/>
    <cellStyle name="Normal 5 2 5 4 2 3 2" xfId="6845"/>
    <cellStyle name="Normal 5 2 5 4 2 4" xfId="5068"/>
    <cellStyle name="Normal 5 2 5 4 3" xfId="1264"/>
    <cellStyle name="Normal 5 2 5 4 3 2" xfId="2762"/>
    <cellStyle name="Normal 5 2 5 4 3 2 2" xfId="6846"/>
    <cellStyle name="Normal 5 2 5 4 3 3" xfId="5474"/>
    <cellStyle name="Normal 5 2 5 4 4" xfId="2763"/>
    <cellStyle name="Normal 5 2 5 4 4 2" xfId="6847"/>
    <cellStyle name="Normal 5 2 5 4 5" xfId="4460"/>
    <cellStyle name="Normal 5 2 5 5" xfId="568"/>
    <cellStyle name="Normal 5 2 5 5 2" xfId="1587"/>
    <cellStyle name="Normal 5 2 5 5 2 2" xfId="2764"/>
    <cellStyle name="Normal 5 2 5 5 2 2 2" xfId="6848"/>
    <cellStyle name="Normal 5 2 5 5 2 3" xfId="5797"/>
    <cellStyle name="Normal 5 2 5 5 3" xfId="2765"/>
    <cellStyle name="Normal 5 2 5 5 3 2" xfId="6849"/>
    <cellStyle name="Normal 5 2 5 5 4" xfId="4783"/>
    <cellStyle name="Normal 5 2 5 6" xfId="1150"/>
    <cellStyle name="Normal 5 2 5 6 2" xfId="2766"/>
    <cellStyle name="Normal 5 2 5 6 2 2" xfId="6850"/>
    <cellStyle name="Normal 5 2 5 6 3" xfId="5360"/>
    <cellStyle name="Normal 5 2 5 7" xfId="2767"/>
    <cellStyle name="Normal 5 2 5 7 2" xfId="6851"/>
    <cellStyle name="Normal 5 2 5 8" xfId="4346"/>
    <cellStyle name="Normal 5 2 6" xfId="150"/>
    <cellStyle name="Normal 5 2 6 2" xfId="378"/>
    <cellStyle name="Normal 5 2 6 2 2" xfId="967"/>
    <cellStyle name="Normal 5 2 6 2 2 2" xfId="1986"/>
    <cellStyle name="Normal 5 2 6 2 2 2 2" xfId="2768"/>
    <cellStyle name="Normal 5 2 6 2 2 2 2 2" xfId="6852"/>
    <cellStyle name="Normal 5 2 6 2 2 2 3" xfId="6196"/>
    <cellStyle name="Normal 5 2 6 2 2 3" xfId="2769"/>
    <cellStyle name="Normal 5 2 6 2 2 3 2" xfId="6853"/>
    <cellStyle name="Normal 5 2 6 2 2 4" xfId="5182"/>
    <cellStyle name="Normal 5 2 6 2 3" xfId="682"/>
    <cellStyle name="Normal 5 2 6 2 3 2" xfId="1701"/>
    <cellStyle name="Normal 5 2 6 2 3 2 2" xfId="2770"/>
    <cellStyle name="Normal 5 2 6 2 3 2 2 2" xfId="6854"/>
    <cellStyle name="Normal 5 2 6 2 3 2 3" xfId="5911"/>
    <cellStyle name="Normal 5 2 6 2 3 3" xfId="2771"/>
    <cellStyle name="Normal 5 2 6 2 3 3 2" xfId="6855"/>
    <cellStyle name="Normal 5 2 6 2 3 4" xfId="4897"/>
    <cellStyle name="Normal 5 2 6 2 4" xfId="1397"/>
    <cellStyle name="Normal 5 2 6 2 4 2" xfId="2772"/>
    <cellStyle name="Normal 5 2 6 2 4 2 2" xfId="6856"/>
    <cellStyle name="Normal 5 2 6 2 4 3" xfId="5607"/>
    <cellStyle name="Normal 5 2 6 2 5" xfId="2773"/>
    <cellStyle name="Normal 5 2 6 2 5 2" xfId="6857"/>
    <cellStyle name="Normal 5 2 6 2 6" xfId="4593"/>
    <cellStyle name="Normal 5 2 6 3" xfId="492"/>
    <cellStyle name="Normal 5 2 6 3 2" xfId="1062"/>
    <cellStyle name="Normal 5 2 6 3 2 2" xfId="2081"/>
    <cellStyle name="Normal 5 2 6 3 2 2 2" xfId="2774"/>
    <cellStyle name="Normal 5 2 6 3 2 2 2 2" xfId="6858"/>
    <cellStyle name="Normal 5 2 6 3 2 2 3" xfId="6291"/>
    <cellStyle name="Normal 5 2 6 3 2 3" xfId="2775"/>
    <cellStyle name="Normal 5 2 6 3 2 3 2" xfId="6859"/>
    <cellStyle name="Normal 5 2 6 3 2 4" xfId="5277"/>
    <cellStyle name="Normal 5 2 6 3 3" xfId="777"/>
    <cellStyle name="Normal 5 2 6 3 3 2" xfId="1796"/>
    <cellStyle name="Normal 5 2 6 3 3 2 2" xfId="2776"/>
    <cellStyle name="Normal 5 2 6 3 3 2 2 2" xfId="6860"/>
    <cellStyle name="Normal 5 2 6 3 3 2 3" xfId="6006"/>
    <cellStyle name="Normal 5 2 6 3 3 3" xfId="2777"/>
    <cellStyle name="Normal 5 2 6 3 3 3 2" xfId="6861"/>
    <cellStyle name="Normal 5 2 6 3 3 4" xfId="4992"/>
    <cellStyle name="Normal 5 2 6 3 4" xfId="1511"/>
    <cellStyle name="Normal 5 2 6 3 4 2" xfId="2778"/>
    <cellStyle name="Normal 5 2 6 3 4 2 2" xfId="6862"/>
    <cellStyle name="Normal 5 2 6 3 4 3" xfId="5721"/>
    <cellStyle name="Normal 5 2 6 3 5" xfId="2779"/>
    <cellStyle name="Normal 5 2 6 3 5 2" xfId="6863"/>
    <cellStyle name="Normal 5 2 6 3 6" xfId="4707"/>
    <cellStyle name="Normal 5 2 6 4" xfId="264"/>
    <cellStyle name="Normal 5 2 6 4 2" xfId="872"/>
    <cellStyle name="Normal 5 2 6 4 2 2" xfId="1891"/>
    <cellStyle name="Normal 5 2 6 4 2 2 2" xfId="2780"/>
    <cellStyle name="Normal 5 2 6 4 2 2 2 2" xfId="6864"/>
    <cellStyle name="Normal 5 2 6 4 2 2 3" xfId="6101"/>
    <cellStyle name="Normal 5 2 6 4 2 3" xfId="2781"/>
    <cellStyle name="Normal 5 2 6 4 2 3 2" xfId="6865"/>
    <cellStyle name="Normal 5 2 6 4 2 4" xfId="5087"/>
    <cellStyle name="Normal 5 2 6 4 3" xfId="1283"/>
    <cellStyle name="Normal 5 2 6 4 3 2" xfId="2782"/>
    <cellStyle name="Normal 5 2 6 4 3 2 2" xfId="6866"/>
    <cellStyle name="Normal 5 2 6 4 3 3" xfId="5493"/>
    <cellStyle name="Normal 5 2 6 4 4" xfId="2783"/>
    <cellStyle name="Normal 5 2 6 4 4 2" xfId="6867"/>
    <cellStyle name="Normal 5 2 6 4 5" xfId="4479"/>
    <cellStyle name="Normal 5 2 6 5" xfId="587"/>
    <cellStyle name="Normal 5 2 6 5 2" xfId="1606"/>
    <cellStyle name="Normal 5 2 6 5 2 2" xfId="2784"/>
    <cellStyle name="Normal 5 2 6 5 2 2 2" xfId="6868"/>
    <cellStyle name="Normal 5 2 6 5 2 3" xfId="5816"/>
    <cellStyle name="Normal 5 2 6 5 3" xfId="2785"/>
    <cellStyle name="Normal 5 2 6 5 3 2" xfId="6869"/>
    <cellStyle name="Normal 5 2 6 5 4" xfId="4802"/>
    <cellStyle name="Normal 5 2 6 6" xfId="1169"/>
    <cellStyle name="Normal 5 2 6 6 2" xfId="2786"/>
    <cellStyle name="Normal 5 2 6 6 2 2" xfId="6870"/>
    <cellStyle name="Normal 5 2 6 6 3" xfId="5379"/>
    <cellStyle name="Normal 5 2 6 7" xfId="2787"/>
    <cellStyle name="Normal 5 2 6 7 2" xfId="6871"/>
    <cellStyle name="Normal 5 2 6 8" xfId="4365"/>
    <cellStyle name="Normal 5 2 7" xfId="283"/>
    <cellStyle name="Normal 5 2 7 2" xfId="397"/>
    <cellStyle name="Normal 5 2 7 2 2" xfId="891"/>
    <cellStyle name="Normal 5 2 7 2 2 2" xfId="1910"/>
    <cellStyle name="Normal 5 2 7 2 2 2 2" xfId="2788"/>
    <cellStyle name="Normal 5 2 7 2 2 2 2 2" xfId="6872"/>
    <cellStyle name="Normal 5 2 7 2 2 2 3" xfId="6120"/>
    <cellStyle name="Normal 5 2 7 2 2 3" xfId="2789"/>
    <cellStyle name="Normal 5 2 7 2 2 3 2" xfId="6873"/>
    <cellStyle name="Normal 5 2 7 2 2 4" xfId="5106"/>
    <cellStyle name="Normal 5 2 7 2 3" xfId="1416"/>
    <cellStyle name="Normal 5 2 7 2 3 2" xfId="2790"/>
    <cellStyle name="Normal 5 2 7 2 3 2 2" xfId="6874"/>
    <cellStyle name="Normal 5 2 7 2 3 3" xfId="5626"/>
    <cellStyle name="Normal 5 2 7 2 4" xfId="2791"/>
    <cellStyle name="Normal 5 2 7 2 4 2" xfId="6875"/>
    <cellStyle name="Normal 5 2 7 2 5" xfId="4612"/>
    <cellStyle name="Normal 5 2 7 3" xfId="606"/>
    <cellStyle name="Normal 5 2 7 3 2" xfId="1625"/>
    <cellStyle name="Normal 5 2 7 3 2 2" xfId="2792"/>
    <cellStyle name="Normal 5 2 7 3 2 2 2" xfId="6876"/>
    <cellStyle name="Normal 5 2 7 3 2 3" xfId="5835"/>
    <cellStyle name="Normal 5 2 7 3 3" xfId="2793"/>
    <cellStyle name="Normal 5 2 7 3 3 2" xfId="6877"/>
    <cellStyle name="Normal 5 2 7 3 4" xfId="4821"/>
    <cellStyle name="Normal 5 2 7 4" xfId="1302"/>
    <cellStyle name="Normal 5 2 7 4 2" xfId="2794"/>
    <cellStyle name="Normal 5 2 7 4 2 2" xfId="6878"/>
    <cellStyle name="Normal 5 2 7 4 3" xfId="5512"/>
    <cellStyle name="Normal 5 2 7 5" xfId="2795"/>
    <cellStyle name="Normal 5 2 7 5 2" xfId="6879"/>
    <cellStyle name="Normal 5 2 7 6" xfId="4498"/>
    <cellStyle name="Normal 5 2 8" xfId="302"/>
    <cellStyle name="Normal 5 2 8 2" xfId="986"/>
    <cellStyle name="Normal 5 2 8 2 2" xfId="2005"/>
    <cellStyle name="Normal 5 2 8 2 2 2" xfId="2796"/>
    <cellStyle name="Normal 5 2 8 2 2 2 2" xfId="6880"/>
    <cellStyle name="Normal 5 2 8 2 2 3" xfId="6215"/>
    <cellStyle name="Normal 5 2 8 2 3" xfId="2797"/>
    <cellStyle name="Normal 5 2 8 2 3 2" xfId="6881"/>
    <cellStyle name="Normal 5 2 8 2 4" xfId="5201"/>
    <cellStyle name="Normal 5 2 8 3" xfId="701"/>
    <cellStyle name="Normal 5 2 8 3 2" xfId="1720"/>
    <cellStyle name="Normal 5 2 8 3 2 2" xfId="2798"/>
    <cellStyle name="Normal 5 2 8 3 2 2 2" xfId="6882"/>
    <cellStyle name="Normal 5 2 8 3 2 3" xfId="5930"/>
    <cellStyle name="Normal 5 2 8 3 3" xfId="2799"/>
    <cellStyle name="Normal 5 2 8 3 3 2" xfId="6883"/>
    <cellStyle name="Normal 5 2 8 3 4" xfId="4916"/>
    <cellStyle name="Normal 5 2 8 4" xfId="1321"/>
    <cellStyle name="Normal 5 2 8 4 2" xfId="2800"/>
    <cellStyle name="Normal 5 2 8 4 2 2" xfId="6884"/>
    <cellStyle name="Normal 5 2 8 4 3" xfId="5531"/>
    <cellStyle name="Normal 5 2 8 5" xfId="2801"/>
    <cellStyle name="Normal 5 2 8 5 2" xfId="6885"/>
    <cellStyle name="Normal 5 2 8 6" xfId="4517"/>
    <cellStyle name="Normal 5 2 9" xfId="416"/>
    <cellStyle name="Normal 5 2 9 2" xfId="796"/>
    <cellStyle name="Normal 5 2 9 2 2" xfId="1815"/>
    <cellStyle name="Normal 5 2 9 2 2 2" xfId="2802"/>
    <cellStyle name="Normal 5 2 9 2 2 2 2" xfId="6886"/>
    <cellStyle name="Normal 5 2 9 2 2 3" xfId="6025"/>
    <cellStyle name="Normal 5 2 9 2 3" xfId="2803"/>
    <cellStyle name="Normal 5 2 9 2 3 2" xfId="6887"/>
    <cellStyle name="Normal 5 2 9 2 4" xfId="5011"/>
    <cellStyle name="Normal 5 2 9 3" xfId="1435"/>
    <cellStyle name="Normal 5 2 9 3 2" xfId="2804"/>
    <cellStyle name="Normal 5 2 9 3 2 2" xfId="6888"/>
    <cellStyle name="Normal 5 2 9 3 3" xfId="5645"/>
    <cellStyle name="Normal 5 2 9 4" xfId="2805"/>
    <cellStyle name="Normal 5 2 9 4 2" xfId="6889"/>
    <cellStyle name="Normal 5 2 9 5" xfId="4631"/>
    <cellStyle name="Normal 5 3" xfId="75"/>
    <cellStyle name="Normal 5 3 10" xfId="175"/>
    <cellStyle name="Normal 5 3 10 2" xfId="1194"/>
    <cellStyle name="Normal 5 3 10 2 2" xfId="2806"/>
    <cellStyle name="Normal 5 3 10 2 2 2" xfId="6890"/>
    <cellStyle name="Normal 5 3 10 2 3" xfId="5404"/>
    <cellStyle name="Normal 5 3 10 3" xfId="2807"/>
    <cellStyle name="Normal 5 3 10 3 2" xfId="6891"/>
    <cellStyle name="Normal 5 3 10 4" xfId="4390"/>
    <cellStyle name="Normal 5 3 11" xfId="517"/>
    <cellStyle name="Normal 5 3 11 2" xfId="1536"/>
    <cellStyle name="Normal 5 3 11 2 2" xfId="2808"/>
    <cellStyle name="Normal 5 3 11 2 2 2" xfId="6892"/>
    <cellStyle name="Normal 5 3 11 2 3" xfId="5746"/>
    <cellStyle name="Normal 5 3 11 3" xfId="2809"/>
    <cellStyle name="Normal 5 3 11 3 2" xfId="6893"/>
    <cellStyle name="Normal 5 3 11 4" xfId="4732"/>
    <cellStyle name="Normal 5 3 12" xfId="1099"/>
    <cellStyle name="Normal 5 3 12 2" xfId="2810"/>
    <cellStyle name="Normal 5 3 12 2 2" xfId="6894"/>
    <cellStyle name="Normal 5 3 12 3" xfId="5309"/>
    <cellStyle name="Normal 5 3 13" xfId="2811"/>
    <cellStyle name="Normal 5 3 13 2" xfId="6895"/>
    <cellStyle name="Normal 5 3 14" xfId="4295"/>
    <cellStyle name="Normal 5 3 2" xfId="99"/>
    <cellStyle name="Normal 5 3 2 2" xfId="327"/>
    <cellStyle name="Normal 5 3 2 2 2" xfId="916"/>
    <cellStyle name="Normal 5 3 2 2 2 2" xfId="1935"/>
    <cellStyle name="Normal 5 3 2 2 2 2 2" xfId="2812"/>
    <cellStyle name="Normal 5 3 2 2 2 2 2 2" xfId="6896"/>
    <cellStyle name="Normal 5 3 2 2 2 2 3" xfId="6145"/>
    <cellStyle name="Normal 5 3 2 2 2 3" xfId="2813"/>
    <cellStyle name="Normal 5 3 2 2 2 3 2" xfId="6897"/>
    <cellStyle name="Normal 5 3 2 2 2 4" xfId="5131"/>
    <cellStyle name="Normal 5 3 2 2 3" xfId="631"/>
    <cellStyle name="Normal 5 3 2 2 3 2" xfId="1650"/>
    <cellStyle name="Normal 5 3 2 2 3 2 2" xfId="2814"/>
    <cellStyle name="Normal 5 3 2 2 3 2 2 2" xfId="6898"/>
    <cellStyle name="Normal 5 3 2 2 3 2 3" xfId="5860"/>
    <cellStyle name="Normal 5 3 2 2 3 3" xfId="2815"/>
    <cellStyle name="Normal 5 3 2 2 3 3 2" xfId="6899"/>
    <cellStyle name="Normal 5 3 2 2 3 4" xfId="4846"/>
    <cellStyle name="Normal 5 3 2 2 4" xfId="1346"/>
    <cellStyle name="Normal 5 3 2 2 4 2" xfId="2816"/>
    <cellStyle name="Normal 5 3 2 2 4 2 2" xfId="6900"/>
    <cellStyle name="Normal 5 3 2 2 4 3" xfId="5556"/>
    <cellStyle name="Normal 5 3 2 2 5" xfId="2817"/>
    <cellStyle name="Normal 5 3 2 2 5 2" xfId="6901"/>
    <cellStyle name="Normal 5 3 2 2 6" xfId="4542"/>
    <cellStyle name="Normal 5 3 2 3" xfId="441"/>
    <cellStyle name="Normal 5 3 2 3 2" xfId="1011"/>
    <cellStyle name="Normal 5 3 2 3 2 2" xfId="2030"/>
    <cellStyle name="Normal 5 3 2 3 2 2 2" xfId="2818"/>
    <cellStyle name="Normal 5 3 2 3 2 2 2 2" xfId="6902"/>
    <cellStyle name="Normal 5 3 2 3 2 2 3" xfId="6240"/>
    <cellStyle name="Normal 5 3 2 3 2 3" xfId="2819"/>
    <cellStyle name="Normal 5 3 2 3 2 3 2" xfId="6903"/>
    <cellStyle name="Normal 5 3 2 3 2 4" xfId="5226"/>
    <cellStyle name="Normal 5 3 2 3 3" xfId="726"/>
    <cellStyle name="Normal 5 3 2 3 3 2" xfId="1745"/>
    <cellStyle name="Normal 5 3 2 3 3 2 2" xfId="2820"/>
    <cellStyle name="Normal 5 3 2 3 3 2 2 2" xfId="6904"/>
    <cellStyle name="Normal 5 3 2 3 3 2 3" xfId="5955"/>
    <cellStyle name="Normal 5 3 2 3 3 3" xfId="2821"/>
    <cellStyle name="Normal 5 3 2 3 3 3 2" xfId="6905"/>
    <cellStyle name="Normal 5 3 2 3 3 4" xfId="4941"/>
    <cellStyle name="Normal 5 3 2 3 4" xfId="1460"/>
    <cellStyle name="Normal 5 3 2 3 4 2" xfId="2822"/>
    <cellStyle name="Normal 5 3 2 3 4 2 2" xfId="6906"/>
    <cellStyle name="Normal 5 3 2 3 4 3" xfId="5670"/>
    <cellStyle name="Normal 5 3 2 3 5" xfId="2823"/>
    <cellStyle name="Normal 5 3 2 3 5 2" xfId="6907"/>
    <cellStyle name="Normal 5 3 2 3 6" xfId="4656"/>
    <cellStyle name="Normal 5 3 2 4" xfId="213"/>
    <cellStyle name="Normal 5 3 2 4 2" xfId="821"/>
    <cellStyle name="Normal 5 3 2 4 2 2" xfId="1840"/>
    <cellStyle name="Normal 5 3 2 4 2 2 2" xfId="2824"/>
    <cellStyle name="Normal 5 3 2 4 2 2 2 2" xfId="6908"/>
    <cellStyle name="Normal 5 3 2 4 2 2 3" xfId="6050"/>
    <cellStyle name="Normal 5 3 2 4 2 3" xfId="2825"/>
    <cellStyle name="Normal 5 3 2 4 2 3 2" xfId="6909"/>
    <cellStyle name="Normal 5 3 2 4 2 4" xfId="5036"/>
    <cellStyle name="Normal 5 3 2 4 3" xfId="1232"/>
    <cellStyle name="Normal 5 3 2 4 3 2" xfId="2826"/>
    <cellStyle name="Normal 5 3 2 4 3 2 2" xfId="6910"/>
    <cellStyle name="Normal 5 3 2 4 3 3" xfId="5442"/>
    <cellStyle name="Normal 5 3 2 4 4" xfId="2827"/>
    <cellStyle name="Normal 5 3 2 4 4 2" xfId="6911"/>
    <cellStyle name="Normal 5 3 2 4 5" xfId="4428"/>
    <cellStyle name="Normal 5 3 2 5" xfId="536"/>
    <cellStyle name="Normal 5 3 2 5 2" xfId="1555"/>
    <cellStyle name="Normal 5 3 2 5 2 2" xfId="2828"/>
    <cellStyle name="Normal 5 3 2 5 2 2 2" xfId="6912"/>
    <cellStyle name="Normal 5 3 2 5 2 3" xfId="5765"/>
    <cellStyle name="Normal 5 3 2 5 3" xfId="2829"/>
    <cellStyle name="Normal 5 3 2 5 3 2" xfId="6913"/>
    <cellStyle name="Normal 5 3 2 5 4" xfId="4751"/>
    <cellStyle name="Normal 5 3 2 6" xfId="1118"/>
    <cellStyle name="Normal 5 3 2 6 2" xfId="2830"/>
    <cellStyle name="Normal 5 3 2 6 2 2" xfId="6914"/>
    <cellStyle name="Normal 5 3 2 6 3" xfId="5328"/>
    <cellStyle name="Normal 5 3 2 7" xfId="2831"/>
    <cellStyle name="Normal 5 3 2 7 2" xfId="6915"/>
    <cellStyle name="Normal 5 3 2 8" xfId="4314"/>
    <cellStyle name="Normal 5 3 3" xfId="118"/>
    <cellStyle name="Normal 5 3 3 2" xfId="346"/>
    <cellStyle name="Normal 5 3 3 2 2" xfId="935"/>
    <cellStyle name="Normal 5 3 3 2 2 2" xfId="1954"/>
    <cellStyle name="Normal 5 3 3 2 2 2 2" xfId="2832"/>
    <cellStyle name="Normal 5 3 3 2 2 2 2 2" xfId="6916"/>
    <cellStyle name="Normal 5 3 3 2 2 2 3" xfId="6164"/>
    <cellStyle name="Normal 5 3 3 2 2 3" xfId="2833"/>
    <cellStyle name="Normal 5 3 3 2 2 3 2" xfId="6917"/>
    <cellStyle name="Normal 5 3 3 2 2 4" xfId="5150"/>
    <cellStyle name="Normal 5 3 3 2 3" xfId="650"/>
    <cellStyle name="Normal 5 3 3 2 3 2" xfId="1669"/>
    <cellStyle name="Normal 5 3 3 2 3 2 2" xfId="2834"/>
    <cellStyle name="Normal 5 3 3 2 3 2 2 2" xfId="6918"/>
    <cellStyle name="Normal 5 3 3 2 3 2 3" xfId="5879"/>
    <cellStyle name="Normal 5 3 3 2 3 3" xfId="2835"/>
    <cellStyle name="Normal 5 3 3 2 3 3 2" xfId="6919"/>
    <cellStyle name="Normal 5 3 3 2 3 4" xfId="4865"/>
    <cellStyle name="Normal 5 3 3 2 4" xfId="1365"/>
    <cellStyle name="Normal 5 3 3 2 4 2" xfId="2836"/>
    <cellStyle name="Normal 5 3 3 2 4 2 2" xfId="6920"/>
    <cellStyle name="Normal 5 3 3 2 4 3" xfId="5575"/>
    <cellStyle name="Normal 5 3 3 2 5" xfId="2837"/>
    <cellStyle name="Normal 5 3 3 2 5 2" xfId="6921"/>
    <cellStyle name="Normal 5 3 3 2 6" xfId="4561"/>
    <cellStyle name="Normal 5 3 3 3" xfId="460"/>
    <cellStyle name="Normal 5 3 3 3 2" xfId="1030"/>
    <cellStyle name="Normal 5 3 3 3 2 2" xfId="2049"/>
    <cellStyle name="Normal 5 3 3 3 2 2 2" xfId="2838"/>
    <cellStyle name="Normal 5 3 3 3 2 2 2 2" xfId="6922"/>
    <cellStyle name="Normal 5 3 3 3 2 2 3" xfId="6259"/>
    <cellStyle name="Normal 5 3 3 3 2 3" xfId="2839"/>
    <cellStyle name="Normal 5 3 3 3 2 3 2" xfId="6923"/>
    <cellStyle name="Normal 5 3 3 3 2 4" xfId="5245"/>
    <cellStyle name="Normal 5 3 3 3 3" xfId="745"/>
    <cellStyle name="Normal 5 3 3 3 3 2" xfId="1764"/>
    <cellStyle name="Normal 5 3 3 3 3 2 2" xfId="2840"/>
    <cellStyle name="Normal 5 3 3 3 3 2 2 2" xfId="6924"/>
    <cellStyle name="Normal 5 3 3 3 3 2 3" xfId="5974"/>
    <cellStyle name="Normal 5 3 3 3 3 3" xfId="2841"/>
    <cellStyle name="Normal 5 3 3 3 3 3 2" xfId="6925"/>
    <cellStyle name="Normal 5 3 3 3 3 4" xfId="4960"/>
    <cellStyle name="Normal 5 3 3 3 4" xfId="1479"/>
    <cellStyle name="Normal 5 3 3 3 4 2" xfId="2842"/>
    <cellStyle name="Normal 5 3 3 3 4 2 2" xfId="6926"/>
    <cellStyle name="Normal 5 3 3 3 4 3" xfId="5689"/>
    <cellStyle name="Normal 5 3 3 3 5" xfId="2843"/>
    <cellStyle name="Normal 5 3 3 3 5 2" xfId="6927"/>
    <cellStyle name="Normal 5 3 3 3 6" xfId="4675"/>
    <cellStyle name="Normal 5 3 3 4" xfId="232"/>
    <cellStyle name="Normal 5 3 3 4 2" xfId="840"/>
    <cellStyle name="Normal 5 3 3 4 2 2" xfId="1859"/>
    <cellStyle name="Normal 5 3 3 4 2 2 2" xfId="2844"/>
    <cellStyle name="Normal 5 3 3 4 2 2 2 2" xfId="6928"/>
    <cellStyle name="Normal 5 3 3 4 2 2 3" xfId="6069"/>
    <cellStyle name="Normal 5 3 3 4 2 3" xfId="2845"/>
    <cellStyle name="Normal 5 3 3 4 2 3 2" xfId="6929"/>
    <cellStyle name="Normal 5 3 3 4 2 4" xfId="5055"/>
    <cellStyle name="Normal 5 3 3 4 3" xfId="1251"/>
    <cellStyle name="Normal 5 3 3 4 3 2" xfId="2846"/>
    <cellStyle name="Normal 5 3 3 4 3 2 2" xfId="6930"/>
    <cellStyle name="Normal 5 3 3 4 3 3" xfId="5461"/>
    <cellStyle name="Normal 5 3 3 4 4" xfId="2847"/>
    <cellStyle name="Normal 5 3 3 4 4 2" xfId="6931"/>
    <cellStyle name="Normal 5 3 3 4 5" xfId="4447"/>
    <cellStyle name="Normal 5 3 3 5" xfId="555"/>
    <cellStyle name="Normal 5 3 3 5 2" xfId="1574"/>
    <cellStyle name="Normal 5 3 3 5 2 2" xfId="2848"/>
    <cellStyle name="Normal 5 3 3 5 2 2 2" xfId="6932"/>
    <cellStyle name="Normal 5 3 3 5 2 3" xfId="5784"/>
    <cellStyle name="Normal 5 3 3 5 3" xfId="2849"/>
    <cellStyle name="Normal 5 3 3 5 3 2" xfId="6933"/>
    <cellStyle name="Normal 5 3 3 5 4" xfId="4770"/>
    <cellStyle name="Normal 5 3 3 6" xfId="1137"/>
    <cellStyle name="Normal 5 3 3 6 2" xfId="2850"/>
    <cellStyle name="Normal 5 3 3 6 2 2" xfId="6934"/>
    <cellStyle name="Normal 5 3 3 6 3" xfId="5347"/>
    <cellStyle name="Normal 5 3 3 7" xfId="2851"/>
    <cellStyle name="Normal 5 3 3 7 2" xfId="6935"/>
    <cellStyle name="Normal 5 3 3 8" xfId="4333"/>
    <cellStyle name="Normal 5 3 4" xfId="137"/>
    <cellStyle name="Normal 5 3 4 2" xfId="365"/>
    <cellStyle name="Normal 5 3 4 2 2" xfId="954"/>
    <cellStyle name="Normal 5 3 4 2 2 2" xfId="1973"/>
    <cellStyle name="Normal 5 3 4 2 2 2 2" xfId="2852"/>
    <cellStyle name="Normal 5 3 4 2 2 2 2 2" xfId="6936"/>
    <cellStyle name="Normal 5 3 4 2 2 2 3" xfId="6183"/>
    <cellStyle name="Normal 5 3 4 2 2 3" xfId="2853"/>
    <cellStyle name="Normal 5 3 4 2 2 3 2" xfId="6937"/>
    <cellStyle name="Normal 5 3 4 2 2 4" xfId="5169"/>
    <cellStyle name="Normal 5 3 4 2 3" xfId="669"/>
    <cellStyle name="Normal 5 3 4 2 3 2" xfId="1688"/>
    <cellStyle name="Normal 5 3 4 2 3 2 2" xfId="2854"/>
    <cellStyle name="Normal 5 3 4 2 3 2 2 2" xfId="6938"/>
    <cellStyle name="Normal 5 3 4 2 3 2 3" xfId="5898"/>
    <cellStyle name="Normal 5 3 4 2 3 3" xfId="2855"/>
    <cellStyle name="Normal 5 3 4 2 3 3 2" xfId="6939"/>
    <cellStyle name="Normal 5 3 4 2 3 4" xfId="4884"/>
    <cellStyle name="Normal 5 3 4 2 4" xfId="1384"/>
    <cellStyle name="Normal 5 3 4 2 4 2" xfId="2856"/>
    <cellStyle name="Normal 5 3 4 2 4 2 2" xfId="6940"/>
    <cellStyle name="Normal 5 3 4 2 4 3" xfId="5594"/>
    <cellStyle name="Normal 5 3 4 2 5" xfId="2857"/>
    <cellStyle name="Normal 5 3 4 2 5 2" xfId="6941"/>
    <cellStyle name="Normal 5 3 4 2 6" xfId="4580"/>
    <cellStyle name="Normal 5 3 4 3" xfId="479"/>
    <cellStyle name="Normal 5 3 4 3 2" xfId="1049"/>
    <cellStyle name="Normal 5 3 4 3 2 2" xfId="2068"/>
    <cellStyle name="Normal 5 3 4 3 2 2 2" xfId="2858"/>
    <cellStyle name="Normal 5 3 4 3 2 2 2 2" xfId="6942"/>
    <cellStyle name="Normal 5 3 4 3 2 2 3" xfId="6278"/>
    <cellStyle name="Normal 5 3 4 3 2 3" xfId="2859"/>
    <cellStyle name="Normal 5 3 4 3 2 3 2" xfId="6943"/>
    <cellStyle name="Normal 5 3 4 3 2 4" xfId="5264"/>
    <cellStyle name="Normal 5 3 4 3 3" xfId="764"/>
    <cellStyle name="Normal 5 3 4 3 3 2" xfId="1783"/>
    <cellStyle name="Normal 5 3 4 3 3 2 2" xfId="2860"/>
    <cellStyle name="Normal 5 3 4 3 3 2 2 2" xfId="6944"/>
    <cellStyle name="Normal 5 3 4 3 3 2 3" xfId="5993"/>
    <cellStyle name="Normal 5 3 4 3 3 3" xfId="2861"/>
    <cellStyle name="Normal 5 3 4 3 3 3 2" xfId="6945"/>
    <cellStyle name="Normal 5 3 4 3 3 4" xfId="4979"/>
    <cellStyle name="Normal 5 3 4 3 4" xfId="1498"/>
    <cellStyle name="Normal 5 3 4 3 4 2" xfId="2862"/>
    <cellStyle name="Normal 5 3 4 3 4 2 2" xfId="6946"/>
    <cellStyle name="Normal 5 3 4 3 4 3" xfId="5708"/>
    <cellStyle name="Normal 5 3 4 3 5" xfId="2863"/>
    <cellStyle name="Normal 5 3 4 3 5 2" xfId="6947"/>
    <cellStyle name="Normal 5 3 4 3 6" xfId="4694"/>
    <cellStyle name="Normal 5 3 4 4" xfId="251"/>
    <cellStyle name="Normal 5 3 4 4 2" xfId="859"/>
    <cellStyle name="Normal 5 3 4 4 2 2" xfId="1878"/>
    <cellStyle name="Normal 5 3 4 4 2 2 2" xfId="2864"/>
    <cellStyle name="Normal 5 3 4 4 2 2 2 2" xfId="6948"/>
    <cellStyle name="Normal 5 3 4 4 2 2 3" xfId="6088"/>
    <cellStyle name="Normal 5 3 4 4 2 3" xfId="2865"/>
    <cellStyle name="Normal 5 3 4 4 2 3 2" xfId="6949"/>
    <cellStyle name="Normal 5 3 4 4 2 4" xfId="5074"/>
    <cellStyle name="Normal 5 3 4 4 3" xfId="1270"/>
    <cellStyle name="Normal 5 3 4 4 3 2" xfId="2866"/>
    <cellStyle name="Normal 5 3 4 4 3 2 2" xfId="6950"/>
    <cellStyle name="Normal 5 3 4 4 3 3" xfId="5480"/>
    <cellStyle name="Normal 5 3 4 4 4" xfId="2867"/>
    <cellStyle name="Normal 5 3 4 4 4 2" xfId="6951"/>
    <cellStyle name="Normal 5 3 4 4 5" xfId="4466"/>
    <cellStyle name="Normal 5 3 4 5" xfId="574"/>
    <cellStyle name="Normal 5 3 4 5 2" xfId="1593"/>
    <cellStyle name="Normal 5 3 4 5 2 2" xfId="2868"/>
    <cellStyle name="Normal 5 3 4 5 2 2 2" xfId="6952"/>
    <cellStyle name="Normal 5 3 4 5 2 3" xfId="5803"/>
    <cellStyle name="Normal 5 3 4 5 3" xfId="2869"/>
    <cellStyle name="Normal 5 3 4 5 3 2" xfId="6953"/>
    <cellStyle name="Normal 5 3 4 5 4" xfId="4789"/>
    <cellStyle name="Normal 5 3 4 6" xfId="1156"/>
    <cellStyle name="Normal 5 3 4 6 2" xfId="2870"/>
    <cellStyle name="Normal 5 3 4 6 2 2" xfId="6954"/>
    <cellStyle name="Normal 5 3 4 6 3" xfId="5366"/>
    <cellStyle name="Normal 5 3 4 7" xfId="2871"/>
    <cellStyle name="Normal 5 3 4 7 2" xfId="6955"/>
    <cellStyle name="Normal 5 3 4 8" xfId="4352"/>
    <cellStyle name="Normal 5 3 5" xfId="156"/>
    <cellStyle name="Normal 5 3 5 2" xfId="384"/>
    <cellStyle name="Normal 5 3 5 2 2" xfId="973"/>
    <cellStyle name="Normal 5 3 5 2 2 2" xfId="1992"/>
    <cellStyle name="Normal 5 3 5 2 2 2 2" xfId="2872"/>
    <cellStyle name="Normal 5 3 5 2 2 2 2 2" xfId="6956"/>
    <cellStyle name="Normal 5 3 5 2 2 2 3" xfId="6202"/>
    <cellStyle name="Normal 5 3 5 2 2 3" xfId="2873"/>
    <cellStyle name="Normal 5 3 5 2 2 3 2" xfId="6957"/>
    <cellStyle name="Normal 5 3 5 2 2 4" xfId="5188"/>
    <cellStyle name="Normal 5 3 5 2 3" xfId="688"/>
    <cellStyle name="Normal 5 3 5 2 3 2" xfId="1707"/>
    <cellStyle name="Normal 5 3 5 2 3 2 2" xfId="2874"/>
    <cellStyle name="Normal 5 3 5 2 3 2 2 2" xfId="6958"/>
    <cellStyle name="Normal 5 3 5 2 3 2 3" xfId="5917"/>
    <cellStyle name="Normal 5 3 5 2 3 3" xfId="2875"/>
    <cellStyle name="Normal 5 3 5 2 3 3 2" xfId="6959"/>
    <cellStyle name="Normal 5 3 5 2 3 4" xfId="4903"/>
    <cellStyle name="Normal 5 3 5 2 4" xfId="1403"/>
    <cellStyle name="Normal 5 3 5 2 4 2" xfId="2876"/>
    <cellStyle name="Normal 5 3 5 2 4 2 2" xfId="6960"/>
    <cellStyle name="Normal 5 3 5 2 4 3" xfId="5613"/>
    <cellStyle name="Normal 5 3 5 2 5" xfId="2877"/>
    <cellStyle name="Normal 5 3 5 2 5 2" xfId="6961"/>
    <cellStyle name="Normal 5 3 5 2 6" xfId="4599"/>
    <cellStyle name="Normal 5 3 5 3" xfId="498"/>
    <cellStyle name="Normal 5 3 5 3 2" xfId="1068"/>
    <cellStyle name="Normal 5 3 5 3 2 2" xfId="2087"/>
    <cellStyle name="Normal 5 3 5 3 2 2 2" xfId="2878"/>
    <cellStyle name="Normal 5 3 5 3 2 2 2 2" xfId="6962"/>
    <cellStyle name="Normal 5 3 5 3 2 2 3" xfId="6297"/>
    <cellStyle name="Normal 5 3 5 3 2 3" xfId="2879"/>
    <cellStyle name="Normal 5 3 5 3 2 3 2" xfId="6963"/>
    <cellStyle name="Normal 5 3 5 3 2 4" xfId="5283"/>
    <cellStyle name="Normal 5 3 5 3 3" xfId="783"/>
    <cellStyle name="Normal 5 3 5 3 3 2" xfId="1802"/>
    <cellStyle name="Normal 5 3 5 3 3 2 2" xfId="2880"/>
    <cellStyle name="Normal 5 3 5 3 3 2 2 2" xfId="6964"/>
    <cellStyle name="Normal 5 3 5 3 3 2 3" xfId="6012"/>
    <cellStyle name="Normal 5 3 5 3 3 3" xfId="2881"/>
    <cellStyle name="Normal 5 3 5 3 3 3 2" xfId="6965"/>
    <cellStyle name="Normal 5 3 5 3 3 4" xfId="4998"/>
    <cellStyle name="Normal 5 3 5 3 4" xfId="1517"/>
    <cellStyle name="Normal 5 3 5 3 4 2" xfId="2882"/>
    <cellStyle name="Normal 5 3 5 3 4 2 2" xfId="6966"/>
    <cellStyle name="Normal 5 3 5 3 4 3" xfId="5727"/>
    <cellStyle name="Normal 5 3 5 3 5" xfId="2883"/>
    <cellStyle name="Normal 5 3 5 3 5 2" xfId="6967"/>
    <cellStyle name="Normal 5 3 5 3 6" xfId="4713"/>
    <cellStyle name="Normal 5 3 5 4" xfId="270"/>
    <cellStyle name="Normal 5 3 5 4 2" xfId="878"/>
    <cellStyle name="Normal 5 3 5 4 2 2" xfId="1897"/>
    <cellStyle name="Normal 5 3 5 4 2 2 2" xfId="2884"/>
    <cellStyle name="Normal 5 3 5 4 2 2 2 2" xfId="6968"/>
    <cellStyle name="Normal 5 3 5 4 2 2 3" xfId="6107"/>
    <cellStyle name="Normal 5 3 5 4 2 3" xfId="2885"/>
    <cellStyle name="Normal 5 3 5 4 2 3 2" xfId="6969"/>
    <cellStyle name="Normal 5 3 5 4 2 4" xfId="5093"/>
    <cellStyle name="Normal 5 3 5 4 3" xfId="1289"/>
    <cellStyle name="Normal 5 3 5 4 3 2" xfId="2886"/>
    <cellStyle name="Normal 5 3 5 4 3 2 2" xfId="6970"/>
    <cellStyle name="Normal 5 3 5 4 3 3" xfId="5499"/>
    <cellStyle name="Normal 5 3 5 4 4" xfId="2887"/>
    <cellStyle name="Normal 5 3 5 4 4 2" xfId="6971"/>
    <cellStyle name="Normal 5 3 5 4 5" xfId="4485"/>
    <cellStyle name="Normal 5 3 5 5" xfId="593"/>
    <cellStyle name="Normal 5 3 5 5 2" xfId="1612"/>
    <cellStyle name="Normal 5 3 5 5 2 2" xfId="2888"/>
    <cellStyle name="Normal 5 3 5 5 2 2 2" xfId="6972"/>
    <cellStyle name="Normal 5 3 5 5 2 3" xfId="5822"/>
    <cellStyle name="Normal 5 3 5 5 3" xfId="2889"/>
    <cellStyle name="Normal 5 3 5 5 3 2" xfId="6973"/>
    <cellStyle name="Normal 5 3 5 5 4" xfId="4808"/>
    <cellStyle name="Normal 5 3 5 6" xfId="1175"/>
    <cellStyle name="Normal 5 3 5 6 2" xfId="2890"/>
    <cellStyle name="Normal 5 3 5 6 2 2" xfId="6974"/>
    <cellStyle name="Normal 5 3 5 6 3" xfId="5385"/>
    <cellStyle name="Normal 5 3 5 7" xfId="2891"/>
    <cellStyle name="Normal 5 3 5 7 2" xfId="6975"/>
    <cellStyle name="Normal 5 3 5 8" xfId="4371"/>
    <cellStyle name="Normal 5 3 6" xfId="289"/>
    <cellStyle name="Normal 5 3 6 2" xfId="403"/>
    <cellStyle name="Normal 5 3 6 2 2" xfId="897"/>
    <cellStyle name="Normal 5 3 6 2 2 2" xfId="1916"/>
    <cellStyle name="Normal 5 3 6 2 2 2 2" xfId="2892"/>
    <cellStyle name="Normal 5 3 6 2 2 2 2 2" xfId="6976"/>
    <cellStyle name="Normal 5 3 6 2 2 2 3" xfId="6126"/>
    <cellStyle name="Normal 5 3 6 2 2 3" xfId="2893"/>
    <cellStyle name="Normal 5 3 6 2 2 3 2" xfId="6977"/>
    <cellStyle name="Normal 5 3 6 2 2 4" xfId="5112"/>
    <cellStyle name="Normal 5 3 6 2 3" xfId="1422"/>
    <cellStyle name="Normal 5 3 6 2 3 2" xfId="2894"/>
    <cellStyle name="Normal 5 3 6 2 3 2 2" xfId="6978"/>
    <cellStyle name="Normal 5 3 6 2 3 3" xfId="5632"/>
    <cellStyle name="Normal 5 3 6 2 4" xfId="2895"/>
    <cellStyle name="Normal 5 3 6 2 4 2" xfId="6979"/>
    <cellStyle name="Normal 5 3 6 2 5" xfId="4618"/>
    <cellStyle name="Normal 5 3 6 3" xfId="612"/>
    <cellStyle name="Normal 5 3 6 3 2" xfId="1631"/>
    <cellStyle name="Normal 5 3 6 3 2 2" xfId="2896"/>
    <cellStyle name="Normal 5 3 6 3 2 2 2" xfId="6980"/>
    <cellStyle name="Normal 5 3 6 3 2 3" xfId="5841"/>
    <cellStyle name="Normal 5 3 6 3 3" xfId="2897"/>
    <cellStyle name="Normal 5 3 6 3 3 2" xfId="6981"/>
    <cellStyle name="Normal 5 3 6 3 4" xfId="4827"/>
    <cellStyle name="Normal 5 3 6 4" xfId="1308"/>
    <cellStyle name="Normal 5 3 6 4 2" xfId="2898"/>
    <cellStyle name="Normal 5 3 6 4 2 2" xfId="6982"/>
    <cellStyle name="Normal 5 3 6 4 3" xfId="5518"/>
    <cellStyle name="Normal 5 3 6 5" xfId="2899"/>
    <cellStyle name="Normal 5 3 6 5 2" xfId="6983"/>
    <cellStyle name="Normal 5 3 6 6" xfId="4504"/>
    <cellStyle name="Normal 5 3 7" xfId="308"/>
    <cellStyle name="Normal 5 3 7 2" xfId="992"/>
    <cellStyle name="Normal 5 3 7 2 2" xfId="2011"/>
    <cellStyle name="Normal 5 3 7 2 2 2" xfId="2900"/>
    <cellStyle name="Normal 5 3 7 2 2 2 2" xfId="6984"/>
    <cellStyle name="Normal 5 3 7 2 2 3" xfId="6221"/>
    <cellStyle name="Normal 5 3 7 2 3" xfId="2901"/>
    <cellStyle name="Normal 5 3 7 2 3 2" xfId="6985"/>
    <cellStyle name="Normal 5 3 7 2 4" xfId="5207"/>
    <cellStyle name="Normal 5 3 7 3" xfId="707"/>
    <cellStyle name="Normal 5 3 7 3 2" xfId="1726"/>
    <cellStyle name="Normal 5 3 7 3 2 2" xfId="2902"/>
    <cellStyle name="Normal 5 3 7 3 2 2 2" xfId="6986"/>
    <cellStyle name="Normal 5 3 7 3 2 3" xfId="5936"/>
    <cellStyle name="Normal 5 3 7 3 3" xfId="2903"/>
    <cellStyle name="Normal 5 3 7 3 3 2" xfId="6987"/>
    <cellStyle name="Normal 5 3 7 3 4" xfId="4922"/>
    <cellStyle name="Normal 5 3 7 4" xfId="1327"/>
    <cellStyle name="Normal 5 3 7 4 2" xfId="2904"/>
    <cellStyle name="Normal 5 3 7 4 2 2" xfId="6988"/>
    <cellStyle name="Normal 5 3 7 4 3" xfId="5537"/>
    <cellStyle name="Normal 5 3 7 5" xfId="2905"/>
    <cellStyle name="Normal 5 3 7 5 2" xfId="6989"/>
    <cellStyle name="Normal 5 3 7 6" xfId="4523"/>
    <cellStyle name="Normal 5 3 8" xfId="422"/>
    <cellStyle name="Normal 5 3 8 2" xfId="802"/>
    <cellStyle name="Normal 5 3 8 2 2" xfId="1821"/>
    <cellStyle name="Normal 5 3 8 2 2 2" xfId="2906"/>
    <cellStyle name="Normal 5 3 8 2 2 2 2" xfId="6990"/>
    <cellStyle name="Normal 5 3 8 2 2 3" xfId="6031"/>
    <cellStyle name="Normal 5 3 8 2 3" xfId="2907"/>
    <cellStyle name="Normal 5 3 8 2 3 2" xfId="6991"/>
    <cellStyle name="Normal 5 3 8 2 4" xfId="5017"/>
    <cellStyle name="Normal 5 3 8 3" xfId="1441"/>
    <cellStyle name="Normal 5 3 8 3 2" xfId="2908"/>
    <cellStyle name="Normal 5 3 8 3 2 2" xfId="6992"/>
    <cellStyle name="Normal 5 3 8 3 3" xfId="5651"/>
    <cellStyle name="Normal 5 3 8 4" xfId="2909"/>
    <cellStyle name="Normal 5 3 8 4 2" xfId="6993"/>
    <cellStyle name="Normal 5 3 8 5" xfId="4637"/>
    <cellStyle name="Normal 5 3 9" xfId="194"/>
    <cellStyle name="Normal 5 3 9 2" xfId="1213"/>
    <cellStyle name="Normal 5 3 9 2 2" xfId="2910"/>
    <cellStyle name="Normal 5 3 9 2 2 2" xfId="6994"/>
    <cellStyle name="Normal 5 3 9 2 3" xfId="5423"/>
    <cellStyle name="Normal 5 3 9 3" xfId="2911"/>
    <cellStyle name="Normal 5 3 9 3 2" xfId="6995"/>
    <cellStyle name="Normal 5 3 9 4" xfId="4409"/>
    <cellStyle name="Normal 5 4" xfId="89"/>
    <cellStyle name="Normal 5 4 2" xfId="317"/>
    <cellStyle name="Normal 5 4 2 2" xfId="906"/>
    <cellStyle name="Normal 5 4 2 2 2" xfId="1925"/>
    <cellStyle name="Normal 5 4 2 2 2 2" xfId="2912"/>
    <cellStyle name="Normal 5 4 2 2 2 2 2" xfId="6996"/>
    <cellStyle name="Normal 5 4 2 2 2 3" xfId="6135"/>
    <cellStyle name="Normal 5 4 2 2 3" xfId="2913"/>
    <cellStyle name="Normal 5 4 2 2 3 2" xfId="6997"/>
    <cellStyle name="Normal 5 4 2 2 4" xfId="5121"/>
    <cellStyle name="Normal 5 4 2 3" xfId="621"/>
    <cellStyle name="Normal 5 4 2 3 2" xfId="1640"/>
    <cellStyle name="Normal 5 4 2 3 2 2" xfId="2914"/>
    <cellStyle name="Normal 5 4 2 3 2 2 2" xfId="6998"/>
    <cellStyle name="Normal 5 4 2 3 2 3" xfId="5850"/>
    <cellStyle name="Normal 5 4 2 3 3" xfId="2915"/>
    <cellStyle name="Normal 5 4 2 3 3 2" xfId="6999"/>
    <cellStyle name="Normal 5 4 2 3 4" xfId="4836"/>
    <cellStyle name="Normal 5 4 2 4" xfId="1336"/>
    <cellStyle name="Normal 5 4 2 4 2" xfId="2916"/>
    <cellStyle name="Normal 5 4 2 4 2 2" xfId="7000"/>
    <cellStyle name="Normal 5 4 2 4 3" xfId="5546"/>
    <cellStyle name="Normal 5 4 2 5" xfId="2917"/>
    <cellStyle name="Normal 5 4 2 5 2" xfId="7001"/>
    <cellStyle name="Normal 5 4 2 6" xfId="4532"/>
    <cellStyle name="Normal 5 4 3" xfId="431"/>
    <cellStyle name="Normal 5 4 3 2" xfId="1001"/>
    <cellStyle name="Normal 5 4 3 2 2" xfId="2020"/>
    <cellStyle name="Normal 5 4 3 2 2 2" xfId="2918"/>
    <cellStyle name="Normal 5 4 3 2 2 2 2" xfId="7002"/>
    <cellStyle name="Normal 5 4 3 2 2 3" xfId="6230"/>
    <cellStyle name="Normal 5 4 3 2 3" xfId="2919"/>
    <cellStyle name="Normal 5 4 3 2 3 2" xfId="7003"/>
    <cellStyle name="Normal 5 4 3 2 4" xfId="5216"/>
    <cellStyle name="Normal 5 4 3 3" xfId="716"/>
    <cellStyle name="Normal 5 4 3 3 2" xfId="1735"/>
    <cellStyle name="Normal 5 4 3 3 2 2" xfId="2920"/>
    <cellStyle name="Normal 5 4 3 3 2 2 2" xfId="7004"/>
    <cellStyle name="Normal 5 4 3 3 2 3" xfId="5945"/>
    <cellStyle name="Normal 5 4 3 3 3" xfId="2921"/>
    <cellStyle name="Normal 5 4 3 3 3 2" xfId="7005"/>
    <cellStyle name="Normal 5 4 3 3 4" xfId="4931"/>
    <cellStyle name="Normal 5 4 3 4" xfId="1450"/>
    <cellStyle name="Normal 5 4 3 4 2" xfId="2922"/>
    <cellStyle name="Normal 5 4 3 4 2 2" xfId="7006"/>
    <cellStyle name="Normal 5 4 3 4 3" xfId="5660"/>
    <cellStyle name="Normal 5 4 3 5" xfId="2923"/>
    <cellStyle name="Normal 5 4 3 5 2" xfId="7007"/>
    <cellStyle name="Normal 5 4 3 6" xfId="4646"/>
    <cellStyle name="Normal 5 4 4" xfId="203"/>
    <cellStyle name="Normal 5 4 4 2" xfId="811"/>
    <cellStyle name="Normal 5 4 4 2 2" xfId="1830"/>
    <cellStyle name="Normal 5 4 4 2 2 2" xfId="2924"/>
    <cellStyle name="Normal 5 4 4 2 2 2 2" xfId="7008"/>
    <cellStyle name="Normal 5 4 4 2 2 3" xfId="6040"/>
    <cellStyle name="Normal 5 4 4 2 3" xfId="2925"/>
    <cellStyle name="Normal 5 4 4 2 3 2" xfId="7009"/>
    <cellStyle name="Normal 5 4 4 2 4" xfId="5026"/>
    <cellStyle name="Normal 5 4 4 3" xfId="1222"/>
    <cellStyle name="Normal 5 4 4 3 2" xfId="2926"/>
    <cellStyle name="Normal 5 4 4 3 2 2" xfId="7010"/>
    <cellStyle name="Normal 5 4 4 3 3" xfId="5432"/>
    <cellStyle name="Normal 5 4 4 4" xfId="2927"/>
    <cellStyle name="Normal 5 4 4 4 2" xfId="7011"/>
    <cellStyle name="Normal 5 4 4 5" xfId="4418"/>
    <cellStyle name="Normal 5 4 5" xfId="526"/>
    <cellStyle name="Normal 5 4 5 2" xfId="1545"/>
    <cellStyle name="Normal 5 4 5 2 2" xfId="2928"/>
    <cellStyle name="Normal 5 4 5 2 2 2" xfId="7012"/>
    <cellStyle name="Normal 5 4 5 2 3" xfId="5755"/>
    <cellStyle name="Normal 5 4 5 3" xfId="2929"/>
    <cellStyle name="Normal 5 4 5 3 2" xfId="7013"/>
    <cellStyle name="Normal 5 4 5 4" xfId="4741"/>
    <cellStyle name="Normal 5 4 6" xfId="1108"/>
    <cellStyle name="Normal 5 4 6 2" xfId="2930"/>
    <cellStyle name="Normal 5 4 6 2 2" xfId="7014"/>
    <cellStyle name="Normal 5 4 6 3" xfId="5318"/>
    <cellStyle name="Normal 5 4 7" xfId="2931"/>
    <cellStyle name="Normal 5 4 7 2" xfId="7015"/>
    <cellStyle name="Normal 5 4 8" xfId="4304"/>
    <cellStyle name="Normal 5 5" xfId="108"/>
    <cellStyle name="Normal 5 5 2" xfId="336"/>
    <cellStyle name="Normal 5 5 2 2" xfId="925"/>
    <cellStyle name="Normal 5 5 2 2 2" xfId="1944"/>
    <cellStyle name="Normal 5 5 2 2 2 2" xfId="2932"/>
    <cellStyle name="Normal 5 5 2 2 2 2 2" xfId="7016"/>
    <cellStyle name="Normal 5 5 2 2 2 3" xfId="6154"/>
    <cellStyle name="Normal 5 5 2 2 3" xfId="2933"/>
    <cellStyle name="Normal 5 5 2 2 3 2" xfId="7017"/>
    <cellStyle name="Normal 5 5 2 2 4" xfId="5140"/>
    <cellStyle name="Normal 5 5 2 3" xfId="640"/>
    <cellStyle name="Normal 5 5 2 3 2" xfId="1659"/>
    <cellStyle name="Normal 5 5 2 3 2 2" xfId="2934"/>
    <cellStyle name="Normal 5 5 2 3 2 2 2" xfId="7018"/>
    <cellStyle name="Normal 5 5 2 3 2 3" xfId="5869"/>
    <cellStyle name="Normal 5 5 2 3 3" xfId="2935"/>
    <cellStyle name="Normal 5 5 2 3 3 2" xfId="7019"/>
    <cellStyle name="Normal 5 5 2 3 4" xfId="4855"/>
    <cellStyle name="Normal 5 5 2 4" xfId="1355"/>
    <cellStyle name="Normal 5 5 2 4 2" xfId="2936"/>
    <cellStyle name="Normal 5 5 2 4 2 2" xfId="7020"/>
    <cellStyle name="Normal 5 5 2 4 3" xfId="5565"/>
    <cellStyle name="Normal 5 5 2 5" xfId="2937"/>
    <cellStyle name="Normal 5 5 2 5 2" xfId="7021"/>
    <cellStyle name="Normal 5 5 2 6" xfId="4551"/>
    <cellStyle name="Normal 5 5 3" xfId="450"/>
    <cellStyle name="Normal 5 5 3 2" xfId="1020"/>
    <cellStyle name="Normal 5 5 3 2 2" xfId="2039"/>
    <cellStyle name="Normal 5 5 3 2 2 2" xfId="2938"/>
    <cellStyle name="Normal 5 5 3 2 2 2 2" xfId="7022"/>
    <cellStyle name="Normal 5 5 3 2 2 3" xfId="6249"/>
    <cellStyle name="Normal 5 5 3 2 3" xfId="2939"/>
    <cellStyle name="Normal 5 5 3 2 3 2" xfId="7023"/>
    <cellStyle name="Normal 5 5 3 2 4" xfId="5235"/>
    <cellStyle name="Normal 5 5 3 3" xfId="735"/>
    <cellStyle name="Normal 5 5 3 3 2" xfId="1754"/>
    <cellStyle name="Normal 5 5 3 3 2 2" xfId="2940"/>
    <cellStyle name="Normal 5 5 3 3 2 2 2" xfId="7024"/>
    <cellStyle name="Normal 5 5 3 3 2 3" xfId="5964"/>
    <cellStyle name="Normal 5 5 3 3 3" xfId="2941"/>
    <cellStyle name="Normal 5 5 3 3 3 2" xfId="7025"/>
    <cellStyle name="Normal 5 5 3 3 4" xfId="4950"/>
    <cellStyle name="Normal 5 5 3 4" xfId="1469"/>
    <cellStyle name="Normal 5 5 3 4 2" xfId="2942"/>
    <cellStyle name="Normal 5 5 3 4 2 2" xfId="7026"/>
    <cellStyle name="Normal 5 5 3 4 3" xfId="5679"/>
    <cellStyle name="Normal 5 5 3 5" xfId="2943"/>
    <cellStyle name="Normal 5 5 3 5 2" xfId="7027"/>
    <cellStyle name="Normal 5 5 3 6" xfId="4665"/>
    <cellStyle name="Normal 5 5 4" xfId="222"/>
    <cellStyle name="Normal 5 5 4 2" xfId="830"/>
    <cellStyle name="Normal 5 5 4 2 2" xfId="1849"/>
    <cellStyle name="Normal 5 5 4 2 2 2" xfId="2944"/>
    <cellStyle name="Normal 5 5 4 2 2 2 2" xfId="7028"/>
    <cellStyle name="Normal 5 5 4 2 2 3" xfId="6059"/>
    <cellStyle name="Normal 5 5 4 2 3" xfId="2945"/>
    <cellStyle name="Normal 5 5 4 2 3 2" xfId="7029"/>
    <cellStyle name="Normal 5 5 4 2 4" xfId="5045"/>
    <cellStyle name="Normal 5 5 4 3" xfId="1241"/>
    <cellStyle name="Normal 5 5 4 3 2" xfId="2946"/>
    <cellStyle name="Normal 5 5 4 3 2 2" xfId="7030"/>
    <cellStyle name="Normal 5 5 4 3 3" xfId="5451"/>
    <cellStyle name="Normal 5 5 4 4" xfId="2947"/>
    <cellStyle name="Normal 5 5 4 4 2" xfId="7031"/>
    <cellStyle name="Normal 5 5 4 5" xfId="4437"/>
    <cellStyle name="Normal 5 5 5" xfId="545"/>
    <cellStyle name="Normal 5 5 5 2" xfId="1564"/>
    <cellStyle name="Normal 5 5 5 2 2" xfId="2948"/>
    <cellStyle name="Normal 5 5 5 2 2 2" xfId="7032"/>
    <cellStyle name="Normal 5 5 5 2 3" xfId="5774"/>
    <cellStyle name="Normal 5 5 5 3" xfId="2949"/>
    <cellStyle name="Normal 5 5 5 3 2" xfId="7033"/>
    <cellStyle name="Normal 5 5 5 4" xfId="4760"/>
    <cellStyle name="Normal 5 5 6" xfId="1127"/>
    <cellStyle name="Normal 5 5 6 2" xfId="2950"/>
    <cellStyle name="Normal 5 5 6 2 2" xfId="7034"/>
    <cellStyle name="Normal 5 5 6 3" xfId="5337"/>
    <cellStyle name="Normal 5 5 7" xfId="2951"/>
    <cellStyle name="Normal 5 5 7 2" xfId="7035"/>
    <cellStyle name="Normal 5 5 8" xfId="4323"/>
    <cellStyle name="Normal 5 6" xfId="127"/>
    <cellStyle name="Normal 5 6 2" xfId="355"/>
    <cellStyle name="Normal 5 6 2 2" xfId="944"/>
    <cellStyle name="Normal 5 6 2 2 2" xfId="1963"/>
    <cellStyle name="Normal 5 6 2 2 2 2" xfId="2952"/>
    <cellStyle name="Normal 5 6 2 2 2 2 2" xfId="7036"/>
    <cellStyle name="Normal 5 6 2 2 2 3" xfId="6173"/>
    <cellStyle name="Normal 5 6 2 2 3" xfId="2953"/>
    <cellStyle name="Normal 5 6 2 2 3 2" xfId="7037"/>
    <cellStyle name="Normal 5 6 2 2 4" xfId="5159"/>
    <cellStyle name="Normal 5 6 2 3" xfId="659"/>
    <cellStyle name="Normal 5 6 2 3 2" xfId="1678"/>
    <cellStyle name="Normal 5 6 2 3 2 2" xfId="2954"/>
    <cellStyle name="Normal 5 6 2 3 2 2 2" xfId="7038"/>
    <cellStyle name="Normal 5 6 2 3 2 3" xfId="5888"/>
    <cellStyle name="Normal 5 6 2 3 3" xfId="2955"/>
    <cellStyle name="Normal 5 6 2 3 3 2" xfId="7039"/>
    <cellStyle name="Normal 5 6 2 3 4" xfId="4874"/>
    <cellStyle name="Normal 5 6 2 4" xfId="1374"/>
    <cellStyle name="Normal 5 6 2 4 2" xfId="2956"/>
    <cellStyle name="Normal 5 6 2 4 2 2" xfId="7040"/>
    <cellStyle name="Normal 5 6 2 4 3" xfId="5584"/>
    <cellStyle name="Normal 5 6 2 5" xfId="2957"/>
    <cellStyle name="Normal 5 6 2 5 2" xfId="7041"/>
    <cellStyle name="Normal 5 6 2 6" xfId="4570"/>
    <cellStyle name="Normal 5 6 3" xfId="469"/>
    <cellStyle name="Normal 5 6 3 2" xfId="1039"/>
    <cellStyle name="Normal 5 6 3 2 2" xfId="2058"/>
    <cellStyle name="Normal 5 6 3 2 2 2" xfId="2958"/>
    <cellStyle name="Normal 5 6 3 2 2 2 2" xfId="7042"/>
    <cellStyle name="Normal 5 6 3 2 2 3" xfId="6268"/>
    <cellStyle name="Normal 5 6 3 2 3" xfId="2959"/>
    <cellStyle name="Normal 5 6 3 2 3 2" xfId="7043"/>
    <cellStyle name="Normal 5 6 3 2 4" xfId="5254"/>
    <cellStyle name="Normal 5 6 3 3" xfId="754"/>
    <cellStyle name="Normal 5 6 3 3 2" xfId="1773"/>
    <cellStyle name="Normal 5 6 3 3 2 2" xfId="2960"/>
    <cellStyle name="Normal 5 6 3 3 2 2 2" xfId="7044"/>
    <cellStyle name="Normal 5 6 3 3 2 3" xfId="5983"/>
    <cellStyle name="Normal 5 6 3 3 3" xfId="2961"/>
    <cellStyle name="Normal 5 6 3 3 3 2" xfId="7045"/>
    <cellStyle name="Normal 5 6 3 3 4" xfId="4969"/>
    <cellStyle name="Normal 5 6 3 4" xfId="1488"/>
    <cellStyle name="Normal 5 6 3 4 2" xfId="2962"/>
    <cellStyle name="Normal 5 6 3 4 2 2" xfId="7046"/>
    <cellStyle name="Normal 5 6 3 4 3" xfId="5698"/>
    <cellStyle name="Normal 5 6 3 5" xfId="2963"/>
    <cellStyle name="Normal 5 6 3 5 2" xfId="7047"/>
    <cellStyle name="Normal 5 6 3 6" xfId="4684"/>
    <cellStyle name="Normal 5 6 4" xfId="241"/>
    <cellStyle name="Normal 5 6 4 2" xfId="849"/>
    <cellStyle name="Normal 5 6 4 2 2" xfId="1868"/>
    <cellStyle name="Normal 5 6 4 2 2 2" xfId="2964"/>
    <cellStyle name="Normal 5 6 4 2 2 2 2" xfId="7048"/>
    <cellStyle name="Normal 5 6 4 2 2 3" xfId="6078"/>
    <cellStyle name="Normal 5 6 4 2 3" xfId="2965"/>
    <cellStyle name="Normal 5 6 4 2 3 2" xfId="7049"/>
    <cellStyle name="Normal 5 6 4 2 4" xfId="5064"/>
    <cellStyle name="Normal 5 6 4 3" xfId="1260"/>
    <cellStyle name="Normal 5 6 4 3 2" xfId="2966"/>
    <cellStyle name="Normal 5 6 4 3 2 2" xfId="7050"/>
    <cellStyle name="Normal 5 6 4 3 3" xfId="5470"/>
    <cellStyle name="Normal 5 6 4 4" xfId="2967"/>
    <cellStyle name="Normal 5 6 4 4 2" xfId="7051"/>
    <cellStyle name="Normal 5 6 4 5" xfId="4456"/>
    <cellStyle name="Normal 5 6 5" xfId="564"/>
    <cellStyle name="Normal 5 6 5 2" xfId="1583"/>
    <cellStyle name="Normal 5 6 5 2 2" xfId="2968"/>
    <cellStyle name="Normal 5 6 5 2 2 2" xfId="7052"/>
    <cellStyle name="Normal 5 6 5 2 3" xfId="5793"/>
    <cellStyle name="Normal 5 6 5 3" xfId="2969"/>
    <cellStyle name="Normal 5 6 5 3 2" xfId="7053"/>
    <cellStyle name="Normal 5 6 5 4" xfId="4779"/>
    <cellStyle name="Normal 5 6 6" xfId="1146"/>
    <cellStyle name="Normal 5 6 6 2" xfId="2970"/>
    <cellStyle name="Normal 5 6 6 2 2" xfId="7054"/>
    <cellStyle name="Normal 5 6 6 3" xfId="5356"/>
    <cellStyle name="Normal 5 6 7" xfId="2971"/>
    <cellStyle name="Normal 5 6 7 2" xfId="7055"/>
    <cellStyle name="Normal 5 6 8" xfId="4342"/>
    <cellStyle name="Normal 5 7" xfId="146"/>
    <cellStyle name="Normal 5 7 2" xfId="374"/>
    <cellStyle name="Normal 5 7 2 2" xfId="963"/>
    <cellStyle name="Normal 5 7 2 2 2" xfId="1982"/>
    <cellStyle name="Normal 5 7 2 2 2 2" xfId="2972"/>
    <cellStyle name="Normal 5 7 2 2 2 2 2" xfId="7056"/>
    <cellStyle name="Normal 5 7 2 2 2 3" xfId="6192"/>
    <cellStyle name="Normal 5 7 2 2 3" xfId="2973"/>
    <cellStyle name="Normal 5 7 2 2 3 2" xfId="7057"/>
    <cellStyle name="Normal 5 7 2 2 4" xfId="5178"/>
    <cellStyle name="Normal 5 7 2 3" xfId="678"/>
    <cellStyle name="Normal 5 7 2 3 2" xfId="1697"/>
    <cellStyle name="Normal 5 7 2 3 2 2" xfId="2974"/>
    <cellStyle name="Normal 5 7 2 3 2 2 2" xfId="7058"/>
    <cellStyle name="Normal 5 7 2 3 2 3" xfId="5907"/>
    <cellStyle name="Normal 5 7 2 3 3" xfId="2975"/>
    <cellStyle name="Normal 5 7 2 3 3 2" xfId="7059"/>
    <cellStyle name="Normal 5 7 2 3 4" xfId="4893"/>
    <cellStyle name="Normal 5 7 2 4" xfId="1393"/>
    <cellStyle name="Normal 5 7 2 4 2" xfId="2976"/>
    <cellStyle name="Normal 5 7 2 4 2 2" xfId="7060"/>
    <cellStyle name="Normal 5 7 2 4 3" xfId="5603"/>
    <cellStyle name="Normal 5 7 2 5" xfId="2977"/>
    <cellStyle name="Normal 5 7 2 5 2" xfId="7061"/>
    <cellStyle name="Normal 5 7 2 6" xfId="4589"/>
    <cellStyle name="Normal 5 7 3" xfId="488"/>
    <cellStyle name="Normal 5 7 3 2" xfId="1058"/>
    <cellStyle name="Normal 5 7 3 2 2" xfId="2077"/>
    <cellStyle name="Normal 5 7 3 2 2 2" xfId="2978"/>
    <cellStyle name="Normal 5 7 3 2 2 2 2" xfId="7062"/>
    <cellStyle name="Normal 5 7 3 2 2 3" xfId="6287"/>
    <cellStyle name="Normal 5 7 3 2 3" xfId="2979"/>
    <cellStyle name="Normal 5 7 3 2 3 2" xfId="7063"/>
    <cellStyle name="Normal 5 7 3 2 4" xfId="5273"/>
    <cellStyle name="Normal 5 7 3 3" xfId="773"/>
    <cellStyle name="Normal 5 7 3 3 2" xfId="1792"/>
    <cellStyle name="Normal 5 7 3 3 2 2" xfId="2980"/>
    <cellStyle name="Normal 5 7 3 3 2 2 2" xfId="7064"/>
    <cellStyle name="Normal 5 7 3 3 2 3" xfId="6002"/>
    <cellStyle name="Normal 5 7 3 3 3" xfId="2981"/>
    <cellStyle name="Normal 5 7 3 3 3 2" xfId="7065"/>
    <cellStyle name="Normal 5 7 3 3 4" xfId="4988"/>
    <cellStyle name="Normal 5 7 3 4" xfId="1507"/>
    <cellStyle name="Normal 5 7 3 4 2" xfId="2982"/>
    <cellStyle name="Normal 5 7 3 4 2 2" xfId="7066"/>
    <cellStyle name="Normal 5 7 3 4 3" xfId="5717"/>
    <cellStyle name="Normal 5 7 3 5" xfId="2983"/>
    <cellStyle name="Normal 5 7 3 5 2" xfId="7067"/>
    <cellStyle name="Normal 5 7 3 6" xfId="4703"/>
    <cellStyle name="Normal 5 7 4" xfId="260"/>
    <cellStyle name="Normal 5 7 4 2" xfId="868"/>
    <cellStyle name="Normal 5 7 4 2 2" xfId="1887"/>
    <cellStyle name="Normal 5 7 4 2 2 2" xfId="2984"/>
    <cellStyle name="Normal 5 7 4 2 2 2 2" xfId="7068"/>
    <cellStyle name="Normal 5 7 4 2 2 3" xfId="6097"/>
    <cellStyle name="Normal 5 7 4 2 3" xfId="2985"/>
    <cellStyle name="Normal 5 7 4 2 3 2" xfId="7069"/>
    <cellStyle name="Normal 5 7 4 2 4" xfId="5083"/>
    <cellStyle name="Normal 5 7 4 3" xfId="1279"/>
    <cellStyle name="Normal 5 7 4 3 2" xfId="2986"/>
    <cellStyle name="Normal 5 7 4 3 2 2" xfId="7070"/>
    <cellStyle name="Normal 5 7 4 3 3" xfId="5489"/>
    <cellStyle name="Normal 5 7 4 4" xfId="2987"/>
    <cellStyle name="Normal 5 7 4 4 2" xfId="7071"/>
    <cellStyle name="Normal 5 7 4 5" xfId="4475"/>
    <cellStyle name="Normal 5 7 5" xfId="583"/>
    <cellStyle name="Normal 5 7 5 2" xfId="1602"/>
    <cellStyle name="Normal 5 7 5 2 2" xfId="2988"/>
    <cellStyle name="Normal 5 7 5 2 2 2" xfId="7072"/>
    <cellStyle name="Normal 5 7 5 2 3" xfId="5812"/>
    <cellStyle name="Normal 5 7 5 3" xfId="2989"/>
    <cellStyle name="Normal 5 7 5 3 2" xfId="7073"/>
    <cellStyle name="Normal 5 7 5 4" xfId="4798"/>
    <cellStyle name="Normal 5 7 6" xfId="1165"/>
    <cellStyle name="Normal 5 7 6 2" xfId="2990"/>
    <cellStyle name="Normal 5 7 6 2 2" xfId="7074"/>
    <cellStyle name="Normal 5 7 6 3" xfId="5375"/>
    <cellStyle name="Normal 5 7 7" xfId="2991"/>
    <cellStyle name="Normal 5 7 7 2" xfId="7075"/>
    <cellStyle name="Normal 5 7 8" xfId="4361"/>
    <cellStyle name="Normal 5 8" xfId="279"/>
    <cellStyle name="Normal 5 8 2" xfId="393"/>
    <cellStyle name="Normal 5 8 2 2" xfId="887"/>
    <cellStyle name="Normal 5 8 2 2 2" xfId="1906"/>
    <cellStyle name="Normal 5 8 2 2 2 2" xfId="2992"/>
    <cellStyle name="Normal 5 8 2 2 2 2 2" xfId="7076"/>
    <cellStyle name="Normal 5 8 2 2 2 3" xfId="6116"/>
    <cellStyle name="Normal 5 8 2 2 3" xfId="2993"/>
    <cellStyle name="Normal 5 8 2 2 3 2" xfId="7077"/>
    <cellStyle name="Normal 5 8 2 2 4" xfId="5102"/>
    <cellStyle name="Normal 5 8 2 3" xfId="1412"/>
    <cellStyle name="Normal 5 8 2 3 2" xfId="2994"/>
    <cellStyle name="Normal 5 8 2 3 2 2" xfId="7078"/>
    <cellStyle name="Normal 5 8 2 3 3" xfId="5622"/>
    <cellStyle name="Normal 5 8 2 4" xfId="2995"/>
    <cellStyle name="Normal 5 8 2 4 2" xfId="7079"/>
    <cellStyle name="Normal 5 8 2 5" xfId="4608"/>
    <cellStyle name="Normal 5 8 3" xfId="602"/>
    <cellStyle name="Normal 5 8 3 2" xfId="1621"/>
    <cellStyle name="Normal 5 8 3 2 2" xfId="2996"/>
    <cellStyle name="Normal 5 8 3 2 2 2" xfId="7080"/>
    <cellStyle name="Normal 5 8 3 2 3" xfId="5831"/>
    <cellStyle name="Normal 5 8 3 3" xfId="2997"/>
    <cellStyle name="Normal 5 8 3 3 2" xfId="7081"/>
    <cellStyle name="Normal 5 8 3 4" xfId="4817"/>
    <cellStyle name="Normal 5 8 4" xfId="1298"/>
    <cellStyle name="Normal 5 8 4 2" xfId="2998"/>
    <cellStyle name="Normal 5 8 4 2 2" xfId="7082"/>
    <cellStyle name="Normal 5 8 4 3" xfId="5508"/>
    <cellStyle name="Normal 5 8 5" xfId="2999"/>
    <cellStyle name="Normal 5 8 5 2" xfId="7083"/>
    <cellStyle name="Normal 5 8 6" xfId="4494"/>
    <cellStyle name="Normal 5 9" xfId="298"/>
    <cellStyle name="Normal 5 9 2" xfId="982"/>
    <cellStyle name="Normal 5 9 2 2" xfId="2001"/>
    <cellStyle name="Normal 5 9 2 2 2" xfId="3000"/>
    <cellStyle name="Normal 5 9 2 2 2 2" xfId="7084"/>
    <cellStyle name="Normal 5 9 2 2 3" xfId="6211"/>
    <cellStyle name="Normal 5 9 2 3" xfId="3001"/>
    <cellStyle name="Normal 5 9 2 3 2" xfId="7085"/>
    <cellStyle name="Normal 5 9 2 4" xfId="5197"/>
    <cellStyle name="Normal 5 9 3" xfId="697"/>
    <cellStyle name="Normal 5 9 3 2" xfId="1716"/>
    <cellStyle name="Normal 5 9 3 2 2" xfId="3002"/>
    <cellStyle name="Normal 5 9 3 2 2 2" xfId="7086"/>
    <cellStyle name="Normal 5 9 3 2 3" xfId="5926"/>
    <cellStyle name="Normal 5 9 3 3" xfId="3003"/>
    <cellStyle name="Normal 5 9 3 3 2" xfId="7087"/>
    <cellStyle name="Normal 5 9 3 4" xfId="4912"/>
    <cellStyle name="Normal 5 9 4" xfId="1317"/>
    <cellStyle name="Normal 5 9 4 2" xfId="3004"/>
    <cellStyle name="Normal 5 9 4 2 2" xfId="7088"/>
    <cellStyle name="Normal 5 9 4 3" xfId="5527"/>
    <cellStyle name="Normal 5 9 5" xfId="3005"/>
    <cellStyle name="Normal 5 9 5 2" xfId="7089"/>
    <cellStyle name="Normal 5 9 6" xfId="4513"/>
    <cellStyle name="Normal 6" xfId="39"/>
    <cellStyle name="Normal 6 10" xfId="413"/>
    <cellStyle name="Normal 6 10 2" xfId="793"/>
    <cellStyle name="Normal 6 10 2 2" xfId="1812"/>
    <cellStyle name="Normal 6 10 2 2 2" xfId="3006"/>
    <cellStyle name="Normal 6 10 2 2 2 2" xfId="7090"/>
    <cellStyle name="Normal 6 10 2 2 3" xfId="6022"/>
    <cellStyle name="Normal 6 10 2 3" xfId="3007"/>
    <cellStyle name="Normal 6 10 2 3 2" xfId="7091"/>
    <cellStyle name="Normal 6 10 2 4" xfId="5008"/>
    <cellStyle name="Normal 6 10 3" xfId="1432"/>
    <cellStyle name="Normal 6 10 3 2" xfId="3008"/>
    <cellStyle name="Normal 6 10 3 2 2" xfId="7092"/>
    <cellStyle name="Normal 6 10 3 3" xfId="5642"/>
    <cellStyle name="Normal 6 10 4" xfId="3009"/>
    <cellStyle name="Normal 6 10 4 2" xfId="7093"/>
    <cellStyle name="Normal 6 10 5" xfId="4628"/>
    <cellStyle name="Normal 6 11" xfId="185"/>
    <cellStyle name="Normal 6 11 2" xfId="1204"/>
    <cellStyle name="Normal 6 11 2 2" xfId="3010"/>
    <cellStyle name="Normal 6 11 2 2 2" xfId="7094"/>
    <cellStyle name="Normal 6 11 2 3" xfId="5414"/>
    <cellStyle name="Normal 6 11 3" xfId="3011"/>
    <cellStyle name="Normal 6 11 3 2" xfId="7095"/>
    <cellStyle name="Normal 6 11 4" xfId="4400"/>
    <cellStyle name="Normal 6 12" xfId="166"/>
    <cellStyle name="Normal 6 12 2" xfId="1185"/>
    <cellStyle name="Normal 6 12 2 2" xfId="3012"/>
    <cellStyle name="Normal 6 12 2 2 2" xfId="7096"/>
    <cellStyle name="Normal 6 12 2 3" xfId="5395"/>
    <cellStyle name="Normal 6 12 3" xfId="3013"/>
    <cellStyle name="Normal 6 12 3 2" xfId="7097"/>
    <cellStyle name="Normal 6 12 4" xfId="4381"/>
    <cellStyle name="Normal 6 13" xfId="508"/>
    <cellStyle name="Normal 6 13 2" xfId="1527"/>
    <cellStyle name="Normal 6 13 2 2" xfId="3014"/>
    <cellStyle name="Normal 6 13 2 2 2" xfId="7098"/>
    <cellStyle name="Normal 6 13 2 3" xfId="5737"/>
    <cellStyle name="Normal 6 13 3" xfId="3015"/>
    <cellStyle name="Normal 6 13 3 2" xfId="7099"/>
    <cellStyle name="Normal 6 13 4" xfId="4723"/>
    <cellStyle name="Normal 6 14" xfId="1085"/>
    <cellStyle name="Normal 6 14 2" xfId="2099"/>
    <cellStyle name="Normal 6 14 2 2" xfId="3016"/>
    <cellStyle name="Normal 6 14 2 2 2" xfId="7100"/>
    <cellStyle name="Normal 6 14 2 3" xfId="6309"/>
    <cellStyle name="Normal 6 14 3" xfId="3017"/>
    <cellStyle name="Normal 6 14 3 2" xfId="7101"/>
    <cellStyle name="Normal 6 14 4" xfId="5295"/>
    <cellStyle name="Normal 6 15" xfId="1090"/>
    <cellStyle name="Normal 6 15 2" xfId="3018"/>
    <cellStyle name="Normal 6 15 2 2" xfId="7102"/>
    <cellStyle name="Normal 6 15 3" xfId="5300"/>
    <cellStyle name="Normal 6 16" xfId="3019"/>
    <cellStyle name="Normal 6 16 2" xfId="7103"/>
    <cellStyle name="Normal 6 17" xfId="4286"/>
    <cellStyle name="Normal 6 2" xfId="60"/>
    <cellStyle name="Normal 6 2 10" xfId="189"/>
    <cellStyle name="Normal 6 2 10 2" xfId="1208"/>
    <cellStyle name="Normal 6 2 10 2 2" xfId="3020"/>
    <cellStyle name="Normal 6 2 10 2 2 2" xfId="7104"/>
    <cellStyle name="Normal 6 2 10 2 3" xfId="5418"/>
    <cellStyle name="Normal 6 2 10 3" xfId="3021"/>
    <cellStyle name="Normal 6 2 10 3 2" xfId="7105"/>
    <cellStyle name="Normal 6 2 10 4" xfId="4404"/>
    <cellStyle name="Normal 6 2 11" xfId="170"/>
    <cellStyle name="Normal 6 2 11 2" xfId="1189"/>
    <cellStyle name="Normal 6 2 11 2 2" xfId="3022"/>
    <cellStyle name="Normal 6 2 11 2 2 2" xfId="7106"/>
    <cellStyle name="Normal 6 2 11 2 3" xfId="5399"/>
    <cellStyle name="Normal 6 2 11 3" xfId="3023"/>
    <cellStyle name="Normal 6 2 11 3 2" xfId="7107"/>
    <cellStyle name="Normal 6 2 11 4" xfId="4385"/>
    <cellStyle name="Normal 6 2 12" xfId="512"/>
    <cellStyle name="Normal 6 2 12 2" xfId="1531"/>
    <cellStyle name="Normal 6 2 12 2 2" xfId="3024"/>
    <cellStyle name="Normal 6 2 12 2 2 2" xfId="7108"/>
    <cellStyle name="Normal 6 2 12 2 3" xfId="5741"/>
    <cellStyle name="Normal 6 2 12 3" xfId="3025"/>
    <cellStyle name="Normal 6 2 12 3 2" xfId="7109"/>
    <cellStyle name="Normal 6 2 12 4" xfId="4727"/>
    <cellStyle name="Normal 6 2 13" xfId="1094"/>
    <cellStyle name="Normal 6 2 13 2" xfId="3026"/>
    <cellStyle name="Normal 6 2 13 2 2" xfId="7110"/>
    <cellStyle name="Normal 6 2 13 3" xfId="5304"/>
    <cellStyle name="Normal 6 2 14" xfId="3027"/>
    <cellStyle name="Normal 6 2 14 2" xfId="7111"/>
    <cellStyle name="Normal 6 2 15" xfId="4290"/>
    <cellStyle name="Normal 6 2 2" xfId="85"/>
    <cellStyle name="Normal 6 2 2 10" xfId="180"/>
    <cellStyle name="Normal 6 2 2 10 2" xfId="1199"/>
    <cellStyle name="Normal 6 2 2 10 2 2" xfId="3028"/>
    <cellStyle name="Normal 6 2 2 10 2 2 2" xfId="7112"/>
    <cellStyle name="Normal 6 2 2 10 2 3" xfId="5409"/>
    <cellStyle name="Normal 6 2 2 10 3" xfId="3029"/>
    <cellStyle name="Normal 6 2 2 10 3 2" xfId="7113"/>
    <cellStyle name="Normal 6 2 2 10 4" xfId="4395"/>
    <cellStyle name="Normal 6 2 2 11" xfId="522"/>
    <cellStyle name="Normal 6 2 2 11 2" xfId="1541"/>
    <cellStyle name="Normal 6 2 2 11 2 2" xfId="3030"/>
    <cellStyle name="Normal 6 2 2 11 2 2 2" xfId="7114"/>
    <cellStyle name="Normal 6 2 2 11 2 3" xfId="5751"/>
    <cellStyle name="Normal 6 2 2 11 3" xfId="3031"/>
    <cellStyle name="Normal 6 2 2 11 3 2" xfId="7115"/>
    <cellStyle name="Normal 6 2 2 11 4" xfId="4737"/>
    <cellStyle name="Normal 6 2 2 12" xfId="1104"/>
    <cellStyle name="Normal 6 2 2 12 2" xfId="3032"/>
    <cellStyle name="Normal 6 2 2 12 2 2" xfId="7116"/>
    <cellStyle name="Normal 6 2 2 12 3" xfId="5314"/>
    <cellStyle name="Normal 6 2 2 13" xfId="3033"/>
    <cellStyle name="Normal 6 2 2 13 2" xfId="7117"/>
    <cellStyle name="Normal 6 2 2 14" xfId="4300"/>
    <cellStyle name="Normal 6 2 2 2" xfId="104"/>
    <cellStyle name="Normal 6 2 2 2 2" xfId="332"/>
    <cellStyle name="Normal 6 2 2 2 2 2" xfId="921"/>
    <cellStyle name="Normal 6 2 2 2 2 2 2" xfId="1940"/>
    <cellStyle name="Normal 6 2 2 2 2 2 2 2" xfId="3034"/>
    <cellStyle name="Normal 6 2 2 2 2 2 2 2 2" xfId="7118"/>
    <cellStyle name="Normal 6 2 2 2 2 2 2 3" xfId="6150"/>
    <cellStyle name="Normal 6 2 2 2 2 2 3" xfId="3035"/>
    <cellStyle name="Normal 6 2 2 2 2 2 3 2" xfId="7119"/>
    <cellStyle name="Normal 6 2 2 2 2 2 4" xfId="5136"/>
    <cellStyle name="Normal 6 2 2 2 2 3" xfId="636"/>
    <cellStyle name="Normal 6 2 2 2 2 3 2" xfId="1655"/>
    <cellStyle name="Normal 6 2 2 2 2 3 2 2" xfId="3036"/>
    <cellStyle name="Normal 6 2 2 2 2 3 2 2 2" xfId="7120"/>
    <cellStyle name="Normal 6 2 2 2 2 3 2 3" xfId="5865"/>
    <cellStyle name="Normal 6 2 2 2 2 3 3" xfId="3037"/>
    <cellStyle name="Normal 6 2 2 2 2 3 3 2" xfId="7121"/>
    <cellStyle name="Normal 6 2 2 2 2 3 4" xfId="4851"/>
    <cellStyle name="Normal 6 2 2 2 2 4" xfId="1351"/>
    <cellStyle name="Normal 6 2 2 2 2 4 2" xfId="3038"/>
    <cellStyle name="Normal 6 2 2 2 2 4 2 2" xfId="7122"/>
    <cellStyle name="Normal 6 2 2 2 2 4 3" xfId="5561"/>
    <cellStyle name="Normal 6 2 2 2 2 5" xfId="3039"/>
    <cellStyle name="Normal 6 2 2 2 2 5 2" xfId="7123"/>
    <cellStyle name="Normal 6 2 2 2 2 6" xfId="4547"/>
    <cellStyle name="Normal 6 2 2 2 3" xfId="446"/>
    <cellStyle name="Normal 6 2 2 2 3 2" xfId="1016"/>
    <cellStyle name="Normal 6 2 2 2 3 2 2" xfId="2035"/>
    <cellStyle name="Normal 6 2 2 2 3 2 2 2" xfId="3040"/>
    <cellStyle name="Normal 6 2 2 2 3 2 2 2 2" xfId="7124"/>
    <cellStyle name="Normal 6 2 2 2 3 2 2 3" xfId="6245"/>
    <cellStyle name="Normal 6 2 2 2 3 2 3" xfId="3041"/>
    <cellStyle name="Normal 6 2 2 2 3 2 3 2" xfId="7125"/>
    <cellStyle name="Normal 6 2 2 2 3 2 4" xfId="5231"/>
    <cellStyle name="Normal 6 2 2 2 3 3" xfId="731"/>
    <cellStyle name="Normal 6 2 2 2 3 3 2" xfId="1750"/>
    <cellStyle name="Normal 6 2 2 2 3 3 2 2" xfId="3042"/>
    <cellStyle name="Normal 6 2 2 2 3 3 2 2 2" xfId="7126"/>
    <cellStyle name="Normal 6 2 2 2 3 3 2 3" xfId="5960"/>
    <cellStyle name="Normal 6 2 2 2 3 3 3" xfId="3043"/>
    <cellStyle name="Normal 6 2 2 2 3 3 3 2" xfId="7127"/>
    <cellStyle name="Normal 6 2 2 2 3 3 4" xfId="4946"/>
    <cellStyle name="Normal 6 2 2 2 3 4" xfId="1465"/>
    <cellStyle name="Normal 6 2 2 2 3 4 2" xfId="3044"/>
    <cellStyle name="Normal 6 2 2 2 3 4 2 2" xfId="7128"/>
    <cellStyle name="Normal 6 2 2 2 3 4 3" xfId="5675"/>
    <cellStyle name="Normal 6 2 2 2 3 5" xfId="3045"/>
    <cellStyle name="Normal 6 2 2 2 3 5 2" xfId="7129"/>
    <cellStyle name="Normal 6 2 2 2 3 6" xfId="4661"/>
    <cellStyle name="Normal 6 2 2 2 4" xfId="218"/>
    <cellStyle name="Normal 6 2 2 2 4 2" xfId="826"/>
    <cellStyle name="Normal 6 2 2 2 4 2 2" xfId="1845"/>
    <cellStyle name="Normal 6 2 2 2 4 2 2 2" xfId="3046"/>
    <cellStyle name="Normal 6 2 2 2 4 2 2 2 2" xfId="7130"/>
    <cellStyle name="Normal 6 2 2 2 4 2 2 3" xfId="6055"/>
    <cellStyle name="Normal 6 2 2 2 4 2 3" xfId="3047"/>
    <cellStyle name="Normal 6 2 2 2 4 2 3 2" xfId="7131"/>
    <cellStyle name="Normal 6 2 2 2 4 2 4" xfId="5041"/>
    <cellStyle name="Normal 6 2 2 2 4 3" xfId="1237"/>
    <cellStyle name="Normal 6 2 2 2 4 3 2" xfId="3048"/>
    <cellStyle name="Normal 6 2 2 2 4 3 2 2" xfId="7132"/>
    <cellStyle name="Normal 6 2 2 2 4 3 3" xfId="5447"/>
    <cellStyle name="Normal 6 2 2 2 4 4" xfId="3049"/>
    <cellStyle name="Normal 6 2 2 2 4 4 2" xfId="7133"/>
    <cellStyle name="Normal 6 2 2 2 4 5" xfId="4433"/>
    <cellStyle name="Normal 6 2 2 2 5" xfId="541"/>
    <cellStyle name="Normal 6 2 2 2 5 2" xfId="1560"/>
    <cellStyle name="Normal 6 2 2 2 5 2 2" xfId="3050"/>
    <cellStyle name="Normal 6 2 2 2 5 2 2 2" xfId="7134"/>
    <cellStyle name="Normal 6 2 2 2 5 2 3" xfId="5770"/>
    <cellStyle name="Normal 6 2 2 2 5 3" xfId="3051"/>
    <cellStyle name="Normal 6 2 2 2 5 3 2" xfId="7135"/>
    <cellStyle name="Normal 6 2 2 2 5 4" xfId="4756"/>
    <cellStyle name="Normal 6 2 2 2 6" xfId="1123"/>
    <cellStyle name="Normal 6 2 2 2 6 2" xfId="3052"/>
    <cellStyle name="Normal 6 2 2 2 6 2 2" xfId="7136"/>
    <cellStyle name="Normal 6 2 2 2 6 3" xfId="5333"/>
    <cellStyle name="Normal 6 2 2 2 7" xfId="3053"/>
    <cellStyle name="Normal 6 2 2 2 7 2" xfId="7137"/>
    <cellStyle name="Normal 6 2 2 2 8" xfId="4319"/>
    <cellStyle name="Normal 6 2 2 3" xfId="123"/>
    <cellStyle name="Normal 6 2 2 3 2" xfId="351"/>
    <cellStyle name="Normal 6 2 2 3 2 2" xfId="940"/>
    <cellStyle name="Normal 6 2 2 3 2 2 2" xfId="1959"/>
    <cellStyle name="Normal 6 2 2 3 2 2 2 2" xfId="3054"/>
    <cellStyle name="Normal 6 2 2 3 2 2 2 2 2" xfId="7138"/>
    <cellStyle name="Normal 6 2 2 3 2 2 2 3" xfId="6169"/>
    <cellStyle name="Normal 6 2 2 3 2 2 3" xfId="3055"/>
    <cellStyle name="Normal 6 2 2 3 2 2 3 2" xfId="7139"/>
    <cellStyle name="Normal 6 2 2 3 2 2 4" xfId="5155"/>
    <cellStyle name="Normal 6 2 2 3 2 3" xfId="655"/>
    <cellStyle name="Normal 6 2 2 3 2 3 2" xfId="1674"/>
    <cellStyle name="Normal 6 2 2 3 2 3 2 2" xfId="3056"/>
    <cellStyle name="Normal 6 2 2 3 2 3 2 2 2" xfId="7140"/>
    <cellStyle name="Normal 6 2 2 3 2 3 2 3" xfId="5884"/>
    <cellStyle name="Normal 6 2 2 3 2 3 3" xfId="3057"/>
    <cellStyle name="Normal 6 2 2 3 2 3 3 2" xfId="7141"/>
    <cellStyle name="Normal 6 2 2 3 2 3 4" xfId="4870"/>
    <cellStyle name="Normal 6 2 2 3 2 4" xfId="1370"/>
    <cellStyle name="Normal 6 2 2 3 2 4 2" xfId="3058"/>
    <cellStyle name="Normal 6 2 2 3 2 4 2 2" xfId="7142"/>
    <cellStyle name="Normal 6 2 2 3 2 4 3" xfId="5580"/>
    <cellStyle name="Normal 6 2 2 3 2 5" xfId="3059"/>
    <cellStyle name="Normal 6 2 2 3 2 5 2" xfId="7143"/>
    <cellStyle name="Normal 6 2 2 3 2 6" xfId="4566"/>
    <cellStyle name="Normal 6 2 2 3 3" xfId="465"/>
    <cellStyle name="Normal 6 2 2 3 3 2" xfId="1035"/>
    <cellStyle name="Normal 6 2 2 3 3 2 2" xfId="2054"/>
    <cellStyle name="Normal 6 2 2 3 3 2 2 2" xfId="3060"/>
    <cellStyle name="Normal 6 2 2 3 3 2 2 2 2" xfId="7144"/>
    <cellStyle name="Normal 6 2 2 3 3 2 2 3" xfId="6264"/>
    <cellStyle name="Normal 6 2 2 3 3 2 3" xfId="3061"/>
    <cellStyle name="Normal 6 2 2 3 3 2 3 2" xfId="7145"/>
    <cellStyle name="Normal 6 2 2 3 3 2 4" xfId="5250"/>
    <cellStyle name="Normal 6 2 2 3 3 3" xfId="750"/>
    <cellStyle name="Normal 6 2 2 3 3 3 2" xfId="1769"/>
    <cellStyle name="Normal 6 2 2 3 3 3 2 2" xfId="3062"/>
    <cellStyle name="Normal 6 2 2 3 3 3 2 2 2" xfId="7146"/>
    <cellStyle name="Normal 6 2 2 3 3 3 2 3" xfId="5979"/>
    <cellStyle name="Normal 6 2 2 3 3 3 3" xfId="3063"/>
    <cellStyle name="Normal 6 2 2 3 3 3 3 2" xfId="7147"/>
    <cellStyle name="Normal 6 2 2 3 3 3 4" xfId="4965"/>
    <cellStyle name="Normal 6 2 2 3 3 4" xfId="1484"/>
    <cellStyle name="Normal 6 2 2 3 3 4 2" xfId="3064"/>
    <cellStyle name="Normal 6 2 2 3 3 4 2 2" xfId="7148"/>
    <cellStyle name="Normal 6 2 2 3 3 4 3" xfId="5694"/>
    <cellStyle name="Normal 6 2 2 3 3 5" xfId="3065"/>
    <cellStyle name="Normal 6 2 2 3 3 5 2" xfId="7149"/>
    <cellStyle name="Normal 6 2 2 3 3 6" xfId="4680"/>
    <cellStyle name="Normal 6 2 2 3 4" xfId="237"/>
    <cellStyle name="Normal 6 2 2 3 4 2" xfId="845"/>
    <cellStyle name="Normal 6 2 2 3 4 2 2" xfId="1864"/>
    <cellStyle name="Normal 6 2 2 3 4 2 2 2" xfId="3066"/>
    <cellStyle name="Normal 6 2 2 3 4 2 2 2 2" xfId="7150"/>
    <cellStyle name="Normal 6 2 2 3 4 2 2 3" xfId="6074"/>
    <cellStyle name="Normal 6 2 2 3 4 2 3" xfId="3067"/>
    <cellStyle name="Normal 6 2 2 3 4 2 3 2" xfId="7151"/>
    <cellStyle name="Normal 6 2 2 3 4 2 4" xfId="5060"/>
    <cellStyle name="Normal 6 2 2 3 4 3" xfId="1256"/>
    <cellStyle name="Normal 6 2 2 3 4 3 2" xfId="3068"/>
    <cellStyle name="Normal 6 2 2 3 4 3 2 2" xfId="7152"/>
    <cellStyle name="Normal 6 2 2 3 4 3 3" xfId="5466"/>
    <cellStyle name="Normal 6 2 2 3 4 4" xfId="3069"/>
    <cellStyle name="Normal 6 2 2 3 4 4 2" xfId="7153"/>
    <cellStyle name="Normal 6 2 2 3 4 5" xfId="4452"/>
    <cellStyle name="Normal 6 2 2 3 5" xfId="560"/>
    <cellStyle name="Normal 6 2 2 3 5 2" xfId="1579"/>
    <cellStyle name="Normal 6 2 2 3 5 2 2" xfId="3070"/>
    <cellStyle name="Normal 6 2 2 3 5 2 2 2" xfId="7154"/>
    <cellStyle name="Normal 6 2 2 3 5 2 3" xfId="5789"/>
    <cellStyle name="Normal 6 2 2 3 5 3" xfId="3071"/>
    <cellStyle name="Normal 6 2 2 3 5 3 2" xfId="7155"/>
    <cellStyle name="Normal 6 2 2 3 5 4" xfId="4775"/>
    <cellStyle name="Normal 6 2 2 3 6" xfId="1142"/>
    <cellStyle name="Normal 6 2 2 3 6 2" xfId="3072"/>
    <cellStyle name="Normal 6 2 2 3 6 2 2" xfId="7156"/>
    <cellStyle name="Normal 6 2 2 3 6 3" xfId="5352"/>
    <cellStyle name="Normal 6 2 2 3 7" xfId="3073"/>
    <cellStyle name="Normal 6 2 2 3 7 2" xfId="7157"/>
    <cellStyle name="Normal 6 2 2 3 8" xfId="4338"/>
    <cellStyle name="Normal 6 2 2 4" xfId="142"/>
    <cellStyle name="Normal 6 2 2 4 2" xfId="370"/>
    <cellStyle name="Normal 6 2 2 4 2 2" xfId="959"/>
    <cellStyle name="Normal 6 2 2 4 2 2 2" xfId="1978"/>
    <cellStyle name="Normal 6 2 2 4 2 2 2 2" xfId="3074"/>
    <cellStyle name="Normal 6 2 2 4 2 2 2 2 2" xfId="7158"/>
    <cellStyle name="Normal 6 2 2 4 2 2 2 3" xfId="6188"/>
    <cellStyle name="Normal 6 2 2 4 2 2 3" xfId="3075"/>
    <cellStyle name="Normal 6 2 2 4 2 2 3 2" xfId="7159"/>
    <cellStyle name="Normal 6 2 2 4 2 2 4" xfId="5174"/>
    <cellStyle name="Normal 6 2 2 4 2 3" xfId="674"/>
    <cellStyle name="Normal 6 2 2 4 2 3 2" xfId="1693"/>
    <cellStyle name="Normal 6 2 2 4 2 3 2 2" xfId="3076"/>
    <cellStyle name="Normal 6 2 2 4 2 3 2 2 2" xfId="7160"/>
    <cellStyle name="Normal 6 2 2 4 2 3 2 3" xfId="5903"/>
    <cellStyle name="Normal 6 2 2 4 2 3 3" xfId="3077"/>
    <cellStyle name="Normal 6 2 2 4 2 3 3 2" xfId="7161"/>
    <cellStyle name="Normal 6 2 2 4 2 3 4" xfId="4889"/>
    <cellStyle name="Normal 6 2 2 4 2 4" xfId="1389"/>
    <cellStyle name="Normal 6 2 2 4 2 4 2" xfId="3078"/>
    <cellStyle name="Normal 6 2 2 4 2 4 2 2" xfId="7162"/>
    <cellStyle name="Normal 6 2 2 4 2 4 3" xfId="5599"/>
    <cellStyle name="Normal 6 2 2 4 2 5" xfId="3079"/>
    <cellStyle name="Normal 6 2 2 4 2 5 2" xfId="7163"/>
    <cellStyle name="Normal 6 2 2 4 2 6" xfId="4585"/>
    <cellStyle name="Normal 6 2 2 4 3" xfId="484"/>
    <cellStyle name="Normal 6 2 2 4 3 2" xfId="1054"/>
    <cellStyle name="Normal 6 2 2 4 3 2 2" xfId="2073"/>
    <cellStyle name="Normal 6 2 2 4 3 2 2 2" xfId="3080"/>
    <cellStyle name="Normal 6 2 2 4 3 2 2 2 2" xfId="7164"/>
    <cellStyle name="Normal 6 2 2 4 3 2 2 3" xfId="6283"/>
    <cellStyle name="Normal 6 2 2 4 3 2 3" xfId="3081"/>
    <cellStyle name="Normal 6 2 2 4 3 2 3 2" xfId="7165"/>
    <cellStyle name="Normal 6 2 2 4 3 2 4" xfId="5269"/>
    <cellStyle name="Normal 6 2 2 4 3 3" xfId="769"/>
    <cellStyle name="Normal 6 2 2 4 3 3 2" xfId="1788"/>
    <cellStyle name="Normal 6 2 2 4 3 3 2 2" xfId="3082"/>
    <cellStyle name="Normal 6 2 2 4 3 3 2 2 2" xfId="7166"/>
    <cellStyle name="Normal 6 2 2 4 3 3 2 3" xfId="5998"/>
    <cellStyle name="Normal 6 2 2 4 3 3 3" xfId="3083"/>
    <cellStyle name="Normal 6 2 2 4 3 3 3 2" xfId="7167"/>
    <cellStyle name="Normal 6 2 2 4 3 3 4" xfId="4984"/>
    <cellStyle name="Normal 6 2 2 4 3 4" xfId="1503"/>
    <cellStyle name="Normal 6 2 2 4 3 4 2" xfId="3084"/>
    <cellStyle name="Normal 6 2 2 4 3 4 2 2" xfId="7168"/>
    <cellStyle name="Normal 6 2 2 4 3 4 3" xfId="5713"/>
    <cellStyle name="Normal 6 2 2 4 3 5" xfId="3085"/>
    <cellStyle name="Normal 6 2 2 4 3 5 2" xfId="7169"/>
    <cellStyle name="Normal 6 2 2 4 3 6" xfId="4699"/>
    <cellStyle name="Normal 6 2 2 4 4" xfId="256"/>
    <cellStyle name="Normal 6 2 2 4 4 2" xfId="864"/>
    <cellStyle name="Normal 6 2 2 4 4 2 2" xfId="1883"/>
    <cellStyle name="Normal 6 2 2 4 4 2 2 2" xfId="3086"/>
    <cellStyle name="Normal 6 2 2 4 4 2 2 2 2" xfId="7170"/>
    <cellStyle name="Normal 6 2 2 4 4 2 2 3" xfId="6093"/>
    <cellStyle name="Normal 6 2 2 4 4 2 3" xfId="3087"/>
    <cellStyle name="Normal 6 2 2 4 4 2 3 2" xfId="7171"/>
    <cellStyle name="Normal 6 2 2 4 4 2 4" xfId="5079"/>
    <cellStyle name="Normal 6 2 2 4 4 3" xfId="1275"/>
    <cellStyle name="Normal 6 2 2 4 4 3 2" xfId="3088"/>
    <cellStyle name="Normal 6 2 2 4 4 3 2 2" xfId="7172"/>
    <cellStyle name="Normal 6 2 2 4 4 3 3" xfId="5485"/>
    <cellStyle name="Normal 6 2 2 4 4 4" xfId="3089"/>
    <cellStyle name="Normal 6 2 2 4 4 4 2" xfId="7173"/>
    <cellStyle name="Normal 6 2 2 4 4 5" xfId="4471"/>
    <cellStyle name="Normal 6 2 2 4 5" xfId="579"/>
    <cellStyle name="Normal 6 2 2 4 5 2" xfId="1598"/>
    <cellStyle name="Normal 6 2 2 4 5 2 2" xfId="3090"/>
    <cellStyle name="Normal 6 2 2 4 5 2 2 2" xfId="7174"/>
    <cellStyle name="Normal 6 2 2 4 5 2 3" xfId="5808"/>
    <cellStyle name="Normal 6 2 2 4 5 3" xfId="3091"/>
    <cellStyle name="Normal 6 2 2 4 5 3 2" xfId="7175"/>
    <cellStyle name="Normal 6 2 2 4 5 4" xfId="4794"/>
    <cellStyle name="Normal 6 2 2 4 6" xfId="1161"/>
    <cellStyle name="Normal 6 2 2 4 6 2" xfId="3092"/>
    <cellStyle name="Normal 6 2 2 4 6 2 2" xfId="7176"/>
    <cellStyle name="Normal 6 2 2 4 6 3" xfId="5371"/>
    <cellStyle name="Normal 6 2 2 4 7" xfId="3093"/>
    <cellStyle name="Normal 6 2 2 4 7 2" xfId="7177"/>
    <cellStyle name="Normal 6 2 2 4 8" xfId="4357"/>
    <cellStyle name="Normal 6 2 2 5" xfId="161"/>
    <cellStyle name="Normal 6 2 2 5 2" xfId="389"/>
    <cellStyle name="Normal 6 2 2 5 2 2" xfId="978"/>
    <cellStyle name="Normal 6 2 2 5 2 2 2" xfId="1997"/>
    <cellStyle name="Normal 6 2 2 5 2 2 2 2" xfId="3094"/>
    <cellStyle name="Normal 6 2 2 5 2 2 2 2 2" xfId="7178"/>
    <cellStyle name="Normal 6 2 2 5 2 2 2 3" xfId="6207"/>
    <cellStyle name="Normal 6 2 2 5 2 2 3" xfId="3095"/>
    <cellStyle name="Normal 6 2 2 5 2 2 3 2" xfId="7179"/>
    <cellStyle name="Normal 6 2 2 5 2 2 4" xfId="5193"/>
    <cellStyle name="Normal 6 2 2 5 2 3" xfId="693"/>
    <cellStyle name="Normal 6 2 2 5 2 3 2" xfId="1712"/>
    <cellStyle name="Normal 6 2 2 5 2 3 2 2" xfId="3096"/>
    <cellStyle name="Normal 6 2 2 5 2 3 2 2 2" xfId="7180"/>
    <cellStyle name="Normal 6 2 2 5 2 3 2 3" xfId="5922"/>
    <cellStyle name="Normal 6 2 2 5 2 3 3" xfId="3097"/>
    <cellStyle name="Normal 6 2 2 5 2 3 3 2" xfId="7181"/>
    <cellStyle name="Normal 6 2 2 5 2 3 4" xfId="4908"/>
    <cellStyle name="Normal 6 2 2 5 2 4" xfId="1408"/>
    <cellStyle name="Normal 6 2 2 5 2 4 2" xfId="3098"/>
    <cellStyle name="Normal 6 2 2 5 2 4 2 2" xfId="7182"/>
    <cellStyle name="Normal 6 2 2 5 2 4 3" xfId="5618"/>
    <cellStyle name="Normal 6 2 2 5 2 5" xfId="3099"/>
    <cellStyle name="Normal 6 2 2 5 2 5 2" xfId="7183"/>
    <cellStyle name="Normal 6 2 2 5 2 6" xfId="4604"/>
    <cellStyle name="Normal 6 2 2 5 3" xfId="503"/>
    <cellStyle name="Normal 6 2 2 5 3 2" xfId="1073"/>
    <cellStyle name="Normal 6 2 2 5 3 2 2" xfId="2092"/>
    <cellStyle name="Normal 6 2 2 5 3 2 2 2" xfId="3100"/>
    <cellStyle name="Normal 6 2 2 5 3 2 2 2 2" xfId="7184"/>
    <cellStyle name="Normal 6 2 2 5 3 2 2 3" xfId="6302"/>
    <cellStyle name="Normal 6 2 2 5 3 2 3" xfId="3101"/>
    <cellStyle name="Normal 6 2 2 5 3 2 3 2" xfId="7185"/>
    <cellStyle name="Normal 6 2 2 5 3 2 4" xfId="5288"/>
    <cellStyle name="Normal 6 2 2 5 3 3" xfId="788"/>
    <cellStyle name="Normal 6 2 2 5 3 3 2" xfId="1807"/>
    <cellStyle name="Normal 6 2 2 5 3 3 2 2" xfId="3102"/>
    <cellStyle name="Normal 6 2 2 5 3 3 2 2 2" xfId="7186"/>
    <cellStyle name="Normal 6 2 2 5 3 3 2 3" xfId="6017"/>
    <cellStyle name="Normal 6 2 2 5 3 3 3" xfId="3103"/>
    <cellStyle name="Normal 6 2 2 5 3 3 3 2" xfId="7187"/>
    <cellStyle name="Normal 6 2 2 5 3 3 4" xfId="5003"/>
    <cellStyle name="Normal 6 2 2 5 3 4" xfId="1522"/>
    <cellStyle name="Normal 6 2 2 5 3 4 2" xfId="3104"/>
    <cellStyle name="Normal 6 2 2 5 3 4 2 2" xfId="7188"/>
    <cellStyle name="Normal 6 2 2 5 3 4 3" xfId="5732"/>
    <cellStyle name="Normal 6 2 2 5 3 5" xfId="3105"/>
    <cellStyle name="Normal 6 2 2 5 3 5 2" xfId="7189"/>
    <cellStyle name="Normal 6 2 2 5 3 6" xfId="4718"/>
    <cellStyle name="Normal 6 2 2 5 4" xfId="275"/>
    <cellStyle name="Normal 6 2 2 5 4 2" xfId="883"/>
    <cellStyle name="Normal 6 2 2 5 4 2 2" xfId="1902"/>
    <cellStyle name="Normal 6 2 2 5 4 2 2 2" xfId="3106"/>
    <cellStyle name="Normal 6 2 2 5 4 2 2 2 2" xfId="7190"/>
    <cellStyle name="Normal 6 2 2 5 4 2 2 3" xfId="6112"/>
    <cellStyle name="Normal 6 2 2 5 4 2 3" xfId="3107"/>
    <cellStyle name="Normal 6 2 2 5 4 2 3 2" xfId="7191"/>
    <cellStyle name="Normal 6 2 2 5 4 2 4" xfId="5098"/>
    <cellStyle name="Normal 6 2 2 5 4 3" xfId="1294"/>
    <cellStyle name="Normal 6 2 2 5 4 3 2" xfId="3108"/>
    <cellStyle name="Normal 6 2 2 5 4 3 2 2" xfId="7192"/>
    <cellStyle name="Normal 6 2 2 5 4 3 3" xfId="5504"/>
    <cellStyle name="Normal 6 2 2 5 4 4" xfId="3109"/>
    <cellStyle name="Normal 6 2 2 5 4 4 2" xfId="7193"/>
    <cellStyle name="Normal 6 2 2 5 4 5" xfId="4490"/>
    <cellStyle name="Normal 6 2 2 5 5" xfId="598"/>
    <cellStyle name="Normal 6 2 2 5 5 2" xfId="1617"/>
    <cellStyle name="Normal 6 2 2 5 5 2 2" xfId="3110"/>
    <cellStyle name="Normal 6 2 2 5 5 2 2 2" xfId="7194"/>
    <cellStyle name="Normal 6 2 2 5 5 2 3" xfId="5827"/>
    <cellStyle name="Normal 6 2 2 5 5 3" xfId="3111"/>
    <cellStyle name="Normal 6 2 2 5 5 3 2" xfId="7195"/>
    <cellStyle name="Normal 6 2 2 5 5 4" xfId="4813"/>
    <cellStyle name="Normal 6 2 2 5 6" xfId="1180"/>
    <cellStyle name="Normal 6 2 2 5 6 2" xfId="3112"/>
    <cellStyle name="Normal 6 2 2 5 6 2 2" xfId="7196"/>
    <cellStyle name="Normal 6 2 2 5 6 3" xfId="5390"/>
    <cellStyle name="Normal 6 2 2 5 7" xfId="3113"/>
    <cellStyle name="Normal 6 2 2 5 7 2" xfId="7197"/>
    <cellStyle name="Normal 6 2 2 5 8" xfId="4376"/>
    <cellStyle name="Normal 6 2 2 6" xfId="294"/>
    <cellStyle name="Normal 6 2 2 6 2" xfId="408"/>
    <cellStyle name="Normal 6 2 2 6 2 2" xfId="902"/>
    <cellStyle name="Normal 6 2 2 6 2 2 2" xfId="1921"/>
    <cellStyle name="Normal 6 2 2 6 2 2 2 2" xfId="3114"/>
    <cellStyle name="Normal 6 2 2 6 2 2 2 2 2" xfId="7198"/>
    <cellStyle name="Normal 6 2 2 6 2 2 2 3" xfId="6131"/>
    <cellStyle name="Normal 6 2 2 6 2 2 3" xfId="3115"/>
    <cellStyle name="Normal 6 2 2 6 2 2 3 2" xfId="7199"/>
    <cellStyle name="Normal 6 2 2 6 2 2 4" xfId="5117"/>
    <cellStyle name="Normal 6 2 2 6 2 3" xfId="1427"/>
    <cellStyle name="Normal 6 2 2 6 2 3 2" xfId="3116"/>
    <cellStyle name="Normal 6 2 2 6 2 3 2 2" xfId="7200"/>
    <cellStyle name="Normal 6 2 2 6 2 3 3" xfId="5637"/>
    <cellStyle name="Normal 6 2 2 6 2 4" xfId="3117"/>
    <cellStyle name="Normal 6 2 2 6 2 4 2" xfId="7201"/>
    <cellStyle name="Normal 6 2 2 6 2 5" xfId="4623"/>
    <cellStyle name="Normal 6 2 2 6 3" xfId="617"/>
    <cellStyle name="Normal 6 2 2 6 3 2" xfId="1636"/>
    <cellStyle name="Normal 6 2 2 6 3 2 2" xfId="3118"/>
    <cellStyle name="Normal 6 2 2 6 3 2 2 2" xfId="7202"/>
    <cellStyle name="Normal 6 2 2 6 3 2 3" xfId="5846"/>
    <cellStyle name="Normal 6 2 2 6 3 3" xfId="3119"/>
    <cellStyle name="Normal 6 2 2 6 3 3 2" xfId="7203"/>
    <cellStyle name="Normal 6 2 2 6 3 4" xfId="4832"/>
    <cellStyle name="Normal 6 2 2 6 4" xfId="1313"/>
    <cellStyle name="Normal 6 2 2 6 4 2" xfId="3120"/>
    <cellStyle name="Normal 6 2 2 6 4 2 2" xfId="7204"/>
    <cellStyle name="Normal 6 2 2 6 4 3" xfId="5523"/>
    <cellStyle name="Normal 6 2 2 6 5" xfId="3121"/>
    <cellStyle name="Normal 6 2 2 6 5 2" xfId="7205"/>
    <cellStyle name="Normal 6 2 2 6 6" xfId="4509"/>
    <cellStyle name="Normal 6 2 2 7" xfId="313"/>
    <cellStyle name="Normal 6 2 2 7 2" xfId="997"/>
    <cellStyle name="Normal 6 2 2 7 2 2" xfId="2016"/>
    <cellStyle name="Normal 6 2 2 7 2 2 2" xfId="3122"/>
    <cellStyle name="Normal 6 2 2 7 2 2 2 2" xfId="7206"/>
    <cellStyle name="Normal 6 2 2 7 2 2 3" xfId="6226"/>
    <cellStyle name="Normal 6 2 2 7 2 3" xfId="3123"/>
    <cellStyle name="Normal 6 2 2 7 2 3 2" xfId="7207"/>
    <cellStyle name="Normal 6 2 2 7 2 4" xfId="5212"/>
    <cellStyle name="Normal 6 2 2 7 3" xfId="712"/>
    <cellStyle name="Normal 6 2 2 7 3 2" xfId="1731"/>
    <cellStyle name="Normal 6 2 2 7 3 2 2" xfId="3124"/>
    <cellStyle name="Normal 6 2 2 7 3 2 2 2" xfId="7208"/>
    <cellStyle name="Normal 6 2 2 7 3 2 3" xfId="5941"/>
    <cellStyle name="Normal 6 2 2 7 3 3" xfId="3125"/>
    <cellStyle name="Normal 6 2 2 7 3 3 2" xfId="7209"/>
    <cellStyle name="Normal 6 2 2 7 3 4" xfId="4927"/>
    <cellStyle name="Normal 6 2 2 7 4" xfId="1332"/>
    <cellStyle name="Normal 6 2 2 7 4 2" xfId="3126"/>
    <cellStyle name="Normal 6 2 2 7 4 2 2" xfId="7210"/>
    <cellStyle name="Normal 6 2 2 7 4 3" xfId="5542"/>
    <cellStyle name="Normal 6 2 2 7 5" xfId="3127"/>
    <cellStyle name="Normal 6 2 2 7 5 2" xfId="7211"/>
    <cellStyle name="Normal 6 2 2 7 6" xfId="4528"/>
    <cellStyle name="Normal 6 2 2 8" xfId="427"/>
    <cellStyle name="Normal 6 2 2 8 2" xfId="807"/>
    <cellStyle name="Normal 6 2 2 8 2 2" xfId="1826"/>
    <cellStyle name="Normal 6 2 2 8 2 2 2" xfId="3128"/>
    <cellStyle name="Normal 6 2 2 8 2 2 2 2" xfId="7212"/>
    <cellStyle name="Normal 6 2 2 8 2 2 3" xfId="6036"/>
    <cellStyle name="Normal 6 2 2 8 2 3" xfId="3129"/>
    <cellStyle name="Normal 6 2 2 8 2 3 2" xfId="7213"/>
    <cellStyle name="Normal 6 2 2 8 2 4" xfId="5022"/>
    <cellStyle name="Normal 6 2 2 8 3" xfId="1446"/>
    <cellStyle name="Normal 6 2 2 8 3 2" xfId="3130"/>
    <cellStyle name="Normal 6 2 2 8 3 2 2" xfId="7214"/>
    <cellStyle name="Normal 6 2 2 8 3 3" xfId="5656"/>
    <cellStyle name="Normal 6 2 2 8 4" xfId="3131"/>
    <cellStyle name="Normal 6 2 2 8 4 2" xfId="7215"/>
    <cellStyle name="Normal 6 2 2 8 5" xfId="4642"/>
    <cellStyle name="Normal 6 2 2 9" xfId="199"/>
    <cellStyle name="Normal 6 2 2 9 2" xfId="1218"/>
    <cellStyle name="Normal 6 2 2 9 2 2" xfId="3132"/>
    <cellStyle name="Normal 6 2 2 9 2 2 2" xfId="7216"/>
    <cellStyle name="Normal 6 2 2 9 2 3" xfId="5428"/>
    <cellStyle name="Normal 6 2 2 9 3" xfId="3133"/>
    <cellStyle name="Normal 6 2 2 9 3 2" xfId="7217"/>
    <cellStyle name="Normal 6 2 2 9 4" xfId="4414"/>
    <cellStyle name="Normal 6 2 3" xfId="94"/>
    <cellStyle name="Normal 6 2 3 2" xfId="322"/>
    <cellStyle name="Normal 6 2 3 2 2" xfId="911"/>
    <cellStyle name="Normal 6 2 3 2 2 2" xfId="1930"/>
    <cellStyle name="Normal 6 2 3 2 2 2 2" xfId="3134"/>
    <cellStyle name="Normal 6 2 3 2 2 2 2 2" xfId="7218"/>
    <cellStyle name="Normal 6 2 3 2 2 2 3" xfId="6140"/>
    <cellStyle name="Normal 6 2 3 2 2 3" xfId="3135"/>
    <cellStyle name="Normal 6 2 3 2 2 3 2" xfId="7219"/>
    <cellStyle name="Normal 6 2 3 2 2 4" xfId="5126"/>
    <cellStyle name="Normal 6 2 3 2 3" xfId="626"/>
    <cellStyle name="Normal 6 2 3 2 3 2" xfId="1645"/>
    <cellStyle name="Normal 6 2 3 2 3 2 2" xfId="3136"/>
    <cellStyle name="Normal 6 2 3 2 3 2 2 2" xfId="7220"/>
    <cellStyle name="Normal 6 2 3 2 3 2 3" xfId="5855"/>
    <cellStyle name="Normal 6 2 3 2 3 3" xfId="3137"/>
    <cellStyle name="Normal 6 2 3 2 3 3 2" xfId="7221"/>
    <cellStyle name="Normal 6 2 3 2 3 4" xfId="4841"/>
    <cellStyle name="Normal 6 2 3 2 4" xfId="1341"/>
    <cellStyle name="Normal 6 2 3 2 4 2" xfId="3138"/>
    <cellStyle name="Normal 6 2 3 2 4 2 2" xfId="7222"/>
    <cellStyle name="Normal 6 2 3 2 4 3" xfId="5551"/>
    <cellStyle name="Normal 6 2 3 2 5" xfId="3139"/>
    <cellStyle name="Normal 6 2 3 2 5 2" xfId="7223"/>
    <cellStyle name="Normal 6 2 3 2 6" xfId="4537"/>
    <cellStyle name="Normal 6 2 3 3" xfId="436"/>
    <cellStyle name="Normal 6 2 3 3 2" xfId="1006"/>
    <cellStyle name="Normal 6 2 3 3 2 2" xfId="2025"/>
    <cellStyle name="Normal 6 2 3 3 2 2 2" xfId="3140"/>
    <cellStyle name="Normal 6 2 3 3 2 2 2 2" xfId="7224"/>
    <cellStyle name="Normal 6 2 3 3 2 2 3" xfId="6235"/>
    <cellStyle name="Normal 6 2 3 3 2 3" xfId="3141"/>
    <cellStyle name="Normal 6 2 3 3 2 3 2" xfId="7225"/>
    <cellStyle name="Normal 6 2 3 3 2 4" xfId="5221"/>
    <cellStyle name="Normal 6 2 3 3 3" xfId="721"/>
    <cellStyle name="Normal 6 2 3 3 3 2" xfId="1740"/>
    <cellStyle name="Normal 6 2 3 3 3 2 2" xfId="3142"/>
    <cellStyle name="Normal 6 2 3 3 3 2 2 2" xfId="7226"/>
    <cellStyle name="Normal 6 2 3 3 3 2 3" xfId="5950"/>
    <cellStyle name="Normal 6 2 3 3 3 3" xfId="3143"/>
    <cellStyle name="Normal 6 2 3 3 3 3 2" xfId="7227"/>
    <cellStyle name="Normal 6 2 3 3 3 4" xfId="4936"/>
    <cellStyle name="Normal 6 2 3 3 4" xfId="1455"/>
    <cellStyle name="Normal 6 2 3 3 4 2" xfId="3144"/>
    <cellStyle name="Normal 6 2 3 3 4 2 2" xfId="7228"/>
    <cellStyle name="Normal 6 2 3 3 4 3" xfId="5665"/>
    <cellStyle name="Normal 6 2 3 3 5" xfId="3145"/>
    <cellStyle name="Normal 6 2 3 3 5 2" xfId="7229"/>
    <cellStyle name="Normal 6 2 3 3 6" xfId="4651"/>
    <cellStyle name="Normal 6 2 3 4" xfId="208"/>
    <cellStyle name="Normal 6 2 3 4 2" xfId="816"/>
    <cellStyle name="Normal 6 2 3 4 2 2" xfId="1835"/>
    <cellStyle name="Normal 6 2 3 4 2 2 2" xfId="3146"/>
    <cellStyle name="Normal 6 2 3 4 2 2 2 2" xfId="7230"/>
    <cellStyle name="Normal 6 2 3 4 2 2 3" xfId="6045"/>
    <cellStyle name="Normal 6 2 3 4 2 3" xfId="3147"/>
    <cellStyle name="Normal 6 2 3 4 2 3 2" xfId="7231"/>
    <cellStyle name="Normal 6 2 3 4 2 4" xfId="5031"/>
    <cellStyle name="Normal 6 2 3 4 3" xfId="1227"/>
    <cellStyle name="Normal 6 2 3 4 3 2" xfId="3148"/>
    <cellStyle name="Normal 6 2 3 4 3 2 2" xfId="7232"/>
    <cellStyle name="Normal 6 2 3 4 3 3" xfId="5437"/>
    <cellStyle name="Normal 6 2 3 4 4" xfId="3149"/>
    <cellStyle name="Normal 6 2 3 4 4 2" xfId="7233"/>
    <cellStyle name="Normal 6 2 3 4 5" xfId="4423"/>
    <cellStyle name="Normal 6 2 3 5" xfId="531"/>
    <cellStyle name="Normal 6 2 3 5 2" xfId="1550"/>
    <cellStyle name="Normal 6 2 3 5 2 2" xfId="3150"/>
    <cellStyle name="Normal 6 2 3 5 2 2 2" xfId="7234"/>
    <cellStyle name="Normal 6 2 3 5 2 3" xfId="5760"/>
    <cellStyle name="Normal 6 2 3 5 3" xfId="3151"/>
    <cellStyle name="Normal 6 2 3 5 3 2" xfId="7235"/>
    <cellStyle name="Normal 6 2 3 5 4" xfId="4746"/>
    <cellStyle name="Normal 6 2 3 6" xfId="1113"/>
    <cellStyle name="Normal 6 2 3 6 2" xfId="3152"/>
    <cellStyle name="Normal 6 2 3 6 2 2" xfId="7236"/>
    <cellStyle name="Normal 6 2 3 6 3" xfId="5323"/>
    <cellStyle name="Normal 6 2 3 7" xfId="3153"/>
    <cellStyle name="Normal 6 2 3 7 2" xfId="7237"/>
    <cellStyle name="Normal 6 2 3 8" xfId="4309"/>
    <cellStyle name="Normal 6 2 4" xfId="113"/>
    <cellStyle name="Normal 6 2 4 2" xfId="341"/>
    <cellStyle name="Normal 6 2 4 2 2" xfId="930"/>
    <cellStyle name="Normal 6 2 4 2 2 2" xfId="1949"/>
    <cellStyle name="Normal 6 2 4 2 2 2 2" xfId="3154"/>
    <cellStyle name="Normal 6 2 4 2 2 2 2 2" xfId="7238"/>
    <cellStyle name="Normal 6 2 4 2 2 2 3" xfId="6159"/>
    <cellStyle name="Normal 6 2 4 2 2 3" xfId="3155"/>
    <cellStyle name="Normal 6 2 4 2 2 3 2" xfId="7239"/>
    <cellStyle name="Normal 6 2 4 2 2 4" xfId="5145"/>
    <cellStyle name="Normal 6 2 4 2 3" xfId="645"/>
    <cellStyle name="Normal 6 2 4 2 3 2" xfId="1664"/>
    <cellStyle name="Normal 6 2 4 2 3 2 2" xfId="3156"/>
    <cellStyle name="Normal 6 2 4 2 3 2 2 2" xfId="7240"/>
    <cellStyle name="Normal 6 2 4 2 3 2 3" xfId="5874"/>
    <cellStyle name="Normal 6 2 4 2 3 3" xfId="3157"/>
    <cellStyle name="Normal 6 2 4 2 3 3 2" xfId="7241"/>
    <cellStyle name="Normal 6 2 4 2 3 4" xfId="4860"/>
    <cellStyle name="Normal 6 2 4 2 4" xfId="1360"/>
    <cellStyle name="Normal 6 2 4 2 4 2" xfId="3158"/>
    <cellStyle name="Normal 6 2 4 2 4 2 2" xfId="7242"/>
    <cellStyle name="Normal 6 2 4 2 4 3" xfId="5570"/>
    <cellStyle name="Normal 6 2 4 2 5" xfId="3159"/>
    <cellStyle name="Normal 6 2 4 2 5 2" xfId="7243"/>
    <cellStyle name="Normal 6 2 4 2 6" xfId="4556"/>
    <cellStyle name="Normal 6 2 4 3" xfId="455"/>
    <cellStyle name="Normal 6 2 4 3 2" xfId="1025"/>
    <cellStyle name="Normal 6 2 4 3 2 2" xfId="2044"/>
    <cellStyle name="Normal 6 2 4 3 2 2 2" xfId="3160"/>
    <cellStyle name="Normal 6 2 4 3 2 2 2 2" xfId="7244"/>
    <cellStyle name="Normal 6 2 4 3 2 2 3" xfId="6254"/>
    <cellStyle name="Normal 6 2 4 3 2 3" xfId="3161"/>
    <cellStyle name="Normal 6 2 4 3 2 3 2" xfId="7245"/>
    <cellStyle name="Normal 6 2 4 3 2 4" xfId="5240"/>
    <cellStyle name="Normal 6 2 4 3 3" xfId="740"/>
    <cellStyle name="Normal 6 2 4 3 3 2" xfId="1759"/>
    <cellStyle name="Normal 6 2 4 3 3 2 2" xfId="3162"/>
    <cellStyle name="Normal 6 2 4 3 3 2 2 2" xfId="7246"/>
    <cellStyle name="Normal 6 2 4 3 3 2 3" xfId="5969"/>
    <cellStyle name="Normal 6 2 4 3 3 3" xfId="3163"/>
    <cellStyle name="Normal 6 2 4 3 3 3 2" xfId="7247"/>
    <cellStyle name="Normal 6 2 4 3 3 4" xfId="4955"/>
    <cellStyle name="Normal 6 2 4 3 4" xfId="1474"/>
    <cellStyle name="Normal 6 2 4 3 4 2" xfId="3164"/>
    <cellStyle name="Normal 6 2 4 3 4 2 2" xfId="7248"/>
    <cellStyle name="Normal 6 2 4 3 4 3" xfId="5684"/>
    <cellStyle name="Normal 6 2 4 3 5" xfId="3165"/>
    <cellStyle name="Normal 6 2 4 3 5 2" xfId="7249"/>
    <cellStyle name="Normal 6 2 4 3 6" xfId="4670"/>
    <cellStyle name="Normal 6 2 4 4" xfId="227"/>
    <cellStyle name="Normal 6 2 4 4 2" xfId="835"/>
    <cellStyle name="Normal 6 2 4 4 2 2" xfId="1854"/>
    <cellStyle name="Normal 6 2 4 4 2 2 2" xfId="3166"/>
    <cellStyle name="Normal 6 2 4 4 2 2 2 2" xfId="7250"/>
    <cellStyle name="Normal 6 2 4 4 2 2 3" xfId="6064"/>
    <cellStyle name="Normal 6 2 4 4 2 3" xfId="3167"/>
    <cellStyle name="Normal 6 2 4 4 2 3 2" xfId="7251"/>
    <cellStyle name="Normal 6 2 4 4 2 4" xfId="5050"/>
    <cellStyle name="Normal 6 2 4 4 3" xfId="1246"/>
    <cellStyle name="Normal 6 2 4 4 3 2" xfId="3168"/>
    <cellStyle name="Normal 6 2 4 4 3 2 2" xfId="7252"/>
    <cellStyle name="Normal 6 2 4 4 3 3" xfId="5456"/>
    <cellStyle name="Normal 6 2 4 4 4" xfId="3169"/>
    <cellStyle name="Normal 6 2 4 4 4 2" xfId="7253"/>
    <cellStyle name="Normal 6 2 4 4 5" xfId="4442"/>
    <cellStyle name="Normal 6 2 4 5" xfId="550"/>
    <cellStyle name="Normal 6 2 4 5 2" xfId="1569"/>
    <cellStyle name="Normal 6 2 4 5 2 2" xfId="3170"/>
    <cellStyle name="Normal 6 2 4 5 2 2 2" xfId="7254"/>
    <cellStyle name="Normal 6 2 4 5 2 3" xfId="5779"/>
    <cellStyle name="Normal 6 2 4 5 3" xfId="3171"/>
    <cellStyle name="Normal 6 2 4 5 3 2" xfId="7255"/>
    <cellStyle name="Normal 6 2 4 5 4" xfId="4765"/>
    <cellStyle name="Normal 6 2 4 6" xfId="1132"/>
    <cellStyle name="Normal 6 2 4 6 2" xfId="3172"/>
    <cellStyle name="Normal 6 2 4 6 2 2" xfId="7256"/>
    <cellStyle name="Normal 6 2 4 6 3" xfId="5342"/>
    <cellStyle name="Normal 6 2 4 7" xfId="3173"/>
    <cellStyle name="Normal 6 2 4 7 2" xfId="7257"/>
    <cellStyle name="Normal 6 2 4 8" xfId="4328"/>
    <cellStyle name="Normal 6 2 5" xfId="132"/>
    <cellStyle name="Normal 6 2 5 2" xfId="360"/>
    <cellStyle name="Normal 6 2 5 2 2" xfId="949"/>
    <cellStyle name="Normal 6 2 5 2 2 2" xfId="1968"/>
    <cellStyle name="Normal 6 2 5 2 2 2 2" xfId="3174"/>
    <cellStyle name="Normal 6 2 5 2 2 2 2 2" xfId="7258"/>
    <cellStyle name="Normal 6 2 5 2 2 2 3" xfId="6178"/>
    <cellStyle name="Normal 6 2 5 2 2 3" xfId="3175"/>
    <cellStyle name="Normal 6 2 5 2 2 3 2" xfId="7259"/>
    <cellStyle name="Normal 6 2 5 2 2 4" xfId="5164"/>
    <cellStyle name="Normal 6 2 5 2 3" xfId="664"/>
    <cellStyle name="Normal 6 2 5 2 3 2" xfId="1683"/>
    <cellStyle name="Normal 6 2 5 2 3 2 2" xfId="3176"/>
    <cellStyle name="Normal 6 2 5 2 3 2 2 2" xfId="7260"/>
    <cellStyle name="Normal 6 2 5 2 3 2 3" xfId="5893"/>
    <cellStyle name="Normal 6 2 5 2 3 3" xfId="3177"/>
    <cellStyle name="Normal 6 2 5 2 3 3 2" xfId="7261"/>
    <cellStyle name="Normal 6 2 5 2 3 4" xfId="4879"/>
    <cellStyle name="Normal 6 2 5 2 4" xfId="1379"/>
    <cellStyle name="Normal 6 2 5 2 4 2" xfId="3178"/>
    <cellStyle name="Normal 6 2 5 2 4 2 2" xfId="7262"/>
    <cellStyle name="Normal 6 2 5 2 4 3" xfId="5589"/>
    <cellStyle name="Normal 6 2 5 2 5" xfId="3179"/>
    <cellStyle name="Normal 6 2 5 2 5 2" xfId="7263"/>
    <cellStyle name="Normal 6 2 5 2 6" xfId="4575"/>
    <cellStyle name="Normal 6 2 5 3" xfId="474"/>
    <cellStyle name="Normal 6 2 5 3 2" xfId="1044"/>
    <cellStyle name="Normal 6 2 5 3 2 2" xfId="2063"/>
    <cellStyle name="Normal 6 2 5 3 2 2 2" xfId="3180"/>
    <cellStyle name="Normal 6 2 5 3 2 2 2 2" xfId="7264"/>
    <cellStyle name="Normal 6 2 5 3 2 2 3" xfId="6273"/>
    <cellStyle name="Normal 6 2 5 3 2 3" xfId="3181"/>
    <cellStyle name="Normal 6 2 5 3 2 3 2" xfId="7265"/>
    <cellStyle name="Normal 6 2 5 3 2 4" xfId="5259"/>
    <cellStyle name="Normal 6 2 5 3 3" xfId="759"/>
    <cellStyle name="Normal 6 2 5 3 3 2" xfId="1778"/>
    <cellStyle name="Normal 6 2 5 3 3 2 2" xfId="3182"/>
    <cellStyle name="Normal 6 2 5 3 3 2 2 2" xfId="7266"/>
    <cellStyle name="Normal 6 2 5 3 3 2 3" xfId="5988"/>
    <cellStyle name="Normal 6 2 5 3 3 3" xfId="3183"/>
    <cellStyle name="Normal 6 2 5 3 3 3 2" xfId="7267"/>
    <cellStyle name="Normal 6 2 5 3 3 4" xfId="4974"/>
    <cellStyle name="Normal 6 2 5 3 4" xfId="1493"/>
    <cellStyle name="Normal 6 2 5 3 4 2" xfId="3184"/>
    <cellStyle name="Normal 6 2 5 3 4 2 2" xfId="7268"/>
    <cellStyle name="Normal 6 2 5 3 4 3" xfId="5703"/>
    <cellStyle name="Normal 6 2 5 3 5" xfId="3185"/>
    <cellStyle name="Normal 6 2 5 3 5 2" xfId="7269"/>
    <cellStyle name="Normal 6 2 5 3 6" xfId="4689"/>
    <cellStyle name="Normal 6 2 5 4" xfId="246"/>
    <cellStyle name="Normal 6 2 5 4 2" xfId="854"/>
    <cellStyle name="Normal 6 2 5 4 2 2" xfId="1873"/>
    <cellStyle name="Normal 6 2 5 4 2 2 2" xfId="3186"/>
    <cellStyle name="Normal 6 2 5 4 2 2 2 2" xfId="7270"/>
    <cellStyle name="Normal 6 2 5 4 2 2 3" xfId="6083"/>
    <cellStyle name="Normal 6 2 5 4 2 3" xfId="3187"/>
    <cellStyle name="Normal 6 2 5 4 2 3 2" xfId="7271"/>
    <cellStyle name="Normal 6 2 5 4 2 4" xfId="5069"/>
    <cellStyle name="Normal 6 2 5 4 3" xfId="1265"/>
    <cellStyle name="Normal 6 2 5 4 3 2" xfId="3188"/>
    <cellStyle name="Normal 6 2 5 4 3 2 2" xfId="7272"/>
    <cellStyle name="Normal 6 2 5 4 3 3" xfId="5475"/>
    <cellStyle name="Normal 6 2 5 4 4" xfId="3189"/>
    <cellStyle name="Normal 6 2 5 4 4 2" xfId="7273"/>
    <cellStyle name="Normal 6 2 5 4 5" xfId="4461"/>
    <cellStyle name="Normal 6 2 5 5" xfId="569"/>
    <cellStyle name="Normal 6 2 5 5 2" xfId="1588"/>
    <cellStyle name="Normal 6 2 5 5 2 2" xfId="3190"/>
    <cellStyle name="Normal 6 2 5 5 2 2 2" xfId="7274"/>
    <cellStyle name="Normal 6 2 5 5 2 3" xfId="5798"/>
    <cellStyle name="Normal 6 2 5 5 3" xfId="3191"/>
    <cellStyle name="Normal 6 2 5 5 3 2" xfId="7275"/>
    <cellStyle name="Normal 6 2 5 5 4" xfId="4784"/>
    <cellStyle name="Normal 6 2 5 6" xfId="1151"/>
    <cellStyle name="Normal 6 2 5 6 2" xfId="3192"/>
    <cellStyle name="Normal 6 2 5 6 2 2" xfId="7276"/>
    <cellStyle name="Normal 6 2 5 6 3" xfId="5361"/>
    <cellStyle name="Normal 6 2 5 7" xfId="3193"/>
    <cellStyle name="Normal 6 2 5 7 2" xfId="7277"/>
    <cellStyle name="Normal 6 2 5 8" xfId="4347"/>
    <cellStyle name="Normal 6 2 6" xfId="151"/>
    <cellStyle name="Normal 6 2 6 2" xfId="379"/>
    <cellStyle name="Normal 6 2 6 2 2" xfId="968"/>
    <cellStyle name="Normal 6 2 6 2 2 2" xfId="1987"/>
    <cellStyle name="Normal 6 2 6 2 2 2 2" xfId="3194"/>
    <cellStyle name="Normal 6 2 6 2 2 2 2 2" xfId="7278"/>
    <cellStyle name="Normal 6 2 6 2 2 2 3" xfId="6197"/>
    <cellStyle name="Normal 6 2 6 2 2 3" xfId="3195"/>
    <cellStyle name="Normal 6 2 6 2 2 3 2" xfId="7279"/>
    <cellStyle name="Normal 6 2 6 2 2 4" xfId="5183"/>
    <cellStyle name="Normal 6 2 6 2 3" xfId="683"/>
    <cellStyle name="Normal 6 2 6 2 3 2" xfId="1702"/>
    <cellStyle name="Normal 6 2 6 2 3 2 2" xfId="3196"/>
    <cellStyle name="Normal 6 2 6 2 3 2 2 2" xfId="7280"/>
    <cellStyle name="Normal 6 2 6 2 3 2 3" xfId="5912"/>
    <cellStyle name="Normal 6 2 6 2 3 3" xfId="3197"/>
    <cellStyle name="Normal 6 2 6 2 3 3 2" xfId="7281"/>
    <cellStyle name="Normal 6 2 6 2 3 4" xfId="4898"/>
    <cellStyle name="Normal 6 2 6 2 4" xfId="1398"/>
    <cellStyle name="Normal 6 2 6 2 4 2" xfId="3198"/>
    <cellStyle name="Normal 6 2 6 2 4 2 2" xfId="7282"/>
    <cellStyle name="Normal 6 2 6 2 4 3" xfId="5608"/>
    <cellStyle name="Normal 6 2 6 2 5" xfId="3199"/>
    <cellStyle name="Normal 6 2 6 2 5 2" xfId="7283"/>
    <cellStyle name="Normal 6 2 6 2 6" xfId="4594"/>
    <cellStyle name="Normal 6 2 6 3" xfId="493"/>
    <cellStyle name="Normal 6 2 6 3 2" xfId="1063"/>
    <cellStyle name="Normal 6 2 6 3 2 2" xfId="2082"/>
    <cellStyle name="Normal 6 2 6 3 2 2 2" xfId="3200"/>
    <cellStyle name="Normal 6 2 6 3 2 2 2 2" xfId="7284"/>
    <cellStyle name="Normal 6 2 6 3 2 2 3" xfId="6292"/>
    <cellStyle name="Normal 6 2 6 3 2 3" xfId="3201"/>
    <cellStyle name="Normal 6 2 6 3 2 3 2" xfId="7285"/>
    <cellStyle name="Normal 6 2 6 3 2 4" xfId="5278"/>
    <cellStyle name="Normal 6 2 6 3 3" xfId="778"/>
    <cellStyle name="Normal 6 2 6 3 3 2" xfId="1797"/>
    <cellStyle name="Normal 6 2 6 3 3 2 2" xfId="3202"/>
    <cellStyle name="Normal 6 2 6 3 3 2 2 2" xfId="7286"/>
    <cellStyle name="Normal 6 2 6 3 3 2 3" xfId="6007"/>
    <cellStyle name="Normal 6 2 6 3 3 3" xfId="3203"/>
    <cellStyle name="Normal 6 2 6 3 3 3 2" xfId="7287"/>
    <cellStyle name="Normal 6 2 6 3 3 4" xfId="4993"/>
    <cellStyle name="Normal 6 2 6 3 4" xfId="1512"/>
    <cellStyle name="Normal 6 2 6 3 4 2" xfId="3204"/>
    <cellStyle name="Normal 6 2 6 3 4 2 2" xfId="7288"/>
    <cellStyle name="Normal 6 2 6 3 4 3" xfId="5722"/>
    <cellStyle name="Normal 6 2 6 3 5" xfId="3205"/>
    <cellStyle name="Normal 6 2 6 3 5 2" xfId="7289"/>
    <cellStyle name="Normal 6 2 6 3 6" xfId="4708"/>
    <cellStyle name="Normal 6 2 6 4" xfId="265"/>
    <cellStyle name="Normal 6 2 6 4 2" xfId="873"/>
    <cellStyle name="Normal 6 2 6 4 2 2" xfId="1892"/>
    <cellStyle name="Normal 6 2 6 4 2 2 2" xfId="3206"/>
    <cellStyle name="Normal 6 2 6 4 2 2 2 2" xfId="7290"/>
    <cellStyle name="Normal 6 2 6 4 2 2 3" xfId="6102"/>
    <cellStyle name="Normal 6 2 6 4 2 3" xfId="3207"/>
    <cellStyle name="Normal 6 2 6 4 2 3 2" xfId="7291"/>
    <cellStyle name="Normal 6 2 6 4 2 4" xfId="5088"/>
    <cellStyle name="Normal 6 2 6 4 3" xfId="1284"/>
    <cellStyle name="Normal 6 2 6 4 3 2" xfId="3208"/>
    <cellStyle name="Normal 6 2 6 4 3 2 2" xfId="7292"/>
    <cellStyle name="Normal 6 2 6 4 3 3" xfId="5494"/>
    <cellStyle name="Normal 6 2 6 4 4" xfId="3209"/>
    <cellStyle name="Normal 6 2 6 4 4 2" xfId="7293"/>
    <cellStyle name="Normal 6 2 6 4 5" xfId="4480"/>
    <cellStyle name="Normal 6 2 6 5" xfId="588"/>
    <cellStyle name="Normal 6 2 6 5 2" xfId="1607"/>
    <cellStyle name="Normal 6 2 6 5 2 2" xfId="3210"/>
    <cellStyle name="Normal 6 2 6 5 2 2 2" xfId="7294"/>
    <cellStyle name="Normal 6 2 6 5 2 3" xfId="5817"/>
    <cellStyle name="Normal 6 2 6 5 3" xfId="3211"/>
    <cellStyle name="Normal 6 2 6 5 3 2" xfId="7295"/>
    <cellStyle name="Normal 6 2 6 5 4" xfId="4803"/>
    <cellStyle name="Normal 6 2 6 6" xfId="1170"/>
    <cellStyle name="Normal 6 2 6 6 2" xfId="3212"/>
    <cellStyle name="Normal 6 2 6 6 2 2" xfId="7296"/>
    <cellStyle name="Normal 6 2 6 6 3" xfId="5380"/>
    <cellStyle name="Normal 6 2 6 7" xfId="3213"/>
    <cellStyle name="Normal 6 2 6 7 2" xfId="7297"/>
    <cellStyle name="Normal 6 2 6 8" xfId="4366"/>
    <cellStyle name="Normal 6 2 7" xfId="284"/>
    <cellStyle name="Normal 6 2 7 2" xfId="398"/>
    <cellStyle name="Normal 6 2 7 2 2" xfId="892"/>
    <cellStyle name="Normal 6 2 7 2 2 2" xfId="1911"/>
    <cellStyle name="Normal 6 2 7 2 2 2 2" xfId="3214"/>
    <cellStyle name="Normal 6 2 7 2 2 2 2 2" xfId="7298"/>
    <cellStyle name="Normal 6 2 7 2 2 2 3" xfId="6121"/>
    <cellStyle name="Normal 6 2 7 2 2 3" xfId="3215"/>
    <cellStyle name="Normal 6 2 7 2 2 3 2" xfId="7299"/>
    <cellStyle name="Normal 6 2 7 2 2 4" xfId="5107"/>
    <cellStyle name="Normal 6 2 7 2 3" xfId="1417"/>
    <cellStyle name="Normal 6 2 7 2 3 2" xfId="3216"/>
    <cellStyle name="Normal 6 2 7 2 3 2 2" xfId="7300"/>
    <cellStyle name="Normal 6 2 7 2 3 3" xfId="5627"/>
    <cellStyle name="Normal 6 2 7 2 4" xfId="3217"/>
    <cellStyle name="Normal 6 2 7 2 4 2" xfId="7301"/>
    <cellStyle name="Normal 6 2 7 2 5" xfId="4613"/>
    <cellStyle name="Normal 6 2 7 3" xfId="607"/>
    <cellStyle name="Normal 6 2 7 3 2" xfId="1626"/>
    <cellStyle name="Normal 6 2 7 3 2 2" xfId="3218"/>
    <cellStyle name="Normal 6 2 7 3 2 2 2" xfId="7302"/>
    <cellStyle name="Normal 6 2 7 3 2 3" xfId="5836"/>
    <cellStyle name="Normal 6 2 7 3 3" xfId="3219"/>
    <cellStyle name="Normal 6 2 7 3 3 2" xfId="7303"/>
    <cellStyle name="Normal 6 2 7 3 4" xfId="4822"/>
    <cellStyle name="Normal 6 2 7 4" xfId="1303"/>
    <cellStyle name="Normal 6 2 7 4 2" xfId="3220"/>
    <cellStyle name="Normal 6 2 7 4 2 2" xfId="7304"/>
    <cellStyle name="Normal 6 2 7 4 3" xfId="5513"/>
    <cellStyle name="Normal 6 2 7 5" xfId="3221"/>
    <cellStyle name="Normal 6 2 7 5 2" xfId="7305"/>
    <cellStyle name="Normal 6 2 7 6" xfId="4499"/>
    <cellStyle name="Normal 6 2 8" xfId="303"/>
    <cellStyle name="Normal 6 2 8 2" xfId="987"/>
    <cellStyle name="Normal 6 2 8 2 2" xfId="2006"/>
    <cellStyle name="Normal 6 2 8 2 2 2" xfId="3222"/>
    <cellStyle name="Normal 6 2 8 2 2 2 2" xfId="7306"/>
    <cellStyle name="Normal 6 2 8 2 2 3" xfId="6216"/>
    <cellStyle name="Normal 6 2 8 2 3" xfId="3223"/>
    <cellStyle name="Normal 6 2 8 2 3 2" xfId="7307"/>
    <cellStyle name="Normal 6 2 8 2 4" xfId="5202"/>
    <cellStyle name="Normal 6 2 8 3" xfId="702"/>
    <cellStyle name="Normal 6 2 8 3 2" xfId="1721"/>
    <cellStyle name="Normal 6 2 8 3 2 2" xfId="3224"/>
    <cellStyle name="Normal 6 2 8 3 2 2 2" xfId="7308"/>
    <cellStyle name="Normal 6 2 8 3 2 3" xfId="5931"/>
    <cellStyle name="Normal 6 2 8 3 3" xfId="3225"/>
    <cellStyle name="Normal 6 2 8 3 3 2" xfId="7309"/>
    <cellStyle name="Normal 6 2 8 3 4" xfId="4917"/>
    <cellStyle name="Normal 6 2 8 4" xfId="1322"/>
    <cellStyle name="Normal 6 2 8 4 2" xfId="3226"/>
    <cellStyle name="Normal 6 2 8 4 2 2" xfId="7310"/>
    <cellStyle name="Normal 6 2 8 4 3" xfId="5532"/>
    <cellStyle name="Normal 6 2 8 5" xfId="3227"/>
    <cellStyle name="Normal 6 2 8 5 2" xfId="7311"/>
    <cellStyle name="Normal 6 2 8 6" xfId="4518"/>
    <cellStyle name="Normal 6 2 9" xfId="417"/>
    <cellStyle name="Normal 6 2 9 2" xfId="797"/>
    <cellStyle name="Normal 6 2 9 2 2" xfId="1816"/>
    <cellStyle name="Normal 6 2 9 2 2 2" xfId="3228"/>
    <cellStyle name="Normal 6 2 9 2 2 2 2" xfId="7312"/>
    <cellStyle name="Normal 6 2 9 2 2 3" xfId="6026"/>
    <cellStyle name="Normal 6 2 9 2 3" xfId="3229"/>
    <cellStyle name="Normal 6 2 9 2 3 2" xfId="7313"/>
    <cellStyle name="Normal 6 2 9 2 4" xfId="5012"/>
    <cellStyle name="Normal 6 2 9 3" xfId="1436"/>
    <cellStyle name="Normal 6 2 9 3 2" xfId="3230"/>
    <cellStyle name="Normal 6 2 9 3 2 2" xfId="7314"/>
    <cellStyle name="Normal 6 2 9 3 3" xfId="5646"/>
    <cellStyle name="Normal 6 2 9 4" xfId="3231"/>
    <cellStyle name="Normal 6 2 9 4 2" xfId="7315"/>
    <cellStyle name="Normal 6 2 9 5" xfId="4632"/>
    <cellStyle name="Normal 6 3" xfId="76"/>
    <cellStyle name="Normal 6 3 10" xfId="176"/>
    <cellStyle name="Normal 6 3 10 2" xfId="1195"/>
    <cellStyle name="Normal 6 3 10 2 2" xfId="3232"/>
    <cellStyle name="Normal 6 3 10 2 2 2" xfId="7316"/>
    <cellStyle name="Normal 6 3 10 2 3" xfId="5405"/>
    <cellStyle name="Normal 6 3 10 3" xfId="3233"/>
    <cellStyle name="Normal 6 3 10 3 2" xfId="7317"/>
    <cellStyle name="Normal 6 3 10 4" xfId="4391"/>
    <cellStyle name="Normal 6 3 11" xfId="518"/>
    <cellStyle name="Normal 6 3 11 2" xfId="1537"/>
    <cellStyle name="Normal 6 3 11 2 2" xfId="3234"/>
    <cellStyle name="Normal 6 3 11 2 2 2" xfId="7318"/>
    <cellStyle name="Normal 6 3 11 2 3" xfId="5747"/>
    <cellStyle name="Normal 6 3 11 3" xfId="3235"/>
    <cellStyle name="Normal 6 3 11 3 2" xfId="7319"/>
    <cellStyle name="Normal 6 3 11 4" xfId="4733"/>
    <cellStyle name="Normal 6 3 12" xfId="1100"/>
    <cellStyle name="Normal 6 3 12 2" xfId="3236"/>
    <cellStyle name="Normal 6 3 12 2 2" xfId="7320"/>
    <cellStyle name="Normal 6 3 12 3" xfId="5310"/>
    <cellStyle name="Normal 6 3 13" xfId="3237"/>
    <cellStyle name="Normal 6 3 13 2" xfId="7321"/>
    <cellStyle name="Normal 6 3 14" xfId="4296"/>
    <cellStyle name="Normal 6 3 2" xfId="100"/>
    <cellStyle name="Normal 6 3 2 2" xfId="328"/>
    <cellStyle name="Normal 6 3 2 2 2" xfId="917"/>
    <cellStyle name="Normal 6 3 2 2 2 2" xfId="1936"/>
    <cellStyle name="Normal 6 3 2 2 2 2 2" xfId="3238"/>
    <cellStyle name="Normal 6 3 2 2 2 2 2 2" xfId="7322"/>
    <cellStyle name="Normal 6 3 2 2 2 2 3" xfId="6146"/>
    <cellStyle name="Normal 6 3 2 2 2 3" xfId="3239"/>
    <cellStyle name="Normal 6 3 2 2 2 3 2" xfId="7323"/>
    <cellStyle name="Normal 6 3 2 2 2 4" xfId="5132"/>
    <cellStyle name="Normal 6 3 2 2 3" xfId="632"/>
    <cellStyle name="Normal 6 3 2 2 3 2" xfId="1651"/>
    <cellStyle name="Normal 6 3 2 2 3 2 2" xfId="3240"/>
    <cellStyle name="Normal 6 3 2 2 3 2 2 2" xfId="7324"/>
    <cellStyle name="Normal 6 3 2 2 3 2 3" xfId="5861"/>
    <cellStyle name="Normal 6 3 2 2 3 3" xfId="3241"/>
    <cellStyle name="Normal 6 3 2 2 3 3 2" xfId="7325"/>
    <cellStyle name="Normal 6 3 2 2 3 4" xfId="4847"/>
    <cellStyle name="Normal 6 3 2 2 4" xfId="1347"/>
    <cellStyle name="Normal 6 3 2 2 4 2" xfId="3242"/>
    <cellStyle name="Normal 6 3 2 2 4 2 2" xfId="7326"/>
    <cellStyle name="Normal 6 3 2 2 4 3" xfId="5557"/>
    <cellStyle name="Normal 6 3 2 2 5" xfId="3243"/>
    <cellStyle name="Normal 6 3 2 2 5 2" xfId="7327"/>
    <cellStyle name="Normal 6 3 2 2 6" xfId="4543"/>
    <cellStyle name="Normal 6 3 2 3" xfId="442"/>
    <cellStyle name="Normal 6 3 2 3 2" xfId="1012"/>
    <cellStyle name="Normal 6 3 2 3 2 2" xfId="2031"/>
    <cellStyle name="Normal 6 3 2 3 2 2 2" xfId="3244"/>
    <cellStyle name="Normal 6 3 2 3 2 2 2 2" xfId="7328"/>
    <cellStyle name="Normal 6 3 2 3 2 2 3" xfId="6241"/>
    <cellStyle name="Normal 6 3 2 3 2 3" xfId="3245"/>
    <cellStyle name="Normal 6 3 2 3 2 3 2" xfId="7329"/>
    <cellStyle name="Normal 6 3 2 3 2 4" xfId="5227"/>
    <cellStyle name="Normal 6 3 2 3 3" xfId="727"/>
    <cellStyle name="Normal 6 3 2 3 3 2" xfId="1746"/>
    <cellStyle name="Normal 6 3 2 3 3 2 2" xfId="3246"/>
    <cellStyle name="Normal 6 3 2 3 3 2 2 2" xfId="7330"/>
    <cellStyle name="Normal 6 3 2 3 3 2 3" xfId="5956"/>
    <cellStyle name="Normal 6 3 2 3 3 3" xfId="3247"/>
    <cellStyle name="Normal 6 3 2 3 3 3 2" xfId="7331"/>
    <cellStyle name="Normal 6 3 2 3 3 4" xfId="4942"/>
    <cellStyle name="Normal 6 3 2 3 4" xfId="1461"/>
    <cellStyle name="Normal 6 3 2 3 4 2" xfId="3248"/>
    <cellStyle name="Normal 6 3 2 3 4 2 2" xfId="7332"/>
    <cellStyle name="Normal 6 3 2 3 4 3" xfId="5671"/>
    <cellStyle name="Normal 6 3 2 3 5" xfId="3249"/>
    <cellStyle name="Normal 6 3 2 3 5 2" xfId="7333"/>
    <cellStyle name="Normal 6 3 2 3 6" xfId="4657"/>
    <cellStyle name="Normal 6 3 2 4" xfId="214"/>
    <cellStyle name="Normal 6 3 2 4 2" xfId="822"/>
    <cellStyle name="Normal 6 3 2 4 2 2" xfId="1841"/>
    <cellStyle name="Normal 6 3 2 4 2 2 2" xfId="3250"/>
    <cellStyle name="Normal 6 3 2 4 2 2 2 2" xfId="7334"/>
    <cellStyle name="Normal 6 3 2 4 2 2 3" xfId="6051"/>
    <cellStyle name="Normal 6 3 2 4 2 3" xfId="3251"/>
    <cellStyle name="Normal 6 3 2 4 2 3 2" xfId="7335"/>
    <cellStyle name="Normal 6 3 2 4 2 4" xfId="5037"/>
    <cellStyle name="Normal 6 3 2 4 3" xfId="1233"/>
    <cellStyle name="Normal 6 3 2 4 3 2" xfId="3252"/>
    <cellStyle name="Normal 6 3 2 4 3 2 2" xfId="7336"/>
    <cellStyle name="Normal 6 3 2 4 3 3" xfId="5443"/>
    <cellStyle name="Normal 6 3 2 4 4" xfId="3253"/>
    <cellStyle name="Normal 6 3 2 4 4 2" xfId="7337"/>
    <cellStyle name="Normal 6 3 2 4 5" xfId="4429"/>
    <cellStyle name="Normal 6 3 2 5" xfId="537"/>
    <cellStyle name="Normal 6 3 2 5 2" xfId="1556"/>
    <cellStyle name="Normal 6 3 2 5 2 2" xfId="3254"/>
    <cellStyle name="Normal 6 3 2 5 2 2 2" xfId="7338"/>
    <cellStyle name="Normal 6 3 2 5 2 3" xfId="5766"/>
    <cellStyle name="Normal 6 3 2 5 3" xfId="3255"/>
    <cellStyle name="Normal 6 3 2 5 3 2" xfId="7339"/>
    <cellStyle name="Normal 6 3 2 5 4" xfId="4752"/>
    <cellStyle name="Normal 6 3 2 6" xfId="1119"/>
    <cellStyle name="Normal 6 3 2 6 2" xfId="3256"/>
    <cellStyle name="Normal 6 3 2 6 2 2" xfId="7340"/>
    <cellStyle name="Normal 6 3 2 6 3" xfId="5329"/>
    <cellStyle name="Normal 6 3 2 7" xfId="3257"/>
    <cellStyle name="Normal 6 3 2 7 2" xfId="7341"/>
    <cellStyle name="Normal 6 3 2 8" xfId="4315"/>
    <cellStyle name="Normal 6 3 3" xfId="119"/>
    <cellStyle name="Normal 6 3 3 2" xfId="347"/>
    <cellStyle name="Normal 6 3 3 2 2" xfId="936"/>
    <cellStyle name="Normal 6 3 3 2 2 2" xfId="1955"/>
    <cellStyle name="Normal 6 3 3 2 2 2 2" xfId="3258"/>
    <cellStyle name="Normal 6 3 3 2 2 2 2 2" xfId="7342"/>
    <cellStyle name="Normal 6 3 3 2 2 2 3" xfId="6165"/>
    <cellStyle name="Normal 6 3 3 2 2 3" xfId="3259"/>
    <cellStyle name="Normal 6 3 3 2 2 3 2" xfId="7343"/>
    <cellStyle name="Normal 6 3 3 2 2 4" xfId="5151"/>
    <cellStyle name="Normal 6 3 3 2 3" xfId="651"/>
    <cellStyle name="Normal 6 3 3 2 3 2" xfId="1670"/>
    <cellStyle name="Normal 6 3 3 2 3 2 2" xfId="3260"/>
    <cellStyle name="Normal 6 3 3 2 3 2 2 2" xfId="7344"/>
    <cellStyle name="Normal 6 3 3 2 3 2 3" xfId="5880"/>
    <cellStyle name="Normal 6 3 3 2 3 3" xfId="3261"/>
    <cellStyle name="Normal 6 3 3 2 3 3 2" xfId="7345"/>
    <cellStyle name="Normal 6 3 3 2 3 4" xfId="4866"/>
    <cellStyle name="Normal 6 3 3 2 4" xfId="1366"/>
    <cellStyle name="Normal 6 3 3 2 4 2" xfId="3262"/>
    <cellStyle name="Normal 6 3 3 2 4 2 2" xfId="7346"/>
    <cellStyle name="Normal 6 3 3 2 4 3" xfId="5576"/>
    <cellStyle name="Normal 6 3 3 2 5" xfId="3263"/>
    <cellStyle name="Normal 6 3 3 2 5 2" xfId="7347"/>
    <cellStyle name="Normal 6 3 3 2 6" xfId="4562"/>
    <cellStyle name="Normal 6 3 3 3" xfId="461"/>
    <cellStyle name="Normal 6 3 3 3 2" xfId="1031"/>
    <cellStyle name="Normal 6 3 3 3 2 2" xfId="2050"/>
    <cellStyle name="Normal 6 3 3 3 2 2 2" xfId="3264"/>
    <cellStyle name="Normal 6 3 3 3 2 2 2 2" xfId="7348"/>
    <cellStyle name="Normal 6 3 3 3 2 2 3" xfId="6260"/>
    <cellStyle name="Normal 6 3 3 3 2 3" xfId="3265"/>
    <cellStyle name="Normal 6 3 3 3 2 3 2" xfId="7349"/>
    <cellStyle name="Normal 6 3 3 3 2 4" xfId="5246"/>
    <cellStyle name="Normal 6 3 3 3 3" xfId="746"/>
    <cellStyle name="Normal 6 3 3 3 3 2" xfId="1765"/>
    <cellStyle name="Normal 6 3 3 3 3 2 2" xfId="3266"/>
    <cellStyle name="Normal 6 3 3 3 3 2 2 2" xfId="7350"/>
    <cellStyle name="Normal 6 3 3 3 3 2 3" xfId="5975"/>
    <cellStyle name="Normal 6 3 3 3 3 3" xfId="3267"/>
    <cellStyle name="Normal 6 3 3 3 3 3 2" xfId="7351"/>
    <cellStyle name="Normal 6 3 3 3 3 4" xfId="4961"/>
    <cellStyle name="Normal 6 3 3 3 4" xfId="1480"/>
    <cellStyle name="Normal 6 3 3 3 4 2" xfId="3268"/>
    <cellStyle name="Normal 6 3 3 3 4 2 2" xfId="7352"/>
    <cellStyle name="Normal 6 3 3 3 4 3" xfId="5690"/>
    <cellStyle name="Normal 6 3 3 3 5" xfId="3269"/>
    <cellStyle name="Normal 6 3 3 3 5 2" xfId="7353"/>
    <cellStyle name="Normal 6 3 3 3 6" xfId="4676"/>
    <cellStyle name="Normal 6 3 3 4" xfId="233"/>
    <cellStyle name="Normal 6 3 3 4 2" xfId="841"/>
    <cellStyle name="Normal 6 3 3 4 2 2" xfId="1860"/>
    <cellStyle name="Normal 6 3 3 4 2 2 2" xfId="3270"/>
    <cellStyle name="Normal 6 3 3 4 2 2 2 2" xfId="7354"/>
    <cellStyle name="Normal 6 3 3 4 2 2 3" xfId="6070"/>
    <cellStyle name="Normal 6 3 3 4 2 3" xfId="3271"/>
    <cellStyle name="Normal 6 3 3 4 2 3 2" xfId="7355"/>
    <cellStyle name="Normal 6 3 3 4 2 4" xfId="5056"/>
    <cellStyle name="Normal 6 3 3 4 3" xfId="1252"/>
    <cellStyle name="Normal 6 3 3 4 3 2" xfId="3272"/>
    <cellStyle name="Normal 6 3 3 4 3 2 2" xfId="7356"/>
    <cellStyle name="Normal 6 3 3 4 3 3" xfId="5462"/>
    <cellStyle name="Normal 6 3 3 4 4" xfId="3273"/>
    <cellStyle name="Normal 6 3 3 4 4 2" xfId="7357"/>
    <cellStyle name="Normal 6 3 3 4 5" xfId="4448"/>
    <cellStyle name="Normal 6 3 3 5" xfId="556"/>
    <cellStyle name="Normal 6 3 3 5 2" xfId="1575"/>
    <cellStyle name="Normal 6 3 3 5 2 2" xfId="3274"/>
    <cellStyle name="Normal 6 3 3 5 2 2 2" xfId="7358"/>
    <cellStyle name="Normal 6 3 3 5 2 3" xfId="5785"/>
    <cellStyle name="Normal 6 3 3 5 3" xfId="3275"/>
    <cellStyle name="Normal 6 3 3 5 3 2" xfId="7359"/>
    <cellStyle name="Normal 6 3 3 5 4" xfId="4771"/>
    <cellStyle name="Normal 6 3 3 6" xfId="1138"/>
    <cellStyle name="Normal 6 3 3 6 2" xfId="3276"/>
    <cellStyle name="Normal 6 3 3 6 2 2" xfId="7360"/>
    <cellStyle name="Normal 6 3 3 6 3" xfId="5348"/>
    <cellStyle name="Normal 6 3 3 7" xfId="3277"/>
    <cellStyle name="Normal 6 3 3 7 2" xfId="7361"/>
    <cellStyle name="Normal 6 3 3 8" xfId="4334"/>
    <cellStyle name="Normal 6 3 4" xfId="138"/>
    <cellStyle name="Normal 6 3 4 2" xfId="366"/>
    <cellStyle name="Normal 6 3 4 2 2" xfId="955"/>
    <cellStyle name="Normal 6 3 4 2 2 2" xfId="1974"/>
    <cellStyle name="Normal 6 3 4 2 2 2 2" xfId="3278"/>
    <cellStyle name="Normal 6 3 4 2 2 2 2 2" xfId="7362"/>
    <cellStyle name="Normal 6 3 4 2 2 2 3" xfId="6184"/>
    <cellStyle name="Normal 6 3 4 2 2 3" xfId="3279"/>
    <cellStyle name="Normal 6 3 4 2 2 3 2" xfId="7363"/>
    <cellStyle name="Normal 6 3 4 2 2 4" xfId="5170"/>
    <cellStyle name="Normal 6 3 4 2 3" xfId="670"/>
    <cellStyle name="Normal 6 3 4 2 3 2" xfId="1689"/>
    <cellStyle name="Normal 6 3 4 2 3 2 2" xfId="3280"/>
    <cellStyle name="Normal 6 3 4 2 3 2 2 2" xfId="7364"/>
    <cellStyle name="Normal 6 3 4 2 3 2 3" xfId="5899"/>
    <cellStyle name="Normal 6 3 4 2 3 3" xfId="3281"/>
    <cellStyle name="Normal 6 3 4 2 3 3 2" xfId="7365"/>
    <cellStyle name="Normal 6 3 4 2 3 4" xfId="4885"/>
    <cellStyle name="Normal 6 3 4 2 4" xfId="1385"/>
    <cellStyle name="Normal 6 3 4 2 4 2" xfId="3282"/>
    <cellStyle name="Normal 6 3 4 2 4 2 2" xfId="7366"/>
    <cellStyle name="Normal 6 3 4 2 4 3" xfId="5595"/>
    <cellStyle name="Normal 6 3 4 2 5" xfId="3283"/>
    <cellStyle name="Normal 6 3 4 2 5 2" xfId="7367"/>
    <cellStyle name="Normal 6 3 4 2 6" xfId="4581"/>
    <cellStyle name="Normal 6 3 4 3" xfId="480"/>
    <cellStyle name="Normal 6 3 4 3 2" xfId="1050"/>
    <cellStyle name="Normal 6 3 4 3 2 2" xfId="2069"/>
    <cellStyle name="Normal 6 3 4 3 2 2 2" xfId="3284"/>
    <cellStyle name="Normal 6 3 4 3 2 2 2 2" xfId="7368"/>
    <cellStyle name="Normal 6 3 4 3 2 2 3" xfId="6279"/>
    <cellStyle name="Normal 6 3 4 3 2 3" xfId="3285"/>
    <cellStyle name="Normal 6 3 4 3 2 3 2" xfId="7369"/>
    <cellStyle name="Normal 6 3 4 3 2 4" xfId="5265"/>
    <cellStyle name="Normal 6 3 4 3 3" xfId="765"/>
    <cellStyle name="Normal 6 3 4 3 3 2" xfId="1784"/>
    <cellStyle name="Normal 6 3 4 3 3 2 2" xfId="3286"/>
    <cellStyle name="Normal 6 3 4 3 3 2 2 2" xfId="7370"/>
    <cellStyle name="Normal 6 3 4 3 3 2 3" xfId="5994"/>
    <cellStyle name="Normal 6 3 4 3 3 3" xfId="3287"/>
    <cellStyle name="Normal 6 3 4 3 3 3 2" xfId="7371"/>
    <cellStyle name="Normal 6 3 4 3 3 4" xfId="4980"/>
    <cellStyle name="Normal 6 3 4 3 4" xfId="1499"/>
    <cellStyle name="Normal 6 3 4 3 4 2" xfId="3288"/>
    <cellStyle name="Normal 6 3 4 3 4 2 2" xfId="7372"/>
    <cellStyle name="Normal 6 3 4 3 4 3" xfId="5709"/>
    <cellStyle name="Normal 6 3 4 3 5" xfId="3289"/>
    <cellStyle name="Normal 6 3 4 3 5 2" xfId="7373"/>
    <cellStyle name="Normal 6 3 4 3 6" xfId="4695"/>
    <cellStyle name="Normal 6 3 4 4" xfId="252"/>
    <cellStyle name="Normal 6 3 4 4 2" xfId="860"/>
    <cellStyle name="Normal 6 3 4 4 2 2" xfId="1879"/>
    <cellStyle name="Normal 6 3 4 4 2 2 2" xfId="3290"/>
    <cellStyle name="Normal 6 3 4 4 2 2 2 2" xfId="7374"/>
    <cellStyle name="Normal 6 3 4 4 2 2 3" xfId="6089"/>
    <cellStyle name="Normal 6 3 4 4 2 3" xfId="3291"/>
    <cellStyle name="Normal 6 3 4 4 2 3 2" xfId="7375"/>
    <cellStyle name="Normal 6 3 4 4 2 4" xfId="5075"/>
    <cellStyle name="Normal 6 3 4 4 3" xfId="1271"/>
    <cellStyle name="Normal 6 3 4 4 3 2" xfId="3292"/>
    <cellStyle name="Normal 6 3 4 4 3 2 2" xfId="7376"/>
    <cellStyle name="Normal 6 3 4 4 3 3" xfId="5481"/>
    <cellStyle name="Normal 6 3 4 4 4" xfId="3293"/>
    <cellStyle name="Normal 6 3 4 4 4 2" xfId="7377"/>
    <cellStyle name="Normal 6 3 4 4 5" xfId="4467"/>
    <cellStyle name="Normal 6 3 4 5" xfId="575"/>
    <cellStyle name="Normal 6 3 4 5 2" xfId="1594"/>
    <cellStyle name="Normal 6 3 4 5 2 2" xfId="3294"/>
    <cellStyle name="Normal 6 3 4 5 2 2 2" xfId="7378"/>
    <cellStyle name="Normal 6 3 4 5 2 3" xfId="5804"/>
    <cellStyle name="Normal 6 3 4 5 3" xfId="3295"/>
    <cellStyle name="Normal 6 3 4 5 3 2" xfId="7379"/>
    <cellStyle name="Normal 6 3 4 5 4" xfId="4790"/>
    <cellStyle name="Normal 6 3 4 6" xfId="1157"/>
    <cellStyle name="Normal 6 3 4 6 2" xfId="3296"/>
    <cellStyle name="Normal 6 3 4 6 2 2" xfId="7380"/>
    <cellStyle name="Normal 6 3 4 6 3" xfId="5367"/>
    <cellStyle name="Normal 6 3 4 7" xfId="3297"/>
    <cellStyle name="Normal 6 3 4 7 2" xfId="7381"/>
    <cellStyle name="Normal 6 3 4 8" xfId="4353"/>
    <cellStyle name="Normal 6 3 5" xfId="157"/>
    <cellStyle name="Normal 6 3 5 2" xfId="385"/>
    <cellStyle name="Normal 6 3 5 2 2" xfId="974"/>
    <cellStyle name="Normal 6 3 5 2 2 2" xfId="1993"/>
    <cellStyle name="Normal 6 3 5 2 2 2 2" xfId="3298"/>
    <cellStyle name="Normal 6 3 5 2 2 2 2 2" xfId="7382"/>
    <cellStyle name="Normal 6 3 5 2 2 2 3" xfId="6203"/>
    <cellStyle name="Normal 6 3 5 2 2 3" xfId="3299"/>
    <cellStyle name="Normal 6 3 5 2 2 3 2" xfId="7383"/>
    <cellStyle name="Normal 6 3 5 2 2 4" xfId="5189"/>
    <cellStyle name="Normal 6 3 5 2 3" xfId="689"/>
    <cellStyle name="Normal 6 3 5 2 3 2" xfId="1708"/>
    <cellStyle name="Normal 6 3 5 2 3 2 2" xfId="3300"/>
    <cellStyle name="Normal 6 3 5 2 3 2 2 2" xfId="7384"/>
    <cellStyle name="Normal 6 3 5 2 3 2 3" xfId="5918"/>
    <cellStyle name="Normal 6 3 5 2 3 3" xfId="3301"/>
    <cellStyle name="Normal 6 3 5 2 3 3 2" xfId="7385"/>
    <cellStyle name="Normal 6 3 5 2 3 4" xfId="4904"/>
    <cellStyle name="Normal 6 3 5 2 4" xfId="1404"/>
    <cellStyle name="Normal 6 3 5 2 4 2" xfId="3302"/>
    <cellStyle name="Normal 6 3 5 2 4 2 2" xfId="7386"/>
    <cellStyle name="Normal 6 3 5 2 4 3" xfId="5614"/>
    <cellStyle name="Normal 6 3 5 2 5" xfId="3303"/>
    <cellStyle name="Normal 6 3 5 2 5 2" xfId="7387"/>
    <cellStyle name="Normal 6 3 5 2 6" xfId="4600"/>
    <cellStyle name="Normal 6 3 5 3" xfId="499"/>
    <cellStyle name="Normal 6 3 5 3 2" xfId="1069"/>
    <cellStyle name="Normal 6 3 5 3 2 2" xfId="2088"/>
    <cellStyle name="Normal 6 3 5 3 2 2 2" xfId="3304"/>
    <cellStyle name="Normal 6 3 5 3 2 2 2 2" xfId="7388"/>
    <cellStyle name="Normal 6 3 5 3 2 2 3" xfId="6298"/>
    <cellStyle name="Normal 6 3 5 3 2 3" xfId="3305"/>
    <cellStyle name="Normal 6 3 5 3 2 3 2" xfId="7389"/>
    <cellStyle name="Normal 6 3 5 3 2 4" xfId="5284"/>
    <cellStyle name="Normal 6 3 5 3 3" xfId="784"/>
    <cellStyle name="Normal 6 3 5 3 3 2" xfId="1803"/>
    <cellStyle name="Normal 6 3 5 3 3 2 2" xfId="3306"/>
    <cellStyle name="Normal 6 3 5 3 3 2 2 2" xfId="7390"/>
    <cellStyle name="Normal 6 3 5 3 3 2 3" xfId="6013"/>
    <cellStyle name="Normal 6 3 5 3 3 3" xfId="3307"/>
    <cellStyle name="Normal 6 3 5 3 3 3 2" xfId="7391"/>
    <cellStyle name="Normal 6 3 5 3 3 4" xfId="4999"/>
    <cellStyle name="Normal 6 3 5 3 4" xfId="1518"/>
    <cellStyle name="Normal 6 3 5 3 4 2" xfId="3308"/>
    <cellStyle name="Normal 6 3 5 3 4 2 2" xfId="7392"/>
    <cellStyle name="Normal 6 3 5 3 4 3" xfId="5728"/>
    <cellStyle name="Normal 6 3 5 3 5" xfId="3309"/>
    <cellStyle name="Normal 6 3 5 3 5 2" xfId="7393"/>
    <cellStyle name="Normal 6 3 5 3 6" xfId="4714"/>
    <cellStyle name="Normal 6 3 5 4" xfId="271"/>
    <cellStyle name="Normal 6 3 5 4 2" xfId="879"/>
    <cellStyle name="Normal 6 3 5 4 2 2" xfId="1898"/>
    <cellStyle name="Normal 6 3 5 4 2 2 2" xfId="3310"/>
    <cellStyle name="Normal 6 3 5 4 2 2 2 2" xfId="7394"/>
    <cellStyle name="Normal 6 3 5 4 2 2 3" xfId="6108"/>
    <cellStyle name="Normal 6 3 5 4 2 3" xfId="3311"/>
    <cellStyle name="Normal 6 3 5 4 2 3 2" xfId="7395"/>
    <cellStyle name="Normal 6 3 5 4 2 4" xfId="5094"/>
    <cellStyle name="Normal 6 3 5 4 3" xfId="1290"/>
    <cellStyle name="Normal 6 3 5 4 3 2" xfId="3312"/>
    <cellStyle name="Normal 6 3 5 4 3 2 2" xfId="7396"/>
    <cellStyle name="Normal 6 3 5 4 3 3" xfId="5500"/>
    <cellStyle name="Normal 6 3 5 4 4" xfId="3313"/>
    <cellStyle name="Normal 6 3 5 4 4 2" xfId="7397"/>
    <cellStyle name="Normal 6 3 5 4 5" xfId="4486"/>
    <cellStyle name="Normal 6 3 5 5" xfId="594"/>
    <cellStyle name="Normal 6 3 5 5 2" xfId="1613"/>
    <cellStyle name="Normal 6 3 5 5 2 2" xfId="3314"/>
    <cellStyle name="Normal 6 3 5 5 2 2 2" xfId="7398"/>
    <cellStyle name="Normal 6 3 5 5 2 3" xfId="5823"/>
    <cellStyle name="Normal 6 3 5 5 3" xfId="3315"/>
    <cellStyle name="Normal 6 3 5 5 3 2" xfId="7399"/>
    <cellStyle name="Normal 6 3 5 5 4" xfId="4809"/>
    <cellStyle name="Normal 6 3 5 6" xfId="1176"/>
    <cellStyle name="Normal 6 3 5 6 2" xfId="3316"/>
    <cellStyle name="Normal 6 3 5 6 2 2" xfId="7400"/>
    <cellStyle name="Normal 6 3 5 6 3" xfId="5386"/>
    <cellStyle name="Normal 6 3 5 7" xfId="3317"/>
    <cellStyle name="Normal 6 3 5 7 2" xfId="7401"/>
    <cellStyle name="Normal 6 3 5 8" xfId="4372"/>
    <cellStyle name="Normal 6 3 6" xfId="290"/>
    <cellStyle name="Normal 6 3 6 2" xfId="404"/>
    <cellStyle name="Normal 6 3 6 2 2" xfId="898"/>
    <cellStyle name="Normal 6 3 6 2 2 2" xfId="1917"/>
    <cellStyle name="Normal 6 3 6 2 2 2 2" xfId="3318"/>
    <cellStyle name="Normal 6 3 6 2 2 2 2 2" xfId="7402"/>
    <cellStyle name="Normal 6 3 6 2 2 2 3" xfId="6127"/>
    <cellStyle name="Normal 6 3 6 2 2 3" xfId="3319"/>
    <cellStyle name="Normal 6 3 6 2 2 3 2" xfId="7403"/>
    <cellStyle name="Normal 6 3 6 2 2 4" xfId="5113"/>
    <cellStyle name="Normal 6 3 6 2 3" xfId="1423"/>
    <cellStyle name="Normal 6 3 6 2 3 2" xfId="3320"/>
    <cellStyle name="Normal 6 3 6 2 3 2 2" xfId="7404"/>
    <cellStyle name="Normal 6 3 6 2 3 3" xfId="5633"/>
    <cellStyle name="Normal 6 3 6 2 4" xfId="3321"/>
    <cellStyle name="Normal 6 3 6 2 4 2" xfId="7405"/>
    <cellStyle name="Normal 6 3 6 2 5" xfId="4619"/>
    <cellStyle name="Normal 6 3 6 3" xfId="613"/>
    <cellStyle name="Normal 6 3 6 3 2" xfId="1632"/>
    <cellStyle name="Normal 6 3 6 3 2 2" xfId="3322"/>
    <cellStyle name="Normal 6 3 6 3 2 2 2" xfId="7406"/>
    <cellStyle name="Normal 6 3 6 3 2 3" xfId="5842"/>
    <cellStyle name="Normal 6 3 6 3 3" xfId="3323"/>
    <cellStyle name="Normal 6 3 6 3 3 2" xfId="7407"/>
    <cellStyle name="Normal 6 3 6 3 4" xfId="4828"/>
    <cellStyle name="Normal 6 3 6 4" xfId="1309"/>
    <cellStyle name="Normal 6 3 6 4 2" xfId="3324"/>
    <cellStyle name="Normal 6 3 6 4 2 2" xfId="7408"/>
    <cellStyle name="Normal 6 3 6 4 3" xfId="5519"/>
    <cellStyle name="Normal 6 3 6 5" xfId="3325"/>
    <cellStyle name="Normal 6 3 6 5 2" xfId="7409"/>
    <cellStyle name="Normal 6 3 6 6" xfId="4505"/>
    <cellStyle name="Normal 6 3 7" xfId="309"/>
    <cellStyle name="Normal 6 3 7 2" xfId="993"/>
    <cellStyle name="Normal 6 3 7 2 2" xfId="2012"/>
    <cellStyle name="Normal 6 3 7 2 2 2" xfId="3326"/>
    <cellStyle name="Normal 6 3 7 2 2 2 2" xfId="7410"/>
    <cellStyle name="Normal 6 3 7 2 2 3" xfId="6222"/>
    <cellStyle name="Normal 6 3 7 2 3" xfId="3327"/>
    <cellStyle name="Normal 6 3 7 2 3 2" xfId="7411"/>
    <cellStyle name="Normal 6 3 7 2 4" xfId="5208"/>
    <cellStyle name="Normal 6 3 7 3" xfId="708"/>
    <cellStyle name="Normal 6 3 7 3 2" xfId="1727"/>
    <cellStyle name="Normal 6 3 7 3 2 2" xfId="3328"/>
    <cellStyle name="Normal 6 3 7 3 2 2 2" xfId="7412"/>
    <cellStyle name="Normal 6 3 7 3 2 3" xfId="5937"/>
    <cellStyle name="Normal 6 3 7 3 3" xfId="3329"/>
    <cellStyle name="Normal 6 3 7 3 3 2" xfId="7413"/>
    <cellStyle name="Normal 6 3 7 3 4" xfId="4923"/>
    <cellStyle name="Normal 6 3 7 4" xfId="1328"/>
    <cellStyle name="Normal 6 3 7 4 2" xfId="3330"/>
    <cellStyle name="Normal 6 3 7 4 2 2" xfId="7414"/>
    <cellStyle name="Normal 6 3 7 4 3" xfId="5538"/>
    <cellStyle name="Normal 6 3 7 5" xfId="3331"/>
    <cellStyle name="Normal 6 3 7 5 2" xfId="7415"/>
    <cellStyle name="Normal 6 3 7 6" xfId="4524"/>
    <cellStyle name="Normal 6 3 8" xfId="423"/>
    <cellStyle name="Normal 6 3 8 2" xfId="803"/>
    <cellStyle name="Normal 6 3 8 2 2" xfId="1822"/>
    <cellStyle name="Normal 6 3 8 2 2 2" xfId="3332"/>
    <cellStyle name="Normal 6 3 8 2 2 2 2" xfId="7416"/>
    <cellStyle name="Normal 6 3 8 2 2 3" xfId="6032"/>
    <cellStyle name="Normal 6 3 8 2 3" xfId="3333"/>
    <cellStyle name="Normal 6 3 8 2 3 2" xfId="7417"/>
    <cellStyle name="Normal 6 3 8 2 4" xfId="5018"/>
    <cellStyle name="Normal 6 3 8 3" xfId="1442"/>
    <cellStyle name="Normal 6 3 8 3 2" xfId="3334"/>
    <cellStyle name="Normal 6 3 8 3 2 2" xfId="7418"/>
    <cellStyle name="Normal 6 3 8 3 3" xfId="5652"/>
    <cellStyle name="Normal 6 3 8 4" xfId="3335"/>
    <cellStyle name="Normal 6 3 8 4 2" xfId="7419"/>
    <cellStyle name="Normal 6 3 8 5" xfId="4638"/>
    <cellStyle name="Normal 6 3 9" xfId="195"/>
    <cellStyle name="Normal 6 3 9 2" xfId="1214"/>
    <cellStyle name="Normal 6 3 9 2 2" xfId="3336"/>
    <cellStyle name="Normal 6 3 9 2 2 2" xfId="7420"/>
    <cellStyle name="Normal 6 3 9 2 3" xfId="5424"/>
    <cellStyle name="Normal 6 3 9 3" xfId="3337"/>
    <cellStyle name="Normal 6 3 9 3 2" xfId="7421"/>
    <cellStyle name="Normal 6 3 9 4" xfId="4410"/>
    <cellStyle name="Normal 6 4" xfId="90"/>
    <cellStyle name="Normal 6 4 2" xfId="318"/>
    <cellStyle name="Normal 6 4 2 2" xfId="907"/>
    <cellStyle name="Normal 6 4 2 2 2" xfId="1926"/>
    <cellStyle name="Normal 6 4 2 2 2 2" xfId="3338"/>
    <cellStyle name="Normal 6 4 2 2 2 2 2" xfId="7422"/>
    <cellStyle name="Normal 6 4 2 2 2 3" xfId="6136"/>
    <cellStyle name="Normal 6 4 2 2 3" xfId="3339"/>
    <cellStyle name="Normal 6 4 2 2 3 2" xfId="7423"/>
    <cellStyle name="Normal 6 4 2 2 4" xfId="5122"/>
    <cellStyle name="Normal 6 4 2 3" xfId="622"/>
    <cellStyle name="Normal 6 4 2 3 2" xfId="1641"/>
    <cellStyle name="Normal 6 4 2 3 2 2" xfId="3340"/>
    <cellStyle name="Normal 6 4 2 3 2 2 2" xfId="7424"/>
    <cellStyle name="Normal 6 4 2 3 2 3" xfId="5851"/>
    <cellStyle name="Normal 6 4 2 3 3" xfId="3341"/>
    <cellStyle name="Normal 6 4 2 3 3 2" xfId="7425"/>
    <cellStyle name="Normal 6 4 2 3 4" xfId="4837"/>
    <cellStyle name="Normal 6 4 2 4" xfId="1337"/>
    <cellStyle name="Normal 6 4 2 4 2" xfId="3342"/>
    <cellStyle name="Normal 6 4 2 4 2 2" xfId="7426"/>
    <cellStyle name="Normal 6 4 2 4 3" xfId="5547"/>
    <cellStyle name="Normal 6 4 2 5" xfId="3343"/>
    <cellStyle name="Normal 6 4 2 5 2" xfId="7427"/>
    <cellStyle name="Normal 6 4 2 6" xfId="4533"/>
    <cellStyle name="Normal 6 4 3" xfId="432"/>
    <cellStyle name="Normal 6 4 3 2" xfId="1002"/>
    <cellStyle name="Normal 6 4 3 2 2" xfId="2021"/>
    <cellStyle name="Normal 6 4 3 2 2 2" xfId="3344"/>
    <cellStyle name="Normal 6 4 3 2 2 2 2" xfId="7428"/>
    <cellStyle name="Normal 6 4 3 2 2 3" xfId="6231"/>
    <cellStyle name="Normal 6 4 3 2 3" xfId="3345"/>
    <cellStyle name="Normal 6 4 3 2 3 2" xfId="7429"/>
    <cellStyle name="Normal 6 4 3 2 4" xfId="5217"/>
    <cellStyle name="Normal 6 4 3 3" xfId="717"/>
    <cellStyle name="Normal 6 4 3 3 2" xfId="1736"/>
    <cellStyle name="Normal 6 4 3 3 2 2" xfId="3346"/>
    <cellStyle name="Normal 6 4 3 3 2 2 2" xfId="7430"/>
    <cellStyle name="Normal 6 4 3 3 2 3" xfId="5946"/>
    <cellStyle name="Normal 6 4 3 3 3" xfId="3347"/>
    <cellStyle name="Normal 6 4 3 3 3 2" xfId="7431"/>
    <cellStyle name="Normal 6 4 3 3 4" xfId="4932"/>
    <cellStyle name="Normal 6 4 3 4" xfId="1451"/>
    <cellStyle name="Normal 6 4 3 4 2" xfId="3348"/>
    <cellStyle name="Normal 6 4 3 4 2 2" xfId="7432"/>
    <cellStyle name="Normal 6 4 3 4 3" xfId="5661"/>
    <cellStyle name="Normal 6 4 3 5" xfId="3349"/>
    <cellStyle name="Normal 6 4 3 5 2" xfId="7433"/>
    <cellStyle name="Normal 6 4 3 6" xfId="4647"/>
    <cellStyle name="Normal 6 4 4" xfId="204"/>
    <cellStyle name="Normal 6 4 4 2" xfId="812"/>
    <cellStyle name="Normal 6 4 4 2 2" xfId="1831"/>
    <cellStyle name="Normal 6 4 4 2 2 2" xfId="3350"/>
    <cellStyle name="Normal 6 4 4 2 2 2 2" xfId="7434"/>
    <cellStyle name="Normal 6 4 4 2 2 3" xfId="6041"/>
    <cellStyle name="Normal 6 4 4 2 3" xfId="3351"/>
    <cellStyle name="Normal 6 4 4 2 3 2" xfId="7435"/>
    <cellStyle name="Normal 6 4 4 2 4" xfId="5027"/>
    <cellStyle name="Normal 6 4 4 3" xfId="1223"/>
    <cellStyle name="Normal 6 4 4 3 2" xfId="3352"/>
    <cellStyle name="Normal 6 4 4 3 2 2" xfId="7436"/>
    <cellStyle name="Normal 6 4 4 3 3" xfId="5433"/>
    <cellStyle name="Normal 6 4 4 4" xfId="3353"/>
    <cellStyle name="Normal 6 4 4 4 2" xfId="7437"/>
    <cellStyle name="Normal 6 4 4 5" xfId="4419"/>
    <cellStyle name="Normal 6 4 5" xfId="527"/>
    <cellStyle name="Normal 6 4 5 2" xfId="1546"/>
    <cellStyle name="Normal 6 4 5 2 2" xfId="3354"/>
    <cellStyle name="Normal 6 4 5 2 2 2" xfId="7438"/>
    <cellStyle name="Normal 6 4 5 2 3" xfId="5756"/>
    <cellStyle name="Normal 6 4 5 3" xfId="3355"/>
    <cellStyle name="Normal 6 4 5 3 2" xfId="7439"/>
    <cellStyle name="Normal 6 4 5 4" xfId="4742"/>
    <cellStyle name="Normal 6 4 6" xfId="1109"/>
    <cellStyle name="Normal 6 4 6 2" xfId="3356"/>
    <cellStyle name="Normal 6 4 6 2 2" xfId="7440"/>
    <cellStyle name="Normal 6 4 6 3" xfId="5319"/>
    <cellStyle name="Normal 6 4 7" xfId="3357"/>
    <cellStyle name="Normal 6 4 7 2" xfId="7441"/>
    <cellStyle name="Normal 6 4 8" xfId="4305"/>
    <cellStyle name="Normal 6 5" xfId="109"/>
    <cellStyle name="Normal 6 5 2" xfId="337"/>
    <cellStyle name="Normal 6 5 2 2" xfId="926"/>
    <cellStyle name="Normal 6 5 2 2 2" xfId="1945"/>
    <cellStyle name="Normal 6 5 2 2 2 2" xfId="3358"/>
    <cellStyle name="Normal 6 5 2 2 2 2 2" xfId="7442"/>
    <cellStyle name="Normal 6 5 2 2 2 3" xfId="6155"/>
    <cellStyle name="Normal 6 5 2 2 3" xfId="3359"/>
    <cellStyle name="Normal 6 5 2 2 3 2" xfId="7443"/>
    <cellStyle name="Normal 6 5 2 2 4" xfId="5141"/>
    <cellStyle name="Normal 6 5 2 3" xfId="641"/>
    <cellStyle name="Normal 6 5 2 3 2" xfId="1660"/>
    <cellStyle name="Normal 6 5 2 3 2 2" xfId="3360"/>
    <cellStyle name="Normal 6 5 2 3 2 2 2" xfId="7444"/>
    <cellStyle name="Normal 6 5 2 3 2 3" xfId="5870"/>
    <cellStyle name="Normal 6 5 2 3 3" xfId="3361"/>
    <cellStyle name="Normal 6 5 2 3 3 2" xfId="7445"/>
    <cellStyle name="Normal 6 5 2 3 4" xfId="4856"/>
    <cellStyle name="Normal 6 5 2 4" xfId="1356"/>
    <cellStyle name="Normal 6 5 2 4 2" xfId="3362"/>
    <cellStyle name="Normal 6 5 2 4 2 2" xfId="7446"/>
    <cellStyle name="Normal 6 5 2 4 3" xfId="5566"/>
    <cellStyle name="Normal 6 5 2 5" xfId="3363"/>
    <cellStyle name="Normal 6 5 2 5 2" xfId="7447"/>
    <cellStyle name="Normal 6 5 2 6" xfId="4552"/>
    <cellStyle name="Normal 6 5 3" xfId="451"/>
    <cellStyle name="Normal 6 5 3 2" xfId="1021"/>
    <cellStyle name="Normal 6 5 3 2 2" xfId="2040"/>
    <cellStyle name="Normal 6 5 3 2 2 2" xfId="3364"/>
    <cellStyle name="Normal 6 5 3 2 2 2 2" xfId="7448"/>
    <cellStyle name="Normal 6 5 3 2 2 3" xfId="6250"/>
    <cellStyle name="Normal 6 5 3 2 3" xfId="3365"/>
    <cellStyle name="Normal 6 5 3 2 3 2" xfId="7449"/>
    <cellStyle name="Normal 6 5 3 2 4" xfId="5236"/>
    <cellStyle name="Normal 6 5 3 3" xfId="736"/>
    <cellStyle name="Normal 6 5 3 3 2" xfId="1755"/>
    <cellStyle name="Normal 6 5 3 3 2 2" xfId="3366"/>
    <cellStyle name="Normal 6 5 3 3 2 2 2" xfId="7450"/>
    <cellStyle name="Normal 6 5 3 3 2 3" xfId="5965"/>
    <cellStyle name="Normal 6 5 3 3 3" xfId="3367"/>
    <cellStyle name="Normal 6 5 3 3 3 2" xfId="7451"/>
    <cellStyle name="Normal 6 5 3 3 4" xfId="4951"/>
    <cellStyle name="Normal 6 5 3 4" xfId="1470"/>
    <cellStyle name="Normal 6 5 3 4 2" xfId="3368"/>
    <cellStyle name="Normal 6 5 3 4 2 2" xfId="7452"/>
    <cellStyle name="Normal 6 5 3 4 3" xfId="5680"/>
    <cellStyle name="Normal 6 5 3 5" xfId="3369"/>
    <cellStyle name="Normal 6 5 3 5 2" xfId="7453"/>
    <cellStyle name="Normal 6 5 3 6" xfId="4666"/>
    <cellStyle name="Normal 6 5 4" xfId="223"/>
    <cellStyle name="Normal 6 5 4 2" xfId="831"/>
    <cellStyle name="Normal 6 5 4 2 2" xfId="1850"/>
    <cellStyle name="Normal 6 5 4 2 2 2" xfId="3370"/>
    <cellStyle name="Normal 6 5 4 2 2 2 2" xfId="7454"/>
    <cellStyle name="Normal 6 5 4 2 2 3" xfId="6060"/>
    <cellStyle name="Normal 6 5 4 2 3" xfId="3371"/>
    <cellStyle name="Normal 6 5 4 2 3 2" xfId="7455"/>
    <cellStyle name="Normal 6 5 4 2 4" xfId="5046"/>
    <cellStyle name="Normal 6 5 4 3" xfId="1242"/>
    <cellStyle name="Normal 6 5 4 3 2" xfId="3372"/>
    <cellStyle name="Normal 6 5 4 3 2 2" xfId="7456"/>
    <cellStyle name="Normal 6 5 4 3 3" xfId="5452"/>
    <cellStyle name="Normal 6 5 4 4" xfId="3373"/>
    <cellStyle name="Normal 6 5 4 4 2" xfId="7457"/>
    <cellStyle name="Normal 6 5 4 5" xfId="4438"/>
    <cellStyle name="Normal 6 5 5" xfId="546"/>
    <cellStyle name="Normal 6 5 5 2" xfId="1565"/>
    <cellStyle name="Normal 6 5 5 2 2" xfId="3374"/>
    <cellStyle name="Normal 6 5 5 2 2 2" xfId="7458"/>
    <cellStyle name="Normal 6 5 5 2 3" xfId="5775"/>
    <cellStyle name="Normal 6 5 5 3" xfId="3375"/>
    <cellStyle name="Normal 6 5 5 3 2" xfId="7459"/>
    <cellStyle name="Normal 6 5 5 4" xfId="4761"/>
    <cellStyle name="Normal 6 5 6" xfId="1128"/>
    <cellStyle name="Normal 6 5 6 2" xfId="3376"/>
    <cellStyle name="Normal 6 5 6 2 2" xfId="7460"/>
    <cellStyle name="Normal 6 5 6 3" xfId="5338"/>
    <cellStyle name="Normal 6 5 7" xfId="3377"/>
    <cellStyle name="Normal 6 5 7 2" xfId="7461"/>
    <cellStyle name="Normal 6 5 8" xfId="4324"/>
    <cellStyle name="Normal 6 6" xfId="128"/>
    <cellStyle name="Normal 6 6 2" xfId="356"/>
    <cellStyle name="Normal 6 6 2 2" xfId="945"/>
    <cellStyle name="Normal 6 6 2 2 2" xfId="1964"/>
    <cellStyle name="Normal 6 6 2 2 2 2" xfId="3378"/>
    <cellStyle name="Normal 6 6 2 2 2 2 2" xfId="7462"/>
    <cellStyle name="Normal 6 6 2 2 2 3" xfId="6174"/>
    <cellStyle name="Normal 6 6 2 2 3" xfId="3379"/>
    <cellStyle name="Normal 6 6 2 2 3 2" xfId="7463"/>
    <cellStyle name="Normal 6 6 2 2 4" xfId="5160"/>
    <cellStyle name="Normal 6 6 2 3" xfId="660"/>
    <cellStyle name="Normal 6 6 2 3 2" xfId="1679"/>
    <cellStyle name="Normal 6 6 2 3 2 2" xfId="3380"/>
    <cellStyle name="Normal 6 6 2 3 2 2 2" xfId="7464"/>
    <cellStyle name="Normal 6 6 2 3 2 3" xfId="5889"/>
    <cellStyle name="Normal 6 6 2 3 3" xfId="3381"/>
    <cellStyle name="Normal 6 6 2 3 3 2" xfId="7465"/>
    <cellStyle name="Normal 6 6 2 3 4" xfId="4875"/>
    <cellStyle name="Normal 6 6 2 4" xfId="1375"/>
    <cellStyle name="Normal 6 6 2 4 2" xfId="3382"/>
    <cellStyle name="Normal 6 6 2 4 2 2" xfId="7466"/>
    <cellStyle name="Normal 6 6 2 4 3" xfId="5585"/>
    <cellStyle name="Normal 6 6 2 5" xfId="3383"/>
    <cellStyle name="Normal 6 6 2 5 2" xfId="7467"/>
    <cellStyle name="Normal 6 6 2 6" xfId="4571"/>
    <cellStyle name="Normal 6 6 3" xfId="470"/>
    <cellStyle name="Normal 6 6 3 2" xfId="1040"/>
    <cellStyle name="Normal 6 6 3 2 2" xfId="2059"/>
    <cellStyle name="Normal 6 6 3 2 2 2" xfId="3384"/>
    <cellStyle name="Normal 6 6 3 2 2 2 2" xfId="7468"/>
    <cellStyle name="Normal 6 6 3 2 2 3" xfId="6269"/>
    <cellStyle name="Normal 6 6 3 2 3" xfId="3385"/>
    <cellStyle name="Normal 6 6 3 2 3 2" xfId="7469"/>
    <cellStyle name="Normal 6 6 3 2 4" xfId="5255"/>
    <cellStyle name="Normal 6 6 3 3" xfId="755"/>
    <cellStyle name="Normal 6 6 3 3 2" xfId="1774"/>
    <cellStyle name="Normal 6 6 3 3 2 2" xfId="3386"/>
    <cellStyle name="Normal 6 6 3 3 2 2 2" xfId="7470"/>
    <cellStyle name="Normal 6 6 3 3 2 3" xfId="5984"/>
    <cellStyle name="Normal 6 6 3 3 3" xfId="3387"/>
    <cellStyle name="Normal 6 6 3 3 3 2" xfId="7471"/>
    <cellStyle name="Normal 6 6 3 3 4" xfId="4970"/>
    <cellStyle name="Normal 6 6 3 4" xfId="1489"/>
    <cellStyle name="Normal 6 6 3 4 2" xfId="3388"/>
    <cellStyle name="Normal 6 6 3 4 2 2" xfId="7472"/>
    <cellStyle name="Normal 6 6 3 4 3" xfId="5699"/>
    <cellStyle name="Normal 6 6 3 5" xfId="3389"/>
    <cellStyle name="Normal 6 6 3 5 2" xfId="7473"/>
    <cellStyle name="Normal 6 6 3 6" xfId="4685"/>
    <cellStyle name="Normal 6 6 4" xfId="242"/>
    <cellStyle name="Normal 6 6 4 2" xfId="850"/>
    <cellStyle name="Normal 6 6 4 2 2" xfId="1869"/>
    <cellStyle name="Normal 6 6 4 2 2 2" xfId="3390"/>
    <cellStyle name="Normal 6 6 4 2 2 2 2" xfId="7474"/>
    <cellStyle name="Normal 6 6 4 2 2 3" xfId="6079"/>
    <cellStyle name="Normal 6 6 4 2 3" xfId="3391"/>
    <cellStyle name="Normal 6 6 4 2 3 2" xfId="7475"/>
    <cellStyle name="Normal 6 6 4 2 4" xfId="5065"/>
    <cellStyle name="Normal 6 6 4 3" xfId="1261"/>
    <cellStyle name="Normal 6 6 4 3 2" xfId="3392"/>
    <cellStyle name="Normal 6 6 4 3 2 2" xfId="7476"/>
    <cellStyle name="Normal 6 6 4 3 3" xfId="5471"/>
    <cellStyle name="Normal 6 6 4 4" xfId="3393"/>
    <cellStyle name="Normal 6 6 4 4 2" xfId="7477"/>
    <cellStyle name="Normal 6 6 4 5" xfId="4457"/>
    <cellStyle name="Normal 6 6 5" xfId="565"/>
    <cellStyle name="Normal 6 6 5 2" xfId="1584"/>
    <cellStyle name="Normal 6 6 5 2 2" xfId="3394"/>
    <cellStyle name="Normal 6 6 5 2 2 2" xfId="7478"/>
    <cellStyle name="Normal 6 6 5 2 3" xfId="5794"/>
    <cellStyle name="Normal 6 6 5 3" xfId="3395"/>
    <cellStyle name="Normal 6 6 5 3 2" xfId="7479"/>
    <cellStyle name="Normal 6 6 5 4" xfId="4780"/>
    <cellStyle name="Normal 6 6 6" xfId="1147"/>
    <cellStyle name="Normal 6 6 6 2" xfId="3396"/>
    <cellStyle name="Normal 6 6 6 2 2" xfId="7480"/>
    <cellStyle name="Normal 6 6 6 3" xfId="5357"/>
    <cellStyle name="Normal 6 6 7" xfId="3397"/>
    <cellStyle name="Normal 6 6 7 2" xfId="7481"/>
    <cellStyle name="Normal 6 6 8" xfId="4343"/>
    <cellStyle name="Normal 6 7" xfId="147"/>
    <cellStyle name="Normal 6 7 2" xfId="375"/>
    <cellStyle name="Normal 6 7 2 2" xfId="964"/>
    <cellStyle name="Normal 6 7 2 2 2" xfId="1983"/>
    <cellStyle name="Normal 6 7 2 2 2 2" xfId="3398"/>
    <cellStyle name="Normal 6 7 2 2 2 2 2" xfId="7482"/>
    <cellStyle name="Normal 6 7 2 2 2 3" xfId="6193"/>
    <cellStyle name="Normal 6 7 2 2 3" xfId="3399"/>
    <cellStyle name="Normal 6 7 2 2 3 2" xfId="7483"/>
    <cellStyle name="Normal 6 7 2 2 4" xfId="5179"/>
    <cellStyle name="Normal 6 7 2 3" xfId="679"/>
    <cellStyle name="Normal 6 7 2 3 2" xfId="1698"/>
    <cellStyle name="Normal 6 7 2 3 2 2" xfId="3400"/>
    <cellStyle name="Normal 6 7 2 3 2 2 2" xfId="7484"/>
    <cellStyle name="Normal 6 7 2 3 2 3" xfId="5908"/>
    <cellStyle name="Normal 6 7 2 3 3" xfId="3401"/>
    <cellStyle name="Normal 6 7 2 3 3 2" xfId="7485"/>
    <cellStyle name="Normal 6 7 2 3 4" xfId="4894"/>
    <cellStyle name="Normal 6 7 2 4" xfId="1394"/>
    <cellStyle name="Normal 6 7 2 4 2" xfId="3402"/>
    <cellStyle name="Normal 6 7 2 4 2 2" xfId="7486"/>
    <cellStyle name="Normal 6 7 2 4 3" xfId="5604"/>
    <cellStyle name="Normal 6 7 2 5" xfId="3403"/>
    <cellStyle name="Normal 6 7 2 5 2" xfId="7487"/>
    <cellStyle name="Normal 6 7 2 6" xfId="4590"/>
    <cellStyle name="Normal 6 7 3" xfId="489"/>
    <cellStyle name="Normal 6 7 3 2" xfId="1059"/>
    <cellStyle name="Normal 6 7 3 2 2" xfId="2078"/>
    <cellStyle name="Normal 6 7 3 2 2 2" xfId="3404"/>
    <cellStyle name="Normal 6 7 3 2 2 2 2" xfId="7488"/>
    <cellStyle name="Normal 6 7 3 2 2 3" xfId="6288"/>
    <cellStyle name="Normal 6 7 3 2 3" xfId="3405"/>
    <cellStyle name="Normal 6 7 3 2 3 2" xfId="7489"/>
    <cellStyle name="Normal 6 7 3 2 4" xfId="5274"/>
    <cellStyle name="Normal 6 7 3 3" xfId="774"/>
    <cellStyle name="Normal 6 7 3 3 2" xfId="1793"/>
    <cellStyle name="Normal 6 7 3 3 2 2" xfId="3406"/>
    <cellStyle name="Normal 6 7 3 3 2 2 2" xfId="7490"/>
    <cellStyle name="Normal 6 7 3 3 2 3" xfId="6003"/>
    <cellStyle name="Normal 6 7 3 3 3" xfId="3407"/>
    <cellStyle name="Normal 6 7 3 3 3 2" xfId="7491"/>
    <cellStyle name="Normal 6 7 3 3 4" xfId="4989"/>
    <cellStyle name="Normal 6 7 3 4" xfId="1508"/>
    <cellStyle name="Normal 6 7 3 4 2" xfId="3408"/>
    <cellStyle name="Normal 6 7 3 4 2 2" xfId="7492"/>
    <cellStyle name="Normal 6 7 3 4 3" xfId="5718"/>
    <cellStyle name="Normal 6 7 3 5" xfId="3409"/>
    <cellStyle name="Normal 6 7 3 5 2" xfId="7493"/>
    <cellStyle name="Normal 6 7 3 6" xfId="4704"/>
    <cellStyle name="Normal 6 7 4" xfId="261"/>
    <cellStyle name="Normal 6 7 4 2" xfId="869"/>
    <cellStyle name="Normal 6 7 4 2 2" xfId="1888"/>
    <cellStyle name="Normal 6 7 4 2 2 2" xfId="3410"/>
    <cellStyle name="Normal 6 7 4 2 2 2 2" xfId="7494"/>
    <cellStyle name="Normal 6 7 4 2 2 3" xfId="6098"/>
    <cellStyle name="Normal 6 7 4 2 3" xfId="3411"/>
    <cellStyle name="Normal 6 7 4 2 3 2" xfId="7495"/>
    <cellStyle name="Normal 6 7 4 2 4" xfId="5084"/>
    <cellStyle name="Normal 6 7 4 3" xfId="1280"/>
    <cellStyle name="Normal 6 7 4 3 2" xfId="3412"/>
    <cellStyle name="Normal 6 7 4 3 2 2" xfId="7496"/>
    <cellStyle name="Normal 6 7 4 3 3" xfId="5490"/>
    <cellStyle name="Normal 6 7 4 4" xfId="3413"/>
    <cellStyle name="Normal 6 7 4 4 2" xfId="7497"/>
    <cellStyle name="Normal 6 7 4 5" xfId="4476"/>
    <cellStyle name="Normal 6 7 5" xfId="584"/>
    <cellStyle name="Normal 6 7 5 2" xfId="1603"/>
    <cellStyle name="Normal 6 7 5 2 2" xfId="3414"/>
    <cellStyle name="Normal 6 7 5 2 2 2" xfId="7498"/>
    <cellStyle name="Normal 6 7 5 2 3" xfId="5813"/>
    <cellStyle name="Normal 6 7 5 3" xfId="3415"/>
    <cellStyle name="Normal 6 7 5 3 2" xfId="7499"/>
    <cellStyle name="Normal 6 7 5 4" xfId="4799"/>
    <cellStyle name="Normal 6 7 6" xfId="1166"/>
    <cellStyle name="Normal 6 7 6 2" xfId="3416"/>
    <cellStyle name="Normal 6 7 6 2 2" xfId="7500"/>
    <cellStyle name="Normal 6 7 6 3" xfId="5376"/>
    <cellStyle name="Normal 6 7 7" xfId="3417"/>
    <cellStyle name="Normal 6 7 7 2" xfId="7501"/>
    <cellStyle name="Normal 6 7 8" xfId="4362"/>
    <cellStyle name="Normal 6 8" xfId="280"/>
    <cellStyle name="Normal 6 8 2" xfId="394"/>
    <cellStyle name="Normal 6 8 2 2" xfId="888"/>
    <cellStyle name="Normal 6 8 2 2 2" xfId="1907"/>
    <cellStyle name="Normal 6 8 2 2 2 2" xfId="3418"/>
    <cellStyle name="Normal 6 8 2 2 2 2 2" xfId="7502"/>
    <cellStyle name="Normal 6 8 2 2 2 3" xfId="6117"/>
    <cellStyle name="Normal 6 8 2 2 3" xfId="3419"/>
    <cellStyle name="Normal 6 8 2 2 3 2" xfId="7503"/>
    <cellStyle name="Normal 6 8 2 2 4" xfId="5103"/>
    <cellStyle name="Normal 6 8 2 3" xfId="1413"/>
    <cellStyle name="Normal 6 8 2 3 2" xfId="3420"/>
    <cellStyle name="Normal 6 8 2 3 2 2" xfId="7504"/>
    <cellStyle name="Normal 6 8 2 3 3" xfId="5623"/>
    <cellStyle name="Normal 6 8 2 4" xfId="3421"/>
    <cellStyle name="Normal 6 8 2 4 2" xfId="7505"/>
    <cellStyle name="Normal 6 8 2 5" xfId="4609"/>
    <cellStyle name="Normal 6 8 3" xfId="603"/>
    <cellStyle name="Normal 6 8 3 2" xfId="1622"/>
    <cellStyle name="Normal 6 8 3 2 2" xfId="3422"/>
    <cellStyle name="Normal 6 8 3 2 2 2" xfId="7506"/>
    <cellStyle name="Normal 6 8 3 2 3" xfId="5832"/>
    <cellStyle name="Normal 6 8 3 3" xfId="3423"/>
    <cellStyle name="Normal 6 8 3 3 2" xfId="7507"/>
    <cellStyle name="Normal 6 8 3 4" xfId="4818"/>
    <cellStyle name="Normal 6 8 4" xfId="1299"/>
    <cellStyle name="Normal 6 8 4 2" xfId="3424"/>
    <cellStyle name="Normal 6 8 4 2 2" xfId="7508"/>
    <cellStyle name="Normal 6 8 4 3" xfId="5509"/>
    <cellStyle name="Normal 6 8 5" xfId="3425"/>
    <cellStyle name="Normal 6 8 5 2" xfId="7509"/>
    <cellStyle name="Normal 6 8 6" xfId="4495"/>
    <cellStyle name="Normal 6 9" xfId="299"/>
    <cellStyle name="Normal 6 9 2" xfId="983"/>
    <cellStyle name="Normal 6 9 2 2" xfId="2002"/>
    <cellStyle name="Normal 6 9 2 2 2" xfId="3426"/>
    <cellStyle name="Normal 6 9 2 2 2 2" xfId="7510"/>
    <cellStyle name="Normal 6 9 2 2 3" xfId="6212"/>
    <cellStyle name="Normal 6 9 2 3" xfId="3427"/>
    <cellStyle name="Normal 6 9 2 3 2" xfId="7511"/>
    <cellStyle name="Normal 6 9 2 4" xfId="5198"/>
    <cellStyle name="Normal 6 9 3" xfId="698"/>
    <cellStyle name="Normal 6 9 3 2" xfId="1717"/>
    <cellStyle name="Normal 6 9 3 2 2" xfId="3428"/>
    <cellStyle name="Normal 6 9 3 2 2 2" xfId="7512"/>
    <cellStyle name="Normal 6 9 3 2 3" xfId="5927"/>
    <cellStyle name="Normal 6 9 3 3" xfId="3429"/>
    <cellStyle name="Normal 6 9 3 3 2" xfId="7513"/>
    <cellStyle name="Normal 6 9 3 4" xfId="4913"/>
    <cellStyle name="Normal 6 9 4" xfId="1318"/>
    <cellStyle name="Normal 6 9 4 2" xfId="3430"/>
    <cellStyle name="Normal 6 9 4 2 2" xfId="7514"/>
    <cellStyle name="Normal 6 9 4 3" xfId="5528"/>
    <cellStyle name="Normal 6 9 5" xfId="3431"/>
    <cellStyle name="Normal 6 9 5 2" xfId="7515"/>
    <cellStyle name="Normal 6 9 6" xfId="4514"/>
    <cellStyle name="Normal 67" xfId="2201"/>
    <cellStyle name="Normal 67 2" xfId="2202"/>
    <cellStyle name="Normal 67 3" xfId="2203"/>
    <cellStyle name="Normal 68" xfId="2204"/>
    <cellStyle name="Normal 7" xfId="44"/>
    <cellStyle name="Normal 7 2" xfId="46"/>
    <cellStyle name="Normal 7 2 2" xfId="81"/>
    <cellStyle name="Normal 7 3" xfId="61"/>
    <cellStyle name="Normal 7 4" xfId="79"/>
    <cellStyle name="Normal 8" xfId="32"/>
    <cellStyle name="Normal 8 10" xfId="411"/>
    <cellStyle name="Normal 8 10 2" xfId="791"/>
    <cellStyle name="Normal 8 10 2 2" xfId="1810"/>
    <cellStyle name="Normal 8 10 2 2 2" xfId="3432"/>
    <cellStyle name="Normal 8 10 2 2 2 2" xfId="7516"/>
    <cellStyle name="Normal 8 10 2 2 3" xfId="6020"/>
    <cellStyle name="Normal 8 10 2 3" xfId="3433"/>
    <cellStyle name="Normal 8 10 2 3 2" xfId="7517"/>
    <cellStyle name="Normal 8 10 2 4" xfId="5006"/>
    <cellStyle name="Normal 8 10 3" xfId="1430"/>
    <cellStyle name="Normal 8 10 3 2" xfId="3434"/>
    <cellStyle name="Normal 8 10 3 2 2" xfId="7518"/>
    <cellStyle name="Normal 8 10 3 3" xfId="5640"/>
    <cellStyle name="Normal 8 10 4" xfId="3435"/>
    <cellStyle name="Normal 8 10 4 2" xfId="7519"/>
    <cellStyle name="Normal 8 10 5" xfId="4626"/>
    <cellStyle name="Normal 8 11" xfId="183"/>
    <cellStyle name="Normal 8 11 2" xfId="1202"/>
    <cellStyle name="Normal 8 11 2 2" xfId="3436"/>
    <cellStyle name="Normal 8 11 2 2 2" xfId="7520"/>
    <cellStyle name="Normal 8 11 2 3" xfId="5412"/>
    <cellStyle name="Normal 8 11 3" xfId="3437"/>
    <cellStyle name="Normal 8 11 3 2" xfId="7521"/>
    <cellStyle name="Normal 8 11 4" xfId="4398"/>
    <cellStyle name="Normal 8 12" xfId="164"/>
    <cellStyle name="Normal 8 12 2" xfId="1183"/>
    <cellStyle name="Normal 8 12 2 2" xfId="3438"/>
    <cellStyle name="Normal 8 12 2 2 2" xfId="7522"/>
    <cellStyle name="Normal 8 12 2 3" xfId="5393"/>
    <cellStyle name="Normal 8 12 3" xfId="3439"/>
    <cellStyle name="Normal 8 12 3 2" xfId="7523"/>
    <cellStyle name="Normal 8 12 4" xfId="4379"/>
    <cellStyle name="Normal 8 13" xfId="506"/>
    <cellStyle name="Normal 8 13 2" xfId="1525"/>
    <cellStyle name="Normal 8 13 2 2" xfId="3440"/>
    <cellStyle name="Normal 8 13 2 2 2" xfId="7524"/>
    <cellStyle name="Normal 8 13 2 3" xfId="5735"/>
    <cellStyle name="Normal 8 13 3" xfId="3441"/>
    <cellStyle name="Normal 8 13 3 2" xfId="7525"/>
    <cellStyle name="Normal 8 13 4" xfId="4721"/>
    <cellStyle name="Normal 8 14" xfId="1088"/>
    <cellStyle name="Normal 8 14 2" xfId="3442"/>
    <cellStyle name="Normal 8 14 2 2" xfId="7526"/>
    <cellStyle name="Normal 8 14 3" xfId="5298"/>
    <cellStyle name="Normal 8 15" xfId="3443"/>
    <cellStyle name="Normal 8 15 2" xfId="7527"/>
    <cellStyle name="Normal 8 16" xfId="4284"/>
    <cellStyle name="Normal 8 2" xfId="62"/>
    <cellStyle name="Normal 8 3" xfId="74"/>
    <cellStyle name="Normal 8 3 10" xfId="174"/>
    <cellStyle name="Normal 8 3 10 2" xfId="1193"/>
    <cellStyle name="Normal 8 3 10 2 2" xfId="3444"/>
    <cellStyle name="Normal 8 3 10 2 2 2" xfId="7528"/>
    <cellStyle name="Normal 8 3 10 2 3" xfId="5403"/>
    <cellStyle name="Normal 8 3 10 3" xfId="3445"/>
    <cellStyle name="Normal 8 3 10 3 2" xfId="7529"/>
    <cellStyle name="Normal 8 3 10 4" xfId="4389"/>
    <cellStyle name="Normal 8 3 11" xfId="516"/>
    <cellStyle name="Normal 8 3 11 2" xfId="1535"/>
    <cellStyle name="Normal 8 3 11 2 2" xfId="3446"/>
    <cellStyle name="Normal 8 3 11 2 2 2" xfId="7530"/>
    <cellStyle name="Normal 8 3 11 2 3" xfId="5745"/>
    <cellStyle name="Normal 8 3 11 3" xfId="3447"/>
    <cellStyle name="Normal 8 3 11 3 2" xfId="7531"/>
    <cellStyle name="Normal 8 3 11 4" xfId="4731"/>
    <cellStyle name="Normal 8 3 12" xfId="1098"/>
    <cellStyle name="Normal 8 3 12 2" xfId="3448"/>
    <cellStyle name="Normal 8 3 12 2 2" xfId="7532"/>
    <cellStyle name="Normal 8 3 12 3" xfId="5308"/>
    <cellStyle name="Normal 8 3 13" xfId="3449"/>
    <cellStyle name="Normal 8 3 13 2" xfId="7533"/>
    <cellStyle name="Normal 8 3 14" xfId="4294"/>
    <cellStyle name="Normal 8 3 2" xfId="98"/>
    <cellStyle name="Normal 8 3 2 2" xfId="326"/>
    <cellStyle name="Normal 8 3 2 2 2" xfId="915"/>
    <cellStyle name="Normal 8 3 2 2 2 2" xfId="1934"/>
    <cellStyle name="Normal 8 3 2 2 2 2 2" xfId="3450"/>
    <cellStyle name="Normal 8 3 2 2 2 2 2 2" xfId="7534"/>
    <cellStyle name="Normal 8 3 2 2 2 2 3" xfId="6144"/>
    <cellStyle name="Normal 8 3 2 2 2 3" xfId="3451"/>
    <cellStyle name="Normal 8 3 2 2 2 3 2" xfId="7535"/>
    <cellStyle name="Normal 8 3 2 2 2 4" xfId="5130"/>
    <cellStyle name="Normal 8 3 2 2 3" xfId="630"/>
    <cellStyle name="Normal 8 3 2 2 3 2" xfId="1649"/>
    <cellStyle name="Normal 8 3 2 2 3 2 2" xfId="3452"/>
    <cellStyle name="Normal 8 3 2 2 3 2 2 2" xfId="7536"/>
    <cellStyle name="Normal 8 3 2 2 3 2 3" xfId="5859"/>
    <cellStyle name="Normal 8 3 2 2 3 3" xfId="3453"/>
    <cellStyle name="Normal 8 3 2 2 3 3 2" xfId="7537"/>
    <cellStyle name="Normal 8 3 2 2 3 4" xfId="4845"/>
    <cellStyle name="Normal 8 3 2 2 4" xfId="1345"/>
    <cellStyle name="Normal 8 3 2 2 4 2" xfId="3454"/>
    <cellStyle name="Normal 8 3 2 2 4 2 2" xfId="7538"/>
    <cellStyle name="Normal 8 3 2 2 4 3" xfId="5555"/>
    <cellStyle name="Normal 8 3 2 2 5" xfId="3455"/>
    <cellStyle name="Normal 8 3 2 2 5 2" xfId="7539"/>
    <cellStyle name="Normal 8 3 2 2 6" xfId="4541"/>
    <cellStyle name="Normal 8 3 2 3" xfId="440"/>
    <cellStyle name="Normal 8 3 2 3 2" xfId="1010"/>
    <cellStyle name="Normal 8 3 2 3 2 2" xfId="2029"/>
    <cellStyle name="Normal 8 3 2 3 2 2 2" xfId="3456"/>
    <cellStyle name="Normal 8 3 2 3 2 2 2 2" xfId="7540"/>
    <cellStyle name="Normal 8 3 2 3 2 2 3" xfId="6239"/>
    <cellStyle name="Normal 8 3 2 3 2 3" xfId="3457"/>
    <cellStyle name="Normal 8 3 2 3 2 3 2" xfId="7541"/>
    <cellStyle name="Normal 8 3 2 3 2 4" xfId="5225"/>
    <cellStyle name="Normal 8 3 2 3 3" xfId="725"/>
    <cellStyle name="Normal 8 3 2 3 3 2" xfId="1744"/>
    <cellStyle name="Normal 8 3 2 3 3 2 2" xfId="3458"/>
    <cellStyle name="Normal 8 3 2 3 3 2 2 2" xfId="7542"/>
    <cellStyle name="Normal 8 3 2 3 3 2 3" xfId="5954"/>
    <cellStyle name="Normal 8 3 2 3 3 3" xfId="3459"/>
    <cellStyle name="Normal 8 3 2 3 3 3 2" xfId="7543"/>
    <cellStyle name="Normal 8 3 2 3 3 4" xfId="4940"/>
    <cellStyle name="Normal 8 3 2 3 4" xfId="1459"/>
    <cellStyle name="Normal 8 3 2 3 4 2" xfId="3460"/>
    <cellStyle name="Normal 8 3 2 3 4 2 2" xfId="7544"/>
    <cellStyle name="Normal 8 3 2 3 4 3" xfId="5669"/>
    <cellStyle name="Normal 8 3 2 3 5" xfId="3461"/>
    <cellStyle name="Normal 8 3 2 3 5 2" xfId="7545"/>
    <cellStyle name="Normal 8 3 2 3 6" xfId="4655"/>
    <cellStyle name="Normal 8 3 2 4" xfId="212"/>
    <cellStyle name="Normal 8 3 2 4 2" xfId="820"/>
    <cellStyle name="Normal 8 3 2 4 2 2" xfId="1839"/>
    <cellStyle name="Normal 8 3 2 4 2 2 2" xfId="3462"/>
    <cellStyle name="Normal 8 3 2 4 2 2 2 2" xfId="7546"/>
    <cellStyle name="Normal 8 3 2 4 2 2 3" xfId="6049"/>
    <cellStyle name="Normal 8 3 2 4 2 3" xfId="3463"/>
    <cellStyle name="Normal 8 3 2 4 2 3 2" xfId="7547"/>
    <cellStyle name="Normal 8 3 2 4 2 4" xfId="5035"/>
    <cellStyle name="Normal 8 3 2 4 3" xfId="1231"/>
    <cellStyle name="Normal 8 3 2 4 3 2" xfId="3464"/>
    <cellStyle name="Normal 8 3 2 4 3 2 2" xfId="7548"/>
    <cellStyle name="Normal 8 3 2 4 3 3" xfId="5441"/>
    <cellStyle name="Normal 8 3 2 4 4" xfId="3465"/>
    <cellStyle name="Normal 8 3 2 4 4 2" xfId="7549"/>
    <cellStyle name="Normal 8 3 2 4 5" xfId="4427"/>
    <cellStyle name="Normal 8 3 2 5" xfId="535"/>
    <cellStyle name="Normal 8 3 2 5 2" xfId="1554"/>
    <cellStyle name="Normal 8 3 2 5 2 2" xfId="3466"/>
    <cellStyle name="Normal 8 3 2 5 2 2 2" xfId="7550"/>
    <cellStyle name="Normal 8 3 2 5 2 3" xfId="5764"/>
    <cellStyle name="Normal 8 3 2 5 3" xfId="3467"/>
    <cellStyle name="Normal 8 3 2 5 3 2" xfId="7551"/>
    <cellStyle name="Normal 8 3 2 5 4" xfId="4750"/>
    <cellStyle name="Normal 8 3 2 6" xfId="1117"/>
    <cellStyle name="Normal 8 3 2 6 2" xfId="3468"/>
    <cellStyle name="Normal 8 3 2 6 2 2" xfId="7552"/>
    <cellStyle name="Normal 8 3 2 6 3" xfId="5327"/>
    <cellStyle name="Normal 8 3 2 7" xfId="3469"/>
    <cellStyle name="Normal 8 3 2 7 2" xfId="7553"/>
    <cellStyle name="Normal 8 3 2 8" xfId="4313"/>
    <cellStyle name="Normal 8 3 3" xfId="117"/>
    <cellStyle name="Normal 8 3 3 2" xfId="345"/>
    <cellStyle name="Normal 8 3 3 2 2" xfId="934"/>
    <cellStyle name="Normal 8 3 3 2 2 2" xfId="1953"/>
    <cellStyle name="Normal 8 3 3 2 2 2 2" xfId="3470"/>
    <cellStyle name="Normal 8 3 3 2 2 2 2 2" xfId="7554"/>
    <cellStyle name="Normal 8 3 3 2 2 2 3" xfId="6163"/>
    <cellStyle name="Normal 8 3 3 2 2 3" xfId="3471"/>
    <cellStyle name="Normal 8 3 3 2 2 3 2" xfId="7555"/>
    <cellStyle name="Normal 8 3 3 2 2 4" xfId="5149"/>
    <cellStyle name="Normal 8 3 3 2 3" xfId="649"/>
    <cellStyle name="Normal 8 3 3 2 3 2" xfId="1668"/>
    <cellStyle name="Normal 8 3 3 2 3 2 2" xfId="3472"/>
    <cellStyle name="Normal 8 3 3 2 3 2 2 2" xfId="7556"/>
    <cellStyle name="Normal 8 3 3 2 3 2 3" xfId="5878"/>
    <cellStyle name="Normal 8 3 3 2 3 3" xfId="3473"/>
    <cellStyle name="Normal 8 3 3 2 3 3 2" xfId="7557"/>
    <cellStyle name="Normal 8 3 3 2 3 4" xfId="4864"/>
    <cellStyle name="Normal 8 3 3 2 4" xfId="1364"/>
    <cellStyle name="Normal 8 3 3 2 4 2" xfId="3474"/>
    <cellStyle name="Normal 8 3 3 2 4 2 2" xfId="7558"/>
    <cellStyle name="Normal 8 3 3 2 4 3" xfId="5574"/>
    <cellStyle name="Normal 8 3 3 2 5" xfId="3475"/>
    <cellStyle name="Normal 8 3 3 2 5 2" xfId="7559"/>
    <cellStyle name="Normal 8 3 3 2 6" xfId="4560"/>
    <cellStyle name="Normal 8 3 3 3" xfId="459"/>
    <cellStyle name="Normal 8 3 3 3 2" xfId="1029"/>
    <cellStyle name="Normal 8 3 3 3 2 2" xfId="2048"/>
    <cellStyle name="Normal 8 3 3 3 2 2 2" xfId="3476"/>
    <cellStyle name="Normal 8 3 3 3 2 2 2 2" xfId="7560"/>
    <cellStyle name="Normal 8 3 3 3 2 2 3" xfId="6258"/>
    <cellStyle name="Normal 8 3 3 3 2 3" xfId="3477"/>
    <cellStyle name="Normal 8 3 3 3 2 3 2" xfId="7561"/>
    <cellStyle name="Normal 8 3 3 3 2 4" xfId="5244"/>
    <cellStyle name="Normal 8 3 3 3 3" xfId="744"/>
    <cellStyle name="Normal 8 3 3 3 3 2" xfId="1763"/>
    <cellStyle name="Normal 8 3 3 3 3 2 2" xfId="3478"/>
    <cellStyle name="Normal 8 3 3 3 3 2 2 2" xfId="7562"/>
    <cellStyle name="Normal 8 3 3 3 3 2 3" xfId="5973"/>
    <cellStyle name="Normal 8 3 3 3 3 3" xfId="3479"/>
    <cellStyle name="Normal 8 3 3 3 3 3 2" xfId="7563"/>
    <cellStyle name="Normal 8 3 3 3 3 4" xfId="4959"/>
    <cellStyle name="Normal 8 3 3 3 4" xfId="1478"/>
    <cellStyle name="Normal 8 3 3 3 4 2" xfId="3480"/>
    <cellStyle name="Normal 8 3 3 3 4 2 2" xfId="7564"/>
    <cellStyle name="Normal 8 3 3 3 4 3" xfId="5688"/>
    <cellStyle name="Normal 8 3 3 3 5" xfId="3481"/>
    <cellStyle name="Normal 8 3 3 3 5 2" xfId="7565"/>
    <cellStyle name="Normal 8 3 3 3 6" xfId="4674"/>
    <cellStyle name="Normal 8 3 3 4" xfId="231"/>
    <cellStyle name="Normal 8 3 3 4 2" xfId="839"/>
    <cellStyle name="Normal 8 3 3 4 2 2" xfId="1858"/>
    <cellStyle name="Normal 8 3 3 4 2 2 2" xfId="3482"/>
    <cellStyle name="Normal 8 3 3 4 2 2 2 2" xfId="7566"/>
    <cellStyle name="Normal 8 3 3 4 2 2 3" xfId="6068"/>
    <cellStyle name="Normal 8 3 3 4 2 3" xfId="3483"/>
    <cellStyle name="Normal 8 3 3 4 2 3 2" xfId="7567"/>
    <cellStyle name="Normal 8 3 3 4 2 4" xfId="5054"/>
    <cellStyle name="Normal 8 3 3 4 3" xfId="1250"/>
    <cellStyle name="Normal 8 3 3 4 3 2" xfId="3484"/>
    <cellStyle name="Normal 8 3 3 4 3 2 2" xfId="7568"/>
    <cellStyle name="Normal 8 3 3 4 3 3" xfId="5460"/>
    <cellStyle name="Normal 8 3 3 4 4" xfId="3485"/>
    <cellStyle name="Normal 8 3 3 4 4 2" xfId="7569"/>
    <cellStyle name="Normal 8 3 3 4 5" xfId="4446"/>
    <cellStyle name="Normal 8 3 3 5" xfId="554"/>
    <cellStyle name="Normal 8 3 3 5 2" xfId="1573"/>
    <cellStyle name="Normal 8 3 3 5 2 2" xfId="3486"/>
    <cellStyle name="Normal 8 3 3 5 2 2 2" xfId="7570"/>
    <cellStyle name="Normal 8 3 3 5 2 3" xfId="5783"/>
    <cellStyle name="Normal 8 3 3 5 3" xfId="3487"/>
    <cellStyle name="Normal 8 3 3 5 3 2" xfId="7571"/>
    <cellStyle name="Normal 8 3 3 5 4" xfId="4769"/>
    <cellStyle name="Normal 8 3 3 6" xfId="1136"/>
    <cellStyle name="Normal 8 3 3 6 2" xfId="3488"/>
    <cellStyle name="Normal 8 3 3 6 2 2" xfId="7572"/>
    <cellStyle name="Normal 8 3 3 6 3" xfId="5346"/>
    <cellStyle name="Normal 8 3 3 7" xfId="3489"/>
    <cellStyle name="Normal 8 3 3 7 2" xfId="7573"/>
    <cellStyle name="Normal 8 3 3 8" xfId="4332"/>
    <cellStyle name="Normal 8 3 4" xfId="136"/>
    <cellStyle name="Normal 8 3 4 2" xfId="364"/>
    <cellStyle name="Normal 8 3 4 2 2" xfId="953"/>
    <cellStyle name="Normal 8 3 4 2 2 2" xfId="1972"/>
    <cellStyle name="Normal 8 3 4 2 2 2 2" xfId="3490"/>
    <cellStyle name="Normal 8 3 4 2 2 2 2 2" xfId="7574"/>
    <cellStyle name="Normal 8 3 4 2 2 2 3" xfId="6182"/>
    <cellStyle name="Normal 8 3 4 2 2 3" xfId="3491"/>
    <cellStyle name="Normal 8 3 4 2 2 3 2" xfId="7575"/>
    <cellStyle name="Normal 8 3 4 2 2 4" xfId="5168"/>
    <cellStyle name="Normal 8 3 4 2 3" xfId="668"/>
    <cellStyle name="Normal 8 3 4 2 3 2" xfId="1687"/>
    <cellStyle name="Normal 8 3 4 2 3 2 2" xfId="3492"/>
    <cellStyle name="Normal 8 3 4 2 3 2 2 2" xfId="7576"/>
    <cellStyle name="Normal 8 3 4 2 3 2 3" xfId="5897"/>
    <cellStyle name="Normal 8 3 4 2 3 3" xfId="3493"/>
    <cellStyle name="Normal 8 3 4 2 3 3 2" xfId="7577"/>
    <cellStyle name="Normal 8 3 4 2 3 4" xfId="4883"/>
    <cellStyle name="Normal 8 3 4 2 4" xfId="1383"/>
    <cellStyle name="Normal 8 3 4 2 4 2" xfId="3494"/>
    <cellStyle name="Normal 8 3 4 2 4 2 2" xfId="7578"/>
    <cellStyle name="Normal 8 3 4 2 4 3" xfId="5593"/>
    <cellStyle name="Normal 8 3 4 2 5" xfId="3495"/>
    <cellStyle name="Normal 8 3 4 2 5 2" xfId="7579"/>
    <cellStyle name="Normal 8 3 4 2 6" xfId="4579"/>
    <cellStyle name="Normal 8 3 4 3" xfId="478"/>
    <cellStyle name="Normal 8 3 4 3 2" xfId="1048"/>
    <cellStyle name="Normal 8 3 4 3 2 2" xfId="2067"/>
    <cellStyle name="Normal 8 3 4 3 2 2 2" xfId="3496"/>
    <cellStyle name="Normal 8 3 4 3 2 2 2 2" xfId="7580"/>
    <cellStyle name="Normal 8 3 4 3 2 2 3" xfId="6277"/>
    <cellStyle name="Normal 8 3 4 3 2 3" xfId="3497"/>
    <cellStyle name="Normal 8 3 4 3 2 3 2" xfId="7581"/>
    <cellStyle name="Normal 8 3 4 3 2 4" xfId="5263"/>
    <cellStyle name="Normal 8 3 4 3 3" xfId="763"/>
    <cellStyle name="Normal 8 3 4 3 3 2" xfId="1782"/>
    <cellStyle name="Normal 8 3 4 3 3 2 2" xfId="3498"/>
    <cellStyle name="Normal 8 3 4 3 3 2 2 2" xfId="7582"/>
    <cellStyle name="Normal 8 3 4 3 3 2 3" xfId="5992"/>
    <cellStyle name="Normal 8 3 4 3 3 3" xfId="3499"/>
    <cellStyle name="Normal 8 3 4 3 3 3 2" xfId="7583"/>
    <cellStyle name="Normal 8 3 4 3 3 4" xfId="4978"/>
    <cellStyle name="Normal 8 3 4 3 4" xfId="1497"/>
    <cellStyle name="Normal 8 3 4 3 4 2" xfId="3500"/>
    <cellStyle name="Normal 8 3 4 3 4 2 2" xfId="7584"/>
    <cellStyle name="Normal 8 3 4 3 4 3" xfId="5707"/>
    <cellStyle name="Normal 8 3 4 3 5" xfId="3501"/>
    <cellStyle name="Normal 8 3 4 3 5 2" xfId="7585"/>
    <cellStyle name="Normal 8 3 4 3 6" xfId="4693"/>
    <cellStyle name="Normal 8 3 4 4" xfId="250"/>
    <cellStyle name="Normal 8 3 4 4 2" xfId="858"/>
    <cellStyle name="Normal 8 3 4 4 2 2" xfId="1877"/>
    <cellStyle name="Normal 8 3 4 4 2 2 2" xfId="3502"/>
    <cellStyle name="Normal 8 3 4 4 2 2 2 2" xfId="7586"/>
    <cellStyle name="Normal 8 3 4 4 2 2 3" xfId="6087"/>
    <cellStyle name="Normal 8 3 4 4 2 3" xfId="3503"/>
    <cellStyle name="Normal 8 3 4 4 2 3 2" xfId="7587"/>
    <cellStyle name="Normal 8 3 4 4 2 4" xfId="5073"/>
    <cellStyle name="Normal 8 3 4 4 3" xfId="1269"/>
    <cellStyle name="Normal 8 3 4 4 3 2" xfId="3504"/>
    <cellStyle name="Normal 8 3 4 4 3 2 2" xfId="7588"/>
    <cellStyle name="Normal 8 3 4 4 3 3" xfId="5479"/>
    <cellStyle name="Normal 8 3 4 4 4" xfId="3505"/>
    <cellStyle name="Normal 8 3 4 4 4 2" xfId="7589"/>
    <cellStyle name="Normal 8 3 4 4 5" xfId="4465"/>
    <cellStyle name="Normal 8 3 4 5" xfId="573"/>
    <cellStyle name="Normal 8 3 4 5 2" xfId="1592"/>
    <cellStyle name="Normal 8 3 4 5 2 2" xfId="3506"/>
    <cellStyle name="Normal 8 3 4 5 2 2 2" xfId="7590"/>
    <cellStyle name="Normal 8 3 4 5 2 3" xfId="5802"/>
    <cellStyle name="Normal 8 3 4 5 3" xfId="3507"/>
    <cellStyle name="Normal 8 3 4 5 3 2" xfId="7591"/>
    <cellStyle name="Normal 8 3 4 5 4" xfId="4788"/>
    <cellStyle name="Normal 8 3 4 6" xfId="1155"/>
    <cellStyle name="Normal 8 3 4 6 2" xfId="3508"/>
    <cellStyle name="Normal 8 3 4 6 2 2" xfId="7592"/>
    <cellStyle name="Normal 8 3 4 6 3" xfId="5365"/>
    <cellStyle name="Normal 8 3 4 7" xfId="3509"/>
    <cellStyle name="Normal 8 3 4 7 2" xfId="7593"/>
    <cellStyle name="Normal 8 3 4 8" xfId="4351"/>
    <cellStyle name="Normal 8 3 5" xfId="155"/>
    <cellStyle name="Normal 8 3 5 2" xfId="383"/>
    <cellStyle name="Normal 8 3 5 2 2" xfId="972"/>
    <cellStyle name="Normal 8 3 5 2 2 2" xfId="1991"/>
    <cellStyle name="Normal 8 3 5 2 2 2 2" xfId="3510"/>
    <cellStyle name="Normal 8 3 5 2 2 2 2 2" xfId="7594"/>
    <cellStyle name="Normal 8 3 5 2 2 2 3" xfId="6201"/>
    <cellStyle name="Normal 8 3 5 2 2 3" xfId="3511"/>
    <cellStyle name="Normal 8 3 5 2 2 3 2" xfId="7595"/>
    <cellStyle name="Normal 8 3 5 2 2 4" xfId="5187"/>
    <cellStyle name="Normal 8 3 5 2 3" xfId="687"/>
    <cellStyle name="Normal 8 3 5 2 3 2" xfId="1706"/>
    <cellStyle name="Normal 8 3 5 2 3 2 2" xfId="3512"/>
    <cellStyle name="Normal 8 3 5 2 3 2 2 2" xfId="7596"/>
    <cellStyle name="Normal 8 3 5 2 3 2 3" xfId="5916"/>
    <cellStyle name="Normal 8 3 5 2 3 3" xfId="3513"/>
    <cellStyle name="Normal 8 3 5 2 3 3 2" xfId="7597"/>
    <cellStyle name="Normal 8 3 5 2 3 4" xfId="4902"/>
    <cellStyle name="Normal 8 3 5 2 4" xfId="1402"/>
    <cellStyle name="Normal 8 3 5 2 4 2" xfId="3514"/>
    <cellStyle name="Normal 8 3 5 2 4 2 2" xfId="7598"/>
    <cellStyle name="Normal 8 3 5 2 4 3" xfId="5612"/>
    <cellStyle name="Normal 8 3 5 2 5" xfId="3515"/>
    <cellStyle name="Normal 8 3 5 2 5 2" xfId="7599"/>
    <cellStyle name="Normal 8 3 5 2 6" xfId="4598"/>
    <cellStyle name="Normal 8 3 5 3" xfId="497"/>
    <cellStyle name="Normal 8 3 5 3 2" xfId="1067"/>
    <cellStyle name="Normal 8 3 5 3 2 2" xfId="2086"/>
    <cellStyle name="Normal 8 3 5 3 2 2 2" xfId="3516"/>
    <cellStyle name="Normal 8 3 5 3 2 2 2 2" xfId="7600"/>
    <cellStyle name="Normal 8 3 5 3 2 2 3" xfId="6296"/>
    <cellStyle name="Normal 8 3 5 3 2 3" xfId="3517"/>
    <cellStyle name="Normal 8 3 5 3 2 3 2" xfId="7601"/>
    <cellStyle name="Normal 8 3 5 3 2 4" xfId="5282"/>
    <cellStyle name="Normal 8 3 5 3 3" xfId="782"/>
    <cellStyle name="Normal 8 3 5 3 3 2" xfId="1801"/>
    <cellStyle name="Normal 8 3 5 3 3 2 2" xfId="3518"/>
    <cellStyle name="Normal 8 3 5 3 3 2 2 2" xfId="7602"/>
    <cellStyle name="Normal 8 3 5 3 3 2 3" xfId="6011"/>
    <cellStyle name="Normal 8 3 5 3 3 3" xfId="3519"/>
    <cellStyle name="Normal 8 3 5 3 3 3 2" xfId="7603"/>
    <cellStyle name="Normal 8 3 5 3 3 4" xfId="4997"/>
    <cellStyle name="Normal 8 3 5 3 4" xfId="1516"/>
    <cellStyle name="Normal 8 3 5 3 4 2" xfId="3520"/>
    <cellStyle name="Normal 8 3 5 3 4 2 2" xfId="7604"/>
    <cellStyle name="Normal 8 3 5 3 4 3" xfId="5726"/>
    <cellStyle name="Normal 8 3 5 3 5" xfId="3521"/>
    <cellStyle name="Normal 8 3 5 3 5 2" xfId="7605"/>
    <cellStyle name="Normal 8 3 5 3 6" xfId="4712"/>
    <cellStyle name="Normal 8 3 5 4" xfId="269"/>
    <cellStyle name="Normal 8 3 5 4 2" xfId="877"/>
    <cellStyle name="Normal 8 3 5 4 2 2" xfId="1896"/>
    <cellStyle name="Normal 8 3 5 4 2 2 2" xfId="3522"/>
    <cellStyle name="Normal 8 3 5 4 2 2 2 2" xfId="7606"/>
    <cellStyle name="Normal 8 3 5 4 2 2 3" xfId="6106"/>
    <cellStyle name="Normal 8 3 5 4 2 3" xfId="3523"/>
    <cellStyle name="Normal 8 3 5 4 2 3 2" xfId="7607"/>
    <cellStyle name="Normal 8 3 5 4 2 4" xfId="5092"/>
    <cellStyle name="Normal 8 3 5 4 3" xfId="1288"/>
    <cellStyle name="Normal 8 3 5 4 3 2" xfId="3524"/>
    <cellStyle name="Normal 8 3 5 4 3 2 2" xfId="7608"/>
    <cellStyle name="Normal 8 3 5 4 3 3" xfId="5498"/>
    <cellStyle name="Normal 8 3 5 4 4" xfId="3525"/>
    <cellStyle name="Normal 8 3 5 4 4 2" xfId="7609"/>
    <cellStyle name="Normal 8 3 5 4 5" xfId="4484"/>
    <cellStyle name="Normal 8 3 5 5" xfId="592"/>
    <cellStyle name="Normal 8 3 5 5 2" xfId="1611"/>
    <cellStyle name="Normal 8 3 5 5 2 2" xfId="3526"/>
    <cellStyle name="Normal 8 3 5 5 2 2 2" xfId="7610"/>
    <cellStyle name="Normal 8 3 5 5 2 3" xfId="5821"/>
    <cellStyle name="Normal 8 3 5 5 3" xfId="3527"/>
    <cellStyle name="Normal 8 3 5 5 3 2" xfId="7611"/>
    <cellStyle name="Normal 8 3 5 5 4" xfId="4807"/>
    <cellStyle name="Normal 8 3 5 6" xfId="1174"/>
    <cellStyle name="Normal 8 3 5 6 2" xfId="3528"/>
    <cellStyle name="Normal 8 3 5 6 2 2" xfId="7612"/>
    <cellStyle name="Normal 8 3 5 6 3" xfId="5384"/>
    <cellStyle name="Normal 8 3 5 7" xfId="3529"/>
    <cellStyle name="Normal 8 3 5 7 2" xfId="7613"/>
    <cellStyle name="Normal 8 3 5 8" xfId="4370"/>
    <cellStyle name="Normal 8 3 6" xfId="288"/>
    <cellStyle name="Normal 8 3 6 2" xfId="402"/>
    <cellStyle name="Normal 8 3 6 2 2" xfId="896"/>
    <cellStyle name="Normal 8 3 6 2 2 2" xfId="1915"/>
    <cellStyle name="Normal 8 3 6 2 2 2 2" xfId="3530"/>
    <cellStyle name="Normal 8 3 6 2 2 2 2 2" xfId="7614"/>
    <cellStyle name="Normal 8 3 6 2 2 2 3" xfId="6125"/>
    <cellStyle name="Normal 8 3 6 2 2 3" xfId="3531"/>
    <cellStyle name="Normal 8 3 6 2 2 3 2" xfId="7615"/>
    <cellStyle name="Normal 8 3 6 2 2 4" xfId="5111"/>
    <cellStyle name="Normal 8 3 6 2 3" xfId="1421"/>
    <cellStyle name="Normal 8 3 6 2 3 2" xfId="3532"/>
    <cellStyle name="Normal 8 3 6 2 3 2 2" xfId="7616"/>
    <cellStyle name="Normal 8 3 6 2 3 3" xfId="5631"/>
    <cellStyle name="Normal 8 3 6 2 4" xfId="3533"/>
    <cellStyle name="Normal 8 3 6 2 4 2" xfId="7617"/>
    <cellStyle name="Normal 8 3 6 2 5" xfId="4617"/>
    <cellStyle name="Normal 8 3 6 3" xfId="611"/>
    <cellStyle name="Normal 8 3 6 3 2" xfId="1630"/>
    <cellStyle name="Normal 8 3 6 3 2 2" xfId="3534"/>
    <cellStyle name="Normal 8 3 6 3 2 2 2" xfId="7618"/>
    <cellStyle name="Normal 8 3 6 3 2 3" xfId="5840"/>
    <cellStyle name="Normal 8 3 6 3 3" xfId="3535"/>
    <cellStyle name="Normal 8 3 6 3 3 2" xfId="7619"/>
    <cellStyle name="Normal 8 3 6 3 4" xfId="4826"/>
    <cellStyle name="Normal 8 3 6 4" xfId="1307"/>
    <cellStyle name="Normal 8 3 6 4 2" xfId="3536"/>
    <cellStyle name="Normal 8 3 6 4 2 2" xfId="7620"/>
    <cellStyle name="Normal 8 3 6 4 3" xfId="5517"/>
    <cellStyle name="Normal 8 3 6 5" xfId="3537"/>
    <cellStyle name="Normal 8 3 6 5 2" xfId="7621"/>
    <cellStyle name="Normal 8 3 6 6" xfId="4503"/>
    <cellStyle name="Normal 8 3 7" xfId="307"/>
    <cellStyle name="Normal 8 3 7 2" xfId="991"/>
    <cellStyle name="Normal 8 3 7 2 2" xfId="2010"/>
    <cellStyle name="Normal 8 3 7 2 2 2" xfId="3538"/>
    <cellStyle name="Normal 8 3 7 2 2 2 2" xfId="7622"/>
    <cellStyle name="Normal 8 3 7 2 2 3" xfId="6220"/>
    <cellStyle name="Normal 8 3 7 2 3" xfId="3539"/>
    <cellStyle name="Normal 8 3 7 2 3 2" xfId="7623"/>
    <cellStyle name="Normal 8 3 7 2 4" xfId="5206"/>
    <cellStyle name="Normal 8 3 7 3" xfId="706"/>
    <cellStyle name="Normal 8 3 7 3 2" xfId="1725"/>
    <cellStyle name="Normal 8 3 7 3 2 2" xfId="3540"/>
    <cellStyle name="Normal 8 3 7 3 2 2 2" xfId="7624"/>
    <cellStyle name="Normal 8 3 7 3 2 3" xfId="5935"/>
    <cellStyle name="Normal 8 3 7 3 3" xfId="3541"/>
    <cellStyle name="Normal 8 3 7 3 3 2" xfId="7625"/>
    <cellStyle name="Normal 8 3 7 3 4" xfId="4921"/>
    <cellStyle name="Normal 8 3 7 4" xfId="1326"/>
    <cellStyle name="Normal 8 3 7 4 2" xfId="3542"/>
    <cellStyle name="Normal 8 3 7 4 2 2" xfId="7626"/>
    <cellStyle name="Normal 8 3 7 4 3" xfId="5536"/>
    <cellStyle name="Normal 8 3 7 5" xfId="3543"/>
    <cellStyle name="Normal 8 3 7 5 2" xfId="7627"/>
    <cellStyle name="Normal 8 3 7 6" xfId="4522"/>
    <cellStyle name="Normal 8 3 8" xfId="421"/>
    <cellStyle name="Normal 8 3 8 2" xfId="801"/>
    <cellStyle name="Normal 8 3 8 2 2" xfId="1820"/>
    <cellStyle name="Normal 8 3 8 2 2 2" xfId="3544"/>
    <cellStyle name="Normal 8 3 8 2 2 2 2" xfId="7628"/>
    <cellStyle name="Normal 8 3 8 2 2 3" xfId="6030"/>
    <cellStyle name="Normal 8 3 8 2 3" xfId="3545"/>
    <cellStyle name="Normal 8 3 8 2 3 2" xfId="7629"/>
    <cellStyle name="Normal 8 3 8 2 4" xfId="5016"/>
    <cellStyle name="Normal 8 3 8 3" xfId="1440"/>
    <cellStyle name="Normal 8 3 8 3 2" xfId="3546"/>
    <cellStyle name="Normal 8 3 8 3 2 2" xfId="7630"/>
    <cellStyle name="Normal 8 3 8 3 3" xfId="5650"/>
    <cellStyle name="Normal 8 3 8 4" xfId="3547"/>
    <cellStyle name="Normal 8 3 8 4 2" xfId="7631"/>
    <cellStyle name="Normal 8 3 8 5" xfId="4636"/>
    <cellStyle name="Normal 8 3 9" xfId="193"/>
    <cellStyle name="Normal 8 3 9 2" xfId="1212"/>
    <cellStyle name="Normal 8 3 9 2 2" xfId="3548"/>
    <cellStyle name="Normal 8 3 9 2 2 2" xfId="7632"/>
    <cellStyle name="Normal 8 3 9 2 3" xfId="5422"/>
    <cellStyle name="Normal 8 3 9 3" xfId="3549"/>
    <cellStyle name="Normal 8 3 9 3 2" xfId="7633"/>
    <cellStyle name="Normal 8 3 9 4" xfId="4408"/>
    <cellStyle name="Normal 8 4" xfId="88"/>
    <cellStyle name="Normal 8 4 2" xfId="316"/>
    <cellStyle name="Normal 8 4 2 2" xfId="905"/>
    <cellStyle name="Normal 8 4 2 2 2" xfId="1924"/>
    <cellStyle name="Normal 8 4 2 2 2 2" xfId="3550"/>
    <cellStyle name="Normal 8 4 2 2 2 2 2" xfId="7634"/>
    <cellStyle name="Normal 8 4 2 2 2 3" xfId="6134"/>
    <cellStyle name="Normal 8 4 2 2 3" xfId="3551"/>
    <cellStyle name="Normal 8 4 2 2 3 2" xfId="7635"/>
    <cellStyle name="Normal 8 4 2 2 4" xfId="5120"/>
    <cellStyle name="Normal 8 4 2 3" xfId="620"/>
    <cellStyle name="Normal 8 4 2 3 2" xfId="1639"/>
    <cellStyle name="Normal 8 4 2 3 2 2" xfId="3552"/>
    <cellStyle name="Normal 8 4 2 3 2 2 2" xfId="7636"/>
    <cellStyle name="Normal 8 4 2 3 2 3" xfId="5849"/>
    <cellStyle name="Normal 8 4 2 3 3" xfId="3553"/>
    <cellStyle name="Normal 8 4 2 3 3 2" xfId="7637"/>
    <cellStyle name="Normal 8 4 2 3 4" xfId="4835"/>
    <cellStyle name="Normal 8 4 2 4" xfId="1335"/>
    <cellStyle name="Normal 8 4 2 4 2" xfId="3554"/>
    <cellStyle name="Normal 8 4 2 4 2 2" xfId="7638"/>
    <cellStyle name="Normal 8 4 2 4 3" xfId="5545"/>
    <cellStyle name="Normal 8 4 2 5" xfId="3555"/>
    <cellStyle name="Normal 8 4 2 5 2" xfId="7639"/>
    <cellStyle name="Normal 8 4 2 6" xfId="4531"/>
    <cellStyle name="Normal 8 4 3" xfId="430"/>
    <cellStyle name="Normal 8 4 3 2" xfId="1000"/>
    <cellStyle name="Normal 8 4 3 2 2" xfId="2019"/>
    <cellStyle name="Normal 8 4 3 2 2 2" xfId="3556"/>
    <cellStyle name="Normal 8 4 3 2 2 2 2" xfId="7640"/>
    <cellStyle name="Normal 8 4 3 2 2 3" xfId="6229"/>
    <cellStyle name="Normal 8 4 3 2 3" xfId="3557"/>
    <cellStyle name="Normal 8 4 3 2 3 2" xfId="7641"/>
    <cellStyle name="Normal 8 4 3 2 4" xfId="5215"/>
    <cellStyle name="Normal 8 4 3 3" xfId="715"/>
    <cellStyle name="Normal 8 4 3 3 2" xfId="1734"/>
    <cellStyle name="Normal 8 4 3 3 2 2" xfId="3558"/>
    <cellStyle name="Normal 8 4 3 3 2 2 2" xfId="7642"/>
    <cellStyle name="Normal 8 4 3 3 2 3" xfId="5944"/>
    <cellStyle name="Normal 8 4 3 3 3" xfId="3559"/>
    <cellStyle name="Normal 8 4 3 3 3 2" xfId="7643"/>
    <cellStyle name="Normal 8 4 3 3 4" xfId="4930"/>
    <cellStyle name="Normal 8 4 3 4" xfId="1449"/>
    <cellStyle name="Normal 8 4 3 4 2" xfId="3560"/>
    <cellStyle name="Normal 8 4 3 4 2 2" xfId="7644"/>
    <cellStyle name="Normal 8 4 3 4 3" xfId="5659"/>
    <cellStyle name="Normal 8 4 3 5" xfId="3561"/>
    <cellStyle name="Normal 8 4 3 5 2" xfId="7645"/>
    <cellStyle name="Normal 8 4 3 6" xfId="4645"/>
    <cellStyle name="Normal 8 4 4" xfId="202"/>
    <cellStyle name="Normal 8 4 4 2" xfId="810"/>
    <cellStyle name="Normal 8 4 4 2 2" xfId="1829"/>
    <cellStyle name="Normal 8 4 4 2 2 2" xfId="3562"/>
    <cellStyle name="Normal 8 4 4 2 2 2 2" xfId="7646"/>
    <cellStyle name="Normal 8 4 4 2 2 3" xfId="6039"/>
    <cellStyle name="Normal 8 4 4 2 3" xfId="3563"/>
    <cellStyle name="Normal 8 4 4 2 3 2" xfId="7647"/>
    <cellStyle name="Normal 8 4 4 2 4" xfId="5025"/>
    <cellStyle name="Normal 8 4 4 3" xfId="1221"/>
    <cellStyle name="Normal 8 4 4 3 2" xfId="3564"/>
    <cellStyle name="Normal 8 4 4 3 2 2" xfId="7648"/>
    <cellStyle name="Normal 8 4 4 3 3" xfId="5431"/>
    <cellStyle name="Normal 8 4 4 4" xfId="3565"/>
    <cellStyle name="Normal 8 4 4 4 2" xfId="7649"/>
    <cellStyle name="Normal 8 4 4 5" xfId="4417"/>
    <cellStyle name="Normal 8 4 5" xfId="525"/>
    <cellStyle name="Normal 8 4 5 2" xfId="1544"/>
    <cellStyle name="Normal 8 4 5 2 2" xfId="3566"/>
    <cellStyle name="Normal 8 4 5 2 2 2" xfId="7650"/>
    <cellStyle name="Normal 8 4 5 2 3" xfId="5754"/>
    <cellStyle name="Normal 8 4 5 3" xfId="3567"/>
    <cellStyle name="Normal 8 4 5 3 2" xfId="7651"/>
    <cellStyle name="Normal 8 4 5 4" xfId="4740"/>
    <cellStyle name="Normal 8 4 6" xfId="1107"/>
    <cellStyle name="Normal 8 4 6 2" xfId="3568"/>
    <cellStyle name="Normal 8 4 6 2 2" xfId="7652"/>
    <cellStyle name="Normal 8 4 6 3" xfId="5317"/>
    <cellStyle name="Normal 8 4 7" xfId="3569"/>
    <cellStyle name="Normal 8 4 7 2" xfId="7653"/>
    <cellStyle name="Normal 8 4 8" xfId="4303"/>
    <cellStyle name="Normal 8 5" xfId="107"/>
    <cellStyle name="Normal 8 5 2" xfId="335"/>
    <cellStyle name="Normal 8 5 2 2" xfId="924"/>
    <cellStyle name="Normal 8 5 2 2 2" xfId="1943"/>
    <cellStyle name="Normal 8 5 2 2 2 2" xfId="3570"/>
    <cellStyle name="Normal 8 5 2 2 2 2 2" xfId="7654"/>
    <cellStyle name="Normal 8 5 2 2 2 3" xfId="6153"/>
    <cellStyle name="Normal 8 5 2 2 3" xfId="3571"/>
    <cellStyle name="Normal 8 5 2 2 3 2" xfId="7655"/>
    <cellStyle name="Normal 8 5 2 2 4" xfId="5139"/>
    <cellStyle name="Normal 8 5 2 3" xfId="639"/>
    <cellStyle name="Normal 8 5 2 3 2" xfId="1658"/>
    <cellStyle name="Normal 8 5 2 3 2 2" xfId="3572"/>
    <cellStyle name="Normal 8 5 2 3 2 2 2" xfId="7656"/>
    <cellStyle name="Normal 8 5 2 3 2 3" xfId="5868"/>
    <cellStyle name="Normal 8 5 2 3 3" xfId="3573"/>
    <cellStyle name="Normal 8 5 2 3 3 2" xfId="7657"/>
    <cellStyle name="Normal 8 5 2 3 4" xfId="4854"/>
    <cellStyle name="Normal 8 5 2 4" xfId="1354"/>
    <cellStyle name="Normal 8 5 2 4 2" xfId="3574"/>
    <cellStyle name="Normal 8 5 2 4 2 2" xfId="7658"/>
    <cellStyle name="Normal 8 5 2 4 3" xfId="5564"/>
    <cellStyle name="Normal 8 5 2 5" xfId="3575"/>
    <cellStyle name="Normal 8 5 2 5 2" xfId="7659"/>
    <cellStyle name="Normal 8 5 2 6" xfId="4550"/>
    <cellStyle name="Normal 8 5 3" xfId="449"/>
    <cellStyle name="Normal 8 5 3 2" xfId="1019"/>
    <cellStyle name="Normal 8 5 3 2 2" xfId="2038"/>
    <cellStyle name="Normal 8 5 3 2 2 2" xfId="3576"/>
    <cellStyle name="Normal 8 5 3 2 2 2 2" xfId="7660"/>
    <cellStyle name="Normal 8 5 3 2 2 3" xfId="6248"/>
    <cellStyle name="Normal 8 5 3 2 3" xfId="3577"/>
    <cellStyle name="Normal 8 5 3 2 3 2" xfId="7661"/>
    <cellStyle name="Normal 8 5 3 2 4" xfId="5234"/>
    <cellStyle name="Normal 8 5 3 3" xfId="734"/>
    <cellStyle name="Normal 8 5 3 3 2" xfId="1753"/>
    <cellStyle name="Normal 8 5 3 3 2 2" xfId="3578"/>
    <cellStyle name="Normal 8 5 3 3 2 2 2" xfId="7662"/>
    <cellStyle name="Normal 8 5 3 3 2 3" xfId="5963"/>
    <cellStyle name="Normal 8 5 3 3 3" xfId="3579"/>
    <cellStyle name="Normal 8 5 3 3 3 2" xfId="7663"/>
    <cellStyle name="Normal 8 5 3 3 4" xfId="4949"/>
    <cellStyle name="Normal 8 5 3 4" xfId="1468"/>
    <cellStyle name="Normal 8 5 3 4 2" xfId="3580"/>
    <cellStyle name="Normal 8 5 3 4 2 2" xfId="7664"/>
    <cellStyle name="Normal 8 5 3 4 3" xfId="5678"/>
    <cellStyle name="Normal 8 5 3 5" xfId="3581"/>
    <cellStyle name="Normal 8 5 3 5 2" xfId="7665"/>
    <cellStyle name="Normal 8 5 3 6" xfId="4664"/>
    <cellStyle name="Normal 8 5 4" xfId="221"/>
    <cellStyle name="Normal 8 5 4 2" xfId="829"/>
    <cellStyle name="Normal 8 5 4 2 2" xfId="1848"/>
    <cellStyle name="Normal 8 5 4 2 2 2" xfId="3582"/>
    <cellStyle name="Normal 8 5 4 2 2 2 2" xfId="7666"/>
    <cellStyle name="Normal 8 5 4 2 2 3" xfId="6058"/>
    <cellStyle name="Normal 8 5 4 2 3" xfId="3583"/>
    <cellStyle name="Normal 8 5 4 2 3 2" xfId="7667"/>
    <cellStyle name="Normal 8 5 4 2 4" xfId="5044"/>
    <cellStyle name="Normal 8 5 4 3" xfId="1240"/>
    <cellStyle name="Normal 8 5 4 3 2" xfId="3584"/>
    <cellStyle name="Normal 8 5 4 3 2 2" xfId="7668"/>
    <cellStyle name="Normal 8 5 4 3 3" xfId="5450"/>
    <cellStyle name="Normal 8 5 4 4" xfId="3585"/>
    <cellStyle name="Normal 8 5 4 4 2" xfId="7669"/>
    <cellStyle name="Normal 8 5 4 5" xfId="4436"/>
    <cellStyle name="Normal 8 5 5" xfId="544"/>
    <cellStyle name="Normal 8 5 5 2" xfId="1563"/>
    <cellStyle name="Normal 8 5 5 2 2" xfId="3586"/>
    <cellStyle name="Normal 8 5 5 2 2 2" xfId="7670"/>
    <cellStyle name="Normal 8 5 5 2 3" xfId="5773"/>
    <cellStyle name="Normal 8 5 5 3" xfId="3587"/>
    <cellStyle name="Normal 8 5 5 3 2" xfId="7671"/>
    <cellStyle name="Normal 8 5 5 4" xfId="4759"/>
    <cellStyle name="Normal 8 5 6" xfId="1126"/>
    <cellStyle name="Normal 8 5 6 2" xfId="3588"/>
    <cellStyle name="Normal 8 5 6 2 2" xfId="7672"/>
    <cellStyle name="Normal 8 5 6 3" xfId="5336"/>
    <cellStyle name="Normal 8 5 7" xfId="3589"/>
    <cellStyle name="Normal 8 5 7 2" xfId="7673"/>
    <cellStyle name="Normal 8 5 8" xfId="4322"/>
    <cellStyle name="Normal 8 6" xfId="126"/>
    <cellStyle name="Normal 8 6 2" xfId="354"/>
    <cellStyle name="Normal 8 6 2 2" xfId="943"/>
    <cellStyle name="Normal 8 6 2 2 2" xfId="1962"/>
    <cellStyle name="Normal 8 6 2 2 2 2" xfId="3590"/>
    <cellStyle name="Normal 8 6 2 2 2 2 2" xfId="7674"/>
    <cellStyle name="Normal 8 6 2 2 2 3" xfId="6172"/>
    <cellStyle name="Normal 8 6 2 2 3" xfId="3591"/>
    <cellStyle name="Normal 8 6 2 2 3 2" xfId="7675"/>
    <cellStyle name="Normal 8 6 2 2 4" xfId="5158"/>
    <cellStyle name="Normal 8 6 2 3" xfId="658"/>
    <cellStyle name="Normal 8 6 2 3 2" xfId="1677"/>
    <cellStyle name="Normal 8 6 2 3 2 2" xfId="3592"/>
    <cellStyle name="Normal 8 6 2 3 2 2 2" xfId="7676"/>
    <cellStyle name="Normal 8 6 2 3 2 3" xfId="5887"/>
    <cellStyle name="Normal 8 6 2 3 3" xfId="3593"/>
    <cellStyle name="Normal 8 6 2 3 3 2" xfId="7677"/>
    <cellStyle name="Normal 8 6 2 3 4" xfId="4873"/>
    <cellStyle name="Normal 8 6 2 4" xfId="1373"/>
    <cellStyle name="Normal 8 6 2 4 2" xfId="3594"/>
    <cellStyle name="Normal 8 6 2 4 2 2" xfId="7678"/>
    <cellStyle name="Normal 8 6 2 4 3" xfId="5583"/>
    <cellStyle name="Normal 8 6 2 5" xfId="3595"/>
    <cellStyle name="Normal 8 6 2 5 2" xfId="7679"/>
    <cellStyle name="Normal 8 6 2 6" xfId="4569"/>
    <cellStyle name="Normal 8 6 3" xfId="468"/>
    <cellStyle name="Normal 8 6 3 2" xfId="1038"/>
    <cellStyle name="Normal 8 6 3 2 2" xfId="2057"/>
    <cellStyle name="Normal 8 6 3 2 2 2" xfId="3596"/>
    <cellStyle name="Normal 8 6 3 2 2 2 2" xfId="7680"/>
    <cellStyle name="Normal 8 6 3 2 2 3" xfId="6267"/>
    <cellStyle name="Normal 8 6 3 2 3" xfId="3597"/>
    <cellStyle name="Normal 8 6 3 2 3 2" xfId="7681"/>
    <cellStyle name="Normal 8 6 3 2 4" xfId="5253"/>
    <cellStyle name="Normal 8 6 3 3" xfId="753"/>
    <cellStyle name="Normal 8 6 3 3 2" xfId="1772"/>
    <cellStyle name="Normal 8 6 3 3 2 2" xfId="3598"/>
    <cellStyle name="Normal 8 6 3 3 2 2 2" xfId="7682"/>
    <cellStyle name="Normal 8 6 3 3 2 3" xfId="5982"/>
    <cellStyle name="Normal 8 6 3 3 3" xfId="3599"/>
    <cellStyle name="Normal 8 6 3 3 3 2" xfId="7683"/>
    <cellStyle name="Normal 8 6 3 3 4" xfId="4968"/>
    <cellStyle name="Normal 8 6 3 4" xfId="1487"/>
    <cellStyle name="Normal 8 6 3 4 2" xfId="3600"/>
    <cellStyle name="Normal 8 6 3 4 2 2" xfId="7684"/>
    <cellStyle name="Normal 8 6 3 4 3" xfId="5697"/>
    <cellStyle name="Normal 8 6 3 5" xfId="3601"/>
    <cellStyle name="Normal 8 6 3 5 2" xfId="7685"/>
    <cellStyle name="Normal 8 6 3 6" xfId="4683"/>
    <cellStyle name="Normal 8 6 4" xfId="240"/>
    <cellStyle name="Normal 8 6 4 2" xfId="848"/>
    <cellStyle name="Normal 8 6 4 2 2" xfId="1867"/>
    <cellStyle name="Normal 8 6 4 2 2 2" xfId="3602"/>
    <cellStyle name="Normal 8 6 4 2 2 2 2" xfId="7686"/>
    <cellStyle name="Normal 8 6 4 2 2 3" xfId="6077"/>
    <cellStyle name="Normal 8 6 4 2 3" xfId="3603"/>
    <cellStyle name="Normal 8 6 4 2 3 2" xfId="7687"/>
    <cellStyle name="Normal 8 6 4 2 4" xfId="5063"/>
    <cellStyle name="Normal 8 6 4 3" xfId="1259"/>
    <cellStyle name="Normal 8 6 4 3 2" xfId="3604"/>
    <cellStyle name="Normal 8 6 4 3 2 2" xfId="7688"/>
    <cellStyle name="Normal 8 6 4 3 3" xfId="5469"/>
    <cellStyle name="Normal 8 6 4 4" xfId="3605"/>
    <cellStyle name="Normal 8 6 4 4 2" xfId="7689"/>
    <cellStyle name="Normal 8 6 4 5" xfId="4455"/>
    <cellStyle name="Normal 8 6 5" xfId="563"/>
    <cellStyle name="Normal 8 6 5 2" xfId="1582"/>
    <cellStyle name="Normal 8 6 5 2 2" xfId="3606"/>
    <cellStyle name="Normal 8 6 5 2 2 2" xfId="7690"/>
    <cellStyle name="Normal 8 6 5 2 3" xfId="5792"/>
    <cellStyle name="Normal 8 6 5 3" xfId="3607"/>
    <cellStyle name="Normal 8 6 5 3 2" xfId="7691"/>
    <cellStyle name="Normal 8 6 5 4" xfId="4778"/>
    <cellStyle name="Normal 8 6 6" xfId="1145"/>
    <cellStyle name="Normal 8 6 6 2" xfId="3608"/>
    <cellStyle name="Normal 8 6 6 2 2" xfId="7692"/>
    <cellStyle name="Normal 8 6 6 3" xfId="5355"/>
    <cellStyle name="Normal 8 6 7" xfId="3609"/>
    <cellStyle name="Normal 8 6 7 2" xfId="7693"/>
    <cellStyle name="Normal 8 6 8" xfId="4341"/>
    <cellStyle name="Normal 8 7" xfId="145"/>
    <cellStyle name="Normal 8 7 2" xfId="373"/>
    <cellStyle name="Normal 8 7 2 2" xfId="962"/>
    <cellStyle name="Normal 8 7 2 2 2" xfId="1981"/>
    <cellStyle name="Normal 8 7 2 2 2 2" xfId="3610"/>
    <cellStyle name="Normal 8 7 2 2 2 2 2" xfId="7694"/>
    <cellStyle name="Normal 8 7 2 2 2 3" xfId="6191"/>
    <cellStyle name="Normal 8 7 2 2 3" xfId="3611"/>
    <cellStyle name="Normal 8 7 2 2 3 2" xfId="7695"/>
    <cellStyle name="Normal 8 7 2 2 4" xfId="5177"/>
    <cellStyle name="Normal 8 7 2 3" xfId="677"/>
    <cellStyle name="Normal 8 7 2 3 2" xfId="1696"/>
    <cellStyle name="Normal 8 7 2 3 2 2" xfId="3612"/>
    <cellStyle name="Normal 8 7 2 3 2 2 2" xfId="7696"/>
    <cellStyle name="Normal 8 7 2 3 2 3" xfId="5906"/>
    <cellStyle name="Normal 8 7 2 3 3" xfId="3613"/>
    <cellStyle name="Normal 8 7 2 3 3 2" xfId="7697"/>
    <cellStyle name="Normal 8 7 2 3 4" xfId="4892"/>
    <cellStyle name="Normal 8 7 2 4" xfId="1392"/>
    <cellStyle name="Normal 8 7 2 4 2" xfId="3614"/>
    <cellStyle name="Normal 8 7 2 4 2 2" xfId="7698"/>
    <cellStyle name="Normal 8 7 2 4 3" xfId="5602"/>
    <cellStyle name="Normal 8 7 2 5" xfId="3615"/>
    <cellStyle name="Normal 8 7 2 5 2" xfId="7699"/>
    <cellStyle name="Normal 8 7 2 6" xfId="4588"/>
    <cellStyle name="Normal 8 7 3" xfId="487"/>
    <cellStyle name="Normal 8 7 3 2" xfId="1057"/>
    <cellStyle name="Normal 8 7 3 2 2" xfId="2076"/>
    <cellStyle name="Normal 8 7 3 2 2 2" xfId="3616"/>
    <cellStyle name="Normal 8 7 3 2 2 2 2" xfId="7700"/>
    <cellStyle name="Normal 8 7 3 2 2 3" xfId="6286"/>
    <cellStyle name="Normal 8 7 3 2 3" xfId="3617"/>
    <cellStyle name="Normal 8 7 3 2 3 2" xfId="7701"/>
    <cellStyle name="Normal 8 7 3 2 4" xfId="5272"/>
    <cellStyle name="Normal 8 7 3 3" xfId="772"/>
    <cellStyle name="Normal 8 7 3 3 2" xfId="1791"/>
    <cellStyle name="Normal 8 7 3 3 2 2" xfId="3618"/>
    <cellStyle name="Normal 8 7 3 3 2 2 2" xfId="7702"/>
    <cellStyle name="Normal 8 7 3 3 2 3" xfId="6001"/>
    <cellStyle name="Normal 8 7 3 3 3" xfId="3619"/>
    <cellStyle name="Normal 8 7 3 3 3 2" xfId="7703"/>
    <cellStyle name="Normal 8 7 3 3 4" xfId="4987"/>
    <cellStyle name="Normal 8 7 3 4" xfId="1506"/>
    <cellStyle name="Normal 8 7 3 4 2" xfId="3620"/>
    <cellStyle name="Normal 8 7 3 4 2 2" xfId="7704"/>
    <cellStyle name="Normal 8 7 3 4 3" xfId="5716"/>
    <cellStyle name="Normal 8 7 3 5" xfId="3621"/>
    <cellStyle name="Normal 8 7 3 5 2" xfId="7705"/>
    <cellStyle name="Normal 8 7 3 6" xfId="4702"/>
    <cellStyle name="Normal 8 7 4" xfId="259"/>
    <cellStyle name="Normal 8 7 4 2" xfId="867"/>
    <cellStyle name="Normal 8 7 4 2 2" xfId="1886"/>
    <cellStyle name="Normal 8 7 4 2 2 2" xfId="3622"/>
    <cellStyle name="Normal 8 7 4 2 2 2 2" xfId="7706"/>
    <cellStyle name="Normal 8 7 4 2 2 3" xfId="6096"/>
    <cellStyle name="Normal 8 7 4 2 3" xfId="3623"/>
    <cellStyle name="Normal 8 7 4 2 3 2" xfId="7707"/>
    <cellStyle name="Normal 8 7 4 2 4" xfId="5082"/>
    <cellStyle name="Normal 8 7 4 3" xfId="1278"/>
    <cellStyle name="Normal 8 7 4 3 2" xfId="3624"/>
    <cellStyle name="Normal 8 7 4 3 2 2" xfId="7708"/>
    <cellStyle name="Normal 8 7 4 3 3" xfId="5488"/>
    <cellStyle name="Normal 8 7 4 4" xfId="3625"/>
    <cellStyle name="Normal 8 7 4 4 2" xfId="7709"/>
    <cellStyle name="Normal 8 7 4 5" xfId="4474"/>
    <cellStyle name="Normal 8 7 5" xfId="582"/>
    <cellStyle name="Normal 8 7 5 2" xfId="1601"/>
    <cellStyle name="Normal 8 7 5 2 2" xfId="3626"/>
    <cellStyle name="Normal 8 7 5 2 2 2" xfId="7710"/>
    <cellStyle name="Normal 8 7 5 2 3" xfId="5811"/>
    <cellStyle name="Normal 8 7 5 3" xfId="3627"/>
    <cellStyle name="Normal 8 7 5 3 2" xfId="7711"/>
    <cellStyle name="Normal 8 7 5 4" xfId="4797"/>
    <cellStyle name="Normal 8 7 6" xfId="1164"/>
    <cellStyle name="Normal 8 7 6 2" xfId="3628"/>
    <cellStyle name="Normal 8 7 6 2 2" xfId="7712"/>
    <cellStyle name="Normal 8 7 6 3" xfId="5374"/>
    <cellStyle name="Normal 8 7 7" xfId="3629"/>
    <cellStyle name="Normal 8 7 7 2" xfId="7713"/>
    <cellStyle name="Normal 8 7 8" xfId="4360"/>
    <cellStyle name="Normal 8 8" xfId="278"/>
    <cellStyle name="Normal 8 8 2" xfId="392"/>
    <cellStyle name="Normal 8 8 2 2" xfId="886"/>
    <cellStyle name="Normal 8 8 2 2 2" xfId="1905"/>
    <cellStyle name="Normal 8 8 2 2 2 2" xfId="3630"/>
    <cellStyle name="Normal 8 8 2 2 2 2 2" xfId="7714"/>
    <cellStyle name="Normal 8 8 2 2 2 3" xfId="6115"/>
    <cellStyle name="Normal 8 8 2 2 3" xfId="3631"/>
    <cellStyle name="Normal 8 8 2 2 3 2" xfId="7715"/>
    <cellStyle name="Normal 8 8 2 2 4" xfId="5101"/>
    <cellStyle name="Normal 8 8 2 3" xfId="1411"/>
    <cellStyle name="Normal 8 8 2 3 2" xfId="3632"/>
    <cellStyle name="Normal 8 8 2 3 2 2" xfId="7716"/>
    <cellStyle name="Normal 8 8 2 3 3" xfId="5621"/>
    <cellStyle name="Normal 8 8 2 4" xfId="3633"/>
    <cellStyle name="Normal 8 8 2 4 2" xfId="7717"/>
    <cellStyle name="Normal 8 8 2 5" xfId="4607"/>
    <cellStyle name="Normal 8 8 3" xfId="601"/>
    <cellStyle name="Normal 8 8 3 2" xfId="1620"/>
    <cellStyle name="Normal 8 8 3 2 2" xfId="3634"/>
    <cellStyle name="Normal 8 8 3 2 2 2" xfId="7718"/>
    <cellStyle name="Normal 8 8 3 2 3" xfId="5830"/>
    <cellStyle name="Normal 8 8 3 3" xfId="3635"/>
    <cellStyle name="Normal 8 8 3 3 2" xfId="7719"/>
    <cellStyle name="Normal 8 8 3 4" xfId="4816"/>
    <cellStyle name="Normal 8 8 4" xfId="1297"/>
    <cellStyle name="Normal 8 8 4 2" xfId="3636"/>
    <cellStyle name="Normal 8 8 4 2 2" xfId="7720"/>
    <cellStyle name="Normal 8 8 4 3" xfId="5507"/>
    <cellStyle name="Normal 8 8 5" xfId="3637"/>
    <cellStyle name="Normal 8 8 5 2" xfId="7721"/>
    <cellStyle name="Normal 8 8 6" xfId="4493"/>
    <cellStyle name="Normal 8 9" xfId="297"/>
    <cellStyle name="Normal 8 9 2" xfId="981"/>
    <cellStyle name="Normal 8 9 2 2" xfId="2000"/>
    <cellStyle name="Normal 8 9 2 2 2" xfId="3638"/>
    <cellStyle name="Normal 8 9 2 2 2 2" xfId="7722"/>
    <cellStyle name="Normal 8 9 2 2 3" xfId="6210"/>
    <cellStyle name="Normal 8 9 2 3" xfId="3639"/>
    <cellStyle name="Normal 8 9 2 3 2" xfId="7723"/>
    <cellStyle name="Normal 8 9 2 4" xfId="5196"/>
    <cellStyle name="Normal 8 9 3" xfId="696"/>
    <cellStyle name="Normal 8 9 3 2" xfId="1715"/>
    <cellStyle name="Normal 8 9 3 2 2" xfId="3640"/>
    <cellStyle name="Normal 8 9 3 2 2 2" xfId="7724"/>
    <cellStyle name="Normal 8 9 3 2 3" xfId="5925"/>
    <cellStyle name="Normal 8 9 3 3" xfId="3641"/>
    <cellStyle name="Normal 8 9 3 3 2" xfId="7725"/>
    <cellStyle name="Normal 8 9 3 4" xfId="4911"/>
    <cellStyle name="Normal 8 9 4" xfId="1316"/>
    <cellStyle name="Normal 8 9 4 2" xfId="3642"/>
    <cellStyle name="Normal 8 9 4 2 2" xfId="7726"/>
    <cellStyle name="Normal 8 9 4 3" xfId="5526"/>
    <cellStyle name="Normal 8 9 5" xfId="3643"/>
    <cellStyle name="Normal 8 9 5 2" xfId="7727"/>
    <cellStyle name="Normal 8 9 6" xfId="4512"/>
    <cellStyle name="Normal 9" xfId="63"/>
    <cellStyle name="Normal GHG Numbers (0.00)" xfId="19"/>
    <cellStyle name="Normal GHG Textfiels Bold" xfId="20"/>
    <cellStyle name="Normal GHG whole table" xfId="21"/>
    <cellStyle name="Note 2" xfId="40"/>
    <cellStyle name="Note 2 10" xfId="414"/>
    <cellStyle name="Note 2 10 2" xfId="794"/>
    <cellStyle name="Note 2 10 2 2" xfId="1813"/>
    <cellStyle name="Note 2 10 2 2 2" xfId="3644"/>
    <cellStyle name="Note 2 10 2 2 2 2" xfId="7728"/>
    <cellStyle name="Note 2 10 2 2 3" xfId="6023"/>
    <cellStyle name="Note 2 10 2 3" xfId="3645"/>
    <cellStyle name="Note 2 10 2 3 2" xfId="7729"/>
    <cellStyle name="Note 2 10 2 4" xfId="5009"/>
    <cellStyle name="Note 2 10 3" xfId="1433"/>
    <cellStyle name="Note 2 10 3 2" xfId="3646"/>
    <cellStyle name="Note 2 10 3 2 2" xfId="7730"/>
    <cellStyle name="Note 2 10 3 3" xfId="5643"/>
    <cellStyle name="Note 2 10 4" xfId="3647"/>
    <cellStyle name="Note 2 10 4 2" xfId="7731"/>
    <cellStyle name="Note 2 10 5" xfId="4629"/>
    <cellStyle name="Note 2 11" xfId="186"/>
    <cellStyle name="Note 2 11 2" xfId="1205"/>
    <cellStyle name="Note 2 11 2 2" xfId="3648"/>
    <cellStyle name="Note 2 11 2 2 2" xfId="7732"/>
    <cellStyle name="Note 2 11 2 3" xfId="5415"/>
    <cellStyle name="Note 2 11 3" xfId="3649"/>
    <cellStyle name="Note 2 11 3 2" xfId="7733"/>
    <cellStyle name="Note 2 11 4" xfId="4401"/>
    <cellStyle name="Note 2 12" xfId="167"/>
    <cellStyle name="Note 2 12 2" xfId="1186"/>
    <cellStyle name="Note 2 12 2 2" xfId="3650"/>
    <cellStyle name="Note 2 12 2 2 2" xfId="7734"/>
    <cellStyle name="Note 2 12 2 3" xfId="5396"/>
    <cellStyle name="Note 2 12 3" xfId="3651"/>
    <cellStyle name="Note 2 12 3 2" xfId="7735"/>
    <cellStyle name="Note 2 12 4" xfId="4382"/>
    <cellStyle name="Note 2 13" xfId="509"/>
    <cellStyle name="Note 2 13 2" xfId="1528"/>
    <cellStyle name="Note 2 13 2 2" xfId="3652"/>
    <cellStyle name="Note 2 13 2 2 2" xfId="7736"/>
    <cellStyle name="Note 2 13 2 3" xfId="5738"/>
    <cellStyle name="Note 2 13 3" xfId="3653"/>
    <cellStyle name="Note 2 13 3 2" xfId="7737"/>
    <cellStyle name="Note 2 13 4" xfId="4724"/>
    <cellStyle name="Note 2 14" xfId="1086"/>
    <cellStyle name="Note 2 14 2" xfId="2100"/>
    <cellStyle name="Note 2 14 2 2" xfId="3654"/>
    <cellStyle name="Note 2 14 2 2 2" xfId="7738"/>
    <cellStyle name="Note 2 14 2 3" xfId="6310"/>
    <cellStyle name="Note 2 14 3" xfId="3655"/>
    <cellStyle name="Note 2 14 3 2" xfId="7739"/>
    <cellStyle name="Note 2 14 4" xfId="5296"/>
    <cellStyle name="Note 2 15" xfId="1091"/>
    <cellStyle name="Note 2 15 2" xfId="3656"/>
    <cellStyle name="Note 2 15 2 2" xfId="7740"/>
    <cellStyle name="Note 2 15 3" xfId="5301"/>
    <cellStyle name="Note 2 16" xfId="3657"/>
    <cellStyle name="Note 2 16 2" xfId="7741"/>
    <cellStyle name="Note 2 17" xfId="4287"/>
    <cellStyle name="Note 2 2" xfId="64"/>
    <cellStyle name="Note 2 2 10" xfId="190"/>
    <cellStyle name="Note 2 2 10 2" xfId="1209"/>
    <cellStyle name="Note 2 2 10 2 2" xfId="3658"/>
    <cellStyle name="Note 2 2 10 2 2 2" xfId="7742"/>
    <cellStyle name="Note 2 2 10 2 3" xfId="5419"/>
    <cellStyle name="Note 2 2 10 3" xfId="3659"/>
    <cellStyle name="Note 2 2 10 3 2" xfId="7743"/>
    <cellStyle name="Note 2 2 10 4" xfId="4405"/>
    <cellStyle name="Note 2 2 11" xfId="171"/>
    <cellStyle name="Note 2 2 11 2" xfId="1190"/>
    <cellStyle name="Note 2 2 11 2 2" xfId="3660"/>
    <cellStyle name="Note 2 2 11 2 2 2" xfId="7744"/>
    <cellStyle name="Note 2 2 11 2 3" xfId="5400"/>
    <cellStyle name="Note 2 2 11 3" xfId="3661"/>
    <cellStyle name="Note 2 2 11 3 2" xfId="7745"/>
    <cellStyle name="Note 2 2 11 4" xfId="4386"/>
    <cellStyle name="Note 2 2 12" xfId="513"/>
    <cellStyle name="Note 2 2 12 2" xfId="1532"/>
    <cellStyle name="Note 2 2 12 2 2" xfId="3662"/>
    <cellStyle name="Note 2 2 12 2 2 2" xfId="7746"/>
    <cellStyle name="Note 2 2 12 2 3" xfId="5742"/>
    <cellStyle name="Note 2 2 12 3" xfId="3663"/>
    <cellStyle name="Note 2 2 12 3 2" xfId="7747"/>
    <cellStyle name="Note 2 2 12 4" xfId="4728"/>
    <cellStyle name="Note 2 2 13" xfId="1095"/>
    <cellStyle name="Note 2 2 13 2" xfId="3664"/>
    <cellStyle name="Note 2 2 13 2 2" xfId="7748"/>
    <cellStyle name="Note 2 2 13 3" xfId="5305"/>
    <cellStyle name="Note 2 2 14" xfId="3665"/>
    <cellStyle name="Note 2 2 14 2" xfId="7749"/>
    <cellStyle name="Note 2 2 15" xfId="4291"/>
    <cellStyle name="Note 2 2 2" xfId="86"/>
    <cellStyle name="Note 2 2 2 10" xfId="181"/>
    <cellStyle name="Note 2 2 2 10 2" xfId="1200"/>
    <cellStyle name="Note 2 2 2 10 2 2" xfId="3666"/>
    <cellStyle name="Note 2 2 2 10 2 2 2" xfId="7750"/>
    <cellStyle name="Note 2 2 2 10 2 3" xfId="5410"/>
    <cellStyle name="Note 2 2 2 10 3" xfId="3667"/>
    <cellStyle name="Note 2 2 2 10 3 2" xfId="7751"/>
    <cellStyle name="Note 2 2 2 10 4" xfId="4396"/>
    <cellStyle name="Note 2 2 2 11" xfId="523"/>
    <cellStyle name="Note 2 2 2 11 2" xfId="1542"/>
    <cellStyle name="Note 2 2 2 11 2 2" xfId="3668"/>
    <cellStyle name="Note 2 2 2 11 2 2 2" xfId="7752"/>
    <cellStyle name="Note 2 2 2 11 2 3" xfId="5752"/>
    <cellStyle name="Note 2 2 2 11 3" xfId="3669"/>
    <cellStyle name="Note 2 2 2 11 3 2" xfId="7753"/>
    <cellStyle name="Note 2 2 2 11 4" xfId="4738"/>
    <cellStyle name="Note 2 2 2 12" xfId="1105"/>
    <cellStyle name="Note 2 2 2 12 2" xfId="3670"/>
    <cellStyle name="Note 2 2 2 12 2 2" xfId="7754"/>
    <cellStyle name="Note 2 2 2 12 3" xfId="5315"/>
    <cellStyle name="Note 2 2 2 13" xfId="3671"/>
    <cellStyle name="Note 2 2 2 13 2" xfId="7755"/>
    <cellStyle name="Note 2 2 2 14" xfId="4301"/>
    <cellStyle name="Note 2 2 2 2" xfId="105"/>
    <cellStyle name="Note 2 2 2 2 2" xfId="333"/>
    <cellStyle name="Note 2 2 2 2 2 2" xfId="922"/>
    <cellStyle name="Note 2 2 2 2 2 2 2" xfId="1941"/>
    <cellStyle name="Note 2 2 2 2 2 2 2 2" xfId="3672"/>
    <cellStyle name="Note 2 2 2 2 2 2 2 2 2" xfId="7756"/>
    <cellStyle name="Note 2 2 2 2 2 2 2 3" xfId="6151"/>
    <cellStyle name="Note 2 2 2 2 2 2 3" xfId="3673"/>
    <cellStyle name="Note 2 2 2 2 2 2 3 2" xfId="7757"/>
    <cellStyle name="Note 2 2 2 2 2 2 4" xfId="5137"/>
    <cellStyle name="Note 2 2 2 2 2 3" xfId="637"/>
    <cellStyle name="Note 2 2 2 2 2 3 2" xfId="1656"/>
    <cellStyle name="Note 2 2 2 2 2 3 2 2" xfId="3674"/>
    <cellStyle name="Note 2 2 2 2 2 3 2 2 2" xfId="7758"/>
    <cellStyle name="Note 2 2 2 2 2 3 2 3" xfId="5866"/>
    <cellStyle name="Note 2 2 2 2 2 3 3" xfId="3675"/>
    <cellStyle name="Note 2 2 2 2 2 3 3 2" xfId="7759"/>
    <cellStyle name="Note 2 2 2 2 2 3 4" xfId="4852"/>
    <cellStyle name="Note 2 2 2 2 2 4" xfId="1352"/>
    <cellStyle name="Note 2 2 2 2 2 4 2" xfId="3676"/>
    <cellStyle name="Note 2 2 2 2 2 4 2 2" xfId="7760"/>
    <cellStyle name="Note 2 2 2 2 2 4 3" xfId="5562"/>
    <cellStyle name="Note 2 2 2 2 2 5" xfId="3677"/>
    <cellStyle name="Note 2 2 2 2 2 5 2" xfId="7761"/>
    <cellStyle name="Note 2 2 2 2 2 6" xfId="4548"/>
    <cellStyle name="Note 2 2 2 2 3" xfId="447"/>
    <cellStyle name="Note 2 2 2 2 3 2" xfId="1017"/>
    <cellStyle name="Note 2 2 2 2 3 2 2" xfId="2036"/>
    <cellStyle name="Note 2 2 2 2 3 2 2 2" xfId="3678"/>
    <cellStyle name="Note 2 2 2 2 3 2 2 2 2" xfId="7762"/>
    <cellStyle name="Note 2 2 2 2 3 2 2 3" xfId="6246"/>
    <cellStyle name="Note 2 2 2 2 3 2 3" xfId="3679"/>
    <cellStyle name="Note 2 2 2 2 3 2 3 2" xfId="7763"/>
    <cellStyle name="Note 2 2 2 2 3 2 4" xfId="5232"/>
    <cellStyle name="Note 2 2 2 2 3 3" xfId="732"/>
    <cellStyle name="Note 2 2 2 2 3 3 2" xfId="1751"/>
    <cellStyle name="Note 2 2 2 2 3 3 2 2" xfId="3680"/>
    <cellStyle name="Note 2 2 2 2 3 3 2 2 2" xfId="7764"/>
    <cellStyle name="Note 2 2 2 2 3 3 2 3" xfId="5961"/>
    <cellStyle name="Note 2 2 2 2 3 3 3" xfId="3681"/>
    <cellStyle name="Note 2 2 2 2 3 3 3 2" xfId="7765"/>
    <cellStyle name="Note 2 2 2 2 3 3 4" xfId="4947"/>
    <cellStyle name="Note 2 2 2 2 3 4" xfId="1466"/>
    <cellStyle name="Note 2 2 2 2 3 4 2" xfId="3682"/>
    <cellStyle name="Note 2 2 2 2 3 4 2 2" xfId="7766"/>
    <cellStyle name="Note 2 2 2 2 3 4 3" xfId="5676"/>
    <cellStyle name="Note 2 2 2 2 3 5" xfId="3683"/>
    <cellStyle name="Note 2 2 2 2 3 5 2" xfId="7767"/>
    <cellStyle name="Note 2 2 2 2 3 6" xfId="4662"/>
    <cellStyle name="Note 2 2 2 2 4" xfId="219"/>
    <cellStyle name="Note 2 2 2 2 4 2" xfId="827"/>
    <cellStyle name="Note 2 2 2 2 4 2 2" xfId="1846"/>
    <cellStyle name="Note 2 2 2 2 4 2 2 2" xfId="3684"/>
    <cellStyle name="Note 2 2 2 2 4 2 2 2 2" xfId="7768"/>
    <cellStyle name="Note 2 2 2 2 4 2 2 3" xfId="6056"/>
    <cellStyle name="Note 2 2 2 2 4 2 3" xfId="3685"/>
    <cellStyle name="Note 2 2 2 2 4 2 3 2" xfId="7769"/>
    <cellStyle name="Note 2 2 2 2 4 2 4" xfId="5042"/>
    <cellStyle name="Note 2 2 2 2 4 3" xfId="1238"/>
    <cellStyle name="Note 2 2 2 2 4 3 2" xfId="3686"/>
    <cellStyle name="Note 2 2 2 2 4 3 2 2" xfId="7770"/>
    <cellStyle name="Note 2 2 2 2 4 3 3" xfId="5448"/>
    <cellStyle name="Note 2 2 2 2 4 4" xfId="3687"/>
    <cellStyle name="Note 2 2 2 2 4 4 2" xfId="7771"/>
    <cellStyle name="Note 2 2 2 2 4 5" xfId="4434"/>
    <cellStyle name="Note 2 2 2 2 5" xfId="542"/>
    <cellStyle name="Note 2 2 2 2 5 2" xfId="1561"/>
    <cellStyle name="Note 2 2 2 2 5 2 2" xfId="3688"/>
    <cellStyle name="Note 2 2 2 2 5 2 2 2" xfId="7772"/>
    <cellStyle name="Note 2 2 2 2 5 2 3" xfId="5771"/>
    <cellStyle name="Note 2 2 2 2 5 3" xfId="3689"/>
    <cellStyle name="Note 2 2 2 2 5 3 2" xfId="7773"/>
    <cellStyle name="Note 2 2 2 2 5 4" xfId="4757"/>
    <cellStyle name="Note 2 2 2 2 6" xfId="1124"/>
    <cellStyle name="Note 2 2 2 2 6 2" xfId="3690"/>
    <cellStyle name="Note 2 2 2 2 6 2 2" xfId="7774"/>
    <cellStyle name="Note 2 2 2 2 6 3" xfId="5334"/>
    <cellStyle name="Note 2 2 2 2 7" xfId="3691"/>
    <cellStyle name="Note 2 2 2 2 7 2" xfId="7775"/>
    <cellStyle name="Note 2 2 2 2 8" xfId="4320"/>
    <cellStyle name="Note 2 2 2 3" xfId="124"/>
    <cellStyle name="Note 2 2 2 3 2" xfId="352"/>
    <cellStyle name="Note 2 2 2 3 2 2" xfId="941"/>
    <cellStyle name="Note 2 2 2 3 2 2 2" xfId="1960"/>
    <cellStyle name="Note 2 2 2 3 2 2 2 2" xfId="3692"/>
    <cellStyle name="Note 2 2 2 3 2 2 2 2 2" xfId="7776"/>
    <cellStyle name="Note 2 2 2 3 2 2 2 3" xfId="6170"/>
    <cellStyle name="Note 2 2 2 3 2 2 3" xfId="3693"/>
    <cellStyle name="Note 2 2 2 3 2 2 3 2" xfId="7777"/>
    <cellStyle name="Note 2 2 2 3 2 2 4" xfId="5156"/>
    <cellStyle name="Note 2 2 2 3 2 3" xfId="656"/>
    <cellStyle name="Note 2 2 2 3 2 3 2" xfId="1675"/>
    <cellStyle name="Note 2 2 2 3 2 3 2 2" xfId="3694"/>
    <cellStyle name="Note 2 2 2 3 2 3 2 2 2" xfId="7778"/>
    <cellStyle name="Note 2 2 2 3 2 3 2 3" xfId="5885"/>
    <cellStyle name="Note 2 2 2 3 2 3 3" xfId="3695"/>
    <cellStyle name="Note 2 2 2 3 2 3 3 2" xfId="7779"/>
    <cellStyle name="Note 2 2 2 3 2 3 4" xfId="4871"/>
    <cellStyle name="Note 2 2 2 3 2 4" xfId="1371"/>
    <cellStyle name="Note 2 2 2 3 2 4 2" xfId="3696"/>
    <cellStyle name="Note 2 2 2 3 2 4 2 2" xfId="7780"/>
    <cellStyle name="Note 2 2 2 3 2 4 3" xfId="5581"/>
    <cellStyle name="Note 2 2 2 3 2 5" xfId="3697"/>
    <cellStyle name="Note 2 2 2 3 2 5 2" xfId="7781"/>
    <cellStyle name="Note 2 2 2 3 2 6" xfId="4567"/>
    <cellStyle name="Note 2 2 2 3 3" xfId="466"/>
    <cellStyle name="Note 2 2 2 3 3 2" xfId="1036"/>
    <cellStyle name="Note 2 2 2 3 3 2 2" xfId="2055"/>
    <cellStyle name="Note 2 2 2 3 3 2 2 2" xfId="3698"/>
    <cellStyle name="Note 2 2 2 3 3 2 2 2 2" xfId="7782"/>
    <cellStyle name="Note 2 2 2 3 3 2 2 3" xfId="6265"/>
    <cellStyle name="Note 2 2 2 3 3 2 3" xfId="3699"/>
    <cellStyle name="Note 2 2 2 3 3 2 3 2" xfId="7783"/>
    <cellStyle name="Note 2 2 2 3 3 2 4" xfId="5251"/>
    <cellStyle name="Note 2 2 2 3 3 3" xfId="751"/>
    <cellStyle name="Note 2 2 2 3 3 3 2" xfId="1770"/>
    <cellStyle name="Note 2 2 2 3 3 3 2 2" xfId="3700"/>
    <cellStyle name="Note 2 2 2 3 3 3 2 2 2" xfId="7784"/>
    <cellStyle name="Note 2 2 2 3 3 3 2 3" xfId="5980"/>
    <cellStyle name="Note 2 2 2 3 3 3 3" xfId="3701"/>
    <cellStyle name="Note 2 2 2 3 3 3 3 2" xfId="7785"/>
    <cellStyle name="Note 2 2 2 3 3 3 4" xfId="4966"/>
    <cellStyle name="Note 2 2 2 3 3 4" xfId="1485"/>
    <cellStyle name="Note 2 2 2 3 3 4 2" xfId="3702"/>
    <cellStyle name="Note 2 2 2 3 3 4 2 2" xfId="7786"/>
    <cellStyle name="Note 2 2 2 3 3 4 3" xfId="5695"/>
    <cellStyle name="Note 2 2 2 3 3 5" xfId="3703"/>
    <cellStyle name="Note 2 2 2 3 3 5 2" xfId="7787"/>
    <cellStyle name="Note 2 2 2 3 3 6" xfId="4681"/>
    <cellStyle name="Note 2 2 2 3 4" xfId="238"/>
    <cellStyle name="Note 2 2 2 3 4 2" xfId="846"/>
    <cellStyle name="Note 2 2 2 3 4 2 2" xfId="1865"/>
    <cellStyle name="Note 2 2 2 3 4 2 2 2" xfId="3704"/>
    <cellStyle name="Note 2 2 2 3 4 2 2 2 2" xfId="7788"/>
    <cellStyle name="Note 2 2 2 3 4 2 2 3" xfId="6075"/>
    <cellStyle name="Note 2 2 2 3 4 2 3" xfId="3705"/>
    <cellStyle name="Note 2 2 2 3 4 2 3 2" xfId="7789"/>
    <cellStyle name="Note 2 2 2 3 4 2 4" xfId="5061"/>
    <cellStyle name="Note 2 2 2 3 4 3" xfId="1257"/>
    <cellStyle name="Note 2 2 2 3 4 3 2" xfId="3706"/>
    <cellStyle name="Note 2 2 2 3 4 3 2 2" xfId="7790"/>
    <cellStyle name="Note 2 2 2 3 4 3 3" xfId="5467"/>
    <cellStyle name="Note 2 2 2 3 4 4" xfId="3707"/>
    <cellStyle name="Note 2 2 2 3 4 4 2" xfId="7791"/>
    <cellStyle name="Note 2 2 2 3 4 5" xfId="4453"/>
    <cellStyle name="Note 2 2 2 3 5" xfId="561"/>
    <cellStyle name="Note 2 2 2 3 5 2" xfId="1580"/>
    <cellStyle name="Note 2 2 2 3 5 2 2" xfId="3708"/>
    <cellStyle name="Note 2 2 2 3 5 2 2 2" xfId="7792"/>
    <cellStyle name="Note 2 2 2 3 5 2 3" xfId="5790"/>
    <cellStyle name="Note 2 2 2 3 5 3" xfId="3709"/>
    <cellStyle name="Note 2 2 2 3 5 3 2" xfId="7793"/>
    <cellStyle name="Note 2 2 2 3 5 4" xfId="4776"/>
    <cellStyle name="Note 2 2 2 3 6" xfId="1143"/>
    <cellStyle name="Note 2 2 2 3 6 2" xfId="3710"/>
    <cellStyle name="Note 2 2 2 3 6 2 2" xfId="7794"/>
    <cellStyle name="Note 2 2 2 3 6 3" xfId="5353"/>
    <cellStyle name="Note 2 2 2 3 7" xfId="3711"/>
    <cellStyle name="Note 2 2 2 3 7 2" xfId="7795"/>
    <cellStyle name="Note 2 2 2 3 8" xfId="4339"/>
    <cellStyle name="Note 2 2 2 4" xfId="143"/>
    <cellStyle name="Note 2 2 2 4 2" xfId="371"/>
    <cellStyle name="Note 2 2 2 4 2 2" xfId="960"/>
    <cellStyle name="Note 2 2 2 4 2 2 2" xfId="1979"/>
    <cellStyle name="Note 2 2 2 4 2 2 2 2" xfId="3712"/>
    <cellStyle name="Note 2 2 2 4 2 2 2 2 2" xfId="7796"/>
    <cellStyle name="Note 2 2 2 4 2 2 2 3" xfId="6189"/>
    <cellStyle name="Note 2 2 2 4 2 2 3" xfId="3713"/>
    <cellStyle name="Note 2 2 2 4 2 2 3 2" xfId="7797"/>
    <cellStyle name="Note 2 2 2 4 2 2 4" xfId="5175"/>
    <cellStyle name="Note 2 2 2 4 2 3" xfId="675"/>
    <cellStyle name="Note 2 2 2 4 2 3 2" xfId="1694"/>
    <cellStyle name="Note 2 2 2 4 2 3 2 2" xfId="3714"/>
    <cellStyle name="Note 2 2 2 4 2 3 2 2 2" xfId="7798"/>
    <cellStyle name="Note 2 2 2 4 2 3 2 3" xfId="5904"/>
    <cellStyle name="Note 2 2 2 4 2 3 3" xfId="3715"/>
    <cellStyle name="Note 2 2 2 4 2 3 3 2" xfId="7799"/>
    <cellStyle name="Note 2 2 2 4 2 3 4" xfId="4890"/>
    <cellStyle name="Note 2 2 2 4 2 4" xfId="1390"/>
    <cellStyle name="Note 2 2 2 4 2 4 2" xfId="3716"/>
    <cellStyle name="Note 2 2 2 4 2 4 2 2" xfId="7800"/>
    <cellStyle name="Note 2 2 2 4 2 4 3" xfId="5600"/>
    <cellStyle name="Note 2 2 2 4 2 5" xfId="3717"/>
    <cellStyle name="Note 2 2 2 4 2 5 2" xfId="7801"/>
    <cellStyle name="Note 2 2 2 4 2 6" xfId="4586"/>
    <cellStyle name="Note 2 2 2 4 3" xfId="485"/>
    <cellStyle name="Note 2 2 2 4 3 2" xfId="1055"/>
    <cellStyle name="Note 2 2 2 4 3 2 2" xfId="2074"/>
    <cellStyle name="Note 2 2 2 4 3 2 2 2" xfId="3718"/>
    <cellStyle name="Note 2 2 2 4 3 2 2 2 2" xfId="7802"/>
    <cellStyle name="Note 2 2 2 4 3 2 2 3" xfId="6284"/>
    <cellStyle name="Note 2 2 2 4 3 2 3" xfId="3719"/>
    <cellStyle name="Note 2 2 2 4 3 2 3 2" xfId="7803"/>
    <cellStyle name="Note 2 2 2 4 3 2 4" xfId="5270"/>
    <cellStyle name="Note 2 2 2 4 3 3" xfId="770"/>
    <cellStyle name="Note 2 2 2 4 3 3 2" xfId="1789"/>
    <cellStyle name="Note 2 2 2 4 3 3 2 2" xfId="3720"/>
    <cellStyle name="Note 2 2 2 4 3 3 2 2 2" xfId="7804"/>
    <cellStyle name="Note 2 2 2 4 3 3 2 3" xfId="5999"/>
    <cellStyle name="Note 2 2 2 4 3 3 3" xfId="3721"/>
    <cellStyle name="Note 2 2 2 4 3 3 3 2" xfId="7805"/>
    <cellStyle name="Note 2 2 2 4 3 3 4" xfId="4985"/>
    <cellStyle name="Note 2 2 2 4 3 4" xfId="1504"/>
    <cellStyle name="Note 2 2 2 4 3 4 2" xfId="3722"/>
    <cellStyle name="Note 2 2 2 4 3 4 2 2" xfId="7806"/>
    <cellStyle name="Note 2 2 2 4 3 4 3" xfId="5714"/>
    <cellStyle name="Note 2 2 2 4 3 5" xfId="3723"/>
    <cellStyle name="Note 2 2 2 4 3 5 2" xfId="7807"/>
    <cellStyle name="Note 2 2 2 4 3 6" xfId="4700"/>
    <cellStyle name="Note 2 2 2 4 4" xfId="257"/>
    <cellStyle name="Note 2 2 2 4 4 2" xfId="865"/>
    <cellStyle name="Note 2 2 2 4 4 2 2" xfId="1884"/>
    <cellStyle name="Note 2 2 2 4 4 2 2 2" xfId="3724"/>
    <cellStyle name="Note 2 2 2 4 4 2 2 2 2" xfId="7808"/>
    <cellStyle name="Note 2 2 2 4 4 2 2 3" xfId="6094"/>
    <cellStyle name="Note 2 2 2 4 4 2 3" xfId="3725"/>
    <cellStyle name="Note 2 2 2 4 4 2 3 2" xfId="7809"/>
    <cellStyle name="Note 2 2 2 4 4 2 4" xfId="5080"/>
    <cellStyle name="Note 2 2 2 4 4 3" xfId="1276"/>
    <cellStyle name="Note 2 2 2 4 4 3 2" xfId="3726"/>
    <cellStyle name="Note 2 2 2 4 4 3 2 2" xfId="7810"/>
    <cellStyle name="Note 2 2 2 4 4 3 3" xfId="5486"/>
    <cellStyle name="Note 2 2 2 4 4 4" xfId="3727"/>
    <cellStyle name="Note 2 2 2 4 4 4 2" xfId="7811"/>
    <cellStyle name="Note 2 2 2 4 4 5" xfId="4472"/>
    <cellStyle name="Note 2 2 2 4 5" xfId="580"/>
    <cellStyle name="Note 2 2 2 4 5 2" xfId="1599"/>
    <cellStyle name="Note 2 2 2 4 5 2 2" xfId="3728"/>
    <cellStyle name="Note 2 2 2 4 5 2 2 2" xfId="7812"/>
    <cellStyle name="Note 2 2 2 4 5 2 3" xfId="5809"/>
    <cellStyle name="Note 2 2 2 4 5 3" xfId="3729"/>
    <cellStyle name="Note 2 2 2 4 5 3 2" xfId="7813"/>
    <cellStyle name="Note 2 2 2 4 5 4" xfId="4795"/>
    <cellStyle name="Note 2 2 2 4 6" xfId="1162"/>
    <cellStyle name="Note 2 2 2 4 6 2" xfId="3730"/>
    <cellStyle name="Note 2 2 2 4 6 2 2" xfId="7814"/>
    <cellStyle name="Note 2 2 2 4 6 3" xfId="5372"/>
    <cellStyle name="Note 2 2 2 4 7" xfId="3731"/>
    <cellStyle name="Note 2 2 2 4 7 2" xfId="7815"/>
    <cellStyle name="Note 2 2 2 4 8" xfId="4358"/>
    <cellStyle name="Note 2 2 2 5" xfId="162"/>
    <cellStyle name="Note 2 2 2 5 2" xfId="390"/>
    <cellStyle name="Note 2 2 2 5 2 2" xfId="979"/>
    <cellStyle name="Note 2 2 2 5 2 2 2" xfId="1998"/>
    <cellStyle name="Note 2 2 2 5 2 2 2 2" xfId="3732"/>
    <cellStyle name="Note 2 2 2 5 2 2 2 2 2" xfId="7816"/>
    <cellStyle name="Note 2 2 2 5 2 2 2 3" xfId="6208"/>
    <cellStyle name="Note 2 2 2 5 2 2 3" xfId="3733"/>
    <cellStyle name="Note 2 2 2 5 2 2 3 2" xfId="7817"/>
    <cellStyle name="Note 2 2 2 5 2 2 4" xfId="5194"/>
    <cellStyle name="Note 2 2 2 5 2 3" xfId="694"/>
    <cellStyle name="Note 2 2 2 5 2 3 2" xfId="1713"/>
    <cellStyle name="Note 2 2 2 5 2 3 2 2" xfId="3734"/>
    <cellStyle name="Note 2 2 2 5 2 3 2 2 2" xfId="7818"/>
    <cellStyle name="Note 2 2 2 5 2 3 2 3" xfId="5923"/>
    <cellStyle name="Note 2 2 2 5 2 3 3" xfId="3735"/>
    <cellStyle name="Note 2 2 2 5 2 3 3 2" xfId="7819"/>
    <cellStyle name="Note 2 2 2 5 2 3 4" xfId="4909"/>
    <cellStyle name="Note 2 2 2 5 2 4" xfId="1409"/>
    <cellStyle name="Note 2 2 2 5 2 4 2" xfId="3736"/>
    <cellStyle name="Note 2 2 2 5 2 4 2 2" xfId="7820"/>
    <cellStyle name="Note 2 2 2 5 2 4 3" xfId="5619"/>
    <cellStyle name="Note 2 2 2 5 2 5" xfId="3737"/>
    <cellStyle name="Note 2 2 2 5 2 5 2" xfId="7821"/>
    <cellStyle name="Note 2 2 2 5 2 6" xfId="4605"/>
    <cellStyle name="Note 2 2 2 5 3" xfId="504"/>
    <cellStyle name="Note 2 2 2 5 3 2" xfId="1074"/>
    <cellStyle name="Note 2 2 2 5 3 2 2" xfId="2093"/>
    <cellStyle name="Note 2 2 2 5 3 2 2 2" xfId="3738"/>
    <cellStyle name="Note 2 2 2 5 3 2 2 2 2" xfId="7822"/>
    <cellStyle name="Note 2 2 2 5 3 2 2 3" xfId="6303"/>
    <cellStyle name="Note 2 2 2 5 3 2 3" xfId="3739"/>
    <cellStyle name="Note 2 2 2 5 3 2 3 2" xfId="7823"/>
    <cellStyle name="Note 2 2 2 5 3 2 4" xfId="5289"/>
    <cellStyle name="Note 2 2 2 5 3 3" xfId="789"/>
    <cellStyle name="Note 2 2 2 5 3 3 2" xfId="1808"/>
    <cellStyle name="Note 2 2 2 5 3 3 2 2" xfId="3740"/>
    <cellStyle name="Note 2 2 2 5 3 3 2 2 2" xfId="7824"/>
    <cellStyle name="Note 2 2 2 5 3 3 2 3" xfId="6018"/>
    <cellStyle name="Note 2 2 2 5 3 3 3" xfId="3741"/>
    <cellStyle name="Note 2 2 2 5 3 3 3 2" xfId="7825"/>
    <cellStyle name="Note 2 2 2 5 3 3 4" xfId="5004"/>
    <cellStyle name="Note 2 2 2 5 3 4" xfId="1523"/>
    <cellStyle name="Note 2 2 2 5 3 4 2" xfId="3742"/>
    <cellStyle name="Note 2 2 2 5 3 4 2 2" xfId="7826"/>
    <cellStyle name="Note 2 2 2 5 3 4 3" xfId="5733"/>
    <cellStyle name="Note 2 2 2 5 3 5" xfId="3743"/>
    <cellStyle name="Note 2 2 2 5 3 5 2" xfId="7827"/>
    <cellStyle name="Note 2 2 2 5 3 6" xfId="4719"/>
    <cellStyle name="Note 2 2 2 5 4" xfId="276"/>
    <cellStyle name="Note 2 2 2 5 4 2" xfId="884"/>
    <cellStyle name="Note 2 2 2 5 4 2 2" xfId="1903"/>
    <cellStyle name="Note 2 2 2 5 4 2 2 2" xfId="3744"/>
    <cellStyle name="Note 2 2 2 5 4 2 2 2 2" xfId="7828"/>
    <cellStyle name="Note 2 2 2 5 4 2 2 3" xfId="6113"/>
    <cellStyle name="Note 2 2 2 5 4 2 3" xfId="3745"/>
    <cellStyle name="Note 2 2 2 5 4 2 3 2" xfId="7829"/>
    <cellStyle name="Note 2 2 2 5 4 2 4" xfId="5099"/>
    <cellStyle name="Note 2 2 2 5 4 3" xfId="1295"/>
    <cellStyle name="Note 2 2 2 5 4 3 2" xfId="3746"/>
    <cellStyle name="Note 2 2 2 5 4 3 2 2" xfId="7830"/>
    <cellStyle name="Note 2 2 2 5 4 3 3" xfId="5505"/>
    <cellStyle name="Note 2 2 2 5 4 4" xfId="3747"/>
    <cellStyle name="Note 2 2 2 5 4 4 2" xfId="7831"/>
    <cellStyle name="Note 2 2 2 5 4 5" xfId="4491"/>
    <cellStyle name="Note 2 2 2 5 5" xfId="599"/>
    <cellStyle name="Note 2 2 2 5 5 2" xfId="1618"/>
    <cellStyle name="Note 2 2 2 5 5 2 2" xfId="3748"/>
    <cellStyle name="Note 2 2 2 5 5 2 2 2" xfId="7832"/>
    <cellStyle name="Note 2 2 2 5 5 2 3" xfId="5828"/>
    <cellStyle name="Note 2 2 2 5 5 3" xfId="3749"/>
    <cellStyle name="Note 2 2 2 5 5 3 2" xfId="7833"/>
    <cellStyle name="Note 2 2 2 5 5 4" xfId="4814"/>
    <cellStyle name="Note 2 2 2 5 6" xfId="1181"/>
    <cellStyle name="Note 2 2 2 5 6 2" xfId="3750"/>
    <cellStyle name="Note 2 2 2 5 6 2 2" xfId="7834"/>
    <cellStyle name="Note 2 2 2 5 6 3" xfId="5391"/>
    <cellStyle name="Note 2 2 2 5 7" xfId="3751"/>
    <cellStyle name="Note 2 2 2 5 7 2" xfId="7835"/>
    <cellStyle name="Note 2 2 2 5 8" xfId="4377"/>
    <cellStyle name="Note 2 2 2 6" xfId="295"/>
    <cellStyle name="Note 2 2 2 6 2" xfId="409"/>
    <cellStyle name="Note 2 2 2 6 2 2" xfId="903"/>
    <cellStyle name="Note 2 2 2 6 2 2 2" xfId="1922"/>
    <cellStyle name="Note 2 2 2 6 2 2 2 2" xfId="3752"/>
    <cellStyle name="Note 2 2 2 6 2 2 2 2 2" xfId="7836"/>
    <cellStyle name="Note 2 2 2 6 2 2 2 3" xfId="6132"/>
    <cellStyle name="Note 2 2 2 6 2 2 3" xfId="3753"/>
    <cellStyle name="Note 2 2 2 6 2 2 3 2" xfId="7837"/>
    <cellStyle name="Note 2 2 2 6 2 2 4" xfId="5118"/>
    <cellStyle name="Note 2 2 2 6 2 3" xfId="1428"/>
    <cellStyle name="Note 2 2 2 6 2 3 2" xfId="3754"/>
    <cellStyle name="Note 2 2 2 6 2 3 2 2" xfId="7838"/>
    <cellStyle name="Note 2 2 2 6 2 3 3" xfId="5638"/>
    <cellStyle name="Note 2 2 2 6 2 4" xfId="3755"/>
    <cellStyle name="Note 2 2 2 6 2 4 2" xfId="7839"/>
    <cellStyle name="Note 2 2 2 6 2 5" xfId="4624"/>
    <cellStyle name="Note 2 2 2 6 3" xfId="618"/>
    <cellStyle name="Note 2 2 2 6 3 2" xfId="1637"/>
    <cellStyle name="Note 2 2 2 6 3 2 2" xfId="3756"/>
    <cellStyle name="Note 2 2 2 6 3 2 2 2" xfId="7840"/>
    <cellStyle name="Note 2 2 2 6 3 2 3" xfId="5847"/>
    <cellStyle name="Note 2 2 2 6 3 3" xfId="3757"/>
    <cellStyle name="Note 2 2 2 6 3 3 2" xfId="7841"/>
    <cellStyle name="Note 2 2 2 6 3 4" xfId="4833"/>
    <cellStyle name="Note 2 2 2 6 4" xfId="1314"/>
    <cellStyle name="Note 2 2 2 6 4 2" xfId="3758"/>
    <cellStyle name="Note 2 2 2 6 4 2 2" xfId="7842"/>
    <cellStyle name="Note 2 2 2 6 4 3" xfId="5524"/>
    <cellStyle name="Note 2 2 2 6 5" xfId="3759"/>
    <cellStyle name="Note 2 2 2 6 5 2" xfId="7843"/>
    <cellStyle name="Note 2 2 2 6 6" xfId="4510"/>
    <cellStyle name="Note 2 2 2 7" xfId="314"/>
    <cellStyle name="Note 2 2 2 7 2" xfId="998"/>
    <cellStyle name="Note 2 2 2 7 2 2" xfId="2017"/>
    <cellStyle name="Note 2 2 2 7 2 2 2" xfId="3760"/>
    <cellStyle name="Note 2 2 2 7 2 2 2 2" xfId="7844"/>
    <cellStyle name="Note 2 2 2 7 2 2 3" xfId="6227"/>
    <cellStyle name="Note 2 2 2 7 2 3" xfId="3761"/>
    <cellStyle name="Note 2 2 2 7 2 3 2" xfId="7845"/>
    <cellStyle name="Note 2 2 2 7 2 4" xfId="5213"/>
    <cellStyle name="Note 2 2 2 7 3" xfId="713"/>
    <cellStyle name="Note 2 2 2 7 3 2" xfId="1732"/>
    <cellStyle name="Note 2 2 2 7 3 2 2" xfId="3762"/>
    <cellStyle name="Note 2 2 2 7 3 2 2 2" xfId="7846"/>
    <cellStyle name="Note 2 2 2 7 3 2 3" xfId="5942"/>
    <cellStyle name="Note 2 2 2 7 3 3" xfId="3763"/>
    <cellStyle name="Note 2 2 2 7 3 3 2" xfId="7847"/>
    <cellStyle name="Note 2 2 2 7 3 4" xfId="4928"/>
    <cellStyle name="Note 2 2 2 7 4" xfId="1333"/>
    <cellStyle name="Note 2 2 2 7 4 2" xfId="3764"/>
    <cellStyle name="Note 2 2 2 7 4 2 2" xfId="7848"/>
    <cellStyle name="Note 2 2 2 7 4 3" xfId="5543"/>
    <cellStyle name="Note 2 2 2 7 5" xfId="3765"/>
    <cellStyle name="Note 2 2 2 7 5 2" xfId="7849"/>
    <cellStyle name="Note 2 2 2 7 6" xfId="4529"/>
    <cellStyle name="Note 2 2 2 8" xfId="428"/>
    <cellStyle name="Note 2 2 2 8 2" xfId="808"/>
    <cellStyle name="Note 2 2 2 8 2 2" xfId="1827"/>
    <cellStyle name="Note 2 2 2 8 2 2 2" xfId="3766"/>
    <cellStyle name="Note 2 2 2 8 2 2 2 2" xfId="7850"/>
    <cellStyle name="Note 2 2 2 8 2 2 3" xfId="6037"/>
    <cellStyle name="Note 2 2 2 8 2 3" xfId="3767"/>
    <cellStyle name="Note 2 2 2 8 2 3 2" xfId="7851"/>
    <cellStyle name="Note 2 2 2 8 2 4" xfId="5023"/>
    <cellStyle name="Note 2 2 2 8 3" xfId="1447"/>
    <cellStyle name="Note 2 2 2 8 3 2" xfId="3768"/>
    <cellStyle name="Note 2 2 2 8 3 2 2" xfId="7852"/>
    <cellStyle name="Note 2 2 2 8 3 3" xfId="5657"/>
    <cellStyle name="Note 2 2 2 8 4" xfId="3769"/>
    <cellStyle name="Note 2 2 2 8 4 2" xfId="7853"/>
    <cellStyle name="Note 2 2 2 8 5" xfId="4643"/>
    <cellStyle name="Note 2 2 2 9" xfId="200"/>
    <cellStyle name="Note 2 2 2 9 2" xfId="1219"/>
    <cellStyle name="Note 2 2 2 9 2 2" xfId="3770"/>
    <cellStyle name="Note 2 2 2 9 2 2 2" xfId="7854"/>
    <cellStyle name="Note 2 2 2 9 2 3" xfId="5429"/>
    <cellStyle name="Note 2 2 2 9 3" xfId="3771"/>
    <cellStyle name="Note 2 2 2 9 3 2" xfId="7855"/>
    <cellStyle name="Note 2 2 2 9 4" xfId="4415"/>
    <cellStyle name="Note 2 2 3" xfId="95"/>
    <cellStyle name="Note 2 2 3 2" xfId="323"/>
    <cellStyle name="Note 2 2 3 2 2" xfId="912"/>
    <cellStyle name="Note 2 2 3 2 2 2" xfId="1931"/>
    <cellStyle name="Note 2 2 3 2 2 2 2" xfId="3772"/>
    <cellStyle name="Note 2 2 3 2 2 2 2 2" xfId="7856"/>
    <cellStyle name="Note 2 2 3 2 2 2 3" xfId="6141"/>
    <cellStyle name="Note 2 2 3 2 2 3" xfId="3773"/>
    <cellStyle name="Note 2 2 3 2 2 3 2" xfId="7857"/>
    <cellStyle name="Note 2 2 3 2 2 4" xfId="5127"/>
    <cellStyle name="Note 2 2 3 2 3" xfId="627"/>
    <cellStyle name="Note 2 2 3 2 3 2" xfId="1646"/>
    <cellStyle name="Note 2 2 3 2 3 2 2" xfId="3774"/>
    <cellStyle name="Note 2 2 3 2 3 2 2 2" xfId="7858"/>
    <cellStyle name="Note 2 2 3 2 3 2 3" xfId="5856"/>
    <cellStyle name="Note 2 2 3 2 3 3" xfId="3775"/>
    <cellStyle name="Note 2 2 3 2 3 3 2" xfId="7859"/>
    <cellStyle name="Note 2 2 3 2 3 4" xfId="4842"/>
    <cellStyle name="Note 2 2 3 2 4" xfId="1342"/>
    <cellStyle name="Note 2 2 3 2 4 2" xfId="3776"/>
    <cellStyle name="Note 2 2 3 2 4 2 2" xfId="7860"/>
    <cellStyle name="Note 2 2 3 2 4 3" xfId="5552"/>
    <cellStyle name="Note 2 2 3 2 5" xfId="3777"/>
    <cellStyle name="Note 2 2 3 2 5 2" xfId="7861"/>
    <cellStyle name="Note 2 2 3 2 6" xfId="4538"/>
    <cellStyle name="Note 2 2 3 3" xfId="437"/>
    <cellStyle name="Note 2 2 3 3 2" xfId="1007"/>
    <cellStyle name="Note 2 2 3 3 2 2" xfId="2026"/>
    <cellStyle name="Note 2 2 3 3 2 2 2" xfId="3778"/>
    <cellStyle name="Note 2 2 3 3 2 2 2 2" xfId="7862"/>
    <cellStyle name="Note 2 2 3 3 2 2 3" xfId="6236"/>
    <cellStyle name="Note 2 2 3 3 2 3" xfId="3779"/>
    <cellStyle name="Note 2 2 3 3 2 3 2" xfId="7863"/>
    <cellStyle name="Note 2 2 3 3 2 4" xfId="5222"/>
    <cellStyle name="Note 2 2 3 3 3" xfId="722"/>
    <cellStyle name="Note 2 2 3 3 3 2" xfId="1741"/>
    <cellStyle name="Note 2 2 3 3 3 2 2" xfId="3780"/>
    <cellStyle name="Note 2 2 3 3 3 2 2 2" xfId="7864"/>
    <cellStyle name="Note 2 2 3 3 3 2 3" xfId="5951"/>
    <cellStyle name="Note 2 2 3 3 3 3" xfId="3781"/>
    <cellStyle name="Note 2 2 3 3 3 3 2" xfId="7865"/>
    <cellStyle name="Note 2 2 3 3 3 4" xfId="4937"/>
    <cellStyle name="Note 2 2 3 3 4" xfId="1456"/>
    <cellStyle name="Note 2 2 3 3 4 2" xfId="3782"/>
    <cellStyle name="Note 2 2 3 3 4 2 2" xfId="7866"/>
    <cellStyle name="Note 2 2 3 3 4 3" xfId="5666"/>
    <cellStyle name="Note 2 2 3 3 5" xfId="3783"/>
    <cellStyle name="Note 2 2 3 3 5 2" xfId="7867"/>
    <cellStyle name="Note 2 2 3 3 6" xfId="4652"/>
    <cellStyle name="Note 2 2 3 4" xfId="209"/>
    <cellStyle name="Note 2 2 3 4 2" xfId="817"/>
    <cellStyle name="Note 2 2 3 4 2 2" xfId="1836"/>
    <cellStyle name="Note 2 2 3 4 2 2 2" xfId="3784"/>
    <cellStyle name="Note 2 2 3 4 2 2 2 2" xfId="7868"/>
    <cellStyle name="Note 2 2 3 4 2 2 3" xfId="6046"/>
    <cellStyle name="Note 2 2 3 4 2 3" xfId="3785"/>
    <cellStyle name="Note 2 2 3 4 2 3 2" xfId="7869"/>
    <cellStyle name="Note 2 2 3 4 2 4" xfId="5032"/>
    <cellStyle name="Note 2 2 3 4 3" xfId="1228"/>
    <cellStyle name="Note 2 2 3 4 3 2" xfId="3786"/>
    <cellStyle name="Note 2 2 3 4 3 2 2" xfId="7870"/>
    <cellStyle name="Note 2 2 3 4 3 3" xfId="5438"/>
    <cellStyle name="Note 2 2 3 4 4" xfId="3787"/>
    <cellStyle name="Note 2 2 3 4 4 2" xfId="7871"/>
    <cellStyle name="Note 2 2 3 4 5" xfId="4424"/>
    <cellStyle name="Note 2 2 3 5" xfId="532"/>
    <cellStyle name="Note 2 2 3 5 2" xfId="1551"/>
    <cellStyle name="Note 2 2 3 5 2 2" xfId="3788"/>
    <cellStyle name="Note 2 2 3 5 2 2 2" xfId="7872"/>
    <cellStyle name="Note 2 2 3 5 2 3" xfId="5761"/>
    <cellStyle name="Note 2 2 3 5 3" xfId="3789"/>
    <cellStyle name="Note 2 2 3 5 3 2" xfId="7873"/>
    <cellStyle name="Note 2 2 3 5 4" xfId="4747"/>
    <cellStyle name="Note 2 2 3 6" xfId="1114"/>
    <cellStyle name="Note 2 2 3 6 2" xfId="3790"/>
    <cellStyle name="Note 2 2 3 6 2 2" xfId="7874"/>
    <cellStyle name="Note 2 2 3 6 3" xfId="5324"/>
    <cellStyle name="Note 2 2 3 7" xfId="3791"/>
    <cellStyle name="Note 2 2 3 7 2" xfId="7875"/>
    <cellStyle name="Note 2 2 3 8" xfId="4310"/>
    <cellStyle name="Note 2 2 4" xfId="114"/>
    <cellStyle name="Note 2 2 4 2" xfId="342"/>
    <cellStyle name="Note 2 2 4 2 2" xfId="931"/>
    <cellStyle name="Note 2 2 4 2 2 2" xfId="1950"/>
    <cellStyle name="Note 2 2 4 2 2 2 2" xfId="3792"/>
    <cellStyle name="Note 2 2 4 2 2 2 2 2" xfId="7876"/>
    <cellStyle name="Note 2 2 4 2 2 2 3" xfId="6160"/>
    <cellStyle name="Note 2 2 4 2 2 3" xfId="3793"/>
    <cellStyle name="Note 2 2 4 2 2 3 2" xfId="7877"/>
    <cellStyle name="Note 2 2 4 2 2 4" xfId="5146"/>
    <cellStyle name="Note 2 2 4 2 3" xfId="646"/>
    <cellStyle name="Note 2 2 4 2 3 2" xfId="1665"/>
    <cellStyle name="Note 2 2 4 2 3 2 2" xfId="3794"/>
    <cellStyle name="Note 2 2 4 2 3 2 2 2" xfId="7878"/>
    <cellStyle name="Note 2 2 4 2 3 2 3" xfId="5875"/>
    <cellStyle name="Note 2 2 4 2 3 3" xfId="3795"/>
    <cellStyle name="Note 2 2 4 2 3 3 2" xfId="7879"/>
    <cellStyle name="Note 2 2 4 2 3 4" xfId="4861"/>
    <cellStyle name="Note 2 2 4 2 4" xfId="1361"/>
    <cellStyle name="Note 2 2 4 2 4 2" xfId="3796"/>
    <cellStyle name="Note 2 2 4 2 4 2 2" xfId="7880"/>
    <cellStyle name="Note 2 2 4 2 4 3" xfId="5571"/>
    <cellStyle name="Note 2 2 4 2 5" xfId="3797"/>
    <cellStyle name="Note 2 2 4 2 5 2" xfId="7881"/>
    <cellStyle name="Note 2 2 4 2 6" xfId="4557"/>
    <cellStyle name="Note 2 2 4 3" xfId="456"/>
    <cellStyle name="Note 2 2 4 3 2" xfId="1026"/>
    <cellStyle name="Note 2 2 4 3 2 2" xfId="2045"/>
    <cellStyle name="Note 2 2 4 3 2 2 2" xfId="3798"/>
    <cellStyle name="Note 2 2 4 3 2 2 2 2" xfId="7882"/>
    <cellStyle name="Note 2 2 4 3 2 2 3" xfId="6255"/>
    <cellStyle name="Note 2 2 4 3 2 3" xfId="3799"/>
    <cellStyle name="Note 2 2 4 3 2 3 2" xfId="7883"/>
    <cellStyle name="Note 2 2 4 3 2 4" xfId="5241"/>
    <cellStyle name="Note 2 2 4 3 3" xfId="741"/>
    <cellStyle name="Note 2 2 4 3 3 2" xfId="1760"/>
    <cellStyle name="Note 2 2 4 3 3 2 2" xfId="3800"/>
    <cellStyle name="Note 2 2 4 3 3 2 2 2" xfId="7884"/>
    <cellStyle name="Note 2 2 4 3 3 2 3" xfId="5970"/>
    <cellStyle name="Note 2 2 4 3 3 3" xfId="3801"/>
    <cellStyle name="Note 2 2 4 3 3 3 2" xfId="7885"/>
    <cellStyle name="Note 2 2 4 3 3 4" xfId="4956"/>
    <cellStyle name="Note 2 2 4 3 4" xfId="1475"/>
    <cellStyle name="Note 2 2 4 3 4 2" xfId="3802"/>
    <cellStyle name="Note 2 2 4 3 4 2 2" xfId="7886"/>
    <cellStyle name="Note 2 2 4 3 4 3" xfId="5685"/>
    <cellStyle name="Note 2 2 4 3 5" xfId="3803"/>
    <cellStyle name="Note 2 2 4 3 5 2" xfId="7887"/>
    <cellStyle name="Note 2 2 4 3 6" xfId="4671"/>
    <cellStyle name="Note 2 2 4 4" xfId="228"/>
    <cellStyle name="Note 2 2 4 4 2" xfId="836"/>
    <cellStyle name="Note 2 2 4 4 2 2" xfId="1855"/>
    <cellStyle name="Note 2 2 4 4 2 2 2" xfId="3804"/>
    <cellStyle name="Note 2 2 4 4 2 2 2 2" xfId="7888"/>
    <cellStyle name="Note 2 2 4 4 2 2 3" xfId="6065"/>
    <cellStyle name="Note 2 2 4 4 2 3" xfId="3805"/>
    <cellStyle name="Note 2 2 4 4 2 3 2" xfId="7889"/>
    <cellStyle name="Note 2 2 4 4 2 4" xfId="5051"/>
    <cellStyle name="Note 2 2 4 4 3" xfId="1247"/>
    <cellStyle name="Note 2 2 4 4 3 2" xfId="3806"/>
    <cellStyle name="Note 2 2 4 4 3 2 2" xfId="7890"/>
    <cellStyle name="Note 2 2 4 4 3 3" xfId="5457"/>
    <cellStyle name="Note 2 2 4 4 4" xfId="3807"/>
    <cellStyle name="Note 2 2 4 4 4 2" xfId="7891"/>
    <cellStyle name="Note 2 2 4 4 5" xfId="4443"/>
    <cellStyle name="Note 2 2 4 5" xfId="551"/>
    <cellStyle name="Note 2 2 4 5 2" xfId="1570"/>
    <cellStyle name="Note 2 2 4 5 2 2" xfId="3808"/>
    <cellStyle name="Note 2 2 4 5 2 2 2" xfId="7892"/>
    <cellStyle name="Note 2 2 4 5 2 3" xfId="5780"/>
    <cellStyle name="Note 2 2 4 5 3" xfId="3809"/>
    <cellStyle name="Note 2 2 4 5 3 2" xfId="7893"/>
    <cellStyle name="Note 2 2 4 5 4" xfId="4766"/>
    <cellStyle name="Note 2 2 4 6" xfId="1133"/>
    <cellStyle name="Note 2 2 4 6 2" xfId="3810"/>
    <cellStyle name="Note 2 2 4 6 2 2" xfId="7894"/>
    <cellStyle name="Note 2 2 4 6 3" xfId="5343"/>
    <cellStyle name="Note 2 2 4 7" xfId="3811"/>
    <cellStyle name="Note 2 2 4 7 2" xfId="7895"/>
    <cellStyle name="Note 2 2 4 8" xfId="4329"/>
    <cellStyle name="Note 2 2 5" xfId="133"/>
    <cellStyle name="Note 2 2 5 2" xfId="361"/>
    <cellStyle name="Note 2 2 5 2 2" xfId="950"/>
    <cellStyle name="Note 2 2 5 2 2 2" xfId="1969"/>
    <cellStyle name="Note 2 2 5 2 2 2 2" xfId="3812"/>
    <cellStyle name="Note 2 2 5 2 2 2 2 2" xfId="7896"/>
    <cellStyle name="Note 2 2 5 2 2 2 3" xfId="6179"/>
    <cellStyle name="Note 2 2 5 2 2 3" xfId="3813"/>
    <cellStyle name="Note 2 2 5 2 2 3 2" xfId="7897"/>
    <cellStyle name="Note 2 2 5 2 2 4" xfId="5165"/>
    <cellStyle name="Note 2 2 5 2 3" xfId="665"/>
    <cellStyle name="Note 2 2 5 2 3 2" xfId="1684"/>
    <cellStyle name="Note 2 2 5 2 3 2 2" xfId="3814"/>
    <cellStyle name="Note 2 2 5 2 3 2 2 2" xfId="7898"/>
    <cellStyle name="Note 2 2 5 2 3 2 3" xfId="5894"/>
    <cellStyle name="Note 2 2 5 2 3 3" xfId="3815"/>
    <cellStyle name="Note 2 2 5 2 3 3 2" xfId="7899"/>
    <cellStyle name="Note 2 2 5 2 3 4" xfId="4880"/>
    <cellStyle name="Note 2 2 5 2 4" xfId="1380"/>
    <cellStyle name="Note 2 2 5 2 4 2" xfId="3816"/>
    <cellStyle name="Note 2 2 5 2 4 2 2" xfId="7900"/>
    <cellStyle name="Note 2 2 5 2 4 3" xfId="5590"/>
    <cellStyle name="Note 2 2 5 2 5" xfId="3817"/>
    <cellStyle name="Note 2 2 5 2 5 2" xfId="7901"/>
    <cellStyle name="Note 2 2 5 2 6" xfId="4576"/>
    <cellStyle name="Note 2 2 5 3" xfId="475"/>
    <cellStyle name="Note 2 2 5 3 2" xfId="1045"/>
    <cellStyle name="Note 2 2 5 3 2 2" xfId="2064"/>
    <cellStyle name="Note 2 2 5 3 2 2 2" xfId="3818"/>
    <cellStyle name="Note 2 2 5 3 2 2 2 2" xfId="7902"/>
    <cellStyle name="Note 2 2 5 3 2 2 3" xfId="6274"/>
    <cellStyle name="Note 2 2 5 3 2 3" xfId="3819"/>
    <cellStyle name="Note 2 2 5 3 2 3 2" xfId="7903"/>
    <cellStyle name="Note 2 2 5 3 2 4" xfId="5260"/>
    <cellStyle name="Note 2 2 5 3 3" xfId="760"/>
    <cellStyle name="Note 2 2 5 3 3 2" xfId="1779"/>
    <cellStyle name="Note 2 2 5 3 3 2 2" xfId="3820"/>
    <cellStyle name="Note 2 2 5 3 3 2 2 2" xfId="7904"/>
    <cellStyle name="Note 2 2 5 3 3 2 3" xfId="5989"/>
    <cellStyle name="Note 2 2 5 3 3 3" xfId="3821"/>
    <cellStyle name="Note 2 2 5 3 3 3 2" xfId="7905"/>
    <cellStyle name="Note 2 2 5 3 3 4" xfId="4975"/>
    <cellStyle name="Note 2 2 5 3 4" xfId="1494"/>
    <cellStyle name="Note 2 2 5 3 4 2" xfId="3822"/>
    <cellStyle name="Note 2 2 5 3 4 2 2" xfId="7906"/>
    <cellStyle name="Note 2 2 5 3 4 3" xfId="5704"/>
    <cellStyle name="Note 2 2 5 3 5" xfId="3823"/>
    <cellStyle name="Note 2 2 5 3 5 2" xfId="7907"/>
    <cellStyle name="Note 2 2 5 3 6" xfId="4690"/>
    <cellStyle name="Note 2 2 5 4" xfId="247"/>
    <cellStyle name="Note 2 2 5 4 2" xfId="855"/>
    <cellStyle name="Note 2 2 5 4 2 2" xfId="1874"/>
    <cellStyle name="Note 2 2 5 4 2 2 2" xfId="3824"/>
    <cellStyle name="Note 2 2 5 4 2 2 2 2" xfId="7908"/>
    <cellStyle name="Note 2 2 5 4 2 2 3" xfId="6084"/>
    <cellStyle name="Note 2 2 5 4 2 3" xfId="3825"/>
    <cellStyle name="Note 2 2 5 4 2 3 2" xfId="7909"/>
    <cellStyle name="Note 2 2 5 4 2 4" xfId="5070"/>
    <cellStyle name="Note 2 2 5 4 3" xfId="1266"/>
    <cellStyle name="Note 2 2 5 4 3 2" xfId="3826"/>
    <cellStyle name="Note 2 2 5 4 3 2 2" xfId="7910"/>
    <cellStyle name="Note 2 2 5 4 3 3" xfId="5476"/>
    <cellStyle name="Note 2 2 5 4 4" xfId="3827"/>
    <cellStyle name="Note 2 2 5 4 4 2" xfId="7911"/>
    <cellStyle name="Note 2 2 5 4 5" xfId="4462"/>
    <cellStyle name="Note 2 2 5 5" xfId="570"/>
    <cellStyle name="Note 2 2 5 5 2" xfId="1589"/>
    <cellStyle name="Note 2 2 5 5 2 2" xfId="3828"/>
    <cellStyle name="Note 2 2 5 5 2 2 2" xfId="7912"/>
    <cellStyle name="Note 2 2 5 5 2 3" xfId="5799"/>
    <cellStyle name="Note 2 2 5 5 3" xfId="3829"/>
    <cellStyle name="Note 2 2 5 5 3 2" xfId="7913"/>
    <cellStyle name="Note 2 2 5 5 4" xfId="4785"/>
    <cellStyle name="Note 2 2 5 6" xfId="1152"/>
    <cellStyle name="Note 2 2 5 6 2" xfId="3830"/>
    <cellStyle name="Note 2 2 5 6 2 2" xfId="7914"/>
    <cellStyle name="Note 2 2 5 6 3" xfId="5362"/>
    <cellStyle name="Note 2 2 5 7" xfId="3831"/>
    <cellStyle name="Note 2 2 5 7 2" xfId="7915"/>
    <cellStyle name="Note 2 2 5 8" xfId="4348"/>
    <cellStyle name="Note 2 2 6" xfId="152"/>
    <cellStyle name="Note 2 2 6 2" xfId="380"/>
    <cellStyle name="Note 2 2 6 2 2" xfId="969"/>
    <cellStyle name="Note 2 2 6 2 2 2" xfId="1988"/>
    <cellStyle name="Note 2 2 6 2 2 2 2" xfId="3832"/>
    <cellStyle name="Note 2 2 6 2 2 2 2 2" xfId="7916"/>
    <cellStyle name="Note 2 2 6 2 2 2 3" xfId="6198"/>
    <cellStyle name="Note 2 2 6 2 2 3" xfId="3833"/>
    <cellStyle name="Note 2 2 6 2 2 3 2" xfId="7917"/>
    <cellStyle name="Note 2 2 6 2 2 4" xfId="5184"/>
    <cellStyle name="Note 2 2 6 2 3" xfId="684"/>
    <cellStyle name="Note 2 2 6 2 3 2" xfId="1703"/>
    <cellStyle name="Note 2 2 6 2 3 2 2" xfId="3834"/>
    <cellStyle name="Note 2 2 6 2 3 2 2 2" xfId="7918"/>
    <cellStyle name="Note 2 2 6 2 3 2 3" xfId="5913"/>
    <cellStyle name="Note 2 2 6 2 3 3" xfId="3835"/>
    <cellStyle name="Note 2 2 6 2 3 3 2" xfId="7919"/>
    <cellStyle name="Note 2 2 6 2 3 4" xfId="4899"/>
    <cellStyle name="Note 2 2 6 2 4" xfId="1399"/>
    <cellStyle name="Note 2 2 6 2 4 2" xfId="3836"/>
    <cellStyle name="Note 2 2 6 2 4 2 2" xfId="7920"/>
    <cellStyle name="Note 2 2 6 2 4 3" xfId="5609"/>
    <cellStyle name="Note 2 2 6 2 5" xfId="3837"/>
    <cellStyle name="Note 2 2 6 2 5 2" xfId="7921"/>
    <cellStyle name="Note 2 2 6 2 6" xfId="4595"/>
    <cellStyle name="Note 2 2 6 3" xfId="494"/>
    <cellStyle name="Note 2 2 6 3 2" xfId="1064"/>
    <cellStyle name="Note 2 2 6 3 2 2" xfId="2083"/>
    <cellStyle name="Note 2 2 6 3 2 2 2" xfId="3838"/>
    <cellStyle name="Note 2 2 6 3 2 2 2 2" xfId="7922"/>
    <cellStyle name="Note 2 2 6 3 2 2 3" xfId="6293"/>
    <cellStyle name="Note 2 2 6 3 2 3" xfId="3839"/>
    <cellStyle name="Note 2 2 6 3 2 3 2" xfId="7923"/>
    <cellStyle name="Note 2 2 6 3 2 4" xfId="5279"/>
    <cellStyle name="Note 2 2 6 3 3" xfId="779"/>
    <cellStyle name="Note 2 2 6 3 3 2" xfId="1798"/>
    <cellStyle name="Note 2 2 6 3 3 2 2" xfId="3840"/>
    <cellStyle name="Note 2 2 6 3 3 2 2 2" xfId="7924"/>
    <cellStyle name="Note 2 2 6 3 3 2 3" xfId="6008"/>
    <cellStyle name="Note 2 2 6 3 3 3" xfId="3841"/>
    <cellStyle name="Note 2 2 6 3 3 3 2" xfId="7925"/>
    <cellStyle name="Note 2 2 6 3 3 4" xfId="4994"/>
    <cellStyle name="Note 2 2 6 3 4" xfId="1513"/>
    <cellStyle name="Note 2 2 6 3 4 2" xfId="3842"/>
    <cellStyle name="Note 2 2 6 3 4 2 2" xfId="7926"/>
    <cellStyle name="Note 2 2 6 3 4 3" xfId="5723"/>
    <cellStyle name="Note 2 2 6 3 5" xfId="3843"/>
    <cellStyle name="Note 2 2 6 3 5 2" xfId="7927"/>
    <cellStyle name="Note 2 2 6 3 6" xfId="4709"/>
    <cellStyle name="Note 2 2 6 4" xfId="266"/>
    <cellStyle name="Note 2 2 6 4 2" xfId="874"/>
    <cellStyle name="Note 2 2 6 4 2 2" xfId="1893"/>
    <cellStyle name="Note 2 2 6 4 2 2 2" xfId="3844"/>
    <cellStyle name="Note 2 2 6 4 2 2 2 2" xfId="7928"/>
    <cellStyle name="Note 2 2 6 4 2 2 3" xfId="6103"/>
    <cellStyle name="Note 2 2 6 4 2 3" xfId="3845"/>
    <cellStyle name="Note 2 2 6 4 2 3 2" xfId="7929"/>
    <cellStyle name="Note 2 2 6 4 2 4" xfId="5089"/>
    <cellStyle name="Note 2 2 6 4 3" xfId="1285"/>
    <cellStyle name="Note 2 2 6 4 3 2" xfId="3846"/>
    <cellStyle name="Note 2 2 6 4 3 2 2" xfId="7930"/>
    <cellStyle name="Note 2 2 6 4 3 3" xfId="5495"/>
    <cellStyle name="Note 2 2 6 4 4" xfId="3847"/>
    <cellStyle name="Note 2 2 6 4 4 2" xfId="7931"/>
    <cellStyle name="Note 2 2 6 4 5" xfId="4481"/>
    <cellStyle name="Note 2 2 6 5" xfId="589"/>
    <cellStyle name="Note 2 2 6 5 2" xfId="1608"/>
    <cellStyle name="Note 2 2 6 5 2 2" xfId="3848"/>
    <cellStyle name="Note 2 2 6 5 2 2 2" xfId="7932"/>
    <cellStyle name="Note 2 2 6 5 2 3" xfId="5818"/>
    <cellStyle name="Note 2 2 6 5 3" xfId="3849"/>
    <cellStyle name="Note 2 2 6 5 3 2" xfId="7933"/>
    <cellStyle name="Note 2 2 6 5 4" xfId="4804"/>
    <cellStyle name="Note 2 2 6 6" xfId="1171"/>
    <cellStyle name="Note 2 2 6 6 2" xfId="3850"/>
    <cellStyle name="Note 2 2 6 6 2 2" xfId="7934"/>
    <cellStyle name="Note 2 2 6 6 3" xfId="5381"/>
    <cellStyle name="Note 2 2 6 7" xfId="3851"/>
    <cellStyle name="Note 2 2 6 7 2" xfId="7935"/>
    <cellStyle name="Note 2 2 6 8" xfId="4367"/>
    <cellStyle name="Note 2 2 7" xfId="285"/>
    <cellStyle name="Note 2 2 7 2" xfId="399"/>
    <cellStyle name="Note 2 2 7 2 2" xfId="893"/>
    <cellStyle name="Note 2 2 7 2 2 2" xfId="1912"/>
    <cellStyle name="Note 2 2 7 2 2 2 2" xfId="3852"/>
    <cellStyle name="Note 2 2 7 2 2 2 2 2" xfId="7936"/>
    <cellStyle name="Note 2 2 7 2 2 2 3" xfId="6122"/>
    <cellStyle name="Note 2 2 7 2 2 3" xfId="3853"/>
    <cellStyle name="Note 2 2 7 2 2 3 2" xfId="7937"/>
    <cellStyle name="Note 2 2 7 2 2 4" xfId="5108"/>
    <cellStyle name="Note 2 2 7 2 3" xfId="1418"/>
    <cellStyle name="Note 2 2 7 2 3 2" xfId="3854"/>
    <cellStyle name="Note 2 2 7 2 3 2 2" xfId="7938"/>
    <cellStyle name="Note 2 2 7 2 3 3" xfId="5628"/>
    <cellStyle name="Note 2 2 7 2 4" xfId="3855"/>
    <cellStyle name="Note 2 2 7 2 4 2" xfId="7939"/>
    <cellStyle name="Note 2 2 7 2 5" xfId="4614"/>
    <cellStyle name="Note 2 2 7 3" xfId="608"/>
    <cellStyle name="Note 2 2 7 3 2" xfId="1627"/>
    <cellStyle name="Note 2 2 7 3 2 2" xfId="3856"/>
    <cellStyle name="Note 2 2 7 3 2 2 2" xfId="7940"/>
    <cellStyle name="Note 2 2 7 3 2 3" xfId="5837"/>
    <cellStyle name="Note 2 2 7 3 3" xfId="3857"/>
    <cellStyle name="Note 2 2 7 3 3 2" xfId="7941"/>
    <cellStyle name="Note 2 2 7 3 4" xfId="4823"/>
    <cellStyle name="Note 2 2 7 4" xfId="1304"/>
    <cellStyle name="Note 2 2 7 4 2" xfId="3858"/>
    <cellStyle name="Note 2 2 7 4 2 2" xfId="7942"/>
    <cellStyle name="Note 2 2 7 4 3" xfId="5514"/>
    <cellStyle name="Note 2 2 7 5" xfId="3859"/>
    <cellStyle name="Note 2 2 7 5 2" xfId="7943"/>
    <cellStyle name="Note 2 2 7 6" xfId="4500"/>
    <cellStyle name="Note 2 2 8" xfId="304"/>
    <cellStyle name="Note 2 2 8 2" xfId="988"/>
    <cellStyle name="Note 2 2 8 2 2" xfId="2007"/>
    <cellStyle name="Note 2 2 8 2 2 2" xfId="3860"/>
    <cellStyle name="Note 2 2 8 2 2 2 2" xfId="7944"/>
    <cellStyle name="Note 2 2 8 2 2 3" xfId="6217"/>
    <cellStyle name="Note 2 2 8 2 3" xfId="3861"/>
    <cellStyle name="Note 2 2 8 2 3 2" xfId="7945"/>
    <cellStyle name="Note 2 2 8 2 4" xfId="5203"/>
    <cellStyle name="Note 2 2 8 3" xfId="703"/>
    <cellStyle name="Note 2 2 8 3 2" xfId="1722"/>
    <cellStyle name="Note 2 2 8 3 2 2" xfId="3862"/>
    <cellStyle name="Note 2 2 8 3 2 2 2" xfId="7946"/>
    <cellStyle name="Note 2 2 8 3 2 3" xfId="5932"/>
    <cellStyle name="Note 2 2 8 3 3" xfId="3863"/>
    <cellStyle name="Note 2 2 8 3 3 2" xfId="7947"/>
    <cellStyle name="Note 2 2 8 3 4" xfId="4918"/>
    <cellStyle name="Note 2 2 8 4" xfId="1323"/>
    <cellStyle name="Note 2 2 8 4 2" xfId="3864"/>
    <cellStyle name="Note 2 2 8 4 2 2" xfId="7948"/>
    <cellStyle name="Note 2 2 8 4 3" xfId="5533"/>
    <cellStyle name="Note 2 2 8 5" xfId="3865"/>
    <cellStyle name="Note 2 2 8 5 2" xfId="7949"/>
    <cellStyle name="Note 2 2 8 6" xfId="4519"/>
    <cellStyle name="Note 2 2 9" xfId="418"/>
    <cellStyle name="Note 2 2 9 2" xfId="798"/>
    <cellStyle name="Note 2 2 9 2 2" xfId="1817"/>
    <cellStyle name="Note 2 2 9 2 2 2" xfId="3866"/>
    <cellStyle name="Note 2 2 9 2 2 2 2" xfId="7950"/>
    <cellStyle name="Note 2 2 9 2 2 3" xfId="6027"/>
    <cellStyle name="Note 2 2 9 2 3" xfId="3867"/>
    <cellStyle name="Note 2 2 9 2 3 2" xfId="7951"/>
    <cellStyle name="Note 2 2 9 2 4" xfId="5013"/>
    <cellStyle name="Note 2 2 9 3" xfId="1437"/>
    <cellStyle name="Note 2 2 9 3 2" xfId="3868"/>
    <cellStyle name="Note 2 2 9 3 2 2" xfId="7952"/>
    <cellStyle name="Note 2 2 9 3 3" xfId="5647"/>
    <cellStyle name="Note 2 2 9 4" xfId="3869"/>
    <cellStyle name="Note 2 2 9 4 2" xfId="7953"/>
    <cellStyle name="Note 2 2 9 5" xfId="4633"/>
    <cellStyle name="Note 2 3" xfId="77"/>
    <cellStyle name="Note 2 3 10" xfId="177"/>
    <cellStyle name="Note 2 3 10 2" xfId="1196"/>
    <cellStyle name="Note 2 3 10 2 2" xfId="3870"/>
    <cellStyle name="Note 2 3 10 2 2 2" xfId="7954"/>
    <cellStyle name="Note 2 3 10 2 3" xfId="5406"/>
    <cellStyle name="Note 2 3 10 3" xfId="3871"/>
    <cellStyle name="Note 2 3 10 3 2" xfId="7955"/>
    <cellStyle name="Note 2 3 10 4" xfId="4392"/>
    <cellStyle name="Note 2 3 11" xfId="519"/>
    <cellStyle name="Note 2 3 11 2" xfId="1538"/>
    <cellStyle name="Note 2 3 11 2 2" xfId="3872"/>
    <cellStyle name="Note 2 3 11 2 2 2" xfId="7956"/>
    <cellStyle name="Note 2 3 11 2 3" xfId="5748"/>
    <cellStyle name="Note 2 3 11 3" xfId="3873"/>
    <cellStyle name="Note 2 3 11 3 2" xfId="7957"/>
    <cellStyle name="Note 2 3 11 4" xfId="4734"/>
    <cellStyle name="Note 2 3 12" xfId="1101"/>
    <cellStyle name="Note 2 3 12 2" xfId="3874"/>
    <cellStyle name="Note 2 3 12 2 2" xfId="7958"/>
    <cellStyle name="Note 2 3 12 3" xfId="5311"/>
    <cellStyle name="Note 2 3 13" xfId="3875"/>
    <cellStyle name="Note 2 3 13 2" xfId="7959"/>
    <cellStyle name="Note 2 3 14" xfId="4297"/>
    <cellStyle name="Note 2 3 2" xfId="101"/>
    <cellStyle name="Note 2 3 2 2" xfId="329"/>
    <cellStyle name="Note 2 3 2 2 2" xfId="918"/>
    <cellStyle name="Note 2 3 2 2 2 2" xfId="1937"/>
    <cellStyle name="Note 2 3 2 2 2 2 2" xfId="3876"/>
    <cellStyle name="Note 2 3 2 2 2 2 2 2" xfId="7960"/>
    <cellStyle name="Note 2 3 2 2 2 2 3" xfId="6147"/>
    <cellStyle name="Note 2 3 2 2 2 3" xfId="3877"/>
    <cellStyle name="Note 2 3 2 2 2 3 2" xfId="7961"/>
    <cellStyle name="Note 2 3 2 2 2 4" xfId="5133"/>
    <cellStyle name="Note 2 3 2 2 3" xfId="633"/>
    <cellStyle name="Note 2 3 2 2 3 2" xfId="1652"/>
    <cellStyle name="Note 2 3 2 2 3 2 2" xfId="3878"/>
    <cellStyle name="Note 2 3 2 2 3 2 2 2" xfId="7962"/>
    <cellStyle name="Note 2 3 2 2 3 2 3" xfId="5862"/>
    <cellStyle name="Note 2 3 2 2 3 3" xfId="3879"/>
    <cellStyle name="Note 2 3 2 2 3 3 2" xfId="7963"/>
    <cellStyle name="Note 2 3 2 2 3 4" xfId="4848"/>
    <cellStyle name="Note 2 3 2 2 4" xfId="1348"/>
    <cellStyle name="Note 2 3 2 2 4 2" xfId="3880"/>
    <cellStyle name="Note 2 3 2 2 4 2 2" xfId="7964"/>
    <cellStyle name="Note 2 3 2 2 4 3" xfId="5558"/>
    <cellStyle name="Note 2 3 2 2 5" xfId="3881"/>
    <cellStyle name="Note 2 3 2 2 5 2" xfId="7965"/>
    <cellStyle name="Note 2 3 2 2 6" xfId="4544"/>
    <cellStyle name="Note 2 3 2 3" xfId="443"/>
    <cellStyle name="Note 2 3 2 3 2" xfId="1013"/>
    <cellStyle name="Note 2 3 2 3 2 2" xfId="2032"/>
    <cellStyle name="Note 2 3 2 3 2 2 2" xfId="3882"/>
    <cellStyle name="Note 2 3 2 3 2 2 2 2" xfId="7966"/>
    <cellStyle name="Note 2 3 2 3 2 2 3" xfId="6242"/>
    <cellStyle name="Note 2 3 2 3 2 3" xfId="3883"/>
    <cellStyle name="Note 2 3 2 3 2 3 2" xfId="7967"/>
    <cellStyle name="Note 2 3 2 3 2 4" xfId="5228"/>
    <cellStyle name="Note 2 3 2 3 3" xfId="728"/>
    <cellStyle name="Note 2 3 2 3 3 2" xfId="1747"/>
    <cellStyle name="Note 2 3 2 3 3 2 2" xfId="3884"/>
    <cellStyle name="Note 2 3 2 3 3 2 2 2" xfId="7968"/>
    <cellStyle name="Note 2 3 2 3 3 2 3" xfId="5957"/>
    <cellStyle name="Note 2 3 2 3 3 3" xfId="3885"/>
    <cellStyle name="Note 2 3 2 3 3 3 2" xfId="7969"/>
    <cellStyle name="Note 2 3 2 3 3 4" xfId="4943"/>
    <cellStyle name="Note 2 3 2 3 4" xfId="1462"/>
    <cellStyle name="Note 2 3 2 3 4 2" xfId="3886"/>
    <cellStyle name="Note 2 3 2 3 4 2 2" xfId="7970"/>
    <cellStyle name="Note 2 3 2 3 4 3" xfId="5672"/>
    <cellStyle name="Note 2 3 2 3 5" xfId="3887"/>
    <cellStyle name="Note 2 3 2 3 5 2" xfId="7971"/>
    <cellStyle name="Note 2 3 2 3 6" xfId="4658"/>
    <cellStyle name="Note 2 3 2 4" xfId="215"/>
    <cellStyle name="Note 2 3 2 4 2" xfId="823"/>
    <cellStyle name="Note 2 3 2 4 2 2" xfId="1842"/>
    <cellStyle name="Note 2 3 2 4 2 2 2" xfId="3888"/>
    <cellStyle name="Note 2 3 2 4 2 2 2 2" xfId="7972"/>
    <cellStyle name="Note 2 3 2 4 2 2 3" xfId="6052"/>
    <cellStyle name="Note 2 3 2 4 2 3" xfId="3889"/>
    <cellStyle name="Note 2 3 2 4 2 3 2" xfId="7973"/>
    <cellStyle name="Note 2 3 2 4 2 4" xfId="5038"/>
    <cellStyle name="Note 2 3 2 4 3" xfId="1234"/>
    <cellStyle name="Note 2 3 2 4 3 2" xfId="3890"/>
    <cellStyle name="Note 2 3 2 4 3 2 2" xfId="7974"/>
    <cellStyle name="Note 2 3 2 4 3 3" xfId="5444"/>
    <cellStyle name="Note 2 3 2 4 4" xfId="3891"/>
    <cellStyle name="Note 2 3 2 4 4 2" xfId="7975"/>
    <cellStyle name="Note 2 3 2 4 5" xfId="4430"/>
    <cellStyle name="Note 2 3 2 5" xfId="538"/>
    <cellStyle name="Note 2 3 2 5 2" xfId="1557"/>
    <cellStyle name="Note 2 3 2 5 2 2" xfId="3892"/>
    <cellStyle name="Note 2 3 2 5 2 2 2" xfId="7976"/>
    <cellStyle name="Note 2 3 2 5 2 3" xfId="5767"/>
    <cellStyle name="Note 2 3 2 5 3" xfId="3893"/>
    <cellStyle name="Note 2 3 2 5 3 2" xfId="7977"/>
    <cellStyle name="Note 2 3 2 5 4" xfId="4753"/>
    <cellStyle name="Note 2 3 2 6" xfId="1120"/>
    <cellStyle name="Note 2 3 2 6 2" xfId="3894"/>
    <cellStyle name="Note 2 3 2 6 2 2" xfId="7978"/>
    <cellStyle name="Note 2 3 2 6 3" xfId="5330"/>
    <cellStyle name="Note 2 3 2 7" xfId="3895"/>
    <cellStyle name="Note 2 3 2 7 2" xfId="7979"/>
    <cellStyle name="Note 2 3 2 8" xfId="4316"/>
    <cellStyle name="Note 2 3 3" xfId="120"/>
    <cellStyle name="Note 2 3 3 2" xfId="348"/>
    <cellStyle name="Note 2 3 3 2 2" xfId="937"/>
    <cellStyle name="Note 2 3 3 2 2 2" xfId="1956"/>
    <cellStyle name="Note 2 3 3 2 2 2 2" xfId="3896"/>
    <cellStyle name="Note 2 3 3 2 2 2 2 2" xfId="7980"/>
    <cellStyle name="Note 2 3 3 2 2 2 3" xfId="6166"/>
    <cellStyle name="Note 2 3 3 2 2 3" xfId="3897"/>
    <cellStyle name="Note 2 3 3 2 2 3 2" xfId="7981"/>
    <cellStyle name="Note 2 3 3 2 2 4" xfId="5152"/>
    <cellStyle name="Note 2 3 3 2 3" xfId="652"/>
    <cellStyle name="Note 2 3 3 2 3 2" xfId="1671"/>
    <cellStyle name="Note 2 3 3 2 3 2 2" xfId="3898"/>
    <cellStyle name="Note 2 3 3 2 3 2 2 2" xfId="7982"/>
    <cellStyle name="Note 2 3 3 2 3 2 3" xfId="5881"/>
    <cellStyle name="Note 2 3 3 2 3 3" xfId="3899"/>
    <cellStyle name="Note 2 3 3 2 3 3 2" xfId="7983"/>
    <cellStyle name="Note 2 3 3 2 3 4" xfId="4867"/>
    <cellStyle name="Note 2 3 3 2 4" xfId="1367"/>
    <cellStyle name="Note 2 3 3 2 4 2" xfId="3900"/>
    <cellStyle name="Note 2 3 3 2 4 2 2" xfId="7984"/>
    <cellStyle name="Note 2 3 3 2 4 3" xfId="5577"/>
    <cellStyle name="Note 2 3 3 2 5" xfId="3901"/>
    <cellStyle name="Note 2 3 3 2 5 2" xfId="7985"/>
    <cellStyle name="Note 2 3 3 2 6" xfId="4563"/>
    <cellStyle name="Note 2 3 3 3" xfId="462"/>
    <cellStyle name="Note 2 3 3 3 2" xfId="1032"/>
    <cellStyle name="Note 2 3 3 3 2 2" xfId="2051"/>
    <cellStyle name="Note 2 3 3 3 2 2 2" xfId="3902"/>
    <cellStyle name="Note 2 3 3 3 2 2 2 2" xfId="7986"/>
    <cellStyle name="Note 2 3 3 3 2 2 3" xfId="6261"/>
    <cellStyle name="Note 2 3 3 3 2 3" xfId="3903"/>
    <cellStyle name="Note 2 3 3 3 2 3 2" xfId="7987"/>
    <cellStyle name="Note 2 3 3 3 2 4" xfId="5247"/>
    <cellStyle name="Note 2 3 3 3 3" xfId="747"/>
    <cellStyle name="Note 2 3 3 3 3 2" xfId="1766"/>
    <cellStyle name="Note 2 3 3 3 3 2 2" xfId="3904"/>
    <cellStyle name="Note 2 3 3 3 3 2 2 2" xfId="7988"/>
    <cellStyle name="Note 2 3 3 3 3 2 3" xfId="5976"/>
    <cellStyle name="Note 2 3 3 3 3 3" xfId="3905"/>
    <cellStyle name="Note 2 3 3 3 3 3 2" xfId="7989"/>
    <cellStyle name="Note 2 3 3 3 3 4" xfId="4962"/>
    <cellStyle name="Note 2 3 3 3 4" xfId="1481"/>
    <cellStyle name="Note 2 3 3 3 4 2" xfId="3906"/>
    <cellStyle name="Note 2 3 3 3 4 2 2" xfId="7990"/>
    <cellStyle name="Note 2 3 3 3 4 3" xfId="5691"/>
    <cellStyle name="Note 2 3 3 3 5" xfId="3907"/>
    <cellStyle name="Note 2 3 3 3 5 2" xfId="7991"/>
    <cellStyle name="Note 2 3 3 3 6" xfId="4677"/>
    <cellStyle name="Note 2 3 3 4" xfId="234"/>
    <cellStyle name="Note 2 3 3 4 2" xfId="842"/>
    <cellStyle name="Note 2 3 3 4 2 2" xfId="1861"/>
    <cellStyle name="Note 2 3 3 4 2 2 2" xfId="3908"/>
    <cellStyle name="Note 2 3 3 4 2 2 2 2" xfId="7992"/>
    <cellStyle name="Note 2 3 3 4 2 2 3" xfId="6071"/>
    <cellStyle name="Note 2 3 3 4 2 3" xfId="3909"/>
    <cellStyle name="Note 2 3 3 4 2 3 2" xfId="7993"/>
    <cellStyle name="Note 2 3 3 4 2 4" xfId="5057"/>
    <cellStyle name="Note 2 3 3 4 3" xfId="1253"/>
    <cellStyle name="Note 2 3 3 4 3 2" xfId="3910"/>
    <cellStyle name="Note 2 3 3 4 3 2 2" xfId="7994"/>
    <cellStyle name="Note 2 3 3 4 3 3" xfId="5463"/>
    <cellStyle name="Note 2 3 3 4 4" xfId="3911"/>
    <cellStyle name="Note 2 3 3 4 4 2" xfId="7995"/>
    <cellStyle name="Note 2 3 3 4 5" xfId="4449"/>
    <cellStyle name="Note 2 3 3 5" xfId="557"/>
    <cellStyle name="Note 2 3 3 5 2" xfId="1576"/>
    <cellStyle name="Note 2 3 3 5 2 2" xfId="3912"/>
    <cellStyle name="Note 2 3 3 5 2 2 2" xfId="7996"/>
    <cellStyle name="Note 2 3 3 5 2 3" xfId="5786"/>
    <cellStyle name="Note 2 3 3 5 3" xfId="3913"/>
    <cellStyle name="Note 2 3 3 5 3 2" xfId="7997"/>
    <cellStyle name="Note 2 3 3 5 4" xfId="4772"/>
    <cellStyle name="Note 2 3 3 6" xfId="1139"/>
    <cellStyle name="Note 2 3 3 6 2" xfId="3914"/>
    <cellStyle name="Note 2 3 3 6 2 2" xfId="7998"/>
    <cellStyle name="Note 2 3 3 6 3" xfId="5349"/>
    <cellStyle name="Note 2 3 3 7" xfId="3915"/>
    <cellStyle name="Note 2 3 3 7 2" xfId="7999"/>
    <cellStyle name="Note 2 3 3 8" xfId="4335"/>
    <cellStyle name="Note 2 3 4" xfId="139"/>
    <cellStyle name="Note 2 3 4 2" xfId="367"/>
    <cellStyle name="Note 2 3 4 2 2" xfId="956"/>
    <cellStyle name="Note 2 3 4 2 2 2" xfId="1975"/>
    <cellStyle name="Note 2 3 4 2 2 2 2" xfId="3916"/>
    <cellStyle name="Note 2 3 4 2 2 2 2 2" xfId="8000"/>
    <cellStyle name="Note 2 3 4 2 2 2 3" xfId="6185"/>
    <cellStyle name="Note 2 3 4 2 2 3" xfId="3917"/>
    <cellStyle name="Note 2 3 4 2 2 3 2" xfId="8001"/>
    <cellStyle name="Note 2 3 4 2 2 4" xfId="5171"/>
    <cellStyle name="Note 2 3 4 2 3" xfId="671"/>
    <cellStyle name="Note 2 3 4 2 3 2" xfId="1690"/>
    <cellStyle name="Note 2 3 4 2 3 2 2" xfId="3918"/>
    <cellStyle name="Note 2 3 4 2 3 2 2 2" xfId="8002"/>
    <cellStyle name="Note 2 3 4 2 3 2 3" xfId="5900"/>
    <cellStyle name="Note 2 3 4 2 3 3" xfId="3919"/>
    <cellStyle name="Note 2 3 4 2 3 3 2" xfId="8003"/>
    <cellStyle name="Note 2 3 4 2 3 4" xfId="4886"/>
    <cellStyle name="Note 2 3 4 2 4" xfId="1386"/>
    <cellStyle name="Note 2 3 4 2 4 2" xfId="3920"/>
    <cellStyle name="Note 2 3 4 2 4 2 2" xfId="8004"/>
    <cellStyle name="Note 2 3 4 2 4 3" xfId="5596"/>
    <cellStyle name="Note 2 3 4 2 5" xfId="3921"/>
    <cellStyle name="Note 2 3 4 2 5 2" xfId="8005"/>
    <cellStyle name="Note 2 3 4 2 6" xfId="4582"/>
    <cellStyle name="Note 2 3 4 3" xfId="481"/>
    <cellStyle name="Note 2 3 4 3 2" xfId="1051"/>
    <cellStyle name="Note 2 3 4 3 2 2" xfId="2070"/>
    <cellStyle name="Note 2 3 4 3 2 2 2" xfId="3922"/>
    <cellStyle name="Note 2 3 4 3 2 2 2 2" xfId="8006"/>
    <cellStyle name="Note 2 3 4 3 2 2 3" xfId="6280"/>
    <cellStyle name="Note 2 3 4 3 2 3" xfId="3923"/>
    <cellStyle name="Note 2 3 4 3 2 3 2" xfId="8007"/>
    <cellStyle name="Note 2 3 4 3 2 4" xfId="5266"/>
    <cellStyle name="Note 2 3 4 3 3" xfId="766"/>
    <cellStyle name="Note 2 3 4 3 3 2" xfId="1785"/>
    <cellStyle name="Note 2 3 4 3 3 2 2" xfId="3924"/>
    <cellStyle name="Note 2 3 4 3 3 2 2 2" xfId="8008"/>
    <cellStyle name="Note 2 3 4 3 3 2 3" xfId="5995"/>
    <cellStyle name="Note 2 3 4 3 3 3" xfId="3925"/>
    <cellStyle name="Note 2 3 4 3 3 3 2" xfId="8009"/>
    <cellStyle name="Note 2 3 4 3 3 4" xfId="4981"/>
    <cellStyle name="Note 2 3 4 3 4" xfId="1500"/>
    <cellStyle name="Note 2 3 4 3 4 2" xfId="3926"/>
    <cellStyle name="Note 2 3 4 3 4 2 2" xfId="8010"/>
    <cellStyle name="Note 2 3 4 3 4 3" xfId="5710"/>
    <cellStyle name="Note 2 3 4 3 5" xfId="3927"/>
    <cellStyle name="Note 2 3 4 3 5 2" xfId="8011"/>
    <cellStyle name="Note 2 3 4 3 6" xfId="4696"/>
    <cellStyle name="Note 2 3 4 4" xfId="253"/>
    <cellStyle name="Note 2 3 4 4 2" xfId="861"/>
    <cellStyle name="Note 2 3 4 4 2 2" xfId="1880"/>
    <cellStyle name="Note 2 3 4 4 2 2 2" xfId="3928"/>
    <cellStyle name="Note 2 3 4 4 2 2 2 2" xfId="8012"/>
    <cellStyle name="Note 2 3 4 4 2 2 3" xfId="6090"/>
    <cellStyle name="Note 2 3 4 4 2 3" xfId="3929"/>
    <cellStyle name="Note 2 3 4 4 2 3 2" xfId="8013"/>
    <cellStyle name="Note 2 3 4 4 2 4" xfId="5076"/>
    <cellStyle name="Note 2 3 4 4 3" xfId="1272"/>
    <cellStyle name="Note 2 3 4 4 3 2" xfId="3930"/>
    <cellStyle name="Note 2 3 4 4 3 2 2" xfId="8014"/>
    <cellStyle name="Note 2 3 4 4 3 3" xfId="5482"/>
    <cellStyle name="Note 2 3 4 4 4" xfId="3931"/>
    <cellStyle name="Note 2 3 4 4 4 2" xfId="8015"/>
    <cellStyle name="Note 2 3 4 4 5" xfId="4468"/>
    <cellStyle name="Note 2 3 4 5" xfId="576"/>
    <cellStyle name="Note 2 3 4 5 2" xfId="1595"/>
    <cellStyle name="Note 2 3 4 5 2 2" xfId="3932"/>
    <cellStyle name="Note 2 3 4 5 2 2 2" xfId="8016"/>
    <cellStyle name="Note 2 3 4 5 2 3" xfId="5805"/>
    <cellStyle name="Note 2 3 4 5 3" xfId="3933"/>
    <cellStyle name="Note 2 3 4 5 3 2" xfId="8017"/>
    <cellStyle name="Note 2 3 4 5 4" xfId="4791"/>
    <cellStyle name="Note 2 3 4 6" xfId="1158"/>
    <cellStyle name="Note 2 3 4 6 2" xfId="3934"/>
    <cellStyle name="Note 2 3 4 6 2 2" xfId="8018"/>
    <cellStyle name="Note 2 3 4 6 3" xfId="5368"/>
    <cellStyle name="Note 2 3 4 7" xfId="3935"/>
    <cellStyle name="Note 2 3 4 7 2" xfId="8019"/>
    <cellStyle name="Note 2 3 4 8" xfId="4354"/>
    <cellStyle name="Note 2 3 5" xfId="158"/>
    <cellStyle name="Note 2 3 5 2" xfId="386"/>
    <cellStyle name="Note 2 3 5 2 2" xfId="975"/>
    <cellStyle name="Note 2 3 5 2 2 2" xfId="1994"/>
    <cellStyle name="Note 2 3 5 2 2 2 2" xfId="3936"/>
    <cellStyle name="Note 2 3 5 2 2 2 2 2" xfId="8020"/>
    <cellStyle name="Note 2 3 5 2 2 2 3" xfId="6204"/>
    <cellStyle name="Note 2 3 5 2 2 3" xfId="3937"/>
    <cellStyle name="Note 2 3 5 2 2 3 2" xfId="8021"/>
    <cellStyle name="Note 2 3 5 2 2 4" xfId="5190"/>
    <cellStyle name="Note 2 3 5 2 3" xfId="690"/>
    <cellStyle name="Note 2 3 5 2 3 2" xfId="1709"/>
    <cellStyle name="Note 2 3 5 2 3 2 2" xfId="3938"/>
    <cellStyle name="Note 2 3 5 2 3 2 2 2" xfId="8022"/>
    <cellStyle name="Note 2 3 5 2 3 2 3" xfId="5919"/>
    <cellStyle name="Note 2 3 5 2 3 3" xfId="3939"/>
    <cellStyle name="Note 2 3 5 2 3 3 2" xfId="8023"/>
    <cellStyle name="Note 2 3 5 2 3 4" xfId="4905"/>
    <cellStyle name="Note 2 3 5 2 4" xfId="1405"/>
    <cellStyle name="Note 2 3 5 2 4 2" xfId="3940"/>
    <cellStyle name="Note 2 3 5 2 4 2 2" xfId="8024"/>
    <cellStyle name="Note 2 3 5 2 4 3" xfId="5615"/>
    <cellStyle name="Note 2 3 5 2 5" xfId="3941"/>
    <cellStyle name="Note 2 3 5 2 5 2" xfId="8025"/>
    <cellStyle name="Note 2 3 5 2 6" xfId="4601"/>
    <cellStyle name="Note 2 3 5 3" xfId="500"/>
    <cellStyle name="Note 2 3 5 3 2" xfId="1070"/>
    <cellStyle name="Note 2 3 5 3 2 2" xfId="2089"/>
    <cellStyle name="Note 2 3 5 3 2 2 2" xfId="3942"/>
    <cellStyle name="Note 2 3 5 3 2 2 2 2" xfId="8026"/>
    <cellStyle name="Note 2 3 5 3 2 2 3" xfId="6299"/>
    <cellStyle name="Note 2 3 5 3 2 3" xfId="3943"/>
    <cellStyle name="Note 2 3 5 3 2 3 2" xfId="8027"/>
    <cellStyle name="Note 2 3 5 3 2 4" xfId="5285"/>
    <cellStyle name="Note 2 3 5 3 3" xfId="785"/>
    <cellStyle name="Note 2 3 5 3 3 2" xfId="1804"/>
    <cellStyle name="Note 2 3 5 3 3 2 2" xfId="3944"/>
    <cellStyle name="Note 2 3 5 3 3 2 2 2" xfId="8028"/>
    <cellStyle name="Note 2 3 5 3 3 2 3" xfId="6014"/>
    <cellStyle name="Note 2 3 5 3 3 3" xfId="3945"/>
    <cellStyle name="Note 2 3 5 3 3 3 2" xfId="8029"/>
    <cellStyle name="Note 2 3 5 3 3 4" xfId="5000"/>
    <cellStyle name="Note 2 3 5 3 4" xfId="1519"/>
    <cellStyle name="Note 2 3 5 3 4 2" xfId="3946"/>
    <cellStyle name="Note 2 3 5 3 4 2 2" xfId="8030"/>
    <cellStyle name="Note 2 3 5 3 4 3" xfId="5729"/>
    <cellStyle name="Note 2 3 5 3 5" xfId="3947"/>
    <cellStyle name="Note 2 3 5 3 5 2" xfId="8031"/>
    <cellStyle name="Note 2 3 5 3 6" xfId="4715"/>
    <cellStyle name="Note 2 3 5 4" xfId="272"/>
    <cellStyle name="Note 2 3 5 4 2" xfId="880"/>
    <cellStyle name="Note 2 3 5 4 2 2" xfId="1899"/>
    <cellStyle name="Note 2 3 5 4 2 2 2" xfId="3948"/>
    <cellStyle name="Note 2 3 5 4 2 2 2 2" xfId="8032"/>
    <cellStyle name="Note 2 3 5 4 2 2 3" xfId="6109"/>
    <cellStyle name="Note 2 3 5 4 2 3" xfId="3949"/>
    <cellStyle name="Note 2 3 5 4 2 3 2" xfId="8033"/>
    <cellStyle name="Note 2 3 5 4 2 4" xfId="5095"/>
    <cellStyle name="Note 2 3 5 4 3" xfId="1291"/>
    <cellStyle name="Note 2 3 5 4 3 2" xfId="3950"/>
    <cellStyle name="Note 2 3 5 4 3 2 2" xfId="8034"/>
    <cellStyle name="Note 2 3 5 4 3 3" xfId="5501"/>
    <cellStyle name="Note 2 3 5 4 4" xfId="3951"/>
    <cellStyle name="Note 2 3 5 4 4 2" xfId="8035"/>
    <cellStyle name="Note 2 3 5 4 5" xfId="4487"/>
    <cellStyle name="Note 2 3 5 5" xfId="595"/>
    <cellStyle name="Note 2 3 5 5 2" xfId="1614"/>
    <cellStyle name="Note 2 3 5 5 2 2" xfId="3952"/>
    <cellStyle name="Note 2 3 5 5 2 2 2" xfId="8036"/>
    <cellStyle name="Note 2 3 5 5 2 3" xfId="5824"/>
    <cellStyle name="Note 2 3 5 5 3" xfId="3953"/>
    <cellStyle name="Note 2 3 5 5 3 2" xfId="8037"/>
    <cellStyle name="Note 2 3 5 5 4" xfId="4810"/>
    <cellStyle name="Note 2 3 5 6" xfId="1177"/>
    <cellStyle name="Note 2 3 5 6 2" xfId="3954"/>
    <cellStyle name="Note 2 3 5 6 2 2" xfId="8038"/>
    <cellStyle name="Note 2 3 5 6 3" xfId="5387"/>
    <cellStyle name="Note 2 3 5 7" xfId="3955"/>
    <cellStyle name="Note 2 3 5 7 2" xfId="8039"/>
    <cellStyle name="Note 2 3 5 8" xfId="4373"/>
    <cellStyle name="Note 2 3 6" xfId="291"/>
    <cellStyle name="Note 2 3 6 2" xfId="405"/>
    <cellStyle name="Note 2 3 6 2 2" xfId="899"/>
    <cellStyle name="Note 2 3 6 2 2 2" xfId="1918"/>
    <cellStyle name="Note 2 3 6 2 2 2 2" xfId="3956"/>
    <cellStyle name="Note 2 3 6 2 2 2 2 2" xfId="8040"/>
    <cellStyle name="Note 2 3 6 2 2 2 3" xfId="6128"/>
    <cellStyle name="Note 2 3 6 2 2 3" xfId="3957"/>
    <cellStyle name="Note 2 3 6 2 2 3 2" xfId="8041"/>
    <cellStyle name="Note 2 3 6 2 2 4" xfId="5114"/>
    <cellStyle name="Note 2 3 6 2 3" xfId="1424"/>
    <cellStyle name="Note 2 3 6 2 3 2" xfId="3958"/>
    <cellStyle name="Note 2 3 6 2 3 2 2" xfId="8042"/>
    <cellStyle name="Note 2 3 6 2 3 3" xfId="5634"/>
    <cellStyle name="Note 2 3 6 2 4" xfId="3959"/>
    <cellStyle name="Note 2 3 6 2 4 2" xfId="8043"/>
    <cellStyle name="Note 2 3 6 2 5" xfId="4620"/>
    <cellStyle name="Note 2 3 6 3" xfId="614"/>
    <cellStyle name="Note 2 3 6 3 2" xfId="1633"/>
    <cellStyle name="Note 2 3 6 3 2 2" xfId="3960"/>
    <cellStyle name="Note 2 3 6 3 2 2 2" xfId="8044"/>
    <cellStyle name="Note 2 3 6 3 2 3" xfId="5843"/>
    <cellStyle name="Note 2 3 6 3 3" xfId="3961"/>
    <cellStyle name="Note 2 3 6 3 3 2" xfId="8045"/>
    <cellStyle name="Note 2 3 6 3 4" xfId="4829"/>
    <cellStyle name="Note 2 3 6 4" xfId="1310"/>
    <cellStyle name="Note 2 3 6 4 2" xfId="3962"/>
    <cellStyle name="Note 2 3 6 4 2 2" xfId="8046"/>
    <cellStyle name="Note 2 3 6 4 3" xfId="5520"/>
    <cellStyle name="Note 2 3 6 5" xfId="3963"/>
    <cellStyle name="Note 2 3 6 5 2" xfId="8047"/>
    <cellStyle name="Note 2 3 6 6" xfId="4506"/>
    <cellStyle name="Note 2 3 7" xfId="310"/>
    <cellStyle name="Note 2 3 7 2" xfId="994"/>
    <cellStyle name="Note 2 3 7 2 2" xfId="2013"/>
    <cellStyle name="Note 2 3 7 2 2 2" xfId="3964"/>
    <cellStyle name="Note 2 3 7 2 2 2 2" xfId="8048"/>
    <cellStyle name="Note 2 3 7 2 2 3" xfId="6223"/>
    <cellStyle name="Note 2 3 7 2 3" xfId="3965"/>
    <cellStyle name="Note 2 3 7 2 3 2" xfId="8049"/>
    <cellStyle name="Note 2 3 7 2 4" xfId="5209"/>
    <cellStyle name="Note 2 3 7 3" xfId="709"/>
    <cellStyle name="Note 2 3 7 3 2" xfId="1728"/>
    <cellStyle name="Note 2 3 7 3 2 2" xfId="3966"/>
    <cellStyle name="Note 2 3 7 3 2 2 2" xfId="8050"/>
    <cellStyle name="Note 2 3 7 3 2 3" xfId="5938"/>
    <cellStyle name="Note 2 3 7 3 3" xfId="3967"/>
    <cellStyle name="Note 2 3 7 3 3 2" xfId="8051"/>
    <cellStyle name="Note 2 3 7 3 4" xfId="4924"/>
    <cellStyle name="Note 2 3 7 4" xfId="1329"/>
    <cellStyle name="Note 2 3 7 4 2" xfId="3968"/>
    <cellStyle name="Note 2 3 7 4 2 2" xfId="8052"/>
    <cellStyle name="Note 2 3 7 4 3" xfId="5539"/>
    <cellStyle name="Note 2 3 7 5" xfId="3969"/>
    <cellStyle name="Note 2 3 7 5 2" xfId="8053"/>
    <cellStyle name="Note 2 3 7 6" xfId="4525"/>
    <cellStyle name="Note 2 3 8" xfId="424"/>
    <cellStyle name="Note 2 3 8 2" xfId="804"/>
    <cellStyle name="Note 2 3 8 2 2" xfId="1823"/>
    <cellStyle name="Note 2 3 8 2 2 2" xfId="3970"/>
    <cellStyle name="Note 2 3 8 2 2 2 2" xfId="8054"/>
    <cellStyle name="Note 2 3 8 2 2 3" xfId="6033"/>
    <cellStyle name="Note 2 3 8 2 3" xfId="3971"/>
    <cellStyle name="Note 2 3 8 2 3 2" xfId="8055"/>
    <cellStyle name="Note 2 3 8 2 4" xfId="5019"/>
    <cellStyle name="Note 2 3 8 3" xfId="1443"/>
    <cellStyle name="Note 2 3 8 3 2" xfId="3972"/>
    <cellStyle name="Note 2 3 8 3 2 2" xfId="8056"/>
    <cellStyle name="Note 2 3 8 3 3" xfId="5653"/>
    <cellStyle name="Note 2 3 8 4" xfId="3973"/>
    <cellStyle name="Note 2 3 8 4 2" xfId="8057"/>
    <cellStyle name="Note 2 3 8 5" xfId="4639"/>
    <cellStyle name="Note 2 3 9" xfId="196"/>
    <cellStyle name="Note 2 3 9 2" xfId="1215"/>
    <cellStyle name="Note 2 3 9 2 2" xfId="3974"/>
    <cellStyle name="Note 2 3 9 2 2 2" xfId="8058"/>
    <cellStyle name="Note 2 3 9 2 3" xfId="5425"/>
    <cellStyle name="Note 2 3 9 3" xfId="3975"/>
    <cellStyle name="Note 2 3 9 3 2" xfId="8059"/>
    <cellStyle name="Note 2 3 9 4" xfId="4411"/>
    <cellStyle name="Note 2 4" xfId="91"/>
    <cellStyle name="Note 2 4 2" xfId="319"/>
    <cellStyle name="Note 2 4 2 2" xfId="908"/>
    <cellStyle name="Note 2 4 2 2 2" xfId="1927"/>
    <cellStyle name="Note 2 4 2 2 2 2" xfId="3976"/>
    <cellStyle name="Note 2 4 2 2 2 2 2" xfId="8060"/>
    <cellStyle name="Note 2 4 2 2 2 3" xfId="6137"/>
    <cellStyle name="Note 2 4 2 2 3" xfId="3977"/>
    <cellStyle name="Note 2 4 2 2 3 2" xfId="8061"/>
    <cellStyle name="Note 2 4 2 2 4" xfId="5123"/>
    <cellStyle name="Note 2 4 2 3" xfId="623"/>
    <cellStyle name="Note 2 4 2 3 2" xfId="1642"/>
    <cellStyle name="Note 2 4 2 3 2 2" xfId="3978"/>
    <cellStyle name="Note 2 4 2 3 2 2 2" xfId="8062"/>
    <cellStyle name="Note 2 4 2 3 2 3" xfId="5852"/>
    <cellStyle name="Note 2 4 2 3 3" xfId="3979"/>
    <cellStyle name="Note 2 4 2 3 3 2" xfId="8063"/>
    <cellStyle name="Note 2 4 2 3 4" xfId="4838"/>
    <cellStyle name="Note 2 4 2 4" xfId="1338"/>
    <cellStyle name="Note 2 4 2 4 2" xfId="3980"/>
    <cellStyle name="Note 2 4 2 4 2 2" xfId="8064"/>
    <cellStyle name="Note 2 4 2 4 3" xfId="5548"/>
    <cellStyle name="Note 2 4 2 5" xfId="3981"/>
    <cellStyle name="Note 2 4 2 5 2" xfId="8065"/>
    <cellStyle name="Note 2 4 2 6" xfId="4534"/>
    <cellStyle name="Note 2 4 3" xfId="433"/>
    <cellStyle name="Note 2 4 3 2" xfId="1003"/>
    <cellStyle name="Note 2 4 3 2 2" xfId="2022"/>
    <cellStyle name="Note 2 4 3 2 2 2" xfId="3982"/>
    <cellStyle name="Note 2 4 3 2 2 2 2" xfId="8066"/>
    <cellStyle name="Note 2 4 3 2 2 3" xfId="6232"/>
    <cellStyle name="Note 2 4 3 2 3" xfId="3983"/>
    <cellStyle name="Note 2 4 3 2 3 2" xfId="8067"/>
    <cellStyle name="Note 2 4 3 2 4" xfId="5218"/>
    <cellStyle name="Note 2 4 3 3" xfId="718"/>
    <cellStyle name="Note 2 4 3 3 2" xfId="1737"/>
    <cellStyle name="Note 2 4 3 3 2 2" xfId="3984"/>
    <cellStyle name="Note 2 4 3 3 2 2 2" xfId="8068"/>
    <cellStyle name="Note 2 4 3 3 2 3" xfId="5947"/>
    <cellStyle name="Note 2 4 3 3 3" xfId="3985"/>
    <cellStyle name="Note 2 4 3 3 3 2" xfId="8069"/>
    <cellStyle name="Note 2 4 3 3 4" xfId="4933"/>
    <cellStyle name="Note 2 4 3 4" xfId="1452"/>
    <cellStyle name="Note 2 4 3 4 2" xfId="3986"/>
    <cellStyle name="Note 2 4 3 4 2 2" xfId="8070"/>
    <cellStyle name="Note 2 4 3 4 3" xfId="5662"/>
    <cellStyle name="Note 2 4 3 5" xfId="3987"/>
    <cellStyle name="Note 2 4 3 5 2" xfId="8071"/>
    <cellStyle name="Note 2 4 3 6" xfId="4648"/>
    <cellStyle name="Note 2 4 4" xfId="205"/>
    <cellStyle name="Note 2 4 4 2" xfId="813"/>
    <cellStyle name="Note 2 4 4 2 2" xfId="1832"/>
    <cellStyle name="Note 2 4 4 2 2 2" xfId="3988"/>
    <cellStyle name="Note 2 4 4 2 2 2 2" xfId="8072"/>
    <cellStyle name="Note 2 4 4 2 2 3" xfId="6042"/>
    <cellStyle name="Note 2 4 4 2 3" xfId="3989"/>
    <cellStyle name="Note 2 4 4 2 3 2" xfId="8073"/>
    <cellStyle name="Note 2 4 4 2 4" xfId="5028"/>
    <cellStyle name="Note 2 4 4 3" xfId="1224"/>
    <cellStyle name="Note 2 4 4 3 2" xfId="3990"/>
    <cellStyle name="Note 2 4 4 3 2 2" xfId="8074"/>
    <cellStyle name="Note 2 4 4 3 3" xfId="5434"/>
    <cellStyle name="Note 2 4 4 4" xfId="3991"/>
    <cellStyle name="Note 2 4 4 4 2" xfId="8075"/>
    <cellStyle name="Note 2 4 4 5" xfId="4420"/>
    <cellStyle name="Note 2 4 5" xfId="528"/>
    <cellStyle name="Note 2 4 5 2" xfId="1547"/>
    <cellStyle name="Note 2 4 5 2 2" xfId="3992"/>
    <cellStyle name="Note 2 4 5 2 2 2" xfId="8076"/>
    <cellStyle name="Note 2 4 5 2 3" xfId="5757"/>
    <cellStyle name="Note 2 4 5 3" xfId="3993"/>
    <cellStyle name="Note 2 4 5 3 2" xfId="8077"/>
    <cellStyle name="Note 2 4 5 4" xfId="4743"/>
    <cellStyle name="Note 2 4 6" xfId="1110"/>
    <cellStyle name="Note 2 4 6 2" xfId="3994"/>
    <cellStyle name="Note 2 4 6 2 2" xfId="8078"/>
    <cellStyle name="Note 2 4 6 3" xfId="5320"/>
    <cellStyle name="Note 2 4 7" xfId="3995"/>
    <cellStyle name="Note 2 4 7 2" xfId="8079"/>
    <cellStyle name="Note 2 4 8" xfId="4306"/>
    <cellStyle name="Note 2 5" xfId="110"/>
    <cellStyle name="Note 2 5 2" xfId="338"/>
    <cellStyle name="Note 2 5 2 2" xfId="927"/>
    <cellStyle name="Note 2 5 2 2 2" xfId="1946"/>
    <cellStyle name="Note 2 5 2 2 2 2" xfId="3996"/>
    <cellStyle name="Note 2 5 2 2 2 2 2" xfId="8080"/>
    <cellStyle name="Note 2 5 2 2 2 3" xfId="6156"/>
    <cellStyle name="Note 2 5 2 2 3" xfId="3997"/>
    <cellStyle name="Note 2 5 2 2 3 2" xfId="8081"/>
    <cellStyle name="Note 2 5 2 2 4" xfId="5142"/>
    <cellStyle name="Note 2 5 2 3" xfId="642"/>
    <cellStyle name="Note 2 5 2 3 2" xfId="1661"/>
    <cellStyle name="Note 2 5 2 3 2 2" xfId="3998"/>
    <cellStyle name="Note 2 5 2 3 2 2 2" xfId="8082"/>
    <cellStyle name="Note 2 5 2 3 2 3" xfId="5871"/>
    <cellStyle name="Note 2 5 2 3 3" xfId="3999"/>
    <cellStyle name="Note 2 5 2 3 3 2" xfId="8083"/>
    <cellStyle name="Note 2 5 2 3 4" xfId="4857"/>
    <cellStyle name="Note 2 5 2 4" xfId="1357"/>
    <cellStyle name="Note 2 5 2 4 2" xfId="4000"/>
    <cellStyle name="Note 2 5 2 4 2 2" xfId="8084"/>
    <cellStyle name="Note 2 5 2 4 3" xfId="5567"/>
    <cellStyle name="Note 2 5 2 5" xfId="4001"/>
    <cellStyle name="Note 2 5 2 5 2" xfId="8085"/>
    <cellStyle name="Note 2 5 2 6" xfId="4553"/>
    <cellStyle name="Note 2 5 3" xfId="452"/>
    <cellStyle name="Note 2 5 3 2" xfId="1022"/>
    <cellStyle name="Note 2 5 3 2 2" xfId="2041"/>
    <cellStyle name="Note 2 5 3 2 2 2" xfId="4002"/>
    <cellStyle name="Note 2 5 3 2 2 2 2" xfId="8086"/>
    <cellStyle name="Note 2 5 3 2 2 3" xfId="6251"/>
    <cellStyle name="Note 2 5 3 2 3" xfId="4003"/>
    <cellStyle name="Note 2 5 3 2 3 2" xfId="8087"/>
    <cellStyle name="Note 2 5 3 2 4" xfId="5237"/>
    <cellStyle name="Note 2 5 3 3" xfId="737"/>
    <cellStyle name="Note 2 5 3 3 2" xfId="1756"/>
    <cellStyle name="Note 2 5 3 3 2 2" xfId="4004"/>
    <cellStyle name="Note 2 5 3 3 2 2 2" xfId="8088"/>
    <cellStyle name="Note 2 5 3 3 2 3" xfId="5966"/>
    <cellStyle name="Note 2 5 3 3 3" xfId="4005"/>
    <cellStyle name="Note 2 5 3 3 3 2" xfId="8089"/>
    <cellStyle name="Note 2 5 3 3 4" xfId="4952"/>
    <cellStyle name="Note 2 5 3 4" xfId="1471"/>
    <cellStyle name="Note 2 5 3 4 2" xfId="4006"/>
    <cellStyle name="Note 2 5 3 4 2 2" xfId="8090"/>
    <cellStyle name="Note 2 5 3 4 3" xfId="5681"/>
    <cellStyle name="Note 2 5 3 5" xfId="4007"/>
    <cellStyle name="Note 2 5 3 5 2" xfId="8091"/>
    <cellStyle name="Note 2 5 3 6" xfId="4667"/>
    <cellStyle name="Note 2 5 4" xfId="224"/>
    <cellStyle name="Note 2 5 4 2" xfId="832"/>
    <cellStyle name="Note 2 5 4 2 2" xfId="1851"/>
    <cellStyle name="Note 2 5 4 2 2 2" xfId="4008"/>
    <cellStyle name="Note 2 5 4 2 2 2 2" xfId="8092"/>
    <cellStyle name="Note 2 5 4 2 2 3" xfId="6061"/>
    <cellStyle name="Note 2 5 4 2 3" xfId="4009"/>
    <cellStyle name="Note 2 5 4 2 3 2" xfId="8093"/>
    <cellStyle name="Note 2 5 4 2 4" xfId="5047"/>
    <cellStyle name="Note 2 5 4 3" xfId="1243"/>
    <cellStyle name="Note 2 5 4 3 2" xfId="4010"/>
    <cellStyle name="Note 2 5 4 3 2 2" xfId="8094"/>
    <cellStyle name="Note 2 5 4 3 3" xfId="5453"/>
    <cellStyle name="Note 2 5 4 4" xfId="4011"/>
    <cellStyle name="Note 2 5 4 4 2" xfId="8095"/>
    <cellStyle name="Note 2 5 4 5" xfId="4439"/>
    <cellStyle name="Note 2 5 5" xfId="547"/>
    <cellStyle name="Note 2 5 5 2" xfId="1566"/>
    <cellStyle name="Note 2 5 5 2 2" xfId="4012"/>
    <cellStyle name="Note 2 5 5 2 2 2" xfId="8096"/>
    <cellStyle name="Note 2 5 5 2 3" xfId="5776"/>
    <cellStyle name="Note 2 5 5 3" xfId="4013"/>
    <cellStyle name="Note 2 5 5 3 2" xfId="8097"/>
    <cellStyle name="Note 2 5 5 4" xfId="4762"/>
    <cellStyle name="Note 2 5 6" xfId="1129"/>
    <cellStyle name="Note 2 5 6 2" xfId="4014"/>
    <cellStyle name="Note 2 5 6 2 2" xfId="8098"/>
    <cellStyle name="Note 2 5 6 3" xfId="5339"/>
    <cellStyle name="Note 2 5 7" xfId="4015"/>
    <cellStyle name="Note 2 5 7 2" xfId="8099"/>
    <cellStyle name="Note 2 5 8" xfId="4325"/>
    <cellStyle name="Note 2 6" xfId="129"/>
    <cellStyle name="Note 2 6 2" xfId="357"/>
    <cellStyle name="Note 2 6 2 2" xfId="946"/>
    <cellStyle name="Note 2 6 2 2 2" xfId="1965"/>
    <cellStyle name="Note 2 6 2 2 2 2" xfId="4016"/>
    <cellStyle name="Note 2 6 2 2 2 2 2" xfId="8100"/>
    <cellStyle name="Note 2 6 2 2 2 3" xfId="6175"/>
    <cellStyle name="Note 2 6 2 2 3" xfId="4017"/>
    <cellStyle name="Note 2 6 2 2 3 2" xfId="8101"/>
    <cellStyle name="Note 2 6 2 2 4" xfId="5161"/>
    <cellStyle name="Note 2 6 2 3" xfId="661"/>
    <cellStyle name="Note 2 6 2 3 2" xfId="1680"/>
    <cellStyle name="Note 2 6 2 3 2 2" xfId="4018"/>
    <cellStyle name="Note 2 6 2 3 2 2 2" xfId="8102"/>
    <cellStyle name="Note 2 6 2 3 2 3" xfId="5890"/>
    <cellStyle name="Note 2 6 2 3 3" xfId="4019"/>
    <cellStyle name="Note 2 6 2 3 3 2" xfId="8103"/>
    <cellStyle name="Note 2 6 2 3 4" xfId="4876"/>
    <cellStyle name="Note 2 6 2 4" xfId="1376"/>
    <cellStyle name="Note 2 6 2 4 2" xfId="4020"/>
    <cellStyle name="Note 2 6 2 4 2 2" xfId="8104"/>
    <cellStyle name="Note 2 6 2 4 3" xfId="5586"/>
    <cellStyle name="Note 2 6 2 5" xfId="4021"/>
    <cellStyle name="Note 2 6 2 5 2" xfId="8105"/>
    <cellStyle name="Note 2 6 2 6" xfId="4572"/>
    <cellStyle name="Note 2 6 3" xfId="471"/>
    <cellStyle name="Note 2 6 3 2" xfId="1041"/>
    <cellStyle name="Note 2 6 3 2 2" xfId="2060"/>
    <cellStyle name="Note 2 6 3 2 2 2" xfId="4022"/>
    <cellStyle name="Note 2 6 3 2 2 2 2" xfId="8106"/>
    <cellStyle name="Note 2 6 3 2 2 3" xfId="6270"/>
    <cellStyle name="Note 2 6 3 2 3" xfId="4023"/>
    <cellStyle name="Note 2 6 3 2 3 2" xfId="8107"/>
    <cellStyle name="Note 2 6 3 2 4" xfId="5256"/>
    <cellStyle name="Note 2 6 3 3" xfId="756"/>
    <cellStyle name="Note 2 6 3 3 2" xfId="1775"/>
    <cellStyle name="Note 2 6 3 3 2 2" xfId="4024"/>
    <cellStyle name="Note 2 6 3 3 2 2 2" xfId="8108"/>
    <cellStyle name="Note 2 6 3 3 2 3" xfId="5985"/>
    <cellStyle name="Note 2 6 3 3 3" xfId="4025"/>
    <cellStyle name="Note 2 6 3 3 3 2" xfId="8109"/>
    <cellStyle name="Note 2 6 3 3 4" xfId="4971"/>
    <cellStyle name="Note 2 6 3 4" xfId="1490"/>
    <cellStyle name="Note 2 6 3 4 2" xfId="4026"/>
    <cellStyle name="Note 2 6 3 4 2 2" xfId="8110"/>
    <cellStyle name="Note 2 6 3 4 3" xfId="5700"/>
    <cellStyle name="Note 2 6 3 5" xfId="4027"/>
    <cellStyle name="Note 2 6 3 5 2" xfId="8111"/>
    <cellStyle name="Note 2 6 3 6" xfId="4686"/>
    <cellStyle name="Note 2 6 4" xfId="243"/>
    <cellStyle name="Note 2 6 4 2" xfId="851"/>
    <cellStyle name="Note 2 6 4 2 2" xfId="1870"/>
    <cellStyle name="Note 2 6 4 2 2 2" xfId="4028"/>
    <cellStyle name="Note 2 6 4 2 2 2 2" xfId="8112"/>
    <cellStyle name="Note 2 6 4 2 2 3" xfId="6080"/>
    <cellStyle name="Note 2 6 4 2 3" xfId="4029"/>
    <cellStyle name="Note 2 6 4 2 3 2" xfId="8113"/>
    <cellStyle name="Note 2 6 4 2 4" xfId="5066"/>
    <cellStyle name="Note 2 6 4 3" xfId="1262"/>
    <cellStyle name="Note 2 6 4 3 2" xfId="4030"/>
    <cellStyle name="Note 2 6 4 3 2 2" xfId="8114"/>
    <cellStyle name="Note 2 6 4 3 3" xfId="5472"/>
    <cellStyle name="Note 2 6 4 4" xfId="4031"/>
    <cellStyle name="Note 2 6 4 4 2" xfId="8115"/>
    <cellStyle name="Note 2 6 4 5" xfId="4458"/>
    <cellStyle name="Note 2 6 5" xfId="566"/>
    <cellStyle name="Note 2 6 5 2" xfId="1585"/>
    <cellStyle name="Note 2 6 5 2 2" xfId="4032"/>
    <cellStyle name="Note 2 6 5 2 2 2" xfId="8116"/>
    <cellStyle name="Note 2 6 5 2 3" xfId="5795"/>
    <cellStyle name="Note 2 6 5 3" xfId="4033"/>
    <cellStyle name="Note 2 6 5 3 2" xfId="8117"/>
    <cellStyle name="Note 2 6 5 4" xfId="4781"/>
    <cellStyle name="Note 2 6 6" xfId="1148"/>
    <cellStyle name="Note 2 6 6 2" xfId="4034"/>
    <cellStyle name="Note 2 6 6 2 2" xfId="8118"/>
    <cellStyle name="Note 2 6 6 3" xfId="5358"/>
    <cellStyle name="Note 2 6 7" xfId="4035"/>
    <cellStyle name="Note 2 6 7 2" xfId="8119"/>
    <cellStyle name="Note 2 6 8" xfId="4344"/>
    <cellStyle name="Note 2 7" xfId="148"/>
    <cellStyle name="Note 2 7 2" xfId="376"/>
    <cellStyle name="Note 2 7 2 2" xfId="965"/>
    <cellStyle name="Note 2 7 2 2 2" xfId="1984"/>
    <cellStyle name="Note 2 7 2 2 2 2" xfId="4036"/>
    <cellStyle name="Note 2 7 2 2 2 2 2" xfId="8120"/>
    <cellStyle name="Note 2 7 2 2 2 3" xfId="6194"/>
    <cellStyle name="Note 2 7 2 2 3" xfId="4037"/>
    <cellStyle name="Note 2 7 2 2 3 2" xfId="8121"/>
    <cellStyle name="Note 2 7 2 2 4" xfId="5180"/>
    <cellStyle name="Note 2 7 2 3" xfId="680"/>
    <cellStyle name="Note 2 7 2 3 2" xfId="1699"/>
    <cellStyle name="Note 2 7 2 3 2 2" xfId="4038"/>
    <cellStyle name="Note 2 7 2 3 2 2 2" xfId="8122"/>
    <cellStyle name="Note 2 7 2 3 2 3" xfId="5909"/>
    <cellStyle name="Note 2 7 2 3 3" xfId="4039"/>
    <cellStyle name="Note 2 7 2 3 3 2" xfId="8123"/>
    <cellStyle name="Note 2 7 2 3 4" xfId="4895"/>
    <cellStyle name="Note 2 7 2 4" xfId="1395"/>
    <cellStyle name="Note 2 7 2 4 2" xfId="4040"/>
    <cellStyle name="Note 2 7 2 4 2 2" xfId="8124"/>
    <cellStyle name="Note 2 7 2 4 3" xfId="5605"/>
    <cellStyle name="Note 2 7 2 5" xfId="4041"/>
    <cellStyle name="Note 2 7 2 5 2" xfId="8125"/>
    <cellStyle name="Note 2 7 2 6" xfId="4591"/>
    <cellStyle name="Note 2 7 3" xfId="490"/>
    <cellStyle name="Note 2 7 3 2" xfId="1060"/>
    <cellStyle name="Note 2 7 3 2 2" xfId="2079"/>
    <cellStyle name="Note 2 7 3 2 2 2" xfId="4042"/>
    <cellStyle name="Note 2 7 3 2 2 2 2" xfId="8126"/>
    <cellStyle name="Note 2 7 3 2 2 3" xfId="6289"/>
    <cellStyle name="Note 2 7 3 2 3" xfId="4043"/>
    <cellStyle name="Note 2 7 3 2 3 2" xfId="8127"/>
    <cellStyle name="Note 2 7 3 2 4" xfId="5275"/>
    <cellStyle name="Note 2 7 3 3" xfId="775"/>
    <cellStyle name="Note 2 7 3 3 2" xfId="1794"/>
    <cellStyle name="Note 2 7 3 3 2 2" xfId="4044"/>
    <cellStyle name="Note 2 7 3 3 2 2 2" xfId="8128"/>
    <cellStyle name="Note 2 7 3 3 2 3" xfId="6004"/>
    <cellStyle name="Note 2 7 3 3 3" xfId="4045"/>
    <cellStyle name="Note 2 7 3 3 3 2" xfId="8129"/>
    <cellStyle name="Note 2 7 3 3 4" xfId="4990"/>
    <cellStyle name="Note 2 7 3 4" xfId="1509"/>
    <cellStyle name="Note 2 7 3 4 2" xfId="4046"/>
    <cellStyle name="Note 2 7 3 4 2 2" xfId="8130"/>
    <cellStyle name="Note 2 7 3 4 3" xfId="5719"/>
    <cellStyle name="Note 2 7 3 5" xfId="4047"/>
    <cellStyle name="Note 2 7 3 5 2" xfId="8131"/>
    <cellStyle name="Note 2 7 3 6" xfId="4705"/>
    <cellStyle name="Note 2 7 4" xfId="262"/>
    <cellStyle name="Note 2 7 4 2" xfId="870"/>
    <cellStyle name="Note 2 7 4 2 2" xfId="1889"/>
    <cellStyle name="Note 2 7 4 2 2 2" xfId="4048"/>
    <cellStyle name="Note 2 7 4 2 2 2 2" xfId="8132"/>
    <cellStyle name="Note 2 7 4 2 2 3" xfId="6099"/>
    <cellStyle name="Note 2 7 4 2 3" xfId="4049"/>
    <cellStyle name="Note 2 7 4 2 3 2" xfId="8133"/>
    <cellStyle name="Note 2 7 4 2 4" xfId="5085"/>
    <cellStyle name="Note 2 7 4 3" xfId="1281"/>
    <cellStyle name="Note 2 7 4 3 2" xfId="4050"/>
    <cellStyle name="Note 2 7 4 3 2 2" xfId="8134"/>
    <cellStyle name="Note 2 7 4 3 3" xfId="5491"/>
    <cellStyle name="Note 2 7 4 4" xfId="4051"/>
    <cellStyle name="Note 2 7 4 4 2" xfId="8135"/>
    <cellStyle name="Note 2 7 4 5" xfId="4477"/>
    <cellStyle name="Note 2 7 5" xfId="585"/>
    <cellStyle name="Note 2 7 5 2" xfId="1604"/>
    <cellStyle name="Note 2 7 5 2 2" xfId="4052"/>
    <cellStyle name="Note 2 7 5 2 2 2" xfId="8136"/>
    <cellStyle name="Note 2 7 5 2 3" xfId="5814"/>
    <cellStyle name="Note 2 7 5 3" xfId="4053"/>
    <cellStyle name="Note 2 7 5 3 2" xfId="8137"/>
    <cellStyle name="Note 2 7 5 4" xfId="4800"/>
    <cellStyle name="Note 2 7 6" xfId="1167"/>
    <cellStyle name="Note 2 7 6 2" xfId="4054"/>
    <cellStyle name="Note 2 7 6 2 2" xfId="8138"/>
    <cellStyle name="Note 2 7 6 3" xfId="5377"/>
    <cellStyle name="Note 2 7 7" xfId="4055"/>
    <cellStyle name="Note 2 7 7 2" xfId="8139"/>
    <cellStyle name="Note 2 7 8" xfId="4363"/>
    <cellStyle name="Note 2 8" xfId="281"/>
    <cellStyle name="Note 2 8 2" xfId="395"/>
    <cellStyle name="Note 2 8 2 2" xfId="889"/>
    <cellStyle name="Note 2 8 2 2 2" xfId="1908"/>
    <cellStyle name="Note 2 8 2 2 2 2" xfId="4056"/>
    <cellStyle name="Note 2 8 2 2 2 2 2" xfId="8140"/>
    <cellStyle name="Note 2 8 2 2 2 3" xfId="6118"/>
    <cellStyle name="Note 2 8 2 2 3" xfId="4057"/>
    <cellStyle name="Note 2 8 2 2 3 2" xfId="8141"/>
    <cellStyle name="Note 2 8 2 2 4" xfId="5104"/>
    <cellStyle name="Note 2 8 2 3" xfId="1414"/>
    <cellStyle name="Note 2 8 2 3 2" xfId="4058"/>
    <cellStyle name="Note 2 8 2 3 2 2" xfId="8142"/>
    <cellStyle name="Note 2 8 2 3 3" xfId="5624"/>
    <cellStyle name="Note 2 8 2 4" xfId="4059"/>
    <cellStyle name="Note 2 8 2 4 2" xfId="8143"/>
    <cellStyle name="Note 2 8 2 5" xfId="4610"/>
    <cellStyle name="Note 2 8 3" xfId="604"/>
    <cellStyle name="Note 2 8 3 2" xfId="1623"/>
    <cellStyle name="Note 2 8 3 2 2" xfId="4060"/>
    <cellStyle name="Note 2 8 3 2 2 2" xfId="8144"/>
    <cellStyle name="Note 2 8 3 2 3" xfId="5833"/>
    <cellStyle name="Note 2 8 3 3" xfId="4061"/>
    <cellStyle name="Note 2 8 3 3 2" xfId="8145"/>
    <cellStyle name="Note 2 8 3 4" xfId="4819"/>
    <cellStyle name="Note 2 8 4" xfId="1300"/>
    <cellStyle name="Note 2 8 4 2" xfId="4062"/>
    <cellStyle name="Note 2 8 4 2 2" xfId="8146"/>
    <cellStyle name="Note 2 8 4 3" xfId="5510"/>
    <cellStyle name="Note 2 8 5" xfId="4063"/>
    <cellStyle name="Note 2 8 5 2" xfId="8147"/>
    <cellStyle name="Note 2 8 6" xfId="4496"/>
    <cellStyle name="Note 2 9" xfId="300"/>
    <cellStyle name="Note 2 9 2" xfId="984"/>
    <cellStyle name="Note 2 9 2 2" xfId="2003"/>
    <cellStyle name="Note 2 9 2 2 2" xfId="4064"/>
    <cellStyle name="Note 2 9 2 2 2 2" xfId="8148"/>
    <cellStyle name="Note 2 9 2 2 3" xfId="6213"/>
    <cellStyle name="Note 2 9 2 3" xfId="4065"/>
    <cellStyle name="Note 2 9 2 3 2" xfId="8149"/>
    <cellStyle name="Note 2 9 2 4" xfId="5199"/>
    <cellStyle name="Note 2 9 3" xfId="699"/>
    <cellStyle name="Note 2 9 3 2" xfId="1718"/>
    <cellStyle name="Note 2 9 3 2 2" xfId="4066"/>
    <cellStyle name="Note 2 9 3 2 2 2" xfId="8150"/>
    <cellStyle name="Note 2 9 3 2 3" xfId="5928"/>
    <cellStyle name="Note 2 9 3 3" xfId="4067"/>
    <cellStyle name="Note 2 9 3 3 2" xfId="8151"/>
    <cellStyle name="Note 2 9 3 4" xfId="4914"/>
    <cellStyle name="Note 2 9 4" xfId="1319"/>
    <cellStyle name="Note 2 9 4 2" xfId="4068"/>
    <cellStyle name="Note 2 9 4 2 2" xfId="8152"/>
    <cellStyle name="Note 2 9 4 3" xfId="5529"/>
    <cellStyle name="Note 2 9 5" xfId="4069"/>
    <cellStyle name="Note 2 9 5 2" xfId="8153"/>
    <cellStyle name="Note 2 9 6" xfId="4515"/>
    <cellStyle name="Percent" xfId="8368" builtinId="5"/>
    <cellStyle name="Percent 2" xfId="65"/>
    <cellStyle name="Percent 2 10" xfId="191"/>
    <cellStyle name="Percent 2 10 2" xfId="1210"/>
    <cellStyle name="Percent 2 10 2 2" xfId="4070"/>
    <cellStyle name="Percent 2 10 2 2 2" xfId="8154"/>
    <cellStyle name="Percent 2 10 2 3" xfId="5420"/>
    <cellStyle name="Percent 2 10 3" xfId="4071"/>
    <cellStyle name="Percent 2 10 3 2" xfId="8155"/>
    <cellStyle name="Percent 2 10 4" xfId="4406"/>
    <cellStyle name="Percent 2 11" xfId="172"/>
    <cellStyle name="Percent 2 11 2" xfId="1191"/>
    <cellStyle name="Percent 2 11 2 2" xfId="4072"/>
    <cellStyle name="Percent 2 11 2 2 2" xfId="8156"/>
    <cellStyle name="Percent 2 11 2 3" xfId="5401"/>
    <cellStyle name="Percent 2 11 3" xfId="4073"/>
    <cellStyle name="Percent 2 11 3 2" xfId="8157"/>
    <cellStyle name="Percent 2 11 4" xfId="4387"/>
    <cellStyle name="Percent 2 12" xfId="514"/>
    <cellStyle name="Percent 2 12 2" xfId="1533"/>
    <cellStyle name="Percent 2 12 2 2" xfId="4074"/>
    <cellStyle name="Percent 2 12 2 2 2" xfId="8158"/>
    <cellStyle name="Percent 2 12 2 3" xfId="5743"/>
    <cellStyle name="Percent 2 12 3" xfId="4075"/>
    <cellStyle name="Percent 2 12 3 2" xfId="8159"/>
    <cellStyle name="Percent 2 12 4" xfId="4729"/>
    <cellStyle name="Percent 2 13" xfId="1087"/>
    <cellStyle name="Percent 2 13 2" xfId="2101"/>
    <cellStyle name="Percent 2 13 2 2" xfId="4076"/>
    <cellStyle name="Percent 2 13 2 2 2" xfId="8160"/>
    <cellStyle name="Percent 2 13 2 3" xfId="6311"/>
    <cellStyle name="Percent 2 13 3" xfId="4077"/>
    <cellStyle name="Percent 2 13 3 2" xfId="8161"/>
    <cellStyle name="Percent 2 13 4" xfId="5297"/>
    <cellStyle name="Percent 2 14" xfId="1096"/>
    <cellStyle name="Percent 2 14 2" xfId="4078"/>
    <cellStyle name="Percent 2 14 2 2" xfId="8162"/>
    <cellStyle name="Percent 2 14 3" xfId="5306"/>
    <cellStyle name="Percent 2 15" xfId="4079"/>
    <cellStyle name="Percent 2 15 2" xfId="8163"/>
    <cellStyle name="Percent 2 16" xfId="4292"/>
    <cellStyle name="Percent 2 2" xfId="87"/>
    <cellStyle name="Percent 2 2 10" xfId="182"/>
    <cellStyle name="Percent 2 2 10 2" xfId="1201"/>
    <cellStyle name="Percent 2 2 10 2 2" xfId="4080"/>
    <cellStyle name="Percent 2 2 10 2 2 2" xfId="8164"/>
    <cellStyle name="Percent 2 2 10 2 3" xfId="5411"/>
    <cellStyle name="Percent 2 2 10 3" xfId="4081"/>
    <cellStyle name="Percent 2 2 10 3 2" xfId="8165"/>
    <cellStyle name="Percent 2 2 10 4" xfId="4397"/>
    <cellStyle name="Percent 2 2 11" xfId="524"/>
    <cellStyle name="Percent 2 2 11 2" xfId="1543"/>
    <cellStyle name="Percent 2 2 11 2 2" xfId="4082"/>
    <cellStyle name="Percent 2 2 11 2 2 2" xfId="8166"/>
    <cellStyle name="Percent 2 2 11 2 3" xfId="5753"/>
    <cellStyle name="Percent 2 2 11 3" xfId="4083"/>
    <cellStyle name="Percent 2 2 11 3 2" xfId="8167"/>
    <cellStyle name="Percent 2 2 11 4" xfId="4739"/>
    <cellStyle name="Percent 2 2 12" xfId="1106"/>
    <cellStyle name="Percent 2 2 12 2" xfId="4084"/>
    <cellStyle name="Percent 2 2 12 2 2" xfId="8168"/>
    <cellStyle name="Percent 2 2 12 3" xfId="5316"/>
    <cellStyle name="Percent 2 2 13" xfId="4085"/>
    <cellStyle name="Percent 2 2 13 2" xfId="8169"/>
    <cellStyle name="Percent 2 2 14" xfId="4302"/>
    <cellStyle name="Percent 2 2 2" xfId="106"/>
    <cellStyle name="Percent 2 2 2 2" xfId="334"/>
    <cellStyle name="Percent 2 2 2 2 2" xfId="923"/>
    <cellStyle name="Percent 2 2 2 2 2 2" xfId="1942"/>
    <cellStyle name="Percent 2 2 2 2 2 2 2" xfId="4086"/>
    <cellStyle name="Percent 2 2 2 2 2 2 2 2" xfId="8170"/>
    <cellStyle name="Percent 2 2 2 2 2 2 3" xfId="6152"/>
    <cellStyle name="Percent 2 2 2 2 2 3" xfId="4087"/>
    <cellStyle name="Percent 2 2 2 2 2 3 2" xfId="8171"/>
    <cellStyle name="Percent 2 2 2 2 2 4" xfId="5138"/>
    <cellStyle name="Percent 2 2 2 2 3" xfId="638"/>
    <cellStyle name="Percent 2 2 2 2 3 2" xfId="1657"/>
    <cellStyle name="Percent 2 2 2 2 3 2 2" xfId="4088"/>
    <cellStyle name="Percent 2 2 2 2 3 2 2 2" xfId="8172"/>
    <cellStyle name="Percent 2 2 2 2 3 2 3" xfId="5867"/>
    <cellStyle name="Percent 2 2 2 2 3 3" xfId="4089"/>
    <cellStyle name="Percent 2 2 2 2 3 3 2" xfId="8173"/>
    <cellStyle name="Percent 2 2 2 2 3 4" xfId="4853"/>
    <cellStyle name="Percent 2 2 2 2 4" xfId="1353"/>
    <cellStyle name="Percent 2 2 2 2 4 2" xfId="4090"/>
    <cellStyle name="Percent 2 2 2 2 4 2 2" xfId="8174"/>
    <cellStyle name="Percent 2 2 2 2 4 3" xfId="5563"/>
    <cellStyle name="Percent 2 2 2 2 5" xfId="4091"/>
    <cellStyle name="Percent 2 2 2 2 5 2" xfId="8175"/>
    <cellStyle name="Percent 2 2 2 2 6" xfId="4549"/>
    <cellStyle name="Percent 2 2 2 3" xfId="448"/>
    <cellStyle name="Percent 2 2 2 3 2" xfId="1018"/>
    <cellStyle name="Percent 2 2 2 3 2 2" xfId="2037"/>
    <cellStyle name="Percent 2 2 2 3 2 2 2" xfId="4092"/>
    <cellStyle name="Percent 2 2 2 3 2 2 2 2" xfId="8176"/>
    <cellStyle name="Percent 2 2 2 3 2 2 3" xfId="6247"/>
    <cellStyle name="Percent 2 2 2 3 2 3" xfId="4093"/>
    <cellStyle name="Percent 2 2 2 3 2 3 2" xfId="8177"/>
    <cellStyle name="Percent 2 2 2 3 2 4" xfId="5233"/>
    <cellStyle name="Percent 2 2 2 3 3" xfId="733"/>
    <cellStyle name="Percent 2 2 2 3 3 2" xfId="1752"/>
    <cellStyle name="Percent 2 2 2 3 3 2 2" xfId="4094"/>
    <cellStyle name="Percent 2 2 2 3 3 2 2 2" xfId="8178"/>
    <cellStyle name="Percent 2 2 2 3 3 2 3" xfId="5962"/>
    <cellStyle name="Percent 2 2 2 3 3 3" xfId="4095"/>
    <cellStyle name="Percent 2 2 2 3 3 3 2" xfId="8179"/>
    <cellStyle name="Percent 2 2 2 3 3 4" xfId="4948"/>
    <cellStyle name="Percent 2 2 2 3 4" xfId="1467"/>
    <cellStyle name="Percent 2 2 2 3 4 2" xfId="4096"/>
    <cellStyle name="Percent 2 2 2 3 4 2 2" xfId="8180"/>
    <cellStyle name="Percent 2 2 2 3 4 3" xfId="5677"/>
    <cellStyle name="Percent 2 2 2 3 5" xfId="4097"/>
    <cellStyle name="Percent 2 2 2 3 5 2" xfId="8181"/>
    <cellStyle name="Percent 2 2 2 3 6" xfId="4663"/>
    <cellStyle name="Percent 2 2 2 4" xfId="220"/>
    <cellStyle name="Percent 2 2 2 4 2" xfId="828"/>
    <cellStyle name="Percent 2 2 2 4 2 2" xfId="1847"/>
    <cellStyle name="Percent 2 2 2 4 2 2 2" xfId="4098"/>
    <cellStyle name="Percent 2 2 2 4 2 2 2 2" xfId="8182"/>
    <cellStyle name="Percent 2 2 2 4 2 2 3" xfId="6057"/>
    <cellStyle name="Percent 2 2 2 4 2 3" xfId="4099"/>
    <cellStyle name="Percent 2 2 2 4 2 3 2" xfId="8183"/>
    <cellStyle name="Percent 2 2 2 4 2 4" xfId="5043"/>
    <cellStyle name="Percent 2 2 2 4 3" xfId="1239"/>
    <cellStyle name="Percent 2 2 2 4 3 2" xfId="4100"/>
    <cellStyle name="Percent 2 2 2 4 3 2 2" xfId="8184"/>
    <cellStyle name="Percent 2 2 2 4 3 3" xfId="5449"/>
    <cellStyle name="Percent 2 2 2 4 4" xfId="4101"/>
    <cellStyle name="Percent 2 2 2 4 4 2" xfId="8185"/>
    <cellStyle name="Percent 2 2 2 4 5" xfId="4435"/>
    <cellStyle name="Percent 2 2 2 5" xfId="543"/>
    <cellStyle name="Percent 2 2 2 5 2" xfId="1562"/>
    <cellStyle name="Percent 2 2 2 5 2 2" xfId="4102"/>
    <cellStyle name="Percent 2 2 2 5 2 2 2" xfId="8186"/>
    <cellStyle name="Percent 2 2 2 5 2 3" xfId="5772"/>
    <cellStyle name="Percent 2 2 2 5 3" xfId="4103"/>
    <cellStyle name="Percent 2 2 2 5 3 2" xfId="8187"/>
    <cellStyle name="Percent 2 2 2 5 4" xfId="4758"/>
    <cellStyle name="Percent 2 2 2 6" xfId="1125"/>
    <cellStyle name="Percent 2 2 2 6 2" xfId="4104"/>
    <cellStyle name="Percent 2 2 2 6 2 2" xfId="8188"/>
    <cellStyle name="Percent 2 2 2 6 3" xfId="5335"/>
    <cellStyle name="Percent 2 2 2 7" xfId="4105"/>
    <cellStyle name="Percent 2 2 2 7 2" xfId="8189"/>
    <cellStyle name="Percent 2 2 2 8" xfId="4321"/>
    <cellStyle name="Percent 2 2 3" xfId="125"/>
    <cellStyle name="Percent 2 2 3 2" xfId="353"/>
    <cellStyle name="Percent 2 2 3 2 2" xfId="942"/>
    <cellStyle name="Percent 2 2 3 2 2 2" xfId="1961"/>
    <cellStyle name="Percent 2 2 3 2 2 2 2" xfId="4106"/>
    <cellStyle name="Percent 2 2 3 2 2 2 2 2" xfId="8190"/>
    <cellStyle name="Percent 2 2 3 2 2 2 3" xfId="6171"/>
    <cellStyle name="Percent 2 2 3 2 2 3" xfId="4107"/>
    <cellStyle name="Percent 2 2 3 2 2 3 2" xfId="8191"/>
    <cellStyle name="Percent 2 2 3 2 2 4" xfId="5157"/>
    <cellStyle name="Percent 2 2 3 2 3" xfId="657"/>
    <cellStyle name="Percent 2 2 3 2 3 2" xfId="1676"/>
    <cellStyle name="Percent 2 2 3 2 3 2 2" xfId="4108"/>
    <cellStyle name="Percent 2 2 3 2 3 2 2 2" xfId="8192"/>
    <cellStyle name="Percent 2 2 3 2 3 2 3" xfId="5886"/>
    <cellStyle name="Percent 2 2 3 2 3 3" xfId="4109"/>
    <cellStyle name="Percent 2 2 3 2 3 3 2" xfId="8193"/>
    <cellStyle name="Percent 2 2 3 2 3 4" xfId="4872"/>
    <cellStyle name="Percent 2 2 3 2 4" xfId="1372"/>
    <cellStyle name="Percent 2 2 3 2 4 2" xfId="4110"/>
    <cellStyle name="Percent 2 2 3 2 4 2 2" xfId="8194"/>
    <cellStyle name="Percent 2 2 3 2 4 3" xfId="5582"/>
    <cellStyle name="Percent 2 2 3 2 5" xfId="4111"/>
    <cellStyle name="Percent 2 2 3 2 5 2" xfId="8195"/>
    <cellStyle name="Percent 2 2 3 2 6" xfId="4568"/>
    <cellStyle name="Percent 2 2 3 3" xfId="467"/>
    <cellStyle name="Percent 2 2 3 3 2" xfId="1037"/>
    <cellStyle name="Percent 2 2 3 3 2 2" xfId="2056"/>
    <cellStyle name="Percent 2 2 3 3 2 2 2" xfId="4112"/>
    <cellStyle name="Percent 2 2 3 3 2 2 2 2" xfId="8196"/>
    <cellStyle name="Percent 2 2 3 3 2 2 3" xfId="6266"/>
    <cellStyle name="Percent 2 2 3 3 2 3" xfId="4113"/>
    <cellStyle name="Percent 2 2 3 3 2 3 2" xfId="8197"/>
    <cellStyle name="Percent 2 2 3 3 2 4" xfId="5252"/>
    <cellStyle name="Percent 2 2 3 3 3" xfId="752"/>
    <cellStyle name="Percent 2 2 3 3 3 2" xfId="1771"/>
    <cellStyle name="Percent 2 2 3 3 3 2 2" xfId="4114"/>
    <cellStyle name="Percent 2 2 3 3 3 2 2 2" xfId="8198"/>
    <cellStyle name="Percent 2 2 3 3 3 2 3" xfId="5981"/>
    <cellStyle name="Percent 2 2 3 3 3 3" xfId="4115"/>
    <cellStyle name="Percent 2 2 3 3 3 3 2" xfId="8199"/>
    <cellStyle name="Percent 2 2 3 3 3 4" xfId="4967"/>
    <cellStyle name="Percent 2 2 3 3 4" xfId="1486"/>
    <cellStyle name="Percent 2 2 3 3 4 2" xfId="4116"/>
    <cellStyle name="Percent 2 2 3 3 4 2 2" xfId="8200"/>
    <cellStyle name="Percent 2 2 3 3 4 3" xfId="5696"/>
    <cellStyle name="Percent 2 2 3 3 5" xfId="4117"/>
    <cellStyle name="Percent 2 2 3 3 5 2" xfId="8201"/>
    <cellStyle name="Percent 2 2 3 3 6" xfId="4682"/>
    <cellStyle name="Percent 2 2 3 4" xfId="239"/>
    <cellStyle name="Percent 2 2 3 4 2" xfId="847"/>
    <cellStyle name="Percent 2 2 3 4 2 2" xfId="1866"/>
    <cellStyle name="Percent 2 2 3 4 2 2 2" xfId="4118"/>
    <cellStyle name="Percent 2 2 3 4 2 2 2 2" xfId="8202"/>
    <cellStyle name="Percent 2 2 3 4 2 2 3" xfId="6076"/>
    <cellStyle name="Percent 2 2 3 4 2 3" xfId="4119"/>
    <cellStyle name="Percent 2 2 3 4 2 3 2" xfId="8203"/>
    <cellStyle name="Percent 2 2 3 4 2 4" xfId="5062"/>
    <cellStyle name="Percent 2 2 3 4 3" xfId="1258"/>
    <cellStyle name="Percent 2 2 3 4 3 2" xfId="4120"/>
    <cellStyle name="Percent 2 2 3 4 3 2 2" xfId="8204"/>
    <cellStyle name="Percent 2 2 3 4 3 3" xfId="5468"/>
    <cellStyle name="Percent 2 2 3 4 4" xfId="4121"/>
    <cellStyle name="Percent 2 2 3 4 4 2" xfId="8205"/>
    <cellStyle name="Percent 2 2 3 4 5" xfId="4454"/>
    <cellStyle name="Percent 2 2 3 5" xfId="562"/>
    <cellStyle name="Percent 2 2 3 5 2" xfId="1581"/>
    <cellStyle name="Percent 2 2 3 5 2 2" xfId="4122"/>
    <cellStyle name="Percent 2 2 3 5 2 2 2" xfId="8206"/>
    <cellStyle name="Percent 2 2 3 5 2 3" xfId="5791"/>
    <cellStyle name="Percent 2 2 3 5 3" xfId="4123"/>
    <cellStyle name="Percent 2 2 3 5 3 2" xfId="8207"/>
    <cellStyle name="Percent 2 2 3 5 4" xfId="4777"/>
    <cellStyle name="Percent 2 2 3 6" xfId="1144"/>
    <cellStyle name="Percent 2 2 3 6 2" xfId="4124"/>
    <cellStyle name="Percent 2 2 3 6 2 2" xfId="8208"/>
    <cellStyle name="Percent 2 2 3 6 3" xfId="5354"/>
    <cellStyle name="Percent 2 2 3 7" xfId="4125"/>
    <cellStyle name="Percent 2 2 3 7 2" xfId="8209"/>
    <cellStyle name="Percent 2 2 3 8" xfId="4340"/>
    <cellStyle name="Percent 2 2 4" xfId="144"/>
    <cellStyle name="Percent 2 2 4 2" xfId="372"/>
    <cellStyle name="Percent 2 2 4 2 2" xfId="961"/>
    <cellStyle name="Percent 2 2 4 2 2 2" xfId="1980"/>
    <cellStyle name="Percent 2 2 4 2 2 2 2" xfId="4126"/>
    <cellStyle name="Percent 2 2 4 2 2 2 2 2" xfId="8210"/>
    <cellStyle name="Percent 2 2 4 2 2 2 3" xfId="6190"/>
    <cellStyle name="Percent 2 2 4 2 2 3" xfId="4127"/>
    <cellStyle name="Percent 2 2 4 2 2 3 2" xfId="8211"/>
    <cellStyle name="Percent 2 2 4 2 2 4" xfId="5176"/>
    <cellStyle name="Percent 2 2 4 2 3" xfId="676"/>
    <cellStyle name="Percent 2 2 4 2 3 2" xfId="1695"/>
    <cellStyle name="Percent 2 2 4 2 3 2 2" xfId="4128"/>
    <cellStyle name="Percent 2 2 4 2 3 2 2 2" xfId="8212"/>
    <cellStyle name="Percent 2 2 4 2 3 2 3" xfId="5905"/>
    <cellStyle name="Percent 2 2 4 2 3 3" xfId="4129"/>
    <cellStyle name="Percent 2 2 4 2 3 3 2" xfId="8213"/>
    <cellStyle name="Percent 2 2 4 2 3 4" xfId="4891"/>
    <cellStyle name="Percent 2 2 4 2 4" xfId="1391"/>
    <cellStyle name="Percent 2 2 4 2 4 2" xfId="4130"/>
    <cellStyle name="Percent 2 2 4 2 4 2 2" xfId="8214"/>
    <cellStyle name="Percent 2 2 4 2 4 3" xfId="5601"/>
    <cellStyle name="Percent 2 2 4 2 5" xfId="4131"/>
    <cellStyle name="Percent 2 2 4 2 5 2" xfId="8215"/>
    <cellStyle name="Percent 2 2 4 2 6" xfId="4587"/>
    <cellStyle name="Percent 2 2 4 3" xfId="486"/>
    <cellStyle name="Percent 2 2 4 3 2" xfId="1056"/>
    <cellStyle name="Percent 2 2 4 3 2 2" xfId="2075"/>
    <cellStyle name="Percent 2 2 4 3 2 2 2" xfId="4132"/>
    <cellStyle name="Percent 2 2 4 3 2 2 2 2" xfId="8216"/>
    <cellStyle name="Percent 2 2 4 3 2 2 3" xfId="6285"/>
    <cellStyle name="Percent 2 2 4 3 2 3" xfId="4133"/>
    <cellStyle name="Percent 2 2 4 3 2 3 2" xfId="8217"/>
    <cellStyle name="Percent 2 2 4 3 2 4" xfId="5271"/>
    <cellStyle name="Percent 2 2 4 3 3" xfId="771"/>
    <cellStyle name="Percent 2 2 4 3 3 2" xfId="1790"/>
    <cellStyle name="Percent 2 2 4 3 3 2 2" xfId="4134"/>
    <cellStyle name="Percent 2 2 4 3 3 2 2 2" xfId="8218"/>
    <cellStyle name="Percent 2 2 4 3 3 2 3" xfId="6000"/>
    <cellStyle name="Percent 2 2 4 3 3 3" xfId="4135"/>
    <cellStyle name="Percent 2 2 4 3 3 3 2" xfId="8219"/>
    <cellStyle name="Percent 2 2 4 3 3 4" xfId="4986"/>
    <cellStyle name="Percent 2 2 4 3 4" xfId="1505"/>
    <cellStyle name="Percent 2 2 4 3 4 2" xfId="4136"/>
    <cellStyle name="Percent 2 2 4 3 4 2 2" xfId="8220"/>
    <cellStyle name="Percent 2 2 4 3 4 3" xfId="5715"/>
    <cellStyle name="Percent 2 2 4 3 5" xfId="4137"/>
    <cellStyle name="Percent 2 2 4 3 5 2" xfId="8221"/>
    <cellStyle name="Percent 2 2 4 3 6" xfId="4701"/>
    <cellStyle name="Percent 2 2 4 4" xfId="258"/>
    <cellStyle name="Percent 2 2 4 4 2" xfId="866"/>
    <cellStyle name="Percent 2 2 4 4 2 2" xfId="1885"/>
    <cellStyle name="Percent 2 2 4 4 2 2 2" xfId="4138"/>
    <cellStyle name="Percent 2 2 4 4 2 2 2 2" xfId="8222"/>
    <cellStyle name="Percent 2 2 4 4 2 2 3" xfId="6095"/>
    <cellStyle name="Percent 2 2 4 4 2 3" xfId="4139"/>
    <cellStyle name="Percent 2 2 4 4 2 3 2" xfId="8223"/>
    <cellStyle name="Percent 2 2 4 4 2 4" xfId="5081"/>
    <cellStyle name="Percent 2 2 4 4 3" xfId="1277"/>
    <cellStyle name="Percent 2 2 4 4 3 2" xfId="4140"/>
    <cellStyle name="Percent 2 2 4 4 3 2 2" xfId="8224"/>
    <cellStyle name="Percent 2 2 4 4 3 3" xfId="5487"/>
    <cellStyle name="Percent 2 2 4 4 4" xfId="4141"/>
    <cellStyle name="Percent 2 2 4 4 4 2" xfId="8225"/>
    <cellStyle name="Percent 2 2 4 4 5" xfId="4473"/>
    <cellStyle name="Percent 2 2 4 5" xfId="581"/>
    <cellStyle name="Percent 2 2 4 5 2" xfId="1600"/>
    <cellStyle name="Percent 2 2 4 5 2 2" xfId="4142"/>
    <cellStyle name="Percent 2 2 4 5 2 2 2" xfId="8226"/>
    <cellStyle name="Percent 2 2 4 5 2 3" xfId="5810"/>
    <cellStyle name="Percent 2 2 4 5 3" xfId="4143"/>
    <cellStyle name="Percent 2 2 4 5 3 2" xfId="8227"/>
    <cellStyle name="Percent 2 2 4 5 4" xfId="4796"/>
    <cellStyle name="Percent 2 2 4 6" xfId="1163"/>
    <cellStyle name="Percent 2 2 4 6 2" xfId="4144"/>
    <cellStyle name="Percent 2 2 4 6 2 2" xfId="8228"/>
    <cellStyle name="Percent 2 2 4 6 3" xfId="5373"/>
    <cellStyle name="Percent 2 2 4 7" xfId="4145"/>
    <cellStyle name="Percent 2 2 4 7 2" xfId="8229"/>
    <cellStyle name="Percent 2 2 4 8" xfId="4359"/>
    <cellStyle name="Percent 2 2 5" xfId="163"/>
    <cellStyle name="Percent 2 2 5 2" xfId="391"/>
    <cellStyle name="Percent 2 2 5 2 2" xfId="980"/>
    <cellStyle name="Percent 2 2 5 2 2 2" xfId="1999"/>
    <cellStyle name="Percent 2 2 5 2 2 2 2" xfId="4146"/>
    <cellStyle name="Percent 2 2 5 2 2 2 2 2" xfId="8230"/>
    <cellStyle name="Percent 2 2 5 2 2 2 3" xfId="6209"/>
    <cellStyle name="Percent 2 2 5 2 2 3" xfId="4147"/>
    <cellStyle name="Percent 2 2 5 2 2 3 2" xfId="8231"/>
    <cellStyle name="Percent 2 2 5 2 2 4" xfId="5195"/>
    <cellStyle name="Percent 2 2 5 2 3" xfId="695"/>
    <cellStyle name="Percent 2 2 5 2 3 2" xfId="1714"/>
    <cellStyle name="Percent 2 2 5 2 3 2 2" xfId="4148"/>
    <cellStyle name="Percent 2 2 5 2 3 2 2 2" xfId="8232"/>
    <cellStyle name="Percent 2 2 5 2 3 2 3" xfId="5924"/>
    <cellStyle name="Percent 2 2 5 2 3 3" xfId="4149"/>
    <cellStyle name="Percent 2 2 5 2 3 3 2" xfId="8233"/>
    <cellStyle name="Percent 2 2 5 2 3 4" xfId="4910"/>
    <cellStyle name="Percent 2 2 5 2 4" xfId="1410"/>
    <cellStyle name="Percent 2 2 5 2 4 2" xfId="4150"/>
    <cellStyle name="Percent 2 2 5 2 4 2 2" xfId="8234"/>
    <cellStyle name="Percent 2 2 5 2 4 3" xfId="5620"/>
    <cellStyle name="Percent 2 2 5 2 5" xfId="4151"/>
    <cellStyle name="Percent 2 2 5 2 5 2" xfId="8235"/>
    <cellStyle name="Percent 2 2 5 2 6" xfId="4606"/>
    <cellStyle name="Percent 2 2 5 3" xfId="505"/>
    <cellStyle name="Percent 2 2 5 3 2" xfId="1075"/>
    <cellStyle name="Percent 2 2 5 3 2 2" xfId="2094"/>
    <cellStyle name="Percent 2 2 5 3 2 2 2" xfId="4152"/>
    <cellStyle name="Percent 2 2 5 3 2 2 2 2" xfId="8236"/>
    <cellStyle name="Percent 2 2 5 3 2 2 3" xfId="6304"/>
    <cellStyle name="Percent 2 2 5 3 2 3" xfId="4153"/>
    <cellStyle name="Percent 2 2 5 3 2 3 2" xfId="8237"/>
    <cellStyle name="Percent 2 2 5 3 2 4" xfId="5290"/>
    <cellStyle name="Percent 2 2 5 3 3" xfId="790"/>
    <cellStyle name="Percent 2 2 5 3 3 2" xfId="1809"/>
    <cellStyle name="Percent 2 2 5 3 3 2 2" xfId="4154"/>
    <cellStyle name="Percent 2 2 5 3 3 2 2 2" xfId="8238"/>
    <cellStyle name="Percent 2 2 5 3 3 2 3" xfId="6019"/>
    <cellStyle name="Percent 2 2 5 3 3 3" xfId="4155"/>
    <cellStyle name="Percent 2 2 5 3 3 3 2" xfId="8239"/>
    <cellStyle name="Percent 2 2 5 3 3 4" xfId="5005"/>
    <cellStyle name="Percent 2 2 5 3 4" xfId="1524"/>
    <cellStyle name="Percent 2 2 5 3 4 2" xfId="4156"/>
    <cellStyle name="Percent 2 2 5 3 4 2 2" xfId="8240"/>
    <cellStyle name="Percent 2 2 5 3 4 3" xfId="5734"/>
    <cellStyle name="Percent 2 2 5 3 5" xfId="4157"/>
    <cellStyle name="Percent 2 2 5 3 5 2" xfId="8241"/>
    <cellStyle name="Percent 2 2 5 3 6" xfId="4720"/>
    <cellStyle name="Percent 2 2 5 4" xfId="277"/>
    <cellStyle name="Percent 2 2 5 4 2" xfId="885"/>
    <cellStyle name="Percent 2 2 5 4 2 2" xfId="1904"/>
    <cellStyle name="Percent 2 2 5 4 2 2 2" xfId="4158"/>
    <cellStyle name="Percent 2 2 5 4 2 2 2 2" xfId="8242"/>
    <cellStyle name="Percent 2 2 5 4 2 2 3" xfId="6114"/>
    <cellStyle name="Percent 2 2 5 4 2 3" xfId="4159"/>
    <cellStyle name="Percent 2 2 5 4 2 3 2" xfId="8243"/>
    <cellStyle name="Percent 2 2 5 4 2 4" xfId="5100"/>
    <cellStyle name="Percent 2 2 5 4 3" xfId="1296"/>
    <cellStyle name="Percent 2 2 5 4 3 2" xfId="4160"/>
    <cellStyle name="Percent 2 2 5 4 3 2 2" xfId="8244"/>
    <cellStyle name="Percent 2 2 5 4 3 3" xfId="5506"/>
    <cellStyle name="Percent 2 2 5 4 4" xfId="4161"/>
    <cellStyle name="Percent 2 2 5 4 4 2" xfId="8245"/>
    <cellStyle name="Percent 2 2 5 4 5" xfId="4492"/>
    <cellStyle name="Percent 2 2 5 5" xfId="600"/>
    <cellStyle name="Percent 2 2 5 5 2" xfId="1619"/>
    <cellStyle name="Percent 2 2 5 5 2 2" xfId="4162"/>
    <cellStyle name="Percent 2 2 5 5 2 2 2" xfId="8246"/>
    <cellStyle name="Percent 2 2 5 5 2 3" xfId="5829"/>
    <cellStyle name="Percent 2 2 5 5 3" xfId="4163"/>
    <cellStyle name="Percent 2 2 5 5 3 2" xfId="8247"/>
    <cellStyle name="Percent 2 2 5 5 4" xfId="4815"/>
    <cellStyle name="Percent 2 2 5 6" xfId="1182"/>
    <cellStyle name="Percent 2 2 5 6 2" xfId="4164"/>
    <cellStyle name="Percent 2 2 5 6 2 2" xfId="8248"/>
    <cellStyle name="Percent 2 2 5 6 3" xfId="5392"/>
    <cellStyle name="Percent 2 2 5 7" xfId="4165"/>
    <cellStyle name="Percent 2 2 5 7 2" xfId="8249"/>
    <cellStyle name="Percent 2 2 5 8" xfId="4378"/>
    <cellStyle name="Percent 2 2 6" xfId="296"/>
    <cellStyle name="Percent 2 2 6 2" xfId="410"/>
    <cellStyle name="Percent 2 2 6 2 2" xfId="904"/>
    <cellStyle name="Percent 2 2 6 2 2 2" xfId="1923"/>
    <cellStyle name="Percent 2 2 6 2 2 2 2" xfId="4166"/>
    <cellStyle name="Percent 2 2 6 2 2 2 2 2" xfId="8250"/>
    <cellStyle name="Percent 2 2 6 2 2 2 3" xfId="6133"/>
    <cellStyle name="Percent 2 2 6 2 2 3" xfId="4167"/>
    <cellStyle name="Percent 2 2 6 2 2 3 2" xfId="8251"/>
    <cellStyle name="Percent 2 2 6 2 2 4" xfId="5119"/>
    <cellStyle name="Percent 2 2 6 2 3" xfId="1429"/>
    <cellStyle name="Percent 2 2 6 2 3 2" xfId="4168"/>
    <cellStyle name="Percent 2 2 6 2 3 2 2" xfId="8252"/>
    <cellStyle name="Percent 2 2 6 2 3 3" xfId="5639"/>
    <cellStyle name="Percent 2 2 6 2 4" xfId="4169"/>
    <cellStyle name="Percent 2 2 6 2 4 2" xfId="8253"/>
    <cellStyle name="Percent 2 2 6 2 5" xfId="4625"/>
    <cellStyle name="Percent 2 2 6 3" xfId="619"/>
    <cellStyle name="Percent 2 2 6 3 2" xfId="1638"/>
    <cellStyle name="Percent 2 2 6 3 2 2" xfId="4170"/>
    <cellStyle name="Percent 2 2 6 3 2 2 2" xfId="8254"/>
    <cellStyle name="Percent 2 2 6 3 2 3" xfId="5848"/>
    <cellStyle name="Percent 2 2 6 3 3" xfId="4171"/>
    <cellStyle name="Percent 2 2 6 3 3 2" xfId="8255"/>
    <cellStyle name="Percent 2 2 6 3 4" xfId="4834"/>
    <cellStyle name="Percent 2 2 6 4" xfId="1315"/>
    <cellStyle name="Percent 2 2 6 4 2" xfId="4172"/>
    <cellStyle name="Percent 2 2 6 4 2 2" xfId="8256"/>
    <cellStyle name="Percent 2 2 6 4 3" xfId="5525"/>
    <cellStyle name="Percent 2 2 6 5" xfId="4173"/>
    <cellStyle name="Percent 2 2 6 5 2" xfId="8257"/>
    <cellStyle name="Percent 2 2 6 6" xfId="4511"/>
    <cellStyle name="Percent 2 2 7" xfId="315"/>
    <cellStyle name="Percent 2 2 7 2" xfId="999"/>
    <cellStyle name="Percent 2 2 7 2 2" xfId="2018"/>
    <cellStyle name="Percent 2 2 7 2 2 2" xfId="4174"/>
    <cellStyle name="Percent 2 2 7 2 2 2 2" xfId="8258"/>
    <cellStyle name="Percent 2 2 7 2 2 3" xfId="6228"/>
    <cellStyle name="Percent 2 2 7 2 3" xfId="4175"/>
    <cellStyle name="Percent 2 2 7 2 3 2" xfId="8259"/>
    <cellStyle name="Percent 2 2 7 2 4" xfId="5214"/>
    <cellStyle name="Percent 2 2 7 3" xfId="714"/>
    <cellStyle name="Percent 2 2 7 3 2" xfId="1733"/>
    <cellStyle name="Percent 2 2 7 3 2 2" xfId="4176"/>
    <cellStyle name="Percent 2 2 7 3 2 2 2" xfId="8260"/>
    <cellStyle name="Percent 2 2 7 3 2 3" xfId="5943"/>
    <cellStyle name="Percent 2 2 7 3 3" xfId="4177"/>
    <cellStyle name="Percent 2 2 7 3 3 2" xfId="8261"/>
    <cellStyle name="Percent 2 2 7 3 4" xfId="4929"/>
    <cellStyle name="Percent 2 2 7 4" xfId="1334"/>
    <cellStyle name="Percent 2 2 7 4 2" xfId="4178"/>
    <cellStyle name="Percent 2 2 7 4 2 2" xfId="8262"/>
    <cellStyle name="Percent 2 2 7 4 3" xfId="5544"/>
    <cellStyle name="Percent 2 2 7 5" xfId="4179"/>
    <cellStyle name="Percent 2 2 7 5 2" xfId="8263"/>
    <cellStyle name="Percent 2 2 7 6" xfId="4530"/>
    <cellStyle name="Percent 2 2 8" xfId="429"/>
    <cellStyle name="Percent 2 2 8 2" xfId="809"/>
    <cellStyle name="Percent 2 2 8 2 2" xfId="1828"/>
    <cellStyle name="Percent 2 2 8 2 2 2" xfId="4180"/>
    <cellStyle name="Percent 2 2 8 2 2 2 2" xfId="8264"/>
    <cellStyle name="Percent 2 2 8 2 2 3" xfId="6038"/>
    <cellStyle name="Percent 2 2 8 2 3" xfId="4181"/>
    <cellStyle name="Percent 2 2 8 2 3 2" xfId="8265"/>
    <cellStyle name="Percent 2 2 8 2 4" xfId="5024"/>
    <cellStyle name="Percent 2 2 8 3" xfId="1448"/>
    <cellStyle name="Percent 2 2 8 3 2" xfId="4182"/>
    <cellStyle name="Percent 2 2 8 3 2 2" xfId="8266"/>
    <cellStyle name="Percent 2 2 8 3 3" xfId="5658"/>
    <cellStyle name="Percent 2 2 8 4" xfId="4183"/>
    <cellStyle name="Percent 2 2 8 4 2" xfId="8267"/>
    <cellStyle name="Percent 2 2 8 5" xfId="4644"/>
    <cellStyle name="Percent 2 2 9" xfId="201"/>
    <cellStyle name="Percent 2 2 9 2" xfId="1220"/>
    <cellStyle name="Percent 2 2 9 2 2" xfId="4184"/>
    <cellStyle name="Percent 2 2 9 2 2 2" xfId="8268"/>
    <cellStyle name="Percent 2 2 9 2 3" xfId="5430"/>
    <cellStyle name="Percent 2 2 9 3" xfId="4185"/>
    <cellStyle name="Percent 2 2 9 3 2" xfId="8269"/>
    <cellStyle name="Percent 2 2 9 4" xfId="4416"/>
    <cellStyle name="Percent 2 3" xfId="96"/>
    <cellStyle name="Percent 2 3 2" xfId="324"/>
    <cellStyle name="Percent 2 3 2 2" xfId="913"/>
    <cellStyle name="Percent 2 3 2 2 2" xfId="1932"/>
    <cellStyle name="Percent 2 3 2 2 2 2" xfId="4186"/>
    <cellStyle name="Percent 2 3 2 2 2 2 2" xfId="8270"/>
    <cellStyle name="Percent 2 3 2 2 2 3" xfId="6142"/>
    <cellStyle name="Percent 2 3 2 2 3" xfId="4187"/>
    <cellStyle name="Percent 2 3 2 2 3 2" xfId="8271"/>
    <cellStyle name="Percent 2 3 2 2 4" xfId="5128"/>
    <cellStyle name="Percent 2 3 2 3" xfId="628"/>
    <cellStyle name="Percent 2 3 2 3 2" xfId="1647"/>
    <cellStyle name="Percent 2 3 2 3 2 2" xfId="4188"/>
    <cellStyle name="Percent 2 3 2 3 2 2 2" xfId="8272"/>
    <cellStyle name="Percent 2 3 2 3 2 3" xfId="5857"/>
    <cellStyle name="Percent 2 3 2 3 3" xfId="4189"/>
    <cellStyle name="Percent 2 3 2 3 3 2" xfId="8273"/>
    <cellStyle name="Percent 2 3 2 3 4" xfId="4843"/>
    <cellStyle name="Percent 2 3 2 4" xfId="1343"/>
    <cellStyle name="Percent 2 3 2 4 2" xfId="4190"/>
    <cellStyle name="Percent 2 3 2 4 2 2" xfId="8274"/>
    <cellStyle name="Percent 2 3 2 4 3" xfId="5553"/>
    <cellStyle name="Percent 2 3 2 5" xfId="4191"/>
    <cellStyle name="Percent 2 3 2 5 2" xfId="8275"/>
    <cellStyle name="Percent 2 3 2 6" xfId="4539"/>
    <cellStyle name="Percent 2 3 3" xfId="438"/>
    <cellStyle name="Percent 2 3 3 2" xfId="1008"/>
    <cellStyle name="Percent 2 3 3 2 2" xfId="2027"/>
    <cellStyle name="Percent 2 3 3 2 2 2" xfId="4192"/>
    <cellStyle name="Percent 2 3 3 2 2 2 2" xfId="8276"/>
    <cellStyle name="Percent 2 3 3 2 2 3" xfId="6237"/>
    <cellStyle name="Percent 2 3 3 2 3" xfId="4193"/>
    <cellStyle name="Percent 2 3 3 2 3 2" xfId="8277"/>
    <cellStyle name="Percent 2 3 3 2 4" xfId="5223"/>
    <cellStyle name="Percent 2 3 3 3" xfId="723"/>
    <cellStyle name="Percent 2 3 3 3 2" xfId="1742"/>
    <cellStyle name="Percent 2 3 3 3 2 2" xfId="4194"/>
    <cellStyle name="Percent 2 3 3 3 2 2 2" xfId="8278"/>
    <cellStyle name="Percent 2 3 3 3 2 3" xfId="5952"/>
    <cellStyle name="Percent 2 3 3 3 3" xfId="4195"/>
    <cellStyle name="Percent 2 3 3 3 3 2" xfId="8279"/>
    <cellStyle name="Percent 2 3 3 3 4" xfId="4938"/>
    <cellStyle name="Percent 2 3 3 4" xfId="1457"/>
    <cellStyle name="Percent 2 3 3 4 2" xfId="4196"/>
    <cellStyle name="Percent 2 3 3 4 2 2" xfId="8280"/>
    <cellStyle name="Percent 2 3 3 4 3" xfId="5667"/>
    <cellStyle name="Percent 2 3 3 5" xfId="4197"/>
    <cellStyle name="Percent 2 3 3 5 2" xfId="8281"/>
    <cellStyle name="Percent 2 3 3 6" xfId="4653"/>
    <cellStyle name="Percent 2 3 4" xfId="210"/>
    <cellStyle name="Percent 2 3 4 2" xfId="818"/>
    <cellStyle name="Percent 2 3 4 2 2" xfId="1837"/>
    <cellStyle name="Percent 2 3 4 2 2 2" xfId="4198"/>
    <cellStyle name="Percent 2 3 4 2 2 2 2" xfId="8282"/>
    <cellStyle name="Percent 2 3 4 2 2 3" xfId="6047"/>
    <cellStyle name="Percent 2 3 4 2 3" xfId="4199"/>
    <cellStyle name="Percent 2 3 4 2 3 2" xfId="8283"/>
    <cellStyle name="Percent 2 3 4 2 4" xfId="5033"/>
    <cellStyle name="Percent 2 3 4 3" xfId="1229"/>
    <cellStyle name="Percent 2 3 4 3 2" xfId="4200"/>
    <cellStyle name="Percent 2 3 4 3 2 2" xfId="8284"/>
    <cellStyle name="Percent 2 3 4 3 3" xfId="5439"/>
    <cellStyle name="Percent 2 3 4 4" xfId="4201"/>
    <cellStyle name="Percent 2 3 4 4 2" xfId="8285"/>
    <cellStyle name="Percent 2 3 4 5" xfId="4425"/>
    <cellStyle name="Percent 2 3 5" xfId="533"/>
    <cellStyle name="Percent 2 3 5 2" xfId="1552"/>
    <cellStyle name="Percent 2 3 5 2 2" xfId="4202"/>
    <cellStyle name="Percent 2 3 5 2 2 2" xfId="8286"/>
    <cellStyle name="Percent 2 3 5 2 3" xfId="5762"/>
    <cellStyle name="Percent 2 3 5 3" xfId="4203"/>
    <cellStyle name="Percent 2 3 5 3 2" xfId="8287"/>
    <cellStyle name="Percent 2 3 5 4" xfId="4748"/>
    <cellStyle name="Percent 2 3 6" xfId="1115"/>
    <cellStyle name="Percent 2 3 6 2" xfId="4204"/>
    <cellStyle name="Percent 2 3 6 2 2" xfId="8288"/>
    <cellStyle name="Percent 2 3 6 3" xfId="5325"/>
    <cellStyle name="Percent 2 3 7" xfId="4205"/>
    <cellStyle name="Percent 2 3 7 2" xfId="8289"/>
    <cellStyle name="Percent 2 3 8" xfId="4311"/>
    <cellStyle name="Percent 2 4" xfId="115"/>
    <cellStyle name="Percent 2 4 2" xfId="343"/>
    <cellStyle name="Percent 2 4 2 2" xfId="932"/>
    <cellStyle name="Percent 2 4 2 2 2" xfId="1951"/>
    <cellStyle name="Percent 2 4 2 2 2 2" xfId="4206"/>
    <cellStyle name="Percent 2 4 2 2 2 2 2" xfId="8290"/>
    <cellStyle name="Percent 2 4 2 2 2 3" xfId="6161"/>
    <cellStyle name="Percent 2 4 2 2 3" xfId="4207"/>
    <cellStyle name="Percent 2 4 2 2 3 2" xfId="8291"/>
    <cellStyle name="Percent 2 4 2 2 4" xfId="5147"/>
    <cellStyle name="Percent 2 4 2 3" xfId="647"/>
    <cellStyle name="Percent 2 4 2 3 2" xfId="1666"/>
    <cellStyle name="Percent 2 4 2 3 2 2" xfId="4208"/>
    <cellStyle name="Percent 2 4 2 3 2 2 2" xfId="8292"/>
    <cellStyle name="Percent 2 4 2 3 2 3" xfId="5876"/>
    <cellStyle name="Percent 2 4 2 3 3" xfId="4209"/>
    <cellStyle name="Percent 2 4 2 3 3 2" xfId="8293"/>
    <cellStyle name="Percent 2 4 2 3 4" xfId="4862"/>
    <cellStyle name="Percent 2 4 2 4" xfId="1362"/>
    <cellStyle name="Percent 2 4 2 4 2" xfId="4210"/>
    <cellStyle name="Percent 2 4 2 4 2 2" xfId="8294"/>
    <cellStyle name="Percent 2 4 2 4 3" xfId="5572"/>
    <cellStyle name="Percent 2 4 2 5" xfId="4211"/>
    <cellStyle name="Percent 2 4 2 5 2" xfId="8295"/>
    <cellStyle name="Percent 2 4 2 6" xfId="4558"/>
    <cellStyle name="Percent 2 4 3" xfId="457"/>
    <cellStyle name="Percent 2 4 3 2" xfId="1027"/>
    <cellStyle name="Percent 2 4 3 2 2" xfId="2046"/>
    <cellStyle name="Percent 2 4 3 2 2 2" xfId="4212"/>
    <cellStyle name="Percent 2 4 3 2 2 2 2" xfId="8296"/>
    <cellStyle name="Percent 2 4 3 2 2 3" xfId="6256"/>
    <cellStyle name="Percent 2 4 3 2 3" xfId="4213"/>
    <cellStyle name="Percent 2 4 3 2 3 2" xfId="8297"/>
    <cellStyle name="Percent 2 4 3 2 4" xfId="5242"/>
    <cellStyle name="Percent 2 4 3 3" xfId="742"/>
    <cellStyle name="Percent 2 4 3 3 2" xfId="1761"/>
    <cellStyle name="Percent 2 4 3 3 2 2" xfId="4214"/>
    <cellStyle name="Percent 2 4 3 3 2 2 2" xfId="8298"/>
    <cellStyle name="Percent 2 4 3 3 2 3" xfId="5971"/>
    <cellStyle name="Percent 2 4 3 3 3" xfId="4215"/>
    <cellStyle name="Percent 2 4 3 3 3 2" xfId="8299"/>
    <cellStyle name="Percent 2 4 3 3 4" xfId="4957"/>
    <cellStyle name="Percent 2 4 3 4" xfId="1476"/>
    <cellStyle name="Percent 2 4 3 4 2" xfId="4216"/>
    <cellStyle name="Percent 2 4 3 4 2 2" xfId="8300"/>
    <cellStyle name="Percent 2 4 3 4 3" xfId="5686"/>
    <cellStyle name="Percent 2 4 3 5" xfId="4217"/>
    <cellStyle name="Percent 2 4 3 5 2" xfId="8301"/>
    <cellStyle name="Percent 2 4 3 6" xfId="4672"/>
    <cellStyle name="Percent 2 4 4" xfId="229"/>
    <cellStyle name="Percent 2 4 4 2" xfId="837"/>
    <cellStyle name="Percent 2 4 4 2 2" xfId="1856"/>
    <cellStyle name="Percent 2 4 4 2 2 2" xfId="4218"/>
    <cellStyle name="Percent 2 4 4 2 2 2 2" xfId="8302"/>
    <cellStyle name="Percent 2 4 4 2 2 3" xfId="6066"/>
    <cellStyle name="Percent 2 4 4 2 3" xfId="4219"/>
    <cellStyle name="Percent 2 4 4 2 3 2" xfId="8303"/>
    <cellStyle name="Percent 2 4 4 2 4" xfId="5052"/>
    <cellStyle name="Percent 2 4 4 3" xfId="1248"/>
    <cellStyle name="Percent 2 4 4 3 2" xfId="4220"/>
    <cellStyle name="Percent 2 4 4 3 2 2" xfId="8304"/>
    <cellStyle name="Percent 2 4 4 3 3" xfId="5458"/>
    <cellStyle name="Percent 2 4 4 4" xfId="4221"/>
    <cellStyle name="Percent 2 4 4 4 2" xfId="8305"/>
    <cellStyle name="Percent 2 4 4 5" xfId="4444"/>
    <cellStyle name="Percent 2 4 5" xfId="552"/>
    <cellStyle name="Percent 2 4 5 2" xfId="1571"/>
    <cellStyle name="Percent 2 4 5 2 2" xfId="4222"/>
    <cellStyle name="Percent 2 4 5 2 2 2" xfId="8306"/>
    <cellStyle name="Percent 2 4 5 2 3" xfId="5781"/>
    <cellStyle name="Percent 2 4 5 3" xfId="4223"/>
    <cellStyle name="Percent 2 4 5 3 2" xfId="8307"/>
    <cellStyle name="Percent 2 4 5 4" xfId="4767"/>
    <cellStyle name="Percent 2 4 6" xfId="1134"/>
    <cellStyle name="Percent 2 4 6 2" xfId="4224"/>
    <cellStyle name="Percent 2 4 6 2 2" xfId="8308"/>
    <cellStyle name="Percent 2 4 6 3" xfId="5344"/>
    <cellStyle name="Percent 2 4 7" xfId="4225"/>
    <cellStyle name="Percent 2 4 7 2" xfId="8309"/>
    <cellStyle name="Percent 2 4 8" xfId="4330"/>
    <cellStyle name="Percent 2 5" xfId="134"/>
    <cellStyle name="Percent 2 5 2" xfId="362"/>
    <cellStyle name="Percent 2 5 2 2" xfId="951"/>
    <cellStyle name="Percent 2 5 2 2 2" xfId="1970"/>
    <cellStyle name="Percent 2 5 2 2 2 2" xfId="4226"/>
    <cellStyle name="Percent 2 5 2 2 2 2 2" xfId="8310"/>
    <cellStyle name="Percent 2 5 2 2 2 3" xfId="6180"/>
    <cellStyle name="Percent 2 5 2 2 3" xfId="4227"/>
    <cellStyle name="Percent 2 5 2 2 3 2" xfId="8311"/>
    <cellStyle name="Percent 2 5 2 2 4" xfId="5166"/>
    <cellStyle name="Percent 2 5 2 3" xfId="666"/>
    <cellStyle name="Percent 2 5 2 3 2" xfId="1685"/>
    <cellStyle name="Percent 2 5 2 3 2 2" xfId="4228"/>
    <cellStyle name="Percent 2 5 2 3 2 2 2" xfId="8312"/>
    <cellStyle name="Percent 2 5 2 3 2 3" xfId="5895"/>
    <cellStyle name="Percent 2 5 2 3 3" xfId="4229"/>
    <cellStyle name="Percent 2 5 2 3 3 2" xfId="8313"/>
    <cellStyle name="Percent 2 5 2 3 4" xfId="4881"/>
    <cellStyle name="Percent 2 5 2 4" xfId="1381"/>
    <cellStyle name="Percent 2 5 2 4 2" xfId="4230"/>
    <cellStyle name="Percent 2 5 2 4 2 2" xfId="8314"/>
    <cellStyle name="Percent 2 5 2 4 3" xfId="5591"/>
    <cellStyle name="Percent 2 5 2 5" xfId="4231"/>
    <cellStyle name="Percent 2 5 2 5 2" xfId="8315"/>
    <cellStyle name="Percent 2 5 2 6" xfId="4577"/>
    <cellStyle name="Percent 2 5 3" xfId="476"/>
    <cellStyle name="Percent 2 5 3 2" xfId="1046"/>
    <cellStyle name="Percent 2 5 3 2 2" xfId="2065"/>
    <cellStyle name="Percent 2 5 3 2 2 2" xfId="4232"/>
    <cellStyle name="Percent 2 5 3 2 2 2 2" xfId="8316"/>
    <cellStyle name="Percent 2 5 3 2 2 3" xfId="6275"/>
    <cellStyle name="Percent 2 5 3 2 3" xfId="4233"/>
    <cellStyle name="Percent 2 5 3 2 3 2" xfId="8317"/>
    <cellStyle name="Percent 2 5 3 2 4" xfId="5261"/>
    <cellStyle name="Percent 2 5 3 3" xfId="761"/>
    <cellStyle name="Percent 2 5 3 3 2" xfId="1780"/>
    <cellStyle name="Percent 2 5 3 3 2 2" xfId="4234"/>
    <cellStyle name="Percent 2 5 3 3 2 2 2" xfId="8318"/>
    <cellStyle name="Percent 2 5 3 3 2 3" xfId="5990"/>
    <cellStyle name="Percent 2 5 3 3 3" xfId="4235"/>
    <cellStyle name="Percent 2 5 3 3 3 2" xfId="8319"/>
    <cellStyle name="Percent 2 5 3 3 4" xfId="4976"/>
    <cellStyle name="Percent 2 5 3 4" xfId="1495"/>
    <cellStyle name="Percent 2 5 3 4 2" xfId="4236"/>
    <cellStyle name="Percent 2 5 3 4 2 2" xfId="8320"/>
    <cellStyle name="Percent 2 5 3 4 3" xfId="5705"/>
    <cellStyle name="Percent 2 5 3 5" xfId="4237"/>
    <cellStyle name="Percent 2 5 3 5 2" xfId="8321"/>
    <cellStyle name="Percent 2 5 3 6" xfId="4691"/>
    <cellStyle name="Percent 2 5 4" xfId="248"/>
    <cellStyle name="Percent 2 5 4 2" xfId="856"/>
    <cellStyle name="Percent 2 5 4 2 2" xfId="1875"/>
    <cellStyle name="Percent 2 5 4 2 2 2" xfId="4238"/>
    <cellStyle name="Percent 2 5 4 2 2 2 2" xfId="8322"/>
    <cellStyle name="Percent 2 5 4 2 2 3" xfId="6085"/>
    <cellStyle name="Percent 2 5 4 2 3" xfId="4239"/>
    <cellStyle name="Percent 2 5 4 2 3 2" xfId="8323"/>
    <cellStyle name="Percent 2 5 4 2 4" xfId="5071"/>
    <cellStyle name="Percent 2 5 4 3" xfId="1267"/>
    <cellStyle name="Percent 2 5 4 3 2" xfId="4240"/>
    <cellStyle name="Percent 2 5 4 3 2 2" xfId="8324"/>
    <cellStyle name="Percent 2 5 4 3 3" xfId="5477"/>
    <cellStyle name="Percent 2 5 4 4" xfId="4241"/>
    <cellStyle name="Percent 2 5 4 4 2" xfId="8325"/>
    <cellStyle name="Percent 2 5 4 5" xfId="4463"/>
    <cellStyle name="Percent 2 5 5" xfId="571"/>
    <cellStyle name="Percent 2 5 5 2" xfId="1590"/>
    <cellStyle name="Percent 2 5 5 2 2" xfId="4242"/>
    <cellStyle name="Percent 2 5 5 2 2 2" xfId="8326"/>
    <cellStyle name="Percent 2 5 5 2 3" xfId="5800"/>
    <cellStyle name="Percent 2 5 5 3" xfId="4243"/>
    <cellStyle name="Percent 2 5 5 3 2" xfId="8327"/>
    <cellStyle name="Percent 2 5 5 4" xfId="4786"/>
    <cellStyle name="Percent 2 5 6" xfId="1153"/>
    <cellStyle name="Percent 2 5 6 2" xfId="4244"/>
    <cellStyle name="Percent 2 5 6 2 2" xfId="8328"/>
    <cellStyle name="Percent 2 5 6 3" xfId="5363"/>
    <cellStyle name="Percent 2 5 7" xfId="4245"/>
    <cellStyle name="Percent 2 5 7 2" xfId="8329"/>
    <cellStyle name="Percent 2 5 8" xfId="4349"/>
    <cellStyle name="Percent 2 6" xfId="153"/>
    <cellStyle name="Percent 2 6 2" xfId="381"/>
    <cellStyle name="Percent 2 6 2 2" xfId="970"/>
    <cellStyle name="Percent 2 6 2 2 2" xfId="1989"/>
    <cellStyle name="Percent 2 6 2 2 2 2" xfId="4246"/>
    <cellStyle name="Percent 2 6 2 2 2 2 2" xfId="8330"/>
    <cellStyle name="Percent 2 6 2 2 2 3" xfId="6199"/>
    <cellStyle name="Percent 2 6 2 2 3" xfId="4247"/>
    <cellStyle name="Percent 2 6 2 2 3 2" xfId="8331"/>
    <cellStyle name="Percent 2 6 2 2 4" xfId="5185"/>
    <cellStyle name="Percent 2 6 2 3" xfId="685"/>
    <cellStyle name="Percent 2 6 2 3 2" xfId="1704"/>
    <cellStyle name="Percent 2 6 2 3 2 2" xfId="4248"/>
    <cellStyle name="Percent 2 6 2 3 2 2 2" xfId="8332"/>
    <cellStyle name="Percent 2 6 2 3 2 3" xfId="5914"/>
    <cellStyle name="Percent 2 6 2 3 3" xfId="4249"/>
    <cellStyle name="Percent 2 6 2 3 3 2" xfId="8333"/>
    <cellStyle name="Percent 2 6 2 3 4" xfId="4900"/>
    <cellStyle name="Percent 2 6 2 4" xfId="1400"/>
    <cellStyle name="Percent 2 6 2 4 2" xfId="4250"/>
    <cellStyle name="Percent 2 6 2 4 2 2" xfId="8334"/>
    <cellStyle name="Percent 2 6 2 4 3" xfId="5610"/>
    <cellStyle name="Percent 2 6 2 5" xfId="4251"/>
    <cellStyle name="Percent 2 6 2 5 2" xfId="8335"/>
    <cellStyle name="Percent 2 6 2 6" xfId="4596"/>
    <cellStyle name="Percent 2 6 3" xfId="495"/>
    <cellStyle name="Percent 2 6 3 2" xfId="1065"/>
    <cellStyle name="Percent 2 6 3 2 2" xfId="2084"/>
    <cellStyle name="Percent 2 6 3 2 2 2" xfId="4252"/>
    <cellStyle name="Percent 2 6 3 2 2 2 2" xfId="8336"/>
    <cellStyle name="Percent 2 6 3 2 2 3" xfId="6294"/>
    <cellStyle name="Percent 2 6 3 2 3" xfId="4253"/>
    <cellStyle name="Percent 2 6 3 2 3 2" xfId="8337"/>
    <cellStyle name="Percent 2 6 3 2 4" xfId="5280"/>
    <cellStyle name="Percent 2 6 3 3" xfId="780"/>
    <cellStyle name="Percent 2 6 3 3 2" xfId="1799"/>
    <cellStyle name="Percent 2 6 3 3 2 2" xfId="4254"/>
    <cellStyle name="Percent 2 6 3 3 2 2 2" xfId="8338"/>
    <cellStyle name="Percent 2 6 3 3 2 3" xfId="6009"/>
    <cellStyle name="Percent 2 6 3 3 3" xfId="4255"/>
    <cellStyle name="Percent 2 6 3 3 3 2" xfId="8339"/>
    <cellStyle name="Percent 2 6 3 3 4" xfId="4995"/>
    <cellStyle name="Percent 2 6 3 4" xfId="1514"/>
    <cellStyle name="Percent 2 6 3 4 2" xfId="4256"/>
    <cellStyle name="Percent 2 6 3 4 2 2" xfId="8340"/>
    <cellStyle name="Percent 2 6 3 4 3" xfId="5724"/>
    <cellStyle name="Percent 2 6 3 5" xfId="4257"/>
    <cellStyle name="Percent 2 6 3 5 2" xfId="8341"/>
    <cellStyle name="Percent 2 6 3 6" xfId="4710"/>
    <cellStyle name="Percent 2 6 4" xfId="267"/>
    <cellStyle name="Percent 2 6 4 2" xfId="875"/>
    <cellStyle name="Percent 2 6 4 2 2" xfId="1894"/>
    <cellStyle name="Percent 2 6 4 2 2 2" xfId="4258"/>
    <cellStyle name="Percent 2 6 4 2 2 2 2" xfId="8342"/>
    <cellStyle name="Percent 2 6 4 2 2 3" xfId="6104"/>
    <cellStyle name="Percent 2 6 4 2 3" xfId="4259"/>
    <cellStyle name="Percent 2 6 4 2 3 2" xfId="8343"/>
    <cellStyle name="Percent 2 6 4 2 4" xfId="5090"/>
    <cellStyle name="Percent 2 6 4 3" xfId="1286"/>
    <cellStyle name="Percent 2 6 4 3 2" xfId="4260"/>
    <cellStyle name="Percent 2 6 4 3 2 2" xfId="8344"/>
    <cellStyle name="Percent 2 6 4 3 3" xfId="5496"/>
    <cellStyle name="Percent 2 6 4 4" xfId="4261"/>
    <cellStyle name="Percent 2 6 4 4 2" xfId="8345"/>
    <cellStyle name="Percent 2 6 4 5" xfId="4482"/>
    <cellStyle name="Percent 2 6 5" xfId="590"/>
    <cellStyle name="Percent 2 6 5 2" xfId="1609"/>
    <cellStyle name="Percent 2 6 5 2 2" xfId="4262"/>
    <cellStyle name="Percent 2 6 5 2 2 2" xfId="8346"/>
    <cellStyle name="Percent 2 6 5 2 3" xfId="5819"/>
    <cellStyle name="Percent 2 6 5 3" xfId="4263"/>
    <cellStyle name="Percent 2 6 5 3 2" xfId="8347"/>
    <cellStyle name="Percent 2 6 5 4" xfId="4805"/>
    <cellStyle name="Percent 2 6 6" xfId="1172"/>
    <cellStyle name="Percent 2 6 6 2" xfId="4264"/>
    <cellStyle name="Percent 2 6 6 2 2" xfId="8348"/>
    <cellStyle name="Percent 2 6 6 3" xfId="5382"/>
    <cellStyle name="Percent 2 6 7" xfId="4265"/>
    <cellStyle name="Percent 2 6 7 2" xfId="8349"/>
    <cellStyle name="Percent 2 6 8" xfId="4368"/>
    <cellStyle name="Percent 2 7" xfId="286"/>
    <cellStyle name="Percent 2 7 2" xfId="400"/>
    <cellStyle name="Percent 2 7 2 2" xfId="894"/>
    <cellStyle name="Percent 2 7 2 2 2" xfId="1913"/>
    <cellStyle name="Percent 2 7 2 2 2 2" xfId="4266"/>
    <cellStyle name="Percent 2 7 2 2 2 2 2" xfId="8350"/>
    <cellStyle name="Percent 2 7 2 2 2 3" xfId="6123"/>
    <cellStyle name="Percent 2 7 2 2 3" xfId="4267"/>
    <cellStyle name="Percent 2 7 2 2 3 2" xfId="8351"/>
    <cellStyle name="Percent 2 7 2 2 4" xfId="5109"/>
    <cellStyle name="Percent 2 7 2 3" xfId="1419"/>
    <cellStyle name="Percent 2 7 2 3 2" xfId="4268"/>
    <cellStyle name="Percent 2 7 2 3 2 2" xfId="8352"/>
    <cellStyle name="Percent 2 7 2 3 3" xfId="5629"/>
    <cellStyle name="Percent 2 7 2 4" xfId="4269"/>
    <cellStyle name="Percent 2 7 2 4 2" xfId="8353"/>
    <cellStyle name="Percent 2 7 2 5" xfId="4615"/>
    <cellStyle name="Percent 2 7 3" xfId="609"/>
    <cellStyle name="Percent 2 7 3 2" xfId="1628"/>
    <cellStyle name="Percent 2 7 3 2 2" xfId="4270"/>
    <cellStyle name="Percent 2 7 3 2 2 2" xfId="8354"/>
    <cellStyle name="Percent 2 7 3 2 3" xfId="5838"/>
    <cellStyle name="Percent 2 7 3 3" xfId="4271"/>
    <cellStyle name="Percent 2 7 3 3 2" xfId="8355"/>
    <cellStyle name="Percent 2 7 3 4" xfId="4824"/>
    <cellStyle name="Percent 2 7 4" xfId="1305"/>
    <cellStyle name="Percent 2 7 4 2" xfId="4272"/>
    <cellStyle name="Percent 2 7 4 2 2" xfId="8356"/>
    <cellStyle name="Percent 2 7 4 3" xfId="5515"/>
    <cellStyle name="Percent 2 7 5" xfId="4273"/>
    <cellStyle name="Percent 2 7 5 2" xfId="8357"/>
    <cellStyle name="Percent 2 7 6" xfId="4501"/>
    <cellStyle name="Percent 2 8" xfId="305"/>
    <cellStyle name="Percent 2 8 2" xfId="989"/>
    <cellStyle name="Percent 2 8 2 2" xfId="2008"/>
    <cellStyle name="Percent 2 8 2 2 2" xfId="4274"/>
    <cellStyle name="Percent 2 8 2 2 2 2" xfId="8358"/>
    <cellStyle name="Percent 2 8 2 2 3" xfId="6218"/>
    <cellStyle name="Percent 2 8 2 3" xfId="4275"/>
    <cellStyle name="Percent 2 8 2 3 2" xfId="8359"/>
    <cellStyle name="Percent 2 8 2 4" xfId="5204"/>
    <cellStyle name="Percent 2 8 3" xfId="704"/>
    <cellStyle name="Percent 2 8 3 2" xfId="1723"/>
    <cellStyle name="Percent 2 8 3 2 2" xfId="4276"/>
    <cellStyle name="Percent 2 8 3 2 2 2" xfId="8360"/>
    <cellStyle name="Percent 2 8 3 2 3" xfId="5933"/>
    <cellStyle name="Percent 2 8 3 3" xfId="4277"/>
    <cellStyle name="Percent 2 8 3 3 2" xfId="8361"/>
    <cellStyle name="Percent 2 8 3 4" xfId="4919"/>
    <cellStyle name="Percent 2 8 4" xfId="1324"/>
    <cellStyle name="Percent 2 8 4 2" xfId="4278"/>
    <cellStyle name="Percent 2 8 4 2 2" xfId="8362"/>
    <cellStyle name="Percent 2 8 4 3" xfId="5534"/>
    <cellStyle name="Percent 2 8 5" xfId="4279"/>
    <cellStyle name="Percent 2 8 5 2" xfId="8363"/>
    <cellStyle name="Percent 2 8 6" xfId="4520"/>
    <cellStyle name="Percent 2 9" xfId="419"/>
    <cellStyle name="Percent 2 9 2" xfId="799"/>
    <cellStyle name="Percent 2 9 2 2" xfId="1818"/>
    <cellStyle name="Percent 2 9 2 2 2" xfId="4280"/>
    <cellStyle name="Percent 2 9 2 2 2 2" xfId="8364"/>
    <cellStyle name="Percent 2 9 2 2 3" xfId="6028"/>
    <cellStyle name="Percent 2 9 2 3" xfId="4281"/>
    <cellStyle name="Percent 2 9 2 3 2" xfId="8365"/>
    <cellStyle name="Percent 2 9 2 4" xfId="5014"/>
    <cellStyle name="Percent 2 9 3" xfId="1438"/>
    <cellStyle name="Percent 2 9 3 2" xfId="4282"/>
    <cellStyle name="Percent 2 9 3 2 2" xfId="8366"/>
    <cellStyle name="Percent 2 9 3 3" xfId="5648"/>
    <cellStyle name="Percent 2 9 4" xfId="4283"/>
    <cellStyle name="Percent 2 9 4 2" xfId="8367"/>
    <cellStyle name="Percent 2 9 5" xfId="4634"/>
    <cellStyle name="Percent 3" xfId="66"/>
    <cellStyle name="Percent 4" xfId="67"/>
    <cellStyle name="prozent+" xfId="22"/>
    <cellStyle name="prozent+ 2" xfId="68"/>
    <cellStyle name="Prüfung" xfId="23"/>
    <cellStyle name="Prüfung 2" xfId="42"/>
    <cellStyle name="Prüfung 2 2" xfId="69"/>
    <cellStyle name="Prüfung 2 3" xfId="2205"/>
    <cellStyle name="Prüfung 3" xfId="45"/>
    <cellStyle name="Prüfung 3 2" xfId="47"/>
    <cellStyle name="Prüfung 3 2 2" xfId="82"/>
    <cellStyle name="Prüfung 3 3" xfId="80"/>
    <cellStyle name="Prüfung 4" xfId="41"/>
    <cellStyle name="Prüfung 4 2" xfId="78"/>
    <cellStyle name="Standaard_Blad1" xfId="2206"/>
    <cellStyle name="Standard 2" xfId="2114"/>
    <cellStyle name="Standard_03_EI'99-v1.1" xfId="2207"/>
    <cellStyle name="Style 21" xfId="2208"/>
    <cellStyle name="Style 22" xfId="2209"/>
    <cellStyle name="Style 23" xfId="2210"/>
    <cellStyle name="Style 23 2" xfId="2211"/>
    <cellStyle name="Style 24" xfId="2212"/>
    <cellStyle name="Style 24 2" xfId="2213"/>
    <cellStyle name="Style 24 2 2" xfId="6326"/>
    <cellStyle name="Style 24 3" xfId="6325"/>
    <cellStyle name="Style 25" xfId="2214"/>
    <cellStyle name="Style 25 2" xfId="2215"/>
    <cellStyle name="Style 26" xfId="2216"/>
    <cellStyle name="Style 26 2" xfId="2217"/>
    <cellStyle name="Style 27" xfId="2218"/>
    <cellStyle name="Style 27 2" xfId="2219"/>
    <cellStyle name="Style 28" xfId="2220"/>
    <cellStyle name="Style 28 2" xfId="2221"/>
    <cellStyle name="Style 29" xfId="2222"/>
    <cellStyle name="Style 29 2" xfId="2223"/>
    <cellStyle name="Style 30" xfId="2224"/>
    <cellStyle name="Style 30 2" xfId="2225"/>
    <cellStyle name="Style 31" xfId="2226"/>
    <cellStyle name="Style 31 2" xfId="2227"/>
    <cellStyle name="Style 32" xfId="2228"/>
    <cellStyle name="Style 32 2" xfId="2229"/>
    <cellStyle name="Style 33" xfId="2230"/>
    <cellStyle name="Style 33 2" xfId="2231"/>
    <cellStyle name="Style 34" xfId="2232"/>
    <cellStyle name="Style 35" xfId="2233"/>
    <cellStyle name="Style 36" xfId="2234"/>
    <cellStyle name="text" xfId="24"/>
    <cellStyle name="text 2" xfId="50"/>
    <cellStyle name="text 2 2" xfId="2235"/>
    <cellStyle name="text 2 3" xfId="2236"/>
    <cellStyle name="text 3" xfId="2237"/>
    <cellStyle name="text_CED-XML-v0.6" xfId="2238"/>
    <cellStyle name="Text-Manual" xfId="25"/>
    <cellStyle name="unit" xfId="26"/>
    <cellStyle name="unit 2" xfId="70"/>
    <cellStyle name="Wasser" xfId="27"/>
    <cellStyle name="Wasser 2" xfId="71"/>
    <cellStyle name="Wasseremission" xfId="2239"/>
    <cellStyle name="wissenschaft" xfId="28"/>
    <cellStyle name="wissenschaft+" xfId="29"/>
    <cellStyle name="wissenschaft-Eingabe" xfId="30"/>
    <cellStyle name="wissenschaft-Eingabe 2" xfId="51"/>
    <cellStyle name="wissenschaft-Eingabe 2 2" xfId="2240"/>
    <cellStyle name="wissenschaft-Eingabe 2 3" xfId="2241"/>
    <cellStyle name="wissenschaft-Eingabe 3" xfId="2242"/>
    <cellStyle name="zkh" xfId="31"/>
  </cellStyles>
  <dxfs count="1">
    <dxf>
      <font>
        <color theme="1"/>
      </font>
      <fill>
        <patternFill>
          <bgColor rgb="FFFF0000"/>
        </patternFill>
      </fill>
    </dxf>
  </dxfs>
  <tableStyles count="0" defaultTableStyle="TableStyleMedium2" defaultPivotStyle="PivotStyleLight16"/>
  <colors>
    <mruColors>
      <color rgb="FF4454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66982973282186"/>
          <c:y val="4.283404405414553E-2"/>
          <c:w val="0.88467948717948719"/>
          <c:h val="0.59912456255468072"/>
        </c:manualLayout>
      </c:layout>
      <c:barChart>
        <c:barDir val="col"/>
        <c:grouping val="stacked"/>
        <c:varyColors val="0"/>
        <c:ser>
          <c:idx val="0"/>
          <c:order val="0"/>
          <c:tx>
            <c:strRef>
              <c:f>'Efficiency Boxplot'!$C$5</c:f>
              <c:strCache>
                <c:ptCount val="1"/>
                <c:pt idx="0">
                  <c:v>Box 1 -hidden</c:v>
                </c:pt>
              </c:strCache>
            </c:strRef>
          </c:tx>
          <c:spPr>
            <a:noFill/>
            <a:ln>
              <a:noFill/>
            </a:ln>
            <a:effectLst/>
          </c:spPr>
          <c:invertIfNegative val="0"/>
          <c:errBars>
            <c:errBarType val="minus"/>
            <c:errValType val="cust"/>
            <c:noEndCap val="0"/>
            <c:plus>
              <c:numLit>
                <c:formatCode>General</c:formatCode>
                <c:ptCount val="1"/>
                <c:pt idx="0">
                  <c:v>1</c:v>
                </c:pt>
              </c:numLit>
            </c:plus>
            <c:minus>
              <c:numRef>
                <c:f>'Efficiency Boxplot'!$D$13:$S$13</c:f>
                <c:numCache>
                  <c:formatCode>General</c:formatCode>
                  <c:ptCount val="16"/>
                  <c:pt idx="0">
                    <c:v>6.698599999999999E-2</c:v>
                  </c:pt>
                  <c:pt idx="1">
                    <c:v>2.89745E-2</c:v>
                  </c:pt>
                  <c:pt idx="2">
                    <c:v>0.11722174999999996</c:v>
                  </c:pt>
                  <c:pt idx="3">
                    <c:v>2.8650000000000037E-2</c:v>
                  </c:pt>
                  <c:pt idx="4">
                    <c:v>1.6E-2</c:v>
                  </c:pt>
                  <c:pt idx="5">
                    <c:v>7.0000000000000007E-2</c:v>
                  </c:pt>
                  <c:pt idx="6">
                    <c:v>0.10408500000000002</c:v>
                  </c:pt>
                  <c:pt idx="7">
                    <c:v>5.6500000000000009E-2</c:v>
                  </c:pt>
                  <c:pt idx="8">
                    <c:v>6.6600000000000048E-2</c:v>
                  </c:pt>
                  <c:pt idx="9">
                    <c:v>0.15080920500000006</c:v>
                  </c:pt>
                  <c:pt idx="10">
                    <c:v>1.3422500000000004E-2</c:v>
                  </c:pt>
                  <c:pt idx="12">
                    <c:v>1.650000000000007E-2</c:v>
                  </c:pt>
                  <c:pt idx="13">
                    <c:v>7.7500000000000013E-2</c:v>
                  </c:pt>
                  <c:pt idx="14">
                    <c:v>0.14239999999999997</c:v>
                  </c:pt>
                  <c:pt idx="15">
                    <c:v>0.10999999999999999</c:v>
                  </c:pt>
                </c:numCache>
              </c:numRef>
            </c:minus>
            <c:spPr>
              <a:noFill/>
              <a:ln w="9525" cap="flat" cmpd="sng" algn="ctr">
                <a:solidFill>
                  <a:schemeClr val="tx1">
                    <a:lumMod val="65000"/>
                    <a:lumOff val="35000"/>
                  </a:schemeClr>
                </a:solidFill>
                <a:round/>
              </a:ln>
              <a:effectLst/>
            </c:spPr>
          </c:errBars>
          <c:cat>
            <c:strRef>
              <c:f>'Efficiency Boxplot'!$D$4:$S$4</c:f>
              <c:strCache>
                <c:ptCount val="16"/>
                <c:pt idx="0">
                  <c:v>Coal Mix (n = 30)</c:v>
                </c:pt>
                <c:pt idx="1">
                  <c:v>Coal Powder(n = 14)</c:v>
                </c:pt>
                <c:pt idx="2">
                  <c:v>Coal Briquettes (n = 6)</c:v>
                </c:pt>
                <c:pt idx="3">
                  <c:v>Honeycomb Coal Briquettes (n = 10)</c:v>
                </c:pt>
                <c:pt idx="4">
                  <c:v>Dung Cake (n = 13)</c:v>
                </c:pt>
                <c:pt idx="5">
                  <c:v>Crop Residue (n = 37)</c:v>
                </c:pt>
                <c:pt idx="6">
                  <c:v>Firewood (n = 171)</c:v>
                </c:pt>
                <c:pt idx="7">
                  <c:v>Charcoal (n = 42)</c:v>
                </c:pt>
                <c:pt idx="8">
                  <c:v>Kerosene (n = 19)</c:v>
                </c:pt>
                <c:pt idx="9">
                  <c:v>LPG (n = 19)</c:v>
                </c:pt>
                <c:pt idx="10">
                  <c:v>Natural Gas (n = 6)</c:v>
                </c:pt>
                <c:pt idx="11">
                  <c:v>Coal Gas (n=1)</c:v>
                </c:pt>
                <c:pt idx="12">
                  <c:v>Electricity (n = 4)</c:v>
                </c:pt>
                <c:pt idx="13">
                  <c:v>Ethanol (n = 7)</c:v>
                </c:pt>
                <c:pt idx="14">
                  <c:v>Biogas (n = 7)</c:v>
                </c:pt>
                <c:pt idx="15">
                  <c:v>Biomass Pellets (n = 6)</c:v>
                </c:pt>
              </c:strCache>
            </c:strRef>
          </c:cat>
          <c:val>
            <c:numRef>
              <c:f>'Efficiency Boxplot'!$D$5:$S$5</c:f>
              <c:numCache>
                <c:formatCode>0.0%</c:formatCode>
                <c:ptCount val="16"/>
                <c:pt idx="0">
                  <c:v>0.11108599999999999</c:v>
                </c:pt>
                <c:pt idx="1">
                  <c:v>7.3074500000000001E-2</c:v>
                </c:pt>
                <c:pt idx="2">
                  <c:v>0.29421674999999997</c:v>
                </c:pt>
                <c:pt idx="3">
                  <c:v>0.18055000000000002</c:v>
                </c:pt>
                <c:pt idx="4">
                  <c:v>8.5000000000000006E-2</c:v>
                </c:pt>
                <c:pt idx="5">
                  <c:v>0.11</c:v>
                </c:pt>
                <c:pt idx="6">
                  <c:v>0.14908500000000002</c:v>
                </c:pt>
                <c:pt idx="7">
                  <c:v>0.1535</c:v>
                </c:pt>
                <c:pt idx="8">
                  <c:v>0.44030000000000002</c:v>
                </c:pt>
                <c:pt idx="9">
                  <c:v>0.48363620500000004</c:v>
                </c:pt>
                <c:pt idx="10">
                  <c:v>0.53958450000000002</c:v>
                </c:pt>
                <c:pt idx="12">
                  <c:v>0.58850000000000002</c:v>
                </c:pt>
                <c:pt idx="13">
                  <c:v>0.47250000000000003</c:v>
                </c:pt>
                <c:pt idx="14">
                  <c:v>0.46599999999999997</c:v>
                </c:pt>
                <c:pt idx="15">
                  <c:v>0.24099999999999999</c:v>
                </c:pt>
              </c:numCache>
            </c:numRef>
          </c:val>
          <c:extLst>
            <c:ext xmlns:c16="http://schemas.microsoft.com/office/drawing/2014/chart" uri="{C3380CC4-5D6E-409C-BE32-E72D297353CC}">
              <c16:uniqueId val="{00000000-1BEE-4D82-AC36-93F9A1A16277}"/>
            </c:ext>
          </c:extLst>
        </c:ser>
        <c:ser>
          <c:idx val="1"/>
          <c:order val="1"/>
          <c:tx>
            <c:strRef>
              <c:f>'Efficiency Boxplot'!$C$6</c:f>
              <c:strCache>
                <c:ptCount val="1"/>
                <c:pt idx="0">
                  <c:v>Box 2 -lower</c:v>
                </c:pt>
              </c:strCache>
            </c:strRef>
          </c:tx>
          <c:spPr>
            <a:solidFill>
              <a:srgbClr val="92D050"/>
            </a:solidFill>
            <a:ln>
              <a:solidFill>
                <a:schemeClr val="tx1"/>
              </a:solidFill>
            </a:ln>
            <a:effectLst/>
          </c:spPr>
          <c:invertIfNegative val="0"/>
          <c:cat>
            <c:strRef>
              <c:f>'Efficiency Boxplot'!$D$4:$S$4</c:f>
              <c:strCache>
                <c:ptCount val="16"/>
                <c:pt idx="0">
                  <c:v>Coal Mix (n = 30)</c:v>
                </c:pt>
                <c:pt idx="1">
                  <c:v>Coal Powder(n = 14)</c:v>
                </c:pt>
                <c:pt idx="2">
                  <c:v>Coal Briquettes (n = 6)</c:v>
                </c:pt>
                <c:pt idx="3">
                  <c:v>Honeycomb Coal Briquettes (n = 10)</c:v>
                </c:pt>
                <c:pt idx="4">
                  <c:v>Dung Cake (n = 13)</c:v>
                </c:pt>
                <c:pt idx="5">
                  <c:v>Crop Residue (n = 37)</c:v>
                </c:pt>
                <c:pt idx="6">
                  <c:v>Firewood (n = 171)</c:v>
                </c:pt>
                <c:pt idx="7">
                  <c:v>Charcoal (n = 42)</c:v>
                </c:pt>
                <c:pt idx="8">
                  <c:v>Kerosene (n = 19)</c:v>
                </c:pt>
                <c:pt idx="9">
                  <c:v>LPG (n = 19)</c:v>
                </c:pt>
                <c:pt idx="10">
                  <c:v>Natural Gas (n = 6)</c:v>
                </c:pt>
                <c:pt idx="11">
                  <c:v>Coal Gas (n=1)</c:v>
                </c:pt>
                <c:pt idx="12">
                  <c:v>Electricity (n = 4)</c:v>
                </c:pt>
                <c:pt idx="13">
                  <c:v>Ethanol (n = 7)</c:v>
                </c:pt>
                <c:pt idx="14">
                  <c:v>Biogas (n = 7)</c:v>
                </c:pt>
                <c:pt idx="15">
                  <c:v>Biomass Pellets (n = 6)</c:v>
                </c:pt>
              </c:strCache>
            </c:strRef>
          </c:cat>
          <c:val>
            <c:numRef>
              <c:f>'Efficiency Boxplot'!$D$6:$S$6</c:f>
              <c:numCache>
                <c:formatCode>0.0%</c:formatCode>
                <c:ptCount val="16"/>
                <c:pt idx="0">
                  <c:v>6.5611500000000017E-2</c:v>
                </c:pt>
                <c:pt idx="1">
                  <c:v>2.4199499999999999E-2</c:v>
                </c:pt>
                <c:pt idx="2">
                  <c:v>6.9569249999999971E-2</c:v>
                </c:pt>
                <c:pt idx="3">
                  <c:v>6.6449999999999981E-2</c:v>
                </c:pt>
                <c:pt idx="4">
                  <c:v>9.999999999999995E-3</c:v>
                </c:pt>
                <c:pt idx="5">
                  <c:v>3.0000000000000013E-2</c:v>
                </c:pt>
                <c:pt idx="6">
                  <c:v>5.291499999999999E-2</c:v>
                </c:pt>
                <c:pt idx="7">
                  <c:v>2.7499999999999997E-2</c:v>
                </c:pt>
                <c:pt idx="8">
                  <c:v>2.9699999999999949E-2</c:v>
                </c:pt>
                <c:pt idx="9">
                  <c:v>4.7863794999999931E-2</c:v>
                </c:pt>
                <c:pt idx="10">
                  <c:v>3.5788500000000001E-2</c:v>
                </c:pt>
                <c:pt idx="12">
                  <c:v>4.3499999999999983E-2</c:v>
                </c:pt>
                <c:pt idx="13">
                  <c:v>5.7499999999999996E-2</c:v>
                </c:pt>
                <c:pt idx="14">
                  <c:v>8.4000000000000075E-2</c:v>
                </c:pt>
                <c:pt idx="15">
                  <c:v>6.7500000000000004E-2</c:v>
                </c:pt>
              </c:numCache>
            </c:numRef>
          </c:val>
          <c:extLst>
            <c:ext xmlns:c16="http://schemas.microsoft.com/office/drawing/2014/chart" uri="{C3380CC4-5D6E-409C-BE32-E72D297353CC}">
              <c16:uniqueId val="{00000001-1BEE-4D82-AC36-93F9A1A16277}"/>
            </c:ext>
          </c:extLst>
        </c:ser>
        <c:ser>
          <c:idx val="2"/>
          <c:order val="2"/>
          <c:tx>
            <c:strRef>
              <c:f>'Efficiency Boxplot'!$C$7</c:f>
              <c:strCache>
                <c:ptCount val="1"/>
                <c:pt idx="0">
                  <c:v>Box 3 - Upper</c:v>
                </c:pt>
              </c:strCache>
            </c:strRef>
          </c:tx>
          <c:spPr>
            <a:solidFill>
              <a:srgbClr val="92D050"/>
            </a:solidFill>
            <a:ln>
              <a:solidFill>
                <a:schemeClr val="tx1"/>
              </a:solidFill>
            </a:ln>
            <a:effectLst/>
          </c:spPr>
          <c:invertIfNegative val="0"/>
          <c:errBars>
            <c:errBarType val="plus"/>
            <c:errValType val="cust"/>
            <c:noEndCap val="0"/>
            <c:plus>
              <c:numRef>
                <c:f>'Efficiency Boxplot'!$D$12:$S$12</c:f>
                <c:numCache>
                  <c:formatCode>General</c:formatCode>
                  <c:ptCount val="16"/>
                  <c:pt idx="0">
                    <c:v>0.15623775000000006</c:v>
                  </c:pt>
                  <c:pt idx="1">
                    <c:v>0.14244999999999997</c:v>
                  </c:pt>
                  <c:pt idx="2">
                    <c:v>1.200675000000001E-2</c:v>
                  </c:pt>
                  <c:pt idx="3">
                    <c:v>6.5735000000000043E-2</c:v>
                  </c:pt>
                  <c:pt idx="4">
                    <c:v>3.6000000000000004E-2</c:v>
                  </c:pt>
                  <c:pt idx="5">
                    <c:v>0.24110000000000001</c:v>
                  </c:pt>
                  <c:pt idx="6">
                    <c:v>0.20850000000000002</c:v>
                  </c:pt>
                  <c:pt idx="7">
                    <c:v>0.12345</c:v>
                  </c:pt>
                  <c:pt idx="8">
                    <c:v>6.6999999999999948E-2</c:v>
                  </c:pt>
                  <c:pt idx="9">
                    <c:v>0.18599999999999994</c:v>
                  </c:pt>
                  <c:pt idx="10">
                    <c:v>7.6149999999999274E-3</c:v>
                  </c:pt>
                  <c:pt idx="12">
                    <c:v>9.8999999999999977E-2</c:v>
                  </c:pt>
                  <c:pt idx="13">
                    <c:v>0.10675871200000009</c:v>
                  </c:pt>
                  <c:pt idx="14">
                    <c:v>7.5000000000000622E-3</c:v>
                  </c:pt>
                  <c:pt idx="15">
                    <c:v>9.0374999999999983E-2</c:v>
                  </c:pt>
                </c:numCache>
              </c:numRef>
            </c:plus>
            <c:minus>
              <c:numLit>
                <c:formatCode>General</c:formatCode>
                <c:ptCount val="1"/>
                <c:pt idx="0">
                  <c:v>1</c:v>
                </c:pt>
              </c:numLit>
            </c:minus>
            <c:spPr>
              <a:noFill/>
              <a:ln w="9525" cap="flat" cmpd="sng" algn="ctr">
                <a:solidFill>
                  <a:schemeClr val="tx1">
                    <a:lumMod val="65000"/>
                    <a:lumOff val="35000"/>
                  </a:schemeClr>
                </a:solidFill>
                <a:round/>
              </a:ln>
              <a:effectLst/>
            </c:spPr>
          </c:errBars>
          <c:cat>
            <c:strRef>
              <c:f>'Efficiency Boxplot'!$D$4:$S$4</c:f>
              <c:strCache>
                <c:ptCount val="16"/>
                <c:pt idx="0">
                  <c:v>Coal Mix (n = 30)</c:v>
                </c:pt>
                <c:pt idx="1">
                  <c:v>Coal Powder(n = 14)</c:v>
                </c:pt>
                <c:pt idx="2">
                  <c:v>Coal Briquettes (n = 6)</c:v>
                </c:pt>
                <c:pt idx="3">
                  <c:v>Honeycomb Coal Briquettes (n = 10)</c:v>
                </c:pt>
                <c:pt idx="4">
                  <c:v>Dung Cake (n = 13)</c:v>
                </c:pt>
                <c:pt idx="5">
                  <c:v>Crop Residue (n = 37)</c:v>
                </c:pt>
                <c:pt idx="6">
                  <c:v>Firewood (n = 171)</c:v>
                </c:pt>
                <c:pt idx="7">
                  <c:v>Charcoal (n = 42)</c:v>
                </c:pt>
                <c:pt idx="8">
                  <c:v>Kerosene (n = 19)</c:v>
                </c:pt>
                <c:pt idx="9">
                  <c:v>LPG (n = 19)</c:v>
                </c:pt>
                <c:pt idx="10">
                  <c:v>Natural Gas (n = 6)</c:v>
                </c:pt>
                <c:pt idx="11">
                  <c:v>Coal Gas (n=1)</c:v>
                </c:pt>
                <c:pt idx="12">
                  <c:v>Electricity (n = 4)</c:v>
                </c:pt>
                <c:pt idx="13">
                  <c:v>Ethanol (n = 7)</c:v>
                </c:pt>
                <c:pt idx="14">
                  <c:v>Biogas (n = 7)</c:v>
                </c:pt>
                <c:pt idx="15">
                  <c:v>Biomass Pellets (n = 6)</c:v>
                </c:pt>
              </c:strCache>
            </c:strRef>
          </c:cat>
          <c:val>
            <c:numRef>
              <c:f>'Efficiency Boxplot'!$D$7:$S$7</c:f>
              <c:numCache>
                <c:formatCode>0.0%</c:formatCode>
                <c:ptCount val="16"/>
                <c:pt idx="0">
                  <c:v>0.17045274999999999</c:v>
                </c:pt>
                <c:pt idx="1">
                  <c:v>6.897600000000001E-2</c:v>
                </c:pt>
                <c:pt idx="2">
                  <c:v>6.4402500000000362E-3</c:v>
                </c:pt>
                <c:pt idx="3">
                  <c:v>0.19065300000000002</c:v>
                </c:pt>
                <c:pt idx="4">
                  <c:v>7.0000000000000062E-3</c:v>
                </c:pt>
                <c:pt idx="5">
                  <c:v>5.0899999999999973E-2</c:v>
                </c:pt>
                <c:pt idx="6">
                  <c:v>8.6499999999999966E-2</c:v>
                </c:pt>
                <c:pt idx="7">
                  <c:v>7.4550000000000005E-2</c:v>
                </c:pt>
                <c:pt idx="8">
                  <c:v>3.0000000000000027E-2</c:v>
                </c:pt>
                <c:pt idx="9">
                  <c:v>3.2500000000000084E-2</c:v>
                </c:pt>
                <c:pt idx="10">
                  <c:v>3.2303999999999999E-2</c:v>
                </c:pt>
                <c:pt idx="12">
                  <c:v>7.1000000000000063E-2</c:v>
                </c:pt>
                <c:pt idx="13">
                  <c:v>2.4999999999999911E-2</c:v>
                </c:pt>
                <c:pt idx="14">
                  <c:v>2.1499999999999853E-2</c:v>
                </c:pt>
                <c:pt idx="15">
                  <c:v>0.17562500000000003</c:v>
                </c:pt>
              </c:numCache>
            </c:numRef>
          </c:val>
          <c:extLst>
            <c:ext xmlns:c16="http://schemas.microsoft.com/office/drawing/2014/chart" uri="{C3380CC4-5D6E-409C-BE32-E72D297353CC}">
              <c16:uniqueId val="{00000002-1BEE-4D82-AC36-93F9A1A16277}"/>
            </c:ext>
          </c:extLst>
        </c:ser>
        <c:dLbls>
          <c:showLegendKey val="0"/>
          <c:showVal val="0"/>
          <c:showCatName val="0"/>
          <c:showSerName val="0"/>
          <c:showPercent val="0"/>
          <c:showBubbleSize val="0"/>
        </c:dLbls>
        <c:gapWidth val="150"/>
        <c:overlap val="100"/>
        <c:axId val="284044696"/>
        <c:axId val="284047976"/>
      </c:barChart>
      <c:lineChart>
        <c:grouping val="standard"/>
        <c:varyColors val="0"/>
        <c:ser>
          <c:idx val="3"/>
          <c:order val="3"/>
          <c:tx>
            <c:strRef>
              <c:f>'Efficiency Boxplot'!$C$8</c:f>
              <c:strCache>
                <c:ptCount val="1"/>
                <c:pt idx="0">
                  <c:v>India Average</c:v>
                </c:pt>
              </c:strCache>
            </c:strRef>
          </c:tx>
          <c:spPr>
            <a:ln w="28575" cap="rnd">
              <a:noFill/>
              <a:round/>
            </a:ln>
            <a:effectLst/>
          </c:spPr>
          <c:marker>
            <c:symbol val="circle"/>
            <c:size val="5"/>
            <c:spPr>
              <a:solidFill>
                <a:schemeClr val="accent4"/>
              </a:solidFill>
              <a:ln w="9525">
                <a:solidFill>
                  <a:schemeClr val="accent4"/>
                </a:solidFill>
              </a:ln>
              <a:effectLst/>
            </c:spPr>
          </c:marker>
          <c:cat>
            <c:strRef>
              <c:f>'Efficiency Boxplot'!$D$4:$S$4</c:f>
              <c:strCache>
                <c:ptCount val="16"/>
                <c:pt idx="0">
                  <c:v>Coal Mix (n = 30)</c:v>
                </c:pt>
                <c:pt idx="1">
                  <c:v>Coal Powder(n = 14)</c:v>
                </c:pt>
                <c:pt idx="2">
                  <c:v>Coal Briquettes (n = 6)</c:v>
                </c:pt>
                <c:pt idx="3">
                  <c:v>Honeycomb Coal Briquettes (n = 10)</c:v>
                </c:pt>
                <c:pt idx="4">
                  <c:v>Dung Cake (n = 13)</c:v>
                </c:pt>
                <c:pt idx="5">
                  <c:v>Crop Residue (n = 37)</c:v>
                </c:pt>
                <c:pt idx="6">
                  <c:v>Firewood (n = 171)</c:v>
                </c:pt>
                <c:pt idx="7">
                  <c:v>Charcoal (n = 42)</c:v>
                </c:pt>
                <c:pt idx="8">
                  <c:v>Kerosene (n = 19)</c:v>
                </c:pt>
                <c:pt idx="9">
                  <c:v>LPG (n = 19)</c:v>
                </c:pt>
                <c:pt idx="10">
                  <c:v>Natural Gas (n = 6)</c:v>
                </c:pt>
                <c:pt idx="11">
                  <c:v>Coal Gas (n=1)</c:v>
                </c:pt>
                <c:pt idx="12">
                  <c:v>Electricity (n = 4)</c:v>
                </c:pt>
                <c:pt idx="13">
                  <c:v>Ethanol (n = 7)</c:v>
                </c:pt>
                <c:pt idx="14">
                  <c:v>Biogas (n = 7)</c:v>
                </c:pt>
                <c:pt idx="15">
                  <c:v>Biomass Pellets (n = 6)</c:v>
                </c:pt>
              </c:strCache>
            </c:strRef>
          </c:cat>
          <c:val>
            <c:numRef>
              <c:f>'Efficiency Boxplot'!$D$8:$S$8</c:f>
              <c:numCache>
                <c:formatCode>0.0%</c:formatCode>
                <c:ptCount val="16"/>
                <c:pt idx="0">
                  <c:v>0.155</c:v>
                </c:pt>
                <c:pt idx="4" formatCode="0.00%">
                  <c:v>8.6449999999999999E-2</c:v>
                </c:pt>
                <c:pt idx="5" formatCode="0%">
                  <c:v>0.11315833333333332</c:v>
                </c:pt>
                <c:pt idx="6" formatCode="0.00%">
                  <c:v>0.17649403846153847</c:v>
                </c:pt>
                <c:pt idx="7">
                  <c:v>0.17499999999999999</c:v>
                </c:pt>
                <c:pt idx="8">
                  <c:v>0.48620000000000002</c:v>
                </c:pt>
                <c:pt idx="9">
                  <c:v>0.55299999999999994</c:v>
                </c:pt>
                <c:pt idx="10">
                  <c:v>0.57305000000000006</c:v>
                </c:pt>
                <c:pt idx="12">
                  <c:v>0.58519999999999994</c:v>
                </c:pt>
                <c:pt idx="13">
                  <c:v>0.53</c:v>
                </c:pt>
                <c:pt idx="14">
                  <c:v>0.56200000000000006</c:v>
                </c:pt>
                <c:pt idx="15" formatCode="0%">
                  <c:v>0.34716666666666668</c:v>
                </c:pt>
              </c:numCache>
            </c:numRef>
          </c:val>
          <c:smooth val="0"/>
          <c:extLst>
            <c:ext xmlns:c16="http://schemas.microsoft.com/office/drawing/2014/chart" uri="{C3380CC4-5D6E-409C-BE32-E72D297353CC}">
              <c16:uniqueId val="{00000000-C133-400E-9365-A9470395AD33}"/>
            </c:ext>
          </c:extLst>
        </c:ser>
        <c:ser>
          <c:idx val="4"/>
          <c:order val="4"/>
          <c:tx>
            <c:strRef>
              <c:f>'Efficiency Boxplot'!$C$9</c:f>
              <c:strCache>
                <c:ptCount val="1"/>
                <c:pt idx="0">
                  <c:v>China Average</c:v>
                </c:pt>
              </c:strCache>
            </c:strRef>
          </c:tx>
          <c:spPr>
            <a:ln w="25400" cap="rnd">
              <a:noFill/>
              <a:round/>
            </a:ln>
            <a:effectLst/>
          </c:spPr>
          <c:marker>
            <c:symbol val="triangle"/>
            <c:size val="6"/>
            <c:spPr>
              <a:solidFill>
                <a:schemeClr val="accent1">
                  <a:alpha val="76000"/>
                </a:schemeClr>
              </a:solidFill>
              <a:ln w="9525">
                <a:solidFill>
                  <a:schemeClr val="accent1">
                    <a:alpha val="21000"/>
                  </a:schemeClr>
                </a:solidFill>
              </a:ln>
              <a:effectLst/>
            </c:spPr>
          </c:marker>
          <c:cat>
            <c:strRef>
              <c:f>'Efficiency Boxplot'!$D$4:$S$4</c:f>
              <c:strCache>
                <c:ptCount val="16"/>
                <c:pt idx="0">
                  <c:v>Coal Mix (n = 30)</c:v>
                </c:pt>
                <c:pt idx="1">
                  <c:v>Coal Powder(n = 14)</c:v>
                </c:pt>
                <c:pt idx="2">
                  <c:v>Coal Briquettes (n = 6)</c:v>
                </c:pt>
                <c:pt idx="3">
                  <c:v>Honeycomb Coal Briquettes (n = 10)</c:v>
                </c:pt>
                <c:pt idx="4">
                  <c:v>Dung Cake (n = 13)</c:v>
                </c:pt>
                <c:pt idx="5">
                  <c:v>Crop Residue (n = 37)</c:v>
                </c:pt>
                <c:pt idx="6">
                  <c:v>Firewood (n = 171)</c:v>
                </c:pt>
                <c:pt idx="7">
                  <c:v>Charcoal (n = 42)</c:v>
                </c:pt>
                <c:pt idx="8">
                  <c:v>Kerosene (n = 19)</c:v>
                </c:pt>
                <c:pt idx="9">
                  <c:v>LPG (n = 19)</c:v>
                </c:pt>
                <c:pt idx="10">
                  <c:v>Natural Gas (n = 6)</c:v>
                </c:pt>
                <c:pt idx="11">
                  <c:v>Coal Gas (n=1)</c:v>
                </c:pt>
                <c:pt idx="12">
                  <c:v>Electricity (n = 4)</c:v>
                </c:pt>
                <c:pt idx="13">
                  <c:v>Ethanol (n = 7)</c:v>
                </c:pt>
                <c:pt idx="14">
                  <c:v>Biogas (n = 7)</c:v>
                </c:pt>
                <c:pt idx="15">
                  <c:v>Biomass Pellets (n = 6)</c:v>
                </c:pt>
              </c:strCache>
            </c:strRef>
          </c:cat>
          <c:val>
            <c:numRef>
              <c:f>'Efficiency Boxplot'!$D$9:$S$9</c:f>
              <c:numCache>
                <c:formatCode>0.0%</c:formatCode>
                <c:ptCount val="16"/>
                <c:pt idx="0">
                  <c:v>0.21848133333333333</c:v>
                </c:pt>
                <c:pt idx="1">
                  <c:v>0.12864266666666668</c:v>
                </c:pt>
                <c:pt idx="2">
                  <c:v>0.32169999999999999</c:v>
                </c:pt>
                <c:pt idx="3">
                  <c:v>0.29493999999999998</c:v>
                </c:pt>
                <c:pt idx="5" formatCode="0%">
                  <c:v>0.15808649999999999</c:v>
                </c:pt>
                <c:pt idx="6" formatCode="0.00%">
                  <c:v>0.15312725000000002</c:v>
                </c:pt>
                <c:pt idx="8">
                  <c:v>0.45324999999999993</c:v>
                </c:pt>
                <c:pt idx="9">
                  <c:v>0.47013333333333335</c:v>
                </c:pt>
                <c:pt idx="10">
                  <c:v>0.57305000000000006</c:v>
                </c:pt>
                <c:pt idx="11" formatCode="0%">
                  <c:v>0.46</c:v>
                </c:pt>
                <c:pt idx="12">
                  <c:v>0.58519999999999994</c:v>
                </c:pt>
                <c:pt idx="13">
                  <c:v>0.53</c:v>
                </c:pt>
                <c:pt idx="14">
                  <c:v>0.56200000000000006</c:v>
                </c:pt>
                <c:pt idx="15" formatCode="0%">
                  <c:v>0.34716666666666668</c:v>
                </c:pt>
              </c:numCache>
            </c:numRef>
          </c:val>
          <c:smooth val="0"/>
          <c:extLst>
            <c:ext xmlns:c16="http://schemas.microsoft.com/office/drawing/2014/chart" uri="{C3380CC4-5D6E-409C-BE32-E72D297353CC}">
              <c16:uniqueId val="{00000001-C133-400E-9365-A9470395AD33}"/>
            </c:ext>
          </c:extLst>
        </c:ser>
        <c:ser>
          <c:idx val="5"/>
          <c:order val="5"/>
          <c:tx>
            <c:strRef>
              <c:f>'Efficiency Boxplot'!$C$10</c:f>
              <c:strCache>
                <c:ptCount val="1"/>
                <c:pt idx="0">
                  <c:v>Ghana Average</c:v>
                </c:pt>
              </c:strCache>
            </c:strRef>
          </c:tx>
          <c:spPr>
            <a:ln w="25400" cap="rnd">
              <a:noFill/>
              <a:round/>
            </a:ln>
            <a:effectLst/>
          </c:spPr>
          <c:marker>
            <c:symbol val="x"/>
            <c:size val="5"/>
            <c:spPr>
              <a:noFill/>
              <a:ln w="9525">
                <a:solidFill>
                  <a:schemeClr val="accent2"/>
                </a:solidFill>
              </a:ln>
              <a:effectLst/>
            </c:spPr>
          </c:marker>
          <c:cat>
            <c:strRef>
              <c:f>'Efficiency Boxplot'!$D$4:$S$4</c:f>
              <c:strCache>
                <c:ptCount val="16"/>
                <c:pt idx="0">
                  <c:v>Coal Mix (n = 30)</c:v>
                </c:pt>
                <c:pt idx="1">
                  <c:v>Coal Powder(n = 14)</c:v>
                </c:pt>
                <c:pt idx="2">
                  <c:v>Coal Briquettes (n = 6)</c:v>
                </c:pt>
                <c:pt idx="3">
                  <c:v>Honeycomb Coal Briquettes (n = 10)</c:v>
                </c:pt>
                <c:pt idx="4">
                  <c:v>Dung Cake (n = 13)</c:v>
                </c:pt>
                <c:pt idx="5">
                  <c:v>Crop Residue (n = 37)</c:v>
                </c:pt>
                <c:pt idx="6">
                  <c:v>Firewood (n = 171)</c:v>
                </c:pt>
                <c:pt idx="7">
                  <c:v>Charcoal (n = 42)</c:v>
                </c:pt>
                <c:pt idx="8">
                  <c:v>Kerosene (n = 19)</c:v>
                </c:pt>
                <c:pt idx="9">
                  <c:v>LPG (n = 19)</c:v>
                </c:pt>
                <c:pt idx="10">
                  <c:v>Natural Gas (n = 6)</c:v>
                </c:pt>
                <c:pt idx="11">
                  <c:v>Coal Gas (n=1)</c:v>
                </c:pt>
                <c:pt idx="12">
                  <c:v>Electricity (n = 4)</c:v>
                </c:pt>
                <c:pt idx="13">
                  <c:v>Ethanol (n = 7)</c:v>
                </c:pt>
                <c:pt idx="14">
                  <c:v>Biogas (n = 7)</c:v>
                </c:pt>
                <c:pt idx="15">
                  <c:v>Biomass Pellets (n = 6)</c:v>
                </c:pt>
              </c:strCache>
            </c:strRef>
          </c:cat>
          <c:val>
            <c:numRef>
              <c:f>'Efficiency Boxplot'!$D$10:$S$10</c:f>
              <c:numCache>
                <c:formatCode>0.0%</c:formatCode>
                <c:ptCount val="16"/>
                <c:pt idx="5" formatCode="0%">
                  <c:v>0.11033333333333332</c:v>
                </c:pt>
                <c:pt idx="6" formatCode="0.00%">
                  <c:v>0.12343999999999999</c:v>
                </c:pt>
                <c:pt idx="7">
                  <c:v>0.16886000000000001</c:v>
                </c:pt>
                <c:pt idx="8">
                  <c:v>0.45853430374999998</c:v>
                </c:pt>
                <c:pt idx="9">
                  <c:v>0.49247241000000003</c:v>
                </c:pt>
                <c:pt idx="12">
                  <c:v>0.58519999999999994</c:v>
                </c:pt>
                <c:pt idx="13">
                  <c:v>0.53</c:v>
                </c:pt>
                <c:pt idx="14">
                  <c:v>0.55000000000000004</c:v>
                </c:pt>
                <c:pt idx="15" formatCode="0%">
                  <c:v>0.34716666666666668</c:v>
                </c:pt>
              </c:numCache>
            </c:numRef>
          </c:val>
          <c:smooth val="0"/>
          <c:extLst>
            <c:ext xmlns:c16="http://schemas.microsoft.com/office/drawing/2014/chart" uri="{C3380CC4-5D6E-409C-BE32-E72D297353CC}">
              <c16:uniqueId val="{00000002-C133-400E-9365-A9470395AD33}"/>
            </c:ext>
          </c:extLst>
        </c:ser>
        <c:ser>
          <c:idx val="6"/>
          <c:order val="6"/>
          <c:tx>
            <c:strRef>
              <c:f>'Efficiency Boxplot'!$C$11</c:f>
              <c:strCache>
                <c:ptCount val="1"/>
                <c:pt idx="0">
                  <c:v>Kenya Average</c:v>
                </c:pt>
              </c:strCache>
            </c:strRef>
          </c:tx>
          <c:spPr>
            <a:ln w="25400" cap="rnd">
              <a:noFill/>
              <a:round/>
            </a:ln>
            <a:effectLst/>
          </c:spPr>
          <c:marker>
            <c:symbol val="square"/>
            <c:size val="5"/>
            <c:spPr>
              <a:solidFill>
                <a:srgbClr val="7030A0">
                  <a:alpha val="42000"/>
                </a:srgbClr>
              </a:solidFill>
              <a:ln w="9525">
                <a:solidFill>
                  <a:schemeClr val="accent1">
                    <a:lumMod val="60000"/>
                  </a:schemeClr>
                </a:solidFill>
              </a:ln>
              <a:effectLst/>
            </c:spPr>
          </c:marker>
          <c:cat>
            <c:strRef>
              <c:f>'Efficiency Boxplot'!$D$4:$S$4</c:f>
              <c:strCache>
                <c:ptCount val="16"/>
                <c:pt idx="0">
                  <c:v>Coal Mix (n = 30)</c:v>
                </c:pt>
                <c:pt idx="1">
                  <c:v>Coal Powder(n = 14)</c:v>
                </c:pt>
                <c:pt idx="2">
                  <c:v>Coal Briquettes (n = 6)</c:v>
                </c:pt>
                <c:pt idx="3">
                  <c:v>Honeycomb Coal Briquettes (n = 10)</c:v>
                </c:pt>
                <c:pt idx="4">
                  <c:v>Dung Cake (n = 13)</c:v>
                </c:pt>
                <c:pt idx="5">
                  <c:v>Crop Residue (n = 37)</c:v>
                </c:pt>
                <c:pt idx="6">
                  <c:v>Firewood (n = 171)</c:v>
                </c:pt>
                <c:pt idx="7">
                  <c:v>Charcoal (n = 42)</c:v>
                </c:pt>
                <c:pt idx="8">
                  <c:v>Kerosene (n = 19)</c:v>
                </c:pt>
                <c:pt idx="9">
                  <c:v>LPG (n = 19)</c:v>
                </c:pt>
                <c:pt idx="10">
                  <c:v>Natural Gas (n = 6)</c:v>
                </c:pt>
                <c:pt idx="11">
                  <c:v>Coal Gas (n=1)</c:v>
                </c:pt>
                <c:pt idx="12">
                  <c:v>Electricity (n = 4)</c:v>
                </c:pt>
                <c:pt idx="13">
                  <c:v>Ethanol (n = 7)</c:v>
                </c:pt>
                <c:pt idx="14">
                  <c:v>Biogas (n = 7)</c:v>
                </c:pt>
                <c:pt idx="15">
                  <c:v>Biomass Pellets (n = 6)</c:v>
                </c:pt>
              </c:strCache>
            </c:strRef>
          </c:cat>
          <c:val>
            <c:numRef>
              <c:f>'Efficiency Boxplot'!$D$11:$S$11</c:f>
              <c:numCache>
                <c:formatCode>0.0%</c:formatCode>
                <c:ptCount val="16"/>
                <c:pt idx="6" formatCode="0.00%">
                  <c:v>0.125303</c:v>
                </c:pt>
                <c:pt idx="7" formatCode="0%">
                  <c:v>0.19956250000000003</c:v>
                </c:pt>
                <c:pt idx="8">
                  <c:v>0.45853430374999998</c:v>
                </c:pt>
                <c:pt idx="9">
                  <c:v>0.49247241000000003</c:v>
                </c:pt>
                <c:pt idx="12">
                  <c:v>0.58519999999999994</c:v>
                </c:pt>
                <c:pt idx="13">
                  <c:v>0.53</c:v>
                </c:pt>
                <c:pt idx="14">
                  <c:v>0.55000000000000004</c:v>
                </c:pt>
                <c:pt idx="15" formatCode="0%">
                  <c:v>0.34716666666666668</c:v>
                </c:pt>
              </c:numCache>
            </c:numRef>
          </c:val>
          <c:smooth val="0"/>
          <c:extLst>
            <c:ext xmlns:c16="http://schemas.microsoft.com/office/drawing/2014/chart" uri="{C3380CC4-5D6E-409C-BE32-E72D297353CC}">
              <c16:uniqueId val="{00000003-C133-400E-9365-A9470395AD33}"/>
            </c:ext>
          </c:extLst>
        </c:ser>
        <c:dLbls>
          <c:showLegendKey val="0"/>
          <c:showVal val="0"/>
          <c:showCatName val="0"/>
          <c:showSerName val="0"/>
          <c:showPercent val="0"/>
          <c:showBubbleSize val="0"/>
        </c:dLbls>
        <c:marker val="1"/>
        <c:smooth val="0"/>
        <c:axId val="284044696"/>
        <c:axId val="284047976"/>
      </c:lineChart>
      <c:catAx>
        <c:axId val="284044696"/>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284047976"/>
        <c:crosses val="autoZero"/>
        <c:auto val="1"/>
        <c:lblAlgn val="ctr"/>
        <c:lblOffset val="100"/>
        <c:noMultiLvlLbl val="0"/>
      </c:catAx>
      <c:valAx>
        <c:axId val="284047976"/>
        <c:scaling>
          <c:orientation val="minMax"/>
        </c:scaling>
        <c:delete val="0"/>
        <c:axPos val="l"/>
        <c:majorGridlines>
          <c:spPr>
            <a:ln w="0" cap="flat" cmpd="sng" algn="ctr">
              <a:solidFill>
                <a:schemeClr val="tx1"/>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a:t>Stove Thermal Efficiency</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284044696"/>
        <c:crosses val="autoZero"/>
        <c:crossBetween val="between"/>
      </c:valAx>
      <c:spPr>
        <a:noFill/>
        <a:ln>
          <a:noFill/>
        </a:ln>
        <a:effectLst/>
      </c:spPr>
    </c:plotArea>
    <c:legend>
      <c:legendPos val="r"/>
      <c:legendEntry>
        <c:idx val="0"/>
        <c:delete val="1"/>
      </c:legendEntry>
      <c:legendEntry>
        <c:idx val="1"/>
        <c:delete val="1"/>
      </c:legendEntry>
      <c:legendEntry>
        <c:idx val="2"/>
        <c:delete val="1"/>
      </c:legendEntry>
      <c:layout>
        <c:manualLayout>
          <c:xMode val="edge"/>
          <c:yMode val="edge"/>
          <c:x val="0.21288891622922135"/>
          <c:y val="0.91935817050646451"/>
          <c:w val="0.59045740376202971"/>
          <c:h val="6.4064839117332559E-2"/>
        </c:manualLayout>
      </c:layout>
      <c:overlay val="0"/>
      <c:spPr>
        <a:noFill/>
        <a:ln w="0">
          <a:solidFill>
            <a:schemeClr val="tx1"/>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1</xdr:col>
      <xdr:colOff>19050</xdr:colOff>
      <xdr:row>4</xdr:row>
      <xdr:rowOff>85725</xdr:rowOff>
    </xdr:to>
    <xdr:pic>
      <xdr:nvPicPr>
        <xdr:cNvPr id="2" name="Picture 1" descr="http://172.16.10.25/forms/logos/smclr.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209550"/>
          <a:ext cx="1971675"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28575</xdr:colOff>
      <xdr:row>1</xdr:row>
      <xdr:rowOff>47625</xdr:rowOff>
    </xdr:from>
    <xdr:to>
      <xdr:col>2</xdr:col>
      <xdr:colOff>38100</xdr:colOff>
      <xdr:row>4</xdr:row>
      <xdr:rowOff>123825</xdr:rowOff>
    </xdr:to>
    <xdr:pic>
      <xdr:nvPicPr>
        <xdr:cNvPr id="3" name="Picture 2" descr="http://172.16.10.25/forms/logos/smclr.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47650"/>
          <a:ext cx="1905000"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640049</xdr:colOff>
      <xdr:row>22</xdr:row>
      <xdr:rowOff>43656</xdr:rowOff>
    </xdr:from>
    <xdr:to>
      <xdr:col>13</xdr:col>
      <xdr:colOff>214268</xdr:colOff>
      <xdr:row>28</xdr:row>
      <xdr:rowOff>178592</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13657549" y="4615656"/>
          <a:ext cx="6971969" cy="13731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47626</xdr:colOff>
      <xdr:row>23</xdr:row>
      <xdr:rowOff>30956</xdr:rowOff>
    </xdr:from>
    <xdr:to>
      <xdr:col>20</xdr:col>
      <xdr:colOff>335883</xdr:colOff>
      <xdr:row>35</xdr:row>
      <xdr:rowOff>27516</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28070176" y="4441031"/>
          <a:ext cx="4555457" cy="2434960"/>
        </a:xfrm>
        <a:prstGeom prst="rect">
          <a:avLst/>
        </a:prstGeom>
        <a:ln w="22225">
          <a:solidFill>
            <a:schemeClr val="tx1"/>
          </a:solidFill>
        </a:ln>
      </xdr:spPr>
    </xdr:pic>
    <xdr:clientData/>
  </xdr:twoCellAnchor>
  <xdr:twoCellAnchor editAs="oneCell">
    <xdr:from>
      <xdr:col>13</xdr:col>
      <xdr:colOff>59533</xdr:colOff>
      <xdr:row>53</xdr:row>
      <xdr:rowOff>71438</xdr:rowOff>
    </xdr:from>
    <xdr:to>
      <xdr:col>21</xdr:col>
      <xdr:colOff>247898</xdr:colOff>
      <xdr:row>72</xdr:row>
      <xdr:rowOff>35984</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stretch>
          <a:fillRect/>
        </a:stretch>
      </xdr:blipFill>
      <xdr:spPr>
        <a:xfrm>
          <a:off x="22609971" y="10810876"/>
          <a:ext cx="5046115" cy="3810264"/>
        </a:xfrm>
        <a:prstGeom prst="rect">
          <a:avLst/>
        </a:prstGeom>
        <a:ln w="22225">
          <a:solidFill>
            <a:schemeClr val="tx1"/>
          </a:solidFill>
        </a:ln>
      </xdr:spPr>
    </xdr:pic>
    <xdr:clientData/>
  </xdr:twoCellAnchor>
  <xdr:twoCellAnchor editAs="oneCell">
    <xdr:from>
      <xdr:col>13</xdr:col>
      <xdr:colOff>23813</xdr:colOff>
      <xdr:row>37</xdr:row>
      <xdr:rowOff>71436</xdr:rowOff>
    </xdr:from>
    <xdr:to>
      <xdr:col>22</xdr:col>
      <xdr:colOff>232902</xdr:colOff>
      <xdr:row>50</xdr:row>
      <xdr:rowOff>79637</xdr:rowOff>
    </xdr:to>
    <xdr:pic>
      <xdr:nvPicPr>
        <xdr:cNvPr id="5" name="Pictur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3"/>
        <a:stretch>
          <a:fillRect/>
        </a:stretch>
      </xdr:blipFill>
      <xdr:spPr>
        <a:xfrm>
          <a:off x="19740563" y="7500936"/>
          <a:ext cx="5674058" cy="2687107"/>
        </a:xfrm>
        <a:prstGeom prst="rect">
          <a:avLst/>
        </a:prstGeom>
        <a:ln w="25400">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35719</xdr:colOff>
      <xdr:row>19</xdr:row>
      <xdr:rowOff>107156</xdr:rowOff>
    </xdr:from>
    <xdr:to>
      <xdr:col>20</xdr:col>
      <xdr:colOff>323976</xdr:colOff>
      <xdr:row>23</xdr:row>
      <xdr:rowOff>1349827</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15740063" y="3976687"/>
          <a:ext cx="4538788" cy="2452687"/>
        </a:xfrm>
        <a:prstGeom prst="rect">
          <a:avLst/>
        </a:prstGeom>
        <a:ln w="25400">
          <a:solidFill>
            <a:schemeClr val="tx1"/>
          </a:solidFill>
        </a:ln>
      </xdr:spPr>
    </xdr:pic>
    <xdr:clientData/>
  </xdr:twoCellAnchor>
  <xdr:twoCellAnchor editAs="oneCell">
    <xdr:from>
      <xdr:col>13</xdr:col>
      <xdr:colOff>11906</xdr:colOff>
      <xdr:row>26</xdr:row>
      <xdr:rowOff>95250</xdr:rowOff>
    </xdr:from>
    <xdr:to>
      <xdr:col>21</xdr:col>
      <xdr:colOff>200271</xdr:colOff>
      <xdr:row>45</xdr:row>
      <xdr:rowOff>25514</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stretch>
          <a:fillRect/>
        </a:stretch>
      </xdr:blipFill>
      <xdr:spPr>
        <a:xfrm>
          <a:off x="15716250" y="6881813"/>
          <a:ext cx="5046115" cy="3790950"/>
        </a:xfrm>
        <a:prstGeom prst="rect">
          <a:avLst/>
        </a:prstGeom>
        <a:ln w="25400">
          <a:solidFill>
            <a:schemeClr val="tx1"/>
          </a:solid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605520</xdr:colOff>
      <xdr:row>16</xdr:row>
      <xdr:rowOff>27215</xdr:rowOff>
    </xdr:from>
    <xdr:to>
      <xdr:col>7</xdr:col>
      <xdr:colOff>58513</xdr:colOff>
      <xdr:row>44</xdr:row>
      <xdr:rowOff>179615</xdr:rowOff>
    </xdr:to>
    <xdr:graphicFrame macro="">
      <xdr:nvGraphicFramePr>
        <xdr:cNvPr id="3" name="Chart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PA_Cookstove_LCA.sc.LEX/Report/Phase%20II/EPA%20QA%20Review/Supporting%20Information/SI1.%20Stove%20Use%20and%20Emissions%20Supplementary%20Information_bl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Heating Values"/>
      <sheetName val="Stove Characteristics"/>
      <sheetName val="Thermal Efficiency"/>
      <sheetName val="Stove Emissions"/>
      <sheetName val="Stove Use_IN"/>
      <sheetName val="Stove Use_CN"/>
      <sheetName val="Stove Use_KE"/>
      <sheetName val="Stove Use_GH"/>
      <sheetName val="Stove &amp; Fuel Mix"/>
      <sheetName val="Efficiency Boxplot"/>
      <sheetName val="Wood_Eff"/>
      <sheetName val="Pellet_Eff"/>
      <sheetName val="Crop_Eff"/>
      <sheetName val="LPG_Eff"/>
      <sheetName val="Ethanol_Eff"/>
      <sheetName val="Kerosene_Eff"/>
      <sheetName val="Biogas_Eff"/>
      <sheetName val="Coal_Eff"/>
      <sheetName val="NG_Eff"/>
      <sheetName val="Elect_Eff"/>
      <sheetName val="Char_Eff"/>
      <sheetName val="Dung_Eff"/>
      <sheetName val="References"/>
    </sheetNames>
    <sheetDataSet>
      <sheetData sheetId="0"/>
      <sheetData sheetId="1">
        <row r="181">
          <cell r="E181">
            <v>17.106000000000002</v>
          </cell>
        </row>
      </sheetData>
      <sheetData sheetId="2">
        <row r="504">
          <cell r="C504" t="str">
            <v>Gasifier, Stove A</v>
          </cell>
          <cell r="I504">
            <v>0.27500000000000002</v>
          </cell>
          <cell r="J504">
            <v>1.7000000000000001E-2</v>
          </cell>
          <cell r="O504">
            <v>496</v>
          </cell>
        </row>
        <row r="505">
          <cell r="C505" t="str">
            <v>Gasifier, Stove B</v>
          </cell>
          <cell r="I505">
            <v>0.33300000000000002</v>
          </cell>
          <cell r="J505">
            <v>8.0000000000000002E-3</v>
          </cell>
          <cell r="O505">
            <v>497</v>
          </cell>
        </row>
        <row r="506">
          <cell r="C506" t="str">
            <v>Gasifier, Stove C</v>
          </cell>
          <cell r="I506">
            <v>0.17899999999999999</v>
          </cell>
          <cell r="J506">
            <v>4.8000000000000001E-2</v>
          </cell>
          <cell r="O506">
            <v>498</v>
          </cell>
        </row>
        <row r="507">
          <cell r="C507" t="str">
            <v>Gasifier, Stove D</v>
          </cell>
          <cell r="I507">
            <v>0.23699999999999999</v>
          </cell>
          <cell r="J507">
            <v>1.6E-2</v>
          </cell>
          <cell r="O507">
            <v>499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tabSelected="1" workbookViewId="0">
      <selection activeCell="C6" sqref="C6"/>
    </sheetView>
  </sheetViews>
  <sheetFormatPr defaultColWidth="0" defaultRowHeight="15.75" customHeight="1" zeroHeight="1" x14ac:dyDescent="0.25"/>
  <cols>
    <col min="1" max="1" width="9.140625" style="6" customWidth="1"/>
    <col min="2" max="2" width="28.42578125" style="6" customWidth="1"/>
    <col min="3" max="3" width="122.28515625" style="6" customWidth="1"/>
    <col min="4" max="6" width="9.140625" style="6" customWidth="1"/>
    <col min="7" max="16384" width="9.140625" style="6" hidden="1"/>
  </cols>
  <sheetData>
    <row r="1" spans="2:3" ht="15.75" customHeight="1" x14ac:dyDescent="0.25"/>
    <row r="2" spans="2:3" ht="15.75" customHeight="1" x14ac:dyDescent="0.25"/>
    <row r="3" spans="2:3" ht="15.75" customHeight="1" x14ac:dyDescent="0.25"/>
    <row r="4" spans="2:3" ht="15.75" customHeight="1" x14ac:dyDescent="0.25"/>
    <row r="5" spans="2:3" ht="15.75" customHeight="1" x14ac:dyDescent="0.25"/>
    <row r="6" spans="2:3" ht="15.75" customHeight="1" x14ac:dyDescent="0.25"/>
    <row r="7" spans="2:3" x14ac:dyDescent="0.25">
      <c r="B7" s="10"/>
    </row>
    <row r="8" spans="2:3" x14ac:dyDescent="0.25">
      <c r="B8" s="7" t="s">
        <v>2134</v>
      </c>
    </row>
    <row r="9" spans="2:3" x14ac:dyDescent="0.25">
      <c r="B9" s="41" t="s">
        <v>2130</v>
      </c>
    </row>
    <row r="10" spans="2:3" x14ac:dyDescent="0.25">
      <c r="B10" s="8" t="s">
        <v>2319</v>
      </c>
    </row>
    <row r="11" spans="2:3" ht="15.75" customHeight="1" x14ac:dyDescent="0.25"/>
    <row r="12" spans="2:3" x14ac:dyDescent="0.25">
      <c r="B12" s="265" t="s">
        <v>2131</v>
      </c>
      <c r="C12" s="265"/>
    </row>
    <row r="13" spans="2:3" x14ac:dyDescent="0.25">
      <c r="B13" s="152" t="s">
        <v>2132</v>
      </c>
      <c r="C13" s="28" t="s">
        <v>510</v>
      </c>
    </row>
    <row r="14" spans="2:3" x14ac:dyDescent="0.25">
      <c r="B14" s="245" t="s">
        <v>2138</v>
      </c>
      <c r="C14" s="128" t="s">
        <v>2143</v>
      </c>
    </row>
    <row r="15" spans="2:3" x14ac:dyDescent="0.25">
      <c r="B15" s="245" t="s">
        <v>1</v>
      </c>
      <c r="C15" s="128" t="s">
        <v>2161</v>
      </c>
    </row>
    <row r="16" spans="2:3" x14ac:dyDescent="0.25">
      <c r="B16" s="245" t="s">
        <v>2164</v>
      </c>
      <c r="C16" s="128" t="s">
        <v>2269</v>
      </c>
    </row>
    <row r="17" spans="2:3" x14ac:dyDescent="0.25">
      <c r="B17" s="245" t="s">
        <v>2165</v>
      </c>
      <c r="C17" s="128" t="s">
        <v>2270</v>
      </c>
    </row>
    <row r="18" spans="2:3" x14ac:dyDescent="0.25">
      <c r="B18" s="245" t="s">
        <v>2222</v>
      </c>
      <c r="C18" s="128" t="s">
        <v>2223</v>
      </c>
    </row>
    <row r="19" spans="2:3" x14ac:dyDescent="0.25">
      <c r="B19" s="245" t="s">
        <v>2227</v>
      </c>
      <c r="C19" s="128" t="s">
        <v>2224</v>
      </c>
    </row>
    <row r="20" spans="2:3" x14ac:dyDescent="0.25">
      <c r="B20" s="245" t="s">
        <v>2228</v>
      </c>
      <c r="C20" s="128" t="s">
        <v>2225</v>
      </c>
    </row>
    <row r="21" spans="2:3" x14ac:dyDescent="0.25">
      <c r="B21" s="245" t="s">
        <v>2229</v>
      </c>
      <c r="C21" s="128" t="s">
        <v>2226</v>
      </c>
    </row>
    <row r="22" spans="2:3" s="135" customFormat="1" x14ac:dyDescent="0.25">
      <c r="B22" s="245" t="s">
        <v>2234</v>
      </c>
      <c r="C22" s="128" t="s">
        <v>2271</v>
      </c>
    </row>
    <row r="23" spans="2:3" x14ac:dyDescent="0.25">
      <c r="B23" s="245" t="s">
        <v>2230</v>
      </c>
      <c r="C23" s="128" t="s">
        <v>2231</v>
      </c>
    </row>
    <row r="24" spans="2:3" x14ac:dyDescent="0.25">
      <c r="B24" s="245" t="s">
        <v>2235</v>
      </c>
      <c r="C24" s="128" t="s">
        <v>2247</v>
      </c>
    </row>
    <row r="25" spans="2:3" x14ac:dyDescent="0.25">
      <c r="B25" s="245" t="s">
        <v>2236</v>
      </c>
      <c r="C25" s="128" t="s">
        <v>2248</v>
      </c>
    </row>
    <row r="26" spans="2:3" x14ac:dyDescent="0.25">
      <c r="B26" s="245" t="s">
        <v>2237</v>
      </c>
      <c r="C26" s="128" t="s">
        <v>2249</v>
      </c>
    </row>
    <row r="27" spans="2:3" x14ac:dyDescent="0.25">
      <c r="B27" s="245" t="s">
        <v>2238</v>
      </c>
      <c r="C27" s="128" t="s">
        <v>2250</v>
      </c>
    </row>
    <row r="28" spans="2:3" x14ac:dyDescent="0.25">
      <c r="B28" s="245" t="s">
        <v>2239</v>
      </c>
      <c r="C28" s="128" t="s">
        <v>2251</v>
      </c>
    </row>
    <row r="29" spans="2:3" s="135" customFormat="1" x14ac:dyDescent="0.25">
      <c r="B29" s="245" t="s">
        <v>2240</v>
      </c>
      <c r="C29" s="128" t="s">
        <v>2252</v>
      </c>
    </row>
    <row r="30" spans="2:3" s="135" customFormat="1" x14ac:dyDescent="0.25">
      <c r="B30" s="245" t="s">
        <v>2241</v>
      </c>
      <c r="C30" s="128" t="s">
        <v>2253</v>
      </c>
    </row>
    <row r="31" spans="2:3" s="135" customFormat="1" x14ac:dyDescent="0.25">
      <c r="B31" s="245" t="s">
        <v>2242</v>
      </c>
      <c r="C31" s="128" t="s">
        <v>2254</v>
      </c>
    </row>
    <row r="32" spans="2:3" s="135" customFormat="1" x14ac:dyDescent="0.25">
      <c r="B32" s="245" t="s">
        <v>2243</v>
      </c>
      <c r="C32" s="128" t="s">
        <v>2255</v>
      </c>
    </row>
    <row r="33" spans="2:3" s="135" customFormat="1" x14ac:dyDescent="0.25">
      <c r="B33" s="245" t="s">
        <v>2244</v>
      </c>
      <c r="C33" s="128" t="s">
        <v>2256</v>
      </c>
    </row>
    <row r="34" spans="2:3" s="135" customFormat="1" x14ac:dyDescent="0.25">
      <c r="B34" s="245" t="s">
        <v>2245</v>
      </c>
      <c r="C34" s="128" t="s">
        <v>2257</v>
      </c>
    </row>
    <row r="35" spans="2:3" x14ac:dyDescent="0.25">
      <c r="B35" s="245" t="s">
        <v>2246</v>
      </c>
      <c r="C35" s="128" t="s">
        <v>2258</v>
      </c>
    </row>
    <row r="36" spans="2:3" x14ac:dyDescent="0.25">
      <c r="B36" s="245" t="s">
        <v>2133</v>
      </c>
      <c r="C36" s="128" t="s">
        <v>2272</v>
      </c>
    </row>
    <row r="37" spans="2:3" ht="15.75" customHeight="1" x14ac:dyDescent="0.25"/>
    <row r="38" spans="2:3" ht="15.75" customHeight="1" x14ac:dyDescent="0.25"/>
    <row r="39" spans="2:3" ht="15.75" customHeight="1" x14ac:dyDescent="0.25"/>
    <row r="40" spans="2:3" ht="15.75" customHeight="1" x14ac:dyDescent="0.25"/>
  </sheetData>
  <mergeCells count="1">
    <mergeCell ref="B12:C12"/>
  </mergeCells>
  <hyperlinks>
    <hyperlink ref="B14" location="'Heating Values'!A1" display="Heating Values"/>
    <hyperlink ref="B36" location="References!A1" display="References"/>
    <hyperlink ref="B15" location="'Stove Characteristics'!A1" display="Stove Characteristics"/>
    <hyperlink ref="B16" location="'Thermal Efficiency'!A1" display="Thermal Efficiency"/>
    <hyperlink ref="B17" location="'Stove Emissions'!A1" display="Stove Emissions"/>
    <hyperlink ref="B18" location="'Stove Use_IN'!A1" display="Stove Use_IN"/>
    <hyperlink ref="B19" location="'Stove Use_CN'!A1" display="Stove Use_CN"/>
    <hyperlink ref="B20" location="'Stove Use_KE'!A1" display="Stove Use_KE"/>
    <hyperlink ref="B21" location="'Stove Use_GH'!A1" display="Stove Use_GH"/>
    <hyperlink ref="B22" location="'Stove &amp; Fuel Mix'!A1" display="Stove &amp; Fuel Mix "/>
    <hyperlink ref="B23" location="'Efficiency Boxplot'!A1" display="Efficiency Boxplot"/>
    <hyperlink ref="B24" location="Wood_Eff!A1" display="Wood_Eff"/>
    <hyperlink ref="B25" location="Pellet_Eff!A1" display="Pellet_Eff"/>
    <hyperlink ref="B26" location="Crop_Eff!A1" display="Crop_Eff"/>
    <hyperlink ref="B27" location="LPG_Eff!A1" display="LPG_Eff"/>
    <hyperlink ref="B28" location="Ethanol_Eff!A1" display="Ethanol_Eff"/>
    <hyperlink ref="B29" location="Kerosene_Eff!A1" display="Kerosene_eff"/>
    <hyperlink ref="B30" location="Biogas_Eff!A1" display="Biogas_Eff"/>
    <hyperlink ref="B31" location="Coal_Eff!A1" display="Coal_Eff"/>
    <hyperlink ref="B32" location="NG_Eff!A1" display="NG_Eff"/>
    <hyperlink ref="B33" location="Elect_Eff!A1" display="Elect_Eff"/>
    <hyperlink ref="B34" location="Char_Eff!A1" display="Char_Eff"/>
    <hyperlink ref="B35" location="Dung_Eff!A1" display="Dung_Eff"/>
  </hyperlink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182"/>
  <sheetViews>
    <sheetView zoomScale="70" zoomScaleNormal="70" workbookViewId="0">
      <selection activeCell="F145" sqref="F144:F145"/>
    </sheetView>
  </sheetViews>
  <sheetFormatPr defaultColWidth="0" defaultRowHeight="15.75" x14ac:dyDescent="0.25"/>
  <cols>
    <col min="1" max="1" width="9.140625" style="6" customWidth="1"/>
    <col min="2" max="2" width="22.140625" style="6" bestFit="1" customWidth="1"/>
    <col min="3" max="3" width="32" style="6" bestFit="1" customWidth="1"/>
    <col min="4" max="4" width="26.42578125" style="6" customWidth="1"/>
    <col min="5" max="5" width="28.85546875" style="6" bestFit="1" customWidth="1"/>
    <col min="6" max="6" width="34.85546875" style="6" bestFit="1" customWidth="1"/>
    <col min="7" max="7" width="34.85546875" style="6" customWidth="1"/>
    <col min="8" max="8" width="32.7109375" style="6" customWidth="1"/>
    <col min="9" max="9" width="46.28515625" style="6" bestFit="1" customWidth="1"/>
    <col min="10" max="10" width="64.5703125" style="6" bestFit="1" customWidth="1"/>
    <col min="11" max="11" width="52" style="6" bestFit="1" customWidth="1"/>
    <col min="12" max="12" width="23.28515625" style="11" bestFit="1" customWidth="1"/>
    <col min="13" max="13" width="27.5703125" style="135" hidden="1" customWidth="1"/>
    <col min="14" max="16384" width="9.140625" style="135" hidden="1"/>
  </cols>
  <sheetData>
    <row r="1" spans="1:12" x14ac:dyDescent="0.25">
      <c r="A1" s="9" t="s">
        <v>1861</v>
      </c>
      <c r="L1" s="6"/>
    </row>
    <row r="2" spans="1:12" x14ac:dyDescent="0.25">
      <c r="A2" s="33" t="s">
        <v>2273</v>
      </c>
      <c r="L2" s="6"/>
    </row>
    <row r="3" spans="1:12" x14ac:dyDescent="0.25">
      <c r="A3" s="33"/>
      <c r="L3" s="6"/>
    </row>
    <row r="4" spans="1:12" x14ac:dyDescent="0.25">
      <c r="A4" s="33"/>
      <c r="B4" s="7" t="s">
        <v>2110</v>
      </c>
      <c r="L4" s="6"/>
    </row>
    <row r="5" spans="1:12" x14ac:dyDescent="0.25">
      <c r="A5" s="33"/>
      <c r="B5" s="83" t="s">
        <v>0</v>
      </c>
      <c r="C5" s="83" t="s">
        <v>5</v>
      </c>
      <c r="D5" s="83" t="s">
        <v>2068</v>
      </c>
      <c r="E5" s="83" t="s">
        <v>2069</v>
      </c>
      <c r="F5" s="83" t="s">
        <v>2070</v>
      </c>
      <c r="G5" s="83" t="s">
        <v>2071</v>
      </c>
      <c r="H5" s="83" t="s">
        <v>2120</v>
      </c>
      <c r="I5" s="83" t="s">
        <v>2116</v>
      </c>
      <c r="J5" s="83" t="s">
        <v>2071</v>
      </c>
      <c r="K5" s="83" t="s">
        <v>2278</v>
      </c>
      <c r="L5" s="6"/>
    </row>
    <row r="6" spans="1:12" x14ac:dyDescent="0.25">
      <c r="A6" s="33"/>
      <c r="B6" s="66" t="s">
        <v>2</v>
      </c>
      <c r="C6" s="66" t="s">
        <v>497</v>
      </c>
      <c r="D6" s="130">
        <f>E117</f>
        <v>13.95</v>
      </c>
      <c r="E6" s="66" t="s">
        <v>2072</v>
      </c>
      <c r="F6" s="130">
        <f>E44</f>
        <v>15.8</v>
      </c>
      <c r="G6" s="66" t="s">
        <v>285</v>
      </c>
      <c r="H6" s="127" t="s">
        <v>497</v>
      </c>
      <c r="I6" s="129">
        <v>15.8</v>
      </c>
      <c r="J6" s="255" t="s">
        <v>128</v>
      </c>
      <c r="K6" s="255" t="s">
        <v>128</v>
      </c>
      <c r="L6" s="6"/>
    </row>
    <row r="7" spans="1:12" x14ac:dyDescent="0.25">
      <c r="A7" s="33"/>
      <c r="B7" s="66" t="s">
        <v>2</v>
      </c>
      <c r="C7" s="66" t="s">
        <v>2124</v>
      </c>
      <c r="D7" s="130">
        <f>E118</f>
        <v>12.84</v>
      </c>
      <c r="E7" s="66" t="s">
        <v>2072</v>
      </c>
      <c r="F7" s="130">
        <f t="shared" ref="F7:F9" si="0">E45</f>
        <v>14.6</v>
      </c>
      <c r="G7" s="66" t="s">
        <v>285</v>
      </c>
      <c r="H7" s="127" t="s">
        <v>1579</v>
      </c>
      <c r="I7" s="129">
        <v>14.6</v>
      </c>
      <c r="J7" s="255" t="s">
        <v>128</v>
      </c>
      <c r="K7" s="255" t="s">
        <v>128</v>
      </c>
      <c r="L7" s="6"/>
    </row>
    <row r="8" spans="1:12" x14ac:dyDescent="0.25">
      <c r="A8" s="33"/>
      <c r="B8" s="66" t="s">
        <v>2</v>
      </c>
      <c r="C8" s="66" t="s">
        <v>58</v>
      </c>
      <c r="D8" s="130">
        <f>E119</f>
        <v>11.9</v>
      </c>
      <c r="E8" s="66" t="s">
        <v>2072</v>
      </c>
      <c r="F8" s="130">
        <f t="shared" si="0"/>
        <v>13.3</v>
      </c>
      <c r="G8" s="66" t="s">
        <v>285</v>
      </c>
      <c r="H8" s="127" t="s">
        <v>58</v>
      </c>
      <c r="I8" s="129">
        <v>13.3</v>
      </c>
      <c r="J8" s="255" t="s">
        <v>128</v>
      </c>
      <c r="K8" s="255" t="s">
        <v>128</v>
      </c>
      <c r="L8" s="6"/>
    </row>
    <row r="9" spans="1:12" x14ac:dyDescent="0.25">
      <c r="A9" s="33"/>
      <c r="B9" s="66" t="s">
        <v>2</v>
      </c>
      <c r="C9" s="66" t="s">
        <v>139</v>
      </c>
      <c r="D9" s="130">
        <f>E120</f>
        <v>27.41</v>
      </c>
      <c r="E9" s="66" t="s">
        <v>2072</v>
      </c>
      <c r="F9" s="130">
        <f t="shared" si="0"/>
        <v>27.9</v>
      </c>
      <c r="G9" s="66" t="s">
        <v>285</v>
      </c>
      <c r="H9" s="127" t="s">
        <v>497</v>
      </c>
      <c r="I9" s="129">
        <f>F6</f>
        <v>15.8</v>
      </c>
      <c r="J9" s="66" t="s">
        <v>285</v>
      </c>
      <c r="K9" s="255" t="s">
        <v>128</v>
      </c>
      <c r="L9" s="6"/>
    </row>
    <row r="10" spans="1:12" x14ac:dyDescent="0.25">
      <c r="A10" s="33"/>
      <c r="B10" s="66" t="s">
        <v>2</v>
      </c>
      <c r="C10" s="66" t="s">
        <v>1337</v>
      </c>
      <c r="D10" s="130">
        <f>$E$168</f>
        <v>16.468</v>
      </c>
      <c r="E10" s="66" t="s">
        <v>2109</v>
      </c>
      <c r="F10" s="130">
        <f>$E$167</f>
        <v>17.788</v>
      </c>
      <c r="G10" s="66" t="s">
        <v>2109</v>
      </c>
      <c r="H10" s="127" t="s">
        <v>2125</v>
      </c>
      <c r="I10" s="129">
        <v>17.8</v>
      </c>
      <c r="J10" s="255" t="s">
        <v>128</v>
      </c>
      <c r="K10" s="255" t="s">
        <v>128</v>
      </c>
      <c r="L10" s="6"/>
    </row>
    <row r="11" spans="1:12" x14ac:dyDescent="0.25">
      <c r="A11" s="33"/>
      <c r="B11" s="66" t="s">
        <v>2</v>
      </c>
      <c r="C11" s="66" t="s">
        <v>1940</v>
      </c>
      <c r="D11" s="130">
        <f>26.95</f>
        <v>26.95</v>
      </c>
      <c r="E11" s="66" t="s">
        <v>2079</v>
      </c>
      <c r="F11" s="130">
        <f>E125</f>
        <v>29.7</v>
      </c>
      <c r="G11" s="66" t="s">
        <v>1767</v>
      </c>
      <c r="H11" s="127" t="s">
        <v>2123</v>
      </c>
      <c r="I11" s="131">
        <v>4.7</v>
      </c>
      <c r="J11" s="255" t="s">
        <v>128</v>
      </c>
      <c r="K11" s="255" t="s">
        <v>128</v>
      </c>
      <c r="L11" s="6"/>
    </row>
    <row r="12" spans="1:12" x14ac:dyDescent="0.25">
      <c r="A12" s="33"/>
      <c r="B12" s="66" t="s">
        <v>2</v>
      </c>
      <c r="C12" s="66" t="s">
        <v>61</v>
      </c>
      <c r="D12" s="130">
        <f>E50</f>
        <v>18.2</v>
      </c>
      <c r="E12" s="66" t="s">
        <v>2072</v>
      </c>
      <c r="F12" s="130">
        <f>D12*($E$151/$E$152)</f>
        <v>19.905454545454546</v>
      </c>
      <c r="G12" s="66" t="s">
        <v>1564</v>
      </c>
      <c r="H12" s="127" t="s">
        <v>2121</v>
      </c>
      <c r="I12" s="129">
        <v>15</v>
      </c>
      <c r="J12" s="66" t="s">
        <v>2122</v>
      </c>
      <c r="K12" s="115" t="s">
        <v>2087</v>
      </c>
      <c r="L12" s="6"/>
    </row>
    <row r="13" spans="1:12" x14ac:dyDescent="0.25">
      <c r="A13" s="33"/>
      <c r="B13" s="66" t="s">
        <v>2</v>
      </c>
      <c r="C13" s="66" t="s">
        <v>2126</v>
      </c>
      <c r="D13" s="130">
        <v>45.24</v>
      </c>
      <c r="E13" s="66" t="s">
        <v>2072</v>
      </c>
      <c r="F13" s="130">
        <f>D13*($E$51/$E$153)</f>
        <v>48.932874215110388</v>
      </c>
      <c r="G13" s="66" t="s">
        <v>1564</v>
      </c>
      <c r="H13" s="127" t="s">
        <v>2117</v>
      </c>
      <c r="I13" s="129">
        <v>47.1</v>
      </c>
      <c r="J13" s="66" t="s">
        <v>2128</v>
      </c>
      <c r="K13" s="115" t="s">
        <v>2091</v>
      </c>
      <c r="L13" s="6"/>
    </row>
    <row r="14" spans="1:12" x14ac:dyDescent="0.25">
      <c r="A14" s="33"/>
      <c r="B14" s="66" t="s">
        <v>2</v>
      </c>
      <c r="C14" s="66" t="s">
        <v>2127</v>
      </c>
      <c r="D14" s="130">
        <v>45.24</v>
      </c>
      <c r="E14" s="66" t="s">
        <v>2072</v>
      </c>
      <c r="F14" s="130">
        <f>D14*($E$51/$E$153)</f>
        <v>48.932874215110388</v>
      </c>
      <c r="G14" s="66" t="s">
        <v>1564</v>
      </c>
      <c r="H14" s="127" t="s">
        <v>1590</v>
      </c>
      <c r="I14" s="129">
        <v>50.4</v>
      </c>
      <c r="J14" s="66" t="s">
        <v>2128</v>
      </c>
      <c r="K14" s="115" t="s">
        <v>2091</v>
      </c>
      <c r="L14" s="6"/>
    </row>
    <row r="15" spans="1:12" x14ac:dyDescent="0.25">
      <c r="A15" s="33"/>
      <c r="B15" s="66" t="s">
        <v>2</v>
      </c>
      <c r="C15" s="66" t="s">
        <v>63</v>
      </c>
      <c r="D15" s="130">
        <v>42.86</v>
      </c>
      <c r="E15" s="66" t="s">
        <v>2072</v>
      </c>
      <c r="F15" s="130">
        <f t="shared" ref="F15" si="1">E52</f>
        <v>49</v>
      </c>
      <c r="G15" s="66" t="s">
        <v>285</v>
      </c>
      <c r="H15" s="127" t="s">
        <v>2117</v>
      </c>
      <c r="I15" s="129">
        <v>47.1</v>
      </c>
      <c r="J15" s="66" t="s">
        <v>2128</v>
      </c>
      <c r="K15" s="255" t="s">
        <v>128</v>
      </c>
      <c r="L15" s="6"/>
    </row>
    <row r="16" spans="1:12" x14ac:dyDescent="0.25">
      <c r="A16" s="33"/>
      <c r="B16" s="66" t="s">
        <v>2</v>
      </c>
      <c r="C16" s="66" t="s">
        <v>301</v>
      </c>
      <c r="D16" s="130">
        <f>E154</f>
        <v>11.76</v>
      </c>
      <c r="E16" s="66" t="s">
        <v>2072</v>
      </c>
      <c r="F16" s="130">
        <f>D16*($E$53/$E$123)</f>
        <v>12.256265984654732</v>
      </c>
      <c r="G16" s="66" t="s">
        <v>285</v>
      </c>
      <c r="H16" s="127" t="s">
        <v>301</v>
      </c>
      <c r="I16" s="129">
        <v>12.3</v>
      </c>
      <c r="J16" s="255" t="s">
        <v>128</v>
      </c>
      <c r="K16" s="115" t="s">
        <v>2092</v>
      </c>
      <c r="L16" s="6"/>
    </row>
    <row r="17" spans="1:12" x14ac:dyDescent="0.25">
      <c r="A17" s="33"/>
      <c r="B17" s="66" t="s">
        <v>2</v>
      </c>
      <c r="C17" s="66" t="s">
        <v>1590</v>
      </c>
      <c r="D17" s="130">
        <f>$E$59</f>
        <v>51.3</v>
      </c>
      <c r="E17" s="66" t="s">
        <v>171</v>
      </c>
      <c r="F17" s="130">
        <f>D17*($E$150/$E$149)</f>
        <v>56.829471674092929</v>
      </c>
      <c r="G17" s="66" t="s">
        <v>1564</v>
      </c>
      <c r="H17" s="255" t="s">
        <v>128</v>
      </c>
      <c r="I17" s="255" t="s">
        <v>128</v>
      </c>
      <c r="J17" s="255" t="s">
        <v>128</v>
      </c>
      <c r="K17" s="115" t="s">
        <v>2089</v>
      </c>
      <c r="L17" s="6"/>
    </row>
    <row r="18" spans="1:12" x14ac:dyDescent="0.25">
      <c r="A18" s="33"/>
      <c r="B18" s="66" t="s">
        <v>87</v>
      </c>
      <c r="C18" s="66" t="s">
        <v>1772</v>
      </c>
      <c r="D18" s="130">
        <f>E64</f>
        <v>19.21</v>
      </c>
      <c r="E18" s="66" t="s">
        <v>171</v>
      </c>
      <c r="F18" s="130">
        <f>D18*($E$146/$E$145)</f>
        <v>20.253993323544613</v>
      </c>
      <c r="G18" s="66" t="s">
        <v>1564</v>
      </c>
      <c r="H18" s="255" t="s">
        <v>128</v>
      </c>
      <c r="I18" s="255" t="s">
        <v>128</v>
      </c>
      <c r="J18" s="255" t="s">
        <v>128</v>
      </c>
      <c r="K18" s="115" t="s">
        <v>2084</v>
      </c>
      <c r="L18" s="6"/>
    </row>
    <row r="19" spans="1:12" x14ac:dyDescent="0.25">
      <c r="A19" s="33"/>
      <c r="B19" s="66" t="s">
        <v>87</v>
      </c>
      <c r="C19" s="66" t="s">
        <v>1380</v>
      </c>
      <c r="D19" s="130">
        <f>E67</f>
        <v>13.852</v>
      </c>
      <c r="E19" s="66" t="s">
        <v>171</v>
      </c>
      <c r="F19" s="130">
        <f>D19*($E$146/$E$145)</f>
        <v>14.604805596967203</v>
      </c>
      <c r="G19" s="66" t="s">
        <v>1564</v>
      </c>
      <c r="H19" s="255" t="s">
        <v>128</v>
      </c>
      <c r="I19" s="255" t="s">
        <v>128</v>
      </c>
      <c r="J19" s="255" t="s">
        <v>128</v>
      </c>
      <c r="K19" s="115" t="s">
        <v>2084</v>
      </c>
      <c r="L19" s="6"/>
    </row>
    <row r="20" spans="1:12" x14ac:dyDescent="0.25">
      <c r="A20" s="33"/>
      <c r="B20" s="66" t="s">
        <v>87</v>
      </c>
      <c r="C20" s="66" t="s">
        <v>2073</v>
      </c>
      <c r="D20" s="130">
        <f>E71</f>
        <v>30.053999999999998</v>
      </c>
      <c r="E20" s="66" t="s">
        <v>171</v>
      </c>
      <c r="F20" s="130">
        <f>D20*($E$146/$E$145)</f>
        <v>31.687325109099934</v>
      </c>
      <c r="G20" s="66" t="s">
        <v>1564</v>
      </c>
      <c r="H20" s="255" t="s">
        <v>128</v>
      </c>
      <c r="I20" s="255" t="s">
        <v>128</v>
      </c>
      <c r="J20" s="255" t="s">
        <v>128</v>
      </c>
      <c r="K20" s="115" t="s">
        <v>2084</v>
      </c>
      <c r="L20" s="6"/>
    </row>
    <row r="21" spans="1:12" x14ac:dyDescent="0.25">
      <c r="A21" s="33"/>
      <c r="B21" s="66" t="s">
        <v>87</v>
      </c>
      <c r="C21" s="66" t="s">
        <v>178</v>
      </c>
      <c r="D21" s="130">
        <f>E68</f>
        <v>27.300999999999998</v>
      </c>
      <c r="E21" s="66" t="s">
        <v>171</v>
      </c>
      <c r="F21" s="130">
        <f>D21*($E$146/$E$145)</f>
        <v>28.784709616142187</v>
      </c>
      <c r="G21" s="66" t="s">
        <v>1564</v>
      </c>
      <c r="H21" s="255" t="s">
        <v>128</v>
      </c>
      <c r="I21" s="255" t="s">
        <v>128</v>
      </c>
      <c r="J21" s="255" t="s">
        <v>128</v>
      </c>
      <c r="K21" s="115" t="s">
        <v>2084</v>
      </c>
      <c r="L21" s="6"/>
    </row>
    <row r="22" spans="1:12" x14ac:dyDescent="0.25">
      <c r="A22" s="33"/>
      <c r="B22" s="66" t="s">
        <v>87</v>
      </c>
      <c r="C22" s="66" t="s">
        <v>1591</v>
      </c>
      <c r="D22" s="130">
        <f>E62</f>
        <v>43.756</v>
      </c>
      <c r="E22" s="66" t="s">
        <v>171</v>
      </c>
      <c r="F22" s="130">
        <f>D22*(E148/E147)</f>
        <v>47.995917141117836</v>
      </c>
      <c r="G22" s="66" t="s">
        <v>1564</v>
      </c>
      <c r="H22" s="255" t="s">
        <v>128</v>
      </c>
      <c r="I22" s="255" t="s">
        <v>128</v>
      </c>
      <c r="J22" s="255" t="s">
        <v>128</v>
      </c>
      <c r="K22" s="115" t="s">
        <v>2085</v>
      </c>
      <c r="L22" s="6"/>
    </row>
    <row r="23" spans="1:12" x14ac:dyDescent="0.25">
      <c r="A23" s="33"/>
      <c r="B23" s="66" t="s">
        <v>87</v>
      </c>
      <c r="C23" s="66" t="s">
        <v>497</v>
      </c>
      <c r="D23" s="130">
        <f>E54</f>
        <v>15.3</v>
      </c>
      <c r="E23" s="66" t="s">
        <v>171</v>
      </c>
      <c r="F23" s="130">
        <f>D23*(F6/D6)</f>
        <v>17.329032258064519</v>
      </c>
      <c r="G23" s="66" t="s">
        <v>1564</v>
      </c>
      <c r="H23" s="255" t="s">
        <v>128</v>
      </c>
      <c r="I23" s="255" t="s">
        <v>128</v>
      </c>
      <c r="J23" s="255" t="s">
        <v>128</v>
      </c>
      <c r="K23" s="115" t="s">
        <v>2119</v>
      </c>
      <c r="L23" s="6"/>
    </row>
    <row r="24" spans="1:12" x14ac:dyDescent="0.25">
      <c r="A24" s="33"/>
      <c r="B24" s="66" t="s">
        <v>87</v>
      </c>
      <c r="C24" s="66" t="s">
        <v>2124</v>
      </c>
      <c r="D24" s="130">
        <v>14.023</v>
      </c>
      <c r="E24" s="66" t="s">
        <v>171</v>
      </c>
      <c r="F24" s="130">
        <f>D24*($F$7/$D$7)</f>
        <v>15.945155763239875</v>
      </c>
      <c r="G24" s="66" t="s">
        <v>1564</v>
      </c>
      <c r="H24" s="255" t="s">
        <v>128</v>
      </c>
      <c r="I24" s="255" t="s">
        <v>128</v>
      </c>
      <c r="J24" s="255" t="s">
        <v>128</v>
      </c>
      <c r="K24" s="115" t="s">
        <v>2118</v>
      </c>
      <c r="L24" s="6"/>
    </row>
    <row r="25" spans="1:12" x14ac:dyDescent="0.25">
      <c r="A25" s="33"/>
      <c r="B25" s="66" t="s">
        <v>87</v>
      </c>
      <c r="C25" s="66" t="s">
        <v>1337</v>
      </c>
      <c r="D25" s="130">
        <f>$E$168</f>
        <v>16.468</v>
      </c>
      <c r="E25" s="66" t="s">
        <v>2109</v>
      </c>
      <c r="F25" s="130">
        <f>$E$167</f>
        <v>17.788</v>
      </c>
      <c r="G25" s="66" t="s">
        <v>2109</v>
      </c>
      <c r="H25" s="255" t="s">
        <v>128</v>
      </c>
      <c r="I25" s="255" t="s">
        <v>128</v>
      </c>
      <c r="J25" s="255" t="s">
        <v>128</v>
      </c>
      <c r="K25" s="255" t="s">
        <v>128</v>
      </c>
      <c r="L25" s="6"/>
    </row>
    <row r="26" spans="1:12" x14ac:dyDescent="0.25">
      <c r="A26" s="33"/>
      <c r="B26" s="66" t="s">
        <v>87</v>
      </c>
      <c r="C26" s="66" t="s">
        <v>1940</v>
      </c>
      <c r="D26" s="130">
        <f>26.95</f>
        <v>26.95</v>
      </c>
      <c r="E26" s="66" t="s">
        <v>2079</v>
      </c>
      <c r="F26" s="130">
        <f>E125</f>
        <v>29.7</v>
      </c>
      <c r="G26" s="66" t="s">
        <v>2080</v>
      </c>
      <c r="H26" s="255" t="s">
        <v>128</v>
      </c>
      <c r="I26" s="255" t="s">
        <v>128</v>
      </c>
      <c r="J26" s="255" t="s">
        <v>128</v>
      </c>
      <c r="K26" s="255" t="s">
        <v>128</v>
      </c>
      <c r="L26" s="6"/>
    </row>
    <row r="27" spans="1:12" x14ac:dyDescent="0.25">
      <c r="A27" s="33"/>
      <c r="B27" s="66" t="s">
        <v>87</v>
      </c>
      <c r="C27" s="66" t="s">
        <v>61</v>
      </c>
      <c r="D27" s="130">
        <f>E50</f>
        <v>18.2</v>
      </c>
      <c r="E27" s="66" t="s">
        <v>2072</v>
      </c>
      <c r="F27" s="130">
        <f>D27*($E$151/$E$152)</f>
        <v>19.905454545454546</v>
      </c>
      <c r="G27" s="66" t="s">
        <v>1564</v>
      </c>
      <c r="H27" s="127" t="s">
        <v>2121</v>
      </c>
      <c r="I27" s="129">
        <v>15</v>
      </c>
      <c r="J27" s="66" t="s">
        <v>2122</v>
      </c>
      <c r="K27" s="115" t="s">
        <v>2087</v>
      </c>
      <c r="L27" s="6"/>
    </row>
    <row r="28" spans="1:12" x14ac:dyDescent="0.25">
      <c r="A28" s="33"/>
      <c r="B28" s="66" t="s">
        <v>87</v>
      </c>
      <c r="C28" s="66" t="s">
        <v>62</v>
      </c>
      <c r="D28" s="130">
        <f>E57</f>
        <v>49</v>
      </c>
      <c r="E28" s="66" t="s">
        <v>171</v>
      </c>
      <c r="F28" s="130">
        <f>D28*($E$51/$E$153)</f>
        <v>52.999797447842816</v>
      </c>
      <c r="G28" s="66" t="s">
        <v>1564</v>
      </c>
      <c r="H28" s="255" t="s">
        <v>128</v>
      </c>
      <c r="I28" s="255" t="s">
        <v>128</v>
      </c>
      <c r="J28" s="255" t="s">
        <v>128</v>
      </c>
      <c r="K28" s="115" t="s">
        <v>2091</v>
      </c>
      <c r="L28" s="6"/>
    </row>
    <row r="29" spans="1:12" x14ac:dyDescent="0.25">
      <c r="A29" s="33"/>
      <c r="B29" s="66" t="s">
        <v>87</v>
      </c>
      <c r="C29" s="66" t="s">
        <v>63</v>
      </c>
      <c r="D29" s="130">
        <f>E63</f>
        <v>43.26</v>
      </c>
      <c r="E29" s="66" t="s">
        <v>171</v>
      </c>
      <c r="F29" s="130">
        <f>D29*(F15/D15)</f>
        <v>49.4573028464769</v>
      </c>
      <c r="G29" s="66" t="s">
        <v>1564</v>
      </c>
      <c r="H29" s="255" t="s">
        <v>128</v>
      </c>
      <c r="I29" s="255" t="s">
        <v>128</v>
      </c>
      <c r="J29" s="255" t="s">
        <v>128</v>
      </c>
      <c r="K29" s="115" t="s">
        <v>2090</v>
      </c>
      <c r="L29" s="6"/>
    </row>
    <row r="30" spans="1:12" x14ac:dyDescent="0.25">
      <c r="A30" s="33"/>
      <c r="B30" s="66" t="s">
        <v>87</v>
      </c>
      <c r="C30" s="66" t="s">
        <v>1590</v>
      </c>
      <c r="D30" s="130">
        <f>$E$59</f>
        <v>51.3</v>
      </c>
      <c r="E30" s="66" t="s">
        <v>171</v>
      </c>
      <c r="F30" s="130">
        <f>D30*($E$150/$E$149)</f>
        <v>56.829471674092929</v>
      </c>
      <c r="G30" s="66" t="s">
        <v>1564</v>
      </c>
      <c r="H30" s="255" t="s">
        <v>128</v>
      </c>
      <c r="I30" s="255" t="s">
        <v>128</v>
      </c>
      <c r="J30" s="255" t="s">
        <v>128</v>
      </c>
      <c r="K30" s="115" t="s">
        <v>2089</v>
      </c>
      <c r="L30" s="6"/>
    </row>
    <row r="31" spans="1:12" x14ac:dyDescent="0.25">
      <c r="A31" s="33"/>
      <c r="B31" s="66" t="s">
        <v>2081</v>
      </c>
      <c r="C31" s="66" t="s">
        <v>61</v>
      </c>
      <c r="D31" s="130">
        <f>E142</f>
        <v>17.707000000000001</v>
      </c>
      <c r="E31" s="66" t="s">
        <v>2082</v>
      </c>
      <c r="F31" s="130">
        <f>D31*($E$151/$E$152)</f>
        <v>19.366257342657345</v>
      </c>
      <c r="G31" s="66" t="s">
        <v>1564</v>
      </c>
      <c r="H31" s="127" t="s">
        <v>2121</v>
      </c>
      <c r="I31" s="129">
        <v>15</v>
      </c>
      <c r="J31" s="66" t="s">
        <v>2122</v>
      </c>
      <c r="K31" s="115" t="s">
        <v>2087</v>
      </c>
      <c r="L31" s="6"/>
    </row>
    <row r="32" spans="1:12" x14ac:dyDescent="0.25">
      <c r="A32" s="33"/>
      <c r="B32" s="66" t="s">
        <v>2081</v>
      </c>
      <c r="C32" s="66" t="s">
        <v>62</v>
      </c>
      <c r="D32" s="130">
        <f t="shared" ref="D32:D33" si="2">E143</f>
        <v>45.837000000000003</v>
      </c>
      <c r="E32" s="66" t="s">
        <v>2082</v>
      </c>
      <c r="F32" s="130">
        <f>D32*($E$51/$E$153)</f>
        <v>49.578606441158598</v>
      </c>
      <c r="G32" s="66" t="s">
        <v>1564</v>
      </c>
      <c r="H32" s="255" t="s">
        <v>128</v>
      </c>
      <c r="I32" s="255" t="s">
        <v>128</v>
      </c>
      <c r="J32" s="255" t="s">
        <v>128</v>
      </c>
      <c r="K32" s="115" t="s">
        <v>2091</v>
      </c>
      <c r="L32" s="6"/>
    </row>
    <row r="33" spans="1:12" x14ac:dyDescent="0.25">
      <c r="A33" s="33"/>
      <c r="B33" s="66" t="s">
        <v>1411</v>
      </c>
      <c r="C33" s="66" t="s">
        <v>2111</v>
      </c>
      <c r="D33" s="130">
        <f t="shared" si="2"/>
        <v>25.715</v>
      </c>
      <c r="E33" s="66" t="s">
        <v>2082</v>
      </c>
      <c r="F33" s="130">
        <f>D33*(F9/D9)</f>
        <v>26.174699014958041</v>
      </c>
      <c r="G33" s="66" t="s">
        <v>1564</v>
      </c>
      <c r="H33" s="255" t="s">
        <v>128</v>
      </c>
      <c r="I33" s="255" t="s">
        <v>128</v>
      </c>
      <c r="J33" s="255" t="s">
        <v>128</v>
      </c>
      <c r="K33" s="115" t="s">
        <v>2088</v>
      </c>
      <c r="L33" s="6"/>
    </row>
    <row r="34" spans="1:12" x14ac:dyDescent="0.25">
      <c r="A34" s="33"/>
      <c r="B34" s="66" t="s">
        <v>2081</v>
      </c>
      <c r="C34" s="66" t="s">
        <v>1337</v>
      </c>
      <c r="D34" s="130">
        <f>$E$168</f>
        <v>16.468</v>
      </c>
      <c r="E34" s="66" t="s">
        <v>2109</v>
      </c>
      <c r="F34" s="130">
        <f>$E$167</f>
        <v>17.788</v>
      </c>
      <c r="G34" s="66" t="s">
        <v>2109</v>
      </c>
      <c r="H34" s="255" t="s">
        <v>128</v>
      </c>
      <c r="I34" s="255" t="s">
        <v>128</v>
      </c>
      <c r="J34" s="255" t="s">
        <v>128</v>
      </c>
      <c r="K34" s="255" t="s">
        <v>128</v>
      </c>
      <c r="L34" s="6"/>
    </row>
    <row r="35" spans="1:12" x14ac:dyDescent="0.25">
      <c r="A35" s="33"/>
      <c r="B35" s="66" t="s">
        <v>2081</v>
      </c>
      <c r="C35" s="66" t="s">
        <v>497</v>
      </c>
      <c r="D35" s="130">
        <v>13.95</v>
      </c>
      <c r="E35" s="66" t="s">
        <v>2072</v>
      </c>
      <c r="F35" s="130">
        <v>15.8</v>
      </c>
      <c r="G35" s="66" t="s">
        <v>285</v>
      </c>
      <c r="H35" s="255" t="s">
        <v>128</v>
      </c>
      <c r="I35" s="255" t="s">
        <v>128</v>
      </c>
      <c r="J35" s="255" t="s">
        <v>128</v>
      </c>
      <c r="K35" s="255" t="s">
        <v>128</v>
      </c>
      <c r="L35" s="6"/>
    </row>
    <row r="36" spans="1:12" x14ac:dyDescent="0.25">
      <c r="A36" s="33"/>
      <c r="B36" s="66" t="s">
        <v>2081</v>
      </c>
      <c r="C36" s="66" t="s">
        <v>63</v>
      </c>
      <c r="D36" s="130">
        <v>42.86</v>
      </c>
      <c r="E36" s="66" t="s">
        <v>2072</v>
      </c>
      <c r="F36" s="130">
        <v>49</v>
      </c>
      <c r="G36" s="66" t="s">
        <v>285</v>
      </c>
      <c r="H36" s="127" t="s">
        <v>2117</v>
      </c>
      <c r="I36" s="129">
        <v>42.09</v>
      </c>
      <c r="J36" s="66" t="s">
        <v>2093</v>
      </c>
      <c r="K36" s="255" t="s">
        <v>128</v>
      </c>
      <c r="L36" s="6"/>
    </row>
    <row r="37" spans="1:12" x14ac:dyDescent="0.25">
      <c r="A37" s="33"/>
      <c r="B37" s="66" t="s">
        <v>2081</v>
      </c>
      <c r="C37" s="66" t="s">
        <v>1940</v>
      </c>
      <c r="D37" s="130">
        <v>26.95</v>
      </c>
      <c r="E37" s="66" t="s">
        <v>2079</v>
      </c>
      <c r="F37" s="130">
        <v>29.7</v>
      </c>
      <c r="G37" s="66" t="s">
        <v>1767</v>
      </c>
      <c r="H37" s="255" t="s">
        <v>128</v>
      </c>
      <c r="I37" s="255" t="s">
        <v>128</v>
      </c>
      <c r="J37" s="255" t="s">
        <v>128</v>
      </c>
      <c r="K37" s="255" t="s">
        <v>128</v>
      </c>
      <c r="L37" s="6"/>
    </row>
    <row r="38" spans="1:12" x14ac:dyDescent="0.25">
      <c r="B38" s="66" t="s">
        <v>2081</v>
      </c>
      <c r="C38" s="66" t="s">
        <v>2112</v>
      </c>
      <c r="D38" s="130">
        <f>F38-0.76</f>
        <v>30.248666666666665</v>
      </c>
      <c r="E38" s="66" t="s">
        <v>1564</v>
      </c>
      <c r="F38" s="130">
        <v>31.008666666666667</v>
      </c>
      <c r="G38" s="66" t="s">
        <v>2113</v>
      </c>
      <c r="H38" s="255" t="s">
        <v>128</v>
      </c>
      <c r="I38" s="255" t="s">
        <v>128</v>
      </c>
      <c r="J38" s="255" t="s">
        <v>128</v>
      </c>
      <c r="K38" s="115" t="s">
        <v>2114</v>
      </c>
      <c r="L38" s="6"/>
    </row>
    <row r="39" spans="1:12" x14ac:dyDescent="0.25">
      <c r="A39" s="33"/>
      <c r="B39" s="66" t="s">
        <v>1347</v>
      </c>
      <c r="C39" s="66" t="s">
        <v>2111</v>
      </c>
      <c r="D39" s="130">
        <f>F39-0.76</f>
        <v>29.590000000000003</v>
      </c>
      <c r="E39" s="66" t="s">
        <v>1564</v>
      </c>
      <c r="F39" s="130">
        <v>30.350000000000005</v>
      </c>
      <c r="G39" s="66" t="s">
        <v>2113</v>
      </c>
      <c r="H39" s="127" t="s">
        <v>497</v>
      </c>
      <c r="I39" s="129">
        <f>$F$35</f>
        <v>15.8</v>
      </c>
      <c r="J39" s="66" t="s">
        <v>285</v>
      </c>
      <c r="K39" s="115" t="s">
        <v>2114</v>
      </c>
      <c r="L39" s="6"/>
    </row>
    <row r="40" spans="1:12" x14ac:dyDescent="0.25">
      <c r="A40" s="33"/>
      <c r="B40" s="66" t="s">
        <v>1411</v>
      </c>
      <c r="C40" s="66" t="s">
        <v>2124</v>
      </c>
      <c r="D40" s="70">
        <f>D7</f>
        <v>12.84</v>
      </c>
      <c r="E40" s="70" t="str">
        <f t="shared" ref="E40:I40" si="3">E7</f>
        <v>Singh et al. 2014</v>
      </c>
      <c r="F40" s="130">
        <f t="shared" si="3"/>
        <v>14.6</v>
      </c>
      <c r="G40" s="70" t="str">
        <f t="shared" si="3"/>
        <v>Singh et al. 2014a</v>
      </c>
      <c r="H40" s="70" t="str">
        <f t="shared" si="3"/>
        <v>Crop Residue</v>
      </c>
      <c r="I40" s="130">
        <f t="shared" si="3"/>
        <v>14.6</v>
      </c>
      <c r="J40" s="255" t="s">
        <v>128</v>
      </c>
      <c r="K40" s="255" t="s">
        <v>128</v>
      </c>
      <c r="L40" s="6"/>
    </row>
    <row r="41" spans="1:12" x14ac:dyDescent="0.25">
      <c r="A41" s="33"/>
      <c r="L41" s="6"/>
    </row>
    <row r="42" spans="1:12" x14ac:dyDescent="0.25">
      <c r="A42" s="10"/>
      <c r="B42" s="7" t="s">
        <v>2144</v>
      </c>
      <c r="L42" s="6"/>
    </row>
    <row r="43" spans="1:12" s="143" customFormat="1" x14ac:dyDescent="0.25">
      <c r="A43" s="7"/>
      <c r="B43" s="83" t="s">
        <v>1771</v>
      </c>
      <c r="C43" s="83" t="s">
        <v>0</v>
      </c>
      <c r="D43" s="83" t="s">
        <v>5</v>
      </c>
      <c r="E43" s="83" t="s">
        <v>1764</v>
      </c>
      <c r="F43" s="83" t="s">
        <v>20</v>
      </c>
      <c r="G43" s="83"/>
      <c r="H43" s="83" t="s">
        <v>1770</v>
      </c>
      <c r="I43" s="7"/>
      <c r="J43" s="7"/>
      <c r="K43" s="7"/>
    </row>
    <row r="44" spans="1:12" x14ac:dyDescent="0.25">
      <c r="B44" s="75" t="s">
        <v>1253</v>
      </c>
      <c r="C44" s="75" t="s">
        <v>2</v>
      </c>
      <c r="D44" s="75" t="s">
        <v>497</v>
      </c>
      <c r="E44" s="149">
        <v>15.8</v>
      </c>
      <c r="F44" s="75" t="s">
        <v>285</v>
      </c>
      <c r="G44" s="75" t="s">
        <v>2066</v>
      </c>
      <c r="H44" s="255" t="s">
        <v>128</v>
      </c>
      <c r="L44" s="135"/>
    </row>
    <row r="45" spans="1:12" x14ac:dyDescent="0.25">
      <c r="B45" s="75" t="s">
        <v>1253</v>
      </c>
      <c r="C45" s="75" t="s">
        <v>2</v>
      </c>
      <c r="D45" s="75" t="s">
        <v>1579</v>
      </c>
      <c r="E45" s="149">
        <v>14.6</v>
      </c>
      <c r="F45" s="75" t="s">
        <v>285</v>
      </c>
      <c r="G45" s="75" t="s">
        <v>2066</v>
      </c>
      <c r="H45" s="255" t="s">
        <v>128</v>
      </c>
      <c r="L45" s="135"/>
    </row>
    <row r="46" spans="1:12" x14ac:dyDescent="0.25">
      <c r="B46" s="75" t="s">
        <v>1253</v>
      </c>
      <c r="C46" s="75" t="s">
        <v>2</v>
      </c>
      <c r="D46" s="75" t="s">
        <v>58</v>
      </c>
      <c r="E46" s="149">
        <v>13.3</v>
      </c>
      <c r="F46" s="75" t="s">
        <v>285</v>
      </c>
      <c r="G46" s="75" t="s">
        <v>2066</v>
      </c>
      <c r="H46" s="255" t="s">
        <v>128</v>
      </c>
      <c r="L46" s="135"/>
    </row>
    <row r="47" spans="1:12" x14ac:dyDescent="0.25">
      <c r="B47" s="75" t="s">
        <v>1253</v>
      </c>
      <c r="C47" s="75" t="s">
        <v>2</v>
      </c>
      <c r="D47" s="75" t="s">
        <v>139</v>
      </c>
      <c r="E47" s="149">
        <v>27.9</v>
      </c>
      <c r="F47" s="75" t="s">
        <v>285</v>
      </c>
      <c r="G47" s="75" t="s">
        <v>2066</v>
      </c>
      <c r="H47" s="75" t="s">
        <v>1765</v>
      </c>
      <c r="L47" s="135"/>
    </row>
    <row r="48" spans="1:12" x14ac:dyDescent="0.25">
      <c r="B48" s="75" t="s">
        <v>1253</v>
      </c>
      <c r="C48" s="75" t="s">
        <v>2</v>
      </c>
      <c r="D48" s="75" t="s">
        <v>1337</v>
      </c>
      <c r="E48" s="149">
        <v>17.899999999999999</v>
      </c>
      <c r="F48" s="75" t="s">
        <v>1766</v>
      </c>
      <c r="G48" s="255" t="s">
        <v>128</v>
      </c>
      <c r="H48" s="255" t="s">
        <v>128</v>
      </c>
      <c r="L48" s="135"/>
    </row>
    <row r="49" spans="2:12" x14ac:dyDescent="0.25">
      <c r="B49" s="75" t="s">
        <v>1253</v>
      </c>
      <c r="C49" s="75" t="s">
        <v>2</v>
      </c>
      <c r="D49" s="75" t="s">
        <v>1336</v>
      </c>
      <c r="E49" s="149">
        <v>29.7</v>
      </c>
      <c r="F49" s="75" t="s">
        <v>1767</v>
      </c>
      <c r="G49" s="255" t="s">
        <v>128</v>
      </c>
      <c r="H49" s="75" t="s">
        <v>132</v>
      </c>
      <c r="L49" s="135"/>
    </row>
    <row r="50" spans="2:12" x14ac:dyDescent="0.25">
      <c r="B50" s="75" t="s">
        <v>1253</v>
      </c>
      <c r="C50" s="75" t="s">
        <v>2</v>
      </c>
      <c r="D50" s="75" t="s">
        <v>61</v>
      </c>
      <c r="E50" s="149">
        <v>18.2</v>
      </c>
      <c r="F50" s="75" t="s">
        <v>285</v>
      </c>
      <c r="G50" s="255" t="s">
        <v>128</v>
      </c>
      <c r="H50" s="75" t="s">
        <v>134</v>
      </c>
      <c r="L50" s="135"/>
    </row>
    <row r="51" spans="2:12" x14ac:dyDescent="0.25">
      <c r="B51" s="75" t="s">
        <v>1253</v>
      </c>
      <c r="C51" s="75" t="s">
        <v>2</v>
      </c>
      <c r="D51" s="75" t="s">
        <v>62</v>
      </c>
      <c r="E51" s="149">
        <v>53.4</v>
      </c>
      <c r="F51" s="66" t="s">
        <v>2086</v>
      </c>
      <c r="G51" s="75" t="s">
        <v>2066</v>
      </c>
      <c r="H51" s="255" t="s">
        <v>128</v>
      </c>
      <c r="L51" s="135"/>
    </row>
    <row r="52" spans="2:12" x14ac:dyDescent="0.25">
      <c r="B52" s="75" t="s">
        <v>1253</v>
      </c>
      <c r="C52" s="75" t="s">
        <v>2</v>
      </c>
      <c r="D52" s="75" t="s">
        <v>63</v>
      </c>
      <c r="E52" s="149">
        <v>49</v>
      </c>
      <c r="F52" s="75" t="s">
        <v>285</v>
      </c>
      <c r="G52" s="75" t="s">
        <v>2066</v>
      </c>
      <c r="H52" s="255" t="s">
        <v>128</v>
      </c>
      <c r="L52" s="135"/>
    </row>
    <row r="53" spans="2:12" x14ac:dyDescent="0.25">
      <c r="B53" s="75" t="s">
        <v>1253</v>
      </c>
      <c r="C53" s="75" t="s">
        <v>2</v>
      </c>
      <c r="D53" s="75" t="s">
        <v>301</v>
      </c>
      <c r="E53" s="149">
        <v>16.3</v>
      </c>
      <c r="F53" s="75" t="s">
        <v>2093</v>
      </c>
      <c r="G53" s="75" t="s">
        <v>2066</v>
      </c>
      <c r="H53" s="75" t="s">
        <v>129</v>
      </c>
      <c r="L53" s="135"/>
    </row>
    <row r="54" spans="2:12" x14ac:dyDescent="0.25">
      <c r="B54" s="75" t="s">
        <v>1253</v>
      </c>
      <c r="C54" s="75" t="s">
        <v>87</v>
      </c>
      <c r="D54" s="75" t="s">
        <v>497</v>
      </c>
      <c r="E54" s="149">
        <v>15.3</v>
      </c>
      <c r="F54" s="75" t="s">
        <v>1768</v>
      </c>
      <c r="G54" s="75" t="s">
        <v>2067</v>
      </c>
      <c r="H54" s="75" t="s">
        <v>497</v>
      </c>
      <c r="L54" s="135"/>
    </row>
    <row r="55" spans="2:12" x14ac:dyDescent="0.25">
      <c r="B55" s="75" t="s">
        <v>1253</v>
      </c>
      <c r="C55" s="75" t="s">
        <v>87</v>
      </c>
      <c r="D55" s="75" t="s">
        <v>1579</v>
      </c>
      <c r="E55" s="149">
        <v>14.25</v>
      </c>
      <c r="F55" s="75" t="s">
        <v>1768</v>
      </c>
      <c r="G55" s="75" t="s">
        <v>2067</v>
      </c>
      <c r="H55" s="255" t="s">
        <v>128</v>
      </c>
      <c r="L55" s="135"/>
    </row>
    <row r="56" spans="2:12" x14ac:dyDescent="0.25">
      <c r="B56" s="75" t="s">
        <v>1253</v>
      </c>
      <c r="C56" s="75" t="s">
        <v>87</v>
      </c>
      <c r="D56" s="75" t="s">
        <v>1337</v>
      </c>
      <c r="E56" s="149">
        <v>15.9</v>
      </c>
      <c r="F56" s="75" t="s">
        <v>1769</v>
      </c>
      <c r="G56" s="255" t="s">
        <v>128</v>
      </c>
      <c r="H56" s="255" t="s">
        <v>128</v>
      </c>
      <c r="L56" s="135"/>
    </row>
    <row r="57" spans="2:12" x14ac:dyDescent="0.25">
      <c r="B57" s="75" t="s">
        <v>1253</v>
      </c>
      <c r="C57" s="75" t="s">
        <v>87</v>
      </c>
      <c r="D57" s="75" t="s">
        <v>62</v>
      </c>
      <c r="E57" s="149">
        <v>49</v>
      </c>
      <c r="F57" s="75" t="s">
        <v>171</v>
      </c>
      <c r="G57" s="75" t="s">
        <v>2067</v>
      </c>
      <c r="H57" s="255" t="s">
        <v>128</v>
      </c>
      <c r="L57" s="135"/>
    </row>
    <row r="58" spans="2:12" x14ac:dyDescent="0.25">
      <c r="B58" s="75" t="s">
        <v>1253</v>
      </c>
      <c r="C58" s="75" t="s">
        <v>87</v>
      </c>
      <c r="D58" s="75" t="s">
        <v>63</v>
      </c>
      <c r="E58" s="149">
        <v>49</v>
      </c>
      <c r="F58" s="75" t="s">
        <v>285</v>
      </c>
      <c r="G58" s="255" t="s">
        <v>128</v>
      </c>
      <c r="H58" s="255" t="s">
        <v>128</v>
      </c>
      <c r="L58" s="135"/>
    </row>
    <row r="59" spans="2:12" x14ac:dyDescent="0.25">
      <c r="B59" s="75" t="s">
        <v>1253</v>
      </c>
      <c r="C59" s="75" t="s">
        <v>87</v>
      </c>
      <c r="D59" s="75" t="s">
        <v>1590</v>
      </c>
      <c r="E59" s="149">
        <v>51.3</v>
      </c>
      <c r="F59" s="75" t="s">
        <v>171</v>
      </c>
      <c r="G59" s="75" t="s">
        <v>2067</v>
      </c>
      <c r="H59" s="255" t="s">
        <v>128</v>
      </c>
      <c r="L59" s="135"/>
    </row>
    <row r="60" spans="2:12" x14ac:dyDescent="0.25">
      <c r="B60" s="75" t="s">
        <v>1253</v>
      </c>
      <c r="C60" s="75" t="s">
        <v>87</v>
      </c>
      <c r="D60" s="75" t="s">
        <v>1338</v>
      </c>
      <c r="E60" s="149">
        <v>28.4</v>
      </c>
      <c r="F60" s="75" t="s">
        <v>171</v>
      </c>
      <c r="G60" s="75" t="s">
        <v>2067</v>
      </c>
      <c r="H60" s="255" t="s">
        <v>128</v>
      </c>
      <c r="L60" s="135"/>
    </row>
    <row r="61" spans="2:12" x14ac:dyDescent="0.25">
      <c r="B61" s="75" t="s">
        <v>1253</v>
      </c>
      <c r="C61" s="75" t="s">
        <v>87</v>
      </c>
      <c r="D61" s="75" t="s">
        <v>301</v>
      </c>
      <c r="E61" s="149">
        <v>13.9</v>
      </c>
      <c r="F61" s="75" t="s">
        <v>171</v>
      </c>
      <c r="G61" s="75" t="s">
        <v>2067</v>
      </c>
      <c r="H61" s="75" t="s">
        <v>129</v>
      </c>
      <c r="L61" s="135"/>
    </row>
    <row r="62" spans="2:12" x14ac:dyDescent="0.25">
      <c r="B62" s="75" t="s">
        <v>1254</v>
      </c>
      <c r="C62" s="75" t="s">
        <v>87</v>
      </c>
      <c r="D62" s="75" t="s">
        <v>1591</v>
      </c>
      <c r="E62" s="149">
        <v>43.756</v>
      </c>
      <c r="F62" s="75" t="s">
        <v>171</v>
      </c>
      <c r="G62" s="75" t="s">
        <v>2067</v>
      </c>
      <c r="H62" s="255" t="s">
        <v>128</v>
      </c>
      <c r="L62" s="135"/>
    </row>
    <row r="63" spans="2:12" x14ac:dyDescent="0.25">
      <c r="B63" s="75" t="s">
        <v>1254</v>
      </c>
      <c r="C63" s="75" t="s">
        <v>87</v>
      </c>
      <c r="D63" s="75" t="s">
        <v>63</v>
      </c>
      <c r="E63" s="149">
        <v>43.26</v>
      </c>
      <c r="F63" s="75" t="s">
        <v>171</v>
      </c>
      <c r="G63" s="75" t="s">
        <v>2067</v>
      </c>
      <c r="H63" s="255" t="s">
        <v>128</v>
      </c>
      <c r="L63" s="135"/>
    </row>
    <row r="64" spans="2:12" x14ac:dyDescent="0.25">
      <c r="B64" s="75" t="s">
        <v>1254</v>
      </c>
      <c r="C64" s="75" t="s">
        <v>87</v>
      </c>
      <c r="D64" s="75" t="s">
        <v>1772</v>
      </c>
      <c r="E64" s="149">
        <v>19.21</v>
      </c>
      <c r="F64" s="75" t="s">
        <v>171</v>
      </c>
      <c r="G64" s="75" t="s">
        <v>2067</v>
      </c>
      <c r="H64" s="255" t="s">
        <v>128</v>
      </c>
      <c r="L64" s="135"/>
    </row>
    <row r="65" spans="2:12" x14ac:dyDescent="0.25">
      <c r="B65" s="75" t="s">
        <v>1254</v>
      </c>
      <c r="C65" s="75" t="s">
        <v>87</v>
      </c>
      <c r="D65" s="75" t="s">
        <v>2054</v>
      </c>
      <c r="E65" s="149">
        <v>20.324999999999999</v>
      </c>
      <c r="F65" s="75" t="s">
        <v>171</v>
      </c>
      <c r="G65" s="75" t="s">
        <v>2067</v>
      </c>
      <c r="H65" s="75" t="s">
        <v>2055</v>
      </c>
      <c r="L65" s="135"/>
    </row>
    <row r="66" spans="2:12" x14ac:dyDescent="0.25">
      <c r="B66" s="75" t="s">
        <v>1254</v>
      </c>
      <c r="C66" s="75" t="s">
        <v>87</v>
      </c>
      <c r="D66" s="75" t="s">
        <v>497</v>
      </c>
      <c r="E66" s="149">
        <v>16.245999999999999</v>
      </c>
      <c r="F66" s="75" t="s">
        <v>171</v>
      </c>
      <c r="G66" s="75" t="s">
        <v>2067</v>
      </c>
      <c r="H66" s="255" t="s">
        <v>128</v>
      </c>
      <c r="L66" s="135"/>
    </row>
    <row r="67" spans="2:12" x14ac:dyDescent="0.25">
      <c r="B67" s="75" t="s">
        <v>1254</v>
      </c>
      <c r="C67" s="75" t="s">
        <v>87</v>
      </c>
      <c r="D67" s="75" t="s">
        <v>1380</v>
      </c>
      <c r="E67" s="149">
        <v>13.852</v>
      </c>
      <c r="F67" s="75" t="s">
        <v>171</v>
      </c>
      <c r="G67" s="75" t="s">
        <v>2067</v>
      </c>
      <c r="H67" s="255" t="s">
        <v>128</v>
      </c>
      <c r="L67" s="135"/>
    </row>
    <row r="68" spans="2:12" x14ac:dyDescent="0.25">
      <c r="B68" s="75" t="s">
        <v>1254</v>
      </c>
      <c r="C68" s="75" t="s">
        <v>87</v>
      </c>
      <c r="D68" s="75" t="s">
        <v>178</v>
      </c>
      <c r="E68" s="149">
        <v>27.300999999999998</v>
      </c>
      <c r="F68" s="75" t="s">
        <v>171</v>
      </c>
      <c r="G68" s="75" t="s">
        <v>2067</v>
      </c>
      <c r="H68" s="255" t="s">
        <v>128</v>
      </c>
      <c r="L68" s="135"/>
    </row>
    <row r="69" spans="2:12" x14ac:dyDescent="0.25">
      <c r="B69" s="75" t="s">
        <v>1254</v>
      </c>
      <c r="C69" s="75" t="s">
        <v>87</v>
      </c>
      <c r="D69" s="75" t="s">
        <v>1579</v>
      </c>
      <c r="E69" s="149">
        <v>16.082999999999998</v>
      </c>
      <c r="F69" s="75" t="s">
        <v>171</v>
      </c>
      <c r="G69" s="75" t="s">
        <v>2067</v>
      </c>
      <c r="H69" s="75" t="s">
        <v>1773</v>
      </c>
      <c r="L69" s="135"/>
    </row>
    <row r="70" spans="2:12" x14ac:dyDescent="0.25">
      <c r="B70" s="75" t="s">
        <v>1254</v>
      </c>
      <c r="C70" s="75" t="s">
        <v>87</v>
      </c>
      <c r="D70" s="75" t="s">
        <v>192</v>
      </c>
      <c r="E70" s="149">
        <v>15.333</v>
      </c>
      <c r="F70" s="75" t="s">
        <v>171</v>
      </c>
      <c r="G70" s="75" t="s">
        <v>2067</v>
      </c>
      <c r="H70" s="255" t="s">
        <v>128</v>
      </c>
      <c r="L70" s="135"/>
    </row>
    <row r="71" spans="2:12" x14ac:dyDescent="0.25">
      <c r="B71" s="75" t="s">
        <v>1254</v>
      </c>
      <c r="C71" s="75" t="s">
        <v>87</v>
      </c>
      <c r="D71" s="75" t="s">
        <v>178</v>
      </c>
      <c r="E71" s="149">
        <v>30.053999999999998</v>
      </c>
      <c r="F71" s="75" t="s">
        <v>171</v>
      </c>
      <c r="G71" s="75" t="s">
        <v>2067</v>
      </c>
      <c r="H71" s="75" t="s">
        <v>1774</v>
      </c>
      <c r="L71" s="135"/>
    </row>
    <row r="72" spans="2:12" x14ac:dyDescent="0.25">
      <c r="B72" s="75" t="s">
        <v>1254</v>
      </c>
      <c r="C72" s="75" t="s">
        <v>1438</v>
      </c>
      <c r="D72" s="75" t="s">
        <v>497</v>
      </c>
      <c r="E72" s="149">
        <v>19.498000000000001</v>
      </c>
      <c r="F72" s="75" t="s">
        <v>1775</v>
      </c>
      <c r="G72" s="255" t="s">
        <v>128</v>
      </c>
      <c r="H72" s="75" t="s">
        <v>2139</v>
      </c>
      <c r="L72" s="135"/>
    </row>
    <row r="73" spans="2:12" x14ac:dyDescent="0.25">
      <c r="B73" s="75" t="s">
        <v>1254</v>
      </c>
      <c r="C73" s="75" t="s">
        <v>1438</v>
      </c>
      <c r="D73" s="75" t="s">
        <v>497</v>
      </c>
      <c r="E73" s="149">
        <v>19.097999999999999</v>
      </c>
      <c r="F73" s="75" t="s">
        <v>1775</v>
      </c>
      <c r="G73" s="255" t="s">
        <v>128</v>
      </c>
      <c r="H73" s="75" t="s">
        <v>2140</v>
      </c>
      <c r="L73" s="135"/>
    </row>
    <row r="74" spans="2:12" x14ac:dyDescent="0.25">
      <c r="B74" s="75" t="s">
        <v>1254</v>
      </c>
      <c r="C74" s="75" t="s">
        <v>1438</v>
      </c>
      <c r="D74" s="75" t="s">
        <v>139</v>
      </c>
      <c r="E74" s="149">
        <v>31.981000000000002</v>
      </c>
      <c r="F74" s="75" t="s">
        <v>1775</v>
      </c>
      <c r="G74" s="255" t="s">
        <v>128</v>
      </c>
      <c r="H74" s="75" t="s">
        <v>2141</v>
      </c>
      <c r="L74" s="135"/>
    </row>
    <row r="75" spans="2:12" x14ac:dyDescent="0.25">
      <c r="B75" s="75" t="s">
        <v>1254</v>
      </c>
      <c r="C75" s="75" t="s">
        <v>2</v>
      </c>
      <c r="D75" s="75" t="s">
        <v>497</v>
      </c>
      <c r="E75" s="149">
        <v>19.5</v>
      </c>
      <c r="F75" s="75" t="s">
        <v>794</v>
      </c>
      <c r="G75" s="255" t="s">
        <v>128</v>
      </c>
      <c r="H75" s="75" t="s">
        <v>2115</v>
      </c>
      <c r="L75" s="135"/>
    </row>
    <row r="76" spans="2:12" x14ac:dyDescent="0.25">
      <c r="B76" s="75" t="s">
        <v>1254</v>
      </c>
      <c r="C76" s="75" t="s">
        <v>2</v>
      </c>
      <c r="D76" s="75" t="s">
        <v>139</v>
      </c>
      <c r="E76" s="149">
        <v>28</v>
      </c>
      <c r="F76" s="75" t="s">
        <v>794</v>
      </c>
      <c r="G76" s="255" t="s">
        <v>128</v>
      </c>
      <c r="H76" s="75" t="s">
        <v>2115</v>
      </c>
      <c r="L76" s="135"/>
    </row>
    <row r="77" spans="2:12" x14ac:dyDescent="0.25">
      <c r="B77" s="75" t="s">
        <v>1253</v>
      </c>
      <c r="C77" s="75" t="s">
        <v>306</v>
      </c>
      <c r="D77" s="75" t="s">
        <v>497</v>
      </c>
      <c r="E77" s="149">
        <v>18.8</v>
      </c>
      <c r="F77" s="75" t="s">
        <v>1302</v>
      </c>
      <c r="G77" s="255" t="s">
        <v>128</v>
      </c>
      <c r="H77" s="75" t="s">
        <v>2065</v>
      </c>
      <c r="L77" s="135"/>
    </row>
    <row r="78" spans="2:12" x14ac:dyDescent="0.25">
      <c r="B78" s="75" t="s">
        <v>1253</v>
      </c>
      <c r="C78" s="75" t="s">
        <v>306</v>
      </c>
      <c r="D78" s="75" t="s">
        <v>139</v>
      </c>
      <c r="E78" s="149">
        <f>1.5*18.8</f>
        <v>28.200000000000003</v>
      </c>
      <c r="F78" s="75" t="s">
        <v>1302</v>
      </c>
      <c r="G78" s="255" t="s">
        <v>128</v>
      </c>
      <c r="H78" s="75" t="s">
        <v>2065</v>
      </c>
      <c r="L78" s="135"/>
    </row>
    <row r="79" spans="2:12" x14ac:dyDescent="0.25">
      <c r="B79" s="75" t="s">
        <v>1254</v>
      </c>
      <c r="C79" s="75" t="s">
        <v>87</v>
      </c>
      <c r="D79" s="75" t="s">
        <v>497</v>
      </c>
      <c r="E79" s="149">
        <v>18.350000000000001</v>
      </c>
      <c r="F79" s="75" t="s">
        <v>1778</v>
      </c>
      <c r="G79" s="75" t="s">
        <v>2066</v>
      </c>
      <c r="H79" s="75" t="s">
        <v>834</v>
      </c>
      <c r="L79" s="135"/>
    </row>
    <row r="80" spans="2:12" x14ac:dyDescent="0.25">
      <c r="B80" s="75" t="s">
        <v>1254</v>
      </c>
      <c r="C80" s="75" t="s">
        <v>87</v>
      </c>
      <c r="D80" s="75" t="s">
        <v>497</v>
      </c>
      <c r="E80" s="149">
        <v>18.27</v>
      </c>
      <c r="F80" s="75" t="s">
        <v>1778</v>
      </c>
      <c r="G80" s="75" t="s">
        <v>2066</v>
      </c>
      <c r="H80" s="75" t="s">
        <v>835</v>
      </c>
      <c r="L80" s="135"/>
    </row>
    <row r="81" spans="2:12" x14ac:dyDescent="0.25">
      <c r="B81" s="75" t="s">
        <v>1254</v>
      </c>
      <c r="C81" s="75" t="s">
        <v>87</v>
      </c>
      <c r="D81" s="75" t="s">
        <v>497</v>
      </c>
      <c r="E81" s="149">
        <v>18.77</v>
      </c>
      <c r="F81" s="75" t="s">
        <v>1778</v>
      </c>
      <c r="G81" s="75" t="s">
        <v>2066</v>
      </c>
      <c r="H81" s="75" t="s">
        <v>836</v>
      </c>
      <c r="L81" s="135"/>
    </row>
    <row r="82" spans="2:12" x14ac:dyDescent="0.25">
      <c r="B82" s="75" t="s">
        <v>1254</v>
      </c>
      <c r="C82" s="75" t="s">
        <v>87</v>
      </c>
      <c r="D82" s="75" t="s">
        <v>497</v>
      </c>
      <c r="E82" s="149">
        <v>19.03</v>
      </c>
      <c r="F82" s="75" t="s">
        <v>1778</v>
      </c>
      <c r="G82" s="75" t="s">
        <v>2066</v>
      </c>
      <c r="H82" s="75" t="s">
        <v>837</v>
      </c>
      <c r="L82" s="135"/>
    </row>
    <row r="83" spans="2:12" x14ac:dyDescent="0.25">
      <c r="B83" s="75" t="s">
        <v>1254</v>
      </c>
      <c r="C83" s="75" t="s">
        <v>87</v>
      </c>
      <c r="D83" s="75" t="s">
        <v>497</v>
      </c>
      <c r="E83" s="149">
        <v>18.61</v>
      </c>
      <c r="F83" s="75" t="s">
        <v>1778</v>
      </c>
      <c r="G83" s="75" t="s">
        <v>2066</v>
      </c>
      <c r="H83" s="75" t="s">
        <v>838</v>
      </c>
      <c r="L83" s="135"/>
    </row>
    <row r="84" spans="2:12" x14ac:dyDescent="0.25">
      <c r="B84" s="75" t="s">
        <v>1254</v>
      </c>
      <c r="C84" s="75" t="s">
        <v>87</v>
      </c>
      <c r="D84" s="75" t="s">
        <v>497</v>
      </c>
      <c r="E84" s="149">
        <v>19.22</v>
      </c>
      <c r="F84" s="75" t="s">
        <v>1778</v>
      </c>
      <c r="G84" s="75" t="s">
        <v>2066</v>
      </c>
      <c r="H84" s="75" t="s">
        <v>839</v>
      </c>
      <c r="L84" s="135"/>
    </row>
    <row r="85" spans="2:12" x14ac:dyDescent="0.25">
      <c r="B85" s="75" t="s">
        <v>1254</v>
      </c>
      <c r="C85" s="75" t="s">
        <v>87</v>
      </c>
      <c r="D85" s="75" t="s">
        <v>497</v>
      </c>
      <c r="E85" s="149">
        <v>19.489999999999998</v>
      </c>
      <c r="F85" s="75" t="s">
        <v>1778</v>
      </c>
      <c r="G85" s="75" t="s">
        <v>2066</v>
      </c>
      <c r="H85" s="75" t="s">
        <v>1776</v>
      </c>
      <c r="L85" s="135"/>
    </row>
    <row r="86" spans="2:12" x14ac:dyDescent="0.25">
      <c r="B86" s="75" t="s">
        <v>1254</v>
      </c>
      <c r="C86" s="75" t="s">
        <v>87</v>
      </c>
      <c r="D86" s="75" t="s">
        <v>497</v>
      </c>
      <c r="E86" s="149">
        <v>20.02</v>
      </c>
      <c r="F86" s="75" t="s">
        <v>1778</v>
      </c>
      <c r="G86" s="75" t="s">
        <v>2066</v>
      </c>
      <c r="H86" s="75" t="s">
        <v>841</v>
      </c>
      <c r="L86" s="135"/>
    </row>
    <row r="87" spans="2:12" x14ac:dyDescent="0.25">
      <c r="B87" s="75" t="s">
        <v>1254</v>
      </c>
      <c r="C87" s="75" t="s">
        <v>87</v>
      </c>
      <c r="D87" s="75" t="s">
        <v>497</v>
      </c>
      <c r="E87" s="149">
        <v>19</v>
      </c>
      <c r="F87" s="75" t="s">
        <v>1778</v>
      </c>
      <c r="G87" s="75" t="s">
        <v>2066</v>
      </c>
      <c r="H87" s="75" t="s">
        <v>842</v>
      </c>
      <c r="L87" s="135"/>
    </row>
    <row r="88" spans="2:12" x14ac:dyDescent="0.25">
      <c r="B88" s="75" t="s">
        <v>1254</v>
      </c>
      <c r="C88" s="75" t="s">
        <v>87</v>
      </c>
      <c r="D88" s="75" t="s">
        <v>497</v>
      </c>
      <c r="E88" s="149">
        <v>18.510000000000002</v>
      </c>
      <c r="F88" s="75" t="s">
        <v>1778</v>
      </c>
      <c r="G88" s="75" t="s">
        <v>2066</v>
      </c>
      <c r="H88" s="75" t="s">
        <v>843</v>
      </c>
      <c r="L88" s="135"/>
    </row>
    <row r="89" spans="2:12" x14ac:dyDescent="0.25">
      <c r="B89" s="75" t="s">
        <v>1254</v>
      </c>
      <c r="C89" s="75" t="s">
        <v>87</v>
      </c>
      <c r="D89" s="75" t="s">
        <v>497</v>
      </c>
      <c r="E89" s="149">
        <v>16.989999999999998</v>
      </c>
      <c r="F89" s="75" t="s">
        <v>1778</v>
      </c>
      <c r="G89" s="75" t="s">
        <v>2066</v>
      </c>
      <c r="H89" s="75" t="s">
        <v>844</v>
      </c>
      <c r="L89" s="135"/>
    </row>
    <row r="90" spans="2:12" x14ac:dyDescent="0.25">
      <c r="B90" s="75" t="s">
        <v>1254</v>
      </c>
      <c r="C90" s="75" t="s">
        <v>87</v>
      </c>
      <c r="D90" s="75" t="s">
        <v>497</v>
      </c>
      <c r="E90" s="149">
        <v>16</v>
      </c>
      <c r="F90" s="75" t="s">
        <v>1778</v>
      </c>
      <c r="G90" s="75" t="s">
        <v>2066</v>
      </c>
      <c r="H90" s="75" t="s">
        <v>845</v>
      </c>
      <c r="L90" s="135"/>
    </row>
    <row r="91" spans="2:12" x14ac:dyDescent="0.25">
      <c r="B91" s="75" t="s">
        <v>1254</v>
      </c>
      <c r="C91" s="75" t="s">
        <v>87</v>
      </c>
      <c r="D91" s="75" t="s">
        <v>497</v>
      </c>
      <c r="E91" s="149">
        <v>17.28</v>
      </c>
      <c r="F91" s="75" t="s">
        <v>1778</v>
      </c>
      <c r="G91" s="75" t="s">
        <v>2066</v>
      </c>
      <c r="H91" s="75" t="s">
        <v>846</v>
      </c>
      <c r="L91" s="135"/>
    </row>
    <row r="92" spans="2:12" x14ac:dyDescent="0.25">
      <c r="B92" s="75" t="s">
        <v>1254</v>
      </c>
      <c r="C92" s="75" t="s">
        <v>87</v>
      </c>
      <c r="D92" s="75" t="s">
        <v>497</v>
      </c>
      <c r="E92" s="149">
        <v>20.22</v>
      </c>
      <c r="F92" s="75" t="s">
        <v>1778</v>
      </c>
      <c r="G92" s="75" t="s">
        <v>2066</v>
      </c>
      <c r="H92" s="75" t="s">
        <v>1777</v>
      </c>
      <c r="L92" s="135"/>
    </row>
    <row r="93" spans="2:12" x14ac:dyDescent="0.25">
      <c r="B93" s="75" t="s">
        <v>1254</v>
      </c>
      <c r="C93" s="75" t="s">
        <v>87</v>
      </c>
      <c r="D93" s="75" t="s">
        <v>497</v>
      </c>
      <c r="E93" s="149">
        <v>18.329999999999998</v>
      </c>
      <c r="F93" s="75" t="s">
        <v>1778</v>
      </c>
      <c r="G93" s="75" t="s">
        <v>2066</v>
      </c>
      <c r="H93" s="75" t="s">
        <v>860</v>
      </c>
      <c r="L93" s="135"/>
    </row>
    <row r="94" spans="2:12" x14ac:dyDescent="0.25">
      <c r="B94" s="75" t="s">
        <v>1254</v>
      </c>
      <c r="C94" s="75" t="s">
        <v>87</v>
      </c>
      <c r="D94" s="75" t="s">
        <v>1772</v>
      </c>
      <c r="E94" s="149">
        <v>22</v>
      </c>
      <c r="F94" s="75" t="s">
        <v>1779</v>
      </c>
      <c r="G94" s="75" t="s">
        <v>2066</v>
      </c>
      <c r="H94" s="75" t="s">
        <v>926</v>
      </c>
      <c r="L94" s="135"/>
    </row>
    <row r="95" spans="2:12" x14ac:dyDescent="0.25">
      <c r="B95" s="75" t="s">
        <v>1254</v>
      </c>
      <c r="C95" s="75" t="s">
        <v>87</v>
      </c>
      <c r="D95" s="75" t="s">
        <v>1772</v>
      </c>
      <c r="E95" s="124">
        <v>9</v>
      </c>
      <c r="F95" s="75" t="s">
        <v>1779</v>
      </c>
      <c r="G95" s="75" t="s">
        <v>2066</v>
      </c>
      <c r="H95" s="75" t="s">
        <v>927</v>
      </c>
      <c r="L95" s="135"/>
    </row>
    <row r="96" spans="2:12" x14ac:dyDescent="0.25">
      <c r="B96" s="75" t="s">
        <v>1254</v>
      </c>
      <c r="C96" s="75" t="s">
        <v>87</v>
      </c>
      <c r="D96" s="75" t="s">
        <v>1772</v>
      </c>
      <c r="E96" s="149">
        <f>E94*($E$145/$E$146)</f>
        <v>20.866008655622391</v>
      </c>
      <c r="F96" s="75" t="s">
        <v>1564</v>
      </c>
      <c r="G96" s="75" t="s">
        <v>2067</v>
      </c>
      <c r="H96" s="75" t="s">
        <v>926</v>
      </c>
      <c r="L96" s="135"/>
    </row>
    <row r="97" spans="2:12" x14ac:dyDescent="0.25">
      <c r="B97" s="75" t="s">
        <v>1254</v>
      </c>
      <c r="C97" s="75" t="s">
        <v>87</v>
      </c>
      <c r="D97" s="75" t="s">
        <v>1772</v>
      </c>
      <c r="E97" s="124">
        <f>E95*($E$145/$E$146)</f>
        <v>8.5360944500273419</v>
      </c>
      <c r="F97" s="75" t="s">
        <v>1564</v>
      </c>
      <c r="G97" s="75" t="s">
        <v>2067</v>
      </c>
      <c r="H97" s="75" t="s">
        <v>927</v>
      </c>
      <c r="L97" s="135"/>
    </row>
    <row r="98" spans="2:12" x14ac:dyDescent="0.25">
      <c r="B98" s="75" t="s">
        <v>1254</v>
      </c>
      <c r="C98" s="75" t="s">
        <v>87</v>
      </c>
      <c r="D98" s="75" t="s">
        <v>301</v>
      </c>
      <c r="E98" s="149">
        <v>33</v>
      </c>
      <c r="F98" s="75" t="s">
        <v>1779</v>
      </c>
      <c r="G98" s="75" t="s">
        <v>2066</v>
      </c>
      <c r="H98" s="75" t="s">
        <v>928</v>
      </c>
      <c r="L98" s="135"/>
    </row>
    <row r="99" spans="2:12" x14ac:dyDescent="0.25">
      <c r="B99" s="75" t="s">
        <v>1254</v>
      </c>
      <c r="C99" s="75" t="s">
        <v>87</v>
      </c>
      <c r="D99" s="75" t="s">
        <v>301</v>
      </c>
      <c r="E99" s="149">
        <v>28</v>
      </c>
      <c r="F99" s="75" t="s">
        <v>1779</v>
      </c>
      <c r="G99" s="75" t="s">
        <v>2066</v>
      </c>
      <c r="H99" s="75" t="s">
        <v>929</v>
      </c>
      <c r="L99" s="135"/>
    </row>
    <row r="100" spans="2:12" x14ac:dyDescent="0.25">
      <c r="B100" s="75" t="s">
        <v>1254</v>
      </c>
      <c r="C100" s="75" t="s">
        <v>87</v>
      </c>
      <c r="D100" s="75" t="s">
        <v>301</v>
      </c>
      <c r="E100" s="149">
        <v>24</v>
      </c>
      <c r="F100" s="75" t="s">
        <v>1779</v>
      </c>
      <c r="G100" s="75" t="s">
        <v>2066</v>
      </c>
      <c r="H100" s="75" t="s">
        <v>930</v>
      </c>
      <c r="L100" s="135"/>
    </row>
    <row r="101" spans="2:12" x14ac:dyDescent="0.25">
      <c r="B101" s="75" t="s">
        <v>1254</v>
      </c>
      <c r="C101" s="75" t="s">
        <v>2</v>
      </c>
      <c r="D101" s="75" t="s">
        <v>61</v>
      </c>
      <c r="E101" s="149">
        <v>17.71</v>
      </c>
      <c r="F101" s="75" t="s">
        <v>26</v>
      </c>
      <c r="G101" s="75" t="s">
        <v>2067</v>
      </c>
      <c r="H101" s="255" t="s">
        <v>128</v>
      </c>
      <c r="L101" s="135"/>
    </row>
    <row r="102" spans="2:12" x14ac:dyDescent="0.25">
      <c r="B102" s="75" t="s">
        <v>1254</v>
      </c>
      <c r="C102" s="75" t="s">
        <v>2</v>
      </c>
      <c r="D102" s="75" t="s">
        <v>62</v>
      </c>
      <c r="E102" s="149">
        <v>45.84</v>
      </c>
      <c r="F102" s="75" t="s">
        <v>26</v>
      </c>
      <c r="G102" s="75" t="s">
        <v>2067</v>
      </c>
      <c r="H102" s="255" t="s">
        <v>128</v>
      </c>
      <c r="L102" s="135"/>
    </row>
    <row r="103" spans="2:12" x14ac:dyDescent="0.25">
      <c r="B103" s="75" t="s">
        <v>1254</v>
      </c>
      <c r="C103" s="75" t="s">
        <v>2</v>
      </c>
      <c r="D103" s="75" t="s">
        <v>63</v>
      </c>
      <c r="E103" s="149">
        <v>43.12</v>
      </c>
      <c r="F103" s="75" t="s">
        <v>26</v>
      </c>
      <c r="G103" s="75" t="s">
        <v>2067</v>
      </c>
      <c r="H103" s="255" t="s">
        <v>128</v>
      </c>
      <c r="L103" s="135"/>
    </row>
    <row r="104" spans="2:12" x14ac:dyDescent="0.25">
      <c r="B104" s="75" t="s">
        <v>1254</v>
      </c>
      <c r="C104" s="75" t="s">
        <v>2</v>
      </c>
      <c r="D104" s="75" t="s">
        <v>497</v>
      </c>
      <c r="E104" s="149">
        <v>15.33</v>
      </c>
      <c r="F104" s="75" t="s">
        <v>26</v>
      </c>
      <c r="G104" s="75" t="s">
        <v>2067</v>
      </c>
      <c r="H104" s="255" t="s">
        <v>128</v>
      </c>
      <c r="L104" s="135"/>
    </row>
    <row r="105" spans="2:12" x14ac:dyDescent="0.25">
      <c r="B105" s="75" t="s">
        <v>1254</v>
      </c>
      <c r="C105" s="75" t="s">
        <v>2</v>
      </c>
      <c r="D105" s="75" t="s">
        <v>497</v>
      </c>
      <c r="E105" s="149">
        <v>15.1</v>
      </c>
      <c r="F105" s="75" t="s">
        <v>26</v>
      </c>
      <c r="G105" s="75" t="s">
        <v>2067</v>
      </c>
      <c r="H105" s="255" t="s">
        <v>128</v>
      </c>
      <c r="L105" s="135"/>
    </row>
    <row r="106" spans="2:12" x14ac:dyDescent="0.25">
      <c r="B106" s="75" t="s">
        <v>1254</v>
      </c>
      <c r="C106" s="75" t="s">
        <v>2</v>
      </c>
      <c r="D106" s="75" t="s">
        <v>1579</v>
      </c>
      <c r="E106" s="149">
        <v>16.53</v>
      </c>
      <c r="F106" s="75" t="s">
        <v>26</v>
      </c>
      <c r="G106" s="75" t="s">
        <v>2067</v>
      </c>
      <c r="H106" s="255" t="s">
        <v>128</v>
      </c>
      <c r="L106" s="135"/>
    </row>
    <row r="107" spans="2:12" x14ac:dyDescent="0.25">
      <c r="B107" s="75" t="s">
        <v>1254</v>
      </c>
      <c r="C107" s="75" t="s">
        <v>2</v>
      </c>
      <c r="D107" s="75" t="s">
        <v>1579</v>
      </c>
      <c r="E107" s="149">
        <v>13.03</v>
      </c>
      <c r="F107" s="75" t="s">
        <v>26</v>
      </c>
      <c r="G107" s="75" t="s">
        <v>2067</v>
      </c>
      <c r="H107" s="255" t="s">
        <v>128</v>
      </c>
      <c r="L107" s="135"/>
    </row>
    <row r="108" spans="2:12" x14ac:dyDescent="0.25">
      <c r="B108" s="75" t="s">
        <v>1254</v>
      </c>
      <c r="C108" s="75" t="s">
        <v>2</v>
      </c>
      <c r="D108" s="75" t="s">
        <v>58</v>
      </c>
      <c r="E108" s="149">
        <v>11.76</v>
      </c>
      <c r="F108" s="75" t="s">
        <v>26</v>
      </c>
      <c r="G108" s="75" t="s">
        <v>2067</v>
      </c>
      <c r="H108" s="255" t="s">
        <v>128</v>
      </c>
      <c r="L108" s="135"/>
    </row>
    <row r="109" spans="2:12" x14ac:dyDescent="0.25">
      <c r="B109" s="75" t="s">
        <v>1253</v>
      </c>
      <c r="C109" s="75" t="s">
        <v>306</v>
      </c>
      <c r="D109" s="75" t="s">
        <v>61</v>
      </c>
      <c r="E109" s="149">
        <v>18.2</v>
      </c>
      <c r="F109" s="75" t="s">
        <v>285</v>
      </c>
      <c r="G109" s="255" t="s">
        <v>128</v>
      </c>
      <c r="H109" s="255" t="s">
        <v>128</v>
      </c>
      <c r="L109" s="135"/>
    </row>
    <row r="110" spans="2:12" x14ac:dyDescent="0.25">
      <c r="B110" s="75" t="s">
        <v>1253</v>
      </c>
      <c r="C110" s="75" t="s">
        <v>306</v>
      </c>
      <c r="D110" s="75" t="s">
        <v>1579</v>
      </c>
      <c r="E110" s="149">
        <f t="shared" ref="E110:E116" si="4">AVERAGEIF($D$44:$D$109, D110, $E$44:$E$109)</f>
        <v>14.898599999999998</v>
      </c>
      <c r="F110" s="75" t="s">
        <v>1802</v>
      </c>
      <c r="G110" s="255" t="s">
        <v>128</v>
      </c>
      <c r="H110" s="255" t="s">
        <v>128</v>
      </c>
      <c r="L110" s="135"/>
    </row>
    <row r="111" spans="2:12" x14ac:dyDescent="0.25">
      <c r="B111" s="75" t="s">
        <v>1253</v>
      </c>
      <c r="C111" s="75" t="s">
        <v>306</v>
      </c>
      <c r="D111" s="75" t="s">
        <v>58</v>
      </c>
      <c r="E111" s="149">
        <f t="shared" si="4"/>
        <v>12.530000000000001</v>
      </c>
      <c r="F111" s="75" t="s">
        <v>1802</v>
      </c>
      <c r="G111" s="255" t="s">
        <v>128</v>
      </c>
      <c r="H111" s="255" t="s">
        <v>128</v>
      </c>
      <c r="L111" s="135"/>
    </row>
    <row r="112" spans="2:12" x14ac:dyDescent="0.25">
      <c r="B112" s="75" t="s">
        <v>1253</v>
      </c>
      <c r="C112" s="75" t="s">
        <v>306</v>
      </c>
      <c r="D112" s="75" t="s">
        <v>1337</v>
      </c>
      <c r="E112" s="149">
        <f t="shared" si="4"/>
        <v>16.899999999999999</v>
      </c>
      <c r="F112" s="75" t="s">
        <v>1802</v>
      </c>
      <c r="G112" s="255" t="s">
        <v>128</v>
      </c>
      <c r="H112" s="255" t="s">
        <v>128</v>
      </c>
      <c r="L112" s="135"/>
    </row>
    <row r="113" spans="2:12" x14ac:dyDescent="0.25">
      <c r="B113" s="75" t="s">
        <v>1253</v>
      </c>
      <c r="C113" s="75" t="s">
        <v>306</v>
      </c>
      <c r="D113" s="75" t="s">
        <v>1336</v>
      </c>
      <c r="E113" s="149">
        <f t="shared" si="4"/>
        <v>29.7</v>
      </c>
      <c r="F113" s="75" t="s">
        <v>1802</v>
      </c>
      <c r="G113" s="255" t="s">
        <v>128</v>
      </c>
      <c r="H113" s="255" t="s">
        <v>128</v>
      </c>
      <c r="L113" s="135"/>
    </row>
    <row r="114" spans="2:12" x14ac:dyDescent="0.25">
      <c r="B114" s="75" t="s">
        <v>1253</v>
      </c>
      <c r="C114" s="75" t="s">
        <v>306</v>
      </c>
      <c r="D114" s="75" t="s">
        <v>62</v>
      </c>
      <c r="E114" s="149">
        <f t="shared" si="4"/>
        <v>49.413333333333334</v>
      </c>
      <c r="F114" s="75" t="s">
        <v>1802</v>
      </c>
      <c r="G114" s="255" t="s">
        <v>128</v>
      </c>
      <c r="H114" s="255" t="s">
        <v>128</v>
      </c>
      <c r="L114" s="135"/>
    </row>
    <row r="115" spans="2:12" x14ac:dyDescent="0.25">
      <c r="B115" s="75" t="s">
        <v>1253</v>
      </c>
      <c r="C115" s="75" t="s">
        <v>306</v>
      </c>
      <c r="D115" s="75" t="s">
        <v>63</v>
      </c>
      <c r="E115" s="149">
        <f t="shared" si="4"/>
        <v>46.094999999999999</v>
      </c>
      <c r="F115" s="75" t="s">
        <v>1802</v>
      </c>
      <c r="G115" s="255" t="s">
        <v>128</v>
      </c>
      <c r="H115" s="255" t="s">
        <v>128</v>
      </c>
      <c r="L115" s="135"/>
    </row>
    <row r="116" spans="2:12" x14ac:dyDescent="0.25">
      <c r="B116" s="75" t="s">
        <v>1253</v>
      </c>
      <c r="C116" s="75" t="s">
        <v>306</v>
      </c>
      <c r="D116" s="75" t="s">
        <v>139</v>
      </c>
      <c r="E116" s="149">
        <f t="shared" si="4"/>
        <v>29.020250000000001</v>
      </c>
      <c r="F116" s="75" t="s">
        <v>1802</v>
      </c>
      <c r="G116" s="255" t="s">
        <v>128</v>
      </c>
      <c r="H116" s="255" t="s">
        <v>128</v>
      </c>
      <c r="L116" s="135"/>
    </row>
    <row r="117" spans="2:12" x14ac:dyDescent="0.25">
      <c r="B117" s="75" t="s">
        <v>1253</v>
      </c>
      <c r="C117" s="75" t="s">
        <v>2</v>
      </c>
      <c r="D117" s="75" t="s">
        <v>497</v>
      </c>
      <c r="E117" s="149">
        <v>13.95</v>
      </c>
      <c r="F117" s="75" t="s">
        <v>285</v>
      </c>
      <c r="G117" s="75" t="s">
        <v>2067</v>
      </c>
      <c r="H117" s="255" t="s">
        <v>128</v>
      </c>
      <c r="L117" s="135"/>
    </row>
    <row r="118" spans="2:12" x14ac:dyDescent="0.25">
      <c r="B118" s="75" t="s">
        <v>1253</v>
      </c>
      <c r="C118" s="75" t="s">
        <v>2</v>
      </c>
      <c r="D118" s="75" t="s">
        <v>1579</v>
      </c>
      <c r="E118" s="149">
        <v>12.84</v>
      </c>
      <c r="F118" s="75" t="s">
        <v>285</v>
      </c>
      <c r="G118" s="75" t="s">
        <v>2067</v>
      </c>
      <c r="H118" s="255" t="s">
        <v>128</v>
      </c>
      <c r="L118" s="135"/>
    </row>
    <row r="119" spans="2:12" x14ac:dyDescent="0.25">
      <c r="B119" s="75" t="s">
        <v>1253</v>
      </c>
      <c r="C119" s="75" t="s">
        <v>2</v>
      </c>
      <c r="D119" s="75" t="s">
        <v>58</v>
      </c>
      <c r="E119" s="149">
        <v>11.9</v>
      </c>
      <c r="F119" s="75" t="s">
        <v>285</v>
      </c>
      <c r="G119" s="75" t="s">
        <v>2067</v>
      </c>
      <c r="H119" s="255" t="s">
        <v>128</v>
      </c>
      <c r="L119" s="135"/>
    </row>
    <row r="120" spans="2:12" x14ac:dyDescent="0.25">
      <c r="B120" s="75" t="s">
        <v>1253</v>
      </c>
      <c r="C120" s="75" t="s">
        <v>2</v>
      </c>
      <c r="D120" s="75" t="s">
        <v>139</v>
      </c>
      <c r="E120" s="149">
        <v>27.41</v>
      </c>
      <c r="F120" s="75" t="s">
        <v>285</v>
      </c>
      <c r="G120" s="75" t="s">
        <v>2067</v>
      </c>
      <c r="H120" s="75" t="s">
        <v>1765</v>
      </c>
      <c r="L120" s="135"/>
    </row>
    <row r="121" spans="2:12" x14ac:dyDescent="0.25">
      <c r="B121" s="75" t="s">
        <v>1253</v>
      </c>
      <c r="C121" s="75" t="s">
        <v>2</v>
      </c>
      <c r="D121" s="75" t="s">
        <v>62</v>
      </c>
      <c r="E121" s="149">
        <v>49.37</v>
      </c>
      <c r="F121" s="75" t="s">
        <v>285</v>
      </c>
      <c r="G121" s="75" t="s">
        <v>2067</v>
      </c>
      <c r="H121" s="255" t="s">
        <v>128</v>
      </c>
      <c r="L121" s="135"/>
    </row>
    <row r="122" spans="2:12" x14ac:dyDescent="0.25">
      <c r="B122" s="75" t="s">
        <v>1253</v>
      </c>
      <c r="C122" s="75" t="s">
        <v>2</v>
      </c>
      <c r="D122" s="75" t="s">
        <v>63</v>
      </c>
      <c r="E122" s="149">
        <v>45.85</v>
      </c>
      <c r="F122" s="75" t="s">
        <v>285</v>
      </c>
      <c r="G122" s="75" t="s">
        <v>2067</v>
      </c>
      <c r="H122" s="255" t="s">
        <v>128</v>
      </c>
      <c r="L122" s="135"/>
    </row>
    <row r="123" spans="2:12" x14ac:dyDescent="0.25">
      <c r="B123" s="75" t="s">
        <v>1253</v>
      </c>
      <c r="C123" s="75" t="s">
        <v>2</v>
      </c>
      <c r="D123" s="75" t="s">
        <v>301</v>
      </c>
      <c r="E123" s="149">
        <v>15.64</v>
      </c>
      <c r="F123" s="75" t="s">
        <v>2093</v>
      </c>
      <c r="G123" s="75" t="s">
        <v>2067</v>
      </c>
      <c r="H123" s="75" t="s">
        <v>129</v>
      </c>
      <c r="L123" s="135"/>
    </row>
    <row r="124" spans="2:12" x14ac:dyDescent="0.25">
      <c r="B124" s="66" t="s">
        <v>1253</v>
      </c>
      <c r="C124" s="66" t="s">
        <v>306</v>
      </c>
      <c r="D124" s="66" t="s">
        <v>2075</v>
      </c>
      <c r="E124" s="130">
        <v>18.940000000000001</v>
      </c>
      <c r="F124" s="66" t="s">
        <v>2076</v>
      </c>
      <c r="G124" s="66" t="s">
        <v>2066</v>
      </c>
      <c r="H124" s="255" t="s">
        <v>128</v>
      </c>
      <c r="L124" s="135"/>
    </row>
    <row r="125" spans="2:12" x14ac:dyDescent="0.25">
      <c r="B125" s="75" t="s">
        <v>1253</v>
      </c>
      <c r="C125" s="75" t="s">
        <v>2</v>
      </c>
      <c r="D125" s="75" t="s">
        <v>1336</v>
      </c>
      <c r="E125" s="149">
        <v>29.7</v>
      </c>
      <c r="F125" s="75" t="s">
        <v>1767</v>
      </c>
      <c r="G125" s="75" t="s">
        <v>2066</v>
      </c>
      <c r="H125" s="75" t="s">
        <v>132</v>
      </c>
      <c r="L125" s="135"/>
    </row>
    <row r="126" spans="2:12" x14ac:dyDescent="0.25">
      <c r="B126" s="75" t="s">
        <v>1254</v>
      </c>
      <c r="C126" s="75" t="s">
        <v>87</v>
      </c>
      <c r="D126" s="75" t="s">
        <v>497</v>
      </c>
      <c r="E126" s="149">
        <f t="shared" ref="E126:E140" si="5">E79*($D$6/$F$6)</f>
        <v>16.201424050632912</v>
      </c>
      <c r="F126" s="75" t="s">
        <v>1778</v>
      </c>
      <c r="G126" s="75" t="s">
        <v>2067</v>
      </c>
      <c r="H126" s="75" t="s">
        <v>834</v>
      </c>
      <c r="L126" s="135"/>
    </row>
    <row r="127" spans="2:12" x14ac:dyDescent="0.25">
      <c r="B127" s="75" t="s">
        <v>1254</v>
      </c>
      <c r="C127" s="75" t="s">
        <v>87</v>
      </c>
      <c r="D127" s="75" t="s">
        <v>497</v>
      </c>
      <c r="E127" s="149">
        <f t="shared" si="5"/>
        <v>16.130791139240504</v>
      </c>
      <c r="F127" s="75" t="s">
        <v>1778</v>
      </c>
      <c r="G127" s="75" t="s">
        <v>2067</v>
      </c>
      <c r="H127" s="75" t="s">
        <v>835</v>
      </c>
      <c r="L127" s="135"/>
    </row>
    <row r="128" spans="2:12" x14ac:dyDescent="0.25">
      <c r="B128" s="75" t="s">
        <v>1254</v>
      </c>
      <c r="C128" s="75" t="s">
        <v>87</v>
      </c>
      <c r="D128" s="75" t="s">
        <v>497</v>
      </c>
      <c r="E128" s="149">
        <f t="shared" si="5"/>
        <v>16.572246835443035</v>
      </c>
      <c r="F128" s="75" t="s">
        <v>1778</v>
      </c>
      <c r="G128" s="75" t="s">
        <v>2067</v>
      </c>
      <c r="H128" s="75" t="s">
        <v>836</v>
      </c>
      <c r="L128" s="135"/>
    </row>
    <row r="129" spans="2:12" x14ac:dyDescent="0.25">
      <c r="B129" s="75" t="s">
        <v>1254</v>
      </c>
      <c r="C129" s="75" t="s">
        <v>87</v>
      </c>
      <c r="D129" s="75" t="s">
        <v>497</v>
      </c>
      <c r="E129" s="149">
        <f t="shared" si="5"/>
        <v>16.801803797468356</v>
      </c>
      <c r="F129" s="75" t="s">
        <v>1778</v>
      </c>
      <c r="G129" s="75" t="s">
        <v>2067</v>
      </c>
      <c r="H129" s="75" t="s">
        <v>837</v>
      </c>
      <c r="L129" s="135"/>
    </row>
    <row r="130" spans="2:12" x14ac:dyDescent="0.25">
      <c r="B130" s="75" t="s">
        <v>1254</v>
      </c>
      <c r="C130" s="75" t="s">
        <v>87</v>
      </c>
      <c r="D130" s="75" t="s">
        <v>497</v>
      </c>
      <c r="E130" s="149">
        <f t="shared" si="5"/>
        <v>16.430981012658226</v>
      </c>
      <c r="F130" s="75" t="s">
        <v>1778</v>
      </c>
      <c r="G130" s="75" t="s">
        <v>2067</v>
      </c>
      <c r="H130" s="75" t="s">
        <v>838</v>
      </c>
      <c r="L130" s="135"/>
    </row>
    <row r="131" spans="2:12" x14ac:dyDescent="0.25">
      <c r="B131" s="75" t="s">
        <v>1254</v>
      </c>
      <c r="C131" s="75" t="s">
        <v>87</v>
      </c>
      <c r="D131" s="75" t="s">
        <v>497</v>
      </c>
      <c r="E131" s="149">
        <f t="shared" si="5"/>
        <v>16.969556962025315</v>
      </c>
      <c r="F131" s="75" t="s">
        <v>1778</v>
      </c>
      <c r="G131" s="75" t="s">
        <v>2067</v>
      </c>
      <c r="H131" s="75" t="s">
        <v>839</v>
      </c>
      <c r="L131" s="135"/>
    </row>
    <row r="132" spans="2:12" x14ac:dyDescent="0.25">
      <c r="B132" s="75" t="s">
        <v>1254</v>
      </c>
      <c r="C132" s="75" t="s">
        <v>87</v>
      </c>
      <c r="D132" s="75" t="s">
        <v>497</v>
      </c>
      <c r="E132" s="149">
        <f t="shared" si="5"/>
        <v>17.20794303797468</v>
      </c>
      <c r="F132" s="75" t="s">
        <v>1778</v>
      </c>
      <c r="G132" s="75" t="s">
        <v>2067</v>
      </c>
      <c r="H132" s="75" t="s">
        <v>1776</v>
      </c>
      <c r="L132" s="135"/>
    </row>
    <row r="133" spans="2:12" x14ac:dyDescent="0.25">
      <c r="B133" s="75" t="s">
        <v>1254</v>
      </c>
      <c r="C133" s="75" t="s">
        <v>87</v>
      </c>
      <c r="D133" s="75" t="s">
        <v>497</v>
      </c>
      <c r="E133" s="149">
        <f t="shared" si="5"/>
        <v>17.675886075949364</v>
      </c>
      <c r="F133" s="75" t="s">
        <v>1778</v>
      </c>
      <c r="G133" s="75" t="s">
        <v>2067</v>
      </c>
      <c r="H133" s="75" t="s">
        <v>841</v>
      </c>
      <c r="L133" s="135"/>
    </row>
    <row r="134" spans="2:12" x14ac:dyDescent="0.25">
      <c r="B134" s="75" t="s">
        <v>1254</v>
      </c>
      <c r="C134" s="75" t="s">
        <v>87</v>
      </c>
      <c r="D134" s="75" t="s">
        <v>497</v>
      </c>
      <c r="E134" s="149">
        <f t="shared" si="5"/>
        <v>16.775316455696203</v>
      </c>
      <c r="F134" s="75" t="s">
        <v>1778</v>
      </c>
      <c r="G134" s="75" t="s">
        <v>2067</v>
      </c>
      <c r="H134" s="75" t="s">
        <v>842</v>
      </c>
      <c r="L134" s="135"/>
    </row>
    <row r="135" spans="2:12" x14ac:dyDescent="0.25">
      <c r="B135" s="75" t="s">
        <v>1254</v>
      </c>
      <c r="C135" s="75" t="s">
        <v>87</v>
      </c>
      <c r="D135" s="75" t="s">
        <v>497</v>
      </c>
      <c r="E135" s="149">
        <f t="shared" si="5"/>
        <v>16.342689873417722</v>
      </c>
      <c r="F135" s="75" t="s">
        <v>1778</v>
      </c>
      <c r="G135" s="75" t="s">
        <v>2067</v>
      </c>
      <c r="H135" s="75" t="s">
        <v>843</v>
      </c>
      <c r="L135" s="135"/>
    </row>
    <row r="136" spans="2:12" x14ac:dyDescent="0.25">
      <c r="B136" s="75" t="s">
        <v>1254</v>
      </c>
      <c r="C136" s="75" t="s">
        <v>87</v>
      </c>
      <c r="D136" s="75" t="s">
        <v>497</v>
      </c>
      <c r="E136" s="149">
        <f t="shared" si="5"/>
        <v>15.000664556962024</v>
      </c>
      <c r="F136" s="75" t="s">
        <v>1778</v>
      </c>
      <c r="G136" s="75" t="s">
        <v>2067</v>
      </c>
      <c r="H136" s="75" t="s">
        <v>844</v>
      </c>
      <c r="L136" s="135"/>
    </row>
    <row r="137" spans="2:12" x14ac:dyDescent="0.25">
      <c r="B137" s="75" t="s">
        <v>1254</v>
      </c>
      <c r="C137" s="75" t="s">
        <v>87</v>
      </c>
      <c r="D137" s="75" t="s">
        <v>497</v>
      </c>
      <c r="E137" s="149">
        <f t="shared" si="5"/>
        <v>14.126582278481012</v>
      </c>
      <c r="F137" s="75" t="s">
        <v>1778</v>
      </c>
      <c r="G137" s="75" t="s">
        <v>2067</v>
      </c>
      <c r="H137" s="75" t="s">
        <v>845</v>
      </c>
      <c r="L137" s="135"/>
    </row>
    <row r="138" spans="2:12" x14ac:dyDescent="0.25">
      <c r="B138" s="75" t="s">
        <v>1254</v>
      </c>
      <c r="C138" s="75" t="s">
        <v>87</v>
      </c>
      <c r="D138" s="75" t="s">
        <v>497</v>
      </c>
      <c r="E138" s="149">
        <f t="shared" si="5"/>
        <v>15.256708860759494</v>
      </c>
      <c r="F138" s="75" t="s">
        <v>1778</v>
      </c>
      <c r="G138" s="75" t="s">
        <v>2067</v>
      </c>
      <c r="H138" s="75" t="s">
        <v>846</v>
      </c>
      <c r="L138" s="135"/>
    </row>
    <row r="139" spans="2:12" x14ac:dyDescent="0.25">
      <c r="B139" s="75" t="s">
        <v>1254</v>
      </c>
      <c r="C139" s="75" t="s">
        <v>87</v>
      </c>
      <c r="D139" s="75" t="s">
        <v>497</v>
      </c>
      <c r="E139" s="149">
        <f t="shared" si="5"/>
        <v>17.852468354430378</v>
      </c>
      <c r="F139" s="75" t="s">
        <v>1778</v>
      </c>
      <c r="G139" s="75" t="s">
        <v>2067</v>
      </c>
      <c r="H139" s="75" t="s">
        <v>1777</v>
      </c>
      <c r="L139" s="135"/>
    </row>
    <row r="140" spans="2:12" x14ac:dyDescent="0.25">
      <c r="B140" s="75" t="s">
        <v>1254</v>
      </c>
      <c r="C140" s="75" t="s">
        <v>87</v>
      </c>
      <c r="D140" s="75" t="s">
        <v>497</v>
      </c>
      <c r="E140" s="149">
        <f t="shared" si="5"/>
        <v>16.183765822784807</v>
      </c>
      <c r="F140" s="75" t="s">
        <v>1778</v>
      </c>
      <c r="G140" s="75" t="s">
        <v>2067</v>
      </c>
      <c r="H140" s="75" t="s">
        <v>860</v>
      </c>
      <c r="L140" s="135"/>
    </row>
    <row r="141" spans="2:12" x14ac:dyDescent="0.25">
      <c r="B141" s="75" t="s">
        <v>1254</v>
      </c>
      <c r="C141" s="75" t="s">
        <v>2</v>
      </c>
      <c r="D141" s="75" t="s">
        <v>61</v>
      </c>
      <c r="E141" s="149">
        <v>31.28</v>
      </c>
      <c r="F141" s="75" t="s">
        <v>2072</v>
      </c>
      <c r="G141" s="75" t="s">
        <v>2066</v>
      </c>
      <c r="H141" s="255" t="s">
        <v>128</v>
      </c>
      <c r="L141" s="135"/>
    </row>
    <row r="142" spans="2:12" x14ac:dyDescent="0.25">
      <c r="B142" s="75" t="s">
        <v>1253</v>
      </c>
      <c r="C142" s="75" t="s">
        <v>2081</v>
      </c>
      <c r="D142" s="75" t="s">
        <v>61</v>
      </c>
      <c r="E142" s="149">
        <v>17.707000000000001</v>
      </c>
      <c r="F142" s="75" t="s">
        <v>2082</v>
      </c>
      <c r="G142" s="75" t="s">
        <v>2067</v>
      </c>
      <c r="H142" s="255" t="s">
        <v>128</v>
      </c>
      <c r="L142" s="135"/>
    </row>
    <row r="143" spans="2:12" x14ac:dyDescent="0.25">
      <c r="B143" s="75" t="s">
        <v>1253</v>
      </c>
      <c r="C143" s="75" t="s">
        <v>2081</v>
      </c>
      <c r="D143" s="75" t="s">
        <v>62</v>
      </c>
      <c r="E143" s="149">
        <v>45.837000000000003</v>
      </c>
      <c r="F143" s="75" t="s">
        <v>2082</v>
      </c>
      <c r="G143" s="75" t="s">
        <v>2067</v>
      </c>
      <c r="H143" s="255" t="s">
        <v>128</v>
      </c>
      <c r="L143" s="135"/>
    </row>
    <row r="144" spans="2:12" x14ac:dyDescent="0.25">
      <c r="B144" s="75" t="s">
        <v>1253</v>
      </c>
      <c r="C144" s="75" t="s">
        <v>2081</v>
      </c>
      <c r="D144" s="75" t="s">
        <v>139</v>
      </c>
      <c r="E144" s="149">
        <v>25.715</v>
      </c>
      <c r="F144" s="75" t="s">
        <v>2082</v>
      </c>
      <c r="G144" s="75" t="s">
        <v>2067</v>
      </c>
      <c r="H144" s="255" t="s">
        <v>128</v>
      </c>
      <c r="L144" s="135"/>
    </row>
    <row r="145" spans="2:12" x14ac:dyDescent="0.25">
      <c r="B145" s="66" t="s">
        <v>1254</v>
      </c>
      <c r="C145" s="66" t="s">
        <v>2083</v>
      </c>
      <c r="D145" s="78" t="s">
        <v>301</v>
      </c>
      <c r="E145" s="150">
        <v>22.7322030001394</v>
      </c>
      <c r="F145" s="66" t="s">
        <v>2079</v>
      </c>
      <c r="G145" s="66" t="s">
        <v>2067</v>
      </c>
      <c r="H145" s="255" t="s">
        <v>128</v>
      </c>
      <c r="L145" s="135"/>
    </row>
    <row r="146" spans="2:12" x14ac:dyDescent="0.25">
      <c r="B146" s="66" t="s">
        <v>1254</v>
      </c>
      <c r="C146" s="66" t="s">
        <v>2083</v>
      </c>
      <c r="D146" s="78" t="s">
        <v>301</v>
      </c>
      <c r="E146" s="130">
        <v>23.967615189707661</v>
      </c>
      <c r="F146" s="66" t="s">
        <v>2079</v>
      </c>
      <c r="G146" s="66" t="s">
        <v>2066</v>
      </c>
      <c r="H146" s="255" t="s">
        <v>128</v>
      </c>
      <c r="L146" s="135"/>
    </row>
    <row r="147" spans="2:12" x14ac:dyDescent="0.25">
      <c r="B147" s="66" t="s">
        <v>1254</v>
      </c>
      <c r="C147" s="66" t="s">
        <v>2083</v>
      </c>
      <c r="D147" s="75" t="s">
        <v>1338</v>
      </c>
      <c r="E147" s="130">
        <v>28.882000000000001</v>
      </c>
      <c r="F147" s="66" t="s">
        <v>2079</v>
      </c>
      <c r="G147" s="66" t="s">
        <v>2067</v>
      </c>
      <c r="H147" s="255" t="s">
        <v>128</v>
      </c>
      <c r="L147" s="135"/>
    </row>
    <row r="148" spans="2:12" x14ac:dyDescent="0.25">
      <c r="B148" s="66" t="s">
        <v>1254</v>
      </c>
      <c r="C148" s="66" t="s">
        <v>2083</v>
      </c>
      <c r="D148" s="75" t="s">
        <v>1338</v>
      </c>
      <c r="E148" s="130">
        <v>31.680639886410216</v>
      </c>
      <c r="F148" s="66" t="s">
        <v>2079</v>
      </c>
      <c r="G148" s="66" t="s">
        <v>2066</v>
      </c>
      <c r="H148" s="255" t="s">
        <v>128</v>
      </c>
      <c r="L148" s="135"/>
    </row>
    <row r="149" spans="2:12" x14ac:dyDescent="0.25">
      <c r="B149" s="66" t="s">
        <v>1254</v>
      </c>
      <c r="C149" s="66" t="s">
        <v>2083</v>
      </c>
      <c r="D149" s="75" t="s">
        <v>1590</v>
      </c>
      <c r="E149" s="130">
        <v>47.13</v>
      </c>
      <c r="F149" s="66" t="s">
        <v>2079</v>
      </c>
      <c r="G149" s="66" t="s">
        <v>2067</v>
      </c>
      <c r="H149" s="255" t="s">
        <v>128</v>
      </c>
      <c r="L149" s="135"/>
    </row>
    <row r="150" spans="2:12" x14ac:dyDescent="0.25">
      <c r="B150" s="66" t="s">
        <v>1254</v>
      </c>
      <c r="C150" s="66" t="s">
        <v>2083</v>
      </c>
      <c r="D150" s="75" t="s">
        <v>1590</v>
      </c>
      <c r="E150" s="130">
        <v>52.21</v>
      </c>
      <c r="F150" s="66" t="s">
        <v>2079</v>
      </c>
      <c r="G150" s="66" t="s">
        <v>2066</v>
      </c>
      <c r="H150" s="255" t="s">
        <v>128</v>
      </c>
      <c r="L150" s="135"/>
    </row>
    <row r="151" spans="2:12" x14ac:dyDescent="0.25">
      <c r="B151" s="66" t="s">
        <v>1254</v>
      </c>
      <c r="C151" s="66" t="s">
        <v>2</v>
      </c>
      <c r="D151" s="75" t="s">
        <v>61</v>
      </c>
      <c r="E151" s="149">
        <v>31.28</v>
      </c>
      <c r="F151" s="66" t="s">
        <v>2086</v>
      </c>
      <c r="G151" s="66" t="s">
        <v>2067</v>
      </c>
      <c r="H151" s="255" t="s">
        <v>128</v>
      </c>
      <c r="L151" s="135"/>
    </row>
    <row r="152" spans="2:12" x14ac:dyDescent="0.25">
      <c r="B152" s="66" t="s">
        <v>1254</v>
      </c>
      <c r="C152" s="66" t="s">
        <v>2</v>
      </c>
      <c r="D152" s="75" t="s">
        <v>61</v>
      </c>
      <c r="E152" s="149">
        <v>28.6</v>
      </c>
      <c r="F152" s="66" t="s">
        <v>2086</v>
      </c>
      <c r="G152" s="66" t="s">
        <v>2066</v>
      </c>
      <c r="H152" s="255" t="s">
        <v>128</v>
      </c>
      <c r="L152" s="135"/>
    </row>
    <row r="153" spans="2:12" x14ac:dyDescent="0.25">
      <c r="B153" s="66" t="s">
        <v>1254</v>
      </c>
      <c r="C153" s="66" t="s">
        <v>2</v>
      </c>
      <c r="D153" s="75" t="s">
        <v>62</v>
      </c>
      <c r="E153" s="130">
        <v>49.37</v>
      </c>
      <c r="F153" s="66" t="s">
        <v>2086</v>
      </c>
      <c r="G153" s="66" t="s">
        <v>2067</v>
      </c>
      <c r="H153" s="255" t="s">
        <v>128</v>
      </c>
      <c r="L153" s="135"/>
    </row>
    <row r="154" spans="2:12" x14ac:dyDescent="0.25">
      <c r="B154" s="66" t="s">
        <v>1254</v>
      </c>
      <c r="C154" s="66" t="s">
        <v>2</v>
      </c>
      <c r="D154" s="75" t="s">
        <v>301</v>
      </c>
      <c r="E154" s="130">
        <v>11.76</v>
      </c>
      <c r="F154" s="66" t="s">
        <v>285</v>
      </c>
      <c r="G154" s="66" t="s">
        <v>2067</v>
      </c>
      <c r="H154" s="255" t="s">
        <v>128</v>
      </c>
      <c r="L154" s="135"/>
    </row>
    <row r="155" spans="2:12" x14ac:dyDescent="0.25">
      <c r="B155" s="66" t="s">
        <v>1254</v>
      </c>
      <c r="C155" s="66" t="s">
        <v>2095</v>
      </c>
      <c r="D155" s="75" t="s">
        <v>2096</v>
      </c>
      <c r="E155" s="149">
        <v>19.062000000000001</v>
      </c>
      <c r="F155" s="66" t="s">
        <v>2108</v>
      </c>
      <c r="G155" s="66" t="s">
        <v>2066</v>
      </c>
      <c r="H155" s="255" t="s">
        <v>128</v>
      </c>
      <c r="I155" s="151"/>
      <c r="L155" s="135"/>
    </row>
    <row r="156" spans="2:12" x14ac:dyDescent="0.25">
      <c r="B156" s="66" t="s">
        <v>1254</v>
      </c>
      <c r="C156" s="66" t="s">
        <v>2095</v>
      </c>
      <c r="D156" s="75" t="s">
        <v>2096</v>
      </c>
      <c r="E156" s="149">
        <v>17.742000000000001</v>
      </c>
      <c r="F156" s="66" t="s">
        <v>2108</v>
      </c>
      <c r="G156" s="66" t="s">
        <v>2067</v>
      </c>
      <c r="H156" s="255" t="s">
        <v>128</v>
      </c>
      <c r="I156" s="151"/>
      <c r="L156" s="135"/>
    </row>
    <row r="157" spans="2:12" x14ac:dyDescent="0.25">
      <c r="B157" s="66" t="s">
        <v>1254</v>
      </c>
      <c r="C157" s="66" t="s">
        <v>2095</v>
      </c>
      <c r="D157" s="75" t="s">
        <v>2097</v>
      </c>
      <c r="E157" s="149">
        <v>28.997</v>
      </c>
      <c r="F157" s="66" t="s">
        <v>2108</v>
      </c>
      <c r="G157" s="66" t="s">
        <v>2066</v>
      </c>
      <c r="H157" s="255" t="s">
        <v>128</v>
      </c>
      <c r="I157" s="151"/>
      <c r="L157" s="135"/>
    </row>
    <row r="158" spans="2:12" x14ac:dyDescent="0.25">
      <c r="B158" s="66" t="s">
        <v>1254</v>
      </c>
      <c r="C158" s="66" t="s">
        <v>2095</v>
      </c>
      <c r="D158" s="75" t="s">
        <v>2097</v>
      </c>
      <c r="E158" s="149">
        <v>28.236999999999998</v>
      </c>
      <c r="F158" s="66" t="s">
        <v>2108</v>
      </c>
      <c r="G158" s="66" t="s">
        <v>2067</v>
      </c>
      <c r="H158" s="255" t="s">
        <v>128</v>
      </c>
      <c r="I158" s="151"/>
      <c r="L158" s="135"/>
    </row>
    <row r="159" spans="2:12" x14ac:dyDescent="0.25">
      <c r="B159" s="66" t="s">
        <v>1254</v>
      </c>
      <c r="C159" s="66" t="s">
        <v>2095</v>
      </c>
      <c r="D159" s="75" t="s">
        <v>2098</v>
      </c>
      <c r="E159" s="149">
        <v>35.07</v>
      </c>
      <c r="F159" s="66" t="s">
        <v>2108</v>
      </c>
      <c r="G159" s="66" t="s">
        <v>2066</v>
      </c>
      <c r="H159" s="255" t="s">
        <v>128</v>
      </c>
      <c r="I159" s="151"/>
      <c r="L159" s="135"/>
    </row>
    <row r="160" spans="2:12" x14ac:dyDescent="0.25">
      <c r="B160" s="66" t="s">
        <v>1254</v>
      </c>
      <c r="C160" s="66" t="s">
        <v>2095</v>
      </c>
      <c r="D160" s="75" t="s">
        <v>2098</v>
      </c>
      <c r="E160" s="149">
        <v>33.75</v>
      </c>
      <c r="F160" s="66" t="s">
        <v>2108</v>
      </c>
      <c r="G160" s="66" t="s">
        <v>2067</v>
      </c>
      <c r="H160" s="255" t="s">
        <v>128</v>
      </c>
      <c r="I160" s="151"/>
      <c r="L160" s="135"/>
    </row>
    <row r="161" spans="2:12" x14ac:dyDescent="0.25">
      <c r="B161" s="66" t="s">
        <v>1254</v>
      </c>
      <c r="C161" s="66" t="s">
        <v>2095</v>
      </c>
      <c r="D161" s="75" t="s">
        <v>2099</v>
      </c>
      <c r="E161" s="149">
        <v>15.614000000000001</v>
      </c>
      <c r="F161" s="66" t="s">
        <v>2108</v>
      </c>
      <c r="G161" s="66" t="s">
        <v>2066</v>
      </c>
      <c r="H161" s="255" t="s">
        <v>128</v>
      </c>
      <c r="I161" s="151"/>
      <c r="L161" s="135"/>
    </row>
    <row r="162" spans="2:12" x14ac:dyDescent="0.25">
      <c r="B162" s="66" t="s">
        <v>1254</v>
      </c>
      <c r="C162" s="66" t="s">
        <v>2095</v>
      </c>
      <c r="D162" s="75" t="s">
        <v>2099</v>
      </c>
      <c r="E162" s="149">
        <v>14.294</v>
      </c>
      <c r="F162" s="66" t="s">
        <v>2108</v>
      </c>
      <c r="G162" s="66" t="s">
        <v>2067</v>
      </c>
      <c r="H162" s="255" t="s">
        <v>128</v>
      </c>
      <c r="I162" s="151"/>
      <c r="L162" s="135"/>
    </row>
    <row r="163" spans="2:12" x14ac:dyDescent="0.25">
      <c r="B163" s="66" t="s">
        <v>1254</v>
      </c>
      <c r="C163" s="66" t="s">
        <v>2095</v>
      </c>
      <c r="D163" s="75" t="s">
        <v>2100</v>
      </c>
      <c r="E163" s="149">
        <v>13.744</v>
      </c>
      <c r="F163" s="66" t="s">
        <v>2108</v>
      </c>
      <c r="G163" s="66" t="s">
        <v>2066</v>
      </c>
      <c r="H163" s="255" t="s">
        <v>128</v>
      </c>
      <c r="I163" s="151"/>
      <c r="L163" s="135"/>
    </row>
    <row r="164" spans="2:12" x14ac:dyDescent="0.25">
      <c r="B164" s="66" t="s">
        <v>1254</v>
      </c>
      <c r="C164" s="66" t="s">
        <v>2095</v>
      </c>
      <c r="D164" s="75" t="s">
        <v>2100</v>
      </c>
      <c r="E164" s="149">
        <v>12.984</v>
      </c>
      <c r="F164" s="66" t="s">
        <v>2108</v>
      </c>
      <c r="G164" s="66" t="s">
        <v>2067</v>
      </c>
      <c r="H164" s="255" t="s">
        <v>128</v>
      </c>
      <c r="I164" s="151"/>
      <c r="L164" s="135"/>
    </row>
    <row r="165" spans="2:12" x14ac:dyDescent="0.25">
      <c r="B165" s="66" t="s">
        <v>1254</v>
      </c>
      <c r="C165" s="66" t="s">
        <v>2095</v>
      </c>
      <c r="D165" s="75" t="s">
        <v>2101</v>
      </c>
      <c r="E165" s="149">
        <v>23.233000000000001</v>
      </c>
      <c r="F165" s="66" t="s">
        <v>2108</v>
      </c>
      <c r="G165" s="66" t="s">
        <v>2066</v>
      </c>
      <c r="H165" s="255" t="s">
        <v>128</v>
      </c>
      <c r="I165" s="151"/>
      <c r="L165" s="135"/>
    </row>
    <row r="166" spans="2:12" x14ac:dyDescent="0.25">
      <c r="B166" s="66" t="s">
        <v>1254</v>
      </c>
      <c r="C166" s="66" t="s">
        <v>2095</v>
      </c>
      <c r="D166" s="75" t="s">
        <v>2101</v>
      </c>
      <c r="E166" s="149">
        <v>22.472999999999999</v>
      </c>
      <c r="F166" s="66" t="s">
        <v>2108</v>
      </c>
      <c r="G166" s="66" t="s">
        <v>2067</v>
      </c>
      <c r="H166" s="255" t="s">
        <v>128</v>
      </c>
      <c r="I166" s="151"/>
      <c r="L166" s="135"/>
    </row>
    <row r="167" spans="2:12" x14ac:dyDescent="0.25">
      <c r="B167" s="66" t="s">
        <v>1253</v>
      </c>
      <c r="C167" s="66" t="s">
        <v>2095</v>
      </c>
      <c r="D167" s="75" t="s">
        <v>2102</v>
      </c>
      <c r="E167" s="149">
        <v>17.788</v>
      </c>
      <c r="F167" s="66" t="s">
        <v>2108</v>
      </c>
      <c r="G167" s="66" t="s">
        <v>2066</v>
      </c>
      <c r="H167" s="255" t="s">
        <v>128</v>
      </c>
      <c r="I167" s="151"/>
      <c r="L167" s="135"/>
    </row>
    <row r="168" spans="2:12" x14ac:dyDescent="0.25">
      <c r="B168" s="66" t="s">
        <v>1253</v>
      </c>
      <c r="C168" s="66" t="s">
        <v>2095</v>
      </c>
      <c r="D168" s="75" t="s">
        <v>2102</v>
      </c>
      <c r="E168" s="149">
        <v>16.468</v>
      </c>
      <c r="F168" s="66" t="s">
        <v>2108</v>
      </c>
      <c r="G168" s="66" t="s">
        <v>2067</v>
      </c>
      <c r="H168" s="255" t="s">
        <v>128</v>
      </c>
      <c r="I168" s="151"/>
      <c r="L168" s="135"/>
    </row>
    <row r="169" spans="2:12" x14ac:dyDescent="0.25">
      <c r="B169" s="66" t="s">
        <v>1254</v>
      </c>
      <c r="C169" s="66" t="s">
        <v>2095</v>
      </c>
      <c r="D169" s="75" t="s">
        <v>2103</v>
      </c>
      <c r="E169" s="124">
        <v>6.0380000000000003</v>
      </c>
      <c r="F169" s="66" t="s">
        <v>2108</v>
      </c>
      <c r="G169" s="66" t="s">
        <v>2066</v>
      </c>
      <c r="H169" s="255" t="s">
        <v>128</v>
      </c>
      <c r="I169" s="151"/>
      <c r="L169" s="135"/>
    </row>
    <row r="170" spans="2:12" x14ac:dyDescent="0.25">
      <c r="B170" s="66" t="s">
        <v>1254</v>
      </c>
      <c r="C170" s="66" t="s">
        <v>2095</v>
      </c>
      <c r="D170" s="75" t="s">
        <v>2103</v>
      </c>
      <c r="E170" s="124">
        <v>5.2779999999999996</v>
      </c>
      <c r="F170" s="66" t="s">
        <v>2108</v>
      </c>
      <c r="G170" s="66" t="s">
        <v>2067</v>
      </c>
      <c r="H170" s="255" t="s">
        <v>128</v>
      </c>
      <c r="I170" s="151"/>
      <c r="L170" s="135"/>
    </row>
    <row r="171" spans="2:12" x14ac:dyDescent="0.25">
      <c r="B171" s="66" t="s">
        <v>1254</v>
      </c>
      <c r="C171" s="66" t="s">
        <v>2095</v>
      </c>
      <c r="D171" s="75" t="s">
        <v>2104</v>
      </c>
      <c r="E171" s="149">
        <v>19.832999999999998</v>
      </c>
      <c r="F171" s="66" t="s">
        <v>2108</v>
      </c>
      <c r="G171" s="66" t="s">
        <v>2066</v>
      </c>
      <c r="H171" s="255" t="s">
        <v>128</v>
      </c>
      <c r="I171" s="151"/>
      <c r="L171" s="135"/>
    </row>
    <row r="172" spans="2:12" x14ac:dyDescent="0.25">
      <c r="B172" s="66" t="s">
        <v>1254</v>
      </c>
      <c r="C172" s="66" t="s">
        <v>2095</v>
      </c>
      <c r="D172" s="75" t="s">
        <v>2104</v>
      </c>
      <c r="E172" s="149">
        <v>18.513000000000002</v>
      </c>
      <c r="F172" s="66" t="s">
        <v>2108</v>
      </c>
      <c r="G172" s="66" t="s">
        <v>2067</v>
      </c>
      <c r="H172" s="255" t="s">
        <v>128</v>
      </c>
      <c r="I172" s="151"/>
      <c r="L172" s="135"/>
    </row>
    <row r="173" spans="2:12" x14ac:dyDescent="0.25">
      <c r="B173" s="66" t="s">
        <v>1254</v>
      </c>
      <c r="C173" s="66" t="s">
        <v>2095</v>
      </c>
      <c r="D173" s="75" t="s">
        <v>2105</v>
      </c>
      <c r="E173" s="149">
        <v>32.97</v>
      </c>
      <c r="F173" s="66" t="s">
        <v>2108</v>
      </c>
      <c r="G173" s="66" t="s">
        <v>2066</v>
      </c>
      <c r="H173" s="255" t="s">
        <v>128</v>
      </c>
      <c r="I173" s="151"/>
      <c r="L173" s="135"/>
    </row>
    <row r="174" spans="2:12" x14ac:dyDescent="0.25">
      <c r="B174" s="66" t="s">
        <v>1254</v>
      </c>
      <c r="C174" s="66" t="s">
        <v>2095</v>
      </c>
      <c r="D174" s="75" t="s">
        <v>2105</v>
      </c>
      <c r="E174" s="149">
        <v>32.21</v>
      </c>
      <c r="F174" s="66" t="s">
        <v>2108</v>
      </c>
      <c r="G174" s="66" t="s">
        <v>2067</v>
      </c>
      <c r="H174" s="255" t="s">
        <v>128</v>
      </c>
      <c r="I174" s="151"/>
      <c r="L174" s="135"/>
    </row>
    <row r="175" spans="2:12" x14ac:dyDescent="0.25">
      <c r="B175" s="66" t="s">
        <v>1254</v>
      </c>
      <c r="C175" s="66" t="s">
        <v>2095</v>
      </c>
      <c r="D175" s="75" t="s">
        <v>2106</v>
      </c>
      <c r="E175" s="149">
        <v>18.396000000000001</v>
      </c>
      <c r="F175" s="66" t="s">
        <v>2108</v>
      </c>
      <c r="G175" s="66" t="s">
        <v>2066</v>
      </c>
      <c r="H175" s="255" t="s">
        <v>128</v>
      </c>
      <c r="I175" s="151"/>
      <c r="L175" s="135"/>
    </row>
    <row r="176" spans="2:12" x14ac:dyDescent="0.25">
      <c r="B176" s="66" t="s">
        <v>1254</v>
      </c>
      <c r="C176" s="66" t="s">
        <v>2095</v>
      </c>
      <c r="D176" s="75" t="s">
        <v>2106</v>
      </c>
      <c r="E176" s="149">
        <v>17.076000000000001</v>
      </c>
      <c r="F176" s="66" t="s">
        <v>2108</v>
      </c>
      <c r="G176" s="66" t="s">
        <v>2067</v>
      </c>
      <c r="H176" s="255" t="s">
        <v>128</v>
      </c>
      <c r="I176" s="151"/>
      <c r="L176" s="135"/>
    </row>
    <row r="177" spans="2:12" x14ac:dyDescent="0.25">
      <c r="B177" s="66" t="s">
        <v>1254</v>
      </c>
      <c r="C177" s="66" t="s">
        <v>2095</v>
      </c>
      <c r="D177" s="75" t="s">
        <v>2107</v>
      </c>
      <c r="E177" s="149">
        <v>39.72</v>
      </c>
      <c r="F177" s="66" t="s">
        <v>2108</v>
      </c>
      <c r="G177" s="66" t="s">
        <v>2066</v>
      </c>
      <c r="H177" s="255" t="s">
        <v>128</v>
      </c>
      <c r="I177" s="151"/>
      <c r="L177" s="135"/>
    </row>
    <row r="178" spans="2:12" x14ac:dyDescent="0.25">
      <c r="B178" s="66" t="s">
        <v>1254</v>
      </c>
      <c r="C178" s="66" t="s">
        <v>2095</v>
      </c>
      <c r="D178" s="75" t="s">
        <v>2107</v>
      </c>
      <c r="E178" s="149">
        <v>37.119999999999997</v>
      </c>
      <c r="F178" s="66" t="s">
        <v>2108</v>
      </c>
      <c r="G178" s="66" t="s">
        <v>2067</v>
      </c>
      <c r="H178" s="255" t="s">
        <v>128</v>
      </c>
      <c r="I178" s="151"/>
      <c r="L178" s="135"/>
    </row>
    <row r="179" spans="2:12" x14ac:dyDescent="0.25">
      <c r="B179" s="66" t="s">
        <v>1254</v>
      </c>
      <c r="C179" s="66" t="s">
        <v>2083</v>
      </c>
      <c r="D179" s="78" t="s">
        <v>2117</v>
      </c>
      <c r="E179" s="150">
        <v>42.685651034654214</v>
      </c>
      <c r="F179" s="66" t="s">
        <v>2079</v>
      </c>
      <c r="G179" s="66" t="s">
        <v>2067</v>
      </c>
      <c r="H179" s="255" t="s">
        <v>128</v>
      </c>
      <c r="L179" s="135"/>
    </row>
    <row r="180" spans="2:12" x14ac:dyDescent="0.25">
      <c r="B180" s="66" t="s">
        <v>1254</v>
      </c>
      <c r="C180" s="66" t="s">
        <v>2083</v>
      </c>
      <c r="D180" s="78" t="s">
        <v>2117</v>
      </c>
      <c r="E180" s="130">
        <v>45.542992370204438</v>
      </c>
      <c r="F180" s="66" t="s">
        <v>2079</v>
      </c>
      <c r="G180" s="66" t="s">
        <v>2066</v>
      </c>
      <c r="H180" s="255" t="s">
        <v>128</v>
      </c>
      <c r="L180" s="135"/>
    </row>
    <row r="181" spans="2:12" x14ac:dyDescent="0.25">
      <c r="B181" s="66" t="s">
        <v>1254</v>
      </c>
      <c r="C181" s="66" t="s">
        <v>87</v>
      </c>
      <c r="D181" s="66" t="s">
        <v>1422</v>
      </c>
      <c r="E181" s="70">
        <v>17.106000000000002</v>
      </c>
      <c r="F181" s="66" t="s">
        <v>2303</v>
      </c>
      <c r="G181" s="66" t="s">
        <v>2067</v>
      </c>
      <c r="H181" s="66" t="s">
        <v>2304</v>
      </c>
    </row>
    <row r="182" spans="2:12" x14ac:dyDescent="0.25">
      <c r="B182" s="66" t="s">
        <v>1254</v>
      </c>
      <c r="C182" s="66" t="s">
        <v>87</v>
      </c>
      <c r="D182" s="66" t="s">
        <v>1422</v>
      </c>
      <c r="E182" s="70">
        <v>18.53</v>
      </c>
      <c r="F182" s="66" t="s">
        <v>2303</v>
      </c>
      <c r="G182" s="66" t="s">
        <v>2066</v>
      </c>
      <c r="H182" s="66" t="s">
        <v>2304</v>
      </c>
    </row>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BM508"/>
  <sheetViews>
    <sheetView zoomScale="70" zoomScaleNormal="70" workbookViewId="0">
      <selection activeCell="P14" sqref="P14"/>
    </sheetView>
  </sheetViews>
  <sheetFormatPr defaultColWidth="0" defaultRowHeight="15.75" zeroHeight="1" x14ac:dyDescent="0.25"/>
  <cols>
    <col min="1" max="2" width="8.85546875" style="135" customWidth="1"/>
    <col min="3" max="3" width="33.85546875" style="135" customWidth="1"/>
    <col min="4" max="4" width="44.7109375" style="135" customWidth="1"/>
    <col min="5" max="5" width="26" style="135" bestFit="1" customWidth="1"/>
    <col min="6" max="6" width="28.7109375" style="135" customWidth="1"/>
    <col min="7" max="7" width="31.28515625" style="135" customWidth="1"/>
    <col min="8" max="8" width="26.85546875" style="135" bestFit="1" customWidth="1"/>
    <col min="9" max="9" width="14.5703125" style="74" customWidth="1"/>
    <col min="10" max="10" width="14.5703125" style="11" customWidth="1"/>
    <col min="11" max="13" width="19.5703125" style="135" customWidth="1"/>
    <col min="14" max="15" width="12" style="63" customWidth="1"/>
    <col min="16" max="16" width="24" style="135" customWidth="1"/>
    <col min="17" max="21" width="8.85546875" style="135" customWidth="1"/>
    <col min="22" max="65" width="0" style="135" hidden="1" customWidth="1"/>
    <col min="66" max="16384" width="8.85546875" style="135" hidden="1"/>
  </cols>
  <sheetData>
    <row r="1" spans="1:65" s="6" customFormat="1" x14ac:dyDescent="0.25">
      <c r="A1" s="7" t="s">
        <v>2024</v>
      </c>
      <c r="I1" s="74"/>
      <c r="N1" s="63"/>
      <c r="O1" s="63"/>
    </row>
    <row r="2" spans="1:65" s="6" customFormat="1" ht="20.25" customHeight="1" x14ac:dyDescent="0.25">
      <c r="A2" s="33" t="s">
        <v>2274</v>
      </c>
      <c r="I2" s="74"/>
      <c r="N2" s="63"/>
      <c r="O2" s="63"/>
    </row>
    <row r="3" spans="1:65" ht="35.25" customHeight="1" x14ac:dyDescent="0.25">
      <c r="A3" s="33"/>
      <c r="J3" s="135"/>
    </row>
    <row r="4" spans="1:65" s="6" customFormat="1" ht="63" x14ac:dyDescent="0.25">
      <c r="B4" s="72" t="s">
        <v>0</v>
      </c>
      <c r="C4" s="72" t="s">
        <v>1855</v>
      </c>
      <c r="D4" s="72" t="s">
        <v>9</v>
      </c>
      <c r="E4" s="72" t="s">
        <v>1856</v>
      </c>
      <c r="F4" s="72" t="s">
        <v>1858</v>
      </c>
      <c r="G4" s="72" t="s">
        <v>7</v>
      </c>
      <c r="H4" s="72" t="s">
        <v>1859</v>
      </c>
      <c r="I4" s="73" t="s">
        <v>6</v>
      </c>
      <c r="J4" s="72" t="s">
        <v>2275</v>
      </c>
      <c r="K4" s="72" t="s">
        <v>22</v>
      </c>
      <c r="L4" s="72" t="s">
        <v>478</v>
      </c>
      <c r="M4" s="72" t="s">
        <v>484</v>
      </c>
      <c r="N4" s="72" t="s">
        <v>14</v>
      </c>
      <c r="O4" s="72" t="s">
        <v>30</v>
      </c>
      <c r="P4" s="72" t="s">
        <v>10</v>
      </c>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row>
    <row r="5" spans="1:65" ht="17.25" customHeight="1" x14ac:dyDescent="0.25">
      <c r="B5" s="66" t="s">
        <v>2</v>
      </c>
      <c r="C5" s="66" t="s">
        <v>4</v>
      </c>
      <c r="D5" s="66" t="s">
        <v>116</v>
      </c>
      <c r="E5" s="66" t="str">
        <f>INDEX('Stove Emissions'!$G$5:$G$322, MATCH(O5, 'Stove Emissions'!$B$5:$B$322,0))</f>
        <v>Traditional</v>
      </c>
      <c r="F5" s="66" t="s">
        <v>28</v>
      </c>
      <c r="G5" s="119" t="s">
        <v>8</v>
      </c>
      <c r="H5" s="66" t="str">
        <f>INDEX('Stove Emissions'!$F:$F, MATCH('Stove Characteristics'!O5, 'Stove Emissions'!$B:$B,0))</f>
        <v>Firewood</v>
      </c>
      <c r="I5" s="67">
        <v>0.13500000000000001</v>
      </c>
      <c r="J5" s="189" t="s">
        <v>128</v>
      </c>
      <c r="K5" s="186" t="s">
        <v>39</v>
      </c>
      <c r="L5" s="119" t="s">
        <v>480</v>
      </c>
      <c r="M5" s="189" t="s">
        <v>128</v>
      </c>
      <c r="N5" s="158">
        <v>1</v>
      </c>
      <c r="O5" s="158">
        <v>1</v>
      </c>
      <c r="P5" s="259" t="s">
        <v>285</v>
      </c>
    </row>
    <row r="6" spans="1:65" ht="16.5" customHeight="1" x14ac:dyDescent="0.25">
      <c r="B6" s="66" t="s">
        <v>2</v>
      </c>
      <c r="C6" s="66" t="s">
        <v>4</v>
      </c>
      <c r="D6" s="66" t="s">
        <v>116</v>
      </c>
      <c r="E6" s="66" t="str">
        <f>INDEX('Stove Emissions'!$G$5:$G$322, MATCH(O6, 'Stove Emissions'!$B$5:$B$322,0))</f>
        <v>Traditional</v>
      </c>
      <c r="F6" s="66" t="s">
        <v>42</v>
      </c>
      <c r="G6" s="119" t="s">
        <v>43</v>
      </c>
      <c r="H6" s="66" t="str">
        <f>INDEX('Stove Emissions'!$F:$F, MATCH('Stove Characteristics'!O6, 'Stove Emissions'!$B:$B,0))</f>
        <v>Crop Residue</v>
      </c>
      <c r="I6" s="67">
        <v>0.11</v>
      </c>
      <c r="J6" s="189" t="s">
        <v>128</v>
      </c>
      <c r="K6" s="186" t="s">
        <v>44</v>
      </c>
      <c r="L6" s="119" t="s">
        <v>480</v>
      </c>
      <c r="M6" s="189" t="s">
        <v>128</v>
      </c>
      <c r="N6" s="158">
        <v>2</v>
      </c>
      <c r="O6" s="158">
        <v>2</v>
      </c>
      <c r="P6" s="259" t="s">
        <v>285</v>
      </c>
    </row>
    <row r="7" spans="1:65" ht="18" customHeight="1" x14ac:dyDescent="0.25">
      <c r="B7" s="66" t="s">
        <v>2</v>
      </c>
      <c r="C7" s="66" t="s">
        <v>4</v>
      </c>
      <c r="D7" s="66" t="s">
        <v>116</v>
      </c>
      <c r="E7" s="66" t="str">
        <f>INDEX('Stove Emissions'!$G$5:$G$322, MATCH(O7, 'Stove Emissions'!$B$5:$B$322,0))</f>
        <v>Traditional</v>
      </c>
      <c r="F7" s="66" t="s">
        <v>58</v>
      </c>
      <c r="G7" s="119" t="s">
        <v>59</v>
      </c>
      <c r="H7" s="66" t="str">
        <f>INDEX('Stove Emissions'!$F:$F, MATCH('Stove Characteristics'!O7, 'Stove Emissions'!$B:$B,0))</f>
        <v>Dung Cake</v>
      </c>
      <c r="I7" s="67">
        <v>8.5000000000000006E-2</v>
      </c>
      <c r="J7" s="189" t="s">
        <v>128</v>
      </c>
      <c r="K7" s="186" t="s">
        <v>60</v>
      </c>
      <c r="L7" s="119" t="s">
        <v>480</v>
      </c>
      <c r="M7" s="189" t="s">
        <v>128</v>
      </c>
      <c r="N7" s="158">
        <v>3</v>
      </c>
      <c r="O7" s="158">
        <v>3</v>
      </c>
      <c r="P7" s="259" t="s">
        <v>285</v>
      </c>
    </row>
    <row r="8" spans="1:65" x14ac:dyDescent="0.25">
      <c r="B8" s="66" t="s">
        <v>2</v>
      </c>
      <c r="C8" s="66" t="s">
        <v>74</v>
      </c>
      <c r="D8" s="66" t="s">
        <v>125</v>
      </c>
      <c r="E8" s="66" t="str">
        <f>INDEX('Stove Emissions'!$G$5:$G$322, MATCH(O8, 'Stove Emissions'!$B$5:$B$322,0))</f>
        <v>Modern</v>
      </c>
      <c r="F8" s="66" t="s">
        <v>61</v>
      </c>
      <c r="G8" s="119" t="s">
        <v>115</v>
      </c>
      <c r="H8" s="66" t="str">
        <f>INDEX('Stove Emissions'!$F:$F, MATCH('Stove Characteristics'!O8, 'Stove Emissions'!$B:$B,0))</f>
        <v>Biogas</v>
      </c>
      <c r="I8" s="67">
        <v>0.57399999999999995</v>
      </c>
      <c r="J8" s="67">
        <v>5.0000000000000001E-3</v>
      </c>
      <c r="K8" s="186" t="s">
        <v>39</v>
      </c>
      <c r="L8" s="119" t="s">
        <v>480</v>
      </c>
      <c r="M8" s="66" t="s">
        <v>649</v>
      </c>
      <c r="N8" s="158">
        <v>4</v>
      </c>
      <c r="O8" s="158">
        <v>4</v>
      </c>
      <c r="P8" s="259" t="s">
        <v>26</v>
      </c>
    </row>
    <row r="9" spans="1:65" x14ac:dyDescent="0.25">
      <c r="B9" s="66" t="s">
        <v>2</v>
      </c>
      <c r="C9" s="66" t="s">
        <v>75</v>
      </c>
      <c r="D9" s="66" t="s">
        <v>124</v>
      </c>
      <c r="E9" s="66" t="str">
        <f>INDEX('Stove Emissions'!$G$5:$G$322, MATCH(O9, 'Stove Emissions'!$B$5:$B$322,0))</f>
        <v>Modern</v>
      </c>
      <c r="F9" s="66" t="s">
        <v>62</v>
      </c>
      <c r="G9" s="119" t="s">
        <v>114</v>
      </c>
      <c r="H9" s="66" t="str">
        <f>INDEX('Stove Emissions'!$F:$F, MATCH('Stove Characteristics'!O9, 'Stove Emissions'!$B:$B,0))</f>
        <v>LPG</v>
      </c>
      <c r="I9" s="67">
        <v>0.53600000000000003</v>
      </c>
      <c r="J9" s="67">
        <v>2.1999999999999999E-2</v>
      </c>
      <c r="K9" s="186" t="s">
        <v>39</v>
      </c>
      <c r="L9" s="119" t="s">
        <v>480</v>
      </c>
      <c r="M9" s="66" t="s">
        <v>649</v>
      </c>
      <c r="N9" s="158">
        <v>5</v>
      </c>
      <c r="O9" s="158">
        <v>5</v>
      </c>
      <c r="P9" s="259" t="s">
        <v>26</v>
      </c>
    </row>
    <row r="10" spans="1:65" x14ac:dyDescent="0.25">
      <c r="B10" s="66" t="s">
        <v>2</v>
      </c>
      <c r="C10" s="66" t="s">
        <v>76</v>
      </c>
      <c r="D10" s="119" t="s">
        <v>106</v>
      </c>
      <c r="E10" s="66" t="str">
        <f>INDEX('Stove Emissions'!$G$5:$G$322, MATCH(O10, 'Stove Emissions'!$B$5:$B$322,0))</f>
        <v>Improved</v>
      </c>
      <c r="F10" s="119" t="s">
        <v>63</v>
      </c>
      <c r="G10" s="119" t="s">
        <v>113</v>
      </c>
      <c r="H10" s="66" t="str">
        <f>INDEX('Stove Emissions'!$F:$F, MATCH('Stove Characteristics'!O10, 'Stove Emissions'!$B:$B,0))</f>
        <v>Kerosene, Pressure</v>
      </c>
      <c r="I10" s="67">
        <v>0.47</v>
      </c>
      <c r="J10" s="67">
        <v>2.1999999999999999E-2</v>
      </c>
      <c r="K10" s="186" t="s">
        <v>39</v>
      </c>
      <c r="L10" s="119" t="s">
        <v>480</v>
      </c>
      <c r="M10" s="66" t="s">
        <v>649</v>
      </c>
      <c r="N10" s="158">
        <v>6</v>
      </c>
      <c r="O10" s="158">
        <v>6</v>
      </c>
      <c r="P10" s="259" t="s">
        <v>26</v>
      </c>
    </row>
    <row r="11" spans="1:65" x14ac:dyDescent="0.25">
      <c r="B11" s="66" t="s">
        <v>2</v>
      </c>
      <c r="C11" s="66" t="s">
        <v>77</v>
      </c>
      <c r="D11" s="119" t="s">
        <v>105</v>
      </c>
      <c r="E11" s="66" t="str">
        <f>INDEX('Stove Emissions'!$G$5:$G$322, MATCH(O11, 'Stove Emissions'!$B$5:$B$322,0))</f>
        <v>Improved</v>
      </c>
      <c r="F11" s="119" t="s">
        <v>63</v>
      </c>
      <c r="G11" s="119" t="s">
        <v>113</v>
      </c>
      <c r="H11" s="66" t="str">
        <f>INDEX('Stove Emissions'!$F:$F, MATCH('Stove Characteristics'!O11, 'Stove Emissions'!$B:$B,0))</f>
        <v>Kerosene, Wick</v>
      </c>
      <c r="I11" s="67">
        <v>0.5</v>
      </c>
      <c r="J11" s="67">
        <v>6.7000000000000004E-2</v>
      </c>
      <c r="K11" s="186" t="s">
        <v>39</v>
      </c>
      <c r="L11" s="119" t="s">
        <v>480</v>
      </c>
      <c r="M11" s="66" t="s">
        <v>649</v>
      </c>
      <c r="N11" s="158">
        <v>7</v>
      </c>
      <c r="O11" s="158">
        <v>7</v>
      </c>
      <c r="P11" s="259" t="s">
        <v>26</v>
      </c>
    </row>
    <row r="12" spans="1:65" x14ac:dyDescent="0.25">
      <c r="B12" s="66" t="s">
        <v>2</v>
      </c>
      <c r="C12" s="66" t="s">
        <v>78</v>
      </c>
      <c r="D12" s="66" t="s">
        <v>118</v>
      </c>
      <c r="E12" s="66" t="str">
        <f>INDEX('Stove Emissions'!$G$5:$G$322, MATCH(O12, 'Stove Emissions'!$B$5:$B$322,0))</f>
        <v>Improved</v>
      </c>
      <c r="F12" s="66" t="s">
        <v>65</v>
      </c>
      <c r="G12" s="66" t="s">
        <v>109</v>
      </c>
      <c r="H12" s="66" t="str">
        <f>INDEX('Stove Emissions'!$F:$F, MATCH('Stove Characteristics'!O12, 'Stove Emissions'!$B:$B,0))</f>
        <v>Firewood</v>
      </c>
      <c r="I12" s="67">
        <v>0.214</v>
      </c>
      <c r="J12" s="67">
        <v>1.7999999999999999E-2</v>
      </c>
      <c r="K12" s="186" t="s">
        <v>39</v>
      </c>
      <c r="L12" s="119" t="s">
        <v>480</v>
      </c>
      <c r="M12" s="66" t="s">
        <v>649</v>
      </c>
      <c r="N12" s="158">
        <v>8</v>
      </c>
      <c r="O12" s="158">
        <v>8</v>
      </c>
      <c r="P12" s="259" t="s">
        <v>26</v>
      </c>
    </row>
    <row r="13" spans="1:65" x14ac:dyDescent="0.25">
      <c r="B13" s="66" t="s">
        <v>2</v>
      </c>
      <c r="C13" s="66" t="s">
        <v>79</v>
      </c>
      <c r="D13" s="66" t="s">
        <v>119</v>
      </c>
      <c r="E13" s="66" t="str">
        <f>INDEX('Stove Emissions'!$G$5:$G$322, MATCH(O13, 'Stove Emissions'!$B$5:$B$322,0))</f>
        <v>Improved</v>
      </c>
      <c r="F13" s="66" t="s">
        <v>65</v>
      </c>
      <c r="G13" s="66" t="s">
        <v>109</v>
      </c>
      <c r="H13" s="66" t="str">
        <f>INDEX('Stove Emissions'!$F:$F, MATCH('Stove Characteristics'!O13, 'Stove Emissions'!$B:$B,0))</f>
        <v>Firewood</v>
      </c>
      <c r="I13" s="67">
        <v>0.22</v>
      </c>
      <c r="J13" s="67">
        <v>1.7999999999999999E-2</v>
      </c>
      <c r="K13" s="186" t="s">
        <v>39</v>
      </c>
      <c r="L13" s="119" t="s">
        <v>480</v>
      </c>
      <c r="M13" s="66" t="s">
        <v>649</v>
      </c>
      <c r="N13" s="158">
        <v>9</v>
      </c>
      <c r="O13" s="158">
        <v>9</v>
      </c>
      <c r="P13" s="259" t="s">
        <v>26</v>
      </c>
    </row>
    <row r="14" spans="1:65" x14ac:dyDescent="0.25">
      <c r="B14" s="66" t="s">
        <v>2</v>
      </c>
      <c r="C14" s="66" t="s">
        <v>80</v>
      </c>
      <c r="D14" s="66" t="s">
        <v>120</v>
      </c>
      <c r="E14" s="66" t="str">
        <f>INDEX('Stove Emissions'!$G$5:$G$322, MATCH(O14, 'Stove Emissions'!$B$5:$B$322,0))</f>
        <v>Improved</v>
      </c>
      <c r="F14" s="66" t="s">
        <v>65</v>
      </c>
      <c r="G14" s="66" t="s">
        <v>109</v>
      </c>
      <c r="H14" s="66" t="str">
        <f>INDEX('Stove Emissions'!$F:$F, MATCH('Stove Characteristics'!O14, 'Stove Emissions'!$B:$B,0))</f>
        <v>Firewood</v>
      </c>
      <c r="I14" s="67">
        <v>0.28699999999999998</v>
      </c>
      <c r="J14" s="67">
        <v>0.01</v>
      </c>
      <c r="K14" s="186" t="s">
        <v>39</v>
      </c>
      <c r="L14" s="119" t="s">
        <v>480</v>
      </c>
      <c r="M14" s="66" t="s">
        <v>649</v>
      </c>
      <c r="N14" s="158">
        <v>10</v>
      </c>
      <c r="O14" s="158">
        <v>10</v>
      </c>
      <c r="P14" s="259" t="s">
        <v>26</v>
      </c>
    </row>
    <row r="15" spans="1:65" x14ac:dyDescent="0.25">
      <c r="B15" s="66" t="s">
        <v>2</v>
      </c>
      <c r="C15" s="66" t="s">
        <v>81</v>
      </c>
      <c r="D15" s="66" t="s">
        <v>117</v>
      </c>
      <c r="E15" s="66" t="str">
        <f>INDEX('Stove Emissions'!$G$5:$G$322, MATCH(O15, 'Stove Emissions'!$B$5:$B$322,0))</f>
        <v>Traditional</v>
      </c>
      <c r="F15" s="66" t="s">
        <v>65</v>
      </c>
      <c r="G15" s="66" t="s">
        <v>109</v>
      </c>
      <c r="H15" s="66" t="str">
        <f>INDEX('Stove Emissions'!$F:$F, MATCH('Stove Characteristics'!O15, 'Stove Emissions'!$B:$B,0))</f>
        <v>Firewood</v>
      </c>
      <c r="I15" s="67">
        <v>0.17599999999999999</v>
      </c>
      <c r="J15" s="67">
        <v>3.0000000000000001E-3</v>
      </c>
      <c r="K15" s="186" t="s">
        <v>39</v>
      </c>
      <c r="L15" s="119" t="s">
        <v>480</v>
      </c>
      <c r="M15" s="66" t="s">
        <v>649</v>
      </c>
      <c r="N15" s="158">
        <v>11</v>
      </c>
      <c r="O15" s="158">
        <v>11</v>
      </c>
      <c r="P15" s="259" t="s">
        <v>26</v>
      </c>
    </row>
    <row r="16" spans="1:65" x14ac:dyDescent="0.25">
      <c r="B16" s="66" t="s">
        <v>2</v>
      </c>
      <c r="C16" s="66" t="s">
        <v>4</v>
      </c>
      <c r="D16" s="66" t="s">
        <v>116</v>
      </c>
      <c r="E16" s="66" t="str">
        <f>INDEX('Stove Emissions'!$G$5:$G$322, MATCH(O16, 'Stove Emissions'!$B$5:$B$322,0))</f>
        <v>Traditional</v>
      </c>
      <c r="F16" s="66" t="s">
        <v>82</v>
      </c>
      <c r="G16" s="119" t="s">
        <v>112</v>
      </c>
      <c r="H16" s="66" t="str">
        <f>INDEX('Stove Emissions'!$F:$F, MATCH('Stove Characteristics'!O16, 'Stove Emissions'!$B:$B,0))</f>
        <v>Firewood</v>
      </c>
      <c r="I16" s="67">
        <v>0.182</v>
      </c>
      <c r="J16" s="67">
        <v>6.0000000000000001E-3</v>
      </c>
      <c r="K16" s="186" t="s">
        <v>39</v>
      </c>
      <c r="L16" s="119" t="s">
        <v>480</v>
      </c>
      <c r="M16" s="66" t="s">
        <v>649</v>
      </c>
      <c r="N16" s="158">
        <v>12</v>
      </c>
      <c r="O16" s="158">
        <v>12</v>
      </c>
      <c r="P16" s="259" t="s">
        <v>26</v>
      </c>
    </row>
    <row r="17" spans="2:16" x14ac:dyDescent="0.25">
      <c r="B17" s="66" t="s">
        <v>2</v>
      </c>
      <c r="C17" s="66" t="s">
        <v>78</v>
      </c>
      <c r="D17" s="66" t="s">
        <v>118</v>
      </c>
      <c r="E17" s="66" t="str">
        <f>INDEX('Stove Emissions'!$G$5:$G$322, MATCH(O17, 'Stove Emissions'!$B$5:$B$322,0))</f>
        <v>Improved</v>
      </c>
      <c r="F17" s="66" t="s">
        <v>82</v>
      </c>
      <c r="G17" s="119" t="s">
        <v>112</v>
      </c>
      <c r="H17" s="66" t="str">
        <f>INDEX('Stove Emissions'!$F:$F, MATCH('Stove Characteristics'!O17, 'Stove Emissions'!$B:$B,0))</f>
        <v>Firewood</v>
      </c>
      <c r="I17" s="67">
        <v>0.25700000000000001</v>
      </c>
      <c r="J17" s="67">
        <v>2.5000000000000001E-2</v>
      </c>
      <c r="K17" s="186" t="s">
        <v>39</v>
      </c>
      <c r="L17" s="119" t="s">
        <v>480</v>
      </c>
      <c r="M17" s="66" t="s">
        <v>649</v>
      </c>
      <c r="N17" s="158">
        <v>13</v>
      </c>
      <c r="O17" s="158">
        <v>13</v>
      </c>
      <c r="P17" s="259" t="s">
        <v>26</v>
      </c>
    </row>
    <row r="18" spans="2:16" x14ac:dyDescent="0.25">
      <c r="B18" s="66" t="s">
        <v>2</v>
      </c>
      <c r="C18" s="66" t="s">
        <v>79</v>
      </c>
      <c r="D18" s="66" t="s">
        <v>119</v>
      </c>
      <c r="E18" s="66" t="str">
        <f>INDEX('Stove Emissions'!$G$5:$G$322, MATCH(O18, 'Stove Emissions'!$B$5:$B$322,0))</f>
        <v>Improved</v>
      </c>
      <c r="F18" s="66" t="s">
        <v>82</v>
      </c>
      <c r="G18" s="119" t="s">
        <v>112</v>
      </c>
      <c r="H18" s="66" t="str">
        <f>INDEX('Stove Emissions'!$F:$F, MATCH('Stove Characteristics'!O18, 'Stove Emissions'!$B:$B,0))</f>
        <v>Firewood</v>
      </c>
      <c r="I18" s="67">
        <v>0.23499999999999999</v>
      </c>
      <c r="J18" s="67">
        <v>2.1999999999999999E-2</v>
      </c>
      <c r="K18" s="186" t="s">
        <v>39</v>
      </c>
      <c r="L18" s="119" t="s">
        <v>480</v>
      </c>
      <c r="M18" s="66" t="s">
        <v>649</v>
      </c>
      <c r="N18" s="158">
        <v>14</v>
      </c>
      <c r="O18" s="158">
        <v>14</v>
      </c>
      <c r="P18" s="259" t="s">
        <v>26</v>
      </c>
    </row>
    <row r="19" spans="2:16" x14ac:dyDescent="0.25">
      <c r="B19" s="66" t="s">
        <v>2</v>
      </c>
      <c r="C19" s="66" t="s">
        <v>80</v>
      </c>
      <c r="D19" s="66" t="s">
        <v>120</v>
      </c>
      <c r="E19" s="66" t="str">
        <f>INDEX('Stove Emissions'!$G$5:$G$322, MATCH(O19, 'Stove Emissions'!$B$5:$B$322,0))</f>
        <v>Improved</v>
      </c>
      <c r="F19" s="66" t="s">
        <v>82</v>
      </c>
      <c r="G19" s="119" t="s">
        <v>112</v>
      </c>
      <c r="H19" s="66" t="str">
        <f>INDEX('Stove Emissions'!$F:$F, MATCH('Stove Characteristics'!O19, 'Stove Emissions'!$B:$B,0))</f>
        <v>Firewood</v>
      </c>
      <c r="I19" s="67">
        <v>0.28999999999999998</v>
      </c>
      <c r="J19" s="67">
        <v>1.9E-2</v>
      </c>
      <c r="K19" s="186" t="s">
        <v>39</v>
      </c>
      <c r="L19" s="119" t="s">
        <v>480</v>
      </c>
      <c r="M19" s="66" t="s">
        <v>649</v>
      </c>
      <c r="N19" s="158">
        <v>15</v>
      </c>
      <c r="O19" s="158">
        <v>15</v>
      </c>
      <c r="P19" s="259" t="s">
        <v>26</v>
      </c>
    </row>
    <row r="20" spans="2:16" x14ac:dyDescent="0.25">
      <c r="B20" s="66" t="s">
        <v>2</v>
      </c>
      <c r="C20" s="66" t="s">
        <v>81</v>
      </c>
      <c r="D20" s="66" t="s">
        <v>117</v>
      </c>
      <c r="E20" s="66" t="str">
        <f>INDEX('Stove Emissions'!$G$5:$G$322, MATCH(O20, 'Stove Emissions'!$B$5:$B$322,0))</f>
        <v>Traditional</v>
      </c>
      <c r="F20" s="66" t="s">
        <v>82</v>
      </c>
      <c r="G20" s="119" t="s">
        <v>112</v>
      </c>
      <c r="H20" s="66" t="str">
        <f>INDEX('Stove Emissions'!$F:$F, MATCH('Stove Characteristics'!O20, 'Stove Emissions'!$B:$B,0))</f>
        <v>Firewood</v>
      </c>
      <c r="I20" s="67">
        <v>0.18099999999999999</v>
      </c>
      <c r="J20" s="67">
        <v>6.0000000000000001E-3</v>
      </c>
      <c r="K20" s="186" t="s">
        <v>39</v>
      </c>
      <c r="L20" s="119" t="s">
        <v>480</v>
      </c>
      <c r="M20" s="66" t="s">
        <v>649</v>
      </c>
      <c r="N20" s="158">
        <v>16</v>
      </c>
      <c r="O20" s="158">
        <v>16</v>
      </c>
      <c r="P20" s="259" t="s">
        <v>26</v>
      </c>
    </row>
    <row r="21" spans="2:16" x14ac:dyDescent="0.25">
      <c r="B21" s="66" t="s">
        <v>2</v>
      </c>
      <c r="C21" s="66" t="s">
        <v>4</v>
      </c>
      <c r="D21" s="66" t="s">
        <v>116</v>
      </c>
      <c r="E21" s="66" t="str">
        <f>INDEX('Stove Emissions'!$G$5:$G$322, MATCH(O21, 'Stove Emissions'!$B$5:$B$322,0))</f>
        <v>Traditional</v>
      </c>
      <c r="F21" s="66" t="s">
        <v>83</v>
      </c>
      <c r="G21" s="66" t="s">
        <v>110</v>
      </c>
      <c r="H21" s="66" t="str">
        <f>INDEX('Stove Emissions'!$F:$F, MATCH('Stove Characteristics'!O21, 'Stove Emissions'!$B:$B,0))</f>
        <v>Crop Residue</v>
      </c>
      <c r="I21" s="67">
        <v>0.124</v>
      </c>
      <c r="J21" s="67">
        <v>0.01</v>
      </c>
      <c r="K21" s="186" t="s">
        <v>39</v>
      </c>
      <c r="L21" s="119" t="s">
        <v>480</v>
      </c>
      <c r="M21" s="66" t="s">
        <v>649</v>
      </c>
      <c r="N21" s="158">
        <v>17</v>
      </c>
      <c r="O21" s="158">
        <v>17</v>
      </c>
      <c r="P21" s="259" t="s">
        <v>26</v>
      </c>
    </row>
    <row r="22" spans="2:16" x14ac:dyDescent="0.25">
      <c r="B22" s="66" t="s">
        <v>2</v>
      </c>
      <c r="C22" s="66" t="s">
        <v>78</v>
      </c>
      <c r="D22" s="66" t="s">
        <v>118</v>
      </c>
      <c r="E22" s="66" t="str">
        <f>INDEX('Stove Emissions'!$G$5:$G$322, MATCH(O22, 'Stove Emissions'!$B$5:$B$322,0))</f>
        <v>Improved</v>
      </c>
      <c r="F22" s="66" t="s">
        <v>83</v>
      </c>
      <c r="G22" s="66" t="s">
        <v>110</v>
      </c>
      <c r="H22" s="66" t="str">
        <f>INDEX('Stove Emissions'!$F:$F, MATCH('Stove Characteristics'!O22, 'Stove Emissions'!$B:$B,0))</f>
        <v>Crop Residue</v>
      </c>
      <c r="I22" s="67">
        <v>0.217</v>
      </c>
      <c r="J22" s="67">
        <v>1.6E-2</v>
      </c>
      <c r="K22" s="186" t="s">
        <v>39</v>
      </c>
      <c r="L22" s="119" t="s">
        <v>480</v>
      </c>
      <c r="M22" s="66" t="s">
        <v>649</v>
      </c>
      <c r="N22" s="158">
        <v>18</v>
      </c>
      <c r="O22" s="158">
        <v>18</v>
      </c>
      <c r="P22" s="259" t="s">
        <v>26</v>
      </c>
    </row>
    <row r="23" spans="2:16" x14ac:dyDescent="0.25">
      <c r="B23" s="66" t="s">
        <v>2</v>
      </c>
      <c r="C23" s="66" t="s">
        <v>79</v>
      </c>
      <c r="D23" s="66" t="s">
        <v>119</v>
      </c>
      <c r="E23" s="66" t="str">
        <f>INDEX('Stove Emissions'!$G$5:$G$322, MATCH(O23, 'Stove Emissions'!$B$5:$B$322,0))</f>
        <v>Improved</v>
      </c>
      <c r="F23" s="66" t="s">
        <v>83</v>
      </c>
      <c r="G23" s="66" t="s">
        <v>110</v>
      </c>
      <c r="H23" s="66" t="str">
        <f>INDEX('Stove Emissions'!$F:$F, MATCH('Stove Characteristics'!O23, 'Stove Emissions'!$B:$B,0))</f>
        <v>Crop Residue</v>
      </c>
      <c r="I23" s="67">
        <v>0.13500000000000001</v>
      </c>
      <c r="J23" s="67">
        <v>5.0000000000000001E-3</v>
      </c>
      <c r="K23" s="186" t="s">
        <v>39</v>
      </c>
      <c r="L23" s="119" t="s">
        <v>480</v>
      </c>
      <c r="M23" s="66" t="s">
        <v>649</v>
      </c>
      <c r="N23" s="158">
        <v>19</v>
      </c>
      <c r="O23" s="158">
        <v>19</v>
      </c>
      <c r="P23" s="259" t="s">
        <v>26</v>
      </c>
    </row>
    <row r="24" spans="2:16" x14ac:dyDescent="0.25">
      <c r="B24" s="66" t="s">
        <v>2</v>
      </c>
      <c r="C24" s="66" t="s">
        <v>80</v>
      </c>
      <c r="D24" s="66" t="s">
        <v>120</v>
      </c>
      <c r="E24" s="66" t="str">
        <f>INDEX('Stove Emissions'!$G$5:$G$322, MATCH(O24, 'Stove Emissions'!$B$5:$B$322,0))</f>
        <v>Improved</v>
      </c>
      <c r="F24" s="66" t="s">
        <v>83</v>
      </c>
      <c r="G24" s="66" t="s">
        <v>110</v>
      </c>
      <c r="H24" s="66" t="str">
        <f>INDEX('Stove Emissions'!$F:$F, MATCH('Stove Characteristics'!O24, 'Stove Emissions'!$B:$B,0))</f>
        <v>Crop Residue</v>
      </c>
      <c r="I24" s="67">
        <v>0.185</v>
      </c>
      <c r="J24" s="67">
        <v>8.0000000000000002E-3</v>
      </c>
      <c r="K24" s="186" t="s">
        <v>39</v>
      </c>
      <c r="L24" s="119" t="s">
        <v>480</v>
      </c>
      <c r="M24" s="66" t="s">
        <v>649</v>
      </c>
      <c r="N24" s="158">
        <v>20</v>
      </c>
      <c r="O24" s="158">
        <v>20</v>
      </c>
      <c r="P24" s="259" t="s">
        <v>26</v>
      </c>
    </row>
    <row r="25" spans="2:16" x14ac:dyDescent="0.25">
      <c r="B25" s="66" t="s">
        <v>2</v>
      </c>
      <c r="C25" s="66" t="s">
        <v>4</v>
      </c>
      <c r="D25" s="66" t="s">
        <v>116</v>
      </c>
      <c r="E25" s="66" t="str">
        <f>INDEX('Stove Emissions'!$G$5:$G$322, MATCH(O25, 'Stove Emissions'!$B$5:$B$322,0))</f>
        <v>Traditional</v>
      </c>
      <c r="F25" s="66" t="s">
        <v>84</v>
      </c>
      <c r="G25" s="66" t="s">
        <v>111</v>
      </c>
      <c r="H25" s="66" t="str">
        <f>INDEX('Stove Emissions'!$F:$F, MATCH('Stove Characteristics'!O25, 'Stove Emissions'!$B:$B,0))</f>
        <v>Crop Residue</v>
      </c>
      <c r="I25" s="67">
        <v>9.8000000000000004E-2</v>
      </c>
      <c r="J25" s="67">
        <v>1.0999999999999999E-2</v>
      </c>
      <c r="K25" s="186" t="s">
        <v>39</v>
      </c>
      <c r="L25" s="119" t="s">
        <v>480</v>
      </c>
      <c r="M25" s="66" t="s">
        <v>649</v>
      </c>
      <c r="N25" s="158">
        <v>21</v>
      </c>
      <c r="O25" s="158">
        <v>21</v>
      </c>
      <c r="P25" s="259" t="s">
        <v>26</v>
      </c>
    </row>
    <row r="26" spans="2:16" x14ac:dyDescent="0.25">
      <c r="B26" s="66" t="s">
        <v>2</v>
      </c>
      <c r="C26" s="66" t="s">
        <v>79</v>
      </c>
      <c r="D26" s="66" t="s">
        <v>119</v>
      </c>
      <c r="E26" s="66" t="str">
        <f>INDEX('Stove Emissions'!$G$5:$G$322, MATCH(O26, 'Stove Emissions'!$B$5:$B$322,0))</f>
        <v>Improved</v>
      </c>
      <c r="F26" s="66" t="s">
        <v>84</v>
      </c>
      <c r="G26" s="119" t="s">
        <v>111</v>
      </c>
      <c r="H26" s="66" t="str">
        <f>INDEX('Stove Emissions'!$F:$F, MATCH('Stove Characteristics'!O26, 'Stove Emissions'!$B:$B,0))</f>
        <v>Crop Residue</v>
      </c>
      <c r="I26" s="67">
        <v>0.105</v>
      </c>
      <c r="J26" s="67">
        <v>0.01</v>
      </c>
      <c r="K26" s="186" t="s">
        <v>39</v>
      </c>
      <c r="L26" s="119" t="s">
        <v>480</v>
      </c>
      <c r="M26" s="66" t="s">
        <v>649</v>
      </c>
      <c r="N26" s="158">
        <v>22</v>
      </c>
      <c r="O26" s="158">
        <v>22</v>
      </c>
      <c r="P26" s="259" t="s">
        <v>26</v>
      </c>
    </row>
    <row r="27" spans="2:16" x14ac:dyDescent="0.25">
      <c r="B27" s="66" t="s">
        <v>2</v>
      </c>
      <c r="C27" s="66" t="s">
        <v>4</v>
      </c>
      <c r="D27" s="66" t="s">
        <v>116</v>
      </c>
      <c r="E27" s="66" t="str">
        <f>INDEX('Stove Emissions'!$G$5:$G$322, MATCH(O27, 'Stove Emissions'!$B$5:$B$322,0))</f>
        <v>Traditional</v>
      </c>
      <c r="F27" s="66" t="s">
        <v>58</v>
      </c>
      <c r="G27" s="119" t="s">
        <v>59</v>
      </c>
      <c r="H27" s="66" t="str">
        <f>INDEX('Stove Emissions'!$F:$F, MATCH('Stove Characteristics'!O27, 'Stove Emissions'!$B:$B,0))</f>
        <v>Dung Cake</v>
      </c>
      <c r="I27" s="67">
        <v>8.7999999999999995E-2</v>
      </c>
      <c r="J27" s="67">
        <v>6.0000000000000001E-3</v>
      </c>
      <c r="K27" s="186" t="s">
        <v>39</v>
      </c>
      <c r="L27" s="119" t="s">
        <v>480</v>
      </c>
      <c r="M27" s="66" t="s">
        <v>649</v>
      </c>
      <c r="N27" s="158">
        <v>23</v>
      </c>
      <c r="O27" s="158">
        <v>23</v>
      </c>
      <c r="P27" s="259" t="s">
        <v>26</v>
      </c>
    </row>
    <row r="28" spans="2:16" x14ac:dyDescent="0.25">
      <c r="B28" s="66" t="s">
        <v>2</v>
      </c>
      <c r="C28" s="66" t="s">
        <v>79</v>
      </c>
      <c r="D28" s="66" t="s">
        <v>119</v>
      </c>
      <c r="E28" s="66" t="str">
        <f>INDEX('Stove Emissions'!$G$5:$G$322, MATCH(O28, 'Stove Emissions'!$B$5:$B$322,0))</f>
        <v>Improved</v>
      </c>
      <c r="F28" s="66" t="s">
        <v>58</v>
      </c>
      <c r="G28" s="119" t="s">
        <v>59</v>
      </c>
      <c r="H28" s="66" t="str">
        <f>INDEX('Stove Emissions'!$F:$F, MATCH('Stove Characteristics'!O28, 'Stove Emissions'!$B:$B,0))</f>
        <v>Dung Cake</v>
      </c>
      <c r="I28" s="67">
        <v>0.1</v>
      </c>
      <c r="J28" s="67">
        <v>2E-3</v>
      </c>
      <c r="K28" s="186" t="s">
        <v>39</v>
      </c>
      <c r="L28" s="119" t="s">
        <v>480</v>
      </c>
      <c r="M28" s="66" t="s">
        <v>649</v>
      </c>
      <c r="N28" s="158">
        <v>24</v>
      </c>
      <c r="O28" s="158">
        <v>24</v>
      </c>
      <c r="P28" s="259" t="s">
        <v>26</v>
      </c>
    </row>
    <row r="29" spans="2:16" x14ac:dyDescent="0.25">
      <c r="B29" s="66" t="s">
        <v>2</v>
      </c>
      <c r="C29" s="66" t="s">
        <v>80</v>
      </c>
      <c r="D29" s="66" t="s">
        <v>120</v>
      </c>
      <c r="E29" s="66" t="str">
        <f>INDEX('Stove Emissions'!$G$5:$G$322, MATCH(O29, 'Stove Emissions'!$B$5:$B$322,0))</f>
        <v>Improved</v>
      </c>
      <c r="F29" s="66" t="s">
        <v>58</v>
      </c>
      <c r="G29" s="119" t="s">
        <v>59</v>
      </c>
      <c r="H29" s="66" t="str">
        <f>INDEX('Stove Emissions'!$F:$F, MATCH('Stove Characteristics'!O29, 'Stove Emissions'!$B:$B,0))</f>
        <v>Dung Cake</v>
      </c>
      <c r="I29" s="67">
        <v>0.128</v>
      </c>
      <c r="J29" s="67">
        <v>0.01</v>
      </c>
      <c r="K29" s="186" t="s">
        <v>39</v>
      </c>
      <c r="L29" s="119" t="s">
        <v>480</v>
      </c>
      <c r="M29" s="66" t="s">
        <v>649</v>
      </c>
      <c r="N29" s="158">
        <v>25</v>
      </c>
      <c r="O29" s="158">
        <v>25</v>
      </c>
      <c r="P29" s="259" t="s">
        <v>26</v>
      </c>
    </row>
    <row r="30" spans="2:16" x14ac:dyDescent="0.25">
      <c r="B30" s="66" t="s">
        <v>2</v>
      </c>
      <c r="C30" s="66" t="s">
        <v>48</v>
      </c>
      <c r="D30" s="119" t="s">
        <v>49</v>
      </c>
      <c r="E30" s="66" t="str">
        <f>INDEX('Stove Emissions'!$G$5:$G$322, MATCH(O30, 'Stove Emissions'!$B$5:$B$322,0))</f>
        <v>Traditional</v>
      </c>
      <c r="F30" s="66" t="s">
        <v>58</v>
      </c>
      <c r="G30" s="119" t="s">
        <v>59</v>
      </c>
      <c r="H30" s="66" t="str">
        <f>INDEX('Stove Emissions'!$F:$F, MATCH('Stove Characteristics'!O30, 'Stove Emissions'!$B:$B,0))</f>
        <v>Dung Cake</v>
      </c>
      <c r="I30" s="67">
        <v>8.2000000000000003E-2</v>
      </c>
      <c r="J30" s="67">
        <v>1.2999999999999999E-2</v>
      </c>
      <c r="K30" s="186" t="s">
        <v>39</v>
      </c>
      <c r="L30" s="119" t="s">
        <v>480</v>
      </c>
      <c r="M30" s="66" t="s">
        <v>649</v>
      </c>
      <c r="N30" s="158">
        <v>26</v>
      </c>
      <c r="O30" s="158">
        <v>26</v>
      </c>
      <c r="P30" s="259" t="s">
        <v>26</v>
      </c>
    </row>
    <row r="31" spans="2:16" x14ac:dyDescent="0.25">
      <c r="B31" s="66" t="s">
        <v>2</v>
      </c>
      <c r="C31" s="66" t="s">
        <v>287</v>
      </c>
      <c r="D31" s="66" t="s">
        <v>287</v>
      </c>
      <c r="E31" s="66" t="str">
        <f>INDEX('Stove Emissions'!$G$5:$G$322, MATCH(O31, 'Stove Emissions'!$B$5:$B$322,0))</f>
        <v>Improved</v>
      </c>
      <c r="F31" s="66" t="s">
        <v>129</v>
      </c>
      <c r="G31" s="66" t="s">
        <v>288</v>
      </c>
      <c r="H31" s="66" t="str">
        <f>INDEX('Stove Emissions'!$F:$F, MATCH('Stove Characteristics'!O31, 'Stove Emissions'!$B:$B,0))</f>
        <v>Coal</v>
      </c>
      <c r="I31" s="67">
        <v>0.155</v>
      </c>
      <c r="J31" s="189" t="s">
        <v>128</v>
      </c>
      <c r="K31" s="66" t="s">
        <v>281</v>
      </c>
      <c r="L31" s="119" t="s">
        <v>480</v>
      </c>
      <c r="M31" s="66" t="s">
        <v>649</v>
      </c>
      <c r="N31" s="158">
        <v>27</v>
      </c>
      <c r="O31" s="158">
        <v>27</v>
      </c>
      <c r="P31" s="259" t="s">
        <v>285</v>
      </c>
    </row>
    <row r="32" spans="2:16" x14ac:dyDescent="0.25">
      <c r="B32" s="66" t="s">
        <v>2</v>
      </c>
      <c r="C32" s="66" t="s">
        <v>75</v>
      </c>
      <c r="D32" s="66" t="s">
        <v>1310</v>
      </c>
      <c r="E32" s="66" t="s">
        <v>1567</v>
      </c>
      <c r="F32" s="66" t="s">
        <v>62</v>
      </c>
      <c r="G32" s="66" t="s">
        <v>1309</v>
      </c>
      <c r="H32" s="66" t="s">
        <v>62</v>
      </c>
      <c r="I32" s="67">
        <v>0.56999999999999995</v>
      </c>
      <c r="J32" s="189" t="s">
        <v>128</v>
      </c>
      <c r="K32" s="66" t="s">
        <v>281</v>
      </c>
      <c r="L32" s="119" t="s">
        <v>480</v>
      </c>
      <c r="M32" s="66" t="s">
        <v>649</v>
      </c>
      <c r="N32" s="158">
        <v>28</v>
      </c>
      <c r="O32" s="158">
        <v>28</v>
      </c>
      <c r="P32" s="259" t="s">
        <v>285</v>
      </c>
    </row>
    <row r="33" spans="2:16" x14ac:dyDescent="0.25">
      <c r="B33" s="66" t="s">
        <v>2</v>
      </c>
      <c r="C33" s="189" t="s">
        <v>128</v>
      </c>
      <c r="D33" s="66" t="s">
        <v>1311</v>
      </c>
      <c r="E33" s="66" t="str">
        <f>INDEX('Stove Emissions'!$G$5:$G$322, MATCH(O33, 'Stove Emissions'!$B$5:$B$322,0))</f>
        <v>Modern</v>
      </c>
      <c r="F33" s="66" t="s">
        <v>1390</v>
      </c>
      <c r="G33" s="66" t="s">
        <v>1865</v>
      </c>
      <c r="H33" s="66" t="str">
        <f>INDEX('Stove Emissions'!$F:$F, MATCH('Stove Characteristics'!O33, 'Stove Emissions'!$B:$B,0))</f>
        <v>Electricity</v>
      </c>
      <c r="I33" s="67">
        <v>0.67</v>
      </c>
      <c r="J33" s="189" t="s">
        <v>128</v>
      </c>
      <c r="K33" s="189" t="s">
        <v>128</v>
      </c>
      <c r="L33" s="189" t="s">
        <v>128</v>
      </c>
      <c r="M33" s="66" t="s">
        <v>649</v>
      </c>
      <c r="N33" s="158">
        <v>29</v>
      </c>
      <c r="O33" s="158">
        <v>29</v>
      </c>
      <c r="P33" s="259" t="s">
        <v>130</v>
      </c>
    </row>
    <row r="34" spans="2:16" x14ac:dyDescent="0.25">
      <c r="B34" s="66" t="s">
        <v>2</v>
      </c>
      <c r="C34" s="189" t="s">
        <v>128</v>
      </c>
      <c r="D34" s="66" t="s">
        <v>1312</v>
      </c>
      <c r="E34" s="66" t="s">
        <v>1567</v>
      </c>
      <c r="F34" s="66" t="s">
        <v>63</v>
      </c>
      <c r="G34" s="189" t="s">
        <v>128</v>
      </c>
      <c r="H34" s="66" t="s">
        <v>63</v>
      </c>
      <c r="I34" s="67">
        <v>0.47</v>
      </c>
      <c r="J34" s="189" t="s">
        <v>128</v>
      </c>
      <c r="K34" s="66" t="s">
        <v>281</v>
      </c>
      <c r="L34" s="119" t="s">
        <v>480</v>
      </c>
      <c r="M34" s="189" t="s">
        <v>128</v>
      </c>
      <c r="N34" s="158">
        <v>30</v>
      </c>
      <c r="O34" s="158">
        <v>30</v>
      </c>
      <c r="P34" s="259" t="s">
        <v>285</v>
      </c>
    </row>
    <row r="35" spans="2:16" x14ac:dyDescent="0.25">
      <c r="B35" s="66" t="s">
        <v>2</v>
      </c>
      <c r="C35" s="189" t="s">
        <v>128</v>
      </c>
      <c r="D35" s="189" t="s">
        <v>128</v>
      </c>
      <c r="E35" s="66" t="s">
        <v>1567</v>
      </c>
      <c r="F35" s="66" t="s">
        <v>132</v>
      </c>
      <c r="G35" s="189" t="s">
        <v>128</v>
      </c>
      <c r="H35" s="66" t="str">
        <f>INDEX('Stove Emissions'!$F:$F, MATCH('Stove Characteristics'!O35, 'Stove Emissions'!$B:$B,0))</f>
        <v>Ethanol</v>
      </c>
      <c r="I35" s="67">
        <v>0.53</v>
      </c>
      <c r="J35" s="189" t="s">
        <v>128</v>
      </c>
      <c r="K35" s="189" t="s">
        <v>128</v>
      </c>
      <c r="L35" s="189" t="s">
        <v>128</v>
      </c>
      <c r="M35" s="189" t="s">
        <v>128</v>
      </c>
      <c r="N35" s="158">
        <v>31</v>
      </c>
      <c r="O35" s="158">
        <v>31</v>
      </c>
      <c r="P35" s="259" t="s">
        <v>133</v>
      </c>
    </row>
    <row r="36" spans="2:16" x14ac:dyDescent="0.25">
      <c r="B36" s="66" t="s">
        <v>2</v>
      </c>
      <c r="C36" s="66" t="s">
        <v>279</v>
      </c>
      <c r="D36" s="66" t="s">
        <v>279</v>
      </c>
      <c r="E36" s="66" t="str">
        <f>INDEX('Stove Emissions'!$G$5:$G$322, MATCH(O36, 'Stove Emissions'!$B$5:$B$322,0))</f>
        <v>Modern</v>
      </c>
      <c r="F36" s="66" t="s">
        <v>134</v>
      </c>
      <c r="G36" s="66" t="s">
        <v>280</v>
      </c>
      <c r="H36" s="66" t="str">
        <f>INDEX('Stove Emissions'!$F:$F, MATCH('Stove Characteristics'!O36, 'Stove Emissions'!$B:$B,0))</f>
        <v>Biogas</v>
      </c>
      <c r="I36" s="67">
        <v>0.55000000000000004</v>
      </c>
      <c r="J36" s="189" t="s">
        <v>128</v>
      </c>
      <c r="K36" s="66" t="s">
        <v>281</v>
      </c>
      <c r="L36" s="119" t="s">
        <v>480</v>
      </c>
      <c r="M36" s="189" t="s">
        <v>128</v>
      </c>
      <c r="N36" s="158">
        <v>32</v>
      </c>
      <c r="O36" s="158">
        <v>32</v>
      </c>
      <c r="P36" s="259" t="s">
        <v>285</v>
      </c>
    </row>
    <row r="37" spans="2:16" x14ac:dyDescent="0.25">
      <c r="B37" s="66" t="s">
        <v>2</v>
      </c>
      <c r="C37" s="66" t="s">
        <v>287</v>
      </c>
      <c r="D37" s="66" t="s">
        <v>287</v>
      </c>
      <c r="E37" s="66" t="str">
        <f>INDEX('Stove Emissions'!$G$5:$G$322, MATCH(O37, 'Stove Emissions'!$B$5:$B$322,0))</f>
        <v>Improved</v>
      </c>
      <c r="F37" s="66" t="s">
        <v>139</v>
      </c>
      <c r="G37" s="66" t="s">
        <v>286</v>
      </c>
      <c r="H37" s="66" t="str">
        <f>INDEX('Stove Emissions'!$F:$F, MATCH('Stove Characteristics'!O37, 'Stove Emissions'!$B:$B,0))</f>
        <v>Charcoal</v>
      </c>
      <c r="I37" s="67">
        <v>0.17499999999999999</v>
      </c>
      <c r="J37" s="189" t="s">
        <v>128</v>
      </c>
      <c r="K37" s="66" t="s">
        <v>281</v>
      </c>
      <c r="L37" s="119" t="s">
        <v>480</v>
      </c>
      <c r="M37" s="189" t="s">
        <v>128</v>
      </c>
      <c r="N37" s="158">
        <v>34</v>
      </c>
      <c r="O37" s="158">
        <v>34</v>
      </c>
      <c r="P37" s="259" t="s">
        <v>285</v>
      </c>
    </row>
    <row r="38" spans="2:16" x14ac:dyDescent="0.25">
      <c r="B38" s="66" t="s">
        <v>87</v>
      </c>
      <c r="C38" s="66" t="s">
        <v>141</v>
      </c>
      <c r="D38" s="66" t="s">
        <v>174</v>
      </c>
      <c r="E38" s="66" t="str">
        <f>INDEX('Stove Emissions'!$G$5:$G$322, MATCH(O38, 'Stove Emissions'!$B$5:$B$322,0))</f>
        <v>Improved</v>
      </c>
      <c r="F38" s="66" t="s">
        <v>140</v>
      </c>
      <c r="G38" s="66" t="s">
        <v>175</v>
      </c>
      <c r="H38" s="66" t="str">
        <f>INDEX('Stove Emissions'!$F:$F, MATCH('Stove Characteristics'!O38, 'Stove Emissions'!$B:$B,0))</f>
        <v>Honeycomb Coal</v>
      </c>
      <c r="I38" s="67">
        <v>0.44059999999999999</v>
      </c>
      <c r="J38" s="189" t="s">
        <v>128</v>
      </c>
      <c r="K38" s="66" t="s">
        <v>648</v>
      </c>
      <c r="L38" s="66" t="s">
        <v>642</v>
      </c>
      <c r="M38" s="66" t="s">
        <v>649</v>
      </c>
      <c r="N38" s="158">
        <v>35</v>
      </c>
      <c r="O38" s="158">
        <v>35</v>
      </c>
      <c r="P38" s="259" t="s">
        <v>171</v>
      </c>
    </row>
    <row r="39" spans="2:16" x14ac:dyDescent="0.25">
      <c r="B39" s="66" t="s">
        <v>87</v>
      </c>
      <c r="C39" s="66" t="s">
        <v>179</v>
      </c>
      <c r="D39" s="66" t="s">
        <v>179</v>
      </c>
      <c r="E39" s="66" t="str">
        <f>INDEX('Stove Emissions'!$G$5:$G$322, MATCH(O39, 'Stove Emissions'!$B$5:$B$322,0))</f>
        <v>Improved</v>
      </c>
      <c r="F39" s="66" t="s">
        <v>178</v>
      </c>
      <c r="G39" s="66" t="s">
        <v>643</v>
      </c>
      <c r="H39" s="66" t="str">
        <f>INDEX('Stove Emissions'!$F:$F, MATCH('Stove Characteristics'!O39, 'Stove Emissions'!$B:$B,0))</f>
        <v>Coal Powder</v>
      </c>
      <c r="I39" s="67">
        <v>0.17</v>
      </c>
      <c r="J39" s="190">
        <v>7.5999999999999998E-2</v>
      </c>
      <c r="K39" s="66" t="s">
        <v>648</v>
      </c>
      <c r="L39" s="66" t="s">
        <v>642</v>
      </c>
      <c r="M39" s="66" t="s">
        <v>649</v>
      </c>
      <c r="N39" s="158">
        <v>36</v>
      </c>
      <c r="O39" s="158">
        <v>36</v>
      </c>
      <c r="P39" s="259" t="s">
        <v>171</v>
      </c>
    </row>
    <row r="40" spans="2:16" x14ac:dyDescent="0.25">
      <c r="B40" s="66" t="s">
        <v>87</v>
      </c>
      <c r="C40" s="66" t="s">
        <v>179</v>
      </c>
      <c r="D40" s="66" t="s">
        <v>179</v>
      </c>
      <c r="E40" s="66" t="str">
        <f>INDEX('Stove Emissions'!$G$5:$G$322, MATCH(O40, 'Stove Emissions'!$B$5:$B$322,0))</f>
        <v>Improved</v>
      </c>
      <c r="F40" s="66" t="s">
        <v>208</v>
      </c>
      <c r="G40" s="66" t="s">
        <v>209</v>
      </c>
      <c r="H40" s="66" t="str">
        <f>INDEX('Stove Emissions'!$F:$F, MATCH('Stove Characteristics'!O40, 'Stove Emissions'!$B:$B,0))</f>
        <v>Firewood</v>
      </c>
      <c r="I40" s="67">
        <v>0.13470000000000001</v>
      </c>
      <c r="J40" s="191">
        <f>0.1*I40</f>
        <v>1.3470000000000003E-2</v>
      </c>
      <c r="K40" s="66" t="s">
        <v>648</v>
      </c>
      <c r="L40" s="66" t="s">
        <v>642</v>
      </c>
      <c r="M40" s="66" t="s">
        <v>649</v>
      </c>
      <c r="N40" s="158">
        <v>38</v>
      </c>
      <c r="O40" s="158">
        <v>38</v>
      </c>
      <c r="P40" s="259" t="s">
        <v>171</v>
      </c>
    </row>
    <row r="41" spans="2:16" x14ac:dyDescent="0.25">
      <c r="B41" s="66" t="s">
        <v>87</v>
      </c>
      <c r="C41" s="66" t="s">
        <v>210</v>
      </c>
      <c r="D41" s="66" t="s">
        <v>210</v>
      </c>
      <c r="E41" s="66" t="str">
        <f>INDEX('Stove Emissions'!$G$5:$G$322, MATCH(O41, 'Stove Emissions'!$B$5:$B$322,0))</f>
        <v>Improved</v>
      </c>
      <c r="F41" s="66" t="s">
        <v>208</v>
      </c>
      <c r="G41" s="66" t="s">
        <v>209</v>
      </c>
      <c r="H41" s="66" t="str">
        <f>INDEX('Stove Emissions'!$F:$F, MATCH('Stove Characteristics'!O41, 'Stove Emissions'!$B:$B,0))</f>
        <v>Firewood</v>
      </c>
      <c r="I41" s="67">
        <v>0.14410000000000001</v>
      </c>
      <c r="J41" s="191">
        <f>0.08*I41</f>
        <v>1.1528E-2</v>
      </c>
      <c r="K41" s="66" t="s">
        <v>648</v>
      </c>
      <c r="L41" s="66" t="s">
        <v>642</v>
      </c>
      <c r="M41" s="66" t="s">
        <v>649</v>
      </c>
      <c r="N41" s="158">
        <v>39</v>
      </c>
      <c r="O41" s="158">
        <v>39</v>
      </c>
      <c r="P41" s="259" t="s">
        <v>171</v>
      </c>
    </row>
    <row r="42" spans="2:16" x14ac:dyDescent="0.25">
      <c r="B42" s="66" t="s">
        <v>87</v>
      </c>
      <c r="C42" s="66" t="s">
        <v>141</v>
      </c>
      <c r="D42" s="66" t="s">
        <v>141</v>
      </c>
      <c r="E42" s="66" t="str">
        <f>INDEX('Stove Emissions'!$G$5:$G$322, MATCH(O42, 'Stove Emissions'!$B$5:$B$322,0))</f>
        <v>Improved</v>
      </c>
      <c r="F42" s="66" t="s">
        <v>219</v>
      </c>
      <c r="G42" s="66" t="s">
        <v>220</v>
      </c>
      <c r="H42" s="66" t="str">
        <f>INDEX('Stove Emissions'!$F:$F, MATCH('Stove Characteristics'!O42, 'Stove Emissions'!$B:$B,0))</f>
        <v>Coal Briquette</v>
      </c>
      <c r="I42" s="191">
        <v>0.27229999999999999</v>
      </c>
      <c r="J42" s="191">
        <f>0.35*I42</f>
        <v>9.5304999999999987E-2</v>
      </c>
      <c r="K42" s="66" t="s">
        <v>648</v>
      </c>
      <c r="L42" s="66" t="s">
        <v>642</v>
      </c>
      <c r="M42" s="66" t="s">
        <v>649</v>
      </c>
      <c r="N42" s="158">
        <v>40</v>
      </c>
      <c r="O42" s="158">
        <v>40</v>
      </c>
      <c r="P42" s="259" t="s">
        <v>171</v>
      </c>
    </row>
    <row r="43" spans="2:16" x14ac:dyDescent="0.25">
      <c r="B43" s="66" t="s">
        <v>87</v>
      </c>
      <c r="C43" s="66" t="s">
        <v>229</v>
      </c>
      <c r="D43" s="66" t="s">
        <v>229</v>
      </c>
      <c r="E43" s="66" t="s">
        <v>490</v>
      </c>
      <c r="F43" s="66" t="s">
        <v>219</v>
      </c>
      <c r="G43" s="66" t="s">
        <v>220</v>
      </c>
      <c r="H43" s="66" t="str">
        <f>INDEX('Stove Emissions'!$F:$F, MATCH('Stove Characteristics'!O43, 'Stove Emissions'!$B:$B,0))</f>
        <v>Coal Briquette</v>
      </c>
      <c r="I43" s="67">
        <v>0.37109999999999999</v>
      </c>
      <c r="J43" s="191">
        <f>0.03*I43</f>
        <v>1.1132999999999999E-2</v>
      </c>
      <c r="K43" s="66" t="s">
        <v>648</v>
      </c>
      <c r="L43" s="66" t="s">
        <v>642</v>
      </c>
      <c r="M43" s="66" t="s">
        <v>649</v>
      </c>
      <c r="N43" s="158">
        <v>41</v>
      </c>
      <c r="O43" s="158">
        <v>41</v>
      </c>
      <c r="P43" s="259" t="s">
        <v>171</v>
      </c>
    </row>
    <row r="44" spans="2:16" x14ac:dyDescent="0.25">
      <c r="B44" s="66" t="s">
        <v>87</v>
      </c>
      <c r="C44" s="66" t="s">
        <v>232</v>
      </c>
      <c r="D44" s="66" t="s">
        <v>232</v>
      </c>
      <c r="E44" s="66" t="str">
        <f>INDEX('Stove Emissions'!$G$5:$G$322, MATCH(O44, 'Stove Emissions'!$B$5:$B$322,0))</f>
        <v>Modern</v>
      </c>
      <c r="F44" s="66" t="s">
        <v>233</v>
      </c>
      <c r="G44" s="66" t="s">
        <v>234</v>
      </c>
      <c r="H44" s="66" t="str">
        <f>INDEX('Stove Emissions'!$F:$F, MATCH('Stove Characteristics'!O44, 'Stove Emissions'!$B:$B,0))</f>
        <v>Coal Gas</v>
      </c>
      <c r="I44" s="67">
        <v>0.45889999999999997</v>
      </c>
      <c r="J44" s="191">
        <f>0.1*I44</f>
        <v>4.589E-2</v>
      </c>
      <c r="K44" s="66" t="s">
        <v>648</v>
      </c>
      <c r="L44" s="66" t="s">
        <v>642</v>
      </c>
      <c r="M44" s="66" t="s">
        <v>649</v>
      </c>
      <c r="N44" s="158">
        <v>42</v>
      </c>
      <c r="O44" s="158">
        <v>42</v>
      </c>
      <c r="P44" s="259" t="s">
        <v>171</v>
      </c>
    </row>
    <row r="45" spans="2:16" x14ac:dyDescent="0.25">
      <c r="B45" s="66" t="s">
        <v>87</v>
      </c>
      <c r="C45" s="66" t="s">
        <v>239</v>
      </c>
      <c r="D45" s="66" t="s">
        <v>239</v>
      </c>
      <c r="E45" s="66" t="str">
        <f>INDEX('Stove Emissions'!$G$5:$G$322, MATCH(O45, 'Stove Emissions'!$B$5:$B$322,0))</f>
        <v>Improved</v>
      </c>
      <c r="F45" s="66" t="s">
        <v>178</v>
      </c>
      <c r="G45" s="66" t="s">
        <v>643</v>
      </c>
      <c r="H45" s="66" t="str">
        <f>INDEX('Stove Emissions'!$F:$F, MATCH('Stove Characteristics'!O45, 'Stove Emissions'!$B:$B,0))</f>
        <v>Coal Powder</v>
      </c>
      <c r="I45" s="67">
        <v>0.1764</v>
      </c>
      <c r="J45" s="191">
        <f>I45*0.75</f>
        <v>0.1323</v>
      </c>
      <c r="K45" s="66" t="s">
        <v>648</v>
      </c>
      <c r="L45" s="66" t="s">
        <v>642</v>
      </c>
      <c r="M45" s="66" t="s">
        <v>649</v>
      </c>
      <c r="N45" s="158">
        <v>43</v>
      </c>
      <c r="O45" s="158">
        <v>43</v>
      </c>
      <c r="P45" s="259" t="s">
        <v>171</v>
      </c>
    </row>
    <row r="46" spans="2:16" x14ac:dyDescent="0.25">
      <c r="B46" s="66" t="s">
        <v>87</v>
      </c>
      <c r="C46" s="66" t="s">
        <v>241</v>
      </c>
      <c r="D46" s="66" t="s">
        <v>241</v>
      </c>
      <c r="E46" s="66" t="str">
        <f>INDEX('Stove Emissions'!$G$5:$G$322, MATCH(O46, 'Stove Emissions'!$B$5:$B$322,0))</f>
        <v>Traditional</v>
      </c>
      <c r="F46" s="66" t="s">
        <v>178</v>
      </c>
      <c r="G46" s="66" t="s">
        <v>643</v>
      </c>
      <c r="H46" s="66" t="str">
        <f>INDEX('Stove Emissions'!$F:$F, MATCH('Stove Characteristics'!O46, 'Stove Emissions'!$B:$B,0))</f>
        <v>Coal Powder</v>
      </c>
      <c r="I46" s="67">
        <v>0.14269999999999999</v>
      </c>
      <c r="J46" s="191" t="s">
        <v>242</v>
      </c>
      <c r="K46" s="66" t="s">
        <v>648</v>
      </c>
      <c r="L46" s="66" t="s">
        <v>642</v>
      </c>
      <c r="M46" s="66" t="s">
        <v>649</v>
      </c>
      <c r="N46" s="158">
        <v>44</v>
      </c>
      <c r="O46" s="158">
        <v>44</v>
      </c>
      <c r="P46" s="259" t="s">
        <v>171</v>
      </c>
    </row>
    <row r="47" spans="2:16" x14ac:dyDescent="0.25">
      <c r="B47" s="66" t="s">
        <v>87</v>
      </c>
      <c r="C47" s="66" t="s">
        <v>179</v>
      </c>
      <c r="D47" s="66" t="s">
        <v>179</v>
      </c>
      <c r="E47" s="66" t="str">
        <f>INDEX('Stove Emissions'!$G$5:$G$322, MATCH(O47, 'Stove Emissions'!$B$5:$B$322,0))</f>
        <v>Improved</v>
      </c>
      <c r="F47" s="66" t="s">
        <v>244</v>
      </c>
      <c r="G47" s="66" t="s">
        <v>245</v>
      </c>
      <c r="H47" s="66" t="str">
        <f>INDEX('Stove Emissions'!$F:$F, MATCH('Stove Characteristics'!O47, 'Stove Emissions'!$B:$B,0))</f>
        <v>Firewood</v>
      </c>
      <c r="I47" s="67">
        <v>0.1313</v>
      </c>
      <c r="J47" s="191">
        <f>I47*0.19</f>
        <v>2.4947E-2</v>
      </c>
      <c r="K47" s="66" t="s">
        <v>648</v>
      </c>
      <c r="L47" s="66" t="s">
        <v>642</v>
      </c>
      <c r="M47" s="66" t="s">
        <v>649</v>
      </c>
      <c r="N47" s="158">
        <v>45</v>
      </c>
      <c r="O47" s="158">
        <v>45</v>
      </c>
      <c r="P47" s="259" t="s">
        <v>171</v>
      </c>
    </row>
    <row r="48" spans="2:16" x14ac:dyDescent="0.25">
      <c r="B48" s="66" t="s">
        <v>87</v>
      </c>
      <c r="C48" s="66" t="s">
        <v>210</v>
      </c>
      <c r="D48" s="66" t="s">
        <v>210</v>
      </c>
      <c r="E48" s="66" t="str">
        <f>INDEX('Stove Emissions'!$G$5:$G$322, MATCH(O48, 'Stove Emissions'!$B$5:$B$322,0))</f>
        <v>Improved</v>
      </c>
      <c r="F48" s="66" t="s">
        <v>244</v>
      </c>
      <c r="G48" s="66" t="s">
        <v>245</v>
      </c>
      <c r="H48" s="66" t="str">
        <f>INDEX('Stove Emissions'!$F:$F, MATCH('Stove Characteristics'!O48, 'Stove Emissions'!$B:$B,0))</f>
        <v>Firewood</v>
      </c>
      <c r="I48" s="67">
        <v>0.23960000000000001</v>
      </c>
      <c r="J48" s="191">
        <f>0.09*I48</f>
        <v>2.1564E-2</v>
      </c>
      <c r="K48" s="66" t="s">
        <v>648</v>
      </c>
      <c r="L48" s="66" t="s">
        <v>642</v>
      </c>
      <c r="M48" s="66" t="s">
        <v>649</v>
      </c>
      <c r="N48" s="158">
        <v>46</v>
      </c>
      <c r="O48" s="158">
        <v>46</v>
      </c>
      <c r="P48" s="259" t="s">
        <v>171</v>
      </c>
    </row>
    <row r="49" spans="2:16" x14ac:dyDescent="0.25">
      <c r="B49" s="66" t="s">
        <v>87</v>
      </c>
      <c r="C49" s="66" t="s">
        <v>248</v>
      </c>
      <c r="D49" s="66" t="s">
        <v>248</v>
      </c>
      <c r="E49" s="66" t="str">
        <f>INDEX('Stove Emissions'!$G$5:$G$322, MATCH(O49, 'Stove Emissions'!$B$5:$B$322,0))</f>
        <v>Improved</v>
      </c>
      <c r="F49" s="66" t="s">
        <v>249</v>
      </c>
      <c r="G49" s="66" t="s">
        <v>256</v>
      </c>
      <c r="H49" s="66" t="str">
        <f>INDEX('Stove Emissions'!$F:$F, MATCH('Stove Characteristics'!O49, 'Stove Emissions'!$B:$B,0))</f>
        <v>Kerosene, Pressure</v>
      </c>
      <c r="I49" s="67">
        <v>0.45889999999999997</v>
      </c>
      <c r="J49" s="191">
        <f>I49*0.07</f>
        <v>3.2122999999999999E-2</v>
      </c>
      <c r="K49" s="66" t="s">
        <v>648</v>
      </c>
      <c r="L49" s="66" t="s">
        <v>642</v>
      </c>
      <c r="M49" s="66" t="s">
        <v>649</v>
      </c>
      <c r="N49" s="158">
        <v>48</v>
      </c>
      <c r="O49" s="158">
        <v>48</v>
      </c>
      <c r="P49" s="259" t="s">
        <v>171</v>
      </c>
    </row>
    <row r="50" spans="2:16" x14ac:dyDescent="0.25">
      <c r="B50" s="66" t="s">
        <v>87</v>
      </c>
      <c r="C50" s="66" t="s">
        <v>253</v>
      </c>
      <c r="D50" s="66" t="s">
        <v>253</v>
      </c>
      <c r="E50" s="66" t="str">
        <f>INDEX('Stove Emissions'!$G$5:$G$322, MATCH(O50, 'Stove Emissions'!$B$5:$B$322,0))</f>
        <v>Improved</v>
      </c>
      <c r="F50" s="66" t="s">
        <v>249</v>
      </c>
      <c r="G50" s="66" t="s">
        <v>256</v>
      </c>
      <c r="H50" s="66" t="str">
        <f>INDEX('Stove Emissions'!$F:$F, MATCH('Stove Characteristics'!O50, 'Stove Emissions'!$B:$B,0))</f>
        <v>Kerosene, Wick</v>
      </c>
      <c r="I50" s="67">
        <v>0.4476</v>
      </c>
      <c r="J50" s="191">
        <f>I50*0.07</f>
        <v>3.1332000000000006E-2</v>
      </c>
      <c r="K50" s="66" t="s">
        <v>648</v>
      </c>
      <c r="L50" s="66" t="s">
        <v>642</v>
      </c>
      <c r="M50" s="66" t="s">
        <v>649</v>
      </c>
      <c r="N50" s="158">
        <v>49</v>
      </c>
      <c r="O50" s="158">
        <v>49</v>
      </c>
      <c r="P50" s="259" t="s">
        <v>171</v>
      </c>
    </row>
    <row r="51" spans="2:16" x14ac:dyDescent="0.25">
      <c r="B51" s="66" t="s">
        <v>87</v>
      </c>
      <c r="C51" s="66" t="s">
        <v>255</v>
      </c>
      <c r="D51" s="66" t="s">
        <v>255</v>
      </c>
      <c r="E51" s="66" t="str">
        <f>INDEX('Stove Emissions'!$G$5:$G$322, MATCH(O51, 'Stove Emissions'!$B$5:$B$322,0))</f>
        <v>Modern</v>
      </c>
      <c r="F51" s="66" t="s">
        <v>62</v>
      </c>
      <c r="G51" s="66" t="s">
        <v>257</v>
      </c>
      <c r="H51" s="66" t="str">
        <f>INDEX('Stove Emissions'!$F:$F, MATCH('Stove Characteristics'!O51, 'Stove Emissions'!$B:$B,0))</f>
        <v>LPG</v>
      </c>
      <c r="I51" s="67">
        <v>0.42130000000000001</v>
      </c>
      <c r="J51" s="191">
        <f>I51*0.21</f>
        <v>8.8472999999999996E-2</v>
      </c>
      <c r="K51" s="66" t="s">
        <v>648</v>
      </c>
      <c r="L51" s="66" t="s">
        <v>642</v>
      </c>
      <c r="M51" s="66" t="s">
        <v>649</v>
      </c>
      <c r="N51" s="158">
        <v>50</v>
      </c>
      <c r="O51" s="158">
        <v>50</v>
      </c>
      <c r="P51" s="259" t="s">
        <v>171</v>
      </c>
    </row>
    <row r="52" spans="2:16" x14ac:dyDescent="0.25">
      <c r="B52" s="66" t="s">
        <v>87</v>
      </c>
      <c r="C52" s="66" t="s">
        <v>232</v>
      </c>
      <c r="D52" s="66" t="s">
        <v>232</v>
      </c>
      <c r="E52" s="66" t="str">
        <f>INDEX('Stove Emissions'!$G$5:$G$322, MATCH(O52, 'Stove Emissions'!$B$5:$B$322,0))</f>
        <v>Modern</v>
      </c>
      <c r="F52" s="66" t="s">
        <v>62</v>
      </c>
      <c r="G52" s="66" t="s">
        <v>257</v>
      </c>
      <c r="H52" s="66" t="str">
        <f>INDEX('Stove Emissions'!$F:$F, MATCH('Stove Characteristics'!O52, 'Stove Emissions'!$B:$B,0))</f>
        <v>LPG</v>
      </c>
      <c r="I52" s="67">
        <v>0.53690000000000004</v>
      </c>
      <c r="J52" s="191">
        <f>I52*0.02</f>
        <v>1.0738000000000001E-2</v>
      </c>
      <c r="K52" s="66" t="s">
        <v>648</v>
      </c>
      <c r="L52" s="66" t="s">
        <v>642</v>
      </c>
      <c r="M52" s="66" t="s">
        <v>649</v>
      </c>
      <c r="N52" s="158">
        <v>51</v>
      </c>
      <c r="O52" s="158">
        <v>51</v>
      </c>
      <c r="P52" s="259" t="s">
        <v>171</v>
      </c>
    </row>
    <row r="53" spans="2:16" x14ac:dyDescent="0.25">
      <c r="B53" s="66" t="s">
        <v>87</v>
      </c>
      <c r="C53" s="66" t="s">
        <v>179</v>
      </c>
      <c r="D53" s="66" t="s">
        <v>179</v>
      </c>
      <c r="E53" s="66" t="s">
        <v>490</v>
      </c>
      <c r="F53" s="66" t="s">
        <v>262</v>
      </c>
      <c r="G53" s="66" t="s">
        <v>269</v>
      </c>
      <c r="H53" s="66" t="s">
        <v>1579</v>
      </c>
      <c r="I53" s="67">
        <v>0.11</v>
      </c>
      <c r="J53" s="191">
        <f>I53*0.17</f>
        <v>1.8700000000000001E-2</v>
      </c>
      <c r="K53" s="66" t="s">
        <v>648</v>
      </c>
      <c r="L53" s="66" t="s">
        <v>642</v>
      </c>
      <c r="M53" s="66" t="s">
        <v>649</v>
      </c>
      <c r="N53" s="158">
        <v>52</v>
      </c>
      <c r="O53" s="158">
        <v>52</v>
      </c>
      <c r="P53" s="259" t="s">
        <v>171</v>
      </c>
    </row>
    <row r="54" spans="2:16" x14ac:dyDescent="0.25">
      <c r="B54" s="66" t="s">
        <v>87</v>
      </c>
      <c r="C54" s="66" t="s">
        <v>263</v>
      </c>
      <c r="D54" s="66" t="s">
        <v>263</v>
      </c>
      <c r="E54" s="66" t="str">
        <f>INDEX('Stove Emissions'!$G$5:$G$322, MATCH(O54, 'Stove Emissions'!$B$5:$B$322,0))</f>
        <v>Improved</v>
      </c>
      <c r="F54" s="66" t="s">
        <v>262</v>
      </c>
      <c r="G54" s="66" t="s">
        <v>269</v>
      </c>
      <c r="H54" s="66" t="str">
        <f>INDEX('Stove Emissions'!$F:$F, MATCH('Stove Characteristics'!O54, 'Stove Emissions'!$B:$B,0))</f>
        <v>Crop Residue</v>
      </c>
      <c r="I54" s="67">
        <v>0.19089999999999999</v>
      </c>
      <c r="J54" s="191">
        <f>I54*0.08</f>
        <v>1.5271999999999999E-2</v>
      </c>
      <c r="K54" s="66" t="s">
        <v>648</v>
      </c>
      <c r="L54" s="66" t="s">
        <v>642</v>
      </c>
      <c r="M54" s="66" t="s">
        <v>649</v>
      </c>
      <c r="N54" s="158">
        <v>53</v>
      </c>
      <c r="O54" s="158">
        <v>53</v>
      </c>
      <c r="P54" s="259" t="s">
        <v>171</v>
      </c>
    </row>
    <row r="55" spans="2:16" x14ac:dyDescent="0.25">
      <c r="B55" s="66" t="s">
        <v>87</v>
      </c>
      <c r="C55" s="66" t="s">
        <v>255</v>
      </c>
      <c r="D55" s="66" t="s">
        <v>255</v>
      </c>
      <c r="E55" s="66" t="str">
        <f>INDEX('Stove Emissions'!$G$5:$G$322, MATCH(O55, 'Stove Emissions'!$B$5:$B$322,0))</f>
        <v>Modern</v>
      </c>
      <c r="F55" s="66" t="s">
        <v>265</v>
      </c>
      <c r="G55" s="119" t="s">
        <v>647</v>
      </c>
      <c r="H55" s="66" t="str">
        <f>INDEX('Stove Emissions'!$F:$F, MATCH('Stove Characteristics'!O55, 'Stove Emissions'!$B:$B,0))</f>
        <v>Natural Gas</v>
      </c>
      <c r="I55" s="67">
        <v>0.60919999999999996</v>
      </c>
      <c r="J55" s="191">
        <f>I55*0.01</f>
        <v>6.0920000000000002E-3</v>
      </c>
      <c r="K55" s="66" t="s">
        <v>648</v>
      </c>
      <c r="L55" s="66" t="s">
        <v>642</v>
      </c>
      <c r="M55" s="66" t="s">
        <v>649</v>
      </c>
      <c r="N55" s="158">
        <v>54</v>
      </c>
      <c r="O55" s="158">
        <v>54</v>
      </c>
      <c r="P55" s="259" t="s">
        <v>171</v>
      </c>
    </row>
    <row r="56" spans="2:16" x14ac:dyDescent="0.25">
      <c r="B56" s="66" t="s">
        <v>87</v>
      </c>
      <c r="C56" s="66" t="s">
        <v>232</v>
      </c>
      <c r="D56" s="66" t="s">
        <v>232</v>
      </c>
      <c r="E56" s="66" t="s">
        <v>1567</v>
      </c>
      <c r="F56" s="66" t="s">
        <v>265</v>
      </c>
      <c r="G56" s="119" t="s">
        <v>647</v>
      </c>
      <c r="H56" s="66" t="s">
        <v>1590</v>
      </c>
      <c r="I56" s="67">
        <v>0.53690000000000004</v>
      </c>
      <c r="J56" s="191">
        <f>I56*0.02</f>
        <v>1.0738000000000001E-2</v>
      </c>
      <c r="K56" s="66" t="s">
        <v>648</v>
      </c>
      <c r="L56" s="66" t="s">
        <v>642</v>
      </c>
      <c r="M56" s="66" t="s">
        <v>649</v>
      </c>
      <c r="N56" s="158">
        <v>55</v>
      </c>
      <c r="O56" s="158">
        <v>55</v>
      </c>
      <c r="P56" s="259" t="s">
        <v>171</v>
      </c>
    </row>
    <row r="57" spans="2:16" x14ac:dyDescent="0.25">
      <c r="B57" s="66" t="s">
        <v>87</v>
      </c>
      <c r="C57" s="66" t="s">
        <v>239</v>
      </c>
      <c r="D57" s="66" t="s">
        <v>239</v>
      </c>
      <c r="E57" s="66" t="str">
        <f>INDEX('Stove Emissions'!$G$5:$G$322, MATCH(O57, 'Stove Emissions'!$B$5:$B$322,0))</f>
        <v>Traditional</v>
      </c>
      <c r="F57" s="66" t="s">
        <v>268</v>
      </c>
      <c r="G57" s="66" t="s">
        <v>270</v>
      </c>
      <c r="H57" s="66" t="str">
        <f>INDEX('Stove Emissions'!$F:$F, MATCH('Stove Characteristics'!O57, 'Stove Emissions'!$B:$B,0))</f>
        <v>Coal Powder</v>
      </c>
      <c r="I57" s="67">
        <v>6.8199999999999997E-2</v>
      </c>
      <c r="J57" s="191">
        <f>I57*0.01</f>
        <v>6.8199999999999999E-4</v>
      </c>
      <c r="K57" s="66" t="s">
        <v>648</v>
      </c>
      <c r="L57" s="66" t="s">
        <v>642</v>
      </c>
      <c r="M57" s="66" t="s">
        <v>649</v>
      </c>
      <c r="N57" s="158">
        <v>57</v>
      </c>
      <c r="O57" s="158">
        <v>57</v>
      </c>
      <c r="P57" s="259" t="s">
        <v>171</v>
      </c>
    </row>
    <row r="58" spans="2:16" x14ac:dyDescent="0.25">
      <c r="B58" s="66" t="s">
        <v>87</v>
      </c>
      <c r="C58" s="66" t="s">
        <v>239</v>
      </c>
      <c r="D58" s="66" t="s">
        <v>239</v>
      </c>
      <c r="E58" s="66" t="s">
        <v>492</v>
      </c>
      <c r="F58" s="66" t="s">
        <v>272</v>
      </c>
      <c r="G58" s="66" t="s">
        <v>646</v>
      </c>
      <c r="H58" s="66" t="s">
        <v>1772</v>
      </c>
      <c r="I58" s="67">
        <v>0.46610000000000001</v>
      </c>
      <c r="J58" s="191">
        <f>0.08*I58</f>
        <v>3.7288000000000002E-2</v>
      </c>
      <c r="K58" s="66" t="s">
        <v>648</v>
      </c>
      <c r="L58" s="66" t="s">
        <v>642</v>
      </c>
      <c r="M58" s="66" t="s">
        <v>649</v>
      </c>
      <c r="N58" s="158">
        <v>58</v>
      </c>
      <c r="O58" s="158">
        <v>58</v>
      </c>
      <c r="P58" s="259" t="s">
        <v>171</v>
      </c>
    </row>
    <row r="59" spans="2:16" x14ac:dyDescent="0.25">
      <c r="B59" s="66" t="s">
        <v>87</v>
      </c>
      <c r="C59" s="66" t="s">
        <v>239</v>
      </c>
      <c r="D59" s="66" t="s">
        <v>239</v>
      </c>
      <c r="E59" s="66" t="s">
        <v>492</v>
      </c>
      <c r="F59" s="66" t="s">
        <v>273</v>
      </c>
      <c r="G59" s="66" t="s">
        <v>645</v>
      </c>
      <c r="H59" s="66" t="str">
        <f>INDEX('Stove Emissions'!$F:$F, MATCH('Stove Characteristics'!O59, 'Stove Emissions'!$B:$B,0))</f>
        <v>Coal Powder</v>
      </c>
      <c r="I59" s="67">
        <v>9.3100000000000002E-2</v>
      </c>
      <c r="J59" s="191">
        <f>I59*0.08</f>
        <v>7.4480000000000006E-3</v>
      </c>
      <c r="K59" s="66" t="s">
        <v>648</v>
      </c>
      <c r="L59" s="66" t="s">
        <v>642</v>
      </c>
      <c r="M59" s="66" t="s">
        <v>649</v>
      </c>
      <c r="N59" s="158">
        <v>59</v>
      </c>
      <c r="O59" s="158">
        <v>59</v>
      </c>
      <c r="P59" s="259" t="s">
        <v>171</v>
      </c>
    </row>
    <row r="60" spans="2:16" x14ac:dyDescent="0.25">
      <c r="B60" s="66" t="s">
        <v>87</v>
      </c>
      <c r="C60" s="66" t="s">
        <v>263</v>
      </c>
      <c r="D60" s="66" t="s">
        <v>263</v>
      </c>
      <c r="E60" s="66" t="str">
        <f>INDEX('Stove Emissions'!$G$5:$G$322, MATCH(O60, 'Stove Emissions'!$B$5:$B$322,0))</f>
        <v>Improved</v>
      </c>
      <c r="F60" s="66" t="s">
        <v>275</v>
      </c>
      <c r="G60" s="66" t="s">
        <v>276</v>
      </c>
      <c r="H60" s="66" t="str">
        <f>INDEX('Stove Emissions'!$F:$F, MATCH('Stove Characteristics'!O60, 'Stove Emissions'!$B:$B,0))</f>
        <v>Crop Residue</v>
      </c>
      <c r="I60" s="67">
        <v>0.154</v>
      </c>
      <c r="J60" s="191">
        <f>0.08*I60</f>
        <v>1.2319999999999999E-2</v>
      </c>
      <c r="K60" s="66" t="s">
        <v>648</v>
      </c>
      <c r="L60" s="66" t="s">
        <v>642</v>
      </c>
      <c r="M60" s="66" t="s">
        <v>649</v>
      </c>
      <c r="N60" s="158">
        <v>60</v>
      </c>
      <c r="O60" s="158">
        <v>60</v>
      </c>
      <c r="P60" s="259" t="s">
        <v>171</v>
      </c>
    </row>
    <row r="61" spans="2:16" x14ac:dyDescent="0.25">
      <c r="B61" s="66" t="s">
        <v>306</v>
      </c>
      <c r="C61" s="66" t="s">
        <v>351</v>
      </c>
      <c r="D61" s="66" t="s">
        <v>390</v>
      </c>
      <c r="E61" s="66" t="str">
        <f>INDEX('Stove Emissions'!$G$5:$G$322, MATCH(O61, 'Stove Emissions'!$B$5:$B$322,0))</f>
        <v>Traditional</v>
      </c>
      <c r="F61" s="66" t="s">
        <v>352</v>
      </c>
      <c r="G61" s="66" t="s">
        <v>397</v>
      </c>
      <c r="H61" s="66" t="str">
        <f>INDEX('Stove Emissions'!$F:$F, MATCH('Stove Characteristics'!O61, 'Stove Emissions'!$B:$B,0))</f>
        <v>Firewood</v>
      </c>
      <c r="I61" s="67">
        <v>0.14799999999999999</v>
      </c>
      <c r="J61" s="189" t="s">
        <v>128</v>
      </c>
      <c r="K61" s="66" t="s">
        <v>509</v>
      </c>
      <c r="L61" s="66" t="s">
        <v>480</v>
      </c>
      <c r="M61" s="66" t="s">
        <v>486</v>
      </c>
      <c r="N61" s="158">
        <v>64</v>
      </c>
      <c r="O61" s="158">
        <v>64</v>
      </c>
      <c r="P61" s="259" t="s">
        <v>2109</v>
      </c>
    </row>
    <row r="62" spans="2:16" x14ac:dyDescent="0.25">
      <c r="B62" s="66" t="s">
        <v>306</v>
      </c>
      <c r="C62" s="66" t="s">
        <v>351</v>
      </c>
      <c r="D62" s="66" t="s">
        <v>390</v>
      </c>
      <c r="E62" s="66" t="str">
        <f>INDEX('Stove Emissions'!$G$5:$G$322, MATCH(O62, 'Stove Emissions'!$B$5:$B$322,0))</f>
        <v>Traditional</v>
      </c>
      <c r="F62" s="66" t="s">
        <v>353</v>
      </c>
      <c r="G62" s="66" t="s">
        <v>400</v>
      </c>
      <c r="H62" s="66" t="str">
        <f>INDEX('Stove Emissions'!$F:$F, MATCH('Stove Characteristics'!O62, 'Stove Emissions'!$B:$B,0))</f>
        <v>Firewood</v>
      </c>
      <c r="I62" s="67">
        <v>0.13100000000000001</v>
      </c>
      <c r="J62" s="189" t="s">
        <v>128</v>
      </c>
      <c r="K62" s="66" t="s">
        <v>509</v>
      </c>
      <c r="L62" s="66" t="s">
        <v>480</v>
      </c>
      <c r="M62" s="66" t="s">
        <v>486</v>
      </c>
      <c r="N62" s="158">
        <v>65</v>
      </c>
      <c r="O62" s="158">
        <v>65</v>
      </c>
      <c r="P62" s="259" t="s">
        <v>2109</v>
      </c>
    </row>
    <row r="63" spans="2:16" x14ac:dyDescent="0.25">
      <c r="B63" s="66" t="s">
        <v>306</v>
      </c>
      <c r="C63" s="66" t="s">
        <v>354</v>
      </c>
      <c r="D63" s="66" t="s">
        <v>391</v>
      </c>
      <c r="E63" s="66" t="str">
        <f>INDEX('Stove Emissions'!$G$5:$G$322, MATCH(O63, 'Stove Emissions'!$B$5:$B$322,0))</f>
        <v>Traditional</v>
      </c>
      <c r="F63" s="66" t="s">
        <v>352</v>
      </c>
      <c r="G63" s="66" t="s">
        <v>397</v>
      </c>
      <c r="H63" s="66" t="str">
        <f>INDEX('Stove Emissions'!$F:$F, MATCH('Stove Characteristics'!O63, 'Stove Emissions'!$B:$B,0))</f>
        <v>Firewood</v>
      </c>
      <c r="I63" s="67">
        <v>0.13700000000000001</v>
      </c>
      <c r="J63" s="189" t="s">
        <v>128</v>
      </c>
      <c r="K63" s="66" t="s">
        <v>509</v>
      </c>
      <c r="L63" s="66" t="s">
        <v>480</v>
      </c>
      <c r="M63" s="66" t="s">
        <v>486</v>
      </c>
      <c r="N63" s="158">
        <v>66</v>
      </c>
      <c r="O63" s="158">
        <v>66</v>
      </c>
      <c r="P63" s="259" t="s">
        <v>2109</v>
      </c>
    </row>
    <row r="64" spans="2:16" x14ac:dyDescent="0.25">
      <c r="B64" s="66" t="s">
        <v>306</v>
      </c>
      <c r="C64" s="66" t="s">
        <v>355</v>
      </c>
      <c r="D64" s="66" t="s">
        <v>389</v>
      </c>
      <c r="E64" s="66" t="str">
        <f>INDEX('Stove Emissions'!$G$5:$G$322, MATCH(O64, 'Stove Emissions'!$B$5:$B$322,0))</f>
        <v>Improved</v>
      </c>
      <c r="F64" s="66" t="s">
        <v>352</v>
      </c>
      <c r="G64" s="66" t="s">
        <v>397</v>
      </c>
      <c r="H64" s="66" t="str">
        <f>INDEX('Stove Emissions'!$F:$F, MATCH('Stove Characteristics'!O64, 'Stove Emissions'!$B:$B,0))</f>
        <v>Firewood</v>
      </c>
      <c r="I64" s="67">
        <v>0.36099999999999999</v>
      </c>
      <c r="J64" s="189" t="s">
        <v>128</v>
      </c>
      <c r="K64" s="66" t="s">
        <v>509</v>
      </c>
      <c r="L64" s="66" t="s">
        <v>480</v>
      </c>
      <c r="M64" s="66" t="s">
        <v>486</v>
      </c>
      <c r="N64" s="158">
        <v>67</v>
      </c>
      <c r="O64" s="158">
        <v>67</v>
      </c>
      <c r="P64" s="259" t="s">
        <v>2109</v>
      </c>
    </row>
    <row r="65" spans="2:16" x14ac:dyDescent="0.25">
      <c r="B65" s="66" t="s">
        <v>306</v>
      </c>
      <c r="C65" s="66" t="s">
        <v>355</v>
      </c>
      <c r="D65" s="66" t="s">
        <v>389</v>
      </c>
      <c r="E65" s="66" t="str">
        <f>INDEX('Stove Emissions'!$G$5:$G$322, MATCH(O65, 'Stove Emissions'!$B$5:$B$322,0))</f>
        <v>Improved</v>
      </c>
      <c r="F65" s="66" t="s">
        <v>353</v>
      </c>
      <c r="G65" s="66" t="s">
        <v>400</v>
      </c>
      <c r="H65" s="66" t="str">
        <f>INDEX('Stove Emissions'!$F:$F, MATCH('Stove Characteristics'!O65, 'Stove Emissions'!$B:$B,0))</f>
        <v>Firewood</v>
      </c>
      <c r="I65" s="67">
        <v>0.35499999999999998</v>
      </c>
      <c r="J65" s="189" t="s">
        <v>128</v>
      </c>
      <c r="K65" s="66" t="s">
        <v>509</v>
      </c>
      <c r="L65" s="66" t="s">
        <v>480</v>
      </c>
      <c r="M65" s="66" t="s">
        <v>486</v>
      </c>
      <c r="N65" s="158">
        <v>68</v>
      </c>
      <c r="O65" s="158">
        <v>68</v>
      </c>
      <c r="P65" s="259" t="s">
        <v>2109</v>
      </c>
    </row>
    <row r="66" spans="2:16" x14ac:dyDescent="0.25">
      <c r="B66" s="66" t="s">
        <v>306</v>
      </c>
      <c r="C66" s="66" t="s">
        <v>356</v>
      </c>
      <c r="D66" s="66" t="s">
        <v>392</v>
      </c>
      <c r="E66" s="66" t="str">
        <f>INDEX('Stove Emissions'!$G$5:$G$322, MATCH(O66, 'Stove Emissions'!$B$5:$B$322,0))</f>
        <v>Improved</v>
      </c>
      <c r="F66" s="66" t="s">
        <v>352</v>
      </c>
      <c r="G66" s="66" t="s">
        <v>397</v>
      </c>
      <c r="H66" s="66" t="str">
        <f>INDEX('Stove Emissions'!$F:$F, MATCH('Stove Characteristics'!O66, 'Stove Emissions'!$B:$B,0))</f>
        <v>Firewood</v>
      </c>
      <c r="I66" s="67">
        <v>0.38</v>
      </c>
      <c r="J66" s="189" t="s">
        <v>128</v>
      </c>
      <c r="K66" s="66" t="s">
        <v>509</v>
      </c>
      <c r="L66" s="66" t="s">
        <v>480</v>
      </c>
      <c r="M66" s="66" t="s">
        <v>486</v>
      </c>
      <c r="N66" s="158">
        <v>69</v>
      </c>
      <c r="O66" s="158">
        <v>69</v>
      </c>
      <c r="P66" s="259" t="s">
        <v>2109</v>
      </c>
    </row>
    <row r="67" spans="2:16" x14ac:dyDescent="0.25">
      <c r="B67" s="66" t="s">
        <v>306</v>
      </c>
      <c r="C67" s="66" t="s">
        <v>356</v>
      </c>
      <c r="D67" s="66" t="s">
        <v>392</v>
      </c>
      <c r="E67" s="66" t="str">
        <f>INDEX('Stove Emissions'!$G$5:$G$322, MATCH(O67, 'Stove Emissions'!$B$5:$B$322,0))</f>
        <v>Improved</v>
      </c>
      <c r="F67" s="66" t="s">
        <v>353</v>
      </c>
      <c r="G67" s="66" t="s">
        <v>400</v>
      </c>
      <c r="H67" s="66" t="str">
        <f>INDEX('Stove Emissions'!$F:$F, MATCH('Stove Characteristics'!O67, 'Stove Emissions'!$B:$B,0))</f>
        <v>Firewood</v>
      </c>
      <c r="I67" s="67">
        <v>0.374</v>
      </c>
      <c r="J67" s="189" t="s">
        <v>128</v>
      </c>
      <c r="K67" s="66" t="s">
        <v>509</v>
      </c>
      <c r="L67" s="66" t="s">
        <v>480</v>
      </c>
      <c r="M67" s="66" t="s">
        <v>486</v>
      </c>
      <c r="N67" s="158">
        <v>70</v>
      </c>
      <c r="O67" s="158">
        <v>70</v>
      </c>
      <c r="P67" s="259" t="s">
        <v>2109</v>
      </c>
    </row>
    <row r="68" spans="2:16" x14ac:dyDescent="0.25">
      <c r="B68" s="66" t="s">
        <v>306</v>
      </c>
      <c r="C68" s="66" t="s">
        <v>399</v>
      </c>
      <c r="D68" s="66" t="s">
        <v>392</v>
      </c>
      <c r="E68" s="66" t="str">
        <f>INDEX('Stove Emissions'!$G$5:$G$322, MATCH(O68, 'Stove Emissions'!$B$5:$B$322,0))</f>
        <v>Improved</v>
      </c>
      <c r="F68" s="66" t="s">
        <v>396</v>
      </c>
      <c r="G68" s="66" t="s">
        <v>397</v>
      </c>
      <c r="H68" s="66" t="str">
        <f>INDEX('Stove Emissions'!$F:$F, MATCH('Stove Characteristics'!O68, 'Stove Emissions'!$B:$B,0))</f>
        <v>Firewood</v>
      </c>
      <c r="I68" s="67">
        <v>0.36199999999999999</v>
      </c>
      <c r="J68" s="189" t="s">
        <v>128</v>
      </c>
      <c r="K68" s="66" t="s">
        <v>509</v>
      </c>
      <c r="L68" s="66" t="s">
        <v>480</v>
      </c>
      <c r="M68" s="66" t="s">
        <v>486</v>
      </c>
      <c r="N68" s="158">
        <v>71</v>
      </c>
      <c r="O68" s="158">
        <v>71</v>
      </c>
      <c r="P68" s="259" t="s">
        <v>2109</v>
      </c>
    </row>
    <row r="69" spans="2:16" x14ac:dyDescent="0.25">
      <c r="B69" s="66" t="s">
        <v>306</v>
      </c>
      <c r="C69" s="66" t="s">
        <v>357</v>
      </c>
      <c r="D69" s="66" t="s">
        <v>393</v>
      </c>
      <c r="E69" s="66" t="str">
        <f>INDEX('Stove Emissions'!$G$5:$G$322, MATCH(O69, 'Stove Emissions'!$B$5:$B$322,0))</f>
        <v>Improved</v>
      </c>
      <c r="F69" s="66" t="s">
        <v>352</v>
      </c>
      <c r="G69" s="66" t="s">
        <v>397</v>
      </c>
      <c r="H69" s="66" t="str">
        <f>INDEX('Stove Emissions'!$F:$F, MATCH('Stove Characteristics'!O69, 'Stove Emissions'!$B:$B,0))</f>
        <v>Firewood</v>
      </c>
      <c r="I69" s="67">
        <v>0.107</v>
      </c>
      <c r="J69" s="189" t="s">
        <v>128</v>
      </c>
      <c r="K69" s="66" t="s">
        <v>509</v>
      </c>
      <c r="L69" s="66" t="s">
        <v>480</v>
      </c>
      <c r="M69" s="66" t="s">
        <v>486</v>
      </c>
      <c r="N69" s="158">
        <v>72</v>
      </c>
      <c r="O69" s="158">
        <v>72</v>
      </c>
      <c r="P69" s="259" t="s">
        <v>2109</v>
      </c>
    </row>
    <row r="70" spans="2:16" x14ac:dyDescent="0.25">
      <c r="B70" s="66" t="s">
        <v>306</v>
      </c>
      <c r="C70" s="66" t="s">
        <v>358</v>
      </c>
      <c r="D70" s="66" t="s">
        <v>394</v>
      </c>
      <c r="E70" s="66" t="str">
        <f>INDEX('Stove Emissions'!$G$5:$G$322, MATCH(O70, 'Stove Emissions'!$B$5:$B$322,0))</f>
        <v>Improved</v>
      </c>
      <c r="F70" s="66" t="s">
        <v>352</v>
      </c>
      <c r="G70" s="66" t="s">
        <v>397</v>
      </c>
      <c r="H70" s="66" t="str">
        <f>INDEX('Stove Emissions'!$F:$F, MATCH('Stove Characteristics'!O70, 'Stove Emissions'!$B:$B,0))</f>
        <v>Firewood</v>
      </c>
      <c r="I70" s="67">
        <v>0.36199999999999999</v>
      </c>
      <c r="J70" s="189" t="s">
        <v>128</v>
      </c>
      <c r="K70" s="66" t="s">
        <v>509</v>
      </c>
      <c r="L70" s="66" t="s">
        <v>480</v>
      </c>
      <c r="M70" s="66" t="s">
        <v>486</v>
      </c>
      <c r="N70" s="158">
        <v>73</v>
      </c>
      <c r="O70" s="158">
        <v>73</v>
      </c>
      <c r="P70" s="259" t="s">
        <v>2109</v>
      </c>
    </row>
    <row r="71" spans="2:16" x14ac:dyDescent="0.25">
      <c r="B71" s="66" t="s">
        <v>306</v>
      </c>
      <c r="C71" s="66" t="s">
        <v>358</v>
      </c>
      <c r="D71" s="66" t="s">
        <v>394</v>
      </c>
      <c r="E71" s="66" t="str">
        <f>INDEX('Stove Emissions'!$G$5:$G$322, MATCH(O71, 'Stove Emissions'!$B$5:$B$322,0))</f>
        <v>Improved</v>
      </c>
      <c r="F71" s="66" t="s">
        <v>353</v>
      </c>
      <c r="G71" s="66" t="s">
        <v>400</v>
      </c>
      <c r="H71" s="66" t="str">
        <f>INDEX('Stove Emissions'!$F:$F, MATCH('Stove Characteristics'!O71, 'Stove Emissions'!$B:$B,0))</f>
        <v>Firewood</v>
      </c>
      <c r="I71" s="67">
        <v>0.36599999999999999</v>
      </c>
      <c r="J71" s="189" t="s">
        <v>128</v>
      </c>
      <c r="K71" s="66" t="s">
        <v>509</v>
      </c>
      <c r="L71" s="66" t="s">
        <v>480</v>
      </c>
      <c r="M71" s="66" t="s">
        <v>486</v>
      </c>
      <c r="N71" s="158">
        <v>74</v>
      </c>
      <c r="O71" s="158">
        <v>74</v>
      </c>
      <c r="P71" s="259" t="s">
        <v>2109</v>
      </c>
    </row>
    <row r="72" spans="2:16" x14ac:dyDescent="0.25">
      <c r="B72" s="66" t="s">
        <v>306</v>
      </c>
      <c r="C72" s="66" t="s">
        <v>359</v>
      </c>
      <c r="D72" s="66" t="s">
        <v>395</v>
      </c>
      <c r="E72" s="66" t="str">
        <f>INDEX('Stove Emissions'!$G$5:$G$322, MATCH(O72, 'Stove Emissions'!$B$5:$B$322,0))</f>
        <v>Improved</v>
      </c>
      <c r="F72" s="66" t="s">
        <v>352</v>
      </c>
      <c r="G72" s="66" t="s">
        <v>397</v>
      </c>
      <c r="H72" s="66" t="str">
        <f>INDEX('Stove Emissions'!$F:$F, MATCH('Stove Characteristics'!O72, 'Stove Emissions'!$B:$B,0))</f>
        <v>Firewood</v>
      </c>
      <c r="I72" s="67">
        <v>0.34200000000000003</v>
      </c>
      <c r="J72" s="189" t="s">
        <v>128</v>
      </c>
      <c r="K72" s="66" t="s">
        <v>509</v>
      </c>
      <c r="L72" s="66" t="s">
        <v>480</v>
      </c>
      <c r="M72" s="66" t="s">
        <v>486</v>
      </c>
      <c r="N72" s="158">
        <v>75</v>
      </c>
      <c r="O72" s="158">
        <v>75</v>
      </c>
      <c r="P72" s="259" t="s">
        <v>2109</v>
      </c>
    </row>
    <row r="73" spans="2:16" x14ac:dyDescent="0.25">
      <c r="B73" s="66" t="s">
        <v>306</v>
      </c>
      <c r="C73" s="66" t="s">
        <v>359</v>
      </c>
      <c r="D73" s="66" t="s">
        <v>395</v>
      </c>
      <c r="E73" s="66" t="str">
        <f>INDEX('Stove Emissions'!$G$5:$G$322, MATCH(O73, 'Stove Emissions'!$B$5:$B$322,0))</f>
        <v>Improved</v>
      </c>
      <c r="F73" s="66" t="s">
        <v>353</v>
      </c>
      <c r="G73" s="66" t="s">
        <v>400</v>
      </c>
      <c r="H73" s="66" t="str">
        <f>INDEX('Stove Emissions'!$F:$F, MATCH('Stove Characteristics'!O73, 'Stove Emissions'!$B:$B,0))</f>
        <v>Firewood</v>
      </c>
      <c r="I73" s="67">
        <v>0.33100000000000002</v>
      </c>
      <c r="J73" s="189" t="s">
        <v>128</v>
      </c>
      <c r="K73" s="66" t="s">
        <v>509</v>
      </c>
      <c r="L73" s="66" t="s">
        <v>480</v>
      </c>
      <c r="M73" s="66" t="s">
        <v>486</v>
      </c>
      <c r="N73" s="158">
        <v>76</v>
      </c>
      <c r="O73" s="158">
        <v>76</v>
      </c>
      <c r="P73" s="259" t="s">
        <v>2109</v>
      </c>
    </row>
    <row r="74" spans="2:16" x14ac:dyDescent="0.25">
      <c r="B74" s="66" t="s">
        <v>306</v>
      </c>
      <c r="C74" s="66" t="s">
        <v>360</v>
      </c>
      <c r="D74" s="66" t="s">
        <v>411</v>
      </c>
      <c r="E74" s="66" t="str">
        <f>INDEX('Stove Emissions'!$G$5:$G$322, MATCH(O74, 'Stove Emissions'!$B$5:$B$322,0))</f>
        <v>Improved</v>
      </c>
      <c r="F74" s="66" t="s">
        <v>352</v>
      </c>
      <c r="G74" s="66" t="s">
        <v>397</v>
      </c>
      <c r="H74" s="66" t="str">
        <f>INDEX('Stove Emissions'!$F:$F, MATCH('Stove Characteristics'!O74, 'Stove Emissions'!$B:$B,0))</f>
        <v>Firewood</v>
      </c>
      <c r="I74" s="67">
        <v>0.26700000000000002</v>
      </c>
      <c r="J74" s="189" t="s">
        <v>128</v>
      </c>
      <c r="K74" s="66" t="s">
        <v>509</v>
      </c>
      <c r="L74" s="66" t="s">
        <v>480</v>
      </c>
      <c r="M74" s="66" t="s">
        <v>486</v>
      </c>
      <c r="N74" s="158">
        <v>77</v>
      </c>
      <c r="O74" s="158">
        <v>77</v>
      </c>
      <c r="P74" s="259" t="s">
        <v>2109</v>
      </c>
    </row>
    <row r="75" spans="2:16" x14ac:dyDescent="0.25">
      <c r="B75" s="66" t="s">
        <v>306</v>
      </c>
      <c r="C75" s="66" t="s">
        <v>360</v>
      </c>
      <c r="D75" s="66" t="s">
        <v>411</v>
      </c>
      <c r="E75" s="66" t="str">
        <f>INDEX('Stove Emissions'!$G$5:$G$322, MATCH(O75, 'Stove Emissions'!$B$5:$B$322,0))</f>
        <v>Improved</v>
      </c>
      <c r="F75" s="66" t="s">
        <v>353</v>
      </c>
      <c r="G75" s="66" t="s">
        <v>400</v>
      </c>
      <c r="H75" s="66" t="str">
        <f>INDEX('Stove Emissions'!$F:$F, MATCH('Stove Characteristics'!O75, 'Stove Emissions'!$B:$B,0))</f>
        <v>Firewood</v>
      </c>
      <c r="I75" s="67">
        <v>0.26400000000000001</v>
      </c>
      <c r="J75" s="189" t="s">
        <v>128</v>
      </c>
      <c r="K75" s="66" t="s">
        <v>509</v>
      </c>
      <c r="L75" s="66" t="s">
        <v>480</v>
      </c>
      <c r="M75" s="66" t="s">
        <v>486</v>
      </c>
      <c r="N75" s="158">
        <v>78</v>
      </c>
      <c r="O75" s="158">
        <v>78</v>
      </c>
      <c r="P75" s="259" t="s">
        <v>2109</v>
      </c>
    </row>
    <row r="76" spans="2:16" x14ac:dyDescent="0.25">
      <c r="B76" s="66" t="s">
        <v>306</v>
      </c>
      <c r="C76" s="66" t="s">
        <v>361</v>
      </c>
      <c r="D76" s="66" t="s">
        <v>412</v>
      </c>
      <c r="E76" s="66" t="str">
        <f>INDEX('Stove Emissions'!$G$5:$G$322, MATCH(O76, 'Stove Emissions'!$B$5:$B$322,0))</f>
        <v>Improved</v>
      </c>
      <c r="F76" s="66" t="s">
        <v>352</v>
      </c>
      <c r="G76" s="66" t="s">
        <v>397</v>
      </c>
      <c r="H76" s="66" t="str">
        <f>INDEX('Stove Emissions'!$F:$F, MATCH('Stove Characteristics'!O76, 'Stove Emissions'!$B:$B,0))</f>
        <v>Firewood</v>
      </c>
      <c r="I76" s="67">
        <v>0.35399999999999998</v>
      </c>
      <c r="J76" s="189" t="s">
        <v>128</v>
      </c>
      <c r="K76" s="66" t="s">
        <v>509</v>
      </c>
      <c r="L76" s="66" t="s">
        <v>480</v>
      </c>
      <c r="M76" s="66" t="s">
        <v>486</v>
      </c>
      <c r="N76" s="158">
        <v>79</v>
      </c>
      <c r="O76" s="158">
        <v>79</v>
      </c>
      <c r="P76" s="259" t="s">
        <v>2109</v>
      </c>
    </row>
    <row r="77" spans="2:16" x14ac:dyDescent="0.25">
      <c r="B77" s="66" t="s">
        <v>306</v>
      </c>
      <c r="C77" s="66" t="s">
        <v>361</v>
      </c>
      <c r="D77" s="66" t="s">
        <v>412</v>
      </c>
      <c r="E77" s="66" t="str">
        <f>INDEX('Stove Emissions'!$G$5:$G$322, MATCH(O77, 'Stove Emissions'!$B$5:$B$322,0))</f>
        <v>Improved</v>
      </c>
      <c r="F77" s="66" t="s">
        <v>353</v>
      </c>
      <c r="G77" s="66" t="s">
        <v>400</v>
      </c>
      <c r="H77" s="66" t="str">
        <f>INDEX('Stove Emissions'!$F:$F, MATCH('Stove Characteristics'!O77, 'Stove Emissions'!$B:$B,0))</f>
        <v>Firewood</v>
      </c>
      <c r="I77" s="67">
        <v>0.35299999999999998</v>
      </c>
      <c r="J77" s="189" t="s">
        <v>128</v>
      </c>
      <c r="K77" s="66" t="s">
        <v>509</v>
      </c>
      <c r="L77" s="66" t="s">
        <v>480</v>
      </c>
      <c r="M77" s="66" t="s">
        <v>486</v>
      </c>
      <c r="N77" s="158">
        <v>80</v>
      </c>
      <c r="O77" s="158">
        <v>80</v>
      </c>
      <c r="P77" s="259" t="s">
        <v>2109</v>
      </c>
    </row>
    <row r="78" spans="2:16" x14ac:dyDescent="0.25">
      <c r="B78" s="66" t="s">
        <v>306</v>
      </c>
      <c r="C78" s="66" t="s">
        <v>398</v>
      </c>
      <c r="D78" s="66" t="s">
        <v>412</v>
      </c>
      <c r="E78" s="66" t="str">
        <f>INDEX('Stove Emissions'!$G$5:$G$322, MATCH(O78, 'Stove Emissions'!$B$5:$B$322,0))</f>
        <v>Improved</v>
      </c>
      <c r="F78" s="66" t="s">
        <v>352</v>
      </c>
      <c r="G78" s="66" t="s">
        <v>397</v>
      </c>
      <c r="H78" s="66" t="str">
        <f>INDEX('Stove Emissions'!$F:$F, MATCH('Stove Characteristics'!O78, 'Stove Emissions'!$B:$B,0))</f>
        <v>Firewood</v>
      </c>
      <c r="I78" s="67">
        <v>0.371</v>
      </c>
      <c r="J78" s="189" t="s">
        <v>128</v>
      </c>
      <c r="K78" s="66" t="s">
        <v>509</v>
      </c>
      <c r="L78" s="66" t="s">
        <v>480</v>
      </c>
      <c r="M78" s="66" t="s">
        <v>486</v>
      </c>
      <c r="N78" s="158">
        <v>81</v>
      </c>
      <c r="O78" s="158">
        <v>81</v>
      </c>
      <c r="P78" s="259" t="s">
        <v>2109</v>
      </c>
    </row>
    <row r="79" spans="2:16" x14ac:dyDescent="0.25">
      <c r="B79" s="66" t="s">
        <v>306</v>
      </c>
      <c r="C79" s="66" t="s">
        <v>362</v>
      </c>
      <c r="D79" s="66" t="s">
        <v>413</v>
      </c>
      <c r="E79" s="66" t="str">
        <f>INDEX('Stove Emissions'!$G$5:$G$322, MATCH(O79, 'Stove Emissions'!$B$5:$B$322,0))</f>
        <v>Improved</v>
      </c>
      <c r="F79" s="66" t="s">
        <v>352</v>
      </c>
      <c r="G79" s="66" t="s">
        <v>397</v>
      </c>
      <c r="H79" s="66" t="str">
        <f>INDEX('Stove Emissions'!$F:$F, MATCH('Stove Characteristics'!O79, 'Stove Emissions'!$B:$B,0))</f>
        <v>Firewood</v>
      </c>
      <c r="I79" s="67">
        <v>0.22600000000000001</v>
      </c>
      <c r="J79" s="189" t="s">
        <v>128</v>
      </c>
      <c r="K79" s="66" t="s">
        <v>509</v>
      </c>
      <c r="L79" s="66" t="s">
        <v>480</v>
      </c>
      <c r="M79" s="66" t="s">
        <v>486</v>
      </c>
      <c r="N79" s="158">
        <v>82</v>
      </c>
      <c r="O79" s="158">
        <v>82</v>
      </c>
      <c r="P79" s="259" t="s">
        <v>2109</v>
      </c>
    </row>
    <row r="80" spans="2:16" x14ac:dyDescent="0.25">
      <c r="B80" s="66" t="s">
        <v>306</v>
      </c>
      <c r="C80" s="66" t="s">
        <v>362</v>
      </c>
      <c r="D80" s="66" t="s">
        <v>413</v>
      </c>
      <c r="E80" s="66" t="str">
        <f>INDEX('Stove Emissions'!$G$5:$G$322, MATCH(O80, 'Stove Emissions'!$B$5:$B$322,0))</f>
        <v>Improved</v>
      </c>
      <c r="F80" s="66" t="s">
        <v>353</v>
      </c>
      <c r="G80" s="66" t="s">
        <v>400</v>
      </c>
      <c r="H80" s="66" t="str">
        <f>INDEX('Stove Emissions'!$F:$F, MATCH('Stove Characteristics'!O80, 'Stove Emissions'!$B:$B,0))</f>
        <v>Firewood</v>
      </c>
      <c r="I80" s="67">
        <v>0.184</v>
      </c>
      <c r="J80" s="189" t="s">
        <v>128</v>
      </c>
      <c r="K80" s="66" t="s">
        <v>509</v>
      </c>
      <c r="L80" s="66" t="s">
        <v>480</v>
      </c>
      <c r="M80" s="66" t="s">
        <v>486</v>
      </c>
      <c r="N80" s="158">
        <v>83</v>
      </c>
      <c r="O80" s="158">
        <v>83</v>
      </c>
      <c r="P80" s="259" t="s">
        <v>2109</v>
      </c>
    </row>
    <row r="81" spans="2:16" x14ac:dyDescent="0.25">
      <c r="B81" s="66" t="s">
        <v>306</v>
      </c>
      <c r="C81" s="66" t="s">
        <v>363</v>
      </c>
      <c r="D81" s="66" t="s">
        <v>413</v>
      </c>
      <c r="E81" s="66" t="str">
        <f>INDEX('Stove Emissions'!$G$5:$G$322, MATCH(O81, 'Stove Emissions'!$B$5:$B$322,0))</f>
        <v>Improved</v>
      </c>
      <c r="F81" s="66" t="s">
        <v>364</v>
      </c>
      <c r="G81" s="66" t="s">
        <v>401</v>
      </c>
      <c r="H81" s="66" t="str">
        <f>INDEX('Stove Emissions'!$F:$F, MATCH('Stove Characteristics'!O81, 'Stove Emissions'!$B:$B,0))</f>
        <v>Charcoal</v>
      </c>
      <c r="I81" s="67">
        <v>0.17799999999999999</v>
      </c>
      <c r="J81" s="189" t="s">
        <v>128</v>
      </c>
      <c r="K81" s="66" t="s">
        <v>509</v>
      </c>
      <c r="L81" s="66" t="s">
        <v>480</v>
      </c>
      <c r="M81" s="66" t="s">
        <v>486</v>
      </c>
      <c r="N81" s="158">
        <v>84</v>
      </c>
      <c r="O81" s="158">
        <v>84</v>
      </c>
      <c r="P81" s="259" t="s">
        <v>2109</v>
      </c>
    </row>
    <row r="82" spans="2:16" x14ac:dyDescent="0.25">
      <c r="B82" s="66" t="s">
        <v>306</v>
      </c>
      <c r="C82" s="66" t="s">
        <v>363</v>
      </c>
      <c r="D82" s="66" t="s">
        <v>413</v>
      </c>
      <c r="E82" s="66" t="str">
        <f>INDEX('Stove Emissions'!$G$5:$G$322, MATCH(O82, 'Stove Emissions'!$B$5:$B$322,0))</f>
        <v>Improved</v>
      </c>
      <c r="F82" s="66" t="s">
        <v>365</v>
      </c>
      <c r="G82" s="66" t="s">
        <v>402</v>
      </c>
      <c r="H82" s="66" t="str">
        <f>INDEX('Stove Emissions'!$F:$F, MATCH('Stove Characteristics'!O82, 'Stove Emissions'!$B:$B,0))</f>
        <v>Charcoal</v>
      </c>
      <c r="I82" s="67">
        <v>0.161</v>
      </c>
      <c r="J82" s="189" t="s">
        <v>128</v>
      </c>
      <c r="K82" s="66" t="s">
        <v>509</v>
      </c>
      <c r="L82" s="66" t="s">
        <v>480</v>
      </c>
      <c r="M82" s="66" t="s">
        <v>486</v>
      </c>
      <c r="N82" s="158">
        <v>85</v>
      </c>
      <c r="O82" s="158">
        <v>85</v>
      </c>
      <c r="P82" s="259" t="s">
        <v>2109</v>
      </c>
    </row>
    <row r="83" spans="2:16" x14ac:dyDescent="0.25">
      <c r="B83" s="66" t="s">
        <v>306</v>
      </c>
      <c r="C83" s="66" t="s">
        <v>366</v>
      </c>
      <c r="D83" s="66" t="s">
        <v>413</v>
      </c>
      <c r="E83" s="66" t="str">
        <f>INDEX('Stove Emissions'!$G$5:$G$322, MATCH(O83, 'Stove Emissions'!$B$5:$B$322,0))</f>
        <v>Improved</v>
      </c>
      <c r="F83" s="66" t="s">
        <v>367</v>
      </c>
      <c r="G83" s="66" t="s">
        <v>401</v>
      </c>
      <c r="H83" s="66" t="str">
        <f>INDEX('Stove Emissions'!$F:$F, MATCH('Stove Characteristics'!O83, 'Stove Emissions'!$B:$B,0))</f>
        <v>Charcoal</v>
      </c>
      <c r="I83" s="67">
        <v>0.22600000000000001</v>
      </c>
      <c r="J83" s="189" t="s">
        <v>128</v>
      </c>
      <c r="K83" s="66" t="s">
        <v>509</v>
      </c>
      <c r="L83" s="66" t="s">
        <v>480</v>
      </c>
      <c r="M83" s="66" t="s">
        <v>486</v>
      </c>
      <c r="N83" s="158">
        <v>86</v>
      </c>
      <c r="O83" s="158">
        <v>86</v>
      </c>
      <c r="P83" s="259" t="s">
        <v>2109</v>
      </c>
    </row>
    <row r="84" spans="2:16" x14ac:dyDescent="0.25">
      <c r="B84" s="66" t="s">
        <v>306</v>
      </c>
      <c r="C84" s="66" t="s">
        <v>366</v>
      </c>
      <c r="D84" s="66" t="s">
        <v>413</v>
      </c>
      <c r="E84" s="66" t="str">
        <f>INDEX('Stove Emissions'!$G$5:$G$322, MATCH(O84, 'Stove Emissions'!$B$5:$B$322,0))</f>
        <v>Improved</v>
      </c>
      <c r="F84" s="66" t="s">
        <v>365</v>
      </c>
      <c r="G84" s="66" t="s">
        <v>402</v>
      </c>
      <c r="H84" s="66" t="str">
        <f>INDEX('Stove Emissions'!$F:$F, MATCH('Stove Characteristics'!O84, 'Stove Emissions'!$B:$B,0))</f>
        <v>Charcoal</v>
      </c>
      <c r="I84" s="67">
        <v>0.22500000000000001</v>
      </c>
      <c r="J84" s="189" t="s">
        <v>128</v>
      </c>
      <c r="K84" s="66" t="s">
        <v>509</v>
      </c>
      <c r="L84" s="66" t="s">
        <v>480</v>
      </c>
      <c r="M84" s="66" t="s">
        <v>486</v>
      </c>
      <c r="N84" s="158">
        <v>87</v>
      </c>
      <c r="O84" s="158">
        <v>87</v>
      </c>
      <c r="P84" s="259" t="s">
        <v>2109</v>
      </c>
    </row>
    <row r="85" spans="2:16" x14ac:dyDescent="0.25">
      <c r="B85" s="66" t="s">
        <v>306</v>
      </c>
      <c r="C85" s="66" t="s">
        <v>368</v>
      </c>
      <c r="D85" s="66" t="s">
        <v>413</v>
      </c>
      <c r="E85" s="66" t="str">
        <f>INDEX('Stove Emissions'!$G$5:$G$322, MATCH(O85, 'Stove Emissions'!$B$5:$B$322,0))</f>
        <v>Improved</v>
      </c>
      <c r="F85" s="66" t="s">
        <v>367</v>
      </c>
      <c r="G85" s="66" t="s">
        <v>401</v>
      </c>
      <c r="H85" s="66" t="str">
        <f>INDEX('Stove Emissions'!$F:$F, MATCH('Stove Characteristics'!O85, 'Stove Emissions'!$B:$B,0))</f>
        <v>Charcoal</v>
      </c>
      <c r="I85" s="67">
        <v>0.13900000000000001</v>
      </c>
      <c r="J85" s="189" t="s">
        <v>128</v>
      </c>
      <c r="K85" s="66" t="s">
        <v>509</v>
      </c>
      <c r="L85" s="66" t="s">
        <v>480</v>
      </c>
      <c r="M85" s="66" t="s">
        <v>486</v>
      </c>
      <c r="N85" s="158">
        <v>88</v>
      </c>
      <c r="O85" s="158">
        <v>88</v>
      </c>
      <c r="P85" s="259" t="s">
        <v>2109</v>
      </c>
    </row>
    <row r="86" spans="2:16" x14ac:dyDescent="0.25">
      <c r="B86" s="66" t="s">
        <v>306</v>
      </c>
      <c r="C86" s="66" t="s">
        <v>368</v>
      </c>
      <c r="D86" s="66" t="s">
        <v>413</v>
      </c>
      <c r="E86" s="66" t="str">
        <f>INDEX('Stove Emissions'!$G$5:$G$322, MATCH(O86, 'Stove Emissions'!$B$5:$B$322,0))</f>
        <v>Improved</v>
      </c>
      <c r="F86" s="66" t="s">
        <v>365</v>
      </c>
      <c r="G86" s="66" t="s">
        <v>402</v>
      </c>
      <c r="H86" s="66" t="str">
        <f>INDEX('Stove Emissions'!$F:$F, MATCH('Stove Characteristics'!O86, 'Stove Emissions'!$B:$B,0))</f>
        <v>Charcoal</v>
      </c>
      <c r="I86" s="67">
        <v>0.14599999999999999</v>
      </c>
      <c r="J86" s="189" t="s">
        <v>128</v>
      </c>
      <c r="K86" s="66" t="s">
        <v>509</v>
      </c>
      <c r="L86" s="66" t="s">
        <v>480</v>
      </c>
      <c r="M86" s="66" t="s">
        <v>486</v>
      </c>
      <c r="N86" s="158">
        <v>89</v>
      </c>
      <c r="O86" s="158">
        <v>89</v>
      </c>
      <c r="P86" s="259" t="s">
        <v>2109</v>
      </c>
    </row>
    <row r="87" spans="2:16" x14ac:dyDescent="0.25">
      <c r="B87" s="66" t="s">
        <v>306</v>
      </c>
      <c r="C87" s="66" t="s">
        <v>369</v>
      </c>
      <c r="D87" s="66" t="s">
        <v>414</v>
      </c>
      <c r="E87" s="66" t="str">
        <f>INDEX('Stove Emissions'!$G$5:$G$322, MATCH(O87, 'Stove Emissions'!$B$5:$B$322,0))</f>
        <v>Improved</v>
      </c>
      <c r="F87" s="66" t="s">
        <v>367</v>
      </c>
      <c r="G87" s="66" t="s">
        <v>401</v>
      </c>
      <c r="H87" s="66" t="str">
        <f>INDEX('Stove Emissions'!$F:$F, MATCH('Stove Characteristics'!O87, 'Stove Emissions'!$B:$B,0))</f>
        <v>Charcoal</v>
      </c>
      <c r="I87" s="67">
        <v>0.151</v>
      </c>
      <c r="J87" s="189" t="s">
        <v>128</v>
      </c>
      <c r="K87" s="66" t="s">
        <v>509</v>
      </c>
      <c r="L87" s="66" t="s">
        <v>480</v>
      </c>
      <c r="M87" s="66" t="s">
        <v>486</v>
      </c>
      <c r="N87" s="158">
        <v>90</v>
      </c>
      <c r="O87" s="158">
        <v>90</v>
      </c>
      <c r="P87" s="259" t="s">
        <v>2109</v>
      </c>
    </row>
    <row r="88" spans="2:16" x14ac:dyDescent="0.25">
      <c r="B88" s="66" t="s">
        <v>306</v>
      </c>
      <c r="C88" s="66" t="s">
        <v>369</v>
      </c>
      <c r="D88" s="66" t="s">
        <v>414</v>
      </c>
      <c r="E88" s="66" t="str">
        <f>INDEX('Stove Emissions'!$G$5:$G$322, MATCH(O88, 'Stove Emissions'!$B$5:$B$322,0))</f>
        <v>Improved</v>
      </c>
      <c r="F88" s="66" t="s">
        <v>365</v>
      </c>
      <c r="G88" s="66" t="s">
        <v>402</v>
      </c>
      <c r="H88" s="66" t="str">
        <f>INDEX('Stove Emissions'!$F:$F, MATCH('Stove Characteristics'!O88, 'Stove Emissions'!$B:$B,0))</f>
        <v>Charcoal</v>
      </c>
      <c r="I88" s="67">
        <v>0.14299999999999999</v>
      </c>
      <c r="J88" s="189" t="s">
        <v>128</v>
      </c>
      <c r="K88" s="66" t="s">
        <v>509</v>
      </c>
      <c r="L88" s="66" t="s">
        <v>480</v>
      </c>
      <c r="M88" s="66" t="s">
        <v>486</v>
      </c>
      <c r="N88" s="158">
        <v>91</v>
      </c>
      <c r="O88" s="158">
        <v>91</v>
      </c>
      <c r="P88" s="259" t="s">
        <v>2109</v>
      </c>
    </row>
    <row r="89" spans="2:16" x14ac:dyDescent="0.25">
      <c r="B89" s="66" t="s">
        <v>306</v>
      </c>
      <c r="C89" s="66" t="s">
        <v>370</v>
      </c>
      <c r="D89" s="66" t="s">
        <v>413</v>
      </c>
      <c r="E89" s="66" t="str">
        <f>INDEX('Stove Emissions'!$G$5:$G$322, MATCH(O89, 'Stove Emissions'!$B$5:$B$322,0))</f>
        <v>Improved</v>
      </c>
      <c r="F89" s="66" t="s">
        <v>367</v>
      </c>
      <c r="G89" s="66" t="s">
        <v>401</v>
      </c>
      <c r="H89" s="66" t="str">
        <f>INDEX('Stove Emissions'!$F:$F, MATCH('Stove Characteristics'!O89, 'Stove Emissions'!$B:$B,0))</f>
        <v>Charcoal</v>
      </c>
      <c r="I89" s="67">
        <v>0.23200000000000001</v>
      </c>
      <c r="J89" s="189" t="s">
        <v>128</v>
      </c>
      <c r="K89" s="66" t="s">
        <v>509</v>
      </c>
      <c r="L89" s="66" t="s">
        <v>480</v>
      </c>
      <c r="M89" s="66" t="s">
        <v>486</v>
      </c>
      <c r="N89" s="158">
        <v>92</v>
      </c>
      <c r="O89" s="158">
        <v>92</v>
      </c>
      <c r="P89" s="259" t="s">
        <v>2109</v>
      </c>
    </row>
    <row r="90" spans="2:16" x14ac:dyDescent="0.25">
      <c r="B90" s="66" t="s">
        <v>306</v>
      </c>
      <c r="C90" s="66" t="s">
        <v>370</v>
      </c>
      <c r="D90" s="66" t="s">
        <v>413</v>
      </c>
      <c r="E90" s="66" t="str">
        <f>INDEX('Stove Emissions'!$G$5:$G$322, MATCH(O90, 'Stove Emissions'!$B$5:$B$322,0))</f>
        <v>Improved</v>
      </c>
      <c r="F90" s="66" t="s">
        <v>365</v>
      </c>
      <c r="G90" s="66" t="s">
        <v>402</v>
      </c>
      <c r="H90" s="66" t="str">
        <f>INDEX('Stove Emissions'!$F:$F, MATCH('Stove Characteristics'!O90, 'Stove Emissions'!$B:$B,0))</f>
        <v>Charcoal</v>
      </c>
      <c r="I90" s="67">
        <v>0.24399999999999999</v>
      </c>
      <c r="J90" s="189" t="s">
        <v>128</v>
      </c>
      <c r="K90" s="66" t="s">
        <v>509</v>
      </c>
      <c r="L90" s="66" t="s">
        <v>480</v>
      </c>
      <c r="M90" s="66" t="s">
        <v>486</v>
      </c>
      <c r="N90" s="158">
        <v>93</v>
      </c>
      <c r="O90" s="158">
        <v>93</v>
      </c>
      <c r="P90" s="259" t="s">
        <v>2109</v>
      </c>
    </row>
    <row r="91" spans="2:16" x14ac:dyDescent="0.25">
      <c r="B91" s="66" t="s">
        <v>306</v>
      </c>
      <c r="C91" s="66" t="s">
        <v>371</v>
      </c>
      <c r="D91" s="66" t="s">
        <v>413</v>
      </c>
      <c r="E91" s="66" t="str">
        <f>INDEX('Stove Emissions'!$G$5:$G$322, MATCH(O91, 'Stove Emissions'!$B$5:$B$322,0))</f>
        <v>Improved</v>
      </c>
      <c r="F91" s="66" t="s">
        <v>367</v>
      </c>
      <c r="G91" s="66" t="s">
        <v>401</v>
      </c>
      <c r="H91" s="66" t="str">
        <f>INDEX('Stove Emissions'!$F:$F, MATCH('Stove Characteristics'!O91, 'Stove Emissions'!$B:$B,0))</f>
        <v>Charcoal</v>
      </c>
      <c r="I91" s="67">
        <v>0.27100000000000002</v>
      </c>
      <c r="J91" s="189" t="s">
        <v>128</v>
      </c>
      <c r="K91" s="66" t="s">
        <v>509</v>
      </c>
      <c r="L91" s="66" t="s">
        <v>480</v>
      </c>
      <c r="M91" s="66" t="s">
        <v>486</v>
      </c>
      <c r="N91" s="158">
        <v>94</v>
      </c>
      <c r="O91" s="158">
        <v>94</v>
      </c>
      <c r="P91" s="259" t="s">
        <v>2109</v>
      </c>
    </row>
    <row r="92" spans="2:16" x14ac:dyDescent="0.25">
      <c r="B92" s="66" t="s">
        <v>306</v>
      </c>
      <c r="C92" s="66" t="s">
        <v>371</v>
      </c>
      <c r="D92" s="66" t="s">
        <v>413</v>
      </c>
      <c r="E92" s="66" t="str">
        <f>INDEX('Stove Emissions'!$G$5:$G$322, MATCH(O92, 'Stove Emissions'!$B$5:$B$322,0))</f>
        <v>Improved</v>
      </c>
      <c r="F92" s="66" t="s">
        <v>365</v>
      </c>
      <c r="G92" s="66" t="s">
        <v>402</v>
      </c>
      <c r="H92" s="66" t="str">
        <f>INDEX('Stove Emissions'!$F:$F, MATCH('Stove Characteristics'!O92, 'Stove Emissions'!$B:$B,0))</f>
        <v>Charcoal</v>
      </c>
      <c r="I92" s="67">
        <v>0.25600000000000001</v>
      </c>
      <c r="J92" s="189" t="s">
        <v>128</v>
      </c>
      <c r="K92" s="66" t="s">
        <v>509</v>
      </c>
      <c r="L92" s="66" t="s">
        <v>480</v>
      </c>
      <c r="M92" s="66" t="s">
        <v>486</v>
      </c>
      <c r="N92" s="158">
        <v>95</v>
      </c>
      <c r="O92" s="158">
        <v>95</v>
      </c>
      <c r="P92" s="259" t="s">
        <v>2109</v>
      </c>
    </row>
    <row r="93" spans="2:16" x14ac:dyDescent="0.25">
      <c r="B93" s="66" t="s">
        <v>306</v>
      </c>
      <c r="C93" s="66" t="s">
        <v>372</v>
      </c>
      <c r="D93" s="66" t="s">
        <v>413</v>
      </c>
      <c r="E93" s="66" t="str">
        <f>INDEX('Stove Emissions'!$G$5:$G$322, MATCH(O93, 'Stove Emissions'!$B$5:$B$322,0))</f>
        <v>Improved</v>
      </c>
      <c r="F93" s="66" t="s">
        <v>367</v>
      </c>
      <c r="G93" s="66" t="s">
        <v>401</v>
      </c>
      <c r="H93" s="66" t="str">
        <f>INDEX('Stove Emissions'!$F:$F, MATCH('Stove Characteristics'!O93, 'Stove Emissions'!$B:$B,0))</f>
        <v>Charcoal</v>
      </c>
      <c r="I93" s="67">
        <v>0.379</v>
      </c>
      <c r="J93" s="189" t="s">
        <v>128</v>
      </c>
      <c r="K93" s="66" t="s">
        <v>509</v>
      </c>
      <c r="L93" s="66" t="s">
        <v>480</v>
      </c>
      <c r="M93" s="66" t="s">
        <v>486</v>
      </c>
      <c r="N93" s="158">
        <v>96</v>
      </c>
      <c r="O93" s="158">
        <v>96</v>
      </c>
      <c r="P93" s="259" t="s">
        <v>2109</v>
      </c>
    </row>
    <row r="94" spans="2:16" x14ac:dyDescent="0.25">
      <c r="B94" s="66" t="s">
        <v>306</v>
      </c>
      <c r="C94" s="66" t="s">
        <v>372</v>
      </c>
      <c r="D94" s="66" t="s">
        <v>413</v>
      </c>
      <c r="E94" s="66" t="str">
        <f>INDEX('Stove Emissions'!$G$5:$G$322, MATCH(O94, 'Stove Emissions'!$B$5:$B$322,0))</f>
        <v>Improved</v>
      </c>
      <c r="F94" s="66" t="s">
        <v>365</v>
      </c>
      <c r="G94" s="66" t="s">
        <v>402</v>
      </c>
      <c r="H94" s="66" t="str">
        <f>INDEX('Stove Emissions'!$F:$F, MATCH('Stove Characteristics'!O94, 'Stove Emissions'!$B:$B,0))</f>
        <v>Charcoal</v>
      </c>
      <c r="I94" s="67">
        <v>0.31900000000000001</v>
      </c>
      <c r="J94" s="189" t="s">
        <v>128</v>
      </c>
      <c r="K94" s="66" t="s">
        <v>509</v>
      </c>
      <c r="L94" s="66" t="s">
        <v>480</v>
      </c>
      <c r="M94" s="66" t="s">
        <v>486</v>
      </c>
      <c r="N94" s="158">
        <v>97</v>
      </c>
      <c r="O94" s="158">
        <v>97</v>
      </c>
      <c r="P94" s="259" t="s">
        <v>2109</v>
      </c>
    </row>
    <row r="95" spans="2:16" x14ac:dyDescent="0.25">
      <c r="B95" s="66" t="s">
        <v>306</v>
      </c>
      <c r="C95" s="66" t="s">
        <v>373</v>
      </c>
      <c r="D95" s="66" t="s">
        <v>415</v>
      </c>
      <c r="E95" s="66" t="str">
        <f>INDEX('Stove Emissions'!$G$5:$G$322, MATCH(O95, 'Stove Emissions'!$B$5:$B$322,0))</f>
        <v>Improved</v>
      </c>
      <c r="F95" s="66" t="s">
        <v>374</v>
      </c>
      <c r="G95" s="66" t="s">
        <v>409</v>
      </c>
      <c r="H95" s="66" t="str">
        <f>INDEX('Stove Emissions'!$F:$F, MATCH('Stove Characteristics'!O95, 'Stove Emissions'!$B:$B,0))</f>
        <v>Crop Residue</v>
      </c>
      <c r="I95" s="67">
        <v>0.42799999999999999</v>
      </c>
      <c r="J95" s="189" t="s">
        <v>128</v>
      </c>
      <c r="K95" s="66" t="s">
        <v>509</v>
      </c>
      <c r="L95" s="66" t="s">
        <v>480</v>
      </c>
      <c r="M95" s="66" t="s">
        <v>486</v>
      </c>
      <c r="N95" s="158">
        <v>98</v>
      </c>
      <c r="O95" s="158">
        <v>98</v>
      </c>
      <c r="P95" s="259" t="s">
        <v>2109</v>
      </c>
    </row>
    <row r="96" spans="2:16" x14ac:dyDescent="0.25">
      <c r="B96" s="66" t="s">
        <v>306</v>
      </c>
      <c r="C96" s="66" t="s">
        <v>373</v>
      </c>
      <c r="D96" s="66" t="s">
        <v>415</v>
      </c>
      <c r="E96" s="66" t="str">
        <f>INDEX('Stove Emissions'!$G$5:$G$322, MATCH(O96, 'Stove Emissions'!$B$5:$B$322,0))</f>
        <v>Improved</v>
      </c>
      <c r="F96" s="66" t="s">
        <v>375</v>
      </c>
      <c r="G96" s="66" t="s">
        <v>410</v>
      </c>
      <c r="H96" s="66" t="str">
        <f>INDEX('Stove Emissions'!$F:$F, MATCH('Stove Characteristics'!O96, 'Stove Emissions'!$B:$B,0))</f>
        <v>Crop Residue</v>
      </c>
      <c r="I96" s="67">
        <v>0.432</v>
      </c>
      <c r="J96" s="189" t="s">
        <v>128</v>
      </c>
      <c r="K96" s="66" t="s">
        <v>509</v>
      </c>
      <c r="L96" s="66" t="s">
        <v>480</v>
      </c>
      <c r="M96" s="66" t="s">
        <v>486</v>
      </c>
      <c r="N96" s="158">
        <v>99</v>
      </c>
      <c r="O96" s="158">
        <v>99</v>
      </c>
      <c r="P96" s="259" t="s">
        <v>2109</v>
      </c>
    </row>
    <row r="97" spans="2:16" x14ac:dyDescent="0.25">
      <c r="B97" s="66" t="s">
        <v>306</v>
      </c>
      <c r="C97" s="66" t="s">
        <v>376</v>
      </c>
      <c r="D97" s="66" t="s">
        <v>416</v>
      </c>
      <c r="E97" s="66" t="str">
        <f>INDEX('Stove Emissions'!$G$5:$G$322, MATCH(O97, 'Stove Emissions'!$B$5:$B$322,0))</f>
        <v>Improved</v>
      </c>
      <c r="F97" s="66" t="s">
        <v>374</v>
      </c>
      <c r="G97" s="66" t="s">
        <v>409</v>
      </c>
      <c r="H97" s="66" t="str">
        <f>INDEX('Stove Emissions'!$F:$F, MATCH('Stove Characteristics'!O97, 'Stove Emissions'!$B:$B,0))</f>
        <v>Crop Residue</v>
      </c>
      <c r="I97" s="67">
        <v>0.29299999999999998</v>
      </c>
      <c r="J97" s="189" t="s">
        <v>128</v>
      </c>
      <c r="K97" s="66" t="s">
        <v>509</v>
      </c>
      <c r="L97" s="66" t="s">
        <v>480</v>
      </c>
      <c r="M97" s="66" t="s">
        <v>486</v>
      </c>
      <c r="N97" s="158">
        <v>100</v>
      </c>
      <c r="O97" s="158">
        <v>100</v>
      </c>
      <c r="P97" s="259" t="s">
        <v>2109</v>
      </c>
    </row>
    <row r="98" spans="2:16" x14ac:dyDescent="0.25">
      <c r="B98" s="66" t="s">
        <v>306</v>
      </c>
      <c r="C98" s="66" t="s">
        <v>376</v>
      </c>
      <c r="D98" s="66" t="s">
        <v>416</v>
      </c>
      <c r="E98" s="66" t="str">
        <f>INDEX('Stove Emissions'!$G$5:$G$322, MATCH(O98, 'Stove Emissions'!$B$5:$B$322,0))</f>
        <v>Improved</v>
      </c>
      <c r="F98" s="66" t="s">
        <v>375</v>
      </c>
      <c r="G98" s="66" t="s">
        <v>410</v>
      </c>
      <c r="H98" s="66" t="str">
        <f>INDEX('Stove Emissions'!$F:$F, MATCH('Stove Characteristics'!O98, 'Stove Emissions'!$B:$B,0))</f>
        <v>Crop Residue</v>
      </c>
      <c r="I98" s="67">
        <v>0.28799999999999998</v>
      </c>
      <c r="J98" s="189" t="s">
        <v>128</v>
      </c>
      <c r="K98" s="66" t="s">
        <v>509</v>
      </c>
      <c r="L98" s="66" t="s">
        <v>480</v>
      </c>
      <c r="M98" s="66" t="s">
        <v>486</v>
      </c>
      <c r="N98" s="158">
        <v>101</v>
      </c>
      <c r="O98" s="158">
        <v>101</v>
      </c>
      <c r="P98" s="259" t="s">
        <v>2109</v>
      </c>
    </row>
    <row r="99" spans="2:16" x14ac:dyDescent="0.25">
      <c r="B99" s="66" t="s">
        <v>306</v>
      </c>
      <c r="C99" s="66" t="s">
        <v>377</v>
      </c>
      <c r="D99" s="66" t="s">
        <v>417</v>
      </c>
      <c r="E99" s="66" t="s">
        <v>1567</v>
      </c>
      <c r="F99" s="66" t="s">
        <v>378</v>
      </c>
      <c r="G99" s="66" t="s">
        <v>404</v>
      </c>
      <c r="H99" s="66" t="str">
        <f>INDEX('Stove Emissions'!$F:$F, MATCH('Stove Characteristics'!O99, 'Stove Emissions'!$B:$B,0))</f>
        <v>Pellet, Crop Residue</v>
      </c>
      <c r="I99" s="67">
        <v>0.32100000000000001</v>
      </c>
      <c r="J99" s="189" t="s">
        <v>128</v>
      </c>
      <c r="K99" s="66" t="s">
        <v>509</v>
      </c>
      <c r="L99" s="66" t="s">
        <v>480</v>
      </c>
      <c r="M99" s="66" t="s">
        <v>486</v>
      </c>
      <c r="N99" s="158">
        <v>102</v>
      </c>
      <c r="O99" s="158">
        <v>102</v>
      </c>
      <c r="P99" s="259" t="s">
        <v>2109</v>
      </c>
    </row>
    <row r="100" spans="2:16" x14ac:dyDescent="0.25">
      <c r="B100" s="66" t="s">
        <v>306</v>
      </c>
      <c r="C100" s="66" t="s">
        <v>377</v>
      </c>
      <c r="D100" s="66" t="s">
        <v>417</v>
      </c>
      <c r="E100" s="66" t="s">
        <v>1567</v>
      </c>
      <c r="F100" s="66" t="s">
        <v>379</v>
      </c>
      <c r="G100" s="66" t="s">
        <v>405</v>
      </c>
      <c r="H100" s="66" t="str">
        <f>INDEX('Stove Emissions'!$F:$F, MATCH('Stove Characteristics'!O100, 'Stove Emissions'!$B:$B,0))</f>
        <v>Pellet, Crop Residue</v>
      </c>
      <c r="I100" s="67">
        <v>0.30099999999999999</v>
      </c>
      <c r="J100" s="189" t="s">
        <v>128</v>
      </c>
      <c r="K100" s="66" t="s">
        <v>509</v>
      </c>
      <c r="L100" s="66" t="s">
        <v>480</v>
      </c>
      <c r="M100" s="66" t="s">
        <v>486</v>
      </c>
      <c r="N100" s="158">
        <v>103</v>
      </c>
      <c r="O100" s="158">
        <v>103</v>
      </c>
      <c r="P100" s="259" t="s">
        <v>2109</v>
      </c>
    </row>
    <row r="101" spans="2:16" x14ac:dyDescent="0.25">
      <c r="B101" s="66" t="s">
        <v>306</v>
      </c>
      <c r="C101" s="66" t="s">
        <v>380</v>
      </c>
      <c r="D101" s="66" t="s">
        <v>418</v>
      </c>
      <c r="E101" s="66" t="s">
        <v>1567</v>
      </c>
      <c r="F101" s="66" t="s">
        <v>381</v>
      </c>
      <c r="G101" s="66" t="s">
        <v>403</v>
      </c>
      <c r="H101" s="66" t="str">
        <f>INDEX('Stove Emissions'!$F:$F, MATCH('Stove Characteristics'!O101, 'Stove Emissions'!$B:$B,0))</f>
        <v>Pellet, Wood</v>
      </c>
      <c r="I101" s="67">
        <v>0.52700000000000002</v>
      </c>
      <c r="J101" s="189" t="s">
        <v>128</v>
      </c>
      <c r="K101" s="66" t="s">
        <v>509</v>
      </c>
      <c r="L101" s="66" t="s">
        <v>480</v>
      </c>
      <c r="M101" s="66" t="s">
        <v>486</v>
      </c>
      <c r="N101" s="158">
        <v>104</v>
      </c>
      <c r="O101" s="158">
        <v>104</v>
      </c>
      <c r="P101" s="259" t="s">
        <v>2109</v>
      </c>
    </row>
    <row r="102" spans="2:16" x14ac:dyDescent="0.25">
      <c r="B102" s="66" t="s">
        <v>306</v>
      </c>
      <c r="C102" s="66" t="s">
        <v>382</v>
      </c>
      <c r="D102" s="66" t="s">
        <v>419</v>
      </c>
      <c r="E102" s="66" t="str">
        <f>INDEX('Stove Emissions'!$G$5:$G$322, MATCH(O102, 'Stove Emissions'!$B$5:$B$322,0))</f>
        <v>Improved</v>
      </c>
      <c r="F102" s="66" t="s">
        <v>383</v>
      </c>
      <c r="G102" s="66" t="s">
        <v>406</v>
      </c>
      <c r="H102" s="66" t="str">
        <f>INDEX('Stove Emissions'!$F:$F, MATCH('Stove Characteristics'!O102, 'Stove Emissions'!$B:$B,0))</f>
        <v>Crop Residue</v>
      </c>
      <c r="I102" s="67">
        <v>9.8000000000000004E-2</v>
      </c>
      <c r="J102" s="189" t="s">
        <v>128</v>
      </c>
      <c r="K102" s="66" t="s">
        <v>509</v>
      </c>
      <c r="L102" s="66" t="s">
        <v>480</v>
      </c>
      <c r="M102" s="66" t="s">
        <v>486</v>
      </c>
      <c r="N102" s="158">
        <v>105</v>
      </c>
      <c r="O102" s="158">
        <v>105</v>
      </c>
      <c r="P102" s="259" t="s">
        <v>2109</v>
      </c>
    </row>
    <row r="103" spans="2:16" x14ac:dyDescent="0.25">
      <c r="B103" s="66" t="s">
        <v>306</v>
      </c>
      <c r="C103" s="66" t="s">
        <v>382</v>
      </c>
      <c r="D103" s="66" t="s">
        <v>419</v>
      </c>
      <c r="E103" s="66" t="str">
        <f>INDEX('Stove Emissions'!$G$5:$G$322, MATCH(O103, 'Stove Emissions'!$B$5:$B$322,0))</f>
        <v>Improved</v>
      </c>
      <c r="F103" s="66" t="s">
        <v>384</v>
      </c>
      <c r="G103" s="66" t="s">
        <v>407</v>
      </c>
      <c r="H103" s="66" t="str">
        <f>INDEX('Stove Emissions'!$F:$F, MATCH('Stove Characteristics'!O103, 'Stove Emissions'!$B:$B,0))</f>
        <v>Crop Residue</v>
      </c>
      <c r="I103" s="67">
        <v>8.8999999999999996E-2</v>
      </c>
      <c r="J103" s="189" t="s">
        <v>128</v>
      </c>
      <c r="K103" s="66" t="s">
        <v>509</v>
      </c>
      <c r="L103" s="66" t="s">
        <v>480</v>
      </c>
      <c r="M103" s="66" t="s">
        <v>486</v>
      </c>
      <c r="N103" s="158">
        <v>106</v>
      </c>
      <c r="O103" s="158">
        <v>106</v>
      </c>
      <c r="P103" s="259" t="s">
        <v>2109</v>
      </c>
    </row>
    <row r="104" spans="2:16" x14ac:dyDescent="0.25">
      <c r="B104" s="66" t="s">
        <v>306</v>
      </c>
      <c r="C104" s="66" t="s">
        <v>385</v>
      </c>
      <c r="D104" s="66" t="s">
        <v>414</v>
      </c>
      <c r="E104" s="66" t="str">
        <f>INDEX('Stove Emissions'!$G$5:$G$322, MATCH(O104, 'Stove Emissions'!$B$5:$B$322,0))</f>
        <v>Improved</v>
      </c>
      <c r="F104" s="66" t="s">
        <v>386</v>
      </c>
      <c r="G104" s="66" t="s">
        <v>408</v>
      </c>
      <c r="H104" s="66" t="str">
        <f>INDEX('Stove Emissions'!$F:$F, MATCH('Stove Characteristics'!O104, 'Stove Emissions'!$B:$B,0))</f>
        <v>Plant Oil</v>
      </c>
      <c r="I104" s="67">
        <v>0.35799999999999998</v>
      </c>
      <c r="J104" s="189" t="s">
        <v>128</v>
      </c>
      <c r="K104" s="66" t="s">
        <v>509</v>
      </c>
      <c r="L104" s="66" t="s">
        <v>480</v>
      </c>
      <c r="M104" s="66" t="s">
        <v>486</v>
      </c>
      <c r="N104" s="158">
        <v>107</v>
      </c>
      <c r="O104" s="158">
        <v>107</v>
      </c>
      <c r="P104" s="259" t="s">
        <v>2109</v>
      </c>
    </row>
    <row r="105" spans="2:16" x14ac:dyDescent="0.25">
      <c r="B105" s="66" t="s">
        <v>306</v>
      </c>
      <c r="C105" s="66" t="s">
        <v>430</v>
      </c>
      <c r="D105" s="66" t="s">
        <v>466</v>
      </c>
      <c r="E105" s="66" t="s">
        <v>490</v>
      </c>
      <c r="F105" s="66" t="s">
        <v>300</v>
      </c>
      <c r="G105" s="66" t="s">
        <v>473</v>
      </c>
      <c r="H105" s="66" t="s">
        <v>497</v>
      </c>
      <c r="I105" s="189" t="s">
        <v>128</v>
      </c>
      <c r="J105" s="189" t="s">
        <v>128</v>
      </c>
      <c r="K105" s="66" t="s">
        <v>477</v>
      </c>
      <c r="L105" s="66" t="s">
        <v>480</v>
      </c>
      <c r="M105" s="66" t="s">
        <v>491</v>
      </c>
      <c r="N105" s="158">
        <v>108</v>
      </c>
      <c r="O105" s="158">
        <v>108</v>
      </c>
      <c r="P105" s="259" t="s">
        <v>472</v>
      </c>
    </row>
    <row r="106" spans="2:16" x14ac:dyDescent="0.25">
      <c r="B106" s="66" t="s">
        <v>306</v>
      </c>
      <c r="C106" s="66" t="s">
        <v>431</v>
      </c>
      <c r="D106" s="66" t="s">
        <v>466</v>
      </c>
      <c r="E106" s="66" t="s">
        <v>490</v>
      </c>
      <c r="F106" s="66" t="s">
        <v>300</v>
      </c>
      <c r="G106" s="66" t="s">
        <v>473</v>
      </c>
      <c r="H106" s="66" t="s">
        <v>497</v>
      </c>
      <c r="I106" s="67">
        <v>0.24</v>
      </c>
      <c r="J106" s="189" t="s">
        <v>128</v>
      </c>
      <c r="K106" s="66" t="s">
        <v>477</v>
      </c>
      <c r="L106" s="66" t="s">
        <v>480</v>
      </c>
      <c r="M106" s="66" t="s">
        <v>511</v>
      </c>
      <c r="N106" s="158">
        <v>109</v>
      </c>
      <c r="O106" s="158">
        <v>109</v>
      </c>
      <c r="P106" s="259" t="s">
        <v>472</v>
      </c>
    </row>
    <row r="107" spans="2:16" x14ac:dyDescent="0.25">
      <c r="B107" s="66" t="s">
        <v>306</v>
      </c>
      <c r="C107" s="66" t="s">
        <v>432</v>
      </c>
      <c r="D107" s="66" t="s">
        <v>466</v>
      </c>
      <c r="E107" s="66" t="s">
        <v>490</v>
      </c>
      <c r="F107" s="66" t="s">
        <v>300</v>
      </c>
      <c r="G107" s="66" t="s">
        <v>473</v>
      </c>
      <c r="H107" s="66" t="s">
        <v>497</v>
      </c>
      <c r="I107" s="67">
        <v>0.28000000000000003</v>
      </c>
      <c r="J107" s="189" t="s">
        <v>128</v>
      </c>
      <c r="K107" s="66" t="s">
        <v>477</v>
      </c>
      <c r="L107" s="66" t="s">
        <v>480</v>
      </c>
      <c r="M107" s="66" t="s">
        <v>511</v>
      </c>
      <c r="N107" s="158">
        <v>110</v>
      </c>
      <c r="O107" s="158">
        <v>110</v>
      </c>
      <c r="P107" s="259" t="s">
        <v>472</v>
      </c>
    </row>
    <row r="108" spans="2:16" x14ac:dyDescent="0.25">
      <c r="B108" s="66" t="s">
        <v>306</v>
      </c>
      <c r="C108" s="66" t="s">
        <v>433</v>
      </c>
      <c r="D108" s="66" t="s">
        <v>466</v>
      </c>
      <c r="E108" s="66" t="s">
        <v>490</v>
      </c>
      <c r="F108" s="66" t="s">
        <v>300</v>
      </c>
      <c r="G108" s="66" t="s">
        <v>473</v>
      </c>
      <c r="H108" s="66" t="s">
        <v>497</v>
      </c>
      <c r="I108" s="67">
        <v>0.28999999999999998</v>
      </c>
      <c r="J108" s="189" t="s">
        <v>128</v>
      </c>
      <c r="K108" s="66" t="s">
        <v>477</v>
      </c>
      <c r="L108" s="66" t="s">
        <v>480</v>
      </c>
      <c r="M108" s="66" t="s">
        <v>511</v>
      </c>
      <c r="N108" s="158">
        <v>111</v>
      </c>
      <c r="O108" s="158">
        <v>111</v>
      </c>
      <c r="P108" s="259" t="s">
        <v>472</v>
      </c>
    </row>
    <row r="109" spans="2:16" x14ac:dyDescent="0.25">
      <c r="B109" s="66" t="s">
        <v>306</v>
      </c>
      <c r="C109" s="66" t="s">
        <v>434</v>
      </c>
      <c r="D109" s="66" t="s">
        <v>466</v>
      </c>
      <c r="E109" s="66" t="s">
        <v>490</v>
      </c>
      <c r="F109" s="66" t="s">
        <v>300</v>
      </c>
      <c r="G109" s="66" t="s">
        <v>473</v>
      </c>
      <c r="H109" s="66" t="s">
        <v>497</v>
      </c>
      <c r="I109" s="189" t="s">
        <v>128</v>
      </c>
      <c r="J109" s="189" t="s">
        <v>128</v>
      </c>
      <c r="K109" s="66" t="s">
        <v>477</v>
      </c>
      <c r="L109" s="66" t="s">
        <v>480</v>
      </c>
      <c r="M109" s="66" t="s">
        <v>511</v>
      </c>
      <c r="N109" s="158">
        <v>112</v>
      </c>
      <c r="O109" s="158">
        <v>112</v>
      </c>
      <c r="P109" s="259" t="s">
        <v>472</v>
      </c>
    </row>
    <row r="110" spans="2:16" x14ac:dyDescent="0.25">
      <c r="B110" s="66" t="s">
        <v>306</v>
      </c>
      <c r="C110" s="66" t="s">
        <v>435</v>
      </c>
      <c r="D110" s="66" t="s">
        <v>466</v>
      </c>
      <c r="E110" s="66" t="s">
        <v>492</v>
      </c>
      <c r="F110" s="66" t="s">
        <v>300</v>
      </c>
      <c r="G110" s="66" t="s">
        <v>473</v>
      </c>
      <c r="H110" s="66" t="s">
        <v>497</v>
      </c>
      <c r="I110" s="189" t="s">
        <v>128</v>
      </c>
      <c r="J110" s="189" t="s">
        <v>128</v>
      </c>
      <c r="K110" s="66" t="s">
        <v>477</v>
      </c>
      <c r="L110" s="66" t="s">
        <v>480</v>
      </c>
      <c r="M110" s="66" t="s">
        <v>511</v>
      </c>
      <c r="N110" s="158">
        <v>113</v>
      </c>
      <c r="O110" s="158">
        <v>113</v>
      </c>
      <c r="P110" s="259" t="s">
        <v>472</v>
      </c>
    </row>
    <row r="111" spans="2:16" x14ac:dyDescent="0.25">
      <c r="B111" s="66" t="s">
        <v>306</v>
      </c>
      <c r="C111" s="66" t="s">
        <v>436</v>
      </c>
      <c r="D111" s="66" t="s">
        <v>466</v>
      </c>
      <c r="E111" s="66" t="s">
        <v>492</v>
      </c>
      <c r="F111" s="66" t="s">
        <v>300</v>
      </c>
      <c r="G111" s="66" t="s">
        <v>473</v>
      </c>
      <c r="H111" s="66" t="s">
        <v>497</v>
      </c>
      <c r="I111" s="189" t="s">
        <v>128</v>
      </c>
      <c r="J111" s="189" t="s">
        <v>128</v>
      </c>
      <c r="K111" s="66" t="s">
        <v>477</v>
      </c>
      <c r="L111" s="66" t="s">
        <v>480</v>
      </c>
      <c r="M111" s="66" t="s">
        <v>511</v>
      </c>
      <c r="N111" s="158">
        <v>114</v>
      </c>
      <c r="O111" s="158">
        <v>114</v>
      </c>
      <c r="P111" s="259" t="s">
        <v>472</v>
      </c>
    </row>
    <row r="112" spans="2:16" x14ac:dyDescent="0.25">
      <c r="B112" s="66" t="s">
        <v>306</v>
      </c>
      <c r="C112" s="66" t="s">
        <v>437</v>
      </c>
      <c r="D112" s="66" t="s">
        <v>466</v>
      </c>
      <c r="E112" s="66" t="s">
        <v>492</v>
      </c>
      <c r="F112" s="66" t="s">
        <v>300</v>
      </c>
      <c r="G112" s="66" t="s">
        <v>473</v>
      </c>
      <c r="H112" s="66" t="s">
        <v>497</v>
      </c>
      <c r="I112" s="189" t="s">
        <v>128</v>
      </c>
      <c r="J112" s="189" t="s">
        <v>128</v>
      </c>
      <c r="K112" s="66" t="s">
        <v>477</v>
      </c>
      <c r="L112" s="66" t="s">
        <v>480</v>
      </c>
      <c r="M112" s="66" t="s">
        <v>511</v>
      </c>
      <c r="N112" s="158">
        <v>115</v>
      </c>
      <c r="O112" s="158">
        <v>115</v>
      </c>
      <c r="P112" s="259" t="s">
        <v>472</v>
      </c>
    </row>
    <row r="113" spans="2:16" x14ac:dyDescent="0.25">
      <c r="B113" s="66" t="s">
        <v>306</v>
      </c>
      <c r="C113" s="66" t="s">
        <v>438</v>
      </c>
      <c r="D113" s="66" t="s">
        <v>467</v>
      </c>
      <c r="E113" s="66" t="s">
        <v>492</v>
      </c>
      <c r="F113" s="66" t="s">
        <v>300</v>
      </c>
      <c r="G113" s="66" t="s">
        <v>473</v>
      </c>
      <c r="H113" s="66" t="s">
        <v>497</v>
      </c>
      <c r="I113" s="67">
        <v>0.37</v>
      </c>
      <c r="J113" s="189" t="s">
        <v>128</v>
      </c>
      <c r="K113" s="66" t="s">
        <v>477</v>
      </c>
      <c r="L113" s="66" t="s">
        <v>480</v>
      </c>
      <c r="M113" s="66" t="s">
        <v>511</v>
      </c>
      <c r="N113" s="158">
        <v>116</v>
      </c>
      <c r="O113" s="158">
        <v>116</v>
      </c>
      <c r="P113" s="259" t="s">
        <v>472</v>
      </c>
    </row>
    <row r="114" spans="2:16" x14ac:dyDescent="0.25">
      <c r="B114" s="66" t="s">
        <v>306</v>
      </c>
      <c r="C114" s="66" t="s">
        <v>439</v>
      </c>
      <c r="D114" s="66" t="s">
        <v>467</v>
      </c>
      <c r="E114" s="66" t="s">
        <v>492</v>
      </c>
      <c r="F114" s="66" t="s">
        <v>300</v>
      </c>
      <c r="G114" s="66" t="s">
        <v>473</v>
      </c>
      <c r="H114" s="66" t="s">
        <v>497</v>
      </c>
      <c r="I114" s="189" t="s">
        <v>128</v>
      </c>
      <c r="J114" s="189" t="s">
        <v>128</v>
      </c>
      <c r="K114" s="66" t="s">
        <v>477</v>
      </c>
      <c r="L114" s="66" t="s">
        <v>480</v>
      </c>
      <c r="M114" s="66" t="s">
        <v>511</v>
      </c>
      <c r="N114" s="158">
        <v>117</v>
      </c>
      <c r="O114" s="158">
        <v>117</v>
      </c>
      <c r="P114" s="259" t="s">
        <v>472</v>
      </c>
    </row>
    <row r="115" spans="2:16" x14ac:dyDescent="0.25">
      <c r="B115" s="66" t="s">
        <v>306</v>
      </c>
      <c r="C115" s="66" t="s">
        <v>440</v>
      </c>
      <c r="D115" s="66" t="s">
        <v>467</v>
      </c>
      <c r="E115" s="66" t="s">
        <v>492</v>
      </c>
      <c r="F115" s="66" t="s">
        <v>300</v>
      </c>
      <c r="G115" s="66" t="s">
        <v>473</v>
      </c>
      <c r="H115" s="66" t="s">
        <v>497</v>
      </c>
      <c r="I115" s="189" t="s">
        <v>128</v>
      </c>
      <c r="J115" s="189" t="s">
        <v>128</v>
      </c>
      <c r="K115" s="66" t="s">
        <v>477</v>
      </c>
      <c r="L115" s="66" t="s">
        <v>480</v>
      </c>
      <c r="M115" s="66" t="s">
        <v>511</v>
      </c>
      <c r="N115" s="158">
        <v>118</v>
      </c>
      <c r="O115" s="158">
        <v>118</v>
      </c>
      <c r="P115" s="259" t="s">
        <v>472</v>
      </c>
    </row>
    <row r="116" spans="2:16" x14ac:dyDescent="0.25">
      <c r="B116" s="66" t="s">
        <v>306</v>
      </c>
      <c r="C116" s="66" t="s">
        <v>441</v>
      </c>
      <c r="D116" s="66" t="s">
        <v>467</v>
      </c>
      <c r="E116" s="66" t="s">
        <v>492</v>
      </c>
      <c r="F116" s="66" t="s">
        <v>300</v>
      </c>
      <c r="G116" s="66" t="s">
        <v>473</v>
      </c>
      <c r="H116" s="66" t="s">
        <v>497</v>
      </c>
      <c r="I116" s="189" t="s">
        <v>128</v>
      </c>
      <c r="J116" s="189" t="s">
        <v>128</v>
      </c>
      <c r="K116" s="66" t="s">
        <v>477</v>
      </c>
      <c r="L116" s="66" t="s">
        <v>480</v>
      </c>
      <c r="M116" s="66" t="s">
        <v>511</v>
      </c>
      <c r="N116" s="158">
        <v>119</v>
      </c>
      <c r="O116" s="158">
        <v>119</v>
      </c>
      <c r="P116" s="259" t="s">
        <v>472</v>
      </c>
    </row>
    <row r="117" spans="2:16" x14ac:dyDescent="0.25">
      <c r="B117" s="66" t="s">
        <v>306</v>
      </c>
      <c r="C117" s="66" t="s">
        <v>442</v>
      </c>
      <c r="D117" s="66" t="s">
        <v>467</v>
      </c>
      <c r="E117" s="66" t="s">
        <v>492</v>
      </c>
      <c r="F117" s="66" t="s">
        <v>300</v>
      </c>
      <c r="G117" s="66" t="s">
        <v>473</v>
      </c>
      <c r="H117" s="66" t="s">
        <v>497</v>
      </c>
      <c r="I117" s="189" t="s">
        <v>128</v>
      </c>
      <c r="J117" s="189" t="s">
        <v>128</v>
      </c>
      <c r="K117" s="66" t="s">
        <v>477</v>
      </c>
      <c r="L117" s="66" t="s">
        <v>480</v>
      </c>
      <c r="M117" s="66" t="s">
        <v>511</v>
      </c>
      <c r="N117" s="158">
        <v>120</v>
      </c>
      <c r="O117" s="158">
        <v>120</v>
      </c>
      <c r="P117" s="259" t="s">
        <v>472</v>
      </c>
    </row>
    <row r="118" spans="2:16" x14ac:dyDescent="0.25">
      <c r="B118" s="66" t="s">
        <v>306</v>
      </c>
      <c r="C118" s="66" t="s">
        <v>443</v>
      </c>
      <c r="D118" s="66" t="s">
        <v>467</v>
      </c>
      <c r="E118" s="66" t="s">
        <v>492</v>
      </c>
      <c r="F118" s="66" t="s">
        <v>300</v>
      </c>
      <c r="G118" s="66" t="s">
        <v>473</v>
      </c>
      <c r="H118" s="66" t="s">
        <v>497</v>
      </c>
      <c r="I118" s="189" t="s">
        <v>128</v>
      </c>
      <c r="J118" s="189" t="s">
        <v>128</v>
      </c>
      <c r="K118" s="66" t="s">
        <v>477</v>
      </c>
      <c r="L118" s="66" t="s">
        <v>480</v>
      </c>
      <c r="M118" s="66" t="s">
        <v>511</v>
      </c>
      <c r="N118" s="158">
        <v>121</v>
      </c>
      <c r="O118" s="158">
        <v>121</v>
      </c>
      <c r="P118" s="259" t="s">
        <v>472</v>
      </c>
    </row>
    <row r="119" spans="2:16" x14ac:dyDescent="0.25">
      <c r="B119" s="66" t="s">
        <v>306</v>
      </c>
      <c r="C119" s="66" t="s">
        <v>444</v>
      </c>
      <c r="D119" s="66" t="s">
        <v>467</v>
      </c>
      <c r="E119" s="66" t="s">
        <v>492</v>
      </c>
      <c r="F119" s="66" t="s">
        <v>300</v>
      </c>
      <c r="G119" s="66" t="s">
        <v>473</v>
      </c>
      <c r="H119" s="66" t="s">
        <v>497</v>
      </c>
      <c r="I119" s="189" t="s">
        <v>128</v>
      </c>
      <c r="J119" s="189" t="s">
        <v>128</v>
      </c>
      <c r="K119" s="66" t="s">
        <v>477</v>
      </c>
      <c r="L119" s="66" t="s">
        <v>480</v>
      </c>
      <c r="M119" s="66" t="s">
        <v>511</v>
      </c>
      <c r="N119" s="158">
        <v>122</v>
      </c>
      <c r="O119" s="158">
        <v>122</v>
      </c>
      <c r="P119" s="259" t="s">
        <v>472</v>
      </c>
    </row>
    <row r="120" spans="2:16" x14ac:dyDescent="0.25">
      <c r="B120" s="66" t="s">
        <v>306</v>
      </c>
      <c r="C120" s="66" t="s">
        <v>445</v>
      </c>
      <c r="D120" s="66" t="s">
        <v>467</v>
      </c>
      <c r="E120" s="66" t="s">
        <v>492</v>
      </c>
      <c r="F120" s="66" t="s">
        <v>300</v>
      </c>
      <c r="G120" s="66" t="s">
        <v>473</v>
      </c>
      <c r="H120" s="66" t="s">
        <v>497</v>
      </c>
      <c r="I120" s="189" t="s">
        <v>128</v>
      </c>
      <c r="J120" s="189" t="s">
        <v>128</v>
      </c>
      <c r="K120" s="66" t="s">
        <v>477</v>
      </c>
      <c r="L120" s="66" t="s">
        <v>480</v>
      </c>
      <c r="M120" s="66" t="s">
        <v>511</v>
      </c>
      <c r="N120" s="158">
        <v>123</v>
      </c>
      <c r="O120" s="158">
        <v>123</v>
      </c>
      <c r="P120" s="259" t="s">
        <v>472</v>
      </c>
    </row>
    <row r="121" spans="2:16" x14ac:dyDescent="0.25">
      <c r="B121" s="66" t="s">
        <v>306</v>
      </c>
      <c r="C121" s="66" t="s">
        <v>446</v>
      </c>
      <c r="D121" s="66" t="s">
        <v>467</v>
      </c>
      <c r="E121" s="66" t="s">
        <v>492</v>
      </c>
      <c r="F121" s="66" t="s">
        <v>300</v>
      </c>
      <c r="G121" s="66" t="s">
        <v>473</v>
      </c>
      <c r="H121" s="66" t="s">
        <v>497</v>
      </c>
      <c r="I121" s="189" t="s">
        <v>128</v>
      </c>
      <c r="J121" s="189" t="s">
        <v>128</v>
      </c>
      <c r="K121" s="66" t="s">
        <v>477</v>
      </c>
      <c r="L121" s="66" t="s">
        <v>480</v>
      </c>
      <c r="M121" s="66" t="s">
        <v>511</v>
      </c>
      <c r="N121" s="158">
        <v>124</v>
      </c>
      <c r="O121" s="158">
        <v>124</v>
      </c>
      <c r="P121" s="259" t="s">
        <v>472</v>
      </c>
    </row>
    <row r="122" spans="2:16" x14ac:dyDescent="0.25">
      <c r="B122" s="66" t="s">
        <v>306</v>
      </c>
      <c r="C122" s="66" t="s">
        <v>447</v>
      </c>
      <c r="D122" s="66" t="s">
        <v>467</v>
      </c>
      <c r="E122" s="66" t="s">
        <v>492</v>
      </c>
      <c r="F122" s="66" t="s">
        <v>300</v>
      </c>
      <c r="G122" s="66" t="s">
        <v>473</v>
      </c>
      <c r="H122" s="66" t="s">
        <v>497</v>
      </c>
      <c r="I122" s="189" t="s">
        <v>128</v>
      </c>
      <c r="J122" s="189" t="s">
        <v>128</v>
      </c>
      <c r="K122" s="66" t="s">
        <v>477</v>
      </c>
      <c r="L122" s="66" t="s">
        <v>480</v>
      </c>
      <c r="M122" s="66" t="s">
        <v>511</v>
      </c>
      <c r="N122" s="158">
        <v>125</v>
      </c>
      <c r="O122" s="158">
        <v>125</v>
      </c>
      <c r="P122" s="259" t="s">
        <v>472</v>
      </c>
    </row>
    <row r="123" spans="2:16" x14ac:dyDescent="0.25">
      <c r="B123" s="66" t="s">
        <v>306</v>
      </c>
      <c r="C123" s="66" t="s">
        <v>448</v>
      </c>
      <c r="D123" s="66" t="s">
        <v>467</v>
      </c>
      <c r="E123" s="66" t="s">
        <v>492</v>
      </c>
      <c r="F123" s="66" t="s">
        <v>300</v>
      </c>
      <c r="G123" s="66" t="s">
        <v>473</v>
      </c>
      <c r="H123" s="66" t="s">
        <v>497</v>
      </c>
      <c r="I123" s="189" t="s">
        <v>128</v>
      </c>
      <c r="J123" s="189" t="s">
        <v>128</v>
      </c>
      <c r="K123" s="66" t="s">
        <v>477</v>
      </c>
      <c r="L123" s="66" t="s">
        <v>480</v>
      </c>
      <c r="M123" s="66" t="s">
        <v>511</v>
      </c>
      <c r="N123" s="158">
        <v>126</v>
      </c>
      <c r="O123" s="158">
        <v>126</v>
      </c>
      <c r="P123" s="259" t="s">
        <v>472</v>
      </c>
    </row>
    <row r="124" spans="2:16" x14ac:dyDescent="0.25">
      <c r="B124" s="66" t="s">
        <v>306</v>
      </c>
      <c r="C124" s="66" t="s">
        <v>449</v>
      </c>
      <c r="D124" s="66" t="s">
        <v>467</v>
      </c>
      <c r="E124" s="66" t="s">
        <v>492</v>
      </c>
      <c r="F124" s="66" t="s">
        <v>300</v>
      </c>
      <c r="G124" s="66" t="s">
        <v>473</v>
      </c>
      <c r="H124" s="66" t="s">
        <v>497</v>
      </c>
      <c r="I124" s="189" t="s">
        <v>128</v>
      </c>
      <c r="J124" s="189" t="s">
        <v>128</v>
      </c>
      <c r="K124" s="66" t="s">
        <v>477</v>
      </c>
      <c r="L124" s="66" t="s">
        <v>480</v>
      </c>
      <c r="M124" s="66" t="s">
        <v>511</v>
      </c>
      <c r="N124" s="158">
        <v>127</v>
      </c>
      <c r="O124" s="158">
        <v>127</v>
      </c>
      <c r="P124" s="259" t="s">
        <v>472</v>
      </c>
    </row>
    <row r="125" spans="2:16" x14ac:dyDescent="0.25">
      <c r="B125" s="66" t="s">
        <v>306</v>
      </c>
      <c r="C125" s="66" t="s">
        <v>450</v>
      </c>
      <c r="D125" s="66" t="s">
        <v>467</v>
      </c>
      <c r="E125" s="66" t="s">
        <v>492</v>
      </c>
      <c r="F125" s="66" t="s">
        <v>300</v>
      </c>
      <c r="G125" s="66" t="s">
        <v>473</v>
      </c>
      <c r="H125" s="66" t="s">
        <v>497</v>
      </c>
      <c r="I125" s="189" t="s">
        <v>128</v>
      </c>
      <c r="J125" s="189" t="s">
        <v>128</v>
      </c>
      <c r="K125" s="66" t="s">
        <v>477</v>
      </c>
      <c r="L125" s="66" t="s">
        <v>480</v>
      </c>
      <c r="M125" s="66" t="s">
        <v>511</v>
      </c>
      <c r="N125" s="158">
        <v>128</v>
      </c>
      <c r="O125" s="158">
        <v>128</v>
      </c>
      <c r="P125" s="259" t="s">
        <v>472</v>
      </c>
    </row>
    <row r="126" spans="2:16" x14ac:dyDescent="0.25">
      <c r="B126" s="66" t="s">
        <v>306</v>
      </c>
      <c r="C126" s="66" t="s">
        <v>451</v>
      </c>
      <c r="D126" s="66" t="s">
        <v>467</v>
      </c>
      <c r="E126" s="66" t="s">
        <v>492</v>
      </c>
      <c r="F126" s="66" t="s">
        <v>300</v>
      </c>
      <c r="G126" s="66" t="s">
        <v>473</v>
      </c>
      <c r="H126" s="66" t="s">
        <v>497</v>
      </c>
      <c r="I126" s="189" t="s">
        <v>128</v>
      </c>
      <c r="J126" s="189" t="s">
        <v>128</v>
      </c>
      <c r="K126" s="66" t="s">
        <v>477</v>
      </c>
      <c r="L126" s="66" t="s">
        <v>480</v>
      </c>
      <c r="M126" s="66" t="s">
        <v>511</v>
      </c>
      <c r="N126" s="158">
        <v>129</v>
      </c>
      <c r="O126" s="158">
        <v>129</v>
      </c>
      <c r="P126" s="259" t="s">
        <v>472</v>
      </c>
    </row>
    <row r="127" spans="2:16" x14ac:dyDescent="0.25">
      <c r="B127" s="66" t="s">
        <v>306</v>
      </c>
      <c r="C127" s="66" t="s">
        <v>452</v>
      </c>
      <c r="D127" s="66" t="s">
        <v>467</v>
      </c>
      <c r="E127" s="66" t="s">
        <v>492</v>
      </c>
      <c r="F127" s="66" t="s">
        <v>300</v>
      </c>
      <c r="G127" s="66" t="s">
        <v>473</v>
      </c>
      <c r="H127" s="66" t="s">
        <v>497</v>
      </c>
      <c r="I127" s="189" t="s">
        <v>128</v>
      </c>
      <c r="J127" s="189" t="s">
        <v>128</v>
      </c>
      <c r="K127" s="66" t="s">
        <v>477</v>
      </c>
      <c r="L127" s="66" t="s">
        <v>480</v>
      </c>
      <c r="M127" s="66" t="s">
        <v>511</v>
      </c>
      <c r="N127" s="158">
        <v>130</v>
      </c>
      <c r="O127" s="158">
        <v>130</v>
      </c>
      <c r="P127" s="259" t="s">
        <v>472</v>
      </c>
    </row>
    <row r="128" spans="2:16" x14ac:dyDescent="0.25">
      <c r="B128" s="66" t="s">
        <v>306</v>
      </c>
      <c r="C128" s="66" t="s">
        <v>453</v>
      </c>
      <c r="D128" s="66" t="s">
        <v>468</v>
      </c>
      <c r="E128" s="66" t="s">
        <v>492</v>
      </c>
      <c r="F128" s="66" t="s">
        <v>300</v>
      </c>
      <c r="G128" s="66" t="s">
        <v>473</v>
      </c>
      <c r="H128" s="66" t="s">
        <v>497</v>
      </c>
      <c r="I128" s="189" t="s">
        <v>128</v>
      </c>
      <c r="J128" s="189" t="s">
        <v>128</v>
      </c>
      <c r="K128" s="66" t="s">
        <v>477</v>
      </c>
      <c r="L128" s="66" t="s">
        <v>480</v>
      </c>
      <c r="M128" s="66" t="s">
        <v>511</v>
      </c>
      <c r="N128" s="158">
        <v>131</v>
      </c>
      <c r="O128" s="158">
        <v>131</v>
      </c>
      <c r="P128" s="259" t="s">
        <v>472</v>
      </c>
    </row>
    <row r="129" spans="2:16" x14ac:dyDescent="0.25">
      <c r="B129" s="66" t="s">
        <v>306</v>
      </c>
      <c r="C129" s="66" t="s">
        <v>454</v>
      </c>
      <c r="D129" s="66" t="s">
        <v>468</v>
      </c>
      <c r="E129" s="66" t="s">
        <v>492</v>
      </c>
      <c r="F129" s="66" t="s">
        <v>300</v>
      </c>
      <c r="G129" s="66" t="s">
        <v>473</v>
      </c>
      <c r="H129" s="66" t="s">
        <v>497</v>
      </c>
      <c r="I129" s="189" t="s">
        <v>128</v>
      </c>
      <c r="J129" s="189" t="s">
        <v>128</v>
      </c>
      <c r="K129" s="66" t="s">
        <v>477</v>
      </c>
      <c r="L129" s="66" t="s">
        <v>480</v>
      </c>
      <c r="M129" s="66" t="s">
        <v>511</v>
      </c>
      <c r="N129" s="158">
        <v>132</v>
      </c>
      <c r="O129" s="158">
        <v>132</v>
      </c>
      <c r="P129" s="259" t="s">
        <v>472</v>
      </c>
    </row>
    <row r="130" spans="2:16" x14ac:dyDescent="0.25">
      <c r="B130" s="66" t="s">
        <v>306</v>
      </c>
      <c r="C130" s="66" t="s">
        <v>455</v>
      </c>
      <c r="D130" s="66" t="s">
        <v>468</v>
      </c>
      <c r="E130" s="66" t="s">
        <v>492</v>
      </c>
      <c r="F130" s="66" t="s">
        <v>300</v>
      </c>
      <c r="G130" s="66" t="s">
        <v>473</v>
      </c>
      <c r="H130" s="66" t="s">
        <v>497</v>
      </c>
      <c r="I130" s="189" t="s">
        <v>128</v>
      </c>
      <c r="J130" s="189" t="s">
        <v>128</v>
      </c>
      <c r="K130" s="66" t="s">
        <v>477</v>
      </c>
      <c r="L130" s="66" t="s">
        <v>480</v>
      </c>
      <c r="M130" s="66" t="s">
        <v>511</v>
      </c>
      <c r="N130" s="158">
        <v>133</v>
      </c>
      <c r="O130" s="158">
        <v>133</v>
      </c>
      <c r="P130" s="259" t="s">
        <v>472</v>
      </c>
    </row>
    <row r="131" spans="2:16" x14ac:dyDescent="0.25">
      <c r="B131" s="66" t="s">
        <v>306</v>
      </c>
      <c r="C131" s="66" t="s">
        <v>456</v>
      </c>
      <c r="D131" s="66" t="s">
        <v>469</v>
      </c>
      <c r="E131" s="66" t="s">
        <v>492</v>
      </c>
      <c r="F131" s="66" t="s">
        <v>300</v>
      </c>
      <c r="G131" s="66" t="s">
        <v>473</v>
      </c>
      <c r="H131" s="66" t="s">
        <v>497</v>
      </c>
      <c r="I131" s="189" t="s">
        <v>128</v>
      </c>
      <c r="J131" s="189" t="s">
        <v>128</v>
      </c>
      <c r="K131" s="66" t="s">
        <v>477</v>
      </c>
      <c r="L131" s="66" t="s">
        <v>480</v>
      </c>
      <c r="M131" s="66" t="s">
        <v>511</v>
      </c>
      <c r="N131" s="158">
        <v>134</v>
      </c>
      <c r="O131" s="158">
        <v>134</v>
      </c>
      <c r="P131" s="259" t="s">
        <v>472</v>
      </c>
    </row>
    <row r="132" spans="2:16" x14ac:dyDescent="0.25">
      <c r="B132" s="66" t="s">
        <v>306</v>
      </c>
      <c r="C132" s="66" t="s">
        <v>457</v>
      </c>
      <c r="D132" s="66" t="s">
        <v>469</v>
      </c>
      <c r="E132" s="66" t="s">
        <v>492</v>
      </c>
      <c r="F132" s="66" t="s">
        <v>300</v>
      </c>
      <c r="G132" s="66" t="s">
        <v>473</v>
      </c>
      <c r="H132" s="66" t="s">
        <v>497</v>
      </c>
      <c r="I132" s="189" t="s">
        <v>128</v>
      </c>
      <c r="J132" s="189" t="s">
        <v>128</v>
      </c>
      <c r="K132" s="66" t="s">
        <v>477</v>
      </c>
      <c r="L132" s="66" t="s">
        <v>480</v>
      </c>
      <c r="M132" s="66" t="s">
        <v>511</v>
      </c>
      <c r="N132" s="158">
        <v>135</v>
      </c>
      <c r="O132" s="158">
        <v>135</v>
      </c>
      <c r="P132" s="259" t="s">
        <v>472</v>
      </c>
    </row>
    <row r="133" spans="2:16" x14ac:dyDescent="0.25">
      <c r="B133" s="66" t="s">
        <v>306</v>
      </c>
      <c r="C133" s="66" t="s">
        <v>458</v>
      </c>
      <c r="D133" s="66" t="s">
        <v>469</v>
      </c>
      <c r="E133" s="66" t="s">
        <v>492</v>
      </c>
      <c r="F133" s="66" t="s">
        <v>300</v>
      </c>
      <c r="G133" s="66" t="s">
        <v>473</v>
      </c>
      <c r="H133" s="66" t="s">
        <v>497</v>
      </c>
      <c r="I133" s="67">
        <v>0.42</v>
      </c>
      <c r="J133" s="189" t="s">
        <v>128</v>
      </c>
      <c r="K133" s="66" t="s">
        <v>477</v>
      </c>
      <c r="L133" s="66" t="s">
        <v>480</v>
      </c>
      <c r="M133" s="66" t="s">
        <v>511</v>
      </c>
      <c r="N133" s="158">
        <v>136</v>
      </c>
      <c r="O133" s="158">
        <v>136</v>
      </c>
      <c r="P133" s="259" t="s">
        <v>472</v>
      </c>
    </row>
    <row r="134" spans="2:16" x14ac:dyDescent="0.25">
      <c r="B134" s="66" t="s">
        <v>306</v>
      </c>
      <c r="C134" s="66" t="s">
        <v>459</v>
      </c>
      <c r="D134" s="66" t="s">
        <v>469</v>
      </c>
      <c r="E134" s="66" t="s">
        <v>492</v>
      </c>
      <c r="F134" s="66" t="s">
        <v>300</v>
      </c>
      <c r="G134" s="66" t="s">
        <v>473</v>
      </c>
      <c r="H134" s="66" t="s">
        <v>497</v>
      </c>
      <c r="I134" s="67">
        <v>0.45</v>
      </c>
      <c r="J134" s="189" t="s">
        <v>128</v>
      </c>
      <c r="K134" s="66" t="s">
        <v>477</v>
      </c>
      <c r="L134" s="66" t="s">
        <v>480</v>
      </c>
      <c r="M134" s="66" t="s">
        <v>511</v>
      </c>
      <c r="N134" s="158">
        <v>137</v>
      </c>
      <c r="O134" s="158">
        <v>137</v>
      </c>
      <c r="P134" s="259" t="s">
        <v>472</v>
      </c>
    </row>
    <row r="135" spans="2:16" x14ac:dyDescent="0.25">
      <c r="B135" s="66" t="s">
        <v>306</v>
      </c>
      <c r="C135" s="66" t="s">
        <v>460</v>
      </c>
      <c r="D135" s="66" t="s">
        <v>469</v>
      </c>
      <c r="E135" s="66" t="s">
        <v>492</v>
      </c>
      <c r="F135" s="66" t="s">
        <v>300</v>
      </c>
      <c r="G135" s="66" t="s">
        <v>473</v>
      </c>
      <c r="H135" s="66" t="s">
        <v>497</v>
      </c>
      <c r="I135" s="189" t="s">
        <v>128</v>
      </c>
      <c r="J135" s="189" t="s">
        <v>128</v>
      </c>
      <c r="K135" s="66" t="s">
        <v>477</v>
      </c>
      <c r="L135" s="66" t="s">
        <v>480</v>
      </c>
      <c r="M135" s="66" t="s">
        <v>511</v>
      </c>
      <c r="N135" s="158">
        <v>138</v>
      </c>
      <c r="O135" s="158">
        <v>138</v>
      </c>
      <c r="P135" s="259" t="s">
        <v>472</v>
      </c>
    </row>
    <row r="136" spans="2:16" x14ac:dyDescent="0.25">
      <c r="B136" s="66" t="s">
        <v>306</v>
      </c>
      <c r="C136" s="66" t="s">
        <v>461</v>
      </c>
      <c r="D136" s="66" t="s">
        <v>470</v>
      </c>
      <c r="E136" s="66" t="s">
        <v>492</v>
      </c>
      <c r="F136" s="66" t="s">
        <v>470</v>
      </c>
      <c r="G136" s="66" t="s">
        <v>641</v>
      </c>
      <c r="H136" s="66" t="s">
        <v>139</v>
      </c>
      <c r="I136" s="67">
        <v>0.17499999999999999</v>
      </c>
      <c r="J136" s="189" t="s">
        <v>128</v>
      </c>
      <c r="K136" s="66" t="s">
        <v>477</v>
      </c>
      <c r="L136" s="66" t="s">
        <v>480</v>
      </c>
      <c r="M136" s="66" t="s">
        <v>511</v>
      </c>
      <c r="N136" s="158">
        <v>139</v>
      </c>
      <c r="O136" s="158">
        <v>139</v>
      </c>
      <c r="P136" s="259" t="s">
        <v>472</v>
      </c>
    </row>
    <row r="137" spans="2:16" x14ac:dyDescent="0.25">
      <c r="B137" s="66" t="s">
        <v>306</v>
      </c>
      <c r="C137" s="66" t="s">
        <v>462</v>
      </c>
      <c r="D137" s="66" t="s">
        <v>470</v>
      </c>
      <c r="E137" s="66" t="s">
        <v>492</v>
      </c>
      <c r="F137" s="66" t="s">
        <v>470</v>
      </c>
      <c r="G137" s="66" t="s">
        <v>641</v>
      </c>
      <c r="H137" s="66" t="s">
        <v>139</v>
      </c>
      <c r="I137" s="67"/>
      <c r="J137" s="189" t="s">
        <v>128</v>
      </c>
      <c r="K137" s="66" t="s">
        <v>477</v>
      </c>
      <c r="L137" s="66" t="s">
        <v>480</v>
      </c>
      <c r="M137" s="66" t="s">
        <v>511</v>
      </c>
      <c r="N137" s="158">
        <v>140</v>
      </c>
      <c r="O137" s="158">
        <v>140</v>
      </c>
      <c r="P137" s="259" t="s">
        <v>472</v>
      </c>
    </row>
    <row r="138" spans="2:16" x14ac:dyDescent="0.25">
      <c r="B138" s="66" t="s">
        <v>306</v>
      </c>
      <c r="C138" s="66" t="s">
        <v>463</v>
      </c>
      <c r="D138" s="66" t="s">
        <v>470</v>
      </c>
      <c r="E138" s="66" t="s">
        <v>492</v>
      </c>
      <c r="F138" s="66" t="s">
        <v>470</v>
      </c>
      <c r="G138" s="66" t="s">
        <v>641</v>
      </c>
      <c r="H138" s="66" t="s">
        <v>139</v>
      </c>
      <c r="I138" s="67">
        <v>0.18</v>
      </c>
      <c r="J138" s="189" t="s">
        <v>128</v>
      </c>
      <c r="K138" s="66" t="s">
        <v>477</v>
      </c>
      <c r="L138" s="66" t="s">
        <v>480</v>
      </c>
      <c r="M138" s="66" t="s">
        <v>511</v>
      </c>
      <c r="N138" s="158">
        <v>141</v>
      </c>
      <c r="O138" s="158">
        <v>141</v>
      </c>
      <c r="P138" s="259" t="s">
        <v>472</v>
      </c>
    </row>
    <row r="139" spans="2:16" x14ac:dyDescent="0.25">
      <c r="B139" s="66" t="s">
        <v>306</v>
      </c>
      <c r="C139" s="66" t="s">
        <v>464</v>
      </c>
      <c r="D139" s="66" t="s">
        <v>470</v>
      </c>
      <c r="E139" s="66" t="s">
        <v>492</v>
      </c>
      <c r="F139" s="66" t="s">
        <v>470</v>
      </c>
      <c r="G139" s="66" t="s">
        <v>641</v>
      </c>
      <c r="H139" s="66" t="s">
        <v>139</v>
      </c>
      <c r="I139" s="189" t="s">
        <v>128</v>
      </c>
      <c r="J139" s="189" t="s">
        <v>128</v>
      </c>
      <c r="K139" s="66" t="s">
        <v>477</v>
      </c>
      <c r="L139" s="66" t="s">
        <v>480</v>
      </c>
      <c r="M139" s="66" t="s">
        <v>511</v>
      </c>
      <c r="N139" s="158">
        <v>142</v>
      </c>
      <c r="O139" s="158">
        <v>142</v>
      </c>
      <c r="P139" s="259" t="s">
        <v>472</v>
      </c>
    </row>
    <row r="140" spans="2:16" x14ac:dyDescent="0.25">
      <c r="B140" s="66" t="s">
        <v>306</v>
      </c>
      <c r="C140" s="66" t="s">
        <v>476</v>
      </c>
      <c r="D140" s="66" t="s">
        <v>471</v>
      </c>
      <c r="E140" s="66" t="s">
        <v>1567</v>
      </c>
      <c r="F140" s="66" t="s">
        <v>474</v>
      </c>
      <c r="G140" s="66" t="s">
        <v>640</v>
      </c>
      <c r="H140" s="66" t="s">
        <v>474</v>
      </c>
      <c r="I140" s="67">
        <v>0.69</v>
      </c>
      <c r="J140" s="189" t="s">
        <v>128</v>
      </c>
      <c r="K140" s="66" t="s">
        <v>477</v>
      </c>
      <c r="L140" s="66" t="s">
        <v>480</v>
      </c>
      <c r="M140" s="66" t="s">
        <v>511</v>
      </c>
      <c r="N140" s="158">
        <v>143</v>
      </c>
      <c r="O140" s="158">
        <v>143</v>
      </c>
      <c r="P140" s="259" t="s">
        <v>472</v>
      </c>
    </row>
    <row r="141" spans="2:16" x14ac:dyDescent="0.25">
      <c r="B141" s="66" t="s">
        <v>306</v>
      </c>
      <c r="C141" s="66" t="s">
        <v>465</v>
      </c>
      <c r="D141" s="66" t="s">
        <v>471</v>
      </c>
      <c r="E141" s="66" t="s">
        <v>1567</v>
      </c>
      <c r="F141" s="66" t="s">
        <v>475</v>
      </c>
      <c r="G141" s="66" t="s">
        <v>640</v>
      </c>
      <c r="H141" s="66" t="s">
        <v>1336</v>
      </c>
      <c r="I141" s="67">
        <v>0.66</v>
      </c>
      <c r="J141" s="189" t="s">
        <v>128</v>
      </c>
      <c r="K141" s="66" t="s">
        <v>477</v>
      </c>
      <c r="L141" s="66" t="s">
        <v>480</v>
      </c>
      <c r="M141" s="66" t="s">
        <v>511</v>
      </c>
      <c r="N141" s="158">
        <v>144</v>
      </c>
      <c r="O141" s="158">
        <v>144</v>
      </c>
      <c r="P141" s="259" t="s">
        <v>472</v>
      </c>
    </row>
    <row r="142" spans="2:16" x14ac:dyDescent="0.25">
      <c r="B142" s="66" t="s">
        <v>306</v>
      </c>
      <c r="C142" s="66" t="s">
        <v>63</v>
      </c>
      <c r="D142" s="66" t="s">
        <v>471</v>
      </c>
      <c r="E142" s="66" t="s">
        <v>1567</v>
      </c>
      <c r="F142" s="66" t="s">
        <v>63</v>
      </c>
      <c r="G142" s="66" t="s">
        <v>640</v>
      </c>
      <c r="H142" s="66" t="s">
        <v>63</v>
      </c>
      <c r="I142" s="67">
        <v>0.52</v>
      </c>
      <c r="J142" s="189" t="s">
        <v>128</v>
      </c>
      <c r="K142" s="66" t="s">
        <v>477</v>
      </c>
      <c r="L142" s="66" t="s">
        <v>480</v>
      </c>
      <c r="M142" s="66" t="s">
        <v>511</v>
      </c>
      <c r="N142" s="158">
        <v>145</v>
      </c>
      <c r="O142" s="158">
        <v>145</v>
      </c>
      <c r="P142" s="259" t="s">
        <v>472</v>
      </c>
    </row>
    <row r="143" spans="2:16" x14ac:dyDescent="0.25">
      <c r="B143" s="66" t="s">
        <v>481</v>
      </c>
      <c r="C143" s="66" t="s">
        <v>490</v>
      </c>
      <c r="D143" s="66" t="s">
        <v>506</v>
      </c>
      <c r="E143" s="66" t="str">
        <f>INDEX('Stove Emissions'!$G$5:$G$322, MATCH(O143, 'Stove Emissions'!$B$5:$B$322,0))</f>
        <v>Traditional</v>
      </c>
      <c r="F143" s="66" t="s">
        <v>482</v>
      </c>
      <c r="G143" s="66" t="s">
        <v>503</v>
      </c>
      <c r="H143" s="66" t="str">
        <f>INDEX('Stove Emissions'!$F:$F, MATCH('Stove Characteristics'!O143, 'Stove Emissions'!$B:$B,0))</f>
        <v>Charcoal</v>
      </c>
      <c r="I143" s="67">
        <v>0.24199999999999999</v>
      </c>
      <c r="J143" s="191">
        <v>5.16E-2</v>
      </c>
      <c r="K143" s="66" t="s">
        <v>488</v>
      </c>
      <c r="L143" s="66" t="s">
        <v>479</v>
      </c>
      <c r="M143" s="66" t="s">
        <v>491</v>
      </c>
      <c r="N143" s="158">
        <v>146</v>
      </c>
      <c r="O143" s="158">
        <v>146</v>
      </c>
      <c r="P143" s="259" t="s">
        <v>483</v>
      </c>
    </row>
    <row r="144" spans="2:16" x14ac:dyDescent="0.25">
      <c r="B144" s="66" t="s">
        <v>481</v>
      </c>
      <c r="C144" s="66" t="s">
        <v>492</v>
      </c>
      <c r="D144" s="66" t="s">
        <v>505</v>
      </c>
      <c r="E144" s="66" t="str">
        <f>INDEX('Stove Emissions'!$G$5:$G$322, MATCH(O144, 'Stove Emissions'!$B$5:$B$322,0))</f>
        <v>Improved</v>
      </c>
      <c r="F144" s="66" t="s">
        <v>482</v>
      </c>
      <c r="G144" s="66" t="s">
        <v>503</v>
      </c>
      <c r="H144" s="66" t="str">
        <f>INDEX('Stove Emissions'!$F:$F, MATCH('Stove Characteristics'!O144, 'Stove Emissions'!$B:$B,0))</f>
        <v>Charcoal</v>
      </c>
      <c r="I144" s="67">
        <v>0.38</v>
      </c>
      <c r="J144" s="191">
        <v>1.6299999999999999E-2</v>
      </c>
      <c r="K144" s="66" t="s">
        <v>488</v>
      </c>
      <c r="L144" s="66" t="s">
        <v>479</v>
      </c>
      <c r="M144" s="66" t="s">
        <v>491</v>
      </c>
      <c r="N144" s="158">
        <v>147</v>
      </c>
      <c r="O144" s="158">
        <v>147</v>
      </c>
      <c r="P144" s="259" t="s">
        <v>483</v>
      </c>
    </row>
    <row r="145" spans="2:16" x14ac:dyDescent="0.25">
      <c r="B145" s="66" t="s">
        <v>481</v>
      </c>
      <c r="C145" s="66" t="s">
        <v>494</v>
      </c>
      <c r="D145" s="66" t="s">
        <v>507</v>
      </c>
      <c r="E145" s="66" t="str">
        <f>INDEX('Stove Emissions'!$G$5:$G$322, MATCH(O145, 'Stove Emissions'!$B$5:$B$322,0))</f>
        <v>Traditional</v>
      </c>
      <c r="F145" s="66" t="s">
        <v>482</v>
      </c>
      <c r="G145" s="66" t="s">
        <v>503</v>
      </c>
      <c r="H145" s="66" t="str">
        <f>INDEX('Stove Emissions'!$F:$F, MATCH('Stove Characteristics'!O145, 'Stove Emissions'!$B:$B,0))</f>
        <v>Charcoal</v>
      </c>
      <c r="I145" s="67">
        <v>0.29199999999999998</v>
      </c>
      <c r="J145" s="191">
        <v>3.3500000000000002E-2</v>
      </c>
      <c r="K145" s="66" t="s">
        <v>488</v>
      </c>
      <c r="L145" s="66" t="s">
        <v>479</v>
      </c>
      <c r="M145" s="66" t="s">
        <v>491</v>
      </c>
      <c r="N145" s="158">
        <v>148</v>
      </c>
      <c r="O145" s="158">
        <v>148</v>
      </c>
      <c r="P145" s="259" t="s">
        <v>483</v>
      </c>
    </row>
    <row r="146" spans="2:16" x14ac:dyDescent="0.25">
      <c r="B146" s="66" t="s">
        <v>481</v>
      </c>
      <c r="C146" s="66" t="s">
        <v>490</v>
      </c>
      <c r="D146" s="66" t="s">
        <v>506</v>
      </c>
      <c r="E146" s="66" t="str">
        <f>INDEX('Stove Emissions'!$G$5:$G$322, MATCH(O146, 'Stove Emissions'!$B$5:$B$322,0))</f>
        <v>Traditional</v>
      </c>
      <c r="F146" s="66" t="s">
        <v>496</v>
      </c>
      <c r="G146" s="66" t="s">
        <v>489</v>
      </c>
      <c r="H146" s="66" t="str">
        <f>INDEX('Stove Emissions'!$F:$F, MATCH('Stove Characteristics'!O146, 'Stove Emissions'!$B:$B,0))</f>
        <v>Charcoal</v>
      </c>
      <c r="I146" s="67">
        <v>0.17799999999999999</v>
      </c>
      <c r="J146" s="191">
        <v>3.3500000000000002E-2</v>
      </c>
      <c r="K146" s="66" t="s">
        <v>488</v>
      </c>
      <c r="L146" s="66" t="s">
        <v>479</v>
      </c>
      <c r="M146" s="66" t="s">
        <v>491</v>
      </c>
      <c r="N146" s="158">
        <v>149</v>
      </c>
      <c r="O146" s="158">
        <v>149</v>
      </c>
      <c r="P146" s="259" t="s">
        <v>483</v>
      </c>
    </row>
    <row r="147" spans="2:16" x14ac:dyDescent="0.25">
      <c r="B147" s="66" t="s">
        <v>481</v>
      </c>
      <c r="C147" s="66" t="s">
        <v>492</v>
      </c>
      <c r="D147" s="66" t="s">
        <v>505</v>
      </c>
      <c r="E147" s="66" t="s">
        <v>492</v>
      </c>
      <c r="F147" s="66" t="s">
        <v>496</v>
      </c>
      <c r="G147" s="66" t="s">
        <v>489</v>
      </c>
      <c r="H147" s="66" t="s">
        <v>139</v>
      </c>
      <c r="I147" s="67">
        <v>0.30299999999999999</v>
      </c>
      <c r="J147" s="191">
        <v>4.8800000000000003E-2</v>
      </c>
      <c r="K147" s="66" t="s">
        <v>488</v>
      </c>
      <c r="L147" s="66" t="s">
        <v>479</v>
      </c>
      <c r="M147" s="66" t="s">
        <v>491</v>
      </c>
      <c r="N147" s="158">
        <v>150</v>
      </c>
      <c r="O147" s="158">
        <v>150</v>
      </c>
      <c r="P147" s="259" t="s">
        <v>483</v>
      </c>
    </row>
    <row r="148" spans="2:16" x14ac:dyDescent="0.25">
      <c r="B148" s="66" t="s">
        <v>481</v>
      </c>
      <c r="C148" s="66" t="s">
        <v>495</v>
      </c>
      <c r="D148" s="66" t="s">
        <v>508</v>
      </c>
      <c r="E148" s="66" t="str">
        <f>INDEX('Stove Emissions'!$G$5:$G$322, MATCH(O148, 'Stove Emissions'!$B$5:$B$322,0))</f>
        <v>Traditional</v>
      </c>
      <c r="F148" s="66" t="s">
        <v>497</v>
      </c>
      <c r="G148" s="66" t="s">
        <v>504</v>
      </c>
      <c r="H148" s="66" t="str">
        <f>INDEX('Stove Emissions'!$F:$F, MATCH('Stove Characteristics'!O148, 'Stove Emissions'!$B:$B,0))</f>
        <v>Firewood</v>
      </c>
      <c r="I148" s="67">
        <v>0.12</v>
      </c>
      <c r="J148" s="191">
        <v>3.0700000000000002E-2</v>
      </c>
      <c r="K148" s="66" t="s">
        <v>488</v>
      </c>
      <c r="L148" s="66" t="s">
        <v>479</v>
      </c>
      <c r="M148" s="66" t="s">
        <v>491</v>
      </c>
      <c r="N148" s="158">
        <v>151</v>
      </c>
      <c r="O148" s="158">
        <v>151</v>
      </c>
      <c r="P148" s="259" t="s">
        <v>483</v>
      </c>
    </row>
    <row r="149" spans="2:16" x14ac:dyDescent="0.25">
      <c r="B149" s="66" t="s">
        <v>87</v>
      </c>
      <c r="C149" s="66" t="s">
        <v>512</v>
      </c>
      <c r="D149" s="66" t="s">
        <v>513</v>
      </c>
      <c r="E149" s="66" t="str">
        <f>INDEX('Stove Emissions'!$G$5:$G$322, MATCH(O149, 'Stove Emissions'!$B$5:$B$322,0))</f>
        <v>Traditional</v>
      </c>
      <c r="F149" s="66" t="s">
        <v>300</v>
      </c>
      <c r="G149" s="66" t="s">
        <v>638</v>
      </c>
      <c r="H149" s="66" t="str">
        <f>INDEX('Stove Emissions'!$F:$F, MATCH('Stove Characteristics'!O149, 'Stove Emissions'!$B:$B,0))</f>
        <v>Firewood</v>
      </c>
      <c r="I149" s="189" t="s">
        <v>128</v>
      </c>
      <c r="J149" s="191">
        <v>0.03</v>
      </c>
      <c r="K149" s="66" t="s">
        <v>521</v>
      </c>
      <c r="L149" s="66" t="s">
        <v>479</v>
      </c>
      <c r="M149" s="66" t="s">
        <v>520</v>
      </c>
      <c r="N149" s="158">
        <v>152</v>
      </c>
      <c r="O149" s="158">
        <v>152</v>
      </c>
      <c r="P149" s="259" t="s">
        <v>621</v>
      </c>
    </row>
    <row r="150" spans="2:16" x14ac:dyDescent="0.25">
      <c r="B150" s="66" t="s">
        <v>87</v>
      </c>
      <c r="C150" s="66" t="s">
        <v>514</v>
      </c>
      <c r="D150" s="66" t="s">
        <v>515</v>
      </c>
      <c r="E150" s="66" t="s">
        <v>492</v>
      </c>
      <c r="F150" s="66" t="s">
        <v>516</v>
      </c>
      <c r="G150" s="66" t="s">
        <v>639</v>
      </c>
      <c r="H150" s="66" t="s">
        <v>1772</v>
      </c>
      <c r="I150" s="189" t="s">
        <v>128</v>
      </c>
      <c r="J150" s="191">
        <v>0.04</v>
      </c>
      <c r="K150" s="66" t="s">
        <v>521</v>
      </c>
      <c r="L150" s="66" t="s">
        <v>479</v>
      </c>
      <c r="M150" s="66" t="s">
        <v>520</v>
      </c>
      <c r="N150" s="158">
        <v>153</v>
      </c>
      <c r="O150" s="158">
        <v>153</v>
      </c>
      <c r="P150" s="259" t="s">
        <v>621</v>
      </c>
    </row>
    <row r="151" spans="2:16" x14ac:dyDescent="0.25">
      <c r="B151" s="66" t="s">
        <v>87</v>
      </c>
      <c r="C151" s="66" t="s">
        <v>517</v>
      </c>
      <c r="D151" s="66" t="s">
        <v>518</v>
      </c>
      <c r="E151" s="66" t="s">
        <v>492</v>
      </c>
      <c r="F151" s="66" t="s">
        <v>519</v>
      </c>
      <c r="G151" s="66" t="s">
        <v>644</v>
      </c>
      <c r="H151" s="66" t="s">
        <v>2160</v>
      </c>
      <c r="I151" s="189" t="s">
        <v>128</v>
      </c>
      <c r="J151" s="191">
        <v>0.1</v>
      </c>
      <c r="K151" s="66" t="s">
        <v>522</v>
      </c>
      <c r="L151" s="66" t="s">
        <v>479</v>
      </c>
      <c r="M151" s="66" t="s">
        <v>520</v>
      </c>
      <c r="N151" s="158">
        <v>154</v>
      </c>
      <c r="O151" s="158">
        <v>154</v>
      </c>
      <c r="P151" s="259" t="s">
        <v>621</v>
      </c>
    </row>
    <row r="152" spans="2:16" x14ac:dyDescent="0.25">
      <c r="B152" s="66" t="s">
        <v>622</v>
      </c>
      <c r="C152" s="66" t="s">
        <v>623</v>
      </c>
      <c r="D152" s="66" t="s">
        <v>624</v>
      </c>
      <c r="E152" s="66" t="s">
        <v>1567</v>
      </c>
      <c r="F152" s="66" t="s">
        <v>298</v>
      </c>
      <c r="G152" s="66" t="s">
        <v>625</v>
      </c>
      <c r="H152" s="66" t="s">
        <v>61</v>
      </c>
      <c r="I152" s="67">
        <v>0.49399999999999999</v>
      </c>
      <c r="J152" s="189" t="s">
        <v>128</v>
      </c>
      <c r="K152" s="66" t="s">
        <v>626</v>
      </c>
      <c r="L152" s="66" t="s">
        <v>627</v>
      </c>
      <c r="M152" s="66" t="s">
        <v>491</v>
      </c>
      <c r="N152" s="158" t="s">
        <v>242</v>
      </c>
      <c r="O152" s="158" t="s">
        <v>242</v>
      </c>
      <c r="P152" s="259" t="s">
        <v>630</v>
      </c>
    </row>
    <row r="153" spans="2:16" x14ac:dyDescent="0.25">
      <c r="B153" s="66" t="s">
        <v>622</v>
      </c>
      <c r="C153" s="66" t="s">
        <v>623</v>
      </c>
      <c r="D153" s="66" t="s">
        <v>624</v>
      </c>
      <c r="E153" s="66" t="s">
        <v>1567</v>
      </c>
      <c r="F153" s="66" t="s">
        <v>298</v>
      </c>
      <c r="G153" s="66" t="s">
        <v>625</v>
      </c>
      <c r="H153" s="66" t="s">
        <v>61</v>
      </c>
      <c r="I153" s="67">
        <v>0.438</v>
      </c>
      <c r="J153" s="189" t="s">
        <v>128</v>
      </c>
      <c r="K153" s="66" t="s">
        <v>626</v>
      </c>
      <c r="L153" s="66" t="s">
        <v>628</v>
      </c>
      <c r="M153" s="66" t="s">
        <v>491</v>
      </c>
      <c r="N153" s="158" t="s">
        <v>242</v>
      </c>
      <c r="O153" s="158" t="s">
        <v>242</v>
      </c>
      <c r="P153" s="259" t="s">
        <v>630</v>
      </c>
    </row>
    <row r="154" spans="2:16" x14ac:dyDescent="0.25">
      <c r="B154" s="66" t="s">
        <v>622</v>
      </c>
      <c r="C154" s="66" t="s">
        <v>623</v>
      </c>
      <c r="D154" s="66" t="s">
        <v>624</v>
      </c>
      <c r="E154" s="66" t="s">
        <v>1567</v>
      </c>
      <c r="F154" s="66" t="s">
        <v>298</v>
      </c>
      <c r="G154" s="66" t="s">
        <v>625</v>
      </c>
      <c r="H154" s="66" t="s">
        <v>61</v>
      </c>
      <c r="I154" s="67">
        <v>0.3236</v>
      </c>
      <c r="J154" s="189" t="s">
        <v>128</v>
      </c>
      <c r="K154" s="66" t="s">
        <v>626</v>
      </c>
      <c r="L154" s="66" t="s">
        <v>629</v>
      </c>
      <c r="M154" s="66" t="s">
        <v>491</v>
      </c>
      <c r="N154" s="158" t="s">
        <v>242</v>
      </c>
      <c r="O154" s="158" t="s">
        <v>242</v>
      </c>
      <c r="P154" s="259" t="s">
        <v>630</v>
      </c>
    </row>
    <row r="155" spans="2:16" x14ac:dyDescent="0.25">
      <c r="B155" s="66" t="s">
        <v>622</v>
      </c>
      <c r="C155" s="66" t="s">
        <v>632</v>
      </c>
      <c r="D155" s="66" t="s">
        <v>633</v>
      </c>
      <c r="E155" s="66" t="s">
        <v>1567</v>
      </c>
      <c r="F155" s="66" t="s">
        <v>249</v>
      </c>
      <c r="G155" s="66" t="s">
        <v>636</v>
      </c>
      <c r="H155" s="66" t="s">
        <v>63</v>
      </c>
      <c r="I155" s="67">
        <v>0.3821</v>
      </c>
      <c r="J155" s="189" t="s">
        <v>128</v>
      </c>
      <c r="K155" s="66" t="s">
        <v>626</v>
      </c>
      <c r="L155" s="66" t="s">
        <v>634</v>
      </c>
      <c r="M155" s="66" t="s">
        <v>491</v>
      </c>
      <c r="N155" s="158" t="s">
        <v>242</v>
      </c>
      <c r="O155" s="158" t="s">
        <v>242</v>
      </c>
      <c r="P155" s="259" t="s">
        <v>630</v>
      </c>
    </row>
    <row r="156" spans="2:16" x14ac:dyDescent="0.25">
      <c r="B156" s="66" t="s">
        <v>622</v>
      </c>
      <c r="C156" s="66" t="s">
        <v>632</v>
      </c>
      <c r="D156" s="66" t="s">
        <v>635</v>
      </c>
      <c r="E156" s="66" t="s">
        <v>1567</v>
      </c>
      <c r="F156" s="66" t="s">
        <v>63</v>
      </c>
      <c r="G156" s="66" t="s">
        <v>636</v>
      </c>
      <c r="H156" s="66" t="s">
        <v>63</v>
      </c>
      <c r="I156" s="67">
        <v>0.37369999999999998</v>
      </c>
      <c r="J156" s="189" t="s">
        <v>128</v>
      </c>
      <c r="K156" s="66" t="s">
        <v>626</v>
      </c>
      <c r="L156" s="66" t="s">
        <v>634</v>
      </c>
      <c r="M156" s="66" t="s">
        <v>491</v>
      </c>
      <c r="N156" s="158" t="s">
        <v>242</v>
      </c>
      <c r="O156" s="158" t="s">
        <v>242</v>
      </c>
      <c r="P156" s="259" t="s">
        <v>630</v>
      </c>
    </row>
    <row r="157" spans="2:16" x14ac:dyDescent="0.25">
      <c r="B157" s="66" t="s">
        <v>622</v>
      </c>
      <c r="C157" s="66" t="s">
        <v>75</v>
      </c>
      <c r="D157" s="66" t="s">
        <v>624</v>
      </c>
      <c r="E157" s="66" t="s">
        <v>1567</v>
      </c>
      <c r="F157" s="66" t="s">
        <v>62</v>
      </c>
      <c r="G157" s="66" t="s">
        <v>637</v>
      </c>
      <c r="H157" s="66" t="s">
        <v>62</v>
      </c>
      <c r="I157" s="67">
        <v>0.53149999999999997</v>
      </c>
      <c r="J157" s="189" t="s">
        <v>128</v>
      </c>
      <c r="K157" s="66" t="s">
        <v>626</v>
      </c>
      <c r="L157" s="66" t="s">
        <v>634</v>
      </c>
      <c r="M157" s="66" t="s">
        <v>491</v>
      </c>
      <c r="N157" s="158" t="s">
        <v>242</v>
      </c>
      <c r="O157" s="158" t="s">
        <v>242</v>
      </c>
      <c r="P157" s="259" t="s">
        <v>630</v>
      </c>
    </row>
    <row r="158" spans="2:16" x14ac:dyDescent="0.25">
      <c r="B158" s="66" t="s">
        <v>87</v>
      </c>
      <c r="C158" s="66" t="s">
        <v>684</v>
      </c>
      <c r="D158" s="66" t="s">
        <v>650</v>
      </c>
      <c r="E158" s="66" t="str">
        <f>INDEX('Stove Emissions'!$G$5:$G$322, MATCH(O158, 'Stove Emissions'!$B$5:$B$322,0))</f>
        <v>Improved</v>
      </c>
      <c r="F158" s="66" t="s">
        <v>675</v>
      </c>
      <c r="G158" s="66" t="s">
        <v>652</v>
      </c>
      <c r="H158" s="66" t="str">
        <f>INDEX('Stove Emissions'!$F:$F, MATCH('Stove Characteristics'!O158, 'Stove Emissions'!$B:$B,0))</f>
        <v>Honeycomb Coal</v>
      </c>
      <c r="I158" s="189" t="s">
        <v>128</v>
      </c>
      <c r="J158" s="189" t="s">
        <v>128</v>
      </c>
      <c r="K158" s="66" t="s">
        <v>242</v>
      </c>
      <c r="L158" s="66" t="s">
        <v>634</v>
      </c>
      <c r="M158" s="66" t="s">
        <v>654</v>
      </c>
      <c r="N158" s="158">
        <v>33</v>
      </c>
      <c r="O158" s="158">
        <v>33</v>
      </c>
      <c r="P158" s="259" t="s">
        <v>665</v>
      </c>
    </row>
    <row r="159" spans="2:16" x14ac:dyDescent="0.25">
      <c r="B159" s="66" t="s">
        <v>87</v>
      </c>
      <c r="C159" s="66" t="s">
        <v>684</v>
      </c>
      <c r="D159" s="66" t="s">
        <v>650</v>
      </c>
      <c r="E159" s="66" t="str">
        <f>INDEX('Stove Emissions'!$G$5:$G$322, MATCH(O159, 'Stove Emissions'!$B$5:$B$322,0))</f>
        <v>Improved</v>
      </c>
      <c r="F159" s="66" t="s">
        <v>676</v>
      </c>
      <c r="G159" s="66" t="s">
        <v>652</v>
      </c>
      <c r="H159" s="66" t="str">
        <f>INDEX('Stove Emissions'!$F:$F, MATCH('Stove Characteristics'!O159, 'Stove Emissions'!$B:$B,0))</f>
        <v>Honeycomb Coal</v>
      </c>
      <c r="I159" s="189" t="s">
        <v>128</v>
      </c>
      <c r="J159" s="189" t="s">
        <v>128</v>
      </c>
      <c r="K159" s="66" t="s">
        <v>242</v>
      </c>
      <c r="L159" s="66" t="s">
        <v>634</v>
      </c>
      <c r="M159" s="66" t="s">
        <v>654</v>
      </c>
      <c r="N159" s="158">
        <v>37</v>
      </c>
      <c r="O159" s="158">
        <v>37</v>
      </c>
      <c r="P159" s="259" t="s">
        <v>665</v>
      </c>
    </row>
    <row r="160" spans="2:16" x14ac:dyDescent="0.25">
      <c r="B160" s="66" t="s">
        <v>87</v>
      </c>
      <c r="C160" s="66" t="s">
        <v>684</v>
      </c>
      <c r="D160" s="66" t="s">
        <v>650</v>
      </c>
      <c r="E160" s="66" t="str">
        <f>INDEX('Stove Emissions'!$G$5:$G$322, MATCH(O160, 'Stove Emissions'!$B$5:$B$322,0))</f>
        <v>Improved</v>
      </c>
      <c r="F160" s="66" t="s">
        <v>677</v>
      </c>
      <c r="G160" s="66" t="s">
        <v>652</v>
      </c>
      <c r="H160" s="66" t="str">
        <f>INDEX('Stove Emissions'!$F:$F, MATCH('Stove Characteristics'!O160, 'Stove Emissions'!$B:$B,0))</f>
        <v>Honeycomb Coal</v>
      </c>
      <c r="I160" s="189" t="s">
        <v>128</v>
      </c>
      <c r="J160" s="189" t="s">
        <v>128</v>
      </c>
      <c r="K160" s="66" t="s">
        <v>242</v>
      </c>
      <c r="L160" s="66" t="s">
        <v>634</v>
      </c>
      <c r="M160" s="66" t="s">
        <v>654</v>
      </c>
      <c r="N160" s="158">
        <v>61</v>
      </c>
      <c r="O160" s="158">
        <v>61</v>
      </c>
      <c r="P160" s="259" t="s">
        <v>665</v>
      </c>
    </row>
    <row r="161" spans="2:16" x14ac:dyDescent="0.25">
      <c r="B161" s="66" t="s">
        <v>87</v>
      </c>
      <c r="C161" s="66" t="s">
        <v>684</v>
      </c>
      <c r="D161" s="66" t="s">
        <v>650</v>
      </c>
      <c r="E161" s="66" t="str">
        <f>INDEX('Stove Emissions'!$G$5:$G$322, MATCH(O161, 'Stove Emissions'!$B$5:$B$322,0))</f>
        <v>Improved</v>
      </c>
      <c r="F161" s="66" t="s">
        <v>678</v>
      </c>
      <c r="G161" s="66" t="s">
        <v>652</v>
      </c>
      <c r="H161" s="66" t="str">
        <f>INDEX('Stove Emissions'!$F:$F, MATCH('Stove Characteristics'!O161, 'Stove Emissions'!$B:$B,0))</f>
        <v>Honeycomb Coal</v>
      </c>
      <c r="I161" s="189" t="s">
        <v>128</v>
      </c>
      <c r="J161" s="189" t="s">
        <v>128</v>
      </c>
      <c r="K161" s="66" t="s">
        <v>242</v>
      </c>
      <c r="L161" s="66" t="s">
        <v>634</v>
      </c>
      <c r="M161" s="66" t="s">
        <v>654</v>
      </c>
      <c r="N161" s="158">
        <v>62</v>
      </c>
      <c r="O161" s="158">
        <v>62</v>
      </c>
      <c r="P161" s="259" t="s">
        <v>665</v>
      </c>
    </row>
    <row r="162" spans="2:16" x14ac:dyDescent="0.25">
      <c r="B162" s="66" t="s">
        <v>87</v>
      </c>
      <c r="C162" s="66" t="s">
        <v>684</v>
      </c>
      <c r="D162" s="66" t="s">
        <v>650</v>
      </c>
      <c r="E162" s="66" t="str">
        <f>INDEX('Stove Emissions'!$G$5:$G$322, MATCH(O162, 'Stove Emissions'!$B$5:$B$322,0))</f>
        <v>Improved</v>
      </c>
      <c r="F162" s="66" t="s">
        <v>679</v>
      </c>
      <c r="G162" s="66" t="s">
        <v>652</v>
      </c>
      <c r="H162" s="66" t="str">
        <f>INDEX('Stove Emissions'!$F:$F, MATCH('Stove Characteristics'!O162, 'Stove Emissions'!$B:$B,0))</f>
        <v>Honeycomb Coal</v>
      </c>
      <c r="I162" s="189" t="s">
        <v>128</v>
      </c>
      <c r="J162" s="189" t="s">
        <v>128</v>
      </c>
      <c r="K162" s="66" t="s">
        <v>242</v>
      </c>
      <c r="L162" s="66" t="s">
        <v>634</v>
      </c>
      <c r="M162" s="66" t="s">
        <v>654</v>
      </c>
      <c r="N162" s="158">
        <v>63</v>
      </c>
      <c r="O162" s="158">
        <v>63</v>
      </c>
      <c r="P162" s="259" t="s">
        <v>665</v>
      </c>
    </row>
    <row r="163" spans="2:16" x14ac:dyDescent="0.25">
      <c r="B163" s="66" t="s">
        <v>87</v>
      </c>
      <c r="C163" s="66" t="s">
        <v>684</v>
      </c>
      <c r="D163" s="66" t="s">
        <v>650</v>
      </c>
      <c r="E163" s="66" t="str">
        <f>INDEX('Stove Emissions'!$G$5:$G$322, MATCH(O163, 'Stove Emissions'!$B$5:$B$322,0))</f>
        <v>Improved</v>
      </c>
      <c r="F163" s="66" t="s">
        <v>680</v>
      </c>
      <c r="G163" s="66" t="s">
        <v>652</v>
      </c>
      <c r="H163" s="66" t="str">
        <f>INDEX('Stove Emissions'!$F:$F, MATCH('Stove Characteristics'!O163, 'Stove Emissions'!$B:$B,0))</f>
        <v>Honeycomb Coal</v>
      </c>
      <c r="I163" s="189" t="s">
        <v>128</v>
      </c>
      <c r="J163" s="189" t="s">
        <v>128</v>
      </c>
      <c r="K163" s="66" t="s">
        <v>242</v>
      </c>
      <c r="L163" s="66" t="s">
        <v>634</v>
      </c>
      <c r="M163" s="66" t="s">
        <v>654</v>
      </c>
      <c r="N163" s="158">
        <v>155</v>
      </c>
      <c r="O163" s="158">
        <v>155</v>
      </c>
      <c r="P163" s="259" t="s">
        <v>665</v>
      </c>
    </row>
    <row r="164" spans="2:16" x14ac:dyDescent="0.25">
      <c r="B164" s="66" t="s">
        <v>87</v>
      </c>
      <c r="C164" s="66" t="s">
        <v>684</v>
      </c>
      <c r="D164" s="66" t="s">
        <v>650</v>
      </c>
      <c r="E164" s="66" t="str">
        <f>INDEX('Stove Emissions'!$G$5:$G$322, MATCH(O164, 'Stove Emissions'!$B$5:$B$322,0))</f>
        <v>Improved</v>
      </c>
      <c r="F164" s="66" t="s">
        <v>681</v>
      </c>
      <c r="G164" s="66" t="s">
        <v>652</v>
      </c>
      <c r="H164" s="66" t="str">
        <f>INDEX('Stove Emissions'!$F:$F, MATCH('Stove Characteristics'!O164, 'Stove Emissions'!$B:$B,0))</f>
        <v>Honeycomb Coal</v>
      </c>
      <c r="I164" s="189" t="s">
        <v>128</v>
      </c>
      <c r="J164" s="189" t="s">
        <v>128</v>
      </c>
      <c r="K164" s="66" t="s">
        <v>242</v>
      </c>
      <c r="L164" s="66" t="s">
        <v>634</v>
      </c>
      <c r="M164" s="66" t="s">
        <v>654</v>
      </c>
      <c r="N164" s="158">
        <v>156</v>
      </c>
      <c r="O164" s="158">
        <v>156</v>
      </c>
      <c r="P164" s="259" t="s">
        <v>665</v>
      </c>
    </row>
    <row r="165" spans="2:16" x14ac:dyDescent="0.25">
      <c r="B165" s="66" t="s">
        <v>87</v>
      </c>
      <c r="C165" s="66" t="s">
        <v>684</v>
      </c>
      <c r="D165" s="66" t="s">
        <v>650</v>
      </c>
      <c r="E165" s="66" t="str">
        <f>INDEX('Stove Emissions'!$G$5:$G$322, MATCH(O165, 'Stove Emissions'!$B$5:$B$322,0))</f>
        <v>Improved</v>
      </c>
      <c r="F165" s="66" t="s">
        <v>682</v>
      </c>
      <c r="G165" s="66" t="s">
        <v>652</v>
      </c>
      <c r="H165" s="66" t="str">
        <f>INDEX('Stove Emissions'!$F:$F, MATCH('Stove Characteristics'!O165, 'Stove Emissions'!$B:$B,0))</f>
        <v>Honeycomb Coal</v>
      </c>
      <c r="I165" s="189" t="s">
        <v>128</v>
      </c>
      <c r="J165" s="189" t="s">
        <v>128</v>
      </c>
      <c r="K165" s="66" t="s">
        <v>242</v>
      </c>
      <c r="L165" s="66" t="s">
        <v>634</v>
      </c>
      <c r="M165" s="66" t="s">
        <v>654</v>
      </c>
      <c r="N165" s="158">
        <v>157</v>
      </c>
      <c r="O165" s="158">
        <v>157</v>
      </c>
      <c r="P165" s="259" t="s">
        <v>665</v>
      </c>
    </row>
    <row r="166" spans="2:16" x14ac:dyDescent="0.25">
      <c r="B166" s="66" t="s">
        <v>87</v>
      </c>
      <c r="C166" s="66" t="s">
        <v>684</v>
      </c>
      <c r="D166" s="66" t="s">
        <v>650</v>
      </c>
      <c r="E166" s="66" t="str">
        <f>INDEX('Stove Emissions'!$G$5:$G$322, MATCH(O166, 'Stove Emissions'!$B$5:$B$322,0))</f>
        <v>Improved</v>
      </c>
      <c r="F166" s="66" t="s">
        <v>683</v>
      </c>
      <c r="G166" s="66" t="s">
        <v>652</v>
      </c>
      <c r="H166" s="66" t="str">
        <f>INDEX('Stove Emissions'!$F:$F, MATCH('Stove Characteristics'!O166, 'Stove Emissions'!$B:$B,0))</f>
        <v>Honeycomb Coal</v>
      </c>
      <c r="I166" s="189" t="s">
        <v>128</v>
      </c>
      <c r="J166" s="189" t="s">
        <v>128</v>
      </c>
      <c r="K166" s="66" t="s">
        <v>242</v>
      </c>
      <c r="L166" s="66" t="s">
        <v>634</v>
      </c>
      <c r="M166" s="66" t="s">
        <v>654</v>
      </c>
      <c r="N166" s="158">
        <v>158</v>
      </c>
      <c r="O166" s="158">
        <v>158</v>
      </c>
      <c r="P166" s="259" t="s">
        <v>665</v>
      </c>
    </row>
    <row r="167" spans="2:16" x14ac:dyDescent="0.25">
      <c r="B167" s="66" t="s">
        <v>87</v>
      </c>
      <c r="C167" s="66" t="s">
        <v>684</v>
      </c>
      <c r="D167" s="66" t="s">
        <v>651</v>
      </c>
      <c r="E167" s="66" t="s">
        <v>492</v>
      </c>
      <c r="F167" s="66" t="s">
        <v>666</v>
      </c>
      <c r="G167" s="66" t="s">
        <v>653</v>
      </c>
      <c r="H167" s="66" t="s">
        <v>2159</v>
      </c>
      <c r="I167" s="189" t="s">
        <v>128</v>
      </c>
      <c r="J167" s="189" t="s">
        <v>128</v>
      </c>
      <c r="K167" s="66" t="s">
        <v>242</v>
      </c>
      <c r="L167" s="66" t="s">
        <v>634</v>
      </c>
      <c r="M167" s="66" t="s">
        <v>654</v>
      </c>
      <c r="N167" s="158">
        <v>159</v>
      </c>
      <c r="O167" s="158">
        <v>159</v>
      </c>
      <c r="P167" s="259" t="s">
        <v>665</v>
      </c>
    </row>
    <row r="168" spans="2:16" x14ac:dyDescent="0.25">
      <c r="B168" s="66" t="s">
        <v>87</v>
      </c>
      <c r="C168" s="66" t="s">
        <v>684</v>
      </c>
      <c r="D168" s="66" t="s">
        <v>651</v>
      </c>
      <c r="E168" s="66" t="s">
        <v>492</v>
      </c>
      <c r="F168" s="66" t="s">
        <v>667</v>
      </c>
      <c r="G168" s="66" t="s">
        <v>653</v>
      </c>
      <c r="H168" s="66" t="s">
        <v>2159</v>
      </c>
      <c r="I168" s="189" t="s">
        <v>128</v>
      </c>
      <c r="J168" s="189" t="s">
        <v>128</v>
      </c>
      <c r="K168" s="66" t="s">
        <v>242</v>
      </c>
      <c r="L168" s="66" t="s">
        <v>634</v>
      </c>
      <c r="M168" s="66" t="s">
        <v>654</v>
      </c>
      <c r="N168" s="158">
        <v>160</v>
      </c>
      <c r="O168" s="158">
        <v>160</v>
      </c>
      <c r="P168" s="259" t="s">
        <v>665</v>
      </c>
    </row>
    <row r="169" spans="2:16" x14ac:dyDescent="0.25">
      <c r="B169" s="66" t="s">
        <v>87</v>
      </c>
      <c r="C169" s="66" t="s">
        <v>684</v>
      </c>
      <c r="D169" s="66" t="s">
        <v>651</v>
      </c>
      <c r="E169" s="66" t="s">
        <v>492</v>
      </c>
      <c r="F169" s="66" t="s">
        <v>668</v>
      </c>
      <c r="G169" s="66" t="s">
        <v>653</v>
      </c>
      <c r="H169" s="66" t="s">
        <v>2159</v>
      </c>
      <c r="I169" s="189" t="s">
        <v>128</v>
      </c>
      <c r="J169" s="189" t="s">
        <v>128</v>
      </c>
      <c r="K169" s="66" t="s">
        <v>242</v>
      </c>
      <c r="L169" s="66" t="s">
        <v>634</v>
      </c>
      <c r="M169" s="66" t="s">
        <v>654</v>
      </c>
      <c r="N169" s="158">
        <v>161</v>
      </c>
      <c r="O169" s="158">
        <v>161</v>
      </c>
      <c r="P169" s="259" t="s">
        <v>665</v>
      </c>
    </row>
    <row r="170" spans="2:16" x14ac:dyDescent="0.25">
      <c r="B170" s="66" t="s">
        <v>87</v>
      </c>
      <c r="C170" s="66" t="s">
        <v>684</v>
      </c>
      <c r="D170" s="66" t="s">
        <v>651</v>
      </c>
      <c r="E170" s="66" t="s">
        <v>492</v>
      </c>
      <c r="F170" s="66" t="s">
        <v>669</v>
      </c>
      <c r="G170" s="66" t="s">
        <v>653</v>
      </c>
      <c r="H170" s="66" t="s">
        <v>2159</v>
      </c>
      <c r="I170" s="189" t="s">
        <v>128</v>
      </c>
      <c r="J170" s="189" t="s">
        <v>128</v>
      </c>
      <c r="K170" s="66" t="s">
        <v>242</v>
      </c>
      <c r="L170" s="66" t="s">
        <v>634</v>
      </c>
      <c r="M170" s="66" t="s">
        <v>654</v>
      </c>
      <c r="N170" s="158">
        <v>162</v>
      </c>
      <c r="O170" s="158">
        <v>162</v>
      </c>
      <c r="P170" s="259" t="s">
        <v>665</v>
      </c>
    </row>
    <row r="171" spans="2:16" x14ac:dyDescent="0.25">
      <c r="B171" s="66" t="s">
        <v>87</v>
      </c>
      <c r="C171" s="66" t="s">
        <v>684</v>
      </c>
      <c r="D171" s="66" t="s">
        <v>651</v>
      </c>
      <c r="E171" s="66" t="s">
        <v>492</v>
      </c>
      <c r="F171" s="66" t="s">
        <v>670</v>
      </c>
      <c r="G171" s="66" t="s">
        <v>653</v>
      </c>
      <c r="H171" s="66" t="s">
        <v>2159</v>
      </c>
      <c r="I171" s="189" t="s">
        <v>128</v>
      </c>
      <c r="J171" s="189" t="s">
        <v>128</v>
      </c>
      <c r="K171" s="66" t="s">
        <v>242</v>
      </c>
      <c r="L171" s="66" t="s">
        <v>634</v>
      </c>
      <c r="M171" s="66" t="s">
        <v>654</v>
      </c>
      <c r="N171" s="158">
        <v>163</v>
      </c>
      <c r="O171" s="158">
        <v>163</v>
      </c>
      <c r="P171" s="259" t="s">
        <v>665</v>
      </c>
    </row>
    <row r="172" spans="2:16" x14ac:dyDescent="0.25">
      <c r="B172" s="66" t="s">
        <v>87</v>
      </c>
      <c r="C172" s="66" t="s">
        <v>684</v>
      </c>
      <c r="D172" s="66" t="s">
        <v>651</v>
      </c>
      <c r="E172" s="66" t="s">
        <v>492</v>
      </c>
      <c r="F172" s="66" t="s">
        <v>671</v>
      </c>
      <c r="G172" s="66" t="s">
        <v>653</v>
      </c>
      <c r="H172" s="66" t="s">
        <v>2159</v>
      </c>
      <c r="I172" s="189" t="s">
        <v>128</v>
      </c>
      <c r="J172" s="189" t="s">
        <v>128</v>
      </c>
      <c r="K172" s="66" t="s">
        <v>242</v>
      </c>
      <c r="L172" s="66" t="s">
        <v>634</v>
      </c>
      <c r="M172" s="66" t="s">
        <v>654</v>
      </c>
      <c r="N172" s="158">
        <v>164</v>
      </c>
      <c r="O172" s="158">
        <v>164</v>
      </c>
      <c r="P172" s="259" t="s">
        <v>665</v>
      </c>
    </row>
    <row r="173" spans="2:16" x14ac:dyDescent="0.25">
      <c r="B173" s="66" t="s">
        <v>87</v>
      </c>
      <c r="C173" s="66" t="s">
        <v>684</v>
      </c>
      <c r="D173" s="66" t="s">
        <v>651</v>
      </c>
      <c r="E173" s="66" t="s">
        <v>492</v>
      </c>
      <c r="F173" s="66" t="s">
        <v>672</v>
      </c>
      <c r="G173" s="66" t="s">
        <v>653</v>
      </c>
      <c r="H173" s="66" t="s">
        <v>2159</v>
      </c>
      <c r="I173" s="189" t="s">
        <v>128</v>
      </c>
      <c r="J173" s="189" t="s">
        <v>128</v>
      </c>
      <c r="K173" s="66" t="s">
        <v>242</v>
      </c>
      <c r="L173" s="66" t="s">
        <v>634</v>
      </c>
      <c r="M173" s="66" t="s">
        <v>654</v>
      </c>
      <c r="N173" s="158">
        <v>165</v>
      </c>
      <c r="O173" s="158">
        <v>165</v>
      </c>
      <c r="P173" s="259" t="s">
        <v>665</v>
      </c>
    </row>
    <row r="174" spans="2:16" x14ac:dyDescent="0.25">
      <c r="B174" s="66" t="s">
        <v>87</v>
      </c>
      <c r="C174" s="66" t="s">
        <v>684</v>
      </c>
      <c r="D174" s="66" t="s">
        <v>651</v>
      </c>
      <c r="E174" s="66" t="s">
        <v>492</v>
      </c>
      <c r="F174" s="66" t="s">
        <v>673</v>
      </c>
      <c r="G174" s="66" t="s">
        <v>653</v>
      </c>
      <c r="H174" s="66" t="s">
        <v>2159</v>
      </c>
      <c r="I174" s="189" t="s">
        <v>128</v>
      </c>
      <c r="J174" s="189" t="s">
        <v>128</v>
      </c>
      <c r="K174" s="66" t="s">
        <v>242</v>
      </c>
      <c r="L174" s="66" t="s">
        <v>634</v>
      </c>
      <c r="M174" s="66" t="s">
        <v>654</v>
      </c>
      <c r="N174" s="158">
        <v>166</v>
      </c>
      <c r="O174" s="158">
        <v>166</v>
      </c>
      <c r="P174" s="259" t="s">
        <v>665</v>
      </c>
    </row>
    <row r="175" spans="2:16" x14ac:dyDescent="0.25">
      <c r="B175" s="66" t="s">
        <v>87</v>
      </c>
      <c r="C175" s="66" t="s">
        <v>684</v>
      </c>
      <c r="D175" s="66" t="s">
        <v>651</v>
      </c>
      <c r="E175" s="66" t="s">
        <v>492</v>
      </c>
      <c r="F175" s="66" t="s">
        <v>674</v>
      </c>
      <c r="G175" s="66" t="s">
        <v>653</v>
      </c>
      <c r="H175" s="66" t="s">
        <v>2159</v>
      </c>
      <c r="I175" s="189" t="s">
        <v>128</v>
      </c>
      <c r="J175" s="189" t="s">
        <v>128</v>
      </c>
      <c r="K175" s="66" t="s">
        <v>242</v>
      </c>
      <c r="L175" s="66" t="s">
        <v>634</v>
      </c>
      <c r="M175" s="66" t="s">
        <v>654</v>
      </c>
      <c r="N175" s="158">
        <v>167</v>
      </c>
      <c r="O175" s="158">
        <v>167</v>
      </c>
      <c r="P175" s="259" t="s">
        <v>665</v>
      </c>
    </row>
    <row r="176" spans="2:16" x14ac:dyDescent="0.25">
      <c r="B176" s="66" t="s">
        <v>87</v>
      </c>
      <c r="C176" s="66" t="s">
        <v>685</v>
      </c>
      <c r="D176" s="66" t="s">
        <v>686</v>
      </c>
      <c r="E176" s="66" t="str">
        <f>INDEX('Stove Emissions'!$G$5:$G$322, MATCH(O176, 'Stove Emissions'!$B$5:$B$322,0))</f>
        <v>Improved</v>
      </c>
      <c r="F176" s="66" t="s">
        <v>688</v>
      </c>
      <c r="G176" s="66" t="s">
        <v>691</v>
      </c>
      <c r="H176" s="66" t="str">
        <f>INDEX('Stove Emissions'!$F:$F, MATCH('Stove Characteristics'!O176, 'Stove Emissions'!$B:$B,0))</f>
        <v>Crop Residue</v>
      </c>
      <c r="I176" s="189" t="s">
        <v>128</v>
      </c>
      <c r="J176" s="189" t="s">
        <v>128</v>
      </c>
      <c r="K176" s="66" t="s">
        <v>242</v>
      </c>
      <c r="L176" s="66" t="s">
        <v>479</v>
      </c>
      <c r="M176" s="66" t="s">
        <v>520</v>
      </c>
      <c r="N176" s="158">
        <v>168</v>
      </c>
      <c r="O176" s="158">
        <v>168</v>
      </c>
      <c r="P176" s="259" t="s">
        <v>692</v>
      </c>
    </row>
    <row r="177" spans="2:16" x14ac:dyDescent="0.25">
      <c r="B177" s="66" t="s">
        <v>87</v>
      </c>
      <c r="C177" s="66" t="s">
        <v>685</v>
      </c>
      <c r="D177" s="66" t="s">
        <v>686</v>
      </c>
      <c r="E177" s="66" t="str">
        <f>INDEX('Stove Emissions'!$G$5:$G$322, MATCH(O177, 'Stove Emissions'!$B$5:$B$322,0))</f>
        <v>Improved</v>
      </c>
      <c r="F177" s="66" t="s">
        <v>689</v>
      </c>
      <c r="G177" s="66" t="s">
        <v>691</v>
      </c>
      <c r="H177" s="66" t="str">
        <f>INDEX('Stove Emissions'!$F:$F, MATCH('Stove Characteristics'!O177, 'Stove Emissions'!$B:$B,0))</f>
        <v>Crop Residue</v>
      </c>
      <c r="I177" s="189" t="s">
        <v>128</v>
      </c>
      <c r="J177" s="189" t="s">
        <v>128</v>
      </c>
      <c r="K177" s="66" t="s">
        <v>242</v>
      </c>
      <c r="L177" s="66" t="s">
        <v>479</v>
      </c>
      <c r="M177" s="66" t="s">
        <v>520</v>
      </c>
      <c r="N177" s="158">
        <v>169</v>
      </c>
      <c r="O177" s="158">
        <v>169</v>
      </c>
      <c r="P177" s="259" t="s">
        <v>692</v>
      </c>
    </row>
    <row r="178" spans="2:16" x14ac:dyDescent="0.25">
      <c r="B178" s="66" t="s">
        <v>87</v>
      </c>
      <c r="C178" s="66" t="s">
        <v>685</v>
      </c>
      <c r="D178" s="66" t="s">
        <v>686</v>
      </c>
      <c r="E178" s="66" t="str">
        <f>INDEX('Stove Emissions'!$G$5:$G$322, MATCH(O178, 'Stove Emissions'!$B$5:$B$322,0))</f>
        <v>Improved</v>
      </c>
      <c r="F178" s="66" t="s">
        <v>267</v>
      </c>
      <c r="G178" s="66" t="s">
        <v>691</v>
      </c>
      <c r="H178" s="66" t="str">
        <f>INDEX('Stove Emissions'!$F:$F, MATCH('Stove Characteristics'!O178, 'Stove Emissions'!$B:$B,0))</f>
        <v>Crop Residue</v>
      </c>
      <c r="I178" s="189" t="s">
        <v>128</v>
      </c>
      <c r="J178" s="189" t="s">
        <v>128</v>
      </c>
      <c r="K178" s="66" t="s">
        <v>242</v>
      </c>
      <c r="L178" s="66" t="s">
        <v>479</v>
      </c>
      <c r="M178" s="66" t="s">
        <v>520</v>
      </c>
      <c r="N178" s="158">
        <v>170</v>
      </c>
      <c r="O178" s="158">
        <v>170</v>
      </c>
      <c r="P178" s="259" t="s">
        <v>692</v>
      </c>
    </row>
    <row r="179" spans="2:16" x14ac:dyDescent="0.25">
      <c r="B179" s="66" t="s">
        <v>87</v>
      </c>
      <c r="C179" s="66" t="s">
        <v>685</v>
      </c>
      <c r="D179" s="66" t="s">
        <v>686</v>
      </c>
      <c r="E179" s="66" t="str">
        <f>INDEX('Stove Emissions'!$G$5:$G$322, MATCH(O179, 'Stove Emissions'!$B$5:$B$322,0))</f>
        <v>Improved</v>
      </c>
      <c r="F179" s="66" t="s">
        <v>690</v>
      </c>
      <c r="G179" s="66" t="s">
        <v>691</v>
      </c>
      <c r="H179" s="66" t="str">
        <f>INDEX('Stove Emissions'!$F:$F, MATCH('Stove Characteristics'!O179, 'Stove Emissions'!$B:$B,0))</f>
        <v>Crop Residue</v>
      </c>
      <c r="I179" s="189" t="s">
        <v>128</v>
      </c>
      <c r="J179" s="189" t="s">
        <v>128</v>
      </c>
      <c r="K179" s="66" t="s">
        <v>242</v>
      </c>
      <c r="L179" s="66" t="s">
        <v>479</v>
      </c>
      <c r="M179" s="66" t="s">
        <v>520</v>
      </c>
      <c r="N179" s="158">
        <v>171</v>
      </c>
      <c r="O179" s="158">
        <v>171</v>
      </c>
      <c r="P179" s="259" t="s">
        <v>692</v>
      </c>
    </row>
    <row r="180" spans="2:16" x14ac:dyDescent="0.25">
      <c r="B180" s="66" t="s">
        <v>87</v>
      </c>
      <c r="C180" s="66" t="s">
        <v>685</v>
      </c>
      <c r="D180" s="66" t="s">
        <v>687</v>
      </c>
      <c r="E180" s="66" t="str">
        <f>INDEX('Stove Emissions'!$G$5:$G$322, MATCH(O180, 'Stove Emissions'!$B$5:$B$322,0))</f>
        <v>Improved</v>
      </c>
      <c r="F180" s="66" t="s">
        <v>688</v>
      </c>
      <c r="G180" s="66" t="s">
        <v>691</v>
      </c>
      <c r="H180" s="66" t="str">
        <f>INDEX('Stove Emissions'!$F:$F, MATCH('Stove Characteristics'!O180, 'Stove Emissions'!$B:$B,0))</f>
        <v>Crop Residue</v>
      </c>
      <c r="I180" s="189" t="s">
        <v>128</v>
      </c>
      <c r="J180" s="189" t="s">
        <v>128</v>
      </c>
      <c r="K180" s="66" t="s">
        <v>242</v>
      </c>
      <c r="L180" s="66" t="s">
        <v>479</v>
      </c>
      <c r="M180" s="66" t="s">
        <v>520</v>
      </c>
      <c r="N180" s="158">
        <v>172</v>
      </c>
      <c r="O180" s="158">
        <v>172</v>
      </c>
      <c r="P180" s="259" t="s">
        <v>692</v>
      </c>
    </row>
    <row r="181" spans="2:16" x14ac:dyDescent="0.25">
      <c r="B181" s="66" t="s">
        <v>87</v>
      </c>
      <c r="C181" s="66" t="s">
        <v>685</v>
      </c>
      <c r="D181" s="66" t="s">
        <v>687</v>
      </c>
      <c r="E181" s="66" t="str">
        <f>INDEX('Stove Emissions'!$G$5:$G$322, MATCH(O181, 'Stove Emissions'!$B$5:$B$322,0))</f>
        <v>Improved</v>
      </c>
      <c r="F181" s="66" t="s">
        <v>689</v>
      </c>
      <c r="G181" s="66" t="s">
        <v>691</v>
      </c>
      <c r="H181" s="66" t="str">
        <f>INDEX('Stove Emissions'!$F:$F, MATCH('Stove Characteristics'!O181, 'Stove Emissions'!$B:$B,0))</f>
        <v>Crop Residue</v>
      </c>
      <c r="I181" s="189" t="s">
        <v>128</v>
      </c>
      <c r="J181" s="189" t="s">
        <v>128</v>
      </c>
      <c r="K181" s="66" t="s">
        <v>242</v>
      </c>
      <c r="L181" s="66" t="s">
        <v>479</v>
      </c>
      <c r="M181" s="66" t="s">
        <v>520</v>
      </c>
      <c r="N181" s="158">
        <v>173</v>
      </c>
      <c r="O181" s="158">
        <v>173</v>
      </c>
      <c r="P181" s="259" t="s">
        <v>692</v>
      </c>
    </row>
    <row r="182" spans="2:16" x14ac:dyDescent="0.25">
      <c r="B182" s="66" t="s">
        <v>87</v>
      </c>
      <c r="C182" s="66" t="s">
        <v>685</v>
      </c>
      <c r="D182" s="66" t="s">
        <v>687</v>
      </c>
      <c r="E182" s="66" t="str">
        <f>INDEX('Stove Emissions'!$G$5:$G$322, MATCH(O182, 'Stove Emissions'!$B$5:$B$322,0))</f>
        <v>Improved</v>
      </c>
      <c r="F182" s="66" t="s">
        <v>267</v>
      </c>
      <c r="G182" s="66" t="s">
        <v>691</v>
      </c>
      <c r="H182" s="66" t="str">
        <f>INDEX('Stove Emissions'!$F:$F, MATCH('Stove Characteristics'!O182, 'Stove Emissions'!$B:$B,0))</f>
        <v>Crop Residue</v>
      </c>
      <c r="I182" s="189" t="s">
        <v>128</v>
      </c>
      <c r="J182" s="189" t="s">
        <v>128</v>
      </c>
      <c r="K182" s="66" t="s">
        <v>242</v>
      </c>
      <c r="L182" s="66" t="s">
        <v>479</v>
      </c>
      <c r="M182" s="66" t="s">
        <v>520</v>
      </c>
      <c r="N182" s="158">
        <v>174</v>
      </c>
      <c r="O182" s="158">
        <v>174</v>
      </c>
      <c r="P182" s="259" t="s">
        <v>692</v>
      </c>
    </row>
    <row r="183" spans="2:16" x14ac:dyDescent="0.25">
      <c r="B183" s="66" t="s">
        <v>87</v>
      </c>
      <c r="C183" s="66" t="s">
        <v>685</v>
      </c>
      <c r="D183" s="66" t="s">
        <v>687</v>
      </c>
      <c r="E183" s="66" t="str">
        <f>INDEX('Stove Emissions'!$G$5:$G$322, MATCH(O183, 'Stove Emissions'!$B$5:$B$322,0))</f>
        <v>Improved</v>
      </c>
      <c r="F183" s="66" t="s">
        <v>690</v>
      </c>
      <c r="G183" s="66" t="s">
        <v>691</v>
      </c>
      <c r="H183" s="66" t="str">
        <f>INDEX('Stove Emissions'!$F:$F, MATCH('Stove Characteristics'!O183, 'Stove Emissions'!$B:$B,0))</f>
        <v>Crop Residue</v>
      </c>
      <c r="I183" s="189" t="s">
        <v>128</v>
      </c>
      <c r="J183" s="189" t="s">
        <v>128</v>
      </c>
      <c r="K183" s="66" t="s">
        <v>242</v>
      </c>
      <c r="L183" s="66" t="s">
        <v>479</v>
      </c>
      <c r="M183" s="66" t="s">
        <v>520</v>
      </c>
      <c r="N183" s="158">
        <v>175</v>
      </c>
      <c r="O183" s="158">
        <v>175</v>
      </c>
      <c r="P183" s="259" t="s">
        <v>692</v>
      </c>
    </row>
    <row r="184" spans="2:16" x14ac:dyDescent="0.25">
      <c r="B184" s="66" t="s">
        <v>306</v>
      </c>
      <c r="C184" s="66" t="s">
        <v>705</v>
      </c>
      <c r="D184" s="66" t="s">
        <v>760</v>
      </c>
      <c r="E184" s="66" t="str">
        <f>INDEX('Stove Emissions'!$G$5:$G$322, MATCH(O184, 'Stove Emissions'!$B$5:$B$322,0))</f>
        <v>Traditional</v>
      </c>
      <c r="F184" s="66" t="s">
        <v>28</v>
      </c>
      <c r="G184" s="66" t="s">
        <v>758</v>
      </c>
      <c r="H184" s="66" t="str">
        <f>INDEX('Stove Emissions'!$F:$F, MATCH('Stove Characteristics'!O184, 'Stove Emissions'!$B:$B,0))</f>
        <v>Firewood</v>
      </c>
      <c r="I184" s="67">
        <v>0.11</v>
      </c>
      <c r="J184" s="189" t="s">
        <v>128</v>
      </c>
      <c r="K184" s="66" t="s">
        <v>729</v>
      </c>
      <c r="L184" s="66" t="s">
        <v>480</v>
      </c>
      <c r="M184" s="66" t="s">
        <v>649</v>
      </c>
      <c r="N184" s="158">
        <v>176</v>
      </c>
      <c r="O184" s="158">
        <v>176</v>
      </c>
      <c r="P184" s="259" t="s">
        <v>794</v>
      </c>
    </row>
    <row r="185" spans="2:16" x14ac:dyDescent="0.25">
      <c r="B185" s="66" t="s">
        <v>306</v>
      </c>
      <c r="C185" s="66" t="s">
        <v>706</v>
      </c>
      <c r="D185" s="66" t="s">
        <v>760</v>
      </c>
      <c r="E185" s="66" t="str">
        <f>INDEX('Stove Emissions'!$G$5:$G$322, MATCH(O185, 'Stove Emissions'!$B$5:$B$322,0))</f>
        <v>Traditional</v>
      </c>
      <c r="F185" s="66" t="s">
        <v>28</v>
      </c>
      <c r="G185" s="66" t="s">
        <v>758</v>
      </c>
      <c r="H185" s="66" t="str">
        <f>INDEX('Stove Emissions'!$F:$F, MATCH('Stove Characteristics'!O185, 'Stove Emissions'!$B:$B,0))</f>
        <v>Firewood</v>
      </c>
      <c r="I185" s="67">
        <v>0.14300000000000002</v>
      </c>
      <c r="J185" s="189" t="s">
        <v>128</v>
      </c>
      <c r="K185" s="66" t="s">
        <v>729</v>
      </c>
      <c r="L185" s="66" t="s">
        <v>480</v>
      </c>
      <c r="M185" s="66" t="s">
        <v>649</v>
      </c>
      <c r="N185" s="158">
        <v>177</v>
      </c>
      <c r="O185" s="158">
        <v>177</v>
      </c>
      <c r="P185" s="259" t="s">
        <v>794</v>
      </c>
    </row>
    <row r="186" spans="2:16" x14ac:dyDescent="0.25">
      <c r="B186" s="66" t="s">
        <v>306</v>
      </c>
      <c r="C186" s="66" t="s">
        <v>707</v>
      </c>
      <c r="D186" s="66" t="s">
        <v>760</v>
      </c>
      <c r="E186" s="66" t="str">
        <f>INDEX('Stove Emissions'!$G$5:$G$322, MATCH(O186, 'Stove Emissions'!$B$5:$B$322,0))</f>
        <v>Traditional</v>
      </c>
      <c r="F186" s="66" t="s">
        <v>28</v>
      </c>
      <c r="G186" s="66" t="s">
        <v>758</v>
      </c>
      <c r="H186" s="66" t="str">
        <f>INDEX('Stove Emissions'!$F:$F, MATCH('Stove Characteristics'!O186, 'Stove Emissions'!$B:$B,0))</f>
        <v>Firewood</v>
      </c>
      <c r="I186" s="67">
        <v>0.15</v>
      </c>
      <c r="J186" s="189" t="s">
        <v>128</v>
      </c>
      <c r="K186" s="66" t="s">
        <v>729</v>
      </c>
      <c r="L186" s="66" t="s">
        <v>480</v>
      </c>
      <c r="M186" s="66" t="s">
        <v>649</v>
      </c>
      <c r="N186" s="158">
        <v>178</v>
      </c>
      <c r="O186" s="158">
        <v>178</v>
      </c>
      <c r="P186" s="259" t="s">
        <v>794</v>
      </c>
    </row>
    <row r="187" spans="2:16" x14ac:dyDescent="0.25">
      <c r="B187" s="66" t="s">
        <v>306</v>
      </c>
      <c r="C187" s="66" t="s">
        <v>708</v>
      </c>
      <c r="D187" s="66" t="s">
        <v>760</v>
      </c>
      <c r="E187" s="66" t="str">
        <f>INDEX('Stove Emissions'!$G$5:$G$322, MATCH(O187, 'Stove Emissions'!$B$5:$B$322,0))</f>
        <v>Traditional</v>
      </c>
      <c r="F187" s="66" t="s">
        <v>28</v>
      </c>
      <c r="G187" s="66" t="s">
        <v>758</v>
      </c>
      <c r="H187" s="66" t="str">
        <f>INDEX('Stove Emissions'!$F:$F, MATCH('Stove Characteristics'!O187, 'Stove Emissions'!$B:$B,0))</f>
        <v>Firewood</v>
      </c>
      <c r="I187" s="67">
        <v>0.105</v>
      </c>
      <c r="J187" s="189" t="s">
        <v>128</v>
      </c>
      <c r="K187" s="66" t="s">
        <v>729</v>
      </c>
      <c r="L187" s="66" t="s">
        <v>480</v>
      </c>
      <c r="M187" s="66" t="s">
        <v>649</v>
      </c>
      <c r="N187" s="158">
        <v>179</v>
      </c>
      <c r="O187" s="158">
        <v>179</v>
      </c>
      <c r="P187" s="259" t="s">
        <v>794</v>
      </c>
    </row>
    <row r="188" spans="2:16" x14ac:dyDescent="0.25">
      <c r="B188" s="66" t="s">
        <v>306</v>
      </c>
      <c r="C188" s="66" t="s">
        <v>709</v>
      </c>
      <c r="D188" s="66" t="s">
        <v>760</v>
      </c>
      <c r="E188" s="66" t="str">
        <f>INDEX('Stove Emissions'!$G$5:$G$322, MATCH(O188, 'Stove Emissions'!$B$5:$B$322,0))</f>
        <v>Improved</v>
      </c>
      <c r="F188" s="66" t="s">
        <v>28</v>
      </c>
      <c r="G188" s="66" t="s">
        <v>758</v>
      </c>
      <c r="H188" s="66" t="str">
        <f>INDEX('Stove Emissions'!$F:$F, MATCH('Stove Characteristics'!O188, 'Stove Emissions'!$B:$B,0))</f>
        <v>Firewood</v>
      </c>
      <c r="I188" s="67">
        <v>0.14000000000000001</v>
      </c>
      <c r="J188" s="189" t="s">
        <v>128</v>
      </c>
      <c r="K188" s="66" t="s">
        <v>729</v>
      </c>
      <c r="L188" s="66" t="s">
        <v>480</v>
      </c>
      <c r="M188" s="66" t="s">
        <v>649</v>
      </c>
      <c r="N188" s="158">
        <v>180</v>
      </c>
      <c r="O188" s="158">
        <v>180</v>
      </c>
      <c r="P188" s="259" t="s">
        <v>794</v>
      </c>
    </row>
    <row r="189" spans="2:16" x14ac:dyDescent="0.25">
      <c r="B189" s="66" t="s">
        <v>306</v>
      </c>
      <c r="C189" s="66" t="s">
        <v>710</v>
      </c>
      <c r="D189" s="66" t="s">
        <v>760</v>
      </c>
      <c r="E189" s="66" t="str">
        <f>INDEX('Stove Emissions'!$G$5:$G$322, MATCH(O189, 'Stove Emissions'!$B$5:$B$322,0))</f>
        <v>Traditional</v>
      </c>
      <c r="F189" s="66" t="s">
        <v>28</v>
      </c>
      <c r="G189" s="66" t="s">
        <v>758</v>
      </c>
      <c r="H189" s="66" t="str">
        <f>INDEX('Stove Emissions'!$F:$F, MATCH('Stove Characteristics'!O189, 'Stove Emissions'!$B:$B,0))</f>
        <v>Firewood</v>
      </c>
      <c r="I189" s="67">
        <v>0.11199999999999999</v>
      </c>
      <c r="J189" s="189" t="s">
        <v>128</v>
      </c>
      <c r="K189" s="66" t="s">
        <v>729</v>
      </c>
      <c r="L189" s="66" t="s">
        <v>480</v>
      </c>
      <c r="M189" s="66" t="s">
        <v>649</v>
      </c>
      <c r="N189" s="158">
        <v>181</v>
      </c>
      <c r="O189" s="158">
        <v>181</v>
      </c>
      <c r="P189" s="259" t="s">
        <v>794</v>
      </c>
    </row>
    <row r="190" spans="2:16" x14ac:dyDescent="0.25">
      <c r="B190" s="66" t="s">
        <v>306</v>
      </c>
      <c r="C190" s="66" t="s">
        <v>711</v>
      </c>
      <c r="D190" s="66" t="s">
        <v>760</v>
      </c>
      <c r="E190" s="66" t="str">
        <f>INDEX('Stove Emissions'!$G$5:$G$322, MATCH(O190, 'Stove Emissions'!$B$5:$B$322,0))</f>
        <v>Traditional</v>
      </c>
      <c r="F190" s="66" t="s">
        <v>28</v>
      </c>
      <c r="G190" s="66" t="s">
        <v>758</v>
      </c>
      <c r="H190" s="66" t="str">
        <f>INDEX('Stove Emissions'!$F:$F, MATCH('Stove Characteristics'!O190, 'Stove Emissions'!$B:$B,0))</f>
        <v>Firewood</v>
      </c>
      <c r="I190" s="67">
        <v>0.114</v>
      </c>
      <c r="J190" s="189" t="s">
        <v>128</v>
      </c>
      <c r="K190" s="66" t="s">
        <v>729</v>
      </c>
      <c r="L190" s="66" t="s">
        <v>480</v>
      </c>
      <c r="M190" s="66" t="s">
        <v>649</v>
      </c>
      <c r="N190" s="158">
        <v>182</v>
      </c>
      <c r="O190" s="158">
        <v>182</v>
      </c>
      <c r="P190" s="259" t="s">
        <v>794</v>
      </c>
    </row>
    <row r="191" spans="2:16" x14ac:dyDescent="0.25">
      <c r="B191" s="66" t="s">
        <v>306</v>
      </c>
      <c r="C191" s="66" t="s">
        <v>712</v>
      </c>
      <c r="D191" s="66" t="s">
        <v>760</v>
      </c>
      <c r="E191" s="66" t="str">
        <f>INDEX('Stove Emissions'!$G$5:$G$322, MATCH(O191, 'Stove Emissions'!$B$5:$B$322,0))</f>
        <v>Improved</v>
      </c>
      <c r="F191" s="66" t="s">
        <v>28</v>
      </c>
      <c r="G191" s="66" t="s">
        <v>758</v>
      </c>
      <c r="H191" s="66" t="str">
        <f>INDEX('Stove Emissions'!$F:$F, MATCH('Stove Characteristics'!O191, 'Stove Emissions'!$B:$B,0))</f>
        <v>Firewood</v>
      </c>
      <c r="I191" s="67">
        <v>0.15</v>
      </c>
      <c r="J191" s="189" t="s">
        <v>128</v>
      </c>
      <c r="K191" s="66" t="s">
        <v>729</v>
      </c>
      <c r="L191" s="66" t="s">
        <v>480</v>
      </c>
      <c r="M191" s="66" t="s">
        <v>649</v>
      </c>
      <c r="N191" s="158">
        <v>183</v>
      </c>
      <c r="O191" s="158">
        <v>183</v>
      </c>
      <c r="P191" s="259" t="s">
        <v>794</v>
      </c>
    </row>
    <row r="192" spans="2:16" x14ac:dyDescent="0.25">
      <c r="B192" s="66" t="s">
        <v>306</v>
      </c>
      <c r="C192" s="66" t="s">
        <v>713</v>
      </c>
      <c r="D192" s="66" t="s">
        <v>760</v>
      </c>
      <c r="E192" s="66" t="str">
        <f>INDEX('Stove Emissions'!$G$5:$G$322, MATCH(O192, 'Stove Emissions'!$B$5:$B$322,0))</f>
        <v>Traditional</v>
      </c>
      <c r="F192" s="66" t="s">
        <v>28</v>
      </c>
      <c r="G192" s="66" t="s">
        <v>758</v>
      </c>
      <c r="H192" s="66" t="str">
        <f>INDEX('Stove Emissions'!$F:$F, MATCH('Stove Characteristics'!O192, 'Stove Emissions'!$B:$B,0))</f>
        <v>Firewood</v>
      </c>
      <c r="I192" s="67">
        <v>0.12</v>
      </c>
      <c r="J192" s="189" t="s">
        <v>128</v>
      </c>
      <c r="K192" s="66" t="s">
        <v>729</v>
      </c>
      <c r="L192" s="66" t="s">
        <v>480</v>
      </c>
      <c r="M192" s="66" t="s">
        <v>649</v>
      </c>
      <c r="N192" s="158">
        <v>184</v>
      </c>
      <c r="O192" s="158">
        <v>184</v>
      </c>
      <c r="P192" s="259" t="s">
        <v>794</v>
      </c>
    </row>
    <row r="193" spans="2:16" x14ac:dyDescent="0.25">
      <c r="B193" s="66" t="s">
        <v>306</v>
      </c>
      <c r="C193" s="66" t="s">
        <v>714</v>
      </c>
      <c r="D193" s="66" t="s">
        <v>760</v>
      </c>
      <c r="E193" s="66" t="str">
        <f>INDEX('Stove Emissions'!$G$5:$G$322, MATCH(O193, 'Stove Emissions'!$B$5:$B$322,0))</f>
        <v>Traditional</v>
      </c>
      <c r="F193" s="66" t="s">
        <v>28</v>
      </c>
      <c r="G193" s="66" t="s">
        <v>758</v>
      </c>
      <c r="H193" s="66" t="str">
        <f>INDEX('Stove Emissions'!$F:$F, MATCH('Stove Characteristics'!O193, 'Stove Emissions'!$B:$B,0))</f>
        <v>Firewood</v>
      </c>
      <c r="I193" s="67">
        <v>0.122</v>
      </c>
      <c r="J193" s="189" t="s">
        <v>128</v>
      </c>
      <c r="K193" s="66" t="s">
        <v>729</v>
      </c>
      <c r="L193" s="66" t="s">
        <v>480</v>
      </c>
      <c r="M193" s="66" t="s">
        <v>649</v>
      </c>
      <c r="N193" s="158">
        <v>185</v>
      </c>
      <c r="O193" s="158">
        <v>185</v>
      </c>
      <c r="P193" s="259" t="s">
        <v>794</v>
      </c>
    </row>
    <row r="194" spans="2:16" x14ac:dyDescent="0.25">
      <c r="B194" s="66" t="s">
        <v>306</v>
      </c>
      <c r="C194" s="66" t="s">
        <v>715</v>
      </c>
      <c r="D194" s="66" t="s">
        <v>760</v>
      </c>
      <c r="E194" s="66" t="str">
        <f>INDEX('Stove Emissions'!$G$5:$G$322, MATCH(O194, 'Stove Emissions'!$B$5:$B$322,0))</f>
        <v>Traditional</v>
      </c>
      <c r="F194" s="66" t="s">
        <v>28</v>
      </c>
      <c r="G194" s="66" t="s">
        <v>758</v>
      </c>
      <c r="H194" s="66" t="str">
        <f>INDEX('Stove Emissions'!$F:$F, MATCH('Stove Characteristics'!O194, 'Stove Emissions'!$B:$B,0))</f>
        <v>Firewood</v>
      </c>
      <c r="I194" s="67">
        <v>9.5000000000000001E-2</v>
      </c>
      <c r="J194" s="189" t="s">
        <v>128</v>
      </c>
      <c r="K194" s="66" t="s">
        <v>729</v>
      </c>
      <c r="L194" s="66" t="s">
        <v>480</v>
      </c>
      <c r="M194" s="66" t="s">
        <v>649</v>
      </c>
      <c r="N194" s="158">
        <v>186</v>
      </c>
      <c r="O194" s="158">
        <v>186</v>
      </c>
      <c r="P194" s="259" t="s">
        <v>794</v>
      </c>
    </row>
    <row r="195" spans="2:16" x14ac:dyDescent="0.25">
      <c r="B195" s="66" t="s">
        <v>306</v>
      </c>
      <c r="C195" s="66" t="s">
        <v>716</v>
      </c>
      <c r="D195" s="66" t="s">
        <v>760</v>
      </c>
      <c r="E195" s="66" t="str">
        <f>INDEX('Stove Emissions'!$G$5:$G$322, MATCH(O195, 'Stove Emissions'!$B$5:$B$322,0))</f>
        <v>Improved</v>
      </c>
      <c r="F195" s="66" t="s">
        <v>28</v>
      </c>
      <c r="G195" s="66" t="s">
        <v>758</v>
      </c>
      <c r="H195" s="66" t="str">
        <f>INDEX('Stove Emissions'!$F:$F, MATCH('Stove Characteristics'!O195, 'Stove Emissions'!$B:$B,0))</f>
        <v>Firewood</v>
      </c>
      <c r="I195" s="67">
        <v>0.23</v>
      </c>
      <c r="J195" s="189" t="s">
        <v>128</v>
      </c>
      <c r="K195" s="66" t="s">
        <v>729</v>
      </c>
      <c r="L195" s="66" t="s">
        <v>480</v>
      </c>
      <c r="M195" s="66" t="s">
        <v>649</v>
      </c>
      <c r="N195" s="158">
        <v>187</v>
      </c>
      <c r="O195" s="158">
        <v>187</v>
      </c>
      <c r="P195" s="259" t="s">
        <v>794</v>
      </c>
    </row>
    <row r="196" spans="2:16" x14ac:dyDescent="0.25">
      <c r="B196" s="66" t="s">
        <v>306</v>
      </c>
      <c r="C196" s="66" t="s">
        <v>717</v>
      </c>
      <c r="D196" s="66" t="s">
        <v>760</v>
      </c>
      <c r="E196" s="66" t="str">
        <f>INDEX('Stove Emissions'!$G$5:$G$322, MATCH(O196, 'Stove Emissions'!$B$5:$B$322,0))</f>
        <v>Improved</v>
      </c>
      <c r="F196" s="66" t="s">
        <v>28</v>
      </c>
      <c r="G196" s="66" t="s">
        <v>758</v>
      </c>
      <c r="H196" s="66" t="str">
        <f>INDEX('Stove Emissions'!$F:$F, MATCH('Stove Characteristics'!O196, 'Stove Emissions'!$B:$B,0))</f>
        <v>Firewood</v>
      </c>
      <c r="I196" s="67">
        <v>0.12</v>
      </c>
      <c r="J196" s="189" t="s">
        <v>128</v>
      </c>
      <c r="K196" s="66" t="s">
        <v>729</v>
      </c>
      <c r="L196" s="66" t="s">
        <v>480</v>
      </c>
      <c r="M196" s="66" t="s">
        <v>649</v>
      </c>
      <c r="N196" s="158">
        <v>188</v>
      </c>
      <c r="O196" s="158">
        <v>188</v>
      </c>
      <c r="P196" s="259" t="s">
        <v>794</v>
      </c>
    </row>
    <row r="197" spans="2:16" x14ac:dyDescent="0.25">
      <c r="B197" s="66" t="s">
        <v>306</v>
      </c>
      <c r="C197" s="66" t="s">
        <v>718</v>
      </c>
      <c r="D197" s="66" t="s">
        <v>760</v>
      </c>
      <c r="E197" s="66" t="str">
        <f>INDEX('Stove Emissions'!$G$5:$G$322, MATCH(O197, 'Stove Emissions'!$B$5:$B$322,0))</f>
        <v>Traditional</v>
      </c>
      <c r="F197" s="66" t="s">
        <v>28</v>
      </c>
      <c r="G197" s="66" t="s">
        <v>758</v>
      </c>
      <c r="H197" s="66" t="str">
        <f>INDEX('Stove Emissions'!$F:$F, MATCH('Stove Characteristics'!O197, 'Stove Emissions'!$B:$B,0))</f>
        <v>Firewood</v>
      </c>
      <c r="I197" s="67">
        <v>0.13</v>
      </c>
      <c r="J197" s="189" t="s">
        <v>128</v>
      </c>
      <c r="K197" s="66" t="s">
        <v>729</v>
      </c>
      <c r="L197" s="66" t="s">
        <v>480</v>
      </c>
      <c r="M197" s="66" t="s">
        <v>649</v>
      </c>
      <c r="N197" s="158">
        <v>189</v>
      </c>
      <c r="O197" s="158">
        <v>189</v>
      </c>
      <c r="P197" s="259" t="s">
        <v>794</v>
      </c>
    </row>
    <row r="198" spans="2:16" x14ac:dyDescent="0.25">
      <c r="B198" s="66" t="s">
        <v>306</v>
      </c>
      <c r="C198" s="66" t="s">
        <v>719</v>
      </c>
      <c r="D198" s="66" t="s">
        <v>760</v>
      </c>
      <c r="E198" s="66" t="str">
        <f>INDEX('Stove Emissions'!$G$5:$G$322, MATCH(O198, 'Stove Emissions'!$B$5:$B$322,0))</f>
        <v>Traditional</v>
      </c>
      <c r="F198" s="66" t="s">
        <v>28</v>
      </c>
      <c r="G198" s="66" t="s">
        <v>758</v>
      </c>
      <c r="H198" s="66" t="str">
        <f>INDEX('Stove Emissions'!$F:$F, MATCH('Stove Characteristics'!O198, 'Stove Emissions'!$B:$B,0))</f>
        <v>Firewood</v>
      </c>
      <c r="I198" s="67">
        <v>0.13</v>
      </c>
      <c r="J198" s="189" t="s">
        <v>128</v>
      </c>
      <c r="K198" s="66" t="s">
        <v>729</v>
      </c>
      <c r="L198" s="66" t="s">
        <v>480</v>
      </c>
      <c r="M198" s="66" t="s">
        <v>649</v>
      </c>
      <c r="N198" s="158">
        <v>190</v>
      </c>
      <c r="O198" s="158">
        <v>190</v>
      </c>
      <c r="P198" s="259" t="s">
        <v>794</v>
      </c>
    </row>
    <row r="199" spans="2:16" x14ac:dyDescent="0.25">
      <c r="B199" s="66" t="s">
        <v>306</v>
      </c>
      <c r="C199" s="66" t="s">
        <v>720</v>
      </c>
      <c r="D199" s="66" t="s">
        <v>760</v>
      </c>
      <c r="E199" s="66" t="str">
        <f>INDEX('Stove Emissions'!$G$5:$G$322, MATCH(O199, 'Stove Emissions'!$B$5:$B$322,0))</f>
        <v>Traditional</v>
      </c>
      <c r="F199" s="66" t="s">
        <v>28</v>
      </c>
      <c r="G199" s="66" t="s">
        <v>758</v>
      </c>
      <c r="H199" s="66" t="str">
        <f>INDEX('Stove Emissions'!$F:$F, MATCH('Stove Characteristics'!O199, 'Stove Emissions'!$B:$B,0))</f>
        <v>Firewood</v>
      </c>
      <c r="I199" s="67">
        <v>0.15</v>
      </c>
      <c r="J199" s="189" t="s">
        <v>128</v>
      </c>
      <c r="K199" s="66" t="s">
        <v>729</v>
      </c>
      <c r="L199" s="66" t="s">
        <v>480</v>
      </c>
      <c r="M199" s="66" t="s">
        <v>649</v>
      </c>
      <c r="N199" s="158">
        <v>191</v>
      </c>
      <c r="O199" s="158">
        <v>191</v>
      </c>
      <c r="P199" s="259" t="s">
        <v>794</v>
      </c>
    </row>
    <row r="200" spans="2:16" x14ac:dyDescent="0.25">
      <c r="B200" s="66" t="s">
        <v>306</v>
      </c>
      <c r="C200" s="66" t="s">
        <v>721</v>
      </c>
      <c r="D200" s="66" t="s">
        <v>760</v>
      </c>
      <c r="E200" s="66" t="str">
        <f>INDEX('Stove Emissions'!$G$5:$G$322, MATCH(O200, 'Stove Emissions'!$B$5:$B$322,0))</f>
        <v>Improved</v>
      </c>
      <c r="F200" s="66" t="s">
        <v>28</v>
      </c>
      <c r="G200" s="66" t="s">
        <v>758</v>
      </c>
      <c r="H200" s="66" t="str">
        <f>INDEX('Stove Emissions'!$F:$F, MATCH('Stove Characteristics'!O200, 'Stove Emissions'!$B:$B,0))</f>
        <v>Firewood</v>
      </c>
      <c r="I200" s="67">
        <v>0.184</v>
      </c>
      <c r="J200" s="189" t="s">
        <v>128</v>
      </c>
      <c r="K200" s="66" t="s">
        <v>729</v>
      </c>
      <c r="L200" s="66" t="s">
        <v>480</v>
      </c>
      <c r="M200" s="66" t="s">
        <v>649</v>
      </c>
      <c r="N200" s="158">
        <v>192</v>
      </c>
      <c r="O200" s="158">
        <v>192</v>
      </c>
      <c r="P200" s="259" t="s">
        <v>794</v>
      </c>
    </row>
    <row r="201" spans="2:16" x14ac:dyDescent="0.25">
      <c r="B201" s="66" t="s">
        <v>306</v>
      </c>
      <c r="C201" s="66" t="s">
        <v>722</v>
      </c>
      <c r="D201" s="66" t="s">
        <v>760</v>
      </c>
      <c r="E201" s="66" t="str">
        <f>INDEX('Stove Emissions'!$G$5:$G$322, MATCH(O201, 'Stove Emissions'!$B$5:$B$322,0))</f>
        <v>Improved</v>
      </c>
      <c r="F201" s="66" t="s">
        <v>28</v>
      </c>
      <c r="G201" s="66" t="s">
        <v>758</v>
      </c>
      <c r="H201" s="66" t="str">
        <f>INDEX('Stove Emissions'!$F:$F, MATCH('Stove Characteristics'!O201, 'Stove Emissions'!$B:$B,0))</f>
        <v>Firewood</v>
      </c>
      <c r="I201" s="67">
        <v>0.17499999999999999</v>
      </c>
      <c r="J201" s="189" t="s">
        <v>128</v>
      </c>
      <c r="K201" s="66" t="s">
        <v>729</v>
      </c>
      <c r="L201" s="66" t="s">
        <v>480</v>
      </c>
      <c r="M201" s="66" t="s">
        <v>649</v>
      </c>
      <c r="N201" s="158">
        <v>193</v>
      </c>
      <c r="O201" s="158">
        <v>193</v>
      </c>
      <c r="P201" s="259" t="s">
        <v>794</v>
      </c>
    </row>
    <row r="202" spans="2:16" x14ac:dyDescent="0.25">
      <c r="B202" s="66" t="s">
        <v>306</v>
      </c>
      <c r="C202" s="66" t="s">
        <v>723</v>
      </c>
      <c r="D202" s="66" t="s">
        <v>760</v>
      </c>
      <c r="E202" s="66" t="str">
        <f>INDEX('Stove Emissions'!$G$5:$G$322, MATCH(O202, 'Stove Emissions'!$B$5:$B$322,0))</f>
        <v>Improved</v>
      </c>
      <c r="F202" s="66" t="s">
        <v>28</v>
      </c>
      <c r="G202" s="66" t="s">
        <v>758</v>
      </c>
      <c r="H202" s="66" t="str">
        <f>INDEX('Stove Emissions'!$F:$F, MATCH('Stove Characteristics'!O202, 'Stove Emissions'!$B:$B,0))</f>
        <v>Firewood</v>
      </c>
      <c r="I202" s="67">
        <v>0.252</v>
      </c>
      <c r="J202" s="189" t="s">
        <v>128</v>
      </c>
      <c r="K202" s="66" t="s">
        <v>729</v>
      </c>
      <c r="L202" s="66" t="s">
        <v>480</v>
      </c>
      <c r="M202" s="66" t="s">
        <v>649</v>
      </c>
      <c r="N202" s="158">
        <v>194</v>
      </c>
      <c r="O202" s="158">
        <v>194</v>
      </c>
      <c r="P202" s="259" t="s">
        <v>794</v>
      </c>
    </row>
    <row r="203" spans="2:16" x14ac:dyDescent="0.25">
      <c r="B203" s="66" t="s">
        <v>306</v>
      </c>
      <c r="C203" s="66" t="s">
        <v>724</v>
      </c>
      <c r="D203" s="66" t="s">
        <v>760</v>
      </c>
      <c r="E203" s="66" t="str">
        <f>INDEX('Stove Emissions'!$G$5:$G$322, MATCH(O203, 'Stove Emissions'!$B$5:$B$322,0))</f>
        <v>Improved</v>
      </c>
      <c r="F203" s="66" t="s">
        <v>28</v>
      </c>
      <c r="G203" s="66" t="s">
        <v>758</v>
      </c>
      <c r="H203" s="66" t="str">
        <f>INDEX('Stove Emissions'!$F:$F, MATCH('Stove Characteristics'!O203, 'Stove Emissions'!$B:$B,0))</f>
        <v>Firewood</v>
      </c>
      <c r="I203" s="67">
        <v>0.20199999999999999</v>
      </c>
      <c r="J203" s="189" t="s">
        <v>128</v>
      </c>
      <c r="K203" s="66" t="s">
        <v>729</v>
      </c>
      <c r="L203" s="66" t="s">
        <v>480</v>
      </c>
      <c r="M203" s="66" t="s">
        <v>649</v>
      </c>
      <c r="N203" s="158">
        <v>195</v>
      </c>
      <c r="O203" s="158">
        <v>195</v>
      </c>
      <c r="P203" s="259" t="s">
        <v>794</v>
      </c>
    </row>
    <row r="204" spans="2:16" x14ac:dyDescent="0.25">
      <c r="B204" s="66" t="s">
        <v>306</v>
      </c>
      <c r="C204" s="66" t="s">
        <v>725</v>
      </c>
      <c r="D204" s="66" t="s">
        <v>760</v>
      </c>
      <c r="E204" s="66" t="str">
        <f>INDEX('Stove Emissions'!$G$5:$G$322, MATCH(O204, 'Stove Emissions'!$B$5:$B$322,0))</f>
        <v>Improved</v>
      </c>
      <c r="F204" s="66" t="s">
        <v>28</v>
      </c>
      <c r="G204" s="66" t="s">
        <v>758</v>
      </c>
      <c r="H204" s="66" t="str">
        <f>INDEX('Stove Emissions'!$F:$F, MATCH('Stove Characteristics'!O204, 'Stove Emissions'!$B:$B,0))</f>
        <v>Firewood</v>
      </c>
      <c r="I204" s="67">
        <v>0.17499999999999999</v>
      </c>
      <c r="J204" s="189" t="s">
        <v>128</v>
      </c>
      <c r="K204" s="66" t="s">
        <v>729</v>
      </c>
      <c r="L204" s="66" t="s">
        <v>480</v>
      </c>
      <c r="M204" s="66" t="s">
        <v>649</v>
      </c>
      <c r="N204" s="158">
        <v>196</v>
      </c>
      <c r="O204" s="158">
        <v>196</v>
      </c>
      <c r="P204" s="259" t="s">
        <v>794</v>
      </c>
    </row>
    <row r="205" spans="2:16" x14ac:dyDescent="0.25">
      <c r="B205" s="66" t="s">
        <v>306</v>
      </c>
      <c r="C205" s="66" t="s">
        <v>726</v>
      </c>
      <c r="D205" s="66" t="s">
        <v>760</v>
      </c>
      <c r="E205" s="66" t="str">
        <f>INDEX('Stove Emissions'!$G$5:$G$322, MATCH(O205, 'Stove Emissions'!$B$5:$B$322,0))</f>
        <v>Improved</v>
      </c>
      <c r="F205" s="66" t="s">
        <v>28</v>
      </c>
      <c r="G205" s="66" t="s">
        <v>758</v>
      </c>
      <c r="H205" s="66" t="str">
        <f>INDEX('Stove Emissions'!$F:$F, MATCH('Stove Characteristics'!O205, 'Stove Emissions'!$B:$B,0))</f>
        <v>Firewood</v>
      </c>
      <c r="I205" s="67">
        <v>0.182</v>
      </c>
      <c r="J205" s="189" t="s">
        <v>128</v>
      </c>
      <c r="K205" s="66" t="s">
        <v>729</v>
      </c>
      <c r="L205" s="66" t="s">
        <v>480</v>
      </c>
      <c r="M205" s="66" t="s">
        <v>649</v>
      </c>
      <c r="N205" s="158">
        <v>197</v>
      </c>
      <c r="O205" s="158">
        <v>197</v>
      </c>
      <c r="P205" s="259" t="s">
        <v>794</v>
      </c>
    </row>
    <row r="206" spans="2:16" x14ac:dyDescent="0.25">
      <c r="B206" s="66" t="s">
        <v>306</v>
      </c>
      <c r="C206" s="66" t="s">
        <v>727</v>
      </c>
      <c r="D206" s="66" t="s">
        <v>760</v>
      </c>
      <c r="E206" s="66" t="str">
        <f>INDEX('Stove Emissions'!$G$5:$G$322, MATCH(O206, 'Stove Emissions'!$B$5:$B$322,0))</f>
        <v>Improved</v>
      </c>
      <c r="F206" s="66" t="s">
        <v>28</v>
      </c>
      <c r="G206" s="66" t="s">
        <v>758</v>
      </c>
      <c r="H206" s="66" t="str">
        <f>INDEX('Stove Emissions'!$F:$F, MATCH('Stove Characteristics'!O206, 'Stove Emissions'!$B:$B,0))</f>
        <v>Firewood</v>
      </c>
      <c r="I206" s="67">
        <v>0.217</v>
      </c>
      <c r="J206" s="189" t="s">
        <v>128</v>
      </c>
      <c r="K206" s="66" t="s">
        <v>729</v>
      </c>
      <c r="L206" s="66" t="s">
        <v>480</v>
      </c>
      <c r="M206" s="66" t="s">
        <v>649</v>
      </c>
      <c r="N206" s="158">
        <v>198</v>
      </c>
      <c r="O206" s="158">
        <v>198</v>
      </c>
      <c r="P206" s="259" t="s">
        <v>794</v>
      </c>
    </row>
    <row r="207" spans="2:16" x14ac:dyDescent="0.25">
      <c r="B207" s="66" t="s">
        <v>306</v>
      </c>
      <c r="C207" s="66" t="s">
        <v>728</v>
      </c>
      <c r="D207" s="66" t="s">
        <v>760</v>
      </c>
      <c r="E207" s="66" t="str">
        <f>INDEX('Stove Emissions'!$G$5:$G$322, MATCH(O207, 'Stove Emissions'!$B$5:$B$322,0))</f>
        <v>Improved</v>
      </c>
      <c r="F207" s="66" t="s">
        <v>28</v>
      </c>
      <c r="G207" s="66" t="s">
        <v>758</v>
      </c>
      <c r="H207" s="66" t="str">
        <f>INDEX('Stove Emissions'!$F:$F, MATCH('Stove Characteristics'!O207, 'Stove Emissions'!$B:$B,0))</f>
        <v>Firewood</v>
      </c>
      <c r="I207" s="67">
        <v>0.19699999999999998</v>
      </c>
      <c r="J207" s="189" t="s">
        <v>128</v>
      </c>
      <c r="K207" s="66" t="s">
        <v>729</v>
      </c>
      <c r="L207" s="66" t="s">
        <v>480</v>
      </c>
      <c r="M207" s="66" t="s">
        <v>649</v>
      </c>
      <c r="N207" s="158">
        <v>199</v>
      </c>
      <c r="O207" s="158">
        <v>199</v>
      </c>
      <c r="P207" s="259" t="s">
        <v>794</v>
      </c>
    </row>
    <row r="208" spans="2:16" x14ac:dyDescent="0.25">
      <c r="B208" s="66" t="s">
        <v>306</v>
      </c>
      <c r="C208" s="156" t="s">
        <v>705</v>
      </c>
      <c r="D208" s="66" t="s">
        <v>760</v>
      </c>
      <c r="E208" s="66" t="str">
        <f>INDEX('Stove Emissions'!$G$5:$G$322, MATCH(O208, 'Stove Emissions'!$B$5:$B$322,0))</f>
        <v>Traditional</v>
      </c>
      <c r="F208" s="66" t="s">
        <v>139</v>
      </c>
      <c r="G208" s="66" t="s">
        <v>759</v>
      </c>
      <c r="H208" s="66" t="str">
        <f>INDEX('Stove Emissions'!$F:$F, MATCH('Stove Characteristics'!O208, 'Stove Emissions'!$B:$B,0))</f>
        <v>Charcoal</v>
      </c>
      <c r="I208" s="67">
        <v>0.14499999999999999</v>
      </c>
      <c r="J208" s="189" t="s">
        <v>128</v>
      </c>
      <c r="K208" s="66" t="s">
        <v>729</v>
      </c>
      <c r="L208" s="66" t="s">
        <v>480</v>
      </c>
      <c r="M208" s="66" t="s">
        <v>649</v>
      </c>
      <c r="N208" s="158">
        <v>200</v>
      </c>
      <c r="O208" s="158">
        <v>200</v>
      </c>
      <c r="P208" s="259" t="s">
        <v>794</v>
      </c>
    </row>
    <row r="209" spans="2:16" x14ac:dyDescent="0.25">
      <c r="B209" s="66" t="s">
        <v>306</v>
      </c>
      <c r="C209" s="156" t="s">
        <v>709</v>
      </c>
      <c r="D209" s="66" t="s">
        <v>760</v>
      </c>
      <c r="E209" s="66" t="str">
        <f>INDEX('Stove Emissions'!$G$5:$G$322, MATCH(O209, 'Stove Emissions'!$B$5:$B$322,0))</f>
        <v>Improved</v>
      </c>
      <c r="F209" s="66" t="s">
        <v>139</v>
      </c>
      <c r="G209" s="66" t="s">
        <v>759</v>
      </c>
      <c r="H209" s="66" t="str">
        <f>INDEX('Stove Emissions'!$F:$F, MATCH('Stove Characteristics'!O209, 'Stove Emissions'!$B:$B,0))</f>
        <v>Charcoal</v>
      </c>
      <c r="I209" s="67">
        <v>0.16200000000000001</v>
      </c>
      <c r="J209" s="189" t="s">
        <v>128</v>
      </c>
      <c r="K209" s="66" t="s">
        <v>729</v>
      </c>
      <c r="L209" s="66" t="s">
        <v>480</v>
      </c>
      <c r="M209" s="66" t="s">
        <v>649</v>
      </c>
      <c r="N209" s="158">
        <v>201</v>
      </c>
      <c r="O209" s="158">
        <v>201</v>
      </c>
      <c r="P209" s="259" t="s">
        <v>794</v>
      </c>
    </row>
    <row r="210" spans="2:16" x14ac:dyDescent="0.25">
      <c r="B210" s="66" t="s">
        <v>306</v>
      </c>
      <c r="C210" s="156" t="s">
        <v>714</v>
      </c>
      <c r="D210" s="66" t="s">
        <v>760</v>
      </c>
      <c r="E210" s="66" t="str">
        <f>INDEX('Stove Emissions'!$G$5:$G$322, MATCH(O210, 'Stove Emissions'!$B$5:$B$322,0))</f>
        <v>Traditional</v>
      </c>
      <c r="F210" s="66" t="s">
        <v>139</v>
      </c>
      <c r="G210" s="66" t="s">
        <v>759</v>
      </c>
      <c r="H210" s="66" t="str">
        <f>INDEX('Stove Emissions'!$F:$F, MATCH('Stove Characteristics'!O210, 'Stove Emissions'!$B:$B,0))</f>
        <v>Charcoal</v>
      </c>
      <c r="I210" s="67">
        <v>0.125</v>
      </c>
      <c r="J210" s="189" t="s">
        <v>128</v>
      </c>
      <c r="K210" s="66" t="s">
        <v>729</v>
      </c>
      <c r="L210" s="66" t="s">
        <v>480</v>
      </c>
      <c r="M210" s="66" t="s">
        <v>649</v>
      </c>
      <c r="N210" s="158">
        <v>202</v>
      </c>
      <c r="O210" s="158">
        <v>202</v>
      </c>
      <c r="P210" s="259" t="s">
        <v>794</v>
      </c>
    </row>
    <row r="211" spans="2:16" x14ac:dyDescent="0.25">
      <c r="B211" s="66" t="s">
        <v>306</v>
      </c>
      <c r="C211" s="156" t="s">
        <v>755</v>
      </c>
      <c r="D211" s="66" t="s">
        <v>760</v>
      </c>
      <c r="E211" s="66" t="str">
        <f>INDEX('Stove Emissions'!$G$5:$G$322, MATCH(O211, 'Stove Emissions'!$B$5:$B$322,0))</f>
        <v>Improved</v>
      </c>
      <c r="F211" s="66" t="s">
        <v>139</v>
      </c>
      <c r="G211" s="66" t="s">
        <v>759</v>
      </c>
      <c r="H211" s="66" t="str">
        <f>INDEX('Stove Emissions'!$F:$F, MATCH('Stove Characteristics'!O211, 'Stove Emissions'!$B:$B,0))</f>
        <v>Charcoal</v>
      </c>
      <c r="I211" s="67">
        <v>0.27</v>
      </c>
      <c r="J211" s="189" t="s">
        <v>128</v>
      </c>
      <c r="K211" s="66" t="s">
        <v>729</v>
      </c>
      <c r="L211" s="66" t="s">
        <v>480</v>
      </c>
      <c r="M211" s="66" t="s">
        <v>649</v>
      </c>
      <c r="N211" s="158">
        <v>203</v>
      </c>
      <c r="O211" s="158">
        <v>203</v>
      </c>
      <c r="P211" s="259" t="s">
        <v>794</v>
      </c>
    </row>
    <row r="212" spans="2:16" x14ac:dyDescent="0.25">
      <c r="B212" s="66" t="s">
        <v>306</v>
      </c>
      <c r="C212" s="156" t="s">
        <v>717</v>
      </c>
      <c r="D212" s="66" t="s">
        <v>760</v>
      </c>
      <c r="E212" s="66" t="str">
        <f>INDEX('Stove Emissions'!$G$5:$G$322, MATCH(O212, 'Stove Emissions'!$B$5:$B$322,0))</f>
        <v>Improved</v>
      </c>
      <c r="F212" s="66" t="s">
        <v>139</v>
      </c>
      <c r="G212" s="66" t="s">
        <v>759</v>
      </c>
      <c r="H212" s="66" t="str">
        <f>INDEX('Stove Emissions'!$F:$F, MATCH('Stove Characteristics'!O212, 'Stove Emissions'!$B:$B,0))</f>
        <v>Charcoal</v>
      </c>
      <c r="I212" s="67">
        <v>0.215</v>
      </c>
      <c r="J212" s="189" t="s">
        <v>128</v>
      </c>
      <c r="K212" s="66" t="s">
        <v>729</v>
      </c>
      <c r="L212" s="66" t="s">
        <v>480</v>
      </c>
      <c r="M212" s="66" t="s">
        <v>649</v>
      </c>
      <c r="N212" s="158">
        <v>204</v>
      </c>
      <c r="O212" s="158">
        <v>204</v>
      </c>
      <c r="P212" s="259" t="s">
        <v>794</v>
      </c>
    </row>
    <row r="213" spans="2:16" x14ac:dyDescent="0.25">
      <c r="B213" s="66" t="s">
        <v>306</v>
      </c>
      <c r="C213" s="156" t="s">
        <v>756</v>
      </c>
      <c r="D213" s="66" t="s">
        <v>760</v>
      </c>
      <c r="E213" s="66" t="str">
        <f>INDEX('Stove Emissions'!$G$5:$G$322, MATCH(O213, 'Stove Emissions'!$B$5:$B$322,0))</f>
        <v>Improved</v>
      </c>
      <c r="F213" s="66" t="s">
        <v>139</v>
      </c>
      <c r="G213" s="66" t="s">
        <v>759</v>
      </c>
      <c r="H213" s="66" t="str">
        <f>INDEX('Stove Emissions'!$F:$F, MATCH('Stove Characteristics'!O213, 'Stove Emissions'!$B:$B,0))</f>
        <v>Charcoal</v>
      </c>
      <c r="I213" s="67">
        <v>0.16500000000000001</v>
      </c>
      <c r="J213" s="189" t="s">
        <v>128</v>
      </c>
      <c r="K213" s="66" t="s">
        <v>729</v>
      </c>
      <c r="L213" s="66" t="s">
        <v>480</v>
      </c>
      <c r="M213" s="66" t="s">
        <v>649</v>
      </c>
      <c r="N213" s="158">
        <v>205</v>
      </c>
      <c r="O213" s="158">
        <v>205</v>
      </c>
      <c r="P213" s="259" t="s">
        <v>794</v>
      </c>
    </row>
    <row r="214" spans="2:16" x14ac:dyDescent="0.25">
      <c r="B214" s="66" t="s">
        <v>306</v>
      </c>
      <c r="C214" s="156" t="s">
        <v>757</v>
      </c>
      <c r="D214" s="66" t="s">
        <v>760</v>
      </c>
      <c r="E214" s="66" t="str">
        <f>INDEX('Stove Emissions'!$G$5:$G$322, MATCH(O214, 'Stove Emissions'!$B$5:$B$322,0))</f>
        <v>Improved</v>
      </c>
      <c r="F214" s="66" t="s">
        <v>139</v>
      </c>
      <c r="G214" s="66" t="s">
        <v>759</v>
      </c>
      <c r="H214" s="66" t="str">
        <f>INDEX('Stove Emissions'!$F:$F, MATCH('Stove Characteristics'!O214, 'Stove Emissions'!$B:$B,0))</f>
        <v>Charcoal</v>
      </c>
      <c r="I214" s="67">
        <v>0.25</v>
      </c>
      <c r="J214" s="189" t="s">
        <v>128</v>
      </c>
      <c r="K214" s="66" t="s">
        <v>729</v>
      </c>
      <c r="L214" s="66" t="s">
        <v>480</v>
      </c>
      <c r="M214" s="66" t="s">
        <v>649</v>
      </c>
      <c r="N214" s="158">
        <v>206</v>
      </c>
      <c r="O214" s="158">
        <v>206</v>
      </c>
      <c r="P214" s="259" t="s">
        <v>794</v>
      </c>
    </row>
    <row r="215" spans="2:16" x14ac:dyDescent="0.25">
      <c r="B215" s="66" t="s">
        <v>306</v>
      </c>
      <c r="C215" s="156" t="s">
        <v>728</v>
      </c>
      <c r="D215" s="66" t="s">
        <v>760</v>
      </c>
      <c r="E215" s="66" t="str">
        <f>INDEX('Stove Emissions'!$G$5:$G$322, MATCH(O215, 'Stove Emissions'!$B$5:$B$322,0))</f>
        <v>Improved</v>
      </c>
      <c r="F215" s="66" t="s">
        <v>139</v>
      </c>
      <c r="G215" s="66" t="s">
        <v>759</v>
      </c>
      <c r="H215" s="66" t="str">
        <f>INDEX('Stove Emissions'!$F:$F, MATCH('Stove Characteristics'!O215, 'Stove Emissions'!$B:$B,0))</f>
        <v>Charcoal</v>
      </c>
      <c r="I215" s="67">
        <v>0.18</v>
      </c>
      <c r="J215" s="189" t="s">
        <v>128</v>
      </c>
      <c r="K215" s="66" t="s">
        <v>729</v>
      </c>
      <c r="L215" s="66" t="s">
        <v>480</v>
      </c>
      <c r="M215" s="66" t="s">
        <v>649</v>
      </c>
      <c r="N215" s="158">
        <v>207</v>
      </c>
      <c r="O215" s="158">
        <v>207</v>
      </c>
      <c r="P215" s="259" t="s">
        <v>794</v>
      </c>
    </row>
    <row r="216" spans="2:16" x14ac:dyDescent="0.25">
      <c r="B216" s="66" t="s">
        <v>306</v>
      </c>
      <c r="C216" s="156" t="s">
        <v>726</v>
      </c>
      <c r="D216" s="66" t="s">
        <v>760</v>
      </c>
      <c r="E216" s="66" t="str">
        <f>INDEX('Stove Emissions'!$G$5:$G$322, MATCH(O216, 'Stove Emissions'!$B$5:$B$322,0))</f>
        <v>Improved</v>
      </c>
      <c r="F216" s="66" t="s">
        <v>139</v>
      </c>
      <c r="G216" s="66" t="s">
        <v>759</v>
      </c>
      <c r="H216" s="66" t="str">
        <f>INDEX('Stove Emissions'!$F:$F, MATCH('Stove Characteristics'!O216, 'Stove Emissions'!$B:$B,0))</f>
        <v>Charcoal</v>
      </c>
      <c r="I216" s="67">
        <v>0.182</v>
      </c>
      <c r="J216" s="189" t="s">
        <v>128</v>
      </c>
      <c r="K216" s="66" t="s">
        <v>729</v>
      </c>
      <c r="L216" s="66" t="s">
        <v>480</v>
      </c>
      <c r="M216" s="66" t="s">
        <v>649</v>
      </c>
      <c r="N216" s="158">
        <v>208</v>
      </c>
      <c r="O216" s="158">
        <v>208</v>
      </c>
      <c r="P216" s="259" t="s">
        <v>794</v>
      </c>
    </row>
    <row r="217" spans="2:16" x14ac:dyDescent="0.25">
      <c r="B217" s="66" t="s">
        <v>306</v>
      </c>
      <c r="C217" s="66" t="s">
        <v>796</v>
      </c>
      <c r="D217" s="66" t="s">
        <v>800</v>
      </c>
      <c r="E217" s="66" t="str">
        <f>INDEX('Stove Emissions'!$G$5:$G$322, MATCH(O217, 'Stove Emissions'!$B$5:$B$322,0))</f>
        <v>Improved</v>
      </c>
      <c r="F217" s="66" t="s">
        <v>300</v>
      </c>
      <c r="G217" s="66" t="s">
        <v>804</v>
      </c>
      <c r="H217" s="66" t="str">
        <f>INDEX('Stove Emissions'!$F:$F, MATCH('Stove Characteristics'!O217, 'Stove Emissions'!$B:$B,0))</f>
        <v>Firewood</v>
      </c>
      <c r="I217" s="67">
        <v>0.26100000000000001</v>
      </c>
      <c r="J217" s="189" t="s">
        <v>128</v>
      </c>
      <c r="K217" s="66" t="s">
        <v>729</v>
      </c>
      <c r="L217" s="66" t="s">
        <v>480</v>
      </c>
      <c r="M217" s="66" t="s">
        <v>649</v>
      </c>
      <c r="N217" s="158">
        <v>209</v>
      </c>
      <c r="O217" s="158">
        <v>209</v>
      </c>
      <c r="P217" s="259" t="s">
        <v>802</v>
      </c>
    </row>
    <row r="218" spans="2:16" x14ac:dyDescent="0.25">
      <c r="B218" s="66" t="s">
        <v>306</v>
      </c>
      <c r="C218" s="66" t="s">
        <v>796</v>
      </c>
      <c r="D218" s="66" t="s">
        <v>800</v>
      </c>
      <c r="E218" s="66" t="str">
        <f>INDEX('Stove Emissions'!$G$5:$G$322, MATCH(O218, 'Stove Emissions'!$B$5:$B$322,0))</f>
        <v>Improved</v>
      </c>
      <c r="F218" s="66" t="s">
        <v>300</v>
      </c>
      <c r="G218" s="66" t="s">
        <v>805</v>
      </c>
      <c r="H218" s="66" t="str">
        <f>INDEX('Stove Emissions'!$F:$F, MATCH('Stove Characteristics'!O218, 'Stove Emissions'!$B:$B,0))</f>
        <v>Firewood</v>
      </c>
      <c r="I218" s="67">
        <v>0.252</v>
      </c>
      <c r="J218" s="189" t="s">
        <v>128</v>
      </c>
      <c r="K218" s="66" t="s">
        <v>729</v>
      </c>
      <c r="L218" s="66" t="s">
        <v>480</v>
      </c>
      <c r="M218" s="66" t="s">
        <v>649</v>
      </c>
      <c r="N218" s="158">
        <v>210</v>
      </c>
      <c r="O218" s="158">
        <v>210</v>
      </c>
      <c r="P218" s="259" t="s">
        <v>802</v>
      </c>
    </row>
    <row r="219" spans="2:16" x14ac:dyDescent="0.25">
      <c r="B219" s="66" t="s">
        <v>306</v>
      </c>
      <c r="C219" s="66" t="s">
        <v>796</v>
      </c>
      <c r="D219" s="66" t="s">
        <v>800</v>
      </c>
      <c r="E219" s="66" t="str">
        <f>INDEX('Stove Emissions'!$G$5:$G$322, MATCH(O219, 'Stove Emissions'!$B$5:$B$322,0))</f>
        <v>Improved</v>
      </c>
      <c r="F219" s="66" t="s">
        <v>300</v>
      </c>
      <c r="G219" s="66" t="s">
        <v>806</v>
      </c>
      <c r="H219" s="66" t="str">
        <f>INDEX('Stove Emissions'!$F:$F, MATCH('Stove Characteristics'!O219, 'Stove Emissions'!$B:$B,0))</f>
        <v>Firewood</v>
      </c>
      <c r="I219" s="67">
        <v>0.253</v>
      </c>
      <c r="J219" s="189" t="s">
        <v>128</v>
      </c>
      <c r="K219" s="66" t="s">
        <v>729</v>
      </c>
      <c r="L219" s="66" t="s">
        <v>480</v>
      </c>
      <c r="M219" s="66" t="s">
        <v>649</v>
      </c>
      <c r="N219" s="158">
        <v>211</v>
      </c>
      <c r="O219" s="158">
        <v>211</v>
      </c>
      <c r="P219" s="259" t="s">
        <v>802</v>
      </c>
    </row>
    <row r="220" spans="2:16" x14ac:dyDescent="0.25">
      <c r="B220" s="66" t="s">
        <v>306</v>
      </c>
      <c r="C220" s="66" t="s">
        <v>796</v>
      </c>
      <c r="D220" s="66" t="s">
        <v>800</v>
      </c>
      <c r="E220" s="66" t="str">
        <f>INDEX('Stove Emissions'!$G$5:$G$322, MATCH(O220, 'Stove Emissions'!$B$5:$B$322,0))</f>
        <v>Improved</v>
      </c>
      <c r="F220" s="66" t="s">
        <v>300</v>
      </c>
      <c r="G220" s="66" t="s">
        <v>807</v>
      </c>
      <c r="H220" s="66" t="str">
        <f>INDEX('Stove Emissions'!$F:$F, MATCH('Stove Characteristics'!O220, 'Stove Emissions'!$B:$B,0))</f>
        <v>Firewood</v>
      </c>
      <c r="I220" s="67">
        <v>0.20100000000000001</v>
      </c>
      <c r="J220" s="189" t="s">
        <v>128</v>
      </c>
      <c r="K220" s="66" t="s">
        <v>729</v>
      </c>
      <c r="L220" s="66" t="s">
        <v>480</v>
      </c>
      <c r="M220" s="66" t="s">
        <v>649</v>
      </c>
      <c r="N220" s="158">
        <v>212</v>
      </c>
      <c r="O220" s="158">
        <v>212</v>
      </c>
      <c r="P220" s="259" t="s">
        <v>802</v>
      </c>
    </row>
    <row r="221" spans="2:16" x14ac:dyDescent="0.25">
      <c r="B221" s="66" t="s">
        <v>306</v>
      </c>
      <c r="C221" s="66" t="s">
        <v>796</v>
      </c>
      <c r="D221" s="66" t="s">
        <v>800</v>
      </c>
      <c r="E221" s="66" t="str">
        <f>INDEX('Stove Emissions'!$G$5:$G$322, MATCH(O221, 'Stove Emissions'!$B$5:$B$322,0))</f>
        <v>Improved</v>
      </c>
      <c r="F221" s="66" t="s">
        <v>300</v>
      </c>
      <c r="G221" s="66" t="s">
        <v>808</v>
      </c>
      <c r="H221" s="66" t="str">
        <f>INDEX('Stove Emissions'!$F:$F, MATCH('Stove Characteristics'!O221, 'Stove Emissions'!$B:$B,0))</f>
        <v>Firewood</v>
      </c>
      <c r="I221" s="67">
        <v>0.19699999999999998</v>
      </c>
      <c r="J221" s="189" t="s">
        <v>128</v>
      </c>
      <c r="K221" s="66" t="s">
        <v>729</v>
      </c>
      <c r="L221" s="66" t="s">
        <v>480</v>
      </c>
      <c r="M221" s="66" t="s">
        <v>649</v>
      </c>
      <c r="N221" s="158">
        <v>213</v>
      </c>
      <c r="O221" s="158">
        <v>213</v>
      </c>
      <c r="P221" s="259" t="s">
        <v>802</v>
      </c>
    </row>
    <row r="222" spans="2:16" x14ac:dyDescent="0.25">
      <c r="B222" s="66" t="s">
        <v>306</v>
      </c>
      <c r="C222" s="66" t="s">
        <v>797</v>
      </c>
      <c r="D222" s="66" t="s">
        <v>801</v>
      </c>
      <c r="E222" s="66" t="str">
        <f>INDEX('Stove Emissions'!$G$5:$G$322, MATCH(O222, 'Stove Emissions'!$B$5:$B$322,0))</f>
        <v>Traditional</v>
      </c>
      <c r="F222" s="66" t="s">
        <v>300</v>
      </c>
      <c r="G222" s="66" t="s">
        <v>809</v>
      </c>
      <c r="H222" s="66" t="str">
        <f>INDEX('Stove Emissions'!$F:$F, MATCH('Stove Characteristics'!O222, 'Stove Emissions'!$B:$B,0))</f>
        <v>Firewood</v>
      </c>
      <c r="I222" s="67">
        <v>0.17499999999999999</v>
      </c>
      <c r="J222" s="189" t="s">
        <v>128</v>
      </c>
      <c r="K222" s="66" t="s">
        <v>729</v>
      </c>
      <c r="L222" s="66" t="s">
        <v>480</v>
      </c>
      <c r="M222" s="66" t="s">
        <v>649</v>
      </c>
      <c r="N222" s="158">
        <v>214</v>
      </c>
      <c r="O222" s="158">
        <v>214</v>
      </c>
      <c r="P222" s="259" t="s">
        <v>802</v>
      </c>
    </row>
    <row r="223" spans="2:16" x14ac:dyDescent="0.25">
      <c r="B223" s="66" t="s">
        <v>306</v>
      </c>
      <c r="C223" s="66" t="s">
        <v>797</v>
      </c>
      <c r="D223" s="66" t="s">
        <v>801</v>
      </c>
      <c r="E223" s="66" t="str">
        <f>INDEX('Stove Emissions'!$G$5:$G$322, MATCH(O223, 'Stove Emissions'!$B$5:$B$322,0))</f>
        <v>Traditional</v>
      </c>
      <c r="F223" s="66" t="s">
        <v>300</v>
      </c>
      <c r="G223" s="66" t="s">
        <v>810</v>
      </c>
      <c r="H223" s="66" t="str">
        <f>INDEX('Stove Emissions'!$F:$F, MATCH('Stove Characteristics'!O223, 'Stove Emissions'!$B:$B,0))</f>
        <v>Firewood</v>
      </c>
      <c r="I223" s="67">
        <v>0.17600000000000002</v>
      </c>
      <c r="J223" s="189" t="s">
        <v>128</v>
      </c>
      <c r="K223" s="66" t="s">
        <v>729</v>
      </c>
      <c r="L223" s="66" t="s">
        <v>480</v>
      </c>
      <c r="M223" s="66" t="s">
        <v>649</v>
      </c>
      <c r="N223" s="158">
        <v>215</v>
      </c>
      <c r="O223" s="158">
        <v>215</v>
      </c>
      <c r="P223" s="259" t="s">
        <v>802</v>
      </c>
    </row>
    <row r="224" spans="2:16" x14ac:dyDescent="0.25">
      <c r="B224" s="66" t="s">
        <v>306</v>
      </c>
      <c r="C224" s="66" t="s">
        <v>797</v>
      </c>
      <c r="D224" s="66" t="s">
        <v>801</v>
      </c>
      <c r="E224" s="66" t="str">
        <f>INDEX('Stove Emissions'!$G$5:$G$322, MATCH(O224, 'Stove Emissions'!$B$5:$B$322,0))</f>
        <v>Traditional</v>
      </c>
      <c r="F224" s="66" t="s">
        <v>300</v>
      </c>
      <c r="G224" s="66" t="s">
        <v>811</v>
      </c>
      <c r="H224" s="66" t="str">
        <f>INDEX('Stove Emissions'!$F:$F, MATCH('Stove Characteristics'!O224, 'Stove Emissions'!$B:$B,0))</f>
        <v>Firewood</v>
      </c>
      <c r="I224" s="67">
        <v>0.17199999999999999</v>
      </c>
      <c r="J224" s="189" t="s">
        <v>128</v>
      </c>
      <c r="K224" s="66" t="s">
        <v>729</v>
      </c>
      <c r="L224" s="66" t="s">
        <v>480</v>
      </c>
      <c r="M224" s="66" t="s">
        <v>649</v>
      </c>
      <c r="N224" s="158">
        <v>216</v>
      </c>
      <c r="O224" s="158">
        <v>216</v>
      </c>
      <c r="P224" s="259" t="s">
        <v>802</v>
      </c>
    </row>
    <row r="225" spans="2:16" x14ac:dyDescent="0.25">
      <c r="B225" s="66" t="s">
        <v>306</v>
      </c>
      <c r="C225" s="66" t="s">
        <v>797</v>
      </c>
      <c r="D225" s="66" t="s">
        <v>801</v>
      </c>
      <c r="E225" s="66" t="str">
        <f>INDEX('Stove Emissions'!$G$5:$G$322, MATCH(O225, 'Stove Emissions'!$B$5:$B$322,0))</f>
        <v>Traditional</v>
      </c>
      <c r="F225" s="66" t="s">
        <v>300</v>
      </c>
      <c r="G225" s="66" t="s">
        <v>812</v>
      </c>
      <c r="H225" s="66" t="str">
        <f>INDEX('Stove Emissions'!$F:$F, MATCH('Stove Characteristics'!O225, 'Stove Emissions'!$B:$B,0))</f>
        <v>Firewood</v>
      </c>
      <c r="I225" s="67">
        <v>0.14300000000000002</v>
      </c>
      <c r="J225" s="189" t="s">
        <v>128</v>
      </c>
      <c r="K225" s="66" t="s">
        <v>729</v>
      </c>
      <c r="L225" s="66" t="s">
        <v>480</v>
      </c>
      <c r="M225" s="66" t="s">
        <v>649</v>
      </c>
      <c r="N225" s="158">
        <v>217</v>
      </c>
      <c r="O225" s="158">
        <v>217</v>
      </c>
      <c r="P225" s="259" t="s">
        <v>802</v>
      </c>
    </row>
    <row r="226" spans="2:16" x14ac:dyDescent="0.25">
      <c r="B226" s="66" t="s">
        <v>306</v>
      </c>
      <c r="C226" s="66" t="s">
        <v>797</v>
      </c>
      <c r="D226" s="66" t="s">
        <v>801</v>
      </c>
      <c r="E226" s="66" t="str">
        <f>INDEX('Stove Emissions'!$G$5:$G$322, MATCH(O226, 'Stove Emissions'!$B$5:$B$322,0))</f>
        <v>Traditional</v>
      </c>
      <c r="F226" s="66" t="s">
        <v>300</v>
      </c>
      <c r="G226" s="66" t="s">
        <v>813</v>
      </c>
      <c r="H226" s="66" t="str">
        <f>INDEX('Stove Emissions'!$F:$F, MATCH('Stove Characteristics'!O226, 'Stove Emissions'!$B:$B,0))</f>
        <v>Firewood</v>
      </c>
      <c r="I226" s="67">
        <v>0.14000000000000001</v>
      </c>
      <c r="J226" s="189" t="s">
        <v>128</v>
      </c>
      <c r="K226" s="66" t="s">
        <v>729</v>
      </c>
      <c r="L226" s="66" t="s">
        <v>480</v>
      </c>
      <c r="M226" s="66" t="s">
        <v>649</v>
      </c>
      <c r="N226" s="158">
        <v>218</v>
      </c>
      <c r="O226" s="158">
        <v>218</v>
      </c>
      <c r="P226" s="259" t="s">
        <v>802</v>
      </c>
    </row>
    <row r="227" spans="2:16" x14ac:dyDescent="0.25">
      <c r="B227" s="66" t="s">
        <v>306</v>
      </c>
      <c r="C227" s="66" t="s">
        <v>798</v>
      </c>
      <c r="D227" s="66" t="s">
        <v>799</v>
      </c>
      <c r="E227" s="66" t="str">
        <f>INDEX('Stove Emissions'!$G$5:$G$322, MATCH(O227, 'Stove Emissions'!$B$5:$B$322,0))</f>
        <v>Improved</v>
      </c>
      <c r="F227" s="66" t="s">
        <v>470</v>
      </c>
      <c r="G227" s="66" t="s">
        <v>814</v>
      </c>
      <c r="H227" s="66" t="str">
        <f>INDEX('Stove Emissions'!$F:$F, MATCH('Stove Characteristics'!O227, 'Stove Emissions'!$B:$B,0))</f>
        <v>Charcoal</v>
      </c>
      <c r="I227" s="67">
        <v>0.17100000000000001</v>
      </c>
      <c r="J227" s="189" t="s">
        <v>128</v>
      </c>
      <c r="K227" s="66" t="s">
        <v>729</v>
      </c>
      <c r="L227" s="66" t="s">
        <v>480</v>
      </c>
      <c r="M227" s="66" t="s">
        <v>649</v>
      </c>
      <c r="N227" s="158">
        <v>219</v>
      </c>
      <c r="O227" s="158">
        <v>219</v>
      </c>
      <c r="P227" s="259" t="s">
        <v>802</v>
      </c>
    </row>
    <row r="228" spans="2:16" x14ac:dyDescent="0.25">
      <c r="B228" s="66" t="s">
        <v>306</v>
      </c>
      <c r="C228" s="66" t="s">
        <v>798</v>
      </c>
      <c r="D228" s="66" t="s">
        <v>799</v>
      </c>
      <c r="E228" s="66" t="str">
        <f>INDEX('Stove Emissions'!$G$5:$G$322, MATCH(O228, 'Stove Emissions'!$B$5:$B$322,0))</f>
        <v>Improved</v>
      </c>
      <c r="F228" s="66" t="s">
        <v>470</v>
      </c>
      <c r="G228" s="66" t="s">
        <v>815</v>
      </c>
      <c r="H228" s="66" t="str">
        <f>INDEX('Stove Emissions'!$F:$F, MATCH('Stove Characteristics'!O228, 'Stove Emissions'!$B:$B,0))</f>
        <v>Charcoal</v>
      </c>
      <c r="I228" s="67">
        <v>0.14899999999999999</v>
      </c>
      <c r="J228" s="189" t="s">
        <v>128</v>
      </c>
      <c r="K228" s="66" t="s">
        <v>729</v>
      </c>
      <c r="L228" s="66" t="s">
        <v>480</v>
      </c>
      <c r="M228" s="66" t="s">
        <v>649</v>
      </c>
      <c r="N228" s="158">
        <v>220</v>
      </c>
      <c r="O228" s="158">
        <v>220</v>
      </c>
      <c r="P228" s="259" t="s">
        <v>802</v>
      </c>
    </row>
    <row r="229" spans="2:16" x14ac:dyDescent="0.25">
      <c r="B229" s="66" t="s">
        <v>306</v>
      </c>
      <c r="C229" s="66" t="s">
        <v>798</v>
      </c>
      <c r="D229" s="66" t="s">
        <v>799</v>
      </c>
      <c r="E229" s="66" t="str">
        <f>INDEX('Stove Emissions'!$G$5:$G$322, MATCH(O229, 'Stove Emissions'!$B$5:$B$322,0))</f>
        <v>Improved</v>
      </c>
      <c r="F229" s="66" t="s">
        <v>470</v>
      </c>
      <c r="G229" s="66" t="s">
        <v>816</v>
      </c>
      <c r="H229" s="66" t="str">
        <f>INDEX('Stove Emissions'!$F:$F, MATCH('Stove Characteristics'!O229, 'Stove Emissions'!$B:$B,0))</f>
        <v>Charcoal</v>
      </c>
      <c r="I229" s="67">
        <v>0.14699999999999999</v>
      </c>
      <c r="J229" s="189" t="s">
        <v>128</v>
      </c>
      <c r="K229" s="66" t="s">
        <v>729</v>
      </c>
      <c r="L229" s="66" t="s">
        <v>480</v>
      </c>
      <c r="M229" s="66" t="s">
        <v>649</v>
      </c>
      <c r="N229" s="158">
        <v>221</v>
      </c>
      <c r="O229" s="158">
        <v>221</v>
      </c>
      <c r="P229" s="259" t="s">
        <v>802</v>
      </c>
    </row>
    <row r="230" spans="2:16" x14ac:dyDescent="0.25">
      <c r="B230" s="66" t="s">
        <v>306</v>
      </c>
      <c r="C230" s="66" t="s">
        <v>798</v>
      </c>
      <c r="D230" s="66" t="s">
        <v>799</v>
      </c>
      <c r="E230" s="66" t="str">
        <f>INDEX('Stove Emissions'!$G$5:$G$322, MATCH(O230, 'Stove Emissions'!$B$5:$B$322,0))</f>
        <v>Improved</v>
      </c>
      <c r="F230" s="66" t="s">
        <v>470</v>
      </c>
      <c r="G230" s="66" t="s">
        <v>817</v>
      </c>
      <c r="H230" s="66" t="str">
        <f>INDEX('Stove Emissions'!$F:$F, MATCH('Stove Characteristics'!O230, 'Stove Emissions'!$B:$B,0))</f>
        <v>Charcoal</v>
      </c>
      <c r="I230" s="67">
        <v>0.10099999999999999</v>
      </c>
      <c r="J230" s="189" t="s">
        <v>128</v>
      </c>
      <c r="K230" s="66" t="s">
        <v>729</v>
      </c>
      <c r="L230" s="66" t="s">
        <v>480</v>
      </c>
      <c r="M230" s="66" t="s">
        <v>649</v>
      </c>
      <c r="N230" s="158">
        <v>222</v>
      </c>
      <c r="O230" s="158">
        <v>222</v>
      </c>
      <c r="P230" s="259" t="s">
        <v>802</v>
      </c>
    </row>
    <row r="231" spans="2:16" x14ac:dyDescent="0.25">
      <c r="B231" s="66" t="s">
        <v>306</v>
      </c>
      <c r="C231" s="66" t="s">
        <v>798</v>
      </c>
      <c r="D231" s="66" t="s">
        <v>799</v>
      </c>
      <c r="E231" s="66" t="str">
        <f>INDEX('Stove Emissions'!$G$5:$G$322, MATCH(O231, 'Stove Emissions'!$B$5:$B$322,0))</f>
        <v>Improved</v>
      </c>
      <c r="F231" s="66" t="s">
        <v>470</v>
      </c>
      <c r="G231" s="66" t="s">
        <v>818</v>
      </c>
      <c r="H231" s="66" t="str">
        <f>INDEX('Stove Emissions'!$F:$F, MATCH('Stove Characteristics'!O231, 'Stove Emissions'!$B:$B,0))</f>
        <v>Charcoal</v>
      </c>
      <c r="I231" s="67">
        <v>9.6999999999999989E-2</v>
      </c>
      <c r="J231" s="189" t="s">
        <v>128</v>
      </c>
      <c r="K231" s="66" t="s">
        <v>729</v>
      </c>
      <c r="L231" s="66" t="s">
        <v>480</v>
      </c>
      <c r="M231" s="66" t="s">
        <v>649</v>
      </c>
      <c r="N231" s="158">
        <v>223</v>
      </c>
      <c r="O231" s="158">
        <v>223</v>
      </c>
      <c r="P231" s="259" t="s">
        <v>802</v>
      </c>
    </row>
    <row r="232" spans="2:16" x14ac:dyDescent="0.25">
      <c r="B232" s="66" t="s">
        <v>87</v>
      </c>
      <c r="C232" s="66" t="s">
        <v>179</v>
      </c>
      <c r="D232" s="66" t="s">
        <v>861</v>
      </c>
      <c r="E232" s="66" t="str">
        <f>INDEX('Stove Emissions'!$G$5:$G$322, MATCH(O232, 'Stove Emissions'!$B$5:$B$322,0))</f>
        <v>Improved</v>
      </c>
      <c r="F232" s="66" t="s">
        <v>833</v>
      </c>
      <c r="G232" s="66" t="s">
        <v>834</v>
      </c>
      <c r="H232" s="66" t="str">
        <f>INDEX('Stove Emissions'!$F:$F, MATCH('Stove Characteristics'!O232, 'Stove Emissions'!$B:$B,0))</f>
        <v>Firewood</v>
      </c>
      <c r="I232" s="189" t="s">
        <v>128</v>
      </c>
      <c r="J232" s="189" t="s">
        <v>128</v>
      </c>
      <c r="K232" s="66" t="s">
        <v>242</v>
      </c>
      <c r="L232" s="66" t="s">
        <v>480</v>
      </c>
      <c r="M232" s="66" t="s">
        <v>654</v>
      </c>
      <c r="N232" s="158">
        <v>224</v>
      </c>
      <c r="O232" s="158">
        <v>224</v>
      </c>
      <c r="P232" s="259" t="s">
        <v>1116</v>
      </c>
    </row>
    <row r="233" spans="2:16" x14ac:dyDescent="0.25">
      <c r="B233" s="66" t="s">
        <v>87</v>
      </c>
      <c r="C233" s="66" t="s">
        <v>179</v>
      </c>
      <c r="D233" s="66" t="s">
        <v>861</v>
      </c>
      <c r="E233" s="66" t="str">
        <f>INDEX('Stove Emissions'!$G$5:$G$322, MATCH(O233, 'Stove Emissions'!$B$5:$B$322,0))</f>
        <v>Improved</v>
      </c>
      <c r="F233" s="66" t="s">
        <v>833</v>
      </c>
      <c r="G233" s="66" t="s">
        <v>835</v>
      </c>
      <c r="H233" s="66" t="str">
        <f>INDEX('Stove Emissions'!$F:$F, MATCH('Stove Characteristics'!O233, 'Stove Emissions'!$B:$B,0))</f>
        <v>Firewood</v>
      </c>
      <c r="I233" s="189" t="s">
        <v>128</v>
      </c>
      <c r="J233" s="189" t="s">
        <v>128</v>
      </c>
      <c r="K233" s="66" t="s">
        <v>242</v>
      </c>
      <c r="L233" s="66" t="s">
        <v>480</v>
      </c>
      <c r="M233" s="66" t="s">
        <v>654</v>
      </c>
      <c r="N233" s="158">
        <v>225</v>
      </c>
      <c r="O233" s="158">
        <v>225</v>
      </c>
      <c r="P233" s="259" t="s">
        <v>1116</v>
      </c>
    </row>
    <row r="234" spans="2:16" x14ac:dyDescent="0.25">
      <c r="B234" s="66" t="s">
        <v>87</v>
      </c>
      <c r="C234" s="66" t="s">
        <v>179</v>
      </c>
      <c r="D234" s="66" t="s">
        <v>861</v>
      </c>
      <c r="E234" s="66" t="str">
        <f>INDEX('Stove Emissions'!$G$5:$G$322, MATCH(O234, 'Stove Emissions'!$B$5:$B$322,0))</f>
        <v>Improved</v>
      </c>
      <c r="F234" s="66" t="s">
        <v>833</v>
      </c>
      <c r="G234" s="66" t="s">
        <v>836</v>
      </c>
      <c r="H234" s="66" t="str">
        <f>INDEX('Stove Emissions'!$F:$F, MATCH('Stove Characteristics'!O234, 'Stove Emissions'!$B:$B,0))</f>
        <v>Firewood</v>
      </c>
      <c r="I234" s="189" t="s">
        <v>128</v>
      </c>
      <c r="J234" s="189" t="s">
        <v>128</v>
      </c>
      <c r="K234" s="66" t="s">
        <v>242</v>
      </c>
      <c r="L234" s="66" t="s">
        <v>480</v>
      </c>
      <c r="M234" s="66" t="s">
        <v>654</v>
      </c>
      <c r="N234" s="158">
        <v>226</v>
      </c>
      <c r="O234" s="158">
        <v>226</v>
      </c>
      <c r="P234" s="259" t="s">
        <v>1116</v>
      </c>
    </row>
    <row r="235" spans="2:16" x14ac:dyDescent="0.25">
      <c r="B235" s="66" t="s">
        <v>87</v>
      </c>
      <c r="C235" s="66" t="s">
        <v>179</v>
      </c>
      <c r="D235" s="66" t="s">
        <v>861</v>
      </c>
      <c r="E235" s="66" t="str">
        <f>INDEX('Stove Emissions'!$G$5:$G$322, MATCH(O235, 'Stove Emissions'!$B$5:$B$322,0))</f>
        <v>Improved</v>
      </c>
      <c r="F235" s="66" t="s">
        <v>833</v>
      </c>
      <c r="G235" s="66" t="s">
        <v>837</v>
      </c>
      <c r="H235" s="66" t="str">
        <f>INDEX('Stove Emissions'!$F:$F, MATCH('Stove Characteristics'!O235, 'Stove Emissions'!$B:$B,0))</f>
        <v>Firewood</v>
      </c>
      <c r="I235" s="189" t="s">
        <v>128</v>
      </c>
      <c r="J235" s="189" t="s">
        <v>128</v>
      </c>
      <c r="K235" s="66" t="s">
        <v>242</v>
      </c>
      <c r="L235" s="66" t="s">
        <v>480</v>
      </c>
      <c r="M235" s="66" t="s">
        <v>654</v>
      </c>
      <c r="N235" s="158">
        <v>227</v>
      </c>
      <c r="O235" s="158">
        <v>227</v>
      </c>
      <c r="P235" s="259" t="s">
        <v>1116</v>
      </c>
    </row>
    <row r="236" spans="2:16" x14ac:dyDescent="0.25">
      <c r="B236" s="66" t="s">
        <v>87</v>
      </c>
      <c r="C236" s="66" t="s">
        <v>179</v>
      </c>
      <c r="D236" s="66" t="s">
        <v>861</v>
      </c>
      <c r="E236" s="66" t="str">
        <f>INDEX('Stove Emissions'!$G$5:$G$322, MATCH(O236, 'Stove Emissions'!$B$5:$B$322,0))</f>
        <v>Improved</v>
      </c>
      <c r="F236" s="66" t="s">
        <v>833</v>
      </c>
      <c r="G236" s="66" t="s">
        <v>838</v>
      </c>
      <c r="H236" s="66" t="str">
        <f>INDEX('Stove Emissions'!$F:$F, MATCH('Stove Characteristics'!O236, 'Stove Emissions'!$B:$B,0))</f>
        <v>Firewood</v>
      </c>
      <c r="I236" s="189" t="s">
        <v>128</v>
      </c>
      <c r="J236" s="189" t="s">
        <v>128</v>
      </c>
      <c r="K236" s="66" t="s">
        <v>242</v>
      </c>
      <c r="L236" s="66" t="s">
        <v>480</v>
      </c>
      <c r="M236" s="66" t="s">
        <v>654</v>
      </c>
      <c r="N236" s="158">
        <v>228</v>
      </c>
      <c r="O236" s="158">
        <v>228</v>
      </c>
      <c r="P236" s="259" t="s">
        <v>1116</v>
      </c>
    </row>
    <row r="237" spans="2:16" x14ac:dyDescent="0.25">
      <c r="B237" s="66" t="s">
        <v>87</v>
      </c>
      <c r="C237" s="66" t="s">
        <v>179</v>
      </c>
      <c r="D237" s="66" t="s">
        <v>861</v>
      </c>
      <c r="E237" s="66" t="str">
        <f>INDEX('Stove Emissions'!$G$5:$G$322, MATCH(O237, 'Stove Emissions'!$B$5:$B$322,0))</f>
        <v>Improved</v>
      </c>
      <c r="F237" s="66" t="s">
        <v>833</v>
      </c>
      <c r="G237" s="66" t="s">
        <v>839</v>
      </c>
      <c r="H237" s="66" t="str">
        <f>INDEX('Stove Emissions'!$F:$F, MATCH('Stove Characteristics'!O237, 'Stove Emissions'!$B:$B,0))</f>
        <v>Firewood</v>
      </c>
      <c r="I237" s="189" t="s">
        <v>128</v>
      </c>
      <c r="J237" s="189" t="s">
        <v>128</v>
      </c>
      <c r="K237" s="66" t="s">
        <v>242</v>
      </c>
      <c r="L237" s="66" t="s">
        <v>480</v>
      </c>
      <c r="M237" s="66" t="s">
        <v>654</v>
      </c>
      <c r="N237" s="158">
        <v>229</v>
      </c>
      <c r="O237" s="158">
        <v>229</v>
      </c>
      <c r="P237" s="259" t="s">
        <v>1116</v>
      </c>
    </row>
    <row r="238" spans="2:16" x14ac:dyDescent="0.25">
      <c r="B238" s="66" t="s">
        <v>87</v>
      </c>
      <c r="C238" s="66" t="s">
        <v>179</v>
      </c>
      <c r="D238" s="66" t="s">
        <v>861</v>
      </c>
      <c r="E238" s="66" t="str">
        <f>INDEX('Stove Emissions'!$G$5:$G$322, MATCH(O238, 'Stove Emissions'!$B$5:$B$322,0))</f>
        <v>Improved</v>
      </c>
      <c r="F238" s="66" t="s">
        <v>833</v>
      </c>
      <c r="G238" s="66" t="s">
        <v>840</v>
      </c>
      <c r="H238" s="66" t="str">
        <f>INDEX('Stove Emissions'!$F:$F, MATCH('Stove Characteristics'!O238, 'Stove Emissions'!$B:$B,0))</f>
        <v>Firewood</v>
      </c>
      <c r="I238" s="189" t="s">
        <v>128</v>
      </c>
      <c r="J238" s="189" t="s">
        <v>128</v>
      </c>
      <c r="K238" s="66" t="s">
        <v>242</v>
      </c>
      <c r="L238" s="66" t="s">
        <v>480</v>
      </c>
      <c r="M238" s="66" t="s">
        <v>654</v>
      </c>
      <c r="N238" s="158">
        <v>230</v>
      </c>
      <c r="O238" s="158">
        <v>230</v>
      </c>
      <c r="P238" s="259" t="s">
        <v>1116</v>
      </c>
    </row>
    <row r="239" spans="2:16" x14ac:dyDescent="0.25">
      <c r="B239" s="66" t="s">
        <v>87</v>
      </c>
      <c r="C239" s="66" t="s">
        <v>179</v>
      </c>
      <c r="D239" s="66" t="s">
        <v>861</v>
      </c>
      <c r="E239" s="66" t="str">
        <f>INDEX('Stove Emissions'!$G$5:$G$322, MATCH(O239, 'Stove Emissions'!$B$5:$B$322,0))</f>
        <v>Improved</v>
      </c>
      <c r="F239" s="66" t="s">
        <v>833</v>
      </c>
      <c r="G239" s="66" t="s">
        <v>841</v>
      </c>
      <c r="H239" s="66" t="str">
        <f>INDEX('Stove Emissions'!$F:$F, MATCH('Stove Characteristics'!O239, 'Stove Emissions'!$B:$B,0))</f>
        <v>Firewood</v>
      </c>
      <c r="I239" s="189" t="s">
        <v>128</v>
      </c>
      <c r="J239" s="189" t="s">
        <v>128</v>
      </c>
      <c r="K239" s="66" t="s">
        <v>242</v>
      </c>
      <c r="L239" s="66" t="s">
        <v>480</v>
      </c>
      <c r="M239" s="66" t="s">
        <v>654</v>
      </c>
      <c r="N239" s="158">
        <v>231</v>
      </c>
      <c r="O239" s="158">
        <v>231</v>
      </c>
      <c r="P239" s="259" t="s">
        <v>1116</v>
      </c>
    </row>
    <row r="240" spans="2:16" x14ac:dyDescent="0.25">
      <c r="B240" s="66" t="s">
        <v>87</v>
      </c>
      <c r="C240" s="66" t="s">
        <v>179</v>
      </c>
      <c r="D240" s="66" t="s">
        <v>861</v>
      </c>
      <c r="E240" s="66" t="str">
        <f>INDEX('Stove Emissions'!$G$5:$G$322, MATCH(O240, 'Stove Emissions'!$B$5:$B$322,0))</f>
        <v>Improved</v>
      </c>
      <c r="F240" s="66" t="s">
        <v>833</v>
      </c>
      <c r="G240" s="66" t="s">
        <v>842</v>
      </c>
      <c r="H240" s="66" t="str">
        <f>INDEX('Stove Emissions'!$F:$F, MATCH('Stove Characteristics'!O240, 'Stove Emissions'!$B:$B,0))</f>
        <v>Firewood</v>
      </c>
      <c r="I240" s="189" t="s">
        <v>128</v>
      </c>
      <c r="J240" s="189" t="s">
        <v>128</v>
      </c>
      <c r="K240" s="66" t="s">
        <v>242</v>
      </c>
      <c r="L240" s="66" t="s">
        <v>480</v>
      </c>
      <c r="M240" s="66" t="s">
        <v>654</v>
      </c>
      <c r="N240" s="158">
        <v>232</v>
      </c>
      <c r="O240" s="158">
        <v>232</v>
      </c>
      <c r="P240" s="259" t="s">
        <v>1116</v>
      </c>
    </row>
    <row r="241" spans="2:16" x14ac:dyDescent="0.25">
      <c r="B241" s="66" t="s">
        <v>87</v>
      </c>
      <c r="C241" s="66" t="s">
        <v>179</v>
      </c>
      <c r="D241" s="66" t="s">
        <v>861</v>
      </c>
      <c r="E241" s="66" t="str">
        <f>INDEX('Stove Emissions'!$G$5:$G$322, MATCH(O241, 'Stove Emissions'!$B$5:$B$322,0))</f>
        <v>Improved</v>
      </c>
      <c r="F241" s="66" t="s">
        <v>833</v>
      </c>
      <c r="G241" s="66" t="s">
        <v>843</v>
      </c>
      <c r="H241" s="66" t="str">
        <f>INDEX('Stove Emissions'!$F:$F, MATCH('Stove Characteristics'!O241, 'Stove Emissions'!$B:$B,0))</f>
        <v>Firewood</v>
      </c>
      <c r="I241" s="189" t="s">
        <v>128</v>
      </c>
      <c r="J241" s="189" t="s">
        <v>128</v>
      </c>
      <c r="K241" s="66" t="s">
        <v>242</v>
      </c>
      <c r="L241" s="66" t="s">
        <v>480</v>
      </c>
      <c r="M241" s="66" t="s">
        <v>654</v>
      </c>
      <c r="N241" s="158">
        <v>233</v>
      </c>
      <c r="O241" s="158">
        <v>233</v>
      </c>
      <c r="P241" s="259" t="s">
        <v>1116</v>
      </c>
    </row>
    <row r="242" spans="2:16" x14ac:dyDescent="0.25">
      <c r="B242" s="66" t="s">
        <v>87</v>
      </c>
      <c r="C242" s="66" t="s">
        <v>179</v>
      </c>
      <c r="D242" s="66" t="s">
        <v>861</v>
      </c>
      <c r="E242" s="66" t="str">
        <f>INDEX('Stove Emissions'!$G$5:$G$322, MATCH(O242, 'Stove Emissions'!$B$5:$B$322,0))</f>
        <v>Improved</v>
      </c>
      <c r="F242" s="66" t="s">
        <v>833</v>
      </c>
      <c r="G242" s="66" t="s">
        <v>844</v>
      </c>
      <c r="H242" s="66" t="str">
        <f>INDEX('Stove Emissions'!$F:$F, MATCH('Stove Characteristics'!O242, 'Stove Emissions'!$B:$B,0))</f>
        <v>Firewood</v>
      </c>
      <c r="I242" s="189" t="s">
        <v>128</v>
      </c>
      <c r="J242" s="189" t="s">
        <v>128</v>
      </c>
      <c r="K242" s="66" t="s">
        <v>242</v>
      </c>
      <c r="L242" s="66" t="s">
        <v>480</v>
      </c>
      <c r="M242" s="66" t="s">
        <v>654</v>
      </c>
      <c r="N242" s="158">
        <v>234</v>
      </c>
      <c r="O242" s="158">
        <v>234</v>
      </c>
      <c r="P242" s="259" t="s">
        <v>1116</v>
      </c>
    </row>
    <row r="243" spans="2:16" x14ac:dyDescent="0.25">
      <c r="B243" s="66" t="s">
        <v>87</v>
      </c>
      <c r="C243" s="66" t="s">
        <v>179</v>
      </c>
      <c r="D243" s="66" t="s">
        <v>861</v>
      </c>
      <c r="E243" s="66" t="str">
        <f>INDEX('Stove Emissions'!$G$5:$G$322, MATCH(O243, 'Stove Emissions'!$B$5:$B$322,0))</f>
        <v>Improved</v>
      </c>
      <c r="F243" s="66" t="s">
        <v>833</v>
      </c>
      <c r="G243" s="66" t="s">
        <v>845</v>
      </c>
      <c r="H243" s="66" t="str">
        <f>INDEX('Stove Emissions'!$F:$F, MATCH('Stove Characteristics'!O243, 'Stove Emissions'!$B:$B,0))</f>
        <v>Firewood</v>
      </c>
      <c r="I243" s="189" t="s">
        <v>128</v>
      </c>
      <c r="J243" s="189" t="s">
        <v>128</v>
      </c>
      <c r="K243" s="66" t="s">
        <v>242</v>
      </c>
      <c r="L243" s="66" t="s">
        <v>480</v>
      </c>
      <c r="M243" s="66" t="s">
        <v>654</v>
      </c>
      <c r="N243" s="158">
        <v>235</v>
      </c>
      <c r="O243" s="158">
        <v>235</v>
      </c>
      <c r="P243" s="259" t="s">
        <v>1116</v>
      </c>
    </row>
    <row r="244" spans="2:16" x14ac:dyDescent="0.25">
      <c r="B244" s="66" t="s">
        <v>87</v>
      </c>
      <c r="C244" s="66" t="s">
        <v>179</v>
      </c>
      <c r="D244" s="66" t="s">
        <v>861</v>
      </c>
      <c r="E244" s="66" t="str">
        <f>INDEX('Stove Emissions'!$G$5:$G$322, MATCH(O244, 'Stove Emissions'!$B$5:$B$322,0))</f>
        <v>Improved</v>
      </c>
      <c r="F244" s="66" t="s">
        <v>833</v>
      </c>
      <c r="G244" s="66" t="s">
        <v>846</v>
      </c>
      <c r="H244" s="66" t="str">
        <f>INDEX('Stove Emissions'!$F:$F, MATCH('Stove Characteristics'!O244, 'Stove Emissions'!$B:$B,0))</f>
        <v>Firewood</v>
      </c>
      <c r="I244" s="189" t="s">
        <v>128</v>
      </c>
      <c r="J244" s="189" t="s">
        <v>128</v>
      </c>
      <c r="K244" s="66" t="s">
        <v>242</v>
      </c>
      <c r="L244" s="66" t="s">
        <v>480</v>
      </c>
      <c r="M244" s="66" t="s">
        <v>654</v>
      </c>
      <c r="N244" s="158">
        <v>236</v>
      </c>
      <c r="O244" s="158">
        <v>236</v>
      </c>
      <c r="P244" s="259" t="s">
        <v>1116</v>
      </c>
    </row>
    <row r="245" spans="2:16" x14ac:dyDescent="0.25">
      <c r="B245" s="66" t="s">
        <v>87</v>
      </c>
      <c r="C245" s="66" t="s">
        <v>179</v>
      </c>
      <c r="D245" s="66" t="s">
        <v>861</v>
      </c>
      <c r="E245" s="66" t="str">
        <f>INDEX('Stove Emissions'!$G$5:$G$322, MATCH(O245, 'Stove Emissions'!$B$5:$B$322,0))</f>
        <v>Improved</v>
      </c>
      <c r="F245" s="66" t="s">
        <v>833</v>
      </c>
      <c r="G245" s="66" t="s">
        <v>847</v>
      </c>
      <c r="H245" s="66" t="str">
        <f>INDEX('Stove Emissions'!$F:$F, MATCH('Stove Characteristics'!O245, 'Stove Emissions'!$B:$B,0))</f>
        <v>Firewood</v>
      </c>
      <c r="I245" s="189" t="s">
        <v>128</v>
      </c>
      <c r="J245" s="189" t="s">
        <v>128</v>
      </c>
      <c r="K245" s="66" t="s">
        <v>242</v>
      </c>
      <c r="L245" s="66" t="s">
        <v>480</v>
      </c>
      <c r="M245" s="66" t="s">
        <v>654</v>
      </c>
      <c r="N245" s="158">
        <v>237</v>
      </c>
      <c r="O245" s="158">
        <v>237</v>
      </c>
      <c r="P245" s="259" t="s">
        <v>1116</v>
      </c>
    </row>
    <row r="246" spans="2:16" x14ac:dyDescent="0.25">
      <c r="B246" s="66" t="s">
        <v>87</v>
      </c>
      <c r="C246" s="66" t="s">
        <v>179</v>
      </c>
      <c r="D246" s="66" t="s">
        <v>861</v>
      </c>
      <c r="E246" s="66" t="str">
        <f>INDEX('Stove Emissions'!$G$5:$G$322, MATCH(O246, 'Stove Emissions'!$B$5:$B$322,0))</f>
        <v>Improved</v>
      </c>
      <c r="F246" s="66" t="s">
        <v>833</v>
      </c>
      <c r="G246" s="66" t="s">
        <v>848</v>
      </c>
      <c r="H246" s="66" t="str">
        <f>INDEX('Stove Emissions'!$F:$F, MATCH('Stove Characteristics'!O246, 'Stove Emissions'!$B:$B,0))</f>
        <v>Firewood</v>
      </c>
      <c r="I246" s="189" t="s">
        <v>128</v>
      </c>
      <c r="J246" s="189" t="s">
        <v>128</v>
      </c>
      <c r="K246" s="66" t="s">
        <v>242</v>
      </c>
      <c r="L246" s="66" t="s">
        <v>480</v>
      </c>
      <c r="M246" s="66" t="s">
        <v>654</v>
      </c>
      <c r="N246" s="158">
        <v>238</v>
      </c>
      <c r="O246" s="158">
        <v>238</v>
      </c>
      <c r="P246" s="259" t="s">
        <v>1116</v>
      </c>
    </row>
    <row r="247" spans="2:16" x14ac:dyDescent="0.25">
      <c r="B247" s="66" t="s">
        <v>87</v>
      </c>
      <c r="C247" s="66" t="s">
        <v>179</v>
      </c>
      <c r="D247" s="66" t="s">
        <v>861</v>
      </c>
      <c r="E247" s="66" t="str">
        <f>INDEX('Stove Emissions'!$G$5:$G$322, MATCH(O247, 'Stove Emissions'!$B$5:$B$322,0))</f>
        <v>Improved</v>
      </c>
      <c r="F247" s="66" t="s">
        <v>833</v>
      </c>
      <c r="G247" s="66" t="s">
        <v>849</v>
      </c>
      <c r="H247" s="66" t="str">
        <f>INDEX('Stove Emissions'!$F:$F, MATCH('Stove Characteristics'!O247, 'Stove Emissions'!$B:$B,0))</f>
        <v>Firewood</v>
      </c>
      <c r="I247" s="189" t="s">
        <v>128</v>
      </c>
      <c r="J247" s="189" t="s">
        <v>128</v>
      </c>
      <c r="K247" s="66" t="s">
        <v>242</v>
      </c>
      <c r="L247" s="66" t="s">
        <v>480</v>
      </c>
      <c r="M247" s="66" t="s">
        <v>654</v>
      </c>
      <c r="N247" s="158">
        <v>239</v>
      </c>
      <c r="O247" s="158">
        <v>239</v>
      </c>
      <c r="P247" s="259" t="s">
        <v>1116</v>
      </c>
    </row>
    <row r="248" spans="2:16" x14ac:dyDescent="0.25">
      <c r="B248" s="66" t="s">
        <v>87</v>
      </c>
      <c r="C248" s="66" t="s">
        <v>179</v>
      </c>
      <c r="D248" s="66" t="s">
        <v>861</v>
      </c>
      <c r="E248" s="66" t="str">
        <f>INDEX('Stove Emissions'!$G$5:$G$322, MATCH(O248, 'Stove Emissions'!$B$5:$B$322,0))</f>
        <v>Improved</v>
      </c>
      <c r="F248" s="66" t="s">
        <v>833</v>
      </c>
      <c r="G248" s="66" t="s">
        <v>850</v>
      </c>
      <c r="H248" s="66" t="str">
        <f>INDEX('Stove Emissions'!$F:$F, MATCH('Stove Characteristics'!O248, 'Stove Emissions'!$B:$B,0))</f>
        <v>Firewood</v>
      </c>
      <c r="I248" s="189" t="s">
        <v>128</v>
      </c>
      <c r="J248" s="189" t="s">
        <v>128</v>
      </c>
      <c r="K248" s="66" t="s">
        <v>242</v>
      </c>
      <c r="L248" s="66" t="s">
        <v>480</v>
      </c>
      <c r="M248" s="66" t="s">
        <v>654</v>
      </c>
      <c r="N248" s="158">
        <v>240</v>
      </c>
      <c r="O248" s="158">
        <v>240</v>
      </c>
      <c r="P248" s="259" t="s">
        <v>1116</v>
      </c>
    </row>
    <row r="249" spans="2:16" x14ac:dyDescent="0.25">
      <c r="B249" s="66" t="s">
        <v>87</v>
      </c>
      <c r="C249" s="66" t="s">
        <v>179</v>
      </c>
      <c r="D249" s="66" t="s">
        <v>861</v>
      </c>
      <c r="E249" s="66" t="str">
        <f>INDEX('Stove Emissions'!$G$5:$G$322, MATCH(O249, 'Stove Emissions'!$B$5:$B$322,0))</f>
        <v>Improved</v>
      </c>
      <c r="F249" s="66" t="s">
        <v>833</v>
      </c>
      <c r="G249" s="66" t="s">
        <v>851</v>
      </c>
      <c r="H249" s="66" t="str">
        <f>INDEX('Stove Emissions'!$F:$F, MATCH('Stove Characteristics'!O249, 'Stove Emissions'!$B:$B,0))</f>
        <v>Firewood</v>
      </c>
      <c r="I249" s="189" t="s">
        <v>128</v>
      </c>
      <c r="J249" s="189" t="s">
        <v>128</v>
      </c>
      <c r="K249" s="66" t="s">
        <v>242</v>
      </c>
      <c r="L249" s="66" t="s">
        <v>480</v>
      </c>
      <c r="M249" s="66" t="s">
        <v>654</v>
      </c>
      <c r="N249" s="158">
        <v>241</v>
      </c>
      <c r="O249" s="158">
        <v>241</v>
      </c>
      <c r="P249" s="259" t="s">
        <v>1116</v>
      </c>
    </row>
    <row r="250" spans="2:16" x14ac:dyDescent="0.25">
      <c r="B250" s="66" t="s">
        <v>87</v>
      </c>
      <c r="C250" s="66" t="s">
        <v>179</v>
      </c>
      <c r="D250" s="66" t="s">
        <v>861</v>
      </c>
      <c r="E250" s="66" t="str">
        <f>INDEX('Stove Emissions'!$G$5:$G$322, MATCH(O250, 'Stove Emissions'!$B$5:$B$322,0))</f>
        <v>Improved</v>
      </c>
      <c r="F250" s="66" t="s">
        <v>833</v>
      </c>
      <c r="G250" s="66" t="s">
        <v>852</v>
      </c>
      <c r="H250" s="66" t="str">
        <f>INDEX('Stove Emissions'!$F:$F, MATCH('Stove Characteristics'!O250, 'Stove Emissions'!$B:$B,0))</f>
        <v>Firewood</v>
      </c>
      <c r="I250" s="189" t="s">
        <v>128</v>
      </c>
      <c r="J250" s="189" t="s">
        <v>128</v>
      </c>
      <c r="K250" s="66" t="s">
        <v>242</v>
      </c>
      <c r="L250" s="66" t="s">
        <v>480</v>
      </c>
      <c r="M250" s="66" t="s">
        <v>654</v>
      </c>
      <c r="N250" s="158">
        <v>242</v>
      </c>
      <c r="O250" s="158">
        <v>242</v>
      </c>
      <c r="P250" s="259" t="s">
        <v>1116</v>
      </c>
    </row>
    <row r="251" spans="2:16" x14ac:dyDescent="0.25">
      <c r="B251" s="66" t="s">
        <v>87</v>
      </c>
      <c r="C251" s="66" t="s">
        <v>179</v>
      </c>
      <c r="D251" s="66" t="s">
        <v>861</v>
      </c>
      <c r="E251" s="66" t="str">
        <f>INDEX('Stove Emissions'!$G$5:$G$322, MATCH(O251, 'Stove Emissions'!$B$5:$B$322,0))</f>
        <v>Improved</v>
      </c>
      <c r="F251" s="66" t="s">
        <v>833</v>
      </c>
      <c r="G251" s="66" t="s">
        <v>853</v>
      </c>
      <c r="H251" s="66" t="str">
        <f>INDEX('Stove Emissions'!$F:$F, MATCH('Stove Characteristics'!O251, 'Stove Emissions'!$B:$B,0))</f>
        <v>Firewood</v>
      </c>
      <c r="I251" s="189" t="s">
        <v>128</v>
      </c>
      <c r="J251" s="189" t="s">
        <v>128</v>
      </c>
      <c r="K251" s="66" t="s">
        <v>242</v>
      </c>
      <c r="L251" s="66" t="s">
        <v>480</v>
      </c>
      <c r="M251" s="66" t="s">
        <v>654</v>
      </c>
      <c r="N251" s="158">
        <v>243</v>
      </c>
      <c r="O251" s="158">
        <v>243</v>
      </c>
      <c r="P251" s="259" t="s">
        <v>1116</v>
      </c>
    </row>
    <row r="252" spans="2:16" x14ac:dyDescent="0.25">
      <c r="B252" s="66" t="s">
        <v>87</v>
      </c>
      <c r="C252" s="66" t="s">
        <v>179</v>
      </c>
      <c r="D252" s="66" t="s">
        <v>861</v>
      </c>
      <c r="E252" s="66" t="str">
        <f>INDEX('Stove Emissions'!$G$5:$G$322, MATCH(O252, 'Stove Emissions'!$B$5:$B$322,0))</f>
        <v>Improved</v>
      </c>
      <c r="F252" s="66" t="s">
        <v>833</v>
      </c>
      <c r="G252" s="66" t="s">
        <v>854</v>
      </c>
      <c r="H252" s="66" t="str">
        <f>INDEX('Stove Emissions'!$F:$F, MATCH('Stove Characteristics'!O252, 'Stove Emissions'!$B:$B,0))</f>
        <v>Firewood</v>
      </c>
      <c r="I252" s="189" t="s">
        <v>128</v>
      </c>
      <c r="J252" s="189" t="s">
        <v>128</v>
      </c>
      <c r="K252" s="66" t="s">
        <v>242</v>
      </c>
      <c r="L252" s="66" t="s">
        <v>480</v>
      </c>
      <c r="M252" s="66" t="s">
        <v>654</v>
      </c>
      <c r="N252" s="158">
        <v>244</v>
      </c>
      <c r="O252" s="158">
        <v>244</v>
      </c>
      <c r="P252" s="259" t="s">
        <v>1116</v>
      </c>
    </row>
    <row r="253" spans="2:16" x14ac:dyDescent="0.25">
      <c r="B253" s="66" t="s">
        <v>87</v>
      </c>
      <c r="C253" s="66" t="s">
        <v>179</v>
      </c>
      <c r="D253" s="66" t="s">
        <v>861</v>
      </c>
      <c r="E253" s="66" t="str">
        <f>INDEX('Stove Emissions'!$G$5:$G$322, MATCH(O253, 'Stove Emissions'!$B$5:$B$322,0))</f>
        <v>Improved</v>
      </c>
      <c r="F253" s="66" t="s">
        <v>833</v>
      </c>
      <c r="G253" s="66" t="s">
        <v>855</v>
      </c>
      <c r="H253" s="66" t="str">
        <f>INDEX('Stove Emissions'!$F:$F, MATCH('Stove Characteristics'!O253, 'Stove Emissions'!$B:$B,0))</f>
        <v>Firewood</v>
      </c>
      <c r="I253" s="189" t="s">
        <v>128</v>
      </c>
      <c r="J253" s="189" t="s">
        <v>128</v>
      </c>
      <c r="K253" s="66" t="s">
        <v>242</v>
      </c>
      <c r="L253" s="66" t="s">
        <v>480</v>
      </c>
      <c r="M253" s="66" t="s">
        <v>654</v>
      </c>
      <c r="N253" s="158">
        <v>245</v>
      </c>
      <c r="O253" s="158">
        <v>245</v>
      </c>
      <c r="P253" s="259" t="s">
        <v>1116</v>
      </c>
    </row>
    <row r="254" spans="2:16" x14ac:dyDescent="0.25">
      <c r="B254" s="66" t="s">
        <v>87</v>
      </c>
      <c r="C254" s="66" t="s">
        <v>179</v>
      </c>
      <c r="D254" s="66" t="s">
        <v>861</v>
      </c>
      <c r="E254" s="66" t="str">
        <f>INDEX('Stove Emissions'!$G$5:$G$322, MATCH(O254, 'Stove Emissions'!$B$5:$B$322,0))</f>
        <v>Improved</v>
      </c>
      <c r="F254" s="66" t="s">
        <v>833</v>
      </c>
      <c r="G254" s="66" t="s">
        <v>856</v>
      </c>
      <c r="H254" s="66" t="str">
        <f>INDEX('Stove Emissions'!$F:$F, MATCH('Stove Characteristics'!O254, 'Stove Emissions'!$B:$B,0))</f>
        <v>Firewood</v>
      </c>
      <c r="I254" s="189" t="s">
        <v>128</v>
      </c>
      <c r="J254" s="189" t="s">
        <v>128</v>
      </c>
      <c r="K254" s="66" t="s">
        <v>242</v>
      </c>
      <c r="L254" s="66" t="s">
        <v>480</v>
      </c>
      <c r="M254" s="66" t="s">
        <v>654</v>
      </c>
      <c r="N254" s="158">
        <v>246</v>
      </c>
      <c r="O254" s="158">
        <v>246</v>
      </c>
      <c r="P254" s="259" t="s">
        <v>1116</v>
      </c>
    </row>
    <row r="255" spans="2:16" x14ac:dyDescent="0.25">
      <c r="B255" s="66" t="s">
        <v>87</v>
      </c>
      <c r="C255" s="66" t="s">
        <v>179</v>
      </c>
      <c r="D255" s="66" t="s">
        <v>861</v>
      </c>
      <c r="E255" s="66" t="str">
        <f>INDEX('Stove Emissions'!$G$5:$G$322, MATCH(O255, 'Stove Emissions'!$B$5:$B$322,0))</f>
        <v>Improved</v>
      </c>
      <c r="F255" s="66" t="s">
        <v>833</v>
      </c>
      <c r="G255" s="66" t="s">
        <v>857</v>
      </c>
      <c r="H255" s="66" t="str">
        <f>INDEX('Stove Emissions'!$F:$F, MATCH('Stove Characteristics'!O255, 'Stove Emissions'!$B:$B,0))</f>
        <v>Firewood</v>
      </c>
      <c r="I255" s="189" t="s">
        <v>128</v>
      </c>
      <c r="J255" s="189" t="s">
        <v>128</v>
      </c>
      <c r="K255" s="66" t="s">
        <v>242</v>
      </c>
      <c r="L255" s="66" t="s">
        <v>480</v>
      </c>
      <c r="M255" s="66" t="s">
        <v>654</v>
      </c>
      <c r="N255" s="158">
        <v>247</v>
      </c>
      <c r="O255" s="158">
        <v>247</v>
      </c>
      <c r="P255" s="259" t="s">
        <v>1116</v>
      </c>
    </row>
    <row r="256" spans="2:16" x14ac:dyDescent="0.25">
      <c r="B256" s="66" t="s">
        <v>87</v>
      </c>
      <c r="C256" s="66" t="s">
        <v>179</v>
      </c>
      <c r="D256" s="66" t="s">
        <v>861</v>
      </c>
      <c r="E256" s="66" t="str">
        <f>INDEX('Stove Emissions'!$G$5:$G$322, MATCH(O256, 'Stove Emissions'!$B$5:$B$322,0))</f>
        <v>Improved</v>
      </c>
      <c r="F256" s="66" t="s">
        <v>833</v>
      </c>
      <c r="G256" s="66" t="s">
        <v>858</v>
      </c>
      <c r="H256" s="66" t="str">
        <f>INDEX('Stove Emissions'!$F:$F, MATCH('Stove Characteristics'!O256, 'Stove Emissions'!$B:$B,0))</f>
        <v>Firewood</v>
      </c>
      <c r="I256" s="189" t="s">
        <v>128</v>
      </c>
      <c r="J256" s="189" t="s">
        <v>128</v>
      </c>
      <c r="K256" s="66" t="s">
        <v>242</v>
      </c>
      <c r="L256" s="66" t="s">
        <v>480</v>
      </c>
      <c r="M256" s="66" t="s">
        <v>654</v>
      </c>
      <c r="N256" s="158">
        <v>248</v>
      </c>
      <c r="O256" s="158">
        <v>248</v>
      </c>
      <c r="P256" s="259" t="s">
        <v>1116</v>
      </c>
    </row>
    <row r="257" spans="2:16" x14ac:dyDescent="0.25">
      <c r="B257" s="66" t="s">
        <v>87</v>
      </c>
      <c r="C257" s="66" t="s">
        <v>179</v>
      </c>
      <c r="D257" s="66" t="s">
        <v>861</v>
      </c>
      <c r="E257" s="66" t="str">
        <f>INDEX('Stove Emissions'!$G$5:$G$322, MATCH(O257, 'Stove Emissions'!$B$5:$B$322,0))</f>
        <v>Improved</v>
      </c>
      <c r="F257" s="66" t="s">
        <v>833</v>
      </c>
      <c r="G257" s="66" t="s">
        <v>859</v>
      </c>
      <c r="H257" s="66" t="str">
        <f>INDEX('Stove Emissions'!$F:$F, MATCH('Stove Characteristics'!O257, 'Stove Emissions'!$B:$B,0))</f>
        <v>Firewood</v>
      </c>
      <c r="I257" s="189" t="s">
        <v>128</v>
      </c>
      <c r="J257" s="189" t="s">
        <v>128</v>
      </c>
      <c r="K257" s="66" t="s">
        <v>242</v>
      </c>
      <c r="L257" s="66" t="s">
        <v>480</v>
      </c>
      <c r="M257" s="66" t="s">
        <v>654</v>
      </c>
      <c r="N257" s="158">
        <v>249</v>
      </c>
      <c r="O257" s="158">
        <v>249</v>
      </c>
      <c r="P257" s="259" t="s">
        <v>1116</v>
      </c>
    </row>
    <row r="258" spans="2:16" x14ac:dyDescent="0.25">
      <c r="B258" s="66" t="s">
        <v>87</v>
      </c>
      <c r="C258" s="66" t="s">
        <v>179</v>
      </c>
      <c r="D258" s="66" t="s">
        <v>861</v>
      </c>
      <c r="E258" s="66" t="str">
        <f>INDEX('Stove Emissions'!$G$5:$G$322, MATCH(O258, 'Stove Emissions'!$B$5:$B$322,0))</f>
        <v>Improved</v>
      </c>
      <c r="F258" s="66" t="s">
        <v>833</v>
      </c>
      <c r="G258" s="66" t="s">
        <v>860</v>
      </c>
      <c r="H258" s="66" t="str">
        <f>INDEX('Stove Emissions'!$F:$F, MATCH('Stove Characteristics'!O258, 'Stove Emissions'!$B:$B,0))</f>
        <v>Crop Residue</v>
      </c>
      <c r="I258" s="189" t="s">
        <v>128</v>
      </c>
      <c r="J258" s="189" t="s">
        <v>128</v>
      </c>
      <c r="K258" s="66" t="s">
        <v>242</v>
      </c>
      <c r="L258" s="66" t="s">
        <v>480</v>
      </c>
      <c r="M258" s="66" t="s">
        <v>654</v>
      </c>
      <c r="N258" s="158">
        <v>250</v>
      </c>
      <c r="O258" s="158">
        <v>250</v>
      </c>
      <c r="P258" s="259" t="s">
        <v>1116</v>
      </c>
    </row>
    <row r="259" spans="2:16" x14ac:dyDescent="0.25">
      <c r="B259" s="66" t="s">
        <v>87</v>
      </c>
      <c r="C259" s="66" t="s">
        <v>891</v>
      </c>
      <c r="D259" s="66" t="s">
        <v>892</v>
      </c>
      <c r="E259" s="66" t="str">
        <f>INDEX('Stove Emissions'!$G$5:$G$322, MATCH(O259, 'Stove Emissions'!$B$5:$B$322,0))</f>
        <v>Improved</v>
      </c>
      <c r="F259" s="66" t="s">
        <v>894</v>
      </c>
      <c r="G259" s="66" t="s">
        <v>688</v>
      </c>
      <c r="H259" s="66" t="str">
        <f>INDEX('Stove Emissions'!$F:$F, MATCH('Stove Characteristics'!O259, 'Stove Emissions'!$B:$B,0))</f>
        <v>Crop Residue</v>
      </c>
      <c r="I259" s="189" t="s">
        <v>128</v>
      </c>
      <c r="J259" s="189" t="s">
        <v>128</v>
      </c>
      <c r="K259" s="66" t="s">
        <v>242</v>
      </c>
      <c r="L259" s="66" t="s">
        <v>480</v>
      </c>
      <c r="M259" s="66" t="s">
        <v>649</v>
      </c>
      <c r="N259" s="158">
        <v>251</v>
      </c>
      <c r="O259" s="158">
        <v>251</v>
      </c>
      <c r="P259" s="259" t="s">
        <v>895</v>
      </c>
    </row>
    <row r="260" spans="2:16" x14ac:dyDescent="0.25">
      <c r="B260" s="66" t="s">
        <v>87</v>
      </c>
      <c r="C260" s="66" t="s">
        <v>891</v>
      </c>
      <c r="D260" s="66" t="s">
        <v>892</v>
      </c>
      <c r="E260" s="66" t="str">
        <f>INDEX('Stove Emissions'!$G$5:$G$322, MATCH(O260, 'Stove Emissions'!$B$5:$B$322,0))</f>
        <v>Improved</v>
      </c>
      <c r="F260" s="66" t="s">
        <v>894</v>
      </c>
      <c r="G260" s="66" t="s">
        <v>267</v>
      </c>
      <c r="H260" s="66" t="str">
        <f>INDEX('Stove Emissions'!$F:$F, MATCH('Stove Characteristics'!O260, 'Stove Emissions'!$B:$B,0))</f>
        <v>Crop Residue</v>
      </c>
      <c r="I260" s="189" t="s">
        <v>128</v>
      </c>
      <c r="J260" s="189" t="s">
        <v>128</v>
      </c>
      <c r="K260" s="66" t="s">
        <v>242</v>
      </c>
      <c r="L260" s="66" t="s">
        <v>480</v>
      </c>
      <c r="M260" s="66" t="s">
        <v>649</v>
      </c>
      <c r="N260" s="158">
        <v>252</v>
      </c>
      <c r="O260" s="158">
        <v>252</v>
      </c>
      <c r="P260" s="259" t="s">
        <v>895</v>
      </c>
    </row>
    <row r="261" spans="2:16" x14ac:dyDescent="0.25">
      <c r="B261" s="66" t="s">
        <v>87</v>
      </c>
      <c r="C261" s="66" t="s">
        <v>891</v>
      </c>
      <c r="D261" s="66" t="s">
        <v>892</v>
      </c>
      <c r="E261" s="66" t="str">
        <f>INDEX('Stove Emissions'!$G$5:$G$322, MATCH(O261, 'Stove Emissions'!$B$5:$B$322,0))</f>
        <v>Improved</v>
      </c>
      <c r="F261" s="66" t="s">
        <v>894</v>
      </c>
      <c r="G261" s="66" t="s">
        <v>893</v>
      </c>
      <c r="H261" s="66" t="str">
        <f>INDEX('Stove Emissions'!$F:$F, MATCH('Stove Characteristics'!O261, 'Stove Emissions'!$B:$B,0))</f>
        <v>Crop Residue</v>
      </c>
      <c r="I261" s="189" t="s">
        <v>128</v>
      </c>
      <c r="J261" s="189" t="s">
        <v>128</v>
      </c>
      <c r="K261" s="66" t="s">
        <v>242</v>
      </c>
      <c r="L261" s="66" t="s">
        <v>480</v>
      </c>
      <c r="M261" s="66" t="s">
        <v>649</v>
      </c>
      <c r="N261" s="158">
        <v>253</v>
      </c>
      <c r="O261" s="158">
        <v>253</v>
      </c>
      <c r="P261" s="259" t="s">
        <v>895</v>
      </c>
    </row>
    <row r="262" spans="2:16" x14ac:dyDescent="0.25">
      <c r="B262" s="66" t="s">
        <v>87</v>
      </c>
      <c r="C262" s="66" t="s">
        <v>891</v>
      </c>
      <c r="D262" s="66" t="s">
        <v>892</v>
      </c>
      <c r="E262" s="66" t="str">
        <f>INDEX('Stove Emissions'!$G$5:$G$322, MATCH(O262, 'Stove Emissions'!$B$5:$B$322,0))</f>
        <v>Improved</v>
      </c>
      <c r="F262" s="66" t="s">
        <v>894</v>
      </c>
      <c r="G262" s="66" t="s">
        <v>690</v>
      </c>
      <c r="H262" s="66" t="str">
        <f>INDEX('Stove Emissions'!$F:$F, MATCH('Stove Characteristics'!O262, 'Stove Emissions'!$B:$B,0))</f>
        <v>Crop Residue</v>
      </c>
      <c r="I262" s="189" t="s">
        <v>128</v>
      </c>
      <c r="J262" s="189" t="s">
        <v>128</v>
      </c>
      <c r="K262" s="66" t="s">
        <v>242</v>
      </c>
      <c r="L262" s="66" t="s">
        <v>480</v>
      </c>
      <c r="M262" s="66" t="s">
        <v>649</v>
      </c>
      <c r="N262" s="158">
        <v>254</v>
      </c>
      <c r="O262" s="158">
        <v>254</v>
      </c>
      <c r="P262" s="259" t="s">
        <v>895</v>
      </c>
    </row>
    <row r="263" spans="2:16" x14ac:dyDescent="0.25">
      <c r="B263" s="66" t="s">
        <v>306</v>
      </c>
      <c r="C263" s="66" t="s">
        <v>917</v>
      </c>
      <c r="D263" s="66" t="s">
        <v>921</v>
      </c>
      <c r="E263" s="66" t="s">
        <v>490</v>
      </c>
      <c r="F263" s="66" t="s">
        <v>300</v>
      </c>
      <c r="G263" s="66" t="s">
        <v>922</v>
      </c>
      <c r="H263" s="66" t="s">
        <v>497</v>
      </c>
      <c r="I263" s="189" t="s">
        <v>128</v>
      </c>
      <c r="J263" s="189" t="s">
        <v>128</v>
      </c>
      <c r="K263" s="66" t="s">
        <v>242</v>
      </c>
      <c r="L263" s="66" t="s">
        <v>479</v>
      </c>
      <c r="M263" s="66" t="s">
        <v>654</v>
      </c>
      <c r="N263" s="158">
        <v>255</v>
      </c>
      <c r="O263" s="158">
        <v>255</v>
      </c>
      <c r="P263" s="259" t="s">
        <v>923</v>
      </c>
    </row>
    <row r="264" spans="2:16" x14ac:dyDescent="0.25">
      <c r="B264" s="66" t="s">
        <v>306</v>
      </c>
      <c r="C264" s="66" t="s">
        <v>918</v>
      </c>
      <c r="D264" s="66" t="s">
        <v>921</v>
      </c>
      <c r="E264" s="66" t="s">
        <v>490</v>
      </c>
      <c r="F264" s="66" t="s">
        <v>300</v>
      </c>
      <c r="G264" s="66" t="s">
        <v>922</v>
      </c>
      <c r="H264" s="66" t="s">
        <v>497</v>
      </c>
      <c r="I264" s="189" t="s">
        <v>128</v>
      </c>
      <c r="J264" s="189" t="s">
        <v>128</v>
      </c>
      <c r="K264" s="66" t="s">
        <v>242</v>
      </c>
      <c r="L264" s="66" t="s">
        <v>479</v>
      </c>
      <c r="M264" s="66" t="s">
        <v>654</v>
      </c>
      <c r="N264" s="158">
        <v>256</v>
      </c>
      <c r="O264" s="158">
        <v>256</v>
      </c>
      <c r="P264" s="259" t="s">
        <v>923</v>
      </c>
    </row>
    <row r="265" spans="2:16" x14ac:dyDescent="0.25">
      <c r="B265" s="66" t="s">
        <v>306</v>
      </c>
      <c r="C265" s="66" t="s">
        <v>917</v>
      </c>
      <c r="D265" s="66" t="s">
        <v>921</v>
      </c>
      <c r="E265" s="66" t="s">
        <v>490</v>
      </c>
      <c r="F265" s="66" t="s">
        <v>300</v>
      </c>
      <c r="G265" s="66" t="s">
        <v>922</v>
      </c>
      <c r="H265" s="66" t="s">
        <v>497</v>
      </c>
      <c r="I265" s="189" t="s">
        <v>128</v>
      </c>
      <c r="J265" s="189" t="s">
        <v>128</v>
      </c>
      <c r="K265" s="66" t="s">
        <v>242</v>
      </c>
      <c r="L265" s="66" t="s">
        <v>479</v>
      </c>
      <c r="M265" s="66" t="s">
        <v>654</v>
      </c>
      <c r="N265" s="158">
        <v>257</v>
      </c>
      <c r="O265" s="158">
        <v>257</v>
      </c>
      <c r="P265" s="259" t="s">
        <v>923</v>
      </c>
    </row>
    <row r="266" spans="2:16" x14ac:dyDescent="0.25">
      <c r="B266" s="66" t="s">
        <v>306</v>
      </c>
      <c r="C266" s="66" t="s">
        <v>917</v>
      </c>
      <c r="D266" s="66" t="s">
        <v>921</v>
      </c>
      <c r="E266" s="66" t="s">
        <v>490</v>
      </c>
      <c r="F266" s="66" t="s">
        <v>300</v>
      </c>
      <c r="G266" s="66" t="s">
        <v>922</v>
      </c>
      <c r="H266" s="66" t="s">
        <v>497</v>
      </c>
      <c r="I266" s="189" t="s">
        <v>128</v>
      </c>
      <c r="J266" s="189" t="s">
        <v>128</v>
      </c>
      <c r="K266" s="66" t="s">
        <v>242</v>
      </c>
      <c r="L266" s="66" t="s">
        <v>479</v>
      </c>
      <c r="M266" s="66" t="s">
        <v>654</v>
      </c>
      <c r="N266" s="158">
        <v>258</v>
      </c>
      <c r="O266" s="158">
        <v>258</v>
      </c>
      <c r="P266" s="259" t="s">
        <v>923</v>
      </c>
    </row>
    <row r="267" spans="2:16" x14ac:dyDescent="0.25">
      <c r="B267" s="66" t="s">
        <v>306</v>
      </c>
      <c r="C267" s="66" t="s">
        <v>918</v>
      </c>
      <c r="D267" s="66" t="s">
        <v>921</v>
      </c>
      <c r="E267" s="66" t="s">
        <v>490</v>
      </c>
      <c r="F267" s="66" t="s">
        <v>300</v>
      </c>
      <c r="G267" s="66" t="s">
        <v>922</v>
      </c>
      <c r="H267" s="66" t="s">
        <v>497</v>
      </c>
      <c r="I267" s="189" t="s">
        <v>128</v>
      </c>
      <c r="J267" s="189" t="s">
        <v>128</v>
      </c>
      <c r="K267" s="66" t="s">
        <v>242</v>
      </c>
      <c r="L267" s="66" t="s">
        <v>479</v>
      </c>
      <c r="M267" s="66" t="s">
        <v>654</v>
      </c>
      <c r="N267" s="158">
        <v>259</v>
      </c>
      <c r="O267" s="158">
        <v>259</v>
      </c>
      <c r="P267" s="259" t="s">
        <v>923</v>
      </c>
    </row>
    <row r="268" spans="2:16" x14ac:dyDescent="0.25">
      <c r="B268" s="66" t="s">
        <v>306</v>
      </c>
      <c r="C268" s="66" t="s">
        <v>919</v>
      </c>
      <c r="D268" s="66" t="s">
        <v>921</v>
      </c>
      <c r="E268" s="66" t="s">
        <v>490</v>
      </c>
      <c r="F268" s="66" t="s">
        <v>300</v>
      </c>
      <c r="G268" s="66" t="s">
        <v>922</v>
      </c>
      <c r="H268" s="66" t="s">
        <v>497</v>
      </c>
      <c r="I268" s="189" t="s">
        <v>128</v>
      </c>
      <c r="J268" s="189" t="s">
        <v>128</v>
      </c>
      <c r="K268" s="66" t="s">
        <v>242</v>
      </c>
      <c r="L268" s="66" t="s">
        <v>479</v>
      </c>
      <c r="M268" s="66" t="s">
        <v>654</v>
      </c>
      <c r="N268" s="158">
        <v>260</v>
      </c>
      <c r="O268" s="158">
        <v>260</v>
      </c>
      <c r="P268" s="259" t="s">
        <v>923</v>
      </c>
    </row>
    <row r="269" spans="2:16" x14ac:dyDescent="0.25">
      <c r="B269" s="66" t="s">
        <v>306</v>
      </c>
      <c r="C269" s="66" t="s">
        <v>917</v>
      </c>
      <c r="D269" s="66" t="s">
        <v>921</v>
      </c>
      <c r="E269" s="66" t="s">
        <v>490</v>
      </c>
      <c r="F269" s="66" t="s">
        <v>300</v>
      </c>
      <c r="G269" s="66" t="s">
        <v>922</v>
      </c>
      <c r="H269" s="66" t="s">
        <v>497</v>
      </c>
      <c r="I269" s="189" t="s">
        <v>128</v>
      </c>
      <c r="J269" s="189" t="s">
        <v>128</v>
      </c>
      <c r="K269" s="66" t="s">
        <v>242</v>
      </c>
      <c r="L269" s="66" t="s">
        <v>479</v>
      </c>
      <c r="M269" s="66" t="s">
        <v>654</v>
      </c>
      <c r="N269" s="158">
        <v>261</v>
      </c>
      <c r="O269" s="158">
        <v>261</v>
      </c>
      <c r="P269" s="259" t="s">
        <v>923</v>
      </c>
    </row>
    <row r="270" spans="2:16" x14ac:dyDescent="0.25">
      <c r="B270" s="66" t="s">
        <v>306</v>
      </c>
      <c r="C270" s="66" t="s">
        <v>920</v>
      </c>
      <c r="D270" s="66" t="s">
        <v>921</v>
      </c>
      <c r="E270" s="66" t="s">
        <v>490</v>
      </c>
      <c r="F270" s="66" t="s">
        <v>300</v>
      </c>
      <c r="G270" s="66" t="s">
        <v>922</v>
      </c>
      <c r="H270" s="66" t="s">
        <v>497</v>
      </c>
      <c r="I270" s="189" t="s">
        <v>128</v>
      </c>
      <c r="J270" s="189" t="s">
        <v>128</v>
      </c>
      <c r="K270" s="66" t="s">
        <v>242</v>
      </c>
      <c r="L270" s="66" t="s">
        <v>479</v>
      </c>
      <c r="M270" s="66" t="s">
        <v>654</v>
      </c>
      <c r="N270" s="158">
        <v>262</v>
      </c>
      <c r="O270" s="158">
        <v>262</v>
      </c>
      <c r="P270" s="259" t="s">
        <v>923</v>
      </c>
    </row>
    <row r="271" spans="2:16" x14ac:dyDescent="0.25">
      <c r="B271" s="66" t="s">
        <v>306</v>
      </c>
      <c r="C271" s="66" t="s">
        <v>917</v>
      </c>
      <c r="D271" s="66" t="s">
        <v>921</v>
      </c>
      <c r="E271" s="66" t="s">
        <v>490</v>
      </c>
      <c r="F271" s="66" t="s">
        <v>300</v>
      </c>
      <c r="G271" s="66" t="s">
        <v>922</v>
      </c>
      <c r="H271" s="66" t="s">
        <v>497</v>
      </c>
      <c r="I271" s="189" t="s">
        <v>128</v>
      </c>
      <c r="J271" s="189" t="s">
        <v>128</v>
      </c>
      <c r="K271" s="66" t="s">
        <v>242</v>
      </c>
      <c r="L271" s="66" t="s">
        <v>479</v>
      </c>
      <c r="M271" s="66" t="s">
        <v>654</v>
      </c>
      <c r="N271" s="158">
        <v>263</v>
      </c>
      <c r="O271" s="158">
        <v>263</v>
      </c>
      <c r="P271" s="259" t="s">
        <v>923</v>
      </c>
    </row>
    <row r="272" spans="2:16" x14ac:dyDescent="0.25">
      <c r="B272" s="66" t="s">
        <v>306</v>
      </c>
      <c r="C272" s="66" t="s">
        <v>917</v>
      </c>
      <c r="D272" s="66" t="s">
        <v>921</v>
      </c>
      <c r="E272" s="66" t="s">
        <v>490</v>
      </c>
      <c r="F272" s="66" t="s">
        <v>300</v>
      </c>
      <c r="G272" s="66" t="s">
        <v>922</v>
      </c>
      <c r="H272" s="66" t="s">
        <v>497</v>
      </c>
      <c r="I272" s="189" t="s">
        <v>128</v>
      </c>
      <c r="J272" s="189" t="s">
        <v>128</v>
      </c>
      <c r="K272" s="66" t="s">
        <v>242</v>
      </c>
      <c r="L272" s="66" t="s">
        <v>479</v>
      </c>
      <c r="M272" s="66" t="s">
        <v>654</v>
      </c>
      <c r="N272" s="158">
        <v>264</v>
      </c>
      <c r="O272" s="158">
        <v>264</v>
      </c>
      <c r="P272" s="259" t="s">
        <v>923</v>
      </c>
    </row>
    <row r="273" spans="2:16" x14ac:dyDescent="0.25">
      <c r="B273" s="66" t="s">
        <v>306</v>
      </c>
      <c r="C273" s="66" t="s">
        <v>918</v>
      </c>
      <c r="D273" s="66" t="s">
        <v>921</v>
      </c>
      <c r="E273" s="66" t="s">
        <v>490</v>
      </c>
      <c r="F273" s="66" t="s">
        <v>300</v>
      </c>
      <c r="G273" s="66" t="s">
        <v>922</v>
      </c>
      <c r="H273" s="66" t="s">
        <v>497</v>
      </c>
      <c r="I273" s="189" t="s">
        <v>128</v>
      </c>
      <c r="J273" s="189" t="s">
        <v>128</v>
      </c>
      <c r="K273" s="66" t="s">
        <v>242</v>
      </c>
      <c r="L273" s="66" t="s">
        <v>479</v>
      </c>
      <c r="M273" s="66" t="s">
        <v>654</v>
      </c>
      <c r="N273" s="158">
        <v>265</v>
      </c>
      <c r="O273" s="158">
        <v>265</v>
      </c>
      <c r="P273" s="259" t="s">
        <v>923</v>
      </c>
    </row>
    <row r="274" spans="2:16" x14ac:dyDescent="0.25">
      <c r="B274" s="66" t="s">
        <v>306</v>
      </c>
      <c r="C274" s="66" t="s">
        <v>920</v>
      </c>
      <c r="D274" s="66" t="s">
        <v>921</v>
      </c>
      <c r="E274" s="66" t="s">
        <v>490</v>
      </c>
      <c r="F274" s="66" t="s">
        <v>300</v>
      </c>
      <c r="G274" s="66" t="s">
        <v>922</v>
      </c>
      <c r="H274" s="66" t="s">
        <v>497</v>
      </c>
      <c r="I274" s="189" t="s">
        <v>128</v>
      </c>
      <c r="J274" s="189" t="s">
        <v>128</v>
      </c>
      <c r="K274" s="66" t="s">
        <v>242</v>
      </c>
      <c r="L274" s="66" t="s">
        <v>479</v>
      </c>
      <c r="M274" s="66" t="s">
        <v>654</v>
      </c>
      <c r="N274" s="158">
        <v>266</v>
      </c>
      <c r="O274" s="158">
        <v>266</v>
      </c>
      <c r="P274" s="259" t="s">
        <v>923</v>
      </c>
    </row>
    <row r="275" spans="2:16" x14ac:dyDescent="0.25">
      <c r="B275" s="66" t="s">
        <v>87</v>
      </c>
      <c r="C275" s="66" t="s">
        <v>931</v>
      </c>
      <c r="D275" s="66" t="s">
        <v>932</v>
      </c>
      <c r="E275" s="66" t="str">
        <f>INDEX('Stove Emissions'!$G$5:$G$322, MATCH(O275, 'Stove Emissions'!$B$5:$B$322,0))</f>
        <v>Traditional</v>
      </c>
      <c r="F275" s="66" t="s">
        <v>296</v>
      </c>
      <c r="G275" s="66" t="s">
        <v>926</v>
      </c>
      <c r="H275" s="66" t="str">
        <f>INDEX('Stove Emissions'!$F:$F, MATCH('Stove Characteristics'!O275, 'Stove Emissions'!$B:$B,0))</f>
        <v>Honeycomb Coal</v>
      </c>
      <c r="I275" s="189" t="s">
        <v>128</v>
      </c>
      <c r="J275" s="189" t="s">
        <v>128</v>
      </c>
      <c r="K275" s="66" t="s">
        <v>242</v>
      </c>
      <c r="L275" s="66" t="s">
        <v>479</v>
      </c>
      <c r="M275" s="66" t="s">
        <v>654</v>
      </c>
      <c r="N275" s="158">
        <v>267</v>
      </c>
      <c r="O275" s="158">
        <v>267</v>
      </c>
      <c r="P275" s="259" t="s">
        <v>925</v>
      </c>
    </row>
    <row r="276" spans="2:16" x14ac:dyDescent="0.25">
      <c r="B276" s="66" t="s">
        <v>87</v>
      </c>
      <c r="C276" s="66" t="s">
        <v>931</v>
      </c>
      <c r="D276" s="66" t="s">
        <v>932</v>
      </c>
      <c r="E276" s="66" t="str">
        <f>INDEX('Stove Emissions'!$G$5:$G$322, MATCH(O276, 'Stove Emissions'!$B$5:$B$322,0))</f>
        <v>Traditional</v>
      </c>
      <c r="F276" s="66" t="s">
        <v>296</v>
      </c>
      <c r="G276" s="66" t="s">
        <v>927</v>
      </c>
      <c r="H276" s="66" t="str">
        <f>INDEX('Stove Emissions'!$F:$F, MATCH('Stove Characteristics'!O276, 'Stove Emissions'!$B:$B,0))</f>
        <v>Honeycomb Coal</v>
      </c>
      <c r="I276" s="189" t="s">
        <v>128</v>
      </c>
      <c r="J276" s="189" t="s">
        <v>128</v>
      </c>
      <c r="K276" s="66" t="s">
        <v>242</v>
      </c>
      <c r="L276" s="66" t="s">
        <v>479</v>
      </c>
      <c r="M276" s="66" t="s">
        <v>654</v>
      </c>
      <c r="N276" s="158">
        <v>268</v>
      </c>
      <c r="O276" s="158">
        <v>268</v>
      </c>
      <c r="P276" s="259" t="s">
        <v>925</v>
      </c>
    </row>
    <row r="277" spans="2:16" x14ac:dyDescent="0.25">
      <c r="B277" s="66" t="s">
        <v>87</v>
      </c>
      <c r="C277" s="66" t="s">
        <v>931</v>
      </c>
      <c r="D277" s="66" t="s">
        <v>932</v>
      </c>
      <c r="E277" s="66" t="s">
        <v>490</v>
      </c>
      <c r="F277" s="66" t="s">
        <v>296</v>
      </c>
      <c r="G277" s="66" t="s">
        <v>928</v>
      </c>
      <c r="H277" s="66" t="s">
        <v>2159</v>
      </c>
      <c r="I277" s="189" t="s">
        <v>128</v>
      </c>
      <c r="J277" s="189" t="s">
        <v>128</v>
      </c>
      <c r="K277" s="66" t="s">
        <v>242</v>
      </c>
      <c r="L277" s="66" t="s">
        <v>479</v>
      </c>
      <c r="M277" s="66" t="s">
        <v>654</v>
      </c>
      <c r="N277" s="158">
        <v>269</v>
      </c>
      <c r="O277" s="158">
        <v>269</v>
      </c>
      <c r="P277" s="259" t="s">
        <v>925</v>
      </c>
    </row>
    <row r="278" spans="2:16" x14ac:dyDescent="0.25">
      <c r="B278" s="66" t="s">
        <v>87</v>
      </c>
      <c r="C278" s="66" t="s">
        <v>931</v>
      </c>
      <c r="D278" s="66" t="s">
        <v>932</v>
      </c>
      <c r="E278" s="66" t="s">
        <v>490</v>
      </c>
      <c r="F278" s="66" t="s">
        <v>296</v>
      </c>
      <c r="G278" s="66" t="s">
        <v>929</v>
      </c>
      <c r="H278" s="66" t="s">
        <v>2159</v>
      </c>
      <c r="I278" s="189" t="s">
        <v>128</v>
      </c>
      <c r="J278" s="189" t="s">
        <v>128</v>
      </c>
      <c r="K278" s="66" t="s">
        <v>242</v>
      </c>
      <c r="L278" s="66" t="s">
        <v>479</v>
      </c>
      <c r="M278" s="66" t="s">
        <v>654</v>
      </c>
      <c r="N278" s="158">
        <v>270</v>
      </c>
      <c r="O278" s="158">
        <v>270</v>
      </c>
      <c r="P278" s="259" t="s">
        <v>925</v>
      </c>
    </row>
    <row r="279" spans="2:16" x14ac:dyDescent="0.25">
      <c r="B279" s="66" t="s">
        <v>87</v>
      </c>
      <c r="C279" s="66" t="s">
        <v>931</v>
      </c>
      <c r="D279" s="66" t="s">
        <v>932</v>
      </c>
      <c r="E279" s="66" t="s">
        <v>490</v>
      </c>
      <c r="F279" s="66" t="s">
        <v>296</v>
      </c>
      <c r="G279" s="66" t="s">
        <v>930</v>
      </c>
      <c r="H279" s="66" t="s">
        <v>2159</v>
      </c>
      <c r="I279" s="189" t="s">
        <v>128</v>
      </c>
      <c r="J279" s="189" t="s">
        <v>128</v>
      </c>
      <c r="K279" s="66" t="s">
        <v>242</v>
      </c>
      <c r="L279" s="66" t="s">
        <v>479</v>
      </c>
      <c r="M279" s="66" t="s">
        <v>654</v>
      </c>
      <c r="N279" s="158">
        <v>271</v>
      </c>
      <c r="O279" s="158">
        <v>271</v>
      </c>
      <c r="P279" s="259" t="s">
        <v>925</v>
      </c>
    </row>
    <row r="280" spans="2:16" x14ac:dyDescent="0.25">
      <c r="B280" s="66" t="s">
        <v>87</v>
      </c>
      <c r="C280" s="66" t="s">
        <v>179</v>
      </c>
      <c r="D280" s="66" t="s">
        <v>952</v>
      </c>
      <c r="E280" s="66" t="str">
        <f>INDEX('Stove Emissions'!$G$5:$G$322, MATCH(O280, 'Stove Emissions'!$B$5:$B$322,0))</f>
        <v>Traditional</v>
      </c>
      <c r="F280" s="66" t="s">
        <v>894</v>
      </c>
      <c r="G280" s="66" t="s">
        <v>953</v>
      </c>
      <c r="H280" s="66" t="str">
        <f>INDEX('Stove Emissions'!$F:$F, MATCH('Stove Characteristics'!O280, 'Stove Emissions'!$B:$B,0))</f>
        <v>Crop Residue</v>
      </c>
      <c r="I280" s="67">
        <v>0.92400000000000004</v>
      </c>
      <c r="J280" s="191">
        <v>5.0000000000000001E-3</v>
      </c>
      <c r="K280" s="66" t="s">
        <v>1017</v>
      </c>
      <c r="L280" s="66" t="s">
        <v>479</v>
      </c>
      <c r="M280" s="66" t="s">
        <v>654</v>
      </c>
      <c r="N280" s="158">
        <v>272</v>
      </c>
      <c r="O280" s="158">
        <v>272</v>
      </c>
      <c r="P280" s="259" t="s">
        <v>951</v>
      </c>
    </row>
    <row r="281" spans="2:16" x14ac:dyDescent="0.25">
      <c r="B281" s="66" t="s">
        <v>87</v>
      </c>
      <c r="C281" s="66" t="s">
        <v>179</v>
      </c>
      <c r="D281" s="66" t="s">
        <v>952</v>
      </c>
      <c r="E281" s="66" t="str">
        <f>INDEX('Stove Emissions'!$G$5:$G$322, MATCH(O281, 'Stove Emissions'!$B$5:$B$322,0))</f>
        <v>Traditional</v>
      </c>
      <c r="F281" s="66" t="s">
        <v>894</v>
      </c>
      <c r="G281" s="66" t="s">
        <v>961</v>
      </c>
      <c r="H281" s="66" t="str">
        <f>INDEX('Stove Emissions'!$F:$F, MATCH('Stove Characteristics'!O281, 'Stove Emissions'!$B:$B,0))</f>
        <v>Crop Residue</v>
      </c>
      <c r="I281" s="67">
        <v>0.88700000000000001</v>
      </c>
      <c r="J281" s="189" t="s">
        <v>128</v>
      </c>
      <c r="K281" s="66" t="s">
        <v>1017</v>
      </c>
      <c r="L281" s="66" t="s">
        <v>479</v>
      </c>
      <c r="M281" s="66" t="s">
        <v>654</v>
      </c>
      <c r="N281" s="158">
        <v>273</v>
      </c>
      <c r="O281" s="158">
        <v>273</v>
      </c>
      <c r="P281" s="259" t="s">
        <v>951</v>
      </c>
    </row>
    <row r="282" spans="2:16" x14ac:dyDescent="0.25">
      <c r="B282" s="66" t="s">
        <v>87</v>
      </c>
      <c r="C282" s="66" t="s">
        <v>179</v>
      </c>
      <c r="D282" s="66" t="s">
        <v>952</v>
      </c>
      <c r="E282" s="66" t="str">
        <f>INDEX('Stove Emissions'!$G$5:$G$322, MATCH(O282, 'Stove Emissions'!$B$5:$B$322,0))</f>
        <v>Traditional</v>
      </c>
      <c r="F282" s="66" t="s">
        <v>894</v>
      </c>
      <c r="G282" s="66" t="s">
        <v>954</v>
      </c>
      <c r="H282" s="66" t="str">
        <f>INDEX('Stove Emissions'!$F:$F, MATCH('Stove Characteristics'!O282, 'Stove Emissions'!$B:$B,0))</f>
        <v>Crop Residue</v>
      </c>
      <c r="I282" s="67">
        <v>0.95</v>
      </c>
      <c r="J282" s="191">
        <v>1E-3</v>
      </c>
      <c r="K282" s="66" t="s">
        <v>1017</v>
      </c>
      <c r="L282" s="66" t="s">
        <v>479</v>
      </c>
      <c r="M282" s="66" t="s">
        <v>654</v>
      </c>
      <c r="N282" s="158">
        <v>274</v>
      </c>
      <c r="O282" s="158">
        <v>274</v>
      </c>
      <c r="P282" s="259" t="s">
        <v>951</v>
      </c>
    </row>
    <row r="283" spans="2:16" x14ac:dyDescent="0.25">
      <c r="B283" s="66" t="s">
        <v>87</v>
      </c>
      <c r="C283" s="66" t="s">
        <v>179</v>
      </c>
      <c r="D283" s="66" t="s">
        <v>952</v>
      </c>
      <c r="E283" s="66" t="str">
        <f>INDEX('Stove Emissions'!$G$5:$G$322, MATCH(O283, 'Stove Emissions'!$B$5:$B$322,0))</f>
        <v>Traditional</v>
      </c>
      <c r="F283" s="66" t="s">
        <v>894</v>
      </c>
      <c r="G283" s="66" t="s">
        <v>955</v>
      </c>
      <c r="H283" s="66" t="str">
        <f>INDEX('Stove Emissions'!$F:$F, MATCH('Stove Characteristics'!O283, 'Stove Emissions'!$B:$B,0))</f>
        <v>Crop Residue</v>
      </c>
      <c r="I283" s="67">
        <v>0.95499999999999996</v>
      </c>
      <c r="J283" s="191">
        <v>2E-3</v>
      </c>
      <c r="K283" s="66" t="s">
        <v>1017</v>
      </c>
      <c r="L283" s="66" t="s">
        <v>479</v>
      </c>
      <c r="M283" s="66" t="s">
        <v>654</v>
      </c>
      <c r="N283" s="158">
        <v>275</v>
      </c>
      <c r="O283" s="158">
        <v>275</v>
      </c>
      <c r="P283" s="259" t="s">
        <v>951</v>
      </c>
    </row>
    <row r="284" spans="2:16" x14ac:dyDescent="0.25">
      <c r="B284" s="66" t="s">
        <v>87</v>
      </c>
      <c r="C284" s="66" t="s">
        <v>179</v>
      </c>
      <c r="D284" s="66" t="s">
        <v>952</v>
      </c>
      <c r="E284" s="66" t="str">
        <f>INDEX('Stove Emissions'!$G$5:$G$322, MATCH(O284, 'Stove Emissions'!$B$5:$B$322,0))</f>
        <v>Traditional</v>
      </c>
      <c r="F284" s="66" t="s">
        <v>894</v>
      </c>
      <c r="G284" s="66" t="s">
        <v>956</v>
      </c>
      <c r="H284" s="66" t="str">
        <f>INDEX('Stove Emissions'!$F:$F, MATCH('Stove Characteristics'!O284, 'Stove Emissions'!$B:$B,0))</f>
        <v>Crop Residue</v>
      </c>
      <c r="I284" s="67">
        <v>0.85799999999999998</v>
      </c>
      <c r="J284" s="191">
        <v>2E-3</v>
      </c>
      <c r="K284" s="66" t="s">
        <v>1017</v>
      </c>
      <c r="L284" s="66" t="s">
        <v>479</v>
      </c>
      <c r="M284" s="66" t="s">
        <v>654</v>
      </c>
      <c r="N284" s="158">
        <v>276</v>
      </c>
      <c r="O284" s="158">
        <v>276</v>
      </c>
      <c r="P284" s="259" t="s">
        <v>951</v>
      </c>
    </row>
    <row r="285" spans="2:16" x14ac:dyDescent="0.25">
      <c r="B285" s="66" t="s">
        <v>87</v>
      </c>
      <c r="C285" s="66" t="s">
        <v>179</v>
      </c>
      <c r="D285" s="66" t="s">
        <v>952</v>
      </c>
      <c r="E285" s="66" t="str">
        <f>INDEX('Stove Emissions'!$G$5:$G$322, MATCH(O285, 'Stove Emissions'!$B$5:$B$322,0))</f>
        <v>Traditional</v>
      </c>
      <c r="F285" s="66" t="s">
        <v>894</v>
      </c>
      <c r="G285" s="66" t="s">
        <v>957</v>
      </c>
      <c r="H285" s="66" t="str">
        <f>INDEX('Stove Emissions'!$F:$F, MATCH('Stove Characteristics'!O285, 'Stove Emissions'!$B:$B,0))</f>
        <v>Crop Residue</v>
      </c>
      <c r="I285" s="67">
        <v>0.91200000000000003</v>
      </c>
      <c r="J285" s="191">
        <v>2E-3</v>
      </c>
      <c r="K285" s="66" t="s">
        <v>1017</v>
      </c>
      <c r="L285" s="66" t="s">
        <v>479</v>
      </c>
      <c r="M285" s="66" t="s">
        <v>654</v>
      </c>
      <c r="N285" s="158">
        <v>277</v>
      </c>
      <c r="O285" s="158">
        <v>277</v>
      </c>
      <c r="P285" s="259" t="s">
        <v>951</v>
      </c>
    </row>
    <row r="286" spans="2:16" x14ac:dyDescent="0.25">
      <c r="B286" s="66" t="s">
        <v>87</v>
      </c>
      <c r="C286" s="66" t="s">
        <v>179</v>
      </c>
      <c r="D286" s="66" t="s">
        <v>952</v>
      </c>
      <c r="E286" s="66" t="str">
        <f>INDEX('Stove Emissions'!$G$5:$G$322, MATCH(O286, 'Stove Emissions'!$B$5:$B$322,0))</f>
        <v>Traditional</v>
      </c>
      <c r="F286" s="66" t="s">
        <v>894</v>
      </c>
      <c r="G286" s="66" t="s">
        <v>958</v>
      </c>
      <c r="H286" s="66" t="str">
        <f>INDEX('Stove Emissions'!$F:$F, MATCH('Stove Characteristics'!O286, 'Stove Emissions'!$B:$B,0))</f>
        <v>Crop Residue</v>
      </c>
      <c r="I286" s="67">
        <v>0.89300000000000002</v>
      </c>
      <c r="J286" s="191">
        <v>1.0999999999999999E-2</v>
      </c>
      <c r="K286" s="66" t="s">
        <v>1017</v>
      </c>
      <c r="L286" s="66" t="s">
        <v>479</v>
      </c>
      <c r="M286" s="66" t="s">
        <v>654</v>
      </c>
      <c r="N286" s="158">
        <v>278</v>
      </c>
      <c r="O286" s="158">
        <v>278</v>
      </c>
      <c r="P286" s="259" t="s">
        <v>951</v>
      </c>
    </row>
    <row r="287" spans="2:16" x14ac:dyDescent="0.25">
      <c r="B287" s="66" t="s">
        <v>87</v>
      </c>
      <c r="C287" s="66" t="s">
        <v>179</v>
      </c>
      <c r="D287" s="66" t="s">
        <v>952</v>
      </c>
      <c r="E287" s="66" t="str">
        <f>INDEX('Stove Emissions'!$G$5:$G$322, MATCH(O287, 'Stove Emissions'!$B$5:$B$322,0))</f>
        <v>Traditional</v>
      </c>
      <c r="F287" s="66" t="s">
        <v>894</v>
      </c>
      <c r="G287" s="66" t="s">
        <v>959</v>
      </c>
      <c r="H287" s="66" t="str">
        <f>INDEX('Stove Emissions'!$F:$F, MATCH('Stove Characteristics'!O287, 'Stove Emissions'!$B:$B,0))</f>
        <v>Crop Residue</v>
      </c>
      <c r="I287" s="67">
        <v>0.94199999999999995</v>
      </c>
      <c r="J287" s="191">
        <v>0.04</v>
      </c>
      <c r="K287" s="66" t="s">
        <v>1017</v>
      </c>
      <c r="L287" s="66" t="s">
        <v>479</v>
      </c>
      <c r="M287" s="66" t="s">
        <v>654</v>
      </c>
      <c r="N287" s="158">
        <v>279</v>
      </c>
      <c r="O287" s="158">
        <v>279</v>
      </c>
      <c r="P287" s="259" t="s">
        <v>951</v>
      </c>
    </row>
    <row r="288" spans="2:16" x14ac:dyDescent="0.25">
      <c r="B288" s="66" t="s">
        <v>87</v>
      </c>
      <c r="C288" s="66" t="s">
        <v>179</v>
      </c>
      <c r="D288" s="66" t="s">
        <v>952</v>
      </c>
      <c r="E288" s="66" t="str">
        <f>INDEX('Stove Emissions'!$G$5:$G$322, MATCH(O288, 'Stove Emissions'!$B$5:$B$322,0))</f>
        <v>Traditional</v>
      </c>
      <c r="F288" s="66" t="s">
        <v>894</v>
      </c>
      <c r="G288" s="66" t="s">
        <v>960</v>
      </c>
      <c r="H288" s="66" t="str">
        <f>INDEX('Stove Emissions'!$F:$F, MATCH('Stove Characteristics'!O288, 'Stove Emissions'!$B:$B,0))</f>
        <v>Crop Residue</v>
      </c>
      <c r="I288" s="67">
        <v>0.93899999999999995</v>
      </c>
      <c r="J288" s="191">
        <v>1.6E-2</v>
      </c>
      <c r="K288" s="66" t="s">
        <v>1017</v>
      </c>
      <c r="L288" s="66" t="s">
        <v>479</v>
      </c>
      <c r="M288" s="66" t="s">
        <v>654</v>
      </c>
      <c r="N288" s="158">
        <v>280</v>
      </c>
      <c r="O288" s="158">
        <v>280</v>
      </c>
      <c r="P288" s="259" t="s">
        <v>951</v>
      </c>
    </row>
    <row r="289" spans="2:16" x14ac:dyDescent="0.25">
      <c r="B289" s="66" t="s">
        <v>87</v>
      </c>
      <c r="C289" s="66" t="s">
        <v>1010</v>
      </c>
      <c r="D289" s="66" t="s">
        <v>1011</v>
      </c>
      <c r="E289" s="66" t="str">
        <f>INDEX('Stove Emissions'!$G$5:$G$322, MATCH(O289, 'Stove Emissions'!$B$5:$B$322,0))</f>
        <v>Traditional</v>
      </c>
      <c r="F289" s="66" t="s">
        <v>296</v>
      </c>
      <c r="G289" s="66" t="s">
        <v>1012</v>
      </c>
      <c r="H289" s="66" t="str">
        <f>INDEX('Stove Emissions'!$F:$F, MATCH('Stove Characteristics'!O289, 'Stove Emissions'!$B:$B,0))</f>
        <v>Honeycomb Coal</v>
      </c>
      <c r="I289" s="67">
        <v>0.88800000000000001</v>
      </c>
      <c r="J289" s="189" t="s">
        <v>128</v>
      </c>
      <c r="K289" s="66" t="s">
        <v>1017</v>
      </c>
      <c r="L289" s="66" t="s">
        <v>479</v>
      </c>
      <c r="M289" s="66" t="s">
        <v>654</v>
      </c>
      <c r="N289" s="158">
        <v>281</v>
      </c>
      <c r="O289" s="158">
        <v>281</v>
      </c>
      <c r="P289" s="259" t="s">
        <v>951</v>
      </c>
    </row>
    <row r="290" spans="2:16" x14ac:dyDescent="0.25">
      <c r="B290" s="66" t="s">
        <v>87</v>
      </c>
      <c r="C290" s="66" t="s">
        <v>1010</v>
      </c>
      <c r="D290" s="66" t="s">
        <v>1011</v>
      </c>
      <c r="E290" s="66" t="str">
        <f>INDEX('Stove Emissions'!$G$5:$G$322, MATCH(O290, 'Stove Emissions'!$B$5:$B$322,0))</f>
        <v>Traditional</v>
      </c>
      <c r="F290" s="66" t="s">
        <v>296</v>
      </c>
      <c r="G290" s="66" t="s">
        <v>1013</v>
      </c>
      <c r="H290" s="66" t="str">
        <f>INDEX('Stove Emissions'!$F:$F, MATCH('Stove Characteristics'!O290, 'Stove Emissions'!$B:$B,0))</f>
        <v>Honeycomb Coal</v>
      </c>
      <c r="I290" s="67">
        <v>0.91300000000000003</v>
      </c>
      <c r="J290" s="191">
        <v>5.0999999999999997E-2</v>
      </c>
      <c r="K290" s="66" t="s">
        <v>1017</v>
      </c>
      <c r="L290" s="66" t="s">
        <v>479</v>
      </c>
      <c r="M290" s="66" t="s">
        <v>654</v>
      </c>
      <c r="N290" s="158">
        <v>282</v>
      </c>
      <c r="O290" s="158">
        <v>282</v>
      </c>
      <c r="P290" s="259" t="s">
        <v>951</v>
      </c>
    </row>
    <row r="291" spans="2:16" x14ac:dyDescent="0.25">
      <c r="B291" s="66" t="s">
        <v>87</v>
      </c>
      <c r="C291" s="66" t="s">
        <v>1010</v>
      </c>
      <c r="D291" s="66" t="s">
        <v>1011</v>
      </c>
      <c r="E291" s="66" t="s">
        <v>490</v>
      </c>
      <c r="F291" s="66" t="s">
        <v>296</v>
      </c>
      <c r="G291" s="66" t="s">
        <v>1014</v>
      </c>
      <c r="H291" s="66" t="s">
        <v>2159</v>
      </c>
      <c r="I291" s="67">
        <v>0.90400000000000003</v>
      </c>
      <c r="J291" s="191">
        <v>4.5999999999999999E-2</v>
      </c>
      <c r="K291" s="66" t="s">
        <v>1017</v>
      </c>
      <c r="L291" s="66" t="s">
        <v>479</v>
      </c>
      <c r="M291" s="66" t="s">
        <v>654</v>
      </c>
      <c r="N291" s="158">
        <v>283</v>
      </c>
      <c r="O291" s="158">
        <v>283</v>
      </c>
      <c r="P291" s="259" t="s">
        <v>951</v>
      </c>
    </row>
    <row r="292" spans="2:16" x14ac:dyDescent="0.25">
      <c r="B292" s="66" t="s">
        <v>87</v>
      </c>
      <c r="C292" s="66" t="s">
        <v>1010</v>
      </c>
      <c r="D292" s="66" t="s">
        <v>1011</v>
      </c>
      <c r="E292" s="66" t="s">
        <v>490</v>
      </c>
      <c r="F292" s="66" t="s">
        <v>296</v>
      </c>
      <c r="G292" s="66" t="s">
        <v>1015</v>
      </c>
      <c r="H292" s="66" t="s">
        <v>2159</v>
      </c>
      <c r="I292" s="67">
        <v>0.82799999999999996</v>
      </c>
      <c r="J292" s="191">
        <v>0.02</v>
      </c>
      <c r="K292" s="66" t="s">
        <v>1017</v>
      </c>
      <c r="L292" s="66" t="s">
        <v>479</v>
      </c>
      <c r="M292" s="66" t="s">
        <v>654</v>
      </c>
      <c r="N292" s="158">
        <v>284</v>
      </c>
      <c r="O292" s="158">
        <v>284</v>
      </c>
      <c r="P292" s="259" t="s">
        <v>951</v>
      </c>
    </row>
    <row r="293" spans="2:16" x14ac:dyDescent="0.25">
      <c r="B293" s="66" t="s">
        <v>87</v>
      </c>
      <c r="C293" s="66" t="s">
        <v>1010</v>
      </c>
      <c r="D293" s="66" t="s">
        <v>1011</v>
      </c>
      <c r="E293" s="66" t="s">
        <v>490</v>
      </c>
      <c r="F293" s="66" t="s">
        <v>296</v>
      </c>
      <c r="G293" s="66" t="s">
        <v>1016</v>
      </c>
      <c r="H293" s="66" t="s">
        <v>2159</v>
      </c>
      <c r="I293" s="67">
        <v>0.94099999999999995</v>
      </c>
      <c r="J293" s="191">
        <v>7.0000000000000001E-3</v>
      </c>
      <c r="K293" s="66" t="s">
        <v>1017</v>
      </c>
      <c r="L293" s="66" t="s">
        <v>479</v>
      </c>
      <c r="M293" s="66" t="s">
        <v>654</v>
      </c>
      <c r="N293" s="158">
        <v>285</v>
      </c>
      <c r="O293" s="158">
        <v>285</v>
      </c>
      <c r="P293" s="259" t="s">
        <v>951</v>
      </c>
    </row>
    <row r="294" spans="2:16" x14ac:dyDescent="0.25">
      <c r="B294" s="66" t="s">
        <v>87</v>
      </c>
      <c r="C294" s="66" t="s">
        <v>1044</v>
      </c>
      <c r="D294" s="189" t="s">
        <v>128</v>
      </c>
      <c r="E294" s="66" t="str">
        <f>INDEX('Stove Emissions'!$G$5:$G$322, MATCH(O294, 'Stove Emissions'!$B$5:$B$322,0))</f>
        <v>Improved</v>
      </c>
      <c r="F294" s="66" t="s">
        <v>300</v>
      </c>
      <c r="G294" s="66" t="s">
        <v>1031</v>
      </c>
      <c r="H294" s="66" t="str">
        <f>INDEX('Stove Emissions'!$F:$F, MATCH('Stove Characteristics'!O294, 'Stove Emissions'!$B:$B,0))</f>
        <v>Firewood</v>
      </c>
      <c r="I294" s="189" t="s">
        <v>128</v>
      </c>
      <c r="J294" s="189" t="s">
        <v>128</v>
      </c>
      <c r="K294" s="66" t="s">
        <v>242</v>
      </c>
      <c r="L294" s="66" t="s">
        <v>480</v>
      </c>
      <c r="M294" s="66" t="s">
        <v>649</v>
      </c>
      <c r="N294" s="158">
        <v>286</v>
      </c>
      <c r="O294" s="158">
        <v>286</v>
      </c>
      <c r="P294" s="259" t="s">
        <v>1030</v>
      </c>
    </row>
    <row r="295" spans="2:16" x14ac:dyDescent="0.25">
      <c r="B295" s="66" t="s">
        <v>87</v>
      </c>
      <c r="C295" s="66" t="s">
        <v>1044</v>
      </c>
      <c r="D295" s="189" t="s">
        <v>128</v>
      </c>
      <c r="E295" s="66" t="str">
        <f>INDEX('Stove Emissions'!$G$5:$G$322, MATCH(O295, 'Stove Emissions'!$B$5:$B$322,0))</f>
        <v>Improved</v>
      </c>
      <c r="F295" s="66" t="s">
        <v>894</v>
      </c>
      <c r="G295" s="66" t="s">
        <v>1032</v>
      </c>
      <c r="H295" s="66" t="str">
        <f>INDEX('Stove Emissions'!$F:$F, MATCH('Stove Characteristics'!O295, 'Stove Emissions'!$B:$B,0))</f>
        <v>Crop Residue</v>
      </c>
      <c r="I295" s="189" t="s">
        <v>128</v>
      </c>
      <c r="J295" s="189" t="s">
        <v>128</v>
      </c>
      <c r="K295" s="66" t="s">
        <v>242</v>
      </c>
      <c r="L295" s="66" t="s">
        <v>480</v>
      </c>
      <c r="M295" s="66" t="s">
        <v>649</v>
      </c>
      <c r="N295" s="158">
        <v>287</v>
      </c>
      <c r="O295" s="158">
        <v>287</v>
      </c>
      <c r="P295" s="259" t="s">
        <v>1030</v>
      </c>
    </row>
    <row r="296" spans="2:16" x14ac:dyDescent="0.25">
      <c r="B296" s="66" t="s">
        <v>87</v>
      </c>
      <c r="C296" s="66" t="s">
        <v>1044</v>
      </c>
      <c r="D296" s="189" t="s">
        <v>128</v>
      </c>
      <c r="E296" s="66" t="str">
        <f>INDEX('Stove Emissions'!$G$5:$G$322, MATCH(O296, 'Stove Emissions'!$B$5:$B$322,0))</f>
        <v>Improved</v>
      </c>
      <c r="F296" s="66" t="s">
        <v>894</v>
      </c>
      <c r="G296" s="66" t="s">
        <v>1033</v>
      </c>
      <c r="H296" s="66" t="str">
        <f>INDEX('Stove Emissions'!$F:$F, MATCH('Stove Characteristics'!O296, 'Stove Emissions'!$B:$B,0))</f>
        <v>Crop Residue</v>
      </c>
      <c r="I296" s="189" t="s">
        <v>128</v>
      </c>
      <c r="J296" s="189" t="s">
        <v>128</v>
      </c>
      <c r="K296" s="66" t="s">
        <v>242</v>
      </c>
      <c r="L296" s="66" t="s">
        <v>480</v>
      </c>
      <c r="M296" s="66" t="s">
        <v>649</v>
      </c>
      <c r="N296" s="158">
        <v>288</v>
      </c>
      <c r="O296" s="158">
        <v>288</v>
      </c>
      <c r="P296" s="259" t="s">
        <v>1030</v>
      </c>
    </row>
    <row r="297" spans="2:16" x14ac:dyDescent="0.25">
      <c r="B297" s="66" t="s">
        <v>87</v>
      </c>
      <c r="C297" s="66" t="s">
        <v>1044</v>
      </c>
      <c r="D297" s="189" t="s">
        <v>128</v>
      </c>
      <c r="E297" s="66" t="str">
        <f>INDEX('Stove Emissions'!$G$5:$G$322, MATCH(O297, 'Stove Emissions'!$B$5:$B$322,0))</f>
        <v>Improved</v>
      </c>
      <c r="F297" s="66" t="s">
        <v>894</v>
      </c>
      <c r="G297" s="66" t="s">
        <v>1034</v>
      </c>
      <c r="H297" s="66" t="str">
        <f>INDEX('Stove Emissions'!$F:$F, MATCH('Stove Characteristics'!O297, 'Stove Emissions'!$B:$B,0))</f>
        <v>Crop Residue</v>
      </c>
      <c r="I297" s="189" t="s">
        <v>128</v>
      </c>
      <c r="J297" s="189" t="s">
        <v>128</v>
      </c>
      <c r="K297" s="66" t="s">
        <v>242</v>
      </c>
      <c r="L297" s="66" t="s">
        <v>480</v>
      </c>
      <c r="M297" s="66" t="s">
        <v>649</v>
      </c>
      <c r="N297" s="158">
        <v>289</v>
      </c>
      <c r="O297" s="158">
        <v>289</v>
      </c>
      <c r="P297" s="259" t="s">
        <v>1030</v>
      </c>
    </row>
    <row r="298" spans="2:16" x14ac:dyDescent="0.25">
      <c r="B298" s="66" t="s">
        <v>87</v>
      </c>
      <c r="C298" s="66" t="s">
        <v>1044</v>
      </c>
      <c r="D298" s="189" t="s">
        <v>128</v>
      </c>
      <c r="E298" s="66" t="str">
        <f>INDEX('Stove Emissions'!$G$5:$G$322, MATCH(O298, 'Stove Emissions'!$B$5:$B$322,0))</f>
        <v>Improved</v>
      </c>
      <c r="F298" s="66" t="s">
        <v>894</v>
      </c>
      <c r="G298" s="66" t="s">
        <v>1035</v>
      </c>
      <c r="H298" s="66" t="str">
        <f>INDEX('Stove Emissions'!$F:$F, MATCH('Stove Characteristics'!O298, 'Stove Emissions'!$B:$B,0))</f>
        <v>Firewood</v>
      </c>
      <c r="I298" s="189" t="s">
        <v>128</v>
      </c>
      <c r="J298" s="189" t="s">
        <v>128</v>
      </c>
      <c r="K298" s="66" t="s">
        <v>242</v>
      </c>
      <c r="L298" s="66" t="s">
        <v>480</v>
      </c>
      <c r="M298" s="66" t="s">
        <v>649</v>
      </c>
      <c r="N298" s="158">
        <v>290</v>
      </c>
      <c r="O298" s="158">
        <v>290</v>
      </c>
      <c r="P298" s="259" t="s">
        <v>1030</v>
      </c>
    </row>
    <row r="299" spans="2:16" x14ac:dyDescent="0.25">
      <c r="B299" s="66" t="s">
        <v>87</v>
      </c>
      <c r="C299" s="66" t="s">
        <v>1044</v>
      </c>
      <c r="D299" s="189" t="s">
        <v>128</v>
      </c>
      <c r="E299" s="66" t="str">
        <f>INDEX('Stove Emissions'!$G$5:$G$322, MATCH(O299, 'Stove Emissions'!$B$5:$B$322,0))</f>
        <v>Improved</v>
      </c>
      <c r="F299" s="66" t="s">
        <v>894</v>
      </c>
      <c r="G299" s="66" t="s">
        <v>1036</v>
      </c>
      <c r="H299" s="66" t="str">
        <f>INDEX('Stove Emissions'!$F:$F, MATCH('Stove Characteristics'!O299, 'Stove Emissions'!$B:$B,0))</f>
        <v>Crop Residue</v>
      </c>
      <c r="I299" s="189" t="s">
        <v>128</v>
      </c>
      <c r="J299" s="189" t="s">
        <v>128</v>
      </c>
      <c r="K299" s="66" t="s">
        <v>242</v>
      </c>
      <c r="L299" s="66" t="s">
        <v>480</v>
      </c>
      <c r="M299" s="66" t="s">
        <v>649</v>
      </c>
      <c r="N299" s="158">
        <v>291</v>
      </c>
      <c r="O299" s="158">
        <v>291</v>
      </c>
      <c r="P299" s="259" t="s">
        <v>1030</v>
      </c>
    </row>
    <row r="300" spans="2:16" x14ac:dyDescent="0.25">
      <c r="B300" s="66" t="s">
        <v>87</v>
      </c>
      <c r="C300" s="66" t="s">
        <v>1044</v>
      </c>
      <c r="D300" s="189" t="s">
        <v>128</v>
      </c>
      <c r="E300" s="66" t="str">
        <f>INDEX('Stove Emissions'!$G$5:$G$322, MATCH(O300, 'Stove Emissions'!$B$5:$B$322,0))</f>
        <v>Improved</v>
      </c>
      <c r="F300" s="66" t="s">
        <v>894</v>
      </c>
      <c r="G300" s="66" t="s">
        <v>1037</v>
      </c>
      <c r="H300" s="66" t="str">
        <f>INDEX('Stove Emissions'!$F:$F, MATCH('Stove Characteristics'!O300, 'Stove Emissions'!$B:$B,0))</f>
        <v>Crop Residue</v>
      </c>
      <c r="I300" s="189" t="s">
        <v>128</v>
      </c>
      <c r="J300" s="189" t="s">
        <v>128</v>
      </c>
      <c r="K300" s="66" t="s">
        <v>242</v>
      </c>
      <c r="L300" s="66" t="s">
        <v>480</v>
      </c>
      <c r="M300" s="66" t="s">
        <v>649</v>
      </c>
      <c r="N300" s="158">
        <v>292</v>
      </c>
      <c r="O300" s="158">
        <v>292</v>
      </c>
      <c r="P300" s="259" t="s">
        <v>1030</v>
      </c>
    </row>
    <row r="301" spans="2:16" x14ac:dyDescent="0.25">
      <c r="B301" s="66" t="s">
        <v>87</v>
      </c>
      <c r="C301" s="66" t="s">
        <v>1044</v>
      </c>
      <c r="D301" s="189" t="s">
        <v>128</v>
      </c>
      <c r="E301" s="66" t="str">
        <f>INDEX('Stove Emissions'!$G$5:$G$322, MATCH(O301, 'Stove Emissions'!$B$5:$B$322,0))</f>
        <v>Improved</v>
      </c>
      <c r="F301" s="66" t="s">
        <v>894</v>
      </c>
      <c r="G301" s="66" t="s">
        <v>1038</v>
      </c>
      <c r="H301" s="66" t="str">
        <f>INDEX('Stove Emissions'!$F:$F, MATCH('Stove Characteristics'!O301, 'Stove Emissions'!$B:$B,0))</f>
        <v>Crop Residue</v>
      </c>
      <c r="I301" s="189" t="s">
        <v>128</v>
      </c>
      <c r="J301" s="189" t="s">
        <v>128</v>
      </c>
      <c r="K301" s="66" t="s">
        <v>242</v>
      </c>
      <c r="L301" s="66" t="s">
        <v>480</v>
      </c>
      <c r="M301" s="66" t="s">
        <v>649</v>
      </c>
      <c r="N301" s="158">
        <v>293</v>
      </c>
      <c r="O301" s="158">
        <v>293</v>
      </c>
      <c r="P301" s="259" t="s">
        <v>1030</v>
      </c>
    </row>
    <row r="302" spans="2:16" x14ac:dyDescent="0.25">
      <c r="B302" s="66" t="s">
        <v>87</v>
      </c>
      <c r="C302" s="66" t="s">
        <v>1042</v>
      </c>
      <c r="D302" s="66" t="s">
        <v>1043</v>
      </c>
      <c r="E302" s="66" t="str">
        <f>INDEX('Stove Emissions'!$G$5:$G$322, MATCH(O302, 'Stove Emissions'!$B$5:$B$322,0))</f>
        <v>Improved</v>
      </c>
      <c r="F302" s="66" t="s">
        <v>300</v>
      </c>
      <c r="G302" s="66" t="s">
        <v>1039</v>
      </c>
      <c r="H302" s="66" t="str">
        <f>INDEX('Stove Emissions'!$F:$F, MATCH('Stove Characteristics'!O302, 'Stove Emissions'!$B:$B,0))</f>
        <v>Firewood</v>
      </c>
      <c r="I302" s="189" t="s">
        <v>128</v>
      </c>
      <c r="J302" s="189" t="s">
        <v>128</v>
      </c>
      <c r="K302" s="66" t="s">
        <v>242</v>
      </c>
      <c r="L302" s="66" t="s">
        <v>480</v>
      </c>
      <c r="M302" s="66" t="s">
        <v>649</v>
      </c>
      <c r="N302" s="158">
        <v>294</v>
      </c>
      <c r="O302" s="158">
        <v>294</v>
      </c>
      <c r="P302" s="259" t="s">
        <v>1030</v>
      </c>
    </row>
    <row r="303" spans="2:16" x14ac:dyDescent="0.25">
      <c r="B303" s="66" t="s">
        <v>87</v>
      </c>
      <c r="C303" s="66" t="s">
        <v>1042</v>
      </c>
      <c r="D303" s="66" t="s">
        <v>1043</v>
      </c>
      <c r="E303" s="66" t="str">
        <f>INDEX('Stove Emissions'!$G$5:$G$322, MATCH(O303, 'Stove Emissions'!$B$5:$B$322,0))</f>
        <v>Improved</v>
      </c>
      <c r="F303" s="66" t="s">
        <v>894</v>
      </c>
      <c r="G303" s="66" t="s">
        <v>1040</v>
      </c>
      <c r="H303" s="66" t="str">
        <f>INDEX('Stove Emissions'!$F:$F, MATCH('Stove Characteristics'!O303, 'Stove Emissions'!$B:$B,0))</f>
        <v>Crop Residue</v>
      </c>
      <c r="I303" s="189" t="s">
        <v>128</v>
      </c>
      <c r="J303" s="189" t="s">
        <v>128</v>
      </c>
      <c r="K303" s="66" t="s">
        <v>242</v>
      </c>
      <c r="L303" s="66" t="s">
        <v>480</v>
      </c>
      <c r="M303" s="66" t="s">
        <v>649</v>
      </c>
      <c r="N303" s="158">
        <v>295</v>
      </c>
      <c r="O303" s="158">
        <v>295</v>
      </c>
      <c r="P303" s="259" t="s">
        <v>1030</v>
      </c>
    </row>
    <row r="304" spans="2:16" x14ac:dyDescent="0.25">
      <c r="B304" s="66" t="s">
        <v>87</v>
      </c>
      <c r="C304" s="66" t="s">
        <v>1042</v>
      </c>
      <c r="D304" s="66" t="s">
        <v>1043</v>
      </c>
      <c r="E304" s="66" t="str">
        <f>INDEX('Stove Emissions'!$G$5:$G$322, MATCH(O304, 'Stove Emissions'!$B$5:$B$322,0))</f>
        <v>Improved</v>
      </c>
      <c r="F304" s="66" t="s">
        <v>894</v>
      </c>
      <c r="G304" s="66" t="s">
        <v>1041</v>
      </c>
      <c r="H304" s="66" t="str">
        <f>INDEX('Stove Emissions'!$F:$F, MATCH('Stove Characteristics'!O304, 'Stove Emissions'!$B:$B,0))</f>
        <v>Crop Residue</v>
      </c>
      <c r="I304" s="189" t="s">
        <v>128</v>
      </c>
      <c r="J304" s="189" t="s">
        <v>128</v>
      </c>
      <c r="K304" s="66" t="s">
        <v>242</v>
      </c>
      <c r="L304" s="66" t="s">
        <v>480</v>
      </c>
      <c r="M304" s="66" t="s">
        <v>649</v>
      </c>
      <c r="N304" s="158">
        <v>296</v>
      </c>
      <c r="O304" s="158">
        <v>296</v>
      </c>
      <c r="P304" s="259" t="s">
        <v>1030</v>
      </c>
    </row>
    <row r="305" spans="2:16" x14ac:dyDescent="0.25">
      <c r="B305" s="66" t="s">
        <v>87</v>
      </c>
      <c r="C305" s="66" t="s">
        <v>1042</v>
      </c>
      <c r="D305" s="66" t="s">
        <v>1043</v>
      </c>
      <c r="E305" s="66" t="str">
        <f>INDEX('Stove Emissions'!$G$5:$G$322, MATCH(O305, 'Stove Emissions'!$B$5:$B$322,0))</f>
        <v>Improved</v>
      </c>
      <c r="F305" s="66" t="s">
        <v>894</v>
      </c>
      <c r="G305" s="66" t="s">
        <v>1036</v>
      </c>
      <c r="H305" s="66" t="str">
        <f>INDEX('Stove Emissions'!$F:$F, MATCH('Stove Characteristics'!O305, 'Stove Emissions'!$B:$B,0))</f>
        <v>Crop Residue</v>
      </c>
      <c r="I305" s="189" t="s">
        <v>128</v>
      </c>
      <c r="J305" s="189" t="s">
        <v>128</v>
      </c>
      <c r="K305" s="66" t="s">
        <v>242</v>
      </c>
      <c r="L305" s="66" t="s">
        <v>480</v>
      </c>
      <c r="M305" s="66" t="s">
        <v>649</v>
      </c>
      <c r="N305" s="158">
        <v>297</v>
      </c>
      <c r="O305" s="158">
        <v>297</v>
      </c>
      <c r="P305" s="259" t="s">
        <v>1030</v>
      </c>
    </row>
    <row r="306" spans="2:16" x14ac:dyDescent="0.25">
      <c r="B306" s="66" t="s">
        <v>87</v>
      </c>
      <c r="C306" s="66" t="s">
        <v>1115</v>
      </c>
      <c r="D306" s="189" t="s">
        <v>128</v>
      </c>
      <c r="E306" s="66" t="str">
        <f>INDEX('Stove Emissions'!$G$5:$G$322, MATCH(O306, 'Stove Emissions'!$B$5:$B$322,0))</f>
        <v>Traditional</v>
      </c>
      <c r="F306" s="66" t="s">
        <v>833</v>
      </c>
      <c r="G306" s="66" t="s">
        <v>1113</v>
      </c>
      <c r="H306" s="66" t="str">
        <f>INDEX('Stove Emissions'!$F:$F, MATCH('Stove Characteristics'!O306, 'Stove Emissions'!$B:$B,0))</f>
        <v>Firewood</v>
      </c>
      <c r="I306" s="67">
        <v>0.94700000000000006</v>
      </c>
      <c r="J306" s="191">
        <v>9.0000000000000011E-3</v>
      </c>
      <c r="K306" s="66" t="s">
        <v>1017</v>
      </c>
      <c r="L306" s="66" t="s">
        <v>642</v>
      </c>
      <c r="M306" s="66" t="s">
        <v>654</v>
      </c>
      <c r="N306" s="158">
        <v>298</v>
      </c>
      <c r="O306" s="158">
        <v>298</v>
      </c>
      <c r="P306" s="259" t="s">
        <v>1117</v>
      </c>
    </row>
    <row r="307" spans="2:16" x14ac:dyDescent="0.25">
      <c r="B307" s="66" t="s">
        <v>87</v>
      </c>
      <c r="C307" s="66" t="s">
        <v>1115</v>
      </c>
      <c r="D307" s="189" t="s">
        <v>128</v>
      </c>
      <c r="E307" s="66" t="str">
        <f>INDEX('Stove Emissions'!$G$5:$G$322, MATCH(O307, 'Stove Emissions'!$B$5:$B$322,0))</f>
        <v>Traditional</v>
      </c>
      <c r="F307" s="66" t="s">
        <v>833</v>
      </c>
      <c r="G307" s="66" t="s">
        <v>835</v>
      </c>
      <c r="H307" s="66" t="str">
        <f>INDEX('Stove Emissions'!$F:$F, MATCH('Stove Characteristics'!O307, 'Stove Emissions'!$B:$B,0))</f>
        <v>Firewood</v>
      </c>
      <c r="I307" s="67">
        <v>0.95599999999999996</v>
      </c>
      <c r="J307" s="191">
        <v>1E-3</v>
      </c>
      <c r="K307" s="66" t="s">
        <v>1017</v>
      </c>
      <c r="L307" s="66" t="s">
        <v>642</v>
      </c>
      <c r="M307" s="66" t="s">
        <v>654</v>
      </c>
      <c r="N307" s="158">
        <v>299</v>
      </c>
      <c r="O307" s="158">
        <v>299</v>
      </c>
      <c r="P307" s="259" t="s">
        <v>1117</v>
      </c>
    </row>
    <row r="308" spans="2:16" x14ac:dyDescent="0.25">
      <c r="B308" s="66" t="s">
        <v>87</v>
      </c>
      <c r="C308" s="66" t="s">
        <v>1115</v>
      </c>
      <c r="D308" s="189" t="s">
        <v>128</v>
      </c>
      <c r="E308" s="66" t="str">
        <f>INDEX('Stove Emissions'!$G$5:$G$322, MATCH(O308, 'Stove Emissions'!$B$5:$B$322,0))</f>
        <v>Traditional</v>
      </c>
      <c r="F308" s="66" t="s">
        <v>833</v>
      </c>
      <c r="G308" s="66" t="s">
        <v>1114</v>
      </c>
      <c r="H308" s="66" t="str">
        <f>INDEX('Stove Emissions'!$F:$F, MATCH('Stove Characteristics'!O308, 'Stove Emissions'!$B:$B,0))</f>
        <v>Firewood</v>
      </c>
      <c r="I308" s="67">
        <v>0.93700000000000006</v>
      </c>
      <c r="J308" s="191">
        <v>1E-3</v>
      </c>
      <c r="K308" s="66" t="s">
        <v>1017</v>
      </c>
      <c r="L308" s="66" t="s">
        <v>642</v>
      </c>
      <c r="M308" s="66" t="s">
        <v>654</v>
      </c>
      <c r="N308" s="158">
        <v>300</v>
      </c>
      <c r="O308" s="158">
        <v>300</v>
      </c>
      <c r="P308" s="259" t="s">
        <v>1117</v>
      </c>
    </row>
    <row r="309" spans="2:16" x14ac:dyDescent="0.25">
      <c r="B309" s="66" t="s">
        <v>87</v>
      </c>
      <c r="C309" s="66" t="s">
        <v>1115</v>
      </c>
      <c r="D309" s="189" t="s">
        <v>128</v>
      </c>
      <c r="E309" s="66" t="str">
        <f>INDEX('Stove Emissions'!$G$5:$G$322, MATCH(O309, 'Stove Emissions'!$B$5:$B$322,0))</f>
        <v>Traditional</v>
      </c>
      <c r="F309" s="66" t="s">
        <v>833</v>
      </c>
      <c r="G309" s="66" t="s">
        <v>837</v>
      </c>
      <c r="H309" s="66" t="str">
        <f>INDEX('Stove Emissions'!$F:$F, MATCH('Stove Characteristics'!O309, 'Stove Emissions'!$B:$B,0))</f>
        <v>Firewood</v>
      </c>
      <c r="I309" s="67">
        <v>0.95700000000000007</v>
      </c>
      <c r="J309" s="191">
        <v>2E-3</v>
      </c>
      <c r="K309" s="66" t="s">
        <v>1017</v>
      </c>
      <c r="L309" s="66" t="s">
        <v>642</v>
      </c>
      <c r="M309" s="66" t="s">
        <v>654</v>
      </c>
      <c r="N309" s="158">
        <v>301</v>
      </c>
      <c r="O309" s="158">
        <v>301</v>
      </c>
      <c r="P309" s="259" t="s">
        <v>1117</v>
      </c>
    </row>
    <row r="310" spans="2:16" x14ac:dyDescent="0.25">
      <c r="B310" s="66" t="s">
        <v>87</v>
      </c>
      <c r="C310" s="66" t="s">
        <v>1115</v>
      </c>
      <c r="D310" s="189" t="s">
        <v>128</v>
      </c>
      <c r="E310" s="66" t="str">
        <f>INDEX('Stove Emissions'!$G$5:$G$322, MATCH(O310, 'Stove Emissions'!$B$5:$B$322,0))</f>
        <v>Traditional</v>
      </c>
      <c r="F310" s="66" t="s">
        <v>833</v>
      </c>
      <c r="G310" s="66" t="s">
        <v>838</v>
      </c>
      <c r="H310" s="66" t="str">
        <f>INDEX('Stove Emissions'!$F:$F, MATCH('Stove Characteristics'!O310, 'Stove Emissions'!$B:$B,0))</f>
        <v>Firewood</v>
      </c>
      <c r="I310" s="67">
        <v>0.96</v>
      </c>
      <c r="J310" s="191">
        <v>3.0000000000000001E-3</v>
      </c>
      <c r="K310" s="66" t="s">
        <v>1017</v>
      </c>
      <c r="L310" s="66" t="s">
        <v>642</v>
      </c>
      <c r="M310" s="66" t="s">
        <v>654</v>
      </c>
      <c r="N310" s="158">
        <v>302</v>
      </c>
      <c r="O310" s="158">
        <v>302</v>
      </c>
      <c r="P310" s="259" t="s">
        <v>1117</v>
      </c>
    </row>
    <row r="311" spans="2:16" x14ac:dyDescent="0.25">
      <c r="B311" s="66" t="s">
        <v>87</v>
      </c>
      <c r="C311" s="66" t="s">
        <v>1115</v>
      </c>
      <c r="D311" s="189" t="s">
        <v>128</v>
      </c>
      <c r="E311" s="66" t="str">
        <f>INDEX('Stove Emissions'!$G$5:$G$322, MATCH(O311, 'Stove Emissions'!$B$5:$B$322,0))</f>
        <v>Traditional</v>
      </c>
      <c r="F311" s="66" t="s">
        <v>833</v>
      </c>
      <c r="G311" s="66" t="s">
        <v>839</v>
      </c>
      <c r="H311" s="66" t="str">
        <f>INDEX('Stove Emissions'!$F:$F, MATCH('Stove Characteristics'!O311, 'Stove Emissions'!$B:$B,0))</f>
        <v>Firewood</v>
      </c>
      <c r="I311" s="67">
        <v>0.95799999999999996</v>
      </c>
      <c r="J311" s="191">
        <v>3.0000000000000001E-3</v>
      </c>
      <c r="K311" s="66" t="s">
        <v>1017</v>
      </c>
      <c r="L311" s="66" t="s">
        <v>642</v>
      </c>
      <c r="M311" s="66" t="s">
        <v>654</v>
      </c>
      <c r="N311" s="158">
        <v>303</v>
      </c>
      <c r="O311" s="158">
        <v>303</v>
      </c>
      <c r="P311" s="259" t="s">
        <v>1117</v>
      </c>
    </row>
    <row r="312" spans="2:16" x14ac:dyDescent="0.25">
      <c r="B312" s="66" t="s">
        <v>87</v>
      </c>
      <c r="C312" s="66" t="s">
        <v>1115</v>
      </c>
      <c r="D312" s="189" t="s">
        <v>128</v>
      </c>
      <c r="E312" s="66" t="str">
        <f>INDEX('Stove Emissions'!$G$5:$G$322, MATCH(O312, 'Stove Emissions'!$B$5:$B$322,0))</f>
        <v>Traditional</v>
      </c>
      <c r="F312" s="66" t="s">
        <v>833</v>
      </c>
      <c r="G312" s="66" t="s">
        <v>840</v>
      </c>
      <c r="H312" s="66" t="str">
        <f>INDEX('Stove Emissions'!$F:$F, MATCH('Stove Characteristics'!O312, 'Stove Emissions'!$B:$B,0))</f>
        <v>Firewood</v>
      </c>
      <c r="I312" s="67">
        <v>0.96200000000000008</v>
      </c>
      <c r="J312" s="191">
        <v>0</v>
      </c>
      <c r="K312" s="66" t="s">
        <v>1017</v>
      </c>
      <c r="L312" s="66" t="s">
        <v>642</v>
      </c>
      <c r="M312" s="66" t="s">
        <v>654</v>
      </c>
      <c r="N312" s="158">
        <v>304</v>
      </c>
      <c r="O312" s="158">
        <v>304</v>
      </c>
      <c r="P312" s="259" t="s">
        <v>1117</v>
      </c>
    </row>
    <row r="313" spans="2:16" x14ac:dyDescent="0.25">
      <c r="B313" s="66" t="s">
        <v>87</v>
      </c>
      <c r="C313" s="66" t="s">
        <v>1115</v>
      </c>
      <c r="D313" s="189" t="s">
        <v>128</v>
      </c>
      <c r="E313" s="66" t="str">
        <f>INDEX('Stove Emissions'!$G$5:$G$322, MATCH(O313, 'Stove Emissions'!$B$5:$B$322,0))</f>
        <v>Traditional</v>
      </c>
      <c r="F313" s="66" t="s">
        <v>833</v>
      </c>
      <c r="G313" s="66" t="s">
        <v>841</v>
      </c>
      <c r="H313" s="66" t="str">
        <f>INDEX('Stove Emissions'!$F:$F, MATCH('Stove Characteristics'!O313, 'Stove Emissions'!$B:$B,0))</f>
        <v>Firewood</v>
      </c>
      <c r="I313" s="67">
        <v>0.93500000000000005</v>
      </c>
      <c r="J313" s="191">
        <v>8.0000000000000002E-3</v>
      </c>
      <c r="K313" s="66" t="s">
        <v>1017</v>
      </c>
      <c r="L313" s="66" t="s">
        <v>642</v>
      </c>
      <c r="M313" s="66" t="s">
        <v>654</v>
      </c>
      <c r="N313" s="158">
        <v>305</v>
      </c>
      <c r="O313" s="158">
        <v>305</v>
      </c>
      <c r="P313" s="259" t="s">
        <v>1117</v>
      </c>
    </row>
    <row r="314" spans="2:16" x14ac:dyDescent="0.25">
      <c r="B314" s="66" t="s">
        <v>87</v>
      </c>
      <c r="C314" s="66" t="s">
        <v>1115</v>
      </c>
      <c r="D314" s="189" t="s">
        <v>128</v>
      </c>
      <c r="E314" s="66" t="str">
        <f>INDEX('Stove Emissions'!$G$5:$G$322, MATCH(O314, 'Stove Emissions'!$B$5:$B$322,0))</f>
        <v>Traditional</v>
      </c>
      <c r="F314" s="66" t="s">
        <v>833</v>
      </c>
      <c r="G314" s="66" t="s">
        <v>842</v>
      </c>
      <c r="H314" s="66" t="str">
        <f>INDEX('Stove Emissions'!$F:$F, MATCH('Stove Characteristics'!O314, 'Stove Emissions'!$B:$B,0))</f>
        <v>Firewood</v>
      </c>
      <c r="I314" s="67">
        <v>0.95</v>
      </c>
      <c r="J314" s="191">
        <v>4.0000000000000001E-3</v>
      </c>
      <c r="K314" s="66" t="s">
        <v>1017</v>
      </c>
      <c r="L314" s="66" t="s">
        <v>642</v>
      </c>
      <c r="M314" s="66" t="s">
        <v>654</v>
      </c>
      <c r="N314" s="158">
        <v>306</v>
      </c>
      <c r="O314" s="158">
        <v>306</v>
      </c>
      <c r="P314" s="259" t="s">
        <v>1117</v>
      </c>
    </row>
    <row r="315" spans="2:16" x14ac:dyDescent="0.25">
      <c r="B315" s="66" t="s">
        <v>87</v>
      </c>
      <c r="C315" s="66" t="s">
        <v>1115</v>
      </c>
      <c r="D315" s="189" t="s">
        <v>128</v>
      </c>
      <c r="E315" s="66" t="str">
        <f>INDEX('Stove Emissions'!$G$5:$G$322, MATCH(O315, 'Stove Emissions'!$B$5:$B$322,0))</f>
        <v>Traditional</v>
      </c>
      <c r="F315" s="66" t="s">
        <v>833</v>
      </c>
      <c r="G315" s="66" t="s">
        <v>843</v>
      </c>
      <c r="H315" s="66" t="str">
        <f>INDEX('Stove Emissions'!$F:$F, MATCH('Stove Characteristics'!O315, 'Stove Emissions'!$B:$B,0))</f>
        <v>Firewood</v>
      </c>
      <c r="I315" s="67">
        <v>0.94099999999999995</v>
      </c>
      <c r="J315" s="191">
        <v>6.0000000000000001E-3</v>
      </c>
      <c r="K315" s="66" t="s">
        <v>1017</v>
      </c>
      <c r="L315" s="66" t="s">
        <v>642</v>
      </c>
      <c r="M315" s="66" t="s">
        <v>654</v>
      </c>
      <c r="N315" s="158">
        <v>307</v>
      </c>
      <c r="O315" s="158">
        <v>307</v>
      </c>
      <c r="P315" s="259" t="s">
        <v>1117</v>
      </c>
    </row>
    <row r="316" spans="2:16" x14ac:dyDescent="0.25">
      <c r="B316" s="66" t="s">
        <v>87</v>
      </c>
      <c r="C316" s="66" t="s">
        <v>1115</v>
      </c>
      <c r="D316" s="189" t="s">
        <v>128</v>
      </c>
      <c r="E316" s="66" t="str">
        <f>INDEX('Stove Emissions'!$G$5:$G$322, MATCH(O316, 'Stove Emissions'!$B$5:$B$322,0))</f>
        <v>Traditional</v>
      </c>
      <c r="F316" s="66" t="s">
        <v>833</v>
      </c>
      <c r="G316" s="66" t="s">
        <v>844</v>
      </c>
      <c r="H316" s="66" t="str">
        <f>INDEX('Stove Emissions'!$F:$F, MATCH('Stove Characteristics'!O316, 'Stove Emissions'!$B:$B,0))</f>
        <v>Firewood</v>
      </c>
      <c r="I316" s="67">
        <v>0.95099999999999996</v>
      </c>
      <c r="J316" s="191">
        <v>2E-3</v>
      </c>
      <c r="K316" s="66" t="s">
        <v>1017</v>
      </c>
      <c r="L316" s="66" t="s">
        <v>642</v>
      </c>
      <c r="M316" s="66" t="s">
        <v>654</v>
      </c>
      <c r="N316" s="158">
        <v>308</v>
      </c>
      <c r="O316" s="158">
        <v>308</v>
      </c>
      <c r="P316" s="259" t="s">
        <v>1117</v>
      </c>
    </row>
    <row r="317" spans="2:16" x14ac:dyDescent="0.25">
      <c r="B317" s="66" t="s">
        <v>87</v>
      </c>
      <c r="C317" s="66" t="s">
        <v>1115</v>
      </c>
      <c r="D317" s="189" t="s">
        <v>128</v>
      </c>
      <c r="E317" s="66" t="str">
        <f>INDEX('Stove Emissions'!$G$5:$G$322, MATCH(O317, 'Stove Emissions'!$B$5:$B$322,0))</f>
        <v>Traditional</v>
      </c>
      <c r="F317" s="66" t="s">
        <v>833</v>
      </c>
      <c r="G317" s="66" t="s">
        <v>845</v>
      </c>
      <c r="H317" s="66" t="str">
        <f>INDEX('Stove Emissions'!$F:$F, MATCH('Stove Characteristics'!O317, 'Stove Emissions'!$B:$B,0))</f>
        <v>Firewood</v>
      </c>
      <c r="I317" s="67">
        <v>0.94799999999999995</v>
      </c>
      <c r="J317" s="191">
        <v>3.0000000000000001E-3</v>
      </c>
      <c r="K317" s="66" t="s">
        <v>1017</v>
      </c>
      <c r="L317" s="66" t="s">
        <v>642</v>
      </c>
      <c r="M317" s="66" t="s">
        <v>654</v>
      </c>
      <c r="N317" s="158">
        <v>309</v>
      </c>
      <c r="O317" s="158">
        <v>309</v>
      </c>
      <c r="P317" s="259" t="s">
        <v>1117</v>
      </c>
    </row>
    <row r="318" spans="2:16" x14ac:dyDescent="0.25">
      <c r="B318" s="66" t="s">
        <v>87</v>
      </c>
      <c r="C318" s="66" t="s">
        <v>1115</v>
      </c>
      <c r="D318" s="189" t="s">
        <v>128</v>
      </c>
      <c r="E318" s="66" t="str">
        <f>INDEX('Stove Emissions'!$G$5:$G$322, MATCH(O318, 'Stove Emissions'!$B$5:$B$322,0))</f>
        <v>Traditional</v>
      </c>
      <c r="F318" s="66" t="s">
        <v>833</v>
      </c>
      <c r="G318" s="66" t="s">
        <v>846</v>
      </c>
      <c r="H318" s="66" t="str">
        <f>INDEX('Stove Emissions'!$F:$F, MATCH('Stove Characteristics'!O318, 'Stove Emissions'!$B:$B,0))</f>
        <v>Firewood</v>
      </c>
      <c r="I318" s="67">
        <v>0.95400000000000007</v>
      </c>
      <c r="J318" s="191">
        <v>3.0000000000000001E-3</v>
      </c>
      <c r="K318" s="66" t="s">
        <v>1017</v>
      </c>
      <c r="L318" s="66" t="s">
        <v>642</v>
      </c>
      <c r="M318" s="66" t="s">
        <v>654</v>
      </c>
      <c r="N318" s="158">
        <v>310</v>
      </c>
      <c r="O318" s="158">
        <v>310</v>
      </c>
      <c r="P318" s="259" t="s">
        <v>1117</v>
      </c>
    </row>
    <row r="319" spans="2:16" x14ac:dyDescent="0.25">
      <c r="B319" s="66" t="s">
        <v>87</v>
      </c>
      <c r="C319" s="66" t="s">
        <v>1115</v>
      </c>
      <c r="D319" s="189" t="s">
        <v>128</v>
      </c>
      <c r="E319" s="66" t="str">
        <f>INDEX('Stove Emissions'!$G$5:$G$322, MATCH(O319, 'Stove Emissions'!$B$5:$B$322,0))</f>
        <v>Traditional</v>
      </c>
      <c r="F319" s="66" t="s">
        <v>833</v>
      </c>
      <c r="G319" s="66" t="s">
        <v>847</v>
      </c>
      <c r="H319" s="66" t="str">
        <f>INDEX('Stove Emissions'!$F:$F, MATCH('Stove Characteristics'!O319, 'Stove Emissions'!$B:$B,0))</f>
        <v>Firewood</v>
      </c>
      <c r="I319" s="67">
        <v>0.93700000000000006</v>
      </c>
      <c r="J319" s="191">
        <v>6.9999999999999993E-3</v>
      </c>
      <c r="K319" s="66" t="s">
        <v>1017</v>
      </c>
      <c r="L319" s="66" t="s">
        <v>642</v>
      </c>
      <c r="M319" s="66" t="s">
        <v>654</v>
      </c>
      <c r="N319" s="158">
        <v>311</v>
      </c>
      <c r="O319" s="158">
        <v>311</v>
      </c>
      <c r="P319" s="259" t="s">
        <v>1117</v>
      </c>
    </row>
    <row r="320" spans="2:16" x14ac:dyDescent="0.25">
      <c r="B320" s="66" t="s">
        <v>87</v>
      </c>
      <c r="C320" s="66" t="s">
        <v>1115</v>
      </c>
      <c r="D320" s="189" t="s">
        <v>128</v>
      </c>
      <c r="E320" s="66" t="str">
        <f>INDEX('Stove Emissions'!$G$5:$G$322, MATCH(O320, 'Stove Emissions'!$B$5:$B$322,0))</f>
        <v>Traditional</v>
      </c>
      <c r="F320" s="66" t="s">
        <v>833</v>
      </c>
      <c r="G320" s="66" t="s">
        <v>857</v>
      </c>
      <c r="H320" s="66" t="str">
        <f>INDEX('Stove Emissions'!$F:$F, MATCH('Stove Characteristics'!O320, 'Stove Emissions'!$B:$B,0))</f>
        <v>Firewood</v>
      </c>
      <c r="I320" s="67">
        <v>0.94400000000000006</v>
      </c>
      <c r="J320" s="191">
        <v>1E-3</v>
      </c>
      <c r="K320" s="66" t="s">
        <v>1017</v>
      </c>
      <c r="L320" s="66" t="s">
        <v>642</v>
      </c>
      <c r="M320" s="66" t="s">
        <v>654</v>
      </c>
      <c r="N320" s="158">
        <v>312</v>
      </c>
      <c r="O320" s="158">
        <v>312</v>
      </c>
      <c r="P320" s="259" t="s">
        <v>1117</v>
      </c>
    </row>
    <row r="321" spans="2:16" x14ac:dyDescent="0.25">
      <c r="B321" s="66" t="s">
        <v>87</v>
      </c>
      <c r="C321" s="66" t="s">
        <v>1115</v>
      </c>
      <c r="D321" s="189" t="s">
        <v>128</v>
      </c>
      <c r="E321" s="66" t="str">
        <f>INDEX('Stove Emissions'!$G$5:$G$322, MATCH(O321, 'Stove Emissions'!$B$5:$B$322,0))</f>
        <v>Traditional</v>
      </c>
      <c r="F321" s="66" t="s">
        <v>833</v>
      </c>
      <c r="G321" s="66" t="s">
        <v>858</v>
      </c>
      <c r="H321" s="66" t="str">
        <f>INDEX('Stove Emissions'!$F:$F, MATCH('Stove Characteristics'!O321, 'Stove Emissions'!$B:$B,0))</f>
        <v>Firewood</v>
      </c>
      <c r="I321" s="67">
        <v>0.94799999999999995</v>
      </c>
      <c r="J321" s="191">
        <v>5.0000000000000001E-3</v>
      </c>
      <c r="K321" s="66" t="s">
        <v>1017</v>
      </c>
      <c r="L321" s="66" t="s">
        <v>642</v>
      </c>
      <c r="M321" s="66" t="s">
        <v>654</v>
      </c>
      <c r="N321" s="158">
        <v>313</v>
      </c>
      <c r="O321" s="158">
        <v>313</v>
      </c>
      <c r="P321" s="259" t="s">
        <v>1117</v>
      </c>
    </row>
    <row r="322" spans="2:16" x14ac:dyDescent="0.25">
      <c r="B322" s="66" t="s">
        <v>87</v>
      </c>
      <c r="C322" s="66" t="s">
        <v>1115</v>
      </c>
      <c r="D322" s="189" t="s">
        <v>128</v>
      </c>
      <c r="E322" s="66" t="str">
        <f>INDEX('Stove Emissions'!$G$5:$G$322, MATCH(O322, 'Stove Emissions'!$B$5:$B$322,0))</f>
        <v>Traditional</v>
      </c>
      <c r="F322" s="66" t="s">
        <v>833</v>
      </c>
      <c r="G322" s="66" t="s">
        <v>859</v>
      </c>
      <c r="H322" s="66" t="str">
        <f>INDEX('Stove Emissions'!$F:$F, MATCH('Stove Characteristics'!O322, 'Stove Emissions'!$B:$B,0))</f>
        <v>Firewood</v>
      </c>
      <c r="I322" s="67">
        <v>0.95799999999999996</v>
      </c>
      <c r="J322" s="191">
        <v>6.9999999999999993E-3</v>
      </c>
      <c r="K322" s="66" t="s">
        <v>1017</v>
      </c>
      <c r="L322" s="66" t="s">
        <v>642</v>
      </c>
      <c r="M322" s="66" t="s">
        <v>654</v>
      </c>
      <c r="N322" s="158">
        <v>314</v>
      </c>
      <c r="O322" s="158">
        <v>314</v>
      </c>
      <c r="P322" s="259" t="s">
        <v>1117</v>
      </c>
    </row>
    <row r="323" spans="2:16" x14ac:dyDescent="0.25">
      <c r="B323" s="66" t="s">
        <v>87</v>
      </c>
      <c r="C323" s="66" t="s">
        <v>1115</v>
      </c>
      <c r="D323" s="189" t="s">
        <v>128</v>
      </c>
      <c r="E323" s="66" t="str">
        <f>INDEX('Stove Emissions'!$G$5:$G$322, MATCH(O323, 'Stove Emissions'!$B$5:$B$322,0))</f>
        <v>Traditional</v>
      </c>
      <c r="F323" s="66" t="s">
        <v>833</v>
      </c>
      <c r="G323" s="66" t="s">
        <v>860</v>
      </c>
      <c r="H323" s="66" t="str">
        <f>INDEX('Stove Emissions'!$F:$F, MATCH('Stove Characteristics'!O323, 'Stove Emissions'!$B:$B,0))</f>
        <v>Crop Residue</v>
      </c>
      <c r="I323" s="67">
        <v>0.95200000000000007</v>
      </c>
      <c r="J323" s="191">
        <v>9.0000000000000011E-3</v>
      </c>
      <c r="K323" s="66" t="s">
        <v>1017</v>
      </c>
      <c r="L323" s="66" t="s">
        <v>642</v>
      </c>
      <c r="M323" s="66" t="s">
        <v>654</v>
      </c>
      <c r="N323" s="158">
        <v>315</v>
      </c>
      <c r="O323" s="158">
        <v>315</v>
      </c>
      <c r="P323" s="259" t="s">
        <v>1117</v>
      </c>
    </row>
    <row r="324" spans="2:16" x14ac:dyDescent="0.25">
      <c r="B324" s="66" t="s">
        <v>2</v>
      </c>
      <c r="C324" s="66" t="s">
        <v>1166</v>
      </c>
      <c r="D324" s="66" t="s">
        <v>1167</v>
      </c>
      <c r="E324" s="66" t="str">
        <f>INDEX('Stove Emissions'!$G$5:$G$322, MATCH(O324, 'Stove Emissions'!$B$5:$B$322,0))</f>
        <v>Traditional</v>
      </c>
      <c r="F324" s="66" t="s">
        <v>244</v>
      </c>
      <c r="G324" s="66" t="s">
        <v>1158</v>
      </c>
      <c r="H324" s="66" t="str">
        <f>INDEX('Stove Emissions'!$F:$F, MATCH('Stove Characteristics'!O324, 'Stove Emissions'!$B:$B,0))</f>
        <v>Firewood</v>
      </c>
      <c r="I324" s="189" t="s">
        <v>128</v>
      </c>
      <c r="J324" s="189" t="s">
        <v>128</v>
      </c>
      <c r="K324" s="66" t="s">
        <v>242</v>
      </c>
      <c r="L324" s="66" t="s">
        <v>480</v>
      </c>
      <c r="M324" s="66" t="s">
        <v>654</v>
      </c>
      <c r="N324" s="158">
        <v>316</v>
      </c>
      <c r="O324" s="158">
        <v>316</v>
      </c>
      <c r="P324" s="259" t="s">
        <v>1168</v>
      </c>
    </row>
    <row r="325" spans="2:16" x14ac:dyDescent="0.25">
      <c r="B325" s="66" t="s">
        <v>2</v>
      </c>
      <c r="C325" s="66" t="s">
        <v>1166</v>
      </c>
      <c r="D325" s="66" t="s">
        <v>1167</v>
      </c>
      <c r="E325" s="66" t="str">
        <f>INDEX('Stove Emissions'!$G$5:$G$322, MATCH(O325, 'Stove Emissions'!$B$5:$B$322,0))</f>
        <v>Traditional</v>
      </c>
      <c r="F325" s="66" t="s">
        <v>244</v>
      </c>
      <c r="G325" s="66" t="s">
        <v>1159</v>
      </c>
      <c r="H325" s="66" t="str">
        <f>INDEX('Stove Emissions'!$F:$F, MATCH('Stove Characteristics'!O325, 'Stove Emissions'!$B:$B,0))</f>
        <v>Firewood</v>
      </c>
      <c r="I325" s="189" t="s">
        <v>128</v>
      </c>
      <c r="J325" s="189" t="s">
        <v>128</v>
      </c>
      <c r="K325" s="66" t="s">
        <v>242</v>
      </c>
      <c r="L325" s="66" t="s">
        <v>480</v>
      </c>
      <c r="M325" s="66" t="s">
        <v>654</v>
      </c>
      <c r="N325" s="158">
        <v>317</v>
      </c>
      <c r="O325" s="158">
        <v>317</v>
      </c>
      <c r="P325" s="259" t="s">
        <v>1168</v>
      </c>
    </row>
    <row r="326" spans="2:16" x14ac:dyDescent="0.25">
      <c r="B326" s="66" t="s">
        <v>2</v>
      </c>
      <c r="C326" s="66" t="s">
        <v>1166</v>
      </c>
      <c r="D326" s="66" t="s">
        <v>1167</v>
      </c>
      <c r="E326" s="66" t="str">
        <f>INDEX('Stove Emissions'!$G$5:$G$322, MATCH(O326, 'Stove Emissions'!$B$5:$B$322,0))</f>
        <v>Traditional</v>
      </c>
      <c r="F326" s="66" t="s">
        <v>244</v>
      </c>
      <c r="G326" s="66" t="s">
        <v>1160</v>
      </c>
      <c r="H326" s="66" t="str">
        <f>INDEX('Stove Emissions'!$F:$F, MATCH('Stove Characteristics'!O326, 'Stove Emissions'!$B:$B,0))</f>
        <v>Firewood</v>
      </c>
      <c r="I326" s="189" t="s">
        <v>128</v>
      </c>
      <c r="J326" s="189" t="s">
        <v>128</v>
      </c>
      <c r="K326" s="66" t="s">
        <v>242</v>
      </c>
      <c r="L326" s="66" t="s">
        <v>480</v>
      </c>
      <c r="M326" s="66" t="s">
        <v>654</v>
      </c>
      <c r="N326" s="158">
        <v>318</v>
      </c>
      <c r="O326" s="158">
        <v>318</v>
      </c>
      <c r="P326" s="259" t="s">
        <v>1168</v>
      </c>
    </row>
    <row r="327" spans="2:16" x14ac:dyDescent="0.25">
      <c r="B327" s="66" t="s">
        <v>2</v>
      </c>
      <c r="C327" s="66" t="s">
        <v>1166</v>
      </c>
      <c r="D327" s="66" t="s">
        <v>1167</v>
      </c>
      <c r="E327" s="66" t="str">
        <f>INDEX('Stove Emissions'!$G$5:$G$322, MATCH(O327, 'Stove Emissions'!$B$5:$B$322,0))</f>
        <v>Traditional</v>
      </c>
      <c r="F327" s="66" t="s">
        <v>244</v>
      </c>
      <c r="G327" s="66" t="s">
        <v>1161</v>
      </c>
      <c r="H327" s="66" t="str">
        <f>INDEX('Stove Emissions'!$F:$F, MATCH('Stove Characteristics'!O327, 'Stove Emissions'!$B:$B,0))</f>
        <v>Firewood</v>
      </c>
      <c r="I327" s="189" t="s">
        <v>128</v>
      </c>
      <c r="J327" s="189" t="s">
        <v>128</v>
      </c>
      <c r="K327" s="66" t="s">
        <v>242</v>
      </c>
      <c r="L327" s="66" t="s">
        <v>480</v>
      </c>
      <c r="M327" s="66" t="s">
        <v>654</v>
      </c>
      <c r="N327" s="158">
        <v>319</v>
      </c>
      <c r="O327" s="158">
        <v>319</v>
      </c>
      <c r="P327" s="259" t="s">
        <v>1168</v>
      </c>
    </row>
    <row r="328" spans="2:16" x14ac:dyDescent="0.25">
      <c r="B328" s="66" t="s">
        <v>2</v>
      </c>
      <c r="C328" s="66" t="s">
        <v>1166</v>
      </c>
      <c r="D328" s="66" t="s">
        <v>1167</v>
      </c>
      <c r="E328" s="66" t="str">
        <f>INDEX('Stove Emissions'!$G$5:$G$322, MATCH(O328, 'Stove Emissions'!$B$5:$B$322,0))</f>
        <v>Traditional</v>
      </c>
      <c r="F328" s="66" t="s">
        <v>244</v>
      </c>
      <c r="G328" s="66" t="s">
        <v>1162</v>
      </c>
      <c r="H328" s="66" t="str">
        <f>INDEX('Stove Emissions'!$F:$F, MATCH('Stove Characteristics'!O328, 'Stove Emissions'!$B:$B,0))</f>
        <v>Firewood</v>
      </c>
      <c r="I328" s="189" t="s">
        <v>128</v>
      </c>
      <c r="J328" s="189" t="s">
        <v>128</v>
      </c>
      <c r="K328" s="66" t="s">
        <v>242</v>
      </c>
      <c r="L328" s="66" t="s">
        <v>480</v>
      </c>
      <c r="M328" s="66" t="s">
        <v>654</v>
      </c>
      <c r="N328" s="158">
        <v>320</v>
      </c>
      <c r="O328" s="158">
        <v>320</v>
      </c>
      <c r="P328" s="259" t="s">
        <v>1168</v>
      </c>
    </row>
    <row r="329" spans="2:16" x14ac:dyDescent="0.25">
      <c r="B329" s="66" t="s">
        <v>2</v>
      </c>
      <c r="C329" s="66" t="s">
        <v>1166</v>
      </c>
      <c r="D329" s="66" t="s">
        <v>1167</v>
      </c>
      <c r="E329" s="66" t="str">
        <f>INDEX('Stove Emissions'!$G$5:$G$322, MATCH(O329, 'Stove Emissions'!$B$5:$B$322,0))</f>
        <v>Traditional</v>
      </c>
      <c r="F329" s="66" t="s">
        <v>244</v>
      </c>
      <c r="G329" s="66" t="s">
        <v>1163</v>
      </c>
      <c r="H329" s="66" t="str">
        <f>INDEX('Stove Emissions'!$F:$F, MATCH('Stove Characteristics'!O329, 'Stove Emissions'!$B:$B,0))</f>
        <v>Firewood</v>
      </c>
      <c r="I329" s="189" t="s">
        <v>128</v>
      </c>
      <c r="J329" s="189" t="s">
        <v>128</v>
      </c>
      <c r="K329" s="66" t="s">
        <v>242</v>
      </c>
      <c r="L329" s="66" t="s">
        <v>480</v>
      </c>
      <c r="M329" s="66" t="s">
        <v>654</v>
      </c>
      <c r="N329" s="158">
        <v>321</v>
      </c>
      <c r="O329" s="158">
        <v>321</v>
      </c>
      <c r="P329" s="259" t="s">
        <v>1168</v>
      </c>
    </row>
    <row r="330" spans="2:16" x14ac:dyDescent="0.25">
      <c r="B330" s="66" t="s">
        <v>2</v>
      </c>
      <c r="C330" s="66" t="s">
        <v>1166</v>
      </c>
      <c r="D330" s="66" t="s">
        <v>1167</v>
      </c>
      <c r="E330" s="66" t="str">
        <f>INDEX('Stove Emissions'!$G$5:$G$322, MATCH(O330, 'Stove Emissions'!$B$5:$B$322,0))</f>
        <v>Traditional</v>
      </c>
      <c r="F330" s="66" t="s">
        <v>244</v>
      </c>
      <c r="G330" s="66" t="s">
        <v>1164</v>
      </c>
      <c r="H330" s="66" t="str">
        <f>INDEX('Stove Emissions'!$F:$F, MATCH('Stove Characteristics'!O330, 'Stove Emissions'!$B:$B,0))</f>
        <v>Firewood</v>
      </c>
      <c r="I330" s="189" t="s">
        <v>128</v>
      </c>
      <c r="J330" s="189" t="s">
        <v>128</v>
      </c>
      <c r="K330" s="66" t="s">
        <v>242</v>
      </c>
      <c r="L330" s="66" t="s">
        <v>480</v>
      </c>
      <c r="M330" s="66" t="s">
        <v>654</v>
      </c>
      <c r="N330" s="158">
        <v>322</v>
      </c>
      <c r="O330" s="158">
        <v>322</v>
      </c>
      <c r="P330" s="259" t="s">
        <v>1168</v>
      </c>
    </row>
    <row r="331" spans="2:16" x14ac:dyDescent="0.25">
      <c r="B331" s="66" t="s">
        <v>2</v>
      </c>
      <c r="C331" s="66" t="s">
        <v>1166</v>
      </c>
      <c r="D331" s="66" t="s">
        <v>1167</v>
      </c>
      <c r="E331" s="66" t="str">
        <f>INDEX('Stove Emissions'!$G$5:$G$322, MATCH(O331, 'Stove Emissions'!$B$5:$B$322,0))</f>
        <v>Traditional</v>
      </c>
      <c r="F331" s="66" t="s">
        <v>894</v>
      </c>
      <c r="G331" s="66" t="s">
        <v>1158</v>
      </c>
      <c r="H331" s="66" t="str">
        <f>INDEX('Stove Emissions'!$F:$F, MATCH('Stove Characteristics'!O331, 'Stove Emissions'!$B:$B,0))</f>
        <v>Crop Residue</v>
      </c>
      <c r="I331" s="189" t="s">
        <v>128</v>
      </c>
      <c r="J331" s="189" t="s">
        <v>128</v>
      </c>
      <c r="K331" s="66" t="s">
        <v>242</v>
      </c>
      <c r="L331" s="66" t="s">
        <v>480</v>
      </c>
      <c r="M331" s="66" t="s">
        <v>654</v>
      </c>
      <c r="N331" s="158">
        <v>323</v>
      </c>
      <c r="O331" s="158">
        <v>323</v>
      </c>
      <c r="P331" s="259" t="s">
        <v>1168</v>
      </c>
    </row>
    <row r="332" spans="2:16" x14ac:dyDescent="0.25">
      <c r="B332" s="66" t="s">
        <v>2</v>
      </c>
      <c r="C332" s="66" t="s">
        <v>1166</v>
      </c>
      <c r="D332" s="66" t="s">
        <v>1167</v>
      </c>
      <c r="E332" s="66" t="str">
        <f>INDEX('Stove Emissions'!$G$5:$G$322, MATCH(O332, 'Stove Emissions'!$B$5:$B$322,0))</f>
        <v>Traditional</v>
      </c>
      <c r="F332" s="66" t="s">
        <v>894</v>
      </c>
      <c r="G332" s="66" t="s">
        <v>1159</v>
      </c>
      <c r="H332" s="66" t="str">
        <f>INDEX('Stove Emissions'!$F:$F, MATCH('Stove Characteristics'!O332, 'Stove Emissions'!$B:$B,0))</f>
        <v>Crop Residue</v>
      </c>
      <c r="I332" s="189" t="s">
        <v>128</v>
      </c>
      <c r="J332" s="189" t="s">
        <v>128</v>
      </c>
      <c r="K332" s="66" t="s">
        <v>242</v>
      </c>
      <c r="L332" s="66" t="s">
        <v>480</v>
      </c>
      <c r="M332" s="66" t="s">
        <v>654</v>
      </c>
      <c r="N332" s="158">
        <v>324</v>
      </c>
      <c r="O332" s="158">
        <v>324</v>
      </c>
      <c r="P332" s="259" t="s">
        <v>1168</v>
      </c>
    </row>
    <row r="333" spans="2:16" x14ac:dyDescent="0.25">
      <c r="B333" s="66" t="s">
        <v>2</v>
      </c>
      <c r="C333" s="66" t="s">
        <v>1166</v>
      </c>
      <c r="D333" s="66" t="s">
        <v>1167</v>
      </c>
      <c r="E333" s="66" t="str">
        <f>INDEX('Stove Emissions'!$G$5:$G$322, MATCH(O333, 'Stove Emissions'!$B$5:$B$322,0))</f>
        <v>Traditional</v>
      </c>
      <c r="F333" s="66" t="s">
        <v>894</v>
      </c>
      <c r="G333" s="66" t="s">
        <v>1160</v>
      </c>
      <c r="H333" s="66" t="str">
        <f>INDEX('Stove Emissions'!$F:$F, MATCH('Stove Characteristics'!O333, 'Stove Emissions'!$B:$B,0))</f>
        <v>Crop Residue</v>
      </c>
      <c r="I333" s="189" t="s">
        <v>128</v>
      </c>
      <c r="J333" s="189" t="s">
        <v>128</v>
      </c>
      <c r="K333" s="66" t="s">
        <v>242</v>
      </c>
      <c r="L333" s="66" t="s">
        <v>480</v>
      </c>
      <c r="M333" s="66" t="s">
        <v>654</v>
      </c>
      <c r="N333" s="158">
        <v>325</v>
      </c>
      <c r="O333" s="158">
        <v>325</v>
      </c>
      <c r="P333" s="259" t="s">
        <v>1168</v>
      </c>
    </row>
    <row r="334" spans="2:16" x14ac:dyDescent="0.25">
      <c r="B334" s="66" t="s">
        <v>2</v>
      </c>
      <c r="C334" s="66" t="s">
        <v>1166</v>
      </c>
      <c r="D334" s="66" t="s">
        <v>1167</v>
      </c>
      <c r="E334" s="66" t="str">
        <f>INDEX('Stove Emissions'!$G$5:$G$322, MATCH(O334, 'Stove Emissions'!$B$5:$B$322,0))</f>
        <v>Traditional</v>
      </c>
      <c r="F334" s="66" t="s">
        <v>894</v>
      </c>
      <c r="G334" s="66" t="s">
        <v>1161</v>
      </c>
      <c r="H334" s="66" t="str">
        <f>INDEX('Stove Emissions'!$F:$F, MATCH('Stove Characteristics'!O334, 'Stove Emissions'!$B:$B,0))</f>
        <v>Crop Residue</v>
      </c>
      <c r="I334" s="189" t="s">
        <v>128</v>
      </c>
      <c r="J334" s="189" t="s">
        <v>128</v>
      </c>
      <c r="K334" s="66" t="s">
        <v>242</v>
      </c>
      <c r="L334" s="66" t="s">
        <v>480</v>
      </c>
      <c r="M334" s="66" t="s">
        <v>654</v>
      </c>
      <c r="N334" s="158">
        <v>326</v>
      </c>
      <c r="O334" s="158">
        <v>326</v>
      </c>
      <c r="P334" s="259" t="s">
        <v>1168</v>
      </c>
    </row>
    <row r="335" spans="2:16" x14ac:dyDescent="0.25">
      <c r="B335" s="66" t="s">
        <v>2</v>
      </c>
      <c r="C335" s="66" t="s">
        <v>1166</v>
      </c>
      <c r="D335" s="66" t="s">
        <v>1167</v>
      </c>
      <c r="E335" s="66" t="s">
        <v>490</v>
      </c>
      <c r="F335" s="66" t="s">
        <v>894</v>
      </c>
      <c r="G335" s="66" t="s">
        <v>1162</v>
      </c>
      <c r="H335" s="66" t="s">
        <v>1579</v>
      </c>
      <c r="I335" s="189" t="s">
        <v>128</v>
      </c>
      <c r="J335" s="189" t="s">
        <v>128</v>
      </c>
      <c r="K335" s="66" t="s">
        <v>242</v>
      </c>
      <c r="L335" s="66" t="s">
        <v>480</v>
      </c>
      <c r="M335" s="66" t="s">
        <v>654</v>
      </c>
      <c r="N335" s="158">
        <v>327</v>
      </c>
      <c r="O335" s="158">
        <v>327</v>
      </c>
      <c r="P335" s="259" t="s">
        <v>1168</v>
      </c>
    </row>
    <row r="336" spans="2:16" x14ac:dyDescent="0.25">
      <c r="B336" s="66" t="s">
        <v>2</v>
      </c>
      <c r="C336" s="66" t="s">
        <v>1166</v>
      </c>
      <c r="D336" s="66" t="s">
        <v>1167</v>
      </c>
      <c r="E336" s="66" t="str">
        <f>INDEX('Stove Emissions'!$G$5:$G$322, MATCH(O336, 'Stove Emissions'!$B$5:$B$322,0))</f>
        <v>Traditional</v>
      </c>
      <c r="F336" s="66" t="s">
        <v>894</v>
      </c>
      <c r="G336" s="66" t="s">
        <v>1163</v>
      </c>
      <c r="H336" s="66" t="str">
        <f>INDEX('Stove Emissions'!$F:$F, MATCH('Stove Characteristics'!O336, 'Stove Emissions'!$B:$B,0))</f>
        <v>Crop Residue</v>
      </c>
      <c r="I336" s="189" t="s">
        <v>128</v>
      </c>
      <c r="J336" s="189" t="s">
        <v>128</v>
      </c>
      <c r="K336" s="66" t="s">
        <v>242</v>
      </c>
      <c r="L336" s="66" t="s">
        <v>480</v>
      </c>
      <c r="M336" s="66" t="s">
        <v>654</v>
      </c>
      <c r="N336" s="158">
        <v>328</v>
      </c>
      <c r="O336" s="158">
        <v>328</v>
      </c>
      <c r="P336" s="259" t="s">
        <v>1168</v>
      </c>
    </row>
    <row r="337" spans="2:16" x14ac:dyDescent="0.25">
      <c r="B337" s="66" t="s">
        <v>2</v>
      </c>
      <c r="C337" s="66" t="s">
        <v>1166</v>
      </c>
      <c r="D337" s="66" t="s">
        <v>1167</v>
      </c>
      <c r="E337" s="66" t="str">
        <f>INDEX('Stove Emissions'!$G$5:$G$322, MATCH(O337, 'Stove Emissions'!$B$5:$B$322,0))</f>
        <v>Traditional</v>
      </c>
      <c r="F337" s="66" t="s">
        <v>894</v>
      </c>
      <c r="G337" s="66" t="s">
        <v>1164</v>
      </c>
      <c r="H337" s="66" t="str">
        <f>INDEX('Stove Emissions'!$F:$F, MATCH('Stove Characteristics'!O337, 'Stove Emissions'!$B:$B,0))</f>
        <v>Crop Residue</v>
      </c>
      <c r="I337" s="189" t="s">
        <v>128</v>
      </c>
      <c r="J337" s="189" t="s">
        <v>128</v>
      </c>
      <c r="K337" s="66" t="s">
        <v>242</v>
      </c>
      <c r="L337" s="66" t="s">
        <v>480</v>
      </c>
      <c r="M337" s="66" t="s">
        <v>654</v>
      </c>
      <c r="N337" s="158">
        <v>329</v>
      </c>
      <c r="O337" s="158">
        <v>329</v>
      </c>
      <c r="P337" s="259" t="s">
        <v>1168</v>
      </c>
    </row>
    <row r="338" spans="2:16" x14ac:dyDescent="0.25">
      <c r="B338" s="66" t="s">
        <v>2</v>
      </c>
      <c r="C338" s="66" t="s">
        <v>1166</v>
      </c>
      <c r="D338" s="66" t="s">
        <v>1167</v>
      </c>
      <c r="E338" s="66" t="str">
        <f>INDEX('Stove Emissions'!$G$5:$G$322, MATCH(O338, 'Stove Emissions'!$B$5:$B$322,0))</f>
        <v>Traditional</v>
      </c>
      <c r="F338" s="66" t="s">
        <v>1165</v>
      </c>
      <c r="G338" s="66" t="s">
        <v>1158</v>
      </c>
      <c r="H338" s="66" t="str">
        <f>INDEX('Stove Emissions'!$F:$F, MATCH('Stove Characteristics'!O338, 'Stove Emissions'!$B:$B,0))</f>
        <v>Dung Cake</v>
      </c>
      <c r="I338" s="189" t="s">
        <v>128</v>
      </c>
      <c r="J338" s="189" t="s">
        <v>128</v>
      </c>
      <c r="K338" s="66" t="s">
        <v>242</v>
      </c>
      <c r="L338" s="66" t="s">
        <v>480</v>
      </c>
      <c r="M338" s="66" t="s">
        <v>654</v>
      </c>
      <c r="N338" s="158">
        <v>330</v>
      </c>
      <c r="O338" s="158">
        <v>330</v>
      </c>
      <c r="P338" s="259" t="s">
        <v>1168</v>
      </c>
    </row>
    <row r="339" spans="2:16" x14ac:dyDescent="0.25">
      <c r="B339" s="66" t="s">
        <v>2</v>
      </c>
      <c r="C339" s="66" t="s">
        <v>1166</v>
      </c>
      <c r="D339" s="66" t="s">
        <v>1167</v>
      </c>
      <c r="E339" s="66" t="str">
        <f>INDEX('Stove Emissions'!$G$5:$G$322, MATCH(O339, 'Stove Emissions'!$B$5:$B$322,0))</f>
        <v>Traditional</v>
      </c>
      <c r="F339" s="66" t="s">
        <v>1165</v>
      </c>
      <c r="G339" s="66" t="s">
        <v>1159</v>
      </c>
      <c r="H339" s="66" t="str">
        <f>INDEX('Stove Emissions'!$F:$F, MATCH('Stove Characteristics'!O339, 'Stove Emissions'!$B:$B,0))</f>
        <v>Dung Cake</v>
      </c>
      <c r="I339" s="189" t="s">
        <v>128</v>
      </c>
      <c r="J339" s="189" t="s">
        <v>128</v>
      </c>
      <c r="K339" s="66" t="s">
        <v>242</v>
      </c>
      <c r="L339" s="66" t="s">
        <v>480</v>
      </c>
      <c r="M339" s="66" t="s">
        <v>654</v>
      </c>
      <c r="N339" s="158">
        <v>331</v>
      </c>
      <c r="O339" s="158">
        <v>331</v>
      </c>
      <c r="P339" s="259" t="s">
        <v>1168</v>
      </c>
    </row>
    <row r="340" spans="2:16" x14ac:dyDescent="0.25">
      <c r="B340" s="66" t="s">
        <v>2</v>
      </c>
      <c r="C340" s="66" t="s">
        <v>1166</v>
      </c>
      <c r="D340" s="66" t="s">
        <v>1167</v>
      </c>
      <c r="E340" s="66" t="str">
        <f>INDEX('Stove Emissions'!$G$5:$G$322, MATCH(O340, 'Stove Emissions'!$B$5:$B$322,0))</f>
        <v>Traditional</v>
      </c>
      <c r="F340" s="66" t="s">
        <v>1165</v>
      </c>
      <c r="G340" s="66" t="s">
        <v>1160</v>
      </c>
      <c r="H340" s="66" t="str">
        <f>INDEX('Stove Emissions'!$F:$F, MATCH('Stove Characteristics'!O340, 'Stove Emissions'!$B:$B,0))</f>
        <v>Dung Cake</v>
      </c>
      <c r="I340" s="189" t="s">
        <v>128</v>
      </c>
      <c r="J340" s="189" t="s">
        <v>128</v>
      </c>
      <c r="K340" s="66" t="s">
        <v>242</v>
      </c>
      <c r="L340" s="66" t="s">
        <v>480</v>
      </c>
      <c r="M340" s="66" t="s">
        <v>654</v>
      </c>
      <c r="N340" s="158">
        <v>332</v>
      </c>
      <c r="O340" s="158">
        <v>332</v>
      </c>
      <c r="P340" s="259" t="s">
        <v>1168</v>
      </c>
    </row>
    <row r="341" spans="2:16" x14ac:dyDescent="0.25">
      <c r="B341" s="66" t="s">
        <v>2</v>
      </c>
      <c r="C341" s="66" t="s">
        <v>1166</v>
      </c>
      <c r="D341" s="66" t="s">
        <v>1167</v>
      </c>
      <c r="E341" s="66" t="str">
        <f>INDEX('Stove Emissions'!$G$5:$G$322, MATCH(O341, 'Stove Emissions'!$B$5:$B$322,0))</f>
        <v>Traditional</v>
      </c>
      <c r="F341" s="66" t="s">
        <v>1165</v>
      </c>
      <c r="G341" s="66" t="s">
        <v>1161</v>
      </c>
      <c r="H341" s="66" t="str">
        <f>INDEX('Stove Emissions'!$F:$F, MATCH('Stove Characteristics'!O341, 'Stove Emissions'!$B:$B,0))</f>
        <v>Dung Cake</v>
      </c>
      <c r="I341" s="189" t="s">
        <v>128</v>
      </c>
      <c r="J341" s="189" t="s">
        <v>128</v>
      </c>
      <c r="K341" s="66" t="s">
        <v>242</v>
      </c>
      <c r="L341" s="66" t="s">
        <v>480</v>
      </c>
      <c r="M341" s="66" t="s">
        <v>654</v>
      </c>
      <c r="N341" s="158">
        <v>333</v>
      </c>
      <c r="O341" s="158">
        <v>333</v>
      </c>
      <c r="P341" s="259" t="s">
        <v>1168</v>
      </c>
    </row>
    <row r="342" spans="2:16" x14ac:dyDescent="0.25">
      <c r="B342" s="66" t="s">
        <v>2</v>
      </c>
      <c r="C342" s="66" t="s">
        <v>1166</v>
      </c>
      <c r="D342" s="66" t="s">
        <v>1167</v>
      </c>
      <c r="E342" s="66" t="s">
        <v>490</v>
      </c>
      <c r="F342" s="66" t="s">
        <v>1165</v>
      </c>
      <c r="G342" s="66" t="s">
        <v>1162</v>
      </c>
      <c r="H342" s="66" t="s">
        <v>58</v>
      </c>
      <c r="I342" s="189" t="s">
        <v>128</v>
      </c>
      <c r="J342" s="189" t="s">
        <v>128</v>
      </c>
      <c r="K342" s="66" t="s">
        <v>242</v>
      </c>
      <c r="L342" s="66" t="s">
        <v>480</v>
      </c>
      <c r="M342" s="66" t="s">
        <v>654</v>
      </c>
      <c r="N342" s="158">
        <v>334</v>
      </c>
      <c r="O342" s="158">
        <v>334</v>
      </c>
      <c r="P342" s="259" t="s">
        <v>1168</v>
      </c>
    </row>
    <row r="343" spans="2:16" x14ac:dyDescent="0.25">
      <c r="B343" s="66" t="s">
        <v>2</v>
      </c>
      <c r="C343" s="66" t="s">
        <v>1166</v>
      </c>
      <c r="D343" s="66" t="s">
        <v>1167</v>
      </c>
      <c r="E343" s="66" t="str">
        <f>INDEX('Stove Emissions'!$G$5:$G$322, MATCH(O343, 'Stove Emissions'!$B$5:$B$322,0))</f>
        <v>Traditional</v>
      </c>
      <c r="F343" s="66" t="s">
        <v>1165</v>
      </c>
      <c r="G343" s="66" t="s">
        <v>1163</v>
      </c>
      <c r="H343" s="66" t="str">
        <f>INDEX('Stove Emissions'!$F:$F, MATCH('Stove Characteristics'!O343, 'Stove Emissions'!$B:$B,0))</f>
        <v>Dung Cake</v>
      </c>
      <c r="I343" s="189" t="s">
        <v>128</v>
      </c>
      <c r="J343" s="189" t="s">
        <v>128</v>
      </c>
      <c r="K343" s="66" t="s">
        <v>242</v>
      </c>
      <c r="L343" s="66" t="s">
        <v>480</v>
      </c>
      <c r="M343" s="66" t="s">
        <v>654</v>
      </c>
      <c r="N343" s="158">
        <v>335</v>
      </c>
      <c r="O343" s="158">
        <v>335</v>
      </c>
      <c r="P343" s="259" t="s">
        <v>1168</v>
      </c>
    </row>
    <row r="344" spans="2:16" x14ac:dyDescent="0.25">
      <c r="B344" s="66" t="s">
        <v>2</v>
      </c>
      <c r="C344" s="66" t="s">
        <v>1166</v>
      </c>
      <c r="D344" s="66" t="s">
        <v>1167</v>
      </c>
      <c r="E344" s="66" t="str">
        <f>INDEX('Stove Emissions'!$G$5:$G$322, MATCH(O344, 'Stove Emissions'!$B$5:$B$322,0))</f>
        <v>Traditional</v>
      </c>
      <c r="F344" s="66" t="s">
        <v>1165</v>
      </c>
      <c r="G344" s="66" t="s">
        <v>1164</v>
      </c>
      <c r="H344" s="66" t="str">
        <f>INDEX('Stove Emissions'!$F:$F, MATCH('Stove Characteristics'!O344, 'Stove Emissions'!$B:$B,0))</f>
        <v>Dung Cake</v>
      </c>
      <c r="I344" s="189" t="s">
        <v>128</v>
      </c>
      <c r="J344" s="189" t="s">
        <v>128</v>
      </c>
      <c r="K344" s="66" t="s">
        <v>242</v>
      </c>
      <c r="L344" s="66" t="s">
        <v>480</v>
      </c>
      <c r="M344" s="66" t="s">
        <v>654</v>
      </c>
      <c r="N344" s="158">
        <v>336</v>
      </c>
      <c r="O344" s="158">
        <v>336</v>
      </c>
      <c r="P344" s="259" t="s">
        <v>1168</v>
      </c>
    </row>
    <row r="345" spans="2:16" x14ac:dyDescent="0.25">
      <c r="B345" s="66" t="s">
        <v>87</v>
      </c>
      <c r="C345" s="66" t="s">
        <v>1193</v>
      </c>
      <c r="D345" s="66" t="s">
        <v>2276</v>
      </c>
      <c r="E345" s="66" t="str">
        <f>INDEX('Stove Emissions'!$G$5:$G$322, MATCH(O345, 'Stove Emissions'!$B$5:$B$322,0))</f>
        <v>Traditional</v>
      </c>
      <c r="F345" s="66" t="s">
        <v>422</v>
      </c>
      <c r="G345" s="66" t="s">
        <v>1213</v>
      </c>
      <c r="H345" s="66" t="str">
        <f>INDEX('Stove Emissions'!$F:$F, MATCH('Stove Characteristics'!O345, 'Stove Emissions'!$B:$B,0))</f>
        <v>Crop Residue</v>
      </c>
      <c r="I345" s="189" t="s">
        <v>128</v>
      </c>
      <c r="J345" s="189" t="s">
        <v>128</v>
      </c>
      <c r="K345" s="66" t="s">
        <v>242</v>
      </c>
      <c r="L345" s="66" t="s">
        <v>642</v>
      </c>
      <c r="M345" s="66" t="s">
        <v>654</v>
      </c>
      <c r="N345" s="158">
        <v>341</v>
      </c>
      <c r="O345" s="158">
        <v>341</v>
      </c>
      <c r="P345" s="259" t="s">
        <v>1188</v>
      </c>
    </row>
    <row r="346" spans="2:16" x14ac:dyDescent="0.25">
      <c r="B346" s="66" t="s">
        <v>87</v>
      </c>
      <c r="C346" s="66" t="s">
        <v>1194</v>
      </c>
      <c r="D346" s="66" t="s">
        <v>2276</v>
      </c>
      <c r="E346" s="66" t="str">
        <f>INDEX('Stove Emissions'!$G$5:$G$322, MATCH(O346, 'Stove Emissions'!$B$5:$B$322,0))</f>
        <v>Improved</v>
      </c>
      <c r="F346" s="66" t="s">
        <v>422</v>
      </c>
      <c r="G346" s="66" t="s">
        <v>1213</v>
      </c>
      <c r="H346" s="66" t="str">
        <f>INDEX('Stove Emissions'!$F:$F, MATCH('Stove Characteristics'!O346, 'Stove Emissions'!$B:$B,0))</f>
        <v>Crop Residue</v>
      </c>
      <c r="I346" s="189" t="s">
        <v>128</v>
      </c>
      <c r="J346" s="189" t="s">
        <v>128</v>
      </c>
      <c r="K346" s="66" t="s">
        <v>242</v>
      </c>
      <c r="L346" s="66" t="s">
        <v>642</v>
      </c>
      <c r="M346" s="66" t="s">
        <v>654</v>
      </c>
      <c r="N346" s="158">
        <v>342</v>
      </c>
      <c r="O346" s="158">
        <v>342</v>
      </c>
      <c r="P346" s="259" t="s">
        <v>1188</v>
      </c>
    </row>
    <row r="347" spans="2:16" x14ac:dyDescent="0.25">
      <c r="B347" s="66" t="s">
        <v>87</v>
      </c>
      <c r="C347" s="66" t="s">
        <v>1193</v>
      </c>
      <c r="D347" s="66" t="s">
        <v>2276</v>
      </c>
      <c r="E347" s="66" t="str">
        <f>INDEX('Stove Emissions'!$G$5:$G$322, MATCH(O347, 'Stove Emissions'!$B$5:$B$322,0))</f>
        <v>Traditional</v>
      </c>
      <c r="F347" s="66" t="s">
        <v>422</v>
      </c>
      <c r="G347" s="66" t="s">
        <v>1214</v>
      </c>
      <c r="H347" s="66" t="str">
        <f>INDEX('Stove Emissions'!$F:$F, MATCH('Stove Characteristics'!O347, 'Stove Emissions'!$B:$B,0))</f>
        <v>Crop Residue</v>
      </c>
      <c r="I347" s="189" t="s">
        <v>128</v>
      </c>
      <c r="J347" s="189" t="s">
        <v>128</v>
      </c>
      <c r="K347" s="66" t="s">
        <v>242</v>
      </c>
      <c r="L347" s="66" t="s">
        <v>642</v>
      </c>
      <c r="M347" s="66" t="s">
        <v>654</v>
      </c>
      <c r="N347" s="158">
        <v>343</v>
      </c>
      <c r="O347" s="158">
        <v>343</v>
      </c>
      <c r="P347" s="259" t="s">
        <v>1188</v>
      </c>
    </row>
    <row r="348" spans="2:16" x14ac:dyDescent="0.25">
      <c r="B348" s="66" t="s">
        <v>87</v>
      </c>
      <c r="C348" s="66" t="s">
        <v>1194</v>
      </c>
      <c r="D348" s="66" t="s">
        <v>2276</v>
      </c>
      <c r="E348" s="66" t="str">
        <f>INDEX('Stove Emissions'!$G$5:$G$322, MATCH(O348, 'Stove Emissions'!$B$5:$B$322,0))</f>
        <v>Improved</v>
      </c>
      <c r="F348" s="66" t="s">
        <v>422</v>
      </c>
      <c r="G348" s="66" t="s">
        <v>1214</v>
      </c>
      <c r="H348" s="66" t="str">
        <f>INDEX('Stove Emissions'!$F:$F, MATCH('Stove Characteristics'!O348, 'Stove Emissions'!$B:$B,0))</f>
        <v>Crop Residue</v>
      </c>
      <c r="I348" s="189" t="s">
        <v>128</v>
      </c>
      <c r="J348" s="189" t="s">
        <v>128</v>
      </c>
      <c r="K348" s="66" t="s">
        <v>242</v>
      </c>
      <c r="L348" s="66" t="s">
        <v>642</v>
      </c>
      <c r="M348" s="66" t="s">
        <v>654</v>
      </c>
      <c r="N348" s="158">
        <v>344</v>
      </c>
      <c r="O348" s="158">
        <v>344</v>
      </c>
      <c r="P348" s="259" t="s">
        <v>1188</v>
      </c>
    </row>
    <row r="349" spans="2:16" x14ac:dyDescent="0.25">
      <c r="B349" s="66" t="s">
        <v>87</v>
      </c>
      <c r="C349" s="66" t="s">
        <v>1193</v>
      </c>
      <c r="D349" s="66" t="s">
        <v>2276</v>
      </c>
      <c r="E349" s="66" t="str">
        <f>INDEX('Stove Emissions'!$G$5:$G$322, MATCH(O349, 'Stove Emissions'!$B$5:$B$322,0))</f>
        <v>Traditional</v>
      </c>
      <c r="F349" s="66" t="s">
        <v>1207</v>
      </c>
      <c r="G349" s="66" t="s">
        <v>1218</v>
      </c>
      <c r="H349" s="66" t="str">
        <f>INDEX('Stove Emissions'!$F:$F, MATCH('Stove Characteristics'!O349, 'Stove Emissions'!$B:$B,0))</f>
        <v>Firewood</v>
      </c>
      <c r="I349" s="189" t="s">
        <v>128</v>
      </c>
      <c r="J349" s="189" t="s">
        <v>128</v>
      </c>
      <c r="K349" s="66" t="s">
        <v>242</v>
      </c>
      <c r="L349" s="66" t="s">
        <v>642</v>
      </c>
      <c r="M349" s="66" t="s">
        <v>654</v>
      </c>
      <c r="N349" s="158">
        <v>354</v>
      </c>
      <c r="O349" s="158">
        <v>354</v>
      </c>
      <c r="P349" s="259" t="s">
        <v>1188</v>
      </c>
    </row>
    <row r="350" spans="2:16" x14ac:dyDescent="0.25">
      <c r="B350" s="66" t="s">
        <v>87</v>
      </c>
      <c r="C350" s="66" t="s">
        <v>1194</v>
      </c>
      <c r="D350" s="66" t="s">
        <v>2276</v>
      </c>
      <c r="E350" s="66" t="str">
        <f>INDEX('Stove Emissions'!$G$5:$G$322, MATCH(O350, 'Stove Emissions'!$B$5:$B$322,0))</f>
        <v>Improved</v>
      </c>
      <c r="F350" s="66" t="s">
        <v>1207</v>
      </c>
      <c r="G350" s="66" t="s">
        <v>1218</v>
      </c>
      <c r="H350" s="66" t="str">
        <f>INDEX('Stove Emissions'!$F:$F, MATCH('Stove Characteristics'!O350, 'Stove Emissions'!$B:$B,0))</f>
        <v>Firewood</v>
      </c>
      <c r="I350" s="189" t="s">
        <v>128</v>
      </c>
      <c r="J350" s="189" t="s">
        <v>128</v>
      </c>
      <c r="K350" s="66" t="s">
        <v>242</v>
      </c>
      <c r="L350" s="66" t="s">
        <v>642</v>
      </c>
      <c r="M350" s="66" t="s">
        <v>654</v>
      </c>
      <c r="N350" s="158">
        <v>355</v>
      </c>
      <c r="O350" s="158">
        <v>355</v>
      </c>
      <c r="P350" s="259" t="s">
        <v>1188</v>
      </c>
    </row>
    <row r="351" spans="2:16" x14ac:dyDescent="0.25">
      <c r="B351" s="66" t="s">
        <v>87</v>
      </c>
      <c r="C351" s="66" t="s">
        <v>1193</v>
      </c>
      <c r="D351" s="66" t="s">
        <v>2276</v>
      </c>
      <c r="E351" s="66" t="str">
        <f>INDEX('Stove Emissions'!$G$5:$G$322, MATCH(O351, 'Stove Emissions'!$B$5:$B$322,0))</f>
        <v>Traditional</v>
      </c>
      <c r="F351" s="66" t="s">
        <v>1207</v>
      </c>
      <c r="G351" s="66" t="s">
        <v>1219</v>
      </c>
      <c r="H351" s="66" t="str">
        <f>INDEX('Stove Emissions'!$F:$F, MATCH('Stove Characteristics'!O351, 'Stove Emissions'!$B:$B,0))</f>
        <v>Firewood</v>
      </c>
      <c r="I351" s="189" t="s">
        <v>128</v>
      </c>
      <c r="J351" s="189" t="s">
        <v>128</v>
      </c>
      <c r="K351" s="66" t="s">
        <v>242</v>
      </c>
      <c r="L351" s="66" t="s">
        <v>642</v>
      </c>
      <c r="M351" s="66" t="s">
        <v>654</v>
      </c>
      <c r="N351" s="158">
        <v>357</v>
      </c>
      <c r="O351" s="158">
        <v>357</v>
      </c>
      <c r="P351" s="259" t="s">
        <v>1188</v>
      </c>
    </row>
    <row r="352" spans="2:16" x14ac:dyDescent="0.25">
      <c r="B352" s="66" t="s">
        <v>87</v>
      </c>
      <c r="C352" s="66" t="s">
        <v>1194</v>
      </c>
      <c r="D352" s="66" t="s">
        <v>2276</v>
      </c>
      <c r="E352" s="66" t="str">
        <f>INDEX('Stove Emissions'!$G$5:$G$322, MATCH(O352, 'Stove Emissions'!$B$5:$B$322,0))</f>
        <v>Improved</v>
      </c>
      <c r="F352" s="66" t="s">
        <v>1207</v>
      </c>
      <c r="G352" s="66" t="s">
        <v>1219</v>
      </c>
      <c r="H352" s="66" t="str">
        <f>INDEX('Stove Emissions'!$F:$F, MATCH('Stove Characteristics'!O352, 'Stove Emissions'!$B:$B,0))</f>
        <v>Firewood</v>
      </c>
      <c r="I352" s="189" t="s">
        <v>128</v>
      </c>
      <c r="J352" s="189" t="s">
        <v>128</v>
      </c>
      <c r="K352" s="66" t="s">
        <v>242</v>
      </c>
      <c r="L352" s="66" t="s">
        <v>642</v>
      </c>
      <c r="M352" s="66" t="s">
        <v>654</v>
      </c>
      <c r="N352" s="158">
        <v>358</v>
      </c>
      <c r="O352" s="158">
        <v>358</v>
      </c>
      <c r="P352" s="259" t="s">
        <v>1188</v>
      </c>
    </row>
    <row r="353" spans="2:16" x14ac:dyDescent="0.25">
      <c r="B353" s="66" t="s">
        <v>87</v>
      </c>
      <c r="C353" s="66" t="s">
        <v>1193</v>
      </c>
      <c r="D353" s="66" t="s">
        <v>2276</v>
      </c>
      <c r="E353" s="66" t="str">
        <f>INDEX('Stove Emissions'!$G$5:$G$322, MATCH(O353, 'Stove Emissions'!$B$5:$B$322,0))</f>
        <v>Traditional</v>
      </c>
      <c r="F353" s="66" t="s">
        <v>1209</v>
      </c>
      <c r="G353" s="66" t="s">
        <v>1224</v>
      </c>
      <c r="H353" s="66" t="str">
        <f>INDEX('Stove Emissions'!$F:$F, MATCH('Stove Characteristics'!O353, 'Stove Emissions'!$B:$B,0))</f>
        <v>Coal Powder</v>
      </c>
      <c r="I353" s="189" t="s">
        <v>128</v>
      </c>
      <c r="J353" s="189" t="s">
        <v>128</v>
      </c>
      <c r="K353" s="66" t="s">
        <v>242</v>
      </c>
      <c r="L353" s="66" t="s">
        <v>642</v>
      </c>
      <c r="M353" s="66" t="s">
        <v>654</v>
      </c>
      <c r="N353" s="158">
        <v>371</v>
      </c>
      <c r="O353" s="158">
        <v>371</v>
      </c>
      <c r="P353" s="259" t="s">
        <v>1188</v>
      </c>
    </row>
    <row r="354" spans="2:16" x14ac:dyDescent="0.25">
      <c r="B354" s="66" t="s">
        <v>87</v>
      </c>
      <c r="C354" s="66" t="s">
        <v>1195</v>
      </c>
      <c r="D354" s="66" t="s">
        <v>2277</v>
      </c>
      <c r="E354" s="66" t="str">
        <f>INDEX('Stove Emissions'!$G$5:$G$322, MATCH(O354, 'Stove Emissions'!$B$5:$B$322,0))</f>
        <v>Traditional</v>
      </c>
      <c r="F354" s="66" t="s">
        <v>1209</v>
      </c>
      <c r="G354" s="66" t="s">
        <v>1224</v>
      </c>
      <c r="H354" s="66" t="str">
        <f>INDEX('Stove Emissions'!$F:$F, MATCH('Stove Characteristics'!O354, 'Stove Emissions'!$B:$B,0))</f>
        <v>Coal Powder</v>
      </c>
      <c r="I354" s="189" t="s">
        <v>128</v>
      </c>
      <c r="J354" s="189" t="s">
        <v>128</v>
      </c>
      <c r="K354" s="66" t="s">
        <v>242</v>
      </c>
      <c r="L354" s="66" t="s">
        <v>642</v>
      </c>
      <c r="M354" s="66" t="s">
        <v>654</v>
      </c>
      <c r="N354" s="158">
        <v>372</v>
      </c>
      <c r="O354" s="158">
        <v>372</v>
      </c>
      <c r="P354" s="259" t="s">
        <v>1188</v>
      </c>
    </row>
    <row r="355" spans="2:16" x14ac:dyDescent="0.25">
      <c r="B355" s="66" t="s">
        <v>87</v>
      </c>
      <c r="C355" s="66" t="s">
        <v>1195</v>
      </c>
      <c r="D355" s="66" t="s">
        <v>2276</v>
      </c>
      <c r="E355" s="66" t="s">
        <v>490</v>
      </c>
      <c r="F355" s="66" t="s">
        <v>1209</v>
      </c>
      <c r="G355" s="66" t="s">
        <v>1224</v>
      </c>
      <c r="H355" s="66" t="str">
        <f>INDEX('Stove Emissions'!$F:$F, MATCH('Stove Characteristics'!O355, 'Stove Emissions'!$B:$B,0))</f>
        <v>Coal Powder</v>
      </c>
      <c r="I355" s="189" t="s">
        <v>128</v>
      </c>
      <c r="J355" s="189" t="s">
        <v>128</v>
      </c>
      <c r="K355" s="66" t="s">
        <v>242</v>
      </c>
      <c r="L355" s="66" t="s">
        <v>642</v>
      </c>
      <c r="M355" s="66" t="s">
        <v>654</v>
      </c>
      <c r="N355" s="158">
        <v>373</v>
      </c>
      <c r="O355" s="158">
        <v>373</v>
      </c>
      <c r="P355" s="259" t="s">
        <v>1188</v>
      </c>
    </row>
    <row r="356" spans="2:16" x14ac:dyDescent="0.25">
      <c r="B356" s="66" t="s">
        <v>87</v>
      </c>
      <c r="C356" s="66" t="s">
        <v>1195</v>
      </c>
      <c r="D356" s="66" t="s">
        <v>2276</v>
      </c>
      <c r="E356" s="66" t="str">
        <f>INDEX('Stove Emissions'!$G$5:$G$322, MATCH(O356, 'Stove Emissions'!$B$5:$B$322,0))</f>
        <v>Traditional</v>
      </c>
      <c r="F356" s="66" t="s">
        <v>1209</v>
      </c>
      <c r="G356" s="66" t="s">
        <v>1225</v>
      </c>
      <c r="H356" s="66" t="str">
        <f>INDEX('Stove Emissions'!$F:$F, MATCH('Stove Characteristics'!O356, 'Stove Emissions'!$B:$B,0))</f>
        <v>Coal Powder</v>
      </c>
      <c r="I356" s="189" t="s">
        <v>128</v>
      </c>
      <c r="J356" s="189" t="s">
        <v>128</v>
      </c>
      <c r="K356" s="66" t="s">
        <v>242</v>
      </c>
      <c r="L356" s="66" t="s">
        <v>642</v>
      </c>
      <c r="M356" s="66" t="s">
        <v>654</v>
      </c>
      <c r="N356" s="158">
        <v>374</v>
      </c>
      <c r="O356" s="158">
        <v>374</v>
      </c>
      <c r="P356" s="259" t="s">
        <v>1188</v>
      </c>
    </row>
    <row r="357" spans="2:16" x14ac:dyDescent="0.25">
      <c r="B357" s="66" t="s">
        <v>87</v>
      </c>
      <c r="C357" s="66" t="s">
        <v>1195</v>
      </c>
      <c r="D357" s="66" t="s">
        <v>2276</v>
      </c>
      <c r="E357" s="66" t="str">
        <f>INDEX('Stove Emissions'!$G$5:$G$322, MATCH(O357, 'Stove Emissions'!$B$5:$B$322,0))</f>
        <v>Traditional</v>
      </c>
      <c r="F357" s="66" t="s">
        <v>1209</v>
      </c>
      <c r="G357" s="66" t="s">
        <v>1226</v>
      </c>
      <c r="H357" s="66" t="str">
        <f>INDEX('Stove Emissions'!$F:$F, MATCH('Stove Characteristics'!O357, 'Stove Emissions'!$B:$B,0))</f>
        <v>Honeycomb Coal</v>
      </c>
      <c r="I357" s="189" t="s">
        <v>128</v>
      </c>
      <c r="J357" s="189" t="s">
        <v>128</v>
      </c>
      <c r="K357" s="66" t="s">
        <v>242</v>
      </c>
      <c r="L357" s="66" t="s">
        <v>642</v>
      </c>
      <c r="M357" s="66" t="s">
        <v>654</v>
      </c>
      <c r="N357" s="158">
        <v>376</v>
      </c>
      <c r="O357" s="158">
        <v>376</v>
      </c>
      <c r="P357" s="259" t="s">
        <v>1188</v>
      </c>
    </row>
    <row r="358" spans="2:16" x14ac:dyDescent="0.25">
      <c r="B358" s="66" t="s">
        <v>87</v>
      </c>
      <c r="C358" s="66" t="s">
        <v>1195</v>
      </c>
      <c r="D358" s="66" t="s">
        <v>2277</v>
      </c>
      <c r="E358" s="66" t="str">
        <f>INDEX('Stove Emissions'!$G$5:$G$322, MATCH(O358, 'Stove Emissions'!$B$5:$B$322,0))</f>
        <v>Traditional</v>
      </c>
      <c r="F358" s="66" t="s">
        <v>1209</v>
      </c>
      <c r="G358" s="66" t="s">
        <v>1227</v>
      </c>
      <c r="H358" s="66" t="str">
        <f>INDEX('Stove Emissions'!$F:$F, MATCH('Stove Characteristics'!O358, 'Stove Emissions'!$B:$B,0))</f>
        <v>Honeycomb Coal</v>
      </c>
      <c r="I358" s="189" t="s">
        <v>128</v>
      </c>
      <c r="J358" s="189" t="s">
        <v>128</v>
      </c>
      <c r="K358" s="66" t="s">
        <v>242</v>
      </c>
      <c r="L358" s="66" t="s">
        <v>642</v>
      </c>
      <c r="M358" s="66" t="s">
        <v>654</v>
      </c>
      <c r="N358" s="158">
        <v>377</v>
      </c>
      <c r="O358" s="158">
        <v>377</v>
      </c>
      <c r="P358" s="259" t="s">
        <v>1188</v>
      </c>
    </row>
    <row r="359" spans="2:16" x14ac:dyDescent="0.25">
      <c r="B359" s="66" t="s">
        <v>87</v>
      </c>
      <c r="C359" s="66" t="s">
        <v>1195</v>
      </c>
      <c r="D359" s="66" t="s">
        <v>2276</v>
      </c>
      <c r="E359" s="66" t="s">
        <v>490</v>
      </c>
      <c r="F359" s="66" t="s">
        <v>1209</v>
      </c>
      <c r="G359" s="66" t="s">
        <v>1227</v>
      </c>
      <c r="H359" s="66" t="str">
        <f>INDEX('Stove Emissions'!$F:$F, MATCH('Stove Characteristics'!O359, 'Stove Emissions'!$B:$B,0))</f>
        <v>Honeycomb Coal</v>
      </c>
      <c r="I359" s="189" t="s">
        <v>128</v>
      </c>
      <c r="J359" s="189" t="s">
        <v>128</v>
      </c>
      <c r="K359" s="66" t="s">
        <v>242</v>
      </c>
      <c r="L359" s="66" t="s">
        <v>642</v>
      </c>
      <c r="M359" s="66" t="s">
        <v>654</v>
      </c>
      <c r="N359" s="158">
        <v>378</v>
      </c>
      <c r="O359" s="158">
        <v>378</v>
      </c>
      <c r="P359" s="259" t="s">
        <v>1188</v>
      </c>
    </row>
    <row r="360" spans="2:16" x14ac:dyDescent="0.25">
      <c r="B360" s="66" t="s">
        <v>87</v>
      </c>
      <c r="C360" s="66" t="s">
        <v>1198</v>
      </c>
      <c r="D360" s="66" t="s">
        <v>2277</v>
      </c>
      <c r="E360" s="66" t="str">
        <f>INDEX('Stove Emissions'!$G$5:$G$322, MATCH(O360, 'Stove Emissions'!$B$5:$B$322,0))</f>
        <v>Improved</v>
      </c>
      <c r="F360" s="66" t="s">
        <v>1209</v>
      </c>
      <c r="G360" s="66" t="s">
        <v>1227</v>
      </c>
      <c r="H360" s="66" t="str">
        <f>INDEX('Stove Emissions'!$F:$F, MATCH('Stove Characteristics'!O360, 'Stove Emissions'!$B:$B,0))</f>
        <v>Honeycomb Coal</v>
      </c>
      <c r="I360" s="189" t="s">
        <v>128</v>
      </c>
      <c r="J360" s="189" t="s">
        <v>128</v>
      </c>
      <c r="K360" s="66" t="s">
        <v>242</v>
      </c>
      <c r="L360" s="66" t="s">
        <v>642</v>
      </c>
      <c r="M360" s="66" t="s">
        <v>654</v>
      </c>
      <c r="N360" s="158">
        <v>379</v>
      </c>
      <c r="O360" s="158">
        <v>379</v>
      </c>
      <c r="P360" s="259" t="s">
        <v>1188</v>
      </c>
    </row>
    <row r="361" spans="2:16" x14ac:dyDescent="0.25">
      <c r="B361" s="66" t="s">
        <v>87</v>
      </c>
      <c r="C361" s="66" t="s">
        <v>1195</v>
      </c>
      <c r="D361" s="66" t="s">
        <v>2276</v>
      </c>
      <c r="E361" s="66" t="str">
        <f>INDEX('Stove Emissions'!$G$5:$G$322, MATCH(O361, 'Stove Emissions'!$B$5:$B$322,0))</f>
        <v>Improved</v>
      </c>
      <c r="F361" s="66" t="s">
        <v>1209</v>
      </c>
      <c r="G361" s="66" t="s">
        <v>1228</v>
      </c>
      <c r="H361" s="66" t="str">
        <f>INDEX('Stove Emissions'!$F:$F, MATCH('Stove Characteristics'!O361, 'Stove Emissions'!$B:$B,0))</f>
        <v>Coal Briquette</v>
      </c>
      <c r="I361" s="189" t="s">
        <v>128</v>
      </c>
      <c r="J361" s="189" t="s">
        <v>128</v>
      </c>
      <c r="K361" s="66" t="s">
        <v>242</v>
      </c>
      <c r="L361" s="66" t="s">
        <v>642</v>
      </c>
      <c r="M361" s="66" t="s">
        <v>654</v>
      </c>
      <c r="N361" s="158">
        <v>380</v>
      </c>
      <c r="O361" s="158">
        <v>380</v>
      </c>
      <c r="P361" s="259" t="s">
        <v>1188</v>
      </c>
    </row>
    <row r="362" spans="2:16" x14ac:dyDescent="0.25">
      <c r="B362" s="66" t="s">
        <v>87</v>
      </c>
      <c r="C362" s="66" t="s">
        <v>1195</v>
      </c>
      <c r="D362" s="66" t="s">
        <v>2277</v>
      </c>
      <c r="E362" s="66" t="s">
        <v>490</v>
      </c>
      <c r="F362" s="66" t="s">
        <v>1209</v>
      </c>
      <c r="G362" s="66" t="s">
        <v>1228</v>
      </c>
      <c r="H362" s="66" t="str">
        <f>INDEX('Stove Emissions'!$F:$F, MATCH('Stove Characteristics'!O362, 'Stove Emissions'!$B:$B,0))</f>
        <v>Coal Briquette</v>
      </c>
      <c r="I362" s="189" t="s">
        <v>128</v>
      </c>
      <c r="J362" s="189" t="s">
        <v>128</v>
      </c>
      <c r="K362" s="66" t="s">
        <v>242</v>
      </c>
      <c r="L362" s="66" t="s">
        <v>642</v>
      </c>
      <c r="M362" s="66" t="s">
        <v>654</v>
      </c>
      <c r="N362" s="158">
        <v>381</v>
      </c>
      <c r="O362" s="158">
        <v>381</v>
      </c>
      <c r="P362" s="259" t="s">
        <v>1188</v>
      </c>
    </row>
    <row r="363" spans="2:16" x14ac:dyDescent="0.25">
      <c r="B363" s="66" t="s">
        <v>87</v>
      </c>
      <c r="C363" s="66" t="s">
        <v>1199</v>
      </c>
      <c r="D363" s="66" t="s">
        <v>2277</v>
      </c>
      <c r="E363" s="66" t="str">
        <f>INDEX('Stove Emissions'!$G$5:$G$322, MATCH(O363, 'Stove Emissions'!$B$5:$B$322,0))</f>
        <v>Improved</v>
      </c>
      <c r="F363" s="66" t="s">
        <v>1210</v>
      </c>
      <c r="G363" s="66" t="s">
        <v>1229</v>
      </c>
      <c r="H363" s="66" t="str">
        <f>INDEX('Stove Emissions'!$F:$F, MATCH('Stove Characteristics'!O363, 'Stove Emissions'!$B:$B,0))</f>
        <v>Kerosene, Wick</v>
      </c>
      <c r="I363" s="189" t="s">
        <v>128</v>
      </c>
      <c r="J363" s="189" t="s">
        <v>128</v>
      </c>
      <c r="K363" s="66" t="s">
        <v>242</v>
      </c>
      <c r="L363" s="66" t="s">
        <v>642</v>
      </c>
      <c r="M363" s="66" t="s">
        <v>654</v>
      </c>
      <c r="N363" s="158">
        <v>382</v>
      </c>
      <c r="O363" s="158">
        <v>382</v>
      </c>
      <c r="P363" s="259" t="s">
        <v>1188</v>
      </c>
    </row>
    <row r="364" spans="2:16" x14ac:dyDescent="0.25">
      <c r="B364" s="66" t="s">
        <v>87</v>
      </c>
      <c r="C364" s="66" t="s">
        <v>1200</v>
      </c>
      <c r="D364" s="66" t="s">
        <v>2277</v>
      </c>
      <c r="E364" s="66" t="str">
        <f>INDEX('Stove Emissions'!$G$5:$G$322, MATCH(O364, 'Stove Emissions'!$B$5:$B$322,0))</f>
        <v>Improved</v>
      </c>
      <c r="F364" s="66" t="s">
        <v>1210</v>
      </c>
      <c r="G364" s="66" t="s">
        <v>1229</v>
      </c>
      <c r="H364" s="66" t="str">
        <f>INDEX('Stove Emissions'!$F:$F, MATCH('Stove Characteristics'!O364, 'Stove Emissions'!$B:$B,0))</f>
        <v>Kerosene, Pressure</v>
      </c>
      <c r="I364" s="189" t="s">
        <v>128</v>
      </c>
      <c r="J364" s="189" t="s">
        <v>128</v>
      </c>
      <c r="K364" s="66" t="s">
        <v>242</v>
      </c>
      <c r="L364" s="66" t="s">
        <v>642</v>
      </c>
      <c r="M364" s="66" t="s">
        <v>654</v>
      </c>
      <c r="N364" s="158">
        <v>384</v>
      </c>
      <c r="O364" s="158">
        <v>384</v>
      </c>
      <c r="P364" s="259" t="s">
        <v>1188</v>
      </c>
    </row>
    <row r="365" spans="2:16" x14ac:dyDescent="0.25">
      <c r="B365" s="66" t="s">
        <v>87</v>
      </c>
      <c r="C365" s="66" t="s">
        <v>1201</v>
      </c>
      <c r="D365" s="66" t="s">
        <v>2277</v>
      </c>
      <c r="E365" s="66" t="str">
        <f>INDEX('Stove Emissions'!$G$5:$G$322, MATCH(O365, 'Stove Emissions'!$B$5:$B$322,0))</f>
        <v>Modern</v>
      </c>
      <c r="F365" s="66" t="s">
        <v>302</v>
      </c>
      <c r="G365" s="66" t="s">
        <v>1230</v>
      </c>
      <c r="H365" s="66" t="str">
        <f>INDEX('Stove Emissions'!$F:$F, MATCH('Stove Characteristics'!O365, 'Stove Emissions'!$B:$B,0))</f>
        <v>LPG</v>
      </c>
      <c r="I365" s="189" t="s">
        <v>128</v>
      </c>
      <c r="J365" s="189" t="s">
        <v>128</v>
      </c>
      <c r="K365" s="66" t="s">
        <v>242</v>
      </c>
      <c r="L365" s="66" t="s">
        <v>642</v>
      </c>
      <c r="M365" s="66" t="s">
        <v>654</v>
      </c>
      <c r="N365" s="158">
        <v>386</v>
      </c>
      <c r="O365" s="158">
        <v>386</v>
      </c>
      <c r="P365" s="259" t="s">
        <v>1188</v>
      </c>
    </row>
    <row r="366" spans="2:16" x14ac:dyDescent="0.25">
      <c r="B366" s="66" t="s">
        <v>87</v>
      </c>
      <c r="C366" s="66" t="s">
        <v>1202</v>
      </c>
      <c r="D366" s="66" t="s">
        <v>2277</v>
      </c>
      <c r="E366" s="66" t="str">
        <f>INDEX('Stove Emissions'!$G$5:$G$322, MATCH(O366, 'Stove Emissions'!$B$5:$B$322,0))</f>
        <v>Modern</v>
      </c>
      <c r="F366" s="66" t="s">
        <v>302</v>
      </c>
      <c r="G366" s="66" t="s">
        <v>1230</v>
      </c>
      <c r="H366" s="66" t="str">
        <f>INDEX('Stove Emissions'!$F:$F, MATCH('Stove Characteristics'!O366, 'Stove Emissions'!$B:$B,0))</f>
        <v>LPG</v>
      </c>
      <c r="I366" s="189" t="s">
        <v>128</v>
      </c>
      <c r="J366" s="189" t="s">
        <v>128</v>
      </c>
      <c r="K366" s="66" t="s">
        <v>242</v>
      </c>
      <c r="L366" s="66" t="s">
        <v>642</v>
      </c>
      <c r="M366" s="66" t="s">
        <v>654</v>
      </c>
      <c r="N366" s="158">
        <v>387</v>
      </c>
      <c r="O366" s="158">
        <v>387</v>
      </c>
      <c r="P366" s="259" t="s">
        <v>1188</v>
      </c>
    </row>
    <row r="367" spans="2:16" x14ac:dyDescent="0.25">
      <c r="B367" s="66" t="s">
        <v>87</v>
      </c>
      <c r="C367" s="66" t="s">
        <v>1201</v>
      </c>
      <c r="D367" s="66" t="s">
        <v>2277</v>
      </c>
      <c r="E367" s="66" t="str">
        <f>INDEX('Stove Emissions'!$G$5:$G$322, MATCH(O367, 'Stove Emissions'!$B$5:$B$322,0))</f>
        <v>Modern</v>
      </c>
      <c r="F367" s="66" t="s">
        <v>1211</v>
      </c>
      <c r="G367" s="66" t="s">
        <v>1231</v>
      </c>
      <c r="H367" s="66" t="str">
        <f>INDEX('Stove Emissions'!$F:$F, MATCH('Stove Characteristics'!O367, 'Stove Emissions'!$B:$B,0))</f>
        <v>Natual gas</v>
      </c>
      <c r="I367" s="189" t="s">
        <v>128</v>
      </c>
      <c r="J367" s="189" t="s">
        <v>128</v>
      </c>
      <c r="K367" s="66" t="s">
        <v>242</v>
      </c>
      <c r="L367" s="66" t="s">
        <v>642</v>
      </c>
      <c r="M367" s="66" t="s">
        <v>654</v>
      </c>
      <c r="N367" s="158">
        <v>389</v>
      </c>
      <c r="O367" s="158">
        <v>389</v>
      </c>
      <c r="P367" s="259" t="s">
        <v>1188</v>
      </c>
    </row>
    <row r="368" spans="2:16" x14ac:dyDescent="0.25">
      <c r="B368" s="66" t="s">
        <v>87</v>
      </c>
      <c r="C368" s="66" t="s">
        <v>1202</v>
      </c>
      <c r="D368" s="66" t="s">
        <v>2277</v>
      </c>
      <c r="E368" s="66" t="str">
        <f>INDEX('Stove Emissions'!$G$5:$G$322, MATCH(O368, 'Stove Emissions'!$B$5:$B$322,0))</f>
        <v>Modern</v>
      </c>
      <c r="F368" s="66" t="s">
        <v>1211</v>
      </c>
      <c r="G368" s="66" t="s">
        <v>1231</v>
      </c>
      <c r="H368" s="66" t="str">
        <f>INDEX('Stove Emissions'!$F:$F, MATCH('Stove Characteristics'!O368, 'Stove Emissions'!$B:$B,0))</f>
        <v>Natual gas</v>
      </c>
      <c r="I368" s="189" t="s">
        <v>128</v>
      </c>
      <c r="J368" s="189" t="s">
        <v>128</v>
      </c>
      <c r="K368" s="66" t="s">
        <v>242</v>
      </c>
      <c r="L368" s="66" t="s">
        <v>642</v>
      </c>
      <c r="M368" s="66" t="s">
        <v>654</v>
      </c>
      <c r="N368" s="158">
        <v>390</v>
      </c>
      <c r="O368" s="158">
        <v>390</v>
      </c>
      <c r="P368" s="259" t="s">
        <v>1188</v>
      </c>
    </row>
    <row r="369" spans="2:16" x14ac:dyDescent="0.25">
      <c r="B369" s="66" t="s">
        <v>87</v>
      </c>
      <c r="C369" s="66" t="s">
        <v>1201</v>
      </c>
      <c r="D369" s="66" t="s">
        <v>2277</v>
      </c>
      <c r="E369" s="66" t="str">
        <f>INDEX('Stove Emissions'!$G$5:$G$322, MATCH(O369, 'Stove Emissions'!$B$5:$B$322,0))</f>
        <v>Modern</v>
      </c>
      <c r="F369" s="66" t="s">
        <v>1211</v>
      </c>
      <c r="G369" s="66" t="s">
        <v>1232</v>
      </c>
      <c r="H369" s="66" t="str">
        <f>INDEX('Stove Emissions'!$F:$F, MATCH('Stove Characteristics'!O369, 'Stove Emissions'!$B:$B,0))</f>
        <v>Coal Gas</v>
      </c>
      <c r="I369" s="189" t="s">
        <v>128</v>
      </c>
      <c r="J369" s="189" t="s">
        <v>128</v>
      </c>
      <c r="K369" s="66" t="s">
        <v>242</v>
      </c>
      <c r="L369" s="66" t="s">
        <v>642</v>
      </c>
      <c r="M369" s="66" t="s">
        <v>654</v>
      </c>
      <c r="N369" s="158">
        <v>391</v>
      </c>
      <c r="O369" s="158">
        <v>391</v>
      </c>
      <c r="P369" s="259" t="s">
        <v>1188</v>
      </c>
    </row>
    <row r="370" spans="2:16" x14ac:dyDescent="0.25">
      <c r="B370" s="66" t="s">
        <v>2</v>
      </c>
      <c r="C370" s="66" t="s">
        <v>1189</v>
      </c>
      <c r="D370" s="66" t="s">
        <v>2277</v>
      </c>
      <c r="E370" s="66" t="str">
        <f>INDEX('Stove Emissions'!$G$5:$G$322, MATCH(O370, 'Stove Emissions'!$B$5:$B$322,0))</f>
        <v>Traditional</v>
      </c>
      <c r="F370" s="66" t="s">
        <v>1205</v>
      </c>
      <c r="G370" s="66" t="s">
        <v>1212</v>
      </c>
      <c r="H370" s="66" t="str">
        <f>INDEX('Stove Emissions'!$F:$F, MATCH('Stove Characteristics'!O370, 'Stove Emissions'!$B:$B,0))</f>
        <v>Dung Cake</v>
      </c>
      <c r="I370" s="189" t="s">
        <v>128</v>
      </c>
      <c r="J370" s="189" t="s">
        <v>128</v>
      </c>
      <c r="K370" s="66" t="s">
        <v>242</v>
      </c>
      <c r="L370" s="66" t="s">
        <v>642</v>
      </c>
      <c r="M370" s="66" t="s">
        <v>654</v>
      </c>
      <c r="N370" s="158">
        <v>337</v>
      </c>
      <c r="O370" s="158">
        <v>337</v>
      </c>
      <c r="P370" s="259" t="s">
        <v>1188</v>
      </c>
    </row>
    <row r="371" spans="2:16" x14ac:dyDescent="0.25">
      <c r="B371" s="66" t="s">
        <v>2</v>
      </c>
      <c r="C371" s="66" t="s">
        <v>1190</v>
      </c>
      <c r="D371" s="66" t="s">
        <v>2277</v>
      </c>
      <c r="E371" s="66" t="str">
        <f>INDEX('Stove Emissions'!$G$5:$G$322, MATCH(O371, 'Stove Emissions'!$B$5:$B$322,0))</f>
        <v>Traditional</v>
      </c>
      <c r="F371" s="66" t="s">
        <v>1205</v>
      </c>
      <c r="G371" s="66" t="s">
        <v>1212</v>
      </c>
      <c r="H371" s="66" t="str">
        <f>INDEX('Stove Emissions'!$F:$F, MATCH('Stove Characteristics'!O371, 'Stove Emissions'!$B:$B,0))</f>
        <v>Dung Cake</v>
      </c>
      <c r="I371" s="189" t="s">
        <v>128</v>
      </c>
      <c r="J371" s="189" t="s">
        <v>128</v>
      </c>
      <c r="K371" s="66" t="s">
        <v>242</v>
      </c>
      <c r="L371" s="66" t="s">
        <v>642</v>
      </c>
      <c r="M371" s="66" t="s">
        <v>654</v>
      </c>
      <c r="N371" s="158">
        <v>338</v>
      </c>
      <c r="O371" s="158">
        <v>338</v>
      </c>
      <c r="P371" s="259" t="s">
        <v>1188</v>
      </c>
    </row>
    <row r="372" spans="2:16" x14ac:dyDescent="0.25">
      <c r="B372" s="66" t="s">
        <v>2</v>
      </c>
      <c r="C372" s="66" t="s">
        <v>1191</v>
      </c>
      <c r="D372" s="66" t="s">
        <v>2276</v>
      </c>
      <c r="E372" s="66" t="str">
        <f>INDEX('Stove Emissions'!$G$5:$G$322, MATCH(O372, 'Stove Emissions'!$B$5:$B$322,0))</f>
        <v>Improved</v>
      </c>
      <c r="F372" s="66" t="s">
        <v>1205</v>
      </c>
      <c r="G372" s="66" t="s">
        <v>1212</v>
      </c>
      <c r="H372" s="66" t="str">
        <f>INDEX('Stove Emissions'!$F:$F, MATCH('Stove Characteristics'!O372, 'Stove Emissions'!$B:$B,0))</f>
        <v>Dung Cake</v>
      </c>
      <c r="I372" s="189" t="s">
        <v>128</v>
      </c>
      <c r="J372" s="189" t="s">
        <v>128</v>
      </c>
      <c r="K372" s="66" t="s">
        <v>242</v>
      </c>
      <c r="L372" s="66" t="s">
        <v>642</v>
      </c>
      <c r="M372" s="66" t="s">
        <v>654</v>
      </c>
      <c r="N372" s="158">
        <v>339</v>
      </c>
      <c r="O372" s="158">
        <v>339</v>
      </c>
      <c r="P372" s="259" t="s">
        <v>1188</v>
      </c>
    </row>
    <row r="373" spans="2:16" x14ac:dyDescent="0.25">
      <c r="B373" s="66" t="s">
        <v>2</v>
      </c>
      <c r="C373" s="66" t="s">
        <v>1192</v>
      </c>
      <c r="D373" s="66" t="s">
        <v>2276</v>
      </c>
      <c r="E373" s="66" t="str">
        <f>INDEX('Stove Emissions'!$G$5:$G$322, MATCH(O373, 'Stove Emissions'!$B$5:$B$322,0))</f>
        <v>Improved</v>
      </c>
      <c r="F373" s="66" t="s">
        <v>1205</v>
      </c>
      <c r="G373" s="66" t="s">
        <v>1212</v>
      </c>
      <c r="H373" s="66" t="str">
        <f>INDEX('Stove Emissions'!$F:$F, MATCH('Stove Characteristics'!O373, 'Stove Emissions'!$B:$B,0))</f>
        <v>Dung Cake</v>
      </c>
      <c r="I373" s="189" t="s">
        <v>128</v>
      </c>
      <c r="J373" s="189" t="s">
        <v>128</v>
      </c>
      <c r="K373" s="66" t="s">
        <v>242</v>
      </c>
      <c r="L373" s="66" t="s">
        <v>642</v>
      </c>
      <c r="M373" s="66" t="s">
        <v>654</v>
      </c>
      <c r="N373" s="158">
        <v>340</v>
      </c>
      <c r="O373" s="158">
        <v>340</v>
      </c>
      <c r="P373" s="259" t="s">
        <v>1188</v>
      </c>
    </row>
    <row r="374" spans="2:16" x14ac:dyDescent="0.25">
      <c r="B374" s="66" t="s">
        <v>2</v>
      </c>
      <c r="C374" s="66" t="s">
        <v>1190</v>
      </c>
      <c r="D374" s="66" t="s">
        <v>2277</v>
      </c>
      <c r="E374" s="66" t="str">
        <f>INDEX('Stove Emissions'!$G$5:$G$322, MATCH(O374, 'Stove Emissions'!$B$5:$B$322,0))</f>
        <v>Traditional</v>
      </c>
      <c r="F374" s="66" t="s">
        <v>422</v>
      </c>
      <c r="G374" s="66" t="s">
        <v>1215</v>
      </c>
      <c r="H374" s="66" t="str">
        <f>INDEX('Stove Emissions'!$F:$F, MATCH('Stove Characteristics'!O374, 'Stove Emissions'!$B:$B,0))</f>
        <v>Crop Residue</v>
      </c>
      <c r="I374" s="189" t="s">
        <v>128</v>
      </c>
      <c r="J374" s="189" t="s">
        <v>128</v>
      </c>
      <c r="K374" s="66" t="s">
        <v>242</v>
      </c>
      <c r="L374" s="66" t="s">
        <v>642</v>
      </c>
      <c r="M374" s="66" t="s">
        <v>654</v>
      </c>
      <c r="N374" s="158">
        <v>345</v>
      </c>
      <c r="O374" s="158">
        <v>345</v>
      </c>
      <c r="P374" s="259" t="s">
        <v>1188</v>
      </c>
    </row>
    <row r="375" spans="2:16" x14ac:dyDescent="0.25">
      <c r="B375" s="66" t="s">
        <v>2</v>
      </c>
      <c r="C375" s="66" t="s">
        <v>1195</v>
      </c>
      <c r="D375" s="66" t="s">
        <v>2277</v>
      </c>
      <c r="E375" s="66" t="str">
        <f>INDEX('Stove Emissions'!$G$5:$G$322, MATCH(O375, 'Stove Emissions'!$B$5:$B$322,0))</f>
        <v>Traditional</v>
      </c>
      <c r="F375" s="66" t="s">
        <v>422</v>
      </c>
      <c r="G375" s="66" t="s">
        <v>1215</v>
      </c>
      <c r="H375" s="66" t="str">
        <f>INDEX('Stove Emissions'!$F:$F, MATCH('Stove Characteristics'!O375, 'Stove Emissions'!$B:$B,0))</f>
        <v>Crop Residue</v>
      </c>
      <c r="I375" s="189" t="s">
        <v>128</v>
      </c>
      <c r="J375" s="189" t="s">
        <v>128</v>
      </c>
      <c r="K375" s="66" t="s">
        <v>242</v>
      </c>
      <c r="L375" s="66" t="s">
        <v>642</v>
      </c>
      <c r="M375" s="66" t="s">
        <v>654</v>
      </c>
      <c r="N375" s="158">
        <v>346</v>
      </c>
      <c r="O375" s="158">
        <v>346</v>
      </c>
      <c r="P375" s="259" t="s">
        <v>1188</v>
      </c>
    </row>
    <row r="376" spans="2:16" x14ac:dyDescent="0.25">
      <c r="B376" s="66" t="s">
        <v>2</v>
      </c>
      <c r="C376" s="66" t="s">
        <v>1191</v>
      </c>
      <c r="D376" s="66" t="s">
        <v>2276</v>
      </c>
      <c r="E376" s="66" t="str">
        <f>INDEX('Stove Emissions'!$G$5:$G$322, MATCH(O376, 'Stove Emissions'!$B$5:$B$322,0))</f>
        <v>Improved</v>
      </c>
      <c r="F376" s="66" t="s">
        <v>422</v>
      </c>
      <c r="G376" s="66" t="s">
        <v>1215</v>
      </c>
      <c r="H376" s="66" t="str">
        <f>INDEX('Stove Emissions'!$F:$F, MATCH('Stove Characteristics'!O376, 'Stove Emissions'!$B:$B,0))</f>
        <v>Crop Residue</v>
      </c>
      <c r="I376" s="189" t="s">
        <v>128</v>
      </c>
      <c r="J376" s="189" t="s">
        <v>128</v>
      </c>
      <c r="K376" s="66" t="s">
        <v>242</v>
      </c>
      <c r="L376" s="66" t="s">
        <v>642</v>
      </c>
      <c r="M376" s="66" t="s">
        <v>654</v>
      </c>
      <c r="N376" s="158">
        <v>347</v>
      </c>
      <c r="O376" s="158">
        <v>347</v>
      </c>
      <c r="P376" s="259" t="s">
        <v>1188</v>
      </c>
    </row>
    <row r="377" spans="2:16" x14ac:dyDescent="0.25">
      <c r="B377" s="66" t="s">
        <v>2</v>
      </c>
      <c r="C377" s="66" t="s">
        <v>1192</v>
      </c>
      <c r="D377" s="66" t="s">
        <v>2276</v>
      </c>
      <c r="E377" s="66" t="str">
        <f>INDEX('Stove Emissions'!$G$5:$G$322, MATCH(O377, 'Stove Emissions'!$B$5:$B$322,0))</f>
        <v>Improved</v>
      </c>
      <c r="F377" s="66" t="s">
        <v>422</v>
      </c>
      <c r="G377" s="66" t="s">
        <v>1215</v>
      </c>
      <c r="H377" s="66" t="str">
        <f>INDEX('Stove Emissions'!$F:$F, MATCH('Stove Characteristics'!O377, 'Stove Emissions'!$B:$B,0))</f>
        <v>Crop Residue</v>
      </c>
      <c r="I377" s="189" t="s">
        <v>128</v>
      </c>
      <c r="J377" s="189" t="s">
        <v>128</v>
      </c>
      <c r="K377" s="66" t="s">
        <v>242</v>
      </c>
      <c r="L377" s="66" t="s">
        <v>642</v>
      </c>
      <c r="M377" s="66" t="s">
        <v>654</v>
      </c>
      <c r="N377" s="158">
        <v>348</v>
      </c>
      <c r="O377" s="158">
        <v>348</v>
      </c>
      <c r="P377" s="259" t="s">
        <v>1188</v>
      </c>
    </row>
    <row r="378" spans="2:16" x14ac:dyDescent="0.25">
      <c r="B378" s="66" t="s">
        <v>2</v>
      </c>
      <c r="C378" s="66" t="s">
        <v>1190</v>
      </c>
      <c r="D378" s="66" t="s">
        <v>2277</v>
      </c>
      <c r="E378" s="66" t="str">
        <f>INDEX('Stove Emissions'!$G$5:$G$322, MATCH(O378, 'Stove Emissions'!$B$5:$B$322,0))</f>
        <v>Traditional</v>
      </c>
      <c r="F378" s="66" t="s">
        <v>422</v>
      </c>
      <c r="G378" s="66" t="s">
        <v>1216</v>
      </c>
      <c r="H378" s="66" t="str">
        <f>INDEX('Stove Emissions'!$F:$F, MATCH('Stove Characteristics'!O378, 'Stove Emissions'!$B:$B,0))</f>
        <v>Crop Residue</v>
      </c>
      <c r="I378" s="189" t="s">
        <v>128</v>
      </c>
      <c r="J378" s="189" t="s">
        <v>128</v>
      </c>
      <c r="K378" s="66" t="s">
        <v>242</v>
      </c>
      <c r="L378" s="66" t="s">
        <v>642</v>
      </c>
      <c r="M378" s="66" t="s">
        <v>654</v>
      </c>
      <c r="N378" s="158">
        <v>349</v>
      </c>
      <c r="O378" s="158">
        <v>349</v>
      </c>
      <c r="P378" s="259" t="s">
        <v>1188</v>
      </c>
    </row>
    <row r="379" spans="2:16" x14ac:dyDescent="0.25">
      <c r="B379" s="66" t="s">
        <v>2</v>
      </c>
      <c r="C379" s="66" t="s">
        <v>1191</v>
      </c>
      <c r="D379" s="66" t="s">
        <v>2276</v>
      </c>
      <c r="E379" s="66" t="str">
        <f>INDEX('Stove Emissions'!$G$5:$G$322, MATCH(O379, 'Stove Emissions'!$B$5:$B$322,0))</f>
        <v>Improved</v>
      </c>
      <c r="F379" s="66" t="s">
        <v>422</v>
      </c>
      <c r="G379" s="66" t="s">
        <v>1216</v>
      </c>
      <c r="H379" s="66" t="str">
        <f>INDEX('Stove Emissions'!$F:$F, MATCH('Stove Characteristics'!O379, 'Stove Emissions'!$B:$B,0))</f>
        <v>Crop Residue</v>
      </c>
      <c r="I379" s="189" t="s">
        <v>128</v>
      </c>
      <c r="J379" s="189" t="s">
        <v>128</v>
      </c>
      <c r="K379" s="66" t="s">
        <v>242</v>
      </c>
      <c r="L379" s="66" t="s">
        <v>642</v>
      </c>
      <c r="M379" s="66" t="s">
        <v>654</v>
      </c>
      <c r="N379" s="158">
        <v>350</v>
      </c>
      <c r="O379" s="158">
        <v>350</v>
      </c>
      <c r="P379" s="259" t="s">
        <v>1188</v>
      </c>
    </row>
    <row r="380" spans="2:16" x14ac:dyDescent="0.25">
      <c r="B380" s="66" t="s">
        <v>2</v>
      </c>
      <c r="C380" s="66" t="s">
        <v>1190</v>
      </c>
      <c r="D380" s="66" t="s">
        <v>2277</v>
      </c>
      <c r="E380" s="66" t="str">
        <f>INDEX('Stove Emissions'!$G$5:$G$322, MATCH(O380, 'Stove Emissions'!$B$5:$B$322,0))</f>
        <v>Traditional</v>
      </c>
      <c r="F380" s="66" t="s">
        <v>1206</v>
      </c>
      <c r="G380" s="66" t="s">
        <v>1217</v>
      </c>
      <c r="H380" s="66" t="str">
        <f>INDEX('Stove Emissions'!$F:$F, MATCH('Stove Characteristics'!O380, 'Stove Emissions'!$B:$B,0))</f>
        <v>Crop Residue</v>
      </c>
      <c r="I380" s="189" t="s">
        <v>128</v>
      </c>
      <c r="J380" s="189" t="s">
        <v>128</v>
      </c>
      <c r="K380" s="66" t="s">
        <v>242</v>
      </c>
      <c r="L380" s="66" t="s">
        <v>642</v>
      </c>
      <c r="M380" s="66" t="s">
        <v>654</v>
      </c>
      <c r="N380" s="158">
        <v>351</v>
      </c>
      <c r="O380" s="158">
        <v>351</v>
      </c>
      <c r="P380" s="259" t="s">
        <v>1188</v>
      </c>
    </row>
    <row r="381" spans="2:16" x14ac:dyDescent="0.25">
      <c r="B381" s="66" t="s">
        <v>2</v>
      </c>
      <c r="C381" s="66" t="s">
        <v>1195</v>
      </c>
      <c r="D381" s="66" t="s">
        <v>2277</v>
      </c>
      <c r="E381" s="66" t="str">
        <f>INDEX('Stove Emissions'!$G$5:$G$322, MATCH(O381, 'Stove Emissions'!$B$5:$B$322,0))</f>
        <v>Traditional</v>
      </c>
      <c r="F381" s="66" t="s">
        <v>1206</v>
      </c>
      <c r="G381" s="66" t="s">
        <v>1217</v>
      </c>
      <c r="H381" s="66" t="str">
        <f>INDEX('Stove Emissions'!$F:$F, MATCH('Stove Characteristics'!O381, 'Stove Emissions'!$B:$B,0))</f>
        <v>Crop Residue</v>
      </c>
      <c r="I381" s="189" t="s">
        <v>128</v>
      </c>
      <c r="J381" s="189" t="s">
        <v>128</v>
      </c>
      <c r="K381" s="66" t="s">
        <v>242</v>
      </c>
      <c r="L381" s="66" t="s">
        <v>642</v>
      </c>
      <c r="M381" s="66" t="s">
        <v>654</v>
      </c>
      <c r="N381" s="158">
        <v>352</v>
      </c>
      <c r="O381" s="158">
        <v>352</v>
      </c>
      <c r="P381" s="259" t="s">
        <v>1188</v>
      </c>
    </row>
    <row r="382" spans="2:16" x14ac:dyDescent="0.25">
      <c r="B382" s="66" t="s">
        <v>2</v>
      </c>
      <c r="C382" s="66" t="s">
        <v>1191</v>
      </c>
      <c r="D382" s="66" t="s">
        <v>2276</v>
      </c>
      <c r="E382" s="66" t="str">
        <f>INDEX('Stove Emissions'!$G$5:$G$322, MATCH(O382, 'Stove Emissions'!$B$5:$B$322,0))</f>
        <v>Improved</v>
      </c>
      <c r="F382" s="66" t="s">
        <v>1206</v>
      </c>
      <c r="G382" s="66" t="s">
        <v>1217</v>
      </c>
      <c r="H382" s="66" t="str">
        <f>INDEX('Stove Emissions'!$F:$F, MATCH('Stove Characteristics'!O382, 'Stove Emissions'!$B:$B,0))</f>
        <v>Crop Residue</v>
      </c>
      <c r="I382" s="189" t="s">
        <v>128</v>
      </c>
      <c r="J382" s="189" t="s">
        <v>128</v>
      </c>
      <c r="K382" s="66" t="s">
        <v>242</v>
      </c>
      <c r="L382" s="66" t="s">
        <v>642</v>
      </c>
      <c r="M382" s="66" t="s">
        <v>654</v>
      </c>
      <c r="N382" s="158">
        <v>353</v>
      </c>
      <c r="O382" s="158">
        <v>353</v>
      </c>
      <c r="P382" s="259" t="s">
        <v>1188</v>
      </c>
    </row>
    <row r="383" spans="2:16" x14ac:dyDescent="0.25">
      <c r="B383" s="66" t="s">
        <v>2</v>
      </c>
      <c r="C383" s="66" t="s">
        <v>1195</v>
      </c>
      <c r="D383" s="66" t="s">
        <v>2277</v>
      </c>
      <c r="E383" s="66" t="str">
        <f>INDEX('Stove Emissions'!$G$5:$G$322, MATCH(O383, 'Stove Emissions'!$B$5:$B$322,0))</f>
        <v>Traditional</v>
      </c>
      <c r="F383" s="66" t="s">
        <v>1207</v>
      </c>
      <c r="G383" s="66" t="s">
        <v>1219</v>
      </c>
      <c r="H383" s="66" t="str">
        <f>INDEX('Stove Emissions'!$F:$F, MATCH('Stove Characteristics'!O383, 'Stove Emissions'!$B:$B,0))</f>
        <v>Firewood</v>
      </c>
      <c r="I383" s="189" t="s">
        <v>128</v>
      </c>
      <c r="J383" s="189" t="s">
        <v>128</v>
      </c>
      <c r="K383" s="66" t="s">
        <v>242</v>
      </c>
      <c r="L383" s="66" t="s">
        <v>642</v>
      </c>
      <c r="M383" s="66" t="s">
        <v>654</v>
      </c>
      <c r="N383" s="158">
        <v>359</v>
      </c>
      <c r="O383" s="158">
        <v>359</v>
      </c>
      <c r="P383" s="259" t="s">
        <v>1188</v>
      </c>
    </row>
    <row r="384" spans="2:16" x14ac:dyDescent="0.25">
      <c r="B384" s="66" t="s">
        <v>2</v>
      </c>
      <c r="C384" s="66" t="s">
        <v>1196</v>
      </c>
      <c r="D384" s="66" t="s">
        <v>2277</v>
      </c>
      <c r="E384" s="66" t="str">
        <f>INDEX('Stove Emissions'!$G$5:$G$322, MATCH(O384, 'Stove Emissions'!$B$5:$B$322,0))</f>
        <v>Traditional</v>
      </c>
      <c r="F384" s="66" t="s">
        <v>1207</v>
      </c>
      <c r="G384" s="66" t="s">
        <v>1220</v>
      </c>
      <c r="H384" s="66" t="str">
        <f>INDEX('Stove Emissions'!$F:$F, MATCH('Stove Characteristics'!O384, 'Stove Emissions'!$B:$B,0))</f>
        <v>Firewood</v>
      </c>
      <c r="I384" s="189" t="s">
        <v>128</v>
      </c>
      <c r="J384" s="189" t="s">
        <v>128</v>
      </c>
      <c r="K384" s="66" t="s">
        <v>242</v>
      </c>
      <c r="L384" s="66" t="s">
        <v>642</v>
      </c>
      <c r="M384" s="66" t="s">
        <v>654</v>
      </c>
      <c r="N384" s="158">
        <v>360</v>
      </c>
      <c r="O384" s="158">
        <v>360</v>
      </c>
      <c r="P384" s="259" t="s">
        <v>1188</v>
      </c>
    </row>
    <row r="385" spans="2:16" x14ac:dyDescent="0.25">
      <c r="B385" s="66" t="s">
        <v>2</v>
      </c>
      <c r="C385" s="66" t="s">
        <v>1195</v>
      </c>
      <c r="D385" s="66" t="s">
        <v>2277</v>
      </c>
      <c r="E385" s="66" t="str">
        <f>INDEX('Stove Emissions'!$G$5:$G$322, MATCH(O385, 'Stove Emissions'!$B$5:$B$322,0))</f>
        <v>Traditional</v>
      </c>
      <c r="F385" s="66" t="s">
        <v>1207</v>
      </c>
      <c r="G385" s="66" t="s">
        <v>1220</v>
      </c>
      <c r="H385" s="66" t="str">
        <f>INDEX('Stove Emissions'!$F:$F, MATCH('Stove Characteristics'!O385, 'Stove Emissions'!$B:$B,0))</f>
        <v>Firewood</v>
      </c>
      <c r="I385" s="189" t="s">
        <v>128</v>
      </c>
      <c r="J385" s="189" t="s">
        <v>128</v>
      </c>
      <c r="K385" s="66" t="s">
        <v>242</v>
      </c>
      <c r="L385" s="66" t="s">
        <v>642</v>
      </c>
      <c r="M385" s="66" t="s">
        <v>654</v>
      </c>
      <c r="N385" s="158">
        <v>361</v>
      </c>
      <c r="O385" s="158">
        <v>361</v>
      </c>
      <c r="P385" s="259" t="s">
        <v>1188</v>
      </c>
    </row>
    <row r="386" spans="2:16" x14ac:dyDescent="0.25">
      <c r="B386" s="66" t="s">
        <v>2</v>
      </c>
      <c r="C386" s="66" t="s">
        <v>1191</v>
      </c>
      <c r="D386" s="66" t="s">
        <v>2276</v>
      </c>
      <c r="E386" s="66" t="str">
        <f>INDEX('Stove Emissions'!$G$5:$G$322, MATCH(O386, 'Stove Emissions'!$B$5:$B$322,0))</f>
        <v>Improved</v>
      </c>
      <c r="F386" s="66" t="s">
        <v>1207</v>
      </c>
      <c r="G386" s="66" t="s">
        <v>1220</v>
      </c>
      <c r="H386" s="66" t="str">
        <f>INDEX('Stove Emissions'!$F:$F, MATCH('Stove Characteristics'!O386, 'Stove Emissions'!$B:$B,0))</f>
        <v>Firewood</v>
      </c>
      <c r="I386" s="189" t="s">
        <v>128</v>
      </c>
      <c r="J386" s="189" t="s">
        <v>128</v>
      </c>
      <c r="K386" s="66" t="s">
        <v>242</v>
      </c>
      <c r="L386" s="66" t="s">
        <v>642</v>
      </c>
      <c r="M386" s="66" t="s">
        <v>654</v>
      </c>
      <c r="N386" s="158">
        <v>362</v>
      </c>
      <c r="O386" s="158">
        <v>362</v>
      </c>
      <c r="P386" s="259" t="s">
        <v>1188</v>
      </c>
    </row>
    <row r="387" spans="2:16" x14ac:dyDescent="0.25">
      <c r="B387" s="66" t="s">
        <v>2</v>
      </c>
      <c r="C387" s="66" t="s">
        <v>1192</v>
      </c>
      <c r="D387" s="66" t="s">
        <v>2276</v>
      </c>
      <c r="E387" s="66" t="str">
        <f>INDEX('Stove Emissions'!$G$5:$G$322, MATCH(O387, 'Stove Emissions'!$B$5:$B$322,0))</f>
        <v>Improved</v>
      </c>
      <c r="F387" s="66" t="s">
        <v>1207</v>
      </c>
      <c r="G387" s="66" t="s">
        <v>1220</v>
      </c>
      <c r="H387" s="66" t="str">
        <f>INDEX('Stove Emissions'!$F:$F, MATCH('Stove Characteristics'!O387, 'Stove Emissions'!$B:$B,0))</f>
        <v>Firewood</v>
      </c>
      <c r="I387" s="189" t="s">
        <v>128</v>
      </c>
      <c r="J387" s="189" t="s">
        <v>128</v>
      </c>
      <c r="K387" s="66" t="s">
        <v>242</v>
      </c>
      <c r="L387" s="66" t="s">
        <v>642</v>
      </c>
      <c r="M387" s="66" t="s">
        <v>654</v>
      </c>
      <c r="N387" s="158">
        <v>363</v>
      </c>
      <c r="O387" s="158">
        <v>363</v>
      </c>
      <c r="P387" s="259" t="s">
        <v>1188</v>
      </c>
    </row>
    <row r="388" spans="2:16" x14ac:dyDescent="0.25">
      <c r="B388" s="66" t="s">
        <v>2</v>
      </c>
      <c r="C388" s="66" t="s">
        <v>1196</v>
      </c>
      <c r="D388" s="66" t="s">
        <v>2277</v>
      </c>
      <c r="E388" s="66" t="str">
        <f>INDEX('Stove Emissions'!$G$5:$G$322, MATCH(O388, 'Stove Emissions'!$B$5:$B$322,0))</f>
        <v>Traditional</v>
      </c>
      <c r="F388" s="66" t="s">
        <v>1207</v>
      </c>
      <c r="G388" s="66" t="s">
        <v>1221</v>
      </c>
      <c r="H388" s="66" t="str">
        <f>INDEX('Stove Emissions'!$F:$F, MATCH('Stove Characteristics'!O388, 'Stove Emissions'!$B:$B,0))</f>
        <v>Firewood</v>
      </c>
      <c r="I388" s="189" t="s">
        <v>128</v>
      </c>
      <c r="J388" s="189" t="s">
        <v>128</v>
      </c>
      <c r="K388" s="66" t="s">
        <v>242</v>
      </c>
      <c r="L388" s="66" t="s">
        <v>642</v>
      </c>
      <c r="M388" s="66" t="s">
        <v>654</v>
      </c>
      <c r="N388" s="158">
        <v>364</v>
      </c>
      <c r="O388" s="158">
        <v>364</v>
      </c>
      <c r="P388" s="259" t="s">
        <v>1188</v>
      </c>
    </row>
    <row r="389" spans="2:16" x14ac:dyDescent="0.25">
      <c r="B389" s="66" t="s">
        <v>2</v>
      </c>
      <c r="C389" s="66" t="s">
        <v>1190</v>
      </c>
      <c r="D389" s="66" t="s">
        <v>2277</v>
      </c>
      <c r="E389" s="66" t="str">
        <f>INDEX('Stove Emissions'!$G$5:$G$322, MATCH(O389, 'Stove Emissions'!$B$5:$B$322,0))</f>
        <v>Traditional</v>
      </c>
      <c r="F389" s="66" t="s">
        <v>1207</v>
      </c>
      <c r="G389" s="66" t="s">
        <v>1221</v>
      </c>
      <c r="H389" s="66" t="str">
        <f>INDEX('Stove Emissions'!$F:$F, MATCH('Stove Characteristics'!O389, 'Stove Emissions'!$B:$B,0))</f>
        <v>Firewood</v>
      </c>
      <c r="I389" s="189" t="s">
        <v>128</v>
      </c>
      <c r="J389" s="189" t="s">
        <v>128</v>
      </c>
      <c r="K389" s="66" t="s">
        <v>242</v>
      </c>
      <c r="L389" s="66" t="s">
        <v>642</v>
      </c>
      <c r="M389" s="66" t="s">
        <v>654</v>
      </c>
      <c r="N389" s="158">
        <v>365</v>
      </c>
      <c r="O389" s="158">
        <v>365</v>
      </c>
      <c r="P389" s="259" t="s">
        <v>1188</v>
      </c>
    </row>
    <row r="390" spans="2:16" x14ac:dyDescent="0.25">
      <c r="B390" s="66" t="s">
        <v>2</v>
      </c>
      <c r="C390" s="66" t="s">
        <v>1195</v>
      </c>
      <c r="D390" s="66" t="s">
        <v>2277</v>
      </c>
      <c r="E390" s="66" t="str">
        <f>INDEX('Stove Emissions'!$G$5:$G$322, MATCH(O390, 'Stove Emissions'!$B$5:$B$322,0))</f>
        <v>Traditional</v>
      </c>
      <c r="F390" s="66" t="s">
        <v>1207</v>
      </c>
      <c r="G390" s="66" t="s">
        <v>1221</v>
      </c>
      <c r="H390" s="66" t="str">
        <f>INDEX('Stove Emissions'!$F:$F, MATCH('Stove Characteristics'!O390, 'Stove Emissions'!$B:$B,0))</f>
        <v>Firewood</v>
      </c>
      <c r="I390" s="189" t="s">
        <v>128</v>
      </c>
      <c r="J390" s="189" t="s">
        <v>128</v>
      </c>
      <c r="K390" s="66" t="s">
        <v>242</v>
      </c>
      <c r="L390" s="66" t="s">
        <v>642</v>
      </c>
      <c r="M390" s="66" t="s">
        <v>654</v>
      </c>
      <c r="N390" s="158">
        <v>366</v>
      </c>
      <c r="O390" s="158">
        <v>366</v>
      </c>
      <c r="P390" s="259" t="s">
        <v>1188</v>
      </c>
    </row>
    <row r="391" spans="2:16" x14ac:dyDescent="0.25">
      <c r="B391" s="66" t="s">
        <v>2</v>
      </c>
      <c r="C391" s="66" t="s">
        <v>1191</v>
      </c>
      <c r="D391" s="66" t="s">
        <v>2276</v>
      </c>
      <c r="E391" s="66" t="str">
        <f>INDEX('Stove Emissions'!$G$5:$G$322, MATCH(O391, 'Stove Emissions'!$B$5:$B$322,0))</f>
        <v>Improved</v>
      </c>
      <c r="F391" s="66" t="s">
        <v>1207</v>
      </c>
      <c r="G391" s="66" t="s">
        <v>1221</v>
      </c>
      <c r="H391" s="66" t="str">
        <f>INDEX('Stove Emissions'!$F:$F, MATCH('Stove Characteristics'!O391, 'Stove Emissions'!$B:$B,0))</f>
        <v>Firewood</v>
      </c>
      <c r="I391" s="189" t="s">
        <v>128</v>
      </c>
      <c r="J391" s="189" t="s">
        <v>128</v>
      </c>
      <c r="K391" s="66" t="s">
        <v>242</v>
      </c>
      <c r="L391" s="66" t="s">
        <v>642</v>
      </c>
      <c r="M391" s="66" t="s">
        <v>654</v>
      </c>
      <c r="N391" s="158">
        <v>367</v>
      </c>
      <c r="O391" s="158">
        <v>367</v>
      </c>
      <c r="P391" s="259" t="s">
        <v>1188</v>
      </c>
    </row>
    <row r="392" spans="2:16" x14ac:dyDescent="0.25">
      <c r="B392" s="66" t="s">
        <v>2</v>
      </c>
      <c r="C392" s="66" t="s">
        <v>1192</v>
      </c>
      <c r="D392" s="66" t="s">
        <v>2276</v>
      </c>
      <c r="E392" s="66" t="str">
        <f>INDEX('Stove Emissions'!$G$5:$G$322, MATCH(O392, 'Stove Emissions'!$B$5:$B$322,0))</f>
        <v>Improved</v>
      </c>
      <c r="F392" s="66" t="s">
        <v>1207</v>
      </c>
      <c r="G392" s="66" t="s">
        <v>1221</v>
      </c>
      <c r="H392" s="66" t="str">
        <f>INDEX('Stove Emissions'!$F:$F, MATCH('Stove Characteristics'!O392, 'Stove Emissions'!$B:$B,0))</f>
        <v>Firewood</v>
      </c>
      <c r="I392" s="189" t="s">
        <v>128</v>
      </c>
      <c r="J392" s="189" t="s">
        <v>128</v>
      </c>
      <c r="K392" s="66" t="s">
        <v>242</v>
      </c>
      <c r="L392" s="66" t="s">
        <v>642</v>
      </c>
      <c r="M392" s="66" t="s">
        <v>654</v>
      </c>
      <c r="N392" s="158">
        <v>368</v>
      </c>
      <c r="O392" s="158">
        <v>368</v>
      </c>
      <c r="P392" s="259" t="s">
        <v>1188</v>
      </c>
    </row>
    <row r="393" spans="2:16" x14ac:dyDescent="0.25">
      <c r="B393" s="66" t="s">
        <v>2</v>
      </c>
      <c r="C393" s="66" t="s">
        <v>1197</v>
      </c>
      <c r="D393" s="66" t="s">
        <v>2277</v>
      </c>
      <c r="E393" s="66" t="str">
        <f>INDEX('Stove Emissions'!$G$5:$G$322, MATCH(O393, 'Stove Emissions'!$B$5:$B$322,0))</f>
        <v>Improved</v>
      </c>
      <c r="F393" s="66" t="s">
        <v>1207</v>
      </c>
      <c r="G393" s="66" t="s">
        <v>1222</v>
      </c>
      <c r="H393" s="66" t="str">
        <f>INDEX('Stove Emissions'!$F:$F, MATCH('Stove Characteristics'!O393, 'Stove Emissions'!$B:$B,0))</f>
        <v>Charcoal Briquette</v>
      </c>
      <c r="I393" s="189" t="s">
        <v>128</v>
      </c>
      <c r="J393" s="189" t="s">
        <v>128</v>
      </c>
      <c r="K393" s="66" t="s">
        <v>242</v>
      </c>
      <c r="L393" s="66" t="s">
        <v>642</v>
      </c>
      <c r="M393" s="66" t="s">
        <v>654</v>
      </c>
      <c r="N393" s="158">
        <v>369</v>
      </c>
      <c r="O393" s="158">
        <v>369</v>
      </c>
      <c r="P393" s="259" t="s">
        <v>1188</v>
      </c>
    </row>
    <row r="394" spans="2:16" x14ac:dyDescent="0.25">
      <c r="B394" s="66" t="s">
        <v>2</v>
      </c>
      <c r="C394" s="66" t="s">
        <v>1197</v>
      </c>
      <c r="D394" s="66" t="s">
        <v>2277</v>
      </c>
      <c r="E394" s="66" t="str">
        <f>INDEX('Stove Emissions'!$G$5:$G$322, MATCH(O394, 'Stove Emissions'!$B$5:$B$322,0))</f>
        <v>Improved</v>
      </c>
      <c r="F394" s="66" t="s">
        <v>1208</v>
      </c>
      <c r="G394" s="66" t="s">
        <v>1223</v>
      </c>
      <c r="H394" s="66" t="str">
        <f>INDEX('Stove Emissions'!$F:$F, MATCH('Stove Characteristics'!O394, 'Stove Emissions'!$B:$B,0))</f>
        <v>Charcoal</v>
      </c>
      <c r="I394" s="189" t="s">
        <v>128</v>
      </c>
      <c r="J394" s="189" t="s">
        <v>128</v>
      </c>
      <c r="K394" s="66" t="s">
        <v>242</v>
      </c>
      <c r="L394" s="66" t="s">
        <v>642</v>
      </c>
      <c r="M394" s="66" t="s">
        <v>654</v>
      </c>
      <c r="N394" s="158">
        <v>370</v>
      </c>
      <c r="O394" s="158">
        <v>370</v>
      </c>
      <c r="P394" s="259" t="s">
        <v>1188</v>
      </c>
    </row>
    <row r="395" spans="2:16" x14ac:dyDescent="0.25">
      <c r="B395" s="66" t="s">
        <v>2</v>
      </c>
      <c r="C395" s="66" t="s">
        <v>1199</v>
      </c>
      <c r="D395" s="66" t="s">
        <v>2277</v>
      </c>
      <c r="E395" s="66" t="str">
        <f>INDEX('Stove Emissions'!$G$5:$G$322, MATCH(O395, 'Stove Emissions'!$B$5:$B$322,0))</f>
        <v>Improved</v>
      </c>
      <c r="F395" s="66" t="s">
        <v>1210</v>
      </c>
      <c r="G395" s="66" t="s">
        <v>1229</v>
      </c>
      <c r="H395" s="66" t="str">
        <f>INDEX('Stove Emissions'!$F:$F, MATCH('Stove Characteristics'!O395, 'Stove Emissions'!$B:$B,0))</f>
        <v>Kerosene, Wick</v>
      </c>
      <c r="I395" s="189" t="s">
        <v>128</v>
      </c>
      <c r="J395" s="189" t="s">
        <v>128</v>
      </c>
      <c r="K395" s="66" t="s">
        <v>242</v>
      </c>
      <c r="L395" s="66" t="s">
        <v>642</v>
      </c>
      <c r="M395" s="66" t="s">
        <v>654</v>
      </c>
      <c r="N395" s="158">
        <v>383</v>
      </c>
      <c r="O395" s="158">
        <v>383</v>
      </c>
      <c r="P395" s="259" t="s">
        <v>1188</v>
      </c>
    </row>
    <row r="396" spans="2:16" x14ac:dyDescent="0.25">
      <c r="B396" s="66" t="s">
        <v>2</v>
      </c>
      <c r="C396" s="66" t="s">
        <v>1200</v>
      </c>
      <c r="D396" s="66" t="s">
        <v>2277</v>
      </c>
      <c r="E396" s="66" t="str">
        <f>INDEX('Stove Emissions'!$G$5:$G$322, MATCH(O396, 'Stove Emissions'!$B$5:$B$322,0))</f>
        <v>Improved</v>
      </c>
      <c r="F396" s="66" t="s">
        <v>1210</v>
      </c>
      <c r="G396" s="66" t="s">
        <v>1229</v>
      </c>
      <c r="H396" s="66" t="str">
        <f>INDEX('Stove Emissions'!$F:$F, MATCH('Stove Characteristics'!O396, 'Stove Emissions'!$B:$B,0))</f>
        <v>Kerosene, Pressure</v>
      </c>
      <c r="I396" s="189" t="s">
        <v>128</v>
      </c>
      <c r="J396" s="189" t="s">
        <v>128</v>
      </c>
      <c r="K396" s="66" t="s">
        <v>242</v>
      </c>
      <c r="L396" s="66" t="s">
        <v>642</v>
      </c>
      <c r="M396" s="66" t="s">
        <v>654</v>
      </c>
      <c r="N396" s="158">
        <v>385</v>
      </c>
      <c r="O396" s="158">
        <v>385</v>
      </c>
      <c r="P396" s="259" t="s">
        <v>1188</v>
      </c>
    </row>
    <row r="397" spans="2:16" x14ac:dyDescent="0.25">
      <c r="B397" s="66" t="s">
        <v>2</v>
      </c>
      <c r="C397" s="66" t="s">
        <v>1203</v>
      </c>
      <c r="D397" s="66" t="s">
        <v>2277</v>
      </c>
      <c r="E397" s="66" t="str">
        <f>INDEX('Stove Emissions'!$G$5:$G$322, MATCH(O397, 'Stove Emissions'!$B$5:$B$322,0))</f>
        <v>Modern</v>
      </c>
      <c r="F397" s="66" t="s">
        <v>302</v>
      </c>
      <c r="G397" s="66" t="s">
        <v>1230</v>
      </c>
      <c r="H397" s="66" t="str">
        <f>INDEX('Stove Emissions'!$F:$F, MATCH('Stove Characteristics'!O397, 'Stove Emissions'!$B:$B,0))</f>
        <v>LPG</v>
      </c>
      <c r="I397" s="67" t="s">
        <v>242</v>
      </c>
      <c r="J397" s="189" t="s">
        <v>128</v>
      </c>
      <c r="K397" s="66" t="s">
        <v>242</v>
      </c>
      <c r="L397" s="66" t="s">
        <v>642</v>
      </c>
      <c r="M397" s="66" t="s">
        <v>654</v>
      </c>
      <c r="N397" s="158">
        <v>388</v>
      </c>
      <c r="O397" s="158">
        <v>388</v>
      </c>
      <c r="P397" s="259" t="s">
        <v>1188</v>
      </c>
    </row>
    <row r="398" spans="2:16" x14ac:dyDescent="0.25">
      <c r="B398" s="66" t="s">
        <v>2</v>
      </c>
      <c r="C398" s="66" t="s">
        <v>1204</v>
      </c>
      <c r="D398" s="66" t="s">
        <v>2277</v>
      </c>
      <c r="E398" s="66" t="str">
        <f>INDEX('Stove Emissions'!$G$5:$G$322, MATCH(O398, 'Stove Emissions'!$B$5:$B$322,0))</f>
        <v>Modern</v>
      </c>
      <c r="F398" s="66" t="s">
        <v>1211</v>
      </c>
      <c r="G398" s="66" t="s">
        <v>1233</v>
      </c>
      <c r="H398" s="66" t="str">
        <f>INDEX('Stove Emissions'!$F:$F, MATCH('Stove Characteristics'!O398, 'Stove Emissions'!$B:$B,0))</f>
        <v>Biogas</v>
      </c>
      <c r="I398" s="189" t="s">
        <v>128</v>
      </c>
      <c r="J398" s="189" t="s">
        <v>128</v>
      </c>
      <c r="K398" s="66" t="s">
        <v>242</v>
      </c>
      <c r="L398" s="66" t="s">
        <v>642</v>
      </c>
      <c r="M398" s="66" t="s">
        <v>654</v>
      </c>
      <c r="N398" s="158">
        <v>392</v>
      </c>
      <c r="O398" s="158">
        <v>392</v>
      </c>
      <c r="P398" s="259" t="s">
        <v>1188</v>
      </c>
    </row>
    <row r="399" spans="2:16" x14ac:dyDescent="0.25">
      <c r="B399" s="66" t="s">
        <v>2</v>
      </c>
      <c r="C399" s="66" t="s">
        <v>1195</v>
      </c>
      <c r="D399" s="66" t="s">
        <v>2277</v>
      </c>
      <c r="E399" s="66" t="str">
        <f>INDEX('Stove Emissions'!$G$5:$G$322, MATCH(O399, 'Stove Emissions'!$B$5:$B$322,0))</f>
        <v>Traditional</v>
      </c>
      <c r="F399" s="66" t="s">
        <v>1207</v>
      </c>
      <c r="G399" s="66" t="s">
        <v>1218</v>
      </c>
      <c r="H399" s="66" t="str">
        <f>INDEX('Stove Emissions'!$F:$F, MATCH('Stove Characteristics'!O399, 'Stove Emissions'!$B:$B,0))</f>
        <v>Firewood</v>
      </c>
      <c r="I399" s="189" t="s">
        <v>128</v>
      </c>
      <c r="J399" s="189" t="s">
        <v>128</v>
      </c>
      <c r="K399" s="66" t="s">
        <v>242</v>
      </c>
      <c r="L399" s="66" t="s">
        <v>642</v>
      </c>
      <c r="M399" s="66" t="s">
        <v>654</v>
      </c>
      <c r="N399" s="158">
        <v>356</v>
      </c>
      <c r="O399" s="158">
        <v>356</v>
      </c>
      <c r="P399" s="259" t="s">
        <v>1188</v>
      </c>
    </row>
    <row r="400" spans="2:16" x14ac:dyDescent="0.25">
      <c r="B400" s="66" t="s">
        <v>306</v>
      </c>
      <c r="C400" s="66" t="s">
        <v>1291</v>
      </c>
      <c r="D400" s="66" t="s">
        <v>1296</v>
      </c>
      <c r="E400" s="66" t="s">
        <v>492</v>
      </c>
      <c r="F400" s="66" t="s">
        <v>139</v>
      </c>
      <c r="G400" s="66" t="s">
        <v>1300</v>
      </c>
      <c r="H400" s="66" t="s">
        <v>139</v>
      </c>
      <c r="I400" s="67">
        <v>0.316</v>
      </c>
      <c r="J400" s="189" t="s">
        <v>128</v>
      </c>
      <c r="K400" s="66" t="s">
        <v>1301</v>
      </c>
      <c r="L400" s="66" t="s">
        <v>480</v>
      </c>
      <c r="M400" s="66" t="s">
        <v>649</v>
      </c>
      <c r="N400" s="158" t="s">
        <v>242</v>
      </c>
      <c r="O400" s="158">
        <v>494</v>
      </c>
      <c r="P400" s="259" t="s">
        <v>1302</v>
      </c>
    </row>
    <row r="401" spans="2:16" x14ac:dyDescent="0.25">
      <c r="B401" s="66" t="s">
        <v>306</v>
      </c>
      <c r="C401" s="66" t="s">
        <v>1292</v>
      </c>
      <c r="D401" s="66" t="s">
        <v>1299</v>
      </c>
      <c r="E401" s="66" t="str">
        <f>INDEX('Stove Emissions'!$G$5:$G$322, MATCH(O401, 'Stove Emissions'!$B$5:$B$322,0))</f>
        <v>Improved</v>
      </c>
      <c r="F401" s="66" t="s">
        <v>139</v>
      </c>
      <c r="G401" s="66" t="s">
        <v>1300</v>
      </c>
      <c r="H401" s="66" t="str">
        <f>INDEX('Stove Emissions'!$F:$F, MATCH('Stove Characteristics'!O401, 'Stove Emissions'!$B:$B,0))</f>
        <v>Charcoal</v>
      </c>
      <c r="I401" s="67">
        <v>0.28600000000000003</v>
      </c>
      <c r="J401" s="189" t="s">
        <v>128</v>
      </c>
      <c r="K401" s="66" t="s">
        <v>1301</v>
      </c>
      <c r="L401" s="66" t="s">
        <v>480</v>
      </c>
      <c r="M401" s="66" t="s">
        <v>649</v>
      </c>
      <c r="N401" s="158">
        <v>393</v>
      </c>
      <c r="O401" s="158">
        <v>393</v>
      </c>
      <c r="P401" s="259" t="s">
        <v>1302</v>
      </c>
    </row>
    <row r="402" spans="2:16" x14ac:dyDescent="0.25">
      <c r="B402" s="66" t="s">
        <v>306</v>
      </c>
      <c r="C402" s="66" t="s">
        <v>1293</v>
      </c>
      <c r="D402" s="66" t="s">
        <v>1297</v>
      </c>
      <c r="E402" s="66" t="str">
        <f>INDEX('Stove Emissions'!$G$5:$G$322, MATCH(O402, 'Stove Emissions'!$B$5:$B$322,0))</f>
        <v>Improved</v>
      </c>
      <c r="F402" s="66" t="s">
        <v>139</v>
      </c>
      <c r="G402" s="66" t="s">
        <v>1300</v>
      </c>
      <c r="H402" s="66" t="str">
        <f>INDEX('Stove Emissions'!$F:$F, MATCH('Stove Characteristics'!O402, 'Stove Emissions'!$B:$B,0))</f>
        <v>Charcoal</v>
      </c>
      <c r="I402" s="67">
        <v>0.373</v>
      </c>
      <c r="J402" s="189" t="s">
        <v>128</v>
      </c>
      <c r="K402" s="66" t="s">
        <v>1301</v>
      </c>
      <c r="L402" s="66" t="s">
        <v>480</v>
      </c>
      <c r="M402" s="66" t="s">
        <v>649</v>
      </c>
      <c r="N402" s="158">
        <v>394</v>
      </c>
      <c r="O402" s="158">
        <v>394</v>
      </c>
      <c r="P402" s="259" t="s">
        <v>1302</v>
      </c>
    </row>
    <row r="403" spans="2:16" x14ac:dyDescent="0.25">
      <c r="B403" s="66" t="s">
        <v>306</v>
      </c>
      <c r="C403" s="66" t="s">
        <v>1294</v>
      </c>
      <c r="D403" s="66" t="s">
        <v>1298</v>
      </c>
      <c r="E403" s="66" t="str">
        <f>INDEX('Stove Emissions'!$G$5:$G$322, MATCH(O403, 'Stove Emissions'!$B$5:$B$322,0))</f>
        <v>Improved</v>
      </c>
      <c r="F403" s="66" t="s">
        <v>139</v>
      </c>
      <c r="G403" s="66" t="s">
        <v>1300</v>
      </c>
      <c r="H403" s="66" t="str">
        <f>INDEX('Stove Emissions'!$F:$F, MATCH('Stove Characteristics'!O403, 'Stove Emissions'!$B:$B,0))</f>
        <v>Charcoal</v>
      </c>
      <c r="I403" s="67">
        <v>0.30499999999999999</v>
      </c>
      <c r="J403" s="189" t="s">
        <v>128</v>
      </c>
      <c r="K403" s="66" t="s">
        <v>1301</v>
      </c>
      <c r="L403" s="66" t="s">
        <v>480</v>
      </c>
      <c r="M403" s="66" t="s">
        <v>649</v>
      </c>
      <c r="N403" s="158">
        <v>395</v>
      </c>
      <c r="O403" s="158">
        <v>395</v>
      </c>
      <c r="P403" s="259" t="s">
        <v>1302</v>
      </c>
    </row>
    <row r="404" spans="2:16" ht="17.25" customHeight="1" x14ac:dyDescent="0.25">
      <c r="B404" s="66" t="s">
        <v>306</v>
      </c>
      <c r="C404" s="66" t="s">
        <v>490</v>
      </c>
      <c r="D404" s="66" t="s">
        <v>1295</v>
      </c>
      <c r="E404" s="66" t="str">
        <f>INDEX('Stove Emissions'!$G$5:$G$322, MATCH(O404, 'Stove Emissions'!$B$5:$B$322,0))</f>
        <v>Traditional</v>
      </c>
      <c r="F404" s="66" t="s">
        <v>139</v>
      </c>
      <c r="G404" s="66" t="s">
        <v>1300</v>
      </c>
      <c r="H404" s="66" t="str">
        <f>INDEX('Stove Emissions'!$F:$F, MATCH('Stove Characteristics'!O404, 'Stove Emissions'!$B:$B,0))</f>
        <v>Charcoal</v>
      </c>
      <c r="I404" s="67">
        <v>0.222</v>
      </c>
      <c r="J404" s="189" t="s">
        <v>128</v>
      </c>
      <c r="K404" s="66" t="s">
        <v>1301</v>
      </c>
      <c r="L404" s="66" t="s">
        <v>480</v>
      </c>
      <c r="M404" s="66" t="s">
        <v>649</v>
      </c>
      <c r="N404" s="158">
        <v>396</v>
      </c>
      <c r="O404" s="158">
        <v>396</v>
      </c>
      <c r="P404" s="259" t="s">
        <v>1302</v>
      </c>
    </row>
    <row r="405" spans="2:16" x14ac:dyDescent="0.25">
      <c r="B405" s="66" t="s">
        <v>1327</v>
      </c>
      <c r="C405" s="66" t="s">
        <v>1325</v>
      </c>
      <c r="D405" s="66" t="s">
        <v>1326</v>
      </c>
      <c r="E405" s="66" t="s">
        <v>1567</v>
      </c>
      <c r="F405" s="66" t="s">
        <v>302</v>
      </c>
      <c r="G405" s="66" t="s">
        <v>1329</v>
      </c>
      <c r="H405" s="66" t="str">
        <f>INDEX('Stove Emissions'!$F:$F, MATCH('Stove Characteristics'!O405, 'Stove Emissions'!$B:$B,0))</f>
        <v>Charcoal</v>
      </c>
      <c r="I405" s="67">
        <v>0.49247241000000003</v>
      </c>
      <c r="J405" s="189" t="s">
        <v>128</v>
      </c>
      <c r="K405" s="66" t="s">
        <v>1328</v>
      </c>
      <c r="L405" s="66" t="s">
        <v>480</v>
      </c>
      <c r="M405" s="66" t="s">
        <v>649</v>
      </c>
      <c r="N405" s="158" t="s">
        <v>242</v>
      </c>
      <c r="O405" s="158">
        <f t="shared" ref="O405:O428" si="0">O404+1</f>
        <v>397</v>
      </c>
      <c r="P405" s="259" t="s">
        <v>2263</v>
      </c>
    </row>
    <row r="406" spans="2:16" x14ac:dyDescent="0.25">
      <c r="B406" s="66" t="s">
        <v>1332</v>
      </c>
      <c r="C406" s="66" t="s">
        <v>1331</v>
      </c>
      <c r="D406" s="66"/>
      <c r="E406" s="66" t="s">
        <v>1567</v>
      </c>
      <c r="F406" s="66" t="s">
        <v>62</v>
      </c>
      <c r="G406" s="66" t="s">
        <v>1329</v>
      </c>
      <c r="H406" s="66" t="str">
        <f>INDEX('Stove Emissions'!$F:$F, MATCH('Stove Characteristics'!O406, 'Stove Emissions'!$B:$B,0))</f>
        <v>Honeycomb Coal</v>
      </c>
      <c r="I406" s="67">
        <v>0.67662167500000003</v>
      </c>
      <c r="J406" s="189" t="s">
        <v>128</v>
      </c>
      <c r="K406" s="66" t="s">
        <v>1333</v>
      </c>
      <c r="L406" s="66" t="s">
        <v>480</v>
      </c>
      <c r="M406" s="66" t="s">
        <v>649</v>
      </c>
      <c r="N406" s="158" t="s">
        <v>242</v>
      </c>
      <c r="O406" s="158">
        <f t="shared" si="0"/>
        <v>398</v>
      </c>
      <c r="P406" s="259" t="s">
        <v>2263</v>
      </c>
    </row>
    <row r="407" spans="2:16" x14ac:dyDescent="0.25">
      <c r="B407" s="66" t="s">
        <v>1334</v>
      </c>
      <c r="C407" s="66" t="s">
        <v>1335</v>
      </c>
      <c r="D407" s="66" t="s">
        <v>1330</v>
      </c>
      <c r="E407" s="66" t="s">
        <v>1567</v>
      </c>
      <c r="F407" s="66" t="s">
        <v>62</v>
      </c>
      <c r="G407" s="66" t="s">
        <v>1329</v>
      </c>
      <c r="H407" s="66" t="str">
        <f>INDEX('Stove Emissions'!$F:$F, MATCH('Stove Characteristics'!O407, 'Stove Emissions'!$B:$B,0))</f>
        <v>Honeycomb Coal</v>
      </c>
      <c r="I407" s="67">
        <v>0.75</v>
      </c>
      <c r="J407" s="189" t="s">
        <v>128</v>
      </c>
      <c r="K407" s="66" t="s">
        <v>1301</v>
      </c>
      <c r="L407" s="66" t="s">
        <v>480</v>
      </c>
      <c r="M407" s="66" t="s">
        <v>485</v>
      </c>
      <c r="N407" s="158" t="s">
        <v>242</v>
      </c>
      <c r="O407" s="158">
        <f t="shared" si="0"/>
        <v>399</v>
      </c>
      <c r="P407" s="259" t="s">
        <v>2263</v>
      </c>
    </row>
    <row r="408" spans="2:16" x14ac:dyDescent="0.25">
      <c r="B408" s="66" t="s">
        <v>1334</v>
      </c>
      <c r="C408" s="66" t="s">
        <v>1335</v>
      </c>
      <c r="D408" s="66" t="s">
        <v>1330</v>
      </c>
      <c r="E408" s="66" t="s">
        <v>1567</v>
      </c>
      <c r="F408" s="66" t="s">
        <v>62</v>
      </c>
      <c r="G408" s="66" t="s">
        <v>1329</v>
      </c>
      <c r="H408" s="66" t="s">
        <v>62</v>
      </c>
      <c r="I408" s="67">
        <v>0.61</v>
      </c>
      <c r="J408" s="189" t="s">
        <v>128</v>
      </c>
      <c r="K408" s="66" t="s">
        <v>1301</v>
      </c>
      <c r="L408" s="66" t="s">
        <v>480</v>
      </c>
      <c r="M408" s="66" t="s">
        <v>486</v>
      </c>
      <c r="N408" s="158" t="s">
        <v>242</v>
      </c>
      <c r="O408" s="158">
        <f t="shared" si="0"/>
        <v>400</v>
      </c>
      <c r="P408" s="259" t="s">
        <v>2263</v>
      </c>
    </row>
    <row r="409" spans="2:16" x14ac:dyDescent="0.25">
      <c r="B409" s="66" t="s">
        <v>1332</v>
      </c>
      <c r="C409" s="66" t="s">
        <v>1344</v>
      </c>
      <c r="D409" s="66" t="s">
        <v>1345</v>
      </c>
      <c r="E409" s="66" t="s">
        <v>1567</v>
      </c>
      <c r="F409" s="66" t="s">
        <v>1336</v>
      </c>
      <c r="G409" s="66" t="s">
        <v>1329</v>
      </c>
      <c r="H409" s="66" t="s">
        <v>1336</v>
      </c>
      <c r="I409" s="67">
        <v>0.43</v>
      </c>
      <c r="J409" s="189" t="s">
        <v>128</v>
      </c>
      <c r="K409" s="66" t="s">
        <v>1346</v>
      </c>
      <c r="L409" s="66" t="s">
        <v>480</v>
      </c>
      <c r="M409" s="66" t="s">
        <v>649</v>
      </c>
      <c r="N409" s="158" t="s">
        <v>242</v>
      </c>
      <c r="O409" s="158">
        <f t="shared" si="0"/>
        <v>401</v>
      </c>
      <c r="P409" s="259" t="s">
        <v>2263</v>
      </c>
    </row>
    <row r="410" spans="2:16" x14ac:dyDescent="0.25">
      <c r="B410" s="66" t="s">
        <v>1347</v>
      </c>
      <c r="C410" s="66" t="s">
        <v>1348</v>
      </c>
      <c r="D410" s="66" t="s">
        <v>1349</v>
      </c>
      <c r="E410" s="66" t="s">
        <v>1567</v>
      </c>
      <c r="F410" s="66" t="s">
        <v>1336</v>
      </c>
      <c r="G410" s="66" t="s">
        <v>1350</v>
      </c>
      <c r="H410" s="66" t="s">
        <v>1336</v>
      </c>
      <c r="I410" s="67">
        <v>0.39500000000000002</v>
      </c>
      <c r="J410" s="189" t="s">
        <v>128</v>
      </c>
      <c r="K410" s="66" t="s">
        <v>1351</v>
      </c>
      <c r="L410" s="66" t="s">
        <v>480</v>
      </c>
      <c r="M410" s="66" t="s">
        <v>649</v>
      </c>
      <c r="N410" s="158" t="s">
        <v>242</v>
      </c>
      <c r="O410" s="158">
        <f t="shared" si="0"/>
        <v>402</v>
      </c>
      <c r="P410" s="259" t="s">
        <v>2263</v>
      </c>
    </row>
    <row r="411" spans="2:16" x14ac:dyDescent="0.25">
      <c r="B411" s="66" t="s">
        <v>1347</v>
      </c>
      <c r="C411" s="66" t="s">
        <v>1352</v>
      </c>
      <c r="D411" s="66" t="s">
        <v>1353</v>
      </c>
      <c r="E411" s="66" t="s">
        <v>1567</v>
      </c>
      <c r="F411" s="66" t="s">
        <v>1336</v>
      </c>
      <c r="G411" s="66" t="s">
        <v>1354</v>
      </c>
      <c r="H411" s="66" t="s">
        <v>1336</v>
      </c>
      <c r="I411" s="67">
        <v>0.51500000000000001</v>
      </c>
      <c r="J411" s="189" t="s">
        <v>128</v>
      </c>
      <c r="K411" s="66" t="s">
        <v>1355</v>
      </c>
      <c r="L411" s="66" t="s">
        <v>480</v>
      </c>
      <c r="M411" s="66" t="s">
        <v>649</v>
      </c>
      <c r="N411" s="158" t="s">
        <v>242</v>
      </c>
      <c r="O411" s="158">
        <f t="shared" si="0"/>
        <v>403</v>
      </c>
      <c r="P411" s="259" t="s">
        <v>2263</v>
      </c>
    </row>
    <row r="412" spans="2:16" x14ac:dyDescent="0.25">
      <c r="B412" s="66" t="s">
        <v>1332</v>
      </c>
      <c r="C412" s="66" t="s">
        <v>1357</v>
      </c>
      <c r="D412" s="66" t="s">
        <v>1330</v>
      </c>
      <c r="E412" s="66" t="s">
        <v>1567</v>
      </c>
      <c r="F412" s="66" t="s">
        <v>1336</v>
      </c>
      <c r="G412" s="66" t="s">
        <v>1356</v>
      </c>
      <c r="H412" s="66" t="s">
        <v>1336</v>
      </c>
      <c r="I412" s="67">
        <v>0.66175871200000003</v>
      </c>
      <c r="J412" s="189" t="s">
        <v>128</v>
      </c>
      <c r="K412" s="66" t="s">
        <v>1333</v>
      </c>
      <c r="L412" s="66" t="s">
        <v>480</v>
      </c>
      <c r="M412" s="66" t="s">
        <v>649</v>
      </c>
      <c r="N412" s="158" t="s">
        <v>242</v>
      </c>
      <c r="O412" s="158">
        <f t="shared" si="0"/>
        <v>404</v>
      </c>
      <c r="P412" s="259" t="s">
        <v>2263</v>
      </c>
    </row>
    <row r="413" spans="2:16" x14ac:dyDescent="0.25">
      <c r="B413" s="66" t="s">
        <v>1332</v>
      </c>
      <c r="C413" s="66" t="s">
        <v>1358</v>
      </c>
      <c r="D413" s="66" t="s">
        <v>1359</v>
      </c>
      <c r="E413" s="66" t="s">
        <v>1567</v>
      </c>
      <c r="F413" s="66" t="s">
        <v>1336</v>
      </c>
      <c r="G413" s="66" t="s">
        <v>1360</v>
      </c>
      <c r="H413" s="66" t="s">
        <v>1336</v>
      </c>
      <c r="I413" s="67">
        <v>0.57999999999999996</v>
      </c>
      <c r="J413" s="189" t="s">
        <v>128</v>
      </c>
      <c r="K413" s="66" t="s">
        <v>1361</v>
      </c>
      <c r="L413" s="66" t="s">
        <v>480</v>
      </c>
      <c r="M413" s="66" t="s">
        <v>486</v>
      </c>
      <c r="N413" s="158" t="s">
        <v>242</v>
      </c>
      <c r="O413" s="158">
        <f t="shared" si="0"/>
        <v>405</v>
      </c>
      <c r="P413" s="259" t="s">
        <v>2263</v>
      </c>
    </row>
    <row r="414" spans="2:16" x14ac:dyDescent="0.25">
      <c r="B414" s="66" t="s">
        <v>1332</v>
      </c>
      <c r="C414" s="66" t="s">
        <v>1358</v>
      </c>
      <c r="D414" s="66" t="s">
        <v>1359</v>
      </c>
      <c r="E414" s="66" t="s">
        <v>1567</v>
      </c>
      <c r="F414" s="66" t="s">
        <v>1336</v>
      </c>
      <c r="G414" s="66" t="s">
        <v>1360</v>
      </c>
      <c r="H414" s="66" t="s">
        <v>1336</v>
      </c>
      <c r="I414" s="67">
        <v>0.53</v>
      </c>
      <c r="J414" s="189" t="s">
        <v>128</v>
      </c>
      <c r="K414" s="66" t="s">
        <v>1361</v>
      </c>
      <c r="L414" s="66" t="s">
        <v>480</v>
      </c>
      <c r="M414" s="66" t="s">
        <v>487</v>
      </c>
      <c r="N414" s="158" t="s">
        <v>242</v>
      </c>
      <c r="O414" s="158">
        <f t="shared" si="0"/>
        <v>406</v>
      </c>
      <c r="P414" s="259" t="s">
        <v>2263</v>
      </c>
    </row>
    <row r="415" spans="2:16" x14ac:dyDescent="0.25">
      <c r="B415" s="66" t="s">
        <v>1332</v>
      </c>
      <c r="C415" s="66" t="s">
        <v>1365</v>
      </c>
      <c r="D415" s="66" t="s">
        <v>1366</v>
      </c>
      <c r="E415" s="66" t="s">
        <v>1567</v>
      </c>
      <c r="F415" s="66" t="s">
        <v>63</v>
      </c>
      <c r="G415" s="66" t="s">
        <v>1229</v>
      </c>
      <c r="H415" s="66" t="s">
        <v>63</v>
      </c>
      <c r="I415" s="67">
        <v>0.51597442999999998</v>
      </c>
      <c r="J415" s="189" t="s">
        <v>128</v>
      </c>
      <c r="K415" s="66" t="s">
        <v>1333</v>
      </c>
      <c r="L415" s="66" t="s">
        <v>480</v>
      </c>
      <c r="M415" s="66" t="s">
        <v>649</v>
      </c>
      <c r="N415" s="158" t="s">
        <v>242</v>
      </c>
      <c r="O415" s="158">
        <f t="shared" si="0"/>
        <v>407</v>
      </c>
      <c r="P415" s="259" t="s">
        <v>2263</v>
      </c>
    </row>
    <row r="416" spans="2:16" x14ac:dyDescent="0.25">
      <c r="B416" s="66" t="s">
        <v>1347</v>
      </c>
      <c r="C416" s="66" t="s">
        <v>77</v>
      </c>
      <c r="D416" s="66" t="s">
        <v>1366</v>
      </c>
      <c r="E416" s="66" t="s">
        <v>1567</v>
      </c>
      <c r="F416" s="66" t="s">
        <v>63</v>
      </c>
      <c r="G416" s="66" t="s">
        <v>1367</v>
      </c>
      <c r="H416" s="66" t="s">
        <v>63</v>
      </c>
      <c r="I416" s="67">
        <v>0.53</v>
      </c>
      <c r="J416" s="189" t="s">
        <v>128</v>
      </c>
      <c r="K416" s="66" t="s">
        <v>1368</v>
      </c>
      <c r="L416" s="66" t="s">
        <v>480</v>
      </c>
      <c r="M416" s="66" t="s">
        <v>485</v>
      </c>
      <c r="N416" s="158" t="s">
        <v>242</v>
      </c>
      <c r="O416" s="158">
        <f t="shared" si="0"/>
        <v>408</v>
      </c>
      <c r="P416" s="259" t="s">
        <v>2263</v>
      </c>
    </row>
    <row r="417" spans="2:16" x14ac:dyDescent="0.25">
      <c r="B417" s="66" t="s">
        <v>1347</v>
      </c>
      <c r="C417" s="66" t="s">
        <v>77</v>
      </c>
      <c r="D417" s="66" t="s">
        <v>1366</v>
      </c>
      <c r="E417" s="66" t="s">
        <v>1567</v>
      </c>
      <c r="F417" s="66" t="s">
        <v>63</v>
      </c>
      <c r="G417" s="66" t="s">
        <v>1367</v>
      </c>
      <c r="H417" s="66" t="s">
        <v>63</v>
      </c>
      <c r="I417" s="67">
        <v>0.5</v>
      </c>
      <c r="J417" s="189" t="s">
        <v>128</v>
      </c>
      <c r="K417" s="66" t="s">
        <v>1368</v>
      </c>
      <c r="L417" s="66" t="s">
        <v>480</v>
      </c>
      <c r="M417" s="66" t="s">
        <v>486</v>
      </c>
      <c r="N417" s="158" t="s">
        <v>242</v>
      </c>
      <c r="O417" s="158">
        <f t="shared" si="0"/>
        <v>409</v>
      </c>
      <c r="P417" s="259" t="s">
        <v>2263</v>
      </c>
    </row>
    <row r="418" spans="2:16" x14ac:dyDescent="0.25">
      <c r="B418" s="66" t="s">
        <v>306</v>
      </c>
      <c r="C418" s="66" t="s">
        <v>1389</v>
      </c>
      <c r="D418" s="189" t="s">
        <v>128</v>
      </c>
      <c r="E418" s="66" t="s">
        <v>1567</v>
      </c>
      <c r="F418" s="66" t="s">
        <v>1390</v>
      </c>
      <c r="G418" s="189" t="s">
        <v>128</v>
      </c>
      <c r="H418" s="66" t="s">
        <v>131</v>
      </c>
      <c r="I418" s="67">
        <v>0.80200000000000005</v>
      </c>
      <c r="J418" s="189" t="s">
        <v>128</v>
      </c>
      <c r="K418" s="189" t="s">
        <v>128</v>
      </c>
      <c r="L418" s="189" t="s">
        <v>128</v>
      </c>
      <c r="M418" s="189" t="s">
        <v>128</v>
      </c>
      <c r="N418" s="158" t="s">
        <v>242</v>
      </c>
      <c r="O418" s="158">
        <f t="shared" si="0"/>
        <v>410</v>
      </c>
      <c r="P418" s="259" t="s">
        <v>1394</v>
      </c>
    </row>
    <row r="419" spans="2:16" x14ac:dyDescent="0.25">
      <c r="B419" s="66" t="s">
        <v>306</v>
      </c>
      <c r="C419" s="66" t="s">
        <v>1391</v>
      </c>
      <c r="D419" s="189" t="s">
        <v>128</v>
      </c>
      <c r="E419" s="66" t="s">
        <v>1567</v>
      </c>
      <c r="F419" s="66" t="s">
        <v>1390</v>
      </c>
      <c r="G419" s="189" t="s">
        <v>128</v>
      </c>
      <c r="H419" s="66" t="s">
        <v>131</v>
      </c>
      <c r="I419" s="67">
        <v>0.59399999999999997</v>
      </c>
      <c r="J419" s="189" t="s">
        <v>128</v>
      </c>
      <c r="K419" s="189" t="s">
        <v>128</v>
      </c>
      <c r="L419" s="189" t="s">
        <v>128</v>
      </c>
      <c r="M419" s="189" t="s">
        <v>128</v>
      </c>
      <c r="N419" s="158" t="s">
        <v>242</v>
      </c>
      <c r="O419" s="158">
        <f t="shared" si="0"/>
        <v>411</v>
      </c>
      <c r="P419" s="259" t="s">
        <v>2148</v>
      </c>
    </row>
    <row r="420" spans="2:16" x14ac:dyDescent="0.25">
      <c r="B420" s="116" t="s">
        <v>306</v>
      </c>
      <c r="C420" s="116" t="s">
        <v>1392</v>
      </c>
      <c r="D420" s="189" t="s">
        <v>128</v>
      </c>
      <c r="E420" s="116" t="s">
        <v>1567</v>
      </c>
      <c r="F420" s="116" t="s">
        <v>1390</v>
      </c>
      <c r="G420" s="189" t="s">
        <v>128</v>
      </c>
      <c r="H420" s="66" t="s">
        <v>131</v>
      </c>
      <c r="I420" s="192">
        <v>0.57199999999999995</v>
      </c>
      <c r="J420" s="189" t="s">
        <v>128</v>
      </c>
      <c r="K420" s="189" t="s">
        <v>128</v>
      </c>
      <c r="L420" s="189" t="s">
        <v>128</v>
      </c>
      <c r="M420" s="189" t="s">
        <v>128</v>
      </c>
      <c r="N420" s="187" t="s">
        <v>242</v>
      </c>
      <c r="O420" s="187">
        <f t="shared" si="0"/>
        <v>412</v>
      </c>
      <c r="P420" s="259" t="s">
        <v>2148</v>
      </c>
    </row>
    <row r="421" spans="2:16" x14ac:dyDescent="0.25">
      <c r="B421" s="66" t="s">
        <v>87</v>
      </c>
      <c r="C421" s="66" t="s">
        <v>1401</v>
      </c>
      <c r="D421" s="66" t="s">
        <v>2058</v>
      </c>
      <c r="E421" s="66" t="s">
        <v>490</v>
      </c>
      <c r="F421" s="66" t="s">
        <v>1400</v>
      </c>
      <c r="G421" s="189" t="s">
        <v>128</v>
      </c>
      <c r="H421" s="66" t="s">
        <v>1772</v>
      </c>
      <c r="I421" s="67">
        <v>0.2341</v>
      </c>
      <c r="J421" s="191">
        <v>2.58E-2</v>
      </c>
      <c r="K421" s="66" t="s">
        <v>648</v>
      </c>
      <c r="L421" s="66" t="s">
        <v>642</v>
      </c>
      <c r="M421" s="66" t="s">
        <v>649</v>
      </c>
      <c r="N421" s="158">
        <v>398</v>
      </c>
      <c r="O421" s="158">
        <f t="shared" si="0"/>
        <v>413</v>
      </c>
      <c r="P421" s="259" t="s">
        <v>171</v>
      </c>
    </row>
    <row r="422" spans="2:16" x14ac:dyDescent="0.25">
      <c r="B422" s="66" t="s">
        <v>87</v>
      </c>
      <c r="C422" s="66" t="s">
        <v>1402</v>
      </c>
      <c r="D422" s="66" t="s">
        <v>2058</v>
      </c>
      <c r="E422" s="66" t="s">
        <v>490</v>
      </c>
      <c r="F422" s="66" t="s">
        <v>1400</v>
      </c>
      <c r="G422" s="189" t="s">
        <v>128</v>
      </c>
      <c r="H422" s="66" t="s">
        <v>1772</v>
      </c>
      <c r="I422" s="67">
        <v>0.16159999999999999</v>
      </c>
      <c r="J422" s="191">
        <v>9.7000000000000003E-3</v>
      </c>
      <c r="K422" s="66" t="s">
        <v>648</v>
      </c>
      <c r="L422" s="66" t="s">
        <v>642</v>
      </c>
      <c r="M422" s="66" t="s">
        <v>649</v>
      </c>
      <c r="N422" s="158">
        <v>399</v>
      </c>
      <c r="O422" s="158">
        <f t="shared" si="0"/>
        <v>414</v>
      </c>
      <c r="P422" s="259" t="s">
        <v>171</v>
      </c>
    </row>
    <row r="423" spans="2:16" x14ac:dyDescent="0.25">
      <c r="B423" s="117" t="s">
        <v>87</v>
      </c>
      <c r="C423" s="117" t="s">
        <v>1405</v>
      </c>
      <c r="D423" s="189" t="s">
        <v>128</v>
      </c>
      <c r="E423" s="117" t="s">
        <v>1567</v>
      </c>
      <c r="F423" s="117" t="s">
        <v>62</v>
      </c>
      <c r="G423" s="189" t="s">
        <v>128</v>
      </c>
      <c r="H423" s="66" t="s">
        <v>62</v>
      </c>
      <c r="I423" s="193">
        <v>0.45219999999999999</v>
      </c>
      <c r="J423" s="194">
        <v>2.2599999999999999E-2</v>
      </c>
      <c r="K423" s="189" t="s">
        <v>128</v>
      </c>
      <c r="L423" s="189" t="s">
        <v>128</v>
      </c>
      <c r="M423" s="189" t="s">
        <v>128</v>
      </c>
      <c r="N423" s="188" t="s">
        <v>242</v>
      </c>
      <c r="O423" s="188">
        <f t="shared" si="0"/>
        <v>415</v>
      </c>
      <c r="P423" s="259" t="s">
        <v>171</v>
      </c>
    </row>
    <row r="424" spans="2:16" x14ac:dyDescent="0.25">
      <c r="B424" s="66" t="s">
        <v>1411</v>
      </c>
      <c r="C424" s="189" t="s">
        <v>128</v>
      </c>
      <c r="D424" s="189" t="s">
        <v>128</v>
      </c>
      <c r="E424" s="66" t="s">
        <v>490</v>
      </c>
      <c r="F424" s="66" t="s">
        <v>497</v>
      </c>
      <c r="G424" s="189" t="s">
        <v>128</v>
      </c>
      <c r="H424" s="66" t="s">
        <v>497</v>
      </c>
      <c r="I424" s="67">
        <v>0.14000000000000001</v>
      </c>
      <c r="J424" s="189" t="s">
        <v>128</v>
      </c>
      <c r="K424" s="189" t="s">
        <v>128</v>
      </c>
      <c r="L424" s="189" t="s">
        <v>128</v>
      </c>
      <c r="M424" s="189" t="s">
        <v>128</v>
      </c>
      <c r="N424" s="158" t="s">
        <v>242</v>
      </c>
      <c r="O424" s="158">
        <f t="shared" si="0"/>
        <v>416</v>
      </c>
      <c r="P424" s="259" t="s">
        <v>2301</v>
      </c>
    </row>
    <row r="425" spans="2:16" ht="17.25" customHeight="1" x14ac:dyDescent="0.25">
      <c r="B425" s="66" t="s">
        <v>1411</v>
      </c>
      <c r="C425" s="189" t="s">
        <v>128</v>
      </c>
      <c r="D425" s="189" t="s">
        <v>128</v>
      </c>
      <c r="E425" s="66" t="s">
        <v>634</v>
      </c>
      <c r="F425" s="66" t="s">
        <v>139</v>
      </c>
      <c r="G425" s="189" t="s">
        <v>128</v>
      </c>
      <c r="H425" s="66" t="s">
        <v>139</v>
      </c>
      <c r="I425" s="67">
        <v>0.18</v>
      </c>
      <c r="J425" s="189" t="s">
        <v>128</v>
      </c>
      <c r="K425" s="189" t="s">
        <v>128</v>
      </c>
      <c r="L425" s="189" t="s">
        <v>128</v>
      </c>
      <c r="M425" s="189" t="s">
        <v>128</v>
      </c>
      <c r="N425" s="158" t="s">
        <v>242</v>
      </c>
      <c r="O425" s="158">
        <f t="shared" si="0"/>
        <v>417</v>
      </c>
      <c r="P425" s="259" t="s">
        <v>2301</v>
      </c>
    </row>
    <row r="426" spans="2:16" x14ac:dyDescent="0.25">
      <c r="B426" s="66" t="s">
        <v>1332</v>
      </c>
      <c r="C426" s="66" t="s">
        <v>1417</v>
      </c>
      <c r="D426" s="66" t="s">
        <v>1416</v>
      </c>
      <c r="E426" s="66" t="s">
        <v>634</v>
      </c>
      <c r="F426" s="66" t="s">
        <v>1415</v>
      </c>
      <c r="G426" s="189" t="s">
        <v>128</v>
      </c>
      <c r="H426" s="189" t="s">
        <v>128</v>
      </c>
      <c r="I426" s="67">
        <v>0.46800000000000003</v>
      </c>
      <c r="J426" s="191"/>
      <c r="K426" s="66" t="s">
        <v>1328</v>
      </c>
      <c r="L426" s="66" t="s">
        <v>480</v>
      </c>
      <c r="M426" s="66" t="s">
        <v>649</v>
      </c>
      <c r="N426" s="158" t="s">
        <v>242</v>
      </c>
      <c r="O426" s="158">
        <f t="shared" si="0"/>
        <v>418</v>
      </c>
      <c r="P426" s="259" t="s">
        <v>2263</v>
      </c>
    </row>
    <row r="427" spans="2:16" x14ac:dyDescent="0.25">
      <c r="B427" s="66" t="s">
        <v>1332</v>
      </c>
      <c r="C427" s="66" t="s">
        <v>1418</v>
      </c>
      <c r="D427" s="66" t="s">
        <v>1421</v>
      </c>
      <c r="E427" s="66" t="s">
        <v>1567</v>
      </c>
      <c r="F427" s="66" t="s">
        <v>1415</v>
      </c>
      <c r="G427" s="66" t="s">
        <v>1420</v>
      </c>
      <c r="H427" s="66" t="s">
        <v>2157</v>
      </c>
      <c r="I427" s="67">
        <v>0.53200000000000003</v>
      </c>
      <c r="J427" s="191">
        <v>4.2500000000000003E-2</v>
      </c>
      <c r="K427" s="66" t="s">
        <v>1419</v>
      </c>
      <c r="L427" s="66" t="s">
        <v>480</v>
      </c>
      <c r="M427" s="66" t="s">
        <v>649</v>
      </c>
      <c r="N427" s="158" t="s">
        <v>242</v>
      </c>
      <c r="O427" s="158">
        <f t="shared" si="0"/>
        <v>419</v>
      </c>
      <c r="P427" s="259" t="s">
        <v>138</v>
      </c>
    </row>
    <row r="428" spans="2:16" x14ac:dyDescent="0.25">
      <c r="B428" s="66" t="s">
        <v>1332</v>
      </c>
      <c r="C428" s="66" t="s">
        <v>1425</v>
      </c>
      <c r="D428" s="66" t="s">
        <v>1424</v>
      </c>
      <c r="E428" s="66" t="s">
        <v>1567</v>
      </c>
      <c r="F428" s="66" t="s">
        <v>1415</v>
      </c>
      <c r="G428" s="66" t="s">
        <v>1423</v>
      </c>
      <c r="H428" s="66" t="s">
        <v>2158</v>
      </c>
      <c r="I428" s="67">
        <v>0.372</v>
      </c>
      <c r="J428" s="189" t="s">
        <v>128</v>
      </c>
      <c r="K428" s="66" t="s">
        <v>1419</v>
      </c>
      <c r="L428" s="66" t="s">
        <v>480</v>
      </c>
      <c r="M428" s="66" t="s">
        <v>485</v>
      </c>
      <c r="N428" s="158" t="s">
        <v>242</v>
      </c>
      <c r="O428" s="158">
        <f t="shared" si="0"/>
        <v>420</v>
      </c>
      <c r="P428" s="259" t="s">
        <v>138</v>
      </c>
    </row>
    <row r="429" spans="2:16" x14ac:dyDescent="0.25">
      <c r="B429" s="66" t="s">
        <v>1332</v>
      </c>
      <c r="C429" s="66" t="s">
        <v>1425</v>
      </c>
      <c r="D429" s="66" t="s">
        <v>1424</v>
      </c>
      <c r="E429" s="66" t="s">
        <v>1567</v>
      </c>
      <c r="F429" s="66" t="s">
        <v>1415</v>
      </c>
      <c r="G429" s="66" t="s">
        <v>1423</v>
      </c>
      <c r="H429" s="66" t="s">
        <v>2158</v>
      </c>
      <c r="I429" s="67">
        <v>0.34699999999999998</v>
      </c>
      <c r="J429" s="189" t="s">
        <v>128</v>
      </c>
      <c r="K429" s="66" t="s">
        <v>1419</v>
      </c>
      <c r="L429" s="66" t="s">
        <v>480</v>
      </c>
      <c r="M429" s="66" t="s">
        <v>649</v>
      </c>
      <c r="N429" s="158" t="s">
        <v>242</v>
      </c>
      <c r="O429" s="158">
        <f t="shared" ref="O429:O492" si="1">O428+1</f>
        <v>421</v>
      </c>
      <c r="P429" s="259" t="s">
        <v>138</v>
      </c>
    </row>
    <row r="430" spans="2:16" x14ac:dyDescent="0.25">
      <c r="B430" s="66" t="s">
        <v>1332</v>
      </c>
      <c r="C430" s="66" t="s">
        <v>1425</v>
      </c>
      <c r="D430" s="66" t="s">
        <v>1424</v>
      </c>
      <c r="E430" s="66" t="s">
        <v>1567</v>
      </c>
      <c r="F430" s="66" t="s">
        <v>1415</v>
      </c>
      <c r="G430" s="66" t="s">
        <v>1426</v>
      </c>
      <c r="H430" s="189" t="s">
        <v>128</v>
      </c>
      <c r="I430" s="67">
        <v>0.32500000000000001</v>
      </c>
      <c r="J430" s="191">
        <v>0.128</v>
      </c>
      <c r="K430" s="66" t="s">
        <v>1419</v>
      </c>
      <c r="L430" s="66" t="s">
        <v>480</v>
      </c>
      <c r="M430" s="66" t="s">
        <v>485</v>
      </c>
      <c r="N430" s="158" t="s">
        <v>242</v>
      </c>
      <c r="O430" s="158">
        <f t="shared" si="1"/>
        <v>422</v>
      </c>
      <c r="P430" s="259" t="s">
        <v>138</v>
      </c>
    </row>
    <row r="431" spans="2:16" x14ac:dyDescent="0.25">
      <c r="B431" s="66" t="s">
        <v>1332</v>
      </c>
      <c r="C431" s="66" t="s">
        <v>1425</v>
      </c>
      <c r="D431" s="66" t="s">
        <v>1424</v>
      </c>
      <c r="E431" s="66" t="s">
        <v>1567</v>
      </c>
      <c r="F431" s="66" t="s">
        <v>1415</v>
      </c>
      <c r="G431" s="66" t="s">
        <v>1426</v>
      </c>
      <c r="H431" s="189" t="s">
        <v>128</v>
      </c>
      <c r="I431" s="67">
        <v>0.30099999999999999</v>
      </c>
      <c r="J431" s="191">
        <v>7.3999999999999996E-2</v>
      </c>
      <c r="K431" s="66" t="s">
        <v>1419</v>
      </c>
      <c r="L431" s="66" t="s">
        <v>480</v>
      </c>
      <c r="M431" s="66" t="s">
        <v>486</v>
      </c>
      <c r="N431" s="158" t="s">
        <v>242</v>
      </c>
      <c r="O431" s="158">
        <f t="shared" si="1"/>
        <v>423</v>
      </c>
      <c r="P431" s="259" t="s">
        <v>138</v>
      </c>
    </row>
    <row r="432" spans="2:16" x14ac:dyDescent="0.25">
      <c r="B432" s="66" t="s">
        <v>1332</v>
      </c>
      <c r="C432" s="66" t="s">
        <v>1425</v>
      </c>
      <c r="D432" s="66" t="s">
        <v>1424</v>
      </c>
      <c r="E432" s="66" t="s">
        <v>1567</v>
      </c>
      <c r="F432" s="66" t="s">
        <v>1415</v>
      </c>
      <c r="G432" s="66" t="s">
        <v>1426</v>
      </c>
      <c r="H432" s="189" t="s">
        <v>128</v>
      </c>
      <c r="I432" s="67">
        <v>0.313</v>
      </c>
      <c r="J432" s="191">
        <v>0.10100000000000001</v>
      </c>
      <c r="K432" s="66" t="s">
        <v>1419</v>
      </c>
      <c r="L432" s="66" t="s">
        <v>480</v>
      </c>
      <c r="M432" s="66" t="s">
        <v>649</v>
      </c>
      <c r="N432" s="158" t="s">
        <v>242</v>
      </c>
      <c r="O432" s="158">
        <f t="shared" si="1"/>
        <v>424</v>
      </c>
      <c r="P432" s="259" t="s">
        <v>138</v>
      </c>
    </row>
    <row r="433" spans="2:16" x14ac:dyDescent="0.25">
      <c r="B433" s="66" t="s">
        <v>1440</v>
      </c>
      <c r="C433" s="189" t="s">
        <v>128</v>
      </c>
      <c r="D433" s="66" t="s">
        <v>1432</v>
      </c>
      <c r="E433" s="66" t="s">
        <v>490</v>
      </c>
      <c r="F433" s="66" t="s">
        <v>1445</v>
      </c>
      <c r="G433" s="66" t="s">
        <v>1430</v>
      </c>
      <c r="H433" s="66" t="s">
        <v>1579</v>
      </c>
      <c r="I433" s="67">
        <v>0.04</v>
      </c>
      <c r="J433" s="189" t="s">
        <v>128</v>
      </c>
      <c r="K433" s="66" t="s">
        <v>1436</v>
      </c>
      <c r="L433" s="66" t="s">
        <v>1448</v>
      </c>
      <c r="M433" s="66" t="s">
        <v>486</v>
      </c>
      <c r="N433" s="158" t="s">
        <v>242</v>
      </c>
      <c r="O433" s="158">
        <f t="shared" si="1"/>
        <v>425</v>
      </c>
      <c r="P433" s="259" t="s">
        <v>2150</v>
      </c>
    </row>
    <row r="434" spans="2:16" x14ac:dyDescent="0.25">
      <c r="B434" s="66" t="s">
        <v>1440</v>
      </c>
      <c r="C434" s="189" t="s">
        <v>128</v>
      </c>
      <c r="D434" s="66" t="s">
        <v>1433</v>
      </c>
      <c r="E434" s="66" t="s">
        <v>490</v>
      </c>
      <c r="F434" s="66" t="s">
        <v>1445</v>
      </c>
      <c r="G434" s="66" t="s">
        <v>1431</v>
      </c>
      <c r="H434" s="66" t="s">
        <v>1579</v>
      </c>
      <c r="I434" s="67">
        <v>0.18</v>
      </c>
      <c r="J434" s="189" t="s">
        <v>128</v>
      </c>
      <c r="K434" s="66" t="s">
        <v>1436</v>
      </c>
      <c r="L434" s="66" t="s">
        <v>1448</v>
      </c>
      <c r="M434" s="66" t="s">
        <v>486</v>
      </c>
      <c r="N434" s="158" t="s">
        <v>242</v>
      </c>
      <c r="O434" s="158">
        <f t="shared" si="1"/>
        <v>426</v>
      </c>
      <c r="P434" s="259" t="s">
        <v>2150</v>
      </c>
    </row>
    <row r="435" spans="2:16" x14ac:dyDescent="0.25">
      <c r="B435" s="66" t="s">
        <v>1437</v>
      </c>
      <c r="C435" s="66" t="s">
        <v>1443</v>
      </c>
      <c r="D435" s="189" t="s">
        <v>128</v>
      </c>
      <c r="E435" s="66" t="s">
        <v>634</v>
      </c>
      <c r="F435" s="66" t="s">
        <v>1445</v>
      </c>
      <c r="G435" s="66" t="s">
        <v>1446</v>
      </c>
      <c r="H435" s="66" t="s">
        <v>1579</v>
      </c>
      <c r="I435" s="67">
        <v>0.17599999999999999</v>
      </c>
      <c r="J435" s="189" t="s">
        <v>128</v>
      </c>
      <c r="K435" s="66" t="s">
        <v>1447</v>
      </c>
      <c r="L435" s="66" t="s">
        <v>1448</v>
      </c>
      <c r="M435" s="66" t="s">
        <v>491</v>
      </c>
      <c r="N435" s="158" t="s">
        <v>242</v>
      </c>
      <c r="O435" s="158">
        <f t="shared" si="1"/>
        <v>427</v>
      </c>
      <c r="P435" s="259" t="s">
        <v>2263</v>
      </c>
    </row>
    <row r="436" spans="2:16" x14ac:dyDescent="0.25">
      <c r="B436" s="66" t="s">
        <v>1546</v>
      </c>
      <c r="C436" s="189" t="s">
        <v>128</v>
      </c>
      <c r="D436" s="66" t="s">
        <v>1467</v>
      </c>
      <c r="E436" s="66" t="s">
        <v>492</v>
      </c>
      <c r="F436" s="66" t="s">
        <v>1453</v>
      </c>
      <c r="G436" s="66" t="s">
        <v>1452</v>
      </c>
      <c r="H436" s="66" t="s">
        <v>497</v>
      </c>
      <c r="I436" s="191">
        <v>0.35</v>
      </c>
      <c r="J436" s="189" t="s">
        <v>128</v>
      </c>
      <c r="K436" s="66" t="s">
        <v>1493</v>
      </c>
      <c r="L436" s="66" t="s">
        <v>1448</v>
      </c>
      <c r="M436" s="189" t="s">
        <v>128</v>
      </c>
      <c r="N436" s="158" t="s">
        <v>242</v>
      </c>
      <c r="O436" s="158">
        <f t="shared" si="1"/>
        <v>428</v>
      </c>
      <c r="P436" s="259" t="s">
        <v>2263</v>
      </c>
    </row>
    <row r="437" spans="2:16" x14ac:dyDescent="0.25">
      <c r="B437" s="66" t="s">
        <v>1546</v>
      </c>
      <c r="C437" s="66" t="s">
        <v>1521</v>
      </c>
      <c r="D437" s="189" t="s">
        <v>128</v>
      </c>
      <c r="E437" s="66" t="s">
        <v>492</v>
      </c>
      <c r="F437" s="66" t="s">
        <v>300</v>
      </c>
      <c r="G437" s="66" t="s">
        <v>1453</v>
      </c>
      <c r="H437" s="66" t="s">
        <v>497</v>
      </c>
      <c r="I437" s="191">
        <v>0.25</v>
      </c>
      <c r="J437" s="189" t="s">
        <v>128</v>
      </c>
      <c r="K437" s="189" t="s">
        <v>128</v>
      </c>
      <c r="L437" s="66" t="s">
        <v>1448</v>
      </c>
      <c r="M437" s="189" t="s">
        <v>128</v>
      </c>
      <c r="N437" s="158" t="s">
        <v>242</v>
      </c>
      <c r="O437" s="158">
        <f t="shared" si="1"/>
        <v>429</v>
      </c>
      <c r="P437" s="259" t="s">
        <v>2263</v>
      </c>
    </row>
    <row r="438" spans="2:16" x14ac:dyDescent="0.25">
      <c r="B438" s="66" t="s">
        <v>1438</v>
      </c>
      <c r="C438" s="66" t="s">
        <v>1522</v>
      </c>
      <c r="D438" s="189" t="s">
        <v>128</v>
      </c>
      <c r="E438" s="66" t="s">
        <v>492</v>
      </c>
      <c r="F438" s="66" t="s">
        <v>300</v>
      </c>
      <c r="G438" s="66" t="s">
        <v>1454</v>
      </c>
      <c r="H438" s="66" t="s">
        <v>497</v>
      </c>
      <c r="I438" s="67">
        <v>0.497</v>
      </c>
      <c r="J438" s="189" t="s">
        <v>128</v>
      </c>
      <c r="K438" s="189" t="s">
        <v>128</v>
      </c>
      <c r="L438" s="66" t="s">
        <v>1448</v>
      </c>
      <c r="M438" s="189" t="s">
        <v>128</v>
      </c>
      <c r="N438" s="158" t="s">
        <v>242</v>
      </c>
      <c r="O438" s="158">
        <f t="shared" si="1"/>
        <v>430</v>
      </c>
      <c r="P438" s="259" t="s">
        <v>2263</v>
      </c>
    </row>
    <row r="439" spans="2:16" x14ac:dyDescent="0.25">
      <c r="B439" s="66" t="s">
        <v>1438</v>
      </c>
      <c r="C439" s="66" t="s">
        <v>1523</v>
      </c>
      <c r="D439" s="189" t="s">
        <v>128</v>
      </c>
      <c r="E439" s="66" t="s">
        <v>492</v>
      </c>
      <c r="F439" s="66" t="s">
        <v>300</v>
      </c>
      <c r="G439" s="189" t="s">
        <v>128</v>
      </c>
      <c r="H439" s="66" t="s">
        <v>497</v>
      </c>
      <c r="I439" s="67">
        <v>0.30199999999999999</v>
      </c>
      <c r="J439" s="189" t="s">
        <v>128</v>
      </c>
      <c r="K439" s="66" t="s">
        <v>1328</v>
      </c>
      <c r="L439" s="66" t="s">
        <v>1448</v>
      </c>
      <c r="M439" s="189" t="s">
        <v>128</v>
      </c>
      <c r="N439" s="158" t="s">
        <v>242</v>
      </c>
      <c r="O439" s="158">
        <f t="shared" si="1"/>
        <v>431</v>
      </c>
      <c r="P439" s="259" t="s">
        <v>2263</v>
      </c>
    </row>
    <row r="440" spans="2:16" x14ac:dyDescent="0.25">
      <c r="B440" s="66" t="s">
        <v>1438</v>
      </c>
      <c r="C440" s="66" t="s">
        <v>1524</v>
      </c>
      <c r="D440" s="189" t="s">
        <v>128</v>
      </c>
      <c r="E440" s="66" t="s">
        <v>492</v>
      </c>
      <c r="F440" s="66" t="s">
        <v>300</v>
      </c>
      <c r="G440" s="189" t="s">
        <v>128</v>
      </c>
      <c r="H440" s="66" t="s">
        <v>497</v>
      </c>
      <c r="I440" s="67">
        <v>0.45700000000000002</v>
      </c>
      <c r="J440" s="189" t="s">
        <v>128</v>
      </c>
      <c r="K440" s="189" t="s">
        <v>128</v>
      </c>
      <c r="L440" s="66" t="s">
        <v>1448</v>
      </c>
      <c r="M440" s="189" t="s">
        <v>128</v>
      </c>
      <c r="N440" s="158" t="s">
        <v>242</v>
      </c>
      <c r="O440" s="158">
        <f t="shared" si="1"/>
        <v>432</v>
      </c>
      <c r="P440" s="259" t="s">
        <v>2263</v>
      </c>
    </row>
    <row r="441" spans="2:16" x14ac:dyDescent="0.25">
      <c r="B441" s="66" t="s">
        <v>1442</v>
      </c>
      <c r="C441" s="66" t="s">
        <v>1525</v>
      </c>
      <c r="D441" s="189" t="s">
        <v>128</v>
      </c>
      <c r="E441" s="66" t="s">
        <v>492</v>
      </c>
      <c r="F441" s="66" t="s">
        <v>300</v>
      </c>
      <c r="G441" s="66" t="s">
        <v>1455</v>
      </c>
      <c r="H441" s="66" t="s">
        <v>497</v>
      </c>
      <c r="I441" s="67">
        <v>0.30365999999999999</v>
      </c>
      <c r="J441" s="189" t="s">
        <v>128</v>
      </c>
      <c r="K441" s="189" t="s">
        <v>128</v>
      </c>
      <c r="L441" s="66" t="s">
        <v>1448</v>
      </c>
      <c r="M441" s="189" t="s">
        <v>128</v>
      </c>
      <c r="N441" s="158" t="s">
        <v>242</v>
      </c>
      <c r="O441" s="158">
        <f t="shared" si="1"/>
        <v>433</v>
      </c>
      <c r="P441" s="259" t="s">
        <v>2263</v>
      </c>
    </row>
    <row r="442" spans="2:16" x14ac:dyDescent="0.25">
      <c r="B442" s="66" t="s">
        <v>1438</v>
      </c>
      <c r="C442" s="66" t="s">
        <v>1526</v>
      </c>
      <c r="D442" s="189" t="s">
        <v>128</v>
      </c>
      <c r="E442" s="66" t="s">
        <v>492</v>
      </c>
      <c r="F442" s="66" t="s">
        <v>300</v>
      </c>
      <c r="G442" s="66" t="s">
        <v>1456</v>
      </c>
      <c r="H442" s="66" t="s">
        <v>497</v>
      </c>
      <c r="I442" s="67">
        <v>0.45600000000000002</v>
      </c>
      <c r="J442" s="189" t="s">
        <v>128</v>
      </c>
      <c r="K442" s="66" t="s">
        <v>1494</v>
      </c>
      <c r="L442" s="66" t="s">
        <v>1448</v>
      </c>
      <c r="M442" s="189" t="s">
        <v>128</v>
      </c>
      <c r="N442" s="158" t="s">
        <v>242</v>
      </c>
      <c r="O442" s="158">
        <f t="shared" si="1"/>
        <v>434</v>
      </c>
      <c r="P442" s="259" t="s">
        <v>2263</v>
      </c>
    </row>
    <row r="443" spans="2:16" x14ac:dyDescent="0.25">
      <c r="B443" s="66" t="s">
        <v>1438</v>
      </c>
      <c r="C443" s="66" t="s">
        <v>1527</v>
      </c>
      <c r="D443" s="189" t="s">
        <v>128</v>
      </c>
      <c r="E443" s="66" t="s">
        <v>492</v>
      </c>
      <c r="F443" s="66" t="s">
        <v>300</v>
      </c>
      <c r="G443" s="66" t="s">
        <v>1457</v>
      </c>
      <c r="H443" s="66" t="s">
        <v>497</v>
      </c>
      <c r="I443" s="67">
        <v>0.47110000000000002</v>
      </c>
      <c r="J443" s="189" t="s">
        <v>128</v>
      </c>
      <c r="K443" s="66" t="s">
        <v>1495</v>
      </c>
      <c r="L443" s="66" t="s">
        <v>1448</v>
      </c>
      <c r="M443" s="189" t="s">
        <v>128</v>
      </c>
      <c r="N443" s="158" t="s">
        <v>242</v>
      </c>
      <c r="O443" s="158">
        <f t="shared" si="1"/>
        <v>435</v>
      </c>
      <c r="P443" s="259" t="s">
        <v>2263</v>
      </c>
    </row>
    <row r="444" spans="2:16" x14ac:dyDescent="0.25">
      <c r="B444" s="66" t="s">
        <v>1547</v>
      </c>
      <c r="C444" s="66" t="s">
        <v>1528</v>
      </c>
      <c r="D444" s="189" t="s">
        <v>128</v>
      </c>
      <c r="E444" s="66" t="s">
        <v>492</v>
      </c>
      <c r="F444" s="66" t="s">
        <v>300</v>
      </c>
      <c r="G444" s="66" t="s">
        <v>1458</v>
      </c>
      <c r="H444" s="66" t="s">
        <v>497</v>
      </c>
      <c r="I444" s="67">
        <v>0.26300000000000001</v>
      </c>
      <c r="J444" s="189" t="s">
        <v>128</v>
      </c>
      <c r="K444" s="66" t="s">
        <v>1328</v>
      </c>
      <c r="L444" s="66" t="s">
        <v>1448</v>
      </c>
      <c r="M444" s="189" t="s">
        <v>128</v>
      </c>
      <c r="N444" s="158" t="s">
        <v>242</v>
      </c>
      <c r="O444" s="158">
        <f t="shared" si="1"/>
        <v>436</v>
      </c>
      <c r="P444" s="259" t="s">
        <v>2263</v>
      </c>
    </row>
    <row r="445" spans="2:16" ht="15" customHeight="1" x14ac:dyDescent="0.25">
      <c r="B445" s="66" t="s">
        <v>1441</v>
      </c>
      <c r="C445" s="66" t="s">
        <v>1529</v>
      </c>
      <c r="D445" s="189" t="s">
        <v>128</v>
      </c>
      <c r="E445" s="66" t="s">
        <v>492</v>
      </c>
      <c r="F445" s="66" t="s">
        <v>300</v>
      </c>
      <c r="G445" s="66" t="s">
        <v>1459</v>
      </c>
      <c r="H445" s="66" t="s">
        <v>497</v>
      </c>
      <c r="I445" s="67">
        <v>0.44800000000000001</v>
      </c>
      <c r="J445" s="189" t="s">
        <v>128</v>
      </c>
      <c r="K445" s="146" t="s">
        <v>1496</v>
      </c>
      <c r="L445" s="66" t="s">
        <v>1448</v>
      </c>
      <c r="M445" s="189" t="s">
        <v>128</v>
      </c>
      <c r="N445" s="158" t="s">
        <v>242</v>
      </c>
      <c r="O445" s="158">
        <f t="shared" si="1"/>
        <v>437</v>
      </c>
      <c r="P445" s="259" t="s">
        <v>1551</v>
      </c>
    </row>
    <row r="446" spans="2:16" x14ac:dyDescent="0.25">
      <c r="B446" s="66" t="s">
        <v>1438</v>
      </c>
      <c r="C446" s="66" t="s">
        <v>1530</v>
      </c>
      <c r="D446" s="189" t="s">
        <v>128</v>
      </c>
      <c r="E446" s="66" t="s">
        <v>492</v>
      </c>
      <c r="F446" s="66" t="s">
        <v>300</v>
      </c>
      <c r="G446" s="66" t="s">
        <v>1460</v>
      </c>
      <c r="H446" s="66" t="s">
        <v>497</v>
      </c>
      <c r="I446" s="67">
        <v>0.48399999999999999</v>
      </c>
      <c r="J446" s="189" t="s">
        <v>128</v>
      </c>
      <c r="K446" s="66" t="s">
        <v>1497</v>
      </c>
      <c r="L446" s="66" t="s">
        <v>1448</v>
      </c>
      <c r="M446" s="189" t="s">
        <v>128</v>
      </c>
      <c r="N446" s="158" t="s">
        <v>242</v>
      </c>
      <c r="O446" s="158">
        <f t="shared" si="1"/>
        <v>438</v>
      </c>
      <c r="P446" s="259" t="s">
        <v>2263</v>
      </c>
    </row>
    <row r="447" spans="2:16" x14ac:dyDescent="0.25">
      <c r="B447" s="66" t="s">
        <v>1438</v>
      </c>
      <c r="C447" s="66" t="s">
        <v>1531</v>
      </c>
      <c r="D447" s="189" t="s">
        <v>128</v>
      </c>
      <c r="E447" s="66" t="s">
        <v>492</v>
      </c>
      <c r="F447" s="66" t="s">
        <v>300</v>
      </c>
      <c r="G447" s="66" t="s">
        <v>1461</v>
      </c>
      <c r="H447" s="66" t="s">
        <v>497</v>
      </c>
      <c r="I447" s="67">
        <v>0.46700000000000003</v>
      </c>
      <c r="J447" s="189" t="s">
        <v>128</v>
      </c>
      <c r="K447" s="189" t="s">
        <v>128</v>
      </c>
      <c r="L447" s="66" t="s">
        <v>1448</v>
      </c>
      <c r="M447" s="189" t="s">
        <v>128</v>
      </c>
      <c r="N447" s="158" t="s">
        <v>242</v>
      </c>
      <c r="O447" s="158">
        <f t="shared" si="1"/>
        <v>439</v>
      </c>
      <c r="P447" s="259" t="s">
        <v>2263</v>
      </c>
    </row>
    <row r="448" spans="2:16" x14ac:dyDescent="0.25">
      <c r="B448" s="66" t="s">
        <v>1548</v>
      </c>
      <c r="C448" s="66" t="s">
        <v>1532</v>
      </c>
      <c r="D448" s="189" t="s">
        <v>128</v>
      </c>
      <c r="E448" s="66" t="s">
        <v>492</v>
      </c>
      <c r="F448" s="66" t="s">
        <v>300</v>
      </c>
      <c r="G448" s="189" t="s">
        <v>128</v>
      </c>
      <c r="H448" s="66" t="s">
        <v>497</v>
      </c>
      <c r="I448" s="67">
        <v>0.443</v>
      </c>
      <c r="J448" s="189" t="s">
        <v>128</v>
      </c>
      <c r="K448" s="66" t="s">
        <v>1498</v>
      </c>
      <c r="L448" s="66" t="s">
        <v>1448</v>
      </c>
      <c r="M448" s="189" t="s">
        <v>128</v>
      </c>
      <c r="N448" s="158" t="s">
        <v>242</v>
      </c>
      <c r="O448" s="158">
        <f t="shared" si="1"/>
        <v>440</v>
      </c>
      <c r="P448" s="259" t="s">
        <v>2263</v>
      </c>
    </row>
    <row r="449" spans="2:16" x14ac:dyDescent="0.25">
      <c r="B449" s="66" t="s">
        <v>1548</v>
      </c>
      <c r="C449" s="66" t="s">
        <v>1533</v>
      </c>
      <c r="D449" s="189" t="s">
        <v>128</v>
      </c>
      <c r="E449" s="66" t="s">
        <v>492</v>
      </c>
      <c r="F449" s="66" t="s">
        <v>300</v>
      </c>
      <c r="G449" s="189" t="s">
        <v>128</v>
      </c>
      <c r="H449" s="66" t="s">
        <v>497</v>
      </c>
      <c r="I449" s="67">
        <v>0.45</v>
      </c>
      <c r="J449" s="189" t="s">
        <v>128</v>
      </c>
      <c r="K449" s="66" t="s">
        <v>1499</v>
      </c>
      <c r="L449" s="66" t="s">
        <v>1448</v>
      </c>
      <c r="M449" s="189" t="s">
        <v>128</v>
      </c>
      <c r="N449" s="158" t="s">
        <v>242</v>
      </c>
      <c r="O449" s="158">
        <f t="shared" si="1"/>
        <v>441</v>
      </c>
      <c r="P449" s="259" t="s">
        <v>2263</v>
      </c>
    </row>
    <row r="450" spans="2:16" x14ac:dyDescent="0.25">
      <c r="B450" s="66" t="s">
        <v>1438</v>
      </c>
      <c r="C450" s="66" t="s">
        <v>1534</v>
      </c>
      <c r="D450" s="189" t="s">
        <v>128</v>
      </c>
      <c r="E450" s="66" t="s">
        <v>492</v>
      </c>
      <c r="F450" s="66" t="s">
        <v>300</v>
      </c>
      <c r="G450" s="189" t="s">
        <v>128</v>
      </c>
      <c r="H450" s="66" t="s">
        <v>497</v>
      </c>
      <c r="I450" s="67">
        <v>0.249</v>
      </c>
      <c r="J450" s="189" t="s">
        <v>128</v>
      </c>
      <c r="K450" s="66" t="s">
        <v>1499</v>
      </c>
      <c r="L450" s="66" t="s">
        <v>1448</v>
      </c>
      <c r="M450" s="189" t="s">
        <v>128</v>
      </c>
      <c r="N450" s="158" t="s">
        <v>242</v>
      </c>
      <c r="O450" s="158">
        <f t="shared" si="1"/>
        <v>442</v>
      </c>
      <c r="P450" s="259" t="s">
        <v>2263</v>
      </c>
    </row>
    <row r="451" spans="2:16" x14ac:dyDescent="0.25">
      <c r="B451" s="66" t="s">
        <v>1548</v>
      </c>
      <c r="C451" s="66" t="s">
        <v>1535</v>
      </c>
      <c r="D451" s="189" t="s">
        <v>128</v>
      </c>
      <c r="E451" s="66" t="s">
        <v>492</v>
      </c>
      <c r="F451" s="66" t="s">
        <v>300</v>
      </c>
      <c r="G451" s="189" t="s">
        <v>128</v>
      </c>
      <c r="H451" s="66" t="s">
        <v>497</v>
      </c>
      <c r="I451" s="67">
        <v>0.47699999999999998</v>
      </c>
      <c r="J451" s="189" t="s">
        <v>128</v>
      </c>
      <c r="K451" s="189" t="s">
        <v>128</v>
      </c>
      <c r="L451" s="66" t="s">
        <v>1448</v>
      </c>
      <c r="M451" s="189" t="s">
        <v>128</v>
      </c>
      <c r="N451" s="158" t="s">
        <v>242</v>
      </c>
      <c r="O451" s="158">
        <f t="shared" si="1"/>
        <v>443</v>
      </c>
      <c r="P451" s="259" t="s">
        <v>2263</v>
      </c>
    </row>
    <row r="452" spans="2:16" x14ac:dyDescent="0.25">
      <c r="B452" s="66" t="s">
        <v>1438</v>
      </c>
      <c r="C452" s="66" t="s">
        <v>362</v>
      </c>
      <c r="D452" s="189" t="s">
        <v>128</v>
      </c>
      <c r="E452" s="66" t="s">
        <v>492</v>
      </c>
      <c r="F452" s="66" t="s">
        <v>300</v>
      </c>
      <c r="G452" s="189" t="s">
        <v>128</v>
      </c>
      <c r="H452" s="66" t="s">
        <v>497</v>
      </c>
      <c r="I452" s="67">
        <v>0.38800000000000001</v>
      </c>
      <c r="J452" s="189" t="s">
        <v>128</v>
      </c>
      <c r="K452" s="66" t="s">
        <v>1435</v>
      </c>
      <c r="L452" s="66" t="s">
        <v>1448</v>
      </c>
      <c r="M452" s="189" t="s">
        <v>128</v>
      </c>
      <c r="N452" s="158" t="s">
        <v>242</v>
      </c>
      <c r="O452" s="158">
        <f t="shared" si="1"/>
        <v>444</v>
      </c>
      <c r="P452" s="259" t="s">
        <v>2263</v>
      </c>
    </row>
    <row r="453" spans="2:16" x14ac:dyDescent="0.25">
      <c r="B453" s="66" t="s">
        <v>1547</v>
      </c>
      <c r="C453" s="66" t="s">
        <v>1537</v>
      </c>
      <c r="D453" s="189" t="s">
        <v>128</v>
      </c>
      <c r="E453" s="66" t="s">
        <v>492</v>
      </c>
      <c r="F453" s="66" t="s">
        <v>300</v>
      </c>
      <c r="G453" s="66" t="s">
        <v>1462</v>
      </c>
      <c r="H453" s="66" t="s">
        <v>497</v>
      </c>
      <c r="I453" s="67">
        <v>0.33</v>
      </c>
      <c r="J453" s="189" t="s">
        <v>128</v>
      </c>
      <c r="K453" s="66" t="s">
        <v>1500</v>
      </c>
      <c r="L453" s="66" t="s">
        <v>1448</v>
      </c>
      <c r="M453" s="189" t="s">
        <v>128</v>
      </c>
      <c r="N453" s="158" t="s">
        <v>242</v>
      </c>
      <c r="O453" s="158">
        <f t="shared" si="1"/>
        <v>445</v>
      </c>
      <c r="P453" s="259" t="s">
        <v>2263</v>
      </c>
    </row>
    <row r="454" spans="2:16" x14ac:dyDescent="0.25">
      <c r="B454" s="66" t="s">
        <v>1438</v>
      </c>
      <c r="C454" s="66" t="s">
        <v>1538</v>
      </c>
      <c r="D454" s="189" t="s">
        <v>128</v>
      </c>
      <c r="E454" s="66" t="s">
        <v>492</v>
      </c>
      <c r="F454" s="66" t="s">
        <v>300</v>
      </c>
      <c r="G454" s="66" t="s">
        <v>1461</v>
      </c>
      <c r="H454" s="66" t="s">
        <v>497</v>
      </c>
      <c r="I454" s="67">
        <v>0.28999999999999998</v>
      </c>
      <c r="J454" s="189" t="s">
        <v>128</v>
      </c>
      <c r="K454" s="66" t="s">
        <v>1501</v>
      </c>
      <c r="L454" s="66" t="s">
        <v>1448</v>
      </c>
      <c r="M454" s="189" t="s">
        <v>128</v>
      </c>
      <c r="N454" s="158" t="s">
        <v>242</v>
      </c>
      <c r="O454" s="158">
        <f t="shared" si="1"/>
        <v>446</v>
      </c>
      <c r="P454" s="259" t="s">
        <v>2263</v>
      </c>
    </row>
    <row r="455" spans="2:16" x14ac:dyDescent="0.25">
      <c r="B455" s="66" t="s">
        <v>1438</v>
      </c>
      <c r="C455" s="66" t="s">
        <v>1538</v>
      </c>
      <c r="D455" s="189" t="s">
        <v>128</v>
      </c>
      <c r="E455" s="66" t="s">
        <v>492</v>
      </c>
      <c r="F455" s="66" t="s">
        <v>300</v>
      </c>
      <c r="G455" s="189" t="s">
        <v>128</v>
      </c>
      <c r="H455" s="66" t="s">
        <v>497</v>
      </c>
      <c r="I455" s="67">
        <v>0.32600000000000001</v>
      </c>
      <c r="J455" s="189" t="s">
        <v>128</v>
      </c>
      <c r="K455" s="66" t="s">
        <v>1501</v>
      </c>
      <c r="L455" s="66" t="s">
        <v>1448</v>
      </c>
      <c r="M455" s="189" t="s">
        <v>128</v>
      </c>
      <c r="N455" s="158" t="s">
        <v>242</v>
      </c>
      <c r="O455" s="158">
        <f t="shared" si="1"/>
        <v>447</v>
      </c>
      <c r="P455" s="259" t="s">
        <v>2263</v>
      </c>
    </row>
    <row r="456" spans="2:16" x14ac:dyDescent="0.25">
      <c r="B456" s="66" t="s">
        <v>1438</v>
      </c>
      <c r="C456" s="66" t="s">
        <v>356</v>
      </c>
      <c r="D456" s="189" t="s">
        <v>128</v>
      </c>
      <c r="E456" s="66" t="s">
        <v>492</v>
      </c>
      <c r="F456" s="66" t="s">
        <v>300</v>
      </c>
      <c r="G456" s="189" t="s">
        <v>128</v>
      </c>
      <c r="H456" s="66" t="s">
        <v>497</v>
      </c>
      <c r="I456" s="67">
        <v>0.29699999999999999</v>
      </c>
      <c r="J456" s="189" t="s">
        <v>128</v>
      </c>
      <c r="K456" s="66" t="s">
        <v>1502</v>
      </c>
      <c r="L456" s="66" t="s">
        <v>1448</v>
      </c>
      <c r="M456" s="189" t="s">
        <v>128</v>
      </c>
      <c r="N456" s="158" t="s">
        <v>242</v>
      </c>
      <c r="O456" s="158">
        <f t="shared" si="1"/>
        <v>448</v>
      </c>
      <c r="P456" s="259" t="s">
        <v>2263</v>
      </c>
    </row>
    <row r="457" spans="2:16" x14ac:dyDescent="0.25">
      <c r="B457" s="66" t="s">
        <v>1438</v>
      </c>
      <c r="C457" s="66" t="s">
        <v>1537</v>
      </c>
      <c r="D457" s="189" t="s">
        <v>128</v>
      </c>
      <c r="E457" s="66" t="s">
        <v>492</v>
      </c>
      <c r="F457" s="66" t="s">
        <v>300</v>
      </c>
      <c r="G457" s="189" t="s">
        <v>128</v>
      </c>
      <c r="H457" s="66" t="s">
        <v>497</v>
      </c>
      <c r="I457" s="67">
        <v>0.27800000000000002</v>
      </c>
      <c r="J457" s="189" t="s">
        <v>128</v>
      </c>
      <c r="K457" s="66" t="s">
        <v>1502</v>
      </c>
      <c r="L457" s="66" t="s">
        <v>1448</v>
      </c>
      <c r="M457" s="189" t="s">
        <v>128</v>
      </c>
      <c r="N457" s="158" t="s">
        <v>242</v>
      </c>
      <c r="O457" s="158">
        <f t="shared" si="1"/>
        <v>449</v>
      </c>
      <c r="P457" s="259" t="s">
        <v>2263</v>
      </c>
    </row>
    <row r="458" spans="2:16" x14ac:dyDescent="0.25">
      <c r="B458" s="66" t="s">
        <v>1440</v>
      </c>
      <c r="C458" s="189" t="s">
        <v>128</v>
      </c>
      <c r="D458" s="66" t="s">
        <v>1444</v>
      </c>
      <c r="E458" s="66" t="s">
        <v>634</v>
      </c>
      <c r="F458" s="66" t="s">
        <v>300</v>
      </c>
      <c r="G458" s="189" t="s">
        <v>128</v>
      </c>
      <c r="H458" s="66" t="s">
        <v>497</v>
      </c>
      <c r="I458" s="67">
        <v>0.16</v>
      </c>
      <c r="J458" s="189" t="s">
        <v>128</v>
      </c>
      <c r="K458" s="66" t="s">
        <v>1333</v>
      </c>
      <c r="L458" s="66" t="s">
        <v>1448</v>
      </c>
      <c r="M458" s="189" t="s">
        <v>128</v>
      </c>
      <c r="N458" s="158" t="s">
        <v>242</v>
      </c>
      <c r="O458" s="158">
        <f t="shared" si="1"/>
        <v>450</v>
      </c>
      <c r="P458" s="259" t="s">
        <v>2150</v>
      </c>
    </row>
    <row r="459" spans="2:16" x14ac:dyDescent="0.25">
      <c r="B459" s="66" t="s">
        <v>1440</v>
      </c>
      <c r="C459" s="189" t="s">
        <v>128</v>
      </c>
      <c r="D459" s="66" t="s">
        <v>1468</v>
      </c>
      <c r="E459" s="66" t="s">
        <v>492</v>
      </c>
      <c r="F459" s="66" t="s">
        <v>300</v>
      </c>
      <c r="G459" s="189" t="s">
        <v>128</v>
      </c>
      <c r="H459" s="66" t="s">
        <v>497</v>
      </c>
      <c r="I459" s="67">
        <v>0.17</v>
      </c>
      <c r="J459" s="189" t="s">
        <v>128</v>
      </c>
      <c r="K459" s="66" t="s">
        <v>1503</v>
      </c>
      <c r="L459" s="66" t="s">
        <v>1448</v>
      </c>
      <c r="M459" s="189" t="s">
        <v>128</v>
      </c>
      <c r="N459" s="158" t="s">
        <v>242</v>
      </c>
      <c r="O459" s="158">
        <f t="shared" si="1"/>
        <v>451</v>
      </c>
      <c r="P459" s="259" t="s">
        <v>2150</v>
      </c>
    </row>
    <row r="460" spans="2:16" x14ac:dyDescent="0.25">
      <c r="B460" s="66" t="s">
        <v>1440</v>
      </c>
      <c r="C460" s="189" t="s">
        <v>128</v>
      </c>
      <c r="D460" s="66" t="s">
        <v>1469</v>
      </c>
      <c r="E460" s="66" t="s">
        <v>492</v>
      </c>
      <c r="F460" s="66" t="s">
        <v>300</v>
      </c>
      <c r="G460" s="189" t="s">
        <v>128</v>
      </c>
      <c r="H460" s="66" t="s">
        <v>497</v>
      </c>
      <c r="I460" s="67">
        <v>0.16</v>
      </c>
      <c r="J460" s="189" t="s">
        <v>128</v>
      </c>
      <c r="K460" s="66" t="s">
        <v>1503</v>
      </c>
      <c r="L460" s="66" t="s">
        <v>1448</v>
      </c>
      <c r="M460" s="189" t="s">
        <v>128</v>
      </c>
      <c r="N460" s="158" t="s">
        <v>242</v>
      </c>
      <c r="O460" s="158">
        <f t="shared" si="1"/>
        <v>452</v>
      </c>
      <c r="P460" s="259" t="s">
        <v>2150</v>
      </c>
    </row>
    <row r="461" spans="2:16" x14ac:dyDescent="0.25">
      <c r="B461" s="66" t="s">
        <v>1438</v>
      </c>
      <c r="C461" s="189" t="s">
        <v>128</v>
      </c>
      <c r="D461" s="66" t="s">
        <v>1444</v>
      </c>
      <c r="E461" s="66" t="s">
        <v>634</v>
      </c>
      <c r="F461" s="66" t="s">
        <v>300</v>
      </c>
      <c r="G461" s="66" t="s">
        <v>1463</v>
      </c>
      <c r="H461" s="66" t="s">
        <v>497</v>
      </c>
      <c r="I461" s="67">
        <v>0.23100000000000001</v>
      </c>
      <c r="J461" s="189" t="s">
        <v>128</v>
      </c>
      <c r="K461" s="66" t="s">
        <v>1503</v>
      </c>
      <c r="L461" s="66" t="s">
        <v>1448</v>
      </c>
      <c r="M461" s="189" t="s">
        <v>128</v>
      </c>
      <c r="N461" s="158" t="s">
        <v>242</v>
      </c>
      <c r="O461" s="158">
        <f t="shared" si="1"/>
        <v>453</v>
      </c>
      <c r="P461" s="259" t="s">
        <v>2151</v>
      </c>
    </row>
    <row r="462" spans="2:16" x14ac:dyDescent="0.25">
      <c r="B462" s="66" t="s">
        <v>1438</v>
      </c>
      <c r="C462" s="189" t="s">
        <v>128</v>
      </c>
      <c r="D462" s="66" t="s">
        <v>1444</v>
      </c>
      <c r="E462" s="66" t="s">
        <v>634</v>
      </c>
      <c r="F462" s="66" t="s">
        <v>300</v>
      </c>
      <c r="G462" s="66" t="s">
        <v>1464</v>
      </c>
      <c r="H462" s="66" t="s">
        <v>497</v>
      </c>
      <c r="I462" s="67">
        <v>0.19900000000000001</v>
      </c>
      <c r="J462" s="189" t="s">
        <v>128</v>
      </c>
      <c r="K462" s="66" t="s">
        <v>1504</v>
      </c>
      <c r="L462" s="66" t="s">
        <v>1448</v>
      </c>
      <c r="M462" s="189" t="s">
        <v>128</v>
      </c>
      <c r="N462" s="158" t="s">
        <v>242</v>
      </c>
      <c r="O462" s="158">
        <f t="shared" si="1"/>
        <v>454</v>
      </c>
      <c r="P462" s="259" t="s">
        <v>2151</v>
      </c>
    </row>
    <row r="463" spans="2:16" x14ac:dyDescent="0.25">
      <c r="B463" s="66" t="s">
        <v>1438</v>
      </c>
      <c r="C463" s="189" t="s">
        <v>128</v>
      </c>
      <c r="D463" s="66" t="s">
        <v>1470</v>
      </c>
      <c r="E463" s="66" t="s">
        <v>492</v>
      </c>
      <c r="F463" s="66" t="s">
        <v>300</v>
      </c>
      <c r="G463" s="66" t="s">
        <v>1464</v>
      </c>
      <c r="H463" s="66" t="s">
        <v>497</v>
      </c>
      <c r="I463" s="67">
        <v>0.23499999999999999</v>
      </c>
      <c r="J463" s="189" t="s">
        <v>128</v>
      </c>
      <c r="K463" s="66" t="s">
        <v>1505</v>
      </c>
      <c r="L463" s="66" t="s">
        <v>1448</v>
      </c>
      <c r="M463" s="189" t="s">
        <v>128</v>
      </c>
      <c r="N463" s="158" t="s">
        <v>242</v>
      </c>
      <c r="O463" s="158">
        <f t="shared" si="1"/>
        <v>455</v>
      </c>
      <c r="P463" s="259" t="s">
        <v>2151</v>
      </c>
    </row>
    <row r="464" spans="2:16" x14ac:dyDescent="0.25">
      <c r="B464" s="66" t="s">
        <v>1438</v>
      </c>
      <c r="C464" s="189" t="s">
        <v>128</v>
      </c>
      <c r="D464" s="66" t="s">
        <v>1471</v>
      </c>
      <c r="E464" s="66" t="s">
        <v>492</v>
      </c>
      <c r="F464" s="66" t="s">
        <v>300</v>
      </c>
      <c r="G464" s="66" t="s">
        <v>1464</v>
      </c>
      <c r="H464" s="66" t="s">
        <v>497</v>
      </c>
      <c r="I464" s="67">
        <v>0.106</v>
      </c>
      <c r="J464" s="189" t="s">
        <v>128</v>
      </c>
      <c r="K464" s="66" t="s">
        <v>1506</v>
      </c>
      <c r="L464" s="66" t="s">
        <v>1448</v>
      </c>
      <c r="M464" s="189" t="s">
        <v>128</v>
      </c>
      <c r="N464" s="158" t="s">
        <v>242</v>
      </c>
      <c r="O464" s="158">
        <f t="shared" si="1"/>
        <v>456</v>
      </c>
      <c r="P464" s="259" t="s">
        <v>2151</v>
      </c>
    </row>
    <row r="465" spans="2:16" x14ac:dyDescent="0.25">
      <c r="B465" s="66" t="s">
        <v>1438</v>
      </c>
      <c r="C465" s="189" t="s">
        <v>128</v>
      </c>
      <c r="D465" s="66" t="s">
        <v>1472</v>
      </c>
      <c r="E465" s="66" t="s">
        <v>492</v>
      </c>
      <c r="F465" s="66" t="s">
        <v>300</v>
      </c>
      <c r="G465" s="66" t="s">
        <v>1463</v>
      </c>
      <c r="H465" s="66" t="s">
        <v>497</v>
      </c>
      <c r="I465" s="67">
        <v>0.40200000000000002</v>
      </c>
      <c r="J465" s="189" t="s">
        <v>128</v>
      </c>
      <c r="K465" s="66" t="s">
        <v>1507</v>
      </c>
      <c r="L465" s="66" t="s">
        <v>1448</v>
      </c>
      <c r="M465" s="189" t="s">
        <v>128</v>
      </c>
      <c r="N465" s="158" t="s">
        <v>242</v>
      </c>
      <c r="O465" s="158">
        <f t="shared" si="1"/>
        <v>457</v>
      </c>
      <c r="P465" s="259" t="s">
        <v>2151</v>
      </c>
    </row>
    <row r="466" spans="2:16" x14ac:dyDescent="0.25">
      <c r="B466" s="66" t="s">
        <v>1438</v>
      </c>
      <c r="C466" s="189" t="s">
        <v>128</v>
      </c>
      <c r="D466" s="66" t="s">
        <v>1472</v>
      </c>
      <c r="E466" s="66" t="s">
        <v>492</v>
      </c>
      <c r="F466" s="66" t="s">
        <v>300</v>
      </c>
      <c r="G466" s="66" t="s">
        <v>1464</v>
      </c>
      <c r="H466" s="66" t="s">
        <v>497</v>
      </c>
      <c r="I466" s="67">
        <v>0.39800000000000002</v>
      </c>
      <c r="J466" s="189" t="s">
        <v>128</v>
      </c>
      <c r="K466" s="66" t="s">
        <v>1508</v>
      </c>
      <c r="L466" s="66" t="s">
        <v>1448</v>
      </c>
      <c r="M466" s="189" t="s">
        <v>128</v>
      </c>
      <c r="N466" s="158" t="s">
        <v>242</v>
      </c>
      <c r="O466" s="158">
        <f t="shared" si="1"/>
        <v>458</v>
      </c>
      <c r="P466" s="259" t="s">
        <v>2151</v>
      </c>
    </row>
    <row r="467" spans="2:16" x14ac:dyDescent="0.25">
      <c r="B467" s="66" t="s">
        <v>1438</v>
      </c>
      <c r="C467" s="189" t="s">
        <v>128</v>
      </c>
      <c r="D467" s="66" t="s">
        <v>1473</v>
      </c>
      <c r="E467" s="66" t="s">
        <v>492</v>
      </c>
      <c r="F467" s="66" t="s">
        <v>300</v>
      </c>
      <c r="G467" s="66" t="s">
        <v>1464</v>
      </c>
      <c r="H467" s="66" t="s">
        <v>497</v>
      </c>
      <c r="I467" s="67">
        <v>0.253</v>
      </c>
      <c r="J467" s="189" t="s">
        <v>128</v>
      </c>
      <c r="K467" s="66" t="s">
        <v>1509</v>
      </c>
      <c r="L467" s="66" t="s">
        <v>1448</v>
      </c>
      <c r="M467" s="189" t="s">
        <v>128</v>
      </c>
      <c r="N467" s="158" t="s">
        <v>242</v>
      </c>
      <c r="O467" s="158">
        <f t="shared" si="1"/>
        <v>459</v>
      </c>
      <c r="P467" s="259" t="s">
        <v>2151</v>
      </c>
    </row>
    <row r="468" spans="2:16" x14ac:dyDescent="0.25">
      <c r="B468" s="66" t="s">
        <v>1438</v>
      </c>
      <c r="C468" s="189" t="s">
        <v>128</v>
      </c>
      <c r="D468" s="66" t="s">
        <v>1474</v>
      </c>
      <c r="E468" s="66" t="s">
        <v>492</v>
      </c>
      <c r="F468" s="66" t="s">
        <v>300</v>
      </c>
      <c r="G468" s="66" t="s">
        <v>1463</v>
      </c>
      <c r="H468" s="66" t="s">
        <v>497</v>
      </c>
      <c r="I468" s="67">
        <v>0.32200000000000001</v>
      </c>
      <c r="J468" s="189" t="s">
        <v>128</v>
      </c>
      <c r="K468" s="66" t="s">
        <v>1510</v>
      </c>
      <c r="L468" s="66" t="s">
        <v>1448</v>
      </c>
      <c r="M468" s="189" t="s">
        <v>128</v>
      </c>
      <c r="N468" s="158" t="s">
        <v>242</v>
      </c>
      <c r="O468" s="158">
        <f t="shared" si="1"/>
        <v>460</v>
      </c>
      <c r="P468" s="259" t="s">
        <v>2151</v>
      </c>
    </row>
    <row r="469" spans="2:16" x14ac:dyDescent="0.25">
      <c r="B469" s="66" t="s">
        <v>1438</v>
      </c>
      <c r="C469" s="189" t="s">
        <v>128</v>
      </c>
      <c r="D469" s="66" t="s">
        <v>1474</v>
      </c>
      <c r="E469" s="66" t="s">
        <v>492</v>
      </c>
      <c r="F469" s="66" t="s">
        <v>300</v>
      </c>
      <c r="G469" s="66" t="s">
        <v>1464</v>
      </c>
      <c r="H469" s="66" t="s">
        <v>497</v>
      </c>
      <c r="I469" s="67">
        <v>0.26900000000000002</v>
      </c>
      <c r="J469" s="189" t="s">
        <v>128</v>
      </c>
      <c r="K469" s="66" t="s">
        <v>1511</v>
      </c>
      <c r="L469" s="66" t="s">
        <v>1448</v>
      </c>
      <c r="M469" s="189" t="s">
        <v>128</v>
      </c>
      <c r="N469" s="158" t="s">
        <v>242</v>
      </c>
      <c r="O469" s="158">
        <f t="shared" si="1"/>
        <v>461</v>
      </c>
      <c r="P469" s="259" t="s">
        <v>2151</v>
      </c>
    </row>
    <row r="470" spans="2:16" x14ac:dyDescent="0.25">
      <c r="B470" s="66" t="s">
        <v>1438</v>
      </c>
      <c r="C470" s="189" t="s">
        <v>128</v>
      </c>
      <c r="D470" s="66" t="s">
        <v>1475</v>
      </c>
      <c r="E470" s="66" t="s">
        <v>492</v>
      </c>
      <c r="F470" s="66" t="s">
        <v>300</v>
      </c>
      <c r="G470" s="66" t="s">
        <v>1464</v>
      </c>
      <c r="H470" s="66" t="s">
        <v>497</v>
      </c>
      <c r="I470" s="67">
        <v>0.42799999999999999</v>
      </c>
      <c r="J470" s="189" t="s">
        <v>128</v>
      </c>
      <c r="K470" s="66" t="s">
        <v>1512</v>
      </c>
      <c r="L470" s="66" t="s">
        <v>1448</v>
      </c>
      <c r="M470" s="189" t="s">
        <v>128</v>
      </c>
      <c r="N470" s="158" t="s">
        <v>242</v>
      </c>
      <c r="O470" s="158">
        <f t="shared" si="1"/>
        <v>462</v>
      </c>
      <c r="P470" s="259" t="s">
        <v>2151</v>
      </c>
    </row>
    <row r="471" spans="2:16" x14ac:dyDescent="0.25">
      <c r="B471" s="66" t="s">
        <v>1438</v>
      </c>
      <c r="C471" s="189" t="s">
        <v>128</v>
      </c>
      <c r="D471" s="66" t="s">
        <v>1476</v>
      </c>
      <c r="E471" s="66" t="s">
        <v>492</v>
      </c>
      <c r="F471" s="66" t="s">
        <v>300</v>
      </c>
      <c r="G471" s="66" t="s">
        <v>1463</v>
      </c>
      <c r="H471" s="66" t="s">
        <v>497</v>
      </c>
      <c r="I471" s="67">
        <v>0.47099999999999997</v>
      </c>
      <c r="J471" s="189" t="s">
        <v>128</v>
      </c>
      <c r="K471" s="66" t="s">
        <v>1513</v>
      </c>
      <c r="L471" s="66" t="s">
        <v>1448</v>
      </c>
      <c r="M471" s="189" t="s">
        <v>128</v>
      </c>
      <c r="N471" s="158" t="s">
        <v>242</v>
      </c>
      <c r="O471" s="158">
        <f t="shared" si="1"/>
        <v>463</v>
      </c>
      <c r="P471" s="259" t="s">
        <v>2151</v>
      </c>
    </row>
    <row r="472" spans="2:16" x14ac:dyDescent="0.25">
      <c r="B472" s="66" t="s">
        <v>1438</v>
      </c>
      <c r="C472" s="189" t="s">
        <v>128</v>
      </c>
      <c r="D472" s="66" t="s">
        <v>1477</v>
      </c>
      <c r="E472" s="66" t="s">
        <v>492</v>
      </c>
      <c r="F472" s="66" t="s">
        <v>300</v>
      </c>
      <c r="G472" s="189" t="s">
        <v>128</v>
      </c>
      <c r="H472" s="66" t="s">
        <v>497</v>
      </c>
      <c r="I472" s="67">
        <v>0.26</v>
      </c>
      <c r="J472" s="189" t="s">
        <v>128</v>
      </c>
      <c r="K472" s="66" t="s">
        <v>1514</v>
      </c>
      <c r="L472" s="66" t="s">
        <v>1448</v>
      </c>
      <c r="M472" s="189" t="s">
        <v>128</v>
      </c>
      <c r="N472" s="158" t="s">
        <v>242</v>
      </c>
      <c r="O472" s="158">
        <f t="shared" si="1"/>
        <v>464</v>
      </c>
      <c r="P472" s="259" t="s">
        <v>2152</v>
      </c>
    </row>
    <row r="473" spans="2:16" x14ac:dyDescent="0.25">
      <c r="B473" s="66" t="s">
        <v>1438</v>
      </c>
      <c r="C473" s="189" t="s">
        <v>128</v>
      </c>
      <c r="D473" s="66" t="s">
        <v>1478</v>
      </c>
      <c r="E473" s="66" t="s">
        <v>492</v>
      </c>
      <c r="F473" s="66" t="s">
        <v>300</v>
      </c>
      <c r="G473" s="189" t="s">
        <v>128</v>
      </c>
      <c r="H473" s="66" t="s">
        <v>497</v>
      </c>
      <c r="I473" s="67">
        <v>0.23</v>
      </c>
      <c r="J473" s="189" t="s">
        <v>128</v>
      </c>
      <c r="K473" s="66" t="s">
        <v>1515</v>
      </c>
      <c r="L473" s="66" t="s">
        <v>1448</v>
      </c>
      <c r="M473" s="189" t="s">
        <v>128</v>
      </c>
      <c r="N473" s="158" t="s">
        <v>242</v>
      </c>
      <c r="O473" s="158">
        <f t="shared" si="1"/>
        <v>465</v>
      </c>
      <c r="P473" s="259" t="s">
        <v>2152</v>
      </c>
    </row>
    <row r="474" spans="2:16" x14ac:dyDescent="0.25">
      <c r="B474" s="66" t="s">
        <v>1438</v>
      </c>
      <c r="C474" s="189" t="s">
        <v>128</v>
      </c>
      <c r="D474" s="66" t="s">
        <v>1479</v>
      </c>
      <c r="E474" s="66" t="s">
        <v>492</v>
      </c>
      <c r="F474" s="66" t="s">
        <v>300</v>
      </c>
      <c r="G474" s="189" t="s">
        <v>128</v>
      </c>
      <c r="H474" s="66" t="s">
        <v>497</v>
      </c>
      <c r="I474" s="67">
        <v>0.17</v>
      </c>
      <c r="J474" s="189" t="s">
        <v>128</v>
      </c>
      <c r="K474" s="66" t="s">
        <v>1515</v>
      </c>
      <c r="L474" s="66" t="s">
        <v>1448</v>
      </c>
      <c r="M474" s="189" t="s">
        <v>128</v>
      </c>
      <c r="N474" s="158" t="s">
        <v>242</v>
      </c>
      <c r="O474" s="158">
        <f t="shared" si="1"/>
        <v>466</v>
      </c>
      <c r="P474" s="259" t="s">
        <v>2152</v>
      </c>
    </row>
    <row r="475" spans="2:16" x14ac:dyDescent="0.25">
      <c r="B475" s="66" t="s">
        <v>1438</v>
      </c>
      <c r="C475" s="189" t="s">
        <v>128</v>
      </c>
      <c r="D475" s="66" t="s">
        <v>1480</v>
      </c>
      <c r="E475" s="66" t="s">
        <v>492</v>
      </c>
      <c r="F475" s="66" t="s">
        <v>300</v>
      </c>
      <c r="G475" s="189" t="s">
        <v>128</v>
      </c>
      <c r="H475" s="66" t="s">
        <v>497</v>
      </c>
      <c r="I475" s="67">
        <v>0.32</v>
      </c>
      <c r="J475" s="189" t="s">
        <v>128</v>
      </c>
      <c r="K475" s="66" t="s">
        <v>1515</v>
      </c>
      <c r="L475" s="66" t="s">
        <v>1448</v>
      </c>
      <c r="M475" s="189" t="s">
        <v>128</v>
      </c>
      <c r="N475" s="158" t="s">
        <v>242</v>
      </c>
      <c r="O475" s="158">
        <f t="shared" si="1"/>
        <v>467</v>
      </c>
      <c r="P475" s="259" t="s">
        <v>2152</v>
      </c>
    </row>
    <row r="476" spans="2:16" x14ac:dyDescent="0.25">
      <c r="B476" s="66" t="s">
        <v>1438</v>
      </c>
      <c r="C476" s="189" t="s">
        <v>128</v>
      </c>
      <c r="D476" s="189" t="s">
        <v>128</v>
      </c>
      <c r="E476" s="66" t="s">
        <v>634</v>
      </c>
      <c r="F476" s="66" t="s">
        <v>300</v>
      </c>
      <c r="G476" s="189" t="s">
        <v>128</v>
      </c>
      <c r="H476" s="66" t="s">
        <v>497</v>
      </c>
      <c r="I476" s="67">
        <v>0.21</v>
      </c>
      <c r="J476" s="189" t="s">
        <v>128</v>
      </c>
      <c r="K476" s="66" t="s">
        <v>1515</v>
      </c>
      <c r="L476" s="66" t="s">
        <v>1448</v>
      </c>
      <c r="M476" s="189" t="s">
        <v>128</v>
      </c>
      <c r="N476" s="158" t="s">
        <v>242</v>
      </c>
      <c r="O476" s="158">
        <f t="shared" si="1"/>
        <v>468</v>
      </c>
      <c r="P476" s="259" t="s">
        <v>2152</v>
      </c>
    </row>
    <row r="477" spans="2:16" x14ac:dyDescent="0.25">
      <c r="B477" s="66" t="s">
        <v>1549</v>
      </c>
      <c r="C477" s="66" t="s">
        <v>1539</v>
      </c>
      <c r="D477" s="189" t="s">
        <v>128</v>
      </c>
      <c r="E477" s="66" t="s">
        <v>634</v>
      </c>
      <c r="F477" s="66" t="s">
        <v>300</v>
      </c>
      <c r="G477" s="189" t="s">
        <v>128</v>
      </c>
      <c r="H477" s="66" t="s">
        <v>497</v>
      </c>
      <c r="I477" s="67">
        <v>0.14000000000000001</v>
      </c>
      <c r="J477" s="189" t="s">
        <v>128</v>
      </c>
      <c r="K477" s="66" t="s">
        <v>1515</v>
      </c>
      <c r="L477" s="66" t="s">
        <v>479</v>
      </c>
      <c r="M477" s="189" t="s">
        <v>128</v>
      </c>
      <c r="N477" s="158" t="s">
        <v>242</v>
      </c>
      <c r="O477" s="158">
        <f t="shared" si="1"/>
        <v>469</v>
      </c>
      <c r="P477" s="259" t="s">
        <v>2154</v>
      </c>
    </row>
    <row r="478" spans="2:16" x14ac:dyDescent="0.25">
      <c r="B478" s="66" t="s">
        <v>1549</v>
      </c>
      <c r="C478" s="66" t="s">
        <v>1536</v>
      </c>
      <c r="D478" s="66" t="s">
        <v>1481</v>
      </c>
      <c r="E478" s="66" t="s">
        <v>492</v>
      </c>
      <c r="F478" s="66" t="s">
        <v>300</v>
      </c>
      <c r="G478" s="189" t="s">
        <v>128</v>
      </c>
      <c r="H478" s="66" t="s">
        <v>497</v>
      </c>
      <c r="I478" s="67">
        <v>0.11600000000000001</v>
      </c>
      <c r="J478" s="189" t="s">
        <v>128</v>
      </c>
      <c r="K478" s="189" t="s">
        <v>128</v>
      </c>
      <c r="L478" s="66" t="s">
        <v>479</v>
      </c>
      <c r="M478" s="189" t="s">
        <v>128</v>
      </c>
      <c r="N478" s="158" t="s">
        <v>242</v>
      </c>
      <c r="O478" s="158">
        <f t="shared" si="1"/>
        <v>470</v>
      </c>
      <c r="P478" s="259" t="s">
        <v>2154</v>
      </c>
    </row>
    <row r="479" spans="2:16" x14ac:dyDescent="0.25">
      <c r="B479" s="66" t="s">
        <v>1549</v>
      </c>
      <c r="C479" s="189" t="s">
        <v>128</v>
      </c>
      <c r="D479" s="66" t="s">
        <v>1482</v>
      </c>
      <c r="E479" s="66" t="s">
        <v>634</v>
      </c>
      <c r="F479" s="66" t="s">
        <v>300</v>
      </c>
      <c r="G479" s="189" t="s">
        <v>128</v>
      </c>
      <c r="H479" s="66" t="s">
        <v>497</v>
      </c>
      <c r="I479" s="67">
        <v>0.13800000000000001</v>
      </c>
      <c r="J479" s="189" t="s">
        <v>128</v>
      </c>
      <c r="K479" s="189" t="s">
        <v>128</v>
      </c>
      <c r="L479" s="66" t="s">
        <v>479</v>
      </c>
      <c r="M479" s="189" t="s">
        <v>128</v>
      </c>
      <c r="N479" s="158" t="s">
        <v>242</v>
      </c>
      <c r="O479" s="158">
        <f t="shared" si="1"/>
        <v>471</v>
      </c>
      <c r="P479" s="259" t="s">
        <v>2154</v>
      </c>
    </row>
    <row r="480" spans="2:16" x14ac:dyDescent="0.25">
      <c r="B480" s="66" t="s">
        <v>1549</v>
      </c>
      <c r="C480" s="189" t="s">
        <v>128</v>
      </c>
      <c r="D480" s="66" t="s">
        <v>1483</v>
      </c>
      <c r="E480" s="66" t="s">
        <v>490</v>
      </c>
      <c r="F480" s="66" t="s">
        <v>300</v>
      </c>
      <c r="G480" s="189" t="s">
        <v>128</v>
      </c>
      <c r="H480" s="66" t="s">
        <v>497</v>
      </c>
      <c r="I480" s="67">
        <v>0.157</v>
      </c>
      <c r="J480" s="189" t="s">
        <v>128</v>
      </c>
      <c r="K480" s="189" t="s">
        <v>128</v>
      </c>
      <c r="L480" s="66" t="s">
        <v>479</v>
      </c>
      <c r="M480" s="189" t="s">
        <v>128</v>
      </c>
      <c r="N480" s="158" t="s">
        <v>242</v>
      </c>
      <c r="O480" s="158">
        <f t="shared" si="1"/>
        <v>472</v>
      </c>
      <c r="P480" s="259" t="s">
        <v>2154</v>
      </c>
    </row>
    <row r="481" spans="2:16" x14ac:dyDescent="0.25">
      <c r="B481" s="66" t="s">
        <v>1549</v>
      </c>
      <c r="C481" s="189" t="s">
        <v>128</v>
      </c>
      <c r="D481" s="66" t="s">
        <v>1484</v>
      </c>
      <c r="E481" s="66" t="s">
        <v>490</v>
      </c>
      <c r="F481" s="66" t="s">
        <v>300</v>
      </c>
      <c r="G481" s="189" t="s">
        <v>128</v>
      </c>
      <c r="H481" s="66" t="s">
        <v>497</v>
      </c>
      <c r="I481" s="67">
        <v>0.09</v>
      </c>
      <c r="J481" s="189" t="s">
        <v>128</v>
      </c>
      <c r="K481" s="189" t="s">
        <v>128</v>
      </c>
      <c r="L481" s="66" t="s">
        <v>479</v>
      </c>
      <c r="M481" s="189" t="s">
        <v>128</v>
      </c>
      <c r="N481" s="158" t="s">
        <v>242</v>
      </c>
      <c r="O481" s="158">
        <f t="shared" si="1"/>
        <v>473</v>
      </c>
      <c r="P481" s="259" t="s">
        <v>2154</v>
      </c>
    </row>
    <row r="482" spans="2:16" x14ac:dyDescent="0.25">
      <c r="B482" s="66" t="s">
        <v>1549</v>
      </c>
      <c r="C482" s="189" t="s">
        <v>128</v>
      </c>
      <c r="D482" s="66" t="s">
        <v>1444</v>
      </c>
      <c r="E482" s="66" t="s">
        <v>634</v>
      </c>
      <c r="F482" s="66" t="s">
        <v>300</v>
      </c>
      <c r="G482" s="189" t="s">
        <v>128</v>
      </c>
      <c r="H482" s="66" t="s">
        <v>497</v>
      </c>
      <c r="I482" s="67">
        <v>0.126</v>
      </c>
      <c r="J482" s="189" t="s">
        <v>128</v>
      </c>
      <c r="K482" s="189" t="s">
        <v>128</v>
      </c>
      <c r="L482" s="66" t="s">
        <v>479</v>
      </c>
      <c r="M482" s="189" t="s">
        <v>128</v>
      </c>
      <c r="N482" s="158" t="s">
        <v>242</v>
      </c>
      <c r="O482" s="158">
        <f t="shared" si="1"/>
        <v>474</v>
      </c>
      <c r="P482" s="259" t="s">
        <v>2154</v>
      </c>
    </row>
    <row r="483" spans="2:16" x14ac:dyDescent="0.25">
      <c r="B483" s="66" t="s">
        <v>1550</v>
      </c>
      <c r="C483" s="189" t="s">
        <v>128</v>
      </c>
      <c r="D483" s="189" t="s">
        <v>128</v>
      </c>
      <c r="E483" s="66" t="s">
        <v>634</v>
      </c>
      <c r="F483" s="66" t="s">
        <v>300</v>
      </c>
      <c r="G483" s="66" t="s">
        <v>1465</v>
      </c>
      <c r="H483" s="66" t="s">
        <v>497</v>
      </c>
      <c r="I483" s="67">
        <v>0.17</v>
      </c>
      <c r="J483" s="189" t="s">
        <v>128</v>
      </c>
      <c r="K483" s="189" t="s">
        <v>128</v>
      </c>
      <c r="L483" s="66" t="s">
        <v>1448</v>
      </c>
      <c r="M483" s="189" t="s">
        <v>128</v>
      </c>
      <c r="N483" s="158" t="s">
        <v>242</v>
      </c>
      <c r="O483" s="158">
        <f t="shared" si="1"/>
        <v>475</v>
      </c>
      <c r="P483" s="259" t="s">
        <v>2155</v>
      </c>
    </row>
    <row r="484" spans="2:16" x14ac:dyDescent="0.25">
      <c r="B484" s="66" t="s">
        <v>1550</v>
      </c>
      <c r="C484" s="66" t="s">
        <v>1540</v>
      </c>
      <c r="D484" s="66" t="s">
        <v>1444</v>
      </c>
      <c r="E484" s="66" t="s">
        <v>634</v>
      </c>
      <c r="F484" s="66" t="s">
        <v>300</v>
      </c>
      <c r="G484" s="66" t="s">
        <v>1466</v>
      </c>
      <c r="H484" s="66" t="s">
        <v>497</v>
      </c>
      <c r="I484" s="67">
        <v>0.19</v>
      </c>
      <c r="J484" s="189" t="s">
        <v>128</v>
      </c>
      <c r="K484" s="66" t="s">
        <v>1516</v>
      </c>
      <c r="L484" s="66" t="s">
        <v>1448</v>
      </c>
      <c r="M484" s="189" t="s">
        <v>128</v>
      </c>
      <c r="N484" s="158" t="s">
        <v>242</v>
      </c>
      <c r="O484" s="158">
        <f t="shared" si="1"/>
        <v>476</v>
      </c>
      <c r="P484" s="259" t="s">
        <v>2155</v>
      </c>
    </row>
    <row r="485" spans="2:16" x14ac:dyDescent="0.25">
      <c r="B485" s="66" t="s">
        <v>1550</v>
      </c>
      <c r="C485" s="189" t="s">
        <v>128</v>
      </c>
      <c r="D485" s="66" t="s">
        <v>1485</v>
      </c>
      <c r="E485" s="66" t="s">
        <v>634</v>
      </c>
      <c r="F485" s="66" t="s">
        <v>300</v>
      </c>
      <c r="G485" s="66" t="s">
        <v>1466</v>
      </c>
      <c r="H485" s="66" t="s">
        <v>497</v>
      </c>
      <c r="I485" s="67">
        <v>0.17</v>
      </c>
      <c r="J485" s="189" t="s">
        <v>128</v>
      </c>
      <c r="K485" s="66" t="s">
        <v>1516</v>
      </c>
      <c r="L485" s="66" t="s">
        <v>1448</v>
      </c>
      <c r="M485" s="189" t="s">
        <v>128</v>
      </c>
      <c r="N485" s="158" t="s">
        <v>242</v>
      </c>
      <c r="O485" s="158">
        <f t="shared" si="1"/>
        <v>477</v>
      </c>
      <c r="P485" s="259" t="s">
        <v>2155</v>
      </c>
    </row>
    <row r="486" spans="2:16" x14ac:dyDescent="0.25">
      <c r="B486" s="66" t="s">
        <v>1547</v>
      </c>
      <c r="C486" s="189" t="s">
        <v>128</v>
      </c>
      <c r="D486" s="66" t="s">
        <v>1486</v>
      </c>
      <c r="E486" s="66" t="s">
        <v>490</v>
      </c>
      <c r="F486" s="66" t="s">
        <v>300</v>
      </c>
      <c r="G486" s="189" t="s">
        <v>128</v>
      </c>
      <c r="H486" s="66" t="s">
        <v>497</v>
      </c>
      <c r="I486" s="67">
        <v>0.14299999999999999</v>
      </c>
      <c r="J486" s="189" t="s">
        <v>128</v>
      </c>
      <c r="K486" s="66" t="s">
        <v>1516</v>
      </c>
      <c r="L486" s="66" t="s">
        <v>479</v>
      </c>
      <c r="M486" s="189" t="s">
        <v>128</v>
      </c>
      <c r="N486" s="158" t="s">
        <v>242</v>
      </c>
      <c r="O486" s="158">
        <f t="shared" si="1"/>
        <v>478</v>
      </c>
      <c r="P486" s="259" t="s">
        <v>2154</v>
      </c>
    </row>
    <row r="487" spans="2:16" x14ac:dyDescent="0.25">
      <c r="B487" s="66" t="s">
        <v>1547</v>
      </c>
      <c r="C487" s="189" t="s">
        <v>128</v>
      </c>
      <c r="D487" s="66" t="s">
        <v>1486</v>
      </c>
      <c r="E487" s="66" t="s">
        <v>490</v>
      </c>
      <c r="F487" s="66" t="s">
        <v>300</v>
      </c>
      <c r="G487" s="189" t="s">
        <v>128</v>
      </c>
      <c r="H487" s="66" t="s">
        <v>497</v>
      </c>
      <c r="I487" s="67">
        <v>0.16600000000000001</v>
      </c>
      <c r="J487" s="189" t="s">
        <v>128</v>
      </c>
      <c r="K487" s="66" t="s">
        <v>1517</v>
      </c>
      <c r="L487" s="66" t="s">
        <v>479</v>
      </c>
      <c r="M487" s="189" t="s">
        <v>128</v>
      </c>
      <c r="N487" s="158" t="s">
        <v>242</v>
      </c>
      <c r="O487" s="158">
        <f t="shared" si="1"/>
        <v>479</v>
      </c>
      <c r="P487" s="259" t="s">
        <v>2154</v>
      </c>
    </row>
    <row r="488" spans="2:16" x14ac:dyDescent="0.25">
      <c r="B488" s="66" t="s">
        <v>1547</v>
      </c>
      <c r="C488" s="189" t="s">
        <v>128</v>
      </c>
      <c r="D488" s="189" t="s">
        <v>128</v>
      </c>
      <c r="E488" s="66" t="s">
        <v>634</v>
      </c>
      <c r="F488" s="66" t="s">
        <v>300</v>
      </c>
      <c r="G488" s="189" t="s">
        <v>128</v>
      </c>
      <c r="H488" s="66" t="s">
        <v>497</v>
      </c>
      <c r="I488" s="67">
        <v>4.4999999999999998E-2</v>
      </c>
      <c r="J488" s="189" t="s">
        <v>128</v>
      </c>
      <c r="K488" s="66" t="s">
        <v>1518</v>
      </c>
      <c r="L488" s="66" t="s">
        <v>479</v>
      </c>
      <c r="M488" s="189" t="s">
        <v>128</v>
      </c>
      <c r="N488" s="158" t="s">
        <v>242</v>
      </c>
      <c r="O488" s="158">
        <f t="shared" si="1"/>
        <v>480</v>
      </c>
      <c r="P488" s="259" t="s">
        <v>2154</v>
      </c>
    </row>
    <row r="489" spans="2:16" x14ac:dyDescent="0.25">
      <c r="B489" s="66" t="s">
        <v>1547</v>
      </c>
      <c r="C489" s="66" t="s">
        <v>1541</v>
      </c>
      <c r="D489" s="66"/>
      <c r="E489" s="66" t="s">
        <v>634</v>
      </c>
      <c r="F489" s="66" t="s">
        <v>300</v>
      </c>
      <c r="G489" s="189" t="s">
        <v>128</v>
      </c>
      <c r="H489" s="66" t="s">
        <v>497</v>
      </c>
      <c r="I489" s="67">
        <v>7.4999999999999997E-2</v>
      </c>
      <c r="J489" s="189" t="s">
        <v>128</v>
      </c>
      <c r="K489" s="66" t="s">
        <v>1517</v>
      </c>
      <c r="L489" s="66" t="s">
        <v>479</v>
      </c>
      <c r="M489" s="189" t="s">
        <v>128</v>
      </c>
      <c r="N489" s="158" t="s">
        <v>242</v>
      </c>
      <c r="O489" s="158">
        <f t="shared" si="1"/>
        <v>481</v>
      </c>
      <c r="P489" s="259" t="s">
        <v>2154</v>
      </c>
    </row>
    <row r="490" spans="2:16" x14ac:dyDescent="0.25">
      <c r="B490" s="66" t="s">
        <v>1547</v>
      </c>
      <c r="C490" s="66" t="s">
        <v>1541</v>
      </c>
      <c r="D490" s="66" t="s">
        <v>4</v>
      </c>
      <c r="E490" s="66" t="s">
        <v>490</v>
      </c>
      <c r="F490" s="66" t="s">
        <v>300</v>
      </c>
      <c r="G490" s="189" t="s">
        <v>128</v>
      </c>
      <c r="H490" s="66" t="s">
        <v>497</v>
      </c>
      <c r="I490" s="67">
        <v>9.2999999999999999E-2</v>
      </c>
      <c r="J490" s="189" t="s">
        <v>128</v>
      </c>
      <c r="K490" s="66" t="s">
        <v>1517</v>
      </c>
      <c r="L490" s="66" t="s">
        <v>479</v>
      </c>
      <c r="M490" s="189" t="s">
        <v>128</v>
      </c>
      <c r="N490" s="158" t="s">
        <v>242</v>
      </c>
      <c r="O490" s="158">
        <f t="shared" si="1"/>
        <v>482</v>
      </c>
      <c r="P490" s="259" t="s">
        <v>2154</v>
      </c>
    </row>
    <row r="491" spans="2:16" x14ac:dyDescent="0.25">
      <c r="B491" s="66" t="s">
        <v>1547</v>
      </c>
      <c r="C491" s="189" t="s">
        <v>128</v>
      </c>
      <c r="D491" s="66" t="s">
        <v>4</v>
      </c>
      <c r="E491" s="66" t="s">
        <v>490</v>
      </c>
      <c r="F491" s="66" t="s">
        <v>300</v>
      </c>
      <c r="G491" s="189" t="s">
        <v>128</v>
      </c>
      <c r="H491" s="66" t="s">
        <v>497</v>
      </c>
      <c r="I491" s="67">
        <v>0.156</v>
      </c>
      <c r="J491" s="189" t="s">
        <v>128</v>
      </c>
      <c r="K491" s="66" t="s">
        <v>1517</v>
      </c>
      <c r="L491" s="66" t="s">
        <v>479</v>
      </c>
      <c r="M491" s="189" t="s">
        <v>128</v>
      </c>
      <c r="N491" s="158" t="s">
        <v>242</v>
      </c>
      <c r="O491" s="158">
        <f t="shared" si="1"/>
        <v>483</v>
      </c>
      <c r="P491" s="259" t="s">
        <v>2154</v>
      </c>
    </row>
    <row r="492" spans="2:16" x14ac:dyDescent="0.25">
      <c r="B492" s="66" t="s">
        <v>1547</v>
      </c>
      <c r="C492" s="189" t="s">
        <v>128</v>
      </c>
      <c r="D492" s="66" t="s">
        <v>1487</v>
      </c>
      <c r="E492" s="66" t="s">
        <v>634</v>
      </c>
      <c r="F492" s="66" t="s">
        <v>300</v>
      </c>
      <c r="G492" s="189" t="s">
        <v>128</v>
      </c>
      <c r="H492" s="66" t="s">
        <v>497</v>
      </c>
      <c r="I492" s="67">
        <v>0.10100000000000001</v>
      </c>
      <c r="J492" s="189" t="s">
        <v>128</v>
      </c>
      <c r="K492" s="66" t="s">
        <v>1518</v>
      </c>
      <c r="L492" s="66" t="s">
        <v>479</v>
      </c>
      <c r="M492" s="189" t="s">
        <v>128</v>
      </c>
      <c r="N492" s="158" t="s">
        <v>242</v>
      </c>
      <c r="O492" s="158">
        <f t="shared" si="1"/>
        <v>484</v>
      </c>
      <c r="P492" s="259" t="s">
        <v>2154</v>
      </c>
    </row>
    <row r="493" spans="2:16" x14ac:dyDescent="0.25">
      <c r="B493" s="66" t="s">
        <v>1547</v>
      </c>
      <c r="C493" s="189" t="s">
        <v>128</v>
      </c>
      <c r="D493" s="66" t="s">
        <v>1444</v>
      </c>
      <c r="E493" s="66" t="s">
        <v>634</v>
      </c>
      <c r="F493" s="66" t="s">
        <v>300</v>
      </c>
      <c r="G493" s="189" t="s">
        <v>128</v>
      </c>
      <c r="H493" s="66" t="s">
        <v>497</v>
      </c>
      <c r="I493" s="67">
        <v>0.125</v>
      </c>
      <c r="J493" s="189" t="s">
        <v>128</v>
      </c>
      <c r="K493" s="66" t="s">
        <v>1517</v>
      </c>
      <c r="L493" s="66" t="s">
        <v>479</v>
      </c>
      <c r="M493" s="189" t="s">
        <v>128</v>
      </c>
      <c r="N493" s="158" t="s">
        <v>242</v>
      </c>
      <c r="O493" s="158">
        <f t="shared" ref="O493:O502" si="2">O492+1</f>
        <v>485</v>
      </c>
      <c r="P493" s="259" t="s">
        <v>2154</v>
      </c>
    </row>
    <row r="494" spans="2:16" x14ac:dyDescent="0.25">
      <c r="B494" s="66" t="s">
        <v>1547</v>
      </c>
      <c r="C494" s="189" t="s">
        <v>128</v>
      </c>
      <c r="D494" s="66" t="s">
        <v>1444</v>
      </c>
      <c r="E494" s="66" t="s">
        <v>634</v>
      </c>
      <c r="F494" s="66" t="s">
        <v>300</v>
      </c>
      <c r="G494" s="189" t="s">
        <v>128</v>
      </c>
      <c r="H494" s="66" t="s">
        <v>497</v>
      </c>
      <c r="I494" s="67">
        <v>0.17799999999999999</v>
      </c>
      <c r="J494" s="189" t="s">
        <v>128</v>
      </c>
      <c r="K494" s="66" t="s">
        <v>1517</v>
      </c>
      <c r="L494" s="66" t="s">
        <v>479</v>
      </c>
      <c r="M494" s="189" t="s">
        <v>128</v>
      </c>
      <c r="N494" s="158" t="s">
        <v>242</v>
      </c>
      <c r="O494" s="158">
        <f t="shared" si="2"/>
        <v>486</v>
      </c>
      <c r="P494" s="259" t="s">
        <v>2154</v>
      </c>
    </row>
    <row r="495" spans="2:16" x14ac:dyDescent="0.25">
      <c r="B495" s="66" t="s">
        <v>1439</v>
      </c>
      <c r="C495" s="189" t="s">
        <v>128</v>
      </c>
      <c r="D495" s="66" t="s">
        <v>1488</v>
      </c>
      <c r="E495" s="66" t="s">
        <v>634</v>
      </c>
      <c r="F495" s="66" t="s">
        <v>300</v>
      </c>
      <c r="G495" s="189" t="s">
        <v>128</v>
      </c>
      <c r="H495" s="66" t="s">
        <v>497</v>
      </c>
      <c r="I495" s="67">
        <v>0.24</v>
      </c>
      <c r="J495" s="189" t="s">
        <v>128</v>
      </c>
      <c r="K495" s="66" t="s">
        <v>1518</v>
      </c>
      <c r="L495" s="66" t="s">
        <v>1448</v>
      </c>
      <c r="M495" s="189" t="s">
        <v>128</v>
      </c>
      <c r="N495" s="158" t="s">
        <v>242</v>
      </c>
      <c r="O495" s="158">
        <f t="shared" si="2"/>
        <v>487</v>
      </c>
      <c r="P495" s="259" t="s">
        <v>2156</v>
      </c>
    </row>
    <row r="496" spans="2:16" x14ac:dyDescent="0.25">
      <c r="B496" s="66" t="s">
        <v>1439</v>
      </c>
      <c r="C496" s="66" t="s">
        <v>1542</v>
      </c>
      <c r="D496" s="66" t="s">
        <v>1489</v>
      </c>
      <c r="E496" s="66" t="s">
        <v>492</v>
      </c>
      <c r="F496" s="66" t="s">
        <v>300</v>
      </c>
      <c r="G496" s="189" t="s">
        <v>128</v>
      </c>
      <c r="H496" s="66" t="s">
        <v>497</v>
      </c>
      <c r="I496" s="67">
        <v>0.21</v>
      </c>
      <c r="J496" s="189" t="s">
        <v>128</v>
      </c>
      <c r="K496" s="66" t="s">
        <v>1519</v>
      </c>
      <c r="L496" s="66" t="s">
        <v>1448</v>
      </c>
      <c r="M496" s="189" t="s">
        <v>128</v>
      </c>
      <c r="N496" s="158" t="s">
        <v>242</v>
      </c>
      <c r="O496" s="158">
        <f t="shared" si="2"/>
        <v>488</v>
      </c>
      <c r="P496" s="259" t="s">
        <v>2156</v>
      </c>
    </row>
    <row r="497" spans="2:16" x14ac:dyDescent="0.25">
      <c r="B497" s="66" t="s">
        <v>1439</v>
      </c>
      <c r="C497" s="66" t="s">
        <v>1543</v>
      </c>
      <c r="D497" s="66" t="s">
        <v>1490</v>
      </c>
      <c r="E497" s="66" t="s">
        <v>634</v>
      </c>
      <c r="F497" s="66" t="s">
        <v>300</v>
      </c>
      <c r="G497" s="189" t="s">
        <v>128</v>
      </c>
      <c r="H497" s="66" t="s">
        <v>497</v>
      </c>
      <c r="I497" s="67">
        <v>0.24299999999999999</v>
      </c>
      <c r="J497" s="189" t="s">
        <v>128</v>
      </c>
      <c r="K497" s="66" t="s">
        <v>1519</v>
      </c>
      <c r="L497" s="66" t="s">
        <v>1448</v>
      </c>
      <c r="M497" s="189" t="s">
        <v>128</v>
      </c>
      <c r="N497" s="158" t="s">
        <v>242</v>
      </c>
      <c r="O497" s="158">
        <f t="shared" si="2"/>
        <v>489</v>
      </c>
      <c r="P497" s="259" t="s">
        <v>2156</v>
      </c>
    </row>
    <row r="498" spans="2:16" x14ac:dyDescent="0.25">
      <c r="B498" s="66" t="s">
        <v>1439</v>
      </c>
      <c r="C498" s="66" t="s">
        <v>1544</v>
      </c>
      <c r="D498" s="66" t="s">
        <v>195</v>
      </c>
      <c r="E498" s="66" t="s">
        <v>490</v>
      </c>
      <c r="F498" s="66" t="s">
        <v>300</v>
      </c>
      <c r="G498" s="189" t="s">
        <v>128</v>
      </c>
      <c r="H498" s="66" t="s">
        <v>497</v>
      </c>
      <c r="I498" s="67">
        <v>0.23</v>
      </c>
      <c r="J498" s="189" t="s">
        <v>128</v>
      </c>
      <c r="K498" s="66" t="s">
        <v>1520</v>
      </c>
      <c r="L498" s="66" t="s">
        <v>1448</v>
      </c>
      <c r="M498" s="189" t="s">
        <v>128</v>
      </c>
      <c r="N498" s="158" t="s">
        <v>242</v>
      </c>
      <c r="O498" s="158">
        <f t="shared" si="2"/>
        <v>490</v>
      </c>
      <c r="P498" s="259" t="s">
        <v>2156</v>
      </c>
    </row>
    <row r="499" spans="2:16" x14ac:dyDescent="0.25">
      <c r="B499" s="66" t="s">
        <v>1439</v>
      </c>
      <c r="C499" s="189" t="s">
        <v>128</v>
      </c>
      <c r="D499" s="189" t="s">
        <v>128</v>
      </c>
      <c r="E499" s="66" t="s">
        <v>634</v>
      </c>
      <c r="F499" s="66" t="s">
        <v>300</v>
      </c>
      <c r="G499" s="189" t="s">
        <v>128</v>
      </c>
      <c r="H499" s="66" t="s">
        <v>497</v>
      </c>
      <c r="I499" s="67">
        <v>0.15</v>
      </c>
      <c r="J499" s="189" t="s">
        <v>128</v>
      </c>
      <c r="K499" s="66" t="s">
        <v>1519</v>
      </c>
      <c r="L499" s="66" t="s">
        <v>1448</v>
      </c>
      <c r="M499" s="189" t="s">
        <v>128</v>
      </c>
      <c r="N499" s="158" t="s">
        <v>242</v>
      </c>
      <c r="O499" s="158">
        <f t="shared" si="2"/>
        <v>491</v>
      </c>
      <c r="P499" s="259" t="s">
        <v>2156</v>
      </c>
    </row>
    <row r="500" spans="2:16" x14ac:dyDescent="0.25">
      <c r="B500" s="66" t="s">
        <v>1439</v>
      </c>
      <c r="C500" s="66" t="s">
        <v>1545</v>
      </c>
      <c r="D500" s="66" t="s">
        <v>1491</v>
      </c>
      <c r="E500" s="66" t="s">
        <v>634</v>
      </c>
      <c r="F500" s="66" t="s">
        <v>300</v>
      </c>
      <c r="G500" s="189" t="s">
        <v>128</v>
      </c>
      <c r="H500" s="66" t="s">
        <v>497</v>
      </c>
      <c r="I500" s="67">
        <v>0.12</v>
      </c>
      <c r="J500" s="189" t="s">
        <v>128</v>
      </c>
      <c r="K500" s="66" t="s">
        <v>1520</v>
      </c>
      <c r="L500" s="66" t="s">
        <v>1448</v>
      </c>
      <c r="M500" s="189" t="s">
        <v>128</v>
      </c>
      <c r="N500" s="158" t="s">
        <v>242</v>
      </c>
      <c r="O500" s="158">
        <f t="shared" si="2"/>
        <v>492</v>
      </c>
      <c r="P500" s="259" t="s">
        <v>2156</v>
      </c>
    </row>
    <row r="501" spans="2:16" x14ac:dyDescent="0.25">
      <c r="B501" s="66" t="s">
        <v>1439</v>
      </c>
      <c r="C501" s="66" t="s">
        <v>1544</v>
      </c>
      <c r="D501" s="66" t="s">
        <v>1492</v>
      </c>
      <c r="E501" s="66" t="s">
        <v>634</v>
      </c>
      <c r="F501" s="66" t="s">
        <v>300</v>
      </c>
      <c r="G501" s="189" t="s">
        <v>128</v>
      </c>
      <c r="H501" s="66" t="s">
        <v>497</v>
      </c>
      <c r="I501" s="67">
        <v>0.153</v>
      </c>
      <c r="J501" s="189" t="s">
        <v>128</v>
      </c>
      <c r="K501" s="66" t="s">
        <v>1519</v>
      </c>
      <c r="L501" s="66" t="s">
        <v>1448</v>
      </c>
      <c r="M501" s="189" t="s">
        <v>128</v>
      </c>
      <c r="N501" s="158" t="s">
        <v>242</v>
      </c>
      <c r="O501" s="158">
        <f t="shared" si="2"/>
        <v>493</v>
      </c>
      <c r="P501" s="259" t="s">
        <v>2156</v>
      </c>
    </row>
    <row r="502" spans="2:16" x14ac:dyDescent="0.25">
      <c r="B502" s="66" t="s">
        <v>1439</v>
      </c>
      <c r="C502" s="189" t="s">
        <v>128</v>
      </c>
      <c r="D502" s="66" t="s">
        <v>195</v>
      </c>
      <c r="E502" s="66" t="s">
        <v>490</v>
      </c>
      <c r="F502" s="66" t="s">
        <v>300</v>
      </c>
      <c r="G502" s="189" t="s">
        <v>128</v>
      </c>
      <c r="H502" s="66" t="s">
        <v>497</v>
      </c>
      <c r="I502" s="67">
        <v>0.14000000000000001</v>
      </c>
      <c r="J502" s="189" t="s">
        <v>128</v>
      </c>
      <c r="K502" s="66" t="s">
        <v>1520</v>
      </c>
      <c r="L502" s="66" t="s">
        <v>1448</v>
      </c>
      <c r="M502" s="189" t="s">
        <v>128</v>
      </c>
      <c r="N502" s="158" t="s">
        <v>242</v>
      </c>
      <c r="O502" s="158">
        <f t="shared" si="2"/>
        <v>494</v>
      </c>
      <c r="P502" s="259" t="s">
        <v>2156</v>
      </c>
    </row>
    <row r="503" spans="2:16" ht="17.25" customHeight="1" x14ac:dyDescent="0.25">
      <c r="B503" s="66" t="s">
        <v>87</v>
      </c>
      <c r="C503" s="66" t="s">
        <v>2057</v>
      </c>
      <c r="D503" s="66" t="s">
        <v>2058</v>
      </c>
      <c r="E503" s="66" t="s">
        <v>492</v>
      </c>
      <c r="F503" s="66" t="s">
        <v>1400</v>
      </c>
      <c r="G503" s="189" t="s">
        <v>128</v>
      </c>
      <c r="H503" s="66" t="str">
        <f>INDEX('Stove Emissions'!$F:$F, MATCH('Stove Characteristics'!O503, 'Stove Emissions'!$B:$B,0))</f>
        <v>Honeycomb Coal</v>
      </c>
      <c r="I503" s="67">
        <f>Coal_Eff!I14</f>
        <v>0.46610000000000001</v>
      </c>
      <c r="J503" s="189" t="s">
        <v>128</v>
      </c>
      <c r="K503" s="66" t="s">
        <v>648</v>
      </c>
      <c r="L503" s="66" t="s">
        <v>642</v>
      </c>
      <c r="M503" s="66" t="s">
        <v>649</v>
      </c>
      <c r="N503" s="158">
        <v>495</v>
      </c>
      <c r="O503" s="158">
        <v>495</v>
      </c>
      <c r="P503" s="259" t="s">
        <v>171</v>
      </c>
    </row>
    <row r="504" spans="2:16" x14ac:dyDescent="0.25">
      <c r="B504" s="66" t="s">
        <v>87</v>
      </c>
      <c r="C504" s="66" t="s">
        <v>2305</v>
      </c>
      <c r="D504" s="66" t="s">
        <v>2306</v>
      </c>
      <c r="E504" s="66" t="s">
        <v>1567</v>
      </c>
      <c r="F504" s="66" t="s">
        <v>1415</v>
      </c>
      <c r="G504" s="66" t="s">
        <v>1420</v>
      </c>
      <c r="H504" s="66" t="s">
        <v>2157</v>
      </c>
      <c r="I504" s="67">
        <v>0.27500000000000002</v>
      </c>
      <c r="J504" s="234">
        <v>1.7000000000000001E-2</v>
      </c>
      <c r="K504" s="66" t="s">
        <v>486</v>
      </c>
      <c r="L504" s="66" t="s">
        <v>642</v>
      </c>
      <c r="M504" s="66" t="s">
        <v>1501</v>
      </c>
      <c r="N504" s="158"/>
      <c r="O504" s="158">
        <v>496</v>
      </c>
      <c r="P504" s="66" t="s">
        <v>2303</v>
      </c>
    </row>
    <row r="505" spans="2:16" x14ac:dyDescent="0.25">
      <c r="B505" s="66" t="s">
        <v>87</v>
      </c>
      <c r="C505" s="66" t="s">
        <v>2307</v>
      </c>
      <c r="D505" s="66" t="s">
        <v>2308</v>
      </c>
      <c r="E505" s="66" t="s">
        <v>1567</v>
      </c>
      <c r="F505" s="66" t="s">
        <v>1415</v>
      </c>
      <c r="G505" s="66" t="s">
        <v>1420</v>
      </c>
      <c r="H505" s="66" t="s">
        <v>2157</v>
      </c>
      <c r="I505" s="67">
        <v>0.33300000000000002</v>
      </c>
      <c r="J505" s="234">
        <v>8.0000000000000002E-3</v>
      </c>
      <c r="K505" s="66" t="s">
        <v>486</v>
      </c>
      <c r="L505" s="66" t="s">
        <v>642</v>
      </c>
      <c r="M505" s="66" t="s">
        <v>1501</v>
      </c>
      <c r="N505" s="158"/>
      <c r="O505" s="158">
        <v>497</v>
      </c>
      <c r="P505" s="66" t="s">
        <v>2303</v>
      </c>
    </row>
    <row r="506" spans="2:16" x14ac:dyDescent="0.25">
      <c r="B506" s="66" t="s">
        <v>87</v>
      </c>
      <c r="C506" s="66" t="s">
        <v>2309</v>
      </c>
      <c r="D506" s="66" t="s">
        <v>2308</v>
      </c>
      <c r="E506" s="66" t="s">
        <v>1567</v>
      </c>
      <c r="F506" s="66" t="s">
        <v>1415</v>
      </c>
      <c r="G506" s="66" t="s">
        <v>1420</v>
      </c>
      <c r="H506" s="66" t="s">
        <v>2157</v>
      </c>
      <c r="I506" s="67">
        <v>0.17899999999999999</v>
      </c>
      <c r="J506" s="234">
        <v>4.8000000000000001E-2</v>
      </c>
      <c r="K506" s="66" t="s">
        <v>486</v>
      </c>
      <c r="L506" s="66" t="s">
        <v>642</v>
      </c>
      <c r="M506" s="66" t="s">
        <v>1501</v>
      </c>
      <c r="N506" s="158"/>
      <c r="O506" s="158">
        <v>498</v>
      </c>
      <c r="P506" s="66" t="s">
        <v>2303</v>
      </c>
    </row>
    <row r="507" spans="2:16" x14ac:dyDescent="0.25">
      <c r="B507" s="66" t="s">
        <v>87</v>
      </c>
      <c r="C507" s="66" t="s">
        <v>2310</v>
      </c>
      <c r="D507" s="66" t="s">
        <v>2306</v>
      </c>
      <c r="E507" s="66" t="s">
        <v>1567</v>
      </c>
      <c r="F507" s="66" t="s">
        <v>1415</v>
      </c>
      <c r="G507" s="66" t="s">
        <v>1420</v>
      </c>
      <c r="H507" s="66" t="s">
        <v>2157</v>
      </c>
      <c r="I507" s="67">
        <v>0.23699999999999999</v>
      </c>
      <c r="J507" s="234">
        <v>1.6E-2</v>
      </c>
      <c r="K507" s="66" t="s">
        <v>486</v>
      </c>
      <c r="L507" s="66" t="s">
        <v>642</v>
      </c>
      <c r="M507" s="66" t="s">
        <v>1501</v>
      </c>
      <c r="N507" s="158"/>
      <c r="O507" s="158">
        <v>499</v>
      </c>
      <c r="P507" s="66" t="s">
        <v>2303</v>
      </c>
    </row>
    <row r="508" spans="2:16" x14ac:dyDescent="0.25"/>
  </sheetData>
  <sortState ref="B346:N401">
    <sortCondition ref="B346:B401"/>
  </sortState>
  <dataValidations count="2">
    <dataValidation type="list" allowBlank="1" showInputMessage="1" showErrorMessage="1" sqref="L421:L422 L36:L417 L5:L32 L34 L426:L503 L508:L1048576">
      <formula1>#REF!</formula1>
    </dataValidation>
    <dataValidation type="list" allowBlank="1" showInputMessage="1" showErrorMessage="1" sqref="M8:M33 M38:M417 M421:M422 M426:M435 M503:M1048576">
      <formula1>#REF!</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CJ120"/>
  <sheetViews>
    <sheetView workbookViewId="0">
      <selection activeCell="D16" sqref="D16"/>
    </sheetView>
  </sheetViews>
  <sheetFormatPr defaultColWidth="0" defaultRowHeight="15" zeroHeight="1" x14ac:dyDescent="0.25"/>
  <cols>
    <col min="1" max="1" width="3.85546875" style="42" customWidth="1"/>
    <col min="2" max="2" width="22.28515625" style="42" bestFit="1" customWidth="1"/>
    <col min="3" max="3" width="15.5703125" style="42" bestFit="1" customWidth="1"/>
    <col min="4" max="4" width="22.140625" style="51" customWidth="1"/>
    <col min="5" max="5" width="37.28515625" style="42" bestFit="1" customWidth="1"/>
    <col min="6" max="6" width="7.42578125" style="42" bestFit="1" customWidth="1"/>
    <col min="7" max="7" width="8.7109375" style="42" bestFit="1" customWidth="1"/>
    <col min="8" max="8" width="17" style="42" bestFit="1" customWidth="1"/>
    <col min="9" max="9" width="25.140625" style="42" bestFit="1" customWidth="1"/>
    <col min="10" max="10" width="25.140625" style="133" customWidth="1"/>
    <col min="11" max="11" width="10.42578125" style="42" bestFit="1" customWidth="1"/>
    <col min="12" max="12" width="14.7109375" style="42" bestFit="1" customWidth="1"/>
    <col min="13" max="13" width="10.85546875" style="42" bestFit="1" customWidth="1"/>
    <col min="14" max="14" width="13.42578125" style="42" bestFit="1" customWidth="1"/>
    <col min="15" max="15" width="10.85546875" style="42" bestFit="1" customWidth="1"/>
    <col min="16" max="16" width="13.42578125" style="42" bestFit="1" customWidth="1"/>
    <col min="17" max="17" width="14.7109375" style="42" bestFit="1" customWidth="1"/>
    <col min="18" max="19" width="10.85546875" style="42" bestFit="1" customWidth="1"/>
    <col min="20" max="20" width="11.85546875" style="42" bestFit="1" customWidth="1"/>
    <col min="21" max="21" width="11.28515625" style="42" bestFit="1" customWidth="1"/>
    <col min="22" max="29" width="11.85546875" style="42" bestFit="1" customWidth="1"/>
    <col min="30" max="30" width="12.28515625" style="42" bestFit="1" customWidth="1"/>
    <col min="31" max="31" width="11.85546875" style="42" bestFit="1" customWidth="1"/>
    <col min="32" max="40" width="12.28515625" style="42" bestFit="1" customWidth="1"/>
    <col min="41" max="41" width="11.85546875" style="42" bestFit="1" customWidth="1"/>
    <col min="42" max="50" width="12.28515625" style="42" bestFit="1" customWidth="1"/>
    <col min="51" max="51" width="11.85546875" style="42" bestFit="1" customWidth="1"/>
    <col min="52" max="60" width="12.28515625" style="42" bestFit="1" customWidth="1"/>
    <col min="61" max="61" width="11.85546875" style="42" bestFit="1" customWidth="1"/>
    <col min="62" max="70" width="12.28515625" style="42" bestFit="1" customWidth="1"/>
    <col min="71" max="71" width="11.85546875" style="42" bestFit="1" customWidth="1"/>
    <col min="72" max="80" width="12.28515625" style="42" bestFit="1" customWidth="1"/>
    <col min="81" max="81" width="11.85546875" style="42" bestFit="1" customWidth="1"/>
    <col min="82" max="82" width="12.28515625" style="42" bestFit="1" customWidth="1"/>
    <col min="83" max="86" width="9.140625" style="42" customWidth="1"/>
    <col min="87" max="88" width="0" style="42" hidden="1" customWidth="1"/>
    <col min="89" max="16384" width="9.140625" style="42" hidden="1"/>
  </cols>
  <sheetData>
    <row r="1" spans="1:86" x14ac:dyDescent="0.25">
      <c r="A1" s="47" t="s">
        <v>2162</v>
      </c>
      <c r="B1" s="45"/>
      <c r="C1" s="41"/>
      <c r="D1" s="47"/>
      <c r="E1" s="41"/>
    </row>
    <row r="2" spans="1:86" x14ac:dyDescent="0.25">
      <c r="A2" s="137" t="s">
        <v>2163</v>
      </c>
      <c r="B2" s="45"/>
      <c r="C2" s="41"/>
      <c r="D2" s="47"/>
      <c r="E2" s="41"/>
    </row>
    <row r="3" spans="1:86" x14ac:dyDescent="0.25">
      <c r="A3" s="45"/>
      <c r="B3" s="45"/>
      <c r="C3" s="41"/>
      <c r="D3" s="47"/>
      <c r="E3" s="41"/>
    </row>
    <row r="4" spans="1:86" s="41" customFormat="1" ht="14.25" x14ac:dyDescent="0.2">
      <c r="B4" s="34" t="s">
        <v>5</v>
      </c>
      <c r="C4" s="34" t="s">
        <v>3</v>
      </c>
      <c r="D4" s="34" t="s">
        <v>1803</v>
      </c>
      <c r="E4" s="34" t="s">
        <v>2026</v>
      </c>
      <c r="F4" s="34" t="s">
        <v>1868</v>
      </c>
      <c r="G4" s="34" t="s">
        <v>1869</v>
      </c>
      <c r="H4" s="34" t="s">
        <v>2129</v>
      </c>
      <c r="I4" s="34" t="s">
        <v>2050</v>
      </c>
      <c r="J4" s="140" t="s">
        <v>2074</v>
      </c>
      <c r="K4" s="34" t="s">
        <v>1804</v>
      </c>
      <c r="L4" s="34" t="s">
        <v>1809</v>
      </c>
      <c r="M4" s="34" t="s">
        <v>1810</v>
      </c>
      <c r="N4" s="34" t="s">
        <v>1811</v>
      </c>
      <c r="O4" s="34" t="s">
        <v>1812</v>
      </c>
      <c r="P4" s="34" t="s">
        <v>1813</v>
      </c>
      <c r="Q4" s="34" t="s">
        <v>1814</v>
      </c>
      <c r="R4" s="34" t="s">
        <v>1815</v>
      </c>
      <c r="S4" s="34" t="s">
        <v>1816</v>
      </c>
      <c r="T4" s="34" t="s">
        <v>1817</v>
      </c>
      <c r="U4" s="34" t="s">
        <v>1818</v>
      </c>
      <c r="V4" s="34" t="s">
        <v>1819</v>
      </c>
      <c r="W4" s="34" t="s">
        <v>1820</v>
      </c>
      <c r="X4" s="34" t="s">
        <v>1821</v>
      </c>
      <c r="Y4" s="34" t="s">
        <v>1822</v>
      </c>
      <c r="Z4" s="34" t="s">
        <v>1824</v>
      </c>
      <c r="AA4" s="34" t="s">
        <v>1825</v>
      </c>
      <c r="AB4" s="34" t="s">
        <v>1826</v>
      </c>
      <c r="AC4" s="34" t="s">
        <v>1827</v>
      </c>
      <c r="AD4" s="34" t="s">
        <v>1828</v>
      </c>
      <c r="AE4" s="34" t="s">
        <v>1829</v>
      </c>
      <c r="AF4" s="34" t="s">
        <v>1965</v>
      </c>
      <c r="AG4" s="34" t="s">
        <v>1966</v>
      </c>
      <c r="AH4" s="34" t="s">
        <v>1967</v>
      </c>
      <c r="AI4" s="34" t="s">
        <v>1968</v>
      </c>
      <c r="AJ4" s="34" t="s">
        <v>1969</v>
      </c>
      <c r="AK4" s="34" t="s">
        <v>1970</v>
      </c>
      <c r="AL4" s="34" t="s">
        <v>1971</v>
      </c>
      <c r="AM4" s="34" t="s">
        <v>1972</v>
      </c>
      <c r="AN4" s="34" t="s">
        <v>1973</v>
      </c>
      <c r="AO4" s="34" t="s">
        <v>1974</v>
      </c>
      <c r="AP4" s="34" t="s">
        <v>1975</v>
      </c>
      <c r="AQ4" s="34" t="s">
        <v>1976</v>
      </c>
      <c r="AR4" s="34" t="s">
        <v>1977</v>
      </c>
      <c r="AS4" s="34" t="s">
        <v>1978</v>
      </c>
      <c r="AT4" s="34" t="s">
        <v>1979</v>
      </c>
      <c r="AU4" s="34" t="s">
        <v>1980</v>
      </c>
      <c r="AV4" s="34" t="s">
        <v>1981</v>
      </c>
      <c r="AW4" s="34" t="s">
        <v>1982</v>
      </c>
      <c r="AX4" s="34" t="s">
        <v>1983</v>
      </c>
      <c r="AY4" s="34" t="s">
        <v>1984</v>
      </c>
      <c r="AZ4" s="34" t="s">
        <v>1985</v>
      </c>
      <c r="BA4" s="34" t="s">
        <v>1986</v>
      </c>
      <c r="BB4" s="34" t="s">
        <v>1987</v>
      </c>
      <c r="BC4" s="34" t="s">
        <v>1988</v>
      </c>
      <c r="BD4" s="34" t="s">
        <v>1989</v>
      </c>
      <c r="BE4" s="34" t="s">
        <v>1990</v>
      </c>
      <c r="BF4" s="34" t="s">
        <v>1991</v>
      </c>
      <c r="BG4" s="34" t="s">
        <v>1992</v>
      </c>
      <c r="BH4" s="34" t="s">
        <v>1993</v>
      </c>
      <c r="BI4" s="34" t="s">
        <v>1994</v>
      </c>
      <c r="BJ4" s="34" t="s">
        <v>1995</v>
      </c>
      <c r="BK4" s="34" t="s">
        <v>1996</v>
      </c>
      <c r="BL4" s="34" t="s">
        <v>1997</v>
      </c>
      <c r="BM4" s="34" t="s">
        <v>1998</v>
      </c>
      <c r="BN4" s="34" t="s">
        <v>1999</v>
      </c>
      <c r="BO4" s="34" t="s">
        <v>2000</v>
      </c>
      <c r="BP4" s="34" t="s">
        <v>2001</v>
      </c>
      <c r="BQ4" s="34" t="s">
        <v>2002</v>
      </c>
      <c r="BR4" s="34" t="s">
        <v>2003</v>
      </c>
      <c r="BS4" s="34" t="s">
        <v>2004</v>
      </c>
      <c r="BT4" s="34" t="s">
        <v>2005</v>
      </c>
      <c r="BU4" s="34" t="s">
        <v>2006</v>
      </c>
      <c r="BV4" s="34" t="s">
        <v>2007</v>
      </c>
      <c r="BW4" s="34" t="s">
        <v>2008</v>
      </c>
      <c r="BX4" s="34" t="s">
        <v>2009</v>
      </c>
      <c r="BY4" s="34" t="s">
        <v>2010</v>
      </c>
      <c r="BZ4" s="34" t="s">
        <v>2011</v>
      </c>
      <c r="CA4" s="34" t="s">
        <v>2012</v>
      </c>
      <c r="CB4" s="34" t="s">
        <v>2013</v>
      </c>
      <c r="CC4" s="34" t="s">
        <v>2014</v>
      </c>
      <c r="CD4" s="34" t="s">
        <v>2015</v>
      </c>
    </row>
    <row r="5" spans="1:86" x14ac:dyDescent="0.25">
      <c r="B5" s="48" t="s">
        <v>178</v>
      </c>
      <c r="C5" s="48" t="s">
        <v>490</v>
      </c>
      <c r="D5" s="49" t="s">
        <v>1808</v>
      </c>
      <c r="E5" s="40" t="str">
        <f t="shared" ref="E5:E22" si="0">CONCATENATE(B5, ", ", C5, ", ", D5)</f>
        <v>Coal Powder, Traditional, CN</v>
      </c>
      <c r="F5" s="48">
        <f t="shared" ref="F5:F40" si="1">COUNT(K5:XFD5)</f>
        <v>3</v>
      </c>
      <c r="G5" s="35">
        <f t="shared" ref="G5:G40" si="2">MIN(K5:XFD5)</f>
        <v>6.8199999999999997E-2</v>
      </c>
      <c r="H5" s="35">
        <f t="shared" ref="H5:H23" si="3">MAX(K5:XFD5)</f>
        <v>0.14269999999999999</v>
      </c>
      <c r="I5" s="247">
        <f>AVERAGE(K5:W5)</f>
        <v>0.10133333333333333</v>
      </c>
      <c r="J5" s="35"/>
      <c r="K5" s="35">
        <v>0.14269999999999999</v>
      </c>
      <c r="L5" s="35">
        <v>9.3100000000000002E-2</v>
      </c>
      <c r="M5" s="35">
        <v>6.8199999999999997E-2</v>
      </c>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196"/>
      <c r="CF5" s="196"/>
      <c r="CG5" s="196"/>
      <c r="CH5" s="196"/>
    </row>
    <row r="6" spans="1:86" x14ac:dyDescent="0.25">
      <c r="B6" s="48" t="s">
        <v>178</v>
      </c>
      <c r="C6" s="48" t="s">
        <v>492</v>
      </c>
      <c r="D6" s="49" t="s">
        <v>1808</v>
      </c>
      <c r="E6" s="40" t="str">
        <f t="shared" si="0"/>
        <v>Coal Powder, Improved, CN</v>
      </c>
      <c r="F6" s="48">
        <f t="shared" si="1"/>
        <v>2</v>
      </c>
      <c r="G6" s="35">
        <f t="shared" si="2"/>
        <v>0.17</v>
      </c>
      <c r="H6" s="35">
        <f t="shared" si="3"/>
        <v>0.1764</v>
      </c>
      <c r="I6" s="247">
        <f>AVERAGE(K6:Y6)</f>
        <v>0.17320000000000002</v>
      </c>
      <c r="J6" s="35"/>
      <c r="K6" s="35">
        <v>0.17</v>
      </c>
      <c r="L6" s="35">
        <v>0.1764</v>
      </c>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196"/>
      <c r="CF6" s="196"/>
      <c r="CG6" s="196"/>
      <c r="CH6" s="196"/>
    </row>
    <row r="7" spans="1:86" x14ac:dyDescent="0.25">
      <c r="B7" s="48" t="s">
        <v>301</v>
      </c>
      <c r="C7" s="48" t="s">
        <v>1902</v>
      </c>
      <c r="D7" s="49" t="s">
        <v>2</v>
      </c>
      <c r="E7" s="40" t="str">
        <f t="shared" si="0"/>
        <v>Coal, Angethi, India</v>
      </c>
      <c r="F7" s="48">
        <f t="shared" si="1"/>
        <v>1</v>
      </c>
      <c r="G7" s="35">
        <f t="shared" si="2"/>
        <v>0.155</v>
      </c>
      <c r="H7" s="35">
        <f t="shared" si="3"/>
        <v>0.155</v>
      </c>
      <c r="I7" s="246">
        <f>AVERAGE(K7:P7)</f>
        <v>0.155</v>
      </c>
      <c r="J7" s="39"/>
      <c r="K7" s="35">
        <v>0.155</v>
      </c>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196"/>
      <c r="CF7" s="196"/>
      <c r="CG7" s="196"/>
      <c r="CH7" s="196"/>
    </row>
    <row r="8" spans="1:86" x14ac:dyDescent="0.25">
      <c r="B8" s="48" t="s">
        <v>1380</v>
      </c>
      <c r="C8" s="48" t="s">
        <v>492</v>
      </c>
      <c r="D8" s="49" t="s">
        <v>1808</v>
      </c>
      <c r="E8" s="40" t="str">
        <f t="shared" si="0"/>
        <v>Coal Briquette, Improved, CN</v>
      </c>
      <c r="F8" s="48">
        <f t="shared" si="1"/>
        <v>2</v>
      </c>
      <c r="G8" s="35">
        <f t="shared" si="2"/>
        <v>0.27229999999999999</v>
      </c>
      <c r="H8" s="35">
        <f t="shared" si="3"/>
        <v>0.37109999999999999</v>
      </c>
      <c r="I8" s="247">
        <f t="shared" ref="I8:I14" si="4">AVERAGE(K8:Y8)</f>
        <v>0.32169999999999999</v>
      </c>
      <c r="J8" s="35"/>
      <c r="K8" s="35">
        <v>0.27229999999999999</v>
      </c>
      <c r="L8" s="35">
        <v>0.37109999999999999</v>
      </c>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196"/>
      <c r="CF8" s="196"/>
      <c r="CG8" s="196"/>
      <c r="CH8" s="196"/>
    </row>
    <row r="9" spans="1:86" x14ac:dyDescent="0.25">
      <c r="B9" s="48" t="s">
        <v>1772</v>
      </c>
      <c r="C9" s="48" t="s">
        <v>490</v>
      </c>
      <c r="D9" s="49" t="s">
        <v>1808</v>
      </c>
      <c r="E9" s="48" t="str">
        <f t="shared" si="0"/>
        <v>Honeycomb Coal, Traditional, CN</v>
      </c>
      <c r="F9" s="48">
        <f t="shared" si="1"/>
        <v>2</v>
      </c>
      <c r="G9" s="35">
        <f t="shared" si="2"/>
        <v>0.16159999999999999</v>
      </c>
      <c r="H9" s="35">
        <f t="shared" si="3"/>
        <v>0.2341</v>
      </c>
      <c r="I9" s="247">
        <f t="shared" si="4"/>
        <v>0.19785</v>
      </c>
      <c r="J9" s="35"/>
      <c r="K9" s="35">
        <f>Coal_Eff!I16</f>
        <v>0.2341</v>
      </c>
      <c r="L9" s="35">
        <f>Coal_Eff!I17</f>
        <v>0.16159999999999999</v>
      </c>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196"/>
      <c r="CF9" s="196"/>
      <c r="CG9" s="196"/>
      <c r="CH9" s="196"/>
    </row>
    <row r="10" spans="1:86" x14ac:dyDescent="0.25">
      <c r="B10" s="48" t="s">
        <v>1772</v>
      </c>
      <c r="C10" s="48" t="s">
        <v>492</v>
      </c>
      <c r="D10" s="49" t="s">
        <v>1808</v>
      </c>
      <c r="E10" s="48" t="str">
        <f t="shared" si="0"/>
        <v>Honeycomb Coal, Improved, CN</v>
      </c>
      <c r="F10" s="48">
        <f t="shared" si="1"/>
        <v>2</v>
      </c>
      <c r="G10" s="35">
        <f t="shared" si="2"/>
        <v>0.44059999999999999</v>
      </c>
      <c r="H10" s="35">
        <f t="shared" si="3"/>
        <v>0.46610000000000001</v>
      </c>
      <c r="I10" s="247">
        <f t="shared" si="4"/>
        <v>0.45335000000000003</v>
      </c>
      <c r="J10" s="35"/>
      <c r="K10" s="35">
        <f>Coal_Eff!I7</f>
        <v>0.44059999999999999</v>
      </c>
      <c r="L10" s="35">
        <f>Coal_Eff!I14</f>
        <v>0.46610000000000001</v>
      </c>
      <c r="M10" s="199"/>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196"/>
      <c r="CF10" s="196"/>
      <c r="CG10" s="196"/>
      <c r="CH10" s="196"/>
    </row>
    <row r="11" spans="1:86" x14ac:dyDescent="0.25">
      <c r="B11" s="48" t="s">
        <v>58</v>
      </c>
      <c r="C11" s="48" t="s">
        <v>490</v>
      </c>
      <c r="D11" s="49" t="s">
        <v>1805</v>
      </c>
      <c r="E11" s="48" t="str">
        <f t="shared" si="0"/>
        <v>Dung Cake, Traditional, IN</v>
      </c>
      <c r="F11" s="48">
        <f t="shared" si="1"/>
        <v>3</v>
      </c>
      <c r="G11" s="35">
        <f t="shared" si="2"/>
        <v>8.2000000000000003E-2</v>
      </c>
      <c r="H11" s="35">
        <f t="shared" si="3"/>
        <v>8.7999999999999995E-2</v>
      </c>
      <c r="I11" s="247">
        <f t="shared" si="4"/>
        <v>8.5000000000000006E-2</v>
      </c>
      <c r="J11" s="35"/>
      <c r="K11" s="35">
        <v>8.5000000000000006E-2</v>
      </c>
      <c r="L11" s="35">
        <v>8.7999999999999995E-2</v>
      </c>
      <c r="M11" s="35">
        <v>8.2000000000000003E-2</v>
      </c>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196"/>
      <c r="CF11" s="196"/>
      <c r="CG11" s="196"/>
      <c r="CH11" s="196"/>
    </row>
    <row r="12" spans="1:86" x14ac:dyDescent="0.25">
      <c r="B12" s="48" t="s">
        <v>58</v>
      </c>
      <c r="C12" s="48" t="s">
        <v>492</v>
      </c>
      <c r="D12" s="49" t="s">
        <v>1805</v>
      </c>
      <c r="E12" s="48" t="str">
        <f t="shared" si="0"/>
        <v>Dung Cake, Improved, IN</v>
      </c>
      <c r="F12" s="48">
        <f t="shared" si="1"/>
        <v>2</v>
      </c>
      <c r="G12" s="35">
        <f t="shared" si="2"/>
        <v>0.1</v>
      </c>
      <c r="H12" s="35">
        <f t="shared" si="3"/>
        <v>0.128</v>
      </c>
      <c r="I12" s="247">
        <f t="shared" si="4"/>
        <v>0.114</v>
      </c>
      <c r="J12" s="35"/>
      <c r="K12" s="35">
        <v>0.128</v>
      </c>
      <c r="L12" s="35">
        <v>0.1</v>
      </c>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196"/>
      <c r="CF12" s="196"/>
      <c r="CG12" s="196"/>
      <c r="CH12" s="196"/>
    </row>
    <row r="13" spans="1:86" x14ac:dyDescent="0.25">
      <c r="B13" s="48" t="s">
        <v>1579</v>
      </c>
      <c r="C13" s="48" t="s">
        <v>490</v>
      </c>
      <c r="D13" s="49" t="s">
        <v>1808</v>
      </c>
      <c r="E13" s="48" t="str">
        <f t="shared" si="0"/>
        <v>Crop Residue, Traditional, CN</v>
      </c>
      <c r="F13" s="48">
        <f t="shared" si="1"/>
        <v>1</v>
      </c>
      <c r="G13" s="35">
        <f t="shared" si="2"/>
        <v>0.11</v>
      </c>
      <c r="H13" s="35">
        <f t="shared" si="3"/>
        <v>0.11</v>
      </c>
      <c r="I13" s="247">
        <f t="shared" si="4"/>
        <v>0.11</v>
      </c>
      <c r="J13" s="35"/>
      <c r="K13" s="35">
        <v>0.11</v>
      </c>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196"/>
      <c r="CF13" s="196"/>
      <c r="CG13" s="196"/>
      <c r="CH13" s="196"/>
    </row>
    <row r="14" spans="1:86" x14ac:dyDescent="0.25">
      <c r="B14" s="48" t="s">
        <v>1579</v>
      </c>
      <c r="C14" s="48" t="s">
        <v>490</v>
      </c>
      <c r="D14" s="49" t="s">
        <v>1805</v>
      </c>
      <c r="E14" s="48" t="str">
        <f t="shared" si="0"/>
        <v>Crop Residue, Traditional, IN</v>
      </c>
      <c r="F14" s="48">
        <f t="shared" si="1"/>
        <v>3</v>
      </c>
      <c r="G14" s="35">
        <f t="shared" si="2"/>
        <v>9.8000000000000004E-2</v>
      </c>
      <c r="H14" s="35">
        <f t="shared" si="3"/>
        <v>0.124</v>
      </c>
      <c r="I14" s="247">
        <f t="shared" si="4"/>
        <v>0.11066666666666665</v>
      </c>
      <c r="J14" s="35"/>
      <c r="K14" s="35">
        <v>0.11</v>
      </c>
      <c r="L14" s="35">
        <v>0.124</v>
      </c>
      <c r="M14" s="35">
        <v>9.8000000000000004E-2</v>
      </c>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196"/>
      <c r="CF14" s="196"/>
      <c r="CG14" s="196"/>
      <c r="CH14" s="196"/>
    </row>
    <row r="15" spans="1:86" x14ac:dyDescent="0.25">
      <c r="B15" s="48" t="s">
        <v>1579</v>
      </c>
      <c r="C15" s="48" t="s">
        <v>490</v>
      </c>
      <c r="D15" s="49" t="s">
        <v>1807</v>
      </c>
      <c r="E15" s="40" t="str">
        <f t="shared" si="0"/>
        <v>Crop Residue, Traditional, GLO</v>
      </c>
      <c r="F15" s="48">
        <f t="shared" si="1"/>
        <v>6</v>
      </c>
      <c r="G15" s="35">
        <f t="shared" si="2"/>
        <v>0.04</v>
      </c>
      <c r="H15" s="35">
        <f t="shared" si="3"/>
        <v>0.18</v>
      </c>
      <c r="I15" s="246">
        <f>AVERAGE(K15:P15)</f>
        <v>0.11033333333333332</v>
      </c>
      <c r="J15" s="39" t="s">
        <v>2260</v>
      </c>
      <c r="K15" s="35">
        <v>0.11</v>
      </c>
      <c r="L15" s="35">
        <v>0.124</v>
      </c>
      <c r="M15" s="35">
        <v>9.8000000000000004E-2</v>
      </c>
      <c r="N15" s="35">
        <v>0.11</v>
      </c>
      <c r="O15" s="35">
        <v>0.04</v>
      </c>
      <c r="P15" s="35">
        <v>0.18</v>
      </c>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196"/>
      <c r="CF15" s="196"/>
      <c r="CG15" s="196"/>
      <c r="CH15" s="196"/>
    </row>
    <row r="16" spans="1:86" x14ac:dyDescent="0.25">
      <c r="B16" s="48" t="s">
        <v>1579</v>
      </c>
      <c r="C16" s="48" t="s">
        <v>492</v>
      </c>
      <c r="D16" s="49" t="s">
        <v>1808</v>
      </c>
      <c r="E16" s="48" t="str">
        <f t="shared" si="0"/>
        <v>Crop Residue, Improved, CN</v>
      </c>
      <c r="F16" s="48">
        <f t="shared" si="1"/>
        <v>2</v>
      </c>
      <c r="G16" s="35">
        <f t="shared" si="2"/>
        <v>0.154</v>
      </c>
      <c r="H16" s="35">
        <f t="shared" si="3"/>
        <v>0.19089999999999999</v>
      </c>
      <c r="I16" s="247">
        <f>AVERAGE(K16:Y16)</f>
        <v>0.17244999999999999</v>
      </c>
      <c r="J16" s="35"/>
      <c r="K16" s="35">
        <v>0.19089999999999999</v>
      </c>
      <c r="L16" s="35">
        <v>0.154</v>
      </c>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196"/>
      <c r="CF16" s="196"/>
      <c r="CG16" s="196"/>
      <c r="CH16" s="196"/>
    </row>
    <row r="17" spans="1:86" x14ac:dyDescent="0.25">
      <c r="B17" s="48" t="s">
        <v>1579</v>
      </c>
      <c r="C17" s="48" t="s">
        <v>492</v>
      </c>
      <c r="D17" s="49" t="s">
        <v>1805</v>
      </c>
      <c r="E17" s="48" t="str">
        <f t="shared" si="0"/>
        <v>Crop Residue, Improved, IN</v>
      </c>
      <c r="F17" s="48">
        <f t="shared" si="1"/>
        <v>4</v>
      </c>
      <c r="G17" s="35">
        <f t="shared" si="2"/>
        <v>0.105</v>
      </c>
      <c r="H17" s="35">
        <f t="shared" si="3"/>
        <v>0.217</v>
      </c>
      <c r="I17" s="247">
        <f>AVERAGE(K17:Y17)</f>
        <v>0.16049999999999998</v>
      </c>
      <c r="J17" s="35"/>
      <c r="K17" s="35">
        <v>0.217</v>
      </c>
      <c r="L17" s="35">
        <v>0.13500000000000001</v>
      </c>
      <c r="M17" s="35">
        <v>0.185</v>
      </c>
      <c r="N17" s="35">
        <v>0.105</v>
      </c>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196"/>
      <c r="CF17" s="196"/>
      <c r="CG17" s="196"/>
      <c r="CH17" s="196"/>
    </row>
    <row r="18" spans="1:86" x14ac:dyDescent="0.25">
      <c r="B18" s="40" t="s">
        <v>497</v>
      </c>
      <c r="C18" s="40" t="s">
        <v>1806</v>
      </c>
      <c r="D18" s="50" t="s">
        <v>1805</v>
      </c>
      <c r="E18" s="40" t="str">
        <f t="shared" si="0"/>
        <v>Firewood, 3-Stone, IN</v>
      </c>
      <c r="F18" s="48">
        <f t="shared" si="1"/>
        <v>2</v>
      </c>
      <c r="G18" s="35">
        <f t="shared" si="2"/>
        <v>0.17599999999999999</v>
      </c>
      <c r="H18" s="35">
        <f t="shared" si="3"/>
        <v>0.18099999999999999</v>
      </c>
      <c r="I18" s="246">
        <f>AVERAGE(K18:Y18)</f>
        <v>0.17849999999999999</v>
      </c>
      <c r="J18" s="39"/>
      <c r="K18" s="39">
        <v>0.17599999999999999</v>
      </c>
      <c r="L18" s="39">
        <v>0.18099999999999999</v>
      </c>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196"/>
      <c r="CF18" s="196"/>
      <c r="CG18" s="196"/>
      <c r="CH18" s="196"/>
    </row>
    <row r="19" spans="1:86" x14ac:dyDescent="0.25">
      <c r="B19" s="48" t="s">
        <v>497</v>
      </c>
      <c r="C19" s="48" t="s">
        <v>1806</v>
      </c>
      <c r="D19" s="49" t="s">
        <v>1807</v>
      </c>
      <c r="E19" s="48" t="str">
        <f t="shared" si="0"/>
        <v>Firewood, 3-Stone, GLO</v>
      </c>
      <c r="F19" s="48">
        <f t="shared" si="1"/>
        <v>4</v>
      </c>
      <c r="G19" s="35">
        <f t="shared" si="2"/>
        <v>0.12</v>
      </c>
      <c r="H19" s="35">
        <f t="shared" si="3"/>
        <v>0.14799999999999999</v>
      </c>
      <c r="I19" s="246">
        <f>_xlfn.PERCENTILE.INC(K19:AD19, 0.2)</f>
        <v>0.12659999999999999</v>
      </c>
      <c r="J19" s="39"/>
      <c r="K19" s="35">
        <v>0.14799999999999999</v>
      </c>
      <c r="L19" s="35">
        <v>0.13100000000000001</v>
      </c>
      <c r="M19" s="35">
        <v>0.13700000000000001</v>
      </c>
      <c r="N19" s="35">
        <v>0.12</v>
      </c>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196"/>
      <c r="CF19" s="196"/>
      <c r="CG19" s="196"/>
      <c r="CH19" s="196"/>
    </row>
    <row r="20" spans="1:86" s="46" customFormat="1" x14ac:dyDescent="0.25">
      <c r="B20" s="48" t="s">
        <v>497</v>
      </c>
      <c r="C20" s="48" t="s">
        <v>490</v>
      </c>
      <c r="D20" s="49" t="s">
        <v>1805</v>
      </c>
      <c r="E20" s="48" t="str">
        <f t="shared" si="0"/>
        <v>Firewood, Traditional, IN</v>
      </c>
      <c r="F20" s="48">
        <f t="shared" si="1"/>
        <v>4</v>
      </c>
      <c r="G20" s="35">
        <f t="shared" si="2"/>
        <v>0.13500000000000001</v>
      </c>
      <c r="H20" s="35">
        <f t="shared" si="3"/>
        <v>0.23</v>
      </c>
      <c r="I20" s="247">
        <f>AVERAGE(K20:Y20)</f>
        <v>0.17175000000000001</v>
      </c>
      <c r="J20" s="35"/>
      <c r="K20" s="35">
        <v>0.13500000000000001</v>
      </c>
      <c r="L20" s="35">
        <v>0.182</v>
      </c>
      <c r="M20" s="35">
        <v>0.23</v>
      </c>
      <c r="N20" s="35">
        <v>0.14000000000000001</v>
      </c>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197"/>
      <c r="CF20" s="197"/>
      <c r="CG20" s="197"/>
      <c r="CH20" s="197"/>
    </row>
    <row r="21" spans="1:86" x14ac:dyDescent="0.25">
      <c r="B21" s="48" t="s">
        <v>497</v>
      </c>
      <c r="C21" s="48" t="s">
        <v>490</v>
      </c>
      <c r="D21" s="49" t="s">
        <v>1807</v>
      </c>
      <c r="E21" s="48" t="str">
        <f t="shared" si="0"/>
        <v>Firewood, Traditional, GLO</v>
      </c>
      <c r="F21" s="48">
        <f t="shared" si="1"/>
        <v>23</v>
      </c>
      <c r="G21" s="35">
        <f t="shared" si="2"/>
        <v>0.09</v>
      </c>
      <c r="H21" s="35">
        <f t="shared" si="3"/>
        <v>0.17600000000000002</v>
      </c>
      <c r="I21" s="246">
        <f>_xlfn.PERCENTILE.INC(K21:AK21, 0.2)</f>
        <v>0.1108</v>
      </c>
      <c r="J21" s="39"/>
      <c r="K21" s="35">
        <v>0.11</v>
      </c>
      <c r="L21" s="35">
        <v>0.14300000000000002</v>
      </c>
      <c r="M21" s="35">
        <v>0.15</v>
      </c>
      <c r="N21" s="35">
        <v>0.105</v>
      </c>
      <c r="O21" s="35">
        <v>0.11199999999999999</v>
      </c>
      <c r="P21" s="35">
        <v>0.114</v>
      </c>
      <c r="Q21" s="35">
        <v>0.12</v>
      </c>
      <c r="R21" s="35">
        <v>9.5000000000000001E-2</v>
      </c>
      <c r="S21" s="35">
        <v>0.13</v>
      </c>
      <c r="T21" s="35">
        <v>0.13</v>
      </c>
      <c r="U21" s="35">
        <v>0.15</v>
      </c>
      <c r="V21" s="35">
        <v>0.17499999999999999</v>
      </c>
      <c r="W21" s="35">
        <v>0.17600000000000002</v>
      </c>
      <c r="X21" s="35">
        <v>0.17199999999999999</v>
      </c>
      <c r="Y21" s="35">
        <v>0.14300000000000002</v>
      </c>
      <c r="Z21" s="35">
        <v>0.14000000000000001</v>
      </c>
      <c r="AA21" s="35">
        <v>0.14000000000000001</v>
      </c>
      <c r="AB21" s="35">
        <v>0.157</v>
      </c>
      <c r="AC21" s="35">
        <v>0.09</v>
      </c>
      <c r="AD21" s="35">
        <v>0.14299999999999999</v>
      </c>
      <c r="AE21" s="35">
        <v>0.16600000000000001</v>
      </c>
      <c r="AF21" s="35">
        <v>9.2999999999999999E-2</v>
      </c>
      <c r="AG21" s="35">
        <v>0.156</v>
      </c>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196"/>
      <c r="CF21" s="196"/>
      <c r="CG21" s="196"/>
      <c r="CH21" s="196"/>
    </row>
    <row r="22" spans="1:86" s="51" customFormat="1" x14ac:dyDescent="0.25">
      <c r="B22" s="49" t="s">
        <v>497</v>
      </c>
      <c r="C22" s="49" t="s">
        <v>490</v>
      </c>
      <c r="D22" s="49" t="s">
        <v>1808</v>
      </c>
      <c r="E22" s="49" t="str">
        <f t="shared" si="0"/>
        <v>Firewood, Traditional, CN</v>
      </c>
      <c r="F22" s="49">
        <f t="shared" si="1"/>
        <v>1</v>
      </c>
      <c r="G22" s="195">
        <f t="shared" si="2"/>
        <v>0.122</v>
      </c>
      <c r="H22" s="195">
        <f t="shared" si="3"/>
        <v>0.122</v>
      </c>
      <c r="I22" s="248">
        <f>AVERAGE(K22:Y22)</f>
        <v>0.122</v>
      </c>
      <c r="J22" s="195"/>
      <c r="K22" s="195">
        <v>0.122</v>
      </c>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5"/>
      <c r="BA22" s="195"/>
      <c r="BB22" s="195"/>
      <c r="BC22" s="195"/>
      <c r="BD22" s="195"/>
      <c r="BE22" s="195"/>
      <c r="BF22" s="195"/>
      <c r="BG22" s="195"/>
      <c r="BH22" s="195"/>
      <c r="BI22" s="195"/>
      <c r="BJ22" s="195"/>
      <c r="BK22" s="195"/>
      <c r="BL22" s="195"/>
      <c r="BM22" s="195"/>
      <c r="BN22" s="195"/>
      <c r="BO22" s="195"/>
      <c r="BP22" s="195"/>
      <c r="BQ22" s="195"/>
      <c r="BR22" s="195"/>
      <c r="BS22" s="195"/>
      <c r="BT22" s="195"/>
      <c r="BU22" s="195"/>
      <c r="BV22" s="195"/>
      <c r="BW22" s="195"/>
      <c r="BX22" s="195"/>
      <c r="BY22" s="195"/>
      <c r="BZ22" s="195"/>
      <c r="CA22" s="195"/>
      <c r="CB22" s="195"/>
      <c r="CC22" s="195"/>
      <c r="CD22" s="195"/>
      <c r="CE22" s="198"/>
      <c r="CF22" s="198"/>
      <c r="CG22" s="198"/>
      <c r="CH22" s="198"/>
    </row>
    <row r="23" spans="1:86" x14ac:dyDescent="0.25">
      <c r="B23" s="48" t="s">
        <v>497</v>
      </c>
      <c r="C23" s="48" t="s">
        <v>492</v>
      </c>
      <c r="D23" s="49" t="s">
        <v>1805</v>
      </c>
      <c r="E23" s="48" t="str">
        <f t="shared" ref="E23:E35" si="5">CONCATENATE(B23, ", ", C23, ", ", D23)</f>
        <v>Firewood, Improved, IN</v>
      </c>
      <c r="F23" s="48">
        <f t="shared" si="1"/>
        <v>13</v>
      </c>
      <c r="G23" s="35">
        <f t="shared" si="2"/>
        <v>0.19699999999999998</v>
      </c>
      <c r="H23" s="35">
        <f t="shared" si="3"/>
        <v>0.28999999999999998</v>
      </c>
      <c r="I23" s="247">
        <f>AVERAGE(K23:Y23)</f>
        <v>0.24069230769230771</v>
      </c>
      <c r="J23" s="35"/>
      <c r="K23" s="35">
        <v>0.214</v>
      </c>
      <c r="L23" s="35">
        <v>0.22</v>
      </c>
      <c r="M23" s="35">
        <v>0.28699999999999998</v>
      </c>
      <c r="N23" s="35">
        <v>0.25700000000000001</v>
      </c>
      <c r="O23" s="35">
        <v>0.23499999999999999</v>
      </c>
      <c r="P23" s="35">
        <v>0.28999999999999998</v>
      </c>
      <c r="Q23" s="35">
        <v>0.252</v>
      </c>
      <c r="R23" s="35">
        <v>0.26100000000000001</v>
      </c>
      <c r="S23" s="35">
        <v>0.252</v>
      </c>
      <c r="T23" s="35">
        <v>0.253</v>
      </c>
      <c r="U23" s="35">
        <v>0.20100000000000001</v>
      </c>
      <c r="V23" s="35">
        <v>0.19699999999999998</v>
      </c>
      <c r="W23" s="35">
        <v>0.21</v>
      </c>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196"/>
      <c r="CF23" s="196"/>
      <c r="CG23" s="196"/>
      <c r="CH23" s="196"/>
    </row>
    <row r="24" spans="1:86" x14ac:dyDescent="0.25">
      <c r="B24" s="49" t="s">
        <v>497</v>
      </c>
      <c r="C24" s="49" t="s">
        <v>492</v>
      </c>
      <c r="D24" s="49" t="s">
        <v>1807</v>
      </c>
      <c r="E24" s="48" t="str">
        <f t="shared" ref="E24:E25" si="6">CONCATENATE(B24, ", ", C24, ", ", D24)</f>
        <v>Firewood, Improved, GLO</v>
      </c>
      <c r="F24" s="40">
        <f t="shared" si="1"/>
        <v>69</v>
      </c>
      <c r="G24" s="35">
        <f t="shared" si="2"/>
        <v>0.106</v>
      </c>
      <c r="H24" s="35">
        <f>AVERAGE(H23,H25)</f>
        <v>0.26479999999999998</v>
      </c>
      <c r="I24" s="246">
        <f>_xlfn.PERCENTILE.INC(K24:DY24, 0.2)</f>
        <v>0.1918</v>
      </c>
      <c r="J24" s="39" t="s">
        <v>2261</v>
      </c>
      <c r="K24" s="35">
        <v>0.36099999999999999</v>
      </c>
      <c r="L24" s="35">
        <v>0.35499999999999998</v>
      </c>
      <c r="M24" s="35">
        <v>0.38</v>
      </c>
      <c r="N24" s="35">
        <v>0.374</v>
      </c>
      <c r="O24" s="35">
        <v>0.36199999999999999</v>
      </c>
      <c r="P24" s="35">
        <v>0.107</v>
      </c>
      <c r="Q24" s="35">
        <v>0.36199999999999999</v>
      </c>
      <c r="R24" s="35">
        <v>0.36599999999999999</v>
      </c>
      <c r="S24" s="35">
        <v>0.34200000000000003</v>
      </c>
      <c r="T24" s="35">
        <v>0.33100000000000002</v>
      </c>
      <c r="U24" s="35">
        <v>0.26700000000000002</v>
      </c>
      <c r="V24" s="35">
        <v>0.26400000000000001</v>
      </c>
      <c r="W24" s="35">
        <v>0.35399999999999998</v>
      </c>
      <c r="X24" s="35">
        <v>0.35299999999999998</v>
      </c>
      <c r="Y24" s="35">
        <v>0.371</v>
      </c>
      <c r="Z24" s="35">
        <v>0.22600000000000001</v>
      </c>
      <c r="AA24" s="35">
        <v>0.184</v>
      </c>
      <c r="AB24" s="35">
        <v>0.37</v>
      </c>
      <c r="AC24" s="35">
        <v>0.42</v>
      </c>
      <c r="AD24" s="35">
        <v>0.45</v>
      </c>
      <c r="AE24" s="35">
        <v>0.14000000000000001</v>
      </c>
      <c r="AF24" s="35">
        <v>0.15</v>
      </c>
      <c r="AG24" s="35">
        <v>0.23</v>
      </c>
      <c r="AH24" s="35">
        <v>0.12</v>
      </c>
      <c r="AI24" s="35">
        <v>0.184</v>
      </c>
      <c r="AJ24" s="35">
        <v>0.17499999999999999</v>
      </c>
      <c r="AK24" s="35">
        <v>0.20199999999999999</v>
      </c>
      <c r="AL24" s="35">
        <v>0.17499999999999999</v>
      </c>
      <c r="AM24" s="35">
        <v>0.182</v>
      </c>
      <c r="AN24" s="35">
        <v>0.217</v>
      </c>
      <c r="AO24" s="35">
        <v>0.19699999999999998</v>
      </c>
      <c r="AP24" s="35">
        <v>0.35</v>
      </c>
      <c r="AQ24" s="35">
        <v>0.25</v>
      </c>
      <c r="AR24" s="35">
        <v>0.497</v>
      </c>
      <c r="AS24" s="35">
        <v>0.30199999999999999</v>
      </c>
      <c r="AT24" s="35">
        <v>0.45700000000000002</v>
      </c>
      <c r="AU24" s="35">
        <v>0.30365999999999999</v>
      </c>
      <c r="AV24" s="35">
        <v>0.45600000000000002</v>
      </c>
      <c r="AW24" s="35">
        <v>0.47110000000000002</v>
      </c>
      <c r="AX24" s="35">
        <v>0.26300000000000001</v>
      </c>
      <c r="AY24" s="35">
        <v>0.44800000000000001</v>
      </c>
      <c r="AZ24" s="35">
        <v>0.48399999999999999</v>
      </c>
      <c r="BA24" s="35">
        <v>0.46700000000000003</v>
      </c>
      <c r="BB24" s="35">
        <v>0.443</v>
      </c>
      <c r="BC24" s="35">
        <v>0.45</v>
      </c>
      <c r="BD24" s="35">
        <v>0.249</v>
      </c>
      <c r="BE24" s="35">
        <v>0.47699999999999998</v>
      </c>
      <c r="BF24" s="35">
        <v>0.38800000000000001</v>
      </c>
      <c r="BG24" s="35">
        <v>0.33</v>
      </c>
      <c r="BH24" s="35">
        <v>0.28999999999999998</v>
      </c>
      <c r="BI24" s="35">
        <v>0.32600000000000001</v>
      </c>
      <c r="BJ24" s="35">
        <v>0.29699999999999999</v>
      </c>
      <c r="BK24" s="35">
        <v>0.27800000000000002</v>
      </c>
      <c r="BL24" s="35">
        <v>0.17</v>
      </c>
      <c r="BM24" s="35">
        <v>0.16</v>
      </c>
      <c r="BN24" s="35">
        <v>0.23499999999999999</v>
      </c>
      <c r="BO24" s="35">
        <v>0.106</v>
      </c>
      <c r="BP24" s="35">
        <v>0.40200000000000002</v>
      </c>
      <c r="BQ24" s="35">
        <v>0.39800000000000002</v>
      </c>
      <c r="BR24" s="35">
        <v>0.253</v>
      </c>
      <c r="BS24" s="35">
        <v>0.32200000000000001</v>
      </c>
      <c r="BT24" s="35">
        <v>0.26900000000000002</v>
      </c>
      <c r="BU24" s="35">
        <v>0.42799999999999999</v>
      </c>
      <c r="BV24" s="35">
        <v>0.47099999999999997</v>
      </c>
      <c r="BW24" s="35">
        <v>0.26</v>
      </c>
      <c r="BX24" s="35">
        <v>0.23</v>
      </c>
      <c r="BY24" s="35">
        <v>0.17</v>
      </c>
      <c r="BZ24" s="35">
        <v>0.32</v>
      </c>
      <c r="CA24" s="35">
        <v>0.11600000000000001</v>
      </c>
      <c r="CB24" s="35"/>
      <c r="CC24" s="35"/>
      <c r="CD24" s="35"/>
      <c r="CE24" s="196"/>
      <c r="CF24" s="196"/>
      <c r="CG24" s="196"/>
      <c r="CH24" s="196"/>
    </row>
    <row r="25" spans="1:86" s="51" customFormat="1" x14ac:dyDescent="0.25">
      <c r="B25" s="49" t="s">
        <v>497</v>
      </c>
      <c r="C25" s="49" t="s">
        <v>492</v>
      </c>
      <c r="D25" s="49" t="s">
        <v>1808</v>
      </c>
      <c r="E25" s="49" t="str">
        <f t="shared" si="6"/>
        <v>Firewood, Improved, CN</v>
      </c>
      <c r="F25" s="49">
        <f t="shared" si="1"/>
        <v>4</v>
      </c>
      <c r="G25" s="195">
        <f t="shared" si="2"/>
        <v>0.1313</v>
      </c>
      <c r="H25" s="195">
        <f t="shared" ref="H25:H35" si="7">MAX(K25:XFD25)</f>
        <v>0.23960000000000001</v>
      </c>
      <c r="I25" s="248">
        <f>AVERAGE(K25:Y25)</f>
        <v>0.16242500000000001</v>
      </c>
      <c r="J25" s="195"/>
      <c r="K25" s="195">
        <v>0.13470000000000001</v>
      </c>
      <c r="L25" s="195">
        <v>0.14410000000000001</v>
      </c>
      <c r="M25" s="195">
        <v>0.1313</v>
      </c>
      <c r="N25" s="195">
        <v>0.23960000000000001</v>
      </c>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5"/>
      <c r="BH25" s="195"/>
      <c r="BI25" s="195"/>
      <c r="BJ25" s="195"/>
      <c r="BK25" s="195"/>
      <c r="BL25" s="195"/>
      <c r="BM25" s="195"/>
      <c r="BN25" s="195"/>
      <c r="BO25" s="195"/>
      <c r="BP25" s="195"/>
      <c r="BQ25" s="195"/>
      <c r="BR25" s="195"/>
      <c r="BS25" s="195"/>
      <c r="BT25" s="195"/>
      <c r="BU25" s="195"/>
      <c r="BV25" s="195"/>
      <c r="BW25" s="195"/>
      <c r="BX25" s="195"/>
      <c r="BY25" s="195"/>
      <c r="BZ25" s="195"/>
      <c r="CA25" s="195"/>
      <c r="CB25" s="195"/>
      <c r="CC25" s="195"/>
      <c r="CD25" s="195"/>
      <c r="CE25" s="198"/>
      <c r="CF25" s="198"/>
      <c r="CG25" s="198"/>
      <c r="CH25" s="198"/>
    </row>
    <row r="26" spans="1:86" x14ac:dyDescent="0.25">
      <c r="A26" s="44"/>
      <c r="B26" s="50" t="s">
        <v>139</v>
      </c>
      <c r="C26" s="50" t="s">
        <v>1902</v>
      </c>
      <c r="D26" s="50" t="s">
        <v>1805</v>
      </c>
      <c r="E26" s="40" t="str">
        <f t="shared" ref="E26:E29" si="8">CONCATENATE(B26, ", ", C26, ", ", D26)</f>
        <v>Charcoal, Angethi, IN</v>
      </c>
      <c r="F26" s="48">
        <f t="shared" si="1"/>
        <v>1</v>
      </c>
      <c r="G26" s="35">
        <f t="shared" si="2"/>
        <v>0.17499999999999999</v>
      </c>
      <c r="H26" s="35">
        <f t="shared" si="7"/>
        <v>0.17499999999999999</v>
      </c>
      <c r="I26" s="246">
        <f>AVERAGE(K26:Y26)</f>
        <v>0.17499999999999999</v>
      </c>
      <c r="J26" s="39"/>
      <c r="K26" s="35">
        <v>0.17499999999999999</v>
      </c>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196"/>
      <c r="CF26" s="196"/>
      <c r="CG26" s="196"/>
      <c r="CH26" s="196"/>
    </row>
    <row r="27" spans="1:86" x14ac:dyDescent="0.25">
      <c r="B27" s="48" t="s">
        <v>139</v>
      </c>
      <c r="C27" s="48" t="s">
        <v>490</v>
      </c>
      <c r="D27" s="49" t="s">
        <v>1807</v>
      </c>
      <c r="E27" s="48" t="str">
        <f t="shared" si="8"/>
        <v>Charcoal, Traditional, GLO</v>
      </c>
      <c r="F27" s="48">
        <f t="shared" si="1"/>
        <v>4</v>
      </c>
      <c r="G27" s="35">
        <f t="shared" si="2"/>
        <v>0.125</v>
      </c>
      <c r="H27" s="35">
        <f t="shared" si="7"/>
        <v>0.222</v>
      </c>
      <c r="I27" s="246">
        <f>_xlfn.PERCENTILE.INC(K27:AD27, 0.2)</f>
        <v>0.13699999999999998</v>
      </c>
      <c r="J27" s="39"/>
      <c r="K27" s="35">
        <v>0.17799999999999999</v>
      </c>
      <c r="L27" s="35">
        <v>0.14499999999999999</v>
      </c>
      <c r="M27" s="35">
        <v>0.125</v>
      </c>
      <c r="N27" s="35">
        <v>0.222</v>
      </c>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196"/>
      <c r="CF27" s="196"/>
      <c r="CG27" s="196"/>
      <c r="CH27" s="196"/>
    </row>
    <row r="28" spans="1:86" x14ac:dyDescent="0.25">
      <c r="B28" s="48" t="s">
        <v>139</v>
      </c>
      <c r="C28" s="48" t="s">
        <v>492</v>
      </c>
      <c r="D28" s="49" t="s">
        <v>1347</v>
      </c>
      <c r="E28" s="40" t="str">
        <f t="shared" si="8"/>
        <v>Charcoal, Improved, Kenya</v>
      </c>
      <c r="F28" s="48">
        <f t="shared" si="1"/>
        <v>4</v>
      </c>
      <c r="G28" s="35">
        <f t="shared" si="2"/>
        <v>0.23200000000000001</v>
      </c>
      <c r="H28" s="35">
        <f t="shared" si="7"/>
        <v>0.27100000000000002</v>
      </c>
      <c r="I28" s="246">
        <f>AVERAGE(K28:T28)</f>
        <v>0.25075000000000003</v>
      </c>
      <c r="J28" s="39"/>
      <c r="K28" s="35">
        <v>0.23200000000000001</v>
      </c>
      <c r="L28" s="35">
        <v>0.24399999999999999</v>
      </c>
      <c r="M28" s="35">
        <v>0.27100000000000002</v>
      </c>
      <c r="N28" s="35">
        <v>0.25600000000000001</v>
      </c>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196"/>
      <c r="CF28" s="196"/>
      <c r="CG28" s="196"/>
      <c r="CH28" s="196"/>
    </row>
    <row r="29" spans="1:86" x14ac:dyDescent="0.25">
      <c r="B29" s="48" t="s">
        <v>139</v>
      </c>
      <c r="C29" s="48" t="s">
        <v>492</v>
      </c>
      <c r="D29" s="49" t="s">
        <v>1411</v>
      </c>
      <c r="E29" s="40" t="str">
        <f t="shared" si="8"/>
        <v>Charcoal, Improved, Ghana</v>
      </c>
      <c r="F29" s="48">
        <f t="shared" si="1"/>
        <v>2</v>
      </c>
      <c r="G29" s="35">
        <f t="shared" si="2"/>
        <v>0.22500000000000001</v>
      </c>
      <c r="H29" s="35">
        <f t="shared" si="7"/>
        <v>0.22600000000000001</v>
      </c>
      <c r="I29" s="246">
        <f>AVERAGE(K29:T29)</f>
        <v>0.22550000000000001</v>
      </c>
      <c r="J29" s="39"/>
      <c r="K29" s="35">
        <v>0.22600000000000001</v>
      </c>
      <c r="L29" s="35">
        <v>0.22500000000000001</v>
      </c>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196"/>
      <c r="CF29" s="196"/>
      <c r="CG29" s="196"/>
      <c r="CH29" s="196"/>
    </row>
    <row r="30" spans="1:86" x14ac:dyDescent="0.25">
      <c r="B30" s="48" t="s">
        <v>1831</v>
      </c>
      <c r="C30" s="48" t="s">
        <v>492</v>
      </c>
      <c r="D30" s="49" t="s">
        <v>1805</v>
      </c>
      <c r="E30" s="48" t="str">
        <f t="shared" si="5"/>
        <v>Kerosene, Pressure, Improved, IN</v>
      </c>
      <c r="F30" s="48">
        <f t="shared" si="1"/>
        <v>1</v>
      </c>
      <c r="G30" s="35">
        <f t="shared" si="2"/>
        <v>0.47</v>
      </c>
      <c r="H30" s="35">
        <f t="shared" si="7"/>
        <v>0.47</v>
      </c>
      <c r="I30" s="247">
        <f>AVERAGE(K30:Y30)</f>
        <v>0.47</v>
      </c>
      <c r="J30" s="35"/>
      <c r="K30" s="35">
        <v>0.47</v>
      </c>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196"/>
      <c r="CF30" s="196"/>
      <c r="CG30" s="196"/>
      <c r="CH30" s="196"/>
    </row>
    <row r="31" spans="1:86" x14ac:dyDescent="0.25">
      <c r="B31" s="48" t="s">
        <v>1832</v>
      </c>
      <c r="C31" s="48" t="s">
        <v>492</v>
      </c>
      <c r="D31" s="49" t="s">
        <v>1805</v>
      </c>
      <c r="E31" s="48" t="str">
        <f t="shared" si="5"/>
        <v>Kerosene, Wick, Improved, IN</v>
      </c>
      <c r="F31" s="48">
        <f t="shared" si="1"/>
        <v>1</v>
      </c>
      <c r="G31" s="35">
        <f t="shared" si="2"/>
        <v>0.5</v>
      </c>
      <c r="H31" s="35">
        <f t="shared" si="7"/>
        <v>0.5</v>
      </c>
      <c r="I31" s="247">
        <f>AVERAGE(K31:Y31)</f>
        <v>0.5</v>
      </c>
      <c r="J31" s="35"/>
      <c r="K31" s="35">
        <v>0.5</v>
      </c>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196"/>
      <c r="CF31" s="196"/>
      <c r="CG31" s="196"/>
      <c r="CH31" s="196"/>
    </row>
    <row r="32" spans="1:86" x14ac:dyDescent="0.25">
      <c r="B32" s="48" t="s">
        <v>63</v>
      </c>
      <c r="C32" s="48" t="s">
        <v>492</v>
      </c>
      <c r="D32" s="49" t="s">
        <v>1805</v>
      </c>
      <c r="E32" s="40" t="str">
        <f t="shared" si="5"/>
        <v>Kerosene, Improved, IN</v>
      </c>
      <c r="F32" s="48">
        <f t="shared" si="1"/>
        <v>3</v>
      </c>
      <c r="G32" s="35">
        <f t="shared" si="2"/>
        <v>0.47</v>
      </c>
      <c r="H32" s="35">
        <f t="shared" si="7"/>
        <v>0.5</v>
      </c>
      <c r="I32" s="247">
        <f>AVERAGE(K32:Y32)</f>
        <v>0.48</v>
      </c>
      <c r="J32" s="35"/>
      <c r="K32" s="35">
        <v>0.47</v>
      </c>
      <c r="L32" s="35">
        <v>0.5</v>
      </c>
      <c r="M32" s="35">
        <v>0.47</v>
      </c>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196"/>
      <c r="CF32" s="196"/>
      <c r="CG32" s="196"/>
      <c r="CH32" s="196"/>
    </row>
    <row r="33" spans="2:86" x14ac:dyDescent="0.25">
      <c r="B33" s="48" t="s">
        <v>1210</v>
      </c>
      <c r="C33" s="48" t="s">
        <v>492</v>
      </c>
      <c r="D33" s="49" t="s">
        <v>1807</v>
      </c>
      <c r="E33" s="48" t="str">
        <f>CONCATENATE(B33, ", ", C33, ", ", D33)</f>
        <v>Kerosene , Improved, GLO</v>
      </c>
      <c r="F33" s="48">
        <f t="shared" si="1"/>
        <v>8</v>
      </c>
      <c r="G33" s="35">
        <f t="shared" si="2"/>
        <v>0.37369999999999998</v>
      </c>
      <c r="H33" s="35">
        <f t="shared" si="7"/>
        <v>0.52</v>
      </c>
      <c r="I33" s="246">
        <f>AVERAGE(K33:CH33)</f>
        <v>0.45853430374999998</v>
      </c>
      <c r="J33" s="39" t="s">
        <v>2260</v>
      </c>
      <c r="K33" s="39">
        <v>0.52</v>
      </c>
      <c r="L33" s="39">
        <v>0.3821</v>
      </c>
      <c r="M33" s="39">
        <v>0.37369999999999998</v>
      </c>
      <c r="N33" s="39">
        <v>0.51597442999999998</v>
      </c>
      <c r="O33" s="35">
        <v>0.5</v>
      </c>
      <c r="P33" s="35">
        <v>0.47</v>
      </c>
      <c r="Q33" s="35">
        <v>0.45889999999999997</v>
      </c>
      <c r="R33" s="35">
        <v>0.4476</v>
      </c>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196"/>
      <c r="CF33" s="196"/>
      <c r="CG33" s="196"/>
      <c r="CH33" s="196"/>
    </row>
    <row r="34" spans="2:86" x14ac:dyDescent="0.25">
      <c r="B34" s="48" t="s">
        <v>63</v>
      </c>
      <c r="C34" s="48" t="s">
        <v>492</v>
      </c>
      <c r="D34" s="49" t="s">
        <v>1808</v>
      </c>
      <c r="E34" s="40" t="str">
        <f>CONCATENATE(B34, ", ", C34, ", ", D34)</f>
        <v>Kerosene, Improved, CN</v>
      </c>
      <c r="F34" s="48">
        <f t="shared" si="1"/>
        <v>6</v>
      </c>
      <c r="G34" s="35">
        <f t="shared" si="2"/>
        <v>0.41626799999999997</v>
      </c>
      <c r="H34" s="35">
        <f t="shared" si="7"/>
        <v>0.49102299999999999</v>
      </c>
      <c r="I34" s="247">
        <f>AVERAGE(K34:Y34)</f>
        <v>0.45324999999999993</v>
      </c>
      <c r="J34" s="35"/>
      <c r="K34" s="35">
        <v>0.45889999999999997</v>
      </c>
      <c r="L34" s="35">
        <v>0.4476</v>
      </c>
      <c r="M34" s="35">
        <v>0.42677699999999996</v>
      </c>
      <c r="N34" s="35">
        <v>0.49102299999999999</v>
      </c>
      <c r="O34" s="35">
        <v>0.41626799999999997</v>
      </c>
      <c r="P34" s="35">
        <v>0.47893200000000002</v>
      </c>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196"/>
      <c r="CF34" s="196"/>
      <c r="CG34" s="196"/>
      <c r="CH34" s="196"/>
    </row>
    <row r="35" spans="2:86" x14ac:dyDescent="0.25">
      <c r="B35" s="48" t="s">
        <v>62</v>
      </c>
      <c r="C35" s="48" t="s">
        <v>1567</v>
      </c>
      <c r="D35" s="49" t="s">
        <v>1805</v>
      </c>
      <c r="E35" s="48" t="str">
        <f t="shared" si="5"/>
        <v>LPG, Modern, IN</v>
      </c>
      <c r="F35" s="48">
        <f t="shared" si="1"/>
        <v>2</v>
      </c>
      <c r="G35" s="35">
        <f t="shared" si="2"/>
        <v>0.53600000000000003</v>
      </c>
      <c r="H35" s="35">
        <f t="shared" si="7"/>
        <v>0.56999999999999995</v>
      </c>
      <c r="I35" s="247">
        <f>AVERAGE(K35:Y35)</f>
        <v>0.55299999999999994</v>
      </c>
      <c r="J35" s="35"/>
      <c r="K35" s="35">
        <v>0.53600000000000003</v>
      </c>
      <c r="L35" s="35">
        <v>0.56999999999999995</v>
      </c>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196"/>
      <c r="CF35" s="196"/>
      <c r="CG35" s="196"/>
      <c r="CH35" s="196"/>
    </row>
    <row r="36" spans="2:86" x14ac:dyDescent="0.25">
      <c r="B36" s="49" t="s">
        <v>62</v>
      </c>
      <c r="C36" s="49" t="s">
        <v>1567</v>
      </c>
      <c r="D36" s="49" t="s">
        <v>1807</v>
      </c>
      <c r="E36" s="48" t="str">
        <f>CONCATENATE(B36, ", ", C36, ", ", D36)</f>
        <v>LPG, Modern, GLO</v>
      </c>
      <c r="F36" s="48">
        <f t="shared" si="1"/>
        <v>11</v>
      </c>
      <c r="G36" s="35">
        <f t="shared" si="2"/>
        <v>0.42130000000000001</v>
      </c>
      <c r="H36" s="35">
        <f>AVERAGE(H35,H37)</f>
        <v>0.55345</v>
      </c>
      <c r="I36" s="246">
        <f>_xlfn.PERCENTILE.INC(K36:AD36, 0.2)</f>
        <v>0.49247241000000003</v>
      </c>
      <c r="J36" s="39" t="s">
        <v>2261</v>
      </c>
      <c r="K36" s="39">
        <v>0.53600000000000003</v>
      </c>
      <c r="L36" s="39">
        <v>0.56999999999999995</v>
      </c>
      <c r="M36" s="39">
        <v>0.42130000000000001</v>
      </c>
      <c r="N36" s="39">
        <v>0.53690000000000004</v>
      </c>
      <c r="O36" s="39">
        <v>0.53149999999999997</v>
      </c>
      <c r="P36" s="39">
        <v>0.49247241000000003</v>
      </c>
      <c r="Q36" s="39">
        <v>0.67662167500000003</v>
      </c>
      <c r="R36" s="39">
        <v>0.75</v>
      </c>
      <c r="S36" s="39">
        <v>0.61</v>
      </c>
      <c r="T36" s="39">
        <v>0.69</v>
      </c>
      <c r="U36" s="39">
        <v>0.45219999999999999</v>
      </c>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196"/>
      <c r="CF36" s="196"/>
      <c r="CG36" s="196"/>
      <c r="CH36" s="196"/>
    </row>
    <row r="37" spans="2:86" x14ac:dyDescent="0.25">
      <c r="B37" s="48" t="s">
        <v>62</v>
      </c>
      <c r="C37" s="48" t="s">
        <v>1567</v>
      </c>
      <c r="D37" s="49" t="s">
        <v>1808</v>
      </c>
      <c r="E37" s="48" t="str">
        <f>CONCATENATE(B37, ", ", C37, ", ", D37)</f>
        <v>LPG, Modern, CN</v>
      </c>
      <c r="F37" s="48">
        <f t="shared" si="1"/>
        <v>3</v>
      </c>
      <c r="G37" s="35">
        <f t="shared" si="2"/>
        <v>0.42130000000000001</v>
      </c>
      <c r="H37" s="35">
        <f t="shared" ref="H37:H40" si="9">MAX(K37:XFD37)</f>
        <v>0.53690000000000004</v>
      </c>
      <c r="I37" s="247">
        <f>AVERAGE(K37:Y37)</f>
        <v>0.47013333333333335</v>
      </c>
      <c r="J37" s="35"/>
      <c r="K37" s="35">
        <v>0.42130000000000001</v>
      </c>
      <c r="L37" s="35">
        <v>0.53690000000000004</v>
      </c>
      <c r="M37" s="35">
        <v>0.45219999999999999</v>
      </c>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196"/>
      <c r="CF37" s="196"/>
      <c r="CG37" s="196"/>
      <c r="CH37" s="196"/>
    </row>
    <row r="38" spans="2:86" x14ac:dyDescent="0.25">
      <c r="B38" s="48" t="s">
        <v>1590</v>
      </c>
      <c r="C38" s="48" t="s">
        <v>1567</v>
      </c>
      <c r="D38" s="49" t="s">
        <v>87</v>
      </c>
      <c r="E38" s="40" t="str">
        <f>CONCATENATE(B38, ", ", C38, ", ", D38)</f>
        <v>Natural Gas, Modern, China</v>
      </c>
      <c r="F38" s="48">
        <f t="shared" si="1"/>
        <v>2</v>
      </c>
      <c r="G38" s="35">
        <f t="shared" si="2"/>
        <v>0.53690000000000004</v>
      </c>
      <c r="H38" s="35">
        <f t="shared" si="9"/>
        <v>0.60919999999999996</v>
      </c>
      <c r="I38" s="246">
        <f>AVERAGE(K38:P38)</f>
        <v>0.57305000000000006</v>
      </c>
      <c r="J38" s="39"/>
      <c r="K38" s="35">
        <v>0.60919999999999996</v>
      </c>
      <c r="L38" s="35">
        <v>0.53690000000000004</v>
      </c>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196"/>
      <c r="CF38" s="196"/>
      <c r="CG38" s="196"/>
      <c r="CH38" s="196"/>
    </row>
    <row r="39" spans="2:86" x14ac:dyDescent="0.25">
      <c r="B39" s="48" t="s">
        <v>1390</v>
      </c>
      <c r="C39" s="48" t="s">
        <v>1567</v>
      </c>
      <c r="D39" s="49" t="s">
        <v>1807</v>
      </c>
      <c r="E39" s="40" t="str">
        <f t="shared" ref="E39:E43" si="10">CONCATENATE(B39, ", ", C39, ", ", D39)</f>
        <v>Electric, Modern, GLO</v>
      </c>
      <c r="F39" s="48">
        <f t="shared" si="1"/>
        <v>4</v>
      </c>
      <c r="G39" s="35">
        <f t="shared" si="2"/>
        <v>0.57199999999999995</v>
      </c>
      <c r="H39" s="35">
        <f t="shared" si="9"/>
        <v>0.80200000000000005</v>
      </c>
      <c r="I39" s="246">
        <f>_xlfn.PERCENTILE.INC(K39:AD39, 0.2)</f>
        <v>0.58519999999999994</v>
      </c>
      <c r="J39" s="39"/>
      <c r="K39" s="35">
        <v>0.80200000000000005</v>
      </c>
      <c r="L39" s="35">
        <v>0.59399999999999997</v>
      </c>
      <c r="M39" s="35">
        <v>0.57199999999999995</v>
      </c>
      <c r="N39" s="35">
        <v>0.67</v>
      </c>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196"/>
      <c r="CF39" s="196"/>
      <c r="CG39" s="196"/>
      <c r="CH39" s="196"/>
    </row>
    <row r="40" spans="2:86" x14ac:dyDescent="0.25">
      <c r="B40" s="48" t="s">
        <v>1336</v>
      </c>
      <c r="C40" s="48" t="s">
        <v>1567</v>
      </c>
      <c r="D40" s="49" t="s">
        <v>1807</v>
      </c>
      <c r="E40" s="40" t="str">
        <f>CONCATENATE(B40, ", ", C40, ", ", D40)</f>
        <v>Ethanol, Modern, GLO</v>
      </c>
      <c r="F40" s="48">
        <f t="shared" si="1"/>
        <v>1</v>
      </c>
      <c r="G40" s="35">
        <f t="shared" si="2"/>
        <v>0.53</v>
      </c>
      <c r="H40" s="35">
        <f t="shared" si="9"/>
        <v>0.53</v>
      </c>
      <c r="I40" s="247">
        <f>AVERAGE(K40:Y40)</f>
        <v>0.53</v>
      </c>
      <c r="J40" s="35"/>
      <c r="K40" s="35">
        <v>0.53</v>
      </c>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196"/>
      <c r="CF40" s="196"/>
      <c r="CG40" s="196"/>
      <c r="CH40" s="196"/>
    </row>
    <row r="41" spans="2:86" x14ac:dyDescent="0.25">
      <c r="B41" s="48" t="s">
        <v>61</v>
      </c>
      <c r="C41" s="48" t="s">
        <v>1567</v>
      </c>
      <c r="D41" s="49" t="s">
        <v>1805</v>
      </c>
      <c r="E41" s="48" t="str">
        <f>CONCATENATE(B41, ", ", C41, ", ", D41)</f>
        <v>Biogas, Modern, IN</v>
      </c>
      <c r="F41" s="48">
        <f>COUNT(K41:XFD41)</f>
        <v>2</v>
      </c>
      <c r="G41" s="35">
        <f>MIN(K41:XFD41)</f>
        <v>0.55000000000000004</v>
      </c>
      <c r="H41" s="35">
        <f>MAX(K41:XFD41)</f>
        <v>0.57399999999999995</v>
      </c>
      <c r="I41" s="247">
        <f>AVERAGE(K41:Y41)</f>
        <v>0.56200000000000006</v>
      </c>
      <c r="J41" s="35"/>
      <c r="K41" s="35">
        <v>0.57399999999999995</v>
      </c>
      <c r="L41" s="35">
        <v>0.55000000000000004</v>
      </c>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196"/>
      <c r="CF41" s="196"/>
      <c r="CG41" s="196"/>
      <c r="CH41" s="196"/>
    </row>
    <row r="42" spans="2:86" x14ac:dyDescent="0.25">
      <c r="B42" s="48" t="s">
        <v>61</v>
      </c>
      <c r="C42" s="48" t="s">
        <v>1567</v>
      </c>
      <c r="D42" s="49" t="s">
        <v>1807</v>
      </c>
      <c r="E42" s="40" t="str">
        <f>CONCATENATE(B42, ", ", C42, ", ", D42)</f>
        <v>Biogas, Modern, GLO</v>
      </c>
      <c r="F42" s="48">
        <f>COUNT(K42:XFD42)</f>
        <v>5</v>
      </c>
      <c r="G42" s="35">
        <f>MIN(K42:XFD42)</f>
        <v>0.3236</v>
      </c>
      <c r="H42" s="35">
        <f>MAX(K42:XFD42)</f>
        <v>0.57399999999999995</v>
      </c>
      <c r="I42" s="246">
        <v>0.55000000000000004</v>
      </c>
      <c r="J42" s="39" t="s">
        <v>2268</v>
      </c>
      <c r="K42" s="35">
        <v>0.49399999999999999</v>
      </c>
      <c r="L42" s="35">
        <v>0.438</v>
      </c>
      <c r="M42" s="35">
        <v>0.3236</v>
      </c>
      <c r="N42" s="35">
        <v>0.57399999999999995</v>
      </c>
      <c r="O42" s="35">
        <v>0.55000000000000004</v>
      </c>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196"/>
      <c r="CF42" s="196"/>
      <c r="CG42" s="196"/>
      <c r="CH42" s="196"/>
    </row>
    <row r="43" spans="2:86" x14ac:dyDescent="0.25">
      <c r="B43" s="48" t="s">
        <v>1866</v>
      </c>
      <c r="C43" s="48" t="s">
        <v>1567</v>
      </c>
      <c r="D43" s="49" t="s">
        <v>1807</v>
      </c>
      <c r="E43" s="40" t="str">
        <f t="shared" si="10"/>
        <v>Pellet, Wood, Modern, GLO</v>
      </c>
      <c r="F43" s="48">
        <f>COUNT(K43:XFD43)</f>
        <v>6</v>
      </c>
      <c r="G43" s="35">
        <f>MIN(K43:XFD43)</f>
        <v>0.17899999999999999</v>
      </c>
      <c r="H43" s="35">
        <f>MAX(K43:XFD43)</f>
        <v>0.53200000000000003</v>
      </c>
      <c r="I43" s="246">
        <f>AVERAGE(K43:AD43)</f>
        <v>0.34716666666666668</v>
      </c>
      <c r="J43" s="39"/>
      <c r="K43" s="35">
        <v>0.52700000000000002</v>
      </c>
      <c r="L43" s="35">
        <v>0.53200000000000003</v>
      </c>
      <c r="M43" s="35">
        <v>0.27500000000000002</v>
      </c>
      <c r="N43" s="35">
        <v>0.33300000000000002</v>
      </c>
      <c r="O43" s="35">
        <v>0.17899999999999999</v>
      </c>
      <c r="P43" s="35">
        <v>0.23699999999999999</v>
      </c>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196"/>
      <c r="CF43" s="196"/>
      <c r="CG43" s="196"/>
      <c r="CH43" s="196"/>
    </row>
    <row r="44" spans="2:86" ht="13.5" customHeight="1" x14ac:dyDescent="0.25"/>
    <row r="45" spans="2:86" x14ac:dyDescent="0.25">
      <c r="C45" s="133"/>
      <c r="D45" s="133"/>
      <c r="E45" s="133"/>
      <c r="F45" s="133"/>
      <c r="G45" s="133"/>
      <c r="H45" s="133"/>
      <c r="I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3"/>
      <c r="BQ45" s="133"/>
      <c r="BR45" s="133"/>
      <c r="BS45" s="133"/>
      <c r="BT45" s="133"/>
      <c r="BU45" s="133"/>
      <c r="BV45" s="133"/>
      <c r="BW45" s="133"/>
      <c r="BX45" s="133"/>
      <c r="BY45" s="133"/>
      <c r="BZ45" s="133"/>
      <c r="CA45" s="133"/>
      <c r="CB45" s="133"/>
      <c r="CC45" s="133"/>
      <c r="CD45" s="133"/>
    </row>
    <row r="46" spans="2:86" x14ac:dyDescent="0.25">
      <c r="B46" s="133"/>
      <c r="C46" s="133"/>
      <c r="D46" s="133"/>
      <c r="E46" s="133"/>
      <c r="F46" s="133"/>
      <c r="G46" s="133"/>
      <c r="H46" s="133"/>
      <c r="I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3"/>
      <c r="AY46" s="133"/>
      <c r="AZ46" s="133"/>
      <c r="BA46" s="133"/>
      <c r="BB46" s="133"/>
      <c r="BC46" s="133"/>
      <c r="BD46" s="133"/>
      <c r="BE46" s="133"/>
      <c r="BF46" s="133"/>
      <c r="BG46" s="133"/>
      <c r="BH46" s="133"/>
      <c r="BI46" s="133"/>
      <c r="BJ46" s="133"/>
      <c r="BK46" s="133"/>
      <c r="BL46" s="133"/>
      <c r="BM46" s="133"/>
      <c r="BN46" s="133"/>
      <c r="BO46" s="133"/>
      <c r="BP46" s="133"/>
      <c r="BQ46" s="133"/>
      <c r="BR46" s="133"/>
      <c r="BS46" s="133"/>
      <c r="BT46" s="133"/>
      <c r="BU46" s="133"/>
      <c r="BV46" s="133"/>
      <c r="BW46" s="133"/>
      <c r="BX46" s="133"/>
      <c r="BY46" s="133"/>
      <c r="BZ46" s="133"/>
      <c r="CA46" s="133"/>
      <c r="CB46" s="133"/>
      <c r="CC46" s="133"/>
      <c r="CD46" s="133"/>
    </row>
    <row r="47" spans="2:86" x14ac:dyDescent="0.25">
      <c r="B47" s="133"/>
      <c r="C47" s="133"/>
      <c r="D47" s="133"/>
      <c r="E47" s="133"/>
      <c r="F47" s="133"/>
      <c r="G47" s="133"/>
      <c r="H47" s="133"/>
      <c r="I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133"/>
      <c r="BG47" s="133"/>
      <c r="BH47" s="133"/>
      <c r="BI47" s="133"/>
      <c r="BJ47" s="133"/>
      <c r="BK47" s="133"/>
      <c r="BL47" s="133"/>
      <c r="BM47" s="133"/>
      <c r="BN47" s="133"/>
      <c r="BO47" s="133"/>
      <c r="BP47" s="133"/>
      <c r="BQ47" s="133"/>
      <c r="BR47" s="133"/>
      <c r="BS47" s="133"/>
      <c r="BT47" s="133"/>
      <c r="BU47" s="133"/>
      <c r="BV47" s="133"/>
      <c r="BW47" s="133"/>
      <c r="BX47" s="133"/>
      <c r="BY47" s="133"/>
      <c r="BZ47" s="133"/>
      <c r="CA47" s="133"/>
      <c r="CB47" s="133"/>
      <c r="CC47" s="133"/>
      <c r="CD47" s="133"/>
    </row>
    <row r="48" spans="2:86" x14ac:dyDescent="0.25">
      <c r="B48" s="133"/>
      <c r="C48" s="133"/>
      <c r="D48" s="133"/>
      <c r="E48" s="133"/>
      <c r="F48" s="133"/>
      <c r="G48" s="133"/>
      <c r="H48" s="133"/>
      <c r="I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3"/>
      <c r="BQ48" s="133"/>
      <c r="BR48" s="133"/>
      <c r="BS48" s="133"/>
      <c r="BT48" s="133"/>
      <c r="BU48" s="133"/>
      <c r="BV48" s="133"/>
      <c r="BW48" s="133"/>
      <c r="BX48" s="133"/>
      <c r="BY48" s="133"/>
      <c r="BZ48" s="133"/>
      <c r="CA48" s="133"/>
      <c r="CB48" s="133"/>
      <c r="CC48" s="133"/>
      <c r="CD48" s="133"/>
    </row>
    <row r="49" spans="2:82" x14ac:dyDescent="0.25">
      <c r="B49" s="133"/>
      <c r="C49" s="133"/>
      <c r="D49" s="133"/>
      <c r="E49" s="133"/>
      <c r="F49" s="133"/>
      <c r="G49" s="133"/>
      <c r="H49" s="133"/>
      <c r="I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3"/>
      <c r="BR49" s="133"/>
      <c r="BS49" s="133"/>
      <c r="BT49" s="133"/>
      <c r="BU49" s="133"/>
      <c r="BV49" s="133"/>
      <c r="BW49" s="133"/>
      <c r="BX49" s="133"/>
      <c r="BY49" s="133"/>
      <c r="BZ49" s="133"/>
      <c r="CA49" s="133"/>
      <c r="CB49" s="133"/>
      <c r="CC49" s="133"/>
      <c r="CD49" s="133"/>
    </row>
    <row r="50" spans="2:82" x14ac:dyDescent="0.25">
      <c r="B50" s="133"/>
      <c r="C50" s="133"/>
      <c r="D50" s="133"/>
      <c r="E50" s="133"/>
      <c r="F50" s="133"/>
      <c r="G50" s="133"/>
      <c r="H50" s="133"/>
      <c r="I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33"/>
      <c r="BR50" s="133"/>
      <c r="BS50" s="133"/>
      <c r="BT50" s="133"/>
      <c r="BU50" s="133"/>
      <c r="BV50" s="133"/>
      <c r="BW50" s="133"/>
      <c r="BX50" s="133"/>
      <c r="BY50" s="133"/>
      <c r="BZ50" s="133"/>
      <c r="CA50" s="133"/>
      <c r="CB50" s="133"/>
      <c r="CC50" s="133"/>
      <c r="CD50" s="133"/>
    </row>
    <row r="51" spans="2:82" x14ac:dyDescent="0.25">
      <c r="B51" s="133"/>
      <c r="C51" s="133"/>
      <c r="D51" s="133"/>
      <c r="E51" s="133"/>
      <c r="F51" s="133"/>
      <c r="G51" s="133"/>
      <c r="H51" s="133"/>
      <c r="I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3"/>
      <c r="BR51" s="133"/>
      <c r="BS51" s="133"/>
      <c r="BT51" s="133"/>
      <c r="BU51" s="133"/>
      <c r="BV51" s="133"/>
      <c r="BW51" s="133"/>
      <c r="BX51" s="133"/>
      <c r="BY51" s="133"/>
      <c r="BZ51" s="133"/>
      <c r="CA51" s="133"/>
      <c r="CB51" s="133"/>
      <c r="CC51" s="133"/>
      <c r="CD51" s="133"/>
    </row>
    <row r="52" spans="2:82" x14ac:dyDescent="0.25">
      <c r="B52" s="133"/>
      <c r="C52" s="133"/>
      <c r="D52" s="133"/>
      <c r="E52" s="133"/>
      <c r="F52" s="133"/>
      <c r="G52" s="133"/>
      <c r="H52" s="133"/>
      <c r="I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3"/>
      <c r="BR52" s="133"/>
      <c r="BS52" s="133"/>
      <c r="BT52" s="133"/>
      <c r="BU52" s="133"/>
      <c r="BV52" s="133"/>
      <c r="BW52" s="133"/>
      <c r="BX52" s="133"/>
      <c r="BY52" s="133"/>
      <c r="BZ52" s="133"/>
      <c r="CA52" s="133"/>
      <c r="CB52" s="133"/>
      <c r="CC52" s="133"/>
      <c r="CD52" s="133"/>
    </row>
    <row r="53" spans="2:82" x14ac:dyDescent="0.25">
      <c r="B53" s="133"/>
      <c r="C53" s="133"/>
      <c r="D53" s="133"/>
      <c r="E53" s="133"/>
      <c r="F53" s="133"/>
      <c r="G53" s="133"/>
      <c r="H53" s="133"/>
      <c r="I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3"/>
      <c r="BR53" s="133"/>
      <c r="BS53" s="133"/>
      <c r="BT53" s="133"/>
      <c r="BU53" s="133"/>
      <c r="BV53" s="133"/>
      <c r="BW53" s="133"/>
      <c r="BX53" s="133"/>
      <c r="BY53" s="133"/>
      <c r="BZ53" s="133"/>
      <c r="CA53" s="133"/>
      <c r="CB53" s="133"/>
      <c r="CC53" s="133"/>
      <c r="CD53" s="133"/>
    </row>
    <row r="54" spans="2:82" hidden="1" x14ac:dyDescent="0.25">
      <c r="B54" s="133"/>
      <c r="C54" s="133"/>
      <c r="D54" s="133"/>
      <c r="E54" s="133"/>
      <c r="F54" s="133"/>
      <c r="G54" s="133"/>
      <c r="H54" s="133"/>
      <c r="I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c r="AT54" s="133"/>
      <c r="AU54" s="133"/>
      <c r="AV54" s="133"/>
      <c r="AW54" s="133"/>
      <c r="AX54" s="133"/>
      <c r="AY54" s="133"/>
      <c r="AZ54" s="133"/>
      <c r="BA54" s="133"/>
      <c r="BB54" s="133"/>
      <c r="BC54" s="133"/>
      <c r="BD54" s="133"/>
      <c r="BE54" s="133"/>
      <c r="BF54" s="133"/>
      <c r="BG54" s="133"/>
      <c r="BH54" s="133"/>
      <c r="BI54" s="133"/>
      <c r="BJ54" s="133"/>
      <c r="BK54" s="133"/>
      <c r="BL54" s="133"/>
      <c r="BM54" s="133"/>
      <c r="BN54" s="133"/>
      <c r="BO54" s="133"/>
      <c r="BP54" s="133"/>
      <c r="BQ54" s="133"/>
      <c r="BR54" s="133"/>
      <c r="BS54" s="133"/>
      <c r="BT54" s="133"/>
      <c r="BU54" s="133"/>
      <c r="BV54" s="133"/>
      <c r="BW54" s="133"/>
      <c r="BX54" s="133"/>
      <c r="BY54" s="133"/>
      <c r="BZ54" s="133"/>
      <c r="CA54" s="133"/>
      <c r="CB54" s="133"/>
      <c r="CC54" s="133"/>
      <c r="CD54" s="133"/>
    </row>
    <row r="55" spans="2:82" hidden="1" x14ac:dyDescent="0.25">
      <c r="B55" s="133"/>
      <c r="C55" s="133"/>
      <c r="D55" s="133"/>
      <c r="E55" s="133"/>
      <c r="F55" s="133"/>
      <c r="G55" s="133"/>
      <c r="H55" s="133"/>
      <c r="I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3"/>
      <c r="AS55" s="133"/>
      <c r="AT55" s="133"/>
      <c r="AU55" s="133"/>
      <c r="AV55" s="133"/>
      <c r="AW55" s="133"/>
      <c r="AX55" s="133"/>
      <c r="AY55" s="133"/>
      <c r="AZ55" s="133"/>
      <c r="BA55" s="133"/>
      <c r="BB55" s="133"/>
      <c r="BC55" s="133"/>
      <c r="BD55" s="133"/>
      <c r="BE55" s="133"/>
      <c r="BF55" s="133"/>
      <c r="BG55" s="133"/>
      <c r="BH55" s="133"/>
      <c r="BI55" s="133"/>
      <c r="BJ55" s="133"/>
      <c r="BK55" s="133"/>
      <c r="BL55" s="133"/>
      <c r="BM55" s="133"/>
      <c r="BN55" s="133"/>
      <c r="BO55" s="133"/>
      <c r="BP55" s="133"/>
      <c r="BQ55" s="133"/>
      <c r="BR55" s="133"/>
      <c r="BS55" s="133"/>
      <c r="BT55" s="133"/>
      <c r="BU55" s="133"/>
      <c r="BV55" s="133"/>
      <c r="BW55" s="133"/>
      <c r="BX55" s="133"/>
      <c r="BY55" s="133"/>
      <c r="BZ55" s="133"/>
      <c r="CA55" s="133"/>
      <c r="CB55" s="133"/>
      <c r="CC55" s="133"/>
      <c r="CD55" s="133"/>
    </row>
    <row r="56" spans="2:82" hidden="1" x14ac:dyDescent="0.25">
      <c r="B56" s="133"/>
      <c r="C56" s="133"/>
      <c r="D56" s="133"/>
      <c r="E56" s="133"/>
      <c r="F56" s="133"/>
      <c r="G56" s="133"/>
      <c r="H56" s="133"/>
      <c r="I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3"/>
      <c r="AY56" s="133"/>
      <c r="AZ56" s="133"/>
      <c r="BA56" s="133"/>
      <c r="BB56" s="133"/>
      <c r="BC56" s="133"/>
      <c r="BD56" s="133"/>
      <c r="BE56" s="133"/>
      <c r="BF56" s="133"/>
      <c r="BG56" s="133"/>
      <c r="BH56" s="133"/>
      <c r="BI56" s="133"/>
      <c r="BJ56" s="133"/>
      <c r="BK56" s="133"/>
      <c r="BL56" s="133"/>
      <c r="BM56" s="133"/>
      <c r="BN56" s="133"/>
      <c r="BO56" s="133"/>
      <c r="BP56" s="133"/>
      <c r="BQ56" s="133"/>
      <c r="BR56" s="133"/>
      <c r="BS56" s="133"/>
      <c r="BT56" s="133"/>
      <c r="BU56" s="133"/>
      <c r="BV56" s="133"/>
      <c r="BW56" s="133"/>
      <c r="BX56" s="133"/>
      <c r="BY56" s="133"/>
      <c r="BZ56" s="133"/>
      <c r="CA56" s="133"/>
      <c r="CB56" s="133"/>
      <c r="CC56" s="133"/>
      <c r="CD56" s="133"/>
    </row>
    <row r="57" spans="2:82" hidden="1" x14ac:dyDescent="0.25">
      <c r="B57" s="133"/>
      <c r="C57" s="133"/>
      <c r="D57" s="133"/>
      <c r="E57" s="133"/>
      <c r="F57" s="133"/>
      <c r="G57" s="133"/>
      <c r="H57" s="133"/>
      <c r="I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33"/>
      <c r="BL57" s="133"/>
      <c r="BM57" s="133"/>
      <c r="BN57" s="133"/>
      <c r="BO57" s="133"/>
      <c r="BP57" s="133"/>
      <c r="BQ57" s="133"/>
      <c r="BR57" s="133"/>
      <c r="BS57" s="133"/>
      <c r="BT57" s="133"/>
      <c r="BU57" s="133"/>
      <c r="BV57" s="133"/>
      <c r="BW57" s="133"/>
      <c r="BX57" s="133"/>
      <c r="BY57" s="133"/>
      <c r="BZ57" s="133"/>
      <c r="CA57" s="133"/>
      <c r="CB57" s="133"/>
      <c r="CC57" s="133"/>
      <c r="CD57" s="133"/>
    </row>
    <row r="58" spans="2:82" hidden="1" x14ac:dyDescent="0.25">
      <c r="B58" s="133"/>
      <c r="C58" s="133"/>
      <c r="D58" s="133"/>
      <c r="E58" s="133"/>
      <c r="F58" s="133"/>
      <c r="G58" s="133"/>
      <c r="H58" s="133"/>
      <c r="I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c r="AV58" s="133"/>
      <c r="AW58" s="133"/>
      <c r="AX58" s="133"/>
      <c r="AY58" s="133"/>
      <c r="AZ58" s="133"/>
      <c r="BA58" s="133"/>
      <c r="BB58" s="133"/>
      <c r="BC58" s="133"/>
      <c r="BD58" s="133"/>
      <c r="BE58" s="133"/>
      <c r="BF58" s="133"/>
      <c r="BG58" s="133"/>
      <c r="BH58" s="133"/>
      <c r="BI58" s="133"/>
      <c r="BJ58" s="133"/>
      <c r="BK58" s="133"/>
      <c r="BL58" s="133"/>
      <c r="BM58" s="133"/>
      <c r="BN58" s="133"/>
      <c r="BO58" s="133"/>
      <c r="BP58" s="133"/>
      <c r="BQ58" s="133"/>
      <c r="BR58" s="133"/>
      <c r="BS58" s="133"/>
      <c r="BT58" s="133"/>
      <c r="BU58" s="133"/>
      <c r="BV58" s="133"/>
      <c r="BW58" s="133"/>
      <c r="BX58" s="133"/>
      <c r="BY58" s="133"/>
      <c r="BZ58" s="133"/>
      <c r="CA58" s="133"/>
      <c r="CB58" s="133"/>
      <c r="CC58" s="133"/>
      <c r="CD58" s="133"/>
    </row>
    <row r="59" spans="2:82" hidden="1" x14ac:dyDescent="0.25">
      <c r="B59" s="133"/>
      <c r="C59" s="133"/>
      <c r="D59" s="133"/>
      <c r="E59" s="133"/>
      <c r="F59" s="133"/>
      <c r="G59" s="133"/>
      <c r="H59" s="133"/>
      <c r="I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3"/>
      <c r="AY59" s="133"/>
      <c r="AZ59" s="133"/>
      <c r="BA59" s="133"/>
      <c r="BB59" s="133"/>
      <c r="BC59" s="133"/>
      <c r="BD59" s="133"/>
      <c r="BE59" s="133"/>
      <c r="BF59" s="133"/>
      <c r="BG59" s="133"/>
      <c r="BH59" s="133"/>
      <c r="BI59" s="133"/>
      <c r="BJ59" s="133"/>
      <c r="BK59" s="133"/>
      <c r="BL59" s="133"/>
      <c r="BM59" s="133"/>
      <c r="BN59" s="133"/>
      <c r="BO59" s="133"/>
      <c r="BP59" s="133"/>
      <c r="BQ59" s="133"/>
      <c r="BR59" s="133"/>
      <c r="BS59" s="133"/>
      <c r="BT59" s="133"/>
      <c r="BU59" s="133"/>
      <c r="BV59" s="133"/>
      <c r="BW59" s="133"/>
      <c r="BX59" s="133"/>
      <c r="BY59" s="133"/>
      <c r="BZ59" s="133"/>
      <c r="CA59" s="133"/>
      <c r="CB59" s="133"/>
      <c r="CC59" s="133"/>
      <c r="CD59" s="133"/>
    </row>
    <row r="60" spans="2:82" hidden="1" x14ac:dyDescent="0.25">
      <c r="B60" s="133"/>
      <c r="C60" s="133"/>
      <c r="D60" s="133"/>
      <c r="E60" s="133"/>
      <c r="F60" s="133"/>
      <c r="G60" s="133"/>
      <c r="H60" s="133"/>
      <c r="I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c r="AV60" s="133"/>
      <c r="AW60" s="133"/>
      <c r="AX60" s="133"/>
      <c r="AY60" s="133"/>
      <c r="AZ60" s="133"/>
      <c r="BA60" s="133"/>
      <c r="BB60" s="133"/>
      <c r="BC60" s="133"/>
      <c r="BD60" s="133"/>
      <c r="BE60" s="133"/>
      <c r="BF60" s="133"/>
      <c r="BG60" s="133"/>
      <c r="BH60" s="133"/>
      <c r="BI60" s="133"/>
      <c r="BJ60" s="133"/>
      <c r="BK60" s="133"/>
      <c r="BL60" s="133"/>
      <c r="BM60" s="133"/>
      <c r="BN60" s="133"/>
      <c r="BO60" s="133"/>
      <c r="BP60" s="133"/>
      <c r="BQ60" s="133"/>
      <c r="BR60" s="133"/>
      <c r="BS60" s="133"/>
      <c r="BT60" s="133"/>
      <c r="BU60" s="133"/>
      <c r="BV60" s="133"/>
      <c r="BW60" s="133"/>
      <c r="BX60" s="133"/>
      <c r="BY60" s="133"/>
      <c r="BZ60" s="133"/>
      <c r="CA60" s="133"/>
      <c r="CB60" s="133"/>
      <c r="CC60" s="133"/>
      <c r="CD60" s="133"/>
    </row>
    <row r="61" spans="2:82" hidden="1" x14ac:dyDescent="0.25">
      <c r="B61" s="133"/>
      <c r="C61" s="133"/>
      <c r="D61" s="133"/>
      <c r="E61" s="133"/>
      <c r="F61" s="133"/>
      <c r="G61" s="133"/>
      <c r="H61" s="133"/>
      <c r="I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c r="AT61" s="133"/>
      <c r="AU61" s="133"/>
      <c r="AV61" s="133"/>
      <c r="AW61" s="133"/>
      <c r="AX61" s="133"/>
      <c r="AY61" s="133"/>
      <c r="AZ61" s="133"/>
      <c r="BA61" s="133"/>
      <c r="BB61" s="133"/>
      <c r="BC61" s="133"/>
      <c r="BD61" s="133"/>
      <c r="BE61" s="133"/>
      <c r="BF61" s="133"/>
      <c r="BG61" s="133"/>
      <c r="BH61" s="133"/>
      <c r="BI61" s="133"/>
      <c r="BJ61" s="133"/>
      <c r="BK61" s="133"/>
      <c r="BL61" s="133"/>
      <c r="BM61" s="133"/>
      <c r="BN61" s="133"/>
      <c r="BO61" s="133"/>
      <c r="BP61" s="133"/>
      <c r="BQ61" s="133"/>
      <c r="BR61" s="133"/>
      <c r="BS61" s="133"/>
      <c r="BT61" s="133"/>
      <c r="BU61" s="133"/>
      <c r="BV61" s="133"/>
      <c r="BW61" s="133"/>
      <c r="BX61" s="133"/>
      <c r="BY61" s="133"/>
      <c r="BZ61" s="133"/>
      <c r="CA61" s="133"/>
      <c r="CB61" s="133"/>
      <c r="CC61" s="133"/>
      <c r="CD61" s="133"/>
    </row>
    <row r="62" spans="2:82" hidden="1" x14ac:dyDescent="0.25">
      <c r="B62" s="133"/>
      <c r="C62" s="133"/>
      <c r="D62" s="133"/>
      <c r="E62" s="133"/>
      <c r="F62" s="133"/>
      <c r="G62" s="133"/>
      <c r="H62" s="133"/>
      <c r="I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c r="AT62" s="133"/>
      <c r="AU62" s="133"/>
      <c r="AV62" s="133"/>
      <c r="AW62" s="133"/>
      <c r="AX62" s="133"/>
      <c r="AY62" s="133"/>
      <c r="AZ62" s="133"/>
      <c r="BA62" s="133"/>
      <c r="BB62" s="133"/>
      <c r="BC62" s="133"/>
      <c r="BD62" s="133"/>
      <c r="BE62" s="133"/>
      <c r="BF62" s="133"/>
      <c r="BG62" s="133"/>
      <c r="BH62" s="133"/>
      <c r="BI62" s="133"/>
      <c r="BJ62" s="133"/>
      <c r="BK62" s="133"/>
      <c r="BL62" s="133"/>
      <c r="BM62" s="133"/>
      <c r="BN62" s="133"/>
      <c r="BO62" s="133"/>
      <c r="BP62" s="133"/>
      <c r="BQ62" s="133"/>
      <c r="BR62" s="133"/>
      <c r="BS62" s="133"/>
      <c r="BT62" s="133"/>
      <c r="BU62" s="133"/>
      <c r="BV62" s="133"/>
      <c r="BW62" s="133"/>
      <c r="BX62" s="133"/>
      <c r="BY62" s="133"/>
      <c r="BZ62" s="133"/>
      <c r="CA62" s="133"/>
      <c r="CB62" s="133"/>
      <c r="CC62" s="133"/>
      <c r="CD62" s="133"/>
    </row>
    <row r="63" spans="2:82" hidden="1" x14ac:dyDescent="0.25">
      <c r="B63" s="133"/>
      <c r="C63" s="133"/>
      <c r="D63" s="133"/>
      <c r="E63" s="133"/>
      <c r="F63" s="133"/>
      <c r="G63" s="133"/>
      <c r="H63" s="133"/>
      <c r="I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3"/>
      <c r="AY63" s="133"/>
      <c r="AZ63" s="133"/>
      <c r="BA63" s="133"/>
      <c r="BB63" s="133"/>
      <c r="BC63" s="133"/>
      <c r="BD63" s="133"/>
      <c r="BE63" s="133"/>
      <c r="BF63" s="133"/>
      <c r="BG63" s="133"/>
      <c r="BH63" s="133"/>
      <c r="BI63" s="133"/>
      <c r="BJ63" s="133"/>
      <c r="BK63" s="133"/>
      <c r="BL63" s="133"/>
      <c r="BM63" s="133"/>
      <c r="BN63" s="133"/>
      <c r="BO63" s="133"/>
      <c r="BP63" s="133"/>
      <c r="BQ63" s="133"/>
      <c r="BR63" s="133"/>
      <c r="BS63" s="133"/>
      <c r="BT63" s="133"/>
      <c r="BU63" s="133"/>
      <c r="BV63" s="133"/>
      <c r="BW63" s="133"/>
      <c r="BX63" s="133"/>
      <c r="BY63" s="133"/>
      <c r="BZ63" s="133"/>
      <c r="CA63" s="133"/>
      <c r="CB63" s="133"/>
      <c r="CC63" s="133"/>
      <c r="CD63" s="133"/>
    </row>
    <row r="64" spans="2:82" hidden="1" x14ac:dyDescent="0.25">
      <c r="B64" s="133"/>
      <c r="C64" s="133"/>
      <c r="D64" s="133"/>
      <c r="E64" s="133"/>
      <c r="F64" s="133"/>
      <c r="G64" s="133"/>
      <c r="H64" s="133"/>
      <c r="I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c r="AT64" s="133"/>
      <c r="AU64" s="133"/>
      <c r="AV64" s="133"/>
      <c r="AW64" s="133"/>
      <c r="AX64" s="133"/>
      <c r="AY64" s="133"/>
      <c r="AZ64" s="133"/>
      <c r="BA64" s="133"/>
      <c r="BB64" s="133"/>
      <c r="BC64" s="133"/>
      <c r="BD64" s="133"/>
      <c r="BE64" s="133"/>
      <c r="BF64" s="133"/>
      <c r="BG64" s="133"/>
      <c r="BH64" s="133"/>
      <c r="BI64" s="133"/>
      <c r="BJ64" s="133"/>
      <c r="BK64" s="133"/>
      <c r="BL64" s="133"/>
      <c r="BM64" s="133"/>
      <c r="BN64" s="133"/>
      <c r="BO64" s="133"/>
      <c r="BP64" s="133"/>
      <c r="BQ64" s="133"/>
      <c r="BR64" s="133"/>
      <c r="BS64" s="133"/>
      <c r="BT64" s="133"/>
      <c r="BU64" s="133"/>
      <c r="BV64" s="133"/>
      <c r="BW64" s="133"/>
      <c r="BX64" s="133"/>
      <c r="BY64" s="133"/>
      <c r="BZ64" s="133"/>
      <c r="CA64" s="133"/>
      <c r="CB64" s="133"/>
      <c r="CC64" s="133"/>
      <c r="CD64" s="133"/>
    </row>
    <row r="65" spans="2:82" hidden="1" x14ac:dyDescent="0.25">
      <c r="B65" s="133"/>
      <c r="C65" s="133"/>
      <c r="D65" s="133"/>
      <c r="E65" s="133"/>
      <c r="F65" s="133"/>
      <c r="G65" s="133"/>
      <c r="H65" s="133"/>
      <c r="I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3"/>
      <c r="AY65" s="133"/>
      <c r="AZ65" s="133"/>
      <c r="BA65" s="133"/>
      <c r="BB65" s="133"/>
      <c r="BC65" s="133"/>
      <c r="BD65" s="133"/>
      <c r="BE65" s="133"/>
      <c r="BF65" s="133"/>
      <c r="BG65" s="133"/>
      <c r="BH65" s="133"/>
      <c r="BI65" s="133"/>
      <c r="BJ65" s="133"/>
      <c r="BK65" s="133"/>
      <c r="BL65" s="133"/>
      <c r="BM65" s="133"/>
      <c r="BN65" s="133"/>
      <c r="BO65" s="133"/>
      <c r="BP65" s="133"/>
      <c r="BQ65" s="133"/>
      <c r="BR65" s="133"/>
      <c r="BS65" s="133"/>
      <c r="BT65" s="133"/>
      <c r="BU65" s="133"/>
      <c r="BV65" s="133"/>
      <c r="BW65" s="133"/>
      <c r="BX65" s="133"/>
      <c r="BY65" s="133"/>
      <c r="BZ65" s="133"/>
      <c r="CA65" s="133"/>
      <c r="CB65" s="133"/>
      <c r="CC65" s="133"/>
      <c r="CD65" s="133"/>
    </row>
    <row r="66" spans="2:82" hidden="1" x14ac:dyDescent="0.25">
      <c r="B66" s="133"/>
      <c r="C66" s="133"/>
      <c r="D66" s="133"/>
      <c r="E66" s="133"/>
      <c r="F66" s="133"/>
      <c r="G66" s="133"/>
      <c r="H66" s="133"/>
      <c r="I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row>
    <row r="67" spans="2:82" hidden="1" x14ac:dyDescent="0.25">
      <c r="B67" s="133"/>
      <c r="C67" s="133"/>
      <c r="D67" s="133"/>
      <c r="E67" s="133"/>
      <c r="F67" s="133"/>
      <c r="G67" s="133"/>
      <c r="H67" s="133"/>
      <c r="I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row>
    <row r="68" spans="2:82" hidden="1" x14ac:dyDescent="0.25">
      <c r="B68" s="133"/>
      <c r="C68" s="133"/>
      <c r="D68" s="133"/>
      <c r="E68" s="133"/>
      <c r="F68" s="133"/>
      <c r="G68" s="133"/>
      <c r="H68" s="133"/>
      <c r="I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row>
    <row r="69" spans="2:82" hidden="1" x14ac:dyDescent="0.25">
      <c r="B69" s="133"/>
      <c r="C69" s="133"/>
      <c r="D69" s="133"/>
      <c r="E69" s="133"/>
      <c r="F69" s="133"/>
      <c r="G69" s="133"/>
      <c r="H69" s="133"/>
      <c r="I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row>
    <row r="70" spans="2:82" hidden="1" x14ac:dyDescent="0.25">
      <c r="B70" s="133"/>
      <c r="C70" s="133"/>
      <c r="D70" s="133"/>
      <c r="E70" s="133"/>
      <c r="F70" s="133"/>
      <c r="G70" s="133"/>
      <c r="H70" s="133"/>
      <c r="I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row>
    <row r="71" spans="2:82" hidden="1" x14ac:dyDescent="0.25">
      <c r="B71" s="133"/>
      <c r="C71" s="133"/>
      <c r="D71" s="133"/>
      <c r="E71" s="133"/>
      <c r="F71" s="133"/>
      <c r="G71" s="133"/>
      <c r="H71" s="133"/>
      <c r="I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row>
    <row r="72" spans="2:82" hidden="1" x14ac:dyDescent="0.25">
      <c r="B72" s="133"/>
      <c r="C72" s="133"/>
      <c r="D72" s="133"/>
      <c r="E72" s="133"/>
      <c r="F72" s="133"/>
      <c r="G72" s="133"/>
      <c r="H72" s="133"/>
      <c r="I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row>
    <row r="73" spans="2:82" hidden="1" x14ac:dyDescent="0.25">
      <c r="B73" s="133"/>
      <c r="C73" s="133"/>
      <c r="D73" s="133"/>
      <c r="E73" s="133"/>
      <c r="F73" s="133"/>
      <c r="G73" s="133"/>
      <c r="H73" s="133"/>
      <c r="I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row>
    <row r="74" spans="2:82" hidden="1" x14ac:dyDescent="0.25">
      <c r="B74" s="133"/>
      <c r="C74" s="133"/>
      <c r="D74" s="133"/>
      <c r="E74" s="133"/>
      <c r="F74" s="133"/>
      <c r="G74" s="133"/>
      <c r="H74" s="133"/>
      <c r="I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row>
    <row r="75" spans="2:82" hidden="1" x14ac:dyDescent="0.25">
      <c r="B75" s="133"/>
      <c r="C75" s="133"/>
      <c r="D75" s="133"/>
      <c r="E75" s="133"/>
      <c r="F75" s="133"/>
      <c r="G75" s="133"/>
      <c r="H75" s="133"/>
      <c r="I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row>
    <row r="76" spans="2:82" hidden="1" x14ac:dyDescent="0.25">
      <c r="B76" s="133"/>
      <c r="C76" s="133"/>
      <c r="D76" s="133"/>
      <c r="E76" s="133"/>
      <c r="F76" s="133"/>
      <c r="G76" s="133"/>
      <c r="H76" s="133"/>
      <c r="I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row>
    <row r="77" spans="2:82" hidden="1" x14ac:dyDescent="0.25">
      <c r="B77" s="133"/>
      <c r="C77" s="133"/>
      <c r="D77" s="133"/>
      <c r="E77" s="133"/>
      <c r="F77" s="133"/>
      <c r="G77" s="133"/>
      <c r="H77" s="133"/>
      <c r="I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row>
    <row r="78" spans="2:82" hidden="1" x14ac:dyDescent="0.25">
      <c r="B78" s="133"/>
      <c r="C78" s="133"/>
      <c r="D78" s="133"/>
      <c r="E78" s="133"/>
      <c r="F78" s="133"/>
      <c r="G78" s="133"/>
      <c r="H78" s="133"/>
      <c r="I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row>
    <row r="79" spans="2:82" hidden="1" x14ac:dyDescent="0.25">
      <c r="B79" s="133"/>
      <c r="C79" s="133"/>
      <c r="D79" s="133"/>
      <c r="E79" s="133"/>
      <c r="F79" s="133"/>
      <c r="G79" s="133"/>
      <c r="H79" s="133"/>
      <c r="I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c r="AO79" s="133"/>
      <c r="AP79" s="133"/>
      <c r="AQ79" s="133"/>
      <c r="AR79" s="133"/>
      <c r="AS79" s="133"/>
      <c r="AT79" s="133"/>
      <c r="AU79" s="133"/>
      <c r="AV79" s="133"/>
      <c r="AW79" s="133"/>
      <c r="AX79" s="133"/>
      <c r="AY79" s="133"/>
      <c r="AZ79" s="133"/>
      <c r="BA79" s="133"/>
      <c r="BB79" s="133"/>
      <c r="BC79" s="133"/>
      <c r="BD79" s="133"/>
      <c r="BE79" s="133"/>
      <c r="BF79" s="133"/>
      <c r="BG79" s="133"/>
      <c r="BH79" s="133"/>
      <c r="BI79" s="133"/>
      <c r="BJ79" s="133"/>
      <c r="BK79" s="133"/>
      <c r="BL79" s="133"/>
      <c r="BM79" s="133"/>
      <c r="BN79" s="133"/>
      <c r="BO79" s="133"/>
      <c r="BP79" s="133"/>
      <c r="BQ79" s="133"/>
      <c r="BR79" s="133"/>
      <c r="BS79" s="133"/>
      <c r="BT79" s="133"/>
      <c r="BU79" s="133"/>
      <c r="BV79" s="133"/>
      <c r="BW79" s="133"/>
      <c r="BX79" s="133"/>
      <c r="BY79" s="133"/>
      <c r="BZ79" s="133"/>
      <c r="CA79" s="133"/>
      <c r="CB79" s="133"/>
      <c r="CC79" s="133"/>
      <c r="CD79" s="133"/>
    </row>
    <row r="80" spans="2:82" hidden="1" x14ac:dyDescent="0.25">
      <c r="B80" s="133"/>
      <c r="C80" s="133"/>
      <c r="D80" s="133"/>
      <c r="E80" s="133"/>
      <c r="F80" s="133"/>
      <c r="G80" s="133"/>
      <c r="H80" s="133"/>
      <c r="I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c r="AU80" s="133"/>
      <c r="AV80" s="133"/>
      <c r="AW80" s="133"/>
      <c r="AX80" s="133"/>
      <c r="AY80" s="133"/>
      <c r="AZ80" s="133"/>
      <c r="BA80" s="133"/>
      <c r="BB80" s="133"/>
      <c r="BC80" s="133"/>
      <c r="BD80" s="133"/>
      <c r="BE80" s="133"/>
      <c r="BF80" s="133"/>
      <c r="BG80" s="133"/>
      <c r="BH80" s="133"/>
      <c r="BI80" s="133"/>
      <c r="BJ80" s="133"/>
      <c r="BK80" s="133"/>
      <c r="BL80" s="133"/>
      <c r="BM80" s="133"/>
      <c r="BN80" s="133"/>
      <c r="BO80" s="133"/>
      <c r="BP80" s="133"/>
      <c r="BQ80" s="133"/>
      <c r="BR80" s="133"/>
      <c r="BS80" s="133"/>
      <c r="BT80" s="133"/>
      <c r="BU80" s="133"/>
      <c r="BV80" s="133"/>
      <c r="BW80" s="133"/>
      <c r="BX80" s="133"/>
      <c r="BY80" s="133"/>
      <c r="BZ80" s="133"/>
      <c r="CA80" s="133"/>
      <c r="CB80" s="133"/>
      <c r="CC80" s="133"/>
      <c r="CD80" s="133"/>
    </row>
    <row r="81" spans="2:82" hidden="1" x14ac:dyDescent="0.25">
      <c r="B81" s="133"/>
      <c r="C81" s="133"/>
      <c r="D81" s="133"/>
      <c r="E81" s="133"/>
      <c r="F81" s="133"/>
      <c r="G81" s="133"/>
      <c r="H81" s="133"/>
      <c r="I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c r="AU81" s="133"/>
      <c r="AV81" s="133"/>
      <c r="AW81" s="133"/>
      <c r="AX81" s="133"/>
      <c r="AY81" s="133"/>
      <c r="AZ81" s="133"/>
      <c r="BA81" s="133"/>
      <c r="BB81" s="133"/>
      <c r="BC81" s="133"/>
      <c r="BD81" s="133"/>
      <c r="BE81" s="133"/>
      <c r="BF81" s="133"/>
      <c r="BG81" s="133"/>
      <c r="BH81" s="133"/>
      <c r="BI81" s="133"/>
      <c r="BJ81" s="133"/>
      <c r="BK81" s="133"/>
      <c r="BL81" s="133"/>
      <c r="BM81" s="133"/>
      <c r="BN81" s="133"/>
      <c r="BO81" s="133"/>
      <c r="BP81" s="133"/>
      <c r="BQ81" s="133"/>
      <c r="BR81" s="133"/>
      <c r="BS81" s="133"/>
      <c r="BT81" s="133"/>
      <c r="BU81" s="133"/>
      <c r="BV81" s="133"/>
      <c r="BW81" s="133"/>
      <c r="BX81" s="133"/>
      <c r="BY81" s="133"/>
      <c r="BZ81" s="133"/>
      <c r="CA81" s="133"/>
      <c r="CB81" s="133"/>
      <c r="CC81" s="133"/>
      <c r="CD81" s="133"/>
    </row>
    <row r="82" spans="2:82" hidden="1" x14ac:dyDescent="0.25">
      <c r="B82" s="133"/>
      <c r="C82" s="133"/>
      <c r="D82" s="133"/>
      <c r="E82" s="133"/>
      <c r="F82" s="133"/>
      <c r="G82" s="133"/>
      <c r="H82" s="133"/>
      <c r="I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c r="AT82" s="133"/>
      <c r="AU82" s="133"/>
      <c r="AV82" s="133"/>
      <c r="AW82" s="133"/>
      <c r="AX82" s="133"/>
      <c r="AY82" s="133"/>
      <c r="AZ82" s="133"/>
      <c r="BA82" s="133"/>
      <c r="BB82" s="133"/>
      <c r="BC82" s="133"/>
      <c r="BD82" s="133"/>
      <c r="BE82" s="133"/>
      <c r="BF82" s="133"/>
      <c r="BG82" s="133"/>
      <c r="BH82" s="133"/>
      <c r="BI82" s="133"/>
      <c r="BJ82" s="133"/>
      <c r="BK82" s="133"/>
      <c r="BL82" s="133"/>
      <c r="BM82" s="133"/>
      <c r="BN82" s="133"/>
      <c r="BO82" s="133"/>
      <c r="BP82" s="133"/>
      <c r="BQ82" s="133"/>
      <c r="BR82" s="133"/>
      <c r="BS82" s="133"/>
      <c r="BT82" s="133"/>
      <c r="BU82" s="133"/>
      <c r="BV82" s="133"/>
      <c r="BW82" s="133"/>
      <c r="BX82" s="133"/>
      <c r="BY82" s="133"/>
      <c r="BZ82" s="133"/>
      <c r="CA82" s="133"/>
      <c r="CB82" s="133"/>
      <c r="CC82" s="133"/>
      <c r="CD82" s="133"/>
    </row>
    <row r="83" spans="2:82" hidden="1" x14ac:dyDescent="0.25">
      <c r="B83" s="133"/>
      <c r="C83" s="133"/>
      <c r="D83" s="133"/>
      <c r="E83" s="133"/>
      <c r="F83" s="133"/>
      <c r="G83" s="133"/>
      <c r="H83" s="133"/>
      <c r="I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c r="AT83" s="133"/>
      <c r="AU83" s="133"/>
      <c r="AV83" s="133"/>
      <c r="AW83" s="133"/>
      <c r="AX83" s="133"/>
      <c r="AY83" s="133"/>
      <c r="AZ83" s="133"/>
      <c r="BA83" s="133"/>
      <c r="BB83" s="133"/>
      <c r="BC83" s="133"/>
      <c r="BD83" s="133"/>
      <c r="BE83" s="133"/>
      <c r="BF83" s="133"/>
      <c r="BG83" s="133"/>
      <c r="BH83" s="133"/>
      <c r="BI83" s="133"/>
      <c r="BJ83" s="133"/>
      <c r="BK83" s="133"/>
      <c r="BL83" s="133"/>
      <c r="BM83" s="133"/>
      <c r="BN83" s="133"/>
      <c r="BO83" s="133"/>
      <c r="BP83" s="133"/>
      <c r="BQ83" s="133"/>
      <c r="BR83" s="133"/>
      <c r="BS83" s="133"/>
      <c r="BT83" s="133"/>
      <c r="BU83" s="133"/>
      <c r="BV83" s="133"/>
      <c r="BW83" s="133"/>
      <c r="BX83" s="133"/>
      <c r="BY83" s="133"/>
      <c r="BZ83" s="133"/>
      <c r="CA83" s="133"/>
      <c r="CB83" s="133"/>
      <c r="CC83" s="133"/>
      <c r="CD83" s="133"/>
    </row>
    <row r="84" spans="2:82" hidden="1" x14ac:dyDescent="0.25">
      <c r="B84" s="133"/>
      <c r="C84" s="133"/>
      <c r="D84" s="133"/>
      <c r="E84" s="133"/>
      <c r="F84" s="133"/>
      <c r="G84" s="133"/>
      <c r="H84" s="133"/>
      <c r="I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c r="AX84" s="133"/>
      <c r="AY84" s="133"/>
      <c r="AZ84" s="133"/>
      <c r="BA84" s="133"/>
      <c r="BB84" s="133"/>
      <c r="BC84" s="133"/>
      <c r="BD84" s="133"/>
      <c r="BE84" s="133"/>
      <c r="BF84" s="133"/>
      <c r="BG84" s="133"/>
      <c r="BH84" s="133"/>
      <c r="BI84" s="133"/>
      <c r="BJ84" s="133"/>
      <c r="BK84" s="133"/>
      <c r="BL84" s="133"/>
      <c r="BM84" s="133"/>
      <c r="BN84" s="133"/>
      <c r="BO84" s="133"/>
      <c r="BP84" s="133"/>
      <c r="BQ84" s="133"/>
      <c r="BR84" s="133"/>
      <c r="BS84" s="133"/>
      <c r="BT84" s="133"/>
      <c r="BU84" s="133"/>
      <c r="BV84" s="133"/>
      <c r="BW84" s="133"/>
      <c r="BX84" s="133"/>
      <c r="BY84" s="133"/>
      <c r="BZ84" s="133"/>
      <c r="CA84" s="133"/>
      <c r="CB84" s="133"/>
      <c r="CC84" s="133"/>
      <c r="CD84" s="133"/>
    </row>
    <row r="85" spans="2:82" hidden="1" x14ac:dyDescent="0.25"/>
    <row r="86" spans="2:82" hidden="1" x14ac:dyDescent="0.25"/>
    <row r="87" spans="2:82" hidden="1" x14ac:dyDescent="0.25"/>
    <row r="88" spans="2:82" hidden="1" x14ac:dyDescent="0.25"/>
    <row r="89" spans="2:82" hidden="1" x14ac:dyDescent="0.25"/>
    <row r="90" spans="2:82" hidden="1" x14ac:dyDescent="0.25"/>
    <row r="91" spans="2:82" hidden="1" x14ac:dyDescent="0.25"/>
    <row r="92" spans="2:82" hidden="1" x14ac:dyDescent="0.25"/>
    <row r="93" spans="2:82" hidden="1" x14ac:dyDescent="0.25"/>
    <row r="94" spans="2:82" hidden="1" x14ac:dyDescent="0.25"/>
    <row r="95" spans="2:82" hidden="1" x14ac:dyDescent="0.25"/>
    <row r="96" spans="2:82"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E676"/>
  <sheetViews>
    <sheetView workbookViewId="0">
      <selection activeCell="I325" sqref="I325"/>
    </sheetView>
  </sheetViews>
  <sheetFormatPr defaultColWidth="0" defaultRowHeight="15.75" x14ac:dyDescent="0.25"/>
  <cols>
    <col min="1" max="1" width="9.140625" style="135" customWidth="1"/>
    <col min="2" max="2" width="14" style="135" customWidth="1"/>
    <col min="3" max="3" width="9.140625" style="135" customWidth="1"/>
    <col min="4" max="4" width="23.5703125" style="135" customWidth="1"/>
    <col min="5" max="5" width="56.42578125" style="125" customWidth="1"/>
    <col min="6" max="6" width="12.7109375" style="135" customWidth="1"/>
    <col min="7" max="7" width="16.28515625" style="135" customWidth="1"/>
    <col min="8" max="8" width="16.28515625" style="63" customWidth="1"/>
    <col min="9" max="9" width="46.85546875" style="135" customWidth="1"/>
    <col min="10" max="11" width="35.42578125" style="135" customWidth="1"/>
    <col min="12" max="12" width="31.5703125" style="135" customWidth="1"/>
    <col min="13" max="13" width="19.42578125" style="135" customWidth="1"/>
    <col min="14" max="14" width="26.42578125" style="135" customWidth="1"/>
    <col min="15" max="15" width="29.28515625" style="135" customWidth="1"/>
    <col min="16" max="16" width="46.85546875" style="135" customWidth="1"/>
    <col min="17" max="17" width="31.28515625" style="135" customWidth="1"/>
    <col min="18" max="18" width="31.85546875" style="135" customWidth="1"/>
    <col min="19" max="19" width="30.5703125" style="135" customWidth="1"/>
    <col min="20" max="20" width="25.140625" style="135" customWidth="1"/>
    <col min="21" max="21" width="51.5703125" style="135" customWidth="1"/>
    <col min="22" max="22" width="28" style="135" customWidth="1"/>
    <col min="23" max="23" width="15.42578125" style="135" customWidth="1"/>
    <col min="24" max="25" width="23.42578125" style="135" customWidth="1"/>
    <col min="26" max="27" width="26.85546875" style="135" customWidth="1"/>
    <col min="28" max="29" width="25.85546875" style="135" customWidth="1"/>
    <col min="30" max="31" width="20.85546875" style="135" customWidth="1"/>
    <col min="32" max="32" width="14.140625" style="135" customWidth="1"/>
    <col min="33" max="33" width="17.5703125" style="135" customWidth="1"/>
    <col min="34" max="35" width="25.5703125" style="135" customWidth="1"/>
    <col min="36" max="37" width="31.85546875" style="135" customWidth="1"/>
    <col min="38" max="39" width="45.5703125" style="135" customWidth="1"/>
    <col min="40" max="41" width="21.140625" style="135" customWidth="1"/>
    <col min="42" max="43" width="29.42578125" style="135" customWidth="1"/>
    <col min="44" max="45" width="21.140625" style="135" customWidth="1"/>
    <col min="46" max="47" width="23.28515625" style="135" customWidth="1"/>
    <col min="48" max="49" width="18.42578125" style="135" customWidth="1"/>
    <col min="50" max="51" width="27.7109375" style="135" customWidth="1"/>
    <col min="52" max="52" width="14.7109375" style="135" customWidth="1"/>
    <col min="53" max="53" width="17.5703125" style="135" customWidth="1"/>
    <col min="54" max="55" width="28" style="135" customWidth="1"/>
    <col min="56" max="57" width="21.140625" style="135" customWidth="1"/>
    <col min="58" max="59" width="22" style="135" customWidth="1"/>
    <col min="60" max="61" width="21.140625" style="135" customWidth="1"/>
    <col min="62" max="63" width="22" style="135" customWidth="1"/>
    <col min="64" max="64" width="14.7109375" style="135" customWidth="1"/>
    <col min="65" max="65" width="17.5703125" style="135" customWidth="1"/>
    <col min="66" max="66" width="14.7109375" style="135" customWidth="1"/>
    <col min="67" max="67" width="17.5703125" style="135" customWidth="1"/>
    <col min="68" max="68" width="14.7109375" style="135" customWidth="1"/>
    <col min="69" max="69" width="17.5703125" style="135" customWidth="1"/>
    <col min="70" max="70" width="14.7109375" style="135" customWidth="1"/>
    <col min="71" max="71" width="17.5703125" style="135" customWidth="1"/>
    <col min="72" max="72" width="14.7109375" style="135" customWidth="1"/>
    <col min="73" max="73" width="17.5703125" style="135" customWidth="1"/>
    <col min="74" max="75" width="18.7109375" style="135" customWidth="1"/>
    <col min="76" max="76" width="14.7109375" style="135" customWidth="1"/>
    <col min="77" max="77" width="17.5703125" style="135" customWidth="1"/>
    <col min="78" max="78" width="14.7109375" style="135" customWidth="1"/>
    <col min="79" max="79" width="17.5703125" style="135" customWidth="1"/>
    <col min="80" max="80" width="14.7109375" style="135" customWidth="1"/>
    <col min="81" max="81" width="17.5703125" style="135" customWidth="1"/>
    <col min="82" max="82" width="16.28515625" style="135" customWidth="1"/>
    <col min="83" max="83" width="17.5703125" style="135" customWidth="1"/>
    <col min="84" max="84" width="16.28515625" style="135" customWidth="1"/>
    <col min="85" max="87" width="17.5703125" style="135" customWidth="1"/>
    <col min="88" max="89" width="25.140625" style="135" customWidth="1"/>
    <col min="90" max="90" width="14.7109375" style="135" customWidth="1"/>
    <col min="91" max="91" width="17.5703125" style="135" customWidth="1"/>
    <col min="92" max="92" width="14.7109375" style="135" customWidth="1"/>
    <col min="93" max="93" width="17.5703125" style="135" customWidth="1"/>
    <col min="94" max="94" width="14.7109375" style="135" customWidth="1"/>
    <col min="95" max="95" width="17.5703125" style="135" customWidth="1"/>
    <col min="96" max="96" width="14.7109375" style="135" customWidth="1"/>
    <col min="97" max="97" width="17.5703125" style="135" customWidth="1"/>
    <col min="98" max="98" width="14.7109375" style="135" customWidth="1"/>
    <col min="99" max="99" width="17.5703125" style="135" customWidth="1"/>
    <col min="100" max="100" width="14.7109375" style="135" customWidth="1"/>
    <col min="101" max="101" width="17.5703125" style="135" customWidth="1"/>
    <col min="102" max="102" width="14.7109375" style="135" customWidth="1"/>
    <col min="103" max="103" width="17.5703125" style="135" customWidth="1"/>
    <col min="104" max="105" width="66.140625" style="135" customWidth="1"/>
    <col min="106" max="107" width="63.7109375" style="135" customWidth="1"/>
    <col min="108" max="108" width="14.85546875" style="135" customWidth="1"/>
    <col min="109" max="109" width="17.5703125" style="135" customWidth="1"/>
    <col min="110" max="110" width="14.85546875" style="135" customWidth="1"/>
    <col min="111" max="111" width="17.5703125" style="135" customWidth="1"/>
    <col min="112" max="113" width="20.42578125" style="135" customWidth="1"/>
    <col min="114" max="115" width="17.5703125" style="135" customWidth="1"/>
    <col min="116" max="116" width="15.140625" style="135" customWidth="1"/>
    <col min="117" max="117" width="17.5703125" style="135" customWidth="1"/>
    <col min="118" max="119" width="22.7109375" style="135" customWidth="1"/>
    <col min="120" max="121" width="23" style="135" customWidth="1"/>
    <col min="122" max="123" width="24" style="135" customWidth="1"/>
    <col min="124" max="124" width="14.7109375" style="135" customWidth="1"/>
    <col min="125" max="125" width="17.5703125" style="135" customWidth="1"/>
    <col min="126" max="127" width="26.140625" style="135" customWidth="1"/>
    <col min="128" max="129" width="18" style="135" customWidth="1"/>
    <col min="130" max="131" width="25.5703125" style="135" customWidth="1"/>
    <col min="132" max="133" width="21.5703125" style="135" customWidth="1"/>
    <col min="134" max="135" width="19.140625" style="135" customWidth="1"/>
    <col min="136" max="137" width="23.42578125" style="135" customWidth="1"/>
    <col min="138" max="139" width="19" style="135" customWidth="1"/>
    <col min="140" max="141" width="25.85546875" style="135" customWidth="1"/>
    <col min="142" max="143" width="22" style="135" customWidth="1"/>
    <col min="144" max="145" width="19" style="135" customWidth="1"/>
    <col min="146" max="146" width="14.7109375" style="135" customWidth="1"/>
    <col min="147" max="147" width="17.5703125" style="135" customWidth="1"/>
    <col min="148" max="149" width="22" style="135" customWidth="1"/>
    <col min="150" max="151" width="22.7109375" style="135" customWidth="1"/>
    <col min="152" max="153" width="23.42578125" style="135" customWidth="1"/>
    <col min="154" max="155" width="19" style="135" customWidth="1"/>
    <col min="156" max="157" width="28" style="135" customWidth="1"/>
    <col min="158" max="158" width="17" style="135" customWidth="1"/>
    <col min="159" max="159" width="17.5703125" style="135" customWidth="1"/>
    <col min="160" max="160" width="14.7109375" style="135" customWidth="1"/>
    <col min="161" max="161" width="17.5703125" style="135" customWidth="1"/>
    <col min="162" max="163" width="17.28515625" style="135" customWidth="1"/>
    <col min="164" max="165" width="20.85546875" style="135" customWidth="1"/>
    <col min="166" max="167" width="19.140625" style="135" customWidth="1"/>
    <col min="168" max="169" width="13.42578125" style="135" customWidth="1"/>
    <col min="170" max="171" width="18.7109375" style="135" customWidth="1"/>
    <col min="172" max="173" width="16.28515625" style="135" customWidth="1"/>
    <col min="174" max="175" width="17.7109375" style="135" customWidth="1"/>
    <col min="176" max="177" width="11.85546875" style="135" customWidth="1"/>
    <col min="178" max="179" width="11.5703125" style="135" customWidth="1"/>
    <col min="180" max="181" width="27.7109375" style="135" customWidth="1"/>
    <col min="182" max="183" width="27.28515625" style="135" customWidth="1"/>
    <col min="184" max="185" width="25.42578125" style="135" customWidth="1"/>
    <col min="186" max="187" width="14.140625" style="135" customWidth="1"/>
    <col min="188" max="191" width="26.85546875" style="135" customWidth="1"/>
    <col min="192" max="195" width="20.5703125" style="135" customWidth="1"/>
    <col min="196" max="197" width="13.42578125" style="135" customWidth="1"/>
    <col min="198" max="201" width="27.28515625" style="135" customWidth="1"/>
    <col min="202" max="203" width="25.140625" style="135" customWidth="1"/>
    <col min="204" max="205" width="24" style="135" customWidth="1"/>
    <col min="206" max="207" width="23.28515625" style="135" customWidth="1"/>
    <col min="208" max="209" width="30.85546875" style="135" customWidth="1"/>
    <col min="210" max="211" width="15.85546875" style="135" customWidth="1"/>
    <col min="212" max="213" width="24" style="135" customWidth="1"/>
    <col min="214" max="215" width="23.28515625" style="135" customWidth="1"/>
    <col min="216" max="217" width="24" style="135" customWidth="1"/>
    <col min="218" max="219" width="18" style="135" customWidth="1"/>
    <col min="220" max="221" width="27.28515625" style="135" customWidth="1"/>
    <col min="222" max="223" width="18.7109375" style="135" customWidth="1"/>
    <col min="224" max="225" width="31.85546875" style="135" customWidth="1"/>
    <col min="226" max="227" width="24.140625" style="135" customWidth="1"/>
    <col min="228" max="229" width="24.85546875" style="135" customWidth="1"/>
    <col min="230" max="231" width="27" style="135" customWidth="1"/>
    <col min="232" max="233" width="20.85546875" style="135" customWidth="1"/>
    <col min="234" max="235" width="23.7109375" style="135" customWidth="1"/>
    <col min="236" max="239" width="26.28515625" style="135" customWidth="1"/>
    <col min="240" max="241" width="25.42578125" style="135" customWidth="1"/>
    <col min="242" max="243" width="18.42578125" style="135" customWidth="1"/>
    <col min="244" max="245" width="19" style="135" customWidth="1"/>
    <col min="246" max="247" width="12.7109375" style="135" customWidth="1"/>
    <col min="248" max="249" width="13" style="135" customWidth="1"/>
    <col min="250" max="251" width="23.7109375" style="135" customWidth="1"/>
    <col min="252" max="253" width="15.42578125" style="135" customWidth="1"/>
    <col min="254" max="255" width="9.140625" style="135" customWidth="1"/>
    <col min="256" max="257" width="10.85546875" style="135" customWidth="1"/>
    <col min="258" max="258" width="8.7109375" style="135" customWidth="1"/>
    <col min="259" max="259" width="7.7109375" style="135" customWidth="1"/>
    <col min="260" max="261" width="10.85546875" style="135" customWidth="1"/>
    <col min="262" max="263" width="10.42578125" style="135" customWidth="1"/>
    <col min="264" max="264" width="8.7109375" style="135" customWidth="1"/>
    <col min="265" max="265" width="7.5703125" style="135" customWidth="1"/>
    <col min="266" max="266" width="8.7109375" style="135" customWidth="1"/>
    <col min="267" max="267" width="8.28515625" style="135" customWidth="1"/>
    <col min="268" max="271" width="9.85546875" style="135" customWidth="1"/>
    <col min="272" max="273" width="9.7109375" style="135" customWidth="1"/>
    <col min="274" max="275" width="8.7109375" style="135" customWidth="1"/>
    <col min="276" max="277" width="15.42578125" style="135" customWidth="1"/>
    <col min="278" max="279" width="19" style="135" customWidth="1"/>
    <col min="280" max="281" width="13.7109375" style="135" customWidth="1"/>
    <col min="282" max="283" width="24.140625" style="135" customWidth="1"/>
    <col min="284" max="285" width="21.140625" style="135" customWidth="1"/>
    <col min="286" max="287" width="18.7109375" style="135" customWidth="1"/>
    <col min="288" max="289" width="18" style="135" customWidth="1"/>
    <col min="290" max="291" width="18.28515625" style="135" customWidth="1"/>
    <col min="292" max="293" width="14" style="135" customWidth="1"/>
    <col min="294" max="295" width="16.85546875" style="135" customWidth="1"/>
    <col min="296" max="297" width="15.140625" style="135" customWidth="1"/>
    <col min="298" max="299" width="14.42578125" style="135" customWidth="1"/>
    <col min="300" max="301" width="14" style="135" customWidth="1"/>
    <col min="302" max="303" width="27.28515625" style="135" customWidth="1"/>
    <col min="304" max="305" width="11.140625" style="135" customWidth="1"/>
    <col min="306" max="307" width="20.85546875" style="135" customWidth="1"/>
    <col min="308" max="309" width="20.140625" style="135" customWidth="1"/>
    <col min="310" max="311" width="22" style="135" customWidth="1"/>
    <col min="312" max="313" width="19.140625" style="135" customWidth="1"/>
    <col min="314" max="315" width="28.42578125" style="135" customWidth="1"/>
    <col min="316" max="317" width="24.85546875" style="135" customWidth="1"/>
    <col min="318" max="319" width="16.5703125" style="135" customWidth="1"/>
    <col min="320" max="321" width="25.42578125" style="135" customWidth="1"/>
    <col min="322" max="323" width="23.42578125" style="135" customWidth="1"/>
    <col min="324" max="325" width="18.42578125" style="135" customWidth="1"/>
    <col min="326" max="327" width="21.28515625" style="135" customWidth="1"/>
    <col min="328" max="329" width="25.85546875" style="135" customWidth="1"/>
    <col min="330" max="331" width="21.28515625" style="135" customWidth="1"/>
    <col min="332" max="333" width="24.42578125" style="135" customWidth="1"/>
    <col min="334" max="335" width="13" style="135" customWidth="1"/>
    <col min="336" max="339" width="19.140625" style="135" customWidth="1"/>
    <col min="340" max="341" width="28.42578125" style="135" customWidth="1"/>
    <col min="342" max="343" width="17.7109375" style="135" customWidth="1"/>
    <col min="344" max="345" width="14.7109375" style="135" customWidth="1"/>
    <col min="346" max="347" width="18.42578125" style="135" customWidth="1"/>
    <col min="348" max="349" width="13.7109375" style="135" customWidth="1"/>
    <col min="350" max="351" width="13" style="135" customWidth="1"/>
    <col min="352" max="353" width="18.28515625" style="135" customWidth="1"/>
    <col min="354" max="355" width="18.42578125" style="135" customWidth="1"/>
    <col min="356" max="357" width="13.28515625" style="135" customWidth="1"/>
    <col min="358" max="359" width="13.42578125" style="135" customWidth="1"/>
    <col min="360" max="361" width="32" style="135" customWidth="1"/>
    <col min="362" max="363" width="14.7109375" style="135" customWidth="1"/>
    <col min="364" max="365" width="19" style="135" customWidth="1"/>
    <col min="366" max="367" width="20.140625" style="135" customWidth="1"/>
    <col min="368" max="369" width="17" style="135" customWidth="1"/>
    <col min="370" max="371" width="29.85546875" style="135" customWidth="1"/>
    <col min="372" max="373" width="29.140625" style="135" customWidth="1"/>
    <col min="374" max="375" width="20.85546875" style="135" customWidth="1"/>
    <col min="376" max="377" width="27.5703125" style="135" customWidth="1"/>
    <col min="378" max="379" width="29.42578125" style="135" customWidth="1"/>
    <col min="380" max="381" width="11.85546875" style="135" customWidth="1"/>
    <col min="382" max="383" width="29.42578125" style="135" customWidth="1"/>
    <col min="384" max="385" width="26.5703125" style="135" customWidth="1"/>
    <col min="386" max="387" width="16.28515625" style="135" customWidth="1"/>
    <col min="388" max="389" width="18.42578125" style="135" customWidth="1"/>
    <col min="390" max="391" width="39" style="135" customWidth="1"/>
    <col min="392" max="392" width="14" style="135" customWidth="1"/>
    <col min="393" max="393" width="17" style="135" customWidth="1"/>
    <col min="394" max="395" width="32" style="135" customWidth="1"/>
    <col min="396" max="396" width="7.42578125" style="135" customWidth="1"/>
    <col min="397" max="397" width="58" style="135" customWidth="1"/>
    <col min="398" max="399" width="58.7109375" style="135" customWidth="1"/>
    <col min="400" max="401" width="45.42578125" style="135" customWidth="1"/>
    <col min="402" max="402" width="9.140625" style="135" customWidth="1"/>
    <col min="403" max="403" width="9.42578125" style="135" customWidth="1"/>
    <col min="404" max="404" width="9.140625" style="135" customWidth="1"/>
    <col min="405" max="405" width="9.42578125" style="135" customWidth="1"/>
    <col min="406" max="406" width="9.140625" style="135" customWidth="1"/>
    <col min="407" max="407" width="9.42578125" style="135" customWidth="1"/>
    <col min="408" max="408" width="9.140625" style="135" customWidth="1"/>
    <col min="409" max="409" width="9.42578125" style="135" customWidth="1"/>
    <col min="410" max="410" width="9.140625" style="135" customWidth="1"/>
    <col min="411" max="411" width="9.42578125" style="135" bestFit="1" customWidth="1"/>
    <col min="412" max="412" width="9.140625" style="135" customWidth="1"/>
    <col min="413" max="413" width="9.42578125" style="135" bestFit="1" customWidth="1"/>
    <col min="414" max="416" width="9.140625" style="135" customWidth="1"/>
    <col min="417" max="417" width="11.28515625" style="135" bestFit="1" customWidth="1"/>
    <col min="418" max="418" width="9.140625" style="135" customWidth="1"/>
    <col min="419" max="419" width="17.28515625" style="135" bestFit="1" customWidth="1"/>
    <col min="420" max="420" width="9.140625" style="135" customWidth="1"/>
    <col min="421" max="421" width="9.42578125" style="135" bestFit="1" customWidth="1"/>
    <col min="422" max="422" width="9.140625" style="135" customWidth="1"/>
    <col min="423" max="423" width="9.42578125" style="135" bestFit="1" customWidth="1"/>
    <col min="424" max="424" width="9.140625" style="135" customWidth="1"/>
    <col min="425" max="425" width="9.42578125" style="135" bestFit="1" customWidth="1"/>
    <col min="426" max="426" width="9.140625" style="135" customWidth="1"/>
    <col min="427" max="427" width="11.28515625" style="135" bestFit="1" customWidth="1"/>
    <col min="428" max="428" width="9.140625" style="135" customWidth="1"/>
    <col min="429" max="429" width="10.140625" style="135" bestFit="1" customWidth="1"/>
    <col min="430" max="430" width="9.140625" style="135" customWidth="1"/>
    <col min="431" max="431" width="14" style="135" bestFit="1" customWidth="1"/>
    <col min="432" max="432" width="9.140625" style="135" customWidth="1"/>
    <col min="433" max="433" width="9.42578125" style="135" bestFit="1" customWidth="1"/>
    <col min="434" max="434" width="9.140625" style="135" customWidth="1"/>
    <col min="435" max="435" width="14" style="135" bestFit="1" customWidth="1"/>
    <col min="436" max="436" width="9.140625" style="135" customWidth="1"/>
    <col min="437" max="437" width="14" style="135" bestFit="1" customWidth="1"/>
    <col min="438" max="438" width="9.140625" style="135" customWidth="1"/>
    <col min="439" max="439" width="14" style="135" bestFit="1" customWidth="1"/>
    <col min="440" max="440" width="9.140625" style="135" customWidth="1"/>
    <col min="441" max="441" width="14" style="135" bestFit="1" customWidth="1"/>
    <col min="442" max="442" width="9.140625" style="135" customWidth="1"/>
    <col min="443" max="443" width="9.42578125" style="135" bestFit="1" customWidth="1"/>
    <col min="444" max="444" width="9.140625" style="135" customWidth="1"/>
    <col min="445" max="445" width="14" style="135" bestFit="1" customWidth="1"/>
    <col min="446" max="446" width="9.140625" style="135" customWidth="1"/>
    <col min="447" max="447" width="14" style="135" bestFit="1" customWidth="1"/>
    <col min="448" max="448" width="9.140625" style="135" customWidth="1"/>
    <col min="449" max="449" width="14" style="135" bestFit="1" customWidth="1"/>
    <col min="450" max="450" width="9.140625" style="135" customWidth="1"/>
    <col min="451" max="451" width="14" style="135" bestFit="1" customWidth="1"/>
    <col min="452" max="452" width="9.140625" style="135" customWidth="1"/>
    <col min="453" max="453" width="14" style="135" bestFit="1" customWidth="1"/>
    <col min="454" max="454" width="9.140625" style="135" customWidth="1"/>
    <col min="455" max="455" width="14" style="135" bestFit="1" customWidth="1"/>
    <col min="456" max="456" width="9.140625" style="135" customWidth="1"/>
    <col min="457" max="457" width="14" style="135" bestFit="1" customWidth="1"/>
    <col min="458" max="458" width="9.140625" style="135" customWidth="1"/>
    <col min="459" max="459" width="14" style="135" bestFit="1" customWidth="1"/>
    <col min="460" max="460" width="9.140625" style="135" customWidth="1"/>
    <col min="461" max="461" width="14" style="135" bestFit="1" customWidth="1"/>
    <col min="462" max="462" width="9.140625" style="135" customWidth="1"/>
    <col min="463" max="463" width="14" style="135" bestFit="1" customWidth="1"/>
    <col min="464" max="464" width="9.140625" style="135" customWidth="1"/>
    <col min="465" max="465" width="14" style="135" bestFit="1" customWidth="1"/>
    <col min="466" max="466" width="9.140625" style="135" customWidth="1"/>
    <col min="467" max="467" width="14" style="135" bestFit="1" customWidth="1"/>
    <col min="468" max="468" width="9.140625" style="135" customWidth="1"/>
    <col min="469" max="469" width="14" style="135" bestFit="1" customWidth="1"/>
    <col min="470" max="470" width="9.140625" style="135" customWidth="1"/>
    <col min="471" max="471" width="14" style="135" bestFit="1" customWidth="1"/>
    <col min="472" max="472" width="9.140625" style="135" customWidth="1"/>
    <col min="473" max="473" width="14" style="135" bestFit="1" customWidth="1"/>
    <col min="474" max="474" width="9.140625" style="135" customWidth="1"/>
    <col min="475" max="475" width="14" style="135" bestFit="1" customWidth="1"/>
    <col min="476" max="476" width="9.140625" style="135" customWidth="1"/>
    <col min="477" max="477" width="14" style="135" bestFit="1" customWidth="1"/>
    <col min="478" max="478" width="9.140625" style="135" customWidth="1"/>
    <col min="479" max="479" width="10.140625" style="135" bestFit="1" customWidth="1"/>
    <col min="480" max="480" width="9.140625" style="135" customWidth="1"/>
    <col min="481" max="481" width="14" style="135" bestFit="1" customWidth="1"/>
    <col min="482" max="482" width="9.140625" style="135" customWidth="1"/>
    <col min="483" max="483" width="9.42578125" style="135" bestFit="1" customWidth="1"/>
    <col min="484" max="484" width="9.140625" style="135" customWidth="1"/>
    <col min="485" max="485" width="9.42578125" style="135" bestFit="1" customWidth="1"/>
    <col min="486" max="486" width="9.140625" style="135" customWidth="1"/>
    <col min="487" max="487" width="14" style="135" bestFit="1" customWidth="1"/>
    <col min="488" max="488" width="9.140625" style="135" customWidth="1"/>
    <col min="489" max="489" width="14" style="135" bestFit="1" customWidth="1"/>
    <col min="490" max="490" width="9.140625" style="135" customWidth="1"/>
    <col min="491" max="491" width="14" style="135" bestFit="1" customWidth="1"/>
    <col min="492" max="492" width="9.140625" style="135" customWidth="1"/>
    <col min="493" max="493" width="14" style="135" bestFit="1" customWidth="1"/>
    <col min="494" max="494" width="9.140625" style="135" customWidth="1"/>
    <col min="495" max="495" width="14" style="135" bestFit="1" customWidth="1"/>
    <col min="496" max="496" width="9.140625" style="135" customWidth="1"/>
    <col min="497" max="497" width="14" style="135" bestFit="1" customWidth="1"/>
    <col min="498" max="498" width="9.140625" style="135" customWidth="1"/>
    <col min="499" max="499" width="14" style="135" bestFit="1" customWidth="1"/>
    <col min="500" max="500" width="9.140625" style="135" customWidth="1"/>
    <col min="501" max="501" width="12.7109375" style="135" bestFit="1" customWidth="1"/>
    <col min="502" max="502" width="9.140625" style="135" customWidth="1"/>
    <col min="503" max="503" width="14" style="135" bestFit="1" customWidth="1"/>
    <col min="504" max="504" width="9.140625" style="135" customWidth="1"/>
    <col min="505" max="505" width="14" style="135" bestFit="1" customWidth="1"/>
    <col min="506" max="506" width="9.140625" style="135" customWidth="1"/>
    <col min="507" max="507" width="9.42578125" style="135" bestFit="1" customWidth="1"/>
    <col min="508" max="508" width="9.140625" style="135" customWidth="1"/>
    <col min="509" max="509" width="14" style="135" bestFit="1" customWidth="1"/>
    <col min="510" max="510" width="9.140625" style="135" customWidth="1"/>
    <col min="511" max="511" width="14" style="135" bestFit="1" customWidth="1"/>
    <col min="512" max="512" width="9.140625" style="135" customWidth="1"/>
    <col min="513" max="513" width="14" style="135" bestFit="1" customWidth="1"/>
    <col min="514" max="514" width="9.140625" style="135" customWidth="1"/>
    <col min="515" max="515" width="14" style="135" bestFit="1" customWidth="1"/>
    <col min="516" max="516" width="9.140625" style="135" customWidth="1"/>
    <col min="517" max="517" width="14" style="135" bestFit="1" customWidth="1"/>
    <col min="518" max="518" width="9.140625" style="135" customWidth="1"/>
    <col min="519" max="519" width="14" style="135" bestFit="1" customWidth="1"/>
    <col min="520" max="520" width="9.140625" style="135" customWidth="1"/>
    <col min="521" max="521" width="14" style="135" bestFit="1" customWidth="1"/>
    <col min="522" max="522" width="9.140625" style="135" customWidth="1"/>
    <col min="523" max="523" width="14" style="135" bestFit="1" customWidth="1"/>
    <col min="524" max="524" width="9.140625" style="135" customWidth="1"/>
    <col min="525" max="525" width="14" style="135" bestFit="1" customWidth="1"/>
    <col min="526" max="526" width="9.140625" style="135" customWidth="1"/>
    <col min="527" max="527" width="10.140625" style="135" bestFit="1" customWidth="1"/>
    <col min="528" max="528" width="9.140625" style="135" customWidth="1"/>
    <col min="529" max="529" width="10.140625" style="135" bestFit="1" customWidth="1"/>
    <col min="530" max="530" width="9.140625" style="135" customWidth="1"/>
    <col min="531" max="531" width="10.140625" style="135" bestFit="1" customWidth="1"/>
    <col min="532" max="532" width="9.140625" style="135" customWidth="1"/>
    <col min="533" max="533" width="14" style="135" bestFit="1" customWidth="1"/>
    <col min="534" max="534" width="9.140625" style="135" customWidth="1"/>
    <col min="535" max="535" width="14" style="135" bestFit="1" customWidth="1"/>
    <col min="536" max="536" width="9.140625" style="135" customWidth="1"/>
    <col min="537" max="537" width="10.140625" style="135" bestFit="1" customWidth="1"/>
    <col min="538" max="538" width="9.140625" style="135" customWidth="1"/>
    <col min="539" max="539" width="14" style="135" bestFit="1" customWidth="1"/>
    <col min="540" max="540" width="9.140625" style="135" customWidth="1"/>
    <col min="541" max="541" width="15.5703125" style="135" customWidth="1"/>
    <col min="542" max="542" width="9.140625" style="135" customWidth="1"/>
    <col min="543" max="543" width="14" style="135" bestFit="1" customWidth="1"/>
    <col min="544" max="544" width="9.140625" style="135" customWidth="1"/>
    <col min="545" max="545" width="14" style="135" bestFit="1" customWidth="1"/>
    <col min="546" max="546" width="9.140625" style="135" customWidth="1"/>
    <col min="547" max="547" width="14" style="135" bestFit="1" customWidth="1"/>
    <col min="548" max="548" width="9.140625" style="135" customWidth="1"/>
    <col min="549" max="549" width="9.42578125" style="135" bestFit="1" customWidth="1"/>
    <col min="550" max="550" width="9.140625" style="135" customWidth="1"/>
    <col min="551" max="551" width="14" style="135" bestFit="1" customWidth="1"/>
    <col min="552" max="552" width="9.140625" style="135" customWidth="1"/>
    <col min="553" max="553" width="9.42578125" style="135" bestFit="1" customWidth="1"/>
    <col min="554" max="554" width="9.140625" style="135" customWidth="1"/>
    <col min="555" max="555" width="9.42578125" style="135" bestFit="1" customWidth="1"/>
    <col min="556" max="556" width="9.140625" style="135" customWidth="1"/>
    <col min="557" max="557" width="14" style="135" bestFit="1" customWidth="1"/>
    <col min="558" max="558" width="9.140625" style="135" customWidth="1"/>
    <col min="559" max="559" width="14" style="135" bestFit="1" customWidth="1"/>
    <col min="560" max="560" width="9.140625" style="135" customWidth="1"/>
    <col min="561" max="561" width="14" style="135" bestFit="1" customWidth="1"/>
    <col min="562" max="562" width="9.140625" style="135" customWidth="1"/>
    <col min="563" max="563" width="9.42578125" style="135" bestFit="1" customWidth="1"/>
    <col min="564" max="564" width="9.140625" style="135" customWidth="1"/>
    <col min="565" max="565" width="14" style="135" bestFit="1" customWidth="1"/>
    <col min="566" max="566" width="9.140625" style="135" customWidth="1"/>
    <col min="567" max="567" width="14" style="135" bestFit="1" customWidth="1"/>
    <col min="568" max="568" width="9.140625" style="135" customWidth="1"/>
    <col min="569" max="569" width="14" style="135" bestFit="1" customWidth="1"/>
    <col min="570" max="570" width="9.140625" style="135" customWidth="1"/>
    <col min="571" max="571" width="14" style="135" bestFit="1" customWidth="1"/>
    <col min="572" max="572" width="9.140625" style="135" customWidth="1"/>
    <col min="573" max="573" width="14" style="135" bestFit="1" customWidth="1"/>
    <col min="574" max="574" width="9.140625" style="135" customWidth="1"/>
    <col min="575" max="575" width="14" style="135" bestFit="1" customWidth="1"/>
    <col min="576" max="576" width="9.140625" style="135" customWidth="1"/>
    <col min="577" max="577" width="14" style="135" bestFit="1" customWidth="1"/>
    <col min="578" max="578" width="9.140625" style="135" customWidth="1"/>
    <col min="579" max="579" width="14" style="135" bestFit="1" customWidth="1"/>
    <col min="580" max="580" width="9.140625" style="135" customWidth="1"/>
    <col min="581" max="581" width="14" style="135" bestFit="1" customWidth="1"/>
    <col min="582" max="582" width="9.140625" style="135" customWidth="1"/>
    <col min="583" max="583" width="14" style="135" bestFit="1" customWidth="1"/>
    <col min="584" max="584" width="9.140625" style="135" customWidth="1"/>
    <col min="585" max="585" width="14" style="135" bestFit="1" customWidth="1"/>
    <col min="586" max="586" width="9.140625" style="135" customWidth="1"/>
    <col min="587" max="587" width="14" style="135" bestFit="1" customWidth="1"/>
    <col min="588" max="588" width="9.140625" style="135" customWidth="1"/>
    <col min="589" max="589" width="9.42578125" style="135" bestFit="1" customWidth="1"/>
    <col min="590" max="590" width="9.140625" style="135" customWidth="1"/>
    <col min="591" max="591" width="14" style="135" bestFit="1" customWidth="1"/>
    <col min="592" max="592" width="9.140625" style="135" customWidth="1"/>
    <col min="593" max="593" width="14" style="135" bestFit="1" customWidth="1"/>
    <col min="594" max="594" width="9.140625" style="135" customWidth="1"/>
    <col min="595" max="595" width="14" style="135" bestFit="1" customWidth="1"/>
    <col min="596" max="596" width="9.140625" style="135" customWidth="1"/>
    <col min="597" max="597" width="9.42578125" style="135" bestFit="1" customWidth="1"/>
    <col min="598" max="598" width="9.140625" style="135" customWidth="1"/>
    <col min="599" max="599" width="9.42578125" style="135" bestFit="1" customWidth="1"/>
    <col min="600" max="600" width="9.140625" style="135" customWidth="1"/>
    <col min="601" max="601" width="9.42578125" style="135" bestFit="1" customWidth="1"/>
    <col min="602" max="602" width="9.140625" style="135" customWidth="1"/>
    <col min="603" max="603" width="9.42578125" style="135" bestFit="1" customWidth="1"/>
    <col min="604" max="604" width="9.140625" style="135" customWidth="1"/>
    <col min="605" max="605" width="9.42578125" style="135" bestFit="1" customWidth="1"/>
    <col min="606" max="606" width="9.140625" style="135" customWidth="1"/>
    <col min="607" max="607" width="9.42578125" style="135" bestFit="1" customWidth="1"/>
    <col min="608" max="608" width="9.140625" style="135" customWidth="1"/>
    <col min="609" max="609" width="9.42578125" style="135" bestFit="1" customWidth="1"/>
    <col min="610" max="610" width="9.140625" style="135" customWidth="1"/>
    <col min="611" max="611" width="9.42578125" style="135" bestFit="1" customWidth="1"/>
    <col min="612" max="612" width="9.140625" style="135" customWidth="1"/>
    <col min="613" max="613" width="9.42578125" style="135" bestFit="1" customWidth="1"/>
    <col min="614" max="614" width="9.140625" style="135" customWidth="1"/>
    <col min="615" max="615" width="9.42578125" style="135" bestFit="1" customWidth="1"/>
    <col min="616" max="616" width="9.140625" style="135" customWidth="1"/>
    <col min="617" max="617" width="9.42578125" style="135" bestFit="1" customWidth="1"/>
    <col min="618" max="618" width="9.140625" style="135" customWidth="1"/>
    <col min="619" max="619" width="9.42578125" style="135" bestFit="1" customWidth="1"/>
    <col min="620" max="620" width="9.140625" style="135" customWidth="1"/>
    <col min="621" max="621" width="9.42578125" style="135" bestFit="1" customWidth="1"/>
    <col min="622" max="622" width="9.140625" style="135" customWidth="1"/>
    <col min="623" max="623" width="9.42578125" style="135" bestFit="1" customWidth="1"/>
    <col min="624" max="624" width="9.140625" style="135" customWidth="1"/>
    <col min="625" max="625" width="9.42578125" style="135" bestFit="1" customWidth="1"/>
    <col min="626" max="626" width="9.140625" style="135" customWidth="1"/>
    <col min="627" max="627" width="9.42578125" style="135" bestFit="1" customWidth="1"/>
    <col min="628" max="628" width="9.140625" style="135" customWidth="1"/>
    <col min="629" max="629" width="14" style="135" bestFit="1" customWidth="1"/>
    <col min="630" max="630" width="9.140625" style="135" customWidth="1"/>
    <col min="631" max="631" width="14" style="135" bestFit="1" customWidth="1"/>
    <col min="632" max="632" width="9.140625" style="135" customWidth="1"/>
    <col min="633" max="633" width="9.42578125" style="135" bestFit="1" customWidth="1"/>
    <col min="634" max="634" width="9.140625" style="135" customWidth="1"/>
    <col min="635" max="635" width="9.42578125" style="135" bestFit="1" customWidth="1"/>
    <col min="636" max="636" width="9.140625" style="135" customWidth="1"/>
    <col min="637" max="637" width="9.42578125" style="135" bestFit="1" customWidth="1"/>
    <col min="638" max="638" width="9.140625" style="135" customWidth="1"/>
    <col min="639" max="639" width="9.42578125" style="135" bestFit="1" customWidth="1"/>
    <col min="640" max="640" width="9.140625" style="135" customWidth="1"/>
    <col min="641" max="641" width="9.42578125" style="135" bestFit="1" customWidth="1"/>
    <col min="642" max="642" width="9.140625" style="135" customWidth="1"/>
    <col min="643" max="643" width="9.42578125" style="135" bestFit="1" customWidth="1"/>
    <col min="644" max="644" width="9.140625" style="135" customWidth="1"/>
    <col min="645" max="645" width="9.42578125" style="135" bestFit="1" customWidth="1"/>
    <col min="646" max="646" width="9.140625" style="135" customWidth="1"/>
    <col min="647" max="647" width="9.42578125" style="135" bestFit="1" customWidth="1"/>
    <col min="648" max="648" width="9.140625" style="135" customWidth="1"/>
    <col min="649" max="649" width="9.42578125" style="135" bestFit="1" customWidth="1"/>
    <col min="650" max="650" width="9.140625" style="135" customWidth="1"/>
    <col min="651" max="651" width="9.42578125" style="135" bestFit="1" customWidth="1"/>
    <col min="652" max="652" width="9.140625" style="135" customWidth="1"/>
    <col min="653" max="653" width="9.42578125" style="135" bestFit="1" customWidth="1"/>
    <col min="654" max="654" width="9.140625" style="135" customWidth="1"/>
    <col min="655" max="655" width="9.42578125" style="135" bestFit="1" customWidth="1"/>
    <col min="656" max="656" width="9.140625" style="135" customWidth="1"/>
    <col min="657" max="657" width="14" style="135" bestFit="1" customWidth="1"/>
    <col min="658" max="658" width="9.140625" style="135" customWidth="1"/>
    <col min="659" max="659" width="9.42578125" style="135" bestFit="1" customWidth="1"/>
    <col min="660" max="660" width="9.140625" style="135" customWidth="1"/>
    <col min="661" max="661" width="9.42578125" style="135" bestFit="1" customWidth="1"/>
    <col min="662" max="662" width="9.140625" style="135" customWidth="1"/>
    <col min="663" max="663" width="9.42578125" style="135" bestFit="1" customWidth="1"/>
    <col min="664" max="664" width="9.140625" style="135" customWidth="1"/>
    <col min="665" max="665" width="9.42578125" style="135" bestFit="1" customWidth="1"/>
    <col min="666" max="666" width="9.140625" style="135" customWidth="1"/>
    <col min="667" max="667" width="14" style="135" bestFit="1" customWidth="1"/>
    <col min="668" max="668" width="9.140625" style="135" customWidth="1"/>
    <col min="669" max="669" width="9.42578125" style="135" bestFit="1" customWidth="1"/>
    <col min="670" max="670" width="9.140625" style="135" customWidth="1"/>
    <col min="671" max="671" width="14" style="135" bestFit="1" customWidth="1"/>
    <col min="672" max="672" width="9.140625" style="135" customWidth="1"/>
    <col min="673" max="673" width="14" style="135" bestFit="1" customWidth="1"/>
    <col min="674" max="674" width="9.140625" style="135" customWidth="1"/>
    <col min="675" max="675" width="9.42578125" style="135" bestFit="1" customWidth="1"/>
    <col min="676" max="676" width="9.140625" style="135" customWidth="1"/>
    <col min="677" max="677" width="9.42578125" style="135" bestFit="1" customWidth="1"/>
    <col min="678" max="678" width="9.140625" style="135" customWidth="1"/>
    <col min="679" max="679" width="9.42578125" style="135" bestFit="1" customWidth="1"/>
    <col min="680" max="680" width="9.140625" style="135" customWidth="1"/>
    <col min="681" max="681" width="9.42578125" style="135" bestFit="1" customWidth="1"/>
    <col min="682" max="682" width="9.140625" style="135" customWidth="1"/>
    <col min="683" max="683" width="9.42578125" style="135" bestFit="1" customWidth="1"/>
    <col min="684" max="684" width="9.140625" style="135" customWidth="1"/>
    <col min="685" max="685" width="9.42578125" style="135" bestFit="1" customWidth="1"/>
    <col min="686" max="686" width="9.140625" style="135" customWidth="1"/>
    <col min="687" max="687" width="9.42578125" style="135" bestFit="1" customWidth="1"/>
    <col min="688" max="688" width="9.140625" style="135" customWidth="1"/>
    <col min="689" max="689" width="9.42578125" style="135" bestFit="1" customWidth="1"/>
    <col min="690" max="690" width="9.140625" style="135" customWidth="1"/>
    <col min="691" max="691" width="9.42578125" style="135" bestFit="1" customWidth="1"/>
    <col min="692" max="692" width="9.140625" style="135" customWidth="1"/>
    <col min="693" max="693" width="9.42578125" style="135" bestFit="1" customWidth="1"/>
    <col min="694" max="694" width="9.140625" style="135" customWidth="1"/>
    <col min="695" max="695" width="14" style="135" bestFit="1" customWidth="1"/>
    <col min="696" max="696" width="9.140625" style="135" customWidth="1"/>
    <col min="697" max="697" width="9.42578125" style="135" bestFit="1" customWidth="1"/>
    <col min="698" max="698" width="9.140625" style="135" customWidth="1"/>
    <col min="699" max="699" width="9.42578125" style="135" bestFit="1" customWidth="1"/>
    <col min="700" max="700" width="9.140625" style="135" customWidth="1"/>
    <col min="701" max="701" width="9.42578125" style="135" bestFit="1" customWidth="1"/>
    <col min="702" max="702" width="9.140625" style="135" customWidth="1"/>
    <col min="703" max="703" width="9.42578125" style="135" bestFit="1" customWidth="1"/>
    <col min="704" max="704" width="9.140625" style="135" customWidth="1"/>
    <col min="705" max="705" width="9.42578125" style="135" bestFit="1" customWidth="1"/>
    <col min="706" max="706" width="9.140625" style="135" customWidth="1"/>
    <col min="707" max="707" width="9.42578125" style="135" bestFit="1" customWidth="1"/>
    <col min="708" max="708" width="9.140625" style="135" customWidth="1"/>
    <col min="709" max="709" width="9.42578125" style="135" bestFit="1" customWidth="1"/>
    <col min="710" max="710" width="9.140625" style="135" customWidth="1"/>
    <col min="711" max="711" width="9.42578125" style="135" bestFit="1" customWidth="1"/>
    <col min="712" max="712" width="9.140625" style="135" customWidth="1"/>
    <col min="713" max="713" width="14" style="135" bestFit="1" customWidth="1"/>
    <col min="714" max="714" width="9.140625" style="135" customWidth="1"/>
    <col min="715" max="715" width="9.42578125" style="135" bestFit="1" customWidth="1"/>
    <col min="716" max="716" width="9.140625" style="135" customWidth="1"/>
    <col min="717" max="717" width="14" style="135" bestFit="1" customWidth="1"/>
    <col min="718" max="718" width="9.140625" style="135" customWidth="1"/>
    <col min="719" max="719" width="14" style="135" bestFit="1" customWidth="1"/>
    <col min="720" max="720" width="9.140625" style="135" customWidth="1"/>
    <col min="721" max="721" width="14" style="135" bestFit="1" customWidth="1"/>
    <col min="722" max="722" width="9.140625" style="135" customWidth="1"/>
    <col min="723" max="723" width="14" style="135" bestFit="1" customWidth="1"/>
    <col min="724" max="724" width="9.140625" style="135" customWidth="1"/>
    <col min="725" max="725" width="14" style="135" bestFit="1" customWidth="1"/>
    <col min="726" max="726" width="9.140625" style="135" customWidth="1"/>
    <col min="727" max="727" width="14" style="135" bestFit="1" customWidth="1"/>
    <col min="728" max="728" width="9.140625" style="135" customWidth="1"/>
    <col min="729" max="729" width="9.42578125" style="135" bestFit="1" customWidth="1"/>
    <col min="730" max="730" width="9.140625" style="135" customWidth="1"/>
    <col min="731" max="731" width="9.42578125" style="135" bestFit="1" customWidth="1"/>
    <col min="732" max="732" width="9.140625" style="135" customWidth="1"/>
    <col min="733" max="733" width="9.42578125" style="135" bestFit="1" customWidth="1"/>
    <col min="734" max="734" width="9.140625" style="135" customWidth="1"/>
    <col min="735" max="735" width="9.42578125" style="135" bestFit="1" customWidth="1"/>
    <col min="736" max="736" width="9.140625" style="135" customWidth="1"/>
    <col min="737" max="737" width="9.42578125" style="135" bestFit="1" customWidth="1"/>
    <col min="738" max="738" width="9.140625" style="135" customWidth="1"/>
    <col min="739" max="739" width="14" style="135" bestFit="1" customWidth="1"/>
    <col min="740" max="740" width="9.140625" style="135" customWidth="1"/>
    <col min="741" max="741" width="9.42578125" style="135" bestFit="1" customWidth="1"/>
    <col min="742" max="742" width="9.140625" style="135" customWidth="1"/>
    <col min="743" max="743" width="11.7109375" style="135" bestFit="1" customWidth="1"/>
    <col min="744" max="744" width="9.140625" style="135" customWidth="1"/>
    <col min="745" max="745" width="14" style="135" bestFit="1" customWidth="1"/>
    <col min="746" max="746" width="9.140625" style="135" customWidth="1"/>
    <col min="747" max="747" width="9.42578125" style="135" bestFit="1" customWidth="1"/>
    <col min="748" max="748" width="9.140625" style="135" customWidth="1"/>
    <col min="749" max="749" width="14" style="135" bestFit="1" customWidth="1"/>
    <col min="750" max="750" width="9.140625" style="135" customWidth="1"/>
    <col min="751" max="751" width="14" style="135" bestFit="1" customWidth="1"/>
    <col min="752" max="752" width="9.140625" style="135" customWidth="1"/>
    <col min="753" max="753" width="9.42578125" style="135" bestFit="1" customWidth="1"/>
    <col min="754" max="754" width="9.140625" style="135" customWidth="1"/>
    <col min="755" max="755" width="14" style="135" bestFit="1" customWidth="1"/>
    <col min="756" max="756" width="9.140625" style="135" customWidth="1"/>
    <col min="757" max="757" width="14" style="135" bestFit="1" customWidth="1"/>
    <col min="758" max="758" width="9.140625" style="135" customWidth="1"/>
    <col min="759" max="759" width="9.42578125" style="135" bestFit="1" customWidth="1"/>
    <col min="760" max="760" width="9.140625" style="135" customWidth="1"/>
    <col min="761" max="761" width="9.42578125" style="135" bestFit="1" customWidth="1"/>
    <col min="762" max="762" width="9.140625" style="135" customWidth="1"/>
    <col min="763" max="763" width="9.42578125" style="135" bestFit="1" customWidth="1"/>
    <col min="764" max="764" width="9.140625" style="135" customWidth="1"/>
    <col min="765" max="765" width="9.42578125" style="135" bestFit="1" customWidth="1"/>
    <col min="766" max="766" width="9.140625" style="135" customWidth="1"/>
    <col min="767" max="767" width="14" style="135" bestFit="1" customWidth="1"/>
    <col min="768" max="768" width="9.140625" style="135" customWidth="1"/>
    <col min="769" max="769" width="9.42578125" style="135" bestFit="1" customWidth="1"/>
    <col min="770" max="770" width="9.140625" style="135" customWidth="1"/>
    <col min="771" max="771" width="9.42578125" style="135" bestFit="1" customWidth="1"/>
    <col min="772" max="772" width="9.140625" style="135" customWidth="1"/>
    <col min="773" max="773" width="9.42578125" style="135" bestFit="1" customWidth="1"/>
    <col min="774" max="774" width="9.140625" style="135" customWidth="1"/>
    <col min="775" max="775" width="9.42578125" style="135" bestFit="1" customWidth="1"/>
    <col min="776" max="776" width="9.140625" style="135" customWidth="1"/>
    <col min="777" max="777" width="9.42578125" style="135" hidden="1" customWidth="1"/>
    <col min="778" max="778" width="9.140625" style="135" hidden="1" customWidth="1"/>
    <col min="779" max="785" width="0" style="135" hidden="1" customWidth="1"/>
    <col min="786" max="16384" width="9.140625" style="135" hidden="1"/>
  </cols>
  <sheetData>
    <row r="1" spans="1:780" x14ac:dyDescent="0.25">
      <c r="A1" s="143" t="s">
        <v>2077</v>
      </c>
      <c r="B1" s="143"/>
      <c r="R1" s="153" t="s">
        <v>2145</v>
      </c>
    </row>
    <row r="2" spans="1:780" x14ac:dyDescent="0.25">
      <c r="A2" s="142" t="s">
        <v>2279</v>
      </c>
      <c r="B2" s="143"/>
      <c r="R2" s="266" t="s">
        <v>2146</v>
      </c>
      <c r="S2" s="267"/>
      <c r="T2" s="267"/>
      <c r="U2" s="267"/>
      <c r="V2" s="267"/>
      <c r="OG2" s="144" t="s">
        <v>1762</v>
      </c>
    </row>
    <row r="3" spans="1:780" x14ac:dyDescent="0.25">
      <c r="H3" s="121"/>
      <c r="I3" s="122"/>
      <c r="J3" s="122"/>
      <c r="K3" s="122"/>
      <c r="L3" s="122"/>
      <c r="M3" s="122"/>
      <c r="N3" s="122"/>
      <c r="O3" s="122"/>
      <c r="P3" s="122"/>
      <c r="Q3" s="122"/>
      <c r="R3" s="168" t="s">
        <v>18</v>
      </c>
      <c r="S3" s="168" t="s">
        <v>19</v>
      </c>
      <c r="T3" s="168" t="s">
        <v>18</v>
      </c>
      <c r="U3" s="168" t="s">
        <v>19</v>
      </c>
      <c r="V3" s="168" t="s">
        <v>18</v>
      </c>
      <c r="W3" s="168" t="s">
        <v>19</v>
      </c>
      <c r="X3" s="168" t="s">
        <v>18</v>
      </c>
      <c r="Y3" s="168" t="s">
        <v>19</v>
      </c>
      <c r="Z3" s="168" t="s">
        <v>18</v>
      </c>
      <c r="AA3" s="168" t="s">
        <v>19</v>
      </c>
      <c r="AB3" s="168" t="s">
        <v>18</v>
      </c>
      <c r="AC3" s="168" t="s">
        <v>19</v>
      </c>
      <c r="AD3" s="168" t="s">
        <v>18</v>
      </c>
      <c r="AE3" s="168" t="s">
        <v>19</v>
      </c>
      <c r="AF3" s="168" t="s">
        <v>18</v>
      </c>
      <c r="AG3" s="168" t="s">
        <v>19</v>
      </c>
      <c r="AH3" s="168" t="s">
        <v>18</v>
      </c>
      <c r="AI3" s="168" t="s">
        <v>19</v>
      </c>
      <c r="AJ3" s="168" t="s">
        <v>18</v>
      </c>
      <c r="AK3" s="168" t="s">
        <v>19</v>
      </c>
      <c r="AL3" s="168" t="s">
        <v>18</v>
      </c>
      <c r="AM3" s="168" t="s">
        <v>19</v>
      </c>
      <c r="AN3" s="168" t="s">
        <v>18</v>
      </c>
      <c r="AO3" s="168" t="s">
        <v>19</v>
      </c>
      <c r="AP3" s="168" t="s">
        <v>18</v>
      </c>
      <c r="AQ3" s="168" t="s">
        <v>19</v>
      </c>
      <c r="AR3" s="168" t="s">
        <v>18</v>
      </c>
      <c r="AS3" s="168" t="s">
        <v>19</v>
      </c>
      <c r="AT3" s="168" t="s">
        <v>18</v>
      </c>
      <c r="AU3" s="168" t="s">
        <v>19</v>
      </c>
      <c r="AV3" s="168" t="s">
        <v>18</v>
      </c>
      <c r="AW3" s="168" t="s">
        <v>19</v>
      </c>
      <c r="AX3" s="168" t="s">
        <v>18</v>
      </c>
      <c r="AY3" s="168" t="s">
        <v>19</v>
      </c>
      <c r="AZ3" s="168" t="s">
        <v>18</v>
      </c>
      <c r="BA3" s="168" t="s">
        <v>19</v>
      </c>
      <c r="BB3" s="168" t="s">
        <v>18</v>
      </c>
      <c r="BC3" s="168" t="s">
        <v>19</v>
      </c>
      <c r="BD3" s="168" t="s">
        <v>18</v>
      </c>
      <c r="BE3" s="168" t="s">
        <v>19</v>
      </c>
      <c r="BF3" s="168" t="s">
        <v>18</v>
      </c>
      <c r="BG3" s="168" t="s">
        <v>19</v>
      </c>
      <c r="BH3" s="168" t="s">
        <v>18</v>
      </c>
      <c r="BI3" s="168" t="s">
        <v>19</v>
      </c>
      <c r="BJ3" s="168" t="s">
        <v>18</v>
      </c>
      <c r="BK3" s="168" t="s">
        <v>19</v>
      </c>
      <c r="BL3" s="168" t="s">
        <v>18</v>
      </c>
      <c r="BM3" s="168" t="s">
        <v>19</v>
      </c>
      <c r="BN3" s="168" t="s">
        <v>18</v>
      </c>
      <c r="BO3" s="168" t="s">
        <v>19</v>
      </c>
      <c r="BP3" s="168" t="s">
        <v>18</v>
      </c>
      <c r="BQ3" s="168" t="s">
        <v>19</v>
      </c>
      <c r="BR3" s="168" t="s">
        <v>18</v>
      </c>
      <c r="BS3" s="168" t="s">
        <v>19</v>
      </c>
      <c r="BT3" s="168" t="s">
        <v>18</v>
      </c>
      <c r="BU3" s="168" t="s">
        <v>19</v>
      </c>
      <c r="BV3" s="168" t="s">
        <v>18</v>
      </c>
      <c r="BW3" s="168" t="s">
        <v>19</v>
      </c>
      <c r="BX3" s="168" t="s">
        <v>18</v>
      </c>
      <c r="BY3" s="168" t="s">
        <v>19</v>
      </c>
      <c r="BZ3" s="168" t="s">
        <v>18</v>
      </c>
      <c r="CA3" s="168" t="s">
        <v>19</v>
      </c>
      <c r="CB3" s="168" t="s">
        <v>18</v>
      </c>
      <c r="CC3" s="168" t="s">
        <v>19</v>
      </c>
      <c r="CD3" s="168" t="s">
        <v>18</v>
      </c>
      <c r="CE3" s="168" t="s">
        <v>19</v>
      </c>
      <c r="CF3" s="168" t="s">
        <v>18</v>
      </c>
      <c r="CG3" s="168" t="s">
        <v>19</v>
      </c>
      <c r="CH3" s="168" t="s">
        <v>18</v>
      </c>
      <c r="CI3" s="168" t="s">
        <v>19</v>
      </c>
      <c r="CJ3" s="168" t="s">
        <v>18</v>
      </c>
      <c r="CK3" s="168" t="s">
        <v>19</v>
      </c>
      <c r="CL3" s="168" t="s">
        <v>18</v>
      </c>
      <c r="CM3" s="168" t="s">
        <v>19</v>
      </c>
      <c r="CN3" s="168" t="s">
        <v>18</v>
      </c>
      <c r="CO3" s="168" t="s">
        <v>19</v>
      </c>
      <c r="CP3" s="168" t="s">
        <v>18</v>
      </c>
      <c r="CQ3" s="168" t="s">
        <v>19</v>
      </c>
      <c r="CR3" s="168" t="s">
        <v>18</v>
      </c>
      <c r="CS3" s="168" t="s">
        <v>19</v>
      </c>
      <c r="CT3" s="168" t="s">
        <v>18</v>
      </c>
      <c r="CU3" s="168" t="s">
        <v>19</v>
      </c>
      <c r="CV3" s="168" t="s">
        <v>18</v>
      </c>
      <c r="CW3" s="168" t="s">
        <v>19</v>
      </c>
      <c r="CX3" s="168" t="s">
        <v>18</v>
      </c>
      <c r="CY3" s="168" t="s">
        <v>19</v>
      </c>
      <c r="CZ3" s="168" t="s">
        <v>18</v>
      </c>
      <c r="DA3" s="168" t="s">
        <v>19</v>
      </c>
      <c r="DB3" s="168" t="s">
        <v>18</v>
      </c>
      <c r="DC3" s="168" t="s">
        <v>19</v>
      </c>
      <c r="DD3" s="168" t="s">
        <v>18</v>
      </c>
      <c r="DE3" s="168" t="s">
        <v>19</v>
      </c>
      <c r="DF3" s="168" t="s">
        <v>18</v>
      </c>
      <c r="DG3" s="168" t="s">
        <v>19</v>
      </c>
      <c r="DH3" s="168" t="s">
        <v>18</v>
      </c>
      <c r="DI3" s="168" t="s">
        <v>19</v>
      </c>
      <c r="DJ3" s="168" t="s">
        <v>18</v>
      </c>
      <c r="DK3" s="168" t="s">
        <v>19</v>
      </c>
      <c r="DL3" s="168" t="s">
        <v>18</v>
      </c>
      <c r="DM3" s="168" t="s">
        <v>19</v>
      </c>
      <c r="DN3" s="168" t="s">
        <v>18</v>
      </c>
      <c r="DO3" s="168" t="s">
        <v>19</v>
      </c>
      <c r="DP3" s="168" t="s">
        <v>18</v>
      </c>
      <c r="DQ3" s="168" t="s">
        <v>19</v>
      </c>
      <c r="DR3" s="168" t="s">
        <v>18</v>
      </c>
      <c r="DS3" s="168" t="s">
        <v>19</v>
      </c>
      <c r="DT3" s="168" t="s">
        <v>18</v>
      </c>
      <c r="DU3" s="168" t="s">
        <v>19</v>
      </c>
      <c r="DV3" s="168" t="s">
        <v>18</v>
      </c>
      <c r="DW3" s="168" t="s">
        <v>19</v>
      </c>
      <c r="DX3" s="168" t="s">
        <v>18</v>
      </c>
      <c r="DY3" s="168" t="s">
        <v>19</v>
      </c>
      <c r="DZ3" s="168" t="s">
        <v>18</v>
      </c>
      <c r="EA3" s="168" t="s">
        <v>19</v>
      </c>
      <c r="EB3" s="168" t="s">
        <v>18</v>
      </c>
      <c r="EC3" s="168" t="s">
        <v>19</v>
      </c>
      <c r="ED3" s="168" t="s">
        <v>18</v>
      </c>
      <c r="EE3" s="168" t="s">
        <v>19</v>
      </c>
      <c r="EF3" s="168" t="s">
        <v>18</v>
      </c>
      <c r="EG3" s="168" t="s">
        <v>19</v>
      </c>
      <c r="EH3" s="168" t="s">
        <v>18</v>
      </c>
      <c r="EI3" s="168" t="s">
        <v>19</v>
      </c>
      <c r="EJ3" s="168" t="s">
        <v>18</v>
      </c>
      <c r="EK3" s="168" t="s">
        <v>19</v>
      </c>
      <c r="EL3" s="168" t="s">
        <v>18</v>
      </c>
      <c r="EM3" s="168" t="s">
        <v>19</v>
      </c>
      <c r="EN3" s="168" t="s">
        <v>18</v>
      </c>
      <c r="EO3" s="168" t="s">
        <v>19</v>
      </c>
      <c r="EP3" s="168" t="s">
        <v>18</v>
      </c>
      <c r="EQ3" s="168" t="s">
        <v>19</v>
      </c>
      <c r="ER3" s="168" t="s">
        <v>18</v>
      </c>
      <c r="ES3" s="168" t="s">
        <v>19</v>
      </c>
      <c r="ET3" s="168" t="s">
        <v>18</v>
      </c>
      <c r="EU3" s="168" t="s">
        <v>19</v>
      </c>
      <c r="EV3" s="168" t="s">
        <v>18</v>
      </c>
      <c r="EW3" s="168" t="s">
        <v>19</v>
      </c>
      <c r="EX3" s="168" t="s">
        <v>18</v>
      </c>
      <c r="EY3" s="168" t="s">
        <v>19</v>
      </c>
      <c r="EZ3" s="168" t="s">
        <v>18</v>
      </c>
      <c r="FA3" s="168" t="s">
        <v>19</v>
      </c>
      <c r="FB3" s="168" t="s">
        <v>18</v>
      </c>
      <c r="FC3" s="168" t="s">
        <v>19</v>
      </c>
      <c r="FD3" s="168" t="s">
        <v>18</v>
      </c>
      <c r="FE3" s="168" t="s">
        <v>19</v>
      </c>
      <c r="FF3" s="168" t="s">
        <v>18</v>
      </c>
      <c r="FG3" s="168" t="s">
        <v>19</v>
      </c>
      <c r="FH3" s="168" t="s">
        <v>18</v>
      </c>
      <c r="FI3" s="168" t="s">
        <v>19</v>
      </c>
      <c r="FJ3" s="168" t="s">
        <v>18</v>
      </c>
      <c r="FK3" s="168" t="s">
        <v>19</v>
      </c>
      <c r="FL3" s="168" t="s">
        <v>18</v>
      </c>
      <c r="FM3" s="168" t="s">
        <v>19</v>
      </c>
      <c r="FN3" s="168" t="s">
        <v>18</v>
      </c>
      <c r="FO3" s="168" t="s">
        <v>19</v>
      </c>
      <c r="FP3" s="168" t="s">
        <v>18</v>
      </c>
      <c r="FQ3" s="168" t="s">
        <v>19</v>
      </c>
      <c r="FR3" s="168" t="s">
        <v>18</v>
      </c>
      <c r="FS3" s="168" t="s">
        <v>19</v>
      </c>
      <c r="FT3" s="168" t="s">
        <v>18</v>
      </c>
      <c r="FU3" s="168" t="s">
        <v>19</v>
      </c>
      <c r="FV3" s="168" t="s">
        <v>18</v>
      </c>
      <c r="FW3" s="168" t="s">
        <v>19</v>
      </c>
      <c r="FX3" s="168" t="s">
        <v>18</v>
      </c>
      <c r="FY3" s="168" t="s">
        <v>19</v>
      </c>
      <c r="FZ3" s="168" t="s">
        <v>18</v>
      </c>
      <c r="GA3" s="168" t="s">
        <v>19</v>
      </c>
      <c r="GB3" s="168" t="s">
        <v>18</v>
      </c>
      <c r="GC3" s="168" t="s">
        <v>19</v>
      </c>
      <c r="GD3" s="168" t="s">
        <v>18</v>
      </c>
      <c r="GE3" s="168" t="s">
        <v>19</v>
      </c>
      <c r="GF3" s="168" t="s">
        <v>18</v>
      </c>
      <c r="GG3" s="168" t="s">
        <v>19</v>
      </c>
      <c r="GH3" s="168" t="s">
        <v>18</v>
      </c>
      <c r="GI3" s="168" t="s">
        <v>19</v>
      </c>
      <c r="GJ3" s="168" t="s">
        <v>18</v>
      </c>
      <c r="GK3" s="168" t="s">
        <v>19</v>
      </c>
      <c r="GL3" s="168" t="s">
        <v>18</v>
      </c>
      <c r="GM3" s="168" t="s">
        <v>19</v>
      </c>
      <c r="GN3" s="168" t="s">
        <v>18</v>
      </c>
      <c r="GO3" s="168" t="s">
        <v>19</v>
      </c>
      <c r="GP3" s="168" t="s">
        <v>18</v>
      </c>
      <c r="GQ3" s="168" t="s">
        <v>19</v>
      </c>
      <c r="GR3" s="168" t="s">
        <v>18</v>
      </c>
      <c r="GS3" s="168" t="s">
        <v>19</v>
      </c>
      <c r="GT3" s="168" t="s">
        <v>18</v>
      </c>
      <c r="GU3" s="168" t="s">
        <v>19</v>
      </c>
      <c r="GV3" s="168" t="s">
        <v>18</v>
      </c>
      <c r="GW3" s="168" t="s">
        <v>19</v>
      </c>
      <c r="GX3" s="168" t="s">
        <v>18</v>
      </c>
      <c r="GY3" s="168" t="s">
        <v>19</v>
      </c>
      <c r="GZ3" s="168" t="s">
        <v>18</v>
      </c>
      <c r="HA3" s="168" t="s">
        <v>19</v>
      </c>
      <c r="HB3" s="168" t="s">
        <v>18</v>
      </c>
      <c r="HC3" s="168" t="s">
        <v>19</v>
      </c>
      <c r="HD3" s="168" t="s">
        <v>18</v>
      </c>
      <c r="HE3" s="168" t="s">
        <v>19</v>
      </c>
      <c r="HF3" s="168" t="s">
        <v>18</v>
      </c>
      <c r="HG3" s="168" t="s">
        <v>19</v>
      </c>
      <c r="HH3" s="168" t="s">
        <v>18</v>
      </c>
      <c r="HI3" s="168" t="s">
        <v>19</v>
      </c>
      <c r="HJ3" s="168" t="s">
        <v>18</v>
      </c>
      <c r="HK3" s="168" t="s">
        <v>19</v>
      </c>
      <c r="HL3" s="168" t="s">
        <v>18</v>
      </c>
      <c r="HM3" s="168" t="s">
        <v>19</v>
      </c>
      <c r="HN3" s="168" t="s">
        <v>18</v>
      </c>
      <c r="HO3" s="168" t="s">
        <v>19</v>
      </c>
      <c r="HP3" s="168" t="s">
        <v>18</v>
      </c>
      <c r="HQ3" s="168" t="s">
        <v>19</v>
      </c>
      <c r="HR3" s="168" t="s">
        <v>18</v>
      </c>
      <c r="HS3" s="168" t="s">
        <v>19</v>
      </c>
      <c r="HT3" s="168" t="s">
        <v>18</v>
      </c>
      <c r="HU3" s="168" t="s">
        <v>19</v>
      </c>
      <c r="HV3" s="168" t="s">
        <v>18</v>
      </c>
      <c r="HW3" s="168" t="s">
        <v>19</v>
      </c>
      <c r="HX3" s="168" t="s">
        <v>18</v>
      </c>
      <c r="HY3" s="168" t="s">
        <v>19</v>
      </c>
      <c r="HZ3" s="168" t="s">
        <v>18</v>
      </c>
      <c r="IA3" s="168" t="s">
        <v>19</v>
      </c>
      <c r="IB3" s="168" t="s">
        <v>18</v>
      </c>
      <c r="IC3" s="168" t="s">
        <v>19</v>
      </c>
      <c r="ID3" s="168" t="s">
        <v>18</v>
      </c>
      <c r="IE3" s="168" t="s">
        <v>19</v>
      </c>
      <c r="IF3" s="168" t="s">
        <v>18</v>
      </c>
      <c r="IG3" s="168" t="s">
        <v>19</v>
      </c>
      <c r="IH3" s="168" t="s">
        <v>18</v>
      </c>
      <c r="II3" s="168" t="s">
        <v>19</v>
      </c>
      <c r="IJ3" s="168" t="s">
        <v>18</v>
      </c>
      <c r="IK3" s="168" t="s">
        <v>19</v>
      </c>
      <c r="IL3" s="168" t="s">
        <v>18</v>
      </c>
      <c r="IM3" s="168" t="s">
        <v>19</v>
      </c>
      <c r="IN3" s="168" t="s">
        <v>18</v>
      </c>
      <c r="IO3" s="168" t="s">
        <v>19</v>
      </c>
      <c r="IP3" s="168" t="s">
        <v>18</v>
      </c>
      <c r="IQ3" s="168" t="s">
        <v>19</v>
      </c>
      <c r="IR3" s="168" t="s">
        <v>18</v>
      </c>
      <c r="IS3" s="168" t="s">
        <v>19</v>
      </c>
      <c r="IT3" s="168" t="s">
        <v>18</v>
      </c>
      <c r="IU3" s="168" t="s">
        <v>19</v>
      </c>
      <c r="IV3" s="168" t="s">
        <v>18</v>
      </c>
      <c r="IW3" s="168" t="s">
        <v>19</v>
      </c>
      <c r="IX3" s="168" t="s">
        <v>18</v>
      </c>
      <c r="IY3" s="168" t="s">
        <v>19</v>
      </c>
      <c r="IZ3" s="168" t="s">
        <v>18</v>
      </c>
      <c r="JA3" s="168" t="s">
        <v>19</v>
      </c>
      <c r="JB3" s="168" t="s">
        <v>18</v>
      </c>
      <c r="JC3" s="168" t="s">
        <v>19</v>
      </c>
      <c r="JD3" s="168" t="s">
        <v>18</v>
      </c>
      <c r="JE3" s="168" t="s">
        <v>19</v>
      </c>
      <c r="JF3" s="168" t="s">
        <v>18</v>
      </c>
      <c r="JG3" s="168" t="s">
        <v>19</v>
      </c>
      <c r="JH3" s="168" t="s">
        <v>18</v>
      </c>
      <c r="JI3" s="168" t="s">
        <v>19</v>
      </c>
      <c r="JJ3" s="168" t="s">
        <v>18</v>
      </c>
      <c r="JK3" s="168" t="s">
        <v>19</v>
      </c>
      <c r="JL3" s="168" t="s">
        <v>18</v>
      </c>
      <c r="JM3" s="168" t="s">
        <v>19</v>
      </c>
      <c r="JN3" s="168" t="s">
        <v>18</v>
      </c>
      <c r="JO3" s="168" t="s">
        <v>19</v>
      </c>
      <c r="JP3" s="168" t="s">
        <v>18</v>
      </c>
      <c r="JQ3" s="168" t="s">
        <v>19</v>
      </c>
      <c r="JR3" s="168" t="s">
        <v>18</v>
      </c>
      <c r="JS3" s="168" t="s">
        <v>19</v>
      </c>
      <c r="JT3" s="168" t="s">
        <v>18</v>
      </c>
      <c r="JU3" s="168" t="s">
        <v>19</v>
      </c>
      <c r="JV3" s="168" t="s">
        <v>18</v>
      </c>
      <c r="JW3" s="168" t="s">
        <v>19</v>
      </c>
      <c r="JX3" s="168" t="s">
        <v>18</v>
      </c>
      <c r="JY3" s="168" t="s">
        <v>19</v>
      </c>
      <c r="JZ3" s="168" t="s">
        <v>18</v>
      </c>
      <c r="KA3" s="168" t="s">
        <v>19</v>
      </c>
      <c r="KB3" s="168" t="s">
        <v>18</v>
      </c>
      <c r="KC3" s="168" t="s">
        <v>19</v>
      </c>
      <c r="KD3" s="168" t="s">
        <v>18</v>
      </c>
      <c r="KE3" s="168" t="s">
        <v>19</v>
      </c>
      <c r="KF3" s="168" t="s">
        <v>18</v>
      </c>
      <c r="KG3" s="168" t="s">
        <v>19</v>
      </c>
      <c r="KH3" s="168" t="s">
        <v>18</v>
      </c>
      <c r="KI3" s="168" t="s">
        <v>19</v>
      </c>
      <c r="KJ3" s="168" t="s">
        <v>18</v>
      </c>
      <c r="KK3" s="168" t="s">
        <v>19</v>
      </c>
      <c r="KL3" s="168" t="s">
        <v>18</v>
      </c>
      <c r="KM3" s="168" t="s">
        <v>19</v>
      </c>
      <c r="KN3" s="168" t="s">
        <v>18</v>
      </c>
      <c r="KO3" s="168" t="s">
        <v>19</v>
      </c>
      <c r="KP3" s="168" t="s">
        <v>18</v>
      </c>
      <c r="KQ3" s="168" t="s">
        <v>19</v>
      </c>
      <c r="KR3" s="168" t="s">
        <v>18</v>
      </c>
      <c r="KS3" s="168" t="s">
        <v>19</v>
      </c>
      <c r="KT3" s="168" t="s">
        <v>18</v>
      </c>
      <c r="KU3" s="168" t="s">
        <v>19</v>
      </c>
      <c r="KV3" s="168" t="s">
        <v>18</v>
      </c>
      <c r="KW3" s="168" t="s">
        <v>19</v>
      </c>
      <c r="KX3" s="168" t="s">
        <v>18</v>
      </c>
      <c r="KY3" s="168" t="s">
        <v>19</v>
      </c>
      <c r="KZ3" s="168" t="s">
        <v>18</v>
      </c>
      <c r="LA3" s="168" t="s">
        <v>19</v>
      </c>
      <c r="LB3" s="168" t="s">
        <v>18</v>
      </c>
      <c r="LC3" s="168" t="s">
        <v>19</v>
      </c>
      <c r="LD3" s="168" t="s">
        <v>18</v>
      </c>
      <c r="LE3" s="168" t="s">
        <v>19</v>
      </c>
      <c r="LF3" s="168" t="s">
        <v>18</v>
      </c>
      <c r="LG3" s="168" t="s">
        <v>19</v>
      </c>
      <c r="LH3" s="168" t="s">
        <v>18</v>
      </c>
      <c r="LI3" s="168" t="s">
        <v>19</v>
      </c>
      <c r="LJ3" s="168" t="s">
        <v>18</v>
      </c>
      <c r="LK3" s="168" t="s">
        <v>19</v>
      </c>
      <c r="LL3" s="168" t="s">
        <v>18</v>
      </c>
      <c r="LM3" s="168" t="s">
        <v>19</v>
      </c>
      <c r="LN3" s="168" t="s">
        <v>18</v>
      </c>
      <c r="LO3" s="168" t="s">
        <v>19</v>
      </c>
      <c r="LP3" s="168" t="s">
        <v>18</v>
      </c>
      <c r="LQ3" s="168" t="s">
        <v>19</v>
      </c>
      <c r="LR3" s="168" t="s">
        <v>18</v>
      </c>
      <c r="LS3" s="168" t="s">
        <v>19</v>
      </c>
      <c r="LT3" s="168" t="s">
        <v>18</v>
      </c>
      <c r="LU3" s="168" t="s">
        <v>19</v>
      </c>
      <c r="LV3" s="168" t="s">
        <v>18</v>
      </c>
      <c r="LW3" s="168" t="s">
        <v>19</v>
      </c>
      <c r="LX3" s="168" t="s">
        <v>18</v>
      </c>
      <c r="LY3" s="168" t="s">
        <v>19</v>
      </c>
      <c r="LZ3" s="168" t="s">
        <v>18</v>
      </c>
      <c r="MA3" s="168" t="s">
        <v>19</v>
      </c>
      <c r="MB3" s="168" t="s">
        <v>18</v>
      </c>
      <c r="MC3" s="168" t="s">
        <v>19</v>
      </c>
      <c r="MD3" s="168" t="s">
        <v>18</v>
      </c>
      <c r="ME3" s="168" t="s">
        <v>19</v>
      </c>
      <c r="MF3" s="168" t="s">
        <v>18</v>
      </c>
      <c r="MG3" s="168" t="s">
        <v>19</v>
      </c>
      <c r="MH3" s="168" t="s">
        <v>18</v>
      </c>
      <c r="MI3" s="168" t="s">
        <v>19</v>
      </c>
      <c r="MJ3" s="168" t="s">
        <v>18</v>
      </c>
      <c r="MK3" s="168" t="s">
        <v>19</v>
      </c>
      <c r="ML3" s="168" t="s">
        <v>18</v>
      </c>
      <c r="MM3" s="168" t="s">
        <v>19</v>
      </c>
      <c r="MN3" s="168" t="s">
        <v>18</v>
      </c>
      <c r="MO3" s="168" t="s">
        <v>19</v>
      </c>
      <c r="MP3" s="168" t="s">
        <v>18</v>
      </c>
      <c r="MQ3" s="168" t="s">
        <v>19</v>
      </c>
      <c r="MR3" s="168" t="s">
        <v>18</v>
      </c>
      <c r="MS3" s="168" t="s">
        <v>19</v>
      </c>
      <c r="MT3" s="168" t="s">
        <v>18</v>
      </c>
      <c r="MU3" s="168" t="s">
        <v>19</v>
      </c>
      <c r="MV3" s="168" t="s">
        <v>18</v>
      </c>
      <c r="MW3" s="168" t="s">
        <v>19</v>
      </c>
      <c r="MX3" s="168" t="s">
        <v>18</v>
      </c>
      <c r="MY3" s="168" t="s">
        <v>19</v>
      </c>
      <c r="MZ3" s="168" t="s">
        <v>18</v>
      </c>
      <c r="NA3" s="168" t="s">
        <v>19</v>
      </c>
      <c r="NB3" s="168" t="s">
        <v>18</v>
      </c>
      <c r="NC3" s="168" t="s">
        <v>19</v>
      </c>
      <c r="ND3" s="168" t="s">
        <v>18</v>
      </c>
      <c r="NE3" s="168" t="s">
        <v>19</v>
      </c>
      <c r="NF3" s="168" t="s">
        <v>18</v>
      </c>
      <c r="NG3" s="168" t="s">
        <v>19</v>
      </c>
      <c r="NH3" s="168" t="s">
        <v>18</v>
      </c>
      <c r="NI3" s="168" t="s">
        <v>19</v>
      </c>
      <c r="NJ3" s="168" t="s">
        <v>18</v>
      </c>
      <c r="NK3" s="168" t="s">
        <v>19</v>
      </c>
      <c r="NL3" s="168" t="s">
        <v>18</v>
      </c>
      <c r="NM3" s="168" t="s">
        <v>19</v>
      </c>
      <c r="NN3" s="168" t="s">
        <v>18</v>
      </c>
      <c r="NO3" s="168" t="s">
        <v>19</v>
      </c>
      <c r="NP3" s="168" t="s">
        <v>18</v>
      </c>
      <c r="NQ3" s="168" t="s">
        <v>19</v>
      </c>
      <c r="NR3" s="168" t="s">
        <v>18</v>
      </c>
      <c r="NS3" s="168" t="s">
        <v>19</v>
      </c>
      <c r="NT3" s="168" t="s">
        <v>18</v>
      </c>
      <c r="NU3" s="168" t="s">
        <v>19</v>
      </c>
      <c r="NV3" s="168" t="s">
        <v>18</v>
      </c>
      <c r="NW3" s="168" t="s">
        <v>19</v>
      </c>
      <c r="NX3" s="168" t="s">
        <v>18</v>
      </c>
      <c r="NY3" s="168" t="s">
        <v>19</v>
      </c>
      <c r="NZ3" s="168" t="s">
        <v>18</v>
      </c>
      <c r="OA3" s="168" t="s">
        <v>19</v>
      </c>
      <c r="OB3" s="168" t="s">
        <v>18</v>
      </c>
      <c r="OC3" s="168" t="s">
        <v>19</v>
      </c>
      <c r="OD3" s="168" t="s">
        <v>18</v>
      </c>
      <c r="OE3" s="169" t="s">
        <v>19</v>
      </c>
      <c r="OF3" s="179"/>
      <c r="OG3" s="172" t="s">
        <v>19</v>
      </c>
      <c r="OH3" s="168" t="s">
        <v>18</v>
      </c>
      <c r="OI3" s="168" t="s">
        <v>19</v>
      </c>
      <c r="OJ3" s="168" t="s">
        <v>18</v>
      </c>
      <c r="OK3" s="168" t="s">
        <v>19</v>
      </c>
      <c r="OL3" s="168" t="s">
        <v>18</v>
      </c>
      <c r="OM3" s="123" t="s">
        <v>18</v>
      </c>
      <c r="ON3" s="123" t="s">
        <v>19</v>
      </c>
      <c r="OO3" s="123" t="s">
        <v>18</v>
      </c>
      <c r="OP3" s="123" t="s">
        <v>19</v>
      </c>
      <c r="OQ3" s="123" t="s">
        <v>18</v>
      </c>
      <c r="OR3" s="123" t="s">
        <v>19</v>
      </c>
      <c r="OS3" s="123" t="s">
        <v>18</v>
      </c>
      <c r="OT3" s="123" t="s">
        <v>19</v>
      </c>
      <c r="OU3" s="123" t="s">
        <v>18</v>
      </c>
      <c r="OV3" s="123" t="s">
        <v>19</v>
      </c>
      <c r="OW3" s="123" t="s">
        <v>18</v>
      </c>
      <c r="OX3" s="123" t="s">
        <v>19</v>
      </c>
      <c r="OY3" s="123" t="s">
        <v>18</v>
      </c>
      <c r="OZ3" s="123" t="s">
        <v>19</v>
      </c>
      <c r="PA3" s="123" t="s">
        <v>18</v>
      </c>
      <c r="PB3" s="123" t="s">
        <v>19</v>
      </c>
      <c r="PC3" s="123" t="s">
        <v>18</v>
      </c>
      <c r="PD3" s="123" t="s">
        <v>19</v>
      </c>
      <c r="PE3" s="123" t="s">
        <v>18</v>
      </c>
      <c r="PF3" s="123" t="s">
        <v>19</v>
      </c>
      <c r="PG3" s="123" t="s">
        <v>18</v>
      </c>
      <c r="PH3" s="123" t="s">
        <v>19</v>
      </c>
      <c r="PI3" s="123" t="s">
        <v>18</v>
      </c>
      <c r="PJ3" s="123" t="s">
        <v>19</v>
      </c>
      <c r="PK3" s="123" t="s">
        <v>18</v>
      </c>
      <c r="PL3" s="123" t="s">
        <v>19</v>
      </c>
      <c r="PM3" s="123" t="s">
        <v>18</v>
      </c>
      <c r="PN3" s="123" t="s">
        <v>19</v>
      </c>
      <c r="PO3" s="123" t="s">
        <v>18</v>
      </c>
      <c r="PP3" s="123" t="s">
        <v>19</v>
      </c>
      <c r="PQ3" s="123" t="s">
        <v>18</v>
      </c>
      <c r="PR3" s="123" t="s">
        <v>19</v>
      </c>
      <c r="PS3" s="123" t="s">
        <v>18</v>
      </c>
      <c r="PT3" s="123" t="s">
        <v>19</v>
      </c>
      <c r="PU3" s="123" t="s">
        <v>18</v>
      </c>
      <c r="PV3" s="123" t="s">
        <v>19</v>
      </c>
      <c r="PW3" s="123" t="s">
        <v>18</v>
      </c>
      <c r="PX3" s="123" t="s">
        <v>19</v>
      </c>
      <c r="PY3" s="123" t="s">
        <v>18</v>
      </c>
      <c r="PZ3" s="123" t="s">
        <v>19</v>
      </c>
      <c r="QA3" s="123" t="s">
        <v>18</v>
      </c>
      <c r="QB3" s="123" t="s">
        <v>19</v>
      </c>
      <c r="QC3" s="123" t="s">
        <v>18</v>
      </c>
      <c r="QD3" s="123" t="s">
        <v>19</v>
      </c>
      <c r="QE3" s="123" t="s">
        <v>18</v>
      </c>
      <c r="QF3" s="123" t="s">
        <v>19</v>
      </c>
      <c r="QG3" s="123" t="s">
        <v>18</v>
      </c>
      <c r="QH3" s="123" t="s">
        <v>19</v>
      </c>
      <c r="QI3" s="123" t="s">
        <v>18</v>
      </c>
      <c r="QJ3" s="123" t="s">
        <v>19</v>
      </c>
      <c r="QK3" s="123" t="s">
        <v>18</v>
      </c>
      <c r="QL3" s="123" t="s">
        <v>19</v>
      </c>
      <c r="QM3" s="123" t="s">
        <v>18</v>
      </c>
      <c r="QN3" s="123" t="s">
        <v>19</v>
      </c>
      <c r="QO3" s="123" t="s">
        <v>18</v>
      </c>
      <c r="QP3" s="123" t="s">
        <v>19</v>
      </c>
      <c r="QQ3" s="123" t="s">
        <v>18</v>
      </c>
      <c r="QR3" s="123" t="s">
        <v>19</v>
      </c>
      <c r="QS3" s="123" t="s">
        <v>18</v>
      </c>
      <c r="QT3" s="123" t="s">
        <v>19</v>
      </c>
      <c r="QU3" s="123" t="s">
        <v>18</v>
      </c>
      <c r="QV3" s="123" t="s">
        <v>19</v>
      </c>
      <c r="QW3" s="123" t="s">
        <v>18</v>
      </c>
      <c r="QX3" s="123" t="s">
        <v>19</v>
      </c>
      <c r="QY3" s="123" t="s">
        <v>18</v>
      </c>
      <c r="QZ3" s="123" t="s">
        <v>19</v>
      </c>
      <c r="RA3" s="123" t="s">
        <v>18</v>
      </c>
      <c r="RB3" s="123" t="s">
        <v>19</v>
      </c>
      <c r="RC3" s="123" t="s">
        <v>18</v>
      </c>
      <c r="RD3" s="123" t="s">
        <v>19</v>
      </c>
      <c r="RE3" s="123" t="s">
        <v>18</v>
      </c>
      <c r="RF3" s="123" t="s">
        <v>19</v>
      </c>
      <c r="RG3" s="123" t="s">
        <v>18</v>
      </c>
      <c r="RH3" s="123" t="s">
        <v>19</v>
      </c>
      <c r="RI3" s="123" t="s">
        <v>18</v>
      </c>
      <c r="RJ3" s="123" t="s">
        <v>19</v>
      </c>
      <c r="RK3" s="123" t="s">
        <v>18</v>
      </c>
      <c r="RL3" s="123" t="s">
        <v>19</v>
      </c>
      <c r="RM3" s="123" t="s">
        <v>18</v>
      </c>
      <c r="RN3" s="123" t="s">
        <v>19</v>
      </c>
      <c r="RO3" s="123" t="s">
        <v>18</v>
      </c>
      <c r="RP3" s="123" t="s">
        <v>19</v>
      </c>
      <c r="RQ3" s="123" t="s">
        <v>18</v>
      </c>
      <c r="RR3" s="123" t="s">
        <v>19</v>
      </c>
      <c r="RS3" s="123" t="s">
        <v>18</v>
      </c>
      <c r="RT3" s="123" t="s">
        <v>19</v>
      </c>
      <c r="RU3" s="123" t="s">
        <v>18</v>
      </c>
      <c r="RV3" s="123" t="s">
        <v>19</v>
      </c>
      <c r="RW3" s="123" t="s">
        <v>18</v>
      </c>
      <c r="RX3" s="123" t="s">
        <v>19</v>
      </c>
      <c r="RY3" s="123" t="s">
        <v>18</v>
      </c>
      <c r="RZ3" s="123" t="s">
        <v>19</v>
      </c>
      <c r="SA3" s="123" t="s">
        <v>18</v>
      </c>
      <c r="SB3" s="123" t="s">
        <v>19</v>
      </c>
      <c r="SC3" s="123" t="s">
        <v>18</v>
      </c>
      <c r="SD3" s="123" t="s">
        <v>19</v>
      </c>
      <c r="SE3" s="123" t="s">
        <v>18</v>
      </c>
      <c r="SF3" s="123" t="s">
        <v>19</v>
      </c>
      <c r="SG3" s="123" t="s">
        <v>18</v>
      </c>
      <c r="SH3" s="123" t="s">
        <v>19</v>
      </c>
      <c r="SI3" s="123" t="s">
        <v>18</v>
      </c>
      <c r="SJ3" s="123" t="s">
        <v>19</v>
      </c>
      <c r="SK3" s="123" t="s">
        <v>18</v>
      </c>
      <c r="SL3" s="123" t="s">
        <v>19</v>
      </c>
      <c r="SM3" s="123" t="s">
        <v>18</v>
      </c>
      <c r="SN3" s="123" t="s">
        <v>19</v>
      </c>
      <c r="SO3" s="123" t="s">
        <v>18</v>
      </c>
      <c r="SP3" s="123" t="s">
        <v>19</v>
      </c>
      <c r="SQ3" s="123" t="s">
        <v>18</v>
      </c>
      <c r="SR3" s="123" t="s">
        <v>19</v>
      </c>
      <c r="SS3" s="123" t="s">
        <v>18</v>
      </c>
      <c r="ST3" s="123" t="s">
        <v>19</v>
      </c>
      <c r="SU3" s="123" t="s">
        <v>18</v>
      </c>
      <c r="SV3" s="123" t="s">
        <v>19</v>
      </c>
      <c r="SW3" s="123" t="s">
        <v>18</v>
      </c>
      <c r="SX3" s="123" t="s">
        <v>19</v>
      </c>
      <c r="SY3" s="123" t="s">
        <v>18</v>
      </c>
      <c r="SZ3" s="123" t="s">
        <v>19</v>
      </c>
      <c r="TA3" s="123" t="s">
        <v>18</v>
      </c>
      <c r="TB3" s="123" t="s">
        <v>19</v>
      </c>
      <c r="TC3" s="123" t="s">
        <v>18</v>
      </c>
      <c r="TD3" s="123" t="s">
        <v>19</v>
      </c>
      <c r="TE3" s="123" t="s">
        <v>18</v>
      </c>
      <c r="TF3" s="123" t="s">
        <v>19</v>
      </c>
      <c r="TG3" s="123" t="s">
        <v>18</v>
      </c>
      <c r="TH3" s="123" t="s">
        <v>19</v>
      </c>
      <c r="TI3" s="123" t="s">
        <v>18</v>
      </c>
      <c r="TJ3" s="123" t="s">
        <v>19</v>
      </c>
      <c r="TK3" s="123" t="s">
        <v>18</v>
      </c>
      <c r="TL3" s="123" t="s">
        <v>19</v>
      </c>
      <c r="TM3" s="123" t="s">
        <v>18</v>
      </c>
      <c r="TN3" s="123" t="s">
        <v>19</v>
      </c>
      <c r="TO3" s="123" t="s">
        <v>18</v>
      </c>
      <c r="TP3" s="123" t="s">
        <v>19</v>
      </c>
      <c r="TQ3" s="123" t="s">
        <v>18</v>
      </c>
      <c r="TR3" s="123" t="s">
        <v>19</v>
      </c>
      <c r="TS3" s="123" t="s">
        <v>18</v>
      </c>
      <c r="TT3" s="123" t="s">
        <v>19</v>
      </c>
      <c r="TU3" s="123" t="s">
        <v>18</v>
      </c>
      <c r="TV3" s="123" t="s">
        <v>19</v>
      </c>
      <c r="TW3" s="123" t="s">
        <v>18</v>
      </c>
      <c r="TX3" s="123" t="s">
        <v>19</v>
      </c>
      <c r="TY3" s="123" t="s">
        <v>18</v>
      </c>
      <c r="TZ3" s="123" t="s">
        <v>19</v>
      </c>
      <c r="UA3" s="123" t="s">
        <v>18</v>
      </c>
      <c r="UB3" s="123" t="s">
        <v>19</v>
      </c>
      <c r="UC3" s="123" t="s">
        <v>18</v>
      </c>
      <c r="UD3" s="123" t="s">
        <v>19</v>
      </c>
      <c r="UE3" s="123" t="s">
        <v>18</v>
      </c>
      <c r="UF3" s="123" t="s">
        <v>19</v>
      </c>
      <c r="UG3" s="123" t="s">
        <v>18</v>
      </c>
      <c r="UH3" s="123" t="s">
        <v>19</v>
      </c>
      <c r="UI3" s="123" t="s">
        <v>18</v>
      </c>
      <c r="UJ3" s="123" t="s">
        <v>19</v>
      </c>
      <c r="UK3" s="123" t="s">
        <v>18</v>
      </c>
      <c r="UL3" s="123" t="s">
        <v>19</v>
      </c>
      <c r="UM3" s="123" t="s">
        <v>18</v>
      </c>
      <c r="UN3" s="123" t="s">
        <v>19</v>
      </c>
      <c r="UO3" s="123" t="s">
        <v>18</v>
      </c>
      <c r="UP3" s="123" t="s">
        <v>19</v>
      </c>
      <c r="UQ3" s="123" t="s">
        <v>18</v>
      </c>
      <c r="UR3" s="123" t="s">
        <v>19</v>
      </c>
      <c r="US3" s="123" t="s">
        <v>18</v>
      </c>
      <c r="UT3" s="123" t="s">
        <v>19</v>
      </c>
      <c r="UU3" s="123" t="s">
        <v>18</v>
      </c>
      <c r="UV3" s="123" t="s">
        <v>19</v>
      </c>
      <c r="UW3" s="123" t="s">
        <v>18</v>
      </c>
      <c r="UX3" s="123" t="s">
        <v>19</v>
      </c>
      <c r="UY3" s="123" t="s">
        <v>18</v>
      </c>
      <c r="UZ3" s="123" t="s">
        <v>19</v>
      </c>
      <c r="VA3" s="123" t="s">
        <v>18</v>
      </c>
      <c r="VB3" s="123" t="s">
        <v>19</v>
      </c>
      <c r="VC3" s="123" t="s">
        <v>18</v>
      </c>
      <c r="VD3" s="123" t="s">
        <v>19</v>
      </c>
      <c r="VE3" s="123" t="s">
        <v>18</v>
      </c>
      <c r="VF3" s="123" t="s">
        <v>19</v>
      </c>
      <c r="VG3" s="123" t="s">
        <v>18</v>
      </c>
      <c r="VH3" s="123" t="s">
        <v>19</v>
      </c>
      <c r="VI3" s="123" t="s">
        <v>18</v>
      </c>
      <c r="VJ3" s="123" t="s">
        <v>19</v>
      </c>
      <c r="VK3" s="123" t="s">
        <v>18</v>
      </c>
      <c r="VL3" s="123" t="s">
        <v>19</v>
      </c>
      <c r="VM3" s="123" t="s">
        <v>18</v>
      </c>
      <c r="VN3" s="123" t="s">
        <v>19</v>
      </c>
      <c r="VO3" s="123" t="s">
        <v>18</v>
      </c>
      <c r="VP3" s="123" t="s">
        <v>19</v>
      </c>
      <c r="VQ3" s="123" t="s">
        <v>18</v>
      </c>
      <c r="VR3" s="123" t="s">
        <v>19</v>
      </c>
      <c r="VS3" s="123" t="s">
        <v>18</v>
      </c>
      <c r="VT3" s="123" t="s">
        <v>19</v>
      </c>
      <c r="VU3" s="123" t="s">
        <v>18</v>
      </c>
      <c r="VV3" s="123" t="s">
        <v>19</v>
      </c>
      <c r="VW3" s="123" t="s">
        <v>18</v>
      </c>
      <c r="VX3" s="123" t="s">
        <v>19</v>
      </c>
      <c r="VY3" s="123" t="s">
        <v>18</v>
      </c>
      <c r="VZ3" s="123" t="s">
        <v>19</v>
      </c>
      <c r="WA3" s="123" t="s">
        <v>18</v>
      </c>
      <c r="WB3" s="123" t="s">
        <v>19</v>
      </c>
      <c r="WC3" s="123" t="s">
        <v>18</v>
      </c>
      <c r="WD3" s="123" t="s">
        <v>19</v>
      </c>
      <c r="WE3" s="123" t="s">
        <v>18</v>
      </c>
      <c r="WF3" s="123" t="s">
        <v>19</v>
      </c>
      <c r="WG3" s="123" t="s">
        <v>18</v>
      </c>
      <c r="WH3" s="123" t="s">
        <v>19</v>
      </c>
      <c r="WI3" s="123" t="s">
        <v>18</v>
      </c>
      <c r="WJ3" s="123" t="s">
        <v>19</v>
      </c>
      <c r="WK3" s="123" t="s">
        <v>18</v>
      </c>
      <c r="WL3" s="123" t="s">
        <v>19</v>
      </c>
      <c r="WM3" s="123" t="s">
        <v>18</v>
      </c>
      <c r="WN3" s="123" t="s">
        <v>19</v>
      </c>
      <c r="WO3" s="123" t="s">
        <v>18</v>
      </c>
      <c r="WP3" s="123" t="s">
        <v>19</v>
      </c>
      <c r="WQ3" s="123" t="s">
        <v>18</v>
      </c>
      <c r="WR3" s="123" t="s">
        <v>19</v>
      </c>
      <c r="WS3" s="123" t="s">
        <v>18</v>
      </c>
      <c r="WT3" s="123" t="s">
        <v>19</v>
      </c>
      <c r="WU3" s="123" t="s">
        <v>18</v>
      </c>
      <c r="WV3" s="123" t="s">
        <v>19</v>
      </c>
      <c r="WW3" s="123" t="s">
        <v>18</v>
      </c>
      <c r="WX3" s="123" t="s">
        <v>19</v>
      </c>
      <c r="WY3" s="123" t="s">
        <v>18</v>
      </c>
      <c r="WZ3" s="123" t="s">
        <v>19</v>
      </c>
      <c r="XA3" s="123" t="s">
        <v>18</v>
      </c>
      <c r="XB3" s="123" t="s">
        <v>19</v>
      </c>
      <c r="XC3" s="123" t="s">
        <v>18</v>
      </c>
      <c r="XD3" s="123" t="s">
        <v>19</v>
      </c>
      <c r="XE3" s="123" t="s">
        <v>18</v>
      </c>
      <c r="XF3" s="123" t="s">
        <v>19</v>
      </c>
      <c r="XG3" s="123" t="s">
        <v>18</v>
      </c>
      <c r="XH3" s="123" t="s">
        <v>19</v>
      </c>
      <c r="XI3" s="123" t="s">
        <v>18</v>
      </c>
      <c r="XJ3" s="123" t="s">
        <v>19</v>
      </c>
      <c r="XK3" s="123" t="s">
        <v>18</v>
      </c>
      <c r="XL3" s="123" t="s">
        <v>19</v>
      </c>
      <c r="XM3" s="123" t="s">
        <v>18</v>
      </c>
      <c r="XN3" s="123" t="s">
        <v>19</v>
      </c>
      <c r="XO3" s="123" t="s">
        <v>18</v>
      </c>
      <c r="XP3" s="123" t="s">
        <v>19</v>
      </c>
      <c r="XQ3" s="123" t="s">
        <v>18</v>
      </c>
      <c r="XR3" s="123" t="s">
        <v>19</v>
      </c>
      <c r="XS3" s="123" t="s">
        <v>18</v>
      </c>
      <c r="XT3" s="123" t="s">
        <v>19</v>
      </c>
      <c r="XU3" s="123" t="s">
        <v>18</v>
      </c>
      <c r="XV3" s="123" t="s">
        <v>19</v>
      </c>
      <c r="XW3" s="123" t="s">
        <v>18</v>
      </c>
      <c r="XX3" s="123" t="s">
        <v>19</v>
      </c>
      <c r="XY3" s="123" t="s">
        <v>18</v>
      </c>
      <c r="XZ3" s="123" t="s">
        <v>19</v>
      </c>
      <c r="YA3" s="123" t="s">
        <v>18</v>
      </c>
      <c r="YB3" s="123" t="s">
        <v>19</v>
      </c>
      <c r="YC3" s="123" t="s">
        <v>18</v>
      </c>
      <c r="YD3" s="123" t="s">
        <v>19</v>
      </c>
      <c r="YE3" s="123" t="s">
        <v>18</v>
      </c>
      <c r="YF3" s="123" t="s">
        <v>19</v>
      </c>
      <c r="YG3" s="123" t="s">
        <v>18</v>
      </c>
      <c r="YH3" s="123" t="s">
        <v>19</v>
      </c>
      <c r="YI3" s="123" t="s">
        <v>18</v>
      </c>
      <c r="YJ3" s="123" t="s">
        <v>19</v>
      </c>
      <c r="YK3" s="123" t="s">
        <v>18</v>
      </c>
      <c r="YL3" s="123" t="s">
        <v>19</v>
      </c>
      <c r="YM3" s="123" t="s">
        <v>18</v>
      </c>
      <c r="YN3" s="123" t="s">
        <v>19</v>
      </c>
      <c r="YO3" s="123" t="s">
        <v>18</v>
      </c>
      <c r="YP3" s="123" t="s">
        <v>19</v>
      </c>
      <c r="YQ3" s="123" t="s">
        <v>18</v>
      </c>
      <c r="YR3" s="123" t="s">
        <v>19</v>
      </c>
      <c r="YS3" s="123" t="s">
        <v>18</v>
      </c>
      <c r="YT3" s="123" t="s">
        <v>19</v>
      </c>
      <c r="YU3" s="123" t="s">
        <v>18</v>
      </c>
      <c r="YV3" s="123" t="s">
        <v>19</v>
      </c>
      <c r="YW3" s="123" t="s">
        <v>18</v>
      </c>
      <c r="YX3" s="123" t="s">
        <v>19</v>
      </c>
      <c r="YY3" s="123" t="s">
        <v>18</v>
      </c>
      <c r="YZ3" s="123" t="s">
        <v>19</v>
      </c>
      <c r="ZA3" s="123" t="s">
        <v>18</v>
      </c>
      <c r="ZB3" s="123" t="s">
        <v>19</v>
      </c>
      <c r="ZC3" s="123" t="s">
        <v>18</v>
      </c>
      <c r="ZD3" s="123" t="s">
        <v>19</v>
      </c>
      <c r="ZE3" s="123" t="s">
        <v>18</v>
      </c>
      <c r="ZF3" s="123" t="s">
        <v>19</v>
      </c>
      <c r="ZG3" s="123" t="s">
        <v>18</v>
      </c>
      <c r="ZH3" s="123" t="s">
        <v>19</v>
      </c>
      <c r="ZI3" s="123" t="s">
        <v>18</v>
      </c>
      <c r="ZJ3" s="123" t="s">
        <v>19</v>
      </c>
      <c r="ZK3" s="123" t="s">
        <v>18</v>
      </c>
      <c r="ZL3" s="123" t="s">
        <v>19</v>
      </c>
      <c r="ZM3" s="123" t="s">
        <v>18</v>
      </c>
      <c r="ZN3" s="123" t="s">
        <v>19</v>
      </c>
      <c r="ZO3" s="123" t="s">
        <v>18</v>
      </c>
      <c r="ZP3" s="123" t="s">
        <v>19</v>
      </c>
      <c r="ZQ3" s="123" t="s">
        <v>18</v>
      </c>
      <c r="ZR3" s="123" t="s">
        <v>19</v>
      </c>
      <c r="ZS3" s="123" t="s">
        <v>18</v>
      </c>
      <c r="ZT3" s="123" t="s">
        <v>19</v>
      </c>
      <c r="ZU3" s="123" t="s">
        <v>18</v>
      </c>
      <c r="ZV3" s="123" t="s">
        <v>19</v>
      </c>
      <c r="ZW3" s="123" t="s">
        <v>18</v>
      </c>
      <c r="ZX3" s="123" t="s">
        <v>19</v>
      </c>
      <c r="ZY3" s="123" t="s">
        <v>18</v>
      </c>
      <c r="ZZ3" s="123" t="s">
        <v>19</v>
      </c>
      <c r="AAA3" s="123" t="s">
        <v>18</v>
      </c>
      <c r="AAB3" s="123" t="s">
        <v>19</v>
      </c>
      <c r="AAC3" s="123" t="s">
        <v>18</v>
      </c>
      <c r="AAD3" s="123" t="s">
        <v>19</v>
      </c>
      <c r="AAE3" s="123" t="s">
        <v>18</v>
      </c>
      <c r="AAF3" s="123" t="s">
        <v>19</v>
      </c>
      <c r="AAG3" s="123" t="s">
        <v>18</v>
      </c>
      <c r="AAH3" s="123" t="s">
        <v>19</v>
      </c>
      <c r="AAI3" s="123" t="s">
        <v>18</v>
      </c>
      <c r="AAJ3" s="123" t="s">
        <v>19</v>
      </c>
      <c r="AAK3" s="123" t="s">
        <v>18</v>
      </c>
      <c r="AAL3" s="123" t="s">
        <v>19</v>
      </c>
      <c r="AAM3" s="123" t="s">
        <v>18</v>
      </c>
      <c r="AAN3" s="123" t="s">
        <v>19</v>
      </c>
      <c r="AAO3" s="123" t="s">
        <v>18</v>
      </c>
      <c r="AAP3" s="123" t="s">
        <v>19</v>
      </c>
      <c r="AAQ3" s="123" t="s">
        <v>18</v>
      </c>
      <c r="AAR3" s="123" t="s">
        <v>19</v>
      </c>
      <c r="AAS3" s="123" t="s">
        <v>18</v>
      </c>
      <c r="AAT3" s="123" t="s">
        <v>19</v>
      </c>
      <c r="AAU3" s="123" t="s">
        <v>18</v>
      </c>
      <c r="AAV3" s="123" t="s">
        <v>19</v>
      </c>
      <c r="AAW3" s="123" t="s">
        <v>18</v>
      </c>
      <c r="AAX3" s="123" t="s">
        <v>19</v>
      </c>
      <c r="AAY3" s="123" t="s">
        <v>18</v>
      </c>
      <c r="AAZ3" s="123" t="s">
        <v>19</v>
      </c>
      <c r="ABA3" s="123" t="s">
        <v>18</v>
      </c>
      <c r="ABB3" s="123" t="s">
        <v>19</v>
      </c>
      <c r="ABC3" s="123" t="s">
        <v>18</v>
      </c>
      <c r="ABD3" s="123" t="s">
        <v>19</v>
      </c>
      <c r="ABE3" s="123" t="s">
        <v>18</v>
      </c>
      <c r="ABF3" s="123" t="s">
        <v>19</v>
      </c>
      <c r="ABG3" s="123" t="s">
        <v>18</v>
      </c>
      <c r="ABH3" s="123" t="s">
        <v>19</v>
      </c>
      <c r="ABI3" s="123" t="s">
        <v>18</v>
      </c>
      <c r="ABJ3" s="123" t="s">
        <v>19</v>
      </c>
      <c r="ABK3" s="123" t="s">
        <v>18</v>
      </c>
      <c r="ABL3" s="123" t="s">
        <v>19</v>
      </c>
      <c r="ABM3" s="123" t="s">
        <v>18</v>
      </c>
      <c r="ABN3" s="123" t="s">
        <v>19</v>
      </c>
      <c r="ABO3" s="123" t="s">
        <v>18</v>
      </c>
      <c r="ABP3" s="123" t="s">
        <v>19</v>
      </c>
      <c r="ABQ3" s="123" t="s">
        <v>18</v>
      </c>
      <c r="ABR3" s="123" t="s">
        <v>19</v>
      </c>
      <c r="ABS3" s="123" t="s">
        <v>18</v>
      </c>
      <c r="ABT3" s="123" t="s">
        <v>19</v>
      </c>
      <c r="ABU3" s="123" t="s">
        <v>18</v>
      </c>
      <c r="ABV3" s="123" t="s">
        <v>19</v>
      </c>
      <c r="ABW3" s="123" t="s">
        <v>18</v>
      </c>
      <c r="ABX3" s="123" t="s">
        <v>19</v>
      </c>
      <c r="ABY3" s="123" t="s">
        <v>18</v>
      </c>
      <c r="ABZ3" s="123" t="s">
        <v>19</v>
      </c>
      <c r="ACA3" s="123" t="s">
        <v>18</v>
      </c>
      <c r="ACB3" s="123" t="s">
        <v>19</v>
      </c>
      <c r="ACC3" s="123" t="s">
        <v>18</v>
      </c>
      <c r="ACD3" s="123" t="s">
        <v>19</v>
      </c>
      <c r="ACE3" s="123" t="s">
        <v>18</v>
      </c>
      <c r="ACF3" s="123" t="s">
        <v>19</v>
      </c>
      <c r="ACG3" s="123" t="s">
        <v>18</v>
      </c>
      <c r="ACH3" s="123" t="s">
        <v>19</v>
      </c>
      <c r="ACI3" s="123" t="s">
        <v>18</v>
      </c>
      <c r="ACJ3" s="123" t="s">
        <v>19</v>
      </c>
      <c r="ACK3" s="123" t="s">
        <v>18</v>
      </c>
      <c r="ACL3" s="123" t="s">
        <v>19</v>
      </c>
      <c r="ACM3" s="123" t="s">
        <v>18</v>
      </c>
      <c r="ACN3" s="123" t="s">
        <v>19</v>
      </c>
      <c r="ACO3" s="123" t="s">
        <v>18</v>
      </c>
      <c r="ACP3" s="123" t="s">
        <v>19</v>
      </c>
      <c r="ACQ3" s="123" t="s">
        <v>18</v>
      </c>
      <c r="ACR3" s="123" t="s">
        <v>19</v>
      </c>
      <c r="ACS3" s="123" t="s">
        <v>18</v>
      </c>
      <c r="ACT3" s="123" t="s">
        <v>19</v>
      </c>
      <c r="ACU3" s="123"/>
      <c r="ACV3" s="123"/>
      <c r="ACW3" s="123" t="s">
        <v>18</v>
      </c>
      <c r="ACX3" s="123" t="s">
        <v>19</v>
      </c>
      <c r="ACY3" s="123" t="s">
        <v>18</v>
      </c>
      <c r="ACZ3" s="123" t="s">
        <v>19</v>
      </c>
    </row>
    <row r="4" spans="1:780" x14ac:dyDescent="0.25">
      <c r="A4" s="123"/>
      <c r="B4" s="148" t="s">
        <v>1860</v>
      </c>
      <c r="C4" s="145" t="s">
        <v>1592</v>
      </c>
      <c r="D4" s="145" t="s">
        <v>1593</v>
      </c>
      <c r="E4" s="154" t="s">
        <v>1577</v>
      </c>
      <c r="F4" s="145" t="s">
        <v>1578</v>
      </c>
      <c r="G4" s="145" t="s">
        <v>3</v>
      </c>
      <c r="H4" s="145" t="s">
        <v>1761</v>
      </c>
      <c r="I4" s="145" t="s">
        <v>1763</v>
      </c>
      <c r="J4" s="145" t="s">
        <v>1830</v>
      </c>
      <c r="K4" s="145" t="s">
        <v>1574</v>
      </c>
      <c r="L4" s="145" t="s">
        <v>1575</v>
      </c>
      <c r="M4" s="145" t="s">
        <v>1576</v>
      </c>
      <c r="N4" s="145" t="s">
        <v>1581</v>
      </c>
      <c r="O4" s="145" t="s">
        <v>20</v>
      </c>
      <c r="P4" s="145" t="s">
        <v>1833</v>
      </c>
      <c r="Q4" s="145" t="s">
        <v>1834</v>
      </c>
      <c r="R4" s="155" t="s">
        <v>1569</v>
      </c>
      <c r="S4" s="155" t="s">
        <v>1569</v>
      </c>
      <c r="T4" s="155" t="s">
        <v>142</v>
      </c>
      <c r="U4" s="155" t="s">
        <v>142</v>
      </c>
      <c r="V4" s="155" t="s">
        <v>502</v>
      </c>
      <c r="W4" s="155" t="s">
        <v>502</v>
      </c>
      <c r="X4" s="155" t="s">
        <v>1570</v>
      </c>
      <c r="Y4" s="155" t="s">
        <v>1570</v>
      </c>
      <c r="Z4" s="155" t="s">
        <v>21</v>
      </c>
      <c r="AA4" s="155" t="s">
        <v>21</v>
      </c>
      <c r="AB4" s="155" t="s">
        <v>1571</v>
      </c>
      <c r="AC4" s="155" t="s">
        <v>1571</v>
      </c>
      <c r="AD4" s="155" t="s">
        <v>388</v>
      </c>
      <c r="AE4" s="155" t="s">
        <v>388</v>
      </c>
      <c r="AF4" s="155" t="s">
        <v>1572</v>
      </c>
      <c r="AG4" s="155" t="s">
        <v>1572</v>
      </c>
      <c r="AH4" s="155" t="s">
        <v>15</v>
      </c>
      <c r="AI4" s="155" t="s">
        <v>15</v>
      </c>
      <c r="AJ4" s="155" t="s">
        <v>924</v>
      </c>
      <c r="AK4" s="155" t="s">
        <v>924</v>
      </c>
      <c r="AL4" s="155" t="s">
        <v>566</v>
      </c>
      <c r="AM4" s="155" t="s">
        <v>566</v>
      </c>
      <c r="AN4" s="155" t="s">
        <v>567</v>
      </c>
      <c r="AO4" s="155" t="s">
        <v>567</v>
      </c>
      <c r="AP4" s="155" t="s">
        <v>16</v>
      </c>
      <c r="AQ4" s="155" t="s">
        <v>16</v>
      </c>
      <c r="AR4" s="155" t="s">
        <v>143</v>
      </c>
      <c r="AS4" s="155" t="s">
        <v>143</v>
      </c>
      <c r="AT4" s="155" t="s">
        <v>144</v>
      </c>
      <c r="AU4" s="155" t="s">
        <v>144</v>
      </c>
      <c r="AV4" s="155" t="s">
        <v>145</v>
      </c>
      <c r="AW4" s="155" t="s">
        <v>145</v>
      </c>
      <c r="AX4" s="155" t="s">
        <v>146</v>
      </c>
      <c r="AY4" s="155" t="s">
        <v>146</v>
      </c>
      <c r="AZ4" s="155" t="s">
        <v>147</v>
      </c>
      <c r="BA4" s="155" t="s">
        <v>147</v>
      </c>
      <c r="BB4" s="155" t="s">
        <v>148</v>
      </c>
      <c r="BC4" s="155" t="s">
        <v>148</v>
      </c>
      <c r="BD4" s="155" t="s">
        <v>149</v>
      </c>
      <c r="BE4" s="155" t="s">
        <v>149</v>
      </c>
      <c r="BF4" s="155" t="s">
        <v>150</v>
      </c>
      <c r="BG4" s="155" t="s">
        <v>150</v>
      </c>
      <c r="BH4" s="155" t="s">
        <v>151</v>
      </c>
      <c r="BI4" s="155" t="s">
        <v>151</v>
      </c>
      <c r="BJ4" s="155" t="s">
        <v>152</v>
      </c>
      <c r="BK4" s="155" t="s">
        <v>152</v>
      </c>
      <c r="BL4" s="155" t="s">
        <v>153</v>
      </c>
      <c r="BM4" s="155" t="s">
        <v>153</v>
      </c>
      <c r="BN4" s="155" t="s">
        <v>154</v>
      </c>
      <c r="BO4" s="155" t="s">
        <v>154</v>
      </c>
      <c r="BP4" s="155" t="s">
        <v>155</v>
      </c>
      <c r="BQ4" s="155" t="s">
        <v>155</v>
      </c>
      <c r="BR4" s="155" t="s">
        <v>156</v>
      </c>
      <c r="BS4" s="155" t="s">
        <v>156</v>
      </c>
      <c r="BT4" s="155" t="s">
        <v>157</v>
      </c>
      <c r="BU4" s="155" t="s">
        <v>157</v>
      </c>
      <c r="BV4" s="155" t="s">
        <v>158</v>
      </c>
      <c r="BW4" s="155" t="s">
        <v>158</v>
      </c>
      <c r="BX4" s="155" t="s">
        <v>159</v>
      </c>
      <c r="BY4" s="155" t="s">
        <v>159</v>
      </c>
      <c r="BZ4" s="155" t="s">
        <v>160</v>
      </c>
      <c r="CA4" s="155" t="s">
        <v>160</v>
      </c>
      <c r="CB4" s="155" t="s">
        <v>161</v>
      </c>
      <c r="CC4" s="155" t="s">
        <v>161</v>
      </c>
      <c r="CD4" s="155" t="s">
        <v>162</v>
      </c>
      <c r="CE4" s="155" t="s">
        <v>162</v>
      </c>
      <c r="CF4" s="155" t="s">
        <v>163</v>
      </c>
      <c r="CG4" s="155" t="s">
        <v>163</v>
      </c>
      <c r="CH4" s="155" t="s">
        <v>164</v>
      </c>
      <c r="CI4" s="155" t="s">
        <v>164</v>
      </c>
      <c r="CJ4" s="155" t="s">
        <v>165</v>
      </c>
      <c r="CK4" s="155" t="s">
        <v>165</v>
      </c>
      <c r="CL4" s="155" t="s">
        <v>166</v>
      </c>
      <c r="CM4" s="155" t="s">
        <v>166</v>
      </c>
      <c r="CN4" s="155" t="s">
        <v>167</v>
      </c>
      <c r="CO4" s="155" t="s">
        <v>167</v>
      </c>
      <c r="CP4" s="155" t="s">
        <v>168</v>
      </c>
      <c r="CQ4" s="155" t="s">
        <v>168</v>
      </c>
      <c r="CR4" s="155" t="s">
        <v>169</v>
      </c>
      <c r="CS4" s="155" t="s">
        <v>169</v>
      </c>
      <c r="CT4" s="155" t="s">
        <v>170</v>
      </c>
      <c r="CU4" s="155" t="s">
        <v>170</v>
      </c>
      <c r="CV4" s="155" t="s">
        <v>200</v>
      </c>
      <c r="CW4" s="155" t="s">
        <v>200</v>
      </c>
      <c r="CX4" s="155" t="s">
        <v>203</v>
      </c>
      <c r="CY4" s="155" t="s">
        <v>203</v>
      </c>
      <c r="CZ4" s="155" t="s">
        <v>204</v>
      </c>
      <c r="DA4" s="155" t="s">
        <v>204</v>
      </c>
      <c r="DB4" s="155" t="s">
        <v>205</v>
      </c>
      <c r="DC4" s="155" t="s">
        <v>205</v>
      </c>
      <c r="DD4" s="155" t="s">
        <v>206</v>
      </c>
      <c r="DE4" s="155" t="s">
        <v>206</v>
      </c>
      <c r="DF4" s="155" t="s">
        <v>207</v>
      </c>
      <c r="DG4" s="155" t="s">
        <v>207</v>
      </c>
      <c r="DH4" s="155" t="s">
        <v>212</v>
      </c>
      <c r="DI4" s="155" t="s">
        <v>212</v>
      </c>
      <c r="DJ4" s="155" t="s">
        <v>213</v>
      </c>
      <c r="DK4" s="155" t="s">
        <v>213</v>
      </c>
      <c r="DL4" s="155" t="s">
        <v>214</v>
      </c>
      <c r="DM4" s="155" t="s">
        <v>214</v>
      </c>
      <c r="DN4" s="155" t="s">
        <v>215</v>
      </c>
      <c r="DO4" s="155" t="s">
        <v>215</v>
      </c>
      <c r="DP4" s="155" t="s">
        <v>216</v>
      </c>
      <c r="DQ4" s="155" t="s">
        <v>216</v>
      </c>
      <c r="DR4" s="155" t="s">
        <v>217</v>
      </c>
      <c r="DS4" s="155" t="s">
        <v>217</v>
      </c>
      <c r="DT4" s="155" t="s">
        <v>218</v>
      </c>
      <c r="DU4" s="155" t="s">
        <v>218</v>
      </c>
      <c r="DV4" s="155" t="s">
        <v>221</v>
      </c>
      <c r="DW4" s="155" t="s">
        <v>221</v>
      </c>
      <c r="DX4" s="155" t="s">
        <v>222</v>
      </c>
      <c r="DY4" s="155" t="s">
        <v>222</v>
      </c>
      <c r="DZ4" s="155" t="s">
        <v>223</v>
      </c>
      <c r="EA4" s="155" t="s">
        <v>223</v>
      </c>
      <c r="EB4" s="155" t="s">
        <v>224</v>
      </c>
      <c r="EC4" s="155" t="s">
        <v>224</v>
      </c>
      <c r="ED4" s="155" t="s">
        <v>225</v>
      </c>
      <c r="EE4" s="155" t="s">
        <v>225</v>
      </c>
      <c r="EF4" s="155" t="s">
        <v>226</v>
      </c>
      <c r="EG4" s="155" t="s">
        <v>226</v>
      </c>
      <c r="EH4" s="155" t="s">
        <v>227</v>
      </c>
      <c r="EI4" s="155" t="s">
        <v>227</v>
      </c>
      <c r="EJ4" s="155" t="s">
        <v>228</v>
      </c>
      <c r="EK4" s="155" t="s">
        <v>228</v>
      </c>
      <c r="EL4" s="155" t="s">
        <v>236</v>
      </c>
      <c r="EM4" s="155" t="s">
        <v>236</v>
      </c>
      <c r="EN4" s="155" t="s">
        <v>237</v>
      </c>
      <c r="EO4" s="155" t="s">
        <v>237</v>
      </c>
      <c r="EP4" s="155" t="s">
        <v>238</v>
      </c>
      <c r="EQ4" s="155" t="s">
        <v>238</v>
      </c>
      <c r="ER4" s="155" t="s">
        <v>251</v>
      </c>
      <c r="ES4" s="155" t="s">
        <v>251</v>
      </c>
      <c r="ET4" s="155" t="s">
        <v>252</v>
      </c>
      <c r="EU4" s="155" t="s">
        <v>252</v>
      </c>
      <c r="EV4" s="155" t="s">
        <v>259</v>
      </c>
      <c r="EW4" s="155" t="s">
        <v>259</v>
      </c>
      <c r="EX4" s="155" t="s">
        <v>260</v>
      </c>
      <c r="EY4" s="155" t="s">
        <v>260</v>
      </c>
      <c r="EZ4" s="155" t="s">
        <v>525</v>
      </c>
      <c r="FA4" s="155" t="s">
        <v>525</v>
      </c>
      <c r="FB4" s="155" t="s">
        <v>526</v>
      </c>
      <c r="FC4" s="155" t="s">
        <v>526</v>
      </c>
      <c r="FD4" s="155" t="s">
        <v>527</v>
      </c>
      <c r="FE4" s="155" t="s">
        <v>527</v>
      </c>
      <c r="FF4" s="155" t="s">
        <v>528</v>
      </c>
      <c r="FG4" s="155" t="s">
        <v>528</v>
      </c>
      <c r="FH4" s="155" t="s">
        <v>529</v>
      </c>
      <c r="FI4" s="155" t="s">
        <v>529</v>
      </c>
      <c r="FJ4" s="155" t="s">
        <v>530</v>
      </c>
      <c r="FK4" s="155" t="s">
        <v>530</v>
      </c>
      <c r="FL4" s="155" t="s">
        <v>531</v>
      </c>
      <c r="FM4" s="155" t="s">
        <v>531</v>
      </c>
      <c r="FN4" s="155" t="s">
        <v>532</v>
      </c>
      <c r="FO4" s="155" t="s">
        <v>532</v>
      </c>
      <c r="FP4" s="155" t="s">
        <v>533</v>
      </c>
      <c r="FQ4" s="155" t="s">
        <v>533</v>
      </c>
      <c r="FR4" s="155" t="s">
        <v>534</v>
      </c>
      <c r="FS4" s="155" t="s">
        <v>534</v>
      </c>
      <c r="FT4" s="155" t="s">
        <v>535</v>
      </c>
      <c r="FU4" s="155" t="s">
        <v>535</v>
      </c>
      <c r="FV4" s="155" t="s">
        <v>536</v>
      </c>
      <c r="FW4" s="155" t="s">
        <v>536</v>
      </c>
      <c r="FX4" s="155" t="s">
        <v>537</v>
      </c>
      <c r="FY4" s="155" t="s">
        <v>537</v>
      </c>
      <c r="FZ4" s="155" t="s">
        <v>538</v>
      </c>
      <c r="GA4" s="155" t="s">
        <v>538</v>
      </c>
      <c r="GB4" s="155" t="s">
        <v>539</v>
      </c>
      <c r="GC4" s="155" t="s">
        <v>539</v>
      </c>
      <c r="GD4" s="155" t="s">
        <v>540</v>
      </c>
      <c r="GE4" s="155" t="s">
        <v>540</v>
      </c>
      <c r="GF4" s="155" t="s">
        <v>541</v>
      </c>
      <c r="GG4" s="155" t="s">
        <v>541</v>
      </c>
      <c r="GH4" s="155" t="s">
        <v>542</v>
      </c>
      <c r="GI4" s="155" t="s">
        <v>542</v>
      </c>
      <c r="GJ4" s="155" t="s">
        <v>543</v>
      </c>
      <c r="GK4" s="155" t="s">
        <v>543</v>
      </c>
      <c r="GL4" s="155" t="s">
        <v>544</v>
      </c>
      <c r="GM4" s="155" t="s">
        <v>544</v>
      </c>
      <c r="GN4" s="155" t="s">
        <v>545</v>
      </c>
      <c r="GO4" s="155" t="s">
        <v>545</v>
      </c>
      <c r="GP4" s="155" t="s">
        <v>546</v>
      </c>
      <c r="GQ4" s="155" t="s">
        <v>546</v>
      </c>
      <c r="GR4" s="155" t="s">
        <v>547</v>
      </c>
      <c r="GS4" s="155" t="s">
        <v>547</v>
      </c>
      <c r="GT4" s="155" t="s">
        <v>548</v>
      </c>
      <c r="GU4" s="155" t="s">
        <v>548</v>
      </c>
      <c r="GV4" s="155" t="s">
        <v>549</v>
      </c>
      <c r="GW4" s="155" t="s">
        <v>549</v>
      </c>
      <c r="GX4" s="155" t="s">
        <v>550</v>
      </c>
      <c r="GY4" s="155" t="s">
        <v>550</v>
      </c>
      <c r="GZ4" s="155" t="s">
        <v>551</v>
      </c>
      <c r="HA4" s="155" t="s">
        <v>551</v>
      </c>
      <c r="HB4" s="155" t="s">
        <v>552</v>
      </c>
      <c r="HC4" s="155" t="s">
        <v>552</v>
      </c>
      <c r="HD4" s="155" t="s">
        <v>553</v>
      </c>
      <c r="HE4" s="155" t="s">
        <v>553</v>
      </c>
      <c r="HF4" s="155" t="s">
        <v>554</v>
      </c>
      <c r="HG4" s="155" t="s">
        <v>554</v>
      </c>
      <c r="HH4" s="155" t="s">
        <v>555</v>
      </c>
      <c r="HI4" s="155" t="s">
        <v>555</v>
      </c>
      <c r="HJ4" s="155" t="s">
        <v>556</v>
      </c>
      <c r="HK4" s="155" t="s">
        <v>556</v>
      </c>
      <c r="HL4" s="155" t="s">
        <v>557</v>
      </c>
      <c r="HM4" s="155" t="s">
        <v>557</v>
      </c>
      <c r="HN4" s="155" t="s">
        <v>558</v>
      </c>
      <c r="HO4" s="155" t="s">
        <v>558</v>
      </c>
      <c r="HP4" s="155" t="s">
        <v>559</v>
      </c>
      <c r="HQ4" s="155" t="s">
        <v>559</v>
      </c>
      <c r="HR4" s="155" t="s">
        <v>560</v>
      </c>
      <c r="HS4" s="155" t="s">
        <v>560</v>
      </c>
      <c r="HT4" s="155" t="s">
        <v>561</v>
      </c>
      <c r="HU4" s="155" t="s">
        <v>561</v>
      </c>
      <c r="HV4" s="155" t="s">
        <v>562</v>
      </c>
      <c r="HW4" s="155" t="s">
        <v>562</v>
      </c>
      <c r="HX4" s="155" t="s">
        <v>563</v>
      </c>
      <c r="HY4" s="155" t="s">
        <v>563</v>
      </c>
      <c r="HZ4" s="155" t="s">
        <v>564</v>
      </c>
      <c r="IA4" s="155" t="s">
        <v>564</v>
      </c>
      <c r="IB4" s="155" t="s">
        <v>565</v>
      </c>
      <c r="IC4" s="155" t="s">
        <v>565</v>
      </c>
      <c r="ID4" s="155" t="s">
        <v>664</v>
      </c>
      <c r="IE4" s="155" t="s">
        <v>664</v>
      </c>
      <c r="IF4" s="155" t="s">
        <v>694</v>
      </c>
      <c r="IG4" s="155" t="s">
        <v>694</v>
      </c>
      <c r="IH4" s="155" t="s">
        <v>695</v>
      </c>
      <c r="II4" s="155" t="s">
        <v>695</v>
      </c>
      <c r="IJ4" s="155" t="s">
        <v>862</v>
      </c>
      <c r="IK4" s="155" t="s">
        <v>862</v>
      </c>
      <c r="IL4" s="155" t="s">
        <v>863</v>
      </c>
      <c r="IM4" s="155" t="s">
        <v>863</v>
      </c>
      <c r="IN4" s="155" t="s">
        <v>900</v>
      </c>
      <c r="IO4" s="155" t="s">
        <v>900</v>
      </c>
      <c r="IP4" s="155" t="s">
        <v>901</v>
      </c>
      <c r="IQ4" s="155" t="s">
        <v>901</v>
      </c>
      <c r="IR4" s="155" t="s">
        <v>902</v>
      </c>
      <c r="IS4" s="155" t="s">
        <v>902</v>
      </c>
      <c r="IT4" s="155" t="s">
        <v>903</v>
      </c>
      <c r="IU4" s="155" t="s">
        <v>903</v>
      </c>
      <c r="IV4" s="155" t="s">
        <v>904</v>
      </c>
      <c r="IW4" s="155" t="s">
        <v>904</v>
      </c>
      <c r="IX4" s="155" t="s">
        <v>905</v>
      </c>
      <c r="IY4" s="155" t="s">
        <v>905</v>
      </c>
      <c r="IZ4" s="155" t="s">
        <v>906</v>
      </c>
      <c r="JA4" s="155" t="s">
        <v>906</v>
      </c>
      <c r="JB4" s="155" t="s">
        <v>907</v>
      </c>
      <c r="JC4" s="155" t="s">
        <v>907</v>
      </c>
      <c r="JD4" s="155" t="s">
        <v>908</v>
      </c>
      <c r="JE4" s="155" t="s">
        <v>908</v>
      </c>
      <c r="JF4" s="155" t="s">
        <v>909</v>
      </c>
      <c r="JG4" s="155" t="s">
        <v>909</v>
      </c>
      <c r="JH4" s="155" t="s">
        <v>910</v>
      </c>
      <c r="JI4" s="155" t="s">
        <v>910</v>
      </c>
      <c r="JJ4" s="155" t="s">
        <v>1045</v>
      </c>
      <c r="JK4" s="155" t="s">
        <v>1045</v>
      </c>
      <c r="JL4" s="155" t="s">
        <v>1046</v>
      </c>
      <c r="JM4" s="155" t="s">
        <v>1046</v>
      </c>
      <c r="JN4" s="155" t="s">
        <v>1047</v>
      </c>
      <c r="JO4" s="155" t="s">
        <v>1047</v>
      </c>
      <c r="JP4" s="155" t="s">
        <v>1048</v>
      </c>
      <c r="JQ4" s="155" t="s">
        <v>1048</v>
      </c>
      <c r="JR4" s="155" t="s">
        <v>1049</v>
      </c>
      <c r="JS4" s="155" t="s">
        <v>1049</v>
      </c>
      <c r="JT4" s="155" t="s">
        <v>1050</v>
      </c>
      <c r="JU4" s="155" t="s">
        <v>1050</v>
      </c>
      <c r="JV4" s="155" t="s">
        <v>1051</v>
      </c>
      <c r="JW4" s="155" t="s">
        <v>1051</v>
      </c>
      <c r="JX4" s="155" t="s">
        <v>1052</v>
      </c>
      <c r="JY4" s="155" t="s">
        <v>1052</v>
      </c>
      <c r="JZ4" s="155" t="s">
        <v>1053</v>
      </c>
      <c r="KA4" s="155" t="s">
        <v>1053</v>
      </c>
      <c r="KB4" s="155" t="s">
        <v>1054</v>
      </c>
      <c r="KC4" s="155" t="s">
        <v>1054</v>
      </c>
      <c r="KD4" s="155" t="s">
        <v>1055</v>
      </c>
      <c r="KE4" s="155" t="s">
        <v>1055</v>
      </c>
      <c r="KF4" s="155" t="s">
        <v>1056</v>
      </c>
      <c r="KG4" s="155" t="s">
        <v>1056</v>
      </c>
      <c r="KH4" s="155" t="s">
        <v>1057</v>
      </c>
      <c r="KI4" s="155" t="s">
        <v>1057</v>
      </c>
      <c r="KJ4" s="155" t="s">
        <v>1058</v>
      </c>
      <c r="KK4" s="155" t="s">
        <v>1058</v>
      </c>
      <c r="KL4" s="155" t="s">
        <v>1059</v>
      </c>
      <c r="KM4" s="155" t="s">
        <v>1059</v>
      </c>
      <c r="KN4" s="155" t="s">
        <v>1060</v>
      </c>
      <c r="KO4" s="155" t="s">
        <v>1060</v>
      </c>
      <c r="KP4" s="155" t="s">
        <v>1061</v>
      </c>
      <c r="KQ4" s="155" t="s">
        <v>1061</v>
      </c>
      <c r="KR4" s="155" t="s">
        <v>1062</v>
      </c>
      <c r="KS4" s="155" t="s">
        <v>1062</v>
      </c>
      <c r="KT4" s="155" t="s">
        <v>1063</v>
      </c>
      <c r="KU4" s="155" t="s">
        <v>1063</v>
      </c>
      <c r="KV4" s="155" t="s">
        <v>1064</v>
      </c>
      <c r="KW4" s="155" t="s">
        <v>1064</v>
      </c>
      <c r="KX4" s="155" t="s">
        <v>1065</v>
      </c>
      <c r="KY4" s="155" t="s">
        <v>1065</v>
      </c>
      <c r="KZ4" s="155" t="s">
        <v>1066</v>
      </c>
      <c r="LA4" s="155" t="s">
        <v>1066</v>
      </c>
      <c r="LB4" s="155" t="s">
        <v>1067</v>
      </c>
      <c r="LC4" s="155" t="s">
        <v>1067</v>
      </c>
      <c r="LD4" s="155" t="s">
        <v>1068</v>
      </c>
      <c r="LE4" s="155" t="s">
        <v>1068</v>
      </c>
      <c r="LF4" s="155" t="s">
        <v>1069</v>
      </c>
      <c r="LG4" s="155" t="s">
        <v>1069</v>
      </c>
      <c r="LH4" s="155" t="s">
        <v>1070</v>
      </c>
      <c r="LI4" s="155" t="s">
        <v>1070</v>
      </c>
      <c r="LJ4" s="155" t="s">
        <v>1071</v>
      </c>
      <c r="LK4" s="155" t="s">
        <v>1071</v>
      </c>
      <c r="LL4" s="155" t="s">
        <v>1072</v>
      </c>
      <c r="LM4" s="155" t="s">
        <v>1072</v>
      </c>
      <c r="LN4" s="155" t="s">
        <v>1073</v>
      </c>
      <c r="LO4" s="155" t="s">
        <v>1073</v>
      </c>
      <c r="LP4" s="155" t="s">
        <v>1074</v>
      </c>
      <c r="LQ4" s="155" t="s">
        <v>1074</v>
      </c>
      <c r="LR4" s="155" t="s">
        <v>1075</v>
      </c>
      <c r="LS4" s="155" t="s">
        <v>1075</v>
      </c>
      <c r="LT4" s="155" t="s">
        <v>1076</v>
      </c>
      <c r="LU4" s="155" t="s">
        <v>1076</v>
      </c>
      <c r="LV4" s="155" t="s">
        <v>1077</v>
      </c>
      <c r="LW4" s="155" t="s">
        <v>1077</v>
      </c>
      <c r="LX4" s="155" t="s">
        <v>1078</v>
      </c>
      <c r="LY4" s="155" t="s">
        <v>1078</v>
      </c>
      <c r="LZ4" s="155" t="s">
        <v>1079</v>
      </c>
      <c r="MA4" s="155" t="s">
        <v>1079</v>
      </c>
      <c r="MB4" s="155" t="s">
        <v>1080</v>
      </c>
      <c r="MC4" s="155" t="s">
        <v>1080</v>
      </c>
      <c r="MD4" s="155" t="s">
        <v>1081</v>
      </c>
      <c r="ME4" s="155" t="s">
        <v>1081</v>
      </c>
      <c r="MF4" s="155" t="s">
        <v>1082</v>
      </c>
      <c r="MG4" s="155" t="s">
        <v>1082</v>
      </c>
      <c r="MH4" s="155" t="s">
        <v>1083</v>
      </c>
      <c r="MI4" s="155" t="s">
        <v>1083</v>
      </c>
      <c r="MJ4" s="155" t="s">
        <v>1084</v>
      </c>
      <c r="MK4" s="155" t="s">
        <v>1084</v>
      </c>
      <c r="ML4" s="155" t="s">
        <v>1085</v>
      </c>
      <c r="MM4" s="155" t="s">
        <v>1085</v>
      </c>
      <c r="MN4" s="155" t="s">
        <v>1086</v>
      </c>
      <c r="MO4" s="155" t="s">
        <v>1086</v>
      </c>
      <c r="MP4" s="155" t="s">
        <v>1087</v>
      </c>
      <c r="MQ4" s="155" t="s">
        <v>1087</v>
      </c>
      <c r="MR4" s="155" t="s">
        <v>1088</v>
      </c>
      <c r="MS4" s="155" t="s">
        <v>1088</v>
      </c>
      <c r="MT4" s="155" t="s">
        <v>1089</v>
      </c>
      <c r="MU4" s="155" t="s">
        <v>1089</v>
      </c>
      <c r="MV4" s="155" t="s">
        <v>1090</v>
      </c>
      <c r="MW4" s="155" t="s">
        <v>1090</v>
      </c>
      <c r="MX4" s="155" t="s">
        <v>1091</v>
      </c>
      <c r="MY4" s="155" t="s">
        <v>1091</v>
      </c>
      <c r="MZ4" s="155" t="s">
        <v>1092</v>
      </c>
      <c r="NA4" s="155" t="s">
        <v>1092</v>
      </c>
      <c r="NB4" s="155" t="s">
        <v>1093</v>
      </c>
      <c r="NC4" s="155" t="s">
        <v>1093</v>
      </c>
      <c r="ND4" s="155" t="s">
        <v>1094</v>
      </c>
      <c r="NE4" s="155" t="s">
        <v>1094</v>
      </c>
      <c r="NF4" s="155" t="s">
        <v>1095</v>
      </c>
      <c r="NG4" s="155" t="s">
        <v>1095</v>
      </c>
      <c r="NH4" s="155" t="s">
        <v>1096</v>
      </c>
      <c r="NI4" s="155" t="s">
        <v>1096</v>
      </c>
      <c r="NJ4" s="155" t="s">
        <v>1097</v>
      </c>
      <c r="NK4" s="155" t="s">
        <v>1097</v>
      </c>
      <c r="NL4" s="155" t="s">
        <v>1098</v>
      </c>
      <c r="NM4" s="155" t="s">
        <v>1098</v>
      </c>
      <c r="NN4" s="155" t="s">
        <v>1099</v>
      </c>
      <c r="NO4" s="155" t="s">
        <v>1099</v>
      </c>
      <c r="NP4" s="155" t="s">
        <v>1112</v>
      </c>
      <c r="NQ4" s="155" t="s">
        <v>1112</v>
      </c>
      <c r="NR4" s="155" t="s">
        <v>25</v>
      </c>
      <c r="NS4" s="155" t="s">
        <v>25</v>
      </c>
      <c r="NT4" s="155" t="s">
        <v>17</v>
      </c>
      <c r="NU4" s="155" t="s">
        <v>17</v>
      </c>
      <c r="NV4" s="155" t="s">
        <v>24</v>
      </c>
      <c r="NW4" s="155" t="s">
        <v>24</v>
      </c>
      <c r="NX4" s="155" t="s">
        <v>1606</v>
      </c>
      <c r="NY4" s="155" t="s">
        <v>1606</v>
      </c>
      <c r="NZ4" s="155" t="s">
        <v>23</v>
      </c>
      <c r="OA4" s="155" t="s">
        <v>23</v>
      </c>
      <c r="OB4" s="155" t="s">
        <v>278</v>
      </c>
      <c r="OC4" s="155" t="s">
        <v>278</v>
      </c>
      <c r="OD4" s="155" t="s">
        <v>282</v>
      </c>
      <c r="OE4" s="183" t="s">
        <v>282</v>
      </c>
      <c r="OF4" s="180"/>
      <c r="OG4" s="173" t="s">
        <v>1569</v>
      </c>
      <c r="OH4" s="155" t="s">
        <v>1569</v>
      </c>
      <c r="OI4" s="155" t="s">
        <v>142</v>
      </c>
      <c r="OJ4" s="155" t="s">
        <v>142</v>
      </c>
      <c r="OK4" s="155" t="s">
        <v>502</v>
      </c>
      <c r="OL4" s="155" t="s">
        <v>502</v>
      </c>
      <c r="OM4" s="155" t="s">
        <v>1570</v>
      </c>
      <c r="ON4" s="155" t="s">
        <v>1570</v>
      </c>
      <c r="OO4" s="155" t="s">
        <v>21</v>
      </c>
      <c r="OP4" s="155" t="s">
        <v>21</v>
      </c>
      <c r="OQ4" s="155" t="s">
        <v>1571</v>
      </c>
      <c r="OR4" s="155" t="s">
        <v>1571</v>
      </c>
      <c r="OS4" s="155" t="s">
        <v>388</v>
      </c>
      <c r="OT4" s="155" t="s">
        <v>388</v>
      </c>
      <c r="OU4" s="155" t="s">
        <v>1572</v>
      </c>
      <c r="OV4" s="155" t="s">
        <v>1572</v>
      </c>
      <c r="OW4" s="155" t="s">
        <v>15</v>
      </c>
      <c r="OX4" s="155" t="s">
        <v>15</v>
      </c>
      <c r="OY4" s="155" t="s">
        <v>924</v>
      </c>
      <c r="OZ4" s="155" t="s">
        <v>924</v>
      </c>
      <c r="PA4" s="155" t="s">
        <v>566</v>
      </c>
      <c r="PB4" s="155" t="s">
        <v>566</v>
      </c>
      <c r="PC4" s="155" t="s">
        <v>567</v>
      </c>
      <c r="PD4" s="155" t="s">
        <v>567</v>
      </c>
      <c r="PE4" s="155" t="s">
        <v>16</v>
      </c>
      <c r="PF4" s="155" t="s">
        <v>16</v>
      </c>
      <c r="PG4" s="155" t="s">
        <v>143</v>
      </c>
      <c r="PH4" s="155" t="s">
        <v>143</v>
      </c>
      <c r="PI4" s="155" t="s">
        <v>144</v>
      </c>
      <c r="PJ4" s="155" t="s">
        <v>144</v>
      </c>
      <c r="PK4" s="155" t="s">
        <v>145</v>
      </c>
      <c r="PL4" s="155" t="s">
        <v>145</v>
      </c>
      <c r="PM4" s="155" t="s">
        <v>146</v>
      </c>
      <c r="PN4" s="155" t="s">
        <v>146</v>
      </c>
      <c r="PO4" s="155" t="s">
        <v>147</v>
      </c>
      <c r="PP4" s="155" t="s">
        <v>147</v>
      </c>
      <c r="PQ4" s="155" t="s">
        <v>148</v>
      </c>
      <c r="PR4" s="155" t="s">
        <v>148</v>
      </c>
      <c r="PS4" s="155" t="s">
        <v>149</v>
      </c>
      <c r="PT4" s="155" t="s">
        <v>149</v>
      </c>
      <c r="PU4" s="155" t="s">
        <v>150</v>
      </c>
      <c r="PV4" s="155" t="s">
        <v>150</v>
      </c>
      <c r="PW4" s="155" t="s">
        <v>151</v>
      </c>
      <c r="PX4" s="155" t="s">
        <v>151</v>
      </c>
      <c r="PY4" s="155" t="s">
        <v>152</v>
      </c>
      <c r="PZ4" s="155" t="s">
        <v>152</v>
      </c>
      <c r="QA4" s="155" t="s">
        <v>153</v>
      </c>
      <c r="QB4" s="155" t="s">
        <v>153</v>
      </c>
      <c r="QC4" s="155" t="s">
        <v>154</v>
      </c>
      <c r="QD4" s="155" t="s">
        <v>154</v>
      </c>
      <c r="QE4" s="155" t="s">
        <v>155</v>
      </c>
      <c r="QF4" s="155" t="s">
        <v>155</v>
      </c>
      <c r="QG4" s="155" t="s">
        <v>156</v>
      </c>
      <c r="QH4" s="155" t="s">
        <v>156</v>
      </c>
      <c r="QI4" s="155" t="s">
        <v>157</v>
      </c>
      <c r="QJ4" s="155" t="s">
        <v>157</v>
      </c>
      <c r="QK4" s="155" t="s">
        <v>158</v>
      </c>
      <c r="QL4" s="155" t="s">
        <v>158</v>
      </c>
      <c r="QM4" s="155" t="s">
        <v>159</v>
      </c>
      <c r="QN4" s="155" t="s">
        <v>159</v>
      </c>
      <c r="QO4" s="155" t="s">
        <v>160</v>
      </c>
      <c r="QP4" s="155" t="s">
        <v>160</v>
      </c>
      <c r="QQ4" s="155" t="s">
        <v>161</v>
      </c>
      <c r="QR4" s="155" t="s">
        <v>161</v>
      </c>
      <c r="QS4" s="155" t="s">
        <v>162</v>
      </c>
      <c r="QT4" s="155" t="s">
        <v>162</v>
      </c>
      <c r="QU4" s="155" t="s">
        <v>163</v>
      </c>
      <c r="QV4" s="155" t="s">
        <v>163</v>
      </c>
      <c r="QW4" s="155" t="s">
        <v>164</v>
      </c>
      <c r="QX4" s="155" t="s">
        <v>164</v>
      </c>
      <c r="QY4" s="155" t="s">
        <v>165</v>
      </c>
      <c r="QZ4" s="155" t="s">
        <v>165</v>
      </c>
      <c r="RA4" s="155" t="s">
        <v>166</v>
      </c>
      <c r="RB4" s="155" t="s">
        <v>166</v>
      </c>
      <c r="RC4" s="155" t="s">
        <v>167</v>
      </c>
      <c r="RD4" s="155" t="s">
        <v>167</v>
      </c>
      <c r="RE4" s="155" t="s">
        <v>168</v>
      </c>
      <c r="RF4" s="155" t="s">
        <v>168</v>
      </c>
      <c r="RG4" s="155" t="s">
        <v>169</v>
      </c>
      <c r="RH4" s="155" t="s">
        <v>169</v>
      </c>
      <c r="RI4" s="155" t="s">
        <v>170</v>
      </c>
      <c r="RJ4" s="155" t="s">
        <v>170</v>
      </c>
      <c r="RK4" s="155" t="s">
        <v>200</v>
      </c>
      <c r="RL4" s="155" t="s">
        <v>200</v>
      </c>
      <c r="RM4" s="155" t="s">
        <v>203</v>
      </c>
      <c r="RN4" s="155" t="s">
        <v>203</v>
      </c>
      <c r="RO4" s="155" t="s">
        <v>204</v>
      </c>
      <c r="RP4" s="155" t="s">
        <v>204</v>
      </c>
      <c r="RQ4" s="155" t="s">
        <v>205</v>
      </c>
      <c r="RR4" s="155" t="s">
        <v>205</v>
      </c>
      <c r="RS4" s="155" t="s">
        <v>206</v>
      </c>
      <c r="RT4" s="155" t="s">
        <v>206</v>
      </c>
      <c r="RU4" s="155" t="s">
        <v>207</v>
      </c>
      <c r="RV4" s="155" t="s">
        <v>207</v>
      </c>
      <c r="RW4" s="155" t="s">
        <v>212</v>
      </c>
      <c r="RX4" s="155" t="s">
        <v>212</v>
      </c>
      <c r="RY4" s="155" t="s">
        <v>213</v>
      </c>
      <c r="RZ4" s="155" t="s">
        <v>213</v>
      </c>
      <c r="SA4" s="155" t="s">
        <v>214</v>
      </c>
      <c r="SB4" s="155" t="s">
        <v>214</v>
      </c>
      <c r="SC4" s="155" t="s">
        <v>215</v>
      </c>
      <c r="SD4" s="155" t="s">
        <v>215</v>
      </c>
      <c r="SE4" s="155" t="s">
        <v>216</v>
      </c>
      <c r="SF4" s="155" t="s">
        <v>216</v>
      </c>
      <c r="SG4" s="155" t="s">
        <v>217</v>
      </c>
      <c r="SH4" s="155" t="s">
        <v>217</v>
      </c>
      <c r="SI4" s="155" t="s">
        <v>218</v>
      </c>
      <c r="SJ4" s="155" t="s">
        <v>218</v>
      </c>
      <c r="SK4" s="155" t="s">
        <v>221</v>
      </c>
      <c r="SL4" s="155" t="s">
        <v>221</v>
      </c>
      <c r="SM4" s="155" t="s">
        <v>222</v>
      </c>
      <c r="SN4" s="155" t="s">
        <v>222</v>
      </c>
      <c r="SO4" s="155" t="s">
        <v>223</v>
      </c>
      <c r="SP4" s="155" t="s">
        <v>223</v>
      </c>
      <c r="SQ4" s="155" t="s">
        <v>224</v>
      </c>
      <c r="SR4" s="155" t="s">
        <v>224</v>
      </c>
      <c r="SS4" s="155" t="s">
        <v>225</v>
      </c>
      <c r="ST4" s="155" t="s">
        <v>225</v>
      </c>
      <c r="SU4" s="155" t="s">
        <v>226</v>
      </c>
      <c r="SV4" s="155" t="s">
        <v>226</v>
      </c>
      <c r="SW4" s="155" t="s">
        <v>227</v>
      </c>
      <c r="SX4" s="155" t="s">
        <v>227</v>
      </c>
      <c r="SY4" s="155" t="s">
        <v>228</v>
      </c>
      <c r="SZ4" s="155" t="s">
        <v>228</v>
      </c>
      <c r="TA4" s="155" t="s">
        <v>236</v>
      </c>
      <c r="TB4" s="155" t="s">
        <v>236</v>
      </c>
      <c r="TC4" s="155" t="s">
        <v>237</v>
      </c>
      <c r="TD4" s="155" t="s">
        <v>237</v>
      </c>
      <c r="TE4" s="155" t="s">
        <v>238</v>
      </c>
      <c r="TF4" s="155" t="s">
        <v>238</v>
      </c>
      <c r="TG4" s="155" t="s">
        <v>251</v>
      </c>
      <c r="TH4" s="155" t="s">
        <v>251</v>
      </c>
      <c r="TI4" s="155" t="s">
        <v>252</v>
      </c>
      <c r="TJ4" s="155" t="s">
        <v>252</v>
      </c>
      <c r="TK4" s="155" t="s">
        <v>259</v>
      </c>
      <c r="TL4" s="155" t="s">
        <v>259</v>
      </c>
      <c r="TM4" s="155" t="s">
        <v>260</v>
      </c>
      <c r="TN4" s="155" t="s">
        <v>260</v>
      </c>
      <c r="TO4" s="155" t="s">
        <v>525</v>
      </c>
      <c r="TP4" s="155" t="s">
        <v>525</v>
      </c>
      <c r="TQ4" s="155" t="s">
        <v>526</v>
      </c>
      <c r="TR4" s="155" t="s">
        <v>526</v>
      </c>
      <c r="TS4" s="155" t="s">
        <v>527</v>
      </c>
      <c r="TT4" s="155" t="s">
        <v>527</v>
      </c>
      <c r="TU4" s="155" t="s">
        <v>528</v>
      </c>
      <c r="TV4" s="155" t="s">
        <v>528</v>
      </c>
      <c r="TW4" s="155" t="s">
        <v>529</v>
      </c>
      <c r="TX4" s="155" t="s">
        <v>529</v>
      </c>
      <c r="TY4" s="155" t="s">
        <v>530</v>
      </c>
      <c r="TZ4" s="155" t="s">
        <v>530</v>
      </c>
      <c r="UA4" s="155" t="s">
        <v>531</v>
      </c>
      <c r="UB4" s="155" t="s">
        <v>531</v>
      </c>
      <c r="UC4" s="155" t="s">
        <v>532</v>
      </c>
      <c r="UD4" s="155" t="s">
        <v>532</v>
      </c>
      <c r="UE4" s="155" t="s">
        <v>533</v>
      </c>
      <c r="UF4" s="155" t="s">
        <v>533</v>
      </c>
      <c r="UG4" s="155" t="s">
        <v>534</v>
      </c>
      <c r="UH4" s="155" t="s">
        <v>534</v>
      </c>
      <c r="UI4" s="155" t="s">
        <v>535</v>
      </c>
      <c r="UJ4" s="155" t="s">
        <v>535</v>
      </c>
      <c r="UK4" s="155" t="s">
        <v>536</v>
      </c>
      <c r="UL4" s="155" t="s">
        <v>536</v>
      </c>
      <c r="UM4" s="155" t="s">
        <v>537</v>
      </c>
      <c r="UN4" s="155" t="s">
        <v>537</v>
      </c>
      <c r="UO4" s="155" t="s">
        <v>538</v>
      </c>
      <c r="UP4" s="155" t="s">
        <v>538</v>
      </c>
      <c r="UQ4" s="155" t="s">
        <v>539</v>
      </c>
      <c r="UR4" s="155" t="s">
        <v>539</v>
      </c>
      <c r="US4" s="155" t="s">
        <v>540</v>
      </c>
      <c r="UT4" s="155" t="s">
        <v>540</v>
      </c>
      <c r="UU4" s="155" t="s">
        <v>541</v>
      </c>
      <c r="UV4" s="155" t="s">
        <v>541</v>
      </c>
      <c r="UW4" s="155" t="s">
        <v>542</v>
      </c>
      <c r="UX4" s="155" t="s">
        <v>542</v>
      </c>
      <c r="UY4" s="155" t="s">
        <v>543</v>
      </c>
      <c r="UZ4" s="155" t="s">
        <v>543</v>
      </c>
      <c r="VA4" s="155" t="s">
        <v>544</v>
      </c>
      <c r="VB4" s="155" t="s">
        <v>544</v>
      </c>
      <c r="VC4" s="155" t="s">
        <v>545</v>
      </c>
      <c r="VD4" s="155" t="s">
        <v>545</v>
      </c>
      <c r="VE4" s="155" t="s">
        <v>546</v>
      </c>
      <c r="VF4" s="155" t="s">
        <v>546</v>
      </c>
      <c r="VG4" s="155" t="s">
        <v>547</v>
      </c>
      <c r="VH4" s="155" t="s">
        <v>547</v>
      </c>
      <c r="VI4" s="155" t="s">
        <v>548</v>
      </c>
      <c r="VJ4" s="155" t="s">
        <v>548</v>
      </c>
      <c r="VK4" s="155" t="s">
        <v>549</v>
      </c>
      <c r="VL4" s="155" t="s">
        <v>549</v>
      </c>
      <c r="VM4" s="155" t="s">
        <v>550</v>
      </c>
      <c r="VN4" s="155" t="s">
        <v>550</v>
      </c>
      <c r="VO4" s="155" t="s">
        <v>551</v>
      </c>
      <c r="VP4" s="155" t="s">
        <v>551</v>
      </c>
      <c r="VQ4" s="155" t="s">
        <v>552</v>
      </c>
      <c r="VR4" s="155" t="s">
        <v>552</v>
      </c>
      <c r="VS4" s="155" t="s">
        <v>553</v>
      </c>
      <c r="VT4" s="155" t="s">
        <v>553</v>
      </c>
      <c r="VU4" s="155" t="s">
        <v>554</v>
      </c>
      <c r="VV4" s="155" t="s">
        <v>554</v>
      </c>
      <c r="VW4" s="155" t="s">
        <v>555</v>
      </c>
      <c r="VX4" s="155" t="s">
        <v>555</v>
      </c>
      <c r="VY4" s="155" t="s">
        <v>556</v>
      </c>
      <c r="VZ4" s="155" t="s">
        <v>556</v>
      </c>
      <c r="WA4" s="155" t="s">
        <v>557</v>
      </c>
      <c r="WB4" s="155" t="s">
        <v>557</v>
      </c>
      <c r="WC4" s="155" t="s">
        <v>558</v>
      </c>
      <c r="WD4" s="155" t="s">
        <v>558</v>
      </c>
      <c r="WE4" s="155" t="s">
        <v>559</v>
      </c>
      <c r="WF4" s="155" t="s">
        <v>559</v>
      </c>
      <c r="WG4" s="155" t="s">
        <v>560</v>
      </c>
      <c r="WH4" s="155" t="s">
        <v>560</v>
      </c>
      <c r="WI4" s="155" t="s">
        <v>561</v>
      </c>
      <c r="WJ4" s="155" t="s">
        <v>561</v>
      </c>
      <c r="WK4" s="155" t="s">
        <v>562</v>
      </c>
      <c r="WL4" s="155" t="s">
        <v>562</v>
      </c>
      <c r="WM4" s="155" t="s">
        <v>563</v>
      </c>
      <c r="WN4" s="155" t="s">
        <v>563</v>
      </c>
      <c r="WO4" s="155" t="s">
        <v>564</v>
      </c>
      <c r="WP4" s="155" t="s">
        <v>564</v>
      </c>
      <c r="WQ4" s="155" t="s">
        <v>565</v>
      </c>
      <c r="WR4" s="155" t="s">
        <v>565</v>
      </c>
      <c r="WS4" s="155" t="s">
        <v>664</v>
      </c>
      <c r="WT4" s="155" t="s">
        <v>664</v>
      </c>
      <c r="WU4" s="155" t="s">
        <v>694</v>
      </c>
      <c r="WV4" s="155" t="s">
        <v>694</v>
      </c>
      <c r="WW4" s="155" t="s">
        <v>695</v>
      </c>
      <c r="WX4" s="155" t="s">
        <v>695</v>
      </c>
      <c r="WY4" s="155" t="s">
        <v>862</v>
      </c>
      <c r="WZ4" s="155" t="s">
        <v>862</v>
      </c>
      <c r="XA4" s="155" t="s">
        <v>863</v>
      </c>
      <c r="XB4" s="155" t="s">
        <v>863</v>
      </c>
      <c r="XC4" s="155" t="s">
        <v>900</v>
      </c>
      <c r="XD4" s="155" t="s">
        <v>900</v>
      </c>
      <c r="XE4" s="155" t="s">
        <v>901</v>
      </c>
      <c r="XF4" s="155" t="s">
        <v>901</v>
      </c>
      <c r="XG4" s="155" t="s">
        <v>902</v>
      </c>
      <c r="XH4" s="155" t="s">
        <v>902</v>
      </c>
      <c r="XI4" s="155" t="s">
        <v>903</v>
      </c>
      <c r="XJ4" s="155" t="s">
        <v>903</v>
      </c>
      <c r="XK4" s="155" t="s">
        <v>904</v>
      </c>
      <c r="XL4" s="155" t="s">
        <v>904</v>
      </c>
      <c r="XM4" s="155" t="s">
        <v>905</v>
      </c>
      <c r="XN4" s="155" t="s">
        <v>905</v>
      </c>
      <c r="XO4" s="155" t="s">
        <v>906</v>
      </c>
      <c r="XP4" s="155" t="s">
        <v>906</v>
      </c>
      <c r="XQ4" s="155" t="s">
        <v>907</v>
      </c>
      <c r="XR4" s="155" t="s">
        <v>907</v>
      </c>
      <c r="XS4" s="155" t="s">
        <v>908</v>
      </c>
      <c r="XT4" s="155" t="s">
        <v>908</v>
      </c>
      <c r="XU4" s="155" t="s">
        <v>909</v>
      </c>
      <c r="XV4" s="155" t="s">
        <v>909</v>
      </c>
      <c r="XW4" s="155" t="s">
        <v>910</v>
      </c>
      <c r="XX4" s="155" t="s">
        <v>910</v>
      </c>
      <c r="XY4" s="155" t="s">
        <v>1045</v>
      </c>
      <c r="XZ4" s="155" t="s">
        <v>1045</v>
      </c>
      <c r="YA4" s="155" t="s">
        <v>1046</v>
      </c>
      <c r="YB4" s="155" t="s">
        <v>1046</v>
      </c>
      <c r="YC4" s="155" t="s">
        <v>1047</v>
      </c>
      <c r="YD4" s="155" t="s">
        <v>1047</v>
      </c>
      <c r="YE4" s="155" t="s">
        <v>1048</v>
      </c>
      <c r="YF4" s="155" t="s">
        <v>1048</v>
      </c>
      <c r="YG4" s="155" t="s">
        <v>1049</v>
      </c>
      <c r="YH4" s="155" t="s">
        <v>1049</v>
      </c>
      <c r="YI4" s="155" t="s">
        <v>1050</v>
      </c>
      <c r="YJ4" s="155" t="s">
        <v>1050</v>
      </c>
      <c r="YK4" s="155" t="s">
        <v>1051</v>
      </c>
      <c r="YL4" s="155" t="s">
        <v>1051</v>
      </c>
      <c r="YM4" s="155" t="s">
        <v>1052</v>
      </c>
      <c r="YN4" s="155" t="s">
        <v>1052</v>
      </c>
      <c r="YO4" s="155" t="s">
        <v>1053</v>
      </c>
      <c r="YP4" s="155" t="s">
        <v>1053</v>
      </c>
      <c r="YQ4" s="155" t="s">
        <v>1054</v>
      </c>
      <c r="YR4" s="155" t="s">
        <v>1054</v>
      </c>
      <c r="YS4" s="155" t="s">
        <v>1055</v>
      </c>
      <c r="YT4" s="155" t="s">
        <v>1055</v>
      </c>
      <c r="YU4" s="155" t="s">
        <v>1056</v>
      </c>
      <c r="YV4" s="155" t="s">
        <v>1056</v>
      </c>
      <c r="YW4" s="155" t="s">
        <v>1057</v>
      </c>
      <c r="YX4" s="155" t="s">
        <v>1057</v>
      </c>
      <c r="YY4" s="155" t="s">
        <v>1058</v>
      </c>
      <c r="YZ4" s="155" t="s">
        <v>1058</v>
      </c>
      <c r="ZA4" s="155" t="s">
        <v>1059</v>
      </c>
      <c r="ZB4" s="155" t="s">
        <v>1059</v>
      </c>
      <c r="ZC4" s="155" t="s">
        <v>1060</v>
      </c>
      <c r="ZD4" s="155" t="s">
        <v>1060</v>
      </c>
      <c r="ZE4" s="155" t="s">
        <v>1061</v>
      </c>
      <c r="ZF4" s="155" t="s">
        <v>1061</v>
      </c>
      <c r="ZG4" s="155" t="s">
        <v>1062</v>
      </c>
      <c r="ZH4" s="155" t="s">
        <v>1062</v>
      </c>
      <c r="ZI4" s="155" t="s">
        <v>1063</v>
      </c>
      <c r="ZJ4" s="155" t="s">
        <v>1063</v>
      </c>
      <c r="ZK4" s="155" t="s">
        <v>1064</v>
      </c>
      <c r="ZL4" s="155" t="s">
        <v>1064</v>
      </c>
      <c r="ZM4" s="155" t="s">
        <v>1065</v>
      </c>
      <c r="ZN4" s="155" t="s">
        <v>1065</v>
      </c>
      <c r="ZO4" s="155" t="s">
        <v>1066</v>
      </c>
      <c r="ZP4" s="155" t="s">
        <v>1066</v>
      </c>
      <c r="ZQ4" s="155" t="s">
        <v>1067</v>
      </c>
      <c r="ZR4" s="155" t="s">
        <v>1067</v>
      </c>
      <c r="ZS4" s="155" t="s">
        <v>1068</v>
      </c>
      <c r="ZT4" s="155" t="s">
        <v>1068</v>
      </c>
      <c r="ZU4" s="155" t="s">
        <v>1069</v>
      </c>
      <c r="ZV4" s="155" t="s">
        <v>1069</v>
      </c>
      <c r="ZW4" s="155" t="s">
        <v>1070</v>
      </c>
      <c r="ZX4" s="155" t="s">
        <v>1070</v>
      </c>
      <c r="ZY4" s="155" t="s">
        <v>1071</v>
      </c>
      <c r="ZZ4" s="155" t="s">
        <v>1071</v>
      </c>
      <c r="AAA4" s="155" t="s">
        <v>1072</v>
      </c>
      <c r="AAB4" s="155" t="s">
        <v>1072</v>
      </c>
      <c r="AAC4" s="155" t="s">
        <v>1073</v>
      </c>
      <c r="AAD4" s="155" t="s">
        <v>1073</v>
      </c>
      <c r="AAE4" s="155" t="s">
        <v>1074</v>
      </c>
      <c r="AAF4" s="155" t="s">
        <v>1074</v>
      </c>
      <c r="AAG4" s="155" t="s">
        <v>1075</v>
      </c>
      <c r="AAH4" s="155" t="s">
        <v>1075</v>
      </c>
      <c r="AAI4" s="155" t="s">
        <v>1076</v>
      </c>
      <c r="AAJ4" s="155" t="s">
        <v>1076</v>
      </c>
      <c r="AAK4" s="155" t="s">
        <v>1077</v>
      </c>
      <c r="AAL4" s="155" t="s">
        <v>1077</v>
      </c>
      <c r="AAM4" s="155" t="s">
        <v>1078</v>
      </c>
      <c r="AAN4" s="155" t="s">
        <v>1078</v>
      </c>
      <c r="AAO4" s="155" t="s">
        <v>1079</v>
      </c>
      <c r="AAP4" s="155" t="s">
        <v>1079</v>
      </c>
      <c r="AAQ4" s="155" t="s">
        <v>1080</v>
      </c>
      <c r="AAR4" s="155" t="s">
        <v>1080</v>
      </c>
      <c r="AAS4" s="155" t="s">
        <v>1081</v>
      </c>
      <c r="AAT4" s="155" t="s">
        <v>1081</v>
      </c>
      <c r="AAU4" s="155" t="s">
        <v>1082</v>
      </c>
      <c r="AAV4" s="155" t="s">
        <v>1082</v>
      </c>
      <c r="AAW4" s="155" t="s">
        <v>1083</v>
      </c>
      <c r="AAX4" s="155" t="s">
        <v>1083</v>
      </c>
      <c r="AAY4" s="155" t="s">
        <v>1084</v>
      </c>
      <c r="AAZ4" s="155" t="s">
        <v>1084</v>
      </c>
      <c r="ABA4" s="155" t="s">
        <v>1085</v>
      </c>
      <c r="ABB4" s="155" t="s">
        <v>1085</v>
      </c>
      <c r="ABC4" s="155" t="s">
        <v>1086</v>
      </c>
      <c r="ABD4" s="155" t="s">
        <v>1086</v>
      </c>
      <c r="ABE4" s="155" t="s">
        <v>1087</v>
      </c>
      <c r="ABF4" s="155" t="s">
        <v>1087</v>
      </c>
      <c r="ABG4" s="155" t="s">
        <v>1088</v>
      </c>
      <c r="ABH4" s="155" t="s">
        <v>1088</v>
      </c>
      <c r="ABI4" s="155" t="s">
        <v>1089</v>
      </c>
      <c r="ABJ4" s="155" t="s">
        <v>1089</v>
      </c>
      <c r="ABK4" s="155" t="s">
        <v>1090</v>
      </c>
      <c r="ABL4" s="155" t="s">
        <v>1090</v>
      </c>
      <c r="ABM4" s="155" t="s">
        <v>1091</v>
      </c>
      <c r="ABN4" s="155" t="s">
        <v>1091</v>
      </c>
      <c r="ABO4" s="155" t="s">
        <v>1092</v>
      </c>
      <c r="ABP4" s="155" t="s">
        <v>1092</v>
      </c>
      <c r="ABQ4" s="155" t="s">
        <v>1093</v>
      </c>
      <c r="ABR4" s="155" t="s">
        <v>1093</v>
      </c>
      <c r="ABS4" s="155" t="s">
        <v>1094</v>
      </c>
      <c r="ABT4" s="155" t="s">
        <v>1094</v>
      </c>
      <c r="ABU4" s="155" t="s">
        <v>1095</v>
      </c>
      <c r="ABV4" s="155" t="s">
        <v>1095</v>
      </c>
      <c r="ABW4" s="155" t="s">
        <v>1096</v>
      </c>
      <c r="ABX4" s="155" t="s">
        <v>1096</v>
      </c>
      <c r="ABY4" s="155" t="s">
        <v>1097</v>
      </c>
      <c r="ABZ4" s="155" t="s">
        <v>1097</v>
      </c>
      <c r="ACA4" s="155" t="s">
        <v>1098</v>
      </c>
      <c r="ACB4" s="155" t="s">
        <v>1098</v>
      </c>
      <c r="ACC4" s="155" t="s">
        <v>1099</v>
      </c>
      <c r="ACD4" s="155" t="s">
        <v>1099</v>
      </c>
      <c r="ACE4" s="155" t="s">
        <v>1112</v>
      </c>
      <c r="ACF4" s="155" t="s">
        <v>1112</v>
      </c>
      <c r="ACG4" s="155" t="s">
        <v>25</v>
      </c>
      <c r="ACH4" s="155" t="s">
        <v>25</v>
      </c>
      <c r="ACI4" s="155" t="s">
        <v>17</v>
      </c>
      <c r="ACJ4" s="155" t="s">
        <v>17</v>
      </c>
      <c r="ACK4" s="155" t="s">
        <v>24</v>
      </c>
      <c r="ACL4" s="155" t="s">
        <v>24</v>
      </c>
      <c r="ACM4" s="155" t="s">
        <v>1606</v>
      </c>
      <c r="ACN4" s="155" t="s">
        <v>1606</v>
      </c>
      <c r="ACO4" s="155" t="s">
        <v>23</v>
      </c>
      <c r="ACP4" s="155" t="s">
        <v>23</v>
      </c>
      <c r="ACQ4" s="155" t="s">
        <v>278</v>
      </c>
      <c r="ACR4" s="155" t="s">
        <v>278</v>
      </c>
      <c r="ACS4" s="155" t="s">
        <v>282</v>
      </c>
      <c r="ACT4" s="155" t="s">
        <v>282</v>
      </c>
    </row>
    <row r="5" spans="1:780" ht="15.75" customHeight="1" x14ac:dyDescent="0.25">
      <c r="B5" s="66">
        <v>64</v>
      </c>
      <c r="C5" s="66" t="s">
        <v>307</v>
      </c>
      <c r="D5" s="66" t="s">
        <v>351</v>
      </c>
      <c r="E5" s="156" t="s">
        <v>396</v>
      </c>
      <c r="F5" s="66" t="s">
        <v>497</v>
      </c>
      <c r="G5" s="66" t="s">
        <v>490</v>
      </c>
      <c r="H5" s="126">
        <v>0.14799999999999999</v>
      </c>
      <c r="I5" s="130">
        <f>'Heating Values'!$D$6</f>
        <v>13.95</v>
      </c>
      <c r="J5" s="66" t="str">
        <f t="shared" ref="J5:J68" si="0">IF(G5="", "NOT USED",  IF(F5="", "MISSING FUEL", CONCATENATE(F5, ", ", G5, ", ", P5)))</f>
        <v>Firewood, Traditional, GLO</v>
      </c>
      <c r="K5" s="66" t="s">
        <v>1254</v>
      </c>
      <c r="L5" s="66" t="s">
        <v>1254</v>
      </c>
      <c r="M5" s="66" t="s">
        <v>1254</v>
      </c>
      <c r="N5" s="66" t="s">
        <v>1254</v>
      </c>
      <c r="O5" s="66" t="s">
        <v>2109</v>
      </c>
      <c r="P5" s="66" t="str">
        <f>IF(Q5="China", "CN", IF(Q5="India", "IN", "GLO"))</f>
        <v>GLO</v>
      </c>
      <c r="Q5" s="66" t="s">
        <v>306</v>
      </c>
      <c r="R5" s="162">
        <v>11.5</v>
      </c>
      <c r="S5" s="158" t="s">
        <v>66</v>
      </c>
      <c r="T5" s="163">
        <v>0.71</v>
      </c>
      <c r="U5" s="158" t="s">
        <v>66</v>
      </c>
      <c r="V5" s="158" t="s">
        <v>128</v>
      </c>
      <c r="W5" s="158" t="s">
        <v>128</v>
      </c>
      <c r="X5" s="164">
        <v>576</v>
      </c>
      <c r="Y5" s="158" t="s">
        <v>66</v>
      </c>
      <c r="Z5" s="163">
        <v>0.4</v>
      </c>
      <c r="AA5" s="158" t="s">
        <v>66</v>
      </c>
      <c r="AB5" s="165">
        <v>2.1</v>
      </c>
      <c r="AC5" s="158" t="s">
        <v>66</v>
      </c>
      <c r="AD5" s="166">
        <v>2100000000000000</v>
      </c>
      <c r="AE5" s="158" t="s">
        <v>387</v>
      </c>
      <c r="AF5" s="158" t="s">
        <v>128</v>
      </c>
      <c r="AG5" s="158" t="s">
        <v>128</v>
      </c>
      <c r="AH5" s="158" t="s">
        <v>128</v>
      </c>
      <c r="AI5" s="158" t="s">
        <v>128</v>
      </c>
      <c r="AJ5" s="158" t="s">
        <v>128</v>
      </c>
      <c r="AK5" s="158" t="s">
        <v>128</v>
      </c>
      <c r="AL5" s="158" t="s">
        <v>128</v>
      </c>
      <c r="AM5" s="158" t="s">
        <v>128</v>
      </c>
      <c r="AN5" s="158" t="s">
        <v>128</v>
      </c>
      <c r="AO5" s="158" t="s">
        <v>128</v>
      </c>
      <c r="AP5" s="158" t="s">
        <v>128</v>
      </c>
      <c r="AQ5" s="158" t="s">
        <v>128</v>
      </c>
      <c r="AR5" s="158" t="s">
        <v>128</v>
      </c>
      <c r="AS5" s="158" t="s">
        <v>128</v>
      </c>
      <c r="AT5" s="158" t="s">
        <v>128</v>
      </c>
      <c r="AU5" s="158" t="s">
        <v>128</v>
      </c>
      <c r="AV5" s="158" t="s">
        <v>128</v>
      </c>
      <c r="AW5" s="158" t="s">
        <v>128</v>
      </c>
      <c r="AX5" s="158" t="s">
        <v>128</v>
      </c>
      <c r="AY5" s="158" t="s">
        <v>128</v>
      </c>
      <c r="AZ5" s="158" t="s">
        <v>128</v>
      </c>
      <c r="BA5" s="158" t="s">
        <v>128</v>
      </c>
      <c r="BB5" s="158" t="s">
        <v>128</v>
      </c>
      <c r="BC5" s="158" t="s">
        <v>128</v>
      </c>
      <c r="BD5" s="158" t="s">
        <v>128</v>
      </c>
      <c r="BE5" s="158" t="s">
        <v>128</v>
      </c>
      <c r="BF5" s="158" t="s">
        <v>128</v>
      </c>
      <c r="BG5" s="158" t="s">
        <v>128</v>
      </c>
      <c r="BH5" s="158" t="s">
        <v>128</v>
      </c>
      <c r="BI5" s="158" t="s">
        <v>128</v>
      </c>
      <c r="BJ5" s="158" t="s">
        <v>128</v>
      </c>
      <c r="BK5" s="158" t="s">
        <v>128</v>
      </c>
      <c r="BL5" s="158" t="s">
        <v>128</v>
      </c>
      <c r="BM5" s="158" t="s">
        <v>128</v>
      </c>
      <c r="BN5" s="158" t="s">
        <v>128</v>
      </c>
      <c r="BO5" s="158" t="s">
        <v>128</v>
      </c>
      <c r="BP5" s="158" t="s">
        <v>128</v>
      </c>
      <c r="BQ5" s="158" t="s">
        <v>128</v>
      </c>
      <c r="BR5" s="158" t="s">
        <v>128</v>
      </c>
      <c r="BS5" s="158" t="s">
        <v>128</v>
      </c>
      <c r="BT5" s="158" t="s">
        <v>128</v>
      </c>
      <c r="BU5" s="158" t="s">
        <v>128</v>
      </c>
      <c r="BV5" s="158" t="s">
        <v>128</v>
      </c>
      <c r="BW5" s="158" t="s">
        <v>128</v>
      </c>
      <c r="BX5" s="158" t="s">
        <v>128</v>
      </c>
      <c r="BY5" s="158" t="s">
        <v>128</v>
      </c>
      <c r="BZ5" s="158" t="s">
        <v>128</v>
      </c>
      <c r="CA5" s="158" t="s">
        <v>128</v>
      </c>
      <c r="CB5" s="158" t="s">
        <v>128</v>
      </c>
      <c r="CC5" s="158" t="s">
        <v>128</v>
      </c>
      <c r="CD5" s="158" t="s">
        <v>128</v>
      </c>
      <c r="CE5" s="158" t="s">
        <v>128</v>
      </c>
      <c r="CF5" s="158" t="s">
        <v>128</v>
      </c>
      <c r="CG5" s="158" t="s">
        <v>128</v>
      </c>
      <c r="CH5" s="158" t="s">
        <v>128</v>
      </c>
      <c r="CI5" s="158" t="s">
        <v>128</v>
      </c>
      <c r="CJ5" s="158" t="s">
        <v>128</v>
      </c>
      <c r="CK5" s="158" t="s">
        <v>128</v>
      </c>
      <c r="CL5" s="158" t="s">
        <v>128</v>
      </c>
      <c r="CM5" s="158" t="s">
        <v>128</v>
      </c>
      <c r="CN5" s="158" t="s">
        <v>128</v>
      </c>
      <c r="CO5" s="158" t="s">
        <v>128</v>
      </c>
      <c r="CP5" s="158" t="s">
        <v>128</v>
      </c>
      <c r="CQ5" s="158" t="s">
        <v>128</v>
      </c>
      <c r="CR5" s="158" t="s">
        <v>128</v>
      </c>
      <c r="CS5" s="158" t="s">
        <v>128</v>
      </c>
      <c r="CT5" s="158" t="s">
        <v>128</v>
      </c>
      <c r="CU5" s="158" t="s">
        <v>128</v>
      </c>
      <c r="CV5" s="158" t="s">
        <v>128</v>
      </c>
      <c r="CW5" s="158" t="s">
        <v>128</v>
      </c>
      <c r="CX5" s="158" t="s">
        <v>128</v>
      </c>
      <c r="CY5" s="158" t="s">
        <v>128</v>
      </c>
      <c r="CZ5" s="158" t="s">
        <v>128</v>
      </c>
      <c r="DA5" s="158" t="s">
        <v>128</v>
      </c>
      <c r="DB5" s="158" t="s">
        <v>128</v>
      </c>
      <c r="DC5" s="158" t="s">
        <v>128</v>
      </c>
      <c r="DD5" s="158" t="s">
        <v>128</v>
      </c>
      <c r="DE5" s="158" t="s">
        <v>128</v>
      </c>
      <c r="DF5" s="158" t="s">
        <v>128</v>
      </c>
      <c r="DG5" s="158" t="s">
        <v>128</v>
      </c>
      <c r="DH5" s="158" t="s">
        <v>128</v>
      </c>
      <c r="DI5" s="158" t="s">
        <v>128</v>
      </c>
      <c r="DJ5" s="158" t="s">
        <v>128</v>
      </c>
      <c r="DK5" s="158" t="s">
        <v>128</v>
      </c>
      <c r="DL5" s="158" t="s">
        <v>128</v>
      </c>
      <c r="DM5" s="158" t="s">
        <v>128</v>
      </c>
      <c r="DN5" s="158" t="s">
        <v>128</v>
      </c>
      <c r="DO5" s="158" t="s">
        <v>128</v>
      </c>
      <c r="DP5" s="158" t="s">
        <v>128</v>
      </c>
      <c r="DQ5" s="158" t="s">
        <v>128</v>
      </c>
      <c r="DR5" s="158" t="s">
        <v>128</v>
      </c>
      <c r="DS5" s="158" t="s">
        <v>128</v>
      </c>
      <c r="DT5" s="158" t="s">
        <v>128</v>
      </c>
      <c r="DU5" s="158" t="s">
        <v>128</v>
      </c>
      <c r="DV5" s="158" t="s">
        <v>128</v>
      </c>
      <c r="DW5" s="158" t="s">
        <v>128</v>
      </c>
      <c r="DX5" s="158" t="s">
        <v>128</v>
      </c>
      <c r="DY5" s="158" t="s">
        <v>128</v>
      </c>
      <c r="DZ5" s="158" t="s">
        <v>128</v>
      </c>
      <c r="EA5" s="158" t="s">
        <v>128</v>
      </c>
      <c r="EB5" s="158" t="s">
        <v>128</v>
      </c>
      <c r="EC5" s="158" t="s">
        <v>128</v>
      </c>
      <c r="ED5" s="158" t="s">
        <v>128</v>
      </c>
      <c r="EE5" s="158" t="s">
        <v>128</v>
      </c>
      <c r="EF5" s="158" t="s">
        <v>128</v>
      </c>
      <c r="EG5" s="158" t="s">
        <v>128</v>
      </c>
      <c r="EH5" s="158" t="s">
        <v>128</v>
      </c>
      <c r="EI5" s="158" t="s">
        <v>128</v>
      </c>
      <c r="EJ5" s="158" t="s">
        <v>128</v>
      </c>
      <c r="EK5" s="158" t="s">
        <v>128</v>
      </c>
      <c r="EL5" s="158" t="s">
        <v>128</v>
      </c>
      <c r="EM5" s="158" t="s">
        <v>128</v>
      </c>
      <c r="EN5" s="158" t="s">
        <v>128</v>
      </c>
      <c r="EO5" s="158" t="s">
        <v>128</v>
      </c>
      <c r="EP5" s="158" t="s">
        <v>128</v>
      </c>
      <c r="EQ5" s="158" t="s">
        <v>128</v>
      </c>
      <c r="ER5" s="158" t="s">
        <v>128</v>
      </c>
      <c r="ES5" s="158" t="s">
        <v>128</v>
      </c>
      <c r="ET5" s="158" t="s">
        <v>128</v>
      </c>
      <c r="EU5" s="158" t="s">
        <v>128</v>
      </c>
      <c r="EV5" s="158" t="s">
        <v>128</v>
      </c>
      <c r="EW5" s="158" t="s">
        <v>128</v>
      </c>
      <c r="EX5" s="158" t="s">
        <v>128</v>
      </c>
      <c r="EY5" s="158" t="s">
        <v>128</v>
      </c>
      <c r="EZ5" s="158" t="s">
        <v>128</v>
      </c>
      <c r="FA5" s="158" t="s">
        <v>128</v>
      </c>
      <c r="FB5" s="158" t="s">
        <v>128</v>
      </c>
      <c r="FC5" s="158" t="s">
        <v>128</v>
      </c>
      <c r="FD5" s="158" t="s">
        <v>128</v>
      </c>
      <c r="FE5" s="158" t="s">
        <v>128</v>
      </c>
      <c r="FF5" s="158" t="s">
        <v>128</v>
      </c>
      <c r="FG5" s="158" t="s">
        <v>128</v>
      </c>
      <c r="FH5" s="158" t="s">
        <v>128</v>
      </c>
      <c r="FI5" s="158" t="s">
        <v>128</v>
      </c>
      <c r="FJ5" s="158" t="s">
        <v>128</v>
      </c>
      <c r="FK5" s="158" t="s">
        <v>128</v>
      </c>
      <c r="FL5" s="158" t="s">
        <v>128</v>
      </c>
      <c r="FM5" s="158" t="s">
        <v>128</v>
      </c>
      <c r="FN5" s="158" t="s">
        <v>128</v>
      </c>
      <c r="FO5" s="158" t="s">
        <v>128</v>
      </c>
      <c r="FP5" s="158" t="s">
        <v>128</v>
      </c>
      <c r="FQ5" s="158" t="s">
        <v>128</v>
      </c>
      <c r="FR5" s="158" t="s">
        <v>128</v>
      </c>
      <c r="FS5" s="158" t="s">
        <v>128</v>
      </c>
      <c r="FT5" s="158" t="s">
        <v>128</v>
      </c>
      <c r="FU5" s="158" t="s">
        <v>128</v>
      </c>
      <c r="FV5" s="158" t="s">
        <v>128</v>
      </c>
      <c r="FW5" s="158" t="s">
        <v>128</v>
      </c>
      <c r="FX5" s="158" t="s">
        <v>128</v>
      </c>
      <c r="FY5" s="158" t="s">
        <v>128</v>
      </c>
      <c r="FZ5" s="158" t="s">
        <v>128</v>
      </c>
      <c r="GA5" s="158" t="s">
        <v>128</v>
      </c>
      <c r="GB5" s="158" t="s">
        <v>128</v>
      </c>
      <c r="GC5" s="158" t="s">
        <v>128</v>
      </c>
      <c r="GD5" s="158" t="s">
        <v>128</v>
      </c>
      <c r="GE5" s="158" t="s">
        <v>128</v>
      </c>
      <c r="GF5" s="158" t="s">
        <v>128</v>
      </c>
      <c r="GG5" s="158" t="s">
        <v>128</v>
      </c>
      <c r="GH5" s="158" t="s">
        <v>128</v>
      </c>
      <c r="GI5" s="158" t="s">
        <v>128</v>
      </c>
      <c r="GJ5" s="158" t="s">
        <v>128</v>
      </c>
      <c r="GK5" s="158" t="s">
        <v>128</v>
      </c>
      <c r="GL5" s="158" t="s">
        <v>128</v>
      </c>
      <c r="GM5" s="158" t="s">
        <v>128</v>
      </c>
      <c r="GN5" s="158" t="s">
        <v>128</v>
      </c>
      <c r="GO5" s="158" t="s">
        <v>128</v>
      </c>
      <c r="GP5" s="158" t="s">
        <v>128</v>
      </c>
      <c r="GQ5" s="158" t="s">
        <v>128</v>
      </c>
      <c r="GR5" s="158" t="s">
        <v>128</v>
      </c>
      <c r="GS5" s="158" t="s">
        <v>128</v>
      </c>
      <c r="GT5" s="158" t="s">
        <v>128</v>
      </c>
      <c r="GU5" s="158" t="s">
        <v>128</v>
      </c>
      <c r="GV5" s="158" t="s">
        <v>128</v>
      </c>
      <c r="GW5" s="158" t="s">
        <v>128</v>
      </c>
      <c r="GX5" s="158" t="s">
        <v>128</v>
      </c>
      <c r="GY5" s="158" t="s">
        <v>128</v>
      </c>
      <c r="GZ5" s="158" t="s">
        <v>128</v>
      </c>
      <c r="HA5" s="158" t="s">
        <v>128</v>
      </c>
      <c r="HB5" s="158" t="s">
        <v>128</v>
      </c>
      <c r="HC5" s="158" t="s">
        <v>128</v>
      </c>
      <c r="HD5" s="158" t="s">
        <v>128</v>
      </c>
      <c r="HE5" s="158" t="s">
        <v>128</v>
      </c>
      <c r="HF5" s="158" t="s">
        <v>128</v>
      </c>
      <c r="HG5" s="158" t="s">
        <v>128</v>
      </c>
      <c r="HH5" s="158" t="s">
        <v>128</v>
      </c>
      <c r="HI5" s="158" t="s">
        <v>128</v>
      </c>
      <c r="HJ5" s="158" t="s">
        <v>128</v>
      </c>
      <c r="HK5" s="158" t="s">
        <v>128</v>
      </c>
      <c r="HL5" s="158" t="s">
        <v>128</v>
      </c>
      <c r="HM5" s="158" t="s">
        <v>128</v>
      </c>
      <c r="HN5" s="158" t="s">
        <v>128</v>
      </c>
      <c r="HO5" s="158" t="s">
        <v>128</v>
      </c>
      <c r="HP5" s="158" t="s">
        <v>128</v>
      </c>
      <c r="HQ5" s="158" t="s">
        <v>128</v>
      </c>
      <c r="HR5" s="158" t="s">
        <v>128</v>
      </c>
      <c r="HS5" s="158" t="s">
        <v>128</v>
      </c>
      <c r="HT5" s="158" t="s">
        <v>128</v>
      </c>
      <c r="HU5" s="158" t="s">
        <v>128</v>
      </c>
      <c r="HV5" s="158" t="s">
        <v>128</v>
      </c>
      <c r="HW5" s="158" t="s">
        <v>128</v>
      </c>
      <c r="HX5" s="158" t="s">
        <v>128</v>
      </c>
      <c r="HY5" s="158" t="s">
        <v>128</v>
      </c>
      <c r="HZ5" s="158" t="s">
        <v>128</v>
      </c>
      <c r="IA5" s="158" t="s">
        <v>128</v>
      </c>
      <c r="IB5" s="158" t="s">
        <v>128</v>
      </c>
      <c r="IC5" s="158" t="s">
        <v>128</v>
      </c>
      <c r="ID5" s="158" t="s">
        <v>128</v>
      </c>
      <c r="IE5" s="158" t="s">
        <v>128</v>
      </c>
      <c r="IF5" s="158" t="s">
        <v>128</v>
      </c>
      <c r="IG5" s="158" t="s">
        <v>128</v>
      </c>
      <c r="IH5" s="158" t="s">
        <v>128</v>
      </c>
      <c r="II5" s="158" t="s">
        <v>128</v>
      </c>
      <c r="IJ5" s="158" t="s">
        <v>128</v>
      </c>
      <c r="IK5" s="158" t="s">
        <v>128</v>
      </c>
      <c r="IL5" s="158" t="s">
        <v>128</v>
      </c>
      <c r="IM5" s="158" t="s">
        <v>128</v>
      </c>
      <c r="IN5" s="158" t="s">
        <v>128</v>
      </c>
      <c r="IO5" s="158" t="s">
        <v>128</v>
      </c>
      <c r="IP5" s="158" t="s">
        <v>128</v>
      </c>
      <c r="IQ5" s="158" t="s">
        <v>128</v>
      </c>
      <c r="IR5" s="158" t="s">
        <v>128</v>
      </c>
      <c r="IS5" s="158" t="s">
        <v>128</v>
      </c>
      <c r="IT5" s="158" t="s">
        <v>128</v>
      </c>
      <c r="IU5" s="158" t="s">
        <v>128</v>
      </c>
      <c r="IV5" s="158" t="s">
        <v>128</v>
      </c>
      <c r="IW5" s="158" t="s">
        <v>128</v>
      </c>
      <c r="IX5" s="158" t="s">
        <v>128</v>
      </c>
      <c r="IY5" s="158" t="s">
        <v>128</v>
      </c>
      <c r="IZ5" s="158" t="s">
        <v>128</v>
      </c>
      <c r="JA5" s="158" t="s">
        <v>128</v>
      </c>
      <c r="JB5" s="158" t="s">
        <v>128</v>
      </c>
      <c r="JC5" s="158" t="s">
        <v>128</v>
      </c>
      <c r="JD5" s="158" t="s">
        <v>128</v>
      </c>
      <c r="JE5" s="158" t="s">
        <v>128</v>
      </c>
      <c r="JF5" s="158" t="s">
        <v>128</v>
      </c>
      <c r="JG5" s="158" t="s">
        <v>128</v>
      </c>
      <c r="JH5" s="158" t="s">
        <v>128</v>
      </c>
      <c r="JI5" s="158" t="s">
        <v>128</v>
      </c>
      <c r="JJ5" s="158" t="s">
        <v>128</v>
      </c>
      <c r="JK5" s="158" t="s">
        <v>128</v>
      </c>
      <c r="JL5" s="158" t="s">
        <v>128</v>
      </c>
      <c r="JM5" s="158" t="s">
        <v>128</v>
      </c>
      <c r="JN5" s="158" t="s">
        <v>128</v>
      </c>
      <c r="JO5" s="158" t="s">
        <v>128</v>
      </c>
      <c r="JP5" s="158" t="s">
        <v>128</v>
      </c>
      <c r="JQ5" s="158" t="s">
        <v>128</v>
      </c>
      <c r="JR5" s="158" t="s">
        <v>128</v>
      </c>
      <c r="JS5" s="158" t="s">
        <v>128</v>
      </c>
      <c r="JT5" s="158" t="s">
        <v>128</v>
      </c>
      <c r="JU5" s="158" t="s">
        <v>128</v>
      </c>
      <c r="JV5" s="158" t="s">
        <v>128</v>
      </c>
      <c r="JW5" s="158" t="s">
        <v>128</v>
      </c>
      <c r="JX5" s="158" t="s">
        <v>128</v>
      </c>
      <c r="JY5" s="158" t="s">
        <v>128</v>
      </c>
      <c r="JZ5" s="158" t="s">
        <v>128</v>
      </c>
      <c r="KA5" s="158" t="s">
        <v>128</v>
      </c>
      <c r="KB5" s="158" t="s">
        <v>128</v>
      </c>
      <c r="KC5" s="158" t="s">
        <v>128</v>
      </c>
      <c r="KD5" s="158" t="s">
        <v>128</v>
      </c>
      <c r="KE5" s="158" t="s">
        <v>128</v>
      </c>
      <c r="KF5" s="158" t="s">
        <v>128</v>
      </c>
      <c r="KG5" s="158" t="s">
        <v>128</v>
      </c>
      <c r="KH5" s="158" t="s">
        <v>128</v>
      </c>
      <c r="KI5" s="158" t="s">
        <v>128</v>
      </c>
      <c r="KJ5" s="158" t="s">
        <v>128</v>
      </c>
      <c r="KK5" s="158" t="s">
        <v>128</v>
      </c>
      <c r="KL5" s="158" t="s">
        <v>128</v>
      </c>
      <c r="KM5" s="158" t="s">
        <v>128</v>
      </c>
      <c r="KN5" s="158" t="s">
        <v>128</v>
      </c>
      <c r="KO5" s="158" t="s">
        <v>128</v>
      </c>
      <c r="KP5" s="158" t="s">
        <v>128</v>
      </c>
      <c r="KQ5" s="158" t="s">
        <v>128</v>
      </c>
      <c r="KR5" s="158" t="s">
        <v>128</v>
      </c>
      <c r="KS5" s="158" t="s">
        <v>128</v>
      </c>
      <c r="KT5" s="158" t="s">
        <v>128</v>
      </c>
      <c r="KU5" s="158" t="s">
        <v>128</v>
      </c>
      <c r="KV5" s="158" t="s">
        <v>128</v>
      </c>
      <c r="KW5" s="158" t="s">
        <v>128</v>
      </c>
      <c r="KX5" s="158" t="s">
        <v>128</v>
      </c>
      <c r="KY5" s="158" t="s">
        <v>128</v>
      </c>
      <c r="KZ5" s="158" t="s">
        <v>128</v>
      </c>
      <c r="LA5" s="158" t="s">
        <v>128</v>
      </c>
      <c r="LB5" s="158" t="s">
        <v>128</v>
      </c>
      <c r="LC5" s="158" t="s">
        <v>128</v>
      </c>
      <c r="LD5" s="158" t="s">
        <v>128</v>
      </c>
      <c r="LE5" s="158" t="s">
        <v>128</v>
      </c>
      <c r="LF5" s="158" t="s">
        <v>128</v>
      </c>
      <c r="LG5" s="158" t="s">
        <v>128</v>
      </c>
      <c r="LH5" s="158" t="s">
        <v>128</v>
      </c>
      <c r="LI5" s="158" t="s">
        <v>128</v>
      </c>
      <c r="LJ5" s="158" t="s">
        <v>128</v>
      </c>
      <c r="LK5" s="158" t="s">
        <v>128</v>
      </c>
      <c r="LL5" s="158" t="s">
        <v>128</v>
      </c>
      <c r="LM5" s="158" t="s">
        <v>128</v>
      </c>
      <c r="LN5" s="158" t="s">
        <v>128</v>
      </c>
      <c r="LO5" s="158" t="s">
        <v>128</v>
      </c>
      <c r="LP5" s="158" t="s">
        <v>128</v>
      </c>
      <c r="LQ5" s="158" t="s">
        <v>128</v>
      </c>
      <c r="LR5" s="158" t="s">
        <v>128</v>
      </c>
      <c r="LS5" s="158" t="s">
        <v>128</v>
      </c>
      <c r="LT5" s="158" t="s">
        <v>128</v>
      </c>
      <c r="LU5" s="158" t="s">
        <v>128</v>
      </c>
      <c r="LV5" s="158" t="s">
        <v>128</v>
      </c>
      <c r="LW5" s="158" t="s">
        <v>128</v>
      </c>
      <c r="LX5" s="158" t="s">
        <v>128</v>
      </c>
      <c r="LY5" s="158" t="s">
        <v>128</v>
      </c>
      <c r="LZ5" s="158" t="s">
        <v>128</v>
      </c>
      <c r="MA5" s="158" t="s">
        <v>128</v>
      </c>
      <c r="MB5" s="158" t="s">
        <v>128</v>
      </c>
      <c r="MC5" s="158" t="s">
        <v>128</v>
      </c>
      <c r="MD5" s="158" t="s">
        <v>128</v>
      </c>
      <c r="ME5" s="158" t="s">
        <v>128</v>
      </c>
      <c r="MF5" s="158" t="s">
        <v>128</v>
      </c>
      <c r="MG5" s="158" t="s">
        <v>128</v>
      </c>
      <c r="MH5" s="158" t="s">
        <v>128</v>
      </c>
      <c r="MI5" s="158" t="s">
        <v>128</v>
      </c>
      <c r="MJ5" s="158" t="s">
        <v>128</v>
      </c>
      <c r="MK5" s="158" t="s">
        <v>128</v>
      </c>
      <c r="ML5" s="158" t="s">
        <v>128</v>
      </c>
      <c r="MM5" s="158" t="s">
        <v>128</v>
      </c>
      <c r="MN5" s="158" t="s">
        <v>128</v>
      </c>
      <c r="MO5" s="158" t="s">
        <v>128</v>
      </c>
      <c r="MP5" s="158" t="s">
        <v>128</v>
      </c>
      <c r="MQ5" s="158" t="s">
        <v>128</v>
      </c>
      <c r="MR5" s="158" t="s">
        <v>128</v>
      </c>
      <c r="MS5" s="158" t="s">
        <v>128</v>
      </c>
      <c r="MT5" s="158" t="s">
        <v>128</v>
      </c>
      <c r="MU5" s="158" t="s">
        <v>128</v>
      </c>
      <c r="MV5" s="158" t="s">
        <v>128</v>
      </c>
      <c r="MW5" s="158" t="s">
        <v>128</v>
      </c>
      <c r="MX5" s="158" t="s">
        <v>128</v>
      </c>
      <c r="MY5" s="158" t="s">
        <v>128</v>
      </c>
      <c r="MZ5" s="158" t="s">
        <v>128</v>
      </c>
      <c r="NA5" s="158" t="s">
        <v>128</v>
      </c>
      <c r="NB5" s="158" t="s">
        <v>128</v>
      </c>
      <c r="NC5" s="158" t="s">
        <v>128</v>
      </c>
      <c r="ND5" s="158" t="s">
        <v>128</v>
      </c>
      <c r="NE5" s="158" t="s">
        <v>128</v>
      </c>
      <c r="NF5" s="158" t="s">
        <v>128</v>
      </c>
      <c r="NG5" s="158" t="s">
        <v>128</v>
      </c>
      <c r="NH5" s="158" t="s">
        <v>128</v>
      </c>
      <c r="NI5" s="158" t="s">
        <v>128</v>
      </c>
      <c r="NJ5" s="158" t="s">
        <v>128</v>
      </c>
      <c r="NK5" s="158" t="s">
        <v>128</v>
      </c>
      <c r="NL5" s="158" t="s">
        <v>128</v>
      </c>
      <c r="NM5" s="158" t="s">
        <v>128</v>
      </c>
      <c r="NN5" s="158" t="s">
        <v>128</v>
      </c>
      <c r="NO5" s="158" t="s">
        <v>128</v>
      </c>
      <c r="NP5" s="158" t="s">
        <v>128</v>
      </c>
      <c r="NQ5" s="158" t="s">
        <v>128</v>
      </c>
      <c r="NR5" s="158" t="s">
        <v>128</v>
      </c>
      <c r="NS5" s="158" t="s">
        <v>128</v>
      </c>
      <c r="NT5" s="158" t="s">
        <v>128</v>
      </c>
      <c r="NU5" s="158" t="s">
        <v>128</v>
      </c>
      <c r="NV5" s="158" t="s">
        <v>128</v>
      </c>
      <c r="NW5" s="158" t="s">
        <v>128</v>
      </c>
      <c r="NX5" s="158" t="s">
        <v>128</v>
      </c>
      <c r="NY5" s="158" t="s">
        <v>128</v>
      </c>
      <c r="NZ5" s="158" t="s">
        <v>128</v>
      </c>
      <c r="OA5" s="158" t="s">
        <v>128</v>
      </c>
      <c r="OB5" s="158" t="s">
        <v>128</v>
      </c>
      <c r="OC5" s="158" t="s">
        <v>128</v>
      </c>
      <c r="OD5" s="158" t="s">
        <v>128</v>
      </c>
      <c r="OE5" s="170" t="s">
        <v>128</v>
      </c>
      <c r="OF5" s="181"/>
      <c r="OG5" s="174">
        <f t="shared" ref="OG5:QR5" si="1">IF(AND(OM$3="Unit", OF5=""), "", IF(AND(OM$3="Unit", OF5="-"),"", IF(OM$3="Unit", "kg/GJ delivered", IF(AND(S5&lt;&gt;"", S5&lt;&gt;"-", R5="-"),"", IF($H5="","", IF(R5="nd", "",IF(R5="&lt;n.a.&gt;", "", IF(S5="#/MJ", "", IF(S5="kg/GJ delivered",R5,IF(S5="g/MJ delivered",R5,IF(S5="kg/MJ delivered",R5*1000,IF(S5="mg/MJ delivered",R5/1000,IF(S5="g/kg",((R5)*(1/$I5)*(1/$H5)),IF(S5="mg/kg",((R5/1000)*(1/$I5)*(1/$H5)),IF(S5="mg/MJ delivered",R5/1000,IF(S5="-","","Error"))))))))))))))))</f>
        <v>11.5</v>
      </c>
      <c r="OH5" s="66" t="str">
        <f t="shared" si="1"/>
        <v>kg/GJ delivered</v>
      </c>
      <c r="OI5" s="126">
        <f t="shared" si="1"/>
        <v>0.71</v>
      </c>
      <c r="OJ5" s="66" t="str">
        <f t="shared" si="1"/>
        <v>kg/GJ delivered</v>
      </c>
      <c r="OK5" s="66" t="str">
        <f t="shared" si="1"/>
        <v/>
      </c>
      <c r="OL5" s="66" t="str">
        <f t="shared" si="1"/>
        <v/>
      </c>
      <c r="OM5" s="159">
        <f t="shared" si="1"/>
        <v>576</v>
      </c>
      <c r="ON5" s="66" t="str">
        <f t="shared" si="1"/>
        <v>kg/GJ delivered</v>
      </c>
      <c r="OO5" s="126">
        <f t="shared" si="1"/>
        <v>0.4</v>
      </c>
      <c r="OP5" s="66" t="str">
        <f t="shared" si="1"/>
        <v>kg/GJ delivered</v>
      </c>
      <c r="OQ5" s="118">
        <f t="shared" si="1"/>
        <v>2.1</v>
      </c>
      <c r="OR5" s="66" t="str">
        <f t="shared" si="1"/>
        <v>kg/GJ delivered</v>
      </c>
      <c r="OS5" s="66" t="str">
        <f t="shared" si="1"/>
        <v/>
      </c>
      <c r="OT5" s="66" t="str">
        <f t="shared" si="1"/>
        <v/>
      </c>
      <c r="OU5" s="66" t="str">
        <f t="shared" si="1"/>
        <v/>
      </c>
      <c r="OV5" s="66" t="str">
        <f t="shared" si="1"/>
        <v/>
      </c>
      <c r="OW5" s="66" t="str">
        <f t="shared" si="1"/>
        <v/>
      </c>
      <c r="OX5" s="66" t="str">
        <f t="shared" si="1"/>
        <v/>
      </c>
      <c r="OY5" s="66" t="str">
        <f t="shared" si="1"/>
        <v/>
      </c>
      <c r="OZ5" s="66" t="str">
        <f t="shared" si="1"/>
        <v/>
      </c>
      <c r="PA5" s="66" t="str">
        <f t="shared" si="1"/>
        <v/>
      </c>
      <c r="PB5" s="66" t="str">
        <f t="shared" si="1"/>
        <v/>
      </c>
      <c r="PC5" s="66" t="str">
        <f t="shared" si="1"/>
        <v/>
      </c>
      <c r="PD5" s="66" t="str">
        <f t="shared" si="1"/>
        <v/>
      </c>
      <c r="PE5" s="66" t="str">
        <f t="shared" si="1"/>
        <v/>
      </c>
      <c r="PF5" s="66" t="str">
        <f t="shared" si="1"/>
        <v/>
      </c>
      <c r="PG5" s="66" t="str">
        <f t="shared" si="1"/>
        <v/>
      </c>
      <c r="PH5" s="66" t="str">
        <f t="shared" si="1"/>
        <v/>
      </c>
      <c r="PI5" s="66" t="str">
        <f t="shared" si="1"/>
        <v/>
      </c>
      <c r="PJ5" s="66" t="str">
        <f t="shared" si="1"/>
        <v/>
      </c>
      <c r="PK5" s="66" t="str">
        <f t="shared" si="1"/>
        <v/>
      </c>
      <c r="PL5" s="66" t="str">
        <f t="shared" si="1"/>
        <v/>
      </c>
      <c r="PM5" s="66" t="str">
        <f t="shared" si="1"/>
        <v/>
      </c>
      <c r="PN5" s="66" t="str">
        <f t="shared" si="1"/>
        <v/>
      </c>
      <c r="PO5" s="66" t="str">
        <f t="shared" si="1"/>
        <v/>
      </c>
      <c r="PP5" s="66" t="str">
        <f t="shared" si="1"/>
        <v/>
      </c>
      <c r="PQ5" s="66" t="str">
        <f t="shared" si="1"/>
        <v/>
      </c>
      <c r="PR5" s="66" t="str">
        <f t="shared" si="1"/>
        <v/>
      </c>
      <c r="PS5" s="66" t="str">
        <f t="shared" si="1"/>
        <v/>
      </c>
      <c r="PT5" s="66" t="str">
        <f t="shared" si="1"/>
        <v/>
      </c>
      <c r="PU5" s="66" t="str">
        <f t="shared" si="1"/>
        <v/>
      </c>
      <c r="PV5" s="66" t="str">
        <f t="shared" si="1"/>
        <v/>
      </c>
      <c r="PW5" s="66" t="str">
        <f t="shared" si="1"/>
        <v/>
      </c>
      <c r="PX5" s="66" t="str">
        <f t="shared" si="1"/>
        <v/>
      </c>
      <c r="PY5" s="66" t="str">
        <f t="shared" si="1"/>
        <v/>
      </c>
      <c r="PZ5" s="66" t="str">
        <f t="shared" si="1"/>
        <v/>
      </c>
      <c r="QA5" s="66" t="str">
        <f t="shared" si="1"/>
        <v/>
      </c>
      <c r="QB5" s="66" t="str">
        <f t="shared" si="1"/>
        <v/>
      </c>
      <c r="QC5" s="66" t="str">
        <f t="shared" si="1"/>
        <v/>
      </c>
      <c r="QD5" s="66" t="str">
        <f t="shared" si="1"/>
        <v/>
      </c>
      <c r="QE5" s="66" t="str">
        <f t="shared" si="1"/>
        <v/>
      </c>
      <c r="QF5" s="66" t="str">
        <f t="shared" si="1"/>
        <v/>
      </c>
      <c r="QG5" s="66" t="str">
        <f t="shared" si="1"/>
        <v/>
      </c>
      <c r="QH5" s="66" t="str">
        <f t="shared" si="1"/>
        <v/>
      </c>
      <c r="QI5" s="66" t="str">
        <f t="shared" si="1"/>
        <v/>
      </c>
      <c r="QJ5" s="66" t="str">
        <f t="shared" si="1"/>
        <v/>
      </c>
      <c r="QK5" s="66" t="str">
        <f t="shared" si="1"/>
        <v/>
      </c>
      <c r="QL5" s="66" t="str">
        <f t="shared" si="1"/>
        <v/>
      </c>
      <c r="QM5" s="66" t="str">
        <f t="shared" si="1"/>
        <v/>
      </c>
      <c r="QN5" s="66" t="str">
        <f t="shared" si="1"/>
        <v/>
      </c>
      <c r="QO5" s="66" t="str">
        <f t="shared" si="1"/>
        <v/>
      </c>
      <c r="QP5" s="66" t="str">
        <f t="shared" si="1"/>
        <v/>
      </c>
      <c r="QQ5" s="66" t="str">
        <f t="shared" si="1"/>
        <v/>
      </c>
      <c r="QR5" s="66" t="str">
        <f t="shared" si="1"/>
        <v/>
      </c>
      <c r="QS5" s="66" t="str">
        <f t="shared" ref="QS5:TD5" si="2">IF(AND(QY$3="Unit", QR5=""), "", IF(AND(QY$3="Unit", QR5="-"),"", IF(QY$3="Unit", "kg/GJ delivered", IF(AND(CE5&lt;&gt;"", CE5&lt;&gt;"-", CD5="-"),"", IF($H5="","", IF(CD5="nd", "",IF(CD5="&lt;n.a.&gt;", "", IF(CE5="#/MJ", "", IF(CE5="kg/GJ delivered",CD5,IF(CE5="g/MJ delivered",CD5,IF(CE5="kg/MJ delivered",CD5*1000,IF(CE5="mg/MJ delivered",CD5/1000,IF(CE5="g/kg",((CD5)*(1/$I5)*(1/$H5)),IF(CE5="mg/kg",((CD5/1000)*(1/$I5)*(1/$H5)),IF(CE5="mg/MJ delivered",CD5/1000,IF(CE5="-","","Error"))))))))))))))))</f>
        <v/>
      </c>
      <c r="QT5" s="66" t="str">
        <f t="shared" si="2"/>
        <v/>
      </c>
      <c r="QU5" s="66" t="str">
        <f t="shared" si="2"/>
        <v/>
      </c>
      <c r="QV5" s="66" t="str">
        <f t="shared" si="2"/>
        <v/>
      </c>
      <c r="QW5" s="66" t="str">
        <f t="shared" si="2"/>
        <v/>
      </c>
      <c r="QX5" s="66" t="str">
        <f t="shared" si="2"/>
        <v/>
      </c>
      <c r="QY5" s="66" t="str">
        <f t="shared" si="2"/>
        <v/>
      </c>
      <c r="QZ5" s="66" t="str">
        <f t="shared" si="2"/>
        <v/>
      </c>
      <c r="RA5" s="66" t="str">
        <f t="shared" si="2"/>
        <v/>
      </c>
      <c r="RB5" s="66" t="str">
        <f t="shared" si="2"/>
        <v/>
      </c>
      <c r="RC5" s="66" t="str">
        <f t="shared" si="2"/>
        <v/>
      </c>
      <c r="RD5" s="66" t="str">
        <f t="shared" si="2"/>
        <v/>
      </c>
      <c r="RE5" s="66" t="str">
        <f t="shared" si="2"/>
        <v/>
      </c>
      <c r="RF5" s="66" t="str">
        <f t="shared" si="2"/>
        <v/>
      </c>
      <c r="RG5" s="66" t="str">
        <f t="shared" si="2"/>
        <v/>
      </c>
      <c r="RH5" s="66" t="str">
        <f t="shared" si="2"/>
        <v/>
      </c>
      <c r="RI5" s="66" t="str">
        <f t="shared" si="2"/>
        <v/>
      </c>
      <c r="RJ5" s="66" t="str">
        <f t="shared" si="2"/>
        <v/>
      </c>
      <c r="RK5" s="66" t="str">
        <f t="shared" si="2"/>
        <v/>
      </c>
      <c r="RL5" s="66" t="str">
        <f t="shared" si="2"/>
        <v/>
      </c>
      <c r="RM5" s="66" t="str">
        <f t="shared" si="2"/>
        <v/>
      </c>
      <c r="RN5" s="66" t="str">
        <f t="shared" si="2"/>
        <v/>
      </c>
      <c r="RO5" s="66" t="str">
        <f t="shared" si="2"/>
        <v/>
      </c>
      <c r="RP5" s="66" t="str">
        <f t="shared" si="2"/>
        <v/>
      </c>
      <c r="RQ5" s="66" t="str">
        <f t="shared" si="2"/>
        <v/>
      </c>
      <c r="RR5" s="66" t="str">
        <f t="shared" si="2"/>
        <v/>
      </c>
      <c r="RS5" s="66" t="str">
        <f t="shared" si="2"/>
        <v/>
      </c>
      <c r="RT5" s="66" t="str">
        <f t="shared" si="2"/>
        <v/>
      </c>
      <c r="RU5" s="66" t="str">
        <f t="shared" si="2"/>
        <v/>
      </c>
      <c r="RV5" s="66" t="str">
        <f t="shared" si="2"/>
        <v/>
      </c>
      <c r="RW5" s="66" t="str">
        <f t="shared" si="2"/>
        <v/>
      </c>
      <c r="RX5" s="66" t="str">
        <f t="shared" si="2"/>
        <v/>
      </c>
      <c r="RY5" s="66" t="str">
        <f t="shared" si="2"/>
        <v/>
      </c>
      <c r="RZ5" s="66" t="str">
        <f t="shared" si="2"/>
        <v/>
      </c>
      <c r="SA5" s="66" t="str">
        <f t="shared" si="2"/>
        <v/>
      </c>
      <c r="SB5" s="66" t="str">
        <f t="shared" si="2"/>
        <v/>
      </c>
      <c r="SC5" s="66" t="str">
        <f t="shared" si="2"/>
        <v/>
      </c>
      <c r="SD5" s="66" t="str">
        <f t="shared" si="2"/>
        <v/>
      </c>
      <c r="SE5" s="66" t="str">
        <f t="shared" si="2"/>
        <v/>
      </c>
      <c r="SF5" s="66" t="str">
        <f t="shared" si="2"/>
        <v/>
      </c>
      <c r="SG5" s="66" t="str">
        <f t="shared" si="2"/>
        <v/>
      </c>
      <c r="SH5" s="66" t="str">
        <f t="shared" si="2"/>
        <v/>
      </c>
      <c r="SI5" s="66" t="str">
        <f t="shared" si="2"/>
        <v/>
      </c>
      <c r="SJ5" s="66" t="str">
        <f t="shared" si="2"/>
        <v/>
      </c>
      <c r="SK5" s="66" t="str">
        <f t="shared" si="2"/>
        <v/>
      </c>
      <c r="SL5" s="66" t="str">
        <f t="shared" si="2"/>
        <v/>
      </c>
      <c r="SM5" s="66" t="str">
        <f t="shared" si="2"/>
        <v/>
      </c>
      <c r="SN5" s="66" t="str">
        <f t="shared" si="2"/>
        <v/>
      </c>
      <c r="SO5" s="66" t="str">
        <f t="shared" si="2"/>
        <v/>
      </c>
      <c r="SP5" s="66" t="str">
        <f t="shared" si="2"/>
        <v/>
      </c>
      <c r="SQ5" s="66" t="str">
        <f t="shared" si="2"/>
        <v/>
      </c>
      <c r="SR5" s="66" t="str">
        <f t="shared" si="2"/>
        <v/>
      </c>
      <c r="SS5" s="66" t="str">
        <f t="shared" si="2"/>
        <v/>
      </c>
      <c r="ST5" s="66" t="str">
        <f t="shared" si="2"/>
        <v/>
      </c>
      <c r="SU5" s="66" t="str">
        <f t="shared" si="2"/>
        <v/>
      </c>
      <c r="SV5" s="66" t="str">
        <f t="shared" si="2"/>
        <v/>
      </c>
      <c r="SW5" s="66" t="str">
        <f t="shared" si="2"/>
        <v/>
      </c>
      <c r="SX5" s="66" t="str">
        <f t="shared" si="2"/>
        <v/>
      </c>
      <c r="SY5" s="66" t="str">
        <f t="shared" si="2"/>
        <v/>
      </c>
      <c r="SZ5" s="66" t="str">
        <f t="shared" si="2"/>
        <v/>
      </c>
      <c r="TA5" s="66" t="str">
        <f t="shared" si="2"/>
        <v/>
      </c>
      <c r="TB5" s="66" t="str">
        <f t="shared" si="2"/>
        <v/>
      </c>
      <c r="TC5" s="66" t="str">
        <f t="shared" si="2"/>
        <v/>
      </c>
      <c r="TD5" s="66" t="str">
        <f t="shared" si="2"/>
        <v/>
      </c>
      <c r="TE5" s="66" t="str">
        <f t="shared" ref="TE5:VP5" si="3">IF(AND(TK$3="Unit", TD5=""), "", IF(AND(TK$3="Unit", TD5="-"),"", IF(TK$3="Unit", "kg/GJ delivered", IF(AND(EQ5&lt;&gt;"", EQ5&lt;&gt;"-", EP5="-"),"", IF($H5="","", IF(EP5="nd", "",IF(EP5="&lt;n.a.&gt;", "", IF(EQ5="#/MJ", "", IF(EQ5="kg/GJ delivered",EP5,IF(EQ5="g/MJ delivered",EP5,IF(EQ5="kg/MJ delivered",EP5*1000,IF(EQ5="mg/MJ delivered",EP5/1000,IF(EQ5="g/kg",((EP5)*(1/$I5)*(1/$H5)),IF(EQ5="mg/kg",((EP5/1000)*(1/$I5)*(1/$H5)),IF(EQ5="mg/MJ delivered",EP5/1000,IF(EQ5="-","","Error"))))))))))))))))</f>
        <v/>
      </c>
      <c r="TF5" s="66" t="str">
        <f t="shared" si="3"/>
        <v/>
      </c>
      <c r="TG5" s="66" t="str">
        <f t="shared" si="3"/>
        <v/>
      </c>
      <c r="TH5" s="66" t="str">
        <f t="shared" si="3"/>
        <v/>
      </c>
      <c r="TI5" s="66" t="str">
        <f t="shared" si="3"/>
        <v/>
      </c>
      <c r="TJ5" s="66" t="str">
        <f t="shared" si="3"/>
        <v/>
      </c>
      <c r="TK5" s="66" t="str">
        <f t="shared" si="3"/>
        <v/>
      </c>
      <c r="TL5" s="66" t="str">
        <f t="shared" si="3"/>
        <v/>
      </c>
      <c r="TM5" s="66" t="str">
        <f t="shared" si="3"/>
        <v/>
      </c>
      <c r="TN5" s="66" t="str">
        <f t="shared" si="3"/>
        <v/>
      </c>
      <c r="TO5" s="66" t="str">
        <f t="shared" si="3"/>
        <v/>
      </c>
      <c r="TP5" s="66" t="str">
        <f t="shared" si="3"/>
        <v/>
      </c>
      <c r="TQ5" s="66" t="str">
        <f t="shared" si="3"/>
        <v/>
      </c>
      <c r="TR5" s="66" t="str">
        <f t="shared" si="3"/>
        <v/>
      </c>
      <c r="TS5" s="66" t="str">
        <f t="shared" si="3"/>
        <v/>
      </c>
      <c r="TT5" s="66" t="str">
        <f t="shared" si="3"/>
        <v/>
      </c>
      <c r="TU5" s="66" t="str">
        <f t="shared" si="3"/>
        <v/>
      </c>
      <c r="TV5" s="66" t="str">
        <f t="shared" si="3"/>
        <v/>
      </c>
      <c r="TW5" s="66" t="str">
        <f t="shared" si="3"/>
        <v/>
      </c>
      <c r="TX5" s="66" t="str">
        <f t="shared" si="3"/>
        <v/>
      </c>
      <c r="TY5" s="66" t="str">
        <f t="shared" si="3"/>
        <v/>
      </c>
      <c r="TZ5" s="66" t="str">
        <f t="shared" si="3"/>
        <v/>
      </c>
      <c r="UA5" s="66" t="str">
        <f t="shared" si="3"/>
        <v/>
      </c>
      <c r="UB5" s="66" t="str">
        <f t="shared" si="3"/>
        <v/>
      </c>
      <c r="UC5" s="66" t="str">
        <f t="shared" si="3"/>
        <v/>
      </c>
      <c r="UD5" s="66" t="str">
        <f t="shared" si="3"/>
        <v/>
      </c>
      <c r="UE5" s="66" t="str">
        <f t="shared" si="3"/>
        <v/>
      </c>
      <c r="UF5" s="66" t="str">
        <f t="shared" si="3"/>
        <v/>
      </c>
      <c r="UG5" s="66" t="str">
        <f t="shared" si="3"/>
        <v/>
      </c>
      <c r="UH5" s="66" t="str">
        <f t="shared" si="3"/>
        <v/>
      </c>
      <c r="UI5" s="66" t="str">
        <f t="shared" si="3"/>
        <v/>
      </c>
      <c r="UJ5" s="66" t="str">
        <f t="shared" si="3"/>
        <v/>
      </c>
      <c r="UK5" s="66" t="str">
        <f t="shared" si="3"/>
        <v/>
      </c>
      <c r="UL5" s="66" t="str">
        <f t="shared" si="3"/>
        <v/>
      </c>
      <c r="UM5" s="66" t="str">
        <f t="shared" si="3"/>
        <v/>
      </c>
      <c r="UN5" s="66" t="str">
        <f t="shared" si="3"/>
        <v/>
      </c>
      <c r="UO5" s="66" t="str">
        <f t="shared" si="3"/>
        <v/>
      </c>
      <c r="UP5" s="66" t="str">
        <f t="shared" si="3"/>
        <v/>
      </c>
      <c r="UQ5" s="66" t="str">
        <f t="shared" si="3"/>
        <v/>
      </c>
      <c r="UR5" s="66" t="str">
        <f t="shared" si="3"/>
        <v/>
      </c>
      <c r="US5" s="66" t="str">
        <f t="shared" si="3"/>
        <v/>
      </c>
      <c r="UT5" s="66" t="str">
        <f t="shared" si="3"/>
        <v/>
      </c>
      <c r="UU5" s="66" t="str">
        <f t="shared" si="3"/>
        <v/>
      </c>
      <c r="UV5" s="66" t="str">
        <f t="shared" si="3"/>
        <v/>
      </c>
      <c r="UW5" s="66" t="str">
        <f t="shared" si="3"/>
        <v/>
      </c>
      <c r="UX5" s="66" t="str">
        <f t="shared" si="3"/>
        <v/>
      </c>
      <c r="UY5" s="66" t="str">
        <f t="shared" si="3"/>
        <v/>
      </c>
      <c r="UZ5" s="66" t="str">
        <f t="shared" si="3"/>
        <v/>
      </c>
      <c r="VA5" s="66" t="str">
        <f t="shared" si="3"/>
        <v/>
      </c>
      <c r="VB5" s="66" t="str">
        <f t="shared" si="3"/>
        <v/>
      </c>
      <c r="VC5" s="66" t="str">
        <f t="shared" si="3"/>
        <v/>
      </c>
      <c r="VD5" s="66" t="str">
        <f t="shared" si="3"/>
        <v/>
      </c>
      <c r="VE5" s="66" t="str">
        <f t="shared" si="3"/>
        <v/>
      </c>
      <c r="VF5" s="66" t="str">
        <f t="shared" si="3"/>
        <v/>
      </c>
      <c r="VG5" s="66" t="str">
        <f t="shared" si="3"/>
        <v/>
      </c>
      <c r="VH5" s="66" t="str">
        <f t="shared" si="3"/>
        <v/>
      </c>
      <c r="VI5" s="66" t="str">
        <f t="shared" si="3"/>
        <v/>
      </c>
      <c r="VJ5" s="66" t="str">
        <f t="shared" si="3"/>
        <v/>
      </c>
      <c r="VK5" s="66" t="str">
        <f t="shared" si="3"/>
        <v/>
      </c>
      <c r="VL5" s="66" t="str">
        <f t="shared" si="3"/>
        <v/>
      </c>
      <c r="VM5" s="66" t="str">
        <f t="shared" si="3"/>
        <v/>
      </c>
      <c r="VN5" s="66" t="str">
        <f t="shared" si="3"/>
        <v/>
      </c>
      <c r="VO5" s="66" t="str">
        <f t="shared" si="3"/>
        <v/>
      </c>
      <c r="VP5" s="66" t="str">
        <f t="shared" si="3"/>
        <v/>
      </c>
      <c r="VQ5" s="66" t="str">
        <f t="shared" ref="VQ5:YB5" si="4">IF(AND(VW$3="Unit", VP5=""), "", IF(AND(VW$3="Unit", VP5="-"),"", IF(VW$3="Unit", "kg/GJ delivered", IF(AND(HC5&lt;&gt;"", HC5&lt;&gt;"-", HB5="-"),"", IF($H5="","", IF(HB5="nd", "",IF(HB5="&lt;n.a.&gt;", "", IF(HC5="#/MJ", "", IF(HC5="kg/GJ delivered",HB5,IF(HC5="g/MJ delivered",HB5,IF(HC5="kg/MJ delivered",HB5*1000,IF(HC5="mg/MJ delivered",HB5/1000,IF(HC5="g/kg",((HB5)*(1/$I5)*(1/$H5)),IF(HC5="mg/kg",((HB5/1000)*(1/$I5)*(1/$H5)),IF(HC5="mg/MJ delivered",HB5/1000,IF(HC5="-","","Error"))))))))))))))))</f>
        <v/>
      </c>
      <c r="VR5" s="66" t="str">
        <f t="shared" si="4"/>
        <v/>
      </c>
      <c r="VS5" s="66" t="str">
        <f t="shared" si="4"/>
        <v/>
      </c>
      <c r="VT5" s="66" t="str">
        <f t="shared" si="4"/>
        <v/>
      </c>
      <c r="VU5" s="66" t="str">
        <f t="shared" si="4"/>
        <v/>
      </c>
      <c r="VV5" s="66" t="str">
        <f t="shared" si="4"/>
        <v/>
      </c>
      <c r="VW5" s="66" t="str">
        <f t="shared" si="4"/>
        <v/>
      </c>
      <c r="VX5" s="66" t="str">
        <f t="shared" si="4"/>
        <v/>
      </c>
      <c r="VY5" s="66" t="str">
        <f t="shared" si="4"/>
        <v/>
      </c>
      <c r="VZ5" s="66" t="str">
        <f t="shared" si="4"/>
        <v/>
      </c>
      <c r="WA5" s="66" t="str">
        <f t="shared" si="4"/>
        <v/>
      </c>
      <c r="WB5" s="66" t="str">
        <f t="shared" si="4"/>
        <v/>
      </c>
      <c r="WC5" s="66" t="str">
        <f t="shared" si="4"/>
        <v/>
      </c>
      <c r="WD5" s="66" t="str">
        <f t="shared" si="4"/>
        <v/>
      </c>
      <c r="WE5" s="66" t="str">
        <f t="shared" si="4"/>
        <v/>
      </c>
      <c r="WF5" s="66" t="str">
        <f t="shared" si="4"/>
        <v/>
      </c>
      <c r="WG5" s="66" t="str">
        <f t="shared" si="4"/>
        <v/>
      </c>
      <c r="WH5" s="66" t="str">
        <f t="shared" si="4"/>
        <v/>
      </c>
      <c r="WI5" s="66" t="str">
        <f t="shared" si="4"/>
        <v/>
      </c>
      <c r="WJ5" s="66" t="str">
        <f t="shared" si="4"/>
        <v/>
      </c>
      <c r="WK5" s="66" t="str">
        <f t="shared" si="4"/>
        <v/>
      </c>
      <c r="WL5" s="66" t="str">
        <f t="shared" si="4"/>
        <v/>
      </c>
      <c r="WM5" s="66" t="str">
        <f t="shared" si="4"/>
        <v/>
      </c>
      <c r="WN5" s="66" t="str">
        <f t="shared" si="4"/>
        <v/>
      </c>
      <c r="WO5" s="66" t="str">
        <f t="shared" si="4"/>
        <v/>
      </c>
      <c r="WP5" s="66" t="str">
        <f t="shared" si="4"/>
        <v/>
      </c>
      <c r="WQ5" s="66" t="str">
        <f t="shared" si="4"/>
        <v/>
      </c>
      <c r="WR5" s="66" t="str">
        <f t="shared" si="4"/>
        <v/>
      </c>
      <c r="WS5" s="66" t="str">
        <f t="shared" si="4"/>
        <v/>
      </c>
      <c r="WT5" s="66" t="str">
        <f t="shared" si="4"/>
        <v/>
      </c>
      <c r="WU5" s="66" t="str">
        <f t="shared" si="4"/>
        <v/>
      </c>
      <c r="WV5" s="66" t="str">
        <f t="shared" si="4"/>
        <v/>
      </c>
      <c r="WW5" s="66" t="str">
        <f t="shared" si="4"/>
        <v/>
      </c>
      <c r="WX5" s="66" t="str">
        <f t="shared" si="4"/>
        <v/>
      </c>
      <c r="WY5" s="66" t="str">
        <f t="shared" si="4"/>
        <v/>
      </c>
      <c r="WZ5" s="66" t="str">
        <f t="shared" si="4"/>
        <v/>
      </c>
      <c r="XA5" s="66" t="str">
        <f t="shared" si="4"/>
        <v/>
      </c>
      <c r="XB5" s="66" t="str">
        <f t="shared" si="4"/>
        <v/>
      </c>
      <c r="XC5" s="66" t="str">
        <f t="shared" si="4"/>
        <v/>
      </c>
      <c r="XD5" s="66" t="str">
        <f t="shared" si="4"/>
        <v/>
      </c>
      <c r="XE5" s="66" t="str">
        <f t="shared" si="4"/>
        <v/>
      </c>
      <c r="XF5" s="66" t="str">
        <f t="shared" si="4"/>
        <v/>
      </c>
      <c r="XG5" s="66" t="str">
        <f t="shared" si="4"/>
        <v/>
      </c>
      <c r="XH5" s="66" t="str">
        <f t="shared" si="4"/>
        <v/>
      </c>
      <c r="XI5" s="66" t="str">
        <f t="shared" si="4"/>
        <v/>
      </c>
      <c r="XJ5" s="66" t="str">
        <f t="shared" si="4"/>
        <v/>
      </c>
      <c r="XK5" s="66" t="str">
        <f t="shared" si="4"/>
        <v/>
      </c>
      <c r="XL5" s="66" t="str">
        <f t="shared" si="4"/>
        <v/>
      </c>
      <c r="XM5" s="66" t="str">
        <f t="shared" si="4"/>
        <v/>
      </c>
      <c r="XN5" s="66" t="str">
        <f t="shared" si="4"/>
        <v/>
      </c>
      <c r="XO5" s="66" t="str">
        <f t="shared" si="4"/>
        <v/>
      </c>
      <c r="XP5" s="66" t="str">
        <f t="shared" si="4"/>
        <v/>
      </c>
      <c r="XQ5" s="66" t="str">
        <f t="shared" si="4"/>
        <v/>
      </c>
      <c r="XR5" s="66" t="str">
        <f t="shared" si="4"/>
        <v/>
      </c>
      <c r="XS5" s="66" t="str">
        <f t="shared" si="4"/>
        <v/>
      </c>
      <c r="XT5" s="66" t="str">
        <f t="shared" si="4"/>
        <v/>
      </c>
      <c r="XU5" s="66" t="str">
        <f t="shared" si="4"/>
        <v/>
      </c>
      <c r="XV5" s="66" t="str">
        <f t="shared" si="4"/>
        <v/>
      </c>
      <c r="XW5" s="66" t="str">
        <f t="shared" si="4"/>
        <v/>
      </c>
      <c r="XX5" s="66" t="str">
        <f t="shared" si="4"/>
        <v/>
      </c>
      <c r="XY5" s="66" t="str">
        <f t="shared" si="4"/>
        <v/>
      </c>
      <c r="XZ5" s="66" t="str">
        <f t="shared" si="4"/>
        <v/>
      </c>
      <c r="YA5" s="66" t="str">
        <f t="shared" si="4"/>
        <v/>
      </c>
      <c r="YB5" s="66" t="str">
        <f t="shared" si="4"/>
        <v/>
      </c>
      <c r="YC5" s="66" t="str">
        <f t="shared" ref="YC5:AAN5" si="5">IF(AND(YI$3="Unit", YB5=""), "", IF(AND(YI$3="Unit", YB5="-"),"", IF(YI$3="Unit", "kg/GJ delivered", IF(AND(JO5&lt;&gt;"", JO5&lt;&gt;"-", JN5="-"),"", IF($H5="","", IF(JN5="nd", "",IF(JN5="&lt;n.a.&gt;", "", IF(JO5="#/MJ", "", IF(JO5="kg/GJ delivered",JN5,IF(JO5="g/MJ delivered",JN5,IF(JO5="kg/MJ delivered",JN5*1000,IF(JO5="mg/MJ delivered",JN5/1000,IF(JO5="g/kg",((JN5)*(1/$I5)*(1/$H5)),IF(JO5="mg/kg",((JN5/1000)*(1/$I5)*(1/$H5)),IF(JO5="mg/MJ delivered",JN5/1000,IF(JO5="-","","Error"))))))))))))))))</f>
        <v/>
      </c>
      <c r="YD5" s="66" t="str">
        <f t="shared" si="5"/>
        <v/>
      </c>
      <c r="YE5" s="66" t="str">
        <f t="shared" si="5"/>
        <v/>
      </c>
      <c r="YF5" s="66" t="str">
        <f t="shared" si="5"/>
        <v/>
      </c>
      <c r="YG5" s="66" t="str">
        <f t="shared" si="5"/>
        <v/>
      </c>
      <c r="YH5" s="66" t="str">
        <f t="shared" si="5"/>
        <v/>
      </c>
      <c r="YI5" s="66" t="str">
        <f t="shared" si="5"/>
        <v/>
      </c>
      <c r="YJ5" s="66" t="str">
        <f t="shared" si="5"/>
        <v/>
      </c>
      <c r="YK5" s="66" t="str">
        <f t="shared" si="5"/>
        <v/>
      </c>
      <c r="YL5" s="66" t="str">
        <f t="shared" si="5"/>
        <v/>
      </c>
      <c r="YM5" s="66" t="str">
        <f t="shared" si="5"/>
        <v/>
      </c>
      <c r="YN5" s="66" t="str">
        <f t="shared" si="5"/>
        <v/>
      </c>
      <c r="YO5" s="66" t="str">
        <f t="shared" si="5"/>
        <v/>
      </c>
      <c r="YP5" s="66" t="str">
        <f t="shared" si="5"/>
        <v/>
      </c>
      <c r="YQ5" s="66" t="str">
        <f t="shared" si="5"/>
        <v/>
      </c>
      <c r="YR5" s="66" t="str">
        <f t="shared" si="5"/>
        <v/>
      </c>
      <c r="YS5" s="66" t="str">
        <f t="shared" si="5"/>
        <v/>
      </c>
      <c r="YT5" s="66" t="str">
        <f t="shared" si="5"/>
        <v/>
      </c>
      <c r="YU5" s="66" t="str">
        <f t="shared" si="5"/>
        <v/>
      </c>
      <c r="YV5" s="66" t="str">
        <f t="shared" si="5"/>
        <v/>
      </c>
      <c r="YW5" s="66" t="str">
        <f t="shared" si="5"/>
        <v/>
      </c>
      <c r="YX5" s="66" t="str">
        <f t="shared" si="5"/>
        <v/>
      </c>
      <c r="YY5" s="66" t="str">
        <f t="shared" si="5"/>
        <v/>
      </c>
      <c r="YZ5" s="66" t="str">
        <f t="shared" si="5"/>
        <v/>
      </c>
      <c r="ZA5" s="66" t="str">
        <f t="shared" si="5"/>
        <v/>
      </c>
      <c r="ZB5" s="66" t="str">
        <f t="shared" si="5"/>
        <v/>
      </c>
      <c r="ZC5" s="66" t="str">
        <f t="shared" si="5"/>
        <v/>
      </c>
      <c r="ZD5" s="66" t="str">
        <f t="shared" si="5"/>
        <v/>
      </c>
      <c r="ZE5" s="66" t="str">
        <f t="shared" si="5"/>
        <v/>
      </c>
      <c r="ZF5" s="66" t="str">
        <f t="shared" si="5"/>
        <v/>
      </c>
      <c r="ZG5" s="66" t="str">
        <f t="shared" si="5"/>
        <v/>
      </c>
      <c r="ZH5" s="66" t="str">
        <f t="shared" si="5"/>
        <v/>
      </c>
      <c r="ZI5" s="66" t="str">
        <f t="shared" si="5"/>
        <v/>
      </c>
      <c r="ZJ5" s="66" t="str">
        <f t="shared" si="5"/>
        <v/>
      </c>
      <c r="ZK5" s="66" t="str">
        <f t="shared" si="5"/>
        <v/>
      </c>
      <c r="ZL5" s="66" t="str">
        <f t="shared" si="5"/>
        <v/>
      </c>
      <c r="ZM5" s="66" t="str">
        <f t="shared" si="5"/>
        <v/>
      </c>
      <c r="ZN5" s="66" t="str">
        <f t="shared" si="5"/>
        <v/>
      </c>
      <c r="ZO5" s="66" t="str">
        <f t="shared" si="5"/>
        <v/>
      </c>
      <c r="ZP5" s="66" t="str">
        <f t="shared" si="5"/>
        <v/>
      </c>
      <c r="ZQ5" s="66" t="str">
        <f t="shared" si="5"/>
        <v/>
      </c>
      <c r="ZR5" s="66" t="str">
        <f t="shared" si="5"/>
        <v/>
      </c>
      <c r="ZS5" s="66" t="str">
        <f t="shared" si="5"/>
        <v/>
      </c>
      <c r="ZT5" s="66" t="str">
        <f t="shared" si="5"/>
        <v/>
      </c>
      <c r="ZU5" s="66" t="str">
        <f t="shared" si="5"/>
        <v/>
      </c>
      <c r="ZV5" s="66" t="str">
        <f t="shared" si="5"/>
        <v/>
      </c>
      <c r="ZW5" s="66" t="str">
        <f t="shared" si="5"/>
        <v/>
      </c>
      <c r="ZX5" s="66" t="str">
        <f t="shared" si="5"/>
        <v/>
      </c>
      <c r="ZY5" s="66" t="str">
        <f t="shared" si="5"/>
        <v/>
      </c>
      <c r="ZZ5" s="66" t="str">
        <f t="shared" si="5"/>
        <v/>
      </c>
      <c r="AAA5" s="66" t="str">
        <f t="shared" si="5"/>
        <v/>
      </c>
      <c r="AAB5" s="66" t="str">
        <f t="shared" si="5"/>
        <v/>
      </c>
      <c r="AAC5" s="66" t="str">
        <f t="shared" si="5"/>
        <v/>
      </c>
      <c r="AAD5" s="66" t="str">
        <f t="shared" si="5"/>
        <v/>
      </c>
      <c r="AAE5" s="66" t="str">
        <f t="shared" si="5"/>
        <v/>
      </c>
      <c r="AAF5" s="66" t="str">
        <f t="shared" si="5"/>
        <v/>
      </c>
      <c r="AAG5" s="66" t="str">
        <f t="shared" si="5"/>
        <v/>
      </c>
      <c r="AAH5" s="66" t="str">
        <f t="shared" si="5"/>
        <v/>
      </c>
      <c r="AAI5" s="66" t="str">
        <f t="shared" si="5"/>
        <v/>
      </c>
      <c r="AAJ5" s="66" t="str">
        <f t="shared" si="5"/>
        <v/>
      </c>
      <c r="AAK5" s="66" t="str">
        <f t="shared" si="5"/>
        <v/>
      </c>
      <c r="AAL5" s="66" t="str">
        <f t="shared" si="5"/>
        <v/>
      </c>
      <c r="AAM5" s="66" t="str">
        <f t="shared" si="5"/>
        <v/>
      </c>
      <c r="AAN5" s="66" t="str">
        <f t="shared" si="5"/>
        <v/>
      </c>
      <c r="AAO5" s="66" t="str">
        <f t="shared" ref="AAO5:ACN5" si="6">IF(AND(AAU$3="Unit", AAN5=""), "", IF(AND(AAU$3="Unit", AAN5="-"),"", IF(AAU$3="Unit", "kg/GJ delivered", IF(AND(MA5&lt;&gt;"", MA5&lt;&gt;"-", LZ5="-"),"", IF($H5="","", IF(LZ5="nd", "",IF(LZ5="&lt;n.a.&gt;", "", IF(MA5="#/MJ", "", IF(MA5="kg/GJ delivered",LZ5,IF(MA5="g/MJ delivered",LZ5,IF(MA5="kg/MJ delivered",LZ5*1000,IF(MA5="mg/MJ delivered",LZ5/1000,IF(MA5="g/kg",((LZ5)*(1/$I5)*(1/$H5)),IF(MA5="mg/kg",((LZ5/1000)*(1/$I5)*(1/$H5)),IF(MA5="mg/MJ delivered",LZ5/1000,IF(MA5="-","","Error"))))))))))))))))</f>
        <v/>
      </c>
      <c r="AAP5" s="66" t="str">
        <f t="shared" si="6"/>
        <v/>
      </c>
      <c r="AAQ5" s="66" t="str">
        <f t="shared" si="6"/>
        <v/>
      </c>
      <c r="AAR5" s="66" t="str">
        <f t="shared" si="6"/>
        <v/>
      </c>
      <c r="AAS5" s="66" t="str">
        <f t="shared" si="6"/>
        <v/>
      </c>
      <c r="AAT5" s="66" t="str">
        <f t="shared" si="6"/>
        <v/>
      </c>
      <c r="AAU5" s="66" t="str">
        <f t="shared" si="6"/>
        <v/>
      </c>
      <c r="AAV5" s="66" t="str">
        <f t="shared" si="6"/>
        <v/>
      </c>
      <c r="AAW5" s="66" t="str">
        <f t="shared" si="6"/>
        <v/>
      </c>
      <c r="AAX5" s="66" t="str">
        <f t="shared" si="6"/>
        <v/>
      </c>
      <c r="AAY5" s="66" t="str">
        <f t="shared" si="6"/>
        <v/>
      </c>
      <c r="AAZ5" s="66" t="str">
        <f t="shared" si="6"/>
        <v/>
      </c>
      <c r="ABA5" s="66" t="str">
        <f t="shared" si="6"/>
        <v/>
      </c>
      <c r="ABB5" s="66" t="str">
        <f t="shared" si="6"/>
        <v/>
      </c>
      <c r="ABC5" s="66" t="str">
        <f t="shared" si="6"/>
        <v/>
      </c>
      <c r="ABD5" s="66" t="str">
        <f t="shared" si="6"/>
        <v/>
      </c>
      <c r="ABE5" s="66" t="str">
        <f t="shared" si="6"/>
        <v/>
      </c>
      <c r="ABF5" s="66" t="str">
        <f t="shared" si="6"/>
        <v/>
      </c>
      <c r="ABG5" s="66" t="str">
        <f t="shared" si="6"/>
        <v/>
      </c>
      <c r="ABH5" s="66" t="str">
        <f t="shared" si="6"/>
        <v/>
      </c>
      <c r="ABI5" s="66" t="str">
        <f t="shared" si="6"/>
        <v/>
      </c>
      <c r="ABJ5" s="66" t="str">
        <f t="shared" si="6"/>
        <v/>
      </c>
      <c r="ABK5" s="66" t="str">
        <f t="shared" si="6"/>
        <v/>
      </c>
      <c r="ABL5" s="66" t="str">
        <f t="shared" si="6"/>
        <v/>
      </c>
      <c r="ABM5" s="66" t="str">
        <f t="shared" si="6"/>
        <v/>
      </c>
      <c r="ABN5" s="66" t="str">
        <f t="shared" si="6"/>
        <v/>
      </c>
      <c r="ABO5" s="66" t="str">
        <f t="shared" si="6"/>
        <v/>
      </c>
      <c r="ABP5" s="66" t="str">
        <f t="shared" si="6"/>
        <v/>
      </c>
      <c r="ABQ5" s="66" t="str">
        <f t="shared" si="6"/>
        <v/>
      </c>
      <c r="ABR5" s="66" t="str">
        <f t="shared" si="6"/>
        <v/>
      </c>
      <c r="ABS5" s="66" t="str">
        <f t="shared" si="6"/>
        <v/>
      </c>
      <c r="ABT5" s="66" t="str">
        <f t="shared" si="6"/>
        <v/>
      </c>
      <c r="ABU5" s="66" t="str">
        <f t="shared" si="6"/>
        <v/>
      </c>
      <c r="ABV5" s="66" t="str">
        <f t="shared" si="6"/>
        <v/>
      </c>
      <c r="ABW5" s="66" t="str">
        <f t="shared" si="6"/>
        <v/>
      </c>
      <c r="ABX5" s="66" t="str">
        <f t="shared" si="6"/>
        <v/>
      </c>
      <c r="ABY5" s="66" t="str">
        <f t="shared" si="6"/>
        <v/>
      </c>
      <c r="ABZ5" s="66" t="str">
        <f t="shared" si="6"/>
        <v/>
      </c>
      <c r="ACA5" s="66" t="str">
        <f t="shared" si="6"/>
        <v/>
      </c>
      <c r="ACB5" s="66" t="str">
        <f t="shared" si="6"/>
        <v/>
      </c>
      <c r="ACC5" s="66" t="str">
        <f t="shared" si="6"/>
        <v/>
      </c>
      <c r="ACD5" s="66" t="str">
        <f t="shared" si="6"/>
        <v/>
      </c>
      <c r="ACE5" s="66" t="str">
        <f t="shared" si="6"/>
        <v/>
      </c>
      <c r="ACF5" s="66" t="str">
        <f t="shared" si="6"/>
        <v/>
      </c>
      <c r="ACG5" s="66" t="str">
        <f t="shared" si="6"/>
        <v/>
      </c>
      <c r="ACH5" s="66" t="str">
        <f t="shared" si="6"/>
        <v/>
      </c>
      <c r="ACI5" s="66" t="str">
        <f t="shared" si="6"/>
        <v/>
      </c>
      <c r="ACJ5" s="66" t="str">
        <f t="shared" si="6"/>
        <v/>
      </c>
      <c r="ACK5" s="66" t="str">
        <f t="shared" si="6"/>
        <v/>
      </c>
      <c r="ACL5" s="66" t="str">
        <f t="shared" si="6"/>
        <v/>
      </c>
      <c r="ACM5" s="66" t="str">
        <f t="shared" si="6"/>
        <v/>
      </c>
      <c r="ACN5" s="66" t="str">
        <f t="shared" si="6"/>
        <v/>
      </c>
      <c r="ACO5" s="66" t="str">
        <f t="shared" ref="ACO5:ACT5" si="7">IF(AND(ACU$3="Unit", ACN5=""), "", IF(AND(ACU$3="Unit", ACN5="-"),"", IF(ACU$3="Unit", "kg/GJ delivered", IF(AND(OA5&lt;&gt;"", OA5&lt;&gt;"-", NZ5="-"),"", IF($H5="","", IF(NZ5="nd", "",IF(NZ5="&lt;n.a.&gt;", "", IF(OA5="#/MJ", "", IF(OA5="kg/GJ delivered",NZ5,IF(OA5="g/MJ delivered",NZ5,IF(OA5="kg/MJ delivered",NZ5*1000,IF(OA5="mg/MJ delivered",NZ5/1000,IF(OA5="g/kg",((NZ5)*(1/$I5)*(1/$H5)),IF(OA5="mg/kg",((NZ5/1000)*(1/$I5)*(1/$H5)),IF(OA5="mg/MJ delivered",NZ5/1000,IF(OA5="-","","Error"))))))))))))))))</f>
        <v/>
      </c>
      <c r="ACP5" s="66" t="str">
        <f t="shared" si="7"/>
        <v/>
      </c>
      <c r="ACQ5" s="66" t="str">
        <f t="shared" si="7"/>
        <v/>
      </c>
      <c r="ACR5" s="66" t="str">
        <f t="shared" si="7"/>
        <v/>
      </c>
      <c r="ACS5" s="66" t="str">
        <f t="shared" si="7"/>
        <v/>
      </c>
      <c r="ACT5" s="66" t="str">
        <f t="shared" si="7"/>
        <v/>
      </c>
    </row>
    <row r="6" spans="1:780" ht="15.75" customHeight="1" x14ac:dyDescent="0.25">
      <c r="B6" s="66">
        <v>65</v>
      </c>
      <c r="C6" s="66" t="s">
        <v>308</v>
      </c>
      <c r="D6" s="66" t="s">
        <v>351</v>
      </c>
      <c r="E6" s="156" t="s">
        <v>1780</v>
      </c>
      <c r="F6" s="66" t="s">
        <v>497</v>
      </c>
      <c r="G6" s="66" t="s">
        <v>490</v>
      </c>
      <c r="H6" s="126">
        <v>0.13100000000000001</v>
      </c>
      <c r="I6" s="130">
        <f>'Heating Values'!$D$6</f>
        <v>13.95</v>
      </c>
      <c r="J6" s="66" t="str">
        <f t="shared" si="0"/>
        <v>Firewood, Traditional, GLO</v>
      </c>
      <c r="K6" s="66" t="s">
        <v>1254</v>
      </c>
      <c r="L6" s="66" t="s">
        <v>1254</v>
      </c>
      <c r="M6" s="66" t="s">
        <v>1254</v>
      </c>
      <c r="N6" s="66" t="s">
        <v>1254</v>
      </c>
      <c r="O6" s="66" t="s">
        <v>2109</v>
      </c>
      <c r="P6" s="66" t="str">
        <f t="shared" ref="P6:P48" si="8">IF(Q6="China", "CN", IF(Q6="India", "IN", "GLO"))</f>
        <v>GLO</v>
      </c>
      <c r="Q6" s="66" t="s">
        <v>306</v>
      </c>
      <c r="R6" s="162">
        <v>22.2</v>
      </c>
      <c r="S6" s="158" t="s">
        <v>66</v>
      </c>
      <c r="T6" s="165">
        <v>2.96</v>
      </c>
      <c r="U6" s="158" t="s">
        <v>66</v>
      </c>
      <c r="V6" s="158" t="s">
        <v>128</v>
      </c>
      <c r="W6" s="158" t="s">
        <v>128</v>
      </c>
      <c r="X6" s="164">
        <v>688</v>
      </c>
      <c r="Y6" s="158" t="s">
        <v>66</v>
      </c>
      <c r="Z6" s="163">
        <v>0.8</v>
      </c>
      <c r="AA6" s="158" t="s">
        <v>66</v>
      </c>
      <c r="AB6" s="165">
        <v>5.7</v>
      </c>
      <c r="AC6" s="158" t="s">
        <v>66</v>
      </c>
      <c r="AD6" s="166">
        <v>4700000000000000</v>
      </c>
      <c r="AE6" s="158" t="s">
        <v>387</v>
      </c>
      <c r="AF6" s="158" t="s">
        <v>128</v>
      </c>
      <c r="AG6" s="158" t="s">
        <v>128</v>
      </c>
      <c r="AH6" s="158" t="s">
        <v>128</v>
      </c>
      <c r="AI6" s="158" t="s">
        <v>128</v>
      </c>
      <c r="AJ6" s="158" t="s">
        <v>128</v>
      </c>
      <c r="AK6" s="158" t="s">
        <v>128</v>
      </c>
      <c r="AL6" s="158" t="s">
        <v>128</v>
      </c>
      <c r="AM6" s="158" t="s">
        <v>128</v>
      </c>
      <c r="AN6" s="158" t="s">
        <v>128</v>
      </c>
      <c r="AO6" s="158" t="s">
        <v>128</v>
      </c>
      <c r="AP6" s="158" t="s">
        <v>128</v>
      </c>
      <c r="AQ6" s="158" t="s">
        <v>128</v>
      </c>
      <c r="AR6" s="158" t="s">
        <v>128</v>
      </c>
      <c r="AS6" s="158" t="s">
        <v>128</v>
      </c>
      <c r="AT6" s="158" t="s">
        <v>128</v>
      </c>
      <c r="AU6" s="158" t="s">
        <v>128</v>
      </c>
      <c r="AV6" s="158" t="s">
        <v>128</v>
      </c>
      <c r="AW6" s="158" t="s">
        <v>128</v>
      </c>
      <c r="AX6" s="158" t="s">
        <v>128</v>
      </c>
      <c r="AY6" s="158" t="s">
        <v>128</v>
      </c>
      <c r="AZ6" s="158" t="s">
        <v>128</v>
      </c>
      <c r="BA6" s="158" t="s">
        <v>128</v>
      </c>
      <c r="BB6" s="158" t="s">
        <v>128</v>
      </c>
      <c r="BC6" s="158" t="s">
        <v>128</v>
      </c>
      <c r="BD6" s="158" t="s">
        <v>128</v>
      </c>
      <c r="BE6" s="158" t="s">
        <v>128</v>
      </c>
      <c r="BF6" s="158" t="s">
        <v>128</v>
      </c>
      <c r="BG6" s="158" t="s">
        <v>128</v>
      </c>
      <c r="BH6" s="158" t="s">
        <v>128</v>
      </c>
      <c r="BI6" s="158" t="s">
        <v>128</v>
      </c>
      <c r="BJ6" s="158" t="s">
        <v>128</v>
      </c>
      <c r="BK6" s="158" t="s">
        <v>128</v>
      </c>
      <c r="BL6" s="158" t="s">
        <v>128</v>
      </c>
      <c r="BM6" s="158" t="s">
        <v>128</v>
      </c>
      <c r="BN6" s="158" t="s">
        <v>128</v>
      </c>
      <c r="BO6" s="158" t="s">
        <v>128</v>
      </c>
      <c r="BP6" s="158" t="s">
        <v>128</v>
      </c>
      <c r="BQ6" s="158" t="s">
        <v>128</v>
      </c>
      <c r="BR6" s="158" t="s">
        <v>128</v>
      </c>
      <c r="BS6" s="158" t="s">
        <v>128</v>
      </c>
      <c r="BT6" s="158" t="s">
        <v>128</v>
      </c>
      <c r="BU6" s="158" t="s">
        <v>128</v>
      </c>
      <c r="BV6" s="158" t="s">
        <v>128</v>
      </c>
      <c r="BW6" s="158" t="s">
        <v>128</v>
      </c>
      <c r="BX6" s="158" t="s">
        <v>128</v>
      </c>
      <c r="BY6" s="158" t="s">
        <v>128</v>
      </c>
      <c r="BZ6" s="158" t="s">
        <v>128</v>
      </c>
      <c r="CA6" s="158" t="s">
        <v>128</v>
      </c>
      <c r="CB6" s="158" t="s">
        <v>128</v>
      </c>
      <c r="CC6" s="158" t="s">
        <v>128</v>
      </c>
      <c r="CD6" s="158" t="s">
        <v>128</v>
      </c>
      <c r="CE6" s="158" t="s">
        <v>128</v>
      </c>
      <c r="CF6" s="158" t="s">
        <v>128</v>
      </c>
      <c r="CG6" s="158" t="s">
        <v>128</v>
      </c>
      <c r="CH6" s="158" t="s">
        <v>128</v>
      </c>
      <c r="CI6" s="158" t="s">
        <v>128</v>
      </c>
      <c r="CJ6" s="158" t="s">
        <v>128</v>
      </c>
      <c r="CK6" s="158" t="s">
        <v>128</v>
      </c>
      <c r="CL6" s="158" t="s">
        <v>128</v>
      </c>
      <c r="CM6" s="158" t="s">
        <v>128</v>
      </c>
      <c r="CN6" s="158" t="s">
        <v>128</v>
      </c>
      <c r="CO6" s="158" t="s">
        <v>128</v>
      </c>
      <c r="CP6" s="158" t="s">
        <v>128</v>
      </c>
      <c r="CQ6" s="158" t="s">
        <v>128</v>
      </c>
      <c r="CR6" s="158" t="s">
        <v>128</v>
      </c>
      <c r="CS6" s="158" t="s">
        <v>128</v>
      </c>
      <c r="CT6" s="158" t="s">
        <v>128</v>
      </c>
      <c r="CU6" s="158" t="s">
        <v>128</v>
      </c>
      <c r="CV6" s="158" t="s">
        <v>128</v>
      </c>
      <c r="CW6" s="158" t="s">
        <v>128</v>
      </c>
      <c r="CX6" s="158" t="s">
        <v>128</v>
      </c>
      <c r="CY6" s="158" t="s">
        <v>128</v>
      </c>
      <c r="CZ6" s="158" t="s">
        <v>128</v>
      </c>
      <c r="DA6" s="158" t="s">
        <v>128</v>
      </c>
      <c r="DB6" s="158" t="s">
        <v>128</v>
      </c>
      <c r="DC6" s="158" t="s">
        <v>128</v>
      </c>
      <c r="DD6" s="158" t="s">
        <v>128</v>
      </c>
      <c r="DE6" s="158" t="s">
        <v>128</v>
      </c>
      <c r="DF6" s="158" t="s">
        <v>128</v>
      </c>
      <c r="DG6" s="158" t="s">
        <v>128</v>
      </c>
      <c r="DH6" s="158" t="s">
        <v>128</v>
      </c>
      <c r="DI6" s="158" t="s">
        <v>128</v>
      </c>
      <c r="DJ6" s="158" t="s">
        <v>128</v>
      </c>
      <c r="DK6" s="158" t="s">
        <v>128</v>
      </c>
      <c r="DL6" s="158" t="s">
        <v>128</v>
      </c>
      <c r="DM6" s="158" t="s">
        <v>128</v>
      </c>
      <c r="DN6" s="158" t="s">
        <v>128</v>
      </c>
      <c r="DO6" s="158" t="s">
        <v>128</v>
      </c>
      <c r="DP6" s="158" t="s">
        <v>128</v>
      </c>
      <c r="DQ6" s="158" t="s">
        <v>128</v>
      </c>
      <c r="DR6" s="158" t="s">
        <v>128</v>
      </c>
      <c r="DS6" s="158" t="s">
        <v>128</v>
      </c>
      <c r="DT6" s="158" t="s">
        <v>128</v>
      </c>
      <c r="DU6" s="158" t="s">
        <v>128</v>
      </c>
      <c r="DV6" s="158" t="s">
        <v>128</v>
      </c>
      <c r="DW6" s="158" t="s">
        <v>128</v>
      </c>
      <c r="DX6" s="158" t="s">
        <v>128</v>
      </c>
      <c r="DY6" s="158" t="s">
        <v>128</v>
      </c>
      <c r="DZ6" s="158" t="s">
        <v>128</v>
      </c>
      <c r="EA6" s="158" t="s">
        <v>128</v>
      </c>
      <c r="EB6" s="158" t="s">
        <v>128</v>
      </c>
      <c r="EC6" s="158" t="s">
        <v>128</v>
      </c>
      <c r="ED6" s="158" t="s">
        <v>128</v>
      </c>
      <c r="EE6" s="158" t="s">
        <v>128</v>
      </c>
      <c r="EF6" s="158" t="s">
        <v>128</v>
      </c>
      <c r="EG6" s="158" t="s">
        <v>128</v>
      </c>
      <c r="EH6" s="158" t="s">
        <v>128</v>
      </c>
      <c r="EI6" s="158" t="s">
        <v>128</v>
      </c>
      <c r="EJ6" s="158" t="s">
        <v>128</v>
      </c>
      <c r="EK6" s="158" t="s">
        <v>128</v>
      </c>
      <c r="EL6" s="158" t="s">
        <v>128</v>
      </c>
      <c r="EM6" s="158" t="s">
        <v>128</v>
      </c>
      <c r="EN6" s="158" t="s">
        <v>128</v>
      </c>
      <c r="EO6" s="158" t="s">
        <v>128</v>
      </c>
      <c r="EP6" s="158" t="s">
        <v>128</v>
      </c>
      <c r="EQ6" s="158" t="s">
        <v>128</v>
      </c>
      <c r="ER6" s="158" t="s">
        <v>128</v>
      </c>
      <c r="ES6" s="158" t="s">
        <v>128</v>
      </c>
      <c r="ET6" s="158" t="s">
        <v>128</v>
      </c>
      <c r="EU6" s="158" t="s">
        <v>128</v>
      </c>
      <c r="EV6" s="158" t="s">
        <v>128</v>
      </c>
      <c r="EW6" s="158" t="s">
        <v>128</v>
      </c>
      <c r="EX6" s="158" t="s">
        <v>128</v>
      </c>
      <c r="EY6" s="158" t="s">
        <v>128</v>
      </c>
      <c r="EZ6" s="158" t="s">
        <v>128</v>
      </c>
      <c r="FA6" s="158" t="s">
        <v>128</v>
      </c>
      <c r="FB6" s="158" t="s">
        <v>128</v>
      </c>
      <c r="FC6" s="158" t="s">
        <v>128</v>
      </c>
      <c r="FD6" s="158" t="s">
        <v>128</v>
      </c>
      <c r="FE6" s="158" t="s">
        <v>128</v>
      </c>
      <c r="FF6" s="158" t="s">
        <v>128</v>
      </c>
      <c r="FG6" s="158" t="s">
        <v>128</v>
      </c>
      <c r="FH6" s="158" t="s">
        <v>128</v>
      </c>
      <c r="FI6" s="158" t="s">
        <v>128</v>
      </c>
      <c r="FJ6" s="158" t="s">
        <v>128</v>
      </c>
      <c r="FK6" s="158" t="s">
        <v>128</v>
      </c>
      <c r="FL6" s="158" t="s">
        <v>128</v>
      </c>
      <c r="FM6" s="158" t="s">
        <v>128</v>
      </c>
      <c r="FN6" s="158" t="s">
        <v>128</v>
      </c>
      <c r="FO6" s="158" t="s">
        <v>128</v>
      </c>
      <c r="FP6" s="158" t="s">
        <v>128</v>
      </c>
      <c r="FQ6" s="158" t="s">
        <v>128</v>
      </c>
      <c r="FR6" s="158" t="s">
        <v>128</v>
      </c>
      <c r="FS6" s="158" t="s">
        <v>128</v>
      </c>
      <c r="FT6" s="158" t="s">
        <v>128</v>
      </c>
      <c r="FU6" s="158" t="s">
        <v>128</v>
      </c>
      <c r="FV6" s="158" t="s">
        <v>128</v>
      </c>
      <c r="FW6" s="158" t="s">
        <v>128</v>
      </c>
      <c r="FX6" s="158" t="s">
        <v>128</v>
      </c>
      <c r="FY6" s="158" t="s">
        <v>128</v>
      </c>
      <c r="FZ6" s="158" t="s">
        <v>128</v>
      </c>
      <c r="GA6" s="158" t="s">
        <v>128</v>
      </c>
      <c r="GB6" s="158" t="s">
        <v>128</v>
      </c>
      <c r="GC6" s="158" t="s">
        <v>128</v>
      </c>
      <c r="GD6" s="158" t="s">
        <v>128</v>
      </c>
      <c r="GE6" s="158" t="s">
        <v>128</v>
      </c>
      <c r="GF6" s="158" t="s">
        <v>128</v>
      </c>
      <c r="GG6" s="158" t="s">
        <v>128</v>
      </c>
      <c r="GH6" s="158" t="s">
        <v>128</v>
      </c>
      <c r="GI6" s="158" t="s">
        <v>128</v>
      </c>
      <c r="GJ6" s="158" t="s">
        <v>128</v>
      </c>
      <c r="GK6" s="158" t="s">
        <v>128</v>
      </c>
      <c r="GL6" s="158" t="s">
        <v>128</v>
      </c>
      <c r="GM6" s="158" t="s">
        <v>128</v>
      </c>
      <c r="GN6" s="158" t="s">
        <v>128</v>
      </c>
      <c r="GO6" s="158" t="s">
        <v>128</v>
      </c>
      <c r="GP6" s="158" t="s">
        <v>128</v>
      </c>
      <c r="GQ6" s="158" t="s">
        <v>128</v>
      </c>
      <c r="GR6" s="158" t="s">
        <v>128</v>
      </c>
      <c r="GS6" s="158" t="s">
        <v>128</v>
      </c>
      <c r="GT6" s="158" t="s">
        <v>128</v>
      </c>
      <c r="GU6" s="158" t="s">
        <v>128</v>
      </c>
      <c r="GV6" s="158" t="s">
        <v>128</v>
      </c>
      <c r="GW6" s="158" t="s">
        <v>128</v>
      </c>
      <c r="GX6" s="158" t="s">
        <v>128</v>
      </c>
      <c r="GY6" s="158" t="s">
        <v>128</v>
      </c>
      <c r="GZ6" s="158" t="s">
        <v>128</v>
      </c>
      <c r="HA6" s="158" t="s">
        <v>128</v>
      </c>
      <c r="HB6" s="158" t="s">
        <v>128</v>
      </c>
      <c r="HC6" s="158" t="s">
        <v>128</v>
      </c>
      <c r="HD6" s="158" t="s">
        <v>128</v>
      </c>
      <c r="HE6" s="158" t="s">
        <v>128</v>
      </c>
      <c r="HF6" s="158" t="s">
        <v>128</v>
      </c>
      <c r="HG6" s="158" t="s">
        <v>128</v>
      </c>
      <c r="HH6" s="158" t="s">
        <v>128</v>
      </c>
      <c r="HI6" s="158" t="s">
        <v>128</v>
      </c>
      <c r="HJ6" s="158" t="s">
        <v>128</v>
      </c>
      <c r="HK6" s="158" t="s">
        <v>128</v>
      </c>
      <c r="HL6" s="158" t="s">
        <v>128</v>
      </c>
      <c r="HM6" s="158" t="s">
        <v>128</v>
      </c>
      <c r="HN6" s="158" t="s">
        <v>128</v>
      </c>
      <c r="HO6" s="158" t="s">
        <v>128</v>
      </c>
      <c r="HP6" s="158" t="s">
        <v>128</v>
      </c>
      <c r="HQ6" s="158" t="s">
        <v>128</v>
      </c>
      <c r="HR6" s="158" t="s">
        <v>128</v>
      </c>
      <c r="HS6" s="158" t="s">
        <v>128</v>
      </c>
      <c r="HT6" s="158" t="s">
        <v>128</v>
      </c>
      <c r="HU6" s="158" t="s">
        <v>128</v>
      </c>
      <c r="HV6" s="158" t="s">
        <v>128</v>
      </c>
      <c r="HW6" s="158" t="s">
        <v>128</v>
      </c>
      <c r="HX6" s="158" t="s">
        <v>128</v>
      </c>
      <c r="HY6" s="158" t="s">
        <v>128</v>
      </c>
      <c r="HZ6" s="158" t="s">
        <v>128</v>
      </c>
      <c r="IA6" s="158" t="s">
        <v>128</v>
      </c>
      <c r="IB6" s="158" t="s">
        <v>128</v>
      </c>
      <c r="IC6" s="158" t="s">
        <v>128</v>
      </c>
      <c r="ID6" s="158" t="s">
        <v>128</v>
      </c>
      <c r="IE6" s="158" t="s">
        <v>128</v>
      </c>
      <c r="IF6" s="158" t="s">
        <v>128</v>
      </c>
      <c r="IG6" s="158" t="s">
        <v>128</v>
      </c>
      <c r="IH6" s="158" t="s">
        <v>128</v>
      </c>
      <c r="II6" s="158" t="s">
        <v>128</v>
      </c>
      <c r="IJ6" s="158" t="s">
        <v>128</v>
      </c>
      <c r="IK6" s="158" t="s">
        <v>128</v>
      </c>
      <c r="IL6" s="158" t="s">
        <v>128</v>
      </c>
      <c r="IM6" s="158" t="s">
        <v>128</v>
      </c>
      <c r="IN6" s="158" t="s">
        <v>128</v>
      </c>
      <c r="IO6" s="158" t="s">
        <v>128</v>
      </c>
      <c r="IP6" s="158" t="s">
        <v>128</v>
      </c>
      <c r="IQ6" s="158" t="s">
        <v>128</v>
      </c>
      <c r="IR6" s="158" t="s">
        <v>128</v>
      </c>
      <c r="IS6" s="158" t="s">
        <v>128</v>
      </c>
      <c r="IT6" s="158" t="s">
        <v>128</v>
      </c>
      <c r="IU6" s="158" t="s">
        <v>128</v>
      </c>
      <c r="IV6" s="158" t="s">
        <v>128</v>
      </c>
      <c r="IW6" s="158" t="s">
        <v>128</v>
      </c>
      <c r="IX6" s="158" t="s">
        <v>128</v>
      </c>
      <c r="IY6" s="158" t="s">
        <v>128</v>
      </c>
      <c r="IZ6" s="158" t="s">
        <v>128</v>
      </c>
      <c r="JA6" s="158" t="s">
        <v>128</v>
      </c>
      <c r="JB6" s="158" t="s">
        <v>128</v>
      </c>
      <c r="JC6" s="158" t="s">
        <v>128</v>
      </c>
      <c r="JD6" s="158" t="s">
        <v>128</v>
      </c>
      <c r="JE6" s="158" t="s">
        <v>128</v>
      </c>
      <c r="JF6" s="158" t="s">
        <v>128</v>
      </c>
      <c r="JG6" s="158" t="s">
        <v>128</v>
      </c>
      <c r="JH6" s="158" t="s">
        <v>128</v>
      </c>
      <c r="JI6" s="158" t="s">
        <v>128</v>
      </c>
      <c r="JJ6" s="158" t="s">
        <v>128</v>
      </c>
      <c r="JK6" s="158" t="s">
        <v>128</v>
      </c>
      <c r="JL6" s="158" t="s">
        <v>128</v>
      </c>
      <c r="JM6" s="158" t="s">
        <v>128</v>
      </c>
      <c r="JN6" s="158" t="s">
        <v>128</v>
      </c>
      <c r="JO6" s="158" t="s">
        <v>128</v>
      </c>
      <c r="JP6" s="158" t="s">
        <v>128</v>
      </c>
      <c r="JQ6" s="158" t="s">
        <v>128</v>
      </c>
      <c r="JR6" s="158" t="s">
        <v>128</v>
      </c>
      <c r="JS6" s="158" t="s">
        <v>128</v>
      </c>
      <c r="JT6" s="158" t="s">
        <v>128</v>
      </c>
      <c r="JU6" s="158" t="s">
        <v>128</v>
      </c>
      <c r="JV6" s="158" t="s">
        <v>128</v>
      </c>
      <c r="JW6" s="158" t="s">
        <v>128</v>
      </c>
      <c r="JX6" s="158" t="s">
        <v>128</v>
      </c>
      <c r="JY6" s="158" t="s">
        <v>128</v>
      </c>
      <c r="JZ6" s="158" t="s">
        <v>128</v>
      </c>
      <c r="KA6" s="158" t="s">
        <v>128</v>
      </c>
      <c r="KB6" s="158" t="s">
        <v>128</v>
      </c>
      <c r="KC6" s="158" t="s">
        <v>128</v>
      </c>
      <c r="KD6" s="158" t="s">
        <v>128</v>
      </c>
      <c r="KE6" s="158" t="s">
        <v>128</v>
      </c>
      <c r="KF6" s="158" t="s">
        <v>128</v>
      </c>
      <c r="KG6" s="158" t="s">
        <v>128</v>
      </c>
      <c r="KH6" s="158" t="s">
        <v>128</v>
      </c>
      <c r="KI6" s="158" t="s">
        <v>128</v>
      </c>
      <c r="KJ6" s="158" t="s">
        <v>128</v>
      </c>
      <c r="KK6" s="158" t="s">
        <v>128</v>
      </c>
      <c r="KL6" s="158" t="s">
        <v>128</v>
      </c>
      <c r="KM6" s="158" t="s">
        <v>128</v>
      </c>
      <c r="KN6" s="158" t="s">
        <v>128</v>
      </c>
      <c r="KO6" s="158" t="s">
        <v>128</v>
      </c>
      <c r="KP6" s="158" t="s">
        <v>128</v>
      </c>
      <c r="KQ6" s="158" t="s">
        <v>128</v>
      </c>
      <c r="KR6" s="158" t="s">
        <v>128</v>
      </c>
      <c r="KS6" s="158" t="s">
        <v>128</v>
      </c>
      <c r="KT6" s="158" t="s">
        <v>128</v>
      </c>
      <c r="KU6" s="158" t="s">
        <v>128</v>
      </c>
      <c r="KV6" s="158" t="s">
        <v>128</v>
      </c>
      <c r="KW6" s="158" t="s">
        <v>128</v>
      </c>
      <c r="KX6" s="158" t="s">
        <v>128</v>
      </c>
      <c r="KY6" s="158" t="s">
        <v>128</v>
      </c>
      <c r="KZ6" s="158" t="s">
        <v>128</v>
      </c>
      <c r="LA6" s="158" t="s">
        <v>128</v>
      </c>
      <c r="LB6" s="158" t="s">
        <v>128</v>
      </c>
      <c r="LC6" s="158" t="s">
        <v>128</v>
      </c>
      <c r="LD6" s="158" t="s">
        <v>128</v>
      </c>
      <c r="LE6" s="158" t="s">
        <v>128</v>
      </c>
      <c r="LF6" s="158" t="s">
        <v>128</v>
      </c>
      <c r="LG6" s="158" t="s">
        <v>128</v>
      </c>
      <c r="LH6" s="158" t="s">
        <v>128</v>
      </c>
      <c r="LI6" s="158" t="s">
        <v>128</v>
      </c>
      <c r="LJ6" s="158" t="s">
        <v>128</v>
      </c>
      <c r="LK6" s="158" t="s">
        <v>128</v>
      </c>
      <c r="LL6" s="158" t="s">
        <v>128</v>
      </c>
      <c r="LM6" s="158" t="s">
        <v>128</v>
      </c>
      <c r="LN6" s="158" t="s">
        <v>128</v>
      </c>
      <c r="LO6" s="158" t="s">
        <v>128</v>
      </c>
      <c r="LP6" s="158" t="s">
        <v>128</v>
      </c>
      <c r="LQ6" s="158" t="s">
        <v>128</v>
      </c>
      <c r="LR6" s="158" t="s">
        <v>128</v>
      </c>
      <c r="LS6" s="158" t="s">
        <v>128</v>
      </c>
      <c r="LT6" s="158" t="s">
        <v>128</v>
      </c>
      <c r="LU6" s="158" t="s">
        <v>128</v>
      </c>
      <c r="LV6" s="158" t="s">
        <v>128</v>
      </c>
      <c r="LW6" s="158" t="s">
        <v>128</v>
      </c>
      <c r="LX6" s="158" t="s">
        <v>128</v>
      </c>
      <c r="LY6" s="158" t="s">
        <v>128</v>
      </c>
      <c r="LZ6" s="158" t="s">
        <v>128</v>
      </c>
      <c r="MA6" s="158" t="s">
        <v>128</v>
      </c>
      <c r="MB6" s="158" t="s">
        <v>128</v>
      </c>
      <c r="MC6" s="158" t="s">
        <v>128</v>
      </c>
      <c r="MD6" s="158" t="s">
        <v>128</v>
      </c>
      <c r="ME6" s="158" t="s">
        <v>128</v>
      </c>
      <c r="MF6" s="158" t="s">
        <v>128</v>
      </c>
      <c r="MG6" s="158" t="s">
        <v>128</v>
      </c>
      <c r="MH6" s="158" t="s">
        <v>128</v>
      </c>
      <c r="MI6" s="158" t="s">
        <v>128</v>
      </c>
      <c r="MJ6" s="158" t="s">
        <v>128</v>
      </c>
      <c r="MK6" s="158" t="s">
        <v>128</v>
      </c>
      <c r="ML6" s="158" t="s">
        <v>128</v>
      </c>
      <c r="MM6" s="158" t="s">
        <v>128</v>
      </c>
      <c r="MN6" s="158" t="s">
        <v>128</v>
      </c>
      <c r="MO6" s="158" t="s">
        <v>128</v>
      </c>
      <c r="MP6" s="158" t="s">
        <v>128</v>
      </c>
      <c r="MQ6" s="158" t="s">
        <v>128</v>
      </c>
      <c r="MR6" s="158" t="s">
        <v>128</v>
      </c>
      <c r="MS6" s="158" t="s">
        <v>128</v>
      </c>
      <c r="MT6" s="158" t="s">
        <v>128</v>
      </c>
      <c r="MU6" s="158" t="s">
        <v>128</v>
      </c>
      <c r="MV6" s="158" t="s">
        <v>128</v>
      </c>
      <c r="MW6" s="158" t="s">
        <v>128</v>
      </c>
      <c r="MX6" s="158" t="s">
        <v>128</v>
      </c>
      <c r="MY6" s="158" t="s">
        <v>128</v>
      </c>
      <c r="MZ6" s="158" t="s">
        <v>128</v>
      </c>
      <c r="NA6" s="158" t="s">
        <v>128</v>
      </c>
      <c r="NB6" s="158" t="s">
        <v>128</v>
      </c>
      <c r="NC6" s="158" t="s">
        <v>128</v>
      </c>
      <c r="ND6" s="158" t="s">
        <v>128</v>
      </c>
      <c r="NE6" s="158" t="s">
        <v>128</v>
      </c>
      <c r="NF6" s="158" t="s">
        <v>128</v>
      </c>
      <c r="NG6" s="158" t="s">
        <v>128</v>
      </c>
      <c r="NH6" s="158" t="s">
        <v>128</v>
      </c>
      <c r="NI6" s="158" t="s">
        <v>128</v>
      </c>
      <c r="NJ6" s="158" t="s">
        <v>128</v>
      </c>
      <c r="NK6" s="158" t="s">
        <v>128</v>
      </c>
      <c r="NL6" s="158" t="s">
        <v>128</v>
      </c>
      <c r="NM6" s="158" t="s">
        <v>128</v>
      </c>
      <c r="NN6" s="158" t="s">
        <v>128</v>
      </c>
      <c r="NO6" s="158" t="s">
        <v>128</v>
      </c>
      <c r="NP6" s="158" t="s">
        <v>128</v>
      </c>
      <c r="NQ6" s="158" t="s">
        <v>128</v>
      </c>
      <c r="NR6" s="158" t="s">
        <v>128</v>
      </c>
      <c r="NS6" s="158" t="s">
        <v>128</v>
      </c>
      <c r="NT6" s="158" t="s">
        <v>128</v>
      </c>
      <c r="NU6" s="158" t="s">
        <v>128</v>
      </c>
      <c r="NV6" s="158" t="s">
        <v>128</v>
      </c>
      <c r="NW6" s="158" t="s">
        <v>128</v>
      </c>
      <c r="NX6" s="158" t="s">
        <v>128</v>
      </c>
      <c r="NY6" s="158" t="s">
        <v>128</v>
      </c>
      <c r="NZ6" s="158" t="s">
        <v>128</v>
      </c>
      <c r="OA6" s="158" t="s">
        <v>128</v>
      </c>
      <c r="OB6" s="158" t="s">
        <v>128</v>
      </c>
      <c r="OC6" s="158" t="s">
        <v>128</v>
      </c>
      <c r="OD6" s="158" t="s">
        <v>128</v>
      </c>
      <c r="OE6" s="170" t="s">
        <v>128</v>
      </c>
      <c r="OF6" s="181"/>
      <c r="OG6" s="174">
        <f t="shared" ref="OG6:OG69" si="9">IF(AND(OM$3="Unit", OF6=""), "", IF(AND(OM$3="Unit", OF6="-"),"", IF(OM$3="Unit", "kg/GJ delivered", IF(AND(S6&lt;&gt;"", S6&lt;&gt;"-", R6="-"),"", IF($H6="","", IF(R6="nd", "",IF(R6="&lt;n.a.&gt;", "", IF(S6="#/MJ", "", IF(S6="kg/GJ delivered",R6,IF(S6="g/MJ delivered",R6,IF(S6="kg/MJ delivered",R6*1000,IF(S6="mg/MJ delivered",R6/1000,IF(S6="g/kg",((R6)*(1/$I6)*(1/$H6)),IF(S6="mg/kg",((R6/1000)*(1/$I6)*(1/$H6)),IF(S6="mg/MJ delivered",R6/1000,IF(S6="-","","Error"))))))))))))))))</f>
        <v>22.2</v>
      </c>
      <c r="OH6" s="66" t="str">
        <f t="shared" ref="OH6:OH69" si="10">IF(AND(ON$3="Unit", OG6=""), "", IF(AND(ON$3="Unit", OG6="-"),"", IF(ON$3="Unit", "kg/GJ delivered", IF(AND(T6&lt;&gt;"", T6&lt;&gt;"-", S6="-"),"", IF($H6="","", IF(S6="nd", "",IF(S6="&lt;n.a.&gt;", "", IF(T6="#/MJ", "", IF(T6="kg/GJ delivered",S6,IF(T6="g/MJ delivered",S6,IF(T6="kg/MJ delivered",S6*1000,IF(T6="mg/MJ delivered",S6/1000,IF(T6="g/kg",((S6)*(1/$I6)*(1/$H6)),IF(T6="mg/kg",((S6/1000)*(1/$I6)*(1/$H6)),IF(T6="mg/MJ delivered",S6/1000,IF(T6="-","","Error"))))))))))))))))</f>
        <v>kg/GJ delivered</v>
      </c>
      <c r="OI6" s="118">
        <f t="shared" ref="OI6:OI69" si="11">IF(AND(OO$3="Unit", OH6=""), "", IF(AND(OO$3="Unit", OH6="-"),"", IF(OO$3="Unit", "kg/GJ delivered", IF(AND(U6&lt;&gt;"", U6&lt;&gt;"-", T6="-"),"", IF($H6="","", IF(T6="nd", "",IF(T6="&lt;n.a.&gt;", "", IF(U6="#/MJ", "", IF(U6="kg/GJ delivered",T6,IF(U6="g/MJ delivered",T6,IF(U6="kg/MJ delivered",T6*1000,IF(U6="mg/MJ delivered",T6/1000,IF(U6="g/kg",((T6)*(1/$I6)*(1/$H6)),IF(U6="mg/kg",((T6/1000)*(1/$I6)*(1/$H6)),IF(U6="mg/MJ delivered",T6/1000,IF(U6="-","","Error"))))))))))))))))</f>
        <v>2.96</v>
      </c>
      <c r="OJ6" s="66" t="str">
        <f t="shared" ref="OJ6:OJ69" si="12">IF(AND(OP$3="Unit", OI6=""), "", IF(AND(OP$3="Unit", OI6="-"),"", IF(OP$3="Unit", "kg/GJ delivered", IF(AND(V6&lt;&gt;"", V6&lt;&gt;"-", U6="-"),"", IF($H6="","", IF(U6="nd", "",IF(U6="&lt;n.a.&gt;", "", IF(V6="#/MJ", "", IF(V6="kg/GJ delivered",U6,IF(V6="g/MJ delivered",U6,IF(V6="kg/MJ delivered",U6*1000,IF(V6="mg/MJ delivered",U6/1000,IF(V6="g/kg",((U6)*(1/$I6)*(1/$H6)),IF(V6="mg/kg",((U6/1000)*(1/$I6)*(1/$H6)),IF(V6="mg/MJ delivered",U6/1000,IF(V6="-","","Error"))))))))))))))))</f>
        <v>kg/GJ delivered</v>
      </c>
      <c r="OK6" s="66" t="str">
        <f t="shared" ref="OK6:OK69" si="13">IF(AND(OQ$3="Unit", OJ6=""), "", IF(AND(OQ$3="Unit", OJ6="-"),"", IF(OQ$3="Unit", "kg/GJ delivered", IF(AND(W6&lt;&gt;"", W6&lt;&gt;"-", V6="-"),"", IF($H6="","", IF(V6="nd", "",IF(V6="&lt;n.a.&gt;", "", IF(W6="#/MJ", "", IF(W6="kg/GJ delivered",V6,IF(W6="g/MJ delivered",V6,IF(W6="kg/MJ delivered",V6*1000,IF(W6="mg/MJ delivered",V6/1000,IF(W6="g/kg",((V6)*(1/$I6)*(1/$H6)),IF(W6="mg/kg",((V6/1000)*(1/$I6)*(1/$H6)),IF(W6="mg/MJ delivered",V6/1000,IF(W6="-","","Error"))))))))))))))))</f>
        <v/>
      </c>
      <c r="OL6" s="66" t="str">
        <f t="shared" ref="OL6:OL69" si="14">IF(AND(OR$3="Unit", OK6=""), "", IF(AND(OR$3="Unit", OK6="-"),"", IF(OR$3="Unit", "kg/GJ delivered", IF(AND(X6&lt;&gt;"", X6&lt;&gt;"-", W6="-"),"", IF($H6="","", IF(W6="nd", "",IF(W6="&lt;n.a.&gt;", "", IF(X6="#/MJ", "", IF(X6="kg/GJ delivered",W6,IF(X6="g/MJ delivered",W6,IF(X6="kg/MJ delivered",W6*1000,IF(X6="mg/MJ delivered",W6/1000,IF(X6="g/kg",((W6)*(1/$I6)*(1/$H6)),IF(X6="mg/kg",((W6/1000)*(1/$I6)*(1/$H6)),IF(X6="mg/MJ delivered",W6/1000,IF(X6="-","","Error"))))))))))))))))</f>
        <v/>
      </c>
      <c r="OM6" s="159">
        <f t="shared" ref="OM6:OM69" si="15">IF(AND(OS$3="Unit", OL6=""), "", IF(AND(OS$3="Unit", OL6="-"),"", IF(OS$3="Unit", "kg/GJ delivered", IF(AND(Y6&lt;&gt;"", Y6&lt;&gt;"-", X6="-"),"", IF($H6="","", IF(X6="nd", "",IF(X6="&lt;n.a.&gt;", "", IF(Y6="#/MJ", "", IF(Y6="kg/GJ delivered",X6,IF(Y6="g/MJ delivered",X6,IF(Y6="kg/MJ delivered",X6*1000,IF(Y6="mg/MJ delivered",X6/1000,IF(Y6="g/kg",((X6)*(1/$I6)*(1/$H6)),IF(Y6="mg/kg",((X6/1000)*(1/$I6)*(1/$H6)),IF(Y6="mg/MJ delivered",X6/1000,IF(Y6="-","","Error"))))))))))))))))</f>
        <v>688</v>
      </c>
      <c r="ON6" s="66" t="str">
        <f t="shared" ref="ON6:ON69" si="16">IF(AND(OT$3="Unit", OM6=""), "", IF(AND(OT$3="Unit", OM6="-"),"", IF(OT$3="Unit", "kg/GJ delivered", IF(AND(Z6&lt;&gt;"", Z6&lt;&gt;"-", Y6="-"),"", IF($H6="","", IF(Y6="nd", "",IF(Y6="&lt;n.a.&gt;", "", IF(Z6="#/MJ", "", IF(Z6="kg/GJ delivered",Y6,IF(Z6="g/MJ delivered",Y6,IF(Z6="kg/MJ delivered",Y6*1000,IF(Z6="mg/MJ delivered",Y6/1000,IF(Z6="g/kg",((Y6)*(1/$I6)*(1/$H6)),IF(Z6="mg/kg",((Y6/1000)*(1/$I6)*(1/$H6)),IF(Z6="mg/MJ delivered",Y6/1000,IF(Z6="-","","Error"))))))))))))))))</f>
        <v>kg/GJ delivered</v>
      </c>
      <c r="OO6" s="126">
        <f t="shared" ref="OO6:OO69" si="17">IF(AND(OU$3="Unit", ON6=""), "", IF(AND(OU$3="Unit", ON6="-"),"", IF(OU$3="Unit", "kg/GJ delivered", IF(AND(AA6&lt;&gt;"", AA6&lt;&gt;"-", Z6="-"),"", IF($H6="","", IF(Z6="nd", "",IF(Z6="&lt;n.a.&gt;", "", IF(AA6="#/MJ", "", IF(AA6="kg/GJ delivered",Z6,IF(AA6="g/MJ delivered",Z6,IF(AA6="kg/MJ delivered",Z6*1000,IF(AA6="mg/MJ delivered",Z6/1000,IF(AA6="g/kg",((Z6)*(1/$I6)*(1/$H6)),IF(AA6="mg/kg",((Z6/1000)*(1/$I6)*(1/$H6)),IF(AA6="mg/MJ delivered",Z6/1000,IF(AA6="-","","Error"))))))))))))))))</f>
        <v>0.8</v>
      </c>
      <c r="OP6" s="66" t="str">
        <f t="shared" ref="OP6:OP69" si="18">IF(AND(OV$3="Unit", OO6=""), "", IF(AND(OV$3="Unit", OO6="-"),"", IF(OV$3="Unit", "kg/GJ delivered", IF(AND(AB6&lt;&gt;"", AB6&lt;&gt;"-", AA6="-"),"", IF($H6="","", IF(AA6="nd", "",IF(AA6="&lt;n.a.&gt;", "", IF(AB6="#/MJ", "", IF(AB6="kg/GJ delivered",AA6,IF(AB6="g/MJ delivered",AA6,IF(AB6="kg/MJ delivered",AA6*1000,IF(AB6="mg/MJ delivered",AA6/1000,IF(AB6="g/kg",((AA6)*(1/$I6)*(1/$H6)),IF(AB6="mg/kg",((AA6/1000)*(1/$I6)*(1/$H6)),IF(AB6="mg/MJ delivered",AA6/1000,IF(AB6="-","","Error"))))))))))))))))</f>
        <v>kg/GJ delivered</v>
      </c>
      <c r="OQ6" s="118">
        <f t="shared" ref="OQ6:OQ69" si="19">IF(AND(OW$3="Unit", OP6=""), "", IF(AND(OW$3="Unit", OP6="-"),"", IF(OW$3="Unit", "kg/GJ delivered", IF(AND(AC6&lt;&gt;"", AC6&lt;&gt;"-", AB6="-"),"", IF($H6="","", IF(AB6="nd", "",IF(AB6="&lt;n.a.&gt;", "", IF(AC6="#/MJ", "", IF(AC6="kg/GJ delivered",AB6,IF(AC6="g/MJ delivered",AB6,IF(AC6="kg/MJ delivered",AB6*1000,IF(AC6="mg/MJ delivered",AB6/1000,IF(AC6="g/kg",((AB6)*(1/$I6)*(1/$H6)),IF(AC6="mg/kg",((AB6/1000)*(1/$I6)*(1/$H6)),IF(AC6="mg/MJ delivered",AB6/1000,IF(AC6="-","","Error"))))))))))))))))</f>
        <v>5.7</v>
      </c>
      <c r="OR6" s="66" t="str">
        <f t="shared" ref="OR6:OR69" si="20">IF(AND(OX$3="Unit", OQ6=""), "", IF(AND(OX$3="Unit", OQ6="-"),"", IF(OX$3="Unit", "kg/GJ delivered", IF(AND(AD6&lt;&gt;"", AD6&lt;&gt;"-", AC6="-"),"", IF($H6="","", IF(AC6="nd", "",IF(AC6="&lt;n.a.&gt;", "", IF(AD6="#/MJ", "", IF(AD6="kg/GJ delivered",AC6,IF(AD6="g/MJ delivered",AC6,IF(AD6="kg/MJ delivered",AC6*1000,IF(AD6="mg/MJ delivered",AC6/1000,IF(AD6="g/kg",((AC6)*(1/$I6)*(1/$H6)),IF(AD6="mg/kg",((AC6/1000)*(1/$I6)*(1/$H6)),IF(AD6="mg/MJ delivered",AC6/1000,IF(AD6="-","","Error"))))))))))))))))</f>
        <v>kg/GJ delivered</v>
      </c>
      <c r="OS6" s="66" t="str">
        <f t="shared" ref="OS6:OS69" si="21">IF(AND(OY$3="Unit", OR6=""), "", IF(AND(OY$3="Unit", OR6="-"),"", IF(OY$3="Unit", "kg/GJ delivered", IF(AND(AE6&lt;&gt;"", AE6&lt;&gt;"-", AD6="-"),"", IF($H6="","", IF(AD6="nd", "",IF(AD6="&lt;n.a.&gt;", "", IF(AE6="#/MJ", "", IF(AE6="kg/GJ delivered",AD6,IF(AE6="g/MJ delivered",AD6,IF(AE6="kg/MJ delivered",AD6*1000,IF(AE6="mg/MJ delivered",AD6/1000,IF(AE6="g/kg",((AD6)*(1/$I6)*(1/$H6)),IF(AE6="mg/kg",((AD6/1000)*(1/$I6)*(1/$H6)),IF(AE6="mg/MJ delivered",AD6/1000,IF(AE6="-","","Error"))))))))))))))))</f>
        <v/>
      </c>
      <c r="OT6" s="66" t="str">
        <f t="shared" ref="OT6:OT69" si="22">IF(AND(OZ$3="Unit", OS6=""), "", IF(AND(OZ$3="Unit", OS6="-"),"", IF(OZ$3="Unit", "kg/GJ delivered", IF(AND(AF6&lt;&gt;"", AF6&lt;&gt;"-", AE6="-"),"", IF($H6="","", IF(AE6="nd", "",IF(AE6="&lt;n.a.&gt;", "", IF(AF6="#/MJ", "", IF(AF6="kg/GJ delivered",AE6,IF(AF6="g/MJ delivered",AE6,IF(AF6="kg/MJ delivered",AE6*1000,IF(AF6="mg/MJ delivered",AE6/1000,IF(AF6="g/kg",((AE6)*(1/$I6)*(1/$H6)),IF(AF6="mg/kg",((AE6/1000)*(1/$I6)*(1/$H6)),IF(AF6="mg/MJ delivered",AE6/1000,IF(AF6="-","","Error"))))))))))))))))</f>
        <v/>
      </c>
      <c r="OU6" s="66" t="str">
        <f t="shared" ref="OU6:OU69" si="23">IF(AND(PA$3="Unit", OT6=""), "", IF(AND(PA$3="Unit", OT6="-"),"", IF(PA$3="Unit", "kg/GJ delivered", IF(AND(AG6&lt;&gt;"", AG6&lt;&gt;"-", AF6="-"),"", IF($H6="","", IF(AF6="nd", "",IF(AF6="&lt;n.a.&gt;", "", IF(AG6="#/MJ", "", IF(AG6="kg/GJ delivered",AF6,IF(AG6="g/MJ delivered",AF6,IF(AG6="kg/MJ delivered",AF6*1000,IF(AG6="mg/MJ delivered",AF6/1000,IF(AG6="g/kg",((AF6)*(1/$I6)*(1/$H6)),IF(AG6="mg/kg",((AF6/1000)*(1/$I6)*(1/$H6)),IF(AG6="mg/MJ delivered",AF6/1000,IF(AG6="-","","Error"))))))))))))))))</f>
        <v/>
      </c>
      <c r="OV6" s="66" t="str">
        <f t="shared" ref="OV6:OV69" si="24">IF(AND(PB$3="Unit", OU6=""), "", IF(AND(PB$3="Unit", OU6="-"),"", IF(PB$3="Unit", "kg/GJ delivered", IF(AND(AH6&lt;&gt;"", AH6&lt;&gt;"-", AG6="-"),"", IF($H6="","", IF(AG6="nd", "",IF(AG6="&lt;n.a.&gt;", "", IF(AH6="#/MJ", "", IF(AH6="kg/GJ delivered",AG6,IF(AH6="g/MJ delivered",AG6,IF(AH6="kg/MJ delivered",AG6*1000,IF(AH6="mg/MJ delivered",AG6/1000,IF(AH6="g/kg",((AG6)*(1/$I6)*(1/$H6)),IF(AH6="mg/kg",((AG6/1000)*(1/$I6)*(1/$H6)),IF(AH6="mg/MJ delivered",AG6/1000,IF(AH6="-","","Error"))))))))))))))))</f>
        <v/>
      </c>
      <c r="OW6" s="66" t="str">
        <f t="shared" ref="OW6:OW69" si="25">IF(AND(PC$3="Unit", OV6=""), "", IF(AND(PC$3="Unit", OV6="-"),"", IF(PC$3="Unit", "kg/GJ delivered", IF(AND(AI6&lt;&gt;"", AI6&lt;&gt;"-", AH6="-"),"", IF($H6="","", IF(AH6="nd", "",IF(AH6="&lt;n.a.&gt;", "", IF(AI6="#/MJ", "", IF(AI6="kg/GJ delivered",AH6,IF(AI6="g/MJ delivered",AH6,IF(AI6="kg/MJ delivered",AH6*1000,IF(AI6="mg/MJ delivered",AH6/1000,IF(AI6="g/kg",((AH6)*(1/$I6)*(1/$H6)),IF(AI6="mg/kg",((AH6/1000)*(1/$I6)*(1/$H6)),IF(AI6="mg/MJ delivered",AH6/1000,IF(AI6="-","","Error"))))))))))))))))</f>
        <v/>
      </c>
      <c r="OX6" s="66" t="str">
        <f t="shared" ref="OX6:OX69" si="26">IF(AND(PD$3="Unit", OW6=""), "", IF(AND(PD$3="Unit", OW6="-"),"", IF(PD$3="Unit", "kg/GJ delivered", IF(AND(AJ6&lt;&gt;"", AJ6&lt;&gt;"-", AI6="-"),"", IF($H6="","", IF(AI6="nd", "",IF(AI6="&lt;n.a.&gt;", "", IF(AJ6="#/MJ", "", IF(AJ6="kg/GJ delivered",AI6,IF(AJ6="g/MJ delivered",AI6,IF(AJ6="kg/MJ delivered",AI6*1000,IF(AJ6="mg/MJ delivered",AI6/1000,IF(AJ6="g/kg",((AI6)*(1/$I6)*(1/$H6)),IF(AJ6="mg/kg",((AI6/1000)*(1/$I6)*(1/$H6)),IF(AJ6="mg/MJ delivered",AI6/1000,IF(AJ6="-","","Error"))))))))))))))))</f>
        <v/>
      </c>
      <c r="OY6" s="66" t="str">
        <f t="shared" ref="OY6:OY69" si="27">IF(AND(PE$3="Unit", OX6=""), "", IF(AND(PE$3="Unit", OX6="-"),"", IF(PE$3="Unit", "kg/GJ delivered", IF(AND(AK6&lt;&gt;"", AK6&lt;&gt;"-", AJ6="-"),"", IF($H6="","", IF(AJ6="nd", "",IF(AJ6="&lt;n.a.&gt;", "", IF(AK6="#/MJ", "", IF(AK6="kg/GJ delivered",AJ6,IF(AK6="g/MJ delivered",AJ6,IF(AK6="kg/MJ delivered",AJ6*1000,IF(AK6="mg/MJ delivered",AJ6/1000,IF(AK6="g/kg",((AJ6)*(1/$I6)*(1/$H6)),IF(AK6="mg/kg",((AJ6/1000)*(1/$I6)*(1/$H6)),IF(AK6="mg/MJ delivered",AJ6/1000,IF(AK6="-","","Error"))))))))))))))))</f>
        <v/>
      </c>
      <c r="OZ6" s="66" t="str">
        <f t="shared" ref="OZ6:OZ69" si="28">IF(AND(PF$3="Unit", OY6=""), "", IF(AND(PF$3="Unit", OY6="-"),"", IF(PF$3="Unit", "kg/GJ delivered", IF(AND(AL6&lt;&gt;"", AL6&lt;&gt;"-", AK6="-"),"", IF($H6="","", IF(AK6="nd", "",IF(AK6="&lt;n.a.&gt;", "", IF(AL6="#/MJ", "", IF(AL6="kg/GJ delivered",AK6,IF(AL6="g/MJ delivered",AK6,IF(AL6="kg/MJ delivered",AK6*1000,IF(AL6="mg/MJ delivered",AK6/1000,IF(AL6="g/kg",((AK6)*(1/$I6)*(1/$H6)),IF(AL6="mg/kg",((AK6/1000)*(1/$I6)*(1/$H6)),IF(AL6="mg/MJ delivered",AK6/1000,IF(AL6="-","","Error"))))))))))))))))</f>
        <v/>
      </c>
      <c r="PA6" s="66" t="str">
        <f t="shared" ref="PA6:PA69" si="29">IF(AND(PG$3="Unit", OZ6=""), "", IF(AND(PG$3="Unit", OZ6="-"),"", IF(PG$3="Unit", "kg/GJ delivered", IF(AND(AM6&lt;&gt;"", AM6&lt;&gt;"-", AL6="-"),"", IF($H6="","", IF(AL6="nd", "",IF(AL6="&lt;n.a.&gt;", "", IF(AM6="#/MJ", "", IF(AM6="kg/GJ delivered",AL6,IF(AM6="g/MJ delivered",AL6,IF(AM6="kg/MJ delivered",AL6*1000,IF(AM6="mg/MJ delivered",AL6/1000,IF(AM6="g/kg",((AL6)*(1/$I6)*(1/$H6)),IF(AM6="mg/kg",((AL6/1000)*(1/$I6)*(1/$H6)),IF(AM6="mg/MJ delivered",AL6/1000,IF(AM6="-","","Error"))))))))))))))))</f>
        <v/>
      </c>
      <c r="PB6" s="66" t="str">
        <f t="shared" ref="PB6:PB69" si="30">IF(AND(PH$3="Unit", PA6=""), "", IF(AND(PH$3="Unit", PA6="-"),"", IF(PH$3="Unit", "kg/GJ delivered", IF(AND(AN6&lt;&gt;"", AN6&lt;&gt;"-", AM6="-"),"", IF($H6="","", IF(AM6="nd", "",IF(AM6="&lt;n.a.&gt;", "", IF(AN6="#/MJ", "", IF(AN6="kg/GJ delivered",AM6,IF(AN6="g/MJ delivered",AM6,IF(AN6="kg/MJ delivered",AM6*1000,IF(AN6="mg/MJ delivered",AM6/1000,IF(AN6="g/kg",((AM6)*(1/$I6)*(1/$H6)),IF(AN6="mg/kg",((AM6/1000)*(1/$I6)*(1/$H6)),IF(AN6="mg/MJ delivered",AM6/1000,IF(AN6="-","","Error"))))))))))))))))</f>
        <v/>
      </c>
      <c r="PC6" s="66" t="str">
        <f t="shared" ref="PC6:PC69" si="31">IF(AND(PI$3="Unit", PB6=""), "", IF(AND(PI$3="Unit", PB6="-"),"", IF(PI$3="Unit", "kg/GJ delivered", IF(AND(AO6&lt;&gt;"", AO6&lt;&gt;"-", AN6="-"),"", IF($H6="","", IF(AN6="nd", "",IF(AN6="&lt;n.a.&gt;", "", IF(AO6="#/MJ", "", IF(AO6="kg/GJ delivered",AN6,IF(AO6="g/MJ delivered",AN6,IF(AO6="kg/MJ delivered",AN6*1000,IF(AO6="mg/MJ delivered",AN6/1000,IF(AO6="g/kg",((AN6)*(1/$I6)*(1/$H6)),IF(AO6="mg/kg",((AN6/1000)*(1/$I6)*(1/$H6)),IF(AO6="mg/MJ delivered",AN6/1000,IF(AO6="-","","Error"))))))))))))))))</f>
        <v/>
      </c>
      <c r="PD6" s="66" t="str">
        <f t="shared" ref="PD6:PD69" si="32">IF(AND(PJ$3="Unit", PC6=""), "", IF(AND(PJ$3="Unit", PC6="-"),"", IF(PJ$3="Unit", "kg/GJ delivered", IF(AND(AP6&lt;&gt;"", AP6&lt;&gt;"-", AO6="-"),"", IF($H6="","", IF(AO6="nd", "",IF(AO6="&lt;n.a.&gt;", "", IF(AP6="#/MJ", "", IF(AP6="kg/GJ delivered",AO6,IF(AP6="g/MJ delivered",AO6,IF(AP6="kg/MJ delivered",AO6*1000,IF(AP6="mg/MJ delivered",AO6/1000,IF(AP6="g/kg",((AO6)*(1/$I6)*(1/$H6)),IF(AP6="mg/kg",((AO6/1000)*(1/$I6)*(1/$H6)),IF(AP6="mg/MJ delivered",AO6/1000,IF(AP6="-","","Error"))))))))))))))))</f>
        <v/>
      </c>
      <c r="PE6" s="66" t="str">
        <f t="shared" ref="PE6:PE69" si="33">IF(AND(PK$3="Unit", PD6=""), "", IF(AND(PK$3="Unit", PD6="-"),"", IF(PK$3="Unit", "kg/GJ delivered", IF(AND(AQ6&lt;&gt;"", AQ6&lt;&gt;"-", AP6="-"),"", IF($H6="","", IF(AP6="nd", "",IF(AP6="&lt;n.a.&gt;", "", IF(AQ6="#/MJ", "", IF(AQ6="kg/GJ delivered",AP6,IF(AQ6="g/MJ delivered",AP6,IF(AQ6="kg/MJ delivered",AP6*1000,IF(AQ6="mg/MJ delivered",AP6/1000,IF(AQ6="g/kg",((AP6)*(1/$I6)*(1/$H6)),IF(AQ6="mg/kg",((AP6/1000)*(1/$I6)*(1/$H6)),IF(AQ6="mg/MJ delivered",AP6/1000,IF(AQ6="-","","Error"))))))))))))))))</f>
        <v/>
      </c>
      <c r="PF6" s="66" t="str">
        <f t="shared" ref="PF6:PF69" si="34">IF(AND(PL$3="Unit", PE6=""), "", IF(AND(PL$3="Unit", PE6="-"),"", IF(PL$3="Unit", "kg/GJ delivered", IF(AND(AR6&lt;&gt;"", AR6&lt;&gt;"-", AQ6="-"),"", IF($H6="","", IF(AQ6="nd", "",IF(AQ6="&lt;n.a.&gt;", "", IF(AR6="#/MJ", "", IF(AR6="kg/GJ delivered",AQ6,IF(AR6="g/MJ delivered",AQ6,IF(AR6="kg/MJ delivered",AQ6*1000,IF(AR6="mg/MJ delivered",AQ6/1000,IF(AR6="g/kg",((AQ6)*(1/$I6)*(1/$H6)),IF(AR6="mg/kg",((AQ6/1000)*(1/$I6)*(1/$H6)),IF(AR6="mg/MJ delivered",AQ6/1000,IF(AR6="-","","Error"))))))))))))))))</f>
        <v/>
      </c>
      <c r="PG6" s="66" t="str">
        <f t="shared" ref="PG6:PG69" si="35">IF(AND(PM$3="Unit", PF6=""), "", IF(AND(PM$3="Unit", PF6="-"),"", IF(PM$3="Unit", "kg/GJ delivered", IF(AND(AS6&lt;&gt;"", AS6&lt;&gt;"-", AR6="-"),"", IF($H6="","", IF(AR6="nd", "",IF(AR6="&lt;n.a.&gt;", "", IF(AS6="#/MJ", "", IF(AS6="kg/GJ delivered",AR6,IF(AS6="g/MJ delivered",AR6,IF(AS6="kg/MJ delivered",AR6*1000,IF(AS6="mg/MJ delivered",AR6/1000,IF(AS6="g/kg",((AR6)*(1/$I6)*(1/$H6)),IF(AS6="mg/kg",((AR6/1000)*(1/$I6)*(1/$H6)),IF(AS6="mg/MJ delivered",AR6/1000,IF(AS6="-","","Error"))))))))))))))))</f>
        <v/>
      </c>
      <c r="PH6" s="66" t="str">
        <f t="shared" ref="PH6:PH69" si="36">IF(AND(PN$3="Unit", PG6=""), "", IF(AND(PN$3="Unit", PG6="-"),"", IF(PN$3="Unit", "kg/GJ delivered", IF(AND(AT6&lt;&gt;"", AT6&lt;&gt;"-", AS6="-"),"", IF($H6="","", IF(AS6="nd", "",IF(AS6="&lt;n.a.&gt;", "", IF(AT6="#/MJ", "", IF(AT6="kg/GJ delivered",AS6,IF(AT6="g/MJ delivered",AS6,IF(AT6="kg/MJ delivered",AS6*1000,IF(AT6="mg/MJ delivered",AS6/1000,IF(AT6="g/kg",((AS6)*(1/$I6)*(1/$H6)),IF(AT6="mg/kg",((AS6/1000)*(1/$I6)*(1/$H6)),IF(AT6="mg/MJ delivered",AS6/1000,IF(AT6="-","","Error"))))))))))))))))</f>
        <v/>
      </c>
      <c r="PI6" s="66" t="str">
        <f t="shared" ref="PI6:PI69" si="37">IF(AND(PO$3="Unit", PH6=""), "", IF(AND(PO$3="Unit", PH6="-"),"", IF(PO$3="Unit", "kg/GJ delivered", IF(AND(AU6&lt;&gt;"", AU6&lt;&gt;"-", AT6="-"),"", IF($H6="","", IF(AT6="nd", "",IF(AT6="&lt;n.a.&gt;", "", IF(AU6="#/MJ", "", IF(AU6="kg/GJ delivered",AT6,IF(AU6="g/MJ delivered",AT6,IF(AU6="kg/MJ delivered",AT6*1000,IF(AU6="mg/MJ delivered",AT6/1000,IF(AU6="g/kg",((AT6)*(1/$I6)*(1/$H6)),IF(AU6="mg/kg",((AT6/1000)*(1/$I6)*(1/$H6)),IF(AU6="mg/MJ delivered",AT6/1000,IF(AU6="-","","Error"))))))))))))))))</f>
        <v/>
      </c>
      <c r="PJ6" s="66" t="str">
        <f t="shared" ref="PJ6:PJ69" si="38">IF(AND(PP$3="Unit", PI6=""), "", IF(AND(PP$3="Unit", PI6="-"),"", IF(PP$3="Unit", "kg/GJ delivered", IF(AND(AV6&lt;&gt;"", AV6&lt;&gt;"-", AU6="-"),"", IF($H6="","", IF(AU6="nd", "",IF(AU6="&lt;n.a.&gt;", "", IF(AV6="#/MJ", "", IF(AV6="kg/GJ delivered",AU6,IF(AV6="g/MJ delivered",AU6,IF(AV6="kg/MJ delivered",AU6*1000,IF(AV6="mg/MJ delivered",AU6/1000,IF(AV6="g/kg",((AU6)*(1/$I6)*(1/$H6)),IF(AV6="mg/kg",((AU6/1000)*(1/$I6)*(1/$H6)),IF(AV6="mg/MJ delivered",AU6/1000,IF(AV6="-","","Error"))))))))))))))))</f>
        <v/>
      </c>
      <c r="PK6" s="66" t="str">
        <f t="shared" ref="PK6:PK69" si="39">IF(AND(PQ$3="Unit", PJ6=""), "", IF(AND(PQ$3="Unit", PJ6="-"),"", IF(PQ$3="Unit", "kg/GJ delivered", IF(AND(AW6&lt;&gt;"", AW6&lt;&gt;"-", AV6="-"),"", IF($H6="","", IF(AV6="nd", "",IF(AV6="&lt;n.a.&gt;", "", IF(AW6="#/MJ", "", IF(AW6="kg/GJ delivered",AV6,IF(AW6="g/MJ delivered",AV6,IF(AW6="kg/MJ delivered",AV6*1000,IF(AW6="mg/MJ delivered",AV6/1000,IF(AW6="g/kg",((AV6)*(1/$I6)*(1/$H6)),IF(AW6="mg/kg",((AV6/1000)*(1/$I6)*(1/$H6)),IF(AW6="mg/MJ delivered",AV6/1000,IF(AW6="-","","Error"))))))))))))))))</f>
        <v/>
      </c>
      <c r="PL6" s="66" t="str">
        <f t="shared" ref="PL6:PL69" si="40">IF(AND(PR$3="Unit", PK6=""), "", IF(AND(PR$3="Unit", PK6="-"),"", IF(PR$3="Unit", "kg/GJ delivered", IF(AND(AX6&lt;&gt;"", AX6&lt;&gt;"-", AW6="-"),"", IF($H6="","", IF(AW6="nd", "",IF(AW6="&lt;n.a.&gt;", "", IF(AX6="#/MJ", "", IF(AX6="kg/GJ delivered",AW6,IF(AX6="g/MJ delivered",AW6,IF(AX6="kg/MJ delivered",AW6*1000,IF(AX6="mg/MJ delivered",AW6/1000,IF(AX6="g/kg",((AW6)*(1/$I6)*(1/$H6)),IF(AX6="mg/kg",((AW6/1000)*(1/$I6)*(1/$H6)),IF(AX6="mg/MJ delivered",AW6/1000,IF(AX6="-","","Error"))))))))))))))))</f>
        <v/>
      </c>
      <c r="PM6" s="66" t="str">
        <f t="shared" ref="PM6:PM69" si="41">IF(AND(PS$3="Unit", PL6=""), "", IF(AND(PS$3="Unit", PL6="-"),"", IF(PS$3="Unit", "kg/GJ delivered", IF(AND(AY6&lt;&gt;"", AY6&lt;&gt;"-", AX6="-"),"", IF($H6="","", IF(AX6="nd", "",IF(AX6="&lt;n.a.&gt;", "", IF(AY6="#/MJ", "", IF(AY6="kg/GJ delivered",AX6,IF(AY6="g/MJ delivered",AX6,IF(AY6="kg/MJ delivered",AX6*1000,IF(AY6="mg/MJ delivered",AX6/1000,IF(AY6="g/kg",((AX6)*(1/$I6)*(1/$H6)),IF(AY6="mg/kg",((AX6/1000)*(1/$I6)*(1/$H6)),IF(AY6="mg/MJ delivered",AX6/1000,IF(AY6="-","","Error"))))))))))))))))</f>
        <v/>
      </c>
      <c r="PN6" s="66" t="str">
        <f t="shared" ref="PN6:PN69" si="42">IF(AND(PT$3="Unit", PM6=""), "", IF(AND(PT$3="Unit", PM6="-"),"", IF(PT$3="Unit", "kg/GJ delivered", IF(AND(AZ6&lt;&gt;"", AZ6&lt;&gt;"-", AY6="-"),"", IF($H6="","", IF(AY6="nd", "",IF(AY6="&lt;n.a.&gt;", "", IF(AZ6="#/MJ", "", IF(AZ6="kg/GJ delivered",AY6,IF(AZ6="g/MJ delivered",AY6,IF(AZ6="kg/MJ delivered",AY6*1000,IF(AZ6="mg/MJ delivered",AY6/1000,IF(AZ6="g/kg",((AY6)*(1/$I6)*(1/$H6)),IF(AZ6="mg/kg",((AY6/1000)*(1/$I6)*(1/$H6)),IF(AZ6="mg/MJ delivered",AY6/1000,IF(AZ6="-","","Error"))))))))))))))))</f>
        <v/>
      </c>
      <c r="PO6" s="66" t="str">
        <f t="shared" ref="PO6:PO69" si="43">IF(AND(PU$3="Unit", PN6=""), "", IF(AND(PU$3="Unit", PN6="-"),"", IF(PU$3="Unit", "kg/GJ delivered", IF(AND(BA6&lt;&gt;"", BA6&lt;&gt;"-", AZ6="-"),"", IF($H6="","", IF(AZ6="nd", "",IF(AZ6="&lt;n.a.&gt;", "", IF(BA6="#/MJ", "", IF(BA6="kg/GJ delivered",AZ6,IF(BA6="g/MJ delivered",AZ6,IF(BA6="kg/MJ delivered",AZ6*1000,IF(BA6="mg/MJ delivered",AZ6/1000,IF(BA6="g/kg",((AZ6)*(1/$I6)*(1/$H6)),IF(BA6="mg/kg",((AZ6/1000)*(1/$I6)*(1/$H6)),IF(BA6="mg/MJ delivered",AZ6/1000,IF(BA6="-","","Error"))))))))))))))))</f>
        <v/>
      </c>
      <c r="PP6" s="66" t="str">
        <f t="shared" ref="PP6:PP69" si="44">IF(AND(PV$3="Unit", PO6=""), "", IF(AND(PV$3="Unit", PO6="-"),"", IF(PV$3="Unit", "kg/GJ delivered", IF(AND(BB6&lt;&gt;"", BB6&lt;&gt;"-", BA6="-"),"", IF($H6="","", IF(BA6="nd", "",IF(BA6="&lt;n.a.&gt;", "", IF(BB6="#/MJ", "", IF(BB6="kg/GJ delivered",BA6,IF(BB6="g/MJ delivered",BA6,IF(BB6="kg/MJ delivered",BA6*1000,IF(BB6="mg/MJ delivered",BA6/1000,IF(BB6="g/kg",((BA6)*(1/$I6)*(1/$H6)),IF(BB6="mg/kg",((BA6/1000)*(1/$I6)*(1/$H6)),IF(BB6="mg/MJ delivered",BA6/1000,IF(BB6="-","","Error"))))))))))))))))</f>
        <v/>
      </c>
      <c r="PQ6" s="66" t="str">
        <f t="shared" ref="PQ6:PQ69" si="45">IF(AND(PW$3="Unit", PP6=""), "", IF(AND(PW$3="Unit", PP6="-"),"", IF(PW$3="Unit", "kg/GJ delivered", IF(AND(BC6&lt;&gt;"", BC6&lt;&gt;"-", BB6="-"),"", IF($H6="","", IF(BB6="nd", "",IF(BB6="&lt;n.a.&gt;", "", IF(BC6="#/MJ", "", IF(BC6="kg/GJ delivered",BB6,IF(BC6="g/MJ delivered",BB6,IF(BC6="kg/MJ delivered",BB6*1000,IF(BC6="mg/MJ delivered",BB6/1000,IF(BC6="g/kg",((BB6)*(1/$I6)*(1/$H6)),IF(BC6="mg/kg",((BB6/1000)*(1/$I6)*(1/$H6)),IF(BC6="mg/MJ delivered",BB6/1000,IF(BC6="-","","Error"))))))))))))))))</f>
        <v/>
      </c>
      <c r="PR6" s="66" t="str">
        <f t="shared" ref="PR6:PR69" si="46">IF(AND(PX$3="Unit", PQ6=""), "", IF(AND(PX$3="Unit", PQ6="-"),"", IF(PX$3="Unit", "kg/GJ delivered", IF(AND(BD6&lt;&gt;"", BD6&lt;&gt;"-", BC6="-"),"", IF($H6="","", IF(BC6="nd", "",IF(BC6="&lt;n.a.&gt;", "", IF(BD6="#/MJ", "", IF(BD6="kg/GJ delivered",BC6,IF(BD6="g/MJ delivered",BC6,IF(BD6="kg/MJ delivered",BC6*1000,IF(BD6="mg/MJ delivered",BC6/1000,IF(BD6="g/kg",((BC6)*(1/$I6)*(1/$H6)),IF(BD6="mg/kg",((BC6/1000)*(1/$I6)*(1/$H6)),IF(BD6="mg/MJ delivered",BC6/1000,IF(BD6="-","","Error"))))))))))))))))</f>
        <v/>
      </c>
      <c r="PS6" s="66" t="str">
        <f t="shared" ref="PS6:PS69" si="47">IF(AND(PY$3="Unit", PR6=""), "", IF(AND(PY$3="Unit", PR6="-"),"", IF(PY$3="Unit", "kg/GJ delivered", IF(AND(BE6&lt;&gt;"", BE6&lt;&gt;"-", BD6="-"),"", IF($H6="","", IF(BD6="nd", "",IF(BD6="&lt;n.a.&gt;", "", IF(BE6="#/MJ", "", IF(BE6="kg/GJ delivered",BD6,IF(BE6="g/MJ delivered",BD6,IF(BE6="kg/MJ delivered",BD6*1000,IF(BE6="mg/MJ delivered",BD6/1000,IF(BE6="g/kg",((BD6)*(1/$I6)*(1/$H6)),IF(BE6="mg/kg",((BD6/1000)*(1/$I6)*(1/$H6)),IF(BE6="mg/MJ delivered",BD6/1000,IF(BE6="-","","Error"))))))))))))))))</f>
        <v/>
      </c>
      <c r="PT6" s="66" t="str">
        <f t="shared" ref="PT6:PT69" si="48">IF(AND(PZ$3="Unit", PS6=""), "", IF(AND(PZ$3="Unit", PS6="-"),"", IF(PZ$3="Unit", "kg/GJ delivered", IF(AND(BF6&lt;&gt;"", BF6&lt;&gt;"-", BE6="-"),"", IF($H6="","", IF(BE6="nd", "",IF(BE6="&lt;n.a.&gt;", "", IF(BF6="#/MJ", "", IF(BF6="kg/GJ delivered",BE6,IF(BF6="g/MJ delivered",BE6,IF(BF6="kg/MJ delivered",BE6*1000,IF(BF6="mg/MJ delivered",BE6/1000,IF(BF6="g/kg",((BE6)*(1/$I6)*(1/$H6)),IF(BF6="mg/kg",((BE6/1000)*(1/$I6)*(1/$H6)),IF(BF6="mg/MJ delivered",BE6/1000,IF(BF6="-","","Error"))))))))))))))))</f>
        <v/>
      </c>
      <c r="PU6" s="66" t="str">
        <f t="shared" ref="PU6:PU69" si="49">IF(AND(QA$3="Unit", PT6=""), "", IF(AND(QA$3="Unit", PT6="-"),"", IF(QA$3="Unit", "kg/GJ delivered", IF(AND(BG6&lt;&gt;"", BG6&lt;&gt;"-", BF6="-"),"", IF($H6="","", IF(BF6="nd", "",IF(BF6="&lt;n.a.&gt;", "", IF(BG6="#/MJ", "", IF(BG6="kg/GJ delivered",BF6,IF(BG6="g/MJ delivered",BF6,IF(BG6="kg/MJ delivered",BF6*1000,IF(BG6="mg/MJ delivered",BF6/1000,IF(BG6="g/kg",((BF6)*(1/$I6)*(1/$H6)),IF(BG6="mg/kg",((BF6/1000)*(1/$I6)*(1/$H6)),IF(BG6="mg/MJ delivered",BF6/1000,IF(BG6="-","","Error"))))))))))))))))</f>
        <v/>
      </c>
      <c r="PV6" s="66" t="str">
        <f t="shared" ref="PV6:PV69" si="50">IF(AND(QB$3="Unit", PU6=""), "", IF(AND(QB$3="Unit", PU6="-"),"", IF(QB$3="Unit", "kg/GJ delivered", IF(AND(BH6&lt;&gt;"", BH6&lt;&gt;"-", BG6="-"),"", IF($H6="","", IF(BG6="nd", "",IF(BG6="&lt;n.a.&gt;", "", IF(BH6="#/MJ", "", IF(BH6="kg/GJ delivered",BG6,IF(BH6="g/MJ delivered",BG6,IF(BH6="kg/MJ delivered",BG6*1000,IF(BH6="mg/MJ delivered",BG6/1000,IF(BH6="g/kg",((BG6)*(1/$I6)*(1/$H6)),IF(BH6="mg/kg",((BG6/1000)*(1/$I6)*(1/$H6)),IF(BH6="mg/MJ delivered",BG6/1000,IF(BH6="-","","Error"))))))))))))))))</f>
        <v/>
      </c>
      <c r="PW6" s="66" t="str">
        <f t="shared" ref="PW6:PW69" si="51">IF(AND(QC$3="Unit", PV6=""), "", IF(AND(QC$3="Unit", PV6="-"),"", IF(QC$3="Unit", "kg/GJ delivered", IF(AND(BI6&lt;&gt;"", BI6&lt;&gt;"-", BH6="-"),"", IF($H6="","", IF(BH6="nd", "",IF(BH6="&lt;n.a.&gt;", "", IF(BI6="#/MJ", "", IF(BI6="kg/GJ delivered",BH6,IF(BI6="g/MJ delivered",BH6,IF(BI6="kg/MJ delivered",BH6*1000,IF(BI6="mg/MJ delivered",BH6/1000,IF(BI6="g/kg",((BH6)*(1/$I6)*(1/$H6)),IF(BI6="mg/kg",((BH6/1000)*(1/$I6)*(1/$H6)),IF(BI6="mg/MJ delivered",BH6/1000,IF(BI6="-","","Error"))))))))))))))))</f>
        <v/>
      </c>
      <c r="PX6" s="66" t="str">
        <f t="shared" ref="PX6:PX69" si="52">IF(AND(QD$3="Unit", PW6=""), "", IF(AND(QD$3="Unit", PW6="-"),"", IF(QD$3="Unit", "kg/GJ delivered", IF(AND(BJ6&lt;&gt;"", BJ6&lt;&gt;"-", BI6="-"),"", IF($H6="","", IF(BI6="nd", "",IF(BI6="&lt;n.a.&gt;", "", IF(BJ6="#/MJ", "", IF(BJ6="kg/GJ delivered",BI6,IF(BJ6="g/MJ delivered",BI6,IF(BJ6="kg/MJ delivered",BI6*1000,IF(BJ6="mg/MJ delivered",BI6/1000,IF(BJ6="g/kg",((BI6)*(1/$I6)*(1/$H6)),IF(BJ6="mg/kg",((BI6/1000)*(1/$I6)*(1/$H6)),IF(BJ6="mg/MJ delivered",BI6/1000,IF(BJ6="-","","Error"))))))))))))))))</f>
        <v/>
      </c>
      <c r="PY6" s="66" t="str">
        <f t="shared" ref="PY6:PY69" si="53">IF(AND(QE$3="Unit", PX6=""), "", IF(AND(QE$3="Unit", PX6="-"),"", IF(QE$3="Unit", "kg/GJ delivered", IF(AND(BK6&lt;&gt;"", BK6&lt;&gt;"-", BJ6="-"),"", IF($H6="","", IF(BJ6="nd", "",IF(BJ6="&lt;n.a.&gt;", "", IF(BK6="#/MJ", "", IF(BK6="kg/GJ delivered",BJ6,IF(BK6="g/MJ delivered",BJ6,IF(BK6="kg/MJ delivered",BJ6*1000,IF(BK6="mg/MJ delivered",BJ6/1000,IF(BK6="g/kg",((BJ6)*(1/$I6)*(1/$H6)),IF(BK6="mg/kg",((BJ6/1000)*(1/$I6)*(1/$H6)),IF(BK6="mg/MJ delivered",BJ6/1000,IF(BK6="-","","Error"))))))))))))))))</f>
        <v/>
      </c>
      <c r="PZ6" s="66" t="str">
        <f t="shared" ref="PZ6:PZ69" si="54">IF(AND(QF$3="Unit", PY6=""), "", IF(AND(QF$3="Unit", PY6="-"),"", IF(QF$3="Unit", "kg/GJ delivered", IF(AND(BL6&lt;&gt;"", BL6&lt;&gt;"-", BK6="-"),"", IF($H6="","", IF(BK6="nd", "",IF(BK6="&lt;n.a.&gt;", "", IF(BL6="#/MJ", "", IF(BL6="kg/GJ delivered",BK6,IF(BL6="g/MJ delivered",BK6,IF(BL6="kg/MJ delivered",BK6*1000,IF(BL6="mg/MJ delivered",BK6/1000,IF(BL6="g/kg",((BK6)*(1/$I6)*(1/$H6)),IF(BL6="mg/kg",((BK6/1000)*(1/$I6)*(1/$H6)),IF(BL6="mg/MJ delivered",BK6/1000,IF(BL6="-","","Error"))))))))))))))))</f>
        <v/>
      </c>
      <c r="QA6" s="66" t="str">
        <f t="shared" ref="QA6:QA69" si="55">IF(AND(QG$3="Unit", PZ6=""), "", IF(AND(QG$3="Unit", PZ6="-"),"", IF(QG$3="Unit", "kg/GJ delivered", IF(AND(BM6&lt;&gt;"", BM6&lt;&gt;"-", BL6="-"),"", IF($H6="","", IF(BL6="nd", "",IF(BL6="&lt;n.a.&gt;", "", IF(BM6="#/MJ", "", IF(BM6="kg/GJ delivered",BL6,IF(BM6="g/MJ delivered",BL6,IF(BM6="kg/MJ delivered",BL6*1000,IF(BM6="mg/MJ delivered",BL6/1000,IF(BM6="g/kg",((BL6)*(1/$I6)*(1/$H6)),IF(BM6="mg/kg",((BL6/1000)*(1/$I6)*(1/$H6)),IF(BM6="mg/MJ delivered",BL6/1000,IF(BM6="-","","Error"))))))))))))))))</f>
        <v/>
      </c>
      <c r="QB6" s="66" t="str">
        <f t="shared" ref="QB6:QB69" si="56">IF(AND(QH$3="Unit", QA6=""), "", IF(AND(QH$3="Unit", QA6="-"),"", IF(QH$3="Unit", "kg/GJ delivered", IF(AND(BN6&lt;&gt;"", BN6&lt;&gt;"-", BM6="-"),"", IF($H6="","", IF(BM6="nd", "",IF(BM6="&lt;n.a.&gt;", "", IF(BN6="#/MJ", "", IF(BN6="kg/GJ delivered",BM6,IF(BN6="g/MJ delivered",BM6,IF(BN6="kg/MJ delivered",BM6*1000,IF(BN6="mg/MJ delivered",BM6/1000,IF(BN6="g/kg",((BM6)*(1/$I6)*(1/$H6)),IF(BN6="mg/kg",((BM6/1000)*(1/$I6)*(1/$H6)),IF(BN6="mg/MJ delivered",BM6/1000,IF(BN6="-","","Error"))))))))))))))))</f>
        <v/>
      </c>
      <c r="QC6" s="66" t="str">
        <f t="shared" ref="QC6:QC69" si="57">IF(AND(QI$3="Unit", QB6=""), "", IF(AND(QI$3="Unit", QB6="-"),"", IF(QI$3="Unit", "kg/GJ delivered", IF(AND(BO6&lt;&gt;"", BO6&lt;&gt;"-", BN6="-"),"", IF($H6="","", IF(BN6="nd", "",IF(BN6="&lt;n.a.&gt;", "", IF(BO6="#/MJ", "", IF(BO6="kg/GJ delivered",BN6,IF(BO6="g/MJ delivered",BN6,IF(BO6="kg/MJ delivered",BN6*1000,IF(BO6="mg/MJ delivered",BN6/1000,IF(BO6="g/kg",((BN6)*(1/$I6)*(1/$H6)),IF(BO6="mg/kg",((BN6/1000)*(1/$I6)*(1/$H6)),IF(BO6="mg/MJ delivered",BN6/1000,IF(BO6="-","","Error"))))))))))))))))</f>
        <v/>
      </c>
      <c r="QD6" s="66" t="str">
        <f t="shared" ref="QD6:QD69" si="58">IF(AND(QJ$3="Unit", QC6=""), "", IF(AND(QJ$3="Unit", QC6="-"),"", IF(QJ$3="Unit", "kg/GJ delivered", IF(AND(BP6&lt;&gt;"", BP6&lt;&gt;"-", BO6="-"),"", IF($H6="","", IF(BO6="nd", "",IF(BO6="&lt;n.a.&gt;", "", IF(BP6="#/MJ", "", IF(BP6="kg/GJ delivered",BO6,IF(BP6="g/MJ delivered",BO6,IF(BP6="kg/MJ delivered",BO6*1000,IF(BP6="mg/MJ delivered",BO6/1000,IF(BP6="g/kg",((BO6)*(1/$I6)*(1/$H6)),IF(BP6="mg/kg",((BO6/1000)*(1/$I6)*(1/$H6)),IF(BP6="mg/MJ delivered",BO6/1000,IF(BP6="-","","Error"))))))))))))))))</f>
        <v/>
      </c>
      <c r="QE6" s="66" t="str">
        <f t="shared" ref="QE6:QE69" si="59">IF(AND(QK$3="Unit", QD6=""), "", IF(AND(QK$3="Unit", QD6="-"),"", IF(QK$3="Unit", "kg/GJ delivered", IF(AND(BQ6&lt;&gt;"", BQ6&lt;&gt;"-", BP6="-"),"", IF($H6="","", IF(BP6="nd", "",IF(BP6="&lt;n.a.&gt;", "", IF(BQ6="#/MJ", "", IF(BQ6="kg/GJ delivered",BP6,IF(BQ6="g/MJ delivered",BP6,IF(BQ6="kg/MJ delivered",BP6*1000,IF(BQ6="mg/MJ delivered",BP6/1000,IF(BQ6="g/kg",((BP6)*(1/$I6)*(1/$H6)),IF(BQ6="mg/kg",((BP6/1000)*(1/$I6)*(1/$H6)),IF(BQ6="mg/MJ delivered",BP6/1000,IF(BQ6="-","","Error"))))))))))))))))</f>
        <v/>
      </c>
      <c r="QF6" s="66" t="str">
        <f t="shared" ref="QF6:QF69" si="60">IF(AND(QL$3="Unit", QE6=""), "", IF(AND(QL$3="Unit", QE6="-"),"", IF(QL$3="Unit", "kg/GJ delivered", IF(AND(BR6&lt;&gt;"", BR6&lt;&gt;"-", BQ6="-"),"", IF($H6="","", IF(BQ6="nd", "",IF(BQ6="&lt;n.a.&gt;", "", IF(BR6="#/MJ", "", IF(BR6="kg/GJ delivered",BQ6,IF(BR6="g/MJ delivered",BQ6,IF(BR6="kg/MJ delivered",BQ6*1000,IF(BR6="mg/MJ delivered",BQ6/1000,IF(BR6="g/kg",((BQ6)*(1/$I6)*(1/$H6)),IF(BR6="mg/kg",((BQ6/1000)*(1/$I6)*(1/$H6)),IF(BR6="mg/MJ delivered",BQ6/1000,IF(BR6="-","","Error"))))))))))))))))</f>
        <v/>
      </c>
      <c r="QG6" s="66" t="str">
        <f t="shared" ref="QG6:QG69" si="61">IF(AND(QM$3="Unit", QF6=""), "", IF(AND(QM$3="Unit", QF6="-"),"", IF(QM$3="Unit", "kg/GJ delivered", IF(AND(BS6&lt;&gt;"", BS6&lt;&gt;"-", BR6="-"),"", IF($H6="","", IF(BR6="nd", "",IF(BR6="&lt;n.a.&gt;", "", IF(BS6="#/MJ", "", IF(BS6="kg/GJ delivered",BR6,IF(BS6="g/MJ delivered",BR6,IF(BS6="kg/MJ delivered",BR6*1000,IF(BS6="mg/MJ delivered",BR6/1000,IF(BS6="g/kg",((BR6)*(1/$I6)*(1/$H6)),IF(BS6="mg/kg",((BR6/1000)*(1/$I6)*(1/$H6)),IF(BS6="mg/MJ delivered",BR6/1000,IF(BS6="-","","Error"))))))))))))))))</f>
        <v/>
      </c>
      <c r="QH6" s="66" t="str">
        <f t="shared" ref="QH6:QH69" si="62">IF(AND(QN$3="Unit", QG6=""), "", IF(AND(QN$3="Unit", QG6="-"),"", IF(QN$3="Unit", "kg/GJ delivered", IF(AND(BT6&lt;&gt;"", BT6&lt;&gt;"-", BS6="-"),"", IF($H6="","", IF(BS6="nd", "",IF(BS6="&lt;n.a.&gt;", "", IF(BT6="#/MJ", "", IF(BT6="kg/GJ delivered",BS6,IF(BT6="g/MJ delivered",BS6,IF(BT6="kg/MJ delivered",BS6*1000,IF(BT6="mg/MJ delivered",BS6/1000,IF(BT6="g/kg",((BS6)*(1/$I6)*(1/$H6)),IF(BT6="mg/kg",((BS6/1000)*(1/$I6)*(1/$H6)),IF(BT6="mg/MJ delivered",BS6/1000,IF(BT6="-","","Error"))))))))))))))))</f>
        <v/>
      </c>
      <c r="QI6" s="66" t="str">
        <f t="shared" ref="QI6:QI69" si="63">IF(AND(QO$3="Unit", QH6=""), "", IF(AND(QO$3="Unit", QH6="-"),"", IF(QO$3="Unit", "kg/GJ delivered", IF(AND(BU6&lt;&gt;"", BU6&lt;&gt;"-", BT6="-"),"", IF($H6="","", IF(BT6="nd", "",IF(BT6="&lt;n.a.&gt;", "", IF(BU6="#/MJ", "", IF(BU6="kg/GJ delivered",BT6,IF(BU6="g/MJ delivered",BT6,IF(BU6="kg/MJ delivered",BT6*1000,IF(BU6="mg/MJ delivered",BT6/1000,IF(BU6="g/kg",((BT6)*(1/$I6)*(1/$H6)),IF(BU6="mg/kg",((BT6/1000)*(1/$I6)*(1/$H6)),IF(BU6="mg/MJ delivered",BT6/1000,IF(BU6="-","","Error"))))))))))))))))</f>
        <v/>
      </c>
      <c r="QJ6" s="66" t="str">
        <f t="shared" ref="QJ6:QJ69" si="64">IF(AND(QP$3="Unit", QI6=""), "", IF(AND(QP$3="Unit", QI6="-"),"", IF(QP$3="Unit", "kg/GJ delivered", IF(AND(BV6&lt;&gt;"", BV6&lt;&gt;"-", BU6="-"),"", IF($H6="","", IF(BU6="nd", "",IF(BU6="&lt;n.a.&gt;", "", IF(BV6="#/MJ", "", IF(BV6="kg/GJ delivered",BU6,IF(BV6="g/MJ delivered",BU6,IF(BV6="kg/MJ delivered",BU6*1000,IF(BV6="mg/MJ delivered",BU6/1000,IF(BV6="g/kg",((BU6)*(1/$I6)*(1/$H6)),IF(BV6="mg/kg",((BU6/1000)*(1/$I6)*(1/$H6)),IF(BV6="mg/MJ delivered",BU6/1000,IF(BV6="-","","Error"))))))))))))))))</f>
        <v/>
      </c>
      <c r="QK6" s="66" t="str">
        <f t="shared" ref="QK6:QK69" si="65">IF(AND(QQ$3="Unit", QJ6=""), "", IF(AND(QQ$3="Unit", QJ6="-"),"", IF(QQ$3="Unit", "kg/GJ delivered", IF(AND(BW6&lt;&gt;"", BW6&lt;&gt;"-", BV6="-"),"", IF($H6="","", IF(BV6="nd", "",IF(BV6="&lt;n.a.&gt;", "", IF(BW6="#/MJ", "", IF(BW6="kg/GJ delivered",BV6,IF(BW6="g/MJ delivered",BV6,IF(BW6="kg/MJ delivered",BV6*1000,IF(BW6="mg/MJ delivered",BV6/1000,IF(BW6="g/kg",((BV6)*(1/$I6)*(1/$H6)),IF(BW6="mg/kg",((BV6/1000)*(1/$I6)*(1/$H6)),IF(BW6="mg/MJ delivered",BV6/1000,IF(BW6="-","","Error"))))))))))))))))</f>
        <v/>
      </c>
      <c r="QL6" s="66" t="str">
        <f t="shared" ref="QL6:QL69" si="66">IF(AND(QR$3="Unit", QK6=""), "", IF(AND(QR$3="Unit", QK6="-"),"", IF(QR$3="Unit", "kg/GJ delivered", IF(AND(BX6&lt;&gt;"", BX6&lt;&gt;"-", BW6="-"),"", IF($H6="","", IF(BW6="nd", "",IF(BW6="&lt;n.a.&gt;", "", IF(BX6="#/MJ", "", IF(BX6="kg/GJ delivered",BW6,IF(BX6="g/MJ delivered",BW6,IF(BX6="kg/MJ delivered",BW6*1000,IF(BX6="mg/MJ delivered",BW6/1000,IF(BX6="g/kg",((BW6)*(1/$I6)*(1/$H6)),IF(BX6="mg/kg",((BW6/1000)*(1/$I6)*(1/$H6)),IF(BX6="mg/MJ delivered",BW6/1000,IF(BX6="-","","Error"))))))))))))))))</f>
        <v/>
      </c>
      <c r="QM6" s="66" t="str">
        <f t="shared" ref="QM6:QM69" si="67">IF(AND(QS$3="Unit", QL6=""), "", IF(AND(QS$3="Unit", QL6="-"),"", IF(QS$3="Unit", "kg/GJ delivered", IF(AND(BY6&lt;&gt;"", BY6&lt;&gt;"-", BX6="-"),"", IF($H6="","", IF(BX6="nd", "",IF(BX6="&lt;n.a.&gt;", "", IF(BY6="#/MJ", "", IF(BY6="kg/GJ delivered",BX6,IF(BY6="g/MJ delivered",BX6,IF(BY6="kg/MJ delivered",BX6*1000,IF(BY6="mg/MJ delivered",BX6/1000,IF(BY6="g/kg",((BX6)*(1/$I6)*(1/$H6)),IF(BY6="mg/kg",((BX6/1000)*(1/$I6)*(1/$H6)),IF(BY6="mg/MJ delivered",BX6/1000,IF(BY6="-","","Error"))))))))))))))))</f>
        <v/>
      </c>
      <c r="QN6" s="66" t="str">
        <f t="shared" ref="QN6:QN69" si="68">IF(AND(QT$3="Unit", QM6=""), "", IF(AND(QT$3="Unit", QM6="-"),"", IF(QT$3="Unit", "kg/GJ delivered", IF(AND(BZ6&lt;&gt;"", BZ6&lt;&gt;"-", BY6="-"),"", IF($H6="","", IF(BY6="nd", "",IF(BY6="&lt;n.a.&gt;", "", IF(BZ6="#/MJ", "", IF(BZ6="kg/GJ delivered",BY6,IF(BZ6="g/MJ delivered",BY6,IF(BZ6="kg/MJ delivered",BY6*1000,IF(BZ6="mg/MJ delivered",BY6/1000,IF(BZ6="g/kg",((BY6)*(1/$I6)*(1/$H6)),IF(BZ6="mg/kg",((BY6/1000)*(1/$I6)*(1/$H6)),IF(BZ6="mg/MJ delivered",BY6/1000,IF(BZ6="-","","Error"))))))))))))))))</f>
        <v/>
      </c>
      <c r="QO6" s="66" t="str">
        <f t="shared" ref="QO6:QO69" si="69">IF(AND(QU$3="Unit", QN6=""), "", IF(AND(QU$3="Unit", QN6="-"),"", IF(QU$3="Unit", "kg/GJ delivered", IF(AND(CA6&lt;&gt;"", CA6&lt;&gt;"-", BZ6="-"),"", IF($H6="","", IF(BZ6="nd", "",IF(BZ6="&lt;n.a.&gt;", "", IF(CA6="#/MJ", "", IF(CA6="kg/GJ delivered",BZ6,IF(CA6="g/MJ delivered",BZ6,IF(CA6="kg/MJ delivered",BZ6*1000,IF(CA6="mg/MJ delivered",BZ6/1000,IF(CA6="g/kg",((BZ6)*(1/$I6)*(1/$H6)),IF(CA6="mg/kg",((BZ6/1000)*(1/$I6)*(1/$H6)),IF(CA6="mg/MJ delivered",BZ6/1000,IF(CA6="-","","Error"))))))))))))))))</f>
        <v/>
      </c>
      <c r="QP6" s="66" t="str">
        <f t="shared" ref="QP6:QP69" si="70">IF(AND(QV$3="Unit", QO6=""), "", IF(AND(QV$3="Unit", QO6="-"),"", IF(QV$3="Unit", "kg/GJ delivered", IF(AND(CB6&lt;&gt;"", CB6&lt;&gt;"-", CA6="-"),"", IF($H6="","", IF(CA6="nd", "",IF(CA6="&lt;n.a.&gt;", "", IF(CB6="#/MJ", "", IF(CB6="kg/GJ delivered",CA6,IF(CB6="g/MJ delivered",CA6,IF(CB6="kg/MJ delivered",CA6*1000,IF(CB6="mg/MJ delivered",CA6/1000,IF(CB6="g/kg",((CA6)*(1/$I6)*(1/$H6)),IF(CB6="mg/kg",((CA6/1000)*(1/$I6)*(1/$H6)),IF(CB6="mg/MJ delivered",CA6/1000,IF(CB6="-","","Error"))))))))))))))))</f>
        <v/>
      </c>
      <c r="QQ6" s="66" t="str">
        <f t="shared" ref="QQ6:QQ69" si="71">IF(AND(QW$3="Unit", QP6=""), "", IF(AND(QW$3="Unit", QP6="-"),"", IF(QW$3="Unit", "kg/GJ delivered", IF(AND(CC6&lt;&gt;"", CC6&lt;&gt;"-", CB6="-"),"", IF($H6="","", IF(CB6="nd", "",IF(CB6="&lt;n.a.&gt;", "", IF(CC6="#/MJ", "", IF(CC6="kg/GJ delivered",CB6,IF(CC6="g/MJ delivered",CB6,IF(CC6="kg/MJ delivered",CB6*1000,IF(CC6="mg/MJ delivered",CB6/1000,IF(CC6="g/kg",((CB6)*(1/$I6)*(1/$H6)),IF(CC6="mg/kg",((CB6/1000)*(1/$I6)*(1/$H6)),IF(CC6="mg/MJ delivered",CB6/1000,IF(CC6="-","","Error"))))))))))))))))</f>
        <v/>
      </c>
      <c r="QR6" s="66" t="str">
        <f t="shared" ref="QR6:QR69" si="72">IF(AND(QX$3="Unit", QQ6=""), "", IF(AND(QX$3="Unit", QQ6="-"),"", IF(QX$3="Unit", "kg/GJ delivered", IF(AND(CD6&lt;&gt;"", CD6&lt;&gt;"-", CC6="-"),"", IF($H6="","", IF(CC6="nd", "",IF(CC6="&lt;n.a.&gt;", "", IF(CD6="#/MJ", "", IF(CD6="kg/GJ delivered",CC6,IF(CD6="g/MJ delivered",CC6,IF(CD6="kg/MJ delivered",CC6*1000,IF(CD6="mg/MJ delivered",CC6/1000,IF(CD6="g/kg",((CC6)*(1/$I6)*(1/$H6)),IF(CD6="mg/kg",((CC6/1000)*(1/$I6)*(1/$H6)),IF(CD6="mg/MJ delivered",CC6/1000,IF(CD6="-","","Error"))))))))))))))))</f>
        <v/>
      </c>
      <c r="QS6" s="66" t="str">
        <f t="shared" ref="QS6:QS69" si="73">IF(AND(QY$3="Unit", QR6=""), "", IF(AND(QY$3="Unit", QR6="-"),"", IF(QY$3="Unit", "kg/GJ delivered", IF(AND(CE6&lt;&gt;"", CE6&lt;&gt;"-", CD6="-"),"", IF($H6="","", IF(CD6="nd", "",IF(CD6="&lt;n.a.&gt;", "", IF(CE6="#/MJ", "", IF(CE6="kg/GJ delivered",CD6,IF(CE6="g/MJ delivered",CD6,IF(CE6="kg/MJ delivered",CD6*1000,IF(CE6="mg/MJ delivered",CD6/1000,IF(CE6="g/kg",((CD6)*(1/$I6)*(1/$H6)),IF(CE6="mg/kg",((CD6/1000)*(1/$I6)*(1/$H6)),IF(CE6="mg/MJ delivered",CD6/1000,IF(CE6="-","","Error"))))))))))))))))</f>
        <v/>
      </c>
      <c r="QT6" s="66" t="str">
        <f t="shared" ref="QT6:QT69" si="74">IF(AND(QZ$3="Unit", QS6=""), "", IF(AND(QZ$3="Unit", QS6="-"),"", IF(QZ$3="Unit", "kg/GJ delivered", IF(AND(CF6&lt;&gt;"", CF6&lt;&gt;"-", CE6="-"),"", IF($H6="","", IF(CE6="nd", "",IF(CE6="&lt;n.a.&gt;", "", IF(CF6="#/MJ", "", IF(CF6="kg/GJ delivered",CE6,IF(CF6="g/MJ delivered",CE6,IF(CF6="kg/MJ delivered",CE6*1000,IF(CF6="mg/MJ delivered",CE6/1000,IF(CF6="g/kg",((CE6)*(1/$I6)*(1/$H6)),IF(CF6="mg/kg",((CE6/1000)*(1/$I6)*(1/$H6)),IF(CF6="mg/MJ delivered",CE6/1000,IF(CF6="-","","Error"))))))))))))))))</f>
        <v/>
      </c>
      <c r="QU6" s="66" t="str">
        <f t="shared" ref="QU6:QU69" si="75">IF(AND(RA$3="Unit", QT6=""), "", IF(AND(RA$3="Unit", QT6="-"),"", IF(RA$3="Unit", "kg/GJ delivered", IF(AND(CG6&lt;&gt;"", CG6&lt;&gt;"-", CF6="-"),"", IF($H6="","", IF(CF6="nd", "",IF(CF6="&lt;n.a.&gt;", "", IF(CG6="#/MJ", "", IF(CG6="kg/GJ delivered",CF6,IF(CG6="g/MJ delivered",CF6,IF(CG6="kg/MJ delivered",CF6*1000,IF(CG6="mg/MJ delivered",CF6/1000,IF(CG6="g/kg",((CF6)*(1/$I6)*(1/$H6)),IF(CG6="mg/kg",((CF6/1000)*(1/$I6)*(1/$H6)),IF(CG6="mg/MJ delivered",CF6/1000,IF(CG6="-","","Error"))))))))))))))))</f>
        <v/>
      </c>
      <c r="QV6" s="66" t="str">
        <f t="shared" ref="QV6:QV69" si="76">IF(AND(RB$3="Unit", QU6=""), "", IF(AND(RB$3="Unit", QU6="-"),"", IF(RB$3="Unit", "kg/GJ delivered", IF(AND(CH6&lt;&gt;"", CH6&lt;&gt;"-", CG6="-"),"", IF($H6="","", IF(CG6="nd", "",IF(CG6="&lt;n.a.&gt;", "", IF(CH6="#/MJ", "", IF(CH6="kg/GJ delivered",CG6,IF(CH6="g/MJ delivered",CG6,IF(CH6="kg/MJ delivered",CG6*1000,IF(CH6="mg/MJ delivered",CG6/1000,IF(CH6="g/kg",((CG6)*(1/$I6)*(1/$H6)),IF(CH6="mg/kg",((CG6/1000)*(1/$I6)*(1/$H6)),IF(CH6="mg/MJ delivered",CG6/1000,IF(CH6="-","","Error"))))))))))))))))</f>
        <v/>
      </c>
      <c r="QW6" s="66" t="str">
        <f t="shared" ref="QW6:QW69" si="77">IF(AND(RC$3="Unit", QV6=""), "", IF(AND(RC$3="Unit", QV6="-"),"", IF(RC$3="Unit", "kg/GJ delivered", IF(AND(CI6&lt;&gt;"", CI6&lt;&gt;"-", CH6="-"),"", IF($H6="","", IF(CH6="nd", "",IF(CH6="&lt;n.a.&gt;", "", IF(CI6="#/MJ", "", IF(CI6="kg/GJ delivered",CH6,IF(CI6="g/MJ delivered",CH6,IF(CI6="kg/MJ delivered",CH6*1000,IF(CI6="mg/MJ delivered",CH6/1000,IF(CI6="g/kg",((CH6)*(1/$I6)*(1/$H6)),IF(CI6="mg/kg",((CH6/1000)*(1/$I6)*(1/$H6)),IF(CI6="mg/MJ delivered",CH6/1000,IF(CI6="-","","Error"))))))))))))))))</f>
        <v/>
      </c>
      <c r="QX6" s="66" t="str">
        <f t="shared" ref="QX6:QX69" si="78">IF(AND(RD$3="Unit", QW6=""), "", IF(AND(RD$3="Unit", QW6="-"),"", IF(RD$3="Unit", "kg/GJ delivered", IF(AND(CJ6&lt;&gt;"", CJ6&lt;&gt;"-", CI6="-"),"", IF($H6="","", IF(CI6="nd", "",IF(CI6="&lt;n.a.&gt;", "", IF(CJ6="#/MJ", "", IF(CJ6="kg/GJ delivered",CI6,IF(CJ6="g/MJ delivered",CI6,IF(CJ6="kg/MJ delivered",CI6*1000,IF(CJ6="mg/MJ delivered",CI6/1000,IF(CJ6="g/kg",((CI6)*(1/$I6)*(1/$H6)),IF(CJ6="mg/kg",((CI6/1000)*(1/$I6)*(1/$H6)),IF(CJ6="mg/MJ delivered",CI6/1000,IF(CJ6="-","","Error"))))))))))))))))</f>
        <v/>
      </c>
      <c r="QY6" s="66" t="str">
        <f t="shared" ref="QY6:QY69" si="79">IF(AND(RE$3="Unit", QX6=""), "", IF(AND(RE$3="Unit", QX6="-"),"", IF(RE$3="Unit", "kg/GJ delivered", IF(AND(CK6&lt;&gt;"", CK6&lt;&gt;"-", CJ6="-"),"", IF($H6="","", IF(CJ6="nd", "",IF(CJ6="&lt;n.a.&gt;", "", IF(CK6="#/MJ", "", IF(CK6="kg/GJ delivered",CJ6,IF(CK6="g/MJ delivered",CJ6,IF(CK6="kg/MJ delivered",CJ6*1000,IF(CK6="mg/MJ delivered",CJ6/1000,IF(CK6="g/kg",((CJ6)*(1/$I6)*(1/$H6)),IF(CK6="mg/kg",((CJ6/1000)*(1/$I6)*(1/$H6)),IF(CK6="mg/MJ delivered",CJ6/1000,IF(CK6="-","","Error"))))))))))))))))</f>
        <v/>
      </c>
      <c r="QZ6" s="66" t="str">
        <f t="shared" ref="QZ6:QZ69" si="80">IF(AND(RF$3="Unit", QY6=""), "", IF(AND(RF$3="Unit", QY6="-"),"", IF(RF$3="Unit", "kg/GJ delivered", IF(AND(CL6&lt;&gt;"", CL6&lt;&gt;"-", CK6="-"),"", IF($H6="","", IF(CK6="nd", "",IF(CK6="&lt;n.a.&gt;", "", IF(CL6="#/MJ", "", IF(CL6="kg/GJ delivered",CK6,IF(CL6="g/MJ delivered",CK6,IF(CL6="kg/MJ delivered",CK6*1000,IF(CL6="mg/MJ delivered",CK6/1000,IF(CL6="g/kg",((CK6)*(1/$I6)*(1/$H6)),IF(CL6="mg/kg",((CK6/1000)*(1/$I6)*(1/$H6)),IF(CL6="mg/MJ delivered",CK6/1000,IF(CL6="-","","Error"))))))))))))))))</f>
        <v/>
      </c>
      <c r="RA6" s="66" t="str">
        <f t="shared" ref="RA6:RA69" si="81">IF(AND(RG$3="Unit", QZ6=""), "", IF(AND(RG$3="Unit", QZ6="-"),"", IF(RG$3="Unit", "kg/GJ delivered", IF(AND(CM6&lt;&gt;"", CM6&lt;&gt;"-", CL6="-"),"", IF($H6="","", IF(CL6="nd", "",IF(CL6="&lt;n.a.&gt;", "", IF(CM6="#/MJ", "", IF(CM6="kg/GJ delivered",CL6,IF(CM6="g/MJ delivered",CL6,IF(CM6="kg/MJ delivered",CL6*1000,IF(CM6="mg/MJ delivered",CL6/1000,IF(CM6="g/kg",((CL6)*(1/$I6)*(1/$H6)),IF(CM6="mg/kg",((CL6/1000)*(1/$I6)*(1/$H6)),IF(CM6="mg/MJ delivered",CL6/1000,IF(CM6="-","","Error"))))))))))))))))</f>
        <v/>
      </c>
      <c r="RB6" s="66" t="str">
        <f t="shared" ref="RB6:RB69" si="82">IF(AND(RH$3="Unit", RA6=""), "", IF(AND(RH$3="Unit", RA6="-"),"", IF(RH$3="Unit", "kg/GJ delivered", IF(AND(CN6&lt;&gt;"", CN6&lt;&gt;"-", CM6="-"),"", IF($H6="","", IF(CM6="nd", "",IF(CM6="&lt;n.a.&gt;", "", IF(CN6="#/MJ", "", IF(CN6="kg/GJ delivered",CM6,IF(CN6="g/MJ delivered",CM6,IF(CN6="kg/MJ delivered",CM6*1000,IF(CN6="mg/MJ delivered",CM6/1000,IF(CN6="g/kg",((CM6)*(1/$I6)*(1/$H6)),IF(CN6="mg/kg",((CM6/1000)*(1/$I6)*(1/$H6)),IF(CN6="mg/MJ delivered",CM6/1000,IF(CN6="-","","Error"))))))))))))))))</f>
        <v/>
      </c>
      <c r="RC6" s="66" t="str">
        <f t="shared" ref="RC6:RC69" si="83">IF(AND(RI$3="Unit", RB6=""), "", IF(AND(RI$3="Unit", RB6="-"),"", IF(RI$3="Unit", "kg/GJ delivered", IF(AND(CO6&lt;&gt;"", CO6&lt;&gt;"-", CN6="-"),"", IF($H6="","", IF(CN6="nd", "",IF(CN6="&lt;n.a.&gt;", "", IF(CO6="#/MJ", "", IF(CO6="kg/GJ delivered",CN6,IF(CO6="g/MJ delivered",CN6,IF(CO6="kg/MJ delivered",CN6*1000,IF(CO6="mg/MJ delivered",CN6/1000,IF(CO6="g/kg",((CN6)*(1/$I6)*(1/$H6)),IF(CO6="mg/kg",((CN6/1000)*(1/$I6)*(1/$H6)),IF(CO6="mg/MJ delivered",CN6/1000,IF(CO6="-","","Error"))))))))))))))))</f>
        <v/>
      </c>
      <c r="RD6" s="66" t="str">
        <f t="shared" ref="RD6:RD69" si="84">IF(AND(RJ$3="Unit", RC6=""), "", IF(AND(RJ$3="Unit", RC6="-"),"", IF(RJ$3="Unit", "kg/GJ delivered", IF(AND(CP6&lt;&gt;"", CP6&lt;&gt;"-", CO6="-"),"", IF($H6="","", IF(CO6="nd", "",IF(CO6="&lt;n.a.&gt;", "", IF(CP6="#/MJ", "", IF(CP6="kg/GJ delivered",CO6,IF(CP6="g/MJ delivered",CO6,IF(CP6="kg/MJ delivered",CO6*1000,IF(CP6="mg/MJ delivered",CO6/1000,IF(CP6="g/kg",((CO6)*(1/$I6)*(1/$H6)),IF(CP6="mg/kg",((CO6/1000)*(1/$I6)*(1/$H6)),IF(CP6="mg/MJ delivered",CO6/1000,IF(CP6="-","","Error"))))))))))))))))</f>
        <v/>
      </c>
      <c r="RE6" s="66" t="str">
        <f t="shared" ref="RE6:RE69" si="85">IF(AND(RK$3="Unit", RD6=""), "", IF(AND(RK$3="Unit", RD6="-"),"", IF(RK$3="Unit", "kg/GJ delivered", IF(AND(CQ6&lt;&gt;"", CQ6&lt;&gt;"-", CP6="-"),"", IF($H6="","", IF(CP6="nd", "",IF(CP6="&lt;n.a.&gt;", "", IF(CQ6="#/MJ", "", IF(CQ6="kg/GJ delivered",CP6,IF(CQ6="g/MJ delivered",CP6,IF(CQ6="kg/MJ delivered",CP6*1000,IF(CQ6="mg/MJ delivered",CP6/1000,IF(CQ6="g/kg",((CP6)*(1/$I6)*(1/$H6)),IF(CQ6="mg/kg",((CP6/1000)*(1/$I6)*(1/$H6)),IF(CQ6="mg/MJ delivered",CP6/1000,IF(CQ6="-","","Error"))))))))))))))))</f>
        <v/>
      </c>
      <c r="RF6" s="66" t="str">
        <f t="shared" ref="RF6:RF69" si="86">IF(AND(RL$3="Unit", RE6=""), "", IF(AND(RL$3="Unit", RE6="-"),"", IF(RL$3="Unit", "kg/GJ delivered", IF(AND(CR6&lt;&gt;"", CR6&lt;&gt;"-", CQ6="-"),"", IF($H6="","", IF(CQ6="nd", "",IF(CQ6="&lt;n.a.&gt;", "", IF(CR6="#/MJ", "", IF(CR6="kg/GJ delivered",CQ6,IF(CR6="g/MJ delivered",CQ6,IF(CR6="kg/MJ delivered",CQ6*1000,IF(CR6="mg/MJ delivered",CQ6/1000,IF(CR6="g/kg",((CQ6)*(1/$I6)*(1/$H6)),IF(CR6="mg/kg",((CQ6/1000)*(1/$I6)*(1/$H6)),IF(CR6="mg/MJ delivered",CQ6/1000,IF(CR6="-","","Error"))))))))))))))))</f>
        <v/>
      </c>
      <c r="RG6" s="66" t="str">
        <f t="shared" ref="RG6:RG69" si="87">IF(AND(RM$3="Unit", RF6=""), "", IF(AND(RM$3="Unit", RF6="-"),"", IF(RM$3="Unit", "kg/GJ delivered", IF(AND(CS6&lt;&gt;"", CS6&lt;&gt;"-", CR6="-"),"", IF($H6="","", IF(CR6="nd", "",IF(CR6="&lt;n.a.&gt;", "", IF(CS6="#/MJ", "", IF(CS6="kg/GJ delivered",CR6,IF(CS6="g/MJ delivered",CR6,IF(CS6="kg/MJ delivered",CR6*1000,IF(CS6="mg/MJ delivered",CR6/1000,IF(CS6="g/kg",((CR6)*(1/$I6)*(1/$H6)),IF(CS6="mg/kg",((CR6/1000)*(1/$I6)*(1/$H6)),IF(CS6="mg/MJ delivered",CR6/1000,IF(CS6="-","","Error"))))))))))))))))</f>
        <v/>
      </c>
      <c r="RH6" s="66" t="str">
        <f t="shared" ref="RH6:RH69" si="88">IF(AND(RN$3="Unit", RG6=""), "", IF(AND(RN$3="Unit", RG6="-"),"", IF(RN$3="Unit", "kg/GJ delivered", IF(AND(CT6&lt;&gt;"", CT6&lt;&gt;"-", CS6="-"),"", IF($H6="","", IF(CS6="nd", "",IF(CS6="&lt;n.a.&gt;", "", IF(CT6="#/MJ", "", IF(CT6="kg/GJ delivered",CS6,IF(CT6="g/MJ delivered",CS6,IF(CT6="kg/MJ delivered",CS6*1000,IF(CT6="mg/MJ delivered",CS6/1000,IF(CT6="g/kg",((CS6)*(1/$I6)*(1/$H6)),IF(CT6="mg/kg",((CS6/1000)*(1/$I6)*(1/$H6)),IF(CT6="mg/MJ delivered",CS6/1000,IF(CT6="-","","Error"))))))))))))))))</f>
        <v/>
      </c>
      <c r="RI6" s="66" t="str">
        <f t="shared" ref="RI6:RI69" si="89">IF(AND(RO$3="Unit", RH6=""), "", IF(AND(RO$3="Unit", RH6="-"),"", IF(RO$3="Unit", "kg/GJ delivered", IF(AND(CU6&lt;&gt;"", CU6&lt;&gt;"-", CT6="-"),"", IF($H6="","", IF(CT6="nd", "",IF(CT6="&lt;n.a.&gt;", "", IF(CU6="#/MJ", "", IF(CU6="kg/GJ delivered",CT6,IF(CU6="g/MJ delivered",CT6,IF(CU6="kg/MJ delivered",CT6*1000,IF(CU6="mg/MJ delivered",CT6/1000,IF(CU6="g/kg",((CT6)*(1/$I6)*(1/$H6)),IF(CU6="mg/kg",((CT6/1000)*(1/$I6)*(1/$H6)),IF(CU6="mg/MJ delivered",CT6/1000,IF(CU6="-","","Error"))))))))))))))))</f>
        <v/>
      </c>
      <c r="RJ6" s="66" t="str">
        <f t="shared" ref="RJ6:RJ69" si="90">IF(AND(RP$3="Unit", RI6=""), "", IF(AND(RP$3="Unit", RI6="-"),"", IF(RP$3="Unit", "kg/GJ delivered", IF(AND(CV6&lt;&gt;"", CV6&lt;&gt;"-", CU6="-"),"", IF($H6="","", IF(CU6="nd", "",IF(CU6="&lt;n.a.&gt;", "", IF(CV6="#/MJ", "", IF(CV6="kg/GJ delivered",CU6,IF(CV6="g/MJ delivered",CU6,IF(CV6="kg/MJ delivered",CU6*1000,IF(CV6="mg/MJ delivered",CU6/1000,IF(CV6="g/kg",((CU6)*(1/$I6)*(1/$H6)),IF(CV6="mg/kg",((CU6/1000)*(1/$I6)*(1/$H6)),IF(CV6="mg/MJ delivered",CU6/1000,IF(CV6="-","","Error"))))))))))))))))</f>
        <v/>
      </c>
      <c r="RK6" s="66" t="str">
        <f t="shared" ref="RK6:RK69" si="91">IF(AND(RQ$3="Unit", RJ6=""), "", IF(AND(RQ$3="Unit", RJ6="-"),"", IF(RQ$3="Unit", "kg/GJ delivered", IF(AND(CW6&lt;&gt;"", CW6&lt;&gt;"-", CV6="-"),"", IF($H6="","", IF(CV6="nd", "",IF(CV6="&lt;n.a.&gt;", "", IF(CW6="#/MJ", "", IF(CW6="kg/GJ delivered",CV6,IF(CW6="g/MJ delivered",CV6,IF(CW6="kg/MJ delivered",CV6*1000,IF(CW6="mg/MJ delivered",CV6/1000,IF(CW6="g/kg",((CV6)*(1/$I6)*(1/$H6)),IF(CW6="mg/kg",((CV6/1000)*(1/$I6)*(1/$H6)),IF(CW6="mg/MJ delivered",CV6/1000,IF(CW6="-","","Error"))))))))))))))))</f>
        <v/>
      </c>
      <c r="RL6" s="66" t="str">
        <f t="shared" ref="RL6:RL69" si="92">IF(AND(RR$3="Unit", RK6=""), "", IF(AND(RR$3="Unit", RK6="-"),"", IF(RR$3="Unit", "kg/GJ delivered", IF(AND(CX6&lt;&gt;"", CX6&lt;&gt;"-", CW6="-"),"", IF($H6="","", IF(CW6="nd", "",IF(CW6="&lt;n.a.&gt;", "", IF(CX6="#/MJ", "", IF(CX6="kg/GJ delivered",CW6,IF(CX6="g/MJ delivered",CW6,IF(CX6="kg/MJ delivered",CW6*1000,IF(CX6="mg/MJ delivered",CW6/1000,IF(CX6="g/kg",((CW6)*(1/$I6)*(1/$H6)),IF(CX6="mg/kg",((CW6/1000)*(1/$I6)*(1/$H6)),IF(CX6="mg/MJ delivered",CW6/1000,IF(CX6="-","","Error"))))))))))))))))</f>
        <v/>
      </c>
      <c r="RM6" s="66" t="str">
        <f t="shared" ref="RM6:RM69" si="93">IF(AND(RS$3="Unit", RL6=""), "", IF(AND(RS$3="Unit", RL6="-"),"", IF(RS$3="Unit", "kg/GJ delivered", IF(AND(CY6&lt;&gt;"", CY6&lt;&gt;"-", CX6="-"),"", IF($H6="","", IF(CX6="nd", "",IF(CX6="&lt;n.a.&gt;", "", IF(CY6="#/MJ", "", IF(CY6="kg/GJ delivered",CX6,IF(CY6="g/MJ delivered",CX6,IF(CY6="kg/MJ delivered",CX6*1000,IF(CY6="mg/MJ delivered",CX6/1000,IF(CY6="g/kg",((CX6)*(1/$I6)*(1/$H6)),IF(CY6="mg/kg",((CX6/1000)*(1/$I6)*(1/$H6)),IF(CY6="mg/MJ delivered",CX6/1000,IF(CY6="-","","Error"))))))))))))))))</f>
        <v/>
      </c>
      <c r="RN6" s="66" t="str">
        <f t="shared" ref="RN6:RN69" si="94">IF(AND(RT$3="Unit", RM6=""), "", IF(AND(RT$3="Unit", RM6="-"),"", IF(RT$3="Unit", "kg/GJ delivered", IF(AND(CZ6&lt;&gt;"", CZ6&lt;&gt;"-", CY6="-"),"", IF($H6="","", IF(CY6="nd", "",IF(CY6="&lt;n.a.&gt;", "", IF(CZ6="#/MJ", "", IF(CZ6="kg/GJ delivered",CY6,IF(CZ6="g/MJ delivered",CY6,IF(CZ6="kg/MJ delivered",CY6*1000,IF(CZ6="mg/MJ delivered",CY6/1000,IF(CZ6="g/kg",((CY6)*(1/$I6)*(1/$H6)),IF(CZ6="mg/kg",((CY6/1000)*(1/$I6)*(1/$H6)),IF(CZ6="mg/MJ delivered",CY6/1000,IF(CZ6="-","","Error"))))))))))))))))</f>
        <v/>
      </c>
      <c r="RO6" s="66" t="str">
        <f t="shared" ref="RO6:RO69" si="95">IF(AND(RU$3="Unit", RN6=""), "", IF(AND(RU$3="Unit", RN6="-"),"", IF(RU$3="Unit", "kg/GJ delivered", IF(AND(DA6&lt;&gt;"", DA6&lt;&gt;"-", CZ6="-"),"", IF($H6="","", IF(CZ6="nd", "",IF(CZ6="&lt;n.a.&gt;", "", IF(DA6="#/MJ", "", IF(DA6="kg/GJ delivered",CZ6,IF(DA6="g/MJ delivered",CZ6,IF(DA6="kg/MJ delivered",CZ6*1000,IF(DA6="mg/MJ delivered",CZ6/1000,IF(DA6="g/kg",((CZ6)*(1/$I6)*(1/$H6)),IF(DA6="mg/kg",((CZ6/1000)*(1/$I6)*(1/$H6)),IF(DA6="mg/MJ delivered",CZ6/1000,IF(DA6="-","","Error"))))))))))))))))</f>
        <v/>
      </c>
      <c r="RP6" s="66" t="str">
        <f t="shared" ref="RP6:RP69" si="96">IF(AND(RV$3="Unit", RO6=""), "", IF(AND(RV$3="Unit", RO6="-"),"", IF(RV$3="Unit", "kg/GJ delivered", IF(AND(DB6&lt;&gt;"", DB6&lt;&gt;"-", DA6="-"),"", IF($H6="","", IF(DA6="nd", "",IF(DA6="&lt;n.a.&gt;", "", IF(DB6="#/MJ", "", IF(DB6="kg/GJ delivered",DA6,IF(DB6="g/MJ delivered",DA6,IF(DB6="kg/MJ delivered",DA6*1000,IF(DB6="mg/MJ delivered",DA6/1000,IF(DB6="g/kg",((DA6)*(1/$I6)*(1/$H6)),IF(DB6="mg/kg",((DA6/1000)*(1/$I6)*(1/$H6)),IF(DB6="mg/MJ delivered",DA6/1000,IF(DB6="-","","Error"))))))))))))))))</f>
        <v/>
      </c>
      <c r="RQ6" s="66" t="str">
        <f t="shared" ref="RQ6:RQ69" si="97">IF(AND(RW$3="Unit", RP6=""), "", IF(AND(RW$3="Unit", RP6="-"),"", IF(RW$3="Unit", "kg/GJ delivered", IF(AND(DC6&lt;&gt;"", DC6&lt;&gt;"-", DB6="-"),"", IF($H6="","", IF(DB6="nd", "",IF(DB6="&lt;n.a.&gt;", "", IF(DC6="#/MJ", "", IF(DC6="kg/GJ delivered",DB6,IF(DC6="g/MJ delivered",DB6,IF(DC6="kg/MJ delivered",DB6*1000,IF(DC6="mg/MJ delivered",DB6/1000,IF(DC6="g/kg",((DB6)*(1/$I6)*(1/$H6)),IF(DC6="mg/kg",((DB6/1000)*(1/$I6)*(1/$H6)),IF(DC6="mg/MJ delivered",DB6/1000,IF(DC6="-","","Error"))))))))))))))))</f>
        <v/>
      </c>
      <c r="RR6" s="66" t="str">
        <f t="shared" ref="RR6:RR69" si="98">IF(AND(RX$3="Unit", RQ6=""), "", IF(AND(RX$3="Unit", RQ6="-"),"", IF(RX$3="Unit", "kg/GJ delivered", IF(AND(DD6&lt;&gt;"", DD6&lt;&gt;"-", DC6="-"),"", IF($H6="","", IF(DC6="nd", "",IF(DC6="&lt;n.a.&gt;", "", IF(DD6="#/MJ", "", IF(DD6="kg/GJ delivered",DC6,IF(DD6="g/MJ delivered",DC6,IF(DD6="kg/MJ delivered",DC6*1000,IF(DD6="mg/MJ delivered",DC6/1000,IF(DD6="g/kg",((DC6)*(1/$I6)*(1/$H6)),IF(DD6="mg/kg",((DC6/1000)*(1/$I6)*(1/$H6)),IF(DD6="mg/MJ delivered",DC6/1000,IF(DD6="-","","Error"))))))))))))))))</f>
        <v/>
      </c>
      <c r="RS6" s="66" t="str">
        <f t="shared" ref="RS6:RS69" si="99">IF(AND(RY$3="Unit", RR6=""), "", IF(AND(RY$3="Unit", RR6="-"),"", IF(RY$3="Unit", "kg/GJ delivered", IF(AND(DE6&lt;&gt;"", DE6&lt;&gt;"-", DD6="-"),"", IF($H6="","", IF(DD6="nd", "",IF(DD6="&lt;n.a.&gt;", "", IF(DE6="#/MJ", "", IF(DE6="kg/GJ delivered",DD6,IF(DE6="g/MJ delivered",DD6,IF(DE6="kg/MJ delivered",DD6*1000,IF(DE6="mg/MJ delivered",DD6/1000,IF(DE6="g/kg",((DD6)*(1/$I6)*(1/$H6)),IF(DE6="mg/kg",((DD6/1000)*(1/$I6)*(1/$H6)),IF(DE6="mg/MJ delivered",DD6/1000,IF(DE6="-","","Error"))))))))))))))))</f>
        <v/>
      </c>
      <c r="RT6" s="66" t="str">
        <f t="shared" ref="RT6:RT69" si="100">IF(AND(RZ$3="Unit", RS6=""), "", IF(AND(RZ$3="Unit", RS6="-"),"", IF(RZ$3="Unit", "kg/GJ delivered", IF(AND(DF6&lt;&gt;"", DF6&lt;&gt;"-", DE6="-"),"", IF($H6="","", IF(DE6="nd", "",IF(DE6="&lt;n.a.&gt;", "", IF(DF6="#/MJ", "", IF(DF6="kg/GJ delivered",DE6,IF(DF6="g/MJ delivered",DE6,IF(DF6="kg/MJ delivered",DE6*1000,IF(DF6="mg/MJ delivered",DE6/1000,IF(DF6="g/kg",((DE6)*(1/$I6)*(1/$H6)),IF(DF6="mg/kg",((DE6/1000)*(1/$I6)*(1/$H6)),IF(DF6="mg/MJ delivered",DE6/1000,IF(DF6="-","","Error"))))))))))))))))</f>
        <v/>
      </c>
      <c r="RU6" s="66" t="str">
        <f t="shared" ref="RU6:RU69" si="101">IF(AND(SA$3="Unit", RT6=""), "", IF(AND(SA$3="Unit", RT6="-"),"", IF(SA$3="Unit", "kg/GJ delivered", IF(AND(DG6&lt;&gt;"", DG6&lt;&gt;"-", DF6="-"),"", IF($H6="","", IF(DF6="nd", "",IF(DF6="&lt;n.a.&gt;", "", IF(DG6="#/MJ", "", IF(DG6="kg/GJ delivered",DF6,IF(DG6="g/MJ delivered",DF6,IF(DG6="kg/MJ delivered",DF6*1000,IF(DG6="mg/MJ delivered",DF6/1000,IF(DG6="g/kg",((DF6)*(1/$I6)*(1/$H6)),IF(DG6="mg/kg",((DF6/1000)*(1/$I6)*(1/$H6)),IF(DG6="mg/MJ delivered",DF6/1000,IF(DG6="-","","Error"))))))))))))))))</f>
        <v/>
      </c>
      <c r="RV6" s="66" t="str">
        <f t="shared" ref="RV6:RV69" si="102">IF(AND(SB$3="Unit", RU6=""), "", IF(AND(SB$3="Unit", RU6="-"),"", IF(SB$3="Unit", "kg/GJ delivered", IF(AND(DH6&lt;&gt;"", DH6&lt;&gt;"-", DG6="-"),"", IF($H6="","", IF(DG6="nd", "",IF(DG6="&lt;n.a.&gt;", "", IF(DH6="#/MJ", "", IF(DH6="kg/GJ delivered",DG6,IF(DH6="g/MJ delivered",DG6,IF(DH6="kg/MJ delivered",DG6*1000,IF(DH6="mg/MJ delivered",DG6/1000,IF(DH6="g/kg",((DG6)*(1/$I6)*(1/$H6)),IF(DH6="mg/kg",((DG6/1000)*(1/$I6)*(1/$H6)),IF(DH6="mg/MJ delivered",DG6/1000,IF(DH6="-","","Error"))))))))))))))))</f>
        <v/>
      </c>
      <c r="RW6" s="66" t="str">
        <f t="shared" ref="RW6:RW69" si="103">IF(AND(SC$3="Unit", RV6=""), "", IF(AND(SC$3="Unit", RV6="-"),"", IF(SC$3="Unit", "kg/GJ delivered", IF(AND(DI6&lt;&gt;"", DI6&lt;&gt;"-", DH6="-"),"", IF($H6="","", IF(DH6="nd", "",IF(DH6="&lt;n.a.&gt;", "", IF(DI6="#/MJ", "", IF(DI6="kg/GJ delivered",DH6,IF(DI6="g/MJ delivered",DH6,IF(DI6="kg/MJ delivered",DH6*1000,IF(DI6="mg/MJ delivered",DH6/1000,IF(DI6="g/kg",((DH6)*(1/$I6)*(1/$H6)),IF(DI6="mg/kg",((DH6/1000)*(1/$I6)*(1/$H6)),IF(DI6="mg/MJ delivered",DH6/1000,IF(DI6="-","","Error"))))))))))))))))</f>
        <v/>
      </c>
      <c r="RX6" s="66" t="str">
        <f t="shared" ref="RX6:RX69" si="104">IF(AND(SD$3="Unit", RW6=""), "", IF(AND(SD$3="Unit", RW6="-"),"", IF(SD$3="Unit", "kg/GJ delivered", IF(AND(DJ6&lt;&gt;"", DJ6&lt;&gt;"-", DI6="-"),"", IF($H6="","", IF(DI6="nd", "",IF(DI6="&lt;n.a.&gt;", "", IF(DJ6="#/MJ", "", IF(DJ6="kg/GJ delivered",DI6,IF(DJ6="g/MJ delivered",DI6,IF(DJ6="kg/MJ delivered",DI6*1000,IF(DJ6="mg/MJ delivered",DI6/1000,IF(DJ6="g/kg",((DI6)*(1/$I6)*(1/$H6)),IF(DJ6="mg/kg",((DI6/1000)*(1/$I6)*(1/$H6)),IF(DJ6="mg/MJ delivered",DI6/1000,IF(DJ6="-","","Error"))))))))))))))))</f>
        <v/>
      </c>
      <c r="RY6" s="66" t="str">
        <f t="shared" ref="RY6:RY69" si="105">IF(AND(SE$3="Unit", RX6=""), "", IF(AND(SE$3="Unit", RX6="-"),"", IF(SE$3="Unit", "kg/GJ delivered", IF(AND(DK6&lt;&gt;"", DK6&lt;&gt;"-", DJ6="-"),"", IF($H6="","", IF(DJ6="nd", "",IF(DJ6="&lt;n.a.&gt;", "", IF(DK6="#/MJ", "", IF(DK6="kg/GJ delivered",DJ6,IF(DK6="g/MJ delivered",DJ6,IF(DK6="kg/MJ delivered",DJ6*1000,IF(DK6="mg/MJ delivered",DJ6/1000,IF(DK6="g/kg",((DJ6)*(1/$I6)*(1/$H6)),IF(DK6="mg/kg",((DJ6/1000)*(1/$I6)*(1/$H6)),IF(DK6="mg/MJ delivered",DJ6/1000,IF(DK6="-","","Error"))))))))))))))))</f>
        <v/>
      </c>
      <c r="RZ6" s="66" t="str">
        <f t="shared" ref="RZ6:RZ69" si="106">IF(AND(SF$3="Unit", RY6=""), "", IF(AND(SF$3="Unit", RY6="-"),"", IF(SF$3="Unit", "kg/GJ delivered", IF(AND(DL6&lt;&gt;"", DL6&lt;&gt;"-", DK6="-"),"", IF($H6="","", IF(DK6="nd", "",IF(DK6="&lt;n.a.&gt;", "", IF(DL6="#/MJ", "", IF(DL6="kg/GJ delivered",DK6,IF(DL6="g/MJ delivered",DK6,IF(DL6="kg/MJ delivered",DK6*1000,IF(DL6="mg/MJ delivered",DK6/1000,IF(DL6="g/kg",((DK6)*(1/$I6)*(1/$H6)),IF(DL6="mg/kg",((DK6/1000)*(1/$I6)*(1/$H6)),IF(DL6="mg/MJ delivered",DK6/1000,IF(DL6="-","","Error"))))))))))))))))</f>
        <v/>
      </c>
      <c r="SA6" s="66" t="str">
        <f t="shared" ref="SA6:SA69" si="107">IF(AND(SG$3="Unit", RZ6=""), "", IF(AND(SG$3="Unit", RZ6="-"),"", IF(SG$3="Unit", "kg/GJ delivered", IF(AND(DM6&lt;&gt;"", DM6&lt;&gt;"-", DL6="-"),"", IF($H6="","", IF(DL6="nd", "",IF(DL6="&lt;n.a.&gt;", "", IF(DM6="#/MJ", "", IF(DM6="kg/GJ delivered",DL6,IF(DM6="g/MJ delivered",DL6,IF(DM6="kg/MJ delivered",DL6*1000,IF(DM6="mg/MJ delivered",DL6/1000,IF(DM6="g/kg",((DL6)*(1/$I6)*(1/$H6)),IF(DM6="mg/kg",((DL6/1000)*(1/$I6)*(1/$H6)),IF(DM6="mg/MJ delivered",DL6/1000,IF(DM6="-","","Error"))))))))))))))))</f>
        <v/>
      </c>
      <c r="SB6" s="66" t="str">
        <f t="shared" ref="SB6:SB69" si="108">IF(AND(SH$3="Unit", SA6=""), "", IF(AND(SH$3="Unit", SA6="-"),"", IF(SH$3="Unit", "kg/GJ delivered", IF(AND(DN6&lt;&gt;"", DN6&lt;&gt;"-", DM6="-"),"", IF($H6="","", IF(DM6="nd", "",IF(DM6="&lt;n.a.&gt;", "", IF(DN6="#/MJ", "", IF(DN6="kg/GJ delivered",DM6,IF(DN6="g/MJ delivered",DM6,IF(DN6="kg/MJ delivered",DM6*1000,IF(DN6="mg/MJ delivered",DM6/1000,IF(DN6="g/kg",((DM6)*(1/$I6)*(1/$H6)),IF(DN6="mg/kg",((DM6/1000)*(1/$I6)*(1/$H6)),IF(DN6="mg/MJ delivered",DM6/1000,IF(DN6="-","","Error"))))))))))))))))</f>
        <v/>
      </c>
      <c r="SC6" s="66" t="str">
        <f t="shared" ref="SC6:SC69" si="109">IF(AND(SI$3="Unit", SB6=""), "", IF(AND(SI$3="Unit", SB6="-"),"", IF(SI$3="Unit", "kg/GJ delivered", IF(AND(DO6&lt;&gt;"", DO6&lt;&gt;"-", DN6="-"),"", IF($H6="","", IF(DN6="nd", "",IF(DN6="&lt;n.a.&gt;", "", IF(DO6="#/MJ", "", IF(DO6="kg/GJ delivered",DN6,IF(DO6="g/MJ delivered",DN6,IF(DO6="kg/MJ delivered",DN6*1000,IF(DO6="mg/MJ delivered",DN6/1000,IF(DO6="g/kg",((DN6)*(1/$I6)*(1/$H6)),IF(DO6="mg/kg",((DN6/1000)*(1/$I6)*(1/$H6)),IF(DO6="mg/MJ delivered",DN6/1000,IF(DO6="-","","Error"))))))))))))))))</f>
        <v/>
      </c>
      <c r="SD6" s="66" t="str">
        <f t="shared" ref="SD6:SD69" si="110">IF(AND(SJ$3="Unit", SC6=""), "", IF(AND(SJ$3="Unit", SC6="-"),"", IF(SJ$3="Unit", "kg/GJ delivered", IF(AND(DP6&lt;&gt;"", DP6&lt;&gt;"-", DO6="-"),"", IF($H6="","", IF(DO6="nd", "",IF(DO6="&lt;n.a.&gt;", "", IF(DP6="#/MJ", "", IF(DP6="kg/GJ delivered",DO6,IF(DP6="g/MJ delivered",DO6,IF(DP6="kg/MJ delivered",DO6*1000,IF(DP6="mg/MJ delivered",DO6/1000,IF(DP6="g/kg",((DO6)*(1/$I6)*(1/$H6)),IF(DP6="mg/kg",((DO6/1000)*(1/$I6)*(1/$H6)),IF(DP6="mg/MJ delivered",DO6/1000,IF(DP6="-","","Error"))))))))))))))))</f>
        <v/>
      </c>
      <c r="SE6" s="66" t="str">
        <f t="shared" ref="SE6:SE69" si="111">IF(AND(SK$3="Unit", SD6=""), "", IF(AND(SK$3="Unit", SD6="-"),"", IF(SK$3="Unit", "kg/GJ delivered", IF(AND(DQ6&lt;&gt;"", DQ6&lt;&gt;"-", DP6="-"),"", IF($H6="","", IF(DP6="nd", "",IF(DP6="&lt;n.a.&gt;", "", IF(DQ6="#/MJ", "", IF(DQ6="kg/GJ delivered",DP6,IF(DQ6="g/MJ delivered",DP6,IF(DQ6="kg/MJ delivered",DP6*1000,IF(DQ6="mg/MJ delivered",DP6/1000,IF(DQ6="g/kg",((DP6)*(1/$I6)*(1/$H6)),IF(DQ6="mg/kg",((DP6/1000)*(1/$I6)*(1/$H6)),IF(DQ6="mg/MJ delivered",DP6/1000,IF(DQ6="-","","Error"))))))))))))))))</f>
        <v/>
      </c>
      <c r="SF6" s="66" t="str">
        <f t="shared" ref="SF6:SF69" si="112">IF(AND(SL$3="Unit", SE6=""), "", IF(AND(SL$3="Unit", SE6="-"),"", IF(SL$3="Unit", "kg/GJ delivered", IF(AND(DR6&lt;&gt;"", DR6&lt;&gt;"-", DQ6="-"),"", IF($H6="","", IF(DQ6="nd", "",IF(DQ6="&lt;n.a.&gt;", "", IF(DR6="#/MJ", "", IF(DR6="kg/GJ delivered",DQ6,IF(DR6="g/MJ delivered",DQ6,IF(DR6="kg/MJ delivered",DQ6*1000,IF(DR6="mg/MJ delivered",DQ6/1000,IF(DR6="g/kg",((DQ6)*(1/$I6)*(1/$H6)),IF(DR6="mg/kg",((DQ6/1000)*(1/$I6)*(1/$H6)),IF(DR6="mg/MJ delivered",DQ6/1000,IF(DR6="-","","Error"))))))))))))))))</f>
        <v/>
      </c>
      <c r="SG6" s="66" t="str">
        <f t="shared" ref="SG6:SG69" si="113">IF(AND(SM$3="Unit", SF6=""), "", IF(AND(SM$3="Unit", SF6="-"),"", IF(SM$3="Unit", "kg/GJ delivered", IF(AND(DS6&lt;&gt;"", DS6&lt;&gt;"-", DR6="-"),"", IF($H6="","", IF(DR6="nd", "",IF(DR6="&lt;n.a.&gt;", "", IF(DS6="#/MJ", "", IF(DS6="kg/GJ delivered",DR6,IF(DS6="g/MJ delivered",DR6,IF(DS6="kg/MJ delivered",DR6*1000,IF(DS6="mg/MJ delivered",DR6/1000,IF(DS6="g/kg",((DR6)*(1/$I6)*(1/$H6)),IF(DS6="mg/kg",((DR6/1000)*(1/$I6)*(1/$H6)),IF(DS6="mg/MJ delivered",DR6/1000,IF(DS6="-","","Error"))))))))))))))))</f>
        <v/>
      </c>
      <c r="SH6" s="66" t="str">
        <f t="shared" ref="SH6:SH69" si="114">IF(AND(SN$3="Unit", SG6=""), "", IF(AND(SN$3="Unit", SG6="-"),"", IF(SN$3="Unit", "kg/GJ delivered", IF(AND(DT6&lt;&gt;"", DT6&lt;&gt;"-", DS6="-"),"", IF($H6="","", IF(DS6="nd", "",IF(DS6="&lt;n.a.&gt;", "", IF(DT6="#/MJ", "", IF(DT6="kg/GJ delivered",DS6,IF(DT6="g/MJ delivered",DS6,IF(DT6="kg/MJ delivered",DS6*1000,IF(DT6="mg/MJ delivered",DS6/1000,IF(DT6="g/kg",((DS6)*(1/$I6)*(1/$H6)),IF(DT6="mg/kg",((DS6/1000)*(1/$I6)*(1/$H6)),IF(DT6="mg/MJ delivered",DS6/1000,IF(DT6="-","","Error"))))))))))))))))</f>
        <v/>
      </c>
      <c r="SI6" s="66" t="str">
        <f t="shared" ref="SI6:SI69" si="115">IF(AND(SO$3="Unit", SH6=""), "", IF(AND(SO$3="Unit", SH6="-"),"", IF(SO$3="Unit", "kg/GJ delivered", IF(AND(DU6&lt;&gt;"", DU6&lt;&gt;"-", DT6="-"),"", IF($H6="","", IF(DT6="nd", "",IF(DT6="&lt;n.a.&gt;", "", IF(DU6="#/MJ", "", IF(DU6="kg/GJ delivered",DT6,IF(DU6="g/MJ delivered",DT6,IF(DU6="kg/MJ delivered",DT6*1000,IF(DU6="mg/MJ delivered",DT6/1000,IF(DU6="g/kg",((DT6)*(1/$I6)*(1/$H6)),IF(DU6="mg/kg",((DT6/1000)*(1/$I6)*(1/$H6)),IF(DU6="mg/MJ delivered",DT6/1000,IF(DU6="-","","Error"))))))))))))))))</f>
        <v/>
      </c>
      <c r="SJ6" s="66" t="str">
        <f t="shared" ref="SJ6:SJ69" si="116">IF(AND(SP$3="Unit", SI6=""), "", IF(AND(SP$3="Unit", SI6="-"),"", IF(SP$3="Unit", "kg/GJ delivered", IF(AND(DV6&lt;&gt;"", DV6&lt;&gt;"-", DU6="-"),"", IF($H6="","", IF(DU6="nd", "",IF(DU6="&lt;n.a.&gt;", "", IF(DV6="#/MJ", "", IF(DV6="kg/GJ delivered",DU6,IF(DV6="g/MJ delivered",DU6,IF(DV6="kg/MJ delivered",DU6*1000,IF(DV6="mg/MJ delivered",DU6/1000,IF(DV6="g/kg",((DU6)*(1/$I6)*(1/$H6)),IF(DV6="mg/kg",((DU6/1000)*(1/$I6)*(1/$H6)),IF(DV6="mg/MJ delivered",DU6/1000,IF(DV6="-","","Error"))))))))))))))))</f>
        <v/>
      </c>
      <c r="SK6" s="66" t="str">
        <f t="shared" ref="SK6:SK69" si="117">IF(AND(SQ$3="Unit", SJ6=""), "", IF(AND(SQ$3="Unit", SJ6="-"),"", IF(SQ$3="Unit", "kg/GJ delivered", IF(AND(DW6&lt;&gt;"", DW6&lt;&gt;"-", DV6="-"),"", IF($H6="","", IF(DV6="nd", "",IF(DV6="&lt;n.a.&gt;", "", IF(DW6="#/MJ", "", IF(DW6="kg/GJ delivered",DV6,IF(DW6="g/MJ delivered",DV6,IF(DW6="kg/MJ delivered",DV6*1000,IF(DW6="mg/MJ delivered",DV6/1000,IF(DW6="g/kg",((DV6)*(1/$I6)*(1/$H6)),IF(DW6="mg/kg",((DV6/1000)*(1/$I6)*(1/$H6)),IF(DW6="mg/MJ delivered",DV6/1000,IF(DW6="-","","Error"))))))))))))))))</f>
        <v/>
      </c>
      <c r="SL6" s="66" t="str">
        <f t="shared" ref="SL6:SL69" si="118">IF(AND(SR$3="Unit", SK6=""), "", IF(AND(SR$3="Unit", SK6="-"),"", IF(SR$3="Unit", "kg/GJ delivered", IF(AND(DX6&lt;&gt;"", DX6&lt;&gt;"-", DW6="-"),"", IF($H6="","", IF(DW6="nd", "",IF(DW6="&lt;n.a.&gt;", "", IF(DX6="#/MJ", "", IF(DX6="kg/GJ delivered",DW6,IF(DX6="g/MJ delivered",DW6,IF(DX6="kg/MJ delivered",DW6*1000,IF(DX6="mg/MJ delivered",DW6/1000,IF(DX6="g/kg",((DW6)*(1/$I6)*(1/$H6)),IF(DX6="mg/kg",((DW6/1000)*(1/$I6)*(1/$H6)),IF(DX6="mg/MJ delivered",DW6/1000,IF(DX6="-","","Error"))))))))))))))))</f>
        <v/>
      </c>
      <c r="SM6" s="66" t="str">
        <f t="shared" ref="SM6:SM69" si="119">IF(AND(SS$3="Unit", SL6=""), "", IF(AND(SS$3="Unit", SL6="-"),"", IF(SS$3="Unit", "kg/GJ delivered", IF(AND(DY6&lt;&gt;"", DY6&lt;&gt;"-", DX6="-"),"", IF($H6="","", IF(DX6="nd", "",IF(DX6="&lt;n.a.&gt;", "", IF(DY6="#/MJ", "", IF(DY6="kg/GJ delivered",DX6,IF(DY6="g/MJ delivered",DX6,IF(DY6="kg/MJ delivered",DX6*1000,IF(DY6="mg/MJ delivered",DX6/1000,IF(DY6="g/kg",((DX6)*(1/$I6)*(1/$H6)),IF(DY6="mg/kg",((DX6/1000)*(1/$I6)*(1/$H6)),IF(DY6="mg/MJ delivered",DX6/1000,IF(DY6="-","","Error"))))))))))))))))</f>
        <v/>
      </c>
      <c r="SN6" s="66" t="str">
        <f t="shared" ref="SN6:SN69" si="120">IF(AND(ST$3="Unit", SM6=""), "", IF(AND(ST$3="Unit", SM6="-"),"", IF(ST$3="Unit", "kg/GJ delivered", IF(AND(DZ6&lt;&gt;"", DZ6&lt;&gt;"-", DY6="-"),"", IF($H6="","", IF(DY6="nd", "",IF(DY6="&lt;n.a.&gt;", "", IF(DZ6="#/MJ", "", IF(DZ6="kg/GJ delivered",DY6,IF(DZ6="g/MJ delivered",DY6,IF(DZ6="kg/MJ delivered",DY6*1000,IF(DZ6="mg/MJ delivered",DY6/1000,IF(DZ6="g/kg",((DY6)*(1/$I6)*(1/$H6)),IF(DZ6="mg/kg",((DY6/1000)*(1/$I6)*(1/$H6)),IF(DZ6="mg/MJ delivered",DY6/1000,IF(DZ6="-","","Error"))))))))))))))))</f>
        <v/>
      </c>
      <c r="SO6" s="66" t="str">
        <f t="shared" ref="SO6:SO69" si="121">IF(AND(SU$3="Unit", SN6=""), "", IF(AND(SU$3="Unit", SN6="-"),"", IF(SU$3="Unit", "kg/GJ delivered", IF(AND(EA6&lt;&gt;"", EA6&lt;&gt;"-", DZ6="-"),"", IF($H6="","", IF(DZ6="nd", "",IF(DZ6="&lt;n.a.&gt;", "", IF(EA6="#/MJ", "", IF(EA6="kg/GJ delivered",DZ6,IF(EA6="g/MJ delivered",DZ6,IF(EA6="kg/MJ delivered",DZ6*1000,IF(EA6="mg/MJ delivered",DZ6/1000,IF(EA6="g/kg",((DZ6)*(1/$I6)*(1/$H6)),IF(EA6="mg/kg",((DZ6/1000)*(1/$I6)*(1/$H6)),IF(EA6="mg/MJ delivered",DZ6/1000,IF(EA6="-","","Error"))))))))))))))))</f>
        <v/>
      </c>
      <c r="SP6" s="66" t="str">
        <f t="shared" ref="SP6:SP69" si="122">IF(AND(SV$3="Unit", SO6=""), "", IF(AND(SV$3="Unit", SO6="-"),"", IF(SV$3="Unit", "kg/GJ delivered", IF(AND(EB6&lt;&gt;"", EB6&lt;&gt;"-", EA6="-"),"", IF($H6="","", IF(EA6="nd", "",IF(EA6="&lt;n.a.&gt;", "", IF(EB6="#/MJ", "", IF(EB6="kg/GJ delivered",EA6,IF(EB6="g/MJ delivered",EA6,IF(EB6="kg/MJ delivered",EA6*1000,IF(EB6="mg/MJ delivered",EA6/1000,IF(EB6="g/kg",((EA6)*(1/$I6)*(1/$H6)),IF(EB6="mg/kg",((EA6/1000)*(1/$I6)*(1/$H6)),IF(EB6="mg/MJ delivered",EA6/1000,IF(EB6="-","","Error"))))))))))))))))</f>
        <v/>
      </c>
      <c r="SQ6" s="66" t="str">
        <f t="shared" ref="SQ6:SQ69" si="123">IF(AND(SW$3="Unit", SP6=""), "", IF(AND(SW$3="Unit", SP6="-"),"", IF(SW$3="Unit", "kg/GJ delivered", IF(AND(EC6&lt;&gt;"", EC6&lt;&gt;"-", EB6="-"),"", IF($H6="","", IF(EB6="nd", "",IF(EB6="&lt;n.a.&gt;", "", IF(EC6="#/MJ", "", IF(EC6="kg/GJ delivered",EB6,IF(EC6="g/MJ delivered",EB6,IF(EC6="kg/MJ delivered",EB6*1000,IF(EC6="mg/MJ delivered",EB6/1000,IF(EC6="g/kg",((EB6)*(1/$I6)*(1/$H6)),IF(EC6="mg/kg",((EB6/1000)*(1/$I6)*(1/$H6)),IF(EC6="mg/MJ delivered",EB6/1000,IF(EC6="-","","Error"))))))))))))))))</f>
        <v/>
      </c>
      <c r="SR6" s="66" t="str">
        <f t="shared" ref="SR6:SR69" si="124">IF(AND(SX$3="Unit", SQ6=""), "", IF(AND(SX$3="Unit", SQ6="-"),"", IF(SX$3="Unit", "kg/GJ delivered", IF(AND(ED6&lt;&gt;"", ED6&lt;&gt;"-", EC6="-"),"", IF($H6="","", IF(EC6="nd", "",IF(EC6="&lt;n.a.&gt;", "", IF(ED6="#/MJ", "", IF(ED6="kg/GJ delivered",EC6,IF(ED6="g/MJ delivered",EC6,IF(ED6="kg/MJ delivered",EC6*1000,IF(ED6="mg/MJ delivered",EC6/1000,IF(ED6="g/kg",((EC6)*(1/$I6)*(1/$H6)),IF(ED6="mg/kg",((EC6/1000)*(1/$I6)*(1/$H6)),IF(ED6="mg/MJ delivered",EC6/1000,IF(ED6="-","","Error"))))))))))))))))</f>
        <v/>
      </c>
      <c r="SS6" s="66" t="str">
        <f t="shared" ref="SS6:SS69" si="125">IF(AND(SY$3="Unit", SR6=""), "", IF(AND(SY$3="Unit", SR6="-"),"", IF(SY$3="Unit", "kg/GJ delivered", IF(AND(EE6&lt;&gt;"", EE6&lt;&gt;"-", ED6="-"),"", IF($H6="","", IF(ED6="nd", "",IF(ED6="&lt;n.a.&gt;", "", IF(EE6="#/MJ", "", IF(EE6="kg/GJ delivered",ED6,IF(EE6="g/MJ delivered",ED6,IF(EE6="kg/MJ delivered",ED6*1000,IF(EE6="mg/MJ delivered",ED6/1000,IF(EE6="g/kg",((ED6)*(1/$I6)*(1/$H6)),IF(EE6="mg/kg",((ED6/1000)*(1/$I6)*(1/$H6)),IF(EE6="mg/MJ delivered",ED6/1000,IF(EE6="-","","Error"))))))))))))))))</f>
        <v/>
      </c>
      <c r="ST6" s="66" t="str">
        <f t="shared" ref="ST6:ST69" si="126">IF(AND(SZ$3="Unit", SS6=""), "", IF(AND(SZ$3="Unit", SS6="-"),"", IF(SZ$3="Unit", "kg/GJ delivered", IF(AND(EF6&lt;&gt;"", EF6&lt;&gt;"-", EE6="-"),"", IF($H6="","", IF(EE6="nd", "",IF(EE6="&lt;n.a.&gt;", "", IF(EF6="#/MJ", "", IF(EF6="kg/GJ delivered",EE6,IF(EF6="g/MJ delivered",EE6,IF(EF6="kg/MJ delivered",EE6*1000,IF(EF6="mg/MJ delivered",EE6/1000,IF(EF6="g/kg",((EE6)*(1/$I6)*(1/$H6)),IF(EF6="mg/kg",((EE6/1000)*(1/$I6)*(1/$H6)),IF(EF6="mg/MJ delivered",EE6/1000,IF(EF6="-","","Error"))))))))))))))))</f>
        <v/>
      </c>
      <c r="SU6" s="66" t="str">
        <f t="shared" ref="SU6:SU69" si="127">IF(AND(TA$3="Unit", ST6=""), "", IF(AND(TA$3="Unit", ST6="-"),"", IF(TA$3="Unit", "kg/GJ delivered", IF(AND(EG6&lt;&gt;"", EG6&lt;&gt;"-", EF6="-"),"", IF($H6="","", IF(EF6="nd", "",IF(EF6="&lt;n.a.&gt;", "", IF(EG6="#/MJ", "", IF(EG6="kg/GJ delivered",EF6,IF(EG6="g/MJ delivered",EF6,IF(EG6="kg/MJ delivered",EF6*1000,IF(EG6="mg/MJ delivered",EF6/1000,IF(EG6="g/kg",((EF6)*(1/$I6)*(1/$H6)),IF(EG6="mg/kg",((EF6/1000)*(1/$I6)*(1/$H6)),IF(EG6="mg/MJ delivered",EF6/1000,IF(EG6="-","","Error"))))))))))))))))</f>
        <v/>
      </c>
      <c r="SV6" s="66" t="str">
        <f t="shared" ref="SV6:SV69" si="128">IF(AND(TB$3="Unit", SU6=""), "", IF(AND(TB$3="Unit", SU6="-"),"", IF(TB$3="Unit", "kg/GJ delivered", IF(AND(EH6&lt;&gt;"", EH6&lt;&gt;"-", EG6="-"),"", IF($H6="","", IF(EG6="nd", "",IF(EG6="&lt;n.a.&gt;", "", IF(EH6="#/MJ", "", IF(EH6="kg/GJ delivered",EG6,IF(EH6="g/MJ delivered",EG6,IF(EH6="kg/MJ delivered",EG6*1000,IF(EH6="mg/MJ delivered",EG6/1000,IF(EH6="g/kg",((EG6)*(1/$I6)*(1/$H6)),IF(EH6="mg/kg",((EG6/1000)*(1/$I6)*(1/$H6)),IF(EH6="mg/MJ delivered",EG6/1000,IF(EH6="-","","Error"))))))))))))))))</f>
        <v/>
      </c>
      <c r="SW6" s="66" t="str">
        <f t="shared" ref="SW6:SW69" si="129">IF(AND(TC$3="Unit", SV6=""), "", IF(AND(TC$3="Unit", SV6="-"),"", IF(TC$3="Unit", "kg/GJ delivered", IF(AND(EI6&lt;&gt;"", EI6&lt;&gt;"-", EH6="-"),"", IF($H6="","", IF(EH6="nd", "",IF(EH6="&lt;n.a.&gt;", "", IF(EI6="#/MJ", "", IF(EI6="kg/GJ delivered",EH6,IF(EI6="g/MJ delivered",EH6,IF(EI6="kg/MJ delivered",EH6*1000,IF(EI6="mg/MJ delivered",EH6/1000,IF(EI6="g/kg",((EH6)*(1/$I6)*(1/$H6)),IF(EI6="mg/kg",((EH6/1000)*(1/$I6)*(1/$H6)),IF(EI6="mg/MJ delivered",EH6/1000,IF(EI6="-","","Error"))))))))))))))))</f>
        <v/>
      </c>
      <c r="SX6" s="66" t="str">
        <f t="shared" ref="SX6:SX69" si="130">IF(AND(TD$3="Unit", SW6=""), "", IF(AND(TD$3="Unit", SW6="-"),"", IF(TD$3="Unit", "kg/GJ delivered", IF(AND(EJ6&lt;&gt;"", EJ6&lt;&gt;"-", EI6="-"),"", IF($H6="","", IF(EI6="nd", "",IF(EI6="&lt;n.a.&gt;", "", IF(EJ6="#/MJ", "", IF(EJ6="kg/GJ delivered",EI6,IF(EJ6="g/MJ delivered",EI6,IF(EJ6="kg/MJ delivered",EI6*1000,IF(EJ6="mg/MJ delivered",EI6/1000,IF(EJ6="g/kg",((EI6)*(1/$I6)*(1/$H6)),IF(EJ6="mg/kg",((EI6/1000)*(1/$I6)*(1/$H6)),IF(EJ6="mg/MJ delivered",EI6/1000,IF(EJ6="-","","Error"))))))))))))))))</f>
        <v/>
      </c>
      <c r="SY6" s="66" t="str">
        <f t="shared" ref="SY6:SY69" si="131">IF(AND(TE$3="Unit", SX6=""), "", IF(AND(TE$3="Unit", SX6="-"),"", IF(TE$3="Unit", "kg/GJ delivered", IF(AND(EK6&lt;&gt;"", EK6&lt;&gt;"-", EJ6="-"),"", IF($H6="","", IF(EJ6="nd", "",IF(EJ6="&lt;n.a.&gt;", "", IF(EK6="#/MJ", "", IF(EK6="kg/GJ delivered",EJ6,IF(EK6="g/MJ delivered",EJ6,IF(EK6="kg/MJ delivered",EJ6*1000,IF(EK6="mg/MJ delivered",EJ6/1000,IF(EK6="g/kg",((EJ6)*(1/$I6)*(1/$H6)),IF(EK6="mg/kg",((EJ6/1000)*(1/$I6)*(1/$H6)),IF(EK6="mg/MJ delivered",EJ6/1000,IF(EK6="-","","Error"))))))))))))))))</f>
        <v/>
      </c>
      <c r="SZ6" s="66" t="str">
        <f t="shared" ref="SZ6:SZ69" si="132">IF(AND(TF$3="Unit", SY6=""), "", IF(AND(TF$3="Unit", SY6="-"),"", IF(TF$3="Unit", "kg/GJ delivered", IF(AND(EL6&lt;&gt;"", EL6&lt;&gt;"-", EK6="-"),"", IF($H6="","", IF(EK6="nd", "",IF(EK6="&lt;n.a.&gt;", "", IF(EL6="#/MJ", "", IF(EL6="kg/GJ delivered",EK6,IF(EL6="g/MJ delivered",EK6,IF(EL6="kg/MJ delivered",EK6*1000,IF(EL6="mg/MJ delivered",EK6/1000,IF(EL6="g/kg",((EK6)*(1/$I6)*(1/$H6)),IF(EL6="mg/kg",((EK6/1000)*(1/$I6)*(1/$H6)),IF(EL6="mg/MJ delivered",EK6/1000,IF(EL6="-","","Error"))))))))))))))))</f>
        <v/>
      </c>
      <c r="TA6" s="66" t="str">
        <f t="shared" ref="TA6:TA69" si="133">IF(AND(TG$3="Unit", SZ6=""), "", IF(AND(TG$3="Unit", SZ6="-"),"", IF(TG$3="Unit", "kg/GJ delivered", IF(AND(EM6&lt;&gt;"", EM6&lt;&gt;"-", EL6="-"),"", IF($H6="","", IF(EL6="nd", "",IF(EL6="&lt;n.a.&gt;", "", IF(EM6="#/MJ", "", IF(EM6="kg/GJ delivered",EL6,IF(EM6="g/MJ delivered",EL6,IF(EM6="kg/MJ delivered",EL6*1000,IF(EM6="mg/MJ delivered",EL6/1000,IF(EM6="g/kg",((EL6)*(1/$I6)*(1/$H6)),IF(EM6="mg/kg",((EL6/1000)*(1/$I6)*(1/$H6)),IF(EM6="mg/MJ delivered",EL6/1000,IF(EM6="-","","Error"))))))))))))))))</f>
        <v/>
      </c>
      <c r="TB6" s="66" t="str">
        <f t="shared" ref="TB6:TB69" si="134">IF(AND(TH$3="Unit", TA6=""), "", IF(AND(TH$3="Unit", TA6="-"),"", IF(TH$3="Unit", "kg/GJ delivered", IF(AND(EN6&lt;&gt;"", EN6&lt;&gt;"-", EM6="-"),"", IF($H6="","", IF(EM6="nd", "",IF(EM6="&lt;n.a.&gt;", "", IF(EN6="#/MJ", "", IF(EN6="kg/GJ delivered",EM6,IF(EN6="g/MJ delivered",EM6,IF(EN6="kg/MJ delivered",EM6*1000,IF(EN6="mg/MJ delivered",EM6/1000,IF(EN6="g/kg",((EM6)*(1/$I6)*(1/$H6)),IF(EN6="mg/kg",((EM6/1000)*(1/$I6)*(1/$H6)),IF(EN6="mg/MJ delivered",EM6/1000,IF(EN6="-","","Error"))))))))))))))))</f>
        <v/>
      </c>
      <c r="TC6" s="66" t="str">
        <f t="shared" ref="TC6:TC69" si="135">IF(AND(TI$3="Unit", TB6=""), "", IF(AND(TI$3="Unit", TB6="-"),"", IF(TI$3="Unit", "kg/GJ delivered", IF(AND(EO6&lt;&gt;"", EO6&lt;&gt;"-", EN6="-"),"", IF($H6="","", IF(EN6="nd", "",IF(EN6="&lt;n.a.&gt;", "", IF(EO6="#/MJ", "", IF(EO6="kg/GJ delivered",EN6,IF(EO6="g/MJ delivered",EN6,IF(EO6="kg/MJ delivered",EN6*1000,IF(EO6="mg/MJ delivered",EN6/1000,IF(EO6="g/kg",((EN6)*(1/$I6)*(1/$H6)),IF(EO6="mg/kg",((EN6/1000)*(1/$I6)*(1/$H6)),IF(EO6="mg/MJ delivered",EN6/1000,IF(EO6="-","","Error"))))))))))))))))</f>
        <v/>
      </c>
      <c r="TD6" s="66" t="str">
        <f t="shared" ref="TD6:TD69" si="136">IF(AND(TJ$3="Unit", TC6=""), "", IF(AND(TJ$3="Unit", TC6="-"),"", IF(TJ$3="Unit", "kg/GJ delivered", IF(AND(EP6&lt;&gt;"", EP6&lt;&gt;"-", EO6="-"),"", IF($H6="","", IF(EO6="nd", "",IF(EO6="&lt;n.a.&gt;", "", IF(EP6="#/MJ", "", IF(EP6="kg/GJ delivered",EO6,IF(EP6="g/MJ delivered",EO6,IF(EP6="kg/MJ delivered",EO6*1000,IF(EP6="mg/MJ delivered",EO6/1000,IF(EP6="g/kg",((EO6)*(1/$I6)*(1/$H6)),IF(EP6="mg/kg",((EO6/1000)*(1/$I6)*(1/$H6)),IF(EP6="mg/MJ delivered",EO6/1000,IF(EP6="-","","Error"))))))))))))))))</f>
        <v/>
      </c>
      <c r="TE6" s="66" t="str">
        <f t="shared" ref="TE6:TE69" si="137">IF(AND(TK$3="Unit", TD6=""), "", IF(AND(TK$3="Unit", TD6="-"),"", IF(TK$3="Unit", "kg/GJ delivered", IF(AND(EQ6&lt;&gt;"", EQ6&lt;&gt;"-", EP6="-"),"", IF($H6="","", IF(EP6="nd", "",IF(EP6="&lt;n.a.&gt;", "", IF(EQ6="#/MJ", "", IF(EQ6="kg/GJ delivered",EP6,IF(EQ6="g/MJ delivered",EP6,IF(EQ6="kg/MJ delivered",EP6*1000,IF(EQ6="mg/MJ delivered",EP6/1000,IF(EQ6="g/kg",((EP6)*(1/$I6)*(1/$H6)),IF(EQ6="mg/kg",((EP6/1000)*(1/$I6)*(1/$H6)),IF(EQ6="mg/MJ delivered",EP6/1000,IF(EQ6="-","","Error"))))))))))))))))</f>
        <v/>
      </c>
      <c r="TF6" s="66" t="str">
        <f t="shared" ref="TF6:TF69" si="138">IF(AND(TL$3="Unit", TE6=""), "", IF(AND(TL$3="Unit", TE6="-"),"", IF(TL$3="Unit", "kg/GJ delivered", IF(AND(ER6&lt;&gt;"", ER6&lt;&gt;"-", EQ6="-"),"", IF($H6="","", IF(EQ6="nd", "",IF(EQ6="&lt;n.a.&gt;", "", IF(ER6="#/MJ", "", IF(ER6="kg/GJ delivered",EQ6,IF(ER6="g/MJ delivered",EQ6,IF(ER6="kg/MJ delivered",EQ6*1000,IF(ER6="mg/MJ delivered",EQ6/1000,IF(ER6="g/kg",((EQ6)*(1/$I6)*(1/$H6)),IF(ER6="mg/kg",((EQ6/1000)*(1/$I6)*(1/$H6)),IF(ER6="mg/MJ delivered",EQ6/1000,IF(ER6="-","","Error"))))))))))))))))</f>
        <v/>
      </c>
      <c r="TG6" s="66" t="str">
        <f t="shared" ref="TG6:TG69" si="139">IF(AND(TM$3="Unit", TF6=""), "", IF(AND(TM$3="Unit", TF6="-"),"", IF(TM$3="Unit", "kg/GJ delivered", IF(AND(ES6&lt;&gt;"", ES6&lt;&gt;"-", ER6="-"),"", IF($H6="","", IF(ER6="nd", "",IF(ER6="&lt;n.a.&gt;", "", IF(ES6="#/MJ", "", IF(ES6="kg/GJ delivered",ER6,IF(ES6="g/MJ delivered",ER6,IF(ES6="kg/MJ delivered",ER6*1000,IF(ES6="mg/MJ delivered",ER6/1000,IF(ES6="g/kg",((ER6)*(1/$I6)*(1/$H6)),IF(ES6="mg/kg",((ER6/1000)*(1/$I6)*(1/$H6)),IF(ES6="mg/MJ delivered",ER6/1000,IF(ES6="-","","Error"))))))))))))))))</f>
        <v/>
      </c>
      <c r="TH6" s="66" t="str">
        <f t="shared" ref="TH6:TH69" si="140">IF(AND(TN$3="Unit", TG6=""), "", IF(AND(TN$3="Unit", TG6="-"),"", IF(TN$3="Unit", "kg/GJ delivered", IF(AND(ET6&lt;&gt;"", ET6&lt;&gt;"-", ES6="-"),"", IF($H6="","", IF(ES6="nd", "",IF(ES6="&lt;n.a.&gt;", "", IF(ET6="#/MJ", "", IF(ET6="kg/GJ delivered",ES6,IF(ET6="g/MJ delivered",ES6,IF(ET6="kg/MJ delivered",ES6*1000,IF(ET6="mg/MJ delivered",ES6/1000,IF(ET6="g/kg",((ES6)*(1/$I6)*(1/$H6)),IF(ET6="mg/kg",((ES6/1000)*(1/$I6)*(1/$H6)),IF(ET6="mg/MJ delivered",ES6/1000,IF(ET6="-","","Error"))))))))))))))))</f>
        <v/>
      </c>
      <c r="TI6" s="66" t="str">
        <f t="shared" ref="TI6:TI69" si="141">IF(AND(TO$3="Unit", TH6=""), "", IF(AND(TO$3="Unit", TH6="-"),"", IF(TO$3="Unit", "kg/GJ delivered", IF(AND(EU6&lt;&gt;"", EU6&lt;&gt;"-", ET6="-"),"", IF($H6="","", IF(ET6="nd", "",IF(ET6="&lt;n.a.&gt;", "", IF(EU6="#/MJ", "", IF(EU6="kg/GJ delivered",ET6,IF(EU6="g/MJ delivered",ET6,IF(EU6="kg/MJ delivered",ET6*1000,IF(EU6="mg/MJ delivered",ET6/1000,IF(EU6="g/kg",((ET6)*(1/$I6)*(1/$H6)),IF(EU6="mg/kg",((ET6/1000)*(1/$I6)*(1/$H6)),IF(EU6="mg/MJ delivered",ET6/1000,IF(EU6="-","","Error"))))))))))))))))</f>
        <v/>
      </c>
      <c r="TJ6" s="66" t="str">
        <f t="shared" ref="TJ6:TJ69" si="142">IF(AND(TP$3="Unit", TI6=""), "", IF(AND(TP$3="Unit", TI6="-"),"", IF(TP$3="Unit", "kg/GJ delivered", IF(AND(EV6&lt;&gt;"", EV6&lt;&gt;"-", EU6="-"),"", IF($H6="","", IF(EU6="nd", "",IF(EU6="&lt;n.a.&gt;", "", IF(EV6="#/MJ", "", IF(EV6="kg/GJ delivered",EU6,IF(EV6="g/MJ delivered",EU6,IF(EV6="kg/MJ delivered",EU6*1000,IF(EV6="mg/MJ delivered",EU6/1000,IF(EV6="g/kg",((EU6)*(1/$I6)*(1/$H6)),IF(EV6="mg/kg",((EU6/1000)*(1/$I6)*(1/$H6)),IF(EV6="mg/MJ delivered",EU6/1000,IF(EV6="-","","Error"))))))))))))))))</f>
        <v/>
      </c>
      <c r="TK6" s="66" t="str">
        <f t="shared" ref="TK6:TK69" si="143">IF(AND(TQ$3="Unit", TJ6=""), "", IF(AND(TQ$3="Unit", TJ6="-"),"", IF(TQ$3="Unit", "kg/GJ delivered", IF(AND(EW6&lt;&gt;"", EW6&lt;&gt;"-", EV6="-"),"", IF($H6="","", IF(EV6="nd", "",IF(EV6="&lt;n.a.&gt;", "", IF(EW6="#/MJ", "", IF(EW6="kg/GJ delivered",EV6,IF(EW6="g/MJ delivered",EV6,IF(EW6="kg/MJ delivered",EV6*1000,IF(EW6="mg/MJ delivered",EV6/1000,IF(EW6="g/kg",((EV6)*(1/$I6)*(1/$H6)),IF(EW6="mg/kg",((EV6/1000)*(1/$I6)*(1/$H6)),IF(EW6="mg/MJ delivered",EV6/1000,IF(EW6="-","","Error"))))))))))))))))</f>
        <v/>
      </c>
      <c r="TL6" s="66" t="str">
        <f t="shared" ref="TL6:TL69" si="144">IF(AND(TR$3="Unit", TK6=""), "", IF(AND(TR$3="Unit", TK6="-"),"", IF(TR$3="Unit", "kg/GJ delivered", IF(AND(EX6&lt;&gt;"", EX6&lt;&gt;"-", EW6="-"),"", IF($H6="","", IF(EW6="nd", "",IF(EW6="&lt;n.a.&gt;", "", IF(EX6="#/MJ", "", IF(EX6="kg/GJ delivered",EW6,IF(EX6="g/MJ delivered",EW6,IF(EX6="kg/MJ delivered",EW6*1000,IF(EX6="mg/MJ delivered",EW6/1000,IF(EX6="g/kg",((EW6)*(1/$I6)*(1/$H6)),IF(EX6="mg/kg",((EW6/1000)*(1/$I6)*(1/$H6)),IF(EX6="mg/MJ delivered",EW6/1000,IF(EX6="-","","Error"))))))))))))))))</f>
        <v/>
      </c>
      <c r="TM6" s="66" t="str">
        <f t="shared" ref="TM6:TM69" si="145">IF(AND(TS$3="Unit", TL6=""), "", IF(AND(TS$3="Unit", TL6="-"),"", IF(TS$3="Unit", "kg/GJ delivered", IF(AND(EY6&lt;&gt;"", EY6&lt;&gt;"-", EX6="-"),"", IF($H6="","", IF(EX6="nd", "",IF(EX6="&lt;n.a.&gt;", "", IF(EY6="#/MJ", "", IF(EY6="kg/GJ delivered",EX6,IF(EY6="g/MJ delivered",EX6,IF(EY6="kg/MJ delivered",EX6*1000,IF(EY6="mg/MJ delivered",EX6/1000,IF(EY6="g/kg",((EX6)*(1/$I6)*(1/$H6)),IF(EY6="mg/kg",((EX6/1000)*(1/$I6)*(1/$H6)),IF(EY6="mg/MJ delivered",EX6/1000,IF(EY6="-","","Error"))))))))))))))))</f>
        <v/>
      </c>
      <c r="TN6" s="66" t="str">
        <f t="shared" ref="TN6:TN69" si="146">IF(AND(TT$3="Unit", TM6=""), "", IF(AND(TT$3="Unit", TM6="-"),"", IF(TT$3="Unit", "kg/GJ delivered", IF(AND(EZ6&lt;&gt;"", EZ6&lt;&gt;"-", EY6="-"),"", IF($H6="","", IF(EY6="nd", "",IF(EY6="&lt;n.a.&gt;", "", IF(EZ6="#/MJ", "", IF(EZ6="kg/GJ delivered",EY6,IF(EZ6="g/MJ delivered",EY6,IF(EZ6="kg/MJ delivered",EY6*1000,IF(EZ6="mg/MJ delivered",EY6/1000,IF(EZ6="g/kg",((EY6)*(1/$I6)*(1/$H6)),IF(EZ6="mg/kg",((EY6/1000)*(1/$I6)*(1/$H6)),IF(EZ6="mg/MJ delivered",EY6/1000,IF(EZ6="-","","Error"))))))))))))))))</f>
        <v/>
      </c>
      <c r="TO6" s="66" t="str">
        <f t="shared" ref="TO6:TO69" si="147">IF(AND(TU$3="Unit", TN6=""), "", IF(AND(TU$3="Unit", TN6="-"),"", IF(TU$3="Unit", "kg/GJ delivered", IF(AND(FA6&lt;&gt;"", FA6&lt;&gt;"-", EZ6="-"),"", IF($H6="","", IF(EZ6="nd", "",IF(EZ6="&lt;n.a.&gt;", "", IF(FA6="#/MJ", "", IF(FA6="kg/GJ delivered",EZ6,IF(FA6="g/MJ delivered",EZ6,IF(FA6="kg/MJ delivered",EZ6*1000,IF(FA6="mg/MJ delivered",EZ6/1000,IF(FA6="g/kg",((EZ6)*(1/$I6)*(1/$H6)),IF(FA6="mg/kg",((EZ6/1000)*(1/$I6)*(1/$H6)),IF(FA6="mg/MJ delivered",EZ6/1000,IF(FA6="-","","Error"))))))))))))))))</f>
        <v/>
      </c>
      <c r="TP6" s="66" t="str">
        <f t="shared" ref="TP6:TP69" si="148">IF(AND(TV$3="Unit", TO6=""), "", IF(AND(TV$3="Unit", TO6="-"),"", IF(TV$3="Unit", "kg/GJ delivered", IF(AND(FB6&lt;&gt;"", FB6&lt;&gt;"-", FA6="-"),"", IF($H6="","", IF(FA6="nd", "",IF(FA6="&lt;n.a.&gt;", "", IF(FB6="#/MJ", "", IF(FB6="kg/GJ delivered",FA6,IF(FB6="g/MJ delivered",FA6,IF(FB6="kg/MJ delivered",FA6*1000,IF(FB6="mg/MJ delivered",FA6/1000,IF(FB6="g/kg",((FA6)*(1/$I6)*(1/$H6)),IF(FB6="mg/kg",((FA6/1000)*(1/$I6)*(1/$H6)),IF(FB6="mg/MJ delivered",FA6/1000,IF(FB6="-","","Error"))))))))))))))))</f>
        <v/>
      </c>
      <c r="TQ6" s="66" t="str">
        <f t="shared" ref="TQ6:TQ69" si="149">IF(AND(TW$3="Unit", TP6=""), "", IF(AND(TW$3="Unit", TP6="-"),"", IF(TW$3="Unit", "kg/GJ delivered", IF(AND(FC6&lt;&gt;"", FC6&lt;&gt;"-", FB6="-"),"", IF($H6="","", IF(FB6="nd", "",IF(FB6="&lt;n.a.&gt;", "", IF(FC6="#/MJ", "", IF(FC6="kg/GJ delivered",FB6,IF(FC6="g/MJ delivered",FB6,IF(FC6="kg/MJ delivered",FB6*1000,IF(FC6="mg/MJ delivered",FB6/1000,IF(FC6="g/kg",((FB6)*(1/$I6)*(1/$H6)),IF(FC6="mg/kg",((FB6/1000)*(1/$I6)*(1/$H6)),IF(FC6="mg/MJ delivered",FB6/1000,IF(FC6="-","","Error"))))))))))))))))</f>
        <v/>
      </c>
      <c r="TR6" s="66" t="str">
        <f t="shared" ref="TR6:TR69" si="150">IF(AND(TX$3="Unit", TQ6=""), "", IF(AND(TX$3="Unit", TQ6="-"),"", IF(TX$3="Unit", "kg/GJ delivered", IF(AND(FD6&lt;&gt;"", FD6&lt;&gt;"-", FC6="-"),"", IF($H6="","", IF(FC6="nd", "",IF(FC6="&lt;n.a.&gt;", "", IF(FD6="#/MJ", "", IF(FD6="kg/GJ delivered",FC6,IF(FD6="g/MJ delivered",FC6,IF(FD6="kg/MJ delivered",FC6*1000,IF(FD6="mg/MJ delivered",FC6/1000,IF(FD6="g/kg",((FC6)*(1/$I6)*(1/$H6)),IF(FD6="mg/kg",((FC6/1000)*(1/$I6)*(1/$H6)),IF(FD6="mg/MJ delivered",FC6/1000,IF(FD6="-","","Error"))))))))))))))))</f>
        <v/>
      </c>
      <c r="TS6" s="66" t="str">
        <f t="shared" ref="TS6:TS69" si="151">IF(AND(TY$3="Unit", TR6=""), "", IF(AND(TY$3="Unit", TR6="-"),"", IF(TY$3="Unit", "kg/GJ delivered", IF(AND(FE6&lt;&gt;"", FE6&lt;&gt;"-", FD6="-"),"", IF($H6="","", IF(FD6="nd", "",IF(FD6="&lt;n.a.&gt;", "", IF(FE6="#/MJ", "", IF(FE6="kg/GJ delivered",FD6,IF(FE6="g/MJ delivered",FD6,IF(FE6="kg/MJ delivered",FD6*1000,IF(FE6="mg/MJ delivered",FD6/1000,IF(FE6="g/kg",((FD6)*(1/$I6)*(1/$H6)),IF(FE6="mg/kg",((FD6/1000)*(1/$I6)*(1/$H6)),IF(FE6="mg/MJ delivered",FD6/1000,IF(FE6="-","","Error"))))))))))))))))</f>
        <v/>
      </c>
      <c r="TT6" s="66" t="str">
        <f t="shared" ref="TT6:TT69" si="152">IF(AND(TZ$3="Unit", TS6=""), "", IF(AND(TZ$3="Unit", TS6="-"),"", IF(TZ$3="Unit", "kg/GJ delivered", IF(AND(FF6&lt;&gt;"", FF6&lt;&gt;"-", FE6="-"),"", IF($H6="","", IF(FE6="nd", "",IF(FE6="&lt;n.a.&gt;", "", IF(FF6="#/MJ", "", IF(FF6="kg/GJ delivered",FE6,IF(FF6="g/MJ delivered",FE6,IF(FF6="kg/MJ delivered",FE6*1000,IF(FF6="mg/MJ delivered",FE6/1000,IF(FF6="g/kg",((FE6)*(1/$I6)*(1/$H6)),IF(FF6="mg/kg",((FE6/1000)*(1/$I6)*(1/$H6)),IF(FF6="mg/MJ delivered",FE6/1000,IF(FF6="-","","Error"))))))))))))))))</f>
        <v/>
      </c>
      <c r="TU6" s="66" t="str">
        <f t="shared" ref="TU6:TU69" si="153">IF(AND(UA$3="Unit", TT6=""), "", IF(AND(UA$3="Unit", TT6="-"),"", IF(UA$3="Unit", "kg/GJ delivered", IF(AND(FG6&lt;&gt;"", FG6&lt;&gt;"-", FF6="-"),"", IF($H6="","", IF(FF6="nd", "",IF(FF6="&lt;n.a.&gt;", "", IF(FG6="#/MJ", "", IF(FG6="kg/GJ delivered",FF6,IF(FG6="g/MJ delivered",FF6,IF(FG6="kg/MJ delivered",FF6*1000,IF(FG6="mg/MJ delivered",FF6/1000,IF(FG6="g/kg",((FF6)*(1/$I6)*(1/$H6)),IF(FG6="mg/kg",((FF6/1000)*(1/$I6)*(1/$H6)),IF(FG6="mg/MJ delivered",FF6/1000,IF(FG6="-","","Error"))))))))))))))))</f>
        <v/>
      </c>
      <c r="TV6" s="66" t="str">
        <f t="shared" ref="TV6:TV69" si="154">IF(AND(UB$3="Unit", TU6=""), "", IF(AND(UB$3="Unit", TU6="-"),"", IF(UB$3="Unit", "kg/GJ delivered", IF(AND(FH6&lt;&gt;"", FH6&lt;&gt;"-", FG6="-"),"", IF($H6="","", IF(FG6="nd", "",IF(FG6="&lt;n.a.&gt;", "", IF(FH6="#/MJ", "", IF(FH6="kg/GJ delivered",FG6,IF(FH6="g/MJ delivered",FG6,IF(FH6="kg/MJ delivered",FG6*1000,IF(FH6="mg/MJ delivered",FG6/1000,IF(FH6="g/kg",((FG6)*(1/$I6)*(1/$H6)),IF(FH6="mg/kg",((FG6/1000)*(1/$I6)*(1/$H6)),IF(FH6="mg/MJ delivered",FG6/1000,IF(FH6="-","","Error"))))))))))))))))</f>
        <v/>
      </c>
      <c r="TW6" s="66" t="str">
        <f t="shared" ref="TW6:TW69" si="155">IF(AND(UC$3="Unit", TV6=""), "", IF(AND(UC$3="Unit", TV6="-"),"", IF(UC$3="Unit", "kg/GJ delivered", IF(AND(FI6&lt;&gt;"", FI6&lt;&gt;"-", FH6="-"),"", IF($H6="","", IF(FH6="nd", "",IF(FH6="&lt;n.a.&gt;", "", IF(FI6="#/MJ", "", IF(FI6="kg/GJ delivered",FH6,IF(FI6="g/MJ delivered",FH6,IF(FI6="kg/MJ delivered",FH6*1000,IF(FI6="mg/MJ delivered",FH6/1000,IF(FI6="g/kg",((FH6)*(1/$I6)*(1/$H6)),IF(FI6="mg/kg",((FH6/1000)*(1/$I6)*(1/$H6)),IF(FI6="mg/MJ delivered",FH6/1000,IF(FI6="-","","Error"))))))))))))))))</f>
        <v/>
      </c>
      <c r="TX6" s="66" t="str">
        <f t="shared" ref="TX6:TX69" si="156">IF(AND(UD$3="Unit", TW6=""), "", IF(AND(UD$3="Unit", TW6="-"),"", IF(UD$3="Unit", "kg/GJ delivered", IF(AND(FJ6&lt;&gt;"", FJ6&lt;&gt;"-", FI6="-"),"", IF($H6="","", IF(FI6="nd", "",IF(FI6="&lt;n.a.&gt;", "", IF(FJ6="#/MJ", "", IF(FJ6="kg/GJ delivered",FI6,IF(FJ6="g/MJ delivered",FI6,IF(FJ6="kg/MJ delivered",FI6*1000,IF(FJ6="mg/MJ delivered",FI6/1000,IF(FJ6="g/kg",((FI6)*(1/$I6)*(1/$H6)),IF(FJ6="mg/kg",((FI6/1000)*(1/$I6)*(1/$H6)),IF(FJ6="mg/MJ delivered",FI6/1000,IF(FJ6="-","","Error"))))))))))))))))</f>
        <v/>
      </c>
      <c r="TY6" s="66" t="str">
        <f t="shared" ref="TY6:TY69" si="157">IF(AND(UE$3="Unit", TX6=""), "", IF(AND(UE$3="Unit", TX6="-"),"", IF(UE$3="Unit", "kg/GJ delivered", IF(AND(FK6&lt;&gt;"", FK6&lt;&gt;"-", FJ6="-"),"", IF($H6="","", IF(FJ6="nd", "",IF(FJ6="&lt;n.a.&gt;", "", IF(FK6="#/MJ", "", IF(FK6="kg/GJ delivered",FJ6,IF(FK6="g/MJ delivered",FJ6,IF(FK6="kg/MJ delivered",FJ6*1000,IF(FK6="mg/MJ delivered",FJ6/1000,IF(FK6="g/kg",((FJ6)*(1/$I6)*(1/$H6)),IF(FK6="mg/kg",((FJ6/1000)*(1/$I6)*(1/$H6)),IF(FK6="mg/MJ delivered",FJ6/1000,IF(FK6="-","","Error"))))))))))))))))</f>
        <v/>
      </c>
      <c r="TZ6" s="66" t="str">
        <f t="shared" ref="TZ6:TZ69" si="158">IF(AND(UF$3="Unit", TY6=""), "", IF(AND(UF$3="Unit", TY6="-"),"", IF(UF$3="Unit", "kg/GJ delivered", IF(AND(FL6&lt;&gt;"", FL6&lt;&gt;"-", FK6="-"),"", IF($H6="","", IF(FK6="nd", "",IF(FK6="&lt;n.a.&gt;", "", IF(FL6="#/MJ", "", IF(FL6="kg/GJ delivered",FK6,IF(FL6="g/MJ delivered",FK6,IF(FL6="kg/MJ delivered",FK6*1000,IF(FL6="mg/MJ delivered",FK6/1000,IF(FL6="g/kg",((FK6)*(1/$I6)*(1/$H6)),IF(FL6="mg/kg",((FK6/1000)*(1/$I6)*(1/$H6)),IF(FL6="mg/MJ delivered",FK6/1000,IF(FL6="-","","Error"))))))))))))))))</f>
        <v/>
      </c>
      <c r="UA6" s="66" t="str">
        <f t="shared" ref="UA6:UA69" si="159">IF(AND(UG$3="Unit", TZ6=""), "", IF(AND(UG$3="Unit", TZ6="-"),"", IF(UG$3="Unit", "kg/GJ delivered", IF(AND(FM6&lt;&gt;"", FM6&lt;&gt;"-", FL6="-"),"", IF($H6="","", IF(FL6="nd", "",IF(FL6="&lt;n.a.&gt;", "", IF(FM6="#/MJ", "", IF(FM6="kg/GJ delivered",FL6,IF(FM6="g/MJ delivered",FL6,IF(FM6="kg/MJ delivered",FL6*1000,IF(FM6="mg/MJ delivered",FL6/1000,IF(FM6="g/kg",((FL6)*(1/$I6)*(1/$H6)),IF(FM6="mg/kg",((FL6/1000)*(1/$I6)*(1/$H6)),IF(FM6="mg/MJ delivered",FL6/1000,IF(FM6="-","","Error"))))))))))))))))</f>
        <v/>
      </c>
      <c r="UB6" s="66" t="str">
        <f t="shared" ref="UB6:UB69" si="160">IF(AND(UH$3="Unit", UA6=""), "", IF(AND(UH$3="Unit", UA6="-"),"", IF(UH$3="Unit", "kg/GJ delivered", IF(AND(FN6&lt;&gt;"", FN6&lt;&gt;"-", FM6="-"),"", IF($H6="","", IF(FM6="nd", "",IF(FM6="&lt;n.a.&gt;", "", IF(FN6="#/MJ", "", IF(FN6="kg/GJ delivered",FM6,IF(FN6="g/MJ delivered",FM6,IF(FN6="kg/MJ delivered",FM6*1000,IF(FN6="mg/MJ delivered",FM6/1000,IF(FN6="g/kg",((FM6)*(1/$I6)*(1/$H6)),IF(FN6="mg/kg",((FM6/1000)*(1/$I6)*(1/$H6)),IF(FN6="mg/MJ delivered",FM6/1000,IF(FN6="-","","Error"))))))))))))))))</f>
        <v/>
      </c>
      <c r="UC6" s="66" t="str">
        <f t="shared" ref="UC6:UC69" si="161">IF(AND(UI$3="Unit", UB6=""), "", IF(AND(UI$3="Unit", UB6="-"),"", IF(UI$3="Unit", "kg/GJ delivered", IF(AND(FO6&lt;&gt;"", FO6&lt;&gt;"-", FN6="-"),"", IF($H6="","", IF(FN6="nd", "",IF(FN6="&lt;n.a.&gt;", "", IF(FO6="#/MJ", "", IF(FO6="kg/GJ delivered",FN6,IF(FO6="g/MJ delivered",FN6,IF(FO6="kg/MJ delivered",FN6*1000,IF(FO6="mg/MJ delivered",FN6/1000,IF(FO6="g/kg",((FN6)*(1/$I6)*(1/$H6)),IF(FO6="mg/kg",((FN6/1000)*(1/$I6)*(1/$H6)),IF(FO6="mg/MJ delivered",FN6/1000,IF(FO6="-","","Error"))))))))))))))))</f>
        <v/>
      </c>
      <c r="UD6" s="66" t="str">
        <f t="shared" ref="UD6:UD69" si="162">IF(AND(UJ$3="Unit", UC6=""), "", IF(AND(UJ$3="Unit", UC6="-"),"", IF(UJ$3="Unit", "kg/GJ delivered", IF(AND(FP6&lt;&gt;"", FP6&lt;&gt;"-", FO6="-"),"", IF($H6="","", IF(FO6="nd", "",IF(FO6="&lt;n.a.&gt;", "", IF(FP6="#/MJ", "", IF(FP6="kg/GJ delivered",FO6,IF(FP6="g/MJ delivered",FO6,IF(FP6="kg/MJ delivered",FO6*1000,IF(FP6="mg/MJ delivered",FO6/1000,IF(FP6="g/kg",((FO6)*(1/$I6)*(1/$H6)),IF(FP6="mg/kg",((FO6/1000)*(1/$I6)*(1/$H6)),IF(FP6="mg/MJ delivered",FO6/1000,IF(FP6="-","","Error"))))))))))))))))</f>
        <v/>
      </c>
      <c r="UE6" s="66" t="str">
        <f t="shared" ref="UE6:UE69" si="163">IF(AND(UK$3="Unit", UD6=""), "", IF(AND(UK$3="Unit", UD6="-"),"", IF(UK$3="Unit", "kg/GJ delivered", IF(AND(FQ6&lt;&gt;"", FQ6&lt;&gt;"-", FP6="-"),"", IF($H6="","", IF(FP6="nd", "",IF(FP6="&lt;n.a.&gt;", "", IF(FQ6="#/MJ", "", IF(FQ6="kg/GJ delivered",FP6,IF(FQ6="g/MJ delivered",FP6,IF(FQ6="kg/MJ delivered",FP6*1000,IF(FQ6="mg/MJ delivered",FP6/1000,IF(FQ6="g/kg",((FP6)*(1/$I6)*(1/$H6)),IF(FQ6="mg/kg",((FP6/1000)*(1/$I6)*(1/$H6)),IF(FQ6="mg/MJ delivered",FP6/1000,IF(FQ6="-","","Error"))))))))))))))))</f>
        <v/>
      </c>
      <c r="UF6" s="66" t="str">
        <f t="shared" ref="UF6:UF69" si="164">IF(AND(UL$3="Unit", UE6=""), "", IF(AND(UL$3="Unit", UE6="-"),"", IF(UL$3="Unit", "kg/GJ delivered", IF(AND(FR6&lt;&gt;"", FR6&lt;&gt;"-", FQ6="-"),"", IF($H6="","", IF(FQ6="nd", "",IF(FQ6="&lt;n.a.&gt;", "", IF(FR6="#/MJ", "", IF(FR6="kg/GJ delivered",FQ6,IF(FR6="g/MJ delivered",FQ6,IF(FR6="kg/MJ delivered",FQ6*1000,IF(FR6="mg/MJ delivered",FQ6/1000,IF(FR6="g/kg",((FQ6)*(1/$I6)*(1/$H6)),IF(FR6="mg/kg",((FQ6/1000)*(1/$I6)*(1/$H6)),IF(FR6="mg/MJ delivered",FQ6/1000,IF(FR6="-","","Error"))))))))))))))))</f>
        <v/>
      </c>
      <c r="UG6" s="66" t="str">
        <f t="shared" ref="UG6:UG69" si="165">IF(AND(UM$3="Unit", UF6=""), "", IF(AND(UM$3="Unit", UF6="-"),"", IF(UM$3="Unit", "kg/GJ delivered", IF(AND(FS6&lt;&gt;"", FS6&lt;&gt;"-", FR6="-"),"", IF($H6="","", IF(FR6="nd", "",IF(FR6="&lt;n.a.&gt;", "", IF(FS6="#/MJ", "", IF(FS6="kg/GJ delivered",FR6,IF(FS6="g/MJ delivered",FR6,IF(FS6="kg/MJ delivered",FR6*1000,IF(FS6="mg/MJ delivered",FR6/1000,IF(FS6="g/kg",((FR6)*(1/$I6)*(1/$H6)),IF(FS6="mg/kg",((FR6/1000)*(1/$I6)*(1/$H6)),IF(FS6="mg/MJ delivered",FR6/1000,IF(FS6="-","","Error"))))))))))))))))</f>
        <v/>
      </c>
      <c r="UH6" s="66" t="str">
        <f t="shared" ref="UH6:UH69" si="166">IF(AND(UN$3="Unit", UG6=""), "", IF(AND(UN$3="Unit", UG6="-"),"", IF(UN$3="Unit", "kg/GJ delivered", IF(AND(FT6&lt;&gt;"", FT6&lt;&gt;"-", FS6="-"),"", IF($H6="","", IF(FS6="nd", "",IF(FS6="&lt;n.a.&gt;", "", IF(FT6="#/MJ", "", IF(FT6="kg/GJ delivered",FS6,IF(FT6="g/MJ delivered",FS6,IF(FT6="kg/MJ delivered",FS6*1000,IF(FT6="mg/MJ delivered",FS6/1000,IF(FT6="g/kg",((FS6)*(1/$I6)*(1/$H6)),IF(FT6="mg/kg",((FS6/1000)*(1/$I6)*(1/$H6)),IF(FT6="mg/MJ delivered",FS6/1000,IF(FT6="-","","Error"))))))))))))))))</f>
        <v/>
      </c>
      <c r="UI6" s="66" t="str">
        <f t="shared" ref="UI6:UI69" si="167">IF(AND(UO$3="Unit", UH6=""), "", IF(AND(UO$3="Unit", UH6="-"),"", IF(UO$3="Unit", "kg/GJ delivered", IF(AND(FU6&lt;&gt;"", FU6&lt;&gt;"-", FT6="-"),"", IF($H6="","", IF(FT6="nd", "",IF(FT6="&lt;n.a.&gt;", "", IF(FU6="#/MJ", "", IF(FU6="kg/GJ delivered",FT6,IF(FU6="g/MJ delivered",FT6,IF(FU6="kg/MJ delivered",FT6*1000,IF(FU6="mg/MJ delivered",FT6/1000,IF(FU6="g/kg",((FT6)*(1/$I6)*(1/$H6)),IF(FU6="mg/kg",((FT6/1000)*(1/$I6)*(1/$H6)),IF(FU6="mg/MJ delivered",FT6/1000,IF(FU6="-","","Error"))))))))))))))))</f>
        <v/>
      </c>
      <c r="UJ6" s="66" t="str">
        <f t="shared" ref="UJ6:UJ69" si="168">IF(AND(UP$3="Unit", UI6=""), "", IF(AND(UP$3="Unit", UI6="-"),"", IF(UP$3="Unit", "kg/GJ delivered", IF(AND(FV6&lt;&gt;"", FV6&lt;&gt;"-", FU6="-"),"", IF($H6="","", IF(FU6="nd", "",IF(FU6="&lt;n.a.&gt;", "", IF(FV6="#/MJ", "", IF(FV6="kg/GJ delivered",FU6,IF(FV6="g/MJ delivered",FU6,IF(FV6="kg/MJ delivered",FU6*1000,IF(FV6="mg/MJ delivered",FU6/1000,IF(FV6="g/kg",((FU6)*(1/$I6)*(1/$H6)),IF(FV6="mg/kg",((FU6/1000)*(1/$I6)*(1/$H6)),IF(FV6="mg/MJ delivered",FU6/1000,IF(FV6="-","","Error"))))))))))))))))</f>
        <v/>
      </c>
      <c r="UK6" s="66" t="str">
        <f t="shared" ref="UK6:UK69" si="169">IF(AND(UQ$3="Unit", UJ6=""), "", IF(AND(UQ$3="Unit", UJ6="-"),"", IF(UQ$3="Unit", "kg/GJ delivered", IF(AND(FW6&lt;&gt;"", FW6&lt;&gt;"-", FV6="-"),"", IF($H6="","", IF(FV6="nd", "",IF(FV6="&lt;n.a.&gt;", "", IF(FW6="#/MJ", "", IF(FW6="kg/GJ delivered",FV6,IF(FW6="g/MJ delivered",FV6,IF(FW6="kg/MJ delivered",FV6*1000,IF(FW6="mg/MJ delivered",FV6/1000,IF(FW6="g/kg",((FV6)*(1/$I6)*(1/$H6)),IF(FW6="mg/kg",((FV6/1000)*(1/$I6)*(1/$H6)),IF(FW6="mg/MJ delivered",FV6/1000,IF(FW6="-","","Error"))))))))))))))))</f>
        <v/>
      </c>
      <c r="UL6" s="66" t="str">
        <f t="shared" ref="UL6:UL69" si="170">IF(AND(UR$3="Unit", UK6=""), "", IF(AND(UR$3="Unit", UK6="-"),"", IF(UR$3="Unit", "kg/GJ delivered", IF(AND(FX6&lt;&gt;"", FX6&lt;&gt;"-", FW6="-"),"", IF($H6="","", IF(FW6="nd", "",IF(FW6="&lt;n.a.&gt;", "", IF(FX6="#/MJ", "", IF(FX6="kg/GJ delivered",FW6,IF(FX6="g/MJ delivered",FW6,IF(FX6="kg/MJ delivered",FW6*1000,IF(FX6="mg/MJ delivered",FW6/1000,IF(FX6="g/kg",((FW6)*(1/$I6)*(1/$H6)),IF(FX6="mg/kg",((FW6/1000)*(1/$I6)*(1/$H6)),IF(FX6="mg/MJ delivered",FW6/1000,IF(FX6="-","","Error"))))))))))))))))</f>
        <v/>
      </c>
      <c r="UM6" s="66" t="str">
        <f t="shared" ref="UM6:UM69" si="171">IF(AND(US$3="Unit", UL6=""), "", IF(AND(US$3="Unit", UL6="-"),"", IF(US$3="Unit", "kg/GJ delivered", IF(AND(FY6&lt;&gt;"", FY6&lt;&gt;"-", FX6="-"),"", IF($H6="","", IF(FX6="nd", "",IF(FX6="&lt;n.a.&gt;", "", IF(FY6="#/MJ", "", IF(FY6="kg/GJ delivered",FX6,IF(FY6="g/MJ delivered",FX6,IF(FY6="kg/MJ delivered",FX6*1000,IF(FY6="mg/MJ delivered",FX6/1000,IF(FY6="g/kg",((FX6)*(1/$I6)*(1/$H6)),IF(FY6="mg/kg",((FX6/1000)*(1/$I6)*(1/$H6)),IF(FY6="mg/MJ delivered",FX6/1000,IF(FY6="-","","Error"))))))))))))))))</f>
        <v/>
      </c>
      <c r="UN6" s="66" t="str">
        <f t="shared" ref="UN6:UN69" si="172">IF(AND(UT$3="Unit", UM6=""), "", IF(AND(UT$3="Unit", UM6="-"),"", IF(UT$3="Unit", "kg/GJ delivered", IF(AND(FZ6&lt;&gt;"", FZ6&lt;&gt;"-", FY6="-"),"", IF($H6="","", IF(FY6="nd", "",IF(FY6="&lt;n.a.&gt;", "", IF(FZ6="#/MJ", "", IF(FZ6="kg/GJ delivered",FY6,IF(FZ6="g/MJ delivered",FY6,IF(FZ6="kg/MJ delivered",FY6*1000,IF(FZ6="mg/MJ delivered",FY6/1000,IF(FZ6="g/kg",((FY6)*(1/$I6)*(1/$H6)),IF(FZ6="mg/kg",((FY6/1000)*(1/$I6)*(1/$H6)),IF(FZ6="mg/MJ delivered",FY6/1000,IF(FZ6="-","","Error"))))))))))))))))</f>
        <v/>
      </c>
      <c r="UO6" s="66" t="str">
        <f t="shared" ref="UO6:UO69" si="173">IF(AND(UU$3="Unit", UN6=""), "", IF(AND(UU$3="Unit", UN6="-"),"", IF(UU$3="Unit", "kg/GJ delivered", IF(AND(GA6&lt;&gt;"", GA6&lt;&gt;"-", FZ6="-"),"", IF($H6="","", IF(FZ6="nd", "",IF(FZ6="&lt;n.a.&gt;", "", IF(GA6="#/MJ", "", IF(GA6="kg/GJ delivered",FZ6,IF(GA6="g/MJ delivered",FZ6,IF(GA6="kg/MJ delivered",FZ6*1000,IF(GA6="mg/MJ delivered",FZ6/1000,IF(GA6="g/kg",((FZ6)*(1/$I6)*(1/$H6)),IF(GA6="mg/kg",((FZ6/1000)*(1/$I6)*(1/$H6)),IF(GA6="mg/MJ delivered",FZ6/1000,IF(GA6="-","","Error"))))))))))))))))</f>
        <v/>
      </c>
      <c r="UP6" s="66" t="str">
        <f t="shared" ref="UP6:UP69" si="174">IF(AND(UV$3="Unit", UO6=""), "", IF(AND(UV$3="Unit", UO6="-"),"", IF(UV$3="Unit", "kg/GJ delivered", IF(AND(GB6&lt;&gt;"", GB6&lt;&gt;"-", GA6="-"),"", IF($H6="","", IF(GA6="nd", "",IF(GA6="&lt;n.a.&gt;", "", IF(GB6="#/MJ", "", IF(GB6="kg/GJ delivered",GA6,IF(GB6="g/MJ delivered",GA6,IF(GB6="kg/MJ delivered",GA6*1000,IF(GB6="mg/MJ delivered",GA6/1000,IF(GB6="g/kg",((GA6)*(1/$I6)*(1/$H6)),IF(GB6="mg/kg",((GA6/1000)*(1/$I6)*(1/$H6)),IF(GB6="mg/MJ delivered",GA6/1000,IF(GB6="-","","Error"))))))))))))))))</f>
        <v/>
      </c>
      <c r="UQ6" s="66" t="str">
        <f t="shared" ref="UQ6:UQ69" si="175">IF(AND(UW$3="Unit", UP6=""), "", IF(AND(UW$3="Unit", UP6="-"),"", IF(UW$3="Unit", "kg/GJ delivered", IF(AND(GC6&lt;&gt;"", GC6&lt;&gt;"-", GB6="-"),"", IF($H6="","", IF(GB6="nd", "",IF(GB6="&lt;n.a.&gt;", "", IF(GC6="#/MJ", "", IF(GC6="kg/GJ delivered",GB6,IF(GC6="g/MJ delivered",GB6,IF(GC6="kg/MJ delivered",GB6*1000,IF(GC6="mg/MJ delivered",GB6/1000,IF(GC6="g/kg",((GB6)*(1/$I6)*(1/$H6)),IF(GC6="mg/kg",((GB6/1000)*(1/$I6)*(1/$H6)),IF(GC6="mg/MJ delivered",GB6/1000,IF(GC6="-","","Error"))))))))))))))))</f>
        <v/>
      </c>
      <c r="UR6" s="66" t="str">
        <f t="shared" ref="UR6:UR69" si="176">IF(AND(UX$3="Unit", UQ6=""), "", IF(AND(UX$3="Unit", UQ6="-"),"", IF(UX$3="Unit", "kg/GJ delivered", IF(AND(GD6&lt;&gt;"", GD6&lt;&gt;"-", GC6="-"),"", IF($H6="","", IF(GC6="nd", "",IF(GC6="&lt;n.a.&gt;", "", IF(GD6="#/MJ", "", IF(GD6="kg/GJ delivered",GC6,IF(GD6="g/MJ delivered",GC6,IF(GD6="kg/MJ delivered",GC6*1000,IF(GD6="mg/MJ delivered",GC6/1000,IF(GD6="g/kg",((GC6)*(1/$I6)*(1/$H6)),IF(GD6="mg/kg",((GC6/1000)*(1/$I6)*(1/$H6)),IF(GD6="mg/MJ delivered",GC6/1000,IF(GD6="-","","Error"))))))))))))))))</f>
        <v/>
      </c>
      <c r="US6" s="66" t="str">
        <f t="shared" ref="US6:US69" si="177">IF(AND(UY$3="Unit", UR6=""), "", IF(AND(UY$3="Unit", UR6="-"),"", IF(UY$3="Unit", "kg/GJ delivered", IF(AND(GE6&lt;&gt;"", GE6&lt;&gt;"-", GD6="-"),"", IF($H6="","", IF(GD6="nd", "",IF(GD6="&lt;n.a.&gt;", "", IF(GE6="#/MJ", "", IF(GE6="kg/GJ delivered",GD6,IF(GE6="g/MJ delivered",GD6,IF(GE6="kg/MJ delivered",GD6*1000,IF(GE6="mg/MJ delivered",GD6/1000,IF(GE6="g/kg",((GD6)*(1/$I6)*(1/$H6)),IF(GE6="mg/kg",((GD6/1000)*(1/$I6)*(1/$H6)),IF(GE6="mg/MJ delivered",GD6/1000,IF(GE6="-","","Error"))))))))))))))))</f>
        <v/>
      </c>
      <c r="UT6" s="66" t="str">
        <f t="shared" ref="UT6:UT69" si="178">IF(AND(UZ$3="Unit", US6=""), "", IF(AND(UZ$3="Unit", US6="-"),"", IF(UZ$3="Unit", "kg/GJ delivered", IF(AND(GF6&lt;&gt;"", GF6&lt;&gt;"-", GE6="-"),"", IF($H6="","", IF(GE6="nd", "",IF(GE6="&lt;n.a.&gt;", "", IF(GF6="#/MJ", "", IF(GF6="kg/GJ delivered",GE6,IF(GF6="g/MJ delivered",GE6,IF(GF6="kg/MJ delivered",GE6*1000,IF(GF6="mg/MJ delivered",GE6/1000,IF(GF6="g/kg",((GE6)*(1/$I6)*(1/$H6)),IF(GF6="mg/kg",((GE6/1000)*(1/$I6)*(1/$H6)),IF(GF6="mg/MJ delivered",GE6/1000,IF(GF6="-","","Error"))))))))))))))))</f>
        <v/>
      </c>
      <c r="UU6" s="66" t="str">
        <f t="shared" ref="UU6:UU69" si="179">IF(AND(VA$3="Unit", UT6=""), "", IF(AND(VA$3="Unit", UT6="-"),"", IF(VA$3="Unit", "kg/GJ delivered", IF(AND(GG6&lt;&gt;"", GG6&lt;&gt;"-", GF6="-"),"", IF($H6="","", IF(GF6="nd", "",IF(GF6="&lt;n.a.&gt;", "", IF(GG6="#/MJ", "", IF(GG6="kg/GJ delivered",GF6,IF(GG6="g/MJ delivered",GF6,IF(GG6="kg/MJ delivered",GF6*1000,IF(GG6="mg/MJ delivered",GF6/1000,IF(GG6="g/kg",((GF6)*(1/$I6)*(1/$H6)),IF(GG6="mg/kg",((GF6/1000)*(1/$I6)*(1/$H6)),IF(GG6="mg/MJ delivered",GF6/1000,IF(GG6="-","","Error"))))))))))))))))</f>
        <v/>
      </c>
      <c r="UV6" s="66" t="str">
        <f t="shared" ref="UV6:UV69" si="180">IF(AND(VB$3="Unit", UU6=""), "", IF(AND(VB$3="Unit", UU6="-"),"", IF(VB$3="Unit", "kg/GJ delivered", IF(AND(GH6&lt;&gt;"", GH6&lt;&gt;"-", GG6="-"),"", IF($H6="","", IF(GG6="nd", "",IF(GG6="&lt;n.a.&gt;", "", IF(GH6="#/MJ", "", IF(GH6="kg/GJ delivered",GG6,IF(GH6="g/MJ delivered",GG6,IF(GH6="kg/MJ delivered",GG6*1000,IF(GH6="mg/MJ delivered",GG6/1000,IF(GH6="g/kg",((GG6)*(1/$I6)*(1/$H6)),IF(GH6="mg/kg",((GG6/1000)*(1/$I6)*(1/$H6)),IF(GH6="mg/MJ delivered",GG6/1000,IF(GH6="-","","Error"))))))))))))))))</f>
        <v/>
      </c>
      <c r="UW6" s="66" t="str">
        <f t="shared" ref="UW6:UW69" si="181">IF(AND(VC$3="Unit", UV6=""), "", IF(AND(VC$3="Unit", UV6="-"),"", IF(VC$3="Unit", "kg/GJ delivered", IF(AND(GI6&lt;&gt;"", GI6&lt;&gt;"-", GH6="-"),"", IF($H6="","", IF(GH6="nd", "",IF(GH6="&lt;n.a.&gt;", "", IF(GI6="#/MJ", "", IF(GI6="kg/GJ delivered",GH6,IF(GI6="g/MJ delivered",GH6,IF(GI6="kg/MJ delivered",GH6*1000,IF(GI6="mg/MJ delivered",GH6/1000,IF(GI6="g/kg",((GH6)*(1/$I6)*(1/$H6)),IF(GI6="mg/kg",((GH6/1000)*(1/$I6)*(1/$H6)),IF(GI6="mg/MJ delivered",GH6/1000,IF(GI6="-","","Error"))))))))))))))))</f>
        <v/>
      </c>
      <c r="UX6" s="66" t="str">
        <f t="shared" ref="UX6:UX69" si="182">IF(AND(VD$3="Unit", UW6=""), "", IF(AND(VD$3="Unit", UW6="-"),"", IF(VD$3="Unit", "kg/GJ delivered", IF(AND(GJ6&lt;&gt;"", GJ6&lt;&gt;"-", GI6="-"),"", IF($H6="","", IF(GI6="nd", "",IF(GI6="&lt;n.a.&gt;", "", IF(GJ6="#/MJ", "", IF(GJ6="kg/GJ delivered",GI6,IF(GJ6="g/MJ delivered",GI6,IF(GJ6="kg/MJ delivered",GI6*1000,IF(GJ6="mg/MJ delivered",GI6/1000,IF(GJ6="g/kg",((GI6)*(1/$I6)*(1/$H6)),IF(GJ6="mg/kg",((GI6/1000)*(1/$I6)*(1/$H6)),IF(GJ6="mg/MJ delivered",GI6/1000,IF(GJ6="-","","Error"))))))))))))))))</f>
        <v/>
      </c>
      <c r="UY6" s="66" t="str">
        <f t="shared" ref="UY6:UY69" si="183">IF(AND(VE$3="Unit", UX6=""), "", IF(AND(VE$3="Unit", UX6="-"),"", IF(VE$3="Unit", "kg/GJ delivered", IF(AND(GK6&lt;&gt;"", GK6&lt;&gt;"-", GJ6="-"),"", IF($H6="","", IF(GJ6="nd", "",IF(GJ6="&lt;n.a.&gt;", "", IF(GK6="#/MJ", "", IF(GK6="kg/GJ delivered",GJ6,IF(GK6="g/MJ delivered",GJ6,IF(GK6="kg/MJ delivered",GJ6*1000,IF(GK6="mg/MJ delivered",GJ6/1000,IF(GK6="g/kg",((GJ6)*(1/$I6)*(1/$H6)),IF(GK6="mg/kg",((GJ6/1000)*(1/$I6)*(1/$H6)),IF(GK6="mg/MJ delivered",GJ6/1000,IF(GK6="-","","Error"))))))))))))))))</f>
        <v/>
      </c>
      <c r="UZ6" s="66" t="str">
        <f t="shared" ref="UZ6:UZ69" si="184">IF(AND(VF$3="Unit", UY6=""), "", IF(AND(VF$3="Unit", UY6="-"),"", IF(VF$3="Unit", "kg/GJ delivered", IF(AND(GL6&lt;&gt;"", GL6&lt;&gt;"-", GK6="-"),"", IF($H6="","", IF(GK6="nd", "",IF(GK6="&lt;n.a.&gt;", "", IF(GL6="#/MJ", "", IF(GL6="kg/GJ delivered",GK6,IF(GL6="g/MJ delivered",GK6,IF(GL6="kg/MJ delivered",GK6*1000,IF(GL6="mg/MJ delivered",GK6/1000,IF(GL6="g/kg",((GK6)*(1/$I6)*(1/$H6)),IF(GL6="mg/kg",((GK6/1000)*(1/$I6)*(1/$H6)),IF(GL6="mg/MJ delivered",GK6/1000,IF(GL6="-","","Error"))))))))))))))))</f>
        <v/>
      </c>
      <c r="VA6" s="66" t="str">
        <f t="shared" ref="VA6:VA69" si="185">IF(AND(VG$3="Unit", UZ6=""), "", IF(AND(VG$3="Unit", UZ6="-"),"", IF(VG$3="Unit", "kg/GJ delivered", IF(AND(GM6&lt;&gt;"", GM6&lt;&gt;"-", GL6="-"),"", IF($H6="","", IF(GL6="nd", "",IF(GL6="&lt;n.a.&gt;", "", IF(GM6="#/MJ", "", IF(GM6="kg/GJ delivered",GL6,IF(GM6="g/MJ delivered",GL6,IF(GM6="kg/MJ delivered",GL6*1000,IF(GM6="mg/MJ delivered",GL6/1000,IF(GM6="g/kg",((GL6)*(1/$I6)*(1/$H6)),IF(GM6="mg/kg",((GL6/1000)*(1/$I6)*(1/$H6)),IF(GM6="mg/MJ delivered",GL6/1000,IF(GM6="-","","Error"))))))))))))))))</f>
        <v/>
      </c>
      <c r="VB6" s="66" t="str">
        <f t="shared" ref="VB6:VB69" si="186">IF(AND(VH$3="Unit", VA6=""), "", IF(AND(VH$3="Unit", VA6="-"),"", IF(VH$3="Unit", "kg/GJ delivered", IF(AND(GN6&lt;&gt;"", GN6&lt;&gt;"-", GM6="-"),"", IF($H6="","", IF(GM6="nd", "",IF(GM6="&lt;n.a.&gt;", "", IF(GN6="#/MJ", "", IF(GN6="kg/GJ delivered",GM6,IF(GN6="g/MJ delivered",GM6,IF(GN6="kg/MJ delivered",GM6*1000,IF(GN6="mg/MJ delivered",GM6/1000,IF(GN6="g/kg",((GM6)*(1/$I6)*(1/$H6)),IF(GN6="mg/kg",((GM6/1000)*(1/$I6)*(1/$H6)),IF(GN6="mg/MJ delivered",GM6/1000,IF(GN6="-","","Error"))))))))))))))))</f>
        <v/>
      </c>
      <c r="VC6" s="66" t="str">
        <f t="shared" ref="VC6:VC69" si="187">IF(AND(VI$3="Unit", VB6=""), "", IF(AND(VI$3="Unit", VB6="-"),"", IF(VI$3="Unit", "kg/GJ delivered", IF(AND(GO6&lt;&gt;"", GO6&lt;&gt;"-", GN6="-"),"", IF($H6="","", IF(GN6="nd", "",IF(GN6="&lt;n.a.&gt;", "", IF(GO6="#/MJ", "", IF(GO6="kg/GJ delivered",GN6,IF(GO6="g/MJ delivered",GN6,IF(GO6="kg/MJ delivered",GN6*1000,IF(GO6="mg/MJ delivered",GN6/1000,IF(GO6="g/kg",((GN6)*(1/$I6)*(1/$H6)),IF(GO6="mg/kg",((GN6/1000)*(1/$I6)*(1/$H6)),IF(GO6="mg/MJ delivered",GN6/1000,IF(GO6="-","","Error"))))))))))))))))</f>
        <v/>
      </c>
      <c r="VD6" s="66" t="str">
        <f t="shared" ref="VD6:VD69" si="188">IF(AND(VJ$3="Unit", VC6=""), "", IF(AND(VJ$3="Unit", VC6="-"),"", IF(VJ$3="Unit", "kg/GJ delivered", IF(AND(GP6&lt;&gt;"", GP6&lt;&gt;"-", GO6="-"),"", IF($H6="","", IF(GO6="nd", "",IF(GO6="&lt;n.a.&gt;", "", IF(GP6="#/MJ", "", IF(GP6="kg/GJ delivered",GO6,IF(GP6="g/MJ delivered",GO6,IF(GP6="kg/MJ delivered",GO6*1000,IF(GP6="mg/MJ delivered",GO6/1000,IF(GP6="g/kg",((GO6)*(1/$I6)*(1/$H6)),IF(GP6="mg/kg",((GO6/1000)*(1/$I6)*(1/$H6)),IF(GP6="mg/MJ delivered",GO6/1000,IF(GP6="-","","Error"))))))))))))))))</f>
        <v/>
      </c>
      <c r="VE6" s="66" t="str">
        <f t="shared" ref="VE6:VE69" si="189">IF(AND(VK$3="Unit", VD6=""), "", IF(AND(VK$3="Unit", VD6="-"),"", IF(VK$3="Unit", "kg/GJ delivered", IF(AND(GQ6&lt;&gt;"", GQ6&lt;&gt;"-", GP6="-"),"", IF($H6="","", IF(GP6="nd", "",IF(GP6="&lt;n.a.&gt;", "", IF(GQ6="#/MJ", "", IF(GQ6="kg/GJ delivered",GP6,IF(GQ6="g/MJ delivered",GP6,IF(GQ6="kg/MJ delivered",GP6*1000,IF(GQ6="mg/MJ delivered",GP6/1000,IF(GQ6="g/kg",((GP6)*(1/$I6)*(1/$H6)),IF(GQ6="mg/kg",((GP6/1000)*(1/$I6)*(1/$H6)),IF(GQ6="mg/MJ delivered",GP6/1000,IF(GQ6="-","","Error"))))))))))))))))</f>
        <v/>
      </c>
      <c r="VF6" s="66" t="str">
        <f t="shared" ref="VF6:VF69" si="190">IF(AND(VL$3="Unit", VE6=""), "", IF(AND(VL$3="Unit", VE6="-"),"", IF(VL$3="Unit", "kg/GJ delivered", IF(AND(GR6&lt;&gt;"", GR6&lt;&gt;"-", GQ6="-"),"", IF($H6="","", IF(GQ6="nd", "",IF(GQ6="&lt;n.a.&gt;", "", IF(GR6="#/MJ", "", IF(GR6="kg/GJ delivered",GQ6,IF(GR6="g/MJ delivered",GQ6,IF(GR6="kg/MJ delivered",GQ6*1000,IF(GR6="mg/MJ delivered",GQ6/1000,IF(GR6="g/kg",((GQ6)*(1/$I6)*(1/$H6)),IF(GR6="mg/kg",((GQ6/1000)*(1/$I6)*(1/$H6)),IF(GR6="mg/MJ delivered",GQ6/1000,IF(GR6="-","","Error"))))))))))))))))</f>
        <v/>
      </c>
      <c r="VG6" s="66" t="str">
        <f t="shared" ref="VG6:VG69" si="191">IF(AND(VM$3="Unit", VF6=""), "", IF(AND(VM$3="Unit", VF6="-"),"", IF(VM$3="Unit", "kg/GJ delivered", IF(AND(GS6&lt;&gt;"", GS6&lt;&gt;"-", GR6="-"),"", IF($H6="","", IF(GR6="nd", "",IF(GR6="&lt;n.a.&gt;", "", IF(GS6="#/MJ", "", IF(GS6="kg/GJ delivered",GR6,IF(GS6="g/MJ delivered",GR6,IF(GS6="kg/MJ delivered",GR6*1000,IF(GS6="mg/MJ delivered",GR6/1000,IF(GS6="g/kg",((GR6)*(1/$I6)*(1/$H6)),IF(GS6="mg/kg",((GR6/1000)*(1/$I6)*(1/$H6)),IF(GS6="mg/MJ delivered",GR6/1000,IF(GS6="-","","Error"))))))))))))))))</f>
        <v/>
      </c>
      <c r="VH6" s="66" t="str">
        <f t="shared" ref="VH6:VH69" si="192">IF(AND(VN$3="Unit", VG6=""), "", IF(AND(VN$3="Unit", VG6="-"),"", IF(VN$3="Unit", "kg/GJ delivered", IF(AND(GT6&lt;&gt;"", GT6&lt;&gt;"-", GS6="-"),"", IF($H6="","", IF(GS6="nd", "",IF(GS6="&lt;n.a.&gt;", "", IF(GT6="#/MJ", "", IF(GT6="kg/GJ delivered",GS6,IF(GT6="g/MJ delivered",GS6,IF(GT6="kg/MJ delivered",GS6*1000,IF(GT6="mg/MJ delivered",GS6/1000,IF(GT6="g/kg",((GS6)*(1/$I6)*(1/$H6)),IF(GT6="mg/kg",((GS6/1000)*(1/$I6)*(1/$H6)),IF(GT6="mg/MJ delivered",GS6/1000,IF(GT6="-","","Error"))))))))))))))))</f>
        <v/>
      </c>
      <c r="VI6" s="66" t="str">
        <f t="shared" ref="VI6:VI69" si="193">IF(AND(VO$3="Unit", VH6=""), "", IF(AND(VO$3="Unit", VH6="-"),"", IF(VO$3="Unit", "kg/GJ delivered", IF(AND(GU6&lt;&gt;"", GU6&lt;&gt;"-", GT6="-"),"", IF($H6="","", IF(GT6="nd", "",IF(GT6="&lt;n.a.&gt;", "", IF(GU6="#/MJ", "", IF(GU6="kg/GJ delivered",GT6,IF(GU6="g/MJ delivered",GT6,IF(GU6="kg/MJ delivered",GT6*1000,IF(GU6="mg/MJ delivered",GT6/1000,IF(GU6="g/kg",((GT6)*(1/$I6)*(1/$H6)),IF(GU6="mg/kg",((GT6/1000)*(1/$I6)*(1/$H6)),IF(GU6="mg/MJ delivered",GT6/1000,IF(GU6="-","","Error"))))))))))))))))</f>
        <v/>
      </c>
      <c r="VJ6" s="66" t="str">
        <f t="shared" ref="VJ6:VJ69" si="194">IF(AND(VP$3="Unit", VI6=""), "", IF(AND(VP$3="Unit", VI6="-"),"", IF(VP$3="Unit", "kg/GJ delivered", IF(AND(GV6&lt;&gt;"", GV6&lt;&gt;"-", GU6="-"),"", IF($H6="","", IF(GU6="nd", "",IF(GU6="&lt;n.a.&gt;", "", IF(GV6="#/MJ", "", IF(GV6="kg/GJ delivered",GU6,IF(GV6="g/MJ delivered",GU6,IF(GV6="kg/MJ delivered",GU6*1000,IF(GV6="mg/MJ delivered",GU6/1000,IF(GV6="g/kg",((GU6)*(1/$I6)*(1/$H6)),IF(GV6="mg/kg",((GU6/1000)*(1/$I6)*(1/$H6)),IF(GV6="mg/MJ delivered",GU6/1000,IF(GV6="-","","Error"))))))))))))))))</f>
        <v/>
      </c>
      <c r="VK6" s="66" t="str">
        <f t="shared" ref="VK6:VK69" si="195">IF(AND(VQ$3="Unit", VJ6=""), "", IF(AND(VQ$3="Unit", VJ6="-"),"", IF(VQ$3="Unit", "kg/GJ delivered", IF(AND(GW6&lt;&gt;"", GW6&lt;&gt;"-", GV6="-"),"", IF($H6="","", IF(GV6="nd", "",IF(GV6="&lt;n.a.&gt;", "", IF(GW6="#/MJ", "", IF(GW6="kg/GJ delivered",GV6,IF(GW6="g/MJ delivered",GV6,IF(GW6="kg/MJ delivered",GV6*1000,IF(GW6="mg/MJ delivered",GV6/1000,IF(GW6="g/kg",((GV6)*(1/$I6)*(1/$H6)),IF(GW6="mg/kg",((GV6/1000)*(1/$I6)*(1/$H6)),IF(GW6="mg/MJ delivered",GV6/1000,IF(GW6="-","","Error"))))))))))))))))</f>
        <v/>
      </c>
      <c r="VL6" s="66" t="str">
        <f t="shared" ref="VL6:VL69" si="196">IF(AND(VR$3="Unit", VK6=""), "", IF(AND(VR$3="Unit", VK6="-"),"", IF(VR$3="Unit", "kg/GJ delivered", IF(AND(GX6&lt;&gt;"", GX6&lt;&gt;"-", GW6="-"),"", IF($H6="","", IF(GW6="nd", "",IF(GW6="&lt;n.a.&gt;", "", IF(GX6="#/MJ", "", IF(GX6="kg/GJ delivered",GW6,IF(GX6="g/MJ delivered",GW6,IF(GX6="kg/MJ delivered",GW6*1000,IF(GX6="mg/MJ delivered",GW6/1000,IF(GX6="g/kg",((GW6)*(1/$I6)*(1/$H6)),IF(GX6="mg/kg",((GW6/1000)*(1/$I6)*(1/$H6)),IF(GX6="mg/MJ delivered",GW6/1000,IF(GX6="-","","Error"))))))))))))))))</f>
        <v/>
      </c>
      <c r="VM6" s="66" t="str">
        <f t="shared" ref="VM6:VM69" si="197">IF(AND(VS$3="Unit", VL6=""), "", IF(AND(VS$3="Unit", VL6="-"),"", IF(VS$3="Unit", "kg/GJ delivered", IF(AND(GY6&lt;&gt;"", GY6&lt;&gt;"-", GX6="-"),"", IF($H6="","", IF(GX6="nd", "",IF(GX6="&lt;n.a.&gt;", "", IF(GY6="#/MJ", "", IF(GY6="kg/GJ delivered",GX6,IF(GY6="g/MJ delivered",GX6,IF(GY6="kg/MJ delivered",GX6*1000,IF(GY6="mg/MJ delivered",GX6/1000,IF(GY6="g/kg",((GX6)*(1/$I6)*(1/$H6)),IF(GY6="mg/kg",((GX6/1000)*(1/$I6)*(1/$H6)),IF(GY6="mg/MJ delivered",GX6/1000,IF(GY6="-","","Error"))))))))))))))))</f>
        <v/>
      </c>
      <c r="VN6" s="66" t="str">
        <f t="shared" ref="VN6:VN69" si="198">IF(AND(VT$3="Unit", VM6=""), "", IF(AND(VT$3="Unit", VM6="-"),"", IF(VT$3="Unit", "kg/GJ delivered", IF(AND(GZ6&lt;&gt;"", GZ6&lt;&gt;"-", GY6="-"),"", IF($H6="","", IF(GY6="nd", "",IF(GY6="&lt;n.a.&gt;", "", IF(GZ6="#/MJ", "", IF(GZ6="kg/GJ delivered",GY6,IF(GZ6="g/MJ delivered",GY6,IF(GZ6="kg/MJ delivered",GY6*1000,IF(GZ6="mg/MJ delivered",GY6/1000,IF(GZ6="g/kg",((GY6)*(1/$I6)*(1/$H6)),IF(GZ6="mg/kg",((GY6/1000)*(1/$I6)*(1/$H6)),IF(GZ6="mg/MJ delivered",GY6/1000,IF(GZ6="-","","Error"))))))))))))))))</f>
        <v/>
      </c>
      <c r="VO6" s="66" t="str">
        <f t="shared" ref="VO6:VO69" si="199">IF(AND(VU$3="Unit", VN6=""), "", IF(AND(VU$3="Unit", VN6="-"),"", IF(VU$3="Unit", "kg/GJ delivered", IF(AND(HA6&lt;&gt;"", HA6&lt;&gt;"-", GZ6="-"),"", IF($H6="","", IF(GZ6="nd", "",IF(GZ6="&lt;n.a.&gt;", "", IF(HA6="#/MJ", "", IF(HA6="kg/GJ delivered",GZ6,IF(HA6="g/MJ delivered",GZ6,IF(HA6="kg/MJ delivered",GZ6*1000,IF(HA6="mg/MJ delivered",GZ6/1000,IF(HA6="g/kg",((GZ6)*(1/$I6)*(1/$H6)),IF(HA6="mg/kg",((GZ6/1000)*(1/$I6)*(1/$H6)),IF(HA6="mg/MJ delivered",GZ6/1000,IF(HA6="-","","Error"))))))))))))))))</f>
        <v/>
      </c>
      <c r="VP6" s="66" t="str">
        <f t="shared" ref="VP6:VP69" si="200">IF(AND(VV$3="Unit", VO6=""), "", IF(AND(VV$3="Unit", VO6="-"),"", IF(VV$3="Unit", "kg/GJ delivered", IF(AND(HB6&lt;&gt;"", HB6&lt;&gt;"-", HA6="-"),"", IF($H6="","", IF(HA6="nd", "",IF(HA6="&lt;n.a.&gt;", "", IF(HB6="#/MJ", "", IF(HB6="kg/GJ delivered",HA6,IF(HB6="g/MJ delivered",HA6,IF(HB6="kg/MJ delivered",HA6*1000,IF(HB6="mg/MJ delivered",HA6/1000,IF(HB6="g/kg",((HA6)*(1/$I6)*(1/$H6)),IF(HB6="mg/kg",((HA6/1000)*(1/$I6)*(1/$H6)),IF(HB6="mg/MJ delivered",HA6/1000,IF(HB6="-","","Error"))))))))))))))))</f>
        <v/>
      </c>
      <c r="VQ6" s="66" t="str">
        <f t="shared" ref="VQ6:VQ69" si="201">IF(AND(VW$3="Unit", VP6=""), "", IF(AND(VW$3="Unit", VP6="-"),"", IF(VW$3="Unit", "kg/GJ delivered", IF(AND(HC6&lt;&gt;"", HC6&lt;&gt;"-", HB6="-"),"", IF($H6="","", IF(HB6="nd", "",IF(HB6="&lt;n.a.&gt;", "", IF(HC6="#/MJ", "", IF(HC6="kg/GJ delivered",HB6,IF(HC6="g/MJ delivered",HB6,IF(HC6="kg/MJ delivered",HB6*1000,IF(HC6="mg/MJ delivered",HB6/1000,IF(HC6="g/kg",((HB6)*(1/$I6)*(1/$H6)),IF(HC6="mg/kg",((HB6/1000)*(1/$I6)*(1/$H6)),IF(HC6="mg/MJ delivered",HB6/1000,IF(HC6="-","","Error"))))))))))))))))</f>
        <v/>
      </c>
      <c r="VR6" s="66" t="str">
        <f t="shared" ref="VR6:VR69" si="202">IF(AND(VX$3="Unit", VQ6=""), "", IF(AND(VX$3="Unit", VQ6="-"),"", IF(VX$3="Unit", "kg/GJ delivered", IF(AND(HD6&lt;&gt;"", HD6&lt;&gt;"-", HC6="-"),"", IF($H6="","", IF(HC6="nd", "",IF(HC6="&lt;n.a.&gt;", "", IF(HD6="#/MJ", "", IF(HD6="kg/GJ delivered",HC6,IF(HD6="g/MJ delivered",HC6,IF(HD6="kg/MJ delivered",HC6*1000,IF(HD6="mg/MJ delivered",HC6/1000,IF(HD6="g/kg",((HC6)*(1/$I6)*(1/$H6)),IF(HD6="mg/kg",((HC6/1000)*(1/$I6)*(1/$H6)),IF(HD6="mg/MJ delivered",HC6/1000,IF(HD6="-","","Error"))))))))))))))))</f>
        <v/>
      </c>
      <c r="VS6" s="66" t="str">
        <f t="shared" ref="VS6:VS69" si="203">IF(AND(VY$3="Unit", VR6=""), "", IF(AND(VY$3="Unit", VR6="-"),"", IF(VY$3="Unit", "kg/GJ delivered", IF(AND(HE6&lt;&gt;"", HE6&lt;&gt;"-", HD6="-"),"", IF($H6="","", IF(HD6="nd", "",IF(HD6="&lt;n.a.&gt;", "", IF(HE6="#/MJ", "", IF(HE6="kg/GJ delivered",HD6,IF(HE6="g/MJ delivered",HD6,IF(HE6="kg/MJ delivered",HD6*1000,IF(HE6="mg/MJ delivered",HD6/1000,IF(HE6="g/kg",((HD6)*(1/$I6)*(1/$H6)),IF(HE6="mg/kg",((HD6/1000)*(1/$I6)*(1/$H6)),IF(HE6="mg/MJ delivered",HD6/1000,IF(HE6="-","","Error"))))))))))))))))</f>
        <v/>
      </c>
      <c r="VT6" s="66" t="str">
        <f t="shared" ref="VT6:VT69" si="204">IF(AND(VZ$3="Unit", VS6=""), "", IF(AND(VZ$3="Unit", VS6="-"),"", IF(VZ$3="Unit", "kg/GJ delivered", IF(AND(HF6&lt;&gt;"", HF6&lt;&gt;"-", HE6="-"),"", IF($H6="","", IF(HE6="nd", "",IF(HE6="&lt;n.a.&gt;", "", IF(HF6="#/MJ", "", IF(HF6="kg/GJ delivered",HE6,IF(HF6="g/MJ delivered",HE6,IF(HF6="kg/MJ delivered",HE6*1000,IF(HF6="mg/MJ delivered",HE6/1000,IF(HF6="g/kg",((HE6)*(1/$I6)*(1/$H6)),IF(HF6="mg/kg",((HE6/1000)*(1/$I6)*(1/$H6)),IF(HF6="mg/MJ delivered",HE6/1000,IF(HF6="-","","Error"))))))))))))))))</f>
        <v/>
      </c>
      <c r="VU6" s="66" t="str">
        <f t="shared" ref="VU6:VU69" si="205">IF(AND(WA$3="Unit", VT6=""), "", IF(AND(WA$3="Unit", VT6="-"),"", IF(WA$3="Unit", "kg/GJ delivered", IF(AND(HG6&lt;&gt;"", HG6&lt;&gt;"-", HF6="-"),"", IF($H6="","", IF(HF6="nd", "",IF(HF6="&lt;n.a.&gt;", "", IF(HG6="#/MJ", "", IF(HG6="kg/GJ delivered",HF6,IF(HG6="g/MJ delivered",HF6,IF(HG6="kg/MJ delivered",HF6*1000,IF(HG6="mg/MJ delivered",HF6/1000,IF(HG6="g/kg",((HF6)*(1/$I6)*(1/$H6)),IF(HG6="mg/kg",((HF6/1000)*(1/$I6)*(1/$H6)),IF(HG6="mg/MJ delivered",HF6/1000,IF(HG6="-","","Error"))))))))))))))))</f>
        <v/>
      </c>
      <c r="VV6" s="66" t="str">
        <f t="shared" ref="VV6:VV69" si="206">IF(AND(WB$3="Unit", VU6=""), "", IF(AND(WB$3="Unit", VU6="-"),"", IF(WB$3="Unit", "kg/GJ delivered", IF(AND(HH6&lt;&gt;"", HH6&lt;&gt;"-", HG6="-"),"", IF($H6="","", IF(HG6="nd", "",IF(HG6="&lt;n.a.&gt;", "", IF(HH6="#/MJ", "", IF(HH6="kg/GJ delivered",HG6,IF(HH6="g/MJ delivered",HG6,IF(HH6="kg/MJ delivered",HG6*1000,IF(HH6="mg/MJ delivered",HG6/1000,IF(HH6="g/kg",((HG6)*(1/$I6)*(1/$H6)),IF(HH6="mg/kg",((HG6/1000)*(1/$I6)*(1/$H6)),IF(HH6="mg/MJ delivered",HG6/1000,IF(HH6="-","","Error"))))))))))))))))</f>
        <v/>
      </c>
      <c r="VW6" s="66" t="str">
        <f t="shared" ref="VW6:VW69" si="207">IF(AND(WC$3="Unit", VV6=""), "", IF(AND(WC$3="Unit", VV6="-"),"", IF(WC$3="Unit", "kg/GJ delivered", IF(AND(HI6&lt;&gt;"", HI6&lt;&gt;"-", HH6="-"),"", IF($H6="","", IF(HH6="nd", "",IF(HH6="&lt;n.a.&gt;", "", IF(HI6="#/MJ", "", IF(HI6="kg/GJ delivered",HH6,IF(HI6="g/MJ delivered",HH6,IF(HI6="kg/MJ delivered",HH6*1000,IF(HI6="mg/MJ delivered",HH6/1000,IF(HI6="g/kg",((HH6)*(1/$I6)*(1/$H6)),IF(HI6="mg/kg",((HH6/1000)*(1/$I6)*(1/$H6)),IF(HI6="mg/MJ delivered",HH6/1000,IF(HI6="-","","Error"))))))))))))))))</f>
        <v/>
      </c>
      <c r="VX6" s="66" t="str">
        <f t="shared" ref="VX6:VX69" si="208">IF(AND(WD$3="Unit", VW6=""), "", IF(AND(WD$3="Unit", VW6="-"),"", IF(WD$3="Unit", "kg/GJ delivered", IF(AND(HJ6&lt;&gt;"", HJ6&lt;&gt;"-", HI6="-"),"", IF($H6="","", IF(HI6="nd", "",IF(HI6="&lt;n.a.&gt;", "", IF(HJ6="#/MJ", "", IF(HJ6="kg/GJ delivered",HI6,IF(HJ6="g/MJ delivered",HI6,IF(HJ6="kg/MJ delivered",HI6*1000,IF(HJ6="mg/MJ delivered",HI6/1000,IF(HJ6="g/kg",((HI6)*(1/$I6)*(1/$H6)),IF(HJ6="mg/kg",((HI6/1000)*(1/$I6)*(1/$H6)),IF(HJ6="mg/MJ delivered",HI6/1000,IF(HJ6="-","","Error"))))))))))))))))</f>
        <v/>
      </c>
      <c r="VY6" s="66" t="str">
        <f t="shared" ref="VY6:VY69" si="209">IF(AND(WE$3="Unit", VX6=""), "", IF(AND(WE$3="Unit", VX6="-"),"", IF(WE$3="Unit", "kg/GJ delivered", IF(AND(HK6&lt;&gt;"", HK6&lt;&gt;"-", HJ6="-"),"", IF($H6="","", IF(HJ6="nd", "",IF(HJ6="&lt;n.a.&gt;", "", IF(HK6="#/MJ", "", IF(HK6="kg/GJ delivered",HJ6,IF(HK6="g/MJ delivered",HJ6,IF(HK6="kg/MJ delivered",HJ6*1000,IF(HK6="mg/MJ delivered",HJ6/1000,IF(HK6="g/kg",((HJ6)*(1/$I6)*(1/$H6)),IF(HK6="mg/kg",((HJ6/1000)*(1/$I6)*(1/$H6)),IF(HK6="mg/MJ delivered",HJ6/1000,IF(HK6="-","","Error"))))))))))))))))</f>
        <v/>
      </c>
      <c r="VZ6" s="66" t="str">
        <f t="shared" ref="VZ6:VZ69" si="210">IF(AND(WF$3="Unit", VY6=""), "", IF(AND(WF$3="Unit", VY6="-"),"", IF(WF$3="Unit", "kg/GJ delivered", IF(AND(HL6&lt;&gt;"", HL6&lt;&gt;"-", HK6="-"),"", IF($H6="","", IF(HK6="nd", "",IF(HK6="&lt;n.a.&gt;", "", IF(HL6="#/MJ", "", IF(HL6="kg/GJ delivered",HK6,IF(HL6="g/MJ delivered",HK6,IF(HL6="kg/MJ delivered",HK6*1000,IF(HL6="mg/MJ delivered",HK6/1000,IF(HL6="g/kg",((HK6)*(1/$I6)*(1/$H6)),IF(HL6="mg/kg",((HK6/1000)*(1/$I6)*(1/$H6)),IF(HL6="mg/MJ delivered",HK6/1000,IF(HL6="-","","Error"))))))))))))))))</f>
        <v/>
      </c>
      <c r="WA6" s="66" t="str">
        <f t="shared" ref="WA6:WA69" si="211">IF(AND(WG$3="Unit", VZ6=""), "", IF(AND(WG$3="Unit", VZ6="-"),"", IF(WG$3="Unit", "kg/GJ delivered", IF(AND(HM6&lt;&gt;"", HM6&lt;&gt;"-", HL6="-"),"", IF($H6="","", IF(HL6="nd", "",IF(HL6="&lt;n.a.&gt;", "", IF(HM6="#/MJ", "", IF(HM6="kg/GJ delivered",HL6,IF(HM6="g/MJ delivered",HL6,IF(HM6="kg/MJ delivered",HL6*1000,IF(HM6="mg/MJ delivered",HL6/1000,IF(HM6="g/kg",((HL6)*(1/$I6)*(1/$H6)),IF(HM6="mg/kg",((HL6/1000)*(1/$I6)*(1/$H6)),IF(HM6="mg/MJ delivered",HL6/1000,IF(HM6="-","","Error"))))))))))))))))</f>
        <v/>
      </c>
      <c r="WB6" s="66" t="str">
        <f t="shared" ref="WB6:WB69" si="212">IF(AND(WH$3="Unit", WA6=""), "", IF(AND(WH$3="Unit", WA6="-"),"", IF(WH$3="Unit", "kg/GJ delivered", IF(AND(HN6&lt;&gt;"", HN6&lt;&gt;"-", HM6="-"),"", IF($H6="","", IF(HM6="nd", "",IF(HM6="&lt;n.a.&gt;", "", IF(HN6="#/MJ", "", IF(HN6="kg/GJ delivered",HM6,IF(HN6="g/MJ delivered",HM6,IF(HN6="kg/MJ delivered",HM6*1000,IF(HN6="mg/MJ delivered",HM6/1000,IF(HN6="g/kg",((HM6)*(1/$I6)*(1/$H6)),IF(HN6="mg/kg",((HM6/1000)*(1/$I6)*(1/$H6)),IF(HN6="mg/MJ delivered",HM6/1000,IF(HN6="-","","Error"))))))))))))))))</f>
        <v/>
      </c>
      <c r="WC6" s="66" t="str">
        <f t="shared" ref="WC6:WC69" si="213">IF(AND(WI$3="Unit", WB6=""), "", IF(AND(WI$3="Unit", WB6="-"),"", IF(WI$3="Unit", "kg/GJ delivered", IF(AND(HO6&lt;&gt;"", HO6&lt;&gt;"-", HN6="-"),"", IF($H6="","", IF(HN6="nd", "",IF(HN6="&lt;n.a.&gt;", "", IF(HO6="#/MJ", "", IF(HO6="kg/GJ delivered",HN6,IF(HO6="g/MJ delivered",HN6,IF(HO6="kg/MJ delivered",HN6*1000,IF(HO6="mg/MJ delivered",HN6/1000,IF(HO6="g/kg",((HN6)*(1/$I6)*(1/$H6)),IF(HO6="mg/kg",((HN6/1000)*(1/$I6)*(1/$H6)),IF(HO6="mg/MJ delivered",HN6/1000,IF(HO6="-","","Error"))))))))))))))))</f>
        <v/>
      </c>
      <c r="WD6" s="66" t="str">
        <f t="shared" ref="WD6:WD69" si="214">IF(AND(WJ$3="Unit", WC6=""), "", IF(AND(WJ$3="Unit", WC6="-"),"", IF(WJ$3="Unit", "kg/GJ delivered", IF(AND(HP6&lt;&gt;"", HP6&lt;&gt;"-", HO6="-"),"", IF($H6="","", IF(HO6="nd", "",IF(HO6="&lt;n.a.&gt;", "", IF(HP6="#/MJ", "", IF(HP6="kg/GJ delivered",HO6,IF(HP6="g/MJ delivered",HO6,IF(HP6="kg/MJ delivered",HO6*1000,IF(HP6="mg/MJ delivered",HO6/1000,IF(HP6="g/kg",((HO6)*(1/$I6)*(1/$H6)),IF(HP6="mg/kg",((HO6/1000)*(1/$I6)*(1/$H6)),IF(HP6="mg/MJ delivered",HO6/1000,IF(HP6="-","","Error"))))))))))))))))</f>
        <v/>
      </c>
      <c r="WE6" s="66" t="str">
        <f t="shared" ref="WE6:WE69" si="215">IF(AND(WK$3="Unit", WD6=""), "", IF(AND(WK$3="Unit", WD6="-"),"", IF(WK$3="Unit", "kg/GJ delivered", IF(AND(HQ6&lt;&gt;"", HQ6&lt;&gt;"-", HP6="-"),"", IF($H6="","", IF(HP6="nd", "",IF(HP6="&lt;n.a.&gt;", "", IF(HQ6="#/MJ", "", IF(HQ6="kg/GJ delivered",HP6,IF(HQ6="g/MJ delivered",HP6,IF(HQ6="kg/MJ delivered",HP6*1000,IF(HQ6="mg/MJ delivered",HP6/1000,IF(HQ6="g/kg",((HP6)*(1/$I6)*(1/$H6)),IF(HQ6="mg/kg",((HP6/1000)*(1/$I6)*(1/$H6)),IF(HQ6="mg/MJ delivered",HP6/1000,IF(HQ6="-","","Error"))))))))))))))))</f>
        <v/>
      </c>
      <c r="WF6" s="66" t="str">
        <f t="shared" ref="WF6:WF69" si="216">IF(AND(WL$3="Unit", WE6=""), "", IF(AND(WL$3="Unit", WE6="-"),"", IF(WL$3="Unit", "kg/GJ delivered", IF(AND(HR6&lt;&gt;"", HR6&lt;&gt;"-", HQ6="-"),"", IF($H6="","", IF(HQ6="nd", "",IF(HQ6="&lt;n.a.&gt;", "", IF(HR6="#/MJ", "", IF(HR6="kg/GJ delivered",HQ6,IF(HR6="g/MJ delivered",HQ6,IF(HR6="kg/MJ delivered",HQ6*1000,IF(HR6="mg/MJ delivered",HQ6/1000,IF(HR6="g/kg",((HQ6)*(1/$I6)*(1/$H6)),IF(HR6="mg/kg",((HQ6/1000)*(1/$I6)*(1/$H6)),IF(HR6="mg/MJ delivered",HQ6/1000,IF(HR6="-","","Error"))))))))))))))))</f>
        <v/>
      </c>
      <c r="WG6" s="66" t="str">
        <f t="shared" ref="WG6:WG69" si="217">IF(AND(WM$3="Unit", WF6=""), "", IF(AND(WM$3="Unit", WF6="-"),"", IF(WM$3="Unit", "kg/GJ delivered", IF(AND(HS6&lt;&gt;"", HS6&lt;&gt;"-", HR6="-"),"", IF($H6="","", IF(HR6="nd", "",IF(HR6="&lt;n.a.&gt;", "", IF(HS6="#/MJ", "", IF(HS6="kg/GJ delivered",HR6,IF(HS6="g/MJ delivered",HR6,IF(HS6="kg/MJ delivered",HR6*1000,IF(HS6="mg/MJ delivered",HR6/1000,IF(HS6="g/kg",((HR6)*(1/$I6)*(1/$H6)),IF(HS6="mg/kg",((HR6/1000)*(1/$I6)*(1/$H6)),IF(HS6="mg/MJ delivered",HR6/1000,IF(HS6="-","","Error"))))))))))))))))</f>
        <v/>
      </c>
      <c r="WH6" s="66" t="str">
        <f t="shared" ref="WH6:WH69" si="218">IF(AND(WN$3="Unit", WG6=""), "", IF(AND(WN$3="Unit", WG6="-"),"", IF(WN$3="Unit", "kg/GJ delivered", IF(AND(HT6&lt;&gt;"", HT6&lt;&gt;"-", HS6="-"),"", IF($H6="","", IF(HS6="nd", "",IF(HS6="&lt;n.a.&gt;", "", IF(HT6="#/MJ", "", IF(HT6="kg/GJ delivered",HS6,IF(HT6="g/MJ delivered",HS6,IF(HT6="kg/MJ delivered",HS6*1000,IF(HT6="mg/MJ delivered",HS6/1000,IF(HT6="g/kg",((HS6)*(1/$I6)*(1/$H6)),IF(HT6="mg/kg",((HS6/1000)*(1/$I6)*(1/$H6)),IF(HT6="mg/MJ delivered",HS6/1000,IF(HT6="-","","Error"))))))))))))))))</f>
        <v/>
      </c>
      <c r="WI6" s="66" t="str">
        <f t="shared" ref="WI6:WI69" si="219">IF(AND(WO$3="Unit", WH6=""), "", IF(AND(WO$3="Unit", WH6="-"),"", IF(WO$3="Unit", "kg/GJ delivered", IF(AND(HU6&lt;&gt;"", HU6&lt;&gt;"-", HT6="-"),"", IF($H6="","", IF(HT6="nd", "",IF(HT6="&lt;n.a.&gt;", "", IF(HU6="#/MJ", "", IF(HU6="kg/GJ delivered",HT6,IF(HU6="g/MJ delivered",HT6,IF(HU6="kg/MJ delivered",HT6*1000,IF(HU6="mg/MJ delivered",HT6/1000,IF(HU6="g/kg",((HT6)*(1/$I6)*(1/$H6)),IF(HU6="mg/kg",((HT6/1000)*(1/$I6)*(1/$H6)),IF(HU6="mg/MJ delivered",HT6/1000,IF(HU6="-","","Error"))))))))))))))))</f>
        <v/>
      </c>
      <c r="WJ6" s="66" t="str">
        <f t="shared" ref="WJ6:WJ69" si="220">IF(AND(WP$3="Unit", WI6=""), "", IF(AND(WP$3="Unit", WI6="-"),"", IF(WP$3="Unit", "kg/GJ delivered", IF(AND(HV6&lt;&gt;"", HV6&lt;&gt;"-", HU6="-"),"", IF($H6="","", IF(HU6="nd", "",IF(HU6="&lt;n.a.&gt;", "", IF(HV6="#/MJ", "", IF(HV6="kg/GJ delivered",HU6,IF(HV6="g/MJ delivered",HU6,IF(HV6="kg/MJ delivered",HU6*1000,IF(HV6="mg/MJ delivered",HU6/1000,IF(HV6="g/kg",((HU6)*(1/$I6)*(1/$H6)),IF(HV6="mg/kg",((HU6/1000)*(1/$I6)*(1/$H6)),IF(HV6="mg/MJ delivered",HU6/1000,IF(HV6="-","","Error"))))))))))))))))</f>
        <v/>
      </c>
      <c r="WK6" s="66" t="str">
        <f t="shared" ref="WK6:WK69" si="221">IF(AND(WQ$3="Unit", WJ6=""), "", IF(AND(WQ$3="Unit", WJ6="-"),"", IF(WQ$3="Unit", "kg/GJ delivered", IF(AND(HW6&lt;&gt;"", HW6&lt;&gt;"-", HV6="-"),"", IF($H6="","", IF(HV6="nd", "",IF(HV6="&lt;n.a.&gt;", "", IF(HW6="#/MJ", "", IF(HW6="kg/GJ delivered",HV6,IF(HW6="g/MJ delivered",HV6,IF(HW6="kg/MJ delivered",HV6*1000,IF(HW6="mg/MJ delivered",HV6/1000,IF(HW6="g/kg",((HV6)*(1/$I6)*(1/$H6)),IF(HW6="mg/kg",((HV6/1000)*(1/$I6)*(1/$H6)),IF(HW6="mg/MJ delivered",HV6/1000,IF(HW6="-","","Error"))))))))))))))))</f>
        <v/>
      </c>
      <c r="WL6" s="66" t="str">
        <f t="shared" ref="WL6:WL69" si="222">IF(AND(WR$3="Unit", WK6=""), "", IF(AND(WR$3="Unit", WK6="-"),"", IF(WR$3="Unit", "kg/GJ delivered", IF(AND(HX6&lt;&gt;"", HX6&lt;&gt;"-", HW6="-"),"", IF($H6="","", IF(HW6="nd", "",IF(HW6="&lt;n.a.&gt;", "", IF(HX6="#/MJ", "", IF(HX6="kg/GJ delivered",HW6,IF(HX6="g/MJ delivered",HW6,IF(HX6="kg/MJ delivered",HW6*1000,IF(HX6="mg/MJ delivered",HW6/1000,IF(HX6="g/kg",((HW6)*(1/$I6)*(1/$H6)),IF(HX6="mg/kg",((HW6/1000)*(1/$I6)*(1/$H6)),IF(HX6="mg/MJ delivered",HW6/1000,IF(HX6="-","","Error"))))))))))))))))</f>
        <v/>
      </c>
      <c r="WM6" s="66" t="str">
        <f t="shared" ref="WM6:WM69" si="223">IF(AND(WS$3="Unit", WL6=""), "", IF(AND(WS$3="Unit", WL6="-"),"", IF(WS$3="Unit", "kg/GJ delivered", IF(AND(HY6&lt;&gt;"", HY6&lt;&gt;"-", HX6="-"),"", IF($H6="","", IF(HX6="nd", "",IF(HX6="&lt;n.a.&gt;", "", IF(HY6="#/MJ", "", IF(HY6="kg/GJ delivered",HX6,IF(HY6="g/MJ delivered",HX6,IF(HY6="kg/MJ delivered",HX6*1000,IF(HY6="mg/MJ delivered",HX6/1000,IF(HY6="g/kg",((HX6)*(1/$I6)*(1/$H6)),IF(HY6="mg/kg",((HX6/1000)*(1/$I6)*(1/$H6)),IF(HY6="mg/MJ delivered",HX6/1000,IF(HY6="-","","Error"))))))))))))))))</f>
        <v/>
      </c>
      <c r="WN6" s="66" t="str">
        <f t="shared" ref="WN6:WN69" si="224">IF(AND(WT$3="Unit", WM6=""), "", IF(AND(WT$3="Unit", WM6="-"),"", IF(WT$3="Unit", "kg/GJ delivered", IF(AND(HZ6&lt;&gt;"", HZ6&lt;&gt;"-", HY6="-"),"", IF($H6="","", IF(HY6="nd", "",IF(HY6="&lt;n.a.&gt;", "", IF(HZ6="#/MJ", "", IF(HZ6="kg/GJ delivered",HY6,IF(HZ6="g/MJ delivered",HY6,IF(HZ6="kg/MJ delivered",HY6*1000,IF(HZ6="mg/MJ delivered",HY6/1000,IF(HZ6="g/kg",((HY6)*(1/$I6)*(1/$H6)),IF(HZ6="mg/kg",((HY6/1000)*(1/$I6)*(1/$H6)),IF(HZ6="mg/MJ delivered",HY6/1000,IF(HZ6="-","","Error"))))))))))))))))</f>
        <v/>
      </c>
      <c r="WO6" s="66" t="str">
        <f t="shared" ref="WO6:WO69" si="225">IF(AND(WU$3="Unit", WN6=""), "", IF(AND(WU$3="Unit", WN6="-"),"", IF(WU$3="Unit", "kg/GJ delivered", IF(AND(IA6&lt;&gt;"", IA6&lt;&gt;"-", HZ6="-"),"", IF($H6="","", IF(HZ6="nd", "",IF(HZ6="&lt;n.a.&gt;", "", IF(IA6="#/MJ", "", IF(IA6="kg/GJ delivered",HZ6,IF(IA6="g/MJ delivered",HZ6,IF(IA6="kg/MJ delivered",HZ6*1000,IF(IA6="mg/MJ delivered",HZ6/1000,IF(IA6="g/kg",((HZ6)*(1/$I6)*(1/$H6)),IF(IA6="mg/kg",((HZ6/1000)*(1/$I6)*(1/$H6)),IF(IA6="mg/MJ delivered",HZ6/1000,IF(IA6="-","","Error"))))))))))))))))</f>
        <v/>
      </c>
      <c r="WP6" s="66" t="str">
        <f t="shared" ref="WP6:WP69" si="226">IF(AND(WV$3="Unit", WO6=""), "", IF(AND(WV$3="Unit", WO6="-"),"", IF(WV$3="Unit", "kg/GJ delivered", IF(AND(IB6&lt;&gt;"", IB6&lt;&gt;"-", IA6="-"),"", IF($H6="","", IF(IA6="nd", "",IF(IA6="&lt;n.a.&gt;", "", IF(IB6="#/MJ", "", IF(IB6="kg/GJ delivered",IA6,IF(IB6="g/MJ delivered",IA6,IF(IB6="kg/MJ delivered",IA6*1000,IF(IB6="mg/MJ delivered",IA6/1000,IF(IB6="g/kg",((IA6)*(1/$I6)*(1/$H6)),IF(IB6="mg/kg",((IA6/1000)*(1/$I6)*(1/$H6)),IF(IB6="mg/MJ delivered",IA6/1000,IF(IB6="-","","Error"))))))))))))))))</f>
        <v/>
      </c>
      <c r="WQ6" s="66" t="str">
        <f t="shared" ref="WQ6:WQ69" si="227">IF(AND(WW$3="Unit", WP6=""), "", IF(AND(WW$3="Unit", WP6="-"),"", IF(WW$3="Unit", "kg/GJ delivered", IF(AND(IC6&lt;&gt;"", IC6&lt;&gt;"-", IB6="-"),"", IF($H6="","", IF(IB6="nd", "",IF(IB6="&lt;n.a.&gt;", "", IF(IC6="#/MJ", "", IF(IC6="kg/GJ delivered",IB6,IF(IC6="g/MJ delivered",IB6,IF(IC6="kg/MJ delivered",IB6*1000,IF(IC6="mg/MJ delivered",IB6/1000,IF(IC6="g/kg",((IB6)*(1/$I6)*(1/$H6)),IF(IC6="mg/kg",((IB6/1000)*(1/$I6)*(1/$H6)),IF(IC6="mg/MJ delivered",IB6/1000,IF(IC6="-","","Error"))))))))))))))))</f>
        <v/>
      </c>
      <c r="WR6" s="66" t="str">
        <f t="shared" ref="WR6:WR69" si="228">IF(AND(WX$3="Unit", WQ6=""), "", IF(AND(WX$3="Unit", WQ6="-"),"", IF(WX$3="Unit", "kg/GJ delivered", IF(AND(ID6&lt;&gt;"", ID6&lt;&gt;"-", IC6="-"),"", IF($H6="","", IF(IC6="nd", "",IF(IC6="&lt;n.a.&gt;", "", IF(ID6="#/MJ", "", IF(ID6="kg/GJ delivered",IC6,IF(ID6="g/MJ delivered",IC6,IF(ID6="kg/MJ delivered",IC6*1000,IF(ID6="mg/MJ delivered",IC6/1000,IF(ID6="g/kg",((IC6)*(1/$I6)*(1/$H6)),IF(ID6="mg/kg",((IC6/1000)*(1/$I6)*(1/$H6)),IF(ID6="mg/MJ delivered",IC6/1000,IF(ID6="-","","Error"))))))))))))))))</f>
        <v/>
      </c>
      <c r="WS6" s="66" t="str">
        <f t="shared" ref="WS6:WS69" si="229">IF(AND(WY$3="Unit", WR6=""), "", IF(AND(WY$3="Unit", WR6="-"),"", IF(WY$3="Unit", "kg/GJ delivered", IF(AND(IE6&lt;&gt;"", IE6&lt;&gt;"-", ID6="-"),"", IF($H6="","", IF(ID6="nd", "",IF(ID6="&lt;n.a.&gt;", "", IF(IE6="#/MJ", "", IF(IE6="kg/GJ delivered",ID6,IF(IE6="g/MJ delivered",ID6,IF(IE6="kg/MJ delivered",ID6*1000,IF(IE6="mg/MJ delivered",ID6/1000,IF(IE6="g/kg",((ID6)*(1/$I6)*(1/$H6)),IF(IE6="mg/kg",((ID6/1000)*(1/$I6)*(1/$H6)),IF(IE6="mg/MJ delivered",ID6/1000,IF(IE6="-","","Error"))))))))))))))))</f>
        <v/>
      </c>
      <c r="WT6" s="66" t="str">
        <f t="shared" ref="WT6:WT69" si="230">IF(AND(WZ$3="Unit", WS6=""), "", IF(AND(WZ$3="Unit", WS6="-"),"", IF(WZ$3="Unit", "kg/GJ delivered", IF(AND(IF6&lt;&gt;"", IF6&lt;&gt;"-", IE6="-"),"", IF($H6="","", IF(IE6="nd", "",IF(IE6="&lt;n.a.&gt;", "", IF(IF6="#/MJ", "", IF(IF6="kg/GJ delivered",IE6,IF(IF6="g/MJ delivered",IE6,IF(IF6="kg/MJ delivered",IE6*1000,IF(IF6="mg/MJ delivered",IE6/1000,IF(IF6="g/kg",((IE6)*(1/$I6)*(1/$H6)),IF(IF6="mg/kg",((IE6/1000)*(1/$I6)*(1/$H6)),IF(IF6="mg/MJ delivered",IE6/1000,IF(IF6="-","","Error"))))))))))))))))</f>
        <v/>
      </c>
      <c r="WU6" s="66" t="str">
        <f t="shared" ref="WU6:WU69" si="231">IF(AND(XA$3="Unit", WT6=""), "", IF(AND(XA$3="Unit", WT6="-"),"", IF(XA$3="Unit", "kg/GJ delivered", IF(AND(IG6&lt;&gt;"", IG6&lt;&gt;"-", IF6="-"),"", IF($H6="","", IF(IF6="nd", "",IF(IF6="&lt;n.a.&gt;", "", IF(IG6="#/MJ", "", IF(IG6="kg/GJ delivered",IF6,IF(IG6="g/MJ delivered",IF6,IF(IG6="kg/MJ delivered",IF6*1000,IF(IG6="mg/MJ delivered",IF6/1000,IF(IG6="g/kg",((IF6)*(1/$I6)*(1/$H6)),IF(IG6="mg/kg",((IF6/1000)*(1/$I6)*(1/$H6)),IF(IG6="mg/MJ delivered",IF6/1000,IF(IG6="-","","Error"))))))))))))))))</f>
        <v/>
      </c>
      <c r="WV6" s="66" t="str">
        <f t="shared" ref="WV6:WV69" si="232">IF(AND(XB$3="Unit", WU6=""), "", IF(AND(XB$3="Unit", WU6="-"),"", IF(XB$3="Unit", "kg/GJ delivered", IF(AND(IH6&lt;&gt;"", IH6&lt;&gt;"-", IG6="-"),"", IF($H6="","", IF(IG6="nd", "",IF(IG6="&lt;n.a.&gt;", "", IF(IH6="#/MJ", "", IF(IH6="kg/GJ delivered",IG6,IF(IH6="g/MJ delivered",IG6,IF(IH6="kg/MJ delivered",IG6*1000,IF(IH6="mg/MJ delivered",IG6/1000,IF(IH6="g/kg",((IG6)*(1/$I6)*(1/$H6)),IF(IH6="mg/kg",((IG6/1000)*(1/$I6)*(1/$H6)),IF(IH6="mg/MJ delivered",IG6/1000,IF(IH6="-","","Error"))))))))))))))))</f>
        <v/>
      </c>
      <c r="WW6" s="66" t="str">
        <f t="shared" ref="WW6:WW69" si="233">IF(AND(XC$3="Unit", WV6=""), "", IF(AND(XC$3="Unit", WV6="-"),"", IF(XC$3="Unit", "kg/GJ delivered", IF(AND(II6&lt;&gt;"", II6&lt;&gt;"-", IH6="-"),"", IF($H6="","", IF(IH6="nd", "",IF(IH6="&lt;n.a.&gt;", "", IF(II6="#/MJ", "", IF(II6="kg/GJ delivered",IH6,IF(II6="g/MJ delivered",IH6,IF(II6="kg/MJ delivered",IH6*1000,IF(II6="mg/MJ delivered",IH6/1000,IF(II6="g/kg",((IH6)*(1/$I6)*(1/$H6)),IF(II6="mg/kg",((IH6/1000)*(1/$I6)*(1/$H6)),IF(II6="mg/MJ delivered",IH6/1000,IF(II6="-","","Error"))))))))))))))))</f>
        <v/>
      </c>
      <c r="WX6" s="66" t="str">
        <f t="shared" ref="WX6:WX69" si="234">IF(AND(XD$3="Unit", WW6=""), "", IF(AND(XD$3="Unit", WW6="-"),"", IF(XD$3="Unit", "kg/GJ delivered", IF(AND(IJ6&lt;&gt;"", IJ6&lt;&gt;"-", II6="-"),"", IF($H6="","", IF(II6="nd", "",IF(II6="&lt;n.a.&gt;", "", IF(IJ6="#/MJ", "", IF(IJ6="kg/GJ delivered",II6,IF(IJ6="g/MJ delivered",II6,IF(IJ6="kg/MJ delivered",II6*1000,IF(IJ6="mg/MJ delivered",II6/1000,IF(IJ6="g/kg",((II6)*(1/$I6)*(1/$H6)),IF(IJ6="mg/kg",((II6/1000)*(1/$I6)*(1/$H6)),IF(IJ6="mg/MJ delivered",II6/1000,IF(IJ6="-","","Error"))))))))))))))))</f>
        <v/>
      </c>
      <c r="WY6" s="66" t="str">
        <f t="shared" ref="WY6:WY69" si="235">IF(AND(XE$3="Unit", WX6=""), "", IF(AND(XE$3="Unit", WX6="-"),"", IF(XE$3="Unit", "kg/GJ delivered", IF(AND(IK6&lt;&gt;"", IK6&lt;&gt;"-", IJ6="-"),"", IF($H6="","", IF(IJ6="nd", "",IF(IJ6="&lt;n.a.&gt;", "", IF(IK6="#/MJ", "", IF(IK6="kg/GJ delivered",IJ6,IF(IK6="g/MJ delivered",IJ6,IF(IK6="kg/MJ delivered",IJ6*1000,IF(IK6="mg/MJ delivered",IJ6/1000,IF(IK6="g/kg",((IJ6)*(1/$I6)*(1/$H6)),IF(IK6="mg/kg",((IJ6/1000)*(1/$I6)*(1/$H6)),IF(IK6="mg/MJ delivered",IJ6/1000,IF(IK6="-","","Error"))))))))))))))))</f>
        <v/>
      </c>
      <c r="WZ6" s="66" t="str">
        <f t="shared" ref="WZ6:WZ69" si="236">IF(AND(XF$3="Unit", WY6=""), "", IF(AND(XF$3="Unit", WY6="-"),"", IF(XF$3="Unit", "kg/GJ delivered", IF(AND(IL6&lt;&gt;"", IL6&lt;&gt;"-", IK6="-"),"", IF($H6="","", IF(IK6="nd", "",IF(IK6="&lt;n.a.&gt;", "", IF(IL6="#/MJ", "", IF(IL6="kg/GJ delivered",IK6,IF(IL6="g/MJ delivered",IK6,IF(IL6="kg/MJ delivered",IK6*1000,IF(IL6="mg/MJ delivered",IK6/1000,IF(IL6="g/kg",((IK6)*(1/$I6)*(1/$H6)),IF(IL6="mg/kg",((IK6/1000)*(1/$I6)*(1/$H6)),IF(IL6="mg/MJ delivered",IK6/1000,IF(IL6="-","","Error"))))))))))))))))</f>
        <v/>
      </c>
      <c r="XA6" s="66" t="str">
        <f t="shared" ref="XA6:XA69" si="237">IF(AND(XG$3="Unit", WZ6=""), "", IF(AND(XG$3="Unit", WZ6="-"),"", IF(XG$3="Unit", "kg/GJ delivered", IF(AND(IM6&lt;&gt;"", IM6&lt;&gt;"-", IL6="-"),"", IF($H6="","", IF(IL6="nd", "",IF(IL6="&lt;n.a.&gt;", "", IF(IM6="#/MJ", "", IF(IM6="kg/GJ delivered",IL6,IF(IM6="g/MJ delivered",IL6,IF(IM6="kg/MJ delivered",IL6*1000,IF(IM6="mg/MJ delivered",IL6/1000,IF(IM6="g/kg",((IL6)*(1/$I6)*(1/$H6)),IF(IM6="mg/kg",((IL6/1000)*(1/$I6)*(1/$H6)),IF(IM6="mg/MJ delivered",IL6/1000,IF(IM6="-","","Error"))))))))))))))))</f>
        <v/>
      </c>
      <c r="XB6" s="66" t="str">
        <f t="shared" ref="XB6:XB69" si="238">IF(AND(XH$3="Unit", XA6=""), "", IF(AND(XH$3="Unit", XA6="-"),"", IF(XH$3="Unit", "kg/GJ delivered", IF(AND(IN6&lt;&gt;"", IN6&lt;&gt;"-", IM6="-"),"", IF($H6="","", IF(IM6="nd", "",IF(IM6="&lt;n.a.&gt;", "", IF(IN6="#/MJ", "", IF(IN6="kg/GJ delivered",IM6,IF(IN6="g/MJ delivered",IM6,IF(IN6="kg/MJ delivered",IM6*1000,IF(IN6="mg/MJ delivered",IM6/1000,IF(IN6="g/kg",((IM6)*(1/$I6)*(1/$H6)),IF(IN6="mg/kg",((IM6/1000)*(1/$I6)*(1/$H6)),IF(IN6="mg/MJ delivered",IM6/1000,IF(IN6="-","","Error"))))))))))))))))</f>
        <v/>
      </c>
      <c r="XC6" s="66" t="str">
        <f t="shared" ref="XC6:XC69" si="239">IF(AND(XI$3="Unit", XB6=""), "", IF(AND(XI$3="Unit", XB6="-"),"", IF(XI$3="Unit", "kg/GJ delivered", IF(AND(IO6&lt;&gt;"", IO6&lt;&gt;"-", IN6="-"),"", IF($H6="","", IF(IN6="nd", "",IF(IN6="&lt;n.a.&gt;", "", IF(IO6="#/MJ", "", IF(IO6="kg/GJ delivered",IN6,IF(IO6="g/MJ delivered",IN6,IF(IO6="kg/MJ delivered",IN6*1000,IF(IO6="mg/MJ delivered",IN6/1000,IF(IO6="g/kg",((IN6)*(1/$I6)*(1/$H6)),IF(IO6="mg/kg",((IN6/1000)*(1/$I6)*(1/$H6)),IF(IO6="mg/MJ delivered",IN6/1000,IF(IO6="-","","Error"))))))))))))))))</f>
        <v/>
      </c>
      <c r="XD6" s="66" t="str">
        <f t="shared" ref="XD6:XD69" si="240">IF(AND(XJ$3="Unit", XC6=""), "", IF(AND(XJ$3="Unit", XC6="-"),"", IF(XJ$3="Unit", "kg/GJ delivered", IF(AND(IP6&lt;&gt;"", IP6&lt;&gt;"-", IO6="-"),"", IF($H6="","", IF(IO6="nd", "",IF(IO6="&lt;n.a.&gt;", "", IF(IP6="#/MJ", "", IF(IP6="kg/GJ delivered",IO6,IF(IP6="g/MJ delivered",IO6,IF(IP6="kg/MJ delivered",IO6*1000,IF(IP6="mg/MJ delivered",IO6/1000,IF(IP6="g/kg",((IO6)*(1/$I6)*(1/$H6)),IF(IP6="mg/kg",((IO6/1000)*(1/$I6)*(1/$H6)),IF(IP6="mg/MJ delivered",IO6/1000,IF(IP6="-","","Error"))))))))))))))))</f>
        <v/>
      </c>
      <c r="XE6" s="66" t="str">
        <f t="shared" ref="XE6:XE69" si="241">IF(AND(XK$3="Unit", XD6=""), "", IF(AND(XK$3="Unit", XD6="-"),"", IF(XK$3="Unit", "kg/GJ delivered", IF(AND(IQ6&lt;&gt;"", IQ6&lt;&gt;"-", IP6="-"),"", IF($H6="","", IF(IP6="nd", "",IF(IP6="&lt;n.a.&gt;", "", IF(IQ6="#/MJ", "", IF(IQ6="kg/GJ delivered",IP6,IF(IQ6="g/MJ delivered",IP6,IF(IQ6="kg/MJ delivered",IP6*1000,IF(IQ6="mg/MJ delivered",IP6/1000,IF(IQ6="g/kg",((IP6)*(1/$I6)*(1/$H6)),IF(IQ6="mg/kg",((IP6/1000)*(1/$I6)*(1/$H6)),IF(IQ6="mg/MJ delivered",IP6/1000,IF(IQ6="-","","Error"))))))))))))))))</f>
        <v/>
      </c>
      <c r="XF6" s="66" t="str">
        <f t="shared" ref="XF6:XF69" si="242">IF(AND(XL$3="Unit", XE6=""), "", IF(AND(XL$3="Unit", XE6="-"),"", IF(XL$3="Unit", "kg/GJ delivered", IF(AND(IR6&lt;&gt;"", IR6&lt;&gt;"-", IQ6="-"),"", IF($H6="","", IF(IQ6="nd", "",IF(IQ6="&lt;n.a.&gt;", "", IF(IR6="#/MJ", "", IF(IR6="kg/GJ delivered",IQ6,IF(IR6="g/MJ delivered",IQ6,IF(IR6="kg/MJ delivered",IQ6*1000,IF(IR6="mg/MJ delivered",IQ6/1000,IF(IR6="g/kg",((IQ6)*(1/$I6)*(1/$H6)),IF(IR6="mg/kg",((IQ6/1000)*(1/$I6)*(1/$H6)),IF(IR6="mg/MJ delivered",IQ6/1000,IF(IR6="-","","Error"))))))))))))))))</f>
        <v/>
      </c>
      <c r="XG6" s="66" t="str">
        <f t="shared" ref="XG6:XG69" si="243">IF(AND(XM$3="Unit", XF6=""), "", IF(AND(XM$3="Unit", XF6="-"),"", IF(XM$3="Unit", "kg/GJ delivered", IF(AND(IS6&lt;&gt;"", IS6&lt;&gt;"-", IR6="-"),"", IF($H6="","", IF(IR6="nd", "",IF(IR6="&lt;n.a.&gt;", "", IF(IS6="#/MJ", "", IF(IS6="kg/GJ delivered",IR6,IF(IS6="g/MJ delivered",IR6,IF(IS6="kg/MJ delivered",IR6*1000,IF(IS6="mg/MJ delivered",IR6/1000,IF(IS6="g/kg",((IR6)*(1/$I6)*(1/$H6)),IF(IS6="mg/kg",((IR6/1000)*(1/$I6)*(1/$H6)),IF(IS6="mg/MJ delivered",IR6/1000,IF(IS6="-","","Error"))))))))))))))))</f>
        <v/>
      </c>
      <c r="XH6" s="66" t="str">
        <f t="shared" ref="XH6:XH69" si="244">IF(AND(XN$3="Unit", XG6=""), "", IF(AND(XN$3="Unit", XG6="-"),"", IF(XN$3="Unit", "kg/GJ delivered", IF(AND(IT6&lt;&gt;"", IT6&lt;&gt;"-", IS6="-"),"", IF($H6="","", IF(IS6="nd", "",IF(IS6="&lt;n.a.&gt;", "", IF(IT6="#/MJ", "", IF(IT6="kg/GJ delivered",IS6,IF(IT6="g/MJ delivered",IS6,IF(IT6="kg/MJ delivered",IS6*1000,IF(IT6="mg/MJ delivered",IS6/1000,IF(IT6="g/kg",((IS6)*(1/$I6)*(1/$H6)),IF(IT6="mg/kg",((IS6/1000)*(1/$I6)*(1/$H6)),IF(IT6="mg/MJ delivered",IS6/1000,IF(IT6="-","","Error"))))))))))))))))</f>
        <v/>
      </c>
      <c r="XI6" s="66" t="str">
        <f t="shared" ref="XI6:XI69" si="245">IF(AND(XO$3="Unit", XH6=""), "", IF(AND(XO$3="Unit", XH6="-"),"", IF(XO$3="Unit", "kg/GJ delivered", IF(AND(IU6&lt;&gt;"", IU6&lt;&gt;"-", IT6="-"),"", IF($H6="","", IF(IT6="nd", "",IF(IT6="&lt;n.a.&gt;", "", IF(IU6="#/MJ", "", IF(IU6="kg/GJ delivered",IT6,IF(IU6="g/MJ delivered",IT6,IF(IU6="kg/MJ delivered",IT6*1000,IF(IU6="mg/MJ delivered",IT6/1000,IF(IU6="g/kg",((IT6)*(1/$I6)*(1/$H6)),IF(IU6="mg/kg",((IT6/1000)*(1/$I6)*(1/$H6)),IF(IU6="mg/MJ delivered",IT6/1000,IF(IU6="-","","Error"))))))))))))))))</f>
        <v/>
      </c>
      <c r="XJ6" s="66" t="str">
        <f t="shared" ref="XJ6:XJ69" si="246">IF(AND(XP$3="Unit", XI6=""), "", IF(AND(XP$3="Unit", XI6="-"),"", IF(XP$3="Unit", "kg/GJ delivered", IF(AND(IV6&lt;&gt;"", IV6&lt;&gt;"-", IU6="-"),"", IF($H6="","", IF(IU6="nd", "",IF(IU6="&lt;n.a.&gt;", "", IF(IV6="#/MJ", "", IF(IV6="kg/GJ delivered",IU6,IF(IV6="g/MJ delivered",IU6,IF(IV6="kg/MJ delivered",IU6*1000,IF(IV6="mg/MJ delivered",IU6/1000,IF(IV6="g/kg",((IU6)*(1/$I6)*(1/$H6)),IF(IV6="mg/kg",((IU6/1000)*(1/$I6)*(1/$H6)),IF(IV6="mg/MJ delivered",IU6/1000,IF(IV6="-","","Error"))))))))))))))))</f>
        <v/>
      </c>
      <c r="XK6" s="66" t="str">
        <f t="shared" ref="XK6:XK69" si="247">IF(AND(XQ$3="Unit", XJ6=""), "", IF(AND(XQ$3="Unit", XJ6="-"),"", IF(XQ$3="Unit", "kg/GJ delivered", IF(AND(IW6&lt;&gt;"", IW6&lt;&gt;"-", IV6="-"),"", IF($H6="","", IF(IV6="nd", "",IF(IV6="&lt;n.a.&gt;", "", IF(IW6="#/MJ", "", IF(IW6="kg/GJ delivered",IV6,IF(IW6="g/MJ delivered",IV6,IF(IW6="kg/MJ delivered",IV6*1000,IF(IW6="mg/MJ delivered",IV6/1000,IF(IW6="g/kg",((IV6)*(1/$I6)*(1/$H6)),IF(IW6="mg/kg",((IV6/1000)*(1/$I6)*(1/$H6)),IF(IW6="mg/MJ delivered",IV6/1000,IF(IW6="-","","Error"))))))))))))))))</f>
        <v/>
      </c>
      <c r="XL6" s="66" t="str">
        <f t="shared" ref="XL6:XL69" si="248">IF(AND(XR$3="Unit", XK6=""), "", IF(AND(XR$3="Unit", XK6="-"),"", IF(XR$3="Unit", "kg/GJ delivered", IF(AND(IX6&lt;&gt;"", IX6&lt;&gt;"-", IW6="-"),"", IF($H6="","", IF(IW6="nd", "",IF(IW6="&lt;n.a.&gt;", "", IF(IX6="#/MJ", "", IF(IX6="kg/GJ delivered",IW6,IF(IX6="g/MJ delivered",IW6,IF(IX6="kg/MJ delivered",IW6*1000,IF(IX6="mg/MJ delivered",IW6/1000,IF(IX6="g/kg",((IW6)*(1/$I6)*(1/$H6)),IF(IX6="mg/kg",((IW6/1000)*(1/$I6)*(1/$H6)),IF(IX6="mg/MJ delivered",IW6/1000,IF(IX6="-","","Error"))))))))))))))))</f>
        <v/>
      </c>
      <c r="XM6" s="66" t="str">
        <f t="shared" ref="XM6:XM69" si="249">IF(AND(XS$3="Unit", XL6=""), "", IF(AND(XS$3="Unit", XL6="-"),"", IF(XS$3="Unit", "kg/GJ delivered", IF(AND(IY6&lt;&gt;"", IY6&lt;&gt;"-", IX6="-"),"", IF($H6="","", IF(IX6="nd", "",IF(IX6="&lt;n.a.&gt;", "", IF(IY6="#/MJ", "", IF(IY6="kg/GJ delivered",IX6,IF(IY6="g/MJ delivered",IX6,IF(IY6="kg/MJ delivered",IX6*1000,IF(IY6="mg/MJ delivered",IX6/1000,IF(IY6="g/kg",((IX6)*(1/$I6)*(1/$H6)),IF(IY6="mg/kg",((IX6/1000)*(1/$I6)*(1/$H6)),IF(IY6="mg/MJ delivered",IX6/1000,IF(IY6="-","","Error"))))))))))))))))</f>
        <v/>
      </c>
      <c r="XN6" s="66" t="str">
        <f t="shared" ref="XN6:XN69" si="250">IF(AND(XT$3="Unit", XM6=""), "", IF(AND(XT$3="Unit", XM6="-"),"", IF(XT$3="Unit", "kg/GJ delivered", IF(AND(IZ6&lt;&gt;"", IZ6&lt;&gt;"-", IY6="-"),"", IF($H6="","", IF(IY6="nd", "",IF(IY6="&lt;n.a.&gt;", "", IF(IZ6="#/MJ", "", IF(IZ6="kg/GJ delivered",IY6,IF(IZ6="g/MJ delivered",IY6,IF(IZ6="kg/MJ delivered",IY6*1000,IF(IZ6="mg/MJ delivered",IY6/1000,IF(IZ6="g/kg",((IY6)*(1/$I6)*(1/$H6)),IF(IZ6="mg/kg",((IY6/1000)*(1/$I6)*(1/$H6)),IF(IZ6="mg/MJ delivered",IY6/1000,IF(IZ6="-","","Error"))))))))))))))))</f>
        <v/>
      </c>
      <c r="XO6" s="66" t="str">
        <f t="shared" ref="XO6:XO69" si="251">IF(AND(XU$3="Unit", XN6=""), "", IF(AND(XU$3="Unit", XN6="-"),"", IF(XU$3="Unit", "kg/GJ delivered", IF(AND(JA6&lt;&gt;"", JA6&lt;&gt;"-", IZ6="-"),"", IF($H6="","", IF(IZ6="nd", "",IF(IZ6="&lt;n.a.&gt;", "", IF(JA6="#/MJ", "", IF(JA6="kg/GJ delivered",IZ6,IF(JA6="g/MJ delivered",IZ6,IF(JA6="kg/MJ delivered",IZ6*1000,IF(JA6="mg/MJ delivered",IZ6/1000,IF(JA6="g/kg",((IZ6)*(1/$I6)*(1/$H6)),IF(JA6="mg/kg",((IZ6/1000)*(1/$I6)*(1/$H6)),IF(JA6="mg/MJ delivered",IZ6/1000,IF(JA6="-","","Error"))))))))))))))))</f>
        <v/>
      </c>
      <c r="XP6" s="66" t="str">
        <f t="shared" ref="XP6:XP69" si="252">IF(AND(XV$3="Unit", XO6=""), "", IF(AND(XV$3="Unit", XO6="-"),"", IF(XV$3="Unit", "kg/GJ delivered", IF(AND(JB6&lt;&gt;"", JB6&lt;&gt;"-", JA6="-"),"", IF($H6="","", IF(JA6="nd", "",IF(JA6="&lt;n.a.&gt;", "", IF(JB6="#/MJ", "", IF(JB6="kg/GJ delivered",JA6,IF(JB6="g/MJ delivered",JA6,IF(JB6="kg/MJ delivered",JA6*1000,IF(JB6="mg/MJ delivered",JA6/1000,IF(JB6="g/kg",((JA6)*(1/$I6)*(1/$H6)),IF(JB6="mg/kg",((JA6/1000)*(1/$I6)*(1/$H6)),IF(JB6="mg/MJ delivered",JA6/1000,IF(JB6="-","","Error"))))))))))))))))</f>
        <v/>
      </c>
      <c r="XQ6" s="66" t="str">
        <f t="shared" ref="XQ6:XQ69" si="253">IF(AND(XW$3="Unit", XP6=""), "", IF(AND(XW$3="Unit", XP6="-"),"", IF(XW$3="Unit", "kg/GJ delivered", IF(AND(JC6&lt;&gt;"", JC6&lt;&gt;"-", JB6="-"),"", IF($H6="","", IF(JB6="nd", "",IF(JB6="&lt;n.a.&gt;", "", IF(JC6="#/MJ", "", IF(JC6="kg/GJ delivered",JB6,IF(JC6="g/MJ delivered",JB6,IF(JC6="kg/MJ delivered",JB6*1000,IF(JC6="mg/MJ delivered",JB6/1000,IF(JC6="g/kg",((JB6)*(1/$I6)*(1/$H6)),IF(JC6="mg/kg",((JB6/1000)*(1/$I6)*(1/$H6)),IF(JC6="mg/MJ delivered",JB6/1000,IF(JC6="-","","Error"))))))))))))))))</f>
        <v/>
      </c>
      <c r="XR6" s="66" t="str">
        <f t="shared" ref="XR6:XR69" si="254">IF(AND(XX$3="Unit", XQ6=""), "", IF(AND(XX$3="Unit", XQ6="-"),"", IF(XX$3="Unit", "kg/GJ delivered", IF(AND(JD6&lt;&gt;"", JD6&lt;&gt;"-", JC6="-"),"", IF($H6="","", IF(JC6="nd", "",IF(JC6="&lt;n.a.&gt;", "", IF(JD6="#/MJ", "", IF(JD6="kg/GJ delivered",JC6,IF(JD6="g/MJ delivered",JC6,IF(JD6="kg/MJ delivered",JC6*1000,IF(JD6="mg/MJ delivered",JC6/1000,IF(JD6="g/kg",((JC6)*(1/$I6)*(1/$H6)),IF(JD6="mg/kg",((JC6/1000)*(1/$I6)*(1/$H6)),IF(JD6="mg/MJ delivered",JC6/1000,IF(JD6="-","","Error"))))))))))))))))</f>
        <v/>
      </c>
      <c r="XS6" s="66" t="str">
        <f t="shared" ref="XS6:XS69" si="255">IF(AND(XY$3="Unit", XR6=""), "", IF(AND(XY$3="Unit", XR6="-"),"", IF(XY$3="Unit", "kg/GJ delivered", IF(AND(JE6&lt;&gt;"", JE6&lt;&gt;"-", JD6="-"),"", IF($H6="","", IF(JD6="nd", "",IF(JD6="&lt;n.a.&gt;", "", IF(JE6="#/MJ", "", IF(JE6="kg/GJ delivered",JD6,IF(JE6="g/MJ delivered",JD6,IF(JE6="kg/MJ delivered",JD6*1000,IF(JE6="mg/MJ delivered",JD6/1000,IF(JE6="g/kg",((JD6)*(1/$I6)*(1/$H6)),IF(JE6="mg/kg",((JD6/1000)*(1/$I6)*(1/$H6)),IF(JE6="mg/MJ delivered",JD6/1000,IF(JE6="-","","Error"))))))))))))))))</f>
        <v/>
      </c>
      <c r="XT6" s="66" t="str">
        <f t="shared" ref="XT6:XT69" si="256">IF(AND(XZ$3="Unit", XS6=""), "", IF(AND(XZ$3="Unit", XS6="-"),"", IF(XZ$3="Unit", "kg/GJ delivered", IF(AND(JF6&lt;&gt;"", JF6&lt;&gt;"-", JE6="-"),"", IF($H6="","", IF(JE6="nd", "",IF(JE6="&lt;n.a.&gt;", "", IF(JF6="#/MJ", "", IF(JF6="kg/GJ delivered",JE6,IF(JF6="g/MJ delivered",JE6,IF(JF6="kg/MJ delivered",JE6*1000,IF(JF6="mg/MJ delivered",JE6/1000,IF(JF6="g/kg",((JE6)*(1/$I6)*(1/$H6)),IF(JF6="mg/kg",((JE6/1000)*(1/$I6)*(1/$H6)),IF(JF6="mg/MJ delivered",JE6/1000,IF(JF6="-","","Error"))))))))))))))))</f>
        <v/>
      </c>
      <c r="XU6" s="66" t="str">
        <f t="shared" ref="XU6:XU69" si="257">IF(AND(YA$3="Unit", XT6=""), "", IF(AND(YA$3="Unit", XT6="-"),"", IF(YA$3="Unit", "kg/GJ delivered", IF(AND(JG6&lt;&gt;"", JG6&lt;&gt;"-", JF6="-"),"", IF($H6="","", IF(JF6="nd", "",IF(JF6="&lt;n.a.&gt;", "", IF(JG6="#/MJ", "", IF(JG6="kg/GJ delivered",JF6,IF(JG6="g/MJ delivered",JF6,IF(JG6="kg/MJ delivered",JF6*1000,IF(JG6="mg/MJ delivered",JF6/1000,IF(JG6="g/kg",((JF6)*(1/$I6)*(1/$H6)),IF(JG6="mg/kg",((JF6/1000)*(1/$I6)*(1/$H6)),IF(JG6="mg/MJ delivered",JF6/1000,IF(JG6="-","","Error"))))))))))))))))</f>
        <v/>
      </c>
      <c r="XV6" s="66" t="str">
        <f t="shared" ref="XV6:XV69" si="258">IF(AND(YB$3="Unit", XU6=""), "", IF(AND(YB$3="Unit", XU6="-"),"", IF(YB$3="Unit", "kg/GJ delivered", IF(AND(JH6&lt;&gt;"", JH6&lt;&gt;"-", JG6="-"),"", IF($H6="","", IF(JG6="nd", "",IF(JG6="&lt;n.a.&gt;", "", IF(JH6="#/MJ", "", IF(JH6="kg/GJ delivered",JG6,IF(JH6="g/MJ delivered",JG6,IF(JH6="kg/MJ delivered",JG6*1000,IF(JH6="mg/MJ delivered",JG6/1000,IF(JH6="g/kg",((JG6)*(1/$I6)*(1/$H6)),IF(JH6="mg/kg",((JG6/1000)*(1/$I6)*(1/$H6)),IF(JH6="mg/MJ delivered",JG6/1000,IF(JH6="-","","Error"))))))))))))))))</f>
        <v/>
      </c>
      <c r="XW6" s="66" t="str">
        <f t="shared" ref="XW6:XW69" si="259">IF(AND(YC$3="Unit", XV6=""), "", IF(AND(YC$3="Unit", XV6="-"),"", IF(YC$3="Unit", "kg/GJ delivered", IF(AND(JI6&lt;&gt;"", JI6&lt;&gt;"-", JH6="-"),"", IF($H6="","", IF(JH6="nd", "",IF(JH6="&lt;n.a.&gt;", "", IF(JI6="#/MJ", "", IF(JI6="kg/GJ delivered",JH6,IF(JI6="g/MJ delivered",JH6,IF(JI6="kg/MJ delivered",JH6*1000,IF(JI6="mg/MJ delivered",JH6/1000,IF(JI6="g/kg",((JH6)*(1/$I6)*(1/$H6)),IF(JI6="mg/kg",((JH6/1000)*(1/$I6)*(1/$H6)),IF(JI6="mg/MJ delivered",JH6/1000,IF(JI6="-","","Error"))))))))))))))))</f>
        <v/>
      </c>
      <c r="XX6" s="66" t="str">
        <f t="shared" ref="XX6:XX69" si="260">IF(AND(YD$3="Unit", XW6=""), "", IF(AND(YD$3="Unit", XW6="-"),"", IF(YD$3="Unit", "kg/GJ delivered", IF(AND(JJ6&lt;&gt;"", JJ6&lt;&gt;"-", JI6="-"),"", IF($H6="","", IF(JI6="nd", "",IF(JI6="&lt;n.a.&gt;", "", IF(JJ6="#/MJ", "", IF(JJ6="kg/GJ delivered",JI6,IF(JJ6="g/MJ delivered",JI6,IF(JJ6="kg/MJ delivered",JI6*1000,IF(JJ6="mg/MJ delivered",JI6/1000,IF(JJ6="g/kg",((JI6)*(1/$I6)*(1/$H6)),IF(JJ6="mg/kg",((JI6/1000)*(1/$I6)*(1/$H6)),IF(JJ6="mg/MJ delivered",JI6/1000,IF(JJ6="-","","Error"))))))))))))))))</f>
        <v/>
      </c>
      <c r="XY6" s="66" t="str">
        <f t="shared" ref="XY6:XY69" si="261">IF(AND(YE$3="Unit", XX6=""), "", IF(AND(YE$3="Unit", XX6="-"),"", IF(YE$3="Unit", "kg/GJ delivered", IF(AND(JK6&lt;&gt;"", JK6&lt;&gt;"-", JJ6="-"),"", IF($H6="","", IF(JJ6="nd", "",IF(JJ6="&lt;n.a.&gt;", "", IF(JK6="#/MJ", "", IF(JK6="kg/GJ delivered",JJ6,IF(JK6="g/MJ delivered",JJ6,IF(JK6="kg/MJ delivered",JJ6*1000,IF(JK6="mg/MJ delivered",JJ6/1000,IF(JK6="g/kg",((JJ6)*(1/$I6)*(1/$H6)),IF(JK6="mg/kg",((JJ6/1000)*(1/$I6)*(1/$H6)),IF(JK6="mg/MJ delivered",JJ6/1000,IF(JK6="-","","Error"))))))))))))))))</f>
        <v/>
      </c>
      <c r="XZ6" s="66" t="str">
        <f t="shared" ref="XZ6:XZ69" si="262">IF(AND(YF$3="Unit", XY6=""), "", IF(AND(YF$3="Unit", XY6="-"),"", IF(YF$3="Unit", "kg/GJ delivered", IF(AND(JL6&lt;&gt;"", JL6&lt;&gt;"-", JK6="-"),"", IF($H6="","", IF(JK6="nd", "",IF(JK6="&lt;n.a.&gt;", "", IF(JL6="#/MJ", "", IF(JL6="kg/GJ delivered",JK6,IF(JL6="g/MJ delivered",JK6,IF(JL6="kg/MJ delivered",JK6*1000,IF(JL6="mg/MJ delivered",JK6/1000,IF(JL6="g/kg",((JK6)*(1/$I6)*(1/$H6)),IF(JL6="mg/kg",((JK6/1000)*(1/$I6)*(1/$H6)),IF(JL6="mg/MJ delivered",JK6/1000,IF(JL6="-","","Error"))))))))))))))))</f>
        <v/>
      </c>
      <c r="YA6" s="66" t="str">
        <f t="shared" ref="YA6:YA69" si="263">IF(AND(YG$3="Unit", XZ6=""), "", IF(AND(YG$3="Unit", XZ6="-"),"", IF(YG$3="Unit", "kg/GJ delivered", IF(AND(JM6&lt;&gt;"", JM6&lt;&gt;"-", JL6="-"),"", IF($H6="","", IF(JL6="nd", "",IF(JL6="&lt;n.a.&gt;", "", IF(JM6="#/MJ", "", IF(JM6="kg/GJ delivered",JL6,IF(JM6="g/MJ delivered",JL6,IF(JM6="kg/MJ delivered",JL6*1000,IF(JM6="mg/MJ delivered",JL6/1000,IF(JM6="g/kg",((JL6)*(1/$I6)*(1/$H6)),IF(JM6="mg/kg",((JL6/1000)*(1/$I6)*(1/$H6)),IF(JM6="mg/MJ delivered",JL6/1000,IF(JM6="-","","Error"))))))))))))))))</f>
        <v/>
      </c>
      <c r="YB6" s="66" t="str">
        <f t="shared" ref="YB6:YB69" si="264">IF(AND(YH$3="Unit", YA6=""), "", IF(AND(YH$3="Unit", YA6="-"),"", IF(YH$3="Unit", "kg/GJ delivered", IF(AND(JN6&lt;&gt;"", JN6&lt;&gt;"-", JM6="-"),"", IF($H6="","", IF(JM6="nd", "",IF(JM6="&lt;n.a.&gt;", "", IF(JN6="#/MJ", "", IF(JN6="kg/GJ delivered",JM6,IF(JN6="g/MJ delivered",JM6,IF(JN6="kg/MJ delivered",JM6*1000,IF(JN6="mg/MJ delivered",JM6/1000,IF(JN6="g/kg",((JM6)*(1/$I6)*(1/$H6)),IF(JN6="mg/kg",((JM6/1000)*(1/$I6)*(1/$H6)),IF(JN6="mg/MJ delivered",JM6/1000,IF(JN6="-","","Error"))))))))))))))))</f>
        <v/>
      </c>
      <c r="YC6" s="66" t="str">
        <f t="shared" ref="YC6:YC69" si="265">IF(AND(YI$3="Unit", YB6=""), "", IF(AND(YI$3="Unit", YB6="-"),"", IF(YI$3="Unit", "kg/GJ delivered", IF(AND(JO6&lt;&gt;"", JO6&lt;&gt;"-", JN6="-"),"", IF($H6="","", IF(JN6="nd", "",IF(JN6="&lt;n.a.&gt;", "", IF(JO6="#/MJ", "", IF(JO6="kg/GJ delivered",JN6,IF(JO6="g/MJ delivered",JN6,IF(JO6="kg/MJ delivered",JN6*1000,IF(JO6="mg/MJ delivered",JN6/1000,IF(JO6="g/kg",((JN6)*(1/$I6)*(1/$H6)),IF(JO6="mg/kg",((JN6/1000)*(1/$I6)*(1/$H6)),IF(JO6="mg/MJ delivered",JN6/1000,IF(JO6="-","","Error"))))))))))))))))</f>
        <v/>
      </c>
      <c r="YD6" s="66" t="str">
        <f t="shared" ref="YD6:YD69" si="266">IF(AND(YJ$3="Unit", YC6=""), "", IF(AND(YJ$3="Unit", YC6="-"),"", IF(YJ$3="Unit", "kg/GJ delivered", IF(AND(JP6&lt;&gt;"", JP6&lt;&gt;"-", JO6="-"),"", IF($H6="","", IF(JO6="nd", "",IF(JO6="&lt;n.a.&gt;", "", IF(JP6="#/MJ", "", IF(JP6="kg/GJ delivered",JO6,IF(JP6="g/MJ delivered",JO6,IF(JP6="kg/MJ delivered",JO6*1000,IF(JP6="mg/MJ delivered",JO6/1000,IF(JP6="g/kg",((JO6)*(1/$I6)*(1/$H6)),IF(JP6="mg/kg",((JO6/1000)*(1/$I6)*(1/$H6)),IF(JP6="mg/MJ delivered",JO6/1000,IF(JP6="-","","Error"))))))))))))))))</f>
        <v/>
      </c>
      <c r="YE6" s="66" t="str">
        <f t="shared" ref="YE6:YE69" si="267">IF(AND(YK$3="Unit", YD6=""), "", IF(AND(YK$3="Unit", YD6="-"),"", IF(YK$3="Unit", "kg/GJ delivered", IF(AND(JQ6&lt;&gt;"", JQ6&lt;&gt;"-", JP6="-"),"", IF($H6="","", IF(JP6="nd", "",IF(JP6="&lt;n.a.&gt;", "", IF(JQ6="#/MJ", "", IF(JQ6="kg/GJ delivered",JP6,IF(JQ6="g/MJ delivered",JP6,IF(JQ6="kg/MJ delivered",JP6*1000,IF(JQ6="mg/MJ delivered",JP6/1000,IF(JQ6="g/kg",((JP6)*(1/$I6)*(1/$H6)),IF(JQ6="mg/kg",((JP6/1000)*(1/$I6)*(1/$H6)),IF(JQ6="mg/MJ delivered",JP6/1000,IF(JQ6="-","","Error"))))))))))))))))</f>
        <v/>
      </c>
      <c r="YF6" s="66" t="str">
        <f t="shared" ref="YF6:YF69" si="268">IF(AND(YL$3="Unit", YE6=""), "", IF(AND(YL$3="Unit", YE6="-"),"", IF(YL$3="Unit", "kg/GJ delivered", IF(AND(JR6&lt;&gt;"", JR6&lt;&gt;"-", JQ6="-"),"", IF($H6="","", IF(JQ6="nd", "",IF(JQ6="&lt;n.a.&gt;", "", IF(JR6="#/MJ", "", IF(JR6="kg/GJ delivered",JQ6,IF(JR6="g/MJ delivered",JQ6,IF(JR6="kg/MJ delivered",JQ6*1000,IF(JR6="mg/MJ delivered",JQ6/1000,IF(JR6="g/kg",((JQ6)*(1/$I6)*(1/$H6)),IF(JR6="mg/kg",((JQ6/1000)*(1/$I6)*(1/$H6)),IF(JR6="mg/MJ delivered",JQ6/1000,IF(JR6="-","","Error"))))))))))))))))</f>
        <v/>
      </c>
      <c r="YG6" s="66" t="str">
        <f t="shared" ref="YG6:YG69" si="269">IF(AND(YM$3="Unit", YF6=""), "", IF(AND(YM$3="Unit", YF6="-"),"", IF(YM$3="Unit", "kg/GJ delivered", IF(AND(JS6&lt;&gt;"", JS6&lt;&gt;"-", JR6="-"),"", IF($H6="","", IF(JR6="nd", "",IF(JR6="&lt;n.a.&gt;", "", IF(JS6="#/MJ", "", IF(JS6="kg/GJ delivered",JR6,IF(JS6="g/MJ delivered",JR6,IF(JS6="kg/MJ delivered",JR6*1000,IF(JS6="mg/MJ delivered",JR6/1000,IF(JS6="g/kg",((JR6)*(1/$I6)*(1/$H6)),IF(JS6="mg/kg",((JR6/1000)*(1/$I6)*(1/$H6)),IF(JS6="mg/MJ delivered",JR6/1000,IF(JS6="-","","Error"))))))))))))))))</f>
        <v/>
      </c>
      <c r="YH6" s="66" t="str">
        <f t="shared" ref="YH6:YH69" si="270">IF(AND(YN$3="Unit", YG6=""), "", IF(AND(YN$3="Unit", YG6="-"),"", IF(YN$3="Unit", "kg/GJ delivered", IF(AND(JT6&lt;&gt;"", JT6&lt;&gt;"-", JS6="-"),"", IF($H6="","", IF(JS6="nd", "",IF(JS6="&lt;n.a.&gt;", "", IF(JT6="#/MJ", "", IF(JT6="kg/GJ delivered",JS6,IF(JT6="g/MJ delivered",JS6,IF(JT6="kg/MJ delivered",JS6*1000,IF(JT6="mg/MJ delivered",JS6/1000,IF(JT6="g/kg",((JS6)*(1/$I6)*(1/$H6)),IF(JT6="mg/kg",((JS6/1000)*(1/$I6)*(1/$H6)),IF(JT6="mg/MJ delivered",JS6/1000,IF(JT6="-","","Error"))))))))))))))))</f>
        <v/>
      </c>
      <c r="YI6" s="66" t="str">
        <f t="shared" ref="YI6:YI69" si="271">IF(AND(YO$3="Unit", YH6=""), "", IF(AND(YO$3="Unit", YH6="-"),"", IF(YO$3="Unit", "kg/GJ delivered", IF(AND(JU6&lt;&gt;"", JU6&lt;&gt;"-", JT6="-"),"", IF($H6="","", IF(JT6="nd", "",IF(JT6="&lt;n.a.&gt;", "", IF(JU6="#/MJ", "", IF(JU6="kg/GJ delivered",JT6,IF(JU6="g/MJ delivered",JT6,IF(JU6="kg/MJ delivered",JT6*1000,IF(JU6="mg/MJ delivered",JT6/1000,IF(JU6="g/kg",((JT6)*(1/$I6)*(1/$H6)),IF(JU6="mg/kg",((JT6/1000)*(1/$I6)*(1/$H6)),IF(JU6="mg/MJ delivered",JT6/1000,IF(JU6="-","","Error"))))))))))))))))</f>
        <v/>
      </c>
      <c r="YJ6" s="66" t="str">
        <f t="shared" ref="YJ6:YJ69" si="272">IF(AND(YP$3="Unit", YI6=""), "", IF(AND(YP$3="Unit", YI6="-"),"", IF(YP$3="Unit", "kg/GJ delivered", IF(AND(JV6&lt;&gt;"", JV6&lt;&gt;"-", JU6="-"),"", IF($H6="","", IF(JU6="nd", "",IF(JU6="&lt;n.a.&gt;", "", IF(JV6="#/MJ", "", IF(JV6="kg/GJ delivered",JU6,IF(JV6="g/MJ delivered",JU6,IF(JV6="kg/MJ delivered",JU6*1000,IF(JV6="mg/MJ delivered",JU6/1000,IF(JV6="g/kg",((JU6)*(1/$I6)*(1/$H6)),IF(JV6="mg/kg",((JU6/1000)*(1/$I6)*(1/$H6)),IF(JV6="mg/MJ delivered",JU6/1000,IF(JV6="-","","Error"))))))))))))))))</f>
        <v/>
      </c>
      <c r="YK6" s="66" t="str">
        <f t="shared" ref="YK6:YK69" si="273">IF(AND(YQ$3="Unit", YJ6=""), "", IF(AND(YQ$3="Unit", YJ6="-"),"", IF(YQ$3="Unit", "kg/GJ delivered", IF(AND(JW6&lt;&gt;"", JW6&lt;&gt;"-", JV6="-"),"", IF($H6="","", IF(JV6="nd", "",IF(JV6="&lt;n.a.&gt;", "", IF(JW6="#/MJ", "", IF(JW6="kg/GJ delivered",JV6,IF(JW6="g/MJ delivered",JV6,IF(JW6="kg/MJ delivered",JV6*1000,IF(JW6="mg/MJ delivered",JV6/1000,IF(JW6="g/kg",((JV6)*(1/$I6)*(1/$H6)),IF(JW6="mg/kg",((JV6/1000)*(1/$I6)*(1/$H6)),IF(JW6="mg/MJ delivered",JV6/1000,IF(JW6="-","","Error"))))))))))))))))</f>
        <v/>
      </c>
      <c r="YL6" s="66" t="str">
        <f t="shared" ref="YL6:YL69" si="274">IF(AND(YR$3="Unit", YK6=""), "", IF(AND(YR$3="Unit", YK6="-"),"", IF(YR$3="Unit", "kg/GJ delivered", IF(AND(JX6&lt;&gt;"", JX6&lt;&gt;"-", JW6="-"),"", IF($H6="","", IF(JW6="nd", "",IF(JW6="&lt;n.a.&gt;", "", IF(JX6="#/MJ", "", IF(JX6="kg/GJ delivered",JW6,IF(JX6="g/MJ delivered",JW6,IF(JX6="kg/MJ delivered",JW6*1000,IF(JX6="mg/MJ delivered",JW6/1000,IF(JX6="g/kg",((JW6)*(1/$I6)*(1/$H6)),IF(JX6="mg/kg",((JW6/1000)*(1/$I6)*(1/$H6)),IF(JX6="mg/MJ delivered",JW6/1000,IF(JX6="-","","Error"))))))))))))))))</f>
        <v/>
      </c>
      <c r="YM6" s="66" t="str">
        <f t="shared" ref="YM6:YM69" si="275">IF(AND(YS$3="Unit", YL6=""), "", IF(AND(YS$3="Unit", YL6="-"),"", IF(YS$3="Unit", "kg/GJ delivered", IF(AND(JY6&lt;&gt;"", JY6&lt;&gt;"-", JX6="-"),"", IF($H6="","", IF(JX6="nd", "",IF(JX6="&lt;n.a.&gt;", "", IF(JY6="#/MJ", "", IF(JY6="kg/GJ delivered",JX6,IF(JY6="g/MJ delivered",JX6,IF(JY6="kg/MJ delivered",JX6*1000,IF(JY6="mg/MJ delivered",JX6/1000,IF(JY6="g/kg",((JX6)*(1/$I6)*(1/$H6)),IF(JY6="mg/kg",((JX6/1000)*(1/$I6)*(1/$H6)),IF(JY6="mg/MJ delivered",JX6/1000,IF(JY6="-","","Error"))))))))))))))))</f>
        <v/>
      </c>
      <c r="YN6" s="66" t="str">
        <f t="shared" ref="YN6:YN69" si="276">IF(AND(YT$3="Unit", YM6=""), "", IF(AND(YT$3="Unit", YM6="-"),"", IF(YT$3="Unit", "kg/GJ delivered", IF(AND(JZ6&lt;&gt;"", JZ6&lt;&gt;"-", JY6="-"),"", IF($H6="","", IF(JY6="nd", "",IF(JY6="&lt;n.a.&gt;", "", IF(JZ6="#/MJ", "", IF(JZ6="kg/GJ delivered",JY6,IF(JZ6="g/MJ delivered",JY6,IF(JZ6="kg/MJ delivered",JY6*1000,IF(JZ6="mg/MJ delivered",JY6/1000,IF(JZ6="g/kg",((JY6)*(1/$I6)*(1/$H6)),IF(JZ6="mg/kg",((JY6/1000)*(1/$I6)*(1/$H6)),IF(JZ6="mg/MJ delivered",JY6/1000,IF(JZ6="-","","Error"))))))))))))))))</f>
        <v/>
      </c>
      <c r="YO6" s="66" t="str">
        <f t="shared" ref="YO6:YO69" si="277">IF(AND(YU$3="Unit", YN6=""), "", IF(AND(YU$3="Unit", YN6="-"),"", IF(YU$3="Unit", "kg/GJ delivered", IF(AND(KA6&lt;&gt;"", KA6&lt;&gt;"-", JZ6="-"),"", IF($H6="","", IF(JZ6="nd", "",IF(JZ6="&lt;n.a.&gt;", "", IF(KA6="#/MJ", "", IF(KA6="kg/GJ delivered",JZ6,IF(KA6="g/MJ delivered",JZ6,IF(KA6="kg/MJ delivered",JZ6*1000,IF(KA6="mg/MJ delivered",JZ6/1000,IF(KA6="g/kg",((JZ6)*(1/$I6)*(1/$H6)),IF(KA6="mg/kg",((JZ6/1000)*(1/$I6)*(1/$H6)),IF(KA6="mg/MJ delivered",JZ6/1000,IF(KA6="-","","Error"))))))))))))))))</f>
        <v/>
      </c>
      <c r="YP6" s="66" t="str">
        <f t="shared" ref="YP6:YP69" si="278">IF(AND(YV$3="Unit", YO6=""), "", IF(AND(YV$3="Unit", YO6="-"),"", IF(YV$3="Unit", "kg/GJ delivered", IF(AND(KB6&lt;&gt;"", KB6&lt;&gt;"-", KA6="-"),"", IF($H6="","", IF(KA6="nd", "",IF(KA6="&lt;n.a.&gt;", "", IF(KB6="#/MJ", "", IF(KB6="kg/GJ delivered",KA6,IF(KB6="g/MJ delivered",KA6,IF(KB6="kg/MJ delivered",KA6*1000,IF(KB6="mg/MJ delivered",KA6/1000,IF(KB6="g/kg",((KA6)*(1/$I6)*(1/$H6)),IF(KB6="mg/kg",((KA6/1000)*(1/$I6)*(1/$H6)),IF(KB6="mg/MJ delivered",KA6/1000,IF(KB6="-","","Error"))))))))))))))))</f>
        <v/>
      </c>
      <c r="YQ6" s="66" t="str">
        <f t="shared" ref="YQ6:YQ69" si="279">IF(AND(YW$3="Unit", YP6=""), "", IF(AND(YW$3="Unit", YP6="-"),"", IF(YW$3="Unit", "kg/GJ delivered", IF(AND(KC6&lt;&gt;"", KC6&lt;&gt;"-", KB6="-"),"", IF($H6="","", IF(KB6="nd", "",IF(KB6="&lt;n.a.&gt;", "", IF(KC6="#/MJ", "", IF(KC6="kg/GJ delivered",KB6,IF(KC6="g/MJ delivered",KB6,IF(KC6="kg/MJ delivered",KB6*1000,IF(KC6="mg/MJ delivered",KB6/1000,IF(KC6="g/kg",((KB6)*(1/$I6)*(1/$H6)),IF(KC6="mg/kg",((KB6/1000)*(1/$I6)*(1/$H6)),IF(KC6="mg/MJ delivered",KB6/1000,IF(KC6="-","","Error"))))))))))))))))</f>
        <v/>
      </c>
      <c r="YR6" s="66" t="str">
        <f t="shared" ref="YR6:YR69" si="280">IF(AND(YX$3="Unit", YQ6=""), "", IF(AND(YX$3="Unit", YQ6="-"),"", IF(YX$3="Unit", "kg/GJ delivered", IF(AND(KD6&lt;&gt;"", KD6&lt;&gt;"-", KC6="-"),"", IF($H6="","", IF(KC6="nd", "",IF(KC6="&lt;n.a.&gt;", "", IF(KD6="#/MJ", "", IF(KD6="kg/GJ delivered",KC6,IF(KD6="g/MJ delivered",KC6,IF(KD6="kg/MJ delivered",KC6*1000,IF(KD6="mg/MJ delivered",KC6/1000,IF(KD6="g/kg",((KC6)*(1/$I6)*(1/$H6)),IF(KD6="mg/kg",((KC6/1000)*(1/$I6)*(1/$H6)),IF(KD6="mg/MJ delivered",KC6/1000,IF(KD6="-","","Error"))))))))))))))))</f>
        <v/>
      </c>
      <c r="YS6" s="66" t="str">
        <f t="shared" ref="YS6:YS69" si="281">IF(AND(YY$3="Unit", YR6=""), "", IF(AND(YY$3="Unit", YR6="-"),"", IF(YY$3="Unit", "kg/GJ delivered", IF(AND(KE6&lt;&gt;"", KE6&lt;&gt;"-", KD6="-"),"", IF($H6="","", IF(KD6="nd", "",IF(KD6="&lt;n.a.&gt;", "", IF(KE6="#/MJ", "", IF(KE6="kg/GJ delivered",KD6,IF(KE6="g/MJ delivered",KD6,IF(KE6="kg/MJ delivered",KD6*1000,IF(KE6="mg/MJ delivered",KD6/1000,IF(KE6="g/kg",((KD6)*(1/$I6)*(1/$H6)),IF(KE6="mg/kg",((KD6/1000)*(1/$I6)*(1/$H6)),IF(KE6="mg/MJ delivered",KD6/1000,IF(KE6="-","","Error"))))))))))))))))</f>
        <v/>
      </c>
      <c r="YT6" s="66" t="str">
        <f t="shared" ref="YT6:YT69" si="282">IF(AND(YZ$3="Unit", YS6=""), "", IF(AND(YZ$3="Unit", YS6="-"),"", IF(YZ$3="Unit", "kg/GJ delivered", IF(AND(KF6&lt;&gt;"", KF6&lt;&gt;"-", KE6="-"),"", IF($H6="","", IF(KE6="nd", "",IF(KE6="&lt;n.a.&gt;", "", IF(KF6="#/MJ", "", IF(KF6="kg/GJ delivered",KE6,IF(KF6="g/MJ delivered",KE6,IF(KF6="kg/MJ delivered",KE6*1000,IF(KF6="mg/MJ delivered",KE6/1000,IF(KF6="g/kg",((KE6)*(1/$I6)*(1/$H6)),IF(KF6="mg/kg",((KE6/1000)*(1/$I6)*(1/$H6)),IF(KF6="mg/MJ delivered",KE6/1000,IF(KF6="-","","Error"))))))))))))))))</f>
        <v/>
      </c>
      <c r="YU6" s="66" t="str">
        <f t="shared" ref="YU6:YU69" si="283">IF(AND(ZA$3="Unit", YT6=""), "", IF(AND(ZA$3="Unit", YT6="-"),"", IF(ZA$3="Unit", "kg/GJ delivered", IF(AND(KG6&lt;&gt;"", KG6&lt;&gt;"-", KF6="-"),"", IF($H6="","", IF(KF6="nd", "",IF(KF6="&lt;n.a.&gt;", "", IF(KG6="#/MJ", "", IF(KG6="kg/GJ delivered",KF6,IF(KG6="g/MJ delivered",KF6,IF(KG6="kg/MJ delivered",KF6*1000,IF(KG6="mg/MJ delivered",KF6/1000,IF(KG6="g/kg",((KF6)*(1/$I6)*(1/$H6)),IF(KG6="mg/kg",((KF6/1000)*(1/$I6)*(1/$H6)),IF(KG6="mg/MJ delivered",KF6/1000,IF(KG6="-","","Error"))))))))))))))))</f>
        <v/>
      </c>
      <c r="YV6" s="66" t="str">
        <f t="shared" ref="YV6:YV69" si="284">IF(AND(ZB$3="Unit", YU6=""), "", IF(AND(ZB$3="Unit", YU6="-"),"", IF(ZB$3="Unit", "kg/GJ delivered", IF(AND(KH6&lt;&gt;"", KH6&lt;&gt;"-", KG6="-"),"", IF($H6="","", IF(KG6="nd", "",IF(KG6="&lt;n.a.&gt;", "", IF(KH6="#/MJ", "", IF(KH6="kg/GJ delivered",KG6,IF(KH6="g/MJ delivered",KG6,IF(KH6="kg/MJ delivered",KG6*1000,IF(KH6="mg/MJ delivered",KG6/1000,IF(KH6="g/kg",((KG6)*(1/$I6)*(1/$H6)),IF(KH6="mg/kg",((KG6/1000)*(1/$I6)*(1/$H6)),IF(KH6="mg/MJ delivered",KG6/1000,IF(KH6="-","","Error"))))))))))))))))</f>
        <v/>
      </c>
      <c r="YW6" s="66" t="str">
        <f t="shared" ref="YW6:YW69" si="285">IF(AND(ZC$3="Unit", YV6=""), "", IF(AND(ZC$3="Unit", YV6="-"),"", IF(ZC$3="Unit", "kg/GJ delivered", IF(AND(KI6&lt;&gt;"", KI6&lt;&gt;"-", KH6="-"),"", IF($H6="","", IF(KH6="nd", "",IF(KH6="&lt;n.a.&gt;", "", IF(KI6="#/MJ", "", IF(KI6="kg/GJ delivered",KH6,IF(KI6="g/MJ delivered",KH6,IF(KI6="kg/MJ delivered",KH6*1000,IF(KI6="mg/MJ delivered",KH6/1000,IF(KI6="g/kg",((KH6)*(1/$I6)*(1/$H6)),IF(KI6="mg/kg",((KH6/1000)*(1/$I6)*(1/$H6)),IF(KI6="mg/MJ delivered",KH6/1000,IF(KI6="-","","Error"))))))))))))))))</f>
        <v/>
      </c>
      <c r="YX6" s="66" t="str">
        <f t="shared" ref="YX6:YX69" si="286">IF(AND(ZD$3="Unit", YW6=""), "", IF(AND(ZD$3="Unit", YW6="-"),"", IF(ZD$3="Unit", "kg/GJ delivered", IF(AND(KJ6&lt;&gt;"", KJ6&lt;&gt;"-", KI6="-"),"", IF($H6="","", IF(KI6="nd", "",IF(KI6="&lt;n.a.&gt;", "", IF(KJ6="#/MJ", "", IF(KJ6="kg/GJ delivered",KI6,IF(KJ6="g/MJ delivered",KI6,IF(KJ6="kg/MJ delivered",KI6*1000,IF(KJ6="mg/MJ delivered",KI6/1000,IF(KJ6="g/kg",((KI6)*(1/$I6)*(1/$H6)),IF(KJ6="mg/kg",((KI6/1000)*(1/$I6)*(1/$H6)),IF(KJ6="mg/MJ delivered",KI6/1000,IF(KJ6="-","","Error"))))))))))))))))</f>
        <v/>
      </c>
      <c r="YY6" s="66" t="str">
        <f t="shared" ref="YY6:YY69" si="287">IF(AND(ZE$3="Unit", YX6=""), "", IF(AND(ZE$3="Unit", YX6="-"),"", IF(ZE$3="Unit", "kg/GJ delivered", IF(AND(KK6&lt;&gt;"", KK6&lt;&gt;"-", KJ6="-"),"", IF($H6="","", IF(KJ6="nd", "",IF(KJ6="&lt;n.a.&gt;", "", IF(KK6="#/MJ", "", IF(KK6="kg/GJ delivered",KJ6,IF(KK6="g/MJ delivered",KJ6,IF(KK6="kg/MJ delivered",KJ6*1000,IF(KK6="mg/MJ delivered",KJ6/1000,IF(KK6="g/kg",((KJ6)*(1/$I6)*(1/$H6)),IF(KK6="mg/kg",((KJ6/1000)*(1/$I6)*(1/$H6)),IF(KK6="mg/MJ delivered",KJ6/1000,IF(KK6="-","","Error"))))))))))))))))</f>
        <v/>
      </c>
      <c r="YZ6" s="66" t="str">
        <f t="shared" ref="YZ6:YZ69" si="288">IF(AND(ZF$3="Unit", YY6=""), "", IF(AND(ZF$3="Unit", YY6="-"),"", IF(ZF$3="Unit", "kg/GJ delivered", IF(AND(KL6&lt;&gt;"", KL6&lt;&gt;"-", KK6="-"),"", IF($H6="","", IF(KK6="nd", "",IF(KK6="&lt;n.a.&gt;", "", IF(KL6="#/MJ", "", IF(KL6="kg/GJ delivered",KK6,IF(KL6="g/MJ delivered",KK6,IF(KL6="kg/MJ delivered",KK6*1000,IF(KL6="mg/MJ delivered",KK6/1000,IF(KL6="g/kg",((KK6)*(1/$I6)*(1/$H6)),IF(KL6="mg/kg",((KK6/1000)*(1/$I6)*(1/$H6)),IF(KL6="mg/MJ delivered",KK6/1000,IF(KL6="-","","Error"))))))))))))))))</f>
        <v/>
      </c>
      <c r="ZA6" s="66" t="str">
        <f t="shared" ref="ZA6:ZA69" si="289">IF(AND(ZG$3="Unit", YZ6=""), "", IF(AND(ZG$3="Unit", YZ6="-"),"", IF(ZG$3="Unit", "kg/GJ delivered", IF(AND(KM6&lt;&gt;"", KM6&lt;&gt;"-", KL6="-"),"", IF($H6="","", IF(KL6="nd", "",IF(KL6="&lt;n.a.&gt;", "", IF(KM6="#/MJ", "", IF(KM6="kg/GJ delivered",KL6,IF(KM6="g/MJ delivered",KL6,IF(KM6="kg/MJ delivered",KL6*1000,IF(KM6="mg/MJ delivered",KL6/1000,IF(KM6="g/kg",((KL6)*(1/$I6)*(1/$H6)),IF(KM6="mg/kg",((KL6/1000)*(1/$I6)*(1/$H6)),IF(KM6="mg/MJ delivered",KL6/1000,IF(KM6="-","","Error"))))))))))))))))</f>
        <v/>
      </c>
      <c r="ZB6" s="66" t="str">
        <f t="shared" ref="ZB6:ZB69" si="290">IF(AND(ZH$3="Unit", ZA6=""), "", IF(AND(ZH$3="Unit", ZA6="-"),"", IF(ZH$3="Unit", "kg/GJ delivered", IF(AND(KN6&lt;&gt;"", KN6&lt;&gt;"-", KM6="-"),"", IF($H6="","", IF(KM6="nd", "",IF(KM6="&lt;n.a.&gt;", "", IF(KN6="#/MJ", "", IF(KN6="kg/GJ delivered",KM6,IF(KN6="g/MJ delivered",KM6,IF(KN6="kg/MJ delivered",KM6*1000,IF(KN6="mg/MJ delivered",KM6/1000,IF(KN6="g/kg",((KM6)*(1/$I6)*(1/$H6)),IF(KN6="mg/kg",((KM6/1000)*(1/$I6)*(1/$H6)),IF(KN6="mg/MJ delivered",KM6/1000,IF(KN6="-","","Error"))))))))))))))))</f>
        <v/>
      </c>
      <c r="ZC6" s="66" t="str">
        <f t="shared" ref="ZC6:ZC69" si="291">IF(AND(ZI$3="Unit", ZB6=""), "", IF(AND(ZI$3="Unit", ZB6="-"),"", IF(ZI$3="Unit", "kg/GJ delivered", IF(AND(KO6&lt;&gt;"", KO6&lt;&gt;"-", KN6="-"),"", IF($H6="","", IF(KN6="nd", "",IF(KN6="&lt;n.a.&gt;", "", IF(KO6="#/MJ", "", IF(KO6="kg/GJ delivered",KN6,IF(KO6="g/MJ delivered",KN6,IF(KO6="kg/MJ delivered",KN6*1000,IF(KO6="mg/MJ delivered",KN6/1000,IF(KO6="g/kg",((KN6)*(1/$I6)*(1/$H6)),IF(KO6="mg/kg",((KN6/1000)*(1/$I6)*(1/$H6)),IF(KO6="mg/MJ delivered",KN6/1000,IF(KO6="-","","Error"))))))))))))))))</f>
        <v/>
      </c>
      <c r="ZD6" s="66" t="str">
        <f t="shared" ref="ZD6:ZD69" si="292">IF(AND(ZJ$3="Unit", ZC6=""), "", IF(AND(ZJ$3="Unit", ZC6="-"),"", IF(ZJ$3="Unit", "kg/GJ delivered", IF(AND(KP6&lt;&gt;"", KP6&lt;&gt;"-", KO6="-"),"", IF($H6="","", IF(KO6="nd", "",IF(KO6="&lt;n.a.&gt;", "", IF(KP6="#/MJ", "", IF(KP6="kg/GJ delivered",KO6,IF(KP6="g/MJ delivered",KO6,IF(KP6="kg/MJ delivered",KO6*1000,IF(KP6="mg/MJ delivered",KO6/1000,IF(KP6="g/kg",((KO6)*(1/$I6)*(1/$H6)),IF(KP6="mg/kg",((KO6/1000)*(1/$I6)*(1/$H6)),IF(KP6="mg/MJ delivered",KO6/1000,IF(KP6="-","","Error"))))))))))))))))</f>
        <v/>
      </c>
      <c r="ZE6" s="66" t="str">
        <f t="shared" ref="ZE6:ZE69" si="293">IF(AND(ZK$3="Unit", ZD6=""), "", IF(AND(ZK$3="Unit", ZD6="-"),"", IF(ZK$3="Unit", "kg/GJ delivered", IF(AND(KQ6&lt;&gt;"", KQ6&lt;&gt;"-", KP6="-"),"", IF($H6="","", IF(KP6="nd", "",IF(KP6="&lt;n.a.&gt;", "", IF(KQ6="#/MJ", "", IF(KQ6="kg/GJ delivered",KP6,IF(KQ6="g/MJ delivered",KP6,IF(KQ6="kg/MJ delivered",KP6*1000,IF(KQ6="mg/MJ delivered",KP6/1000,IF(KQ6="g/kg",((KP6)*(1/$I6)*(1/$H6)),IF(KQ6="mg/kg",((KP6/1000)*(1/$I6)*(1/$H6)),IF(KQ6="mg/MJ delivered",KP6/1000,IF(KQ6="-","","Error"))))))))))))))))</f>
        <v/>
      </c>
      <c r="ZF6" s="66" t="str">
        <f t="shared" ref="ZF6:ZF69" si="294">IF(AND(ZL$3="Unit", ZE6=""), "", IF(AND(ZL$3="Unit", ZE6="-"),"", IF(ZL$3="Unit", "kg/GJ delivered", IF(AND(KR6&lt;&gt;"", KR6&lt;&gt;"-", KQ6="-"),"", IF($H6="","", IF(KQ6="nd", "",IF(KQ6="&lt;n.a.&gt;", "", IF(KR6="#/MJ", "", IF(KR6="kg/GJ delivered",KQ6,IF(KR6="g/MJ delivered",KQ6,IF(KR6="kg/MJ delivered",KQ6*1000,IF(KR6="mg/MJ delivered",KQ6/1000,IF(KR6="g/kg",((KQ6)*(1/$I6)*(1/$H6)),IF(KR6="mg/kg",((KQ6/1000)*(1/$I6)*(1/$H6)),IF(KR6="mg/MJ delivered",KQ6/1000,IF(KR6="-","","Error"))))))))))))))))</f>
        <v/>
      </c>
      <c r="ZG6" s="66" t="str">
        <f t="shared" ref="ZG6:ZG69" si="295">IF(AND(ZM$3="Unit", ZF6=""), "", IF(AND(ZM$3="Unit", ZF6="-"),"", IF(ZM$3="Unit", "kg/GJ delivered", IF(AND(KS6&lt;&gt;"", KS6&lt;&gt;"-", KR6="-"),"", IF($H6="","", IF(KR6="nd", "",IF(KR6="&lt;n.a.&gt;", "", IF(KS6="#/MJ", "", IF(KS6="kg/GJ delivered",KR6,IF(KS6="g/MJ delivered",KR6,IF(KS6="kg/MJ delivered",KR6*1000,IF(KS6="mg/MJ delivered",KR6/1000,IF(KS6="g/kg",((KR6)*(1/$I6)*(1/$H6)),IF(KS6="mg/kg",((KR6/1000)*(1/$I6)*(1/$H6)),IF(KS6="mg/MJ delivered",KR6/1000,IF(KS6="-","","Error"))))))))))))))))</f>
        <v/>
      </c>
      <c r="ZH6" s="66" t="str">
        <f t="shared" ref="ZH6:ZH69" si="296">IF(AND(ZN$3="Unit", ZG6=""), "", IF(AND(ZN$3="Unit", ZG6="-"),"", IF(ZN$3="Unit", "kg/GJ delivered", IF(AND(KT6&lt;&gt;"", KT6&lt;&gt;"-", KS6="-"),"", IF($H6="","", IF(KS6="nd", "",IF(KS6="&lt;n.a.&gt;", "", IF(KT6="#/MJ", "", IF(KT6="kg/GJ delivered",KS6,IF(KT6="g/MJ delivered",KS6,IF(KT6="kg/MJ delivered",KS6*1000,IF(KT6="mg/MJ delivered",KS6/1000,IF(KT6="g/kg",((KS6)*(1/$I6)*(1/$H6)),IF(KT6="mg/kg",((KS6/1000)*(1/$I6)*(1/$H6)),IF(KT6="mg/MJ delivered",KS6/1000,IF(KT6="-","","Error"))))))))))))))))</f>
        <v/>
      </c>
      <c r="ZI6" s="66" t="str">
        <f t="shared" ref="ZI6:ZI69" si="297">IF(AND(ZO$3="Unit", ZH6=""), "", IF(AND(ZO$3="Unit", ZH6="-"),"", IF(ZO$3="Unit", "kg/GJ delivered", IF(AND(KU6&lt;&gt;"", KU6&lt;&gt;"-", KT6="-"),"", IF($H6="","", IF(KT6="nd", "",IF(KT6="&lt;n.a.&gt;", "", IF(KU6="#/MJ", "", IF(KU6="kg/GJ delivered",KT6,IF(KU6="g/MJ delivered",KT6,IF(KU6="kg/MJ delivered",KT6*1000,IF(KU6="mg/MJ delivered",KT6/1000,IF(KU6="g/kg",((KT6)*(1/$I6)*(1/$H6)),IF(KU6="mg/kg",((KT6/1000)*(1/$I6)*(1/$H6)),IF(KU6="mg/MJ delivered",KT6/1000,IF(KU6="-","","Error"))))))))))))))))</f>
        <v/>
      </c>
      <c r="ZJ6" s="66" t="str">
        <f t="shared" ref="ZJ6:ZJ69" si="298">IF(AND(ZP$3="Unit", ZI6=""), "", IF(AND(ZP$3="Unit", ZI6="-"),"", IF(ZP$3="Unit", "kg/GJ delivered", IF(AND(KV6&lt;&gt;"", KV6&lt;&gt;"-", KU6="-"),"", IF($H6="","", IF(KU6="nd", "",IF(KU6="&lt;n.a.&gt;", "", IF(KV6="#/MJ", "", IF(KV6="kg/GJ delivered",KU6,IF(KV6="g/MJ delivered",KU6,IF(KV6="kg/MJ delivered",KU6*1000,IF(KV6="mg/MJ delivered",KU6/1000,IF(KV6="g/kg",((KU6)*(1/$I6)*(1/$H6)),IF(KV6="mg/kg",((KU6/1000)*(1/$I6)*(1/$H6)),IF(KV6="mg/MJ delivered",KU6/1000,IF(KV6="-","","Error"))))))))))))))))</f>
        <v/>
      </c>
      <c r="ZK6" s="66" t="str">
        <f t="shared" ref="ZK6:ZK69" si="299">IF(AND(ZQ$3="Unit", ZJ6=""), "", IF(AND(ZQ$3="Unit", ZJ6="-"),"", IF(ZQ$3="Unit", "kg/GJ delivered", IF(AND(KW6&lt;&gt;"", KW6&lt;&gt;"-", KV6="-"),"", IF($H6="","", IF(KV6="nd", "",IF(KV6="&lt;n.a.&gt;", "", IF(KW6="#/MJ", "", IF(KW6="kg/GJ delivered",KV6,IF(KW6="g/MJ delivered",KV6,IF(KW6="kg/MJ delivered",KV6*1000,IF(KW6="mg/MJ delivered",KV6/1000,IF(KW6="g/kg",((KV6)*(1/$I6)*(1/$H6)),IF(KW6="mg/kg",((KV6/1000)*(1/$I6)*(1/$H6)),IF(KW6="mg/MJ delivered",KV6/1000,IF(KW6="-","","Error"))))))))))))))))</f>
        <v/>
      </c>
      <c r="ZL6" s="66" t="str">
        <f t="shared" ref="ZL6:ZL69" si="300">IF(AND(ZR$3="Unit", ZK6=""), "", IF(AND(ZR$3="Unit", ZK6="-"),"", IF(ZR$3="Unit", "kg/GJ delivered", IF(AND(KX6&lt;&gt;"", KX6&lt;&gt;"-", KW6="-"),"", IF($H6="","", IF(KW6="nd", "",IF(KW6="&lt;n.a.&gt;", "", IF(KX6="#/MJ", "", IF(KX6="kg/GJ delivered",KW6,IF(KX6="g/MJ delivered",KW6,IF(KX6="kg/MJ delivered",KW6*1000,IF(KX6="mg/MJ delivered",KW6/1000,IF(KX6="g/kg",((KW6)*(1/$I6)*(1/$H6)),IF(KX6="mg/kg",((KW6/1000)*(1/$I6)*(1/$H6)),IF(KX6="mg/MJ delivered",KW6/1000,IF(KX6="-","","Error"))))))))))))))))</f>
        <v/>
      </c>
      <c r="ZM6" s="66" t="str">
        <f t="shared" ref="ZM6:ZM69" si="301">IF(AND(ZS$3="Unit", ZL6=""), "", IF(AND(ZS$3="Unit", ZL6="-"),"", IF(ZS$3="Unit", "kg/GJ delivered", IF(AND(KY6&lt;&gt;"", KY6&lt;&gt;"-", KX6="-"),"", IF($H6="","", IF(KX6="nd", "",IF(KX6="&lt;n.a.&gt;", "", IF(KY6="#/MJ", "", IF(KY6="kg/GJ delivered",KX6,IF(KY6="g/MJ delivered",KX6,IF(KY6="kg/MJ delivered",KX6*1000,IF(KY6="mg/MJ delivered",KX6/1000,IF(KY6="g/kg",((KX6)*(1/$I6)*(1/$H6)),IF(KY6="mg/kg",((KX6/1000)*(1/$I6)*(1/$H6)),IF(KY6="mg/MJ delivered",KX6/1000,IF(KY6="-","","Error"))))))))))))))))</f>
        <v/>
      </c>
      <c r="ZN6" s="66" t="str">
        <f t="shared" ref="ZN6:ZN69" si="302">IF(AND(ZT$3="Unit", ZM6=""), "", IF(AND(ZT$3="Unit", ZM6="-"),"", IF(ZT$3="Unit", "kg/GJ delivered", IF(AND(KZ6&lt;&gt;"", KZ6&lt;&gt;"-", KY6="-"),"", IF($H6="","", IF(KY6="nd", "",IF(KY6="&lt;n.a.&gt;", "", IF(KZ6="#/MJ", "", IF(KZ6="kg/GJ delivered",KY6,IF(KZ6="g/MJ delivered",KY6,IF(KZ6="kg/MJ delivered",KY6*1000,IF(KZ6="mg/MJ delivered",KY6/1000,IF(KZ6="g/kg",((KY6)*(1/$I6)*(1/$H6)),IF(KZ6="mg/kg",((KY6/1000)*(1/$I6)*(1/$H6)),IF(KZ6="mg/MJ delivered",KY6/1000,IF(KZ6="-","","Error"))))))))))))))))</f>
        <v/>
      </c>
      <c r="ZO6" s="66" t="str">
        <f t="shared" ref="ZO6:ZO69" si="303">IF(AND(ZU$3="Unit", ZN6=""), "", IF(AND(ZU$3="Unit", ZN6="-"),"", IF(ZU$3="Unit", "kg/GJ delivered", IF(AND(LA6&lt;&gt;"", LA6&lt;&gt;"-", KZ6="-"),"", IF($H6="","", IF(KZ6="nd", "",IF(KZ6="&lt;n.a.&gt;", "", IF(LA6="#/MJ", "", IF(LA6="kg/GJ delivered",KZ6,IF(LA6="g/MJ delivered",KZ6,IF(LA6="kg/MJ delivered",KZ6*1000,IF(LA6="mg/MJ delivered",KZ6/1000,IF(LA6="g/kg",((KZ6)*(1/$I6)*(1/$H6)),IF(LA6="mg/kg",((KZ6/1000)*(1/$I6)*(1/$H6)),IF(LA6="mg/MJ delivered",KZ6/1000,IF(LA6="-","","Error"))))))))))))))))</f>
        <v/>
      </c>
      <c r="ZP6" s="66" t="str">
        <f t="shared" ref="ZP6:ZP69" si="304">IF(AND(ZV$3="Unit", ZO6=""), "", IF(AND(ZV$3="Unit", ZO6="-"),"", IF(ZV$3="Unit", "kg/GJ delivered", IF(AND(LB6&lt;&gt;"", LB6&lt;&gt;"-", LA6="-"),"", IF($H6="","", IF(LA6="nd", "",IF(LA6="&lt;n.a.&gt;", "", IF(LB6="#/MJ", "", IF(LB6="kg/GJ delivered",LA6,IF(LB6="g/MJ delivered",LA6,IF(LB6="kg/MJ delivered",LA6*1000,IF(LB6="mg/MJ delivered",LA6/1000,IF(LB6="g/kg",((LA6)*(1/$I6)*(1/$H6)),IF(LB6="mg/kg",((LA6/1000)*(1/$I6)*(1/$H6)),IF(LB6="mg/MJ delivered",LA6/1000,IF(LB6="-","","Error"))))))))))))))))</f>
        <v/>
      </c>
      <c r="ZQ6" s="66" t="str">
        <f t="shared" ref="ZQ6:ZQ69" si="305">IF(AND(ZW$3="Unit", ZP6=""), "", IF(AND(ZW$3="Unit", ZP6="-"),"", IF(ZW$3="Unit", "kg/GJ delivered", IF(AND(LC6&lt;&gt;"", LC6&lt;&gt;"-", LB6="-"),"", IF($H6="","", IF(LB6="nd", "",IF(LB6="&lt;n.a.&gt;", "", IF(LC6="#/MJ", "", IF(LC6="kg/GJ delivered",LB6,IF(LC6="g/MJ delivered",LB6,IF(LC6="kg/MJ delivered",LB6*1000,IF(LC6="mg/MJ delivered",LB6/1000,IF(LC6="g/kg",((LB6)*(1/$I6)*(1/$H6)),IF(LC6="mg/kg",((LB6/1000)*(1/$I6)*(1/$H6)),IF(LC6="mg/MJ delivered",LB6/1000,IF(LC6="-","","Error"))))))))))))))))</f>
        <v/>
      </c>
      <c r="ZR6" s="66" t="str">
        <f t="shared" ref="ZR6:ZR69" si="306">IF(AND(ZX$3="Unit", ZQ6=""), "", IF(AND(ZX$3="Unit", ZQ6="-"),"", IF(ZX$3="Unit", "kg/GJ delivered", IF(AND(LD6&lt;&gt;"", LD6&lt;&gt;"-", LC6="-"),"", IF($H6="","", IF(LC6="nd", "",IF(LC6="&lt;n.a.&gt;", "", IF(LD6="#/MJ", "", IF(LD6="kg/GJ delivered",LC6,IF(LD6="g/MJ delivered",LC6,IF(LD6="kg/MJ delivered",LC6*1000,IF(LD6="mg/MJ delivered",LC6/1000,IF(LD6="g/kg",((LC6)*(1/$I6)*(1/$H6)),IF(LD6="mg/kg",((LC6/1000)*(1/$I6)*(1/$H6)),IF(LD6="mg/MJ delivered",LC6/1000,IF(LD6="-","","Error"))))))))))))))))</f>
        <v/>
      </c>
      <c r="ZS6" s="66" t="str">
        <f t="shared" ref="ZS6:ZS69" si="307">IF(AND(ZY$3="Unit", ZR6=""), "", IF(AND(ZY$3="Unit", ZR6="-"),"", IF(ZY$3="Unit", "kg/GJ delivered", IF(AND(LE6&lt;&gt;"", LE6&lt;&gt;"-", LD6="-"),"", IF($H6="","", IF(LD6="nd", "",IF(LD6="&lt;n.a.&gt;", "", IF(LE6="#/MJ", "", IF(LE6="kg/GJ delivered",LD6,IF(LE6="g/MJ delivered",LD6,IF(LE6="kg/MJ delivered",LD6*1000,IF(LE6="mg/MJ delivered",LD6/1000,IF(LE6="g/kg",((LD6)*(1/$I6)*(1/$H6)),IF(LE6="mg/kg",((LD6/1000)*(1/$I6)*(1/$H6)),IF(LE6="mg/MJ delivered",LD6/1000,IF(LE6="-","","Error"))))))))))))))))</f>
        <v/>
      </c>
      <c r="ZT6" s="66" t="str">
        <f t="shared" ref="ZT6:ZT69" si="308">IF(AND(ZZ$3="Unit", ZS6=""), "", IF(AND(ZZ$3="Unit", ZS6="-"),"", IF(ZZ$3="Unit", "kg/GJ delivered", IF(AND(LF6&lt;&gt;"", LF6&lt;&gt;"-", LE6="-"),"", IF($H6="","", IF(LE6="nd", "",IF(LE6="&lt;n.a.&gt;", "", IF(LF6="#/MJ", "", IF(LF6="kg/GJ delivered",LE6,IF(LF6="g/MJ delivered",LE6,IF(LF6="kg/MJ delivered",LE6*1000,IF(LF6="mg/MJ delivered",LE6/1000,IF(LF6="g/kg",((LE6)*(1/$I6)*(1/$H6)),IF(LF6="mg/kg",((LE6/1000)*(1/$I6)*(1/$H6)),IF(LF6="mg/MJ delivered",LE6/1000,IF(LF6="-","","Error"))))))))))))))))</f>
        <v/>
      </c>
      <c r="ZU6" s="66" t="str">
        <f t="shared" ref="ZU6:ZU69" si="309">IF(AND(AAA$3="Unit", ZT6=""), "", IF(AND(AAA$3="Unit", ZT6="-"),"", IF(AAA$3="Unit", "kg/GJ delivered", IF(AND(LG6&lt;&gt;"", LG6&lt;&gt;"-", LF6="-"),"", IF($H6="","", IF(LF6="nd", "",IF(LF6="&lt;n.a.&gt;", "", IF(LG6="#/MJ", "", IF(LG6="kg/GJ delivered",LF6,IF(LG6="g/MJ delivered",LF6,IF(LG6="kg/MJ delivered",LF6*1000,IF(LG6="mg/MJ delivered",LF6/1000,IF(LG6="g/kg",((LF6)*(1/$I6)*(1/$H6)),IF(LG6="mg/kg",((LF6/1000)*(1/$I6)*(1/$H6)),IF(LG6="mg/MJ delivered",LF6/1000,IF(LG6="-","","Error"))))))))))))))))</f>
        <v/>
      </c>
      <c r="ZV6" s="66" t="str">
        <f t="shared" ref="ZV6:ZV69" si="310">IF(AND(AAB$3="Unit", ZU6=""), "", IF(AND(AAB$3="Unit", ZU6="-"),"", IF(AAB$3="Unit", "kg/GJ delivered", IF(AND(LH6&lt;&gt;"", LH6&lt;&gt;"-", LG6="-"),"", IF($H6="","", IF(LG6="nd", "",IF(LG6="&lt;n.a.&gt;", "", IF(LH6="#/MJ", "", IF(LH6="kg/GJ delivered",LG6,IF(LH6="g/MJ delivered",LG6,IF(LH6="kg/MJ delivered",LG6*1000,IF(LH6="mg/MJ delivered",LG6/1000,IF(LH6="g/kg",((LG6)*(1/$I6)*(1/$H6)),IF(LH6="mg/kg",((LG6/1000)*(1/$I6)*(1/$H6)),IF(LH6="mg/MJ delivered",LG6/1000,IF(LH6="-","","Error"))))))))))))))))</f>
        <v/>
      </c>
      <c r="ZW6" s="66" t="str">
        <f t="shared" ref="ZW6:ZW69" si="311">IF(AND(AAC$3="Unit", ZV6=""), "", IF(AND(AAC$3="Unit", ZV6="-"),"", IF(AAC$3="Unit", "kg/GJ delivered", IF(AND(LI6&lt;&gt;"", LI6&lt;&gt;"-", LH6="-"),"", IF($H6="","", IF(LH6="nd", "",IF(LH6="&lt;n.a.&gt;", "", IF(LI6="#/MJ", "", IF(LI6="kg/GJ delivered",LH6,IF(LI6="g/MJ delivered",LH6,IF(LI6="kg/MJ delivered",LH6*1000,IF(LI6="mg/MJ delivered",LH6/1000,IF(LI6="g/kg",((LH6)*(1/$I6)*(1/$H6)),IF(LI6="mg/kg",((LH6/1000)*(1/$I6)*(1/$H6)),IF(LI6="mg/MJ delivered",LH6/1000,IF(LI6="-","","Error"))))))))))))))))</f>
        <v/>
      </c>
      <c r="ZX6" s="66" t="str">
        <f t="shared" ref="ZX6:ZX69" si="312">IF(AND(AAD$3="Unit", ZW6=""), "", IF(AND(AAD$3="Unit", ZW6="-"),"", IF(AAD$3="Unit", "kg/GJ delivered", IF(AND(LJ6&lt;&gt;"", LJ6&lt;&gt;"-", LI6="-"),"", IF($H6="","", IF(LI6="nd", "",IF(LI6="&lt;n.a.&gt;", "", IF(LJ6="#/MJ", "", IF(LJ6="kg/GJ delivered",LI6,IF(LJ6="g/MJ delivered",LI6,IF(LJ6="kg/MJ delivered",LI6*1000,IF(LJ6="mg/MJ delivered",LI6/1000,IF(LJ6="g/kg",((LI6)*(1/$I6)*(1/$H6)),IF(LJ6="mg/kg",((LI6/1000)*(1/$I6)*(1/$H6)),IF(LJ6="mg/MJ delivered",LI6/1000,IF(LJ6="-","","Error"))))))))))))))))</f>
        <v/>
      </c>
      <c r="ZY6" s="66" t="str">
        <f t="shared" ref="ZY6:ZY69" si="313">IF(AND(AAE$3="Unit", ZX6=""), "", IF(AND(AAE$3="Unit", ZX6="-"),"", IF(AAE$3="Unit", "kg/GJ delivered", IF(AND(LK6&lt;&gt;"", LK6&lt;&gt;"-", LJ6="-"),"", IF($H6="","", IF(LJ6="nd", "",IF(LJ6="&lt;n.a.&gt;", "", IF(LK6="#/MJ", "", IF(LK6="kg/GJ delivered",LJ6,IF(LK6="g/MJ delivered",LJ6,IF(LK6="kg/MJ delivered",LJ6*1000,IF(LK6="mg/MJ delivered",LJ6/1000,IF(LK6="g/kg",((LJ6)*(1/$I6)*(1/$H6)),IF(LK6="mg/kg",((LJ6/1000)*(1/$I6)*(1/$H6)),IF(LK6="mg/MJ delivered",LJ6/1000,IF(LK6="-","","Error"))))))))))))))))</f>
        <v/>
      </c>
      <c r="ZZ6" s="66" t="str">
        <f t="shared" ref="ZZ6:ZZ69" si="314">IF(AND(AAF$3="Unit", ZY6=""), "", IF(AND(AAF$3="Unit", ZY6="-"),"", IF(AAF$3="Unit", "kg/GJ delivered", IF(AND(LL6&lt;&gt;"", LL6&lt;&gt;"-", LK6="-"),"", IF($H6="","", IF(LK6="nd", "",IF(LK6="&lt;n.a.&gt;", "", IF(LL6="#/MJ", "", IF(LL6="kg/GJ delivered",LK6,IF(LL6="g/MJ delivered",LK6,IF(LL6="kg/MJ delivered",LK6*1000,IF(LL6="mg/MJ delivered",LK6/1000,IF(LL6="g/kg",((LK6)*(1/$I6)*(1/$H6)),IF(LL6="mg/kg",((LK6/1000)*(1/$I6)*(1/$H6)),IF(LL6="mg/MJ delivered",LK6/1000,IF(LL6="-","","Error"))))))))))))))))</f>
        <v/>
      </c>
      <c r="AAA6" s="66" t="str">
        <f t="shared" ref="AAA6:AAA69" si="315">IF(AND(AAG$3="Unit", ZZ6=""), "", IF(AND(AAG$3="Unit", ZZ6="-"),"", IF(AAG$3="Unit", "kg/GJ delivered", IF(AND(LM6&lt;&gt;"", LM6&lt;&gt;"-", LL6="-"),"", IF($H6="","", IF(LL6="nd", "",IF(LL6="&lt;n.a.&gt;", "", IF(LM6="#/MJ", "", IF(LM6="kg/GJ delivered",LL6,IF(LM6="g/MJ delivered",LL6,IF(LM6="kg/MJ delivered",LL6*1000,IF(LM6="mg/MJ delivered",LL6/1000,IF(LM6="g/kg",((LL6)*(1/$I6)*(1/$H6)),IF(LM6="mg/kg",((LL6/1000)*(1/$I6)*(1/$H6)),IF(LM6="mg/MJ delivered",LL6/1000,IF(LM6="-","","Error"))))))))))))))))</f>
        <v/>
      </c>
      <c r="AAB6" s="66" t="str">
        <f t="shared" ref="AAB6:AAB69" si="316">IF(AND(AAH$3="Unit", AAA6=""), "", IF(AND(AAH$3="Unit", AAA6="-"),"", IF(AAH$3="Unit", "kg/GJ delivered", IF(AND(LN6&lt;&gt;"", LN6&lt;&gt;"-", LM6="-"),"", IF($H6="","", IF(LM6="nd", "",IF(LM6="&lt;n.a.&gt;", "", IF(LN6="#/MJ", "", IF(LN6="kg/GJ delivered",LM6,IF(LN6="g/MJ delivered",LM6,IF(LN6="kg/MJ delivered",LM6*1000,IF(LN6="mg/MJ delivered",LM6/1000,IF(LN6="g/kg",((LM6)*(1/$I6)*(1/$H6)),IF(LN6="mg/kg",((LM6/1000)*(1/$I6)*(1/$H6)),IF(LN6="mg/MJ delivered",LM6/1000,IF(LN6="-","","Error"))))))))))))))))</f>
        <v/>
      </c>
      <c r="AAC6" s="66" t="str">
        <f t="shared" ref="AAC6:AAC69" si="317">IF(AND(AAI$3="Unit", AAB6=""), "", IF(AND(AAI$3="Unit", AAB6="-"),"", IF(AAI$3="Unit", "kg/GJ delivered", IF(AND(LO6&lt;&gt;"", LO6&lt;&gt;"-", LN6="-"),"", IF($H6="","", IF(LN6="nd", "",IF(LN6="&lt;n.a.&gt;", "", IF(LO6="#/MJ", "", IF(LO6="kg/GJ delivered",LN6,IF(LO6="g/MJ delivered",LN6,IF(LO6="kg/MJ delivered",LN6*1000,IF(LO6="mg/MJ delivered",LN6/1000,IF(LO6="g/kg",((LN6)*(1/$I6)*(1/$H6)),IF(LO6="mg/kg",((LN6/1000)*(1/$I6)*(1/$H6)),IF(LO6="mg/MJ delivered",LN6/1000,IF(LO6="-","","Error"))))))))))))))))</f>
        <v/>
      </c>
      <c r="AAD6" s="66" t="str">
        <f t="shared" ref="AAD6:AAD69" si="318">IF(AND(AAJ$3="Unit", AAC6=""), "", IF(AND(AAJ$3="Unit", AAC6="-"),"", IF(AAJ$3="Unit", "kg/GJ delivered", IF(AND(LP6&lt;&gt;"", LP6&lt;&gt;"-", LO6="-"),"", IF($H6="","", IF(LO6="nd", "",IF(LO6="&lt;n.a.&gt;", "", IF(LP6="#/MJ", "", IF(LP6="kg/GJ delivered",LO6,IF(LP6="g/MJ delivered",LO6,IF(LP6="kg/MJ delivered",LO6*1000,IF(LP6="mg/MJ delivered",LO6/1000,IF(LP6="g/kg",((LO6)*(1/$I6)*(1/$H6)),IF(LP6="mg/kg",((LO6/1000)*(1/$I6)*(1/$H6)),IF(LP6="mg/MJ delivered",LO6/1000,IF(LP6="-","","Error"))))))))))))))))</f>
        <v/>
      </c>
      <c r="AAE6" s="66" t="str">
        <f t="shared" ref="AAE6:AAE69" si="319">IF(AND(AAK$3="Unit", AAD6=""), "", IF(AND(AAK$3="Unit", AAD6="-"),"", IF(AAK$3="Unit", "kg/GJ delivered", IF(AND(LQ6&lt;&gt;"", LQ6&lt;&gt;"-", LP6="-"),"", IF($H6="","", IF(LP6="nd", "",IF(LP6="&lt;n.a.&gt;", "", IF(LQ6="#/MJ", "", IF(LQ6="kg/GJ delivered",LP6,IF(LQ6="g/MJ delivered",LP6,IF(LQ6="kg/MJ delivered",LP6*1000,IF(LQ6="mg/MJ delivered",LP6/1000,IF(LQ6="g/kg",((LP6)*(1/$I6)*(1/$H6)),IF(LQ6="mg/kg",((LP6/1000)*(1/$I6)*(1/$H6)),IF(LQ6="mg/MJ delivered",LP6/1000,IF(LQ6="-","","Error"))))))))))))))))</f>
        <v/>
      </c>
      <c r="AAF6" s="66" t="str">
        <f t="shared" ref="AAF6:AAF69" si="320">IF(AND(AAL$3="Unit", AAE6=""), "", IF(AND(AAL$3="Unit", AAE6="-"),"", IF(AAL$3="Unit", "kg/GJ delivered", IF(AND(LR6&lt;&gt;"", LR6&lt;&gt;"-", LQ6="-"),"", IF($H6="","", IF(LQ6="nd", "",IF(LQ6="&lt;n.a.&gt;", "", IF(LR6="#/MJ", "", IF(LR6="kg/GJ delivered",LQ6,IF(LR6="g/MJ delivered",LQ6,IF(LR6="kg/MJ delivered",LQ6*1000,IF(LR6="mg/MJ delivered",LQ6/1000,IF(LR6="g/kg",((LQ6)*(1/$I6)*(1/$H6)),IF(LR6="mg/kg",((LQ6/1000)*(1/$I6)*(1/$H6)),IF(LR6="mg/MJ delivered",LQ6/1000,IF(LR6="-","","Error"))))))))))))))))</f>
        <v/>
      </c>
      <c r="AAG6" s="66" t="str">
        <f t="shared" ref="AAG6:AAG69" si="321">IF(AND(AAM$3="Unit", AAF6=""), "", IF(AND(AAM$3="Unit", AAF6="-"),"", IF(AAM$3="Unit", "kg/GJ delivered", IF(AND(LS6&lt;&gt;"", LS6&lt;&gt;"-", LR6="-"),"", IF($H6="","", IF(LR6="nd", "",IF(LR6="&lt;n.a.&gt;", "", IF(LS6="#/MJ", "", IF(LS6="kg/GJ delivered",LR6,IF(LS6="g/MJ delivered",LR6,IF(LS6="kg/MJ delivered",LR6*1000,IF(LS6="mg/MJ delivered",LR6/1000,IF(LS6="g/kg",((LR6)*(1/$I6)*(1/$H6)),IF(LS6="mg/kg",((LR6/1000)*(1/$I6)*(1/$H6)),IF(LS6="mg/MJ delivered",LR6/1000,IF(LS6="-","","Error"))))))))))))))))</f>
        <v/>
      </c>
      <c r="AAH6" s="66" t="str">
        <f t="shared" ref="AAH6:AAH69" si="322">IF(AND(AAN$3="Unit", AAG6=""), "", IF(AND(AAN$3="Unit", AAG6="-"),"", IF(AAN$3="Unit", "kg/GJ delivered", IF(AND(LT6&lt;&gt;"", LT6&lt;&gt;"-", LS6="-"),"", IF($H6="","", IF(LS6="nd", "",IF(LS6="&lt;n.a.&gt;", "", IF(LT6="#/MJ", "", IF(LT6="kg/GJ delivered",LS6,IF(LT6="g/MJ delivered",LS6,IF(LT6="kg/MJ delivered",LS6*1000,IF(LT6="mg/MJ delivered",LS6/1000,IF(LT6="g/kg",((LS6)*(1/$I6)*(1/$H6)),IF(LT6="mg/kg",((LS6/1000)*(1/$I6)*(1/$H6)),IF(LT6="mg/MJ delivered",LS6/1000,IF(LT6="-","","Error"))))))))))))))))</f>
        <v/>
      </c>
      <c r="AAI6" s="66" t="str">
        <f t="shared" ref="AAI6:AAI69" si="323">IF(AND(AAO$3="Unit", AAH6=""), "", IF(AND(AAO$3="Unit", AAH6="-"),"", IF(AAO$3="Unit", "kg/GJ delivered", IF(AND(LU6&lt;&gt;"", LU6&lt;&gt;"-", LT6="-"),"", IF($H6="","", IF(LT6="nd", "",IF(LT6="&lt;n.a.&gt;", "", IF(LU6="#/MJ", "", IF(LU6="kg/GJ delivered",LT6,IF(LU6="g/MJ delivered",LT6,IF(LU6="kg/MJ delivered",LT6*1000,IF(LU6="mg/MJ delivered",LT6/1000,IF(LU6="g/kg",((LT6)*(1/$I6)*(1/$H6)),IF(LU6="mg/kg",((LT6/1000)*(1/$I6)*(1/$H6)),IF(LU6="mg/MJ delivered",LT6/1000,IF(LU6="-","","Error"))))))))))))))))</f>
        <v/>
      </c>
      <c r="AAJ6" s="66" t="str">
        <f t="shared" ref="AAJ6:AAJ69" si="324">IF(AND(AAP$3="Unit", AAI6=""), "", IF(AND(AAP$3="Unit", AAI6="-"),"", IF(AAP$3="Unit", "kg/GJ delivered", IF(AND(LV6&lt;&gt;"", LV6&lt;&gt;"-", LU6="-"),"", IF($H6="","", IF(LU6="nd", "",IF(LU6="&lt;n.a.&gt;", "", IF(LV6="#/MJ", "", IF(LV6="kg/GJ delivered",LU6,IF(LV6="g/MJ delivered",LU6,IF(LV6="kg/MJ delivered",LU6*1000,IF(LV6="mg/MJ delivered",LU6/1000,IF(LV6="g/kg",((LU6)*(1/$I6)*(1/$H6)),IF(LV6="mg/kg",((LU6/1000)*(1/$I6)*(1/$H6)),IF(LV6="mg/MJ delivered",LU6/1000,IF(LV6="-","","Error"))))))))))))))))</f>
        <v/>
      </c>
      <c r="AAK6" s="66" t="str">
        <f t="shared" ref="AAK6:AAK69" si="325">IF(AND(AAQ$3="Unit", AAJ6=""), "", IF(AND(AAQ$3="Unit", AAJ6="-"),"", IF(AAQ$3="Unit", "kg/GJ delivered", IF(AND(LW6&lt;&gt;"", LW6&lt;&gt;"-", LV6="-"),"", IF($H6="","", IF(LV6="nd", "",IF(LV6="&lt;n.a.&gt;", "", IF(LW6="#/MJ", "", IF(LW6="kg/GJ delivered",LV6,IF(LW6="g/MJ delivered",LV6,IF(LW6="kg/MJ delivered",LV6*1000,IF(LW6="mg/MJ delivered",LV6/1000,IF(LW6="g/kg",((LV6)*(1/$I6)*(1/$H6)),IF(LW6="mg/kg",((LV6/1000)*(1/$I6)*(1/$H6)),IF(LW6="mg/MJ delivered",LV6/1000,IF(LW6="-","","Error"))))))))))))))))</f>
        <v/>
      </c>
      <c r="AAL6" s="66" t="str">
        <f t="shared" ref="AAL6:AAL69" si="326">IF(AND(AAR$3="Unit", AAK6=""), "", IF(AND(AAR$3="Unit", AAK6="-"),"", IF(AAR$3="Unit", "kg/GJ delivered", IF(AND(LX6&lt;&gt;"", LX6&lt;&gt;"-", LW6="-"),"", IF($H6="","", IF(LW6="nd", "",IF(LW6="&lt;n.a.&gt;", "", IF(LX6="#/MJ", "", IF(LX6="kg/GJ delivered",LW6,IF(LX6="g/MJ delivered",LW6,IF(LX6="kg/MJ delivered",LW6*1000,IF(LX6="mg/MJ delivered",LW6/1000,IF(LX6="g/kg",((LW6)*(1/$I6)*(1/$H6)),IF(LX6="mg/kg",((LW6/1000)*(1/$I6)*(1/$H6)),IF(LX6="mg/MJ delivered",LW6/1000,IF(LX6="-","","Error"))))))))))))))))</f>
        <v/>
      </c>
      <c r="AAM6" s="66" t="str">
        <f t="shared" ref="AAM6:AAM69" si="327">IF(AND(AAS$3="Unit", AAL6=""), "", IF(AND(AAS$3="Unit", AAL6="-"),"", IF(AAS$3="Unit", "kg/GJ delivered", IF(AND(LY6&lt;&gt;"", LY6&lt;&gt;"-", LX6="-"),"", IF($H6="","", IF(LX6="nd", "",IF(LX6="&lt;n.a.&gt;", "", IF(LY6="#/MJ", "", IF(LY6="kg/GJ delivered",LX6,IF(LY6="g/MJ delivered",LX6,IF(LY6="kg/MJ delivered",LX6*1000,IF(LY6="mg/MJ delivered",LX6/1000,IF(LY6="g/kg",((LX6)*(1/$I6)*(1/$H6)),IF(LY6="mg/kg",((LX6/1000)*(1/$I6)*(1/$H6)),IF(LY6="mg/MJ delivered",LX6/1000,IF(LY6="-","","Error"))))))))))))))))</f>
        <v/>
      </c>
      <c r="AAN6" s="66" t="str">
        <f t="shared" ref="AAN6:AAN69" si="328">IF(AND(AAT$3="Unit", AAM6=""), "", IF(AND(AAT$3="Unit", AAM6="-"),"", IF(AAT$3="Unit", "kg/GJ delivered", IF(AND(LZ6&lt;&gt;"", LZ6&lt;&gt;"-", LY6="-"),"", IF($H6="","", IF(LY6="nd", "",IF(LY6="&lt;n.a.&gt;", "", IF(LZ6="#/MJ", "", IF(LZ6="kg/GJ delivered",LY6,IF(LZ6="g/MJ delivered",LY6,IF(LZ6="kg/MJ delivered",LY6*1000,IF(LZ6="mg/MJ delivered",LY6/1000,IF(LZ6="g/kg",((LY6)*(1/$I6)*(1/$H6)),IF(LZ6="mg/kg",((LY6/1000)*(1/$I6)*(1/$H6)),IF(LZ6="mg/MJ delivered",LY6/1000,IF(LZ6="-","","Error"))))))))))))))))</f>
        <v/>
      </c>
      <c r="AAO6" s="66" t="str">
        <f t="shared" ref="AAO6:AAO69" si="329">IF(AND(AAU$3="Unit", AAN6=""), "", IF(AND(AAU$3="Unit", AAN6="-"),"", IF(AAU$3="Unit", "kg/GJ delivered", IF(AND(MA6&lt;&gt;"", MA6&lt;&gt;"-", LZ6="-"),"", IF($H6="","", IF(LZ6="nd", "",IF(LZ6="&lt;n.a.&gt;", "", IF(MA6="#/MJ", "", IF(MA6="kg/GJ delivered",LZ6,IF(MA6="g/MJ delivered",LZ6,IF(MA6="kg/MJ delivered",LZ6*1000,IF(MA6="mg/MJ delivered",LZ6/1000,IF(MA6="g/kg",((LZ6)*(1/$I6)*(1/$H6)),IF(MA6="mg/kg",((LZ6/1000)*(1/$I6)*(1/$H6)),IF(MA6="mg/MJ delivered",LZ6/1000,IF(MA6="-","","Error"))))))))))))))))</f>
        <v/>
      </c>
      <c r="AAP6" s="66" t="str">
        <f t="shared" ref="AAP6:AAP69" si="330">IF(AND(AAV$3="Unit", AAO6=""), "", IF(AND(AAV$3="Unit", AAO6="-"),"", IF(AAV$3="Unit", "kg/GJ delivered", IF(AND(MB6&lt;&gt;"", MB6&lt;&gt;"-", MA6="-"),"", IF($H6="","", IF(MA6="nd", "",IF(MA6="&lt;n.a.&gt;", "", IF(MB6="#/MJ", "", IF(MB6="kg/GJ delivered",MA6,IF(MB6="g/MJ delivered",MA6,IF(MB6="kg/MJ delivered",MA6*1000,IF(MB6="mg/MJ delivered",MA6/1000,IF(MB6="g/kg",((MA6)*(1/$I6)*(1/$H6)),IF(MB6="mg/kg",((MA6/1000)*(1/$I6)*(1/$H6)),IF(MB6="mg/MJ delivered",MA6/1000,IF(MB6="-","","Error"))))))))))))))))</f>
        <v/>
      </c>
      <c r="AAQ6" s="66" t="str">
        <f t="shared" ref="AAQ6:AAQ69" si="331">IF(AND(AAW$3="Unit", AAP6=""), "", IF(AND(AAW$3="Unit", AAP6="-"),"", IF(AAW$3="Unit", "kg/GJ delivered", IF(AND(MC6&lt;&gt;"", MC6&lt;&gt;"-", MB6="-"),"", IF($H6="","", IF(MB6="nd", "",IF(MB6="&lt;n.a.&gt;", "", IF(MC6="#/MJ", "", IF(MC6="kg/GJ delivered",MB6,IF(MC6="g/MJ delivered",MB6,IF(MC6="kg/MJ delivered",MB6*1000,IF(MC6="mg/MJ delivered",MB6/1000,IF(MC6="g/kg",((MB6)*(1/$I6)*(1/$H6)),IF(MC6="mg/kg",((MB6/1000)*(1/$I6)*(1/$H6)),IF(MC6="mg/MJ delivered",MB6/1000,IF(MC6="-","","Error"))))))))))))))))</f>
        <v/>
      </c>
      <c r="AAR6" s="66" t="str">
        <f t="shared" ref="AAR6:AAR69" si="332">IF(AND(AAX$3="Unit", AAQ6=""), "", IF(AND(AAX$3="Unit", AAQ6="-"),"", IF(AAX$3="Unit", "kg/GJ delivered", IF(AND(MD6&lt;&gt;"", MD6&lt;&gt;"-", MC6="-"),"", IF($H6="","", IF(MC6="nd", "",IF(MC6="&lt;n.a.&gt;", "", IF(MD6="#/MJ", "", IF(MD6="kg/GJ delivered",MC6,IF(MD6="g/MJ delivered",MC6,IF(MD6="kg/MJ delivered",MC6*1000,IF(MD6="mg/MJ delivered",MC6/1000,IF(MD6="g/kg",((MC6)*(1/$I6)*(1/$H6)),IF(MD6="mg/kg",((MC6/1000)*(1/$I6)*(1/$H6)),IF(MD6="mg/MJ delivered",MC6/1000,IF(MD6="-","","Error"))))))))))))))))</f>
        <v/>
      </c>
      <c r="AAS6" s="66" t="str">
        <f t="shared" ref="AAS6:AAS69" si="333">IF(AND(AAY$3="Unit", AAR6=""), "", IF(AND(AAY$3="Unit", AAR6="-"),"", IF(AAY$3="Unit", "kg/GJ delivered", IF(AND(ME6&lt;&gt;"", ME6&lt;&gt;"-", MD6="-"),"", IF($H6="","", IF(MD6="nd", "",IF(MD6="&lt;n.a.&gt;", "", IF(ME6="#/MJ", "", IF(ME6="kg/GJ delivered",MD6,IF(ME6="g/MJ delivered",MD6,IF(ME6="kg/MJ delivered",MD6*1000,IF(ME6="mg/MJ delivered",MD6/1000,IF(ME6="g/kg",((MD6)*(1/$I6)*(1/$H6)),IF(ME6="mg/kg",((MD6/1000)*(1/$I6)*(1/$H6)),IF(ME6="mg/MJ delivered",MD6/1000,IF(ME6="-","","Error"))))))))))))))))</f>
        <v/>
      </c>
      <c r="AAT6" s="66" t="str">
        <f t="shared" ref="AAT6:AAT69" si="334">IF(AND(AAZ$3="Unit", AAS6=""), "", IF(AND(AAZ$3="Unit", AAS6="-"),"", IF(AAZ$3="Unit", "kg/GJ delivered", IF(AND(MF6&lt;&gt;"", MF6&lt;&gt;"-", ME6="-"),"", IF($H6="","", IF(ME6="nd", "",IF(ME6="&lt;n.a.&gt;", "", IF(MF6="#/MJ", "", IF(MF6="kg/GJ delivered",ME6,IF(MF6="g/MJ delivered",ME6,IF(MF6="kg/MJ delivered",ME6*1000,IF(MF6="mg/MJ delivered",ME6/1000,IF(MF6="g/kg",((ME6)*(1/$I6)*(1/$H6)),IF(MF6="mg/kg",((ME6/1000)*(1/$I6)*(1/$H6)),IF(MF6="mg/MJ delivered",ME6/1000,IF(MF6="-","","Error"))))))))))))))))</f>
        <v/>
      </c>
      <c r="AAU6" s="66" t="str">
        <f t="shared" ref="AAU6:AAU69" si="335">IF(AND(ABA$3="Unit", AAT6=""), "", IF(AND(ABA$3="Unit", AAT6="-"),"", IF(ABA$3="Unit", "kg/GJ delivered", IF(AND(MG6&lt;&gt;"", MG6&lt;&gt;"-", MF6="-"),"", IF($H6="","", IF(MF6="nd", "",IF(MF6="&lt;n.a.&gt;", "", IF(MG6="#/MJ", "", IF(MG6="kg/GJ delivered",MF6,IF(MG6="g/MJ delivered",MF6,IF(MG6="kg/MJ delivered",MF6*1000,IF(MG6="mg/MJ delivered",MF6/1000,IF(MG6="g/kg",((MF6)*(1/$I6)*(1/$H6)),IF(MG6="mg/kg",((MF6/1000)*(1/$I6)*(1/$H6)),IF(MG6="mg/MJ delivered",MF6/1000,IF(MG6="-","","Error"))))))))))))))))</f>
        <v/>
      </c>
      <c r="AAV6" s="66" t="str">
        <f t="shared" ref="AAV6:AAV69" si="336">IF(AND(ABB$3="Unit", AAU6=""), "", IF(AND(ABB$3="Unit", AAU6="-"),"", IF(ABB$3="Unit", "kg/GJ delivered", IF(AND(MH6&lt;&gt;"", MH6&lt;&gt;"-", MG6="-"),"", IF($H6="","", IF(MG6="nd", "",IF(MG6="&lt;n.a.&gt;", "", IF(MH6="#/MJ", "", IF(MH6="kg/GJ delivered",MG6,IF(MH6="g/MJ delivered",MG6,IF(MH6="kg/MJ delivered",MG6*1000,IF(MH6="mg/MJ delivered",MG6/1000,IF(MH6="g/kg",((MG6)*(1/$I6)*(1/$H6)),IF(MH6="mg/kg",((MG6/1000)*(1/$I6)*(1/$H6)),IF(MH6="mg/MJ delivered",MG6/1000,IF(MH6="-","","Error"))))))))))))))))</f>
        <v/>
      </c>
      <c r="AAW6" s="66" t="str">
        <f t="shared" ref="AAW6:AAW69" si="337">IF(AND(ABC$3="Unit", AAV6=""), "", IF(AND(ABC$3="Unit", AAV6="-"),"", IF(ABC$3="Unit", "kg/GJ delivered", IF(AND(MI6&lt;&gt;"", MI6&lt;&gt;"-", MH6="-"),"", IF($H6="","", IF(MH6="nd", "",IF(MH6="&lt;n.a.&gt;", "", IF(MI6="#/MJ", "", IF(MI6="kg/GJ delivered",MH6,IF(MI6="g/MJ delivered",MH6,IF(MI6="kg/MJ delivered",MH6*1000,IF(MI6="mg/MJ delivered",MH6/1000,IF(MI6="g/kg",((MH6)*(1/$I6)*(1/$H6)),IF(MI6="mg/kg",((MH6/1000)*(1/$I6)*(1/$H6)),IF(MI6="mg/MJ delivered",MH6/1000,IF(MI6="-","","Error"))))))))))))))))</f>
        <v/>
      </c>
      <c r="AAX6" s="66" t="str">
        <f t="shared" ref="AAX6:AAX69" si="338">IF(AND(ABD$3="Unit", AAW6=""), "", IF(AND(ABD$3="Unit", AAW6="-"),"", IF(ABD$3="Unit", "kg/GJ delivered", IF(AND(MJ6&lt;&gt;"", MJ6&lt;&gt;"-", MI6="-"),"", IF($H6="","", IF(MI6="nd", "",IF(MI6="&lt;n.a.&gt;", "", IF(MJ6="#/MJ", "", IF(MJ6="kg/GJ delivered",MI6,IF(MJ6="g/MJ delivered",MI6,IF(MJ6="kg/MJ delivered",MI6*1000,IF(MJ6="mg/MJ delivered",MI6/1000,IF(MJ6="g/kg",((MI6)*(1/$I6)*(1/$H6)),IF(MJ6="mg/kg",((MI6/1000)*(1/$I6)*(1/$H6)),IF(MJ6="mg/MJ delivered",MI6/1000,IF(MJ6="-","","Error"))))))))))))))))</f>
        <v/>
      </c>
      <c r="AAY6" s="66" t="str">
        <f t="shared" ref="AAY6:AAY69" si="339">IF(AND(ABE$3="Unit", AAX6=""), "", IF(AND(ABE$3="Unit", AAX6="-"),"", IF(ABE$3="Unit", "kg/GJ delivered", IF(AND(MK6&lt;&gt;"", MK6&lt;&gt;"-", MJ6="-"),"", IF($H6="","", IF(MJ6="nd", "",IF(MJ6="&lt;n.a.&gt;", "", IF(MK6="#/MJ", "", IF(MK6="kg/GJ delivered",MJ6,IF(MK6="g/MJ delivered",MJ6,IF(MK6="kg/MJ delivered",MJ6*1000,IF(MK6="mg/MJ delivered",MJ6/1000,IF(MK6="g/kg",((MJ6)*(1/$I6)*(1/$H6)),IF(MK6="mg/kg",((MJ6/1000)*(1/$I6)*(1/$H6)),IF(MK6="mg/MJ delivered",MJ6/1000,IF(MK6="-","","Error"))))))))))))))))</f>
        <v/>
      </c>
      <c r="AAZ6" s="66" t="str">
        <f t="shared" ref="AAZ6:AAZ69" si="340">IF(AND(ABF$3="Unit", AAY6=""), "", IF(AND(ABF$3="Unit", AAY6="-"),"", IF(ABF$3="Unit", "kg/GJ delivered", IF(AND(ML6&lt;&gt;"", ML6&lt;&gt;"-", MK6="-"),"", IF($H6="","", IF(MK6="nd", "",IF(MK6="&lt;n.a.&gt;", "", IF(ML6="#/MJ", "", IF(ML6="kg/GJ delivered",MK6,IF(ML6="g/MJ delivered",MK6,IF(ML6="kg/MJ delivered",MK6*1000,IF(ML6="mg/MJ delivered",MK6/1000,IF(ML6="g/kg",((MK6)*(1/$I6)*(1/$H6)),IF(ML6="mg/kg",((MK6/1000)*(1/$I6)*(1/$H6)),IF(ML6="mg/MJ delivered",MK6/1000,IF(ML6="-","","Error"))))))))))))))))</f>
        <v/>
      </c>
      <c r="ABA6" s="66" t="str">
        <f t="shared" ref="ABA6:ABA69" si="341">IF(AND(ABG$3="Unit", AAZ6=""), "", IF(AND(ABG$3="Unit", AAZ6="-"),"", IF(ABG$3="Unit", "kg/GJ delivered", IF(AND(MM6&lt;&gt;"", MM6&lt;&gt;"-", ML6="-"),"", IF($H6="","", IF(ML6="nd", "",IF(ML6="&lt;n.a.&gt;", "", IF(MM6="#/MJ", "", IF(MM6="kg/GJ delivered",ML6,IF(MM6="g/MJ delivered",ML6,IF(MM6="kg/MJ delivered",ML6*1000,IF(MM6="mg/MJ delivered",ML6/1000,IF(MM6="g/kg",((ML6)*(1/$I6)*(1/$H6)),IF(MM6="mg/kg",((ML6/1000)*(1/$I6)*(1/$H6)),IF(MM6="mg/MJ delivered",ML6/1000,IF(MM6="-","","Error"))))))))))))))))</f>
        <v/>
      </c>
      <c r="ABB6" s="66" t="str">
        <f t="shared" ref="ABB6:ABB69" si="342">IF(AND(ABH$3="Unit", ABA6=""), "", IF(AND(ABH$3="Unit", ABA6="-"),"", IF(ABH$3="Unit", "kg/GJ delivered", IF(AND(MN6&lt;&gt;"", MN6&lt;&gt;"-", MM6="-"),"", IF($H6="","", IF(MM6="nd", "",IF(MM6="&lt;n.a.&gt;", "", IF(MN6="#/MJ", "", IF(MN6="kg/GJ delivered",MM6,IF(MN6="g/MJ delivered",MM6,IF(MN6="kg/MJ delivered",MM6*1000,IF(MN6="mg/MJ delivered",MM6/1000,IF(MN6="g/kg",((MM6)*(1/$I6)*(1/$H6)),IF(MN6="mg/kg",((MM6/1000)*(1/$I6)*(1/$H6)),IF(MN6="mg/MJ delivered",MM6/1000,IF(MN6="-","","Error"))))))))))))))))</f>
        <v/>
      </c>
      <c r="ABC6" s="66" t="str">
        <f t="shared" ref="ABC6:ABC69" si="343">IF(AND(ABI$3="Unit", ABB6=""), "", IF(AND(ABI$3="Unit", ABB6="-"),"", IF(ABI$3="Unit", "kg/GJ delivered", IF(AND(MO6&lt;&gt;"", MO6&lt;&gt;"-", MN6="-"),"", IF($H6="","", IF(MN6="nd", "",IF(MN6="&lt;n.a.&gt;", "", IF(MO6="#/MJ", "", IF(MO6="kg/GJ delivered",MN6,IF(MO6="g/MJ delivered",MN6,IF(MO6="kg/MJ delivered",MN6*1000,IF(MO6="mg/MJ delivered",MN6/1000,IF(MO6="g/kg",((MN6)*(1/$I6)*(1/$H6)),IF(MO6="mg/kg",((MN6/1000)*(1/$I6)*(1/$H6)),IF(MO6="mg/MJ delivered",MN6/1000,IF(MO6="-","","Error"))))))))))))))))</f>
        <v/>
      </c>
      <c r="ABD6" s="66" t="str">
        <f t="shared" ref="ABD6:ABD69" si="344">IF(AND(ABJ$3="Unit", ABC6=""), "", IF(AND(ABJ$3="Unit", ABC6="-"),"", IF(ABJ$3="Unit", "kg/GJ delivered", IF(AND(MP6&lt;&gt;"", MP6&lt;&gt;"-", MO6="-"),"", IF($H6="","", IF(MO6="nd", "",IF(MO6="&lt;n.a.&gt;", "", IF(MP6="#/MJ", "", IF(MP6="kg/GJ delivered",MO6,IF(MP6="g/MJ delivered",MO6,IF(MP6="kg/MJ delivered",MO6*1000,IF(MP6="mg/MJ delivered",MO6/1000,IF(MP6="g/kg",((MO6)*(1/$I6)*(1/$H6)),IF(MP6="mg/kg",((MO6/1000)*(1/$I6)*(1/$H6)),IF(MP6="mg/MJ delivered",MO6/1000,IF(MP6="-","","Error"))))))))))))))))</f>
        <v/>
      </c>
      <c r="ABE6" s="66" t="str">
        <f t="shared" ref="ABE6:ABE69" si="345">IF(AND(ABK$3="Unit", ABD6=""), "", IF(AND(ABK$3="Unit", ABD6="-"),"", IF(ABK$3="Unit", "kg/GJ delivered", IF(AND(MQ6&lt;&gt;"", MQ6&lt;&gt;"-", MP6="-"),"", IF($H6="","", IF(MP6="nd", "",IF(MP6="&lt;n.a.&gt;", "", IF(MQ6="#/MJ", "", IF(MQ6="kg/GJ delivered",MP6,IF(MQ6="g/MJ delivered",MP6,IF(MQ6="kg/MJ delivered",MP6*1000,IF(MQ6="mg/MJ delivered",MP6/1000,IF(MQ6="g/kg",((MP6)*(1/$I6)*(1/$H6)),IF(MQ6="mg/kg",((MP6/1000)*(1/$I6)*(1/$H6)),IF(MQ6="mg/MJ delivered",MP6/1000,IF(MQ6="-","","Error"))))))))))))))))</f>
        <v/>
      </c>
      <c r="ABF6" s="66" t="str">
        <f t="shared" ref="ABF6:ABF69" si="346">IF(AND(ABL$3="Unit", ABE6=""), "", IF(AND(ABL$3="Unit", ABE6="-"),"", IF(ABL$3="Unit", "kg/GJ delivered", IF(AND(MR6&lt;&gt;"", MR6&lt;&gt;"-", MQ6="-"),"", IF($H6="","", IF(MQ6="nd", "",IF(MQ6="&lt;n.a.&gt;", "", IF(MR6="#/MJ", "", IF(MR6="kg/GJ delivered",MQ6,IF(MR6="g/MJ delivered",MQ6,IF(MR6="kg/MJ delivered",MQ6*1000,IF(MR6="mg/MJ delivered",MQ6/1000,IF(MR6="g/kg",((MQ6)*(1/$I6)*(1/$H6)),IF(MR6="mg/kg",((MQ6/1000)*(1/$I6)*(1/$H6)),IF(MR6="mg/MJ delivered",MQ6/1000,IF(MR6="-","","Error"))))))))))))))))</f>
        <v/>
      </c>
      <c r="ABG6" s="66" t="str">
        <f t="shared" ref="ABG6:ABG69" si="347">IF(AND(ABM$3="Unit", ABF6=""), "", IF(AND(ABM$3="Unit", ABF6="-"),"", IF(ABM$3="Unit", "kg/GJ delivered", IF(AND(MS6&lt;&gt;"", MS6&lt;&gt;"-", MR6="-"),"", IF($H6="","", IF(MR6="nd", "",IF(MR6="&lt;n.a.&gt;", "", IF(MS6="#/MJ", "", IF(MS6="kg/GJ delivered",MR6,IF(MS6="g/MJ delivered",MR6,IF(MS6="kg/MJ delivered",MR6*1000,IF(MS6="mg/MJ delivered",MR6/1000,IF(MS6="g/kg",((MR6)*(1/$I6)*(1/$H6)),IF(MS6="mg/kg",((MR6/1000)*(1/$I6)*(1/$H6)),IF(MS6="mg/MJ delivered",MR6/1000,IF(MS6="-","","Error"))))))))))))))))</f>
        <v/>
      </c>
      <c r="ABH6" s="66" t="str">
        <f t="shared" ref="ABH6:ABH69" si="348">IF(AND(ABN$3="Unit", ABG6=""), "", IF(AND(ABN$3="Unit", ABG6="-"),"", IF(ABN$3="Unit", "kg/GJ delivered", IF(AND(MT6&lt;&gt;"", MT6&lt;&gt;"-", MS6="-"),"", IF($H6="","", IF(MS6="nd", "",IF(MS6="&lt;n.a.&gt;", "", IF(MT6="#/MJ", "", IF(MT6="kg/GJ delivered",MS6,IF(MT6="g/MJ delivered",MS6,IF(MT6="kg/MJ delivered",MS6*1000,IF(MT6="mg/MJ delivered",MS6/1000,IF(MT6="g/kg",((MS6)*(1/$I6)*(1/$H6)),IF(MT6="mg/kg",((MS6/1000)*(1/$I6)*(1/$H6)),IF(MT6="mg/MJ delivered",MS6/1000,IF(MT6="-","","Error"))))))))))))))))</f>
        <v/>
      </c>
      <c r="ABI6" s="66" t="str">
        <f t="shared" ref="ABI6:ABI69" si="349">IF(AND(ABO$3="Unit", ABH6=""), "", IF(AND(ABO$3="Unit", ABH6="-"),"", IF(ABO$3="Unit", "kg/GJ delivered", IF(AND(MU6&lt;&gt;"", MU6&lt;&gt;"-", MT6="-"),"", IF($H6="","", IF(MT6="nd", "",IF(MT6="&lt;n.a.&gt;", "", IF(MU6="#/MJ", "", IF(MU6="kg/GJ delivered",MT6,IF(MU6="g/MJ delivered",MT6,IF(MU6="kg/MJ delivered",MT6*1000,IF(MU6="mg/MJ delivered",MT6/1000,IF(MU6="g/kg",((MT6)*(1/$I6)*(1/$H6)),IF(MU6="mg/kg",((MT6/1000)*(1/$I6)*(1/$H6)),IF(MU6="mg/MJ delivered",MT6/1000,IF(MU6="-","","Error"))))))))))))))))</f>
        <v/>
      </c>
      <c r="ABJ6" s="66" t="str">
        <f t="shared" ref="ABJ6:ABJ69" si="350">IF(AND(ABP$3="Unit", ABI6=""), "", IF(AND(ABP$3="Unit", ABI6="-"),"", IF(ABP$3="Unit", "kg/GJ delivered", IF(AND(MV6&lt;&gt;"", MV6&lt;&gt;"-", MU6="-"),"", IF($H6="","", IF(MU6="nd", "",IF(MU6="&lt;n.a.&gt;", "", IF(MV6="#/MJ", "", IF(MV6="kg/GJ delivered",MU6,IF(MV6="g/MJ delivered",MU6,IF(MV6="kg/MJ delivered",MU6*1000,IF(MV6="mg/MJ delivered",MU6/1000,IF(MV6="g/kg",((MU6)*(1/$I6)*(1/$H6)),IF(MV6="mg/kg",((MU6/1000)*(1/$I6)*(1/$H6)),IF(MV6="mg/MJ delivered",MU6/1000,IF(MV6="-","","Error"))))))))))))))))</f>
        <v/>
      </c>
      <c r="ABK6" s="66" t="str">
        <f t="shared" ref="ABK6:ABK69" si="351">IF(AND(ABQ$3="Unit", ABJ6=""), "", IF(AND(ABQ$3="Unit", ABJ6="-"),"", IF(ABQ$3="Unit", "kg/GJ delivered", IF(AND(MW6&lt;&gt;"", MW6&lt;&gt;"-", MV6="-"),"", IF($H6="","", IF(MV6="nd", "",IF(MV6="&lt;n.a.&gt;", "", IF(MW6="#/MJ", "", IF(MW6="kg/GJ delivered",MV6,IF(MW6="g/MJ delivered",MV6,IF(MW6="kg/MJ delivered",MV6*1000,IF(MW6="mg/MJ delivered",MV6/1000,IF(MW6="g/kg",((MV6)*(1/$I6)*(1/$H6)),IF(MW6="mg/kg",((MV6/1000)*(1/$I6)*(1/$H6)),IF(MW6="mg/MJ delivered",MV6/1000,IF(MW6="-","","Error"))))))))))))))))</f>
        <v/>
      </c>
      <c r="ABL6" s="66" t="str">
        <f t="shared" ref="ABL6:ABL69" si="352">IF(AND(ABR$3="Unit", ABK6=""), "", IF(AND(ABR$3="Unit", ABK6="-"),"", IF(ABR$3="Unit", "kg/GJ delivered", IF(AND(MX6&lt;&gt;"", MX6&lt;&gt;"-", MW6="-"),"", IF($H6="","", IF(MW6="nd", "",IF(MW6="&lt;n.a.&gt;", "", IF(MX6="#/MJ", "", IF(MX6="kg/GJ delivered",MW6,IF(MX6="g/MJ delivered",MW6,IF(MX6="kg/MJ delivered",MW6*1000,IF(MX6="mg/MJ delivered",MW6/1000,IF(MX6="g/kg",((MW6)*(1/$I6)*(1/$H6)),IF(MX6="mg/kg",((MW6/1000)*(1/$I6)*(1/$H6)),IF(MX6="mg/MJ delivered",MW6/1000,IF(MX6="-","","Error"))))))))))))))))</f>
        <v/>
      </c>
      <c r="ABM6" s="66" t="str">
        <f t="shared" ref="ABM6:ABM69" si="353">IF(AND(ABS$3="Unit", ABL6=""), "", IF(AND(ABS$3="Unit", ABL6="-"),"", IF(ABS$3="Unit", "kg/GJ delivered", IF(AND(MY6&lt;&gt;"", MY6&lt;&gt;"-", MX6="-"),"", IF($H6="","", IF(MX6="nd", "",IF(MX6="&lt;n.a.&gt;", "", IF(MY6="#/MJ", "", IF(MY6="kg/GJ delivered",MX6,IF(MY6="g/MJ delivered",MX6,IF(MY6="kg/MJ delivered",MX6*1000,IF(MY6="mg/MJ delivered",MX6/1000,IF(MY6="g/kg",((MX6)*(1/$I6)*(1/$H6)),IF(MY6="mg/kg",((MX6/1000)*(1/$I6)*(1/$H6)),IF(MY6="mg/MJ delivered",MX6/1000,IF(MY6="-","","Error"))))))))))))))))</f>
        <v/>
      </c>
      <c r="ABN6" s="66" t="str">
        <f t="shared" ref="ABN6:ABN69" si="354">IF(AND(ABT$3="Unit", ABM6=""), "", IF(AND(ABT$3="Unit", ABM6="-"),"", IF(ABT$3="Unit", "kg/GJ delivered", IF(AND(MZ6&lt;&gt;"", MZ6&lt;&gt;"-", MY6="-"),"", IF($H6="","", IF(MY6="nd", "",IF(MY6="&lt;n.a.&gt;", "", IF(MZ6="#/MJ", "", IF(MZ6="kg/GJ delivered",MY6,IF(MZ6="g/MJ delivered",MY6,IF(MZ6="kg/MJ delivered",MY6*1000,IF(MZ6="mg/MJ delivered",MY6/1000,IF(MZ6="g/kg",((MY6)*(1/$I6)*(1/$H6)),IF(MZ6="mg/kg",((MY6/1000)*(1/$I6)*(1/$H6)),IF(MZ6="mg/MJ delivered",MY6/1000,IF(MZ6="-","","Error"))))))))))))))))</f>
        <v/>
      </c>
      <c r="ABO6" s="66" t="str">
        <f t="shared" ref="ABO6:ABO69" si="355">IF(AND(ABU$3="Unit", ABN6=""), "", IF(AND(ABU$3="Unit", ABN6="-"),"", IF(ABU$3="Unit", "kg/GJ delivered", IF(AND(NA6&lt;&gt;"", NA6&lt;&gt;"-", MZ6="-"),"", IF($H6="","", IF(MZ6="nd", "",IF(MZ6="&lt;n.a.&gt;", "", IF(NA6="#/MJ", "", IF(NA6="kg/GJ delivered",MZ6,IF(NA6="g/MJ delivered",MZ6,IF(NA6="kg/MJ delivered",MZ6*1000,IF(NA6="mg/MJ delivered",MZ6/1000,IF(NA6="g/kg",((MZ6)*(1/$I6)*(1/$H6)),IF(NA6="mg/kg",((MZ6/1000)*(1/$I6)*(1/$H6)),IF(NA6="mg/MJ delivered",MZ6/1000,IF(NA6="-","","Error"))))))))))))))))</f>
        <v/>
      </c>
      <c r="ABP6" s="66" t="str">
        <f t="shared" ref="ABP6:ABP69" si="356">IF(AND(ABV$3="Unit", ABO6=""), "", IF(AND(ABV$3="Unit", ABO6="-"),"", IF(ABV$3="Unit", "kg/GJ delivered", IF(AND(NB6&lt;&gt;"", NB6&lt;&gt;"-", NA6="-"),"", IF($H6="","", IF(NA6="nd", "",IF(NA6="&lt;n.a.&gt;", "", IF(NB6="#/MJ", "", IF(NB6="kg/GJ delivered",NA6,IF(NB6="g/MJ delivered",NA6,IF(NB6="kg/MJ delivered",NA6*1000,IF(NB6="mg/MJ delivered",NA6/1000,IF(NB6="g/kg",((NA6)*(1/$I6)*(1/$H6)),IF(NB6="mg/kg",((NA6/1000)*(1/$I6)*(1/$H6)),IF(NB6="mg/MJ delivered",NA6/1000,IF(NB6="-","","Error"))))))))))))))))</f>
        <v/>
      </c>
      <c r="ABQ6" s="66" t="str">
        <f t="shared" ref="ABQ6:ABQ69" si="357">IF(AND(ABW$3="Unit", ABP6=""), "", IF(AND(ABW$3="Unit", ABP6="-"),"", IF(ABW$3="Unit", "kg/GJ delivered", IF(AND(NC6&lt;&gt;"", NC6&lt;&gt;"-", NB6="-"),"", IF($H6="","", IF(NB6="nd", "",IF(NB6="&lt;n.a.&gt;", "", IF(NC6="#/MJ", "", IF(NC6="kg/GJ delivered",NB6,IF(NC6="g/MJ delivered",NB6,IF(NC6="kg/MJ delivered",NB6*1000,IF(NC6="mg/MJ delivered",NB6/1000,IF(NC6="g/kg",((NB6)*(1/$I6)*(1/$H6)),IF(NC6="mg/kg",((NB6/1000)*(1/$I6)*(1/$H6)),IF(NC6="mg/MJ delivered",NB6/1000,IF(NC6="-","","Error"))))))))))))))))</f>
        <v/>
      </c>
      <c r="ABR6" s="66" t="str">
        <f t="shared" ref="ABR6:ABR69" si="358">IF(AND(ABX$3="Unit", ABQ6=""), "", IF(AND(ABX$3="Unit", ABQ6="-"),"", IF(ABX$3="Unit", "kg/GJ delivered", IF(AND(ND6&lt;&gt;"", ND6&lt;&gt;"-", NC6="-"),"", IF($H6="","", IF(NC6="nd", "",IF(NC6="&lt;n.a.&gt;", "", IF(ND6="#/MJ", "", IF(ND6="kg/GJ delivered",NC6,IF(ND6="g/MJ delivered",NC6,IF(ND6="kg/MJ delivered",NC6*1000,IF(ND6="mg/MJ delivered",NC6/1000,IF(ND6="g/kg",((NC6)*(1/$I6)*(1/$H6)),IF(ND6="mg/kg",((NC6/1000)*(1/$I6)*(1/$H6)),IF(ND6="mg/MJ delivered",NC6/1000,IF(ND6="-","","Error"))))))))))))))))</f>
        <v/>
      </c>
      <c r="ABS6" s="66" t="str">
        <f t="shared" ref="ABS6:ABS69" si="359">IF(AND(ABY$3="Unit", ABR6=""), "", IF(AND(ABY$3="Unit", ABR6="-"),"", IF(ABY$3="Unit", "kg/GJ delivered", IF(AND(NE6&lt;&gt;"", NE6&lt;&gt;"-", ND6="-"),"", IF($H6="","", IF(ND6="nd", "",IF(ND6="&lt;n.a.&gt;", "", IF(NE6="#/MJ", "", IF(NE6="kg/GJ delivered",ND6,IF(NE6="g/MJ delivered",ND6,IF(NE6="kg/MJ delivered",ND6*1000,IF(NE6="mg/MJ delivered",ND6/1000,IF(NE6="g/kg",((ND6)*(1/$I6)*(1/$H6)),IF(NE6="mg/kg",((ND6/1000)*(1/$I6)*(1/$H6)),IF(NE6="mg/MJ delivered",ND6/1000,IF(NE6="-","","Error"))))))))))))))))</f>
        <v/>
      </c>
      <c r="ABT6" s="66" t="str">
        <f t="shared" ref="ABT6:ABT69" si="360">IF(AND(ABZ$3="Unit", ABS6=""), "", IF(AND(ABZ$3="Unit", ABS6="-"),"", IF(ABZ$3="Unit", "kg/GJ delivered", IF(AND(NF6&lt;&gt;"", NF6&lt;&gt;"-", NE6="-"),"", IF($H6="","", IF(NE6="nd", "",IF(NE6="&lt;n.a.&gt;", "", IF(NF6="#/MJ", "", IF(NF6="kg/GJ delivered",NE6,IF(NF6="g/MJ delivered",NE6,IF(NF6="kg/MJ delivered",NE6*1000,IF(NF6="mg/MJ delivered",NE6/1000,IF(NF6="g/kg",((NE6)*(1/$I6)*(1/$H6)),IF(NF6="mg/kg",((NE6/1000)*(1/$I6)*(1/$H6)),IF(NF6="mg/MJ delivered",NE6/1000,IF(NF6="-","","Error"))))))))))))))))</f>
        <v/>
      </c>
      <c r="ABU6" s="66" t="str">
        <f t="shared" ref="ABU6:ABU69" si="361">IF(AND(ACA$3="Unit", ABT6=""), "", IF(AND(ACA$3="Unit", ABT6="-"),"", IF(ACA$3="Unit", "kg/GJ delivered", IF(AND(NG6&lt;&gt;"", NG6&lt;&gt;"-", NF6="-"),"", IF($H6="","", IF(NF6="nd", "",IF(NF6="&lt;n.a.&gt;", "", IF(NG6="#/MJ", "", IF(NG6="kg/GJ delivered",NF6,IF(NG6="g/MJ delivered",NF6,IF(NG6="kg/MJ delivered",NF6*1000,IF(NG6="mg/MJ delivered",NF6/1000,IF(NG6="g/kg",((NF6)*(1/$I6)*(1/$H6)),IF(NG6="mg/kg",((NF6/1000)*(1/$I6)*(1/$H6)),IF(NG6="mg/MJ delivered",NF6/1000,IF(NG6="-","","Error"))))))))))))))))</f>
        <v/>
      </c>
      <c r="ABV6" s="66" t="str">
        <f t="shared" ref="ABV6:ABV69" si="362">IF(AND(ACB$3="Unit", ABU6=""), "", IF(AND(ACB$3="Unit", ABU6="-"),"", IF(ACB$3="Unit", "kg/GJ delivered", IF(AND(NH6&lt;&gt;"", NH6&lt;&gt;"-", NG6="-"),"", IF($H6="","", IF(NG6="nd", "",IF(NG6="&lt;n.a.&gt;", "", IF(NH6="#/MJ", "", IF(NH6="kg/GJ delivered",NG6,IF(NH6="g/MJ delivered",NG6,IF(NH6="kg/MJ delivered",NG6*1000,IF(NH6="mg/MJ delivered",NG6/1000,IF(NH6="g/kg",((NG6)*(1/$I6)*(1/$H6)),IF(NH6="mg/kg",((NG6/1000)*(1/$I6)*(1/$H6)),IF(NH6="mg/MJ delivered",NG6/1000,IF(NH6="-","","Error"))))))))))))))))</f>
        <v/>
      </c>
      <c r="ABW6" s="66" t="str">
        <f t="shared" ref="ABW6:ABW69" si="363">IF(AND(ACC$3="Unit", ABV6=""), "", IF(AND(ACC$3="Unit", ABV6="-"),"", IF(ACC$3="Unit", "kg/GJ delivered", IF(AND(NI6&lt;&gt;"", NI6&lt;&gt;"-", NH6="-"),"", IF($H6="","", IF(NH6="nd", "",IF(NH6="&lt;n.a.&gt;", "", IF(NI6="#/MJ", "", IF(NI6="kg/GJ delivered",NH6,IF(NI6="g/MJ delivered",NH6,IF(NI6="kg/MJ delivered",NH6*1000,IF(NI6="mg/MJ delivered",NH6/1000,IF(NI6="g/kg",((NH6)*(1/$I6)*(1/$H6)),IF(NI6="mg/kg",((NH6/1000)*(1/$I6)*(1/$H6)),IF(NI6="mg/MJ delivered",NH6/1000,IF(NI6="-","","Error"))))))))))))))))</f>
        <v/>
      </c>
      <c r="ABX6" s="66" t="str">
        <f t="shared" ref="ABX6:ABX69" si="364">IF(AND(ACD$3="Unit", ABW6=""), "", IF(AND(ACD$3="Unit", ABW6="-"),"", IF(ACD$3="Unit", "kg/GJ delivered", IF(AND(NJ6&lt;&gt;"", NJ6&lt;&gt;"-", NI6="-"),"", IF($H6="","", IF(NI6="nd", "",IF(NI6="&lt;n.a.&gt;", "", IF(NJ6="#/MJ", "", IF(NJ6="kg/GJ delivered",NI6,IF(NJ6="g/MJ delivered",NI6,IF(NJ6="kg/MJ delivered",NI6*1000,IF(NJ6="mg/MJ delivered",NI6/1000,IF(NJ6="g/kg",((NI6)*(1/$I6)*(1/$H6)),IF(NJ6="mg/kg",((NI6/1000)*(1/$I6)*(1/$H6)),IF(NJ6="mg/MJ delivered",NI6/1000,IF(NJ6="-","","Error"))))))))))))))))</f>
        <v/>
      </c>
      <c r="ABY6" s="66" t="str">
        <f t="shared" ref="ABY6:ABY69" si="365">IF(AND(ACE$3="Unit", ABX6=""), "", IF(AND(ACE$3="Unit", ABX6="-"),"", IF(ACE$3="Unit", "kg/GJ delivered", IF(AND(NK6&lt;&gt;"", NK6&lt;&gt;"-", NJ6="-"),"", IF($H6="","", IF(NJ6="nd", "",IF(NJ6="&lt;n.a.&gt;", "", IF(NK6="#/MJ", "", IF(NK6="kg/GJ delivered",NJ6,IF(NK6="g/MJ delivered",NJ6,IF(NK6="kg/MJ delivered",NJ6*1000,IF(NK6="mg/MJ delivered",NJ6/1000,IF(NK6="g/kg",((NJ6)*(1/$I6)*(1/$H6)),IF(NK6="mg/kg",((NJ6/1000)*(1/$I6)*(1/$H6)),IF(NK6="mg/MJ delivered",NJ6/1000,IF(NK6="-","","Error"))))))))))))))))</f>
        <v/>
      </c>
      <c r="ABZ6" s="66" t="str">
        <f t="shared" ref="ABZ6:ABZ69" si="366">IF(AND(ACF$3="Unit", ABY6=""), "", IF(AND(ACF$3="Unit", ABY6="-"),"", IF(ACF$3="Unit", "kg/GJ delivered", IF(AND(NL6&lt;&gt;"", NL6&lt;&gt;"-", NK6="-"),"", IF($H6="","", IF(NK6="nd", "",IF(NK6="&lt;n.a.&gt;", "", IF(NL6="#/MJ", "", IF(NL6="kg/GJ delivered",NK6,IF(NL6="g/MJ delivered",NK6,IF(NL6="kg/MJ delivered",NK6*1000,IF(NL6="mg/MJ delivered",NK6/1000,IF(NL6="g/kg",((NK6)*(1/$I6)*(1/$H6)),IF(NL6="mg/kg",((NK6/1000)*(1/$I6)*(1/$H6)),IF(NL6="mg/MJ delivered",NK6/1000,IF(NL6="-","","Error"))))))))))))))))</f>
        <v/>
      </c>
      <c r="ACA6" s="66" t="str">
        <f t="shared" ref="ACA6:ACA69" si="367">IF(AND(ACG$3="Unit", ABZ6=""), "", IF(AND(ACG$3="Unit", ABZ6="-"),"", IF(ACG$3="Unit", "kg/GJ delivered", IF(AND(NM6&lt;&gt;"", NM6&lt;&gt;"-", NL6="-"),"", IF($H6="","", IF(NL6="nd", "",IF(NL6="&lt;n.a.&gt;", "", IF(NM6="#/MJ", "", IF(NM6="kg/GJ delivered",NL6,IF(NM6="g/MJ delivered",NL6,IF(NM6="kg/MJ delivered",NL6*1000,IF(NM6="mg/MJ delivered",NL6/1000,IF(NM6="g/kg",((NL6)*(1/$I6)*(1/$H6)),IF(NM6="mg/kg",((NL6/1000)*(1/$I6)*(1/$H6)),IF(NM6="mg/MJ delivered",NL6/1000,IF(NM6="-","","Error"))))))))))))))))</f>
        <v/>
      </c>
      <c r="ACB6" s="66" t="str">
        <f t="shared" ref="ACB6:ACB69" si="368">IF(AND(ACH$3="Unit", ACA6=""), "", IF(AND(ACH$3="Unit", ACA6="-"),"", IF(ACH$3="Unit", "kg/GJ delivered", IF(AND(NN6&lt;&gt;"", NN6&lt;&gt;"-", NM6="-"),"", IF($H6="","", IF(NM6="nd", "",IF(NM6="&lt;n.a.&gt;", "", IF(NN6="#/MJ", "", IF(NN6="kg/GJ delivered",NM6,IF(NN6="g/MJ delivered",NM6,IF(NN6="kg/MJ delivered",NM6*1000,IF(NN6="mg/MJ delivered",NM6/1000,IF(NN6="g/kg",((NM6)*(1/$I6)*(1/$H6)),IF(NN6="mg/kg",((NM6/1000)*(1/$I6)*(1/$H6)),IF(NN6="mg/MJ delivered",NM6/1000,IF(NN6="-","","Error"))))))))))))))))</f>
        <v/>
      </c>
      <c r="ACC6" s="66" t="str">
        <f t="shared" ref="ACC6:ACC69" si="369">IF(AND(ACI$3="Unit", ACB6=""), "", IF(AND(ACI$3="Unit", ACB6="-"),"", IF(ACI$3="Unit", "kg/GJ delivered", IF(AND(NO6&lt;&gt;"", NO6&lt;&gt;"-", NN6="-"),"", IF($H6="","", IF(NN6="nd", "",IF(NN6="&lt;n.a.&gt;", "", IF(NO6="#/MJ", "", IF(NO6="kg/GJ delivered",NN6,IF(NO6="g/MJ delivered",NN6,IF(NO6="kg/MJ delivered",NN6*1000,IF(NO6="mg/MJ delivered",NN6/1000,IF(NO6="g/kg",((NN6)*(1/$I6)*(1/$H6)),IF(NO6="mg/kg",((NN6/1000)*(1/$I6)*(1/$H6)),IF(NO6="mg/MJ delivered",NN6/1000,IF(NO6="-","","Error"))))))))))))))))</f>
        <v/>
      </c>
      <c r="ACD6" s="66" t="str">
        <f t="shared" ref="ACD6:ACD69" si="370">IF(AND(ACJ$3="Unit", ACC6=""), "", IF(AND(ACJ$3="Unit", ACC6="-"),"", IF(ACJ$3="Unit", "kg/GJ delivered", IF(AND(NP6&lt;&gt;"", NP6&lt;&gt;"-", NO6="-"),"", IF($H6="","", IF(NO6="nd", "",IF(NO6="&lt;n.a.&gt;", "", IF(NP6="#/MJ", "", IF(NP6="kg/GJ delivered",NO6,IF(NP6="g/MJ delivered",NO6,IF(NP6="kg/MJ delivered",NO6*1000,IF(NP6="mg/MJ delivered",NO6/1000,IF(NP6="g/kg",((NO6)*(1/$I6)*(1/$H6)),IF(NP6="mg/kg",((NO6/1000)*(1/$I6)*(1/$H6)),IF(NP6="mg/MJ delivered",NO6/1000,IF(NP6="-","","Error"))))))))))))))))</f>
        <v/>
      </c>
      <c r="ACE6" s="66" t="str">
        <f t="shared" ref="ACE6:ACE69" si="371">IF(AND(ACK$3="Unit", ACD6=""), "", IF(AND(ACK$3="Unit", ACD6="-"),"", IF(ACK$3="Unit", "kg/GJ delivered", IF(AND(NQ6&lt;&gt;"", NQ6&lt;&gt;"-", NP6="-"),"", IF($H6="","", IF(NP6="nd", "",IF(NP6="&lt;n.a.&gt;", "", IF(NQ6="#/MJ", "", IF(NQ6="kg/GJ delivered",NP6,IF(NQ6="g/MJ delivered",NP6,IF(NQ6="kg/MJ delivered",NP6*1000,IF(NQ6="mg/MJ delivered",NP6/1000,IF(NQ6="g/kg",((NP6)*(1/$I6)*(1/$H6)),IF(NQ6="mg/kg",((NP6/1000)*(1/$I6)*(1/$H6)),IF(NQ6="mg/MJ delivered",NP6/1000,IF(NQ6="-","","Error"))))))))))))))))</f>
        <v/>
      </c>
      <c r="ACF6" s="66" t="str">
        <f t="shared" ref="ACF6:ACF69" si="372">IF(AND(ACL$3="Unit", ACE6=""), "", IF(AND(ACL$3="Unit", ACE6="-"),"", IF(ACL$3="Unit", "kg/GJ delivered", IF(AND(NR6&lt;&gt;"", NR6&lt;&gt;"-", NQ6="-"),"", IF($H6="","", IF(NQ6="nd", "",IF(NQ6="&lt;n.a.&gt;", "", IF(NR6="#/MJ", "", IF(NR6="kg/GJ delivered",NQ6,IF(NR6="g/MJ delivered",NQ6,IF(NR6="kg/MJ delivered",NQ6*1000,IF(NR6="mg/MJ delivered",NQ6/1000,IF(NR6="g/kg",((NQ6)*(1/$I6)*(1/$H6)),IF(NR6="mg/kg",((NQ6/1000)*(1/$I6)*(1/$H6)),IF(NR6="mg/MJ delivered",NQ6/1000,IF(NR6="-","","Error"))))))))))))))))</f>
        <v/>
      </c>
      <c r="ACG6" s="66" t="str">
        <f t="shared" ref="ACG6:ACG69" si="373">IF(AND(ACM$3="Unit", ACF6=""), "", IF(AND(ACM$3="Unit", ACF6="-"),"", IF(ACM$3="Unit", "kg/GJ delivered", IF(AND(NS6&lt;&gt;"", NS6&lt;&gt;"-", NR6="-"),"", IF($H6="","", IF(NR6="nd", "",IF(NR6="&lt;n.a.&gt;", "", IF(NS6="#/MJ", "", IF(NS6="kg/GJ delivered",NR6,IF(NS6="g/MJ delivered",NR6,IF(NS6="kg/MJ delivered",NR6*1000,IF(NS6="mg/MJ delivered",NR6/1000,IF(NS6="g/kg",((NR6)*(1/$I6)*(1/$H6)),IF(NS6="mg/kg",((NR6/1000)*(1/$I6)*(1/$H6)),IF(NS6="mg/MJ delivered",NR6/1000,IF(NS6="-","","Error"))))))))))))))))</f>
        <v/>
      </c>
      <c r="ACH6" s="66" t="str">
        <f t="shared" ref="ACH6:ACH69" si="374">IF(AND(ACN$3="Unit", ACG6=""), "", IF(AND(ACN$3="Unit", ACG6="-"),"", IF(ACN$3="Unit", "kg/GJ delivered", IF(AND(NT6&lt;&gt;"", NT6&lt;&gt;"-", NS6="-"),"", IF($H6="","", IF(NS6="nd", "",IF(NS6="&lt;n.a.&gt;", "", IF(NT6="#/MJ", "", IF(NT6="kg/GJ delivered",NS6,IF(NT6="g/MJ delivered",NS6,IF(NT6="kg/MJ delivered",NS6*1000,IF(NT6="mg/MJ delivered",NS6/1000,IF(NT6="g/kg",((NS6)*(1/$I6)*(1/$H6)),IF(NT6="mg/kg",((NS6/1000)*(1/$I6)*(1/$H6)),IF(NT6="mg/MJ delivered",NS6/1000,IF(NT6="-","","Error"))))))))))))))))</f>
        <v/>
      </c>
      <c r="ACI6" s="66" t="str">
        <f t="shared" ref="ACI6:ACI69" si="375">IF(AND(ACO$3="Unit", ACH6=""), "", IF(AND(ACO$3="Unit", ACH6="-"),"", IF(ACO$3="Unit", "kg/GJ delivered", IF(AND(NU6&lt;&gt;"", NU6&lt;&gt;"-", NT6="-"),"", IF($H6="","", IF(NT6="nd", "",IF(NT6="&lt;n.a.&gt;", "", IF(NU6="#/MJ", "", IF(NU6="kg/GJ delivered",NT6,IF(NU6="g/MJ delivered",NT6,IF(NU6="kg/MJ delivered",NT6*1000,IF(NU6="mg/MJ delivered",NT6/1000,IF(NU6="g/kg",((NT6)*(1/$I6)*(1/$H6)),IF(NU6="mg/kg",((NT6/1000)*(1/$I6)*(1/$H6)),IF(NU6="mg/MJ delivered",NT6/1000,IF(NU6="-","","Error"))))))))))))))))</f>
        <v/>
      </c>
      <c r="ACJ6" s="66" t="str">
        <f t="shared" ref="ACJ6:ACJ69" si="376">IF(AND(ACP$3="Unit", ACI6=""), "", IF(AND(ACP$3="Unit", ACI6="-"),"", IF(ACP$3="Unit", "kg/GJ delivered", IF(AND(NV6&lt;&gt;"", NV6&lt;&gt;"-", NU6="-"),"", IF($H6="","", IF(NU6="nd", "",IF(NU6="&lt;n.a.&gt;", "", IF(NV6="#/MJ", "", IF(NV6="kg/GJ delivered",NU6,IF(NV6="g/MJ delivered",NU6,IF(NV6="kg/MJ delivered",NU6*1000,IF(NV6="mg/MJ delivered",NU6/1000,IF(NV6="g/kg",((NU6)*(1/$I6)*(1/$H6)),IF(NV6="mg/kg",((NU6/1000)*(1/$I6)*(1/$H6)),IF(NV6="mg/MJ delivered",NU6/1000,IF(NV6="-","","Error"))))))))))))))))</f>
        <v/>
      </c>
      <c r="ACK6" s="66" t="str">
        <f t="shared" ref="ACK6:ACK69" si="377">IF(AND(ACQ$3="Unit", ACJ6=""), "", IF(AND(ACQ$3="Unit", ACJ6="-"),"", IF(ACQ$3="Unit", "kg/GJ delivered", IF(AND(NW6&lt;&gt;"", NW6&lt;&gt;"-", NV6="-"),"", IF($H6="","", IF(NV6="nd", "",IF(NV6="&lt;n.a.&gt;", "", IF(NW6="#/MJ", "", IF(NW6="kg/GJ delivered",NV6,IF(NW6="g/MJ delivered",NV6,IF(NW6="kg/MJ delivered",NV6*1000,IF(NW6="mg/MJ delivered",NV6/1000,IF(NW6="g/kg",((NV6)*(1/$I6)*(1/$H6)),IF(NW6="mg/kg",((NV6/1000)*(1/$I6)*(1/$H6)),IF(NW6="mg/MJ delivered",NV6/1000,IF(NW6="-","","Error"))))))))))))))))</f>
        <v/>
      </c>
      <c r="ACL6" s="66" t="str">
        <f t="shared" ref="ACL6:ACL69" si="378">IF(AND(ACR$3="Unit", ACK6=""), "", IF(AND(ACR$3="Unit", ACK6="-"),"", IF(ACR$3="Unit", "kg/GJ delivered", IF(AND(NX6&lt;&gt;"", NX6&lt;&gt;"-", NW6="-"),"", IF($H6="","", IF(NW6="nd", "",IF(NW6="&lt;n.a.&gt;", "", IF(NX6="#/MJ", "", IF(NX6="kg/GJ delivered",NW6,IF(NX6="g/MJ delivered",NW6,IF(NX6="kg/MJ delivered",NW6*1000,IF(NX6="mg/MJ delivered",NW6/1000,IF(NX6="g/kg",((NW6)*(1/$I6)*(1/$H6)),IF(NX6="mg/kg",((NW6/1000)*(1/$I6)*(1/$H6)),IF(NX6="mg/MJ delivered",NW6/1000,IF(NX6="-","","Error"))))))))))))))))</f>
        <v/>
      </c>
      <c r="ACM6" s="66" t="str">
        <f t="shared" ref="ACM6:ACN6" si="379">IF(AND(ACS$3="Unit", ACL6=""), "", IF(AND(ACS$3="Unit", ACL6="-"),"", IF(ACS$3="Unit", "kg/GJ delivered", IF(AND(NY6&lt;&gt;"", NY6&lt;&gt;"-", NX6="-"),"", IF($H6="","", IF(NX6="nd", "",IF(NX6="&lt;n.a.&gt;", "", IF(NY6="#/MJ", "", IF(NY6="kg/GJ delivered",NX6,IF(NY6="g/MJ delivered",NX6,IF(NY6="kg/MJ delivered",NX6*1000,IF(NY6="mg/MJ delivered",NX6/1000,IF(NY6="g/kg",((NX6)*(1/$I6)*(1/$H6)),IF(NY6="mg/kg",((NX6/1000)*(1/$I6)*(1/$H6)),IF(NY6="mg/MJ delivered",NX6/1000,IF(NY6="-","","Error"))))))))))))))))</f>
        <v/>
      </c>
      <c r="ACN6" s="66" t="str">
        <f t="shared" si="379"/>
        <v/>
      </c>
      <c r="ACO6" s="66" t="str">
        <f t="shared" ref="ACO6:ACO69" si="380">IF(AND(ACU$3="Unit", ACN6=""), "", IF(AND(ACU$3="Unit", ACN6="-"),"", IF(ACU$3="Unit", "kg/GJ delivered", IF(AND(OA6&lt;&gt;"", OA6&lt;&gt;"-", NZ6="-"),"", IF($H6="","", IF(NZ6="nd", "",IF(NZ6="&lt;n.a.&gt;", "", IF(OA6="#/MJ", "", IF(OA6="kg/GJ delivered",NZ6,IF(OA6="g/MJ delivered",NZ6,IF(OA6="kg/MJ delivered",NZ6*1000,IF(OA6="mg/MJ delivered",NZ6/1000,IF(OA6="g/kg",((NZ6)*(1/$I6)*(1/$H6)),IF(OA6="mg/kg",((NZ6/1000)*(1/$I6)*(1/$H6)),IF(OA6="mg/MJ delivered",NZ6/1000,IF(OA6="-","","Error"))))))))))))))))</f>
        <v/>
      </c>
      <c r="ACP6" s="66" t="str">
        <f t="shared" ref="ACP6:ACP69" si="381">IF(AND(ACV$3="Unit", ACO6=""), "", IF(AND(ACV$3="Unit", ACO6="-"),"", IF(ACV$3="Unit", "kg/GJ delivered", IF(AND(OB6&lt;&gt;"", OB6&lt;&gt;"-", OA6="-"),"", IF($H6="","", IF(OA6="nd", "",IF(OA6="&lt;n.a.&gt;", "", IF(OB6="#/MJ", "", IF(OB6="kg/GJ delivered",OA6,IF(OB6="g/MJ delivered",OA6,IF(OB6="kg/MJ delivered",OA6*1000,IF(OB6="mg/MJ delivered",OA6/1000,IF(OB6="g/kg",((OA6)*(1/$I6)*(1/$H6)),IF(OB6="mg/kg",((OA6/1000)*(1/$I6)*(1/$H6)),IF(OB6="mg/MJ delivered",OA6/1000,IF(OB6="-","","Error"))))))))))))))))</f>
        <v/>
      </c>
      <c r="ACQ6" s="66" t="str">
        <f t="shared" ref="ACQ6:ACQ69" si="382">IF(AND(ACW$3="Unit", ACP6=""), "", IF(AND(ACW$3="Unit", ACP6="-"),"", IF(ACW$3="Unit", "kg/GJ delivered", IF(AND(OC6&lt;&gt;"", OC6&lt;&gt;"-", OB6="-"),"", IF($H6="","", IF(OB6="nd", "",IF(OB6="&lt;n.a.&gt;", "", IF(OC6="#/MJ", "", IF(OC6="kg/GJ delivered",OB6,IF(OC6="g/MJ delivered",OB6,IF(OC6="kg/MJ delivered",OB6*1000,IF(OC6="mg/MJ delivered",OB6/1000,IF(OC6="g/kg",((OB6)*(1/$I6)*(1/$H6)),IF(OC6="mg/kg",((OB6/1000)*(1/$I6)*(1/$H6)),IF(OC6="mg/MJ delivered",OB6/1000,IF(OC6="-","","Error"))))))))))))))))</f>
        <v/>
      </c>
      <c r="ACR6" s="66" t="str">
        <f t="shared" ref="ACR6:ACR69" si="383">IF(AND(ACX$3="Unit", ACQ6=""), "", IF(AND(ACX$3="Unit", ACQ6="-"),"", IF(ACX$3="Unit", "kg/GJ delivered", IF(AND(OD6&lt;&gt;"", OD6&lt;&gt;"-", OC6="-"),"", IF($H6="","", IF(OC6="nd", "",IF(OC6="&lt;n.a.&gt;", "", IF(OD6="#/MJ", "", IF(OD6="kg/GJ delivered",OC6,IF(OD6="g/MJ delivered",OC6,IF(OD6="kg/MJ delivered",OC6*1000,IF(OD6="mg/MJ delivered",OC6/1000,IF(OD6="g/kg",((OC6)*(1/$I6)*(1/$H6)),IF(OD6="mg/kg",((OC6/1000)*(1/$I6)*(1/$H6)),IF(OD6="mg/MJ delivered",OC6/1000,IF(OD6="-","","Error"))))))))))))))))</f>
        <v/>
      </c>
      <c r="ACS6" s="66" t="str">
        <f t="shared" ref="ACS6:ACS69" si="384">IF(AND(ACY$3="Unit", ACR6=""), "", IF(AND(ACY$3="Unit", ACR6="-"),"", IF(ACY$3="Unit", "kg/GJ delivered", IF(AND(OE6&lt;&gt;"", OE6&lt;&gt;"-", OD6="-"),"", IF($H6="","", IF(OD6="nd", "",IF(OD6="&lt;n.a.&gt;", "", IF(OE6="#/MJ", "", IF(OE6="kg/GJ delivered",OD6,IF(OE6="g/MJ delivered",OD6,IF(OE6="kg/MJ delivered",OD6*1000,IF(OE6="mg/MJ delivered",OD6/1000,IF(OE6="g/kg",((OD6)*(1/$I6)*(1/$H6)),IF(OE6="mg/kg",((OD6/1000)*(1/$I6)*(1/$H6)),IF(OE6="mg/MJ delivered",OD6/1000,IF(OE6="-","","Error"))))))))))))))))</f>
        <v/>
      </c>
      <c r="ACT6" s="66" t="str">
        <f t="shared" ref="ACT6:ACT69" si="385">IF(AND(ACZ$3="Unit", ACS6=""), "", IF(AND(ACZ$3="Unit", ACS6="-"),"", IF(ACZ$3="Unit", "kg/GJ delivered", IF(AND(OF6&lt;&gt;"", OF6&lt;&gt;"-", OE6="-"),"", IF($H6="","", IF(OE6="nd", "",IF(OE6="&lt;n.a.&gt;", "", IF(OF6="#/MJ", "", IF(OF6="kg/GJ delivered",OE6,IF(OF6="g/MJ delivered",OE6,IF(OF6="kg/MJ delivered",OE6*1000,IF(OF6="mg/MJ delivered",OE6/1000,IF(OF6="g/kg",((OE6)*(1/$I6)*(1/$H6)),IF(OF6="mg/kg",((OE6/1000)*(1/$I6)*(1/$H6)),IF(OF6="mg/MJ delivered",OE6/1000,IF(OF6="-","","Error"))))))))))))))))</f>
        <v/>
      </c>
    </row>
    <row r="7" spans="1:780" ht="15.75" customHeight="1" x14ac:dyDescent="0.25">
      <c r="B7" s="66">
        <v>66</v>
      </c>
      <c r="C7" s="66" t="s">
        <v>309</v>
      </c>
      <c r="D7" s="66" t="s">
        <v>354</v>
      </c>
      <c r="E7" s="156" t="s">
        <v>396</v>
      </c>
      <c r="F7" s="66" t="s">
        <v>497</v>
      </c>
      <c r="G7" s="66" t="s">
        <v>490</v>
      </c>
      <c r="H7" s="126">
        <v>0.13700000000000001</v>
      </c>
      <c r="I7" s="130">
        <f>'Heating Values'!$D$6</f>
        <v>13.95</v>
      </c>
      <c r="J7" s="66" t="str">
        <f t="shared" si="0"/>
        <v>Firewood, Traditional, GLO</v>
      </c>
      <c r="K7" s="66" t="s">
        <v>1254</v>
      </c>
      <c r="L7" s="66" t="s">
        <v>1254</v>
      </c>
      <c r="M7" s="66" t="s">
        <v>1254</v>
      </c>
      <c r="N7" s="66" t="s">
        <v>1254</v>
      </c>
      <c r="O7" s="66" t="s">
        <v>2109</v>
      </c>
      <c r="P7" s="66" t="str">
        <f t="shared" si="8"/>
        <v>GLO</v>
      </c>
      <c r="Q7" s="66" t="s">
        <v>306</v>
      </c>
      <c r="R7" s="162">
        <v>16.399999999999999</v>
      </c>
      <c r="S7" s="158" t="s">
        <v>66</v>
      </c>
      <c r="T7" s="165">
        <v>1.38</v>
      </c>
      <c r="U7" s="158" t="s">
        <v>66</v>
      </c>
      <c r="V7" s="158" t="s">
        <v>128</v>
      </c>
      <c r="W7" s="158" t="s">
        <v>128</v>
      </c>
      <c r="X7" s="164">
        <v>590</v>
      </c>
      <c r="Y7" s="158" t="s">
        <v>66</v>
      </c>
      <c r="Z7" s="163">
        <v>0.7</v>
      </c>
      <c r="AA7" s="158" t="s">
        <v>66</v>
      </c>
      <c r="AB7" s="165">
        <v>3.3</v>
      </c>
      <c r="AC7" s="158" t="s">
        <v>66</v>
      </c>
      <c r="AD7" s="166">
        <v>2530000000000000</v>
      </c>
      <c r="AE7" s="158" t="s">
        <v>387</v>
      </c>
      <c r="AF7" s="158" t="s">
        <v>128</v>
      </c>
      <c r="AG7" s="158" t="s">
        <v>128</v>
      </c>
      <c r="AH7" s="158" t="s">
        <v>128</v>
      </c>
      <c r="AI7" s="158" t="s">
        <v>128</v>
      </c>
      <c r="AJ7" s="158" t="s">
        <v>128</v>
      </c>
      <c r="AK7" s="158" t="s">
        <v>128</v>
      </c>
      <c r="AL7" s="158" t="s">
        <v>128</v>
      </c>
      <c r="AM7" s="158" t="s">
        <v>128</v>
      </c>
      <c r="AN7" s="158" t="s">
        <v>128</v>
      </c>
      <c r="AO7" s="158" t="s">
        <v>128</v>
      </c>
      <c r="AP7" s="158" t="s">
        <v>128</v>
      </c>
      <c r="AQ7" s="158" t="s">
        <v>128</v>
      </c>
      <c r="AR7" s="158" t="s">
        <v>128</v>
      </c>
      <c r="AS7" s="158" t="s">
        <v>128</v>
      </c>
      <c r="AT7" s="158" t="s">
        <v>128</v>
      </c>
      <c r="AU7" s="158" t="s">
        <v>128</v>
      </c>
      <c r="AV7" s="158" t="s">
        <v>128</v>
      </c>
      <c r="AW7" s="158" t="s">
        <v>128</v>
      </c>
      <c r="AX7" s="158" t="s">
        <v>128</v>
      </c>
      <c r="AY7" s="158" t="s">
        <v>128</v>
      </c>
      <c r="AZ7" s="158" t="s">
        <v>128</v>
      </c>
      <c r="BA7" s="158" t="s">
        <v>128</v>
      </c>
      <c r="BB7" s="158" t="s">
        <v>128</v>
      </c>
      <c r="BC7" s="158" t="s">
        <v>128</v>
      </c>
      <c r="BD7" s="158" t="s">
        <v>128</v>
      </c>
      <c r="BE7" s="158" t="s">
        <v>128</v>
      </c>
      <c r="BF7" s="158" t="s">
        <v>128</v>
      </c>
      <c r="BG7" s="158" t="s">
        <v>128</v>
      </c>
      <c r="BH7" s="158" t="s">
        <v>128</v>
      </c>
      <c r="BI7" s="158" t="s">
        <v>128</v>
      </c>
      <c r="BJ7" s="158" t="s">
        <v>128</v>
      </c>
      <c r="BK7" s="158" t="s">
        <v>128</v>
      </c>
      <c r="BL7" s="158" t="s">
        <v>128</v>
      </c>
      <c r="BM7" s="158" t="s">
        <v>128</v>
      </c>
      <c r="BN7" s="158" t="s">
        <v>128</v>
      </c>
      <c r="BO7" s="158" t="s">
        <v>128</v>
      </c>
      <c r="BP7" s="158" t="s">
        <v>128</v>
      </c>
      <c r="BQ7" s="158" t="s">
        <v>128</v>
      </c>
      <c r="BR7" s="158" t="s">
        <v>128</v>
      </c>
      <c r="BS7" s="158" t="s">
        <v>128</v>
      </c>
      <c r="BT7" s="158" t="s">
        <v>128</v>
      </c>
      <c r="BU7" s="158" t="s">
        <v>128</v>
      </c>
      <c r="BV7" s="158" t="s">
        <v>128</v>
      </c>
      <c r="BW7" s="158" t="s">
        <v>128</v>
      </c>
      <c r="BX7" s="158" t="s">
        <v>128</v>
      </c>
      <c r="BY7" s="158" t="s">
        <v>128</v>
      </c>
      <c r="BZ7" s="158" t="s">
        <v>128</v>
      </c>
      <c r="CA7" s="158" t="s">
        <v>128</v>
      </c>
      <c r="CB7" s="158" t="s">
        <v>128</v>
      </c>
      <c r="CC7" s="158" t="s">
        <v>128</v>
      </c>
      <c r="CD7" s="158" t="s">
        <v>128</v>
      </c>
      <c r="CE7" s="158" t="s">
        <v>128</v>
      </c>
      <c r="CF7" s="158" t="s">
        <v>128</v>
      </c>
      <c r="CG7" s="158" t="s">
        <v>128</v>
      </c>
      <c r="CH7" s="158" t="s">
        <v>128</v>
      </c>
      <c r="CI7" s="158" t="s">
        <v>128</v>
      </c>
      <c r="CJ7" s="158" t="s">
        <v>128</v>
      </c>
      <c r="CK7" s="158" t="s">
        <v>128</v>
      </c>
      <c r="CL7" s="158" t="s">
        <v>128</v>
      </c>
      <c r="CM7" s="158" t="s">
        <v>128</v>
      </c>
      <c r="CN7" s="158" t="s">
        <v>128</v>
      </c>
      <c r="CO7" s="158" t="s">
        <v>128</v>
      </c>
      <c r="CP7" s="158" t="s">
        <v>128</v>
      </c>
      <c r="CQ7" s="158" t="s">
        <v>128</v>
      </c>
      <c r="CR7" s="158" t="s">
        <v>128</v>
      </c>
      <c r="CS7" s="158" t="s">
        <v>128</v>
      </c>
      <c r="CT7" s="158" t="s">
        <v>128</v>
      </c>
      <c r="CU7" s="158" t="s">
        <v>128</v>
      </c>
      <c r="CV7" s="158" t="s">
        <v>128</v>
      </c>
      <c r="CW7" s="158" t="s">
        <v>128</v>
      </c>
      <c r="CX7" s="158" t="s">
        <v>128</v>
      </c>
      <c r="CY7" s="158" t="s">
        <v>128</v>
      </c>
      <c r="CZ7" s="158" t="s">
        <v>128</v>
      </c>
      <c r="DA7" s="158" t="s">
        <v>128</v>
      </c>
      <c r="DB7" s="158" t="s">
        <v>128</v>
      </c>
      <c r="DC7" s="158" t="s">
        <v>128</v>
      </c>
      <c r="DD7" s="158" t="s">
        <v>128</v>
      </c>
      <c r="DE7" s="158" t="s">
        <v>128</v>
      </c>
      <c r="DF7" s="158" t="s">
        <v>128</v>
      </c>
      <c r="DG7" s="158" t="s">
        <v>128</v>
      </c>
      <c r="DH7" s="158" t="s">
        <v>128</v>
      </c>
      <c r="DI7" s="158" t="s">
        <v>128</v>
      </c>
      <c r="DJ7" s="158" t="s">
        <v>128</v>
      </c>
      <c r="DK7" s="158" t="s">
        <v>128</v>
      </c>
      <c r="DL7" s="158" t="s">
        <v>128</v>
      </c>
      <c r="DM7" s="158" t="s">
        <v>128</v>
      </c>
      <c r="DN7" s="158" t="s">
        <v>128</v>
      </c>
      <c r="DO7" s="158" t="s">
        <v>128</v>
      </c>
      <c r="DP7" s="158" t="s">
        <v>128</v>
      </c>
      <c r="DQ7" s="158" t="s">
        <v>128</v>
      </c>
      <c r="DR7" s="158" t="s">
        <v>128</v>
      </c>
      <c r="DS7" s="158" t="s">
        <v>128</v>
      </c>
      <c r="DT7" s="158" t="s">
        <v>128</v>
      </c>
      <c r="DU7" s="158" t="s">
        <v>128</v>
      </c>
      <c r="DV7" s="158" t="s">
        <v>128</v>
      </c>
      <c r="DW7" s="158" t="s">
        <v>128</v>
      </c>
      <c r="DX7" s="158" t="s">
        <v>128</v>
      </c>
      <c r="DY7" s="158" t="s">
        <v>128</v>
      </c>
      <c r="DZ7" s="158" t="s">
        <v>128</v>
      </c>
      <c r="EA7" s="158" t="s">
        <v>128</v>
      </c>
      <c r="EB7" s="158" t="s">
        <v>128</v>
      </c>
      <c r="EC7" s="158" t="s">
        <v>128</v>
      </c>
      <c r="ED7" s="158" t="s">
        <v>128</v>
      </c>
      <c r="EE7" s="158" t="s">
        <v>128</v>
      </c>
      <c r="EF7" s="158" t="s">
        <v>128</v>
      </c>
      <c r="EG7" s="158" t="s">
        <v>128</v>
      </c>
      <c r="EH7" s="158" t="s">
        <v>128</v>
      </c>
      <c r="EI7" s="158" t="s">
        <v>128</v>
      </c>
      <c r="EJ7" s="158" t="s">
        <v>128</v>
      </c>
      <c r="EK7" s="158" t="s">
        <v>128</v>
      </c>
      <c r="EL7" s="158" t="s">
        <v>128</v>
      </c>
      <c r="EM7" s="158" t="s">
        <v>128</v>
      </c>
      <c r="EN7" s="158" t="s">
        <v>128</v>
      </c>
      <c r="EO7" s="158" t="s">
        <v>128</v>
      </c>
      <c r="EP7" s="158" t="s">
        <v>128</v>
      </c>
      <c r="EQ7" s="158" t="s">
        <v>128</v>
      </c>
      <c r="ER7" s="158" t="s">
        <v>128</v>
      </c>
      <c r="ES7" s="158" t="s">
        <v>128</v>
      </c>
      <c r="ET7" s="158" t="s">
        <v>128</v>
      </c>
      <c r="EU7" s="158" t="s">
        <v>128</v>
      </c>
      <c r="EV7" s="158" t="s">
        <v>128</v>
      </c>
      <c r="EW7" s="158" t="s">
        <v>128</v>
      </c>
      <c r="EX7" s="158" t="s">
        <v>128</v>
      </c>
      <c r="EY7" s="158" t="s">
        <v>128</v>
      </c>
      <c r="EZ7" s="158" t="s">
        <v>128</v>
      </c>
      <c r="FA7" s="158" t="s">
        <v>128</v>
      </c>
      <c r="FB7" s="158" t="s">
        <v>128</v>
      </c>
      <c r="FC7" s="158" t="s">
        <v>128</v>
      </c>
      <c r="FD7" s="158" t="s">
        <v>128</v>
      </c>
      <c r="FE7" s="158" t="s">
        <v>128</v>
      </c>
      <c r="FF7" s="158" t="s">
        <v>128</v>
      </c>
      <c r="FG7" s="158" t="s">
        <v>128</v>
      </c>
      <c r="FH7" s="158" t="s">
        <v>128</v>
      </c>
      <c r="FI7" s="158" t="s">
        <v>128</v>
      </c>
      <c r="FJ7" s="158" t="s">
        <v>128</v>
      </c>
      <c r="FK7" s="158" t="s">
        <v>128</v>
      </c>
      <c r="FL7" s="158" t="s">
        <v>128</v>
      </c>
      <c r="FM7" s="158" t="s">
        <v>128</v>
      </c>
      <c r="FN7" s="158" t="s">
        <v>128</v>
      </c>
      <c r="FO7" s="158" t="s">
        <v>128</v>
      </c>
      <c r="FP7" s="158" t="s">
        <v>128</v>
      </c>
      <c r="FQ7" s="158" t="s">
        <v>128</v>
      </c>
      <c r="FR7" s="158" t="s">
        <v>128</v>
      </c>
      <c r="FS7" s="158" t="s">
        <v>128</v>
      </c>
      <c r="FT7" s="158" t="s">
        <v>128</v>
      </c>
      <c r="FU7" s="158" t="s">
        <v>128</v>
      </c>
      <c r="FV7" s="158" t="s">
        <v>128</v>
      </c>
      <c r="FW7" s="158" t="s">
        <v>128</v>
      </c>
      <c r="FX7" s="158" t="s">
        <v>128</v>
      </c>
      <c r="FY7" s="158" t="s">
        <v>128</v>
      </c>
      <c r="FZ7" s="158" t="s">
        <v>128</v>
      </c>
      <c r="GA7" s="158" t="s">
        <v>128</v>
      </c>
      <c r="GB7" s="158" t="s">
        <v>128</v>
      </c>
      <c r="GC7" s="158" t="s">
        <v>128</v>
      </c>
      <c r="GD7" s="158" t="s">
        <v>128</v>
      </c>
      <c r="GE7" s="158" t="s">
        <v>128</v>
      </c>
      <c r="GF7" s="158" t="s">
        <v>128</v>
      </c>
      <c r="GG7" s="158" t="s">
        <v>128</v>
      </c>
      <c r="GH7" s="158" t="s">
        <v>128</v>
      </c>
      <c r="GI7" s="158" t="s">
        <v>128</v>
      </c>
      <c r="GJ7" s="158" t="s">
        <v>128</v>
      </c>
      <c r="GK7" s="158" t="s">
        <v>128</v>
      </c>
      <c r="GL7" s="158" t="s">
        <v>128</v>
      </c>
      <c r="GM7" s="158" t="s">
        <v>128</v>
      </c>
      <c r="GN7" s="158" t="s">
        <v>128</v>
      </c>
      <c r="GO7" s="158" t="s">
        <v>128</v>
      </c>
      <c r="GP7" s="158" t="s">
        <v>128</v>
      </c>
      <c r="GQ7" s="158" t="s">
        <v>128</v>
      </c>
      <c r="GR7" s="158" t="s">
        <v>128</v>
      </c>
      <c r="GS7" s="158" t="s">
        <v>128</v>
      </c>
      <c r="GT7" s="158" t="s">
        <v>128</v>
      </c>
      <c r="GU7" s="158" t="s">
        <v>128</v>
      </c>
      <c r="GV7" s="158" t="s">
        <v>128</v>
      </c>
      <c r="GW7" s="158" t="s">
        <v>128</v>
      </c>
      <c r="GX7" s="158" t="s">
        <v>128</v>
      </c>
      <c r="GY7" s="158" t="s">
        <v>128</v>
      </c>
      <c r="GZ7" s="158" t="s">
        <v>128</v>
      </c>
      <c r="HA7" s="158" t="s">
        <v>128</v>
      </c>
      <c r="HB7" s="158" t="s">
        <v>128</v>
      </c>
      <c r="HC7" s="158" t="s">
        <v>128</v>
      </c>
      <c r="HD7" s="158" t="s">
        <v>128</v>
      </c>
      <c r="HE7" s="158" t="s">
        <v>128</v>
      </c>
      <c r="HF7" s="158" t="s">
        <v>128</v>
      </c>
      <c r="HG7" s="158" t="s">
        <v>128</v>
      </c>
      <c r="HH7" s="158" t="s">
        <v>128</v>
      </c>
      <c r="HI7" s="158" t="s">
        <v>128</v>
      </c>
      <c r="HJ7" s="158" t="s">
        <v>128</v>
      </c>
      <c r="HK7" s="158" t="s">
        <v>128</v>
      </c>
      <c r="HL7" s="158" t="s">
        <v>128</v>
      </c>
      <c r="HM7" s="158" t="s">
        <v>128</v>
      </c>
      <c r="HN7" s="158" t="s">
        <v>128</v>
      </c>
      <c r="HO7" s="158" t="s">
        <v>128</v>
      </c>
      <c r="HP7" s="158" t="s">
        <v>128</v>
      </c>
      <c r="HQ7" s="158" t="s">
        <v>128</v>
      </c>
      <c r="HR7" s="158" t="s">
        <v>128</v>
      </c>
      <c r="HS7" s="158" t="s">
        <v>128</v>
      </c>
      <c r="HT7" s="158" t="s">
        <v>128</v>
      </c>
      <c r="HU7" s="158" t="s">
        <v>128</v>
      </c>
      <c r="HV7" s="158" t="s">
        <v>128</v>
      </c>
      <c r="HW7" s="158" t="s">
        <v>128</v>
      </c>
      <c r="HX7" s="158" t="s">
        <v>128</v>
      </c>
      <c r="HY7" s="158" t="s">
        <v>128</v>
      </c>
      <c r="HZ7" s="158" t="s">
        <v>128</v>
      </c>
      <c r="IA7" s="158" t="s">
        <v>128</v>
      </c>
      <c r="IB7" s="158" t="s">
        <v>128</v>
      </c>
      <c r="IC7" s="158" t="s">
        <v>128</v>
      </c>
      <c r="ID7" s="158" t="s">
        <v>128</v>
      </c>
      <c r="IE7" s="158" t="s">
        <v>128</v>
      </c>
      <c r="IF7" s="158" t="s">
        <v>128</v>
      </c>
      <c r="IG7" s="158" t="s">
        <v>128</v>
      </c>
      <c r="IH7" s="158" t="s">
        <v>128</v>
      </c>
      <c r="II7" s="158" t="s">
        <v>128</v>
      </c>
      <c r="IJ7" s="158" t="s">
        <v>128</v>
      </c>
      <c r="IK7" s="158" t="s">
        <v>128</v>
      </c>
      <c r="IL7" s="158" t="s">
        <v>128</v>
      </c>
      <c r="IM7" s="158" t="s">
        <v>128</v>
      </c>
      <c r="IN7" s="158" t="s">
        <v>128</v>
      </c>
      <c r="IO7" s="158" t="s">
        <v>128</v>
      </c>
      <c r="IP7" s="158" t="s">
        <v>128</v>
      </c>
      <c r="IQ7" s="158" t="s">
        <v>128</v>
      </c>
      <c r="IR7" s="158" t="s">
        <v>128</v>
      </c>
      <c r="IS7" s="158" t="s">
        <v>128</v>
      </c>
      <c r="IT7" s="158" t="s">
        <v>128</v>
      </c>
      <c r="IU7" s="158" t="s">
        <v>128</v>
      </c>
      <c r="IV7" s="158" t="s">
        <v>128</v>
      </c>
      <c r="IW7" s="158" t="s">
        <v>128</v>
      </c>
      <c r="IX7" s="158" t="s">
        <v>128</v>
      </c>
      <c r="IY7" s="158" t="s">
        <v>128</v>
      </c>
      <c r="IZ7" s="158" t="s">
        <v>128</v>
      </c>
      <c r="JA7" s="158" t="s">
        <v>128</v>
      </c>
      <c r="JB7" s="158" t="s">
        <v>128</v>
      </c>
      <c r="JC7" s="158" t="s">
        <v>128</v>
      </c>
      <c r="JD7" s="158" t="s">
        <v>128</v>
      </c>
      <c r="JE7" s="158" t="s">
        <v>128</v>
      </c>
      <c r="JF7" s="158" t="s">
        <v>128</v>
      </c>
      <c r="JG7" s="158" t="s">
        <v>128</v>
      </c>
      <c r="JH7" s="158" t="s">
        <v>128</v>
      </c>
      <c r="JI7" s="158" t="s">
        <v>128</v>
      </c>
      <c r="JJ7" s="158" t="s">
        <v>128</v>
      </c>
      <c r="JK7" s="158" t="s">
        <v>128</v>
      </c>
      <c r="JL7" s="158" t="s">
        <v>128</v>
      </c>
      <c r="JM7" s="158" t="s">
        <v>128</v>
      </c>
      <c r="JN7" s="158" t="s">
        <v>128</v>
      </c>
      <c r="JO7" s="158" t="s">
        <v>128</v>
      </c>
      <c r="JP7" s="158" t="s">
        <v>128</v>
      </c>
      <c r="JQ7" s="158" t="s">
        <v>128</v>
      </c>
      <c r="JR7" s="158" t="s">
        <v>128</v>
      </c>
      <c r="JS7" s="158" t="s">
        <v>128</v>
      </c>
      <c r="JT7" s="158" t="s">
        <v>128</v>
      </c>
      <c r="JU7" s="158" t="s">
        <v>128</v>
      </c>
      <c r="JV7" s="158" t="s">
        <v>128</v>
      </c>
      <c r="JW7" s="158" t="s">
        <v>128</v>
      </c>
      <c r="JX7" s="158" t="s">
        <v>128</v>
      </c>
      <c r="JY7" s="158" t="s">
        <v>128</v>
      </c>
      <c r="JZ7" s="158" t="s">
        <v>128</v>
      </c>
      <c r="KA7" s="158" t="s">
        <v>128</v>
      </c>
      <c r="KB7" s="158" t="s">
        <v>128</v>
      </c>
      <c r="KC7" s="158" t="s">
        <v>128</v>
      </c>
      <c r="KD7" s="158" t="s">
        <v>128</v>
      </c>
      <c r="KE7" s="158" t="s">
        <v>128</v>
      </c>
      <c r="KF7" s="158" t="s">
        <v>128</v>
      </c>
      <c r="KG7" s="158" t="s">
        <v>128</v>
      </c>
      <c r="KH7" s="158" t="s">
        <v>128</v>
      </c>
      <c r="KI7" s="158" t="s">
        <v>128</v>
      </c>
      <c r="KJ7" s="158" t="s">
        <v>128</v>
      </c>
      <c r="KK7" s="158" t="s">
        <v>128</v>
      </c>
      <c r="KL7" s="158" t="s">
        <v>128</v>
      </c>
      <c r="KM7" s="158" t="s">
        <v>128</v>
      </c>
      <c r="KN7" s="158" t="s">
        <v>128</v>
      </c>
      <c r="KO7" s="158" t="s">
        <v>128</v>
      </c>
      <c r="KP7" s="158" t="s">
        <v>128</v>
      </c>
      <c r="KQ7" s="158" t="s">
        <v>128</v>
      </c>
      <c r="KR7" s="158" t="s">
        <v>128</v>
      </c>
      <c r="KS7" s="158" t="s">
        <v>128</v>
      </c>
      <c r="KT7" s="158" t="s">
        <v>128</v>
      </c>
      <c r="KU7" s="158" t="s">
        <v>128</v>
      </c>
      <c r="KV7" s="158" t="s">
        <v>128</v>
      </c>
      <c r="KW7" s="158" t="s">
        <v>128</v>
      </c>
      <c r="KX7" s="158" t="s">
        <v>128</v>
      </c>
      <c r="KY7" s="158" t="s">
        <v>128</v>
      </c>
      <c r="KZ7" s="158" t="s">
        <v>128</v>
      </c>
      <c r="LA7" s="158" t="s">
        <v>128</v>
      </c>
      <c r="LB7" s="158" t="s">
        <v>128</v>
      </c>
      <c r="LC7" s="158" t="s">
        <v>128</v>
      </c>
      <c r="LD7" s="158" t="s">
        <v>128</v>
      </c>
      <c r="LE7" s="158" t="s">
        <v>128</v>
      </c>
      <c r="LF7" s="158" t="s">
        <v>128</v>
      </c>
      <c r="LG7" s="158" t="s">
        <v>128</v>
      </c>
      <c r="LH7" s="158" t="s">
        <v>128</v>
      </c>
      <c r="LI7" s="158" t="s">
        <v>128</v>
      </c>
      <c r="LJ7" s="158" t="s">
        <v>128</v>
      </c>
      <c r="LK7" s="158" t="s">
        <v>128</v>
      </c>
      <c r="LL7" s="158" t="s">
        <v>128</v>
      </c>
      <c r="LM7" s="158" t="s">
        <v>128</v>
      </c>
      <c r="LN7" s="158" t="s">
        <v>128</v>
      </c>
      <c r="LO7" s="158" t="s">
        <v>128</v>
      </c>
      <c r="LP7" s="158" t="s">
        <v>128</v>
      </c>
      <c r="LQ7" s="158" t="s">
        <v>128</v>
      </c>
      <c r="LR7" s="158" t="s">
        <v>128</v>
      </c>
      <c r="LS7" s="158" t="s">
        <v>128</v>
      </c>
      <c r="LT7" s="158" t="s">
        <v>128</v>
      </c>
      <c r="LU7" s="158" t="s">
        <v>128</v>
      </c>
      <c r="LV7" s="158" t="s">
        <v>128</v>
      </c>
      <c r="LW7" s="158" t="s">
        <v>128</v>
      </c>
      <c r="LX7" s="158" t="s">
        <v>128</v>
      </c>
      <c r="LY7" s="158" t="s">
        <v>128</v>
      </c>
      <c r="LZ7" s="158" t="s">
        <v>128</v>
      </c>
      <c r="MA7" s="158" t="s">
        <v>128</v>
      </c>
      <c r="MB7" s="158" t="s">
        <v>128</v>
      </c>
      <c r="MC7" s="158" t="s">
        <v>128</v>
      </c>
      <c r="MD7" s="158" t="s">
        <v>128</v>
      </c>
      <c r="ME7" s="158" t="s">
        <v>128</v>
      </c>
      <c r="MF7" s="158" t="s">
        <v>128</v>
      </c>
      <c r="MG7" s="158" t="s">
        <v>128</v>
      </c>
      <c r="MH7" s="158" t="s">
        <v>128</v>
      </c>
      <c r="MI7" s="158" t="s">
        <v>128</v>
      </c>
      <c r="MJ7" s="158" t="s">
        <v>128</v>
      </c>
      <c r="MK7" s="158" t="s">
        <v>128</v>
      </c>
      <c r="ML7" s="158" t="s">
        <v>128</v>
      </c>
      <c r="MM7" s="158" t="s">
        <v>128</v>
      </c>
      <c r="MN7" s="158" t="s">
        <v>128</v>
      </c>
      <c r="MO7" s="158" t="s">
        <v>128</v>
      </c>
      <c r="MP7" s="158" t="s">
        <v>128</v>
      </c>
      <c r="MQ7" s="158" t="s">
        <v>128</v>
      </c>
      <c r="MR7" s="158" t="s">
        <v>128</v>
      </c>
      <c r="MS7" s="158" t="s">
        <v>128</v>
      </c>
      <c r="MT7" s="158" t="s">
        <v>128</v>
      </c>
      <c r="MU7" s="158" t="s">
        <v>128</v>
      </c>
      <c r="MV7" s="158" t="s">
        <v>128</v>
      </c>
      <c r="MW7" s="158" t="s">
        <v>128</v>
      </c>
      <c r="MX7" s="158" t="s">
        <v>128</v>
      </c>
      <c r="MY7" s="158" t="s">
        <v>128</v>
      </c>
      <c r="MZ7" s="158" t="s">
        <v>128</v>
      </c>
      <c r="NA7" s="158" t="s">
        <v>128</v>
      </c>
      <c r="NB7" s="158" t="s">
        <v>128</v>
      </c>
      <c r="NC7" s="158" t="s">
        <v>128</v>
      </c>
      <c r="ND7" s="158" t="s">
        <v>128</v>
      </c>
      <c r="NE7" s="158" t="s">
        <v>128</v>
      </c>
      <c r="NF7" s="158" t="s">
        <v>128</v>
      </c>
      <c r="NG7" s="158" t="s">
        <v>128</v>
      </c>
      <c r="NH7" s="158" t="s">
        <v>128</v>
      </c>
      <c r="NI7" s="158" t="s">
        <v>128</v>
      </c>
      <c r="NJ7" s="158" t="s">
        <v>128</v>
      </c>
      <c r="NK7" s="158" t="s">
        <v>128</v>
      </c>
      <c r="NL7" s="158" t="s">
        <v>128</v>
      </c>
      <c r="NM7" s="158" t="s">
        <v>128</v>
      </c>
      <c r="NN7" s="158" t="s">
        <v>128</v>
      </c>
      <c r="NO7" s="158" t="s">
        <v>128</v>
      </c>
      <c r="NP7" s="158" t="s">
        <v>128</v>
      </c>
      <c r="NQ7" s="158" t="s">
        <v>128</v>
      </c>
      <c r="NR7" s="158" t="s">
        <v>128</v>
      </c>
      <c r="NS7" s="158" t="s">
        <v>128</v>
      </c>
      <c r="NT7" s="158" t="s">
        <v>128</v>
      </c>
      <c r="NU7" s="158" t="s">
        <v>128</v>
      </c>
      <c r="NV7" s="158" t="s">
        <v>128</v>
      </c>
      <c r="NW7" s="158" t="s">
        <v>128</v>
      </c>
      <c r="NX7" s="158" t="s">
        <v>128</v>
      </c>
      <c r="NY7" s="158" t="s">
        <v>128</v>
      </c>
      <c r="NZ7" s="158" t="s">
        <v>128</v>
      </c>
      <c r="OA7" s="158" t="s">
        <v>128</v>
      </c>
      <c r="OB7" s="158" t="s">
        <v>128</v>
      </c>
      <c r="OC7" s="158" t="s">
        <v>128</v>
      </c>
      <c r="OD7" s="158" t="s">
        <v>128</v>
      </c>
      <c r="OE7" s="170" t="s">
        <v>128</v>
      </c>
      <c r="OF7" s="181"/>
      <c r="OG7" s="174">
        <f t="shared" si="9"/>
        <v>16.399999999999999</v>
      </c>
      <c r="OH7" s="66" t="str">
        <f t="shared" si="10"/>
        <v>kg/GJ delivered</v>
      </c>
      <c r="OI7" s="118">
        <f t="shared" si="11"/>
        <v>1.38</v>
      </c>
      <c r="OJ7" s="66" t="str">
        <f t="shared" si="12"/>
        <v>kg/GJ delivered</v>
      </c>
      <c r="OK7" s="66" t="str">
        <f t="shared" si="13"/>
        <v/>
      </c>
      <c r="OL7" s="66" t="str">
        <f t="shared" si="14"/>
        <v/>
      </c>
      <c r="OM7" s="159">
        <f t="shared" si="15"/>
        <v>590</v>
      </c>
      <c r="ON7" s="66" t="str">
        <f t="shared" si="16"/>
        <v>kg/GJ delivered</v>
      </c>
      <c r="OO7" s="126">
        <f t="shared" si="17"/>
        <v>0.7</v>
      </c>
      <c r="OP7" s="66" t="str">
        <f t="shared" si="18"/>
        <v>kg/GJ delivered</v>
      </c>
      <c r="OQ7" s="118">
        <f t="shared" si="19"/>
        <v>3.3</v>
      </c>
      <c r="OR7" s="66" t="str">
        <f t="shared" si="20"/>
        <v>kg/GJ delivered</v>
      </c>
      <c r="OS7" s="66" t="str">
        <f t="shared" si="21"/>
        <v/>
      </c>
      <c r="OT7" s="66" t="str">
        <f t="shared" si="22"/>
        <v/>
      </c>
      <c r="OU7" s="66" t="str">
        <f t="shared" si="23"/>
        <v/>
      </c>
      <c r="OV7" s="66" t="str">
        <f t="shared" si="24"/>
        <v/>
      </c>
      <c r="OW7" s="66" t="str">
        <f t="shared" si="25"/>
        <v/>
      </c>
      <c r="OX7" s="66" t="str">
        <f t="shared" si="26"/>
        <v/>
      </c>
      <c r="OY7" s="66" t="str">
        <f t="shared" si="27"/>
        <v/>
      </c>
      <c r="OZ7" s="66" t="str">
        <f t="shared" si="28"/>
        <v/>
      </c>
      <c r="PA7" s="66" t="str">
        <f t="shared" si="29"/>
        <v/>
      </c>
      <c r="PB7" s="66" t="str">
        <f t="shared" si="30"/>
        <v/>
      </c>
      <c r="PC7" s="66" t="str">
        <f t="shared" si="31"/>
        <v/>
      </c>
      <c r="PD7" s="66" t="str">
        <f t="shared" si="32"/>
        <v/>
      </c>
      <c r="PE7" s="66" t="str">
        <f t="shared" si="33"/>
        <v/>
      </c>
      <c r="PF7" s="66" t="str">
        <f t="shared" si="34"/>
        <v/>
      </c>
      <c r="PG7" s="66" t="str">
        <f t="shared" si="35"/>
        <v/>
      </c>
      <c r="PH7" s="66" t="str">
        <f t="shared" si="36"/>
        <v/>
      </c>
      <c r="PI7" s="66" t="str">
        <f t="shared" si="37"/>
        <v/>
      </c>
      <c r="PJ7" s="66" t="str">
        <f t="shared" si="38"/>
        <v/>
      </c>
      <c r="PK7" s="66" t="str">
        <f t="shared" si="39"/>
        <v/>
      </c>
      <c r="PL7" s="66" t="str">
        <f t="shared" si="40"/>
        <v/>
      </c>
      <c r="PM7" s="66" t="str">
        <f t="shared" si="41"/>
        <v/>
      </c>
      <c r="PN7" s="66" t="str">
        <f t="shared" si="42"/>
        <v/>
      </c>
      <c r="PO7" s="66" t="str">
        <f t="shared" si="43"/>
        <v/>
      </c>
      <c r="PP7" s="66" t="str">
        <f t="shared" si="44"/>
        <v/>
      </c>
      <c r="PQ7" s="66" t="str">
        <f t="shared" si="45"/>
        <v/>
      </c>
      <c r="PR7" s="66" t="str">
        <f t="shared" si="46"/>
        <v/>
      </c>
      <c r="PS7" s="66" t="str">
        <f t="shared" si="47"/>
        <v/>
      </c>
      <c r="PT7" s="66" t="str">
        <f t="shared" si="48"/>
        <v/>
      </c>
      <c r="PU7" s="66" t="str">
        <f t="shared" si="49"/>
        <v/>
      </c>
      <c r="PV7" s="66" t="str">
        <f t="shared" si="50"/>
        <v/>
      </c>
      <c r="PW7" s="66" t="str">
        <f t="shared" si="51"/>
        <v/>
      </c>
      <c r="PX7" s="66" t="str">
        <f t="shared" si="52"/>
        <v/>
      </c>
      <c r="PY7" s="66" t="str">
        <f t="shared" si="53"/>
        <v/>
      </c>
      <c r="PZ7" s="66" t="str">
        <f t="shared" si="54"/>
        <v/>
      </c>
      <c r="QA7" s="66" t="str">
        <f t="shared" si="55"/>
        <v/>
      </c>
      <c r="QB7" s="66" t="str">
        <f t="shared" si="56"/>
        <v/>
      </c>
      <c r="QC7" s="66" t="str">
        <f t="shared" si="57"/>
        <v/>
      </c>
      <c r="QD7" s="66" t="str">
        <f t="shared" si="58"/>
        <v/>
      </c>
      <c r="QE7" s="66" t="str">
        <f t="shared" si="59"/>
        <v/>
      </c>
      <c r="QF7" s="66" t="str">
        <f t="shared" si="60"/>
        <v/>
      </c>
      <c r="QG7" s="66" t="str">
        <f t="shared" si="61"/>
        <v/>
      </c>
      <c r="QH7" s="66" t="str">
        <f t="shared" si="62"/>
        <v/>
      </c>
      <c r="QI7" s="66" t="str">
        <f t="shared" si="63"/>
        <v/>
      </c>
      <c r="QJ7" s="66" t="str">
        <f t="shared" si="64"/>
        <v/>
      </c>
      <c r="QK7" s="66" t="str">
        <f t="shared" si="65"/>
        <v/>
      </c>
      <c r="QL7" s="66" t="str">
        <f t="shared" si="66"/>
        <v/>
      </c>
      <c r="QM7" s="66" t="str">
        <f t="shared" si="67"/>
        <v/>
      </c>
      <c r="QN7" s="66" t="str">
        <f t="shared" si="68"/>
        <v/>
      </c>
      <c r="QO7" s="66" t="str">
        <f t="shared" si="69"/>
        <v/>
      </c>
      <c r="QP7" s="66" t="str">
        <f t="shared" si="70"/>
        <v/>
      </c>
      <c r="QQ7" s="66" t="str">
        <f t="shared" si="71"/>
        <v/>
      </c>
      <c r="QR7" s="66" t="str">
        <f t="shared" si="72"/>
        <v/>
      </c>
      <c r="QS7" s="66" t="str">
        <f t="shared" si="73"/>
        <v/>
      </c>
      <c r="QT7" s="66" t="str">
        <f t="shared" si="74"/>
        <v/>
      </c>
      <c r="QU7" s="66" t="str">
        <f t="shared" si="75"/>
        <v/>
      </c>
      <c r="QV7" s="66" t="str">
        <f t="shared" si="76"/>
        <v/>
      </c>
      <c r="QW7" s="66" t="str">
        <f t="shared" si="77"/>
        <v/>
      </c>
      <c r="QX7" s="66" t="str">
        <f t="shared" si="78"/>
        <v/>
      </c>
      <c r="QY7" s="66" t="str">
        <f t="shared" si="79"/>
        <v/>
      </c>
      <c r="QZ7" s="66" t="str">
        <f t="shared" si="80"/>
        <v/>
      </c>
      <c r="RA7" s="66" t="str">
        <f t="shared" si="81"/>
        <v/>
      </c>
      <c r="RB7" s="66" t="str">
        <f t="shared" si="82"/>
        <v/>
      </c>
      <c r="RC7" s="66" t="str">
        <f t="shared" si="83"/>
        <v/>
      </c>
      <c r="RD7" s="66" t="str">
        <f t="shared" si="84"/>
        <v/>
      </c>
      <c r="RE7" s="66" t="str">
        <f t="shared" si="85"/>
        <v/>
      </c>
      <c r="RF7" s="66" t="str">
        <f t="shared" si="86"/>
        <v/>
      </c>
      <c r="RG7" s="66" t="str">
        <f t="shared" si="87"/>
        <v/>
      </c>
      <c r="RH7" s="66" t="str">
        <f t="shared" si="88"/>
        <v/>
      </c>
      <c r="RI7" s="66" t="str">
        <f t="shared" si="89"/>
        <v/>
      </c>
      <c r="RJ7" s="66" t="str">
        <f t="shared" si="90"/>
        <v/>
      </c>
      <c r="RK7" s="66" t="str">
        <f t="shared" si="91"/>
        <v/>
      </c>
      <c r="RL7" s="66" t="str">
        <f t="shared" si="92"/>
        <v/>
      </c>
      <c r="RM7" s="66" t="str">
        <f t="shared" si="93"/>
        <v/>
      </c>
      <c r="RN7" s="66" t="str">
        <f t="shared" si="94"/>
        <v/>
      </c>
      <c r="RO7" s="66" t="str">
        <f t="shared" si="95"/>
        <v/>
      </c>
      <c r="RP7" s="66" t="str">
        <f t="shared" si="96"/>
        <v/>
      </c>
      <c r="RQ7" s="66" t="str">
        <f t="shared" si="97"/>
        <v/>
      </c>
      <c r="RR7" s="66" t="str">
        <f t="shared" si="98"/>
        <v/>
      </c>
      <c r="RS7" s="66" t="str">
        <f t="shared" si="99"/>
        <v/>
      </c>
      <c r="RT7" s="66" t="str">
        <f t="shared" si="100"/>
        <v/>
      </c>
      <c r="RU7" s="66" t="str">
        <f t="shared" si="101"/>
        <v/>
      </c>
      <c r="RV7" s="66" t="str">
        <f t="shared" si="102"/>
        <v/>
      </c>
      <c r="RW7" s="66" t="str">
        <f t="shared" si="103"/>
        <v/>
      </c>
      <c r="RX7" s="66" t="str">
        <f t="shared" si="104"/>
        <v/>
      </c>
      <c r="RY7" s="66" t="str">
        <f t="shared" si="105"/>
        <v/>
      </c>
      <c r="RZ7" s="66" t="str">
        <f t="shared" si="106"/>
        <v/>
      </c>
      <c r="SA7" s="66" t="str">
        <f t="shared" si="107"/>
        <v/>
      </c>
      <c r="SB7" s="66" t="str">
        <f t="shared" si="108"/>
        <v/>
      </c>
      <c r="SC7" s="66" t="str">
        <f t="shared" si="109"/>
        <v/>
      </c>
      <c r="SD7" s="66" t="str">
        <f t="shared" si="110"/>
        <v/>
      </c>
      <c r="SE7" s="66" t="str">
        <f t="shared" si="111"/>
        <v/>
      </c>
      <c r="SF7" s="66" t="str">
        <f t="shared" si="112"/>
        <v/>
      </c>
      <c r="SG7" s="66" t="str">
        <f t="shared" si="113"/>
        <v/>
      </c>
      <c r="SH7" s="66" t="str">
        <f t="shared" si="114"/>
        <v/>
      </c>
      <c r="SI7" s="66" t="str">
        <f t="shared" si="115"/>
        <v/>
      </c>
      <c r="SJ7" s="66" t="str">
        <f t="shared" si="116"/>
        <v/>
      </c>
      <c r="SK7" s="66" t="str">
        <f t="shared" si="117"/>
        <v/>
      </c>
      <c r="SL7" s="66" t="str">
        <f t="shared" si="118"/>
        <v/>
      </c>
      <c r="SM7" s="66" t="str">
        <f t="shared" si="119"/>
        <v/>
      </c>
      <c r="SN7" s="66" t="str">
        <f t="shared" si="120"/>
        <v/>
      </c>
      <c r="SO7" s="66" t="str">
        <f t="shared" si="121"/>
        <v/>
      </c>
      <c r="SP7" s="66" t="str">
        <f t="shared" si="122"/>
        <v/>
      </c>
      <c r="SQ7" s="66" t="str">
        <f t="shared" si="123"/>
        <v/>
      </c>
      <c r="SR7" s="66" t="str">
        <f t="shared" si="124"/>
        <v/>
      </c>
      <c r="SS7" s="66" t="str">
        <f t="shared" si="125"/>
        <v/>
      </c>
      <c r="ST7" s="66" t="str">
        <f t="shared" si="126"/>
        <v/>
      </c>
      <c r="SU7" s="66" t="str">
        <f t="shared" si="127"/>
        <v/>
      </c>
      <c r="SV7" s="66" t="str">
        <f t="shared" si="128"/>
        <v/>
      </c>
      <c r="SW7" s="66" t="str">
        <f t="shared" si="129"/>
        <v/>
      </c>
      <c r="SX7" s="66" t="str">
        <f t="shared" si="130"/>
        <v/>
      </c>
      <c r="SY7" s="66" t="str">
        <f t="shared" si="131"/>
        <v/>
      </c>
      <c r="SZ7" s="66" t="str">
        <f t="shared" si="132"/>
        <v/>
      </c>
      <c r="TA7" s="66" t="str">
        <f t="shared" si="133"/>
        <v/>
      </c>
      <c r="TB7" s="66" t="str">
        <f t="shared" si="134"/>
        <v/>
      </c>
      <c r="TC7" s="66" t="str">
        <f t="shared" si="135"/>
        <v/>
      </c>
      <c r="TD7" s="66" t="str">
        <f t="shared" si="136"/>
        <v/>
      </c>
      <c r="TE7" s="66" t="str">
        <f t="shared" si="137"/>
        <v/>
      </c>
      <c r="TF7" s="66" t="str">
        <f t="shared" si="138"/>
        <v/>
      </c>
      <c r="TG7" s="66" t="str">
        <f t="shared" si="139"/>
        <v/>
      </c>
      <c r="TH7" s="66" t="str">
        <f t="shared" si="140"/>
        <v/>
      </c>
      <c r="TI7" s="66" t="str">
        <f t="shared" si="141"/>
        <v/>
      </c>
      <c r="TJ7" s="66" t="str">
        <f t="shared" si="142"/>
        <v/>
      </c>
      <c r="TK7" s="66" t="str">
        <f t="shared" si="143"/>
        <v/>
      </c>
      <c r="TL7" s="66" t="str">
        <f t="shared" si="144"/>
        <v/>
      </c>
      <c r="TM7" s="66" t="str">
        <f t="shared" si="145"/>
        <v/>
      </c>
      <c r="TN7" s="66" t="str">
        <f t="shared" si="146"/>
        <v/>
      </c>
      <c r="TO7" s="66" t="str">
        <f t="shared" si="147"/>
        <v/>
      </c>
      <c r="TP7" s="66" t="str">
        <f t="shared" si="148"/>
        <v/>
      </c>
      <c r="TQ7" s="66" t="str">
        <f t="shared" si="149"/>
        <v/>
      </c>
      <c r="TR7" s="66" t="str">
        <f t="shared" si="150"/>
        <v/>
      </c>
      <c r="TS7" s="66" t="str">
        <f t="shared" si="151"/>
        <v/>
      </c>
      <c r="TT7" s="66" t="str">
        <f t="shared" si="152"/>
        <v/>
      </c>
      <c r="TU7" s="66" t="str">
        <f t="shared" si="153"/>
        <v/>
      </c>
      <c r="TV7" s="66" t="str">
        <f t="shared" si="154"/>
        <v/>
      </c>
      <c r="TW7" s="66" t="str">
        <f t="shared" si="155"/>
        <v/>
      </c>
      <c r="TX7" s="66" t="str">
        <f t="shared" si="156"/>
        <v/>
      </c>
      <c r="TY7" s="66" t="str">
        <f t="shared" si="157"/>
        <v/>
      </c>
      <c r="TZ7" s="66" t="str">
        <f t="shared" si="158"/>
        <v/>
      </c>
      <c r="UA7" s="66" t="str">
        <f t="shared" si="159"/>
        <v/>
      </c>
      <c r="UB7" s="66" t="str">
        <f t="shared" si="160"/>
        <v/>
      </c>
      <c r="UC7" s="66" t="str">
        <f t="shared" si="161"/>
        <v/>
      </c>
      <c r="UD7" s="66" t="str">
        <f t="shared" si="162"/>
        <v/>
      </c>
      <c r="UE7" s="66" t="str">
        <f t="shared" si="163"/>
        <v/>
      </c>
      <c r="UF7" s="66" t="str">
        <f t="shared" si="164"/>
        <v/>
      </c>
      <c r="UG7" s="66" t="str">
        <f t="shared" si="165"/>
        <v/>
      </c>
      <c r="UH7" s="66" t="str">
        <f t="shared" si="166"/>
        <v/>
      </c>
      <c r="UI7" s="66" t="str">
        <f t="shared" si="167"/>
        <v/>
      </c>
      <c r="UJ7" s="66" t="str">
        <f t="shared" si="168"/>
        <v/>
      </c>
      <c r="UK7" s="66" t="str">
        <f t="shared" si="169"/>
        <v/>
      </c>
      <c r="UL7" s="66" t="str">
        <f t="shared" si="170"/>
        <v/>
      </c>
      <c r="UM7" s="66" t="str">
        <f t="shared" si="171"/>
        <v/>
      </c>
      <c r="UN7" s="66" t="str">
        <f t="shared" si="172"/>
        <v/>
      </c>
      <c r="UO7" s="66" t="str">
        <f t="shared" si="173"/>
        <v/>
      </c>
      <c r="UP7" s="66" t="str">
        <f t="shared" si="174"/>
        <v/>
      </c>
      <c r="UQ7" s="66" t="str">
        <f t="shared" si="175"/>
        <v/>
      </c>
      <c r="UR7" s="66" t="str">
        <f t="shared" si="176"/>
        <v/>
      </c>
      <c r="US7" s="66" t="str">
        <f t="shared" si="177"/>
        <v/>
      </c>
      <c r="UT7" s="66" t="str">
        <f t="shared" si="178"/>
        <v/>
      </c>
      <c r="UU7" s="66" t="str">
        <f t="shared" si="179"/>
        <v/>
      </c>
      <c r="UV7" s="66" t="str">
        <f t="shared" si="180"/>
        <v/>
      </c>
      <c r="UW7" s="66" t="str">
        <f t="shared" si="181"/>
        <v/>
      </c>
      <c r="UX7" s="66" t="str">
        <f t="shared" si="182"/>
        <v/>
      </c>
      <c r="UY7" s="66" t="str">
        <f t="shared" si="183"/>
        <v/>
      </c>
      <c r="UZ7" s="66" t="str">
        <f t="shared" si="184"/>
        <v/>
      </c>
      <c r="VA7" s="66" t="str">
        <f t="shared" si="185"/>
        <v/>
      </c>
      <c r="VB7" s="66" t="str">
        <f t="shared" si="186"/>
        <v/>
      </c>
      <c r="VC7" s="66" t="str">
        <f t="shared" si="187"/>
        <v/>
      </c>
      <c r="VD7" s="66" t="str">
        <f t="shared" si="188"/>
        <v/>
      </c>
      <c r="VE7" s="66" t="str">
        <f t="shared" si="189"/>
        <v/>
      </c>
      <c r="VF7" s="66" t="str">
        <f t="shared" si="190"/>
        <v/>
      </c>
      <c r="VG7" s="66" t="str">
        <f t="shared" si="191"/>
        <v/>
      </c>
      <c r="VH7" s="66" t="str">
        <f t="shared" si="192"/>
        <v/>
      </c>
      <c r="VI7" s="66" t="str">
        <f t="shared" si="193"/>
        <v/>
      </c>
      <c r="VJ7" s="66" t="str">
        <f t="shared" si="194"/>
        <v/>
      </c>
      <c r="VK7" s="66" t="str">
        <f t="shared" si="195"/>
        <v/>
      </c>
      <c r="VL7" s="66" t="str">
        <f t="shared" si="196"/>
        <v/>
      </c>
      <c r="VM7" s="66" t="str">
        <f t="shared" si="197"/>
        <v/>
      </c>
      <c r="VN7" s="66" t="str">
        <f t="shared" si="198"/>
        <v/>
      </c>
      <c r="VO7" s="66" t="str">
        <f t="shared" si="199"/>
        <v/>
      </c>
      <c r="VP7" s="66" t="str">
        <f t="shared" si="200"/>
        <v/>
      </c>
      <c r="VQ7" s="66" t="str">
        <f t="shared" si="201"/>
        <v/>
      </c>
      <c r="VR7" s="66" t="str">
        <f t="shared" si="202"/>
        <v/>
      </c>
      <c r="VS7" s="66" t="str">
        <f t="shared" si="203"/>
        <v/>
      </c>
      <c r="VT7" s="66" t="str">
        <f t="shared" si="204"/>
        <v/>
      </c>
      <c r="VU7" s="66" t="str">
        <f t="shared" si="205"/>
        <v/>
      </c>
      <c r="VV7" s="66" t="str">
        <f t="shared" si="206"/>
        <v/>
      </c>
      <c r="VW7" s="66" t="str">
        <f t="shared" si="207"/>
        <v/>
      </c>
      <c r="VX7" s="66" t="str">
        <f t="shared" si="208"/>
        <v/>
      </c>
      <c r="VY7" s="66" t="str">
        <f t="shared" si="209"/>
        <v/>
      </c>
      <c r="VZ7" s="66" t="str">
        <f t="shared" si="210"/>
        <v/>
      </c>
      <c r="WA7" s="66" t="str">
        <f t="shared" si="211"/>
        <v/>
      </c>
      <c r="WB7" s="66" t="str">
        <f t="shared" si="212"/>
        <v/>
      </c>
      <c r="WC7" s="66" t="str">
        <f t="shared" si="213"/>
        <v/>
      </c>
      <c r="WD7" s="66" t="str">
        <f t="shared" si="214"/>
        <v/>
      </c>
      <c r="WE7" s="66" t="str">
        <f t="shared" si="215"/>
        <v/>
      </c>
      <c r="WF7" s="66" t="str">
        <f t="shared" si="216"/>
        <v/>
      </c>
      <c r="WG7" s="66" t="str">
        <f t="shared" si="217"/>
        <v/>
      </c>
      <c r="WH7" s="66" t="str">
        <f t="shared" si="218"/>
        <v/>
      </c>
      <c r="WI7" s="66" t="str">
        <f t="shared" si="219"/>
        <v/>
      </c>
      <c r="WJ7" s="66" t="str">
        <f t="shared" si="220"/>
        <v/>
      </c>
      <c r="WK7" s="66" t="str">
        <f t="shared" si="221"/>
        <v/>
      </c>
      <c r="WL7" s="66" t="str">
        <f t="shared" si="222"/>
        <v/>
      </c>
      <c r="WM7" s="66" t="str">
        <f t="shared" si="223"/>
        <v/>
      </c>
      <c r="WN7" s="66" t="str">
        <f t="shared" si="224"/>
        <v/>
      </c>
      <c r="WO7" s="66" t="str">
        <f t="shared" si="225"/>
        <v/>
      </c>
      <c r="WP7" s="66" t="str">
        <f t="shared" si="226"/>
        <v/>
      </c>
      <c r="WQ7" s="66" t="str">
        <f t="shared" si="227"/>
        <v/>
      </c>
      <c r="WR7" s="66" t="str">
        <f t="shared" si="228"/>
        <v/>
      </c>
      <c r="WS7" s="66" t="str">
        <f t="shared" si="229"/>
        <v/>
      </c>
      <c r="WT7" s="66" t="str">
        <f t="shared" si="230"/>
        <v/>
      </c>
      <c r="WU7" s="66" t="str">
        <f t="shared" si="231"/>
        <v/>
      </c>
      <c r="WV7" s="66" t="str">
        <f t="shared" si="232"/>
        <v/>
      </c>
      <c r="WW7" s="66" t="str">
        <f t="shared" si="233"/>
        <v/>
      </c>
      <c r="WX7" s="66" t="str">
        <f t="shared" si="234"/>
        <v/>
      </c>
      <c r="WY7" s="66" t="str">
        <f t="shared" si="235"/>
        <v/>
      </c>
      <c r="WZ7" s="66" t="str">
        <f t="shared" si="236"/>
        <v/>
      </c>
      <c r="XA7" s="66" t="str">
        <f t="shared" si="237"/>
        <v/>
      </c>
      <c r="XB7" s="66" t="str">
        <f t="shared" si="238"/>
        <v/>
      </c>
      <c r="XC7" s="66" t="str">
        <f t="shared" si="239"/>
        <v/>
      </c>
      <c r="XD7" s="66" t="str">
        <f t="shared" si="240"/>
        <v/>
      </c>
      <c r="XE7" s="66" t="str">
        <f t="shared" si="241"/>
        <v/>
      </c>
      <c r="XF7" s="66" t="str">
        <f t="shared" si="242"/>
        <v/>
      </c>
      <c r="XG7" s="66" t="str">
        <f t="shared" si="243"/>
        <v/>
      </c>
      <c r="XH7" s="66" t="str">
        <f t="shared" si="244"/>
        <v/>
      </c>
      <c r="XI7" s="66" t="str">
        <f t="shared" si="245"/>
        <v/>
      </c>
      <c r="XJ7" s="66" t="str">
        <f t="shared" si="246"/>
        <v/>
      </c>
      <c r="XK7" s="66" t="str">
        <f t="shared" si="247"/>
        <v/>
      </c>
      <c r="XL7" s="66" t="str">
        <f t="shared" si="248"/>
        <v/>
      </c>
      <c r="XM7" s="66" t="str">
        <f t="shared" si="249"/>
        <v/>
      </c>
      <c r="XN7" s="66" t="str">
        <f t="shared" si="250"/>
        <v/>
      </c>
      <c r="XO7" s="66" t="str">
        <f t="shared" si="251"/>
        <v/>
      </c>
      <c r="XP7" s="66" t="str">
        <f t="shared" si="252"/>
        <v/>
      </c>
      <c r="XQ7" s="66" t="str">
        <f t="shared" si="253"/>
        <v/>
      </c>
      <c r="XR7" s="66" t="str">
        <f t="shared" si="254"/>
        <v/>
      </c>
      <c r="XS7" s="66" t="str">
        <f t="shared" si="255"/>
        <v/>
      </c>
      <c r="XT7" s="66" t="str">
        <f t="shared" si="256"/>
        <v/>
      </c>
      <c r="XU7" s="66" t="str">
        <f t="shared" si="257"/>
        <v/>
      </c>
      <c r="XV7" s="66" t="str">
        <f t="shared" si="258"/>
        <v/>
      </c>
      <c r="XW7" s="66" t="str">
        <f t="shared" si="259"/>
        <v/>
      </c>
      <c r="XX7" s="66" t="str">
        <f t="shared" si="260"/>
        <v/>
      </c>
      <c r="XY7" s="66" t="str">
        <f t="shared" si="261"/>
        <v/>
      </c>
      <c r="XZ7" s="66" t="str">
        <f t="shared" si="262"/>
        <v/>
      </c>
      <c r="YA7" s="66" t="str">
        <f t="shared" si="263"/>
        <v/>
      </c>
      <c r="YB7" s="66" t="str">
        <f t="shared" si="264"/>
        <v/>
      </c>
      <c r="YC7" s="66" t="str">
        <f t="shared" si="265"/>
        <v/>
      </c>
      <c r="YD7" s="66" t="str">
        <f t="shared" si="266"/>
        <v/>
      </c>
      <c r="YE7" s="66" t="str">
        <f t="shared" si="267"/>
        <v/>
      </c>
      <c r="YF7" s="66" t="str">
        <f t="shared" si="268"/>
        <v/>
      </c>
      <c r="YG7" s="66" t="str">
        <f t="shared" si="269"/>
        <v/>
      </c>
      <c r="YH7" s="66" t="str">
        <f t="shared" si="270"/>
        <v/>
      </c>
      <c r="YI7" s="66" t="str">
        <f t="shared" si="271"/>
        <v/>
      </c>
      <c r="YJ7" s="66" t="str">
        <f t="shared" si="272"/>
        <v/>
      </c>
      <c r="YK7" s="66" t="str">
        <f t="shared" si="273"/>
        <v/>
      </c>
      <c r="YL7" s="66" t="str">
        <f t="shared" si="274"/>
        <v/>
      </c>
      <c r="YM7" s="66" t="str">
        <f t="shared" si="275"/>
        <v/>
      </c>
      <c r="YN7" s="66" t="str">
        <f t="shared" si="276"/>
        <v/>
      </c>
      <c r="YO7" s="66" t="str">
        <f t="shared" si="277"/>
        <v/>
      </c>
      <c r="YP7" s="66" t="str">
        <f t="shared" si="278"/>
        <v/>
      </c>
      <c r="YQ7" s="66" t="str">
        <f t="shared" si="279"/>
        <v/>
      </c>
      <c r="YR7" s="66" t="str">
        <f t="shared" si="280"/>
        <v/>
      </c>
      <c r="YS7" s="66" t="str">
        <f t="shared" si="281"/>
        <v/>
      </c>
      <c r="YT7" s="66" t="str">
        <f t="shared" si="282"/>
        <v/>
      </c>
      <c r="YU7" s="66" t="str">
        <f t="shared" si="283"/>
        <v/>
      </c>
      <c r="YV7" s="66" t="str">
        <f t="shared" si="284"/>
        <v/>
      </c>
      <c r="YW7" s="66" t="str">
        <f t="shared" si="285"/>
        <v/>
      </c>
      <c r="YX7" s="66" t="str">
        <f t="shared" si="286"/>
        <v/>
      </c>
      <c r="YY7" s="66" t="str">
        <f t="shared" si="287"/>
        <v/>
      </c>
      <c r="YZ7" s="66" t="str">
        <f t="shared" si="288"/>
        <v/>
      </c>
      <c r="ZA7" s="66" t="str">
        <f t="shared" si="289"/>
        <v/>
      </c>
      <c r="ZB7" s="66" t="str">
        <f t="shared" si="290"/>
        <v/>
      </c>
      <c r="ZC7" s="66" t="str">
        <f t="shared" si="291"/>
        <v/>
      </c>
      <c r="ZD7" s="66" t="str">
        <f t="shared" si="292"/>
        <v/>
      </c>
      <c r="ZE7" s="66" t="str">
        <f t="shared" si="293"/>
        <v/>
      </c>
      <c r="ZF7" s="66" t="str">
        <f t="shared" si="294"/>
        <v/>
      </c>
      <c r="ZG7" s="66" t="str">
        <f t="shared" si="295"/>
        <v/>
      </c>
      <c r="ZH7" s="66" t="str">
        <f t="shared" si="296"/>
        <v/>
      </c>
      <c r="ZI7" s="66" t="str">
        <f t="shared" si="297"/>
        <v/>
      </c>
      <c r="ZJ7" s="66" t="str">
        <f t="shared" si="298"/>
        <v/>
      </c>
      <c r="ZK7" s="66" t="str">
        <f t="shared" si="299"/>
        <v/>
      </c>
      <c r="ZL7" s="66" t="str">
        <f t="shared" si="300"/>
        <v/>
      </c>
      <c r="ZM7" s="66" t="str">
        <f t="shared" si="301"/>
        <v/>
      </c>
      <c r="ZN7" s="66" t="str">
        <f t="shared" si="302"/>
        <v/>
      </c>
      <c r="ZO7" s="66" t="str">
        <f t="shared" si="303"/>
        <v/>
      </c>
      <c r="ZP7" s="66" t="str">
        <f t="shared" si="304"/>
        <v/>
      </c>
      <c r="ZQ7" s="66" t="str">
        <f t="shared" si="305"/>
        <v/>
      </c>
      <c r="ZR7" s="66" t="str">
        <f t="shared" si="306"/>
        <v/>
      </c>
      <c r="ZS7" s="66" t="str">
        <f t="shared" si="307"/>
        <v/>
      </c>
      <c r="ZT7" s="66" t="str">
        <f t="shared" si="308"/>
        <v/>
      </c>
      <c r="ZU7" s="66" t="str">
        <f t="shared" si="309"/>
        <v/>
      </c>
      <c r="ZV7" s="66" t="str">
        <f t="shared" si="310"/>
        <v/>
      </c>
      <c r="ZW7" s="66" t="str">
        <f t="shared" si="311"/>
        <v/>
      </c>
      <c r="ZX7" s="66" t="str">
        <f t="shared" si="312"/>
        <v/>
      </c>
      <c r="ZY7" s="66" t="str">
        <f t="shared" si="313"/>
        <v/>
      </c>
      <c r="ZZ7" s="66" t="str">
        <f t="shared" si="314"/>
        <v/>
      </c>
      <c r="AAA7" s="66" t="str">
        <f t="shared" si="315"/>
        <v/>
      </c>
      <c r="AAB7" s="66" t="str">
        <f t="shared" si="316"/>
        <v/>
      </c>
      <c r="AAC7" s="66" t="str">
        <f t="shared" si="317"/>
        <v/>
      </c>
      <c r="AAD7" s="66" t="str">
        <f t="shared" si="318"/>
        <v/>
      </c>
      <c r="AAE7" s="66" t="str">
        <f t="shared" si="319"/>
        <v/>
      </c>
      <c r="AAF7" s="66" t="str">
        <f t="shared" si="320"/>
        <v/>
      </c>
      <c r="AAG7" s="66" t="str">
        <f t="shared" si="321"/>
        <v/>
      </c>
      <c r="AAH7" s="66" t="str">
        <f t="shared" si="322"/>
        <v/>
      </c>
      <c r="AAI7" s="66" t="str">
        <f t="shared" si="323"/>
        <v/>
      </c>
      <c r="AAJ7" s="66" t="str">
        <f t="shared" si="324"/>
        <v/>
      </c>
      <c r="AAK7" s="66" t="str">
        <f t="shared" si="325"/>
        <v/>
      </c>
      <c r="AAL7" s="66" t="str">
        <f t="shared" si="326"/>
        <v/>
      </c>
      <c r="AAM7" s="66" t="str">
        <f t="shared" si="327"/>
        <v/>
      </c>
      <c r="AAN7" s="66" t="str">
        <f t="shared" si="328"/>
        <v/>
      </c>
      <c r="AAO7" s="66" t="str">
        <f t="shared" si="329"/>
        <v/>
      </c>
      <c r="AAP7" s="66" t="str">
        <f t="shared" si="330"/>
        <v/>
      </c>
      <c r="AAQ7" s="66" t="str">
        <f t="shared" si="331"/>
        <v/>
      </c>
      <c r="AAR7" s="66" t="str">
        <f t="shared" si="332"/>
        <v/>
      </c>
      <c r="AAS7" s="66" t="str">
        <f t="shared" si="333"/>
        <v/>
      </c>
      <c r="AAT7" s="66" t="str">
        <f t="shared" si="334"/>
        <v/>
      </c>
      <c r="AAU7" s="66" t="str">
        <f t="shared" si="335"/>
        <v/>
      </c>
      <c r="AAV7" s="66" t="str">
        <f t="shared" si="336"/>
        <v/>
      </c>
      <c r="AAW7" s="66" t="str">
        <f t="shared" si="337"/>
        <v/>
      </c>
      <c r="AAX7" s="66" t="str">
        <f t="shared" si="338"/>
        <v/>
      </c>
      <c r="AAY7" s="66" t="str">
        <f t="shared" si="339"/>
        <v/>
      </c>
      <c r="AAZ7" s="66" t="str">
        <f t="shared" si="340"/>
        <v/>
      </c>
      <c r="ABA7" s="66" t="str">
        <f t="shared" si="341"/>
        <v/>
      </c>
      <c r="ABB7" s="66" t="str">
        <f t="shared" si="342"/>
        <v/>
      </c>
      <c r="ABC7" s="66" t="str">
        <f t="shared" si="343"/>
        <v/>
      </c>
      <c r="ABD7" s="66" t="str">
        <f t="shared" si="344"/>
        <v/>
      </c>
      <c r="ABE7" s="66" t="str">
        <f t="shared" si="345"/>
        <v/>
      </c>
      <c r="ABF7" s="66" t="str">
        <f t="shared" si="346"/>
        <v/>
      </c>
      <c r="ABG7" s="66" t="str">
        <f t="shared" si="347"/>
        <v/>
      </c>
      <c r="ABH7" s="66" t="str">
        <f t="shared" si="348"/>
        <v/>
      </c>
      <c r="ABI7" s="66" t="str">
        <f t="shared" si="349"/>
        <v/>
      </c>
      <c r="ABJ7" s="66" t="str">
        <f t="shared" si="350"/>
        <v/>
      </c>
      <c r="ABK7" s="66" t="str">
        <f t="shared" si="351"/>
        <v/>
      </c>
      <c r="ABL7" s="66" t="str">
        <f t="shared" si="352"/>
        <v/>
      </c>
      <c r="ABM7" s="66" t="str">
        <f t="shared" si="353"/>
        <v/>
      </c>
      <c r="ABN7" s="66" t="str">
        <f t="shared" si="354"/>
        <v/>
      </c>
      <c r="ABO7" s="66" t="str">
        <f t="shared" si="355"/>
        <v/>
      </c>
      <c r="ABP7" s="66" t="str">
        <f t="shared" si="356"/>
        <v/>
      </c>
      <c r="ABQ7" s="66" t="str">
        <f t="shared" si="357"/>
        <v/>
      </c>
      <c r="ABR7" s="66" t="str">
        <f t="shared" si="358"/>
        <v/>
      </c>
      <c r="ABS7" s="66" t="str">
        <f t="shared" si="359"/>
        <v/>
      </c>
      <c r="ABT7" s="66" t="str">
        <f t="shared" si="360"/>
        <v/>
      </c>
      <c r="ABU7" s="66" t="str">
        <f t="shared" si="361"/>
        <v/>
      </c>
      <c r="ABV7" s="66" t="str">
        <f t="shared" si="362"/>
        <v/>
      </c>
      <c r="ABW7" s="66" t="str">
        <f t="shared" si="363"/>
        <v/>
      </c>
      <c r="ABX7" s="66" t="str">
        <f t="shared" si="364"/>
        <v/>
      </c>
      <c r="ABY7" s="66" t="str">
        <f t="shared" si="365"/>
        <v/>
      </c>
      <c r="ABZ7" s="66" t="str">
        <f t="shared" si="366"/>
        <v/>
      </c>
      <c r="ACA7" s="66" t="str">
        <f t="shared" si="367"/>
        <v/>
      </c>
      <c r="ACB7" s="66" t="str">
        <f t="shared" si="368"/>
        <v/>
      </c>
      <c r="ACC7" s="66" t="str">
        <f t="shared" si="369"/>
        <v/>
      </c>
      <c r="ACD7" s="66" t="str">
        <f t="shared" si="370"/>
        <v/>
      </c>
      <c r="ACE7" s="66" t="str">
        <f t="shared" si="371"/>
        <v/>
      </c>
      <c r="ACF7" s="66" t="str">
        <f t="shared" si="372"/>
        <v/>
      </c>
      <c r="ACG7" s="66" t="str">
        <f t="shared" si="373"/>
        <v/>
      </c>
      <c r="ACH7" s="66" t="str">
        <f t="shared" si="374"/>
        <v/>
      </c>
      <c r="ACI7" s="66" t="str">
        <f t="shared" si="375"/>
        <v/>
      </c>
      <c r="ACJ7" s="66" t="str">
        <f t="shared" si="376"/>
        <v/>
      </c>
      <c r="ACK7" s="66" t="str">
        <f t="shared" si="377"/>
        <v/>
      </c>
      <c r="ACL7" s="66" t="str">
        <f t="shared" si="378"/>
        <v/>
      </c>
      <c r="ACM7" s="66" t="str">
        <f t="shared" ref="ACM7:ACN7" si="386">IF(AND(ACS$3="Unit", ACL7=""), "", IF(AND(ACS$3="Unit", ACL7="-"),"", IF(ACS$3="Unit", "kg/GJ delivered", IF(AND(NY7&lt;&gt;"", NY7&lt;&gt;"-", NX7="-"),"", IF($H7="","", IF(NX7="nd", "",IF(NX7="&lt;n.a.&gt;", "", IF(NY7="#/MJ", "", IF(NY7="kg/GJ delivered",NX7,IF(NY7="g/MJ delivered",NX7,IF(NY7="kg/MJ delivered",NX7*1000,IF(NY7="mg/MJ delivered",NX7/1000,IF(NY7="g/kg",((NX7)*(1/$I7)*(1/$H7)),IF(NY7="mg/kg",((NX7/1000)*(1/$I7)*(1/$H7)),IF(NY7="mg/MJ delivered",NX7/1000,IF(NY7="-","","Error"))))))))))))))))</f>
        <v/>
      </c>
      <c r="ACN7" s="66" t="str">
        <f t="shared" si="386"/>
        <v/>
      </c>
      <c r="ACO7" s="66" t="str">
        <f t="shared" si="380"/>
        <v/>
      </c>
      <c r="ACP7" s="66" t="str">
        <f t="shared" si="381"/>
        <v/>
      </c>
      <c r="ACQ7" s="66" t="str">
        <f t="shared" si="382"/>
        <v/>
      </c>
      <c r="ACR7" s="66" t="str">
        <f t="shared" si="383"/>
        <v/>
      </c>
      <c r="ACS7" s="66" t="str">
        <f t="shared" si="384"/>
        <v/>
      </c>
      <c r="ACT7" s="66" t="str">
        <f t="shared" si="385"/>
        <v/>
      </c>
    </row>
    <row r="8" spans="1:780" ht="15.75" customHeight="1" x14ac:dyDescent="0.25">
      <c r="B8" s="66">
        <v>67</v>
      </c>
      <c r="C8" s="66" t="s">
        <v>310</v>
      </c>
      <c r="D8" s="66" t="s">
        <v>355</v>
      </c>
      <c r="E8" s="156" t="s">
        <v>396</v>
      </c>
      <c r="F8" s="66" t="s">
        <v>497</v>
      </c>
      <c r="G8" s="66" t="s">
        <v>492</v>
      </c>
      <c r="H8" s="126">
        <v>0.36099999999999999</v>
      </c>
      <c r="I8" s="130">
        <f>'Heating Values'!$D$35</f>
        <v>13.95</v>
      </c>
      <c r="J8" s="66" t="str">
        <f t="shared" si="0"/>
        <v>Firewood, Improved, GLO</v>
      </c>
      <c r="K8" s="66" t="s">
        <v>1254</v>
      </c>
      <c r="L8" s="66" t="s">
        <v>1253</v>
      </c>
      <c r="M8" s="66" t="s">
        <v>1254</v>
      </c>
      <c r="N8" s="66" t="s">
        <v>1253</v>
      </c>
      <c r="O8" s="66" t="s">
        <v>2109</v>
      </c>
      <c r="P8" s="66" t="str">
        <f t="shared" si="8"/>
        <v>GLO</v>
      </c>
      <c r="Q8" s="66" t="s">
        <v>306</v>
      </c>
      <c r="R8" s="165">
        <v>5.0999999999999996</v>
      </c>
      <c r="S8" s="158" t="s">
        <v>66</v>
      </c>
      <c r="T8" s="163">
        <v>0.23</v>
      </c>
      <c r="U8" s="158" t="s">
        <v>66</v>
      </c>
      <c r="V8" s="158" t="s">
        <v>128</v>
      </c>
      <c r="W8" s="158" t="s">
        <v>128</v>
      </c>
      <c r="X8" s="164">
        <v>269</v>
      </c>
      <c r="Y8" s="158" t="s">
        <v>66</v>
      </c>
      <c r="Z8" s="163">
        <v>0.1</v>
      </c>
      <c r="AA8" s="158" t="s">
        <v>66</v>
      </c>
      <c r="AB8" s="163">
        <v>0.7</v>
      </c>
      <c r="AC8" s="158" t="s">
        <v>66</v>
      </c>
      <c r="AD8" s="166">
        <v>866000000000000</v>
      </c>
      <c r="AE8" s="158" t="s">
        <v>387</v>
      </c>
      <c r="AF8" s="158" t="s">
        <v>128</v>
      </c>
      <c r="AG8" s="158" t="s">
        <v>128</v>
      </c>
      <c r="AH8" s="158" t="s">
        <v>128</v>
      </c>
      <c r="AI8" s="158" t="s">
        <v>128</v>
      </c>
      <c r="AJ8" s="158" t="s">
        <v>128</v>
      </c>
      <c r="AK8" s="158" t="s">
        <v>128</v>
      </c>
      <c r="AL8" s="158" t="s">
        <v>128</v>
      </c>
      <c r="AM8" s="158" t="s">
        <v>128</v>
      </c>
      <c r="AN8" s="158" t="s">
        <v>128</v>
      </c>
      <c r="AO8" s="158" t="s">
        <v>128</v>
      </c>
      <c r="AP8" s="158" t="s">
        <v>128</v>
      </c>
      <c r="AQ8" s="158" t="s">
        <v>128</v>
      </c>
      <c r="AR8" s="158" t="s">
        <v>128</v>
      </c>
      <c r="AS8" s="158" t="s">
        <v>128</v>
      </c>
      <c r="AT8" s="158" t="s">
        <v>128</v>
      </c>
      <c r="AU8" s="158" t="s">
        <v>128</v>
      </c>
      <c r="AV8" s="158" t="s">
        <v>128</v>
      </c>
      <c r="AW8" s="158" t="s">
        <v>128</v>
      </c>
      <c r="AX8" s="158" t="s">
        <v>128</v>
      </c>
      <c r="AY8" s="158" t="s">
        <v>128</v>
      </c>
      <c r="AZ8" s="158" t="s">
        <v>128</v>
      </c>
      <c r="BA8" s="158" t="s">
        <v>128</v>
      </c>
      <c r="BB8" s="158" t="s">
        <v>128</v>
      </c>
      <c r="BC8" s="158" t="s">
        <v>128</v>
      </c>
      <c r="BD8" s="158" t="s">
        <v>128</v>
      </c>
      <c r="BE8" s="158" t="s">
        <v>128</v>
      </c>
      <c r="BF8" s="158" t="s">
        <v>128</v>
      </c>
      <c r="BG8" s="158" t="s">
        <v>128</v>
      </c>
      <c r="BH8" s="158" t="s">
        <v>128</v>
      </c>
      <c r="BI8" s="158" t="s">
        <v>128</v>
      </c>
      <c r="BJ8" s="158" t="s">
        <v>128</v>
      </c>
      <c r="BK8" s="158" t="s">
        <v>128</v>
      </c>
      <c r="BL8" s="158" t="s">
        <v>128</v>
      </c>
      <c r="BM8" s="158" t="s">
        <v>128</v>
      </c>
      <c r="BN8" s="158" t="s">
        <v>128</v>
      </c>
      <c r="BO8" s="158" t="s">
        <v>128</v>
      </c>
      <c r="BP8" s="158" t="s">
        <v>128</v>
      </c>
      <c r="BQ8" s="158" t="s">
        <v>128</v>
      </c>
      <c r="BR8" s="158" t="s">
        <v>128</v>
      </c>
      <c r="BS8" s="158" t="s">
        <v>128</v>
      </c>
      <c r="BT8" s="158" t="s">
        <v>128</v>
      </c>
      <c r="BU8" s="158" t="s">
        <v>128</v>
      </c>
      <c r="BV8" s="158" t="s">
        <v>128</v>
      </c>
      <c r="BW8" s="158" t="s">
        <v>128</v>
      </c>
      <c r="BX8" s="158" t="s">
        <v>128</v>
      </c>
      <c r="BY8" s="158" t="s">
        <v>128</v>
      </c>
      <c r="BZ8" s="158" t="s">
        <v>128</v>
      </c>
      <c r="CA8" s="158" t="s">
        <v>128</v>
      </c>
      <c r="CB8" s="158" t="s">
        <v>128</v>
      </c>
      <c r="CC8" s="158" t="s">
        <v>128</v>
      </c>
      <c r="CD8" s="158" t="s">
        <v>128</v>
      </c>
      <c r="CE8" s="158" t="s">
        <v>128</v>
      </c>
      <c r="CF8" s="158" t="s">
        <v>128</v>
      </c>
      <c r="CG8" s="158" t="s">
        <v>128</v>
      </c>
      <c r="CH8" s="158" t="s">
        <v>128</v>
      </c>
      <c r="CI8" s="158" t="s">
        <v>128</v>
      </c>
      <c r="CJ8" s="158" t="s">
        <v>128</v>
      </c>
      <c r="CK8" s="158" t="s">
        <v>128</v>
      </c>
      <c r="CL8" s="158" t="s">
        <v>128</v>
      </c>
      <c r="CM8" s="158" t="s">
        <v>128</v>
      </c>
      <c r="CN8" s="158" t="s">
        <v>128</v>
      </c>
      <c r="CO8" s="158" t="s">
        <v>128</v>
      </c>
      <c r="CP8" s="158" t="s">
        <v>128</v>
      </c>
      <c r="CQ8" s="158" t="s">
        <v>128</v>
      </c>
      <c r="CR8" s="158" t="s">
        <v>128</v>
      </c>
      <c r="CS8" s="158" t="s">
        <v>128</v>
      </c>
      <c r="CT8" s="158" t="s">
        <v>128</v>
      </c>
      <c r="CU8" s="158" t="s">
        <v>128</v>
      </c>
      <c r="CV8" s="158" t="s">
        <v>128</v>
      </c>
      <c r="CW8" s="158" t="s">
        <v>128</v>
      </c>
      <c r="CX8" s="158" t="s">
        <v>128</v>
      </c>
      <c r="CY8" s="158" t="s">
        <v>128</v>
      </c>
      <c r="CZ8" s="158" t="s">
        <v>128</v>
      </c>
      <c r="DA8" s="158" t="s">
        <v>128</v>
      </c>
      <c r="DB8" s="158" t="s">
        <v>128</v>
      </c>
      <c r="DC8" s="158" t="s">
        <v>128</v>
      </c>
      <c r="DD8" s="158" t="s">
        <v>128</v>
      </c>
      <c r="DE8" s="158" t="s">
        <v>128</v>
      </c>
      <c r="DF8" s="158" t="s">
        <v>128</v>
      </c>
      <c r="DG8" s="158" t="s">
        <v>128</v>
      </c>
      <c r="DH8" s="158" t="s">
        <v>128</v>
      </c>
      <c r="DI8" s="158" t="s">
        <v>128</v>
      </c>
      <c r="DJ8" s="158" t="s">
        <v>128</v>
      </c>
      <c r="DK8" s="158" t="s">
        <v>128</v>
      </c>
      <c r="DL8" s="158" t="s">
        <v>128</v>
      </c>
      <c r="DM8" s="158" t="s">
        <v>128</v>
      </c>
      <c r="DN8" s="158" t="s">
        <v>128</v>
      </c>
      <c r="DO8" s="158" t="s">
        <v>128</v>
      </c>
      <c r="DP8" s="158" t="s">
        <v>128</v>
      </c>
      <c r="DQ8" s="158" t="s">
        <v>128</v>
      </c>
      <c r="DR8" s="158" t="s">
        <v>128</v>
      </c>
      <c r="DS8" s="158" t="s">
        <v>128</v>
      </c>
      <c r="DT8" s="158" t="s">
        <v>128</v>
      </c>
      <c r="DU8" s="158" t="s">
        <v>128</v>
      </c>
      <c r="DV8" s="158" t="s">
        <v>128</v>
      </c>
      <c r="DW8" s="158" t="s">
        <v>128</v>
      </c>
      <c r="DX8" s="158" t="s">
        <v>128</v>
      </c>
      <c r="DY8" s="158" t="s">
        <v>128</v>
      </c>
      <c r="DZ8" s="158" t="s">
        <v>128</v>
      </c>
      <c r="EA8" s="158" t="s">
        <v>128</v>
      </c>
      <c r="EB8" s="158" t="s">
        <v>128</v>
      </c>
      <c r="EC8" s="158" t="s">
        <v>128</v>
      </c>
      <c r="ED8" s="158" t="s">
        <v>128</v>
      </c>
      <c r="EE8" s="158" t="s">
        <v>128</v>
      </c>
      <c r="EF8" s="158" t="s">
        <v>128</v>
      </c>
      <c r="EG8" s="158" t="s">
        <v>128</v>
      </c>
      <c r="EH8" s="158" t="s">
        <v>128</v>
      </c>
      <c r="EI8" s="158" t="s">
        <v>128</v>
      </c>
      <c r="EJ8" s="158" t="s">
        <v>128</v>
      </c>
      <c r="EK8" s="158" t="s">
        <v>128</v>
      </c>
      <c r="EL8" s="158" t="s">
        <v>128</v>
      </c>
      <c r="EM8" s="158" t="s">
        <v>128</v>
      </c>
      <c r="EN8" s="158" t="s">
        <v>128</v>
      </c>
      <c r="EO8" s="158" t="s">
        <v>128</v>
      </c>
      <c r="EP8" s="158" t="s">
        <v>128</v>
      </c>
      <c r="EQ8" s="158" t="s">
        <v>128</v>
      </c>
      <c r="ER8" s="158" t="s">
        <v>128</v>
      </c>
      <c r="ES8" s="158" t="s">
        <v>128</v>
      </c>
      <c r="ET8" s="158" t="s">
        <v>128</v>
      </c>
      <c r="EU8" s="158" t="s">
        <v>128</v>
      </c>
      <c r="EV8" s="158" t="s">
        <v>128</v>
      </c>
      <c r="EW8" s="158" t="s">
        <v>128</v>
      </c>
      <c r="EX8" s="158" t="s">
        <v>128</v>
      </c>
      <c r="EY8" s="158" t="s">
        <v>128</v>
      </c>
      <c r="EZ8" s="158" t="s">
        <v>128</v>
      </c>
      <c r="FA8" s="158" t="s">
        <v>128</v>
      </c>
      <c r="FB8" s="158" t="s">
        <v>128</v>
      </c>
      <c r="FC8" s="158" t="s">
        <v>128</v>
      </c>
      <c r="FD8" s="158" t="s">
        <v>128</v>
      </c>
      <c r="FE8" s="158" t="s">
        <v>128</v>
      </c>
      <c r="FF8" s="158" t="s">
        <v>128</v>
      </c>
      <c r="FG8" s="158" t="s">
        <v>128</v>
      </c>
      <c r="FH8" s="158" t="s">
        <v>128</v>
      </c>
      <c r="FI8" s="158" t="s">
        <v>128</v>
      </c>
      <c r="FJ8" s="158" t="s">
        <v>128</v>
      </c>
      <c r="FK8" s="158" t="s">
        <v>128</v>
      </c>
      <c r="FL8" s="158" t="s">
        <v>128</v>
      </c>
      <c r="FM8" s="158" t="s">
        <v>128</v>
      </c>
      <c r="FN8" s="158" t="s">
        <v>128</v>
      </c>
      <c r="FO8" s="158" t="s">
        <v>128</v>
      </c>
      <c r="FP8" s="158" t="s">
        <v>128</v>
      </c>
      <c r="FQ8" s="158" t="s">
        <v>128</v>
      </c>
      <c r="FR8" s="158" t="s">
        <v>128</v>
      </c>
      <c r="FS8" s="158" t="s">
        <v>128</v>
      </c>
      <c r="FT8" s="158" t="s">
        <v>128</v>
      </c>
      <c r="FU8" s="158" t="s">
        <v>128</v>
      </c>
      <c r="FV8" s="158" t="s">
        <v>128</v>
      </c>
      <c r="FW8" s="158" t="s">
        <v>128</v>
      </c>
      <c r="FX8" s="158" t="s">
        <v>128</v>
      </c>
      <c r="FY8" s="158" t="s">
        <v>128</v>
      </c>
      <c r="FZ8" s="158" t="s">
        <v>128</v>
      </c>
      <c r="GA8" s="158" t="s">
        <v>128</v>
      </c>
      <c r="GB8" s="158" t="s">
        <v>128</v>
      </c>
      <c r="GC8" s="158" t="s">
        <v>128</v>
      </c>
      <c r="GD8" s="158" t="s">
        <v>128</v>
      </c>
      <c r="GE8" s="158" t="s">
        <v>128</v>
      </c>
      <c r="GF8" s="158" t="s">
        <v>128</v>
      </c>
      <c r="GG8" s="158" t="s">
        <v>128</v>
      </c>
      <c r="GH8" s="158" t="s">
        <v>128</v>
      </c>
      <c r="GI8" s="158" t="s">
        <v>128</v>
      </c>
      <c r="GJ8" s="158" t="s">
        <v>128</v>
      </c>
      <c r="GK8" s="158" t="s">
        <v>128</v>
      </c>
      <c r="GL8" s="158" t="s">
        <v>128</v>
      </c>
      <c r="GM8" s="158" t="s">
        <v>128</v>
      </c>
      <c r="GN8" s="158" t="s">
        <v>128</v>
      </c>
      <c r="GO8" s="158" t="s">
        <v>128</v>
      </c>
      <c r="GP8" s="158" t="s">
        <v>128</v>
      </c>
      <c r="GQ8" s="158" t="s">
        <v>128</v>
      </c>
      <c r="GR8" s="158" t="s">
        <v>128</v>
      </c>
      <c r="GS8" s="158" t="s">
        <v>128</v>
      </c>
      <c r="GT8" s="158" t="s">
        <v>128</v>
      </c>
      <c r="GU8" s="158" t="s">
        <v>128</v>
      </c>
      <c r="GV8" s="158" t="s">
        <v>128</v>
      </c>
      <c r="GW8" s="158" t="s">
        <v>128</v>
      </c>
      <c r="GX8" s="158" t="s">
        <v>128</v>
      </c>
      <c r="GY8" s="158" t="s">
        <v>128</v>
      </c>
      <c r="GZ8" s="158" t="s">
        <v>128</v>
      </c>
      <c r="HA8" s="158" t="s">
        <v>128</v>
      </c>
      <c r="HB8" s="158" t="s">
        <v>128</v>
      </c>
      <c r="HC8" s="158" t="s">
        <v>128</v>
      </c>
      <c r="HD8" s="158" t="s">
        <v>128</v>
      </c>
      <c r="HE8" s="158" t="s">
        <v>128</v>
      </c>
      <c r="HF8" s="158" t="s">
        <v>128</v>
      </c>
      <c r="HG8" s="158" t="s">
        <v>128</v>
      </c>
      <c r="HH8" s="158" t="s">
        <v>128</v>
      </c>
      <c r="HI8" s="158" t="s">
        <v>128</v>
      </c>
      <c r="HJ8" s="158" t="s">
        <v>128</v>
      </c>
      <c r="HK8" s="158" t="s">
        <v>128</v>
      </c>
      <c r="HL8" s="158" t="s">
        <v>128</v>
      </c>
      <c r="HM8" s="158" t="s">
        <v>128</v>
      </c>
      <c r="HN8" s="158" t="s">
        <v>128</v>
      </c>
      <c r="HO8" s="158" t="s">
        <v>128</v>
      </c>
      <c r="HP8" s="158" t="s">
        <v>128</v>
      </c>
      <c r="HQ8" s="158" t="s">
        <v>128</v>
      </c>
      <c r="HR8" s="158" t="s">
        <v>128</v>
      </c>
      <c r="HS8" s="158" t="s">
        <v>128</v>
      </c>
      <c r="HT8" s="158" t="s">
        <v>128</v>
      </c>
      <c r="HU8" s="158" t="s">
        <v>128</v>
      </c>
      <c r="HV8" s="158" t="s">
        <v>128</v>
      </c>
      <c r="HW8" s="158" t="s">
        <v>128</v>
      </c>
      <c r="HX8" s="158" t="s">
        <v>128</v>
      </c>
      <c r="HY8" s="158" t="s">
        <v>128</v>
      </c>
      <c r="HZ8" s="158" t="s">
        <v>128</v>
      </c>
      <c r="IA8" s="158" t="s">
        <v>128</v>
      </c>
      <c r="IB8" s="158" t="s">
        <v>128</v>
      </c>
      <c r="IC8" s="158" t="s">
        <v>128</v>
      </c>
      <c r="ID8" s="158" t="s">
        <v>128</v>
      </c>
      <c r="IE8" s="158" t="s">
        <v>128</v>
      </c>
      <c r="IF8" s="158" t="s">
        <v>128</v>
      </c>
      <c r="IG8" s="158" t="s">
        <v>128</v>
      </c>
      <c r="IH8" s="158" t="s">
        <v>128</v>
      </c>
      <c r="II8" s="158" t="s">
        <v>128</v>
      </c>
      <c r="IJ8" s="158" t="s">
        <v>128</v>
      </c>
      <c r="IK8" s="158" t="s">
        <v>128</v>
      </c>
      <c r="IL8" s="158" t="s">
        <v>128</v>
      </c>
      <c r="IM8" s="158" t="s">
        <v>128</v>
      </c>
      <c r="IN8" s="158" t="s">
        <v>128</v>
      </c>
      <c r="IO8" s="158" t="s">
        <v>128</v>
      </c>
      <c r="IP8" s="158" t="s">
        <v>128</v>
      </c>
      <c r="IQ8" s="158" t="s">
        <v>128</v>
      </c>
      <c r="IR8" s="158" t="s">
        <v>128</v>
      </c>
      <c r="IS8" s="158" t="s">
        <v>128</v>
      </c>
      <c r="IT8" s="158" t="s">
        <v>128</v>
      </c>
      <c r="IU8" s="158" t="s">
        <v>128</v>
      </c>
      <c r="IV8" s="158" t="s">
        <v>128</v>
      </c>
      <c r="IW8" s="158" t="s">
        <v>128</v>
      </c>
      <c r="IX8" s="158" t="s">
        <v>128</v>
      </c>
      <c r="IY8" s="158" t="s">
        <v>128</v>
      </c>
      <c r="IZ8" s="158" t="s">
        <v>128</v>
      </c>
      <c r="JA8" s="158" t="s">
        <v>128</v>
      </c>
      <c r="JB8" s="158" t="s">
        <v>128</v>
      </c>
      <c r="JC8" s="158" t="s">
        <v>128</v>
      </c>
      <c r="JD8" s="158" t="s">
        <v>128</v>
      </c>
      <c r="JE8" s="158" t="s">
        <v>128</v>
      </c>
      <c r="JF8" s="158" t="s">
        <v>128</v>
      </c>
      <c r="JG8" s="158" t="s">
        <v>128</v>
      </c>
      <c r="JH8" s="158" t="s">
        <v>128</v>
      </c>
      <c r="JI8" s="158" t="s">
        <v>128</v>
      </c>
      <c r="JJ8" s="158" t="s">
        <v>128</v>
      </c>
      <c r="JK8" s="158" t="s">
        <v>128</v>
      </c>
      <c r="JL8" s="158" t="s">
        <v>128</v>
      </c>
      <c r="JM8" s="158" t="s">
        <v>128</v>
      </c>
      <c r="JN8" s="158" t="s">
        <v>128</v>
      </c>
      <c r="JO8" s="158" t="s">
        <v>128</v>
      </c>
      <c r="JP8" s="158" t="s">
        <v>128</v>
      </c>
      <c r="JQ8" s="158" t="s">
        <v>128</v>
      </c>
      <c r="JR8" s="158" t="s">
        <v>128</v>
      </c>
      <c r="JS8" s="158" t="s">
        <v>128</v>
      </c>
      <c r="JT8" s="158" t="s">
        <v>128</v>
      </c>
      <c r="JU8" s="158" t="s">
        <v>128</v>
      </c>
      <c r="JV8" s="158" t="s">
        <v>128</v>
      </c>
      <c r="JW8" s="158" t="s">
        <v>128</v>
      </c>
      <c r="JX8" s="158" t="s">
        <v>128</v>
      </c>
      <c r="JY8" s="158" t="s">
        <v>128</v>
      </c>
      <c r="JZ8" s="158" t="s">
        <v>128</v>
      </c>
      <c r="KA8" s="158" t="s">
        <v>128</v>
      </c>
      <c r="KB8" s="158" t="s">
        <v>128</v>
      </c>
      <c r="KC8" s="158" t="s">
        <v>128</v>
      </c>
      <c r="KD8" s="158" t="s">
        <v>128</v>
      </c>
      <c r="KE8" s="158" t="s">
        <v>128</v>
      </c>
      <c r="KF8" s="158" t="s">
        <v>128</v>
      </c>
      <c r="KG8" s="158" t="s">
        <v>128</v>
      </c>
      <c r="KH8" s="158" t="s">
        <v>128</v>
      </c>
      <c r="KI8" s="158" t="s">
        <v>128</v>
      </c>
      <c r="KJ8" s="158" t="s">
        <v>128</v>
      </c>
      <c r="KK8" s="158" t="s">
        <v>128</v>
      </c>
      <c r="KL8" s="158" t="s">
        <v>128</v>
      </c>
      <c r="KM8" s="158" t="s">
        <v>128</v>
      </c>
      <c r="KN8" s="158" t="s">
        <v>128</v>
      </c>
      <c r="KO8" s="158" t="s">
        <v>128</v>
      </c>
      <c r="KP8" s="158" t="s">
        <v>128</v>
      </c>
      <c r="KQ8" s="158" t="s">
        <v>128</v>
      </c>
      <c r="KR8" s="158" t="s">
        <v>128</v>
      </c>
      <c r="KS8" s="158" t="s">
        <v>128</v>
      </c>
      <c r="KT8" s="158" t="s">
        <v>128</v>
      </c>
      <c r="KU8" s="158" t="s">
        <v>128</v>
      </c>
      <c r="KV8" s="158" t="s">
        <v>128</v>
      </c>
      <c r="KW8" s="158" t="s">
        <v>128</v>
      </c>
      <c r="KX8" s="158" t="s">
        <v>128</v>
      </c>
      <c r="KY8" s="158" t="s">
        <v>128</v>
      </c>
      <c r="KZ8" s="158" t="s">
        <v>128</v>
      </c>
      <c r="LA8" s="158" t="s">
        <v>128</v>
      </c>
      <c r="LB8" s="158" t="s">
        <v>128</v>
      </c>
      <c r="LC8" s="158" t="s">
        <v>128</v>
      </c>
      <c r="LD8" s="158" t="s">
        <v>128</v>
      </c>
      <c r="LE8" s="158" t="s">
        <v>128</v>
      </c>
      <c r="LF8" s="158" t="s">
        <v>128</v>
      </c>
      <c r="LG8" s="158" t="s">
        <v>128</v>
      </c>
      <c r="LH8" s="158" t="s">
        <v>128</v>
      </c>
      <c r="LI8" s="158" t="s">
        <v>128</v>
      </c>
      <c r="LJ8" s="158" t="s">
        <v>128</v>
      </c>
      <c r="LK8" s="158" t="s">
        <v>128</v>
      </c>
      <c r="LL8" s="158" t="s">
        <v>128</v>
      </c>
      <c r="LM8" s="158" t="s">
        <v>128</v>
      </c>
      <c r="LN8" s="158" t="s">
        <v>128</v>
      </c>
      <c r="LO8" s="158" t="s">
        <v>128</v>
      </c>
      <c r="LP8" s="158" t="s">
        <v>128</v>
      </c>
      <c r="LQ8" s="158" t="s">
        <v>128</v>
      </c>
      <c r="LR8" s="158" t="s">
        <v>128</v>
      </c>
      <c r="LS8" s="158" t="s">
        <v>128</v>
      </c>
      <c r="LT8" s="158" t="s">
        <v>128</v>
      </c>
      <c r="LU8" s="158" t="s">
        <v>128</v>
      </c>
      <c r="LV8" s="158" t="s">
        <v>128</v>
      </c>
      <c r="LW8" s="158" t="s">
        <v>128</v>
      </c>
      <c r="LX8" s="158" t="s">
        <v>128</v>
      </c>
      <c r="LY8" s="158" t="s">
        <v>128</v>
      </c>
      <c r="LZ8" s="158" t="s">
        <v>128</v>
      </c>
      <c r="MA8" s="158" t="s">
        <v>128</v>
      </c>
      <c r="MB8" s="158" t="s">
        <v>128</v>
      </c>
      <c r="MC8" s="158" t="s">
        <v>128</v>
      </c>
      <c r="MD8" s="158" t="s">
        <v>128</v>
      </c>
      <c r="ME8" s="158" t="s">
        <v>128</v>
      </c>
      <c r="MF8" s="158" t="s">
        <v>128</v>
      </c>
      <c r="MG8" s="158" t="s">
        <v>128</v>
      </c>
      <c r="MH8" s="158" t="s">
        <v>128</v>
      </c>
      <c r="MI8" s="158" t="s">
        <v>128</v>
      </c>
      <c r="MJ8" s="158" t="s">
        <v>128</v>
      </c>
      <c r="MK8" s="158" t="s">
        <v>128</v>
      </c>
      <c r="ML8" s="158" t="s">
        <v>128</v>
      </c>
      <c r="MM8" s="158" t="s">
        <v>128</v>
      </c>
      <c r="MN8" s="158" t="s">
        <v>128</v>
      </c>
      <c r="MO8" s="158" t="s">
        <v>128</v>
      </c>
      <c r="MP8" s="158" t="s">
        <v>128</v>
      </c>
      <c r="MQ8" s="158" t="s">
        <v>128</v>
      </c>
      <c r="MR8" s="158" t="s">
        <v>128</v>
      </c>
      <c r="MS8" s="158" t="s">
        <v>128</v>
      </c>
      <c r="MT8" s="158" t="s">
        <v>128</v>
      </c>
      <c r="MU8" s="158" t="s">
        <v>128</v>
      </c>
      <c r="MV8" s="158" t="s">
        <v>128</v>
      </c>
      <c r="MW8" s="158" t="s">
        <v>128</v>
      </c>
      <c r="MX8" s="158" t="s">
        <v>128</v>
      </c>
      <c r="MY8" s="158" t="s">
        <v>128</v>
      </c>
      <c r="MZ8" s="158" t="s">
        <v>128</v>
      </c>
      <c r="NA8" s="158" t="s">
        <v>128</v>
      </c>
      <c r="NB8" s="158" t="s">
        <v>128</v>
      </c>
      <c r="NC8" s="158" t="s">
        <v>128</v>
      </c>
      <c r="ND8" s="158" t="s">
        <v>128</v>
      </c>
      <c r="NE8" s="158" t="s">
        <v>128</v>
      </c>
      <c r="NF8" s="158" t="s">
        <v>128</v>
      </c>
      <c r="NG8" s="158" t="s">
        <v>128</v>
      </c>
      <c r="NH8" s="158" t="s">
        <v>128</v>
      </c>
      <c r="NI8" s="158" t="s">
        <v>128</v>
      </c>
      <c r="NJ8" s="158" t="s">
        <v>128</v>
      </c>
      <c r="NK8" s="158" t="s">
        <v>128</v>
      </c>
      <c r="NL8" s="158" t="s">
        <v>128</v>
      </c>
      <c r="NM8" s="158" t="s">
        <v>128</v>
      </c>
      <c r="NN8" s="158" t="s">
        <v>128</v>
      </c>
      <c r="NO8" s="158" t="s">
        <v>128</v>
      </c>
      <c r="NP8" s="158" t="s">
        <v>128</v>
      </c>
      <c r="NQ8" s="158" t="s">
        <v>128</v>
      </c>
      <c r="NR8" s="158" t="s">
        <v>128</v>
      </c>
      <c r="NS8" s="158" t="s">
        <v>128</v>
      </c>
      <c r="NT8" s="158" t="s">
        <v>128</v>
      </c>
      <c r="NU8" s="158" t="s">
        <v>128</v>
      </c>
      <c r="NV8" s="158" t="s">
        <v>128</v>
      </c>
      <c r="NW8" s="158" t="s">
        <v>128</v>
      </c>
      <c r="NX8" s="158" t="s">
        <v>128</v>
      </c>
      <c r="NY8" s="158" t="s">
        <v>128</v>
      </c>
      <c r="NZ8" s="158" t="s">
        <v>128</v>
      </c>
      <c r="OA8" s="158" t="s">
        <v>128</v>
      </c>
      <c r="OB8" s="158" t="s">
        <v>128</v>
      </c>
      <c r="OC8" s="158" t="s">
        <v>128</v>
      </c>
      <c r="OD8" s="158" t="s">
        <v>128</v>
      </c>
      <c r="OE8" s="170" t="s">
        <v>128</v>
      </c>
      <c r="OF8" s="181"/>
      <c r="OG8" s="175">
        <f t="shared" si="9"/>
        <v>5.0999999999999996</v>
      </c>
      <c r="OH8" s="66" t="str">
        <f t="shared" si="10"/>
        <v>kg/GJ delivered</v>
      </c>
      <c r="OI8" s="126">
        <f t="shared" si="11"/>
        <v>0.23</v>
      </c>
      <c r="OJ8" s="66" t="str">
        <f t="shared" si="12"/>
        <v>kg/GJ delivered</v>
      </c>
      <c r="OK8" s="66" t="str">
        <f t="shared" si="13"/>
        <v/>
      </c>
      <c r="OL8" s="66" t="str">
        <f t="shared" si="14"/>
        <v/>
      </c>
      <c r="OM8" s="159">
        <f t="shared" si="15"/>
        <v>269</v>
      </c>
      <c r="ON8" s="66" t="str">
        <f t="shared" si="16"/>
        <v>kg/GJ delivered</v>
      </c>
      <c r="OO8" s="126">
        <f t="shared" si="17"/>
        <v>0.1</v>
      </c>
      <c r="OP8" s="66" t="str">
        <f t="shared" si="18"/>
        <v>kg/GJ delivered</v>
      </c>
      <c r="OQ8" s="126">
        <f t="shared" si="19"/>
        <v>0.7</v>
      </c>
      <c r="OR8" s="66" t="str">
        <f t="shared" si="20"/>
        <v>kg/GJ delivered</v>
      </c>
      <c r="OS8" s="66" t="str">
        <f t="shared" si="21"/>
        <v/>
      </c>
      <c r="OT8" s="66" t="str">
        <f t="shared" si="22"/>
        <v/>
      </c>
      <c r="OU8" s="66" t="str">
        <f t="shared" si="23"/>
        <v/>
      </c>
      <c r="OV8" s="66" t="str">
        <f t="shared" si="24"/>
        <v/>
      </c>
      <c r="OW8" s="66" t="str">
        <f t="shared" si="25"/>
        <v/>
      </c>
      <c r="OX8" s="66" t="str">
        <f t="shared" si="26"/>
        <v/>
      </c>
      <c r="OY8" s="66" t="str">
        <f t="shared" si="27"/>
        <v/>
      </c>
      <c r="OZ8" s="66" t="str">
        <f t="shared" si="28"/>
        <v/>
      </c>
      <c r="PA8" s="66" t="str">
        <f t="shared" si="29"/>
        <v/>
      </c>
      <c r="PB8" s="66" t="str">
        <f t="shared" si="30"/>
        <v/>
      </c>
      <c r="PC8" s="66" t="str">
        <f t="shared" si="31"/>
        <v/>
      </c>
      <c r="PD8" s="66" t="str">
        <f t="shared" si="32"/>
        <v/>
      </c>
      <c r="PE8" s="66" t="str">
        <f t="shared" si="33"/>
        <v/>
      </c>
      <c r="PF8" s="66" t="str">
        <f t="shared" si="34"/>
        <v/>
      </c>
      <c r="PG8" s="66" t="str">
        <f t="shared" si="35"/>
        <v/>
      </c>
      <c r="PH8" s="66" t="str">
        <f t="shared" si="36"/>
        <v/>
      </c>
      <c r="PI8" s="66" t="str">
        <f t="shared" si="37"/>
        <v/>
      </c>
      <c r="PJ8" s="66" t="str">
        <f t="shared" si="38"/>
        <v/>
      </c>
      <c r="PK8" s="66" t="str">
        <f t="shared" si="39"/>
        <v/>
      </c>
      <c r="PL8" s="66" t="str">
        <f t="shared" si="40"/>
        <v/>
      </c>
      <c r="PM8" s="66" t="str">
        <f t="shared" si="41"/>
        <v/>
      </c>
      <c r="PN8" s="66" t="str">
        <f t="shared" si="42"/>
        <v/>
      </c>
      <c r="PO8" s="66" t="str">
        <f t="shared" si="43"/>
        <v/>
      </c>
      <c r="PP8" s="66" t="str">
        <f t="shared" si="44"/>
        <v/>
      </c>
      <c r="PQ8" s="66" t="str">
        <f t="shared" si="45"/>
        <v/>
      </c>
      <c r="PR8" s="66" t="str">
        <f t="shared" si="46"/>
        <v/>
      </c>
      <c r="PS8" s="66" t="str">
        <f t="shared" si="47"/>
        <v/>
      </c>
      <c r="PT8" s="66" t="str">
        <f t="shared" si="48"/>
        <v/>
      </c>
      <c r="PU8" s="66" t="str">
        <f t="shared" si="49"/>
        <v/>
      </c>
      <c r="PV8" s="66" t="str">
        <f t="shared" si="50"/>
        <v/>
      </c>
      <c r="PW8" s="66" t="str">
        <f t="shared" si="51"/>
        <v/>
      </c>
      <c r="PX8" s="66" t="str">
        <f t="shared" si="52"/>
        <v/>
      </c>
      <c r="PY8" s="66" t="str">
        <f t="shared" si="53"/>
        <v/>
      </c>
      <c r="PZ8" s="66" t="str">
        <f t="shared" si="54"/>
        <v/>
      </c>
      <c r="QA8" s="66" t="str">
        <f t="shared" si="55"/>
        <v/>
      </c>
      <c r="QB8" s="66" t="str">
        <f t="shared" si="56"/>
        <v/>
      </c>
      <c r="QC8" s="66" t="str">
        <f t="shared" si="57"/>
        <v/>
      </c>
      <c r="QD8" s="66" t="str">
        <f t="shared" si="58"/>
        <v/>
      </c>
      <c r="QE8" s="66" t="str">
        <f t="shared" si="59"/>
        <v/>
      </c>
      <c r="QF8" s="66" t="str">
        <f t="shared" si="60"/>
        <v/>
      </c>
      <c r="QG8" s="66" t="str">
        <f t="shared" si="61"/>
        <v/>
      </c>
      <c r="QH8" s="66" t="str">
        <f t="shared" si="62"/>
        <v/>
      </c>
      <c r="QI8" s="66" t="str">
        <f t="shared" si="63"/>
        <v/>
      </c>
      <c r="QJ8" s="66" t="str">
        <f t="shared" si="64"/>
        <v/>
      </c>
      <c r="QK8" s="66" t="str">
        <f t="shared" si="65"/>
        <v/>
      </c>
      <c r="QL8" s="66" t="str">
        <f t="shared" si="66"/>
        <v/>
      </c>
      <c r="QM8" s="66" t="str">
        <f t="shared" si="67"/>
        <v/>
      </c>
      <c r="QN8" s="66" t="str">
        <f t="shared" si="68"/>
        <v/>
      </c>
      <c r="QO8" s="66" t="str">
        <f t="shared" si="69"/>
        <v/>
      </c>
      <c r="QP8" s="66" t="str">
        <f t="shared" si="70"/>
        <v/>
      </c>
      <c r="QQ8" s="66" t="str">
        <f t="shared" si="71"/>
        <v/>
      </c>
      <c r="QR8" s="66" t="str">
        <f t="shared" si="72"/>
        <v/>
      </c>
      <c r="QS8" s="66" t="str">
        <f t="shared" si="73"/>
        <v/>
      </c>
      <c r="QT8" s="66" t="str">
        <f t="shared" si="74"/>
        <v/>
      </c>
      <c r="QU8" s="66" t="str">
        <f t="shared" si="75"/>
        <v/>
      </c>
      <c r="QV8" s="66" t="str">
        <f t="shared" si="76"/>
        <v/>
      </c>
      <c r="QW8" s="66" t="str">
        <f t="shared" si="77"/>
        <v/>
      </c>
      <c r="QX8" s="66" t="str">
        <f t="shared" si="78"/>
        <v/>
      </c>
      <c r="QY8" s="66" t="str">
        <f t="shared" si="79"/>
        <v/>
      </c>
      <c r="QZ8" s="66" t="str">
        <f t="shared" si="80"/>
        <v/>
      </c>
      <c r="RA8" s="66" t="str">
        <f t="shared" si="81"/>
        <v/>
      </c>
      <c r="RB8" s="66" t="str">
        <f t="shared" si="82"/>
        <v/>
      </c>
      <c r="RC8" s="66" t="str">
        <f t="shared" si="83"/>
        <v/>
      </c>
      <c r="RD8" s="66" t="str">
        <f t="shared" si="84"/>
        <v/>
      </c>
      <c r="RE8" s="66" t="str">
        <f t="shared" si="85"/>
        <v/>
      </c>
      <c r="RF8" s="66" t="str">
        <f t="shared" si="86"/>
        <v/>
      </c>
      <c r="RG8" s="66" t="str">
        <f t="shared" si="87"/>
        <v/>
      </c>
      <c r="RH8" s="66" t="str">
        <f t="shared" si="88"/>
        <v/>
      </c>
      <c r="RI8" s="66" t="str">
        <f t="shared" si="89"/>
        <v/>
      </c>
      <c r="RJ8" s="66" t="str">
        <f t="shared" si="90"/>
        <v/>
      </c>
      <c r="RK8" s="66" t="str">
        <f t="shared" si="91"/>
        <v/>
      </c>
      <c r="RL8" s="66" t="str">
        <f t="shared" si="92"/>
        <v/>
      </c>
      <c r="RM8" s="66" t="str">
        <f t="shared" si="93"/>
        <v/>
      </c>
      <c r="RN8" s="66" t="str">
        <f t="shared" si="94"/>
        <v/>
      </c>
      <c r="RO8" s="66" t="str">
        <f t="shared" si="95"/>
        <v/>
      </c>
      <c r="RP8" s="66" t="str">
        <f t="shared" si="96"/>
        <v/>
      </c>
      <c r="RQ8" s="66" t="str">
        <f t="shared" si="97"/>
        <v/>
      </c>
      <c r="RR8" s="66" t="str">
        <f t="shared" si="98"/>
        <v/>
      </c>
      <c r="RS8" s="66" t="str">
        <f t="shared" si="99"/>
        <v/>
      </c>
      <c r="RT8" s="66" t="str">
        <f t="shared" si="100"/>
        <v/>
      </c>
      <c r="RU8" s="66" t="str">
        <f t="shared" si="101"/>
        <v/>
      </c>
      <c r="RV8" s="66" t="str">
        <f t="shared" si="102"/>
        <v/>
      </c>
      <c r="RW8" s="66" t="str">
        <f t="shared" si="103"/>
        <v/>
      </c>
      <c r="RX8" s="66" t="str">
        <f t="shared" si="104"/>
        <v/>
      </c>
      <c r="RY8" s="66" t="str">
        <f t="shared" si="105"/>
        <v/>
      </c>
      <c r="RZ8" s="66" t="str">
        <f t="shared" si="106"/>
        <v/>
      </c>
      <c r="SA8" s="66" t="str">
        <f t="shared" si="107"/>
        <v/>
      </c>
      <c r="SB8" s="66" t="str">
        <f t="shared" si="108"/>
        <v/>
      </c>
      <c r="SC8" s="66" t="str">
        <f t="shared" si="109"/>
        <v/>
      </c>
      <c r="SD8" s="66" t="str">
        <f t="shared" si="110"/>
        <v/>
      </c>
      <c r="SE8" s="66" t="str">
        <f t="shared" si="111"/>
        <v/>
      </c>
      <c r="SF8" s="66" t="str">
        <f t="shared" si="112"/>
        <v/>
      </c>
      <c r="SG8" s="66" t="str">
        <f t="shared" si="113"/>
        <v/>
      </c>
      <c r="SH8" s="66" t="str">
        <f t="shared" si="114"/>
        <v/>
      </c>
      <c r="SI8" s="66" t="str">
        <f t="shared" si="115"/>
        <v/>
      </c>
      <c r="SJ8" s="66" t="str">
        <f t="shared" si="116"/>
        <v/>
      </c>
      <c r="SK8" s="66" t="str">
        <f t="shared" si="117"/>
        <v/>
      </c>
      <c r="SL8" s="66" t="str">
        <f t="shared" si="118"/>
        <v/>
      </c>
      <c r="SM8" s="66" t="str">
        <f t="shared" si="119"/>
        <v/>
      </c>
      <c r="SN8" s="66" t="str">
        <f t="shared" si="120"/>
        <v/>
      </c>
      <c r="SO8" s="66" t="str">
        <f t="shared" si="121"/>
        <v/>
      </c>
      <c r="SP8" s="66" t="str">
        <f t="shared" si="122"/>
        <v/>
      </c>
      <c r="SQ8" s="66" t="str">
        <f t="shared" si="123"/>
        <v/>
      </c>
      <c r="SR8" s="66" t="str">
        <f t="shared" si="124"/>
        <v/>
      </c>
      <c r="SS8" s="66" t="str">
        <f t="shared" si="125"/>
        <v/>
      </c>
      <c r="ST8" s="66" t="str">
        <f t="shared" si="126"/>
        <v/>
      </c>
      <c r="SU8" s="66" t="str">
        <f t="shared" si="127"/>
        <v/>
      </c>
      <c r="SV8" s="66" t="str">
        <f t="shared" si="128"/>
        <v/>
      </c>
      <c r="SW8" s="66" t="str">
        <f t="shared" si="129"/>
        <v/>
      </c>
      <c r="SX8" s="66" t="str">
        <f t="shared" si="130"/>
        <v/>
      </c>
      <c r="SY8" s="66" t="str">
        <f t="shared" si="131"/>
        <v/>
      </c>
      <c r="SZ8" s="66" t="str">
        <f t="shared" si="132"/>
        <v/>
      </c>
      <c r="TA8" s="66" t="str">
        <f t="shared" si="133"/>
        <v/>
      </c>
      <c r="TB8" s="66" t="str">
        <f t="shared" si="134"/>
        <v/>
      </c>
      <c r="TC8" s="66" t="str">
        <f t="shared" si="135"/>
        <v/>
      </c>
      <c r="TD8" s="66" t="str">
        <f t="shared" si="136"/>
        <v/>
      </c>
      <c r="TE8" s="66" t="str">
        <f t="shared" si="137"/>
        <v/>
      </c>
      <c r="TF8" s="66" t="str">
        <f t="shared" si="138"/>
        <v/>
      </c>
      <c r="TG8" s="66" t="str">
        <f t="shared" si="139"/>
        <v/>
      </c>
      <c r="TH8" s="66" t="str">
        <f t="shared" si="140"/>
        <v/>
      </c>
      <c r="TI8" s="66" t="str">
        <f t="shared" si="141"/>
        <v/>
      </c>
      <c r="TJ8" s="66" t="str">
        <f t="shared" si="142"/>
        <v/>
      </c>
      <c r="TK8" s="66" t="str">
        <f t="shared" si="143"/>
        <v/>
      </c>
      <c r="TL8" s="66" t="str">
        <f t="shared" si="144"/>
        <v/>
      </c>
      <c r="TM8" s="66" t="str">
        <f t="shared" si="145"/>
        <v/>
      </c>
      <c r="TN8" s="66" t="str">
        <f t="shared" si="146"/>
        <v/>
      </c>
      <c r="TO8" s="66" t="str">
        <f t="shared" si="147"/>
        <v/>
      </c>
      <c r="TP8" s="66" t="str">
        <f t="shared" si="148"/>
        <v/>
      </c>
      <c r="TQ8" s="66" t="str">
        <f t="shared" si="149"/>
        <v/>
      </c>
      <c r="TR8" s="66" t="str">
        <f t="shared" si="150"/>
        <v/>
      </c>
      <c r="TS8" s="66" t="str">
        <f t="shared" si="151"/>
        <v/>
      </c>
      <c r="TT8" s="66" t="str">
        <f t="shared" si="152"/>
        <v/>
      </c>
      <c r="TU8" s="66" t="str">
        <f t="shared" si="153"/>
        <v/>
      </c>
      <c r="TV8" s="66" t="str">
        <f t="shared" si="154"/>
        <v/>
      </c>
      <c r="TW8" s="66" t="str">
        <f t="shared" si="155"/>
        <v/>
      </c>
      <c r="TX8" s="66" t="str">
        <f t="shared" si="156"/>
        <v/>
      </c>
      <c r="TY8" s="66" t="str">
        <f t="shared" si="157"/>
        <v/>
      </c>
      <c r="TZ8" s="66" t="str">
        <f t="shared" si="158"/>
        <v/>
      </c>
      <c r="UA8" s="66" t="str">
        <f t="shared" si="159"/>
        <v/>
      </c>
      <c r="UB8" s="66" t="str">
        <f t="shared" si="160"/>
        <v/>
      </c>
      <c r="UC8" s="66" t="str">
        <f t="shared" si="161"/>
        <v/>
      </c>
      <c r="UD8" s="66" t="str">
        <f t="shared" si="162"/>
        <v/>
      </c>
      <c r="UE8" s="66" t="str">
        <f t="shared" si="163"/>
        <v/>
      </c>
      <c r="UF8" s="66" t="str">
        <f t="shared" si="164"/>
        <v/>
      </c>
      <c r="UG8" s="66" t="str">
        <f t="shared" si="165"/>
        <v/>
      </c>
      <c r="UH8" s="66" t="str">
        <f t="shared" si="166"/>
        <v/>
      </c>
      <c r="UI8" s="66" t="str">
        <f t="shared" si="167"/>
        <v/>
      </c>
      <c r="UJ8" s="66" t="str">
        <f t="shared" si="168"/>
        <v/>
      </c>
      <c r="UK8" s="66" t="str">
        <f t="shared" si="169"/>
        <v/>
      </c>
      <c r="UL8" s="66" t="str">
        <f t="shared" si="170"/>
        <v/>
      </c>
      <c r="UM8" s="66" t="str">
        <f t="shared" si="171"/>
        <v/>
      </c>
      <c r="UN8" s="66" t="str">
        <f t="shared" si="172"/>
        <v/>
      </c>
      <c r="UO8" s="66" t="str">
        <f t="shared" si="173"/>
        <v/>
      </c>
      <c r="UP8" s="66" t="str">
        <f t="shared" si="174"/>
        <v/>
      </c>
      <c r="UQ8" s="66" t="str">
        <f t="shared" si="175"/>
        <v/>
      </c>
      <c r="UR8" s="66" t="str">
        <f t="shared" si="176"/>
        <v/>
      </c>
      <c r="US8" s="66" t="str">
        <f t="shared" si="177"/>
        <v/>
      </c>
      <c r="UT8" s="66" t="str">
        <f t="shared" si="178"/>
        <v/>
      </c>
      <c r="UU8" s="66" t="str">
        <f t="shared" si="179"/>
        <v/>
      </c>
      <c r="UV8" s="66" t="str">
        <f t="shared" si="180"/>
        <v/>
      </c>
      <c r="UW8" s="66" t="str">
        <f t="shared" si="181"/>
        <v/>
      </c>
      <c r="UX8" s="66" t="str">
        <f t="shared" si="182"/>
        <v/>
      </c>
      <c r="UY8" s="66" t="str">
        <f t="shared" si="183"/>
        <v/>
      </c>
      <c r="UZ8" s="66" t="str">
        <f t="shared" si="184"/>
        <v/>
      </c>
      <c r="VA8" s="66" t="str">
        <f t="shared" si="185"/>
        <v/>
      </c>
      <c r="VB8" s="66" t="str">
        <f t="shared" si="186"/>
        <v/>
      </c>
      <c r="VC8" s="66" t="str">
        <f t="shared" si="187"/>
        <v/>
      </c>
      <c r="VD8" s="66" t="str">
        <f t="shared" si="188"/>
        <v/>
      </c>
      <c r="VE8" s="66" t="str">
        <f t="shared" si="189"/>
        <v/>
      </c>
      <c r="VF8" s="66" t="str">
        <f t="shared" si="190"/>
        <v/>
      </c>
      <c r="VG8" s="66" t="str">
        <f t="shared" si="191"/>
        <v/>
      </c>
      <c r="VH8" s="66" t="str">
        <f t="shared" si="192"/>
        <v/>
      </c>
      <c r="VI8" s="66" t="str">
        <f t="shared" si="193"/>
        <v/>
      </c>
      <c r="VJ8" s="66" t="str">
        <f t="shared" si="194"/>
        <v/>
      </c>
      <c r="VK8" s="66" t="str">
        <f t="shared" si="195"/>
        <v/>
      </c>
      <c r="VL8" s="66" t="str">
        <f t="shared" si="196"/>
        <v/>
      </c>
      <c r="VM8" s="66" t="str">
        <f t="shared" si="197"/>
        <v/>
      </c>
      <c r="VN8" s="66" t="str">
        <f t="shared" si="198"/>
        <v/>
      </c>
      <c r="VO8" s="66" t="str">
        <f t="shared" si="199"/>
        <v/>
      </c>
      <c r="VP8" s="66" t="str">
        <f t="shared" si="200"/>
        <v/>
      </c>
      <c r="VQ8" s="66" t="str">
        <f t="shared" si="201"/>
        <v/>
      </c>
      <c r="VR8" s="66" t="str">
        <f t="shared" si="202"/>
        <v/>
      </c>
      <c r="VS8" s="66" t="str">
        <f t="shared" si="203"/>
        <v/>
      </c>
      <c r="VT8" s="66" t="str">
        <f t="shared" si="204"/>
        <v/>
      </c>
      <c r="VU8" s="66" t="str">
        <f t="shared" si="205"/>
        <v/>
      </c>
      <c r="VV8" s="66" t="str">
        <f t="shared" si="206"/>
        <v/>
      </c>
      <c r="VW8" s="66" t="str">
        <f t="shared" si="207"/>
        <v/>
      </c>
      <c r="VX8" s="66" t="str">
        <f t="shared" si="208"/>
        <v/>
      </c>
      <c r="VY8" s="66" t="str">
        <f t="shared" si="209"/>
        <v/>
      </c>
      <c r="VZ8" s="66" t="str">
        <f t="shared" si="210"/>
        <v/>
      </c>
      <c r="WA8" s="66" t="str">
        <f t="shared" si="211"/>
        <v/>
      </c>
      <c r="WB8" s="66" t="str">
        <f t="shared" si="212"/>
        <v/>
      </c>
      <c r="WC8" s="66" t="str">
        <f t="shared" si="213"/>
        <v/>
      </c>
      <c r="WD8" s="66" t="str">
        <f t="shared" si="214"/>
        <v/>
      </c>
      <c r="WE8" s="66" t="str">
        <f t="shared" si="215"/>
        <v/>
      </c>
      <c r="WF8" s="66" t="str">
        <f t="shared" si="216"/>
        <v/>
      </c>
      <c r="WG8" s="66" t="str">
        <f t="shared" si="217"/>
        <v/>
      </c>
      <c r="WH8" s="66" t="str">
        <f t="shared" si="218"/>
        <v/>
      </c>
      <c r="WI8" s="66" t="str">
        <f t="shared" si="219"/>
        <v/>
      </c>
      <c r="WJ8" s="66" t="str">
        <f t="shared" si="220"/>
        <v/>
      </c>
      <c r="WK8" s="66" t="str">
        <f t="shared" si="221"/>
        <v/>
      </c>
      <c r="WL8" s="66" t="str">
        <f t="shared" si="222"/>
        <v/>
      </c>
      <c r="WM8" s="66" t="str">
        <f t="shared" si="223"/>
        <v/>
      </c>
      <c r="WN8" s="66" t="str">
        <f t="shared" si="224"/>
        <v/>
      </c>
      <c r="WO8" s="66" t="str">
        <f t="shared" si="225"/>
        <v/>
      </c>
      <c r="WP8" s="66" t="str">
        <f t="shared" si="226"/>
        <v/>
      </c>
      <c r="WQ8" s="66" t="str">
        <f t="shared" si="227"/>
        <v/>
      </c>
      <c r="WR8" s="66" t="str">
        <f t="shared" si="228"/>
        <v/>
      </c>
      <c r="WS8" s="66" t="str">
        <f t="shared" si="229"/>
        <v/>
      </c>
      <c r="WT8" s="66" t="str">
        <f t="shared" si="230"/>
        <v/>
      </c>
      <c r="WU8" s="66" t="str">
        <f t="shared" si="231"/>
        <v/>
      </c>
      <c r="WV8" s="66" t="str">
        <f t="shared" si="232"/>
        <v/>
      </c>
      <c r="WW8" s="66" t="str">
        <f t="shared" si="233"/>
        <v/>
      </c>
      <c r="WX8" s="66" t="str">
        <f t="shared" si="234"/>
        <v/>
      </c>
      <c r="WY8" s="66" t="str">
        <f t="shared" si="235"/>
        <v/>
      </c>
      <c r="WZ8" s="66" t="str">
        <f t="shared" si="236"/>
        <v/>
      </c>
      <c r="XA8" s="66" t="str">
        <f t="shared" si="237"/>
        <v/>
      </c>
      <c r="XB8" s="66" t="str">
        <f t="shared" si="238"/>
        <v/>
      </c>
      <c r="XC8" s="66" t="str">
        <f t="shared" si="239"/>
        <v/>
      </c>
      <c r="XD8" s="66" t="str">
        <f t="shared" si="240"/>
        <v/>
      </c>
      <c r="XE8" s="66" t="str">
        <f t="shared" si="241"/>
        <v/>
      </c>
      <c r="XF8" s="66" t="str">
        <f t="shared" si="242"/>
        <v/>
      </c>
      <c r="XG8" s="66" t="str">
        <f t="shared" si="243"/>
        <v/>
      </c>
      <c r="XH8" s="66" t="str">
        <f t="shared" si="244"/>
        <v/>
      </c>
      <c r="XI8" s="66" t="str">
        <f t="shared" si="245"/>
        <v/>
      </c>
      <c r="XJ8" s="66" t="str">
        <f t="shared" si="246"/>
        <v/>
      </c>
      <c r="XK8" s="66" t="str">
        <f t="shared" si="247"/>
        <v/>
      </c>
      <c r="XL8" s="66" t="str">
        <f t="shared" si="248"/>
        <v/>
      </c>
      <c r="XM8" s="66" t="str">
        <f t="shared" si="249"/>
        <v/>
      </c>
      <c r="XN8" s="66" t="str">
        <f t="shared" si="250"/>
        <v/>
      </c>
      <c r="XO8" s="66" t="str">
        <f t="shared" si="251"/>
        <v/>
      </c>
      <c r="XP8" s="66" t="str">
        <f t="shared" si="252"/>
        <v/>
      </c>
      <c r="XQ8" s="66" t="str">
        <f t="shared" si="253"/>
        <v/>
      </c>
      <c r="XR8" s="66" t="str">
        <f t="shared" si="254"/>
        <v/>
      </c>
      <c r="XS8" s="66" t="str">
        <f t="shared" si="255"/>
        <v/>
      </c>
      <c r="XT8" s="66" t="str">
        <f t="shared" si="256"/>
        <v/>
      </c>
      <c r="XU8" s="66" t="str">
        <f t="shared" si="257"/>
        <v/>
      </c>
      <c r="XV8" s="66" t="str">
        <f t="shared" si="258"/>
        <v/>
      </c>
      <c r="XW8" s="66" t="str">
        <f t="shared" si="259"/>
        <v/>
      </c>
      <c r="XX8" s="66" t="str">
        <f t="shared" si="260"/>
        <v/>
      </c>
      <c r="XY8" s="66" t="str">
        <f t="shared" si="261"/>
        <v/>
      </c>
      <c r="XZ8" s="66" t="str">
        <f t="shared" si="262"/>
        <v/>
      </c>
      <c r="YA8" s="66" t="str">
        <f t="shared" si="263"/>
        <v/>
      </c>
      <c r="YB8" s="66" t="str">
        <f t="shared" si="264"/>
        <v/>
      </c>
      <c r="YC8" s="66" t="str">
        <f t="shared" si="265"/>
        <v/>
      </c>
      <c r="YD8" s="66" t="str">
        <f t="shared" si="266"/>
        <v/>
      </c>
      <c r="YE8" s="66" t="str">
        <f t="shared" si="267"/>
        <v/>
      </c>
      <c r="YF8" s="66" t="str">
        <f t="shared" si="268"/>
        <v/>
      </c>
      <c r="YG8" s="66" t="str">
        <f t="shared" si="269"/>
        <v/>
      </c>
      <c r="YH8" s="66" t="str">
        <f t="shared" si="270"/>
        <v/>
      </c>
      <c r="YI8" s="66" t="str">
        <f t="shared" si="271"/>
        <v/>
      </c>
      <c r="YJ8" s="66" t="str">
        <f t="shared" si="272"/>
        <v/>
      </c>
      <c r="YK8" s="66" t="str">
        <f t="shared" si="273"/>
        <v/>
      </c>
      <c r="YL8" s="66" t="str">
        <f t="shared" si="274"/>
        <v/>
      </c>
      <c r="YM8" s="66" t="str">
        <f t="shared" si="275"/>
        <v/>
      </c>
      <c r="YN8" s="66" t="str">
        <f t="shared" si="276"/>
        <v/>
      </c>
      <c r="YO8" s="66" t="str">
        <f t="shared" si="277"/>
        <v/>
      </c>
      <c r="YP8" s="66" t="str">
        <f t="shared" si="278"/>
        <v/>
      </c>
      <c r="YQ8" s="66" t="str">
        <f t="shared" si="279"/>
        <v/>
      </c>
      <c r="YR8" s="66" t="str">
        <f t="shared" si="280"/>
        <v/>
      </c>
      <c r="YS8" s="66" t="str">
        <f t="shared" si="281"/>
        <v/>
      </c>
      <c r="YT8" s="66" t="str">
        <f t="shared" si="282"/>
        <v/>
      </c>
      <c r="YU8" s="66" t="str">
        <f t="shared" si="283"/>
        <v/>
      </c>
      <c r="YV8" s="66" t="str">
        <f t="shared" si="284"/>
        <v/>
      </c>
      <c r="YW8" s="66" t="str">
        <f t="shared" si="285"/>
        <v/>
      </c>
      <c r="YX8" s="66" t="str">
        <f t="shared" si="286"/>
        <v/>
      </c>
      <c r="YY8" s="66" t="str">
        <f t="shared" si="287"/>
        <v/>
      </c>
      <c r="YZ8" s="66" t="str">
        <f t="shared" si="288"/>
        <v/>
      </c>
      <c r="ZA8" s="66" t="str">
        <f t="shared" si="289"/>
        <v/>
      </c>
      <c r="ZB8" s="66" t="str">
        <f t="shared" si="290"/>
        <v/>
      </c>
      <c r="ZC8" s="66" t="str">
        <f t="shared" si="291"/>
        <v/>
      </c>
      <c r="ZD8" s="66" t="str">
        <f t="shared" si="292"/>
        <v/>
      </c>
      <c r="ZE8" s="66" t="str">
        <f t="shared" si="293"/>
        <v/>
      </c>
      <c r="ZF8" s="66" t="str">
        <f t="shared" si="294"/>
        <v/>
      </c>
      <c r="ZG8" s="66" t="str">
        <f t="shared" si="295"/>
        <v/>
      </c>
      <c r="ZH8" s="66" t="str">
        <f t="shared" si="296"/>
        <v/>
      </c>
      <c r="ZI8" s="66" t="str">
        <f t="shared" si="297"/>
        <v/>
      </c>
      <c r="ZJ8" s="66" t="str">
        <f t="shared" si="298"/>
        <v/>
      </c>
      <c r="ZK8" s="66" t="str">
        <f t="shared" si="299"/>
        <v/>
      </c>
      <c r="ZL8" s="66" t="str">
        <f t="shared" si="300"/>
        <v/>
      </c>
      <c r="ZM8" s="66" t="str">
        <f t="shared" si="301"/>
        <v/>
      </c>
      <c r="ZN8" s="66" t="str">
        <f t="shared" si="302"/>
        <v/>
      </c>
      <c r="ZO8" s="66" t="str">
        <f t="shared" si="303"/>
        <v/>
      </c>
      <c r="ZP8" s="66" t="str">
        <f t="shared" si="304"/>
        <v/>
      </c>
      <c r="ZQ8" s="66" t="str">
        <f t="shared" si="305"/>
        <v/>
      </c>
      <c r="ZR8" s="66" t="str">
        <f t="shared" si="306"/>
        <v/>
      </c>
      <c r="ZS8" s="66" t="str">
        <f t="shared" si="307"/>
        <v/>
      </c>
      <c r="ZT8" s="66" t="str">
        <f t="shared" si="308"/>
        <v/>
      </c>
      <c r="ZU8" s="66" t="str">
        <f t="shared" si="309"/>
        <v/>
      </c>
      <c r="ZV8" s="66" t="str">
        <f t="shared" si="310"/>
        <v/>
      </c>
      <c r="ZW8" s="66" t="str">
        <f t="shared" si="311"/>
        <v/>
      </c>
      <c r="ZX8" s="66" t="str">
        <f t="shared" si="312"/>
        <v/>
      </c>
      <c r="ZY8" s="66" t="str">
        <f t="shared" si="313"/>
        <v/>
      </c>
      <c r="ZZ8" s="66" t="str">
        <f t="shared" si="314"/>
        <v/>
      </c>
      <c r="AAA8" s="66" t="str">
        <f t="shared" si="315"/>
        <v/>
      </c>
      <c r="AAB8" s="66" t="str">
        <f t="shared" si="316"/>
        <v/>
      </c>
      <c r="AAC8" s="66" t="str">
        <f t="shared" si="317"/>
        <v/>
      </c>
      <c r="AAD8" s="66" t="str">
        <f t="shared" si="318"/>
        <v/>
      </c>
      <c r="AAE8" s="66" t="str">
        <f t="shared" si="319"/>
        <v/>
      </c>
      <c r="AAF8" s="66" t="str">
        <f t="shared" si="320"/>
        <v/>
      </c>
      <c r="AAG8" s="66" t="str">
        <f t="shared" si="321"/>
        <v/>
      </c>
      <c r="AAH8" s="66" t="str">
        <f t="shared" si="322"/>
        <v/>
      </c>
      <c r="AAI8" s="66" t="str">
        <f t="shared" si="323"/>
        <v/>
      </c>
      <c r="AAJ8" s="66" t="str">
        <f t="shared" si="324"/>
        <v/>
      </c>
      <c r="AAK8" s="66" t="str">
        <f t="shared" si="325"/>
        <v/>
      </c>
      <c r="AAL8" s="66" t="str">
        <f t="shared" si="326"/>
        <v/>
      </c>
      <c r="AAM8" s="66" t="str">
        <f t="shared" si="327"/>
        <v/>
      </c>
      <c r="AAN8" s="66" t="str">
        <f t="shared" si="328"/>
        <v/>
      </c>
      <c r="AAO8" s="66" t="str">
        <f t="shared" si="329"/>
        <v/>
      </c>
      <c r="AAP8" s="66" t="str">
        <f t="shared" si="330"/>
        <v/>
      </c>
      <c r="AAQ8" s="66" t="str">
        <f t="shared" si="331"/>
        <v/>
      </c>
      <c r="AAR8" s="66" t="str">
        <f t="shared" si="332"/>
        <v/>
      </c>
      <c r="AAS8" s="66" t="str">
        <f t="shared" si="333"/>
        <v/>
      </c>
      <c r="AAT8" s="66" t="str">
        <f t="shared" si="334"/>
        <v/>
      </c>
      <c r="AAU8" s="66" t="str">
        <f t="shared" si="335"/>
        <v/>
      </c>
      <c r="AAV8" s="66" t="str">
        <f t="shared" si="336"/>
        <v/>
      </c>
      <c r="AAW8" s="66" t="str">
        <f t="shared" si="337"/>
        <v/>
      </c>
      <c r="AAX8" s="66" t="str">
        <f t="shared" si="338"/>
        <v/>
      </c>
      <c r="AAY8" s="66" t="str">
        <f t="shared" si="339"/>
        <v/>
      </c>
      <c r="AAZ8" s="66" t="str">
        <f t="shared" si="340"/>
        <v/>
      </c>
      <c r="ABA8" s="66" t="str">
        <f t="shared" si="341"/>
        <v/>
      </c>
      <c r="ABB8" s="66" t="str">
        <f t="shared" si="342"/>
        <v/>
      </c>
      <c r="ABC8" s="66" t="str">
        <f t="shared" si="343"/>
        <v/>
      </c>
      <c r="ABD8" s="66" t="str">
        <f t="shared" si="344"/>
        <v/>
      </c>
      <c r="ABE8" s="66" t="str">
        <f t="shared" si="345"/>
        <v/>
      </c>
      <c r="ABF8" s="66" t="str">
        <f t="shared" si="346"/>
        <v/>
      </c>
      <c r="ABG8" s="66" t="str">
        <f t="shared" si="347"/>
        <v/>
      </c>
      <c r="ABH8" s="66" t="str">
        <f t="shared" si="348"/>
        <v/>
      </c>
      <c r="ABI8" s="66" t="str">
        <f t="shared" si="349"/>
        <v/>
      </c>
      <c r="ABJ8" s="66" t="str">
        <f t="shared" si="350"/>
        <v/>
      </c>
      <c r="ABK8" s="66" t="str">
        <f t="shared" si="351"/>
        <v/>
      </c>
      <c r="ABL8" s="66" t="str">
        <f t="shared" si="352"/>
        <v/>
      </c>
      <c r="ABM8" s="66" t="str">
        <f t="shared" si="353"/>
        <v/>
      </c>
      <c r="ABN8" s="66" t="str">
        <f t="shared" si="354"/>
        <v/>
      </c>
      <c r="ABO8" s="66" t="str">
        <f t="shared" si="355"/>
        <v/>
      </c>
      <c r="ABP8" s="66" t="str">
        <f t="shared" si="356"/>
        <v/>
      </c>
      <c r="ABQ8" s="66" t="str">
        <f t="shared" si="357"/>
        <v/>
      </c>
      <c r="ABR8" s="66" t="str">
        <f t="shared" si="358"/>
        <v/>
      </c>
      <c r="ABS8" s="66" t="str">
        <f t="shared" si="359"/>
        <v/>
      </c>
      <c r="ABT8" s="66" t="str">
        <f t="shared" si="360"/>
        <v/>
      </c>
      <c r="ABU8" s="66" t="str">
        <f t="shared" si="361"/>
        <v/>
      </c>
      <c r="ABV8" s="66" t="str">
        <f t="shared" si="362"/>
        <v/>
      </c>
      <c r="ABW8" s="66" t="str">
        <f t="shared" si="363"/>
        <v/>
      </c>
      <c r="ABX8" s="66" t="str">
        <f t="shared" si="364"/>
        <v/>
      </c>
      <c r="ABY8" s="66" t="str">
        <f t="shared" si="365"/>
        <v/>
      </c>
      <c r="ABZ8" s="66" t="str">
        <f t="shared" si="366"/>
        <v/>
      </c>
      <c r="ACA8" s="66" t="str">
        <f t="shared" si="367"/>
        <v/>
      </c>
      <c r="ACB8" s="66" t="str">
        <f t="shared" si="368"/>
        <v/>
      </c>
      <c r="ACC8" s="66" t="str">
        <f t="shared" si="369"/>
        <v/>
      </c>
      <c r="ACD8" s="66" t="str">
        <f t="shared" si="370"/>
        <v/>
      </c>
      <c r="ACE8" s="66" t="str">
        <f t="shared" si="371"/>
        <v/>
      </c>
      <c r="ACF8" s="66" t="str">
        <f t="shared" si="372"/>
        <v/>
      </c>
      <c r="ACG8" s="66" t="str">
        <f t="shared" si="373"/>
        <v/>
      </c>
      <c r="ACH8" s="66" t="str">
        <f t="shared" si="374"/>
        <v/>
      </c>
      <c r="ACI8" s="66" t="str">
        <f t="shared" si="375"/>
        <v/>
      </c>
      <c r="ACJ8" s="66" t="str">
        <f t="shared" si="376"/>
        <v/>
      </c>
      <c r="ACK8" s="66" t="str">
        <f t="shared" si="377"/>
        <v/>
      </c>
      <c r="ACL8" s="66" t="str">
        <f t="shared" si="378"/>
        <v/>
      </c>
      <c r="ACM8" s="66" t="str">
        <f t="shared" ref="ACM8:ACN8" si="387">IF(AND(ACS$3="Unit", ACL8=""), "", IF(AND(ACS$3="Unit", ACL8="-"),"", IF(ACS$3="Unit", "kg/GJ delivered", IF(AND(NY8&lt;&gt;"", NY8&lt;&gt;"-", NX8="-"),"", IF($H8="","", IF(NX8="nd", "",IF(NX8="&lt;n.a.&gt;", "", IF(NY8="#/MJ", "", IF(NY8="kg/GJ delivered",NX8,IF(NY8="g/MJ delivered",NX8,IF(NY8="kg/MJ delivered",NX8*1000,IF(NY8="mg/MJ delivered",NX8/1000,IF(NY8="g/kg",((NX8)*(1/$I8)*(1/$H8)),IF(NY8="mg/kg",((NX8/1000)*(1/$I8)*(1/$H8)),IF(NY8="mg/MJ delivered",NX8/1000,IF(NY8="-","","Error"))))))))))))))))</f>
        <v/>
      </c>
      <c r="ACN8" s="66" t="str">
        <f t="shared" si="387"/>
        <v/>
      </c>
      <c r="ACO8" s="66" t="str">
        <f t="shared" si="380"/>
        <v/>
      </c>
      <c r="ACP8" s="66" t="str">
        <f t="shared" si="381"/>
        <v/>
      </c>
      <c r="ACQ8" s="66" t="str">
        <f t="shared" si="382"/>
        <v/>
      </c>
      <c r="ACR8" s="66" t="str">
        <f t="shared" si="383"/>
        <v/>
      </c>
      <c r="ACS8" s="66" t="str">
        <f t="shared" si="384"/>
        <v/>
      </c>
      <c r="ACT8" s="66" t="str">
        <f t="shared" si="385"/>
        <v/>
      </c>
    </row>
    <row r="9" spans="1:780" ht="15.75" customHeight="1" x14ac:dyDescent="0.25">
      <c r="B9" s="66">
        <v>68</v>
      </c>
      <c r="C9" s="66" t="s">
        <v>311</v>
      </c>
      <c r="D9" s="66" t="s">
        <v>355</v>
      </c>
      <c r="E9" s="156" t="s">
        <v>1780</v>
      </c>
      <c r="F9" s="66" t="s">
        <v>497</v>
      </c>
      <c r="G9" s="66" t="s">
        <v>492</v>
      </c>
      <c r="H9" s="126">
        <v>0.35499999999999998</v>
      </c>
      <c r="I9" s="130">
        <f>'Heating Values'!$D$35</f>
        <v>13.95</v>
      </c>
      <c r="J9" s="66" t="str">
        <f t="shared" si="0"/>
        <v>Firewood, Improved, GLO</v>
      </c>
      <c r="K9" s="66" t="s">
        <v>1254</v>
      </c>
      <c r="L9" s="66" t="s">
        <v>1253</v>
      </c>
      <c r="M9" s="66" t="s">
        <v>1254</v>
      </c>
      <c r="N9" s="66" t="s">
        <v>1253</v>
      </c>
      <c r="O9" s="66" t="s">
        <v>2109</v>
      </c>
      <c r="P9" s="66" t="str">
        <f t="shared" si="8"/>
        <v>GLO</v>
      </c>
      <c r="Q9" s="66" t="s">
        <v>306</v>
      </c>
      <c r="R9" s="165">
        <v>8.4</v>
      </c>
      <c r="S9" s="158" t="s">
        <v>66</v>
      </c>
      <c r="T9" s="163">
        <v>0.68</v>
      </c>
      <c r="U9" s="158" t="s">
        <v>66</v>
      </c>
      <c r="V9" s="158" t="s">
        <v>128</v>
      </c>
      <c r="W9" s="158" t="s">
        <v>128</v>
      </c>
      <c r="X9" s="164">
        <v>260</v>
      </c>
      <c r="Y9" s="158" t="s">
        <v>66</v>
      </c>
      <c r="Z9" s="163">
        <v>0.3</v>
      </c>
      <c r="AA9" s="158" t="s">
        <v>66</v>
      </c>
      <c r="AB9" s="165">
        <v>1.9</v>
      </c>
      <c r="AC9" s="158" t="s">
        <v>66</v>
      </c>
      <c r="AD9" s="166">
        <v>1310000000000000</v>
      </c>
      <c r="AE9" s="158" t="s">
        <v>387</v>
      </c>
      <c r="AF9" s="158" t="s">
        <v>128</v>
      </c>
      <c r="AG9" s="158" t="s">
        <v>128</v>
      </c>
      <c r="AH9" s="158" t="s">
        <v>128</v>
      </c>
      <c r="AI9" s="158" t="s">
        <v>128</v>
      </c>
      <c r="AJ9" s="158" t="s">
        <v>128</v>
      </c>
      <c r="AK9" s="158" t="s">
        <v>128</v>
      </c>
      <c r="AL9" s="158" t="s">
        <v>128</v>
      </c>
      <c r="AM9" s="158" t="s">
        <v>128</v>
      </c>
      <c r="AN9" s="158" t="s">
        <v>128</v>
      </c>
      <c r="AO9" s="158" t="s">
        <v>128</v>
      </c>
      <c r="AP9" s="158" t="s">
        <v>128</v>
      </c>
      <c r="AQ9" s="158" t="s">
        <v>128</v>
      </c>
      <c r="AR9" s="158" t="s">
        <v>128</v>
      </c>
      <c r="AS9" s="158" t="s">
        <v>128</v>
      </c>
      <c r="AT9" s="158" t="s">
        <v>128</v>
      </c>
      <c r="AU9" s="158" t="s">
        <v>128</v>
      </c>
      <c r="AV9" s="158" t="s">
        <v>128</v>
      </c>
      <c r="AW9" s="158" t="s">
        <v>128</v>
      </c>
      <c r="AX9" s="158" t="s">
        <v>128</v>
      </c>
      <c r="AY9" s="158" t="s">
        <v>128</v>
      </c>
      <c r="AZ9" s="158" t="s">
        <v>128</v>
      </c>
      <c r="BA9" s="158" t="s">
        <v>128</v>
      </c>
      <c r="BB9" s="158" t="s">
        <v>128</v>
      </c>
      <c r="BC9" s="158" t="s">
        <v>128</v>
      </c>
      <c r="BD9" s="158" t="s">
        <v>128</v>
      </c>
      <c r="BE9" s="158" t="s">
        <v>128</v>
      </c>
      <c r="BF9" s="158" t="s">
        <v>128</v>
      </c>
      <c r="BG9" s="158" t="s">
        <v>128</v>
      </c>
      <c r="BH9" s="158" t="s">
        <v>128</v>
      </c>
      <c r="BI9" s="158" t="s">
        <v>128</v>
      </c>
      <c r="BJ9" s="158" t="s">
        <v>128</v>
      </c>
      <c r="BK9" s="158" t="s">
        <v>128</v>
      </c>
      <c r="BL9" s="158" t="s">
        <v>128</v>
      </c>
      <c r="BM9" s="158" t="s">
        <v>128</v>
      </c>
      <c r="BN9" s="158" t="s">
        <v>128</v>
      </c>
      <c r="BO9" s="158" t="s">
        <v>128</v>
      </c>
      <c r="BP9" s="158" t="s">
        <v>128</v>
      </c>
      <c r="BQ9" s="158" t="s">
        <v>128</v>
      </c>
      <c r="BR9" s="158" t="s">
        <v>128</v>
      </c>
      <c r="BS9" s="158" t="s">
        <v>128</v>
      </c>
      <c r="BT9" s="158" t="s">
        <v>128</v>
      </c>
      <c r="BU9" s="158" t="s">
        <v>128</v>
      </c>
      <c r="BV9" s="158" t="s">
        <v>128</v>
      </c>
      <c r="BW9" s="158" t="s">
        <v>128</v>
      </c>
      <c r="BX9" s="158" t="s">
        <v>128</v>
      </c>
      <c r="BY9" s="158" t="s">
        <v>128</v>
      </c>
      <c r="BZ9" s="158" t="s">
        <v>128</v>
      </c>
      <c r="CA9" s="158" t="s">
        <v>128</v>
      </c>
      <c r="CB9" s="158" t="s">
        <v>128</v>
      </c>
      <c r="CC9" s="158" t="s">
        <v>128</v>
      </c>
      <c r="CD9" s="158" t="s">
        <v>128</v>
      </c>
      <c r="CE9" s="158" t="s">
        <v>128</v>
      </c>
      <c r="CF9" s="158" t="s">
        <v>128</v>
      </c>
      <c r="CG9" s="158" t="s">
        <v>128</v>
      </c>
      <c r="CH9" s="158" t="s">
        <v>128</v>
      </c>
      <c r="CI9" s="158" t="s">
        <v>128</v>
      </c>
      <c r="CJ9" s="158" t="s">
        <v>128</v>
      </c>
      <c r="CK9" s="158" t="s">
        <v>128</v>
      </c>
      <c r="CL9" s="158" t="s">
        <v>128</v>
      </c>
      <c r="CM9" s="158" t="s">
        <v>128</v>
      </c>
      <c r="CN9" s="158" t="s">
        <v>128</v>
      </c>
      <c r="CO9" s="158" t="s">
        <v>128</v>
      </c>
      <c r="CP9" s="158" t="s">
        <v>128</v>
      </c>
      <c r="CQ9" s="158" t="s">
        <v>128</v>
      </c>
      <c r="CR9" s="158" t="s">
        <v>128</v>
      </c>
      <c r="CS9" s="158" t="s">
        <v>128</v>
      </c>
      <c r="CT9" s="158" t="s">
        <v>128</v>
      </c>
      <c r="CU9" s="158" t="s">
        <v>128</v>
      </c>
      <c r="CV9" s="158" t="s">
        <v>128</v>
      </c>
      <c r="CW9" s="158" t="s">
        <v>128</v>
      </c>
      <c r="CX9" s="158" t="s">
        <v>128</v>
      </c>
      <c r="CY9" s="158" t="s">
        <v>128</v>
      </c>
      <c r="CZ9" s="158" t="s">
        <v>128</v>
      </c>
      <c r="DA9" s="158" t="s">
        <v>128</v>
      </c>
      <c r="DB9" s="158" t="s">
        <v>128</v>
      </c>
      <c r="DC9" s="158" t="s">
        <v>128</v>
      </c>
      <c r="DD9" s="158" t="s">
        <v>128</v>
      </c>
      <c r="DE9" s="158" t="s">
        <v>128</v>
      </c>
      <c r="DF9" s="158" t="s">
        <v>128</v>
      </c>
      <c r="DG9" s="158" t="s">
        <v>128</v>
      </c>
      <c r="DH9" s="158" t="s">
        <v>128</v>
      </c>
      <c r="DI9" s="158" t="s">
        <v>128</v>
      </c>
      <c r="DJ9" s="158" t="s">
        <v>128</v>
      </c>
      <c r="DK9" s="158" t="s">
        <v>128</v>
      </c>
      <c r="DL9" s="158" t="s">
        <v>128</v>
      </c>
      <c r="DM9" s="158" t="s">
        <v>128</v>
      </c>
      <c r="DN9" s="158" t="s">
        <v>128</v>
      </c>
      <c r="DO9" s="158" t="s">
        <v>128</v>
      </c>
      <c r="DP9" s="158" t="s">
        <v>128</v>
      </c>
      <c r="DQ9" s="158" t="s">
        <v>128</v>
      </c>
      <c r="DR9" s="158" t="s">
        <v>128</v>
      </c>
      <c r="DS9" s="158" t="s">
        <v>128</v>
      </c>
      <c r="DT9" s="158" t="s">
        <v>128</v>
      </c>
      <c r="DU9" s="158" t="s">
        <v>128</v>
      </c>
      <c r="DV9" s="158" t="s">
        <v>128</v>
      </c>
      <c r="DW9" s="158" t="s">
        <v>128</v>
      </c>
      <c r="DX9" s="158" t="s">
        <v>128</v>
      </c>
      <c r="DY9" s="158" t="s">
        <v>128</v>
      </c>
      <c r="DZ9" s="158" t="s">
        <v>128</v>
      </c>
      <c r="EA9" s="158" t="s">
        <v>128</v>
      </c>
      <c r="EB9" s="158" t="s">
        <v>128</v>
      </c>
      <c r="EC9" s="158" t="s">
        <v>128</v>
      </c>
      <c r="ED9" s="158" t="s">
        <v>128</v>
      </c>
      <c r="EE9" s="158" t="s">
        <v>128</v>
      </c>
      <c r="EF9" s="158" t="s">
        <v>128</v>
      </c>
      <c r="EG9" s="158" t="s">
        <v>128</v>
      </c>
      <c r="EH9" s="158" t="s">
        <v>128</v>
      </c>
      <c r="EI9" s="158" t="s">
        <v>128</v>
      </c>
      <c r="EJ9" s="158" t="s">
        <v>128</v>
      </c>
      <c r="EK9" s="158" t="s">
        <v>128</v>
      </c>
      <c r="EL9" s="158" t="s">
        <v>128</v>
      </c>
      <c r="EM9" s="158" t="s">
        <v>128</v>
      </c>
      <c r="EN9" s="158" t="s">
        <v>128</v>
      </c>
      <c r="EO9" s="158" t="s">
        <v>128</v>
      </c>
      <c r="EP9" s="158" t="s">
        <v>128</v>
      </c>
      <c r="EQ9" s="158" t="s">
        <v>128</v>
      </c>
      <c r="ER9" s="158" t="s">
        <v>128</v>
      </c>
      <c r="ES9" s="158" t="s">
        <v>128</v>
      </c>
      <c r="ET9" s="158" t="s">
        <v>128</v>
      </c>
      <c r="EU9" s="158" t="s">
        <v>128</v>
      </c>
      <c r="EV9" s="158" t="s">
        <v>128</v>
      </c>
      <c r="EW9" s="158" t="s">
        <v>128</v>
      </c>
      <c r="EX9" s="158" t="s">
        <v>128</v>
      </c>
      <c r="EY9" s="158" t="s">
        <v>128</v>
      </c>
      <c r="EZ9" s="158" t="s">
        <v>128</v>
      </c>
      <c r="FA9" s="158" t="s">
        <v>128</v>
      </c>
      <c r="FB9" s="158" t="s">
        <v>128</v>
      </c>
      <c r="FC9" s="158" t="s">
        <v>128</v>
      </c>
      <c r="FD9" s="158" t="s">
        <v>128</v>
      </c>
      <c r="FE9" s="158" t="s">
        <v>128</v>
      </c>
      <c r="FF9" s="158" t="s">
        <v>128</v>
      </c>
      <c r="FG9" s="158" t="s">
        <v>128</v>
      </c>
      <c r="FH9" s="158" t="s">
        <v>128</v>
      </c>
      <c r="FI9" s="158" t="s">
        <v>128</v>
      </c>
      <c r="FJ9" s="158" t="s">
        <v>128</v>
      </c>
      <c r="FK9" s="158" t="s">
        <v>128</v>
      </c>
      <c r="FL9" s="158" t="s">
        <v>128</v>
      </c>
      <c r="FM9" s="158" t="s">
        <v>128</v>
      </c>
      <c r="FN9" s="158" t="s">
        <v>128</v>
      </c>
      <c r="FO9" s="158" t="s">
        <v>128</v>
      </c>
      <c r="FP9" s="158" t="s">
        <v>128</v>
      </c>
      <c r="FQ9" s="158" t="s">
        <v>128</v>
      </c>
      <c r="FR9" s="158" t="s">
        <v>128</v>
      </c>
      <c r="FS9" s="158" t="s">
        <v>128</v>
      </c>
      <c r="FT9" s="158" t="s">
        <v>128</v>
      </c>
      <c r="FU9" s="158" t="s">
        <v>128</v>
      </c>
      <c r="FV9" s="158" t="s">
        <v>128</v>
      </c>
      <c r="FW9" s="158" t="s">
        <v>128</v>
      </c>
      <c r="FX9" s="158" t="s">
        <v>128</v>
      </c>
      <c r="FY9" s="158" t="s">
        <v>128</v>
      </c>
      <c r="FZ9" s="158" t="s">
        <v>128</v>
      </c>
      <c r="GA9" s="158" t="s">
        <v>128</v>
      </c>
      <c r="GB9" s="158" t="s">
        <v>128</v>
      </c>
      <c r="GC9" s="158" t="s">
        <v>128</v>
      </c>
      <c r="GD9" s="158" t="s">
        <v>128</v>
      </c>
      <c r="GE9" s="158" t="s">
        <v>128</v>
      </c>
      <c r="GF9" s="158" t="s">
        <v>128</v>
      </c>
      <c r="GG9" s="158" t="s">
        <v>128</v>
      </c>
      <c r="GH9" s="158" t="s">
        <v>128</v>
      </c>
      <c r="GI9" s="158" t="s">
        <v>128</v>
      </c>
      <c r="GJ9" s="158" t="s">
        <v>128</v>
      </c>
      <c r="GK9" s="158" t="s">
        <v>128</v>
      </c>
      <c r="GL9" s="158" t="s">
        <v>128</v>
      </c>
      <c r="GM9" s="158" t="s">
        <v>128</v>
      </c>
      <c r="GN9" s="158" t="s">
        <v>128</v>
      </c>
      <c r="GO9" s="158" t="s">
        <v>128</v>
      </c>
      <c r="GP9" s="158" t="s">
        <v>128</v>
      </c>
      <c r="GQ9" s="158" t="s">
        <v>128</v>
      </c>
      <c r="GR9" s="158" t="s">
        <v>128</v>
      </c>
      <c r="GS9" s="158" t="s">
        <v>128</v>
      </c>
      <c r="GT9" s="158" t="s">
        <v>128</v>
      </c>
      <c r="GU9" s="158" t="s">
        <v>128</v>
      </c>
      <c r="GV9" s="158" t="s">
        <v>128</v>
      </c>
      <c r="GW9" s="158" t="s">
        <v>128</v>
      </c>
      <c r="GX9" s="158" t="s">
        <v>128</v>
      </c>
      <c r="GY9" s="158" t="s">
        <v>128</v>
      </c>
      <c r="GZ9" s="158" t="s">
        <v>128</v>
      </c>
      <c r="HA9" s="158" t="s">
        <v>128</v>
      </c>
      <c r="HB9" s="158" t="s">
        <v>128</v>
      </c>
      <c r="HC9" s="158" t="s">
        <v>128</v>
      </c>
      <c r="HD9" s="158" t="s">
        <v>128</v>
      </c>
      <c r="HE9" s="158" t="s">
        <v>128</v>
      </c>
      <c r="HF9" s="158" t="s">
        <v>128</v>
      </c>
      <c r="HG9" s="158" t="s">
        <v>128</v>
      </c>
      <c r="HH9" s="158" t="s">
        <v>128</v>
      </c>
      <c r="HI9" s="158" t="s">
        <v>128</v>
      </c>
      <c r="HJ9" s="158" t="s">
        <v>128</v>
      </c>
      <c r="HK9" s="158" t="s">
        <v>128</v>
      </c>
      <c r="HL9" s="158" t="s">
        <v>128</v>
      </c>
      <c r="HM9" s="158" t="s">
        <v>128</v>
      </c>
      <c r="HN9" s="158" t="s">
        <v>128</v>
      </c>
      <c r="HO9" s="158" t="s">
        <v>128</v>
      </c>
      <c r="HP9" s="158" t="s">
        <v>128</v>
      </c>
      <c r="HQ9" s="158" t="s">
        <v>128</v>
      </c>
      <c r="HR9" s="158" t="s">
        <v>128</v>
      </c>
      <c r="HS9" s="158" t="s">
        <v>128</v>
      </c>
      <c r="HT9" s="158" t="s">
        <v>128</v>
      </c>
      <c r="HU9" s="158" t="s">
        <v>128</v>
      </c>
      <c r="HV9" s="158" t="s">
        <v>128</v>
      </c>
      <c r="HW9" s="158" t="s">
        <v>128</v>
      </c>
      <c r="HX9" s="158" t="s">
        <v>128</v>
      </c>
      <c r="HY9" s="158" t="s">
        <v>128</v>
      </c>
      <c r="HZ9" s="158" t="s">
        <v>128</v>
      </c>
      <c r="IA9" s="158" t="s">
        <v>128</v>
      </c>
      <c r="IB9" s="158" t="s">
        <v>128</v>
      </c>
      <c r="IC9" s="158" t="s">
        <v>128</v>
      </c>
      <c r="ID9" s="158" t="s">
        <v>128</v>
      </c>
      <c r="IE9" s="158" t="s">
        <v>128</v>
      </c>
      <c r="IF9" s="158" t="s">
        <v>128</v>
      </c>
      <c r="IG9" s="158" t="s">
        <v>128</v>
      </c>
      <c r="IH9" s="158" t="s">
        <v>128</v>
      </c>
      <c r="II9" s="158" t="s">
        <v>128</v>
      </c>
      <c r="IJ9" s="158" t="s">
        <v>128</v>
      </c>
      <c r="IK9" s="158" t="s">
        <v>128</v>
      </c>
      <c r="IL9" s="158" t="s">
        <v>128</v>
      </c>
      <c r="IM9" s="158" t="s">
        <v>128</v>
      </c>
      <c r="IN9" s="158" t="s">
        <v>128</v>
      </c>
      <c r="IO9" s="158" t="s">
        <v>128</v>
      </c>
      <c r="IP9" s="158" t="s">
        <v>128</v>
      </c>
      <c r="IQ9" s="158" t="s">
        <v>128</v>
      </c>
      <c r="IR9" s="158" t="s">
        <v>128</v>
      </c>
      <c r="IS9" s="158" t="s">
        <v>128</v>
      </c>
      <c r="IT9" s="158" t="s">
        <v>128</v>
      </c>
      <c r="IU9" s="158" t="s">
        <v>128</v>
      </c>
      <c r="IV9" s="158" t="s">
        <v>128</v>
      </c>
      <c r="IW9" s="158" t="s">
        <v>128</v>
      </c>
      <c r="IX9" s="158" t="s">
        <v>128</v>
      </c>
      <c r="IY9" s="158" t="s">
        <v>128</v>
      </c>
      <c r="IZ9" s="158" t="s">
        <v>128</v>
      </c>
      <c r="JA9" s="158" t="s">
        <v>128</v>
      </c>
      <c r="JB9" s="158" t="s">
        <v>128</v>
      </c>
      <c r="JC9" s="158" t="s">
        <v>128</v>
      </c>
      <c r="JD9" s="158" t="s">
        <v>128</v>
      </c>
      <c r="JE9" s="158" t="s">
        <v>128</v>
      </c>
      <c r="JF9" s="158" t="s">
        <v>128</v>
      </c>
      <c r="JG9" s="158" t="s">
        <v>128</v>
      </c>
      <c r="JH9" s="158" t="s">
        <v>128</v>
      </c>
      <c r="JI9" s="158" t="s">
        <v>128</v>
      </c>
      <c r="JJ9" s="158" t="s">
        <v>128</v>
      </c>
      <c r="JK9" s="158" t="s">
        <v>128</v>
      </c>
      <c r="JL9" s="158" t="s">
        <v>128</v>
      </c>
      <c r="JM9" s="158" t="s">
        <v>128</v>
      </c>
      <c r="JN9" s="158" t="s">
        <v>128</v>
      </c>
      <c r="JO9" s="158" t="s">
        <v>128</v>
      </c>
      <c r="JP9" s="158" t="s">
        <v>128</v>
      </c>
      <c r="JQ9" s="158" t="s">
        <v>128</v>
      </c>
      <c r="JR9" s="158" t="s">
        <v>128</v>
      </c>
      <c r="JS9" s="158" t="s">
        <v>128</v>
      </c>
      <c r="JT9" s="158" t="s">
        <v>128</v>
      </c>
      <c r="JU9" s="158" t="s">
        <v>128</v>
      </c>
      <c r="JV9" s="158" t="s">
        <v>128</v>
      </c>
      <c r="JW9" s="158" t="s">
        <v>128</v>
      </c>
      <c r="JX9" s="158" t="s">
        <v>128</v>
      </c>
      <c r="JY9" s="158" t="s">
        <v>128</v>
      </c>
      <c r="JZ9" s="158" t="s">
        <v>128</v>
      </c>
      <c r="KA9" s="158" t="s">
        <v>128</v>
      </c>
      <c r="KB9" s="158" t="s">
        <v>128</v>
      </c>
      <c r="KC9" s="158" t="s">
        <v>128</v>
      </c>
      <c r="KD9" s="158" t="s">
        <v>128</v>
      </c>
      <c r="KE9" s="158" t="s">
        <v>128</v>
      </c>
      <c r="KF9" s="158" t="s">
        <v>128</v>
      </c>
      <c r="KG9" s="158" t="s">
        <v>128</v>
      </c>
      <c r="KH9" s="158" t="s">
        <v>128</v>
      </c>
      <c r="KI9" s="158" t="s">
        <v>128</v>
      </c>
      <c r="KJ9" s="158" t="s">
        <v>128</v>
      </c>
      <c r="KK9" s="158" t="s">
        <v>128</v>
      </c>
      <c r="KL9" s="158" t="s">
        <v>128</v>
      </c>
      <c r="KM9" s="158" t="s">
        <v>128</v>
      </c>
      <c r="KN9" s="158" t="s">
        <v>128</v>
      </c>
      <c r="KO9" s="158" t="s">
        <v>128</v>
      </c>
      <c r="KP9" s="158" t="s">
        <v>128</v>
      </c>
      <c r="KQ9" s="158" t="s">
        <v>128</v>
      </c>
      <c r="KR9" s="158" t="s">
        <v>128</v>
      </c>
      <c r="KS9" s="158" t="s">
        <v>128</v>
      </c>
      <c r="KT9" s="158" t="s">
        <v>128</v>
      </c>
      <c r="KU9" s="158" t="s">
        <v>128</v>
      </c>
      <c r="KV9" s="158" t="s">
        <v>128</v>
      </c>
      <c r="KW9" s="158" t="s">
        <v>128</v>
      </c>
      <c r="KX9" s="158" t="s">
        <v>128</v>
      </c>
      <c r="KY9" s="158" t="s">
        <v>128</v>
      </c>
      <c r="KZ9" s="158" t="s">
        <v>128</v>
      </c>
      <c r="LA9" s="158" t="s">
        <v>128</v>
      </c>
      <c r="LB9" s="158" t="s">
        <v>128</v>
      </c>
      <c r="LC9" s="158" t="s">
        <v>128</v>
      </c>
      <c r="LD9" s="158" t="s">
        <v>128</v>
      </c>
      <c r="LE9" s="158" t="s">
        <v>128</v>
      </c>
      <c r="LF9" s="158" t="s">
        <v>128</v>
      </c>
      <c r="LG9" s="158" t="s">
        <v>128</v>
      </c>
      <c r="LH9" s="158" t="s">
        <v>128</v>
      </c>
      <c r="LI9" s="158" t="s">
        <v>128</v>
      </c>
      <c r="LJ9" s="158" t="s">
        <v>128</v>
      </c>
      <c r="LK9" s="158" t="s">
        <v>128</v>
      </c>
      <c r="LL9" s="158" t="s">
        <v>128</v>
      </c>
      <c r="LM9" s="158" t="s">
        <v>128</v>
      </c>
      <c r="LN9" s="158" t="s">
        <v>128</v>
      </c>
      <c r="LO9" s="158" t="s">
        <v>128</v>
      </c>
      <c r="LP9" s="158" t="s">
        <v>128</v>
      </c>
      <c r="LQ9" s="158" t="s">
        <v>128</v>
      </c>
      <c r="LR9" s="158" t="s">
        <v>128</v>
      </c>
      <c r="LS9" s="158" t="s">
        <v>128</v>
      </c>
      <c r="LT9" s="158" t="s">
        <v>128</v>
      </c>
      <c r="LU9" s="158" t="s">
        <v>128</v>
      </c>
      <c r="LV9" s="158" t="s">
        <v>128</v>
      </c>
      <c r="LW9" s="158" t="s">
        <v>128</v>
      </c>
      <c r="LX9" s="158" t="s">
        <v>128</v>
      </c>
      <c r="LY9" s="158" t="s">
        <v>128</v>
      </c>
      <c r="LZ9" s="158" t="s">
        <v>128</v>
      </c>
      <c r="MA9" s="158" t="s">
        <v>128</v>
      </c>
      <c r="MB9" s="158" t="s">
        <v>128</v>
      </c>
      <c r="MC9" s="158" t="s">
        <v>128</v>
      </c>
      <c r="MD9" s="158" t="s">
        <v>128</v>
      </c>
      <c r="ME9" s="158" t="s">
        <v>128</v>
      </c>
      <c r="MF9" s="158" t="s">
        <v>128</v>
      </c>
      <c r="MG9" s="158" t="s">
        <v>128</v>
      </c>
      <c r="MH9" s="158" t="s">
        <v>128</v>
      </c>
      <c r="MI9" s="158" t="s">
        <v>128</v>
      </c>
      <c r="MJ9" s="158" t="s">
        <v>128</v>
      </c>
      <c r="MK9" s="158" t="s">
        <v>128</v>
      </c>
      <c r="ML9" s="158" t="s">
        <v>128</v>
      </c>
      <c r="MM9" s="158" t="s">
        <v>128</v>
      </c>
      <c r="MN9" s="158" t="s">
        <v>128</v>
      </c>
      <c r="MO9" s="158" t="s">
        <v>128</v>
      </c>
      <c r="MP9" s="158" t="s">
        <v>128</v>
      </c>
      <c r="MQ9" s="158" t="s">
        <v>128</v>
      </c>
      <c r="MR9" s="158" t="s">
        <v>128</v>
      </c>
      <c r="MS9" s="158" t="s">
        <v>128</v>
      </c>
      <c r="MT9" s="158" t="s">
        <v>128</v>
      </c>
      <c r="MU9" s="158" t="s">
        <v>128</v>
      </c>
      <c r="MV9" s="158" t="s">
        <v>128</v>
      </c>
      <c r="MW9" s="158" t="s">
        <v>128</v>
      </c>
      <c r="MX9" s="158" t="s">
        <v>128</v>
      </c>
      <c r="MY9" s="158" t="s">
        <v>128</v>
      </c>
      <c r="MZ9" s="158" t="s">
        <v>128</v>
      </c>
      <c r="NA9" s="158" t="s">
        <v>128</v>
      </c>
      <c r="NB9" s="158" t="s">
        <v>128</v>
      </c>
      <c r="NC9" s="158" t="s">
        <v>128</v>
      </c>
      <c r="ND9" s="158" t="s">
        <v>128</v>
      </c>
      <c r="NE9" s="158" t="s">
        <v>128</v>
      </c>
      <c r="NF9" s="158" t="s">
        <v>128</v>
      </c>
      <c r="NG9" s="158" t="s">
        <v>128</v>
      </c>
      <c r="NH9" s="158" t="s">
        <v>128</v>
      </c>
      <c r="NI9" s="158" t="s">
        <v>128</v>
      </c>
      <c r="NJ9" s="158" t="s">
        <v>128</v>
      </c>
      <c r="NK9" s="158" t="s">
        <v>128</v>
      </c>
      <c r="NL9" s="158" t="s">
        <v>128</v>
      </c>
      <c r="NM9" s="158" t="s">
        <v>128</v>
      </c>
      <c r="NN9" s="158" t="s">
        <v>128</v>
      </c>
      <c r="NO9" s="158" t="s">
        <v>128</v>
      </c>
      <c r="NP9" s="158" t="s">
        <v>128</v>
      </c>
      <c r="NQ9" s="158" t="s">
        <v>128</v>
      </c>
      <c r="NR9" s="158" t="s">
        <v>128</v>
      </c>
      <c r="NS9" s="158" t="s">
        <v>128</v>
      </c>
      <c r="NT9" s="158" t="s">
        <v>128</v>
      </c>
      <c r="NU9" s="158" t="s">
        <v>128</v>
      </c>
      <c r="NV9" s="158" t="s">
        <v>128</v>
      </c>
      <c r="NW9" s="158" t="s">
        <v>128</v>
      </c>
      <c r="NX9" s="158" t="s">
        <v>128</v>
      </c>
      <c r="NY9" s="158" t="s">
        <v>128</v>
      </c>
      <c r="NZ9" s="158" t="s">
        <v>128</v>
      </c>
      <c r="OA9" s="158" t="s">
        <v>128</v>
      </c>
      <c r="OB9" s="158" t="s">
        <v>128</v>
      </c>
      <c r="OC9" s="158" t="s">
        <v>128</v>
      </c>
      <c r="OD9" s="158" t="s">
        <v>128</v>
      </c>
      <c r="OE9" s="170" t="s">
        <v>128</v>
      </c>
      <c r="OF9" s="181"/>
      <c r="OG9" s="175">
        <f t="shared" si="9"/>
        <v>8.4</v>
      </c>
      <c r="OH9" s="66" t="str">
        <f t="shared" si="10"/>
        <v>kg/GJ delivered</v>
      </c>
      <c r="OI9" s="126">
        <f t="shared" si="11"/>
        <v>0.68</v>
      </c>
      <c r="OJ9" s="66" t="str">
        <f t="shared" si="12"/>
        <v>kg/GJ delivered</v>
      </c>
      <c r="OK9" s="66" t="str">
        <f t="shared" si="13"/>
        <v/>
      </c>
      <c r="OL9" s="66" t="str">
        <f t="shared" si="14"/>
        <v/>
      </c>
      <c r="OM9" s="159">
        <f t="shared" si="15"/>
        <v>260</v>
      </c>
      <c r="ON9" s="66" t="str">
        <f t="shared" si="16"/>
        <v>kg/GJ delivered</v>
      </c>
      <c r="OO9" s="126">
        <f t="shared" si="17"/>
        <v>0.3</v>
      </c>
      <c r="OP9" s="66" t="str">
        <f t="shared" si="18"/>
        <v>kg/GJ delivered</v>
      </c>
      <c r="OQ9" s="118">
        <f t="shared" si="19"/>
        <v>1.9</v>
      </c>
      <c r="OR9" s="66" t="str">
        <f t="shared" si="20"/>
        <v>kg/GJ delivered</v>
      </c>
      <c r="OS9" s="66" t="str">
        <f t="shared" si="21"/>
        <v/>
      </c>
      <c r="OT9" s="66" t="str">
        <f t="shared" si="22"/>
        <v/>
      </c>
      <c r="OU9" s="66" t="str">
        <f t="shared" si="23"/>
        <v/>
      </c>
      <c r="OV9" s="66" t="str">
        <f t="shared" si="24"/>
        <v/>
      </c>
      <c r="OW9" s="66" t="str">
        <f t="shared" si="25"/>
        <v/>
      </c>
      <c r="OX9" s="66" t="str">
        <f t="shared" si="26"/>
        <v/>
      </c>
      <c r="OY9" s="66" t="str">
        <f t="shared" si="27"/>
        <v/>
      </c>
      <c r="OZ9" s="66" t="str">
        <f t="shared" si="28"/>
        <v/>
      </c>
      <c r="PA9" s="66" t="str">
        <f t="shared" si="29"/>
        <v/>
      </c>
      <c r="PB9" s="66" t="str">
        <f t="shared" si="30"/>
        <v/>
      </c>
      <c r="PC9" s="66" t="str">
        <f t="shared" si="31"/>
        <v/>
      </c>
      <c r="PD9" s="66" t="str">
        <f t="shared" si="32"/>
        <v/>
      </c>
      <c r="PE9" s="66" t="str">
        <f t="shared" si="33"/>
        <v/>
      </c>
      <c r="PF9" s="66" t="str">
        <f t="shared" si="34"/>
        <v/>
      </c>
      <c r="PG9" s="66" t="str">
        <f t="shared" si="35"/>
        <v/>
      </c>
      <c r="PH9" s="66" t="str">
        <f t="shared" si="36"/>
        <v/>
      </c>
      <c r="PI9" s="66" t="str">
        <f t="shared" si="37"/>
        <v/>
      </c>
      <c r="PJ9" s="66" t="str">
        <f t="shared" si="38"/>
        <v/>
      </c>
      <c r="PK9" s="66" t="str">
        <f t="shared" si="39"/>
        <v/>
      </c>
      <c r="PL9" s="66" t="str">
        <f t="shared" si="40"/>
        <v/>
      </c>
      <c r="PM9" s="66" t="str">
        <f t="shared" si="41"/>
        <v/>
      </c>
      <c r="PN9" s="66" t="str">
        <f t="shared" si="42"/>
        <v/>
      </c>
      <c r="PO9" s="66" t="str">
        <f t="shared" si="43"/>
        <v/>
      </c>
      <c r="PP9" s="66" t="str">
        <f t="shared" si="44"/>
        <v/>
      </c>
      <c r="PQ9" s="66" t="str">
        <f t="shared" si="45"/>
        <v/>
      </c>
      <c r="PR9" s="66" t="str">
        <f t="shared" si="46"/>
        <v/>
      </c>
      <c r="PS9" s="66" t="str">
        <f t="shared" si="47"/>
        <v/>
      </c>
      <c r="PT9" s="66" t="str">
        <f t="shared" si="48"/>
        <v/>
      </c>
      <c r="PU9" s="66" t="str">
        <f t="shared" si="49"/>
        <v/>
      </c>
      <c r="PV9" s="66" t="str">
        <f t="shared" si="50"/>
        <v/>
      </c>
      <c r="PW9" s="66" t="str">
        <f t="shared" si="51"/>
        <v/>
      </c>
      <c r="PX9" s="66" t="str">
        <f t="shared" si="52"/>
        <v/>
      </c>
      <c r="PY9" s="66" t="str">
        <f t="shared" si="53"/>
        <v/>
      </c>
      <c r="PZ9" s="66" t="str">
        <f t="shared" si="54"/>
        <v/>
      </c>
      <c r="QA9" s="66" t="str">
        <f t="shared" si="55"/>
        <v/>
      </c>
      <c r="QB9" s="66" t="str">
        <f t="shared" si="56"/>
        <v/>
      </c>
      <c r="QC9" s="66" t="str">
        <f t="shared" si="57"/>
        <v/>
      </c>
      <c r="QD9" s="66" t="str">
        <f t="shared" si="58"/>
        <v/>
      </c>
      <c r="QE9" s="66" t="str">
        <f t="shared" si="59"/>
        <v/>
      </c>
      <c r="QF9" s="66" t="str">
        <f t="shared" si="60"/>
        <v/>
      </c>
      <c r="QG9" s="66" t="str">
        <f t="shared" si="61"/>
        <v/>
      </c>
      <c r="QH9" s="66" t="str">
        <f t="shared" si="62"/>
        <v/>
      </c>
      <c r="QI9" s="66" t="str">
        <f t="shared" si="63"/>
        <v/>
      </c>
      <c r="QJ9" s="66" t="str">
        <f t="shared" si="64"/>
        <v/>
      </c>
      <c r="QK9" s="66" t="str">
        <f t="shared" si="65"/>
        <v/>
      </c>
      <c r="QL9" s="66" t="str">
        <f t="shared" si="66"/>
        <v/>
      </c>
      <c r="QM9" s="66" t="str">
        <f t="shared" si="67"/>
        <v/>
      </c>
      <c r="QN9" s="66" t="str">
        <f t="shared" si="68"/>
        <v/>
      </c>
      <c r="QO9" s="66" t="str">
        <f t="shared" si="69"/>
        <v/>
      </c>
      <c r="QP9" s="66" t="str">
        <f t="shared" si="70"/>
        <v/>
      </c>
      <c r="QQ9" s="66" t="str">
        <f t="shared" si="71"/>
        <v/>
      </c>
      <c r="QR9" s="66" t="str">
        <f t="shared" si="72"/>
        <v/>
      </c>
      <c r="QS9" s="66" t="str">
        <f t="shared" si="73"/>
        <v/>
      </c>
      <c r="QT9" s="66" t="str">
        <f t="shared" si="74"/>
        <v/>
      </c>
      <c r="QU9" s="66" t="str">
        <f t="shared" si="75"/>
        <v/>
      </c>
      <c r="QV9" s="66" t="str">
        <f t="shared" si="76"/>
        <v/>
      </c>
      <c r="QW9" s="66" t="str">
        <f t="shared" si="77"/>
        <v/>
      </c>
      <c r="QX9" s="66" t="str">
        <f t="shared" si="78"/>
        <v/>
      </c>
      <c r="QY9" s="66" t="str">
        <f t="shared" si="79"/>
        <v/>
      </c>
      <c r="QZ9" s="66" t="str">
        <f t="shared" si="80"/>
        <v/>
      </c>
      <c r="RA9" s="66" t="str">
        <f t="shared" si="81"/>
        <v/>
      </c>
      <c r="RB9" s="66" t="str">
        <f t="shared" si="82"/>
        <v/>
      </c>
      <c r="RC9" s="66" t="str">
        <f t="shared" si="83"/>
        <v/>
      </c>
      <c r="RD9" s="66" t="str">
        <f t="shared" si="84"/>
        <v/>
      </c>
      <c r="RE9" s="66" t="str">
        <f t="shared" si="85"/>
        <v/>
      </c>
      <c r="RF9" s="66" t="str">
        <f t="shared" si="86"/>
        <v/>
      </c>
      <c r="RG9" s="66" t="str">
        <f t="shared" si="87"/>
        <v/>
      </c>
      <c r="RH9" s="66" t="str">
        <f t="shared" si="88"/>
        <v/>
      </c>
      <c r="RI9" s="66" t="str">
        <f t="shared" si="89"/>
        <v/>
      </c>
      <c r="RJ9" s="66" t="str">
        <f t="shared" si="90"/>
        <v/>
      </c>
      <c r="RK9" s="66" t="str">
        <f t="shared" si="91"/>
        <v/>
      </c>
      <c r="RL9" s="66" t="str">
        <f t="shared" si="92"/>
        <v/>
      </c>
      <c r="RM9" s="66" t="str">
        <f t="shared" si="93"/>
        <v/>
      </c>
      <c r="RN9" s="66" t="str">
        <f t="shared" si="94"/>
        <v/>
      </c>
      <c r="RO9" s="66" t="str">
        <f t="shared" si="95"/>
        <v/>
      </c>
      <c r="RP9" s="66" t="str">
        <f t="shared" si="96"/>
        <v/>
      </c>
      <c r="RQ9" s="66" t="str">
        <f t="shared" si="97"/>
        <v/>
      </c>
      <c r="RR9" s="66" t="str">
        <f t="shared" si="98"/>
        <v/>
      </c>
      <c r="RS9" s="66" t="str">
        <f t="shared" si="99"/>
        <v/>
      </c>
      <c r="RT9" s="66" t="str">
        <f t="shared" si="100"/>
        <v/>
      </c>
      <c r="RU9" s="66" t="str">
        <f t="shared" si="101"/>
        <v/>
      </c>
      <c r="RV9" s="66" t="str">
        <f t="shared" si="102"/>
        <v/>
      </c>
      <c r="RW9" s="66" t="str">
        <f t="shared" si="103"/>
        <v/>
      </c>
      <c r="RX9" s="66" t="str">
        <f t="shared" si="104"/>
        <v/>
      </c>
      <c r="RY9" s="66" t="str">
        <f t="shared" si="105"/>
        <v/>
      </c>
      <c r="RZ9" s="66" t="str">
        <f t="shared" si="106"/>
        <v/>
      </c>
      <c r="SA9" s="66" t="str">
        <f t="shared" si="107"/>
        <v/>
      </c>
      <c r="SB9" s="66" t="str">
        <f t="shared" si="108"/>
        <v/>
      </c>
      <c r="SC9" s="66" t="str">
        <f t="shared" si="109"/>
        <v/>
      </c>
      <c r="SD9" s="66" t="str">
        <f t="shared" si="110"/>
        <v/>
      </c>
      <c r="SE9" s="66" t="str">
        <f t="shared" si="111"/>
        <v/>
      </c>
      <c r="SF9" s="66" t="str">
        <f t="shared" si="112"/>
        <v/>
      </c>
      <c r="SG9" s="66" t="str">
        <f t="shared" si="113"/>
        <v/>
      </c>
      <c r="SH9" s="66" t="str">
        <f t="shared" si="114"/>
        <v/>
      </c>
      <c r="SI9" s="66" t="str">
        <f t="shared" si="115"/>
        <v/>
      </c>
      <c r="SJ9" s="66" t="str">
        <f t="shared" si="116"/>
        <v/>
      </c>
      <c r="SK9" s="66" t="str">
        <f t="shared" si="117"/>
        <v/>
      </c>
      <c r="SL9" s="66" t="str">
        <f t="shared" si="118"/>
        <v/>
      </c>
      <c r="SM9" s="66" t="str">
        <f t="shared" si="119"/>
        <v/>
      </c>
      <c r="SN9" s="66" t="str">
        <f t="shared" si="120"/>
        <v/>
      </c>
      <c r="SO9" s="66" t="str">
        <f t="shared" si="121"/>
        <v/>
      </c>
      <c r="SP9" s="66" t="str">
        <f t="shared" si="122"/>
        <v/>
      </c>
      <c r="SQ9" s="66" t="str">
        <f t="shared" si="123"/>
        <v/>
      </c>
      <c r="SR9" s="66" t="str">
        <f t="shared" si="124"/>
        <v/>
      </c>
      <c r="SS9" s="66" t="str">
        <f t="shared" si="125"/>
        <v/>
      </c>
      <c r="ST9" s="66" t="str">
        <f t="shared" si="126"/>
        <v/>
      </c>
      <c r="SU9" s="66" t="str">
        <f t="shared" si="127"/>
        <v/>
      </c>
      <c r="SV9" s="66" t="str">
        <f t="shared" si="128"/>
        <v/>
      </c>
      <c r="SW9" s="66" t="str">
        <f t="shared" si="129"/>
        <v/>
      </c>
      <c r="SX9" s="66" t="str">
        <f t="shared" si="130"/>
        <v/>
      </c>
      <c r="SY9" s="66" t="str">
        <f t="shared" si="131"/>
        <v/>
      </c>
      <c r="SZ9" s="66" t="str">
        <f t="shared" si="132"/>
        <v/>
      </c>
      <c r="TA9" s="66" t="str">
        <f t="shared" si="133"/>
        <v/>
      </c>
      <c r="TB9" s="66" t="str">
        <f t="shared" si="134"/>
        <v/>
      </c>
      <c r="TC9" s="66" t="str">
        <f t="shared" si="135"/>
        <v/>
      </c>
      <c r="TD9" s="66" t="str">
        <f t="shared" si="136"/>
        <v/>
      </c>
      <c r="TE9" s="66" t="str">
        <f t="shared" si="137"/>
        <v/>
      </c>
      <c r="TF9" s="66" t="str">
        <f t="shared" si="138"/>
        <v/>
      </c>
      <c r="TG9" s="66" t="str">
        <f t="shared" si="139"/>
        <v/>
      </c>
      <c r="TH9" s="66" t="str">
        <f t="shared" si="140"/>
        <v/>
      </c>
      <c r="TI9" s="66" t="str">
        <f t="shared" si="141"/>
        <v/>
      </c>
      <c r="TJ9" s="66" t="str">
        <f t="shared" si="142"/>
        <v/>
      </c>
      <c r="TK9" s="66" t="str">
        <f t="shared" si="143"/>
        <v/>
      </c>
      <c r="TL9" s="66" t="str">
        <f t="shared" si="144"/>
        <v/>
      </c>
      <c r="TM9" s="66" t="str">
        <f t="shared" si="145"/>
        <v/>
      </c>
      <c r="TN9" s="66" t="str">
        <f t="shared" si="146"/>
        <v/>
      </c>
      <c r="TO9" s="66" t="str">
        <f t="shared" si="147"/>
        <v/>
      </c>
      <c r="TP9" s="66" t="str">
        <f t="shared" si="148"/>
        <v/>
      </c>
      <c r="TQ9" s="66" t="str">
        <f t="shared" si="149"/>
        <v/>
      </c>
      <c r="TR9" s="66" t="str">
        <f t="shared" si="150"/>
        <v/>
      </c>
      <c r="TS9" s="66" t="str">
        <f t="shared" si="151"/>
        <v/>
      </c>
      <c r="TT9" s="66" t="str">
        <f t="shared" si="152"/>
        <v/>
      </c>
      <c r="TU9" s="66" t="str">
        <f t="shared" si="153"/>
        <v/>
      </c>
      <c r="TV9" s="66" t="str">
        <f t="shared" si="154"/>
        <v/>
      </c>
      <c r="TW9" s="66" t="str">
        <f t="shared" si="155"/>
        <v/>
      </c>
      <c r="TX9" s="66" t="str">
        <f t="shared" si="156"/>
        <v/>
      </c>
      <c r="TY9" s="66" t="str">
        <f t="shared" si="157"/>
        <v/>
      </c>
      <c r="TZ9" s="66" t="str">
        <f t="shared" si="158"/>
        <v/>
      </c>
      <c r="UA9" s="66" t="str">
        <f t="shared" si="159"/>
        <v/>
      </c>
      <c r="UB9" s="66" t="str">
        <f t="shared" si="160"/>
        <v/>
      </c>
      <c r="UC9" s="66" t="str">
        <f t="shared" si="161"/>
        <v/>
      </c>
      <c r="UD9" s="66" t="str">
        <f t="shared" si="162"/>
        <v/>
      </c>
      <c r="UE9" s="66" t="str">
        <f t="shared" si="163"/>
        <v/>
      </c>
      <c r="UF9" s="66" t="str">
        <f t="shared" si="164"/>
        <v/>
      </c>
      <c r="UG9" s="66" t="str">
        <f t="shared" si="165"/>
        <v/>
      </c>
      <c r="UH9" s="66" t="str">
        <f t="shared" si="166"/>
        <v/>
      </c>
      <c r="UI9" s="66" t="str">
        <f t="shared" si="167"/>
        <v/>
      </c>
      <c r="UJ9" s="66" t="str">
        <f t="shared" si="168"/>
        <v/>
      </c>
      <c r="UK9" s="66" t="str">
        <f t="shared" si="169"/>
        <v/>
      </c>
      <c r="UL9" s="66" t="str">
        <f t="shared" si="170"/>
        <v/>
      </c>
      <c r="UM9" s="66" t="str">
        <f t="shared" si="171"/>
        <v/>
      </c>
      <c r="UN9" s="66" t="str">
        <f t="shared" si="172"/>
        <v/>
      </c>
      <c r="UO9" s="66" t="str">
        <f t="shared" si="173"/>
        <v/>
      </c>
      <c r="UP9" s="66" t="str">
        <f t="shared" si="174"/>
        <v/>
      </c>
      <c r="UQ9" s="66" t="str">
        <f t="shared" si="175"/>
        <v/>
      </c>
      <c r="UR9" s="66" t="str">
        <f t="shared" si="176"/>
        <v/>
      </c>
      <c r="US9" s="66" t="str">
        <f t="shared" si="177"/>
        <v/>
      </c>
      <c r="UT9" s="66" t="str">
        <f t="shared" si="178"/>
        <v/>
      </c>
      <c r="UU9" s="66" t="str">
        <f t="shared" si="179"/>
        <v/>
      </c>
      <c r="UV9" s="66" t="str">
        <f t="shared" si="180"/>
        <v/>
      </c>
      <c r="UW9" s="66" t="str">
        <f t="shared" si="181"/>
        <v/>
      </c>
      <c r="UX9" s="66" t="str">
        <f t="shared" si="182"/>
        <v/>
      </c>
      <c r="UY9" s="66" t="str">
        <f t="shared" si="183"/>
        <v/>
      </c>
      <c r="UZ9" s="66" t="str">
        <f t="shared" si="184"/>
        <v/>
      </c>
      <c r="VA9" s="66" t="str">
        <f t="shared" si="185"/>
        <v/>
      </c>
      <c r="VB9" s="66" t="str">
        <f t="shared" si="186"/>
        <v/>
      </c>
      <c r="VC9" s="66" t="str">
        <f t="shared" si="187"/>
        <v/>
      </c>
      <c r="VD9" s="66" t="str">
        <f t="shared" si="188"/>
        <v/>
      </c>
      <c r="VE9" s="66" t="str">
        <f t="shared" si="189"/>
        <v/>
      </c>
      <c r="VF9" s="66" t="str">
        <f t="shared" si="190"/>
        <v/>
      </c>
      <c r="VG9" s="66" t="str">
        <f t="shared" si="191"/>
        <v/>
      </c>
      <c r="VH9" s="66" t="str">
        <f t="shared" si="192"/>
        <v/>
      </c>
      <c r="VI9" s="66" t="str">
        <f t="shared" si="193"/>
        <v/>
      </c>
      <c r="VJ9" s="66" t="str">
        <f t="shared" si="194"/>
        <v/>
      </c>
      <c r="VK9" s="66" t="str">
        <f t="shared" si="195"/>
        <v/>
      </c>
      <c r="VL9" s="66" t="str">
        <f t="shared" si="196"/>
        <v/>
      </c>
      <c r="VM9" s="66" t="str">
        <f t="shared" si="197"/>
        <v/>
      </c>
      <c r="VN9" s="66" t="str">
        <f t="shared" si="198"/>
        <v/>
      </c>
      <c r="VO9" s="66" t="str">
        <f t="shared" si="199"/>
        <v/>
      </c>
      <c r="VP9" s="66" t="str">
        <f t="shared" si="200"/>
        <v/>
      </c>
      <c r="VQ9" s="66" t="str">
        <f t="shared" si="201"/>
        <v/>
      </c>
      <c r="VR9" s="66" t="str">
        <f t="shared" si="202"/>
        <v/>
      </c>
      <c r="VS9" s="66" t="str">
        <f t="shared" si="203"/>
        <v/>
      </c>
      <c r="VT9" s="66" t="str">
        <f t="shared" si="204"/>
        <v/>
      </c>
      <c r="VU9" s="66" t="str">
        <f t="shared" si="205"/>
        <v/>
      </c>
      <c r="VV9" s="66" t="str">
        <f t="shared" si="206"/>
        <v/>
      </c>
      <c r="VW9" s="66" t="str">
        <f t="shared" si="207"/>
        <v/>
      </c>
      <c r="VX9" s="66" t="str">
        <f t="shared" si="208"/>
        <v/>
      </c>
      <c r="VY9" s="66" t="str">
        <f t="shared" si="209"/>
        <v/>
      </c>
      <c r="VZ9" s="66" t="str">
        <f t="shared" si="210"/>
        <v/>
      </c>
      <c r="WA9" s="66" t="str">
        <f t="shared" si="211"/>
        <v/>
      </c>
      <c r="WB9" s="66" t="str">
        <f t="shared" si="212"/>
        <v/>
      </c>
      <c r="WC9" s="66" t="str">
        <f t="shared" si="213"/>
        <v/>
      </c>
      <c r="WD9" s="66" t="str">
        <f t="shared" si="214"/>
        <v/>
      </c>
      <c r="WE9" s="66" t="str">
        <f t="shared" si="215"/>
        <v/>
      </c>
      <c r="WF9" s="66" t="str">
        <f t="shared" si="216"/>
        <v/>
      </c>
      <c r="WG9" s="66" t="str">
        <f t="shared" si="217"/>
        <v/>
      </c>
      <c r="WH9" s="66" t="str">
        <f t="shared" si="218"/>
        <v/>
      </c>
      <c r="WI9" s="66" t="str">
        <f t="shared" si="219"/>
        <v/>
      </c>
      <c r="WJ9" s="66" t="str">
        <f t="shared" si="220"/>
        <v/>
      </c>
      <c r="WK9" s="66" t="str">
        <f t="shared" si="221"/>
        <v/>
      </c>
      <c r="WL9" s="66" t="str">
        <f t="shared" si="222"/>
        <v/>
      </c>
      <c r="WM9" s="66" t="str">
        <f t="shared" si="223"/>
        <v/>
      </c>
      <c r="WN9" s="66" t="str">
        <f t="shared" si="224"/>
        <v/>
      </c>
      <c r="WO9" s="66" t="str">
        <f t="shared" si="225"/>
        <v/>
      </c>
      <c r="WP9" s="66" t="str">
        <f t="shared" si="226"/>
        <v/>
      </c>
      <c r="WQ9" s="66" t="str">
        <f t="shared" si="227"/>
        <v/>
      </c>
      <c r="WR9" s="66" t="str">
        <f t="shared" si="228"/>
        <v/>
      </c>
      <c r="WS9" s="66" t="str">
        <f t="shared" si="229"/>
        <v/>
      </c>
      <c r="WT9" s="66" t="str">
        <f t="shared" si="230"/>
        <v/>
      </c>
      <c r="WU9" s="66" t="str">
        <f t="shared" si="231"/>
        <v/>
      </c>
      <c r="WV9" s="66" t="str">
        <f t="shared" si="232"/>
        <v/>
      </c>
      <c r="WW9" s="66" t="str">
        <f t="shared" si="233"/>
        <v/>
      </c>
      <c r="WX9" s="66" t="str">
        <f t="shared" si="234"/>
        <v/>
      </c>
      <c r="WY9" s="66" t="str">
        <f t="shared" si="235"/>
        <v/>
      </c>
      <c r="WZ9" s="66" t="str">
        <f t="shared" si="236"/>
        <v/>
      </c>
      <c r="XA9" s="66" t="str">
        <f t="shared" si="237"/>
        <v/>
      </c>
      <c r="XB9" s="66" t="str">
        <f t="shared" si="238"/>
        <v/>
      </c>
      <c r="XC9" s="66" t="str">
        <f t="shared" si="239"/>
        <v/>
      </c>
      <c r="XD9" s="66" t="str">
        <f t="shared" si="240"/>
        <v/>
      </c>
      <c r="XE9" s="66" t="str">
        <f t="shared" si="241"/>
        <v/>
      </c>
      <c r="XF9" s="66" t="str">
        <f t="shared" si="242"/>
        <v/>
      </c>
      <c r="XG9" s="66" t="str">
        <f t="shared" si="243"/>
        <v/>
      </c>
      <c r="XH9" s="66" t="str">
        <f t="shared" si="244"/>
        <v/>
      </c>
      <c r="XI9" s="66" t="str">
        <f t="shared" si="245"/>
        <v/>
      </c>
      <c r="XJ9" s="66" t="str">
        <f t="shared" si="246"/>
        <v/>
      </c>
      <c r="XK9" s="66" t="str">
        <f t="shared" si="247"/>
        <v/>
      </c>
      <c r="XL9" s="66" t="str">
        <f t="shared" si="248"/>
        <v/>
      </c>
      <c r="XM9" s="66" t="str">
        <f t="shared" si="249"/>
        <v/>
      </c>
      <c r="XN9" s="66" t="str">
        <f t="shared" si="250"/>
        <v/>
      </c>
      <c r="XO9" s="66" t="str">
        <f t="shared" si="251"/>
        <v/>
      </c>
      <c r="XP9" s="66" t="str">
        <f t="shared" si="252"/>
        <v/>
      </c>
      <c r="XQ9" s="66" t="str">
        <f t="shared" si="253"/>
        <v/>
      </c>
      <c r="XR9" s="66" t="str">
        <f t="shared" si="254"/>
        <v/>
      </c>
      <c r="XS9" s="66" t="str">
        <f t="shared" si="255"/>
        <v/>
      </c>
      <c r="XT9" s="66" t="str">
        <f t="shared" si="256"/>
        <v/>
      </c>
      <c r="XU9" s="66" t="str">
        <f t="shared" si="257"/>
        <v/>
      </c>
      <c r="XV9" s="66" t="str">
        <f t="shared" si="258"/>
        <v/>
      </c>
      <c r="XW9" s="66" t="str">
        <f t="shared" si="259"/>
        <v/>
      </c>
      <c r="XX9" s="66" t="str">
        <f t="shared" si="260"/>
        <v/>
      </c>
      <c r="XY9" s="66" t="str">
        <f t="shared" si="261"/>
        <v/>
      </c>
      <c r="XZ9" s="66" t="str">
        <f t="shared" si="262"/>
        <v/>
      </c>
      <c r="YA9" s="66" t="str">
        <f t="shared" si="263"/>
        <v/>
      </c>
      <c r="YB9" s="66" t="str">
        <f t="shared" si="264"/>
        <v/>
      </c>
      <c r="YC9" s="66" t="str">
        <f t="shared" si="265"/>
        <v/>
      </c>
      <c r="YD9" s="66" t="str">
        <f t="shared" si="266"/>
        <v/>
      </c>
      <c r="YE9" s="66" t="str">
        <f t="shared" si="267"/>
        <v/>
      </c>
      <c r="YF9" s="66" t="str">
        <f t="shared" si="268"/>
        <v/>
      </c>
      <c r="YG9" s="66" t="str">
        <f t="shared" si="269"/>
        <v/>
      </c>
      <c r="YH9" s="66" t="str">
        <f t="shared" si="270"/>
        <v/>
      </c>
      <c r="YI9" s="66" t="str">
        <f t="shared" si="271"/>
        <v/>
      </c>
      <c r="YJ9" s="66" t="str">
        <f t="shared" si="272"/>
        <v/>
      </c>
      <c r="YK9" s="66" t="str">
        <f t="shared" si="273"/>
        <v/>
      </c>
      <c r="YL9" s="66" t="str">
        <f t="shared" si="274"/>
        <v/>
      </c>
      <c r="YM9" s="66" t="str">
        <f t="shared" si="275"/>
        <v/>
      </c>
      <c r="YN9" s="66" t="str">
        <f t="shared" si="276"/>
        <v/>
      </c>
      <c r="YO9" s="66" t="str">
        <f t="shared" si="277"/>
        <v/>
      </c>
      <c r="YP9" s="66" t="str">
        <f t="shared" si="278"/>
        <v/>
      </c>
      <c r="YQ9" s="66" t="str">
        <f t="shared" si="279"/>
        <v/>
      </c>
      <c r="YR9" s="66" t="str">
        <f t="shared" si="280"/>
        <v/>
      </c>
      <c r="YS9" s="66" t="str">
        <f t="shared" si="281"/>
        <v/>
      </c>
      <c r="YT9" s="66" t="str">
        <f t="shared" si="282"/>
        <v/>
      </c>
      <c r="YU9" s="66" t="str">
        <f t="shared" si="283"/>
        <v/>
      </c>
      <c r="YV9" s="66" t="str">
        <f t="shared" si="284"/>
        <v/>
      </c>
      <c r="YW9" s="66" t="str">
        <f t="shared" si="285"/>
        <v/>
      </c>
      <c r="YX9" s="66" t="str">
        <f t="shared" si="286"/>
        <v/>
      </c>
      <c r="YY9" s="66" t="str">
        <f t="shared" si="287"/>
        <v/>
      </c>
      <c r="YZ9" s="66" t="str">
        <f t="shared" si="288"/>
        <v/>
      </c>
      <c r="ZA9" s="66" t="str">
        <f t="shared" si="289"/>
        <v/>
      </c>
      <c r="ZB9" s="66" t="str">
        <f t="shared" si="290"/>
        <v/>
      </c>
      <c r="ZC9" s="66" t="str">
        <f t="shared" si="291"/>
        <v/>
      </c>
      <c r="ZD9" s="66" t="str">
        <f t="shared" si="292"/>
        <v/>
      </c>
      <c r="ZE9" s="66" t="str">
        <f t="shared" si="293"/>
        <v/>
      </c>
      <c r="ZF9" s="66" t="str">
        <f t="shared" si="294"/>
        <v/>
      </c>
      <c r="ZG9" s="66" t="str">
        <f t="shared" si="295"/>
        <v/>
      </c>
      <c r="ZH9" s="66" t="str">
        <f t="shared" si="296"/>
        <v/>
      </c>
      <c r="ZI9" s="66" t="str">
        <f t="shared" si="297"/>
        <v/>
      </c>
      <c r="ZJ9" s="66" t="str">
        <f t="shared" si="298"/>
        <v/>
      </c>
      <c r="ZK9" s="66" t="str">
        <f t="shared" si="299"/>
        <v/>
      </c>
      <c r="ZL9" s="66" t="str">
        <f t="shared" si="300"/>
        <v/>
      </c>
      <c r="ZM9" s="66" t="str">
        <f t="shared" si="301"/>
        <v/>
      </c>
      <c r="ZN9" s="66" t="str">
        <f t="shared" si="302"/>
        <v/>
      </c>
      <c r="ZO9" s="66" t="str">
        <f t="shared" si="303"/>
        <v/>
      </c>
      <c r="ZP9" s="66" t="str">
        <f t="shared" si="304"/>
        <v/>
      </c>
      <c r="ZQ9" s="66" t="str">
        <f t="shared" si="305"/>
        <v/>
      </c>
      <c r="ZR9" s="66" t="str">
        <f t="shared" si="306"/>
        <v/>
      </c>
      <c r="ZS9" s="66" t="str">
        <f t="shared" si="307"/>
        <v/>
      </c>
      <c r="ZT9" s="66" t="str">
        <f t="shared" si="308"/>
        <v/>
      </c>
      <c r="ZU9" s="66" t="str">
        <f t="shared" si="309"/>
        <v/>
      </c>
      <c r="ZV9" s="66" t="str">
        <f t="shared" si="310"/>
        <v/>
      </c>
      <c r="ZW9" s="66" t="str">
        <f t="shared" si="311"/>
        <v/>
      </c>
      <c r="ZX9" s="66" t="str">
        <f t="shared" si="312"/>
        <v/>
      </c>
      <c r="ZY9" s="66" t="str">
        <f t="shared" si="313"/>
        <v/>
      </c>
      <c r="ZZ9" s="66" t="str">
        <f t="shared" si="314"/>
        <v/>
      </c>
      <c r="AAA9" s="66" t="str">
        <f t="shared" si="315"/>
        <v/>
      </c>
      <c r="AAB9" s="66" t="str">
        <f t="shared" si="316"/>
        <v/>
      </c>
      <c r="AAC9" s="66" t="str">
        <f t="shared" si="317"/>
        <v/>
      </c>
      <c r="AAD9" s="66" t="str">
        <f t="shared" si="318"/>
        <v/>
      </c>
      <c r="AAE9" s="66" t="str">
        <f t="shared" si="319"/>
        <v/>
      </c>
      <c r="AAF9" s="66" t="str">
        <f t="shared" si="320"/>
        <v/>
      </c>
      <c r="AAG9" s="66" t="str">
        <f t="shared" si="321"/>
        <v/>
      </c>
      <c r="AAH9" s="66" t="str">
        <f t="shared" si="322"/>
        <v/>
      </c>
      <c r="AAI9" s="66" t="str">
        <f t="shared" si="323"/>
        <v/>
      </c>
      <c r="AAJ9" s="66" t="str">
        <f t="shared" si="324"/>
        <v/>
      </c>
      <c r="AAK9" s="66" t="str">
        <f t="shared" si="325"/>
        <v/>
      </c>
      <c r="AAL9" s="66" t="str">
        <f t="shared" si="326"/>
        <v/>
      </c>
      <c r="AAM9" s="66" t="str">
        <f t="shared" si="327"/>
        <v/>
      </c>
      <c r="AAN9" s="66" t="str">
        <f t="shared" si="328"/>
        <v/>
      </c>
      <c r="AAO9" s="66" t="str">
        <f t="shared" si="329"/>
        <v/>
      </c>
      <c r="AAP9" s="66" t="str">
        <f t="shared" si="330"/>
        <v/>
      </c>
      <c r="AAQ9" s="66" t="str">
        <f t="shared" si="331"/>
        <v/>
      </c>
      <c r="AAR9" s="66" t="str">
        <f t="shared" si="332"/>
        <v/>
      </c>
      <c r="AAS9" s="66" t="str">
        <f t="shared" si="333"/>
        <v/>
      </c>
      <c r="AAT9" s="66" t="str">
        <f t="shared" si="334"/>
        <v/>
      </c>
      <c r="AAU9" s="66" t="str">
        <f t="shared" si="335"/>
        <v/>
      </c>
      <c r="AAV9" s="66" t="str">
        <f t="shared" si="336"/>
        <v/>
      </c>
      <c r="AAW9" s="66" t="str">
        <f t="shared" si="337"/>
        <v/>
      </c>
      <c r="AAX9" s="66" t="str">
        <f t="shared" si="338"/>
        <v/>
      </c>
      <c r="AAY9" s="66" t="str">
        <f t="shared" si="339"/>
        <v/>
      </c>
      <c r="AAZ9" s="66" t="str">
        <f t="shared" si="340"/>
        <v/>
      </c>
      <c r="ABA9" s="66" t="str">
        <f t="shared" si="341"/>
        <v/>
      </c>
      <c r="ABB9" s="66" t="str">
        <f t="shared" si="342"/>
        <v/>
      </c>
      <c r="ABC9" s="66" t="str">
        <f t="shared" si="343"/>
        <v/>
      </c>
      <c r="ABD9" s="66" t="str">
        <f t="shared" si="344"/>
        <v/>
      </c>
      <c r="ABE9" s="66" t="str">
        <f t="shared" si="345"/>
        <v/>
      </c>
      <c r="ABF9" s="66" t="str">
        <f t="shared" si="346"/>
        <v/>
      </c>
      <c r="ABG9" s="66" t="str">
        <f t="shared" si="347"/>
        <v/>
      </c>
      <c r="ABH9" s="66" t="str">
        <f t="shared" si="348"/>
        <v/>
      </c>
      <c r="ABI9" s="66" t="str">
        <f t="shared" si="349"/>
        <v/>
      </c>
      <c r="ABJ9" s="66" t="str">
        <f t="shared" si="350"/>
        <v/>
      </c>
      <c r="ABK9" s="66" t="str">
        <f t="shared" si="351"/>
        <v/>
      </c>
      <c r="ABL9" s="66" t="str">
        <f t="shared" si="352"/>
        <v/>
      </c>
      <c r="ABM9" s="66" t="str">
        <f t="shared" si="353"/>
        <v/>
      </c>
      <c r="ABN9" s="66" t="str">
        <f t="shared" si="354"/>
        <v/>
      </c>
      <c r="ABO9" s="66" t="str">
        <f t="shared" si="355"/>
        <v/>
      </c>
      <c r="ABP9" s="66" t="str">
        <f t="shared" si="356"/>
        <v/>
      </c>
      <c r="ABQ9" s="66" t="str">
        <f t="shared" si="357"/>
        <v/>
      </c>
      <c r="ABR9" s="66" t="str">
        <f t="shared" si="358"/>
        <v/>
      </c>
      <c r="ABS9" s="66" t="str">
        <f t="shared" si="359"/>
        <v/>
      </c>
      <c r="ABT9" s="66" t="str">
        <f t="shared" si="360"/>
        <v/>
      </c>
      <c r="ABU9" s="66" t="str">
        <f t="shared" si="361"/>
        <v/>
      </c>
      <c r="ABV9" s="66" t="str">
        <f t="shared" si="362"/>
        <v/>
      </c>
      <c r="ABW9" s="66" t="str">
        <f t="shared" si="363"/>
        <v/>
      </c>
      <c r="ABX9" s="66" t="str">
        <f t="shared" si="364"/>
        <v/>
      </c>
      <c r="ABY9" s="66" t="str">
        <f t="shared" si="365"/>
        <v/>
      </c>
      <c r="ABZ9" s="66" t="str">
        <f t="shared" si="366"/>
        <v/>
      </c>
      <c r="ACA9" s="66" t="str">
        <f t="shared" si="367"/>
        <v/>
      </c>
      <c r="ACB9" s="66" t="str">
        <f t="shared" si="368"/>
        <v/>
      </c>
      <c r="ACC9" s="66" t="str">
        <f t="shared" si="369"/>
        <v/>
      </c>
      <c r="ACD9" s="66" t="str">
        <f t="shared" si="370"/>
        <v/>
      </c>
      <c r="ACE9" s="66" t="str">
        <f t="shared" si="371"/>
        <v/>
      </c>
      <c r="ACF9" s="66" t="str">
        <f t="shared" si="372"/>
        <v/>
      </c>
      <c r="ACG9" s="66" t="str">
        <f t="shared" si="373"/>
        <v/>
      </c>
      <c r="ACH9" s="66" t="str">
        <f t="shared" si="374"/>
        <v/>
      </c>
      <c r="ACI9" s="66" t="str">
        <f t="shared" si="375"/>
        <v/>
      </c>
      <c r="ACJ9" s="66" t="str">
        <f t="shared" si="376"/>
        <v/>
      </c>
      <c r="ACK9" s="66" t="str">
        <f t="shared" si="377"/>
        <v/>
      </c>
      <c r="ACL9" s="66" t="str">
        <f t="shared" si="378"/>
        <v/>
      </c>
      <c r="ACM9" s="66" t="str">
        <f t="shared" ref="ACM9:ACN9" si="388">IF(AND(ACS$3="Unit", ACL9=""), "", IF(AND(ACS$3="Unit", ACL9="-"),"", IF(ACS$3="Unit", "kg/GJ delivered", IF(AND(NY9&lt;&gt;"", NY9&lt;&gt;"-", NX9="-"),"", IF($H9="","", IF(NX9="nd", "",IF(NX9="&lt;n.a.&gt;", "", IF(NY9="#/MJ", "", IF(NY9="kg/GJ delivered",NX9,IF(NY9="g/MJ delivered",NX9,IF(NY9="kg/MJ delivered",NX9*1000,IF(NY9="mg/MJ delivered",NX9/1000,IF(NY9="g/kg",((NX9)*(1/$I9)*(1/$H9)),IF(NY9="mg/kg",((NX9/1000)*(1/$I9)*(1/$H9)),IF(NY9="mg/MJ delivered",NX9/1000,IF(NY9="-","","Error"))))))))))))))))</f>
        <v/>
      </c>
      <c r="ACN9" s="66" t="str">
        <f t="shared" si="388"/>
        <v/>
      </c>
      <c r="ACO9" s="66" t="str">
        <f t="shared" si="380"/>
        <v/>
      </c>
      <c r="ACP9" s="66" t="str">
        <f t="shared" si="381"/>
        <v/>
      </c>
      <c r="ACQ9" s="66" t="str">
        <f t="shared" si="382"/>
        <v/>
      </c>
      <c r="ACR9" s="66" t="str">
        <f t="shared" si="383"/>
        <v/>
      </c>
      <c r="ACS9" s="66" t="str">
        <f t="shared" si="384"/>
        <v/>
      </c>
      <c r="ACT9" s="66" t="str">
        <f t="shared" si="385"/>
        <v/>
      </c>
    </row>
    <row r="10" spans="1:780" ht="15.75" customHeight="1" x14ac:dyDescent="0.25">
      <c r="B10" s="66">
        <v>69</v>
      </c>
      <c r="C10" s="66" t="s">
        <v>312</v>
      </c>
      <c r="D10" s="66" t="s">
        <v>356</v>
      </c>
      <c r="E10" s="156" t="s">
        <v>396</v>
      </c>
      <c r="F10" s="66" t="s">
        <v>497</v>
      </c>
      <c r="G10" s="66" t="s">
        <v>492</v>
      </c>
      <c r="H10" s="126">
        <v>0.38</v>
      </c>
      <c r="I10" s="130">
        <f>'Heating Values'!$D$35</f>
        <v>13.95</v>
      </c>
      <c r="J10" s="66" t="str">
        <f t="shared" si="0"/>
        <v>Firewood, Improved, GLO</v>
      </c>
      <c r="K10" s="66" t="s">
        <v>1254</v>
      </c>
      <c r="L10" s="66" t="s">
        <v>1253</v>
      </c>
      <c r="M10" s="66" t="s">
        <v>1254</v>
      </c>
      <c r="N10" s="66" t="s">
        <v>1253</v>
      </c>
      <c r="O10" s="66" t="s">
        <v>2109</v>
      </c>
      <c r="P10" s="66" t="str">
        <f t="shared" si="8"/>
        <v>GLO</v>
      </c>
      <c r="Q10" s="66" t="s">
        <v>306</v>
      </c>
      <c r="R10" s="165">
        <v>5.3</v>
      </c>
      <c r="S10" s="158" t="s">
        <v>66</v>
      </c>
      <c r="T10" s="163">
        <v>0.48</v>
      </c>
      <c r="U10" s="158" t="s">
        <v>66</v>
      </c>
      <c r="V10" s="158" t="s">
        <v>128</v>
      </c>
      <c r="W10" s="158" t="s">
        <v>128</v>
      </c>
      <c r="X10" s="164">
        <v>244</v>
      </c>
      <c r="Y10" s="158" t="s">
        <v>66</v>
      </c>
      <c r="Z10" s="163">
        <v>0.3</v>
      </c>
      <c r="AA10" s="158" t="s">
        <v>66</v>
      </c>
      <c r="AB10" s="165">
        <v>1.5</v>
      </c>
      <c r="AC10" s="158" t="s">
        <v>66</v>
      </c>
      <c r="AD10" s="166">
        <v>448000000000000</v>
      </c>
      <c r="AE10" s="158" t="s">
        <v>387</v>
      </c>
      <c r="AF10" s="158" t="s">
        <v>128</v>
      </c>
      <c r="AG10" s="158" t="s">
        <v>128</v>
      </c>
      <c r="AH10" s="158" t="s">
        <v>128</v>
      </c>
      <c r="AI10" s="158" t="s">
        <v>128</v>
      </c>
      <c r="AJ10" s="158" t="s">
        <v>128</v>
      </c>
      <c r="AK10" s="158" t="s">
        <v>128</v>
      </c>
      <c r="AL10" s="158" t="s">
        <v>128</v>
      </c>
      <c r="AM10" s="158" t="s">
        <v>128</v>
      </c>
      <c r="AN10" s="158" t="s">
        <v>128</v>
      </c>
      <c r="AO10" s="158" t="s">
        <v>128</v>
      </c>
      <c r="AP10" s="158" t="s">
        <v>128</v>
      </c>
      <c r="AQ10" s="158" t="s">
        <v>128</v>
      </c>
      <c r="AR10" s="158" t="s">
        <v>128</v>
      </c>
      <c r="AS10" s="158" t="s">
        <v>128</v>
      </c>
      <c r="AT10" s="158" t="s">
        <v>128</v>
      </c>
      <c r="AU10" s="158" t="s">
        <v>128</v>
      </c>
      <c r="AV10" s="158" t="s">
        <v>128</v>
      </c>
      <c r="AW10" s="158" t="s">
        <v>128</v>
      </c>
      <c r="AX10" s="158" t="s">
        <v>128</v>
      </c>
      <c r="AY10" s="158" t="s">
        <v>128</v>
      </c>
      <c r="AZ10" s="158" t="s">
        <v>128</v>
      </c>
      <c r="BA10" s="158" t="s">
        <v>128</v>
      </c>
      <c r="BB10" s="158" t="s">
        <v>128</v>
      </c>
      <c r="BC10" s="158" t="s">
        <v>128</v>
      </c>
      <c r="BD10" s="158" t="s">
        <v>128</v>
      </c>
      <c r="BE10" s="158" t="s">
        <v>128</v>
      </c>
      <c r="BF10" s="158" t="s">
        <v>128</v>
      </c>
      <c r="BG10" s="158" t="s">
        <v>128</v>
      </c>
      <c r="BH10" s="158" t="s">
        <v>128</v>
      </c>
      <c r="BI10" s="158" t="s">
        <v>128</v>
      </c>
      <c r="BJ10" s="158" t="s">
        <v>128</v>
      </c>
      <c r="BK10" s="158" t="s">
        <v>128</v>
      </c>
      <c r="BL10" s="158" t="s">
        <v>128</v>
      </c>
      <c r="BM10" s="158" t="s">
        <v>128</v>
      </c>
      <c r="BN10" s="158" t="s">
        <v>128</v>
      </c>
      <c r="BO10" s="158" t="s">
        <v>128</v>
      </c>
      <c r="BP10" s="158" t="s">
        <v>128</v>
      </c>
      <c r="BQ10" s="158" t="s">
        <v>128</v>
      </c>
      <c r="BR10" s="158" t="s">
        <v>128</v>
      </c>
      <c r="BS10" s="158" t="s">
        <v>128</v>
      </c>
      <c r="BT10" s="158" t="s">
        <v>128</v>
      </c>
      <c r="BU10" s="158" t="s">
        <v>128</v>
      </c>
      <c r="BV10" s="158" t="s">
        <v>128</v>
      </c>
      <c r="BW10" s="158" t="s">
        <v>128</v>
      </c>
      <c r="BX10" s="158" t="s">
        <v>128</v>
      </c>
      <c r="BY10" s="158" t="s">
        <v>128</v>
      </c>
      <c r="BZ10" s="158" t="s">
        <v>128</v>
      </c>
      <c r="CA10" s="158" t="s">
        <v>128</v>
      </c>
      <c r="CB10" s="158" t="s">
        <v>128</v>
      </c>
      <c r="CC10" s="158" t="s">
        <v>128</v>
      </c>
      <c r="CD10" s="158" t="s">
        <v>128</v>
      </c>
      <c r="CE10" s="158" t="s">
        <v>128</v>
      </c>
      <c r="CF10" s="158" t="s">
        <v>128</v>
      </c>
      <c r="CG10" s="158" t="s">
        <v>128</v>
      </c>
      <c r="CH10" s="158" t="s">
        <v>128</v>
      </c>
      <c r="CI10" s="158" t="s">
        <v>128</v>
      </c>
      <c r="CJ10" s="158" t="s">
        <v>128</v>
      </c>
      <c r="CK10" s="158" t="s">
        <v>128</v>
      </c>
      <c r="CL10" s="158" t="s">
        <v>128</v>
      </c>
      <c r="CM10" s="158" t="s">
        <v>128</v>
      </c>
      <c r="CN10" s="158" t="s">
        <v>128</v>
      </c>
      <c r="CO10" s="158" t="s">
        <v>128</v>
      </c>
      <c r="CP10" s="158" t="s">
        <v>128</v>
      </c>
      <c r="CQ10" s="158" t="s">
        <v>128</v>
      </c>
      <c r="CR10" s="158" t="s">
        <v>128</v>
      </c>
      <c r="CS10" s="158" t="s">
        <v>128</v>
      </c>
      <c r="CT10" s="158" t="s">
        <v>128</v>
      </c>
      <c r="CU10" s="158" t="s">
        <v>128</v>
      </c>
      <c r="CV10" s="158" t="s">
        <v>128</v>
      </c>
      <c r="CW10" s="158" t="s">
        <v>128</v>
      </c>
      <c r="CX10" s="158" t="s">
        <v>128</v>
      </c>
      <c r="CY10" s="158" t="s">
        <v>128</v>
      </c>
      <c r="CZ10" s="158" t="s">
        <v>128</v>
      </c>
      <c r="DA10" s="158" t="s">
        <v>128</v>
      </c>
      <c r="DB10" s="158" t="s">
        <v>128</v>
      </c>
      <c r="DC10" s="158" t="s">
        <v>128</v>
      </c>
      <c r="DD10" s="158" t="s">
        <v>128</v>
      </c>
      <c r="DE10" s="158" t="s">
        <v>128</v>
      </c>
      <c r="DF10" s="158" t="s">
        <v>128</v>
      </c>
      <c r="DG10" s="158" t="s">
        <v>128</v>
      </c>
      <c r="DH10" s="158" t="s">
        <v>128</v>
      </c>
      <c r="DI10" s="158" t="s">
        <v>128</v>
      </c>
      <c r="DJ10" s="158" t="s">
        <v>128</v>
      </c>
      <c r="DK10" s="158" t="s">
        <v>128</v>
      </c>
      <c r="DL10" s="158" t="s">
        <v>128</v>
      </c>
      <c r="DM10" s="158" t="s">
        <v>128</v>
      </c>
      <c r="DN10" s="158" t="s">
        <v>128</v>
      </c>
      <c r="DO10" s="158" t="s">
        <v>128</v>
      </c>
      <c r="DP10" s="158" t="s">
        <v>128</v>
      </c>
      <c r="DQ10" s="158" t="s">
        <v>128</v>
      </c>
      <c r="DR10" s="158" t="s">
        <v>128</v>
      </c>
      <c r="DS10" s="158" t="s">
        <v>128</v>
      </c>
      <c r="DT10" s="158" t="s">
        <v>128</v>
      </c>
      <c r="DU10" s="158" t="s">
        <v>128</v>
      </c>
      <c r="DV10" s="158" t="s">
        <v>128</v>
      </c>
      <c r="DW10" s="158" t="s">
        <v>128</v>
      </c>
      <c r="DX10" s="158" t="s">
        <v>128</v>
      </c>
      <c r="DY10" s="158" t="s">
        <v>128</v>
      </c>
      <c r="DZ10" s="158" t="s">
        <v>128</v>
      </c>
      <c r="EA10" s="158" t="s">
        <v>128</v>
      </c>
      <c r="EB10" s="158" t="s">
        <v>128</v>
      </c>
      <c r="EC10" s="158" t="s">
        <v>128</v>
      </c>
      <c r="ED10" s="158" t="s">
        <v>128</v>
      </c>
      <c r="EE10" s="158" t="s">
        <v>128</v>
      </c>
      <c r="EF10" s="158" t="s">
        <v>128</v>
      </c>
      <c r="EG10" s="158" t="s">
        <v>128</v>
      </c>
      <c r="EH10" s="158" t="s">
        <v>128</v>
      </c>
      <c r="EI10" s="158" t="s">
        <v>128</v>
      </c>
      <c r="EJ10" s="158" t="s">
        <v>128</v>
      </c>
      <c r="EK10" s="158" t="s">
        <v>128</v>
      </c>
      <c r="EL10" s="158" t="s">
        <v>128</v>
      </c>
      <c r="EM10" s="158" t="s">
        <v>128</v>
      </c>
      <c r="EN10" s="158" t="s">
        <v>128</v>
      </c>
      <c r="EO10" s="158" t="s">
        <v>128</v>
      </c>
      <c r="EP10" s="158" t="s">
        <v>128</v>
      </c>
      <c r="EQ10" s="158" t="s">
        <v>128</v>
      </c>
      <c r="ER10" s="158" t="s">
        <v>128</v>
      </c>
      <c r="ES10" s="158" t="s">
        <v>128</v>
      </c>
      <c r="ET10" s="158" t="s">
        <v>128</v>
      </c>
      <c r="EU10" s="158" t="s">
        <v>128</v>
      </c>
      <c r="EV10" s="158" t="s">
        <v>128</v>
      </c>
      <c r="EW10" s="158" t="s">
        <v>128</v>
      </c>
      <c r="EX10" s="158" t="s">
        <v>128</v>
      </c>
      <c r="EY10" s="158" t="s">
        <v>128</v>
      </c>
      <c r="EZ10" s="158" t="s">
        <v>128</v>
      </c>
      <c r="FA10" s="158" t="s">
        <v>128</v>
      </c>
      <c r="FB10" s="158" t="s">
        <v>128</v>
      </c>
      <c r="FC10" s="158" t="s">
        <v>128</v>
      </c>
      <c r="FD10" s="158" t="s">
        <v>128</v>
      </c>
      <c r="FE10" s="158" t="s">
        <v>128</v>
      </c>
      <c r="FF10" s="158" t="s">
        <v>128</v>
      </c>
      <c r="FG10" s="158" t="s">
        <v>128</v>
      </c>
      <c r="FH10" s="158" t="s">
        <v>128</v>
      </c>
      <c r="FI10" s="158" t="s">
        <v>128</v>
      </c>
      <c r="FJ10" s="158" t="s">
        <v>128</v>
      </c>
      <c r="FK10" s="158" t="s">
        <v>128</v>
      </c>
      <c r="FL10" s="158" t="s">
        <v>128</v>
      </c>
      <c r="FM10" s="158" t="s">
        <v>128</v>
      </c>
      <c r="FN10" s="158" t="s">
        <v>128</v>
      </c>
      <c r="FO10" s="158" t="s">
        <v>128</v>
      </c>
      <c r="FP10" s="158" t="s">
        <v>128</v>
      </c>
      <c r="FQ10" s="158" t="s">
        <v>128</v>
      </c>
      <c r="FR10" s="158" t="s">
        <v>128</v>
      </c>
      <c r="FS10" s="158" t="s">
        <v>128</v>
      </c>
      <c r="FT10" s="158" t="s">
        <v>128</v>
      </c>
      <c r="FU10" s="158" t="s">
        <v>128</v>
      </c>
      <c r="FV10" s="158" t="s">
        <v>128</v>
      </c>
      <c r="FW10" s="158" t="s">
        <v>128</v>
      </c>
      <c r="FX10" s="158" t="s">
        <v>128</v>
      </c>
      <c r="FY10" s="158" t="s">
        <v>128</v>
      </c>
      <c r="FZ10" s="158" t="s">
        <v>128</v>
      </c>
      <c r="GA10" s="158" t="s">
        <v>128</v>
      </c>
      <c r="GB10" s="158" t="s">
        <v>128</v>
      </c>
      <c r="GC10" s="158" t="s">
        <v>128</v>
      </c>
      <c r="GD10" s="158" t="s">
        <v>128</v>
      </c>
      <c r="GE10" s="158" t="s">
        <v>128</v>
      </c>
      <c r="GF10" s="158" t="s">
        <v>128</v>
      </c>
      <c r="GG10" s="158" t="s">
        <v>128</v>
      </c>
      <c r="GH10" s="158" t="s">
        <v>128</v>
      </c>
      <c r="GI10" s="158" t="s">
        <v>128</v>
      </c>
      <c r="GJ10" s="158" t="s">
        <v>128</v>
      </c>
      <c r="GK10" s="158" t="s">
        <v>128</v>
      </c>
      <c r="GL10" s="158" t="s">
        <v>128</v>
      </c>
      <c r="GM10" s="158" t="s">
        <v>128</v>
      </c>
      <c r="GN10" s="158" t="s">
        <v>128</v>
      </c>
      <c r="GO10" s="158" t="s">
        <v>128</v>
      </c>
      <c r="GP10" s="158" t="s">
        <v>128</v>
      </c>
      <c r="GQ10" s="158" t="s">
        <v>128</v>
      </c>
      <c r="GR10" s="158" t="s">
        <v>128</v>
      </c>
      <c r="GS10" s="158" t="s">
        <v>128</v>
      </c>
      <c r="GT10" s="158" t="s">
        <v>128</v>
      </c>
      <c r="GU10" s="158" t="s">
        <v>128</v>
      </c>
      <c r="GV10" s="158" t="s">
        <v>128</v>
      </c>
      <c r="GW10" s="158" t="s">
        <v>128</v>
      </c>
      <c r="GX10" s="158" t="s">
        <v>128</v>
      </c>
      <c r="GY10" s="158" t="s">
        <v>128</v>
      </c>
      <c r="GZ10" s="158" t="s">
        <v>128</v>
      </c>
      <c r="HA10" s="158" t="s">
        <v>128</v>
      </c>
      <c r="HB10" s="158" t="s">
        <v>128</v>
      </c>
      <c r="HC10" s="158" t="s">
        <v>128</v>
      </c>
      <c r="HD10" s="158" t="s">
        <v>128</v>
      </c>
      <c r="HE10" s="158" t="s">
        <v>128</v>
      </c>
      <c r="HF10" s="158" t="s">
        <v>128</v>
      </c>
      <c r="HG10" s="158" t="s">
        <v>128</v>
      </c>
      <c r="HH10" s="158" t="s">
        <v>128</v>
      </c>
      <c r="HI10" s="158" t="s">
        <v>128</v>
      </c>
      <c r="HJ10" s="158" t="s">
        <v>128</v>
      </c>
      <c r="HK10" s="158" t="s">
        <v>128</v>
      </c>
      <c r="HL10" s="158" t="s">
        <v>128</v>
      </c>
      <c r="HM10" s="158" t="s">
        <v>128</v>
      </c>
      <c r="HN10" s="158" t="s">
        <v>128</v>
      </c>
      <c r="HO10" s="158" t="s">
        <v>128</v>
      </c>
      <c r="HP10" s="158" t="s">
        <v>128</v>
      </c>
      <c r="HQ10" s="158" t="s">
        <v>128</v>
      </c>
      <c r="HR10" s="158" t="s">
        <v>128</v>
      </c>
      <c r="HS10" s="158" t="s">
        <v>128</v>
      </c>
      <c r="HT10" s="158" t="s">
        <v>128</v>
      </c>
      <c r="HU10" s="158" t="s">
        <v>128</v>
      </c>
      <c r="HV10" s="158" t="s">
        <v>128</v>
      </c>
      <c r="HW10" s="158" t="s">
        <v>128</v>
      </c>
      <c r="HX10" s="158" t="s">
        <v>128</v>
      </c>
      <c r="HY10" s="158" t="s">
        <v>128</v>
      </c>
      <c r="HZ10" s="158" t="s">
        <v>128</v>
      </c>
      <c r="IA10" s="158" t="s">
        <v>128</v>
      </c>
      <c r="IB10" s="158" t="s">
        <v>128</v>
      </c>
      <c r="IC10" s="158" t="s">
        <v>128</v>
      </c>
      <c r="ID10" s="158" t="s">
        <v>128</v>
      </c>
      <c r="IE10" s="158" t="s">
        <v>128</v>
      </c>
      <c r="IF10" s="158" t="s">
        <v>128</v>
      </c>
      <c r="IG10" s="158" t="s">
        <v>128</v>
      </c>
      <c r="IH10" s="158" t="s">
        <v>128</v>
      </c>
      <c r="II10" s="158" t="s">
        <v>128</v>
      </c>
      <c r="IJ10" s="158" t="s">
        <v>128</v>
      </c>
      <c r="IK10" s="158" t="s">
        <v>128</v>
      </c>
      <c r="IL10" s="158" t="s">
        <v>128</v>
      </c>
      <c r="IM10" s="158" t="s">
        <v>128</v>
      </c>
      <c r="IN10" s="158" t="s">
        <v>128</v>
      </c>
      <c r="IO10" s="158" t="s">
        <v>128</v>
      </c>
      <c r="IP10" s="158" t="s">
        <v>128</v>
      </c>
      <c r="IQ10" s="158" t="s">
        <v>128</v>
      </c>
      <c r="IR10" s="158" t="s">
        <v>128</v>
      </c>
      <c r="IS10" s="158" t="s">
        <v>128</v>
      </c>
      <c r="IT10" s="158" t="s">
        <v>128</v>
      </c>
      <c r="IU10" s="158" t="s">
        <v>128</v>
      </c>
      <c r="IV10" s="158" t="s">
        <v>128</v>
      </c>
      <c r="IW10" s="158" t="s">
        <v>128</v>
      </c>
      <c r="IX10" s="158" t="s">
        <v>128</v>
      </c>
      <c r="IY10" s="158" t="s">
        <v>128</v>
      </c>
      <c r="IZ10" s="158" t="s">
        <v>128</v>
      </c>
      <c r="JA10" s="158" t="s">
        <v>128</v>
      </c>
      <c r="JB10" s="158" t="s">
        <v>128</v>
      </c>
      <c r="JC10" s="158" t="s">
        <v>128</v>
      </c>
      <c r="JD10" s="158" t="s">
        <v>128</v>
      </c>
      <c r="JE10" s="158" t="s">
        <v>128</v>
      </c>
      <c r="JF10" s="158" t="s">
        <v>128</v>
      </c>
      <c r="JG10" s="158" t="s">
        <v>128</v>
      </c>
      <c r="JH10" s="158" t="s">
        <v>128</v>
      </c>
      <c r="JI10" s="158" t="s">
        <v>128</v>
      </c>
      <c r="JJ10" s="158" t="s">
        <v>128</v>
      </c>
      <c r="JK10" s="158" t="s">
        <v>128</v>
      </c>
      <c r="JL10" s="158" t="s">
        <v>128</v>
      </c>
      <c r="JM10" s="158" t="s">
        <v>128</v>
      </c>
      <c r="JN10" s="158" t="s">
        <v>128</v>
      </c>
      <c r="JO10" s="158" t="s">
        <v>128</v>
      </c>
      <c r="JP10" s="158" t="s">
        <v>128</v>
      </c>
      <c r="JQ10" s="158" t="s">
        <v>128</v>
      </c>
      <c r="JR10" s="158" t="s">
        <v>128</v>
      </c>
      <c r="JS10" s="158" t="s">
        <v>128</v>
      </c>
      <c r="JT10" s="158" t="s">
        <v>128</v>
      </c>
      <c r="JU10" s="158" t="s">
        <v>128</v>
      </c>
      <c r="JV10" s="158" t="s">
        <v>128</v>
      </c>
      <c r="JW10" s="158" t="s">
        <v>128</v>
      </c>
      <c r="JX10" s="158" t="s">
        <v>128</v>
      </c>
      <c r="JY10" s="158" t="s">
        <v>128</v>
      </c>
      <c r="JZ10" s="158" t="s">
        <v>128</v>
      </c>
      <c r="KA10" s="158" t="s">
        <v>128</v>
      </c>
      <c r="KB10" s="158" t="s">
        <v>128</v>
      </c>
      <c r="KC10" s="158" t="s">
        <v>128</v>
      </c>
      <c r="KD10" s="158" t="s">
        <v>128</v>
      </c>
      <c r="KE10" s="158" t="s">
        <v>128</v>
      </c>
      <c r="KF10" s="158" t="s">
        <v>128</v>
      </c>
      <c r="KG10" s="158" t="s">
        <v>128</v>
      </c>
      <c r="KH10" s="158" t="s">
        <v>128</v>
      </c>
      <c r="KI10" s="158" t="s">
        <v>128</v>
      </c>
      <c r="KJ10" s="158" t="s">
        <v>128</v>
      </c>
      <c r="KK10" s="158" t="s">
        <v>128</v>
      </c>
      <c r="KL10" s="158" t="s">
        <v>128</v>
      </c>
      <c r="KM10" s="158" t="s">
        <v>128</v>
      </c>
      <c r="KN10" s="158" t="s">
        <v>128</v>
      </c>
      <c r="KO10" s="158" t="s">
        <v>128</v>
      </c>
      <c r="KP10" s="158" t="s">
        <v>128</v>
      </c>
      <c r="KQ10" s="158" t="s">
        <v>128</v>
      </c>
      <c r="KR10" s="158" t="s">
        <v>128</v>
      </c>
      <c r="KS10" s="158" t="s">
        <v>128</v>
      </c>
      <c r="KT10" s="158" t="s">
        <v>128</v>
      </c>
      <c r="KU10" s="158" t="s">
        <v>128</v>
      </c>
      <c r="KV10" s="158" t="s">
        <v>128</v>
      </c>
      <c r="KW10" s="158" t="s">
        <v>128</v>
      </c>
      <c r="KX10" s="158" t="s">
        <v>128</v>
      </c>
      <c r="KY10" s="158" t="s">
        <v>128</v>
      </c>
      <c r="KZ10" s="158" t="s">
        <v>128</v>
      </c>
      <c r="LA10" s="158" t="s">
        <v>128</v>
      </c>
      <c r="LB10" s="158" t="s">
        <v>128</v>
      </c>
      <c r="LC10" s="158" t="s">
        <v>128</v>
      </c>
      <c r="LD10" s="158" t="s">
        <v>128</v>
      </c>
      <c r="LE10" s="158" t="s">
        <v>128</v>
      </c>
      <c r="LF10" s="158" t="s">
        <v>128</v>
      </c>
      <c r="LG10" s="158" t="s">
        <v>128</v>
      </c>
      <c r="LH10" s="158" t="s">
        <v>128</v>
      </c>
      <c r="LI10" s="158" t="s">
        <v>128</v>
      </c>
      <c r="LJ10" s="158" t="s">
        <v>128</v>
      </c>
      <c r="LK10" s="158" t="s">
        <v>128</v>
      </c>
      <c r="LL10" s="158" t="s">
        <v>128</v>
      </c>
      <c r="LM10" s="158" t="s">
        <v>128</v>
      </c>
      <c r="LN10" s="158" t="s">
        <v>128</v>
      </c>
      <c r="LO10" s="158" t="s">
        <v>128</v>
      </c>
      <c r="LP10" s="158" t="s">
        <v>128</v>
      </c>
      <c r="LQ10" s="158" t="s">
        <v>128</v>
      </c>
      <c r="LR10" s="158" t="s">
        <v>128</v>
      </c>
      <c r="LS10" s="158" t="s">
        <v>128</v>
      </c>
      <c r="LT10" s="158" t="s">
        <v>128</v>
      </c>
      <c r="LU10" s="158" t="s">
        <v>128</v>
      </c>
      <c r="LV10" s="158" t="s">
        <v>128</v>
      </c>
      <c r="LW10" s="158" t="s">
        <v>128</v>
      </c>
      <c r="LX10" s="158" t="s">
        <v>128</v>
      </c>
      <c r="LY10" s="158" t="s">
        <v>128</v>
      </c>
      <c r="LZ10" s="158" t="s">
        <v>128</v>
      </c>
      <c r="MA10" s="158" t="s">
        <v>128</v>
      </c>
      <c r="MB10" s="158" t="s">
        <v>128</v>
      </c>
      <c r="MC10" s="158" t="s">
        <v>128</v>
      </c>
      <c r="MD10" s="158" t="s">
        <v>128</v>
      </c>
      <c r="ME10" s="158" t="s">
        <v>128</v>
      </c>
      <c r="MF10" s="158" t="s">
        <v>128</v>
      </c>
      <c r="MG10" s="158" t="s">
        <v>128</v>
      </c>
      <c r="MH10" s="158" t="s">
        <v>128</v>
      </c>
      <c r="MI10" s="158" t="s">
        <v>128</v>
      </c>
      <c r="MJ10" s="158" t="s">
        <v>128</v>
      </c>
      <c r="MK10" s="158" t="s">
        <v>128</v>
      </c>
      <c r="ML10" s="158" t="s">
        <v>128</v>
      </c>
      <c r="MM10" s="158" t="s">
        <v>128</v>
      </c>
      <c r="MN10" s="158" t="s">
        <v>128</v>
      </c>
      <c r="MO10" s="158" t="s">
        <v>128</v>
      </c>
      <c r="MP10" s="158" t="s">
        <v>128</v>
      </c>
      <c r="MQ10" s="158" t="s">
        <v>128</v>
      </c>
      <c r="MR10" s="158" t="s">
        <v>128</v>
      </c>
      <c r="MS10" s="158" t="s">
        <v>128</v>
      </c>
      <c r="MT10" s="158" t="s">
        <v>128</v>
      </c>
      <c r="MU10" s="158" t="s">
        <v>128</v>
      </c>
      <c r="MV10" s="158" t="s">
        <v>128</v>
      </c>
      <c r="MW10" s="158" t="s">
        <v>128</v>
      </c>
      <c r="MX10" s="158" t="s">
        <v>128</v>
      </c>
      <c r="MY10" s="158" t="s">
        <v>128</v>
      </c>
      <c r="MZ10" s="158" t="s">
        <v>128</v>
      </c>
      <c r="NA10" s="158" t="s">
        <v>128</v>
      </c>
      <c r="NB10" s="158" t="s">
        <v>128</v>
      </c>
      <c r="NC10" s="158" t="s">
        <v>128</v>
      </c>
      <c r="ND10" s="158" t="s">
        <v>128</v>
      </c>
      <c r="NE10" s="158" t="s">
        <v>128</v>
      </c>
      <c r="NF10" s="158" t="s">
        <v>128</v>
      </c>
      <c r="NG10" s="158" t="s">
        <v>128</v>
      </c>
      <c r="NH10" s="158" t="s">
        <v>128</v>
      </c>
      <c r="NI10" s="158" t="s">
        <v>128</v>
      </c>
      <c r="NJ10" s="158" t="s">
        <v>128</v>
      </c>
      <c r="NK10" s="158" t="s">
        <v>128</v>
      </c>
      <c r="NL10" s="158" t="s">
        <v>128</v>
      </c>
      <c r="NM10" s="158" t="s">
        <v>128</v>
      </c>
      <c r="NN10" s="158" t="s">
        <v>128</v>
      </c>
      <c r="NO10" s="158" t="s">
        <v>128</v>
      </c>
      <c r="NP10" s="158" t="s">
        <v>128</v>
      </c>
      <c r="NQ10" s="158" t="s">
        <v>128</v>
      </c>
      <c r="NR10" s="158" t="s">
        <v>128</v>
      </c>
      <c r="NS10" s="158" t="s">
        <v>128</v>
      </c>
      <c r="NT10" s="158" t="s">
        <v>128</v>
      </c>
      <c r="NU10" s="158" t="s">
        <v>128</v>
      </c>
      <c r="NV10" s="158" t="s">
        <v>128</v>
      </c>
      <c r="NW10" s="158" t="s">
        <v>128</v>
      </c>
      <c r="NX10" s="158" t="s">
        <v>128</v>
      </c>
      <c r="NY10" s="158" t="s">
        <v>128</v>
      </c>
      <c r="NZ10" s="158" t="s">
        <v>128</v>
      </c>
      <c r="OA10" s="158" t="s">
        <v>128</v>
      </c>
      <c r="OB10" s="158" t="s">
        <v>128</v>
      </c>
      <c r="OC10" s="158" t="s">
        <v>128</v>
      </c>
      <c r="OD10" s="158" t="s">
        <v>128</v>
      </c>
      <c r="OE10" s="170" t="s">
        <v>128</v>
      </c>
      <c r="OF10" s="181"/>
      <c r="OG10" s="175">
        <f t="shared" si="9"/>
        <v>5.3</v>
      </c>
      <c r="OH10" s="66" t="str">
        <f t="shared" si="10"/>
        <v>kg/GJ delivered</v>
      </c>
      <c r="OI10" s="126">
        <f t="shared" si="11"/>
        <v>0.48</v>
      </c>
      <c r="OJ10" s="66" t="str">
        <f t="shared" si="12"/>
        <v>kg/GJ delivered</v>
      </c>
      <c r="OK10" s="66" t="str">
        <f t="shared" si="13"/>
        <v/>
      </c>
      <c r="OL10" s="66" t="str">
        <f t="shared" si="14"/>
        <v/>
      </c>
      <c r="OM10" s="159">
        <f t="shared" si="15"/>
        <v>244</v>
      </c>
      <c r="ON10" s="66" t="str">
        <f t="shared" si="16"/>
        <v>kg/GJ delivered</v>
      </c>
      <c r="OO10" s="126">
        <f t="shared" si="17"/>
        <v>0.3</v>
      </c>
      <c r="OP10" s="66" t="str">
        <f t="shared" si="18"/>
        <v>kg/GJ delivered</v>
      </c>
      <c r="OQ10" s="118">
        <f t="shared" si="19"/>
        <v>1.5</v>
      </c>
      <c r="OR10" s="66" t="str">
        <f t="shared" si="20"/>
        <v>kg/GJ delivered</v>
      </c>
      <c r="OS10" s="66" t="str">
        <f t="shared" si="21"/>
        <v/>
      </c>
      <c r="OT10" s="66" t="str">
        <f t="shared" si="22"/>
        <v/>
      </c>
      <c r="OU10" s="66" t="str">
        <f t="shared" si="23"/>
        <v/>
      </c>
      <c r="OV10" s="66" t="str">
        <f t="shared" si="24"/>
        <v/>
      </c>
      <c r="OW10" s="66" t="str">
        <f t="shared" si="25"/>
        <v/>
      </c>
      <c r="OX10" s="66" t="str">
        <f t="shared" si="26"/>
        <v/>
      </c>
      <c r="OY10" s="66" t="str">
        <f t="shared" si="27"/>
        <v/>
      </c>
      <c r="OZ10" s="66" t="str">
        <f t="shared" si="28"/>
        <v/>
      </c>
      <c r="PA10" s="66" t="str">
        <f t="shared" si="29"/>
        <v/>
      </c>
      <c r="PB10" s="66" t="str">
        <f t="shared" si="30"/>
        <v/>
      </c>
      <c r="PC10" s="66" t="str">
        <f t="shared" si="31"/>
        <v/>
      </c>
      <c r="PD10" s="66" t="str">
        <f t="shared" si="32"/>
        <v/>
      </c>
      <c r="PE10" s="66" t="str">
        <f t="shared" si="33"/>
        <v/>
      </c>
      <c r="PF10" s="66" t="str">
        <f t="shared" si="34"/>
        <v/>
      </c>
      <c r="PG10" s="66" t="str">
        <f t="shared" si="35"/>
        <v/>
      </c>
      <c r="PH10" s="66" t="str">
        <f t="shared" si="36"/>
        <v/>
      </c>
      <c r="PI10" s="66" t="str">
        <f t="shared" si="37"/>
        <v/>
      </c>
      <c r="PJ10" s="66" t="str">
        <f t="shared" si="38"/>
        <v/>
      </c>
      <c r="PK10" s="66" t="str">
        <f t="shared" si="39"/>
        <v/>
      </c>
      <c r="PL10" s="66" t="str">
        <f t="shared" si="40"/>
        <v/>
      </c>
      <c r="PM10" s="66" t="str">
        <f t="shared" si="41"/>
        <v/>
      </c>
      <c r="PN10" s="66" t="str">
        <f t="shared" si="42"/>
        <v/>
      </c>
      <c r="PO10" s="66" t="str">
        <f t="shared" si="43"/>
        <v/>
      </c>
      <c r="PP10" s="66" t="str">
        <f t="shared" si="44"/>
        <v/>
      </c>
      <c r="PQ10" s="66" t="str">
        <f t="shared" si="45"/>
        <v/>
      </c>
      <c r="PR10" s="66" t="str">
        <f t="shared" si="46"/>
        <v/>
      </c>
      <c r="PS10" s="66" t="str">
        <f t="shared" si="47"/>
        <v/>
      </c>
      <c r="PT10" s="66" t="str">
        <f t="shared" si="48"/>
        <v/>
      </c>
      <c r="PU10" s="66" t="str">
        <f t="shared" si="49"/>
        <v/>
      </c>
      <c r="PV10" s="66" t="str">
        <f t="shared" si="50"/>
        <v/>
      </c>
      <c r="PW10" s="66" t="str">
        <f t="shared" si="51"/>
        <v/>
      </c>
      <c r="PX10" s="66" t="str">
        <f t="shared" si="52"/>
        <v/>
      </c>
      <c r="PY10" s="66" t="str">
        <f t="shared" si="53"/>
        <v/>
      </c>
      <c r="PZ10" s="66" t="str">
        <f t="shared" si="54"/>
        <v/>
      </c>
      <c r="QA10" s="66" t="str">
        <f t="shared" si="55"/>
        <v/>
      </c>
      <c r="QB10" s="66" t="str">
        <f t="shared" si="56"/>
        <v/>
      </c>
      <c r="QC10" s="66" t="str">
        <f t="shared" si="57"/>
        <v/>
      </c>
      <c r="QD10" s="66" t="str">
        <f t="shared" si="58"/>
        <v/>
      </c>
      <c r="QE10" s="66" t="str">
        <f t="shared" si="59"/>
        <v/>
      </c>
      <c r="QF10" s="66" t="str">
        <f t="shared" si="60"/>
        <v/>
      </c>
      <c r="QG10" s="66" t="str">
        <f t="shared" si="61"/>
        <v/>
      </c>
      <c r="QH10" s="66" t="str">
        <f t="shared" si="62"/>
        <v/>
      </c>
      <c r="QI10" s="66" t="str">
        <f t="shared" si="63"/>
        <v/>
      </c>
      <c r="QJ10" s="66" t="str">
        <f t="shared" si="64"/>
        <v/>
      </c>
      <c r="QK10" s="66" t="str">
        <f t="shared" si="65"/>
        <v/>
      </c>
      <c r="QL10" s="66" t="str">
        <f t="shared" si="66"/>
        <v/>
      </c>
      <c r="QM10" s="66" t="str">
        <f t="shared" si="67"/>
        <v/>
      </c>
      <c r="QN10" s="66" t="str">
        <f t="shared" si="68"/>
        <v/>
      </c>
      <c r="QO10" s="66" t="str">
        <f t="shared" si="69"/>
        <v/>
      </c>
      <c r="QP10" s="66" t="str">
        <f t="shared" si="70"/>
        <v/>
      </c>
      <c r="QQ10" s="66" t="str">
        <f t="shared" si="71"/>
        <v/>
      </c>
      <c r="QR10" s="66" t="str">
        <f t="shared" si="72"/>
        <v/>
      </c>
      <c r="QS10" s="66" t="str">
        <f t="shared" si="73"/>
        <v/>
      </c>
      <c r="QT10" s="66" t="str">
        <f t="shared" si="74"/>
        <v/>
      </c>
      <c r="QU10" s="66" t="str">
        <f t="shared" si="75"/>
        <v/>
      </c>
      <c r="QV10" s="66" t="str">
        <f t="shared" si="76"/>
        <v/>
      </c>
      <c r="QW10" s="66" t="str">
        <f t="shared" si="77"/>
        <v/>
      </c>
      <c r="QX10" s="66" t="str">
        <f t="shared" si="78"/>
        <v/>
      </c>
      <c r="QY10" s="66" t="str">
        <f t="shared" si="79"/>
        <v/>
      </c>
      <c r="QZ10" s="66" t="str">
        <f t="shared" si="80"/>
        <v/>
      </c>
      <c r="RA10" s="66" t="str">
        <f t="shared" si="81"/>
        <v/>
      </c>
      <c r="RB10" s="66" t="str">
        <f t="shared" si="82"/>
        <v/>
      </c>
      <c r="RC10" s="66" t="str">
        <f t="shared" si="83"/>
        <v/>
      </c>
      <c r="RD10" s="66" t="str">
        <f t="shared" si="84"/>
        <v/>
      </c>
      <c r="RE10" s="66" t="str">
        <f t="shared" si="85"/>
        <v/>
      </c>
      <c r="RF10" s="66" t="str">
        <f t="shared" si="86"/>
        <v/>
      </c>
      <c r="RG10" s="66" t="str">
        <f t="shared" si="87"/>
        <v/>
      </c>
      <c r="RH10" s="66" t="str">
        <f t="shared" si="88"/>
        <v/>
      </c>
      <c r="RI10" s="66" t="str">
        <f t="shared" si="89"/>
        <v/>
      </c>
      <c r="RJ10" s="66" t="str">
        <f t="shared" si="90"/>
        <v/>
      </c>
      <c r="RK10" s="66" t="str">
        <f t="shared" si="91"/>
        <v/>
      </c>
      <c r="RL10" s="66" t="str">
        <f t="shared" si="92"/>
        <v/>
      </c>
      <c r="RM10" s="66" t="str">
        <f t="shared" si="93"/>
        <v/>
      </c>
      <c r="RN10" s="66" t="str">
        <f t="shared" si="94"/>
        <v/>
      </c>
      <c r="RO10" s="66" t="str">
        <f t="shared" si="95"/>
        <v/>
      </c>
      <c r="RP10" s="66" t="str">
        <f t="shared" si="96"/>
        <v/>
      </c>
      <c r="RQ10" s="66" t="str">
        <f t="shared" si="97"/>
        <v/>
      </c>
      <c r="RR10" s="66" t="str">
        <f t="shared" si="98"/>
        <v/>
      </c>
      <c r="RS10" s="66" t="str">
        <f t="shared" si="99"/>
        <v/>
      </c>
      <c r="RT10" s="66" t="str">
        <f t="shared" si="100"/>
        <v/>
      </c>
      <c r="RU10" s="66" t="str">
        <f t="shared" si="101"/>
        <v/>
      </c>
      <c r="RV10" s="66" t="str">
        <f t="shared" si="102"/>
        <v/>
      </c>
      <c r="RW10" s="66" t="str">
        <f t="shared" si="103"/>
        <v/>
      </c>
      <c r="RX10" s="66" t="str">
        <f t="shared" si="104"/>
        <v/>
      </c>
      <c r="RY10" s="66" t="str">
        <f t="shared" si="105"/>
        <v/>
      </c>
      <c r="RZ10" s="66" t="str">
        <f t="shared" si="106"/>
        <v/>
      </c>
      <c r="SA10" s="66" t="str">
        <f t="shared" si="107"/>
        <v/>
      </c>
      <c r="SB10" s="66" t="str">
        <f t="shared" si="108"/>
        <v/>
      </c>
      <c r="SC10" s="66" t="str">
        <f t="shared" si="109"/>
        <v/>
      </c>
      <c r="SD10" s="66" t="str">
        <f t="shared" si="110"/>
        <v/>
      </c>
      <c r="SE10" s="66" t="str">
        <f t="shared" si="111"/>
        <v/>
      </c>
      <c r="SF10" s="66" t="str">
        <f t="shared" si="112"/>
        <v/>
      </c>
      <c r="SG10" s="66" t="str">
        <f t="shared" si="113"/>
        <v/>
      </c>
      <c r="SH10" s="66" t="str">
        <f t="shared" si="114"/>
        <v/>
      </c>
      <c r="SI10" s="66" t="str">
        <f t="shared" si="115"/>
        <v/>
      </c>
      <c r="SJ10" s="66" t="str">
        <f t="shared" si="116"/>
        <v/>
      </c>
      <c r="SK10" s="66" t="str">
        <f t="shared" si="117"/>
        <v/>
      </c>
      <c r="SL10" s="66" t="str">
        <f t="shared" si="118"/>
        <v/>
      </c>
      <c r="SM10" s="66" t="str">
        <f t="shared" si="119"/>
        <v/>
      </c>
      <c r="SN10" s="66" t="str">
        <f t="shared" si="120"/>
        <v/>
      </c>
      <c r="SO10" s="66" t="str">
        <f t="shared" si="121"/>
        <v/>
      </c>
      <c r="SP10" s="66" t="str">
        <f t="shared" si="122"/>
        <v/>
      </c>
      <c r="SQ10" s="66" t="str">
        <f t="shared" si="123"/>
        <v/>
      </c>
      <c r="SR10" s="66" t="str">
        <f t="shared" si="124"/>
        <v/>
      </c>
      <c r="SS10" s="66" t="str">
        <f t="shared" si="125"/>
        <v/>
      </c>
      <c r="ST10" s="66" t="str">
        <f t="shared" si="126"/>
        <v/>
      </c>
      <c r="SU10" s="66" t="str">
        <f t="shared" si="127"/>
        <v/>
      </c>
      <c r="SV10" s="66" t="str">
        <f t="shared" si="128"/>
        <v/>
      </c>
      <c r="SW10" s="66" t="str">
        <f t="shared" si="129"/>
        <v/>
      </c>
      <c r="SX10" s="66" t="str">
        <f t="shared" si="130"/>
        <v/>
      </c>
      <c r="SY10" s="66" t="str">
        <f t="shared" si="131"/>
        <v/>
      </c>
      <c r="SZ10" s="66" t="str">
        <f t="shared" si="132"/>
        <v/>
      </c>
      <c r="TA10" s="66" t="str">
        <f t="shared" si="133"/>
        <v/>
      </c>
      <c r="TB10" s="66" t="str">
        <f t="shared" si="134"/>
        <v/>
      </c>
      <c r="TC10" s="66" t="str">
        <f t="shared" si="135"/>
        <v/>
      </c>
      <c r="TD10" s="66" t="str">
        <f t="shared" si="136"/>
        <v/>
      </c>
      <c r="TE10" s="66" t="str">
        <f t="shared" si="137"/>
        <v/>
      </c>
      <c r="TF10" s="66" t="str">
        <f t="shared" si="138"/>
        <v/>
      </c>
      <c r="TG10" s="66" t="str">
        <f t="shared" si="139"/>
        <v/>
      </c>
      <c r="TH10" s="66" t="str">
        <f t="shared" si="140"/>
        <v/>
      </c>
      <c r="TI10" s="66" t="str">
        <f t="shared" si="141"/>
        <v/>
      </c>
      <c r="TJ10" s="66" t="str">
        <f t="shared" si="142"/>
        <v/>
      </c>
      <c r="TK10" s="66" t="str">
        <f t="shared" si="143"/>
        <v/>
      </c>
      <c r="TL10" s="66" t="str">
        <f t="shared" si="144"/>
        <v/>
      </c>
      <c r="TM10" s="66" t="str">
        <f t="shared" si="145"/>
        <v/>
      </c>
      <c r="TN10" s="66" t="str">
        <f t="shared" si="146"/>
        <v/>
      </c>
      <c r="TO10" s="66" t="str">
        <f t="shared" si="147"/>
        <v/>
      </c>
      <c r="TP10" s="66" t="str">
        <f t="shared" si="148"/>
        <v/>
      </c>
      <c r="TQ10" s="66" t="str">
        <f t="shared" si="149"/>
        <v/>
      </c>
      <c r="TR10" s="66" t="str">
        <f t="shared" si="150"/>
        <v/>
      </c>
      <c r="TS10" s="66" t="str">
        <f t="shared" si="151"/>
        <v/>
      </c>
      <c r="TT10" s="66" t="str">
        <f t="shared" si="152"/>
        <v/>
      </c>
      <c r="TU10" s="66" t="str">
        <f t="shared" si="153"/>
        <v/>
      </c>
      <c r="TV10" s="66" t="str">
        <f t="shared" si="154"/>
        <v/>
      </c>
      <c r="TW10" s="66" t="str">
        <f t="shared" si="155"/>
        <v/>
      </c>
      <c r="TX10" s="66" t="str">
        <f t="shared" si="156"/>
        <v/>
      </c>
      <c r="TY10" s="66" t="str">
        <f t="shared" si="157"/>
        <v/>
      </c>
      <c r="TZ10" s="66" t="str">
        <f t="shared" si="158"/>
        <v/>
      </c>
      <c r="UA10" s="66" t="str">
        <f t="shared" si="159"/>
        <v/>
      </c>
      <c r="UB10" s="66" t="str">
        <f t="shared" si="160"/>
        <v/>
      </c>
      <c r="UC10" s="66" t="str">
        <f t="shared" si="161"/>
        <v/>
      </c>
      <c r="UD10" s="66" t="str">
        <f t="shared" si="162"/>
        <v/>
      </c>
      <c r="UE10" s="66" t="str">
        <f t="shared" si="163"/>
        <v/>
      </c>
      <c r="UF10" s="66" t="str">
        <f t="shared" si="164"/>
        <v/>
      </c>
      <c r="UG10" s="66" t="str">
        <f t="shared" si="165"/>
        <v/>
      </c>
      <c r="UH10" s="66" t="str">
        <f t="shared" si="166"/>
        <v/>
      </c>
      <c r="UI10" s="66" t="str">
        <f t="shared" si="167"/>
        <v/>
      </c>
      <c r="UJ10" s="66" t="str">
        <f t="shared" si="168"/>
        <v/>
      </c>
      <c r="UK10" s="66" t="str">
        <f t="shared" si="169"/>
        <v/>
      </c>
      <c r="UL10" s="66" t="str">
        <f t="shared" si="170"/>
        <v/>
      </c>
      <c r="UM10" s="66" t="str">
        <f t="shared" si="171"/>
        <v/>
      </c>
      <c r="UN10" s="66" t="str">
        <f t="shared" si="172"/>
        <v/>
      </c>
      <c r="UO10" s="66" t="str">
        <f t="shared" si="173"/>
        <v/>
      </c>
      <c r="UP10" s="66" t="str">
        <f t="shared" si="174"/>
        <v/>
      </c>
      <c r="UQ10" s="66" t="str">
        <f t="shared" si="175"/>
        <v/>
      </c>
      <c r="UR10" s="66" t="str">
        <f t="shared" si="176"/>
        <v/>
      </c>
      <c r="US10" s="66" t="str">
        <f t="shared" si="177"/>
        <v/>
      </c>
      <c r="UT10" s="66" t="str">
        <f t="shared" si="178"/>
        <v/>
      </c>
      <c r="UU10" s="66" t="str">
        <f t="shared" si="179"/>
        <v/>
      </c>
      <c r="UV10" s="66" t="str">
        <f t="shared" si="180"/>
        <v/>
      </c>
      <c r="UW10" s="66" t="str">
        <f t="shared" si="181"/>
        <v/>
      </c>
      <c r="UX10" s="66" t="str">
        <f t="shared" si="182"/>
        <v/>
      </c>
      <c r="UY10" s="66" t="str">
        <f t="shared" si="183"/>
        <v/>
      </c>
      <c r="UZ10" s="66" t="str">
        <f t="shared" si="184"/>
        <v/>
      </c>
      <c r="VA10" s="66" t="str">
        <f t="shared" si="185"/>
        <v/>
      </c>
      <c r="VB10" s="66" t="str">
        <f t="shared" si="186"/>
        <v/>
      </c>
      <c r="VC10" s="66" t="str">
        <f t="shared" si="187"/>
        <v/>
      </c>
      <c r="VD10" s="66" t="str">
        <f t="shared" si="188"/>
        <v/>
      </c>
      <c r="VE10" s="66" t="str">
        <f t="shared" si="189"/>
        <v/>
      </c>
      <c r="VF10" s="66" t="str">
        <f t="shared" si="190"/>
        <v/>
      </c>
      <c r="VG10" s="66" t="str">
        <f t="shared" si="191"/>
        <v/>
      </c>
      <c r="VH10" s="66" t="str">
        <f t="shared" si="192"/>
        <v/>
      </c>
      <c r="VI10" s="66" t="str">
        <f t="shared" si="193"/>
        <v/>
      </c>
      <c r="VJ10" s="66" t="str">
        <f t="shared" si="194"/>
        <v/>
      </c>
      <c r="VK10" s="66" t="str">
        <f t="shared" si="195"/>
        <v/>
      </c>
      <c r="VL10" s="66" t="str">
        <f t="shared" si="196"/>
        <v/>
      </c>
      <c r="VM10" s="66" t="str">
        <f t="shared" si="197"/>
        <v/>
      </c>
      <c r="VN10" s="66" t="str">
        <f t="shared" si="198"/>
        <v/>
      </c>
      <c r="VO10" s="66" t="str">
        <f t="shared" si="199"/>
        <v/>
      </c>
      <c r="VP10" s="66" t="str">
        <f t="shared" si="200"/>
        <v/>
      </c>
      <c r="VQ10" s="66" t="str">
        <f t="shared" si="201"/>
        <v/>
      </c>
      <c r="VR10" s="66" t="str">
        <f t="shared" si="202"/>
        <v/>
      </c>
      <c r="VS10" s="66" t="str">
        <f t="shared" si="203"/>
        <v/>
      </c>
      <c r="VT10" s="66" t="str">
        <f t="shared" si="204"/>
        <v/>
      </c>
      <c r="VU10" s="66" t="str">
        <f t="shared" si="205"/>
        <v/>
      </c>
      <c r="VV10" s="66" t="str">
        <f t="shared" si="206"/>
        <v/>
      </c>
      <c r="VW10" s="66" t="str">
        <f t="shared" si="207"/>
        <v/>
      </c>
      <c r="VX10" s="66" t="str">
        <f t="shared" si="208"/>
        <v/>
      </c>
      <c r="VY10" s="66" t="str">
        <f t="shared" si="209"/>
        <v/>
      </c>
      <c r="VZ10" s="66" t="str">
        <f t="shared" si="210"/>
        <v/>
      </c>
      <c r="WA10" s="66" t="str">
        <f t="shared" si="211"/>
        <v/>
      </c>
      <c r="WB10" s="66" t="str">
        <f t="shared" si="212"/>
        <v/>
      </c>
      <c r="WC10" s="66" t="str">
        <f t="shared" si="213"/>
        <v/>
      </c>
      <c r="WD10" s="66" t="str">
        <f t="shared" si="214"/>
        <v/>
      </c>
      <c r="WE10" s="66" t="str">
        <f t="shared" si="215"/>
        <v/>
      </c>
      <c r="WF10" s="66" t="str">
        <f t="shared" si="216"/>
        <v/>
      </c>
      <c r="WG10" s="66" t="str">
        <f t="shared" si="217"/>
        <v/>
      </c>
      <c r="WH10" s="66" t="str">
        <f t="shared" si="218"/>
        <v/>
      </c>
      <c r="WI10" s="66" t="str">
        <f t="shared" si="219"/>
        <v/>
      </c>
      <c r="WJ10" s="66" t="str">
        <f t="shared" si="220"/>
        <v/>
      </c>
      <c r="WK10" s="66" t="str">
        <f t="shared" si="221"/>
        <v/>
      </c>
      <c r="WL10" s="66" t="str">
        <f t="shared" si="222"/>
        <v/>
      </c>
      <c r="WM10" s="66" t="str">
        <f t="shared" si="223"/>
        <v/>
      </c>
      <c r="WN10" s="66" t="str">
        <f t="shared" si="224"/>
        <v/>
      </c>
      <c r="WO10" s="66" t="str">
        <f t="shared" si="225"/>
        <v/>
      </c>
      <c r="WP10" s="66" t="str">
        <f t="shared" si="226"/>
        <v/>
      </c>
      <c r="WQ10" s="66" t="str">
        <f t="shared" si="227"/>
        <v/>
      </c>
      <c r="WR10" s="66" t="str">
        <f t="shared" si="228"/>
        <v/>
      </c>
      <c r="WS10" s="66" t="str">
        <f t="shared" si="229"/>
        <v/>
      </c>
      <c r="WT10" s="66" t="str">
        <f t="shared" si="230"/>
        <v/>
      </c>
      <c r="WU10" s="66" t="str">
        <f t="shared" si="231"/>
        <v/>
      </c>
      <c r="WV10" s="66" t="str">
        <f t="shared" si="232"/>
        <v/>
      </c>
      <c r="WW10" s="66" t="str">
        <f t="shared" si="233"/>
        <v/>
      </c>
      <c r="WX10" s="66" t="str">
        <f t="shared" si="234"/>
        <v/>
      </c>
      <c r="WY10" s="66" t="str">
        <f t="shared" si="235"/>
        <v/>
      </c>
      <c r="WZ10" s="66" t="str">
        <f t="shared" si="236"/>
        <v/>
      </c>
      <c r="XA10" s="66" t="str">
        <f t="shared" si="237"/>
        <v/>
      </c>
      <c r="XB10" s="66" t="str">
        <f t="shared" si="238"/>
        <v/>
      </c>
      <c r="XC10" s="66" t="str">
        <f t="shared" si="239"/>
        <v/>
      </c>
      <c r="XD10" s="66" t="str">
        <f t="shared" si="240"/>
        <v/>
      </c>
      <c r="XE10" s="66" t="str">
        <f t="shared" si="241"/>
        <v/>
      </c>
      <c r="XF10" s="66" t="str">
        <f t="shared" si="242"/>
        <v/>
      </c>
      <c r="XG10" s="66" t="str">
        <f t="shared" si="243"/>
        <v/>
      </c>
      <c r="XH10" s="66" t="str">
        <f t="shared" si="244"/>
        <v/>
      </c>
      <c r="XI10" s="66" t="str">
        <f t="shared" si="245"/>
        <v/>
      </c>
      <c r="XJ10" s="66" t="str">
        <f t="shared" si="246"/>
        <v/>
      </c>
      <c r="XK10" s="66" t="str">
        <f t="shared" si="247"/>
        <v/>
      </c>
      <c r="XL10" s="66" t="str">
        <f t="shared" si="248"/>
        <v/>
      </c>
      <c r="XM10" s="66" t="str">
        <f t="shared" si="249"/>
        <v/>
      </c>
      <c r="XN10" s="66" t="str">
        <f t="shared" si="250"/>
        <v/>
      </c>
      <c r="XO10" s="66" t="str">
        <f t="shared" si="251"/>
        <v/>
      </c>
      <c r="XP10" s="66" t="str">
        <f t="shared" si="252"/>
        <v/>
      </c>
      <c r="XQ10" s="66" t="str">
        <f t="shared" si="253"/>
        <v/>
      </c>
      <c r="XR10" s="66" t="str">
        <f t="shared" si="254"/>
        <v/>
      </c>
      <c r="XS10" s="66" t="str">
        <f t="shared" si="255"/>
        <v/>
      </c>
      <c r="XT10" s="66" t="str">
        <f t="shared" si="256"/>
        <v/>
      </c>
      <c r="XU10" s="66" t="str">
        <f t="shared" si="257"/>
        <v/>
      </c>
      <c r="XV10" s="66" t="str">
        <f t="shared" si="258"/>
        <v/>
      </c>
      <c r="XW10" s="66" t="str">
        <f t="shared" si="259"/>
        <v/>
      </c>
      <c r="XX10" s="66" t="str">
        <f t="shared" si="260"/>
        <v/>
      </c>
      <c r="XY10" s="66" t="str">
        <f t="shared" si="261"/>
        <v/>
      </c>
      <c r="XZ10" s="66" t="str">
        <f t="shared" si="262"/>
        <v/>
      </c>
      <c r="YA10" s="66" t="str">
        <f t="shared" si="263"/>
        <v/>
      </c>
      <c r="YB10" s="66" t="str">
        <f t="shared" si="264"/>
        <v/>
      </c>
      <c r="YC10" s="66" t="str">
        <f t="shared" si="265"/>
        <v/>
      </c>
      <c r="YD10" s="66" t="str">
        <f t="shared" si="266"/>
        <v/>
      </c>
      <c r="YE10" s="66" t="str">
        <f t="shared" si="267"/>
        <v/>
      </c>
      <c r="YF10" s="66" t="str">
        <f t="shared" si="268"/>
        <v/>
      </c>
      <c r="YG10" s="66" t="str">
        <f t="shared" si="269"/>
        <v/>
      </c>
      <c r="YH10" s="66" t="str">
        <f t="shared" si="270"/>
        <v/>
      </c>
      <c r="YI10" s="66" t="str">
        <f t="shared" si="271"/>
        <v/>
      </c>
      <c r="YJ10" s="66" t="str">
        <f t="shared" si="272"/>
        <v/>
      </c>
      <c r="YK10" s="66" t="str">
        <f t="shared" si="273"/>
        <v/>
      </c>
      <c r="YL10" s="66" t="str">
        <f t="shared" si="274"/>
        <v/>
      </c>
      <c r="YM10" s="66" t="str">
        <f t="shared" si="275"/>
        <v/>
      </c>
      <c r="YN10" s="66" t="str">
        <f t="shared" si="276"/>
        <v/>
      </c>
      <c r="YO10" s="66" t="str">
        <f t="shared" si="277"/>
        <v/>
      </c>
      <c r="YP10" s="66" t="str">
        <f t="shared" si="278"/>
        <v/>
      </c>
      <c r="YQ10" s="66" t="str">
        <f t="shared" si="279"/>
        <v/>
      </c>
      <c r="YR10" s="66" t="str">
        <f t="shared" si="280"/>
        <v/>
      </c>
      <c r="YS10" s="66" t="str">
        <f t="shared" si="281"/>
        <v/>
      </c>
      <c r="YT10" s="66" t="str">
        <f t="shared" si="282"/>
        <v/>
      </c>
      <c r="YU10" s="66" t="str">
        <f t="shared" si="283"/>
        <v/>
      </c>
      <c r="YV10" s="66" t="str">
        <f t="shared" si="284"/>
        <v/>
      </c>
      <c r="YW10" s="66" t="str">
        <f t="shared" si="285"/>
        <v/>
      </c>
      <c r="YX10" s="66" t="str">
        <f t="shared" si="286"/>
        <v/>
      </c>
      <c r="YY10" s="66" t="str">
        <f t="shared" si="287"/>
        <v/>
      </c>
      <c r="YZ10" s="66" t="str">
        <f t="shared" si="288"/>
        <v/>
      </c>
      <c r="ZA10" s="66" t="str">
        <f t="shared" si="289"/>
        <v/>
      </c>
      <c r="ZB10" s="66" t="str">
        <f t="shared" si="290"/>
        <v/>
      </c>
      <c r="ZC10" s="66" t="str">
        <f t="shared" si="291"/>
        <v/>
      </c>
      <c r="ZD10" s="66" t="str">
        <f t="shared" si="292"/>
        <v/>
      </c>
      <c r="ZE10" s="66" t="str">
        <f t="shared" si="293"/>
        <v/>
      </c>
      <c r="ZF10" s="66" t="str">
        <f t="shared" si="294"/>
        <v/>
      </c>
      <c r="ZG10" s="66" t="str">
        <f t="shared" si="295"/>
        <v/>
      </c>
      <c r="ZH10" s="66" t="str">
        <f t="shared" si="296"/>
        <v/>
      </c>
      <c r="ZI10" s="66" t="str">
        <f t="shared" si="297"/>
        <v/>
      </c>
      <c r="ZJ10" s="66" t="str">
        <f t="shared" si="298"/>
        <v/>
      </c>
      <c r="ZK10" s="66" t="str">
        <f t="shared" si="299"/>
        <v/>
      </c>
      <c r="ZL10" s="66" t="str">
        <f t="shared" si="300"/>
        <v/>
      </c>
      <c r="ZM10" s="66" t="str">
        <f t="shared" si="301"/>
        <v/>
      </c>
      <c r="ZN10" s="66" t="str">
        <f t="shared" si="302"/>
        <v/>
      </c>
      <c r="ZO10" s="66" t="str">
        <f t="shared" si="303"/>
        <v/>
      </c>
      <c r="ZP10" s="66" t="str">
        <f t="shared" si="304"/>
        <v/>
      </c>
      <c r="ZQ10" s="66" t="str">
        <f t="shared" si="305"/>
        <v/>
      </c>
      <c r="ZR10" s="66" t="str">
        <f t="shared" si="306"/>
        <v/>
      </c>
      <c r="ZS10" s="66" t="str">
        <f t="shared" si="307"/>
        <v/>
      </c>
      <c r="ZT10" s="66" t="str">
        <f t="shared" si="308"/>
        <v/>
      </c>
      <c r="ZU10" s="66" t="str">
        <f t="shared" si="309"/>
        <v/>
      </c>
      <c r="ZV10" s="66" t="str">
        <f t="shared" si="310"/>
        <v/>
      </c>
      <c r="ZW10" s="66" t="str">
        <f t="shared" si="311"/>
        <v/>
      </c>
      <c r="ZX10" s="66" t="str">
        <f t="shared" si="312"/>
        <v/>
      </c>
      <c r="ZY10" s="66" t="str">
        <f t="shared" si="313"/>
        <v/>
      </c>
      <c r="ZZ10" s="66" t="str">
        <f t="shared" si="314"/>
        <v/>
      </c>
      <c r="AAA10" s="66" t="str">
        <f t="shared" si="315"/>
        <v/>
      </c>
      <c r="AAB10" s="66" t="str">
        <f t="shared" si="316"/>
        <v/>
      </c>
      <c r="AAC10" s="66" t="str">
        <f t="shared" si="317"/>
        <v/>
      </c>
      <c r="AAD10" s="66" t="str">
        <f t="shared" si="318"/>
        <v/>
      </c>
      <c r="AAE10" s="66" t="str">
        <f t="shared" si="319"/>
        <v/>
      </c>
      <c r="AAF10" s="66" t="str">
        <f t="shared" si="320"/>
        <v/>
      </c>
      <c r="AAG10" s="66" t="str">
        <f t="shared" si="321"/>
        <v/>
      </c>
      <c r="AAH10" s="66" t="str">
        <f t="shared" si="322"/>
        <v/>
      </c>
      <c r="AAI10" s="66" t="str">
        <f t="shared" si="323"/>
        <v/>
      </c>
      <c r="AAJ10" s="66" t="str">
        <f t="shared" si="324"/>
        <v/>
      </c>
      <c r="AAK10" s="66" t="str">
        <f t="shared" si="325"/>
        <v/>
      </c>
      <c r="AAL10" s="66" t="str">
        <f t="shared" si="326"/>
        <v/>
      </c>
      <c r="AAM10" s="66" t="str">
        <f t="shared" si="327"/>
        <v/>
      </c>
      <c r="AAN10" s="66" t="str">
        <f t="shared" si="328"/>
        <v/>
      </c>
      <c r="AAO10" s="66" t="str">
        <f t="shared" si="329"/>
        <v/>
      </c>
      <c r="AAP10" s="66" t="str">
        <f t="shared" si="330"/>
        <v/>
      </c>
      <c r="AAQ10" s="66" t="str">
        <f t="shared" si="331"/>
        <v/>
      </c>
      <c r="AAR10" s="66" t="str">
        <f t="shared" si="332"/>
        <v/>
      </c>
      <c r="AAS10" s="66" t="str">
        <f t="shared" si="333"/>
        <v/>
      </c>
      <c r="AAT10" s="66" t="str">
        <f t="shared" si="334"/>
        <v/>
      </c>
      <c r="AAU10" s="66" t="str">
        <f t="shared" si="335"/>
        <v/>
      </c>
      <c r="AAV10" s="66" t="str">
        <f t="shared" si="336"/>
        <v/>
      </c>
      <c r="AAW10" s="66" t="str">
        <f t="shared" si="337"/>
        <v/>
      </c>
      <c r="AAX10" s="66" t="str">
        <f t="shared" si="338"/>
        <v/>
      </c>
      <c r="AAY10" s="66" t="str">
        <f t="shared" si="339"/>
        <v/>
      </c>
      <c r="AAZ10" s="66" t="str">
        <f t="shared" si="340"/>
        <v/>
      </c>
      <c r="ABA10" s="66" t="str">
        <f t="shared" si="341"/>
        <v/>
      </c>
      <c r="ABB10" s="66" t="str">
        <f t="shared" si="342"/>
        <v/>
      </c>
      <c r="ABC10" s="66" t="str">
        <f t="shared" si="343"/>
        <v/>
      </c>
      <c r="ABD10" s="66" t="str">
        <f t="shared" si="344"/>
        <v/>
      </c>
      <c r="ABE10" s="66" t="str">
        <f t="shared" si="345"/>
        <v/>
      </c>
      <c r="ABF10" s="66" t="str">
        <f t="shared" si="346"/>
        <v/>
      </c>
      <c r="ABG10" s="66" t="str">
        <f t="shared" si="347"/>
        <v/>
      </c>
      <c r="ABH10" s="66" t="str">
        <f t="shared" si="348"/>
        <v/>
      </c>
      <c r="ABI10" s="66" t="str">
        <f t="shared" si="349"/>
        <v/>
      </c>
      <c r="ABJ10" s="66" t="str">
        <f t="shared" si="350"/>
        <v/>
      </c>
      <c r="ABK10" s="66" t="str">
        <f t="shared" si="351"/>
        <v/>
      </c>
      <c r="ABL10" s="66" t="str">
        <f t="shared" si="352"/>
        <v/>
      </c>
      <c r="ABM10" s="66" t="str">
        <f t="shared" si="353"/>
        <v/>
      </c>
      <c r="ABN10" s="66" t="str">
        <f t="shared" si="354"/>
        <v/>
      </c>
      <c r="ABO10" s="66" t="str">
        <f t="shared" si="355"/>
        <v/>
      </c>
      <c r="ABP10" s="66" t="str">
        <f t="shared" si="356"/>
        <v/>
      </c>
      <c r="ABQ10" s="66" t="str">
        <f t="shared" si="357"/>
        <v/>
      </c>
      <c r="ABR10" s="66" t="str">
        <f t="shared" si="358"/>
        <v/>
      </c>
      <c r="ABS10" s="66" t="str">
        <f t="shared" si="359"/>
        <v/>
      </c>
      <c r="ABT10" s="66" t="str">
        <f t="shared" si="360"/>
        <v/>
      </c>
      <c r="ABU10" s="66" t="str">
        <f t="shared" si="361"/>
        <v/>
      </c>
      <c r="ABV10" s="66" t="str">
        <f t="shared" si="362"/>
        <v/>
      </c>
      <c r="ABW10" s="66" t="str">
        <f t="shared" si="363"/>
        <v/>
      </c>
      <c r="ABX10" s="66" t="str">
        <f t="shared" si="364"/>
        <v/>
      </c>
      <c r="ABY10" s="66" t="str">
        <f t="shared" si="365"/>
        <v/>
      </c>
      <c r="ABZ10" s="66" t="str">
        <f t="shared" si="366"/>
        <v/>
      </c>
      <c r="ACA10" s="66" t="str">
        <f t="shared" si="367"/>
        <v/>
      </c>
      <c r="ACB10" s="66" t="str">
        <f t="shared" si="368"/>
        <v/>
      </c>
      <c r="ACC10" s="66" t="str">
        <f t="shared" si="369"/>
        <v/>
      </c>
      <c r="ACD10" s="66" t="str">
        <f t="shared" si="370"/>
        <v/>
      </c>
      <c r="ACE10" s="66" t="str">
        <f t="shared" si="371"/>
        <v/>
      </c>
      <c r="ACF10" s="66" t="str">
        <f t="shared" si="372"/>
        <v/>
      </c>
      <c r="ACG10" s="66" t="str">
        <f t="shared" si="373"/>
        <v/>
      </c>
      <c r="ACH10" s="66" t="str">
        <f t="shared" si="374"/>
        <v/>
      </c>
      <c r="ACI10" s="66" t="str">
        <f t="shared" si="375"/>
        <v/>
      </c>
      <c r="ACJ10" s="66" t="str">
        <f t="shared" si="376"/>
        <v/>
      </c>
      <c r="ACK10" s="66" t="str">
        <f t="shared" si="377"/>
        <v/>
      </c>
      <c r="ACL10" s="66" t="str">
        <f t="shared" si="378"/>
        <v/>
      </c>
      <c r="ACM10" s="66" t="str">
        <f t="shared" ref="ACM10:ACN10" si="389">IF(AND(ACS$3="Unit", ACL10=""), "", IF(AND(ACS$3="Unit", ACL10="-"),"", IF(ACS$3="Unit", "kg/GJ delivered", IF(AND(NY10&lt;&gt;"", NY10&lt;&gt;"-", NX10="-"),"", IF($H10="","", IF(NX10="nd", "",IF(NX10="&lt;n.a.&gt;", "", IF(NY10="#/MJ", "", IF(NY10="kg/GJ delivered",NX10,IF(NY10="g/MJ delivered",NX10,IF(NY10="kg/MJ delivered",NX10*1000,IF(NY10="mg/MJ delivered",NX10/1000,IF(NY10="g/kg",((NX10)*(1/$I10)*(1/$H10)),IF(NY10="mg/kg",((NX10/1000)*(1/$I10)*(1/$H10)),IF(NY10="mg/MJ delivered",NX10/1000,IF(NY10="-","","Error"))))))))))))))))</f>
        <v/>
      </c>
      <c r="ACN10" s="66" t="str">
        <f t="shared" si="389"/>
        <v/>
      </c>
      <c r="ACO10" s="66" t="str">
        <f t="shared" si="380"/>
        <v/>
      </c>
      <c r="ACP10" s="66" t="str">
        <f t="shared" si="381"/>
        <v/>
      </c>
      <c r="ACQ10" s="66" t="str">
        <f t="shared" si="382"/>
        <v/>
      </c>
      <c r="ACR10" s="66" t="str">
        <f t="shared" si="383"/>
        <v/>
      </c>
      <c r="ACS10" s="66" t="str">
        <f t="shared" si="384"/>
        <v/>
      </c>
      <c r="ACT10" s="66" t="str">
        <f t="shared" si="385"/>
        <v/>
      </c>
    </row>
    <row r="11" spans="1:780" ht="15.75" customHeight="1" x14ac:dyDescent="0.25">
      <c r="B11" s="66">
        <v>70</v>
      </c>
      <c r="C11" s="66" t="s">
        <v>313</v>
      </c>
      <c r="D11" s="66" t="s">
        <v>356</v>
      </c>
      <c r="E11" s="156" t="s">
        <v>1780</v>
      </c>
      <c r="F11" s="66" t="s">
        <v>497</v>
      </c>
      <c r="G11" s="66" t="s">
        <v>492</v>
      </c>
      <c r="H11" s="126">
        <v>0.374</v>
      </c>
      <c r="I11" s="130">
        <f>'Heating Values'!$D$35</f>
        <v>13.95</v>
      </c>
      <c r="J11" s="66" t="str">
        <f t="shared" si="0"/>
        <v>Firewood, Improved, GLO</v>
      </c>
      <c r="K11" s="66" t="s">
        <v>1254</v>
      </c>
      <c r="L11" s="66" t="s">
        <v>1253</v>
      </c>
      <c r="M11" s="66" t="s">
        <v>1254</v>
      </c>
      <c r="N11" s="66" t="s">
        <v>1253</v>
      </c>
      <c r="O11" s="66" t="s">
        <v>2109</v>
      </c>
      <c r="P11" s="66" t="str">
        <f t="shared" si="8"/>
        <v>GLO</v>
      </c>
      <c r="Q11" s="66" t="s">
        <v>306</v>
      </c>
      <c r="R11" s="165">
        <v>4</v>
      </c>
      <c r="S11" s="158" t="s">
        <v>66</v>
      </c>
      <c r="T11" s="163">
        <v>0.3</v>
      </c>
      <c r="U11" s="158" t="s">
        <v>66</v>
      </c>
      <c r="V11" s="158" t="s">
        <v>128</v>
      </c>
      <c r="W11" s="158" t="s">
        <v>128</v>
      </c>
      <c r="X11" s="164">
        <v>263</v>
      </c>
      <c r="Y11" s="158" t="s">
        <v>66</v>
      </c>
      <c r="Z11" s="163">
        <v>0.2</v>
      </c>
      <c r="AA11" s="158" t="s">
        <v>66</v>
      </c>
      <c r="AB11" s="163">
        <v>0.9</v>
      </c>
      <c r="AC11" s="158" t="s">
        <v>66</v>
      </c>
      <c r="AD11" s="166">
        <v>916000000000000</v>
      </c>
      <c r="AE11" s="158" t="s">
        <v>387</v>
      </c>
      <c r="AF11" s="158" t="s">
        <v>128</v>
      </c>
      <c r="AG11" s="158" t="s">
        <v>128</v>
      </c>
      <c r="AH11" s="158" t="s">
        <v>128</v>
      </c>
      <c r="AI11" s="158" t="s">
        <v>128</v>
      </c>
      <c r="AJ11" s="158" t="s">
        <v>128</v>
      </c>
      <c r="AK11" s="158" t="s">
        <v>128</v>
      </c>
      <c r="AL11" s="158" t="s">
        <v>128</v>
      </c>
      <c r="AM11" s="158" t="s">
        <v>128</v>
      </c>
      <c r="AN11" s="158" t="s">
        <v>128</v>
      </c>
      <c r="AO11" s="158" t="s">
        <v>128</v>
      </c>
      <c r="AP11" s="158" t="s">
        <v>128</v>
      </c>
      <c r="AQ11" s="158" t="s">
        <v>128</v>
      </c>
      <c r="AR11" s="158" t="s">
        <v>128</v>
      </c>
      <c r="AS11" s="158" t="s">
        <v>128</v>
      </c>
      <c r="AT11" s="158" t="s">
        <v>128</v>
      </c>
      <c r="AU11" s="158" t="s">
        <v>128</v>
      </c>
      <c r="AV11" s="158" t="s">
        <v>128</v>
      </c>
      <c r="AW11" s="158" t="s">
        <v>128</v>
      </c>
      <c r="AX11" s="158" t="s">
        <v>128</v>
      </c>
      <c r="AY11" s="158" t="s">
        <v>128</v>
      </c>
      <c r="AZ11" s="158" t="s">
        <v>128</v>
      </c>
      <c r="BA11" s="158" t="s">
        <v>128</v>
      </c>
      <c r="BB11" s="158" t="s">
        <v>128</v>
      </c>
      <c r="BC11" s="158" t="s">
        <v>128</v>
      </c>
      <c r="BD11" s="158" t="s">
        <v>128</v>
      </c>
      <c r="BE11" s="158" t="s">
        <v>128</v>
      </c>
      <c r="BF11" s="158" t="s">
        <v>128</v>
      </c>
      <c r="BG11" s="158" t="s">
        <v>128</v>
      </c>
      <c r="BH11" s="158" t="s">
        <v>128</v>
      </c>
      <c r="BI11" s="158" t="s">
        <v>128</v>
      </c>
      <c r="BJ11" s="158" t="s">
        <v>128</v>
      </c>
      <c r="BK11" s="158" t="s">
        <v>128</v>
      </c>
      <c r="BL11" s="158" t="s">
        <v>128</v>
      </c>
      <c r="BM11" s="158" t="s">
        <v>128</v>
      </c>
      <c r="BN11" s="158" t="s">
        <v>128</v>
      </c>
      <c r="BO11" s="158" t="s">
        <v>128</v>
      </c>
      <c r="BP11" s="158" t="s">
        <v>128</v>
      </c>
      <c r="BQ11" s="158" t="s">
        <v>128</v>
      </c>
      <c r="BR11" s="158" t="s">
        <v>128</v>
      </c>
      <c r="BS11" s="158" t="s">
        <v>128</v>
      </c>
      <c r="BT11" s="158" t="s">
        <v>128</v>
      </c>
      <c r="BU11" s="158" t="s">
        <v>128</v>
      </c>
      <c r="BV11" s="158" t="s">
        <v>128</v>
      </c>
      <c r="BW11" s="158" t="s">
        <v>128</v>
      </c>
      <c r="BX11" s="158" t="s">
        <v>128</v>
      </c>
      <c r="BY11" s="158" t="s">
        <v>128</v>
      </c>
      <c r="BZ11" s="158" t="s">
        <v>128</v>
      </c>
      <c r="CA11" s="158" t="s">
        <v>128</v>
      </c>
      <c r="CB11" s="158" t="s">
        <v>128</v>
      </c>
      <c r="CC11" s="158" t="s">
        <v>128</v>
      </c>
      <c r="CD11" s="158" t="s">
        <v>128</v>
      </c>
      <c r="CE11" s="158" t="s">
        <v>128</v>
      </c>
      <c r="CF11" s="158" t="s">
        <v>128</v>
      </c>
      <c r="CG11" s="158" t="s">
        <v>128</v>
      </c>
      <c r="CH11" s="158" t="s">
        <v>128</v>
      </c>
      <c r="CI11" s="158" t="s">
        <v>128</v>
      </c>
      <c r="CJ11" s="158" t="s">
        <v>128</v>
      </c>
      <c r="CK11" s="158" t="s">
        <v>128</v>
      </c>
      <c r="CL11" s="158" t="s">
        <v>128</v>
      </c>
      <c r="CM11" s="158" t="s">
        <v>128</v>
      </c>
      <c r="CN11" s="158" t="s">
        <v>128</v>
      </c>
      <c r="CO11" s="158" t="s">
        <v>128</v>
      </c>
      <c r="CP11" s="158" t="s">
        <v>128</v>
      </c>
      <c r="CQ11" s="158" t="s">
        <v>128</v>
      </c>
      <c r="CR11" s="158" t="s">
        <v>128</v>
      </c>
      <c r="CS11" s="158" t="s">
        <v>128</v>
      </c>
      <c r="CT11" s="158" t="s">
        <v>128</v>
      </c>
      <c r="CU11" s="158" t="s">
        <v>128</v>
      </c>
      <c r="CV11" s="158" t="s">
        <v>128</v>
      </c>
      <c r="CW11" s="158" t="s">
        <v>128</v>
      </c>
      <c r="CX11" s="158" t="s">
        <v>128</v>
      </c>
      <c r="CY11" s="158" t="s">
        <v>128</v>
      </c>
      <c r="CZ11" s="158" t="s">
        <v>128</v>
      </c>
      <c r="DA11" s="158" t="s">
        <v>128</v>
      </c>
      <c r="DB11" s="158" t="s">
        <v>128</v>
      </c>
      <c r="DC11" s="158" t="s">
        <v>128</v>
      </c>
      <c r="DD11" s="158" t="s">
        <v>128</v>
      </c>
      <c r="DE11" s="158" t="s">
        <v>128</v>
      </c>
      <c r="DF11" s="158" t="s">
        <v>128</v>
      </c>
      <c r="DG11" s="158" t="s">
        <v>128</v>
      </c>
      <c r="DH11" s="158" t="s">
        <v>128</v>
      </c>
      <c r="DI11" s="158" t="s">
        <v>128</v>
      </c>
      <c r="DJ11" s="158" t="s">
        <v>128</v>
      </c>
      <c r="DK11" s="158" t="s">
        <v>128</v>
      </c>
      <c r="DL11" s="158" t="s">
        <v>128</v>
      </c>
      <c r="DM11" s="158" t="s">
        <v>128</v>
      </c>
      <c r="DN11" s="158" t="s">
        <v>128</v>
      </c>
      <c r="DO11" s="158" t="s">
        <v>128</v>
      </c>
      <c r="DP11" s="158" t="s">
        <v>128</v>
      </c>
      <c r="DQ11" s="158" t="s">
        <v>128</v>
      </c>
      <c r="DR11" s="158" t="s">
        <v>128</v>
      </c>
      <c r="DS11" s="158" t="s">
        <v>128</v>
      </c>
      <c r="DT11" s="158" t="s">
        <v>128</v>
      </c>
      <c r="DU11" s="158" t="s">
        <v>128</v>
      </c>
      <c r="DV11" s="158" t="s">
        <v>128</v>
      </c>
      <c r="DW11" s="158" t="s">
        <v>128</v>
      </c>
      <c r="DX11" s="158" t="s">
        <v>128</v>
      </c>
      <c r="DY11" s="158" t="s">
        <v>128</v>
      </c>
      <c r="DZ11" s="158" t="s">
        <v>128</v>
      </c>
      <c r="EA11" s="158" t="s">
        <v>128</v>
      </c>
      <c r="EB11" s="158" t="s">
        <v>128</v>
      </c>
      <c r="EC11" s="158" t="s">
        <v>128</v>
      </c>
      <c r="ED11" s="158" t="s">
        <v>128</v>
      </c>
      <c r="EE11" s="158" t="s">
        <v>128</v>
      </c>
      <c r="EF11" s="158" t="s">
        <v>128</v>
      </c>
      <c r="EG11" s="158" t="s">
        <v>128</v>
      </c>
      <c r="EH11" s="158" t="s">
        <v>128</v>
      </c>
      <c r="EI11" s="158" t="s">
        <v>128</v>
      </c>
      <c r="EJ11" s="158" t="s">
        <v>128</v>
      </c>
      <c r="EK11" s="158" t="s">
        <v>128</v>
      </c>
      <c r="EL11" s="158" t="s">
        <v>128</v>
      </c>
      <c r="EM11" s="158" t="s">
        <v>128</v>
      </c>
      <c r="EN11" s="158" t="s">
        <v>128</v>
      </c>
      <c r="EO11" s="158" t="s">
        <v>128</v>
      </c>
      <c r="EP11" s="158" t="s">
        <v>128</v>
      </c>
      <c r="EQ11" s="158" t="s">
        <v>128</v>
      </c>
      <c r="ER11" s="158" t="s">
        <v>128</v>
      </c>
      <c r="ES11" s="158" t="s">
        <v>128</v>
      </c>
      <c r="ET11" s="158" t="s">
        <v>128</v>
      </c>
      <c r="EU11" s="158" t="s">
        <v>128</v>
      </c>
      <c r="EV11" s="158" t="s">
        <v>128</v>
      </c>
      <c r="EW11" s="158" t="s">
        <v>128</v>
      </c>
      <c r="EX11" s="158" t="s">
        <v>128</v>
      </c>
      <c r="EY11" s="158" t="s">
        <v>128</v>
      </c>
      <c r="EZ11" s="158" t="s">
        <v>128</v>
      </c>
      <c r="FA11" s="158" t="s">
        <v>128</v>
      </c>
      <c r="FB11" s="158" t="s">
        <v>128</v>
      </c>
      <c r="FC11" s="158" t="s">
        <v>128</v>
      </c>
      <c r="FD11" s="158" t="s">
        <v>128</v>
      </c>
      <c r="FE11" s="158" t="s">
        <v>128</v>
      </c>
      <c r="FF11" s="158" t="s">
        <v>128</v>
      </c>
      <c r="FG11" s="158" t="s">
        <v>128</v>
      </c>
      <c r="FH11" s="158" t="s">
        <v>128</v>
      </c>
      <c r="FI11" s="158" t="s">
        <v>128</v>
      </c>
      <c r="FJ11" s="158" t="s">
        <v>128</v>
      </c>
      <c r="FK11" s="158" t="s">
        <v>128</v>
      </c>
      <c r="FL11" s="158" t="s">
        <v>128</v>
      </c>
      <c r="FM11" s="158" t="s">
        <v>128</v>
      </c>
      <c r="FN11" s="158" t="s">
        <v>128</v>
      </c>
      <c r="FO11" s="158" t="s">
        <v>128</v>
      </c>
      <c r="FP11" s="158" t="s">
        <v>128</v>
      </c>
      <c r="FQ11" s="158" t="s">
        <v>128</v>
      </c>
      <c r="FR11" s="158" t="s">
        <v>128</v>
      </c>
      <c r="FS11" s="158" t="s">
        <v>128</v>
      </c>
      <c r="FT11" s="158" t="s">
        <v>128</v>
      </c>
      <c r="FU11" s="158" t="s">
        <v>128</v>
      </c>
      <c r="FV11" s="158" t="s">
        <v>128</v>
      </c>
      <c r="FW11" s="158" t="s">
        <v>128</v>
      </c>
      <c r="FX11" s="158" t="s">
        <v>128</v>
      </c>
      <c r="FY11" s="158" t="s">
        <v>128</v>
      </c>
      <c r="FZ11" s="158" t="s">
        <v>128</v>
      </c>
      <c r="GA11" s="158" t="s">
        <v>128</v>
      </c>
      <c r="GB11" s="158" t="s">
        <v>128</v>
      </c>
      <c r="GC11" s="158" t="s">
        <v>128</v>
      </c>
      <c r="GD11" s="158" t="s">
        <v>128</v>
      </c>
      <c r="GE11" s="158" t="s">
        <v>128</v>
      </c>
      <c r="GF11" s="158" t="s">
        <v>128</v>
      </c>
      <c r="GG11" s="158" t="s">
        <v>128</v>
      </c>
      <c r="GH11" s="158" t="s">
        <v>128</v>
      </c>
      <c r="GI11" s="158" t="s">
        <v>128</v>
      </c>
      <c r="GJ11" s="158" t="s">
        <v>128</v>
      </c>
      <c r="GK11" s="158" t="s">
        <v>128</v>
      </c>
      <c r="GL11" s="158" t="s">
        <v>128</v>
      </c>
      <c r="GM11" s="158" t="s">
        <v>128</v>
      </c>
      <c r="GN11" s="158" t="s">
        <v>128</v>
      </c>
      <c r="GO11" s="158" t="s">
        <v>128</v>
      </c>
      <c r="GP11" s="158" t="s">
        <v>128</v>
      </c>
      <c r="GQ11" s="158" t="s">
        <v>128</v>
      </c>
      <c r="GR11" s="158" t="s">
        <v>128</v>
      </c>
      <c r="GS11" s="158" t="s">
        <v>128</v>
      </c>
      <c r="GT11" s="158" t="s">
        <v>128</v>
      </c>
      <c r="GU11" s="158" t="s">
        <v>128</v>
      </c>
      <c r="GV11" s="158" t="s">
        <v>128</v>
      </c>
      <c r="GW11" s="158" t="s">
        <v>128</v>
      </c>
      <c r="GX11" s="158" t="s">
        <v>128</v>
      </c>
      <c r="GY11" s="158" t="s">
        <v>128</v>
      </c>
      <c r="GZ11" s="158" t="s">
        <v>128</v>
      </c>
      <c r="HA11" s="158" t="s">
        <v>128</v>
      </c>
      <c r="HB11" s="158" t="s">
        <v>128</v>
      </c>
      <c r="HC11" s="158" t="s">
        <v>128</v>
      </c>
      <c r="HD11" s="158" t="s">
        <v>128</v>
      </c>
      <c r="HE11" s="158" t="s">
        <v>128</v>
      </c>
      <c r="HF11" s="158" t="s">
        <v>128</v>
      </c>
      <c r="HG11" s="158" t="s">
        <v>128</v>
      </c>
      <c r="HH11" s="158" t="s">
        <v>128</v>
      </c>
      <c r="HI11" s="158" t="s">
        <v>128</v>
      </c>
      <c r="HJ11" s="158" t="s">
        <v>128</v>
      </c>
      <c r="HK11" s="158" t="s">
        <v>128</v>
      </c>
      <c r="HL11" s="158" t="s">
        <v>128</v>
      </c>
      <c r="HM11" s="158" t="s">
        <v>128</v>
      </c>
      <c r="HN11" s="158" t="s">
        <v>128</v>
      </c>
      <c r="HO11" s="158" t="s">
        <v>128</v>
      </c>
      <c r="HP11" s="158" t="s">
        <v>128</v>
      </c>
      <c r="HQ11" s="158" t="s">
        <v>128</v>
      </c>
      <c r="HR11" s="158" t="s">
        <v>128</v>
      </c>
      <c r="HS11" s="158" t="s">
        <v>128</v>
      </c>
      <c r="HT11" s="158" t="s">
        <v>128</v>
      </c>
      <c r="HU11" s="158" t="s">
        <v>128</v>
      </c>
      <c r="HV11" s="158" t="s">
        <v>128</v>
      </c>
      <c r="HW11" s="158" t="s">
        <v>128</v>
      </c>
      <c r="HX11" s="158" t="s">
        <v>128</v>
      </c>
      <c r="HY11" s="158" t="s">
        <v>128</v>
      </c>
      <c r="HZ11" s="158" t="s">
        <v>128</v>
      </c>
      <c r="IA11" s="158" t="s">
        <v>128</v>
      </c>
      <c r="IB11" s="158" t="s">
        <v>128</v>
      </c>
      <c r="IC11" s="158" t="s">
        <v>128</v>
      </c>
      <c r="ID11" s="158" t="s">
        <v>128</v>
      </c>
      <c r="IE11" s="158" t="s">
        <v>128</v>
      </c>
      <c r="IF11" s="158" t="s">
        <v>128</v>
      </c>
      <c r="IG11" s="158" t="s">
        <v>128</v>
      </c>
      <c r="IH11" s="158" t="s">
        <v>128</v>
      </c>
      <c r="II11" s="158" t="s">
        <v>128</v>
      </c>
      <c r="IJ11" s="158" t="s">
        <v>128</v>
      </c>
      <c r="IK11" s="158" t="s">
        <v>128</v>
      </c>
      <c r="IL11" s="158" t="s">
        <v>128</v>
      </c>
      <c r="IM11" s="158" t="s">
        <v>128</v>
      </c>
      <c r="IN11" s="158" t="s">
        <v>128</v>
      </c>
      <c r="IO11" s="158" t="s">
        <v>128</v>
      </c>
      <c r="IP11" s="158" t="s">
        <v>128</v>
      </c>
      <c r="IQ11" s="158" t="s">
        <v>128</v>
      </c>
      <c r="IR11" s="158" t="s">
        <v>128</v>
      </c>
      <c r="IS11" s="158" t="s">
        <v>128</v>
      </c>
      <c r="IT11" s="158" t="s">
        <v>128</v>
      </c>
      <c r="IU11" s="158" t="s">
        <v>128</v>
      </c>
      <c r="IV11" s="158" t="s">
        <v>128</v>
      </c>
      <c r="IW11" s="158" t="s">
        <v>128</v>
      </c>
      <c r="IX11" s="158" t="s">
        <v>128</v>
      </c>
      <c r="IY11" s="158" t="s">
        <v>128</v>
      </c>
      <c r="IZ11" s="158" t="s">
        <v>128</v>
      </c>
      <c r="JA11" s="158" t="s">
        <v>128</v>
      </c>
      <c r="JB11" s="158" t="s">
        <v>128</v>
      </c>
      <c r="JC11" s="158" t="s">
        <v>128</v>
      </c>
      <c r="JD11" s="158" t="s">
        <v>128</v>
      </c>
      <c r="JE11" s="158" t="s">
        <v>128</v>
      </c>
      <c r="JF11" s="158" t="s">
        <v>128</v>
      </c>
      <c r="JG11" s="158" t="s">
        <v>128</v>
      </c>
      <c r="JH11" s="158" t="s">
        <v>128</v>
      </c>
      <c r="JI11" s="158" t="s">
        <v>128</v>
      </c>
      <c r="JJ11" s="158" t="s">
        <v>128</v>
      </c>
      <c r="JK11" s="158" t="s">
        <v>128</v>
      </c>
      <c r="JL11" s="158" t="s">
        <v>128</v>
      </c>
      <c r="JM11" s="158" t="s">
        <v>128</v>
      </c>
      <c r="JN11" s="158" t="s">
        <v>128</v>
      </c>
      <c r="JO11" s="158" t="s">
        <v>128</v>
      </c>
      <c r="JP11" s="158" t="s">
        <v>128</v>
      </c>
      <c r="JQ11" s="158" t="s">
        <v>128</v>
      </c>
      <c r="JR11" s="158" t="s">
        <v>128</v>
      </c>
      <c r="JS11" s="158" t="s">
        <v>128</v>
      </c>
      <c r="JT11" s="158" t="s">
        <v>128</v>
      </c>
      <c r="JU11" s="158" t="s">
        <v>128</v>
      </c>
      <c r="JV11" s="158" t="s">
        <v>128</v>
      </c>
      <c r="JW11" s="158" t="s">
        <v>128</v>
      </c>
      <c r="JX11" s="158" t="s">
        <v>128</v>
      </c>
      <c r="JY11" s="158" t="s">
        <v>128</v>
      </c>
      <c r="JZ11" s="158" t="s">
        <v>128</v>
      </c>
      <c r="KA11" s="158" t="s">
        <v>128</v>
      </c>
      <c r="KB11" s="158" t="s">
        <v>128</v>
      </c>
      <c r="KC11" s="158" t="s">
        <v>128</v>
      </c>
      <c r="KD11" s="158" t="s">
        <v>128</v>
      </c>
      <c r="KE11" s="158" t="s">
        <v>128</v>
      </c>
      <c r="KF11" s="158" t="s">
        <v>128</v>
      </c>
      <c r="KG11" s="158" t="s">
        <v>128</v>
      </c>
      <c r="KH11" s="158" t="s">
        <v>128</v>
      </c>
      <c r="KI11" s="158" t="s">
        <v>128</v>
      </c>
      <c r="KJ11" s="158" t="s">
        <v>128</v>
      </c>
      <c r="KK11" s="158" t="s">
        <v>128</v>
      </c>
      <c r="KL11" s="158" t="s">
        <v>128</v>
      </c>
      <c r="KM11" s="158" t="s">
        <v>128</v>
      </c>
      <c r="KN11" s="158" t="s">
        <v>128</v>
      </c>
      <c r="KO11" s="158" t="s">
        <v>128</v>
      </c>
      <c r="KP11" s="158" t="s">
        <v>128</v>
      </c>
      <c r="KQ11" s="158" t="s">
        <v>128</v>
      </c>
      <c r="KR11" s="158" t="s">
        <v>128</v>
      </c>
      <c r="KS11" s="158" t="s">
        <v>128</v>
      </c>
      <c r="KT11" s="158" t="s">
        <v>128</v>
      </c>
      <c r="KU11" s="158" t="s">
        <v>128</v>
      </c>
      <c r="KV11" s="158" t="s">
        <v>128</v>
      </c>
      <c r="KW11" s="158" t="s">
        <v>128</v>
      </c>
      <c r="KX11" s="158" t="s">
        <v>128</v>
      </c>
      <c r="KY11" s="158" t="s">
        <v>128</v>
      </c>
      <c r="KZ11" s="158" t="s">
        <v>128</v>
      </c>
      <c r="LA11" s="158" t="s">
        <v>128</v>
      </c>
      <c r="LB11" s="158" t="s">
        <v>128</v>
      </c>
      <c r="LC11" s="158" t="s">
        <v>128</v>
      </c>
      <c r="LD11" s="158" t="s">
        <v>128</v>
      </c>
      <c r="LE11" s="158" t="s">
        <v>128</v>
      </c>
      <c r="LF11" s="158" t="s">
        <v>128</v>
      </c>
      <c r="LG11" s="158" t="s">
        <v>128</v>
      </c>
      <c r="LH11" s="158" t="s">
        <v>128</v>
      </c>
      <c r="LI11" s="158" t="s">
        <v>128</v>
      </c>
      <c r="LJ11" s="158" t="s">
        <v>128</v>
      </c>
      <c r="LK11" s="158" t="s">
        <v>128</v>
      </c>
      <c r="LL11" s="158" t="s">
        <v>128</v>
      </c>
      <c r="LM11" s="158" t="s">
        <v>128</v>
      </c>
      <c r="LN11" s="158" t="s">
        <v>128</v>
      </c>
      <c r="LO11" s="158" t="s">
        <v>128</v>
      </c>
      <c r="LP11" s="158" t="s">
        <v>128</v>
      </c>
      <c r="LQ11" s="158" t="s">
        <v>128</v>
      </c>
      <c r="LR11" s="158" t="s">
        <v>128</v>
      </c>
      <c r="LS11" s="158" t="s">
        <v>128</v>
      </c>
      <c r="LT11" s="158" t="s">
        <v>128</v>
      </c>
      <c r="LU11" s="158" t="s">
        <v>128</v>
      </c>
      <c r="LV11" s="158" t="s">
        <v>128</v>
      </c>
      <c r="LW11" s="158" t="s">
        <v>128</v>
      </c>
      <c r="LX11" s="158" t="s">
        <v>128</v>
      </c>
      <c r="LY11" s="158" t="s">
        <v>128</v>
      </c>
      <c r="LZ11" s="158" t="s">
        <v>128</v>
      </c>
      <c r="MA11" s="158" t="s">
        <v>128</v>
      </c>
      <c r="MB11" s="158" t="s">
        <v>128</v>
      </c>
      <c r="MC11" s="158" t="s">
        <v>128</v>
      </c>
      <c r="MD11" s="158" t="s">
        <v>128</v>
      </c>
      <c r="ME11" s="158" t="s">
        <v>128</v>
      </c>
      <c r="MF11" s="158" t="s">
        <v>128</v>
      </c>
      <c r="MG11" s="158" t="s">
        <v>128</v>
      </c>
      <c r="MH11" s="158" t="s">
        <v>128</v>
      </c>
      <c r="MI11" s="158" t="s">
        <v>128</v>
      </c>
      <c r="MJ11" s="158" t="s">
        <v>128</v>
      </c>
      <c r="MK11" s="158" t="s">
        <v>128</v>
      </c>
      <c r="ML11" s="158" t="s">
        <v>128</v>
      </c>
      <c r="MM11" s="158" t="s">
        <v>128</v>
      </c>
      <c r="MN11" s="158" t="s">
        <v>128</v>
      </c>
      <c r="MO11" s="158" t="s">
        <v>128</v>
      </c>
      <c r="MP11" s="158" t="s">
        <v>128</v>
      </c>
      <c r="MQ11" s="158" t="s">
        <v>128</v>
      </c>
      <c r="MR11" s="158" t="s">
        <v>128</v>
      </c>
      <c r="MS11" s="158" t="s">
        <v>128</v>
      </c>
      <c r="MT11" s="158" t="s">
        <v>128</v>
      </c>
      <c r="MU11" s="158" t="s">
        <v>128</v>
      </c>
      <c r="MV11" s="158" t="s">
        <v>128</v>
      </c>
      <c r="MW11" s="158" t="s">
        <v>128</v>
      </c>
      <c r="MX11" s="158" t="s">
        <v>128</v>
      </c>
      <c r="MY11" s="158" t="s">
        <v>128</v>
      </c>
      <c r="MZ11" s="158" t="s">
        <v>128</v>
      </c>
      <c r="NA11" s="158" t="s">
        <v>128</v>
      </c>
      <c r="NB11" s="158" t="s">
        <v>128</v>
      </c>
      <c r="NC11" s="158" t="s">
        <v>128</v>
      </c>
      <c r="ND11" s="158" t="s">
        <v>128</v>
      </c>
      <c r="NE11" s="158" t="s">
        <v>128</v>
      </c>
      <c r="NF11" s="158" t="s">
        <v>128</v>
      </c>
      <c r="NG11" s="158" t="s">
        <v>128</v>
      </c>
      <c r="NH11" s="158" t="s">
        <v>128</v>
      </c>
      <c r="NI11" s="158" t="s">
        <v>128</v>
      </c>
      <c r="NJ11" s="158" t="s">
        <v>128</v>
      </c>
      <c r="NK11" s="158" t="s">
        <v>128</v>
      </c>
      <c r="NL11" s="158" t="s">
        <v>128</v>
      </c>
      <c r="NM11" s="158" t="s">
        <v>128</v>
      </c>
      <c r="NN11" s="158" t="s">
        <v>128</v>
      </c>
      <c r="NO11" s="158" t="s">
        <v>128</v>
      </c>
      <c r="NP11" s="158" t="s">
        <v>128</v>
      </c>
      <c r="NQ11" s="158" t="s">
        <v>128</v>
      </c>
      <c r="NR11" s="158" t="s">
        <v>128</v>
      </c>
      <c r="NS11" s="158" t="s">
        <v>128</v>
      </c>
      <c r="NT11" s="158" t="s">
        <v>128</v>
      </c>
      <c r="NU11" s="158" t="s">
        <v>128</v>
      </c>
      <c r="NV11" s="158" t="s">
        <v>128</v>
      </c>
      <c r="NW11" s="158" t="s">
        <v>128</v>
      </c>
      <c r="NX11" s="158" t="s">
        <v>128</v>
      </c>
      <c r="NY11" s="158" t="s">
        <v>128</v>
      </c>
      <c r="NZ11" s="158" t="s">
        <v>128</v>
      </c>
      <c r="OA11" s="158" t="s">
        <v>128</v>
      </c>
      <c r="OB11" s="158" t="s">
        <v>128</v>
      </c>
      <c r="OC11" s="158" t="s">
        <v>128</v>
      </c>
      <c r="OD11" s="158" t="s">
        <v>128</v>
      </c>
      <c r="OE11" s="170" t="s">
        <v>128</v>
      </c>
      <c r="OF11" s="181"/>
      <c r="OG11" s="175">
        <f t="shared" si="9"/>
        <v>4</v>
      </c>
      <c r="OH11" s="66" t="str">
        <f t="shared" si="10"/>
        <v>kg/GJ delivered</v>
      </c>
      <c r="OI11" s="126">
        <f t="shared" si="11"/>
        <v>0.3</v>
      </c>
      <c r="OJ11" s="66" t="str">
        <f t="shared" si="12"/>
        <v>kg/GJ delivered</v>
      </c>
      <c r="OK11" s="66" t="str">
        <f t="shared" si="13"/>
        <v/>
      </c>
      <c r="OL11" s="66" t="str">
        <f t="shared" si="14"/>
        <v/>
      </c>
      <c r="OM11" s="159">
        <f t="shared" si="15"/>
        <v>263</v>
      </c>
      <c r="ON11" s="66" t="str">
        <f t="shared" si="16"/>
        <v>kg/GJ delivered</v>
      </c>
      <c r="OO11" s="126">
        <f t="shared" si="17"/>
        <v>0.2</v>
      </c>
      <c r="OP11" s="66" t="str">
        <f t="shared" si="18"/>
        <v>kg/GJ delivered</v>
      </c>
      <c r="OQ11" s="126">
        <f t="shared" si="19"/>
        <v>0.9</v>
      </c>
      <c r="OR11" s="66" t="str">
        <f t="shared" si="20"/>
        <v>kg/GJ delivered</v>
      </c>
      <c r="OS11" s="66" t="str">
        <f t="shared" si="21"/>
        <v/>
      </c>
      <c r="OT11" s="66" t="str">
        <f t="shared" si="22"/>
        <v/>
      </c>
      <c r="OU11" s="66" t="str">
        <f t="shared" si="23"/>
        <v/>
      </c>
      <c r="OV11" s="66" t="str">
        <f t="shared" si="24"/>
        <v/>
      </c>
      <c r="OW11" s="66" t="str">
        <f t="shared" si="25"/>
        <v/>
      </c>
      <c r="OX11" s="66" t="str">
        <f t="shared" si="26"/>
        <v/>
      </c>
      <c r="OY11" s="66" t="str">
        <f t="shared" si="27"/>
        <v/>
      </c>
      <c r="OZ11" s="66" t="str">
        <f t="shared" si="28"/>
        <v/>
      </c>
      <c r="PA11" s="66" t="str">
        <f t="shared" si="29"/>
        <v/>
      </c>
      <c r="PB11" s="66" t="str">
        <f t="shared" si="30"/>
        <v/>
      </c>
      <c r="PC11" s="66" t="str">
        <f t="shared" si="31"/>
        <v/>
      </c>
      <c r="PD11" s="66" t="str">
        <f t="shared" si="32"/>
        <v/>
      </c>
      <c r="PE11" s="66" t="str">
        <f t="shared" si="33"/>
        <v/>
      </c>
      <c r="PF11" s="66" t="str">
        <f t="shared" si="34"/>
        <v/>
      </c>
      <c r="PG11" s="66" t="str">
        <f t="shared" si="35"/>
        <v/>
      </c>
      <c r="PH11" s="66" t="str">
        <f t="shared" si="36"/>
        <v/>
      </c>
      <c r="PI11" s="66" t="str">
        <f t="shared" si="37"/>
        <v/>
      </c>
      <c r="PJ11" s="66" t="str">
        <f t="shared" si="38"/>
        <v/>
      </c>
      <c r="PK11" s="66" t="str">
        <f t="shared" si="39"/>
        <v/>
      </c>
      <c r="PL11" s="66" t="str">
        <f t="shared" si="40"/>
        <v/>
      </c>
      <c r="PM11" s="66" t="str">
        <f t="shared" si="41"/>
        <v/>
      </c>
      <c r="PN11" s="66" t="str">
        <f t="shared" si="42"/>
        <v/>
      </c>
      <c r="PO11" s="66" t="str">
        <f t="shared" si="43"/>
        <v/>
      </c>
      <c r="PP11" s="66" t="str">
        <f t="shared" si="44"/>
        <v/>
      </c>
      <c r="PQ11" s="66" t="str">
        <f t="shared" si="45"/>
        <v/>
      </c>
      <c r="PR11" s="66" t="str">
        <f t="shared" si="46"/>
        <v/>
      </c>
      <c r="PS11" s="66" t="str">
        <f t="shared" si="47"/>
        <v/>
      </c>
      <c r="PT11" s="66" t="str">
        <f t="shared" si="48"/>
        <v/>
      </c>
      <c r="PU11" s="66" t="str">
        <f t="shared" si="49"/>
        <v/>
      </c>
      <c r="PV11" s="66" t="str">
        <f t="shared" si="50"/>
        <v/>
      </c>
      <c r="PW11" s="66" t="str">
        <f t="shared" si="51"/>
        <v/>
      </c>
      <c r="PX11" s="66" t="str">
        <f t="shared" si="52"/>
        <v/>
      </c>
      <c r="PY11" s="66" t="str">
        <f t="shared" si="53"/>
        <v/>
      </c>
      <c r="PZ11" s="66" t="str">
        <f t="shared" si="54"/>
        <v/>
      </c>
      <c r="QA11" s="66" t="str">
        <f t="shared" si="55"/>
        <v/>
      </c>
      <c r="QB11" s="66" t="str">
        <f t="shared" si="56"/>
        <v/>
      </c>
      <c r="QC11" s="66" t="str">
        <f t="shared" si="57"/>
        <v/>
      </c>
      <c r="QD11" s="66" t="str">
        <f t="shared" si="58"/>
        <v/>
      </c>
      <c r="QE11" s="66" t="str">
        <f t="shared" si="59"/>
        <v/>
      </c>
      <c r="QF11" s="66" t="str">
        <f t="shared" si="60"/>
        <v/>
      </c>
      <c r="QG11" s="66" t="str">
        <f t="shared" si="61"/>
        <v/>
      </c>
      <c r="QH11" s="66" t="str">
        <f t="shared" si="62"/>
        <v/>
      </c>
      <c r="QI11" s="66" t="str">
        <f t="shared" si="63"/>
        <v/>
      </c>
      <c r="QJ11" s="66" t="str">
        <f t="shared" si="64"/>
        <v/>
      </c>
      <c r="QK11" s="66" t="str">
        <f t="shared" si="65"/>
        <v/>
      </c>
      <c r="QL11" s="66" t="str">
        <f t="shared" si="66"/>
        <v/>
      </c>
      <c r="QM11" s="66" t="str">
        <f t="shared" si="67"/>
        <v/>
      </c>
      <c r="QN11" s="66" t="str">
        <f t="shared" si="68"/>
        <v/>
      </c>
      <c r="QO11" s="66" t="str">
        <f t="shared" si="69"/>
        <v/>
      </c>
      <c r="QP11" s="66" t="str">
        <f t="shared" si="70"/>
        <v/>
      </c>
      <c r="QQ11" s="66" t="str">
        <f t="shared" si="71"/>
        <v/>
      </c>
      <c r="QR11" s="66" t="str">
        <f t="shared" si="72"/>
        <v/>
      </c>
      <c r="QS11" s="66" t="str">
        <f t="shared" si="73"/>
        <v/>
      </c>
      <c r="QT11" s="66" t="str">
        <f t="shared" si="74"/>
        <v/>
      </c>
      <c r="QU11" s="66" t="str">
        <f t="shared" si="75"/>
        <v/>
      </c>
      <c r="QV11" s="66" t="str">
        <f t="shared" si="76"/>
        <v/>
      </c>
      <c r="QW11" s="66" t="str">
        <f t="shared" si="77"/>
        <v/>
      </c>
      <c r="QX11" s="66" t="str">
        <f t="shared" si="78"/>
        <v/>
      </c>
      <c r="QY11" s="66" t="str">
        <f t="shared" si="79"/>
        <v/>
      </c>
      <c r="QZ11" s="66" t="str">
        <f t="shared" si="80"/>
        <v/>
      </c>
      <c r="RA11" s="66" t="str">
        <f t="shared" si="81"/>
        <v/>
      </c>
      <c r="RB11" s="66" t="str">
        <f t="shared" si="82"/>
        <v/>
      </c>
      <c r="RC11" s="66" t="str">
        <f t="shared" si="83"/>
        <v/>
      </c>
      <c r="RD11" s="66" t="str">
        <f t="shared" si="84"/>
        <v/>
      </c>
      <c r="RE11" s="66" t="str">
        <f t="shared" si="85"/>
        <v/>
      </c>
      <c r="RF11" s="66" t="str">
        <f t="shared" si="86"/>
        <v/>
      </c>
      <c r="RG11" s="66" t="str">
        <f t="shared" si="87"/>
        <v/>
      </c>
      <c r="RH11" s="66" t="str">
        <f t="shared" si="88"/>
        <v/>
      </c>
      <c r="RI11" s="66" t="str">
        <f t="shared" si="89"/>
        <v/>
      </c>
      <c r="RJ11" s="66" t="str">
        <f t="shared" si="90"/>
        <v/>
      </c>
      <c r="RK11" s="66" t="str">
        <f t="shared" si="91"/>
        <v/>
      </c>
      <c r="RL11" s="66" t="str">
        <f t="shared" si="92"/>
        <v/>
      </c>
      <c r="RM11" s="66" t="str">
        <f t="shared" si="93"/>
        <v/>
      </c>
      <c r="RN11" s="66" t="str">
        <f t="shared" si="94"/>
        <v/>
      </c>
      <c r="RO11" s="66" t="str">
        <f t="shared" si="95"/>
        <v/>
      </c>
      <c r="RP11" s="66" t="str">
        <f t="shared" si="96"/>
        <v/>
      </c>
      <c r="RQ11" s="66" t="str">
        <f t="shared" si="97"/>
        <v/>
      </c>
      <c r="RR11" s="66" t="str">
        <f t="shared" si="98"/>
        <v/>
      </c>
      <c r="RS11" s="66" t="str">
        <f t="shared" si="99"/>
        <v/>
      </c>
      <c r="RT11" s="66" t="str">
        <f t="shared" si="100"/>
        <v/>
      </c>
      <c r="RU11" s="66" t="str">
        <f t="shared" si="101"/>
        <v/>
      </c>
      <c r="RV11" s="66" t="str">
        <f t="shared" si="102"/>
        <v/>
      </c>
      <c r="RW11" s="66" t="str">
        <f t="shared" si="103"/>
        <v/>
      </c>
      <c r="RX11" s="66" t="str">
        <f t="shared" si="104"/>
        <v/>
      </c>
      <c r="RY11" s="66" t="str">
        <f t="shared" si="105"/>
        <v/>
      </c>
      <c r="RZ11" s="66" t="str">
        <f t="shared" si="106"/>
        <v/>
      </c>
      <c r="SA11" s="66" t="str">
        <f t="shared" si="107"/>
        <v/>
      </c>
      <c r="SB11" s="66" t="str">
        <f t="shared" si="108"/>
        <v/>
      </c>
      <c r="SC11" s="66" t="str">
        <f t="shared" si="109"/>
        <v/>
      </c>
      <c r="SD11" s="66" t="str">
        <f t="shared" si="110"/>
        <v/>
      </c>
      <c r="SE11" s="66" t="str">
        <f t="shared" si="111"/>
        <v/>
      </c>
      <c r="SF11" s="66" t="str">
        <f t="shared" si="112"/>
        <v/>
      </c>
      <c r="SG11" s="66" t="str">
        <f t="shared" si="113"/>
        <v/>
      </c>
      <c r="SH11" s="66" t="str">
        <f t="shared" si="114"/>
        <v/>
      </c>
      <c r="SI11" s="66" t="str">
        <f t="shared" si="115"/>
        <v/>
      </c>
      <c r="SJ11" s="66" t="str">
        <f t="shared" si="116"/>
        <v/>
      </c>
      <c r="SK11" s="66" t="str">
        <f t="shared" si="117"/>
        <v/>
      </c>
      <c r="SL11" s="66" t="str">
        <f t="shared" si="118"/>
        <v/>
      </c>
      <c r="SM11" s="66" t="str">
        <f t="shared" si="119"/>
        <v/>
      </c>
      <c r="SN11" s="66" t="str">
        <f t="shared" si="120"/>
        <v/>
      </c>
      <c r="SO11" s="66" t="str">
        <f t="shared" si="121"/>
        <v/>
      </c>
      <c r="SP11" s="66" t="str">
        <f t="shared" si="122"/>
        <v/>
      </c>
      <c r="SQ11" s="66" t="str">
        <f t="shared" si="123"/>
        <v/>
      </c>
      <c r="SR11" s="66" t="str">
        <f t="shared" si="124"/>
        <v/>
      </c>
      <c r="SS11" s="66" t="str">
        <f t="shared" si="125"/>
        <v/>
      </c>
      <c r="ST11" s="66" t="str">
        <f t="shared" si="126"/>
        <v/>
      </c>
      <c r="SU11" s="66" t="str">
        <f t="shared" si="127"/>
        <v/>
      </c>
      <c r="SV11" s="66" t="str">
        <f t="shared" si="128"/>
        <v/>
      </c>
      <c r="SW11" s="66" t="str">
        <f t="shared" si="129"/>
        <v/>
      </c>
      <c r="SX11" s="66" t="str">
        <f t="shared" si="130"/>
        <v/>
      </c>
      <c r="SY11" s="66" t="str">
        <f t="shared" si="131"/>
        <v/>
      </c>
      <c r="SZ11" s="66" t="str">
        <f t="shared" si="132"/>
        <v/>
      </c>
      <c r="TA11" s="66" t="str">
        <f t="shared" si="133"/>
        <v/>
      </c>
      <c r="TB11" s="66" t="str">
        <f t="shared" si="134"/>
        <v/>
      </c>
      <c r="TC11" s="66" t="str">
        <f t="shared" si="135"/>
        <v/>
      </c>
      <c r="TD11" s="66" t="str">
        <f t="shared" si="136"/>
        <v/>
      </c>
      <c r="TE11" s="66" t="str">
        <f t="shared" si="137"/>
        <v/>
      </c>
      <c r="TF11" s="66" t="str">
        <f t="shared" si="138"/>
        <v/>
      </c>
      <c r="TG11" s="66" t="str">
        <f t="shared" si="139"/>
        <v/>
      </c>
      <c r="TH11" s="66" t="str">
        <f t="shared" si="140"/>
        <v/>
      </c>
      <c r="TI11" s="66" t="str">
        <f t="shared" si="141"/>
        <v/>
      </c>
      <c r="TJ11" s="66" t="str">
        <f t="shared" si="142"/>
        <v/>
      </c>
      <c r="TK11" s="66" t="str">
        <f t="shared" si="143"/>
        <v/>
      </c>
      <c r="TL11" s="66" t="str">
        <f t="shared" si="144"/>
        <v/>
      </c>
      <c r="TM11" s="66" t="str">
        <f t="shared" si="145"/>
        <v/>
      </c>
      <c r="TN11" s="66" t="str">
        <f t="shared" si="146"/>
        <v/>
      </c>
      <c r="TO11" s="66" t="str">
        <f t="shared" si="147"/>
        <v/>
      </c>
      <c r="TP11" s="66" t="str">
        <f t="shared" si="148"/>
        <v/>
      </c>
      <c r="TQ11" s="66" t="str">
        <f t="shared" si="149"/>
        <v/>
      </c>
      <c r="TR11" s="66" t="str">
        <f t="shared" si="150"/>
        <v/>
      </c>
      <c r="TS11" s="66" t="str">
        <f t="shared" si="151"/>
        <v/>
      </c>
      <c r="TT11" s="66" t="str">
        <f t="shared" si="152"/>
        <v/>
      </c>
      <c r="TU11" s="66" t="str">
        <f t="shared" si="153"/>
        <v/>
      </c>
      <c r="TV11" s="66" t="str">
        <f t="shared" si="154"/>
        <v/>
      </c>
      <c r="TW11" s="66" t="str">
        <f t="shared" si="155"/>
        <v/>
      </c>
      <c r="TX11" s="66" t="str">
        <f t="shared" si="156"/>
        <v/>
      </c>
      <c r="TY11" s="66" t="str">
        <f t="shared" si="157"/>
        <v/>
      </c>
      <c r="TZ11" s="66" t="str">
        <f t="shared" si="158"/>
        <v/>
      </c>
      <c r="UA11" s="66" t="str">
        <f t="shared" si="159"/>
        <v/>
      </c>
      <c r="UB11" s="66" t="str">
        <f t="shared" si="160"/>
        <v/>
      </c>
      <c r="UC11" s="66" t="str">
        <f t="shared" si="161"/>
        <v/>
      </c>
      <c r="UD11" s="66" t="str">
        <f t="shared" si="162"/>
        <v/>
      </c>
      <c r="UE11" s="66" t="str">
        <f t="shared" si="163"/>
        <v/>
      </c>
      <c r="UF11" s="66" t="str">
        <f t="shared" si="164"/>
        <v/>
      </c>
      <c r="UG11" s="66" t="str">
        <f t="shared" si="165"/>
        <v/>
      </c>
      <c r="UH11" s="66" t="str">
        <f t="shared" si="166"/>
        <v/>
      </c>
      <c r="UI11" s="66" t="str">
        <f t="shared" si="167"/>
        <v/>
      </c>
      <c r="UJ11" s="66" t="str">
        <f t="shared" si="168"/>
        <v/>
      </c>
      <c r="UK11" s="66" t="str">
        <f t="shared" si="169"/>
        <v/>
      </c>
      <c r="UL11" s="66" t="str">
        <f t="shared" si="170"/>
        <v/>
      </c>
      <c r="UM11" s="66" t="str">
        <f t="shared" si="171"/>
        <v/>
      </c>
      <c r="UN11" s="66" t="str">
        <f t="shared" si="172"/>
        <v/>
      </c>
      <c r="UO11" s="66" t="str">
        <f t="shared" si="173"/>
        <v/>
      </c>
      <c r="UP11" s="66" t="str">
        <f t="shared" si="174"/>
        <v/>
      </c>
      <c r="UQ11" s="66" t="str">
        <f t="shared" si="175"/>
        <v/>
      </c>
      <c r="UR11" s="66" t="str">
        <f t="shared" si="176"/>
        <v/>
      </c>
      <c r="US11" s="66" t="str">
        <f t="shared" si="177"/>
        <v/>
      </c>
      <c r="UT11" s="66" t="str">
        <f t="shared" si="178"/>
        <v/>
      </c>
      <c r="UU11" s="66" t="str">
        <f t="shared" si="179"/>
        <v/>
      </c>
      <c r="UV11" s="66" t="str">
        <f t="shared" si="180"/>
        <v/>
      </c>
      <c r="UW11" s="66" t="str">
        <f t="shared" si="181"/>
        <v/>
      </c>
      <c r="UX11" s="66" t="str">
        <f t="shared" si="182"/>
        <v/>
      </c>
      <c r="UY11" s="66" t="str">
        <f t="shared" si="183"/>
        <v/>
      </c>
      <c r="UZ11" s="66" t="str">
        <f t="shared" si="184"/>
        <v/>
      </c>
      <c r="VA11" s="66" t="str">
        <f t="shared" si="185"/>
        <v/>
      </c>
      <c r="VB11" s="66" t="str">
        <f t="shared" si="186"/>
        <v/>
      </c>
      <c r="VC11" s="66" t="str">
        <f t="shared" si="187"/>
        <v/>
      </c>
      <c r="VD11" s="66" t="str">
        <f t="shared" si="188"/>
        <v/>
      </c>
      <c r="VE11" s="66" t="str">
        <f t="shared" si="189"/>
        <v/>
      </c>
      <c r="VF11" s="66" t="str">
        <f t="shared" si="190"/>
        <v/>
      </c>
      <c r="VG11" s="66" t="str">
        <f t="shared" si="191"/>
        <v/>
      </c>
      <c r="VH11" s="66" t="str">
        <f t="shared" si="192"/>
        <v/>
      </c>
      <c r="VI11" s="66" t="str">
        <f t="shared" si="193"/>
        <v/>
      </c>
      <c r="VJ11" s="66" t="str">
        <f t="shared" si="194"/>
        <v/>
      </c>
      <c r="VK11" s="66" t="str">
        <f t="shared" si="195"/>
        <v/>
      </c>
      <c r="VL11" s="66" t="str">
        <f t="shared" si="196"/>
        <v/>
      </c>
      <c r="VM11" s="66" t="str">
        <f t="shared" si="197"/>
        <v/>
      </c>
      <c r="VN11" s="66" t="str">
        <f t="shared" si="198"/>
        <v/>
      </c>
      <c r="VO11" s="66" t="str">
        <f t="shared" si="199"/>
        <v/>
      </c>
      <c r="VP11" s="66" t="str">
        <f t="shared" si="200"/>
        <v/>
      </c>
      <c r="VQ11" s="66" t="str">
        <f t="shared" si="201"/>
        <v/>
      </c>
      <c r="VR11" s="66" t="str">
        <f t="shared" si="202"/>
        <v/>
      </c>
      <c r="VS11" s="66" t="str">
        <f t="shared" si="203"/>
        <v/>
      </c>
      <c r="VT11" s="66" t="str">
        <f t="shared" si="204"/>
        <v/>
      </c>
      <c r="VU11" s="66" t="str">
        <f t="shared" si="205"/>
        <v/>
      </c>
      <c r="VV11" s="66" t="str">
        <f t="shared" si="206"/>
        <v/>
      </c>
      <c r="VW11" s="66" t="str">
        <f t="shared" si="207"/>
        <v/>
      </c>
      <c r="VX11" s="66" t="str">
        <f t="shared" si="208"/>
        <v/>
      </c>
      <c r="VY11" s="66" t="str">
        <f t="shared" si="209"/>
        <v/>
      </c>
      <c r="VZ11" s="66" t="str">
        <f t="shared" si="210"/>
        <v/>
      </c>
      <c r="WA11" s="66" t="str">
        <f t="shared" si="211"/>
        <v/>
      </c>
      <c r="WB11" s="66" t="str">
        <f t="shared" si="212"/>
        <v/>
      </c>
      <c r="WC11" s="66" t="str">
        <f t="shared" si="213"/>
        <v/>
      </c>
      <c r="WD11" s="66" t="str">
        <f t="shared" si="214"/>
        <v/>
      </c>
      <c r="WE11" s="66" t="str">
        <f t="shared" si="215"/>
        <v/>
      </c>
      <c r="WF11" s="66" t="str">
        <f t="shared" si="216"/>
        <v/>
      </c>
      <c r="WG11" s="66" t="str">
        <f t="shared" si="217"/>
        <v/>
      </c>
      <c r="WH11" s="66" t="str">
        <f t="shared" si="218"/>
        <v/>
      </c>
      <c r="WI11" s="66" t="str">
        <f t="shared" si="219"/>
        <v/>
      </c>
      <c r="WJ11" s="66" t="str">
        <f t="shared" si="220"/>
        <v/>
      </c>
      <c r="WK11" s="66" t="str">
        <f t="shared" si="221"/>
        <v/>
      </c>
      <c r="WL11" s="66" t="str">
        <f t="shared" si="222"/>
        <v/>
      </c>
      <c r="WM11" s="66" t="str">
        <f t="shared" si="223"/>
        <v/>
      </c>
      <c r="WN11" s="66" t="str">
        <f t="shared" si="224"/>
        <v/>
      </c>
      <c r="WO11" s="66" t="str">
        <f t="shared" si="225"/>
        <v/>
      </c>
      <c r="WP11" s="66" t="str">
        <f t="shared" si="226"/>
        <v/>
      </c>
      <c r="WQ11" s="66" t="str">
        <f t="shared" si="227"/>
        <v/>
      </c>
      <c r="WR11" s="66" t="str">
        <f t="shared" si="228"/>
        <v/>
      </c>
      <c r="WS11" s="66" t="str">
        <f t="shared" si="229"/>
        <v/>
      </c>
      <c r="WT11" s="66" t="str">
        <f t="shared" si="230"/>
        <v/>
      </c>
      <c r="WU11" s="66" t="str">
        <f t="shared" si="231"/>
        <v/>
      </c>
      <c r="WV11" s="66" t="str">
        <f t="shared" si="232"/>
        <v/>
      </c>
      <c r="WW11" s="66" t="str">
        <f t="shared" si="233"/>
        <v/>
      </c>
      <c r="WX11" s="66" t="str">
        <f t="shared" si="234"/>
        <v/>
      </c>
      <c r="WY11" s="66" t="str">
        <f t="shared" si="235"/>
        <v/>
      </c>
      <c r="WZ11" s="66" t="str">
        <f t="shared" si="236"/>
        <v/>
      </c>
      <c r="XA11" s="66" t="str">
        <f t="shared" si="237"/>
        <v/>
      </c>
      <c r="XB11" s="66" t="str">
        <f t="shared" si="238"/>
        <v/>
      </c>
      <c r="XC11" s="66" t="str">
        <f t="shared" si="239"/>
        <v/>
      </c>
      <c r="XD11" s="66" t="str">
        <f t="shared" si="240"/>
        <v/>
      </c>
      <c r="XE11" s="66" t="str">
        <f t="shared" si="241"/>
        <v/>
      </c>
      <c r="XF11" s="66" t="str">
        <f t="shared" si="242"/>
        <v/>
      </c>
      <c r="XG11" s="66" t="str">
        <f t="shared" si="243"/>
        <v/>
      </c>
      <c r="XH11" s="66" t="str">
        <f t="shared" si="244"/>
        <v/>
      </c>
      <c r="XI11" s="66" t="str">
        <f t="shared" si="245"/>
        <v/>
      </c>
      <c r="XJ11" s="66" t="str">
        <f t="shared" si="246"/>
        <v/>
      </c>
      <c r="XK11" s="66" t="str">
        <f t="shared" si="247"/>
        <v/>
      </c>
      <c r="XL11" s="66" t="str">
        <f t="shared" si="248"/>
        <v/>
      </c>
      <c r="XM11" s="66" t="str">
        <f t="shared" si="249"/>
        <v/>
      </c>
      <c r="XN11" s="66" t="str">
        <f t="shared" si="250"/>
        <v/>
      </c>
      <c r="XO11" s="66" t="str">
        <f t="shared" si="251"/>
        <v/>
      </c>
      <c r="XP11" s="66" t="str">
        <f t="shared" si="252"/>
        <v/>
      </c>
      <c r="XQ11" s="66" t="str">
        <f t="shared" si="253"/>
        <v/>
      </c>
      <c r="XR11" s="66" t="str">
        <f t="shared" si="254"/>
        <v/>
      </c>
      <c r="XS11" s="66" t="str">
        <f t="shared" si="255"/>
        <v/>
      </c>
      <c r="XT11" s="66" t="str">
        <f t="shared" si="256"/>
        <v/>
      </c>
      <c r="XU11" s="66" t="str">
        <f t="shared" si="257"/>
        <v/>
      </c>
      <c r="XV11" s="66" t="str">
        <f t="shared" si="258"/>
        <v/>
      </c>
      <c r="XW11" s="66" t="str">
        <f t="shared" si="259"/>
        <v/>
      </c>
      <c r="XX11" s="66" t="str">
        <f t="shared" si="260"/>
        <v/>
      </c>
      <c r="XY11" s="66" t="str">
        <f t="shared" si="261"/>
        <v/>
      </c>
      <c r="XZ11" s="66" t="str">
        <f t="shared" si="262"/>
        <v/>
      </c>
      <c r="YA11" s="66" t="str">
        <f t="shared" si="263"/>
        <v/>
      </c>
      <c r="YB11" s="66" t="str">
        <f t="shared" si="264"/>
        <v/>
      </c>
      <c r="YC11" s="66" t="str">
        <f t="shared" si="265"/>
        <v/>
      </c>
      <c r="YD11" s="66" t="str">
        <f t="shared" si="266"/>
        <v/>
      </c>
      <c r="YE11" s="66" t="str">
        <f t="shared" si="267"/>
        <v/>
      </c>
      <c r="YF11" s="66" t="str">
        <f t="shared" si="268"/>
        <v/>
      </c>
      <c r="YG11" s="66" t="str">
        <f t="shared" si="269"/>
        <v/>
      </c>
      <c r="YH11" s="66" t="str">
        <f t="shared" si="270"/>
        <v/>
      </c>
      <c r="YI11" s="66" t="str">
        <f t="shared" si="271"/>
        <v/>
      </c>
      <c r="YJ11" s="66" t="str">
        <f t="shared" si="272"/>
        <v/>
      </c>
      <c r="YK11" s="66" t="str">
        <f t="shared" si="273"/>
        <v/>
      </c>
      <c r="YL11" s="66" t="str">
        <f t="shared" si="274"/>
        <v/>
      </c>
      <c r="YM11" s="66" t="str">
        <f t="shared" si="275"/>
        <v/>
      </c>
      <c r="YN11" s="66" t="str">
        <f t="shared" si="276"/>
        <v/>
      </c>
      <c r="YO11" s="66" t="str">
        <f t="shared" si="277"/>
        <v/>
      </c>
      <c r="YP11" s="66" t="str">
        <f t="shared" si="278"/>
        <v/>
      </c>
      <c r="YQ11" s="66" t="str">
        <f t="shared" si="279"/>
        <v/>
      </c>
      <c r="YR11" s="66" t="str">
        <f t="shared" si="280"/>
        <v/>
      </c>
      <c r="YS11" s="66" t="str">
        <f t="shared" si="281"/>
        <v/>
      </c>
      <c r="YT11" s="66" t="str">
        <f t="shared" si="282"/>
        <v/>
      </c>
      <c r="YU11" s="66" t="str">
        <f t="shared" si="283"/>
        <v/>
      </c>
      <c r="YV11" s="66" t="str">
        <f t="shared" si="284"/>
        <v/>
      </c>
      <c r="YW11" s="66" t="str">
        <f t="shared" si="285"/>
        <v/>
      </c>
      <c r="YX11" s="66" t="str">
        <f t="shared" si="286"/>
        <v/>
      </c>
      <c r="YY11" s="66" t="str">
        <f t="shared" si="287"/>
        <v/>
      </c>
      <c r="YZ11" s="66" t="str">
        <f t="shared" si="288"/>
        <v/>
      </c>
      <c r="ZA11" s="66" t="str">
        <f t="shared" si="289"/>
        <v/>
      </c>
      <c r="ZB11" s="66" t="str">
        <f t="shared" si="290"/>
        <v/>
      </c>
      <c r="ZC11" s="66" t="str">
        <f t="shared" si="291"/>
        <v/>
      </c>
      <c r="ZD11" s="66" t="str">
        <f t="shared" si="292"/>
        <v/>
      </c>
      <c r="ZE11" s="66" t="str">
        <f t="shared" si="293"/>
        <v/>
      </c>
      <c r="ZF11" s="66" t="str">
        <f t="shared" si="294"/>
        <v/>
      </c>
      <c r="ZG11" s="66" t="str">
        <f t="shared" si="295"/>
        <v/>
      </c>
      <c r="ZH11" s="66" t="str">
        <f t="shared" si="296"/>
        <v/>
      </c>
      <c r="ZI11" s="66" t="str">
        <f t="shared" si="297"/>
        <v/>
      </c>
      <c r="ZJ11" s="66" t="str">
        <f t="shared" si="298"/>
        <v/>
      </c>
      <c r="ZK11" s="66" t="str">
        <f t="shared" si="299"/>
        <v/>
      </c>
      <c r="ZL11" s="66" t="str">
        <f t="shared" si="300"/>
        <v/>
      </c>
      <c r="ZM11" s="66" t="str">
        <f t="shared" si="301"/>
        <v/>
      </c>
      <c r="ZN11" s="66" t="str">
        <f t="shared" si="302"/>
        <v/>
      </c>
      <c r="ZO11" s="66" t="str">
        <f t="shared" si="303"/>
        <v/>
      </c>
      <c r="ZP11" s="66" t="str">
        <f t="shared" si="304"/>
        <v/>
      </c>
      <c r="ZQ11" s="66" t="str">
        <f t="shared" si="305"/>
        <v/>
      </c>
      <c r="ZR11" s="66" t="str">
        <f t="shared" si="306"/>
        <v/>
      </c>
      <c r="ZS11" s="66" t="str">
        <f t="shared" si="307"/>
        <v/>
      </c>
      <c r="ZT11" s="66" t="str">
        <f t="shared" si="308"/>
        <v/>
      </c>
      <c r="ZU11" s="66" t="str">
        <f t="shared" si="309"/>
        <v/>
      </c>
      <c r="ZV11" s="66" t="str">
        <f t="shared" si="310"/>
        <v/>
      </c>
      <c r="ZW11" s="66" t="str">
        <f t="shared" si="311"/>
        <v/>
      </c>
      <c r="ZX11" s="66" t="str">
        <f t="shared" si="312"/>
        <v/>
      </c>
      <c r="ZY11" s="66" t="str">
        <f t="shared" si="313"/>
        <v/>
      </c>
      <c r="ZZ11" s="66" t="str">
        <f t="shared" si="314"/>
        <v/>
      </c>
      <c r="AAA11" s="66" t="str">
        <f t="shared" si="315"/>
        <v/>
      </c>
      <c r="AAB11" s="66" t="str">
        <f t="shared" si="316"/>
        <v/>
      </c>
      <c r="AAC11" s="66" t="str">
        <f t="shared" si="317"/>
        <v/>
      </c>
      <c r="AAD11" s="66" t="str">
        <f t="shared" si="318"/>
        <v/>
      </c>
      <c r="AAE11" s="66" t="str">
        <f t="shared" si="319"/>
        <v/>
      </c>
      <c r="AAF11" s="66" t="str">
        <f t="shared" si="320"/>
        <v/>
      </c>
      <c r="AAG11" s="66" t="str">
        <f t="shared" si="321"/>
        <v/>
      </c>
      <c r="AAH11" s="66" t="str">
        <f t="shared" si="322"/>
        <v/>
      </c>
      <c r="AAI11" s="66" t="str">
        <f t="shared" si="323"/>
        <v/>
      </c>
      <c r="AAJ11" s="66" t="str">
        <f t="shared" si="324"/>
        <v/>
      </c>
      <c r="AAK11" s="66" t="str">
        <f t="shared" si="325"/>
        <v/>
      </c>
      <c r="AAL11" s="66" t="str">
        <f t="shared" si="326"/>
        <v/>
      </c>
      <c r="AAM11" s="66" t="str">
        <f t="shared" si="327"/>
        <v/>
      </c>
      <c r="AAN11" s="66" t="str">
        <f t="shared" si="328"/>
        <v/>
      </c>
      <c r="AAO11" s="66" t="str">
        <f t="shared" si="329"/>
        <v/>
      </c>
      <c r="AAP11" s="66" t="str">
        <f t="shared" si="330"/>
        <v/>
      </c>
      <c r="AAQ11" s="66" t="str">
        <f t="shared" si="331"/>
        <v/>
      </c>
      <c r="AAR11" s="66" t="str">
        <f t="shared" si="332"/>
        <v/>
      </c>
      <c r="AAS11" s="66" t="str">
        <f t="shared" si="333"/>
        <v/>
      </c>
      <c r="AAT11" s="66" t="str">
        <f t="shared" si="334"/>
        <v/>
      </c>
      <c r="AAU11" s="66" t="str">
        <f t="shared" si="335"/>
        <v/>
      </c>
      <c r="AAV11" s="66" t="str">
        <f t="shared" si="336"/>
        <v/>
      </c>
      <c r="AAW11" s="66" t="str">
        <f t="shared" si="337"/>
        <v/>
      </c>
      <c r="AAX11" s="66" t="str">
        <f t="shared" si="338"/>
        <v/>
      </c>
      <c r="AAY11" s="66" t="str">
        <f t="shared" si="339"/>
        <v/>
      </c>
      <c r="AAZ11" s="66" t="str">
        <f t="shared" si="340"/>
        <v/>
      </c>
      <c r="ABA11" s="66" t="str">
        <f t="shared" si="341"/>
        <v/>
      </c>
      <c r="ABB11" s="66" t="str">
        <f t="shared" si="342"/>
        <v/>
      </c>
      <c r="ABC11" s="66" t="str">
        <f t="shared" si="343"/>
        <v/>
      </c>
      <c r="ABD11" s="66" t="str">
        <f t="shared" si="344"/>
        <v/>
      </c>
      <c r="ABE11" s="66" t="str">
        <f t="shared" si="345"/>
        <v/>
      </c>
      <c r="ABF11" s="66" t="str">
        <f t="shared" si="346"/>
        <v/>
      </c>
      <c r="ABG11" s="66" t="str">
        <f t="shared" si="347"/>
        <v/>
      </c>
      <c r="ABH11" s="66" t="str">
        <f t="shared" si="348"/>
        <v/>
      </c>
      <c r="ABI11" s="66" t="str">
        <f t="shared" si="349"/>
        <v/>
      </c>
      <c r="ABJ11" s="66" t="str">
        <f t="shared" si="350"/>
        <v/>
      </c>
      <c r="ABK11" s="66" t="str">
        <f t="shared" si="351"/>
        <v/>
      </c>
      <c r="ABL11" s="66" t="str">
        <f t="shared" si="352"/>
        <v/>
      </c>
      <c r="ABM11" s="66" t="str">
        <f t="shared" si="353"/>
        <v/>
      </c>
      <c r="ABN11" s="66" t="str">
        <f t="shared" si="354"/>
        <v/>
      </c>
      <c r="ABO11" s="66" t="str">
        <f t="shared" si="355"/>
        <v/>
      </c>
      <c r="ABP11" s="66" t="str">
        <f t="shared" si="356"/>
        <v/>
      </c>
      <c r="ABQ11" s="66" t="str">
        <f t="shared" si="357"/>
        <v/>
      </c>
      <c r="ABR11" s="66" t="str">
        <f t="shared" si="358"/>
        <v/>
      </c>
      <c r="ABS11" s="66" t="str">
        <f t="shared" si="359"/>
        <v/>
      </c>
      <c r="ABT11" s="66" t="str">
        <f t="shared" si="360"/>
        <v/>
      </c>
      <c r="ABU11" s="66" t="str">
        <f t="shared" si="361"/>
        <v/>
      </c>
      <c r="ABV11" s="66" t="str">
        <f t="shared" si="362"/>
        <v/>
      </c>
      <c r="ABW11" s="66" t="str">
        <f t="shared" si="363"/>
        <v/>
      </c>
      <c r="ABX11" s="66" t="str">
        <f t="shared" si="364"/>
        <v/>
      </c>
      <c r="ABY11" s="66" t="str">
        <f t="shared" si="365"/>
        <v/>
      </c>
      <c r="ABZ11" s="66" t="str">
        <f t="shared" si="366"/>
        <v/>
      </c>
      <c r="ACA11" s="66" t="str">
        <f t="shared" si="367"/>
        <v/>
      </c>
      <c r="ACB11" s="66" t="str">
        <f t="shared" si="368"/>
        <v/>
      </c>
      <c r="ACC11" s="66" t="str">
        <f t="shared" si="369"/>
        <v/>
      </c>
      <c r="ACD11" s="66" t="str">
        <f t="shared" si="370"/>
        <v/>
      </c>
      <c r="ACE11" s="66" t="str">
        <f t="shared" si="371"/>
        <v/>
      </c>
      <c r="ACF11" s="66" t="str">
        <f t="shared" si="372"/>
        <v/>
      </c>
      <c r="ACG11" s="66" t="str">
        <f t="shared" si="373"/>
        <v/>
      </c>
      <c r="ACH11" s="66" t="str">
        <f t="shared" si="374"/>
        <v/>
      </c>
      <c r="ACI11" s="66" t="str">
        <f t="shared" si="375"/>
        <v/>
      </c>
      <c r="ACJ11" s="66" t="str">
        <f t="shared" si="376"/>
        <v/>
      </c>
      <c r="ACK11" s="66" t="str">
        <f t="shared" si="377"/>
        <v/>
      </c>
      <c r="ACL11" s="66" t="str">
        <f t="shared" si="378"/>
        <v/>
      </c>
      <c r="ACM11" s="66" t="str">
        <f t="shared" ref="ACM11:ACN11" si="390">IF(AND(ACS$3="Unit", ACL11=""), "", IF(AND(ACS$3="Unit", ACL11="-"),"", IF(ACS$3="Unit", "kg/GJ delivered", IF(AND(NY11&lt;&gt;"", NY11&lt;&gt;"-", NX11="-"),"", IF($H11="","", IF(NX11="nd", "",IF(NX11="&lt;n.a.&gt;", "", IF(NY11="#/MJ", "", IF(NY11="kg/GJ delivered",NX11,IF(NY11="g/MJ delivered",NX11,IF(NY11="kg/MJ delivered",NX11*1000,IF(NY11="mg/MJ delivered",NX11/1000,IF(NY11="g/kg",((NX11)*(1/$I11)*(1/$H11)),IF(NY11="mg/kg",((NX11/1000)*(1/$I11)*(1/$H11)),IF(NY11="mg/MJ delivered",NX11/1000,IF(NY11="-","","Error"))))))))))))))))</f>
        <v/>
      </c>
      <c r="ACN11" s="66" t="str">
        <f t="shared" si="390"/>
        <v/>
      </c>
      <c r="ACO11" s="66" t="str">
        <f t="shared" si="380"/>
        <v/>
      </c>
      <c r="ACP11" s="66" t="str">
        <f t="shared" si="381"/>
        <v/>
      </c>
      <c r="ACQ11" s="66" t="str">
        <f t="shared" si="382"/>
        <v/>
      </c>
      <c r="ACR11" s="66" t="str">
        <f t="shared" si="383"/>
        <v/>
      </c>
      <c r="ACS11" s="66" t="str">
        <f t="shared" si="384"/>
        <v/>
      </c>
      <c r="ACT11" s="66" t="str">
        <f t="shared" si="385"/>
        <v/>
      </c>
    </row>
    <row r="12" spans="1:780" ht="15.75" customHeight="1" x14ac:dyDescent="0.25">
      <c r="B12" s="66">
        <v>71</v>
      </c>
      <c r="C12" s="66" t="s">
        <v>314</v>
      </c>
      <c r="D12" s="66" t="s">
        <v>356</v>
      </c>
      <c r="E12" s="156" t="s">
        <v>396</v>
      </c>
      <c r="F12" s="66" t="s">
        <v>497</v>
      </c>
      <c r="G12" s="66" t="s">
        <v>492</v>
      </c>
      <c r="H12" s="126">
        <v>0.36199999999999999</v>
      </c>
      <c r="I12" s="130">
        <f>'Heating Values'!$D$35</f>
        <v>13.95</v>
      </c>
      <c r="J12" s="66" t="str">
        <f t="shared" si="0"/>
        <v>Firewood, Improved, GLO</v>
      </c>
      <c r="K12" s="66" t="s">
        <v>1254</v>
      </c>
      <c r="L12" s="66" t="s">
        <v>1253</v>
      </c>
      <c r="M12" s="66" t="s">
        <v>1254</v>
      </c>
      <c r="N12" s="66" t="s">
        <v>1253</v>
      </c>
      <c r="O12" s="66" t="s">
        <v>2109</v>
      </c>
      <c r="P12" s="66" t="str">
        <f t="shared" si="8"/>
        <v>GLO</v>
      </c>
      <c r="Q12" s="66" t="s">
        <v>306</v>
      </c>
      <c r="R12" s="165">
        <v>3.3</v>
      </c>
      <c r="S12" s="158" t="s">
        <v>66</v>
      </c>
      <c r="T12" s="163">
        <v>0.28999999999999998</v>
      </c>
      <c r="U12" s="158" t="s">
        <v>66</v>
      </c>
      <c r="V12" s="158" t="s">
        <v>128</v>
      </c>
      <c r="W12" s="158" t="s">
        <v>128</v>
      </c>
      <c r="X12" s="164">
        <v>272</v>
      </c>
      <c r="Y12" s="158" t="s">
        <v>66</v>
      </c>
      <c r="Z12" s="163">
        <v>0.1</v>
      </c>
      <c r="AA12" s="158" t="s">
        <v>66</v>
      </c>
      <c r="AB12" s="163">
        <v>0.5</v>
      </c>
      <c r="AC12" s="158" t="s">
        <v>66</v>
      </c>
      <c r="AD12" s="166">
        <v>552000000000000</v>
      </c>
      <c r="AE12" s="158" t="s">
        <v>387</v>
      </c>
      <c r="AF12" s="158" t="s">
        <v>128</v>
      </c>
      <c r="AG12" s="158" t="s">
        <v>128</v>
      </c>
      <c r="AH12" s="158" t="s">
        <v>128</v>
      </c>
      <c r="AI12" s="158" t="s">
        <v>128</v>
      </c>
      <c r="AJ12" s="158" t="s">
        <v>128</v>
      </c>
      <c r="AK12" s="158" t="s">
        <v>128</v>
      </c>
      <c r="AL12" s="158" t="s">
        <v>128</v>
      </c>
      <c r="AM12" s="158" t="s">
        <v>128</v>
      </c>
      <c r="AN12" s="158" t="s">
        <v>128</v>
      </c>
      <c r="AO12" s="158" t="s">
        <v>128</v>
      </c>
      <c r="AP12" s="158" t="s">
        <v>128</v>
      </c>
      <c r="AQ12" s="158" t="s">
        <v>128</v>
      </c>
      <c r="AR12" s="158" t="s">
        <v>128</v>
      </c>
      <c r="AS12" s="158" t="s">
        <v>128</v>
      </c>
      <c r="AT12" s="158" t="s">
        <v>128</v>
      </c>
      <c r="AU12" s="158" t="s">
        <v>128</v>
      </c>
      <c r="AV12" s="158" t="s">
        <v>128</v>
      </c>
      <c r="AW12" s="158" t="s">
        <v>128</v>
      </c>
      <c r="AX12" s="158" t="s">
        <v>128</v>
      </c>
      <c r="AY12" s="158" t="s">
        <v>128</v>
      </c>
      <c r="AZ12" s="158" t="s">
        <v>128</v>
      </c>
      <c r="BA12" s="158" t="s">
        <v>128</v>
      </c>
      <c r="BB12" s="158" t="s">
        <v>128</v>
      </c>
      <c r="BC12" s="158" t="s">
        <v>128</v>
      </c>
      <c r="BD12" s="158" t="s">
        <v>128</v>
      </c>
      <c r="BE12" s="158" t="s">
        <v>128</v>
      </c>
      <c r="BF12" s="158" t="s">
        <v>128</v>
      </c>
      <c r="BG12" s="158" t="s">
        <v>128</v>
      </c>
      <c r="BH12" s="158" t="s">
        <v>128</v>
      </c>
      <c r="BI12" s="158" t="s">
        <v>128</v>
      </c>
      <c r="BJ12" s="158" t="s">
        <v>128</v>
      </c>
      <c r="BK12" s="158" t="s">
        <v>128</v>
      </c>
      <c r="BL12" s="158" t="s">
        <v>128</v>
      </c>
      <c r="BM12" s="158" t="s">
        <v>128</v>
      </c>
      <c r="BN12" s="158" t="s">
        <v>128</v>
      </c>
      <c r="BO12" s="158" t="s">
        <v>128</v>
      </c>
      <c r="BP12" s="158" t="s">
        <v>128</v>
      </c>
      <c r="BQ12" s="158" t="s">
        <v>128</v>
      </c>
      <c r="BR12" s="158" t="s">
        <v>128</v>
      </c>
      <c r="BS12" s="158" t="s">
        <v>128</v>
      </c>
      <c r="BT12" s="158" t="s">
        <v>128</v>
      </c>
      <c r="BU12" s="158" t="s">
        <v>128</v>
      </c>
      <c r="BV12" s="158" t="s">
        <v>128</v>
      </c>
      <c r="BW12" s="158" t="s">
        <v>128</v>
      </c>
      <c r="BX12" s="158" t="s">
        <v>128</v>
      </c>
      <c r="BY12" s="158" t="s">
        <v>128</v>
      </c>
      <c r="BZ12" s="158" t="s">
        <v>128</v>
      </c>
      <c r="CA12" s="158" t="s">
        <v>128</v>
      </c>
      <c r="CB12" s="158" t="s">
        <v>128</v>
      </c>
      <c r="CC12" s="158" t="s">
        <v>128</v>
      </c>
      <c r="CD12" s="158" t="s">
        <v>128</v>
      </c>
      <c r="CE12" s="158" t="s">
        <v>128</v>
      </c>
      <c r="CF12" s="158" t="s">
        <v>128</v>
      </c>
      <c r="CG12" s="158" t="s">
        <v>128</v>
      </c>
      <c r="CH12" s="158" t="s">
        <v>128</v>
      </c>
      <c r="CI12" s="158" t="s">
        <v>128</v>
      </c>
      <c r="CJ12" s="158" t="s">
        <v>128</v>
      </c>
      <c r="CK12" s="158" t="s">
        <v>128</v>
      </c>
      <c r="CL12" s="158" t="s">
        <v>128</v>
      </c>
      <c r="CM12" s="158" t="s">
        <v>128</v>
      </c>
      <c r="CN12" s="158" t="s">
        <v>128</v>
      </c>
      <c r="CO12" s="158" t="s">
        <v>128</v>
      </c>
      <c r="CP12" s="158" t="s">
        <v>128</v>
      </c>
      <c r="CQ12" s="158" t="s">
        <v>128</v>
      </c>
      <c r="CR12" s="158" t="s">
        <v>128</v>
      </c>
      <c r="CS12" s="158" t="s">
        <v>128</v>
      </c>
      <c r="CT12" s="158" t="s">
        <v>128</v>
      </c>
      <c r="CU12" s="158" t="s">
        <v>128</v>
      </c>
      <c r="CV12" s="158" t="s">
        <v>128</v>
      </c>
      <c r="CW12" s="158" t="s">
        <v>128</v>
      </c>
      <c r="CX12" s="158" t="s">
        <v>128</v>
      </c>
      <c r="CY12" s="158" t="s">
        <v>128</v>
      </c>
      <c r="CZ12" s="158" t="s">
        <v>128</v>
      </c>
      <c r="DA12" s="158" t="s">
        <v>128</v>
      </c>
      <c r="DB12" s="158" t="s">
        <v>128</v>
      </c>
      <c r="DC12" s="158" t="s">
        <v>128</v>
      </c>
      <c r="DD12" s="158" t="s">
        <v>128</v>
      </c>
      <c r="DE12" s="158" t="s">
        <v>128</v>
      </c>
      <c r="DF12" s="158" t="s">
        <v>128</v>
      </c>
      <c r="DG12" s="158" t="s">
        <v>128</v>
      </c>
      <c r="DH12" s="158" t="s">
        <v>128</v>
      </c>
      <c r="DI12" s="158" t="s">
        <v>128</v>
      </c>
      <c r="DJ12" s="158" t="s">
        <v>128</v>
      </c>
      <c r="DK12" s="158" t="s">
        <v>128</v>
      </c>
      <c r="DL12" s="158" t="s">
        <v>128</v>
      </c>
      <c r="DM12" s="158" t="s">
        <v>128</v>
      </c>
      <c r="DN12" s="158" t="s">
        <v>128</v>
      </c>
      <c r="DO12" s="158" t="s">
        <v>128</v>
      </c>
      <c r="DP12" s="158" t="s">
        <v>128</v>
      </c>
      <c r="DQ12" s="158" t="s">
        <v>128</v>
      </c>
      <c r="DR12" s="158" t="s">
        <v>128</v>
      </c>
      <c r="DS12" s="158" t="s">
        <v>128</v>
      </c>
      <c r="DT12" s="158" t="s">
        <v>128</v>
      </c>
      <c r="DU12" s="158" t="s">
        <v>128</v>
      </c>
      <c r="DV12" s="158" t="s">
        <v>128</v>
      </c>
      <c r="DW12" s="158" t="s">
        <v>128</v>
      </c>
      <c r="DX12" s="158" t="s">
        <v>128</v>
      </c>
      <c r="DY12" s="158" t="s">
        <v>128</v>
      </c>
      <c r="DZ12" s="158" t="s">
        <v>128</v>
      </c>
      <c r="EA12" s="158" t="s">
        <v>128</v>
      </c>
      <c r="EB12" s="158" t="s">
        <v>128</v>
      </c>
      <c r="EC12" s="158" t="s">
        <v>128</v>
      </c>
      <c r="ED12" s="158" t="s">
        <v>128</v>
      </c>
      <c r="EE12" s="158" t="s">
        <v>128</v>
      </c>
      <c r="EF12" s="158" t="s">
        <v>128</v>
      </c>
      <c r="EG12" s="158" t="s">
        <v>128</v>
      </c>
      <c r="EH12" s="158" t="s">
        <v>128</v>
      </c>
      <c r="EI12" s="158" t="s">
        <v>128</v>
      </c>
      <c r="EJ12" s="158" t="s">
        <v>128</v>
      </c>
      <c r="EK12" s="158" t="s">
        <v>128</v>
      </c>
      <c r="EL12" s="158" t="s">
        <v>128</v>
      </c>
      <c r="EM12" s="158" t="s">
        <v>128</v>
      </c>
      <c r="EN12" s="158" t="s">
        <v>128</v>
      </c>
      <c r="EO12" s="158" t="s">
        <v>128</v>
      </c>
      <c r="EP12" s="158" t="s">
        <v>128</v>
      </c>
      <c r="EQ12" s="158" t="s">
        <v>128</v>
      </c>
      <c r="ER12" s="158" t="s">
        <v>128</v>
      </c>
      <c r="ES12" s="158" t="s">
        <v>128</v>
      </c>
      <c r="ET12" s="158" t="s">
        <v>128</v>
      </c>
      <c r="EU12" s="158" t="s">
        <v>128</v>
      </c>
      <c r="EV12" s="158" t="s">
        <v>128</v>
      </c>
      <c r="EW12" s="158" t="s">
        <v>128</v>
      </c>
      <c r="EX12" s="158" t="s">
        <v>128</v>
      </c>
      <c r="EY12" s="158" t="s">
        <v>128</v>
      </c>
      <c r="EZ12" s="158" t="s">
        <v>128</v>
      </c>
      <c r="FA12" s="158" t="s">
        <v>128</v>
      </c>
      <c r="FB12" s="158" t="s">
        <v>128</v>
      </c>
      <c r="FC12" s="158" t="s">
        <v>128</v>
      </c>
      <c r="FD12" s="158" t="s">
        <v>128</v>
      </c>
      <c r="FE12" s="158" t="s">
        <v>128</v>
      </c>
      <c r="FF12" s="158" t="s">
        <v>128</v>
      </c>
      <c r="FG12" s="158" t="s">
        <v>128</v>
      </c>
      <c r="FH12" s="158" t="s">
        <v>128</v>
      </c>
      <c r="FI12" s="158" t="s">
        <v>128</v>
      </c>
      <c r="FJ12" s="158" t="s">
        <v>128</v>
      </c>
      <c r="FK12" s="158" t="s">
        <v>128</v>
      </c>
      <c r="FL12" s="158" t="s">
        <v>128</v>
      </c>
      <c r="FM12" s="158" t="s">
        <v>128</v>
      </c>
      <c r="FN12" s="158" t="s">
        <v>128</v>
      </c>
      <c r="FO12" s="158" t="s">
        <v>128</v>
      </c>
      <c r="FP12" s="158" t="s">
        <v>128</v>
      </c>
      <c r="FQ12" s="158" t="s">
        <v>128</v>
      </c>
      <c r="FR12" s="158" t="s">
        <v>128</v>
      </c>
      <c r="FS12" s="158" t="s">
        <v>128</v>
      </c>
      <c r="FT12" s="158" t="s">
        <v>128</v>
      </c>
      <c r="FU12" s="158" t="s">
        <v>128</v>
      </c>
      <c r="FV12" s="158" t="s">
        <v>128</v>
      </c>
      <c r="FW12" s="158" t="s">
        <v>128</v>
      </c>
      <c r="FX12" s="158" t="s">
        <v>128</v>
      </c>
      <c r="FY12" s="158" t="s">
        <v>128</v>
      </c>
      <c r="FZ12" s="158" t="s">
        <v>128</v>
      </c>
      <c r="GA12" s="158" t="s">
        <v>128</v>
      </c>
      <c r="GB12" s="158" t="s">
        <v>128</v>
      </c>
      <c r="GC12" s="158" t="s">
        <v>128</v>
      </c>
      <c r="GD12" s="158" t="s">
        <v>128</v>
      </c>
      <c r="GE12" s="158" t="s">
        <v>128</v>
      </c>
      <c r="GF12" s="158" t="s">
        <v>128</v>
      </c>
      <c r="GG12" s="158" t="s">
        <v>128</v>
      </c>
      <c r="GH12" s="158" t="s">
        <v>128</v>
      </c>
      <c r="GI12" s="158" t="s">
        <v>128</v>
      </c>
      <c r="GJ12" s="158" t="s">
        <v>128</v>
      </c>
      <c r="GK12" s="158" t="s">
        <v>128</v>
      </c>
      <c r="GL12" s="158" t="s">
        <v>128</v>
      </c>
      <c r="GM12" s="158" t="s">
        <v>128</v>
      </c>
      <c r="GN12" s="158" t="s">
        <v>128</v>
      </c>
      <c r="GO12" s="158" t="s">
        <v>128</v>
      </c>
      <c r="GP12" s="158" t="s">
        <v>128</v>
      </c>
      <c r="GQ12" s="158" t="s">
        <v>128</v>
      </c>
      <c r="GR12" s="158" t="s">
        <v>128</v>
      </c>
      <c r="GS12" s="158" t="s">
        <v>128</v>
      </c>
      <c r="GT12" s="158" t="s">
        <v>128</v>
      </c>
      <c r="GU12" s="158" t="s">
        <v>128</v>
      </c>
      <c r="GV12" s="158" t="s">
        <v>128</v>
      </c>
      <c r="GW12" s="158" t="s">
        <v>128</v>
      </c>
      <c r="GX12" s="158" t="s">
        <v>128</v>
      </c>
      <c r="GY12" s="158" t="s">
        <v>128</v>
      </c>
      <c r="GZ12" s="158" t="s">
        <v>128</v>
      </c>
      <c r="HA12" s="158" t="s">
        <v>128</v>
      </c>
      <c r="HB12" s="158" t="s">
        <v>128</v>
      </c>
      <c r="HC12" s="158" t="s">
        <v>128</v>
      </c>
      <c r="HD12" s="158" t="s">
        <v>128</v>
      </c>
      <c r="HE12" s="158" t="s">
        <v>128</v>
      </c>
      <c r="HF12" s="158" t="s">
        <v>128</v>
      </c>
      <c r="HG12" s="158" t="s">
        <v>128</v>
      </c>
      <c r="HH12" s="158" t="s">
        <v>128</v>
      </c>
      <c r="HI12" s="158" t="s">
        <v>128</v>
      </c>
      <c r="HJ12" s="158" t="s">
        <v>128</v>
      </c>
      <c r="HK12" s="158" t="s">
        <v>128</v>
      </c>
      <c r="HL12" s="158" t="s">
        <v>128</v>
      </c>
      <c r="HM12" s="158" t="s">
        <v>128</v>
      </c>
      <c r="HN12" s="158" t="s">
        <v>128</v>
      </c>
      <c r="HO12" s="158" t="s">
        <v>128</v>
      </c>
      <c r="HP12" s="158" t="s">
        <v>128</v>
      </c>
      <c r="HQ12" s="158" t="s">
        <v>128</v>
      </c>
      <c r="HR12" s="158" t="s">
        <v>128</v>
      </c>
      <c r="HS12" s="158" t="s">
        <v>128</v>
      </c>
      <c r="HT12" s="158" t="s">
        <v>128</v>
      </c>
      <c r="HU12" s="158" t="s">
        <v>128</v>
      </c>
      <c r="HV12" s="158" t="s">
        <v>128</v>
      </c>
      <c r="HW12" s="158" t="s">
        <v>128</v>
      </c>
      <c r="HX12" s="158" t="s">
        <v>128</v>
      </c>
      <c r="HY12" s="158" t="s">
        <v>128</v>
      </c>
      <c r="HZ12" s="158" t="s">
        <v>128</v>
      </c>
      <c r="IA12" s="158" t="s">
        <v>128</v>
      </c>
      <c r="IB12" s="158" t="s">
        <v>128</v>
      </c>
      <c r="IC12" s="158" t="s">
        <v>128</v>
      </c>
      <c r="ID12" s="158" t="s">
        <v>128</v>
      </c>
      <c r="IE12" s="158" t="s">
        <v>128</v>
      </c>
      <c r="IF12" s="158" t="s">
        <v>128</v>
      </c>
      <c r="IG12" s="158" t="s">
        <v>128</v>
      </c>
      <c r="IH12" s="158" t="s">
        <v>128</v>
      </c>
      <c r="II12" s="158" t="s">
        <v>128</v>
      </c>
      <c r="IJ12" s="158" t="s">
        <v>128</v>
      </c>
      <c r="IK12" s="158" t="s">
        <v>128</v>
      </c>
      <c r="IL12" s="158" t="s">
        <v>128</v>
      </c>
      <c r="IM12" s="158" t="s">
        <v>128</v>
      </c>
      <c r="IN12" s="158" t="s">
        <v>128</v>
      </c>
      <c r="IO12" s="158" t="s">
        <v>128</v>
      </c>
      <c r="IP12" s="158" t="s">
        <v>128</v>
      </c>
      <c r="IQ12" s="158" t="s">
        <v>128</v>
      </c>
      <c r="IR12" s="158" t="s">
        <v>128</v>
      </c>
      <c r="IS12" s="158" t="s">
        <v>128</v>
      </c>
      <c r="IT12" s="158" t="s">
        <v>128</v>
      </c>
      <c r="IU12" s="158" t="s">
        <v>128</v>
      </c>
      <c r="IV12" s="158" t="s">
        <v>128</v>
      </c>
      <c r="IW12" s="158" t="s">
        <v>128</v>
      </c>
      <c r="IX12" s="158" t="s">
        <v>128</v>
      </c>
      <c r="IY12" s="158" t="s">
        <v>128</v>
      </c>
      <c r="IZ12" s="158" t="s">
        <v>128</v>
      </c>
      <c r="JA12" s="158" t="s">
        <v>128</v>
      </c>
      <c r="JB12" s="158" t="s">
        <v>128</v>
      </c>
      <c r="JC12" s="158" t="s">
        <v>128</v>
      </c>
      <c r="JD12" s="158" t="s">
        <v>128</v>
      </c>
      <c r="JE12" s="158" t="s">
        <v>128</v>
      </c>
      <c r="JF12" s="158" t="s">
        <v>128</v>
      </c>
      <c r="JG12" s="158" t="s">
        <v>128</v>
      </c>
      <c r="JH12" s="158" t="s">
        <v>128</v>
      </c>
      <c r="JI12" s="158" t="s">
        <v>128</v>
      </c>
      <c r="JJ12" s="158" t="s">
        <v>128</v>
      </c>
      <c r="JK12" s="158" t="s">
        <v>128</v>
      </c>
      <c r="JL12" s="158" t="s">
        <v>128</v>
      </c>
      <c r="JM12" s="158" t="s">
        <v>128</v>
      </c>
      <c r="JN12" s="158" t="s">
        <v>128</v>
      </c>
      <c r="JO12" s="158" t="s">
        <v>128</v>
      </c>
      <c r="JP12" s="158" t="s">
        <v>128</v>
      </c>
      <c r="JQ12" s="158" t="s">
        <v>128</v>
      </c>
      <c r="JR12" s="158" t="s">
        <v>128</v>
      </c>
      <c r="JS12" s="158" t="s">
        <v>128</v>
      </c>
      <c r="JT12" s="158" t="s">
        <v>128</v>
      </c>
      <c r="JU12" s="158" t="s">
        <v>128</v>
      </c>
      <c r="JV12" s="158" t="s">
        <v>128</v>
      </c>
      <c r="JW12" s="158" t="s">
        <v>128</v>
      </c>
      <c r="JX12" s="158" t="s">
        <v>128</v>
      </c>
      <c r="JY12" s="158" t="s">
        <v>128</v>
      </c>
      <c r="JZ12" s="158" t="s">
        <v>128</v>
      </c>
      <c r="KA12" s="158" t="s">
        <v>128</v>
      </c>
      <c r="KB12" s="158" t="s">
        <v>128</v>
      </c>
      <c r="KC12" s="158" t="s">
        <v>128</v>
      </c>
      <c r="KD12" s="158" t="s">
        <v>128</v>
      </c>
      <c r="KE12" s="158" t="s">
        <v>128</v>
      </c>
      <c r="KF12" s="158" t="s">
        <v>128</v>
      </c>
      <c r="KG12" s="158" t="s">
        <v>128</v>
      </c>
      <c r="KH12" s="158" t="s">
        <v>128</v>
      </c>
      <c r="KI12" s="158" t="s">
        <v>128</v>
      </c>
      <c r="KJ12" s="158" t="s">
        <v>128</v>
      </c>
      <c r="KK12" s="158" t="s">
        <v>128</v>
      </c>
      <c r="KL12" s="158" t="s">
        <v>128</v>
      </c>
      <c r="KM12" s="158" t="s">
        <v>128</v>
      </c>
      <c r="KN12" s="158" t="s">
        <v>128</v>
      </c>
      <c r="KO12" s="158" t="s">
        <v>128</v>
      </c>
      <c r="KP12" s="158" t="s">
        <v>128</v>
      </c>
      <c r="KQ12" s="158" t="s">
        <v>128</v>
      </c>
      <c r="KR12" s="158" t="s">
        <v>128</v>
      </c>
      <c r="KS12" s="158" t="s">
        <v>128</v>
      </c>
      <c r="KT12" s="158" t="s">
        <v>128</v>
      </c>
      <c r="KU12" s="158" t="s">
        <v>128</v>
      </c>
      <c r="KV12" s="158" t="s">
        <v>128</v>
      </c>
      <c r="KW12" s="158" t="s">
        <v>128</v>
      </c>
      <c r="KX12" s="158" t="s">
        <v>128</v>
      </c>
      <c r="KY12" s="158" t="s">
        <v>128</v>
      </c>
      <c r="KZ12" s="158" t="s">
        <v>128</v>
      </c>
      <c r="LA12" s="158" t="s">
        <v>128</v>
      </c>
      <c r="LB12" s="158" t="s">
        <v>128</v>
      </c>
      <c r="LC12" s="158" t="s">
        <v>128</v>
      </c>
      <c r="LD12" s="158" t="s">
        <v>128</v>
      </c>
      <c r="LE12" s="158" t="s">
        <v>128</v>
      </c>
      <c r="LF12" s="158" t="s">
        <v>128</v>
      </c>
      <c r="LG12" s="158" t="s">
        <v>128</v>
      </c>
      <c r="LH12" s="158" t="s">
        <v>128</v>
      </c>
      <c r="LI12" s="158" t="s">
        <v>128</v>
      </c>
      <c r="LJ12" s="158" t="s">
        <v>128</v>
      </c>
      <c r="LK12" s="158" t="s">
        <v>128</v>
      </c>
      <c r="LL12" s="158" t="s">
        <v>128</v>
      </c>
      <c r="LM12" s="158" t="s">
        <v>128</v>
      </c>
      <c r="LN12" s="158" t="s">
        <v>128</v>
      </c>
      <c r="LO12" s="158" t="s">
        <v>128</v>
      </c>
      <c r="LP12" s="158" t="s">
        <v>128</v>
      </c>
      <c r="LQ12" s="158" t="s">
        <v>128</v>
      </c>
      <c r="LR12" s="158" t="s">
        <v>128</v>
      </c>
      <c r="LS12" s="158" t="s">
        <v>128</v>
      </c>
      <c r="LT12" s="158" t="s">
        <v>128</v>
      </c>
      <c r="LU12" s="158" t="s">
        <v>128</v>
      </c>
      <c r="LV12" s="158" t="s">
        <v>128</v>
      </c>
      <c r="LW12" s="158" t="s">
        <v>128</v>
      </c>
      <c r="LX12" s="158" t="s">
        <v>128</v>
      </c>
      <c r="LY12" s="158" t="s">
        <v>128</v>
      </c>
      <c r="LZ12" s="158" t="s">
        <v>128</v>
      </c>
      <c r="MA12" s="158" t="s">
        <v>128</v>
      </c>
      <c r="MB12" s="158" t="s">
        <v>128</v>
      </c>
      <c r="MC12" s="158" t="s">
        <v>128</v>
      </c>
      <c r="MD12" s="158" t="s">
        <v>128</v>
      </c>
      <c r="ME12" s="158" t="s">
        <v>128</v>
      </c>
      <c r="MF12" s="158" t="s">
        <v>128</v>
      </c>
      <c r="MG12" s="158" t="s">
        <v>128</v>
      </c>
      <c r="MH12" s="158" t="s">
        <v>128</v>
      </c>
      <c r="MI12" s="158" t="s">
        <v>128</v>
      </c>
      <c r="MJ12" s="158" t="s">
        <v>128</v>
      </c>
      <c r="MK12" s="158" t="s">
        <v>128</v>
      </c>
      <c r="ML12" s="158" t="s">
        <v>128</v>
      </c>
      <c r="MM12" s="158" t="s">
        <v>128</v>
      </c>
      <c r="MN12" s="158" t="s">
        <v>128</v>
      </c>
      <c r="MO12" s="158" t="s">
        <v>128</v>
      </c>
      <c r="MP12" s="158" t="s">
        <v>128</v>
      </c>
      <c r="MQ12" s="158" t="s">
        <v>128</v>
      </c>
      <c r="MR12" s="158" t="s">
        <v>128</v>
      </c>
      <c r="MS12" s="158" t="s">
        <v>128</v>
      </c>
      <c r="MT12" s="158" t="s">
        <v>128</v>
      </c>
      <c r="MU12" s="158" t="s">
        <v>128</v>
      </c>
      <c r="MV12" s="158" t="s">
        <v>128</v>
      </c>
      <c r="MW12" s="158" t="s">
        <v>128</v>
      </c>
      <c r="MX12" s="158" t="s">
        <v>128</v>
      </c>
      <c r="MY12" s="158" t="s">
        <v>128</v>
      </c>
      <c r="MZ12" s="158" t="s">
        <v>128</v>
      </c>
      <c r="NA12" s="158" t="s">
        <v>128</v>
      </c>
      <c r="NB12" s="158" t="s">
        <v>128</v>
      </c>
      <c r="NC12" s="158" t="s">
        <v>128</v>
      </c>
      <c r="ND12" s="158" t="s">
        <v>128</v>
      </c>
      <c r="NE12" s="158" t="s">
        <v>128</v>
      </c>
      <c r="NF12" s="158" t="s">
        <v>128</v>
      </c>
      <c r="NG12" s="158" t="s">
        <v>128</v>
      </c>
      <c r="NH12" s="158" t="s">
        <v>128</v>
      </c>
      <c r="NI12" s="158" t="s">
        <v>128</v>
      </c>
      <c r="NJ12" s="158" t="s">
        <v>128</v>
      </c>
      <c r="NK12" s="158" t="s">
        <v>128</v>
      </c>
      <c r="NL12" s="158" t="s">
        <v>128</v>
      </c>
      <c r="NM12" s="158" t="s">
        <v>128</v>
      </c>
      <c r="NN12" s="158" t="s">
        <v>128</v>
      </c>
      <c r="NO12" s="158" t="s">
        <v>128</v>
      </c>
      <c r="NP12" s="158" t="s">
        <v>128</v>
      </c>
      <c r="NQ12" s="158" t="s">
        <v>128</v>
      </c>
      <c r="NR12" s="158" t="s">
        <v>128</v>
      </c>
      <c r="NS12" s="158" t="s">
        <v>128</v>
      </c>
      <c r="NT12" s="158" t="s">
        <v>128</v>
      </c>
      <c r="NU12" s="158" t="s">
        <v>128</v>
      </c>
      <c r="NV12" s="158" t="s">
        <v>128</v>
      </c>
      <c r="NW12" s="158" t="s">
        <v>128</v>
      </c>
      <c r="NX12" s="158" t="s">
        <v>128</v>
      </c>
      <c r="NY12" s="158" t="s">
        <v>128</v>
      </c>
      <c r="NZ12" s="158" t="s">
        <v>128</v>
      </c>
      <c r="OA12" s="158" t="s">
        <v>128</v>
      </c>
      <c r="OB12" s="158" t="s">
        <v>128</v>
      </c>
      <c r="OC12" s="158" t="s">
        <v>128</v>
      </c>
      <c r="OD12" s="158" t="s">
        <v>128</v>
      </c>
      <c r="OE12" s="170" t="s">
        <v>128</v>
      </c>
      <c r="OF12" s="181"/>
      <c r="OG12" s="175">
        <f t="shared" si="9"/>
        <v>3.3</v>
      </c>
      <c r="OH12" s="66" t="str">
        <f t="shared" si="10"/>
        <v>kg/GJ delivered</v>
      </c>
      <c r="OI12" s="126">
        <f t="shared" si="11"/>
        <v>0.28999999999999998</v>
      </c>
      <c r="OJ12" s="66" t="str">
        <f t="shared" si="12"/>
        <v>kg/GJ delivered</v>
      </c>
      <c r="OK12" s="66" t="str">
        <f t="shared" si="13"/>
        <v/>
      </c>
      <c r="OL12" s="66" t="str">
        <f t="shared" si="14"/>
        <v/>
      </c>
      <c r="OM12" s="159">
        <f t="shared" si="15"/>
        <v>272</v>
      </c>
      <c r="ON12" s="66" t="str">
        <f t="shared" si="16"/>
        <v>kg/GJ delivered</v>
      </c>
      <c r="OO12" s="126">
        <f t="shared" si="17"/>
        <v>0.1</v>
      </c>
      <c r="OP12" s="66" t="str">
        <f t="shared" si="18"/>
        <v>kg/GJ delivered</v>
      </c>
      <c r="OQ12" s="126">
        <f t="shared" si="19"/>
        <v>0.5</v>
      </c>
      <c r="OR12" s="66" t="str">
        <f t="shared" si="20"/>
        <v>kg/GJ delivered</v>
      </c>
      <c r="OS12" s="66" t="str">
        <f t="shared" si="21"/>
        <v/>
      </c>
      <c r="OT12" s="66" t="str">
        <f t="shared" si="22"/>
        <v/>
      </c>
      <c r="OU12" s="66" t="str">
        <f t="shared" si="23"/>
        <v/>
      </c>
      <c r="OV12" s="66" t="str">
        <f t="shared" si="24"/>
        <v/>
      </c>
      <c r="OW12" s="66" t="str">
        <f t="shared" si="25"/>
        <v/>
      </c>
      <c r="OX12" s="66" t="str">
        <f t="shared" si="26"/>
        <v/>
      </c>
      <c r="OY12" s="66" t="str">
        <f t="shared" si="27"/>
        <v/>
      </c>
      <c r="OZ12" s="66" t="str">
        <f t="shared" si="28"/>
        <v/>
      </c>
      <c r="PA12" s="66" t="str">
        <f t="shared" si="29"/>
        <v/>
      </c>
      <c r="PB12" s="66" t="str">
        <f t="shared" si="30"/>
        <v/>
      </c>
      <c r="PC12" s="66" t="str">
        <f t="shared" si="31"/>
        <v/>
      </c>
      <c r="PD12" s="66" t="str">
        <f t="shared" si="32"/>
        <v/>
      </c>
      <c r="PE12" s="66" t="str">
        <f t="shared" si="33"/>
        <v/>
      </c>
      <c r="PF12" s="66" t="str">
        <f t="shared" si="34"/>
        <v/>
      </c>
      <c r="PG12" s="66" t="str">
        <f t="shared" si="35"/>
        <v/>
      </c>
      <c r="PH12" s="66" t="str">
        <f t="shared" si="36"/>
        <v/>
      </c>
      <c r="PI12" s="66" t="str">
        <f t="shared" si="37"/>
        <v/>
      </c>
      <c r="PJ12" s="66" t="str">
        <f t="shared" si="38"/>
        <v/>
      </c>
      <c r="PK12" s="66" t="str">
        <f t="shared" si="39"/>
        <v/>
      </c>
      <c r="PL12" s="66" t="str">
        <f t="shared" si="40"/>
        <v/>
      </c>
      <c r="PM12" s="66" t="str">
        <f t="shared" si="41"/>
        <v/>
      </c>
      <c r="PN12" s="66" t="str">
        <f t="shared" si="42"/>
        <v/>
      </c>
      <c r="PO12" s="66" t="str">
        <f t="shared" si="43"/>
        <v/>
      </c>
      <c r="PP12" s="66" t="str">
        <f t="shared" si="44"/>
        <v/>
      </c>
      <c r="PQ12" s="66" t="str">
        <f t="shared" si="45"/>
        <v/>
      </c>
      <c r="PR12" s="66" t="str">
        <f t="shared" si="46"/>
        <v/>
      </c>
      <c r="PS12" s="66" t="str">
        <f t="shared" si="47"/>
        <v/>
      </c>
      <c r="PT12" s="66" t="str">
        <f t="shared" si="48"/>
        <v/>
      </c>
      <c r="PU12" s="66" t="str">
        <f t="shared" si="49"/>
        <v/>
      </c>
      <c r="PV12" s="66" t="str">
        <f t="shared" si="50"/>
        <v/>
      </c>
      <c r="PW12" s="66" t="str">
        <f t="shared" si="51"/>
        <v/>
      </c>
      <c r="PX12" s="66" t="str">
        <f t="shared" si="52"/>
        <v/>
      </c>
      <c r="PY12" s="66" t="str">
        <f t="shared" si="53"/>
        <v/>
      </c>
      <c r="PZ12" s="66" t="str">
        <f t="shared" si="54"/>
        <v/>
      </c>
      <c r="QA12" s="66" t="str">
        <f t="shared" si="55"/>
        <v/>
      </c>
      <c r="QB12" s="66" t="str">
        <f t="shared" si="56"/>
        <v/>
      </c>
      <c r="QC12" s="66" t="str">
        <f t="shared" si="57"/>
        <v/>
      </c>
      <c r="QD12" s="66" t="str">
        <f t="shared" si="58"/>
        <v/>
      </c>
      <c r="QE12" s="66" t="str">
        <f t="shared" si="59"/>
        <v/>
      </c>
      <c r="QF12" s="66" t="str">
        <f t="shared" si="60"/>
        <v/>
      </c>
      <c r="QG12" s="66" t="str">
        <f t="shared" si="61"/>
        <v/>
      </c>
      <c r="QH12" s="66" t="str">
        <f t="shared" si="62"/>
        <v/>
      </c>
      <c r="QI12" s="66" t="str">
        <f t="shared" si="63"/>
        <v/>
      </c>
      <c r="QJ12" s="66" t="str">
        <f t="shared" si="64"/>
        <v/>
      </c>
      <c r="QK12" s="66" t="str">
        <f t="shared" si="65"/>
        <v/>
      </c>
      <c r="QL12" s="66" t="str">
        <f t="shared" si="66"/>
        <v/>
      </c>
      <c r="QM12" s="66" t="str">
        <f t="shared" si="67"/>
        <v/>
      </c>
      <c r="QN12" s="66" t="str">
        <f t="shared" si="68"/>
        <v/>
      </c>
      <c r="QO12" s="66" t="str">
        <f t="shared" si="69"/>
        <v/>
      </c>
      <c r="QP12" s="66" t="str">
        <f t="shared" si="70"/>
        <v/>
      </c>
      <c r="QQ12" s="66" t="str">
        <f t="shared" si="71"/>
        <v/>
      </c>
      <c r="QR12" s="66" t="str">
        <f t="shared" si="72"/>
        <v/>
      </c>
      <c r="QS12" s="66" t="str">
        <f t="shared" si="73"/>
        <v/>
      </c>
      <c r="QT12" s="66" t="str">
        <f t="shared" si="74"/>
        <v/>
      </c>
      <c r="QU12" s="66" t="str">
        <f t="shared" si="75"/>
        <v/>
      </c>
      <c r="QV12" s="66" t="str">
        <f t="shared" si="76"/>
        <v/>
      </c>
      <c r="QW12" s="66" t="str">
        <f t="shared" si="77"/>
        <v/>
      </c>
      <c r="QX12" s="66" t="str">
        <f t="shared" si="78"/>
        <v/>
      </c>
      <c r="QY12" s="66" t="str">
        <f t="shared" si="79"/>
        <v/>
      </c>
      <c r="QZ12" s="66" t="str">
        <f t="shared" si="80"/>
        <v/>
      </c>
      <c r="RA12" s="66" t="str">
        <f t="shared" si="81"/>
        <v/>
      </c>
      <c r="RB12" s="66" t="str">
        <f t="shared" si="82"/>
        <v/>
      </c>
      <c r="RC12" s="66" t="str">
        <f t="shared" si="83"/>
        <v/>
      </c>
      <c r="RD12" s="66" t="str">
        <f t="shared" si="84"/>
        <v/>
      </c>
      <c r="RE12" s="66" t="str">
        <f t="shared" si="85"/>
        <v/>
      </c>
      <c r="RF12" s="66" t="str">
        <f t="shared" si="86"/>
        <v/>
      </c>
      <c r="RG12" s="66" t="str">
        <f t="shared" si="87"/>
        <v/>
      </c>
      <c r="RH12" s="66" t="str">
        <f t="shared" si="88"/>
        <v/>
      </c>
      <c r="RI12" s="66" t="str">
        <f t="shared" si="89"/>
        <v/>
      </c>
      <c r="RJ12" s="66" t="str">
        <f t="shared" si="90"/>
        <v/>
      </c>
      <c r="RK12" s="66" t="str">
        <f t="shared" si="91"/>
        <v/>
      </c>
      <c r="RL12" s="66" t="str">
        <f t="shared" si="92"/>
        <v/>
      </c>
      <c r="RM12" s="66" t="str">
        <f t="shared" si="93"/>
        <v/>
      </c>
      <c r="RN12" s="66" t="str">
        <f t="shared" si="94"/>
        <v/>
      </c>
      <c r="RO12" s="66" t="str">
        <f t="shared" si="95"/>
        <v/>
      </c>
      <c r="RP12" s="66" t="str">
        <f t="shared" si="96"/>
        <v/>
      </c>
      <c r="RQ12" s="66" t="str">
        <f t="shared" si="97"/>
        <v/>
      </c>
      <c r="RR12" s="66" t="str">
        <f t="shared" si="98"/>
        <v/>
      </c>
      <c r="RS12" s="66" t="str">
        <f t="shared" si="99"/>
        <v/>
      </c>
      <c r="RT12" s="66" t="str">
        <f t="shared" si="100"/>
        <v/>
      </c>
      <c r="RU12" s="66" t="str">
        <f t="shared" si="101"/>
        <v/>
      </c>
      <c r="RV12" s="66" t="str">
        <f t="shared" si="102"/>
        <v/>
      </c>
      <c r="RW12" s="66" t="str">
        <f t="shared" si="103"/>
        <v/>
      </c>
      <c r="RX12" s="66" t="str">
        <f t="shared" si="104"/>
        <v/>
      </c>
      <c r="RY12" s="66" t="str">
        <f t="shared" si="105"/>
        <v/>
      </c>
      <c r="RZ12" s="66" t="str">
        <f t="shared" si="106"/>
        <v/>
      </c>
      <c r="SA12" s="66" t="str">
        <f t="shared" si="107"/>
        <v/>
      </c>
      <c r="SB12" s="66" t="str">
        <f t="shared" si="108"/>
        <v/>
      </c>
      <c r="SC12" s="66" t="str">
        <f t="shared" si="109"/>
        <v/>
      </c>
      <c r="SD12" s="66" t="str">
        <f t="shared" si="110"/>
        <v/>
      </c>
      <c r="SE12" s="66" t="str">
        <f t="shared" si="111"/>
        <v/>
      </c>
      <c r="SF12" s="66" t="str">
        <f t="shared" si="112"/>
        <v/>
      </c>
      <c r="SG12" s="66" t="str">
        <f t="shared" si="113"/>
        <v/>
      </c>
      <c r="SH12" s="66" t="str">
        <f t="shared" si="114"/>
        <v/>
      </c>
      <c r="SI12" s="66" t="str">
        <f t="shared" si="115"/>
        <v/>
      </c>
      <c r="SJ12" s="66" t="str">
        <f t="shared" si="116"/>
        <v/>
      </c>
      <c r="SK12" s="66" t="str">
        <f t="shared" si="117"/>
        <v/>
      </c>
      <c r="SL12" s="66" t="str">
        <f t="shared" si="118"/>
        <v/>
      </c>
      <c r="SM12" s="66" t="str">
        <f t="shared" si="119"/>
        <v/>
      </c>
      <c r="SN12" s="66" t="str">
        <f t="shared" si="120"/>
        <v/>
      </c>
      <c r="SO12" s="66" t="str">
        <f t="shared" si="121"/>
        <v/>
      </c>
      <c r="SP12" s="66" t="str">
        <f t="shared" si="122"/>
        <v/>
      </c>
      <c r="SQ12" s="66" t="str">
        <f t="shared" si="123"/>
        <v/>
      </c>
      <c r="SR12" s="66" t="str">
        <f t="shared" si="124"/>
        <v/>
      </c>
      <c r="SS12" s="66" t="str">
        <f t="shared" si="125"/>
        <v/>
      </c>
      <c r="ST12" s="66" t="str">
        <f t="shared" si="126"/>
        <v/>
      </c>
      <c r="SU12" s="66" t="str">
        <f t="shared" si="127"/>
        <v/>
      </c>
      <c r="SV12" s="66" t="str">
        <f t="shared" si="128"/>
        <v/>
      </c>
      <c r="SW12" s="66" t="str">
        <f t="shared" si="129"/>
        <v/>
      </c>
      <c r="SX12" s="66" t="str">
        <f t="shared" si="130"/>
        <v/>
      </c>
      <c r="SY12" s="66" t="str">
        <f t="shared" si="131"/>
        <v/>
      </c>
      <c r="SZ12" s="66" t="str">
        <f t="shared" si="132"/>
        <v/>
      </c>
      <c r="TA12" s="66" t="str">
        <f t="shared" si="133"/>
        <v/>
      </c>
      <c r="TB12" s="66" t="str">
        <f t="shared" si="134"/>
        <v/>
      </c>
      <c r="TC12" s="66" t="str">
        <f t="shared" si="135"/>
        <v/>
      </c>
      <c r="TD12" s="66" t="str">
        <f t="shared" si="136"/>
        <v/>
      </c>
      <c r="TE12" s="66" t="str">
        <f t="shared" si="137"/>
        <v/>
      </c>
      <c r="TF12" s="66" t="str">
        <f t="shared" si="138"/>
        <v/>
      </c>
      <c r="TG12" s="66" t="str">
        <f t="shared" si="139"/>
        <v/>
      </c>
      <c r="TH12" s="66" t="str">
        <f t="shared" si="140"/>
        <v/>
      </c>
      <c r="TI12" s="66" t="str">
        <f t="shared" si="141"/>
        <v/>
      </c>
      <c r="TJ12" s="66" t="str">
        <f t="shared" si="142"/>
        <v/>
      </c>
      <c r="TK12" s="66" t="str">
        <f t="shared" si="143"/>
        <v/>
      </c>
      <c r="TL12" s="66" t="str">
        <f t="shared" si="144"/>
        <v/>
      </c>
      <c r="TM12" s="66" t="str">
        <f t="shared" si="145"/>
        <v/>
      </c>
      <c r="TN12" s="66" t="str">
        <f t="shared" si="146"/>
        <v/>
      </c>
      <c r="TO12" s="66" t="str">
        <f t="shared" si="147"/>
        <v/>
      </c>
      <c r="TP12" s="66" t="str">
        <f t="shared" si="148"/>
        <v/>
      </c>
      <c r="TQ12" s="66" t="str">
        <f t="shared" si="149"/>
        <v/>
      </c>
      <c r="TR12" s="66" t="str">
        <f t="shared" si="150"/>
        <v/>
      </c>
      <c r="TS12" s="66" t="str">
        <f t="shared" si="151"/>
        <v/>
      </c>
      <c r="TT12" s="66" t="str">
        <f t="shared" si="152"/>
        <v/>
      </c>
      <c r="TU12" s="66" t="str">
        <f t="shared" si="153"/>
        <v/>
      </c>
      <c r="TV12" s="66" t="str">
        <f t="shared" si="154"/>
        <v/>
      </c>
      <c r="TW12" s="66" t="str">
        <f t="shared" si="155"/>
        <v/>
      </c>
      <c r="TX12" s="66" t="str">
        <f t="shared" si="156"/>
        <v/>
      </c>
      <c r="TY12" s="66" t="str">
        <f t="shared" si="157"/>
        <v/>
      </c>
      <c r="TZ12" s="66" t="str">
        <f t="shared" si="158"/>
        <v/>
      </c>
      <c r="UA12" s="66" t="str">
        <f t="shared" si="159"/>
        <v/>
      </c>
      <c r="UB12" s="66" t="str">
        <f t="shared" si="160"/>
        <v/>
      </c>
      <c r="UC12" s="66" t="str">
        <f t="shared" si="161"/>
        <v/>
      </c>
      <c r="UD12" s="66" t="str">
        <f t="shared" si="162"/>
        <v/>
      </c>
      <c r="UE12" s="66" t="str">
        <f t="shared" si="163"/>
        <v/>
      </c>
      <c r="UF12" s="66" t="str">
        <f t="shared" si="164"/>
        <v/>
      </c>
      <c r="UG12" s="66" t="str">
        <f t="shared" si="165"/>
        <v/>
      </c>
      <c r="UH12" s="66" t="str">
        <f t="shared" si="166"/>
        <v/>
      </c>
      <c r="UI12" s="66" t="str">
        <f t="shared" si="167"/>
        <v/>
      </c>
      <c r="UJ12" s="66" t="str">
        <f t="shared" si="168"/>
        <v/>
      </c>
      <c r="UK12" s="66" t="str">
        <f t="shared" si="169"/>
        <v/>
      </c>
      <c r="UL12" s="66" t="str">
        <f t="shared" si="170"/>
        <v/>
      </c>
      <c r="UM12" s="66" t="str">
        <f t="shared" si="171"/>
        <v/>
      </c>
      <c r="UN12" s="66" t="str">
        <f t="shared" si="172"/>
        <v/>
      </c>
      <c r="UO12" s="66" t="str">
        <f t="shared" si="173"/>
        <v/>
      </c>
      <c r="UP12" s="66" t="str">
        <f t="shared" si="174"/>
        <v/>
      </c>
      <c r="UQ12" s="66" t="str">
        <f t="shared" si="175"/>
        <v/>
      </c>
      <c r="UR12" s="66" t="str">
        <f t="shared" si="176"/>
        <v/>
      </c>
      <c r="US12" s="66" t="str">
        <f t="shared" si="177"/>
        <v/>
      </c>
      <c r="UT12" s="66" t="str">
        <f t="shared" si="178"/>
        <v/>
      </c>
      <c r="UU12" s="66" t="str">
        <f t="shared" si="179"/>
        <v/>
      </c>
      <c r="UV12" s="66" t="str">
        <f t="shared" si="180"/>
        <v/>
      </c>
      <c r="UW12" s="66" t="str">
        <f t="shared" si="181"/>
        <v/>
      </c>
      <c r="UX12" s="66" t="str">
        <f t="shared" si="182"/>
        <v/>
      </c>
      <c r="UY12" s="66" t="str">
        <f t="shared" si="183"/>
        <v/>
      </c>
      <c r="UZ12" s="66" t="str">
        <f t="shared" si="184"/>
        <v/>
      </c>
      <c r="VA12" s="66" t="str">
        <f t="shared" si="185"/>
        <v/>
      </c>
      <c r="VB12" s="66" t="str">
        <f t="shared" si="186"/>
        <v/>
      </c>
      <c r="VC12" s="66" t="str">
        <f t="shared" si="187"/>
        <v/>
      </c>
      <c r="VD12" s="66" t="str">
        <f t="shared" si="188"/>
        <v/>
      </c>
      <c r="VE12" s="66" t="str">
        <f t="shared" si="189"/>
        <v/>
      </c>
      <c r="VF12" s="66" t="str">
        <f t="shared" si="190"/>
        <v/>
      </c>
      <c r="VG12" s="66" t="str">
        <f t="shared" si="191"/>
        <v/>
      </c>
      <c r="VH12" s="66" t="str">
        <f t="shared" si="192"/>
        <v/>
      </c>
      <c r="VI12" s="66" t="str">
        <f t="shared" si="193"/>
        <v/>
      </c>
      <c r="VJ12" s="66" t="str">
        <f t="shared" si="194"/>
        <v/>
      </c>
      <c r="VK12" s="66" t="str">
        <f t="shared" si="195"/>
        <v/>
      </c>
      <c r="VL12" s="66" t="str">
        <f t="shared" si="196"/>
        <v/>
      </c>
      <c r="VM12" s="66" t="str">
        <f t="shared" si="197"/>
        <v/>
      </c>
      <c r="VN12" s="66" t="str">
        <f t="shared" si="198"/>
        <v/>
      </c>
      <c r="VO12" s="66" t="str">
        <f t="shared" si="199"/>
        <v/>
      </c>
      <c r="VP12" s="66" t="str">
        <f t="shared" si="200"/>
        <v/>
      </c>
      <c r="VQ12" s="66" t="str">
        <f t="shared" si="201"/>
        <v/>
      </c>
      <c r="VR12" s="66" t="str">
        <f t="shared" si="202"/>
        <v/>
      </c>
      <c r="VS12" s="66" t="str">
        <f t="shared" si="203"/>
        <v/>
      </c>
      <c r="VT12" s="66" t="str">
        <f t="shared" si="204"/>
        <v/>
      </c>
      <c r="VU12" s="66" t="str">
        <f t="shared" si="205"/>
        <v/>
      </c>
      <c r="VV12" s="66" t="str">
        <f t="shared" si="206"/>
        <v/>
      </c>
      <c r="VW12" s="66" t="str">
        <f t="shared" si="207"/>
        <v/>
      </c>
      <c r="VX12" s="66" t="str">
        <f t="shared" si="208"/>
        <v/>
      </c>
      <c r="VY12" s="66" t="str">
        <f t="shared" si="209"/>
        <v/>
      </c>
      <c r="VZ12" s="66" t="str">
        <f t="shared" si="210"/>
        <v/>
      </c>
      <c r="WA12" s="66" t="str">
        <f t="shared" si="211"/>
        <v/>
      </c>
      <c r="WB12" s="66" t="str">
        <f t="shared" si="212"/>
        <v/>
      </c>
      <c r="WC12" s="66" t="str">
        <f t="shared" si="213"/>
        <v/>
      </c>
      <c r="WD12" s="66" t="str">
        <f t="shared" si="214"/>
        <v/>
      </c>
      <c r="WE12" s="66" t="str">
        <f t="shared" si="215"/>
        <v/>
      </c>
      <c r="WF12" s="66" t="str">
        <f t="shared" si="216"/>
        <v/>
      </c>
      <c r="WG12" s="66" t="str">
        <f t="shared" si="217"/>
        <v/>
      </c>
      <c r="WH12" s="66" t="str">
        <f t="shared" si="218"/>
        <v/>
      </c>
      <c r="WI12" s="66" t="str">
        <f t="shared" si="219"/>
        <v/>
      </c>
      <c r="WJ12" s="66" t="str">
        <f t="shared" si="220"/>
        <v/>
      </c>
      <c r="WK12" s="66" t="str">
        <f t="shared" si="221"/>
        <v/>
      </c>
      <c r="WL12" s="66" t="str">
        <f t="shared" si="222"/>
        <v/>
      </c>
      <c r="WM12" s="66" t="str">
        <f t="shared" si="223"/>
        <v/>
      </c>
      <c r="WN12" s="66" t="str">
        <f t="shared" si="224"/>
        <v/>
      </c>
      <c r="WO12" s="66" t="str">
        <f t="shared" si="225"/>
        <v/>
      </c>
      <c r="WP12" s="66" t="str">
        <f t="shared" si="226"/>
        <v/>
      </c>
      <c r="WQ12" s="66" t="str">
        <f t="shared" si="227"/>
        <v/>
      </c>
      <c r="WR12" s="66" t="str">
        <f t="shared" si="228"/>
        <v/>
      </c>
      <c r="WS12" s="66" t="str">
        <f t="shared" si="229"/>
        <v/>
      </c>
      <c r="WT12" s="66" t="str">
        <f t="shared" si="230"/>
        <v/>
      </c>
      <c r="WU12" s="66" t="str">
        <f t="shared" si="231"/>
        <v/>
      </c>
      <c r="WV12" s="66" t="str">
        <f t="shared" si="232"/>
        <v/>
      </c>
      <c r="WW12" s="66" t="str">
        <f t="shared" si="233"/>
        <v/>
      </c>
      <c r="WX12" s="66" t="str">
        <f t="shared" si="234"/>
        <v/>
      </c>
      <c r="WY12" s="66" t="str">
        <f t="shared" si="235"/>
        <v/>
      </c>
      <c r="WZ12" s="66" t="str">
        <f t="shared" si="236"/>
        <v/>
      </c>
      <c r="XA12" s="66" t="str">
        <f t="shared" si="237"/>
        <v/>
      </c>
      <c r="XB12" s="66" t="str">
        <f t="shared" si="238"/>
        <v/>
      </c>
      <c r="XC12" s="66" t="str">
        <f t="shared" si="239"/>
        <v/>
      </c>
      <c r="XD12" s="66" t="str">
        <f t="shared" si="240"/>
        <v/>
      </c>
      <c r="XE12" s="66" t="str">
        <f t="shared" si="241"/>
        <v/>
      </c>
      <c r="XF12" s="66" t="str">
        <f t="shared" si="242"/>
        <v/>
      </c>
      <c r="XG12" s="66" t="str">
        <f t="shared" si="243"/>
        <v/>
      </c>
      <c r="XH12" s="66" t="str">
        <f t="shared" si="244"/>
        <v/>
      </c>
      <c r="XI12" s="66" t="str">
        <f t="shared" si="245"/>
        <v/>
      </c>
      <c r="XJ12" s="66" t="str">
        <f t="shared" si="246"/>
        <v/>
      </c>
      <c r="XK12" s="66" t="str">
        <f t="shared" si="247"/>
        <v/>
      </c>
      <c r="XL12" s="66" t="str">
        <f t="shared" si="248"/>
        <v/>
      </c>
      <c r="XM12" s="66" t="str">
        <f t="shared" si="249"/>
        <v/>
      </c>
      <c r="XN12" s="66" t="str">
        <f t="shared" si="250"/>
        <v/>
      </c>
      <c r="XO12" s="66" t="str">
        <f t="shared" si="251"/>
        <v/>
      </c>
      <c r="XP12" s="66" t="str">
        <f t="shared" si="252"/>
        <v/>
      </c>
      <c r="XQ12" s="66" t="str">
        <f t="shared" si="253"/>
        <v/>
      </c>
      <c r="XR12" s="66" t="str">
        <f t="shared" si="254"/>
        <v/>
      </c>
      <c r="XS12" s="66" t="str">
        <f t="shared" si="255"/>
        <v/>
      </c>
      <c r="XT12" s="66" t="str">
        <f t="shared" si="256"/>
        <v/>
      </c>
      <c r="XU12" s="66" t="str">
        <f t="shared" si="257"/>
        <v/>
      </c>
      <c r="XV12" s="66" t="str">
        <f t="shared" si="258"/>
        <v/>
      </c>
      <c r="XW12" s="66" t="str">
        <f t="shared" si="259"/>
        <v/>
      </c>
      <c r="XX12" s="66" t="str">
        <f t="shared" si="260"/>
        <v/>
      </c>
      <c r="XY12" s="66" t="str">
        <f t="shared" si="261"/>
        <v/>
      </c>
      <c r="XZ12" s="66" t="str">
        <f t="shared" si="262"/>
        <v/>
      </c>
      <c r="YA12" s="66" t="str">
        <f t="shared" si="263"/>
        <v/>
      </c>
      <c r="YB12" s="66" t="str">
        <f t="shared" si="264"/>
        <v/>
      </c>
      <c r="YC12" s="66" t="str">
        <f t="shared" si="265"/>
        <v/>
      </c>
      <c r="YD12" s="66" t="str">
        <f t="shared" si="266"/>
        <v/>
      </c>
      <c r="YE12" s="66" t="str">
        <f t="shared" si="267"/>
        <v/>
      </c>
      <c r="YF12" s="66" t="str">
        <f t="shared" si="268"/>
        <v/>
      </c>
      <c r="YG12" s="66" t="str">
        <f t="shared" si="269"/>
        <v/>
      </c>
      <c r="YH12" s="66" t="str">
        <f t="shared" si="270"/>
        <v/>
      </c>
      <c r="YI12" s="66" t="str">
        <f t="shared" si="271"/>
        <v/>
      </c>
      <c r="YJ12" s="66" t="str">
        <f t="shared" si="272"/>
        <v/>
      </c>
      <c r="YK12" s="66" t="str">
        <f t="shared" si="273"/>
        <v/>
      </c>
      <c r="YL12" s="66" t="str">
        <f t="shared" si="274"/>
        <v/>
      </c>
      <c r="YM12" s="66" t="str">
        <f t="shared" si="275"/>
        <v/>
      </c>
      <c r="YN12" s="66" t="str">
        <f t="shared" si="276"/>
        <v/>
      </c>
      <c r="YO12" s="66" t="str">
        <f t="shared" si="277"/>
        <v/>
      </c>
      <c r="YP12" s="66" t="str">
        <f t="shared" si="278"/>
        <v/>
      </c>
      <c r="YQ12" s="66" t="str">
        <f t="shared" si="279"/>
        <v/>
      </c>
      <c r="YR12" s="66" t="str">
        <f t="shared" si="280"/>
        <v/>
      </c>
      <c r="YS12" s="66" t="str">
        <f t="shared" si="281"/>
        <v/>
      </c>
      <c r="YT12" s="66" t="str">
        <f t="shared" si="282"/>
        <v/>
      </c>
      <c r="YU12" s="66" t="str">
        <f t="shared" si="283"/>
        <v/>
      </c>
      <c r="YV12" s="66" t="str">
        <f t="shared" si="284"/>
        <v/>
      </c>
      <c r="YW12" s="66" t="str">
        <f t="shared" si="285"/>
        <v/>
      </c>
      <c r="YX12" s="66" t="str">
        <f t="shared" si="286"/>
        <v/>
      </c>
      <c r="YY12" s="66" t="str">
        <f t="shared" si="287"/>
        <v/>
      </c>
      <c r="YZ12" s="66" t="str">
        <f t="shared" si="288"/>
        <v/>
      </c>
      <c r="ZA12" s="66" t="str">
        <f t="shared" si="289"/>
        <v/>
      </c>
      <c r="ZB12" s="66" t="str">
        <f t="shared" si="290"/>
        <v/>
      </c>
      <c r="ZC12" s="66" t="str">
        <f t="shared" si="291"/>
        <v/>
      </c>
      <c r="ZD12" s="66" t="str">
        <f t="shared" si="292"/>
        <v/>
      </c>
      <c r="ZE12" s="66" t="str">
        <f t="shared" si="293"/>
        <v/>
      </c>
      <c r="ZF12" s="66" t="str">
        <f t="shared" si="294"/>
        <v/>
      </c>
      <c r="ZG12" s="66" t="str">
        <f t="shared" si="295"/>
        <v/>
      </c>
      <c r="ZH12" s="66" t="str">
        <f t="shared" si="296"/>
        <v/>
      </c>
      <c r="ZI12" s="66" t="str">
        <f t="shared" si="297"/>
        <v/>
      </c>
      <c r="ZJ12" s="66" t="str">
        <f t="shared" si="298"/>
        <v/>
      </c>
      <c r="ZK12" s="66" t="str">
        <f t="shared" si="299"/>
        <v/>
      </c>
      <c r="ZL12" s="66" t="str">
        <f t="shared" si="300"/>
        <v/>
      </c>
      <c r="ZM12" s="66" t="str">
        <f t="shared" si="301"/>
        <v/>
      </c>
      <c r="ZN12" s="66" t="str">
        <f t="shared" si="302"/>
        <v/>
      </c>
      <c r="ZO12" s="66" t="str">
        <f t="shared" si="303"/>
        <v/>
      </c>
      <c r="ZP12" s="66" t="str">
        <f t="shared" si="304"/>
        <v/>
      </c>
      <c r="ZQ12" s="66" t="str">
        <f t="shared" si="305"/>
        <v/>
      </c>
      <c r="ZR12" s="66" t="str">
        <f t="shared" si="306"/>
        <v/>
      </c>
      <c r="ZS12" s="66" t="str">
        <f t="shared" si="307"/>
        <v/>
      </c>
      <c r="ZT12" s="66" t="str">
        <f t="shared" si="308"/>
        <v/>
      </c>
      <c r="ZU12" s="66" t="str">
        <f t="shared" si="309"/>
        <v/>
      </c>
      <c r="ZV12" s="66" t="str">
        <f t="shared" si="310"/>
        <v/>
      </c>
      <c r="ZW12" s="66" t="str">
        <f t="shared" si="311"/>
        <v/>
      </c>
      <c r="ZX12" s="66" t="str">
        <f t="shared" si="312"/>
        <v/>
      </c>
      <c r="ZY12" s="66" t="str">
        <f t="shared" si="313"/>
        <v/>
      </c>
      <c r="ZZ12" s="66" t="str">
        <f t="shared" si="314"/>
        <v/>
      </c>
      <c r="AAA12" s="66" t="str">
        <f t="shared" si="315"/>
        <v/>
      </c>
      <c r="AAB12" s="66" t="str">
        <f t="shared" si="316"/>
        <v/>
      </c>
      <c r="AAC12" s="66" t="str">
        <f t="shared" si="317"/>
        <v/>
      </c>
      <c r="AAD12" s="66" t="str">
        <f t="shared" si="318"/>
        <v/>
      </c>
      <c r="AAE12" s="66" t="str">
        <f t="shared" si="319"/>
        <v/>
      </c>
      <c r="AAF12" s="66" t="str">
        <f t="shared" si="320"/>
        <v/>
      </c>
      <c r="AAG12" s="66" t="str">
        <f t="shared" si="321"/>
        <v/>
      </c>
      <c r="AAH12" s="66" t="str">
        <f t="shared" si="322"/>
        <v/>
      </c>
      <c r="AAI12" s="66" t="str">
        <f t="shared" si="323"/>
        <v/>
      </c>
      <c r="AAJ12" s="66" t="str">
        <f t="shared" si="324"/>
        <v/>
      </c>
      <c r="AAK12" s="66" t="str">
        <f t="shared" si="325"/>
        <v/>
      </c>
      <c r="AAL12" s="66" t="str">
        <f t="shared" si="326"/>
        <v/>
      </c>
      <c r="AAM12" s="66" t="str">
        <f t="shared" si="327"/>
        <v/>
      </c>
      <c r="AAN12" s="66" t="str">
        <f t="shared" si="328"/>
        <v/>
      </c>
      <c r="AAO12" s="66" t="str">
        <f t="shared" si="329"/>
        <v/>
      </c>
      <c r="AAP12" s="66" t="str">
        <f t="shared" si="330"/>
        <v/>
      </c>
      <c r="AAQ12" s="66" t="str">
        <f t="shared" si="331"/>
        <v/>
      </c>
      <c r="AAR12" s="66" t="str">
        <f t="shared" si="332"/>
        <v/>
      </c>
      <c r="AAS12" s="66" t="str">
        <f t="shared" si="333"/>
        <v/>
      </c>
      <c r="AAT12" s="66" t="str">
        <f t="shared" si="334"/>
        <v/>
      </c>
      <c r="AAU12" s="66" t="str">
        <f t="shared" si="335"/>
        <v/>
      </c>
      <c r="AAV12" s="66" t="str">
        <f t="shared" si="336"/>
        <v/>
      </c>
      <c r="AAW12" s="66" t="str">
        <f t="shared" si="337"/>
        <v/>
      </c>
      <c r="AAX12" s="66" t="str">
        <f t="shared" si="338"/>
        <v/>
      </c>
      <c r="AAY12" s="66" t="str">
        <f t="shared" si="339"/>
        <v/>
      </c>
      <c r="AAZ12" s="66" t="str">
        <f t="shared" si="340"/>
        <v/>
      </c>
      <c r="ABA12" s="66" t="str">
        <f t="shared" si="341"/>
        <v/>
      </c>
      <c r="ABB12" s="66" t="str">
        <f t="shared" si="342"/>
        <v/>
      </c>
      <c r="ABC12" s="66" t="str">
        <f t="shared" si="343"/>
        <v/>
      </c>
      <c r="ABD12" s="66" t="str">
        <f t="shared" si="344"/>
        <v/>
      </c>
      <c r="ABE12" s="66" t="str">
        <f t="shared" si="345"/>
        <v/>
      </c>
      <c r="ABF12" s="66" t="str">
        <f t="shared" si="346"/>
        <v/>
      </c>
      <c r="ABG12" s="66" t="str">
        <f t="shared" si="347"/>
        <v/>
      </c>
      <c r="ABH12" s="66" t="str">
        <f t="shared" si="348"/>
        <v/>
      </c>
      <c r="ABI12" s="66" t="str">
        <f t="shared" si="349"/>
        <v/>
      </c>
      <c r="ABJ12" s="66" t="str">
        <f t="shared" si="350"/>
        <v/>
      </c>
      <c r="ABK12" s="66" t="str">
        <f t="shared" si="351"/>
        <v/>
      </c>
      <c r="ABL12" s="66" t="str">
        <f t="shared" si="352"/>
        <v/>
      </c>
      <c r="ABM12" s="66" t="str">
        <f t="shared" si="353"/>
        <v/>
      </c>
      <c r="ABN12" s="66" t="str">
        <f t="shared" si="354"/>
        <v/>
      </c>
      <c r="ABO12" s="66" t="str">
        <f t="shared" si="355"/>
        <v/>
      </c>
      <c r="ABP12" s="66" t="str">
        <f t="shared" si="356"/>
        <v/>
      </c>
      <c r="ABQ12" s="66" t="str">
        <f t="shared" si="357"/>
        <v/>
      </c>
      <c r="ABR12" s="66" t="str">
        <f t="shared" si="358"/>
        <v/>
      </c>
      <c r="ABS12" s="66" t="str">
        <f t="shared" si="359"/>
        <v/>
      </c>
      <c r="ABT12" s="66" t="str">
        <f t="shared" si="360"/>
        <v/>
      </c>
      <c r="ABU12" s="66" t="str">
        <f t="shared" si="361"/>
        <v/>
      </c>
      <c r="ABV12" s="66" t="str">
        <f t="shared" si="362"/>
        <v/>
      </c>
      <c r="ABW12" s="66" t="str">
        <f t="shared" si="363"/>
        <v/>
      </c>
      <c r="ABX12" s="66" t="str">
        <f t="shared" si="364"/>
        <v/>
      </c>
      <c r="ABY12" s="66" t="str">
        <f t="shared" si="365"/>
        <v/>
      </c>
      <c r="ABZ12" s="66" t="str">
        <f t="shared" si="366"/>
        <v/>
      </c>
      <c r="ACA12" s="66" t="str">
        <f t="shared" si="367"/>
        <v/>
      </c>
      <c r="ACB12" s="66" t="str">
        <f t="shared" si="368"/>
        <v/>
      </c>
      <c r="ACC12" s="66" t="str">
        <f t="shared" si="369"/>
        <v/>
      </c>
      <c r="ACD12" s="66" t="str">
        <f t="shared" si="370"/>
        <v/>
      </c>
      <c r="ACE12" s="66" t="str">
        <f t="shared" si="371"/>
        <v/>
      </c>
      <c r="ACF12" s="66" t="str">
        <f t="shared" si="372"/>
        <v/>
      </c>
      <c r="ACG12" s="66" t="str">
        <f t="shared" si="373"/>
        <v/>
      </c>
      <c r="ACH12" s="66" t="str">
        <f t="shared" si="374"/>
        <v/>
      </c>
      <c r="ACI12" s="66" t="str">
        <f t="shared" si="375"/>
        <v/>
      </c>
      <c r="ACJ12" s="66" t="str">
        <f t="shared" si="376"/>
        <v/>
      </c>
      <c r="ACK12" s="66" t="str">
        <f t="shared" si="377"/>
        <v/>
      </c>
      <c r="ACL12" s="66" t="str">
        <f t="shared" si="378"/>
        <v/>
      </c>
      <c r="ACM12" s="66" t="str">
        <f t="shared" ref="ACM12:ACN12" si="391">IF(AND(ACS$3="Unit", ACL12=""), "", IF(AND(ACS$3="Unit", ACL12="-"),"", IF(ACS$3="Unit", "kg/GJ delivered", IF(AND(NY12&lt;&gt;"", NY12&lt;&gt;"-", NX12="-"),"", IF($H12="","", IF(NX12="nd", "",IF(NX12="&lt;n.a.&gt;", "", IF(NY12="#/MJ", "", IF(NY12="kg/GJ delivered",NX12,IF(NY12="g/MJ delivered",NX12,IF(NY12="kg/MJ delivered",NX12*1000,IF(NY12="mg/MJ delivered",NX12/1000,IF(NY12="g/kg",((NX12)*(1/$I12)*(1/$H12)),IF(NY12="mg/kg",((NX12/1000)*(1/$I12)*(1/$H12)),IF(NY12="mg/MJ delivered",NX12/1000,IF(NY12="-","","Error"))))))))))))))))</f>
        <v/>
      </c>
      <c r="ACN12" s="66" t="str">
        <f t="shared" si="391"/>
        <v/>
      </c>
      <c r="ACO12" s="66" t="str">
        <f t="shared" si="380"/>
        <v/>
      </c>
      <c r="ACP12" s="66" t="str">
        <f t="shared" si="381"/>
        <v/>
      </c>
      <c r="ACQ12" s="66" t="str">
        <f t="shared" si="382"/>
        <v/>
      </c>
      <c r="ACR12" s="66" t="str">
        <f t="shared" si="383"/>
        <v/>
      </c>
      <c r="ACS12" s="66" t="str">
        <f t="shared" si="384"/>
        <v/>
      </c>
      <c r="ACT12" s="66" t="str">
        <f t="shared" si="385"/>
        <v/>
      </c>
    </row>
    <row r="13" spans="1:780" ht="15.75" customHeight="1" x14ac:dyDescent="0.25">
      <c r="B13" s="66">
        <v>72</v>
      </c>
      <c r="C13" s="66" t="s">
        <v>315</v>
      </c>
      <c r="D13" s="66" t="s">
        <v>357</v>
      </c>
      <c r="E13" s="156" t="s">
        <v>396</v>
      </c>
      <c r="F13" s="66" t="s">
        <v>497</v>
      </c>
      <c r="G13" s="66" t="s">
        <v>492</v>
      </c>
      <c r="H13" s="126">
        <v>0.107</v>
      </c>
      <c r="I13" s="130">
        <f>'Heating Values'!$D$35</f>
        <v>13.95</v>
      </c>
      <c r="J13" s="66" t="str">
        <f t="shared" si="0"/>
        <v>Firewood, Improved, GLO</v>
      </c>
      <c r="K13" s="66" t="s">
        <v>1253</v>
      </c>
      <c r="L13" s="66" t="s">
        <v>1254</v>
      </c>
      <c r="M13" s="66" t="s">
        <v>1254</v>
      </c>
      <c r="N13" s="66" t="s">
        <v>1253</v>
      </c>
      <c r="O13" s="66" t="s">
        <v>2109</v>
      </c>
      <c r="P13" s="66" t="str">
        <f t="shared" si="8"/>
        <v>GLO</v>
      </c>
      <c r="Q13" s="66" t="s">
        <v>306</v>
      </c>
      <c r="R13" s="165">
        <v>7.7</v>
      </c>
      <c r="S13" s="158" t="s">
        <v>66</v>
      </c>
      <c r="T13" s="163">
        <v>0.73</v>
      </c>
      <c r="U13" s="158" t="s">
        <v>66</v>
      </c>
      <c r="V13" s="158" t="s">
        <v>128</v>
      </c>
      <c r="W13" s="158" t="s">
        <v>128</v>
      </c>
      <c r="X13" s="166">
        <v>1006</v>
      </c>
      <c r="Y13" s="158" t="s">
        <v>66</v>
      </c>
      <c r="Z13" s="163">
        <v>0.2</v>
      </c>
      <c r="AA13" s="158" t="s">
        <v>66</v>
      </c>
      <c r="AB13" s="165">
        <v>1</v>
      </c>
      <c r="AC13" s="158" t="s">
        <v>66</v>
      </c>
      <c r="AD13" s="166">
        <v>902000000000000</v>
      </c>
      <c r="AE13" s="158" t="s">
        <v>387</v>
      </c>
      <c r="AF13" s="158" t="s">
        <v>128</v>
      </c>
      <c r="AG13" s="158" t="s">
        <v>128</v>
      </c>
      <c r="AH13" s="158" t="s">
        <v>128</v>
      </c>
      <c r="AI13" s="158" t="s">
        <v>128</v>
      </c>
      <c r="AJ13" s="158" t="s">
        <v>128</v>
      </c>
      <c r="AK13" s="158" t="s">
        <v>128</v>
      </c>
      <c r="AL13" s="158" t="s">
        <v>128</v>
      </c>
      <c r="AM13" s="158" t="s">
        <v>128</v>
      </c>
      <c r="AN13" s="158" t="s">
        <v>128</v>
      </c>
      <c r="AO13" s="158" t="s">
        <v>128</v>
      </c>
      <c r="AP13" s="158" t="s">
        <v>128</v>
      </c>
      <c r="AQ13" s="158" t="s">
        <v>128</v>
      </c>
      <c r="AR13" s="158" t="s">
        <v>128</v>
      </c>
      <c r="AS13" s="158" t="s">
        <v>128</v>
      </c>
      <c r="AT13" s="158" t="s">
        <v>128</v>
      </c>
      <c r="AU13" s="158" t="s">
        <v>128</v>
      </c>
      <c r="AV13" s="158" t="s">
        <v>128</v>
      </c>
      <c r="AW13" s="158" t="s">
        <v>128</v>
      </c>
      <c r="AX13" s="158" t="s">
        <v>128</v>
      </c>
      <c r="AY13" s="158" t="s">
        <v>128</v>
      </c>
      <c r="AZ13" s="158" t="s">
        <v>128</v>
      </c>
      <c r="BA13" s="158" t="s">
        <v>128</v>
      </c>
      <c r="BB13" s="158" t="s">
        <v>128</v>
      </c>
      <c r="BC13" s="158" t="s">
        <v>128</v>
      </c>
      <c r="BD13" s="158" t="s">
        <v>128</v>
      </c>
      <c r="BE13" s="158" t="s">
        <v>128</v>
      </c>
      <c r="BF13" s="158" t="s">
        <v>128</v>
      </c>
      <c r="BG13" s="158" t="s">
        <v>128</v>
      </c>
      <c r="BH13" s="158" t="s">
        <v>128</v>
      </c>
      <c r="BI13" s="158" t="s">
        <v>128</v>
      </c>
      <c r="BJ13" s="158" t="s">
        <v>128</v>
      </c>
      <c r="BK13" s="158" t="s">
        <v>128</v>
      </c>
      <c r="BL13" s="158" t="s">
        <v>128</v>
      </c>
      <c r="BM13" s="158" t="s">
        <v>128</v>
      </c>
      <c r="BN13" s="158" t="s">
        <v>128</v>
      </c>
      <c r="BO13" s="158" t="s">
        <v>128</v>
      </c>
      <c r="BP13" s="158" t="s">
        <v>128</v>
      </c>
      <c r="BQ13" s="158" t="s">
        <v>128</v>
      </c>
      <c r="BR13" s="158" t="s">
        <v>128</v>
      </c>
      <c r="BS13" s="158" t="s">
        <v>128</v>
      </c>
      <c r="BT13" s="158" t="s">
        <v>128</v>
      </c>
      <c r="BU13" s="158" t="s">
        <v>128</v>
      </c>
      <c r="BV13" s="158" t="s">
        <v>128</v>
      </c>
      <c r="BW13" s="158" t="s">
        <v>128</v>
      </c>
      <c r="BX13" s="158" t="s">
        <v>128</v>
      </c>
      <c r="BY13" s="158" t="s">
        <v>128</v>
      </c>
      <c r="BZ13" s="158" t="s">
        <v>128</v>
      </c>
      <c r="CA13" s="158" t="s">
        <v>128</v>
      </c>
      <c r="CB13" s="158" t="s">
        <v>128</v>
      </c>
      <c r="CC13" s="158" t="s">
        <v>128</v>
      </c>
      <c r="CD13" s="158" t="s">
        <v>128</v>
      </c>
      <c r="CE13" s="158" t="s">
        <v>128</v>
      </c>
      <c r="CF13" s="158" t="s">
        <v>128</v>
      </c>
      <c r="CG13" s="158" t="s">
        <v>128</v>
      </c>
      <c r="CH13" s="158" t="s">
        <v>128</v>
      </c>
      <c r="CI13" s="158" t="s">
        <v>128</v>
      </c>
      <c r="CJ13" s="158" t="s">
        <v>128</v>
      </c>
      <c r="CK13" s="158" t="s">
        <v>128</v>
      </c>
      <c r="CL13" s="158" t="s">
        <v>128</v>
      </c>
      <c r="CM13" s="158" t="s">
        <v>128</v>
      </c>
      <c r="CN13" s="158" t="s">
        <v>128</v>
      </c>
      <c r="CO13" s="158" t="s">
        <v>128</v>
      </c>
      <c r="CP13" s="158" t="s">
        <v>128</v>
      </c>
      <c r="CQ13" s="158" t="s">
        <v>128</v>
      </c>
      <c r="CR13" s="158" t="s">
        <v>128</v>
      </c>
      <c r="CS13" s="158" t="s">
        <v>128</v>
      </c>
      <c r="CT13" s="158" t="s">
        <v>128</v>
      </c>
      <c r="CU13" s="158" t="s">
        <v>128</v>
      </c>
      <c r="CV13" s="158" t="s">
        <v>128</v>
      </c>
      <c r="CW13" s="158" t="s">
        <v>128</v>
      </c>
      <c r="CX13" s="158" t="s">
        <v>128</v>
      </c>
      <c r="CY13" s="158" t="s">
        <v>128</v>
      </c>
      <c r="CZ13" s="158" t="s">
        <v>128</v>
      </c>
      <c r="DA13" s="158" t="s">
        <v>128</v>
      </c>
      <c r="DB13" s="158" t="s">
        <v>128</v>
      </c>
      <c r="DC13" s="158" t="s">
        <v>128</v>
      </c>
      <c r="DD13" s="158" t="s">
        <v>128</v>
      </c>
      <c r="DE13" s="158" t="s">
        <v>128</v>
      </c>
      <c r="DF13" s="158" t="s">
        <v>128</v>
      </c>
      <c r="DG13" s="158" t="s">
        <v>128</v>
      </c>
      <c r="DH13" s="158" t="s">
        <v>128</v>
      </c>
      <c r="DI13" s="158" t="s">
        <v>128</v>
      </c>
      <c r="DJ13" s="158" t="s">
        <v>128</v>
      </c>
      <c r="DK13" s="158" t="s">
        <v>128</v>
      </c>
      <c r="DL13" s="158" t="s">
        <v>128</v>
      </c>
      <c r="DM13" s="158" t="s">
        <v>128</v>
      </c>
      <c r="DN13" s="158" t="s">
        <v>128</v>
      </c>
      <c r="DO13" s="158" t="s">
        <v>128</v>
      </c>
      <c r="DP13" s="158" t="s">
        <v>128</v>
      </c>
      <c r="DQ13" s="158" t="s">
        <v>128</v>
      </c>
      <c r="DR13" s="158" t="s">
        <v>128</v>
      </c>
      <c r="DS13" s="158" t="s">
        <v>128</v>
      </c>
      <c r="DT13" s="158" t="s">
        <v>128</v>
      </c>
      <c r="DU13" s="158" t="s">
        <v>128</v>
      </c>
      <c r="DV13" s="158" t="s">
        <v>128</v>
      </c>
      <c r="DW13" s="158" t="s">
        <v>128</v>
      </c>
      <c r="DX13" s="158" t="s">
        <v>128</v>
      </c>
      <c r="DY13" s="158" t="s">
        <v>128</v>
      </c>
      <c r="DZ13" s="158" t="s">
        <v>128</v>
      </c>
      <c r="EA13" s="158" t="s">
        <v>128</v>
      </c>
      <c r="EB13" s="158" t="s">
        <v>128</v>
      </c>
      <c r="EC13" s="158" t="s">
        <v>128</v>
      </c>
      <c r="ED13" s="158" t="s">
        <v>128</v>
      </c>
      <c r="EE13" s="158" t="s">
        <v>128</v>
      </c>
      <c r="EF13" s="158" t="s">
        <v>128</v>
      </c>
      <c r="EG13" s="158" t="s">
        <v>128</v>
      </c>
      <c r="EH13" s="158" t="s">
        <v>128</v>
      </c>
      <c r="EI13" s="158" t="s">
        <v>128</v>
      </c>
      <c r="EJ13" s="158" t="s">
        <v>128</v>
      </c>
      <c r="EK13" s="158" t="s">
        <v>128</v>
      </c>
      <c r="EL13" s="158" t="s">
        <v>128</v>
      </c>
      <c r="EM13" s="158" t="s">
        <v>128</v>
      </c>
      <c r="EN13" s="158" t="s">
        <v>128</v>
      </c>
      <c r="EO13" s="158" t="s">
        <v>128</v>
      </c>
      <c r="EP13" s="158" t="s">
        <v>128</v>
      </c>
      <c r="EQ13" s="158" t="s">
        <v>128</v>
      </c>
      <c r="ER13" s="158" t="s">
        <v>128</v>
      </c>
      <c r="ES13" s="158" t="s">
        <v>128</v>
      </c>
      <c r="ET13" s="158" t="s">
        <v>128</v>
      </c>
      <c r="EU13" s="158" t="s">
        <v>128</v>
      </c>
      <c r="EV13" s="158" t="s">
        <v>128</v>
      </c>
      <c r="EW13" s="158" t="s">
        <v>128</v>
      </c>
      <c r="EX13" s="158" t="s">
        <v>128</v>
      </c>
      <c r="EY13" s="158" t="s">
        <v>128</v>
      </c>
      <c r="EZ13" s="158" t="s">
        <v>128</v>
      </c>
      <c r="FA13" s="158" t="s">
        <v>128</v>
      </c>
      <c r="FB13" s="158" t="s">
        <v>128</v>
      </c>
      <c r="FC13" s="158" t="s">
        <v>128</v>
      </c>
      <c r="FD13" s="158" t="s">
        <v>128</v>
      </c>
      <c r="FE13" s="158" t="s">
        <v>128</v>
      </c>
      <c r="FF13" s="158" t="s">
        <v>128</v>
      </c>
      <c r="FG13" s="158" t="s">
        <v>128</v>
      </c>
      <c r="FH13" s="158" t="s">
        <v>128</v>
      </c>
      <c r="FI13" s="158" t="s">
        <v>128</v>
      </c>
      <c r="FJ13" s="158" t="s">
        <v>128</v>
      </c>
      <c r="FK13" s="158" t="s">
        <v>128</v>
      </c>
      <c r="FL13" s="158" t="s">
        <v>128</v>
      </c>
      <c r="FM13" s="158" t="s">
        <v>128</v>
      </c>
      <c r="FN13" s="158" t="s">
        <v>128</v>
      </c>
      <c r="FO13" s="158" t="s">
        <v>128</v>
      </c>
      <c r="FP13" s="158" t="s">
        <v>128</v>
      </c>
      <c r="FQ13" s="158" t="s">
        <v>128</v>
      </c>
      <c r="FR13" s="158" t="s">
        <v>128</v>
      </c>
      <c r="FS13" s="158" t="s">
        <v>128</v>
      </c>
      <c r="FT13" s="158" t="s">
        <v>128</v>
      </c>
      <c r="FU13" s="158" t="s">
        <v>128</v>
      </c>
      <c r="FV13" s="158" t="s">
        <v>128</v>
      </c>
      <c r="FW13" s="158" t="s">
        <v>128</v>
      </c>
      <c r="FX13" s="158" t="s">
        <v>128</v>
      </c>
      <c r="FY13" s="158" t="s">
        <v>128</v>
      </c>
      <c r="FZ13" s="158" t="s">
        <v>128</v>
      </c>
      <c r="GA13" s="158" t="s">
        <v>128</v>
      </c>
      <c r="GB13" s="158" t="s">
        <v>128</v>
      </c>
      <c r="GC13" s="158" t="s">
        <v>128</v>
      </c>
      <c r="GD13" s="158" t="s">
        <v>128</v>
      </c>
      <c r="GE13" s="158" t="s">
        <v>128</v>
      </c>
      <c r="GF13" s="158" t="s">
        <v>128</v>
      </c>
      <c r="GG13" s="158" t="s">
        <v>128</v>
      </c>
      <c r="GH13" s="158" t="s">
        <v>128</v>
      </c>
      <c r="GI13" s="158" t="s">
        <v>128</v>
      </c>
      <c r="GJ13" s="158" t="s">
        <v>128</v>
      </c>
      <c r="GK13" s="158" t="s">
        <v>128</v>
      </c>
      <c r="GL13" s="158" t="s">
        <v>128</v>
      </c>
      <c r="GM13" s="158" t="s">
        <v>128</v>
      </c>
      <c r="GN13" s="158" t="s">
        <v>128</v>
      </c>
      <c r="GO13" s="158" t="s">
        <v>128</v>
      </c>
      <c r="GP13" s="158" t="s">
        <v>128</v>
      </c>
      <c r="GQ13" s="158" t="s">
        <v>128</v>
      </c>
      <c r="GR13" s="158" t="s">
        <v>128</v>
      </c>
      <c r="GS13" s="158" t="s">
        <v>128</v>
      </c>
      <c r="GT13" s="158" t="s">
        <v>128</v>
      </c>
      <c r="GU13" s="158" t="s">
        <v>128</v>
      </c>
      <c r="GV13" s="158" t="s">
        <v>128</v>
      </c>
      <c r="GW13" s="158" t="s">
        <v>128</v>
      </c>
      <c r="GX13" s="158" t="s">
        <v>128</v>
      </c>
      <c r="GY13" s="158" t="s">
        <v>128</v>
      </c>
      <c r="GZ13" s="158" t="s">
        <v>128</v>
      </c>
      <c r="HA13" s="158" t="s">
        <v>128</v>
      </c>
      <c r="HB13" s="158" t="s">
        <v>128</v>
      </c>
      <c r="HC13" s="158" t="s">
        <v>128</v>
      </c>
      <c r="HD13" s="158" t="s">
        <v>128</v>
      </c>
      <c r="HE13" s="158" t="s">
        <v>128</v>
      </c>
      <c r="HF13" s="158" t="s">
        <v>128</v>
      </c>
      <c r="HG13" s="158" t="s">
        <v>128</v>
      </c>
      <c r="HH13" s="158" t="s">
        <v>128</v>
      </c>
      <c r="HI13" s="158" t="s">
        <v>128</v>
      </c>
      <c r="HJ13" s="158" t="s">
        <v>128</v>
      </c>
      <c r="HK13" s="158" t="s">
        <v>128</v>
      </c>
      <c r="HL13" s="158" t="s">
        <v>128</v>
      </c>
      <c r="HM13" s="158" t="s">
        <v>128</v>
      </c>
      <c r="HN13" s="158" t="s">
        <v>128</v>
      </c>
      <c r="HO13" s="158" t="s">
        <v>128</v>
      </c>
      <c r="HP13" s="158" t="s">
        <v>128</v>
      </c>
      <c r="HQ13" s="158" t="s">
        <v>128</v>
      </c>
      <c r="HR13" s="158" t="s">
        <v>128</v>
      </c>
      <c r="HS13" s="158" t="s">
        <v>128</v>
      </c>
      <c r="HT13" s="158" t="s">
        <v>128</v>
      </c>
      <c r="HU13" s="158" t="s">
        <v>128</v>
      </c>
      <c r="HV13" s="158" t="s">
        <v>128</v>
      </c>
      <c r="HW13" s="158" t="s">
        <v>128</v>
      </c>
      <c r="HX13" s="158" t="s">
        <v>128</v>
      </c>
      <c r="HY13" s="158" t="s">
        <v>128</v>
      </c>
      <c r="HZ13" s="158" t="s">
        <v>128</v>
      </c>
      <c r="IA13" s="158" t="s">
        <v>128</v>
      </c>
      <c r="IB13" s="158" t="s">
        <v>128</v>
      </c>
      <c r="IC13" s="158" t="s">
        <v>128</v>
      </c>
      <c r="ID13" s="158" t="s">
        <v>128</v>
      </c>
      <c r="IE13" s="158" t="s">
        <v>128</v>
      </c>
      <c r="IF13" s="158" t="s">
        <v>128</v>
      </c>
      <c r="IG13" s="158" t="s">
        <v>128</v>
      </c>
      <c r="IH13" s="158" t="s">
        <v>128</v>
      </c>
      <c r="II13" s="158" t="s">
        <v>128</v>
      </c>
      <c r="IJ13" s="158" t="s">
        <v>128</v>
      </c>
      <c r="IK13" s="158" t="s">
        <v>128</v>
      </c>
      <c r="IL13" s="158" t="s">
        <v>128</v>
      </c>
      <c r="IM13" s="158" t="s">
        <v>128</v>
      </c>
      <c r="IN13" s="158" t="s">
        <v>128</v>
      </c>
      <c r="IO13" s="158" t="s">
        <v>128</v>
      </c>
      <c r="IP13" s="158" t="s">
        <v>128</v>
      </c>
      <c r="IQ13" s="158" t="s">
        <v>128</v>
      </c>
      <c r="IR13" s="158" t="s">
        <v>128</v>
      </c>
      <c r="IS13" s="158" t="s">
        <v>128</v>
      </c>
      <c r="IT13" s="158" t="s">
        <v>128</v>
      </c>
      <c r="IU13" s="158" t="s">
        <v>128</v>
      </c>
      <c r="IV13" s="158" t="s">
        <v>128</v>
      </c>
      <c r="IW13" s="158" t="s">
        <v>128</v>
      </c>
      <c r="IX13" s="158" t="s">
        <v>128</v>
      </c>
      <c r="IY13" s="158" t="s">
        <v>128</v>
      </c>
      <c r="IZ13" s="158" t="s">
        <v>128</v>
      </c>
      <c r="JA13" s="158" t="s">
        <v>128</v>
      </c>
      <c r="JB13" s="158" t="s">
        <v>128</v>
      </c>
      <c r="JC13" s="158" t="s">
        <v>128</v>
      </c>
      <c r="JD13" s="158" t="s">
        <v>128</v>
      </c>
      <c r="JE13" s="158" t="s">
        <v>128</v>
      </c>
      <c r="JF13" s="158" t="s">
        <v>128</v>
      </c>
      <c r="JG13" s="158" t="s">
        <v>128</v>
      </c>
      <c r="JH13" s="158" t="s">
        <v>128</v>
      </c>
      <c r="JI13" s="158" t="s">
        <v>128</v>
      </c>
      <c r="JJ13" s="158" t="s">
        <v>128</v>
      </c>
      <c r="JK13" s="158" t="s">
        <v>128</v>
      </c>
      <c r="JL13" s="158" t="s">
        <v>128</v>
      </c>
      <c r="JM13" s="158" t="s">
        <v>128</v>
      </c>
      <c r="JN13" s="158" t="s">
        <v>128</v>
      </c>
      <c r="JO13" s="158" t="s">
        <v>128</v>
      </c>
      <c r="JP13" s="158" t="s">
        <v>128</v>
      </c>
      <c r="JQ13" s="158" t="s">
        <v>128</v>
      </c>
      <c r="JR13" s="158" t="s">
        <v>128</v>
      </c>
      <c r="JS13" s="158" t="s">
        <v>128</v>
      </c>
      <c r="JT13" s="158" t="s">
        <v>128</v>
      </c>
      <c r="JU13" s="158" t="s">
        <v>128</v>
      </c>
      <c r="JV13" s="158" t="s">
        <v>128</v>
      </c>
      <c r="JW13" s="158" t="s">
        <v>128</v>
      </c>
      <c r="JX13" s="158" t="s">
        <v>128</v>
      </c>
      <c r="JY13" s="158" t="s">
        <v>128</v>
      </c>
      <c r="JZ13" s="158" t="s">
        <v>128</v>
      </c>
      <c r="KA13" s="158" t="s">
        <v>128</v>
      </c>
      <c r="KB13" s="158" t="s">
        <v>128</v>
      </c>
      <c r="KC13" s="158" t="s">
        <v>128</v>
      </c>
      <c r="KD13" s="158" t="s">
        <v>128</v>
      </c>
      <c r="KE13" s="158" t="s">
        <v>128</v>
      </c>
      <c r="KF13" s="158" t="s">
        <v>128</v>
      </c>
      <c r="KG13" s="158" t="s">
        <v>128</v>
      </c>
      <c r="KH13" s="158" t="s">
        <v>128</v>
      </c>
      <c r="KI13" s="158" t="s">
        <v>128</v>
      </c>
      <c r="KJ13" s="158" t="s">
        <v>128</v>
      </c>
      <c r="KK13" s="158" t="s">
        <v>128</v>
      </c>
      <c r="KL13" s="158" t="s">
        <v>128</v>
      </c>
      <c r="KM13" s="158" t="s">
        <v>128</v>
      </c>
      <c r="KN13" s="158" t="s">
        <v>128</v>
      </c>
      <c r="KO13" s="158" t="s">
        <v>128</v>
      </c>
      <c r="KP13" s="158" t="s">
        <v>128</v>
      </c>
      <c r="KQ13" s="158" t="s">
        <v>128</v>
      </c>
      <c r="KR13" s="158" t="s">
        <v>128</v>
      </c>
      <c r="KS13" s="158" t="s">
        <v>128</v>
      </c>
      <c r="KT13" s="158" t="s">
        <v>128</v>
      </c>
      <c r="KU13" s="158" t="s">
        <v>128</v>
      </c>
      <c r="KV13" s="158" t="s">
        <v>128</v>
      </c>
      <c r="KW13" s="158" t="s">
        <v>128</v>
      </c>
      <c r="KX13" s="158" t="s">
        <v>128</v>
      </c>
      <c r="KY13" s="158" t="s">
        <v>128</v>
      </c>
      <c r="KZ13" s="158" t="s">
        <v>128</v>
      </c>
      <c r="LA13" s="158" t="s">
        <v>128</v>
      </c>
      <c r="LB13" s="158" t="s">
        <v>128</v>
      </c>
      <c r="LC13" s="158" t="s">
        <v>128</v>
      </c>
      <c r="LD13" s="158" t="s">
        <v>128</v>
      </c>
      <c r="LE13" s="158" t="s">
        <v>128</v>
      </c>
      <c r="LF13" s="158" t="s">
        <v>128</v>
      </c>
      <c r="LG13" s="158" t="s">
        <v>128</v>
      </c>
      <c r="LH13" s="158" t="s">
        <v>128</v>
      </c>
      <c r="LI13" s="158" t="s">
        <v>128</v>
      </c>
      <c r="LJ13" s="158" t="s">
        <v>128</v>
      </c>
      <c r="LK13" s="158" t="s">
        <v>128</v>
      </c>
      <c r="LL13" s="158" t="s">
        <v>128</v>
      </c>
      <c r="LM13" s="158" t="s">
        <v>128</v>
      </c>
      <c r="LN13" s="158" t="s">
        <v>128</v>
      </c>
      <c r="LO13" s="158" t="s">
        <v>128</v>
      </c>
      <c r="LP13" s="158" t="s">
        <v>128</v>
      </c>
      <c r="LQ13" s="158" t="s">
        <v>128</v>
      </c>
      <c r="LR13" s="158" t="s">
        <v>128</v>
      </c>
      <c r="LS13" s="158" t="s">
        <v>128</v>
      </c>
      <c r="LT13" s="158" t="s">
        <v>128</v>
      </c>
      <c r="LU13" s="158" t="s">
        <v>128</v>
      </c>
      <c r="LV13" s="158" t="s">
        <v>128</v>
      </c>
      <c r="LW13" s="158" t="s">
        <v>128</v>
      </c>
      <c r="LX13" s="158" t="s">
        <v>128</v>
      </c>
      <c r="LY13" s="158" t="s">
        <v>128</v>
      </c>
      <c r="LZ13" s="158" t="s">
        <v>128</v>
      </c>
      <c r="MA13" s="158" t="s">
        <v>128</v>
      </c>
      <c r="MB13" s="158" t="s">
        <v>128</v>
      </c>
      <c r="MC13" s="158" t="s">
        <v>128</v>
      </c>
      <c r="MD13" s="158" t="s">
        <v>128</v>
      </c>
      <c r="ME13" s="158" t="s">
        <v>128</v>
      </c>
      <c r="MF13" s="158" t="s">
        <v>128</v>
      </c>
      <c r="MG13" s="158" t="s">
        <v>128</v>
      </c>
      <c r="MH13" s="158" t="s">
        <v>128</v>
      </c>
      <c r="MI13" s="158" t="s">
        <v>128</v>
      </c>
      <c r="MJ13" s="158" t="s">
        <v>128</v>
      </c>
      <c r="MK13" s="158" t="s">
        <v>128</v>
      </c>
      <c r="ML13" s="158" t="s">
        <v>128</v>
      </c>
      <c r="MM13" s="158" t="s">
        <v>128</v>
      </c>
      <c r="MN13" s="158" t="s">
        <v>128</v>
      </c>
      <c r="MO13" s="158" t="s">
        <v>128</v>
      </c>
      <c r="MP13" s="158" t="s">
        <v>128</v>
      </c>
      <c r="MQ13" s="158" t="s">
        <v>128</v>
      </c>
      <c r="MR13" s="158" t="s">
        <v>128</v>
      </c>
      <c r="MS13" s="158" t="s">
        <v>128</v>
      </c>
      <c r="MT13" s="158" t="s">
        <v>128</v>
      </c>
      <c r="MU13" s="158" t="s">
        <v>128</v>
      </c>
      <c r="MV13" s="158" t="s">
        <v>128</v>
      </c>
      <c r="MW13" s="158" t="s">
        <v>128</v>
      </c>
      <c r="MX13" s="158" t="s">
        <v>128</v>
      </c>
      <c r="MY13" s="158" t="s">
        <v>128</v>
      </c>
      <c r="MZ13" s="158" t="s">
        <v>128</v>
      </c>
      <c r="NA13" s="158" t="s">
        <v>128</v>
      </c>
      <c r="NB13" s="158" t="s">
        <v>128</v>
      </c>
      <c r="NC13" s="158" t="s">
        <v>128</v>
      </c>
      <c r="ND13" s="158" t="s">
        <v>128</v>
      </c>
      <c r="NE13" s="158" t="s">
        <v>128</v>
      </c>
      <c r="NF13" s="158" t="s">
        <v>128</v>
      </c>
      <c r="NG13" s="158" t="s">
        <v>128</v>
      </c>
      <c r="NH13" s="158" t="s">
        <v>128</v>
      </c>
      <c r="NI13" s="158" t="s">
        <v>128</v>
      </c>
      <c r="NJ13" s="158" t="s">
        <v>128</v>
      </c>
      <c r="NK13" s="158" t="s">
        <v>128</v>
      </c>
      <c r="NL13" s="158" t="s">
        <v>128</v>
      </c>
      <c r="NM13" s="158" t="s">
        <v>128</v>
      </c>
      <c r="NN13" s="158" t="s">
        <v>128</v>
      </c>
      <c r="NO13" s="158" t="s">
        <v>128</v>
      </c>
      <c r="NP13" s="158" t="s">
        <v>128</v>
      </c>
      <c r="NQ13" s="158" t="s">
        <v>128</v>
      </c>
      <c r="NR13" s="158" t="s">
        <v>128</v>
      </c>
      <c r="NS13" s="158" t="s">
        <v>128</v>
      </c>
      <c r="NT13" s="158" t="s">
        <v>128</v>
      </c>
      <c r="NU13" s="158" t="s">
        <v>128</v>
      </c>
      <c r="NV13" s="158" t="s">
        <v>128</v>
      </c>
      <c r="NW13" s="158" t="s">
        <v>128</v>
      </c>
      <c r="NX13" s="158" t="s">
        <v>128</v>
      </c>
      <c r="NY13" s="158" t="s">
        <v>128</v>
      </c>
      <c r="NZ13" s="158" t="s">
        <v>128</v>
      </c>
      <c r="OA13" s="158" t="s">
        <v>128</v>
      </c>
      <c r="OB13" s="158" t="s">
        <v>128</v>
      </c>
      <c r="OC13" s="158" t="s">
        <v>128</v>
      </c>
      <c r="OD13" s="158" t="s">
        <v>128</v>
      </c>
      <c r="OE13" s="170" t="s">
        <v>128</v>
      </c>
      <c r="OF13" s="181"/>
      <c r="OG13" s="175">
        <f t="shared" si="9"/>
        <v>7.7</v>
      </c>
      <c r="OH13" s="66" t="str">
        <f t="shared" si="10"/>
        <v>kg/GJ delivered</v>
      </c>
      <c r="OI13" s="126">
        <f t="shared" si="11"/>
        <v>0.73</v>
      </c>
      <c r="OJ13" s="66" t="str">
        <f t="shared" si="12"/>
        <v>kg/GJ delivered</v>
      </c>
      <c r="OK13" s="66" t="str">
        <f t="shared" si="13"/>
        <v/>
      </c>
      <c r="OL13" s="66" t="str">
        <f t="shared" si="14"/>
        <v/>
      </c>
      <c r="OM13" s="160">
        <f t="shared" si="15"/>
        <v>1006</v>
      </c>
      <c r="ON13" s="66" t="str">
        <f t="shared" si="16"/>
        <v>kg/GJ delivered</v>
      </c>
      <c r="OO13" s="126">
        <f t="shared" si="17"/>
        <v>0.2</v>
      </c>
      <c r="OP13" s="66" t="str">
        <f t="shared" si="18"/>
        <v>kg/GJ delivered</v>
      </c>
      <c r="OQ13" s="118">
        <f t="shared" si="19"/>
        <v>1</v>
      </c>
      <c r="OR13" s="66" t="str">
        <f t="shared" si="20"/>
        <v>kg/GJ delivered</v>
      </c>
      <c r="OS13" s="66" t="str">
        <f t="shared" si="21"/>
        <v/>
      </c>
      <c r="OT13" s="66" t="str">
        <f t="shared" si="22"/>
        <v/>
      </c>
      <c r="OU13" s="66" t="str">
        <f t="shared" si="23"/>
        <v/>
      </c>
      <c r="OV13" s="66" t="str">
        <f t="shared" si="24"/>
        <v/>
      </c>
      <c r="OW13" s="66" t="str">
        <f t="shared" si="25"/>
        <v/>
      </c>
      <c r="OX13" s="66" t="str">
        <f t="shared" si="26"/>
        <v/>
      </c>
      <c r="OY13" s="66" t="str">
        <f t="shared" si="27"/>
        <v/>
      </c>
      <c r="OZ13" s="66" t="str">
        <f t="shared" si="28"/>
        <v/>
      </c>
      <c r="PA13" s="66" t="str">
        <f t="shared" si="29"/>
        <v/>
      </c>
      <c r="PB13" s="66" t="str">
        <f t="shared" si="30"/>
        <v/>
      </c>
      <c r="PC13" s="66" t="str">
        <f t="shared" si="31"/>
        <v/>
      </c>
      <c r="PD13" s="66" t="str">
        <f t="shared" si="32"/>
        <v/>
      </c>
      <c r="PE13" s="66" t="str">
        <f t="shared" si="33"/>
        <v/>
      </c>
      <c r="PF13" s="66" t="str">
        <f t="shared" si="34"/>
        <v/>
      </c>
      <c r="PG13" s="66" t="str">
        <f t="shared" si="35"/>
        <v/>
      </c>
      <c r="PH13" s="66" t="str">
        <f t="shared" si="36"/>
        <v/>
      </c>
      <c r="PI13" s="66" t="str">
        <f t="shared" si="37"/>
        <v/>
      </c>
      <c r="PJ13" s="66" t="str">
        <f t="shared" si="38"/>
        <v/>
      </c>
      <c r="PK13" s="66" t="str">
        <f t="shared" si="39"/>
        <v/>
      </c>
      <c r="PL13" s="66" t="str">
        <f t="shared" si="40"/>
        <v/>
      </c>
      <c r="PM13" s="66" t="str">
        <f t="shared" si="41"/>
        <v/>
      </c>
      <c r="PN13" s="66" t="str">
        <f t="shared" si="42"/>
        <v/>
      </c>
      <c r="PO13" s="66" t="str">
        <f t="shared" si="43"/>
        <v/>
      </c>
      <c r="PP13" s="66" t="str">
        <f t="shared" si="44"/>
        <v/>
      </c>
      <c r="PQ13" s="66" t="str">
        <f t="shared" si="45"/>
        <v/>
      </c>
      <c r="PR13" s="66" t="str">
        <f t="shared" si="46"/>
        <v/>
      </c>
      <c r="PS13" s="66" t="str">
        <f t="shared" si="47"/>
        <v/>
      </c>
      <c r="PT13" s="66" t="str">
        <f t="shared" si="48"/>
        <v/>
      </c>
      <c r="PU13" s="66" t="str">
        <f t="shared" si="49"/>
        <v/>
      </c>
      <c r="PV13" s="66" t="str">
        <f t="shared" si="50"/>
        <v/>
      </c>
      <c r="PW13" s="66" t="str">
        <f t="shared" si="51"/>
        <v/>
      </c>
      <c r="PX13" s="66" t="str">
        <f t="shared" si="52"/>
        <v/>
      </c>
      <c r="PY13" s="66" t="str">
        <f t="shared" si="53"/>
        <v/>
      </c>
      <c r="PZ13" s="66" t="str">
        <f t="shared" si="54"/>
        <v/>
      </c>
      <c r="QA13" s="66" t="str">
        <f t="shared" si="55"/>
        <v/>
      </c>
      <c r="QB13" s="66" t="str">
        <f t="shared" si="56"/>
        <v/>
      </c>
      <c r="QC13" s="66" t="str">
        <f t="shared" si="57"/>
        <v/>
      </c>
      <c r="QD13" s="66" t="str">
        <f t="shared" si="58"/>
        <v/>
      </c>
      <c r="QE13" s="66" t="str">
        <f t="shared" si="59"/>
        <v/>
      </c>
      <c r="QF13" s="66" t="str">
        <f t="shared" si="60"/>
        <v/>
      </c>
      <c r="QG13" s="66" t="str">
        <f t="shared" si="61"/>
        <v/>
      </c>
      <c r="QH13" s="66" t="str">
        <f t="shared" si="62"/>
        <v/>
      </c>
      <c r="QI13" s="66" t="str">
        <f t="shared" si="63"/>
        <v/>
      </c>
      <c r="QJ13" s="66" t="str">
        <f t="shared" si="64"/>
        <v/>
      </c>
      <c r="QK13" s="66" t="str">
        <f t="shared" si="65"/>
        <v/>
      </c>
      <c r="QL13" s="66" t="str">
        <f t="shared" si="66"/>
        <v/>
      </c>
      <c r="QM13" s="66" t="str">
        <f t="shared" si="67"/>
        <v/>
      </c>
      <c r="QN13" s="66" t="str">
        <f t="shared" si="68"/>
        <v/>
      </c>
      <c r="QO13" s="66" t="str">
        <f t="shared" si="69"/>
        <v/>
      </c>
      <c r="QP13" s="66" t="str">
        <f t="shared" si="70"/>
        <v/>
      </c>
      <c r="QQ13" s="66" t="str">
        <f t="shared" si="71"/>
        <v/>
      </c>
      <c r="QR13" s="66" t="str">
        <f t="shared" si="72"/>
        <v/>
      </c>
      <c r="QS13" s="66" t="str">
        <f t="shared" si="73"/>
        <v/>
      </c>
      <c r="QT13" s="66" t="str">
        <f t="shared" si="74"/>
        <v/>
      </c>
      <c r="QU13" s="66" t="str">
        <f t="shared" si="75"/>
        <v/>
      </c>
      <c r="QV13" s="66" t="str">
        <f t="shared" si="76"/>
        <v/>
      </c>
      <c r="QW13" s="66" t="str">
        <f t="shared" si="77"/>
        <v/>
      </c>
      <c r="QX13" s="66" t="str">
        <f t="shared" si="78"/>
        <v/>
      </c>
      <c r="QY13" s="66" t="str">
        <f t="shared" si="79"/>
        <v/>
      </c>
      <c r="QZ13" s="66" t="str">
        <f t="shared" si="80"/>
        <v/>
      </c>
      <c r="RA13" s="66" t="str">
        <f t="shared" si="81"/>
        <v/>
      </c>
      <c r="RB13" s="66" t="str">
        <f t="shared" si="82"/>
        <v/>
      </c>
      <c r="RC13" s="66" t="str">
        <f t="shared" si="83"/>
        <v/>
      </c>
      <c r="RD13" s="66" t="str">
        <f t="shared" si="84"/>
        <v/>
      </c>
      <c r="RE13" s="66" t="str">
        <f t="shared" si="85"/>
        <v/>
      </c>
      <c r="RF13" s="66" t="str">
        <f t="shared" si="86"/>
        <v/>
      </c>
      <c r="RG13" s="66" t="str">
        <f t="shared" si="87"/>
        <v/>
      </c>
      <c r="RH13" s="66" t="str">
        <f t="shared" si="88"/>
        <v/>
      </c>
      <c r="RI13" s="66" t="str">
        <f t="shared" si="89"/>
        <v/>
      </c>
      <c r="RJ13" s="66" t="str">
        <f t="shared" si="90"/>
        <v/>
      </c>
      <c r="RK13" s="66" t="str">
        <f t="shared" si="91"/>
        <v/>
      </c>
      <c r="RL13" s="66" t="str">
        <f t="shared" si="92"/>
        <v/>
      </c>
      <c r="RM13" s="66" t="str">
        <f t="shared" si="93"/>
        <v/>
      </c>
      <c r="RN13" s="66" t="str">
        <f t="shared" si="94"/>
        <v/>
      </c>
      <c r="RO13" s="66" t="str">
        <f t="shared" si="95"/>
        <v/>
      </c>
      <c r="RP13" s="66" t="str">
        <f t="shared" si="96"/>
        <v/>
      </c>
      <c r="RQ13" s="66" t="str">
        <f t="shared" si="97"/>
        <v/>
      </c>
      <c r="RR13" s="66" t="str">
        <f t="shared" si="98"/>
        <v/>
      </c>
      <c r="RS13" s="66" t="str">
        <f t="shared" si="99"/>
        <v/>
      </c>
      <c r="RT13" s="66" t="str">
        <f t="shared" si="100"/>
        <v/>
      </c>
      <c r="RU13" s="66" t="str">
        <f t="shared" si="101"/>
        <v/>
      </c>
      <c r="RV13" s="66" t="str">
        <f t="shared" si="102"/>
        <v/>
      </c>
      <c r="RW13" s="66" t="str">
        <f t="shared" si="103"/>
        <v/>
      </c>
      <c r="RX13" s="66" t="str">
        <f t="shared" si="104"/>
        <v/>
      </c>
      <c r="RY13" s="66" t="str">
        <f t="shared" si="105"/>
        <v/>
      </c>
      <c r="RZ13" s="66" t="str">
        <f t="shared" si="106"/>
        <v/>
      </c>
      <c r="SA13" s="66" t="str">
        <f t="shared" si="107"/>
        <v/>
      </c>
      <c r="SB13" s="66" t="str">
        <f t="shared" si="108"/>
        <v/>
      </c>
      <c r="SC13" s="66" t="str">
        <f t="shared" si="109"/>
        <v/>
      </c>
      <c r="SD13" s="66" t="str">
        <f t="shared" si="110"/>
        <v/>
      </c>
      <c r="SE13" s="66" t="str">
        <f t="shared" si="111"/>
        <v/>
      </c>
      <c r="SF13" s="66" t="str">
        <f t="shared" si="112"/>
        <v/>
      </c>
      <c r="SG13" s="66" t="str">
        <f t="shared" si="113"/>
        <v/>
      </c>
      <c r="SH13" s="66" t="str">
        <f t="shared" si="114"/>
        <v/>
      </c>
      <c r="SI13" s="66" t="str">
        <f t="shared" si="115"/>
        <v/>
      </c>
      <c r="SJ13" s="66" t="str">
        <f t="shared" si="116"/>
        <v/>
      </c>
      <c r="SK13" s="66" t="str">
        <f t="shared" si="117"/>
        <v/>
      </c>
      <c r="SL13" s="66" t="str">
        <f t="shared" si="118"/>
        <v/>
      </c>
      <c r="SM13" s="66" t="str">
        <f t="shared" si="119"/>
        <v/>
      </c>
      <c r="SN13" s="66" t="str">
        <f t="shared" si="120"/>
        <v/>
      </c>
      <c r="SO13" s="66" t="str">
        <f t="shared" si="121"/>
        <v/>
      </c>
      <c r="SP13" s="66" t="str">
        <f t="shared" si="122"/>
        <v/>
      </c>
      <c r="SQ13" s="66" t="str">
        <f t="shared" si="123"/>
        <v/>
      </c>
      <c r="SR13" s="66" t="str">
        <f t="shared" si="124"/>
        <v/>
      </c>
      <c r="SS13" s="66" t="str">
        <f t="shared" si="125"/>
        <v/>
      </c>
      <c r="ST13" s="66" t="str">
        <f t="shared" si="126"/>
        <v/>
      </c>
      <c r="SU13" s="66" t="str">
        <f t="shared" si="127"/>
        <v/>
      </c>
      <c r="SV13" s="66" t="str">
        <f t="shared" si="128"/>
        <v/>
      </c>
      <c r="SW13" s="66" t="str">
        <f t="shared" si="129"/>
        <v/>
      </c>
      <c r="SX13" s="66" t="str">
        <f t="shared" si="130"/>
        <v/>
      </c>
      <c r="SY13" s="66" t="str">
        <f t="shared" si="131"/>
        <v/>
      </c>
      <c r="SZ13" s="66" t="str">
        <f t="shared" si="132"/>
        <v/>
      </c>
      <c r="TA13" s="66" t="str">
        <f t="shared" si="133"/>
        <v/>
      </c>
      <c r="TB13" s="66" t="str">
        <f t="shared" si="134"/>
        <v/>
      </c>
      <c r="TC13" s="66" t="str">
        <f t="shared" si="135"/>
        <v/>
      </c>
      <c r="TD13" s="66" t="str">
        <f t="shared" si="136"/>
        <v/>
      </c>
      <c r="TE13" s="66" t="str">
        <f t="shared" si="137"/>
        <v/>
      </c>
      <c r="TF13" s="66" t="str">
        <f t="shared" si="138"/>
        <v/>
      </c>
      <c r="TG13" s="66" t="str">
        <f t="shared" si="139"/>
        <v/>
      </c>
      <c r="TH13" s="66" t="str">
        <f t="shared" si="140"/>
        <v/>
      </c>
      <c r="TI13" s="66" t="str">
        <f t="shared" si="141"/>
        <v/>
      </c>
      <c r="TJ13" s="66" t="str">
        <f t="shared" si="142"/>
        <v/>
      </c>
      <c r="TK13" s="66" t="str">
        <f t="shared" si="143"/>
        <v/>
      </c>
      <c r="TL13" s="66" t="str">
        <f t="shared" si="144"/>
        <v/>
      </c>
      <c r="TM13" s="66" t="str">
        <f t="shared" si="145"/>
        <v/>
      </c>
      <c r="TN13" s="66" t="str">
        <f t="shared" si="146"/>
        <v/>
      </c>
      <c r="TO13" s="66" t="str">
        <f t="shared" si="147"/>
        <v/>
      </c>
      <c r="TP13" s="66" t="str">
        <f t="shared" si="148"/>
        <v/>
      </c>
      <c r="TQ13" s="66" t="str">
        <f t="shared" si="149"/>
        <v/>
      </c>
      <c r="TR13" s="66" t="str">
        <f t="shared" si="150"/>
        <v/>
      </c>
      <c r="TS13" s="66" t="str">
        <f t="shared" si="151"/>
        <v/>
      </c>
      <c r="TT13" s="66" t="str">
        <f t="shared" si="152"/>
        <v/>
      </c>
      <c r="TU13" s="66" t="str">
        <f t="shared" si="153"/>
        <v/>
      </c>
      <c r="TV13" s="66" t="str">
        <f t="shared" si="154"/>
        <v/>
      </c>
      <c r="TW13" s="66" t="str">
        <f t="shared" si="155"/>
        <v/>
      </c>
      <c r="TX13" s="66" t="str">
        <f t="shared" si="156"/>
        <v/>
      </c>
      <c r="TY13" s="66" t="str">
        <f t="shared" si="157"/>
        <v/>
      </c>
      <c r="TZ13" s="66" t="str">
        <f t="shared" si="158"/>
        <v/>
      </c>
      <c r="UA13" s="66" t="str">
        <f t="shared" si="159"/>
        <v/>
      </c>
      <c r="UB13" s="66" t="str">
        <f t="shared" si="160"/>
        <v/>
      </c>
      <c r="UC13" s="66" t="str">
        <f t="shared" si="161"/>
        <v/>
      </c>
      <c r="UD13" s="66" t="str">
        <f t="shared" si="162"/>
        <v/>
      </c>
      <c r="UE13" s="66" t="str">
        <f t="shared" si="163"/>
        <v/>
      </c>
      <c r="UF13" s="66" t="str">
        <f t="shared" si="164"/>
        <v/>
      </c>
      <c r="UG13" s="66" t="str">
        <f t="shared" si="165"/>
        <v/>
      </c>
      <c r="UH13" s="66" t="str">
        <f t="shared" si="166"/>
        <v/>
      </c>
      <c r="UI13" s="66" t="str">
        <f t="shared" si="167"/>
        <v/>
      </c>
      <c r="UJ13" s="66" t="str">
        <f t="shared" si="168"/>
        <v/>
      </c>
      <c r="UK13" s="66" t="str">
        <f t="shared" si="169"/>
        <v/>
      </c>
      <c r="UL13" s="66" t="str">
        <f t="shared" si="170"/>
        <v/>
      </c>
      <c r="UM13" s="66" t="str">
        <f t="shared" si="171"/>
        <v/>
      </c>
      <c r="UN13" s="66" t="str">
        <f t="shared" si="172"/>
        <v/>
      </c>
      <c r="UO13" s="66" t="str">
        <f t="shared" si="173"/>
        <v/>
      </c>
      <c r="UP13" s="66" t="str">
        <f t="shared" si="174"/>
        <v/>
      </c>
      <c r="UQ13" s="66" t="str">
        <f t="shared" si="175"/>
        <v/>
      </c>
      <c r="UR13" s="66" t="str">
        <f t="shared" si="176"/>
        <v/>
      </c>
      <c r="US13" s="66" t="str">
        <f t="shared" si="177"/>
        <v/>
      </c>
      <c r="UT13" s="66" t="str">
        <f t="shared" si="178"/>
        <v/>
      </c>
      <c r="UU13" s="66" t="str">
        <f t="shared" si="179"/>
        <v/>
      </c>
      <c r="UV13" s="66" t="str">
        <f t="shared" si="180"/>
        <v/>
      </c>
      <c r="UW13" s="66" t="str">
        <f t="shared" si="181"/>
        <v/>
      </c>
      <c r="UX13" s="66" t="str">
        <f t="shared" si="182"/>
        <v/>
      </c>
      <c r="UY13" s="66" t="str">
        <f t="shared" si="183"/>
        <v/>
      </c>
      <c r="UZ13" s="66" t="str">
        <f t="shared" si="184"/>
        <v/>
      </c>
      <c r="VA13" s="66" t="str">
        <f t="shared" si="185"/>
        <v/>
      </c>
      <c r="VB13" s="66" t="str">
        <f t="shared" si="186"/>
        <v/>
      </c>
      <c r="VC13" s="66" t="str">
        <f t="shared" si="187"/>
        <v/>
      </c>
      <c r="VD13" s="66" t="str">
        <f t="shared" si="188"/>
        <v/>
      </c>
      <c r="VE13" s="66" t="str">
        <f t="shared" si="189"/>
        <v/>
      </c>
      <c r="VF13" s="66" t="str">
        <f t="shared" si="190"/>
        <v/>
      </c>
      <c r="VG13" s="66" t="str">
        <f t="shared" si="191"/>
        <v/>
      </c>
      <c r="VH13" s="66" t="str">
        <f t="shared" si="192"/>
        <v/>
      </c>
      <c r="VI13" s="66" t="str">
        <f t="shared" si="193"/>
        <v/>
      </c>
      <c r="VJ13" s="66" t="str">
        <f t="shared" si="194"/>
        <v/>
      </c>
      <c r="VK13" s="66" t="str">
        <f t="shared" si="195"/>
        <v/>
      </c>
      <c r="VL13" s="66" t="str">
        <f t="shared" si="196"/>
        <v/>
      </c>
      <c r="VM13" s="66" t="str">
        <f t="shared" si="197"/>
        <v/>
      </c>
      <c r="VN13" s="66" t="str">
        <f t="shared" si="198"/>
        <v/>
      </c>
      <c r="VO13" s="66" t="str">
        <f t="shared" si="199"/>
        <v/>
      </c>
      <c r="VP13" s="66" t="str">
        <f t="shared" si="200"/>
        <v/>
      </c>
      <c r="VQ13" s="66" t="str">
        <f t="shared" si="201"/>
        <v/>
      </c>
      <c r="VR13" s="66" t="str">
        <f t="shared" si="202"/>
        <v/>
      </c>
      <c r="VS13" s="66" t="str">
        <f t="shared" si="203"/>
        <v/>
      </c>
      <c r="VT13" s="66" t="str">
        <f t="shared" si="204"/>
        <v/>
      </c>
      <c r="VU13" s="66" t="str">
        <f t="shared" si="205"/>
        <v/>
      </c>
      <c r="VV13" s="66" t="str">
        <f t="shared" si="206"/>
        <v/>
      </c>
      <c r="VW13" s="66" t="str">
        <f t="shared" si="207"/>
        <v/>
      </c>
      <c r="VX13" s="66" t="str">
        <f t="shared" si="208"/>
        <v/>
      </c>
      <c r="VY13" s="66" t="str">
        <f t="shared" si="209"/>
        <v/>
      </c>
      <c r="VZ13" s="66" t="str">
        <f t="shared" si="210"/>
        <v/>
      </c>
      <c r="WA13" s="66" t="str">
        <f t="shared" si="211"/>
        <v/>
      </c>
      <c r="WB13" s="66" t="str">
        <f t="shared" si="212"/>
        <v/>
      </c>
      <c r="WC13" s="66" t="str">
        <f t="shared" si="213"/>
        <v/>
      </c>
      <c r="WD13" s="66" t="str">
        <f t="shared" si="214"/>
        <v/>
      </c>
      <c r="WE13" s="66" t="str">
        <f t="shared" si="215"/>
        <v/>
      </c>
      <c r="WF13" s="66" t="str">
        <f t="shared" si="216"/>
        <v/>
      </c>
      <c r="WG13" s="66" t="str">
        <f t="shared" si="217"/>
        <v/>
      </c>
      <c r="WH13" s="66" t="str">
        <f t="shared" si="218"/>
        <v/>
      </c>
      <c r="WI13" s="66" t="str">
        <f t="shared" si="219"/>
        <v/>
      </c>
      <c r="WJ13" s="66" t="str">
        <f t="shared" si="220"/>
        <v/>
      </c>
      <c r="WK13" s="66" t="str">
        <f t="shared" si="221"/>
        <v/>
      </c>
      <c r="WL13" s="66" t="str">
        <f t="shared" si="222"/>
        <v/>
      </c>
      <c r="WM13" s="66" t="str">
        <f t="shared" si="223"/>
        <v/>
      </c>
      <c r="WN13" s="66" t="str">
        <f t="shared" si="224"/>
        <v/>
      </c>
      <c r="WO13" s="66" t="str">
        <f t="shared" si="225"/>
        <v/>
      </c>
      <c r="WP13" s="66" t="str">
        <f t="shared" si="226"/>
        <v/>
      </c>
      <c r="WQ13" s="66" t="str">
        <f t="shared" si="227"/>
        <v/>
      </c>
      <c r="WR13" s="66" t="str">
        <f t="shared" si="228"/>
        <v/>
      </c>
      <c r="WS13" s="66" t="str">
        <f t="shared" si="229"/>
        <v/>
      </c>
      <c r="WT13" s="66" t="str">
        <f t="shared" si="230"/>
        <v/>
      </c>
      <c r="WU13" s="66" t="str">
        <f t="shared" si="231"/>
        <v/>
      </c>
      <c r="WV13" s="66" t="str">
        <f t="shared" si="232"/>
        <v/>
      </c>
      <c r="WW13" s="66" t="str">
        <f t="shared" si="233"/>
        <v/>
      </c>
      <c r="WX13" s="66" t="str">
        <f t="shared" si="234"/>
        <v/>
      </c>
      <c r="WY13" s="66" t="str">
        <f t="shared" si="235"/>
        <v/>
      </c>
      <c r="WZ13" s="66" t="str">
        <f t="shared" si="236"/>
        <v/>
      </c>
      <c r="XA13" s="66" t="str">
        <f t="shared" si="237"/>
        <v/>
      </c>
      <c r="XB13" s="66" t="str">
        <f t="shared" si="238"/>
        <v/>
      </c>
      <c r="XC13" s="66" t="str">
        <f t="shared" si="239"/>
        <v/>
      </c>
      <c r="XD13" s="66" t="str">
        <f t="shared" si="240"/>
        <v/>
      </c>
      <c r="XE13" s="66" t="str">
        <f t="shared" si="241"/>
        <v/>
      </c>
      <c r="XF13" s="66" t="str">
        <f t="shared" si="242"/>
        <v/>
      </c>
      <c r="XG13" s="66" t="str">
        <f t="shared" si="243"/>
        <v/>
      </c>
      <c r="XH13" s="66" t="str">
        <f t="shared" si="244"/>
        <v/>
      </c>
      <c r="XI13" s="66" t="str">
        <f t="shared" si="245"/>
        <v/>
      </c>
      <c r="XJ13" s="66" t="str">
        <f t="shared" si="246"/>
        <v/>
      </c>
      <c r="XK13" s="66" t="str">
        <f t="shared" si="247"/>
        <v/>
      </c>
      <c r="XL13" s="66" t="str">
        <f t="shared" si="248"/>
        <v/>
      </c>
      <c r="XM13" s="66" t="str">
        <f t="shared" si="249"/>
        <v/>
      </c>
      <c r="XN13" s="66" t="str">
        <f t="shared" si="250"/>
        <v/>
      </c>
      <c r="XO13" s="66" t="str">
        <f t="shared" si="251"/>
        <v/>
      </c>
      <c r="XP13" s="66" t="str">
        <f t="shared" si="252"/>
        <v/>
      </c>
      <c r="XQ13" s="66" t="str">
        <f t="shared" si="253"/>
        <v/>
      </c>
      <c r="XR13" s="66" t="str">
        <f t="shared" si="254"/>
        <v/>
      </c>
      <c r="XS13" s="66" t="str">
        <f t="shared" si="255"/>
        <v/>
      </c>
      <c r="XT13" s="66" t="str">
        <f t="shared" si="256"/>
        <v/>
      </c>
      <c r="XU13" s="66" t="str">
        <f t="shared" si="257"/>
        <v/>
      </c>
      <c r="XV13" s="66" t="str">
        <f t="shared" si="258"/>
        <v/>
      </c>
      <c r="XW13" s="66" t="str">
        <f t="shared" si="259"/>
        <v/>
      </c>
      <c r="XX13" s="66" t="str">
        <f t="shared" si="260"/>
        <v/>
      </c>
      <c r="XY13" s="66" t="str">
        <f t="shared" si="261"/>
        <v/>
      </c>
      <c r="XZ13" s="66" t="str">
        <f t="shared" si="262"/>
        <v/>
      </c>
      <c r="YA13" s="66" t="str">
        <f t="shared" si="263"/>
        <v/>
      </c>
      <c r="YB13" s="66" t="str">
        <f t="shared" si="264"/>
        <v/>
      </c>
      <c r="YC13" s="66" t="str">
        <f t="shared" si="265"/>
        <v/>
      </c>
      <c r="YD13" s="66" t="str">
        <f t="shared" si="266"/>
        <v/>
      </c>
      <c r="YE13" s="66" t="str">
        <f t="shared" si="267"/>
        <v/>
      </c>
      <c r="YF13" s="66" t="str">
        <f t="shared" si="268"/>
        <v/>
      </c>
      <c r="YG13" s="66" t="str">
        <f t="shared" si="269"/>
        <v/>
      </c>
      <c r="YH13" s="66" t="str">
        <f t="shared" si="270"/>
        <v/>
      </c>
      <c r="YI13" s="66" t="str">
        <f t="shared" si="271"/>
        <v/>
      </c>
      <c r="YJ13" s="66" t="str">
        <f t="shared" si="272"/>
        <v/>
      </c>
      <c r="YK13" s="66" t="str">
        <f t="shared" si="273"/>
        <v/>
      </c>
      <c r="YL13" s="66" t="str">
        <f t="shared" si="274"/>
        <v/>
      </c>
      <c r="YM13" s="66" t="str">
        <f t="shared" si="275"/>
        <v/>
      </c>
      <c r="YN13" s="66" t="str">
        <f t="shared" si="276"/>
        <v/>
      </c>
      <c r="YO13" s="66" t="str">
        <f t="shared" si="277"/>
        <v/>
      </c>
      <c r="YP13" s="66" t="str">
        <f t="shared" si="278"/>
        <v/>
      </c>
      <c r="YQ13" s="66" t="str">
        <f t="shared" si="279"/>
        <v/>
      </c>
      <c r="YR13" s="66" t="str">
        <f t="shared" si="280"/>
        <v/>
      </c>
      <c r="YS13" s="66" t="str">
        <f t="shared" si="281"/>
        <v/>
      </c>
      <c r="YT13" s="66" t="str">
        <f t="shared" si="282"/>
        <v/>
      </c>
      <c r="YU13" s="66" t="str">
        <f t="shared" si="283"/>
        <v/>
      </c>
      <c r="YV13" s="66" t="str">
        <f t="shared" si="284"/>
        <v/>
      </c>
      <c r="YW13" s="66" t="str">
        <f t="shared" si="285"/>
        <v/>
      </c>
      <c r="YX13" s="66" t="str">
        <f t="shared" si="286"/>
        <v/>
      </c>
      <c r="YY13" s="66" t="str">
        <f t="shared" si="287"/>
        <v/>
      </c>
      <c r="YZ13" s="66" t="str">
        <f t="shared" si="288"/>
        <v/>
      </c>
      <c r="ZA13" s="66" t="str">
        <f t="shared" si="289"/>
        <v/>
      </c>
      <c r="ZB13" s="66" t="str">
        <f t="shared" si="290"/>
        <v/>
      </c>
      <c r="ZC13" s="66" t="str">
        <f t="shared" si="291"/>
        <v/>
      </c>
      <c r="ZD13" s="66" t="str">
        <f t="shared" si="292"/>
        <v/>
      </c>
      <c r="ZE13" s="66" t="str">
        <f t="shared" si="293"/>
        <v/>
      </c>
      <c r="ZF13" s="66" t="str">
        <f t="shared" si="294"/>
        <v/>
      </c>
      <c r="ZG13" s="66" t="str">
        <f t="shared" si="295"/>
        <v/>
      </c>
      <c r="ZH13" s="66" t="str">
        <f t="shared" si="296"/>
        <v/>
      </c>
      <c r="ZI13" s="66" t="str">
        <f t="shared" si="297"/>
        <v/>
      </c>
      <c r="ZJ13" s="66" t="str">
        <f t="shared" si="298"/>
        <v/>
      </c>
      <c r="ZK13" s="66" t="str">
        <f t="shared" si="299"/>
        <v/>
      </c>
      <c r="ZL13" s="66" t="str">
        <f t="shared" si="300"/>
        <v/>
      </c>
      <c r="ZM13" s="66" t="str">
        <f t="shared" si="301"/>
        <v/>
      </c>
      <c r="ZN13" s="66" t="str">
        <f t="shared" si="302"/>
        <v/>
      </c>
      <c r="ZO13" s="66" t="str">
        <f t="shared" si="303"/>
        <v/>
      </c>
      <c r="ZP13" s="66" t="str">
        <f t="shared" si="304"/>
        <v/>
      </c>
      <c r="ZQ13" s="66" t="str">
        <f t="shared" si="305"/>
        <v/>
      </c>
      <c r="ZR13" s="66" t="str">
        <f t="shared" si="306"/>
        <v/>
      </c>
      <c r="ZS13" s="66" t="str">
        <f t="shared" si="307"/>
        <v/>
      </c>
      <c r="ZT13" s="66" t="str">
        <f t="shared" si="308"/>
        <v/>
      </c>
      <c r="ZU13" s="66" t="str">
        <f t="shared" si="309"/>
        <v/>
      </c>
      <c r="ZV13" s="66" t="str">
        <f t="shared" si="310"/>
        <v/>
      </c>
      <c r="ZW13" s="66" t="str">
        <f t="shared" si="311"/>
        <v/>
      </c>
      <c r="ZX13" s="66" t="str">
        <f t="shared" si="312"/>
        <v/>
      </c>
      <c r="ZY13" s="66" t="str">
        <f t="shared" si="313"/>
        <v/>
      </c>
      <c r="ZZ13" s="66" t="str">
        <f t="shared" si="314"/>
        <v/>
      </c>
      <c r="AAA13" s="66" t="str">
        <f t="shared" si="315"/>
        <v/>
      </c>
      <c r="AAB13" s="66" t="str">
        <f t="shared" si="316"/>
        <v/>
      </c>
      <c r="AAC13" s="66" t="str">
        <f t="shared" si="317"/>
        <v/>
      </c>
      <c r="AAD13" s="66" t="str">
        <f t="shared" si="318"/>
        <v/>
      </c>
      <c r="AAE13" s="66" t="str">
        <f t="shared" si="319"/>
        <v/>
      </c>
      <c r="AAF13" s="66" t="str">
        <f t="shared" si="320"/>
        <v/>
      </c>
      <c r="AAG13" s="66" t="str">
        <f t="shared" si="321"/>
        <v/>
      </c>
      <c r="AAH13" s="66" t="str">
        <f t="shared" si="322"/>
        <v/>
      </c>
      <c r="AAI13" s="66" t="str">
        <f t="shared" si="323"/>
        <v/>
      </c>
      <c r="AAJ13" s="66" t="str">
        <f t="shared" si="324"/>
        <v/>
      </c>
      <c r="AAK13" s="66" t="str">
        <f t="shared" si="325"/>
        <v/>
      </c>
      <c r="AAL13" s="66" t="str">
        <f t="shared" si="326"/>
        <v/>
      </c>
      <c r="AAM13" s="66" t="str">
        <f t="shared" si="327"/>
        <v/>
      </c>
      <c r="AAN13" s="66" t="str">
        <f t="shared" si="328"/>
        <v/>
      </c>
      <c r="AAO13" s="66" t="str">
        <f t="shared" si="329"/>
        <v/>
      </c>
      <c r="AAP13" s="66" t="str">
        <f t="shared" si="330"/>
        <v/>
      </c>
      <c r="AAQ13" s="66" t="str">
        <f t="shared" si="331"/>
        <v/>
      </c>
      <c r="AAR13" s="66" t="str">
        <f t="shared" si="332"/>
        <v/>
      </c>
      <c r="AAS13" s="66" t="str">
        <f t="shared" si="333"/>
        <v/>
      </c>
      <c r="AAT13" s="66" t="str">
        <f t="shared" si="334"/>
        <v/>
      </c>
      <c r="AAU13" s="66" t="str">
        <f t="shared" si="335"/>
        <v/>
      </c>
      <c r="AAV13" s="66" t="str">
        <f t="shared" si="336"/>
        <v/>
      </c>
      <c r="AAW13" s="66" t="str">
        <f t="shared" si="337"/>
        <v/>
      </c>
      <c r="AAX13" s="66" t="str">
        <f t="shared" si="338"/>
        <v/>
      </c>
      <c r="AAY13" s="66" t="str">
        <f t="shared" si="339"/>
        <v/>
      </c>
      <c r="AAZ13" s="66" t="str">
        <f t="shared" si="340"/>
        <v/>
      </c>
      <c r="ABA13" s="66" t="str">
        <f t="shared" si="341"/>
        <v/>
      </c>
      <c r="ABB13" s="66" t="str">
        <f t="shared" si="342"/>
        <v/>
      </c>
      <c r="ABC13" s="66" t="str">
        <f t="shared" si="343"/>
        <v/>
      </c>
      <c r="ABD13" s="66" t="str">
        <f t="shared" si="344"/>
        <v/>
      </c>
      <c r="ABE13" s="66" t="str">
        <f t="shared" si="345"/>
        <v/>
      </c>
      <c r="ABF13" s="66" t="str">
        <f t="shared" si="346"/>
        <v/>
      </c>
      <c r="ABG13" s="66" t="str">
        <f t="shared" si="347"/>
        <v/>
      </c>
      <c r="ABH13" s="66" t="str">
        <f t="shared" si="348"/>
        <v/>
      </c>
      <c r="ABI13" s="66" t="str">
        <f t="shared" si="349"/>
        <v/>
      </c>
      <c r="ABJ13" s="66" t="str">
        <f t="shared" si="350"/>
        <v/>
      </c>
      <c r="ABK13" s="66" t="str">
        <f t="shared" si="351"/>
        <v/>
      </c>
      <c r="ABL13" s="66" t="str">
        <f t="shared" si="352"/>
        <v/>
      </c>
      <c r="ABM13" s="66" t="str">
        <f t="shared" si="353"/>
        <v/>
      </c>
      <c r="ABN13" s="66" t="str">
        <f t="shared" si="354"/>
        <v/>
      </c>
      <c r="ABO13" s="66" t="str">
        <f t="shared" si="355"/>
        <v/>
      </c>
      <c r="ABP13" s="66" t="str">
        <f t="shared" si="356"/>
        <v/>
      </c>
      <c r="ABQ13" s="66" t="str">
        <f t="shared" si="357"/>
        <v/>
      </c>
      <c r="ABR13" s="66" t="str">
        <f t="shared" si="358"/>
        <v/>
      </c>
      <c r="ABS13" s="66" t="str">
        <f t="shared" si="359"/>
        <v/>
      </c>
      <c r="ABT13" s="66" t="str">
        <f t="shared" si="360"/>
        <v/>
      </c>
      <c r="ABU13" s="66" t="str">
        <f t="shared" si="361"/>
        <v/>
      </c>
      <c r="ABV13" s="66" t="str">
        <f t="shared" si="362"/>
        <v/>
      </c>
      <c r="ABW13" s="66" t="str">
        <f t="shared" si="363"/>
        <v/>
      </c>
      <c r="ABX13" s="66" t="str">
        <f t="shared" si="364"/>
        <v/>
      </c>
      <c r="ABY13" s="66" t="str">
        <f t="shared" si="365"/>
        <v/>
      </c>
      <c r="ABZ13" s="66" t="str">
        <f t="shared" si="366"/>
        <v/>
      </c>
      <c r="ACA13" s="66" t="str">
        <f t="shared" si="367"/>
        <v/>
      </c>
      <c r="ACB13" s="66" t="str">
        <f t="shared" si="368"/>
        <v/>
      </c>
      <c r="ACC13" s="66" t="str">
        <f t="shared" si="369"/>
        <v/>
      </c>
      <c r="ACD13" s="66" t="str">
        <f t="shared" si="370"/>
        <v/>
      </c>
      <c r="ACE13" s="66" t="str">
        <f t="shared" si="371"/>
        <v/>
      </c>
      <c r="ACF13" s="66" t="str">
        <f t="shared" si="372"/>
        <v/>
      </c>
      <c r="ACG13" s="66" t="str">
        <f t="shared" si="373"/>
        <v/>
      </c>
      <c r="ACH13" s="66" t="str">
        <f t="shared" si="374"/>
        <v/>
      </c>
      <c r="ACI13" s="66" t="str">
        <f t="shared" si="375"/>
        <v/>
      </c>
      <c r="ACJ13" s="66" t="str">
        <f t="shared" si="376"/>
        <v/>
      </c>
      <c r="ACK13" s="66" t="str">
        <f t="shared" si="377"/>
        <v/>
      </c>
      <c r="ACL13" s="66" t="str">
        <f t="shared" si="378"/>
        <v/>
      </c>
      <c r="ACM13" s="66" t="str">
        <f t="shared" ref="ACM13:ACN13" si="392">IF(AND(ACS$3="Unit", ACL13=""), "", IF(AND(ACS$3="Unit", ACL13="-"),"", IF(ACS$3="Unit", "kg/GJ delivered", IF(AND(NY13&lt;&gt;"", NY13&lt;&gt;"-", NX13="-"),"", IF($H13="","", IF(NX13="nd", "",IF(NX13="&lt;n.a.&gt;", "", IF(NY13="#/MJ", "", IF(NY13="kg/GJ delivered",NX13,IF(NY13="g/MJ delivered",NX13,IF(NY13="kg/MJ delivered",NX13*1000,IF(NY13="mg/MJ delivered",NX13/1000,IF(NY13="g/kg",((NX13)*(1/$I13)*(1/$H13)),IF(NY13="mg/kg",((NX13/1000)*(1/$I13)*(1/$H13)),IF(NY13="mg/MJ delivered",NX13/1000,IF(NY13="-","","Error"))))))))))))))))</f>
        <v/>
      </c>
      <c r="ACN13" s="66" t="str">
        <f t="shared" si="392"/>
        <v/>
      </c>
      <c r="ACO13" s="66" t="str">
        <f t="shared" si="380"/>
        <v/>
      </c>
      <c r="ACP13" s="66" t="str">
        <f t="shared" si="381"/>
        <v/>
      </c>
      <c r="ACQ13" s="66" t="str">
        <f t="shared" si="382"/>
        <v/>
      </c>
      <c r="ACR13" s="66" t="str">
        <f t="shared" si="383"/>
        <v/>
      </c>
      <c r="ACS13" s="66" t="str">
        <f t="shared" si="384"/>
        <v/>
      </c>
      <c r="ACT13" s="66" t="str">
        <f t="shared" si="385"/>
        <v/>
      </c>
    </row>
    <row r="14" spans="1:780" ht="15.75" customHeight="1" x14ac:dyDescent="0.25">
      <c r="B14" s="66">
        <v>73</v>
      </c>
      <c r="C14" s="66" t="s">
        <v>316</v>
      </c>
      <c r="D14" s="66" t="s">
        <v>358</v>
      </c>
      <c r="E14" s="156" t="s">
        <v>396</v>
      </c>
      <c r="F14" s="66" t="s">
        <v>497</v>
      </c>
      <c r="G14" s="66" t="s">
        <v>492</v>
      </c>
      <c r="H14" s="126">
        <v>0.36199999999999999</v>
      </c>
      <c r="I14" s="130">
        <f>'Heating Values'!$D$35</f>
        <v>13.95</v>
      </c>
      <c r="J14" s="66" t="str">
        <f t="shared" si="0"/>
        <v>Firewood, Improved, GLO</v>
      </c>
      <c r="K14" s="66" t="s">
        <v>1254</v>
      </c>
      <c r="L14" s="66" t="s">
        <v>1254</v>
      </c>
      <c r="M14" s="66" t="s">
        <v>1253</v>
      </c>
      <c r="N14" s="66" t="s">
        <v>1253</v>
      </c>
      <c r="O14" s="66" t="s">
        <v>2109</v>
      </c>
      <c r="P14" s="66" t="str">
        <f t="shared" si="8"/>
        <v>GLO</v>
      </c>
      <c r="Q14" s="66" t="s">
        <v>306</v>
      </c>
      <c r="R14" s="165">
        <v>1.6</v>
      </c>
      <c r="S14" s="158" t="s">
        <v>66</v>
      </c>
      <c r="T14" s="163">
        <v>7.0000000000000007E-2</v>
      </c>
      <c r="U14" s="158" t="s">
        <v>66</v>
      </c>
      <c r="V14" s="158" t="s">
        <v>128</v>
      </c>
      <c r="W14" s="158" t="s">
        <v>128</v>
      </c>
      <c r="X14" s="164">
        <v>275</v>
      </c>
      <c r="Y14" s="158" t="s">
        <v>66</v>
      </c>
      <c r="Z14" s="167">
        <v>0</v>
      </c>
      <c r="AA14" s="158" t="s">
        <v>66</v>
      </c>
      <c r="AB14" s="163">
        <v>0.4</v>
      </c>
      <c r="AC14" s="158" t="s">
        <v>66</v>
      </c>
      <c r="AD14" s="166">
        <v>937000000000000</v>
      </c>
      <c r="AE14" s="158" t="s">
        <v>387</v>
      </c>
      <c r="AF14" s="158" t="s">
        <v>128</v>
      </c>
      <c r="AG14" s="158" t="s">
        <v>128</v>
      </c>
      <c r="AH14" s="158" t="s">
        <v>128</v>
      </c>
      <c r="AI14" s="158" t="s">
        <v>128</v>
      </c>
      <c r="AJ14" s="158" t="s">
        <v>128</v>
      </c>
      <c r="AK14" s="158" t="s">
        <v>128</v>
      </c>
      <c r="AL14" s="158" t="s">
        <v>128</v>
      </c>
      <c r="AM14" s="158" t="s">
        <v>128</v>
      </c>
      <c r="AN14" s="158" t="s">
        <v>128</v>
      </c>
      <c r="AO14" s="158" t="s">
        <v>128</v>
      </c>
      <c r="AP14" s="158" t="s">
        <v>128</v>
      </c>
      <c r="AQ14" s="158" t="s">
        <v>128</v>
      </c>
      <c r="AR14" s="158" t="s">
        <v>128</v>
      </c>
      <c r="AS14" s="158" t="s">
        <v>128</v>
      </c>
      <c r="AT14" s="158" t="s">
        <v>128</v>
      </c>
      <c r="AU14" s="158" t="s">
        <v>128</v>
      </c>
      <c r="AV14" s="158" t="s">
        <v>128</v>
      </c>
      <c r="AW14" s="158" t="s">
        <v>128</v>
      </c>
      <c r="AX14" s="158" t="s">
        <v>128</v>
      </c>
      <c r="AY14" s="158" t="s">
        <v>128</v>
      </c>
      <c r="AZ14" s="158" t="s">
        <v>128</v>
      </c>
      <c r="BA14" s="158" t="s">
        <v>128</v>
      </c>
      <c r="BB14" s="158" t="s">
        <v>128</v>
      </c>
      <c r="BC14" s="158" t="s">
        <v>128</v>
      </c>
      <c r="BD14" s="158" t="s">
        <v>128</v>
      </c>
      <c r="BE14" s="158" t="s">
        <v>128</v>
      </c>
      <c r="BF14" s="158" t="s">
        <v>128</v>
      </c>
      <c r="BG14" s="158" t="s">
        <v>128</v>
      </c>
      <c r="BH14" s="158" t="s">
        <v>128</v>
      </c>
      <c r="BI14" s="158" t="s">
        <v>128</v>
      </c>
      <c r="BJ14" s="158" t="s">
        <v>128</v>
      </c>
      <c r="BK14" s="158" t="s">
        <v>128</v>
      </c>
      <c r="BL14" s="158" t="s">
        <v>128</v>
      </c>
      <c r="BM14" s="158" t="s">
        <v>128</v>
      </c>
      <c r="BN14" s="158" t="s">
        <v>128</v>
      </c>
      <c r="BO14" s="158" t="s">
        <v>128</v>
      </c>
      <c r="BP14" s="158" t="s">
        <v>128</v>
      </c>
      <c r="BQ14" s="158" t="s">
        <v>128</v>
      </c>
      <c r="BR14" s="158" t="s">
        <v>128</v>
      </c>
      <c r="BS14" s="158" t="s">
        <v>128</v>
      </c>
      <c r="BT14" s="158" t="s">
        <v>128</v>
      </c>
      <c r="BU14" s="158" t="s">
        <v>128</v>
      </c>
      <c r="BV14" s="158" t="s">
        <v>128</v>
      </c>
      <c r="BW14" s="158" t="s">
        <v>128</v>
      </c>
      <c r="BX14" s="158" t="s">
        <v>128</v>
      </c>
      <c r="BY14" s="158" t="s">
        <v>128</v>
      </c>
      <c r="BZ14" s="158" t="s">
        <v>128</v>
      </c>
      <c r="CA14" s="158" t="s">
        <v>128</v>
      </c>
      <c r="CB14" s="158" t="s">
        <v>128</v>
      </c>
      <c r="CC14" s="158" t="s">
        <v>128</v>
      </c>
      <c r="CD14" s="158" t="s">
        <v>128</v>
      </c>
      <c r="CE14" s="158" t="s">
        <v>128</v>
      </c>
      <c r="CF14" s="158" t="s">
        <v>128</v>
      </c>
      <c r="CG14" s="158" t="s">
        <v>128</v>
      </c>
      <c r="CH14" s="158" t="s">
        <v>128</v>
      </c>
      <c r="CI14" s="158" t="s">
        <v>128</v>
      </c>
      <c r="CJ14" s="158" t="s">
        <v>128</v>
      </c>
      <c r="CK14" s="158" t="s">
        <v>128</v>
      </c>
      <c r="CL14" s="158" t="s">
        <v>128</v>
      </c>
      <c r="CM14" s="158" t="s">
        <v>128</v>
      </c>
      <c r="CN14" s="158" t="s">
        <v>128</v>
      </c>
      <c r="CO14" s="158" t="s">
        <v>128</v>
      </c>
      <c r="CP14" s="158" t="s">
        <v>128</v>
      </c>
      <c r="CQ14" s="158" t="s">
        <v>128</v>
      </c>
      <c r="CR14" s="158" t="s">
        <v>128</v>
      </c>
      <c r="CS14" s="158" t="s">
        <v>128</v>
      </c>
      <c r="CT14" s="158" t="s">
        <v>128</v>
      </c>
      <c r="CU14" s="158" t="s">
        <v>128</v>
      </c>
      <c r="CV14" s="158" t="s">
        <v>128</v>
      </c>
      <c r="CW14" s="158" t="s">
        <v>128</v>
      </c>
      <c r="CX14" s="158" t="s">
        <v>128</v>
      </c>
      <c r="CY14" s="158" t="s">
        <v>128</v>
      </c>
      <c r="CZ14" s="158" t="s">
        <v>128</v>
      </c>
      <c r="DA14" s="158" t="s">
        <v>128</v>
      </c>
      <c r="DB14" s="158" t="s">
        <v>128</v>
      </c>
      <c r="DC14" s="158" t="s">
        <v>128</v>
      </c>
      <c r="DD14" s="158" t="s">
        <v>128</v>
      </c>
      <c r="DE14" s="158" t="s">
        <v>128</v>
      </c>
      <c r="DF14" s="158" t="s">
        <v>128</v>
      </c>
      <c r="DG14" s="158" t="s">
        <v>128</v>
      </c>
      <c r="DH14" s="158" t="s">
        <v>128</v>
      </c>
      <c r="DI14" s="158" t="s">
        <v>128</v>
      </c>
      <c r="DJ14" s="158" t="s">
        <v>128</v>
      </c>
      <c r="DK14" s="158" t="s">
        <v>128</v>
      </c>
      <c r="DL14" s="158" t="s">
        <v>128</v>
      </c>
      <c r="DM14" s="158" t="s">
        <v>128</v>
      </c>
      <c r="DN14" s="158" t="s">
        <v>128</v>
      </c>
      <c r="DO14" s="158" t="s">
        <v>128</v>
      </c>
      <c r="DP14" s="158" t="s">
        <v>128</v>
      </c>
      <c r="DQ14" s="158" t="s">
        <v>128</v>
      </c>
      <c r="DR14" s="158" t="s">
        <v>128</v>
      </c>
      <c r="DS14" s="158" t="s">
        <v>128</v>
      </c>
      <c r="DT14" s="158" t="s">
        <v>128</v>
      </c>
      <c r="DU14" s="158" t="s">
        <v>128</v>
      </c>
      <c r="DV14" s="158" t="s">
        <v>128</v>
      </c>
      <c r="DW14" s="158" t="s">
        <v>128</v>
      </c>
      <c r="DX14" s="158" t="s">
        <v>128</v>
      </c>
      <c r="DY14" s="158" t="s">
        <v>128</v>
      </c>
      <c r="DZ14" s="158" t="s">
        <v>128</v>
      </c>
      <c r="EA14" s="158" t="s">
        <v>128</v>
      </c>
      <c r="EB14" s="158" t="s">
        <v>128</v>
      </c>
      <c r="EC14" s="158" t="s">
        <v>128</v>
      </c>
      <c r="ED14" s="158" t="s">
        <v>128</v>
      </c>
      <c r="EE14" s="158" t="s">
        <v>128</v>
      </c>
      <c r="EF14" s="158" t="s">
        <v>128</v>
      </c>
      <c r="EG14" s="158" t="s">
        <v>128</v>
      </c>
      <c r="EH14" s="158" t="s">
        <v>128</v>
      </c>
      <c r="EI14" s="158" t="s">
        <v>128</v>
      </c>
      <c r="EJ14" s="158" t="s">
        <v>128</v>
      </c>
      <c r="EK14" s="158" t="s">
        <v>128</v>
      </c>
      <c r="EL14" s="158" t="s">
        <v>128</v>
      </c>
      <c r="EM14" s="158" t="s">
        <v>128</v>
      </c>
      <c r="EN14" s="158" t="s">
        <v>128</v>
      </c>
      <c r="EO14" s="158" t="s">
        <v>128</v>
      </c>
      <c r="EP14" s="158" t="s">
        <v>128</v>
      </c>
      <c r="EQ14" s="158" t="s">
        <v>128</v>
      </c>
      <c r="ER14" s="158" t="s">
        <v>128</v>
      </c>
      <c r="ES14" s="158" t="s">
        <v>128</v>
      </c>
      <c r="ET14" s="158" t="s">
        <v>128</v>
      </c>
      <c r="EU14" s="158" t="s">
        <v>128</v>
      </c>
      <c r="EV14" s="158" t="s">
        <v>128</v>
      </c>
      <c r="EW14" s="158" t="s">
        <v>128</v>
      </c>
      <c r="EX14" s="158" t="s">
        <v>128</v>
      </c>
      <c r="EY14" s="158" t="s">
        <v>128</v>
      </c>
      <c r="EZ14" s="158" t="s">
        <v>128</v>
      </c>
      <c r="FA14" s="158" t="s">
        <v>128</v>
      </c>
      <c r="FB14" s="158" t="s">
        <v>128</v>
      </c>
      <c r="FC14" s="158" t="s">
        <v>128</v>
      </c>
      <c r="FD14" s="158" t="s">
        <v>128</v>
      </c>
      <c r="FE14" s="158" t="s">
        <v>128</v>
      </c>
      <c r="FF14" s="158" t="s">
        <v>128</v>
      </c>
      <c r="FG14" s="158" t="s">
        <v>128</v>
      </c>
      <c r="FH14" s="158" t="s">
        <v>128</v>
      </c>
      <c r="FI14" s="158" t="s">
        <v>128</v>
      </c>
      <c r="FJ14" s="158" t="s">
        <v>128</v>
      </c>
      <c r="FK14" s="158" t="s">
        <v>128</v>
      </c>
      <c r="FL14" s="158" t="s">
        <v>128</v>
      </c>
      <c r="FM14" s="158" t="s">
        <v>128</v>
      </c>
      <c r="FN14" s="158" t="s">
        <v>128</v>
      </c>
      <c r="FO14" s="158" t="s">
        <v>128</v>
      </c>
      <c r="FP14" s="158" t="s">
        <v>128</v>
      </c>
      <c r="FQ14" s="158" t="s">
        <v>128</v>
      </c>
      <c r="FR14" s="158" t="s">
        <v>128</v>
      </c>
      <c r="FS14" s="158" t="s">
        <v>128</v>
      </c>
      <c r="FT14" s="158" t="s">
        <v>128</v>
      </c>
      <c r="FU14" s="158" t="s">
        <v>128</v>
      </c>
      <c r="FV14" s="158" t="s">
        <v>128</v>
      </c>
      <c r="FW14" s="158" t="s">
        <v>128</v>
      </c>
      <c r="FX14" s="158" t="s">
        <v>128</v>
      </c>
      <c r="FY14" s="158" t="s">
        <v>128</v>
      </c>
      <c r="FZ14" s="158" t="s">
        <v>128</v>
      </c>
      <c r="GA14" s="158" t="s">
        <v>128</v>
      </c>
      <c r="GB14" s="158" t="s">
        <v>128</v>
      </c>
      <c r="GC14" s="158" t="s">
        <v>128</v>
      </c>
      <c r="GD14" s="158" t="s">
        <v>128</v>
      </c>
      <c r="GE14" s="158" t="s">
        <v>128</v>
      </c>
      <c r="GF14" s="158" t="s">
        <v>128</v>
      </c>
      <c r="GG14" s="158" t="s">
        <v>128</v>
      </c>
      <c r="GH14" s="158" t="s">
        <v>128</v>
      </c>
      <c r="GI14" s="158" t="s">
        <v>128</v>
      </c>
      <c r="GJ14" s="158" t="s">
        <v>128</v>
      </c>
      <c r="GK14" s="158" t="s">
        <v>128</v>
      </c>
      <c r="GL14" s="158" t="s">
        <v>128</v>
      </c>
      <c r="GM14" s="158" t="s">
        <v>128</v>
      </c>
      <c r="GN14" s="158" t="s">
        <v>128</v>
      </c>
      <c r="GO14" s="158" t="s">
        <v>128</v>
      </c>
      <c r="GP14" s="158" t="s">
        <v>128</v>
      </c>
      <c r="GQ14" s="158" t="s">
        <v>128</v>
      </c>
      <c r="GR14" s="158" t="s">
        <v>128</v>
      </c>
      <c r="GS14" s="158" t="s">
        <v>128</v>
      </c>
      <c r="GT14" s="158" t="s">
        <v>128</v>
      </c>
      <c r="GU14" s="158" t="s">
        <v>128</v>
      </c>
      <c r="GV14" s="158" t="s">
        <v>128</v>
      </c>
      <c r="GW14" s="158" t="s">
        <v>128</v>
      </c>
      <c r="GX14" s="158" t="s">
        <v>128</v>
      </c>
      <c r="GY14" s="158" t="s">
        <v>128</v>
      </c>
      <c r="GZ14" s="158" t="s">
        <v>128</v>
      </c>
      <c r="HA14" s="158" t="s">
        <v>128</v>
      </c>
      <c r="HB14" s="158" t="s">
        <v>128</v>
      </c>
      <c r="HC14" s="158" t="s">
        <v>128</v>
      </c>
      <c r="HD14" s="158" t="s">
        <v>128</v>
      </c>
      <c r="HE14" s="158" t="s">
        <v>128</v>
      </c>
      <c r="HF14" s="158" t="s">
        <v>128</v>
      </c>
      <c r="HG14" s="158" t="s">
        <v>128</v>
      </c>
      <c r="HH14" s="158" t="s">
        <v>128</v>
      </c>
      <c r="HI14" s="158" t="s">
        <v>128</v>
      </c>
      <c r="HJ14" s="158" t="s">
        <v>128</v>
      </c>
      <c r="HK14" s="158" t="s">
        <v>128</v>
      </c>
      <c r="HL14" s="158" t="s">
        <v>128</v>
      </c>
      <c r="HM14" s="158" t="s">
        <v>128</v>
      </c>
      <c r="HN14" s="158" t="s">
        <v>128</v>
      </c>
      <c r="HO14" s="158" t="s">
        <v>128</v>
      </c>
      <c r="HP14" s="158" t="s">
        <v>128</v>
      </c>
      <c r="HQ14" s="158" t="s">
        <v>128</v>
      </c>
      <c r="HR14" s="158" t="s">
        <v>128</v>
      </c>
      <c r="HS14" s="158" t="s">
        <v>128</v>
      </c>
      <c r="HT14" s="158" t="s">
        <v>128</v>
      </c>
      <c r="HU14" s="158" t="s">
        <v>128</v>
      </c>
      <c r="HV14" s="158" t="s">
        <v>128</v>
      </c>
      <c r="HW14" s="158" t="s">
        <v>128</v>
      </c>
      <c r="HX14" s="158" t="s">
        <v>128</v>
      </c>
      <c r="HY14" s="158" t="s">
        <v>128</v>
      </c>
      <c r="HZ14" s="158" t="s">
        <v>128</v>
      </c>
      <c r="IA14" s="158" t="s">
        <v>128</v>
      </c>
      <c r="IB14" s="158" t="s">
        <v>128</v>
      </c>
      <c r="IC14" s="158" t="s">
        <v>128</v>
      </c>
      <c r="ID14" s="158" t="s">
        <v>128</v>
      </c>
      <c r="IE14" s="158" t="s">
        <v>128</v>
      </c>
      <c r="IF14" s="158" t="s">
        <v>128</v>
      </c>
      <c r="IG14" s="158" t="s">
        <v>128</v>
      </c>
      <c r="IH14" s="158" t="s">
        <v>128</v>
      </c>
      <c r="II14" s="158" t="s">
        <v>128</v>
      </c>
      <c r="IJ14" s="158" t="s">
        <v>128</v>
      </c>
      <c r="IK14" s="158" t="s">
        <v>128</v>
      </c>
      <c r="IL14" s="158" t="s">
        <v>128</v>
      </c>
      <c r="IM14" s="158" t="s">
        <v>128</v>
      </c>
      <c r="IN14" s="158" t="s">
        <v>128</v>
      </c>
      <c r="IO14" s="158" t="s">
        <v>128</v>
      </c>
      <c r="IP14" s="158" t="s">
        <v>128</v>
      </c>
      <c r="IQ14" s="158" t="s">
        <v>128</v>
      </c>
      <c r="IR14" s="158" t="s">
        <v>128</v>
      </c>
      <c r="IS14" s="158" t="s">
        <v>128</v>
      </c>
      <c r="IT14" s="158" t="s">
        <v>128</v>
      </c>
      <c r="IU14" s="158" t="s">
        <v>128</v>
      </c>
      <c r="IV14" s="158" t="s">
        <v>128</v>
      </c>
      <c r="IW14" s="158" t="s">
        <v>128</v>
      </c>
      <c r="IX14" s="158" t="s">
        <v>128</v>
      </c>
      <c r="IY14" s="158" t="s">
        <v>128</v>
      </c>
      <c r="IZ14" s="158" t="s">
        <v>128</v>
      </c>
      <c r="JA14" s="158" t="s">
        <v>128</v>
      </c>
      <c r="JB14" s="158" t="s">
        <v>128</v>
      </c>
      <c r="JC14" s="158" t="s">
        <v>128</v>
      </c>
      <c r="JD14" s="158" t="s">
        <v>128</v>
      </c>
      <c r="JE14" s="158" t="s">
        <v>128</v>
      </c>
      <c r="JF14" s="158" t="s">
        <v>128</v>
      </c>
      <c r="JG14" s="158" t="s">
        <v>128</v>
      </c>
      <c r="JH14" s="158" t="s">
        <v>128</v>
      </c>
      <c r="JI14" s="158" t="s">
        <v>128</v>
      </c>
      <c r="JJ14" s="158" t="s">
        <v>128</v>
      </c>
      <c r="JK14" s="158" t="s">
        <v>128</v>
      </c>
      <c r="JL14" s="158" t="s">
        <v>128</v>
      </c>
      <c r="JM14" s="158" t="s">
        <v>128</v>
      </c>
      <c r="JN14" s="158" t="s">
        <v>128</v>
      </c>
      <c r="JO14" s="158" t="s">
        <v>128</v>
      </c>
      <c r="JP14" s="158" t="s">
        <v>128</v>
      </c>
      <c r="JQ14" s="158" t="s">
        <v>128</v>
      </c>
      <c r="JR14" s="158" t="s">
        <v>128</v>
      </c>
      <c r="JS14" s="158" t="s">
        <v>128</v>
      </c>
      <c r="JT14" s="158" t="s">
        <v>128</v>
      </c>
      <c r="JU14" s="158" t="s">
        <v>128</v>
      </c>
      <c r="JV14" s="158" t="s">
        <v>128</v>
      </c>
      <c r="JW14" s="158" t="s">
        <v>128</v>
      </c>
      <c r="JX14" s="158" t="s">
        <v>128</v>
      </c>
      <c r="JY14" s="158" t="s">
        <v>128</v>
      </c>
      <c r="JZ14" s="158" t="s">
        <v>128</v>
      </c>
      <c r="KA14" s="158" t="s">
        <v>128</v>
      </c>
      <c r="KB14" s="158" t="s">
        <v>128</v>
      </c>
      <c r="KC14" s="158" t="s">
        <v>128</v>
      </c>
      <c r="KD14" s="158" t="s">
        <v>128</v>
      </c>
      <c r="KE14" s="158" t="s">
        <v>128</v>
      </c>
      <c r="KF14" s="158" t="s">
        <v>128</v>
      </c>
      <c r="KG14" s="158" t="s">
        <v>128</v>
      </c>
      <c r="KH14" s="158" t="s">
        <v>128</v>
      </c>
      <c r="KI14" s="158" t="s">
        <v>128</v>
      </c>
      <c r="KJ14" s="158" t="s">
        <v>128</v>
      </c>
      <c r="KK14" s="158" t="s">
        <v>128</v>
      </c>
      <c r="KL14" s="158" t="s">
        <v>128</v>
      </c>
      <c r="KM14" s="158" t="s">
        <v>128</v>
      </c>
      <c r="KN14" s="158" t="s">
        <v>128</v>
      </c>
      <c r="KO14" s="158" t="s">
        <v>128</v>
      </c>
      <c r="KP14" s="158" t="s">
        <v>128</v>
      </c>
      <c r="KQ14" s="158" t="s">
        <v>128</v>
      </c>
      <c r="KR14" s="158" t="s">
        <v>128</v>
      </c>
      <c r="KS14" s="158" t="s">
        <v>128</v>
      </c>
      <c r="KT14" s="158" t="s">
        <v>128</v>
      </c>
      <c r="KU14" s="158" t="s">
        <v>128</v>
      </c>
      <c r="KV14" s="158" t="s">
        <v>128</v>
      </c>
      <c r="KW14" s="158" t="s">
        <v>128</v>
      </c>
      <c r="KX14" s="158" t="s">
        <v>128</v>
      </c>
      <c r="KY14" s="158" t="s">
        <v>128</v>
      </c>
      <c r="KZ14" s="158" t="s">
        <v>128</v>
      </c>
      <c r="LA14" s="158" t="s">
        <v>128</v>
      </c>
      <c r="LB14" s="158" t="s">
        <v>128</v>
      </c>
      <c r="LC14" s="158" t="s">
        <v>128</v>
      </c>
      <c r="LD14" s="158" t="s">
        <v>128</v>
      </c>
      <c r="LE14" s="158" t="s">
        <v>128</v>
      </c>
      <c r="LF14" s="158" t="s">
        <v>128</v>
      </c>
      <c r="LG14" s="158" t="s">
        <v>128</v>
      </c>
      <c r="LH14" s="158" t="s">
        <v>128</v>
      </c>
      <c r="LI14" s="158" t="s">
        <v>128</v>
      </c>
      <c r="LJ14" s="158" t="s">
        <v>128</v>
      </c>
      <c r="LK14" s="158" t="s">
        <v>128</v>
      </c>
      <c r="LL14" s="158" t="s">
        <v>128</v>
      </c>
      <c r="LM14" s="158" t="s">
        <v>128</v>
      </c>
      <c r="LN14" s="158" t="s">
        <v>128</v>
      </c>
      <c r="LO14" s="158" t="s">
        <v>128</v>
      </c>
      <c r="LP14" s="158" t="s">
        <v>128</v>
      </c>
      <c r="LQ14" s="158" t="s">
        <v>128</v>
      </c>
      <c r="LR14" s="158" t="s">
        <v>128</v>
      </c>
      <c r="LS14" s="158" t="s">
        <v>128</v>
      </c>
      <c r="LT14" s="158" t="s">
        <v>128</v>
      </c>
      <c r="LU14" s="158" t="s">
        <v>128</v>
      </c>
      <c r="LV14" s="158" t="s">
        <v>128</v>
      </c>
      <c r="LW14" s="158" t="s">
        <v>128</v>
      </c>
      <c r="LX14" s="158" t="s">
        <v>128</v>
      </c>
      <c r="LY14" s="158" t="s">
        <v>128</v>
      </c>
      <c r="LZ14" s="158" t="s">
        <v>128</v>
      </c>
      <c r="MA14" s="158" t="s">
        <v>128</v>
      </c>
      <c r="MB14" s="158" t="s">
        <v>128</v>
      </c>
      <c r="MC14" s="158" t="s">
        <v>128</v>
      </c>
      <c r="MD14" s="158" t="s">
        <v>128</v>
      </c>
      <c r="ME14" s="158" t="s">
        <v>128</v>
      </c>
      <c r="MF14" s="158" t="s">
        <v>128</v>
      </c>
      <c r="MG14" s="158" t="s">
        <v>128</v>
      </c>
      <c r="MH14" s="158" t="s">
        <v>128</v>
      </c>
      <c r="MI14" s="158" t="s">
        <v>128</v>
      </c>
      <c r="MJ14" s="158" t="s">
        <v>128</v>
      </c>
      <c r="MK14" s="158" t="s">
        <v>128</v>
      </c>
      <c r="ML14" s="158" t="s">
        <v>128</v>
      </c>
      <c r="MM14" s="158" t="s">
        <v>128</v>
      </c>
      <c r="MN14" s="158" t="s">
        <v>128</v>
      </c>
      <c r="MO14" s="158" t="s">
        <v>128</v>
      </c>
      <c r="MP14" s="158" t="s">
        <v>128</v>
      </c>
      <c r="MQ14" s="158" t="s">
        <v>128</v>
      </c>
      <c r="MR14" s="158" t="s">
        <v>128</v>
      </c>
      <c r="MS14" s="158" t="s">
        <v>128</v>
      </c>
      <c r="MT14" s="158" t="s">
        <v>128</v>
      </c>
      <c r="MU14" s="158" t="s">
        <v>128</v>
      </c>
      <c r="MV14" s="158" t="s">
        <v>128</v>
      </c>
      <c r="MW14" s="158" t="s">
        <v>128</v>
      </c>
      <c r="MX14" s="158" t="s">
        <v>128</v>
      </c>
      <c r="MY14" s="158" t="s">
        <v>128</v>
      </c>
      <c r="MZ14" s="158" t="s">
        <v>128</v>
      </c>
      <c r="NA14" s="158" t="s">
        <v>128</v>
      </c>
      <c r="NB14" s="158" t="s">
        <v>128</v>
      </c>
      <c r="NC14" s="158" t="s">
        <v>128</v>
      </c>
      <c r="ND14" s="158" t="s">
        <v>128</v>
      </c>
      <c r="NE14" s="158" t="s">
        <v>128</v>
      </c>
      <c r="NF14" s="158" t="s">
        <v>128</v>
      </c>
      <c r="NG14" s="158" t="s">
        <v>128</v>
      </c>
      <c r="NH14" s="158" t="s">
        <v>128</v>
      </c>
      <c r="NI14" s="158" t="s">
        <v>128</v>
      </c>
      <c r="NJ14" s="158" t="s">
        <v>128</v>
      </c>
      <c r="NK14" s="158" t="s">
        <v>128</v>
      </c>
      <c r="NL14" s="158" t="s">
        <v>128</v>
      </c>
      <c r="NM14" s="158" t="s">
        <v>128</v>
      </c>
      <c r="NN14" s="158" t="s">
        <v>128</v>
      </c>
      <c r="NO14" s="158" t="s">
        <v>128</v>
      </c>
      <c r="NP14" s="158" t="s">
        <v>128</v>
      </c>
      <c r="NQ14" s="158" t="s">
        <v>128</v>
      </c>
      <c r="NR14" s="158" t="s">
        <v>128</v>
      </c>
      <c r="NS14" s="158" t="s">
        <v>128</v>
      </c>
      <c r="NT14" s="158" t="s">
        <v>128</v>
      </c>
      <c r="NU14" s="158" t="s">
        <v>128</v>
      </c>
      <c r="NV14" s="158" t="s">
        <v>128</v>
      </c>
      <c r="NW14" s="158" t="s">
        <v>128</v>
      </c>
      <c r="NX14" s="158" t="s">
        <v>128</v>
      </c>
      <c r="NY14" s="158" t="s">
        <v>128</v>
      </c>
      <c r="NZ14" s="158" t="s">
        <v>128</v>
      </c>
      <c r="OA14" s="158" t="s">
        <v>128</v>
      </c>
      <c r="OB14" s="158" t="s">
        <v>128</v>
      </c>
      <c r="OC14" s="158" t="s">
        <v>128</v>
      </c>
      <c r="OD14" s="158" t="s">
        <v>128</v>
      </c>
      <c r="OE14" s="170" t="s">
        <v>128</v>
      </c>
      <c r="OF14" s="181"/>
      <c r="OG14" s="175">
        <f t="shared" si="9"/>
        <v>1.6</v>
      </c>
      <c r="OH14" s="66" t="str">
        <f t="shared" si="10"/>
        <v>kg/GJ delivered</v>
      </c>
      <c r="OI14" s="126">
        <f t="shared" si="11"/>
        <v>7.0000000000000007E-2</v>
      </c>
      <c r="OJ14" s="66" t="str">
        <f t="shared" si="12"/>
        <v>kg/GJ delivered</v>
      </c>
      <c r="OK14" s="66" t="str">
        <f t="shared" si="13"/>
        <v/>
      </c>
      <c r="OL14" s="66" t="str">
        <f t="shared" si="14"/>
        <v/>
      </c>
      <c r="OM14" s="159">
        <f t="shared" si="15"/>
        <v>275</v>
      </c>
      <c r="ON14" s="66" t="str">
        <f t="shared" si="16"/>
        <v>kg/GJ delivered</v>
      </c>
      <c r="OO14" s="161">
        <f t="shared" si="17"/>
        <v>0</v>
      </c>
      <c r="OP14" s="66" t="str">
        <f t="shared" si="18"/>
        <v>kg/GJ delivered</v>
      </c>
      <c r="OQ14" s="126">
        <f t="shared" si="19"/>
        <v>0.4</v>
      </c>
      <c r="OR14" s="66" t="str">
        <f t="shared" si="20"/>
        <v>kg/GJ delivered</v>
      </c>
      <c r="OS14" s="66" t="str">
        <f t="shared" si="21"/>
        <v/>
      </c>
      <c r="OT14" s="66" t="str">
        <f t="shared" si="22"/>
        <v/>
      </c>
      <c r="OU14" s="66" t="str">
        <f t="shared" si="23"/>
        <v/>
      </c>
      <c r="OV14" s="66" t="str">
        <f t="shared" si="24"/>
        <v/>
      </c>
      <c r="OW14" s="66" t="str">
        <f t="shared" si="25"/>
        <v/>
      </c>
      <c r="OX14" s="66" t="str">
        <f t="shared" si="26"/>
        <v/>
      </c>
      <c r="OY14" s="66" t="str">
        <f t="shared" si="27"/>
        <v/>
      </c>
      <c r="OZ14" s="66" t="str">
        <f t="shared" si="28"/>
        <v/>
      </c>
      <c r="PA14" s="66" t="str">
        <f t="shared" si="29"/>
        <v/>
      </c>
      <c r="PB14" s="66" t="str">
        <f t="shared" si="30"/>
        <v/>
      </c>
      <c r="PC14" s="66" t="str">
        <f t="shared" si="31"/>
        <v/>
      </c>
      <c r="PD14" s="66" t="str">
        <f t="shared" si="32"/>
        <v/>
      </c>
      <c r="PE14" s="66" t="str">
        <f t="shared" si="33"/>
        <v/>
      </c>
      <c r="PF14" s="66" t="str">
        <f t="shared" si="34"/>
        <v/>
      </c>
      <c r="PG14" s="66" t="str">
        <f t="shared" si="35"/>
        <v/>
      </c>
      <c r="PH14" s="66" t="str">
        <f t="shared" si="36"/>
        <v/>
      </c>
      <c r="PI14" s="66" t="str">
        <f t="shared" si="37"/>
        <v/>
      </c>
      <c r="PJ14" s="66" t="str">
        <f t="shared" si="38"/>
        <v/>
      </c>
      <c r="PK14" s="66" t="str">
        <f t="shared" si="39"/>
        <v/>
      </c>
      <c r="PL14" s="66" t="str">
        <f t="shared" si="40"/>
        <v/>
      </c>
      <c r="PM14" s="66" t="str">
        <f t="shared" si="41"/>
        <v/>
      </c>
      <c r="PN14" s="66" t="str">
        <f t="shared" si="42"/>
        <v/>
      </c>
      <c r="PO14" s="66" t="str">
        <f t="shared" si="43"/>
        <v/>
      </c>
      <c r="PP14" s="66" t="str">
        <f t="shared" si="44"/>
        <v/>
      </c>
      <c r="PQ14" s="66" t="str">
        <f t="shared" si="45"/>
        <v/>
      </c>
      <c r="PR14" s="66" t="str">
        <f t="shared" si="46"/>
        <v/>
      </c>
      <c r="PS14" s="66" t="str">
        <f t="shared" si="47"/>
        <v/>
      </c>
      <c r="PT14" s="66" t="str">
        <f t="shared" si="48"/>
        <v/>
      </c>
      <c r="PU14" s="66" t="str">
        <f t="shared" si="49"/>
        <v/>
      </c>
      <c r="PV14" s="66" t="str">
        <f t="shared" si="50"/>
        <v/>
      </c>
      <c r="PW14" s="66" t="str">
        <f t="shared" si="51"/>
        <v/>
      </c>
      <c r="PX14" s="66" t="str">
        <f t="shared" si="52"/>
        <v/>
      </c>
      <c r="PY14" s="66" t="str">
        <f t="shared" si="53"/>
        <v/>
      </c>
      <c r="PZ14" s="66" t="str">
        <f t="shared" si="54"/>
        <v/>
      </c>
      <c r="QA14" s="66" t="str">
        <f t="shared" si="55"/>
        <v/>
      </c>
      <c r="QB14" s="66" t="str">
        <f t="shared" si="56"/>
        <v/>
      </c>
      <c r="QC14" s="66" t="str">
        <f t="shared" si="57"/>
        <v/>
      </c>
      <c r="QD14" s="66" t="str">
        <f t="shared" si="58"/>
        <v/>
      </c>
      <c r="QE14" s="66" t="str">
        <f t="shared" si="59"/>
        <v/>
      </c>
      <c r="QF14" s="66" t="str">
        <f t="shared" si="60"/>
        <v/>
      </c>
      <c r="QG14" s="66" t="str">
        <f t="shared" si="61"/>
        <v/>
      </c>
      <c r="QH14" s="66" t="str">
        <f t="shared" si="62"/>
        <v/>
      </c>
      <c r="QI14" s="66" t="str">
        <f t="shared" si="63"/>
        <v/>
      </c>
      <c r="QJ14" s="66" t="str">
        <f t="shared" si="64"/>
        <v/>
      </c>
      <c r="QK14" s="66" t="str">
        <f t="shared" si="65"/>
        <v/>
      </c>
      <c r="QL14" s="66" t="str">
        <f t="shared" si="66"/>
        <v/>
      </c>
      <c r="QM14" s="66" t="str">
        <f t="shared" si="67"/>
        <v/>
      </c>
      <c r="QN14" s="66" t="str">
        <f t="shared" si="68"/>
        <v/>
      </c>
      <c r="QO14" s="66" t="str">
        <f t="shared" si="69"/>
        <v/>
      </c>
      <c r="QP14" s="66" t="str">
        <f t="shared" si="70"/>
        <v/>
      </c>
      <c r="QQ14" s="66" t="str">
        <f t="shared" si="71"/>
        <v/>
      </c>
      <c r="QR14" s="66" t="str">
        <f t="shared" si="72"/>
        <v/>
      </c>
      <c r="QS14" s="66" t="str">
        <f t="shared" si="73"/>
        <v/>
      </c>
      <c r="QT14" s="66" t="str">
        <f t="shared" si="74"/>
        <v/>
      </c>
      <c r="QU14" s="66" t="str">
        <f t="shared" si="75"/>
        <v/>
      </c>
      <c r="QV14" s="66" t="str">
        <f t="shared" si="76"/>
        <v/>
      </c>
      <c r="QW14" s="66" t="str">
        <f t="shared" si="77"/>
        <v/>
      </c>
      <c r="QX14" s="66" t="str">
        <f t="shared" si="78"/>
        <v/>
      </c>
      <c r="QY14" s="66" t="str">
        <f t="shared" si="79"/>
        <v/>
      </c>
      <c r="QZ14" s="66" t="str">
        <f t="shared" si="80"/>
        <v/>
      </c>
      <c r="RA14" s="66" t="str">
        <f t="shared" si="81"/>
        <v/>
      </c>
      <c r="RB14" s="66" t="str">
        <f t="shared" si="82"/>
        <v/>
      </c>
      <c r="RC14" s="66" t="str">
        <f t="shared" si="83"/>
        <v/>
      </c>
      <c r="RD14" s="66" t="str">
        <f t="shared" si="84"/>
        <v/>
      </c>
      <c r="RE14" s="66" t="str">
        <f t="shared" si="85"/>
        <v/>
      </c>
      <c r="RF14" s="66" t="str">
        <f t="shared" si="86"/>
        <v/>
      </c>
      <c r="RG14" s="66" t="str">
        <f t="shared" si="87"/>
        <v/>
      </c>
      <c r="RH14" s="66" t="str">
        <f t="shared" si="88"/>
        <v/>
      </c>
      <c r="RI14" s="66" t="str">
        <f t="shared" si="89"/>
        <v/>
      </c>
      <c r="RJ14" s="66" t="str">
        <f t="shared" si="90"/>
        <v/>
      </c>
      <c r="RK14" s="66" t="str">
        <f t="shared" si="91"/>
        <v/>
      </c>
      <c r="RL14" s="66" t="str">
        <f t="shared" si="92"/>
        <v/>
      </c>
      <c r="RM14" s="66" t="str">
        <f t="shared" si="93"/>
        <v/>
      </c>
      <c r="RN14" s="66" t="str">
        <f t="shared" si="94"/>
        <v/>
      </c>
      <c r="RO14" s="66" t="str">
        <f t="shared" si="95"/>
        <v/>
      </c>
      <c r="RP14" s="66" t="str">
        <f t="shared" si="96"/>
        <v/>
      </c>
      <c r="RQ14" s="66" t="str">
        <f t="shared" si="97"/>
        <v/>
      </c>
      <c r="RR14" s="66" t="str">
        <f t="shared" si="98"/>
        <v/>
      </c>
      <c r="RS14" s="66" t="str">
        <f t="shared" si="99"/>
        <v/>
      </c>
      <c r="RT14" s="66" t="str">
        <f t="shared" si="100"/>
        <v/>
      </c>
      <c r="RU14" s="66" t="str">
        <f t="shared" si="101"/>
        <v/>
      </c>
      <c r="RV14" s="66" t="str">
        <f t="shared" si="102"/>
        <v/>
      </c>
      <c r="RW14" s="66" t="str">
        <f t="shared" si="103"/>
        <v/>
      </c>
      <c r="RX14" s="66" t="str">
        <f t="shared" si="104"/>
        <v/>
      </c>
      <c r="RY14" s="66" t="str">
        <f t="shared" si="105"/>
        <v/>
      </c>
      <c r="RZ14" s="66" t="str">
        <f t="shared" si="106"/>
        <v/>
      </c>
      <c r="SA14" s="66" t="str">
        <f t="shared" si="107"/>
        <v/>
      </c>
      <c r="SB14" s="66" t="str">
        <f t="shared" si="108"/>
        <v/>
      </c>
      <c r="SC14" s="66" t="str">
        <f t="shared" si="109"/>
        <v/>
      </c>
      <c r="SD14" s="66" t="str">
        <f t="shared" si="110"/>
        <v/>
      </c>
      <c r="SE14" s="66" t="str">
        <f t="shared" si="111"/>
        <v/>
      </c>
      <c r="SF14" s="66" t="str">
        <f t="shared" si="112"/>
        <v/>
      </c>
      <c r="SG14" s="66" t="str">
        <f t="shared" si="113"/>
        <v/>
      </c>
      <c r="SH14" s="66" t="str">
        <f t="shared" si="114"/>
        <v/>
      </c>
      <c r="SI14" s="66" t="str">
        <f t="shared" si="115"/>
        <v/>
      </c>
      <c r="SJ14" s="66" t="str">
        <f t="shared" si="116"/>
        <v/>
      </c>
      <c r="SK14" s="66" t="str">
        <f t="shared" si="117"/>
        <v/>
      </c>
      <c r="SL14" s="66" t="str">
        <f t="shared" si="118"/>
        <v/>
      </c>
      <c r="SM14" s="66" t="str">
        <f t="shared" si="119"/>
        <v/>
      </c>
      <c r="SN14" s="66" t="str">
        <f t="shared" si="120"/>
        <v/>
      </c>
      <c r="SO14" s="66" t="str">
        <f t="shared" si="121"/>
        <v/>
      </c>
      <c r="SP14" s="66" t="str">
        <f t="shared" si="122"/>
        <v/>
      </c>
      <c r="SQ14" s="66" t="str">
        <f t="shared" si="123"/>
        <v/>
      </c>
      <c r="SR14" s="66" t="str">
        <f t="shared" si="124"/>
        <v/>
      </c>
      <c r="SS14" s="66" t="str">
        <f t="shared" si="125"/>
        <v/>
      </c>
      <c r="ST14" s="66" t="str">
        <f t="shared" si="126"/>
        <v/>
      </c>
      <c r="SU14" s="66" t="str">
        <f t="shared" si="127"/>
        <v/>
      </c>
      <c r="SV14" s="66" t="str">
        <f t="shared" si="128"/>
        <v/>
      </c>
      <c r="SW14" s="66" t="str">
        <f t="shared" si="129"/>
        <v/>
      </c>
      <c r="SX14" s="66" t="str">
        <f t="shared" si="130"/>
        <v/>
      </c>
      <c r="SY14" s="66" t="str">
        <f t="shared" si="131"/>
        <v/>
      </c>
      <c r="SZ14" s="66" t="str">
        <f t="shared" si="132"/>
        <v/>
      </c>
      <c r="TA14" s="66" t="str">
        <f t="shared" si="133"/>
        <v/>
      </c>
      <c r="TB14" s="66" t="str">
        <f t="shared" si="134"/>
        <v/>
      </c>
      <c r="TC14" s="66" t="str">
        <f t="shared" si="135"/>
        <v/>
      </c>
      <c r="TD14" s="66" t="str">
        <f t="shared" si="136"/>
        <v/>
      </c>
      <c r="TE14" s="66" t="str">
        <f t="shared" si="137"/>
        <v/>
      </c>
      <c r="TF14" s="66" t="str">
        <f t="shared" si="138"/>
        <v/>
      </c>
      <c r="TG14" s="66" t="str">
        <f t="shared" si="139"/>
        <v/>
      </c>
      <c r="TH14" s="66" t="str">
        <f t="shared" si="140"/>
        <v/>
      </c>
      <c r="TI14" s="66" t="str">
        <f t="shared" si="141"/>
        <v/>
      </c>
      <c r="TJ14" s="66" t="str">
        <f t="shared" si="142"/>
        <v/>
      </c>
      <c r="TK14" s="66" t="str">
        <f t="shared" si="143"/>
        <v/>
      </c>
      <c r="TL14" s="66" t="str">
        <f t="shared" si="144"/>
        <v/>
      </c>
      <c r="TM14" s="66" t="str">
        <f t="shared" si="145"/>
        <v/>
      </c>
      <c r="TN14" s="66" t="str">
        <f t="shared" si="146"/>
        <v/>
      </c>
      <c r="TO14" s="66" t="str">
        <f t="shared" si="147"/>
        <v/>
      </c>
      <c r="TP14" s="66" t="str">
        <f t="shared" si="148"/>
        <v/>
      </c>
      <c r="TQ14" s="66" t="str">
        <f t="shared" si="149"/>
        <v/>
      </c>
      <c r="TR14" s="66" t="str">
        <f t="shared" si="150"/>
        <v/>
      </c>
      <c r="TS14" s="66" t="str">
        <f t="shared" si="151"/>
        <v/>
      </c>
      <c r="TT14" s="66" t="str">
        <f t="shared" si="152"/>
        <v/>
      </c>
      <c r="TU14" s="66" t="str">
        <f t="shared" si="153"/>
        <v/>
      </c>
      <c r="TV14" s="66" t="str">
        <f t="shared" si="154"/>
        <v/>
      </c>
      <c r="TW14" s="66" t="str">
        <f t="shared" si="155"/>
        <v/>
      </c>
      <c r="TX14" s="66" t="str">
        <f t="shared" si="156"/>
        <v/>
      </c>
      <c r="TY14" s="66" t="str">
        <f t="shared" si="157"/>
        <v/>
      </c>
      <c r="TZ14" s="66" t="str">
        <f t="shared" si="158"/>
        <v/>
      </c>
      <c r="UA14" s="66" t="str">
        <f t="shared" si="159"/>
        <v/>
      </c>
      <c r="UB14" s="66" t="str">
        <f t="shared" si="160"/>
        <v/>
      </c>
      <c r="UC14" s="66" t="str">
        <f t="shared" si="161"/>
        <v/>
      </c>
      <c r="UD14" s="66" t="str">
        <f t="shared" si="162"/>
        <v/>
      </c>
      <c r="UE14" s="66" t="str">
        <f t="shared" si="163"/>
        <v/>
      </c>
      <c r="UF14" s="66" t="str">
        <f t="shared" si="164"/>
        <v/>
      </c>
      <c r="UG14" s="66" t="str">
        <f t="shared" si="165"/>
        <v/>
      </c>
      <c r="UH14" s="66" t="str">
        <f t="shared" si="166"/>
        <v/>
      </c>
      <c r="UI14" s="66" t="str">
        <f t="shared" si="167"/>
        <v/>
      </c>
      <c r="UJ14" s="66" t="str">
        <f t="shared" si="168"/>
        <v/>
      </c>
      <c r="UK14" s="66" t="str">
        <f t="shared" si="169"/>
        <v/>
      </c>
      <c r="UL14" s="66" t="str">
        <f t="shared" si="170"/>
        <v/>
      </c>
      <c r="UM14" s="66" t="str">
        <f t="shared" si="171"/>
        <v/>
      </c>
      <c r="UN14" s="66" t="str">
        <f t="shared" si="172"/>
        <v/>
      </c>
      <c r="UO14" s="66" t="str">
        <f t="shared" si="173"/>
        <v/>
      </c>
      <c r="UP14" s="66" t="str">
        <f t="shared" si="174"/>
        <v/>
      </c>
      <c r="UQ14" s="66" t="str">
        <f t="shared" si="175"/>
        <v/>
      </c>
      <c r="UR14" s="66" t="str">
        <f t="shared" si="176"/>
        <v/>
      </c>
      <c r="US14" s="66" t="str">
        <f t="shared" si="177"/>
        <v/>
      </c>
      <c r="UT14" s="66" t="str">
        <f t="shared" si="178"/>
        <v/>
      </c>
      <c r="UU14" s="66" t="str">
        <f t="shared" si="179"/>
        <v/>
      </c>
      <c r="UV14" s="66" t="str">
        <f t="shared" si="180"/>
        <v/>
      </c>
      <c r="UW14" s="66" t="str">
        <f t="shared" si="181"/>
        <v/>
      </c>
      <c r="UX14" s="66" t="str">
        <f t="shared" si="182"/>
        <v/>
      </c>
      <c r="UY14" s="66" t="str">
        <f t="shared" si="183"/>
        <v/>
      </c>
      <c r="UZ14" s="66" t="str">
        <f t="shared" si="184"/>
        <v/>
      </c>
      <c r="VA14" s="66" t="str">
        <f t="shared" si="185"/>
        <v/>
      </c>
      <c r="VB14" s="66" t="str">
        <f t="shared" si="186"/>
        <v/>
      </c>
      <c r="VC14" s="66" t="str">
        <f t="shared" si="187"/>
        <v/>
      </c>
      <c r="VD14" s="66" t="str">
        <f t="shared" si="188"/>
        <v/>
      </c>
      <c r="VE14" s="66" t="str">
        <f t="shared" si="189"/>
        <v/>
      </c>
      <c r="VF14" s="66" t="str">
        <f t="shared" si="190"/>
        <v/>
      </c>
      <c r="VG14" s="66" t="str">
        <f t="shared" si="191"/>
        <v/>
      </c>
      <c r="VH14" s="66" t="str">
        <f t="shared" si="192"/>
        <v/>
      </c>
      <c r="VI14" s="66" t="str">
        <f t="shared" si="193"/>
        <v/>
      </c>
      <c r="VJ14" s="66" t="str">
        <f t="shared" si="194"/>
        <v/>
      </c>
      <c r="VK14" s="66" t="str">
        <f t="shared" si="195"/>
        <v/>
      </c>
      <c r="VL14" s="66" t="str">
        <f t="shared" si="196"/>
        <v/>
      </c>
      <c r="VM14" s="66" t="str">
        <f t="shared" si="197"/>
        <v/>
      </c>
      <c r="VN14" s="66" t="str">
        <f t="shared" si="198"/>
        <v/>
      </c>
      <c r="VO14" s="66" t="str">
        <f t="shared" si="199"/>
        <v/>
      </c>
      <c r="VP14" s="66" t="str">
        <f t="shared" si="200"/>
        <v/>
      </c>
      <c r="VQ14" s="66" t="str">
        <f t="shared" si="201"/>
        <v/>
      </c>
      <c r="VR14" s="66" t="str">
        <f t="shared" si="202"/>
        <v/>
      </c>
      <c r="VS14" s="66" t="str">
        <f t="shared" si="203"/>
        <v/>
      </c>
      <c r="VT14" s="66" t="str">
        <f t="shared" si="204"/>
        <v/>
      </c>
      <c r="VU14" s="66" t="str">
        <f t="shared" si="205"/>
        <v/>
      </c>
      <c r="VV14" s="66" t="str">
        <f t="shared" si="206"/>
        <v/>
      </c>
      <c r="VW14" s="66" t="str">
        <f t="shared" si="207"/>
        <v/>
      </c>
      <c r="VX14" s="66" t="str">
        <f t="shared" si="208"/>
        <v/>
      </c>
      <c r="VY14" s="66" t="str">
        <f t="shared" si="209"/>
        <v/>
      </c>
      <c r="VZ14" s="66" t="str">
        <f t="shared" si="210"/>
        <v/>
      </c>
      <c r="WA14" s="66" t="str">
        <f t="shared" si="211"/>
        <v/>
      </c>
      <c r="WB14" s="66" t="str">
        <f t="shared" si="212"/>
        <v/>
      </c>
      <c r="WC14" s="66" t="str">
        <f t="shared" si="213"/>
        <v/>
      </c>
      <c r="WD14" s="66" t="str">
        <f t="shared" si="214"/>
        <v/>
      </c>
      <c r="WE14" s="66" t="str">
        <f t="shared" si="215"/>
        <v/>
      </c>
      <c r="WF14" s="66" t="str">
        <f t="shared" si="216"/>
        <v/>
      </c>
      <c r="WG14" s="66" t="str">
        <f t="shared" si="217"/>
        <v/>
      </c>
      <c r="WH14" s="66" t="str">
        <f t="shared" si="218"/>
        <v/>
      </c>
      <c r="WI14" s="66" t="str">
        <f t="shared" si="219"/>
        <v/>
      </c>
      <c r="WJ14" s="66" t="str">
        <f t="shared" si="220"/>
        <v/>
      </c>
      <c r="WK14" s="66" t="str">
        <f t="shared" si="221"/>
        <v/>
      </c>
      <c r="WL14" s="66" t="str">
        <f t="shared" si="222"/>
        <v/>
      </c>
      <c r="WM14" s="66" t="str">
        <f t="shared" si="223"/>
        <v/>
      </c>
      <c r="WN14" s="66" t="str">
        <f t="shared" si="224"/>
        <v/>
      </c>
      <c r="WO14" s="66" t="str">
        <f t="shared" si="225"/>
        <v/>
      </c>
      <c r="WP14" s="66" t="str">
        <f t="shared" si="226"/>
        <v/>
      </c>
      <c r="WQ14" s="66" t="str">
        <f t="shared" si="227"/>
        <v/>
      </c>
      <c r="WR14" s="66" t="str">
        <f t="shared" si="228"/>
        <v/>
      </c>
      <c r="WS14" s="66" t="str">
        <f t="shared" si="229"/>
        <v/>
      </c>
      <c r="WT14" s="66" t="str">
        <f t="shared" si="230"/>
        <v/>
      </c>
      <c r="WU14" s="66" t="str">
        <f t="shared" si="231"/>
        <v/>
      </c>
      <c r="WV14" s="66" t="str">
        <f t="shared" si="232"/>
        <v/>
      </c>
      <c r="WW14" s="66" t="str">
        <f t="shared" si="233"/>
        <v/>
      </c>
      <c r="WX14" s="66" t="str">
        <f t="shared" si="234"/>
        <v/>
      </c>
      <c r="WY14" s="66" t="str">
        <f t="shared" si="235"/>
        <v/>
      </c>
      <c r="WZ14" s="66" t="str">
        <f t="shared" si="236"/>
        <v/>
      </c>
      <c r="XA14" s="66" t="str">
        <f t="shared" si="237"/>
        <v/>
      </c>
      <c r="XB14" s="66" t="str">
        <f t="shared" si="238"/>
        <v/>
      </c>
      <c r="XC14" s="66" t="str">
        <f t="shared" si="239"/>
        <v/>
      </c>
      <c r="XD14" s="66" t="str">
        <f t="shared" si="240"/>
        <v/>
      </c>
      <c r="XE14" s="66" t="str">
        <f t="shared" si="241"/>
        <v/>
      </c>
      <c r="XF14" s="66" t="str">
        <f t="shared" si="242"/>
        <v/>
      </c>
      <c r="XG14" s="66" t="str">
        <f t="shared" si="243"/>
        <v/>
      </c>
      <c r="XH14" s="66" t="str">
        <f t="shared" si="244"/>
        <v/>
      </c>
      <c r="XI14" s="66" t="str">
        <f t="shared" si="245"/>
        <v/>
      </c>
      <c r="XJ14" s="66" t="str">
        <f t="shared" si="246"/>
        <v/>
      </c>
      <c r="XK14" s="66" t="str">
        <f t="shared" si="247"/>
        <v/>
      </c>
      <c r="XL14" s="66" t="str">
        <f t="shared" si="248"/>
        <v/>
      </c>
      <c r="XM14" s="66" t="str">
        <f t="shared" si="249"/>
        <v/>
      </c>
      <c r="XN14" s="66" t="str">
        <f t="shared" si="250"/>
        <v/>
      </c>
      <c r="XO14" s="66" t="str">
        <f t="shared" si="251"/>
        <v/>
      </c>
      <c r="XP14" s="66" t="str">
        <f t="shared" si="252"/>
        <v/>
      </c>
      <c r="XQ14" s="66" t="str">
        <f t="shared" si="253"/>
        <v/>
      </c>
      <c r="XR14" s="66" t="str">
        <f t="shared" si="254"/>
        <v/>
      </c>
      <c r="XS14" s="66" t="str">
        <f t="shared" si="255"/>
        <v/>
      </c>
      <c r="XT14" s="66" t="str">
        <f t="shared" si="256"/>
        <v/>
      </c>
      <c r="XU14" s="66" t="str">
        <f t="shared" si="257"/>
        <v/>
      </c>
      <c r="XV14" s="66" t="str">
        <f t="shared" si="258"/>
        <v/>
      </c>
      <c r="XW14" s="66" t="str">
        <f t="shared" si="259"/>
        <v/>
      </c>
      <c r="XX14" s="66" t="str">
        <f t="shared" si="260"/>
        <v/>
      </c>
      <c r="XY14" s="66" t="str">
        <f t="shared" si="261"/>
        <v/>
      </c>
      <c r="XZ14" s="66" t="str">
        <f t="shared" si="262"/>
        <v/>
      </c>
      <c r="YA14" s="66" t="str">
        <f t="shared" si="263"/>
        <v/>
      </c>
      <c r="YB14" s="66" t="str">
        <f t="shared" si="264"/>
        <v/>
      </c>
      <c r="YC14" s="66" t="str">
        <f t="shared" si="265"/>
        <v/>
      </c>
      <c r="YD14" s="66" t="str">
        <f t="shared" si="266"/>
        <v/>
      </c>
      <c r="YE14" s="66" t="str">
        <f t="shared" si="267"/>
        <v/>
      </c>
      <c r="YF14" s="66" t="str">
        <f t="shared" si="268"/>
        <v/>
      </c>
      <c r="YG14" s="66" t="str">
        <f t="shared" si="269"/>
        <v/>
      </c>
      <c r="YH14" s="66" t="str">
        <f t="shared" si="270"/>
        <v/>
      </c>
      <c r="YI14" s="66" t="str">
        <f t="shared" si="271"/>
        <v/>
      </c>
      <c r="YJ14" s="66" t="str">
        <f t="shared" si="272"/>
        <v/>
      </c>
      <c r="YK14" s="66" t="str">
        <f t="shared" si="273"/>
        <v/>
      </c>
      <c r="YL14" s="66" t="str">
        <f t="shared" si="274"/>
        <v/>
      </c>
      <c r="YM14" s="66" t="str">
        <f t="shared" si="275"/>
        <v/>
      </c>
      <c r="YN14" s="66" t="str">
        <f t="shared" si="276"/>
        <v/>
      </c>
      <c r="YO14" s="66" t="str">
        <f t="shared" si="277"/>
        <v/>
      </c>
      <c r="YP14" s="66" t="str">
        <f t="shared" si="278"/>
        <v/>
      </c>
      <c r="YQ14" s="66" t="str">
        <f t="shared" si="279"/>
        <v/>
      </c>
      <c r="YR14" s="66" t="str">
        <f t="shared" si="280"/>
        <v/>
      </c>
      <c r="YS14" s="66" t="str">
        <f t="shared" si="281"/>
        <v/>
      </c>
      <c r="YT14" s="66" t="str">
        <f t="shared" si="282"/>
        <v/>
      </c>
      <c r="YU14" s="66" t="str">
        <f t="shared" si="283"/>
        <v/>
      </c>
      <c r="YV14" s="66" t="str">
        <f t="shared" si="284"/>
        <v/>
      </c>
      <c r="YW14" s="66" t="str">
        <f t="shared" si="285"/>
        <v/>
      </c>
      <c r="YX14" s="66" t="str">
        <f t="shared" si="286"/>
        <v/>
      </c>
      <c r="YY14" s="66" t="str">
        <f t="shared" si="287"/>
        <v/>
      </c>
      <c r="YZ14" s="66" t="str">
        <f t="shared" si="288"/>
        <v/>
      </c>
      <c r="ZA14" s="66" t="str">
        <f t="shared" si="289"/>
        <v/>
      </c>
      <c r="ZB14" s="66" t="str">
        <f t="shared" si="290"/>
        <v/>
      </c>
      <c r="ZC14" s="66" t="str">
        <f t="shared" si="291"/>
        <v/>
      </c>
      <c r="ZD14" s="66" t="str">
        <f t="shared" si="292"/>
        <v/>
      </c>
      <c r="ZE14" s="66" t="str">
        <f t="shared" si="293"/>
        <v/>
      </c>
      <c r="ZF14" s="66" t="str">
        <f t="shared" si="294"/>
        <v/>
      </c>
      <c r="ZG14" s="66" t="str">
        <f t="shared" si="295"/>
        <v/>
      </c>
      <c r="ZH14" s="66" t="str">
        <f t="shared" si="296"/>
        <v/>
      </c>
      <c r="ZI14" s="66" t="str">
        <f t="shared" si="297"/>
        <v/>
      </c>
      <c r="ZJ14" s="66" t="str">
        <f t="shared" si="298"/>
        <v/>
      </c>
      <c r="ZK14" s="66" t="str">
        <f t="shared" si="299"/>
        <v/>
      </c>
      <c r="ZL14" s="66" t="str">
        <f t="shared" si="300"/>
        <v/>
      </c>
      <c r="ZM14" s="66" t="str">
        <f t="shared" si="301"/>
        <v/>
      </c>
      <c r="ZN14" s="66" t="str">
        <f t="shared" si="302"/>
        <v/>
      </c>
      <c r="ZO14" s="66" t="str">
        <f t="shared" si="303"/>
        <v/>
      </c>
      <c r="ZP14" s="66" t="str">
        <f t="shared" si="304"/>
        <v/>
      </c>
      <c r="ZQ14" s="66" t="str">
        <f t="shared" si="305"/>
        <v/>
      </c>
      <c r="ZR14" s="66" t="str">
        <f t="shared" si="306"/>
        <v/>
      </c>
      <c r="ZS14" s="66" t="str">
        <f t="shared" si="307"/>
        <v/>
      </c>
      <c r="ZT14" s="66" t="str">
        <f t="shared" si="308"/>
        <v/>
      </c>
      <c r="ZU14" s="66" t="str">
        <f t="shared" si="309"/>
        <v/>
      </c>
      <c r="ZV14" s="66" t="str">
        <f t="shared" si="310"/>
        <v/>
      </c>
      <c r="ZW14" s="66" t="str">
        <f t="shared" si="311"/>
        <v/>
      </c>
      <c r="ZX14" s="66" t="str">
        <f t="shared" si="312"/>
        <v/>
      </c>
      <c r="ZY14" s="66" t="str">
        <f t="shared" si="313"/>
        <v/>
      </c>
      <c r="ZZ14" s="66" t="str">
        <f t="shared" si="314"/>
        <v/>
      </c>
      <c r="AAA14" s="66" t="str">
        <f t="shared" si="315"/>
        <v/>
      </c>
      <c r="AAB14" s="66" t="str">
        <f t="shared" si="316"/>
        <v/>
      </c>
      <c r="AAC14" s="66" t="str">
        <f t="shared" si="317"/>
        <v/>
      </c>
      <c r="AAD14" s="66" t="str">
        <f t="shared" si="318"/>
        <v/>
      </c>
      <c r="AAE14" s="66" t="str">
        <f t="shared" si="319"/>
        <v/>
      </c>
      <c r="AAF14" s="66" t="str">
        <f t="shared" si="320"/>
        <v/>
      </c>
      <c r="AAG14" s="66" t="str">
        <f t="shared" si="321"/>
        <v/>
      </c>
      <c r="AAH14" s="66" t="str">
        <f t="shared" si="322"/>
        <v/>
      </c>
      <c r="AAI14" s="66" t="str">
        <f t="shared" si="323"/>
        <v/>
      </c>
      <c r="AAJ14" s="66" t="str">
        <f t="shared" si="324"/>
        <v/>
      </c>
      <c r="AAK14" s="66" t="str">
        <f t="shared" si="325"/>
        <v/>
      </c>
      <c r="AAL14" s="66" t="str">
        <f t="shared" si="326"/>
        <v/>
      </c>
      <c r="AAM14" s="66" t="str">
        <f t="shared" si="327"/>
        <v/>
      </c>
      <c r="AAN14" s="66" t="str">
        <f t="shared" si="328"/>
        <v/>
      </c>
      <c r="AAO14" s="66" t="str">
        <f t="shared" si="329"/>
        <v/>
      </c>
      <c r="AAP14" s="66" t="str">
        <f t="shared" si="330"/>
        <v/>
      </c>
      <c r="AAQ14" s="66" t="str">
        <f t="shared" si="331"/>
        <v/>
      </c>
      <c r="AAR14" s="66" t="str">
        <f t="shared" si="332"/>
        <v/>
      </c>
      <c r="AAS14" s="66" t="str">
        <f t="shared" si="333"/>
        <v/>
      </c>
      <c r="AAT14" s="66" t="str">
        <f t="shared" si="334"/>
        <v/>
      </c>
      <c r="AAU14" s="66" t="str">
        <f t="shared" si="335"/>
        <v/>
      </c>
      <c r="AAV14" s="66" t="str">
        <f t="shared" si="336"/>
        <v/>
      </c>
      <c r="AAW14" s="66" t="str">
        <f t="shared" si="337"/>
        <v/>
      </c>
      <c r="AAX14" s="66" t="str">
        <f t="shared" si="338"/>
        <v/>
      </c>
      <c r="AAY14" s="66" t="str">
        <f t="shared" si="339"/>
        <v/>
      </c>
      <c r="AAZ14" s="66" t="str">
        <f t="shared" si="340"/>
        <v/>
      </c>
      <c r="ABA14" s="66" t="str">
        <f t="shared" si="341"/>
        <v/>
      </c>
      <c r="ABB14" s="66" t="str">
        <f t="shared" si="342"/>
        <v/>
      </c>
      <c r="ABC14" s="66" t="str">
        <f t="shared" si="343"/>
        <v/>
      </c>
      <c r="ABD14" s="66" t="str">
        <f t="shared" si="344"/>
        <v/>
      </c>
      <c r="ABE14" s="66" t="str">
        <f t="shared" si="345"/>
        <v/>
      </c>
      <c r="ABF14" s="66" t="str">
        <f t="shared" si="346"/>
        <v/>
      </c>
      <c r="ABG14" s="66" t="str">
        <f t="shared" si="347"/>
        <v/>
      </c>
      <c r="ABH14" s="66" t="str">
        <f t="shared" si="348"/>
        <v/>
      </c>
      <c r="ABI14" s="66" t="str">
        <f t="shared" si="349"/>
        <v/>
      </c>
      <c r="ABJ14" s="66" t="str">
        <f t="shared" si="350"/>
        <v/>
      </c>
      <c r="ABK14" s="66" t="str">
        <f t="shared" si="351"/>
        <v/>
      </c>
      <c r="ABL14" s="66" t="str">
        <f t="shared" si="352"/>
        <v/>
      </c>
      <c r="ABM14" s="66" t="str">
        <f t="shared" si="353"/>
        <v/>
      </c>
      <c r="ABN14" s="66" t="str">
        <f t="shared" si="354"/>
        <v/>
      </c>
      <c r="ABO14" s="66" t="str">
        <f t="shared" si="355"/>
        <v/>
      </c>
      <c r="ABP14" s="66" t="str">
        <f t="shared" si="356"/>
        <v/>
      </c>
      <c r="ABQ14" s="66" t="str">
        <f t="shared" si="357"/>
        <v/>
      </c>
      <c r="ABR14" s="66" t="str">
        <f t="shared" si="358"/>
        <v/>
      </c>
      <c r="ABS14" s="66" t="str">
        <f t="shared" si="359"/>
        <v/>
      </c>
      <c r="ABT14" s="66" t="str">
        <f t="shared" si="360"/>
        <v/>
      </c>
      <c r="ABU14" s="66" t="str">
        <f t="shared" si="361"/>
        <v/>
      </c>
      <c r="ABV14" s="66" t="str">
        <f t="shared" si="362"/>
        <v/>
      </c>
      <c r="ABW14" s="66" t="str">
        <f t="shared" si="363"/>
        <v/>
      </c>
      <c r="ABX14" s="66" t="str">
        <f t="shared" si="364"/>
        <v/>
      </c>
      <c r="ABY14" s="66" t="str">
        <f t="shared" si="365"/>
        <v/>
      </c>
      <c r="ABZ14" s="66" t="str">
        <f t="shared" si="366"/>
        <v/>
      </c>
      <c r="ACA14" s="66" t="str">
        <f t="shared" si="367"/>
        <v/>
      </c>
      <c r="ACB14" s="66" t="str">
        <f t="shared" si="368"/>
        <v/>
      </c>
      <c r="ACC14" s="66" t="str">
        <f t="shared" si="369"/>
        <v/>
      </c>
      <c r="ACD14" s="66" t="str">
        <f t="shared" si="370"/>
        <v/>
      </c>
      <c r="ACE14" s="66" t="str">
        <f t="shared" si="371"/>
        <v/>
      </c>
      <c r="ACF14" s="66" t="str">
        <f t="shared" si="372"/>
        <v/>
      </c>
      <c r="ACG14" s="66" t="str">
        <f t="shared" si="373"/>
        <v/>
      </c>
      <c r="ACH14" s="66" t="str">
        <f t="shared" si="374"/>
        <v/>
      </c>
      <c r="ACI14" s="66" t="str">
        <f t="shared" si="375"/>
        <v/>
      </c>
      <c r="ACJ14" s="66" t="str">
        <f t="shared" si="376"/>
        <v/>
      </c>
      <c r="ACK14" s="66" t="str">
        <f t="shared" si="377"/>
        <v/>
      </c>
      <c r="ACL14" s="66" t="str">
        <f t="shared" si="378"/>
        <v/>
      </c>
      <c r="ACM14" s="66" t="str">
        <f t="shared" ref="ACM14:ACN14" si="393">IF(AND(ACS$3="Unit", ACL14=""), "", IF(AND(ACS$3="Unit", ACL14="-"),"", IF(ACS$3="Unit", "kg/GJ delivered", IF(AND(NY14&lt;&gt;"", NY14&lt;&gt;"-", NX14="-"),"", IF($H14="","", IF(NX14="nd", "",IF(NX14="&lt;n.a.&gt;", "", IF(NY14="#/MJ", "", IF(NY14="kg/GJ delivered",NX14,IF(NY14="g/MJ delivered",NX14,IF(NY14="kg/MJ delivered",NX14*1000,IF(NY14="mg/MJ delivered",NX14/1000,IF(NY14="g/kg",((NX14)*(1/$I14)*(1/$H14)),IF(NY14="mg/kg",((NX14/1000)*(1/$I14)*(1/$H14)),IF(NY14="mg/MJ delivered",NX14/1000,IF(NY14="-","","Error"))))))))))))))))</f>
        <v/>
      </c>
      <c r="ACN14" s="66" t="str">
        <f t="shared" si="393"/>
        <v/>
      </c>
      <c r="ACO14" s="66" t="str">
        <f t="shared" si="380"/>
        <v/>
      </c>
      <c r="ACP14" s="66" t="str">
        <f t="shared" si="381"/>
        <v/>
      </c>
      <c r="ACQ14" s="66" t="str">
        <f t="shared" si="382"/>
        <v/>
      </c>
      <c r="ACR14" s="66" t="str">
        <f t="shared" si="383"/>
        <v/>
      </c>
      <c r="ACS14" s="66" t="str">
        <f t="shared" si="384"/>
        <v/>
      </c>
      <c r="ACT14" s="66" t="str">
        <f t="shared" si="385"/>
        <v/>
      </c>
    </row>
    <row r="15" spans="1:780" ht="15.75" customHeight="1" x14ac:dyDescent="0.25">
      <c r="B15" s="66">
        <v>74</v>
      </c>
      <c r="C15" s="66" t="s">
        <v>317</v>
      </c>
      <c r="D15" s="66" t="s">
        <v>358</v>
      </c>
      <c r="E15" s="156" t="s">
        <v>1780</v>
      </c>
      <c r="F15" s="66" t="s">
        <v>497</v>
      </c>
      <c r="G15" s="66" t="s">
        <v>492</v>
      </c>
      <c r="H15" s="126">
        <v>0.36599999999999999</v>
      </c>
      <c r="I15" s="130">
        <f>'Heating Values'!$D$35</f>
        <v>13.95</v>
      </c>
      <c r="J15" s="66" t="str">
        <f t="shared" si="0"/>
        <v>Firewood, Improved, GLO</v>
      </c>
      <c r="K15" s="66" t="s">
        <v>1254</v>
      </c>
      <c r="L15" s="66" t="s">
        <v>1254</v>
      </c>
      <c r="M15" s="66" t="s">
        <v>1253</v>
      </c>
      <c r="N15" s="66" t="s">
        <v>1253</v>
      </c>
      <c r="O15" s="66" t="s">
        <v>2109</v>
      </c>
      <c r="P15" s="66" t="str">
        <f t="shared" si="8"/>
        <v>GLO</v>
      </c>
      <c r="Q15" s="66" t="s">
        <v>306</v>
      </c>
      <c r="R15" s="165">
        <v>3.9</v>
      </c>
      <c r="S15" s="158" t="s">
        <v>66</v>
      </c>
      <c r="T15" s="163">
        <v>0.21</v>
      </c>
      <c r="U15" s="158" t="s">
        <v>66</v>
      </c>
      <c r="V15" s="158" t="s">
        <v>128</v>
      </c>
      <c r="W15" s="158" t="s">
        <v>128</v>
      </c>
      <c r="X15" s="164">
        <v>306</v>
      </c>
      <c r="Y15" s="158" t="s">
        <v>66</v>
      </c>
      <c r="Z15" s="163">
        <v>0.2</v>
      </c>
      <c r="AA15" s="158" t="s">
        <v>66</v>
      </c>
      <c r="AB15" s="163">
        <v>0.9</v>
      </c>
      <c r="AC15" s="158" t="s">
        <v>66</v>
      </c>
      <c r="AD15" s="166">
        <v>1420000000000000</v>
      </c>
      <c r="AE15" s="158" t="s">
        <v>387</v>
      </c>
      <c r="AF15" s="158" t="s">
        <v>128</v>
      </c>
      <c r="AG15" s="158" t="s">
        <v>128</v>
      </c>
      <c r="AH15" s="158" t="s">
        <v>128</v>
      </c>
      <c r="AI15" s="158" t="s">
        <v>128</v>
      </c>
      <c r="AJ15" s="158" t="s">
        <v>128</v>
      </c>
      <c r="AK15" s="158" t="s">
        <v>128</v>
      </c>
      <c r="AL15" s="158" t="s">
        <v>128</v>
      </c>
      <c r="AM15" s="158" t="s">
        <v>128</v>
      </c>
      <c r="AN15" s="158" t="s">
        <v>128</v>
      </c>
      <c r="AO15" s="158" t="s">
        <v>128</v>
      </c>
      <c r="AP15" s="158" t="s">
        <v>128</v>
      </c>
      <c r="AQ15" s="158" t="s">
        <v>128</v>
      </c>
      <c r="AR15" s="158" t="s">
        <v>128</v>
      </c>
      <c r="AS15" s="158" t="s">
        <v>128</v>
      </c>
      <c r="AT15" s="158" t="s">
        <v>128</v>
      </c>
      <c r="AU15" s="158" t="s">
        <v>128</v>
      </c>
      <c r="AV15" s="158" t="s">
        <v>128</v>
      </c>
      <c r="AW15" s="158" t="s">
        <v>128</v>
      </c>
      <c r="AX15" s="158" t="s">
        <v>128</v>
      </c>
      <c r="AY15" s="158" t="s">
        <v>128</v>
      </c>
      <c r="AZ15" s="158" t="s">
        <v>128</v>
      </c>
      <c r="BA15" s="158" t="s">
        <v>128</v>
      </c>
      <c r="BB15" s="158" t="s">
        <v>128</v>
      </c>
      <c r="BC15" s="158" t="s">
        <v>128</v>
      </c>
      <c r="BD15" s="158" t="s">
        <v>128</v>
      </c>
      <c r="BE15" s="158" t="s">
        <v>128</v>
      </c>
      <c r="BF15" s="158" t="s">
        <v>128</v>
      </c>
      <c r="BG15" s="158" t="s">
        <v>128</v>
      </c>
      <c r="BH15" s="158" t="s">
        <v>128</v>
      </c>
      <c r="BI15" s="158" t="s">
        <v>128</v>
      </c>
      <c r="BJ15" s="158" t="s">
        <v>128</v>
      </c>
      <c r="BK15" s="158" t="s">
        <v>128</v>
      </c>
      <c r="BL15" s="158" t="s">
        <v>128</v>
      </c>
      <c r="BM15" s="158" t="s">
        <v>128</v>
      </c>
      <c r="BN15" s="158" t="s">
        <v>128</v>
      </c>
      <c r="BO15" s="158" t="s">
        <v>128</v>
      </c>
      <c r="BP15" s="158" t="s">
        <v>128</v>
      </c>
      <c r="BQ15" s="158" t="s">
        <v>128</v>
      </c>
      <c r="BR15" s="158" t="s">
        <v>128</v>
      </c>
      <c r="BS15" s="158" t="s">
        <v>128</v>
      </c>
      <c r="BT15" s="158" t="s">
        <v>128</v>
      </c>
      <c r="BU15" s="158" t="s">
        <v>128</v>
      </c>
      <c r="BV15" s="158" t="s">
        <v>128</v>
      </c>
      <c r="BW15" s="158" t="s">
        <v>128</v>
      </c>
      <c r="BX15" s="158" t="s">
        <v>128</v>
      </c>
      <c r="BY15" s="158" t="s">
        <v>128</v>
      </c>
      <c r="BZ15" s="158" t="s">
        <v>128</v>
      </c>
      <c r="CA15" s="158" t="s">
        <v>128</v>
      </c>
      <c r="CB15" s="158" t="s">
        <v>128</v>
      </c>
      <c r="CC15" s="158" t="s">
        <v>128</v>
      </c>
      <c r="CD15" s="158" t="s">
        <v>128</v>
      </c>
      <c r="CE15" s="158" t="s">
        <v>128</v>
      </c>
      <c r="CF15" s="158" t="s">
        <v>128</v>
      </c>
      <c r="CG15" s="158" t="s">
        <v>128</v>
      </c>
      <c r="CH15" s="158" t="s">
        <v>128</v>
      </c>
      <c r="CI15" s="158" t="s">
        <v>128</v>
      </c>
      <c r="CJ15" s="158" t="s">
        <v>128</v>
      </c>
      <c r="CK15" s="158" t="s">
        <v>128</v>
      </c>
      <c r="CL15" s="158" t="s">
        <v>128</v>
      </c>
      <c r="CM15" s="158" t="s">
        <v>128</v>
      </c>
      <c r="CN15" s="158" t="s">
        <v>128</v>
      </c>
      <c r="CO15" s="158" t="s">
        <v>128</v>
      </c>
      <c r="CP15" s="158" t="s">
        <v>128</v>
      </c>
      <c r="CQ15" s="158" t="s">
        <v>128</v>
      </c>
      <c r="CR15" s="158" t="s">
        <v>128</v>
      </c>
      <c r="CS15" s="158" t="s">
        <v>128</v>
      </c>
      <c r="CT15" s="158" t="s">
        <v>128</v>
      </c>
      <c r="CU15" s="158" t="s">
        <v>128</v>
      </c>
      <c r="CV15" s="158" t="s">
        <v>128</v>
      </c>
      <c r="CW15" s="158" t="s">
        <v>128</v>
      </c>
      <c r="CX15" s="158" t="s">
        <v>128</v>
      </c>
      <c r="CY15" s="158" t="s">
        <v>128</v>
      </c>
      <c r="CZ15" s="158" t="s">
        <v>128</v>
      </c>
      <c r="DA15" s="158" t="s">
        <v>128</v>
      </c>
      <c r="DB15" s="158" t="s">
        <v>128</v>
      </c>
      <c r="DC15" s="158" t="s">
        <v>128</v>
      </c>
      <c r="DD15" s="158" t="s">
        <v>128</v>
      </c>
      <c r="DE15" s="158" t="s">
        <v>128</v>
      </c>
      <c r="DF15" s="158" t="s">
        <v>128</v>
      </c>
      <c r="DG15" s="158" t="s">
        <v>128</v>
      </c>
      <c r="DH15" s="158" t="s">
        <v>128</v>
      </c>
      <c r="DI15" s="158" t="s">
        <v>128</v>
      </c>
      <c r="DJ15" s="158" t="s">
        <v>128</v>
      </c>
      <c r="DK15" s="158" t="s">
        <v>128</v>
      </c>
      <c r="DL15" s="158" t="s">
        <v>128</v>
      </c>
      <c r="DM15" s="158" t="s">
        <v>128</v>
      </c>
      <c r="DN15" s="158" t="s">
        <v>128</v>
      </c>
      <c r="DO15" s="158" t="s">
        <v>128</v>
      </c>
      <c r="DP15" s="158" t="s">
        <v>128</v>
      </c>
      <c r="DQ15" s="158" t="s">
        <v>128</v>
      </c>
      <c r="DR15" s="158" t="s">
        <v>128</v>
      </c>
      <c r="DS15" s="158" t="s">
        <v>128</v>
      </c>
      <c r="DT15" s="158" t="s">
        <v>128</v>
      </c>
      <c r="DU15" s="158" t="s">
        <v>128</v>
      </c>
      <c r="DV15" s="158" t="s">
        <v>128</v>
      </c>
      <c r="DW15" s="158" t="s">
        <v>128</v>
      </c>
      <c r="DX15" s="158" t="s">
        <v>128</v>
      </c>
      <c r="DY15" s="158" t="s">
        <v>128</v>
      </c>
      <c r="DZ15" s="158" t="s">
        <v>128</v>
      </c>
      <c r="EA15" s="158" t="s">
        <v>128</v>
      </c>
      <c r="EB15" s="158" t="s">
        <v>128</v>
      </c>
      <c r="EC15" s="158" t="s">
        <v>128</v>
      </c>
      <c r="ED15" s="158" t="s">
        <v>128</v>
      </c>
      <c r="EE15" s="158" t="s">
        <v>128</v>
      </c>
      <c r="EF15" s="158" t="s">
        <v>128</v>
      </c>
      <c r="EG15" s="158" t="s">
        <v>128</v>
      </c>
      <c r="EH15" s="158" t="s">
        <v>128</v>
      </c>
      <c r="EI15" s="158" t="s">
        <v>128</v>
      </c>
      <c r="EJ15" s="158" t="s">
        <v>128</v>
      </c>
      <c r="EK15" s="158" t="s">
        <v>128</v>
      </c>
      <c r="EL15" s="158" t="s">
        <v>128</v>
      </c>
      <c r="EM15" s="158" t="s">
        <v>128</v>
      </c>
      <c r="EN15" s="158" t="s">
        <v>128</v>
      </c>
      <c r="EO15" s="158" t="s">
        <v>128</v>
      </c>
      <c r="EP15" s="158" t="s">
        <v>128</v>
      </c>
      <c r="EQ15" s="158" t="s">
        <v>128</v>
      </c>
      <c r="ER15" s="158" t="s">
        <v>128</v>
      </c>
      <c r="ES15" s="158" t="s">
        <v>128</v>
      </c>
      <c r="ET15" s="158" t="s">
        <v>128</v>
      </c>
      <c r="EU15" s="158" t="s">
        <v>128</v>
      </c>
      <c r="EV15" s="158" t="s">
        <v>128</v>
      </c>
      <c r="EW15" s="158" t="s">
        <v>128</v>
      </c>
      <c r="EX15" s="158" t="s">
        <v>128</v>
      </c>
      <c r="EY15" s="158" t="s">
        <v>128</v>
      </c>
      <c r="EZ15" s="158" t="s">
        <v>128</v>
      </c>
      <c r="FA15" s="158" t="s">
        <v>128</v>
      </c>
      <c r="FB15" s="158" t="s">
        <v>128</v>
      </c>
      <c r="FC15" s="158" t="s">
        <v>128</v>
      </c>
      <c r="FD15" s="158" t="s">
        <v>128</v>
      </c>
      <c r="FE15" s="158" t="s">
        <v>128</v>
      </c>
      <c r="FF15" s="158" t="s">
        <v>128</v>
      </c>
      <c r="FG15" s="158" t="s">
        <v>128</v>
      </c>
      <c r="FH15" s="158" t="s">
        <v>128</v>
      </c>
      <c r="FI15" s="158" t="s">
        <v>128</v>
      </c>
      <c r="FJ15" s="158" t="s">
        <v>128</v>
      </c>
      <c r="FK15" s="158" t="s">
        <v>128</v>
      </c>
      <c r="FL15" s="158" t="s">
        <v>128</v>
      </c>
      <c r="FM15" s="158" t="s">
        <v>128</v>
      </c>
      <c r="FN15" s="158" t="s">
        <v>128</v>
      </c>
      <c r="FO15" s="158" t="s">
        <v>128</v>
      </c>
      <c r="FP15" s="158" t="s">
        <v>128</v>
      </c>
      <c r="FQ15" s="158" t="s">
        <v>128</v>
      </c>
      <c r="FR15" s="158" t="s">
        <v>128</v>
      </c>
      <c r="FS15" s="158" t="s">
        <v>128</v>
      </c>
      <c r="FT15" s="158" t="s">
        <v>128</v>
      </c>
      <c r="FU15" s="158" t="s">
        <v>128</v>
      </c>
      <c r="FV15" s="158" t="s">
        <v>128</v>
      </c>
      <c r="FW15" s="158" t="s">
        <v>128</v>
      </c>
      <c r="FX15" s="158" t="s">
        <v>128</v>
      </c>
      <c r="FY15" s="158" t="s">
        <v>128</v>
      </c>
      <c r="FZ15" s="158" t="s">
        <v>128</v>
      </c>
      <c r="GA15" s="158" t="s">
        <v>128</v>
      </c>
      <c r="GB15" s="158" t="s">
        <v>128</v>
      </c>
      <c r="GC15" s="158" t="s">
        <v>128</v>
      </c>
      <c r="GD15" s="158" t="s">
        <v>128</v>
      </c>
      <c r="GE15" s="158" t="s">
        <v>128</v>
      </c>
      <c r="GF15" s="158" t="s">
        <v>128</v>
      </c>
      <c r="GG15" s="158" t="s">
        <v>128</v>
      </c>
      <c r="GH15" s="158" t="s">
        <v>128</v>
      </c>
      <c r="GI15" s="158" t="s">
        <v>128</v>
      </c>
      <c r="GJ15" s="158" t="s">
        <v>128</v>
      </c>
      <c r="GK15" s="158" t="s">
        <v>128</v>
      </c>
      <c r="GL15" s="158" t="s">
        <v>128</v>
      </c>
      <c r="GM15" s="158" t="s">
        <v>128</v>
      </c>
      <c r="GN15" s="158" t="s">
        <v>128</v>
      </c>
      <c r="GO15" s="158" t="s">
        <v>128</v>
      </c>
      <c r="GP15" s="158" t="s">
        <v>128</v>
      </c>
      <c r="GQ15" s="158" t="s">
        <v>128</v>
      </c>
      <c r="GR15" s="158" t="s">
        <v>128</v>
      </c>
      <c r="GS15" s="158" t="s">
        <v>128</v>
      </c>
      <c r="GT15" s="158" t="s">
        <v>128</v>
      </c>
      <c r="GU15" s="158" t="s">
        <v>128</v>
      </c>
      <c r="GV15" s="158" t="s">
        <v>128</v>
      </c>
      <c r="GW15" s="158" t="s">
        <v>128</v>
      </c>
      <c r="GX15" s="158" t="s">
        <v>128</v>
      </c>
      <c r="GY15" s="158" t="s">
        <v>128</v>
      </c>
      <c r="GZ15" s="158" t="s">
        <v>128</v>
      </c>
      <c r="HA15" s="158" t="s">
        <v>128</v>
      </c>
      <c r="HB15" s="158" t="s">
        <v>128</v>
      </c>
      <c r="HC15" s="158" t="s">
        <v>128</v>
      </c>
      <c r="HD15" s="158" t="s">
        <v>128</v>
      </c>
      <c r="HE15" s="158" t="s">
        <v>128</v>
      </c>
      <c r="HF15" s="158" t="s">
        <v>128</v>
      </c>
      <c r="HG15" s="158" t="s">
        <v>128</v>
      </c>
      <c r="HH15" s="158" t="s">
        <v>128</v>
      </c>
      <c r="HI15" s="158" t="s">
        <v>128</v>
      </c>
      <c r="HJ15" s="158" t="s">
        <v>128</v>
      </c>
      <c r="HK15" s="158" t="s">
        <v>128</v>
      </c>
      <c r="HL15" s="158" t="s">
        <v>128</v>
      </c>
      <c r="HM15" s="158" t="s">
        <v>128</v>
      </c>
      <c r="HN15" s="158" t="s">
        <v>128</v>
      </c>
      <c r="HO15" s="158" t="s">
        <v>128</v>
      </c>
      <c r="HP15" s="158" t="s">
        <v>128</v>
      </c>
      <c r="HQ15" s="158" t="s">
        <v>128</v>
      </c>
      <c r="HR15" s="158" t="s">
        <v>128</v>
      </c>
      <c r="HS15" s="158" t="s">
        <v>128</v>
      </c>
      <c r="HT15" s="158" t="s">
        <v>128</v>
      </c>
      <c r="HU15" s="158" t="s">
        <v>128</v>
      </c>
      <c r="HV15" s="158" t="s">
        <v>128</v>
      </c>
      <c r="HW15" s="158" t="s">
        <v>128</v>
      </c>
      <c r="HX15" s="158" t="s">
        <v>128</v>
      </c>
      <c r="HY15" s="158" t="s">
        <v>128</v>
      </c>
      <c r="HZ15" s="158" t="s">
        <v>128</v>
      </c>
      <c r="IA15" s="158" t="s">
        <v>128</v>
      </c>
      <c r="IB15" s="158" t="s">
        <v>128</v>
      </c>
      <c r="IC15" s="158" t="s">
        <v>128</v>
      </c>
      <c r="ID15" s="158" t="s">
        <v>128</v>
      </c>
      <c r="IE15" s="158" t="s">
        <v>128</v>
      </c>
      <c r="IF15" s="158" t="s">
        <v>128</v>
      </c>
      <c r="IG15" s="158" t="s">
        <v>128</v>
      </c>
      <c r="IH15" s="158" t="s">
        <v>128</v>
      </c>
      <c r="II15" s="158" t="s">
        <v>128</v>
      </c>
      <c r="IJ15" s="158" t="s">
        <v>128</v>
      </c>
      <c r="IK15" s="158" t="s">
        <v>128</v>
      </c>
      <c r="IL15" s="158" t="s">
        <v>128</v>
      </c>
      <c r="IM15" s="158" t="s">
        <v>128</v>
      </c>
      <c r="IN15" s="158" t="s">
        <v>128</v>
      </c>
      <c r="IO15" s="158" t="s">
        <v>128</v>
      </c>
      <c r="IP15" s="158" t="s">
        <v>128</v>
      </c>
      <c r="IQ15" s="158" t="s">
        <v>128</v>
      </c>
      <c r="IR15" s="158" t="s">
        <v>128</v>
      </c>
      <c r="IS15" s="158" t="s">
        <v>128</v>
      </c>
      <c r="IT15" s="158" t="s">
        <v>128</v>
      </c>
      <c r="IU15" s="158" t="s">
        <v>128</v>
      </c>
      <c r="IV15" s="158" t="s">
        <v>128</v>
      </c>
      <c r="IW15" s="158" t="s">
        <v>128</v>
      </c>
      <c r="IX15" s="158" t="s">
        <v>128</v>
      </c>
      <c r="IY15" s="158" t="s">
        <v>128</v>
      </c>
      <c r="IZ15" s="158" t="s">
        <v>128</v>
      </c>
      <c r="JA15" s="158" t="s">
        <v>128</v>
      </c>
      <c r="JB15" s="158" t="s">
        <v>128</v>
      </c>
      <c r="JC15" s="158" t="s">
        <v>128</v>
      </c>
      <c r="JD15" s="158" t="s">
        <v>128</v>
      </c>
      <c r="JE15" s="158" t="s">
        <v>128</v>
      </c>
      <c r="JF15" s="158" t="s">
        <v>128</v>
      </c>
      <c r="JG15" s="158" t="s">
        <v>128</v>
      </c>
      <c r="JH15" s="158" t="s">
        <v>128</v>
      </c>
      <c r="JI15" s="158" t="s">
        <v>128</v>
      </c>
      <c r="JJ15" s="158" t="s">
        <v>128</v>
      </c>
      <c r="JK15" s="158" t="s">
        <v>128</v>
      </c>
      <c r="JL15" s="158" t="s">
        <v>128</v>
      </c>
      <c r="JM15" s="158" t="s">
        <v>128</v>
      </c>
      <c r="JN15" s="158" t="s">
        <v>128</v>
      </c>
      <c r="JO15" s="158" t="s">
        <v>128</v>
      </c>
      <c r="JP15" s="158" t="s">
        <v>128</v>
      </c>
      <c r="JQ15" s="158" t="s">
        <v>128</v>
      </c>
      <c r="JR15" s="158" t="s">
        <v>128</v>
      </c>
      <c r="JS15" s="158" t="s">
        <v>128</v>
      </c>
      <c r="JT15" s="158" t="s">
        <v>128</v>
      </c>
      <c r="JU15" s="158" t="s">
        <v>128</v>
      </c>
      <c r="JV15" s="158" t="s">
        <v>128</v>
      </c>
      <c r="JW15" s="158" t="s">
        <v>128</v>
      </c>
      <c r="JX15" s="158" t="s">
        <v>128</v>
      </c>
      <c r="JY15" s="158" t="s">
        <v>128</v>
      </c>
      <c r="JZ15" s="158" t="s">
        <v>128</v>
      </c>
      <c r="KA15" s="158" t="s">
        <v>128</v>
      </c>
      <c r="KB15" s="158" t="s">
        <v>128</v>
      </c>
      <c r="KC15" s="158" t="s">
        <v>128</v>
      </c>
      <c r="KD15" s="158" t="s">
        <v>128</v>
      </c>
      <c r="KE15" s="158" t="s">
        <v>128</v>
      </c>
      <c r="KF15" s="158" t="s">
        <v>128</v>
      </c>
      <c r="KG15" s="158" t="s">
        <v>128</v>
      </c>
      <c r="KH15" s="158" t="s">
        <v>128</v>
      </c>
      <c r="KI15" s="158" t="s">
        <v>128</v>
      </c>
      <c r="KJ15" s="158" t="s">
        <v>128</v>
      </c>
      <c r="KK15" s="158" t="s">
        <v>128</v>
      </c>
      <c r="KL15" s="158" t="s">
        <v>128</v>
      </c>
      <c r="KM15" s="158" t="s">
        <v>128</v>
      </c>
      <c r="KN15" s="158" t="s">
        <v>128</v>
      </c>
      <c r="KO15" s="158" t="s">
        <v>128</v>
      </c>
      <c r="KP15" s="158" t="s">
        <v>128</v>
      </c>
      <c r="KQ15" s="158" t="s">
        <v>128</v>
      </c>
      <c r="KR15" s="158" t="s">
        <v>128</v>
      </c>
      <c r="KS15" s="158" t="s">
        <v>128</v>
      </c>
      <c r="KT15" s="158" t="s">
        <v>128</v>
      </c>
      <c r="KU15" s="158" t="s">
        <v>128</v>
      </c>
      <c r="KV15" s="158" t="s">
        <v>128</v>
      </c>
      <c r="KW15" s="158" t="s">
        <v>128</v>
      </c>
      <c r="KX15" s="158" t="s">
        <v>128</v>
      </c>
      <c r="KY15" s="158" t="s">
        <v>128</v>
      </c>
      <c r="KZ15" s="158" t="s">
        <v>128</v>
      </c>
      <c r="LA15" s="158" t="s">
        <v>128</v>
      </c>
      <c r="LB15" s="158" t="s">
        <v>128</v>
      </c>
      <c r="LC15" s="158" t="s">
        <v>128</v>
      </c>
      <c r="LD15" s="158" t="s">
        <v>128</v>
      </c>
      <c r="LE15" s="158" t="s">
        <v>128</v>
      </c>
      <c r="LF15" s="158" t="s">
        <v>128</v>
      </c>
      <c r="LG15" s="158" t="s">
        <v>128</v>
      </c>
      <c r="LH15" s="158" t="s">
        <v>128</v>
      </c>
      <c r="LI15" s="158" t="s">
        <v>128</v>
      </c>
      <c r="LJ15" s="158" t="s">
        <v>128</v>
      </c>
      <c r="LK15" s="158" t="s">
        <v>128</v>
      </c>
      <c r="LL15" s="158" t="s">
        <v>128</v>
      </c>
      <c r="LM15" s="158" t="s">
        <v>128</v>
      </c>
      <c r="LN15" s="158" t="s">
        <v>128</v>
      </c>
      <c r="LO15" s="158" t="s">
        <v>128</v>
      </c>
      <c r="LP15" s="158" t="s">
        <v>128</v>
      </c>
      <c r="LQ15" s="158" t="s">
        <v>128</v>
      </c>
      <c r="LR15" s="158" t="s">
        <v>128</v>
      </c>
      <c r="LS15" s="158" t="s">
        <v>128</v>
      </c>
      <c r="LT15" s="158" t="s">
        <v>128</v>
      </c>
      <c r="LU15" s="158" t="s">
        <v>128</v>
      </c>
      <c r="LV15" s="158" t="s">
        <v>128</v>
      </c>
      <c r="LW15" s="158" t="s">
        <v>128</v>
      </c>
      <c r="LX15" s="158" t="s">
        <v>128</v>
      </c>
      <c r="LY15" s="158" t="s">
        <v>128</v>
      </c>
      <c r="LZ15" s="158" t="s">
        <v>128</v>
      </c>
      <c r="MA15" s="158" t="s">
        <v>128</v>
      </c>
      <c r="MB15" s="158" t="s">
        <v>128</v>
      </c>
      <c r="MC15" s="158" t="s">
        <v>128</v>
      </c>
      <c r="MD15" s="158" t="s">
        <v>128</v>
      </c>
      <c r="ME15" s="158" t="s">
        <v>128</v>
      </c>
      <c r="MF15" s="158" t="s">
        <v>128</v>
      </c>
      <c r="MG15" s="158" t="s">
        <v>128</v>
      </c>
      <c r="MH15" s="158" t="s">
        <v>128</v>
      </c>
      <c r="MI15" s="158" t="s">
        <v>128</v>
      </c>
      <c r="MJ15" s="158" t="s">
        <v>128</v>
      </c>
      <c r="MK15" s="158" t="s">
        <v>128</v>
      </c>
      <c r="ML15" s="158" t="s">
        <v>128</v>
      </c>
      <c r="MM15" s="158" t="s">
        <v>128</v>
      </c>
      <c r="MN15" s="158" t="s">
        <v>128</v>
      </c>
      <c r="MO15" s="158" t="s">
        <v>128</v>
      </c>
      <c r="MP15" s="158" t="s">
        <v>128</v>
      </c>
      <c r="MQ15" s="158" t="s">
        <v>128</v>
      </c>
      <c r="MR15" s="158" t="s">
        <v>128</v>
      </c>
      <c r="MS15" s="158" t="s">
        <v>128</v>
      </c>
      <c r="MT15" s="158" t="s">
        <v>128</v>
      </c>
      <c r="MU15" s="158" t="s">
        <v>128</v>
      </c>
      <c r="MV15" s="158" t="s">
        <v>128</v>
      </c>
      <c r="MW15" s="158" t="s">
        <v>128</v>
      </c>
      <c r="MX15" s="158" t="s">
        <v>128</v>
      </c>
      <c r="MY15" s="158" t="s">
        <v>128</v>
      </c>
      <c r="MZ15" s="158" t="s">
        <v>128</v>
      </c>
      <c r="NA15" s="158" t="s">
        <v>128</v>
      </c>
      <c r="NB15" s="158" t="s">
        <v>128</v>
      </c>
      <c r="NC15" s="158" t="s">
        <v>128</v>
      </c>
      <c r="ND15" s="158" t="s">
        <v>128</v>
      </c>
      <c r="NE15" s="158" t="s">
        <v>128</v>
      </c>
      <c r="NF15" s="158" t="s">
        <v>128</v>
      </c>
      <c r="NG15" s="158" t="s">
        <v>128</v>
      </c>
      <c r="NH15" s="158" t="s">
        <v>128</v>
      </c>
      <c r="NI15" s="158" t="s">
        <v>128</v>
      </c>
      <c r="NJ15" s="158" t="s">
        <v>128</v>
      </c>
      <c r="NK15" s="158" t="s">
        <v>128</v>
      </c>
      <c r="NL15" s="158" t="s">
        <v>128</v>
      </c>
      <c r="NM15" s="158" t="s">
        <v>128</v>
      </c>
      <c r="NN15" s="158" t="s">
        <v>128</v>
      </c>
      <c r="NO15" s="158" t="s">
        <v>128</v>
      </c>
      <c r="NP15" s="158" t="s">
        <v>128</v>
      </c>
      <c r="NQ15" s="158" t="s">
        <v>128</v>
      </c>
      <c r="NR15" s="158" t="s">
        <v>128</v>
      </c>
      <c r="NS15" s="158" t="s">
        <v>128</v>
      </c>
      <c r="NT15" s="158" t="s">
        <v>128</v>
      </c>
      <c r="NU15" s="158" t="s">
        <v>128</v>
      </c>
      <c r="NV15" s="158" t="s">
        <v>128</v>
      </c>
      <c r="NW15" s="158" t="s">
        <v>128</v>
      </c>
      <c r="NX15" s="158" t="s">
        <v>128</v>
      </c>
      <c r="NY15" s="158" t="s">
        <v>128</v>
      </c>
      <c r="NZ15" s="158" t="s">
        <v>128</v>
      </c>
      <c r="OA15" s="158" t="s">
        <v>128</v>
      </c>
      <c r="OB15" s="158" t="s">
        <v>128</v>
      </c>
      <c r="OC15" s="158" t="s">
        <v>128</v>
      </c>
      <c r="OD15" s="158" t="s">
        <v>128</v>
      </c>
      <c r="OE15" s="170" t="s">
        <v>128</v>
      </c>
      <c r="OF15" s="181"/>
      <c r="OG15" s="175">
        <f t="shared" si="9"/>
        <v>3.9</v>
      </c>
      <c r="OH15" s="66" t="str">
        <f t="shared" si="10"/>
        <v>kg/GJ delivered</v>
      </c>
      <c r="OI15" s="126">
        <f t="shared" si="11"/>
        <v>0.21</v>
      </c>
      <c r="OJ15" s="66" t="str">
        <f t="shared" si="12"/>
        <v>kg/GJ delivered</v>
      </c>
      <c r="OK15" s="66" t="str">
        <f t="shared" si="13"/>
        <v/>
      </c>
      <c r="OL15" s="66" t="str">
        <f t="shared" si="14"/>
        <v/>
      </c>
      <c r="OM15" s="159">
        <f t="shared" si="15"/>
        <v>306</v>
      </c>
      <c r="ON15" s="66" t="str">
        <f t="shared" si="16"/>
        <v>kg/GJ delivered</v>
      </c>
      <c r="OO15" s="126">
        <f t="shared" si="17"/>
        <v>0.2</v>
      </c>
      <c r="OP15" s="66" t="str">
        <f t="shared" si="18"/>
        <v>kg/GJ delivered</v>
      </c>
      <c r="OQ15" s="126">
        <f t="shared" si="19"/>
        <v>0.9</v>
      </c>
      <c r="OR15" s="66" t="str">
        <f t="shared" si="20"/>
        <v>kg/GJ delivered</v>
      </c>
      <c r="OS15" s="66" t="str">
        <f t="shared" si="21"/>
        <v/>
      </c>
      <c r="OT15" s="66" t="str">
        <f t="shared" si="22"/>
        <v/>
      </c>
      <c r="OU15" s="66" t="str">
        <f t="shared" si="23"/>
        <v/>
      </c>
      <c r="OV15" s="66" t="str">
        <f t="shared" si="24"/>
        <v/>
      </c>
      <c r="OW15" s="66" t="str">
        <f t="shared" si="25"/>
        <v/>
      </c>
      <c r="OX15" s="66" t="str">
        <f t="shared" si="26"/>
        <v/>
      </c>
      <c r="OY15" s="66" t="str">
        <f t="shared" si="27"/>
        <v/>
      </c>
      <c r="OZ15" s="66" t="str">
        <f t="shared" si="28"/>
        <v/>
      </c>
      <c r="PA15" s="66" t="str">
        <f t="shared" si="29"/>
        <v/>
      </c>
      <c r="PB15" s="66" t="str">
        <f t="shared" si="30"/>
        <v/>
      </c>
      <c r="PC15" s="66" t="str">
        <f t="shared" si="31"/>
        <v/>
      </c>
      <c r="PD15" s="66" t="str">
        <f t="shared" si="32"/>
        <v/>
      </c>
      <c r="PE15" s="66" t="str">
        <f t="shared" si="33"/>
        <v/>
      </c>
      <c r="PF15" s="66" t="str">
        <f t="shared" si="34"/>
        <v/>
      </c>
      <c r="PG15" s="66" t="str">
        <f t="shared" si="35"/>
        <v/>
      </c>
      <c r="PH15" s="66" t="str">
        <f t="shared" si="36"/>
        <v/>
      </c>
      <c r="PI15" s="66" t="str">
        <f t="shared" si="37"/>
        <v/>
      </c>
      <c r="PJ15" s="66" t="str">
        <f t="shared" si="38"/>
        <v/>
      </c>
      <c r="PK15" s="66" t="str">
        <f t="shared" si="39"/>
        <v/>
      </c>
      <c r="PL15" s="66" t="str">
        <f t="shared" si="40"/>
        <v/>
      </c>
      <c r="PM15" s="66" t="str">
        <f t="shared" si="41"/>
        <v/>
      </c>
      <c r="PN15" s="66" t="str">
        <f t="shared" si="42"/>
        <v/>
      </c>
      <c r="PO15" s="66" t="str">
        <f t="shared" si="43"/>
        <v/>
      </c>
      <c r="PP15" s="66" t="str">
        <f t="shared" si="44"/>
        <v/>
      </c>
      <c r="PQ15" s="66" t="str">
        <f t="shared" si="45"/>
        <v/>
      </c>
      <c r="PR15" s="66" t="str">
        <f t="shared" si="46"/>
        <v/>
      </c>
      <c r="PS15" s="66" t="str">
        <f t="shared" si="47"/>
        <v/>
      </c>
      <c r="PT15" s="66" t="str">
        <f t="shared" si="48"/>
        <v/>
      </c>
      <c r="PU15" s="66" t="str">
        <f t="shared" si="49"/>
        <v/>
      </c>
      <c r="PV15" s="66" t="str">
        <f t="shared" si="50"/>
        <v/>
      </c>
      <c r="PW15" s="66" t="str">
        <f t="shared" si="51"/>
        <v/>
      </c>
      <c r="PX15" s="66" t="str">
        <f t="shared" si="52"/>
        <v/>
      </c>
      <c r="PY15" s="66" t="str">
        <f t="shared" si="53"/>
        <v/>
      </c>
      <c r="PZ15" s="66" t="str">
        <f t="shared" si="54"/>
        <v/>
      </c>
      <c r="QA15" s="66" t="str">
        <f t="shared" si="55"/>
        <v/>
      </c>
      <c r="QB15" s="66" t="str">
        <f t="shared" si="56"/>
        <v/>
      </c>
      <c r="QC15" s="66" t="str">
        <f t="shared" si="57"/>
        <v/>
      </c>
      <c r="QD15" s="66" t="str">
        <f t="shared" si="58"/>
        <v/>
      </c>
      <c r="QE15" s="66" t="str">
        <f t="shared" si="59"/>
        <v/>
      </c>
      <c r="QF15" s="66" t="str">
        <f t="shared" si="60"/>
        <v/>
      </c>
      <c r="QG15" s="66" t="str">
        <f t="shared" si="61"/>
        <v/>
      </c>
      <c r="QH15" s="66" t="str">
        <f t="shared" si="62"/>
        <v/>
      </c>
      <c r="QI15" s="66" t="str">
        <f t="shared" si="63"/>
        <v/>
      </c>
      <c r="QJ15" s="66" t="str">
        <f t="shared" si="64"/>
        <v/>
      </c>
      <c r="QK15" s="66" t="str">
        <f t="shared" si="65"/>
        <v/>
      </c>
      <c r="QL15" s="66" t="str">
        <f t="shared" si="66"/>
        <v/>
      </c>
      <c r="QM15" s="66" t="str">
        <f t="shared" si="67"/>
        <v/>
      </c>
      <c r="QN15" s="66" t="str">
        <f t="shared" si="68"/>
        <v/>
      </c>
      <c r="QO15" s="66" t="str">
        <f t="shared" si="69"/>
        <v/>
      </c>
      <c r="QP15" s="66" t="str">
        <f t="shared" si="70"/>
        <v/>
      </c>
      <c r="QQ15" s="66" t="str">
        <f t="shared" si="71"/>
        <v/>
      </c>
      <c r="QR15" s="66" t="str">
        <f t="shared" si="72"/>
        <v/>
      </c>
      <c r="QS15" s="66" t="str">
        <f t="shared" si="73"/>
        <v/>
      </c>
      <c r="QT15" s="66" t="str">
        <f t="shared" si="74"/>
        <v/>
      </c>
      <c r="QU15" s="66" t="str">
        <f t="shared" si="75"/>
        <v/>
      </c>
      <c r="QV15" s="66" t="str">
        <f t="shared" si="76"/>
        <v/>
      </c>
      <c r="QW15" s="66" t="str">
        <f t="shared" si="77"/>
        <v/>
      </c>
      <c r="QX15" s="66" t="str">
        <f t="shared" si="78"/>
        <v/>
      </c>
      <c r="QY15" s="66" t="str">
        <f t="shared" si="79"/>
        <v/>
      </c>
      <c r="QZ15" s="66" t="str">
        <f t="shared" si="80"/>
        <v/>
      </c>
      <c r="RA15" s="66" t="str">
        <f t="shared" si="81"/>
        <v/>
      </c>
      <c r="RB15" s="66" t="str">
        <f t="shared" si="82"/>
        <v/>
      </c>
      <c r="RC15" s="66" t="str">
        <f t="shared" si="83"/>
        <v/>
      </c>
      <c r="RD15" s="66" t="str">
        <f t="shared" si="84"/>
        <v/>
      </c>
      <c r="RE15" s="66" t="str">
        <f t="shared" si="85"/>
        <v/>
      </c>
      <c r="RF15" s="66" t="str">
        <f t="shared" si="86"/>
        <v/>
      </c>
      <c r="RG15" s="66" t="str">
        <f t="shared" si="87"/>
        <v/>
      </c>
      <c r="RH15" s="66" t="str">
        <f t="shared" si="88"/>
        <v/>
      </c>
      <c r="RI15" s="66" t="str">
        <f t="shared" si="89"/>
        <v/>
      </c>
      <c r="RJ15" s="66" t="str">
        <f t="shared" si="90"/>
        <v/>
      </c>
      <c r="RK15" s="66" t="str">
        <f t="shared" si="91"/>
        <v/>
      </c>
      <c r="RL15" s="66" t="str">
        <f t="shared" si="92"/>
        <v/>
      </c>
      <c r="RM15" s="66" t="str">
        <f t="shared" si="93"/>
        <v/>
      </c>
      <c r="RN15" s="66" t="str">
        <f t="shared" si="94"/>
        <v/>
      </c>
      <c r="RO15" s="66" t="str">
        <f t="shared" si="95"/>
        <v/>
      </c>
      <c r="RP15" s="66" t="str">
        <f t="shared" si="96"/>
        <v/>
      </c>
      <c r="RQ15" s="66" t="str">
        <f t="shared" si="97"/>
        <v/>
      </c>
      <c r="RR15" s="66" t="str">
        <f t="shared" si="98"/>
        <v/>
      </c>
      <c r="RS15" s="66" t="str">
        <f t="shared" si="99"/>
        <v/>
      </c>
      <c r="RT15" s="66" t="str">
        <f t="shared" si="100"/>
        <v/>
      </c>
      <c r="RU15" s="66" t="str">
        <f t="shared" si="101"/>
        <v/>
      </c>
      <c r="RV15" s="66" t="str">
        <f t="shared" si="102"/>
        <v/>
      </c>
      <c r="RW15" s="66" t="str">
        <f t="shared" si="103"/>
        <v/>
      </c>
      <c r="RX15" s="66" t="str">
        <f t="shared" si="104"/>
        <v/>
      </c>
      <c r="RY15" s="66" t="str">
        <f t="shared" si="105"/>
        <v/>
      </c>
      <c r="RZ15" s="66" t="str">
        <f t="shared" si="106"/>
        <v/>
      </c>
      <c r="SA15" s="66" t="str">
        <f t="shared" si="107"/>
        <v/>
      </c>
      <c r="SB15" s="66" t="str">
        <f t="shared" si="108"/>
        <v/>
      </c>
      <c r="SC15" s="66" t="str">
        <f t="shared" si="109"/>
        <v/>
      </c>
      <c r="SD15" s="66" t="str">
        <f t="shared" si="110"/>
        <v/>
      </c>
      <c r="SE15" s="66" t="str">
        <f t="shared" si="111"/>
        <v/>
      </c>
      <c r="SF15" s="66" t="str">
        <f t="shared" si="112"/>
        <v/>
      </c>
      <c r="SG15" s="66" t="str">
        <f t="shared" si="113"/>
        <v/>
      </c>
      <c r="SH15" s="66" t="str">
        <f t="shared" si="114"/>
        <v/>
      </c>
      <c r="SI15" s="66" t="str">
        <f t="shared" si="115"/>
        <v/>
      </c>
      <c r="SJ15" s="66" t="str">
        <f t="shared" si="116"/>
        <v/>
      </c>
      <c r="SK15" s="66" t="str">
        <f t="shared" si="117"/>
        <v/>
      </c>
      <c r="SL15" s="66" t="str">
        <f t="shared" si="118"/>
        <v/>
      </c>
      <c r="SM15" s="66" t="str">
        <f t="shared" si="119"/>
        <v/>
      </c>
      <c r="SN15" s="66" t="str">
        <f t="shared" si="120"/>
        <v/>
      </c>
      <c r="SO15" s="66" t="str">
        <f t="shared" si="121"/>
        <v/>
      </c>
      <c r="SP15" s="66" t="str">
        <f t="shared" si="122"/>
        <v/>
      </c>
      <c r="SQ15" s="66" t="str">
        <f t="shared" si="123"/>
        <v/>
      </c>
      <c r="SR15" s="66" t="str">
        <f t="shared" si="124"/>
        <v/>
      </c>
      <c r="SS15" s="66" t="str">
        <f t="shared" si="125"/>
        <v/>
      </c>
      <c r="ST15" s="66" t="str">
        <f t="shared" si="126"/>
        <v/>
      </c>
      <c r="SU15" s="66" t="str">
        <f t="shared" si="127"/>
        <v/>
      </c>
      <c r="SV15" s="66" t="str">
        <f t="shared" si="128"/>
        <v/>
      </c>
      <c r="SW15" s="66" t="str">
        <f t="shared" si="129"/>
        <v/>
      </c>
      <c r="SX15" s="66" t="str">
        <f t="shared" si="130"/>
        <v/>
      </c>
      <c r="SY15" s="66" t="str">
        <f t="shared" si="131"/>
        <v/>
      </c>
      <c r="SZ15" s="66" t="str">
        <f t="shared" si="132"/>
        <v/>
      </c>
      <c r="TA15" s="66" t="str">
        <f t="shared" si="133"/>
        <v/>
      </c>
      <c r="TB15" s="66" t="str">
        <f t="shared" si="134"/>
        <v/>
      </c>
      <c r="TC15" s="66" t="str">
        <f t="shared" si="135"/>
        <v/>
      </c>
      <c r="TD15" s="66" t="str">
        <f t="shared" si="136"/>
        <v/>
      </c>
      <c r="TE15" s="66" t="str">
        <f t="shared" si="137"/>
        <v/>
      </c>
      <c r="TF15" s="66" t="str">
        <f t="shared" si="138"/>
        <v/>
      </c>
      <c r="TG15" s="66" t="str">
        <f t="shared" si="139"/>
        <v/>
      </c>
      <c r="TH15" s="66" t="str">
        <f t="shared" si="140"/>
        <v/>
      </c>
      <c r="TI15" s="66" t="str">
        <f t="shared" si="141"/>
        <v/>
      </c>
      <c r="TJ15" s="66" t="str">
        <f t="shared" si="142"/>
        <v/>
      </c>
      <c r="TK15" s="66" t="str">
        <f t="shared" si="143"/>
        <v/>
      </c>
      <c r="TL15" s="66" t="str">
        <f t="shared" si="144"/>
        <v/>
      </c>
      <c r="TM15" s="66" t="str">
        <f t="shared" si="145"/>
        <v/>
      </c>
      <c r="TN15" s="66" t="str">
        <f t="shared" si="146"/>
        <v/>
      </c>
      <c r="TO15" s="66" t="str">
        <f t="shared" si="147"/>
        <v/>
      </c>
      <c r="TP15" s="66" t="str">
        <f t="shared" si="148"/>
        <v/>
      </c>
      <c r="TQ15" s="66" t="str">
        <f t="shared" si="149"/>
        <v/>
      </c>
      <c r="TR15" s="66" t="str">
        <f t="shared" si="150"/>
        <v/>
      </c>
      <c r="TS15" s="66" t="str">
        <f t="shared" si="151"/>
        <v/>
      </c>
      <c r="TT15" s="66" t="str">
        <f t="shared" si="152"/>
        <v/>
      </c>
      <c r="TU15" s="66" t="str">
        <f t="shared" si="153"/>
        <v/>
      </c>
      <c r="TV15" s="66" t="str">
        <f t="shared" si="154"/>
        <v/>
      </c>
      <c r="TW15" s="66" t="str">
        <f t="shared" si="155"/>
        <v/>
      </c>
      <c r="TX15" s="66" t="str">
        <f t="shared" si="156"/>
        <v/>
      </c>
      <c r="TY15" s="66" t="str">
        <f t="shared" si="157"/>
        <v/>
      </c>
      <c r="TZ15" s="66" t="str">
        <f t="shared" si="158"/>
        <v/>
      </c>
      <c r="UA15" s="66" t="str">
        <f t="shared" si="159"/>
        <v/>
      </c>
      <c r="UB15" s="66" t="str">
        <f t="shared" si="160"/>
        <v/>
      </c>
      <c r="UC15" s="66" t="str">
        <f t="shared" si="161"/>
        <v/>
      </c>
      <c r="UD15" s="66" t="str">
        <f t="shared" si="162"/>
        <v/>
      </c>
      <c r="UE15" s="66" t="str">
        <f t="shared" si="163"/>
        <v/>
      </c>
      <c r="UF15" s="66" t="str">
        <f t="shared" si="164"/>
        <v/>
      </c>
      <c r="UG15" s="66" t="str">
        <f t="shared" si="165"/>
        <v/>
      </c>
      <c r="UH15" s="66" t="str">
        <f t="shared" si="166"/>
        <v/>
      </c>
      <c r="UI15" s="66" t="str">
        <f t="shared" si="167"/>
        <v/>
      </c>
      <c r="UJ15" s="66" t="str">
        <f t="shared" si="168"/>
        <v/>
      </c>
      <c r="UK15" s="66" t="str">
        <f t="shared" si="169"/>
        <v/>
      </c>
      <c r="UL15" s="66" t="str">
        <f t="shared" si="170"/>
        <v/>
      </c>
      <c r="UM15" s="66" t="str">
        <f t="shared" si="171"/>
        <v/>
      </c>
      <c r="UN15" s="66" t="str">
        <f t="shared" si="172"/>
        <v/>
      </c>
      <c r="UO15" s="66" t="str">
        <f t="shared" si="173"/>
        <v/>
      </c>
      <c r="UP15" s="66" t="str">
        <f t="shared" si="174"/>
        <v/>
      </c>
      <c r="UQ15" s="66" t="str">
        <f t="shared" si="175"/>
        <v/>
      </c>
      <c r="UR15" s="66" t="str">
        <f t="shared" si="176"/>
        <v/>
      </c>
      <c r="US15" s="66" t="str">
        <f t="shared" si="177"/>
        <v/>
      </c>
      <c r="UT15" s="66" t="str">
        <f t="shared" si="178"/>
        <v/>
      </c>
      <c r="UU15" s="66" t="str">
        <f t="shared" si="179"/>
        <v/>
      </c>
      <c r="UV15" s="66" t="str">
        <f t="shared" si="180"/>
        <v/>
      </c>
      <c r="UW15" s="66" t="str">
        <f t="shared" si="181"/>
        <v/>
      </c>
      <c r="UX15" s="66" t="str">
        <f t="shared" si="182"/>
        <v/>
      </c>
      <c r="UY15" s="66" t="str">
        <f t="shared" si="183"/>
        <v/>
      </c>
      <c r="UZ15" s="66" t="str">
        <f t="shared" si="184"/>
        <v/>
      </c>
      <c r="VA15" s="66" t="str">
        <f t="shared" si="185"/>
        <v/>
      </c>
      <c r="VB15" s="66" t="str">
        <f t="shared" si="186"/>
        <v/>
      </c>
      <c r="VC15" s="66" t="str">
        <f t="shared" si="187"/>
        <v/>
      </c>
      <c r="VD15" s="66" t="str">
        <f t="shared" si="188"/>
        <v/>
      </c>
      <c r="VE15" s="66" t="str">
        <f t="shared" si="189"/>
        <v/>
      </c>
      <c r="VF15" s="66" t="str">
        <f t="shared" si="190"/>
        <v/>
      </c>
      <c r="VG15" s="66" t="str">
        <f t="shared" si="191"/>
        <v/>
      </c>
      <c r="VH15" s="66" t="str">
        <f t="shared" si="192"/>
        <v/>
      </c>
      <c r="VI15" s="66" t="str">
        <f t="shared" si="193"/>
        <v/>
      </c>
      <c r="VJ15" s="66" t="str">
        <f t="shared" si="194"/>
        <v/>
      </c>
      <c r="VK15" s="66" t="str">
        <f t="shared" si="195"/>
        <v/>
      </c>
      <c r="VL15" s="66" t="str">
        <f t="shared" si="196"/>
        <v/>
      </c>
      <c r="VM15" s="66" t="str">
        <f t="shared" si="197"/>
        <v/>
      </c>
      <c r="VN15" s="66" t="str">
        <f t="shared" si="198"/>
        <v/>
      </c>
      <c r="VO15" s="66" t="str">
        <f t="shared" si="199"/>
        <v/>
      </c>
      <c r="VP15" s="66" t="str">
        <f t="shared" si="200"/>
        <v/>
      </c>
      <c r="VQ15" s="66" t="str">
        <f t="shared" si="201"/>
        <v/>
      </c>
      <c r="VR15" s="66" t="str">
        <f t="shared" si="202"/>
        <v/>
      </c>
      <c r="VS15" s="66" t="str">
        <f t="shared" si="203"/>
        <v/>
      </c>
      <c r="VT15" s="66" t="str">
        <f t="shared" si="204"/>
        <v/>
      </c>
      <c r="VU15" s="66" t="str">
        <f t="shared" si="205"/>
        <v/>
      </c>
      <c r="VV15" s="66" t="str">
        <f t="shared" si="206"/>
        <v/>
      </c>
      <c r="VW15" s="66" t="str">
        <f t="shared" si="207"/>
        <v/>
      </c>
      <c r="VX15" s="66" t="str">
        <f t="shared" si="208"/>
        <v/>
      </c>
      <c r="VY15" s="66" t="str">
        <f t="shared" si="209"/>
        <v/>
      </c>
      <c r="VZ15" s="66" t="str">
        <f t="shared" si="210"/>
        <v/>
      </c>
      <c r="WA15" s="66" t="str">
        <f t="shared" si="211"/>
        <v/>
      </c>
      <c r="WB15" s="66" t="str">
        <f t="shared" si="212"/>
        <v/>
      </c>
      <c r="WC15" s="66" t="str">
        <f t="shared" si="213"/>
        <v/>
      </c>
      <c r="WD15" s="66" t="str">
        <f t="shared" si="214"/>
        <v/>
      </c>
      <c r="WE15" s="66" t="str">
        <f t="shared" si="215"/>
        <v/>
      </c>
      <c r="WF15" s="66" t="str">
        <f t="shared" si="216"/>
        <v/>
      </c>
      <c r="WG15" s="66" t="str">
        <f t="shared" si="217"/>
        <v/>
      </c>
      <c r="WH15" s="66" t="str">
        <f t="shared" si="218"/>
        <v/>
      </c>
      <c r="WI15" s="66" t="str">
        <f t="shared" si="219"/>
        <v/>
      </c>
      <c r="WJ15" s="66" t="str">
        <f t="shared" si="220"/>
        <v/>
      </c>
      <c r="WK15" s="66" t="str">
        <f t="shared" si="221"/>
        <v/>
      </c>
      <c r="WL15" s="66" t="str">
        <f t="shared" si="222"/>
        <v/>
      </c>
      <c r="WM15" s="66" t="str">
        <f t="shared" si="223"/>
        <v/>
      </c>
      <c r="WN15" s="66" t="str">
        <f t="shared" si="224"/>
        <v/>
      </c>
      <c r="WO15" s="66" t="str">
        <f t="shared" si="225"/>
        <v/>
      </c>
      <c r="WP15" s="66" t="str">
        <f t="shared" si="226"/>
        <v/>
      </c>
      <c r="WQ15" s="66" t="str">
        <f t="shared" si="227"/>
        <v/>
      </c>
      <c r="WR15" s="66" t="str">
        <f t="shared" si="228"/>
        <v/>
      </c>
      <c r="WS15" s="66" t="str">
        <f t="shared" si="229"/>
        <v/>
      </c>
      <c r="WT15" s="66" t="str">
        <f t="shared" si="230"/>
        <v/>
      </c>
      <c r="WU15" s="66" t="str">
        <f t="shared" si="231"/>
        <v/>
      </c>
      <c r="WV15" s="66" t="str">
        <f t="shared" si="232"/>
        <v/>
      </c>
      <c r="WW15" s="66" t="str">
        <f t="shared" si="233"/>
        <v/>
      </c>
      <c r="WX15" s="66" t="str">
        <f t="shared" si="234"/>
        <v/>
      </c>
      <c r="WY15" s="66" t="str">
        <f t="shared" si="235"/>
        <v/>
      </c>
      <c r="WZ15" s="66" t="str">
        <f t="shared" si="236"/>
        <v/>
      </c>
      <c r="XA15" s="66" t="str">
        <f t="shared" si="237"/>
        <v/>
      </c>
      <c r="XB15" s="66" t="str">
        <f t="shared" si="238"/>
        <v/>
      </c>
      <c r="XC15" s="66" t="str">
        <f t="shared" si="239"/>
        <v/>
      </c>
      <c r="XD15" s="66" t="str">
        <f t="shared" si="240"/>
        <v/>
      </c>
      <c r="XE15" s="66" t="str">
        <f t="shared" si="241"/>
        <v/>
      </c>
      <c r="XF15" s="66" t="str">
        <f t="shared" si="242"/>
        <v/>
      </c>
      <c r="XG15" s="66" t="str">
        <f t="shared" si="243"/>
        <v/>
      </c>
      <c r="XH15" s="66" t="str">
        <f t="shared" si="244"/>
        <v/>
      </c>
      <c r="XI15" s="66" t="str">
        <f t="shared" si="245"/>
        <v/>
      </c>
      <c r="XJ15" s="66" t="str">
        <f t="shared" si="246"/>
        <v/>
      </c>
      <c r="XK15" s="66" t="str">
        <f t="shared" si="247"/>
        <v/>
      </c>
      <c r="XL15" s="66" t="str">
        <f t="shared" si="248"/>
        <v/>
      </c>
      <c r="XM15" s="66" t="str">
        <f t="shared" si="249"/>
        <v/>
      </c>
      <c r="XN15" s="66" t="str">
        <f t="shared" si="250"/>
        <v/>
      </c>
      <c r="XO15" s="66" t="str">
        <f t="shared" si="251"/>
        <v/>
      </c>
      <c r="XP15" s="66" t="str">
        <f t="shared" si="252"/>
        <v/>
      </c>
      <c r="XQ15" s="66" t="str">
        <f t="shared" si="253"/>
        <v/>
      </c>
      <c r="XR15" s="66" t="str">
        <f t="shared" si="254"/>
        <v/>
      </c>
      <c r="XS15" s="66" t="str">
        <f t="shared" si="255"/>
        <v/>
      </c>
      <c r="XT15" s="66" t="str">
        <f t="shared" si="256"/>
        <v/>
      </c>
      <c r="XU15" s="66" t="str">
        <f t="shared" si="257"/>
        <v/>
      </c>
      <c r="XV15" s="66" t="str">
        <f t="shared" si="258"/>
        <v/>
      </c>
      <c r="XW15" s="66" t="str">
        <f t="shared" si="259"/>
        <v/>
      </c>
      <c r="XX15" s="66" t="str">
        <f t="shared" si="260"/>
        <v/>
      </c>
      <c r="XY15" s="66" t="str">
        <f t="shared" si="261"/>
        <v/>
      </c>
      <c r="XZ15" s="66" t="str">
        <f t="shared" si="262"/>
        <v/>
      </c>
      <c r="YA15" s="66" t="str">
        <f t="shared" si="263"/>
        <v/>
      </c>
      <c r="YB15" s="66" t="str">
        <f t="shared" si="264"/>
        <v/>
      </c>
      <c r="YC15" s="66" t="str">
        <f t="shared" si="265"/>
        <v/>
      </c>
      <c r="YD15" s="66" t="str">
        <f t="shared" si="266"/>
        <v/>
      </c>
      <c r="YE15" s="66" t="str">
        <f t="shared" si="267"/>
        <v/>
      </c>
      <c r="YF15" s="66" t="str">
        <f t="shared" si="268"/>
        <v/>
      </c>
      <c r="YG15" s="66" t="str">
        <f t="shared" si="269"/>
        <v/>
      </c>
      <c r="YH15" s="66" t="str">
        <f t="shared" si="270"/>
        <v/>
      </c>
      <c r="YI15" s="66" t="str">
        <f t="shared" si="271"/>
        <v/>
      </c>
      <c r="YJ15" s="66" t="str">
        <f t="shared" si="272"/>
        <v/>
      </c>
      <c r="YK15" s="66" t="str">
        <f t="shared" si="273"/>
        <v/>
      </c>
      <c r="YL15" s="66" t="str">
        <f t="shared" si="274"/>
        <v/>
      </c>
      <c r="YM15" s="66" t="str">
        <f t="shared" si="275"/>
        <v/>
      </c>
      <c r="YN15" s="66" t="str">
        <f t="shared" si="276"/>
        <v/>
      </c>
      <c r="YO15" s="66" t="str">
        <f t="shared" si="277"/>
        <v/>
      </c>
      <c r="YP15" s="66" t="str">
        <f t="shared" si="278"/>
        <v/>
      </c>
      <c r="YQ15" s="66" t="str">
        <f t="shared" si="279"/>
        <v/>
      </c>
      <c r="YR15" s="66" t="str">
        <f t="shared" si="280"/>
        <v/>
      </c>
      <c r="YS15" s="66" t="str">
        <f t="shared" si="281"/>
        <v/>
      </c>
      <c r="YT15" s="66" t="str">
        <f t="shared" si="282"/>
        <v/>
      </c>
      <c r="YU15" s="66" t="str">
        <f t="shared" si="283"/>
        <v/>
      </c>
      <c r="YV15" s="66" t="str">
        <f t="shared" si="284"/>
        <v/>
      </c>
      <c r="YW15" s="66" t="str">
        <f t="shared" si="285"/>
        <v/>
      </c>
      <c r="YX15" s="66" t="str">
        <f t="shared" si="286"/>
        <v/>
      </c>
      <c r="YY15" s="66" t="str">
        <f t="shared" si="287"/>
        <v/>
      </c>
      <c r="YZ15" s="66" t="str">
        <f t="shared" si="288"/>
        <v/>
      </c>
      <c r="ZA15" s="66" t="str">
        <f t="shared" si="289"/>
        <v/>
      </c>
      <c r="ZB15" s="66" t="str">
        <f t="shared" si="290"/>
        <v/>
      </c>
      <c r="ZC15" s="66" t="str">
        <f t="shared" si="291"/>
        <v/>
      </c>
      <c r="ZD15" s="66" t="str">
        <f t="shared" si="292"/>
        <v/>
      </c>
      <c r="ZE15" s="66" t="str">
        <f t="shared" si="293"/>
        <v/>
      </c>
      <c r="ZF15" s="66" t="str">
        <f t="shared" si="294"/>
        <v/>
      </c>
      <c r="ZG15" s="66" t="str">
        <f t="shared" si="295"/>
        <v/>
      </c>
      <c r="ZH15" s="66" t="str">
        <f t="shared" si="296"/>
        <v/>
      </c>
      <c r="ZI15" s="66" t="str">
        <f t="shared" si="297"/>
        <v/>
      </c>
      <c r="ZJ15" s="66" t="str">
        <f t="shared" si="298"/>
        <v/>
      </c>
      <c r="ZK15" s="66" t="str">
        <f t="shared" si="299"/>
        <v/>
      </c>
      <c r="ZL15" s="66" t="str">
        <f t="shared" si="300"/>
        <v/>
      </c>
      <c r="ZM15" s="66" t="str">
        <f t="shared" si="301"/>
        <v/>
      </c>
      <c r="ZN15" s="66" t="str">
        <f t="shared" si="302"/>
        <v/>
      </c>
      <c r="ZO15" s="66" t="str">
        <f t="shared" si="303"/>
        <v/>
      </c>
      <c r="ZP15" s="66" t="str">
        <f t="shared" si="304"/>
        <v/>
      </c>
      <c r="ZQ15" s="66" t="str">
        <f t="shared" si="305"/>
        <v/>
      </c>
      <c r="ZR15" s="66" t="str">
        <f t="shared" si="306"/>
        <v/>
      </c>
      <c r="ZS15" s="66" t="str">
        <f t="shared" si="307"/>
        <v/>
      </c>
      <c r="ZT15" s="66" t="str">
        <f t="shared" si="308"/>
        <v/>
      </c>
      <c r="ZU15" s="66" t="str">
        <f t="shared" si="309"/>
        <v/>
      </c>
      <c r="ZV15" s="66" t="str">
        <f t="shared" si="310"/>
        <v/>
      </c>
      <c r="ZW15" s="66" t="str">
        <f t="shared" si="311"/>
        <v/>
      </c>
      <c r="ZX15" s="66" t="str">
        <f t="shared" si="312"/>
        <v/>
      </c>
      <c r="ZY15" s="66" t="str">
        <f t="shared" si="313"/>
        <v/>
      </c>
      <c r="ZZ15" s="66" t="str">
        <f t="shared" si="314"/>
        <v/>
      </c>
      <c r="AAA15" s="66" t="str">
        <f t="shared" si="315"/>
        <v/>
      </c>
      <c r="AAB15" s="66" t="str">
        <f t="shared" si="316"/>
        <v/>
      </c>
      <c r="AAC15" s="66" t="str">
        <f t="shared" si="317"/>
        <v/>
      </c>
      <c r="AAD15" s="66" t="str">
        <f t="shared" si="318"/>
        <v/>
      </c>
      <c r="AAE15" s="66" t="str">
        <f t="shared" si="319"/>
        <v/>
      </c>
      <c r="AAF15" s="66" t="str">
        <f t="shared" si="320"/>
        <v/>
      </c>
      <c r="AAG15" s="66" t="str">
        <f t="shared" si="321"/>
        <v/>
      </c>
      <c r="AAH15" s="66" t="str">
        <f t="shared" si="322"/>
        <v/>
      </c>
      <c r="AAI15" s="66" t="str">
        <f t="shared" si="323"/>
        <v/>
      </c>
      <c r="AAJ15" s="66" t="str">
        <f t="shared" si="324"/>
        <v/>
      </c>
      <c r="AAK15" s="66" t="str">
        <f t="shared" si="325"/>
        <v/>
      </c>
      <c r="AAL15" s="66" t="str">
        <f t="shared" si="326"/>
        <v/>
      </c>
      <c r="AAM15" s="66" t="str">
        <f t="shared" si="327"/>
        <v/>
      </c>
      <c r="AAN15" s="66" t="str">
        <f t="shared" si="328"/>
        <v/>
      </c>
      <c r="AAO15" s="66" t="str">
        <f t="shared" si="329"/>
        <v/>
      </c>
      <c r="AAP15" s="66" t="str">
        <f t="shared" si="330"/>
        <v/>
      </c>
      <c r="AAQ15" s="66" t="str">
        <f t="shared" si="331"/>
        <v/>
      </c>
      <c r="AAR15" s="66" t="str">
        <f t="shared" si="332"/>
        <v/>
      </c>
      <c r="AAS15" s="66" t="str">
        <f t="shared" si="333"/>
        <v/>
      </c>
      <c r="AAT15" s="66" t="str">
        <f t="shared" si="334"/>
        <v/>
      </c>
      <c r="AAU15" s="66" t="str">
        <f t="shared" si="335"/>
        <v/>
      </c>
      <c r="AAV15" s="66" t="str">
        <f t="shared" si="336"/>
        <v/>
      </c>
      <c r="AAW15" s="66" t="str">
        <f t="shared" si="337"/>
        <v/>
      </c>
      <c r="AAX15" s="66" t="str">
        <f t="shared" si="338"/>
        <v/>
      </c>
      <c r="AAY15" s="66" t="str">
        <f t="shared" si="339"/>
        <v/>
      </c>
      <c r="AAZ15" s="66" t="str">
        <f t="shared" si="340"/>
        <v/>
      </c>
      <c r="ABA15" s="66" t="str">
        <f t="shared" si="341"/>
        <v/>
      </c>
      <c r="ABB15" s="66" t="str">
        <f t="shared" si="342"/>
        <v/>
      </c>
      <c r="ABC15" s="66" t="str">
        <f t="shared" si="343"/>
        <v/>
      </c>
      <c r="ABD15" s="66" t="str">
        <f t="shared" si="344"/>
        <v/>
      </c>
      <c r="ABE15" s="66" t="str">
        <f t="shared" si="345"/>
        <v/>
      </c>
      <c r="ABF15" s="66" t="str">
        <f t="shared" si="346"/>
        <v/>
      </c>
      <c r="ABG15" s="66" t="str">
        <f t="shared" si="347"/>
        <v/>
      </c>
      <c r="ABH15" s="66" t="str">
        <f t="shared" si="348"/>
        <v/>
      </c>
      <c r="ABI15" s="66" t="str">
        <f t="shared" si="349"/>
        <v/>
      </c>
      <c r="ABJ15" s="66" t="str">
        <f t="shared" si="350"/>
        <v/>
      </c>
      <c r="ABK15" s="66" t="str">
        <f t="shared" si="351"/>
        <v/>
      </c>
      <c r="ABL15" s="66" t="str">
        <f t="shared" si="352"/>
        <v/>
      </c>
      <c r="ABM15" s="66" t="str">
        <f t="shared" si="353"/>
        <v/>
      </c>
      <c r="ABN15" s="66" t="str">
        <f t="shared" si="354"/>
        <v/>
      </c>
      <c r="ABO15" s="66" t="str">
        <f t="shared" si="355"/>
        <v/>
      </c>
      <c r="ABP15" s="66" t="str">
        <f t="shared" si="356"/>
        <v/>
      </c>
      <c r="ABQ15" s="66" t="str">
        <f t="shared" si="357"/>
        <v/>
      </c>
      <c r="ABR15" s="66" t="str">
        <f t="shared" si="358"/>
        <v/>
      </c>
      <c r="ABS15" s="66" t="str">
        <f t="shared" si="359"/>
        <v/>
      </c>
      <c r="ABT15" s="66" t="str">
        <f t="shared" si="360"/>
        <v/>
      </c>
      <c r="ABU15" s="66" t="str">
        <f t="shared" si="361"/>
        <v/>
      </c>
      <c r="ABV15" s="66" t="str">
        <f t="shared" si="362"/>
        <v/>
      </c>
      <c r="ABW15" s="66" t="str">
        <f t="shared" si="363"/>
        <v/>
      </c>
      <c r="ABX15" s="66" t="str">
        <f t="shared" si="364"/>
        <v/>
      </c>
      <c r="ABY15" s="66" t="str">
        <f t="shared" si="365"/>
        <v/>
      </c>
      <c r="ABZ15" s="66" t="str">
        <f t="shared" si="366"/>
        <v/>
      </c>
      <c r="ACA15" s="66" t="str">
        <f t="shared" si="367"/>
        <v/>
      </c>
      <c r="ACB15" s="66" t="str">
        <f t="shared" si="368"/>
        <v/>
      </c>
      <c r="ACC15" s="66" t="str">
        <f t="shared" si="369"/>
        <v/>
      </c>
      <c r="ACD15" s="66" t="str">
        <f t="shared" si="370"/>
        <v/>
      </c>
      <c r="ACE15" s="66" t="str">
        <f t="shared" si="371"/>
        <v/>
      </c>
      <c r="ACF15" s="66" t="str">
        <f t="shared" si="372"/>
        <v/>
      </c>
      <c r="ACG15" s="66" t="str">
        <f t="shared" si="373"/>
        <v/>
      </c>
      <c r="ACH15" s="66" t="str">
        <f t="shared" si="374"/>
        <v/>
      </c>
      <c r="ACI15" s="66" t="str">
        <f t="shared" si="375"/>
        <v/>
      </c>
      <c r="ACJ15" s="66" t="str">
        <f t="shared" si="376"/>
        <v/>
      </c>
      <c r="ACK15" s="66" t="str">
        <f t="shared" si="377"/>
        <v/>
      </c>
      <c r="ACL15" s="66" t="str">
        <f t="shared" si="378"/>
        <v/>
      </c>
      <c r="ACM15" s="66" t="str">
        <f t="shared" ref="ACM15:ACN15" si="394">IF(AND(ACS$3="Unit", ACL15=""), "", IF(AND(ACS$3="Unit", ACL15="-"),"", IF(ACS$3="Unit", "kg/GJ delivered", IF(AND(NY15&lt;&gt;"", NY15&lt;&gt;"-", NX15="-"),"", IF($H15="","", IF(NX15="nd", "",IF(NX15="&lt;n.a.&gt;", "", IF(NY15="#/MJ", "", IF(NY15="kg/GJ delivered",NX15,IF(NY15="g/MJ delivered",NX15,IF(NY15="kg/MJ delivered",NX15*1000,IF(NY15="mg/MJ delivered",NX15/1000,IF(NY15="g/kg",((NX15)*(1/$I15)*(1/$H15)),IF(NY15="mg/kg",((NX15/1000)*(1/$I15)*(1/$H15)),IF(NY15="mg/MJ delivered",NX15/1000,IF(NY15="-","","Error"))))))))))))))))</f>
        <v/>
      </c>
      <c r="ACN15" s="66" t="str">
        <f t="shared" si="394"/>
        <v/>
      </c>
      <c r="ACO15" s="66" t="str">
        <f t="shared" si="380"/>
        <v/>
      </c>
      <c r="ACP15" s="66" t="str">
        <f t="shared" si="381"/>
        <v/>
      </c>
      <c r="ACQ15" s="66" t="str">
        <f t="shared" si="382"/>
        <v/>
      </c>
      <c r="ACR15" s="66" t="str">
        <f t="shared" si="383"/>
        <v/>
      </c>
      <c r="ACS15" s="66" t="str">
        <f t="shared" si="384"/>
        <v/>
      </c>
      <c r="ACT15" s="66" t="str">
        <f t="shared" si="385"/>
        <v/>
      </c>
    </row>
    <row r="16" spans="1:780" ht="15.75" customHeight="1" x14ac:dyDescent="0.25">
      <c r="B16" s="66">
        <v>75</v>
      </c>
      <c r="C16" s="66" t="s">
        <v>318</v>
      </c>
      <c r="D16" s="66" t="s">
        <v>359</v>
      </c>
      <c r="E16" s="156" t="s">
        <v>396</v>
      </c>
      <c r="F16" s="66" t="s">
        <v>497</v>
      </c>
      <c r="G16" s="66" t="s">
        <v>492</v>
      </c>
      <c r="H16" s="126">
        <v>0.34200000000000003</v>
      </c>
      <c r="I16" s="130">
        <f>'Heating Values'!$D$35</f>
        <v>13.95</v>
      </c>
      <c r="J16" s="66" t="str">
        <f t="shared" si="0"/>
        <v>Firewood, Improved, GLO</v>
      </c>
      <c r="K16" s="66" t="s">
        <v>1254</v>
      </c>
      <c r="L16" s="66" t="s">
        <v>1254</v>
      </c>
      <c r="M16" s="66" t="s">
        <v>1254</v>
      </c>
      <c r="N16" s="66" t="s">
        <v>1253</v>
      </c>
      <c r="O16" s="66" t="s">
        <v>2109</v>
      </c>
      <c r="P16" s="66" t="str">
        <f t="shared" si="8"/>
        <v>GLO</v>
      </c>
      <c r="Q16" s="66" t="s">
        <v>306</v>
      </c>
      <c r="R16" s="165">
        <v>6.1</v>
      </c>
      <c r="S16" s="158" t="s">
        <v>66</v>
      </c>
      <c r="T16" s="163">
        <v>0.81</v>
      </c>
      <c r="U16" s="158" t="s">
        <v>66</v>
      </c>
      <c r="V16" s="158" t="s">
        <v>128</v>
      </c>
      <c r="W16" s="158" t="s">
        <v>128</v>
      </c>
      <c r="X16" s="164">
        <v>308</v>
      </c>
      <c r="Y16" s="158" t="s">
        <v>66</v>
      </c>
      <c r="Z16" s="163">
        <v>0.3</v>
      </c>
      <c r="AA16" s="158" t="s">
        <v>66</v>
      </c>
      <c r="AB16" s="165">
        <v>1</v>
      </c>
      <c r="AC16" s="158" t="s">
        <v>66</v>
      </c>
      <c r="AD16" s="166">
        <v>896000000000000</v>
      </c>
      <c r="AE16" s="158" t="s">
        <v>387</v>
      </c>
      <c r="AF16" s="158" t="s">
        <v>128</v>
      </c>
      <c r="AG16" s="158" t="s">
        <v>128</v>
      </c>
      <c r="AH16" s="158" t="s">
        <v>128</v>
      </c>
      <c r="AI16" s="158" t="s">
        <v>128</v>
      </c>
      <c r="AJ16" s="158" t="s">
        <v>128</v>
      </c>
      <c r="AK16" s="158" t="s">
        <v>128</v>
      </c>
      <c r="AL16" s="158" t="s">
        <v>128</v>
      </c>
      <c r="AM16" s="158" t="s">
        <v>128</v>
      </c>
      <c r="AN16" s="158" t="s">
        <v>128</v>
      </c>
      <c r="AO16" s="158" t="s">
        <v>128</v>
      </c>
      <c r="AP16" s="158" t="s">
        <v>128</v>
      </c>
      <c r="AQ16" s="158" t="s">
        <v>128</v>
      </c>
      <c r="AR16" s="158" t="s">
        <v>128</v>
      </c>
      <c r="AS16" s="158" t="s">
        <v>128</v>
      </c>
      <c r="AT16" s="158" t="s">
        <v>128</v>
      </c>
      <c r="AU16" s="158" t="s">
        <v>128</v>
      </c>
      <c r="AV16" s="158" t="s">
        <v>128</v>
      </c>
      <c r="AW16" s="158" t="s">
        <v>128</v>
      </c>
      <c r="AX16" s="158" t="s">
        <v>128</v>
      </c>
      <c r="AY16" s="158" t="s">
        <v>128</v>
      </c>
      <c r="AZ16" s="158" t="s">
        <v>128</v>
      </c>
      <c r="BA16" s="158" t="s">
        <v>128</v>
      </c>
      <c r="BB16" s="158" t="s">
        <v>128</v>
      </c>
      <c r="BC16" s="158" t="s">
        <v>128</v>
      </c>
      <c r="BD16" s="158" t="s">
        <v>128</v>
      </c>
      <c r="BE16" s="158" t="s">
        <v>128</v>
      </c>
      <c r="BF16" s="158" t="s">
        <v>128</v>
      </c>
      <c r="BG16" s="158" t="s">
        <v>128</v>
      </c>
      <c r="BH16" s="158" t="s">
        <v>128</v>
      </c>
      <c r="BI16" s="158" t="s">
        <v>128</v>
      </c>
      <c r="BJ16" s="158" t="s">
        <v>128</v>
      </c>
      <c r="BK16" s="158" t="s">
        <v>128</v>
      </c>
      <c r="BL16" s="158" t="s">
        <v>128</v>
      </c>
      <c r="BM16" s="158" t="s">
        <v>128</v>
      </c>
      <c r="BN16" s="158" t="s">
        <v>128</v>
      </c>
      <c r="BO16" s="158" t="s">
        <v>128</v>
      </c>
      <c r="BP16" s="158" t="s">
        <v>128</v>
      </c>
      <c r="BQ16" s="158" t="s">
        <v>128</v>
      </c>
      <c r="BR16" s="158" t="s">
        <v>128</v>
      </c>
      <c r="BS16" s="158" t="s">
        <v>128</v>
      </c>
      <c r="BT16" s="158" t="s">
        <v>128</v>
      </c>
      <c r="BU16" s="158" t="s">
        <v>128</v>
      </c>
      <c r="BV16" s="158" t="s">
        <v>128</v>
      </c>
      <c r="BW16" s="158" t="s">
        <v>128</v>
      </c>
      <c r="BX16" s="158" t="s">
        <v>128</v>
      </c>
      <c r="BY16" s="158" t="s">
        <v>128</v>
      </c>
      <c r="BZ16" s="158" t="s">
        <v>128</v>
      </c>
      <c r="CA16" s="158" t="s">
        <v>128</v>
      </c>
      <c r="CB16" s="158" t="s">
        <v>128</v>
      </c>
      <c r="CC16" s="158" t="s">
        <v>128</v>
      </c>
      <c r="CD16" s="158" t="s">
        <v>128</v>
      </c>
      <c r="CE16" s="158" t="s">
        <v>128</v>
      </c>
      <c r="CF16" s="158" t="s">
        <v>128</v>
      </c>
      <c r="CG16" s="158" t="s">
        <v>128</v>
      </c>
      <c r="CH16" s="158" t="s">
        <v>128</v>
      </c>
      <c r="CI16" s="158" t="s">
        <v>128</v>
      </c>
      <c r="CJ16" s="158" t="s">
        <v>128</v>
      </c>
      <c r="CK16" s="158" t="s">
        <v>128</v>
      </c>
      <c r="CL16" s="158" t="s">
        <v>128</v>
      </c>
      <c r="CM16" s="158" t="s">
        <v>128</v>
      </c>
      <c r="CN16" s="158" t="s">
        <v>128</v>
      </c>
      <c r="CO16" s="158" t="s">
        <v>128</v>
      </c>
      <c r="CP16" s="158" t="s">
        <v>128</v>
      </c>
      <c r="CQ16" s="158" t="s">
        <v>128</v>
      </c>
      <c r="CR16" s="158" t="s">
        <v>128</v>
      </c>
      <c r="CS16" s="158" t="s">
        <v>128</v>
      </c>
      <c r="CT16" s="158" t="s">
        <v>128</v>
      </c>
      <c r="CU16" s="158" t="s">
        <v>128</v>
      </c>
      <c r="CV16" s="158" t="s">
        <v>128</v>
      </c>
      <c r="CW16" s="158" t="s">
        <v>128</v>
      </c>
      <c r="CX16" s="158" t="s">
        <v>128</v>
      </c>
      <c r="CY16" s="158" t="s">
        <v>128</v>
      </c>
      <c r="CZ16" s="158" t="s">
        <v>128</v>
      </c>
      <c r="DA16" s="158" t="s">
        <v>128</v>
      </c>
      <c r="DB16" s="158" t="s">
        <v>128</v>
      </c>
      <c r="DC16" s="158" t="s">
        <v>128</v>
      </c>
      <c r="DD16" s="158" t="s">
        <v>128</v>
      </c>
      <c r="DE16" s="158" t="s">
        <v>128</v>
      </c>
      <c r="DF16" s="158" t="s">
        <v>128</v>
      </c>
      <c r="DG16" s="158" t="s">
        <v>128</v>
      </c>
      <c r="DH16" s="158" t="s">
        <v>128</v>
      </c>
      <c r="DI16" s="158" t="s">
        <v>128</v>
      </c>
      <c r="DJ16" s="158" t="s">
        <v>128</v>
      </c>
      <c r="DK16" s="158" t="s">
        <v>128</v>
      </c>
      <c r="DL16" s="158" t="s">
        <v>128</v>
      </c>
      <c r="DM16" s="158" t="s">
        <v>128</v>
      </c>
      <c r="DN16" s="158" t="s">
        <v>128</v>
      </c>
      <c r="DO16" s="158" t="s">
        <v>128</v>
      </c>
      <c r="DP16" s="158" t="s">
        <v>128</v>
      </c>
      <c r="DQ16" s="158" t="s">
        <v>128</v>
      </c>
      <c r="DR16" s="158" t="s">
        <v>128</v>
      </c>
      <c r="DS16" s="158" t="s">
        <v>128</v>
      </c>
      <c r="DT16" s="158" t="s">
        <v>128</v>
      </c>
      <c r="DU16" s="158" t="s">
        <v>128</v>
      </c>
      <c r="DV16" s="158" t="s">
        <v>128</v>
      </c>
      <c r="DW16" s="158" t="s">
        <v>128</v>
      </c>
      <c r="DX16" s="158" t="s">
        <v>128</v>
      </c>
      <c r="DY16" s="158" t="s">
        <v>128</v>
      </c>
      <c r="DZ16" s="158" t="s">
        <v>128</v>
      </c>
      <c r="EA16" s="158" t="s">
        <v>128</v>
      </c>
      <c r="EB16" s="158" t="s">
        <v>128</v>
      </c>
      <c r="EC16" s="158" t="s">
        <v>128</v>
      </c>
      <c r="ED16" s="158" t="s">
        <v>128</v>
      </c>
      <c r="EE16" s="158" t="s">
        <v>128</v>
      </c>
      <c r="EF16" s="158" t="s">
        <v>128</v>
      </c>
      <c r="EG16" s="158" t="s">
        <v>128</v>
      </c>
      <c r="EH16" s="158" t="s">
        <v>128</v>
      </c>
      <c r="EI16" s="158" t="s">
        <v>128</v>
      </c>
      <c r="EJ16" s="158" t="s">
        <v>128</v>
      </c>
      <c r="EK16" s="158" t="s">
        <v>128</v>
      </c>
      <c r="EL16" s="158" t="s">
        <v>128</v>
      </c>
      <c r="EM16" s="158" t="s">
        <v>128</v>
      </c>
      <c r="EN16" s="158" t="s">
        <v>128</v>
      </c>
      <c r="EO16" s="158" t="s">
        <v>128</v>
      </c>
      <c r="EP16" s="158" t="s">
        <v>128</v>
      </c>
      <c r="EQ16" s="158" t="s">
        <v>128</v>
      </c>
      <c r="ER16" s="158" t="s">
        <v>128</v>
      </c>
      <c r="ES16" s="158" t="s">
        <v>128</v>
      </c>
      <c r="ET16" s="158" t="s">
        <v>128</v>
      </c>
      <c r="EU16" s="158" t="s">
        <v>128</v>
      </c>
      <c r="EV16" s="158" t="s">
        <v>128</v>
      </c>
      <c r="EW16" s="158" t="s">
        <v>128</v>
      </c>
      <c r="EX16" s="158" t="s">
        <v>128</v>
      </c>
      <c r="EY16" s="158" t="s">
        <v>128</v>
      </c>
      <c r="EZ16" s="158" t="s">
        <v>128</v>
      </c>
      <c r="FA16" s="158" t="s">
        <v>128</v>
      </c>
      <c r="FB16" s="158" t="s">
        <v>128</v>
      </c>
      <c r="FC16" s="158" t="s">
        <v>128</v>
      </c>
      <c r="FD16" s="158" t="s">
        <v>128</v>
      </c>
      <c r="FE16" s="158" t="s">
        <v>128</v>
      </c>
      <c r="FF16" s="158" t="s">
        <v>128</v>
      </c>
      <c r="FG16" s="158" t="s">
        <v>128</v>
      </c>
      <c r="FH16" s="158" t="s">
        <v>128</v>
      </c>
      <c r="FI16" s="158" t="s">
        <v>128</v>
      </c>
      <c r="FJ16" s="158" t="s">
        <v>128</v>
      </c>
      <c r="FK16" s="158" t="s">
        <v>128</v>
      </c>
      <c r="FL16" s="158" t="s">
        <v>128</v>
      </c>
      <c r="FM16" s="158" t="s">
        <v>128</v>
      </c>
      <c r="FN16" s="158" t="s">
        <v>128</v>
      </c>
      <c r="FO16" s="158" t="s">
        <v>128</v>
      </c>
      <c r="FP16" s="158" t="s">
        <v>128</v>
      </c>
      <c r="FQ16" s="158" t="s">
        <v>128</v>
      </c>
      <c r="FR16" s="158" t="s">
        <v>128</v>
      </c>
      <c r="FS16" s="158" t="s">
        <v>128</v>
      </c>
      <c r="FT16" s="158" t="s">
        <v>128</v>
      </c>
      <c r="FU16" s="158" t="s">
        <v>128</v>
      </c>
      <c r="FV16" s="158" t="s">
        <v>128</v>
      </c>
      <c r="FW16" s="158" t="s">
        <v>128</v>
      </c>
      <c r="FX16" s="158" t="s">
        <v>128</v>
      </c>
      <c r="FY16" s="158" t="s">
        <v>128</v>
      </c>
      <c r="FZ16" s="158" t="s">
        <v>128</v>
      </c>
      <c r="GA16" s="158" t="s">
        <v>128</v>
      </c>
      <c r="GB16" s="158" t="s">
        <v>128</v>
      </c>
      <c r="GC16" s="158" t="s">
        <v>128</v>
      </c>
      <c r="GD16" s="158" t="s">
        <v>128</v>
      </c>
      <c r="GE16" s="158" t="s">
        <v>128</v>
      </c>
      <c r="GF16" s="158" t="s">
        <v>128</v>
      </c>
      <c r="GG16" s="158" t="s">
        <v>128</v>
      </c>
      <c r="GH16" s="158" t="s">
        <v>128</v>
      </c>
      <c r="GI16" s="158" t="s">
        <v>128</v>
      </c>
      <c r="GJ16" s="158" t="s">
        <v>128</v>
      </c>
      <c r="GK16" s="158" t="s">
        <v>128</v>
      </c>
      <c r="GL16" s="158" t="s">
        <v>128</v>
      </c>
      <c r="GM16" s="158" t="s">
        <v>128</v>
      </c>
      <c r="GN16" s="158" t="s">
        <v>128</v>
      </c>
      <c r="GO16" s="158" t="s">
        <v>128</v>
      </c>
      <c r="GP16" s="158" t="s">
        <v>128</v>
      </c>
      <c r="GQ16" s="158" t="s">
        <v>128</v>
      </c>
      <c r="GR16" s="158" t="s">
        <v>128</v>
      </c>
      <c r="GS16" s="158" t="s">
        <v>128</v>
      </c>
      <c r="GT16" s="158" t="s">
        <v>128</v>
      </c>
      <c r="GU16" s="158" t="s">
        <v>128</v>
      </c>
      <c r="GV16" s="158" t="s">
        <v>128</v>
      </c>
      <c r="GW16" s="158" t="s">
        <v>128</v>
      </c>
      <c r="GX16" s="158" t="s">
        <v>128</v>
      </c>
      <c r="GY16" s="158" t="s">
        <v>128</v>
      </c>
      <c r="GZ16" s="158" t="s">
        <v>128</v>
      </c>
      <c r="HA16" s="158" t="s">
        <v>128</v>
      </c>
      <c r="HB16" s="158" t="s">
        <v>128</v>
      </c>
      <c r="HC16" s="158" t="s">
        <v>128</v>
      </c>
      <c r="HD16" s="158" t="s">
        <v>128</v>
      </c>
      <c r="HE16" s="158" t="s">
        <v>128</v>
      </c>
      <c r="HF16" s="158" t="s">
        <v>128</v>
      </c>
      <c r="HG16" s="158" t="s">
        <v>128</v>
      </c>
      <c r="HH16" s="158" t="s">
        <v>128</v>
      </c>
      <c r="HI16" s="158" t="s">
        <v>128</v>
      </c>
      <c r="HJ16" s="158" t="s">
        <v>128</v>
      </c>
      <c r="HK16" s="158" t="s">
        <v>128</v>
      </c>
      <c r="HL16" s="158" t="s">
        <v>128</v>
      </c>
      <c r="HM16" s="158" t="s">
        <v>128</v>
      </c>
      <c r="HN16" s="158" t="s">
        <v>128</v>
      </c>
      <c r="HO16" s="158" t="s">
        <v>128</v>
      </c>
      <c r="HP16" s="158" t="s">
        <v>128</v>
      </c>
      <c r="HQ16" s="158" t="s">
        <v>128</v>
      </c>
      <c r="HR16" s="158" t="s">
        <v>128</v>
      </c>
      <c r="HS16" s="158" t="s">
        <v>128</v>
      </c>
      <c r="HT16" s="158" t="s">
        <v>128</v>
      </c>
      <c r="HU16" s="158" t="s">
        <v>128</v>
      </c>
      <c r="HV16" s="158" t="s">
        <v>128</v>
      </c>
      <c r="HW16" s="158" t="s">
        <v>128</v>
      </c>
      <c r="HX16" s="158" t="s">
        <v>128</v>
      </c>
      <c r="HY16" s="158" t="s">
        <v>128</v>
      </c>
      <c r="HZ16" s="158" t="s">
        <v>128</v>
      </c>
      <c r="IA16" s="158" t="s">
        <v>128</v>
      </c>
      <c r="IB16" s="158" t="s">
        <v>128</v>
      </c>
      <c r="IC16" s="158" t="s">
        <v>128</v>
      </c>
      <c r="ID16" s="158" t="s">
        <v>128</v>
      </c>
      <c r="IE16" s="158" t="s">
        <v>128</v>
      </c>
      <c r="IF16" s="158" t="s">
        <v>128</v>
      </c>
      <c r="IG16" s="158" t="s">
        <v>128</v>
      </c>
      <c r="IH16" s="158" t="s">
        <v>128</v>
      </c>
      <c r="II16" s="158" t="s">
        <v>128</v>
      </c>
      <c r="IJ16" s="158" t="s">
        <v>128</v>
      </c>
      <c r="IK16" s="158" t="s">
        <v>128</v>
      </c>
      <c r="IL16" s="158" t="s">
        <v>128</v>
      </c>
      <c r="IM16" s="158" t="s">
        <v>128</v>
      </c>
      <c r="IN16" s="158" t="s">
        <v>128</v>
      </c>
      <c r="IO16" s="158" t="s">
        <v>128</v>
      </c>
      <c r="IP16" s="158" t="s">
        <v>128</v>
      </c>
      <c r="IQ16" s="158" t="s">
        <v>128</v>
      </c>
      <c r="IR16" s="158" t="s">
        <v>128</v>
      </c>
      <c r="IS16" s="158" t="s">
        <v>128</v>
      </c>
      <c r="IT16" s="158" t="s">
        <v>128</v>
      </c>
      <c r="IU16" s="158" t="s">
        <v>128</v>
      </c>
      <c r="IV16" s="158" t="s">
        <v>128</v>
      </c>
      <c r="IW16" s="158" t="s">
        <v>128</v>
      </c>
      <c r="IX16" s="158" t="s">
        <v>128</v>
      </c>
      <c r="IY16" s="158" t="s">
        <v>128</v>
      </c>
      <c r="IZ16" s="158" t="s">
        <v>128</v>
      </c>
      <c r="JA16" s="158" t="s">
        <v>128</v>
      </c>
      <c r="JB16" s="158" t="s">
        <v>128</v>
      </c>
      <c r="JC16" s="158" t="s">
        <v>128</v>
      </c>
      <c r="JD16" s="158" t="s">
        <v>128</v>
      </c>
      <c r="JE16" s="158" t="s">
        <v>128</v>
      </c>
      <c r="JF16" s="158" t="s">
        <v>128</v>
      </c>
      <c r="JG16" s="158" t="s">
        <v>128</v>
      </c>
      <c r="JH16" s="158" t="s">
        <v>128</v>
      </c>
      <c r="JI16" s="158" t="s">
        <v>128</v>
      </c>
      <c r="JJ16" s="158" t="s">
        <v>128</v>
      </c>
      <c r="JK16" s="158" t="s">
        <v>128</v>
      </c>
      <c r="JL16" s="158" t="s">
        <v>128</v>
      </c>
      <c r="JM16" s="158" t="s">
        <v>128</v>
      </c>
      <c r="JN16" s="158" t="s">
        <v>128</v>
      </c>
      <c r="JO16" s="158" t="s">
        <v>128</v>
      </c>
      <c r="JP16" s="158" t="s">
        <v>128</v>
      </c>
      <c r="JQ16" s="158" t="s">
        <v>128</v>
      </c>
      <c r="JR16" s="158" t="s">
        <v>128</v>
      </c>
      <c r="JS16" s="158" t="s">
        <v>128</v>
      </c>
      <c r="JT16" s="158" t="s">
        <v>128</v>
      </c>
      <c r="JU16" s="158" t="s">
        <v>128</v>
      </c>
      <c r="JV16" s="158" t="s">
        <v>128</v>
      </c>
      <c r="JW16" s="158" t="s">
        <v>128</v>
      </c>
      <c r="JX16" s="158" t="s">
        <v>128</v>
      </c>
      <c r="JY16" s="158" t="s">
        <v>128</v>
      </c>
      <c r="JZ16" s="158" t="s">
        <v>128</v>
      </c>
      <c r="KA16" s="158" t="s">
        <v>128</v>
      </c>
      <c r="KB16" s="158" t="s">
        <v>128</v>
      </c>
      <c r="KC16" s="158" t="s">
        <v>128</v>
      </c>
      <c r="KD16" s="158" t="s">
        <v>128</v>
      </c>
      <c r="KE16" s="158" t="s">
        <v>128</v>
      </c>
      <c r="KF16" s="158" t="s">
        <v>128</v>
      </c>
      <c r="KG16" s="158" t="s">
        <v>128</v>
      </c>
      <c r="KH16" s="158" t="s">
        <v>128</v>
      </c>
      <c r="KI16" s="158" t="s">
        <v>128</v>
      </c>
      <c r="KJ16" s="158" t="s">
        <v>128</v>
      </c>
      <c r="KK16" s="158" t="s">
        <v>128</v>
      </c>
      <c r="KL16" s="158" t="s">
        <v>128</v>
      </c>
      <c r="KM16" s="158" t="s">
        <v>128</v>
      </c>
      <c r="KN16" s="158" t="s">
        <v>128</v>
      </c>
      <c r="KO16" s="158" t="s">
        <v>128</v>
      </c>
      <c r="KP16" s="158" t="s">
        <v>128</v>
      </c>
      <c r="KQ16" s="158" t="s">
        <v>128</v>
      </c>
      <c r="KR16" s="158" t="s">
        <v>128</v>
      </c>
      <c r="KS16" s="158" t="s">
        <v>128</v>
      </c>
      <c r="KT16" s="158" t="s">
        <v>128</v>
      </c>
      <c r="KU16" s="158" t="s">
        <v>128</v>
      </c>
      <c r="KV16" s="158" t="s">
        <v>128</v>
      </c>
      <c r="KW16" s="158" t="s">
        <v>128</v>
      </c>
      <c r="KX16" s="158" t="s">
        <v>128</v>
      </c>
      <c r="KY16" s="158" t="s">
        <v>128</v>
      </c>
      <c r="KZ16" s="158" t="s">
        <v>128</v>
      </c>
      <c r="LA16" s="158" t="s">
        <v>128</v>
      </c>
      <c r="LB16" s="158" t="s">
        <v>128</v>
      </c>
      <c r="LC16" s="158" t="s">
        <v>128</v>
      </c>
      <c r="LD16" s="158" t="s">
        <v>128</v>
      </c>
      <c r="LE16" s="158" t="s">
        <v>128</v>
      </c>
      <c r="LF16" s="158" t="s">
        <v>128</v>
      </c>
      <c r="LG16" s="158" t="s">
        <v>128</v>
      </c>
      <c r="LH16" s="158" t="s">
        <v>128</v>
      </c>
      <c r="LI16" s="158" t="s">
        <v>128</v>
      </c>
      <c r="LJ16" s="158" t="s">
        <v>128</v>
      </c>
      <c r="LK16" s="158" t="s">
        <v>128</v>
      </c>
      <c r="LL16" s="158" t="s">
        <v>128</v>
      </c>
      <c r="LM16" s="158" t="s">
        <v>128</v>
      </c>
      <c r="LN16" s="158" t="s">
        <v>128</v>
      </c>
      <c r="LO16" s="158" t="s">
        <v>128</v>
      </c>
      <c r="LP16" s="158" t="s">
        <v>128</v>
      </c>
      <c r="LQ16" s="158" t="s">
        <v>128</v>
      </c>
      <c r="LR16" s="158" t="s">
        <v>128</v>
      </c>
      <c r="LS16" s="158" t="s">
        <v>128</v>
      </c>
      <c r="LT16" s="158" t="s">
        <v>128</v>
      </c>
      <c r="LU16" s="158" t="s">
        <v>128</v>
      </c>
      <c r="LV16" s="158" t="s">
        <v>128</v>
      </c>
      <c r="LW16" s="158" t="s">
        <v>128</v>
      </c>
      <c r="LX16" s="158" t="s">
        <v>128</v>
      </c>
      <c r="LY16" s="158" t="s">
        <v>128</v>
      </c>
      <c r="LZ16" s="158" t="s">
        <v>128</v>
      </c>
      <c r="MA16" s="158" t="s">
        <v>128</v>
      </c>
      <c r="MB16" s="158" t="s">
        <v>128</v>
      </c>
      <c r="MC16" s="158" t="s">
        <v>128</v>
      </c>
      <c r="MD16" s="158" t="s">
        <v>128</v>
      </c>
      <c r="ME16" s="158" t="s">
        <v>128</v>
      </c>
      <c r="MF16" s="158" t="s">
        <v>128</v>
      </c>
      <c r="MG16" s="158" t="s">
        <v>128</v>
      </c>
      <c r="MH16" s="158" t="s">
        <v>128</v>
      </c>
      <c r="MI16" s="158" t="s">
        <v>128</v>
      </c>
      <c r="MJ16" s="158" t="s">
        <v>128</v>
      </c>
      <c r="MK16" s="158" t="s">
        <v>128</v>
      </c>
      <c r="ML16" s="158" t="s">
        <v>128</v>
      </c>
      <c r="MM16" s="158" t="s">
        <v>128</v>
      </c>
      <c r="MN16" s="158" t="s">
        <v>128</v>
      </c>
      <c r="MO16" s="158" t="s">
        <v>128</v>
      </c>
      <c r="MP16" s="158" t="s">
        <v>128</v>
      </c>
      <c r="MQ16" s="158" t="s">
        <v>128</v>
      </c>
      <c r="MR16" s="158" t="s">
        <v>128</v>
      </c>
      <c r="MS16" s="158" t="s">
        <v>128</v>
      </c>
      <c r="MT16" s="158" t="s">
        <v>128</v>
      </c>
      <c r="MU16" s="158" t="s">
        <v>128</v>
      </c>
      <c r="MV16" s="158" t="s">
        <v>128</v>
      </c>
      <c r="MW16" s="158" t="s">
        <v>128</v>
      </c>
      <c r="MX16" s="158" t="s">
        <v>128</v>
      </c>
      <c r="MY16" s="158" t="s">
        <v>128</v>
      </c>
      <c r="MZ16" s="158" t="s">
        <v>128</v>
      </c>
      <c r="NA16" s="158" t="s">
        <v>128</v>
      </c>
      <c r="NB16" s="158" t="s">
        <v>128</v>
      </c>
      <c r="NC16" s="158" t="s">
        <v>128</v>
      </c>
      <c r="ND16" s="158" t="s">
        <v>128</v>
      </c>
      <c r="NE16" s="158" t="s">
        <v>128</v>
      </c>
      <c r="NF16" s="158" t="s">
        <v>128</v>
      </c>
      <c r="NG16" s="158" t="s">
        <v>128</v>
      </c>
      <c r="NH16" s="158" t="s">
        <v>128</v>
      </c>
      <c r="NI16" s="158" t="s">
        <v>128</v>
      </c>
      <c r="NJ16" s="158" t="s">
        <v>128</v>
      </c>
      <c r="NK16" s="158" t="s">
        <v>128</v>
      </c>
      <c r="NL16" s="158" t="s">
        <v>128</v>
      </c>
      <c r="NM16" s="158" t="s">
        <v>128</v>
      </c>
      <c r="NN16" s="158" t="s">
        <v>128</v>
      </c>
      <c r="NO16" s="158" t="s">
        <v>128</v>
      </c>
      <c r="NP16" s="158" t="s">
        <v>128</v>
      </c>
      <c r="NQ16" s="158" t="s">
        <v>128</v>
      </c>
      <c r="NR16" s="158" t="s">
        <v>128</v>
      </c>
      <c r="NS16" s="158" t="s">
        <v>128</v>
      </c>
      <c r="NT16" s="158" t="s">
        <v>128</v>
      </c>
      <c r="NU16" s="158" t="s">
        <v>128</v>
      </c>
      <c r="NV16" s="158" t="s">
        <v>128</v>
      </c>
      <c r="NW16" s="158" t="s">
        <v>128</v>
      </c>
      <c r="NX16" s="158" t="s">
        <v>128</v>
      </c>
      <c r="NY16" s="158" t="s">
        <v>128</v>
      </c>
      <c r="NZ16" s="158" t="s">
        <v>128</v>
      </c>
      <c r="OA16" s="158" t="s">
        <v>128</v>
      </c>
      <c r="OB16" s="158" t="s">
        <v>128</v>
      </c>
      <c r="OC16" s="158" t="s">
        <v>128</v>
      </c>
      <c r="OD16" s="158" t="s">
        <v>128</v>
      </c>
      <c r="OE16" s="170" t="s">
        <v>128</v>
      </c>
      <c r="OF16" s="181"/>
      <c r="OG16" s="175">
        <f t="shared" si="9"/>
        <v>6.1</v>
      </c>
      <c r="OH16" s="66" t="str">
        <f t="shared" si="10"/>
        <v>kg/GJ delivered</v>
      </c>
      <c r="OI16" s="126">
        <f t="shared" si="11"/>
        <v>0.81</v>
      </c>
      <c r="OJ16" s="66" t="str">
        <f t="shared" si="12"/>
        <v>kg/GJ delivered</v>
      </c>
      <c r="OK16" s="66" t="str">
        <f t="shared" si="13"/>
        <v/>
      </c>
      <c r="OL16" s="66" t="str">
        <f t="shared" si="14"/>
        <v/>
      </c>
      <c r="OM16" s="159">
        <f t="shared" si="15"/>
        <v>308</v>
      </c>
      <c r="ON16" s="66" t="str">
        <f t="shared" si="16"/>
        <v>kg/GJ delivered</v>
      </c>
      <c r="OO16" s="126">
        <f t="shared" si="17"/>
        <v>0.3</v>
      </c>
      <c r="OP16" s="66" t="str">
        <f t="shared" si="18"/>
        <v>kg/GJ delivered</v>
      </c>
      <c r="OQ16" s="118">
        <f t="shared" si="19"/>
        <v>1</v>
      </c>
      <c r="OR16" s="66" t="str">
        <f t="shared" si="20"/>
        <v>kg/GJ delivered</v>
      </c>
      <c r="OS16" s="66" t="str">
        <f t="shared" si="21"/>
        <v/>
      </c>
      <c r="OT16" s="66" t="str">
        <f t="shared" si="22"/>
        <v/>
      </c>
      <c r="OU16" s="66" t="str">
        <f t="shared" si="23"/>
        <v/>
      </c>
      <c r="OV16" s="66" t="str">
        <f t="shared" si="24"/>
        <v/>
      </c>
      <c r="OW16" s="66" t="str">
        <f t="shared" si="25"/>
        <v/>
      </c>
      <c r="OX16" s="66" t="str">
        <f t="shared" si="26"/>
        <v/>
      </c>
      <c r="OY16" s="66" t="str">
        <f t="shared" si="27"/>
        <v/>
      </c>
      <c r="OZ16" s="66" t="str">
        <f t="shared" si="28"/>
        <v/>
      </c>
      <c r="PA16" s="66" t="str">
        <f t="shared" si="29"/>
        <v/>
      </c>
      <c r="PB16" s="66" t="str">
        <f t="shared" si="30"/>
        <v/>
      </c>
      <c r="PC16" s="66" t="str">
        <f t="shared" si="31"/>
        <v/>
      </c>
      <c r="PD16" s="66" t="str">
        <f t="shared" si="32"/>
        <v/>
      </c>
      <c r="PE16" s="66" t="str">
        <f t="shared" si="33"/>
        <v/>
      </c>
      <c r="PF16" s="66" t="str">
        <f t="shared" si="34"/>
        <v/>
      </c>
      <c r="PG16" s="66" t="str">
        <f t="shared" si="35"/>
        <v/>
      </c>
      <c r="PH16" s="66" t="str">
        <f t="shared" si="36"/>
        <v/>
      </c>
      <c r="PI16" s="66" t="str">
        <f t="shared" si="37"/>
        <v/>
      </c>
      <c r="PJ16" s="66" t="str">
        <f t="shared" si="38"/>
        <v/>
      </c>
      <c r="PK16" s="66" t="str">
        <f t="shared" si="39"/>
        <v/>
      </c>
      <c r="PL16" s="66" t="str">
        <f t="shared" si="40"/>
        <v/>
      </c>
      <c r="PM16" s="66" t="str">
        <f t="shared" si="41"/>
        <v/>
      </c>
      <c r="PN16" s="66" t="str">
        <f t="shared" si="42"/>
        <v/>
      </c>
      <c r="PO16" s="66" t="str">
        <f t="shared" si="43"/>
        <v/>
      </c>
      <c r="PP16" s="66" t="str">
        <f t="shared" si="44"/>
        <v/>
      </c>
      <c r="PQ16" s="66" t="str">
        <f t="shared" si="45"/>
        <v/>
      </c>
      <c r="PR16" s="66" t="str">
        <f t="shared" si="46"/>
        <v/>
      </c>
      <c r="PS16" s="66" t="str">
        <f t="shared" si="47"/>
        <v/>
      </c>
      <c r="PT16" s="66" t="str">
        <f t="shared" si="48"/>
        <v/>
      </c>
      <c r="PU16" s="66" t="str">
        <f t="shared" si="49"/>
        <v/>
      </c>
      <c r="PV16" s="66" t="str">
        <f t="shared" si="50"/>
        <v/>
      </c>
      <c r="PW16" s="66" t="str">
        <f t="shared" si="51"/>
        <v/>
      </c>
      <c r="PX16" s="66" t="str">
        <f t="shared" si="52"/>
        <v/>
      </c>
      <c r="PY16" s="66" t="str">
        <f t="shared" si="53"/>
        <v/>
      </c>
      <c r="PZ16" s="66" t="str">
        <f t="shared" si="54"/>
        <v/>
      </c>
      <c r="QA16" s="66" t="str">
        <f t="shared" si="55"/>
        <v/>
      </c>
      <c r="QB16" s="66" t="str">
        <f t="shared" si="56"/>
        <v/>
      </c>
      <c r="QC16" s="66" t="str">
        <f t="shared" si="57"/>
        <v/>
      </c>
      <c r="QD16" s="66" t="str">
        <f t="shared" si="58"/>
        <v/>
      </c>
      <c r="QE16" s="66" t="str">
        <f t="shared" si="59"/>
        <v/>
      </c>
      <c r="QF16" s="66" t="str">
        <f t="shared" si="60"/>
        <v/>
      </c>
      <c r="QG16" s="66" t="str">
        <f t="shared" si="61"/>
        <v/>
      </c>
      <c r="QH16" s="66" t="str">
        <f t="shared" si="62"/>
        <v/>
      </c>
      <c r="QI16" s="66" t="str">
        <f t="shared" si="63"/>
        <v/>
      </c>
      <c r="QJ16" s="66" t="str">
        <f t="shared" si="64"/>
        <v/>
      </c>
      <c r="QK16" s="66" t="str">
        <f t="shared" si="65"/>
        <v/>
      </c>
      <c r="QL16" s="66" t="str">
        <f t="shared" si="66"/>
        <v/>
      </c>
      <c r="QM16" s="66" t="str">
        <f t="shared" si="67"/>
        <v/>
      </c>
      <c r="QN16" s="66" t="str">
        <f t="shared" si="68"/>
        <v/>
      </c>
      <c r="QO16" s="66" t="str">
        <f t="shared" si="69"/>
        <v/>
      </c>
      <c r="QP16" s="66" t="str">
        <f t="shared" si="70"/>
        <v/>
      </c>
      <c r="QQ16" s="66" t="str">
        <f t="shared" si="71"/>
        <v/>
      </c>
      <c r="QR16" s="66" t="str">
        <f t="shared" si="72"/>
        <v/>
      </c>
      <c r="QS16" s="66" t="str">
        <f t="shared" si="73"/>
        <v/>
      </c>
      <c r="QT16" s="66" t="str">
        <f t="shared" si="74"/>
        <v/>
      </c>
      <c r="QU16" s="66" t="str">
        <f t="shared" si="75"/>
        <v/>
      </c>
      <c r="QV16" s="66" t="str">
        <f t="shared" si="76"/>
        <v/>
      </c>
      <c r="QW16" s="66" t="str">
        <f t="shared" si="77"/>
        <v/>
      </c>
      <c r="QX16" s="66" t="str">
        <f t="shared" si="78"/>
        <v/>
      </c>
      <c r="QY16" s="66" t="str">
        <f t="shared" si="79"/>
        <v/>
      </c>
      <c r="QZ16" s="66" t="str">
        <f t="shared" si="80"/>
        <v/>
      </c>
      <c r="RA16" s="66" t="str">
        <f t="shared" si="81"/>
        <v/>
      </c>
      <c r="RB16" s="66" t="str">
        <f t="shared" si="82"/>
        <v/>
      </c>
      <c r="RC16" s="66" t="str">
        <f t="shared" si="83"/>
        <v/>
      </c>
      <c r="RD16" s="66" t="str">
        <f t="shared" si="84"/>
        <v/>
      </c>
      <c r="RE16" s="66" t="str">
        <f t="shared" si="85"/>
        <v/>
      </c>
      <c r="RF16" s="66" t="str">
        <f t="shared" si="86"/>
        <v/>
      </c>
      <c r="RG16" s="66" t="str">
        <f t="shared" si="87"/>
        <v/>
      </c>
      <c r="RH16" s="66" t="str">
        <f t="shared" si="88"/>
        <v/>
      </c>
      <c r="RI16" s="66" t="str">
        <f t="shared" si="89"/>
        <v/>
      </c>
      <c r="RJ16" s="66" t="str">
        <f t="shared" si="90"/>
        <v/>
      </c>
      <c r="RK16" s="66" t="str">
        <f t="shared" si="91"/>
        <v/>
      </c>
      <c r="RL16" s="66" t="str">
        <f t="shared" si="92"/>
        <v/>
      </c>
      <c r="RM16" s="66" t="str">
        <f t="shared" si="93"/>
        <v/>
      </c>
      <c r="RN16" s="66" t="str">
        <f t="shared" si="94"/>
        <v/>
      </c>
      <c r="RO16" s="66" t="str">
        <f t="shared" si="95"/>
        <v/>
      </c>
      <c r="RP16" s="66" t="str">
        <f t="shared" si="96"/>
        <v/>
      </c>
      <c r="RQ16" s="66" t="str">
        <f t="shared" si="97"/>
        <v/>
      </c>
      <c r="RR16" s="66" t="str">
        <f t="shared" si="98"/>
        <v/>
      </c>
      <c r="RS16" s="66" t="str">
        <f t="shared" si="99"/>
        <v/>
      </c>
      <c r="RT16" s="66" t="str">
        <f t="shared" si="100"/>
        <v/>
      </c>
      <c r="RU16" s="66" t="str">
        <f t="shared" si="101"/>
        <v/>
      </c>
      <c r="RV16" s="66" t="str">
        <f t="shared" si="102"/>
        <v/>
      </c>
      <c r="RW16" s="66" t="str">
        <f t="shared" si="103"/>
        <v/>
      </c>
      <c r="RX16" s="66" t="str">
        <f t="shared" si="104"/>
        <v/>
      </c>
      <c r="RY16" s="66" t="str">
        <f t="shared" si="105"/>
        <v/>
      </c>
      <c r="RZ16" s="66" t="str">
        <f t="shared" si="106"/>
        <v/>
      </c>
      <c r="SA16" s="66" t="str">
        <f t="shared" si="107"/>
        <v/>
      </c>
      <c r="SB16" s="66" t="str">
        <f t="shared" si="108"/>
        <v/>
      </c>
      <c r="SC16" s="66" t="str">
        <f t="shared" si="109"/>
        <v/>
      </c>
      <c r="SD16" s="66" t="str">
        <f t="shared" si="110"/>
        <v/>
      </c>
      <c r="SE16" s="66" t="str">
        <f t="shared" si="111"/>
        <v/>
      </c>
      <c r="SF16" s="66" t="str">
        <f t="shared" si="112"/>
        <v/>
      </c>
      <c r="SG16" s="66" t="str">
        <f t="shared" si="113"/>
        <v/>
      </c>
      <c r="SH16" s="66" t="str">
        <f t="shared" si="114"/>
        <v/>
      </c>
      <c r="SI16" s="66" t="str">
        <f t="shared" si="115"/>
        <v/>
      </c>
      <c r="SJ16" s="66" t="str">
        <f t="shared" si="116"/>
        <v/>
      </c>
      <c r="SK16" s="66" t="str">
        <f t="shared" si="117"/>
        <v/>
      </c>
      <c r="SL16" s="66" t="str">
        <f t="shared" si="118"/>
        <v/>
      </c>
      <c r="SM16" s="66" t="str">
        <f t="shared" si="119"/>
        <v/>
      </c>
      <c r="SN16" s="66" t="str">
        <f t="shared" si="120"/>
        <v/>
      </c>
      <c r="SO16" s="66" t="str">
        <f t="shared" si="121"/>
        <v/>
      </c>
      <c r="SP16" s="66" t="str">
        <f t="shared" si="122"/>
        <v/>
      </c>
      <c r="SQ16" s="66" t="str">
        <f t="shared" si="123"/>
        <v/>
      </c>
      <c r="SR16" s="66" t="str">
        <f t="shared" si="124"/>
        <v/>
      </c>
      <c r="SS16" s="66" t="str">
        <f t="shared" si="125"/>
        <v/>
      </c>
      <c r="ST16" s="66" t="str">
        <f t="shared" si="126"/>
        <v/>
      </c>
      <c r="SU16" s="66" t="str">
        <f t="shared" si="127"/>
        <v/>
      </c>
      <c r="SV16" s="66" t="str">
        <f t="shared" si="128"/>
        <v/>
      </c>
      <c r="SW16" s="66" t="str">
        <f t="shared" si="129"/>
        <v/>
      </c>
      <c r="SX16" s="66" t="str">
        <f t="shared" si="130"/>
        <v/>
      </c>
      <c r="SY16" s="66" t="str">
        <f t="shared" si="131"/>
        <v/>
      </c>
      <c r="SZ16" s="66" t="str">
        <f t="shared" si="132"/>
        <v/>
      </c>
      <c r="TA16" s="66" t="str">
        <f t="shared" si="133"/>
        <v/>
      </c>
      <c r="TB16" s="66" t="str">
        <f t="shared" si="134"/>
        <v/>
      </c>
      <c r="TC16" s="66" t="str">
        <f t="shared" si="135"/>
        <v/>
      </c>
      <c r="TD16" s="66" t="str">
        <f t="shared" si="136"/>
        <v/>
      </c>
      <c r="TE16" s="66" t="str">
        <f t="shared" si="137"/>
        <v/>
      </c>
      <c r="TF16" s="66" t="str">
        <f t="shared" si="138"/>
        <v/>
      </c>
      <c r="TG16" s="66" t="str">
        <f t="shared" si="139"/>
        <v/>
      </c>
      <c r="TH16" s="66" t="str">
        <f t="shared" si="140"/>
        <v/>
      </c>
      <c r="TI16" s="66" t="str">
        <f t="shared" si="141"/>
        <v/>
      </c>
      <c r="TJ16" s="66" t="str">
        <f t="shared" si="142"/>
        <v/>
      </c>
      <c r="TK16" s="66" t="str">
        <f t="shared" si="143"/>
        <v/>
      </c>
      <c r="TL16" s="66" t="str">
        <f t="shared" si="144"/>
        <v/>
      </c>
      <c r="TM16" s="66" t="str">
        <f t="shared" si="145"/>
        <v/>
      </c>
      <c r="TN16" s="66" t="str">
        <f t="shared" si="146"/>
        <v/>
      </c>
      <c r="TO16" s="66" t="str">
        <f t="shared" si="147"/>
        <v/>
      </c>
      <c r="TP16" s="66" t="str">
        <f t="shared" si="148"/>
        <v/>
      </c>
      <c r="TQ16" s="66" t="str">
        <f t="shared" si="149"/>
        <v/>
      </c>
      <c r="TR16" s="66" t="str">
        <f t="shared" si="150"/>
        <v/>
      </c>
      <c r="TS16" s="66" t="str">
        <f t="shared" si="151"/>
        <v/>
      </c>
      <c r="TT16" s="66" t="str">
        <f t="shared" si="152"/>
        <v/>
      </c>
      <c r="TU16" s="66" t="str">
        <f t="shared" si="153"/>
        <v/>
      </c>
      <c r="TV16" s="66" t="str">
        <f t="shared" si="154"/>
        <v/>
      </c>
      <c r="TW16" s="66" t="str">
        <f t="shared" si="155"/>
        <v/>
      </c>
      <c r="TX16" s="66" t="str">
        <f t="shared" si="156"/>
        <v/>
      </c>
      <c r="TY16" s="66" t="str">
        <f t="shared" si="157"/>
        <v/>
      </c>
      <c r="TZ16" s="66" t="str">
        <f t="shared" si="158"/>
        <v/>
      </c>
      <c r="UA16" s="66" t="str">
        <f t="shared" si="159"/>
        <v/>
      </c>
      <c r="UB16" s="66" t="str">
        <f t="shared" si="160"/>
        <v/>
      </c>
      <c r="UC16" s="66" t="str">
        <f t="shared" si="161"/>
        <v/>
      </c>
      <c r="UD16" s="66" t="str">
        <f t="shared" si="162"/>
        <v/>
      </c>
      <c r="UE16" s="66" t="str">
        <f t="shared" si="163"/>
        <v/>
      </c>
      <c r="UF16" s="66" t="str">
        <f t="shared" si="164"/>
        <v/>
      </c>
      <c r="UG16" s="66" t="str">
        <f t="shared" si="165"/>
        <v/>
      </c>
      <c r="UH16" s="66" t="str">
        <f t="shared" si="166"/>
        <v/>
      </c>
      <c r="UI16" s="66" t="str">
        <f t="shared" si="167"/>
        <v/>
      </c>
      <c r="UJ16" s="66" t="str">
        <f t="shared" si="168"/>
        <v/>
      </c>
      <c r="UK16" s="66" t="str">
        <f t="shared" si="169"/>
        <v/>
      </c>
      <c r="UL16" s="66" t="str">
        <f t="shared" si="170"/>
        <v/>
      </c>
      <c r="UM16" s="66" t="str">
        <f t="shared" si="171"/>
        <v/>
      </c>
      <c r="UN16" s="66" t="str">
        <f t="shared" si="172"/>
        <v/>
      </c>
      <c r="UO16" s="66" t="str">
        <f t="shared" si="173"/>
        <v/>
      </c>
      <c r="UP16" s="66" t="str">
        <f t="shared" si="174"/>
        <v/>
      </c>
      <c r="UQ16" s="66" t="str">
        <f t="shared" si="175"/>
        <v/>
      </c>
      <c r="UR16" s="66" t="str">
        <f t="shared" si="176"/>
        <v/>
      </c>
      <c r="US16" s="66" t="str">
        <f t="shared" si="177"/>
        <v/>
      </c>
      <c r="UT16" s="66" t="str">
        <f t="shared" si="178"/>
        <v/>
      </c>
      <c r="UU16" s="66" t="str">
        <f t="shared" si="179"/>
        <v/>
      </c>
      <c r="UV16" s="66" t="str">
        <f t="shared" si="180"/>
        <v/>
      </c>
      <c r="UW16" s="66" t="str">
        <f t="shared" si="181"/>
        <v/>
      </c>
      <c r="UX16" s="66" t="str">
        <f t="shared" si="182"/>
        <v/>
      </c>
      <c r="UY16" s="66" t="str">
        <f t="shared" si="183"/>
        <v/>
      </c>
      <c r="UZ16" s="66" t="str">
        <f t="shared" si="184"/>
        <v/>
      </c>
      <c r="VA16" s="66" t="str">
        <f t="shared" si="185"/>
        <v/>
      </c>
      <c r="VB16" s="66" t="str">
        <f t="shared" si="186"/>
        <v/>
      </c>
      <c r="VC16" s="66" t="str">
        <f t="shared" si="187"/>
        <v/>
      </c>
      <c r="VD16" s="66" t="str">
        <f t="shared" si="188"/>
        <v/>
      </c>
      <c r="VE16" s="66" t="str">
        <f t="shared" si="189"/>
        <v/>
      </c>
      <c r="VF16" s="66" t="str">
        <f t="shared" si="190"/>
        <v/>
      </c>
      <c r="VG16" s="66" t="str">
        <f t="shared" si="191"/>
        <v/>
      </c>
      <c r="VH16" s="66" t="str">
        <f t="shared" si="192"/>
        <v/>
      </c>
      <c r="VI16" s="66" t="str">
        <f t="shared" si="193"/>
        <v/>
      </c>
      <c r="VJ16" s="66" t="str">
        <f t="shared" si="194"/>
        <v/>
      </c>
      <c r="VK16" s="66" t="str">
        <f t="shared" si="195"/>
        <v/>
      </c>
      <c r="VL16" s="66" t="str">
        <f t="shared" si="196"/>
        <v/>
      </c>
      <c r="VM16" s="66" t="str">
        <f t="shared" si="197"/>
        <v/>
      </c>
      <c r="VN16" s="66" t="str">
        <f t="shared" si="198"/>
        <v/>
      </c>
      <c r="VO16" s="66" t="str">
        <f t="shared" si="199"/>
        <v/>
      </c>
      <c r="VP16" s="66" t="str">
        <f t="shared" si="200"/>
        <v/>
      </c>
      <c r="VQ16" s="66" t="str">
        <f t="shared" si="201"/>
        <v/>
      </c>
      <c r="VR16" s="66" t="str">
        <f t="shared" si="202"/>
        <v/>
      </c>
      <c r="VS16" s="66" t="str">
        <f t="shared" si="203"/>
        <v/>
      </c>
      <c r="VT16" s="66" t="str">
        <f t="shared" si="204"/>
        <v/>
      </c>
      <c r="VU16" s="66" t="str">
        <f t="shared" si="205"/>
        <v/>
      </c>
      <c r="VV16" s="66" t="str">
        <f t="shared" si="206"/>
        <v/>
      </c>
      <c r="VW16" s="66" t="str">
        <f t="shared" si="207"/>
        <v/>
      </c>
      <c r="VX16" s="66" t="str">
        <f t="shared" si="208"/>
        <v/>
      </c>
      <c r="VY16" s="66" t="str">
        <f t="shared" si="209"/>
        <v/>
      </c>
      <c r="VZ16" s="66" t="str">
        <f t="shared" si="210"/>
        <v/>
      </c>
      <c r="WA16" s="66" t="str">
        <f t="shared" si="211"/>
        <v/>
      </c>
      <c r="WB16" s="66" t="str">
        <f t="shared" si="212"/>
        <v/>
      </c>
      <c r="WC16" s="66" t="str">
        <f t="shared" si="213"/>
        <v/>
      </c>
      <c r="WD16" s="66" t="str">
        <f t="shared" si="214"/>
        <v/>
      </c>
      <c r="WE16" s="66" t="str">
        <f t="shared" si="215"/>
        <v/>
      </c>
      <c r="WF16" s="66" t="str">
        <f t="shared" si="216"/>
        <v/>
      </c>
      <c r="WG16" s="66" t="str">
        <f t="shared" si="217"/>
        <v/>
      </c>
      <c r="WH16" s="66" t="str">
        <f t="shared" si="218"/>
        <v/>
      </c>
      <c r="WI16" s="66" t="str">
        <f t="shared" si="219"/>
        <v/>
      </c>
      <c r="WJ16" s="66" t="str">
        <f t="shared" si="220"/>
        <v/>
      </c>
      <c r="WK16" s="66" t="str">
        <f t="shared" si="221"/>
        <v/>
      </c>
      <c r="WL16" s="66" t="str">
        <f t="shared" si="222"/>
        <v/>
      </c>
      <c r="WM16" s="66" t="str">
        <f t="shared" si="223"/>
        <v/>
      </c>
      <c r="WN16" s="66" t="str">
        <f t="shared" si="224"/>
        <v/>
      </c>
      <c r="WO16" s="66" t="str">
        <f t="shared" si="225"/>
        <v/>
      </c>
      <c r="WP16" s="66" t="str">
        <f t="shared" si="226"/>
        <v/>
      </c>
      <c r="WQ16" s="66" t="str">
        <f t="shared" si="227"/>
        <v/>
      </c>
      <c r="WR16" s="66" t="str">
        <f t="shared" si="228"/>
        <v/>
      </c>
      <c r="WS16" s="66" t="str">
        <f t="shared" si="229"/>
        <v/>
      </c>
      <c r="WT16" s="66" t="str">
        <f t="shared" si="230"/>
        <v/>
      </c>
      <c r="WU16" s="66" t="str">
        <f t="shared" si="231"/>
        <v/>
      </c>
      <c r="WV16" s="66" t="str">
        <f t="shared" si="232"/>
        <v/>
      </c>
      <c r="WW16" s="66" t="str">
        <f t="shared" si="233"/>
        <v/>
      </c>
      <c r="WX16" s="66" t="str">
        <f t="shared" si="234"/>
        <v/>
      </c>
      <c r="WY16" s="66" t="str">
        <f t="shared" si="235"/>
        <v/>
      </c>
      <c r="WZ16" s="66" t="str">
        <f t="shared" si="236"/>
        <v/>
      </c>
      <c r="XA16" s="66" t="str">
        <f t="shared" si="237"/>
        <v/>
      </c>
      <c r="XB16" s="66" t="str">
        <f t="shared" si="238"/>
        <v/>
      </c>
      <c r="XC16" s="66" t="str">
        <f t="shared" si="239"/>
        <v/>
      </c>
      <c r="XD16" s="66" t="str">
        <f t="shared" si="240"/>
        <v/>
      </c>
      <c r="XE16" s="66" t="str">
        <f t="shared" si="241"/>
        <v/>
      </c>
      <c r="XF16" s="66" t="str">
        <f t="shared" si="242"/>
        <v/>
      </c>
      <c r="XG16" s="66" t="str">
        <f t="shared" si="243"/>
        <v/>
      </c>
      <c r="XH16" s="66" t="str">
        <f t="shared" si="244"/>
        <v/>
      </c>
      <c r="XI16" s="66" t="str">
        <f t="shared" si="245"/>
        <v/>
      </c>
      <c r="XJ16" s="66" t="str">
        <f t="shared" si="246"/>
        <v/>
      </c>
      <c r="XK16" s="66" t="str">
        <f t="shared" si="247"/>
        <v/>
      </c>
      <c r="XL16" s="66" t="str">
        <f t="shared" si="248"/>
        <v/>
      </c>
      <c r="XM16" s="66" t="str">
        <f t="shared" si="249"/>
        <v/>
      </c>
      <c r="XN16" s="66" t="str">
        <f t="shared" si="250"/>
        <v/>
      </c>
      <c r="XO16" s="66" t="str">
        <f t="shared" si="251"/>
        <v/>
      </c>
      <c r="XP16" s="66" t="str">
        <f t="shared" si="252"/>
        <v/>
      </c>
      <c r="XQ16" s="66" t="str">
        <f t="shared" si="253"/>
        <v/>
      </c>
      <c r="XR16" s="66" t="str">
        <f t="shared" si="254"/>
        <v/>
      </c>
      <c r="XS16" s="66" t="str">
        <f t="shared" si="255"/>
        <v/>
      </c>
      <c r="XT16" s="66" t="str">
        <f t="shared" si="256"/>
        <v/>
      </c>
      <c r="XU16" s="66" t="str">
        <f t="shared" si="257"/>
        <v/>
      </c>
      <c r="XV16" s="66" t="str">
        <f t="shared" si="258"/>
        <v/>
      </c>
      <c r="XW16" s="66" t="str">
        <f t="shared" si="259"/>
        <v/>
      </c>
      <c r="XX16" s="66" t="str">
        <f t="shared" si="260"/>
        <v/>
      </c>
      <c r="XY16" s="66" t="str">
        <f t="shared" si="261"/>
        <v/>
      </c>
      <c r="XZ16" s="66" t="str">
        <f t="shared" si="262"/>
        <v/>
      </c>
      <c r="YA16" s="66" t="str">
        <f t="shared" si="263"/>
        <v/>
      </c>
      <c r="YB16" s="66" t="str">
        <f t="shared" si="264"/>
        <v/>
      </c>
      <c r="YC16" s="66" t="str">
        <f t="shared" si="265"/>
        <v/>
      </c>
      <c r="YD16" s="66" t="str">
        <f t="shared" si="266"/>
        <v/>
      </c>
      <c r="YE16" s="66" t="str">
        <f t="shared" si="267"/>
        <v/>
      </c>
      <c r="YF16" s="66" t="str">
        <f t="shared" si="268"/>
        <v/>
      </c>
      <c r="YG16" s="66" t="str">
        <f t="shared" si="269"/>
        <v/>
      </c>
      <c r="YH16" s="66" t="str">
        <f t="shared" si="270"/>
        <v/>
      </c>
      <c r="YI16" s="66" t="str">
        <f t="shared" si="271"/>
        <v/>
      </c>
      <c r="YJ16" s="66" t="str">
        <f t="shared" si="272"/>
        <v/>
      </c>
      <c r="YK16" s="66" t="str">
        <f t="shared" si="273"/>
        <v/>
      </c>
      <c r="YL16" s="66" t="str">
        <f t="shared" si="274"/>
        <v/>
      </c>
      <c r="YM16" s="66" t="str">
        <f t="shared" si="275"/>
        <v/>
      </c>
      <c r="YN16" s="66" t="str">
        <f t="shared" si="276"/>
        <v/>
      </c>
      <c r="YO16" s="66" t="str">
        <f t="shared" si="277"/>
        <v/>
      </c>
      <c r="YP16" s="66" t="str">
        <f t="shared" si="278"/>
        <v/>
      </c>
      <c r="YQ16" s="66" t="str">
        <f t="shared" si="279"/>
        <v/>
      </c>
      <c r="YR16" s="66" t="str">
        <f t="shared" si="280"/>
        <v/>
      </c>
      <c r="YS16" s="66" t="str">
        <f t="shared" si="281"/>
        <v/>
      </c>
      <c r="YT16" s="66" t="str">
        <f t="shared" si="282"/>
        <v/>
      </c>
      <c r="YU16" s="66" t="str">
        <f t="shared" si="283"/>
        <v/>
      </c>
      <c r="YV16" s="66" t="str">
        <f t="shared" si="284"/>
        <v/>
      </c>
      <c r="YW16" s="66" t="str">
        <f t="shared" si="285"/>
        <v/>
      </c>
      <c r="YX16" s="66" t="str">
        <f t="shared" si="286"/>
        <v/>
      </c>
      <c r="YY16" s="66" t="str">
        <f t="shared" si="287"/>
        <v/>
      </c>
      <c r="YZ16" s="66" t="str">
        <f t="shared" si="288"/>
        <v/>
      </c>
      <c r="ZA16" s="66" t="str">
        <f t="shared" si="289"/>
        <v/>
      </c>
      <c r="ZB16" s="66" t="str">
        <f t="shared" si="290"/>
        <v/>
      </c>
      <c r="ZC16" s="66" t="str">
        <f t="shared" si="291"/>
        <v/>
      </c>
      <c r="ZD16" s="66" t="str">
        <f t="shared" si="292"/>
        <v/>
      </c>
      <c r="ZE16" s="66" t="str">
        <f t="shared" si="293"/>
        <v/>
      </c>
      <c r="ZF16" s="66" t="str">
        <f t="shared" si="294"/>
        <v/>
      </c>
      <c r="ZG16" s="66" t="str">
        <f t="shared" si="295"/>
        <v/>
      </c>
      <c r="ZH16" s="66" t="str">
        <f t="shared" si="296"/>
        <v/>
      </c>
      <c r="ZI16" s="66" t="str">
        <f t="shared" si="297"/>
        <v/>
      </c>
      <c r="ZJ16" s="66" t="str">
        <f t="shared" si="298"/>
        <v/>
      </c>
      <c r="ZK16" s="66" t="str">
        <f t="shared" si="299"/>
        <v/>
      </c>
      <c r="ZL16" s="66" t="str">
        <f t="shared" si="300"/>
        <v/>
      </c>
      <c r="ZM16" s="66" t="str">
        <f t="shared" si="301"/>
        <v/>
      </c>
      <c r="ZN16" s="66" t="str">
        <f t="shared" si="302"/>
        <v/>
      </c>
      <c r="ZO16" s="66" t="str">
        <f t="shared" si="303"/>
        <v/>
      </c>
      <c r="ZP16" s="66" t="str">
        <f t="shared" si="304"/>
        <v/>
      </c>
      <c r="ZQ16" s="66" t="str">
        <f t="shared" si="305"/>
        <v/>
      </c>
      <c r="ZR16" s="66" t="str">
        <f t="shared" si="306"/>
        <v/>
      </c>
      <c r="ZS16" s="66" t="str">
        <f t="shared" si="307"/>
        <v/>
      </c>
      <c r="ZT16" s="66" t="str">
        <f t="shared" si="308"/>
        <v/>
      </c>
      <c r="ZU16" s="66" t="str">
        <f t="shared" si="309"/>
        <v/>
      </c>
      <c r="ZV16" s="66" t="str">
        <f t="shared" si="310"/>
        <v/>
      </c>
      <c r="ZW16" s="66" t="str">
        <f t="shared" si="311"/>
        <v/>
      </c>
      <c r="ZX16" s="66" t="str">
        <f t="shared" si="312"/>
        <v/>
      </c>
      <c r="ZY16" s="66" t="str">
        <f t="shared" si="313"/>
        <v/>
      </c>
      <c r="ZZ16" s="66" t="str">
        <f t="shared" si="314"/>
        <v/>
      </c>
      <c r="AAA16" s="66" t="str">
        <f t="shared" si="315"/>
        <v/>
      </c>
      <c r="AAB16" s="66" t="str">
        <f t="shared" si="316"/>
        <v/>
      </c>
      <c r="AAC16" s="66" t="str">
        <f t="shared" si="317"/>
        <v/>
      </c>
      <c r="AAD16" s="66" t="str">
        <f t="shared" si="318"/>
        <v/>
      </c>
      <c r="AAE16" s="66" t="str">
        <f t="shared" si="319"/>
        <v/>
      </c>
      <c r="AAF16" s="66" t="str">
        <f t="shared" si="320"/>
        <v/>
      </c>
      <c r="AAG16" s="66" t="str">
        <f t="shared" si="321"/>
        <v/>
      </c>
      <c r="AAH16" s="66" t="str">
        <f t="shared" si="322"/>
        <v/>
      </c>
      <c r="AAI16" s="66" t="str">
        <f t="shared" si="323"/>
        <v/>
      </c>
      <c r="AAJ16" s="66" t="str">
        <f t="shared" si="324"/>
        <v/>
      </c>
      <c r="AAK16" s="66" t="str">
        <f t="shared" si="325"/>
        <v/>
      </c>
      <c r="AAL16" s="66" t="str">
        <f t="shared" si="326"/>
        <v/>
      </c>
      <c r="AAM16" s="66" t="str">
        <f t="shared" si="327"/>
        <v/>
      </c>
      <c r="AAN16" s="66" t="str">
        <f t="shared" si="328"/>
        <v/>
      </c>
      <c r="AAO16" s="66" t="str">
        <f t="shared" si="329"/>
        <v/>
      </c>
      <c r="AAP16" s="66" t="str">
        <f t="shared" si="330"/>
        <v/>
      </c>
      <c r="AAQ16" s="66" t="str">
        <f t="shared" si="331"/>
        <v/>
      </c>
      <c r="AAR16" s="66" t="str">
        <f t="shared" si="332"/>
        <v/>
      </c>
      <c r="AAS16" s="66" t="str">
        <f t="shared" si="333"/>
        <v/>
      </c>
      <c r="AAT16" s="66" t="str">
        <f t="shared" si="334"/>
        <v/>
      </c>
      <c r="AAU16" s="66" t="str">
        <f t="shared" si="335"/>
        <v/>
      </c>
      <c r="AAV16" s="66" t="str">
        <f t="shared" si="336"/>
        <v/>
      </c>
      <c r="AAW16" s="66" t="str">
        <f t="shared" si="337"/>
        <v/>
      </c>
      <c r="AAX16" s="66" t="str">
        <f t="shared" si="338"/>
        <v/>
      </c>
      <c r="AAY16" s="66" t="str">
        <f t="shared" si="339"/>
        <v/>
      </c>
      <c r="AAZ16" s="66" t="str">
        <f t="shared" si="340"/>
        <v/>
      </c>
      <c r="ABA16" s="66" t="str">
        <f t="shared" si="341"/>
        <v/>
      </c>
      <c r="ABB16" s="66" t="str">
        <f t="shared" si="342"/>
        <v/>
      </c>
      <c r="ABC16" s="66" t="str">
        <f t="shared" si="343"/>
        <v/>
      </c>
      <c r="ABD16" s="66" t="str">
        <f t="shared" si="344"/>
        <v/>
      </c>
      <c r="ABE16" s="66" t="str">
        <f t="shared" si="345"/>
        <v/>
      </c>
      <c r="ABF16" s="66" t="str">
        <f t="shared" si="346"/>
        <v/>
      </c>
      <c r="ABG16" s="66" t="str">
        <f t="shared" si="347"/>
        <v/>
      </c>
      <c r="ABH16" s="66" t="str">
        <f t="shared" si="348"/>
        <v/>
      </c>
      <c r="ABI16" s="66" t="str">
        <f t="shared" si="349"/>
        <v/>
      </c>
      <c r="ABJ16" s="66" t="str">
        <f t="shared" si="350"/>
        <v/>
      </c>
      <c r="ABK16" s="66" t="str">
        <f t="shared" si="351"/>
        <v/>
      </c>
      <c r="ABL16" s="66" t="str">
        <f t="shared" si="352"/>
        <v/>
      </c>
      <c r="ABM16" s="66" t="str">
        <f t="shared" si="353"/>
        <v/>
      </c>
      <c r="ABN16" s="66" t="str">
        <f t="shared" si="354"/>
        <v/>
      </c>
      <c r="ABO16" s="66" t="str">
        <f t="shared" si="355"/>
        <v/>
      </c>
      <c r="ABP16" s="66" t="str">
        <f t="shared" si="356"/>
        <v/>
      </c>
      <c r="ABQ16" s="66" t="str">
        <f t="shared" si="357"/>
        <v/>
      </c>
      <c r="ABR16" s="66" t="str">
        <f t="shared" si="358"/>
        <v/>
      </c>
      <c r="ABS16" s="66" t="str">
        <f t="shared" si="359"/>
        <v/>
      </c>
      <c r="ABT16" s="66" t="str">
        <f t="shared" si="360"/>
        <v/>
      </c>
      <c r="ABU16" s="66" t="str">
        <f t="shared" si="361"/>
        <v/>
      </c>
      <c r="ABV16" s="66" t="str">
        <f t="shared" si="362"/>
        <v/>
      </c>
      <c r="ABW16" s="66" t="str">
        <f t="shared" si="363"/>
        <v/>
      </c>
      <c r="ABX16" s="66" t="str">
        <f t="shared" si="364"/>
        <v/>
      </c>
      <c r="ABY16" s="66" t="str">
        <f t="shared" si="365"/>
        <v/>
      </c>
      <c r="ABZ16" s="66" t="str">
        <f t="shared" si="366"/>
        <v/>
      </c>
      <c r="ACA16" s="66" t="str">
        <f t="shared" si="367"/>
        <v/>
      </c>
      <c r="ACB16" s="66" t="str">
        <f t="shared" si="368"/>
        <v/>
      </c>
      <c r="ACC16" s="66" t="str">
        <f t="shared" si="369"/>
        <v/>
      </c>
      <c r="ACD16" s="66" t="str">
        <f t="shared" si="370"/>
        <v/>
      </c>
      <c r="ACE16" s="66" t="str">
        <f t="shared" si="371"/>
        <v/>
      </c>
      <c r="ACF16" s="66" t="str">
        <f t="shared" si="372"/>
        <v/>
      </c>
      <c r="ACG16" s="66" t="str">
        <f t="shared" si="373"/>
        <v/>
      </c>
      <c r="ACH16" s="66" t="str">
        <f t="shared" si="374"/>
        <v/>
      </c>
      <c r="ACI16" s="66" t="str">
        <f t="shared" si="375"/>
        <v/>
      </c>
      <c r="ACJ16" s="66" t="str">
        <f t="shared" si="376"/>
        <v/>
      </c>
      <c r="ACK16" s="66" t="str">
        <f t="shared" si="377"/>
        <v/>
      </c>
      <c r="ACL16" s="66" t="str">
        <f t="shared" si="378"/>
        <v/>
      </c>
      <c r="ACM16" s="66" t="str">
        <f t="shared" ref="ACM16:ACN16" si="395">IF(AND(ACS$3="Unit", ACL16=""), "", IF(AND(ACS$3="Unit", ACL16="-"),"", IF(ACS$3="Unit", "kg/GJ delivered", IF(AND(NY16&lt;&gt;"", NY16&lt;&gt;"-", NX16="-"),"", IF($H16="","", IF(NX16="nd", "",IF(NX16="&lt;n.a.&gt;", "", IF(NY16="#/MJ", "", IF(NY16="kg/GJ delivered",NX16,IF(NY16="g/MJ delivered",NX16,IF(NY16="kg/MJ delivered",NX16*1000,IF(NY16="mg/MJ delivered",NX16/1000,IF(NY16="g/kg",((NX16)*(1/$I16)*(1/$H16)),IF(NY16="mg/kg",((NX16/1000)*(1/$I16)*(1/$H16)),IF(NY16="mg/MJ delivered",NX16/1000,IF(NY16="-","","Error"))))))))))))))))</f>
        <v/>
      </c>
      <c r="ACN16" s="66" t="str">
        <f t="shared" si="395"/>
        <v/>
      </c>
      <c r="ACO16" s="66" t="str">
        <f t="shared" si="380"/>
        <v/>
      </c>
      <c r="ACP16" s="66" t="str">
        <f t="shared" si="381"/>
        <v/>
      </c>
      <c r="ACQ16" s="66" t="str">
        <f t="shared" si="382"/>
        <v/>
      </c>
      <c r="ACR16" s="66" t="str">
        <f t="shared" si="383"/>
        <v/>
      </c>
      <c r="ACS16" s="66" t="str">
        <f t="shared" si="384"/>
        <v/>
      </c>
      <c r="ACT16" s="66" t="str">
        <f t="shared" si="385"/>
        <v/>
      </c>
    </row>
    <row r="17" spans="2:774" ht="15.75" customHeight="1" x14ac:dyDescent="0.25">
      <c r="B17" s="66">
        <v>76</v>
      </c>
      <c r="C17" s="66" t="s">
        <v>319</v>
      </c>
      <c r="D17" s="66" t="s">
        <v>359</v>
      </c>
      <c r="E17" s="156" t="s">
        <v>1780</v>
      </c>
      <c r="F17" s="66" t="s">
        <v>497</v>
      </c>
      <c r="G17" s="66" t="s">
        <v>492</v>
      </c>
      <c r="H17" s="126">
        <v>0.33100000000000002</v>
      </c>
      <c r="I17" s="130">
        <f>'Heating Values'!$D$35</f>
        <v>13.95</v>
      </c>
      <c r="J17" s="66" t="str">
        <f t="shared" si="0"/>
        <v>Firewood, Improved, GLO</v>
      </c>
      <c r="K17" s="66" t="s">
        <v>1254</v>
      </c>
      <c r="L17" s="66" t="s">
        <v>1254</v>
      </c>
      <c r="M17" s="66" t="s">
        <v>1254</v>
      </c>
      <c r="N17" s="66" t="s">
        <v>1253</v>
      </c>
      <c r="O17" s="66" t="s">
        <v>2109</v>
      </c>
      <c r="P17" s="66" t="str">
        <f t="shared" si="8"/>
        <v>GLO</v>
      </c>
      <c r="Q17" s="66" t="s">
        <v>306</v>
      </c>
      <c r="R17" s="162">
        <v>10.6</v>
      </c>
      <c r="S17" s="158" t="s">
        <v>66</v>
      </c>
      <c r="T17" s="163">
        <v>0.51</v>
      </c>
      <c r="U17" s="158" t="s">
        <v>66</v>
      </c>
      <c r="V17" s="158" t="s">
        <v>128</v>
      </c>
      <c r="W17" s="158" t="s">
        <v>128</v>
      </c>
      <c r="X17" s="164">
        <v>304</v>
      </c>
      <c r="Y17" s="158" t="s">
        <v>66</v>
      </c>
      <c r="Z17" s="163">
        <v>0.6</v>
      </c>
      <c r="AA17" s="158" t="s">
        <v>66</v>
      </c>
      <c r="AB17" s="165">
        <v>2.9</v>
      </c>
      <c r="AC17" s="158" t="s">
        <v>66</v>
      </c>
      <c r="AD17" s="166">
        <v>1270000000000000</v>
      </c>
      <c r="AE17" s="158" t="s">
        <v>387</v>
      </c>
      <c r="AF17" s="158" t="s">
        <v>128</v>
      </c>
      <c r="AG17" s="158" t="s">
        <v>128</v>
      </c>
      <c r="AH17" s="158" t="s">
        <v>128</v>
      </c>
      <c r="AI17" s="158" t="s">
        <v>128</v>
      </c>
      <c r="AJ17" s="158" t="s">
        <v>128</v>
      </c>
      <c r="AK17" s="158" t="s">
        <v>128</v>
      </c>
      <c r="AL17" s="158" t="s">
        <v>128</v>
      </c>
      <c r="AM17" s="158" t="s">
        <v>128</v>
      </c>
      <c r="AN17" s="158" t="s">
        <v>128</v>
      </c>
      <c r="AO17" s="158" t="s">
        <v>128</v>
      </c>
      <c r="AP17" s="158" t="s">
        <v>128</v>
      </c>
      <c r="AQ17" s="158" t="s">
        <v>128</v>
      </c>
      <c r="AR17" s="158" t="s">
        <v>128</v>
      </c>
      <c r="AS17" s="158" t="s">
        <v>128</v>
      </c>
      <c r="AT17" s="158" t="s">
        <v>128</v>
      </c>
      <c r="AU17" s="158" t="s">
        <v>128</v>
      </c>
      <c r="AV17" s="158" t="s">
        <v>128</v>
      </c>
      <c r="AW17" s="158" t="s">
        <v>128</v>
      </c>
      <c r="AX17" s="158" t="s">
        <v>128</v>
      </c>
      <c r="AY17" s="158" t="s">
        <v>128</v>
      </c>
      <c r="AZ17" s="158" t="s">
        <v>128</v>
      </c>
      <c r="BA17" s="158" t="s">
        <v>128</v>
      </c>
      <c r="BB17" s="158" t="s">
        <v>128</v>
      </c>
      <c r="BC17" s="158" t="s">
        <v>128</v>
      </c>
      <c r="BD17" s="158" t="s">
        <v>128</v>
      </c>
      <c r="BE17" s="158" t="s">
        <v>128</v>
      </c>
      <c r="BF17" s="158" t="s">
        <v>128</v>
      </c>
      <c r="BG17" s="158" t="s">
        <v>128</v>
      </c>
      <c r="BH17" s="158" t="s">
        <v>128</v>
      </c>
      <c r="BI17" s="158" t="s">
        <v>128</v>
      </c>
      <c r="BJ17" s="158" t="s">
        <v>128</v>
      </c>
      <c r="BK17" s="158" t="s">
        <v>128</v>
      </c>
      <c r="BL17" s="158" t="s">
        <v>128</v>
      </c>
      <c r="BM17" s="158" t="s">
        <v>128</v>
      </c>
      <c r="BN17" s="158" t="s">
        <v>128</v>
      </c>
      <c r="BO17" s="158" t="s">
        <v>128</v>
      </c>
      <c r="BP17" s="158" t="s">
        <v>128</v>
      </c>
      <c r="BQ17" s="158" t="s">
        <v>128</v>
      </c>
      <c r="BR17" s="158" t="s">
        <v>128</v>
      </c>
      <c r="BS17" s="158" t="s">
        <v>128</v>
      </c>
      <c r="BT17" s="158" t="s">
        <v>128</v>
      </c>
      <c r="BU17" s="158" t="s">
        <v>128</v>
      </c>
      <c r="BV17" s="158" t="s">
        <v>128</v>
      </c>
      <c r="BW17" s="158" t="s">
        <v>128</v>
      </c>
      <c r="BX17" s="158" t="s">
        <v>128</v>
      </c>
      <c r="BY17" s="158" t="s">
        <v>128</v>
      </c>
      <c r="BZ17" s="158" t="s">
        <v>128</v>
      </c>
      <c r="CA17" s="158" t="s">
        <v>128</v>
      </c>
      <c r="CB17" s="158" t="s">
        <v>128</v>
      </c>
      <c r="CC17" s="158" t="s">
        <v>128</v>
      </c>
      <c r="CD17" s="158" t="s">
        <v>128</v>
      </c>
      <c r="CE17" s="158" t="s">
        <v>128</v>
      </c>
      <c r="CF17" s="158" t="s">
        <v>128</v>
      </c>
      <c r="CG17" s="158" t="s">
        <v>128</v>
      </c>
      <c r="CH17" s="158" t="s">
        <v>128</v>
      </c>
      <c r="CI17" s="158" t="s">
        <v>128</v>
      </c>
      <c r="CJ17" s="158" t="s">
        <v>128</v>
      </c>
      <c r="CK17" s="158" t="s">
        <v>128</v>
      </c>
      <c r="CL17" s="158" t="s">
        <v>128</v>
      </c>
      <c r="CM17" s="158" t="s">
        <v>128</v>
      </c>
      <c r="CN17" s="158" t="s">
        <v>128</v>
      </c>
      <c r="CO17" s="158" t="s">
        <v>128</v>
      </c>
      <c r="CP17" s="158" t="s">
        <v>128</v>
      </c>
      <c r="CQ17" s="158" t="s">
        <v>128</v>
      </c>
      <c r="CR17" s="158" t="s">
        <v>128</v>
      </c>
      <c r="CS17" s="158" t="s">
        <v>128</v>
      </c>
      <c r="CT17" s="158" t="s">
        <v>128</v>
      </c>
      <c r="CU17" s="158" t="s">
        <v>128</v>
      </c>
      <c r="CV17" s="158" t="s">
        <v>128</v>
      </c>
      <c r="CW17" s="158" t="s">
        <v>128</v>
      </c>
      <c r="CX17" s="158" t="s">
        <v>128</v>
      </c>
      <c r="CY17" s="158" t="s">
        <v>128</v>
      </c>
      <c r="CZ17" s="158" t="s">
        <v>128</v>
      </c>
      <c r="DA17" s="158" t="s">
        <v>128</v>
      </c>
      <c r="DB17" s="158" t="s">
        <v>128</v>
      </c>
      <c r="DC17" s="158" t="s">
        <v>128</v>
      </c>
      <c r="DD17" s="158" t="s">
        <v>128</v>
      </c>
      <c r="DE17" s="158" t="s">
        <v>128</v>
      </c>
      <c r="DF17" s="158" t="s">
        <v>128</v>
      </c>
      <c r="DG17" s="158" t="s">
        <v>128</v>
      </c>
      <c r="DH17" s="158" t="s">
        <v>128</v>
      </c>
      <c r="DI17" s="158" t="s">
        <v>128</v>
      </c>
      <c r="DJ17" s="158" t="s">
        <v>128</v>
      </c>
      <c r="DK17" s="158" t="s">
        <v>128</v>
      </c>
      <c r="DL17" s="158" t="s">
        <v>128</v>
      </c>
      <c r="DM17" s="158" t="s">
        <v>128</v>
      </c>
      <c r="DN17" s="158" t="s">
        <v>128</v>
      </c>
      <c r="DO17" s="158" t="s">
        <v>128</v>
      </c>
      <c r="DP17" s="158" t="s">
        <v>128</v>
      </c>
      <c r="DQ17" s="158" t="s">
        <v>128</v>
      </c>
      <c r="DR17" s="158" t="s">
        <v>128</v>
      </c>
      <c r="DS17" s="158" t="s">
        <v>128</v>
      </c>
      <c r="DT17" s="158" t="s">
        <v>128</v>
      </c>
      <c r="DU17" s="158" t="s">
        <v>128</v>
      </c>
      <c r="DV17" s="158" t="s">
        <v>128</v>
      </c>
      <c r="DW17" s="158" t="s">
        <v>128</v>
      </c>
      <c r="DX17" s="158" t="s">
        <v>128</v>
      </c>
      <c r="DY17" s="158" t="s">
        <v>128</v>
      </c>
      <c r="DZ17" s="158" t="s">
        <v>128</v>
      </c>
      <c r="EA17" s="158" t="s">
        <v>128</v>
      </c>
      <c r="EB17" s="158" t="s">
        <v>128</v>
      </c>
      <c r="EC17" s="158" t="s">
        <v>128</v>
      </c>
      <c r="ED17" s="158" t="s">
        <v>128</v>
      </c>
      <c r="EE17" s="158" t="s">
        <v>128</v>
      </c>
      <c r="EF17" s="158" t="s">
        <v>128</v>
      </c>
      <c r="EG17" s="158" t="s">
        <v>128</v>
      </c>
      <c r="EH17" s="158" t="s">
        <v>128</v>
      </c>
      <c r="EI17" s="158" t="s">
        <v>128</v>
      </c>
      <c r="EJ17" s="158" t="s">
        <v>128</v>
      </c>
      <c r="EK17" s="158" t="s">
        <v>128</v>
      </c>
      <c r="EL17" s="158" t="s">
        <v>128</v>
      </c>
      <c r="EM17" s="158" t="s">
        <v>128</v>
      </c>
      <c r="EN17" s="158" t="s">
        <v>128</v>
      </c>
      <c r="EO17" s="158" t="s">
        <v>128</v>
      </c>
      <c r="EP17" s="158" t="s">
        <v>128</v>
      </c>
      <c r="EQ17" s="158" t="s">
        <v>128</v>
      </c>
      <c r="ER17" s="158" t="s">
        <v>128</v>
      </c>
      <c r="ES17" s="158" t="s">
        <v>128</v>
      </c>
      <c r="ET17" s="158" t="s">
        <v>128</v>
      </c>
      <c r="EU17" s="158" t="s">
        <v>128</v>
      </c>
      <c r="EV17" s="158" t="s">
        <v>128</v>
      </c>
      <c r="EW17" s="158" t="s">
        <v>128</v>
      </c>
      <c r="EX17" s="158" t="s">
        <v>128</v>
      </c>
      <c r="EY17" s="158" t="s">
        <v>128</v>
      </c>
      <c r="EZ17" s="158" t="s">
        <v>128</v>
      </c>
      <c r="FA17" s="158" t="s">
        <v>128</v>
      </c>
      <c r="FB17" s="158" t="s">
        <v>128</v>
      </c>
      <c r="FC17" s="158" t="s">
        <v>128</v>
      </c>
      <c r="FD17" s="158" t="s">
        <v>128</v>
      </c>
      <c r="FE17" s="158" t="s">
        <v>128</v>
      </c>
      <c r="FF17" s="158" t="s">
        <v>128</v>
      </c>
      <c r="FG17" s="158" t="s">
        <v>128</v>
      </c>
      <c r="FH17" s="158" t="s">
        <v>128</v>
      </c>
      <c r="FI17" s="158" t="s">
        <v>128</v>
      </c>
      <c r="FJ17" s="158" t="s">
        <v>128</v>
      </c>
      <c r="FK17" s="158" t="s">
        <v>128</v>
      </c>
      <c r="FL17" s="158" t="s">
        <v>128</v>
      </c>
      <c r="FM17" s="158" t="s">
        <v>128</v>
      </c>
      <c r="FN17" s="158" t="s">
        <v>128</v>
      </c>
      <c r="FO17" s="158" t="s">
        <v>128</v>
      </c>
      <c r="FP17" s="158" t="s">
        <v>128</v>
      </c>
      <c r="FQ17" s="158" t="s">
        <v>128</v>
      </c>
      <c r="FR17" s="158" t="s">
        <v>128</v>
      </c>
      <c r="FS17" s="158" t="s">
        <v>128</v>
      </c>
      <c r="FT17" s="158" t="s">
        <v>128</v>
      </c>
      <c r="FU17" s="158" t="s">
        <v>128</v>
      </c>
      <c r="FV17" s="158" t="s">
        <v>128</v>
      </c>
      <c r="FW17" s="158" t="s">
        <v>128</v>
      </c>
      <c r="FX17" s="158" t="s">
        <v>128</v>
      </c>
      <c r="FY17" s="158" t="s">
        <v>128</v>
      </c>
      <c r="FZ17" s="158" t="s">
        <v>128</v>
      </c>
      <c r="GA17" s="158" t="s">
        <v>128</v>
      </c>
      <c r="GB17" s="158" t="s">
        <v>128</v>
      </c>
      <c r="GC17" s="158" t="s">
        <v>128</v>
      </c>
      <c r="GD17" s="158" t="s">
        <v>128</v>
      </c>
      <c r="GE17" s="158" t="s">
        <v>128</v>
      </c>
      <c r="GF17" s="158" t="s">
        <v>128</v>
      </c>
      <c r="GG17" s="158" t="s">
        <v>128</v>
      </c>
      <c r="GH17" s="158" t="s">
        <v>128</v>
      </c>
      <c r="GI17" s="158" t="s">
        <v>128</v>
      </c>
      <c r="GJ17" s="158" t="s">
        <v>128</v>
      </c>
      <c r="GK17" s="158" t="s">
        <v>128</v>
      </c>
      <c r="GL17" s="158" t="s">
        <v>128</v>
      </c>
      <c r="GM17" s="158" t="s">
        <v>128</v>
      </c>
      <c r="GN17" s="158" t="s">
        <v>128</v>
      </c>
      <c r="GO17" s="158" t="s">
        <v>128</v>
      </c>
      <c r="GP17" s="158" t="s">
        <v>128</v>
      </c>
      <c r="GQ17" s="158" t="s">
        <v>128</v>
      </c>
      <c r="GR17" s="158" t="s">
        <v>128</v>
      </c>
      <c r="GS17" s="158" t="s">
        <v>128</v>
      </c>
      <c r="GT17" s="158" t="s">
        <v>128</v>
      </c>
      <c r="GU17" s="158" t="s">
        <v>128</v>
      </c>
      <c r="GV17" s="158" t="s">
        <v>128</v>
      </c>
      <c r="GW17" s="158" t="s">
        <v>128</v>
      </c>
      <c r="GX17" s="158" t="s">
        <v>128</v>
      </c>
      <c r="GY17" s="158" t="s">
        <v>128</v>
      </c>
      <c r="GZ17" s="158" t="s">
        <v>128</v>
      </c>
      <c r="HA17" s="158" t="s">
        <v>128</v>
      </c>
      <c r="HB17" s="158" t="s">
        <v>128</v>
      </c>
      <c r="HC17" s="158" t="s">
        <v>128</v>
      </c>
      <c r="HD17" s="158" t="s">
        <v>128</v>
      </c>
      <c r="HE17" s="158" t="s">
        <v>128</v>
      </c>
      <c r="HF17" s="158" t="s">
        <v>128</v>
      </c>
      <c r="HG17" s="158" t="s">
        <v>128</v>
      </c>
      <c r="HH17" s="158" t="s">
        <v>128</v>
      </c>
      <c r="HI17" s="158" t="s">
        <v>128</v>
      </c>
      <c r="HJ17" s="158" t="s">
        <v>128</v>
      </c>
      <c r="HK17" s="158" t="s">
        <v>128</v>
      </c>
      <c r="HL17" s="158" t="s">
        <v>128</v>
      </c>
      <c r="HM17" s="158" t="s">
        <v>128</v>
      </c>
      <c r="HN17" s="158" t="s">
        <v>128</v>
      </c>
      <c r="HO17" s="158" t="s">
        <v>128</v>
      </c>
      <c r="HP17" s="158" t="s">
        <v>128</v>
      </c>
      <c r="HQ17" s="158" t="s">
        <v>128</v>
      </c>
      <c r="HR17" s="158" t="s">
        <v>128</v>
      </c>
      <c r="HS17" s="158" t="s">
        <v>128</v>
      </c>
      <c r="HT17" s="158" t="s">
        <v>128</v>
      </c>
      <c r="HU17" s="158" t="s">
        <v>128</v>
      </c>
      <c r="HV17" s="158" t="s">
        <v>128</v>
      </c>
      <c r="HW17" s="158" t="s">
        <v>128</v>
      </c>
      <c r="HX17" s="158" t="s">
        <v>128</v>
      </c>
      <c r="HY17" s="158" t="s">
        <v>128</v>
      </c>
      <c r="HZ17" s="158" t="s">
        <v>128</v>
      </c>
      <c r="IA17" s="158" t="s">
        <v>128</v>
      </c>
      <c r="IB17" s="158" t="s">
        <v>128</v>
      </c>
      <c r="IC17" s="158" t="s">
        <v>128</v>
      </c>
      <c r="ID17" s="158" t="s">
        <v>128</v>
      </c>
      <c r="IE17" s="158" t="s">
        <v>128</v>
      </c>
      <c r="IF17" s="158" t="s">
        <v>128</v>
      </c>
      <c r="IG17" s="158" t="s">
        <v>128</v>
      </c>
      <c r="IH17" s="158" t="s">
        <v>128</v>
      </c>
      <c r="II17" s="158" t="s">
        <v>128</v>
      </c>
      <c r="IJ17" s="158" t="s">
        <v>128</v>
      </c>
      <c r="IK17" s="158" t="s">
        <v>128</v>
      </c>
      <c r="IL17" s="158" t="s">
        <v>128</v>
      </c>
      <c r="IM17" s="158" t="s">
        <v>128</v>
      </c>
      <c r="IN17" s="158" t="s">
        <v>128</v>
      </c>
      <c r="IO17" s="158" t="s">
        <v>128</v>
      </c>
      <c r="IP17" s="158" t="s">
        <v>128</v>
      </c>
      <c r="IQ17" s="158" t="s">
        <v>128</v>
      </c>
      <c r="IR17" s="158" t="s">
        <v>128</v>
      </c>
      <c r="IS17" s="158" t="s">
        <v>128</v>
      </c>
      <c r="IT17" s="158" t="s">
        <v>128</v>
      </c>
      <c r="IU17" s="158" t="s">
        <v>128</v>
      </c>
      <c r="IV17" s="158" t="s">
        <v>128</v>
      </c>
      <c r="IW17" s="158" t="s">
        <v>128</v>
      </c>
      <c r="IX17" s="158" t="s">
        <v>128</v>
      </c>
      <c r="IY17" s="158" t="s">
        <v>128</v>
      </c>
      <c r="IZ17" s="158" t="s">
        <v>128</v>
      </c>
      <c r="JA17" s="158" t="s">
        <v>128</v>
      </c>
      <c r="JB17" s="158" t="s">
        <v>128</v>
      </c>
      <c r="JC17" s="158" t="s">
        <v>128</v>
      </c>
      <c r="JD17" s="158" t="s">
        <v>128</v>
      </c>
      <c r="JE17" s="158" t="s">
        <v>128</v>
      </c>
      <c r="JF17" s="158" t="s">
        <v>128</v>
      </c>
      <c r="JG17" s="158" t="s">
        <v>128</v>
      </c>
      <c r="JH17" s="158" t="s">
        <v>128</v>
      </c>
      <c r="JI17" s="158" t="s">
        <v>128</v>
      </c>
      <c r="JJ17" s="158" t="s">
        <v>128</v>
      </c>
      <c r="JK17" s="158" t="s">
        <v>128</v>
      </c>
      <c r="JL17" s="158" t="s">
        <v>128</v>
      </c>
      <c r="JM17" s="158" t="s">
        <v>128</v>
      </c>
      <c r="JN17" s="158" t="s">
        <v>128</v>
      </c>
      <c r="JO17" s="158" t="s">
        <v>128</v>
      </c>
      <c r="JP17" s="158" t="s">
        <v>128</v>
      </c>
      <c r="JQ17" s="158" t="s">
        <v>128</v>
      </c>
      <c r="JR17" s="158" t="s">
        <v>128</v>
      </c>
      <c r="JS17" s="158" t="s">
        <v>128</v>
      </c>
      <c r="JT17" s="158" t="s">
        <v>128</v>
      </c>
      <c r="JU17" s="158" t="s">
        <v>128</v>
      </c>
      <c r="JV17" s="158" t="s">
        <v>128</v>
      </c>
      <c r="JW17" s="158" t="s">
        <v>128</v>
      </c>
      <c r="JX17" s="158" t="s">
        <v>128</v>
      </c>
      <c r="JY17" s="158" t="s">
        <v>128</v>
      </c>
      <c r="JZ17" s="158" t="s">
        <v>128</v>
      </c>
      <c r="KA17" s="158" t="s">
        <v>128</v>
      </c>
      <c r="KB17" s="158" t="s">
        <v>128</v>
      </c>
      <c r="KC17" s="158" t="s">
        <v>128</v>
      </c>
      <c r="KD17" s="158" t="s">
        <v>128</v>
      </c>
      <c r="KE17" s="158" t="s">
        <v>128</v>
      </c>
      <c r="KF17" s="158" t="s">
        <v>128</v>
      </c>
      <c r="KG17" s="158" t="s">
        <v>128</v>
      </c>
      <c r="KH17" s="158" t="s">
        <v>128</v>
      </c>
      <c r="KI17" s="158" t="s">
        <v>128</v>
      </c>
      <c r="KJ17" s="158" t="s">
        <v>128</v>
      </c>
      <c r="KK17" s="158" t="s">
        <v>128</v>
      </c>
      <c r="KL17" s="158" t="s">
        <v>128</v>
      </c>
      <c r="KM17" s="158" t="s">
        <v>128</v>
      </c>
      <c r="KN17" s="158" t="s">
        <v>128</v>
      </c>
      <c r="KO17" s="158" t="s">
        <v>128</v>
      </c>
      <c r="KP17" s="158" t="s">
        <v>128</v>
      </c>
      <c r="KQ17" s="158" t="s">
        <v>128</v>
      </c>
      <c r="KR17" s="158" t="s">
        <v>128</v>
      </c>
      <c r="KS17" s="158" t="s">
        <v>128</v>
      </c>
      <c r="KT17" s="158" t="s">
        <v>128</v>
      </c>
      <c r="KU17" s="158" t="s">
        <v>128</v>
      </c>
      <c r="KV17" s="158" t="s">
        <v>128</v>
      </c>
      <c r="KW17" s="158" t="s">
        <v>128</v>
      </c>
      <c r="KX17" s="158" t="s">
        <v>128</v>
      </c>
      <c r="KY17" s="158" t="s">
        <v>128</v>
      </c>
      <c r="KZ17" s="158" t="s">
        <v>128</v>
      </c>
      <c r="LA17" s="158" t="s">
        <v>128</v>
      </c>
      <c r="LB17" s="158" t="s">
        <v>128</v>
      </c>
      <c r="LC17" s="158" t="s">
        <v>128</v>
      </c>
      <c r="LD17" s="158" t="s">
        <v>128</v>
      </c>
      <c r="LE17" s="158" t="s">
        <v>128</v>
      </c>
      <c r="LF17" s="158" t="s">
        <v>128</v>
      </c>
      <c r="LG17" s="158" t="s">
        <v>128</v>
      </c>
      <c r="LH17" s="158" t="s">
        <v>128</v>
      </c>
      <c r="LI17" s="158" t="s">
        <v>128</v>
      </c>
      <c r="LJ17" s="158" t="s">
        <v>128</v>
      </c>
      <c r="LK17" s="158" t="s">
        <v>128</v>
      </c>
      <c r="LL17" s="158" t="s">
        <v>128</v>
      </c>
      <c r="LM17" s="158" t="s">
        <v>128</v>
      </c>
      <c r="LN17" s="158" t="s">
        <v>128</v>
      </c>
      <c r="LO17" s="158" t="s">
        <v>128</v>
      </c>
      <c r="LP17" s="158" t="s">
        <v>128</v>
      </c>
      <c r="LQ17" s="158" t="s">
        <v>128</v>
      </c>
      <c r="LR17" s="158" t="s">
        <v>128</v>
      </c>
      <c r="LS17" s="158" t="s">
        <v>128</v>
      </c>
      <c r="LT17" s="158" t="s">
        <v>128</v>
      </c>
      <c r="LU17" s="158" t="s">
        <v>128</v>
      </c>
      <c r="LV17" s="158" t="s">
        <v>128</v>
      </c>
      <c r="LW17" s="158" t="s">
        <v>128</v>
      </c>
      <c r="LX17" s="158" t="s">
        <v>128</v>
      </c>
      <c r="LY17" s="158" t="s">
        <v>128</v>
      </c>
      <c r="LZ17" s="158" t="s">
        <v>128</v>
      </c>
      <c r="MA17" s="158" t="s">
        <v>128</v>
      </c>
      <c r="MB17" s="158" t="s">
        <v>128</v>
      </c>
      <c r="MC17" s="158" t="s">
        <v>128</v>
      </c>
      <c r="MD17" s="158" t="s">
        <v>128</v>
      </c>
      <c r="ME17" s="158" t="s">
        <v>128</v>
      </c>
      <c r="MF17" s="158" t="s">
        <v>128</v>
      </c>
      <c r="MG17" s="158" t="s">
        <v>128</v>
      </c>
      <c r="MH17" s="158" t="s">
        <v>128</v>
      </c>
      <c r="MI17" s="158" t="s">
        <v>128</v>
      </c>
      <c r="MJ17" s="158" t="s">
        <v>128</v>
      </c>
      <c r="MK17" s="158" t="s">
        <v>128</v>
      </c>
      <c r="ML17" s="158" t="s">
        <v>128</v>
      </c>
      <c r="MM17" s="158" t="s">
        <v>128</v>
      </c>
      <c r="MN17" s="158" t="s">
        <v>128</v>
      </c>
      <c r="MO17" s="158" t="s">
        <v>128</v>
      </c>
      <c r="MP17" s="158" t="s">
        <v>128</v>
      </c>
      <c r="MQ17" s="158" t="s">
        <v>128</v>
      </c>
      <c r="MR17" s="158" t="s">
        <v>128</v>
      </c>
      <c r="MS17" s="158" t="s">
        <v>128</v>
      </c>
      <c r="MT17" s="158" t="s">
        <v>128</v>
      </c>
      <c r="MU17" s="158" t="s">
        <v>128</v>
      </c>
      <c r="MV17" s="158" t="s">
        <v>128</v>
      </c>
      <c r="MW17" s="158" t="s">
        <v>128</v>
      </c>
      <c r="MX17" s="158" t="s">
        <v>128</v>
      </c>
      <c r="MY17" s="158" t="s">
        <v>128</v>
      </c>
      <c r="MZ17" s="158" t="s">
        <v>128</v>
      </c>
      <c r="NA17" s="158" t="s">
        <v>128</v>
      </c>
      <c r="NB17" s="158" t="s">
        <v>128</v>
      </c>
      <c r="NC17" s="158" t="s">
        <v>128</v>
      </c>
      <c r="ND17" s="158" t="s">
        <v>128</v>
      </c>
      <c r="NE17" s="158" t="s">
        <v>128</v>
      </c>
      <c r="NF17" s="158" t="s">
        <v>128</v>
      </c>
      <c r="NG17" s="158" t="s">
        <v>128</v>
      </c>
      <c r="NH17" s="158" t="s">
        <v>128</v>
      </c>
      <c r="NI17" s="158" t="s">
        <v>128</v>
      </c>
      <c r="NJ17" s="158" t="s">
        <v>128</v>
      </c>
      <c r="NK17" s="158" t="s">
        <v>128</v>
      </c>
      <c r="NL17" s="158" t="s">
        <v>128</v>
      </c>
      <c r="NM17" s="158" t="s">
        <v>128</v>
      </c>
      <c r="NN17" s="158" t="s">
        <v>128</v>
      </c>
      <c r="NO17" s="158" t="s">
        <v>128</v>
      </c>
      <c r="NP17" s="158" t="s">
        <v>128</v>
      </c>
      <c r="NQ17" s="158" t="s">
        <v>128</v>
      </c>
      <c r="NR17" s="158" t="s">
        <v>128</v>
      </c>
      <c r="NS17" s="158" t="s">
        <v>128</v>
      </c>
      <c r="NT17" s="158" t="s">
        <v>128</v>
      </c>
      <c r="NU17" s="158" t="s">
        <v>128</v>
      </c>
      <c r="NV17" s="158" t="s">
        <v>128</v>
      </c>
      <c r="NW17" s="158" t="s">
        <v>128</v>
      </c>
      <c r="NX17" s="158" t="s">
        <v>128</v>
      </c>
      <c r="NY17" s="158" t="s">
        <v>128</v>
      </c>
      <c r="NZ17" s="158" t="s">
        <v>128</v>
      </c>
      <c r="OA17" s="158" t="s">
        <v>128</v>
      </c>
      <c r="OB17" s="158" t="s">
        <v>128</v>
      </c>
      <c r="OC17" s="158" t="s">
        <v>128</v>
      </c>
      <c r="OD17" s="158" t="s">
        <v>128</v>
      </c>
      <c r="OE17" s="170" t="s">
        <v>128</v>
      </c>
      <c r="OF17" s="181"/>
      <c r="OG17" s="174">
        <f t="shared" si="9"/>
        <v>10.6</v>
      </c>
      <c r="OH17" s="66" t="str">
        <f t="shared" si="10"/>
        <v>kg/GJ delivered</v>
      </c>
      <c r="OI17" s="126">
        <f t="shared" si="11"/>
        <v>0.51</v>
      </c>
      <c r="OJ17" s="66" t="str">
        <f t="shared" si="12"/>
        <v>kg/GJ delivered</v>
      </c>
      <c r="OK17" s="66" t="str">
        <f t="shared" si="13"/>
        <v/>
      </c>
      <c r="OL17" s="66" t="str">
        <f t="shared" si="14"/>
        <v/>
      </c>
      <c r="OM17" s="159">
        <f t="shared" si="15"/>
        <v>304</v>
      </c>
      <c r="ON17" s="66" t="str">
        <f t="shared" si="16"/>
        <v>kg/GJ delivered</v>
      </c>
      <c r="OO17" s="126">
        <f t="shared" si="17"/>
        <v>0.6</v>
      </c>
      <c r="OP17" s="66" t="str">
        <f t="shared" si="18"/>
        <v>kg/GJ delivered</v>
      </c>
      <c r="OQ17" s="118">
        <f t="shared" si="19"/>
        <v>2.9</v>
      </c>
      <c r="OR17" s="66" t="str">
        <f t="shared" si="20"/>
        <v>kg/GJ delivered</v>
      </c>
      <c r="OS17" s="66" t="str">
        <f t="shared" si="21"/>
        <v/>
      </c>
      <c r="OT17" s="66" t="str">
        <f t="shared" si="22"/>
        <v/>
      </c>
      <c r="OU17" s="66" t="str">
        <f t="shared" si="23"/>
        <v/>
      </c>
      <c r="OV17" s="66" t="str">
        <f t="shared" si="24"/>
        <v/>
      </c>
      <c r="OW17" s="66" t="str">
        <f t="shared" si="25"/>
        <v/>
      </c>
      <c r="OX17" s="66" t="str">
        <f t="shared" si="26"/>
        <v/>
      </c>
      <c r="OY17" s="66" t="str">
        <f t="shared" si="27"/>
        <v/>
      </c>
      <c r="OZ17" s="66" t="str">
        <f t="shared" si="28"/>
        <v/>
      </c>
      <c r="PA17" s="66" t="str">
        <f t="shared" si="29"/>
        <v/>
      </c>
      <c r="PB17" s="66" t="str">
        <f t="shared" si="30"/>
        <v/>
      </c>
      <c r="PC17" s="66" t="str">
        <f t="shared" si="31"/>
        <v/>
      </c>
      <c r="PD17" s="66" t="str">
        <f t="shared" si="32"/>
        <v/>
      </c>
      <c r="PE17" s="66" t="str">
        <f t="shared" si="33"/>
        <v/>
      </c>
      <c r="PF17" s="66" t="str">
        <f t="shared" si="34"/>
        <v/>
      </c>
      <c r="PG17" s="66" t="str">
        <f t="shared" si="35"/>
        <v/>
      </c>
      <c r="PH17" s="66" t="str">
        <f t="shared" si="36"/>
        <v/>
      </c>
      <c r="PI17" s="66" t="str">
        <f t="shared" si="37"/>
        <v/>
      </c>
      <c r="PJ17" s="66" t="str">
        <f t="shared" si="38"/>
        <v/>
      </c>
      <c r="PK17" s="66" t="str">
        <f t="shared" si="39"/>
        <v/>
      </c>
      <c r="PL17" s="66" t="str">
        <f t="shared" si="40"/>
        <v/>
      </c>
      <c r="PM17" s="66" t="str">
        <f t="shared" si="41"/>
        <v/>
      </c>
      <c r="PN17" s="66" t="str">
        <f t="shared" si="42"/>
        <v/>
      </c>
      <c r="PO17" s="66" t="str">
        <f t="shared" si="43"/>
        <v/>
      </c>
      <c r="PP17" s="66" t="str">
        <f t="shared" si="44"/>
        <v/>
      </c>
      <c r="PQ17" s="66" t="str">
        <f t="shared" si="45"/>
        <v/>
      </c>
      <c r="PR17" s="66" t="str">
        <f t="shared" si="46"/>
        <v/>
      </c>
      <c r="PS17" s="66" t="str">
        <f t="shared" si="47"/>
        <v/>
      </c>
      <c r="PT17" s="66" t="str">
        <f t="shared" si="48"/>
        <v/>
      </c>
      <c r="PU17" s="66" t="str">
        <f t="shared" si="49"/>
        <v/>
      </c>
      <c r="PV17" s="66" t="str">
        <f t="shared" si="50"/>
        <v/>
      </c>
      <c r="PW17" s="66" t="str">
        <f t="shared" si="51"/>
        <v/>
      </c>
      <c r="PX17" s="66" t="str">
        <f t="shared" si="52"/>
        <v/>
      </c>
      <c r="PY17" s="66" t="str">
        <f t="shared" si="53"/>
        <v/>
      </c>
      <c r="PZ17" s="66" t="str">
        <f t="shared" si="54"/>
        <v/>
      </c>
      <c r="QA17" s="66" t="str">
        <f t="shared" si="55"/>
        <v/>
      </c>
      <c r="QB17" s="66" t="str">
        <f t="shared" si="56"/>
        <v/>
      </c>
      <c r="QC17" s="66" t="str">
        <f t="shared" si="57"/>
        <v/>
      </c>
      <c r="QD17" s="66" t="str">
        <f t="shared" si="58"/>
        <v/>
      </c>
      <c r="QE17" s="66" t="str">
        <f t="shared" si="59"/>
        <v/>
      </c>
      <c r="QF17" s="66" t="str">
        <f t="shared" si="60"/>
        <v/>
      </c>
      <c r="QG17" s="66" t="str">
        <f t="shared" si="61"/>
        <v/>
      </c>
      <c r="QH17" s="66" t="str">
        <f t="shared" si="62"/>
        <v/>
      </c>
      <c r="QI17" s="66" t="str">
        <f t="shared" si="63"/>
        <v/>
      </c>
      <c r="QJ17" s="66" t="str">
        <f t="shared" si="64"/>
        <v/>
      </c>
      <c r="QK17" s="66" t="str">
        <f t="shared" si="65"/>
        <v/>
      </c>
      <c r="QL17" s="66" t="str">
        <f t="shared" si="66"/>
        <v/>
      </c>
      <c r="QM17" s="66" t="str">
        <f t="shared" si="67"/>
        <v/>
      </c>
      <c r="QN17" s="66" t="str">
        <f t="shared" si="68"/>
        <v/>
      </c>
      <c r="QO17" s="66" t="str">
        <f t="shared" si="69"/>
        <v/>
      </c>
      <c r="QP17" s="66" t="str">
        <f t="shared" si="70"/>
        <v/>
      </c>
      <c r="QQ17" s="66" t="str">
        <f t="shared" si="71"/>
        <v/>
      </c>
      <c r="QR17" s="66" t="str">
        <f t="shared" si="72"/>
        <v/>
      </c>
      <c r="QS17" s="66" t="str">
        <f t="shared" si="73"/>
        <v/>
      </c>
      <c r="QT17" s="66" t="str">
        <f t="shared" si="74"/>
        <v/>
      </c>
      <c r="QU17" s="66" t="str">
        <f t="shared" si="75"/>
        <v/>
      </c>
      <c r="QV17" s="66" t="str">
        <f t="shared" si="76"/>
        <v/>
      </c>
      <c r="QW17" s="66" t="str">
        <f t="shared" si="77"/>
        <v/>
      </c>
      <c r="QX17" s="66" t="str">
        <f t="shared" si="78"/>
        <v/>
      </c>
      <c r="QY17" s="66" t="str">
        <f t="shared" si="79"/>
        <v/>
      </c>
      <c r="QZ17" s="66" t="str">
        <f t="shared" si="80"/>
        <v/>
      </c>
      <c r="RA17" s="66" t="str">
        <f t="shared" si="81"/>
        <v/>
      </c>
      <c r="RB17" s="66" t="str">
        <f t="shared" si="82"/>
        <v/>
      </c>
      <c r="RC17" s="66" t="str">
        <f t="shared" si="83"/>
        <v/>
      </c>
      <c r="RD17" s="66" t="str">
        <f t="shared" si="84"/>
        <v/>
      </c>
      <c r="RE17" s="66" t="str">
        <f t="shared" si="85"/>
        <v/>
      </c>
      <c r="RF17" s="66" t="str">
        <f t="shared" si="86"/>
        <v/>
      </c>
      <c r="RG17" s="66" t="str">
        <f t="shared" si="87"/>
        <v/>
      </c>
      <c r="RH17" s="66" t="str">
        <f t="shared" si="88"/>
        <v/>
      </c>
      <c r="RI17" s="66" t="str">
        <f t="shared" si="89"/>
        <v/>
      </c>
      <c r="RJ17" s="66" t="str">
        <f t="shared" si="90"/>
        <v/>
      </c>
      <c r="RK17" s="66" t="str">
        <f t="shared" si="91"/>
        <v/>
      </c>
      <c r="RL17" s="66" t="str">
        <f t="shared" si="92"/>
        <v/>
      </c>
      <c r="RM17" s="66" t="str">
        <f t="shared" si="93"/>
        <v/>
      </c>
      <c r="RN17" s="66" t="str">
        <f t="shared" si="94"/>
        <v/>
      </c>
      <c r="RO17" s="66" t="str">
        <f t="shared" si="95"/>
        <v/>
      </c>
      <c r="RP17" s="66" t="str">
        <f t="shared" si="96"/>
        <v/>
      </c>
      <c r="RQ17" s="66" t="str">
        <f t="shared" si="97"/>
        <v/>
      </c>
      <c r="RR17" s="66" t="str">
        <f t="shared" si="98"/>
        <v/>
      </c>
      <c r="RS17" s="66" t="str">
        <f t="shared" si="99"/>
        <v/>
      </c>
      <c r="RT17" s="66" t="str">
        <f t="shared" si="100"/>
        <v/>
      </c>
      <c r="RU17" s="66" t="str">
        <f t="shared" si="101"/>
        <v/>
      </c>
      <c r="RV17" s="66" t="str">
        <f t="shared" si="102"/>
        <v/>
      </c>
      <c r="RW17" s="66" t="str">
        <f t="shared" si="103"/>
        <v/>
      </c>
      <c r="RX17" s="66" t="str">
        <f t="shared" si="104"/>
        <v/>
      </c>
      <c r="RY17" s="66" t="str">
        <f t="shared" si="105"/>
        <v/>
      </c>
      <c r="RZ17" s="66" t="str">
        <f t="shared" si="106"/>
        <v/>
      </c>
      <c r="SA17" s="66" t="str">
        <f t="shared" si="107"/>
        <v/>
      </c>
      <c r="SB17" s="66" t="str">
        <f t="shared" si="108"/>
        <v/>
      </c>
      <c r="SC17" s="66" t="str">
        <f t="shared" si="109"/>
        <v/>
      </c>
      <c r="SD17" s="66" t="str">
        <f t="shared" si="110"/>
        <v/>
      </c>
      <c r="SE17" s="66" t="str">
        <f t="shared" si="111"/>
        <v/>
      </c>
      <c r="SF17" s="66" t="str">
        <f t="shared" si="112"/>
        <v/>
      </c>
      <c r="SG17" s="66" t="str">
        <f t="shared" si="113"/>
        <v/>
      </c>
      <c r="SH17" s="66" t="str">
        <f t="shared" si="114"/>
        <v/>
      </c>
      <c r="SI17" s="66" t="str">
        <f t="shared" si="115"/>
        <v/>
      </c>
      <c r="SJ17" s="66" t="str">
        <f t="shared" si="116"/>
        <v/>
      </c>
      <c r="SK17" s="66" t="str">
        <f t="shared" si="117"/>
        <v/>
      </c>
      <c r="SL17" s="66" t="str">
        <f t="shared" si="118"/>
        <v/>
      </c>
      <c r="SM17" s="66" t="str">
        <f t="shared" si="119"/>
        <v/>
      </c>
      <c r="SN17" s="66" t="str">
        <f t="shared" si="120"/>
        <v/>
      </c>
      <c r="SO17" s="66" t="str">
        <f t="shared" si="121"/>
        <v/>
      </c>
      <c r="SP17" s="66" t="str">
        <f t="shared" si="122"/>
        <v/>
      </c>
      <c r="SQ17" s="66" t="str">
        <f t="shared" si="123"/>
        <v/>
      </c>
      <c r="SR17" s="66" t="str">
        <f t="shared" si="124"/>
        <v/>
      </c>
      <c r="SS17" s="66" t="str">
        <f t="shared" si="125"/>
        <v/>
      </c>
      <c r="ST17" s="66" t="str">
        <f t="shared" si="126"/>
        <v/>
      </c>
      <c r="SU17" s="66" t="str">
        <f t="shared" si="127"/>
        <v/>
      </c>
      <c r="SV17" s="66" t="str">
        <f t="shared" si="128"/>
        <v/>
      </c>
      <c r="SW17" s="66" t="str">
        <f t="shared" si="129"/>
        <v/>
      </c>
      <c r="SX17" s="66" t="str">
        <f t="shared" si="130"/>
        <v/>
      </c>
      <c r="SY17" s="66" t="str">
        <f t="shared" si="131"/>
        <v/>
      </c>
      <c r="SZ17" s="66" t="str">
        <f t="shared" si="132"/>
        <v/>
      </c>
      <c r="TA17" s="66" t="str">
        <f t="shared" si="133"/>
        <v/>
      </c>
      <c r="TB17" s="66" t="str">
        <f t="shared" si="134"/>
        <v/>
      </c>
      <c r="TC17" s="66" t="str">
        <f t="shared" si="135"/>
        <v/>
      </c>
      <c r="TD17" s="66" t="str">
        <f t="shared" si="136"/>
        <v/>
      </c>
      <c r="TE17" s="66" t="str">
        <f t="shared" si="137"/>
        <v/>
      </c>
      <c r="TF17" s="66" t="str">
        <f t="shared" si="138"/>
        <v/>
      </c>
      <c r="TG17" s="66" t="str">
        <f t="shared" si="139"/>
        <v/>
      </c>
      <c r="TH17" s="66" t="str">
        <f t="shared" si="140"/>
        <v/>
      </c>
      <c r="TI17" s="66" t="str">
        <f t="shared" si="141"/>
        <v/>
      </c>
      <c r="TJ17" s="66" t="str">
        <f t="shared" si="142"/>
        <v/>
      </c>
      <c r="TK17" s="66" t="str">
        <f t="shared" si="143"/>
        <v/>
      </c>
      <c r="TL17" s="66" t="str">
        <f t="shared" si="144"/>
        <v/>
      </c>
      <c r="TM17" s="66" t="str">
        <f t="shared" si="145"/>
        <v/>
      </c>
      <c r="TN17" s="66" t="str">
        <f t="shared" si="146"/>
        <v/>
      </c>
      <c r="TO17" s="66" t="str">
        <f t="shared" si="147"/>
        <v/>
      </c>
      <c r="TP17" s="66" t="str">
        <f t="shared" si="148"/>
        <v/>
      </c>
      <c r="TQ17" s="66" t="str">
        <f t="shared" si="149"/>
        <v/>
      </c>
      <c r="TR17" s="66" t="str">
        <f t="shared" si="150"/>
        <v/>
      </c>
      <c r="TS17" s="66" t="str">
        <f t="shared" si="151"/>
        <v/>
      </c>
      <c r="TT17" s="66" t="str">
        <f t="shared" si="152"/>
        <v/>
      </c>
      <c r="TU17" s="66" t="str">
        <f t="shared" si="153"/>
        <v/>
      </c>
      <c r="TV17" s="66" t="str">
        <f t="shared" si="154"/>
        <v/>
      </c>
      <c r="TW17" s="66" t="str">
        <f t="shared" si="155"/>
        <v/>
      </c>
      <c r="TX17" s="66" t="str">
        <f t="shared" si="156"/>
        <v/>
      </c>
      <c r="TY17" s="66" t="str">
        <f t="shared" si="157"/>
        <v/>
      </c>
      <c r="TZ17" s="66" t="str">
        <f t="shared" si="158"/>
        <v/>
      </c>
      <c r="UA17" s="66" t="str">
        <f t="shared" si="159"/>
        <v/>
      </c>
      <c r="UB17" s="66" t="str">
        <f t="shared" si="160"/>
        <v/>
      </c>
      <c r="UC17" s="66" t="str">
        <f t="shared" si="161"/>
        <v/>
      </c>
      <c r="UD17" s="66" t="str">
        <f t="shared" si="162"/>
        <v/>
      </c>
      <c r="UE17" s="66" t="str">
        <f t="shared" si="163"/>
        <v/>
      </c>
      <c r="UF17" s="66" t="str">
        <f t="shared" si="164"/>
        <v/>
      </c>
      <c r="UG17" s="66" t="str">
        <f t="shared" si="165"/>
        <v/>
      </c>
      <c r="UH17" s="66" t="str">
        <f t="shared" si="166"/>
        <v/>
      </c>
      <c r="UI17" s="66" t="str">
        <f t="shared" si="167"/>
        <v/>
      </c>
      <c r="UJ17" s="66" t="str">
        <f t="shared" si="168"/>
        <v/>
      </c>
      <c r="UK17" s="66" t="str">
        <f t="shared" si="169"/>
        <v/>
      </c>
      <c r="UL17" s="66" t="str">
        <f t="shared" si="170"/>
        <v/>
      </c>
      <c r="UM17" s="66" t="str">
        <f t="shared" si="171"/>
        <v/>
      </c>
      <c r="UN17" s="66" t="str">
        <f t="shared" si="172"/>
        <v/>
      </c>
      <c r="UO17" s="66" t="str">
        <f t="shared" si="173"/>
        <v/>
      </c>
      <c r="UP17" s="66" t="str">
        <f t="shared" si="174"/>
        <v/>
      </c>
      <c r="UQ17" s="66" t="str">
        <f t="shared" si="175"/>
        <v/>
      </c>
      <c r="UR17" s="66" t="str">
        <f t="shared" si="176"/>
        <v/>
      </c>
      <c r="US17" s="66" t="str">
        <f t="shared" si="177"/>
        <v/>
      </c>
      <c r="UT17" s="66" t="str">
        <f t="shared" si="178"/>
        <v/>
      </c>
      <c r="UU17" s="66" t="str">
        <f t="shared" si="179"/>
        <v/>
      </c>
      <c r="UV17" s="66" t="str">
        <f t="shared" si="180"/>
        <v/>
      </c>
      <c r="UW17" s="66" t="str">
        <f t="shared" si="181"/>
        <v/>
      </c>
      <c r="UX17" s="66" t="str">
        <f t="shared" si="182"/>
        <v/>
      </c>
      <c r="UY17" s="66" t="str">
        <f t="shared" si="183"/>
        <v/>
      </c>
      <c r="UZ17" s="66" t="str">
        <f t="shared" si="184"/>
        <v/>
      </c>
      <c r="VA17" s="66" t="str">
        <f t="shared" si="185"/>
        <v/>
      </c>
      <c r="VB17" s="66" t="str">
        <f t="shared" si="186"/>
        <v/>
      </c>
      <c r="VC17" s="66" t="str">
        <f t="shared" si="187"/>
        <v/>
      </c>
      <c r="VD17" s="66" t="str">
        <f t="shared" si="188"/>
        <v/>
      </c>
      <c r="VE17" s="66" t="str">
        <f t="shared" si="189"/>
        <v/>
      </c>
      <c r="VF17" s="66" t="str">
        <f t="shared" si="190"/>
        <v/>
      </c>
      <c r="VG17" s="66" t="str">
        <f t="shared" si="191"/>
        <v/>
      </c>
      <c r="VH17" s="66" t="str">
        <f t="shared" si="192"/>
        <v/>
      </c>
      <c r="VI17" s="66" t="str">
        <f t="shared" si="193"/>
        <v/>
      </c>
      <c r="VJ17" s="66" t="str">
        <f t="shared" si="194"/>
        <v/>
      </c>
      <c r="VK17" s="66" t="str">
        <f t="shared" si="195"/>
        <v/>
      </c>
      <c r="VL17" s="66" t="str">
        <f t="shared" si="196"/>
        <v/>
      </c>
      <c r="VM17" s="66" t="str">
        <f t="shared" si="197"/>
        <v/>
      </c>
      <c r="VN17" s="66" t="str">
        <f t="shared" si="198"/>
        <v/>
      </c>
      <c r="VO17" s="66" t="str">
        <f t="shared" si="199"/>
        <v/>
      </c>
      <c r="VP17" s="66" t="str">
        <f t="shared" si="200"/>
        <v/>
      </c>
      <c r="VQ17" s="66" t="str">
        <f t="shared" si="201"/>
        <v/>
      </c>
      <c r="VR17" s="66" t="str">
        <f t="shared" si="202"/>
        <v/>
      </c>
      <c r="VS17" s="66" t="str">
        <f t="shared" si="203"/>
        <v/>
      </c>
      <c r="VT17" s="66" t="str">
        <f t="shared" si="204"/>
        <v/>
      </c>
      <c r="VU17" s="66" t="str">
        <f t="shared" si="205"/>
        <v/>
      </c>
      <c r="VV17" s="66" t="str">
        <f t="shared" si="206"/>
        <v/>
      </c>
      <c r="VW17" s="66" t="str">
        <f t="shared" si="207"/>
        <v/>
      </c>
      <c r="VX17" s="66" t="str">
        <f t="shared" si="208"/>
        <v/>
      </c>
      <c r="VY17" s="66" t="str">
        <f t="shared" si="209"/>
        <v/>
      </c>
      <c r="VZ17" s="66" t="str">
        <f t="shared" si="210"/>
        <v/>
      </c>
      <c r="WA17" s="66" t="str">
        <f t="shared" si="211"/>
        <v/>
      </c>
      <c r="WB17" s="66" t="str">
        <f t="shared" si="212"/>
        <v/>
      </c>
      <c r="WC17" s="66" t="str">
        <f t="shared" si="213"/>
        <v/>
      </c>
      <c r="WD17" s="66" t="str">
        <f t="shared" si="214"/>
        <v/>
      </c>
      <c r="WE17" s="66" t="str">
        <f t="shared" si="215"/>
        <v/>
      </c>
      <c r="WF17" s="66" t="str">
        <f t="shared" si="216"/>
        <v/>
      </c>
      <c r="WG17" s="66" t="str">
        <f t="shared" si="217"/>
        <v/>
      </c>
      <c r="WH17" s="66" t="str">
        <f t="shared" si="218"/>
        <v/>
      </c>
      <c r="WI17" s="66" t="str">
        <f t="shared" si="219"/>
        <v/>
      </c>
      <c r="WJ17" s="66" t="str">
        <f t="shared" si="220"/>
        <v/>
      </c>
      <c r="WK17" s="66" t="str">
        <f t="shared" si="221"/>
        <v/>
      </c>
      <c r="WL17" s="66" t="str">
        <f t="shared" si="222"/>
        <v/>
      </c>
      <c r="WM17" s="66" t="str">
        <f t="shared" si="223"/>
        <v/>
      </c>
      <c r="WN17" s="66" t="str">
        <f t="shared" si="224"/>
        <v/>
      </c>
      <c r="WO17" s="66" t="str">
        <f t="shared" si="225"/>
        <v/>
      </c>
      <c r="WP17" s="66" t="str">
        <f t="shared" si="226"/>
        <v/>
      </c>
      <c r="WQ17" s="66" t="str">
        <f t="shared" si="227"/>
        <v/>
      </c>
      <c r="WR17" s="66" t="str">
        <f t="shared" si="228"/>
        <v/>
      </c>
      <c r="WS17" s="66" t="str">
        <f t="shared" si="229"/>
        <v/>
      </c>
      <c r="WT17" s="66" t="str">
        <f t="shared" si="230"/>
        <v/>
      </c>
      <c r="WU17" s="66" t="str">
        <f t="shared" si="231"/>
        <v/>
      </c>
      <c r="WV17" s="66" t="str">
        <f t="shared" si="232"/>
        <v/>
      </c>
      <c r="WW17" s="66" t="str">
        <f t="shared" si="233"/>
        <v/>
      </c>
      <c r="WX17" s="66" t="str">
        <f t="shared" si="234"/>
        <v/>
      </c>
      <c r="WY17" s="66" t="str">
        <f t="shared" si="235"/>
        <v/>
      </c>
      <c r="WZ17" s="66" t="str">
        <f t="shared" si="236"/>
        <v/>
      </c>
      <c r="XA17" s="66" t="str">
        <f t="shared" si="237"/>
        <v/>
      </c>
      <c r="XB17" s="66" t="str">
        <f t="shared" si="238"/>
        <v/>
      </c>
      <c r="XC17" s="66" t="str">
        <f t="shared" si="239"/>
        <v/>
      </c>
      <c r="XD17" s="66" t="str">
        <f t="shared" si="240"/>
        <v/>
      </c>
      <c r="XE17" s="66" t="str">
        <f t="shared" si="241"/>
        <v/>
      </c>
      <c r="XF17" s="66" t="str">
        <f t="shared" si="242"/>
        <v/>
      </c>
      <c r="XG17" s="66" t="str">
        <f t="shared" si="243"/>
        <v/>
      </c>
      <c r="XH17" s="66" t="str">
        <f t="shared" si="244"/>
        <v/>
      </c>
      <c r="XI17" s="66" t="str">
        <f t="shared" si="245"/>
        <v/>
      </c>
      <c r="XJ17" s="66" t="str">
        <f t="shared" si="246"/>
        <v/>
      </c>
      <c r="XK17" s="66" t="str">
        <f t="shared" si="247"/>
        <v/>
      </c>
      <c r="XL17" s="66" t="str">
        <f t="shared" si="248"/>
        <v/>
      </c>
      <c r="XM17" s="66" t="str">
        <f t="shared" si="249"/>
        <v/>
      </c>
      <c r="XN17" s="66" t="str">
        <f t="shared" si="250"/>
        <v/>
      </c>
      <c r="XO17" s="66" t="str">
        <f t="shared" si="251"/>
        <v/>
      </c>
      <c r="XP17" s="66" t="str">
        <f t="shared" si="252"/>
        <v/>
      </c>
      <c r="XQ17" s="66" t="str">
        <f t="shared" si="253"/>
        <v/>
      </c>
      <c r="XR17" s="66" t="str">
        <f t="shared" si="254"/>
        <v/>
      </c>
      <c r="XS17" s="66" t="str">
        <f t="shared" si="255"/>
        <v/>
      </c>
      <c r="XT17" s="66" t="str">
        <f t="shared" si="256"/>
        <v/>
      </c>
      <c r="XU17" s="66" t="str">
        <f t="shared" si="257"/>
        <v/>
      </c>
      <c r="XV17" s="66" t="str">
        <f t="shared" si="258"/>
        <v/>
      </c>
      <c r="XW17" s="66" t="str">
        <f t="shared" si="259"/>
        <v/>
      </c>
      <c r="XX17" s="66" t="str">
        <f t="shared" si="260"/>
        <v/>
      </c>
      <c r="XY17" s="66" t="str">
        <f t="shared" si="261"/>
        <v/>
      </c>
      <c r="XZ17" s="66" t="str">
        <f t="shared" si="262"/>
        <v/>
      </c>
      <c r="YA17" s="66" t="str">
        <f t="shared" si="263"/>
        <v/>
      </c>
      <c r="YB17" s="66" t="str">
        <f t="shared" si="264"/>
        <v/>
      </c>
      <c r="YC17" s="66" t="str">
        <f t="shared" si="265"/>
        <v/>
      </c>
      <c r="YD17" s="66" t="str">
        <f t="shared" si="266"/>
        <v/>
      </c>
      <c r="YE17" s="66" t="str">
        <f t="shared" si="267"/>
        <v/>
      </c>
      <c r="YF17" s="66" t="str">
        <f t="shared" si="268"/>
        <v/>
      </c>
      <c r="YG17" s="66" t="str">
        <f t="shared" si="269"/>
        <v/>
      </c>
      <c r="YH17" s="66" t="str">
        <f t="shared" si="270"/>
        <v/>
      </c>
      <c r="YI17" s="66" t="str">
        <f t="shared" si="271"/>
        <v/>
      </c>
      <c r="YJ17" s="66" t="str">
        <f t="shared" si="272"/>
        <v/>
      </c>
      <c r="YK17" s="66" t="str">
        <f t="shared" si="273"/>
        <v/>
      </c>
      <c r="YL17" s="66" t="str">
        <f t="shared" si="274"/>
        <v/>
      </c>
      <c r="YM17" s="66" t="str">
        <f t="shared" si="275"/>
        <v/>
      </c>
      <c r="YN17" s="66" t="str">
        <f t="shared" si="276"/>
        <v/>
      </c>
      <c r="YO17" s="66" t="str">
        <f t="shared" si="277"/>
        <v/>
      </c>
      <c r="YP17" s="66" t="str">
        <f t="shared" si="278"/>
        <v/>
      </c>
      <c r="YQ17" s="66" t="str">
        <f t="shared" si="279"/>
        <v/>
      </c>
      <c r="YR17" s="66" t="str">
        <f t="shared" si="280"/>
        <v/>
      </c>
      <c r="YS17" s="66" t="str">
        <f t="shared" si="281"/>
        <v/>
      </c>
      <c r="YT17" s="66" t="str">
        <f t="shared" si="282"/>
        <v/>
      </c>
      <c r="YU17" s="66" t="str">
        <f t="shared" si="283"/>
        <v/>
      </c>
      <c r="YV17" s="66" t="str">
        <f t="shared" si="284"/>
        <v/>
      </c>
      <c r="YW17" s="66" t="str">
        <f t="shared" si="285"/>
        <v/>
      </c>
      <c r="YX17" s="66" t="str">
        <f t="shared" si="286"/>
        <v/>
      </c>
      <c r="YY17" s="66" t="str">
        <f t="shared" si="287"/>
        <v/>
      </c>
      <c r="YZ17" s="66" t="str">
        <f t="shared" si="288"/>
        <v/>
      </c>
      <c r="ZA17" s="66" t="str">
        <f t="shared" si="289"/>
        <v/>
      </c>
      <c r="ZB17" s="66" t="str">
        <f t="shared" si="290"/>
        <v/>
      </c>
      <c r="ZC17" s="66" t="str">
        <f t="shared" si="291"/>
        <v/>
      </c>
      <c r="ZD17" s="66" t="str">
        <f t="shared" si="292"/>
        <v/>
      </c>
      <c r="ZE17" s="66" t="str">
        <f t="shared" si="293"/>
        <v/>
      </c>
      <c r="ZF17" s="66" t="str">
        <f t="shared" si="294"/>
        <v/>
      </c>
      <c r="ZG17" s="66" t="str">
        <f t="shared" si="295"/>
        <v/>
      </c>
      <c r="ZH17" s="66" t="str">
        <f t="shared" si="296"/>
        <v/>
      </c>
      <c r="ZI17" s="66" t="str">
        <f t="shared" si="297"/>
        <v/>
      </c>
      <c r="ZJ17" s="66" t="str">
        <f t="shared" si="298"/>
        <v/>
      </c>
      <c r="ZK17" s="66" t="str">
        <f t="shared" si="299"/>
        <v/>
      </c>
      <c r="ZL17" s="66" t="str">
        <f t="shared" si="300"/>
        <v/>
      </c>
      <c r="ZM17" s="66" t="str">
        <f t="shared" si="301"/>
        <v/>
      </c>
      <c r="ZN17" s="66" t="str">
        <f t="shared" si="302"/>
        <v/>
      </c>
      <c r="ZO17" s="66" t="str">
        <f t="shared" si="303"/>
        <v/>
      </c>
      <c r="ZP17" s="66" t="str">
        <f t="shared" si="304"/>
        <v/>
      </c>
      <c r="ZQ17" s="66" t="str">
        <f t="shared" si="305"/>
        <v/>
      </c>
      <c r="ZR17" s="66" t="str">
        <f t="shared" si="306"/>
        <v/>
      </c>
      <c r="ZS17" s="66" t="str">
        <f t="shared" si="307"/>
        <v/>
      </c>
      <c r="ZT17" s="66" t="str">
        <f t="shared" si="308"/>
        <v/>
      </c>
      <c r="ZU17" s="66" t="str">
        <f t="shared" si="309"/>
        <v/>
      </c>
      <c r="ZV17" s="66" t="str">
        <f t="shared" si="310"/>
        <v/>
      </c>
      <c r="ZW17" s="66" t="str">
        <f t="shared" si="311"/>
        <v/>
      </c>
      <c r="ZX17" s="66" t="str">
        <f t="shared" si="312"/>
        <v/>
      </c>
      <c r="ZY17" s="66" t="str">
        <f t="shared" si="313"/>
        <v/>
      </c>
      <c r="ZZ17" s="66" t="str">
        <f t="shared" si="314"/>
        <v/>
      </c>
      <c r="AAA17" s="66" t="str">
        <f t="shared" si="315"/>
        <v/>
      </c>
      <c r="AAB17" s="66" t="str">
        <f t="shared" si="316"/>
        <v/>
      </c>
      <c r="AAC17" s="66" t="str">
        <f t="shared" si="317"/>
        <v/>
      </c>
      <c r="AAD17" s="66" t="str">
        <f t="shared" si="318"/>
        <v/>
      </c>
      <c r="AAE17" s="66" t="str">
        <f t="shared" si="319"/>
        <v/>
      </c>
      <c r="AAF17" s="66" t="str">
        <f t="shared" si="320"/>
        <v/>
      </c>
      <c r="AAG17" s="66" t="str">
        <f t="shared" si="321"/>
        <v/>
      </c>
      <c r="AAH17" s="66" t="str">
        <f t="shared" si="322"/>
        <v/>
      </c>
      <c r="AAI17" s="66" t="str">
        <f t="shared" si="323"/>
        <v/>
      </c>
      <c r="AAJ17" s="66" t="str">
        <f t="shared" si="324"/>
        <v/>
      </c>
      <c r="AAK17" s="66" t="str">
        <f t="shared" si="325"/>
        <v/>
      </c>
      <c r="AAL17" s="66" t="str">
        <f t="shared" si="326"/>
        <v/>
      </c>
      <c r="AAM17" s="66" t="str">
        <f t="shared" si="327"/>
        <v/>
      </c>
      <c r="AAN17" s="66" t="str">
        <f t="shared" si="328"/>
        <v/>
      </c>
      <c r="AAO17" s="66" t="str">
        <f t="shared" si="329"/>
        <v/>
      </c>
      <c r="AAP17" s="66" t="str">
        <f t="shared" si="330"/>
        <v/>
      </c>
      <c r="AAQ17" s="66" t="str">
        <f t="shared" si="331"/>
        <v/>
      </c>
      <c r="AAR17" s="66" t="str">
        <f t="shared" si="332"/>
        <v/>
      </c>
      <c r="AAS17" s="66" t="str">
        <f t="shared" si="333"/>
        <v/>
      </c>
      <c r="AAT17" s="66" t="str">
        <f t="shared" si="334"/>
        <v/>
      </c>
      <c r="AAU17" s="66" t="str">
        <f t="shared" si="335"/>
        <v/>
      </c>
      <c r="AAV17" s="66" t="str">
        <f t="shared" si="336"/>
        <v/>
      </c>
      <c r="AAW17" s="66" t="str">
        <f t="shared" si="337"/>
        <v/>
      </c>
      <c r="AAX17" s="66" t="str">
        <f t="shared" si="338"/>
        <v/>
      </c>
      <c r="AAY17" s="66" t="str">
        <f t="shared" si="339"/>
        <v/>
      </c>
      <c r="AAZ17" s="66" t="str">
        <f t="shared" si="340"/>
        <v/>
      </c>
      <c r="ABA17" s="66" t="str">
        <f t="shared" si="341"/>
        <v/>
      </c>
      <c r="ABB17" s="66" t="str">
        <f t="shared" si="342"/>
        <v/>
      </c>
      <c r="ABC17" s="66" t="str">
        <f t="shared" si="343"/>
        <v/>
      </c>
      <c r="ABD17" s="66" t="str">
        <f t="shared" si="344"/>
        <v/>
      </c>
      <c r="ABE17" s="66" t="str">
        <f t="shared" si="345"/>
        <v/>
      </c>
      <c r="ABF17" s="66" t="str">
        <f t="shared" si="346"/>
        <v/>
      </c>
      <c r="ABG17" s="66" t="str">
        <f t="shared" si="347"/>
        <v/>
      </c>
      <c r="ABH17" s="66" t="str">
        <f t="shared" si="348"/>
        <v/>
      </c>
      <c r="ABI17" s="66" t="str">
        <f t="shared" si="349"/>
        <v/>
      </c>
      <c r="ABJ17" s="66" t="str">
        <f t="shared" si="350"/>
        <v/>
      </c>
      <c r="ABK17" s="66" t="str">
        <f t="shared" si="351"/>
        <v/>
      </c>
      <c r="ABL17" s="66" t="str">
        <f t="shared" si="352"/>
        <v/>
      </c>
      <c r="ABM17" s="66" t="str">
        <f t="shared" si="353"/>
        <v/>
      </c>
      <c r="ABN17" s="66" t="str">
        <f t="shared" si="354"/>
        <v/>
      </c>
      <c r="ABO17" s="66" t="str">
        <f t="shared" si="355"/>
        <v/>
      </c>
      <c r="ABP17" s="66" t="str">
        <f t="shared" si="356"/>
        <v/>
      </c>
      <c r="ABQ17" s="66" t="str">
        <f t="shared" si="357"/>
        <v/>
      </c>
      <c r="ABR17" s="66" t="str">
        <f t="shared" si="358"/>
        <v/>
      </c>
      <c r="ABS17" s="66" t="str">
        <f t="shared" si="359"/>
        <v/>
      </c>
      <c r="ABT17" s="66" t="str">
        <f t="shared" si="360"/>
        <v/>
      </c>
      <c r="ABU17" s="66" t="str">
        <f t="shared" si="361"/>
        <v/>
      </c>
      <c r="ABV17" s="66" t="str">
        <f t="shared" si="362"/>
        <v/>
      </c>
      <c r="ABW17" s="66" t="str">
        <f t="shared" si="363"/>
        <v/>
      </c>
      <c r="ABX17" s="66" t="str">
        <f t="shared" si="364"/>
        <v/>
      </c>
      <c r="ABY17" s="66" t="str">
        <f t="shared" si="365"/>
        <v/>
      </c>
      <c r="ABZ17" s="66" t="str">
        <f t="shared" si="366"/>
        <v/>
      </c>
      <c r="ACA17" s="66" t="str">
        <f t="shared" si="367"/>
        <v/>
      </c>
      <c r="ACB17" s="66" t="str">
        <f t="shared" si="368"/>
        <v/>
      </c>
      <c r="ACC17" s="66" t="str">
        <f t="shared" si="369"/>
        <v/>
      </c>
      <c r="ACD17" s="66" t="str">
        <f t="shared" si="370"/>
        <v/>
      </c>
      <c r="ACE17" s="66" t="str">
        <f t="shared" si="371"/>
        <v/>
      </c>
      <c r="ACF17" s="66" t="str">
        <f t="shared" si="372"/>
        <v/>
      </c>
      <c r="ACG17" s="66" t="str">
        <f t="shared" si="373"/>
        <v/>
      </c>
      <c r="ACH17" s="66" t="str">
        <f t="shared" si="374"/>
        <v/>
      </c>
      <c r="ACI17" s="66" t="str">
        <f t="shared" si="375"/>
        <v/>
      </c>
      <c r="ACJ17" s="66" t="str">
        <f t="shared" si="376"/>
        <v/>
      </c>
      <c r="ACK17" s="66" t="str">
        <f t="shared" si="377"/>
        <v/>
      </c>
      <c r="ACL17" s="66" t="str">
        <f t="shared" si="378"/>
        <v/>
      </c>
      <c r="ACM17" s="66" t="str">
        <f t="shared" ref="ACM17:ACN17" si="396">IF(AND(ACS$3="Unit", ACL17=""), "", IF(AND(ACS$3="Unit", ACL17="-"),"", IF(ACS$3="Unit", "kg/GJ delivered", IF(AND(NY17&lt;&gt;"", NY17&lt;&gt;"-", NX17="-"),"", IF($H17="","", IF(NX17="nd", "",IF(NX17="&lt;n.a.&gt;", "", IF(NY17="#/MJ", "", IF(NY17="kg/GJ delivered",NX17,IF(NY17="g/MJ delivered",NX17,IF(NY17="kg/MJ delivered",NX17*1000,IF(NY17="mg/MJ delivered",NX17/1000,IF(NY17="g/kg",((NX17)*(1/$I17)*(1/$H17)),IF(NY17="mg/kg",((NX17/1000)*(1/$I17)*(1/$H17)),IF(NY17="mg/MJ delivered",NX17/1000,IF(NY17="-","","Error"))))))))))))))))</f>
        <v/>
      </c>
      <c r="ACN17" s="66" t="str">
        <f t="shared" si="396"/>
        <v/>
      </c>
      <c r="ACO17" s="66" t="str">
        <f t="shared" si="380"/>
        <v/>
      </c>
      <c r="ACP17" s="66" t="str">
        <f t="shared" si="381"/>
        <v/>
      </c>
      <c r="ACQ17" s="66" t="str">
        <f t="shared" si="382"/>
        <v/>
      </c>
      <c r="ACR17" s="66" t="str">
        <f t="shared" si="383"/>
        <v/>
      </c>
      <c r="ACS17" s="66" t="str">
        <f t="shared" si="384"/>
        <v/>
      </c>
      <c r="ACT17" s="66" t="str">
        <f t="shared" si="385"/>
        <v/>
      </c>
    </row>
    <row r="18" spans="2:774" ht="15.75" customHeight="1" x14ac:dyDescent="0.25">
      <c r="B18" s="66">
        <v>77</v>
      </c>
      <c r="C18" s="66" t="s">
        <v>320</v>
      </c>
      <c r="D18" s="66" t="s">
        <v>360</v>
      </c>
      <c r="E18" s="156" t="s">
        <v>396</v>
      </c>
      <c r="F18" s="66" t="s">
        <v>497</v>
      </c>
      <c r="G18" s="66" t="s">
        <v>492</v>
      </c>
      <c r="H18" s="126">
        <v>0.26700000000000002</v>
      </c>
      <c r="I18" s="130">
        <f>'Heating Values'!$D$35</f>
        <v>13.95</v>
      </c>
      <c r="J18" s="66" t="str">
        <f t="shared" si="0"/>
        <v>Firewood, Improved, GLO</v>
      </c>
      <c r="K18" s="66" t="s">
        <v>1254</v>
      </c>
      <c r="L18" s="66" t="s">
        <v>1254</v>
      </c>
      <c r="M18" s="66" t="s">
        <v>1254</v>
      </c>
      <c r="N18" s="66" t="s">
        <v>1253</v>
      </c>
      <c r="O18" s="66" t="s">
        <v>2109</v>
      </c>
      <c r="P18" s="66" t="str">
        <f t="shared" si="8"/>
        <v>GLO</v>
      </c>
      <c r="Q18" s="66" t="s">
        <v>306</v>
      </c>
      <c r="R18" s="165">
        <v>8.3000000000000007</v>
      </c>
      <c r="S18" s="158" t="s">
        <v>66</v>
      </c>
      <c r="T18" s="163">
        <v>0.63</v>
      </c>
      <c r="U18" s="158" t="s">
        <v>66</v>
      </c>
      <c r="V18" s="158" t="s">
        <v>128</v>
      </c>
      <c r="W18" s="158" t="s">
        <v>128</v>
      </c>
      <c r="X18" s="164">
        <v>409</v>
      </c>
      <c r="Y18" s="158" t="s">
        <v>66</v>
      </c>
      <c r="Z18" s="163">
        <v>0.4</v>
      </c>
      <c r="AA18" s="158" t="s">
        <v>66</v>
      </c>
      <c r="AB18" s="165">
        <v>2.2000000000000002</v>
      </c>
      <c r="AC18" s="158" t="s">
        <v>66</v>
      </c>
      <c r="AD18" s="166">
        <v>864000000000000</v>
      </c>
      <c r="AE18" s="158" t="s">
        <v>387</v>
      </c>
      <c r="AF18" s="158" t="s">
        <v>128</v>
      </c>
      <c r="AG18" s="158" t="s">
        <v>128</v>
      </c>
      <c r="AH18" s="158" t="s">
        <v>128</v>
      </c>
      <c r="AI18" s="158" t="s">
        <v>128</v>
      </c>
      <c r="AJ18" s="158" t="s">
        <v>128</v>
      </c>
      <c r="AK18" s="158" t="s">
        <v>128</v>
      </c>
      <c r="AL18" s="158" t="s">
        <v>128</v>
      </c>
      <c r="AM18" s="158" t="s">
        <v>128</v>
      </c>
      <c r="AN18" s="158" t="s">
        <v>128</v>
      </c>
      <c r="AO18" s="158" t="s">
        <v>128</v>
      </c>
      <c r="AP18" s="158" t="s">
        <v>128</v>
      </c>
      <c r="AQ18" s="158" t="s">
        <v>128</v>
      </c>
      <c r="AR18" s="158" t="s">
        <v>128</v>
      </c>
      <c r="AS18" s="158" t="s">
        <v>128</v>
      </c>
      <c r="AT18" s="158" t="s">
        <v>128</v>
      </c>
      <c r="AU18" s="158" t="s">
        <v>128</v>
      </c>
      <c r="AV18" s="158" t="s">
        <v>128</v>
      </c>
      <c r="AW18" s="158" t="s">
        <v>128</v>
      </c>
      <c r="AX18" s="158" t="s">
        <v>128</v>
      </c>
      <c r="AY18" s="158" t="s">
        <v>128</v>
      </c>
      <c r="AZ18" s="158" t="s">
        <v>128</v>
      </c>
      <c r="BA18" s="158" t="s">
        <v>128</v>
      </c>
      <c r="BB18" s="158" t="s">
        <v>128</v>
      </c>
      <c r="BC18" s="158" t="s">
        <v>128</v>
      </c>
      <c r="BD18" s="158" t="s">
        <v>128</v>
      </c>
      <c r="BE18" s="158" t="s">
        <v>128</v>
      </c>
      <c r="BF18" s="158" t="s">
        <v>128</v>
      </c>
      <c r="BG18" s="158" t="s">
        <v>128</v>
      </c>
      <c r="BH18" s="158" t="s">
        <v>128</v>
      </c>
      <c r="BI18" s="158" t="s">
        <v>128</v>
      </c>
      <c r="BJ18" s="158" t="s">
        <v>128</v>
      </c>
      <c r="BK18" s="158" t="s">
        <v>128</v>
      </c>
      <c r="BL18" s="158" t="s">
        <v>128</v>
      </c>
      <c r="BM18" s="158" t="s">
        <v>128</v>
      </c>
      <c r="BN18" s="158" t="s">
        <v>128</v>
      </c>
      <c r="BO18" s="158" t="s">
        <v>128</v>
      </c>
      <c r="BP18" s="158" t="s">
        <v>128</v>
      </c>
      <c r="BQ18" s="158" t="s">
        <v>128</v>
      </c>
      <c r="BR18" s="158" t="s">
        <v>128</v>
      </c>
      <c r="BS18" s="158" t="s">
        <v>128</v>
      </c>
      <c r="BT18" s="158" t="s">
        <v>128</v>
      </c>
      <c r="BU18" s="158" t="s">
        <v>128</v>
      </c>
      <c r="BV18" s="158" t="s">
        <v>128</v>
      </c>
      <c r="BW18" s="158" t="s">
        <v>128</v>
      </c>
      <c r="BX18" s="158" t="s">
        <v>128</v>
      </c>
      <c r="BY18" s="158" t="s">
        <v>128</v>
      </c>
      <c r="BZ18" s="158" t="s">
        <v>128</v>
      </c>
      <c r="CA18" s="158" t="s">
        <v>128</v>
      </c>
      <c r="CB18" s="158" t="s">
        <v>128</v>
      </c>
      <c r="CC18" s="158" t="s">
        <v>128</v>
      </c>
      <c r="CD18" s="158" t="s">
        <v>128</v>
      </c>
      <c r="CE18" s="158" t="s">
        <v>128</v>
      </c>
      <c r="CF18" s="158" t="s">
        <v>128</v>
      </c>
      <c r="CG18" s="158" t="s">
        <v>128</v>
      </c>
      <c r="CH18" s="158" t="s">
        <v>128</v>
      </c>
      <c r="CI18" s="158" t="s">
        <v>128</v>
      </c>
      <c r="CJ18" s="158" t="s">
        <v>128</v>
      </c>
      <c r="CK18" s="158" t="s">
        <v>128</v>
      </c>
      <c r="CL18" s="158" t="s">
        <v>128</v>
      </c>
      <c r="CM18" s="158" t="s">
        <v>128</v>
      </c>
      <c r="CN18" s="158" t="s">
        <v>128</v>
      </c>
      <c r="CO18" s="158" t="s">
        <v>128</v>
      </c>
      <c r="CP18" s="158" t="s">
        <v>128</v>
      </c>
      <c r="CQ18" s="158" t="s">
        <v>128</v>
      </c>
      <c r="CR18" s="158" t="s">
        <v>128</v>
      </c>
      <c r="CS18" s="158" t="s">
        <v>128</v>
      </c>
      <c r="CT18" s="158" t="s">
        <v>128</v>
      </c>
      <c r="CU18" s="158" t="s">
        <v>128</v>
      </c>
      <c r="CV18" s="158" t="s">
        <v>128</v>
      </c>
      <c r="CW18" s="158" t="s">
        <v>128</v>
      </c>
      <c r="CX18" s="158" t="s">
        <v>128</v>
      </c>
      <c r="CY18" s="158" t="s">
        <v>128</v>
      </c>
      <c r="CZ18" s="158" t="s">
        <v>128</v>
      </c>
      <c r="DA18" s="158" t="s">
        <v>128</v>
      </c>
      <c r="DB18" s="158" t="s">
        <v>128</v>
      </c>
      <c r="DC18" s="158" t="s">
        <v>128</v>
      </c>
      <c r="DD18" s="158" t="s">
        <v>128</v>
      </c>
      <c r="DE18" s="158" t="s">
        <v>128</v>
      </c>
      <c r="DF18" s="158" t="s">
        <v>128</v>
      </c>
      <c r="DG18" s="158" t="s">
        <v>128</v>
      </c>
      <c r="DH18" s="158" t="s">
        <v>128</v>
      </c>
      <c r="DI18" s="158" t="s">
        <v>128</v>
      </c>
      <c r="DJ18" s="158" t="s">
        <v>128</v>
      </c>
      <c r="DK18" s="158" t="s">
        <v>128</v>
      </c>
      <c r="DL18" s="158" t="s">
        <v>128</v>
      </c>
      <c r="DM18" s="158" t="s">
        <v>128</v>
      </c>
      <c r="DN18" s="158" t="s">
        <v>128</v>
      </c>
      <c r="DO18" s="158" t="s">
        <v>128</v>
      </c>
      <c r="DP18" s="158" t="s">
        <v>128</v>
      </c>
      <c r="DQ18" s="158" t="s">
        <v>128</v>
      </c>
      <c r="DR18" s="158" t="s">
        <v>128</v>
      </c>
      <c r="DS18" s="158" t="s">
        <v>128</v>
      </c>
      <c r="DT18" s="158" t="s">
        <v>128</v>
      </c>
      <c r="DU18" s="158" t="s">
        <v>128</v>
      </c>
      <c r="DV18" s="158" t="s">
        <v>128</v>
      </c>
      <c r="DW18" s="158" t="s">
        <v>128</v>
      </c>
      <c r="DX18" s="158" t="s">
        <v>128</v>
      </c>
      <c r="DY18" s="158" t="s">
        <v>128</v>
      </c>
      <c r="DZ18" s="158" t="s">
        <v>128</v>
      </c>
      <c r="EA18" s="158" t="s">
        <v>128</v>
      </c>
      <c r="EB18" s="158" t="s">
        <v>128</v>
      </c>
      <c r="EC18" s="158" t="s">
        <v>128</v>
      </c>
      <c r="ED18" s="158" t="s">
        <v>128</v>
      </c>
      <c r="EE18" s="158" t="s">
        <v>128</v>
      </c>
      <c r="EF18" s="158" t="s">
        <v>128</v>
      </c>
      <c r="EG18" s="158" t="s">
        <v>128</v>
      </c>
      <c r="EH18" s="158" t="s">
        <v>128</v>
      </c>
      <c r="EI18" s="158" t="s">
        <v>128</v>
      </c>
      <c r="EJ18" s="158" t="s">
        <v>128</v>
      </c>
      <c r="EK18" s="158" t="s">
        <v>128</v>
      </c>
      <c r="EL18" s="158" t="s">
        <v>128</v>
      </c>
      <c r="EM18" s="158" t="s">
        <v>128</v>
      </c>
      <c r="EN18" s="158" t="s">
        <v>128</v>
      </c>
      <c r="EO18" s="158" t="s">
        <v>128</v>
      </c>
      <c r="EP18" s="158" t="s">
        <v>128</v>
      </c>
      <c r="EQ18" s="158" t="s">
        <v>128</v>
      </c>
      <c r="ER18" s="158" t="s">
        <v>128</v>
      </c>
      <c r="ES18" s="158" t="s">
        <v>128</v>
      </c>
      <c r="ET18" s="158" t="s">
        <v>128</v>
      </c>
      <c r="EU18" s="158" t="s">
        <v>128</v>
      </c>
      <c r="EV18" s="158" t="s">
        <v>128</v>
      </c>
      <c r="EW18" s="158" t="s">
        <v>128</v>
      </c>
      <c r="EX18" s="158" t="s">
        <v>128</v>
      </c>
      <c r="EY18" s="158" t="s">
        <v>128</v>
      </c>
      <c r="EZ18" s="158" t="s">
        <v>128</v>
      </c>
      <c r="FA18" s="158" t="s">
        <v>128</v>
      </c>
      <c r="FB18" s="158" t="s">
        <v>128</v>
      </c>
      <c r="FC18" s="158" t="s">
        <v>128</v>
      </c>
      <c r="FD18" s="158" t="s">
        <v>128</v>
      </c>
      <c r="FE18" s="158" t="s">
        <v>128</v>
      </c>
      <c r="FF18" s="158" t="s">
        <v>128</v>
      </c>
      <c r="FG18" s="158" t="s">
        <v>128</v>
      </c>
      <c r="FH18" s="158" t="s">
        <v>128</v>
      </c>
      <c r="FI18" s="158" t="s">
        <v>128</v>
      </c>
      <c r="FJ18" s="158" t="s">
        <v>128</v>
      </c>
      <c r="FK18" s="158" t="s">
        <v>128</v>
      </c>
      <c r="FL18" s="158" t="s">
        <v>128</v>
      </c>
      <c r="FM18" s="158" t="s">
        <v>128</v>
      </c>
      <c r="FN18" s="158" t="s">
        <v>128</v>
      </c>
      <c r="FO18" s="158" t="s">
        <v>128</v>
      </c>
      <c r="FP18" s="158" t="s">
        <v>128</v>
      </c>
      <c r="FQ18" s="158" t="s">
        <v>128</v>
      </c>
      <c r="FR18" s="158" t="s">
        <v>128</v>
      </c>
      <c r="FS18" s="158" t="s">
        <v>128</v>
      </c>
      <c r="FT18" s="158" t="s">
        <v>128</v>
      </c>
      <c r="FU18" s="158" t="s">
        <v>128</v>
      </c>
      <c r="FV18" s="158" t="s">
        <v>128</v>
      </c>
      <c r="FW18" s="158" t="s">
        <v>128</v>
      </c>
      <c r="FX18" s="158" t="s">
        <v>128</v>
      </c>
      <c r="FY18" s="158" t="s">
        <v>128</v>
      </c>
      <c r="FZ18" s="158" t="s">
        <v>128</v>
      </c>
      <c r="GA18" s="158" t="s">
        <v>128</v>
      </c>
      <c r="GB18" s="158" t="s">
        <v>128</v>
      </c>
      <c r="GC18" s="158" t="s">
        <v>128</v>
      </c>
      <c r="GD18" s="158" t="s">
        <v>128</v>
      </c>
      <c r="GE18" s="158" t="s">
        <v>128</v>
      </c>
      <c r="GF18" s="158" t="s">
        <v>128</v>
      </c>
      <c r="GG18" s="158" t="s">
        <v>128</v>
      </c>
      <c r="GH18" s="158" t="s">
        <v>128</v>
      </c>
      <c r="GI18" s="158" t="s">
        <v>128</v>
      </c>
      <c r="GJ18" s="158" t="s">
        <v>128</v>
      </c>
      <c r="GK18" s="158" t="s">
        <v>128</v>
      </c>
      <c r="GL18" s="158" t="s">
        <v>128</v>
      </c>
      <c r="GM18" s="158" t="s">
        <v>128</v>
      </c>
      <c r="GN18" s="158" t="s">
        <v>128</v>
      </c>
      <c r="GO18" s="158" t="s">
        <v>128</v>
      </c>
      <c r="GP18" s="158" t="s">
        <v>128</v>
      </c>
      <c r="GQ18" s="158" t="s">
        <v>128</v>
      </c>
      <c r="GR18" s="158" t="s">
        <v>128</v>
      </c>
      <c r="GS18" s="158" t="s">
        <v>128</v>
      </c>
      <c r="GT18" s="158" t="s">
        <v>128</v>
      </c>
      <c r="GU18" s="158" t="s">
        <v>128</v>
      </c>
      <c r="GV18" s="158" t="s">
        <v>128</v>
      </c>
      <c r="GW18" s="158" t="s">
        <v>128</v>
      </c>
      <c r="GX18" s="158" t="s">
        <v>128</v>
      </c>
      <c r="GY18" s="158" t="s">
        <v>128</v>
      </c>
      <c r="GZ18" s="158" t="s">
        <v>128</v>
      </c>
      <c r="HA18" s="158" t="s">
        <v>128</v>
      </c>
      <c r="HB18" s="158" t="s">
        <v>128</v>
      </c>
      <c r="HC18" s="158" t="s">
        <v>128</v>
      </c>
      <c r="HD18" s="158" t="s">
        <v>128</v>
      </c>
      <c r="HE18" s="158" t="s">
        <v>128</v>
      </c>
      <c r="HF18" s="158" t="s">
        <v>128</v>
      </c>
      <c r="HG18" s="158" t="s">
        <v>128</v>
      </c>
      <c r="HH18" s="158" t="s">
        <v>128</v>
      </c>
      <c r="HI18" s="158" t="s">
        <v>128</v>
      </c>
      <c r="HJ18" s="158" t="s">
        <v>128</v>
      </c>
      <c r="HK18" s="158" t="s">
        <v>128</v>
      </c>
      <c r="HL18" s="158" t="s">
        <v>128</v>
      </c>
      <c r="HM18" s="158" t="s">
        <v>128</v>
      </c>
      <c r="HN18" s="158" t="s">
        <v>128</v>
      </c>
      <c r="HO18" s="158" t="s">
        <v>128</v>
      </c>
      <c r="HP18" s="158" t="s">
        <v>128</v>
      </c>
      <c r="HQ18" s="158" t="s">
        <v>128</v>
      </c>
      <c r="HR18" s="158" t="s">
        <v>128</v>
      </c>
      <c r="HS18" s="158" t="s">
        <v>128</v>
      </c>
      <c r="HT18" s="158" t="s">
        <v>128</v>
      </c>
      <c r="HU18" s="158" t="s">
        <v>128</v>
      </c>
      <c r="HV18" s="158" t="s">
        <v>128</v>
      </c>
      <c r="HW18" s="158" t="s">
        <v>128</v>
      </c>
      <c r="HX18" s="158" t="s">
        <v>128</v>
      </c>
      <c r="HY18" s="158" t="s">
        <v>128</v>
      </c>
      <c r="HZ18" s="158" t="s">
        <v>128</v>
      </c>
      <c r="IA18" s="158" t="s">
        <v>128</v>
      </c>
      <c r="IB18" s="158" t="s">
        <v>128</v>
      </c>
      <c r="IC18" s="158" t="s">
        <v>128</v>
      </c>
      <c r="ID18" s="158" t="s">
        <v>128</v>
      </c>
      <c r="IE18" s="158" t="s">
        <v>128</v>
      </c>
      <c r="IF18" s="158" t="s">
        <v>128</v>
      </c>
      <c r="IG18" s="158" t="s">
        <v>128</v>
      </c>
      <c r="IH18" s="158" t="s">
        <v>128</v>
      </c>
      <c r="II18" s="158" t="s">
        <v>128</v>
      </c>
      <c r="IJ18" s="158" t="s">
        <v>128</v>
      </c>
      <c r="IK18" s="158" t="s">
        <v>128</v>
      </c>
      <c r="IL18" s="158" t="s">
        <v>128</v>
      </c>
      <c r="IM18" s="158" t="s">
        <v>128</v>
      </c>
      <c r="IN18" s="158" t="s">
        <v>128</v>
      </c>
      <c r="IO18" s="158" t="s">
        <v>128</v>
      </c>
      <c r="IP18" s="158" t="s">
        <v>128</v>
      </c>
      <c r="IQ18" s="158" t="s">
        <v>128</v>
      </c>
      <c r="IR18" s="158" t="s">
        <v>128</v>
      </c>
      <c r="IS18" s="158" t="s">
        <v>128</v>
      </c>
      <c r="IT18" s="158" t="s">
        <v>128</v>
      </c>
      <c r="IU18" s="158" t="s">
        <v>128</v>
      </c>
      <c r="IV18" s="158" t="s">
        <v>128</v>
      </c>
      <c r="IW18" s="158" t="s">
        <v>128</v>
      </c>
      <c r="IX18" s="158" t="s">
        <v>128</v>
      </c>
      <c r="IY18" s="158" t="s">
        <v>128</v>
      </c>
      <c r="IZ18" s="158" t="s">
        <v>128</v>
      </c>
      <c r="JA18" s="158" t="s">
        <v>128</v>
      </c>
      <c r="JB18" s="158" t="s">
        <v>128</v>
      </c>
      <c r="JC18" s="158" t="s">
        <v>128</v>
      </c>
      <c r="JD18" s="158" t="s">
        <v>128</v>
      </c>
      <c r="JE18" s="158" t="s">
        <v>128</v>
      </c>
      <c r="JF18" s="158" t="s">
        <v>128</v>
      </c>
      <c r="JG18" s="158" t="s">
        <v>128</v>
      </c>
      <c r="JH18" s="158" t="s">
        <v>128</v>
      </c>
      <c r="JI18" s="158" t="s">
        <v>128</v>
      </c>
      <c r="JJ18" s="158" t="s">
        <v>128</v>
      </c>
      <c r="JK18" s="158" t="s">
        <v>128</v>
      </c>
      <c r="JL18" s="158" t="s">
        <v>128</v>
      </c>
      <c r="JM18" s="158" t="s">
        <v>128</v>
      </c>
      <c r="JN18" s="158" t="s">
        <v>128</v>
      </c>
      <c r="JO18" s="158" t="s">
        <v>128</v>
      </c>
      <c r="JP18" s="158" t="s">
        <v>128</v>
      </c>
      <c r="JQ18" s="158" t="s">
        <v>128</v>
      </c>
      <c r="JR18" s="158" t="s">
        <v>128</v>
      </c>
      <c r="JS18" s="158" t="s">
        <v>128</v>
      </c>
      <c r="JT18" s="158" t="s">
        <v>128</v>
      </c>
      <c r="JU18" s="158" t="s">
        <v>128</v>
      </c>
      <c r="JV18" s="158" t="s">
        <v>128</v>
      </c>
      <c r="JW18" s="158" t="s">
        <v>128</v>
      </c>
      <c r="JX18" s="158" t="s">
        <v>128</v>
      </c>
      <c r="JY18" s="158" t="s">
        <v>128</v>
      </c>
      <c r="JZ18" s="158" t="s">
        <v>128</v>
      </c>
      <c r="KA18" s="158" t="s">
        <v>128</v>
      </c>
      <c r="KB18" s="158" t="s">
        <v>128</v>
      </c>
      <c r="KC18" s="158" t="s">
        <v>128</v>
      </c>
      <c r="KD18" s="158" t="s">
        <v>128</v>
      </c>
      <c r="KE18" s="158" t="s">
        <v>128</v>
      </c>
      <c r="KF18" s="158" t="s">
        <v>128</v>
      </c>
      <c r="KG18" s="158" t="s">
        <v>128</v>
      </c>
      <c r="KH18" s="158" t="s">
        <v>128</v>
      </c>
      <c r="KI18" s="158" t="s">
        <v>128</v>
      </c>
      <c r="KJ18" s="158" t="s">
        <v>128</v>
      </c>
      <c r="KK18" s="158" t="s">
        <v>128</v>
      </c>
      <c r="KL18" s="158" t="s">
        <v>128</v>
      </c>
      <c r="KM18" s="158" t="s">
        <v>128</v>
      </c>
      <c r="KN18" s="158" t="s">
        <v>128</v>
      </c>
      <c r="KO18" s="158" t="s">
        <v>128</v>
      </c>
      <c r="KP18" s="158" t="s">
        <v>128</v>
      </c>
      <c r="KQ18" s="158" t="s">
        <v>128</v>
      </c>
      <c r="KR18" s="158" t="s">
        <v>128</v>
      </c>
      <c r="KS18" s="158" t="s">
        <v>128</v>
      </c>
      <c r="KT18" s="158" t="s">
        <v>128</v>
      </c>
      <c r="KU18" s="158" t="s">
        <v>128</v>
      </c>
      <c r="KV18" s="158" t="s">
        <v>128</v>
      </c>
      <c r="KW18" s="158" t="s">
        <v>128</v>
      </c>
      <c r="KX18" s="158" t="s">
        <v>128</v>
      </c>
      <c r="KY18" s="158" t="s">
        <v>128</v>
      </c>
      <c r="KZ18" s="158" t="s">
        <v>128</v>
      </c>
      <c r="LA18" s="158" t="s">
        <v>128</v>
      </c>
      <c r="LB18" s="158" t="s">
        <v>128</v>
      </c>
      <c r="LC18" s="158" t="s">
        <v>128</v>
      </c>
      <c r="LD18" s="158" t="s">
        <v>128</v>
      </c>
      <c r="LE18" s="158" t="s">
        <v>128</v>
      </c>
      <c r="LF18" s="158" t="s">
        <v>128</v>
      </c>
      <c r="LG18" s="158" t="s">
        <v>128</v>
      </c>
      <c r="LH18" s="158" t="s">
        <v>128</v>
      </c>
      <c r="LI18" s="158" t="s">
        <v>128</v>
      </c>
      <c r="LJ18" s="158" t="s">
        <v>128</v>
      </c>
      <c r="LK18" s="158" t="s">
        <v>128</v>
      </c>
      <c r="LL18" s="158" t="s">
        <v>128</v>
      </c>
      <c r="LM18" s="158" t="s">
        <v>128</v>
      </c>
      <c r="LN18" s="158" t="s">
        <v>128</v>
      </c>
      <c r="LO18" s="158" t="s">
        <v>128</v>
      </c>
      <c r="LP18" s="158" t="s">
        <v>128</v>
      </c>
      <c r="LQ18" s="158" t="s">
        <v>128</v>
      </c>
      <c r="LR18" s="158" t="s">
        <v>128</v>
      </c>
      <c r="LS18" s="158" t="s">
        <v>128</v>
      </c>
      <c r="LT18" s="158" t="s">
        <v>128</v>
      </c>
      <c r="LU18" s="158" t="s">
        <v>128</v>
      </c>
      <c r="LV18" s="158" t="s">
        <v>128</v>
      </c>
      <c r="LW18" s="158" t="s">
        <v>128</v>
      </c>
      <c r="LX18" s="158" t="s">
        <v>128</v>
      </c>
      <c r="LY18" s="158" t="s">
        <v>128</v>
      </c>
      <c r="LZ18" s="158" t="s">
        <v>128</v>
      </c>
      <c r="MA18" s="158" t="s">
        <v>128</v>
      </c>
      <c r="MB18" s="158" t="s">
        <v>128</v>
      </c>
      <c r="MC18" s="158" t="s">
        <v>128</v>
      </c>
      <c r="MD18" s="158" t="s">
        <v>128</v>
      </c>
      <c r="ME18" s="158" t="s">
        <v>128</v>
      </c>
      <c r="MF18" s="158" t="s">
        <v>128</v>
      </c>
      <c r="MG18" s="158" t="s">
        <v>128</v>
      </c>
      <c r="MH18" s="158" t="s">
        <v>128</v>
      </c>
      <c r="MI18" s="158" t="s">
        <v>128</v>
      </c>
      <c r="MJ18" s="158" t="s">
        <v>128</v>
      </c>
      <c r="MK18" s="158" t="s">
        <v>128</v>
      </c>
      <c r="ML18" s="158" t="s">
        <v>128</v>
      </c>
      <c r="MM18" s="158" t="s">
        <v>128</v>
      </c>
      <c r="MN18" s="158" t="s">
        <v>128</v>
      </c>
      <c r="MO18" s="158" t="s">
        <v>128</v>
      </c>
      <c r="MP18" s="158" t="s">
        <v>128</v>
      </c>
      <c r="MQ18" s="158" t="s">
        <v>128</v>
      </c>
      <c r="MR18" s="158" t="s">
        <v>128</v>
      </c>
      <c r="MS18" s="158" t="s">
        <v>128</v>
      </c>
      <c r="MT18" s="158" t="s">
        <v>128</v>
      </c>
      <c r="MU18" s="158" t="s">
        <v>128</v>
      </c>
      <c r="MV18" s="158" t="s">
        <v>128</v>
      </c>
      <c r="MW18" s="158" t="s">
        <v>128</v>
      </c>
      <c r="MX18" s="158" t="s">
        <v>128</v>
      </c>
      <c r="MY18" s="158" t="s">
        <v>128</v>
      </c>
      <c r="MZ18" s="158" t="s">
        <v>128</v>
      </c>
      <c r="NA18" s="158" t="s">
        <v>128</v>
      </c>
      <c r="NB18" s="158" t="s">
        <v>128</v>
      </c>
      <c r="NC18" s="158" t="s">
        <v>128</v>
      </c>
      <c r="ND18" s="158" t="s">
        <v>128</v>
      </c>
      <c r="NE18" s="158" t="s">
        <v>128</v>
      </c>
      <c r="NF18" s="158" t="s">
        <v>128</v>
      </c>
      <c r="NG18" s="158" t="s">
        <v>128</v>
      </c>
      <c r="NH18" s="158" t="s">
        <v>128</v>
      </c>
      <c r="NI18" s="158" t="s">
        <v>128</v>
      </c>
      <c r="NJ18" s="158" t="s">
        <v>128</v>
      </c>
      <c r="NK18" s="158" t="s">
        <v>128</v>
      </c>
      <c r="NL18" s="158" t="s">
        <v>128</v>
      </c>
      <c r="NM18" s="158" t="s">
        <v>128</v>
      </c>
      <c r="NN18" s="158" t="s">
        <v>128</v>
      </c>
      <c r="NO18" s="158" t="s">
        <v>128</v>
      </c>
      <c r="NP18" s="158" t="s">
        <v>128</v>
      </c>
      <c r="NQ18" s="158" t="s">
        <v>128</v>
      </c>
      <c r="NR18" s="158" t="s">
        <v>128</v>
      </c>
      <c r="NS18" s="158" t="s">
        <v>128</v>
      </c>
      <c r="NT18" s="158" t="s">
        <v>128</v>
      </c>
      <c r="NU18" s="158" t="s">
        <v>128</v>
      </c>
      <c r="NV18" s="158" t="s">
        <v>128</v>
      </c>
      <c r="NW18" s="158" t="s">
        <v>128</v>
      </c>
      <c r="NX18" s="158" t="s">
        <v>128</v>
      </c>
      <c r="NY18" s="158" t="s">
        <v>128</v>
      </c>
      <c r="NZ18" s="158" t="s">
        <v>128</v>
      </c>
      <c r="OA18" s="158" t="s">
        <v>128</v>
      </c>
      <c r="OB18" s="158" t="s">
        <v>128</v>
      </c>
      <c r="OC18" s="158" t="s">
        <v>128</v>
      </c>
      <c r="OD18" s="158" t="s">
        <v>128</v>
      </c>
      <c r="OE18" s="170" t="s">
        <v>128</v>
      </c>
      <c r="OF18" s="181"/>
      <c r="OG18" s="175">
        <f t="shared" si="9"/>
        <v>8.3000000000000007</v>
      </c>
      <c r="OH18" s="66" t="str">
        <f t="shared" si="10"/>
        <v>kg/GJ delivered</v>
      </c>
      <c r="OI18" s="126">
        <f t="shared" si="11"/>
        <v>0.63</v>
      </c>
      <c r="OJ18" s="66" t="str">
        <f t="shared" si="12"/>
        <v>kg/GJ delivered</v>
      </c>
      <c r="OK18" s="66" t="str">
        <f t="shared" si="13"/>
        <v/>
      </c>
      <c r="OL18" s="66" t="str">
        <f t="shared" si="14"/>
        <v/>
      </c>
      <c r="OM18" s="159">
        <f t="shared" si="15"/>
        <v>409</v>
      </c>
      <c r="ON18" s="66" t="str">
        <f t="shared" si="16"/>
        <v>kg/GJ delivered</v>
      </c>
      <c r="OO18" s="126">
        <f t="shared" si="17"/>
        <v>0.4</v>
      </c>
      <c r="OP18" s="66" t="str">
        <f t="shared" si="18"/>
        <v>kg/GJ delivered</v>
      </c>
      <c r="OQ18" s="118">
        <f t="shared" si="19"/>
        <v>2.2000000000000002</v>
      </c>
      <c r="OR18" s="66" t="str">
        <f t="shared" si="20"/>
        <v>kg/GJ delivered</v>
      </c>
      <c r="OS18" s="66" t="str">
        <f t="shared" si="21"/>
        <v/>
      </c>
      <c r="OT18" s="66" t="str">
        <f t="shared" si="22"/>
        <v/>
      </c>
      <c r="OU18" s="66" t="str">
        <f t="shared" si="23"/>
        <v/>
      </c>
      <c r="OV18" s="66" t="str">
        <f t="shared" si="24"/>
        <v/>
      </c>
      <c r="OW18" s="66" t="str">
        <f t="shared" si="25"/>
        <v/>
      </c>
      <c r="OX18" s="66" t="str">
        <f t="shared" si="26"/>
        <v/>
      </c>
      <c r="OY18" s="66" t="str">
        <f t="shared" si="27"/>
        <v/>
      </c>
      <c r="OZ18" s="66" t="str">
        <f t="shared" si="28"/>
        <v/>
      </c>
      <c r="PA18" s="66" t="str">
        <f t="shared" si="29"/>
        <v/>
      </c>
      <c r="PB18" s="66" t="str">
        <f t="shared" si="30"/>
        <v/>
      </c>
      <c r="PC18" s="66" t="str">
        <f t="shared" si="31"/>
        <v/>
      </c>
      <c r="PD18" s="66" t="str">
        <f t="shared" si="32"/>
        <v/>
      </c>
      <c r="PE18" s="66" t="str">
        <f t="shared" si="33"/>
        <v/>
      </c>
      <c r="PF18" s="66" t="str">
        <f t="shared" si="34"/>
        <v/>
      </c>
      <c r="PG18" s="66" t="str">
        <f t="shared" si="35"/>
        <v/>
      </c>
      <c r="PH18" s="66" t="str">
        <f t="shared" si="36"/>
        <v/>
      </c>
      <c r="PI18" s="66" t="str">
        <f t="shared" si="37"/>
        <v/>
      </c>
      <c r="PJ18" s="66" t="str">
        <f t="shared" si="38"/>
        <v/>
      </c>
      <c r="PK18" s="66" t="str">
        <f t="shared" si="39"/>
        <v/>
      </c>
      <c r="PL18" s="66" t="str">
        <f t="shared" si="40"/>
        <v/>
      </c>
      <c r="PM18" s="66" t="str">
        <f t="shared" si="41"/>
        <v/>
      </c>
      <c r="PN18" s="66" t="str">
        <f t="shared" si="42"/>
        <v/>
      </c>
      <c r="PO18" s="66" t="str">
        <f t="shared" si="43"/>
        <v/>
      </c>
      <c r="PP18" s="66" t="str">
        <f t="shared" si="44"/>
        <v/>
      </c>
      <c r="PQ18" s="66" t="str">
        <f t="shared" si="45"/>
        <v/>
      </c>
      <c r="PR18" s="66" t="str">
        <f t="shared" si="46"/>
        <v/>
      </c>
      <c r="PS18" s="66" t="str">
        <f t="shared" si="47"/>
        <v/>
      </c>
      <c r="PT18" s="66" t="str">
        <f t="shared" si="48"/>
        <v/>
      </c>
      <c r="PU18" s="66" t="str">
        <f t="shared" si="49"/>
        <v/>
      </c>
      <c r="PV18" s="66" t="str">
        <f t="shared" si="50"/>
        <v/>
      </c>
      <c r="PW18" s="66" t="str">
        <f t="shared" si="51"/>
        <v/>
      </c>
      <c r="PX18" s="66" t="str">
        <f t="shared" si="52"/>
        <v/>
      </c>
      <c r="PY18" s="66" t="str">
        <f t="shared" si="53"/>
        <v/>
      </c>
      <c r="PZ18" s="66" t="str">
        <f t="shared" si="54"/>
        <v/>
      </c>
      <c r="QA18" s="66" t="str">
        <f t="shared" si="55"/>
        <v/>
      </c>
      <c r="QB18" s="66" t="str">
        <f t="shared" si="56"/>
        <v/>
      </c>
      <c r="QC18" s="66" t="str">
        <f t="shared" si="57"/>
        <v/>
      </c>
      <c r="QD18" s="66" t="str">
        <f t="shared" si="58"/>
        <v/>
      </c>
      <c r="QE18" s="66" t="str">
        <f t="shared" si="59"/>
        <v/>
      </c>
      <c r="QF18" s="66" t="str">
        <f t="shared" si="60"/>
        <v/>
      </c>
      <c r="QG18" s="66" t="str">
        <f t="shared" si="61"/>
        <v/>
      </c>
      <c r="QH18" s="66" t="str">
        <f t="shared" si="62"/>
        <v/>
      </c>
      <c r="QI18" s="66" t="str">
        <f t="shared" si="63"/>
        <v/>
      </c>
      <c r="QJ18" s="66" t="str">
        <f t="shared" si="64"/>
        <v/>
      </c>
      <c r="QK18" s="66" t="str">
        <f t="shared" si="65"/>
        <v/>
      </c>
      <c r="QL18" s="66" t="str">
        <f t="shared" si="66"/>
        <v/>
      </c>
      <c r="QM18" s="66" t="str">
        <f t="shared" si="67"/>
        <v/>
      </c>
      <c r="QN18" s="66" t="str">
        <f t="shared" si="68"/>
        <v/>
      </c>
      <c r="QO18" s="66" t="str">
        <f t="shared" si="69"/>
        <v/>
      </c>
      <c r="QP18" s="66" t="str">
        <f t="shared" si="70"/>
        <v/>
      </c>
      <c r="QQ18" s="66" t="str">
        <f t="shared" si="71"/>
        <v/>
      </c>
      <c r="QR18" s="66" t="str">
        <f t="shared" si="72"/>
        <v/>
      </c>
      <c r="QS18" s="66" t="str">
        <f t="shared" si="73"/>
        <v/>
      </c>
      <c r="QT18" s="66" t="str">
        <f t="shared" si="74"/>
        <v/>
      </c>
      <c r="QU18" s="66" t="str">
        <f t="shared" si="75"/>
        <v/>
      </c>
      <c r="QV18" s="66" t="str">
        <f t="shared" si="76"/>
        <v/>
      </c>
      <c r="QW18" s="66" t="str">
        <f t="shared" si="77"/>
        <v/>
      </c>
      <c r="QX18" s="66" t="str">
        <f t="shared" si="78"/>
        <v/>
      </c>
      <c r="QY18" s="66" t="str">
        <f t="shared" si="79"/>
        <v/>
      </c>
      <c r="QZ18" s="66" t="str">
        <f t="shared" si="80"/>
        <v/>
      </c>
      <c r="RA18" s="66" t="str">
        <f t="shared" si="81"/>
        <v/>
      </c>
      <c r="RB18" s="66" t="str">
        <f t="shared" si="82"/>
        <v/>
      </c>
      <c r="RC18" s="66" t="str">
        <f t="shared" si="83"/>
        <v/>
      </c>
      <c r="RD18" s="66" t="str">
        <f t="shared" si="84"/>
        <v/>
      </c>
      <c r="RE18" s="66" t="str">
        <f t="shared" si="85"/>
        <v/>
      </c>
      <c r="RF18" s="66" t="str">
        <f t="shared" si="86"/>
        <v/>
      </c>
      <c r="RG18" s="66" t="str">
        <f t="shared" si="87"/>
        <v/>
      </c>
      <c r="RH18" s="66" t="str">
        <f t="shared" si="88"/>
        <v/>
      </c>
      <c r="RI18" s="66" t="str">
        <f t="shared" si="89"/>
        <v/>
      </c>
      <c r="RJ18" s="66" t="str">
        <f t="shared" si="90"/>
        <v/>
      </c>
      <c r="RK18" s="66" t="str">
        <f t="shared" si="91"/>
        <v/>
      </c>
      <c r="RL18" s="66" t="str">
        <f t="shared" si="92"/>
        <v/>
      </c>
      <c r="RM18" s="66" t="str">
        <f t="shared" si="93"/>
        <v/>
      </c>
      <c r="RN18" s="66" t="str">
        <f t="shared" si="94"/>
        <v/>
      </c>
      <c r="RO18" s="66" t="str">
        <f t="shared" si="95"/>
        <v/>
      </c>
      <c r="RP18" s="66" t="str">
        <f t="shared" si="96"/>
        <v/>
      </c>
      <c r="RQ18" s="66" t="str">
        <f t="shared" si="97"/>
        <v/>
      </c>
      <c r="RR18" s="66" t="str">
        <f t="shared" si="98"/>
        <v/>
      </c>
      <c r="RS18" s="66" t="str">
        <f t="shared" si="99"/>
        <v/>
      </c>
      <c r="RT18" s="66" t="str">
        <f t="shared" si="100"/>
        <v/>
      </c>
      <c r="RU18" s="66" t="str">
        <f t="shared" si="101"/>
        <v/>
      </c>
      <c r="RV18" s="66" t="str">
        <f t="shared" si="102"/>
        <v/>
      </c>
      <c r="RW18" s="66" t="str">
        <f t="shared" si="103"/>
        <v/>
      </c>
      <c r="RX18" s="66" t="str">
        <f t="shared" si="104"/>
        <v/>
      </c>
      <c r="RY18" s="66" t="str">
        <f t="shared" si="105"/>
        <v/>
      </c>
      <c r="RZ18" s="66" t="str">
        <f t="shared" si="106"/>
        <v/>
      </c>
      <c r="SA18" s="66" t="str">
        <f t="shared" si="107"/>
        <v/>
      </c>
      <c r="SB18" s="66" t="str">
        <f t="shared" si="108"/>
        <v/>
      </c>
      <c r="SC18" s="66" t="str">
        <f t="shared" si="109"/>
        <v/>
      </c>
      <c r="SD18" s="66" t="str">
        <f t="shared" si="110"/>
        <v/>
      </c>
      <c r="SE18" s="66" t="str">
        <f t="shared" si="111"/>
        <v/>
      </c>
      <c r="SF18" s="66" t="str">
        <f t="shared" si="112"/>
        <v/>
      </c>
      <c r="SG18" s="66" t="str">
        <f t="shared" si="113"/>
        <v/>
      </c>
      <c r="SH18" s="66" t="str">
        <f t="shared" si="114"/>
        <v/>
      </c>
      <c r="SI18" s="66" t="str">
        <f t="shared" si="115"/>
        <v/>
      </c>
      <c r="SJ18" s="66" t="str">
        <f t="shared" si="116"/>
        <v/>
      </c>
      <c r="SK18" s="66" t="str">
        <f t="shared" si="117"/>
        <v/>
      </c>
      <c r="SL18" s="66" t="str">
        <f t="shared" si="118"/>
        <v/>
      </c>
      <c r="SM18" s="66" t="str">
        <f t="shared" si="119"/>
        <v/>
      </c>
      <c r="SN18" s="66" t="str">
        <f t="shared" si="120"/>
        <v/>
      </c>
      <c r="SO18" s="66" t="str">
        <f t="shared" si="121"/>
        <v/>
      </c>
      <c r="SP18" s="66" t="str">
        <f t="shared" si="122"/>
        <v/>
      </c>
      <c r="SQ18" s="66" t="str">
        <f t="shared" si="123"/>
        <v/>
      </c>
      <c r="SR18" s="66" t="str">
        <f t="shared" si="124"/>
        <v/>
      </c>
      <c r="SS18" s="66" t="str">
        <f t="shared" si="125"/>
        <v/>
      </c>
      <c r="ST18" s="66" t="str">
        <f t="shared" si="126"/>
        <v/>
      </c>
      <c r="SU18" s="66" t="str">
        <f t="shared" si="127"/>
        <v/>
      </c>
      <c r="SV18" s="66" t="str">
        <f t="shared" si="128"/>
        <v/>
      </c>
      <c r="SW18" s="66" t="str">
        <f t="shared" si="129"/>
        <v/>
      </c>
      <c r="SX18" s="66" t="str">
        <f t="shared" si="130"/>
        <v/>
      </c>
      <c r="SY18" s="66" t="str">
        <f t="shared" si="131"/>
        <v/>
      </c>
      <c r="SZ18" s="66" t="str">
        <f t="shared" si="132"/>
        <v/>
      </c>
      <c r="TA18" s="66" t="str">
        <f t="shared" si="133"/>
        <v/>
      </c>
      <c r="TB18" s="66" t="str">
        <f t="shared" si="134"/>
        <v/>
      </c>
      <c r="TC18" s="66" t="str">
        <f t="shared" si="135"/>
        <v/>
      </c>
      <c r="TD18" s="66" t="str">
        <f t="shared" si="136"/>
        <v/>
      </c>
      <c r="TE18" s="66" t="str">
        <f t="shared" si="137"/>
        <v/>
      </c>
      <c r="TF18" s="66" t="str">
        <f t="shared" si="138"/>
        <v/>
      </c>
      <c r="TG18" s="66" t="str">
        <f t="shared" si="139"/>
        <v/>
      </c>
      <c r="TH18" s="66" t="str">
        <f t="shared" si="140"/>
        <v/>
      </c>
      <c r="TI18" s="66" t="str">
        <f t="shared" si="141"/>
        <v/>
      </c>
      <c r="TJ18" s="66" t="str">
        <f t="shared" si="142"/>
        <v/>
      </c>
      <c r="TK18" s="66" t="str">
        <f t="shared" si="143"/>
        <v/>
      </c>
      <c r="TL18" s="66" t="str">
        <f t="shared" si="144"/>
        <v/>
      </c>
      <c r="TM18" s="66" t="str">
        <f t="shared" si="145"/>
        <v/>
      </c>
      <c r="TN18" s="66" t="str">
        <f t="shared" si="146"/>
        <v/>
      </c>
      <c r="TO18" s="66" t="str">
        <f t="shared" si="147"/>
        <v/>
      </c>
      <c r="TP18" s="66" t="str">
        <f t="shared" si="148"/>
        <v/>
      </c>
      <c r="TQ18" s="66" t="str">
        <f t="shared" si="149"/>
        <v/>
      </c>
      <c r="TR18" s="66" t="str">
        <f t="shared" si="150"/>
        <v/>
      </c>
      <c r="TS18" s="66" t="str">
        <f t="shared" si="151"/>
        <v/>
      </c>
      <c r="TT18" s="66" t="str">
        <f t="shared" si="152"/>
        <v/>
      </c>
      <c r="TU18" s="66" t="str">
        <f t="shared" si="153"/>
        <v/>
      </c>
      <c r="TV18" s="66" t="str">
        <f t="shared" si="154"/>
        <v/>
      </c>
      <c r="TW18" s="66" t="str">
        <f t="shared" si="155"/>
        <v/>
      </c>
      <c r="TX18" s="66" t="str">
        <f t="shared" si="156"/>
        <v/>
      </c>
      <c r="TY18" s="66" t="str">
        <f t="shared" si="157"/>
        <v/>
      </c>
      <c r="TZ18" s="66" t="str">
        <f t="shared" si="158"/>
        <v/>
      </c>
      <c r="UA18" s="66" t="str">
        <f t="shared" si="159"/>
        <v/>
      </c>
      <c r="UB18" s="66" t="str">
        <f t="shared" si="160"/>
        <v/>
      </c>
      <c r="UC18" s="66" t="str">
        <f t="shared" si="161"/>
        <v/>
      </c>
      <c r="UD18" s="66" t="str">
        <f t="shared" si="162"/>
        <v/>
      </c>
      <c r="UE18" s="66" t="str">
        <f t="shared" si="163"/>
        <v/>
      </c>
      <c r="UF18" s="66" t="str">
        <f t="shared" si="164"/>
        <v/>
      </c>
      <c r="UG18" s="66" t="str">
        <f t="shared" si="165"/>
        <v/>
      </c>
      <c r="UH18" s="66" t="str">
        <f t="shared" si="166"/>
        <v/>
      </c>
      <c r="UI18" s="66" t="str">
        <f t="shared" si="167"/>
        <v/>
      </c>
      <c r="UJ18" s="66" t="str">
        <f t="shared" si="168"/>
        <v/>
      </c>
      <c r="UK18" s="66" t="str">
        <f t="shared" si="169"/>
        <v/>
      </c>
      <c r="UL18" s="66" t="str">
        <f t="shared" si="170"/>
        <v/>
      </c>
      <c r="UM18" s="66" t="str">
        <f t="shared" si="171"/>
        <v/>
      </c>
      <c r="UN18" s="66" t="str">
        <f t="shared" si="172"/>
        <v/>
      </c>
      <c r="UO18" s="66" t="str">
        <f t="shared" si="173"/>
        <v/>
      </c>
      <c r="UP18" s="66" t="str">
        <f t="shared" si="174"/>
        <v/>
      </c>
      <c r="UQ18" s="66" t="str">
        <f t="shared" si="175"/>
        <v/>
      </c>
      <c r="UR18" s="66" t="str">
        <f t="shared" si="176"/>
        <v/>
      </c>
      <c r="US18" s="66" t="str">
        <f t="shared" si="177"/>
        <v/>
      </c>
      <c r="UT18" s="66" t="str">
        <f t="shared" si="178"/>
        <v/>
      </c>
      <c r="UU18" s="66" t="str">
        <f t="shared" si="179"/>
        <v/>
      </c>
      <c r="UV18" s="66" t="str">
        <f t="shared" si="180"/>
        <v/>
      </c>
      <c r="UW18" s="66" t="str">
        <f t="shared" si="181"/>
        <v/>
      </c>
      <c r="UX18" s="66" t="str">
        <f t="shared" si="182"/>
        <v/>
      </c>
      <c r="UY18" s="66" t="str">
        <f t="shared" si="183"/>
        <v/>
      </c>
      <c r="UZ18" s="66" t="str">
        <f t="shared" si="184"/>
        <v/>
      </c>
      <c r="VA18" s="66" t="str">
        <f t="shared" si="185"/>
        <v/>
      </c>
      <c r="VB18" s="66" t="str">
        <f t="shared" si="186"/>
        <v/>
      </c>
      <c r="VC18" s="66" t="str">
        <f t="shared" si="187"/>
        <v/>
      </c>
      <c r="VD18" s="66" t="str">
        <f t="shared" si="188"/>
        <v/>
      </c>
      <c r="VE18" s="66" t="str">
        <f t="shared" si="189"/>
        <v/>
      </c>
      <c r="VF18" s="66" t="str">
        <f t="shared" si="190"/>
        <v/>
      </c>
      <c r="VG18" s="66" t="str">
        <f t="shared" si="191"/>
        <v/>
      </c>
      <c r="VH18" s="66" t="str">
        <f t="shared" si="192"/>
        <v/>
      </c>
      <c r="VI18" s="66" t="str">
        <f t="shared" si="193"/>
        <v/>
      </c>
      <c r="VJ18" s="66" t="str">
        <f t="shared" si="194"/>
        <v/>
      </c>
      <c r="VK18" s="66" t="str">
        <f t="shared" si="195"/>
        <v/>
      </c>
      <c r="VL18" s="66" t="str">
        <f t="shared" si="196"/>
        <v/>
      </c>
      <c r="VM18" s="66" t="str">
        <f t="shared" si="197"/>
        <v/>
      </c>
      <c r="VN18" s="66" t="str">
        <f t="shared" si="198"/>
        <v/>
      </c>
      <c r="VO18" s="66" t="str">
        <f t="shared" si="199"/>
        <v/>
      </c>
      <c r="VP18" s="66" t="str">
        <f t="shared" si="200"/>
        <v/>
      </c>
      <c r="VQ18" s="66" t="str">
        <f t="shared" si="201"/>
        <v/>
      </c>
      <c r="VR18" s="66" t="str">
        <f t="shared" si="202"/>
        <v/>
      </c>
      <c r="VS18" s="66" t="str">
        <f t="shared" si="203"/>
        <v/>
      </c>
      <c r="VT18" s="66" t="str">
        <f t="shared" si="204"/>
        <v/>
      </c>
      <c r="VU18" s="66" t="str">
        <f t="shared" si="205"/>
        <v/>
      </c>
      <c r="VV18" s="66" t="str">
        <f t="shared" si="206"/>
        <v/>
      </c>
      <c r="VW18" s="66" t="str">
        <f t="shared" si="207"/>
        <v/>
      </c>
      <c r="VX18" s="66" t="str">
        <f t="shared" si="208"/>
        <v/>
      </c>
      <c r="VY18" s="66" t="str">
        <f t="shared" si="209"/>
        <v/>
      </c>
      <c r="VZ18" s="66" t="str">
        <f t="shared" si="210"/>
        <v/>
      </c>
      <c r="WA18" s="66" t="str">
        <f t="shared" si="211"/>
        <v/>
      </c>
      <c r="WB18" s="66" t="str">
        <f t="shared" si="212"/>
        <v/>
      </c>
      <c r="WC18" s="66" t="str">
        <f t="shared" si="213"/>
        <v/>
      </c>
      <c r="WD18" s="66" t="str">
        <f t="shared" si="214"/>
        <v/>
      </c>
      <c r="WE18" s="66" t="str">
        <f t="shared" si="215"/>
        <v/>
      </c>
      <c r="WF18" s="66" t="str">
        <f t="shared" si="216"/>
        <v/>
      </c>
      <c r="WG18" s="66" t="str">
        <f t="shared" si="217"/>
        <v/>
      </c>
      <c r="WH18" s="66" t="str">
        <f t="shared" si="218"/>
        <v/>
      </c>
      <c r="WI18" s="66" t="str">
        <f t="shared" si="219"/>
        <v/>
      </c>
      <c r="WJ18" s="66" t="str">
        <f t="shared" si="220"/>
        <v/>
      </c>
      <c r="WK18" s="66" t="str">
        <f t="shared" si="221"/>
        <v/>
      </c>
      <c r="WL18" s="66" t="str">
        <f t="shared" si="222"/>
        <v/>
      </c>
      <c r="WM18" s="66" t="str">
        <f t="shared" si="223"/>
        <v/>
      </c>
      <c r="WN18" s="66" t="str">
        <f t="shared" si="224"/>
        <v/>
      </c>
      <c r="WO18" s="66" t="str">
        <f t="shared" si="225"/>
        <v/>
      </c>
      <c r="WP18" s="66" t="str">
        <f t="shared" si="226"/>
        <v/>
      </c>
      <c r="WQ18" s="66" t="str">
        <f t="shared" si="227"/>
        <v/>
      </c>
      <c r="WR18" s="66" t="str">
        <f t="shared" si="228"/>
        <v/>
      </c>
      <c r="WS18" s="66" t="str">
        <f t="shared" si="229"/>
        <v/>
      </c>
      <c r="WT18" s="66" t="str">
        <f t="shared" si="230"/>
        <v/>
      </c>
      <c r="WU18" s="66" t="str">
        <f t="shared" si="231"/>
        <v/>
      </c>
      <c r="WV18" s="66" t="str">
        <f t="shared" si="232"/>
        <v/>
      </c>
      <c r="WW18" s="66" t="str">
        <f t="shared" si="233"/>
        <v/>
      </c>
      <c r="WX18" s="66" t="str">
        <f t="shared" si="234"/>
        <v/>
      </c>
      <c r="WY18" s="66" t="str">
        <f t="shared" si="235"/>
        <v/>
      </c>
      <c r="WZ18" s="66" t="str">
        <f t="shared" si="236"/>
        <v/>
      </c>
      <c r="XA18" s="66" t="str">
        <f t="shared" si="237"/>
        <v/>
      </c>
      <c r="XB18" s="66" t="str">
        <f t="shared" si="238"/>
        <v/>
      </c>
      <c r="XC18" s="66" t="str">
        <f t="shared" si="239"/>
        <v/>
      </c>
      <c r="XD18" s="66" t="str">
        <f t="shared" si="240"/>
        <v/>
      </c>
      <c r="XE18" s="66" t="str">
        <f t="shared" si="241"/>
        <v/>
      </c>
      <c r="XF18" s="66" t="str">
        <f t="shared" si="242"/>
        <v/>
      </c>
      <c r="XG18" s="66" t="str">
        <f t="shared" si="243"/>
        <v/>
      </c>
      <c r="XH18" s="66" t="str">
        <f t="shared" si="244"/>
        <v/>
      </c>
      <c r="XI18" s="66" t="str">
        <f t="shared" si="245"/>
        <v/>
      </c>
      <c r="XJ18" s="66" t="str">
        <f t="shared" si="246"/>
        <v/>
      </c>
      <c r="XK18" s="66" t="str">
        <f t="shared" si="247"/>
        <v/>
      </c>
      <c r="XL18" s="66" t="str">
        <f t="shared" si="248"/>
        <v/>
      </c>
      <c r="XM18" s="66" t="str">
        <f t="shared" si="249"/>
        <v/>
      </c>
      <c r="XN18" s="66" t="str">
        <f t="shared" si="250"/>
        <v/>
      </c>
      <c r="XO18" s="66" t="str">
        <f t="shared" si="251"/>
        <v/>
      </c>
      <c r="XP18" s="66" t="str">
        <f t="shared" si="252"/>
        <v/>
      </c>
      <c r="XQ18" s="66" t="str">
        <f t="shared" si="253"/>
        <v/>
      </c>
      <c r="XR18" s="66" t="str">
        <f t="shared" si="254"/>
        <v/>
      </c>
      <c r="XS18" s="66" t="str">
        <f t="shared" si="255"/>
        <v/>
      </c>
      <c r="XT18" s="66" t="str">
        <f t="shared" si="256"/>
        <v/>
      </c>
      <c r="XU18" s="66" t="str">
        <f t="shared" si="257"/>
        <v/>
      </c>
      <c r="XV18" s="66" t="str">
        <f t="shared" si="258"/>
        <v/>
      </c>
      <c r="XW18" s="66" t="str">
        <f t="shared" si="259"/>
        <v/>
      </c>
      <c r="XX18" s="66" t="str">
        <f t="shared" si="260"/>
        <v/>
      </c>
      <c r="XY18" s="66" t="str">
        <f t="shared" si="261"/>
        <v/>
      </c>
      <c r="XZ18" s="66" t="str">
        <f t="shared" si="262"/>
        <v/>
      </c>
      <c r="YA18" s="66" t="str">
        <f t="shared" si="263"/>
        <v/>
      </c>
      <c r="YB18" s="66" t="str">
        <f t="shared" si="264"/>
        <v/>
      </c>
      <c r="YC18" s="66" t="str">
        <f t="shared" si="265"/>
        <v/>
      </c>
      <c r="YD18" s="66" t="str">
        <f t="shared" si="266"/>
        <v/>
      </c>
      <c r="YE18" s="66" t="str">
        <f t="shared" si="267"/>
        <v/>
      </c>
      <c r="YF18" s="66" t="str">
        <f t="shared" si="268"/>
        <v/>
      </c>
      <c r="YG18" s="66" t="str">
        <f t="shared" si="269"/>
        <v/>
      </c>
      <c r="YH18" s="66" t="str">
        <f t="shared" si="270"/>
        <v/>
      </c>
      <c r="YI18" s="66" t="str">
        <f t="shared" si="271"/>
        <v/>
      </c>
      <c r="YJ18" s="66" t="str">
        <f t="shared" si="272"/>
        <v/>
      </c>
      <c r="YK18" s="66" t="str">
        <f t="shared" si="273"/>
        <v/>
      </c>
      <c r="YL18" s="66" t="str">
        <f t="shared" si="274"/>
        <v/>
      </c>
      <c r="YM18" s="66" t="str">
        <f t="shared" si="275"/>
        <v/>
      </c>
      <c r="YN18" s="66" t="str">
        <f t="shared" si="276"/>
        <v/>
      </c>
      <c r="YO18" s="66" t="str">
        <f t="shared" si="277"/>
        <v/>
      </c>
      <c r="YP18" s="66" t="str">
        <f t="shared" si="278"/>
        <v/>
      </c>
      <c r="YQ18" s="66" t="str">
        <f t="shared" si="279"/>
        <v/>
      </c>
      <c r="YR18" s="66" t="str">
        <f t="shared" si="280"/>
        <v/>
      </c>
      <c r="YS18" s="66" t="str">
        <f t="shared" si="281"/>
        <v/>
      </c>
      <c r="YT18" s="66" t="str">
        <f t="shared" si="282"/>
        <v/>
      </c>
      <c r="YU18" s="66" t="str">
        <f t="shared" si="283"/>
        <v/>
      </c>
      <c r="YV18" s="66" t="str">
        <f t="shared" si="284"/>
        <v/>
      </c>
      <c r="YW18" s="66" t="str">
        <f t="shared" si="285"/>
        <v/>
      </c>
      <c r="YX18" s="66" t="str">
        <f t="shared" si="286"/>
        <v/>
      </c>
      <c r="YY18" s="66" t="str">
        <f t="shared" si="287"/>
        <v/>
      </c>
      <c r="YZ18" s="66" t="str">
        <f t="shared" si="288"/>
        <v/>
      </c>
      <c r="ZA18" s="66" t="str">
        <f t="shared" si="289"/>
        <v/>
      </c>
      <c r="ZB18" s="66" t="str">
        <f t="shared" si="290"/>
        <v/>
      </c>
      <c r="ZC18" s="66" t="str">
        <f t="shared" si="291"/>
        <v/>
      </c>
      <c r="ZD18" s="66" t="str">
        <f t="shared" si="292"/>
        <v/>
      </c>
      <c r="ZE18" s="66" t="str">
        <f t="shared" si="293"/>
        <v/>
      </c>
      <c r="ZF18" s="66" t="str">
        <f t="shared" si="294"/>
        <v/>
      </c>
      <c r="ZG18" s="66" t="str">
        <f t="shared" si="295"/>
        <v/>
      </c>
      <c r="ZH18" s="66" t="str">
        <f t="shared" si="296"/>
        <v/>
      </c>
      <c r="ZI18" s="66" t="str">
        <f t="shared" si="297"/>
        <v/>
      </c>
      <c r="ZJ18" s="66" t="str">
        <f t="shared" si="298"/>
        <v/>
      </c>
      <c r="ZK18" s="66" t="str">
        <f t="shared" si="299"/>
        <v/>
      </c>
      <c r="ZL18" s="66" t="str">
        <f t="shared" si="300"/>
        <v/>
      </c>
      <c r="ZM18" s="66" t="str">
        <f t="shared" si="301"/>
        <v/>
      </c>
      <c r="ZN18" s="66" t="str">
        <f t="shared" si="302"/>
        <v/>
      </c>
      <c r="ZO18" s="66" t="str">
        <f t="shared" si="303"/>
        <v/>
      </c>
      <c r="ZP18" s="66" t="str">
        <f t="shared" si="304"/>
        <v/>
      </c>
      <c r="ZQ18" s="66" t="str">
        <f t="shared" si="305"/>
        <v/>
      </c>
      <c r="ZR18" s="66" t="str">
        <f t="shared" si="306"/>
        <v/>
      </c>
      <c r="ZS18" s="66" t="str">
        <f t="shared" si="307"/>
        <v/>
      </c>
      <c r="ZT18" s="66" t="str">
        <f t="shared" si="308"/>
        <v/>
      </c>
      <c r="ZU18" s="66" t="str">
        <f t="shared" si="309"/>
        <v/>
      </c>
      <c r="ZV18" s="66" t="str">
        <f t="shared" si="310"/>
        <v/>
      </c>
      <c r="ZW18" s="66" t="str">
        <f t="shared" si="311"/>
        <v/>
      </c>
      <c r="ZX18" s="66" t="str">
        <f t="shared" si="312"/>
        <v/>
      </c>
      <c r="ZY18" s="66" t="str">
        <f t="shared" si="313"/>
        <v/>
      </c>
      <c r="ZZ18" s="66" t="str">
        <f t="shared" si="314"/>
        <v/>
      </c>
      <c r="AAA18" s="66" t="str">
        <f t="shared" si="315"/>
        <v/>
      </c>
      <c r="AAB18" s="66" t="str">
        <f t="shared" si="316"/>
        <v/>
      </c>
      <c r="AAC18" s="66" t="str">
        <f t="shared" si="317"/>
        <v/>
      </c>
      <c r="AAD18" s="66" t="str">
        <f t="shared" si="318"/>
        <v/>
      </c>
      <c r="AAE18" s="66" t="str">
        <f t="shared" si="319"/>
        <v/>
      </c>
      <c r="AAF18" s="66" t="str">
        <f t="shared" si="320"/>
        <v/>
      </c>
      <c r="AAG18" s="66" t="str">
        <f t="shared" si="321"/>
        <v/>
      </c>
      <c r="AAH18" s="66" t="str">
        <f t="shared" si="322"/>
        <v/>
      </c>
      <c r="AAI18" s="66" t="str">
        <f t="shared" si="323"/>
        <v/>
      </c>
      <c r="AAJ18" s="66" t="str">
        <f t="shared" si="324"/>
        <v/>
      </c>
      <c r="AAK18" s="66" t="str">
        <f t="shared" si="325"/>
        <v/>
      </c>
      <c r="AAL18" s="66" t="str">
        <f t="shared" si="326"/>
        <v/>
      </c>
      <c r="AAM18" s="66" t="str">
        <f t="shared" si="327"/>
        <v/>
      </c>
      <c r="AAN18" s="66" t="str">
        <f t="shared" si="328"/>
        <v/>
      </c>
      <c r="AAO18" s="66" t="str">
        <f t="shared" si="329"/>
        <v/>
      </c>
      <c r="AAP18" s="66" t="str">
        <f t="shared" si="330"/>
        <v/>
      </c>
      <c r="AAQ18" s="66" t="str">
        <f t="shared" si="331"/>
        <v/>
      </c>
      <c r="AAR18" s="66" t="str">
        <f t="shared" si="332"/>
        <v/>
      </c>
      <c r="AAS18" s="66" t="str">
        <f t="shared" si="333"/>
        <v/>
      </c>
      <c r="AAT18" s="66" t="str">
        <f t="shared" si="334"/>
        <v/>
      </c>
      <c r="AAU18" s="66" t="str">
        <f t="shared" si="335"/>
        <v/>
      </c>
      <c r="AAV18" s="66" t="str">
        <f t="shared" si="336"/>
        <v/>
      </c>
      <c r="AAW18" s="66" t="str">
        <f t="shared" si="337"/>
        <v/>
      </c>
      <c r="AAX18" s="66" t="str">
        <f t="shared" si="338"/>
        <v/>
      </c>
      <c r="AAY18" s="66" t="str">
        <f t="shared" si="339"/>
        <v/>
      </c>
      <c r="AAZ18" s="66" t="str">
        <f t="shared" si="340"/>
        <v/>
      </c>
      <c r="ABA18" s="66" t="str">
        <f t="shared" si="341"/>
        <v/>
      </c>
      <c r="ABB18" s="66" t="str">
        <f t="shared" si="342"/>
        <v/>
      </c>
      <c r="ABC18" s="66" t="str">
        <f t="shared" si="343"/>
        <v/>
      </c>
      <c r="ABD18" s="66" t="str">
        <f t="shared" si="344"/>
        <v/>
      </c>
      <c r="ABE18" s="66" t="str">
        <f t="shared" si="345"/>
        <v/>
      </c>
      <c r="ABF18" s="66" t="str">
        <f t="shared" si="346"/>
        <v/>
      </c>
      <c r="ABG18" s="66" t="str">
        <f t="shared" si="347"/>
        <v/>
      </c>
      <c r="ABH18" s="66" t="str">
        <f t="shared" si="348"/>
        <v/>
      </c>
      <c r="ABI18" s="66" t="str">
        <f t="shared" si="349"/>
        <v/>
      </c>
      <c r="ABJ18" s="66" t="str">
        <f t="shared" si="350"/>
        <v/>
      </c>
      <c r="ABK18" s="66" t="str">
        <f t="shared" si="351"/>
        <v/>
      </c>
      <c r="ABL18" s="66" t="str">
        <f t="shared" si="352"/>
        <v/>
      </c>
      <c r="ABM18" s="66" t="str">
        <f t="shared" si="353"/>
        <v/>
      </c>
      <c r="ABN18" s="66" t="str">
        <f t="shared" si="354"/>
        <v/>
      </c>
      <c r="ABO18" s="66" t="str">
        <f t="shared" si="355"/>
        <v/>
      </c>
      <c r="ABP18" s="66" t="str">
        <f t="shared" si="356"/>
        <v/>
      </c>
      <c r="ABQ18" s="66" t="str">
        <f t="shared" si="357"/>
        <v/>
      </c>
      <c r="ABR18" s="66" t="str">
        <f t="shared" si="358"/>
        <v/>
      </c>
      <c r="ABS18" s="66" t="str">
        <f t="shared" si="359"/>
        <v/>
      </c>
      <c r="ABT18" s="66" t="str">
        <f t="shared" si="360"/>
        <v/>
      </c>
      <c r="ABU18" s="66" t="str">
        <f t="shared" si="361"/>
        <v/>
      </c>
      <c r="ABV18" s="66" t="str">
        <f t="shared" si="362"/>
        <v/>
      </c>
      <c r="ABW18" s="66" t="str">
        <f t="shared" si="363"/>
        <v/>
      </c>
      <c r="ABX18" s="66" t="str">
        <f t="shared" si="364"/>
        <v/>
      </c>
      <c r="ABY18" s="66" t="str">
        <f t="shared" si="365"/>
        <v/>
      </c>
      <c r="ABZ18" s="66" t="str">
        <f t="shared" si="366"/>
        <v/>
      </c>
      <c r="ACA18" s="66" t="str">
        <f t="shared" si="367"/>
        <v/>
      </c>
      <c r="ACB18" s="66" t="str">
        <f t="shared" si="368"/>
        <v/>
      </c>
      <c r="ACC18" s="66" t="str">
        <f t="shared" si="369"/>
        <v/>
      </c>
      <c r="ACD18" s="66" t="str">
        <f t="shared" si="370"/>
        <v/>
      </c>
      <c r="ACE18" s="66" t="str">
        <f t="shared" si="371"/>
        <v/>
      </c>
      <c r="ACF18" s="66" t="str">
        <f t="shared" si="372"/>
        <v/>
      </c>
      <c r="ACG18" s="66" t="str">
        <f t="shared" si="373"/>
        <v/>
      </c>
      <c r="ACH18" s="66" t="str">
        <f t="shared" si="374"/>
        <v/>
      </c>
      <c r="ACI18" s="66" t="str">
        <f t="shared" si="375"/>
        <v/>
      </c>
      <c r="ACJ18" s="66" t="str">
        <f t="shared" si="376"/>
        <v/>
      </c>
      <c r="ACK18" s="66" t="str">
        <f t="shared" si="377"/>
        <v/>
      </c>
      <c r="ACL18" s="66" t="str">
        <f t="shared" si="378"/>
        <v/>
      </c>
      <c r="ACM18" s="66" t="str">
        <f t="shared" ref="ACM18:ACN18" si="397">IF(AND(ACS$3="Unit", ACL18=""), "", IF(AND(ACS$3="Unit", ACL18="-"),"", IF(ACS$3="Unit", "kg/GJ delivered", IF(AND(NY18&lt;&gt;"", NY18&lt;&gt;"-", NX18="-"),"", IF($H18="","", IF(NX18="nd", "",IF(NX18="&lt;n.a.&gt;", "", IF(NY18="#/MJ", "", IF(NY18="kg/GJ delivered",NX18,IF(NY18="g/MJ delivered",NX18,IF(NY18="kg/MJ delivered",NX18*1000,IF(NY18="mg/MJ delivered",NX18/1000,IF(NY18="g/kg",((NX18)*(1/$I18)*(1/$H18)),IF(NY18="mg/kg",((NX18/1000)*(1/$I18)*(1/$H18)),IF(NY18="mg/MJ delivered",NX18/1000,IF(NY18="-","","Error"))))))))))))))))</f>
        <v/>
      </c>
      <c r="ACN18" s="66" t="str">
        <f t="shared" si="397"/>
        <v/>
      </c>
      <c r="ACO18" s="66" t="str">
        <f t="shared" si="380"/>
        <v/>
      </c>
      <c r="ACP18" s="66" t="str">
        <f t="shared" si="381"/>
        <v/>
      </c>
      <c r="ACQ18" s="66" t="str">
        <f t="shared" si="382"/>
        <v/>
      </c>
      <c r="ACR18" s="66" t="str">
        <f t="shared" si="383"/>
        <v/>
      </c>
      <c r="ACS18" s="66" t="str">
        <f t="shared" si="384"/>
        <v/>
      </c>
      <c r="ACT18" s="66" t="str">
        <f t="shared" si="385"/>
        <v/>
      </c>
    </row>
    <row r="19" spans="2:774" ht="15.75" customHeight="1" x14ac:dyDescent="0.25">
      <c r="B19" s="66">
        <v>78</v>
      </c>
      <c r="C19" s="66" t="s">
        <v>321</v>
      </c>
      <c r="D19" s="66" t="s">
        <v>360</v>
      </c>
      <c r="E19" s="156" t="s">
        <v>1780</v>
      </c>
      <c r="F19" s="66" t="s">
        <v>497</v>
      </c>
      <c r="G19" s="66" t="s">
        <v>492</v>
      </c>
      <c r="H19" s="126">
        <v>0.26400000000000001</v>
      </c>
      <c r="I19" s="130">
        <f>'Heating Values'!$D$35</f>
        <v>13.95</v>
      </c>
      <c r="J19" s="66" t="str">
        <f t="shared" si="0"/>
        <v>Firewood, Improved, GLO</v>
      </c>
      <c r="K19" s="66" t="s">
        <v>1254</v>
      </c>
      <c r="L19" s="66" t="s">
        <v>1254</v>
      </c>
      <c r="M19" s="66" t="s">
        <v>1254</v>
      </c>
      <c r="N19" s="66" t="s">
        <v>1253</v>
      </c>
      <c r="O19" s="66" t="s">
        <v>2109</v>
      </c>
      <c r="P19" s="66" t="str">
        <f t="shared" si="8"/>
        <v>GLO</v>
      </c>
      <c r="Q19" s="66" t="s">
        <v>306</v>
      </c>
      <c r="R19" s="162">
        <v>12.4</v>
      </c>
      <c r="S19" s="158" t="s">
        <v>66</v>
      </c>
      <c r="T19" s="163">
        <v>0.32</v>
      </c>
      <c r="U19" s="158" t="s">
        <v>66</v>
      </c>
      <c r="V19" s="158" t="s">
        <v>128</v>
      </c>
      <c r="W19" s="158" t="s">
        <v>128</v>
      </c>
      <c r="X19" s="164">
        <v>428</v>
      </c>
      <c r="Y19" s="158" t="s">
        <v>66</v>
      </c>
      <c r="Z19" s="163">
        <v>0.7</v>
      </c>
      <c r="AA19" s="158" t="s">
        <v>66</v>
      </c>
      <c r="AB19" s="165">
        <v>2.6</v>
      </c>
      <c r="AC19" s="158" t="s">
        <v>66</v>
      </c>
      <c r="AD19" s="166">
        <v>1110000000000000</v>
      </c>
      <c r="AE19" s="158" t="s">
        <v>387</v>
      </c>
      <c r="AF19" s="158" t="s">
        <v>128</v>
      </c>
      <c r="AG19" s="158" t="s">
        <v>128</v>
      </c>
      <c r="AH19" s="158" t="s">
        <v>128</v>
      </c>
      <c r="AI19" s="158" t="s">
        <v>128</v>
      </c>
      <c r="AJ19" s="158" t="s">
        <v>128</v>
      </c>
      <c r="AK19" s="158" t="s">
        <v>128</v>
      </c>
      <c r="AL19" s="158" t="s">
        <v>128</v>
      </c>
      <c r="AM19" s="158" t="s">
        <v>128</v>
      </c>
      <c r="AN19" s="158" t="s">
        <v>128</v>
      </c>
      <c r="AO19" s="158" t="s">
        <v>128</v>
      </c>
      <c r="AP19" s="158" t="s">
        <v>128</v>
      </c>
      <c r="AQ19" s="158" t="s">
        <v>128</v>
      </c>
      <c r="AR19" s="158" t="s">
        <v>128</v>
      </c>
      <c r="AS19" s="158" t="s">
        <v>128</v>
      </c>
      <c r="AT19" s="158" t="s">
        <v>128</v>
      </c>
      <c r="AU19" s="158" t="s">
        <v>128</v>
      </c>
      <c r="AV19" s="158" t="s">
        <v>128</v>
      </c>
      <c r="AW19" s="158" t="s">
        <v>128</v>
      </c>
      <c r="AX19" s="158" t="s">
        <v>128</v>
      </c>
      <c r="AY19" s="158" t="s">
        <v>128</v>
      </c>
      <c r="AZ19" s="158" t="s">
        <v>128</v>
      </c>
      <c r="BA19" s="158" t="s">
        <v>128</v>
      </c>
      <c r="BB19" s="158" t="s">
        <v>128</v>
      </c>
      <c r="BC19" s="158" t="s">
        <v>128</v>
      </c>
      <c r="BD19" s="158" t="s">
        <v>128</v>
      </c>
      <c r="BE19" s="158" t="s">
        <v>128</v>
      </c>
      <c r="BF19" s="158" t="s">
        <v>128</v>
      </c>
      <c r="BG19" s="158" t="s">
        <v>128</v>
      </c>
      <c r="BH19" s="158" t="s">
        <v>128</v>
      </c>
      <c r="BI19" s="158" t="s">
        <v>128</v>
      </c>
      <c r="BJ19" s="158" t="s">
        <v>128</v>
      </c>
      <c r="BK19" s="158" t="s">
        <v>128</v>
      </c>
      <c r="BL19" s="158" t="s">
        <v>128</v>
      </c>
      <c r="BM19" s="158" t="s">
        <v>128</v>
      </c>
      <c r="BN19" s="158" t="s">
        <v>128</v>
      </c>
      <c r="BO19" s="158" t="s">
        <v>128</v>
      </c>
      <c r="BP19" s="158" t="s">
        <v>128</v>
      </c>
      <c r="BQ19" s="158" t="s">
        <v>128</v>
      </c>
      <c r="BR19" s="158" t="s">
        <v>128</v>
      </c>
      <c r="BS19" s="158" t="s">
        <v>128</v>
      </c>
      <c r="BT19" s="158" t="s">
        <v>128</v>
      </c>
      <c r="BU19" s="158" t="s">
        <v>128</v>
      </c>
      <c r="BV19" s="158" t="s">
        <v>128</v>
      </c>
      <c r="BW19" s="158" t="s">
        <v>128</v>
      </c>
      <c r="BX19" s="158" t="s">
        <v>128</v>
      </c>
      <c r="BY19" s="158" t="s">
        <v>128</v>
      </c>
      <c r="BZ19" s="158" t="s">
        <v>128</v>
      </c>
      <c r="CA19" s="158" t="s">
        <v>128</v>
      </c>
      <c r="CB19" s="158" t="s">
        <v>128</v>
      </c>
      <c r="CC19" s="158" t="s">
        <v>128</v>
      </c>
      <c r="CD19" s="158" t="s">
        <v>128</v>
      </c>
      <c r="CE19" s="158" t="s">
        <v>128</v>
      </c>
      <c r="CF19" s="158" t="s">
        <v>128</v>
      </c>
      <c r="CG19" s="158" t="s">
        <v>128</v>
      </c>
      <c r="CH19" s="158" t="s">
        <v>128</v>
      </c>
      <c r="CI19" s="158" t="s">
        <v>128</v>
      </c>
      <c r="CJ19" s="158" t="s">
        <v>128</v>
      </c>
      <c r="CK19" s="158" t="s">
        <v>128</v>
      </c>
      <c r="CL19" s="158" t="s">
        <v>128</v>
      </c>
      <c r="CM19" s="158" t="s">
        <v>128</v>
      </c>
      <c r="CN19" s="158" t="s">
        <v>128</v>
      </c>
      <c r="CO19" s="158" t="s">
        <v>128</v>
      </c>
      <c r="CP19" s="158" t="s">
        <v>128</v>
      </c>
      <c r="CQ19" s="158" t="s">
        <v>128</v>
      </c>
      <c r="CR19" s="158" t="s">
        <v>128</v>
      </c>
      <c r="CS19" s="158" t="s">
        <v>128</v>
      </c>
      <c r="CT19" s="158" t="s">
        <v>128</v>
      </c>
      <c r="CU19" s="158" t="s">
        <v>128</v>
      </c>
      <c r="CV19" s="158" t="s">
        <v>128</v>
      </c>
      <c r="CW19" s="158" t="s">
        <v>128</v>
      </c>
      <c r="CX19" s="158" t="s">
        <v>128</v>
      </c>
      <c r="CY19" s="158" t="s">
        <v>128</v>
      </c>
      <c r="CZ19" s="158" t="s">
        <v>128</v>
      </c>
      <c r="DA19" s="158" t="s">
        <v>128</v>
      </c>
      <c r="DB19" s="158" t="s">
        <v>128</v>
      </c>
      <c r="DC19" s="158" t="s">
        <v>128</v>
      </c>
      <c r="DD19" s="158" t="s">
        <v>128</v>
      </c>
      <c r="DE19" s="158" t="s">
        <v>128</v>
      </c>
      <c r="DF19" s="158" t="s">
        <v>128</v>
      </c>
      <c r="DG19" s="158" t="s">
        <v>128</v>
      </c>
      <c r="DH19" s="158" t="s">
        <v>128</v>
      </c>
      <c r="DI19" s="158" t="s">
        <v>128</v>
      </c>
      <c r="DJ19" s="158" t="s">
        <v>128</v>
      </c>
      <c r="DK19" s="158" t="s">
        <v>128</v>
      </c>
      <c r="DL19" s="158" t="s">
        <v>128</v>
      </c>
      <c r="DM19" s="158" t="s">
        <v>128</v>
      </c>
      <c r="DN19" s="158" t="s">
        <v>128</v>
      </c>
      <c r="DO19" s="158" t="s">
        <v>128</v>
      </c>
      <c r="DP19" s="158" t="s">
        <v>128</v>
      </c>
      <c r="DQ19" s="158" t="s">
        <v>128</v>
      </c>
      <c r="DR19" s="158" t="s">
        <v>128</v>
      </c>
      <c r="DS19" s="158" t="s">
        <v>128</v>
      </c>
      <c r="DT19" s="158" t="s">
        <v>128</v>
      </c>
      <c r="DU19" s="158" t="s">
        <v>128</v>
      </c>
      <c r="DV19" s="158" t="s">
        <v>128</v>
      </c>
      <c r="DW19" s="158" t="s">
        <v>128</v>
      </c>
      <c r="DX19" s="158" t="s">
        <v>128</v>
      </c>
      <c r="DY19" s="158" t="s">
        <v>128</v>
      </c>
      <c r="DZ19" s="158" t="s">
        <v>128</v>
      </c>
      <c r="EA19" s="158" t="s">
        <v>128</v>
      </c>
      <c r="EB19" s="158" t="s">
        <v>128</v>
      </c>
      <c r="EC19" s="158" t="s">
        <v>128</v>
      </c>
      <c r="ED19" s="158" t="s">
        <v>128</v>
      </c>
      <c r="EE19" s="158" t="s">
        <v>128</v>
      </c>
      <c r="EF19" s="158" t="s">
        <v>128</v>
      </c>
      <c r="EG19" s="158" t="s">
        <v>128</v>
      </c>
      <c r="EH19" s="158" t="s">
        <v>128</v>
      </c>
      <c r="EI19" s="158" t="s">
        <v>128</v>
      </c>
      <c r="EJ19" s="158" t="s">
        <v>128</v>
      </c>
      <c r="EK19" s="158" t="s">
        <v>128</v>
      </c>
      <c r="EL19" s="158" t="s">
        <v>128</v>
      </c>
      <c r="EM19" s="158" t="s">
        <v>128</v>
      </c>
      <c r="EN19" s="158" t="s">
        <v>128</v>
      </c>
      <c r="EO19" s="158" t="s">
        <v>128</v>
      </c>
      <c r="EP19" s="158" t="s">
        <v>128</v>
      </c>
      <c r="EQ19" s="158" t="s">
        <v>128</v>
      </c>
      <c r="ER19" s="158" t="s">
        <v>128</v>
      </c>
      <c r="ES19" s="158" t="s">
        <v>128</v>
      </c>
      <c r="ET19" s="158" t="s">
        <v>128</v>
      </c>
      <c r="EU19" s="158" t="s">
        <v>128</v>
      </c>
      <c r="EV19" s="158" t="s">
        <v>128</v>
      </c>
      <c r="EW19" s="158" t="s">
        <v>128</v>
      </c>
      <c r="EX19" s="158" t="s">
        <v>128</v>
      </c>
      <c r="EY19" s="158" t="s">
        <v>128</v>
      </c>
      <c r="EZ19" s="158" t="s">
        <v>128</v>
      </c>
      <c r="FA19" s="158" t="s">
        <v>128</v>
      </c>
      <c r="FB19" s="158" t="s">
        <v>128</v>
      </c>
      <c r="FC19" s="158" t="s">
        <v>128</v>
      </c>
      <c r="FD19" s="158" t="s">
        <v>128</v>
      </c>
      <c r="FE19" s="158" t="s">
        <v>128</v>
      </c>
      <c r="FF19" s="158" t="s">
        <v>128</v>
      </c>
      <c r="FG19" s="158" t="s">
        <v>128</v>
      </c>
      <c r="FH19" s="158" t="s">
        <v>128</v>
      </c>
      <c r="FI19" s="158" t="s">
        <v>128</v>
      </c>
      <c r="FJ19" s="158" t="s">
        <v>128</v>
      </c>
      <c r="FK19" s="158" t="s">
        <v>128</v>
      </c>
      <c r="FL19" s="158" t="s">
        <v>128</v>
      </c>
      <c r="FM19" s="158" t="s">
        <v>128</v>
      </c>
      <c r="FN19" s="158" t="s">
        <v>128</v>
      </c>
      <c r="FO19" s="158" t="s">
        <v>128</v>
      </c>
      <c r="FP19" s="158" t="s">
        <v>128</v>
      </c>
      <c r="FQ19" s="158" t="s">
        <v>128</v>
      </c>
      <c r="FR19" s="158" t="s">
        <v>128</v>
      </c>
      <c r="FS19" s="158" t="s">
        <v>128</v>
      </c>
      <c r="FT19" s="158" t="s">
        <v>128</v>
      </c>
      <c r="FU19" s="158" t="s">
        <v>128</v>
      </c>
      <c r="FV19" s="158" t="s">
        <v>128</v>
      </c>
      <c r="FW19" s="158" t="s">
        <v>128</v>
      </c>
      <c r="FX19" s="158" t="s">
        <v>128</v>
      </c>
      <c r="FY19" s="158" t="s">
        <v>128</v>
      </c>
      <c r="FZ19" s="158" t="s">
        <v>128</v>
      </c>
      <c r="GA19" s="158" t="s">
        <v>128</v>
      </c>
      <c r="GB19" s="158" t="s">
        <v>128</v>
      </c>
      <c r="GC19" s="158" t="s">
        <v>128</v>
      </c>
      <c r="GD19" s="158" t="s">
        <v>128</v>
      </c>
      <c r="GE19" s="158" t="s">
        <v>128</v>
      </c>
      <c r="GF19" s="158" t="s">
        <v>128</v>
      </c>
      <c r="GG19" s="158" t="s">
        <v>128</v>
      </c>
      <c r="GH19" s="158" t="s">
        <v>128</v>
      </c>
      <c r="GI19" s="158" t="s">
        <v>128</v>
      </c>
      <c r="GJ19" s="158" t="s">
        <v>128</v>
      </c>
      <c r="GK19" s="158" t="s">
        <v>128</v>
      </c>
      <c r="GL19" s="158" t="s">
        <v>128</v>
      </c>
      <c r="GM19" s="158" t="s">
        <v>128</v>
      </c>
      <c r="GN19" s="158" t="s">
        <v>128</v>
      </c>
      <c r="GO19" s="158" t="s">
        <v>128</v>
      </c>
      <c r="GP19" s="158" t="s">
        <v>128</v>
      </c>
      <c r="GQ19" s="158" t="s">
        <v>128</v>
      </c>
      <c r="GR19" s="158" t="s">
        <v>128</v>
      </c>
      <c r="GS19" s="158" t="s">
        <v>128</v>
      </c>
      <c r="GT19" s="158" t="s">
        <v>128</v>
      </c>
      <c r="GU19" s="158" t="s">
        <v>128</v>
      </c>
      <c r="GV19" s="158" t="s">
        <v>128</v>
      </c>
      <c r="GW19" s="158" t="s">
        <v>128</v>
      </c>
      <c r="GX19" s="158" t="s">
        <v>128</v>
      </c>
      <c r="GY19" s="158" t="s">
        <v>128</v>
      </c>
      <c r="GZ19" s="158" t="s">
        <v>128</v>
      </c>
      <c r="HA19" s="158" t="s">
        <v>128</v>
      </c>
      <c r="HB19" s="158" t="s">
        <v>128</v>
      </c>
      <c r="HC19" s="158" t="s">
        <v>128</v>
      </c>
      <c r="HD19" s="158" t="s">
        <v>128</v>
      </c>
      <c r="HE19" s="158" t="s">
        <v>128</v>
      </c>
      <c r="HF19" s="158" t="s">
        <v>128</v>
      </c>
      <c r="HG19" s="158" t="s">
        <v>128</v>
      </c>
      <c r="HH19" s="158" t="s">
        <v>128</v>
      </c>
      <c r="HI19" s="158" t="s">
        <v>128</v>
      </c>
      <c r="HJ19" s="158" t="s">
        <v>128</v>
      </c>
      <c r="HK19" s="158" t="s">
        <v>128</v>
      </c>
      <c r="HL19" s="158" t="s">
        <v>128</v>
      </c>
      <c r="HM19" s="158" t="s">
        <v>128</v>
      </c>
      <c r="HN19" s="158" t="s">
        <v>128</v>
      </c>
      <c r="HO19" s="158" t="s">
        <v>128</v>
      </c>
      <c r="HP19" s="158" t="s">
        <v>128</v>
      </c>
      <c r="HQ19" s="158" t="s">
        <v>128</v>
      </c>
      <c r="HR19" s="158" t="s">
        <v>128</v>
      </c>
      <c r="HS19" s="158" t="s">
        <v>128</v>
      </c>
      <c r="HT19" s="158" t="s">
        <v>128</v>
      </c>
      <c r="HU19" s="158" t="s">
        <v>128</v>
      </c>
      <c r="HV19" s="158" t="s">
        <v>128</v>
      </c>
      <c r="HW19" s="158" t="s">
        <v>128</v>
      </c>
      <c r="HX19" s="158" t="s">
        <v>128</v>
      </c>
      <c r="HY19" s="158" t="s">
        <v>128</v>
      </c>
      <c r="HZ19" s="158" t="s">
        <v>128</v>
      </c>
      <c r="IA19" s="158" t="s">
        <v>128</v>
      </c>
      <c r="IB19" s="158" t="s">
        <v>128</v>
      </c>
      <c r="IC19" s="158" t="s">
        <v>128</v>
      </c>
      <c r="ID19" s="158" t="s">
        <v>128</v>
      </c>
      <c r="IE19" s="158" t="s">
        <v>128</v>
      </c>
      <c r="IF19" s="158" t="s">
        <v>128</v>
      </c>
      <c r="IG19" s="158" t="s">
        <v>128</v>
      </c>
      <c r="IH19" s="158" t="s">
        <v>128</v>
      </c>
      <c r="II19" s="158" t="s">
        <v>128</v>
      </c>
      <c r="IJ19" s="158" t="s">
        <v>128</v>
      </c>
      <c r="IK19" s="158" t="s">
        <v>128</v>
      </c>
      <c r="IL19" s="158" t="s">
        <v>128</v>
      </c>
      <c r="IM19" s="158" t="s">
        <v>128</v>
      </c>
      <c r="IN19" s="158" t="s">
        <v>128</v>
      </c>
      <c r="IO19" s="158" t="s">
        <v>128</v>
      </c>
      <c r="IP19" s="158" t="s">
        <v>128</v>
      </c>
      <c r="IQ19" s="158" t="s">
        <v>128</v>
      </c>
      <c r="IR19" s="158" t="s">
        <v>128</v>
      </c>
      <c r="IS19" s="158" t="s">
        <v>128</v>
      </c>
      <c r="IT19" s="158" t="s">
        <v>128</v>
      </c>
      <c r="IU19" s="158" t="s">
        <v>128</v>
      </c>
      <c r="IV19" s="158" t="s">
        <v>128</v>
      </c>
      <c r="IW19" s="158" t="s">
        <v>128</v>
      </c>
      <c r="IX19" s="158" t="s">
        <v>128</v>
      </c>
      <c r="IY19" s="158" t="s">
        <v>128</v>
      </c>
      <c r="IZ19" s="158" t="s">
        <v>128</v>
      </c>
      <c r="JA19" s="158" t="s">
        <v>128</v>
      </c>
      <c r="JB19" s="158" t="s">
        <v>128</v>
      </c>
      <c r="JC19" s="158" t="s">
        <v>128</v>
      </c>
      <c r="JD19" s="158" t="s">
        <v>128</v>
      </c>
      <c r="JE19" s="158" t="s">
        <v>128</v>
      </c>
      <c r="JF19" s="158" t="s">
        <v>128</v>
      </c>
      <c r="JG19" s="158" t="s">
        <v>128</v>
      </c>
      <c r="JH19" s="158" t="s">
        <v>128</v>
      </c>
      <c r="JI19" s="158" t="s">
        <v>128</v>
      </c>
      <c r="JJ19" s="158" t="s">
        <v>128</v>
      </c>
      <c r="JK19" s="158" t="s">
        <v>128</v>
      </c>
      <c r="JL19" s="158" t="s">
        <v>128</v>
      </c>
      <c r="JM19" s="158" t="s">
        <v>128</v>
      </c>
      <c r="JN19" s="158" t="s">
        <v>128</v>
      </c>
      <c r="JO19" s="158" t="s">
        <v>128</v>
      </c>
      <c r="JP19" s="158" t="s">
        <v>128</v>
      </c>
      <c r="JQ19" s="158" t="s">
        <v>128</v>
      </c>
      <c r="JR19" s="158" t="s">
        <v>128</v>
      </c>
      <c r="JS19" s="158" t="s">
        <v>128</v>
      </c>
      <c r="JT19" s="158" t="s">
        <v>128</v>
      </c>
      <c r="JU19" s="158" t="s">
        <v>128</v>
      </c>
      <c r="JV19" s="158" t="s">
        <v>128</v>
      </c>
      <c r="JW19" s="158" t="s">
        <v>128</v>
      </c>
      <c r="JX19" s="158" t="s">
        <v>128</v>
      </c>
      <c r="JY19" s="158" t="s">
        <v>128</v>
      </c>
      <c r="JZ19" s="158" t="s">
        <v>128</v>
      </c>
      <c r="KA19" s="158" t="s">
        <v>128</v>
      </c>
      <c r="KB19" s="158" t="s">
        <v>128</v>
      </c>
      <c r="KC19" s="158" t="s">
        <v>128</v>
      </c>
      <c r="KD19" s="158" t="s">
        <v>128</v>
      </c>
      <c r="KE19" s="158" t="s">
        <v>128</v>
      </c>
      <c r="KF19" s="158" t="s">
        <v>128</v>
      </c>
      <c r="KG19" s="158" t="s">
        <v>128</v>
      </c>
      <c r="KH19" s="158" t="s">
        <v>128</v>
      </c>
      <c r="KI19" s="158" t="s">
        <v>128</v>
      </c>
      <c r="KJ19" s="158" t="s">
        <v>128</v>
      </c>
      <c r="KK19" s="158" t="s">
        <v>128</v>
      </c>
      <c r="KL19" s="158" t="s">
        <v>128</v>
      </c>
      <c r="KM19" s="158" t="s">
        <v>128</v>
      </c>
      <c r="KN19" s="158" t="s">
        <v>128</v>
      </c>
      <c r="KO19" s="158" t="s">
        <v>128</v>
      </c>
      <c r="KP19" s="158" t="s">
        <v>128</v>
      </c>
      <c r="KQ19" s="158" t="s">
        <v>128</v>
      </c>
      <c r="KR19" s="158" t="s">
        <v>128</v>
      </c>
      <c r="KS19" s="158" t="s">
        <v>128</v>
      </c>
      <c r="KT19" s="158" t="s">
        <v>128</v>
      </c>
      <c r="KU19" s="158" t="s">
        <v>128</v>
      </c>
      <c r="KV19" s="158" t="s">
        <v>128</v>
      </c>
      <c r="KW19" s="158" t="s">
        <v>128</v>
      </c>
      <c r="KX19" s="158" t="s">
        <v>128</v>
      </c>
      <c r="KY19" s="158" t="s">
        <v>128</v>
      </c>
      <c r="KZ19" s="158" t="s">
        <v>128</v>
      </c>
      <c r="LA19" s="158" t="s">
        <v>128</v>
      </c>
      <c r="LB19" s="158" t="s">
        <v>128</v>
      </c>
      <c r="LC19" s="158" t="s">
        <v>128</v>
      </c>
      <c r="LD19" s="158" t="s">
        <v>128</v>
      </c>
      <c r="LE19" s="158" t="s">
        <v>128</v>
      </c>
      <c r="LF19" s="158" t="s">
        <v>128</v>
      </c>
      <c r="LG19" s="158" t="s">
        <v>128</v>
      </c>
      <c r="LH19" s="158" t="s">
        <v>128</v>
      </c>
      <c r="LI19" s="158" t="s">
        <v>128</v>
      </c>
      <c r="LJ19" s="158" t="s">
        <v>128</v>
      </c>
      <c r="LK19" s="158" t="s">
        <v>128</v>
      </c>
      <c r="LL19" s="158" t="s">
        <v>128</v>
      </c>
      <c r="LM19" s="158" t="s">
        <v>128</v>
      </c>
      <c r="LN19" s="158" t="s">
        <v>128</v>
      </c>
      <c r="LO19" s="158" t="s">
        <v>128</v>
      </c>
      <c r="LP19" s="158" t="s">
        <v>128</v>
      </c>
      <c r="LQ19" s="158" t="s">
        <v>128</v>
      </c>
      <c r="LR19" s="158" t="s">
        <v>128</v>
      </c>
      <c r="LS19" s="158" t="s">
        <v>128</v>
      </c>
      <c r="LT19" s="158" t="s">
        <v>128</v>
      </c>
      <c r="LU19" s="158" t="s">
        <v>128</v>
      </c>
      <c r="LV19" s="158" t="s">
        <v>128</v>
      </c>
      <c r="LW19" s="158" t="s">
        <v>128</v>
      </c>
      <c r="LX19" s="158" t="s">
        <v>128</v>
      </c>
      <c r="LY19" s="158" t="s">
        <v>128</v>
      </c>
      <c r="LZ19" s="158" t="s">
        <v>128</v>
      </c>
      <c r="MA19" s="158" t="s">
        <v>128</v>
      </c>
      <c r="MB19" s="158" t="s">
        <v>128</v>
      </c>
      <c r="MC19" s="158" t="s">
        <v>128</v>
      </c>
      <c r="MD19" s="158" t="s">
        <v>128</v>
      </c>
      <c r="ME19" s="158" t="s">
        <v>128</v>
      </c>
      <c r="MF19" s="158" t="s">
        <v>128</v>
      </c>
      <c r="MG19" s="158" t="s">
        <v>128</v>
      </c>
      <c r="MH19" s="158" t="s">
        <v>128</v>
      </c>
      <c r="MI19" s="158" t="s">
        <v>128</v>
      </c>
      <c r="MJ19" s="158" t="s">
        <v>128</v>
      </c>
      <c r="MK19" s="158" t="s">
        <v>128</v>
      </c>
      <c r="ML19" s="158" t="s">
        <v>128</v>
      </c>
      <c r="MM19" s="158" t="s">
        <v>128</v>
      </c>
      <c r="MN19" s="158" t="s">
        <v>128</v>
      </c>
      <c r="MO19" s="158" t="s">
        <v>128</v>
      </c>
      <c r="MP19" s="158" t="s">
        <v>128</v>
      </c>
      <c r="MQ19" s="158" t="s">
        <v>128</v>
      </c>
      <c r="MR19" s="158" t="s">
        <v>128</v>
      </c>
      <c r="MS19" s="158" t="s">
        <v>128</v>
      </c>
      <c r="MT19" s="158" t="s">
        <v>128</v>
      </c>
      <c r="MU19" s="158" t="s">
        <v>128</v>
      </c>
      <c r="MV19" s="158" t="s">
        <v>128</v>
      </c>
      <c r="MW19" s="158" t="s">
        <v>128</v>
      </c>
      <c r="MX19" s="158" t="s">
        <v>128</v>
      </c>
      <c r="MY19" s="158" t="s">
        <v>128</v>
      </c>
      <c r="MZ19" s="158" t="s">
        <v>128</v>
      </c>
      <c r="NA19" s="158" t="s">
        <v>128</v>
      </c>
      <c r="NB19" s="158" t="s">
        <v>128</v>
      </c>
      <c r="NC19" s="158" t="s">
        <v>128</v>
      </c>
      <c r="ND19" s="158" t="s">
        <v>128</v>
      </c>
      <c r="NE19" s="158" t="s">
        <v>128</v>
      </c>
      <c r="NF19" s="158" t="s">
        <v>128</v>
      </c>
      <c r="NG19" s="158" t="s">
        <v>128</v>
      </c>
      <c r="NH19" s="158" t="s">
        <v>128</v>
      </c>
      <c r="NI19" s="158" t="s">
        <v>128</v>
      </c>
      <c r="NJ19" s="158" t="s">
        <v>128</v>
      </c>
      <c r="NK19" s="158" t="s">
        <v>128</v>
      </c>
      <c r="NL19" s="158" t="s">
        <v>128</v>
      </c>
      <c r="NM19" s="158" t="s">
        <v>128</v>
      </c>
      <c r="NN19" s="158" t="s">
        <v>128</v>
      </c>
      <c r="NO19" s="158" t="s">
        <v>128</v>
      </c>
      <c r="NP19" s="158" t="s">
        <v>128</v>
      </c>
      <c r="NQ19" s="158" t="s">
        <v>128</v>
      </c>
      <c r="NR19" s="158" t="s">
        <v>128</v>
      </c>
      <c r="NS19" s="158" t="s">
        <v>128</v>
      </c>
      <c r="NT19" s="158" t="s">
        <v>128</v>
      </c>
      <c r="NU19" s="158" t="s">
        <v>128</v>
      </c>
      <c r="NV19" s="158" t="s">
        <v>128</v>
      </c>
      <c r="NW19" s="158" t="s">
        <v>128</v>
      </c>
      <c r="NX19" s="158" t="s">
        <v>128</v>
      </c>
      <c r="NY19" s="158" t="s">
        <v>128</v>
      </c>
      <c r="NZ19" s="158" t="s">
        <v>128</v>
      </c>
      <c r="OA19" s="158" t="s">
        <v>128</v>
      </c>
      <c r="OB19" s="158" t="s">
        <v>128</v>
      </c>
      <c r="OC19" s="158" t="s">
        <v>128</v>
      </c>
      <c r="OD19" s="158" t="s">
        <v>128</v>
      </c>
      <c r="OE19" s="170" t="s">
        <v>128</v>
      </c>
      <c r="OF19" s="181"/>
      <c r="OG19" s="174">
        <f t="shared" si="9"/>
        <v>12.4</v>
      </c>
      <c r="OH19" s="66" t="str">
        <f t="shared" si="10"/>
        <v>kg/GJ delivered</v>
      </c>
      <c r="OI19" s="126">
        <f t="shared" si="11"/>
        <v>0.32</v>
      </c>
      <c r="OJ19" s="66" t="str">
        <f t="shared" si="12"/>
        <v>kg/GJ delivered</v>
      </c>
      <c r="OK19" s="66" t="str">
        <f t="shared" si="13"/>
        <v/>
      </c>
      <c r="OL19" s="66" t="str">
        <f t="shared" si="14"/>
        <v/>
      </c>
      <c r="OM19" s="159">
        <f t="shared" si="15"/>
        <v>428</v>
      </c>
      <c r="ON19" s="66" t="str">
        <f t="shared" si="16"/>
        <v>kg/GJ delivered</v>
      </c>
      <c r="OO19" s="126">
        <f t="shared" si="17"/>
        <v>0.7</v>
      </c>
      <c r="OP19" s="66" t="str">
        <f t="shared" si="18"/>
        <v>kg/GJ delivered</v>
      </c>
      <c r="OQ19" s="118">
        <f t="shared" si="19"/>
        <v>2.6</v>
      </c>
      <c r="OR19" s="66" t="str">
        <f t="shared" si="20"/>
        <v>kg/GJ delivered</v>
      </c>
      <c r="OS19" s="66" t="str">
        <f t="shared" si="21"/>
        <v/>
      </c>
      <c r="OT19" s="66" t="str">
        <f t="shared" si="22"/>
        <v/>
      </c>
      <c r="OU19" s="66" t="str">
        <f t="shared" si="23"/>
        <v/>
      </c>
      <c r="OV19" s="66" t="str">
        <f t="shared" si="24"/>
        <v/>
      </c>
      <c r="OW19" s="66" t="str">
        <f t="shared" si="25"/>
        <v/>
      </c>
      <c r="OX19" s="66" t="str">
        <f t="shared" si="26"/>
        <v/>
      </c>
      <c r="OY19" s="66" t="str">
        <f t="shared" si="27"/>
        <v/>
      </c>
      <c r="OZ19" s="66" t="str">
        <f t="shared" si="28"/>
        <v/>
      </c>
      <c r="PA19" s="66" t="str">
        <f t="shared" si="29"/>
        <v/>
      </c>
      <c r="PB19" s="66" t="str">
        <f t="shared" si="30"/>
        <v/>
      </c>
      <c r="PC19" s="66" t="str">
        <f t="shared" si="31"/>
        <v/>
      </c>
      <c r="PD19" s="66" t="str">
        <f t="shared" si="32"/>
        <v/>
      </c>
      <c r="PE19" s="66" t="str">
        <f t="shared" si="33"/>
        <v/>
      </c>
      <c r="PF19" s="66" t="str">
        <f t="shared" si="34"/>
        <v/>
      </c>
      <c r="PG19" s="66" t="str">
        <f t="shared" si="35"/>
        <v/>
      </c>
      <c r="PH19" s="66" t="str">
        <f t="shared" si="36"/>
        <v/>
      </c>
      <c r="PI19" s="66" t="str">
        <f t="shared" si="37"/>
        <v/>
      </c>
      <c r="PJ19" s="66" t="str">
        <f t="shared" si="38"/>
        <v/>
      </c>
      <c r="PK19" s="66" t="str">
        <f t="shared" si="39"/>
        <v/>
      </c>
      <c r="PL19" s="66" t="str">
        <f t="shared" si="40"/>
        <v/>
      </c>
      <c r="PM19" s="66" t="str">
        <f t="shared" si="41"/>
        <v/>
      </c>
      <c r="PN19" s="66" t="str">
        <f t="shared" si="42"/>
        <v/>
      </c>
      <c r="PO19" s="66" t="str">
        <f t="shared" si="43"/>
        <v/>
      </c>
      <c r="PP19" s="66" t="str">
        <f t="shared" si="44"/>
        <v/>
      </c>
      <c r="PQ19" s="66" t="str">
        <f t="shared" si="45"/>
        <v/>
      </c>
      <c r="PR19" s="66" t="str">
        <f t="shared" si="46"/>
        <v/>
      </c>
      <c r="PS19" s="66" t="str">
        <f t="shared" si="47"/>
        <v/>
      </c>
      <c r="PT19" s="66" t="str">
        <f t="shared" si="48"/>
        <v/>
      </c>
      <c r="PU19" s="66" t="str">
        <f t="shared" si="49"/>
        <v/>
      </c>
      <c r="PV19" s="66" t="str">
        <f t="shared" si="50"/>
        <v/>
      </c>
      <c r="PW19" s="66" t="str">
        <f t="shared" si="51"/>
        <v/>
      </c>
      <c r="PX19" s="66" t="str">
        <f t="shared" si="52"/>
        <v/>
      </c>
      <c r="PY19" s="66" t="str">
        <f t="shared" si="53"/>
        <v/>
      </c>
      <c r="PZ19" s="66" t="str">
        <f t="shared" si="54"/>
        <v/>
      </c>
      <c r="QA19" s="66" t="str">
        <f t="shared" si="55"/>
        <v/>
      </c>
      <c r="QB19" s="66" t="str">
        <f t="shared" si="56"/>
        <v/>
      </c>
      <c r="QC19" s="66" t="str">
        <f t="shared" si="57"/>
        <v/>
      </c>
      <c r="QD19" s="66" t="str">
        <f t="shared" si="58"/>
        <v/>
      </c>
      <c r="QE19" s="66" t="str">
        <f t="shared" si="59"/>
        <v/>
      </c>
      <c r="QF19" s="66" t="str">
        <f t="shared" si="60"/>
        <v/>
      </c>
      <c r="QG19" s="66" t="str">
        <f t="shared" si="61"/>
        <v/>
      </c>
      <c r="QH19" s="66" t="str">
        <f t="shared" si="62"/>
        <v/>
      </c>
      <c r="QI19" s="66" t="str">
        <f t="shared" si="63"/>
        <v/>
      </c>
      <c r="QJ19" s="66" t="str">
        <f t="shared" si="64"/>
        <v/>
      </c>
      <c r="QK19" s="66" t="str">
        <f t="shared" si="65"/>
        <v/>
      </c>
      <c r="QL19" s="66" t="str">
        <f t="shared" si="66"/>
        <v/>
      </c>
      <c r="QM19" s="66" t="str">
        <f t="shared" si="67"/>
        <v/>
      </c>
      <c r="QN19" s="66" t="str">
        <f t="shared" si="68"/>
        <v/>
      </c>
      <c r="QO19" s="66" t="str">
        <f t="shared" si="69"/>
        <v/>
      </c>
      <c r="QP19" s="66" t="str">
        <f t="shared" si="70"/>
        <v/>
      </c>
      <c r="QQ19" s="66" t="str">
        <f t="shared" si="71"/>
        <v/>
      </c>
      <c r="QR19" s="66" t="str">
        <f t="shared" si="72"/>
        <v/>
      </c>
      <c r="QS19" s="66" t="str">
        <f t="shared" si="73"/>
        <v/>
      </c>
      <c r="QT19" s="66" t="str">
        <f t="shared" si="74"/>
        <v/>
      </c>
      <c r="QU19" s="66" t="str">
        <f t="shared" si="75"/>
        <v/>
      </c>
      <c r="QV19" s="66" t="str">
        <f t="shared" si="76"/>
        <v/>
      </c>
      <c r="QW19" s="66" t="str">
        <f t="shared" si="77"/>
        <v/>
      </c>
      <c r="QX19" s="66" t="str">
        <f t="shared" si="78"/>
        <v/>
      </c>
      <c r="QY19" s="66" t="str">
        <f t="shared" si="79"/>
        <v/>
      </c>
      <c r="QZ19" s="66" t="str">
        <f t="shared" si="80"/>
        <v/>
      </c>
      <c r="RA19" s="66" t="str">
        <f t="shared" si="81"/>
        <v/>
      </c>
      <c r="RB19" s="66" t="str">
        <f t="shared" si="82"/>
        <v/>
      </c>
      <c r="RC19" s="66" t="str">
        <f t="shared" si="83"/>
        <v/>
      </c>
      <c r="RD19" s="66" t="str">
        <f t="shared" si="84"/>
        <v/>
      </c>
      <c r="RE19" s="66" t="str">
        <f t="shared" si="85"/>
        <v/>
      </c>
      <c r="RF19" s="66" t="str">
        <f t="shared" si="86"/>
        <v/>
      </c>
      <c r="RG19" s="66" t="str">
        <f t="shared" si="87"/>
        <v/>
      </c>
      <c r="RH19" s="66" t="str">
        <f t="shared" si="88"/>
        <v/>
      </c>
      <c r="RI19" s="66" t="str">
        <f t="shared" si="89"/>
        <v/>
      </c>
      <c r="RJ19" s="66" t="str">
        <f t="shared" si="90"/>
        <v/>
      </c>
      <c r="RK19" s="66" t="str">
        <f t="shared" si="91"/>
        <v/>
      </c>
      <c r="RL19" s="66" t="str">
        <f t="shared" si="92"/>
        <v/>
      </c>
      <c r="RM19" s="66" t="str">
        <f t="shared" si="93"/>
        <v/>
      </c>
      <c r="RN19" s="66" t="str">
        <f t="shared" si="94"/>
        <v/>
      </c>
      <c r="RO19" s="66" t="str">
        <f t="shared" si="95"/>
        <v/>
      </c>
      <c r="RP19" s="66" t="str">
        <f t="shared" si="96"/>
        <v/>
      </c>
      <c r="RQ19" s="66" t="str">
        <f t="shared" si="97"/>
        <v/>
      </c>
      <c r="RR19" s="66" t="str">
        <f t="shared" si="98"/>
        <v/>
      </c>
      <c r="RS19" s="66" t="str">
        <f t="shared" si="99"/>
        <v/>
      </c>
      <c r="RT19" s="66" t="str">
        <f t="shared" si="100"/>
        <v/>
      </c>
      <c r="RU19" s="66" t="str">
        <f t="shared" si="101"/>
        <v/>
      </c>
      <c r="RV19" s="66" t="str">
        <f t="shared" si="102"/>
        <v/>
      </c>
      <c r="RW19" s="66" t="str">
        <f t="shared" si="103"/>
        <v/>
      </c>
      <c r="RX19" s="66" t="str">
        <f t="shared" si="104"/>
        <v/>
      </c>
      <c r="RY19" s="66" t="str">
        <f t="shared" si="105"/>
        <v/>
      </c>
      <c r="RZ19" s="66" t="str">
        <f t="shared" si="106"/>
        <v/>
      </c>
      <c r="SA19" s="66" t="str">
        <f t="shared" si="107"/>
        <v/>
      </c>
      <c r="SB19" s="66" t="str">
        <f t="shared" si="108"/>
        <v/>
      </c>
      <c r="SC19" s="66" t="str">
        <f t="shared" si="109"/>
        <v/>
      </c>
      <c r="SD19" s="66" t="str">
        <f t="shared" si="110"/>
        <v/>
      </c>
      <c r="SE19" s="66" t="str">
        <f t="shared" si="111"/>
        <v/>
      </c>
      <c r="SF19" s="66" t="str">
        <f t="shared" si="112"/>
        <v/>
      </c>
      <c r="SG19" s="66" t="str">
        <f t="shared" si="113"/>
        <v/>
      </c>
      <c r="SH19" s="66" t="str">
        <f t="shared" si="114"/>
        <v/>
      </c>
      <c r="SI19" s="66" t="str">
        <f t="shared" si="115"/>
        <v/>
      </c>
      <c r="SJ19" s="66" t="str">
        <f t="shared" si="116"/>
        <v/>
      </c>
      <c r="SK19" s="66" t="str">
        <f t="shared" si="117"/>
        <v/>
      </c>
      <c r="SL19" s="66" t="str">
        <f t="shared" si="118"/>
        <v/>
      </c>
      <c r="SM19" s="66" t="str">
        <f t="shared" si="119"/>
        <v/>
      </c>
      <c r="SN19" s="66" t="str">
        <f t="shared" si="120"/>
        <v/>
      </c>
      <c r="SO19" s="66" t="str">
        <f t="shared" si="121"/>
        <v/>
      </c>
      <c r="SP19" s="66" t="str">
        <f t="shared" si="122"/>
        <v/>
      </c>
      <c r="SQ19" s="66" t="str">
        <f t="shared" si="123"/>
        <v/>
      </c>
      <c r="SR19" s="66" t="str">
        <f t="shared" si="124"/>
        <v/>
      </c>
      <c r="SS19" s="66" t="str">
        <f t="shared" si="125"/>
        <v/>
      </c>
      <c r="ST19" s="66" t="str">
        <f t="shared" si="126"/>
        <v/>
      </c>
      <c r="SU19" s="66" t="str">
        <f t="shared" si="127"/>
        <v/>
      </c>
      <c r="SV19" s="66" t="str">
        <f t="shared" si="128"/>
        <v/>
      </c>
      <c r="SW19" s="66" t="str">
        <f t="shared" si="129"/>
        <v/>
      </c>
      <c r="SX19" s="66" t="str">
        <f t="shared" si="130"/>
        <v/>
      </c>
      <c r="SY19" s="66" t="str">
        <f t="shared" si="131"/>
        <v/>
      </c>
      <c r="SZ19" s="66" t="str">
        <f t="shared" si="132"/>
        <v/>
      </c>
      <c r="TA19" s="66" t="str">
        <f t="shared" si="133"/>
        <v/>
      </c>
      <c r="TB19" s="66" t="str">
        <f t="shared" si="134"/>
        <v/>
      </c>
      <c r="TC19" s="66" t="str">
        <f t="shared" si="135"/>
        <v/>
      </c>
      <c r="TD19" s="66" t="str">
        <f t="shared" si="136"/>
        <v/>
      </c>
      <c r="TE19" s="66" t="str">
        <f t="shared" si="137"/>
        <v/>
      </c>
      <c r="TF19" s="66" t="str">
        <f t="shared" si="138"/>
        <v/>
      </c>
      <c r="TG19" s="66" t="str">
        <f t="shared" si="139"/>
        <v/>
      </c>
      <c r="TH19" s="66" t="str">
        <f t="shared" si="140"/>
        <v/>
      </c>
      <c r="TI19" s="66" t="str">
        <f t="shared" si="141"/>
        <v/>
      </c>
      <c r="TJ19" s="66" t="str">
        <f t="shared" si="142"/>
        <v/>
      </c>
      <c r="TK19" s="66" t="str">
        <f t="shared" si="143"/>
        <v/>
      </c>
      <c r="TL19" s="66" t="str">
        <f t="shared" si="144"/>
        <v/>
      </c>
      <c r="TM19" s="66" t="str">
        <f t="shared" si="145"/>
        <v/>
      </c>
      <c r="TN19" s="66" t="str">
        <f t="shared" si="146"/>
        <v/>
      </c>
      <c r="TO19" s="66" t="str">
        <f t="shared" si="147"/>
        <v/>
      </c>
      <c r="TP19" s="66" t="str">
        <f t="shared" si="148"/>
        <v/>
      </c>
      <c r="TQ19" s="66" t="str">
        <f t="shared" si="149"/>
        <v/>
      </c>
      <c r="TR19" s="66" t="str">
        <f t="shared" si="150"/>
        <v/>
      </c>
      <c r="TS19" s="66" t="str">
        <f t="shared" si="151"/>
        <v/>
      </c>
      <c r="TT19" s="66" t="str">
        <f t="shared" si="152"/>
        <v/>
      </c>
      <c r="TU19" s="66" t="str">
        <f t="shared" si="153"/>
        <v/>
      </c>
      <c r="TV19" s="66" t="str">
        <f t="shared" si="154"/>
        <v/>
      </c>
      <c r="TW19" s="66" t="str">
        <f t="shared" si="155"/>
        <v/>
      </c>
      <c r="TX19" s="66" t="str">
        <f t="shared" si="156"/>
        <v/>
      </c>
      <c r="TY19" s="66" t="str">
        <f t="shared" si="157"/>
        <v/>
      </c>
      <c r="TZ19" s="66" t="str">
        <f t="shared" si="158"/>
        <v/>
      </c>
      <c r="UA19" s="66" t="str">
        <f t="shared" si="159"/>
        <v/>
      </c>
      <c r="UB19" s="66" t="str">
        <f t="shared" si="160"/>
        <v/>
      </c>
      <c r="UC19" s="66" t="str">
        <f t="shared" si="161"/>
        <v/>
      </c>
      <c r="UD19" s="66" t="str">
        <f t="shared" si="162"/>
        <v/>
      </c>
      <c r="UE19" s="66" t="str">
        <f t="shared" si="163"/>
        <v/>
      </c>
      <c r="UF19" s="66" t="str">
        <f t="shared" si="164"/>
        <v/>
      </c>
      <c r="UG19" s="66" t="str">
        <f t="shared" si="165"/>
        <v/>
      </c>
      <c r="UH19" s="66" t="str">
        <f t="shared" si="166"/>
        <v/>
      </c>
      <c r="UI19" s="66" t="str">
        <f t="shared" si="167"/>
        <v/>
      </c>
      <c r="UJ19" s="66" t="str">
        <f t="shared" si="168"/>
        <v/>
      </c>
      <c r="UK19" s="66" t="str">
        <f t="shared" si="169"/>
        <v/>
      </c>
      <c r="UL19" s="66" t="str">
        <f t="shared" si="170"/>
        <v/>
      </c>
      <c r="UM19" s="66" t="str">
        <f t="shared" si="171"/>
        <v/>
      </c>
      <c r="UN19" s="66" t="str">
        <f t="shared" si="172"/>
        <v/>
      </c>
      <c r="UO19" s="66" t="str">
        <f t="shared" si="173"/>
        <v/>
      </c>
      <c r="UP19" s="66" t="str">
        <f t="shared" si="174"/>
        <v/>
      </c>
      <c r="UQ19" s="66" t="str">
        <f t="shared" si="175"/>
        <v/>
      </c>
      <c r="UR19" s="66" t="str">
        <f t="shared" si="176"/>
        <v/>
      </c>
      <c r="US19" s="66" t="str">
        <f t="shared" si="177"/>
        <v/>
      </c>
      <c r="UT19" s="66" t="str">
        <f t="shared" si="178"/>
        <v/>
      </c>
      <c r="UU19" s="66" t="str">
        <f t="shared" si="179"/>
        <v/>
      </c>
      <c r="UV19" s="66" t="str">
        <f t="shared" si="180"/>
        <v/>
      </c>
      <c r="UW19" s="66" t="str">
        <f t="shared" si="181"/>
        <v/>
      </c>
      <c r="UX19" s="66" t="str">
        <f t="shared" si="182"/>
        <v/>
      </c>
      <c r="UY19" s="66" t="str">
        <f t="shared" si="183"/>
        <v/>
      </c>
      <c r="UZ19" s="66" t="str">
        <f t="shared" si="184"/>
        <v/>
      </c>
      <c r="VA19" s="66" t="str">
        <f t="shared" si="185"/>
        <v/>
      </c>
      <c r="VB19" s="66" t="str">
        <f t="shared" si="186"/>
        <v/>
      </c>
      <c r="VC19" s="66" t="str">
        <f t="shared" si="187"/>
        <v/>
      </c>
      <c r="VD19" s="66" t="str">
        <f t="shared" si="188"/>
        <v/>
      </c>
      <c r="VE19" s="66" t="str">
        <f t="shared" si="189"/>
        <v/>
      </c>
      <c r="VF19" s="66" t="str">
        <f t="shared" si="190"/>
        <v/>
      </c>
      <c r="VG19" s="66" t="str">
        <f t="shared" si="191"/>
        <v/>
      </c>
      <c r="VH19" s="66" t="str">
        <f t="shared" si="192"/>
        <v/>
      </c>
      <c r="VI19" s="66" t="str">
        <f t="shared" si="193"/>
        <v/>
      </c>
      <c r="VJ19" s="66" t="str">
        <f t="shared" si="194"/>
        <v/>
      </c>
      <c r="VK19" s="66" t="str">
        <f t="shared" si="195"/>
        <v/>
      </c>
      <c r="VL19" s="66" t="str">
        <f t="shared" si="196"/>
        <v/>
      </c>
      <c r="VM19" s="66" t="str">
        <f t="shared" si="197"/>
        <v/>
      </c>
      <c r="VN19" s="66" t="str">
        <f t="shared" si="198"/>
        <v/>
      </c>
      <c r="VO19" s="66" t="str">
        <f t="shared" si="199"/>
        <v/>
      </c>
      <c r="VP19" s="66" t="str">
        <f t="shared" si="200"/>
        <v/>
      </c>
      <c r="VQ19" s="66" t="str">
        <f t="shared" si="201"/>
        <v/>
      </c>
      <c r="VR19" s="66" t="str">
        <f t="shared" si="202"/>
        <v/>
      </c>
      <c r="VS19" s="66" t="str">
        <f t="shared" si="203"/>
        <v/>
      </c>
      <c r="VT19" s="66" t="str">
        <f t="shared" si="204"/>
        <v/>
      </c>
      <c r="VU19" s="66" t="str">
        <f t="shared" si="205"/>
        <v/>
      </c>
      <c r="VV19" s="66" t="str">
        <f t="shared" si="206"/>
        <v/>
      </c>
      <c r="VW19" s="66" t="str">
        <f t="shared" si="207"/>
        <v/>
      </c>
      <c r="VX19" s="66" t="str">
        <f t="shared" si="208"/>
        <v/>
      </c>
      <c r="VY19" s="66" t="str">
        <f t="shared" si="209"/>
        <v/>
      </c>
      <c r="VZ19" s="66" t="str">
        <f t="shared" si="210"/>
        <v/>
      </c>
      <c r="WA19" s="66" t="str">
        <f t="shared" si="211"/>
        <v/>
      </c>
      <c r="WB19" s="66" t="str">
        <f t="shared" si="212"/>
        <v/>
      </c>
      <c r="WC19" s="66" t="str">
        <f t="shared" si="213"/>
        <v/>
      </c>
      <c r="WD19" s="66" t="str">
        <f t="shared" si="214"/>
        <v/>
      </c>
      <c r="WE19" s="66" t="str">
        <f t="shared" si="215"/>
        <v/>
      </c>
      <c r="WF19" s="66" t="str">
        <f t="shared" si="216"/>
        <v/>
      </c>
      <c r="WG19" s="66" t="str">
        <f t="shared" si="217"/>
        <v/>
      </c>
      <c r="WH19" s="66" t="str">
        <f t="shared" si="218"/>
        <v/>
      </c>
      <c r="WI19" s="66" t="str">
        <f t="shared" si="219"/>
        <v/>
      </c>
      <c r="WJ19" s="66" t="str">
        <f t="shared" si="220"/>
        <v/>
      </c>
      <c r="WK19" s="66" t="str">
        <f t="shared" si="221"/>
        <v/>
      </c>
      <c r="WL19" s="66" t="str">
        <f t="shared" si="222"/>
        <v/>
      </c>
      <c r="WM19" s="66" t="str">
        <f t="shared" si="223"/>
        <v/>
      </c>
      <c r="WN19" s="66" t="str">
        <f t="shared" si="224"/>
        <v/>
      </c>
      <c r="WO19" s="66" t="str">
        <f t="shared" si="225"/>
        <v/>
      </c>
      <c r="WP19" s="66" t="str">
        <f t="shared" si="226"/>
        <v/>
      </c>
      <c r="WQ19" s="66" t="str">
        <f t="shared" si="227"/>
        <v/>
      </c>
      <c r="WR19" s="66" t="str">
        <f t="shared" si="228"/>
        <v/>
      </c>
      <c r="WS19" s="66" t="str">
        <f t="shared" si="229"/>
        <v/>
      </c>
      <c r="WT19" s="66" t="str">
        <f t="shared" si="230"/>
        <v/>
      </c>
      <c r="WU19" s="66" t="str">
        <f t="shared" si="231"/>
        <v/>
      </c>
      <c r="WV19" s="66" t="str">
        <f t="shared" si="232"/>
        <v/>
      </c>
      <c r="WW19" s="66" t="str">
        <f t="shared" si="233"/>
        <v/>
      </c>
      <c r="WX19" s="66" t="str">
        <f t="shared" si="234"/>
        <v/>
      </c>
      <c r="WY19" s="66" t="str">
        <f t="shared" si="235"/>
        <v/>
      </c>
      <c r="WZ19" s="66" t="str">
        <f t="shared" si="236"/>
        <v/>
      </c>
      <c r="XA19" s="66" t="str">
        <f t="shared" si="237"/>
        <v/>
      </c>
      <c r="XB19" s="66" t="str">
        <f t="shared" si="238"/>
        <v/>
      </c>
      <c r="XC19" s="66" t="str">
        <f t="shared" si="239"/>
        <v/>
      </c>
      <c r="XD19" s="66" t="str">
        <f t="shared" si="240"/>
        <v/>
      </c>
      <c r="XE19" s="66" t="str">
        <f t="shared" si="241"/>
        <v/>
      </c>
      <c r="XF19" s="66" t="str">
        <f t="shared" si="242"/>
        <v/>
      </c>
      <c r="XG19" s="66" t="str">
        <f t="shared" si="243"/>
        <v/>
      </c>
      <c r="XH19" s="66" t="str">
        <f t="shared" si="244"/>
        <v/>
      </c>
      <c r="XI19" s="66" t="str">
        <f t="shared" si="245"/>
        <v/>
      </c>
      <c r="XJ19" s="66" t="str">
        <f t="shared" si="246"/>
        <v/>
      </c>
      <c r="XK19" s="66" t="str">
        <f t="shared" si="247"/>
        <v/>
      </c>
      <c r="XL19" s="66" t="str">
        <f t="shared" si="248"/>
        <v/>
      </c>
      <c r="XM19" s="66" t="str">
        <f t="shared" si="249"/>
        <v/>
      </c>
      <c r="XN19" s="66" t="str">
        <f t="shared" si="250"/>
        <v/>
      </c>
      <c r="XO19" s="66" t="str">
        <f t="shared" si="251"/>
        <v/>
      </c>
      <c r="XP19" s="66" t="str">
        <f t="shared" si="252"/>
        <v/>
      </c>
      <c r="XQ19" s="66" t="str">
        <f t="shared" si="253"/>
        <v/>
      </c>
      <c r="XR19" s="66" t="str">
        <f t="shared" si="254"/>
        <v/>
      </c>
      <c r="XS19" s="66" t="str">
        <f t="shared" si="255"/>
        <v/>
      </c>
      <c r="XT19" s="66" t="str">
        <f t="shared" si="256"/>
        <v/>
      </c>
      <c r="XU19" s="66" t="str">
        <f t="shared" si="257"/>
        <v/>
      </c>
      <c r="XV19" s="66" t="str">
        <f t="shared" si="258"/>
        <v/>
      </c>
      <c r="XW19" s="66" t="str">
        <f t="shared" si="259"/>
        <v/>
      </c>
      <c r="XX19" s="66" t="str">
        <f t="shared" si="260"/>
        <v/>
      </c>
      <c r="XY19" s="66" t="str">
        <f t="shared" si="261"/>
        <v/>
      </c>
      <c r="XZ19" s="66" t="str">
        <f t="shared" si="262"/>
        <v/>
      </c>
      <c r="YA19" s="66" t="str">
        <f t="shared" si="263"/>
        <v/>
      </c>
      <c r="YB19" s="66" t="str">
        <f t="shared" si="264"/>
        <v/>
      </c>
      <c r="YC19" s="66" t="str">
        <f t="shared" si="265"/>
        <v/>
      </c>
      <c r="YD19" s="66" t="str">
        <f t="shared" si="266"/>
        <v/>
      </c>
      <c r="YE19" s="66" t="str">
        <f t="shared" si="267"/>
        <v/>
      </c>
      <c r="YF19" s="66" t="str">
        <f t="shared" si="268"/>
        <v/>
      </c>
      <c r="YG19" s="66" t="str">
        <f t="shared" si="269"/>
        <v/>
      </c>
      <c r="YH19" s="66" t="str">
        <f t="shared" si="270"/>
        <v/>
      </c>
      <c r="YI19" s="66" t="str">
        <f t="shared" si="271"/>
        <v/>
      </c>
      <c r="YJ19" s="66" t="str">
        <f t="shared" si="272"/>
        <v/>
      </c>
      <c r="YK19" s="66" t="str">
        <f t="shared" si="273"/>
        <v/>
      </c>
      <c r="YL19" s="66" t="str">
        <f t="shared" si="274"/>
        <v/>
      </c>
      <c r="YM19" s="66" t="str">
        <f t="shared" si="275"/>
        <v/>
      </c>
      <c r="YN19" s="66" t="str">
        <f t="shared" si="276"/>
        <v/>
      </c>
      <c r="YO19" s="66" t="str">
        <f t="shared" si="277"/>
        <v/>
      </c>
      <c r="YP19" s="66" t="str">
        <f t="shared" si="278"/>
        <v/>
      </c>
      <c r="YQ19" s="66" t="str">
        <f t="shared" si="279"/>
        <v/>
      </c>
      <c r="YR19" s="66" t="str">
        <f t="shared" si="280"/>
        <v/>
      </c>
      <c r="YS19" s="66" t="str">
        <f t="shared" si="281"/>
        <v/>
      </c>
      <c r="YT19" s="66" t="str">
        <f t="shared" si="282"/>
        <v/>
      </c>
      <c r="YU19" s="66" t="str">
        <f t="shared" si="283"/>
        <v/>
      </c>
      <c r="YV19" s="66" t="str">
        <f t="shared" si="284"/>
        <v/>
      </c>
      <c r="YW19" s="66" t="str">
        <f t="shared" si="285"/>
        <v/>
      </c>
      <c r="YX19" s="66" t="str">
        <f t="shared" si="286"/>
        <v/>
      </c>
      <c r="YY19" s="66" t="str">
        <f t="shared" si="287"/>
        <v/>
      </c>
      <c r="YZ19" s="66" t="str">
        <f t="shared" si="288"/>
        <v/>
      </c>
      <c r="ZA19" s="66" t="str">
        <f t="shared" si="289"/>
        <v/>
      </c>
      <c r="ZB19" s="66" t="str">
        <f t="shared" si="290"/>
        <v/>
      </c>
      <c r="ZC19" s="66" t="str">
        <f t="shared" si="291"/>
        <v/>
      </c>
      <c r="ZD19" s="66" t="str">
        <f t="shared" si="292"/>
        <v/>
      </c>
      <c r="ZE19" s="66" t="str">
        <f t="shared" si="293"/>
        <v/>
      </c>
      <c r="ZF19" s="66" t="str">
        <f t="shared" si="294"/>
        <v/>
      </c>
      <c r="ZG19" s="66" t="str">
        <f t="shared" si="295"/>
        <v/>
      </c>
      <c r="ZH19" s="66" t="str">
        <f t="shared" si="296"/>
        <v/>
      </c>
      <c r="ZI19" s="66" t="str">
        <f t="shared" si="297"/>
        <v/>
      </c>
      <c r="ZJ19" s="66" t="str">
        <f t="shared" si="298"/>
        <v/>
      </c>
      <c r="ZK19" s="66" t="str">
        <f t="shared" si="299"/>
        <v/>
      </c>
      <c r="ZL19" s="66" t="str">
        <f t="shared" si="300"/>
        <v/>
      </c>
      <c r="ZM19" s="66" t="str">
        <f t="shared" si="301"/>
        <v/>
      </c>
      <c r="ZN19" s="66" t="str">
        <f t="shared" si="302"/>
        <v/>
      </c>
      <c r="ZO19" s="66" t="str">
        <f t="shared" si="303"/>
        <v/>
      </c>
      <c r="ZP19" s="66" t="str">
        <f t="shared" si="304"/>
        <v/>
      </c>
      <c r="ZQ19" s="66" t="str">
        <f t="shared" si="305"/>
        <v/>
      </c>
      <c r="ZR19" s="66" t="str">
        <f t="shared" si="306"/>
        <v/>
      </c>
      <c r="ZS19" s="66" t="str">
        <f t="shared" si="307"/>
        <v/>
      </c>
      <c r="ZT19" s="66" t="str">
        <f t="shared" si="308"/>
        <v/>
      </c>
      <c r="ZU19" s="66" t="str">
        <f t="shared" si="309"/>
        <v/>
      </c>
      <c r="ZV19" s="66" t="str">
        <f t="shared" si="310"/>
        <v/>
      </c>
      <c r="ZW19" s="66" t="str">
        <f t="shared" si="311"/>
        <v/>
      </c>
      <c r="ZX19" s="66" t="str">
        <f t="shared" si="312"/>
        <v/>
      </c>
      <c r="ZY19" s="66" t="str">
        <f t="shared" si="313"/>
        <v/>
      </c>
      <c r="ZZ19" s="66" t="str">
        <f t="shared" si="314"/>
        <v/>
      </c>
      <c r="AAA19" s="66" t="str">
        <f t="shared" si="315"/>
        <v/>
      </c>
      <c r="AAB19" s="66" t="str">
        <f t="shared" si="316"/>
        <v/>
      </c>
      <c r="AAC19" s="66" t="str">
        <f t="shared" si="317"/>
        <v/>
      </c>
      <c r="AAD19" s="66" t="str">
        <f t="shared" si="318"/>
        <v/>
      </c>
      <c r="AAE19" s="66" t="str">
        <f t="shared" si="319"/>
        <v/>
      </c>
      <c r="AAF19" s="66" t="str">
        <f t="shared" si="320"/>
        <v/>
      </c>
      <c r="AAG19" s="66" t="str">
        <f t="shared" si="321"/>
        <v/>
      </c>
      <c r="AAH19" s="66" t="str">
        <f t="shared" si="322"/>
        <v/>
      </c>
      <c r="AAI19" s="66" t="str">
        <f t="shared" si="323"/>
        <v/>
      </c>
      <c r="AAJ19" s="66" t="str">
        <f t="shared" si="324"/>
        <v/>
      </c>
      <c r="AAK19" s="66" t="str">
        <f t="shared" si="325"/>
        <v/>
      </c>
      <c r="AAL19" s="66" t="str">
        <f t="shared" si="326"/>
        <v/>
      </c>
      <c r="AAM19" s="66" t="str">
        <f t="shared" si="327"/>
        <v/>
      </c>
      <c r="AAN19" s="66" t="str">
        <f t="shared" si="328"/>
        <v/>
      </c>
      <c r="AAO19" s="66" t="str">
        <f t="shared" si="329"/>
        <v/>
      </c>
      <c r="AAP19" s="66" t="str">
        <f t="shared" si="330"/>
        <v/>
      </c>
      <c r="AAQ19" s="66" t="str">
        <f t="shared" si="331"/>
        <v/>
      </c>
      <c r="AAR19" s="66" t="str">
        <f t="shared" si="332"/>
        <v/>
      </c>
      <c r="AAS19" s="66" t="str">
        <f t="shared" si="333"/>
        <v/>
      </c>
      <c r="AAT19" s="66" t="str">
        <f t="shared" si="334"/>
        <v/>
      </c>
      <c r="AAU19" s="66" t="str">
        <f t="shared" si="335"/>
        <v/>
      </c>
      <c r="AAV19" s="66" t="str">
        <f t="shared" si="336"/>
        <v/>
      </c>
      <c r="AAW19" s="66" t="str">
        <f t="shared" si="337"/>
        <v/>
      </c>
      <c r="AAX19" s="66" t="str">
        <f t="shared" si="338"/>
        <v/>
      </c>
      <c r="AAY19" s="66" t="str">
        <f t="shared" si="339"/>
        <v/>
      </c>
      <c r="AAZ19" s="66" t="str">
        <f t="shared" si="340"/>
        <v/>
      </c>
      <c r="ABA19" s="66" t="str">
        <f t="shared" si="341"/>
        <v/>
      </c>
      <c r="ABB19" s="66" t="str">
        <f t="shared" si="342"/>
        <v/>
      </c>
      <c r="ABC19" s="66" t="str">
        <f t="shared" si="343"/>
        <v/>
      </c>
      <c r="ABD19" s="66" t="str">
        <f t="shared" si="344"/>
        <v/>
      </c>
      <c r="ABE19" s="66" t="str">
        <f t="shared" si="345"/>
        <v/>
      </c>
      <c r="ABF19" s="66" t="str">
        <f t="shared" si="346"/>
        <v/>
      </c>
      <c r="ABG19" s="66" t="str">
        <f t="shared" si="347"/>
        <v/>
      </c>
      <c r="ABH19" s="66" t="str">
        <f t="shared" si="348"/>
        <v/>
      </c>
      <c r="ABI19" s="66" t="str">
        <f t="shared" si="349"/>
        <v/>
      </c>
      <c r="ABJ19" s="66" t="str">
        <f t="shared" si="350"/>
        <v/>
      </c>
      <c r="ABK19" s="66" t="str">
        <f t="shared" si="351"/>
        <v/>
      </c>
      <c r="ABL19" s="66" t="str">
        <f t="shared" si="352"/>
        <v/>
      </c>
      <c r="ABM19" s="66" t="str">
        <f t="shared" si="353"/>
        <v/>
      </c>
      <c r="ABN19" s="66" t="str">
        <f t="shared" si="354"/>
        <v/>
      </c>
      <c r="ABO19" s="66" t="str">
        <f t="shared" si="355"/>
        <v/>
      </c>
      <c r="ABP19" s="66" t="str">
        <f t="shared" si="356"/>
        <v/>
      </c>
      <c r="ABQ19" s="66" t="str">
        <f t="shared" si="357"/>
        <v/>
      </c>
      <c r="ABR19" s="66" t="str">
        <f t="shared" si="358"/>
        <v/>
      </c>
      <c r="ABS19" s="66" t="str">
        <f t="shared" si="359"/>
        <v/>
      </c>
      <c r="ABT19" s="66" t="str">
        <f t="shared" si="360"/>
        <v/>
      </c>
      <c r="ABU19" s="66" t="str">
        <f t="shared" si="361"/>
        <v/>
      </c>
      <c r="ABV19" s="66" t="str">
        <f t="shared" si="362"/>
        <v/>
      </c>
      <c r="ABW19" s="66" t="str">
        <f t="shared" si="363"/>
        <v/>
      </c>
      <c r="ABX19" s="66" t="str">
        <f t="shared" si="364"/>
        <v/>
      </c>
      <c r="ABY19" s="66" t="str">
        <f t="shared" si="365"/>
        <v/>
      </c>
      <c r="ABZ19" s="66" t="str">
        <f t="shared" si="366"/>
        <v/>
      </c>
      <c r="ACA19" s="66" t="str">
        <f t="shared" si="367"/>
        <v/>
      </c>
      <c r="ACB19" s="66" t="str">
        <f t="shared" si="368"/>
        <v/>
      </c>
      <c r="ACC19" s="66" t="str">
        <f t="shared" si="369"/>
        <v/>
      </c>
      <c r="ACD19" s="66" t="str">
        <f t="shared" si="370"/>
        <v/>
      </c>
      <c r="ACE19" s="66" t="str">
        <f t="shared" si="371"/>
        <v/>
      </c>
      <c r="ACF19" s="66" t="str">
        <f t="shared" si="372"/>
        <v/>
      </c>
      <c r="ACG19" s="66" t="str">
        <f t="shared" si="373"/>
        <v/>
      </c>
      <c r="ACH19" s="66" t="str">
        <f t="shared" si="374"/>
        <v/>
      </c>
      <c r="ACI19" s="66" t="str">
        <f t="shared" si="375"/>
        <v/>
      </c>
      <c r="ACJ19" s="66" t="str">
        <f t="shared" si="376"/>
        <v/>
      </c>
      <c r="ACK19" s="66" t="str">
        <f t="shared" si="377"/>
        <v/>
      </c>
      <c r="ACL19" s="66" t="str">
        <f t="shared" si="378"/>
        <v/>
      </c>
      <c r="ACM19" s="66" t="str">
        <f t="shared" ref="ACM19:ACN19" si="398">IF(AND(ACS$3="Unit", ACL19=""), "", IF(AND(ACS$3="Unit", ACL19="-"),"", IF(ACS$3="Unit", "kg/GJ delivered", IF(AND(NY19&lt;&gt;"", NY19&lt;&gt;"-", NX19="-"),"", IF($H19="","", IF(NX19="nd", "",IF(NX19="&lt;n.a.&gt;", "", IF(NY19="#/MJ", "", IF(NY19="kg/GJ delivered",NX19,IF(NY19="g/MJ delivered",NX19,IF(NY19="kg/MJ delivered",NX19*1000,IF(NY19="mg/MJ delivered",NX19/1000,IF(NY19="g/kg",((NX19)*(1/$I19)*(1/$H19)),IF(NY19="mg/kg",((NX19/1000)*(1/$I19)*(1/$H19)),IF(NY19="mg/MJ delivered",NX19/1000,IF(NY19="-","","Error"))))))))))))))))</f>
        <v/>
      </c>
      <c r="ACN19" s="66" t="str">
        <f t="shared" si="398"/>
        <v/>
      </c>
      <c r="ACO19" s="66" t="str">
        <f t="shared" si="380"/>
        <v/>
      </c>
      <c r="ACP19" s="66" t="str">
        <f t="shared" si="381"/>
        <v/>
      </c>
      <c r="ACQ19" s="66" t="str">
        <f t="shared" si="382"/>
        <v/>
      </c>
      <c r="ACR19" s="66" t="str">
        <f t="shared" si="383"/>
        <v/>
      </c>
      <c r="ACS19" s="66" t="str">
        <f t="shared" si="384"/>
        <v/>
      </c>
      <c r="ACT19" s="66" t="str">
        <f t="shared" si="385"/>
        <v/>
      </c>
    </row>
    <row r="20" spans="2:774" ht="15.75" customHeight="1" x14ac:dyDescent="0.25">
      <c r="B20" s="66">
        <v>79</v>
      </c>
      <c r="C20" s="66" t="s">
        <v>322</v>
      </c>
      <c r="D20" s="66" t="s">
        <v>361</v>
      </c>
      <c r="E20" s="156" t="s">
        <v>396</v>
      </c>
      <c r="F20" s="66" t="s">
        <v>497</v>
      </c>
      <c r="G20" s="66" t="s">
        <v>492</v>
      </c>
      <c r="H20" s="126">
        <v>0.35399999999999998</v>
      </c>
      <c r="I20" s="130">
        <f>'Heating Values'!$D$35</f>
        <v>13.95</v>
      </c>
      <c r="J20" s="66" t="str">
        <f t="shared" si="0"/>
        <v>Firewood, Improved, GLO</v>
      </c>
      <c r="K20" s="66" t="s">
        <v>1254</v>
      </c>
      <c r="L20" s="66" t="s">
        <v>1253</v>
      </c>
      <c r="M20" s="66" t="s">
        <v>1254</v>
      </c>
      <c r="N20" s="66" t="s">
        <v>1253</v>
      </c>
      <c r="O20" s="66" t="s">
        <v>2109</v>
      </c>
      <c r="P20" s="66" t="str">
        <f t="shared" si="8"/>
        <v>GLO</v>
      </c>
      <c r="Q20" s="66" t="s">
        <v>306</v>
      </c>
      <c r="R20" s="165">
        <v>5.6</v>
      </c>
      <c r="S20" s="158" t="s">
        <v>66</v>
      </c>
      <c r="T20" s="163">
        <v>0.38</v>
      </c>
      <c r="U20" s="158" t="s">
        <v>66</v>
      </c>
      <c r="V20" s="158" t="s">
        <v>128</v>
      </c>
      <c r="W20" s="158" t="s">
        <v>128</v>
      </c>
      <c r="X20" s="164">
        <v>256</v>
      </c>
      <c r="Y20" s="158" t="s">
        <v>66</v>
      </c>
      <c r="Z20" s="163">
        <v>0.4</v>
      </c>
      <c r="AA20" s="158" t="s">
        <v>66</v>
      </c>
      <c r="AB20" s="165">
        <v>1.9</v>
      </c>
      <c r="AC20" s="158" t="s">
        <v>66</v>
      </c>
      <c r="AD20" s="166">
        <v>786000000000000</v>
      </c>
      <c r="AE20" s="158" t="s">
        <v>387</v>
      </c>
      <c r="AF20" s="158" t="s">
        <v>128</v>
      </c>
      <c r="AG20" s="158" t="s">
        <v>128</v>
      </c>
      <c r="AH20" s="158" t="s">
        <v>128</v>
      </c>
      <c r="AI20" s="158" t="s">
        <v>128</v>
      </c>
      <c r="AJ20" s="158" t="s">
        <v>128</v>
      </c>
      <c r="AK20" s="158" t="s">
        <v>128</v>
      </c>
      <c r="AL20" s="158" t="s">
        <v>128</v>
      </c>
      <c r="AM20" s="158" t="s">
        <v>128</v>
      </c>
      <c r="AN20" s="158" t="s">
        <v>128</v>
      </c>
      <c r="AO20" s="158" t="s">
        <v>128</v>
      </c>
      <c r="AP20" s="158" t="s">
        <v>128</v>
      </c>
      <c r="AQ20" s="158" t="s">
        <v>128</v>
      </c>
      <c r="AR20" s="158" t="s">
        <v>128</v>
      </c>
      <c r="AS20" s="158" t="s">
        <v>128</v>
      </c>
      <c r="AT20" s="158" t="s">
        <v>128</v>
      </c>
      <c r="AU20" s="158" t="s">
        <v>128</v>
      </c>
      <c r="AV20" s="158" t="s">
        <v>128</v>
      </c>
      <c r="AW20" s="158" t="s">
        <v>128</v>
      </c>
      <c r="AX20" s="158" t="s">
        <v>128</v>
      </c>
      <c r="AY20" s="158" t="s">
        <v>128</v>
      </c>
      <c r="AZ20" s="158" t="s">
        <v>128</v>
      </c>
      <c r="BA20" s="158" t="s">
        <v>128</v>
      </c>
      <c r="BB20" s="158" t="s">
        <v>128</v>
      </c>
      <c r="BC20" s="158" t="s">
        <v>128</v>
      </c>
      <c r="BD20" s="158" t="s">
        <v>128</v>
      </c>
      <c r="BE20" s="158" t="s">
        <v>128</v>
      </c>
      <c r="BF20" s="158" t="s">
        <v>128</v>
      </c>
      <c r="BG20" s="158" t="s">
        <v>128</v>
      </c>
      <c r="BH20" s="158" t="s">
        <v>128</v>
      </c>
      <c r="BI20" s="158" t="s">
        <v>128</v>
      </c>
      <c r="BJ20" s="158" t="s">
        <v>128</v>
      </c>
      <c r="BK20" s="158" t="s">
        <v>128</v>
      </c>
      <c r="BL20" s="158" t="s">
        <v>128</v>
      </c>
      <c r="BM20" s="158" t="s">
        <v>128</v>
      </c>
      <c r="BN20" s="158" t="s">
        <v>128</v>
      </c>
      <c r="BO20" s="158" t="s">
        <v>128</v>
      </c>
      <c r="BP20" s="158" t="s">
        <v>128</v>
      </c>
      <c r="BQ20" s="158" t="s">
        <v>128</v>
      </c>
      <c r="BR20" s="158" t="s">
        <v>128</v>
      </c>
      <c r="BS20" s="158" t="s">
        <v>128</v>
      </c>
      <c r="BT20" s="158" t="s">
        <v>128</v>
      </c>
      <c r="BU20" s="158" t="s">
        <v>128</v>
      </c>
      <c r="BV20" s="158" t="s">
        <v>128</v>
      </c>
      <c r="BW20" s="158" t="s">
        <v>128</v>
      </c>
      <c r="BX20" s="158" t="s">
        <v>128</v>
      </c>
      <c r="BY20" s="158" t="s">
        <v>128</v>
      </c>
      <c r="BZ20" s="158" t="s">
        <v>128</v>
      </c>
      <c r="CA20" s="158" t="s">
        <v>128</v>
      </c>
      <c r="CB20" s="158" t="s">
        <v>128</v>
      </c>
      <c r="CC20" s="158" t="s">
        <v>128</v>
      </c>
      <c r="CD20" s="158" t="s">
        <v>128</v>
      </c>
      <c r="CE20" s="158" t="s">
        <v>128</v>
      </c>
      <c r="CF20" s="158" t="s">
        <v>128</v>
      </c>
      <c r="CG20" s="158" t="s">
        <v>128</v>
      </c>
      <c r="CH20" s="158" t="s">
        <v>128</v>
      </c>
      <c r="CI20" s="158" t="s">
        <v>128</v>
      </c>
      <c r="CJ20" s="158" t="s">
        <v>128</v>
      </c>
      <c r="CK20" s="158" t="s">
        <v>128</v>
      </c>
      <c r="CL20" s="158" t="s">
        <v>128</v>
      </c>
      <c r="CM20" s="158" t="s">
        <v>128</v>
      </c>
      <c r="CN20" s="158" t="s">
        <v>128</v>
      </c>
      <c r="CO20" s="158" t="s">
        <v>128</v>
      </c>
      <c r="CP20" s="158" t="s">
        <v>128</v>
      </c>
      <c r="CQ20" s="158" t="s">
        <v>128</v>
      </c>
      <c r="CR20" s="158" t="s">
        <v>128</v>
      </c>
      <c r="CS20" s="158" t="s">
        <v>128</v>
      </c>
      <c r="CT20" s="158" t="s">
        <v>128</v>
      </c>
      <c r="CU20" s="158" t="s">
        <v>128</v>
      </c>
      <c r="CV20" s="158" t="s">
        <v>128</v>
      </c>
      <c r="CW20" s="158" t="s">
        <v>128</v>
      </c>
      <c r="CX20" s="158" t="s">
        <v>128</v>
      </c>
      <c r="CY20" s="158" t="s">
        <v>128</v>
      </c>
      <c r="CZ20" s="158" t="s">
        <v>128</v>
      </c>
      <c r="DA20" s="158" t="s">
        <v>128</v>
      </c>
      <c r="DB20" s="158" t="s">
        <v>128</v>
      </c>
      <c r="DC20" s="158" t="s">
        <v>128</v>
      </c>
      <c r="DD20" s="158" t="s">
        <v>128</v>
      </c>
      <c r="DE20" s="158" t="s">
        <v>128</v>
      </c>
      <c r="DF20" s="158" t="s">
        <v>128</v>
      </c>
      <c r="DG20" s="158" t="s">
        <v>128</v>
      </c>
      <c r="DH20" s="158" t="s">
        <v>128</v>
      </c>
      <c r="DI20" s="158" t="s">
        <v>128</v>
      </c>
      <c r="DJ20" s="158" t="s">
        <v>128</v>
      </c>
      <c r="DK20" s="158" t="s">
        <v>128</v>
      </c>
      <c r="DL20" s="158" t="s">
        <v>128</v>
      </c>
      <c r="DM20" s="158" t="s">
        <v>128</v>
      </c>
      <c r="DN20" s="158" t="s">
        <v>128</v>
      </c>
      <c r="DO20" s="158" t="s">
        <v>128</v>
      </c>
      <c r="DP20" s="158" t="s">
        <v>128</v>
      </c>
      <c r="DQ20" s="158" t="s">
        <v>128</v>
      </c>
      <c r="DR20" s="158" t="s">
        <v>128</v>
      </c>
      <c r="DS20" s="158" t="s">
        <v>128</v>
      </c>
      <c r="DT20" s="158" t="s">
        <v>128</v>
      </c>
      <c r="DU20" s="158" t="s">
        <v>128</v>
      </c>
      <c r="DV20" s="158" t="s">
        <v>128</v>
      </c>
      <c r="DW20" s="158" t="s">
        <v>128</v>
      </c>
      <c r="DX20" s="158" t="s">
        <v>128</v>
      </c>
      <c r="DY20" s="158" t="s">
        <v>128</v>
      </c>
      <c r="DZ20" s="158" t="s">
        <v>128</v>
      </c>
      <c r="EA20" s="158" t="s">
        <v>128</v>
      </c>
      <c r="EB20" s="158" t="s">
        <v>128</v>
      </c>
      <c r="EC20" s="158" t="s">
        <v>128</v>
      </c>
      <c r="ED20" s="158" t="s">
        <v>128</v>
      </c>
      <c r="EE20" s="158" t="s">
        <v>128</v>
      </c>
      <c r="EF20" s="158" t="s">
        <v>128</v>
      </c>
      <c r="EG20" s="158" t="s">
        <v>128</v>
      </c>
      <c r="EH20" s="158" t="s">
        <v>128</v>
      </c>
      <c r="EI20" s="158" t="s">
        <v>128</v>
      </c>
      <c r="EJ20" s="158" t="s">
        <v>128</v>
      </c>
      <c r="EK20" s="158" t="s">
        <v>128</v>
      </c>
      <c r="EL20" s="158" t="s">
        <v>128</v>
      </c>
      <c r="EM20" s="158" t="s">
        <v>128</v>
      </c>
      <c r="EN20" s="158" t="s">
        <v>128</v>
      </c>
      <c r="EO20" s="158" t="s">
        <v>128</v>
      </c>
      <c r="EP20" s="158" t="s">
        <v>128</v>
      </c>
      <c r="EQ20" s="158" t="s">
        <v>128</v>
      </c>
      <c r="ER20" s="158" t="s">
        <v>128</v>
      </c>
      <c r="ES20" s="158" t="s">
        <v>128</v>
      </c>
      <c r="ET20" s="158" t="s">
        <v>128</v>
      </c>
      <c r="EU20" s="158" t="s">
        <v>128</v>
      </c>
      <c r="EV20" s="158" t="s">
        <v>128</v>
      </c>
      <c r="EW20" s="158" t="s">
        <v>128</v>
      </c>
      <c r="EX20" s="158" t="s">
        <v>128</v>
      </c>
      <c r="EY20" s="158" t="s">
        <v>128</v>
      </c>
      <c r="EZ20" s="158" t="s">
        <v>128</v>
      </c>
      <c r="FA20" s="158" t="s">
        <v>128</v>
      </c>
      <c r="FB20" s="158" t="s">
        <v>128</v>
      </c>
      <c r="FC20" s="158" t="s">
        <v>128</v>
      </c>
      <c r="FD20" s="158" t="s">
        <v>128</v>
      </c>
      <c r="FE20" s="158" t="s">
        <v>128</v>
      </c>
      <c r="FF20" s="158" t="s">
        <v>128</v>
      </c>
      <c r="FG20" s="158" t="s">
        <v>128</v>
      </c>
      <c r="FH20" s="158" t="s">
        <v>128</v>
      </c>
      <c r="FI20" s="158" t="s">
        <v>128</v>
      </c>
      <c r="FJ20" s="158" t="s">
        <v>128</v>
      </c>
      <c r="FK20" s="158" t="s">
        <v>128</v>
      </c>
      <c r="FL20" s="158" t="s">
        <v>128</v>
      </c>
      <c r="FM20" s="158" t="s">
        <v>128</v>
      </c>
      <c r="FN20" s="158" t="s">
        <v>128</v>
      </c>
      <c r="FO20" s="158" t="s">
        <v>128</v>
      </c>
      <c r="FP20" s="158" t="s">
        <v>128</v>
      </c>
      <c r="FQ20" s="158" t="s">
        <v>128</v>
      </c>
      <c r="FR20" s="158" t="s">
        <v>128</v>
      </c>
      <c r="FS20" s="158" t="s">
        <v>128</v>
      </c>
      <c r="FT20" s="158" t="s">
        <v>128</v>
      </c>
      <c r="FU20" s="158" t="s">
        <v>128</v>
      </c>
      <c r="FV20" s="158" t="s">
        <v>128</v>
      </c>
      <c r="FW20" s="158" t="s">
        <v>128</v>
      </c>
      <c r="FX20" s="158" t="s">
        <v>128</v>
      </c>
      <c r="FY20" s="158" t="s">
        <v>128</v>
      </c>
      <c r="FZ20" s="158" t="s">
        <v>128</v>
      </c>
      <c r="GA20" s="158" t="s">
        <v>128</v>
      </c>
      <c r="GB20" s="158" t="s">
        <v>128</v>
      </c>
      <c r="GC20" s="158" t="s">
        <v>128</v>
      </c>
      <c r="GD20" s="158" t="s">
        <v>128</v>
      </c>
      <c r="GE20" s="158" t="s">
        <v>128</v>
      </c>
      <c r="GF20" s="158" t="s">
        <v>128</v>
      </c>
      <c r="GG20" s="158" t="s">
        <v>128</v>
      </c>
      <c r="GH20" s="158" t="s">
        <v>128</v>
      </c>
      <c r="GI20" s="158" t="s">
        <v>128</v>
      </c>
      <c r="GJ20" s="158" t="s">
        <v>128</v>
      </c>
      <c r="GK20" s="158" t="s">
        <v>128</v>
      </c>
      <c r="GL20" s="158" t="s">
        <v>128</v>
      </c>
      <c r="GM20" s="158" t="s">
        <v>128</v>
      </c>
      <c r="GN20" s="158" t="s">
        <v>128</v>
      </c>
      <c r="GO20" s="158" t="s">
        <v>128</v>
      </c>
      <c r="GP20" s="158" t="s">
        <v>128</v>
      </c>
      <c r="GQ20" s="158" t="s">
        <v>128</v>
      </c>
      <c r="GR20" s="158" t="s">
        <v>128</v>
      </c>
      <c r="GS20" s="158" t="s">
        <v>128</v>
      </c>
      <c r="GT20" s="158" t="s">
        <v>128</v>
      </c>
      <c r="GU20" s="158" t="s">
        <v>128</v>
      </c>
      <c r="GV20" s="158" t="s">
        <v>128</v>
      </c>
      <c r="GW20" s="158" t="s">
        <v>128</v>
      </c>
      <c r="GX20" s="158" t="s">
        <v>128</v>
      </c>
      <c r="GY20" s="158" t="s">
        <v>128</v>
      </c>
      <c r="GZ20" s="158" t="s">
        <v>128</v>
      </c>
      <c r="HA20" s="158" t="s">
        <v>128</v>
      </c>
      <c r="HB20" s="158" t="s">
        <v>128</v>
      </c>
      <c r="HC20" s="158" t="s">
        <v>128</v>
      </c>
      <c r="HD20" s="158" t="s">
        <v>128</v>
      </c>
      <c r="HE20" s="158" t="s">
        <v>128</v>
      </c>
      <c r="HF20" s="158" t="s">
        <v>128</v>
      </c>
      <c r="HG20" s="158" t="s">
        <v>128</v>
      </c>
      <c r="HH20" s="158" t="s">
        <v>128</v>
      </c>
      <c r="HI20" s="158" t="s">
        <v>128</v>
      </c>
      <c r="HJ20" s="158" t="s">
        <v>128</v>
      </c>
      <c r="HK20" s="158" t="s">
        <v>128</v>
      </c>
      <c r="HL20" s="158" t="s">
        <v>128</v>
      </c>
      <c r="HM20" s="158" t="s">
        <v>128</v>
      </c>
      <c r="HN20" s="158" t="s">
        <v>128</v>
      </c>
      <c r="HO20" s="158" t="s">
        <v>128</v>
      </c>
      <c r="HP20" s="158" t="s">
        <v>128</v>
      </c>
      <c r="HQ20" s="158" t="s">
        <v>128</v>
      </c>
      <c r="HR20" s="158" t="s">
        <v>128</v>
      </c>
      <c r="HS20" s="158" t="s">
        <v>128</v>
      </c>
      <c r="HT20" s="158" t="s">
        <v>128</v>
      </c>
      <c r="HU20" s="158" t="s">
        <v>128</v>
      </c>
      <c r="HV20" s="158" t="s">
        <v>128</v>
      </c>
      <c r="HW20" s="158" t="s">
        <v>128</v>
      </c>
      <c r="HX20" s="158" t="s">
        <v>128</v>
      </c>
      <c r="HY20" s="158" t="s">
        <v>128</v>
      </c>
      <c r="HZ20" s="158" t="s">
        <v>128</v>
      </c>
      <c r="IA20" s="158" t="s">
        <v>128</v>
      </c>
      <c r="IB20" s="158" t="s">
        <v>128</v>
      </c>
      <c r="IC20" s="158" t="s">
        <v>128</v>
      </c>
      <c r="ID20" s="158" t="s">
        <v>128</v>
      </c>
      <c r="IE20" s="158" t="s">
        <v>128</v>
      </c>
      <c r="IF20" s="158" t="s">
        <v>128</v>
      </c>
      <c r="IG20" s="158" t="s">
        <v>128</v>
      </c>
      <c r="IH20" s="158" t="s">
        <v>128</v>
      </c>
      <c r="II20" s="158" t="s">
        <v>128</v>
      </c>
      <c r="IJ20" s="158" t="s">
        <v>128</v>
      </c>
      <c r="IK20" s="158" t="s">
        <v>128</v>
      </c>
      <c r="IL20" s="158" t="s">
        <v>128</v>
      </c>
      <c r="IM20" s="158" t="s">
        <v>128</v>
      </c>
      <c r="IN20" s="158" t="s">
        <v>128</v>
      </c>
      <c r="IO20" s="158" t="s">
        <v>128</v>
      </c>
      <c r="IP20" s="158" t="s">
        <v>128</v>
      </c>
      <c r="IQ20" s="158" t="s">
        <v>128</v>
      </c>
      <c r="IR20" s="158" t="s">
        <v>128</v>
      </c>
      <c r="IS20" s="158" t="s">
        <v>128</v>
      </c>
      <c r="IT20" s="158" t="s">
        <v>128</v>
      </c>
      <c r="IU20" s="158" t="s">
        <v>128</v>
      </c>
      <c r="IV20" s="158" t="s">
        <v>128</v>
      </c>
      <c r="IW20" s="158" t="s">
        <v>128</v>
      </c>
      <c r="IX20" s="158" t="s">
        <v>128</v>
      </c>
      <c r="IY20" s="158" t="s">
        <v>128</v>
      </c>
      <c r="IZ20" s="158" t="s">
        <v>128</v>
      </c>
      <c r="JA20" s="158" t="s">
        <v>128</v>
      </c>
      <c r="JB20" s="158" t="s">
        <v>128</v>
      </c>
      <c r="JC20" s="158" t="s">
        <v>128</v>
      </c>
      <c r="JD20" s="158" t="s">
        <v>128</v>
      </c>
      <c r="JE20" s="158" t="s">
        <v>128</v>
      </c>
      <c r="JF20" s="158" t="s">
        <v>128</v>
      </c>
      <c r="JG20" s="158" t="s">
        <v>128</v>
      </c>
      <c r="JH20" s="158" t="s">
        <v>128</v>
      </c>
      <c r="JI20" s="158" t="s">
        <v>128</v>
      </c>
      <c r="JJ20" s="158" t="s">
        <v>128</v>
      </c>
      <c r="JK20" s="158" t="s">
        <v>128</v>
      </c>
      <c r="JL20" s="158" t="s">
        <v>128</v>
      </c>
      <c r="JM20" s="158" t="s">
        <v>128</v>
      </c>
      <c r="JN20" s="158" t="s">
        <v>128</v>
      </c>
      <c r="JO20" s="158" t="s">
        <v>128</v>
      </c>
      <c r="JP20" s="158" t="s">
        <v>128</v>
      </c>
      <c r="JQ20" s="158" t="s">
        <v>128</v>
      </c>
      <c r="JR20" s="158" t="s">
        <v>128</v>
      </c>
      <c r="JS20" s="158" t="s">
        <v>128</v>
      </c>
      <c r="JT20" s="158" t="s">
        <v>128</v>
      </c>
      <c r="JU20" s="158" t="s">
        <v>128</v>
      </c>
      <c r="JV20" s="158" t="s">
        <v>128</v>
      </c>
      <c r="JW20" s="158" t="s">
        <v>128</v>
      </c>
      <c r="JX20" s="158" t="s">
        <v>128</v>
      </c>
      <c r="JY20" s="158" t="s">
        <v>128</v>
      </c>
      <c r="JZ20" s="158" t="s">
        <v>128</v>
      </c>
      <c r="KA20" s="158" t="s">
        <v>128</v>
      </c>
      <c r="KB20" s="158" t="s">
        <v>128</v>
      </c>
      <c r="KC20" s="158" t="s">
        <v>128</v>
      </c>
      <c r="KD20" s="158" t="s">
        <v>128</v>
      </c>
      <c r="KE20" s="158" t="s">
        <v>128</v>
      </c>
      <c r="KF20" s="158" t="s">
        <v>128</v>
      </c>
      <c r="KG20" s="158" t="s">
        <v>128</v>
      </c>
      <c r="KH20" s="158" t="s">
        <v>128</v>
      </c>
      <c r="KI20" s="158" t="s">
        <v>128</v>
      </c>
      <c r="KJ20" s="158" t="s">
        <v>128</v>
      </c>
      <c r="KK20" s="158" t="s">
        <v>128</v>
      </c>
      <c r="KL20" s="158" t="s">
        <v>128</v>
      </c>
      <c r="KM20" s="158" t="s">
        <v>128</v>
      </c>
      <c r="KN20" s="158" t="s">
        <v>128</v>
      </c>
      <c r="KO20" s="158" t="s">
        <v>128</v>
      </c>
      <c r="KP20" s="158" t="s">
        <v>128</v>
      </c>
      <c r="KQ20" s="158" t="s">
        <v>128</v>
      </c>
      <c r="KR20" s="158" t="s">
        <v>128</v>
      </c>
      <c r="KS20" s="158" t="s">
        <v>128</v>
      </c>
      <c r="KT20" s="158" t="s">
        <v>128</v>
      </c>
      <c r="KU20" s="158" t="s">
        <v>128</v>
      </c>
      <c r="KV20" s="158" t="s">
        <v>128</v>
      </c>
      <c r="KW20" s="158" t="s">
        <v>128</v>
      </c>
      <c r="KX20" s="158" t="s">
        <v>128</v>
      </c>
      <c r="KY20" s="158" t="s">
        <v>128</v>
      </c>
      <c r="KZ20" s="158" t="s">
        <v>128</v>
      </c>
      <c r="LA20" s="158" t="s">
        <v>128</v>
      </c>
      <c r="LB20" s="158" t="s">
        <v>128</v>
      </c>
      <c r="LC20" s="158" t="s">
        <v>128</v>
      </c>
      <c r="LD20" s="158" t="s">
        <v>128</v>
      </c>
      <c r="LE20" s="158" t="s">
        <v>128</v>
      </c>
      <c r="LF20" s="158" t="s">
        <v>128</v>
      </c>
      <c r="LG20" s="158" t="s">
        <v>128</v>
      </c>
      <c r="LH20" s="158" t="s">
        <v>128</v>
      </c>
      <c r="LI20" s="158" t="s">
        <v>128</v>
      </c>
      <c r="LJ20" s="158" t="s">
        <v>128</v>
      </c>
      <c r="LK20" s="158" t="s">
        <v>128</v>
      </c>
      <c r="LL20" s="158" t="s">
        <v>128</v>
      </c>
      <c r="LM20" s="158" t="s">
        <v>128</v>
      </c>
      <c r="LN20" s="158" t="s">
        <v>128</v>
      </c>
      <c r="LO20" s="158" t="s">
        <v>128</v>
      </c>
      <c r="LP20" s="158" t="s">
        <v>128</v>
      </c>
      <c r="LQ20" s="158" t="s">
        <v>128</v>
      </c>
      <c r="LR20" s="158" t="s">
        <v>128</v>
      </c>
      <c r="LS20" s="158" t="s">
        <v>128</v>
      </c>
      <c r="LT20" s="158" t="s">
        <v>128</v>
      </c>
      <c r="LU20" s="158" t="s">
        <v>128</v>
      </c>
      <c r="LV20" s="158" t="s">
        <v>128</v>
      </c>
      <c r="LW20" s="158" t="s">
        <v>128</v>
      </c>
      <c r="LX20" s="158" t="s">
        <v>128</v>
      </c>
      <c r="LY20" s="158" t="s">
        <v>128</v>
      </c>
      <c r="LZ20" s="158" t="s">
        <v>128</v>
      </c>
      <c r="MA20" s="158" t="s">
        <v>128</v>
      </c>
      <c r="MB20" s="158" t="s">
        <v>128</v>
      </c>
      <c r="MC20" s="158" t="s">
        <v>128</v>
      </c>
      <c r="MD20" s="158" t="s">
        <v>128</v>
      </c>
      <c r="ME20" s="158" t="s">
        <v>128</v>
      </c>
      <c r="MF20" s="158" t="s">
        <v>128</v>
      </c>
      <c r="MG20" s="158" t="s">
        <v>128</v>
      </c>
      <c r="MH20" s="158" t="s">
        <v>128</v>
      </c>
      <c r="MI20" s="158" t="s">
        <v>128</v>
      </c>
      <c r="MJ20" s="158" t="s">
        <v>128</v>
      </c>
      <c r="MK20" s="158" t="s">
        <v>128</v>
      </c>
      <c r="ML20" s="158" t="s">
        <v>128</v>
      </c>
      <c r="MM20" s="158" t="s">
        <v>128</v>
      </c>
      <c r="MN20" s="158" t="s">
        <v>128</v>
      </c>
      <c r="MO20" s="158" t="s">
        <v>128</v>
      </c>
      <c r="MP20" s="158" t="s">
        <v>128</v>
      </c>
      <c r="MQ20" s="158" t="s">
        <v>128</v>
      </c>
      <c r="MR20" s="158" t="s">
        <v>128</v>
      </c>
      <c r="MS20" s="158" t="s">
        <v>128</v>
      </c>
      <c r="MT20" s="158" t="s">
        <v>128</v>
      </c>
      <c r="MU20" s="158" t="s">
        <v>128</v>
      </c>
      <c r="MV20" s="158" t="s">
        <v>128</v>
      </c>
      <c r="MW20" s="158" t="s">
        <v>128</v>
      </c>
      <c r="MX20" s="158" t="s">
        <v>128</v>
      </c>
      <c r="MY20" s="158" t="s">
        <v>128</v>
      </c>
      <c r="MZ20" s="158" t="s">
        <v>128</v>
      </c>
      <c r="NA20" s="158" t="s">
        <v>128</v>
      </c>
      <c r="NB20" s="158" t="s">
        <v>128</v>
      </c>
      <c r="NC20" s="158" t="s">
        <v>128</v>
      </c>
      <c r="ND20" s="158" t="s">
        <v>128</v>
      </c>
      <c r="NE20" s="158" t="s">
        <v>128</v>
      </c>
      <c r="NF20" s="158" t="s">
        <v>128</v>
      </c>
      <c r="NG20" s="158" t="s">
        <v>128</v>
      </c>
      <c r="NH20" s="158" t="s">
        <v>128</v>
      </c>
      <c r="NI20" s="158" t="s">
        <v>128</v>
      </c>
      <c r="NJ20" s="158" t="s">
        <v>128</v>
      </c>
      <c r="NK20" s="158" t="s">
        <v>128</v>
      </c>
      <c r="NL20" s="158" t="s">
        <v>128</v>
      </c>
      <c r="NM20" s="158" t="s">
        <v>128</v>
      </c>
      <c r="NN20" s="158" t="s">
        <v>128</v>
      </c>
      <c r="NO20" s="158" t="s">
        <v>128</v>
      </c>
      <c r="NP20" s="158" t="s">
        <v>128</v>
      </c>
      <c r="NQ20" s="158" t="s">
        <v>128</v>
      </c>
      <c r="NR20" s="158" t="s">
        <v>128</v>
      </c>
      <c r="NS20" s="158" t="s">
        <v>128</v>
      </c>
      <c r="NT20" s="158" t="s">
        <v>128</v>
      </c>
      <c r="NU20" s="158" t="s">
        <v>128</v>
      </c>
      <c r="NV20" s="158" t="s">
        <v>128</v>
      </c>
      <c r="NW20" s="158" t="s">
        <v>128</v>
      </c>
      <c r="NX20" s="158" t="s">
        <v>128</v>
      </c>
      <c r="NY20" s="158" t="s">
        <v>128</v>
      </c>
      <c r="NZ20" s="158" t="s">
        <v>128</v>
      </c>
      <c r="OA20" s="158" t="s">
        <v>128</v>
      </c>
      <c r="OB20" s="158" t="s">
        <v>128</v>
      </c>
      <c r="OC20" s="158" t="s">
        <v>128</v>
      </c>
      <c r="OD20" s="158" t="s">
        <v>128</v>
      </c>
      <c r="OE20" s="170" t="s">
        <v>128</v>
      </c>
      <c r="OF20" s="181"/>
      <c r="OG20" s="175">
        <f t="shared" si="9"/>
        <v>5.6</v>
      </c>
      <c r="OH20" s="66" t="str">
        <f t="shared" si="10"/>
        <v>kg/GJ delivered</v>
      </c>
      <c r="OI20" s="126">
        <f t="shared" si="11"/>
        <v>0.38</v>
      </c>
      <c r="OJ20" s="66" t="str">
        <f t="shared" si="12"/>
        <v>kg/GJ delivered</v>
      </c>
      <c r="OK20" s="66" t="str">
        <f t="shared" si="13"/>
        <v/>
      </c>
      <c r="OL20" s="66" t="str">
        <f t="shared" si="14"/>
        <v/>
      </c>
      <c r="OM20" s="159">
        <f t="shared" si="15"/>
        <v>256</v>
      </c>
      <c r="ON20" s="66" t="str">
        <f t="shared" si="16"/>
        <v>kg/GJ delivered</v>
      </c>
      <c r="OO20" s="126">
        <f t="shared" si="17"/>
        <v>0.4</v>
      </c>
      <c r="OP20" s="66" t="str">
        <f t="shared" si="18"/>
        <v>kg/GJ delivered</v>
      </c>
      <c r="OQ20" s="118">
        <f t="shared" si="19"/>
        <v>1.9</v>
      </c>
      <c r="OR20" s="66" t="str">
        <f t="shared" si="20"/>
        <v>kg/GJ delivered</v>
      </c>
      <c r="OS20" s="66" t="str">
        <f t="shared" si="21"/>
        <v/>
      </c>
      <c r="OT20" s="66" t="str">
        <f t="shared" si="22"/>
        <v/>
      </c>
      <c r="OU20" s="66" t="str">
        <f t="shared" si="23"/>
        <v/>
      </c>
      <c r="OV20" s="66" t="str">
        <f t="shared" si="24"/>
        <v/>
      </c>
      <c r="OW20" s="66" t="str">
        <f t="shared" si="25"/>
        <v/>
      </c>
      <c r="OX20" s="66" t="str">
        <f t="shared" si="26"/>
        <v/>
      </c>
      <c r="OY20" s="66" t="str">
        <f t="shared" si="27"/>
        <v/>
      </c>
      <c r="OZ20" s="66" t="str">
        <f t="shared" si="28"/>
        <v/>
      </c>
      <c r="PA20" s="66" t="str">
        <f t="shared" si="29"/>
        <v/>
      </c>
      <c r="PB20" s="66" t="str">
        <f t="shared" si="30"/>
        <v/>
      </c>
      <c r="PC20" s="66" t="str">
        <f t="shared" si="31"/>
        <v/>
      </c>
      <c r="PD20" s="66" t="str">
        <f t="shared" si="32"/>
        <v/>
      </c>
      <c r="PE20" s="66" t="str">
        <f t="shared" si="33"/>
        <v/>
      </c>
      <c r="PF20" s="66" t="str">
        <f t="shared" si="34"/>
        <v/>
      </c>
      <c r="PG20" s="66" t="str">
        <f t="shared" si="35"/>
        <v/>
      </c>
      <c r="PH20" s="66" t="str">
        <f t="shared" si="36"/>
        <v/>
      </c>
      <c r="PI20" s="66" t="str">
        <f t="shared" si="37"/>
        <v/>
      </c>
      <c r="PJ20" s="66" t="str">
        <f t="shared" si="38"/>
        <v/>
      </c>
      <c r="PK20" s="66" t="str">
        <f t="shared" si="39"/>
        <v/>
      </c>
      <c r="PL20" s="66" t="str">
        <f t="shared" si="40"/>
        <v/>
      </c>
      <c r="PM20" s="66" t="str">
        <f t="shared" si="41"/>
        <v/>
      </c>
      <c r="PN20" s="66" t="str">
        <f t="shared" si="42"/>
        <v/>
      </c>
      <c r="PO20" s="66" t="str">
        <f t="shared" si="43"/>
        <v/>
      </c>
      <c r="PP20" s="66" t="str">
        <f t="shared" si="44"/>
        <v/>
      </c>
      <c r="PQ20" s="66" t="str">
        <f t="shared" si="45"/>
        <v/>
      </c>
      <c r="PR20" s="66" t="str">
        <f t="shared" si="46"/>
        <v/>
      </c>
      <c r="PS20" s="66" t="str">
        <f t="shared" si="47"/>
        <v/>
      </c>
      <c r="PT20" s="66" t="str">
        <f t="shared" si="48"/>
        <v/>
      </c>
      <c r="PU20" s="66" t="str">
        <f t="shared" si="49"/>
        <v/>
      </c>
      <c r="PV20" s="66" t="str">
        <f t="shared" si="50"/>
        <v/>
      </c>
      <c r="PW20" s="66" t="str">
        <f t="shared" si="51"/>
        <v/>
      </c>
      <c r="PX20" s="66" t="str">
        <f t="shared" si="52"/>
        <v/>
      </c>
      <c r="PY20" s="66" t="str">
        <f t="shared" si="53"/>
        <v/>
      </c>
      <c r="PZ20" s="66" t="str">
        <f t="shared" si="54"/>
        <v/>
      </c>
      <c r="QA20" s="66" t="str">
        <f t="shared" si="55"/>
        <v/>
      </c>
      <c r="QB20" s="66" t="str">
        <f t="shared" si="56"/>
        <v/>
      </c>
      <c r="QC20" s="66" t="str">
        <f t="shared" si="57"/>
        <v/>
      </c>
      <c r="QD20" s="66" t="str">
        <f t="shared" si="58"/>
        <v/>
      </c>
      <c r="QE20" s="66" t="str">
        <f t="shared" si="59"/>
        <v/>
      </c>
      <c r="QF20" s="66" t="str">
        <f t="shared" si="60"/>
        <v/>
      </c>
      <c r="QG20" s="66" t="str">
        <f t="shared" si="61"/>
        <v/>
      </c>
      <c r="QH20" s="66" t="str">
        <f t="shared" si="62"/>
        <v/>
      </c>
      <c r="QI20" s="66" t="str">
        <f t="shared" si="63"/>
        <v/>
      </c>
      <c r="QJ20" s="66" t="str">
        <f t="shared" si="64"/>
        <v/>
      </c>
      <c r="QK20" s="66" t="str">
        <f t="shared" si="65"/>
        <v/>
      </c>
      <c r="QL20" s="66" t="str">
        <f t="shared" si="66"/>
        <v/>
      </c>
      <c r="QM20" s="66" t="str">
        <f t="shared" si="67"/>
        <v/>
      </c>
      <c r="QN20" s="66" t="str">
        <f t="shared" si="68"/>
        <v/>
      </c>
      <c r="QO20" s="66" t="str">
        <f t="shared" si="69"/>
        <v/>
      </c>
      <c r="QP20" s="66" t="str">
        <f t="shared" si="70"/>
        <v/>
      </c>
      <c r="QQ20" s="66" t="str">
        <f t="shared" si="71"/>
        <v/>
      </c>
      <c r="QR20" s="66" t="str">
        <f t="shared" si="72"/>
        <v/>
      </c>
      <c r="QS20" s="66" t="str">
        <f t="shared" si="73"/>
        <v/>
      </c>
      <c r="QT20" s="66" t="str">
        <f t="shared" si="74"/>
        <v/>
      </c>
      <c r="QU20" s="66" t="str">
        <f t="shared" si="75"/>
        <v/>
      </c>
      <c r="QV20" s="66" t="str">
        <f t="shared" si="76"/>
        <v/>
      </c>
      <c r="QW20" s="66" t="str">
        <f t="shared" si="77"/>
        <v/>
      </c>
      <c r="QX20" s="66" t="str">
        <f t="shared" si="78"/>
        <v/>
      </c>
      <c r="QY20" s="66" t="str">
        <f t="shared" si="79"/>
        <v/>
      </c>
      <c r="QZ20" s="66" t="str">
        <f t="shared" si="80"/>
        <v/>
      </c>
      <c r="RA20" s="66" t="str">
        <f t="shared" si="81"/>
        <v/>
      </c>
      <c r="RB20" s="66" t="str">
        <f t="shared" si="82"/>
        <v/>
      </c>
      <c r="RC20" s="66" t="str">
        <f t="shared" si="83"/>
        <v/>
      </c>
      <c r="RD20" s="66" t="str">
        <f t="shared" si="84"/>
        <v/>
      </c>
      <c r="RE20" s="66" t="str">
        <f t="shared" si="85"/>
        <v/>
      </c>
      <c r="RF20" s="66" t="str">
        <f t="shared" si="86"/>
        <v/>
      </c>
      <c r="RG20" s="66" t="str">
        <f t="shared" si="87"/>
        <v/>
      </c>
      <c r="RH20" s="66" t="str">
        <f t="shared" si="88"/>
        <v/>
      </c>
      <c r="RI20" s="66" t="str">
        <f t="shared" si="89"/>
        <v/>
      </c>
      <c r="RJ20" s="66" t="str">
        <f t="shared" si="90"/>
        <v/>
      </c>
      <c r="RK20" s="66" t="str">
        <f t="shared" si="91"/>
        <v/>
      </c>
      <c r="RL20" s="66" t="str">
        <f t="shared" si="92"/>
        <v/>
      </c>
      <c r="RM20" s="66" t="str">
        <f t="shared" si="93"/>
        <v/>
      </c>
      <c r="RN20" s="66" t="str">
        <f t="shared" si="94"/>
        <v/>
      </c>
      <c r="RO20" s="66" t="str">
        <f t="shared" si="95"/>
        <v/>
      </c>
      <c r="RP20" s="66" t="str">
        <f t="shared" si="96"/>
        <v/>
      </c>
      <c r="RQ20" s="66" t="str">
        <f t="shared" si="97"/>
        <v/>
      </c>
      <c r="RR20" s="66" t="str">
        <f t="shared" si="98"/>
        <v/>
      </c>
      <c r="RS20" s="66" t="str">
        <f t="shared" si="99"/>
        <v/>
      </c>
      <c r="RT20" s="66" t="str">
        <f t="shared" si="100"/>
        <v/>
      </c>
      <c r="RU20" s="66" t="str">
        <f t="shared" si="101"/>
        <v/>
      </c>
      <c r="RV20" s="66" t="str">
        <f t="shared" si="102"/>
        <v/>
      </c>
      <c r="RW20" s="66" t="str">
        <f t="shared" si="103"/>
        <v/>
      </c>
      <c r="RX20" s="66" t="str">
        <f t="shared" si="104"/>
        <v/>
      </c>
      <c r="RY20" s="66" t="str">
        <f t="shared" si="105"/>
        <v/>
      </c>
      <c r="RZ20" s="66" t="str">
        <f t="shared" si="106"/>
        <v/>
      </c>
      <c r="SA20" s="66" t="str">
        <f t="shared" si="107"/>
        <v/>
      </c>
      <c r="SB20" s="66" t="str">
        <f t="shared" si="108"/>
        <v/>
      </c>
      <c r="SC20" s="66" t="str">
        <f t="shared" si="109"/>
        <v/>
      </c>
      <c r="SD20" s="66" t="str">
        <f t="shared" si="110"/>
        <v/>
      </c>
      <c r="SE20" s="66" t="str">
        <f t="shared" si="111"/>
        <v/>
      </c>
      <c r="SF20" s="66" t="str">
        <f t="shared" si="112"/>
        <v/>
      </c>
      <c r="SG20" s="66" t="str">
        <f t="shared" si="113"/>
        <v/>
      </c>
      <c r="SH20" s="66" t="str">
        <f t="shared" si="114"/>
        <v/>
      </c>
      <c r="SI20" s="66" t="str">
        <f t="shared" si="115"/>
        <v/>
      </c>
      <c r="SJ20" s="66" t="str">
        <f t="shared" si="116"/>
        <v/>
      </c>
      <c r="SK20" s="66" t="str">
        <f t="shared" si="117"/>
        <v/>
      </c>
      <c r="SL20" s="66" t="str">
        <f t="shared" si="118"/>
        <v/>
      </c>
      <c r="SM20" s="66" t="str">
        <f t="shared" si="119"/>
        <v/>
      </c>
      <c r="SN20" s="66" t="str">
        <f t="shared" si="120"/>
        <v/>
      </c>
      <c r="SO20" s="66" t="str">
        <f t="shared" si="121"/>
        <v/>
      </c>
      <c r="SP20" s="66" t="str">
        <f t="shared" si="122"/>
        <v/>
      </c>
      <c r="SQ20" s="66" t="str">
        <f t="shared" si="123"/>
        <v/>
      </c>
      <c r="SR20" s="66" t="str">
        <f t="shared" si="124"/>
        <v/>
      </c>
      <c r="SS20" s="66" t="str">
        <f t="shared" si="125"/>
        <v/>
      </c>
      <c r="ST20" s="66" t="str">
        <f t="shared" si="126"/>
        <v/>
      </c>
      <c r="SU20" s="66" t="str">
        <f t="shared" si="127"/>
        <v/>
      </c>
      <c r="SV20" s="66" t="str">
        <f t="shared" si="128"/>
        <v/>
      </c>
      <c r="SW20" s="66" t="str">
        <f t="shared" si="129"/>
        <v/>
      </c>
      <c r="SX20" s="66" t="str">
        <f t="shared" si="130"/>
        <v/>
      </c>
      <c r="SY20" s="66" t="str">
        <f t="shared" si="131"/>
        <v/>
      </c>
      <c r="SZ20" s="66" t="str">
        <f t="shared" si="132"/>
        <v/>
      </c>
      <c r="TA20" s="66" t="str">
        <f t="shared" si="133"/>
        <v/>
      </c>
      <c r="TB20" s="66" t="str">
        <f t="shared" si="134"/>
        <v/>
      </c>
      <c r="TC20" s="66" t="str">
        <f t="shared" si="135"/>
        <v/>
      </c>
      <c r="TD20" s="66" t="str">
        <f t="shared" si="136"/>
        <v/>
      </c>
      <c r="TE20" s="66" t="str">
        <f t="shared" si="137"/>
        <v/>
      </c>
      <c r="TF20" s="66" t="str">
        <f t="shared" si="138"/>
        <v/>
      </c>
      <c r="TG20" s="66" t="str">
        <f t="shared" si="139"/>
        <v/>
      </c>
      <c r="TH20" s="66" t="str">
        <f t="shared" si="140"/>
        <v/>
      </c>
      <c r="TI20" s="66" t="str">
        <f t="shared" si="141"/>
        <v/>
      </c>
      <c r="TJ20" s="66" t="str">
        <f t="shared" si="142"/>
        <v/>
      </c>
      <c r="TK20" s="66" t="str">
        <f t="shared" si="143"/>
        <v/>
      </c>
      <c r="TL20" s="66" t="str">
        <f t="shared" si="144"/>
        <v/>
      </c>
      <c r="TM20" s="66" t="str">
        <f t="shared" si="145"/>
        <v/>
      </c>
      <c r="TN20" s="66" t="str">
        <f t="shared" si="146"/>
        <v/>
      </c>
      <c r="TO20" s="66" t="str">
        <f t="shared" si="147"/>
        <v/>
      </c>
      <c r="TP20" s="66" t="str">
        <f t="shared" si="148"/>
        <v/>
      </c>
      <c r="TQ20" s="66" t="str">
        <f t="shared" si="149"/>
        <v/>
      </c>
      <c r="TR20" s="66" t="str">
        <f t="shared" si="150"/>
        <v/>
      </c>
      <c r="TS20" s="66" t="str">
        <f t="shared" si="151"/>
        <v/>
      </c>
      <c r="TT20" s="66" t="str">
        <f t="shared" si="152"/>
        <v/>
      </c>
      <c r="TU20" s="66" t="str">
        <f t="shared" si="153"/>
        <v/>
      </c>
      <c r="TV20" s="66" t="str">
        <f t="shared" si="154"/>
        <v/>
      </c>
      <c r="TW20" s="66" t="str">
        <f t="shared" si="155"/>
        <v/>
      </c>
      <c r="TX20" s="66" t="str">
        <f t="shared" si="156"/>
        <v/>
      </c>
      <c r="TY20" s="66" t="str">
        <f t="shared" si="157"/>
        <v/>
      </c>
      <c r="TZ20" s="66" t="str">
        <f t="shared" si="158"/>
        <v/>
      </c>
      <c r="UA20" s="66" t="str">
        <f t="shared" si="159"/>
        <v/>
      </c>
      <c r="UB20" s="66" t="str">
        <f t="shared" si="160"/>
        <v/>
      </c>
      <c r="UC20" s="66" t="str">
        <f t="shared" si="161"/>
        <v/>
      </c>
      <c r="UD20" s="66" t="str">
        <f t="shared" si="162"/>
        <v/>
      </c>
      <c r="UE20" s="66" t="str">
        <f t="shared" si="163"/>
        <v/>
      </c>
      <c r="UF20" s="66" t="str">
        <f t="shared" si="164"/>
        <v/>
      </c>
      <c r="UG20" s="66" t="str">
        <f t="shared" si="165"/>
        <v/>
      </c>
      <c r="UH20" s="66" t="str">
        <f t="shared" si="166"/>
        <v/>
      </c>
      <c r="UI20" s="66" t="str">
        <f t="shared" si="167"/>
        <v/>
      </c>
      <c r="UJ20" s="66" t="str">
        <f t="shared" si="168"/>
        <v/>
      </c>
      <c r="UK20" s="66" t="str">
        <f t="shared" si="169"/>
        <v/>
      </c>
      <c r="UL20" s="66" t="str">
        <f t="shared" si="170"/>
        <v/>
      </c>
      <c r="UM20" s="66" t="str">
        <f t="shared" si="171"/>
        <v/>
      </c>
      <c r="UN20" s="66" t="str">
        <f t="shared" si="172"/>
        <v/>
      </c>
      <c r="UO20" s="66" t="str">
        <f t="shared" si="173"/>
        <v/>
      </c>
      <c r="UP20" s="66" t="str">
        <f t="shared" si="174"/>
        <v/>
      </c>
      <c r="UQ20" s="66" t="str">
        <f t="shared" si="175"/>
        <v/>
      </c>
      <c r="UR20" s="66" t="str">
        <f t="shared" si="176"/>
        <v/>
      </c>
      <c r="US20" s="66" t="str">
        <f t="shared" si="177"/>
        <v/>
      </c>
      <c r="UT20" s="66" t="str">
        <f t="shared" si="178"/>
        <v/>
      </c>
      <c r="UU20" s="66" t="str">
        <f t="shared" si="179"/>
        <v/>
      </c>
      <c r="UV20" s="66" t="str">
        <f t="shared" si="180"/>
        <v/>
      </c>
      <c r="UW20" s="66" t="str">
        <f t="shared" si="181"/>
        <v/>
      </c>
      <c r="UX20" s="66" t="str">
        <f t="shared" si="182"/>
        <v/>
      </c>
      <c r="UY20" s="66" t="str">
        <f t="shared" si="183"/>
        <v/>
      </c>
      <c r="UZ20" s="66" t="str">
        <f t="shared" si="184"/>
        <v/>
      </c>
      <c r="VA20" s="66" t="str">
        <f t="shared" si="185"/>
        <v/>
      </c>
      <c r="VB20" s="66" t="str">
        <f t="shared" si="186"/>
        <v/>
      </c>
      <c r="VC20" s="66" t="str">
        <f t="shared" si="187"/>
        <v/>
      </c>
      <c r="VD20" s="66" t="str">
        <f t="shared" si="188"/>
        <v/>
      </c>
      <c r="VE20" s="66" t="str">
        <f t="shared" si="189"/>
        <v/>
      </c>
      <c r="VF20" s="66" t="str">
        <f t="shared" si="190"/>
        <v/>
      </c>
      <c r="VG20" s="66" t="str">
        <f t="shared" si="191"/>
        <v/>
      </c>
      <c r="VH20" s="66" t="str">
        <f t="shared" si="192"/>
        <v/>
      </c>
      <c r="VI20" s="66" t="str">
        <f t="shared" si="193"/>
        <v/>
      </c>
      <c r="VJ20" s="66" t="str">
        <f t="shared" si="194"/>
        <v/>
      </c>
      <c r="VK20" s="66" t="str">
        <f t="shared" si="195"/>
        <v/>
      </c>
      <c r="VL20" s="66" t="str">
        <f t="shared" si="196"/>
        <v/>
      </c>
      <c r="VM20" s="66" t="str">
        <f t="shared" si="197"/>
        <v/>
      </c>
      <c r="VN20" s="66" t="str">
        <f t="shared" si="198"/>
        <v/>
      </c>
      <c r="VO20" s="66" t="str">
        <f t="shared" si="199"/>
        <v/>
      </c>
      <c r="VP20" s="66" t="str">
        <f t="shared" si="200"/>
        <v/>
      </c>
      <c r="VQ20" s="66" t="str">
        <f t="shared" si="201"/>
        <v/>
      </c>
      <c r="VR20" s="66" t="str">
        <f t="shared" si="202"/>
        <v/>
      </c>
      <c r="VS20" s="66" t="str">
        <f t="shared" si="203"/>
        <v/>
      </c>
      <c r="VT20" s="66" t="str">
        <f t="shared" si="204"/>
        <v/>
      </c>
      <c r="VU20" s="66" t="str">
        <f t="shared" si="205"/>
        <v/>
      </c>
      <c r="VV20" s="66" t="str">
        <f t="shared" si="206"/>
        <v/>
      </c>
      <c r="VW20" s="66" t="str">
        <f t="shared" si="207"/>
        <v/>
      </c>
      <c r="VX20" s="66" t="str">
        <f t="shared" si="208"/>
        <v/>
      </c>
      <c r="VY20" s="66" t="str">
        <f t="shared" si="209"/>
        <v/>
      </c>
      <c r="VZ20" s="66" t="str">
        <f t="shared" si="210"/>
        <v/>
      </c>
      <c r="WA20" s="66" t="str">
        <f t="shared" si="211"/>
        <v/>
      </c>
      <c r="WB20" s="66" t="str">
        <f t="shared" si="212"/>
        <v/>
      </c>
      <c r="WC20" s="66" t="str">
        <f t="shared" si="213"/>
        <v/>
      </c>
      <c r="WD20" s="66" t="str">
        <f t="shared" si="214"/>
        <v/>
      </c>
      <c r="WE20" s="66" t="str">
        <f t="shared" si="215"/>
        <v/>
      </c>
      <c r="WF20" s="66" t="str">
        <f t="shared" si="216"/>
        <v/>
      </c>
      <c r="WG20" s="66" t="str">
        <f t="shared" si="217"/>
        <v/>
      </c>
      <c r="WH20" s="66" t="str">
        <f t="shared" si="218"/>
        <v/>
      </c>
      <c r="WI20" s="66" t="str">
        <f t="shared" si="219"/>
        <v/>
      </c>
      <c r="WJ20" s="66" t="str">
        <f t="shared" si="220"/>
        <v/>
      </c>
      <c r="WK20" s="66" t="str">
        <f t="shared" si="221"/>
        <v/>
      </c>
      <c r="WL20" s="66" t="str">
        <f t="shared" si="222"/>
        <v/>
      </c>
      <c r="WM20" s="66" t="str">
        <f t="shared" si="223"/>
        <v/>
      </c>
      <c r="WN20" s="66" t="str">
        <f t="shared" si="224"/>
        <v/>
      </c>
      <c r="WO20" s="66" t="str">
        <f t="shared" si="225"/>
        <v/>
      </c>
      <c r="WP20" s="66" t="str">
        <f t="shared" si="226"/>
        <v/>
      </c>
      <c r="WQ20" s="66" t="str">
        <f t="shared" si="227"/>
        <v/>
      </c>
      <c r="WR20" s="66" t="str">
        <f t="shared" si="228"/>
        <v/>
      </c>
      <c r="WS20" s="66" t="str">
        <f t="shared" si="229"/>
        <v/>
      </c>
      <c r="WT20" s="66" t="str">
        <f t="shared" si="230"/>
        <v/>
      </c>
      <c r="WU20" s="66" t="str">
        <f t="shared" si="231"/>
        <v/>
      </c>
      <c r="WV20" s="66" t="str">
        <f t="shared" si="232"/>
        <v/>
      </c>
      <c r="WW20" s="66" t="str">
        <f t="shared" si="233"/>
        <v/>
      </c>
      <c r="WX20" s="66" t="str">
        <f t="shared" si="234"/>
        <v/>
      </c>
      <c r="WY20" s="66" t="str">
        <f t="shared" si="235"/>
        <v/>
      </c>
      <c r="WZ20" s="66" t="str">
        <f t="shared" si="236"/>
        <v/>
      </c>
      <c r="XA20" s="66" t="str">
        <f t="shared" si="237"/>
        <v/>
      </c>
      <c r="XB20" s="66" t="str">
        <f t="shared" si="238"/>
        <v/>
      </c>
      <c r="XC20" s="66" t="str">
        <f t="shared" si="239"/>
        <v/>
      </c>
      <c r="XD20" s="66" t="str">
        <f t="shared" si="240"/>
        <v/>
      </c>
      <c r="XE20" s="66" t="str">
        <f t="shared" si="241"/>
        <v/>
      </c>
      <c r="XF20" s="66" t="str">
        <f t="shared" si="242"/>
        <v/>
      </c>
      <c r="XG20" s="66" t="str">
        <f t="shared" si="243"/>
        <v/>
      </c>
      <c r="XH20" s="66" t="str">
        <f t="shared" si="244"/>
        <v/>
      </c>
      <c r="XI20" s="66" t="str">
        <f t="shared" si="245"/>
        <v/>
      </c>
      <c r="XJ20" s="66" t="str">
        <f t="shared" si="246"/>
        <v/>
      </c>
      <c r="XK20" s="66" t="str">
        <f t="shared" si="247"/>
        <v/>
      </c>
      <c r="XL20" s="66" t="str">
        <f t="shared" si="248"/>
        <v/>
      </c>
      <c r="XM20" s="66" t="str">
        <f t="shared" si="249"/>
        <v/>
      </c>
      <c r="XN20" s="66" t="str">
        <f t="shared" si="250"/>
        <v/>
      </c>
      <c r="XO20" s="66" t="str">
        <f t="shared" si="251"/>
        <v/>
      </c>
      <c r="XP20" s="66" t="str">
        <f t="shared" si="252"/>
        <v/>
      </c>
      <c r="XQ20" s="66" t="str">
        <f t="shared" si="253"/>
        <v/>
      </c>
      <c r="XR20" s="66" t="str">
        <f t="shared" si="254"/>
        <v/>
      </c>
      <c r="XS20" s="66" t="str">
        <f t="shared" si="255"/>
        <v/>
      </c>
      <c r="XT20" s="66" t="str">
        <f t="shared" si="256"/>
        <v/>
      </c>
      <c r="XU20" s="66" t="str">
        <f t="shared" si="257"/>
        <v/>
      </c>
      <c r="XV20" s="66" t="str">
        <f t="shared" si="258"/>
        <v/>
      </c>
      <c r="XW20" s="66" t="str">
        <f t="shared" si="259"/>
        <v/>
      </c>
      <c r="XX20" s="66" t="str">
        <f t="shared" si="260"/>
        <v/>
      </c>
      <c r="XY20" s="66" t="str">
        <f t="shared" si="261"/>
        <v/>
      </c>
      <c r="XZ20" s="66" t="str">
        <f t="shared" si="262"/>
        <v/>
      </c>
      <c r="YA20" s="66" t="str">
        <f t="shared" si="263"/>
        <v/>
      </c>
      <c r="YB20" s="66" t="str">
        <f t="shared" si="264"/>
        <v/>
      </c>
      <c r="YC20" s="66" t="str">
        <f t="shared" si="265"/>
        <v/>
      </c>
      <c r="YD20" s="66" t="str">
        <f t="shared" si="266"/>
        <v/>
      </c>
      <c r="YE20" s="66" t="str">
        <f t="shared" si="267"/>
        <v/>
      </c>
      <c r="YF20" s="66" t="str">
        <f t="shared" si="268"/>
        <v/>
      </c>
      <c r="YG20" s="66" t="str">
        <f t="shared" si="269"/>
        <v/>
      </c>
      <c r="YH20" s="66" t="str">
        <f t="shared" si="270"/>
        <v/>
      </c>
      <c r="YI20" s="66" t="str">
        <f t="shared" si="271"/>
        <v/>
      </c>
      <c r="YJ20" s="66" t="str">
        <f t="shared" si="272"/>
        <v/>
      </c>
      <c r="YK20" s="66" t="str">
        <f t="shared" si="273"/>
        <v/>
      </c>
      <c r="YL20" s="66" t="str">
        <f t="shared" si="274"/>
        <v/>
      </c>
      <c r="YM20" s="66" t="str">
        <f t="shared" si="275"/>
        <v/>
      </c>
      <c r="YN20" s="66" t="str">
        <f t="shared" si="276"/>
        <v/>
      </c>
      <c r="YO20" s="66" t="str">
        <f t="shared" si="277"/>
        <v/>
      </c>
      <c r="YP20" s="66" t="str">
        <f t="shared" si="278"/>
        <v/>
      </c>
      <c r="YQ20" s="66" t="str">
        <f t="shared" si="279"/>
        <v/>
      </c>
      <c r="YR20" s="66" t="str">
        <f t="shared" si="280"/>
        <v/>
      </c>
      <c r="YS20" s="66" t="str">
        <f t="shared" si="281"/>
        <v/>
      </c>
      <c r="YT20" s="66" t="str">
        <f t="shared" si="282"/>
        <v/>
      </c>
      <c r="YU20" s="66" t="str">
        <f t="shared" si="283"/>
        <v/>
      </c>
      <c r="YV20" s="66" t="str">
        <f t="shared" si="284"/>
        <v/>
      </c>
      <c r="YW20" s="66" t="str">
        <f t="shared" si="285"/>
        <v/>
      </c>
      <c r="YX20" s="66" t="str">
        <f t="shared" si="286"/>
        <v/>
      </c>
      <c r="YY20" s="66" t="str">
        <f t="shared" si="287"/>
        <v/>
      </c>
      <c r="YZ20" s="66" t="str">
        <f t="shared" si="288"/>
        <v/>
      </c>
      <c r="ZA20" s="66" t="str">
        <f t="shared" si="289"/>
        <v/>
      </c>
      <c r="ZB20" s="66" t="str">
        <f t="shared" si="290"/>
        <v/>
      </c>
      <c r="ZC20" s="66" t="str">
        <f t="shared" si="291"/>
        <v/>
      </c>
      <c r="ZD20" s="66" t="str">
        <f t="shared" si="292"/>
        <v/>
      </c>
      <c r="ZE20" s="66" t="str">
        <f t="shared" si="293"/>
        <v/>
      </c>
      <c r="ZF20" s="66" t="str">
        <f t="shared" si="294"/>
        <v/>
      </c>
      <c r="ZG20" s="66" t="str">
        <f t="shared" si="295"/>
        <v/>
      </c>
      <c r="ZH20" s="66" t="str">
        <f t="shared" si="296"/>
        <v/>
      </c>
      <c r="ZI20" s="66" t="str">
        <f t="shared" si="297"/>
        <v/>
      </c>
      <c r="ZJ20" s="66" t="str">
        <f t="shared" si="298"/>
        <v/>
      </c>
      <c r="ZK20" s="66" t="str">
        <f t="shared" si="299"/>
        <v/>
      </c>
      <c r="ZL20" s="66" t="str">
        <f t="shared" si="300"/>
        <v/>
      </c>
      <c r="ZM20" s="66" t="str">
        <f t="shared" si="301"/>
        <v/>
      </c>
      <c r="ZN20" s="66" t="str">
        <f t="shared" si="302"/>
        <v/>
      </c>
      <c r="ZO20" s="66" t="str">
        <f t="shared" si="303"/>
        <v/>
      </c>
      <c r="ZP20" s="66" t="str">
        <f t="shared" si="304"/>
        <v/>
      </c>
      <c r="ZQ20" s="66" t="str">
        <f t="shared" si="305"/>
        <v/>
      </c>
      <c r="ZR20" s="66" t="str">
        <f t="shared" si="306"/>
        <v/>
      </c>
      <c r="ZS20" s="66" t="str">
        <f t="shared" si="307"/>
        <v/>
      </c>
      <c r="ZT20" s="66" t="str">
        <f t="shared" si="308"/>
        <v/>
      </c>
      <c r="ZU20" s="66" t="str">
        <f t="shared" si="309"/>
        <v/>
      </c>
      <c r="ZV20" s="66" t="str">
        <f t="shared" si="310"/>
        <v/>
      </c>
      <c r="ZW20" s="66" t="str">
        <f t="shared" si="311"/>
        <v/>
      </c>
      <c r="ZX20" s="66" t="str">
        <f t="shared" si="312"/>
        <v/>
      </c>
      <c r="ZY20" s="66" t="str">
        <f t="shared" si="313"/>
        <v/>
      </c>
      <c r="ZZ20" s="66" t="str">
        <f t="shared" si="314"/>
        <v/>
      </c>
      <c r="AAA20" s="66" t="str">
        <f t="shared" si="315"/>
        <v/>
      </c>
      <c r="AAB20" s="66" t="str">
        <f t="shared" si="316"/>
        <v/>
      </c>
      <c r="AAC20" s="66" t="str">
        <f t="shared" si="317"/>
        <v/>
      </c>
      <c r="AAD20" s="66" t="str">
        <f t="shared" si="318"/>
        <v/>
      </c>
      <c r="AAE20" s="66" t="str">
        <f t="shared" si="319"/>
        <v/>
      </c>
      <c r="AAF20" s="66" t="str">
        <f t="shared" si="320"/>
        <v/>
      </c>
      <c r="AAG20" s="66" t="str">
        <f t="shared" si="321"/>
        <v/>
      </c>
      <c r="AAH20" s="66" t="str">
        <f t="shared" si="322"/>
        <v/>
      </c>
      <c r="AAI20" s="66" t="str">
        <f t="shared" si="323"/>
        <v/>
      </c>
      <c r="AAJ20" s="66" t="str">
        <f t="shared" si="324"/>
        <v/>
      </c>
      <c r="AAK20" s="66" t="str">
        <f t="shared" si="325"/>
        <v/>
      </c>
      <c r="AAL20" s="66" t="str">
        <f t="shared" si="326"/>
        <v/>
      </c>
      <c r="AAM20" s="66" t="str">
        <f t="shared" si="327"/>
        <v/>
      </c>
      <c r="AAN20" s="66" t="str">
        <f t="shared" si="328"/>
        <v/>
      </c>
      <c r="AAO20" s="66" t="str">
        <f t="shared" si="329"/>
        <v/>
      </c>
      <c r="AAP20" s="66" t="str">
        <f t="shared" si="330"/>
        <v/>
      </c>
      <c r="AAQ20" s="66" t="str">
        <f t="shared" si="331"/>
        <v/>
      </c>
      <c r="AAR20" s="66" t="str">
        <f t="shared" si="332"/>
        <v/>
      </c>
      <c r="AAS20" s="66" t="str">
        <f t="shared" si="333"/>
        <v/>
      </c>
      <c r="AAT20" s="66" t="str">
        <f t="shared" si="334"/>
        <v/>
      </c>
      <c r="AAU20" s="66" t="str">
        <f t="shared" si="335"/>
        <v/>
      </c>
      <c r="AAV20" s="66" t="str">
        <f t="shared" si="336"/>
        <v/>
      </c>
      <c r="AAW20" s="66" t="str">
        <f t="shared" si="337"/>
        <v/>
      </c>
      <c r="AAX20" s="66" t="str">
        <f t="shared" si="338"/>
        <v/>
      </c>
      <c r="AAY20" s="66" t="str">
        <f t="shared" si="339"/>
        <v/>
      </c>
      <c r="AAZ20" s="66" t="str">
        <f t="shared" si="340"/>
        <v/>
      </c>
      <c r="ABA20" s="66" t="str">
        <f t="shared" si="341"/>
        <v/>
      </c>
      <c r="ABB20" s="66" t="str">
        <f t="shared" si="342"/>
        <v/>
      </c>
      <c r="ABC20" s="66" t="str">
        <f t="shared" si="343"/>
        <v/>
      </c>
      <c r="ABD20" s="66" t="str">
        <f t="shared" si="344"/>
        <v/>
      </c>
      <c r="ABE20" s="66" t="str">
        <f t="shared" si="345"/>
        <v/>
      </c>
      <c r="ABF20" s="66" t="str">
        <f t="shared" si="346"/>
        <v/>
      </c>
      <c r="ABG20" s="66" t="str">
        <f t="shared" si="347"/>
        <v/>
      </c>
      <c r="ABH20" s="66" t="str">
        <f t="shared" si="348"/>
        <v/>
      </c>
      <c r="ABI20" s="66" t="str">
        <f t="shared" si="349"/>
        <v/>
      </c>
      <c r="ABJ20" s="66" t="str">
        <f t="shared" si="350"/>
        <v/>
      </c>
      <c r="ABK20" s="66" t="str">
        <f t="shared" si="351"/>
        <v/>
      </c>
      <c r="ABL20" s="66" t="str">
        <f t="shared" si="352"/>
        <v/>
      </c>
      <c r="ABM20" s="66" t="str">
        <f t="shared" si="353"/>
        <v/>
      </c>
      <c r="ABN20" s="66" t="str">
        <f t="shared" si="354"/>
        <v/>
      </c>
      <c r="ABO20" s="66" t="str">
        <f t="shared" si="355"/>
        <v/>
      </c>
      <c r="ABP20" s="66" t="str">
        <f t="shared" si="356"/>
        <v/>
      </c>
      <c r="ABQ20" s="66" t="str">
        <f t="shared" si="357"/>
        <v/>
      </c>
      <c r="ABR20" s="66" t="str">
        <f t="shared" si="358"/>
        <v/>
      </c>
      <c r="ABS20" s="66" t="str">
        <f t="shared" si="359"/>
        <v/>
      </c>
      <c r="ABT20" s="66" t="str">
        <f t="shared" si="360"/>
        <v/>
      </c>
      <c r="ABU20" s="66" t="str">
        <f t="shared" si="361"/>
        <v/>
      </c>
      <c r="ABV20" s="66" t="str">
        <f t="shared" si="362"/>
        <v/>
      </c>
      <c r="ABW20" s="66" t="str">
        <f t="shared" si="363"/>
        <v/>
      </c>
      <c r="ABX20" s="66" t="str">
        <f t="shared" si="364"/>
        <v/>
      </c>
      <c r="ABY20" s="66" t="str">
        <f t="shared" si="365"/>
        <v/>
      </c>
      <c r="ABZ20" s="66" t="str">
        <f t="shared" si="366"/>
        <v/>
      </c>
      <c r="ACA20" s="66" t="str">
        <f t="shared" si="367"/>
        <v/>
      </c>
      <c r="ACB20" s="66" t="str">
        <f t="shared" si="368"/>
        <v/>
      </c>
      <c r="ACC20" s="66" t="str">
        <f t="shared" si="369"/>
        <v/>
      </c>
      <c r="ACD20" s="66" t="str">
        <f t="shared" si="370"/>
        <v/>
      </c>
      <c r="ACE20" s="66" t="str">
        <f t="shared" si="371"/>
        <v/>
      </c>
      <c r="ACF20" s="66" t="str">
        <f t="shared" si="372"/>
        <v/>
      </c>
      <c r="ACG20" s="66" t="str">
        <f t="shared" si="373"/>
        <v/>
      </c>
      <c r="ACH20" s="66" t="str">
        <f t="shared" si="374"/>
        <v/>
      </c>
      <c r="ACI20" s="66" t="str">
        <f t="shared" si="375"/>
        <v/>
      </c>
      <c r="ACJ20" s="66" t="str">
        <f t="shared" si="376"/>
        <v/>
      </c>
      <c r="ACK20" s="66" t="str">
        <f t="shared" si="377"/>
        <v/>
      </c>
      <c r="ACL20" s="66" t="str">
        <f t="shared" si="378"/>
        <v/>
      </c>
      <c r="ACM20" s="66" t="str">
        <f t="shared" ref="ACM20:ACN20" si="399">IF(AND(ACS$3="Unit", ACL20=""), "", IF(AND(ACS$3="Unit", ACL20="-"),"", IF(ACS$3="Unit", "kg/GJ delivered", IF(AND(NY20&lt;&gt;"", NY20&lt;&gt;"-", NX20="-"),"", IF($H20="","", IF(NX20="nd", "",IF(NX20="&lt;n.a.&gt;", "", IF(NY20="#/MJ", "", IF(NY20="kg/GJ delivered",NX20,IF(NY20="g/MJ delivered",NX20,IF(NY20="kg/MJ delivered",NX20*1000,IF(NY20="mg/MJ delivered",NX20/1000,IF(NY20="g/kg",((NX20)*(1/$I20)*(1/$H20)),IF(NY20="mg/kg",((NX20/1000)*(1/$I20)*(1/$H20)),IF(NY20="mg/MJ delivered",NX20/1000,IF(NY20="-","","Error"))))))))))))))))</f>
        <v/>
      </c>
      <c r="ACN20" s="66" t="str">
        <f t="shared" si="399"/>
        <v/>
      </c>
      <c r="ACO20" s="66" t="str">
        <f t="shared" si="380"/>
        <v/>
      </c>
      <c r="ACP20" s="66" t="str">
        <f t="shared" si="381"/>
        <v/>
      </c>
      <c r="ACQ20" s="66" t="str">
        <f t="shared" si="382"/>
        <v/>
      </c>
      <c r="ACR20" s="66" t="str">
        <f t="shared" si="383"/>
        <v/>
      </c>
      <c r="ACS20" s="66" t="str">
        <f t="shared" si="384"/>
        <v/>
      </c>
      <c r="ACT20" s="66" t="str">
        <f t="shared" si="385"/>
        <v/>
      </c>
    </row>
    <row r="21" spans="2:774" ht="15.75" customHeight="1" x14ac:dyDescent="0.25">
      <c r="B21" s="66">
        <v>80</v>
      </c>
      <c r="C21" s="66" t="s">
        <v>323</v>
      </c>
      <c r="D21" s="66" t="s">
        <v>361</v>
      </c>
      <c r="E21" s="156" t="s">
        <v>1780</v>
      </c>
      <c r="F21" s="66" t="s">
        <v>497</v>
      </c>
      <c r="G21" s="66" t="s">
        <v>492</v>
      </c>
      <c r="H21" s="126">
        <v>0.35299999999999998</v>
      </c>
      <c r="I21" s="130">
        <f>'Heating Values'!$D$35</f>
        <v>13.95</v>
      </c>
      <c r="J21" s="66" t="str">
        <f t="shared" si="0"/>
        <v>Firewood, Improved, GLO</v>
      </c>
      <c r="K21" s="66" t="s">
        <v>1254</v>
      </c>
      <c r="L21" s="66" t="s">
        <v>1253</v>
      </c>
      <c r="M21" s="66" t="s">
        <v>1254</v>
      </c>
      <c r="N21" s="66" t="s">
        <v>1253</v>
      </c>
      <c r="O21" s="66" t="s">
        <v>2109</v>
      </c>
      <c r="P21" s="66" t="str">
        <f t="shared" si="8"/>
        <v>GLO</v>
      </c>
      <c r="Q21" s="66" t="s">
        <v>306</v>
      </c>
      <c r="R21" s="165">
        <v>6.5</v>
      </c>
      <c r="S21" s="158" t="s">
        <v>66</v>
      </c>
      <c r="T21" s="163">
        <v>0.41</v>
      </c>
      <c r="U21" s="158" t="s">
        <v>66</v>
      </c>
      <c r="V21" s="158" t="s">
        <v>128</v>
      </c>
      <c r="W21" s="158" t="s">
        <v>128</v>
      </c>
      <c r="X21" s="164">
        <v>276</v>
      </c>
      <c r="Y21" s="158" t="s">
        <v>66</v>
      </c>
      <c r="Z21" s="163">
        <v>0.4</v>
      </c>
      <c r="AA21" s="158" t="s">
        <v>66</v>
      </c>
      <c r="AB21" s="165">
        <v>2.2999999999999998</v>
      </c>
      <c r="AC21" s="158" t="s">
        <v>66</v>
      </c>
      <c r="AD21" s="166">
        <v>785000000000000</v>
      </c>
      <c r="AE21" s="158" t="s">
        <v>387</v>
      </c>
      <c r="AF21" s="158" t="s">
        <v>128</v>
      </c>
      <c r="AG21" s="158" t="s">
        <v>128</v>
      </c>
      <c r="AH21" s="158" t="s">
        <v>128</v>
      </c>
      <c r="AI21" s="158" t="s">
        <v>128</v>
      </c>
      <c r="AJ21" s="158" t="s">
        <v>128</v>
      </c>
      <c r="AK21" s="158" t="s">
        <v>128</v>
      </c>
      <c r="AL21" s="158" t="s">
        <v>128</v>
      </c>
      <c r="AM21" s="158" t="s">
        <v>128</v>
      </c>
      <c r="AN21" s="158" t="s">
        <v>128</v>
      </c>
      <c r="AO21" s="158" t="s">
        <v>128</v>
      </c>
      <c r="AP21" s="158" t="s">
        <v>128</v>
      </c>
      <c r="AQ21" s="158" t="s">
        <v>128</v>
      </c>
      <c r="AR21" s="158" t="s">
        <v>128</v>
      </c>
      <c r="AS21" s="158" t="s">
        <v>128</v>
      </c>
      <c r="AT21" s="158" t="s">
        <v>128</v>
      </c>
      <c r="AU21" s="158" t="s">
        <v>128</v>
      </c>
      <c r="AV21" s="158" t="s">
        <v>128</v>
      </c>
      <c r="AW21" s="158" t="s">
        <v>128</v>
      </c>
      <c r="AX21" s="158" t="s">
        <v>128</v>
      </c>
      <c r="AY21" s="158" t="s">
        <v>128</v>
      </c>
      <c r="AZ21" s="158" t="s">
        <v>128</v>
      </c>
      <c r="BA21" s="158" t="s">
        <v>128</v>
      </c>
      <c r="BB21" s="158" t="s">
        <v>128</v>
      </c>
      <c r="BC21" s="158" t="s">
        <v>128</v>
      </c>
      <c r="BD21" s="158" t="s">
        <v>128</v>
      </c>
      <c r="BE21" s="158" t="s">
        <v>128</v>
      </c>
      <c r="BF21" s="158" t="s">
        <v>128</v>
      </c>
      <c r="BG21" s="158" t="s">
        <v>128</v>
      </c>
      <c r="BH21" s="158" t="s">
        <v>128</v>
      </c>
      <c r="BI21" s="158" t="s">
        <v>128</v>
      </c>
      <c r="BJ21" s="158" t="s">
        <v>128</v>
      </c>
      <c r="BK21" s="158" t="s">
        <v>128</v>
      </c>
      <c r="BL21" s="158" t="s">
        <v>128</v>
      </c>
      <c r="BM21" s="158" t="s">
        <v>128</v>
      </c>
      <c r="BN21" s="158" t="s">
        <v>128</v>
      </c>
      <c r="BO21" s="158" t="s">
        <v>128</v>
      </c>
      <c r="BP21" s="158" t="s">
        <v>128</v>
      </c>
      <c r="BQ21" s="158" t="s">
        <v>128</v>
      </c>
      <c r="BR21" s="158" t="s">
        <v>128</v>
      </c>
      <c r="BS21" s="158" t="s">
        <v>128</v>
      </c>
      <c r="BT21" s="158" t="s">
        <v>128</v>
      </c>
      <c r="BU21" s="158" t="s">
        <v>128</v>
      </c>
      <c r="BV21" s="158" t="s">
        <v>128</v>
      </c>
      <c r="BW21" s="158" t="s">
        <v>128</v>
      </c>
      <c r="BX21" s="158" t="s">
        <v>128</v>
      </c>
      <c r="BY21" s="158" t="s">
        <v>128</v>
      </c>
      <c r="BZ21" s="158" t="s">
        <v>128</v>
      </c>
      <c r="CA21" s="158" t="s">
        <v>128</v>
      </c>
      <c r="CB21" s="158" t="s">
        <v>128</v>
      </c>
      <c r="CC21" s="158" t="s">
        <v>128</v>
      </c>
      <c r="CD21" s="158" t="s">
        <v>128</v>
      </c>
      <c r="CE21" s="158" t="s">
        <v>128</v>
      </c>
      <c r="CF21" s="158" t="s">
        <v>128</v>
      </c>
      <c r="CG21" s="158" t="s">
        <v>128</v>
      </c>
      <c r="CH21" s="158" t="s">
        <v>128</v>
      </c>
      <c r="CI21" s="158" t="s">
        <v>128</v>
      </c>
      <c r="CJ21" s="158" t="s">
        <v>128</v>
      </c>
      <c r="CK21" s="158" t="s">
        <v>128</v>
      </c>
      <c r="CL21" s="158" t="s">
        <v>128</v>
      </c>
      <c r="CM21" s="158" t="s">
        <v>128</v>
      </c>
      <c r="CN21" s="158" t="s">
        <v>128</v>
      </c>
      <c r="CO21" s="158" t="s">
        <v>128</v>
      </c>
      <c r="CP21" s="158" t="s">
        <v>128</v>
      </c>
      <c r="CQ21" s="158" t="s">
        <v>128</v>
      </c>
      <c r="CR21" s="158" t="s">
        <v>128</v>
      </c>
      <c r="CS21" s="158" t="s">
        <v>128</v>
      </c>
      <c r="CT21" s="158" t="s">
        <v>128</v>
      </c>
      <c r="CU21" s="158" t="s">
        <v>128</v>
      </c>
      <c r="CV21" s="158" t="s">
        <v>128</v>
      </c>
      <c r="CW21" s="158" t="s">
        <v>128</v>
      </c>
      <c r="CX21" s="158" t="s">
        <v>128</v>
      </c>
      <c r="CY21" s="158" t="s">
        <v>128</v>
      </c>
      <c r="CZ21" s="158" t="s">
        <v>128</v>
      </c>
      <c r="DA21" s="158" t="s">
        <v>128</v>
      </c>
      <c r="DB21" s="158" t="s">
        <v>128</v>
      </c>
      <c r="DC21" s="158" t="s">
        <v>128</v>
      </c>
      <c r="DD21" s="158" t="s">
        <v>128</v>
      </c>
      <c r="DE21" s="158" t="s">
        <v>128</v>
      </c>
      <c r="DF21" s="158" t="s">
        <v>128</v>
      </c>
      <c r="DG21" s="158" t="s">
        <v>128</v>
      </c>
      <c r="DH21" s="158" t="s">
        <v>128</v>
      </c>
      <c r="DI21" s="158" t="s">
        <v>128</v>
      </c>
      <c r="DJ21" s="158" t="s">
        <v>128</v>
      </c>
      <c r="DK21" s="158" t="s">
        <v>128</v>
      </c>
      <c r="DL21" s="158" t="s">
        <v>128</v>
      </c>
      <c r="DM21" s="158" t="s">
        <v>128</v>
      </c>
      <c r="DN21" s="158" t="s">
        <v>128</v>
      </c>
      <c r="DO21" s="158" t="s">
        <v>128</v>
      </c>
      <c r="DP21" s="158" t="s">
        <v>128</v>
      </c>
      <c r="DQ21" s="158" t="s">
        <v>128</v>
      </c>
      <c r="DR21" s="158" t="s">
        <v>128</v>
      </c>
      <c r="DS21" s="158" t="s">
        <v>128</v>
      </c>
      <c r="DT21" s="158" t="s">
        <v>128</v>
      </c>
      <c r="DU21" s="158" t="s">
        <v>128</v>
      </c>
      <c r="DV21" s="158" t="s">
        <v>128</v>
      </c>
      <c r="DW21" s="158" t="s">
        <v>128</v>
      </c>
      <c r="DX21" s="158" t="s">
        <v>128</v>
      </c>
      <c r="DY21" s="158" t="s">
        <v>128</v>
      </c>
      <c r="DZ21" s="158" t="s">
        <v>128</v>
      </c>
      <c r="EA21" s="158" t="s">
        <v>128</v>
      </c>
      <c r="EB21" s="158" t="s">
        <v>128</v>
      </c>
      <c r="EC21" s="158" t="s">
        <v>128</v>
      </c>
      <c r="ED21" s="158" t="s">
        <v>128</v>
      </c>
      <c r="EE21" s="158" t="s">
        <v>128</v>
      </c>
      <c r="EF21" s="158" t="s">
        <v>128</v>
      </c>
      <c r="EG21" s="158" t="s">
        <v>128</v>
      </c>
      <c r="EH21" s="158" t="s">
        <v>128</v>
      </c>
      <c r="EI21" s="158" t="s">
        <v>128</v>
      </c>
      <c r="EJ21" s="158" t="s">
        <v>128</v>
      </c>
      <c r="EK21" s="158" t="s">
        <v>128</v>
      </c>
      <c r="EL21" s="158" t="s">
        <v>128</v>
      </c>
      <c r="EM21" s="158" t="s">
        <v>128</v>
      </c>
      <c r="EN21" s="158" t="s">
        <v>128</v>
      </c>
      <c r="EO21" s="158" t="s">
        <v>128</v>
      </c>
      <c r="EP21" s="158" t="s">
        <v>128</v>
      </c>
      <c r="EQ21" s="158" t="s">
        <v>128</v>
      </c>
      <c r="ER21" s="158" t="s">
        <v>128</v>
      </c>
      <c r="ES21" s="158" t="s">
        <v>128</v>
      </c>
      <c r="ET21" s="158" t="s">
        <v>128</v>
      </c>
      <c r="EU21" s="158" t="s">
        <v>128</v>
      </c>
      <c r="EV21" s="158" t="s">
        <v>128</v>
      </c>
      <c r="EW21" s="158" t="s">
        <v>128</v>
      </c>
      <c r="EX21" s="158" t="s">
        <v>128</v>
      </c>
      <c r="EY21" s="158" t="s">
        <v>128</v>
      </c>
      <c r="EZ21" s="158" t="s">
        <v>128</v>
      </c>
      <c r="FA21" s="158" t="s">
        <v>128</v>
      </c>
      <c r="FB21" s="158" t="s">
        <v>128</v>
      </c>
      <c r="FC21" s="158" t="s">
        <v>128</v>
      </c>
      <c r="FD21" s="158" t="s">
        <v>128</v>
      </c>
      <c r="FE21" s="158" t="s">
        <v>128</v>
      </c>
      <c r="FF21" s="158" t="s">
        <v>128</v>
      </c>
      <c r="FG21" s="158" t="s">
        <v>128</v>
      </c>
      <c r="FH21" s="158" t="s">
        <v>128</v>
      </c>
      <c r="FI21" s="158" t="s">
        <v>128</v>
      </c>
      <c r="FJ21" s="158" t="s">
        <v>128</v>
      </c>
      <c r="FK21" s="158" t="s">
        <v>128</v>
      </c>
      <c r="FL21" s="158" t="s">
        <v>128</v>
      </c>
      <c r="FM21" s="158" t="s">
        <v>128</v>
      </c>
      <c r="FN21" s="158" t="s">
        <v>128</v>
      </c>
      <c r="FO21" s="158" t="s">
        <v>128</v>
      </c>
      <c r="FP21" s="158" t="s">
        <v>128</v>
      </c>
      <c r="FQ21" s="158" t="s">
        <v>128</v>
      </c>
      <c r="FR21" s="158" t="s">
        <v>128</v>
      </c>
      <c r="FS21" s="158" t="s">
        <v>128</v>
      </c>
      <c r="FT21" s="158" t="s">
        <v>128</v>
      </c>
      <c r="FU21" s="158" t="s">
        <v>128</v>
      </c>
      <c r="FV21" s="158" t="s">
        <v>128</v>
      </c>
      <c r="FW21" s="158" t="s">
        <v>128</v>
      </c>
      <c r="FX21" s="158" t="s">
        <v>128</v>
      </c>
      <c r="FY21" s="158" t="s">
        <v>128</v>
      </c>
      <c r="FZ21" s="158" t="s">
        <v>128</v>
      </c>
      <c r="GA21" s="158" t="s">
        <v>128</v>
      </c>
      <c r="GB21" s="158" t="s">
        <v>128</v>
      </c>
      <c r="GC21" s="158" t="s">
        <v>128</v>
      </c>
      <c r="GD21" s="158" t="s">
        <v>128</v>
      </c>
      <c r="GE21" s="158" t="s">
        <v>128</v>
      </c>
      <c r="GF21" s="158" t="s">
        <v>128</v>
      </c>
      <c r="GG21" s="158" t="s">
        <v>128</v>
      </c>
      <c r="GH21" s="158" t="s">
        <v>128</v>
      </c>
      <c r="GI21" s="158" t="s">
        <v>128</v>
      </c>
      <c r="GJ21" s="158" t="s">
        <v>128</v>
      </c>
      <c r="GK21" s="158" t="s">
        <v>128</v>
      </c>
      <c r="GL21" s="158" t="s">
        <v>128</v>
      </c>
      <c r="GM21" s="158" t="s">
        <v>128</v>
      </c>
      <c r="GN21" s="158" t="s">
        <v>128</v>
      </c>
      <c r="GO21" s="158" t="s">
        <v>128</v>
      </c>
      <c r="GP21" s="158" t="s">
        <v>128</v>
      </c>
      <c r="GQ21" s="158" t="s">
        <v>128</v>
      </c>
      <c r="GR21" s="158" t="s">
        <v>128</v>
      </c>
      <c r="GS21" s="158" t="s">
        <v>128</v>
      </c>
      <c r="GT21" s="158" t="s">
        <v>128</v>
      </c>
      <c r="GU21" s="158" t="s">
        <v>128</v>
      </c>
      <c r="GV21" s="158" t="s">
        <v>128</v>
      </c>
      <c r="GW21" s="158" t="s">
        <v>128</v>
      </c>
      <c r="GX21" s="158" t="s">
        <v>128</v>
      </c>
      <c r="GY21" s="158" t="s">
        <v>128</v>
      </c>
      <c r="GZ21" s="158" t="s">
        <v>128</v>
      </c>
      <c r="HA21" s="158" t="s">
        <v>128</v>
      </c>
      <c r="HB21" s="158" t="s">
        <v>128</v>
      </c>
      <c r="HC21" s="158" t="s">
        <v>128</v>
      </c>
      <c r="HD21" s="158" t="s">
        <v>128</v>
      </c>
      <c r="HE21" s="158" t="s">
        <v>128</v>
      </c>
      <c r="HF21" s="158" t="s">
        <v>128</v>
      </c>
      <c r="HG21" s="158" t="s">
        <v>128</v>
      </c>
      <c r="HH21" s="158" t="s">
        <v>128</v>
      </c>
      <c r="HI21" s="158" t="s">
        <v>128</v>
      </c>
      <c r="HJ21" s="158" t="s">
        <v>128</v>
      </c>
      <c r="HK21" s="158" t="s">
        <v>128</v>
      </c>
      <c r="HL21" s="158" t="s">
        <v>128</v>
      </c>
      <c r="HM21" s="158" t="s">
        <v>128</v>
      </c>
      <c r="HN21" s="158" t="s">
        <v>128</v>
      </c>
      <c r="HO21" s="158" t="s">
        <v>128</v>
      </c>
      <c r="HP21" s="158" t="s">
        <v>128</v>
      </c>
      <c r="HQ21" s="158" t="s">
        <v>128</v>
      </c>
      <c r="HR21" s="158" t="s">
        <v>128</v>
      </c>
      <c r="HS21" s="158" t="s">
        <v>128</v>
      </c>
      <c r="HT21" s="158" t="s">
        <v>128</v>
      </c>
      <c r="HU21" s="158" t="s">
        <v>128</v>
      </c>
      <c r="HV21" s="158" t="s">
        <v>128</v>
      </c>
      <c r="HW21" s="158" t="s">
        <v>128</v>
      </c>
      <c r="HX21" s="158" t="s">
        <v>128</v>
      </c>
      <c r="HY21" s="158" t="s">
        <v>128</v>
      </c>
      <c r="HZ21" s="158" t="s">
        <v>128</v>
      </c>
      <c r="IA21" s="158" t="s">
        <v>128</v>
      </c>
      <c r="IB21" s="158" t="s">
        <v>128</v>
      </c>
      <c r="IC21" s="158" t="s">
        <v>128</v>
      </c>
      <c r="ID21" s="158" t="s">
        <v>128</v>
      </c>
      <c r="IE21" s="158" t="s">
        <v>128</v>
      </c>
      <c r="IF21" s="158" t="s">
        <v>128</v>
      </c>
      <c r="IG21" s="158" t="s">
        <v>128</v>
      </c>
      <c r="IH21" s="158" t="s">
        <v>128</v>
      </c>
      <c r="II21" s="158" t="s">
        <v>128</v>
      </c>
      <c r="IJ21" s="158" t="s">
        <v>128</v>
      </c>
      <c r="IK21" s="158" t="s">
        <v>128</v>
      </c>
      <c r="IL21" s="158" t="s">
        <v>128</v>
      </c>
      <c r="IM21" s="158" t="s">
        <v>128</v>
      </c>
      <c r="IN21" s="158" t="s">
        <v>128</v>
      </c>
      <c r="IO21" s="158" t="s">
        <v>128</v>
      </c>
      <c r="IP21" s="158" t="s">
        <v>128</v>
      </c>
      <c r="IQ21" s="158" t="s">
        <v>128</v>
      </c>
      <c r="IR21" s="158" t="s">
        <v>128</v>
      </c>
      <c r="IS21" s="158" t="s">
        <v>128</v>
      </c>
      <c r="IT21" s="158" t="s">
        <v>128</v>
      </c>
      <c r="IU21" s="158" t="s">
        <v>128</v>
      </c>
      <c r="IV21" s="158" t="s">
        <v>128</v>
      </c>
      <c r="IW21" s="158" t="s">
        <v>128</v>
      </c>
      <c r="IX21" s="158" t="s">
        <v>128</v>
      </c>
      <c r="IY21" s="158" t="s">
        <v>128</v>
      </c>
      <c r="IZ21" s="158" t="s">
        <v>128</v>
      </c>
      <c r="JA21" s="158" t="s">
        <v>128</v>
      </c>
      <c r="JB21" s="158" t="s">
        <v>128</v>
      </c>
      <c r="JC21" s="158" t="s">
        <v>128</v>
      </c>
      <c r="JD21" s="158" t="s">
        <v>128</v>
      </c>
      <c r="JE21" s="158" t="s">
        <v>128</v>
      </c>
      <c r="JF21" s="158" t="s">
        <v>128</v>
      </c>
      <c r="JG21" s="158" t="s">
        <v>128</v>
      </c>
      <c r="JH21" s="158" t="s">
        <v>128</v>
      </c>
      <c r="JI21" s="158" t="s">
        <v>128</v>
      </c>
      <c r="JJ21" s="158" t="s">
        <v>128</v>
      </c>
      <c r="JK21" s="158" t="s">
        <v>128</v>
      </c>
      <c r="JL21" s="158" t="s">
        <v>128</v>
      </c>
      <c r="JM21" s="158" t="s">
        <v>128</v>
      </c>
      <c r="JN21" s="158" t="s">
        <v>128</v>
      </c>
      <c r="JO21" s="158" t="s">
        <v>128</v>
      </c>
      <c r="JP21" s="158" t="s">
        <v>128</v>
      </c>
      <c r="JQ21" s="158" t="s">
        <v>128</v>
      </c>
      <c r="JR21" s="158" t="s">
        <v>128</v>
      </c>
      <c r="JS21" s="158" t="s">
        <v>128</v>
      </c>
      <c r="JT21" s="158" t="s">
        <v>128</v>
      </c>
      <c r="JU21" s="158" t="s">
        <v>128</v>
      </c>
      <c r="JV21" s="158" t="s">
        <v>128</v>
      </c>
      <c r="JW21" s="158" t="s">
        <v>128</v>
      </c>
      <c r="JX21" s="158" t="s">
        <v>128</v>
      </c>
      <c r="JY21" s="158" t="s">
        <v>128</v>
      </c>
      <c r="JZ21" s="158" t="s">
        <v>128</v>
      </c>
      <c r="KA21" s="158" t="s">
        <v>128</v>
      </c>
      <c r="KB21" s="158" t="s">
        <v>128</v>
      </c>
      <c r="KC21" s="158" t="s">
        <v>128</v>
      </c>
      <c r="KD21" s="158" t="s">
        <v>128</v>
      </c>
      <c r="KE21" s="158" t="s">
        <v>128</v>
      </c>
      <c r="KF21" s="158" t="s">
        <v>128</v>
      </c>
      <c r="KG21" s="158" t="s">
        <v>128</v>
      </c>
      <c r="KH21" s="158" t="s">
        <v>128</v>
      </c>
      <c r="KI21" s="158" t="s">
        <v>128</v>
      </c>
      <c r="KJ21" s="158" t="s">
        <v>128</v>
      </c>
      <c r="KK21" s="158" t="s">
        <v>128</v>
      </c>
      <c r="KL21" s="158" t="s">
        <v>128</v>
      </c>
      <c r="KM21" s="158" t="s">
        <v>128</v>
      </c>
      <c r="KN21" s="158" t="s">
        <v>128</v>
      </c>
      <c r="KO21" s="158" t="s">
        <v>128</v>
      </c>
      <c r="KP21" s="158" t="s">
        <v>128</v>
      </c>
      <c r="KQ21" s="158" t="s">
        <v>128</v>
      </c>
      <c r="KR21" s="158" t="s">
        <v>128</v>
      </c>
      <c r="KS21" s="158" t="s">
        <v>128</v>
      </c>
      <c r="KT21" s="158" t="s">
        <v>128</v>
      </c>
      <c r="KU21" s="158" t="s">
        <v>128</v>
      </c>
      <c r="KV21" s="158" t="s">
        <v>128</v>
      </c>
      <c r="KW21" s="158" t="s">
        <v>128</v>
      </c>
      <c r="KX21" s="158" t="s">
        <v>128</v>
      </c>
      <c r="KY21" s="158" t="s">
        <v>128</v>
      </c>
      <c r="KZ21" s="158" t="s">
        <v>128</v>
      </c>
      <c r="LA21" s="158" t="s">
        <v>128</v>
      </c>
      <c r="LB21" s="158" t="s">
        <v>128</v>
      </c>
      <c r="LC21" s="158" t="s">
        <v>128</v>
      </c>
      <c r="LD21" s="158" t="s">
        <v>128</v>
      </c>
      <c r="LE21" s="158" t="s">
        <v>128</v>
      </c>
      <c r="LF21" s="158" t="s">
        <v>128</v>
      </c>
      <c r="LG21" s="158" t="s">
        <v>128</v>
      </c>
      <c r="LH21" s="158" t="s">
        <v>128</v>
      </c>
      <c r="LI21" s="158" t="s">
        <v>128</v>
      </c>
      <c r="LJ21" s="158" t="s">
        <v>128</v>
      </c>
      <c r="LK21" s="158" t="s">
        <v>128</v>
      </c>
      <c r="LL21" s="158" t="s">
        <v>128</v>
      </c>
      <c r="LM21" s="158" t="s">
        <v>128</v>
      </c>
      <c r="LN21" s="158" t="s">
        <v>128</v>
      </c>
      <c r="LO21" s="158" t="s">
        <v>128</v>
      </c>
      <c r="LP21" s="158" t="s">
        <v>128</v>
      </c>
      <c r="LQ21" s="158" t="s">
        <v>128</v>
      </c>
      <c r="LR21" s="158" t="s">
        <v>128</v>
      </c>
      <c r="LS21" s="158" t="s">
        <v>128</v>
      </c>
      <c r="LT21" s="158" t="s">
        <v>128</v>
      </c>
      <c r="LU21" s="158" t="s">
        <v>128</v>
      </c>
      <c r="LV21" s="158" t="s">
        <v>128</v>
      </c>
      <c r="LW21" s="158" t="s">
        <v>128</v>
      </c>
      <c r="LX21" s="158" t="s">
        <v>128</v>
      </c>
      <c r="LY21" s="158" t="s">
        <v>128</v>
      </c>
      <c r="LZ21" s="158" t="s">
        <v>128</v>
      </c>
      <c r="MA21" s="158" t="s">
        <v>128</v>
      </c>
      <c r="MB21" s="158" t="s">
        <v>128</v>
      </c>
      <c r="MC21" s="158" t="s">
        <v>128</v>
      </c>
      <c r="MD21" s="158" t="s">
        <v>128</v>
      </c>
      <c r="ME21" s="158" t="s">
        <v>128</v>
      </c>
      <c r="MF21" s="158" t="s">
        <v>128</v>
      </c>
      <c r="MG21" s="158" t="s">
        <v>128</v>
      </c>
      <c r="MH21" s="158" t="s">
        <v>128</v>
      </c>
      <c r="MI21" s="158" t="s">
        <v>128</v>
      </c>
      <c r="MJ21" s="158" t="s">
        <v>128</v>
      </c>
      <c r="MK21" s="158" t="s">
        <v>128</v>
      </c>
      <c r="ML21" s="158" t="s">
        <v>128</v>
      </c>
      <c r="MM21" s="158" t="s">
        <v>128</v>
      </c>
      <c r="MN21" s="158" t="s">
        <v>128</v>
      </c>
      <c r="MO21" s="158" t="s">
        <v>128</v>
      </c>
      <c r="MP21" s="158" t="s">
        <v>128</v>
      </c>
      <c r="MQ21" s="158" t="s">
        <v>128</v>
      </c>
      <c r="MR21" s="158" t="s">
        <v>128</v>
      </c>
      <c r="MS21" s="158" t="s">
        <v>128</v>
      </c>
      <c r="MT21" s="158" t="s">
        <v>128</v>
      </c>
      <c r="MU21" s="158" t="s">
        <v>128</v>
      </c>
      <c r="MV21" s="158" t="s">
        <v>128</v>
      </c>
      <c r="MW21" s="158" t="s">
        <v>128</v>
      </c>
      <c r="MX21" s="158" t="s">
        <v>128</v>
      </c>
      <c r="MY21" s="158" t="s">
        <v>128</v>
      </c>
      <c r="MZ21" s="158" t="s">
        <v>128</v>
      </c>
      <c r="NA21" s="158" t="s">
        <v>128</v>
      </c>
      <c r="NB21" s="158" t="s">
        <v>128</v>
      </c>
      <c r="NC21" s="158" t="s">
        <v>128</v>
      </c>
      <c r="ND21" s="158" t="s">
        <v>128</v>
      </c>
      <c r="NE21" s="158" t="s">
        <v>128</v>
      </c>
      <c r="NF21" s="158" t="s">
        <v>128</v>
      </c>
      <c r="NG21" s="158" t="s">
        <v>128</v>
      </c>
      <c r="NH21" s="158" t="s">
        <v>128</v>
      </c>
      <c r="NI21" s="158" t="s">
        <v>128</v>
      </c>
      <c r="NJ21" s="158" t="s">
        <v>128</v>
      </c>
      <c r="NK21" s="158" t="s">
        <v>128</v>
      </c>
      <c r="NL21" s="158" t="s">
        <v>128</v>
      </c>
      <c r="NM21" s="158" t="s">
        <v>128</v>
      </c>
      <c r="NN21" s="158" t="s">
        <v>128</v>
      </c>
      <c r="NO21" s="158" t="s">
        <v>128</v>
      </c>
      <c r="NP21" s="158" t="s">
        <v>128</v>
      </c>
      <c r="NQ21" s="158" t="s">
        <v>128</v>
      </c>
      <c r="NR21" s="158" t="s">
        <v>128</v>
      </c>
      <c r="NS21" s="158" t="s">
        <v>128</v>
      </c>
      <c r="NT21" s="158" t="s">
        <v>128</v>
      </c>
      <c r="NU21" s="158" t="s">
        <v>128</v>
      </c>
      <c r="NV21" s="158" t="s">
        <v>128</v>
      </c>
      <c r="NW21" s="158" t="s">
        <v>128</v>
      </c>
      <c r="NX21" s="158" t="s">
        <v>128</v>
      </c>
      <c r="NY21" s="158" t="s">
        <v>128</v>
      </c>
      <c r="NZ21" s="158" t="s">
        <v>128</v>
      </c>
      <c r="OA21" s="158" t="s">
        <v>128</v>
      </c>
      <c r="OB21" s="158" t="s">
        <v>128</v>
      </c>
      <c r="OC21" s="158" t="s">
        <v>128</v>
      </c>
      <c r="OD21" s="158" t="s">
        <v>128</v>
      </c>
      <c r="OE21" s="170" t="s">
        <v>128</v>
      </c>
      <c r="OF21" s="181"/>
      <c r="OG21" s="175">
        <f t="shared" si="9"/>
        <v>6.5</v>
      </c>
      <c r="OH21" s="66" t="str">
        <f t="shared" si="10"/>
        <v>kg/GJ delivered</v>
      </c>
      <c r="OI21" s="126">
        <f t="shared" si="11"/>
        <v>0.41</v>
      </c>
      <c r="OJ21" s="66" t="str">
        <f t="shared" si="12"/>
        <v>kg/GJ delivered</v>
      </c>
      <c r="OK21" s="66" t="str">
        <f t="shared" si="13"/>
        <v/>
      </c>
      <c r="OL21" s="66" t="str">
        <f t="shared" si="14"/>
        <v/>
      </c>
      <c r="OM21" s="159">
        <f t="shared" si="15"/>
        <v>276</v>
      </c>
      <c r="ON21" s="66" t="str">
        <f t="shared" si="16"/>
        <v>kg/GJ delivered</v>
      </c>
      <c r="OO21" s="126">
        <f t="shared" si="17"/>
        <v>0.4</v>
      </c>
      <c r="OP21" s="66" t="str">
        <f t="shared" si="18"/>
        <v>kg/GJ delivered</v>
      </c>
      <c r="OQ21" s="118">
        <f t="shared" si="19"/>
        <v>2.2999999999999998</v>
      </c>
      <c r="OR21" s="66" t="str">
        <f t="shared" si="20"/>
        <v>kg/GJ delivered</v>
      </c>
      <c r="OS21" s="66" t="str">
        <f t="shared" si="21"/>
        <v/>
      </c>
      <c r="OT21" s="66" t="str">
        <f t="shared" si="22"/>
        <v/>
      </c>
      <c r="OU21" s="66" t="str">
        <f t="shared" si="23"/>
        <v/>
      </c>
      <c r="OV21" s="66" t="str">
        <f t="shared" si="24"/>
        <v/>
      </c>
      <c r="OW21" s="66" t="str">
        <f t="shared" si="25"/>
        <v/>
      </c>
      <c r="OX21" s="66" t="str">
        <f t="shared" si="26"/>
        <v/>
      </c>
      <c r="OY21" s="66" t="str">
        <f t="shared" si="27"/>
        <v/>
      </c>
      <c r="OZ21" s="66" t="str">
        <f t="shared" si="28"/>
        <v/>
      </c>
      <c r="PA21" s="66" t="str">
        <f t="shared" si="29"/>
        <v/>
      </c>
      <c r="PB21" s="66" t="str">
        <f t="shared" si="30"/>
        <v/>
      </c>
      <c r="PC21" s="66" t="str">
        <f t="shared" si="31"/>
        <v/>
      </c>
      <c r="PD21" s="66" t="str">
        <f t="shared" si="32"/>
        <v/>
      </c>
      <c r="PE21" s="66" t="str">
        <f t="shared" si="33"/>
        <v/>
      </c>
      <c r="PF21" s="66" t="str">
        <f t="shared" si="34"/>
        <v/>
      </c>
      <c r="PG21" s="66" t="str">
        <f t="shared" si="35"/>
        <v/>
      </c>
      <c r="PH21" s="66" t="str">
        <f t="shared" si="36"/>
        <v/>
      </c>
      <c r="PI21" s="66" t="str">
        <f t="shared" si="37"/>
        <v/>
      </c>
      <c r="PJ21" s="66" t="str">
        <f t="shared" si="38"/>
        <v/>
      </c>
      <c r="PK21" s="66" t="str">
        <f t="shared" si="39"/>
        <v/>
      </c>
      <c r="PL21" s="66" t="str">
        <f t="shared" si="40"/>
        <v/>
      </c>
      <c r="PM21" s="66" t="str">
        <f t="shared" si="41"/>
        <v/>
      </c>
      <c r="PN21" s="66" t="str">
        <f t="shared" si="42"/>
        <v/>
      </c>
      <c r="PO21" s="66" t="str">
        <f t="shared" si="43"/>
        <v/>
      </c>
      <c r="PP21" s="66" t="str">
        <f t="shared" si="44"/>
        <v/>
      </c>
      <c r="PQ21" s="66" t="str">
        <f t="shared" si="45"/>
        <v/>
      </c>
      <c r="PR21" s="66" t="str">
        <f t="shared" si="46"/>
        <v/>
      </c>
      <c r="PS21" s="66" t="str">
        <f t="shared" si="47"/>
        <v/>
      </c>
      <c r="PT21" s="66" t="str">
        <f t="shared" si="48"/>
        <v/>
      </c>
      <c r="PU21" s="66" t="str">
        <f t="shared" si="49"/>
        <v/>
      </c>
      <c r="PV21" s="66" t="str">
        <f t="shared" si="50"/>
        <v/>
      </c>
      <c r="PW21" s="66" t="str">
        <f t="shared" si="51"/>
        <v/>
      </c>
      <c r="PX21" s="66" t="str">
        <f t="shared" si="52"/>
        <v/>
      </c>
      <c r="PY21" s="66" t="str">
        <f t="shared" si="53"/>
        <v/>
      </c>
      <c r="PZ21" s="66" t="str">
        <f t="shared" si="54"/>
        <v/>
      </c>
      <c r="QA21" s="66" t="str">
        <f t="shared" si="55"/>
        <v/>
      </c>
      <c r="QB21" s="66" t="str">
        <f t="shared" si="56"/>
        <v/>
      </c>
      <c r="QC21" s="66" t="str">
        <f t="shared" si="57"/>
        <v/>
      </c>
      <c r="QD21" s="66" t="str">
        <f t="shared" si="58"/>
        <v/>
      </c>
      <c r="QE21" s="66" t="str">
        <f t="shared" si="59"/>
        <v/>
      </c>
      <c r="QF21" s="66" t="str">
        <f t="shared" si="60"/>
        <v/>
      </c>
      <c r="QG21" s="66" t="str">
        <f t="shared" si="61"/>
        <v/>
      </c>
      <c r="QH21" s="66" t="str">
        <f t="shared" si="62"/>
        <v/>
      </c>
      <c r="QI21" s="66" t="str">
        <f t="shared" si="63"/>
        <v/>
      </c>
      <c r="QJ21" s="66" t="str">
        <f t="shared" si="64"/>
        <v/>
      </c>
      <c r="QK21" s="66" t="str">
        <f t="shared" si="65"/>
        <v/>
      </c>
      <c r="QL21" s="66" t="str">
        <f t="shared" si="66"/>
        <v/>
      </c>
      <c r="QM21" s="66" t="str">
        <f t="shared" si="67"/>
        <v/>
      </c>
      <c r="QN21" s="66" t="str">
        <f t="shared" si="68"/>
        <v/>
      </c>
      <c r="QO21" s="66" t="str">
        <f t="shared" si="69"/>
        <v/>
      </c>
      <c r="QP21" s="66" t="str">
        <f t="shared" si="70"/>
        <v/>
      </c>
      <c r="QQ21" s="66" t="str">
        <f t="shared" si="71"/>
        <v/>
      </c>
      <c r="QR21" s="66" t="str">
        <f t="shared" si="72"/>
        <v/>
      </c>
      <c r="QS21" s="66" t="str">
        <f t="shared" si="73"/>
        <v/>
      </c>
      <c r="QT21" s="66" t="str">
        <f t="shared" si="74"/>
        <v/>
      </c>
      <c r="QU21" s="66" t="str">
        <f t="shared" si="75"/>
        <v/>
      </c>
      <c r="QV21" s="66" t="str">
        <f t="shared" si="76"/>
        <v/>
      </c>
      <c r="QW21" s="66" t="str">
        <f t="shared" si="77"/>
        <v/>
      </c>
      <c r="QX21" s="66" t="str">
        <f t="shared" si="78"/>
        <v/>
      </c>
      <c r="QY21" s="66" t="str">
        <f t="shared" si="79"/>
        <v/>
      </c>
      <c r="QZ21" s="66" t="str">
        <f t="shared" si="80"/>
        <v/>
      </c>
      <c r="RA21" s="66" t="str">
        <f t="shared" si="81"/>
        <v/>
      </c>
      <c r="RB21" s="66" t="str">
        <f t="shared" si="82"/>
        <v/>
      </c>
      <c r="RC21" s="66" t="str">
        <f t="shared" si="83"/>
        <v/>
      </c>
      <c r="RD21" s="66" t="str">
        <f t="shared" si="84"/>
        <v/>
      </c>
      <c r="RE21" s="66" t="str">
        <f t="shared" si="85"/>
        <v/>
      </c>
      <c r="RF21" s="66" t="str">
        <f t="shared" si="86"/>
        <v/>
      </c>
      <c r="RG21" s="66" t="str">
        <f t="shared" si="87"/>
        <v/>
      </c>
      <c r="RH21" s="66" t="str">
        <f t="shared" si="88"/>
        <v/>
      </c>
      <c r="RI21" s="66" t="str">
        <f t="shared" si="89"/>
        <v/>
      </c>
      <c r="RJ21" s="66" t="str">
        <f t="shared" si="90"/>
        <v/>
      </c>
      <c r="RK21" s="66" t="str">
        <f t="shared" si="91"/>
        <v/>
      </c>
      <c r="RL21" s="66" t="str">
        <f t="shared" si="92"/>
        <v/>
      </c>
      <c r="RM21" s="66" t="str">
        <f t="shared" si="93"/>
        <v/>
      </c>
      <c r="RN21" s="66" t="str">
        <f t="shared" si="94"/>
        <v/>
      </c>
      <c r="RO21" s="66" t="str">
        <f t="shared" si="95"/>
        <v/>
      </c>
      <c r="RP21" s="66" t="str">
        <f t="shared" si="96"/>
        <v/>
      </c>
      <c r="RQ21" s="66" t="str">
        <f t="shared" si="97"/>
        <v/>
      </c>
      <c r="RR21" s="66" t="str">
        <f t="shared" si="98"/>
        <v/>
      </c>
      <c r="RS21" s="66" t="str">
        <f t="shared" si="99"/>
        <v/>
      </c>
      <c r="RT21" s="66" t="str">
        <f t="shared" si="100"/>
        <v/>
      </c>
      <c r="RU21" s="66" t="str">
        <f t="shared" si="101"/>
        <v/>
      </c>
      <c r="RV21" s="66" t="str">
        <f t="shared" si="102"/>
        <v/>
      </c>
      <c r="RW21" s="66" t="str">
        <f t="shared" si="103"/>
        <v/>
      </c>
      <c r="RX21" s="66" t="str">
        <f t="shared" si="104"/>
        <v/>
      </c>
      <c r="RY21" s="66" t="str">
        <f t="shared" si="105"/>
        <v/>
      </c>
      <c r="RZ21" s="66" t="str">
        <f t="shared" si="106"/>
        <v/>
      </c>
      <c r="SA21" s="66" t="str">
        <f t="shared" si="107"/>
        <v/>
      </c>
      <c r="SB21" s="66" t="str">
        <f t="shared" si="108"/>
        <v/>
      </c>
      <c r="SC21" s="66" t="str">
        <f t="shared" si="109"/>
        <v/>
      </c>
      <c r="SD21" s="66" t="str">
        <f t="shared" si="110"/>
        <v/>
      </c>
      <c r="SE21" s="66" t="str">
        <f t="shared" si="111"/>
        <v/>
      </c>
      <c r="SF21" s="66" t="str">
        <f t="shared" si="112"/>
        <v/>
      </c>
      <c r="SG21" s="66" t="str">
        <f t="shared" si="113"/>
        <v/>
      </c>
      <c r="SH21" s="66" t="str">
        <f t="shared" si="114"/>
        <v/>
      </c>
      <c r="SI21" s="66" t="str">
        <f t="shared" si="115"/>
        <v/>
      </c>
      <c r="SJ21" s="66" t="str">
        <f t="shared" si="116"/>
        <v/>
      </c>
      <c r="SK21" s="66" t="str">
        <f t="shared" si="117"/>
        <v/>
      </c>
      <c r="SL21" s="66" t="str">
        <f t="shared" si="118"/>
        <v/>
      </c>
      <c r="SM21" s="66" t="str">
        <f t="shared" si="119"/>
        <v/>
      </c>
      <c r="SN21" s="66" t="str">
        <f t="shared" si="120"/>
        <v/>
      </c>
      <c r="SO21" s="66" t="str">
        <f t="shared" si="121"/>
        <v/>
      </c>
      <c r="SP21" s="66" t="str">
        <f t="shared" si="122"/>
        <v/>
      </c>
      <c r="SQ21" s="66" t="str">
        <f t="shared" si="123"/>
        <v/>
      </c>
      <c r="SR21" s="66" t="str">
        <f t="shared" si="124"/>
        <v/>
      </c>
      <c r="SS21" s="66" t="str">
        <f t="shared" si="125"/>
        <v/>
      </c>
      <c r="ST21" s="66" t="str">
        <f t="shared" si="126"/>
        <v/>
      </c>
      <c r="SU21" s="66" t="str">
        <f t="shared" si="127"/>
        <v/>
      </c>
      <c r="SV21" s="66" t="str">
        <f t="shared" si="128"/>
        <v/>
      </c>
      <c r="SW21" s="66" t="str">
        <f t="shared" si="129"/>
        <v/>
      </c>
      <c r="SX21" s="66" t="str">
        <f t="shared" si="130"/>
        <v/>
      </c>
      <c r="SY21" s="66" t="str">
        <f t="shared" si="131"/>
        <v/>
      </c>
      <c r="SZ21" s="66" t="str">
        <f t="shared" si="132"/>
        <v/>
      </c>
      <c r="TA21" s="66" t="str">
        <f t="shared" si="133"/>
        <v/>
      </c>
      <c r="TB21" s="66" t="str">
        <f t="shared" si="134"/>
        <v/>
      </c>
      <c r="TC21" s="66" t="str">
        <f t="shared" si="135"/>
        <v/>
      </c>
      <c r="TD21" s="66" t="str">
        <f t="shared" si="136"/>
        <v/>
      </c>
      <c r="TE21" s="66" t="str">
        <f t="shared" si="137"/>
        <v/>
      </c>
      <c r="TF21" s="66" t="str">
        <f t="shared" si="138"/>
        <v/>
      </c>
      <c r="TG21" s="66" t="str">
        <f t="shared" si="139"/>
        <v/>
      </c>
      <c r="TH21" s="66" t="str">
        <f t="shared" si="140"/>
        <v/>
      </c>
      <c r="TI21" s="66" t="str">
        <f t="shared" si="141"/>
        <v/>
      </c>
      <c r="TJ21" s="66" t="str">
        <f t="shared" si="142"/>
        <v/>
      </c>
      <c r="TK21" s="66" t="str">
        <f t="shared" si="143"/>
        <v/>
      </c>
      <c r="TL21" s="66" t="str">
        <f t="shared" si="144"/>
        <v/>
      </c>
      <c r="TM21" s="66" t="str">
        <f t="shared" si="145"/>
        <v/>
      </c>
      <c r="TN21" s="66" t="str">
        <f t="shared" si="146"/>
        <v/>
      </c>
      <c r="TO21" s="66" t="str">
        <f t="shared" si="147"/>
        <v/>
      </c>
      <c r="TP21" s="66" t="str">
        <f t="shared" si="148"/>
        <v/>
      </c>
      <c r="TQ21" s="66" t="str">
        <f t="shared" si="149"/>
        <v/>
      </c>
      <c r="TR21" s="66" t="str">
        <f t="shared" si="150"/>
        <v/>
      </c>
      <c r="TS21" s="66" t="str">
        <f t="shared" si="151"/>
        <v/>
      </c>
      <c r="TT21" s="66" t="str">
        <f t="shared" si="152"/>
        <v/>
      </c>
      <c r="TU21" s="66" t="str">
        <f t="shared" si="153"/>
        <v/>
      </c>
      <c r="TV21" s="66" t="str">
        <f t="shared" si="154"/>
        <v/>
      </c>
      <c r="TW21" s="66" t="str">
        <f t="shared" si="155"/>
        <v/>
      </c>
      <c r="TX21" s="66" t="str">
        <f t="shared" si="156"/>
        <v/>
      </c>
      <c r="TY21" s="66" t="str">
        <f t="shared" si="157"/>
        <v/>
      </c>
      <c r="TZ21" s="66" t="str">
        <f t="shared" si="158"/>
        <v/>
      </c>
      <c r="UA21" s="66" t="str">
        <f t="shared" si="159"/>
        <v/>
      </c>
      <c r="UB21" s="66" t="str">
        <f t="shared" si="160"/>
        <v/>
      </c>
      <c r="UC21" s="66" t="str">
        <f t="shared" si="161"/>
        <v/>
      </c>
      <c r="UD21" s="66" t="str">
        <f t="shared" si="162"/>
        <v/>
      </c>
      <c r="UE21" s="66" t="str">
        <f t="shared" si="163"/>
        <v/>
      </c>
      <c r="UF21" s="66" t="str">
        <f t="shared" si="164"/>
        <v/>
      </c>
      <c r="UG21" s="66" t="str">
        <f t="shared" si="165"/>
        <v/>
      </c>
      <c r="UH21" s="66" t="str">
        <f t="shared" si="166"/>
        <v/>
      </c>
      <c r="UI21" s="66" t="str">
        <f t="shared" si="167"/>
        <v/>
      </c>
      <c r="UJ21" s="66" t="str">
        <f t="shared" si="168"/>
        <v/>
      </c>
      <c r="UK21" s="66" t="str">
        <f t="shared" si="169"/>
        <v/>
      </c>
      <c r="UL21" s="66" t="str">
        <f t="shared" si="170"/>
        <v/>
      </c>
      <c r="UM21" s="66" t="str">
        <f t="shared" si="171"/>
        <v/>
      </c>
      <c r="UN21" s="66" t="str">
        <f t="shared" si="172"/>
        <v/>
      </c>
      <c r="UO21" s="66" t="str">
        <f t="shared" si="173"/>
        <v/>
      </c>
      <c r="UP21" s="66" t="str">
        <f t="shared" si="174"/>
        <v/>
      </c>
      <c r="UQ21" s="66" t="str">
        <f t="shared" si="175"/>
        <v/>
      </c>
      <c r="UR21" s="66" t="str">
        <f t="shared" si="176"/>
        <v/>
      </c>
      <c r="US21" s="66" t="str">
        <f t="shared" si="177"/>
        <v/>
      </c>
      <c r="UT21" s="66" t="str">
        <f t="shared" si="178"/>
        <v/>
      </c>
      <c r="UU21" s="66" t="str">
        <f t="shared" si="179"/>
        <v/>
      </c>
      <c r="UV21" s="66" t="str">
        <f t="shared" si="180"/>
        <v/>
      </c>
      <c r="UW21" s="66" t="str">
        <f t="shared" si="181"/>
        <v/>
      </c>
      <c r="UX21" s="66" t="str">
        <f t="shared" si="182"/>
        <v/>
      </c>
      <c r="UY21" s="66" t="str">
        <f t="shared" si="183"/>
        <v/>
      </c>
      <c r="UZ21" s="66" t="str">
        <f t="shared" si="184"/>
        <v/>
      </c>
      <c r="VA21" s="66" t="str">
        <f t="shared" si="185"/>
        <v/>
      </c>
      <c r="VB21" s="66" t="str">
        <f t="shared" si="186"/>
        <v/>
      </c>
      <c r="VC21" s="66" t="str">
        <f t="shared" si="187"/>
        <v/>
      </c>
      <c r="VD21" s="66" t="str">
        <f t="shared" si="188"/>
        <v/>
      </c>
      <c r="VE21" s="66" t="str">
        <f t="shared" si="189"/>
        <v/>
      </c>
      <c r="VF21" s="66" t="str">
        <f t="shared" si="190"/>
        <v/>
      </c>
      <c r="VG21" s="66" t="str">
        <f t="shared" si="191"/>
        <v/>
      </c>
      <c r="VH21" s="66" t="str">
        <f t="shared" si="192"/>
        <v/>
      </c>
      <c r="VI21" s="66" t="str">
        <f t="shared" si="193"/>
        <v/>
      </c>
      <c r="VJ21" s="66" t="str">
        <f t="shared" si="194"/>
        <v/>
      </c>
      <c r="VK21" s="66" t="str">
        <f t="shared" si="195"/>
        <v/>
      </c>
      <c r="VL21" s="66" t="str">
        <f t="shared" si="196"/>
        <v/>
      </c>
      <c r="VM21" s="66" t="str">
        <f t="shared" si="197"/>
        <v/>
      </c>
      <c r="VN21" s="66" t="str">
        <f t="shared" si="198"/>
        <v/>
      </c>
      <c r="VO21" s="66" t="str">
        <f t="shared" si="199"/>
        <v/>
      </c>
      <c r="VP21" s="66" t="str">
        <f t="shared" si="200"/>
        <v/>
      </c>
      <c r="VQ21" s="66" t="str">
        <f t="shared" si="201"/>
        <v/>
      </c>
      <c r="VR21" s="66" t="str">
        <f t="shared" si="202"/>
        <v/>
      </c>
      <c r="VS21" s="66" t="str">
        <f t="shared" si="203"/>
        <v/>
      </c>
      <c r="VT21" s="66" t="str">
        <f t="shared" si="204"/>
        <v/>
      </c>
      <c r="VU21" s="66" t="str">
        <f t="shared" si="205"/>
        <v/>
      </c>
      <c r="VV21" s="66" t="str">
        <f t="shared" si="206"/>
        <v/>
      </c>
      <c r="VW21" s="66" t="str">
        <f t="shared" si="207"/>
        <v/>
      </c>
      <c r="VX21" s="66" t="str">
        <f t="shared" si="208"/>
        <v/>
      </c>
      <c r="VY21" s="66" t="str">
        <f t="shared" si="209"/>
        <v/>
      </c>
      <c r="VZ21" s="66" t="str">
        <f t="shared" si="210"/>
        <v/>
      </c>
      <c r="WA21" s="66" t="str">
        <f t="shared" si="211"/>
        <v/>
      </c>
      <c r="WB21" s="66" t="str">
        <f t="shared" si="212"/>
        <v/>
      </c>
      <c r="WC21" s="66" t="str">
        <f t="shared" si="213"/>
        <v/>
      </c>
      <c r="WD21" s="66" t="str">
        <f t="shared" si="214"/>
        <v/>
      </c>
      <c r="WE21" s="66" t="str">
        <f t="shared" si="215"/>
        <v/>
      </c>
      <c r="WF21" s="66" t="str">
        <f t="shared" si="216"/>
        <v/>
      </c>
      <c r="WG21" s="66" t="str">
        <f t="shared" si="217"/>
        <v/>
      </c>
      <c r="WH21" s="66" t="str">
        <f t="shared" si="218"/>
        <v/>
      </c>
      <c r="WI21" s="66" t="str">
        <f t="shared" si="219"/>
        <v/>
      </c>
      <c r="WJ21" s="66" t="str">
        <f t="shared" si="220"/>
        <v/>
      </c>
      <c r="WK21" s="66" t="str">
        <f t="shared" si="221"/>
        <v/>
      </c>
      <c r="WL21" s="66" t="str">
        <f t="shared" si="222"/>
        <v/>
      </c>
      <c r="WM21" s="66" t="str">
        <f t="shared" si="223"/>
        <v/>
      </c>
      <c r="WN21" s="66" t="str">
        <f t="shared" si="224"/>
        <v/>
      </c>
      <c r="WO21" s="66" t="str">
        <f t="shared" si="225"/>
        <v/>
      </c>
      <c r="WP21" s="66" t="str">
        <f t="shared" si="226"/>
        <v/>
      </c>
      <c r="WQ21" s="66" t="str">
        <f t="shared" si="227"/>
        <v/>
      </c>
      <c r="WR21" s="66" t="str">
        <f t="shared" si="228"/>
        <v/>
      </c>
      <c r="WS21" s="66" t="str">
        <f t="shared" si="229"/>
        <v/>
      </c>
      <c r="WT21" s="66" t="str">
        <f t="shared" si="230"/>
        <v/>
      </c>
      <c r="WU21" s="66" t="str">
        <f t="shared" si="231"/>
        <v/>
      </c>
      <c r="WV21" s="66" t="str">
        <f t="shared" si="232"/>
        <v/>
      </c>
      <c r="WW21" s="66" t="str">
        <f t="shared" si="233"/>
        <v/>
      </c>
      <c r="WX21" s="66" t="str">
        <f t="shared" si="234"/>
        <v/>
      </c>
      <c r="WY21" s="66" t="str">
        <f t="shared" si="235"/>
        <v/>
      </c>
      <c r="WZ21" s="66" t="str">
        <f t="shared" si="236"/>
        <v/>
      </c>
      <c r="XA21" s="66" t="str">
        <f t="shared" si="237"/>
        <v/>
      </c>
      <c r="XB21" s="66" t="str">
        <f t="shared" si="238"/>
        <v/>
      </c>
      <c r="XC21" s="66" t="str">
        <f t="shared" si="239"/>
        <v/>
      </c>
      <c r="XD21" s="66" t="str">
        <f t="shared" si="240"/>
        <v/>
      </c>
      <c r="XE21" s="66" t="str">
        <f t="shared" si="241"/>
        <v/>
      </c>
      <c r="XF21" s="66" t="str">
        <f t="shared" si="242"/>
        <v/>
      </c>
      <c r="XG21" s="66" t="str">
        <f t="shared" si="243"/>
        <v/>
      </c>
      <c r="XH21" s="66" t="str">
        <f t="shared" si="244"/>
        <v/>
      </c>
      <c r="XI21" s="66" t="str">
        <f t="shared" si="245"/>
        <v/>
      </c>
      <c r="XJ21" s="66" t="str">
        <f t="shared" si="246"/>
        <v/>
      </c>
      <c r="XK21" s="66" t="str">
        <f t="shared" si="247"/>
        <v/>
      </c>
      <c r="XL21" s="66" t="str">
        <f t="shared" si="248"/>
        <v/>
      </c>
      <c r="XM21" s="66" t="str">
        <f t="shared" si="249"/>
        <v/>
      </c>
      <c r="XN21" s="66" t="str">
        <f t="shared" si="250"/>
        <v/>
      </c>
      <c r="XO21" s="66" t="str">
        <f t="shared" si="251"/>
        <v/>
      </c>
      <c r="XP21" s="66" t="str">
        <f t="shared" si="252"/>
        <v/>
      </c>
      <c r="XQ21" s="66" t="str">
        <f t="shared" si="253"/>
        <v/>
      </c>
      <c r="XR21" s="66" t="str">
        <f t="shared" si="254"/>
        <v/>
      </c>
      <c r="XS21" s="66" t="str">
        <f t="shared" si="255"/>
        <v/>
      </c>
      <c r="XT21" s="66" t="str">
        <f t="shared" si="256"/>
        <v/>
      </c>
      <c r="XU21" s="66" t="str">
        <f t="shared" si="257"/>
        <v/>
      </c>
      <c r="XV21" s="66" t="str">
        <f t="shared" si="258"/>
        <v/>
      </c>
      <c r="XW21" s="66" t="str">
        <f t="shared" si="259"/>
        <v/>
      </c>
      <c r="XX21" s="66" t="str">
        <f t="shared" si="260"/>
        <v/>
      </c>
      <c r="XY21" s="66" t="str">
        <f t="shared" si="261"/>
        <v/>
      </c>
      <c r="XZ21" s="66" t="str">
        <f t="shared" si="262"/>
        <v/>
      </c>
      <c r="YA21" s="66" t="str">
        <f t="shared" si="263"/>
        <v/>
      </c>
      <c r="YB21" s="66" t="str">
        <f t="shared" si="264"/>
        <v/>
      </c>
      <c r="YC21" s="66" t="str">
        <f t="shared" si="265"/>
        <v/>
      </c>
      <c r="YD21" s="66" t="str">
        <f t="shared" si="266"/>
        <v/>
      </c>
      <c r="YE21" s="66" t="str">
        <f t="shared" si="267"/>
        <v/>
      </c>
      <c r="YF21" s="66" t="str">
        <f t="shared" si="268"/>
        <v/>
      </c>
      <c r="YG21" s="66" t="str">
        <f t="shared" si="269"/>
        <v/>
      </c>
      <c r="YH21" s="66" t="str">
        <f t="shared" si="270"/>
        <v/>
      </c>
      <c r="YI21" s="66" t="str">
        <f t="shared" si="271"/>
        <v/>
      </c>
      <c r="YJ21" s="66" t="str">
        <f t="shared" si="272"/>
        <v/>
      </c>
      <c r="YK21" s="66" t="str">
        <f t="shared" si="273"/>
        <v/>
      </c>
      <c r="YL21" s="66" t="str">
        <f t="shared" si="274"/>
        <v/>
      </c>
      <c r="YM21" s="66" t="str">
        <f t="shared" si="275"/>
        <v/>
      </c>
      <c r="YN21" s="66" t="str">
        <f t="shared" si="276"/>
        <v/>
      </c>
      <c r="YO21" s="66" t="str">
        <f t="shared" si="277"/>
        <v/>
      </c>
      <c r="YP21" s="66" t="str">
        <f t="shared" si="278"/>
        <v/>
      </c>
      <c r="YQ21" s="66" t="str">
        <f t="shared" si="279"/>
        <v/>
      </c>
      <c r="YR21" s="66" t="str">
        <f t="shared" si="280"/>
        <v/>
      </c>
      <c r="YS21" s="66" t="str">
        <f t="shared" si="281"/>
        <v/>
      </c>
      <c r="YT21" s="66" t="str">
        <f t="shared" si="282"/>
        <v/>
      </c>
      <c r="YU21" s="66" t="str">
        <f t="shared" si="283"/>
        <v/>
      </c>
      <c r="YV21" s="66" t="str">
        <f t="shared" si="284"/>
        <v/>
      </c>
      <c r="YW21" s="66" t="str">
        <f t="shared" si="285"/>
        <v/>
      </c>
      <c r="YX21" s="66" t="str">
        <f t="shared" si="286"/>
        <v/>
      </c>
      <c r="YY21" s="66" t="str">
        <f t="shared" si="287"/>
        <v/>
      </c>
      <c r="YZ21" s="66" t="str">
        <f t="shared" si="288"/>
        <v/>
      </c>
      <c r="ZA21" s="66" t="str">
        <f t="shared" si="289"/>
        <v/>
      </c>
      <c r="ZB21" s="66" t="str">
        <f t="shared" si="290"/>
        <v/>
      </c>
      <c r="ZC21" s="66" t="str">
        <f t="shared" si="291"/>
        <v/>
      </c>
      <c r="ZD21" s="66" t="str">
        <f t="shared" si="292"/>
        <v/>
      </c>
      <c r="ZE21" s="66" t="str">
        <f t="shared" si="293"/>
        <v/>
      </c>
      <c r="ZF21" s="66" t="str">
        <f t="shared" si="294"/>
        <v/>
      </c>
      <c r="ZG21" s="66" t="str">
        <f t="shared" si="295"/>
        <v/>
      </c>
      <c r="ZH21" s="66" t="str">
        <f t="shared" si="296"/>
        <v/>
      </c>
      <c r="ZI21" s="66" t="str">
        <f t="shared" si="297"/>
        <v/>
      </c>
      <c r="ZJ21" s="66" t="str">
        <f t="shared" si="298"/>
        <v/>
      </c>
      <c r="ZK21" s="66" t="str">
        <f t="shared" si="299"/>
        <v/>
      </c>
      <c r="ZL21" s="66" t="str">
        <f t="shared" si="300"/>
        <v/>
      </c>
      <c r="ZM21" s="66" t="str">
        <f t="shared" si="301"/>
        <v/>
      </c>
      <c r="ZN21" s="66" t="str">
        <f t="shared" si="302"/>
        <v/>
      </c>
      <c r="ZO21" s="66" t="str">
        <f t="shared" si="303"/>
        <v/>
      </c>
      <c r="ZP21" s="66" t="str">
        <f t="shared" si="304"/>
        <v/>
      </c>
      <c r="ZQ21" s="66" t="str">
        <f t="shared" si="305"/>
        <v/>
      </c>
      <c r="ZR21" s="66" t="str">
        <f t="shared" si="306"/>
        <v/>
      </c>
      <c r="ZS21" s="66" t="str">
        <f t="shared" si="307"/>
        <v/>
      </c>
      <c r="ZT21" s="66" t="str">
        <f t="shared" si="308"/>
        <v/>
      </c>
      <c r="ZU21" s="66" t="str">
        <f t="shared" si="309"/>
        <v/>
      </c>
      <c r="ZV21" s="66" t="str">
        <f t="shared" si="310"/>
        <v/>
      </c>
      <c r="ZW21" s="66" t="str">
        <f t="shared" si="311"/>
        <v/>
      </c>
      <c r="ZX21" s="66" t="str">
        <f t="shared" si="312"/>
        <v/>
      </c>
      <c r="ZY21" s="66" t="str">
        <f t="shared" si="313"/>
        <v/>
      </c>
      <c r="ZZ21" s="66" t="str">
        <f t="shared" si="314"/>
        <v/>
      </c>
      <c r="AAA21" s="66" t="str">
        <f t="shared" si="315"/>
        <v/>
      </c>
      <c r="AAB21" s="66" t="str">
        <f t="shared" si="316"/>
        <v/>
      </c>
      <c r="AAC21" s="66" t="str">
        <f t="shared" si="317"/>
        <v/>
      </c>
      <c r="AAD21" s="66" t="str">
        <f t="shared" si="318"/>
        <v/>
      </c>
      <c r="AAE21" s="66" t="str">
        <f t="shared" si="319"/>
        <v/>
      </c>
      <c r="AAF21" s="66" t="str">
        <f t="shared" si="320"/>
        <v/>
      </c>
      <c r="AAG21" s="66" t="str">
        <f t="shared" si="321"/>
        <v/>
      </c>
      <c r="AAH21" s="66" t="str">
        <f t="shared" si="322"/>
        <v/>
      </c>
      <c r="AAI21" s="66" t="str">
        <f t="shared" si="323"/>
        <v/>
      </c>
      <c r="AAJ21" s="66" t="str">
        <f t="shared" si="324"/>
        <v/>
      </c>
      <c r="AAK21" s="66" t="str">
        <f t="shared" si="325"/>
        <v/>
      </c>
      <c r="AAL21" s="66" t="str">
        <f t="shared" si="326"/>
        <v/>
      </c>
      <c r="AAM21" s="66" t="str">
        <f t="shared" si="327"/>
        <v/>
      </c>
      <c r="AAN21" s="66" t="str">
        <f t="shared" si="328"/>
        <v/>
      </c>
      <c r="AAO21" s="66" t="str">
        <f t="shared" si="329"/>
        <v/>
      </c>
      <c r="AAP21" s="66" t="str">
        <f t="shared" si="330"/>
        <v/>
      </c>
      <c r="AAQ21" s="66" t="str">
        <f t="shared" si="331"/>
        <v/>
      </c>
      <c r="AAR21" s="66" t="str">
        <f t="shared" si="332"/>
        <v/>
      </c>
      <c r="AAS21" s="66" t="str">
        <f t="shared" si="333"/>
        <v/>
      </c>
      <c r="AAT21" s="66" t="str">
        <f t="shared" si="334"/>
        <v/>
      </c>
      <c r="AAU21" s="66" t="str">
        <f t="shared" si="335"/>
        <v/>
      </c>
      <c r="AAV21" s="66" t="str">
        <f t="shared" si="336"/>
        <v/>
      </c>
      <c r="AAW21" s="66" t="str">
        <f t="shared" si="337"/>
        <v/>
      </c>
      <c r="AAX21" s="66" t="str">
        <f t="shared" si="338"/>
        <v/>
      </c>
      <c r="AAY21" s="66" t="str">
        <f t="shared" si="339"/>
        <v/>
      </c>
      <c r="AAZ21" s="66" t="str">
        <f t="shared" si="340"/>
        <v/>
      </c>
      <c r="ABA21" s="66" t="str">
        <f t="shared" si="341"/>
        <v/>
      </c>
      <c r="ABB21" s="66" t="str">
        <f t="shared" si="342"/>
        <v/>
      </c>
      <c r="ABC21" s="66" t="str">
        <f t="shared" si="343"/>
        <v/>
      </c>
      <c r="ABD21" s="66" t="str">
        <f t="shared" si="344"/>
        <v/>
      </c>
      <c r="ABE21" s="66" t="str">
        <f t="shared" si="345"/>
        <v/>
      </c>
      <c r="ABF21" s="66" t="str">
        <f t="shared" si="346"/>
        <v/>
      </c>
      <c r="ABG21" s="66" t="str">
        <f t="shared" si="347"/>
        <v/>
      </c>
      <c r="ABH21" s="66" t="str">
        <f t="shared" si="348"/>
        <v/>
      </c>
      <c r="ABI21" s="66" t="str">
        <f t="shared" si="349"/>
        <v/>
      </c>
      <c r="ABJ21" s="66" t="str">
        <f t="shared" si="350"/>
        <v/>
      </c>
      <c r="ABK21" s="66" t="str">
        <f t="shared" si="351"/>
        <v/>
      </c>
      <c r="ABL21" s="66" t="str">
        <f t="shared" si="352"/>
        <v/>
      </c>
      <c r="ABM21" s="66" t="str">
        <f t="shared" si="353"/>
        <v/>
      </c>
      <c r="ABN21" s="66" t="str">
        <f t="shared" si="354"/>
        <v/>
      </c>
      <c r="ABO21" s="66" t="str">
        <f t="shared" si="355"/>
        <v/>
      </c>
      <c r="ABP21" s="66" t="str">
        <f t="shared" si="356"/>
        <v/>
      </c>
      <c r="ABQ21" s="66" t="str">
        <f t="shared" si="357"/>
        <v/>
      </c>
      <c r="ABR21" s="66" t="str">
        <f t="shared" si="358"/>
        <v/>
      </c>
      <c r="ABS21" s="66" t="str">
        <f t="shared" si="359"/>
        <v/>
      </c>
      <c r="ABT21" s="66" t="str">
        <f t="shared" si="360"/>
        <v/>
      </c>
      <c r="ABU21" s="66" t="str">
        <f t="shared" si="361"/>
        <v/>
      </c>
      <c r="ABV21" s="66" t="str">
        <f t="shared" si="362"/>
        <v/>
      </c>
      <c r="ABW21" s="66" t="str">
        <f t="shared" si="363"/>
        <v/>
      </c>
      <c r="ABX21" s="66" t="str">
        <f t="shared" si="364"/>
        <v/>
      </c>
      <c r="ABY21" s="66" t="str">
        <f t="shared" si="365"/>
        <v/>
      </c>
      <c r="ABZ21" s="66" t="str">
        <f t="shared" si="366"/>
        <v/>
      </c>
      <c r="ACA21" s="66" t="str">
        <f t="shared" si="367"/>
        <v/>
      </c>
      <c r="ACB21" s="66" t="str">
        <f t="shared" si="368"/>
        <v/>
      </c>
      <c r="ACC21" s="66" t="str">
        <f t="shared" si="369"/>
        <v/>
      </c>
      <c r="ACD21" s="66" t="str">
        <f t="shared" si="370"/>
        <v/>
      </c>
      <c r="ACE21" s="66" t="str">
        <f t="shared" si="371"/>
        <v/>
      </c>
      <c r="ACF21" s="66" t="str">
        <f t="shared" si="372"/>
        <v/>
      </c>
      <c r="ACG21" s="66" t="str">
        <f t="shared" si="373"/>
        <v/>
      </c>
      <c r="ACH21" s="66" t="str">
        <f t="shared" si="374"/>
        <v/>
      </c>
      <c r="ACI21" s="66" t="str">
        <f t="shared" si="375"/>
        <v/>
      </c>
      <c r="ACJ21" s="66" t="str">
        <f t="shared" si="376"/>
        <v/>
      </c>
      <c r="ACK21" s="66" t="str">
        <f t="shared" si="377"/>
        <v/>
      </c>
      <c r="ACL21" s="66" t="str">
        <f t="shared" si="378"/>
        <v/>
      </c>
      <c r="ACM21" s="66" t="str">
        <f t="shared" ref="ACM21:ACN21" si="400">IF(AND(ACS$3="Unit", ACL21=""), "", IF(AND(ACS$3="Unit", ACL21="-"),"", IF(ACS$3="Unit", "kg/GJ delivered", IF(AND(NY21&lt;&gt;"", NY21&lt;&gt;"-", NX21="-"),"", IF($H21="","", IF(NX21="nd", "",IF(NX21="&lt;n.a.&gt;", "", IF(NY21="#/MJ", "", IF(NY21="kg/GJ delivered",NX21,IF(NY21="g/MJ delivered",NX21,IF(NY21="kg/MJ delivered",NX21*1000,IF(NY21="mg/MJ delivered",NX21/1000,IF(NY21="g/kg",((NX21)*(1/$I21)*(1/$H21)),IF(NY21="mg/kg",((NX21/1000)*(1/$I21)*(1/$H21)),IF(NY21="mg/MJ delivered",NX21/1000,IF(NY21="-","","Error"))))))))))))))))</f>
        <v/>
      </c>
      <c r="ACN21" s="66" t="str">
        <f t="shared" si="400"/>
        <v/>
      </c>
      <c r="ACO21" s="66" t="str">
        <f t="shared" si="380"/>
        <v/>
      </c>
      <c r="ACP21" s="66" t="str">
        <f t="shared" si="381"/>
        <v/>
      </c>
      <c r="ACQ21" s="66" t="str">
        <f t="shared" si="382"/>
        <v/>
      </c>
      <c r="ACR21" s="66" t="str">
        <f t="shared" si="383"/>
        <v/>
      </c>
      <c r="ACS21" s="66" t="str">
        <f t="shared" si="384"/>
        <v/>
      </c>
      <c r="ACT21" s="66" t="str">
        <f t="shared" si="385"/>
        <v/>
      </c>
    </row>
    <row r="22" spans="2:774" ht="15.75" customHeight="1" x14ac:dyDescent="0.25">
      <c r="B22" s="66">
        <v>81</v>
      </c>
      <c r="C22" s="66" t="s">
        <v>324</v>
      </c>
      <c r="D22" s="66" t="s">
        <v>361</v>
      </c>
      <c r="E22" s="156" t="s">
        <v>396</v>
      </c>
      <c r="F22" s="66" t="s">
        <v>497</v>
      </c>
      <c r="G22" s="66" t="s">
        <v>492</v>
      </c>
      <c r="H22" s="126">
        <v>0.371</v>
      </c>
      <c r="I22" s="130">
        <f>'Heating Values'!$D$35</f>
        <v>13.95</v>
      </c>
      <c r="J22" s="66" t="str">
        <f t="shared" si="0"/>
        <v>Firewood, Improved, GLO</v>
      </c>
      <c r="K22" s="66" t="s">
        <v>1254</v>
      </c>
      <c r="L22" s="66" t="s">
        <v>1253</v>
      </c>
      <c r="M22" s="66" t="s">
        <v>1254</v>
      </c>
      <c r="N22" s="66" t="s">
        <v>1253</v>
      </c>
      <c r="O22" s="66" t="s">
        <v>2109</v>
      </c>
      <c r="P22" s="66" t="str">
        <f t="shared" si="8"/>
        <v>GLO</v>
      </c>
      <c r="Q22" s="66" t="s">
        <v>306</v>
      </c>
      <c r="R22" s="165">
        <v>3.7</v>
      </c>
      <c r="S22" s="158" t="s">
        <v>66</v>
      </c>
      <c r="T22" s="163">
        <v>0.32</v>
      </c>
      <c r="U22" s="158" t="s">
        <v>66</v>
      </c>
      <c r="V22" s="158" t="s">
        <v>128</v>
      </c>
      <c r="W22" s="158" t="s">
        <v>128</v>
      </c>
      <c r="X22" s="164">
        <v>281</v>
      </c>
      <c r="Y22" s="158" t="s">
        <v>66</v>
      </c>
      <c r="Z22" s="163">
        <v>0.2</v>
      </c>
      <c r="AA22" s="158" t="s">
        <v>66</v>
      </c>
      <c r="AB22" s="165">
        <v>1</v>
      </c>
      <c r="AC22" s="158" t="s">
        <v>66</v>
      </c>
      <c r="AD22" s="166">
        <v>564000000000000</v>
      </c>
      <c r="AE22" s="158" t="s">
        <v>387</v>
      </c>
      <c r="AF22" s="158" t="s">
        <v>128</v>
      </c>
      <c r="AG22" s="158" t="s">
        <v>128</v>
      </c>
      <c r="AH22" s="158" t="s">
        <v>128</v>
      </c>
      <c r="AI22" s="158" t="s">
        <v>128</v>
      </c>
      <c r="AJ22" s="158" t="s">
        <v>128</v>
      </c>
      <c r="AK22" s="158" t="s">
        <v>128</v>
      </c>
      <c r="AL22" s="158" t="s">
        <v>128</v>
      </c>
      <c r="AM22" s="158" t="s">
        <v>128</v>
      </c>
      <c r="AN22" s="158" t="s">
        <v>128</v>
      </c>
      <c r="AO22" s="158" t="s">
        <v>128</v>
      </c>
      <c r="AP22" s="158" t="s">
        <v>128</v>
      </c>
      <c r="AQ22" s="158" t="s">
        <v>128</v>
      </c>
      <c r="AR22" s="158" t="s">
        <v>128</v>
      </c>
      <c r="AS22" s="158" t="s">
        <v>128</v>
      </c>
      <c r="AT22" s="158" t="s">
        <v>128</v>
      </c>
      <c r="AU22" s="158" t="s">
        <v>128</v>
      </c>
      <c r="AV22" s="158" t="s">
        <v>128</v>
      </c>
      <c r="AW22" s="158" t="s">
        <v>128</v>
      </c>
      <c r="AX22" s="158" t="s">
        <v>128</v>
      </c>
      <c r="AY22" s="158" t="s">
        <v>128</v>
      </c>
      <c r="AZ22" s="158" t="s">
        <v>128</v>
      </c>
      <c r="BA22" s="158" t="s">
        <v>128</v>
      </c>
      <c r="BB22" s="158" t="s">
        <v>128</v>
      </c>
      <c r="BC22" s="158" t="s">
        <v>128</v>
      </c>
      <c r="BD22" s="158" t="s">
        <v>128</v>
      </c>
      <c r="BE22" s="158" t="s">
        <v>128</v>
      </c>
      <c r="BF22" s="158" t="s">
        <v>128</v>
      </c>
      <c r="BG22" s="158" t="s">
        <v>128</v>
      </c>
      <c r="BH22" s="158" t="s">
        <v>128</v>
      </c>
      <c r="BI22" s="158" t="s">
        <v>128</v>
      </c>
      <c r="BJ22" s="158" t="s">
        <v>128</v>
      </c>
      <c r="BK22" s="158" t="s">
        <v>128</v>
      </c>
      <c r="BL22" s="158" t="s">
        <v>128</v>
      </c>
      <c r="BM22" s="158" t="s">
        <v>128</v>
      </c>
      <c r="BN22" s="158" t="s">
        <v>128</v>
      </c>
      <c r="BO22" s="158" t="s">
        <v>128</v>
      </c>
      <c r="BP22" s="158" t="s">
        <v>128</v>
      </c>
      <c r="BQ22" s="158" t="s">
        <v>128</v>
      </c>
      <c r="BR22" s="158" t="s">
        <v>128</v>
      </c>
      <c r="BS22" s="158" t="s">
        <v>128</v>
      </c>
      <c r="BT22" s="158" t="s">
        <v>128</v>
      </c>
      <c r="BU22" s="158" t="s">
        <v>128</v>
      </c>
      <c r="BV22" s="158" t="s">
        <v>128</v>
      </c>
      <c r="BW22" s="158" t="s">
        <v>128</v>
      </c>
      <c r="BX22" s="158" t="s">
        <v>128</v>
      </c>
      <c r="BY22" s="158" t="s">
        <v>128</v>
      </c>
      <c r="BZ22" s="158" t="s">
        <v>128</v>
      </c>
      <c r="CA22" s="158" t="s">
        <v>128</v>
      </c>
      <c r="CB22" s="158" t="s">
        <v>128</v>
      </c>
      <c r="CC22" s="158" t="s">
        <v>128</v>
      </c>
      <c r="CD22" s="158" t="s">
        <v>128</v>
      </c>
      <c r="CE22" s="158" t="s">
        <v>128</v>
      </c>
      <c r="CF22" s="158" t="s">
        <v>128</v>
      </c>
      <c r="CG22" s="158" t="s">
        <v>128</v>
      </c>
      <c r="CH22" s="158" t="s">
        <v>128</v>
      </c>
      <c r="CI22" s="158" t="s">
        <v>128</v>
      </c>
      <c r="CJ22" s="158" t="s">
        <v>128</v>
      </c>
      <c r="CK22" s="158" t="s">
        <v>128</v>
      </c>
      <c r="CL22" s="158" t="s">
        <v>128</v>
      </c>
      <c r="CM22" s="158" t="s">
        <v>128</v>
      </c>
      <c r="CN22" s="158" t="s">
        <v>128</v>
      </c>
      <c r="CO22" s="158" t="s">
        <v>128</v>
      </c>
      <c r="CP22" s="158" t="s">
        <v>128</v>
      </c>
      <c r="CQ22" s="158" t="s">
        <v>128</v>
      </c>
      <c r="CR22" s="158" t="s">
        <v>128</v>
      </c>
      <c r="CS22" s="158" t="s">
        <v>128</v>
      </c>
      <c r="CT22" s="158" t="s">
        <v>128</v>
      </c>
      <c r="CU22" s="158" t="s">
        <v>128</v>
      </c>
      <c r="CV22" s="158" t="s">
        <v>128</v>
      </c>
      <c r="CW22" s="158" t="s">
        <v>128</v>
      </c>
      <c r="CX22" s="158" t="s">
        <v>128</v>
      </c>
      <c r="CY22" s="158" t="s">
        <v>128</v>
      </c>
      <c r="CZ22" s="158" t="s">
        <v>128</v>
      </c>
      <c r="DA22" s="158" t="s">
        <v>128</v>
      </c>
      <c r="DB22" s="158" t="s">
        <v>128</v>
      </c>
      <c r="DC22" s="158" t="s">
        <v>128</v>
      </c>
      <c r="DD22" s="158" t="s">
        <v>128</v>
      </c>
      <c r="DE22" s="158" t="s">
        <v>128</v>
      </c>
      <c r="DF22" s="158" t="s">
        <v>128</v>
      </c>
      <c r="DG22" s="158" t="s">
        <v>128</v>
      </c>
      <c r="DH22" s="158" t="s">
        <v>128</v>
      </c>
      <c r="DI22" s="158" t="s">
        <v>128</v>
      </c>
      <c r="DJ22" s="158" t="s">
        <v>128</v>
      </c>
      <c r="DK22" s="158" t="s">
        <v>128</v>
      </c>
      <c r="DL22" s="158" t="s">
        <v>128</v>
      </c>
      <c r="DM22" s="158" t="s">
        <v>128</v>
      </c>
      <c r="DN22" s="158" t="s">
        <v>128</v>
      </c>
      <c r="DO22" s="158" t="s">
        <v>128</v>
      </c>
      <c r="DP22" s="158" t="s">
        <v>128</v>
      </c>
      <c r="DQ22" s="158" t="s">
        <v>128</v>
      </c>
      <c r="DR22" s="158" t="s">
        <v>128</v>
      </c>
      <c r="DS22" s="158" t="s">
        <v>128</v>
      </c>
      <c r="DT22" s="158" t="s">
        <v>128</v>
      </c>
      <c r="DU22" s="158" t="s">
        <v>128</v>
      </c>
      <c r="DV22" s="158" t="s">
        <v>128</v>
      </c>
      <c r="DW22" s="158" t="s">
        <v>128</v>
      </c>
      <c r="DX22" s="158" t="s">
        <v>128</v>
      </c>
      <c r="DY22" s="158" t="s">
        <v>128</v>
      </c>
      <c r="DZ22" s="158" t="s">
        <v>128</v>
      </c>
      <c r="EA22" s="158" t="s">
        <v>128</v>
      </c>
      <c r="EB22" s="158" t="s">
        <v>128</v>
      </c>
      <c r="EC22" s="158" t="s">
        <v>128</v>
      </c>
      <c r="ED22" s="158" t="s">
        <v>128</v>
      </c>
      <c r="EE22" s="158" t="s">
        <v>128</v>
      </c>
      <c r="EF22" s="158" t="s">
        <v>128</v>
      </c>
      <c r="EG22" s="158" t="s">
        <v>128</v>
      </c>
      <c r="EH22" s="158" t="s">
        <v>128</v>
      </c>
      <c r="EI22" s="158" t="s">
        <v>128</v>
      </c>
      <c r="EJ22" s="158" t="s">
        <v>128</v>
      </c>
      <c r="EK22" s="158" t="s">
        <v>128</v>
      </c>
      <c r="EL22" s="158" t="s">
        <v>128</v>
      </c>
      <c r="EM22" s="158" t="s">
        <v>128</v>
      </c>
      <c r="EN22" s="158" t="s">
        <v>128</v>
      </c>
      <c r="EO22" s="158" t="s">
        <v>128</v>
      </c>
      <c r="EP22" s="158" t="s">
        <v>128</v>
      </c>
      <c r="EQ22" s="158" t="s">
        <v>128</v>
      </c>
      <c r="ER22" s="158" t="s">
        <v>128</v>
      </c>
      <c r="ES22" s="158" t="s">
        <v>128</v>
      </c>
      <c r="ET22" s="158" t="s">
        <v>128</v>
      </c>
      <c r="EU22" s="158" t="s">
        <v>128</v>
      </c>
      <c r="EV22" s="158" t="s">
        <v>128</v>
      </c>
      <c r="EW22" s="158" t="s">
        <v>128</v>
      </c>
      <c r="EX22" s="158" t="s">
        <v>128</v>
      </c>
      <c r="EY22" s="158" t="s">
        <v>128</v>
      </c>
      <c r="EZ22" s="158" t="s">
        <v>128</v>
      </c>
      <c r="FA22" s="158" t="s">
        <v>128</v>
      </c>
      <c r="FB22" s="158" t="s">
        <v>128</v>
      </c>
      <c r="FC22" s="158" t="s">
        <v>128</v>
      </c>
      <c r="FD22" s="158" t="s">
        <v>128</v>
      </c>
      <c r="FE22" s="158" t="s">
        <v>128</v>
      </c>
      <c r="FF22" s="158" t="s">
        <v>128</v>
      </c>
      <c r="FG22" s="158" t="s">
        <v>128</v>
      </c>
      <c r="FH22" s="158" t="s">
        <v>128</v>
      </c>
      <c r="FI22" s="158" t="s">
        <v>128</v>
      </c>
      <c r="FJ22" s="158" t="s">
        <v>128</v>
      </c>
      <c r="FK22" s="158" t="s">
        <v>128</v>
      </c>
      <c r="FL22" s="158" t="s">
        <v>128</v>
      </c>
      <c r="FM22" s="158" t="s">
        <v>128</v>
      </c>
      <c r="FN22" s="158" t="s">
        <v>128</v>
      </c>
      <c r="FO22" s="158" t="s">
        <v>128</v>
      </c>
      <c r="FP22" s="158" t="s">
        <v>128</v>
      </c>
      <c r="FQ22" s="158" t="s">
        <v>128</v>
      </c>
      <c r="FR22" s="158" t="s">
        <v>128</v>
      </c>
      <c r="FS22" s="158" t="s">
        <v>128</v>
      </c>
      <c r="FT22" s="158" t="s">
        <v>128</v>
      </c>
      <c r="FU22" s="158" t="s">
        <v>128</v>
      </c>
      <c r="FV22" s="158" t="s">
        <v>128</v>
      </c>
      <c r="FW22" s="158" t="s">
        <v>128</v>
      </c>
      <c r="FX22" s="158" t="s">
        <v>128</v>
      </c>
      <c r="FY22" s="158" t="s">
        <v>128</v>
      </c>
      <c r="FZ22" s="158" t="s">
        <v>128</v>
      </c>
      <c r="GA22" s="158" t="s">
        <v>128</v>
      </c>
      <c r="GB22" s="158" t="s">
        <v>128</v>
      </c>
      <c r="GC22" s="158" t="s">
        <v>128</v>
      </c>
      <c r="GD22" s="158" t="s">
        <v>128</v>
      </c>
      <c r="GE22" s="158" t="s">
        <v>128</v>
      </c>
      <c r="GF22" s="158" t="s">
        <v>128</v>
      </c>
      <c r="GG22" s="158" t="s">
        <v>128</v>
      </c>
      <c r="GH22" s="158" t="s">
        <v>128</v>
      </c>
      <c r="GI22" s="158" t="s">
        <v>128</v>
      </c>
      <c r="GJ22" s="158" t="s">
        <v>128</v>
      </c>
      <c r="GK22" s="158" t="s">
        <v>128</v>
      </c>
      <c r="GL22" s="158" t="s">
        <v>128</v>
      </c>
      <c r="GM22" s="158" t="s">
        <v>128</v>
      </c>
      <c r="GN22" s="158" t="s">
        <v>128</v>
      </c>
      <c r="GO22" s="158" t="s">
        <v>128</v>
      </c>
      <c r="GP22" s="158" t="s">
        <v>128</v>
      </c>
      <c r="GQ22" s="158" t="s">
        <v>128</v>
      </c>
      <c r="GR22" s="158" t="s">
        <v>128</v>
      </c>
      <c r="GS22" s="158" t="s">
        <v>128</v>
      </c>
      <c r="GT22" s="158" t="s">
        <v>128</v>
      </c>
      <c r="GU22" s="158" t="s">
        <v>128</v>
      </c>
      <c r="GV22" s="158" t="s">
        <v>128</v>
      </c>
      <c r="GW22" s="158" t="s">
        <v>128</v>
      </c>
      <c r="GX22" s="158" t="s">
        <v>128</v>
      </c>
      <c r="GY22" s="158" t="s">
        <v>128</v>
      </c>
      <c r="GZ22" s="158" t="s">
        <v>128</v>
      </c>
      <c r="HA22" s="158" t="s">
        <v>128</v>
      </c>
      <c r="HB22" s="158" t="s">
        <v>128</v>
      </c>
      <c r="HC22" s="158" t="s">
        <v>128</v>
      </c>
      <c r="HD22" s="158" t="s">
        <v>128</v>
      </c>
      <c r="HE22" s="158" t="s">
        <v>128</v>
      </c>
      <c r="HF22" s="158" t="s">
        <v>128</v>
      </c>
      <c r="HG22" s="158" t="s">
        <v>128</v>
      </c>
      <c r="HH22" s="158" t="s">
        <v>128</v>
      </c>
      <c r="HI22" s="158" t="s">
        <v>128</v>
      </c>
      <c r="HJ22" s="158" t="s">
        <v>128</v>
      </c>
      <c r="HK22" s="158" t="s">
        <v>128</v>
      </c>
      <c r="HL22" s="158" t="s">
        <v>128</v>
      </c>
      <c r="HM22" s="158" t="s">
        <v>128</v>
      </c>
      <c r="HN22" s="158" t="s">
        <v>128</v>
      </c>
      <c r="HO22" s="158" t="s">
        <v>128</v>
      </c>
      <c r="HP22" s="158" t="s">
        <v>128</v>
      </c>
      <c r="HQ22" s="158" t="s">
        <v>128</v>
      </c>
      <c r="HR22" s="158" t="s">
        <v>128</v>
      </c>
      <c r="HS22" s="158" t="s">
        <v>128</v>
      </c>
      <c r="HT22" s="158" t="s">
        <v>128</v>
      </c>
      <c r="HU22" s="158" t="s">
        <v>128</v>
      </c>
      <c r="HV22" s="158" t="s">
        <v>128</v>
      </c>
      <c r="HW22" s="158" t="s">
        <v>128</v>
      </c>
      <c r="HX22" s="158" t="s">
        <v>128</v>
      </c>
      <c r="HY22" s="158" t="s">
        <v>128</v>
      </c>
      <c r="HZ22" s="158" t="s">
        <v>128</v>
      </c>
      <c r="IA22" s="158" t="s">
        <v>128</v>
      </c>
      <c r="IB22" s="158" t="s">
        <v>128</v>
      </c>
      <c r="IC22" s="158" t="s">
        <v>128</v>
      </c>
      <c r="ID22" s="158" t="s">
        <v>128</v>
      </c>
      <c r="IE22" s="158" t="s">
        <v>128</v>
      </c>
      <c r="IF22" s="158" t="s">
        <v>128</v>
      </c>
      <c r="IG22" s="158" t="s">
        <v>128</v>
      </c>
      <c r="IH22" s="158" t="s">
        <v>128</v>
      </c>
      <c r="II22" s="158" t="s">
        <v>128</v>
      </c>
      <c r="IJ22" s="158" t="s">
        <v>128</v>
      </c>
      <c r="IK22" s="158" t="s">
        <v>128</v>
      </c>
      <c r="IL22" s="158" t="s">
        <v>128</v>
      </c>
      <c r="IM22" s="158" t="s">
        <v>128</v>
      </c>
      <c r="IN22" s="158" t="s">
        <v>128</v>
      </c>
      <c r="IO22" s="158" t="s">
        <v>128</v>
      </c>
      <c r="IP22" s="158" t="s">
        <v>128</v>
      </c>
      <c r="IQ22" s="158" t="s">
        <v>128</v>
      </c>
      <c r="IR22" s="158" t="s">
        <v>128</v>
      </c>
      <c r="IS22" s="158" t="s">
        <v>128</v>
      </c>
      <c r="IT22" s="158" t="s">
        <v>128</v>
      </c>
      <c r="IU22" s="158" t="s">
        <v>128</v>
      </c>
      <c r="IV22" s="158" t="s">
        <v>128</v>
      </c>
      <c r="IW22" s="158" t="s">
        <v>128</v>
      </c>
      <c r="IX22" s="158" t="s">
        <v>128</v>
      </c>
      <c r="IY22" s="158" t="s">
        <v>128</v>
      </c>
      <c r="IZ22" s="158" t="s">
        <v>128</v>
      </c>
      <c r="JA22" s="158" t="s">
        <v>128</v>
      </c>
      <c r="JB22" s="158" t="s">
        <v>128</v>
      </c>
      <c r="JC22" s="158" t="s">
        <v>128</v>
      </c>
      <c r="JD22" s="158" t="s">
        <v>128</v>
      </c>
      <c r="JE22" s="158" t="s">
        <v>128</v>
      </c>
      <c r="JF22" s="158" t="s">
        <v>128</v>
      </c>
      <c r="JG22" s="158" t="s">
        <v>128</v>
      </c>
      <c r="JH22" s="158" t="s">
        <v>128</v>
      </c>
      <c r="JI22" s="158" t="s">
        <v>128</v>
      </c>
      <c r="JJ22" s="158" t="s">
        <v>128</v>
      </c>
      <c r="JK22" s="158" t="s">
        <v>128</v>
      </c>
      <c r="JL22" s="158" t="s">
        <v>128</v>
      </c>
      <c r="JM22" s="158" t="s">
        <v>128</v>
      </c>
      <c r="JN22" s="158" t="s">
        <v>128</v>
      </c>
      <c r="JO22" s="158" t="s">
        <v>128</v>
      </c>
      <c r="JP22" s="158" t="s">
        <v>128</v>
      </c>
      <c r="JQ22" s="158" t="s">
        <v>128</v>
      </c>
      <c r="JR22" s="158" t="s">
        <v>128</v>
      </c>
      <c r="JS22" s="158" t="s">
        <v>128</v>
      </c>
      <c r="JT22" s="158" t="s">
        <v>128</v>
      </c>
      <c r="JU22" s="158" t="s">
        <v>128</v>
      </c>
      <c r="JV22" s="158" t="s">
        <v>128</v>
      </c>
      <c r="JW22" s="158" t="s">
        <v>128</v>
      </c>
      <c r="JX22" s="158" t="s">
        <v>128</v>
      </c>
      <c r="JY22" s="158" t="s">
        <v>128</v>
      </c>
      <c r="JZ22" s="158" t="s">
        <v>128</v>
      </c>
      <c r="KA22" s="158" t="s">
        <v>128</v>
      </c>
      <c r="KB22" s="158" t="s">
        <v>128</v>
      </c>
      <c r="KC22" s="158" t="s">
        <v>128</v>
      </c>
      <c r="KD22" s="158" t="s">
        <v>128</v>
      </c>
      <c r="KE22" s="158" t="s">
        <v>128</v>
      </c>
      <c r="KF22" s="158" t="s">
        <v>128</v>
      </c>
      <c r="KG22" s="158" t="s">
        <v>128</v>
      </c>
      <c r="KH22" s="158" t="s">
        <v>128</v>
      </c>
      <c r="KI22" s="158" t="s">
        <v>128</v>
      </c>
      <c r="KJ22" s="158" t="s">
        <v>128</v>
      </c>
      <c r="KK22" s="158" t="s">
        <v>128</v>
      </c>
      <c r="KL22" s="158" t="s">
        <v>128</v>
      </c>
      <c r="KM22" s="158" t="s">
        <v>128</v>
      </c>
      <c r="KN22" s="158" t="s">
        <v>128</v>
      </c>
      <c r="KO22" s="158" t="s">
        <v>128</v>
      </c>
      <c r="KP22" s="158" t="s">
        <v>128</v>
      </c>
      <c r="KQ22" s="158" t="s">
        <v>128</v>
      </c>
      <c r="KR22" s="158" t="s">
        <v>128</v>
      </c>
      <c r="KS22" s="158" t="s">
        <v>128</v>
      </c>
      <c r="KT22" s="158" t="s">
        <v>128</v>
      </c>
      <c r="KU22" s="158" t="s">
        <v>128</v>
      </c>
      <c r="KV22" s="158" t="s">
        <v>128</v>
      </c>
      <c r="KW22" s="158" t="s">
        <v>128</v>
      </c>
      <c r="KX22" s="158" t="s">
        <v>128</v>
      </c>
      <c r="KY22" s="158" t="s">
        <v>128</v>
      </c>
      <c r="KZ22" s="158" t="s">
        <v>128</v>
      </c>
      <c r="LA22" s="158" t="s">
        <v>128</v>
      </c>
      <c r="LB22" s="158" t="s">
        <v>128</v>
      </c>
      <c r="LC22" s="158" t="s">
        <v>128</v>
      </c>
      <c r="LD22" s="158" t="s">
        <v>128</v>
      </c>
      <c r="LE22" s="158" t="s">
        <v>128</v>
      </c>
      <c r="LF22" s="158" t="s">
        <v>128</v>
      </c>
      <c r="LG22" s="158" t="s">
        <v>128</v>
      </c>
      <c r="LH22" s="158" t="s">
        <v>128</v>
      </c>
      <c r="LI22" s="158" t="s">
        <v>128</v>
      </c>
      <c r="LJ22" s="158" t="s">
        <v>128</v>
      </c>
      <c r="LK22" s="158" t="s">
        <v>128</v>
      </c>
      <c r="LL22" s="158" t="s">
        <v>128</v>
      </c>
      <c r="LM22" s="158" t="s">
        <v>128</v>
      </c>
      <c r="LN22" s="158" t="s">
        <v>128</v>
      </c>
      <c r="LO22" s="158" t="s">
        <v>128</v>
      </c>
      <c r="LP22" s="158" t="s">
        <v>128</v>
      </c>
      <c r="LQ22" s="158" t="s">
        <v>128</v>
      </c>
      <c r="LR22" s="158" t="s">
        <v>128</v>
      </c>
      <c r="LS22" s="158" t="s">
        <v>128</v>
      </c>
      <c r="LT22" s="158" t="s">
        <v>128</v>
      </c>
      <c r="LU22" s="158" t="s">
        <v>128</v>
      </c>
      <c r="LV22" s="158" t="s">
        <v>128</v>
      </c>
      <c r="LW22" s="158" t="s">
        <v>128</v>
      </c>
      <c r="LX22" s="158" t="s">
        <v>128</v>
      </c>
      <c r="LY22" s="158" t="s">
        <v>128</v>
      </c>
      <c r="LZ22" s="158" t="s">
        <v>128</v>
      </c>
      <c r="MA22" s="158" t="s">
        <v>128</v>
      </c>
      <c r="MB22" s="158" t="s">
        <v>128</v>
      </c>
      <c r="MC22" s="158" t="s">
        <v>128</v>
      </c>
      <c r="MD22" s="158" t="s">
        <v>128</v>
      </c>
      <c r="ME22" s="158" t="s">
        <v>128</v>
      </c>
      <c r="MF22" s="158" t="s">
        <v>128</v>
      </c>
      <c r="MG22" s="158" t="s">
        <v>128</v>
      </c>
      <c r="MH22" s="158" t="s">
        <v>128</v>
      </c>
      <c r="MI22" s="158" t="s">
        <v>128</v>
      </c>
      <c r="MJ22" s="158" t="s">
        <v>128</v>
      </c>
      <c r="MK22" s="158" t="s">
        <v>128</v>
      </c>
      <c r="ML22" s="158" t="s">
        <v>128</v>
      </c>
      <c r="MM22" s="158" t="s">
        <v>128</v>
      </c>
      <c r="MN22" s="158" t="s">
        <v>128</v>
      </c>
      <c r="MO22" s="158" t="s">
        <v>128</v>
      </c>
      <c r="MP22" s="158" t="s">
        <v>128</v>
      </c>
      <c r="MQ22" s="158" t="s">
        <v>128</v>
      </c>
      <c r="MR22" s="158" t="s">
        <v>128</v>
      </c>
      <c r="MS22" s="158" t="s">
        <v>128</v>
      </c>
      <c r="MT22" s="158" t="s">
        <v>128</v>
      </c>
      <c r="MU22" s="158" t="s">
        <v>128</v>
      </c>
      <c r="MV22" s="158" t="s">
        <v>128</v>
      </c>
      <c r="MW22" s="158" t="s">
        <v>128</v>
      </c>
      <c r="MX22" s="158" t="s">
        <v>128</v>
      </c>
      <c r="MY22" s="158" t="s">
        <v>128</v>
      </c>
      <c r="MZ22" s="158" t="s">
        <v>128</v>
      </c>
      <c r="NA22" s="158" t="s">
        <v>128</v>
      </c>
      <c r="NB22" s="158" t="s">
        <v>128</v>
      </c>
      <c r="NC22" s="158" t="s">
        <v>128</v>
      </c>
      <c r="ND22" s="158" t="s">
        <v>128</v>
      </c>
      <c r="NE22" s="158" t="s">
        <v>128</v>
      </c>
      <c r="NF22" s="158" t="s">
        <v>128</v>
      </c>
      <c r="NG22" s="158" t="s">
        <v>128</v>
      </c>
      <c r="NH22" s="158" t="s">
        <v>128</v>
      </c>
      <c r="NI22" s="158" t="s">
        <v>128</v>
      </c>
      <c r="NJ22" s="158" t="s">
        <v>128</v>
      </c>
      <c r="NK22" s="158" t="s">
        <v>128</v>
      </c>
      <c r="NL22" s="158" t="s">
        <v>128</v>
      </c>
      <c r="NM22" s="158" t="s">
        <v>128</v>
      </c>
      <c r="NN22" s="158" t="s">
        <v>128</v>
      </c>
      <c r="NO22" s="158" t="s">
        <v>128</v>
      </c>
      <c r="NP22" s="158" t="s">
        <v>128</v>
      </c>
      <c r="NQ22" s="158" t="s">
        <v>128</v>
      </c>
      <c r="NR22" s="158" t="s">
        <v>128</v>
      </c>
      <c r="NS22" s="158" t="s">
        <v>128</v>
      </c>
      <c r="NT22" s="158" t="s">
        <v>128</v>
      </c>
      <c r="NU22" s="158" t="s">
        <v>128</v>
      </c>
      <c r="NV22" s="158" t="s">
        <v>128</v>
      </c>
      <c r="NW22" s="158" t="s">
        <v>128</v>
      </c>
      <c r="NX22" s="158" t="s">
        <v>128</v>
      </c>
      <c r="NY22" s="158" t="s">
        <v>128</v>
      </c>
      <c r="NZ22" s="158" t="s">
        <v>128</v>
      </c>
      <c r="OA22" s="158" t="s">
        <v>128</v>
      </c>
      <c r="OB22" s="158" t="s">
        <v>128</v>
      </c>
      <c r="OC22" s="158" t="s">
        <v>128</v>
      </c>
      <c r="OD22" s="158" t="s">
        <v>128</v>
      </c>
      <c r="OE22" s="170" t="s">
        <v>128</v>
      </c>
      <c r="OF22" s="181"/>
      <c r="OG22" s="175">
        <f t="shared" si="9"/>
        <v>3.7</v>
      </c>
      <c r="OH22" s="66" t="str">
        <f t="shared" si="10"/>
        <v>kg/GJ delivered</v>
      </c>
      <c r="OI22" s="126">
        <f t="shared" si="11"/>
        <v>0.32</v>
      </c>
      <c r="OJ22" s="66" t="str">
        <f t="shared" si="12"/>
        <v>kg/GJ delivered</v>
      </c>
      <c r="OK22" s="66" t="str">
        <f t="shared" si="13"/>
        <v/>
      </c>
      <c r="OL22" s="66" t="str">
        <f t="shared" si="14"/>
        <v/>
      </c>
      <c r="OM22" s="159">
        <f t="shared" si="15"/>
        <v>281</v>
      </c>
      <c r="ON22" s="66" t="str">
        <f t="shared" si="16"/>
        <v>kg/GJ delivered</v>
      </c>
      <c r="OO22" s="126">
        <f t="shared" si="17"/>
        <v>0.2</v>
      </c>
      <c r="OP22" s="66" t="str">
        <f t="shared" si="18"/>
        <v>kg/GJ delivered</v>
      </c>
      <c r="OQ22" s="118">
        <f t="shared" si="19"/>
        <v>1</v>
      </c>
      <c r="OR22" s="66" t="str">
        <f t="shared" si="20"/>
        <v>kg/GJ delivered</v>
      </c>
      <c r="OS22" s="66" t="str">
        <f t="shared" si="21"/>
        <v/>
      </c>
      <c r="OT22" s="66" t="str">
        <f t="shared" si="22"/>
        <v/>
      </c>
      <c r="OU22" s="66" t="str">
        <f t="shared" si="23"/>
        <v/>
      </c>
      <c r="OV22" s="66" t="str">
        <f t="shared" si="24"/>
        <v/>
      </c>
      <c r="OW22" s="66" t="str">
        <f t="shared" si="25"/>
        <v/>
      </c>
      <c r="OX22" s="66" t="str">
        <f t="shared" si="26"/>
        <v/>
      </c>
      <c r="OY22" s="66" t="str">
        <f t="shared" si="27"/>
        <v/>
      </c>
      <c r="OZ22" s="66" t="str">
        <f t="shared" si="28"/>
        <v/>
      </c>
      <c r="PA22" s="66" t="str">
        <f t="shared" si="29"/>
        <v/>
      </c>
      <c r="PB22" s="66" t="str">
        <f t="shared" si="30"/>
        <v/>
      </c>
      <c r="PC22" s="66" t="str">
        <f t="shared" si="31"/>
        <v/>
      </c>
      <c r="PD22" s="66" t="str">
        <f t="shared" si="32"/>
        <v/>
      </c>
      <c r="PE22" s="66" t="str">
        <f t="shared" si="33"/>
        <v/>
      </c>
      <c r="PF22" s="66" t="str">
        <f t="shared" si="34"/>
        <v/>
      </c>
      <c r="PG22" s="66" t="str">
        <f t="shared" si="35"/>
        <v/>
      </c>
      <c r="PH22" s="66" t="str">
        <f t="shared" si="36"/>
        <v/>
      </c>
      <c r="PI22" s="66" t="str">
        <f t="shared" si="37"/>
        <v/>
      </c>
      <c r="PJ22" s="66" t="str">
        <f t="shared" si="38"/>
        <v/>
      </c>
      <c r="PK22" s="66" t="str">
        <f t="shared" si="39"/>
        <v/>
      </c>
      <c r="PL22" s="66" t="str">
        <f t="shared" si="40"/>
        <v/>
      </c>
      <c r="PM22" s="66" t="str">
        <f t="shared" si="41"/>
        <v/>
      </c>
      <c r="PN22" s="66" t="str">
        <f t="shared" si="42"/>
        <v/>
      </c>
      <c r="PO22" s="66" t="str">
        <f t="shared" si="43"/>
        <v/>
      </c>
      <c r="PP22" s="66" t="str">
        <f t="shared" si="44"/>
        <v/>
      </c>
      <c r="PQ22" s="66" t="str">
        <f t="shared" si="45"/>
        <v/>
      </c>
      <c r="PR22" s="66" t="str">
        <f t="shared" si="46"/>
        <v/>
      </c>
      <c r="PS22" s="66" t="str">
        <f t="shared" si="47"/>
        <v/>
      </c>
      <c r="PT22" s="66" t="str">
        <f t="shared" si="48"/>
        <v/>
      </c>
      <c r="PU22" s="66" t="str">
        <f t="shared" si="49"/>
        <v/>
      </c>
      <c r="PV22" s="66" t="str">
        <f t="shared" si="50"/>
        <v/>
      </c>
      <c r="PW22" s="66" t="str">
        <f t="shared" si="51"/>
        <v/>
      </c>
      <c r="PX22" s="66" t="str">
        <f t="shared" si="52"/>
        <v/>
      </c>
      <c r="PY22" s="66" t="str">
        <f t="shared" si="53"/>
        <v/>
      </c>
      <c r="PZ22" s="66" t="str">
        <f t="shared" si="54"/>
        <v/>
      </c>
      <c r="QA22" s="66" t="str">
        <f t="shared" si="55"/>
        <v/>
      </c>
      <c r="QB22" s="66" t="str">
        <f t="shared" si="56"/>
        <v/>
      </c>
      <c r="QC22" s="66" t="str">
        <f t="shared" si="57"/>
        <v/>
      </c>
      <c r="QD22" s="66" t="str">
        <f t="shared" si="58"/>
        <v/>
      </c>
      <c r="QE22" s="66" t="str">
        <f t="shared" si="59"/>
        <v/>
      </c>
      <c r="QF22" s="66" t="str">
        <f t="shared" si="60"/>
        <v/>
      </c>
      <c r="QG22" s="66" t="str">
        <f t="shared" si="61"/>
        <v/>
      </c>
      <c r="QH22" s="66" t="str">
        <f t="shared" si="62"/>
        <v/>
      </c>
      <c r="QI22" s="66" t="str">
        <f t="shared" si="63"/>
        <v/>
      </c>
      <c r="QJ22" s="66" t="str">
        <f t="shared" si="64"/>
        <v/>
      </c>
      <c r="QK22" s="66" t="str">
        <f t="shared" si="65"/>
        <v/>
      </c>
      <c r="QL22" s="66" t="str">
        <f t="shared" si="66"/>
        <v/>
      </c>
      <c r="QM22" s="66" t="str">
        <f t="shared" si="67"/>
        <v/>
      </c>
      <c r="QN22" s="66" t="str">
        <f t="shared" si="68"/>
        <v/>
      </c>
      <c r="QO22" s="66" t="str">
        <f t="shared" si="69"/>
        <v/>
      </c>
      <c r="QP22" s="66" t="str">
        <f t="shared" si="70"/>
        <v/>
      </c>
      <c r="QQ22" s="66" t="str">
        <f t="shared" si="71"/>
        <v/>
      </c>
      <c r="QR22" s="66" t="str">
        <f t="shared" si="72"/>
        <v/>
      </c>
      <c r="QS22" s="66" t="str">
        <f t="shared" si="73"/>
        <v/>
      </c>
      <c r="QT22" s="66" t="str">
        <f t="shared" si="74"/>
        <v/>
      </c>
      <c r="QU22" s="66" t="str">
        <f t="shared" si="75"/>
        <v/>
      </c>
      <c r="QV22" s="66" t="str">
        <f t="shared" si="76"/>
        <v/>
      </c>
      <c r="QW22" s="66" t="str">
        <f t="shared" si="77"/>
        <v/>
      </c>
      <c r="QX22" s="66" t="str">
        <f t="shared" si="78"/>
        <v/>
      </c>
      <c r="QY22" s="66" t="str">
        <f t="shared" si="79"/>
        <v/>
      </c>
      <c r="QZ22" s="66" t="str">
        <f t="shared" si="80"/>
        <v/>
      </c>
      <c r="RA22" s="66" t="str">
        <f t="shared" si="81"/>
        <v/>
      </c>
      <c r="RB22" s="66" t="str">
        <f t="shared" si="82"/>
        <v/>
      </c>
      <c r="RC22" s="66" t="str">
        <f t="shared" si="83"/>
        <v/>
      </c>
      <c r="RD22" s="66" t="str">
        <f t="shared" si="84"/>
        <v/>
      </c>
      <c r="RE22" s="66" t="str">
        <f t="shared" si="85"/>
        <v/>
      </c>
      <c r="RF22" s="66" t="str">
        <f t="shared" si="86"/>
        <v/>
      </c>
      <c r="RG22" s="66" t="str">
        <f t="shared" si="87"/>
        <v/>
      </c>
      <c r="RH22" s="66" t="str">
        <f t="shared" si="88"/>
        <v/>
      </c>
      <c r="RI22" s="66" t="str">
        <f t="shared" si="89"/>
        <v/>
      </c>
      <c r="RJ22" s="66" t="str">
        <f t="shared" si="90"/>
        <v/>
      </c>
      <c r="RK22" s="66" t="str">
        <f t="shared" si="91"/>
        <v/>
      </c>
      <c r="RL22" s="66" t="str">
        <f t="shared" si="92"/>
        <v/>
      </c>
      <c r="RM22" s="66" t="str">
        <f t="shared" si="93"/>
        <v/>
      </c>
      <c r="RN22" s="66" t="str">
        <f t="shared" si="94"/>
        <v/>
      </c>
      <c r="RO22" s="66" t="str">
        <f t="shared" si="95"/>
        <v/>
      </c>
      <c r="RP22" s="66" t="str">
        <f t="shared" si="96"/>
        <v/>
      </c>
      <c r="RQ22" s="66" t="str">
        <f t="shared" si="97"/>
        <v/>
      </c>
      <c r="RR22" s="66" t="str">
        <f t="shared" si="98"/>
        <v/>
      </c>
      <c r="RS22" s="66" t="str">
        <f t="shared" si="99"/>
        <v/>
      </c>
      <c r="RT22" s="66" t="str">
        <f t="shared" si="100"/>
        <v/>
      </c>
      <c r="RU22" s="66" t="str">
        <f t="shared" si="101"/>
        <v/>
      </c>
      <c r="RV22" s="66" t="str">
        <f t="shared" si="102"/>
        <v/>
      </c>
      <c r="RW22" s="66" t="str">
        <f t="shared" si="103"/>
        <v/>
      </c>
      <c r="RX22" s="66" t="str">
        <f t="shared" si="104"/>
        <v/>
      </c>
      <c r="RY22" s="66" t="str">
        <f t="shared" si="105"/>
        <v/>
      </c>
      <c r="RZ22" s="66" t="str">
        <f t="shared" si="106"/>
        <v/>
      </c>
      <c r="SA22" s="66" t="str">
        <f t="shared" si="107"/>
        <v/>
      </c>
      <c r="SB22" s="66" t="str">
        <f t="shared" si="108"/>
        <v/>
      </c>
      <c r="SC22" s="66" t="str">
        <f t="shared" si="109"/>
        <v/>
      </c>
      <c r="SD22" s="66" t="str">
        <f t="shared" si="110"/>
        <v/>
      </c>
      <c r="SE22" s="66" t="str">
        <f t="shared" si="111"/>
        <v/>
      </c>
      <c r="SF22" s="66" t="str">
        <f t="shared" si="112"/>
        <v/>
      </c>
      <c r="SG22" s="66" t="str">
        <f t="shared" si="113"/>
        <v/>
      </c>
      <c r="SH22" s="66" t="str">
        <f t="shared" si="114"/>
        <v/>
      </c>
      <c r="SI22" s="66" t="str">
        <f t="shared" si="115"/>
        <v/>
      </c>
      <c r="SJ22" s="66" t="str">
        <f t="shared" si="116"/>
        <v/>
      </c>
      <c r="SK22" s="66" t="str">
        <f t="shared" si="117"/>
        <v/>
      </c>
      <c r="SL22" s="66" t="str">
        <f t="shared" si="118"/>
        <v/>
      </c>
      <c r="SM22" s="66" t="str">
        <f t="shared" si="119"/>
        <v/>
      </c>
      <c r="SN22" s="66" t="str">
        <f t="shared" si="120"/>
        <v/>
      </c>
      <c r="SO22" s="66" t="str">
        <f t="shared" si="121"/>
        <v/>
      </c>
      <c r="SP22" s="66" t="str">
        <f t="shared" si="122"/>
        <v/>
      </c>
      <c r="SQ22" s="66" t="str">
        <f t="shared" si="123"/>
        <v/>
      </c>
      <c r="SR22" s="66" t="str">
        <f t="shared" si="124"/>
        <v/>
      </c>
      <c r="SS22" s="66" t="str">
        <f t="shared" si="125"/>
        <v/>
      </c>
      <c r="ST22" s="66" t="str">
        <f t="shared" si="126"/>
        <v/>
      </c>
      <c r="SU22" s="66" t="str">
        <f t="shared" si="127"/>
        <v/>
      </c>
      <c r="SV22" s="66" t="str">
        <f t="shared" si="128"/>
        <v/>
      </c>
      <c r="SW22" s="66" t="str">
        <f t="shared" si="129"/>
        <v/>
      </c>
      <c r="SX22" s="66" t="str">
        <f t="shared" si="130"/>
        <v/>
      </c>
      <c r="SY22" s="66" t="str">
        <f t="shared" si="131"/>
        <v/>
      </c>
      <c r="SZ22" s="66" t="str">
        <f t="shared" si="132"/>
        <v/>
      </c>
      <c r="TA22" s="66" t="str">
        <f t="shared" si="133"/>
        <v/>
      </c>
      <c r="TB22" s="66" t="str">
        <f t="shared" si="134"/>
        <v/>
      </c>
      <c r="TC22" s="66" t="str">
        <f t="shared" si="135"/>
        <v/>
      </c>
      <c r="TD22" s="66" t="str">
        <f t="shared" si="136"/>
        <v/>
      </c>
      <c r="TE22" s="66" t="str">
        <f t="shared" si="137"/>
        <v/>
      </c>
      <c r="TF22" s="66" t="str">
        <f t="shared" si="138"/>
        <v/>
      </c>
      <c r="TG22" s="66" t="str">
        <f t="shared" si="139"/>
        <v/>
      </c>
      <c r="TH22" s="66" t="str">
        <f t="shared" si="140"/>
        <v/>
      </c>
      <c r="TI22" s="66" t="str">
        <f t="shared" si="141"/>
        <v/>
      </c>
      <c r="TJ22" s="66" t="str">
        <f t="shared" si="142"/>
        <v/>
      </c>
      <c r="TK22" s="66" t="str">
        <f t="shared" si="143"/>
        <v/>
      </c>
      <c r="TL22" s="66" t="str">
        <f t="shared" si="144"/>
        <v/>
      </c>
      <c r="TM22" s="66" t="str">
        <f t="shared" si="145"/>
        <v/>
      </c>
      <c r="TN22" s="66" t="str">
        <f t="shared" si="146"/>
        <v/>
      </c>
      <c r="TO22" s="66" t="str">
        <f t="shared" si="147"/>
        <v/>
      </c>
      <c r="TP22" s="66" t="str">
        <f t="shared" si="148"/>
        <v/>
      </c>
      <c r="TQ22" s="66" t="str">
        <f t="shared" si="149"/>
        <v/>
      </c>
      <c r="TR22" s="66" t="str">
        <f t="shared" si="150"/>
        <v/>
      </c>
      <c r="TS22" s="66" t="str">
        <f t="shared" si="151"/>
        <v/>
      </c>
      <c r="TT22" s="66" t="str">
        <f t="shared" si="152"/>
        <v/>
      </c>
      <c r="TU22" s="66" t="str">
        <f t="shared" si="153"/>
        <v/>
      </c>
      <c r="TV22" s="66" t="str">
        <f t="shared" si="154"/>
        <v/>
      </c>
      <c r="TW22" s="66" t="str">
        <f t="shared" si="155"/>
        <v/>
      </c>
      <c r="TX22" s="66" t="str">
        <f t="shared" si="156"/>
        <v/>
      </c>
      <c r="TY22" s="66" t="str">
        <f t="shared" si="157"/>
        <v/>
      </c>
      <c r="TZ22" s="66" t="str">
        <f t="shared" si="158"/>
        <v/>
      </c>
      <c r="UA22" s="66" t="str">
        <f t="shared" si="159"/>
        <v/>
      </c>
      <c r="UB22" s="66" t="str">
        <f t="shared" si="160"/>
        <v/>
      </c>
      <c r="UC22" s="66" t="str">
        <f t="shared" si="161"/>
        <v/>
      </c>
      <c r="UD22" s="66" t="str">
        <f t="shared" si="162"/>
        <v/>
      </c>
      <c r="UE22" s="66" t="str">
        <f t="shared" si="163"/>
        <v/>
      </c>
      <c r="UF22" s="66" t="str">
        <f t="shared" si="164"/>
        <v/>
      </c>
      <c r="UG22" s="66" t="str">
        <f t="shared" si="165"/>
        <v/>
      </c>
      <c r="UH22" s="66" t="str">
        <f t="shared" si="166"/>
        <v/>
      </c>
      <c r="UI22" s="66" t="str">
        <f t="shared" si="167"/>
        <v/>
      </c>
      <c r="UJ22" s="66" t="str">
        <f t="shared" si="168"/>
        <v/>
      </c>
      <c r="UK22" s="66" t="str">
        <f t="shared" si="169"/>
        <v/>
      </c>
      <c r="UL22" s="66" t="str">
        <f t="shared" si="170"/>
        <v/>
      </c>
      <c r="UM22" s="66" t="str">
        <f t="shared" si="171"/>
        <v/>
      </c>
      <c r="UN22" s="66" t="str">
        <f t="shared" si="172"/>
        <v/>
      </c>
      <c r="UO22" s="66" t="str">
        <f t="shared" si="173"/>
        <v/>
      </c>
      <c r="UP22" s="66" t="str">
        <f t="shared" si="174"/>
        <v/>
      </c>
      <c r="UQ22" s="66" t="str">
        <f t="shared" si="175"/>
        <v/>
      </c>
      <c r="UR22" s="66" t="str">
        <f t="shared" si="176"/>
        <v/>
      </c>
      <c r="US22" s="66" t="str">
        <f t="shared" si="177"/>
        <v/>
      </c>
      <c r="UT22" s="66" t="str">
        <f t="shared" si="178"/>
        <v/>
      </c>
      <c r="UU22" s="66" t="str">
        <f t="shared" si="179"/>
        <v/>
      </c>
      <c r="UV22" s="66" t="str">
        <f t="shared" si="180"/>
        <v/>
      </c>
      <c r="UW22" s="66" t="str">
        <f t="shared" si="181"/>
        <v/>
      </c>
      <c r="UX22" s="66" t="str">
        <f t="shared" si="182"/>
        <v/>
      </c>
      <c r="UY22" s="66" t="str">
        <f t="shared" si="183"/>
        <v/>
      </c>
      <c r="UZ22" s="66" t="str">
        <f t="shared" si="184"/>
        <v/>
      </c>
      <c r="VA22" s="66" t="str">
        <f t="shared" si="185"/>
        <v/>
      </c>
      <c r="VB22" s="66" t="str">
        <f t="shared" si="186"/>
        <v/>
      </c>
      <c r="VC22" s="66" t="str">
        <f t="shared" si="187"/>
        <v/>
      </c>
      <c r="VD22" s="66" t="str">
        <f t="shared" si="188"/>
        <v/>
      </c>
      <c r="VE22" s="66" t="str">
        <f t="shared" si="189"/>
        <v/>
      </c>
      <c r="VF22" s="66" t="str">
        <f t="shared" si="190"/>
        <v/>
      </c>
      <c r="VG22" s="66" t="str">
        <f t="shared" si="191"/>
        <v/>
      </c>
      <c r="VH22" s="66" t="str">
        <f t="shared" si="192"/>
        <v/>
      </c>
      <c r="VI22" s="66" t="str">
        <f t="shared" si="193"/>
        <v/>
      </c>
      <c r="VJ22" s="66" t="str">
        <f t="shared" si="194"/>
        <v/>
      </c>
      <c r="VK22" s="66" t="str">
        <f t="shared" si="195"/>
        <v/>
      </c>
      <c r="VL22" s="66" t="str">
        <f t="shared" si="196"/>
        <v/>
      </c>
      <c r="VM22" s="66" t="str">
        <f t="shared" si="197"/>
        <v/>
      </c>
      <c r="VN22" s="66" t="str">
        <f t="shared" si="198"/>
        <v/>
      </c>
      <c r="VO22" s="66" t="str">
        <f t="shared" si="199"/>
        <v/>
      </c>
      <c r="VP22" s="66" t="str">
        <f t="shared" si="200"/>
        <v/>
      </c>
      <c r="VQ22" s="66" t="str">
        <f t="shared" si="201"/>
        <v/>
      </c>
      <c r="VR22" s="66" t="str">
        <f t="shared" si="202"/>
        <v/>
      </c>
      <c r="VS22" s="66" t="str">
        <f t="shared" si="203"/>
        <v/>
      </c>
      <c r="VT22" s="66" t="str">
        <f t="shared" si="204"/>
        <v/>
      </c>
      <c r="VU22" s="66" t="str">
        <f t="shared" si="205"/>
        <v/>
      </c>
      <c r="VV22" s="66" t="str">
        <f t="shared" si="206"/>
        <v/>
      </c>
      <c r="VW22" s="66" t="str">
        <f t="shared" si="207"/>
        <v/>
      </c>
      <c r="VX22" s="66" t="str">
        <f t="shared" si="208"/>
        <v/>
      </c>
      <c r="VY22" s="66" t="str">
        <f t="shared" si="209"/>
        <v/>
      </c>
      <c r="VZ22" s="66" t="str">
        <f t="shared" si="210"/>
        <v/>
      </c>
      <c r="WA22" s="66" t="str">
        <f t="shared" si="211"/>
        <v/>
      </c>
      <c r="WB22" s="66" t="str">
        <f t="shared" si="212"/>
        <v/>
      </c>
      <c r="WC22" s="66" t="str">
        <f t="shared" si="213"/>
        <v/>
      </c>
      <c r="WD22" s="66" t="str">
        <f t="shared" si="214"/>
        <v/>
      </c>
      <c r="WE22" s="66" t="str">
        <f t="shared" si="215"/>
        <v/>
      </c>
      <c r="WF22" s="66" t="str">
        <f t="shared" si="216"/>
        <v/>
      </c>
      <c r="WG22" s="66" t="str">
        <f t="shared" si="217"/>
        <v/>
      </c>
      <c r="WH22" s="66" t="str">
        <f t="shared" si="218"/>
        <v/>
      </c>
      <c r="WI22" s="66" t="str">
        <f t="shared" si="219"/>
        <v/>
      </c>
      <c r="WJ22" s="66" t="str">
        <f t="shared" si="220"/>
        <v/>
      </c>
      <c r="WK22" s="66" t="str">
        <f t="shared" si="221"/>
        <v/>
      </c>
      <c r="WL22" s="66" t="str">
        <f t="shared" si="222"/>
        <v/>
      </c>
      <c r="WM22" s="66" t="str">
        <f t="shared" si="223"/>
        <v/>
      </c>
      <c r="WN22" s="66" t="str">
        <f t="shared" si="224"/>
        <v/>
      </c>
      <c r="WO22" s="66" t="str">
        <f t="shared" si="225"/>
        <v/>
      </c>
      <c r="WP22" s="66" t="str">
        <f t="shared" si="226"/>
        <v/>
      </c>
      <c r="WQ22" s="66" t="str">
        <f t="shared" si="227"/>
        <v/>
      </c>
      <c r="WR22" s="66" t="str">
        <f t="shared" si="228"/>
        <v/>
      </c>
      <c r="WS22" s="66" t="str">
        <f t="shared" si="229"/>
        <v/>
      </c>
      <c r="WT22" s="66" t="str">
        <f t="shared" si="230"/>
        <v/>
      </c>
      <c r="WU22" s="66" t="str">
        <f t="shared" si="231"/>
        <v/>
      </c>
      <c r="WV22" s="66" t="str">
        <f t="shared" si="232"/>
        <v/>
      </c>
      <c r="WW22" s="66" t="str">
        <f t="shared" si="233"/>
        <v/>
      </c>
      <c r="WX22" s="66" t="str">
        <f t="shared" si="234"/>
        <v/>
      </c>
      <c r="WY22" s="66" t="str">
        <f t="shared" si="235"/>
        <v/>
      </c>
      <c r="WZ22" s="66" t="str">
        <f t="shared" si="236"/>
        <v/>
      </c>
      <c r="XA22" s="66" t="str">
        <f t="shared" si="237"/>
        <v/>
      </c>
      <c r="XB22" s="66" t="str">
        <f t="shared" si="238"/>
        <v/>
      </c>
      <c r="XC22" s="66" t="str">
        <f t="shared" si="239"/>
        <v/>
      </c>
      <c r="XD22" s="66" t="str">
        <f t="shared" si="240"/>
        <v/>
      </c>
      <c r="XE22" s="66" t="str">
        <f t="shared" si="241"/>
        <v/>
      </c>
      <c r="XF22" s="66" t="str">
        <f t="shared" si="242"/>
        <v/>
      </c>
      <c r="XG22" s="66" t="str">
        <f t="shared" si="243"/>
        <v/>
      </c>
      <c r="XH22" s="66" t="str">
        <f t="shared" si="244"/>
        <v/>
      </c>
      <c r="XI22" s="66" t="str">
        <f t="shared" si="245"/>
        <v/>
      </c>
      <c r="XJ22" s="66" t="str">
        <f t="shared" si="246"/>
        <v/>
      </c>
      <c r="XK22" s="66" t="str">
        <f t="shared" si="247"/>
        <v/>
      </c>
      <c r="XL22" s="66" t="str">
        <f t="shared" si="248"/>
        <v/>
      </c>
      <c r="XM22" s="66" t="str">
        <f t="shared" si="249"/>
        <v/>
      </c>
      <c r="XN22" s="66" t="str">
        <f t="shared" si="250"/>
        <v/>
      </c>
      <c r="XO22" s="66" t="str">
        <f t="shared" si="251"/>
        <v/>
      </c>
      <c r="XP22" s="66" t="str">
        <f t="shared" si="252"/>
        <v/>
      </c>
      <c r="XQ22" s="66" t="str">
        <f t="shared" si="253"/>
        <v/>
      </c>
      <c r="XR22" s="66" t="str">
        <f t="shared" si="254"/>
        <v/>
      </c>
      <c r="XS22" s="66" t="str">
        <f t="shared" si="255"/>
        <v/>
      </c>
      <c r="XT22" s="66" t="str">
        <f t="shared" si="256"/>
        <v/>
      </c>
      <c r="XU22" s="66" t="str">
        <f t="shared" si="257"/>
        <v/>
      </c>
      <c r="XV22" s="66" t="str">
        <f t="shared" si="258"/>
        <v/>
      </c>
      <c r="XW22" s="66" t="str">
        <f t="shared" si="259"/>
        <v/>
      </c>
      <c r="XX22" s="66" t="str">
        <f t="shared" si="260"/>
        <v/>
      </c>
      <c r="XY22" s="66" t="str">
        <f t="shared" si="261"/>
        <v/>
      </c>
      <c r="XZ22" s="66" t="str">
        <f t="shared" si="262"/>
        <v/>
      </c>
      <c r="YA22" s="66" t="str">
        <f t="shared" si="263"/>
        <v/>
      </c>
      <c r="YB22" s="66" t="str">
        <f t="shared" si="264"/>
        <v/>
      </c>
      <c r="YC22" s="66" t="str">
        <f t="shared" si="265"/>
        <v/>
      </c>
      <c r="YD22" s="66" t="str">
        <f t="shared" si="266"/>
        <v/>
      </c>
      <c r="YE22" s="66" t="str">
        <f t="shared" si="267"/>
        <v/>
      </c>
      <c r="YF22" s="66" t="str">
        <f t="shared" si="268"/>
        <v/>
      </c>
      <c r="YG22" s="66" t="str">
        <f t="shared" si="269"/>
        <v/>
      </c>
      <c r="YH22" s="66" t="str">
        <f t="shared" si="270"/>
        <v/>
      </c>
      <c r="YI22" s="66" t="str">
        <f t="shared" si="271"/>
        <v/>
      </c>
      <c r="YJ22" s="66" t="str">
        <f t="shared" si="272"/>
        <v/>
      </c>
      <c r="YK22" s="66" t="str">
        <f t="shared" si="273"/>
        <v/>
      </c>
      <c r="YL22" s="66" t="str">
        <f t="shared" si="274"/>
        <v/>
      </c>
      <c r="YM22" s="66" t="str">
        <f t="shared" si="275"/>
        <v/>
      </c>
      <c r="YN22" s="66" t="str">
        <f t="shared" si="276"/>
        <v/>
      </c>
      <c r="YO22" s="66" t="str">
        <f t="shared" si="277"/>
        <v/>
      </c>
      <c r="YP22" s="66" t="str">
        <f t="shared" si="278"/>
        <v/>
      </c>
      <c r="YQ22" s="66" t="str">
        <f t="shared" si="279"/>
        <v/>
      </c>
      <c r="YR22" s="66" t="str">
        <f t="shared" si="280"/>
        <v/>
      </c>
      <c r="YS22" s="66" t="str">
        <f t="shared" si="281"/>
        <v/>
      </c>
      <c r="YT22" s="66" t="str">
        <f t="shared" si="282"/>
        <v/>
      </c>
      <c r="YU22" s="66" t="str">
        <f t="shared" si="283"/>
        <v/>
      </c>
      <c r="YV22" s="66" t="str">
        <f t="shared" si="284"/>
        <v/>
      </c>
      <c r="YW22" s="66" t="str">
        <f t="shared" si="285"/>
        <v/>
      </c>
      <c r="YX22" s="66" t="str">
        <f t="shared" si="286"/>
        <v/>
      </c>
      <c r="YY22" s="66" t="str">
        <f t="shared" si="287"/>
        <v/>
      </c>
      <c r="YZ22" s="66" t="str">
        <f t="shared" si="288"/>
        <v/>
      </c>
      <c r="ZA22" s="66" t="str">
        <f t="shared" si="289"/>
        <v/>
      </c>
      <c r="ZB22" s="66" t="str">
        <f t="shared" si="290"/>
        <v/>
      </c>
      <c r="ZC22" s="66" t="str">
        <f t="shared" si="291"/>
        <v/>
      </c>
      <c r="ZD22" s="66" t="str">
        <f t="shared" si="292"/>
        <v/>
      </c>
      <c r="ZE22" s="66" t="str">
        <f t="shared" si="293"/>
        <v/>
      </c>
      <c r="ZF22" s="66" t="str">
        <f t="shared" si="294"/>
        <v/>
      </c>
      <c r="ZG22" s="66" t="str">
        <f t="shared" si="295"/>
        <v/>
      </c>
      <c r="ZH22" s="66" t="str">
        <f t="shared" si="296"/>
        <v/>
      </c>
      <c r="ZI22" s="66" t="str">
        <f t="shared" si="297"/>
        <v/>
      </c>
      <c r="ZJ22" s="66" t="str">
        <f t="shared" si="298"/>
        <v/>
      </c>
      <c r="ZK22" s="66" t="str">
        <f t="shared" si="299"/>
        <v/>
      </c>
      <c r="ZL22" s="66" t="str">
        <f t="shared" si="300"/>
        <v/>
      </c>
      <c r="ZM22" s="66" t="str">
        <f t="shared" si="301"/>
        <v/>
      </c>
      <c r="ZN22" s="66" t="str">
        <f t="shared" si="302"/>
        <v/>
      </c>
      <c r="ZO22" s="66" t="str">
        <f t="shared" si="303"/>
        <v/>
      </c>
      <c r="ZP22" s="66" t="str">
        <f t="shared" si="304"/>
        <v/>
      </c>
      <c r="ZQ22" s="66" t="str">
        <f t="shared" si="305"/>
        <v/>
      </c>
      <c r="ZR22" s="66" t="str">
        <f t="shared" si="306"/>
        <v/>
      </c>
      <c r="ZS22" s="66" t="str">
        <f t="shared" si="307"/>
        <v/>
      </c>
      <c r="ZT22" s="66" t="str">
        <f t="shared" si="308"/>
        <v/>
      </c>
      <c r="ZU22" s="66" t="str">
        <f t="shared" si="309"/>
        <v/>
      </c>
      <c r="ZV22" s="66" t="str">
        <f t="shared" si="310"/>
        <v/>
      </c>
      <c r="ZW22" s="66" t="str">
        <f t="shared" si="311"/>
        <v/>
      </c>
      <c r="ZX22" s="66" t="str">
        <f t="shared" si="312"/>
        <v/>
      </c>
      <c r="ZY22" s="66" t="str">
        <f t="shared" si="313"/>
        <v/>
      </c>
      <c r="ZZ22" s="66" t="str">
        <f t="shared" si="314"/>
        <v/>
      </c>
      <c r="AAA22" s="66" t="str">
        <f t="shared" si="315"/>
        <v/>
      </c>
      <c r="AAB22" s="66" t="str">
        <f t="shared" si="316"/>
        <v/>
      </c>
      <c r="AAC22" s="66" t="str">
        <f t="shared" si="317"/>
        <v/>
      </c>
      <c r="AAD22" s="66" t="str">
        <f t="shared" si="318"/>
        <v/>
      </c>
      <c r="AAE22" s="66" t="str">
        <f t="shared" si="319"/>
        <v/>
      </c>
      <c r="AAF22" s="66" t="str">
        <f t="shared" si="320"/>
        <v/>
      </c>
      <c r="AAG22" s="66" t="str">
        <f t="shared" si="321"/>
        <v/>
      </c>
      <c r="AAH22" s="66" t="str">
        <f t="shared" si="322"/>
        <v/>
      </c>
      <c r="AAI22" s="66" t="str">
        <f t="shared" si="323"/>
        <v/>
      </c>
      <c r="AAJ22" s="66" t="str">
        <f t="shared" si="324"/>
        <v/>
      </c>
      <c r="AAK22" s="66" t="str">
        <f t="shared" si="325"/>
        <v/>
      </c>
      <c r="AAL22" s="66" t="str">
        <f t="shared" si="326"/>
        <v/>
      </c>
      <c r="AAM22" s="66" t="str">
        <f t="shared" si="327"/>
        <v/>
      </c>
      <c r="AAN22" s="66" t="str">
        <f t="shared" si="328"/>
        <v/>
      </c>
      <c r="AAO22" s="66" t="str">
        <f t="shared" si="329"/>
        <v/>
      </c>
      <c r="AAP22" s="66" t="str">
        <f t="shared" si="330"/>
        <v/>
      </c>
      <c r="AAQ22" s="66" t="str">
        <f t="shared" si="331"/>
        <v/>
      </c>
      <c r="AAR22" s="66" t="str">
        <f t="shared" si="332"/>
        <v/>
      </c>
      <c r="AAS22" s="66" t="str">
        <f t="shared" si="333"/>
        <v/>
      </c>
      <c r="AAT22" s="66" t="str">
        <f t="shared" si="334"/>
        <v/>
      </c>
      <c r="AAU22" s="66" t="str">
        <f t="shared" si="335"/>
        <v/>
      </c>
      <c r="AAV22" s="66" t="str">
        <f t="shared" si="336"/>
        <v/>
      </c>
      <c r="AAW22" s="66" t="str">
        <f t="shared" si="337"/>
        <v/>
      </c>
      <c r="AAX22" s="66" t="str">
        <f t="shared" si="338"/>
        <v/>
      </c>
      <c r="AAY22" s="66" t="str">
        <f t="shared" si="339"/>
        <v/>
      </c>
      <c r="AAZ22" s="66" t="str">
        <f t="shared" si="340"/>
        <v/>
      </c>
      <c r="ABA22" s="66" t="str">
        <f t="shared" si="341"/>
        <v/>
      </c>
      <c r="ABB22" s="66" t="str">
        <f t="shared" si="342"/>
        <v/>
      </c>
      <c r="ABC22" s="66" t="str">
        <f t="shared" si="343"/>
        <v/>
      </c>
      <c r="ABD22" s="66" t="str">
        <f t="shared" si="344"/>
        <v/>
      </c>
      <c r="ABE22" s="66" t="str">
        <f t="shared" si="345"/>
        <v/>
      </c>
      <c r="ABF22" s="66" t="str">
        <f t="shared" si="346"/>
        <v/>
      </c>
      <c r="ABG22" s="66" t="str">
        <f t="shared" si="347"/>
        <v/>
      </c>
      <c r="ABH22" s="66" t="str">
        <f t="shared" si="348"/>
        <v/>
      </c>
      <c r="ABI22" s="66" t="str">
        <f t="shared" si="349"/>
        <v/>
      </c>
      <c r="ABJ22" s="66" t="str">
        <f t="shared" si="350"/>
        <v/>
      </c>
      <c r="ABK22" s="66" t="str">
        <f t="shared" si="351"/>
        <v/>
      </c>
      <c r="ABL22" s="66" t="str">
        <f t="shared" si="352"/>
        <v/>
      </c>
      <c r="ABM22" s="66" t="str">
        <f t="shared" si="353"/>
        <v/>
      </c>
      <c r="ABN22" s="66" t="str">
        <f t="shared" si="354"/>
        <v/>
      </c>
      <c r="ABO22" s="66" t="str">
        <f t="shared" si="355"/>
        <v/>
      </c>
      <c r="ABP22" s="66" t="str">
        <f t="shared" si="356"/>
        <v/>
      </c>
      <c r="ABQ22" s="66" t="str">
        <f t="shared" si="357"/>
        <v/>
      </c>
      <c r="ABR22" s="66" t="str">
        <f t="shared" si="358"/>
        <v/>
      </c>
      <c r="ABS22" s="66" t="str">
        <f t="shared" si="359"/>
        <v/>
      </c>
      <c r="ABT22" s="66" t="str">
        <f t="shared" si="360"/>
        <v/>
      </c>
      <c r="ABU22" s="66" t="str">
        <f t="shared" si="361"/>
        <v/>
      </c>
      <c r="ABV22" s="66" t="str">
        <f t="shared" si="362"/>
        <v/>
      </c>
      <c r="ABW22" s="66" t="str">
        <f t="shared" si="363"/>
        <v/>
      </c>
      <c r="ABX22" s="66" t="str">
        <f t="shared" si="364"/>
        <v/>
      </c>
      <c r="ABY22" s="66" t="str">
        <f t="shared" si="365"/>
        <v/>
      </c>
      <c r="ABZ22" s="66" t="str">
        <f t="shared" si="366"/>
        <v/>
      </c>
      <c r="ACA22" s="66" t="str">
        <f t="shared" si="367"/>
        <v/>
      </c>
      <c r="ACB22" s="66" t="str">
        <f t="shared" si="368"/>
        <v/>
      </c>
      <c r="ACC22" s="66" t="str">
        <f t="shared" si="369"/>
        <v/>
      </c>
      <c r="ACD22" s="66" t="str">
        <f t="shared" si="370"/>
        <v/>
      </c>
      <c r="ACE22" s="66" t="str">
        <f t="shared" si="371"/>
        <v/>
      </c>
      <c r="ACF22" s="66" t="str">
        <f t="shared" si="372"/>
        <v/>
      </c>
      <c r="ACG22" s="66" t="str">
        <f t="shared" si="373"/>
        <v/>
      </c>
      <c r="ACH22" s="66" t="str">
        <f t="shared" si="374"/>
        <v/>
      </c>
      <c r="ACI22" s="66" t="str">
        <f t="shared" si="375"/>
        <v/>
      </c>
      <c r="ACJ22" s="66" t="str">
        <f t="shared" si="376"/>
        <v/>
      </c>
      <c r="ACK22" s="66" t="str">
        <f t="shared" si="377"/>
        <v/>
      </c>
      <c r="ACL22" s="66" t="str">
        <f t="shared" si="378"/>
        <v/>
      </c>
      <c r="ACM22" s="66" t="str">
        <f t="shared" ref="ACM22:ACN22" si="401">IF(AND(ACS$3="Unit", ACL22=""), "", IF(AND(ACS$3="Unit", ACL22="-"),"", IF(ACS$3="Unit", "kg/GJ delivered", IF(AND(NY22&lt;&gt;"", NY22&lt;&gt;"-", NX22="-"),"", IF($H22="","", IF(NX22="nd", "",IF(NX22="&lt;n.a.&gt;", "", IF(NY22="#/MJ", "", IF(NY22="kg/GJ delivered",NX22,IF(NY22="g/MJ delivered",NX22,IF(NY22="kg/MJ delivered",NX22*1000,IF(NY22="mg/MJ delivered",NX22/1000,IF(NY22="g/kg",((NX22)*(1/$I22)*(1/$H22)),IF(NY22="mg/kg",((NX22/1000)*(1/$I22)*(1/$H22)),IF(NY22="mg/MJ delivered",NX22/1000,IF(NY22="-","","Error"))))))))))))))))</f>
        <v/>
      </c>
      <c r="ACN22" s="66" t="str">
        <f t="shared" si="401"/>
        <v/>
      </c>
      <c r="ACO22" s="66" t="str">
        <f t="shared" si="380"/>
        <v/>
      </c>
      <c r="ACP22" s="66" t="str">
        <f t="shared" si="381"/>
        <v/>
      </c>
      <c r="ACQ22" s="66" t="str">
        <f t="shared" si="382"/>
        <v/>
      </c>
      <c r="ACR22" s="66" t="str">
        <f t="shared" si="383"/>
        <v/>
      </c>
      <c r="ACS22" s="66" t="str">
        <f t="shared" si="384"/>
        <v/>
      </c>
      <c r="ACT22" s="66" t="str">
        <f t="shared" si="385"/>
        <v/>
      </c>
    </row>
    <row r="23" spans="2:774" ht="15.75" customHeight="1" x14ac:dyDescent="0.25">
      <c r="B23" s="66">
        <v>82</v>
      </c>
      <c r="C23" s="66" t="s">
        <v>325</v>
      </c>
      <c r="D23" s="66" t="s">
        <v>362</v>
      </c>
      <c r="E23" s="156" t="s">
        <v>396</v>
      </c>
      <c r="F23" s="66" t="s">
        <v>497</v>
      </c>
      <c r="G23" s="66" t="s">
        <v>492</v>
      </c>
      <c r="H23" s="126">
        <v>0.22600000000000001</v>
      </c>
      <c r="I23" s="130">
        <f>'Heating Values'!$D$35</f>
        <v>13.95</v>
      </c>
      <c r="J23" s="66" t="str">
        <f t="shared" si="0"/>
        <v>Firewood, Improved, GLO</v>
      </c>
      <c r="K23" s="66" t="s">
        <v>1254</v>
      </c>
      <c r="L23" s="66" t="s">
        <v>1254</v>
      </c>
      <c r="M23" s="66" t="s">
        <v>1254</v>
      </c>
      <c r="N23" s="66" t="s">
        <v>1254</v>
      </c>
      <c r="O23" s="66" t="s">
        <v>2109</v>
      </c>
      <c r="P23" s="66" t="str">
        <f t="shared" si="8"/>
        <v>GLO</v>
      </c>
      <c r="Q23" s="66" t="s">
        <v>306</v>
      </c>
      <c r="R23" s="162">
        <v>12.4</v>
      </c>
      <c r="S23" s="158" t="s">
        <v>66</v>
      </c>
      <c r="T23" s="163">
        <v>0.95</v>
      </c>
      <c r="U23" s="158" t="s">
        <v>66</v>
      </c>
      <c r="V23" s="158" t="s">
        <v>128</v>
      </c>
      <c r="W23" s="158" t="s">
        <v>128</v>
      </c>
      <c r="X23" s="164">
        <v>435</v>
      </c>
      <c r="Y23" s="158" t="s">
        <v>66</v>
      </c>
      <c r="Z23" s="163">
        <v>0.8</v>
      </c>
      <c r="AA23" s="158" t="s">
        <v>66</v>
      </c>
      <c r="AB23" s="165">
        <v>4.0999999999999996</v>
      </c>
      <c r="AC23" s="158" t="s">
        <v>66</v>
      </c>
      <c r="AD23" s="166">
        <v>1530000000000000</v>
      </c>
      <c r="AE23" s="158" t="s">
        <v>387</v>
      </c>
      <c r="AF23" s="158" t="s">
        <v>128</v>
      </c>
      <c r="AG23" s="158" t="s">
        <v>128</v>
      </c>
      <c r="AH23" s="158" t="s">
        <v>128</v>
      </c>
      <c r="AI23" s="158" t="s">
        <v>128</v>
      </c>
      <c r="AJ23" s="158" t="s">
        <v>128</v>
      </c>
      <c r="AK23" s="158" t="s">
        <v>128</v>
      </c>
      <c r="AL23" s="158" t="s">
        <v>128</v>
      </c>
      <c r="AM23" s="158" t="s">
        <v>128</v>
      </c>
      <c r="AN23" s="158" t="s">
        <v>128</v>
      </c>
      <c r="AO23" s="158" t="s">
        <v>128</v>
      </c>
      <c r="AP23" s="158" t="s">
        <v>128</v>
      </c>
      <c r="AQ23" s="158" t="s">
        <v>128</v>
      </c>
      <c r="AR23" s="158" t="s">
        <v>128</v>
      </c>
      <c r="AS23" s="158" t="s">
        <v>128</v>
      </c>
      <c r="AT23" s="158" t="s">
        <v>128</v>
      </c>
      <c r="AU23" s="158" t="s">
        <v>128</v>
      </c>
      <c r="AV23" s="158" t="s">
        <v>128</v>
      </c>
      <c r="AW23" s="158" t="s">
        <v>128</v>
      </c>
      <c r="AX23" s="158" t="s">
        <v>128</v>
      </c>
      <c r="AY23" s="158" t="s">
        <v>128</v>
      </c>
      <c r="AZ23" s="158" t="s">
        <v>128</v>
      </c>
      <c r="BA23" s="158" t="s">
        <v>128</v>
      </c>
      <c r="BB23" s="158" t="s">
        <v>128</v>
      </c>
      <c r="BC23" s="158" t="s">
        <v>128</v>
      </c>
      <c r="BD23" s="158" t="s">
        <v>128</v>
      </c>
      <c r="BE23" s="158" t="s">
        <v>128</v>
      </c>
      <c r="BF23" s="158" t="s">
        <v>128</v>
      </c>
      <c r="BG23" s="158" t="s">
        <v>128</v>
      </c>
      <c r="BH23" s="158" t="s">
        <v>128</v>
      </c>
      <c r="BI23" s="158" t="s">
        <v>128</v>
      </c>
      <c r="BJ23" s="158" t="s">
        <v>128</v>
      </c>
      <c r="BK23" s="158" t="s">
        <v>128</v>
      </c>
      <c r="BL23" s="158" t="s">
        <v>128</v>
      </c>
      <c r="BM23" s="158" t="s">
        <v>128</v>
      </c>
      <c r="BN23" s="158" t="s">
        <v>128</v>
      </c>
      <c r="BO23" s="158" t="s">
        <v>128</v>
      </c>
      <c r="BP23" s="158" t="s">
        <v>128</v>
      </c>
      <c r="BQ23" s="158" t="s">
        <v>128</v>
      </c>
      <c r="BR23" s="158" t="s">
        <v>128</v>
      </c>
      <c r="BS23" s="158" t="s">
        <v>128</v>
      </c>
      <c r="BT23" s="158" t="s">
        <v>128</v>
      </c>
      <c r="BU23" s="158" t="s">
        <v>128</v>
      </c>
      <c r="BV23" s="158" t="s">
        <v>128</v>
      </c>
      <c r="BW23" s="158" t="s">
        <v>128</v>
      </c>
      <c r="BX23" s="158" t="s">
        <v>128</v>
      </c>
      <c r="BY23" s="158" t="s">
        <v>128</v>
      </c>
      <c r="BZ23" s="158" t="s">
        <v>128</v>
      </c>
      <c r="CA23" s="158" t="s">
        <v>128</v>
      </c>
      <c r="CB23" s="158" t="s">
        <v>128</v>
      </c>
      <c r="CC23" s="158" t="s">
        <v>128</v>
      </c>
      <c r="CD23" s="158" t="s">
        <v>128</v>
      </c>
      <c r="CE23" s="158" t="s">
        <v>128</v>
      </c>
      <c r="CF23" s="158" t="s">
        <v>128</v>
      </c>
      <c r="CG23" s="158" t="s">
        <v>128</v>
      </c>
      <c r="CH23" s="158" t="s">
        <v>128</v>
      </c>
      <c r="CI23" s="158" t="s">
        <v>128</v>
      </c>
      <c r="CJ23" s="158" t="s">
        <v>128</v>
      </c>
      <c r="CK23" s="158" t="s">
        <v>128</v>
      </c>
      <c r="CL23" s="158" t="s">
        <v>128</v>
      </c>
      <c r="CM23" s="158" t="s">
        <v>128</v>
      </c>
      <c r="CN23" s="158" t="s">
        <v>128</v>
      </c>
      <c r="CO23" s="158" t="s">
        <v>128</v>
      </c>
      <c r="CP23" s="158" t="s">
        <v>128</v>
      </c>
      <c r="CQ23" s="158" t="s">
        <v>128</v>
      </c>
      <c r="CR23" s="158" t="s">
        <v>128</v>
      </c>
      <c r="CS23" s="158" t="s">
        <v>128</v>
      </c>
      <c r="CT23" s="158" t="s">
        <v>128</v>
      </c>
      <c r="CU23" s="158" t="s">
        <v>128</v>
      </c>
      <c r="CV23" s="158" t="s">
        <v>128</v>
      </c>
      <c r="CW23" s="158" t="s">
        <v>128</v>
      </c>
      <c r="CX23" s="158" t="s">
        <v>128</v>
      </c>
      <c r="CY23" s="158" t="s">
        <v>128</v>
      </c>
      <c r="CZ23" s="158" t="s">
        <v>128</v>
      </c>
      <c r="DA23" s="158" t="s">
        <v>128</v>
      </c>
      <c r="DB23" s="158" t="s">
        <v>128</v>
      </c>
      <c r="DC23" s="158" t="s">
        <v>128</v>
      </c>
      <c r="DD23" s="158" t="s">
        <v>128</v>
      </c>
      <c r="DE23" s="158" t="s">
        <v>128</v>
      </c>
      <c r="DF23" s="158" t="s">
        <v>128</v>
      </c>
      <c r="DG23" s="158" t="s">
        <v>128</v>
      </c>
      <c r="DH23" s="158" t="s">
        <v>128</v>
      </c>
      <c r="DI23" s="158" t="s">
        <v>128</v>
      </c>
      <c r="DJ23" s="158" t="s">
        <v>128</v>
      </c>
      <c r="DK23" s="158" t="s">
        <v>128</v>
      </c>
      <c r="DL23" s="158" t="s">
        <v>128</v>
      </c>
      <c r="DM23" s="158" t="s">
        <v>128</v>
      </c>
      <c r="DN23" s="158" t="s">
        <v>128</v>
      </c>
      <c r="DO23" s="158" t="s">
        <v>128</v>
      </c>
      <c r="DP23" s="158" t="s">
        <v>128</v>
      </c>
      <c r="DQ23" s="158" t="s">
        <v>128</v>
      </c>
      <c r="DR23" s="158" t="s">
        <v>128</v>
      </c>
      <c r="DS23" s="158" t="s">
        <v>128</v>
      </c>
      <c r="DT23" s="158" t="s">
        <v>128</v>
      </c>
      <c r="DU23" s="158" t="s">
        <v>128</v>
      </c>
      <c r="DV23" s="158" t="s">
        <v>128</v>
      </c>
      <c r="DW23" s="158" t="s">
        <v>128</v>
      </c>
      <c r="DX23" s="158" t="s">
        <v>128</v>
      </c>
      <c r="DY23" s="158" t="s">
        <v>128</v>
      </c>
      <c r="DZ23" s="158" t="s">
        <v>128</v>
      </c>
      <c r="EA23" s="158" t="s">
        <v>128</v>
      </c>
      <c r="EB23" s="158" t="s">
        <v>128</v>
      </c>
      <c r="EC23" s="158" t="s">
        <v>128</v>
      </c>
      <c r="ED23" s="158" t="s">
        <v>128</v>
      </c>
      <c r="EE23" s="158" t="s">
        <v>128</v>
      </c>
      <c r="EF23" s="158" t="s">
        <v>128</v>
      </c>
      <c r="EG23" s="158" t="s">
        <v>128</v>
      </c>
      <c r="EH23" s="158" t="s">
        <v>128</v>
      </c>
      <c r="EI23" s="158" t="s">
        <v>128</v>
      </c>
      <c r="EJ23" s="158" t="s">
        <v>128</v>
      </c>
      <c r="EK23" s="158" t="s">
        <v>128</v>
      </c>
      <c r="EL23" s="158" t="s">
        <v>128</v>
      </c>
      <c r="EM23" s="158" t="s">
        <v>128</v>
      </c>
      <c r="EN23" s="158" t="s">
        <v>128</v>
      </c>
      <c r="EO23" s="158" t="s">
        <v>128</v>
      </c>
      <c r="EP23" s="158" t="s">
        <v>128</v>
      </c>
      <c r="EQ23" s="158" t="s">
        <v>128</v>
      </c>
      <c r="ER23" s="158" t="s">
        <v>128</v>
      </c>
      <c r="ES23" s="158" t="s">
        <v>128</v>
      </c>
      <c r="ET23" s="158" t="s">
        <v>128</v>
      </c>
      <c r="EU23" s="158" t="s">
        <v>128</v>
      </c>
      <c r="EV23" s="158" t="s">
        <v>128</v>
      </c>
      <c r="EW23" s="158" t="s">
        <v>128</v>
      </c>
      <c r="EX23" s="158" t="s">
        <v>128</v>
      </c>
      <c r="EY23" s="158" t="s">
        <v>128</v>
      </c>
      <c r="EZ23" s="158" t="s">
        <v>128</v>
      </c>
      <c r="FA23" s="158" t="s">
        <v>128</v>
      </c>
      <c r="FB23" s="158" t="s">
        <v>128</v>
      </c>
      <c r="FC23" s="158" t="s">
        <v>128</v>
      </c>
      <c r="FD23" s="158" t="s">
        <v>128</v>
      </c>
      <c r="FE23" s="158" t="s">
        <v>128</v>
      </c>
      <c r="FF23" s="158" t="s">
        <v>128</v>
      </c>
      <c r="FG23" s="158" t="s">
        <v>128</v>
      </c>
      <c r="FH23" s="158" t="s">
        <v>128</v>
      </c>
      <c r="FI23" s="158" t="s">
        <v>128</v>
      </c>
      <c r="FJ23" s="158" t="s">
        <v>128</v>
      </c>
      <c r="FK23" s="158" t="s">
        <v>128</v>
      </c>
      <c r="FL23" s="158" t="s">
        <v>128</v>
      </c>
      <c r="FM23" s="158" t="s">
        <v>128</v>
      </c>
      <c r="FN23" s="158" t="s">
        <v>128</v>
      </c>
      <c r="FO23" s="158" t="s">
        <v>128</v>
      </c>
      <c r="FP23" s="158" t="s">
        <v>128</v>
      </c>
      <c r="FQ23" s="158" t="s">
        <v>128</v>
      </c>
      <c r="FR23" s="158" t="s">
        <v>128</v>
      </c>
      <c r="FS23" s="158" t="s">
        <v>128</v>
      </c>
      <c r="FT23" s="158" t="s">
        <v>128</v>
      </c>
      <c r="FU23" s="158" t="s">
        <v>128</v>
      </c>
      <c r="FV23" s="158" t="s">
        <v>128</v>
      </c>
      <c r="FW23" s="158" t="s">
        <v>128</v>
      </c>
      <c r="FX23" s="158" t="s">
        <v>128</v>
      </c>
      <c r="FY23" s="158" t="s">
        <v>128</v>
      </c>
      <c r="FZ23" s="158" t="s">
        <v>128</v>
      </c>
      <c r="GA23" s="158" t="s">
        <v>128</v>
      </c>
      <c r="GB23" s="158" t="s">
        <v>128</v>
      </c>
      <c r="GC23" s="158" t="s">
        <v>128</v>
      </c>
      <c r="GD23" s="158" t="s">
        <v>128</v>
      </c>
      <c r="GE23" s="158" t="s">
        <v>128</v>
      </c>
      <c r="GF23" s="158" t="s">
        <v>128</v>
      </c>
      <c r="GG23" s="158" t="s">
        <v>128</v>
      </c>
      <c r="GH23" s="158" t="s">
        <v>128</v>
      </c>
      <c r="GI23" s="158" t="s">
        <v>128</v>
      </c>
      <c r="GJ23" s="158" t="s">
        <v>128</v>
      </c>
      <c r="GK23" s="158" t="s">
        <v>128</v>
      </c>
      <c r="GL23" s="158" t="s">
        <v>128</v>
      </c>
      <c r="GM23" s="158" t="s">
        <v>128</v>
      </c>
      <c r="GN23" s="158" t="s">
        <v>128</v>
      </c>
      <c r="GO23" s="158" t="s">
        <v>128</v>
      </c>
      <c r="GP23" s="158" t="s">
        <v>128</v>
      </c>
      <c r="GQ23" s="158" t="s">
        <v>128</v>
      </c>
      <c r="GR23" s="158" t="s">
        <v>128</v>
      </c>
      <c r="GS23" s="158" t="s">
        <v>128</v>
      </c>
      <c r="GT23" s="158" t="s">
        <v>128</v>
      </c>
      <c r="GU23" s="158" t="s">
        <v>128</v>
      </c>
      <c r="GV23" s="158" t="s">
        <v>128</v>
      </c>
      <c r="GW23" s="158" t="s">
        <v>128</v>
      </c>
      <c r="GX23" s="158" t="s">
        <v>128</v>
      </c>
      <c r="GY23" s="158" t="s">
        <v>128</v>
      </c>
      <c r="GZ23" s="158" t="s">
        <v>128</v>
      </c>
      <c r="HA23" s="158" t="s">
        <v>128</v>
      </c>
      <c r="HB23" s="158" t="s">
        <v>128</v>
      </c>
      <c r="HC23" s="158" t="s">
        <v>128</v>
      </c>
      <c r="HD23" s="158" t="s">
        <v>128</v>
      </c>
      <c r="HE23" s="158" t="s">
        <v>128</v>
      </c>
      <c r="HF23" s="158" t="s">
        <v>128</v>
      </c>
      <c r="HG23" s="158" t="s">
        <v>128</v>
      </c>
      <c r="HH23" s="158" t="s">
        <v>128</v>
      </c>
      <c r="HI23" s="158" t="s">
        <v>128</v>
      </c>
      <c r="HJ23" s="158" t="s">
        <v>128</v>
      </c>
      <c r="HK23" s="158" t="s">
        <v>128</v>
      </c>
      <c r="HL23" s="158" t="s">
        <v>128</v>
      </c>
      <c r="HM23" s="158" t="s">
        <v>128</v>
      </c>
      <c r="HN23" s="158" t="s">
        <v>128</v>
      </c>
      <c r="HO23" s="158" t="s">
        <v>128</v>
      </c>
      <c r="HP23" s="158" t="s">
        <v>128</v>
      </c>
      <c r="HQ23" s="158" t="s">
        <v>128</v>
      </c>
      <c r="HR23" s="158" t="s">
        <v>128</v>
      </c>
      <c r="HS23" s="158" t="s">
        <v>128</v>
      </c>
      <c r="HT23" s="158" t="s">
        <v>128</v>
      </c>
      <c r="HU23" s="158" t="s">
        <v>128</v>
      </c>
      <c r="HV23" s="158" t="s">
        <v>128</v>
      </c>
      <c r="HW23" s="158" t="s">
        <v>128</v>
      </c>
      <c r="HX23" s="158" t="s">
        <v>128</v>
      </c>
      <c r="HY23" s="158" t="s">
        <v>128</v>
      </c>
      <c r="HZ23" s="158" t="s">
        <v>128</v>
      </c>
      <c r="IA23" s="158" t="s">
        <v>128</v>
      </c>
      <c r="IB23" s="158" t="s">
        <v>128</v>
      </c>
      <c r="IC23" s="158" t="s">
        <v>128</v>
      </c>
      <c r="ID23" s="158" t="s">
        <v>128</v>
      </c>
      <c r="IE23" s="158" t="s">
        <v>128</v>
      </c>
      <c r="IF23" s="158" t="s">
        <v>128</v>
      </c>
      <c r="IG23" s="158" t="s">
        <v>128</v>
      </c>
      <c r="IH23" s="158" t="s">
        <v>128</v>
      </c>
      <c r="II23" s="158" t="s">
        <v>128</v>
      </c>
      <c r="IJ23" s="158" t="s">
        <v>128</v>
      </c>
      <c r="IK23" s="158" t="s">
        <v>128</v>
      </c>
      <c r="IL23" s="158" t="s">
        <v>128</v>
      </c>
      <c r="IM23" s="158" t="s">
        <v>128</v>
      </c>
      <c r="IN23" s="158" t="s">
        <v>128</v>
      </c>
      <c r="IO23" s="158" t="s">
        <v>128</v>
      </c>
      <c r="IP23" s="158" t="s">
        <v>128</v>
      </c>
      <c r="IQ23" s="158" t="s">
        <v>128</v>
      </c>
      <c r="IR23" s="158" t="s">
        <v>128</v>
      </c>
      <c r="IS23" s="158" t="s">
        <v>128</v>
      </c>
      <c r="IT23" s="158" t="s">
        <v>128</v>
      </c>
      <c r="IU23" s="158" t="s">
        <v>128</v>
      </c>
      <c r="IV23" s="158" t="s">
        <v>128</v>
      </c>
      <c r="IW23" s="158" t="s">
        <v>128</v>
      </c>
      <c r="IX23" s="158" t="s">
        <v>128</v>
      </c>
      <c r="IY23" s="158" t="s">
        <v>128</v>
      </c>
      <c r="IZ23" s="158" t="s">
        <v>128</v>
      </c>
      <c r="JA23" s="158" t="s">
        <v>128</v>
      </c>
      <c r="JB23" s="158" t="s">
        <v>128</v>
      </c>
      <c r="JC23" s="158" t="s">
        <v>128</v>
      </c>
      <c r="JD23" s="158" t="s">
        <v>128</v>
      </c>
      <c r="JE23" s="158" t="s">
        <v>128</v>
      </c>
      <c r="JF23" s="158" t="s">
        <v>128</v>
      </c>
      <c r="JG23" s="158" t="s">
        <v>128</v>
      </c>
      <c r="JH23" s="158" t="s">
        <v>128</v>
      </c>
      <c r="JI23" s="158" t="s">
        <v>128</v>
      </c>
      <c r="JJ23" s="158" t="s">
        <v>128</v>
      </c>
      <c r="JK23" s="158" t="s">
        <v>128</v>
      </c>
      <c r="JL23" s="158" t="s">
        <v>128</v>
      </c>
      <c r="JM23" s="158" t="s">
        <v>128</v>
      </c>
      <c r="JN23" s="158" t="s">
        <v>128</v>
      </c>
      <c r="JO23" s="158" t="s">
        <v>128</v>
      </c>
      <c r="JP23" s="158" t="s">
        <v>128</v>
      </c>
      <c r="JQ23" s="158" t="s">
        <v>128</v>
      </c>
      <c r="JR23" s="158" t="s">
        <v>128</v>
      </c>
      <c r="JS23" s="158" t="s">
        <v>128</v>
      </c>
      <c r="JT23" s="158" t="s">
        <v>128</v>
      </c>
      <c r="JU23" s="158" t="s">
        <v>128</v>
      </c>
      <c r="JV23" s="158" t="s">
        <v>128</v>
      </c>
      <c r="JW23" s="158" t="s">
        <v>128</v>
      </c>
      <c r="JX23" s="158" t="s">
        <v>128</v>
      </c>
      <c r="JY23" s="158" t="s">
        <v>128</v>
      </c>
      <c r="JZ23" s="158" t="s">
        <v>128</v>
      </c>
      <c r="KA23" s="158" t="s">
        <v>128</v>
      </c>
      <c r="KB23" s="158" t="s">
        <v>128</v>
      </c>
      <c r="KC23" s="158" t="s">
        <v>128</v>
      </c>
      <c r="KD23" s="158" t="s">
        <v>128</v>
      </c>
      <c r="KE23" s="158" t="s">
        <v>128</v>
      </c>
      <c r="KF23" s="158" t="s">
        <v>128</v>
      </c>
      <c r="KG23" s="158" t="s">
        <v>128</v>
      </c>
      <c r="KH23" s="158" t="s">
        <v>128</v>
      </c>
      <c r="KI23" s="158" t="s">
        <v>128</v>
      </c>
      <c r="KJ23" s="158" t="s">
        <v>128</v>
      </c>
      <c r="KK23" s="158" t="s">
        <v>128</v>
      </c>
      <c r="KL23" s="158" t="s">
        <v>128</v>
      </c>
      <c r="KM23" s="158" t="s">
        <v>128</v>
      </c>
      <c r="KN23" s="158" t="s">
        <v>128</v>
      </c>
      <c r="KO23" s="158" t="s">
        <v>128</v>
      </c>
      <c r="KP23" s="158" t="s">
        <v>128</v>
      </c>
      <c r="KQ23" s="158" t="s">
        <v>128</v>
      </c>
      <c r="KR23" s="158" t="s">
        <v>128</v>
      </c>
      <c r="KS23" s="158" t="s">
        <v>128</v>
      </c>
      <c r="KT23" s="158" t="s">
        <v>128</v>
      </c>
      <c r="KU23" s="158" t="s">
        <v>128</v>
      </c>
      <c r="KV23" s="158" t="s">
        <v>128</v>
      </c>
      <c r="KW23" s="158" t="s">
        <v>128</v>
      </c>
      <c r="KX23" s="158" t="s">
        <v>128</v>
      </c>
      <c r="KY23" s="158" t="s">
        <v>128</v>
      </c>
      <c r="KZ23" s="158" t="s">
        <v>128</v>
      </c>
      <c r="LA23" s="158" t="s">
        <v>128</v>
      </c>
      <c r="LB23" s="158" t="s">
        <v>128</v>
      </c>
      <c r="LC23" s="158" t="s">
        <v>128</v>
      </c>
      <c r="LD23" s="158" t="s">
        <v>128</v>
      </c>
      <c r="LE23" s="158" t="s">
        <v>128</v>
      </c>
      <c r="LF23" s="158" t="s">
        <v>128</v>
      </c>
      <c r="LG23" s="158" t="s">
        <v>128</v>
      </c>
      <c r="LH23" s="158" t="s">
        <v>128</v>
      </c>
      <c r="LI23" s="158" t="s">
        <v>128</v>
      </c>
      <c r="LJ23" s="158" t="s">
        <v>128</v>
      </c>
      <c r="LK23" s="158" t="s">
        <v>128</v>
      </c>
      <c r="LL23" s="158" t="s">
        <v>128</v>
      </c>
      <c r="LM23" s="158" t="s">
        <v>128</v>
      </c>
      <c r="LN23" s="158" t="s">
        <v>128</v>
      </c>
      <c r="LO23" s="158" t="s">
        <v>128</v>
      </c>
      <c r="LP23" s="158" t="s">
        <v>128</v>
      </c>
      <c r="LQ23" s="158" t="s">
        <v>128</v>
      </c>
      <c r="LR23" s="158" t="s">
        <v>128</v>
      </c>
      <c r="LS23" s="158" t="s">
        <v>128</v>
      </c>
      <c r="LT23" s="158" t="s">
        <v>128</v>
      </c>
      <c r="LU23" s="158" t="s">
        <v>128</v>
      </c>
      <c r="LV23" s="158" t="s">
        <v>128</v>
      </c>
      <c r="LW23" s="158" t="s">
        <v>128</v>
      </c>
      <c r="LX23" s="158" t="s">
        <v>128</v>
      </c>
      <c r="LY23" s="158" t="s">
        <v>128</v>
      </c>
      <c r="LZ23" s="158" t="s">
        <v>128</v>
      </c>
      <c r="MA23" s="158" t="s">
        <v>128</v>
      </c>
      <c r="MB23" s="158" t="s">
        <v>128</v>
      </c>
      <c r="MC23" s="158" t="s">
        <v>128</v>
      </c>
      <c r="MD23" s="158" t="s">
        <v>128</v>
      </c>
      <c r="ME23" s="158" t="s">
        <v>128</v>
      </c>
      <c r="MF23" s="158" t="s">
        <v>128</v>
      </c>
      <c r="MG23" s="158" t="s">
        <v>128</v>
      </c>
      <c r="MH23" s="158" t="s">
        <v>128</v>
      </c>
      <c r="MI23" s="158" t="s">
        <v>128</v>
      </c>
      <c r="MJ23" s="158" t="s">
        <v>128</v>
      </c>
      <c r="MK23" s="158" t="s">
        <v>128</v>
      </c>
      <c r="ML23" s="158" t="s">
        <v>128</v>
      </c>
      <c r="MM23" s="158" t="s">
        <v>128</v>
      </c>
      <c r="MN23" s="158" t="s">
        <v>128</v>
      </c>
      <c r="MO23" s="158" t="s">
        <v>128</v>
      </c>
      <c r="MP23" s="158" t="s">
        <v>128</v>
      </c>
      <c r="MQ23" s="158" t="s">
        <v>128</v>
      </c>
      <c r="MR23" s="158" t="s">
        <v>128</v>
      </c>
      <c r="MS23" s="158" t="s">
        <v>128</v>
      </c>
      <c r="MT23" s="158" t="s">
        <v>128</v>
      </c>
      <c r="MU23" s="158" t="s">
        <v>128</v>
      </c>
      <c r="MV23" s="158" t="s">
        <v>128</v>
      </c>
      <c r="MW23" s="158" t="s">
        <v>128</v>
      </c>
      <c r="MX23" s="158" t="s">
        <v>128</v>
      </c>
      <c r="MY23" s="158" t="s">
        <v>128</v>
      </c>
      <c r="MZ23" s="158" t="s">
        <v>128</v>
      </c>
      <c r="NA23" s="158" t="s">
        <v>128</v>
      </c>
      <c r="NB23" s="158" t="s">
        <v>128</v>
      </c>
      <c r="NC23" s="158" t="s">
        <v>128</v>
      </c>
      <c r="ND23" s="158" t="s">
        <v>128</v>
      </c>
      <c r="NE23" s="158" t="s">
        <v>128</v>
      </c>
      <c r="NF23" s="158" t="s">
        <v>128</v>
      </c>
      <c r="NG23" s="158" t="s">
        <v>128</v>
      </c>
      <c r="NH23" s="158" t="s">
        <v>128</v>
      </c>
      <c r="NI23" s="158" t="s">
        <v>128</v>
      </c>
      <c r="NJ23" s="158" t="s">
        <v>128</v>
      </c>
      <c r="NK23" s="158" t="s">
        <v>128</v>
      </c>
      <c r="NL23" s="158" t="s">
        <v>128</v>
      </c>
      <c r="NM23" s="158" t="s">
        <v>128</v>
      </c>
      <c r="NN23" s="158" t="s">
        <v>128</v>
      </c>
      <c r="NO23" s="158" t="s">
        <v>128</v>
      </c>
      <c r="NP23" s="158" t="s">
        <v>128</v>
      </c>
      <c r="NQ23" s="158" t="s">
        <v>128</v>
      </c>
      <c r="NR23" s="158" t="s">
        <v>128</v>
      </c>
      <c r="NS23" s="158" t="s">
        <v>128</v>
      </c>
      <c r="NT23" s="158" t="s">
        <v>128</v>
      </c>
      <c r="NU23" s="158" t="s">
        <v>128</v>
      </c>
      <c r="NV23" s="158" t="s">
        <v>128</v>
      </c>
      <c r="NW23" s="158" t="s">
        <v>128</v>
      </c>
      <c r="NX23" s="158" t="s">
        <v>128</v>
      </c>
      <c r="NY23" s="158" t="s">
        <v>128</v>
      </c>
      <c r="NZ23" s="158" t="s">
        <v>128</v>
      </c>
      <c r="OA23" s="158" t="s">
        <v>128</v>
      </c>
      <c r="OB23" s="158" t="s">
        <v>128</v>
      </c>
      <c r="OC23" s="158" t="s">
        <v>128</v>
      </c>
      <c r="OD23" s="158" t="s">
        <v>128</v>
      </c>
      <c r="OE23" s="170" t="s">
        <v>128</v>
      </c>
      <c r="OF23" s="181"/>
      <c r="OG23" s="174">
        <f t="shared" si="9"/>
        <v>12.4</v>
      </c>
      <c r="OH23" s="66" t="str">
        <f t="shared" si="10"/>
        <v>kg/GJ delivered</v>
      </c>
      <c r="OI23" s="126">
        <f t="shared" si="11"/>
        <v>0.95</v>
      </c>
      <c r="OJ23" s="66" t="str">
        <f t="shared" si="12"/>
        <v>kg/GJ delivered</v>
      </c>
      <c r="OK23" s="66" t="str">
        <f t="shared" si="13"/>
        <v/>
      </c>
      <c r="OL23" s="66" t="str">
        <f t="shared" si="14"/>
        <v/>
      </c>
      <c r="OM23" s="159">
        <f t="shared" si="15"/>
        <v>435</v>
      </c>
      <c r="ON23" s="66" t="str">
        <f t="shared" si="16"/>
        <v>kg/GJ delivered</v>
      </c>
      <c r="OO23" s="126">
        <f t="shared" si="17"/>
        <v>0.8</v>
      </c>
      <c r="OP23" s="66" t="str">
        <f t="shared" si="18"/>
        <v>kg/GJ delivered</v>
      </c>
      <c r="OQ23" s="118">
        <f t="shared" si="19"/>
        <v>4.0999999999999996</v>
      </c>
      <c r="OR23" s="66" t="str">
        <f t="shared" si="20"/>
        <v>kg/GJ delivered</v>
      </c>
      <c r="OS23" s="66" t="str">
        <f t="shared" si="21"/>
        <v/>
      </c>
      <c r="OT23" s="66" t="str">
        <f t="shared" si="22"/>
        <v/>
      </c>
      <c r="OU23" s="66" t="str">
        <f t="shared" si="23"/>
        <v/>
      </c>
      <c r="OV23" s="66" t="str">
        <f t="shared" si="24"/>
        <v/>
      </c>
      <c r="OW23" s="66" t="str">
        <f t="shared" si="25"/>
        <v/>
      </c>
      <c r="OX23" s="66" t="str">
        <f t="shared" si="26"/>
        <v/>
      </c>
      <c r="OY23" s="66" t="str">
        <f t="shared" si="27"/>
        <v/>
      </c>
      <c r="OZ23" s="66" t="str">
        <f t="shared" si="28"/>
        <v/>
      </c>
      <c r="PA23" s="66" t="str">
        <f t="shared" si="29"/>
        <v/>
      </c>
      <c r="PB23" s="66" t="str">
        <f t="shared" si="30"/>
        <v/>
      </c>
      <c r="PC23" s="66" t="str">
        <f t="shared" si="31"/>
        <v/>
      </c>
      <c r="PD23" s="66" t="str">
        <f t="shared" si="32"/>
        <v/>
      </c>
      <c r="PE23" s="66" t="str">
        <f t="shared" si="33"/>
        <v/>
      </c>
      <c r="PF23" s="66" t="str">
        <f t="shared" si="34"/>
        <v/>
      </c>
      <c r="PG23" s="66" t="str">
        <f t="shared" si="35"/>
        <v/>
      </c>
      <c r="PH23" s="66" t="str">
        <f t="shared" si="36"/>
        <v/>
      </c>
      <c r="PI23" s="66" t="str">
        <f t="shared" si="37"/>
        <v/>
      </c>
      <c r="PJ23" s="66" t="str">
        <f t="shared" si="38"/>
        <v/>
      </c>
      <c r="PK23" s="66" t="str">
        <f t="shared" si="39"/>
        <v/>
      </c>
      <c r="PL23" s="66" t="str">
        <f t="shared" si="40"/>
        <v/>
      </c>
      <c r="PM23" s="66" t="str">
        <f t="shared" si="41"/>
        <v/>
      </c>
      <c r="PN23" s="66" t="str">
        <f t="shared" si="42"/>
        <v/>
      </c>
      <c r="PO23" s="66" t="str">
        <f t="shared" si="43"/>
        <v/>
      </c>
      <c r="PP23" s="66" t="str">
        <f t="shared" si="44"/>
        <v/>
      </c>
      <c r="PQ23" s="66" t="str">
        <f t="shared" si="45"/>
        <v/>
      </c>
      <c r="PR23" s="66" t="str">
        <f t="shared" si="46"/>
        <v/>
      </c>
      <c r="PS23" s="66" t="str">
        <f t="shared" si="47"/>
        <v/>
      </c>
      <c r="PT23" s="66" t="str">
        <f t="shared" si="48"/>
        <v/>
      </c>
      <c r="PU23" s="66" t="str">
        <f t="shared" si="49"/>
        <v/>
      </c>
      <c r="PV23" s="66" t="str">
        <f t="shared" si="50"/>
        <v/>
      </c>
      <c r="PW23" s="66" t="str">
        <f t="shared" si="51"/>
        <v/>
      </c>
      <c r="PX23" s="66" t="str">
        <f t="shared" si="52"/>
        <v/>
      </c>
      <c r="PY23" s="66" t="str">
        <f t="shared" si="53"/>
        <v/>
      </c>
      <c r="PZ23" s="66" t="str">
        <f t="shared" si="54"/>
        <v/>
      </c>
      <c r="QA23" s="66" t="str">
        <f t="shared" si="55"/>
        <v/>
      </c>
      <c r="QB23" s="66" t="str">
        <f t="shared" si="56"/>
        <v/>
      </c>
      <c r="QC23" s="66" t="str">
        <f t="shared" si="57"/>
        <v/>
      </c>
      <c r="QD23" s="66" t="str">
        <f t="shared" si="58"/>
        <v/>
      </c>
      <c r="QE23" s="66" t="str">
        <f t="shared" si="59"/>
        <v/>
      </c>
      <c r="QF23" s="66" t="str">
        <f t="shared" si="60"/>
        <v/>
      </c>
      <c r="QG23" s="66" t="str">
        <f t="shared" si="61"/>
        <v/>
      </c>
      <c r="QH23" s="66" t="str">
        <f t="shared" si="62"/>
        <v/>
      </c>
      <c r="QI23" s="66" t="str">
        <f t="shared" si="63"/>
        <v/>
      </c>
      <c r="QJ23" s="66" t="str">
        <f t="shared" si="64"/>
        <v/>
      </c>
      <c r="QK23" s="66" t="str">
        <f t="shared" si="65"/>
        <v/>
      </c>
      <c r="QL23" s="66" t="str">
        <f t="shared" si="66"/>
        <v/>
      </c>
      <c r="QM23" s="66" t="str">
        <f t="shared" si="67"/>
        <v/>
      </c>
      <c r="QN23" s="66" t="str">
        <f t="shared" si="68"/>
        <v/>
      </c>
      <c r="QO23" s="66" t="str">
        <f t="shared" si="69"/>
        <v/>
      </c>
      <c r="QP23" s="66" t="str">
        <f t="shared" si="70"/>
        <v/>
      </c>
      <c r="QQ23" s="66" t="str">
        <f t="shared" si="71"/>
        <v/>
      </c>
      <c r="QR23" s="66" t="str">
        <f t="shared" si="72"/>
        <v/>
      </c>
      <c r="QS23" s="66" t="str">
        <f t="shared" si="73"/>
        <v/>
      </c>
      <c r="QT23" s="66" t="str">
        <f t="shared" si="74"/>
        <v/>
      </c>
      <c r="QU23" s="66" t="str">
        <f t="shared" si="75"/>
        <v/>
      </c>
      <c r="QV23" s="66" t="str">
        <f t="shared" si="76"/>
        <v/>
      </c>
      <c r="QW23" s="66" t="str">
        <f t="shared" si="77"/>
        <v/>
      </c>
      <c r="QX23" s="66" t="str">
        <f t="shared" si="78"/>
        <v/>
      </c>
      <c r="QY23" s="66" t="str">
        <f t="shared" si="79"/>
        <v/>
      </c>
      <c r="QZ23" s="66" t="str">
        <f t="shared" si="80"/>
        <v/>
      </c>
      <c r="RA23" s="66" t="str">
        <f t="shared" si="81"/>
        <v/>
      </c>
      <c r="RB23" s="66" t="str">
        <f t="shared" si="82"/>
        <v/>
      </c>
      <c r="RC23" s="66" t="str">
        <f t="shared" si="83"/>
        <v/>
      </c>
      <c r="RD23" s="66" t="str">
        <f t="shared" si="84"/>
        <v/>
      </c>
      <c r="RE23" s="66" t="str">
        <f t="shared" si="85"/>
        <v/>
      </c>
      <c r="RF23" s="66" t="str">
        <f t="shared" si="86"/>
        <v/>
      </c>
      <c r="RG23" s="66" t="str">
        <f t="shared" si="87"/>
        <v/>
      </c>
      <c r="RH23" s="66" t="str">
        <f t="shared" si="88"/>
        <v/>
      </c>
      <c r="RI23" s="66" t="str">
        <f t="shared" si="89"/>
        <v/>
      </c>
      <c r="RJ23" s="66" t="str">
        <f t="shared" si="90"/>
        <v/>
      </c>
      <c r="RK23" s="66" t="str">
        <f t="shared" si="91"/>
        <v/>
      </c>
      <c r="RL23" s="66" t="str">
        <f t="shared" si="92"/>
        <v/>
      </c>
      <c r="RM23" s="66" t="str">
        <f t="shared" si="93"/>
        <v/>
      </c>
      <c r="RN23" s="66" t="str">
        <f t="shared" si="94"/>
        <v/>
      </c>
      <c r="RO23" s="66" t="str">
        <f t="shared" si="95"/>
        <v/>
      </c>
      <c r="RP23" s="66" t="str">
        <f t="shared" si="96"/>
        <v/>
      </c>
      <c r="RQ23" s="66" t="str">
        <f t="shared" si="97"/>
        <v/>
      </c>
      <c r="RR23" s="66" t="str">
        <f t="shared" si="98"/>
        <v/>
      </c>
      <c r="RS23" s="66" t="str">
        <f t="shared" si="99"/>
        <v/>
      </c>
      <c r="RT23" s="66" t="str">
        <f t="shared" si="100"/>
        <v/>
      </c>
      <c r="RU23" s="66" t="str">
        <f t="shared" si="101"/>
        <v/>
      </c>
      <c r="RV23" s="66" t="str">
        <f t="shared" si="102"/>
        <v/>
      </c>
      <c r="RW23" s="66" t="str">
        <f t="shared" si="103"/>
        <v/>
      </c>
      <c r="RX23" s="66" t="str">
        <f t="shared" si="104"/>
        <v/>
      </c>
      <c r="RY23" s="66" t="str">
        <f t="shared" si="105"/>
        <v/>
      </c>
      <c r="RZ23" s="66" t="str">
        <f t="shared" si="106"/>
        <v/>
      </c>
      <c r="SA23" s="66" t="str">
        <f t="shared" si="107"/>
        <v/>
      </c>
      <c r="SB23" s="66" t="str">
        <f t="shared" si="108"/>
        <v/>
      </c>
      <c r="SC23" s="66" t="str">
        <f t="shared" si="109"/>
        <v/>
      </c>
      <c r="SD23" s="66" t="str">
        <f t="shared" si="110"/>
        <v/>
      </c>
      <c r="SE23" s="66" t="str">
        <f t="shared" si="111"/>
        <v/>
      </c>
      <c r="SF23" s="66" t="str">
        <f t="shared" si="112"/>
        <v/>
      </c>
      <c r="SG23" s="66" t="str">
        <f t="shared" si="113"/>
        <v/>
      </c>
      <c r="SH23" s="66" t="str">
        <f t="shared" si="114"/>
        <v/>
      </c>
      <c r="SI23" s="66" t="str">
        <f t="shared" si="115"/>
        <v/>
      </c>
      <c r="SJ23" s="66" t="str">
        <f t="shared" si="116"/>
        <v/>
      </c>
      <c r="SK23" s="66" t="str">
        <f t="shared" si="117"/>
        <v/>
      </c>
      <c r="SL23" s="66" t="str">
        <f t="shared" si="118"/>
        <v/>
      </c>
      <c r="SM23" s="66" t="str">
        <f t="shared" si="119"/>
        <v/>
      </c>
      <c r="SN23" s="66" t="str">
        <f t="shared" si="120"/>
        <v/>
      </c>
      <c r="SO23" s="66" t="str">
        <f t="shared" si="121"/>
        <v/>
      </c>
      <c r="SP23" s="66" t="str">
        <f t="shared" si="122"/>
        <v/>
      </c>
      <c r="SQ23" s="66" t="str">
        <f t="shared" si="123"/>
        <v/>
      </c>
      <c r="SR23" s="66" t="str">
        <f t="shared" si="124"/>
        <v/>
      </c>
      <c r="SS23" s="66" t="str">
        <f t="shared" si="125"/>
        <v/>
      </c>
      <c r="ST23" s="66" t="str">
        <f t="shared" si="126"/>
        <v/>
      </c>
      <c r="SU23" s="66" t="str">
        <f t="shared" si="127"/>
        <v/>
      </c>
      <c r="SV23" s="66" t="str">
        <f t="shared" si="128"/>
        <v/>
      </c>
      <c r="SW23" s="66" t="str">
        <f t="shared" si="129"/>
        <v/>
      </c>
      <c r="SX23" s="66" t="str">
        <f t="shared" si="130"/>
        <v/>
      </c>
      <c r="SY23" s="66" t="str">
        <f t="shared" si="131"/>
        <v/>
      </c>
      <c r="SZ23" s="66" t="str">
        <f t="shared" si="132"/>
        <v/>
      </c>
      <c r="TA23" s="66" t="str">
        <f t="shared" si="133"/>
        <v/>
      </c>
      <c r="TB23" s="66" t="str">
        <f t="shared" si="134"/>
        <v/>
      </c>
      <c r="TC23" s="66" t="str">
        <f t="shared" si="135"/>
        <v/>
      </c>
      <c r="TD23" s="66" t="str">
        <f t="shared" si="136"/>
        <v/>
      </c>
      <c r="TE23" s="66" t="str">
        <f t="shared" si="137"/>
        <v/>
      </c>
      <c r="TF23" s="66" t="str">
        <f t="shared" si="138"/>
        <v/>
      </c>
      <c r="TG23" s="66" t="str">
        <f t="shared" si="139"/>
        <v/>
      </c>
      <c r="TH23" s="66" t="str">
        <f t="shared" si="140"/>
        <v/>
      </c>
      <c r="TI23" s="66" t="str">
        <f t="shared" si="141"/>
        <v/>
      </c>
      <c r="TJ23" s="66" t="str">
        <f t="shared" si="142"/>
        <v/>
      </c>
      <c r="TK23" s="66" t="str">
        <f t="shared" si="143"/>
        <v/>
      </c>
      <c r="TL23" s="66" t="str">
        <f t="shared" si="144"/>
        <v/>
      </c>
      <c r="TM23" s="66" t="str">
        <f t="shared" si="145"/>
        <v/>
      </c>
      <c r="TN23" s="66" t="str">
        <f t="shared" si="146"/>
        <v/>
      </c>
      <c r="TO23" s="66" t="str">
        <f t="shared" si="147"/>
        <v/>
      </c>
      <c r="TP23" s="66" t="str">
        <f t="shared" si="148"/>
        <v/>
      </c>
      <c r="TQ23" s="66" t="str">
        <f t="shared" si="149"/>
        <v/>
      </c>
      <c r="TR23" s="66" t="str">
        <f t="shared" si="150"/>
        <v/>
      </c>
      <c r="TS23" s="66" t="str">
        <f t="shared" si="151"/>
        <v/>
      </c>
      <c r="TT23" s="66" t="str">
        <f t="shared" si="152"/>
        <v/>
      </c>
      <c r="TU23" s="66" t="str">
        <f t="shared" si="153"/>
        <v/>
      </c>
      <c r="TV23" s="66" t="str">
        <f t="shared" si="154"/>
        <v/>
      </c>
      <c r="TW23" s="66" t="str">
        <f t="shared" si="155"/>
        <v/>
      </c>
      <c r="TX23" s="66" t="str">
        <f t="shared" si="156"/>
        <v/>
      </c>
      <c r="TY23" s="66" t="str">
        <f t="shared" si="157"/>
        <v/>
      </c>
      <c r="TZ23" s="66" t="str">
        <f t="shared" si="158"/>
        <v/>
      </c>
      <c r="UA23" s="66" t="str">
        <f t="shared" si="159"/>
        <v/>
      </c>
      <c r="UB23" s="66" t="str">
        <f t="shared" si="160"/>
        <v/>
      </c>
      <c r="UC23" s="66" t="str">
        <f t="shared" si="161"/>
        <v/>
      </c>
      <c r="UD23" s="66" t="str">
        <f t="shared" si="162"/>
        <v/>
      </c>
      <c r="UE23" s="66" t="str">
        <f t="shared" si="163"/>
        <v/>
      </c>
      <c r="UF23" s="66" t="str">
        <f t="shared" si="164"/>
        <v/>
      </c>
      <c r="UG23" s="66" t="str">
        <f t="shared" si="165"/>
        <v/>
      </c>
      <c r="UH23" s="66" t="str">
        <f t="shared" si="166"/>
        <v/>
      </c>
      <c r="UI23" s="66" t="str">
        <f t="shared" si="167"/>
        <v/>
      </c>
      <c r="UJ23" s="66" t="str">
        <f t="shared" si="168"/>
        <v/>
      </c>
      <c r="UK23" s="66" t="str">
        <f t="shared" si="169"/>
        <v/>
      </c>
      <c r="UL23" s="66" t="str">
        <f t="shared" si="170"/>
        <v/>
      </c>
      <c r="UM23" s="66" t="str">
        <f t="shared" si="171"/>
        <v/>
      </c>
      <c r="UN23" s="66" t="str">
        <f t="shared" si="172"/>
        <v/>
      </c>
      <c r="UO23" s="66" t="str">
        <f t="shared" si="173"/>
        <v/>
      </c>
      <c r="UP23" s="66" t="str">
        <f t="shared" si="174"/>
        <v/>
      </c>
      <c r="UQ23" s="66" t="str">
        <f t="shared" si="175"/>
        <v/>
      </c>
      <c r="UR23" s="66" t="str">
        <f t="shared" si="176"/>
        <v/>
      </c>
      <c r="US23" s="66" t="str">
        <f t="shared" si="177"/>
        <v/>
      </c>
      <c r="UT23" s="66" t="str">
        <f t="shared" si="178"/>
        <v/>
      </c>
      <c r="UU23" s="66" t="str">
        <f t="shared" si="179"/>
        <v/>
      </c>
      <c r="UV23" s="66" t="str">
        <f t="shared" si="180"/>
        <v/>
      </c>
      <c r="UW23" s="66" t="str">
        <f t="shared" si="181"/>
        <v/>
      </c>
      <c r="UX23" s="66" t="str">
        <f t="shared" si="182"/>
        <v/>
      </c>
      <c r="UY23" s="66" t="str">
        <f t="shared" si="183"/>
        <v/>
      </c>
      <c r="UZ23" s="66" t="str">
        <f t="shared" si="184"/>
        <v/>
      </c>
      <c r="VA23" s="66" t="str">
        <f t="shared" si="185"/>
        <v/>
      </c>
      <c r="VB23" s="66" t="str">
        <f t="shared" si="186"/>
        <v/>
      </c>
      <c r="VC23" s="66" t="str">
        <f t="shared" si="187"/>
        <v/>
      </c>
      <c r="VD23" s="66" t="str">
        <f t="shared" si="188"/>
        <v/>
      </c>
      <c r="VE23" s="66" t="str">
        <f t="shared" si="189"/>
        <v/>
      </c>
      <c r="VF23" s="66" t="str">
        <f t="shared" si="190"/>
        <v/>
      </c>
      <c r="VG23" s="66" t="str">
        <f t="shared" si="191"/>
        <v/>
      </c>
      <c r="VH23" s="66" t="str">
        <f t="shared" si="192"/>
        <v/>
      </c>
      <c r="VI23" s="66" t="str">
        <f t="shared" si="193"/>
        <v/>
      </c>
      <c r="VJ23" s="66" t="str">
        <f t="shared" si="194"/>
        <v/>
      </c>
      <c r="VK23" s="66" t="str">
        <f t="shared" si="195"/>
        <v/>
      </c>
      <c r="VL23" s="66" t="str">
        <f t="shared" si="196"/>
        <v/>
      </c>
      <c r="VM23" s="66" t="str">
        <f t="shared" si="197"/>
        <v/>
      </c>
      <c r="VN23" s="66" t="str">
        <f t="shared" si="198"/>
        <v/>
      </c>
      <c r="VO23" s="66" t="str">
        <f t="shared" si="199"/>
        <v/>
      </c>
      <c r="VP23" s="66" t="str">
        <f t="shared" si="200"/>
        <v/>
      </c>
      <c r="VQ23" s="66" t="str">
        <f t="shared" si="201"/>
        <v/>
      </c>
      <c r="VR23" s="66" t="str">
        <f t="shared" si="202"/>
        <v/>
      </c>
      <c r="VS23" s="66" t="str">
        <f t="shared" si="203"/>
        <v/>
      </c>
      <c r="VT23" s="66" t="str">
        <f t="shared" si="204"/>
        <v/>
      </c>
      <c r="VU23" s="66" t="str">
        <f t="shared" si="205"/>
        <v/>
      </c>
      <c r="VV23" s="66" t="str">
        <f t="shared" si="206"/>
        <v/>
      </c>
      <c r="VW23" s="66" t="str">
        <f t="shared" si="207"/>
        <v/>
      </c>
      <c r="VX23" s="66" t="str">
        <f t="shared" si="208"/>
        <v/>
      </c>
      <c r="VY23" s="66" t="str">
        <f t="shared" si="209"/>
        <v/>
      </c>
      <c r="VZ23" s="66" t="str">
        <f t="shared" si="210"/>
        <v/>
      </c>
      <c r="WA23" s="66" t="str">
        <f t="shared" si="211"/>
        <v/>
      </c>
      <c r="WB23" s="66" t="str">
        <f t="shared" si="212"/>
        <v/>
      </c>
      <c r="WC23" s="66" t="str">
        <f t="shared" si="213"/>
        <v/>
      </c>
      <c r="WD23" s="66" t="str">
        <f t="shared" si="214"/>
        <v/>
      </c>
      <c r="WE23" s="66" t="str">
        <f t="shared" si="215"/>
        <v/>
      </c>
      <c r="WF23" s="66" t="str">
        <f t="shared" si="216"/>
        <v/>
      </c>
      <c r="WG23" s="66" t="str">
        <f t="shared" si="217"/>
        <v/>
      </c>
      <c r="WH23" s="66" t="str">
        <f t="shared" si="218"/>
        <v/>
      </c>
      <c r="WI23" s="66" t="str">
        <f t="shared" si="219"/>
        <v/>
      </c>
      <c r="WJ23" s="66" t="str">
        <f t="shared" si="220"/>
        <v/>
      </c>
      <c r="WK23" s="66" t="str">
        <f t="shared" si="221"/>
        <v/>
      </c>
      <c r="WL23" s="66" t="str">
        <f t="shared" si="222"/>
        <v/>
      </c>
      <c r="WM23" s="66" t="str">
        <f t="shared" si="223"/>
        <v/>
      </c>
      <c r="WN23" s="66" t="str">
        <f t="shared" si="224"/>
        <v/>
      </c>
      <c r="WO23" s="66" t="str">
        <f t="shared" si="225"/>
        <v/>
      </c>
      <c r="WP23" s="66" t="str">
        <f t="shared" si="226"/>
        <v/>
      </c>
      <c r="WQ23" s="66" t="str">
        <f t="shared" si="227"/>
        <v/>
      </c>
      <c r="WR23" s="66" t="str">
        <f t="shared" si="228"/>
        <v/>
      </c>
      <c r="WS23" s="66" t="str">
        <f t="shared" si="229"/>
        <v/>
      </c>
      <c r="WT23" s="66" t="str">
        <f t="shared" si="230"/>
        <v/>
      </c>
      <c r="WU23" s="66" t="str">
        <f t="shared" si="231"/>
        <v/>
      </c>
      <c r="WV23" s="66" t="str">
        <f t="shared" si="232"/>
        <v/>
      </c>
      <c r="WW23" s="66" t="str">
        <f t="shared" si="233"/>
        <v/>
      </c>
      <c r="WX23" s="66" t="str">
        <f t="shared" si="234"/>
        <v/>
      </c>
      <c r="WY23" s="66" t="str">
        <f t="shared" si="235"/>
        <v/>
      </c>
      <c r="WZ23" s="66" t="str">
        <f t="shared" si="236"/>
        <v/>
      </c>
      <c r="XA23" s="66" t="str">
        <f t="shared" si="237"/>
        <v/>
      </c>
      <c r="XB23" s="66" t="str">
        <f t="shared" si="238"/>
        <v/>
      </c>
      <c r="XC23" s="66" t="str">
        <f t="shared" si="239"/>
        <v/>
      </c>
      <c r="XD23" s="66" t="str">
        <f t="shared" si="240"/>
        <v/>
      </c>
      <c r="XE23" s="66" t="str">
        <f t="shared" si="241"/>
        <v/>
      </c>
      <c r="XF23" s="66" t="str">
        <f t="shared" si="242"/>
        <v/>
      </c>
      <c r="XG23" s="66" t="str">
        <f t="shared" si="243"/>
        <v/>
      </c>
      <c r="XH23" s="66" t="str">
        <f t="shared" si="244"/>
        <v/>
      </c>
      <c r="XI23" s="66" t="str">
        <f t="shared" si="245"/>
        <v/>
      </c>
      <c r="XJ23" s="66" t="str">
        <f t="shared" si="246"/>
        <v/>
      </c>
      <c r="XK23" s="66" t="str">
        <f t="shared" si="247"/>
        <v/>
      </c>
      <c r="XL23" s="66" t="str">
        <f t="shared" si="248"/>
        <v/>
      </c>
      <c r="XM23" s="66" t="str">
        <f t="shared" si="249"/>
        <v/>
      </c>
      <c r="XN23" s="66" t="str">
        <f t="shared" si="250"/>
        <v/>
      </c>
      <c r="XO23" s="66" t="str">
        <f t="shared" si="251"/>
        <v/>
      </c>
      <c r="XP23" s="66" t="str">
        <f t="shared" si="252"/>
        <v/>
      </c>
      <c r="XQ23" s="66" t="str">
        <f t="shared" si="253"/>
        <v/>
      </c>
      <c r="XR23" s="66" t="str">
        <f t="shared" si="254"/>
        <v/>
      </c>
      <c r="XS23" s="66" t="str">
        <f t="shared" si="255"/>
        <v/>
      </c>
      <c r="XT23" s="66" t="str">
        <f t="shared" si="256"/>
        <v/>
      </c>
      <c r="XU23" s="66" t="str">
        <f t="shared" si="257"/>
        <v/>
      </c>
      <c r="XV23" s="66" t="str">
        <f t="shared" si="258"/>
        <v/>
      </c>
      <c r="XW23" s="66" t="str">
        <f t="shared" si="259"/>
        <v/>
      </c>
      <c r="XX23" s="66" t="str">
        <f t="shared" si="260"/>
        <v/>
      </c>
      <c r="XY23" s="66" t="str">
        <f t="shared" si="261"/>
        <v/>
      </c>
      <c r="XZ23" s="66" t="str">
        <f t="shared" si="262"/>
        <v/>
      </c>
      <c r="YA23" s="66" t="str">
        <f t="shared" si="263"/>
        <v/>
      </c>
      <c r="YB23" s="66" t="str">
        <f t="shared" si="264"/>
        <v/>
      </c>
      <c r="YC23" s="66" t="str">
        <f t="shared" si="265"/>
        <v/>
      </c>
      <c r="YD23" s="66" t="str">
        <f t="shared" si="266"/>
        <v/>
      </c>
      <c r="YE23" s="66" t="str">
        <f t="shared" si="267"/>
        <v/>
      </c>
      <c r="YF23" s="66" t="str">
        <f t="shared" si="268"/>
        <v/>
      </c>
      <c r="YG23" s="66" t="str">
        <f t="shared" si="269"/>
        <v/>
      </c>
      <c r="YH23" s="66" t="str">
        <f t="shared" si="270"/>
        <v/>
      </c>
      <c r="YI23" s="66" t="str">
        <f t="shared" si="271"/>
        <v/>
      </c>
      <c r="YJ23" s="66" t="str">
        <f t="shared" si="272"/>
        <v/>
      </c>
      <c r="YK23" s="66" t="str">
        <f t="shared" si="273"/>
        <v/>
      </c>
      <c r="YL23" s="66" t="str">
        <f t="shared" si="274"/>
        <v/>
      </c>
      <c r="YM23" s="66" t="str">
        <f t="shared" si="275"/>
        <v/>
      </c>
      <c r="YN23" s="66" t="str">
        <f t="shared" si="276"/>
        <v/>
      </c>
      <c r="YO23" s="66" t="str">
        <f t="shared" si="277"/>
        <v/>
      </c>
      <c r="YP23" s="66" t="str">
        <f t="shared" si="278"/>
        <v/>
      </c>
      <c r="YQ23" s="66" t="str">
        <f t="shared" si="279"/>
        <v/>
      </c>
      <c r="YR23" s="66" t="str">
        <f t="shared" si="280"/>
        <v/>
      </c>
      <c r="YS23" s="66" t="str">
        <f t="shared" si="281"/>
        <v/>
      </c>
      <c r="YT23" s="66" t="str">
        <f t="shared" si="282"/>
        <v/>
      </c>
      <c r="YU23" s="66" t="str">
        <f t="shared" si="283"/>
        <v/>
      </c>
      <c r="YV23" s="66" t="str">
        <f t="shared" si="284"/>
        <v/>
      </c>
      <c r="YW23" s="66" t="str">
        <f t="shared" si="285"/>
        <v/>
      </c>
      <c r="YX23" s="66" t="str">
        <f t="shared" si="286"/>
        <v/>
      </c>
      <c r="YY23" s="66" t="str">
        <f t="shared" si="287"/>
        <v/>
      </c>
      <c r="YZ23" s="66" t="str">
        <f t="shared" si="288"/>
        <v/>
      </c>
      <c r="ZA23" s="66" t="str">
        <f t="shared" si="289"/>
        <v/>
      </c>
      <c r="ZB23" s="66" t="str">
        <f t="shared" si="290"/>
        <v/>
      </c>
      <c r="ZC23" s="66" t="str">
        <f t="shared" si="291"/>
        <v/>
      </c>
      <c r="ZD23" s="66" t="str">
        <f t="shared" si="292"/>
        <v/>
      </c>
      <c r="ZE23" s="66" t="str">
        <f t="shared" si="293"/>
        <v/>
      </c>
      <c r="ZF23" s="66" t="str">
        <f t="shared" si="294"/>
        <v/>
      </c>
      <c r="ZG23" s="66" t="str">
        <f t="shared" si="295"/>
        <v/>
      </c>
      <c r="ZH23" s="66" t="str">
        <f t="shared" si="296"/>
        <v/>
      </c>
      <c r="ZI23" s="66" t="str">
        <f t="shared" si="297"/>
        <v/>
      </c>
      <c r="ZJ23" s="66" t="str">
        <f t="shared" si="298"/>
        <v/>
      </c>
      <c r="ZK23" s="66" t="str">
        <f t="shared" si="299"/>
        <v/>
      </c>
      <c r="ZL23" s="66" t="str">
        <f t="shared" si="300"/>
        <v/>
      </c>
      <c r="ZM23" s="66" t="str">
        <f t="shared" si="301"/>
        <v/>
      </c>
      <c r="ZN23" s="66" t="str">
        <f t="shared" si="302"/>
        <v/>
      </c>
      <c r="ZO23" s="66" t="str">
        <f t="shared" si="303"/>
        <v/>
      </c>
      <c r="ZP23" s="66" t="str">
        <f t="shared" si="304"/>
        <v/>
      </c>
      <c r="ZQ23" s="66" t="str">
        <f t="shared" si="305"/>
        <v/>
      </c>
      <c r="ZR23" s="66" t="str">
        <f t="shared" si="306"/>
        <v/>
      </c>
      <c r="ZS23" s="66" t="str">
        <f t="shared" si="307"/>
        <v/>
      </c>
      <c r="ZT23" s="66" t="str">
        <f t="shared" si="308"/>
        <v/>
      </c>
      <c r="ZU23" s="66" t="str">
        <f t="shared" si="309"/>
        <v/>
      </c>
      <c r="ZV23" s="66" t="str">
        <f t="shared" si="310"/>
        <v/>
      </c>
      <c r="ZW23" s="66" t="str">
        <f t="shared" si="311"/>
        <v/>
      </c>
      <c r="ZX23" s="66" t="str">
        <f t="shared" si="312"/>
        <v/>
      </c>
      <c r="ZY23" s="66" t="str">
        <f t="shared" si="313"/>
        <v/>
      </c>
      <c r="ZZ23" s="66" t="str">
        <f t="shared" si="314"/>
        <v/>
      </c>
      <c r="AAA23" s="66" t="str">
        <f t="shared" si="315"/>
        <v/>
      </c>
      <c r="AAB23" s="66" t="str">
        <f t="shared" si="316"/>
        <v/>
      </c>
      <c r="AAC23" s="66" t="str">
        <f t="shared" si="317"/>
        <v/>
      </c>
      <c r="AAD23" s="66" t="str">
        <f t="shared" si="318"/>
        <v/>
      </c>
      <c r="AAE23" s="66" t="str">
        <f t="shared" si="319"/>
        <v/>
      </c>
      <c r="AAF23" s="66" t="str">
        <f t="shared" si="320"/>
        <v/>
      </c>
      <c r="AAG23" s="66" t="str">
        <f t="shared" si="321"/>
        <v/>
      </c>
      <c r="AAH23" s="66" t="str">
        <f t="shared" si="322"/>
        <v/>
      </c>
      <c r="AAI23" s="66" t="str">
        <f t="shared" si="323"/>
        <v/>
      </c>
      <c r="AAJ23" s="66" t="str">
        <f t="shared" si="324"/>
        <v/>
      </c>
      <c r="AAK23" s="66" t="str">
        <f t="shared" si="325"/>
        <v/>
      </c>
      <c r="AAL23" s="66" t="str">
        <f t="shared" si="326"/>
        <v/>
      </c>
      <c r="AAM23" s="66" t="str">
        <f t="shared" si="327"/>
        <v/>
      </c>
      <c r="AAN23" s="66" t="str">
        <f t="shared" si="328"/>
        <v/>
      </c>
      <c r="AAO23" s="66" t="str">
        <f t="shared" si="329"/>
        <v/>
      </c>
      <c r="AAP23" s="66" t="str">
        <f t="shared" si="330"/>
        <v/>
      </c>
      <c r="AAQ23" s="66" t="str">
        <f t="shared" si="331"/>
        <v/>
      </c>
      <c r="AAR23" s="66" t="str">
        <f t="shared" si="332"/>
        <v/>
      </c>
      <c r="AAS23" s="66" t="str">
        <f t="shared" si="333"/>
        <v/>
      </c>
      <c r="AAT23" s="66" t="str">
        <f t="shared" si="334"/>
        <v/>
      </c>
      <c r="AAU23" s="66" t="str">
        <f t="shared" si="335"/>
        <v/>
      </c>
      <c r="AAV23" s="66" t="str">
        <f t="shared" si="336"/>
        <v/>
      </c>
      <c r="AAW23" s="66" t="str">
        <f t="shared" si="337"/>
        <v/>
      </c>
      <c r="AAX23" s="66" t="str">
        <f t="shared" si="338"/>
        <v/>
      </c>
      <c r="AAY23" s="66" t="str">
        <f t="shared" si="339"/>
        <v/>
      </c>
      <c r="AAZ23" s="66" t="str">
        <f t="shared" si="340"/>
        <v/>
      </c>
      <c r="ABA23" s="66" t="str">
        <f t="shared" si="341"/>
        <v/>
      </c>
      <c r="ABB23" s="66" t="str">
        <f t="shared" si="342"/>
        <v/>
      </c>
      <c r="ABC23" s="66" t="str">
        <f t="shared" si="343"/>
        <v/>
      </c>
      <c r="ABD23" s="66" t="str">
        <f t="shared" si="344"/>
        <v/>
      </c>
      <c r="ABE23" s="66" t="str">
        <f t="shared" si="345"/>
        <v/>
      </c>
      <c r="ABF23" s="66" t="str">
        <f t="shared" si="346"/>
        <v/>
      </c>
      <c r="ABG23" s="66" t="str">
        <f t="shared" si="347"/>
        <v/>
      </c>
      <c r="ABH23" s="66" t="str">
        <f t="shared" si="348"/>
        <v/>
      </c>
      <c r="ABI23" s="66" t="str">
        <f t="shared" si="349"/>
        <v/>
      </c>
      <c r="ABJ23" s="66" t="str">
        <f t="shared" si="350"/>
        <v/>
      </c>
      <c r="ABK23" s="66" t="str">
        <f t="shared" si="351"/>
        <v/>
      </c>
      <c r="ABL23" s="66" t="str">
        <f t="shared" si="352"/>
        <v/>
      </c>
      <c r="ABM23" s="66" t="str">
        <f t="shared" si="353"/>
        <v/>
      </c>
      <c r="ABN23" s="66" t="str">
        <f t="shared" si="354"/>
        <v/>
      </c>
      <c r="ABO23" s="66" t="str">
        <f t="shared" si="355"/>
        <v/>
      </c>
      <c r="ABP23" s="66" t="str">
        <f t="shared" si="356"/>
        <v/>
      </c>
      <c r="ABQ23" s="66" t="str">
        <f t="shared" si="357"/>
        <v/>
      </c>
      <c r="ABR23" s="66" t="str">
        <f t="shared" si="358"/>
        <v/>
      </c>
      <c r="ABS23" s="66" t="str">
        <f t="shared" si="359"/>
        <v/>
      </c>
      <c r="ABT23" s="66" t="str">
        <f t="shared" si="360"/>
        <v/>
      </c>
      <c r="ABU23" s="66" t="str">
        <f t="shared" si="361"/>
        <v/>
      </c>
      <c r="ABV23" s="66" t="str">
        <f t="shared" si="362"/>
        <v/>
      </c>
      <c r="ABW23" s="66" t="str">
        <f t="shared" si="363"/>
        <v/>
      </c>
      <c r="ABX23" s="66" t="str">
        <f t="shared" si="364"/>
        <v/>
      </c>
      <c r="ABY23" s="66" t="str">
        <f t="shared" si="365"/>
        <v/>
      </c>
      <c r="ABZ23" s="66" t="str">
        <f t="shared" si="366"/>
        <v/>
      </c>
      <c r="ACA23" s="66" t="str">
        <f t="shared" si="367"/>
        <v/>
      </c>
      <c r="ACB23" s="66" t="str">
        <f t="shared" si="368"/>
        <v/>
      </c>
      <c r="ACC23" s="66" t="str">
        <f t="shared" si="369"/>
        <v/>
      </c>
      <c r="ACD23" s="66" t="str">
        <f t="shared" si="370"/>
        <v/>
      </c>
      <c r="ACE23" s="66" t="str">
        <f t="shared" si="371"/>
        <v/>
      </c>
      <c r="ACF23" s="66" t="str">
        <f t="shared" si="372"/>
        <v/>
      </c>
      <c r="ACG23" s="66" t="str">
        <f t="shared" si="373"/>
        <v/>
      </c>
      <c r="ACH23" s="66" t="str">
        <f t="shared" si="374"/>
        <v/>
      </c>
      <c r="ACI23" s="66" t="str">
        <f t="shared" si="375"/>
        <v/>
      </c>
      <c r="ACJ23" s="66" t="str">
        <f t="shared" si="376"/>
        <v/>
      </c>
      <c r="ACK23" s="66" t="str">
        <f t="shared" si="377"/>
        <v/>
      </c>
      <c r="ACL23" s="66" t="str">
        <f t="shared" si="378"/>
        <v/>
      </c>
      <c r="ACM23" s="66" t="str">
        <f t="shared" ref="ACM23:ACN23" si="402">IF(AND(ACS$3="Unit", ACL23=""), "", IF(AND(ACS$3="Unit", ACL23="-"),"", IF(ACS$3="Unit", "kg/GJ delivered", IF(AND(NY23&lt;&gt;"", NY23&lt;&gt;"-", NX23="-"),"", IF($H23="","", IF(NX23="nd", "",IF(NX23="&lt;n.a.&gt;", "", IF(NY23="#/MJ", "", IF(NY23="kg/GJ delivered",NX23,IF(NY23="g/MJ delivered",NX23,IF(NY23="kg/MJ delivered",NX23*1000,IF(NY23="mg/MJ delivered",NX23/1000,IF(NY23="g/kg",((NX23)*(1/$I23)*(1/$H23)),IF(NY23="mg/kg",((NX23/1000)*(1/$I23)*(1/$H23)),IF(NY23="mg/MJ delivered",NX23/1000,IF(NY23="-","","Error"))))))))))))))))</f>
        <v/>
      </c>
      <c r="ACN23" s="66" t="str">
        <f t="shared" si="402"/>
        <v/>
      </c>
      <c r="ACO23" s="66" t="str">
        <f t="shared" si="380"/>
        <v/>
      </c>
      <c r="ACP23" s="66" t="str">
        <f t="shared" si="381"/>
        <v/>
      </c>
      <c r="ACQ23" s="66" t="str">
        <f t="shared" si="382"/>
        <v/>
      </c>
      <c r="ACR23" s="66" t="str">
        <f t="shared" si="383"/>
        <v/>
      </c>
      <c r="ACS23" s="66" t="str">
        <f t="shared" si="384"/>
        <v/>
      </c>
      <c r="ACT23" s="66" t="str">
        <f t="shared" si="385"/>
        <v/>
      </c>
    </row>
    <row r="24" spans="2:774" ht="15.75" customHeight="1" x14ac:dyDescent="0.25">
      <c r="B24" s="66">
        <v>83</v>
      </c>
      <c r="C24" s="66" t="s">
        <v>326</v>
      </c>
      <c r="D24" s="66" t="s">
        <v>362</v>
      </c>
      <c r="E24" s="156" t="s">
        <v>1780</v>
      </c>
      <c r="F24" s="66" t="s">
        <v>497</v>
      </c>
      <c r="G24" s="66" t="s">
        <v>492</v>
      </c>
      <c r="H24" s="126">
        <v>0.184</v>
      </c>
      <c r="I24" s="130">
        <f>'Heating Values'!$D$35</f>
        <v>13.95</v>
      </c>
      <c r="J24" s="66" t="str">
        <f t="shared" si="0"/>
        <v>Firewood, Improved, GLO</v>
      </c>
      <c r="K24" s="66" t="s">
        <v>1254</v>
      </c>
      <c r="L24" s="66" t="s">
        <v>1254</v>
      </c>
      <c r="M24" s="66" t="s">
        <v>1254</v>
      </c>
      <c r="N24" s="66" t="s">
        <v>1254</v>
      </c>
      <c r="O24" s="66" t="s">
        <v>2109</v>
      </c>
      <c r="P24" s="66" t="str">
        <f t="shared" si="8"/>
        <v>GLO</v>
      </c>
      <c r="Q24" s="66" t="s">
        <v>306</v>
      </c>
      <c r="R24" s="162">
        <v>21.1</v>
      </c>
      <c r="S24" s="158" t="s">
        <v>66</v>
      </c>
      <c r="T24" s="165">
        <v>3.19</v>
      </c>
      <c r="U24" s="158" t="s">
        <v>66</v>
      </c>
      <c r="V24" s="158" t="s">
        <v>128</v>
      </c>
      <c r="W24" s="158" t="s">
        <v>128</v>
      </c>
      <c r="X24" s="164">
        <v>498</v>
      </c>
      <c r="Y24" s="158" t="s">
        <v>66</v>
      </c>
      <c r="Z24" s="165">
        <v>1.5</v>
      </c>
      <c r="AA24" s="158" t="s">
        <v>66</v>
      </c>
      <c r="AB24" s="165">
        <v>7.5</v>
      </c>
      <c r="AC24" s="158" t="s">
        <v>66</v>
      </c>
      <c r="AD24" s="166">
        <v>3140000000000000</v>
      </c>
      <c r="AE24" s="158" t="s">
        <v>387</v>
      </c>
      <c r="AF24" s="158" t="s">
        <v>128</v>
      </c>
      <c r="AG24" s="158" t="s">
        <v>128</v>
      </c>
      <c r="AH24" s="158" t="s">
        <v>128</v>
      </c>
      <c r="AI24" s="158" t="s">
        <v>128</v>
      </c>
      <c r="AJ24" s="158" t="s">
        <v>128</v>
      </c>
      <c r="AK24" s="158" t="s">
        <v>128</v>
      </c>
      <c r="AL24" s="158" t="s">
        <v>128</v>
      </c>
      <c r="AM24" s="158" t="s">
        <v>128</v>
      </c>
      <c r="AN24" s="158" t="s">
        <v>128</v>
      </c>
      <c r="AO24" s="158" t="s">
        <v>128</v>
      </c>
      <c r="AP24" s="158" t="s">
        <v>128</v>
      </c>
      <c r="AQ24" s="158" t="s">
        <v>128</v>
      </c>
      <c r="AR24" s="158" t="s">
        <v>128</v>
      </c>
      <c r="AS24" s="158" t="s">
        <v>128</v>
      </c>
      <c r="AT24" s="158" t="s">
        <v>128</v>
      </c>
      <c r="AU24" s="158" t="s">
        <v>128</v>
      </c>
      <c r="AV24" s="158" t="s">
        <v>128</v>
      </c>
      <c r="AW24" s="158" t="s">
        <v>128</v>
      </c>
      <c r="AX24" s="158" t="s">
        <v>128</v>
      </c>
      <c r="AY24" s="158" t="s">
        <v>128</v>
      </c>
      <c r="AZ24" s="158" t="s">
        <v>128</v>
      </c>
      <c r="BA24" s="158" t="s">
        <v>128</v>
      </c>
      <c r="BB24" s="158" t="s">
        <v>128</v>
      </c>
      <c r="BC24" s="158" t="s">
        <v>128</v>
      </c>
      <c r="BD24" s="158" t="s">
        <v>128</v>
      </c>
      <c r="BE24" s="158" t="s">
        <v>128</v>
      </c>
      <c r="BF24" s="158" t="s">
        <v>128</v>
      </c>
      <c r="BG24" s="158" t="s">
        <v>128</v>
      </c>
      <c r="BH24" s="158" t="s">
        <v>128</v>
      </c>
      <c r="BI24" s="158" t="s">
        <v>128</v>
      </c>
      <c r="BJ24" s="158" t="s">
        <v>128</v>
      </c>
      <c r="BK24" s="158" t="s">
        <v>128</v>
      </c>
      <c r="BL24" s="158" t="s">
        <v>128</v>
      </c>
      <c r="BM24" s="158" t="s">
        <v>128</v>
      </c>
      <c r="BN24" s="158" t="s">
        <v>128</v>
      </c>
      <c r="BO24" s="158" t="s">
        <v>128</v>
      </c>
      <c r="BP24" s="158" t="s">
        <v>128</v>
      </c>
      <c r="BQ24" s="158" t="s">
        <v>128</v>
      </c>
      <c r="BR24" s="158" t="s">
        <v>128</v>
      </c>
      <c r="BS24" s="158" t="s">
        <v>128</v>
      </c>
      <c r="BT24" s="158" t="s">
        <v>128</v>
      </c>
      <c r="BU24" s="158" t="s">
        <v>128</v>
      </c>
      <c r="BV24" s="158" t="s">
        <v>128</v>
      </c>
      <c r="BW24" s="158" t="s">
        <v>128</v>
      </c>
      <c r="BX24" s="158" t="s">
        <v>128</v>
      </c>
      <c r="BY24" s="158" t="s">
        <v>128</v>
      </c>
      <c r="BZ24" s="158" t="s">
        <v>128</v>
      </c>
      <c r="CA24" s="158" t="s">
        <v>128</v>
      </c>
      <c r="CB24" s="158" t="s">
        <v>128</v>
      </c>
      <c r="CC24" s="158" t="s">
        <v>128</v>
      </c>
      <c r="CD24" s="158" t="s">
        <v>128</v>
      </c>
      <c r="CE24" s="158" t="s">
        <v>128</v>
      </c>
      <c r="CF24" s="158" t="s">
        <v>128</v>
      </c>
      <c r="CG24" s="158" t="s">
        <v>128</v>
      </c>
      <c r="CH24" s="158" t="s">
        <v>128</v>
      </c>
      <c r="CI24" s="158" t="s">
        <v>128</v>
      </c>
      <c r="CJ24" s="158" t="s">
        <v>128</v>
      </c>
      <c r="CK24" s="158" t="s">
        <v>128</v>
      </c>
      <c r="CL24" s="158" t="s">
        <v>128</v>
      </c>
      <c r="CM24" s="158" t="s">
        <v>128</v>
      </c>
      <c r="CN24" s="158" t="s">
        <v>128</v>
      </c>
      <c r="CO24" s="158" t="s">
        <v>128</v>
      </c>
      <c r="CP24" s="158" t="s">
        <v>128</v>
      </c>
      <c r="CQ24" s="158" t="s">
        <v>128</v>
      </c>
      <c r="CR24" s="158" t="s">
        <v>128</v>
      </c>
      <c r="CS24" s="158" t="s">
        <v>128</v>
      </c>
      <c r="CT24" s="158" t="s">
        <v>128</v>
      </c>
      <c r="CU24" s="158" t="s">
        <v>128</v>
      </c>
      <c r="CV24" s="158" t="s">
        <v>128</v>
      </c>
      <c r="CW24" s="158" t="s">
        <v>128</v>
      </c>
      <c r="CX24" s="158" t="s">
        <v>128</v>
      </c>
      <c r="CY24" s="158" t="s">
        <v>128</v>
      </c>
      <c r="CZ24" s="158" t="s">
        <v>128</v>
      </c>
      <c r="DA24" s="158" t="s">
        <v>128</v>
      </c>
      <c r="DB24" s="158" t="s">
        <v>128</v>
      </c>
      <c r="DC24" s="158" t="s">
        <v>128</v>
      </c>
      <c r="DD24" s="158" t="s">
        <v>128</v>
      </c>
      <c r="DE24" s="158" t="s">
        <v>128</v>
      </c>
      <c r="DF24" s="158" t="s">
        <v>128</v>
      </c>
      <c r="DG24" s="158" t="s">
        <v>128</v>
      </c>
      <c r="DH24" s="158" t="s">
        <v>128</v>
      </c>
      <c r="DI24" s="158" t="s">
        <v>128</v>
      </c>
      <c r="DJ24" s="158" t="s">
        <v>128</v>
      </c>
      <c r="DK24" s="158" t="s">
        <v>128</v>
      </c>
      <c r="DL24" s="158" t="s">
        <v>128</v>
      </c>
      <c r="DM24" s="158" t="s">
        <v>128</v>
      </c>
      <c r="DN24" s="158" t="s">
        <v>128</v>
      </c>
      <c r="DO24" s="158" t="s">
        <v>128</v>
      </c>
      <c r="DP24" s="158" t="s">
        <v>128</v>
      </c>
      <c r="DQ24" s="158" t="s">
        <v>128</v>
      </c>
      <c r="DR24" s="158" t="s">
        <v>128</v>
      </c>
      <c r="DS24" s="158" t="s">
        <v>128</v>
      </c>
      <c r="DT24" s="158" t="s">
        <v>128</v>
      </c>
      <c r="DU24" s="158" t="s">
        <v>128</v>
      </c>
      <c r="DV24" s="158" t="s">
        <v>128</v>
      </c>
      <c r="DW24" s="158" t="s">
        <v>128</v>
      </c>
      <c r="DX24" s="158" t="s">
        <v>128</v>
      </c>
      <c r="DY24" s="158" t="s">
        <v>128</v>
      </c>
      <c r="DZ24" s="158" t="s">
        <v>128</v>
      </c>
      <c r="EA24" s="158" t="s">
        <v>128</v>
      </c>
      <c r="EB24" s="158" t="s">
        <v>128</v>
      </c>
      <c r="EC24" s="158" t="s">
        <v>128</v>
      </c>
      <c r="ED24" s="158" t="s">
        <v>128</v>
      </c>
      <c r="EE24" s="158" t="s">
        <v>128</v>
      </c>
      <c r="EF24" s="158" t="s">
        <v>128</v>
      </c>
      <c r="EG24" s="158" t="s">
        <v>128</v>
      </c>
      <c r="EH24" s="158" t="s">
        <v>128</v>
      </c>
      <c r="EI24" s="158" t="s">
        <v>128</v>
      </c>
      <c r="EJ24" s="158" t="s">
        <v>128</v>
      </c>
      <c r="EK24" s="158" t="s">
        <v>128</v>
      </c>
      <c r="EL24" s="158" t="s">
        <v>128</v>
      </c>
      <c r="EM24" s="158" t="s">
        <v>128</v>
      </c>
      <c r="EN24" s="158" t="s">
        <v>128</v>
      </c>
      <c r="EO24" s="158" t="s">
        <v>128</v>
      </c>
      <c r="EP24" s="158" t="s">
        <v>128</v>
      </c>
      <c r="EQ24" s="158" t="s">
        <v>128</v>
      </c>
      <c r="ER24" s="158" t="s">
        <v>128</v>
      </c>
      <c r="ES24" s="158" t="s">
        <v>128</v>
      </c>
      <c r="ET24" s="158" t="s">
        <v>128</v>
      </c>
      <c r="EU24" s="158" t="s">
        <v>128</v>
      </c>
      <c r="EV24" s="158" t="s">
        <v>128</v>
      </c>
      <c r="EW24" s="158" t="s">
        <v>128</v>
      </c>
      <c r="EX24" s="158" t="s">
        <v>128</v>
      </c>
      <c r="EY24" s="158" t="s">
        <v>128</v>
      </c>
      <c r="EZ24" s="158" t="s">
        <v>128</v>
      </c>
      <c r="FA24" s="158" t="s">
        <v>128</v>
      </c>
      <c r="FB24" s="158" t="s">
        <v>128</v>
      </c>
      <c r="FC24" s="158" t="s">
        <v>128</v>
      </c>
      <c r="FD24" s="158" t="s">
        <v>128</v>
      </c>
      <c r="FE24" s="158" t="s">
        <v>128</v>
      </c>
      <c r="FF24" s="158" t="s">
        <v>128</v>
      </c>
      <c r="FG24" s="158" t="s">
        <v>128</v>
      </c>
      <c r="FH24" s="158" t="s">
        <v>128</v>
      </c>
      <c r="FI24" s="158" t="s">
        <v>128</v>
      </c>
      <c r="FJ24" s="158" t="s">
        <v>128</v>
      </c>
      <c r="FK24" s="158" t="s">
        <v>128</v>
      </c>
      <c r="FL24" s="158" t="s">
        <v>128</v>
      </c>
      <c r="FM24" s="158" t="s">
        <v>128</v>
      </c>
      <c r="FN24" s="158" t="s">
        <v>128</v>
      </c>
      <c r="FO24" s="158" t="s">
        <v>128</v>
      </c>
      <c r="FP24" s="158" t="s">
        <v>128</v>
      </c>
      <c r="FQ24" s="158" t="s">
        <v>128</v>
      </c>
      <c r="FR24" s="158" t="s">
        <v>128</v>
      </c>
      <c r="FS24" s="158" t="s">
        <v>128</v>
      </c>
      <c r="FT24" s="158" t="s">
        <v>128</v>
      </c>
      <c r="FU24" s="158" t="s">
        <v>128</v>
      </c>
      <c r="FV24" s="158" t="s">
        <v>128</v>
      </c>
      <c r="FW24" s="158" t="s">
        <v>128</v>
      </c>
      <c r="FX24" s="158" t="s">
        <v>128</v>
      </c>
      <c r="FY24" s="158" t="s">
        <v>128</v>
      </c>
      <c r="FZ24" s="158" t="s">
        <v>128</v>
      </c>
      <c r="GA24" s="158" t="s">
        <v>128</v>
      </c>
      <c r="GB24" s="158" t="s">
        <v>128</v>
      </c>
      <c r="GC24" s="158" t="s">
        <v>128</v>
      </c>
      <c r="GD24" s="158" t="s">
        <v>128</v>
      </c>
      <c r="GE24" s="158" t="s">
        <v>128</v>
      </c>
      <c r="GF24" s="158" t="s">
        <v>128</v>
      </c>
      <c r="GG24" s="158" t="s">
        <v>128</v>
      </c>
      <c r="GH24" s="158" t="s">
        <v>128</v>
      </c>
      <c r="GI24" s="158" t="s">
        <v>128</v>
      </c>
      <c r="GJ24" s="158" t="s">
        <v>128</v>
      </c>
      <c r="GK24" s="158" t="s">
        <v>128</v>
      </c>
      <c r="GL24" s="158" t="s">
        <v>128</v>
      </c>
      <c r="GM24" s="158" t="s">
        <v>128</v>
      </c>
      <c r="GN24" s="158" t="s">
        <v>128</v>
      </c>
      <c r="GO24" s="158" t="s">
        <v>128</v>
      </c>
      <c r="GP24" s="158" t="s">
        <v>128</v>
      </c>
      <c r="GQ24" s="158" t="s">
        <v>128</v>
      </c>
      <c r="GR24" s="158" t="s">
        <v>128</v>
      </c>
      <c r="GS24" s="158" t="s">
        <v>128</v>
      </c>
      <c r="GT24" s="158" t="s">
        <v>128</v>
      </c>
      <c r="GU24" s="158" t="s">
        <v>128</v>
      </c>
      <c r="GV24" s="158" t="s">
        <v>128</v>
      </c>
      <c r="GW24" s="158" t="s">
        <v>128</v>
      </c>
      <c r="GX24" s="158" t="s">
        <v>128</v>
      </c>
      <c r="GY24" s="158" t="s">
        <v>128</v>
      </c>
      <c r="GZ24" s="158" t="s">
        <v>128</v>
      </c>
      <c r="HA24" s="158" t="s">
        <v>128</v>
      </c>
      <c r="HB24" s="158" t="s">
        <v>128</v>
      </c>
      <c r="HC24" s="158" t="s">
        <v>128</v>
      </c>
      <c r="HD24" s="158" t="s">
        <v>128</v>
      </c>
      <c r="HE24" s="158" t="s">
        <v>128</v>
      </c>
      <c r="HF24" s="158" t="s">
        <v>128</v>
      </c>
      <c r="HG24" s="158" t="s">
        <v>128</v>
      </c>
      <c r="HH24" s="158" t="s">
        <v>128</v>
      </c>
      <c r="HI24" s="158" t="s">
        <v>128</v>
      </c>
      <c r="HJ24" s="158" t="s">
        <v>128</v>
      </c>
      <c r="HK24" s="158" t="s">
        <v>128</v>
      </c>
      <c r="HL24" s="158" t="s">
        <v>128</v>
      </c>
      <c r="HM24" s="158" t="s">
        <v>128</v>
      </c>
      <c r="HN24" s="158" t="s">
        <v>128</v>
      </c>
      <c r="HO24" s="158" t="s">
        <v>128</v>
      </c>
      <c r="HP24" s="158" t="s">
        <v>128</v>
      </c>
      <c r="HQ24" s="158" t="s">
        <v>128</v>
      </c>
      <c r="HR24" s="158" t="s">
        <v>128</v>
      </c>
      <c r="HS24" s="158" t="s">
        <v>128</v>
      </c>
      <c r="HT24" s="158" t="s">
        <v>128</v>
      </c>
      <c r="HU24" s="158" t="s">
        <v>128</v>
      </c>
      <c r="HV24" s="158" t="s">
        <v>128</v>
      </c>
      <c r="HW24" s="158" t="s">
        <v>128</v>
      </c>
      <c r="HX24" s="158" t="s">
        <v>128</v>
      </c>
      <c r="HY24" s="158" t="s">
        <v>128</v>
      </c>
      <c r="HZ24" s="158" t="s">
        <v>128</v>
      </c>
      <c r="IA24" s="158" t="s">
        <v>128</v>
      </c>
      <c r="IB24" s="158" t="s">
        <v>128</v>
      </c>
      <c r="IC24" s="158" t="s">
        <v>128</v>
      </c>
      <c r="ID24" s="158" t="s">
        <v>128</v>
      </c>
      <c r="IE24" s="158" t="s">
        <v>128</v>
      </c>
      <c r="IF24" s="158" t="s">
        <v>128</v>
      </c>
      <c r="IG24" s="158" t="s">
        <v>128</v>
      </c>
      <c r="IH24" s="158" t="s">
        <v>128</v>
      </c>
      <c r="II24" s="158" t="s">
        <v>128</v>
      </c>
      <c r="IJ24" s="158" t="s">
        <v>128</v>
      </c>
      <c r="IK24" s="158" t="s">
        <v>128</v>
      </c>
      <c r="IL24" s="158" t="s">
        <v>128</v>
      </c>
      <c r="IM24" s="158" t="s">
        <v>128</v>
      </c>
      <c r="IN24" s="158" t="s">
        <v>128</v>
      </c>
      <c r="IO24" s="158" t="s">
        <v>128</v>
      </c>
      <c r="IP24" s="158" t="s">
        <v>128</v>
      </c>
      <c r="IQ24" s="158" t="s">
        <v>128</v>
      </c>
      <c r="IR24" s="158" t="s">
        <v>128</v>
      </c>
      <c r="IS24" s="158" t="s">
        <v>128</v>
      </c>
      <c r="IT24" s="158" t="s">
        <v>128</v>
      </c>
      <c r="IU24" s="158" t="s">
        <v>128</v>
      </c>
      <c r="IV24" s="158" t="s">
        <v>128</v>
      </c>
      <c r="IW24" s="158" t="s">
        <v>128</v>
      </c>
      <c r="IX24" s="158" t="s">
        <v>128</v>
      </c>
      <c r="IY24" s="158" t="s">
        <v>128</v>
      </c>
      <c r="IZ24" s="158" t="s">
        <v>128</v>
      </c>
      <c r="JA24" s="158" t="s">
        <v>128</v>
      </c>
      <c r="JB24" s="158" t="s">
        <v>128</v>
      </c>
      <c r="JC24" s="158" t="s">
        <v>128</v>
      </c>
      <c r="JD24" s="158" t="s">
        <v>128</v>
      </c>
      <c r="JE24" s="158" t="s">
        <v>128</v>
      </c>
      <c r="JF24" s="158" t="s">
        <v>128</v>
      </c>
      <c r="JG24" s="158" t="s">
        <v>128</v>
      </c>
      <c r="JH24" s="158" t="s">
        <v>128</v>
      </c>
      <c r="JI24" s="158" t="s">
        <v>128</v>
      </c>
      <c r="JJ24" s="158" t="s">
        <v>128</v>
      </c>
      <c r="JK24" s="158" t="s">
        <v>128</v>
      </c>
      <c r="JL24" s="158" t="s">
        <v>128</v>
      </c>
      <c r="JM24" s="158" t="s">
        <v>128</v>
      </c>
      <c r="JN24" s="158" t="s">
        <v>128</v>
      </c>
      <c r="JO24" s="158" t="s">
        <v>128</v>
      </c>
      <c r="JP24" s="158" t="s">
        <v>128</v>
      </c>
      <c r="JQ24" s="158" t="s">
        <v>128</v>
      </c>
      <c r="JR24" s="158" t="s">
        <v>128</v>
      </c>
      <c r="JS24" s="158" t="s">
        <v>128</v>
      </c>
      <c r="JT24" s="158" t="s">
        <v>128</v>
      </c>
      <c r="JU24" s="158" t="s">
        <v>128</v>
      </c>
      <c r="JV24" s="158" t="s">
        <v>128</v>
      </c>
      <c r="JW24" s="158" t="s">
        <v>128</v>
      </c>
      <c r="JX24" s="158" t="s">
        <v>128</v>
      </c>
      <c r="JY24" s="158" t="s">
        <v>128</v>
      </c>
      <c r="JZ24" s="158" t="s">
        <v>128</v>
      </c>
      <c r="KA24" s="158" t="s">
        <v>128</v>
      </c>
      <c r="KB24" s="158" t="s">
        <v>128</v>
      </c>
      <c r="KC24" s="158" t="s">
        <v>128</v>
      </c>
      <c r="KD24" s="158" t="s">
        <v>128</v>
      </c>
      <c r="KE24" s="158" t="s">
        <v>128</v>
      </c>
      <c r="KF24" s="158" t="s">
        <v>128</v>
      </c>
      <c r="KG24" s="158" t="s">
        <v>128</v>
      </c>
      <c r="KH24" s="158" t="s">
        <v>128</v>
      </c>
      <c r="KI24" s="158" t="s">
        <v>128</v>
      </c>
      <c r="KJ24" s="158" t="s">
        <v>128</v>
      </c>
      <c r="KK24" s="158" t="s">
        <v>128</v>
      </c>
      <c r="KL24" s="158" t="s">
        <v>128</v>
      </c>
      <c r="KM24" s="158" t="s">
        <v>128</v>
      </c>
      <c r="KN24" s="158" t="s">
        <v>128</v>
      </c>
      <c r="KO24" s="158" t="s">
        <v>128</v>
      </c>
      <c r="KP24" s="158" t="s">
        <v>128</v>
      </c>
      <c r="KQ24" s="158" t="s">
        <v>128</v>
      </c>
      <c r="KR24" s="158" t="s">
        <v>128</v>
      </c>
      <c r="KS24" s="158" t="s">
        <v>128</v>
      </c>
      <c r="KT24" s="158" t="s">
        <v>128</v>
      </c>
      <c r="KU24" s="158" t="s">
        <v>128</v>
      </c>
      <c r="KV24" s="158" t="s">
        <v>128</v>
      </c>
      <c r="KW24" s="158" t="s">
        <v>128</v>
      </c>
      <c r="KX24" s="158" t="s">
        <v>128</v>
      </c>
      <c r="KY24" s="158" t="s">
        <v>128</v>
      </c>
      <c r="KZ24" s="158" t="s">
        <v>128</v>
      </c>
      <c r="LA24" s="158" t="s">
        <v>128</v>
      </c>
      <c r="LB24" s="158" t="s">
        <v>128</v>
      </c>
      <c r="LC24" s="158" t="s">
        <v>128</v>
      </c>
      <c r="LD24" s="158" t="s">
        <v>128</v>
      </c>
      <c r="LE24" s="158" t="s">
        <v>128</v>
      </c>
      <c r="LF24" s="158" t="s">
        <v>128</v>
      </c>
      <c r="LG24" s="158" t="s">
        <v>128</v>
      </c>
      <c r="LH24" s="158" t="s">
        <v>128</v>
      </c>
      <c r="LI24" s="158" t="s">
        <v>128</v>
      </c>
      <c r="LJ24" s="158" t="s">
        <v>128</v>
      </c>
      <c r="LK24" s="158" t="s">
        <v>128</v>
      </c>
      <c r="LL24" s="158" t="s">
        <v>128</v>
      </c>
      <c r="LM24" s="158" t="s">
        <v>128</v>
      </c>
      <c r="LN24" s="158" t="s">
        <v>128</v>
      </c>
      <c r="LO24" s="158" t="s">
        <v>128</v>
      </c>
      <c r="LP24" s="158" t="s">
        <v>128</v>
      </c>
      <c r="LQ24" s="158" t="s">
        <v>128</v>
      </c>
      <c r="LR24" s="158" t="s">
        <v>128</v>
      </c>
      <c r="LS24" s="158" t="s">
        <v>128</v>
      </c>
      <c r="LT24" s="158" t="s">
        <v>128</v>
      </c>
      <c r="LU24" s="158" t="s">
        <v>128</v>
      </c>
      <c r="LV24" s="158" t="s">
        <v>128</v>
      </c>
      <c r="LW24" s="158" t="s">
        <v>128</v>
      </c>
      <c r="LX24" s="158" t="s">
        <v>128</v>
      </c>
      <c r="LY24" s="158" t="s">
        <v>128</v>
      </c>
      <c r="LZ24" s="158" t="s">
        <v>128</v>
      </c>
      <c r="MA24" s="158" t="s">
        <v>128</v>
      </c>
      <c r="MB24" s="158" t="s">
        <v>128</v>
      </c>
      <c r="MC24" s="158" t="s">
        <v>128</v>
      </c>
      <c r="MD24" s="158" t="s">
        <v>128</v>
      </c>
      <c r="ME24" s="158" t="s">
        <v>128</v>
      </c>
      <c r="MF24" s="158" t="s">
        <v>128</v>
      </c>
      <c r="MG24" s="158" t="s">
        <v>128</v>
      </c>
      <c r="MH24" s="158" t="s">
        <v>128</v>
      </c>
      <c r="MI24" s="158" t="s">
        <v>128</v>
      </c>
      <c r="MJ24" s="158" t="s">
        <v>128</v>
      </c>
      <c r="MK24" s="158" t="s">
        <v>128</v>
      </c>
      <c r="ML24" s="158" t="s">
        <v>128</v>
      </c>
      <c r="MM24" s="158" t="s">
        <v>128</v>
      </c>
      <c r="MN24" s="158" t="s">
        <v>128</v>
      </c>
      <c r="MO24" s="158" t="s">
        <v>128</v>
      </c>
      <c r="MP24" s="158" t="s">
        <v>128</v>
      </c>
      <c r="MQ24" s="158" t="s">
        <v>128</v>
      </c>
      <c r="MR24" s="158" t="s">
        <v>128</v>
      </c>
      <c r="MS24" s="158" t="s">
        <v>128</v>
      </c>
      <c r="MT24" s="158" t="s">
        <v>128</v>
      </c>
      <c r="MU24" s="158" t="s">
        <v>128</v>
      </c>
      <c r="MV24" s="158" t="s">
        <v>128</v>
      </c>
      <c r="MW24" s="158" t="s">
        <v>128</v>
      </c>
      <c r="MX24" s="158" t="s">
        <v>128</v>
      </c>
      <c r="MY24" s="158" t="s">
        <v>128</v>
      </c>
      <c r="MZ24" s="158" t="s">
        <v>128</v>
      </c>
      <c r="NA24" s="158" t="s">
        <v>128</v>
      </c>
      <c r="NB24" s="158" t="s">
        <v>128</v>
      </c>
      <c r="NC24" s="158" t="s">
        <v>128</v>
      </c>
      <c r="ND24" s="158" t="s">
        <v>128</v>
      </c>
      <c r="NE24" s="158" t="s">
        <v>128</v>
      </c>
      <c r="NF24" s="158" t="s">
        <v>128</v>
      </c>
      <c r="NG24" s="158" t="s">
        <v>128</v>
      </c>
      <c r="NH24" s="158" t="s">
        <v>128</v>
      </c>
      <c r="NI24" s="158" t="s">
        <v>128</v>
      </c>
      <c r="NJ24" s="158" t="s">
        <v>128</v>
      </c>
      <c r="NK24" s="158" t="s">
        <v>128</v>
      </c>
      <c r="NL24" s="158" t="s">
        <v>128</v>
      </c>
      <c r="NM24" s="158" t="s">
        <v>128</v>
      </c>
      <c r="NN24" s="158" t="s">
        <v>128</v>
      </c>
      <c r="NO24" s="158" t="s">
        <v>128</v>
      </c>
      <c r="NP24" s="158" t="s">
        <v>128</v>
      </c>
      <c r="NQ24" s="158" t="s">
        <v>128</v>
      </c>
      <c r="NR24" s="158" t="s">
        <v>128</v>
      </c>
      <c r="NS24" s="158" t="s">
        <v>128</v>
      </c>
      <c r="NT24" s="158" t="s">
        <v>128</v>
      </c>
      <c r="NU24" s="158" t="s">
        <v>128</v>
      </c>
      <c r="NV24" s="158" t="s">
        <v>128</v>
      </c>
      <c r="NW24" s="158" t="s">
        <v>128</v>
      </c>
      <c r="NX24" s="158" t="s">
        <v>128</v>
      </c>
      <c r="NY24" s="158" t="s">
        <v>128</v>
      </c>
      <c r="NZ24" s="158" t="s">
        <v>128</v>
      </c>
      <c r="OA24" s="158" t="s">
        <v>128</v>
      </c>
      <c r="OB24" s="158" t="s">
        <v>128</v>
      </c>
      <c r="OC24" s="158" t="s">
        <v>128</v>
      </c>
      <c r="OD24" s="158" t="s">
        <v>128</v>
      </c>
      <c r="OE24" s="170" t="s">
        <v>128</v>
      </c>
      <c r="OF24" s="181"/>
      <c r="OG24" s="174">
        <f t="shared" si="9"/>
        <v>21.1</v>
      </c>
      <c r="OH24" s="66" t="str">
        <f t="shared" si="10"/>
        <v>kg/GJ delivered</v>
      </c>
      <c r="OI24" s="118">
        <f t="shared" si="11"/>
        <v>3.19</v>
      </c>
      <c r="OJ24" s="66" t="str">
        <f t="shared" si="12"/>
        <v>kg/GJ delivered</v>
      </c>
      <c r="OK24" s="66" t="str">
        <f t="shared" si="13"/>
        <v/>
      </c>
      <c r="OL24" s="66" t="str">
        <f t="shared" si="14"/>
        <v/>
      </c>
      <c r="OM24" s="159">
        <f t="shared" si="15"/>
        <v>498</v>
      </c>
      <c r="ON24" s="66" t="str">
        <f t="shared" si="16"/>
        <v>kg/GJ delivered</v>
      </c>
      <c r="OO24" s="118">
        <f t="shared" si="17"/>
        <v>1.5</v>
      </c>
      <c r="OP24" s="66" t="str">
        <f t="shared" si="18"/>
        <v>kg/GJ delivered</v>
      </c>
      <c r="OQ24" s="118">
        <f t="shared" si="19"/>
        <v>7.5</v>
      </c>
      <c r="OR24" s="66" t="str">
        <f t="shared" si="20"/>
        <v>kg/GJ delivered</v>
      </c>
      <c r="OS24" s="66" t="str">
        <f t="shared" si="21"/>
        <v/>
      </c>
      <c r="OT24" s="66" t="str">
        <f t="shared" si="22"/>
        <v/>
      </c>
      <c r="OU24" s="66" t="str">
        <f t="shared" si="23"/>
        <v/>
      </c>
      <c r="OV24" s="66" t="str">
        <f t="shared" si="24"/>
        <v/>
      </c>
      <c r="OW24" s="66" t="str">
        <f t="shared" si="25"/>
        <v/>
      </c>
      <c r="OX24" s="66" t="str">
        <f t="shared" si="26"/>
        <v/>
      </c>
      <c r="OY24" s="66" t="str">
        <f t="shared" si="27"/>
        <v/>
      </c>
      <c r="OZ24" s="66" t="str">
        <f t="shared" si="28"/>
        <v/>
      </c>
      <c r="PA24" s="66" t="str">
        <f t="shared" si="29"/>
        <v/>
      </c>
      <c r="PB24" s="66" t="str">
        <f t="shared" si="30"/>
        <v/>
      </c>
      <c r="PC24" s="66" t="str">
        <f t="shared" si="31"/>
        <v/>
      </c>
      <c r="PD24" s="66" t="str">
        <f t="shared" si="32"/>
        <v/>
      </c>
      <c r="PE24" s="66" t="str">
        <f t="shared" si="33"/>
        <v/>
      </c>
      <c r="PF24" s="66" t="str">
        <f t="shared" si="34"/>
        <v/>
      </c>
      <c r="PG24" s="66" t="str">
        <f t="shared" si="35"/>
        <v/>
      </c>
      <c r="PH24" s="66" t="str">
        <f t="shared" si="36"/>
        <v/>
      </c>
      <c r="PI24" s="66" t="str">
        <f t="shared" si="37"/>
        <v/>
      </c>
      <c r="PJ24" s="66" t="str">
        <f t="shared" si="38"/>
        <v/>
      </c>
      <c r="PK24" s="66" t="str">
        <f t="shared" si="39"/>
        <v/>
      </c>
      <c r="PL24" s="66" t="str">
        <f t="shared" si="40"/>
        <v/>
      </c>
      <c r="PM24" s="66" t="str">
        <f t="shared" si="41"/>
        <v/>
      </c>
      <c r="PN24" s="66" t="str">
        <f t="shared" si="42"/>
        <v/>
      </c>
      <c r="PO24" s="66" t="str">
        <f t="shared" si="43"/>
        <v/>
      </c>
      <c r="PP24" s="66" t="str">
        <f t="shared" si="44"/>
        <v/>
      </c>
      <c r="PQ24" s="66" t="str">
        <f t="shared" si="45"/>
        <v/>
      </c>
      <c r="PR24" s="66" t="str">
        <f t="shared" si="46"/>
        <v/>
      </c>
      <c r="PS24" s="66" t="str">
        <f t="shared" si="47"/>
        <v/>
      </c>
      <c r="PT24" s="66" t="str">
        <f t="shared" si="48"/>
        <v/>
      </c>
      <c r="PU24" s="66" t="str">
        <f t="shared" si="49"/>
        <v/>
      </c>
      <c r="PV24" s="66" t="str">
        <f t="shared" si="50"/>
        <v/>
      </c>
      <c r="PW24" s="66" t="str">
        <f t="shared" si="51"/>
        <v/>
      </c>
      <c r="PX24" s="66" t="str">
        <f t="shared" si="52"/>
        <v/>
      </c>
      <c r="PY24" s="66" t="str">
        <f t="shared" si="53"/>
        <v/>
      </c>
      <c r="PZ24" s="66" t="str">
        <f t="shared" si="54"/>
        <v/>
      </c>
      <c r="QA24" s="66" t="str">
        <f t="shared" si="55"/>
        <v/>
      </c>
      <c r="QB24" s="66" t="str">
        <f t="shared" si="56"/>
        <v/>
      </c>
      <c r="QC24" s="66" t="str">
        <f t="shared" si="57"/>
        <v/>
      </c>
      <c r="QD24" s="66" t="str">
        <f t="shared" si="58"/>
        <v/>
      </c>
      <c r="QE24" s="66" t="str">
        <f t="shared" si="59"/>
        <v/>
      </c>
      <c r="QF24" s="66" t="str">
        <f t="shared" si="60"/>
        <v/>
      </c>
      <c r="QG24" s="66" t="str">
        <f t="shared" si="61"/>
        <v/>
      </c>
      <c r="QH24" s="66" t="str">
        <f t="shared" si="62"/>
        <v/>
      </c>
      <c r="QI24" s="66" t="str">
        <f t="shared" si="63"/>
        <v/>
      </c>
      <c r="QJ24" s="66" t="str">
        <f t="shared" si="64"/>
        <v/>
      </c>
      <c r="QK24" s="66" t="str">
        <f t="shared" si="65"/>
        <v/>
      </c>
      <c r="QL24" s="66" t="str">
        <f t="shared" si="66"/>
        <v/>
      </c>
      <c r="QM24" s="66" t="str">
        <f t="shared" si="67"/>
        <v/>
      </c>
      <c r="QN24" s="66" t="str">
        <f t="shared" si="68"/>
        <v/>
      </c>
      <c r="QO24" s="66" t="str">
        <f t="shared" si="69"/>
        <v/>
      </c>
      <c r="QP24" s="66" t="str">
        <f t="shared" si="70"/>
        <v/>
      </c>
      <c r="QQ24" s="66" t="str">
        <f t="shared" si="71"/>
        <v/>
      </c>
      <c r="QR24" s="66" t="str">
        <f t="shared" si="72"/>
        <v/>
      </c>
      <c r="QS24" s="66" t="str">
        <f t="shared" si="73"/>
        <v/>
      </c>
      <c r="QT24" s="66" t="str">
        <f t="shared" si="74"/>
        <v/>
      </c>
      <c r="QU24" s="66" t="str">
        <f t="shared" si="75"/>
        <v/>
      </c>
      <c r="QV24" s="66" t="str">
        <f t="shared" si="76"/>
        <v/>
      </c>
      <c r="QW24" s="66" t="str">
        <f t="shared" si="77"/>
        <v/>
      </c>
      <c r="QX24" s="66" t="str">
        <f t="shared" si="78"/>
        <v/>
      </c>
      <c r="QY24" s="66" t="str">
        <f t="shared" si="79"/>
        <v/>
      </c>
      <c r="QZ24" s="66" t="str">
        <f t="shared" si="80"/>
        <v/>
      </c>
      <c r="RA24" s="66" t="str">
        <f t="shared" si="81"/>
        <v/>
      </c>
      <c r="RB24" s="66" t="str">
        <f t="shared" si="82"/>
        <v/>
      </c>
      <c r="RC24" s="66" t="str">
        <f t="shared" si="83"/>
        <v/>
      </c>
      <c r="RD24" s="66" t="str">
        <f t="shared" si="84"/>
        <v/>
      </c>
      <c r="RE24" s="66" t="str">
        <f t="shared" si="85"/>
        <v/>
      </c>
      <c r="RF24" s="66" t="str">
        <f t="shared" si="86"/>
        <v/>
      </c>
      <c r="RG24" s="66" t="str">
        <f t="shared" si="87"/>
        <v/>
      </c>
      <c r="RH24" s="66" t="str">
        <f t="shared" si="88"/>
        <v/>
      </c>
      <c r="RI24" s="66" t="str">
        <f t="shared" si="89"/>
        <v/>
      </c>
      <c r="RJ24" s="66" t="str">
        <f t="shared" si="90"/>
        <v/>
      </c>
      <c r="RK24" s="66" t="str">
        <f t="shared" si="91"/>
        <v/>
      </c>
      <c r="RL24" s="66" t="str">
        <f t="shared" si="92"/>
        <v/>
      </c>
      <c r="RM24" s="66" t="str">
        <f t="shared" si="93"/>
        <v/>
      </c>
      <c r="RN24" s="66" t="str">
        <f t="shared" si="94"/>
        <v/>
      </c>
      <c r="RO24" s="66" t="str">
        <f t="shared" si="95"/>
        <v/>
      </c>
      <c r="RP24" s="66" t="str">
        <f t="shared" si="96"/>
        <v/>
      </c>
      <c r="RQ24" s="66" t="str">
        <f t="shared" si="97"/>
        <v/>
      </c>
      <c r="RR24" s="66" t="str">
        <f t="shared" si="98"/>
        <v/>
      </c>
      <c r="RS24" s="66" t="str">
        <f t="shared" si="99"/>
        <v/>
      </c>
      <c r="RT24" s="66" t="str">
        <f t="shared" si="100"/>
        <v/>
      </c>
      <c r="RU24" s="66" t="str">
        <f t="shared" si="101"/>
        <v/>
      </c>
      <c r="RV24" s="66" t="str">
        <f t="shared" si="102"/>
        <v/>
      </c>
      <c r="RW24" s="66" t="str">
        <f t="shared" si="103"/>
        <v/>
      </c>
      <c r="RX24" s="66" t="str">
        <f t="shared" si="104"/>
        <v/>
      </c>
      <c r="RY24" s="66" t="str">
        <f t="shared" si="105"/>
        <v/>
      </c>
      <c r="RZ24" s="66" t="str">
        <f t="shared" si="106"/>
        <v/>
      </c>
      <c r="SA24" s="66" t="str">
        <f t="shared" si="107"/>
        <v/>
      </c>
      <c r="SB24" s="66" t="str">
        <f t="shared" si="108"/>
        <v/>
      </c>
      <c r="SC24" s="66" t="str">
        <f t="shared" si="109"/>
        <v/>
      </c>
      <c r="SD24" s="66" t="str">
        <f t="shared" si="110"/>
        <v/>
      </c>
      <c r="SE24" s="66" t="str">
        <f t="shared" si="111"/>
        <v/>
      </c>
      <c r="SF24" s="66" t="str">
        <f t="shared" si="112"/>
        <v/>
      </c>
      <c r="SG24" s="66" t="str">
        <f t="shared" si="113"/>
        <v/>
      </c>
      <c r="SH24" s="66" t="str">
        <f t="shared" si="114"/>
        <v/>
      </c>
      <c r="SI24" s="66" t="str">
        <f t="shared" si="115"/>
        <v/>
      </c>
      <c r="SJ24" s="66" t="str">
        <f t="shared" si="116"/>
        <v/>
      </c>
      <c r="SK24" s="66" t="str">
        <f t="shared" si="117"/>
        <v/>
      </c>
      <c r="SL24" s="66" t="str">
        <f t="shared" si="118"/>
        <v/>
      </c>
      <c r="SM24" s="66" t="str">
        <f t="shared" si="119"/>
        <v/>
      </c>
      <c r="SN24" s="66" t="str">
        <f t="shared" si="120"/>
        <v/>
      </c>
      <c r="SO24" s="66" t="str">
        <f t="shared" si="121"/>
        <v/>
      </c>
      <c r="SP24" s="66" t="str">
        <f t="shared" si="122"/>
        <v/>
      </c>
      <c r="SQ24" s="66" t="str">
        <f t="shared" si="123"/>
        <v/>
      </c>
      <c r="SR24" s="66" t="str">
        <f t="shared" si="124"/>
        <v/>
      </c>
      <c r="SS24" s="66" t="str">
        <f t="shared" si="125"/>
        <v/>
      </c>
      <c r="ST24" s="66" t="str">
        <f t="shared" si="126"/>
        <v/>
      </c>
      <c r="SU24" s="66" t="str">
        <f t="shared" si="127"/>
        <v/>
      </c>
      <c r="SV24" s="66" t="str">
        <f t="shared" si="128"/>
        <v/>
      </c>
      <c r="SW24" s="66" t="str">
        <f t="shared" si="129"/>
        <v/>
      </c>
      <c r="SX24" s="66" t="str">
        <f t="shared" si="130"/>
        <v/>
      </c>
      <c r="SY24" s="66" t="str">
        <f t="shared" si="131"/>
        <v/>
      </c>
      <c r="SZ24" s="66" t="str">
        <f t="shared" si="132"/>
        <v/>
      </c>
      <c r="TA24" s="66" t="str">
        <f t="shared" si="133"/>
        <v/>
      </c>
      <c r="TB24" s="66" t="str">
        <f t="shared" si="134"/>
        <v/>
      </c>
      <c r="TC24" s="66" t="str">
        <f t="shared" si="135"/>
        <v/>
      </c>
      <c r="TD24" s="66" t="str">
        <f t="shared" si="136"/>
        <v/>
      </c>
      <c r="TE24" s="66" t="str">
        <f t="shared" si="137"/>
        <v/>
      </c>
      <c r="TF24" s="66" t="str">
        <f t="shared" si="138"/>
        <v/>
      </c>
      <c r="TG24" s="66" t="str">
        <f t="shared" si="139"/>
        <v/>
      </c>
      <c r="TH24" s="66" t="str">
        <f t="shared" si="140"/>
        <v/>
      </c>
      <c r="TI24" s="66" t="str">
        <f t="shared" si="141"/>
        <v/>
      </c>
      <c r="TJ24" s="66" t="str">
        <f t="shared" si="142"/>
        <v/>
      </c>
      <c r="TK24" s="66" t="str">
        <f t="shared" si="143"/>
        <v/>
      </c>
      <c r="TL24" s="66" t="str">
        <f t="shared" si="144"/>
        <v/>
      </c>
      <c r="TM24" s="66" t="str">
        <f t="shared" si="145"/>
        <v/>
      </c>
      <c r="TN24" s="66" t="str">
        <f t="shared" si="146"/>
        <v/>
      </c>
      <c r="TO24" s="66" t="str">
        <f t="shared" si="147"/>
        <v/>
      </c>
      <c r="TP24" s="66" t="str">
        <f t="shared" si="148"/>
        <v/>
      </c>
      <c r="TQ24" s="66" t="str">
        <f t="shared" si="149"/>
        <v/>
      </c>
      <c r="TR24" s="66" t="str">
        <f t="shared" si="150"/>
        <v/>
      </c>
      <c r="TS24" s="66" t="str">
        <f t="shared" si="151"/>
        <v/>
      </c>
      <c r="TT24" s="66" t="str">
        <f t="shared" si="152"/>
        <v/>
      </c>
      <c r="TU24" s="66" t="str">
        <f t="shared" si="153"/>
        <v/>
      </c>
      <c r="TV24" s="66" t="str">
        <f t="shared" si="154"/>
        <v/>
      </c>
      <c r="TW24" s="66" t="str">
        <f t="shared" si="155"/>
        <v/>
      </c>
      <c r="TX24" s="66" t="str">
        <f t="shared" si="156"/>
        <v/>
      </c>
      <c r="TY24" s="66" t="str">
        <f t="shared" si="157"/>
        <v/>
      </c>
      <c r="TZ24" s="66" t="str">
        <f t="shared" si="158"/>
        <v/>
      </c>
      <c r="UA24" s="66" t="str">
        <f t="shared" si="159"/>
        <v/>
      </c>
      <c r="UB24" s="66" t="str">
        <f t="shared" si="160"/>
        <v/>
      </c>
      <c r="UC24" s="66" t="str">
        <f t="shared" si="161"/>
        <v/>
      </c>
      <c r="UD24" s="66" t="str">
        <f t="shared" si="162"/>
        <v/>
      </c>
      <c r="UE24" s="66" t="str">
        <f t="shared" si="163"/>
        <v/>
      </c>
      <c r="UF24" s="66" t="str">
        <f t="shared" si="164"/>
        <v/>
      </c>
      <c r="UG24" s="66" t="str">
        <f t="shared" si="165"/>
        <v/>
      </c>
      <c r="UH24" s="66" t="str">
        <f t="shared" si="166"/>
        <v/>
      </c>
      <c r="UI24" s="66" t="str">
        <f t="shared" si="167"/>
        <v/>
      </c>
      <c r="UJ24" s="66" t="str">
        <f t="shared" si="168"/>
        <v/>
      </c>
      <c r="UK24" s="66" t="str">
        <f t="shared" si="169"/>
        <v/>
      </c>
      <c r="UL24" s="66" t="str">
        <f t="shared" si="170"/>
        <v/>
      </c>
      <c r="UM24" s="66" t="str">
        <f t="shared" si="171"/>
        <v/>
      </c>
      <c r="UN24" s="66" t="str">
        <f t="shared" si="172"/>
        <v/>
      </c>
      <c r="UO24" s="66" t="str">
        <f t="shared" si="173"/>
        <v/>
      </c>
      <c r="UP24" s="66" t="str">
        <f t="shared" si="174"/>
        <v/>
      </c>
      <c r="UQ24" s="66" t="str">
        <f t="shared" si="175"/>
        <v/>
      </c>
      <c r="UR24" s="66" t="str">
        <f t="shared" si="176"/>
        <v/>
      </c>
      <c r="US24" s="66" t="str">
        <f t="shared" si="177"/>
        <v/>
      </c>
      <c r="UT24" s="66" t="str">
        <f t="shared" si="178"/>
        <v/>
      </c>
      <c r="UU24" s="66" t="str">
        <f t="shared" si="179"/>
        <v/>
      </c>
      <c r="UV24" s="66" t="str">
        <f t="shared" si="180"/>
        <v/>
      </c>
      <c r="UW24" s="66" t="str">
        <f t="shared" si="181"/>
        <v/>
      </c>
      <c r="UX24" s="66" t="str">
        <f t="shared" si="182"/>
        <v/>
      </c>
      <c r="UY24" s="66" t="str">
        <f t="shared" si="183"/>
        <v/>
      </c>
      <c r="UZ24" s="66" t="str">
        <f t="shared" si="184"/>
        <v/>
      </c>
      <c r="VA24" s="66" t="str">
        <f t="shared" si="185"/>
        <v/>
      </c>
      <c r="VB24" s="66" t="str">
        <f t="shared" si="186"/>
        <v/>
      </c>
      <c r="VC24" s="66" t="str">
        <f t="shared" si="187"/>
        <v/>
      </c>
      <c r="VD24" s="66" t="str">
        <f t="shared" si="188"/>
        <v/>
      </c>
      <c r="VE24" s="66" t="str">
        <f t="shared" si="189"/>
        <v/>
      </c>
      <c r="VF24" s="66" t="str">
        <f t="shared" si="190"/>
        <v/>
      </c>
      <c r="VG24" s="66" t="str">
        <f t="shared" si="191"/>
        <v/>
      </c>
      <c r="VH24" s="66" t="str">
        <f t="shared" si="192"/>
        <v/>
      </c>
      <c r="VI24" s="66" t="str">
        <f t="shared" si="193"/>
        <v/>
      </c>
      <c r="VJ24" s="66" t="str">
        <f t="shared" si="194"/>
        <v/>
      </c>
      <c r="VK24" s="66" t="str">
        <f t="shared" si="195"/>
        <v/>
      </c>
      <c r="VL24" s="66" t="str">
        <f t="shared" si="196"/>
        <v/>
      </c>
      <c r="VM24" s="66" t="str">
        <f t="shared" si="197"/>
        <v/>
      </c>
      <c r="VN24" s="66" t="str">
        <f t="shared" si="198"/>
        <v/>
      </c>
      <c r="VO24" s="66" t="str">
        <f t="shared" si="199"/>
        <v/>
      </c>
      <c r="VP24" s="66" t="str">
        <f t="shared" si="200"/>
        <v/>
      </c>
      <c r="VQ24" s="66" t="str">
        <f t="shared" si="201"/>
        <v/>
      </c>
      <c r="VR24" s="66" t="str">
        <f t="shared" si="202"/>
        <v/>
      </c>
      <c r="VS24" s="66" t="str">
        <f t="shared" si="203"/>
        <v/>
      </c>
      <c r="VT24" s="66" t="str">
        <f t="shared" si="204"/>
        <v/>
      </c>
      <c r="VU24" s="66" t="str">
        <f t="shared" si="205"/>
        <v/>
      </c>
      <c r="VV24" s="66" t="str">
        <f t="shared" si="206"/>
        <v/>
      </c>
      <c r="VW24" s="66" t="str">
        <f t="shared" si="207"/>
        <v/>
      </c>
      <c r="VX24" s="66" t="str">
        <f t="shared" si="208"/>
        <v/>
      </c>
      <c r="VY24" s="66" t="str">
        <f t="shared" si="209"/>
        <v/>
      </c>
      <c r="VZ24" s="66" t="str">
        <f t="shared" si="210"/>
        <v/>
      </c>
      <c r="WA24" s="66" t="str">
        <f t="shared" si="211"/>
        <v/>
      </c>
      <c r="WB24" s="66" t="str">
        <f t="shared" si="212"/>
        <v/>
      </c>
      <c r="WC24" s="66" t="str">
        <f t="shared" si="213"/>
        <v/>
      </c>
      <c r="WD24" s="66" t="str">
        <f t="shared" si="214"/>
        <v/>
      </c>
      <c r="WE24" s="66" t="str">
        <f t="shared" si="215"/>
        <v/>
      </c>
      <c r="WF24" s="66" t="str">
        <f t="shared" si="216"/>
        <v/>
      </c>
      <c r="WG24" s="66" t="str">
        <f t="shared" si="217"/>
        <v/>
      </c>
      <c r="WH24" s="66" t="str">
        <f t="shared" si="218"/>
        <v/>
      </c>
      <c r="WI24" s="66" t="str">
        <f t="shared" si="219"/>
        <v/>
      </c>
      <c r="WJ24" s="66" t="str">
        <f t="shared" si="220"/>
        <v/>
      </c>
      <c r="WK24" s="66" t="str">
        <f t="shared" si="221"/>
        <v/>
      </c>
      <c r="WL24" s="66" t="str">
        <f t="shared" si="222"/>
        <v/>
      </c>
      <c r="WM24" s="66" t="str">
        <f t="shared" si="223"/>
        <v/>
      </c>
      <c r="WN24" s="66" t="str">
        <f t="shared" si="224"/>
        <v/>
      </c>
      <c r="WO24" s="66" t="str">
        <f t="shared" si="225"/>
        <v/>
      </c>
      <c r="WP24" s="66" t="str">
        <f t="shared" si="226"/>
        <v/>
      </c>
      <c r="WQ24" s="66" t="str">
        <f t="shared" si="227"/>
        <v/>
      </c>
      <c r="WR24" s="66" t="str">
        <f t="shared" si="228"/>
        <v/>
      </c>
      <c r="WS24" s="66" t="str">
        <f t="shared" si="229"/>
        <v/>
      </c>
      <c r="WT24" s="66" t="str">
        <f t="shared" si="230"/>
        <v/>
      </c>
      <c r="WU24" s="66" t="str">
        <f t="shared" si="231"/>
        <v/>
      </c>
      <c r="WV24" s="66" t="str">
        <f t="shared" si="232"/>
        <v/>
      </c>
      <c r="WW24" s="66" t="str">
        <f t="shared" si="233"/>
        <v/>
      </c>
      <c r="WX24" s="66" t="str">
        <f t="shared" si="234"/>
        <v/>
      </c>
      <c r="WY24" s="66" t="str">
        <f t="shared" si="235"/>
        <v/>
      </c>
      <c r="WZ24" s="66" t="str">
        <f t="shared" si="236"/>
        <v/>
      </c>
      <c r="XA24" s="66" t="str">
        <f t="shared" si="237"/>
        <v/>
      </c>
      <c r="XB24" s="66" t="str">
        <f t="shared" si="238"/>
        <v/>
      </c>
      <c r="XC24" s="66" t="str">
        <f t="shared" si="239"/>
        <v/>
      </c>
      <c r="XD24" s="66" t="str">
        <f t="shared" si="240"/>
        <v/>
      </c>
      <c r="XE24" s="66" t="str">
        <f t="shared" si="241"/>
        <v/>
      </c>
      <c r="XF24" s="66" t="str">
        <f t="shared" si="242"/>
        <v/>
      </c>
      <c r="XG24" s="66" t="str">
        <f t="shared" si="243"/>
        <v/>
      </c>
      <c r="XH24" s="66" t="str">
        <f t="shared" si="244"/>
        <v/>
      </c>
      <c r="XI24" s="66" t="str">
        <f t="shared" si="245"/>
        <v/>
      </c>
      <c r="XJ24" s="66" t="str">
        <f t="shared" si="246"/>
        <v/>
      </c>
      <c r="XK24" s="66" t="str">
        <f t="shared" si="247"/>
        <v/>
      </c>
      <c r="XL24" s="66" t="str">
        <f t="shared" si="248"/>
        <v/>
      </c>
      <c r="XM24" s="66" t="str">
        <f t="shared" si="249"/>
        <v/>
      </c>
      <c r="XN24" s="66" t="str">
        <f t="shared" si="250"/>
        <v/>
      </c>
      <c r="XO24" s="66" t="str">
        <f t="shared" si="251"/>
        <v/>
      </c>
      <c r="XP24" s="66" t="str">
        <f t="shared" si="252"/>
        <v/>
      </c>
      <c r="XQ24" s="66" t="str">
        <f t="shared" si="253"/>
        <v/>
      </c>
      <c r="XR24" s="66" t="str">
        <f t="shared" si="254"/>
        <v/>
      </c>
      <c r="XS24" s="66" t="str">
        <f t="shared" si="255"/>
        <v/>
      </c>
      <c r="XT24" s="66" t="str">
        <f t="shared" si="256"/>
        <v/>
      </c>
      <c r="XU24" s="66" t="str">
        <f t="shared" si="257"/>
        <v/>
      </c>
      <c r="XV24" s="66" t="str">
        <f t="shared" si="258"/>
        <v/>
      </c>
      <c r="XW24" s="66" t="str">
        <f t="shared" si="259"/>
        <v/>
      </c>
      <c r="XX24" s="66" t="str">
        <f t="shared" si="260"/>
        <v/>
      </c>
      <c r="XY24" s="66" t="str">
        <f t="shared" si="261"/>
        <v/>
      </c>
      <c r="XZ24" s="66" t="str">
        <f t="shared" si="262"/>
        <v/>
      </c>
      <c r="YA24" s="66" t="str">
        <f t="shared" si="263"/>
        <v/>
      </c>
      <c r="YB24" s="66" t="str">
        <f t="shared" si="264"/>
        <v/>
      </c>
      <c r="YC24" s="66" t="str">
        <f t="shared" si="265"/>
        <v/>
      </c>
      <c r="YD24" s="66" t="str">
        <f t="shared" si="266"/>
        <v/>
      </c>
      <c r="YE24" s="66" t="str">
        <f t="shared" si="267"/>
        <v/>
      </c>
      <c r="YF24" s="66" t="str">
        <f t="shared" si="268"/>
        <v/>
      </c>
      <c r="YG24" s="66" t="str">
        <f t="shared" si="269"/>
        <v/>
      </c>
      <c r="YH24" s="66" t="str">
        <f t="shared" si="270"/>
        <v/>
      </c>
      <c r="YI24" s="66" t="str">
        <f t="shared" si="271"/>
        <v/>
      </c>
      <c r="YJ24" s="66" t="str">
        <f t="shared" si="272"/>
        <v/>
      </c>
      <c r="YK24" s="66" t="str">
        <f t="shared" si="273"/>
        <v/>
      </c>
      <c r="YL24" s="66" t="str">
        <f t="shared" si="274"/>
        <v/>
      </c>
      <c r="YM24" s="66" t="str">
        <f t="shared" si="275"/>
        <v/>
      </c>
      <c r="YN24" s="66" t="str">
        <f t="shared" si="276"/>
        <v/>
      </c>
      <c r="YO24" s="66" t="str">
        <f t="shared" si="277"/>
        <v/>
      </c>
      <c r="YP24" s="66" t="str">
        <f t="shared" si="278"/>
        <v/>
      </c>
      <c r="YQ24" s="66" t="str">
        <f t="shared" si="279"/>
        <v/>
      </c>
      <c r="YR24" s="66" t="str">
        <f t="shared" si="280"/>
        <v/>
      </c>
      <c r="YS24" s="66" t="str">
        <f t="shared" si="281"/>
        <v/>
      </c>
      <c r="YT24" s="66" t="str">
        <f t="shared" si="282"/>
        <v/>
      </c>
      <c r="YU24" s="66" t="str">
        <f t="shared" si="283"/>
        <v/>
      </c>
      <c r="YV24" s="66" t="str">
        <f t="shared" si="284"/>
        <v/>
      </c>
      <c r="YW24" s="66" t="str">
        <f t="shared" si="285"/>
        <v/>
      </c>
      <c r="YX24" s="66" t="str">
        <f t="shared" si="286"/>
        <v/>
      </c>
      <c r="YY24" s="66" t="str">
        <f t="shared" si="287"/>
        <v/>
      </c>
      <c r="YZ24" s="66" t="str">
        <f t="shared" si="288"/>
        <v/>
      </c>
      <c r="ZA24" s="66" t="str">
        <f t="shared" si="289"/>
        <v/>
      </c>
      <c r="ZB24" s="66" t="str">
        <f t="shared" si="290"/>
        <v/>
      </c>
      <c r="ZC24" s="66" t="str">
        <f t="shared" si="291"/>
        <v/>
      </c>
      <c r="ZD24" s="66" t="str">
        <f t="shared" si="292"/>
        <v/>
      </c>
      <c r="ZE24" s="66" t="str">
        <f t="shared" si="293"/>
        <v/>
      </c>
      <c r="ZF24" s="66" t="str">
        <f t="shared" si="294"/>
        <v/>
      </c>
      <c r="ZG24" s="66" t="str">
        <f t="shared" si="295"/>
        <v/>
      </c>
      <c r="ZH24" s="66" t="str">
        <f t="shared" si="296"/>
        <v/>
      </c>
      <c r="ZI24" s="66" t="str">
        <f t="shared" si="297"/>
        <v/>
      </c>
      <c r="ZJ24" s="66" t="str">
        <f t="shared" si="298"/>
        <v/>
      </c>
      <c r="ZK24" s="66" t="str">
        <f t="shared" si="299"/>
        <v/>
      </c>
      <c r="ZL24" s="66" t="str">
        <f t="shared" si="300"/>
        <v/>
      </c>
      <c r="ZM24" s="66" t="str">
        <f t="shared" si="301"/>
        <v/>
      </c>
      <c r="ZN24" s="66" t="str">
        <f t="shared" si="302"/>
        <v/>
      </c>
      <c r="ZO24" s="66" t="str">
        <f t="shared" si="303"/>
        <v/>
      </c>
      <c r="ZP24" s="66" t="str">
        <f t="shared" si="304"/>
        <v/>
      </c>
      <c r="ZQ24" s="66" t="str">
        <f t="shared" si="305"/>
        <v/>
      </c>
      <c r="ZR24" s="66" t="str">
        <f t="shared" si="306"/>
        <v/>
      </c>
      <c r="ZS24" s="66" t="str">
        <f t="shared" si="307"/>
        <v/>
      </c>
      <c r="ZT24" s="66" t="str">
        <f t="shared" si="308"/>
        <v/>
      </c>
      <c r="ZU24" s="66" t="str">
        <f t="shared" si="309"/>
        <v/>
      </c>
      <c r="ZV24" s="66" t="str">
        <f t="shared" si="310"/>
        <v/>
      </c>
      <c r="ZW24" s="66" t="str">
        <f t="shared" si="311"/>
        <v/>
      </c>
      <c r="ZX24" s="66" t="str">
        <f t="shared" si="312"/>
        <v/>
      </c>
      <c r="ZY24" s="66" t="str">
        <f t="shared" si="313"/>
        <v/>
      </c>
      <c r="ZZ24" s="66" t="str">
        <f t="shared" si="314"/>
        <v/>
      </c>
      <c r="AAA24" s="66" t="str">
        <f t="shared" si="315"/>
        <v/>
      </c>
      <c r="AAB24" s="66" t="str">
        <f t="shared" si="316"/>
        <v/>
      </c>
      <c r="AAC24" s="66" t="str">
        <f t="shared" si="317"/>
        <v/>
      </c>
      <c r="AAD24" s="66" t="str">
        <f t="shared" si="318"/>
        <v/>
      </c>
      <c r="AAE24" s="66" t="str">
        <f t="shared" si="319"/>
        <v/>
      </c>
      <c r="AAF24" s="66" t="str">
        <f t="shared" si="320"/>
        <v/>
      </c>
      <c r="AAG24" s="66" t="str">
        <f t="shared" si="321"/>
        <v/>
      </c>
      <c r="AAH24" s="66" t="str">
        <f t="shared" si="322"/>
        <v/>
      </c>
      <c r="AAI24" s="66" t="str">
        <f t="shared" si="323"/>
        <v/>
      </c>
      <c r="AAJ24" s="66" t="str">
        <f t="shared" si="324"/>
        <v/>
      </c>
      <c r="AAK24" s="66" t="str">
        <f t="shared" si="325"/>
        <v/>
      </c>
      <c r="AAL24" s="66" t="str">
        <f t="shared" si="326"/>
        <v/>
      </c>
      <c r="AAM24" s="66" t="str">
        <f t="shared" si="327"/>
        <v/>
      </c>
      <c r="AAN24" s="66" t="str">
        <f t="shared" si="328"/>
        <v/>
      </c>
      <c r="AAO24" s="66" t="str">
        <f t="shared" si="329"/>
        <v/>
      </c>
      <c r="AAP24" s="66" t="str">
        <f t="shared" si="330"/>
        <v/>
      </c>
      <c r="AAQ24" s="66" t="str">
        <f t="shared" si="331"/>
        <v/>
      </c>
      <c r="AAR24" s="66" t="str">
        <f t="shared" si="332"/>
        <v/>
      </c>
      <c r="AAS24" s="66" t="str">
        <f t="shared" si="333"/>
        <v/>
      </c>
      <c r="AAT24" s="66" t="str">
        <f t="shared" si="334"/>
        <v/>
      </c>
      <c r="AAU24" s="66" t="str">
        <f t="shared" si="335"/>
        <v/>
      </c>
      <c r="AAV24" s="66" t="str">
        <f t="shared" si="336"/>
        <v/>
      </c>
      <c r="AAW24" s="66" t="str">
        <f t="shared" si="337"/>
        <v/>
      </c>
      <c r="AAX24" s="66" t="str">
        <f t="shared" si="338"/>
        <v/>
      </c>
      <c r="AAY24" s="66" t="str">
        <f t="shared" si="339"/>
        <v/>
      </c>
      <c r="AAZ24" s="66" t="str">
        <f t="shared" si="340"/>
        <v/>
      </c>
      <c r="ABA24" s="66" t="str">
        <f t="shared" si="341"/>
        <v/>
      </c>
      <c r="ABB24" s="66" t="str">
        <f t="shared" si="342"/>
        <v/>
      </c>
      <c r="ABC24" s="66" t="str">
        <f t="shared" si="343"/>
        <v/>
      </c>
      <c r="ABD24" s="66" t="str">
        <f t="shared" si="344"/>
        <v/>
      </c>
      <c r="ABE24" s="66" t="str">
        <f t="shared" si="345"/>
        <v/>
      </c>
      <c r="ABF24" s="66" t="str">
        <f t="shared" si="346"/>
        <v/>
      </c>
      <c r="ABG24" s="66" t="str">
        <f t="shared" si="347"/>
        <v/>
      </c>
      <c r="ABH24" s="66" t="str">
        <f t="shared" si="348"/>
        <v/>
      </c>
      <c r="ABI24" s="66" t="str">
        <f t="shared" si="349"/>
        <v/>
      </c>
      <c r="ABJ24" s="66" t="str">
        <f t="shared" si="350"/>
        <v/>
      </c>
      <c r="ABK24" s="66" t="str">
        <f t="shared" si="351"/>
        <v/>
      </c>
      <c r="ABL24" s="66" t="str">
        <f t="shared" si="352"/>
        <v/>
      </c>
      <c r="ABM24" s="66" t="str">
        <f t="shared" si="353"/>
        <v/>
      </c>
      <c r="ABN24" s="66" t="str">
        <f t="shared" si="354"/>
        <v/>
      </c>
      <c r="ABO24" s="66" t="str">
        <f t="shared" si="355"/>
        <v/>
      </c>
      <c r="ABP24" s="66" t="str">
        <f t="shared" si="356"/>
        <v/>
      </c>
      <c r="ABQ24" s="66" t="str">
        <f t="shared" si="357"/>
        <v/>
      </c>
      <c r="ABR24" s="66" t="str">
        <f t="shared" si="358"/>
        <v/>
      </c>
      <c r="ABS24" s="66" t="str">
        <f t="shared" si="359"/>
        <v/>
      </c>
      <c r="ABT24" s="66" t="str">
        <f t="shared" si="360"/>
        <v/>
      </c>
      <c r="ABU24" s="66" t="str">
        <f t="shared" si="361"/>
        <v/>
      </c>
      <c r="ABV24" s="66" t="str">
        <f t="shared" si="362"/>
        <v/>
      </c>
      <c r="ABW24" s="66" t="str">
        <f t="shared" si="363"/>
        <v/>
      </c>
      <c r="ABX24" s="66" t="str">
        <f t="shared" si="364"/>
        <v/>
      </c>
      <c r="ABY24" s="66" t="str">
        <f t="shared" si="365"/>
        <v/>
      </c>
      <c r="ABZ24" s="66" t="str">
        <f t="shared" si="366"/>
        <v/>
      </c>
      <c r="ACA24" s="66" t="str">
        <f t="shared" si="367"/>
        <v/>
      </c>
      <c r="ACB24" s="66" t="str">
        <f t="shared" si="368"/>
        <v/>
      </c>
      <c r="ACC24" s="66" t="str">
        <f t="shared" si="369"/>
        <v/>
      </c>
      <c r="ACD24" s="66" t="str">
        <f t="shared" si="370"/>
        <v/>
      </c>
      <c r="ACE24" s="66" t="str">
        <f t="shared" si="371"/>
        <v/>
      </c>
      <c r="ACF24" s="66" t="str">
        <f t="shared" si="372"/>
        <v/>
      </c>
      <c r="ACG24" s="66" t="str">
        <f t="shared" si="373"/>
        <v/>
      </c>
      <c r="ACH24" s="66" t="str">
        <f t="shared" si="374"/>
        <v/>
      </c>
      <c r="ACI24" s="66" t="str">
        <f t="shared" si="375"/>
        <v/>
      </c>
      <c r="ACJ24" s="66" t="str">
        <f t="shared" si="376"/>
        <v/>
      </c>
      <c r="ACK24" s="66" t="str">
        <f t="shared" si="377"/>
        <v/>
      </c>
      <c r="ACL24" s="66" t="str">
        <f t="shared" si="378"/>
        <v/>
      </c>
      <c r="ACM24" s="66" t="str">
        <f t="shared" ref="ACM24:ACN24" si="403">IF(AND(ACS$3="Unit", ACL24=""), "", IF(AND(ACS$3="Unit", ACL24="-"),"", IF(ACS$3="Unit", "kg/GJ delivered", IF(AND(NY24&lt;&gt;"", NY24&lt;&gt;"-", NX24="-"),"", IF($H24="","", IF(NX24="nd", "",IF(NX24="&lt;n.a.&gt;", "", IF(NY24="#/MJ", "", IF(NY24="kg/GJ delivered",NX24,IF(NY24="g/MJ delivered",NX24,IF(NY24="kg/MJ delivered",NX24*1000,IF(NY24="mg/MJ delivered",NX24/1000,IF(NY24="g/kg",((NX24)*(1/$I24)*(1/$H24)),IF(NY24="mg/kg",((NX24/1000)*(1/$I24)*(1/$H24)),IF(NY24="mg/MJ delivered",NX24/1000,IF(NY24="-","","Error"))))))))))))))))</f>
        <v/>
      </c>
      <c r="ACN24" s="66" t="str">
        <f t="shared" si="403"/>
        <v/>
      </c>
      <c r="ACO24" s="66" t="str">
        <f t="shared" si="380"/>
        <v/>
      </c>
      <c r="ACP24" s="66" t="str">
        <f t="shared" si="381"/>
        <v/>
      </c>
      <c r="ACQ24" s="66" t="str">
        <f t="shared" si="382"/>
        <v/>
      </c>
      <c r="ACR24" s="66" t="str">
        <f t="shared" si="383"/>
        <v/>
      </c>
      <c r="ACS24" s="66" t="str">
        <f t="shared" si="384"/>
        <v/>
      </c>
      <c r="ACT24" s="66" t="str">
        <f t="shared" si="385"/>
        <v/>
      </c>
    </row>
    <row r="25" spans="2:774" ht="15.75" customHeight="1" x14ac:dyDescent="0.25">
      <c r="B25" s="66">
        <v>84</v>
      </c>
      <c r="C25" s="66" t="s">
        <v>327</v>
      </c>
      <c r="D25" s="66" t="s">
        <v>363</v>
      </c>
      <c r="E25" s="156" t="s">
        <v>1781</v>
      </c>
      <c r="F25" s="66" t="s">
        <v>139</v>
      </c>
      <c r="G25" s="66" t="s">
        <v>492</v>
      </c>
      <c r="H25" s="126">
        <v>0.17799999999999999</v>
      </c>
      <c r="I25" s="130">
        <f>'Heating Values'!$D$33</f>
        <v>25.715</v>
      </c>
      <c r="J25" s="66" t="str">
        <f t="shared" si="0"/>
        <v>Charcoal, Improved, GLO</v>
      </c>
      <c r="K25" s="66" t="s">
        <v>1254</v>
      </c>
      <c r="L25" s="66" t="s">
        <v>1254</v>
      </c>
      <c r="M25" s="66" t="s">
        <v>1254</v>
      </c>
      <c r="N25" s="66" t="s">
        <v>1253</v>
      </c>
      <c r="O25" s="66" t="s">
        <v>2109</v>
      </c>
      <c r="P25" s="66" t="str">
        <f t="shared" si="8"/>
        <v>GLO</v>
      </c>
      <c r="Q25" s="66" t="s">
        <v>1583</v>
      </c>
      <c r="R25" s="162">
        <v>20.9</v>
      </c>
      <c r="S25" s="158" t="s">
        <v>66</v>
      </c>
      <c r="T25" s="163">
        <v>0.65</v>
      </c>
      <c r="U25" s="158" t="s">
        <v>66</v>
      </c>
      <c r="V25" s="158" t="s">
        <v>128</v>
      </c>
      <c r="W25" s="158" t="s">
        <v>128</v>
      </c>
      <c r="X25" s="164">
        <v>451</v>
      </c>
      <c r="Y25" s="158" t="s">
        <v>66</v>
      </c>
      <c r="Z25" s="165">
        <v>1</v>
      </c>
      <c r="AA25" s="158" t="s">
        <v>66</v>
      </c>
      <c r="AB25" s="165">
        <v>1.9</v>
      </c>
      <c r="AC25" s="158" t="s">
        <v>66</v>
      </c>
      <c r="AD25" s="166">
        <v>1970000000000000</v>
      </c>
      <c r="AE25" s="158" t="s">
        <v>387</v>
      </c>
      <c r="AF25" s="158" t="s">
        <v>128</v>
      </c>
      <c r="AG25" s="158" t="s">
        <v>128</v>
      </c>
      <c r="AH25" s="158" t="s">
        <v>128</v>
      </c>
      <c r="AI25" s="158" t="s">
        <v>128</v>
      </c>
      <c r="AJ25" s="158" t="s">
        <v>128</v>
      </c>
      <c r="AK25" s="158" t="s">
        <v>128</v>
      </c>
      <c r="AL25" s="158" t="s">
        <v>128</v>
      </c>
      <c r="AM25" s="158" t="s">
        <v>128</v>
      </c>
      <c r="AN25" s="158" t="s">
        <v>128</v>
      </c>
      <c r="AO25" s="158" t="s">
        <v>128</v>
      </c>
      <c r="AP25" s="158" t="s">
        <v>128</v>
      </c>
      <c r="AQ25" s="158" t="s">
        <v>128</v>
      </c>
      <c r="AR25" s="158" t="s">
        <v>128</v>
      </c>
      <c r="AS25" s="158" t="s">
        <v>128</v>
      </c>
      <c r="AT25" s="158" t="s">
        <v>128</v>
      </c>
      <c r="AU25" s="158" t="s">
        <v>128</v>
      </c>
      <c r="AV25" s="158" t="s">
        <v>128</v>
      </c>
      <c r="AW25" s="158" t="s">
        <v>128</v>
      </c>
      <c r="AX25" s="158" t="s">
        <v>128</v>
      </c>
      <c r="AY25" s="158" t="s">
        <v>128</v>
      </c>
      <c r="AZ25" s="158" t="s">
        <v>128</v>
      </c>
      <c r="BA25" s="158" t="s">
        <v>128</v>
      </c>
      <c r="BB25" s="158" t="s">
        <v>128</v>
      </c>
      <c r="BC25" s="158" t="s">
        <v>128</v>
      </c>
      <c r="BD25" s="158" t="s">
        <v>128</v>
      </c>
      <c r="BE25" s="158" t="s">
        <v>128</v>
      </c>
      <c r="BF25" s="158" t="s">
        <v>128</v>
      </c>
      <c r="BG25" s="158" t="s">
        <v>128</v>
      </c>
      <c r="BH25" s="158" t="s">
        <v>128</v>
      </c>
      <c r="BI25" s="158" t="s">
        <v>128</v>
      </c>
      <c r="BJ25" s="158" t="s">
        <v>128</v>
      </c>
      <c r="BK25" s="158" t="s">
        <v>128</v>
      </c>
      <c r="BL25" s="158" t="s">
        <v>128</v>
      </c>
      <c r="BM25" s="158" t="s">
        <v>128</v>
      </c>
      <c r="BN25" s="158" t="s">
        <v>128</v>
      </c>
      <c r="BO25" s="158" t="s">
        <v>128</v>
      </c>
      <c r="BP25" s="158" t="s">
        <v>128</v>
      </c>
      <c r="BQ25" s="158" t="s">
        <v>128</v>
      </c>
      <c r="BR25" s="158" t="s">
        <v>128</v>
      </c>
      <c r="BS25" s="158" t="s">
        <v>128</v>
      </c>
      <c r="BT25" s="158" t="s">
        <v>128</v>
      </c>
      <c r="BU25" s="158" t="s">
        <v>128</v>
      </c>
      <c r="BV25" s="158" t="s">
        <v>128</v>
      </c>
      <c r="BW25" s="158" t="s">
        <v>128</v>
      </c>
      <c r="BX25" s="158" t="s">
        <v>128</v>
      </c>
      <c r="BY25" s="158" t="s">
        <v>128</v>
      </c>
      <c r="BZ25" s="158" t="s">
        <v>128</v>
      </c>
      <c r="CA25" s="158" t="s">
        <v>128</v>
      </c>
      <c r="CB25" s="158" t="s">
        <v>128</v>
      </c>
      <c r="CC25" s="158" t="s">
        <v>128</v>
      </c>
      <c r="CD25" s="158" t="s">
        <v>128</v>
      </c>
      <c r="CE25" s="158" t="s">
        <v>128</v>
      </c>
      <c r="CF25" s="158" t="s">
        <v>128</v>
      </c>
      <c r="CG25" s="158" t="s">
        <v>128</v>
      </c>
      <c r="CH25" s="158" t="s">
        <v>128</v>
      </c>
      <c r="CI25" s="158" t="s">
        <v>128</v>
      </c>
      <c r="CJ25" s="158" t="s">
        <v>128</v>
      </c>
      <c r="CK25" s="158" t="s">
        <v>128</v>
      </c>
      <c r="CL25" s="158" t="s">
        <v>128</v>
      </c>
      <c r="CM25" s="158" t="s">
        <v>128</v>
      </c>
      <c r="CN25" s="158" t="s">
        <v>128</v>
      </c>
      <c r="CO25" s="158" t="s">
        <v>128</v>
      </c>
      <c r="CP25" s="158" t="s">
        <v>128</v>
      </c>
      <c r="CQ25" s="158" t="s">
        <v>128</v>
      </c>
      <c r="CR25" s="158" t="s">
        <v>128</v>
      </c>
      <c r="CS25" s="158" t="s">
        <v>128</v>
      </c>
      <c r="CT25" s="158" t="s">
        <v>128</v>
      </c>
      <c r="CU25" s="158" t="s">
        <v>128</v>
      </c>
      <c r="CV25" s="158" t="s">
        <v>128</v>
      </c>
      <c r="CW25" s="158" t="s">
        <v>128</v>
      </c>
      <c r="CX25" s="158" t="s">
        <v>128</v>
      </c>
      <c r="CY25" s="158" t="s">
        <v>128</v>
      </c>
      <c r="CZ25" s="158" t="s">
        <v>128</v>
      </c>
      <c r="DA25" s="158" t="s">
        <v>128</v>
      </c>
      <c r="DB25" s="158" t="s">
        <v>128</v>
      </c>
      <c r="DC25" s="158" t="s">
        <v>128</v>
      </c>
      <c r="DD25" s="158" t="s">
        <v>128</v>
      </c>
      <c r="DE25" s="158" t="s">
        <v>128</v>
      </c>
      <c r="DF25" s="158" t="s">
        <v>128</v>
      </c>
      <c r="DG25" s="158" t="s">
        <v>128</v>
      </c>
      <c r="DH25" s="158" t="s">
        <v>128</v>
      </c>
      <c r="DI25" s="158" t="s">
        <v>128</v>
      </c>
      <c r="DJ25" s="158" t="s">
        <v>128</v>
      </c>
      <c r="DK25" s="158" t="s">
        <v>128</v>
      </c>
      <c r="DL25" s="158" t="s">
        <v>128</v>
      </c>
      <c r="DM25" s="158" t="s">
        <v>128</v>
      </c>
      <c r="DN25" s="158" t="s">
        <v>128</v>
      </c>
      <c r="DO25" s="158" t="s">
        <v>128</v>
      </c>
      <c r="DP25" s="158" t="s">
        <v>128</v>
      </c>
      <c r="DQ25" s="158" t="s">
        <v>128</v>
      </c>
      <c r="DR25" s="158" t="s">
        <v>128</v>
      </c>
      <c r="DS25" s="158" t="s">
        <v>128</v>
      </c>
      <c r="DT25" s="158" t="s">
        <v>128</v>
      </c>
      <c r="DU25" s="158" t="s">
        <v>128</v>
      </c>
      <c r="DV25" s="158" t="s">
        <v>128</v>
      </c>
      <c r="DW25" s="158" t="s">
        <v>128</v>
      </c>
      <c r="DX25" s="158" t="s">
        <v>128</v>
      </c>
      <c r="DY25" s="158" t="s">
        <v>128</v>
      </c>
      <c r="DZ25" s="158" t="s">
        <v>128</v>
      </c>
      <c r="EA25" s="158" t="s">
        <v>128</v>
      </c>
      <c r="EB25" s="158" t="s">
        <v>128</v>
      </c>
      <c r="EC25" s="158" t="s">
        <v>128</v>
      </c>
      <c r="ED25" s="158" t="s">
        <v>128</v>
      </c>
      <c r="EE25" s="158" t="s">
        <v>128</v>
      </c>
      <c r="EF25" s="158" t="s">
        <v>128</v>
      </c>
      <c r="EG25" s="158" t="s">
        <v>128</v>
      </c>
      <c r="EH25" s="158" t="s">
        <v>128</v>
      </c>
      <c r="EI25" s="158" t="s">
        <v>128</v>
      </c>
      <c r="EJ25" s="158" t="s">
        <v>128</v>
      </c>
      <c r="EK25" s="158" t="s">
        <v>128</v>
      </c>
      <c r="EL25" s="158" t="s">
        <v>128</v>
      </c>
      <c r="EM25" s="158" t="s">
        <v>128</v>
      </c>
      <c r="EN25" s="158" t="s">
        <v>128</v>
      </c>
      <c r="EO25" s="158" t="s">
        <v>128</v>
      </c>
      <c r="EP25" s="158" t="s">
        <v>128</v>
      </c>
      <c r="EQ25" s="158" t="s">
        <v>128</v>
      </c>
      <c r="ER25" s="158" t="s">
        <v>128</v>
      </c>
      <c r="ES25" s="158" t="s">
        <v>128</v>
      </c>
      <c r="ET25" s="158" t="s">
        <v>128</v>
      </c>
      <c r="EU25" s="158" t="s">
        <v>128</v>
      </c>
      <c r="EV25" s="158" t="s">
        <v>128</v>
      </c>
      <c r="EW25" s="158" t="s">
        <v>128</v>
      </c>
      <c r="EX25" s="158" t="s">
        <v>128</v>
      </c>
      <c r="EY25" s="158" t="s">
        <v>128</v>
      </c>
      <c r="EZ25" s="158" t="s">
        <v>128</v>
      </c>
      <c r="FA25" s="158" t="s">
        <v>128</v>
      </c>
      <c r="FB25" s="158" t="s">
        <v>128</v>
      </c>
      <c r="FC25" s="158" t="s">
        <v>128</v>
      </c>
      <c r="FD25" s="158" t="s">
        <v>128</v>
      </c>
      <c r="FE25" s="158" t="s">
        <v>128</v>
      </c>
      <c r="FF25" s="158" t="s">
        <v>128</v>
      </c>
      <c r="FG25" s="158" t="s">
        <v>128</v>
      </c>
      <c r="FH25" s="158" t="s">
        <v>128</v>
      </c>
      <c r="FI25" s="158" t="s">
        <v>128</v>
      </c>
      <c r="FJ25" s="158" t="s">
        <v>128</v>
      </c>
      <c r="FK25" s="158" t="s">
        <v>128</v>
      </c>
      <c r="FL25" s="158" t="s">
        <v>128</v>
      </c>
      <c r="FM25" s="158" t="s">
        <v>128</v>
      </c>
      <c r="FN25" s="158" t="s">
        <v>128</v>
      </c>
      <c r="FO25" s="158" t="s">
        <v>128</v>
      </c>
      <c r="FP25" s="158" t="s">
        <v>128</v>
      </c>
      <c r="FQ25" s="158" t="s">
        <v>128</v>
      </c>
      <c r="FR25" s="158" t="s">
        <v>128</v>
      </c>
      <c r="FS25" s="158" t="s">
        <v>128</v>
      </c>
      <c r="FT25" s="158" t="s">
        <v>128</v>
      </c>
      <c r="FU25" s="158" t="s">
        <v>128</v>
      </c>
      <c r="FV25" s="158" t="s">
        <v>128</v>
      </c>
      <c r="FW25" s="158" t="s">
        <v>128</v>
      </c>
      <c r="FX25" s="158" t="s">
        <v>128</v>
      </c>
      <c r="FY25" s="158" t="s">
        <v>128</v>
      </c>
      <c r="FZ25" s="158" t="s">
        <v>128</v>
      </c>
      <c r="GA25" s="158" t="s">
        <v>128</v>
      </c>
      <c r="GB25" s="158" t="s">
        <v>128</v>
      </c>
      <c r="GC25" s="158" t="s">
        <v>128</v>
      </c>
      <c r="GD25" s="158" t="s">
        <v>128</v>
      </c>
      <c r="GE25" s="158" t="s">
        <v>128</v>
      </c>
      <c r="GF25" s="158" t="s">
        <v>128</v>
      </c>
      <c r="GG25" s="158" t="s">
        <v>128</v>
      </c>
      <c r="GH25" s="158" t="s">
        <v>128</v>
      </c>
      <c r="GI25" s="158" t="s">
        <v>128</v>
      </c>
      <c r="GJ25" s="158" t="s">
        <v>128</v>
      </c>
      <c r="GK25" s="158" t="s">
        <v>128</v>
      </c>
      <c r="GL25" s="158" t="s">
        <v>128</v>
      </c>
      <c r="GM25" s="158" t="s">
        <v>128</v>
      </c>
      <c r="GN25" s="158" t="s">
        <v>128</v>
      </c>
      <c r="GO25" s="158" t="s">
        <v>128</v>
      </c>
      <c r="GP25" s="158" t="s">
        <v>128</v>
      </c>
      <c r="GQ25" s="158" t="s">
        <v>128</v>
      </c>
      <c r="GR25" s="158" t="s">
        <v>128</v>
      </c>
      <c r="GS25" s="158" t="s">
        <v>128</v>
      </c>
      <c r="GT25" s="158" t="s">
        <v>128</v>
      </c>
      <c r="GU25" s="158" t="s">
        <v>128</v>
      </c>
      <c r="GV25" s="158" t="s">
        <v>128</v>
      </c>
      <c r="GW25" s="158" t="s">
        <v>128</v>
      </c>
      <c r="GX25" s="158" t="s">
        <v>128</v>
      </c>
      <c r="GY25" s="158" t="s">
        <v>128</v>
      </c>
      <c r="GZ25" s="158" t="s">
        <v>128</v>
      </c>
      <c r="HA25" s="158" t="s">
        <v>128</v>
      </c>
      <c r="HB25" s="158" t="s">
        <v>128</v>
      </c>
      <c r="HC25" s="158" t="s">
        <v>128</v>
      </c>
      <c r="HD25" s="158" t="s">
        <v>128</v>
      </c>
      <c r="HE25" s="158" t="s">
        <v>128</v>
      </c>
      <c r="HF25" s="158" t="s">
        <v>128</v>
      </c>
      <c r="HG25" s="158" t="s">
        <v>128</v>
      </c>
      <c r="HH25" s="158" t="s">
        <v>128</v>
      </c>
      <c r="HI25" s="158" t="s">
        <v>128</v>
      </c>
      <c r="HJ25" s="158" t="s">
        <v>128</v>
      </c>
      <c r="HK25" s="158" t="s">
        <v>128</v>
      </c>
      <c r="HL25" s="158" t="s">
        <v>128</v>
      </c>
      <c r="HM25" s="158" t="s">
        <v>128</v>
      </c>
      <c r="HN25" s="158" t="s">
        <v>128</v>
      </c>
      <c r="HO25" s="158" t="s">
        <v>128</v>
      </c>
      <c r="HP25" s="158" t="s">
        <v>128</v>
      </c>
      <c r="HQ25" s="158" t="s">
        <v>128</v>
      </c>
      <c r="HR25" s="158" t="s">
        <v>128</v>
      </c>
      <c r="HS25" s="158" t="s">
        <v>128</v>
      </c>
      <c r="HT25" s="158" t="s">
        <v>128</v>
      </c>
      <c r="HU25" s="158" t="s">
        <v>128</v>
      </c>
      <c r="HV25" s="158" t="s">
        <v>128</v>
      </c>
      <c r="HW25" s="158" t="s">
        <v>128</v>
      </c>
      <c r="HX25" s="158" t="s">
        <v>128</v>
      </c>
      <c r="HY25" s="158" t="s">
        <v>128</v>
      </c>
      <c r="HZ25" s="158" t="s">
        <v>128</v>
      </c>
      <c r="IA25" s="158" t="s">
        <v>128</v>
      </c>
      <c r="IB25" s="158" t="s">
        <v>128</v>
      </c>
      <c r="IC25" s="158" t="s">
        <v>128</v>
      </c>
      <c r="ID25" s="158" t="s">
        <v>128</v>
      </c>
      <c r="IE25" s="158" t="s">
        <v>128</v>
      </c>
      <c r="IF25" s="158" t="s">
        <v>128</v>
      </c>
      <c r="IG25" s="158" t="s">
        <v>128</v>
      </c>
      <c r="IH25" s="158" t="s">
        <v>128</v>
      </c>
      <c r="II25" s="158" t="s">
        <v>128</v>
      </c>
      <c r="IJ25" s="158" t="s">
        <v>128</v>
      </c>
      <c r="IK25" s="158" t="s">
        <v>128</v>
      </c>
      <c r="IL25" s="158" t="s">
        <v>128</v>
      </c>
      <c r="IM25" s="158" t="s">
        <v>128</v>
      </c>
      <c r="IN25" s="158" t="s">
        <v>128</v>
      </c>
      <c r="IO25" s="158" t="s">
        <v>128</v>
      </c>
      <c r="IP25" s="158" t="s">
        <v>128</v>
      </c>
      <c r="IQ25" s="158" t="s">
        <v>128</v>
      </c>
      <c r="IR25" s="158" t="s">
        <v>128</v>
      </c>
      <c r="IS25" s="158" t="s">
        <v>128</v>
      </c>
      <c r="IT25" s="158" t="s">
        <v>128</v>
      </c>
      <c r="IU25" s="158" t="s">
        <v>128</v>
      </c>
      <c r="IV25" s="158" t="s">
        <v>128</v>
      </c>
      <c r="IW25" s="158" t="s">
        <v>128</v>
      </c>
      <c r="IX25" s="158" t="s">
        <v>128</v>
      </c>
      <c r="IY25" s="158" t="s">
        <v>128</v>
      </c>
      <c r="IZ25" s="158" t="s">
        <v>128</v>
      </c>
      <c r="JA25" s="158" t="s">
        <v>128</v>
      </c>
      <c r="JB25" s="158" t="s">
        <v>128</v>
      </c>
      <c r="JC25" s="158" t="s">
        <v>128</v>
      </c>
      <c r="JD25" s="158" t="s">
        <v>128</v>
      </c>
      <c r="JE25" s="158" t="s">
        <v>128</v>
      </c>
      <c r="JF25" s="158" t="s">
        <v>128</v>
      </c>
      <c r="JG25" s="158" t="s">
        <v>128</v>
      </c>
      <c r="JH25" s="158" t="s">
        <v>128</v>
      </c>
      <c r="JI25" s="158" t="s">
        <v>128</v>
      </c>
      <c r="JJ25" s="158" t="s">
        <v>128</v>
      </c>
      <c r="JK25" s="158" t="s">
        <v>128</v>
      </c>
      <c r="JL25" s="158" t="s">
        <v>128</v>
      </c>
      <c r="JM25" s="158" t="s">
        <v>128</v>
      </c>
      <c r="JN25" s="158" t="s">
        <v>128</v>
      </c>
      <c r="JO25" s="158" t="s">
        <v>128</v>
      </c>
      <c r="JP25" s="158" t="s">
        <v>128</v>
      </c>
      <c r="JQ25" s="158" t="s">
        <v>128</v>
      </c>
      <c r="JR25" s="158" t="s">
        <v>128</v>
      </c>
      <c r="JS25" s="158" t="s">
        <v>128</v>
      </c>
      <c r="JT25" s="158" t="s">
        <v>128</v>
      </c>
      <c r="JU25" s="158" t="s">
        <v>128</v>
      </c>
      <c r="JV25" s="158" t="s">
        <v>128</v>
      </c>
      <c r="JW25" s="158" t="s">
        <v>128</v>
      </c>
      <c r="JX25" s="158" t="s">
        <v>128</v>
      </c>
      <c r="JY25" s="158" t="s">
        <v>128</v>
      </c>
      <c r="JZ25" s="158" t="s">
        <v>128</v>
      </c>
      <c r="KA25" s="158" t="s">
        <v>128</v>
      </c>
      <c r="KB25" s="158" t="s">
        <v>128</v>
      </c>
      <c r="KC25" s="158" t="s">
        <v>128</v>
      </c>
      <c r="KD25" s="158" t="s">
        <v>128</v>
      </c>
      <c r="KE25" s="158" t="s">
        <v>128</v>
      </c>
      <c r="KF25" s="158" t="s">
        <v>128</v>
      </c>
      <c r="KG25" s="158" t="s">
        <v>128</v>
      </c>
      <c r="KH25" s="158" t="s">
        <v>128</v>
      </c>
      <c r="KI25" s="158" t="s">
        <v>128</v>
      </c>
      <c r="KJ25" s="158" t="s">
        <v>128</v>
      </c>
      <c r="KK25" s="158" t="s">
        <v>128</v>
      </c>
      <c r="KL25" s="158" t="s">
        <v>128</v>
      </c>
      <c r="KM25" s="158" t="s">
        <v>128</v>
      </c>
      <c r="KN25" s="158" t="s">
        <v>128</v>
      </c>
      <c r="KO25" s="158" t="s">
        <v>128</v>
      </c>
      <c r="KP25" s="158" t="s">
        <v>128</v>
      </c>
      <c r="KQ25" s="158" t="s">
        <v>128</v>
      </c>
      <c r="KR25" s="158" t="s">
        <v>128</v>
      </c>
      <c r="KS25" s="158" t="s">
        <v>128</v>
      </c>
      <c r="KT25" s="158" t="s">
        <v>128</v>
      </c>
      <c r="KU25" s="158" t="s">
        <v>128</v>
      </c>
      <c r="KV25" s="158" t="s">
        <v>128</v>
      </c>
      <c r="KW25" s="158" t="s">
        <v>128</v>
      </c>
      <c r="KX25" s="158" t="s">
        <v>128</v>
      </c>
      <c r="KY25" s="158" t="s">
        <v>128</v>
      </c>
      <c r="KZ25" s="158" t="s">
        <v>128</v>
      </c>
      <c r="LA25" s="158" t="s">
        <v>128</v>
      </c>
      <c r="LB25" s="158" t="s">
        <v>128</v>
      </c>
      <c r="LC25" s="158" t="s">
        <v>128</v>
      </c>
      <c r="LD25" s="158" t="s">
        <v>128</v>
      </c>
      <c r="LE25" s="158" t="s">
        <v>128</v>
      </c>
      <c r="LF25" s="158" t="s">
        <v>128</v>
      </c>
      <c r="LG25" s="158" t="s">
        <v>128</v>
      </c>
      <c r="LH25" s="158" t="s">
        <v>128</v>
      </c>
      <c r="LI25" s="158" t="s">
        <v>128</v>
      </c>
      <c r="LJ25" s="158" t="s">
        <v>128</v>
      </c>
      <c r="LK25" s="158" t="s">
        <v>128</v>
      </c>
      <c r="LL25" s="158" t="s">
        <v>128</v>
      </c>
      <c r="LM25" s="158" t="s">
        <v>128</v>
      </c>
      <c r="LN25" s="158" t="s">
        <v>128</v>
      </c>
      <c r="LO25" s="158" t="s">
        <v>128</v>
      </c>
      <c r="LP25" s="158" t="s">
        <v>128</v>
      </c>
      <c r="LQ25" s="158" t="s">
        <v>128</v>
      </c>
      <c r="LR25" s="158" t="s">
        <v>128</v>
      </c>
      <c r="LS25" s="158" t="s">
        <v>128</v>
      </c>
      <c r="LT25" s="158" t="s">
        <v>128</v>
      </c>
      <c r="LU25" s="158" t="s">
        <v>128</v>
      </c>
      <c r="LV25" s="158" t="s">
        <v>128</v>
      </c>
      <c r="LW25" s="158" t="s">
        <v>128</v>
      </c>
      <c r="LX25" s="158" t="s">
        <v>128</v>
      </c>
      <c r="LY25" s="158" t="s">
        <v>128</v>
      </c>
      <c r="LZ25" s="158" t="s">
        <v>128</v>
      </c>
      <c r="MA25" s="158" t="s">
        <v>128</v>
      </c>
      <c r="MB25" s="158" t="s">
        <v>128</v>
      </c>
      <c r="MC25" s="158" t="s">
        <v>128</v>
      </c>
      <c r="MD25" s="158" t="s">
        <v>128</v>
      </c>
      <c r="ME25" s="158" t="s">
        <v>128</v>
      </c>
      <c r="MF25" s="158" t="s">
        <v>128</v>
      </c>
      <c r="MG25" s="158" t="s">
        <v>128</v>
      </c>
      <c r="MH25" s="158" t="s">
        <v>128</v>
      </c>
      <c r="MI25" s="158" t="s">
        <v>128</v>
      </c>
      <c r="MJ25" s="158" t="s">
        <v>128</v>
      </c>
      <c r="MK25" s="158" t="s">
        <v>128</v>
      </c>
      <c r="ML25" s="158" t="s">
        <v>128</v>
      </c>
      <c r="MM25" s="158" t="s">
        <v>128</v>
      </c>
      <c r="MN25" s="158" t="s">
        <v>128</v>
      </c>
      <c r="MO25" s="158" t="s">
        <v>128</v>
      </c>
      <c r="MP25" s="158" t="s">
        <v>128</v>
      </c>
      <c r="MQ25" s="158" t="s">
        <v>128</v>
      </c>
      <c r="MR25" s="158" t="s">
        <v>128</v>
      </c>
      <c r="MS25" s="158" t="s">
        <v>128</v>
      </c>
      <c r="MT25" s="158" t="s">
        <v>128</v>
      </c>
      <c r="MU25" s="158" t="s">
        <v>128</v>
      </c>
      <c r="MV25" s="158" t="s">
        <v>128</v>
      </c>
      <c r="MW25" s="158" t="s">
        <v>128</v>
      </c>
      <c r="MX25" s="158" t="s">
        <v>128</v>
      </c>
      <c r="MY25" s="158" t="s">
        <v>128</v>
      </c>
      <c r="MZ25" s="158" t="s">
        <v>128</v>
      </c>
      <c r="NA25" s="158" t="s">
        <v>128</v>
      </c>
      <c r="NB25" s="158" t="s">
        <v>128</v>
      </c>
      <c r="NC25" s="158" t="s">
        <v>128</v>
      </c>
      <c r="ND25" s="158" t="s">
        <v>128</v>
      </c>
      <c r="NE25" s="158" t="s">
        <v>128</v>
      </c>
      <c r="NF25" s="158" t="s">
        <v>128</v>
      </c>
      <c r="NG25" s="158" t="s">
        <v>128</v>
      </c>
      <c r="NH25" s="158" t="s">
        <v>128</v>
      </c>
      <c r="NI25" s="158" t="s">
        <v>128</v>
      </c>
      <c r="NJ25" s="158" t="s">
        <v>128</v>
      </c>
      <c r="NK25" s="158" t="s">
        <v>128</v>
      </c>
      <c r="NL25" s="158" t="s">
        <v>128</v>
      </c>
      <c r="NM25" s="158" t="s">
        <v>128</v>
      </c>
      <c r="NN25" s="158" t="s">
        <v>128</v>
      </c>
      <c r="NO25" s="158" t="s">
        <v>128</v>
      </c>
      <c r="NP25" s="158" t="s">
        <v>128</v>
      </c>
      <c r="NQ25" s="158" t="s">
        <v>128</v>
      </c>
      <c r="NR25" s="158" t="s">
        <v>128</v>
      </c>
      <c r="NS25" s="158" t="s">
        <v>128</v>
      </c>
      <c r="NT25" s="158" t="s">
        <v>128</v>
      </c>
      <c r="NU25" s="158" t="s">
        <v>128</v>
      </c>
      <c r="NV25" s="158" t="s">
        <v>128</v>
      </c>
      <c r="NW25" s="158" t="s">
        <v>128</v>
      </c>
      <c r="NX25" s="158" t="s">
        <v>128</v>
      </c>
      <c r="NY25" s="158" t="s">
        <v>128</v>
      </c>
      <c r="NZ25" s="158" t="s">
        <v>128</v>
      </c>
      <c r="OA25" s="158" t="s">
        <v>128</v>
      </c>
      <c r="OB25" s="158" t="s">
        <v>128</v>
      </c>
      <c r="OC25" s="158" t="s">
        <v>128</v>
      </c>
      <c r="OD25" s="158" t="s">
        <v>128</v>
      </c>
      <c r="OE25" s="170" t="s">
        <v>128</v>
      </c>
      <c r="OF25" s="181"/>
      <c r="OG25" s="174">
        <f t="shared" si="9"/>
        <v>20.9</v>
      </c>
      <c r="OH25" s="66" t="str">
        <f t="shared" si="10"/>
        <v>kg/GJ delivered</v>
      </c>
      <c r="OI25" s="126">
        <f t="shared" si="11"/>
        <v>0.65</v>
      </c>
      <c r="OJ25" s="66" t="str">
        <f t="shared" si="12"/>
        <v>kg/GJ delivered</v>
      </c>
      <c r="OK25" s="66" t="str">
        <f t="shared" si="13"/>
        <v/>
      </c>
      <c r="OL25" s="66" t="str">
        <f t="shared" si="14"/>
        <v/>
      </c>
      <c r="OM25" s="159">
        <f t="shared" si="15"/>
        <v>451</v>
      </c>
      <c r="ON25" s="66" t="str">
        <f t="shared" si="16"/>
        <v>kg/GJ delivered</v>
      </c>
      <c r="OO25" s="118">
        <f t="shared" si="17"/>
        <v>1</v>
      </c>
      <c r="OP25" s="66" t="str">
        <f t="shared" si="18"/>
        <v>kg/GJ delivered</v>
      </c>
      <c r="OQ25" s="118">
        <f t="shared" si="19"/>
        <v>1.9</v>
      </c>
      <c r="OR25" s="66" t="str">
        <f t="shared" si="20"/>
        <v>kg/GJ delivered</v>
      </c>
      <c r="OS25" s="66" t="str">
        <f t="shared" si="21"/>
        <v/>
      </c>
      <c r="OT25" s="66" t="str">
        <f t="shared" si="22"/>
        <v/>
      </c>
      <c r="OU25" s="66" t="str">
        <f t="shared" si="23"/>
        <v/>
      </c>
      <c r="OV25" s="66" t="str">
        <f t="shared" si="24"/>
        <v/>
      </c>
      <c r="OW25" s="66" t="str">
        <f t="shared" si="25"/>
        <v/>
      </c>
      <c r="OX25" s="66" t="str">
        <f t="shared" si="26"/>
        <v/>
      </c>
      <c r="OY25" s="66" t="str">
        <f t="shared" si="27"/>
        <v/>
      </c>
      <c r="OZ25" s="66" t="str">
        <f t="shared" si="28"/>
        <v/>
      </c>
      <c r="PA25" s="66" t="str">
        <f t="shared" si="29"/>
        <v/>
      </c>
      <c r="PB25" s="66" t="str">
        <f t="shared" si="30"/>
        <v/>
      </c>
      <c r="PC25" s="66" t="str">
        <f t="shared" si="31"/>
        <v/>
      </c>
      <c r="PD25" s="66" t="str">
        <f t="shared" si="32"/>
        <v/>
      </c>
      <c r="PE25" s="66" t="str">
        <f t="shared" si="33"/>
        <v/>
      </c>
      <c r="PF25" s="66" t="str">
        <f t="shared" si="34"/>
        <v/>
      </c>
      <c r="PG25" s="66" t="str">
        <f t="shared" si="35"/>
        <v/>
      </c>
      <c r="PH25" s="66" t="str">
        <f t="shared" si="36"/>
        <v/>
      </c>
      <c r="PI25" s="66" t="str">
        <f t="shared" si="37"/>
        <v/>
      </c>
      <c r="PJ25" s="66" t="str">
        <f t="shared" si="38"/>
        <v/>
      </c>
      <c r="PK25" s="66" t="str">
        <f t="shared" si="39"/>
        <v/>
      </c>
      <c r="PL25" s="66" t="str">
        <f t="shared" si="40"/>
        <v/>
      </c>
      <c r="PM25" s="66" t="str">
        <f t="shared" si="41"/>
        <v/>
      </c>
      <c r="PN25" s="66" t="str">
        <f t="shared" si="42"/>
        <v/>
      </c>
      <c r="PO25" s="66" t="str">
        <f t="shared" si="43"/>
        <v/>
      </c>
      <c r="PP25" s="66" t="str">
        <f t="shared" si="44"/>
        <v/>
      </c>
      <c r="PQ25" s="66" t="str">
        <f t="shared" si="45"/>
        <v/>
      </c>
      <c r="PR25" s="66" t="str">
        <f t="shared" si="46"/>
        <v/>
      </c>
      <c r="PS25" s="66" t="str">
        <f t="shared" si="47"/>
        <v/>
      </c>
      <c r="PT25" s="66" t="str">
        <f t="shared" si="48"/>
        <v/>
      </c>
      <c r="PU25" s="66" t="str">
        <f t="shared" si="49"/>
        <v/>
      </c>
      <c r="PV25" s="66" t="str">
        <f t="shared" si="50"/>
        <v/>
      </c>
      <c r="PW25" s="66" t="str">
        <f t="shared" si="51"/>
        <v/>
      </c>
      <c r="PX25" s="66" t="str">
        <f t="shared" si="52"/>
        <v/>
      </c>
      <c r="PY25" s="66" t="str">
        <f t="shared" si="53"/>
        <v/>
      </c>
      <c r="PZ25" s="66" t="str">
        <f t="shared" si="54"/>
        <v/>
      </c>
      <c r="QA25" s="66" t="str">
        <f t="shared" si="55"/>
        <v/>
      </c>
      <c r="QB25" s="66" t="str">
        <f t="shared" si="56"/>
        <v/>
      </c>
      <c r="QC25" s="66" t="str">
        <f t="shared" si="57"/>
        <v/>
      </c>
      <c r="QD25" s="66" t="str">
        <f t="shared" si="58"/>
        <v/>
      </c>
      <c r="QE25" s="66" t="str">
        <f t="shared" si="59"/>
        <v/>
      </c>
      <c r="QF25" s="66" t="str">
        <f t="shared" si="60"/>
        <v/>
      </c>
      <c r="QG25" s="66" t="str">
        <f t="shared" si="61"/>
        <v/>
      </c>
      <c r="QH25" s="66" t="str">
        <f t="shared" si="62"/>
        <v/>
      </c>
      <c r="QI25" s="66" t="str">
        <f t="shared" si="63"/>
        <v/>
      </c>
      <c r="QJ25" s="66" t="str">
        <f t="shared" si="64"/>
        <v/>
      </c>
      <c r="QK25" s="66" t="str">
        <f t="shared" si="65"/>
        <v/>
      </c>
      <c r="QL25" s="66" t="str">
        <f t="shared" si="66"/>
        <v/>
      </c>
      <c r="QM25" s="66" t="str">
        <f t="shared" si="67"/>
        <v/>
      </c>
      <c r="QN25" s="66" t="str">
        <f t="shared" si="68"/>
        <v/>
      </c>
      <c r="QO25" s="66" t="str">
        <f t="shared" si="69"/>
        <v/>
      </c>
      <c r="QP25" s="66" t="str">
        <f t="shared" si="70"/>
        <v/>
      </c>
      <c r="QQ25" s="66" t="str">
        <f t="shared" si="71"/>
        <v/>
      </c>
      <c r="QR25" s="66" t="str">
        <f t="shared" si="72"/>
        <v/>
      </c>
      <c r="QS25" s="66" t="str">
        <f t="shared" si="73"/>
        <v/>
      </c>
      <c r="QT25" s="66" t="str">
        <f t="shared" si="74"/>
        <v/>
      </c>
      <c r="QU25" s="66" t="str">
        <f t="shared" si="75"/>
        <v/>
      </c>
      <c r="QV25" s="66" t="str">
        <f t="shared" si="76"/>
        <v/>
      </c>
      <c r="QW25" s="66" t="str">
        <f t="shared" si="77"/>
        <v/>
      </c>
      <c r="QX25" s="66" t="str">
        <f t="shared" si="78"/>
        <v/>
      </c>
      <c r="QY25" s="66" t="str">
        <f t="shared" si="79"/>
        <v/>
      </c>
      <c r="QZ25" s="66" t="str">
        <f t="shared" si="80"/>
        <v/>
      </c>
      <c r="RA25" s="66" t="str">
        <f t="shared" si="81"/>
        <v/>
      </c>
      <c r="RB25" s="66" t="str">
        <f t="shared" si="82"/>
        <v/>
      </c>
      <c r="RC25" s="66" t="str">
        <f t="shared" si="83"/>
        <v/>
      </c>
      <c r="RD25" s="66" t="str">
        <f t="shared" si="84"/>
        <v/>
      </c>
      <c r="RE25" s="66" t="str">
        <f t="shared" si="85"/>
        <v/>
      </c>
      <c r="RF25" s="66" t="str">
        <f t="shared" si="86"/>
        <v/>
      </c>
      <c r="RG25" s="66" t="str">
        <f t="shared" si="87"/>
        <v/>
      </c>
      <c r="RH25" s="66" t="str">
        <f t="shared" si="88"/>
        <v/>
      </c>
      <c r="RI25" s="66" t="str">
        <f t="shared" si="89"/>
        <v/>
      </c>
      <c r="RJ25" s="66" t="str">
        <f t="shared" si="90"/>
        <v/>
      </c>
      <c r="RK25" s="66" t="str">
        <f t="shared" si="91"/>
        <v/>
      </c>
      <c r="RL25" s="66" t="str">
        <f t="shared" si="92"/>
        <v/>
      </c>
      <c r="RM25" s="66" t="str">
        <f t="shared" si="93"/>
        <v/>
      </c>
      <c r="RN25" s="66" t="str">
        <f t="shared" si="94"/>
        <v/>
      </c>
      <c r="RO25" s="66" t="str">
        <f t="shared" si="95"/>
        <v/>
      </c>
      <c r="RP25" s="66" t="str">
        <f t="shared" si="96"/>
        <v/>
      </c>
      <c r="RQ25" s="66" t="str">
        <f t="shared" si="97"/>
        <v/>
      </c>
      <c r="RR25" s="66" t="str">
        <f t="shared" si="98"/>
        <v/>
      </c>
      <c r="RS25" s="66" t="str">
        <f t="shared" si="99"/>
        <v/>
      </c>
      <c r="RT25" s="66" t="str">
        <f t="shared" si="100"/>
        <v/>
      </c>
      <c r="RU25" s="66" t="str">
        <f t="shared" si="101"/>
        <v/>
      </c>
      <c r="RV25" s="66" t="str">
        <f t="shared" si="102"/>
        <v/>
      </c>
      <c r="RW25" s="66" t="str">
        <f t="shared" si="103"/>
        <v/>
      </c>
      <c r="RX25" s="66" t="str">
        <f t="shared" si="104"/>
        <v/>
      </c>
      <c r="RY25" s="66" t="str">
        <f t="shared" si="105"/>
        <v/>
      </c>
      <c r="RZ25" s="66" t="str">
        <f t="shared" si="106"/>
        <v/>
      </c>
      <c r="SA25" s="66" t="str">
        <f t="shared" si="107"/>
        <v/>
      </c>
      <c r="SB25" s="66" t="str">
        <f t="shared" si="108"/>
        <v/>
      </c>
      <c r="SC25" s="66" t="str">
        <f t="shared" si="109"/>
        <v/>
      </c>
      <c r="SD25" s="66" t="str">
        <f t="shared" si="110"/>
        <v/>
      </c>
      <c r="SE25" s="66" t="str">
        <f t="shared" si="111"/>
        <v/>
      </c>
      <c r="SF25" s="66" t="str">
        <f t="shared" si="112"/>
        <v/>
      </c>
      <c r="SG25" s="66" t="str">
        <f t="shared" si="113"/>
        <v/>
      </c>
      <c r="SH25" s="66" t="str">
        <f t="shared" si="114"/>
        <v/>
      </c>
      <c r="SI25" s="66" t="str">
        <f t="shared" si="115"/>
        <v/>
      </c>
      <c r="SJ25" s="66" t="str">
        <f t="shared" si="116"/>
        <v/>
      </c>
      <c r="SK25" s="66" t="str">
        <f t="shared" si="117"/>
        <v/>
      </c>
      <c r="SL25" s="66" t="str">
        <f t="shared" si="118"/>
        <v/>
      </c>
      <c r="SM25" s="66" t="str">
        <f t="shared" si="119"/>
        <v/>
      </c>
      <c r="SN25" s="66" t="str">
        <f t="shared" si="120"/>
        <v/>
      </c>
      <c r="SO25" s="66" t="str">
        <f t="shared" si="121"/>
        <v/>
      </c>
      <c r="SP25" s="66" t="str">
        <f t="shared" si="122"/>
        <v/>
      </c>
      <c r="SQ25" s="66" t="str">
        <f t="shared" si="123"/>
        <v/>
      </c>
      <c r="SR25" s="66" t="str">
        <f t="shared" si="124"/>
        <v/>
      </c>
      <c r="SS25" s="66" t="str">
        <f t="shared" si="125"/>
        <v/>
      </c>
      <c r="ST25" s="66" t="str">
        <f t="shared" si="126"/>
        <v/>
      </c>
      <c r="SU25" s="66" t="str">
        <f t="shared" si="127"/>
        <v/>
      </c>
      <c r="SV25" s="66" t="str">
        <f t="shared" si="128"/>
        <v/>
      </c>
      <c r="SW25" s="66" t="str">
        <f t="shared" si="129"/>
        <v/>
      </c>
      <c r="SX25" s="66" t="str">
        <f t="shared" si="130"/>
        <v/>
      </c>
      <c r="SY25" s="66" t="str">
        <f t="shared" si="131"/>
        <v/>
      </c>
      <c r="SZ25" s="66" t="str">
        <f t="shared" si="132"/>
        <v/>
      </c>
      <c r="TA25" s="66" t="str">
        <f t="shared" si="133"/>
        <v/>
      </c>
      <c r="TB25" s="66" t="str">
        <f t="shared" si="134"/>
        <v/>
      </c>
      <c r="TC25" s="66" t="str">
        <f t="shared" si="135"/>
        <v/>
      </c>
      <c r="TD25" s="66" t="str">
        <f t="shared" si="136"/>
        <v/>
      </c>
      <c r="TE25" s="66" t="str">
        <f t="shared" si="137"/>
        <v/>
      </c>
      <c r="TF25" s="66" t="str">
        <f t="shared" si="138"/>
        <v/>
      </c>
      <c r="TG25" s="66" t="str">
        <f t="shared" si="139"/>
        <v/>
      </c>
      <c r="TH25" s="66" t="str">
        <f t="shared" si="140"/>
        <v/>
      </c>
      <c r="TI25" s="66" t="str">
        <f t="shared" si="141"/>
        <v/>
      </c>
      <c r="TJ25" s="66" t="str">
        <f t="shared" si="142"/>
        <v/>
      </c>
      <c r="TK25" s="66" t="str">
        <f t="shared" si="143"/>
        <v/>
      </c>
      <c r="TL25" s="66" t="str">
        <f t="shared" si="144"/>
        <v/>
      </c>
      <c r="TM25" s="66" t="str">
        <f t="shared" si="145"/>
        <v/>
      </c>
      <c r="TN25" s="66" t="str">
        <f t="shared" si="146"/>
        <v/>
      </c>
      <c r="TO25" s="66" t="str">
        <f t="shared" si="147"/>
        <v/>
      </c>
      <c r="TP25" s="66" t="str">
        <f t="shared" si="148"/>
        <v/>
      </c>
      <c r="TQ25" s="66" t="str">
        <f t="shared" si="149"/>
        <v/>
      </c>
      <c r="TR25" s="66" t="str">
        <f t="shared" si="150"/>
        <v/>
      </c>
      <c r="TS25" s="66" t="str">
        <f t="shared" si="151"/>
        <v/>
      </c>
      <c r="TT25" s="66" t="str">
        <f t="shared" si="152"/>
        <v/>
      </c>
      <c r="TU25" s="66" t="str">
        <f t="shared" si="153"/>
        <v/>
      </c>
      <c r="TV25" s="66" t="str">
        <f t="shared" si="154"/>
        <v/>
      </c>
      <c r="TW25" s="66" t="str">
        <f t="shared" si="155"/>
        <v/>
      </c>
      <c r="TX25" s="66" t="str">
        <f t="shared" si="156"/>
        <v/>
      </c>
      <c r="TY25" s="66" t="str">
        <f t="shared" si="157"/>
        <v/>
      </c>
      <c r="TZ25" s="66" t="str">
        <f t="shared" si="158"/>
        <v/>
      </c>
      <c r="UA25" s="66" t="str">
        <f t="shared" si="159"/>
        <v/>
      </c>
      <c r="UB25" s="66" t="str">
        <f t="shared" si="160"/>
        <v/>
      </c>
      <c r="UC25" s="66" t="str">
        <f t="shared" si="161"/>
        <v/>
      </c>
      <c r="UD25" s="66" t="str">
        <f t="shared" si="162"/>
        <v/>
      </c>
      <c r="UE25" s="66" t="str">
        <f t="shared" si="163"/>
        <v/>
      </c>
      <c r="UF25" s="66" t="str">
        <f t="shared" si="164"/>
        <v/>
      </c>
      <c r="UG25" s="66" t="str">
        <f t="shared" si="165"/>
        <v/>
      </c>
      <c r="UH25" s="66" t="str">
        <f t="shared" si="166"/>
        <v/>
      </c>
      <c r="UI25" s="66" t="str">
        <f t="shared" si="167"/>
        <v/>
      </c>
      <c r="UJ25" s="66" t="str">
        <f t="shared" si="168"/>
        <v/>
      </c>
      <c r="UK25" s="66" t="str">
        <f t="shared" si="169"/>
        <v/>
      </c>
      <c r="UL25" s="66" t="str">
        <f t="shared" si="170"/>
        <v/>
      </c>
      <c r="UM25" s="66" t="str">
        <f t="shared" si="171"/>
        <v/>
      </c>
      <c r="UN25" s="66" t="str">
        <f t="shared" si="172"/>
        <v/>
      </c>
      <c r="UO25" s="66" t="str">
        <f t="shared" si="173"/>
        <v/>
      </c>
      <c r="UP25" s="66" t="str">
        <f t="shared" si="174"/>
        <v/>
      </c>
      <c r="UQ25" s="66" t="str">
        <f t="shared" si="175"/>
        <v/>
      </c>
      <c r="UR25" s="66" t="str">
        <f t="shared" si="176"/>
        <v/>
      </c>
      <c r="US25" s="66" t="str">
        <f t="shared" si="177"/>
        <v/>
      </c>
      <c r="UT25" s="66" t="str">
        <f t="shared" si="178"/>
        <v/>
      </c>
      <c r="UU25" s="66" t="str">
        <f t="shared" si="179"/>
        <v/>
      </c>
      <c r="UV25" s="66" t="str">
        <f t="shared" si="180"/>
        <v/>
      </c>
      <c r="UW25" s="66" t="str">
        <f t="shared" si="181"/>
        <v/>
      </c>
      <c r="UX25" s="66" t="str">
        <f t="shared" si="182"/>
        <v/>
      </c>
      <c r="UY25" s="66" t="str">
        <f t="shared" si="183"/>
        <v/>
      </c>
      <c r="UZ25" s="66" t="str">
        <f t="shared" si="184"/>
        <v/>
      </c>
      <c r="VA25" s="66" t="str">
        <f t="shared" si="185"/>
        <v/>
      </c>
      <c r="VB25" s="66" t="str">
        <f t="shared" si="186"/>
        <v/>
      </c>
      <c r="VC25" s="66" t="str">
        <f t="shared" si="187"/>
        <v/>
      </c>
      <c r="VD25" s="66" t="str">
        <f t="shared" si="188"/>
        <v/>
      </c>
      <c r="VE25" s="66" t="str">
        <f t="shared" si="189"/>
        <v/>
      </c>
      <c r="VF25" s="66" t="str">
        <f t="shared" si="190"/>
        <v/>
      </c>
      <c r="VG25" s="66" t="str">
        <f t="shared" si="191"/>
        <v/>
      </c>
      <c r="VH25" s="66" t="str">
        <f t="shared" si="192"/>
        <v/>
      </c>
      <c r="VI25" s="66" t="str">
        <f t="shared" si="193"/>
        <v/>
      </c>
      <c r="VJ25" s="66" t="str">
        <f t="shared" si="194"/>
        <v/>
      </c>
      <c r="VK25" s="66" t="str">
        <f t="shared" si="195"/>
        <v/>
      </c>
      <c r="VL25" s="66" t="str">
        <f t="shared" si="196"/>
        <v/>
      </c>
      <c r="VM25" s="66" t="str">
        <f t="shared" si="197"/>
        <v/>
      </c>
      <c r="VN25" s="66" t="str">
        <f t="shared" si="198"/>
        <v/>
      </c>
      <c r="VO25" s="66" t="str">
        <f t="shared" si="199"/>
        <v/>
      </c>
      <c r="VP25" s="66" t="str">
        <f t="shared" si="200"/>
        <v/>
      </c>
      <c r="VQ25" s="66" t="str">
        <f t="shared" si="201"/>
        <v/>
      </c>
      <c r="VR25" s="66" t="str">
        <f t="shared" si="202"/>
        <v/>
      </c>
      <c r="VS25" s="66" t="str">
        <f t="shared" si="203"/>
        <v/>
      </c>
      <c r="VT25" s="66" t="str">
        <f t="shared" si="204"/>
        <v/>
      </c>
      <c r="VU25" s="66" t="str">
        <f t="shared" si="205"/>
        <v/>
      </c>
      <c r="VV25" s="66" t="str">
        <f t="shared" si="206"/>
        <v/>
      </c>
      <c r="VW25" s="66" t="str">
        <f t="shared" si="207"/>
        <v/>
      </c>
      <c r="VX25" s="66" t="str">
        <f t="shared" si="208"/>
        <v/>
      </c>
      <c r="VY25" s="66" t="str">
        <f t="shared" si="209"/>
        <v/>
      </c>
      <c r="VZ25" s="66" t="str">
        <f t="shared" si="210"/>
        <v/>
      </c>
      <c r="WA25" s="66" t="str">
        <f t="shared" si="211"/>
        <v/>
      </c>
      <c r="WB25" s="66" t="str">
        <f t="shared" si="212"/>
        <v/>
      </c>
      <c r="WC25" s="66" t="str">
        <f t="shared" si="213"/>
        <v/>
      </c>
      <c r="WD25" s="66" t="str">
        <f t="shared" si="214"/>
        <v/>
      </c>
      <c r="WE25" s="66" t="str">
        <f t="shared" si="215"/>
        <v/>
      </c>
      <c r="WF25" s="66" t="str">
        <f t="shared" si="216"/>
        <v/>
      </c>
      <c r="WG25" s="66" t="str">
        <f t="shared" si="217"/>
        <v/>
      </c>
      <c r="WH25" s="66" t="str">
        <f t="shared" si="218"/>
        <v/>
      </c>
      <c r="WI25" s="66" t="str">
        <f t="shared" si="219"/>
        <v/>
      </c>
      <c r="WJ25" s="66" t="str">
        <f t="shared" si="220"/>
        <v/>
      </c>
      <c r="WK25" s="66" t="str">
        <f t="shared" si="221"/>
        <v/>
      </c>
      <c r="WL25" s="66" t="str">
        <f t="shared" si="222"/>
        <v/>
      </c>
      <c r="WM25" s="66" t="str">
        <f t="shared" si="223"/>
        <v/>
      </c>
      <c r="WN25" s="66" t="str">
        <f t="shared" si="224"/>
        <v/>
      </c>
      <c r="WO25" s="66" t="str">
        <f t="shared" si="225"/>
        <v/>
      </c>
      <c r="WP25" s="66" t="str">
        <f t="shared" si="226"/>
        <v/>
      </c>
      <c r="WQ25" s="66" t="str">
        <f t="shared" si="227"/>
        <v/>
      </c>
      <c r="WR25" s="66" t="str">
        <f t="shared" si="228"/>
        <v/>
      </c>
      <c r="WS25" s="66" t="str">
        <f t="shared" si="229"/>
        <v/>
      </c>
      <c r="WT25" s="66" t="str">
        <f t="shared" si="230"/>
        <v/>
      </c>
      <c r="WU25" s="66" t="str">
        <f t="shared" si="231"/>
        <v/>
      </c>
      <c r="WV25" s="66" t="str">
        <f t="shared" si="232"/>
        <v/>
      </c>
      <c r="WW25" s="66" t="str">
        <f t="shared" si="233"/>
        <v/>
      </c>
      <c r="WX25" s="66" t="str">
        <f t="shared" si="234"/>
        <v/>
      </c>
      <c r="WY25" s="66" t="str">
        <f t="shared" si="235"/>
        <v/>
      </c>
      <c r="WZ25" s="66" t="str">
        <f t="shared" si="236"/>
        <v/>
      </c>
      <c r="XA25" s="66" t="str">
        <f t="shared" si="237"/>
        <v/>
      </c>
      <c r="XB25" s="66" t="str">
        <f t="shared" si="238"/>
        <v/>
      </c>
      <c r="XC25" s="66" t="str">
        <f t="shared" si="239"/>
        <v/>
      </c>
      <c r="XD25" s="66" t="str">
        <f t="shared" si="240"/>
        <v/>
      </c>
      <c r="XE25" s="66" t="str">
        <f t="shared" si="241"/>
        <v/>
      </c>
      <c r="XF25" s="66" t="str">
        <f t="shared" si="242"/>
        <v/>
      </c>
      <c r="XG25" s="66" t="str">
        <f t="shared" si="243"/>
        <v/>
      </c>
      <c r="XH25" s="66" t="str">
        <f t="shared" si="244"/>
        <v/>
      </c>
      <c r="XI25" s="66" t="str">
        <f t="shared" si="245"/>
        <v/>
      </c>
      <c r="XJ25" s="66" t="str">
        <f t="shared" si="246"/>
        <v/>
      </c>
      <c r="XK25" s="66" t="str">
        <f t="shared" si="247"/>
        <v/>
      </c>
      <c r="XL25" s="66" t="str">
        <f t="shared" si="248"/>
        <v/>
      </c>
      <c r="XM25" s="66" t="str">
        <f t="shared" si="249"/>
        <v/>
      </c>
      <c r="XN25" s="66" t="str">
        <f t="shared" si="250"/>
        <v/>
      </c>
      <c r="XO25" s="66" t="str">
        <f t="shared" si="251"/>
        <v/>
      </c>
      <c r="XP25" s="66" t="str">
        <f t="shared" si="252"/>
        <v/>
      </c>
      <c r="XQ25" s="66" t="str">
        <f t="shared" si="253"/>
        <v/>
      </c>
      <c r="XR25" s="66" t="str">
        <f t="shared" si="254"/>
        <v/>
      </c>
      <c r="XS25" s="66" t="str">
        <f t="shared" si="255"/>
        <v/>
      </c>
      <c r="XT25" s="66" t="str">
        <f t="shared" si="256"/>
        <v/>
      </c>
      <c r="XU25" s="66" t="str">
        <f t="shared" si="257"/>
        <v/>
      </c>
      <c r="XV25" s="66" t="str">
        <f t="shared" si="258"/>
        <v/>
      </c>
      <c r="XW25" s="66" t="str">
        <f t="shared" si="259"/>
        <v/>
      </c>
      <c r="XX25" s="66" t="str">
        <f t="shared" si="260"/>
        <v/>
      </c>
      <c r="XY25" s="66" t="str">
        <f t="shared" si="261"/>
        <v/>
      </c>
      <c r="XZ25" s="66" t="str">
        <f t="shared" si="262"/>
        <v/>
      </c>
      <c r="YA25" s="66" t="str">
        <f t="shared" si="263"/>
        <v/>
      </c>
      <c r="YB25" s="66" t="str">
        <f t="shared" si="264"/>
        <v/>
      </c>
      <c r="YC25" s="66" t="str">
        <f t="shared" si="265"/>
        <v/>
      </c>
      <c r="YD25" s="66" t="str">
        <f t="shared" si="266"/>
        <v/>
      </c>
      <c r="YE25" s="66" t="str">
        <f t="shared" si="267"/>
        <v/>
      </c>
      <c r="YF25" s="66" t="str">
        <f t="shared" si="268"/>
        <v/>
      </c>
      <c r="YG25" s="66" t="str">
        <f t="shared" si="269"/>
        <v/>
      </c>
      <c r="YH25" s="66" t="str">
        <f t="shared" si="270"/>
        <v/>
      </c>
      <c r="YI25" s="66" t="str">
        <f t="shared" si="271"/>
        <v/>
      </c>
      <c r="YJ25" s="66" t="str">
        <f t="shared" si="272"/>
        <v/>
      </c>
      <c r="YK25" s="66" t="str">
        <f t="shared" si="273"/>
        <v/>
      </c>
      <c r="YL25" s="66" t="str">
        <f t="shared" si="274"/>
        <v/>
      </c>
      <c r="YM25" s="66" t="str">
        <f t="shared" si="275"/>
        <v/>
      </c>
      <c r="YN25" s="66" t="str">
        <f t="shared" si="276"/>
        <v/>
      </c>
      <c r="YO25" s="66" t="str">
        <f t="shared" si="277"/>
        <v/>
      </c>
      <c r="YP25" s="66" t="str">
        <f t="shared" si="278"/>
        <v/>
      </c>
      <c r="YQ25" s="66" t="str">
        <f t="shared" si="279"/>
        <v/>
      </c>
      <c r="YR25" s="66" t="str">
        <f t="shared" si="280"/>
        <v/>
      </c>
      <c r="YS25" s="66" t="str">
        <f t="shared" si="281"/>
        <v/>
      </c>
      <c r="YT25" s="66" t="str">
        <f t="shared" si="282"/>
        <v/>
      </c>
      <c r="YU25" s="66" t="str">
        <f t="shared" si="283"/>
        <v/>
      </c>
      <c r="YV25" s="66" t="str">
        <f t="shared" si="284"/>
        <v/>
      </c>
      <c r="YW25" s="66" t="str">
        <f t="shared" si="285"/>
        <v/>
      </c>
      <c r="YX25" s="66" t="str">
        <f t="shared" si="286"/>
        <v/>
      </c>
      <c r="YY25" s="66" t="str">
        <f t="shared" si="287"/>
        <v/>
      </c>
      <c r="YZ25" s="66" t="str">
        <f t="shared" si="288"/>
        <v/>
      </c>
      <c r="ZA25" s="66" t="str">
        <f t="shared" si="289"/>
        <v/>
      </c>
      <c r="ZB25" s="66" t="str">
        <f t="shared" si="290"/>
        <v/>
      </c>
      <c r="ZC25" s="66" t="str">
        <f t="shared" si="291"/>
        <v/>
      </c>
      <c r="ZD25" s="66" t="str">
        <f t="shared" si="292"/>
        <v/>
      </c>
      <c r="ZE25" s="66" t="str">
        <f t="shared" si="293"/>
        <v/>
      </c>
      <c r="ZF25" s="66" t="str">
        <f t="shared" si="294"/>
        <v/>
      </c>
      <c r="ZG25" s="66" t="str">
        <f t="shared" si="295"/>
        <v/>
      </c>
      <c r="ZH25" s="66" t="str">
        <f t="shared" si="296"/>
        <v/>
      </c>
      <c r="ZI25" s="66" t="str">
        <f t="shared" si="297"/>
        <v/>
      </c>
      <c r="ZJ25" s="66" t="str">
        <f t="shared" si="298"/>
        <v/>
      </c>
      <c r="ZK25" s="66" t="str">
        <f t="shared" si="299"/>
        <v/>
      </c>
      <c r="ZL25" s="66" t="str">
        <f t="shared" si="300"/>
        <v/>
      </c>
      <c r="ZM25" s="66" t="str">
        <f t="shared" si="301"/>
        <v/>
      </c>
      <c r="ZN25" s="66" t="str">
        <f t="shared" si="302"/>
        <v/>
      </c>
      <c r="ZO25" s="66" t="str">
        <f t="shared" si="303"/>
        <v/>
      </c>
      <c r="ZP25" s="66" t="str">
        <f t="shared" si="304"/>
        <v/>
      </c>
      <c r="ZQ25" s="66" t="str">
        <f t="shared" si="305"/>
        <v/>
      </c>
      <c r="ZR25" s="66" t="str">
        <f t="shared" si="306"/>
        <v/>
      </c>
      <c r="ZS25" s="66" t="str">
        <f t="shared" si="307"/>
        <v/>
      </c>
      <c r="ZT25" s="66" t="str">
        <f t="shared" si="308"/>
        <v/>
      </c>
      <c r="ZU25" s="66" t="str">
        <f t="shared" si="309"/>
        <v/>
      </c>
      <c r="ZV25" s="66" t="str">
        <f t="shared" si="310"/>
        <v/>
      </c>
      <c r="ZW25" s="66" t="str">
        <f t="shared" si="311"/>
        <v/>
      </c>
      <c r="ZX25" s="66" t="str">
        <f t="shared" si="312"/>
        <v/>
      </c>
      <c r="ZY25" s="66" t="str">
        <f t="shared" si="313"/>
        <v/>
      </c>
      <c r="ZZ25" s="66" t="str">
        <f t="shared" si="314"/>
        <v/>
      </c>
      <c r="AAA25" s="66" t="str">
        <f t="shared" si="315"/>
        <v/>
      </c>
      <c r="AAB25" s="66" t="str">
        <f t="shared" si="316"/>
        <v/>
      </c>
      <c r="AAC25" s="66" t="str">
        <f t="shared" si="317"/>
        <v/>
      </c>
      <c r="AAD25" s="66" t="str">
        <f t="shared" si="318"/>
        <v/>
      </c>
      <c r="AAE25" s="66" t="str">
        <f t="shared" si="319"/>
        <v/>
      </c>
      <c r="AAF25" s="66" t="str">
        <f t="shared" si="320"/>
        <v/>
      </c>
      <c r="AAG25" s="66" t="str">
        <f t="shared" si="321"/>
        <v/>
      </c>
      <c r="AAH25" s="66" t="str">
        <f t="shared" si="322"/>
        <v/>
      </c>
      <c r="AAI25" s="66" t="str">
        <f t="shared" si="323"/>
        <v/>
      </c>
      <c r="AAJ25" s="66" t="str">
        <f t="shared" si="324"/>
        <v/>
      </c>
      <c r="AAK25" s="66" t="str">
        <f t="shared" si="325"/>
        <v/>
      </c>
      <c r="AAL25" s="66" t="str">
        <f t="shared" si="326"/>
        <v/>
      </c>
      <c r="AAM25" s="66" t="str">
        <f t="shared" si="327"/>
        <v/>
      </c>
      <c r="AAN25" s="66" t="str">
        <f t="shared" si="328"/>
        <v/>
      </c>
      <c r="AAO25" s="66" t="str">
        <f t="shared" si="329"/>
        <v/>
      </c>
      <c r="AAP25" s="66" t="str">
        <f t="shared" si="330"/>
        <v/>
      </c>
      <c r="AAQ25" s="66" t="str">
        <f t="shared" si="331"/>
        <v/>
      </c>
      <c r="AAR25" s="66" t="str">
        <f t="shared" si="332"/>
        <v/>
      </c>
      <c r="AAS25" s="66" t="str">
        <f t="shared" si="333"/>
        <v/>
      </c>
      <c r="AAT25" s="66" t="str">
        <f t="shared" si="334"/>
        <v/>
      </c>
      <c r="AAU25" s="66" t="str">
        <f t="shared" si="335"/>
        <v/>
      </c>
      <c r="AAV25" s="66" t="str">
        <f t="shared" si="336"/>
        <v/>
      </c>
      <c r="AAW25" s="66" t="str">
        <f t="shared" si="337"/>
        <v/>
      </c>
      <c r="AAX25" s="66" t="str">
        <f t="shared" si="338"/>
        <v/>
      </c>
      <c r="AAY25" s="66" t="str">
        <f t="shared" si="339"/>
        <v/>
      </c>
      <c r="AAZ25" s="66" t="str">
        <f t="shared" si="340"/>
        <v/>
      </c>
      <c r="ABA25" s="66" t="str">
        <f t="shared" si="341"/>
        <v/>
      </c>
      <c r="ABB25" s="66" t="str">
        <f t="shared" si="342"/>
        <v/>
      </c>
      <c r="ABC25" s="66" t="str">
        <f t="shared" si="343"/>
        <v/>
      </c>
      <c r="ABD25" s="66" t="str">
        <f t="shared" si="344"/>
        <v/>
      </c>
      <c r="ABE25" s="66" t="str">
        <f t="shared" si="345"/>
        <v/>
      </c>
      <c r="ABF25" s="66" t="str">
        <f t="shared" si="346"/>
        <v/>
      </c>
      <c r="ABG25" s="66" t="str">
        <f t="shared" si="347"/>
        <v/>
      </c>
      <c r="ABH25" s="66" t="str">
        <f t="shared" si="348"/>
        <v/>
      </c>
      <c r="ABI25" s="66" t="str">
        <f t="shared" si="349"/>
        <v/>
      </c>
      <c r="ABJ25" s="66" t="str">
        <f t="shared" si="350"/>
        <v/>
      </c>
      <c r="ABK25" s="66" t="str">
        <f t="shared" si="351"/>
        <v/>
      </c>
      <c r="ABL25" s="66" t="str">
        <f t="shared" si="352"/>
        <v/>
      </c>
      <c r="ABM25" s="66" t="str">
        <f t="shared" si="353"/>
        <v/>
      </c>
      <c r="ABN25" s="66" t="str">
        <f t="shared" si="354"/>
        <v/>
      </c>
      <c r="ABO25" s="66" t="str">
        <f t="shared" si="355"/>
        <v/>
      </c>
      <c r="ABP25" s="66" t="str">
        <f t="shared" si="356"/>
        <v/>
      </c>
      <c r="ABQ25" s="66" t="str">
        <f t="shared" si="357"/>
        <v/>
      </c>
      <c r="ABR25" s="66" t="str">
        <f t="shared" si="358"/>
        <v/>
      </c>
      <c r="ABS25" s="66" t="str">
        <f t="shared" si="359"/>
        <v/>
      </c>
      <c r="ABT25" s="66" t="str">
        <f t="shared" si="360"/>
        <v/>
      </c>
      <c r="ABU25" s="66" t="str">
        <f t="shared" si="361"/>
        <v/>
      </c>
      <c r="ABV25" s="66" t="str">
        <f t="shared" si="362"/>
        <v/>
      </c>
      <c r="ABW25" s="66" t="str">
        <f t="shared" si="363"/>
        <v/>
      </c>
      <c r="ABX25" s="66" t="str">
        <f t="shared" si="364"/>
        <v/>
      </c>
      <c r="ABY25" s="66" t="str">
        <f t="shared" si="365"/>
        <v/>
      </c>
      <c r="ABZ25" s="66" t="str">
        <f t="shared" si="366"/>
        <v/>
      </c>
      <c r="ACA25" s="66" t="str">
        <f t="shared" si="367"/>
        <v/>
      </c>
      <c r="ACB25" s="66" t="str">
        <f t="shared" si="368"/>
        <v/>
      </c>
      <c r="ACC25" s="66" t="str">
        <f t="shared" si="369"/>
        <v/>
      </c>
      <c r="ACD25" s="66" t="str">
        <f t="shared" si="370"/>
        <v/>
      </c>
      <c r="ACE25" s="66" t="str">
        <f t="shared" si="371"/>
        <v/>
      </c>
      <c r="ACF25" s="66" t="str">
        <f t="shared" si="372"/>
        <v/>
      </c>
      <c r="ACG25" s="66" t="str">
        <f t="shared" si="373"/>
        <v/>
      </c>
      <c r="ACH25" s="66" t="str">
        <f t="shared" si="374"/>
        <v/>
      </c>
      <c r="ACI25" s="66" t="str">
        <f t="shared" si="375"/>
        <v/>
      </c>
      <c r="ACJ25" s="66" t="str">
        <f t="shared" si="376"/>
        <v/>
      </c>
      <c r="ACK25" s="66" t="str">
        <f t="shared" si="377"/>
        <v/>
      </c>
      <c r="ACL25" s="66" t="str">
        <f t="shared" si="378"/>
        <v/>
      </c>
      <c r="ACM25" s="66" t="str">
        <f t="shared" ref="ACM25:ACN25" si="404">IF(AND(ACS$3="Unit", ACL25=""), "", IF(AND(ACS$3="Unit", ACL25="-"),"", IF(ACS$3="Unit", "kg/GJ delivered", IF(AND(NY25&lt;&gt;"", NY25&lt;&gt;"-", NX25="-"),"", IF($H25="","", IF(NX25="nd", "",IF(NX25="&lt;n.a.&gt;", "", IF(NY25="#/MJ", "", IF(NY25="kg/GJ delivered",NX25,IF(NY25="g/MJ delivered",NX25,IF(NY25="kg/MJ delivered",NX25*1000,IF(NY25="mg/MJ delivered",NX25/1000,IF(NY25="g/kg",((NX25)*(1/$I25)*(1/$H25)),IF(NY25="mg/kg",((NX25/1000)*(1/$I25)*(1/$H25)),IF(NY25="mg/MJ delivered",NX25/1000,IF(NY25="-","","Error"))))))))))))))))</f>
        <v/>
      </c>
      <c r="ACN25" s="66" t="str">
        <f t="shared" si="404"/>
        <v/>
      </c>
      <c r="ACO25" s="66" t="str">
        <f t="shared" si="380"/>
        <v/>
      </c>
      <c r="ACP25" s="66" t="str">
        <f t="shared" si="381"/>
        <v/>
      </c>
      <c r="ACQ25" s="66" t="str">
        <f t="shared" si="382"/>
        <v/>
      </c>
      <c r="ACR25" s="66" t="str">
        <f t="shared" si="383"/>
        <v/>
      </c>
      <c r="ACS25" s="66" t="str">
        <f t="shared" si="384"/>
        <v/>
      </c>
      <c r="ACT25" s="66" t="str">
        <f t="shared" si="385"/>
        <v/>
      </c>
    </row>
    <row r="26" spans="2:774" ht="15.75" customHeight="1" x14ac:dyDescent="0.25">
      <c r="B26" s="66">
        <v>85</v>
      </c>
      <c r="C26" s="66" t="s">
        <v>328</v>
      </c>
      <c r="D26" s="66" t="s">
        <v>363</v>
      </c>
      <c r="E26" s="156" t="s">
        <v>1782</v>
      </c>
      <c r="F26" s="66" t="s">
        <v>139</v>
      </c>
      <c r="G26" s="66" t="s">
        <v>492</v>
      </c>
      <c r="H26" s="126">
        <v>0.161</v>
      </c>
      <c r="I26" s="130">
        <f>'Heating Values'!$D$33</f>
        <v>25.715</v>
      </c>
      <c r="J26" s="66" t="str">
        <f t="shared" si="0"/>
        <v>Charcoal, Improved, GLO</v>
      </c>
      <c r="K26" s="66" t="s">
        <v>1254</v>
      </c>
      <c r="L26" s="66" t="s">
        <v>1254</v>
      </c>
      <c r="M26" s="66" t="s">
        <v>1254</v>
      </c>
      <c r="N26" s="66" t="s">
        <v>1253</v>
      </c>
      <c r="O26" s="66" t="s">
        <v>2109</v>
      </c>
      <c r="P26" s="66" t="str">
        <f t="shared" si="8"/>
        <v>GLO</v>
      </c>
      <c r="Q26" s="66" t="s">
        <v>1583</v>
      </c>
      <c r="R26" s="162">
        <v>43.7</v>
      </c>
      <c r="S26" s="158" t="s">
        <v>66</v>
      </c>
      <c r="T26" s="163">
        <v>0.9</v>
      </c>
      <c r="U26" s="158" t="s">
        <v>66</v>
      </c>
      <c r="V26" s="158" t="s">
        <v>128</v>
      </c>
      <c r="W26" s="158" t="s">
        <v>128</v>
      </c>
      <c r="X26" s="164">
        <v>402</v>
      </c>
      <c r="Y26" s="158" t="s">
        <v>66</v>
      </c>
      <c r="Z26" s="165">
        <v>2.8</v>
      </c>
      <c r="AA26" s="158" t="s">
        <v>66</v>
      </c>
      <c r="AB26" s="165">
        <v>4.4000000000000004</v>
      </c>
      <c r="AC26" s="158" t="s">
        <v>66</v>
      </c>
      <c r="AD26" s="166">
        <v>1700000000000000</v>
      </c>
      <c r="AE26" s="158" t="s">
        <v>387</v>
      </c>
      <c r="AF26" s="158" t="s">
        <v>128</v>
      </c>
      <c r="AG26" s="158" t="s">
        <v>128</v>
      </c>
      <c r="AH26" s="158" t="s">
        <v>128</v>
      </c>
      <c r="AI26" s="158" t="s">
        <v>128</v>
      </c>
      <c r="AJ26" s="158" t="s">
        <v>128</v>
      </c>
      <c r="AK26" s="158" t="s">
        <v>128</v>
      </c>
      <c r="AL26" s="158" t="s">
        <v>128</v>
      </c>
      <c r="AM26" s="158" t="s">
        <v>128</v>
      </c>
      <c r="AN26" s="158" t="s">
        <v>128</v>
      </c>
      <c r="AO26" s="158" t="s">
        <v>128</v>
      </c>
      <c r="AP26" s="158" t="s">
        <v>128</v>
      </c>
      <c r="AQ26" s="158" t="s">
        <v>128</v>
      </c>
      <c r="AR26" s="158" t="s">
        <v>128</v>
      </c>
      <c r="AS26" s="158" t="s">
        <v>128</v>
      </c>
      <c r="AT26" s="158" t="s">
        <v>128</v>
      </c>
      <c r="AU26" s="158" t="s">
        <v>128</v>
      </c>
      <c r="AV26" s="158" t="s">
        <v>128</v>
      </c>
      <c r="AW26" s="158" t="s">
        <v>128</v>
      </c>
      <c r="AX26" s="158" t="s">
        <v>128</v>
      </c>
      <c r="AY26" s="158" t="s">
        <v>128</v>
      </c>
      <c r="AZ26" s="158" t="s">
        <v>128</v>
      </c>
      <c r="BA26" s="158" t="s">
        <v>128</v>
      </c>
      <c r="BB26" s="158" t="s">
        <v>128</v>
      </c>
      <c r="BC26" s="158" t="s">
        <v>128</v>
      </c>
      <c r="BD26" s="158" t="s">
        <v>128</v>
      </c>
      <c r="BE26" s="158" t="s">
        <v>128</v>
      </c>
      <c r="BF26" s="158" t="s">
        <v>128</v>
      </c>
      <c r="BG26" s="158" t="s">
        <v>128</v>
      </c>
      <c r="BH26" s="158" t="s">
        <v>128</v>
      </c>
      <c r="BI26" s="158" t="s">
        <v>128</v>
      </c>
      <c r="BJ26" s="158" t="s">
        <v>128</v>
      </c>
      <c r="BK26" s="158" t="s">
        <v>128</v>
      </c>
      <c r="BL26" s="158" t="s">
        <v>128</v>
      </c>
      <c r="BM26" s="158" t="s">
        <v>128</v>
      </c>
      <c r="BN26" s="158" t="s">
        <v>128</v>
      </c>
      <c r="BO26" s="158" t="s">
        <v>128</v>
      </c>
      <c r="BP26" s="158" t="s">
        <v>128</v>
      </c>
      <c r="BQ26" s="158" t="s">
        <v>128</v>
      </c>
      <c r="BR26" s="158" t="s">
        <v>128</v>
      </c>
      <c r="BS26" s="158" t="s">
        <v>128</v>
      </c>
      <c r="BT26" s="158" t="s">
        <v>128</v>
      </c>
      <c r="BU26" s="158" t="s">
        <v>128</v>
      </c>
      <c r="BV26" s="158" t="s">
        <v>128</v>
      </c>
      <c r="BW26" s="158" t="s">
        <v>128</v>
      </c>
      <c r="BX26" s="158" t="s">
        <v>128</v>
      </c>
      <c r="BY26" s="158" t="s">
        <v>128</v>
      </c>
      <c r="BZ26" s="158" t="s">
        <v>128</v>
      </c>
      <c r="CA26" s="158" t="s">
        <v>128</v>
      </c>
      <c r="CB26" s="158" t="s">
        <v>128</v>
      </c>
      <c r="CC26" s="158" t="s">
        <v>128</v>
      </c>
      <c r="CD26" s="158" t="s">
        <v>128</v>
      </c>
      <c r="CE26" s="158" t="s">
        <v>128</v>
      </c>
      <c r="CF26" s="158" t="s">
        <v>128</v>
      </c>
      <c r="CG26" s="158" t="s">
        <v>128</v>
      </c>
      <c r="CH26" s="158" t="s">
        <v>128</v>
      </c>
      <c r="CI26" s="158" t="s">
        <v>128</v>
      </c>
      <c r="CJ26" s="158" t="s">
        <v>128</v>
      </c>
      <c r="CK26" s="158" t="s">
        <v>128</v>
      </c>
      <c r="CL26" s="158" t="s">
        <v>128</v>
      </c>
      <c r="CM26" s="158" t="s">
        <v>128</v>
      </c>
      <c r="CN26" s="158" t="s">
        <v>128</v>
      </c>
      <c r="CO26" s="158" t="s">
        <v>128</v>
      </c>
      <c r="CP26" s="158" t="s">
        <v>128</v>
      </c>
      <c r="CQ26" s="158" t="s">
        <v>128</v>
      </c>
      <c r="CR26" s="158" t="s">
        <v>128</v>
      </c>
      <c r="CS26" s="158" t="s">
        <v>128</v>
      </c>
      <c r="CT26" s="158" t="s">
        <v>128</v>
      </c>
      <c r="CU26" s="158" t="s">
        <v>128</v>
      </c>
      <c r="CV26" s="158" t="s">
        <v>128</v>
      </c>
      <c r="CW26" s="158" t="s">
        <v>128</v>
      </c>
      <c r="CX26" s="158" t="s">
        <v>128</v>
      </c>
      <c r="CY26" s="158" t="s">
        <v>128</v>
      </c>
      <c r="CZ26" s="158" t="s">
        <v>128</v>
      </c>
      <c r="DA26" s="158" t="s">
        <v>128</v>
      </c>
      <c r="DB26" s="158" t="s">
        <v>128</v>
      </c>
      <c r="DC26" s="158" t="s">
        <v>128</v>
      </c>
      <c r="DD26" s="158" t="s">
        <v>128</v>
      </c>
      <c r="DE26" s="158" t="s">
        <v>128</v>
      </c>
      <c r="DF26" s="158" t="s">
        <v>128</v>
      </c>
      <c r="DG26" s="158" t="s">
        <v>128</v>
      </c>
      <c r="DH26" s="158" t="s">
        <v>128</v>
      </c>
      <c r="DI26" s="158" t="s">
        <v>128</v>
      </c>
      <c r="DJ26" s="158" t="s">
        <v>128</v>
      </c>
      <c r="DK26" s="158" t="s">
        <v>128</v>
      </c>
      <c r="DL26" s="158" t="s">
        <v>128</v>
      </c>
      <c r="DM26" s="158" t="s">
        <v>128</v>
      </c>
      <c r="DN26" s="158" t="s">
        <v>128</v>
      </c>
      <c r="DO26" s="158" t="s">
        <v>128</v>
      </c>
      <c r="DP26" s="158" t="s">
        <v>128</v>
      </c>
      <c r="DQ26" s="158" t="s">
        <v>128</v>
      </c>
      <c r="DR26" s="158" t="s">
        <v>128</v>
      </c>
      <c r="DS26" s="158" t="s">
        <v>128</v>
      </c>
      <c r="DT26" s="158" t="s">
        <v>128</v>
      </c>
      <c r="DU26" s="158" t="s">
        <v>128</v>
      </c>
      <c r="DV26" s="158" t="s">
        <v>128</v>
      </c>
      <c r="DW26" s="158" t="s">
        <v>128</v>
      </c>
      <c r="DX26" s="158" t="s">
        <v>128</v>
      </c>
      <c r="DY26" s="158" t="s">
        <v>128</v>
      </c>
      <c r="DZ26" s="158" t="s">
        <v>128</v>
      </c>
      <c r="EA26" s="158" t="s">
        <v>128</v>
      </c>
      <c r="EB26" s="158" t="s">
        <v>128</v>
      </c>
      <c r="EC26" s="158" t="s">
        <v>128</v>
      </c>
      <c r="ED26" s="158" t="s">
        <v>128</v>
      </c>
      <c r="EE26" s="158" t="s">
        <v>128</v>
      </c>
      <c r="EF26" s="158" t="s">
        <v>128</v>
      </c>
      <c r="EG26" s="158" t="s">
        <v>128</v>
      </c>
      <c r="EH26" s="158" t="s">
        <v>128</v>
      </c>
      <c r="EI26" s="158" t="s">
        <v>128</v>
      </c>
      <c r="EJ26" s="158" t="s">
        <v>128</v>
      </c>
      <c r="EK26" s="158" t="s">
        <v>128</v>
      </c>
      <c r="EL26" s="158" t="s">
        <v>128</v>
      </c>
      <c r="EM26" s="158" t="s">
        <v>128</v>
      </c>
      <c r="EN26" s="158" t="s">
        <v>128</v>
      </c>
      <c r="EO26" s="158" t="s">
        <v>128</v>
      </c>
      <c r="EP26" s="158" t="s">
        <v>128</v>
      </c>
      <c r="EQ26" s="158" t="s">
        <v>128</v>
      </c>
      <c r="ER26" s="158" t="s">
        <v>128</v>
      </c>
      <c r="ES26" s="158" t="s">
        <v>128</v>
      </c>
      <c r="ET26" s="158" t="s">
        <v>128</v>
      </c>
      <c r="EU26" s="158" t="s">
        <v>128</v>
      </c>
      <c r="EV26" s="158" t="s">
        <v>128</v>
      </c>
      <c r="EW26" s="158" t="s">
        <v>128</v>
      </c>
      <c r="EX26" s="158" t="s">
        <v>128</v>
      </c>
      <c r="EY26" s="158" t="s">
        <v>128</v>
      </c>
      <c r="EZ26" s="158" t="s">
        <v>128</v>
      </c>
      <c r="FA26" s="158" t="s">
        <v>128</v>
      </c>
      <c r="FB26" s="158" t="s">
        <v>128</v>
      </c>
      <c r="FC26" s="158" t="s">
        <v>128</v>
      </c>
      <c r="FD26" s="158" t="s">
        <v>128</v>
      </c>
      <c r="FE26" s="158" t="s">
        <v>128</v>
      </c>
      <c r="FF26" s="158" t="s">
        <v>128</v>
      </c>
      <c r="FG26" s="158" t="s">
        <v>128</v>
      </c>
      <c r="FH26" s="158" t="s">
        <v>128</v>
      </c>
      <c r="FI26" s="158" t="s">
        <v>128</v>
      </c>
      <c r="FJ26" s="158" t="s">
        <v>128</v>
      </c>
      <c r="FK26" s="158" t="s">
        <v>128</v>
      </c>
      <c r="FL26" s="158" t="s">
        <v>128</v>
      </c>
      <c r="FM26" s="158" t="s">
        <v>128</v>
      </c>
      <c r="FN26" s="158" t="s">
        <v>128</v>
      </c>
      <c r="FO26" s="158" t="s">
        <v>128</v>
      </c>
      <c r="FP26" s="158" t="s">
        <v>128</v>
      </c>
      <c r="FQ26" s="158" t="s">
        <v>128</v>
      </c>
      <c r="FR26" s="158" t="s">
        <v>128</v>
      </c>
      <c r="FS26" s="158" t="s">
        <v>128</v>
      </c>
      <c r="FT26" s="158" t="s">
        <v>128</v>
      </c>
      <c r="FU26" s="158" t="s">
        <v>128</v>
      </c>
      <c r="FV26" s="158" t="s">
        <v>128</v>
      </c>
      <c r="FW26" s="158" t="s">
        <v>128</v>
      </c>
      <c r="FX26" s="158" t="s">
        <v>128</v>
      </c>
      <c r="FY26" s="158" t="s">
        <v>128</v>
      </c>
      <c r="FZ26" s="158" t="s">
        <v>128</v>
      </c>
      <c r="GA26" s="158" t="s">
        <v>128</v>
      </c>
      <c r="GB26" s="158" t="s">
        <v>128</v>
      </c>
      <c r="GC26" s="158" t="s">
        <v>128</v>
      </c>
      <c r="GD26" s="158" t="s">
        <v>128</v>
      </c>
      <c r="GE26" s="158" t="s">
        <v>128</v>
      </c>
      <c r="GF26" s="158" t="s">
        <v>128</v>
      </c>
      <c r="GG26" s="158" t="s">
        <v>128</v>
      </c>
      <c r="GH26" s="158" t="s">
        <v>128</v>
      </c>
      <c r="GI26" s="158" t="s">
        <v>128</v>
      </c>
      <c r="GJ26" s="158" t="s">
        <v>128</v>
      </c>
      <c r="GK26" s="158" t="s">
        <v>128</v>
      </c>
      <c r="GL26" s="158" t="s">
        <v>128</v>
      </c>
      <c r="GM26" s="158" t="s">
        <v>128</v>
      </c>
      <c r="GN26" s="158" t="s">
        <v>128</v>
      </c>
      <c r="GO26" s="158" t="s">
        <v>128</v>
      </c>
      <c r="GP26" s="158" t="s">
        <v>128</v>
      </c>
      <c r="GQ26" s="158" t="s">
        <v>128</v>
      </c>
      <c r="GR26" s="158" t="s">
        <v>128</v>
      </c>
      <c r="GS26" s="158" t="s">
        <v>128</v>
      </c>
      <c r="GT26" s="158" t="s">
        <v>128</v>
      </c>
      <c r="GU26" s="158" t="s">
        <v>128</v>
      </c>
      <c r="GV26" s="158" t="s">
        <v>128</v>
      </c>
      <c r="GW26" s="158" t="s">
        <v>128</v>
      </c>
      <c r="GX26" s="158" t="s">
        <v>128</v>
      </c>
      <c r="GY26" s="158" t="s">
        <v>128</v>
      </c>
      <c r="GZ26" s="158" t="s">
        <v>128</v>
      </c>
      <c r="HA26" s="158" t="s">
        <v>128</v>
      </c>
      <c r="HB26" s="158" t="s">
        <v>128</v>
      </c>
      <c r="HC26" s="158" t="s">
        <v>128</v>
      </c>
      <c r="HD26" s="158" t="s">
        <v>128</v>
      </c>
      <c r="HE26" s="158" t="s">
        <v>128</v>
      </c>
      <c r="HF26" s="158" t="s">
        <v>128</v>
      </c>
      <c r="HG26" s="158" t="s">
        <v>128</v>
      </c>
      <c r="HH26" s="158" t="s">
        <v>128</v>
      </c>
      <c r="HI26" s="158" t="s">
        <v>128</v>
      </c>
      <c r="HJ26" s="158" t="s">
        <v>128</v>
      </c>
      <c r="HK26" s="158" t="s">
        <v>128</v>
      </c>
      <c r="HL26" s="158" t="s">
        <v>128</v>
      </c>
      <c r="HM26" s="158" t="s">
        <v>128</v>
      </c>
      <c r="HN26" s="158" t="s">
        <v>128</v>
      </c>
      <c r="HO26" s="158" t="s">
        <v>128</v>
      </c>
      <c r="HP26" s="158" t="s">
        <v>128</v>
      </c>
      <c r="HQ26" s="158" t="s">
        <v>128</v>
      </c>
      <c r="HR26" s="158" t="s">
        <v>128</v>
      </c>
      <c r="HS26" s="158" t="s">
        <v>128</v>
      </c>
      <c r="HT26" s="158" t="s">
        <v>128</v>
      </c>
      <c r="HU26" s="158" t="s">
        <v>128</v>
      </c>
      <c r="HV26" s="158" t="s">
        <v>128</v>
      </c>
      <c r="HW26" s="158" t="s">
        <v>128</v>
      </c>
      <c r="HX26" s="158" t="s">
        <v>128</v>
      </c>
      <c r="HY26" s="158" t="s">
        <v>128</v>
      </c>
      <c r="HZ26" s="158" t="s">
        <v>128</v>
      </c>
      <c r="IA26" s="158" t="s">
        <v>128</v>
      </c>
      <c r="IB26" s="158" t="s">
        <v>128</v>
      </c>
      <c r="IC26" s="158" t="s">
        <v>128</v>
      </c>
      <c r="ID26" s="158" t="s">
        <v>128</v>
      </c>
      <c r="IE26" s="158" t="s">
        <v>128</v>
      </c>
      <c r="IF26" s="158" t="s">
        <v>128</v>
      </c>
      <c r="IG26" s="158" t="s">
        <v>128</v>
      </c>
      <c r="IH26" s="158" t="s">
        <v>128</v>
      </c>
      <c r="II26" s="158" t="s">
        <v>128</v>
      </c>
      <c r="IJ26" s="158" t="s">
        <v>128</v>
      </c>
      <c r="IK26" s="158" t="s">
        <v>128</v>
      </c>
      <c r="IL26" s="158" t="s">
        <v>128</v>
      </c>
      <c r="IM26" s="158" t="s">
        <v>128</v>
      </c>
      <c r="IN26" s="158" t="s">
        <v>128</v>
      </c>
      <c r="IO26" s="158" t="s">
        <v>128</v>
      </c>
      <c r="IP26" s="158" t="s">
        <v>128</v>
      </c>
      <c r="IQ26" s="158" t="s">
        <v>128</v>
      </c>
      <c r="IR26" s="158" t="s">
        <v>128</v>
      </c>
      <c r="IS26" s="158" t="s">
        <v>128</v>
      </c>
      <c r="IT26" s="158" t="s">
        <v>128</v>
      </c>
      <c r="IU26" s="158" t="s">
        <v>128</v>
      </c>
      <c r="IV26" s="158" t="s">
        <v>128</v>
      </c>
      <c r="IW26" s="158" t="s">
        <v>128</v>
      </c>
      <c r="IX26" s="158" t="s">
        <v>128</v>
      </c>
      <c r="IY26" s="158" t="s">
        <v>128</v>
      </c>
      <c r="IZ26" s="158" t="s">
        <v>128</v>
      </c>
      <c r="JA26" s="158" t="s">
        <v>128</v>
      </c>
      <c r="JB26" s="158" t="s">
        <v>128</v>
      </c>
      <c r="JC26" s="158" t="s">
        <v>128</v>
      </c>
      <c r="JD26" s="158" t="s">
        <v>128</v>
      </c>
      <c r="JE26" s="158" t="s">
        <v>128</v>
      </c>
      <c r="JF26" s="158" t="s">
        <v>128</v>
      </c>
      <c r="JG26" s="158" t="s">
        <v>128</v>
      </c>
      <c r="JH26" s="158" t="s">
        <v>128</v>
      </c>
      <c r="JI26" s="158" t="s">
        <v>128</v>
      </c>
      <c r="JJ26" s="158" t="s">
        <v>128</v>
      </c>
      <c r="JK26" s="158" t="s">
        <v>128</v>
      </c>
      <c r="JL26" s="158" t="s">
        <v>128</v>
      </c>
      <c r="JM26" s="158" t="s">
        <v>128</v>
      </c>
      <c r="JN26" s="158" t="s">
        <v>128</v>
      </c>
      <c r="JO26" s="158" t="s">
        <v>128</v>
      </c>
      <c r="JP26" s="158" t="s">
        <v>128</v>
      </c>
      <c r="JQ26" s="158" t="s">
        <v>128</v>
      </c>
      <c r="JR26" s="158" t="s">
        <v>128</v>
      </c>
      <c r="JS26" s="158" t="s">
        <v>128</v>
      </c>
      <c r="JT26" s="158" t="s">
        <v>128</v>
      </c>
      <c r="JU26" s="158" t="s">
        <v>128</v>
      </c>
      <c r="JV26" s="158" t="s">
        <v>128</v>
      </c>
      <c r="JW26" s="158" t="s">
        <v>128</v>
      </c>
      <c r="JX26" s="158" t="s">
        <v>128</v>
      </c>
      <c r="JY26" s="158" t="s">
        <v>128</v>
      </c>
      <c r="JZ26" s="158" t="s">
        <v>128</v>
      </c>
      <c r="KA26" s="158" t="s">
        <v>128</v>
      </c>
      <c r="KB26" s="158" t="s">
        <v>128</v>
      </c>
      <c r="KC26" s="158" t="s">
        <v>128</v>
      </c>
      <c r="KD26" s="158" t="s">
        <v>128</v>
      </c>
      <c r="KE26" s="158" t="s">
        <v>128</v>
      </c>
      <c r="KF26" s="158" t="s">
        <v>128</v>
      </c>
      <c r="KG26" s="158" t="s">
        <v>128</v>
      </c>
      <c r="KH26" s="158" t="s">
        <v>128</v>
      </c>
      <c r="KI26" s="158" t="s">
        <v>128</v>
      </c>
      <c r="KJ26" s="158" t="s">
        <v>128</v>
      </c>
      <c r="KK26" s="158" t="s">
        <v>128</v>
      </c>
      <c r="KL26" s="158" t="s">
        <v>128</v>
      </c>
      <c r="KM26" s="158" t="s">
        <v>128</v>
      </c>
      <c r="KN26" s="158" t="s">
        <v>128</v>
      </c>
      <c r="KO26" s="158" t="s">
        <v>128</v>
      </c>
      <c r="KP26" s="158" t="s">
        <v>128</v>
      </c>
      <c r="KQ26" s="158" t="s">
        <v>128</v>
      </c>
      <c r="KR26" s="158" t="s">
        <v>128</v>
      </c>
      <c r="KS26" s="158" t="s">
        <v>128</v>
      </c>
      <c r="KT26" s="158" t="s">
        <v>128</v>
      </c>
      <c r="KU26" s="158" t="s">
        <v>128</v>
      </c>
      <c r="KV26" s="158" t="s">
        <v>128</v>
      </c>
      <c r="KW26" s="158" t="s">
        <v>128</v>
      </c>
      <c r="KX26" s="158" t="s">
        <v>128</v>
      </c>
      <c r="KY26" s="158" t="s">
        <v>128</v>
      </c>
      <c r="KZ26" s="158" t="s">
        <v>128</v>
      </c>
      <c r="LA26" s="158" t="s">
        <v>128</v>
      </c>
      <c r="LB26" s="158" t="s">
        <v>128</v>
      </c>
      <c r="LC26" s="158" t="s">
        <v>128</v>
      </c>
      <c r="LD26" s="158" t="s">
        <v>128</v>
      </c>
      <c r="LE26" s="158" t="s">
        <v>128</v>
      </c>
      <c r="LF26" s="158" t="s">
        <v>128</v>
      </c>
      <c r="LG26" s="158" t="s">
        <v>128</v>
      </c>
      <c r="LH26" s="158" t="s">
        <v>128</v>
      </c>
      <c r="LI26" s="158" t="s">
        <v>128</v>
      </c>
      <c r="LJ26" s="158" t="s">
        <v>128</v>
      </c>
      <c r="LK26" s="158" t="s">
        <v>128</v>
      </c>
      <c r="LL26" s="158" t="s">
        <v>128</v>
      </c>
      <c r="LM26" s="158" t="s">
        <v>128</v>
      </c>
      <c r="LN26" s="158" t="s">
        <v>128</v>
      </c>
      <c r="LO26" s="158" t="s">
        <v>128</v>
      </c>
      <c r="LP26" s="158" t="s">
        <v>128</v>
      </c>
      <c r="LQ26" s="158" t="s">
        <v>128</v>
      </c>
      <c r="LR26" s="158" t="s">
        <v>128</v>
      </c>
      <c r="LS26" s="158" t="s">
        <v>128</v>
      </c>
      <c r="LT26" s="158" t="s">
        <v>128</v>
      </c>
      <c r="LU26" s="158" t="s">
        <v>128</v>
      </c>
      <c r="LV26" s="158" t="s">
        <v>128</v>
      </c>
      <c r="LW26" s="158" t="s">
        <v>128</v>
      </c>
      <c r="LX26" s="158" t="s">
        <v>128</v>
      </c>
      <c r="LY26" s="158" t="s">
        <v>128</v>
      </c>
      <c r="LZ26" s="158" t="s">
        <v>128</v>
      </c>
      <c r="MA26" s="158" t="s">
        <v>128</v>
      </c>
      <c r="MB26" s="158" t="s">
        <v>128</v>
      </c>
      <c r="MC26" s="158" t="s">
        <v>128</v>
      </c>
      <c r="MD26" s="158" t="s">
        <v>128</v>
      </c>
      <c r="ME26" s="158" t="s">
        <v>128</v>
      </c>
      <c r="MF26" s="158" t="s">
        <v>128</v>
      </c>
      <c r="MG26" s="158" t="s">
        <v>128</v>
      </c>
      <c r="MH26" s="158" t="s">
        <v>128</v>
      </c>
      <c r="MI26" s="158" t="s">
        <v>128</v>
      </c>
      <c r="MJ26" s="158" t="s">
        <v>128</v>
      </c>
      <c r="MK26" s="158" t="s">
        <v>128</v>
      </c>
      <c r="ML26" s="158" t="s">
        <v>128</v>
      </c>
      <c r="MM26" s="158" t="s">
        <v>128</v>
      </c>
      <c r="MN26" s="158" t="s">
        <v>128</v>
      </c>
      <c r="MO26" s="158" t="s">
        <v>128</v>
      </c>
      <c r="MP26" s="158" t="s">
        <v>128</v>
      </c>
      <c r="MQ26" s="158" t="s">
        <v>128</v>
      </c>
      <c r="MR26" s="158" t="s">
        <v>128</v>
      </c>
      <c r="MS26" s="158" t="s">
        <v>128</v>
      </c>
      <c r="MT26" s="158" t="s">
        <v>128</v>
      </c>
      <c r="MU26" s="158" t="s">
        <v>128</v>
      </c>
      <c r="MV26" s="158" t="s">
        <v>128</v>
      </c>
      <c r="MW26" s="158" t="s">
        <v>128</v>
      </c>
      <c r="MX26" s="158" t="s">
        <v>128</v>
      </c>
      <c r="MY26" s="158" t="s">
        <v>128</v>
      </c>
      <c r="MZ26" s="158" t="s">
        <v>128</v>
      </c>
      <c r="NA26" s="158" t="s">
        <v>128</v>
      </c>
      <c r="NB26" s="158" t="s">
        <v>128</v>
      </c>
      <c r="NC26" s="158" t="s">
        <v>128</v>
      </c>
      <c r="ND26" s="158" t="s">
        <v>128</v>
      </c>
      <c r="NE26" s="158" t="s">
        <v>128</v>
      </c>
      <c r="NF26" s="158" t="s">
        <v>128</v>
      </c>
      <c r="NG26" s="158" t="s">
        <v>128</v>
      </c>
      <c r="NH26" s="158" t="s">
        <v>128</v>
      </c>
      <c r="NI26" s="158" t="s">
        <v>128</v>
      </c>
      <c r="NJ26" s="158" t="s">
        <v>128</v>
      </c>
      <c r="NK26" s="158" t="s">
        <v>128</v>
      </c>
      <c r="NL26" s="158" t="s">
        <v>128</v>
      </c>
      <c r="NM26" s="158" t="s">
        <v>128</v>
      </c>
      <c r="NN26" s="158" t="s">
        <v>128</v>
      </c>
      <c r="NO26" s="158" t="s">
        <v>128</v>
      </c>
      <c r="NP26" s="158" t="s">
        <v>128</v>
      </c>
      <c r="NQ26" s="158" t="s">
        <v>128</v>
      </c>
      <c r="NR26" s="158" t="s">
        <v>128</v>
      </c>
      <c r="NS26" s="158" t="s">
        <v>128</v>
      </c>
      <c r="NT26" s="158" t="s">
        <v>128</v>
      </c>
      <c r="NU26" s="158" t="s">
        <v>128</v>
      </c>
      <c r="NV26" s="158" t="s">
        <v>128</v>
      </c>
      <c r="NW26" s="158" t="s">
        <v>128</v>
      </c>
      <c r="NX26" s="158" t="s">
        <v>128</v>
      </c>
      <c r="NY26" s="158" t="s">
        <v>128</v>
      </c>
      <c r="NZ26" s="158" t="s">
        <v>128</v>
      </c>
      <c r="OA26" s="158" t="s">
        <v>128</v>
      </c>
      <c r="OB26" s="158" t="s">
        <v>128</v>
      </c>
      <c r="OC26" s="158" t="s">
        <v>128</v>
      </c>
      <c r="OD26" s="158" t="s">
        <v>128</v>
      </c>
      <c r="OE26" s="170" t="s">
        <v>128</v>
      </c>
      <c r="OF26" s="181"/>
      <c r="OG26" s="174">
        <f t="shared" si="9"/>
        <v>43.7</v>
      </c>
      <c r="OH26" s="66" t="str">
        <f t="shared" si="10"/>
        <v>kg/GJ delivered</v>
      </c>
      <c r="OI26" s="126">
        <f t="shared" si="11"/>
        <v>0.9</v>
      </c>
      <c r="OJ26" s="66" t="str">
        <f t="shared" si="12"/>
        <v>kg/GJ delivered</v>
      </c>
      <c r="OK26" s="66" t="str">
        <f t="shared" si="13"/>
        <v/>
      </c>
      <c r="OL26" s="66" t="str">
        <f t="shared" si="14"/>
        <v/>
      </c>
      <c r="OM26" s="159">
        <f t="shared" si="15"/>
        <v>402</v>
      </c>
      <c r="ON26" s="66" t="str">
        <f t="shared" si="16"/>
        <v>kg/GJ delivered</v>
      </c>
      <c r="OO26" s="118">
        <f t="shared" si="17"/>
        <v>2.8</v>
      </c>
      <c r="OP26" s="66" t="str">
        <f t="shared" si="18"/>
        <v>kg/GJ delivered</v>
      </c>
      <c r="OQ26" s="118">
        <f t="shared" si="19"/>
        <v>4.4000000000000004</v>
      </c>
      <c r="OR26" s="66" t="str">
        <f t="shared" si="20"/>
        <v>kg/GJ delivered</v>
      </c>
      <c r="OS26" s="66" t="str">
        <f t="shared" si="21"/>
        <v/>
      </c>
      <c r="OT26" s="66" t="str">
        <f t="shared" si="22"/>
        <v/>
      </c>
      <c r="OU26" s="66" t="str">
        <f t="shared" si="23"/>
        <v/>
      </c>
      <c r="OV26" s="66" t="str">
        <f t="shared" si="24"/>
        <v/>
      </c>
      <c r="OW26" s="66" t="str">
        <f t="shared" si="25"/>
        <v/>
      </c>
      <c r="OX26" s="66" t="str">
        <f t="shared" si="26"/>
        <v/>
      </c>
      <c r="OY26" s="66" t="str">
        <f t="shared" si="27"/>
        <v/>
      </c>
      <c r="OZ26" s="66" t="str">
        <f t="shared" si="28"/>
        <v/>
      </c>
      <c r="PA26" s="66" t="str">
        <f t="shared" si="29"/>
        <v/>
      </c>
      <c r="PB26" s="66" t="str">
        <f t="shared" si="30"/>
        <v/>
      </c>
      <c r="PC26" s="66" t="str">
        <f t="shared" si="31"/>
        <v/>
      </c>
      <c r="PD26" s="66" t="str">
        <f t="shared" si="32"/>
        <v/>
      </c>
      <c r="PE26" s="66" t="str">
        <f t="shared" si="33"/>
        <v/>
      </c>
      <c r="PF26" s="66" t="str">
        <f t="shared" si="34"/>
        <v/>
      </c>
      <c r="PG26" s="66" t="str">
        <f t="shared" si="35"/>
        <v/>
      </c>
      <c r="PH26" s="66" t="str">
        <f t="shared" si="36"/>
        <v/>
      </c>
      <c r="PI26" s="66" t="str">
        <f t="shared" si="37"/>
        <v/>
      </c>
      <c r="PJ26" s="66" t="str">
        <f t="shared" si="38"/>
        <v/>
      </c>
      <c r="PK26" s="66" t="str">
        <f t="shared" si="39"/>
        <v/>
      </c>
      <c r="PL26" s="66" t="str">
        <f t="shared" si="40"/>
        <v/>
      </c>
      <c r="PM26" s="66" t="str">
        <f t="shared" si="41"/>
        <v/>
      </c>
      <c r="PN26" s="66" t="str">
        <f t="shared" si="42"/>
        <v/>
      </c>
      <c r="PO26" s="66" t="str">
        <f t="shared" si="43"/>
        <v/>
      </c>
      <c r="PP26" s="66" t="str">
        <f t="shared" si="44"/>
        <v/>
      </c>
      <c r="PQ26" s="66" t="str">
        <f t="shared" si="45"/>
        <v/>
      </c>
      <c r="PR26" s="66" t="str">
        <f t="shared" si="46"/>
        <v/>
      </c>
      <c r="PS26" s="66" t="str">
        <f t="shared" si="47"/>
        <v/>
      </c>
      <c r="PT26" s="66" t="str">
        <f t="shared" si="48"/>
        <v/>
      </c>
      <c r="PU26" s="66" t="str">
        <f t="shared" si="49"/>
        <v/>
      </c>
      <c r="PV26" s="66" t="str">
        <f t="shared" si="50"/>
        <v/>
      </c>
      <c r="PW26" s="66" t="str">
        <f t="shared" si="51"/>
        <v/>
      </c>
      <c r="PX26" s="66" t="str">
        <f t="shared" si="52"/>
        <v/>
      </c>
      <c r="PY26" s="66" t="str">
        <f t="shared" si="53"/>
        <v/>
      </c>
      <c r="PZ26" s="66" t="str">
        <f t="shared" si="54"/>
        <v/>
      </c>
      <c r="QA26" s="66" t="str">
        <f t="shared" si="55"/>
        <v/>
      </c>
      <c r="QB26" s="66" t="str">
        <f t="shared" si="56"/>
        <v/>
      </c>
      <c r="QC26" s="66" t="str">
        <f t="shared" si="57"/>
        <v/>
      </c>
      <c r="QD26" s="66" t="str">
        <f t="shared" si="58"/>
        <v/>
      </c>
      <c r="QE26" s="66" t="str">
        <f t="shared" si="59"/>
        <v/>
      </c>
      <c r="QF26" s="66" t="str">
        <f t="shared" si="60"/>
        <v/>
      </c>
      <c r="QG26" s="66" t="str">
        <f t="shared" si="61"/>
        <v/>
      </c>
      <c r="QH26" s="66" t="str">
        <f t="shared" si="62"/>
        <v/>
      </c>
      <c r="QI26" s="66" t="str">
        <f t="shared" si="63"/>
        <v/>
      </c>
      <c r="QJ26" s="66" t="str">
        <f t="shared" si="64"/>
        <v/>
      </c>
      <c r="QK26" s="66" t="str">
        <f t="shared" si="65"/>
        <v/>
      </c>
      <c r="QL26" s="66" t="str">
        <f t="shared" si="66"/>
        <v/>
      </c>
      <c r="QM26" s="66" t="str">
        <f t="shared" si="67"/>
        <v/>
      </c>
      <c r="QN26" s="66" t="str">
        <f t="shared" si="68"/>
        <v/>
      </c>
      <c r="QO26" s="66" t="str">
        <f t="shared" si="69"/>
        <v/>
      </c>
      <c r="QP26" s="66" t="str">
        <f t="shared" si="70"/>
        <v/>
      </c>
      <c r="QQ26" s="66" t="str">
        <f t="shared" si="71"/>
        <v/>
      </c>
      <c r="QR26" s="66" t="str">
        <f t="shared" si="72"/>
        <v/>
      </c>
      <c r="QS26" s="66" t="str">
        <f t="shared" si="73"/>
        <v/>
      </c>
      <c r="QT26" s="66" t="str">
        <f t="shared" si="74"/>
        <v/>
      </c>
      <c r="QU26" s="66" t="str">
        <f t="shared" si="75"/>
        <v/>
      </c>
      <c r="QV26" s="66" t="str">
        <f t="shared" si="76"/>
        <v/>
      </c>
      <c r="QW26" s="66" t="str">
        <f t="shared" si="77"/>
        <v/>
      </c>
      <c r="QX26" s="66" t="str">
        <f t="shared" si="78"/>
        <v/>
      </c>
      <c r="QY26" s="66" t="str">
        <f t="shared" si="79"/>
        <v/>
      </c>
      <c r="QZ26" s="66" t="str">
        <f t="shared" si="80"/>
        <v/>
      </c>
      <c r="RA26" s="66" t="str">
        <f t="shared" si="81"/>
        <v/>
      </c>
      <c r="RB26" s="66" t="str">
        <f t="shared" si="82"/>
        <v/>
      </c>
      <c r="RC26" s="66" t="str">
        <f t="shared" si="83"/>
        <v/>
      </c>
      <c r="RD26" s="66" t="str">
        <f t="shared" si="84"/>
        <v/>
      </c>
      <c r="RE26" s="66" t="str">
        <f t="shared" si="85"/>
        <v/>
      </c>
      <c r="RF26" s="66" t="str">
        <f t="shared" si="86"/>
        <v/>
      </c>
      <c r="RG26" s="66" t="str">
        <f t="shared" si="87"/>
        <v/>
      </c>
      <c r="RH26" s="66" t="str">
        <f t="shared" si="88"/>
        <v/>
      </c>
      <c r="RI26" s="66" t="str">
        <f t="shared" si="89"/>
        <v/>
      </c>
      <c r="RJ26" s="66" t="str">
        <f t="shared" si="90"/>
        <v/>
      </c>
      <c r="RK26" s="66" t="str">
        <f t="shared" si="91"/>
        <v/>
      </c>
      <c r="RL26" s="66" t="str">
        <f t="shared" si="92"/>
        <v/>
      </c>
      <c r="RM26" s="66" t="str">
        <f t="shared" si="93"/>
        <v/>
      </c>
      <c r="RN26" s="66" t="str">
        <f t="shared" si="94"/>
        <v/>
      </c>
      <c r="RO26" s="66" t="str">
        <f t="shared" si="95"/>
        <v/>
      </c>
      <c r="RP26" s="66" t="str">
        <f t="shared" si="96"/>
        <v/>
      </c>
      <c r="RQ26" s="66" t="str">
        <f t="shared" si="97"/>
        <v/>
      </c>
      <c r="RR26" s="66" t="str">
        <f t="shared" si="98"/>
        <v/>
      </c>
      <c r="RS26" s="66" t="str">
        <f t="shared" si="99"/>
        <v/>
      </c>
      <c r="RT26" s="66" t="str">
        <f t="shared" si="100"/>
        <v/>
      </c>
      <c r="RU26" s="66" t="str">
        <f t="shared" si="101"/>
        <v/>
      </c>
      <c r="RV26" s="66" t="str">
        <f t="shared" si="102"/>
        <v/>
      </c>
      <c r="RW26" s="66" t="str">
        <f t="shared" si="103"/>
        <v/>
      </c>
      <c r="RX26" s="66" t="str">
        <f t="shared" si="104"/>
        <v/>
      </c>
      <c r="RY26" s="66" t="str">
        <f t="shared" si="105"/>
        <v/>
      </c>
      <c r="RZ26" s="66" t="str">
        <f t="shared" si="106"/>
        <v/>
      </c>
      <c r="SA26" s="66" t="str">
        <f t="shared" si="107"/>
        <v/>
      </c>
      <c r="SB26" s="66" t="str">
        <f t="shared" si="108"/>
        <v/>
      </c>
      <c r="SC26" s="66" t="str">
        <f t="shared" si="109"/>
        <v/>
      </c>
      <c r="SD26" s="66" t="str">
        <f t="shared" si="110"/>
        <v/>
      </c>
      <c r="SE26" s="66" t="str">
        <f t="shared" si="111"/>
        <v/>
      </c>
      <c r="SF26" s="66" t="str">
        <f t="shared" si="112"/>
        <v/>
      </c>
      <c r="SG26" s="66" t="str">
        <f t="shared" si="113"/>
        <v/>
      </c>
      <c r="SH26" s="66" t="str">
        <f t="shared" si="114"/>
        <v/>
      </c>
      <c r="SI26" s="66" t="str">
        <f t="shared" si="115"/>
        <v/>
      </c>
      <c r="SJ26" s="66" t="str">
        <f t="shared" si="116"/>
        <v/>
      </c>
      <c r="SK26" s="66" t="str">
        <f t="shared" si="117"/>
        <v/>
      </c>
      <c r="SL26" s="66" t="str">
        <f t="shared" si="118"/>
        <v/>
      </c>
      <c r="SM26" s="66" t="str">
        <f t="shared" si="119"/>
        <v/>
      </c>
      <c r="SN26" s="66" t="str">
        <f t="shared" si="120"/>
        <v/>
      </c>
      <c r="SO26" s="66" t="str">
        <f t="shared" si="121"/>
        <v/>
      </c>
      <c r="SP26" s="66" t="str">
        <f t="shared" si="122"/>
        <v/>
      </c>
      <c r="SQ26" s="66" t="str">
        <f t="shared" si="123"/>
        <v/>
      </c>
      <c r="SR26" s="66" t="str">
        <f t="shared" si="124"/>
        <v/>
      </c>
      <c r="SS26" s="66" t="str">
        <f t="shared" si="125"/>
        <v/>
      </c>
      <c r="ST26" s="66" t="str">
        <f t="shared" si="126"/>
        <v/>
      </c>
      <c r="SU26" s="66" t="str">
        <f t="shared" si="127"/>
        <v/>
      </c>
      <c r="SV26" s="66" t="str">
        <f t="shared" si="128"/>
        <v/>
      </c>
      <c r="SW26" s="66" t="str">
        <f t="shared" si="129"/>
        <v/>
      </c>
      <c r="SX26" s="66" t="str">
        <f t="shared" si="130"/>
        <v/>
      </c>
      <c r="SY26" s="66" t="str">
        <f t="shared" si="131"/>
        <v/>
      </c>
      <c r="SZ26" s="66" t="str">
        <f t="shared" si="132"/>
        <v/>
      </c>
      <c r="TA26" s="66" t="str">
        <f t="shared" si="133"/>
        <v/>
      </c>
      <c r="TB26" s="66" t="str">
        <f t="shared" si="134"/>
        <v/>
      </c>
      <c r="TC26" s="66" t="str">
        <f t="shared" si="135"/>
        <v/>
      </c>
      <c r="TD26" s="66" t="str">
        <f t="shared" si="136"/>
        <v/>
      </c>
      <c r="TE26" s="66" t="str">
        <f t="shared" si="137"/>
        <v/>
      </c>
      <c r="TF26" s="66" t="str">
        <f t="shared" si="138"/>
        <v/>
      </c>
      <c r="TG26" s="66" t="str">
        <f t="shared" si="139"/>
        <v/>
      </c>
      <c r="TH26" s="66" t="str">
        <f t="shared" si="140"/>
        <v/>
      </c>
      <c r="TI26" s="66" t="str">
        <f t="shared" si="141"/>
        <v/>
      </c>
      <c r="TJ26" s="66" t="str">
        <f t="shared" si="142"/>
        <v/>
      </c>
      <c r="TK26" s="66" t="str">
        <f t="shared" si="143"/>
        <v/>
      </c>
      <c r="TL26" s="66" t="str">
        <f t="shared" si="144"/>
        <v/>
      </c>
      <c r="TM26" s="66" t="str">
        <f t="shared" si="145"/>
        <v/>
      </c>
      <c r="TN26" s="66" t="str">
        <f t="shared" si="146"/>
        <v/>
      </c>
      <c r="TO26" s="66" t="str">
        <f t="shared" si="147"/>
        <v/>
      </c>
      <c r="TP26" s="66" t="str">
        <f t="shared" si="148"/>
        <v/>
      </c>
      <c r="TQ26" s="66" t="str">
        <f t="shared" si="149"/>
        <v/>
      </c>
      <c r="TR26" s="66" t="str">
        <f t="shared" si="150"/>
        <v/>
      </c>
      <c r="TS26" s="66" t="str">
        <f t="shared" si="151"/>
        <v/>
      </c>
      <c r="TT26" s="66" t="str">
        <f t="shared" si="152"/>
        <v/>
      </c>
      <c r="TU26" s="66" t="str">
        <f t="shared" si="153"/>
        <v/>
      </c>
      <c r="TV26" s="66" t="str">
        <f t="shared" si="154"/>
        <v/>
      </c>
      <c r="TW26" s="66" t="str">
        <f t="shared" si="155"/>
        <v/>
      </c>
      <c r="TX26" s="66" t="str">
        <f t="shared" si="156"/>
        <v/>
      </c>
      <c r="TY26" s="66" t="str">
        <f t="shared" si="157"/>
        <v/>
      </c>
      <c r="TZ26" s="66" t="str">
        <f t="shared" si="158"/>
        <v/>
      </c>
      <c r="UA26" s="66" t="str">
        <f t="shared" si="159"/>
        <v/>
      </c>
      <c r="UB26" s="66" t="str">
        <f t="shared" si="160"/>
        <v/>
      </c>
      <c r="UC26" s="66" t="str">
        <f t="shared" si="161"/>
        <v/>
      </c>
      <c r="UD26" s="66" t="str">
        <f t="shared" si="162"/>
        <v/>
      </c>
      <c r="UE26" s="66" t="str">
        <f t="shared" si="163"/>
        <v/>
      </c>
      <c r="UF26" s="66" t="str">
        <f t="shared" si="164"/>
        <v/>
      </c>
      <c r="UG26" s="66" t="str">
        <f t="shared" si="165"/>
        <v/>
      </c>
      <c r="UH26" s="66" t="str">
        <f t="shared" si="166"/>
        <v/>
      </c>
      <c r="UI26" s="66" t="str">
        <f t="shared" si="167"/>
        <v/>
      </c>
      <c r="UJ26" s="66" t="str">
        <f t="shared" si="168"/>
        <v/>
      </c>
      <c r="UK26" s="66" t="str">
        <f t="shared" si="169"/>
        <v/>
      </c>
      <c r="UL26" s="66" t="str">
        <f t="shared" si="170"/>
        <v/>
      </c>
      <c r="UM26" s="66" t="str">
        <f t="shared" si="171"/>
        <v/>
      </c>
      <c r="UN26" s="66" t="str">
        <f t="shared" si="172"/>
        <v/>
      </c>
      <c r="UO26" s="66" t="str">
        <f t="shared" si="173"/>
        <v/>
      </c>
      <c r="UP26" s="66" t="str">
        <f t="shared" si="174"/>
        <v/>
      </c>
      <c r="UQ26" s="66" t="str">
        <f t="shared" si="175"/>
        <v/>
      </c>
      <c r="UR26" s="66" t="str">
        <f t="shared" si="176"/>
        <v/>
      </c>
      <c r="US26" s="66" t="str">
        <f t="shared" si="177"/>
        <v/>
      </c>
      <c r="UT26" s="66" t="str">
        <f t="shared" si="178"/>
        <v/>
      </c>
      <c r="UU26" s="66" t="str">
        <f t="shared" si="179"/>
        <v/>
      </c>
      <c r="UV26" s="66" t="str">
        <f t="shared" si="180"/>
        <v/>
      </c>
      <c r="UW26" s="66" t="str">
        <f t="shared" si="181"/>
        <v/>
      </c>
      <c r="UX26" s="66" t="str">
        <f t="shared" si="182"/>
        <v/>
      </c>
      <c r="UY26" s="66" t="str">
        <f t="shared" si="183"/>
        <v/>
      </c>
      <c r="UZ26" s="66" t="str">
        <f t="shared" si="184"/>
        <v/>
      </c>
      <c r="VA26" s="66" t="str">
        <f t="shared" si="185"/>
        <v/>
      </c>
      <c r="VB26" s="66" t="str">
        <f t="shared" si="186"/>
        <v/>
      </c>
      <c r="VC26" s="66" t="str">
        <f t="shared" si="187"/>
        <v/>
      </c>
      <c r="VD26" s="66" t="str">
        <f t="shared" si="188"/>
        <v/>
      </c>
      <c r="VE26" s="66" t="str">
        <f t="shared" si="189"/>
        <v/>
      </c>
      <c r="VF26" s="66" t="str">
        <f t="shared" si="190"/>
        <v/>
      </c>
      <c r="VG26" s="66" t="str">
        <f t="shared" si="191"/>
        <v/>
      </c>
      <c r="VH26" s="66" t="str">
        <f t="shared" si="192"/>
        <v/>
      </c>
      <c r="VI26" s="66" t="str">
        <f t="shared" si="193"/>
        <v/>
      </c>
      <c r="VJ26" s="66" t="str">
        <f t="shared" si="194"/>
        <v/>
      </c>
      <c r="VK26" s="66" t="str">
        <f t="shared" si="195"/>
        <v/>
      </c>
      <c r="VL26" s="66" t="str">
        <f t="shared" si="196"/>
        <v/>
      </c>
      <c r="VM26" s="66" t="str">
        <f t="shared" si="197"/>
        <v/>
      </c>
      <c r="VN26" s="66" t="str">
        <f t="shared" si="198"/>
        <v/>
      </c>
      <c r="VO26" s="66" t="str">
        <f t="shared" si="199"/>
        <v/>
      </c>
      <c r="VP26" s="66" t="str">
        <f t="shared" si="200"/>
        <v/>
      </c>
      <c r="VQ26" s="66" t="str">
        <f t="shared" si="201"/>
        <v/>
      </c>
      <c r="VR26" s="66" t="str">
        <f t="shared" si="202"/>
        <v/>
      </c>
      <c r="VS26" s="66" t="str">
        <f t="shared" si="203"/>
        <v/>
      </c>
      <c r="VT26" s="66" t="str">
        <f t="shared" si="204"/>
        <v/>
      </c>
      <c r="VU26" s="66" t="str">
        <f t="shared" si="205"/>
        <v/>
      </c>
      <c r="VV26" s="66" t="str">
        <f t="shared" si="206"/>
        <v/>
      </c>
      <c r="VW26" s="66" t="str">
        <f t="shared" si="207"/>
        <v/>
      </c>
      <c r="VX26" s="66" t="str">
        <f t="shared" si="208"/>
        <v/>
      </c>
      <c r="VY26" s="66" t="str">
        <f t="shared" si="209"/>
        <v/>
      </c>
      <c r="VZ26" s="66" t="str">
        <f t="shared" si="210"/>
        <v/>
      </c>
      <c r="WA26" s="66" t="str">
        <f t="shared" si="211"/>
        <v/>
      </c>
      <c r="WB26" s="66" t="str">
        <f t="shared" si="212"/>
        <v/>
      </c>
      <c r="WC26" s="66" t="str">
        <f t="shared" si="213"/>
        <v/>
      </c>
      <c r="WD26" s="66" t="str">
        <f t="shared" si="214"/>
        <v/>
      </c>
      <c r="WE26" s="66" t="str">
        <f t="shared" si="215"/>
        <v/>
      </c>
      <c r="WF26" s="66" t="str">
        <f t="shared" si="216"/>
        <v/>
      </c>
      <c r="WG26" s="66" t="str">
        <f t="shared" si="217"/>
        <v/>
      </c>
      <c r="WH26" s="66" t="str">
        <f t="shared" si="218"/>
        <v/>
      </c>
      <c r="WI26" s="66" t="str">
        <f t="shared" si="219"/>
        <v/>
      </c>
      <c r="WJ26" s="66" t="str">
        <f t="shared" si="220"/>
        <v/>
      </c>
      <c r="WK26" s="66" t="str">
        <f t="shared" si="221"/>
        <v/>
      </c>
      <c r="WL26" s="66" t="str">
        <f t="shared" si="222"/>
        <v/>
      </c>
      <c r="WM26" s="66" t="str">
        <f t="shared" si="223"/>
        <v/>
      </c>
      <c r="WN26" s="66" t="str">
        <f t="shared" si="224"/>
        <v/>
      </c>
      <c r="WO26" s="66" t="str">
        <f t="shared" si="225"/>
        <v/>
      </c>
      <c r="WP26" s="66" t="str">
        <f t="shared" si="226"/>
        <v/>
      </c>
      <c r="WQ26" s="66" t="str">
        <f t="shared" si="227"/>
        <v/>
      </c>
      <c r="WR26" s="66" t="str">
        <f t="shared" si="228"/>
        <v/>
      </c>
      <c r="WS26" s="66" t="str">
        <f t="shared" si="229"/>
        <v/>
      </c>
      <c r="WT26" s="66" t="str">
        <f t="shared" si="230"/>
        <v/>
      </c>
      <c r="WU26" s="66" t="str">
        <f t="shared" si="231"/>
        <v/>
      </c>
      <c r="WV26" s="66" t="str">
        <f t="shared" si="232"/>
        <v/>
      </c>
      <c r="WW26" s="66" t="str">
        <f t="shared" si="233"/>
        <v/>
      </c>
      <c r="WX26" s="66" t="str">
        <f t="shared" si="234"/>
        <v/>
      </c>
      <c r="WY26" s="66" t="str">
        <f t="shared" si="235"/>
        <v/>
      </c>
      <c r="WZ26" s="66" t="str">
        <f t="shared" si="236"/>
        <v/>
      </c>
      <c r="XA26" s="66" t="str">
        <f t="shared" si="237"/>
        <v/>
      </c>
      <c r="XB26" s="66" t="str">
        <f t="shared" si="238"/>
        <v/>
      </c>
      <c r="XC26" s="66" t="str">
        <f t="shared" si="239"/>
        <v/>
      </c>
      <c r="XD26" s="66" t="str">
        <f t="shared" si="240"/>
        <v/>
      </c>
      <c r="XE26" s="66" t="str">
        <f t="shared" si="241"/>
        <v/>
      </c>
      <c r="XF26" s="66" t="str">
        <f t="shared" si="242"/>
        <v/>
      </c>
      <c r="XG26" s="66" t="str">
        <f t="shared" si="243"/>
        <v/>
      </c>
      <c r="XH26" s="66" t="str">
        <f t="shared" si="244"/>
        <v/>
      </c>
      <c r="XI26" s="66" t="str">
        <f t="shared" si="245"/>
        <v/>
      </c>
      <c r="XJ26" s="66" t="str">
        <f t="shared" si="246"/>
        <v/>
      </c>
      <c r="XK26" s="66" t="str">
        <f t="shared" si="247"/>
        <v/>
      </c>
      <c r="XL26" s="66" t="str">
        <f t="shared" si="248"/>
        <v/>
      </c>
      <c r="XM26" s="66" t="str">
        <f t="shared" si="249"/>
        <v/>
      </c>
      <c r="XN26" s="66" t="str">
        <f t="shared" si="250"/>
        <v/>
      </c>
      <c r="XO26" s="66" t="str">
        <f t="shared" si="251"/>
        <v/>
      </c>
      <c r="XP26" s="66" t="str">
        <f t="shared" si="252"/>
        <v/>
      </c>
      <c r="XQ26" s="66" t="str">
        <f t="shared" si="253"/>
        <v/>
      </c>
      <c r="XR26" s="66" t="str">
        <f t="shared" si="254"/>
        <v/>
      </c>
      <c r="XS26" s="66" t="str">
        <f t="shared" si="255"/>
        <v/>
      </c>
      <c r="XT26" s="66" t="str">
        <f t="shared" si="256"/>
        <v/>
      </c>
      <c r="XU26" s="66" t="str">
        <f t="shared" si="257"/>
        <v/>
      </c>
      <c r="XV26" s="66" t="str">
        <f t="shared" si="258"/>
        <v/>
      </c>
      <c r="XW26" s="66" t="str">
        <f t="shared" si="259"/>
        <v/>
      </c>
      <c r="XX26" s="66" t="str">
        <f t="shared" si="260"/>
        <v/>
      </c>
      <c r="XY26" s="66" t="str">
        <f t="shared" si="261"/>
        <v/>
      </c>
      <c r="XZ26" s="66" t="str">
        <f t="shared" si="262"/>
        <v/>
      </c>
      <c r="YA26" s="66" t="str">
        <f t="shared" si="263"/>
        <v/>
      </c>
      <c r="YB26" s="66" t="str">
        <f t="shared" si="264"/>
        <v/>
      </c>
      <c r="YC26" s="66" t="str">
        <f t="shared" si="265"/>
        <v/>
      </c>
      <c r="YD26" s="66" t="str">
        <f t="shared" si="266"/>
        <v/>
      </c>
      <c r="YE26" s="66" t="str">
        <f t="shared" si="267"/>
        <v/>
      </c>
      <c r="YF26" s="66" t="str">
        <f t="shared" si="268"/>
        <v/>
      </c>
      <c r="YG26" s="66" t="str">
        <f t="shared" si="269"/>
        <v/>
      </c>
      <c r="YH26" s="66" t="str">
        <f t="shared" si="270"/>
        <v/>
      </c>
      <c r="YI26" s="66" t="str">
        <f t="shared" si="271"/>
        <v/>
      </c>
      <c r="YJ26" s="66" t="str">
        <f t="shared" si="272"/>
        <v/>
      </c>
      <c r="YK26" s="66" t="str">
        <f t="shared" si="273"/>
        <v/>
      </c>
      <c r="YL26" s="66" t="str">
        <f t="shared" si="274"/>
        <v/>
      </c>
      <c r="YM26" s="66" t="str">
        <f t="shared" si="275"/>
        <v/>
      </c>
      <c r="YN26" s="66" t="str">
        <f t="shared" si="276"/>
        <v/>
      </c>
      <c r="YO26" s="66" t="str">
        <f t="shared" si="277"/>
        <v/>
      </c>
      <c r="YP26" s="66" t="str">
        <f t="shared" si="278"/>
        <v/>
      </c>
      <c r="YQ26" s="66" t="str">
        <f t="shared" si="279"/>
        <v/>
      </c>
      <c r="YR26" s="66" t="str">
        <f t="shared" si="280"/>
        <v/>
      </c>
      <c r="YS26" s="66" t="str">
        <f t="shared" si="281"/>
        <v/>
      </c>
      <c r="YT26" s="66" t="str">
        <f t="shared" si="282"/>
        <v/>
      </c>
      <c r="YU26" s="66" t="str">
        <f t="shared" si="283"/>
        <v/>
      </c>
      <c r="YV26" s="66" t="str">
        <f t="shared" si="284"/>
        <v/>
      </c>
      <c r="YW26" s="66" t="str">
        <f t="shared" si="285"/>
        <v/>
      </c>
      <c r="YX26" s="66" t="str">
        <f t="shared" si="286"/>
        <v/>
      </c>
      <c r="YY26" s="66" t="str">
        <f t="shared" si="287"/>
        <v/>
      </c>
      <c r="YZ26" s="66" t="str">
        <f t="shared" si="288"/>
        <v/>
      </c>
      <c r="ZA26" s="66" t="str">
        <f t="shared" si="289"/>
        <v/>
      </c>
      <c r="ZB26" s="66" t="str">
        <f t="shared" si="290"/>
        <v/>
      </c>
      <c r="ZC26" s="66" t="str">
        <f t="shared" si="291"/>
        <v/>
      </c>
      <c r="ZD26" s="66" t="str">
        <f t="shared" si="292"/>
        <v/>
      </c>
      <c r="ZE26" s="66" t="str">
        <f t="shared" si="293"/>
        <v/>
      </c>
      <c r="ZF26" s="66" t="str">
        <f t="shared" si="294"/>
        <v/>
      </c>
      <c r="ZG26" s="66" t="str">
        <f t="shared" si="295"/>
        <v/>
      </c>
      <c r="ZH26" s="66" t="str">
        <f t="shared" si="296"/>
        <v/>
      </c>
      <c r="ZI26" s="66" t="str">
        <f t="shared" si="297"/>
        <v/>
      </c>
      <c r="ZJ26" s="66" t="str">
        <f t="shared" si="298"/>
        <v/>
      </c>
      <c r="ZK26" s="66" t="str">
        <f t="shared" si="299"/>
        <v/>
      </c>
      <c r="ZL26" s="66" t="str">
        <f t="shared" si="300"/>
        <v/>
      </c>
      <c r="ZM26" s="66" t="str">
        <f t="shared" si="301"/>
        <v/>
      </c>
      <c r="ZN26" s="66" t="str">
        <f t="shared" si="302"/>
        <v/>
      </c>
      <c r="ZO26" s="66" t="str">
        <f t="shared" si="303"/>
        <v/>
      </c>
      <c r="ZP26" s="66" t="str">
        <f t="shared" si="304"/>
        <v/>
      </c>
      <c r="ZQ26" s="66" t="str">
        <f t="shared" si="305"/>
        <v/>
      </c>
      <c r="ZR26" s="66" t="str">
        <f t="shared" si="306"/>
        <v/>
      </c>
      <c r="ZS26" s="66" t="str">
        <f t="shared" si="307"/>
        <v/>
      </c>
      <c r="ZT26" s="66" t="str">
        <f t="shared" si="308"/>
        <v/>
      </c>
      <c r="ZU26" s="66" t="str">
        <f t="shared" si="309"/>
        <v/>
      </c>
      <c r="ZV26" s="66" t="str">
        <f t="shared" si="310"/>
        <v/>
      </c>
      <c r="ZW26" s="66" t="str">
        <f t="shared" si="311"/>
        <v/>
      </c>
      <c r="ZX26" s="66" t="str">
        <f t="shared" si="312"/>
        <v/>
      </c>
      <c r="ZY26" s="66" t="str">
        <f t="shared" si="313"/>
        <v/>
      </c>
      <c r="ZZ26" s="66" t="str">
        <f t="shared" si="314"/>
        <v/>
      </c>
      <c r="AAA26" s="66" t="str">
        <f t="shared" si="315"/>
        <v/>
      </c>
      <c r="AAB26" s="66" t="str">
        <f t="shared" si="316"/>
        <v/>
      </c>
      <c r="AAC26" s="66" t="str">
        <f t="shared" si="317"/>
        <v/>
      </c>
      <c r="AAD26" s="66" t="str">
        <f t="shared" si="318"/>
        <v/>
      </c>
      <c r="AAE26" s="66" t="str">
        <f t="shared" si="319"/>
        <v/>
      </c>
      <c r="AAF26" s="66" t="str">
        <f t="shared" si="320"/>
        <v/>
      </c>
      <c r="AAG26" s="66" t="str">
        <f t="shared" si="321"/>
        <v/>
      </c>
      <c r="AAH26" s="66" t="str">
        <f t="shared" si="322"/>
        <v/>
      </c>
      <c r="AAI26" s="66" t="str">
        <f t="shared" si="323"/>
        <v/>
      </c>
      <c r="AAJ26" s="66" t="str">
        <f t="shared" si="324"/>
        <v/>
      </c>
      <c r="AAK26" s="66" t="str">
        <f t="shared" si="325"/>
        <v/>
      </c>
      <c r="AAL26" s="66" t="str">
        <f t="shared" si="326"/>
        <v/>
      </c>
      <c r="AAM26" s="66" t="str">
        <f t="shared" si="327"/>
        <v/>
      </c>
      <c r="AAN26" s="66" t="str">
        <f t="shared" si="328"/>
        <v/>
      </c>
      <c r="AAO26" s="66" t="str">
        <f t="shared" si="329"/>
        <v/>
      </c>
      <c r="AAP26" s="66" t="str">
        <f t="shared" si="330"/>
        <v/>
      </c>
      <c r="AAQ26" s="66" t="str">
        <f t="shared" si="331"/>
        <v/>
      </c>
      <c r="AAR26" s="66" t="str">
        <f t="shared" si="332"/>
        <v/>
      </c>
      <c r="AAS26" s="66" t="str">
        <f t="shared" si="333"/>
        <v/>
      </c>
      <c r="AAT26" s="66" t="str">
        <f t="shared" si="334"/>
        <v/>
      </c>
      <c r="AAU26" s="66" t="str">
        <f t="shared" si="335"/>
        <v/>
      </c>
      <c r="AAV26" s="66" t="str">
        <f t="shared" si="336"/>
        <v/>
      </c>
      <c r="AAW26" s="66" t="str">
        <f t="shared" si="337"/>
        <v/>
      </c>
      <c r="AAX26" s="66" t="str">
        <f t="shared" si="338"/>
        <v/>
      </c>
      <c r="AAY26" s="66" t="str">
        <f t="shared" si="339"/>
        <v/>
      </c>
      <c r="AAZ26" s="66" t="str">
        <f t="shared" si="340"/>
        <v/>
      </c>
      <c r="ABA26" s="66" t="str">
        <f t="shared" si="341"/>
        <v/>
      </c>
      <c r="ABB26" s="66" t="str">
        <f t="shared" si="342"/>
        <v/>
      </c>
      <c r="ABC26" s="66" t="str">
        <f t="shared" si="343"/>
        <v/>
      </c>
      <c r="ABD26" s="66" t="str">
        <f t="shared" si="344"/>
        <v/>
      </c>
      <c r="ABE26" s="66" t="str">
        <f t="shared" si="345"/>
        <v/>
      </c>
      <c r="ABF26" s="66" t="str">
        <f t="shared" si="346"/>
        <v/>
      </c>
      <c r="ABG26" s="66" t="str">
        <f t="shared" si="347"/>
        <v/>
      </c>
      <c r="ABH26" s="66" t="str">
        <f t="shared" si="348"/>
        <v/>
      </c>
      <c r="ABI26" s="66" t="str">
        <f t="shared" si="349"/>
        <v/>
      </c>
      <c r="ABJ26" s="66" t="str">
        <f t="shared" si="350"/>
        <v/>
      </c>
      <c r="ABK26" s="66" t="str">
        <f t="shared" si="351"/>
        <v/>
      </c>
      <c r="ABL26" s="66" t="str">
        <f t="shared" si="352"/>
        <v/>
      </c>
      <c r="ABM26" s="66" t="str">
        <f t="shared" si="353"/>
        <v/>
      </c>
      <c r="ABN26" s="66" t="str">
        <f t="shared" si="354"/>
        <v/>
      </c>
      <c r="ABO26" s="66" t="str">
        <f t="shared" si="355"/>
        <v/>
      </c>
      <c r="ABP26" s="66" t="str">
        <f t="shared" si="356"/>
        <v/>
      </c>
      <c r="ABQ26" s="66" t="str">
        <f t="shared" si="357"/>
        <v/>
      </c>
      <c r="ABR26" s="66" t="str">
        <f t="shared" si="358"/>
        <v/>
      </c>
      <c r="ABS26" s="66" t="str">
        <f t="shared" si="359"/>
        <v/>
      </c>
      <c r="ABT26" s="66" t="str">
        <f t="shared" si="360"/>
        <v/>
      </c>
      <c r="ABU26" s="66" t="str">
        <f t="shared" si="361"/>
        <v/>
      </c>
      <c r="ABV26" s="66" t="str">
        <f t="shared" si="362"/>
        <v/>
      </c>
      <c r="ABW26" s="66" t="str">
        <f t="shared" si="363"/>
        <v/>
      </c>
      <c r="ABX26" s="66" t="str">
        <f t="shared" si="364"/>
        <v/>
      </c>
      <c r="ABY26" s="66" t="str">
        <f t="shared" si="365"/>
        <v/>
      </c>
      <c r="ABZ26" s="66" t="str">
        <f t="shared" si="366"/>
        <v/>
      </c>
      <c r="ACA26" s="66" t="str">
        <f t="shared" si="367"/>
        <v/>
      </c>
      <c r="ACB26" s="66" t="str">
        <f t="shared" si="368"/>
        <v/>
      </c>
      <c r="ACC26" s="66" t="str">
        <f t="shared" si="369"/>
        <v/>
      </c>
      <c r="ACD26" s="66" t="str">
        <f t="shared" si="370"/>
        <v/>
      </c>
      <c r="ACE26" s="66" t="str">
        <f t="shared" si="371"/>
        <v/>
      </c>
      <c r="ACF26" s="66" t="str">
        <f t="shared" si="372"/>
        <v/>
      </c>
      <c r="ACG26" s="66" t="str">
        <f t="shared" si="373"/>
        <v/>
      </c>
      <c r="ACH26" s="66" t="str">
        <f t="shared" si="374"/>
        <v/>
      </c>
      <c r="ACI26" s="66" t="str">
        <f t="shared" si="375"/>
        <v/>
      </c>
      <c r="ACJ26" s="66" t="str">
        <f t="shared" si="376"/>
        <v/>
      </c>
      <c r="ACK26" s="66" t="str">
        <f t="shared" si="377"/>
        <v/>
      </c>
      <c r="ACL26" s="66" t="str">
        <f t="shared" si="378"/>
        <v/>
      </c>
      <c r="ACM26" s="66" t="str">
        <f t="shared" ref="ACM26:ACN26" si="405">IF(AND(ACS$3="Unit", ACL26=""), "", IF(AND(ACS$3="Unit", ACL26="-"),"", IF(ACS$3="Unit", "kg/GJ delivered", IF(AND(NY26&lt;&gt;"", NY26&lt;&gt;"-", NX26="-"),"", IF($H26="","", IF(NX26="nd", "",IF(NX26="&lt;n.a.&gt;", "", IF(NY26="#/MJ", "", IF(NY26="kg/GJ delivered",NX26,IF(NY26="g/MJ delivered",NX26,IF(NY26="kg/MJ delivered",NX26*1000,IF(NY26="mg/MJ delivered",NX26/1000,IF(NY26="g/kg",((NX26)*(1/$I26)*(1/$H26)),IF(NY26="mg/kg",((NX26/1000)*(1/$I26)*(1/$H26)),IF(NY26="mg/MJ delivered",NX26/1000,IF(NY26="-","","Error"))))))))))))))))</f>
        <v/>
      </c>
      <c r="ACN26" s="66" t="str">
        <f t="shared" si="405"/>
        <v/>
      </c>
      <c r="ACO26" s="66" t="str">
        <f t="shared" si="380"/>
        <v/>
      </c>
      <c r="ACP26" s="66" t="str">
        <f t="shared" si="381"/>
        <v/>
      </c>
      <c r="ACQ26" s="66" t="str">
        <f t="shared" si="382"/>
        <v/>
      </c>
      <c r="ACR26" s="66" t="str">
        <f t="shared" si="383"/>
        <v/>
      </c>
      <c r="ACS26" s="66" t="str">
        <f t="shared" si="384"/>
        <v/>
      </c>
      <c r="ACT26" s="66" t="str">
        <f t="shared" si="385"/>
        <v/>
      </c>
    </row>
    <row r="27" spans="2:774" ht="15.75" customHeight="1" x14ac:dyDescent="0.25">
      <c r="B27" s="66">
        <v>86</v>
      </c>
      <c r="C27" s="66" t="s">
        <v>329</v>
      </c>
      <c r="D27" s="66" t="s">
        <v>366</v>
      </c>
      <c r="E27" s="156" t="s">
        <v>1783</v>
      </c>
      <c r="F27" s="66" t="s">
        <v>139</v>
      </c>
      <c r="G27" s="66" t="s">
        <v>492</v>
      </c>
      <c r="H27" s="126">
        <v>0.22600000000000001</v>
      </c>
      <c r="I27" s="130">
        <f>'Heating Values'!$D$33</f>
        <v>25.715</v>
      </c>
      <c r="J27" s="66" t="str">
        <f t="shared" si="0"/>
        <v>Charcoal, Improved, GLO</v>
      </c>
      <c r="K27" s="66" t="s">
        <v>1254</v>
      </c>
      <c r="L27" s="66" t="s">
        <v>1254</v>
      </c>
      <c r="M27" s="66" t="s">
        <v>1254</v>
      </c>
      <c r="N27" s="66" t="s">
        <v>1253</v>
      </c>
      <c r="O27" s="66" t="s">
        <v>2109</v>
      </c>
      <c r="P27" s="66" t="str">
        <f t="shared" si="8"/>
        <v>GLO</v>
      </c>
      <c r="Q27" s="66" t="s">
        <v>1411</v>
      </c>
      <c r="R27" s="162">
        <v>33.1</v>
      </c>
      <c r="S27" s="158" t="s">
        <v>66</v>
      </c>
      <c r="T27" s="163">
        <v>0.68</v>
      </c>
      <c r="U27" s="158" t="s">
        <v>66</v>
      </c>
      <c r="V27" s="158" t="s">
        <v>128</v>
      </c>
      <c r="W27" s="158" t="s">
        <v>128</v>
      </c>
      <c r="X27" s="164">
        <v>359</v>
      </c>
      <c r="Y27" s="158" t="s">
        <v>66</v>
      </c>
      <c r="Z27" s="165">
        <v>1.8</v>
      </c>
      <c r="AA27" s="158" t="s">
        <v>66</v>
      </c>
      <c r="AB27" s="165">
        <v>2.7</v>
      </c>
      <c r="AC27" s="158" t="s">
        <v>66</v>
      </c>
      <c r="AD27" s="166">
        <v>1040000000000000</v>
      </c>
      <c r="AE27" s="158" t="s">
        <v>387</v>
      </c>
      <c r="AF27" s="158" t="s">
        <v>128</v>
      </c>
      <c r="AG27" s="158" t="s">
        <v>128</v>
      </c>
      <c r="AH27" s="158" t="s">
        <v>128</v>
      </c>
      <c r="AI27" s="158" t="s">
        <v>128</v>
      </c>
      <c r="AJ27" s="158" t="s">
        <v>128</v>
      </c>
      <c r="AK27" s="158" t="s">
        <v>128</v>
      </c>
      <c r="AL27" s="158" t="s">
        <v>128</v>
      </c>
      <c r="AM27" s="158" t="s">
        <v>128</v>
      </c>
      <c r="AN27" s="158" t="s">
        <v>128</v>
      </c>
      <c r="AO27" s="158" t="s">
        <v>128</v>
      </c>
      <c r="AP27" s="158" t="s">
        <v>128</v>
      </c>
      <c r="AQ27" s="158" t="s">
        <v>128</v>
      </c>
      <c r="AR27" s="158" t="s">
        <v>128</v>
      </c>
      <c r="AS27" s="158" t="s">
        <v>128</v>
      </c>
      <c r="AT27" s="158" t="s">
        <v>128</v>
      </c>
      <c r="AU27" s="158" t="s">
        <v>128</v>
      </c>
      <c r="AV27" s="158" t="s">
        <v>128</v>
      </c>
      <c r="AW27" s="158" t="s">
        <v>128</v>
      </c>
      <c r="AX27" s="158" t="s">
        <v>128</v>
      </c>
      <c r="AY27" s="158" t="s">
        <v>128</v>
      </c>
      <c r="AZ27" s="158" t="s">
        <v>128</v>
      </c>
      <c r="BA27" s="158" t="s">
        <v>128</v>
      </c>
      <c r="BB27" s="158" t="s">
        <v>128</v>
      </c>
      <c r="BC27" s="158" t="s">
        <v>128</v>
      </c>
      <c r="BD27" s="158" t="s">
        <v>128</v>
      </c>
      <c r="BE27" s="158" t="s">
        <v>128</v>
      </c>
      <c r="BF27" s="158" t="s">
        <v>128</v>
      </c>
      <c r="BG27" s="158" t="s">
        <v>128</v>
      </c>
      <c r="BH27" s="158" t="s">
        <v>128</v>
      </c>
      <c r="BI27" s="158" t="s">
        <v>128</v>
      </c>
      <c r="BJ27" s="158" t="s">
        <v>128</v>
      </c>
      <c r="BK27" s="158" t="s">
        <v>128</v>
      </c>
      <c r="BL27" s="158" t="s">
        <v>128</v>
      </c>
      <c r="BM27" s="158" t="s">
        <v>128</v>
      </c>
      <c r="BN27" s="158" t="s">
        <v>128</v>
      </c>
      <c r="BO27" s="158" t="s">
        <v>128</v>
      </c>
      <c r="BP27" s="158" t="s">
        <v>128</v>
      </c>
      <c r="BQ27" s="158" t="s">
        <v>128</v>
      </c>
      <c r="BR27" s="158" t="s">
        <v>128</v>
      </c>
      <c r="BS27" s="158" t="s">
        <v>128</v>
      </c>
      <c r="BT27" s="158" t="s">
        <v>128</v>
      </c>
      <c r="BU27" s="158" t="s">
        <v>128</v>
      </c>
      <c r="BV27" s="158" t="s">
        <v>128</v>
      </c>
      <c r="BW27" s="158" t="s">
        <v>128</v>
      </c>
      <c r="BX27" s="158" t="s">
        <v>128</v>
      </c>
      <c r="BY27" s="158" t="s">
        <v>128</v>
      </c>
      <c r="BZ27" s="158" t="s">
        <v>128</v>
      </c>
      <c r="CA27" s="158" t="s">
        <v>128</v>
      </c>
      <c r="CB27" s="158" t="s">
        <v>128</v>
      </c>
      <c r="CC27" s="158" t="s">
        <v>128</v>
      </c>
      <c r="CD27" s="158" t="s">
        <v>128</v>
      </c>
      <c r="CE27" s="158" t="s">
        <v>128</v>
      </c>
      <c r="CF27" s="158" t="s">
        <v>128</v>
      </c>
      <c r="CG27" s="158" t="s">
        <v>128</v>
      </c>
      <c r="CH27" s="158" t="s">
        <v>128</v>
      </c>
      <c r="CI27" s="158" t="s">
        <v>128</v>
      </c>
      <c r="CJ27" s="158" t="s">
        <v>128</v>
      </c>
      <c r="CK27" s="158" t="s">
        <v>128</v>
      </c>
      <c r="CL27" s="158" t="s">
        <v>128</v>
      </c>
      <c r="CM27" s="158" t="s">
        <v>128</v>
      </c>
      <c r="CN27" s="158" t="s">
        <v>128</v>
      </c>
      <c r="CO27" s="158" t="s">
        <v>128</v>
      </c>
      <c r="CP27" s="158" t="s">
        <v>128</v>
      </c>
      <c r="CQ27" s="158" t="s">
        <v>128</v>
      </c>
      <c r="CR27" s="158" t="s">
        <v>128</v>
      </c>
      <c r="CS27" s="158" t="s">
        <v>128</v>
      </c>
      <c r="CT27" s="158" t="s">
        <v>128</v>
      </c>
      <c r="CU27" s="158" t="s">
        <v>128</v>
      </c>
      <c r="CV27" s="158" t="s">
        <v>128</v>
      </c>
      <c r="CW27" s="158" t="s">
        <v>128</v>
      </c>
      <c r="CX27" s="158" t="s">
        <v>128</v>
      </c>
      <c r="CY27" s="158" t="s">
        <v>128</v>
      </c>
      <c r="CZ27" s="158" t="s">
        <v>128</v>
      </c>
      <c r="DA27" s="158" t="s">
        <v>128</v>
      </c>
      <c r="DB27" s="158" t="s">
        <v>128</v>
      </c>
      <c r="DC27" s="158" t="s">
        <v>128</v>
      </c>
      <c r="DD27" s="158" t="s">
        <v>128</v>
      </c>
      <c r="DE27" s="158" t="s">
        <v>128</v>
      </c>
      <c r="DF27" s="158" t="s">
        <v>128</v>
      </c>
      <c r="DG27" s="158" t="s">
        <v>128</v>
      </c>
      <c r="DH27" s="158" t="s">
        <v>128</v>
      </c>
      <c r="DI27" s="158" t="s">
        <v>128</v>
      </c>
      <c r="DJ27" s="158" t="s">
        <v>128</v>
      </c>
      <c r="DK27" s="158" t="s">
        <v>128</v>
      </c>
      <c r="DL27" s="158" t="s">
        <v>128</v>
      </c>
      <c r="DM27" s="158" t="s">
        <v>128</v>
      </c>
      <c r="DN27" s="158" t="s">
        <v>128</v>
      </c>
      <c r="DO27" s="158" t="s">
        <v>128</v>
      </c>
      <c r="DP27" s="158" t="s">
        <v>128</v>
      </c>
      <c r="DQ27" s="158" t="s">
        <v>128</v>
      </c>
      <c r="DR27" s="158" t="s">
        <v>128</v>
      </c>
      <c r="DS27" s="158" t="s">
        <v>128</v>
      </c>
      <c r="DT27" s="158" t="s">
        <v>128</v>
      </c>
      <c r="DU27" s="158" t="s">
        <v>128</v>
      </c>
      <c r="DV27" s="158" t="s">
        <v>128</v>
      </c>
      <c r="DW27" s="158" t="s">
        <v>128</v>
      </c>
      <c r="DX27" s="158" t="s">
        <v>128</v>
      </c>
      <c r="DY27" s="158" t="s">
        <v>128</v>
      </c>
      <c r="DZ27" s="158" t="s">
        <v>128</v>
      </c>
      <c r="EA27" s="158" t="s">
        <v>128</v>
      </c>
      <c r="EB27" s="158" t="s">
        <v>128</v>
      </c>
      <c r="EC27" s="158" t="s">
        <v>128</v>
      </c>
      <c r="ED27" s="158" t="s">
        <v>128</v>
      </c>
      <c r="EE27" s="158" t="s">
        <v>128</v>
      </c>
      <c r="EF27" s="158" t="s">
        <v>128</v>
      </c>
      <c r="EG27" s="158" t="s">
        <v>128</v>
      </c>
      <c r="EH27" s="158" t="s">
        <v>128</v>
      </c>
      <c r="EI27" s="158" t="s">
        <v>128</v>
      </c>
      <c r="EJ27" s="158" t="s">
        <v>128</v>
      </c>
      <c r="EK27" s="158" t="s">
        <v>128</v>
      </c>
      <c r="EL27" s="158" t="s">
        <v>128</v>
      </c>
      <c r="EM27" s="158" t="s">
        <v>128</v>
      </c>
      <c r="EN27" s="158" t="s">
        <v>128</v>
      </c>
      <c r="EO27" s="158" t="s">
        <v>128</v>
      </c>
      <c r="EP27" s="158" t="s">
        <v>128</v>
      </c>
      <c r="EQ27" s="158" t="s">
        <v>128</v>
      </c>
      <c r="ER27" s="158" t="s">
        <v>128</v>
      </c>
      <c r="ES27" s="158" t="s">
        <v>128</v>
      </c>
      <c r="ET27" s="158" t="s">
        <v>128</v>
      </c>
      <c r="EU27" s="158" t="s">
        <v>128</v>
      </c>
      <c r="EV27" s="158" t="s">
        <v>128</v>
      </c>
      <c r="EW27" s="158" t="s">
        <v>128</v>
      </c>
      <c r="EX27" s="158" t="s">
        <v>128</v>
      </c>
      <c r="EY27" s="158" t="s">
        <v>128</v>
      </c>
      <c r="EZ27" s="158" t="s">
        <v>128</v>
      </c>
      <c r="FA27" s="158" t="s">
        <v>128</v>
      </c>
      <c r="FB27" s="158" t="s">
        <v>128</v>
      </c>
      <c r="FC27" s="158" t="s">
        <v>128</v>
      </c>
      <c r="FD27" s="158" t="s">
        <v>128</v>
      </c>
      <c r="FE27" s="158" t="s">
        <v>128</v>
      </c>
      <c r="FF27" s="158" t="s">
        <v>128</v>
      </c>
      <c r="FG27" s="158" t="s">
        <v>128</v>
      </c>
      <c r="FH27" s="158" t="s">
        <v>128</v>
      </c>
      <c r="FI27" s="158" t="s">
        <v>128</v>
      </c>
      <c r="FJ27" s="158" t="s">
        <v>128</v>
      </c>
      <c r="FK27" s="158" t="s">
        <v>128</v>
      </c>
      <c r="FL27" s="158" t="s">
        <v>128</v>
      </c>
      <c r="FM27" s="158" t="s">
        <v>128</v>
      </c>
      <c r="FN27" s="158" t="s">
        <v>128</v>
      </c>
      <c r="FO27" s="158" t="s">
        <v>128</v>
      </c>
      <c r="FP27" s="158" t="s">
        <v>128</v>
      </c>
      <c r="FQ27" s="158" t="s">
        <v>128</v>
      </c>
      <c r="FR27" s="158" t="s">
        <v>128</v>
      </c>
      <c r="FS27" s="158" t="s">
        <v>128</v>
      </c>
      <c r="FT27" s="158" t="s">
        <v>128</v>
      </c>
      <c r="FU27" s="158" t="s">
        <v>128</v>
      </c>
      <c r="FV27" s="158" t="s">
        <v>128</v>
      </c>
      <c r="FW27" s="158" t="s">
        <v>128</v>
      </c>
      <c r="FX27" s="158" t="s">
        <v>128</v>
      </c>
      <c r="FY27" s="158" t="s">
        <v>128</v>
      </c>
      <c r="FZ27" s="158" t="s">
        <v>128</v>
      </c>
      <c r="GA27" s="158" t="s">
        <v>128</v>
      </c>
      <c r="GB27" s="158" t="s">
        <v>128</v>
      </c>
      <c r="GC27" s="158" t="s">
        <v>128</v>
      </c>
      <c r="GD27" s="158" t="s">
        <v>128</v>
      </c>
      <c r="GE27" s="158" t="s">
        <v>128</v>
      </c>
      <c r="GF27" s="158" t="s">
        <v>128</v>
      </c>
      <c r="GG27" s="158" t="s">
        <v>128</v>
      </c>
      <c r="GH27" s="158" t="s">
        <v>128</v>
      </c>
      <c r="GI27" s="158" t="s">
        <v>128</v>
      </c>
      <c r="GJ27" s="158" t="s">
        <v>128</v>
      </c>
      <c r="GK27" s="158" t="s">
        <v>128</v>
      </c>
      <c r="GL27" s="158" t="s">
        <v>128</v>
      </c>
      <c r="GM27" s="158" t="s">
        <v>128</v>
      </c>
      <c r="GN27" s="158" t="s">
        <v>128</v>
      </c>
      <c r="GO27" s="158" t="s">
        <v>128</v>
      </c>
      <c r="GP27" s="158" t="s">
        <v>128</v>
      </c>
      <c r="GQ27" s="158" t="s">
        <v>128</v>
      </c>
      <c r="GR27" s="158" t="s">
        <v>128</v>
      </c>
      <c r="GS27" s="158" t="s">
        <v>128</v>
      </c>
      <c r="GT27" s="158" t="s">
        <v>128</v>
      </c>
      <c r="GU27" s="158" t="s">
        <v>128</v>
      </c>
      <c r="GV27" s="158" t="s">
        <v>128</v>
      </c>
      <c r="GW27" s="158" t="s">
        <v>128</v>
      </c>
      <c r="GX27" s="158" t="s">
        <v>128</v>
      </c>
      <c r="GY27" s="158" t="s">
        <v>128</v>
      </c>
      <c r="GZ27" s="158" t="s">
        <v>128</v>
      </c>
      <c r="HA27" s="158" t="s">
        <v>128</v>
      </c>
      <c r="HB27" s="158" t="s">
        <v>128</v>
      </c>
      <c r="HC27" s="158" t="s">
        <v>128</v>
      </c>
      <c r="HD27" s="158" t="s">
        <v>128</v>
      </c>
      <c r="HE27" s="158" t="s">
        <v>128</v>
      </c>
      <c r="HF27" s="158" t="s">
        <v>128</v>
      </c>
      <c r="HG27" s="158" t="s">
        <v>128</v>
      </c>
      <c r="HH27" s="158" t="s">
        <v>128</v>
      </c>
      <c r="HI27" s="158" t="s">
        <v>128</v>
      </c>
      <c r="HJ27" s="158" t="s">
        <v>128</v>
      </c>
      <c r="HK27" s="158" t="s">
        <v>128</v>
      </c>
      <c r="HL27" s="158" t="s">
        <v>128</v>
      </c>
      <c r="HM27" s="158" t="s">
        <v>128</v>
      </c>
      <c r="HN27" s="158" t="s">
        <v>128</v>
      </c>
      <c r="HO27" s="158" t="s">
        <v>128</v>
      </c>
      <c r="HP27" s="158" t="s">
        <v>128</v>
      </c>
      <c r="HQ27" s="158" t="s">
        <v>128</v>
      </c>
      <c r="HR27" s="158" t="s">
        <v>128</v>
      </c>
      <c r="HS27" s="158" t="s">
        <v>128</v>
      </c>
      <c r="HT27" s="158" t="s">
        <v>128</v>
      </c>
      <c r="HU27" s="158" t="s">
        <v>128</v>
      </c>
      <c r="HV27" s="158" t="s">
        <v>128</v>
      </c>
      <c r="HW27" s="158" t="s">
        <v>128</v>
      </c>
      <c r="HX27" s="158" t="s">
        <v>128</v>
      </c>
      <c r="HY27" s="158" t="s">
        <v>128</v>
      </c>
      <c r="HZ27" s="158" t="s">
        <v>128</v>
      </c>
      <c r="IA27" s="158" t="s">
        <v>128</v>
      </c>
      <c r="IB27" s="158" t="s">
        <v>128</v>
      </c>
      <c r="IC27" s="158" t="s">
        <v>128</v>
      </c>
      <c r="ID27" s="158" t="s">
        <v>128</v>
      </c>
      <c r="IE27" s="158" t="s">
        <v>128</v>
      </c>
      <c r="IF27" s="158" t="s">
        <v>128</v>
      </c>
      <c r="IG27" s="158" t="s">
        <v>128</v>
      </c>
      <c r="IH27" s="158" t="s">
        <v>128</v>
      </c>
      <c r="II27" s="158" t="s">
        <v>128</v>
      </c>
      <c r="IJ27" s="158" t="s">
        <v>128</v>
      </c>
      <c r="IK27" s="158" t="s">
        <v>128</v>
      </c>
      <c r="IL27" s="158" t="s">
        <v>128</v>
      </c>
      <c r="IM27" s="158" t="s">
        <v>128</v>
      </c>
      <c r="IN27" s="158" t="s">
        <v>128</v>
      </c>
      <c r="IO27" s="158" t="s">
        <v>128</v>
      </c>
      <c r="IP27" s="158" t="s">
        <v>128</v>
      </c>
      <c r="IQ27" s="158" t="s">
        <v>128</v>
      </c>
      <c r="IR27" s="158" t="s">
        <v>128</v>
      </c>
      <c r="IS27" s="158" t="s">
        <v>128</v>
      </c>
      <c r="IT27" s="158" t="s">
        <v>128</v>
      </c>
      <c r="IU27" s="158" t="s">
        <v>128</v>
      </c>
      <c r="IV27" s="158" t="s">
        <v>128</v>
      </c>
      <c r="IW27" s="158" t="s">
        <v>128</v>
      </c>
      <c r="IX27" s="158" t="s">
        <v>128</v>
      </c>
      <c r="IY27" s="158" t="s">
        <v>128</v>
      </c>
      <c r="IZ27" s="158" t="s">
        <v>128</v>
      </c>
      <c r="JA27" s="158" t="s">
        <v>128</v>
      </c>
      <c r="JB27" s="158" t="s">
        <v>128</v>
      </c>
      <c r="JC27" s="158" t="s">
        <v>128</v>
      </c>
      <c r="JD27" s="158" t="s">
        <v>128</v>
      </c>
      <c r="JE27" s="158" t="s">
        <v>128</v>
      </c>
      <c r="JF27" s="158" t="s">
        <v>128</v>
      </c>
      <c r="JG27" s="158" t="s">
        <v>128</v>
      </c>
      <c r="JH27" s="158" t="s">
        <v>128</v>
      </c>
      <c r="JI27" s="158" t="s">
        <v>128</v>
      </c>
      <c r="JJ27" s="158" t="s">
        <v>128</v>
      </c>
      <c r="JK27" s="158" t="s">
        <v>128</v>
      </c>
      <c r="JL27" s="158" t="s">
        <v>128</v>
      </c>
      <c r="JM27" s="158" t="s">
        <v>128</v>
      </c>
      <c r="JN27" s="158" t="s">
        <v>128</v>
      </c>
      <c r="JO27" s="158" t="s">
        <v>128</v>
      </c>
      <c r="JP27" s="158" t="s">
        <v>128</v>
      </c>
      <c r="JQ27" s="158" t="s">
        <v>128</v>
      </c>
      <c r="JR27" s="158" t="s">
        <v>128</v>
      </c>
      <c r="JS27" s="158" t="s">
        <v>128</v>
      </c>
      <c r="JT27" s="158" t="s">
        <v>128</v>
      </c>
      <c r="JU27" s="158" t="s">
        <v>128</v>
      </c>
      <c r="JV27" s="158" t="s">
        <v>128</v>
      </c>
      <c r="JW27" s="158" t="s">
        <v>128</v>
      </c>
      <c r="JX27" s="158" t="s">
        <v>128</v>
      </c>
      <c r="JY27" s="158" t="s">
        <v>128</v>
      </c>
      <c r="JZ27" s="158" t="s">
        <v>128</v>
      </c>
      <c r="KA27" s="158" t="s">
        <v>128</v>
      </c>
      <c r="KB27" s="158" t="s">
        <v>128</v>
      </c>
      <c r="KC27" s="158" t="s">
        <v>128</v>
      </c>
      <c r="KD27" s="158" t="s">
        <v>128</v>
      </c>
      <c r="KE27" s="158" t="s">
        <v>128</v>
      </c>
      <c r="KF27" s="158" t="s">
        <v>128</v>
      </c>
      <c r="KG27" s="158" t="s">
        <v>128</v>
      </c>
      <c r="KH27" s="158" t="s">
        <v>128</v>
      </c>
      <c r="KI27" s="158" t="s">
        <v>128</v>
      </c>
      <c r="KJ27" s="158" t="s">
        <v>128</v>
      </c>
      <c r="KK27" s="158" t="s">
        <v>128</v>
      </c>
      <c r="KL27" s="158" t="s">
        <v>128</v>
      </c>
      <c r="KM27" s="158" t="s">
        <v>128</v>
      </c>
      <c r="KN27" s="158" t="s">
        <v>128</v>
      </c>
      <c r="KO27" s="158" t="s">
        <v>128</v>
      </c>
      <c r="KP27" s="158" t="s">
        <v>128</v>
      </c>
      <c r="KQ27" s="158" t="s">
        <v>128</v>
      </c>
      <c r="KR27" s="158" t="s">
        <v>128</v>
      </c>
      <c r="KS27" s="158" t="s">
        <v>128</v>
      </c>
      <c r="KT27" s="158" t="s">
        <v>128</v>
      </c>
      <c r="KU27" s="158" t="s">
        <v>128</v>
      </c>
      <c r="KV27" s="158" t="s">
        <v>128</v>
      </c>
      <c r="KW27" s="158" t="s">
        <v>128</v>
      </c>
      <c r="KX27" s="158" t="s">
        <v>128</v>
      </c>
      <c r="KY27" s="158" t="s">
        <v>128</v>
      </c>
      <c r="KZ27" s="158" t="s">
        <v>128</v>
      </c>
      <c r="LA27" s="158" t="s">
        <v>128</v>
      </c>
      <c r="LB27" s="158" t="s">
        <v>128</v>
      </c>
      <c r="LC27" s="158" t="s">
        <v>128</v>
      </c>
      <c r="LD27" s="158" t="s">
        <v>128</v>
      </c>
      <c r="LE27" s="158" t="s">
        <v>128</v>
      </c>
      <c r="LF27" s="158" t="s">
        <v>128</v>
      </c>
      <c r="LG27" s="158" t="s">
        <v>128</v>
      </c>
      <c r="LH27" s="158" t="s">
        <v>128</v>
      </c>
      <c r="LI27" s="158" t="s">
        <v>128</v>
      </c>
      <c r="LJ27" s="158" t="s">
        <v>128</v>
      </c>
      <c r="LK27" s="158" t="s">
        <v>128</v>
      </c>
      <c r="LL27" s="158" t="s">
        <v>128</v>
      </c>
      <c r="LM27" s="158" t="s">
        <v>128</v>
      </c>
      <c r="LN27" s="158" t="s">
        <v>128</v>
      </c>
      <c r="LO27" s="158" t="s">
        <v>128</v>
      </c>
      <c r="LP27" s="158" t="s">
        <v>128</v>
      </c>
      <c r="LQ27" s="158" t="s">
        <v>128</v>
      </c>
      <c r="LR27" s="158" t="s">
        <v>128</v>
      </c>
      <c r="LS27" s="158" t="s">
        <v>128</v>
      </c>
      <c r="LT27" s="158" t="s">
        <v>128</v>
      </c>
      <c r="LU27" s="158" t="s">
        <v>128</v>
      </c>
      <c r="LV27" s="158" t="s">
        <v>128</v>
      </c>
      <c r="LW27" s="158" t="s">
        <v>128</v>
      </c>
      <c r="LX27" s="158" t="s">
        <v>128</v>
      </c>
      <c r="LY27" s="158" t="s">
        <v>128</v>
      </c>
      <c r="LZ27" s="158" t="s">
        <v>128</v>
      </c>
      <c r="MA27" s="158" t="s">
        <v>128</v>
      </c>
      <c r="MB27" s="158" t="s">
        <v>128</v>
      </c>
      <c r="MC27" s="158" t="s">
        <v>128</v>
      </c>
      <c r="MD27" s="158" t="s">
        <v>128</v>
      </c>
      <c r="ME27" s="158" t="s">
        <v>128</v>
      </c>
      <c r="MF27" s="158" t="s">
        <v>128</v>
      </c>
      <c r="MG27" s="158" t="s">
        <v>128</v>
      </c>
      <c r="MH27" s="158" t="s">
        <v>128</v>
      </c>
      <c r="MI27" s="158" t="s">
        <v>128</v>
      </c>
      <c r="MJ27" s="158" t="s">
        <v>128</v>
      </c>
      <c r="MK27" s="158" t="s">
        <v>128</v>
      </c>
      <c r="ML27" s="158" t="s">
        <v>128</v>
      </c>
      <c r="MM27" s="158" t="s">
        <v>128</v>
      </c>
      <c r="MN27" s="158" t="s">
        <v>128</v>
      </c>
      <c r="MO27" s="158" t="s">
        <v>128</v>
      </c>
      <c r="MP27" s="158" t="s">
        <v>128</v>
      </c>
      <c r="MQ27" s="158" t="s">
        <v>128</v>
      </c>
      <c r="MR27" s="158" t="s">
        <v>128</v>
      </c>
      <c r="MS27" s="158" t="s">
        <v>128</v>
      </c>
      <c r="MT27" s="158" t="s">
        <v>128</v>
      </c>
      <c r="MU27" s="158" t="s">
        <v>128</v>
      </c>
      <c r="MV27" s="158" t="s">
        <v>128</v>
      </c>
      <c r="MW27" s="158" t="s">
        <v>128</v>
      </c>
      <c r="MX27" s="158" t="s">
        <v>128</v>
      </c>
      <c r="MY27" s="158" t="s">
        <v>128</v>
      </c>
      <c r="MZ27" s="158" t="s">
        <v>128</v>
      </c>
      <c r="NA27" s="158" t="s">
        <v>128</v>
      </c>
      <c r="NB27" s="158" t="s">
        <v>128</v>
      </c>
      <c r="NC27" s="158" t="s">
        <v>128</v>
      </c>
      <c r="ND27" s="158" t="s">
        <v>128</v>
      </c>
      <c r="NE27" s="158" t="s">
        <v>128</v>
      </c>
      <c r="NF27" s="158" t="s">
        <v>128</v>
      </c>
      <c r="NG27" s="158" t="s">
        <v>128</v>
      </c>
      <c r="NH27" s="158" t="s">
        <v>128</v>
      </c>
      <c r="NI27" s="158" t="s">
        <v>128</v>
      </c>
      <c r="NJ27" s="158" t="s">
        <v>128</v>
      </c>
      <c r="NK27" s="158" t="s">
        <v>128</v>
      </c>
      <c r="NL27" s="158" t="s">
        <v>128</v>
      </c>
      <c r="NM27" s="158" t="s">
        <v>128</v>
      </c>
      <c r="NN27" s="158" t="s">
        <v>128</v>
      </c>
      <c r="NO27" s="158" t="s">
        <v>128</v>
      </c>
      <c r="NP27" s="158" t="s">
        <v>128</v>
      </c>
      <c r="NQ27" s="158" t="s">
        <v>128</v>
      </c>
      <c r="NR27" s="158" t="s">
        <v>128</v>
      </c>
      <c r="NS27" s="158" t="s">
        <v>128</v>
      </c>
      <c r="NT27" s="158" t="s">
        <v>128</v>
      </c>
      <c r="NU27" s="158" t="s">
        <v>128</v>
      </c>
      <c r="NV27" s="158" t="s">
        <v>128</v>
      </c>
      <c r="NW27" s="158" t="s">
        <v>128</v>
      </c>
      <c r="NX27" s="158" t="s">
        <v>128</v>
      </c>
      <c r="NY27" s="158" t="s">
        <v>128</v>
      </c>
      <c r="NZ27" s="158" t="s">
        <v>128</v>
      </c>
      <c r="OA27" s="158" t="s">
        <v>128</v>
      </c>
      <c r="OB27" s="158" t="s">
        <v>128</v>
      </c>
      <c r="OC27" s="158" t="s">
        <v>128</v>
      </c>
      <c r="OD27" s="158" t="s">
        <v>128</v>
      </c>
      <c r="OE27" s="170" t="s">
        <v>128</v>
      </c>
      <c r="OF27" s="181"/>
      <c r="OG27" s="174">
        <f t="shared" si="9"/>
        <v>33.1</v>
      </c>
      <c r="OH27" s="66" t="str">
        <f t="shared" si="10"/>
        <v>kg/GJ delivered</v>
      </c>
      <c r="OI27" s="126">
        <f t="shared" si="11"/>
        <v>0.68</v>
      </c>
      <c r="OJ27" s="66" t="str">
        <f t="shared" si="12"/>
        <v>kg/GJ delivered</v>
      </c>
      <c r="OK27" s="66" t="str">
        <f t="shared" si="13"/>
        <v/>
      </c>
      <c r="OL27" s="66" t="str">
        <f t="shared" si="14"/>
        <v/>
      </c>
      <c r="OM27" s="159">
        <f t="shared" si="15"/>
        <v>359</v>
      </c>
      <c r="ON27" s="66" t="str">
        <f t="shared" si="16"/>
        <v>kg/GJ delivered</v>
      </c>
      <c r="OO27" s="118">
        <f t="shared" si="17"/>
        <v>1.8</v>
      </c>
      <c r="OP27" s="66" t="str">
        <f t="shared" si="18"/>
        <v>kg/GJ delivered</v>
      </c>
      <c r="OQ27" s="118">
        <f t="shared" si="19"/>
        <v>2.7</v>
      </c>
      <c r="OR27" s="66" t="str">
        <f t="shared" si="20"/>
        <v>kg/GJ delivered</v>
      </c>
      <c r="OS27" s="66" t="str">
        <f t="shared" si="21"/>
        <v/>
      </c>
      <c r="OT27" s="66" t="str">
        <f t="shared" si="22"/>
        <v/>
      </c>
      <c r="OU27" s="66" t="str">
        <f t="shared" si="23"/>
        <v/>
      </c>
      <c r="OV27" s="66" t="str">
        <f t="shared" si="24"/>
        <v/>
      </c>
      <c r="OW27" s="66" t="str">
        <f t="shared" si="25"/>
        <v/>
      </c>
      <c r="OX27" s="66" t="str">
        <f t="shared" si="26"/>
        <v/>
      </c>
      <c r="OY27" s="66" t="str">
        <f t="shared" si="27"/>
        <v/>
      </c>
      <c r="OZ27" s="66" t="str">
        <f t="shared" si="28"/>
        <v/>
      </c>
      <c r="PA27" s="66" t="str">
        <f t="shared" si="29"/>
        <v/>
      </c>
      <c r="PB27" s="66" t="str">
        <f t="shared" si="30"/>
        <v/>
      </c>
      <c r="PC27" s="66" t="str">
        <f t="shared" si="31"/>
        <v/>
      </c>
      <c r="PD27" s="66" t="str">
        <f t="shared" si="32"/>
        <v/>
      </c>
      <c r="PE27" s="66" t="str">
        <f t="shared" si="33"/>
        <v/>
      </c>
      <c r="PF27" s="66" t="str">
        <f t="shared" si="34"/>
        <v/>
      </c>
      <c r="PG27" s="66" t="str">
        <f t="shared" si="35"/>
        <v/>
      </c>
      <c r="PH27" s="66" t="str">
        <f t="shared" si="36"/>
        <v/>
      </c>
      <c r="PI27" s="66" t="str">
        <f t="shared" si="37"/>
        <v/>
      </c>
      <c r="PJ27" s="66" t="str">
        <f t="shared" si="38"/>
        <v/>
      </c>
      <c r="PK27" s="66" t="str">
        <f t="shared" si="39"/>
        <v/>
      </c>
      <c r="PL27" s="66" t="str">
        <f t="shared" si="40"/>
        <v/>
      </c>
      <c r="PM27" s="66" t="str">
        <f t="shared" si="41"/>
        <v/>
      </c>
      <c r="PN27" s="66" t="str">
        <f t="shared" si="42"/>
        <v/>
      </c>
      <c r="PO27" s="66" t="str">
        <f t="shared" si="43"/>
        <v/>
      </c>
      <c r="PP27" s="66" t="str">
        <f t="shared" si="44"/>
        <v/>
      </c>
      <c r="PQ27" s="66" t="str">
        <f t="shared" si="45"/>
        <v/>
      </c>
      <c r="PR27" s="66" t="str">
        <f t="shared" si="46"/>
        <v/>
      </c>
      <c r="PS27" s="66" t="str">
        <f t="shared" si="47"/>
        <v/>
      </c>
      <c r="PT27" s="66" t="str">
        <f t="shared" si="48"/>
        <v/>
      </c>
      <c r="PU27" s="66" t="str">
        <f t="shared" si="49"/>
        <v/>
      </c>
      <c r="PV27" s="66" t="str">
        <f t="shared" si="50"/>
        <v/>
      </c>
      <c r="PW27" s="66" t="str">
        <f t="shared" si="51"/>
        <v/>
      </c>
      <c r="PX27" s="66" t="str">
        <f t="shared" si="52"/>
        <v/>
      </c>
      <c r="PY27" s="66" t="str">
        <f t="shared" si="53"/>
        <v/>
      </c>
      <c r="PZ27" s="66" t="str">
        <f t="shared" si="54"/>
        <v/>
      </c>
      <c r="QA27" s="66" t="str">
        <f t="shared" si="55"/>
        <v/>
      </c>
      <c r="QB27" s="66" t="str">
        <f t="shared" si="56"/>
        <v/>
      </c>
      <c r="QC27" s="66" t="str">
        <f t="shared" si="57"/>
        <v/>
      </c>
      <c r="QD27" s="66" t="str">
        <f t="shared" si="58"/>
        <v/>
      </c>
      <c r="QE27" s="66" t="str">
        <f t="shared" si="59"/>
        <v/>
      </c>
      <c r="QF27" s="66" t="str">
        <f t="shared" si="60"/>
        <v/>
      </c>
      <c r="QG27" s="66" t="str">
        <f t="shared" si="61"/>
        <v/>
      </c>
      <c r="QH27" s="66" t="str">
        <f t="shared" si="62"/>
        <v/>
      </c>
      <c r="QI27" s="66" t="str">
        <f t="shared" si="63"/>
        <v/>
      </c>
      <c r="QJ27" s="66" t="str">
        <f t="shared" si="64"/>
        <v/>
      </c>
      <c r="QK27" s="66" t="str">
        <f t="shared" si="65"/>
        <v/>
      </c>
      <c r="QL27" s="66" t="str">
        <f t="shared" si="66"/>
        <v/>
      </c>
      <c r="QM27" s="66" t="str">
        <f t="shared" si="67"/>
        <v/>
      </c>
      <c r="QN27" s="66" t="str">
        <f t="shared" si="68"/>
        <v/>
      </c>
      <c r="QO27" s="66" t="str">
        <f t="shared" si="69"/>
        <v/>
      </c>
      <c r="QP27" s="66" t="str">
        <f t="shared" si="70"/>
        <v/>
      </c>
      <c r="QQ27" s="66" t="str">
        <f t="shared" si="71"/>
        <v/>
      </c>
      <c r="QR27" s="66" t="str">
        <f t="shared" si="72"/>
        <v/>
      </c>
      <c r="QS27" s="66" t="str">
        <f t="shared" si="73"/>
        <v/>
      </c>
      <c r="QT27" s="66" t="str">
        <f t="shared" si="74"/>
        <v/>
      </c>
      <c r="QU27" s="66" t="str">
        <f t="shared" si="75"/>
        <v/>
      </c>
      <c r="QV27" s="66" t="str">
        <f t="shared" si="76"/>
        <v/>
      </c>
      <c r="QW27" s="66" t="str">
        <f t="shared" si="77"/>
        <v/>
      </c>
      <c r="QX27" s="66" t="str">
        <f t="shared" si="78"/>
        <v/>
      </c>
      <c r="QY27" s="66" t="str">
        <f t="shared" si="79"/>
        <v/>
      </c>
      <c r="QZ27" s="66" t="str">
        <f t="shared" si="80"/>
        <v/>
      </c>
      <c r="RA27" s="66" t="str">
        <f t="shared" si="81"/>
        <v/>
      </c>
      <c r="RB27" s="66" t="str">
        <f t="shared" si="82"/>
        <v/>
      </c>
      <c r="RC27" s="66" t="str">
        <f t="shared" si="83"/>
        <v/>
      </c>
      <c r="RD27" s="66" t="str">
        <f t="shared" si="84"/>
        <v/>
      </c>
      <c r="RE27" s="66" t="str">
        <f t="shared" si="85"/>
        <v/>
      </c>
      <c r="RF27" s="66" t="str">
        <f t="shared" si="86"/>
        <v/>
      </c>
      <c r="RG27" s="66" t="str">
        <f t="shared" si="87"/>
        <v/>
      </c>
      <c r="RH27" s="66" t="str">
        <f t="shared" si="88"/>
        <v/>
      </c>
      <c r="RI27" s="66" t="str">
        <f t="shared" si="89"/>
        <v/>
      </c>
      <c r="RJ27" s="66" t="str">
        <f t="shared" si="90"/>
        <v/>
      </c>
      <c r="RK27" s="66" t="str">
        <f t="shared" si="91"/>
        <v/>
      </c>
      <c r="RL27" s="66" t="str">
        <f t="shared" si="92"/>
        <v/>
      </c>
      <c r="RM27" s="66" t="str">
        <f t="shared" si="93"/>
        <v/>
      </c>
      <c r="RN27" s="66" t="str">
        <f t="shared" si="94"/>
        <v/>
      </c>
      <c r="RO27" s="66" t="str">
        <f t="shared" si="95"/>
        <v/>
      </c>
      <c r="RP27" s="66" t="str">
        <f t="shared" si="96"/>
        <v/>
      </c>
      <c r="RQ27" s="66" t="str">
        <f t="shared" si="97"/>
        <v/>
      </c>
      <c r="RR27" s="66" t="str">
        <f t="shared" si="98"/>
        <v/>
      </c>
      <c r="RS27" s="66" t="str">
        <f t="shared" si="99"/>
        <v/>
      </c>
      <c r="RT27" s="66" t="str">
        <f t="shared" si="100"/>
        <v/>
      </c>
      <c r="RU27" s="66" t="str">
        <f t="shared" si="101"/>
        <v/>
      </c>
      <c r="RV27" s="66" t="str">
        <f t="shared" si="102"/>
        <v/>
      </c>
      <c r="RW27" s="66" t="str">
        <f t="shared" si="103"/>
        <v/>
      </c>
      <c r="RX27" s="66" t="str">
        <f t="shared" si="104"/>
        <v/>
      </c>
      <c r="RY27" s="66" t="str">
        <f t="shared" si="105"/>
        <v/>
      </c>
      <c r="RZ27" s="66" t="str">
        <f t="shared" si="106"/>
        <v/>
      </c>
      <c r="SA27" s="66" t="str">
        <f t="shared" si="107"/>
        <v/>
      </c>
      <c r="SB27" s="66" t="str">
        <f t="shared" si="108"/>
        <v/>
      </c>
      <c r="SC27" s="66" t="str">
        <f t="shared" si="109"/>
        <v/>
      </c>
      <c r="SD27" s="66" t="str">
        <f t="shared" si="110"/>
        <v/>
      </c>
      <c r="SE27" s="66" t="str">
        <f t="shared" si="111"/>
        <v/>
      </c>
      <c r="SF27" s="66" t="str">
        <f t="shared" si="112"/>
        <v/>
      </c>
      <c r="SG27" s="66" t="str">
        <f t="shared" si="113"/>
        <v/>
      </c>
      <c r="SH27" s="66" t="str">
        <f t="shared" si="114"/>
        <v/>
      </c>
      <c r="SI27" s="66" t="str">
        <f t="shared" si="115"/>
        <v/>
      </c>
      <c r="SJ27" s="66" t="str">
        <f t="shared" si="116"/>
        <v/>
      </c>
      <c r="SK27" s="66" t="str">
        <f t="shared" si="117"/>
        <v/>
      </c>
      <c r="SL27" s="66" t="str">
        <f t="shared" si="118"/>
        <v/>
      </c>
      <c r="SM27" s="66" t="str">
        <f t="shared" si="119"/>
        <v/>
      </c>
      <c r="SN27" s="66" t="str">
        <f t="shared" si="120"/>
        <v/>
      </c>
      <c r="SO27" s="66" t="str">
        <f t="shared" si="121"/>
        <v/>
      </c>
      <c r="SP27" s="66" t="str">
        <f t="shared" si="122"/>
        <v/>
      </c>
      <c r="SQ27" s="66" t="str">
        <f t="shared" si="123"/>
        <v/>
      </c>
      <c r="SR27" s="66" t="str">
        <f t="shared" si="124"/>
        <v/>
      </c>
      <c r="SS27" s="66" t="str">
        <f t="shared" si="125"/>
        <v/>
      </c>
      <c r="ST27" s="66" t="str">
        <f t="shared" si="126"/>
        <v/>
      </c>
      <c r="SU27" s="66" t="str">
        <f t="shared" si="127"/>
        <v/>
      </c>
      <c r="SV27" s="66" t="str">
        <f t="shared" si="128"/>
        <v/>
      </c>
      <c r="SW27" s="66" t="str">
        <f t="shared" si="129"/>
        <v/>
      </c>
      <c r="SX27" s="66" t="str">
        <f t="shared" si="130"/>
        <v/>
      </c>
      <c r="SY27" s="66" t="str">
        <f t="shared" si="131"/>
        <v/>
      </c>
      <c r="SZ27" s="66" t="str">
        <f t="shared" si="132"/>
        <v/>
      </c>
      <c r="TA27" s="66" t="str">
        <f t="shared" si="133"/>
        <v/>
      </c>
      <c r="TB27" s="66" t="str">
        <f t="shared" si="134"/>
        <v/>
      </c>
      <c r="TC27" s="66" t="str">
        <f t="shared" si="135"/>
        <v/>
      </c>
      <c r="TD27" s="66" t="str">
        <f t="shared" si="136"/>
        <v/>
      </c>
      <c r="TE27" s="66" t="str">
        <f t="shared" si="137"/>
        <v/>
      </c>
      <c r="TF27" s="66" t="str">
        <f t="shared" si="138"/>
        <v/>
      </c>
      <c r="TG27" s="66" t="str">
        <f t="shared" si="139"/>
        <v/>
      </c>
      <c r="TH27" s="66" t="str">
        <f t="shared" si="140"/>
        <v/>
      </c>
      <c r="TI27" s="66" t="str">
        <f t="shared" si="141"/>
        <v/>
      </c>
      <c r="TJ27" s="66" t="str">
        <f t="shared" si="142"/>
        <v/>
      </c>
      <c r="TK27" s="66" t="str">
        <f t="shared" si="143"/>
        <v/>
      </c>
      <c r="TL27" s="66" t="str">
        <f t="shared" si="144"/>
        <v/>
      </c>
      <c r="TM27" s="66" t="str">
        <f t="shared" si="145"/>
        <v/>
      </c>
      <c r="TN27" s="66" t="str">
        <f t="shared" si="146"/>
        <v/>
      </c>
      <c r="TO27" s="66" t="str">
        <f t="shared" si="147"/>
        <v/>
      </c>
      <c r="TP27" s="66" t="str">
        <f t="shared" si="148"/>
        <v/>
      </c>
      <c r="TQ27" s="66" t="str">
        <f t="shared" si="149"/>
        <v/>
      </c>
      <c r="TR27" s="66" t="str">
        <f t="shared" si="150"/>
        <v/>
      </c>
      <c r="TS27" s="66" t="str">
        <f t="shared" si="151"/>
        <v/>
      </c>
      <c r="TT27" s="66" t="str">
        <f t="shared" si="152"/>
        <v/>
      </c>
      <c r="TU27" s="66" t="str">
        <f t="shared" si="153"/>
        <v/>
      </c>
      <c r="TV27" s="66" t="str">
        <f t="shared" si="154"/>
        <v/>
      </c>
      <c r="TW27" s="66" t="str">
        <f t="shared" si="155"/>
        <v/>
      </c>
      <c r="TX27" s="66" t="str">
        <f t="shared" si="156"/>
        <v/>
      </c>
      <c r="TY27" s="66" t="str">
        <f t="shared" si="157"/>
        <v/>
      </c>
      <c r="TZ27" s="66" t="str">
        <f t="shared" si="158"/>
        <v/>
      </c>
      <c r="UA27" s="66" t="str">
        <f t="shared" si="159"/>
        <v/>
      </c>
      <c r="UB27" s="66" t="str">
        <f t="shared" si="160"/>
        <v/>
      </c>
      <c r="UC27" s="66" t="str">
        <f t="shared" si="161"/>
        <v/>
      </c>
      <c r="UD27" s="66" t="str">
        <f t="shared" si="162"/>
        <v/>
      </c>
      <c r="UE27" s="66" t="str">
        <f t="shared" si="163"/>
        <v/>
      </c>
      <c r="UF27" s="66" t="str">
        <f t="shared" si="164"/>
        <v/>
      </c>
      <c r="UG27" s="66" t="str">
        <f t="shared" si="165"/>
        <v/>
      </c>
      <c r="UH27" s="66" t="str">
        <f t="shared" si="166"/>
        <v/>
      </c>
      <c r="UI27" s="66" t="str">
        <f t="shared" si="167"/>
        <v/>
      </c>
      <c r="UJ27" s="66" t="str">
        <f t="shared" si="168"/>
        <v/>
      </c>
      <c r="UK27" s="66" t="str">
        <f t="shared" si="169"/>
        <v/>
      </c>
      <c r="UL27" s="66" t="str">
        <f t="shared" si="170"/>
        <v/>
      </c>
      <c r="UM27" s="66" t="str">
        <f t="shared" si="171"/>
        <v/>
      </c>
      <c r="UN27" s="66" t="str">
        <f t="shared" si="172"/>
        <v/>
      </c>
      <c r="UO27" s="66" t="str">
        <f t="shared" si="173"/>
        <v/>
      </c>
      <c r="UP27" s="66" t="str">
        <f t="shared" si="174"/>
        <v/>
      </c>
      <c r="UQ27" s="66" t="str">
        <f t="shared" si="175"/>
        <v/>
      </c>
      <c r="UR27" s="66" t="str">
        <f t="shared" si="176"/>
        <v/>
      </c>
      <c r="US27" s="66" t="str">
        <f t="shared" si="177"/>
        <v/>
      </c>
      <c r="UT27" s="66" t="str">
        <f t="shared" si="178"/>
        <v/>
      </c>
      <c r="UU27" s="66" t="str">
        <f t="shared" si="179"/>
        <v/>
      </c>
      <c r="UV27" s="66" t="str">
        <f t="shared" si="180"/>
        <v/>
      </c>
      <c r="UW27" s="66" t="str">
        <f t="shared" si="181"/>
        <v/>
      </c>
      <c r="UX27" s="66" t="str">
        <f t="shared" si="182"/>
        <v/>
      </c>
      <c r="UY27" s="66" t="str">
        <f t="shared" si="183"/>
        <v/>
      </c>
      <c r="UZ27" s="66" t="str">
        <f t="shared" si="184"/>
        <v/>
      </c>
      <c r="VA27" s="66" t="str">
        <f t="shared" si="185"/>
        <v/>
      </c>
      <c r="VB27" s="66" t="str">
        <f t="shared" si="186"/>
        <v/>
      </c>
      <c r="VC27" s="66" t="str">
        <f t="shared" si="187"/>
        <v/>
      </c>
      <c r="VD27" s="66" t="str">
        <f t="shared" si="188"/>
        <v/>
      </c>
      <c r="VE27" s="66" t="str">
        <f t="shared" si="189"/>
        <v/>
      </c>
      <c r="VF27" s="66" t="str">
        <f t="shared" si="190"/>
        <v/>
      </c>
      <c r="VG27" s="66" t="str">
        <f t="shared" si="191"/>
        <v/>
      </c>
      <c r="VH27" s="66" t="str">
        <f t="shared" si="192"/>
        <v/>
      </c>
      <c r="VI27" s="66" t="str">
        <f t="shared" si="193"/>
        <v/>
      </c>
      <c r="VJ27" s="66" t="str">
        <f t="shared" si="194"/>
        <v/>
      </c>
      <c r="VK27" s="66" t="str">
        <f t="shared" si="195"/>
        <v/>
      </c>
      <c r="VL27" s="66" t="str">
        <f t="shared" si="196"/>
        <v/>
      </c>
      <c r="VM27" s="66" t="str">
        <f t="shared" si="197"/>
        <v/>
      </c>
      <c r="VN27" s="66" t="str">
        <f t="shared" si="198"/>
        <v/>
      </c>
      <c r="VO27" s="66" t="str">
        <f t="shared" si="199"/>
        <v/>
      </c>
      <c r="VP27" s="66" t="str">
        <f t="shared" si="200"/>
        <v/>
      </c>
      <c r="VQ27" s="66" t="str">
        <f t="shared" si="201"/>
        <v/>
      </c>
      <c r="VR27" s="66" t="str">
        <f t="shared" si="202"/>
        <v/>
      </c>
      <c r="VS27" s="66" t="str">
        <f t="shared" si="203"/>
        <v/>
      </c>
      <c r="VT27" s="66" t="str">
        <f t="shared" si="204"/>
        <v/>
      </c>
      <c r="VU27" s="66" t="str">
        <f t="shared" si="205"/>
        <v/>
      </c>
      <c r="VV27" s="66" t="str">
        <f t="shared" si="206"/>
        <v/>
      </c>
      <c r="VW27" s="66" t="str">
        <f t="shared" si="207"/>
        <v/>
      </c>
      <c r="VX27" s="66" t="str">
        <f t="shared" si="208"/>
        <v/>
      </c>
      <c r="VY27" s="66" t="str">
        <f t="shared" si="209"/>
        <v/>
      </c>
      <c r="VZ27" s="66" t="str">
        <f t="shared" si="210"/>
        <v/>
      </c>
      <c r="WA27" s="66" t="str">
        <f t="shared" si="211"/>
        <v/>
      </c>
      <c r="WB27" s="66" t="str">
        <f t="shared" si="212"/>
        <v/>
      </c>
      <c r="WC27" s="66" t="str">
        <f t="shared" si="213"/>
        <v/>
      </c>
      <c r="WD27" s="66" t="str">
        <f t="shared" si="214"/>
        <v/>
      </c>
      <c r="WE27" s="66" t="str">
        <f t="shared" si="215"/>
        <v/>
      </c>
      <c r="WF27" s="66" t="str">
        <f t="shared" si="216"/>
        <v/>
      </c>
      <c r="WG27" s="66" t="str">
        <f t="shared" si="217"/>
        <v/>
      </c>
      <c r="WH27" s="66" t="str">
        <f t="shared" si="218"/>
        <v/>
      </c>
      <c r="WI27" s="66" t="str">
        <f t="shared" si="219"/>
        <v/>
      </c>
      <c r="WJ27" s="66" t="str">
        <f t="shared" si="220"/>
        <v/>
      </c>
      <c r="WK27" s="66" t="str">
        <f t="shared" si="221"/>
        <v/>
      </c>
      <c r="WL27" s="66" t="str">
        <f t="shared" si="222"/>
        <v/>
      </c>
      <c r="WM27" s="66" t="str">
        <f t="shared" si="223"/>
        <v/>
      </c>
      <c r="WN27" s="66" t="str">
        <f t="shared" si="224"/>
        <v/>
      </c>
      <c r="WO27" s="66" t="str">
        <f t="shared" si="225"/>
        <v/>
      </c>
      <c r="WP27" s="66" t="str">
        <f t="shared" si="226"/>
        <v/>
      </c>
      <c r="WQ27" s="66" t="str">
        <f t="shared" si="227"/>
        <v/>
      </c>
      <c r="WR27" s="66" t="str">
        <f t="shared" si="228"/>
        <v/>
      </c>
      <c r="WS27" s="66" t="str">
        <f t="shared" si="229"/>
        <v/>
      </c>
      <c r="WT27" s="66" t="str">
        <f t="shared" si="230"/>
        <v/>
      </c>
      <c r="WU27" s="66" t="str">
        <f t="shared" si="231"/>
        <v/>
      </c>
      <c r="WV27" s="66" t="str">
        <f t="shared" si="232"/>
        <v/>
      </c>
      <c r="WW27" s="66" t="str">
        <f t="shared" si="233"/>
        <v/>
      </c>
      <c r="WX27" s="66" t="str">
        <f t="shared" si="234"/>
        <v/>
      </c>
      <c r="WY27" s="66" t="str">
        <f t="shared" si="235"/>
        <v/>
      </c>
      <c r="WZ27" s="66" t="str">
        <f t="shared" si="236"/>
        <v/>
      </c>
      <c r="XA27" s="66" t="str">
        <f t="shared" si="237"/>
        <v/>
      </c>
      <c r="XB27" s="66" t="str">
        <f t="shared" si="238"/>
        <v/>
      </c>
      <c r="XC27" s="66" t="str">
        <f t="shared" si="239"/>
        <v/>
      </c>
      <c r="XD27" s="66" t="str">
        <f t="shared" si="240"/>
        <v/>
      </c>
      <c r="XE27" s="66" t="str">
        <f t="shared" si="241"/>
        <v/>
      </c>
      <c r="XF27" s="66" t="str">
        <f t="shared" si="242"/>
        <v/>
      </c>
      <c r="XG27" s="66" t="str">
        <f t="shared" si="243"/>
        <v/>
      </c>
      <c r="XH27" s="66" t="str">
        <f t="shared" si="244"/>
        <v/>
      </c>
      <c r="XI27" s="66" t="str">
        <f t="shared" si="245"/>
        <v/>
      </c>
      <c r="XJ27" s="66" t="str">
        <f t="shared" si="246"/>
        <v/>
      </c>
      <c r="XK27" s="66" t="str">
        <f t="shared" si="247"/>
        <v/>
      </c>
      <c r="XL27" s="66" t="str">
        <f t="shared" si="248"/>
        <v/>
      </c>
      <c r="XM27" s="66" t="str">
        <f t="shared" si="249"/>
        <v/>
      </c>
      <c r="XN27" s="66" t="str">
        <f t="shared" si="250"/>
        <v/>
      </c>
      <c r="XO27" s="66" t="str">
        <f t="shared" si="251"/>
        <v/>
      </c>
      <c r="XP27" s="66" t="str">
        <f t="shared" si="252"/>
        <v/>
      </c>
      <c r="XQ27" s="66" t="str">
        <f t="shared" si="253"/>
        <v/>
      </c>
      <c r="XR27" s="66" t="str">
        <f t="shared" si="254"/>
        <v/>
      </c>
      <c r="XS27" s="66" t="str">
        <f t="shared" si="255"/>
        <v/>
      </c>
      <c r="XT27" s="66" t="str">
        <f t="shared" si="256"/>
        <v/>
      </c>
      <c r="XU27" s="66" t="str">
        <f t="shared" si="257"/>
        <v/>
      </c>
      <c r="XV27" s="66" t="str">
        <f t="shared" si="258"/>
        <v/>
      </c>
      <c r="XW27" s="66" t="str">
        <f t="shared" si="259"/>
        <v/>
      </c>
      <c r="XX27" s="66" t="str">
        <f t="shared" si="260"/>
        <v/>
      </c>
      <c r="XY27" s="66" t="str">
        <f t="shared" si="261"/>
        <v/>
      </c>
      <c r="XZ27" s="66" t="str">
        <f t="shared" si="262"/>
        <v/>
      </c>
      <c r="YA27" s="66" t="str">
        <f t="shared" si="263"/>
        <v/>
      </c>
      <c r="YB27" s="66" t="str">
        <f t="shared" si="264"/>
        <v/>
      </c>
      <c r="YC27" s="66" t="str">
        <f t="shared" si="265"/>
        <v/>
      </c>
      <c r="YD27" s="66" t="str">
        <f t="shared" si="266"/>
        <v/>
      </c>
      <c r="YE27" s="66" t="str">
        <f t="shared" si="267"/>
        <v/>
      </c>
      <c r="YF27" s="66" t="str">
        <f t="shared" si="268"/>
        <v/>
      </c>
      <c r="YG27" s="66" t="str">
        <f t="shared" si="269"/>
        <v/>
      </c>
      <c r="YH27" s="66" t="str">
        <f t="shared" si="270"/>
        <v/>
      </c>
      <c r="YI27" s="66" t="str">
        <f t="shared" si="271"/>
        <v/>
      </c>
      <c r="YJ27" s="66" t="str">
        <f t="shared" si="272"/>
        <v/>
      </c>
      <c r="YK27" s="66" t="str">
        <f t="shared" si="273"/>
        <v/>
      </c>
      <c r="YL27" s="66" t="str">
        <f t="shared" si="274"/>
        <v/>
      </c>
      <c r="YM27" s="66" t="str">
        <f t="shared" si="275"/>
        <v/>
      </c>
      <c r="YN27" s="66" t="str">
        <f t="shared" si="276"/>
        <v/>
      </c>
      <c r="YO27" s="66" t="str">
        <f t="shared" si="277"/>
        <v/>
      </c>
      <c r="YP27" s="66" t="str">
        <f t="shared" si="278"/>
        <v/>
      </c>
      <c r="YQ27" s="66" t="str">
        <f t="shared" si="279"/>
        <v/>
      </c>
      <c r="YR27" s="66" t="str">
        <f t="shared" si="280"/>
        <v/>
      </c>
      <c r="YS27" s="66" t="str">
        <f t="shared" si="281"/>
        <v/>
      </c>
      <c r="YT27" s="66" t="str">
        <f t="shared" si="282"/>
        <v/>
      </c>
      <c r="YU27" s="66" t="str">
        <f t="shared" si="283"/>
        <v/>
      </c>
      <c r="YV27" s="66" t="str">
        <f t="shared" si="284"/>
        <v/>
      </c>
      <c r="YW27" s="66" t="str">
        <f t="shared" si="285"/>
        <v/>
      </c>
      <c r="YX27" s="66" t="str">
        <f t="shared" si="286"/>
        <v/>
      </c>
      <c r="YY27" s="66" t="str">
        <f t="shared" si="287"/>
        <v/>
      </c>
      <c r="YZ27" s="66" t="str">
        <f t="shared" si="288"/>
        <v/>
      </c>
      <c r="ZA27" s="66" t="str">
        <f t="shared" si="289"/>
        <v/>
      </c>
      <c r="ZB27" s="66" t="str">
        <f t="shared" si="290"/>
        <v/>
      </c>
      <c r="ZC27" s="66" t="str">
        <f t="shared" si="291"/>
        <v/>
      </c>
      <c r="ZD27" s="66" t="str">
        <f t="shared" si="292"/>
        <v/>
      </c>
      <c r="ZE27" s="66" t="str">
        <f t="shared" si="293"/>
        <v/>
      </c>
      <c r="ZF27" s="66" t="str">
        <f t="shared" si="294"/>
        <v/>
      </c>
      <c r="ZG27" s="66" t="str">
        <f t="shared" si="295"/>
        <v/>
      </c>
      <c r="ZH27" s="66" t="str">
        <f t="shared" si="296"/>
        <v/>
      </c>
      <c r="ZI27" s="66" t="str">
        <f t="shared" si="297"/>
        <v/>
      </c>
      <c r="ZJ27" s="66" t="str">
        <f t="shared" si="298"/>
        <v/>
      </c>
      <c r="ZK27" s="66" t="str">
        <f t="shared" si="299"/>
        <v/>
      </c>
      <c r="ZL27" s="66" t="str">
        <f t="shared" si="300"/>
        <v/>
      </c>
      <c r="ZM27" s="66" t="str">
        <f t="shared" si="301"/>
        <v/>
      </c>
      <c r="ZN27" s="66" t="str">
        <f t="shared" si="302"/>
        <v/>
      </c>
      <c r="ZO27" s="66" t="str">
        <f t="shared" si="303"/>
        <v/>
      </c>
      <c r="ZP27" s="66" t="str">
        <f t="shared" si="304"/>
        <v/>
      </c>
      <c r="ZQ27" s="66" t="str">
        <f t="shared" si="305"/>
        <v/>
      </c>
      <c r="ZR27" s="66" t="str">
        <f t="shared" si="306"/>
        <v/>
      </c>
      <c r="ZS27" s="66" t="str">
        <f t="shared" si="307"/>
        <v/>
      </c>
      <c r="ZT27" s="66" t="str">
        <f t="shared" si="308"/>
        <v/>
      </c>
      <c r="ZU27" s="66" t="str">
        <f t="shared" si="309"/>
        <v/>
      </c>
      <c r="ZV27" s="66" t="str">
        <f t="shared" si="310"/>
        <v/>
      </c>
      <c r="ZW27" s="66" t="str">
        <f t="shared" si="311"/>
        <v/>
      </c>
      <c r="ZX27" s="66" t="str">
        <f t="shared" si="312"/>
        <v/>
      </c>
      <c r="ZY27" s="66" t="str">
        <f t="shared" si="313"/>
        <v/>
      </c>
      <c r="ZZ27" s="66" t="str">
        <f t="shared" si="314"/>
        <v/>
      </c>
      <c r="AAA27" s="66" t="str">
        <f t="shared" si="315"/>
        <v/>
      </c>
      <c r="AAB27" s="66" t="str">
        <f t="shared" si="316"/>
        <v/>
      </c>
      <c r="AAC27" s="66" t="str">
        <f t="shared" si="317"/>
        <v/>
      </c>
      <c r="AAD27" s="66" t="str">
        <f t="shared" si="318"/>
        <v/>
      </c>
      <c r="AAE27" s="66" t="str">
        <f t="shared" si="319"/>
        <v/>
      </c>
      <c r="AAF27" s="66" t="str">
        <f t="shared" si="320"/>
        <v/>
      </c>
      <c r="AAG27" s="66" t="str">
        <f t="shared" si="321"/>
        <v/>
      </c>
      <c r="AAH27" s="66" t="str">
        <f t="shared" si="322"/>
        <v/>
      </c>
      <c r="AAI27" s="66" t="str">
        <f t="shared" si="323"/>
        <v/>
      </c>
      <c r="AAJ27" s="66" t="str">
        <f t="shared" si="324"/>
        <v/>
      </c>
      <c r="AAK27" s="66" t="str">
        <f t="shared" si="325"/>
        <v/>
      </c>
      <c r="AAL27" s="66" t="str">
        <f t="shared" si="326"/>
        <v/>
      </c>
      <c r="AAM27" s="66" t="str">
        <f t="shared" si="327"/>
        <v/>
      </c>
      <c r="AAN27" s="66" t="str">
        <f t="shared" si="328"/>
        <v/>
      </c>
      <c r="AAO27" s="66" t="str">
        <f t="shared" si="329"/>
        <v/>
      </c>
      <c r="AAP27" s="66" t="str">
        <f t="shared" si="330"/>
        <v/>
      </c>
      <c r="AAQ27" s="66" t="str">
        <f t="shared" si="331"/>
        <v/>
      </c>
      <c r="AAR27" s="66" t="str">
        <f t="shared" si="332"/>
        <v/>
      </c>
      <c r="AAS27" s="66" t="str">
        <f t="shared" si="333"/>
        <v/>
      </c>
      <c r="AAT27" s="66" t="str">
        <f t="shared" si="334"/>
        <v/>
      </c>
      <c r="AAU27" s="66" t="str">
        <f t="shared" si="335"/>
        <v/>
      </c>
      <c r="AAV27" s="66" t="str">
        <f t="shared" si="336"/>
        <v/>
      </c>
      <c r="AAW27" s="66" t="str">
        <f t="shared" si="337"/>
        <v/>
      </c>
      <c r="AAX27" s="66" t="str">
        <f t="shared" si="338"/>
        <v/>
      </c>
      <c r="AAY27" s="66" t="str">
        <f t="shared" si="339"/>
        <v/>
      </c>
      <c r="AAZ27" s="66" t="str">
        <f t="shared" si="340"/>
        <v/>
      </c>
      <c r="ABA27" s="66" t="str">
        <f t="shared" si="341"/>
        <v/>
      </c>
      <c r="ABB27" s="66" t="str">
        <f t="shared" si="342"/>
        <v/>
      </c>
      <c r="ABC27" s="66" t="str">
        <f t="shared" si="343"/>
        <v/>
      </c>
      <c r="ABD27" s="66" t="str">
        <f t="shared" si="344"/>
        <v/>
      </c>
      <c r="ABE27" s="66" t="str">
        <f t="shared" si="345"/>
        <v/>
      </c>
      <c r="ABF27" s="66" t="str">
        <f t="shared" si="346"/>
        <v/>
      </c>
      <c r="ABG27" s="66" t="str">
        <f t="shared" si="347"/>
        <v/>
      </c>
      <c r="ABH27" s="66" t="str">
        <f t="shared" si="348"/>
        <v/>
      </c>
      <c r="ABI27" s="66" t="str">
        <f t="shared" si="349"/>
        <v/>
      </c>
      <c r="ABJ27" s="66" t="str">
        <f t="shared" si="350"/>
        <v/>
      </c>
      <c r="ABK27" s="66" t="str">
        <f t="shared" si="351"/>
        <v/>
      </c>
      <c r="ABL27" s="66" t="str">
        <f t="shared" si="352"/>
        <v/>
      </c>
      <c r="ABM27" s="66" t="str">
        <f t="shared" si="353"/>
        <v/>
      </c>
      <c r="ABN27" s="66" t="str">
        <f t="shared" si="354"/>
        <v/>
      </c>
      <c r="ABO27" s="66" t="str">
        <f t="shared" si="355"/>
        <v/>
      </c>
      <c r="ABP27" s="66" t="str">
        <f t="shared" si="356"/>
        <v/>
      </c>
      <c r="ABQ27" s="66" t="str">
        <f t="shared" si="357"/>
        <v/>
      </c>
      <c r="ABR27" s="66" t="str">
        <f t="shared" si="358"/>
        <v/>
      </c>
      <c r="ABS27" s="66" t="str">
        <f t="shared" si="359"/>
        <v/>
      </c>
      <c r="ABT27" s="66" t="str">
        <f t="shared" si="360"/>
        <v/>
      </c>
      <c r="ABU27" s="66" t="str">
        <f t="shared" si="361"/>
        <v/>
      </c>
      <c r="ABV27" s="66" t="str">
        <f t="shared" si="362"/>
        <v/>
      </c>
      <c r="ABW27" s="66" t="str">
        <f t="shared" si="363"/>
        <v/>
      </c>
      <c r="ABX27" s="66" t="str">
        <f t="shared" si="364"/>
        <v/>
      </c>
      <c r="ABY27" s="66" t="str">
        <f t="shared" si="365"/>
        <v/>
      </c>
      <c r="ABZ27" s="66" t="str">
        <f t="shared" si="366"/>
        <v/>
      </c>
      <c r="ACA27" s="66" t="str">
        <f t="shared" si="367"/>
        <v/>
      </c>
      <c r="ACB27" s="66" t="str">
        <f t="shared" si="368"/>
        <v/>
      </c>
      <c r="ACC27" s="66" t="str">
        <f t="shared" si="369"/>
        <v/>
      </c>
      <c r="ACD27" s="66" t="str">
        <f t="shared" si="370"/>
        <v/>
      </c>
      <c r="ACE27" s="66" t="str">
        <f t="shared" si="371"/>
        <v/>
      </c>
      <c r="ACF27" s="66" t="str">
        <f t="shared" si="372"/>
        <v/>
      </c>
      <c r="ACG27" s="66" t="str">
        <f t="shared" si="373"/>
        <v/>
      </c>
      <c r="ACH27" s="66" t="str">
        <f t="shared" si="374"/>
        <v/>
      </c>
      <c r="ACI27" s="66" t="str">
        <f t="shared" si="375"/>
        <v/>
      </c>
      <c r="ACJ27" s="66" t="str">
        <f t="shared" si="376"/>
        <v/>
      </c>
      <c r="ACK27" s="66" t="str">
        <f t="shared" si="377"/>
        <v/>
      </c>
      <c r="ACL27" s="66" t="str">
        <f t="shared" si="378"/>
        <v/>
      </c>
      <c r="ACM27" s="66" t="str">
        <f t="shared" ref="ACM27:ACN27" si="406">IF(AND(ACS$3="Unit", ACL27=""), "", IF(AND(ACS$3="Unit", ACL27="-"),"", IF(ACS$3="Unit", "kg/GJ delivered", IF(AND(NY27&lt;&gt;"", NY27&lt;&gt;"-", NX27="-"),"", IF($H27="","", IF(NX27="nd", "",IF(NX27="&lt;n.a.&gt;", "", IF(NY27="#/MJ", "", IF(NY27="kg/GJ delivered",NX27,IF(NY27="g/MJ delivered",NX27,IF(NY27="kg/MJ delivered",NX27*1000,IF(NY27="mg/MJ delivered",NX27/1000,IF(NY27="g/kg",((NX27)*(1/$I27)*(1/$H27)),IF(NY27="mg/kg",((NX27/1000)*(1/$I27)*(1/$H27)),IF(NY27="mg/MJ delivered",NX27/1000,IF(NY27="-","","Error"))))))))))))))))</f>
        <v/>
      </c>
      <c r="ACN27" s="66" t="str">
        <f t="shared" si="406"/>
        <v/>
      </c>
      <c r="ACO27" s="66" t="str">
        <f t="shared" si="380"/>
        <v/>
      </c>
      <c r="ACP27" s="66" t="str">
        <f t="shared" si="381"/>
        <v/>
      </c>
      <c r="ACQ27" s="66" t="str">
        <f t="shared" si="382"/>
        <v/>
      </c>
      <c r="ACR27" s="66" t="str">
        <f t="shared" si="383"/>
        <v/>
      </c>
      <c r="ACS27" s="66" t="str">
        <f t="shared" si="384"/>
        <v/>
      </c>
      <c r="ACT27" s="66" t="str">
        <f t="shared" si="385"/>
        <v/>
      </c>
    </row>
    <row r="28" spans="2:774" ht="15.75" customHeight="1" x14ac:dyDescent="0.25">
      <c r="B28" s="66">
        <v>87</v>
      </c>
      <c r="C28" s="66" t="s">
        <v>330</v>
      </c>
      <c r="D28" s="66" t="s">
        <v>366</v>
      </c>
      <c r="E28" s="156" t="s">
        <v>1782</v>
      </c>
      <c r="F28" s="66" t="s">
        <v>139</v>
      </c>
      <c r="G28" s="66" t="s">
        <v>492</v>
      </c>
      <c r="H28" s="126">
        <v>0.22500000000000001</v>
      </c>
      <c r="I28" s="130">
        <f>'Heating Values'!$D$33</f>
        <v>25.715</v>
      </c>
      <c r="J28" s="66" t="str">
        <f t="shared" si="0"/>
        <v>Charcoal, Improved, GLO</v>
      </c>
      <c r="K28" s="66" t="s">
        <v>1254</v>
      </c>
      <c r="L28" s="66" t="s">
        <v>1254</v>
      </c>
      <c r="M28" s="66" t="s">
        <v>1254</v>
      </c>
      <c r="N28" s="66" t="s">
        <v>1253</v>
      </c>
      <c r="O28" s="66" t="s">
        <v>2109</v>
      </c>
      <c r="P28" s="66" t="str">
        <f t="shared" si="8"/>
        <v>GLO</v>
      </c>
      <c r="Q28" s="66" t="s">
        <v>1411</v>
      </c>
      <c r="R28" s="162">
        <v>38.1</v>
      </c>
      <c r="S28" s="158" t="s">
        <v>66</v>
      </c>
      <c r="T28" s="165">
        <v>1.06</v>
      </c>
      <c r="U28" s="158" t="s">
        <v>66</v>
      </c>
      <c r="V28" s="158" t="s">
        <v>128</v>
      </c>
      <c r="W28" s="158" t="s">
        <v>128</v>
      </c>
      <c r="X28" s="164">
        <v>333</v>
      </c>
      <c r="Y28" s="158" t="s">
        <v>66</v>
      </c>
      <c r="Z28" s="165">
        <v>1.6</v>
      </c>
      <c r="AA28" s="158" t="s">
        <v>66</v>
      </c>
      <c r="AB28" s="165">
        <v>3.2</v>
      </c>
      <c r="AC28" s="158" t="s">
        <v>66</v>
      </c>
      <c r="AD28" s="166">
        <v>975000000000000</v>
      </c>
      <c r="AE28" s="158" t="s">
        <v>387</v>
      </c>
      <c r="AF28" s="158" t="s">
        <v>128</v>
      </c>
      <c r="AG28" s="158" t="s">
        <v>128</v>
      </c>
      <c r="AH28" s="158" t="s">
        <v>128</v>
      </c>
      <c r="AI28" s="158" t="s">
        <v>128</v>
      </c>
      <c r="AJ28" s="158" t="s">
        <v>128</v>
      </c>
      <c r="AK28" s="158" t="s">
        <v>128</v>
      </c>
      <c r="AL28" s="158" t="s">
        <v>128</v>
      </c>
      <c r="AM28" s="158" t="s">
        <v>128</v>
      </c>
      <c r="AN28" s="158" t="s">
        <v>128</v>
      </c>
      <c r="AO28" s="158" t="s">
        <v>128</v>
      </c>
      <c r="AP28" s="158" t="s">
        <v>128</v>
      </c>
      <c r="AQ28" s="158" t="s">
        <v>128</v>
      </c>
      <c r="AR28" s="158" t="s">
        <v>128</v>
      </c>
      <c r="AS28" s="158" t="s">
        <v>128</v>
      </c>
      <c r="AT28" s="158" t="s">
        <v>128</v>
      </c>
      <c r="AU28" s="158" t="s">
        <v>128</v>
      </c>
      <c r="AV28" s="158" t="s">
        <v>128</v>
      </c>
      <c r="AW28" s="158" t="s">
        <v>128</v>
      </c>
      <c r="AX28" s="158" t="s">
        <v>128</v>
      </c>
      <c r="AY28" s="158" t="s">
        <v>128</v>
      </c>
      <c r="AZ28" s="158" t="s">
        <v>128</v>
      </c>
      <c r="BA28" s="158" t="s">
        <v>128</v>
      </c>
      <c r="BB28" s="158" t="s">
        <v>128</v>
      </c>
      <c r="BC28" s="158" t="s">
        <v>128</v>
      </c>
      <c r="BD28" s="158" t="s">
        <v>128</v>
      </c>
      <c r="BE28" s="158" t="s">
        <v>128</v>
      </c>
      <c r="BF28" s="158" t="s">
        <v>128</v>
      </c>
      <c r="BG28" s="158" t="s">
        <v>128</v>
      </c>
      <c r="BH28" s="158" t="s">
        <v>128</v>
      </c>
      <c r="BI28" s="158" t="s">
        <v>128</v>
      </c>
      <c r="BJ28" s="158" t="s">
        <v>128</v>
      </c>
      <c r="BK28" s="158" t="s">
        <v>128</v>
      </c>
      <c r="BL28" s="158" t="s">
        <v>128</v>
      </c>
      <c r="BM28" s="158" t="s">
        <v>128</v>
      </c>
      <c r="BN28" s="158" t="s">
        <v>128</v>
      </c>
      <c r="BO28" s="158" t="s">
        <v>128</v>
      </c>
      <c r="BP28" s="158" t="s">
        <v>128</v>
      </c>
      <c r="BQ28" s="158" t="s">
        <v>128</v>
      </c>
      <c r="BR28" s="158" t="s">
        <v>128</v>
      </c>
      <c r="BS28" s="158" t="s">
        <v>128</v>
      </c>
      <c r="BT28" s="158" t="s">
        <v>128</v>
      </c>
      <c r="BU28" s="158" t="s">
        <v>128</v>
      </c>
      <c r="BV28" s="158" t="s">
        <v>128</v>
      </c>
      <c r="BW28" s="158" t="s">
        <v>128</v>
      </c>
      <c r="BX28" s="158" t="s">
        <v>128</v>
      </c>
      <c r="BY28" s="158" t="s">
        <v>128</v>
      </c>
      <c r="BZ28" s="158" t="s">
        <v>128</v>
      </c>
      <c r="CA28" s="158" t="s">
        <v>128</v>
      </c>
      <c r="CB28" s="158" t="s">
        <v>128</v>
      </c>
      <c r="CC28" s="158" t="s">
        <v>128</v>
      </c>
      <c r="CD28" s="158" t="s">
        <v>128</v>
      </c>
      <c r="CE28" s="158" t="s">
        <v>128</v>
      </c>
      <c r="CF28" s="158" t="s">
        <v>128</v>
      </c>
      <c r="CG28" s="158" t="s">
        <v>128</v>
      </c>
      <c r="CH28" s="158" t="s">
        <v>128</v>
      </c>
      <c r="CI28" s="158" t="s">
        <v>128</v>
      </c>
      <c r="CJ28" s="158" t="s">
        <v>128</v>
      </c>
      <c r="CK28" s="158" t="s">
        <v>128</v>
      </c>
      <c r="CL28" s="158" t="s">
        <v>128</v>
      </c>
      <c r="CM28" s="158" t="s">
        <v>128</v>
      </c>
      <c r="CN28" s="158" t="s">
        <v>128</v>
      </c>
      <c r="CO28" s="158" t="s">
        <v>128</v>
      </c>
      <c r="CP28" s="158" t="s">
        <v>128</v>
      </c>
      <c r="CQ28" s="158" t="s">
        <v>128</v>
      </c>
      <c r="CR28" s="158" t="s">
        <v>128</v>
      </c>
      <c r="CS28" s="158" t="s">
        <v>128</v>
      </c>
      <c r="CT28" s="158" t="s">
        <v>128</v>
      </c>
      <c r="CU28" s="158" t="s">
        <v>128</v>
      </c>
      <c r="CV28" s="158" t="s">
        <v>128</v>
      </c>
      <c r="CW28" s="158" t="s">
        <v>128</v>
      </c>
      <c r="CX28" s="158" t="s">
        <v>128</v>
      </c>
      <c r="CY28" s="158" t="s">
        <v>128</v>
      </c>
      <c r="CZ28" s="158" t="s">
        <v>128</v>
      </c>
      <c r="DA28" s="158" t="s">
        <v>128</v>
      </c>
      <c r="DB28" s="158" t="s">
        <v>128</v>
      </c>
      <c r="DC28" s="158" t="s">
        <v>128</v>
      </c>
      <c r="DD28" s="158" t="s">
        <v>128</v>
      </c>
      <c r="DE28" s="158" t="s">
        <v>128</v>
      </c>
      <c r="DF28" s="158" t="s">
        <v>128</v>
      </c>
      <c r="DG28" s="158" t="s">
        <v>128</v>
      </c>
      <c r="DH28" s="158" t="s">
        <v>128</v>
      </c>
      <c r="DI28" s="158" t="s">
        <v>128</v>
      </c>
      <c r="DJ28" s="158" t="s">
        <v>128</v>
      </c>
      <c r="DK28" s="158" t="s">
        <v>128</v>
      </c>
      <c r="DL28" s="158" t="s">
        <v>128</v>
      </c>
      <c r="DM28" s="158" t="s">
        <v>128</v>
      </c>
      <c r="DN28" s="158" t="s">
        <v>128</v>
      </c>
      <c r="DO28" s="158" t="s">
        <v>128</v>
      </c>
      <c r="DP28" s="158" t="s">
        <v>128</v>
      </c>
      <c r="DQ28" s="158" t="s">
        <v>128</v>
      </c>
      <c r="DR28" s="158" t="s">
        <v>128</v>
      </c>
      <c r="DS28" s="158" t="s">
        <v>128</v>
      </c>
      <c r="DT28" s="158" t="s">
        <v>128</v>
      </c>
      <c r="DU28" s="158" t="s">
        <v>128</v>
      </c>
      <c r="DV28" s="158" t="s">
        <v>128</v>
      </c>
      <c r="DW28" s="158" t="s">
        <v>128</v>
      </c>
      <c r="DX28" s="158" t="s">
        <v>128</v>
      </c>
      <c r="DY28" s="158" t="s">
        <v>128</v>
      </c>
      <c r="DZ28" s="158" t="s">
        <v>128</v>
      </c>
      <c r="EA28" s="158" t="s">
        <v>128</v>
      </c>
      <c r="EB28" s="158" t="s">
        <v>128</v>
      </c>
      <c r="EC28" s="158" t="s">
        <v>128</v>
      </c>
      <c r="ED28" s="158" t="s">
        <v>128</v>
      </c>
      <c r="EE28" s="158" t="s">
        <v>128</v>
      </c>
      <c r="EF28" s="158" t="s">
        <v>128</v>
      </c>
      <c r="EG28" s="158" t="s">
        <v>128</v>
      </c>
      <c r="EH28" s="158" t="s">
        <v>128</v>
      </c>
      <c r="EI28" s="158" t="s">
        <v>128</v>
      </c>
      <c r="EJ28" s="158" t="s">
        <v>128</v>
      </c>
      <c r="EK28" s="158" t="s">
        <v>128</v>
      </c>
      <c r="EL28" s="158" t="s">
        <v>128</v>
      </c>
      <c r="EM28" s="158" t="s">
        <v>128</v>
      </c>
      <c r="EN28" s="158" t="s">
        <v>128</v>
      </c>
      <c r="EO28" s="158" t="s">
        <v>128</v>
      </c>
      <c r="EP28" s="158" t="s">
        <v>128</v>
      </c>
      <c r="EQ28" s="158" t="s">
        <v>128</v>
      </c>
      <c r="ER28" s="158" t="s">
        <v>128</v>
      </c>
      <c r="ES28" s="158" t="s">
        <v>128</v>
      </c>
      <c r="ET28" s="158" t="s">
        <v>128</v>
      </c>
      <c r="EU28" s="158" t="s">
        <v>128</v>
      </c>
      <c r="EV28" s="158" t="s">
        <v>128</v>
      </c>
      <c r="EW28" s="158" t="s">
        <v>128</v>
      </c>
      <c r="EX28" s="158" t="s">
        <v>128</v>
      </c>
      <c r="EY28" s="158" t="s">
        <v>128</v>
      </c>
      <c r="EZ28" s="158" t="s">
        <v>128</v>
      </c>
      <c r="FA28" s="158" t="s">
        <v>128</v>
      </c>
      <c r="FB28" s="158" t="s">
        <v>128</v>
      </c>
      <c r="FC28" s="158" t="s">
        <v>128</v>
      </c>
      <c r="FD28" s="158" t="s">
        <v>128</v>
      </c>
      <c r="FE28" s="158" t="s">
        <v>128</v>
      </c>
      <c r="FF28" s="158" t="s">
        <v>128</v>
      </c>
      <c r="FG28" s="158" t="s">
        <v>128</v>
      </c>
      <c r="FH28" s="158" t="s">
        <v>128</v>
      </c>
      <c r="FI28" s="158" t="s">
        <v>128</v>
      </c>
      <c r="FJ28" s="158" t="s">
        <v>128</v>
      </c>
      <c r="FK28" s="158" t="s">
        <v>128</v>
      </c>
      <c r="FL28" s="158" t="s">
        <v>128</v>
      </c>
      <c r="FM28" s="158" t="s">
        <v>128</v>
      </c>
      <c r="FN28" s="158" t="s">
        <v>128</v>
      </c>
      <c r="FO28" s="158" t="s">
        <v>128</v>
      </c>
      <c r="FP28" s="158" t="s">
        <v>128</v>
      </c>
      <c r="FQ28" s="158" t="s">
        <v>128</v>
      </c>
      <c r="FR28" s="158" t="s">
        <v>128</v>
      </c>
      <c r="FS28" s="158" t="s">
        <v>128</v>
      </c>
      <c r="FT28" s="158" t="s">
        <v>128</v>
      </c>
      <c r="FU28" s="158" t="s">
        <v>128</v>
      </c>
      <c r="FV28" s="158" t="s">
        <v>128</v>
      </c>
      <c r="FW28" s="158" t="s">
        <v>128</v>
      </c>
      <c r="FX28" s="158" t="s">
        <v>128</v>
      </c>
      <c r="FY28" s="158" t="s">
        <v>128</v>
      </c>
      <c r="FZ28" s="158" t="s">
        <v>128</v>
      </c>
      <c r="GA28" s="158" t="s">
        <v>128</v>
      </c>
      <c r="GB28" s="158" t="s">
        <v>128</v>
      </c>
      <c r="GC28" s="158" t="s">
        <v>128</v>
      </c>
      <c r="GD28" s="158" t="s">
        <v>128</v>
      </c>
      <c r="GE28" s="158" t="s">
        <v>128</v>
      </c>
      <c r="GF28" s="158" t="s">
        <v>128</v>
      </c>
      <c r="GG28" s="158" t="s">
        <v>128</v>
      </c>
      <c r="GH28" s="158" t="s">
        <v>128</v>
      </c>
      <c r="GI28" s="158" t="s">
        <v>128</v>
      </c>
      <c r="GJ28" s="158" t="s">
        <v>128</v>
      </c>
      <c r="GK28" s="158" t="s">
        <v>128</v>
      </c>
      <c r="GL28" s="158" t="s">
        <v>128</v>
      </c>
      <c r="GM28" s="158" t="s">
        <v>128</v>
      </c>
      <c r="GN28" s="158" t="s">
        <v>128</v>
      </c>
      <c r="GO28" s="158" t="s">
        <v>128</v>
      </c>
      <c r="GP28" s="158" t="s">
        <v>128</v>
      </c>
      <c r="GQ28" s="158" t="s">
        <v>128</v>
      </c>
      <c r="GR28" s="158" t="s">
        <v>128</v>
      </c>
      <c r="GS28" s="158" t="s">
        <v>128</v>
      </c>
      <c r="GT28" s="158" t="s">
        <v>128</v>
      </c>
      <c r="GU28" s="158" t="s">
        <v>128</v>
      </c>
      <c r="GV28" s="158" t="s">
        <v>128</v>
      </c>
      <c r="GW28" s="158" t="s">
        <v>128</v>
      </c>
      <c r="GX28" s="158" t="s">
        <v>128</v>
      </c>
      <c r="GY28" s="158" t="s">
        <v>128</v>
      </c>
      <c r="GZ28" s="158" t="s">
        <v>128</v>
      </c>
      <c r="HA28" s="158" t="s">
        <v>128</v>
      </c>
      <c r="HB28" s="158" t="s">
        <v>128</v>
      </c>
      <c r="HC28" s="158" t="s">
        <v>128</v>
      </c>
      <c r="HD28" s="158" t="s">
        <v>128</v>
      </c>
      <c r="HE28" s="158" t="s">
        <v>128</v>
      </c>
      <c r="HF28" s="158" t="s">
        <v>128</v>
      </c>
      <c r="HG28" s="158" t="s">
        <v>128</v>
      </c>
      <c r="HH28" s="158" t="s">
        <v>128</v>
      </c>
      <c r="HI28" s="158" t="s">
        <v>128</v>
      </c>
      <c r="HJ28" s="158" t="s">
        <v>128</v>
      </c>
      <c r="HK28" s="158" t="s">
        <v>128</v>
      </c>
      <c r="HL28" s="158" t="s">
        <v>128</v>
      </c>
      <c r="HM28" s="158" t="s">
        <v>128</v>
      </c>
      <c r="HN28" s="158" t="s">
        <v>128</v>
      </c>
      <c r="HO28" s="158" t="s">
        <v>128</v>
      </c>
      <c r="HP28" s="158" t="s">
        <v>128</v>
      </c>
      <c r="HQ28" s="158" t="s">
        <v>128</v>
      </c>
      <c r="HR28" s="158" t="s">
        <v>128</v>
      </c>
      <c r="HS28" s="158" t="s">
        <v>128</v>
      </c>
      <c r="HT28" s="158" t="s">
        <v>128</v>
      </c>
      <c r="HU28" s="158" t="s">
        <v>128</v>
      </c>
      <c r="HV28" s="158" t="s">
        <v>128</v>
      </c>
      <c r="HW28" s="158" t="s">
        <v>128</v>
      </c>
      <c r="HX28" s="158" t="s">
        <v>128</v>
      </c>
      <c r="HY28" s="158" t="s">
        <v>128</v>
      </c>
      <c r="HZ28" s="158" t="s">
        <v>128</v>
      </c>
      <c r="IA28" s="158" t="s">
        <v>128</v>
      </c>
      <c r="IB28" s="158" t="s">
        <v>128</v>
      </c>
      <c r="IC28" s="158" t="s">
        <v>128</v>
      </c>
      <c r="ID28" s="158" t="s">
        <v>128</v>
      </c>
      <c r="IE28" s="158" t="s">
        <v>128</v>
      </c>
      <c r="IF28" s="158" t="s">
        <v>128</v>
      </c>
      <c r="IG28" s="158" t="s">
        <v>128</v>
      </c>
      <c r="IH28" s="158" t="s">
        <v>128</v>
      </c>
      <c r="II28" s="158" t="s">
        <v>128</v>
      </c>
      <c r="IJ28" s="158" t="s">
        <v>128</v>
      </c>
      <c r="IK28" s="158" t="s">
        <v>128</v>
      </c>
      <c r="IL28" s="158" t="s">
        <v>128</v>
      </c>
      <c r="IM28" s="158" t="s">
        <v>128</v>
      </c>
      <c r="IN28" s="158" t="s">
        <v>128</v>
      </c>
      <c r="IO28" s="158" t="s">
        <v>128</v>
      </c>
      <c r="IP28" s="158" t="s">
        <v>128</v>
      </c>
      <c r="IQ28" s="158" t="s">
        <v>128</v>
      </c>
      <c r="IR28" s="158" t="s">
        <v>128</v>
      </c>
      <c r="IS28" s="158" t="s">
        <v>128</v>
      </c>
      <c r="IT28" s="158" t="s">
        <v>128</v>
      </c>
      <c r="IU28" s="158" t="s">
        <v>128</v>
      </c>
      <c r="IV28" s="158" t="s">
        <v>128</v>
      </c>
      <c r="IW28" s="158" t="s">
        <v>128</v>
      </c>
      <c r="IX28" s="158" t="s">
        <v>128</v>
      </c>
      <c r="IY28" s="158" t="s">
        <v>128</v>
      </c>
      <c r="IZ28" s="158" t="s">
        <v>128</v>
      </c>
      <c r="JA28" s="158" t="s">
        <v>128</v>
      </c>
      <c r="JB28" s="158" t="s">
        <v>128</v>
      </c>
      <c r="JC28" s="158" t="s">
        <v>128</v>
      </c>
      <c r="JD28" s="158" t="s">
        <v>128</v>
      </c>
      <c r="JE28" s="158" t="s">
        <v>128</v>
      </c>
      <c r="JF28" s="158" t="s">
        <v>128</v>
      </c>
      <c r="JG28" s="158" t="s">
        <v>128</v>
      </c>
      <c r="JH28" s="158" t="s">
        <v>128</v>
      </c>
      <c r="JI28" s="158" t="s">
        <v>128</v>
      </c>
      <c r="JJ28" s="158" t="s">
        <v>128</v>
      </c>
      <c r="JK28" s="158" t="s">
        <v>128</v>
      </c>
      <c r="JL28" s="158" t="s">
        <v>128</v>
      </c>
      <c r="JM28" s="158" t="s">
        <v>128</v>
      </c>
      <c r="JN28" s="158" t="s">
        <v>128</v>
      </c>
      <c r="JO28" s="158" t="s">
        <v>128</v>
      </c>
      <c r="JP28" s="158" t="s">
        <v>128</v>
      </c>
      <c r="JQ28" s="158" t="s">
        <v>128</v>
      </c>
      <c r="JR28" s="158" t="s">
        <v>128</v>
      </c>
      <c r="JS28" s="158" t="s">
        <v>128</v>
      </c>
      <c r="JT28" s="158" t="s">
        <v>128</v>
      </c>
      <c r="JU28" s="158" t="s">
        <v>128</v>
      </c>
      <c r="JV28" s="158" t="s">
        <v>128</v>
      </c>
      <c r="JW28" s="158" t="s">
        <v>128</v>
      </c>
      <c r="JX28" s="158" t="s">
        <v>128</v>
      </c>
      <c r="JY28" s="158" t="s">
        <v>128</v>
      </c>
      <c r="JZ28" s="158" t="s">
        <v>128</v>
      </c>
      <c r="KA28" s="158" t="s">
        <v>128</v>
      </c>
      <c r="KB28" s="158" t="s">
        <v>128</v>
      </c>
      <c r="KC28" s="158" t="s">
        <v>128</v>
      </c>
      <c r="KD28" s="158" t="s">
        <v>128</v>
      </c>
      <c r="KE28" s="158" t="s">
        <v>128</v>
      </c>
      <c r="KF28" s="158" t="s">
        <v>128</v>
      </c>
      <c r="KG28" s="158" t="s">
        <v>128</v>
      </c>
      <c r="KH28" s="158" t="s">
        <v>128</v>
      </c>
      <c r="KI28" s="158" t="s">
        <v>128</v>
      </c>
      <c r="KJ28" s="158" t="s">
        <v>128</v>
      </c>
      <c r="KK28" s="158" t="s">
        <v>128</v>
      </c>
      <c r="KL28" s="158" t="s">
        <v>128</v>
      </c>
      <c r="KM28" s="158" t="s">
        <v>128</v>
      </c>
      <c r="KN28" s="158" t="s">
        <v>128</v>
      </c>
      <c r="KO28" s="158" t="s">
        <v>128</v>
      </c>
      <c r="KP28" s="158" t="s">
        <v>128</v>
      </c>
      <c r="KQ28" s="158" t="s">
        <v>128</v>
      </c>
      <c r="KR28" s="158" t="s">
        <v>128</v>
      </c>
      <c r="KS28" s="158" t="s">
        <v>128</v>
      </c>
      <c r="KT28" s="158" t="s">
        <v>128</v>
      </c>
      <c r="KU28" s="158" t="s">
        <v>128</v>
      </c>
      <c r="KV28" s="158" t="s">
        <v>128</v>
      </c>
      <c r="KW28" s="158" t="s">
        <v>128</v>
      </c>
      <c r="KX28" s="158" t="s">
        <v>128</v>
      </c>
      <c r="KY28" s="158" t="s">
        <v>128</v>
      </c>
      <c r="KZ28" s="158" t="s">
        <v>128</v>
      </c>
      <c r="LA28" s="158" t="s">
        <v>128</v>
      </c>
      <c r="LB28" s="158" t="s">
        <v>128</v>
      </c>
      <c r="LC28" s="158" t="s">
        <v>128</v>
      </c>
      <c r="LD28" s="158" t="s">
        <v>128</v>
      </c>
      <c r="LE28" s="158" t="s">
        <v>128</v>
      </c>
      <c r="LF28" s="158" t="s">
        <v>128</v>
      </c>
      <c r="LG28" s="158" t="s">
        <v>128</v>
      </c>
      <c r="LH28" s="158" t="s">
        <v>128</v>
      </c>
      <c r="LI28" s="158" t="s">
        <v>128</v>
      </c>
      <c r="LJ28" s="158" t="s">
        <v>128</v>
      </c>
      <c r="LK28" s="158" t="s">
        <v>128</v>
      </c>
      <c r="LL28" s="158" t="s">
        <v>128</v>
      </c>
      <c r="LM28" s="158" t="s">
        <v>128</v>
      </c>
      <c r="LN28" s="158" t="s">
        <v>128</v>
      </c>
      <c r="LO28" s="158" t="s">
        <v>128</v>
      </c>
      <c r="LP28" s="158" t="s">
        <v>128</v>
      </c>
      <c r="LQ28" s="158" t="s">
        <v>128</v>
      </c>
      <c r="LR28" s="158" t="s">
        <v>128</v>
      </c>
      <c r="LS28" s="158" t="s">
        <v>128</v>
      </c>
      <c r="LT28" s="158" t="s">
        <v>128</v>
      </c>
      <c r="LU28" s="158" t="s">
        <v>128</v>
      </c>
      <c r="LV28" s="158" t="s">
        <v>128</v>
      </c>
      <c r="LW28" s="158" t="s">
        <v>128</v>
      </c>
      <c r="LX28" s="158" t="s">
        <v>128</v>
      </c>
      <c r="LY28" s="158" t="s">
        <v>128</v>
      </c>
      <c r="LZ28" s="158" t="s">
        <v>128</v>
      </c>
      <c r="MA28" s="158" t="s">
        <v>128</v>
      </c>
      <c r="MB28" s="158" t="s">
        <v>128</v>
      </c>
      <c r="MC28" s="158" t="s">
        <v>128</v>
      </c>
      <c r="MD28" s="158" t="s">
        <v>128</v>
      </c>
      <c r="ME28" s="158" t="s">
        <v>128</v>
      </c>
      <c r="MF28" s="158" t="s">
        <v>128</v>
      </c>
      <c r="MG28" s="158" t="s">
        <v>128</v>
      </c>
      <c r="MH28" s="158" t="s">
        <v>128</v>
      </c>
      <c r="MI28" s="158" t="s">
        <v>128</v>
      </c>
      <c r="MJ28" s="158" t="s">
        <v>128</v>
      </c>
      <c r="MK28" s="158" t="s">
        <v>128</v>
      </c>
      <c r="ML28" s="158" t="s">
        <v>128</v>
      </c>
      <c r="MM28" s="158" t="s">
        <v>128</v>
      </c>
      <c r="MN28" s="158" t="s">
        <v>128</v>
      </c>
      <c r="MO28" s="158" t="s">
        <v>128</v>
      </c>
      <c r="MP28" s="158" t="s">
        <v>128</v>
      </c>
      <c r="MQ28" s="158" t="s">
        <v>128</v>
      </c>
      <c r="MR28" s="158" t="s">
        <v>128</v>
      </c>
      <c r="MS28" s="158" t="s">
        <v>128</v>
      </c>
      <c r="MT28" s="158" t="s">
        <v>128</v>
      </c>
      <c r="MU28" s="158" t="s">
        <v>128</v>
      </c>
      <c r="MV28" s="158" t="s">
        <v>128</v>
      </c>
      <c r="MW28" s="158" t="s">
        <v>128</v>
      </c>
      <c r="MX28" s="158" t="s">
        <v>128</v>
      </c>
      <c r="MY28" s="158" t="s">
        <v>128</v>
      </c>
      <c r="MZ28" s="158" t="s">
        <v>128</v>
      </c>
      <c r="NA28" s="158" t="s">
        <v>128</v>
      </c>
      <c r="NB28" s="158" t="s">
        <v>128</v>
      </c>
      <c r="NC28" s="158" t="s">
        <v>128</v>
      </c>
      <c r="ND28" s="158" t="s">
        <v>128</v>
      </c>
      <c r="NE28" s="158" t="s">
        <v>128</v>
      </c>
      <c r="NF28" s="158" t="s">
        <v>128</v>
      </c>
      <c r="NG28" s="158" t="s">
        <v>128</v>
      </c>
      <c r="NH28" s="158" t="s">
        <v>128</v>
      </c>
      <c r="NI28" s="158" t="s">
        <v>128</v>
      </c>
      <c r="NJ28" s="158" t="s">
        <v>128</v>
      </c>
      <c r="NK28" s="158" t="s">
        <v>128</v>
      </c>
      <c r="NL28" s="158" t="s">
        <v>128</v>
      </c>
      <c r="NM28" s="158" t="s">
        <v>128</v>
      </c>
      <c r="NN28" s="158" t="s">
        <v>128</v>
      </c>
      <c r="NO28" s="158" t="s">
        <v>128</v>
      </c>
      <c r="NP28" s="158" t="s">
        <v>128</v>
      </c>
      <c r="NQ28" s="158" t="s">
        <v>128</v>
      </c>
      <c r="NR28" s="158" t="s">
        <v>128</v>
      </c>
      <c r="NS28" s="158" t="s">
        <v>128</v>
      </c>
      <c r="NT28" s="158" t="s">
        <v>128</v>
      </c>
      <c r="NU28" s="158" t="s">
        <v>128</v>
      </c>
      <c r="NV28" s="158" t="s">
        <v>128</v>
      </c>
      <c r="NW28" s="158" t="s">
        <v>128</v>
      </c>
      <c r="NX28" s="158" t="s">
        <v>128</v>
      </c>
      <c r="NY28" s="158" t="s">
        <v>128</v>
      </c>
      <c r="NZ28" s="158" t="s">
        <v>128</v>
      </c>
      <c r="OA28" s="158" t="s">
        <v>128</v>
      </c>
      <c r="OB28" s="158" t="s">
        <v>128</v>
      </c>
      <c r="OC28" s="158" t="s">
        <v>128</v>
      </c>
      <c r="OD28" s="158" t="s">
        <v>128</v>
      </c>
      <c r="OE28" s="170" t="s">
        <v>128</v>
      </c>
      <c r="OF28" s="181"/>
      <c r="OG28" s="174">
        <f t="shared" si="9"/>
        <v>38.1</v>
      </c>
      <c r="OH28" s="66" t="str">
        <f t="shared" si="10"/>
        <v>kg/GJ delivered</v>
      </c>
      <c r="OI28" s="118">
        <f t="shared" si="11"/>
        <v>1.06</v>
      </c>
      <c r="OJ28" s="66" t="str">
        <f t="shared" si="12"/>
        <v>kg/GJ delivered</v>
      </c>
      <c r="OK28" s="66" t="str">
        <f t="shared" si="13"/>
        <v/>
      </c>
      <c r="OL28" s="66" t="str">
        <f t="shared" si="14"/>
        <v/>
      </c>
      <c r="OM28" s="159">
        <f t="shared" si="15"/>
        <v>333</v>
      </c>
      <c r="ON28" s="66" t="str">
        <f t="shared" si="16"/>
        <v>kg/GJ delivered</v>
      </c>
      <c r="OO28" s="118">
        <f t="shared" si="17"/>
        <v>1.6</v>
      </c>
      <c r="OP28" s="66" t="str">
        <f t="shared" si="18"/>
        <v>kg/GJ delivered</v>
      </c>
      <c r="OQ28" s="118">
        <f t="shared" si="19"/>
        <v>3.2</v>
      </c>
      <c r="OR28" s="66" t="str">
        <f t="shared" si="20"/>
        <v>kg/GJ delivered</v>
      </c>
      <c r="OS28" s="66" t="str">
        <f t="shared" si="21"/>
        <v/>
      </c>
      <c r="OT28" s="66" t="str">
        <f t="shared" si="22"/>
        <v/>
      </c>
      <c r="OU28" s="66" t="str">
        <f t="shared" si="23"/>
        <v/>
      </c>
      <c r="OV28" s="66" t="str">
        <f t="shared" si="24"/>
        <v/>
      </c>
      <c r="OW28" s="66" t="str">
        <f t="shared" si="25"/>
        <v/>
      </c>
      <c r="OX28" s="66" t="str">
        <f t="shared" si="26"/>
        <v/>
      </c>
      <c r="OY28" s="66" t="str">
        <f t="shared" si="27"/>
        <v/>
      </c>
      <c r="OZ28" s="66" t="str">
        <f t="shared" si="28"/>
        <v/>
      </c>
      <c r="PA28" s="66" t="str">
        <f t="shared" si="29"/>
        <v/>
      </c>
      <c r="PB28" s="66" t="str">
        <f t="shared" si="30"/>
        <v/>
      </c>
      <c r="PC28" s="66" t="str">
        <f t="shared" si="31"/>
        <v/>
      </c>
      <c r="PD28" s="66" t="str">
        <f t="shared" si="32"/>
        <v/>
      </c>
      <c r="PE28" s="66" t="str">
        <f t="shared" si="33"/>
        <v/>
      </c>
      <c r="PF28" s="66" t="str">
        <f t="shared" si="34"/>
        <v/>
      </c>
      <c r="PG28" s="66" t="str">
        <f t="shared" si="35"/>
        <v/>
      </c>
      <c r="PH28" s="66" t="str">
        <f t="shared" si="36"/>
        <v/>
      </c>
      <c r="PI28" s="66" t="str">
        <f t="shared" si="37"/>
        <v/>
      </c>
      <c r="PJ28" s="66" t="str">
        <f t="shared" si="38"/>
        <v/>
      </c>
      <c r="PK28" s="66" t="str">
        <f t="shared" si="39"/>
        <v/>
      </c>
      <c r="PL28" s="66" t="str">
        <f t="shared" si="40"/>
        <v/>
      </c>
      <c r="PM28" s="66" t="str">
        <f t="shared" si="41"/>
        <v/>
      </c>
      <c r="PN28" s="66" t="str">
        <f t="shared" si="42"/>
        <v/>
      </c>
      <c r="PO28" s="66" t="str">
        <f t="shared" si="43"/>
        <v/>
      </c>
      <c r="PP28" s="66" t="str">
        <f t="shared" si="44"/>
        <v/>
      </c>
      <c r="PQ28" s="66" t="str">
        <f t="shared" si="45"/>
        <v/>
      </c>
      <c r="PR28" s="66" t="str">
        <f t="shared" si="46"/>
        <v/>
      </c>
      <c r="PS28" s="66" t="str">
        <f t="shared" si="47"/>
        <v/>
      </c>
      <c r="PT28" s="66" t="str">
        <f t="shared" si="48"/>
        <v/>
      </c>
      <c r="PU28" s="66" t="str">
        <f t="shared" si="49"/>
        <v/>
      </c>
      <c r="PV28" s="66" t="str">
        <f t="shared" si="50"/>
        <v/>
      </c>
      <c r="PW28" s="66" t="str">
        <f t="shared" si="51"/>
        <v/>
      </c>
      <c r="PX28" s="66" t="str">
        <f t="shared" si="52"/>
        <v/>
      </c>
      <c r="PY28" s="66" t="str">
        <f t="shared" si="53"/>
        <v/>
      </c>
      <c r="PZ28" s="66" t="str">
        <f t="shared" si="54"/>
        <v/>
      </c>
      <c r="QA28" s="66" t="str">
        <f t="shared" si="55"/>
        <v/>
      </c>
      <c r="QB28" s="66" t="str">
        <f t="shared" si="56"/>
        <v/>
      </c>
      <c r="QC28" s="66" t="str">
        <f t="shared" si="57"/>
        <v/>
      </c>
      <c r="QD28" s="66" t="str">
        <f t="shared" si="58"/>
        <v/>
      </c>
      <c r="QE28" s="66" t="str">
        <f t="shared" si="59"/>
        <v/>
      </c>
      <c r="QF28" s="66" t="str">
        <f t="shared" si="60"/>
        <v/>
      </c>
      <c r="QG28" s="66" t="str">
        <f t="shared" si="61"/>
        <v/>
      </c>
      <c r="QH28" s="66" t="str">
        <f t="shared" si="62"/>
        <v/>
      </c>
      <c r="QI28" s="66" t="str">
        <f t="shared" si="63"/>
        <v/>
      </c>
      <c r="QJ28" s="66" t="str">
        <f t="shared" si="64"/>
        <v/>
      </c>
      <c r="QK28" s="66" t="str">
        <f t="shared" si="65"/>
        <v/>
      </c>
      <c r="QL28" s="66" t="str">
        <f t="shared" si="66"/>
        <v/>
      </c>
      <c r="QM28" s="66" t="str">
        <f t="shared" si="67"/>
        <v/>
      </c>
      <c r="QN28" s="66" t="str">
        <f t="shared" si="68"/>
        <v/>
      </c>
      <c r="QO28" s="66" t="str">
        <f t="shared" si="69"/>
        <v/>
      </c>
      <c r="QP28" s="66" t="str">
        <f t="shared" si="70"/>
        <v/>
      </c>
      <c r="QQ28" s="66" t="str">
        <f t="shared" si="71"/>
        <v/>
      </c>
      <c r="QR28" s="66" t="str">
        <f t="shared" si="72"/>
        <v/>
      </c>
      <c r="QS28" s="66" t="str">
        <f t="shared" si="73"/>
        <v/>
      </c>
      <c r="QT28" s="66" t="str">
        <f t="shared" si="74"/>
        <v/>
      </c>
      <c r="QU28" s="66" t="str">
        <f t="shared" si="75"/>
        <v/>
      </c>
      <c r="QV28" s="66" t="str">
        <f t="shared" si="76"/>
        <v/>
      </c>
      <c r="QW28" s="66" t="str">
        <f t="shared" si="77"/>
        <v/>
      </c>
      <c r="QX28" s="66" t="str">
        <f t="shared" si="78"/>
        <v/>
      </c>
      <c r="QY28" s="66" t="str">
        <f t="shared" si="79"/>
        <v/>
      </c>
      <c r="QZ28" s="66" t="str">
        <f t="shared" si="80"/>
        <v/>
      </c>
      <c r="RA28" s="66" t="str">
        <f t="shared" si="81"/>
        <v/>
      </c>
      <c r="RB28" s="66" t="str">
        <f t="shared" si="82"/>
        <v/>
      </c>
      <c r="RC28" s="66" t="str">
        <f t="shared" si="83"/>
        <v/>
      </c>
      <c r="RD28" s="66" t="str">
        <f t="shared" si="84"/>
        <v/>
      </c>
      <c r="RE28" s="66" t="str">
        <f t="shared" si="85"/>
        <v/>
      </c>
      <c r="RF28" s="66" t="str">
        <f t="shared" si="86"/>
        <v/>
      </c>
      <c r="RG28" s="66" t="str">
        <f t="shared" si="87"/>
        <v/>
      </c>
      <c r="RH28" s="66" t="str">
        <f t="shared" si="88"/>
        <v/>
      </c>
      <c r="RI28" s="66" t="str">
        <f t="shared" si="89"/>
        <v/>
      </c>
      <c r="RJ28" s="66" t="str">
        <f t="shared" si="90"/>
        <v/>
      </c>
      <c r="RK28" s="66" t="str">
        <f t="shared" si="91"/>
        <v/>
      </c>
      <c r="RL28" s="66" t="str">
        <f t="shared" si="92"/>
        <v/>
      </c>
      <c r="RM28" s="66" t="str">
        <f t="shared" si="93"/>
        <v/>
      </c>
      <c r="RN28" s="66" t="str">
        <f t="shared" si="94"/>
        <v/>
      </c>
      <c r="RO28" s="66" t="str">
        <f t="shared" si="95"/>
        <v/>
      </c>
      <c r="RP28" s="66" t="str">
        <f t="shared" si="96"/>
        <v/>
      </c>
      <c r="RQ28" s="66" t="str">
        <f t="shared" si="97"/>
        <v/>
      </c>
      <c r="RR28" s="66" t="str">
        <f t="shared" si="98"/>
        <v/>
      </c>
      <c r="RS28" s="66" t="str">
        <f t="shared" si="99"/>
        <v/>
      </c>
      <c r="RT28" s="66" t="str">
        <f t="shared" si="100"/>
        <v/>
      </c>
      <c r="RU28" s="66" t="str">
        <f t="shared" si="101"/>
        <v/>
      </c>
      <c r="RV28" s="66" t="str">
        <f t="shared" si="102"/>
        <v/>
      </c>
      <c r="RW28" s="66" t="str">
        <f t="shared" si="103"/>
        <v/>
      </c>
      <c r="RX28" s="66" t="str">
        <f t="shared" si="104"/>
        <v/>
      </c>
      <c r="RY28" s="66" t="str">
        <f t="shared" si="105"/>
        <v/>
      </c>
      <c r="RZ28" s="66" t="str">
        <f t="shared" si="106"/>
        <v/>
      </c>
      <c r="SA28" s="66" t="str">
        <f t="shared" si="107"/>
        <v/>
      </c>
      <c r="SB28" s="66" t="str">
        <f t="shared" si="108"/>
        <v/>
      </c>
      <c r="SC28" s="66" t="str">
        <f t="shared" si="109"/>
        <v/>
      </c>
      <c r="SD28" s="66" t="str">
        <f t="shared" si="110"/>
        <v/>
      </c>
      <c r="SE28" s="66" t="str">
        <f t="shared" si="111"/>
        <v/>
      </c>
      <c r="SF28" s="66" t="str">
        <f t="shared" si="112"/>
        <v/>
      </c>
      <c r="SG28" s="66" t="str">
        <f t="shared" si="113"/>
        <v/>
      </c>
      <c r="SH28" s="66" t="str">
        <f t="shared" si="114"/>
        <v/>
      </c>
      <c r="SI28" s="66" t="str">
        <f t="shared" si="115"/>
        <v/>
      </c>
      <c r="SJ28" s="66" t="str">
        <f t="shared" si="116"/>
        <v/>
      </c>
      <c r="SK28" s="66" t="str">
        <f t="shared" si="117"/>
        <v/>
      </c>
      <c r="SL28" s="66" t="str">
        <f t="shared" si="118"/>
        <v/>
      </c>
      <c r="SM28" s="66" t="str">
        <f t="shared" si="119"/>
        <v/>
      </c>
      <c r="SN28" s="66" t="str">
        <f t="shared" si="120"/>
        <v/>
      </c>
      <c r="SO28" s="66" t="str">
        <f t="shared" si="121"/>
        <v/>
      </c>
      <c r="SP28" s="66" t="str">
        <f t="shared" si="122"/>
        <v/>
      </c>
      <c r="SQ28" s="66" t="str">
        <f t="shared" si="123"/>
        <v/>
      </c>
      <c r="SR28" s="66" t="str">
        <f t="shared" si="124"/>
        <v/>
      </c>
      <c r="SS28" s="66" t="str">
        <f t="shared" si="125"/>
        <v/>
      </c>
      <c r="ST28" s="66" t="str">
        <f t="shared" si="126"/>
        <v/>
      </c>
      <c r="SU28" s="66" t="str">
        <f t="shared" si="127"/>
        <v/>
      </c>
      <c r="SV28" s="66" t="str">
        <f t="shared" si="128"/>
        <v/>
      </c>
      <c r="SW28" s="66" t="str">
        <f t="shared" si="129"/>
        <v/>
      </c>
      <c r="SX28" s="66" t="str">
        <f t="shared" si="130"/>
        <v/>
      </c>
      <c r="SY28" s="66" t="str">
        <f t="shared" si="131"/>
        <v/>
      </c>
      <c r="SZ28" s="66" t="str">
        <f t="shared" si="132"/>
        <v/>
      </c>
      <c r="TA28" s="66" t="str">
        <f t="shared" si="133"/>
        <v/>
      </c>
      <c r="TB28" s="66" t="str">
        <f t="shared" si="134"/>
        <v/>
      </c>
      <c r="TC28" s="66" t="str">
        <f t="shared" si="135"/>
        <v/>
      </c>
      <c r="TD28" s="66" t="str">
        <f t="shared" si="136"/>
        <v/>
      </c>
      <c r="TE28" s="66" t="str">
        <f t="shared" si="137"/>
        <v/>
      </c>
      <c r="TF28" s="66" t="str">
        <f t="shared" si="138"/>
        <v/>
      </c>
      <c r="TG28" s="66" t="str">
        <f t="shared" si="139"/>
        <v/>
      </c>
      <c r="TH28" s="66" t="str">
        <f t="shared" si="140"/>
        <v/>
      </c>
      <c r="TI28" s="66" t="str">
        <f t="shared" si="141"/>
        <v/>
      </c>
      <c r="TJ28" s="66" t="str">
        <f t="shared" si="142"/>
        <v/>
      </c>
      <c r="TK28" s="66" t="str">
        <f t="shared" si="143"/>
        <v/>
      </c>
      <c r="TL28" s="66" t="str">
        <f t="shared" si="144"/>
        <v/>
      </c>
      <c r="TM28" s="66" t="str">
        <f t="shared" si="145"/>
        <v/>
      </c>
      <c r="TN28" s="66" t="str">
        <f t="shared" si="146"/>
        <v/>
      </c>
      <c r="TO28" s="66" t="str">
        <f t="shared" si="147"/>
        <v/>
      </c>
      <c r="TP28" s="66" t="str">
        <f t="shared" si="148"/>
        <v/>
      </c>
      <c r="TQ28" s="66" t="str">
        <f t="shared" si="149"/>
        <v/>
      </c>
      <c r="TR28" s="66" t="str">
        <f t="shared" si="150"/>
        <v/>
      </c>
      <c r="TS28" s="66" t="str">
        <f t="shared" si="151"/>
        <v/>
      </c>
      <c r="TT28" s="66" t="str">
        <f t="shared" si="152"/>
        <v/>
      </c>
      <c r="TU28" s="66" t="str">
        <f t="shared" si="153"/>
        <v/>
      </c>
      <c r="TV28" s="66" t="str">
        <f t="shared" si="154"/>
        <v/>
      </c>
      <c r="TW28" s="66" t="str">
        <f t="shared" si="155"/>
        <v/>
      </c>
      <c r="TX28" s="66" t="str">
        <f t="shared" si="156"/>
        <v/>
      </c>
      <c r="TY28" s="66" t="str">
        <f t="shared" si="157"/>
        <v/>
      </c>
      <c r="TZ28" s="66" t="str">
        <f t="shared" si="158"/>
        <v/>
      </c>
      <c r="UA28" s="66" t="str">
        <f t="shared" si="159"/>
        <v/>
      </c>
      <c r="UB28" s="66" t="str">
        <f t="shared" si="160"/>
        <v/>
      </c>
      <c r="UC28" s="66" t="str">
        <f t="shared" si="161"/>
        <v/>
      </c>
      <c r="UD28" s="66" t="str">
        <f t="shared" si="162"/>
        <v/>
      </c>
      <c r="UE28" s="66" t="str">
        <f t="shared" si="163"/>
        <v/>
      </c>
      <c r="UF28" s="66" t="str">
        <f t="shared" si="164"/>
        <v/>
      </c>
      <c r="UG28" s="66" t="str">
        <f t="shared" si="165"/>
        <v/>
      </c>
      <c r="UH28" s="66" t="str">
        <f t="shared" si="166"/>
        <v/>
      </c>
      <c r="UI28" s="66" t="str">
        <f t="shared" si="167"/>
        <v/>
      </c>
      <c r="UJ28" s="66" t="str">
        <f t="shared" si="168"/>
        <v/>
      </c>
      <c r="UK28" s="66" t="str">
        <f t="shared" si="169"/>
        <v/>
      </c>
      <c r="UL28" s="66" t="str">
        <f t="shared" si="170"/>
        <v/>
      </c>
      <c r="UM28" s="66" t="str">
        <f t="shared" si="171"/>
        <v/>
      </c>
      <c r="UN28" s="66" t="str">
        <f t="shared" si="172"/>
        <v/>
      </c>
      <c r="UO28" s="66" t="str">
        <f t="shared" si="173"/>
        <v/>
      </c>
      <c r="UP28" s="66" t="str">
        <f t="shared" si="174"/>
        <v/>
      </c>
      <c r="UQ28" s="66" t="str">
        <f t="shared" si="175"/>
        <v/>
      </c>
      <c r="UR28" s="66" t="str">
        <f t="shared" si="176"/>
        <v/>
      </c>
      <c r="US28" s="66" t="str">
        <f t="shared" si="177"/>
        <v/>
      </c>
      <c r="UT28" s="66" t="str">
        <f t="shared" si="178"/>
        <v/>
      </c>
      <c r="UU28" s="66" t="str">
        <f t="shared" si="179"/>
        <v/>
      </c>
      <c r="UV28" s="66" t="str">
        <f t="shared" si="180"/>
        <v/>
      </c>
      <c r="UW28" s="66" t="str">
        <f t="shared" si="181"/>
        <v/>
      </c>
      <c r="UX28" s="66" t="str">
        <f t="shared" si="182"/>
        <v/>
      </c>
      <c r="UY28" s="66" t="str">
        <f t="shared" si="183"/>
        <v/>
      </c>
      <c r="UZ28" s="66" t="str">
        <f t="shared" si="184"/>
        <v/>
      </c>
      <c r="VA28" s="66" t="str">
        <f t="shared" si="185"/>
        <v/>
      </c>
      <c r="VB28" s="66" t="str">
        <f t="shared" si="186"/>
        <v/>
      </c>
      <c r="VC28" s="66" t="str">
        <f t="shared" si="187"/>
        <v/>
      </c>
      <c r="VD28" s="66" t="str">
        <f t="shared" si="188"/>
        <v/>
      </c>
      <c r="VE28" s="66" t="str">
        <f t="shared" si="189"/>
        <v/>
      </c>
      <c r="VF28" s="66" t="str">
        <f t="shared" si="190"/>
        <v/>
      </c>
      <c r="VG28" s="66" t="str">
        <f t="shared" si="191"/>
        <v/>
      </c>
      <c r="VH28" s="66" t="str">
        <f t="shared" si="192"/>
        <v/>
      </c>
      <c r="VI28" s="66" t="str">
        <f t="shared" si="193"/>
        <v/>
      </c>
      <c r="VJ28" s="66" t="str">
        <f t="shared" si="194"/>
        <v/>
      </c>
      <c r="VK28" s="66" t="str">
        <f t="shared" si="195"/>
        <v/>
      </c>
      <c r="VL28" s="66" t="str">
        <f t="shared" si="196"/>
        <v/>
      </c>
      <c r="VM28" s="66" t="str">
        <f t="shared" si="197"/>
        <v/>
      </c>
      <c r="VN28" s="66" t="str">
        <f t="shared" si="198"/>
        <v/>
      </c>
      <c r="VO28" s="66" t="str">
        <f t="shared" si="199"/>
        <v/>
      </c>
      <c r="VP28" s="66" t="str">
        <f t="shared" si="200"/>
        <v/>
      </c>
      <c r="VQ28" s="66" t="str">
        <f t="shared" si="201"/>
        <v/>
      </c>
      <c r="VR28" s="66" t="str">
        <f t="shared" si="202"/>
        <v/>
      </c>
      <c r="VS28" s="66" t="str">
        <f t="shared" si="203"/>
        <v/>
      </c>
      <c r="VT28" s="66" t="str">
        <f t="shared" si="204"/>
        <v/>
      </c>
      <c r="VU28" s="66" t="str">
        <f t="shared" si="205"/>
        <v/>
      </c>
      <c r="VV28" s="66" t="str">
        <f t="shared" si="206"/>
        <v/>
      </c>
      <c r="VW28" s="66" t="str">
        <f t="shared" si="207"/>
        <v/>
      </c>
      <c r="VX28" s="66" t="str">
        <f t="shared" si="208"/>
        <v/>
      </c>
      <c r="VY28" s="66" t="str">
        <f t="shared" si="209"/>
        <v/>
      </c>
      <c r="VZ28" s="66" t="str">
        <f t="shared" si="210"/>
        <v/>
      </c>
      <c r="WA28" s="66" t="str">
        <f t="shared" si="211"/>
        <v/>
      </c>
      <c r="WB28" s="66" t="str">
        <f t="shared" si="212"/>
        <v/>
      </c>
      <c r="WC28" s="66" t="str">
        <f t="shared" si="213"/>
        <v/>
      </c>
      <c r="WD28" s="66" t="str">
        <f t="shared" si="214"/>
        <v/>
      </c>
      <c r="WE28" s="66" t="str">
        <f t="shared" si="215"/>
        <v/>
      </c>
      <c r="WF28" s="66" t="str">
        <f t="shared" si="216"/>
        <v/>
      </c>
      <c r="WG28" s="66" t="str">
        <f t="shared" si="217"/>
        <v/>
      </c>
      <c r="WH28" s="66" t="str">
        <f t="shared" si="218"/>
        <v/>
      </c>
      <c r="WI28" s="66" t="str">
        <f t="shared" si="219"/>
        <v/>
      </c>
      <c r="WJ28" s="66" t="str">
        <f t="shared" si="220"/>
        <v/>
      </c>
      <c r="WK28" s="66" t="str">
        <f t="shared" si="221"/>
        <v/>
      </c>
      <c r="WL28" s="66" t="str">
        <f t="shared" si="222"/>
        <v/>
      </c>
      <c r="WM28" s="66" t="str">
        <f t="shared" si="223"/>
        <v/>
      </c>
      <c r="WN28" s="66" t="str">
        <f t="shared" si="224"/>
        <v/>
      </c>
      <c r="WO28" s="66" t="str">
        <f t="shared" si="225"/>
        <v/>
      </c>
      <c r="WP28" s="66" t="str">
        <f t="shared" si="226"/>
        <v/>
      </c>
      <c r="WQ28" s="66" t="str">
        <f t="shared" si="227"/>
        <v/>
      </c>
      <c r="WR28" s="66" t="str">
        <f t="shared" si="228"/>
        <v/>
      </c>
      <c r="WS28" s="66" t="str">
        <f t="shared" si="229"/>
        <v/>
      </c>
      <c r="WT28" s="66" t="str">
        <f t="shared" si="230"/>
        <v/>
      </c>
      <c r="WU28" s="66" t="str">
        <f t="shared" si="231"/>
        <v/>
      </c>
      <c r="WV28" s="66" t="str">
        <f t="shared" si="232"/>
        <v/>
      </c>
      <c r="WW28" s="66" t="str">
        <f t="shared" si="233"/>
        <v/>
      </c>
      <c r="WX28" s="66" t="str">
        <f t="shared" si="234"/>
        <v/>
      </c>
      <c r="WY28" s="66" t="str">
        <f t="shared" si="235"/>
        <v/>
      </c>
      <c r="WZ28" s="66" t="str">
        <f t="shared" si="236"/>
        <v/>
      </c>
      <c r="XA28" s="66" t="str">
        <f t="shared" si="237"/>
        <v/>
      </c>
      <c r="XB28" s="66" t="str">
        <f t="shared" si="238"/>
        <v/>
      </c>
      <c r="XC28" s="66" t="str">
        <f t="shared" si="239"/>
        <v/>
      </c>
      <c r="XD28" s="66" t="str">
        <f t="shared" si="240"/>
        <v/>
      </c>
      <c r="XE28" s="66" t="str">
        <f t="shared" si="241"/>
        <v/>
      </c>
      <c r="XF28" s="66" t="str">
        <f t="shared" si="242"/>
        <v/>
      </c>
      <c r="XG28" s="66" t="str">
        <f t="shared" si="243"/>
        <v/>
      </c>
      <c r="XH28" s="66" t="str">
        <f t="shared" si="244"/>
        <v/>
      </c>
      <c r="XI28" s="66" t="str">
        <f t="shared" si="245"/>
        <v/>
      </c>
      <c r="XJ28" s="66" t="str">
        <f t="shared" si="246"/>
        <v/>
      </c>
      <c r="XK28" s="66" t="str">
        <f t="shared" si="247"/>
        <v/>
      </c>
      <c r="XL28" s="66" t="str">
        <f t="shared" si="248"/>
        <v/>
      </c>
      <c r="XM28" s="66" t="str">
        <f t="shared" si="249"/>
        <v/>
      </c>
      <c r="XN28" s="66" t="str">
        <f t="shared" si="250"/>
        <v/>
      </c>
      <c r="XO28" s="66" t="str">
        <f t="shared" si="251"/>
        <v/>
      </c>
      <c r="XP28" s="66" t="str">
        <f t="shared" si="252"/>
        <v/>
      </c>
      <c r="XQ28" s="66" t="str">
        <f t="shared" si="253"/>
        <v/>
      </c>
      <c r="XR28" s="66" t="str">
        <f t="shared" si="254"/>
        <v/>
      </c>
      <c r="XS28" s="66" t="str">
        <f t="shared" si="255"/>
        <v/>
      </c>
      <c r="XT28" s="66" t="str">
        <f t="shared" si="256"/>
        <v/>
      </c>
      <c r="XU28" s="66" t="str">
        <f t="shared" si="257"/>
        <v/>
      </c>
      <c r="XV28" s="66" t="str">
        <f t="shared" si="258"/>
        <v/>
      </c>
      <c r="XW28" s="66" t="str">
        <f t="shared" si="259"/>
        <v/>
      </c>
      <c r="XX28" s="66" t="str">
        <f t="shared" si="260"/>
        <v/>
      </c>
      <c r="XY28" s="66" t="str">
        <f t="shared" si="261"/>
        <v/>
      </c>
      <c r="XZ28" s="66" t="str">
        <f t="shared" si="262"/>
        <v/>
      </c>
      <c r="YA28" s="66" t="str">
        <f t="shared" si="263"/>
        <v/>
      </c>
      <c r="YB28" s="66" t="str">
        <f t="shared" si="264"/>
        <v/>
      </c>
      <c r="YC28" s="66" t="str">
        <f t="shared" si="265"/>
        <v/>
      </c>
      <c r="YD28" s="66" t="str">
        <f t="shared" si="266"/>
        <v/>
      </c>
      <c r="YE28" s="66" t="str">
        <f t="shared" si="267"/>
        <v/>
      </c>
      <c r="YF28" s="66" t="str">
        <f t="shared" si="268"/>
        <v/>
      </c>
      <c r="YG28" s="66" t="str">
        <f t="shared" si="269"/>
        <v/>
      </c>
      <c r="YH28" s="66" t="str">
        <f t="shared" si="270"/>
        <v/>
      </c>
      <c r="YI28" s="66" t="str">
        <f t="shared" si="271"/>
        <v/>
      </c>
      <c r="YJ28" s="66" t="str">
        <f t="shared" si="272"/>
        <v/>
      </c>
      <c r="YK28" s="66" t="str">
        <f t="shared" si="273"/>
        <v/>
      </c>
      <c r="YL28" s="66" t="str">
        <f t="shared" si="274"/>
        <v/>
      </c>
      <c r="YM28" s="66" t="str">
        <f t="shared" si="275"/>
        <v/>
      </c>
      <c r="YN28" s="66" t="str">
        <f t="shared" si="276"/>
        <v/>
      </c>
      <c r="YO28" s="66" t="str">
        <f t="shared" si="277"/>
        <v/>
      </c>
      <c r="YP28" s="66" t="str">
        <f t="shared" si="278"/>
        <v/>
      </c>
      <c r="YQ28" s="66" t="str">
        <f t="shared" si="279"/>
        <v/>
      </c>
      <c r="YR28" s="66" t="str">
        <f t="shared" si="280"/>
        <v/>
      </c>
      <c r="YS28" s="66" t="str">
        <f t="shared" si="281"/>
        <v/>
      </c>
      <c r="YT28" s="66" t="str">
        <f t="shared" si="282"/>
        <v/>
      </c>
      <c r="YU28" s="66" t="str">
        <f t="shared" si="283"/>
        <v/>
      </c>
      <c r="YV28" s="66" t="str">
        <f t="shared" si="284"/>
        <v/>
      </c>
      <c r="YW28" s="66" t="str">
        <f t="shared" si="285"/>
        <v/>
      </c>
      <c r="YX28" s="66" t="str">
        <f t="shared" si="286"/>
        <v/>
      </c>
      <c r="YY28" s="66" t="str">
        <f t="shared" si="287"/>
        <v/>
      </c>
      <c r="YZ28" s="66" t="str">
        <f t="shared" si="288"/>
        <v/>
      </c>
      <c r="ZA28" s="66" t="str">
        <f t="shared" si="289"/>
        <v/>
      </c>
      <c r="ZB28" s="66" t="str">
        <f t="shared" si="290"/>
        <v/>
      </c>
      <c r="ZC28" s="66" t="str">
        <f t="shared" si="291"/>
        <v/>
      </c>
      <c r="ZD28" s="66" t="str">
        <f t="shared" si="292"/>
        <v/>
      </c>
      <c r="ZE28" s="66" t="str">
        <f t="shared" si="293"/>
        <v/>
      </c>
      <c r="ZF28" s="66" t="str">
        <f t="shared" si="294"/>
        <v/>
      </c>
      <c r="ZG28" s="66" t="str">
        <f t="shared" si="295"/>
        <v/>
      </c>
      <c r="ZH28" s="66" t="str">
        <f t="shared" si="296"/>
        <v/>
      </c>
      <c r="ZI28" s="66" t="str">
        <f t="shared" si="297"/>
        <v/>
      </c>
      <c r="ZJ28" s="66" t="str">
        <f t="shared" si="298"/>
        <v/>
      </c>
      <c r="ZK28" s="66" t="str">
        <f t="shared" si="299"/>
        <v/>
      </c>
      <c r="ZL28" s="66" t="str">
        <f t="shared" si="300"/>
        <v/>
      </c>
      <c r="ZM28" s="66" t="str">
        <f t="shared" si="301"/>
        <v/>
      </c>
      <c r="ZN28" s="66" t="str">
        <f t="shared" si="302"/>
        <v/>
      </c>
      <c r="ZO28" s="66" t="str">
        <f t="shared" si="303"/>
        <v/>
      </c>
      <c r="ZP28" s="66" t="str">
        <f t="shared" si="304"/>
        <v/>
      </c>
      <c r="ZQ28" s="66" t="str">
        <f t="shared" si="305"/>
        <v/>
      </c>
      <c r="ZR28" s="66" t="str">
        <f t="shared" si="306"/>
        <v/>
      </c>
      <c r="ZS28" s="66" t="str">
        <f t="shared" si="307"/>
        <v/>
      </c>
      <c r="ZT28" s="66" t="str">
        <f t="shared" si="308"/>
        <v/>
      </c>
      <c r="ZU28" s="66" t="str">
        <f t="shared" si="309"/>
        <v/>
      </c>
      <c r="ZV28" s="66" t="str">
        <f t="shared" si="310"/>
        <v/>
      </c>
      <c r="ZW28" s="66" t="str">
        <f t="shared" si="311"/>
        <v/>
      </c>
      <c r="ZX28" s="66" t="str">
        <f t="shared" si="312"/>
        <v/>
      </c>
      <c r="ZY28" s="66" t="str">
        <f t="shared" si="313"/>
        <v/>
      </c>
      <c r="ZZ28" s="66" t="str">
        <f t="shared" si="314"/>
        <v/>
      </c>
      <c r="AAA28" s="66" t="str">
        <f t="shared" si="315"/>
        <v/>
      </c>
      <c r="AAB28" s="66" t="str">
        <f t="shared" si="316"/>
        <v/>
      </c>
      <c r="AAC28" s="66" t="str">
        <f t="shared" si="317"/>
        <v/>
      </c>
      <c r="AAD28" s="66" t="str">
        <f t="shared" si="318"/>
        <v/>
      </c>
      <c r="AAE28" s="66" t="str">
        <f t="shared" si="319"/>
        <v/>
      </c>
      <c r="AAF28" s="66" t="str">
        <f t="shared" si="320"/>
        <v/>
      </c>
      <c r="AAG28" s="66" t="str">
        <f t="shared" si="321"/>
        <v/>
      </c>
      <c r="AAH28" s="66" t="str">
        <f t="shared" si="322"/>
        <v/>
      </c>
      <c r="AAI28" s="66" t="str">
        <f t="shared" si="323"/>
        <v/>
      </c>
      <c r="AAJ28" s="66" t="str">
        <f t="shared" si="324"/>
        <v/>
      </c>
      <c r="AAK28" s="66" t="str">
        <f t="shared" si="325"/>
        <v/>
      </c>
      <c r="AAL28" s="66" t="str">
        <f t="shared" si="326"/>
        <v/>
      </c>
      <c r="AAM28" s="66" t="str">
        <f t="shared" si="327"/>
        <v/>
      </c>
      <c r="AAN28" s="66" t="str">
        <f t="shared" si="328"/>
        <v/>
      </c>
      <c r="AAO28" s="66" t="str">
        <f t="shared" si="329"/>
        <v/>
      </c>
      <c r="AAP28" s="66" t="str">
        <f t="shared" si="330"/>
        <v/>
      </c>
      <c r="AAQ28" s="66" t="str">
        <f t="shared" si="331"/>
        <v/>
      </c>
      <c r="AAR28" s="66" t="str">
        <f t="shared" si="332"/>
        <v/>
      </c>
      <c r="AAS28" s="66" t="str">
        <f t="shared" si="333"/>
        <v/>
      </c>
      <c r="AAT28" s="66" t="str">
        <f t="shared" si="334"/>
        <v/>
      </c>
      <c r="AAU28" s="66" t="str">
        <f t="shared" si="335"/>
        <v/>
      </c>
      <c r="AAV28" s="66" t="str">
        <f t="shared" si="336"/>
        <v/>
      </c>
      <c r="AAW28" s="66" t="str">
        <f t="shared" si="337"/>
        <v/>
      </c>
      <c r="AAX28" s="66" t="str">
        <f t="shared" si="338"/>
        <v/>
      </c>
      <c r="AAY28" s="66" t="str">
        <f t="shared" si="339"/>
        <v/>
      </c>
      <c r="AAZ28" s="66" t="str">
        <f t="shared" si="340"/>
        <v/>
      </c>
      <c r="ABA28" s="66" t="str">
        <f t="shared" si="341"/>
        <v/>
      </c>
      <c r="ABB28" s="66" t="str">
        <f t="shared" si="342"/>
        <v/>
      </c>
      <c r="ABC28" s="66" t="str">
        <f t="shared" si="343"/>
        <v/>
      </c>
      <c r="ABD28" s="66" t="str">
        <f t="shared" si="344"/>
        <v/>
      </c>
      <c r="ABE28" s="66" t="str">
        <f t="shared" si="345"/>
        <v/>
      </c>
      <c r="ABF28" s="66" t="str">
        <f t="shared" si="346"/>
        <v/>
      </c>
      <c r="ABG28" s="66" t="str">
        <f t="shared" si="347"/>
        <v/>
      </c>
      <c r="ABH28" s="66" t="str">
        <f t="shared" si="348"/>
        <v/>
      </c>
      <c r="ABI28" s="66" t="str">
        <f t="shared" si="349"/>
        <v/>
      </c>
      <c r="ABJ28" s="66" t="str">
        <f t="shared" si="350"/>
        <v/>
      </c>
      <c r="ABK28" s="66" t="str">
        <f t="shared" si="351"/>
        <v/>
      </c>
      <c r="ABL28" s="66" t="str">
        <f t="shared" si="352"/>
        <v/>
      </c>
      <c r="ABM28" s="66" t="str">
        <f t="shared" si="353"/>
        <v/>
      </c>
      <c r="ABN28" s="66" t="str">
        <f t="shared" si="354"/>
        <v/>
      </c>
      <c r="ABO28" s="66" t="str">
        <f t="shared" si="355"/>
        <v/>
      </c>
      <c r="ABP28" s="66" t="str">
        <f t="shared" si="356"/>
        <v/>
      </c>
      <c r="ABQ28" s="66" t="str">
        <f t="shared" si="357"/>
        <v/>
      </c>
      <c r="ABR28" s="66" t="str">
        <f t="shared" si="358"/>
        <v/>
      </c>
      <c r="ABS28" s="66" t="str">
        <f t="shared" si="359"/>
        <v/>
      </c>
      <c r="ABT28" s="66" t="str">
        <f t="shared" si="360"/>
        <v/>
      </c>
      <c r="ABU28" s="66" t="str">
        <f t="shared" si="361"/>
        <v/>
      </c>
      <c r="ABV28" s="66" t="str">
        <f t="shared" si="362"/>
        <v/>
      </c>
      <c r="ABW28" s="66" t="str">
        <f t="shared" si="363"/>
        <v/>
      </c>
      <c r="ABX28" s="66" t="str">
        <f t="shared" si="364"/>
        <v/>
      </c>
      <c r="ABY28" s="66" t="str">
        <f t="shared" si="365"/>
        <v/>
      </c>
      <c r="ABZ28" s="66" t="str">
        <f t="shared" si="366"/>
        <v/>
      </c>
      <c r="ACA28" s="66" t="str">
        <f t="shared" si="367"/>
        <v/>
      </c>
      <c r="ACB28" s="66" t="str">
        <f t="shared" si="368"/>
        <v/>
      </c>
      <c r="ACC28" s="66" t="str">
        <f t="shared" si="369"/>
        <v/>
      </c>
      <c r="ACD28" s="66" t="str">
        <f t="shared" si="370"/>
        <v/>
      </c>
      <c r="ACE28" s="66" t="str">
        <f t="shared" si="371"/>
        <v/>
      </c>
      <c r="ACF28" s="66" t="str">
        <f t="shared" si="372"/>
        <v/>
      </c>
      <c r="ACG28" s="66" t="str">
        <f t="shared" si="373"/>
        <v/>
      </c>
      <c r="ACH28" s="66" t="str">
        <f t="shared" si="374"/>
        <v/>
      </c>
      <c r="ACI28" s="66" t="str">
        <f t="shared" si="375"/>
        <v/>
      </c>
      <c r="ACJ28" s="66" t="str">
        <f t="shared" si="376"/>
        <v/>
      </c>
      <c r="ACK28" s="66" t="str">
        <f t="shared" si="377"/>
        <v/>
      </c>
      <c r="ACL28" s="66" t="str">
        <f t="shared" si="378"/>
        <v/>
      </c>
      <c r="ACM28" s="66" t="str">
        <f t="shared" ref="ACM28:ACN28" si="407">IF(AND(ACS$3="Unit", ACL28=""), "", IF(AND(ACS$3="Unit", ACL28="-"),"", IF(ACS$3="Unit", "kg/GJ delivered", IF(AND(NY28&lt;&gt;"", NY28&lt;&gt;"-", NX28="-"),"", IF($H28="","", IF(NX28="nd", "",IF(NX28="&lt;n.a.&gt;", "", IF(NY28="#/MJ", "", IF(NY28="kg/GJ delivered",NX28,IF(NY28="g/MJ delivered",NX28,IF(NY28="kg/MJ delivered",NX28*1000,IF(NY28="mg/MJ delivered",NX28/1000,IF(NY28="g/kg",((NX28)*(1/$I28)*(1/$H28)),IF(NY28="mg/kg",((NX28/1000)*(1/$I28)*(1/$H28)),IF(NY28="mg/MJ delivered",NX28/1000,IF(NY28="-","","Error"))))))))))))))))</f>
        <v/>
      </c>
      <c r="ACN28" s="66" t="str">
        <f t="shared" si="407"/>
        <v/>
      </c>
      <c r="ACO28" s="66" t="str">
        <f t="shared" si="380"/>
        <v/>
      </c>
      <c r="ACP28" s="66" t="str">
        <f t="shared" si="381"/>
        <v/>
      </c>
      <c r="ACQ28" s="66" t="str">
        <f t="shared" si="382"/>
        <v/>
      </c>
      <c r="ACR28" s="66" t="str">
        <f t="shared" si="383"/>
        <v/>
      </c>
      <c r="ACS28" s="66" t="str">
        <f t="shared" si="384"/>
        <v/>
      </c>
      <c r="ACT28" s="66" t="str">
        <f t="shared" si="385"/>
        <v/>
      </c>
    </row>
    <row r="29" spans="2:774" ht="15.75" customHeight="1" x14ac:dyDescent="0.25">
      <c r="B29" s="66">
        <v>88</v>
      </c>
      <c r="C29" s="66" t="s">
        <v>331</v>
      </c>
      <c r="D29" s="66" t="s">
        <v>368</v>
      </c>
      <c r="E29" s="156" t="s">
        <v>1783</v>
      </c>
      <c r="F29" s="66" t="s">
        <v>139</v>
      </c>
      <c r="G29" s="66" t="s">
        <v>492</v>
      </c>
      <c r="H29" s="126">
        <v>0.13900000000000001</v>
      </c>
      <c r="I29" s="130">
        <f>'Heating Values'!$D$33</f>
        <v>25.715</v>
      </c>
      <c r="J29" s="66" t="str">
        <f t="shared" si="0"/>
        <v>Charcoal, Improved, GLO</v>
      </c>
      <c r="K29" s="66" t="s">
        <v>1254</v>
      </c>
      <c r="L29" s="66" t="s">
        <v>1254</v>
      </c>
      <c r="M29" s="66" t="s">
        <v>1254</v>
      </c>
      <c r="N29" s="66" t="s">
        <v>1253</v>
      </c>
      <c r="O29" s="66" t="s">
        <v>2109</v>
      </c>
      <c r="P29" s="66" t="str">
        <f t="shared" si="8"/>
        <v>GLO</v>
      </c>
      <c r="Q29" s="66" t="s">
        <v>1611</v>
      </c>
      <c r="R29" s="162">
        <v>50.2</v>
      </c>
      <c r="S29" s="158" t="s">
        <v>66</v>
      </c>
      <c r="T29" s="165">
        <v>1</v>
      </c>
      <c r="U29" s="158" t="s">
        <v>66</v>
      </c>
      <c r="V29" s="158" t="s">
        <v>128</v>
      </c>
      <c r="W29" s="158" t="s">
        <v>128</v>
      </c>
      <c r="X29" s="164">
        <v>531</v>
      </c>
      <c r="Y29" s="158" t="s">
        <v>66</v>
      </c>
      <c r="Z29" s="165">
        <v>3.2</v>
      </c>
      <c r="AA29" s="158" t="s">
        <v>66</v>
      </c>
      <c r="AB29" s="165">
        <v>6.7</v>
      </c>
      <c r="AC29" s="158" t="s">
        <v>66</v>
      </c>
      <c r="AD29" s="166">
        <v>2690000000000000</v>
      </c>
      <c r="AE29" s="158" t="s">
        <v>387</v>
      </c>
      <c r="AF29" s="158" t="s">
        <v>128</v>
      </c>
      <c r="AG29" s="158" t="s">
        <v>128</v>
      </c>
      <c r="AH29" s="158" t="s">
        <v>128</v>
      </c>
      <c r="AI29" s="158" t="s">
        <v>128</v>
      </c>
      <c r="AJ29" s="158" t="s">
        <v>128</v>
      </c>
      <c r="AK29" s="158" t="s">
        <v>128</v>
      </c>
      <c r="AL29" s="158" t="s">
        <v>128</v>
      </c>
      <c r="AM29" s="158" t="s">
        <v>128</v>
      </c>
      <c r="AN29" s="158" t="s">
        <v>128</v>
      </c>
      <c r="AO29" s="158" t="s">
        <v>128</v>
      </c>
      <c r="AP29" s="158" t="s">
        <v>128</v>
      </c>
      <c r="AQ29" s="158" t="s">
        <v>128</v>
      </c>
      <c r="AR29" s="158" t="s">
        <v>128</v>
      </c>
      <c r="AS29" s="158" t="s">
        <v>128</v>
      </c>
      <c r="AT29" s="158" t="s">
        <v>128</v>
      </c>
      <c r="AU29" s="158" t="s">
        <v>128</v>
      </c>
      <c r="AV29" s="158" t="s">
        <v>128</v>
      </c>
      <c r="AW29" s="158" t="s">
        <v>128</v>
      </c>
      <c r="AX29" s="158" t="s">
        <v>128</v>
      </c>
      <c r="AY29" s="158" t="s">
        <v>128</v>
      </c>
      <c r="AZ29" s="158" t="s">
        <v>128</v>
      </c>
      <c r="BA29" s="158" t="s">
        <v>128</v>
      </c>
      <c r="BB29" s="158" t="s">
        <v>128</v>
      </c>
      <c r="BC29" s="158" t="s">
        <v>128</v>
      </c>
      <c r="BD29" s="158" t="s">
        <v>128</v>
      </c>
      <c r="BE29" s="158" t="s">
        <v>128</v>
      </c>
      <c r="BF29" s="158" t="s">
        <v>128</v>
      </c>
      <c r="BG29" s="158" t="s">
        <v>128</v>
      </c>
      <c r="BH29" s="158" t="s">
        <v>128</v>
      </c>
      <c r="BI29" s="158" t="s">
        <v>128</v>
      </c>
      <c r="BJ29" s="158" t="s">
        <v>128</v>
      </c>
      <c r="BK29" s="158" t="s">
        <v>128</v>
      </c>
      <c r="BL29" s="158" t="s">
        <v>128</v>
      </c>
      <c r="BM29" s="158" t="s">
        <v>128</v>
      </c>
      <c r="BN29" s="158" t="s">
        <v>128</v>
      </c>
      <c r="BO29" s="158" t="s">
        <v>128</v>
      </c>
      <c r="BP29" s="158" t="s">
        <v>128</v>
      </c>
      <c r="BQ29" s="158" t="s">
        <v>128</v>
      </c>
      <c r="BR29" s="158" t="s">
        <v>128</v>
      </c>
      <c r="BS29" s="158" t="s">
        <v>128</v>
      </c>
      <c r="BT29" s="158" t="s">
        <v>128</v>
      </c>
      <c r="BU29" s="158" t="s">
        <v>128</v>
      </c>
      <c r="BV29" s="158" t="s">
        <v>128</v>
      </c>
      <c r="BW29" s="158" t="s">
        <v>128</v>
      </c>
      <c r="BX29" s="158" t="s">
        <v>128</v>
      </c>
      <c r="BY29" s="158" t="s">
        <v>128</v>
      </c>
      <c r="BZ29" s="158" t="s">
        <v>128</v>
      </c>
      <c r="CA29" s="158" t="s">
        <v>128</v>
      </c>
      <c r="CB29" s="158" t="s">
        <v>128</v>
      </c>
      <c r="CC29" s="158" t="s">
        <v>128</v>
      </c>
      <c r="CD29" s="158" t="s">
        <v>128</v>
      </c>
      <c r="CE29" s="158" t="s">
        <v>128</v>
      </c>
      <c r="CF29" s="158" t="s">
        <v>128</v>
      </c>
      <c r="CG29" s="158" t="s">
        <v>128</v>
      </c>
      <c r="CH29" s="158" t="s">
        <v>128</v>
      </c>
      <c r="CI29" s="158" t="s">
        <v>128</v>
      </c>
      <c r="CJ29" s="158" t="s">
        <v>128</v>
      </c>
      <c r="CK29" s="158" t="s">
        <v>128</v>
      </c>
      <c r="CL29" s="158" t="s">
        <v>128</v>
      </c>
      <c r="CM29" s="158" t="s">
        <v>128</v>
      </c>
      <c r="CN29" s="158" t="s">
        <v>128</v>
      </c>
      <c r="CO29" s="158" t="s">
        <v>128</v>
      </c>
      <c r="CP29" s="158" t="s">
        <v>128</v>
      </c>
      <c r="CQ29" s="158" t="s">
        <v>128</v>
      </c>
      <c r="CR29" s="158" t="s">
        <v>128</v>
      </c>
      <c r="CS29" s="158" t="s">
        <v>128</v>
      </c>
      <c r="CT29" s="158" t="s">
        <v>128</v>
      </c>
      <c r="CU29" s="158" t="s">
        <v>128</v>
      </c>
      <c r="CV29" s="158" t="s">
        <v>128</v>
      </c>
      <c r="CW29" s="158" t="s">
        <v>128</v>
      </c>
      <c r="CX29" s="158" t="s">
        <v>128</v>
      </c>
      <c r="CY29" s="158" t="s">
        <v>128</v>
      </c>
      <c r="CZ29" s="158" t="s">
        <v>128</v>
      </c>
      <c r="DA29" s="158" t="s">
        <v>128</v>
      </c>
      <c r="DB29" s="158" t="s">
        <v>128</v>
      </c>
      <c r="DC29" s="158" t="s">
        <v>128</v>
      </c>
      <c r="DD29" s="158" t="s">
        <v>128</v>
      </c>
      <c r="DE29" s="158" t="s">
        <v>128</v>
      </c>
      <c r="DF29" s="158" t="s">
        <v>128</v>
      </c>
      <c r="DG29" s="158" t="s">
        <v>128</v>
      </c>
      <c r="DH29" s="158" t="s">
        <v>128</v>
      </c>
      <c r="DI29" s="158" t="s">
        <v>128</v>
      </c>
      <c r="DJ29" s="158" t="s">
        <v>128</v>
      </c>
      <c r="DK29" s="158" t="s">
        <v>128</v>
      </c>
      <c r="DL29" s="158" t="s">
        <v>128</v>
      </c>
      <c r="DM29" s="158" t="s">
        <v>128</v>
      </c>
      <c r="DN29" s="158" t="s">
        <v>128</v>
      </c>
      <c r="DO29" s="158" t="s">
        <v>128</v>
      </c>
      <c r="DP29" s="158" t="s">
        <v>128</v>
      </c>
      <c r="DQ29" s="158" t="s">
        <v>128</v>
      </c>
      <c r="DR29" s="158" t="s">
        <v>128</v>
      </c>
      <c r="DS29" s="158" t="s">
        <v>128</v>
      </c>
      <c r="DT29" s="158" t="s">
        <v>128</v>
      </c>
      <c r="DU29" s="158" t="s">
        <v>128</v>
      </c>
      <c r="DV29" s="158" t="s">
        <v>128</v>
      </c>
      <c r="DW29" s="158" t="s">
        <v>128</v>
      </c>
      <c r="DX29" s="158" t="s">
        <v>128</v>
      </c>
      <c r="DY29" s="158" t="s">
        <v>128</v>
      </c>
      <c r="DZ29" s="158" t="s">
        <v>128</v>
      </c>
      <c r="EA29" s="158" t="s">
        <v>128</v>
      </c>
      <c r="EB29" s="158" t="s">
        <v>128</v>
      </c>
      <c r="EC29" s="158" t="s">
        <v>128</v>
      </c>
      <c r="ED29" s="158" t="s">
        <v>128</v>
      </c>
      <c r="EE29" s="158" t="s">
        <v>128</v>
      </c>
      <c r="EF29" s="158" t="s">
        <v>128</v>
      </c>
      <c r="EG29" s="158" t="s">
        <v>128</v>
      </c>
      <c r="EH29" s="158" t="s">
        <v>128</v>
      </c>
      <c r="EI29" s="158" t="s">
        <v>128</v>
      </c>
      <c r="EJ29" s="158" t="s">
        <v>128</v>
      </c>
      <c r="EK29" s="158" t="s">
        <v>128</v>
      </c>
      <c r="EL29" s="158" t="s">
        <v>128</v>
      </c>
      <c r="EM29" s="158" t="s">
        <v>128</v>
      </c>
      <c r="EN29" s="158" t="s">
        <v>128</v>
      </c>
      <c r="EO29" s="158" t="s">
        <v>128</v>
      </c>
      <c r="EP29" s="158" t="s">
        <v>128</v>
      </c>
      <c r="EQ29" s="158" t="s">
        <v>128</v>
      </c>
      <c r="ER29" s="158" t="s">
        <v>128</v>
      </c>
      <c r="ES29" s="158" t="s">
        <v>128</v>
      </c>
      <c r="ET29" s="158" t="s">
        <v>128</v>
      </c>
      <c r="EU29" s="158" t="s">
        <v>128</v>
      </c>
      <c r="EV29" s="158" t="s">
        <v>128</v>
      </c>
      <c r="EW29" s="158" t="s">
        <v>128</v>
      </c>
      <c r="EX29" s="158" t="s">
        <v>128</v>
      </c>
      <c r="EY29" s="158" t="s">
        <v>128</v>
      </c>
      <c r="EZ29" s="158" t="s">
        <v>128</v>
      </c>
      <c r="FA29" s="158" t="s">
        <v>128</v>
      </c>
      <c r="FB29" s="158" t="s">
        <v>128</v>
      </c>
      <c r="FC29" s="158" t="s">
        <v>128</v>
      </c>
      <c r="FD29" s="158" t="s">
        <v>128</v>
      </c>
      <c r="FE29" s="158" t="s">
        <v>128</v>
      </c>
      <c r="FF29" s="158" t="s">
        <v>128</v>
      </c>
      <c r="FG29" s="158" t="s">
        <v>128</v>
      </c>
      <c r="FH29" s="158" t="s">
        <v>128</v>
      </c>
      <c r="FI29" s="158" t="s">
        <v>128</v>
      </c>
      <c r="FJ29" s="158" t="s">
        <v>128</v>
      </c>
      <c r="FK29" s="158" t="s">
        <v>128</v>
      </c>
      <c r="FL29" s="158" t="s">
        <v>128</v>
      </c>
      <c r="FM29" s="158" t="s">
        <v>128</v>
      </c>
      <c r="FN29" s="158" t="s">
        <v>128</v>
      </c>
      <c r="FO29" s="158" t="s">
        <v>128</v>
      </c>
      <c r="FP29" s="158" t="s">
        <v>128</v>
      </c>
      <c r="FQ29" s="158" t="s">
        <v>128</v>
      </c>
      <c r="FR29" s="158" t="s">
        <v>128</v>
      </c>
      <c r="FS29" s="158" t="s">
        <v>128</v>
      </c>
      <c r="FT29" s="158" t="s">
        <v>128</v>
      </c>
      <c r="FU29" s="158" t="s">
        <v>128</v>
      </c>
      <c r="FV29" s="158" t="s">
        <v>128</v>
      </c>
      <c r="FW29" s="158" t="s">
        <v>128</v>
      </c>
      <c r="FX29" s="158" t="s">
        <v>128</v>
      </c>
      <c r="FY29" s="158" t="s">
        <v>128</v>
      </c>
      <c r="FZ29" s="158" t="s">
        <v>128</v>
      </c>
      <c r="GA29" s="158" t="s">
        <v>128</v>
      </c>
      <c r="GB29" s="158" t="s">
        <v>128</v>
      </c>
      <c r="GC29" s="158" t="s">
        <v>128</v>
      </c>
      <c r="GD29" s="158" t="s">
        <v>128</v>
      </c>
      <c r="GE29" s="158" t="s">
        <v>128</v>
      </c>
      <c r="GF29" s="158" t="s">
        <v>128</v>
      </c>
      <c r="GG29" s="158" t="s">
        <v>128</v>
      </c>
      <c r="GH29" s="158" t="s">
        <v>128</v>
      </c>
      <c r="GI29" s="158" t="s">
        <v>128</v>
      </c>
      <c r="GJ29" s="158" t="s">
        <v>128</v>
      </c>
      <c r="GK29" s="158" t="s">
        <v>128</v>
      </c>
      <c r="GL29" s="158" t="s">
        <v>128</v>
      </c>
      <c r="GM29" s="158" t="s">
        <v>128</v>
      </c>
      <c r="GN29" s="158" t="s">
        <v>128</v>
      </c>
      <c r="GO29" s="158" t="s">
        <v>128</v>
      </c>
      <c r="GP29" s="158" t="s">
        <v>128</v>
      </c>
      <c r="GQ29" s="158" t="s">
        <v>128</v>
      </c>
      <c r="GR29" s="158" t="s">
        <v>128</v>
      </c>
      <c r="GS29" s="158" t="s">
        <v>128</v>
      </c>
      <c r="GT29" s="158" t="s">
        <v>128</v>
      </c>
      <c r="GU29" s="158" t="s">
        <v>128</v>
      </c>
      <c r="GV29" s="158" t="s">
        <v>128</v>
      </c>
      <c r="GW29" s="158" t="s">
        <v>128</v>
      </c>
      <c r="GX29" s="158" t="s">
        <v>128</v>
      </c>
      <c r="GY29" s="158" t="s">
        <v>128</v>
      </c>
      <c r="GZ29" s="158" t="s">
        <v>128</v>
      </c>
      <c r="HA29" s="158" t="s">
        <v>128</v>
      </c>
      <c r="HB29" s="158" t="s">
        <v>128</v>
      </c>
      <c r="HC29" s="158" t="s">
        <v>128</v>
      </c>
      <c r="HD29" s="158" t="s">
        <v>128</v>
      </c>
      <c r="HE29" s="158" t="s">
        <v>128</v>
      </c>
      <c r="HF29" s="158" t="s">
        <v>128</v>
      </c>
      <c r="HG29" s="158" t="s">
        <v>128</v>
      </c>
      <c r="HH29" s="158" t="s">
        <v>128</v>
      </c>
      <c r="HI29" s="158" t="s">
        <v>128</v>
      </c>
      <c r="HJ29" s="158" t="s">
        <v>128</v>
      </c>
      <c r="HK29" s="158" t="s">
        <v>128</v>
      </c>
      <c r="HL29" s="158" t="s">
        <v>128</v>
      </c>
      <c r="HM29" s="158" t="s">
        <v>128</v>
      </c>
      <c r="HN29" s="158" t="s">
        <v>128</v>
      </c>
      <c r="HO29" s="158" t="s">
        <v>128</v>
      </c>
      <c r="HP29" s="158" t="s">
        <v>128</v>
      </c>
      <c r="HQ29" s="158" t="s">
        <v>128</v>
      </c>
      <c r="HR29" s="158" t="s">
        <v>128</v>
      </c>
      <c r="HS29" s="158" t="s">
        <v>128</v>
      </c>
      <c r="HT29" s="158" t="s">
        <v>128</v>
      </c>
      <c r="HU29" s="158" t="s">
        <v>128</v>
      </c>
      <c r="HV29" s="158" t="s">
        <v>128</v>
      </c>
      <c r="HW29" s="158" t="s">
        <v>128</v>
      </c>
      <c r="HX29" s="158" t="s">
        <v>128</v>
      </c>
      <c r="HY29" s="158" t="s">
        <v>128</v>
      </c>
      <c r="HZ29" s="158" t="s">
        <v>128</v>
      </c>
      <c r="IA29" s="158" t="s">
        <v>128</v>
      </c>
      <c r="IB29" s="158" t="s">
        <v>128</v>
      </c>
      <c r="IC29" s="158" t="s">
        <v>128</v>
      </c>
      <c r="ID29" s="158" t="s">
        <v>128</v>
      </c>
      <c r="IE29" s="158" t="s">
        <v>128</v>
      </c>
      <c r="IF29" s="158" t="s">
        <v>128</v>
      </c>
      <c r="IG29" s="158" t="s">
        <v>128</v>
      </c>
      <c r="IH29" s="158" t="s">
        <v>128</v>
      </c>
      <c r="II29" s="158" t="s">
        <v>128</v>
      </c>
      <c r="IJ29" s="158" t="s">
        <v>128</v>
      </c>
      <c r="IK29" s="158" t="s">
        <v>128</v>
      </c>
      <c r="IL29" s="158" t="s">
        <v>128</v>
      </c>
      <c r="IM29" s="158" t="s">
        <v>128</v>
      </c>
      <c r="IN29" s="158" t="s">
        <v>128</v>
      </c>
      <c r="IO29" s="158" t="s">
        <v>128</v>
      </c>
      <c r="IP29" s="158" t="s">
        <v>128</v>
      </c>
      <c r="IQ29" s="158" t="s">
        <v>128</v>
      </c>
      <c r="IR29" s="158" t="s">
        <v>128</v>
      </c>
      <c r="IS29" s="158" t="s">
        <v>128</v>
      </c>
      <c r="IT29" s="158" t="s">
        <v>128</v>
      </c>
      <c r="IU29" s="158" t="s">
        <v>128</v>
      </c>
      <c r="IV29" s="158" t="s">
        <v>128</v>
      </c>
      <c r="IW29" s="158" t="s">
        <v>128</v>
      </c>
      <c r="IX29" s="158" t="s">
        <v>128</v>
      </c>
      <c r="IY29" s="158" t="s">
        <v>128</v>
      </c>
      <c r="IZ29" s="158" t="s">
        <v>128</v>
      </c>
      <c r="JA29" s="158" t="s">
        <v>128</v>
      </c>
      <c r="JB29" s="158" t="s">
        <v>128</v>
      </c>
      <c r="JC29" s="158" t="s">
        <v>128</v>
      </c>
      <c r="JD29" s="158" t="s">
        <v>128</v>
      </c>
      <c r="JE29" s="158" t="s">
        <v>128</v>
      </c>
      <c r="JF29" s="158" t="s">
        <v>128</v>
      </c>
      <c r="JG29" s="158" t="s">
        <v>128</v>
      </c>
      <c r="JH29" s="158" t="s">
        <v>128</v>
      </c>
      <c r="JI29" s="158" t="s">
        <v>128</v>
      </c>
      <c r="JJ29" s="158" t="s">
        <v>128</v>
      </c>
      <c r="JK29" s="158" t="s">
        <v>128</v>
      </c>
      <c r="JL29" s="158" t="s">
        <v>128</v>
      </c>
      <c r="JM29" s="158" t="s">
        <v>128</v>
      </c>
      <c r="JN29" s="158" t="s">
        <v>128</v>
      </c>
      <c r="JO29" s="158" t="s">
        <v>128</v>
      </c>
      <c r="JP29" s="158" t="s">
        <v>128</v>
      </c>
      <c r="JQ29" s="158" t="s">
        <v>128</v>
      </c>
      <c r="JR29" s="158" t="s">
        <v>128</v>
      </c>
      <c r="JS29" s="158" t="s">
        <v>128</v>
      </c>
      <c r="JT29" s="158" t="s">
        <v>128</v>
      </c>
      <c r="JU29" s="158" t="s">
        <v>128</v>
      </c>
      <c r="JV29" s="158" t="s">
        <v>128</v>
      </c>
      <c r="JW29" s="158" t="s">
        <v>128</v>
      </c>
      <c r="JX29" s="158" t="s">
        <v>128</v>
      </c>
      <c r="JY29" s="158" t="s">
        <v>128</v>
      </c>
      <c r="JZ29" s="158" t="s">
        <v>128</v>
      </c>
      <c r="KA29" s="158" t="s">
        <v>128</v>
      </c>
      <c r="KB29" s="158" t="s">
        <v>128</v>
      </c>
      <c r="KC29" s="158" t="s">
        <v>128</v>
      </c>
      <c r="KD29" s="158" t="s">
        <v>128</v>
      </c>
      <c r="KE29" s="158" t="s">
        <v>128</v>
      </c>
      <c r="KF29" s="158" t="s">
        <v>128</v>
      </c>
      <c r="KG29" s="158" t="s">
        <v>128</v>
      </c>
      <c r="KH29" s="158" t="s">
        <v>128</v>
      </c>
      <c r="KI29" s="158" t="s">
        <v>128</v>
      </c>
      <c r="KJ29" s="158" t="s">
        <v>128</v>
      </c>
      <c r="KK29" s="158" t="s">
        <v>128</v>
      </c>
      <c r="KL29" s="158" t="s">
        <v>128</v>
      </c>
      <c r="KM29" s="158" t="s">
        <v>128</v>
      </c>
      <c r="KN29" s="158" t="s">
        <v>128</v>
      </c>
      <c r="KO29" s="158" t="s">
        <v>128</v>
      </c>
      <c r="KP29" s="158" t="s">
        <v>128</v>
      </c>
      <c r="KQ29" s="158" t="s">
        <v>128</v>
      </c>
      <c r="KR29" s="158" t="s">
        <v>128</v>
      </c>
      <c r="KS29" s="158" t="s">
        <v>128</v>
      </c>
      <c r="KT29" s="158" t="s">
        <v>128</v>
      </c>
      <c r="KU29" s="158" t="s">
        <v>128</v>
      </c>
      <c r="KV29" s="158" t="s">
        <v>128</v>
      </c>
      <c r="KW29" s="158" t="s">
        <v>128</v>
      </c>
      <c r="KX29" s="158" t="s">
        <v>128</v>
      </c>
      <c r="KY29" s="158" t="s">
        <v>128</v>
      </c>
      <c r="KZ29" s="158" t="s">
        <v>128</v>
      </c>
      <c r="LA29" s="158" t="s">
        <v>128</v>
      </c>
      <c r="LB29" s="158" t="s">
        <v>128</v>
      </c>
      <c r="LC29" s="158" t="s">
        <v>128</v>
      </c>
      <c r="LD29" s="158" t="s">
        <v>128</v>
      </c>
      <c r="LE29" s="158" t="s">
        <v>128</v>
      </c>
      <c r="LF29" s="158" t="s">
        <v>128</v>
      </c>
      <c r="LG29" s="158" t="s">
        <v>128</v>
      </c>
      <c r="LH29" s="158" t="s">
        <v>128</v>
      </c>
      <c r="LI29" s="158" t="s">
        <v>128</v>
      </c>
      <c r="LJ29" s="158" t="s">
        <v>128</v>
      </c>
      <c r="LK29" s="158" t="s">
        <v>128</v>
      </c>
      <c r="LL29" s="158" t="s">
        <v>128</v>
      </c>
      <c r="LM29" s="158" t="s">
        <v>128</v>
      </c>
      <c r="LN29" s="158" t="s">
        <v>128</v>
      </c>
      <c r="LO29" s="158" t="s">
        <v>128</v>
      </c>
      <c r="LP29" s="158" t="s">
        <v>128</v>
      </c>
      <c r="LQ29" s="158" t="s">
        <v>128</v>
      </c>
      <c r="LR29" s="158" t="s">
        <v>128</v>
      </c>
      <c r="LS29" s="158" t="s">
        <v>128</v>
      </c>
      <c r="LT29" s="158" t="s">
        <v>128</v>
      </c>
      <c r="LU29" s="158" t="s">
        <v>128</v>
      </c>
      <c r="LV29" s="158" t="s">
        <v>128</v>
      </c>
      <c r="LW29" s="158" t="s">
        <v>128</v>
      </c>
      <c r="LX29" s="158" t="s">
        <v>128</v>
      </c>
      <c r="LY29" s="158" t="s">
        <v>128</v>
      </c>
      <c r="LZ29" s="158" t="s">
        <v>128</v>
      </c>
      <c r="MA29" s="158" t="s">
        <v>128</v>
      </c>
      <c r="MB29" s="158" t="s">
        <v>128</v>
      </c>
      <c r="MC29" s="158" t="s">
        <v>128</v>
      </c>
      <c r="MD29" s="158" t="s">
        <v>128</v>
      </c>
      <c r="ME29" s="158" t="s">
        <v>128</v>
      </c>
      <c r="MF29" s="158" t="s">
        <v>128</v>
      </c>
      <c r="MG29" s="158" t="s">
        <v>128</v>
      </c>
      <c r="MH29" s="158" t="s">
        <v>128</v>
      </c>
      <c r="MI29" s="158" t="s">
        <v>128</v>
      </c>
      <c r="MJ29" s="158" t="s">
        <v>128</v>
      </c>
      <c r="MK29" s="158" t="s">
        <v>128</v>
      </c>
      <c r="ML29" s="158" t="s">
        <v>128</v>
      </c>
      <c r="MM29" s="158" t="s">
        <v>128</v>
      </c>
      <c r="MN29" s="158" t="s">
        <v>128</v>
      </c>
      <c r="MO29" s="158" t="s">
        <v>128</v>
      </c>
      <c r="MP29" s="158" t="s">
        <v>128</v>
      </c>
      <c r="MQ29" s="158" t="s">
        <v>128</v>
      </c>
      <c r="MR29" s="158" t="s">
        <v>128</v>
      </c>
      <c r="MS29" s="158" t="s">
        <v>128</v>
      </c>
      <c r="MT29" s="158" t="s">
        <v>128</v>
      </c>
      <c r="MU29" s="158" t="s">
        <v>128</v>
      </c>
      <c r="MV29" s="158" t="s">
        <v>128</v>
      </c>
      <c r="MW29" s="158" t="s">
        <v>128</v>
      </c>
      <c r="MX29" s="158" t="s">
        <v>128</v>
      </c>
      <c r="MY29" s="158" t="s">
        <v>128</v>
      </c>
      <c r="MZ29" s="158" t="s">
        <v>128</v>
      </c>
      <c r="NA29" s="158" t="s">
        <v>128</v>
      </c>
      <c r="NB29" s="158" t="s">
        <v>128</v>
      </c>
      <c r="NC29" s="158" t="s">
        <v>128</v>
      </c>
      <c r="ND29" s="158" t="s">
        <v>128</v>
      </c>
      <c r="NE29" s="158" t="s">
        <v>128</v>
      </c>
      <c r="NF29" s="158" t="s">
        <v>128</v>
      </c>
      <c r="NG29" s="158" t="s">
        <v>128</v>
      </c>
      <c r="NH29" s="158" t="s">
        <v>128</v>
      </c>
      <c r="NI29" s="158" t="s">
        <v>128</v>
      </c>
      <c r="NJ29" s="158" t="s">
        <v>128</v>
      </c>
      <c r="NK29" s="158" t="s">
        <v>128</v>
      </c>
      <c r="NL29" s="158" t="s">
        <v>128</v>
      </c>
      <c r="NM29" s="158" t="s">
        <v>128</v>
      </c>
      <c r="NN29" s="158" t="s">
        <v>128</v>
      </c>
      <c r="NO29" s="158" t="s">
        <v>128</v>
      </c>
      <c r="NP29" s="158" t="s">
        <v>128</v>
      </c>
      <c r="NQ29" s="158" t="s">
        <v>128</v>
      </c>
      <c r="NR29" s="158" t="s">
        <v>128</v>
      </c>
      <c r="NS29" s="158" t="s">
        <v>128</v>
      </c>
      <c r="NT29" s="158" t="s">
        <v>128</v>
      </c>
      <c r="NU29" s="158" t="s">
        <v>128</v>
      </c>
      <c r="NV29" s="158" t="s">
        <v>128</v>
      </c>
      <c r="NW29" s="158" t="s">
        <v>128</v>
      </c>
      <c r="NX29" s="158" t="s">
        <v>128</v>
      </c>
      <c r="NY29" s="158" t="s">
        <v>128</v>
      </c>
      <c r="NZ29" s="158" t="s">
        <v>128</v>
      </c>
      <c r="OA29" s="158" t="s">
        <v>128</v>
      </c>
      <c r="OB29" s="158" t="s">
        <v>128</v>
      </c>
      <c r="OC29" s="158" t="s">
        <v>128</v>
      </c>
      <c r="OD29" s="158" t="s">
        <v>128</v>
      </c>
      <c r="OE29" s="170" t="s">
        <v>128</v>
      </c>
      <c r="OF29" s="181"/>
      <c r="OG29" s="174">
        <f t="shared" si="9"/>
        <v>50.2</v>
      </c>
      <c r="OH29" s="66" t="str">
        <f t="shared" si="10"/>
        <v>kg/GJ delivered</v>
      </c>
      <c r="OI29" s="118">
        <f t="shared" si="11"/>
        <v>1</v>
      </c>
      <c r="OJ29" s="66" t="str">
        <f t="shared" si="12"/>
        <v>kg/GJ delivered</v>
      </c>
      <c r="OK29" s="66" t="str">
        <f t="shared" si="13"/>
        <v/>
      </c>
      <c r="OL29" s="66" t="str">
        <f t="shared" si="14"/>
        <v/>
      </c>
      <c r="OM29" s="159">
        <f t="shared" si="15"/>
        <v>531</v>
      </c>
      <c r="ON29" s="66" t="str">
        <f t="shared" si="16"/>
        <v>kg/GJ delivered</v>
      </c>
      <c r="OO29" s="118">
        <f t="shared" si="17"/>
        <v>3.2</v>
      </c>
      <c r="OP29" s="66" t="str">
        <f t="shared" si="18"/>
        <v>kg/GJ delivered</v>
      </c>
      <c r="OQ29" s="118">
        <f t="shared" si="19"/>
        <v>6.7</v>
      </c>
      <c r="OR29" s="66" t="str">
        <f t="shared" si="20"/>
        <v>kg/GJ delivered</v>
      </c>
      <c r="OS29" s="66" t="str">
        <f t="shared" si="21"/>
        <v/>
      </c>
      <c r="OT29" s="66" t="str">
        <f t="shared" si="22"/>
        <v/>
      </c>
      <c r="OU29" s="66" t="str">
        <f t="shared" si="23"/>
        <v/>
      </c>
      <c r="OV29" s="66" t="str">
        <f t="shared" si="24"/>
        <v/>
      </c>
      <c r="OW29" s="66" t="str">
        <f t="shared" si="25"/>
        <v/>
      </c>
      <c r="OX29" s="66" t="str">
        <f t="shared" si="26"/>
        <v/>
      </c>
      <c r="OY29" s="66" t="str">
        <f t="shared" si="27"/>
        <v/>
      </c>
      <c r="OZ29" s="66" t="str">
        <f t="shared" si="28"/>
        <v/>
      </c>
      <c r="PA29" s="66" t="str">
        <f t="shared" si="29"/>
        <v/>
      </c>
      <c r="PB29" s="66" t="str">
        <f t="shared" si="30"/>
        <v/>
      </c>
      <c r="PC29" s="66" t="str">
        <f t="shared" si="31"/>
        <v/>
      </c>
      <c r="PD29" s="66" t="str">
        <f t="shared" si="32"/>
        <v/>
      </c>
      <c r="PE29" s="66" t="str">
        <f t="shared" si="33"/>
        <v/>
      </c>
      <c r="PF29" s="66" t="str">
        <f t="shared" si="34"/>
        <v/>
      </c>
      <c r="PG29" s="66" t="str">
        <f t="shared" si="35"/>
        <v/>
      </c>
      <c r="PH29" s="66" t="str">
        <f t="shared" si="36"/>
        <v/>
      </c>
      <c r="PI29" s="66" t="str">
        <f t="shared" si="37"/>
        <v/>
      </c>
      <c r="PJ29" s="66" t="str">
        <f t="shared" si="38"/>
        <v/>
      </c>
      <c r="PK29" s="66" t="str">
        <f t="shared" si="39"/>
        <v/>
      </c>
      <c r="PL29" s="66" t="str">
        <f t="shared" si="40"/>
        <v/>
      </c>
      <c r="PM29" s="66" t="str">
        <f t="shared" si="41"/>
        <v/>
      </c>
      <c r="PN29" s="66" t="str">
        <f t="shared" si="42"/>
        <v/>
      </c>
      <c r="PO29" s="66" t="str">
        <f t="shared" si="43"/>
        <v/>
      </c>
      <c r="PP29" s="66" t="str">
        <f t="shared" si="44"/>
        <v/>
      </c>
      <c r="PQ29" s="66" t="str">
        <f t="shared" si="45"/>
        <v/>
      </c>
      <c r="PR29" s="66" t="str">
        <f t="shared" si="46"/>
        <v/>
      </c>
      <c r="PS29" s="66" t="str">
        <f t="shared" si="47"/>
        <v/>
      </c>
      <c r="PT29" s="66" t="str">
        <f t="shared" si="48"/>
        <v/>
      </c>
      <c r="PU29" s="66" t="str">
        <f t="shared" si="49"/>
        <v/>
      </c>
      <c r="PV29" s="66" t="str">
        <f t="shared" si="50"/>
        <v/>
      </c>
      <c r="PW29" s="66" t="str">
        <f t="shared" si="51"/>
        <v/>
      </c>
      <c r="PX29" s="66" t="str">
        <f t="shared" si="52"/>
        <v/>
      </c>
      <c r="PY29" s="66" t="str">
        <f t="shared" si="53"/>
        <v/>
      </c>
      <c r="PZ29" s="66" t="str">
        <f t="shared" si="54"/>
        <v/>
      </c>
      <c r="QA29" s="66" t="str">
        <f t="shared" si="55"/>
        <v/>
      </c>
      <c r="QB29" s="66" t="str">
        <f t="shared" si="56"/>
        <v/>
      </c>
      <c r="QC29" s="66" t="str">
        <f t="shared" si="57"/>
        <v/>
      </c>
      <c r="QD29" s="66" t="str">
        <f t="shared" si="58"/>
        <v/>
      </c>
      <c r="QE29" s="66" t="str">
        <f t="shared" si="59"/>
        <v/>
      </c>
      <c r="QF29" s="66" t="str">
        <f t="shared" si="60"/>
        <v/>
      </c>
      <c r="QG29" s="66" t="str">
        <f t="shared" si="61"/>
        <v/>
      </c>
      <c r="QH29" s="66" t="str">
        <f t="shared" si="62"/>
        <v/>
      </c>
      <c r="QI29" s="66" t="str">
        <f t="shared" si="63"/>
        <v/>
      </c>
      <c r="QJ29" s="66" t="str">
        <f t="shared" si="64"/>
        <v/>
      </c>
      <c r="QK29" s="66" t="str">
        <f t="shared" si="65"/>
        <v/>
      </c>
      <c r="QL29" s="66" t="str">
        <f t="shared" si="66"/>
        <v/>
      </c>
      <c r="QM29" s="66" t="str">
        <f t="shared" si="67"/>
        <v/>
      </c>
      <c r="QN29" s="66" t="str">
        <f t="shared" si="68"/>
        <v/>
      </c>
      <c r="QO29" s="66" t="str">
        <f t="shared" si="69"/>
        <v/>
      </c>
      <c r="QP29" s="66" t="str">
        <f t="shared" si="70"/>
        <v/>
      </c>
      <c r="QQ29" s="66" t="str">
        <f t="shared" si="71"/>
        <v/>
      </c>
      <c r="QR29" s="66" t="str">
        <f t="shared" si="72"/>
        <v/>
      </c>
      <c r="QS29" s="66" t="str">
        <f t="shared" si="73"/>
        <v/>
      </c>
      <c r="QT29" s="66" t="str">
        <f t="shared" si="74"/>
        <v/>
      </c>
      <c r="QU29" s="66" t="str">
        <f t="shared" si="75"/>
        <v/>
      </c>
      <c r="QV29" s="66" t="str">
        <f t="shared" si="76"/>
        <v/>
      </c>
      <c r="QW29" s="66" t="str">
        <f t="shared" si="77"/>
        <v/>
      </c>
      <c r="QX29" s="66" t="str">
        <f t="shared" si="78"/>
        <v/>
      </c>
      <c r="QY29" s="66" t="str">
        <f t="shared" si="79"/>
        <v/>
      </c>
      <c r="QZ29" s="66" t="str">
        <f t="shared" si="80"/>
        <v/>
      </c>
      <c r="RA29" s="66" t="str">
        <f t="shared" si="81"/>
        <v/>
      </c>
      <c r="RB29" s="66" t="str">
        <f t="shared" si="82"/>
        <v/>
      </c>
      <c r="RC29" s="66" t="str">
        <f t="shared" si="83"/>
        <v/>
      </c>
      <c r="RD29" s="66" t="str">
        <f t="shared" si="84"/>
        <v/>
      </c>
      <c r="RE29" s="66" t="str">
        <f t="shared" si="85"/>
        <v/>
      </c>
      <c r="RF29" s="66" t="str">
        <f t="shared" si="86"/>
        <v/>
      </c>
      <c r="RG29" s="66" t="str">
        <f t="shared" si="87"/>
        <v/>
      </c>
      <c r="RH29" s="66" t="str">
        <f t="shared" si="88"/>
        <v/>
      </c>
      <c r="RI29" s="66" t="str">
        <f t="shared" si="89"/>
        <v/>
      </c>
      <c r="RJ29" s="66" t="str">
        <f t="shared" si="90"/>
        <v/>
      </c>
      <c r="RK29" s="66" t="str">
        <f t="shared" si="91"/>
        <v/>
      </c>
      <c r="RL29" s="66" t="str">
        <f t="shared" si="92"/>
        <v/>
      </c>
      <c r="RM29" s="66" t="str">
        <f t="shared" si="93"/>
        <v/>
      </c>
      <c r="RN29" s="66" t="str">
        <f t="shared" si="94"/>
        <v/>
      </c>
      <c r="RO29" s="66" t="str">
        <f t="shared" si="95"/>
        <v/>
      </c>
      <c r="RP29" s="66" t="str">
        <f t="shared" si="96"/>
        <v/>
      </c>
      <c r="RQ29" s="66" t="str">
        <f t="shared" si="97"/>
        <v/>
      </c>
      <c r="RR29" s="66" t="str">
        <f t="shared" si="98"/>
        <v/>
      </c>
      <c r="RS29" s="66" t="str">
        <f t="shared" si="99"/>
        <v/>
      </c>
      <c r="RT29" s="66" t="str">
        <f t="shared" si="100"/>
        <v/>
      </c>
      <c r="RU29" s="66" t="str">
        <f t="shared" si="101"/>
        <v/>
      </c>
      <c r="RV29" s="66" t="str">
        <f t="shared" si="102"/>
        <v/>
      </c>
      <c r="RW29" s="66" t="str">
        <f t="shared" si="103"/>
        <v/>
      </c>
      <c r="RX29" s="66" t="str">
        <f t="shared" si="104"/>
        <v/>
      </c>
      <c r="RY29" s="66" t="str">
        <f t="shared" si="105"/>
        <v/>
      </c>
      <c r="RZ29" s="66" t="str">
        <f t="shared" si="106"/>
        <v/>
      </c>
      <c r="SA29" s="66" t="str">
        <f t="shared" si="107"/>
        <v/>
      </c>
      <c r="SB29" s="66" t="str">
        <f t="shared" si="108"/>
        <v/>
      </c>
      <c r="SC29" s="66" t="str">
        <f t="shared" si="109"/>
        <v/>
      </c>
      <c r="SD29" s="66" t="str">
        <f t="shared" si="110"/>
        <v/>
      </c>
      <c r="SE29" s="66" t="str">
        <f t="shared" si="111"/>
        <v/>
      </c>
      <c r="SF29" s="66" t="str">
        <f t="shared" si="112"/>
        <v/>
      </c>
      <c r="SG29" s="66" t="str">
        <f t="shared" si="113"/>
        <v/>
      </c>
      <c r="SH29" s="66" t="str">
        <f t="shared" si="114"/>
        <v/>
      </c>
      <c r="SI29" s="66" t="str">
        <f t="shared" si="115"/>
        <v/>
      </c>
      <c r="SJ29" s="66" t="str">
        <f t="shared" si="116"/>
        <v/>
      </c>
      <c r="SK29" s="66" t="str">
        <f t="shared" si="117"/>
        <v/>
      </c>
      <c r="SL29" s="66" t="str">
        <f t="shared" si="118"/>
        <v/>
      </c>
      <c r="SM29" s="66" t="str">
        <f t="shared" si="119"/>
        <v/>
      </c>
      <c r="SN29" s="66" t="str">
        <f t="shared" si="120"/>
        <v/>
      </c>
      <c r="SO29" s="66" t="str">
        <f t="shared" si="121"/>
        <v/>
      </c>
      <c r="SP29" s="66" t="str">
        <f t="shared" si="122"/>
        <v/>
      </c>
      <c r="SQ29" s="66" t="str">
        <f t="shared" si="123"/>
        <v/>
      </c>
      <c r="SR29" s="66" t="str">
        <f t="shared" si="124"/>
        <v/>
      </c>
      <c r="SS29" s="66" t="str">
        <f t="shared" si="125"/>
        <v/>
      </c>
      <c r="ST29" s="66" t="str">
        <f t="shared" si="126"/>
        <v/>
      </c>
      <c r="SU29" s="66" t="str">
        <f t="shared" si="127"/>
        <v/>
      </c>
      <c r="SV29" s="66" t="str">
        <f t="shared" si="128"/>
        <v/>
      </c>
      <c r="SW29" s="66" t="str">
        <f t="shared" si="129"/>
        <v/>
      </c>
      <c r="SX29" s="66" t="str">
        <f t="shared" si="130"/>
        <v/>
      </c>
      <c r="SY29" s="66" t="str">
        <f t="shared" si="131"/>
        <v/>
      </c>
      <c r="SZ29" s="66" t="str">
        <f t="shared" si="132"/>
        <v/>
      </c>
      <c r="TA29" s="66" t="str">
        <f t="shared" si="133"/>
        <v/>
      </c>
      <c r="TB29" s="66" t="str">
        <f t="shared" si="134"/>
        <v/>
      </c>
      <c r="TC29" s="66" t="str">
        <f t="shared" si="135"/>
        <v/>
      </c>
      <c r="TD29" s="66" t="str">
        <f t="shared" si="136"/>
        <v/>
      </c>
      <c r="TE29" s="66" t="str">
        <f t="shared" si="137"/>
        <v/>
      </c>
      <c r="TF29" s="66" t="str">
        <f t="shared" si="138"/>
        <v/>
      </c>
      <c r="TG29" s="66" t="str">
        <f t="shared" si="139"/>
        <v/>
      </c>
      <c r="TH29" s="66" t="str">
        <f t="shared" si="140"/>
        <v/>
      </c>
      <c r="TI29" s="66" t="str">
        <f t="shared" si="141"/>
        <v/>
      </c>
      <c r="TJ29" s="66" t="str">
        <f t="shared" si="142"/>
        <v/>
      </c>
      <c r="TK29" s="66" t="str">
        <f t="shared" si="143"/>
        <v/>
      </c>
      <c r="TL29" s="66" t="str">
        <f t="shared" si="144"/>
        <v/>
      </c>
      <c r="TM29" s="66" t="str">
        <f t="shared" si="145"/>
        <v/>
      </c>
      <c r="TN29" s="66" t="str">
        <f t="shared" si="146"/>
        <v/>
      </c>
      <c r="TO29" s="66" t="str">
        <f t="shared" si="147"/>
        <v/>
      </c>
      <c r="TP29" s="66" t="str">
        <f t="shared" si="148"/>
        <v/>
      </c>
      <c r="TQ29" s="66" t="str">
        <f t="shared" si="149"/>
        <v/>
      </c>
      <c r="TR29" s="66" t="str">
        <f t="shared" si="150"/>
        <v/>
      </c>
      <c r="TS29" s="66" t="str">
        <f t="shared" si="151"/>
        <v/>
      </c>
      <c r="TT29" s="66" t="str">
        <f t="shared" si="152"/>
        <v/>
      </c>
      <c r="TU29" s="66" t="str">
        <f t="shared" si="153"/>
        <v/>
      </c>
      <c r="TV29" s="66" t="str">
        <f t="shared" si="154"/>
        <v/>
      </c>
      <c r="TW29" s="66" t="str">
        <f t="shared" si="155"/>
        <v/>
      </c>
      <c r="TX29" s="66" t="str">
        <f t="shared" si="156"/>
        <v/>
      </c>
      <c r="TY29" s="66" t="str">
        <f t="shared" si="157"/>
        <v/>
      </c>
      <c r="TZ29" s="66" t="str">
        <f t="shared" si="158"/>
        <v/>
      </c>
      <c r="UA29" s="66" t="str">
        <f t="shared" si="159"/>
        <v/>
      </c>
      <c r="UB29" s="66" t="str">
        <f t="shared" si="160"/>
        <v/>
      </c>
      <c r="UC29" s="66" t="str">
        <f t="shared" si="161"/>
        <v/>
      </c>
      <c r="UD29" s="66" t="str">
        <f t="shared" si="162"/>
        <v/>
      </c>
      <c r="UE29" s="66" t="str">
        <f t="shared" si="163"/>
        <v/>
      </c>
      <c r="UF29" s="66" t="str">
        <f t="shared" si="164"/>
        <v/>
      </c>
      <c r="UG29" s="66" t="str">
        <f t="shared" si="165"/>
        <v/>
      </c>
      <c r="UH29" s="66" t="str">
        <f t="shared" si="166"/>
        <v/>
      </c>
      <c r="UI29" s="66" t="str">
        <f t="shared" si="167"/>
        <v/>
      </c>
      <c r="UJ29" s="66" t="str">
        <f t="shared" si="168"/>
        <v/>
      </c>
      <c r="UK29" s="66" t="str">
        <f t="shared" si="169"/>
        <v/>
      </c>
      <c r="UL29" s="66" t="str">
        <f t="shared" si="170"/>
        <v/>
      </c>
      <c r="UM29" s="66" t="str">
        <f t="shared" si="171"/>
        <v/>
      </c>
      <c r="UN29" s="66" t="str">
        <f t="shared" si="172"/>
        <v/>
      </c>
      <c r="UO29" s="66" t="str">
        <f t="shared" si="173"/>
        <v/>
      </c>
      <c r="UP29" s="66" t="str">
        <f t="shared" si="174"/>
        <v/>
      </c>
      <c r="UQ29" s="66" t="str">
        <f t="shared" si="175"/>
        <v/>
      </c>
      <c r="UR29" s="66" t="str">
        <f t="shared" si="176"/>
        <v/>
      </c>
      <c r="US29" s="66" t="str">
        <f t="shared" si="177"/>
        <v/>
      </c>
      <c r="UT29" s="66" t="str">
        <f t="shared" si="178"/>
        <v/>
      </c>
      <c r="UU29" s="66" t="str">
        <f t="shared" si="179"/>
        <v/>
      </c>
      <c r="UV29" s="66" t="str">
        <f t="shared" si="180"/>
        <v/>
      </c>
      <c r="UW29" s="66" t="str">
        <f t="shared" si="181"/>
        <v/>
      </c>
      <c r="UX29" s="66" t="str">
        <f t="shared" si="182"/>
        <v/>
      </c>
      <c r="UY29" s="66" t="str">
        <f t="shared" si="183"/>
        <v/>
      </c>
      <c r="UZ29" s="66" t="str">
        <f t="shared" si="184"/>
        <v/>
      </c>
      <c r="VA29" s="66" t="str">
        <f t="shared" si="185"/>
        <v/>
      </c>
      <c r="VB29" s="66" t="str">
        <f t="shared" si="186"/>
        <v/>
      </c>
      <c r="VC29" s="66" t="str">
        <f t="shared" si="187"/>
        <v/>
      </c>
      <c r="VD29" s="66" t="str">
        <f t="shared" si="188"/>
        <v/>
      </c>
      <c r="VE29" s="66" t="str">
        <f t="shared" si="189"/>
        <v/>
      </c>
      <c r="VF29" s="66" t="str">
        <f t="shared" si="190"/>
        <v/>
      </c>
      <c r="VG29" s="66" t="str">
        <f t="shared" si="191"/>
        <v/>
      </c>
      <c r="VH29" s="66" t="str">
        <f t="shared" si="192"/>
        <v/>
      </c>
      <c r="VI29" s="66" t="str">
        <f t="shared" si="193"/>
        <v/>
      </c>
      <c r="VJ29" s="66" t="str">
        <f t="shared" si="194"/>
        <v/>
      </c>
      <c r="VK29" s="66" t="str">
        <f t="shared" si="195"/>
        <v/>
      </c>
      <c r="VL29" s="66" t="str">
        <f t="shared" si="196"/>
        <v/>
      </c>
      <c r="VM29" s="66" t="str">
        <f t="shared" si="197"/>
        <v/>
      </c>
      <c r="VN29" s="66" t="str">
        <f t="shared" si="198"/>
        <v/>
      </c>
      <c r="VO29" s="66" t="str">
        <f t="shared" si="199"/>
        <v/>
      </c>
      <c r="VP29" s="66" t="str">
        <f t="shared" si="200"/>
        <v/>
      </c>
      <c r="VQ29" s="66" t="str">
        <f t="shared" si="201"/>
        <v/>
      </c>
      <c r="VR29" s="66" t="str">
        <f t="shared" si="202"/>
        <v/>
      </c>
      <c r="VS29" s="66" t="str">
        <f t="shared" si="203"/>
        <v/>
      </c>
      <c r="VT29" s="66" t="str">
        <f t="shared" si="204"/>
        <v/>
      </c>
      <c r="VU29" s="66" t="str">
        <f t="shared" si="205"/>
        <v/>
      </c>
      <c r="VV29" s="66" t="str">
        <f t="shared" si="206"/>
        <v/>
      </c>
      <c r="VW29" s="66" t="str">
        <f t="shared" si="207"/>
        <v/>
      </c>
      <c r="VX29" s="66" t="str">
        <f t="shared" si="208"/>
        <v/>
      </c>
      <c r="VY29" s="66" t="str">
        <f t="shared" si="209"/>
        <v/>
      </c>
      <c r="VZ29" s="66" t="str">
        <f t="shared" si="210"/>
        <v/>
      </c>
      <c r="WA29" s="66" t="str">
        <f t="shared" si="211"/>
        <v/>
      </c>
      <c r="WB29" s="66" t="str">
        <f t="shared" si="212"/>
        <v/>
      </c>
      <c r="WC29" s="66" t="str">
        <f t="shared" si="213"/>
        <v/>
      </c>
      <c r="WD29" s="66" t="str">
        <f t="shared" si="214"/>
        <v/>
      </c>
      <c r="WE29" s="66" t="str">
        <f t="shared" si="215"/>
        <v/>
      </c>
      <c r="WF29" s="66" t="str">
        <f t="shared" si="216"/>
        <v/>
      </c>
      <c r="WG29" s="66" t="str">
        <f t="shared" si="217"/>
        <v/>
      </c>
      <c r="WH29" s="66" t="str">
        <f t="shared" si="218"/>
        <v/>
      </c>
      <c r="WI29" s="66" t="str">
        <f t="shared" si="219"/>
        <v/>
      </c>
      <c r="WJ29" s="66" t="str">
        <f t="shared" si="220"/>
        <v/>
      </c>
      <c r="WK29" s="66" t="str">
        <f t="shared" si="221"/>
        <v/>
      </c>
      <c r="WL29" s="66" t="str">
        <f t="shared" si="222"/>
        <v/>
      </c>
      <c r="WM29" s="66" t="str">
        <f t="shared" si="223"/>
        <v/>
      </c>
      <c r="WN29" s="66" t="str">
        <f t="shared" si="224"/>
        <v/>
      </c>
      <c r="WO29" s="66" t="str">
        <f t="shared" si="225"/>
        <v/>
      </c>
      <c r="WP29" s="66" t="str">
        <f t="shared" si="226"/>
        <v/>
      </c>
      <c r="WQ29" s="66" t="str">
        <f t="shared" si="227"/>
        <v/>
      </c>
      <c r="WR29" s="66" t="str">
        <f t="shared" si="228"/>
        <v/>
      </c>
      <c r="WS29" s="66" t="str">
        <f t="shared" si="229"/>
        <v/>
      </c>
      <c r="WT29" s="66" t="str">
        <f t="shared" si="230"/>
        <v/>
      </c>
      <c r="WU29" s="66" t="str">
        <f t="shared" si="231"/>
        <v/>
      </c>
      <c r="WV29" s="66" t="str">
        <f t="shared" si="232"/>
        <v/>
      </c>
      <c r="WW29" s="66" t="str">
        <f t="shared" si="233"/>
        <v/>
      </c>
      <c r="WX29" s="66" t="str">
        <f t="shared" si="234"/>
        <v/>
      </c>
      <c r="WY29" s="66" t="str">
        <f t="shared" si="235"/>
        <v/>
      </c>
      <c r="WZ29" s="66" t="str">
        <f t="shared" si="236"/>
        <v/>
      </c>
      <c r="XA29" s="66" t="str">
        <f t="shared" si="237"/>
        <v/>
      </c>
      <c r="XB29" s="66" t="str">
        <f t="shared" si="238"/>
        <v/>
      </c>
      <c r="XC29" s="66" t="str">
        <f t="shared" si="239"/>
        <v/>
      </c>
      <c r="XD29" s="66" t="str">
        <f t="shared" si="240"/>
        <v/>
      </c>
      <c r="XE29" s="66" t="str">
        <f t="shared" si="241"/>
        <v/>
      </c>
      <c r="XF29" s="66" t="str">
        <f t="shared" si="242"/>
        <v/>
      </c>
      <c r="XG29" s="66" t="str">
        <f t="shared" si="243"/>
        <v/>
      </c>
      <c r="XH29" s="66" t="str">
        <f t="shared" si="244"/>
        <v/>
      </c>
      <c r="XI29" s="66" t="str">
        <f t="shared" si="245"/>
        <v/>
      </c>
      <c r="XJ29" s="66" t="str">
        <f t="shared" si="246"/>
        <v/>
      </c>
      <c r="XK29" s="66" t="str">
        <f t="shared" si="247"/>
        <v/>
      </c>
      <c r="XL29" s="66" t="str">
        <f t="shared" si="248"/>
        <v/>
      </c>
      <c r="XM29" s="66" t="str">
        <f t="shared" si="249"/>
        <v/>
      </c>
      <c r="XN29" s="66" t="str">
        <f t="shared" si="250"/>
        <v/>
      </c>
      <c r="XO29" s="66" t="str">
        <f t="shared" si="251"/>
        <v/>
      </c>
      <c r="XP29" s="66" t="str">
        <f t="shared" si="252"/>
        <v/>
      </c>
      <c r="XQ29" s="66" t="str">
        <f t="shared" si="253"/>
        <v/>
      </c>
      <c r="XR29" s="66" t="str">
        <f t="shared" si="254"/>
        <v/>
      </c>
      <c r="XS29" s="66" t="str">
        <f t="shared" si="255"/>
        <v/>
      </c>
      <c r="XT29" s="66" t="str">
        <f t="shared" si="256"/>
        <v/>
      </c>
      <c r="XU29" s="66" t="str">
        <f t="shared" si="257"/>
        <v/>
      </c>
      <c r="XV29" s="66" t="str">
        <f t="shared" si="258"/>
        <v/>
      </c>
      <c r="XW29" s="66" t="str">
        <f t="shared" si="259"/>
        <v/>
      </c>
      <c r="XX29" s="66" t="str">
        <f t="shared" si="260"/>
        <v/>
      </c>
      <c r="XY29" s="66" t="str">
        <f t="shared" si="261"/>
        <v/>
      </c>
      <c r="XZ29" s="66" t="str">
        <f t="shared" si="262"/>
        <v/>
      </c>
      <c r="YA29" s="66" t="str">
        <f t="shared" si="263"/>
        <v/>
      </c>
      <c r="YB29" s="66" t="str">
        <f t="shared" si="264"/>
        <v/>
      </c>
      <c r="YC29" s="66" t="str">
        <f t="shared" si="265"/>
        <v/>
      </c>
      <c r="YD29" s="66" t="str">
        <f t="shared" si="266"/>
        <v/>
      </c>
      <c r="YE29" s="66" t="str">
        <f t="shared" si="267"/>
        <v/>
      </c>
      <c r="YF29" s="66" t="str">
        <f t="shared" si="268"/>
        <v/>
      </c>
      <c r="YG29" s="66" t="str">
        <f t="shared" si="269"/>
        <v/>
      </c>
      <c r="YH29" s="66" t="str">
        <f t="shared" si="270"/>
        <v/>
      </c>
      <c r="YI29" s="66" t="str">
        <f t="shared" si="271"/>
        <v/>
      </c>
      <c r="YJ29" s="66" t="str">
        <f t="shared" si="272"/>
        <v/>
      </c>
      <c r="YK29" s="66" t="str">
        <f t="shared" si="273"/>
        <v/>
      </c>
      <c r="YL29" s="66" t="str">
        <f t="shared" si="274"/>
        <v/>
      </c>
      <c r="YM29" s="66" t="str">
        <f t="shared" si="275"/>
        <v/>
      </c>
      <c r="YN29" s="66" t="str">
        <f t="shared" si="276"/>
        <v/>
      </c>
      <c r="YO29" s="66" t="str">
        <f t="shared" si="277"/>
        <v/>
      </c>
      <c r="YP29" s="66" t="str">
        <f t="shared" si="278"/>
        <v/>
      </c>
      <c r="YQ29" s="66" t="str">
        <f t="shared" si="279"/>
        <v/>
      </c>
      <c r="YR29" s="66" t="str">
        <f t="shared" si="280"/>
        <v/>
      </c>
      <c r="YS29" s="66" t="str">
        <f t="shared" si="281"/>
        <v/>
      </c>
      <c r="YT29" s="66" t="str">
        <f t="shared" si="282"/>
        <v/>
      </c>
      <c r="YU29" s="66" t="str">
        <f t="shared" si="283"/>
        <v/>
      </c>
      <c r="YV29" s="66" t="str">
        <f t="shared" si="284"/>
        <v/>
      </c>
      <c r="YW29" s="66" t="str">
        <f t="shared" si="285"/>
        <v/>
      </c>
      <c r="YX29" s="66" t="str">
        <f t="shared" si="286"/>
        <v/>
      </c>
      <c r="YY29" s="66" t="str">
        <f t="shared" si="287"/>
        <v/>
      </c>
      <c r="YZ29" s="66" t="str">
        <f t="shared" si="288"/>
        <v/>
      </c>
      <c r="ZA29" s="66" t="str">
        <f t="shared" si="289"/>
        <v/>
      </c>
      <c r="ZB29" s="66" t="str">
        <f t="shared" si="290"/>
        <v/>
      </c>
      <c r="ZC29" s="66" t="str">
        <f t="shared" si="291"/>
        <v/>
      </c>
      <c r="ZD29" s="66" t="str">
        <f t="shared" si="292"/>
        <v/>
      </c>
      <c r="ZE29" s="66" t="str">
        <f t="shared" si="293"/>
        <v/>
      </c>
      <c r="ZF29" s="66" t="str">
        <f t="shared" si="294"/>
        <v/>
      </c>
      <c r="ZG29" s="66" t="str">
        <f t="shared" si="295"/>
        <v/>
      </c>
      <c r="ZH29" s="66" t="str">
        <f t="shared" si="296"/>
        <v/>
      </c>
      <c r="ZI29" s="66" t="str">
        <f t="shared" si="297"/>
        <v/>
      </c>
      <c r="ZJ29" s="66" t="str">
        <f t="shared" si="298"/>
        <v/>
      </c>
      <c r="ZK29" s="66" t="str">
        <f t="shared" si="299"/>
        <v/>
      </c>
      <c r="ZL29" s="66" t="str">
        <f t="shared" si="300"/>
        <v/>
      </c>
      <c r="ZM29" s="66" t="str">
        <f t="shared" si="301"/>
        <v/>
      </c>
      <c r="ZN29" s="66" t="str">
        <f t="shared" si="302"/>
        <v/>
      </c>
      <c r="ZO29" s="66" t="str">
        <f t="shared" si="303"/>
        <v/>
      </c>
      <c r="ZP29" s="66" t="str">
        <f t="shared" si="304"/>
        <v/>
      </c>
      <c r="ZQ29" s="66" t="str">
        <f t="shared" si="305"/>
        <v/>
      </c>
      <c r="ZR29" s="66" t="str">
        <f t="shared" si="306"/>
        <v/>
      </c>
      <c r="ZS29" s="66" t="str">
        <f t="shared" si="307"/>
        <v/>
      </c>
      <c r="ZT29" s="66" t="str">
        <f t="shared" si="308"/>
        <v/>
      </c>
      <c r="ZU29" s="66" t="str">
        <f t="shared" si="309"/>
        <v/>
      </c>
      <c r="ZV29" s="66" t="str">
        <f t="shared" si="310"/>
        <v/>
      </c>
      <c r="ZW29" s="66" t="str">
        <f t="shared" si="311"/>
        <v/>
      </c>
      <c r="ZX29" s="66" t="str">
        <f t="shared" si="312"/>
        <v/>
      </c>
      <c r="ZY29" s="66" t="str">
        <f t="shared" si="313"/>
        <v/>
      </c>
      <c r="ZZ29" s="66" t="str">
        <f t="shared" si="314"/>
        <v/>
      </c>
      <c r="AAA29" s="66" t="str">
        <f t="shared" si="315"/>
        <v/>
      </c>
      <c r="AAB29" s="66" t="str">
        <f t="shared" si="316"/>
        <v/>
      </c>
      <c r="AAC29" s="66" t="str">
        <f t="shared" si="317"/>
        <v/>
      </c>
      <c r="AAD29" s="66" t="str">
        <f t="shared" si="318"/>
        <v/>
      </c>
      <c r="AAE29" s="66" t="str">
        <f t="shared" si="319"/>
        <v/>
      </c>
      <c r="AAF29" s="66" t="str">
        <f t="shared" si="320"/>
        <v/>
      </c>
      <c r="AAG29" s="66" t="str">
        <f t="shared" si="321"/>
        <v/>
      </c>
      <c r="AAH29" s="66" t="str">
        <f t="shared" si="322"/>
        <v/>
      </c>
      <c r="AAI29" s="66" t="str">
        <f t="shared" si="323"/>
        <v/>
      </c>
      <c r="AAJ29" s="66" t="str">
        <f t="shared" si="324"/>
        <v/>
      </c>
      <c r="AAK29" s="66" t="str">
        <f t="shared" si="325"/>
        <v/>
      </c>
      <c r="AAL29" s="66" t="str">
        <f t="shared" si="326"/>
        <v/>
      </c>
      <c r="AAM29" s="66" t="str">
        <f t="shared" si="327"/>
        <v/>
      </c>
      <c r="AAN29" s="66" t="str">
        <f t="shared" si="328"/>
        <v/>
      </c>
      <c r="AAO29" s="66" t="str">
        <f t="shared" si="329"/>
        <v/>
      </c>
      <c r="AAP29" s="66" t="str">
        <f t="shared" si="330"/>
        <v/>
      </c>
      <c r="AAQ29" s="66" t="str">
        <f t="shared" si="331"/>
        <v/>
      </c>
      <c r="AAR29" s="66" t="str">
        <f t="shared" si="332"/>
        <v/>
      </c>
      <c r="AAS29" s="66" t="str">
        <f t="shared" si="333"/>
        <v/>
      </c>
      <c r="AAT29" s="66" t="str">
        <f t="shared" si="334"/>
        <v/>
      </c>
      <c r="AAU29" s="66" t="str">
        <f t="shared" si="335"/>
        <v/>
      </c>
      <c r="AAV29" s="66" t="str">
        <f t="shared" si="336"/>
        <v/>
      </c>
      <c r="AAW29" s="66" t="str">
        <f t="shared" si="337"/>
        <v/>
      </c>
      <c r="AAX29" s="66" t="str">
        <f t="shared" si="338"/>
        <v/>
      </c>
      <c r="AAY29" s="66" t="str">
        <f t="shared" si="339"/>
        <v/>
      </c>
      <c r="AAZ29" s="66" t="str">
        <f t="shared" si="340"/>
        <v/>
      </c>
      <c r="ABA29" s="66" t="str">
        <f t="shared" si="341"/>
        <v/>
      </c>
      <c r="ABB29" s="66" t="str">
        <f t="shared" si="342"/>
        <v/>
      </c>
      <c r="ABC29" s="66" t="str">
        <f t="shared" si="343"/>
        <v/>
      </c>
      <c r="ABD29" s="66" t="str">
        <f t="shared" si="344"/>
        <v/>
      </c>
      <c r="ABE29" s="66" t="str">
        <f t="shared" si="345"/>
        <v/>
      </c>
      <c r="ABF29" s="66" t="str">
        <f t="shared" si="346"/>
        <v/>
      </c>
      <c r="ABG29" s="66" t="str">
        <f t="shared" si="347"/>
        <v/>
      </c>
      <c r="ABH29" s="66" t="str">
        <f t="shared" si="348"/>
        <v/>
      </c>
      <c r="ABI29" s="66" t="str">
        <f t="shared" si="349"/>
        <v/>
      </c>
      <c r="ABJ29" s="66" t="str">
        <f t="shared" si="350"/>
        <v/>
      </c>
      <c r="ABK29" s="66" t="str">
        <f t="shared" si="351"/>
        <v/>
      </c>
      <c r="ABL29" s="66" t="str">
        <f t="shared" si="352"/>
        <v/>
      </c>
      <c r="ABM29" s="66" t="str">
        <f t="shared" si="353"/>
        <v/>
      </c>
      <c r="ABN29" s="66" t="str">
        <f t="shared" si="354"/>
        <v/>
      </c>
      <c r="ABO29" s="66" t="str">
        <f t="shared" si="355"/>
        <v/>
      </c>
      <c r="ABP29" s="66" t="str">
        <f t="shared" si="356"/>
        <v/>
      </c>
      <c r="ABQ29" s="66" t="str">
        <f t="shared" si="357"/>
        <v/>
      </c>
      <c r="ABR29" s="66" t="str">
        <f t="shared" si="358"/>
        <v/>
      </c>
      <c r="ABS29" s="66" t="str">
        <f t="shared" si="359"/>
        <v/>
      </c>
      <c r="ABT29" s="66" t="str">
        <f t="shared" si="360"/>
        <v/>
      </c>
      <c r="ABU29" s="66" t="str">
        <f t="shared" si="361"/>
        <v/>
      </c>
      <c r="ABV29" s="66" t="str">
        <f t="shared" si="362"/>
        <v/>
      </c>
      <c r="ABW29" s="66" t="str">
        <f t="shared" si="363"/>
        <v/>
      </c>
      <c r="ABX29" s="66" t="str">
        <f t="shared" si="364"/>
        <v/>
      </c>
      <c r="ABY29" s="66" t="str">
        <f t="shared" si="365"/>
        <v/>
      </c>
      <c r="ABZ29" s="66" t="str">
        <f t="shared" si="366"/>
        <v/>
      </c>
      <c r="ACA29" s="66" t="str">
        <f t="shared" si="367"/>
        <v/>
      </c>
      <c r="ACB29" s="66" t="str">
        <f t="shared" si="368"/>
        <v/>
      </c>
      <c r="ACC29" s="66" t="str">
        <f t="shared" si="369"/>
        <v/>
      </c>
      <c r="ACD29" s="66" t="str">
        <f t="shared" si="370"/>
        <v/>
      </c>
      <c r="ACE29" s="66" t="str">
        <f t="shared" si="371"/>
        <v/>
      </c>
      <c r="ACF29" s="66" t="str">
        <f t="shared" si="372"/>
        <v/>
      </c>
      <c r="ACG29" s="66" t="str">
        <f t="shared" si="373"/>
        <v/>
      </c>
      <c r="ACH29" s="66" t="str">
        <f t="shared" si="374"/>
        <v/>
      </c>
      <c r="ACI29" s="66" t="str">
        <f t="shared" si="375"/>
        <v/>
      </c>
      <c r="ACJ29" s="66" t="str">
        <f t="shared" si="376"/>
        <v/>
      </c>
      <c r="ACK29" s="66" t="str">
        <f t="shared" si="377"/>
        <v/>
      </c>
      <c r="ACL29" s="66" t="str">
        <f t="shared" si="378"/>
        <v/>
      </c>
      <c r="ACM29" s="66" t="str">
        <f t="shared" ref="ACM29:ACN29" si="408">IF(AND(ACS$3="Unit", ACL29=""), "", IF(AND(ACS$3="Unit", ACL29="-"),"", IF(ACS$3="Unit", "kg/GJ delivered", IF(AND(NY29&lt;&gt;"", NY29&lt;&gt;"-", NX29="-"),"", IF($H29="","", IF(NX29="nd", "",IF(NX29="&lt;n.a.&gt;", "", IF(NY29="#/MJ", "", IF(NY29="kg/GJ delivered",NX29,IF(NY29="g/MJ delivered",NX29,IF(NY29="kg/MJ delivered",NX29*1000,IF(NY29="mg/MJ delivered",NX29/1000,IF(NY29="g/kg",((NX29)*(1/$I29)*(1/$H29)),IF(NY29="mg/kg",((NX29/1000)*(1/$I29)*(1/$H29)),IF(NY29="mg/MJ delivered",NX29/1000,IF(NY29="-","","Error"))))))))))))))))</f>
        <v/>
      </c>
      <c r="ACN29" s="66" t="str">
        <f t="shared" si="408"/>
        <v/>
      </c>
      <c r="ACO29" s="66" t="str">
        <f t="shared" si="380"/>
        <v/>
      </c>
      <c r="ACP29" s="66" t="str">
        <f t="shared" si="381"/>
        <v/>
      </c>
      <c r="ACQ29" s="66" t="str">
        <f t="shared" si="382"/>
        <v/>
      </c>
      <c r="ACR29" s="66" t="str">
        <f t="shared" si="383"/>
        <v/>
      </c>
      <c r="ACS29" s="66" t="str">
        <f t="shared" si="384"/>
        <v/>
      </c>
      <c r="ACT29" s="66" t="str">
        <f t="shared" si="385"/>
        <v/>
      </c>
    </row>
    <row r="30" spans="2:774" ht="15.75" customHeight="1" x14ac:dyDescent="0.25">
      <c r="B30" s="66">
        <v>89</v>
      </c>
      <c r="C30" s="66" t="s">
        <v>332</v>
      </c>
      <c r="D30" s="66" t="s">
        <v>368</v>
      </c>
      <c r="E30" s="156" t="s">
        <v>1782</v>
      </c>
      <c r="F30" s="66" t="s">
        <v>139</v>
      </c>
      <c r="G30" s="66" t="s">
        <v>492</v>
      </c>
      <c r="H30" s="126">
        <v>0.14599999999999999</v>
      </c>
      <c r="I30" s="130">
        <f>'Heating Values'!$D$33</f>
        <v>25.715</v>
      </c>
      <c r="J30" s="66" t="str">
        <f t="shared" si="0"/>
        <v>Charcoal, Improved, GLO</v>
      </c>
      <c r="K30" s="66" t="s">
        <v>1254</v>
      </c>
      <c r="L30" s="66" t="s">
        <v>1254</v>
      </c>
      <c r="M30" s="66" t="s">
        <v>1254</v>
      </c>
      <c r="N30" s="66" t="s">
        <v>1253</v>
      </c>
      <c r="O30" s="66" t="s">
        <v>2109</v>
      </c>
      <c r="P30" s="66" t="str">
        <f t="shared" si="8"/>
        <v>GLO</v>
      </c>
      <c r="Q30" s="66" t="s">
        <v>1611</v>
      </c>
      <c r="R30" s="162">
        <v>41.6</v>
      </c>
      <c r="S30" s="158" t="s">
        <v>66</v>
      </c>
      <c r="T30" s="165">
        <v>1.02</v>
      </c>
      <c r="U30" s="158" t="s">
        <v>66</v>
      </c>
      <c r="V30" s="158" t="s">
        <v>128</v>
      </c>
      <c r="W30" s="158" t="s">
        <v>128</v>
      </c>
      <c r="X30" s="164">
        <v>539</v>
      </c>
      <c r="Y30" s="158" t="s">
        <v>66</v>
      </c>
      <c r="Z30" s="165">
        <v>3.3</v>
      </c>
      <c r="AA30" s="158" t="s">
        <v>66</v>
      </c>
      <c r="AB30" s="165">
        <v>5.6</v>
      </c>
      <c r="AC30" s="158" t="s">
        <v>66</v>
      </c>
      <c r="AD30" s="166">
        <v>1930000000000000</v>
      </c>
      <c r="AE30" s="158" t="s">
        <v>387</v>
      </c>
      <c r="AF30" s="158" t="s">
        <v>128</v>
      </c>
      <c r="AG30" s="158" t="s">
        <v>128</v>
      </c>
      <c r="AH30" s="158" t="s">
        <v>128</v>
      </c>
      <c r="AI30" s="158" t="s">
        <v>128</v>
      </c>
      <c r="AJ30" s="158" t="s">
        <v>128</v>
      </c>
      <c r="AK30" s="158" t="s">
        <v>128</v>
      </c>
      <c r="AL30" s="158" t="s">
        <v>128</v>
      </c>
      <c r="AM30" s="158" t="s">
        <v>128</v>
      </c>
      <c r="AN30" s="158" t="s">
        <v>128</v>
      </c>
      <c r="AO30" s="158" t="s">
        <v>128</v>
      </c>
      <c r="AP30" s="158" t="s">
        <v>128</v>
      </c>
      <c r="AQ30" s="158" t="s">
        <v>128</v>
      </c>
      <c r="AR30" s="158" t="s">
        <v>128</v>
      </c>
      <c r="AS30" s="158" t="s">
        <v>128</v>
      </c>
      <c r="AT30" s="158" t="s">
        <v>128</v>
      </c>
      <c r="AU30" s="158" t="s">
        <v>128</v>
      </c>
      <c r="AV30" s="158" t="s">
        <v>128</v>
      </c>
      <c r="AW30" s="158" t="s">
        <v>128</v>
      </c>
      <c r="AX30" s="158" t="s">
        <v>128</v>
      </c>
      <c r="AY30" s="158" t="s">
        <v>128</v>
      </c>
      <c r="AZ30" s="158" t="s">
        <v>128</v>
      </c>
      <c r="BA30" s="158" t="s">
        <v>128</v>
      </c>
      <c r="BB30" s="158" t="s">
        <v>128</v>
      </c>
      <c r="BC30" s="158" t="s">
        <v>128</v>
      </c>
      <c r="BD30" s="158" t="s">
        <v>128</v>
      </c>
      <c r="BE30" s="158" t="s">
        <v>128</v>
      </c>
      <c r="BF30" s="158" t="s">
        <v>128</v>
      </c>
      <c r="BG30" s="158" t="s">
        <v>128</v>
      </c>
      <c r="BH30" s="158" t="s">
        <v>128</v>
      </c>
      <c r="BI30" s="158" t="s">
        <v>128</v>
      </c>
      <c r="BJ30" s="158" t="s">
        <v>128</v>
      </c>
      <c r="BK30" s="158" t="s">
        <v>128</v>
      </c>
      <c r="BL30" s="158" t="s">
        <v>128</v>
      </c>
      <c r="BM30" s="158" t="s">
        <v>128</v>
      </c>
      <c r="BN30" s="158" t="s">
        <v>128</v>
      </c>
      <c r="BO30" s="158" t="s">
        <v>128</v>
      </c>
      <c r="BP30" s="158" t="s">
        <v>128</v>
      </c>
      <c r="BQ30" s="158" t="s">
        <v>128</v>
      </c>
      <c r="BR30" s="158" t="s">
        <v>128</v>
      </c>
      <c r="BS30" s="158" t="s">
        <v>128</v>
      </c>
      <c r="BT30" s="158" t="s">
        <v>128</v>
      </c>
      <c r="BU30" s="158" t="s">
        <v>128</v>
      </c>
      <c r="BV30" s="158" t="s">
        <v>128</v>
      </c>
      <c r="BW30" s="158" t="s">
        <v>128</v>
      </c>
      <c r="BX30" s="158" t="s">
        <v>128</v>
      </c>
      <c r="BY30" s="158" t="s">
        <v>128</v>
      </c>
      <c r="BZ30" s="158" t="s">
        <v>128</v>
      </c>
      <c r="CA30" s="158" t="s">
        <v>128</v>
      </c>
      <c r="CB30" s="158" t="s">
        <v>128</v>
      </c>
      <c r="CC30" s="158" t="s">
        <v>128</v>
      </c>
      <c r="CD30" s="158" t="s">
        <v>128</v>
      </c>
      <c r="CE30" s="158" t="s">
        <v>128</v>
      </c>
      <c r="CF30" s="158" t="s">
        <v>128</v>
      </c>
      <c r="CG30" s="158" t="s">
        <v>128</v>
      </c>
      <c r="CH30" s="158" t="s">
        <v>128</v>
      </c>
      <c r="CI30" s="158" t="s">
        <v>128</v>
      </c>
      <c r="CJ30" s="158" t="s">
        <v>128</v>
      </c>
      <c r="CK30" s="158" t="s">
        <v>128</v>
      </c>
      <c r="CL30" s="158" t="s">
        <v>128</v>
      </c>
      <c r="CM30" s="158" t="s">
        <v>128</v>
      </c>
      <c r="CN30" s="158" t="s">
        <v>128</v>
      </c>
      <c r="CO30" s="158" t="s">
        <v>128</v>
      </c>
      <c r="CP30" s="158" t="s">
        <v>128</v>
      </c>
      <c r="CQ30" s="158" t="s">
        <v>128</v>
      </c>
      <c r="CR30" s="158" t="s">
        <v>128</v>
      </c>
      <c r="CS30" s="158" t="s">
        <v>128</v>
      </c>
      <c r="CT30" s="158" t="s">
        <v>128</v>
      </c>
      <c r="CU30" s="158" t="s">
        <v>128</v>
      </c>
      <c r="CV30" s="158" t="s">
        <v>128</v>
      </c>
      <c r="CW30" s="158" t="s">
        <v>128</v>
      </c>
      <c r="CX30" s="158" t="s">
        <v>128</v>
      </c>
      <c r="CY30" s="158" t="s">
        <v>128</v>
      </c>
      <c r="CZ30" s="158" t="s">
        <v>128</v>
      </c>
      <c r="DA30" s="158" t="s">
        <v>128</v>
      </c>
      <c r="DB30" s="158" t="s">
        <v>128</v>
      </c>
      <c r="DC30" s="158" t="s">
        <v>128</v>
      </c>
      <c r="DD30" s="158" t="s">
        <v>128</v>
      </c>
      <c r="DE30" s="158" t="s">
        <v>128</v>
      </c>
      <c r="DF30" s="158" t="s">
        <v>128</v>
      </c>
      <c r="DG30" s="158" t="s">
        <v>128</v>
      </c>
      <c r="DH30" s="158" t="s">
        <v>128</v>
      </c>
      <c r="DI30" s="158" t="s">
        <v>128</v>
      </c>
      <c r="DJ30" s="158" t="s">
        <v>128</v>
      </c>
      <c r="DK30" s="158" t="s">
        <v>128</v>
      </c>
      <c r="DL30" s="158" t="s">
        <v>128</v>
      </c>
      <c r="DM30" s="158" t="s">
        <v>128</v>
      </c>
      <c r="DN30" s="158" t="s">
        <v>128</v>
      </c>
      <c r="DO30" s="158" t="s">
        <v>128</v>
      </c>
      <c r="DP30" s="158" t="s">
        <v>128</v>
      </c>
      <c r="DQ30" s="158" t="s">
        <v>128</v>
      </c>
      <c r="DR30" s="158" t="s">
        <v>128</v>
      </c>
      <c r="DS30" s="158" t="s">
        <v>128</v>
      </c>
      <c r="DT30" s="158" t="s">
        <v>128</v>
      </c>
      <c r="DU30" s="158" t="s">
        <v>128</v>
      </c>
      <c r="DV30" s="158" t="s">
        <v>128</v>
      </c>
      <c r="DW30" s="158" t="s">
        <v>128</v>
      </c>
      <c r="DX30" s="158" t="s">
        <v>128</v>
      </c>
      <c r="DY30" s="158" t="s">
        <v>128</v>
      </c>
      <c r="DZ30" s="158" t="s">
        <v>128</v>
      </c>
      <c r="EA30" s="158" t="s">
        <v>128</v>
      </c>
      <c r="EB30" s="158" t="s">
        <v>128</v>
      </c>
      <c r="EC30" s="158" t="s">
        <v>128</v>
      </c>
      <c r="ED30" s="158" t="s">
        <v>128</v>
      </c>
      <c r="EE30" s="158" t="s">
        <v>128</v>
      </c>
      <c r="EF30" s="158" t="s">
        <v>128</v>
      </c>
      <c r="EG30" s="158" t="s">
        <v>128</v>
      </c>
      <c r="EH30" s="158" t="s">
        <v>128</v>
      </c>
      <c r="EI30" s="158" t="s">
        <v>128</v>
      </c>
      <c r="EJ30" s="158" t="s">
        <v>128</v>
      </c>
      <c r="EK30" s="158" t="s">
        <v>128</v>
      </c>
      <c r="EL30" s="158" t="s">
        <v>128</v>
      </c>
      <c r="EM30" s="158" t="s">
        <v>128</v>
      </c>
      <c r="EN30" s="158" t="s">
        <v>128</v>
      </c>
      <c r="EO30" s="158" t="s">
        <v>128</v>
      </c>
      <c r="EP30" s="158" t="s">
        <v>128</v>
      </c>
      <c r="EQ30" s="158" t="s">
        <v>128</v>
      </c>
      <c r="ER30" s="158" t="s">
        <v>128</v>
      </c>
      <c r="ES30" s="158" t="s">
        <v>128</v>
      </c>
      <c r="ET30" s="158" t="s">
        <v>128</v>
      </c>
      <c r="EU30" s="158" t="s">
        <v>128</v>
      </c>
      <c r="EV30" s="158" t="s">
        <v>128</v>
      </c>
      <c r="EW30" s="158" t="s">
        <v>128</v>
      </c>
      <c r="EX30" s="158" t="s">
        <v>128</v>
      </c>
      <c r="EY30" s="158" t="s">
        <v>128</v>
      </c>
      <c r="EZ30" s="158" t="s">
        <v>128</v>
      </c>
      <c r="FA30" s="158" t="s">
        <v>128</v>
      </c>
      <c r="FB30" s="158" t="s">
        <v>128</v>
      </c>
      <c r="FC30" s="158" t="s">
        <v>128</v>
      </c>
      <c r="FD30" s="158" t="s">
        <v>128</v>
      </c>
      <c r="FE30" s="158" t="s">
        <v>128</v>
      </c>
      <c r="FF30" s="158" t="s">
        <v>128</v>
      </c>
      <c r="FG30" s="158" t="s">
        <v>128</v>
      </c>
      <c r="FH30" s="158" t="s">
        <v>128</v>
      </c>
      <c r="FI30" s="158" t="s">
        <v>128</v>
      </c>
      <c r="FJ30" s="158" t="s">
        <v>128</v>
      </c>
      <c r="FK30" s="158" t="s">
        <v>128</v>
      </c>
      <c r="FL30" s="158" t="s">
        <v>128</v>
      </c>
      <c r="FM30" s="158" t="s">
        <v>128</v>
      </c>
      <c r="FN30" s="158" t="s">
        <v>128</v>
      </c>
      <c r="FO30" s="158" t="s">
        <v>128</v>
      </c>
      <c r="FP30" s="158" t="s">
        <v>128</v>
      </c>
      <c r="FQ30" s="158" t="s">
        <v>128</v>
      </c>
      <c r="FR30" s="158" t="s">
        <v>128</v>
      </c>
      <c r="FS30" s="158" t="s">
        <v>128</v>
      </c>
      <c r="FT30" s="158" t="s">
        <v>128</v>
      </c>
      <c r="FU30" s="158" t="s">
        <v>128</v>
      </c>
      <c r="FV30" s="158" t="s">
        <v>128</v>
      </c>
      <c r="FW30" s="158" t="s">
        <v>128</v>
      </c>
      <c r="FX30" s="158" t="s">
        <v>128</v>
      </c>
      <c r="FY30" s="158" t="s">
        <v>128</v>
      </c>
      <c r="FZ30" s="158" t="s">
        <v>128</v>
      </c>
      <c r="GA30" s="158" t="s">
        <v>128</v>
      </c>
      <c r="GB30" s="158" t="s">
        <v>128</v>
      </c>
      <c r="GC30" s="158" t="s">
        <v>128</v>
      </c>
      <c r="GD30" s="158" t="s">
        <v>128</v>
      </c>
      <c r="GE30" s="158" t="s">
        <v>128</v>
      </c>
      <c r="GF30" s="158" t="s">
        <v>128</v>
      </c>
      <c r="GG30" s="158" t="s">
        <v>128</v>
      </c>
      <c r="GH30" s="158" t="s">
        <v>128</v>
      </c>
      <c r="GI30" s="158" t="s">
        <v>128</v>
      </c>
      <c r="GJ30" s="158" t="s">
        <v>128</v>
      </c>
      <c r="GK30" s="158" t="s">
        <v>128</v>
      </c>
      <c r="GL30" s="158" t="s">
        <v>128</v>
      </c>
      <c r="GM30" s="158" t="s">
        <v>128</v>
      </c>
      <c r="GN30" s="158" t="s">
        <v>128</v>
      </c>
      <c r="GO30" s="158" t="s">
        <v>128</v>
      </c>
      <c r="GP30" s="158" t="s">
        <v>128</v>
      </c>
      <c r="GQ30" s="158" t="s">
        <v>128</v>
      </c>
      <c r="GR30" s="158" t="s">
        <v>128</v>
      </c>
      <c r="GS30" s="158" t="s">
        <v>128</v>
      </c>
      <c r="GT30" s="158" t="s">
        <v>128</v>
      </c>
      <c r="GU30" s="158" t="s">
        <v>128</v>
      </c>
      <c r="GV30" s="158" t="s">
        <v>128</v>
      </c>
      <c r="GW30" s="158" t="s">
        <v>128</v>
      </c>
      <c r="GX30" s="158" t="s">
        <v>128</v>
      </c>
      <c r="GY30" s="158" t="s">
        <v>128</v>
      </c>
      <c r="GZ30" s="158" t="s">
        <v>128</v>
      </c>
      <c r="HA30" s="158" t="s">
        <v>128</v>
      </c>
      <c r="HB30" s="158" t="s">
        <v>128</v>
      </c>
      <c r="HC30" s="158" t="s">
        <v>128</v>
      </c>
      <c r="HD30" s="158" t="s">
        <v>128</v>
      </c>
      <c r="HE30" s="158" t="s">
        <v>128</v>
      </c>
      <c r="HF30" s="158" t="s">
        <v>128</v>
      </c>
      <c r="HG30" s="158" t="s">
        <v>128</v>
      </c>
      <c r="HH30" s="158" t="s">
        <v>128</v>
      </c>
      <c r="HI30" s="158" t="s">
        <v>128</v>
      </c>
      <c r="HJ30" s="158" t="s">
        <v>128</v>
      </c>
      <c r="HK30" s="158" t="s">
        <v>128</v>
      </c>
      <c r="HL30" s="158" t="s">
        <v>128</v>
      </c>
      <c r="HM30" s="158" t="s">
        <v>128</v>
      </c>
      <c r="HN30" s="158" t="s">
        <v>128</v>
      </c>
      <c r="HO30" s="158" t="s">
        <v>128</v>
      </c>
      <c r="HP30" s="158" t="s">
        <v>128</v>
      </c>
      <c r="HQ30" s="158" t="s">
        <v>128</v>
      </c>
      <c r="HR30" s="158" t="s">
        <v>128</v>
      </c>
      <c r="HS30" s="158" t="s">
        <v>128</v>
      </c>
      <c r="HT30" s="158" t="s">
        <v>128</v>
      </c>
      <c r="HU30" s="158" t="s">
        <v>128</v>
      </c>
      <c r="HV30" s="158" t="s">
        <v>128</v>
      </c>
      <c r="HW30" s="158" t="s">
        <v>128</v>
      </c>
      <c r="HX30" s="158" t="s">
        <v>128</v>
      </c>
      <c r="HY30" s="158" t="s">
        <v>128</v>
      </c>
      <c r="HZ30" s="158" t="s">
        <v>128</v>
      </c>
      <c r="IA30" s="158" t="s">
        <v>128</v>
      </c>
      <c r="IB30" s="158" t="s">
        <v>128</v>
      </c>
      <c r="IC30" s="158" t="s">
        <v>128</v>
      </c>
      <c r="ID30" s="158" t="s">
        <v>128</v>
      </c>
      <c r="IE30" s="158" t="s">
        <v>128</v>
      </c>
      <c r="IF30" s="158" t="s">
        <v>128</v>
      </c>
      <c r="IG30" s="158" t="s">
        <v>128</v>
      </c>
      <c r="IH30" s="158" t="s">
        <v>128</v>
      </c>
      <c r="II30" s="158" t="s">
        <v>128</v>
      </c>
      <c r="IJ30" s="158" t="s">
        <v>128</v>
      </c>
      <c r="IK30" s="158" t="s">
        <v>128</v>
      </c>
      <c r="IL30" s="158" t="s">
        <v>128</v>
      </c>
      <c r="IM30" s="158" t="s">
        <v>128</v>
      </c>
      <c r="IN30" s="158" t="s">
        <v>128</v>
      </c>
      <c r="IO30" s="158" t="s">
        <v>128</v>
      </c>
      <c r="IP30" s="158" t="s">
        <v>128</v>
      </c>
      <c r="IQ30" s="158" t="s">
        <v>128</v>
      </c>
      <c r="IR30" s="158" t="s">
        <v>128</v>
      </c>
      <c r="IS30" s="158" t="s">
        <v>128</v>
      </c>
      <c r="IT30" s="158" t="s">
        <v>128</v>
      </c>
      <c r="IU30" s="158" t="s">
        <v>128</v>
      </c>
      <c r="IV30" s="158" t="s">
        <v>128</v>
      </c>
      <c r="IW30" s="158" t="s">
        <v>128</v>
      </c>
      <c r="IX30" s="158" t="s">
        <v>128</v>
      </c>
      <c r="IY30" s="158" t="s">
        <v>128</v>
      </c>
      <c r="IZ30" s="158" t="s">
        <v>128</v>
      </c>
      <c r="JA30" s="158" t="s">
        <v>128</v>
      </c>
      <c r="JB30" s="158" t="s">
        <v>128</v>
      </c>
      <c r="JC30" s="158" t="s">
        <v>128</v>
      </c>
      <c r="JD30" s="158" t="s">
        <v>128</v>
      </c>
      <c r="JE30" s="158" t="s">
        <v>128</v>
      </c>
      <c r="JF30" s="158" t="s">
        <v>128</v>
      </c>
      <c r="JG30" s="158" t="s">
        <v>128</v>
      </c>
      <c r="JH30" s="158" t="s">
        <v>128</v>
      </c>
      <c r="JI30" s="158" t="s">
        <v>128</v>
      </c>
      <c r="JJ30" s="158" t="s">
        <v>128</v>
      </c>
      <c r="JK30" s="158" t="s">
        <v>128</v>
      </c>
      <c r="JL30" s="158" t="s">
        <v>128</v>
      </c>
      <c r="JM30" s="158" t="s">
        <v>128</v>
      </c>
      <c r="JN30" s="158" t="s">
        <v>128</v>
      </c>
      <c r="JO30" s="158" t="s">
        <v>128</v>
      </c>
      <c r="JP30" s="158" t="s">
        <v>128</v>
      </c>
      <c r="JQ30" s="158" t="s">
        <v>128</v>
      </c>
      <c r="JR30" s="158" t="s">
        <v>128</v>
      </c>
      <c r="JS30" s="158" t="s">
        <v>128</v>
      </c>
      <c r="JT30" s="158" t="s">
        <v>128</v>
      </c>
      <c r="JU30" s="158" t="s">
        <v>128</v>
      </c>
      <c r="JV30" s="158" t="s">
        <v>128</v>
      </c>
      <c r="JW30" s="158" t="s">
        <v>128</v>
      </c>
      <c r="JX30" s="158" t="s">
        <v>128</v>
      </c>
      <c r="JY30" s="158" t="s">
        <v>128</v>
      </c>
      <c r="JZ30" s="158" t="s">
        <v>128</v>
      </c>
      <c r="KA30" s="158" t="s">
        <v>128</v>
      </c>
      <c r="KB30" s="158" t="s">
        <v>128</v>
      </c>
      <c r="KC30" s="158" t="s">
        <v>128</v>
      </c>
      <c r="KD30" s="158" t="s">
        <v>128</v>
      </c>
      <c r="KE30" s="158" t="s">
        <v>128</v>
      </c>
      <c r="KF30" s="158" t="s">
        <v>128</v>
      </c>
      <c r="KG30" s="158" t="s">
        <v>128</v>
      </c>
      <c r="KH30" s="158" t="s">
        <v>128</v>
      </c>
      <c r="KI30" s="158" t="s">
        <v>128</v>
      </c>
      <c r="KJ30" s="158" t="s">
        <v>128</v>
      </c>
      <c r="KK30" s="158" t="s">
        <v>128</v>
      </c>
      <c r="KL30" s="158" t="s">
        <v>128</v>
      </c>
      <c r="KM30" s="158" t="s">
        <v>128</v>
      </c>
      <c r="KN30" s="158" t="s">
        <v>128</v>
      </c>
      <c r="KO30" s="158" t="s">
        <v>128</v>
      </c>
      <c r="KP30" s="158" t="s">
        <v>128</v>
      </c>
      <c r="KQ30" s="158" t="s">
        <v>128</v>
      </c>
      <c r="KR30" s="158" t="s">
        <v>128</v>
      </c>
      <c r="KS30" s="158" t="s">
        <v>128</v>
      </c>
      <c r="KT30" s="158" t="s">
        <v>128</v>
      </c>
      <c r="KU30" s="158" t="s">
        <v>128</v>
      </c>
      <c r="KV30" s="158" t="s">
        <v>128</v>
      </c>
      <c r="KW30" s="158" t="s">
        <v>128</v>
      </c>
      <c r="KX30" s="158" t="s">
        <v>128</v>
      </c>
      <c r="KY30" s="158" t="s">
        <v>128</v>
      </c>
      <c r="KZ30" s="158" t="s">
        <v>128</v>
      </c>
      <c r="LA30" s="158" t="s">
        <v>128</v>
      </c>
      <c r="LB30" s="158" t="s">
        <v>128</v>
      </c>
      <c r="LC30" s="158" t="s">
        <v>128</v>
      </c>
      <c r="LD30" s="158" t="s">
        <v>128</v>
      </c>
      <c r="LE30" s="158" t="s">
        <v>128</v>
      </c>
      <c r="LF30" s="158" t="s">
        <v>128</v>
      </c>
      <c r="LG30" s="158" t="s">
        <v>128</v>
      </c>
      <c r="LH30" s="158" t="s">
        <v>128</v>
      </c>
      <c r="LI30" s="158" t="s">
        <v>128</v>
      </c>
      <c r="LJ30" s="158" t="s">
        <v>128</v>
      </c>
      <c r="LK30" s="158" t="s">
        <v>128</v>
      </c>
      <c r="LL30" s="158" t="s">
        <v>128</v>
      </c>
      <c r="LM30" s="158" t="s">
        <v>128</v>
      </c>
      <c r="LN30" s="158" t="s">
        <v>128</v>
      </c>
      <c r="LO30" s="158" t="s">
        <v>128</v>
      </c>
      <c r="LP30" s="158" t="s">
        <v>128</v>
      </c>
      <c r="LQ30" s="158" t="s">
        <v>128</v>
      </c>
      <c r="LR30" s="158" t="s">
        <v>128</v>
      </c>
      <c r="LS30" s="158" t="s">
        <v>128</v>
      </c>
      <c r="LT30" s="158" t="s">
        <v>128</v>
      </c>
      <c r="LU30" s="158" t="s">
        <v>128</v>
      </c>
      <c r="LV30" s="158" t="s">
        <v>128</v>
      </c>
      <c r="LW30" s="158" t="s">
        <v>128</v>
      </c>
      <c r="LX30" s="158" t="s">
        <v>128</v>
      </c>
      <c r="LY30" s="158" t="s">
        <v>128</v>
      </c>
      <c r="LZ30" s="158" t="s">
        <v>128</v>
      </c>
      <c r="MA30" s="158" t="s">
        <v>128</v>
      </c>
      <c r="MB30" s="158" t="s">
        <v>128</v>
      </c>
      <c r="MC30" s="158" t="s">
        <v>128</v>
      </c>
      <c r="MD30" s="158" t="s">
        <v>128</v>
      </c>
      <c r="ME30" s="158" t="s">
        <v>128</v>
      </c>
      <c r="MF30" s="158" t="s">
        <v>128</v>
      </c>
      <c r="MG30" s="158" t="s">
        <v>128</v>
      </c>
      <c r="MH30" s="158" t="s">
        <v>128</v>
      </c>
      <c r="MI30" s="158" t="s">
        <v>128</v>
      </c>
      <c r="MJ30" s="158" t="s">
        <v>128</v>
      </c>
      <c r="MK30" s="158" t="s">
        <v>128</v>
      </c>
      <c r="ML30" s="158" t="s">
        <v>128</v>
      </c>
      <c r="MM30" s="158" t="s">
        <v>128</v>
      </c>
      <c r="MN30" s="158" t="s">
        <v>128</v>
      </c>
      <c r="MO30" s="158" t="s">
        <v>128</v>
      </c>
      <c r="MP30" s="158" t="s">
        <v>128</v>
      </c>
      <c r="MQ30" s="158" t="s">
        <v>128</v>
      </c>
      <c r="MR30" s="158" t="s">
        <v>128</v>
      </c>
      <c r="MS30" s="158" t="s">
        <v>128</v>
      </c>
      <c r="MT30" s="158" t="s">
        <v>128</v>
      </c>
      <c r="MU30" s="158" t="s">
        <v>128</v>
      </c>
      <c r="MV30" s="158" t="s">
        <v>128</v>
      </c>
      <c r="MW30" s="158" t="s">
        <v>128</v>
      </c>
      <c r="MX30" s="158" t="s">
        <v>128</v>
      </c>
      <c r="MY30" s="158" t="s">
        <v>128</v>
      </c>
      <c r="MZ30" s="158" t="s">
        <v>128</v>
      </c>
      <c r="NA30" s="158" t="s">
        <v>128</v>
      </c>
      <c r="NB30" s="158" t="s">
        <v>128</v>
      </c>
      <c r="NC30" s="158" t="s">
        <v>128</v>
      </c>
      <c r="ND30" s="158" t="s">
        <v>128</v>
      </c>
      <c r="NE30" s="158" t="s">
        <v>128</v>
      </c>
      <c r="NF30" s="158" t="s">
        <v>128</v>
      </c>
      <c r="NG30" s="158" t="s">
        <v>128</v>
      </c>
      <c r="NH30" s="158" t="s">
        <v>128</v>
      </c>
      <c r="NI30" s="158" t="s">
        <v>128</v>
      </c>
      <c r="NJ30" s="158" t="s">
        <v>128</v>
      </c>
      <c r="NK30" s="158" t="s">
        <v>128</v>
      </c>
      <c r="NL30" s="158" t="s">
        <v>128</v>
      </c>
      <c r="NM30" s="158" t="s">
        <v>128</v>
      </c>
      <c r="NN30" s="158" t="s">
        <v>128</v>
      </c>
      <c r="NO30" s="158" t="s">
        <v>128</v>
      </c>
      <c r="NP30" s="158" t="s">
        <v>128</v>
      </c>
      <c r="NQ30" s="158" t="s">
        <v>128</v>
      </c>
      <c r="NR30" s="158" t="s">
        <v>128</v>
      </c>
      <c r="NS30" s="158" t="s">
        <v>128</v>
      </c>
      <c r="NT30" s="158" t="s">
        <v>128</v>
      </c>
      <c r="NU30" s="158" t="s">
        <v>128</v>
      </c>
      <c r="NV30" s="158" t="s">
        <v>128</v>
      </c>
      <c r="NW30" s="158" t="s">
        <v>128</v>
      </c>
      <c r="NX30" s="158" t="s">
        <v>128</v>
      </c>
      <c r="NY30" s="158" t="s">
        <v>128</v>
      </c>
      <c r="NZ30" s="158" t="s">
        <v>128</v>
      </c>
      <c r="OA30" s="158" t="s">
        <v>128</v>
      </c>
      <c r="OB30" s="158" t="s">
        <v>128</v>
      </c>
      <c r="OC30" s="158" t="s">
        <v>128</v>
      </c>
      <c r="OD30" s="158" t="s">
        <v>128</v>
      </c>
      <c r="OE30" s="170" t="s">
        <v>128</v>
      </c>
      <c r="OF30" s="181"/>
      <c r="OG30" s="174">
        <f t="shared" si="9"/>
        <v>41.6</v>
      </c>
      <c r="OH30" s="66" t="str">
        <f t="shared" si="10"/>
        <v>kg/GJ delivered</v>
      </c>
      <c r="OI30" s="118">
        <f t="shared" si="11"/>
        <v>1.02</v>
      </c>
      <c r="OJ30" s="66" t="str">
        <f t="shared" si="12"/>
        <v>kg/GJ delivered</v>
      </c>
      <c r="OK30" s="66" t="str">
        <f t="shared" si="13"/>
        <v/>
      </c>
      <c r="OL30" s="66" t="str">
        <f t="shared" si="14"/>
        <v/>
      </c>
      <c r="OM30" s="159">
        <f t="shared" si="15"/>
        <v>539</v>
      </c>
      <c r="ON30" s="66" t="str">
        <f t="shared" si="16"/>
        <v>kg/GJ delivered</v>
      </c>
      <c r="OO30" s="118">
        <f t="shared" si="17"/>
        <v>3.3</v>
      </c>
      <c r="OP30" s="66" t="str">
        <f t="shared" si="18"/>
        <v>kg/GJ delivered</v>
      </c>
      <c r="OQ30" s="118">
        <f t="shared" si="19"/>
        <v>5.6</v>
      </c>
      <c r="OR30" s="66" t="str">
        <f t="shared" si="20"/>
        <v>kg/GJ delivered</v>
      </c>
      <c r="OS30" s="66" t="str">
        <f t="shared" si="21"/>
        <v/>
      </c>
      <c r="OT30" s="66" t="str">
        <f t="shared" si="22"/>
        <v/>
      </c>
      <c r="OU30" s="66" t="str">
        <f t="shared" si="23"/>
        <v/>
      </c>
      <c r="OV30" s="66" t="str">
        <f t="shared" si="24"/>
        <v/>
      </c>
      <c r="OW30" s="66" t="str">
        <f t="shared" si="25"/>
        <v/>
      </c>
      <c r="OX30" s="66" t="str">
        <f t="shared" si="26"/>
        <v/>
      </c>
      <c r="OY30" s="66" t="str">
        <f t="shared" si="27"/>
        <v/>
      </c>
      <c r="OZ30" s="66" t="str">
        <f t="shared" si="28"/>
        <v/>
      </c>
      <c r="PA30" s="66" t="str">
        <f t="shared" si="29"/>
        <v/>
      </c>
      <c r="PB30" s="66" t="str">
        <f t="shared" si="30"/>
        <v/>
      </c>
      <c r="PC30" s="66" t="str">
        <f t="shared" si="31"/>
        <v/>
      </c>
      <c r="PD30" s="66" t="str">
        <f t="shared" si="32"/>
        <v/>
      </c>
      <c r="PE30" s="66" t="str">
        <f t="shared" si="33"/>
        <v/>
      </c>
      <c r="PF30" s="66" t="str">
        <f t="shared" si="34"/>
        <v/>
      </c>
      <c r="PG30" s="66" t="str">
        <f t="shared" si="35"/>
        <v/>
      </c>
      <c r="PH30" s="66" t="str">
        <f t="shared" si="36"/>
        <v/>
      </c>
      <c r="PI30" s="66" t="str">
        <f t="shared" si="37"/>
        <v/>
      </c>
      <c r="PJ30" s="66" t="str">
        <f t="shared" si="38"/>
        <v/>
      </c>
      <c r="PK30" s="66" t="str">
        <f t="shared" si="39"/>
        <v/>
      </c>
      <c r="PL30" s="66" t="str">
        <f t="shared" si="40"/>
        <v/>
      </c>
      <c r="PM30" s="66" t="str">
        <f t="shared" si="41"/>
        <v/>
      </c>
      <c r="PN30" s="66" t="str">
        <f t="shared" si="42"/>
        <v/>
      </c>
      <c r="PO30" s="66" t="str">
        <f t="shared" si="43"/>
        <v/>
      </c>
      <c r="PP30" s="66" t="str">
        <f t="shared" si="44"/>
        <v/>
      </c>
      <c r="PQ30" s="66" t="str">
        <f t="shared" si="45"/>
        <v/>
      </c>
      <c r="PR30" s="66" t="str">
        <f t="shared" si="46"/>
        <v/>
      </c>
      <c r="PS30" s="66" t="str">
        <f t="shared" si="47"/>
        <v/>
      </c>
      <c r="PT30" s="66" t="str">
        <f t="shared" si="48"/>
        <v/>
      </c>
      <c r="PU30" s="66" t="str">
        <f t="shared" si="49"/>
        <v/>
      </c>
      <c r="PV30" s="66" t="str">
        <f t="shared" si="50"/>
        <v/>
      </c>
      <c r="PW30" s="66" t="str">
        <f t="shared" si="51"/>
        <v/>
      </c>
      <c r="PX30" s="66" t="str">
        <f t="shared" si="52"/>
        <v/>
      </c>
      <c r="PY30" s="66" t="str">
        <f t="shared" si="53"/>
        <v/>
      </c>
      <c r="PZ30" s="66" t="str">
        <f t="shared" si="54"/>
        <v/>
      </c>
      <c r="QA30" s="66" t="str">
        <f t="shared" si="55"/>
        <v/>
      </c>
      <c r="QB30" s="66" t="str">
        <f t="shared" si="56"/>
        <v/>
      </c>
      <c r="QC30" s="66" t="str">
        <f t="shared" si="57"/>
        <v/>
      </c>
      <c r="QD30" s="66" t="str">
        <f t="shared" si="58"/>
        <v/>
      </c>
      <c r="QE30" s="66" t="str">
        <f t="shared" si="59"/>
        <v/>
      </c>
      <c r="QF30" s="66" t="str">
        <f t="shared" si="60"/>
        <v/>
      </c>
      <c r="QG30" s="66" t="str">
        <f t="shared" si="61"/>
        <v/>
      </c>
      <c r="QH30" s="66" t="str">
        <f t="shared" si="62"/>
        <v/>
      </c>
      <c r="QI30" s="66" t="str">
        <f t="shared" si="63"/>
        <v/>
      </c>
      <c r="QJ30" s="66" t="str">
        <f t="shared" si="64"/>
        <v/>
      </c>
      <c r="QK30" s="66" t="str">
        <f t="shared" si="65"/>
        <v/>
      </c>
      <c r="QL30" s="66" t="str">
        <f t="shared" si="66"/>
        <v/>
      </c>
      <c r="QM30" s="66" t="str">
        <f t="shared" si="67"/>
        <v/>
      </c>
      <c r="QN30" s="66" t="str">
        <f t="shared" si="68"/>
        <v/>
      </c>
      <c r="QO30" s="66" t="str">
        <f t="shared" si="69"/>
        <v/>
      </c>
      <c r="QP30" s="66" t="str">
        <f t="shared" si="70"/>
        <v/>
      </c>
      <c r="QQ30" s="66" t="str">
        <f t="shared" si="71"/>
        <v/>
      </c>
      <c r="QR30" s="66" t="str">
        <f t="shared" si="72"/>
        <v/>
      </c>
      <c r="QS30" s="66" t="str">
        <f t="shared" si="73"/>
        <v/>
      </c>
      <c r="QT30" s="66" t="str">
        <f t="shared" si="74"/>
        <v/>
      </c>
      <c r="QU30" s="66" t="str">
        <f t="shared" si="75"/>
        <v/>
      </c>
      <c r="QV30" s="66" t="str">
        <f t="shared" si="76"/>
        <v/>
      </c>
      <c r="QW30" s="66" t="str">
        <f t="shared" si="77"/>
        <v/>
      </c>
      <c r="QX30" s="66" t="str">
        <f t="shared" si="78"/>
        <v/>
      </c>
      <c r="QY30" s="66" t="str">
        <f t="shared" si="79"/>
        <v/>
      </c>
      <c r="QZ30" s="66" t="str">
        <f t="shared" si="80"/>
        <v/>
      </c>
      <c r="RA30" s="66" t="str">
        <f t="shared" si="81"/>
        <v/>
      </c>
      <c r="RB30" s="66" t="str">
        <f t="shared" si="82"/>
        <v/>
      </c>
      <c r="RC30" s="66" t="str">
        <f t="shared" si="83"/>
        <v/>
      </c>
      <c r="RD30" s="66" t="str">
        <f t="shared" si="84"/>
        <v/>
      </c>
      <c r="RE30" s="66" t="str">
        <f t="shared" si="85"/>
        <v/>
      </c>
      <c r="RF30" s="66" t="str">
        <f t="shared" si="86"/>
        <v/>
      </c>
      <c r="RG30" s="66" t="str">
        <f t="shared" si="87"/>
        <v/>
      </c>
      <c r="RH30" s="66" t="str">
        <f t="shared" si="88"/>
        <v/>
      </c>
      <c r="RI30" s="66" t="str">
        <f t="shared" si="89"/>
        <v/>
      </c>
      <c r="RJ30" s="66" t="str">
        <f t="shared" si="90"/>
        <v/>
      </c>
      <c r="RK30" s="66" t="str">
        <f t="shared" si="91"/>
        <v/>
      </c>
      <c r="RL30" s="66" t="str">
        <f t="shared" si="92"/>
        <v/>
      </c>
      <c r="RM30" s="66" t="str">
        <f t="shared" si="93"/>
        <v/>
      </c>
      <c r="RN30" s="66" t="str">
        <f t="shared" si="94"/>
        <v/>
      </c>
      <c r="RO30" s="66" t="str">
        <f t="shared" si="95"/>
        <v/>
      </c>
      <c r="RP30" s="66" t="str">
        <f t="shared" si="96"/>
        <v/>
      </c>
      <c r="RQ30" s="66" t="str">
        <f t="shared" si="97"/>
        <v/>
      </c>
      <c r="RR30" s="66" t="str">
        <f t="shared" si="98"/>
        <v/>
      </c>
      <c r="RS30" s="66" t="str">
        <f t="shared" si="99"/>
        <v/>
      </c>
      <c r="RT30" s="66" t="str">
        <f t="shared" si="100"/>
        <v/>
      </c>
      <c r="RU30" s="66" t="str">
        <f t="shared" si="101"/>
        <v/>
      </c>
      <c r="RV30" s="66" t="str">
        <f t="shared" si="102"/>
        <v/>
      </c>
      <c r="RW30" s="66" t="str">
        <f t="shared" si="103"/>
        <v/>
      </c>
      <c r="RX30" s="66" t="str">
        <f t="shared" si="104"/>
        <v/>
      </c>
      <c r="RY30" s="66" t="str">
        <f t="shared" si="105"/>
        <v/>
      </c>
      <c r="RZ30" s="66" t="str">
        <f t="shared" si="106"/>
        <v/>
      </c>
      <c r="SA30" s="66" t="str">
        <f t="shared" si="107"/>
        <v/>
      </c>
      <c r="SB30" s="66" t="str">
        <f t="shared" si="108"/>
        <v/>
      </c>
      <c r="SC30" s="66" t="str">
        <f t="shared" si="109"/>
        <v/>
      </c>
      <c r="SD30" s="66" t="str">
        <f t="shared" si="110"/>
        <v/>
      </c>
      <c r="SE30" s="66" t="str">
        <f t="shared" si="111"/>
        <v/>
      </c>
      <c r="SF30" s="66" t="str">
        <f t="shared" si="112"/>
        <v/>
      </c>
      <c r="SG30" s="66" t="str">
        <f t="shared" si="113"/>
        <v/>
      </c>
      <c r="SH30" s="66" t="str">
        <f t="shared" si="114"/>
        <v/>
      </c>
      <c r="SI30" s="66" t="str">
        <f t="shared" si="115"/>
        <v/>
      </c>
      <c r="SJ30" s="66" t="str">
        <f t="shared" si="116"/>
        <v/>
      </c>
      <c r="SK30" s="66" t="str">
        <f t="shared" si="117"/>
        <v/>
      </c>
      <c r="SL30" s="66" t="str">
        <f t="shared" si="118"/>
        <v/>
      </c>
      <c r="SM30" s="66" t="str">
        <f t="shared" si="119"/>
        <v/>
      </c>
      <c r="SN30" s="66" t="str">
        <f t="shared" si="120"/>
        <v/>
      </c>
      <c r="SO30" s="66" t="str">
        <f t="shared" si="121"/>
        <v/>
      </c>
      <c r="SP30" s="66" t="str">
        <f t="shared" si="122"/>
        <v/>
      </c>
      <c r="SQ30" s="66" t="str">
        <f t="shared" si="123"/>
        <v/>
      </c>
      <c r="SR30" s="66" t="str">
        <f t="shared" si="124"/>
        <v/>
      </c>
      <c r="SS30" s="66" t="str">
        <f t="shared" si="125"/>
        <v/>
      </c>
      <c r="ST30" s="66" t="str">
        <f t="shared" si="126"/>
        <v/>
      </c>
      <c r="SU30" s="66" t="str">
        <f t="shared" si="127"/>
        <v/>
      </c>
      <c r="SV30" s="66" t="str">
        <f t="shared" si="128"/>
        <v/>
      </c>
      <c r="SW30" s="66" t="str">
        <f t="shared" si="129"/>
        <v/>
      </c>
      <c r="SX30" s="66" t="str">
        <f t="shared" si="130"/>
        <v/>
      </c>
      <c r="SY30" s="66" t="str">
        <f t="shared" si="131"/>
        <v/>
      </c>
      <c r="SZ30" s="66" t="str">
        <f t="shared" si="132"/>
        <v/>
      </c>
      <c r="TA30" s="66" t="str">
        <f t="shared" si="133"/>
        <v/>
      </c>
      <c r="TB30" s="66" t="str">
        <f t="shared" si="134"/>
        <v/>
      </c>
      <c r="TC30" s="66" t="str">
        <f t="shared" si="135"/>
        <v/>
      </c>
      <c r="TD30" s="66" t="str">
        <f t="shared" si="136"/>
        <v/>
      </c>
      <c r="TE30" s="66" t="str">
        <f t="shared" si="137"/>
        <v/>
      </c>
      <c r="TF30" s="66" t="str">
        <f t="shared" si="138"/>
        <v/>
      </c>
      <c r="TG30" s="66" t="str">
        <f t="shared" si="139"/>
        <v/>
      </c>
      <c r="TH30" s="66" t="str">
        <f t="shared" si="140"/>
        <v/>
      </c>
      <c r="TI30" s="66" t="str">
        <f t="shared" si="141"/>
        <v/>
      </c>
      <c r="TJ30" s="66" t="str">
        <f t="shared" si="142"/>
        <v/>
      </c>
      <c r="TK30" s="66" t="str">
        <f t="shared" si="143"/>
        <v/>
      </c>
      <c r="TL30" s="66" t="str">
        <f t="shared" si="144"/>
        <v/>
      </c>
      <c r="TM30" s="66" t="str">
        <f t="shared" si="145"/>
        <v/>
      </c>
      <c r="TN30" s="66" t="str">
        <f t="shared" si="146"/>
        <v/>
      </c>
      <c r="TO30" s="66" t="str">
        <f t="shared" si="147"/>
        <v/>
      </c>
      <c r="TP30" s="66" t="str">
        <f t="shared" si="148"/>
        <v/>
      </c>
      <c r="TQ30" s="66" t="str">
        <f t="shared" si="149"/>
        <v/>
      </c>
      <c r="TR30" s="66" t="str">
        <f t="shared" si="150"/>
        <v/>
      </c>
      <c r="TS30" s="66" t="str">
        <f t="shared" si="151"/>
        <v/>
      </c>
      <c r="TT30" s="66" t="str">
        <f t="shared" si="152"/>
        <v/>
      </c>
      <c r="TU30" s="66" t="str">
        <f t="shared" si="153"/>
        <v/>
      </c>
      <c r="TV30" s="66" t="str">
        <f t="shared" si="154"/>
        <v/>
      </c>
      <c r="TW30" s="66" t="str">
        <f t="shared" si="155"/>
        <v/>
      </c>
      <c r="TX30" s="66" t="str">
        <f t="shared" si="156"/>
        <v/>
      </c>
      <c r="TY30" s="66" t="str">
        <f t="shared" si="157"/>
        <v/>
      </c>
      <c r="TZ30" s="66" t="str">
        <f t="shared" si="158"/>
        <v/>
      </c>
      <c r="UA30" s="66" t="str">
        <f t="shared" si="159"/>
        <v/>
      </c>
      <c r="UB30" s="66" t="str">
        <f t="shared" si="160"/>
        <v/>
      </c>
      <c r="UC30" s="66" t="str">
        <f t="shared" si="161"/>
        <v/>
      </c>
      <c r="UD30" s="66" t="str">
        <f t="shared" si="162"/>
        <v/>
      </c>
      <c r="UE30" s="66" t="str">
        <f t="shared" si="163"/>
        <v/>
      </c>
      <c r="UF30" s="66" t="str">
        <f t="shared" si="164"/>
        <v/>
      </c>
      <c r="UG30" s="66" t="str">
        <f t="shared" si="165"/>
        <v/>
      </c>
      <c r="UH30" s="66" t="str">
        <f t="shared" si="166"/>
        <v/>
      </c>
      <c r="UI30" s="66" t="str">
        <f t="shared" si="167"/>
        <v/>
      </c>
      <c r="UJ30" s="66" t="str">
        <f t="shared" si="168"/>
        <v/>
      </c>
      <c r="UK30" s="66" t="str">
        <f t="shared" si="169"/>
        <v/>
      </c>
      <c r="UL30" s="66" t="str">
        <f t="shared" si="170"/>
        <v/>
      </c>
      <c r="UM30" s="66" t="str">
        <f t="shared" si="171"/>
        <v/>
      </c>
      <c r="UN30" s="66" t="str">
        <f t="shared" si="172"/>
        <v/>
      </c>
      <c r="UO30" s="66" t="str">
        <f t="shared" si="173"/>
        <v/>
      </c>
      <c r="UP30" s="66" t="str">
        <f t="shared" si="174"/>
        <v/>
      </c>
      <c r="UQ30" s="66" t="str">
        <f t="shared" si="175"/>
        <v/>
      </c>
      <c r="UR30" s="66" t="str">
        <f t="shared" si="176"/>
        <v/>
      </c>
      <c r="US30" s="66" t="str">
        <f t="shared" si="177"/>
        <v/>
      </c>
      <c r="UT30" s="66" t="str">
        <f t="shared" si="178"/>
        <v/>
      </c>
      <c r="UU30" s="66" t="str">
        <f t="shared" si="179"/>
        <v/>
      </c>
      <c r="UV30" s="66" t="str">
        <f t="shared" si="180"/>
        <v/>
      </c>
      <c r="UW30" s="66" t="str">
        <f t="shared" si="181"/>
        <v/>
      </c>
      <c r="UX30" s="66" t="str">
        <f t="shared" si="182"/>
        <v/>
      </c>
      <c r="UY30" s="66" t="str">
        <f t="shared" si="183"/>
        <v/>
      </c>
      <c r="UZ30" s="66" t="str">
        <f t="shared" si="184"/>
        <v/>
      </c>
      <c r="VA30" s="66" t="str">
        <f t="shared" si="185"/>
        <v/>
      </c>
      <c r="VB30" s="66" t="str">
        <f t="shared" si="186"/>
        <v/>
      </c>
      <c r="VC30" s="66" t="str">
        <f t="shared" si="187"/>
        <v/>
      </c>
      <c r="VD30" s="66" t="str">
        <f t="shared" si="188"/>
        <v/>
      </c>
      <c r="VE30" s="66" t="str">
        <f t="shared" si="189"/>
        <v/>
      </c>
      <c r="VF30" s="66" t="str">
        <f t="shared" si="190"/>
        <v/>
      </c>
      <c r="VG30" s="66" t="str">
        <f t="shared" si="191"/>
        <v/>
      </c>
      <c r="VH30" s="66" t="str">
        <f t="shared" si="192"/>
        <v/>
      </c>
      <c r="VI30" s="66" t="str">
        <f t="shared" si="193"/>
        <v/>
      </c>
      <c r="VJ30" s="66" t="str">
        <f t="shared" si="194"/>
        <v/>
      </c>
      <c r="VK30" s="66" t="str">
        <f t="shared" si="195"/>
        <v/>
      </c>
      <c r="VL30" s="66" t="str">
        <f t="shared" si="196"/>
        <v/>
      </c>
      <c r="VM30" s="66" t="str">
        <f t="shared" si="197"/>
        <v/>
      </c>
      <c r="VN30" s="66" t="str">
        <f t="shared" si="198"/>
        <v/>
      </c>
      <c r="VO30" s="66" t="str">
        <f t="shared" si="199"/>
        <v/>
      </c>
      <c r="VP30" s="66" t="str">
        <f t="shared" si="200"/>
        <v/>
      </c>
      <c r="VQ30" s="66" t="str">
        <f t="shared" si="201"/>
        <v/>
      </c>
      <c r="VR30" s="66" t="str">
        <f t="shared" si="202"/>
        <v/>
      </c>
      <c r="VS30" s="66" t="str">
        <f t="shared" si="203"/>
        <v/>
      </c>
      <c r="VT30" s="66" t="str">
        <f t="shared" si="204"/>
        <v/>
      </c>
      <c r="VU30" s="66" t="str">
        <f t="shared" si="205"/>
        <v/>
      </c>
      <c r="VV30" s="66" t="str">
        <f t="shared" si="206"/>
        <v/>
      </c>
      <c r="VW30" s="66" t="str">
        <f t="shared" si="207"/>
        <v/>
      </c>
      <c r="VX30" s="66" t="str">
        <f t="shared" si="208"/>
        <v/>
      </c>
      <c r="VY30" s="66" t="str">
        <f t="shared" si="209"/>
        <v/>
      </c>
      <c r="VZ30" s="66" t="str">
        <f t="shared" si="210"/>
        <v/>
      </c>
      <c r="WA30" s="66" t="str">
        <f t="shared" si="211"/>
        <v/>
      </c>
      <c r="WB30" s="66" t="str">
        <f t="shared" si="212"/>
        <v/>
      </c>
      <c r="WC30" s="66" t="str">
        <f t="shared" si="213"/>
        <v/>
      </c>
      <c r="WD30" s="66" t="str">
        <f t="shared" si="214"/>
        <v/>
      </c>
      <c r="WE30" s="66" t="str">
        <f t="shared" si="215"/>
        <v/>
      </c>
      <c r="WF30" s="66" t="str">
        <f t="shared" si="216"/>
        <v/>
      </c>
      <c r="WG30" s="66" t="str">
        <f t="shared" si="217"/>
        <v/>
      </c>
      <c r="WH30" s="66" t="str">
        <f t="shared" si="218"/>
        <v/>
      </c>
      <c r="WI30" s="66" t="str">
        <f t="shared" si="219"/>
        <v/>
      </c>
      <c r="WJ30" s="66" t="str">
        <f t="shared" si="220"/>
        <v/>
      </c>
      <c r="WK30" s="66" t="str">
        <f t="shared" si="221"/>
        <v/>
      </c>
      <c r="WL30" s="66" t="str">
        <f t="shared" si="222"/>
        <v/>
      </c>
      <c r="WM30" s="66" t="str">
        <f t="shared" si="223"/>
        <v/>
      </c>
      <c r="WN30" s="66" t="str">
        <f t="shared" si="224"/>
        <v/>
      </c>
      <c r="WO30" s="66" t="str">
        <f t="shared" si="225"/>
        <v/>
      </c>
      <c r="WP30" s="66" t="str">
        <f t="shared" si="226"/>
        <v/>
      </c>
      <c r="WQ30" s="66" t="str">
        <f t="shared" si="227"/>
        <v/>
      </c>
      <c r="WR30" s="66" t="str">
        <f t="shared" si="228"/>
        <v/>
      </c>
      <c r="WS30" s="66" t="str">
        <f t="shared" si="229"/>
        <v/>
      </c>
      <c r="WT30" s="66" t="str">
        <f t="shared" si="230"/>
        <v/>
      </c>
      <c r="WU30" s="66" t="str">
        <f t="shared" si="231"/>
        <v/>
      </c>
      <c r="WV30" s="66" t="str">
        <f t="shared" si="232"/>
        <v/>
      </c>
      <c r="WW30" s="66" t="str">
        <f t="shared" si="233"/>
        <v/>
      </c>
      <c r="WX30" s="66" t="str">
        <f t="shared" si="234"/>
        <v/>
      </c>
      <c r="WY30" s="66" t="str">
        <f t="shared" si="235"/>
        <v/>
      </c>
      <c r="WZ30" s="66" t="str">
        <f t="shared" si="236"/>
        <v/>
      </c>
      <c r="XA30" s="66" t="str">
        <f t="shared" si="237"/>
        <v/>
      </c>
      <c r="XB30" s="66" t="str">
        <f t="shared" si="238"/>
        <v/>
      </c>
      <c r="XC30" s="66" t="str">
        <f t="shared" si="239"/>
        <v/>
      </c>
      <c r="XD30" s="66" t="str">
        <f t="shared" si="240"/>
        <v/>
      </c>
      <c r="XE30" s="66" t="str">
        <f t="shared" si="241"/>
        <v/>
      </c>
      <c r="XF30" s="66" t="str">
        <f t="shared" si="242"/>
        <v/>
      </c>
      <c r="XG30" s="66" t="str">
        <f t="shared" si="243"/>
        <v/>
      </c>
      <c r="XH30" s="66" t="str">
        <f t="shared" si="244"/>
        <v/>
      </c>
      <c r="XI30" s="66" t="str">
        <f t="shared" si="245"/>
        <v/>
      </c>
      <c r="XJ30" s="66" t="str">
        <f t="shared" si="246"/>
        <v/>
      </c>
      <c r="XK30" s="66" t="str">
        <f t="shared" si="247"/>
        <v/>
      </c>
      <c r="XL30" s="66" t="str">
        <f t="shared" si="248"/>
        <v/>
      </c>
      <c r="XM30" s="66" t="str">
        <f t="shared" si="249"/>
        <v/>
      </c>
      <c r="XN30" s="66" t="str">
        <f t="shared" si="250"/>
        <v/>
      </c>
      <c r="XO30" s="66" t="str">
        <f t="shared" si="251"/>
        <v/>
      </c>
      <c r="XP30" s="66" t="str">
        <f t="shared" si="252"/>
        <v/>
      </c>
      <c r="XQ30" s="66" t="str">
        <f t="shared" si="253"/>
        <v/>
      </c>
      <c r="XR30" s="66" t="str">
        <f t="shared" si="254"/>
        <v/>
      </c>
      <c r="XS30" s="66" t="str">
        <f t="shared" si="255"/>
        <v/>
      </c>
      <c r="XT30" s="66" t="str">
        <f t="shared" si="256"/>
        <v/>
      </c>
      <c r="XU30" s="66" t="str">
        <f t="shared" si="257"/>
        <v/>
      </c>
      <c r="XV30" s="66" t="str">
        <f t="shared" si="258"/>
        <v/>
      </c>
      <c r="XW30" s="66" t="str">
        <f t="shared" si="259"/>
        <v/>
      </c>
      <c r="XX30" s="66" t="str">
        <f t="shared" si="260"/>
        <v/>
      </c>
      <c r="XY30" s="66" t="str">
        <f t="shared" si="261"/>
        <v/>
      </c>
      <c r="XZ30" s="66" t="str">
        <f t="shared" si="262"/>
        <v/>
      </c>
      <c r="YA30" s="66" t="str">
        <f t="shared" si="263"/>
        <v/>
      </c>
      <c r="YB30" s="66" t="str">
        <f t="shared" si="264"/>
        <v/>
      </c>
      <c r="YC30" s="66" t="str">
        <f t="shared" si="265"/>
        <v/>
      </c>
      <c r="YD30" s="66" t="str">
        <f t="shared" si="266"/>
        <v/>
      </c>
      <c r="YE30" s="66" t="str">
        <f t="shared" si="267"/>
        <v/>
      </c>
      <c r="YF30" s="66" t="str">
        <f t="shared" si="268"/>
        <v/>
      </c>
      <c r="YG30" s="66" t="str">
        <f t="shared" si="269"/>
        <v/>
      </c>
      <c r="YH30" s="66" t="str">
        <f t="shared" si="270"/>
        <v/>
      </c>
      <c r="YI30" s="66" t="str">
        <f t="shared" si="271"/>
        <v/>
      </c>
      <c r="YJ30" s="66" t="str">
        <f t="shared" si="272"/>
        <v/>
      </c>
      <c r="YK30" s="66" t="str">
        <f t="shared" si="273"/>
        <v/>
      </c>
      <c r="YL30" s="66" t="str">
        <f t="shared" si="274"/>
        <v/>
      </c>
      <c r="YM30" s="66" t="str">
        <f t="shared" si="275"/>
        <v/>
      </c>
      <c r="YN30" s="66" t="str">
        <f t="shared" si="276"/>
        <v/>
      </c>
      <c r="YO30" s="66" t="str">
        <f t="shared" si="277"/>
        <v/>
      </c>
      <c r="YP30" s="66" t="str">
        <f t="shared" si="278"/>
        <v/>
      </c>
      <c r="YQ30" s="66" t="str">
        <f t="shared" si="279"/>
        <v/>
      </c>
      <c r="YR30" s="66" t="str">
        <f t="shared" si="280"/>
        <v/>
      </c>
      <c r="YS30" s="66" t="str">
        <f t="shared" si="281"/>
        <v/>
      </c>
      <c r="YT30" s="66" t="str">
        <f t="shared" si="282"/>
        <v/>
      </c>
      <c r="YU30" s="66" t="str">
        <f t="shared" si="283"/>
        <v/>
      </c>
      <c r="YV30" s="66" t="str">
        <f t="shared" si="284"/>
        <v/>
      </c>
      <c r="YW30" s="66" t="str">
        <f t="shared" si="285"/>
        <v/>
      </c>
      <c r="YX30" s="66" t="str">
        <f t="shared" si="286"/>
        <v/>
      </c>
      <c r="YY30" s="66" t="str">
        <f t="shared" si="287"/>
        <v/>
      </c>
      <c r="YZ30" s="66" t="str">
        <f t="shared" si="288"/>
        <v/>
      </c>
      <c r="ZA30" s="66" t="str">
        <f t="shared" si="289"/>
        <v/>
      </c>
      <c r="ZB30" s="66" t="str">
        <f t="shared" si="290"/>
        <v/>
      </c>
      <c r="ZC30" s="66" t="str">
        <f t="shared" si="291"/>
        <v/>
      </c>
      <c r="ZD30" s="66" t="str">
        <f t="shared" si="292"/>
        <v/>
      </c>
      <c r="ZE30" s="66" t="str">
        <f t="shared" si="293"/>
        <v/>
      </c>
      <c r="ZF30" s="66" t="str">
        <f t="shared" si="294"/>
        <v/>
      </c>
      <c r="ZG30" s="66" t="str">
        <f t="shared" si="295"/>
        <v/>
      </c>
      <c r="ZH30" s="66" t="str">
        <f t="shared" si="296"/>
        <v/>
      </c>
      <c r="ZI30" s="66" t="str">
        <f t="shared" si="297"/>
        <v/>
      </c>
      <c r="ZJ30" s="66" t="str">
        <f t="shared" si="298"/>
        <v/>
      </c>
      <c r="ZK30" s="66" t="str">
        <f t="shared" si="299"/>
        <v/>
      </c>
      <c r="ZL30" s="66" t="str">
        <f t="shared" si="300"/>
        <v/>
      </c>
      <c r="ZM30" s="66" t="str">
        <f t="shared" si="301"/>
        <v/>
      </c>
      <c r="ZN30" s="66" t="str">
        <f t="shared" si="302"/>
        <v/>
      </c>
      <c r="ZO30" s="66" t="str">
        <f t="shared" si="303"/>
        <v/>
      </c>
      <c r="ZP30" s="66" t="str">
        <f t="shared" si="304"/>
        <v/>
      </c>
      <c r="ZQ30" s="66" t="str">
        <f t="shared" si="305"/>
        <v/>
      </c>
      <c r="ZR30" s="66" t="str">
        <f t="shared" si="306"/>
        <v/>
      </c>
      <c r="ZS30" s="66" t="str">
        <f t="shared" si="307"/>
        <v/>
      </c>
      <c r="ZT30" s="66" t="str">
        <f t="shared" si="308"/>
        <v/>
      </c>
      <c r="ZU30" s="66" t="str">
        <f t="shared" si="309"/>
        <v/>
      </c>
      <c r="ZV30" s="66" t="str">
        <f t="shared" si="310"/>
        <v/>
      </c>
      <c r="ZW30" s="66" t="str">
        <f t="shared" si="311"/>
        <v/>
      </c>
      <c r="ZX30" s="66" t="str">
        <f t="shared" si="312"/>
        <v/>
      </c>
      <c r="ZY30" s="66" t="str">
        <f t="shared" si="313"/>
        <v/>
      </c>
      <c r="ZZ30" s="66" t="str">
        <f t="shared" si="314"/>
        <v/>
      </c>
      <c r="AAA30" s="66" t="str">
        <f t="shared" si="315"/>
        <v/>
      </c>
      <c r="AAB30" s="66" t="str">
        <f t="shared" si="316"/>
        <v/>
      </c>
      <c r="AAC30" s="66" t="str">
        <f t="shared" si="317"/>
        <v/>
      </c>
      <c r="AAD30" s="66" t="str">
        <f t="shared" si="318"/>
        <v/>
      </c>
      <c r="AAE30" s="66" t="str">
        <f t="shared" si="319"/>
        <v/>
      </c>
      <c r="AAF30" s="66" t="str">
        <f t="shared" si="320"/>
        <v/>
      </c>
      <c r="AAG30" s="66" t="str">
        <f t="shared" si="321"/>
        <v/>
      </c>
      <c r="AAH30" s="66" t="str">
        <f t="shared" si="322"/>
        <v/>
      </c>
      <c r="AAI30" s="66" t="str">
        <f t="shared" si="323"/>
        <v/>
      </c>
      <c r="AAJ30" s="66" t="str">
        <f t="shared" si="324"/>
        <v/>
      </c>
      <c r="AAK30" s="66" t="str">
        <f t="shared" si="325"/>
        <v/>
      </c>
      <c r="AAL30" s="66" t="str">
        <f t="shared" si="326"/>
        <v/>
      </c>
      <c r="AAM30" s="66" t="str">
        <f t="shared" si="327"/>
        <v/>
      </c>
      <c r="AAN30" s="66" t="str">
        <f t="shared" si="328"/>
        <v/>
      </c>
      <c r="AAO30" s="66" t="str">
        <f t="shared" si="329"/>
        <v/>
      </c>
      <c r="AAP30" s="66" t="str">
        <f t="shared" si="330"/>
        <v/>
      </c>
      <c r="AAQ30" s="66" t="str">
        <f t="shared" si="331"/>
        <v/>
      </c>
      <c r="AAR30" s="66" t="str">
        <f t="shared" si="332"/>
        <v/>
      </c>
      <c r="AAS30" s="66" t="str">
        <f t="shared" si="333"/>
        <v/>
      </c>
      <c r="AAT30" s="66" t="str">
        <f t="shared" si="334"/>
        <v/>
      </c>
      <c r="AAU30" s="66" t="str">
        <f t="shared" si="335"/>
        <v/>
      </c>
      <c r="AAV30" s="66" t="str">
        <f t="shared" si="336"/>
        <v/>
      </c>
      <c r="AAW30" s="66" t="str">
        <f t="shared" si="337"/>
        <v/>
      </c>
      <c r="AAX30" s="66" t="str">
        <f t="shared" si="338"/>
        <v/>
      </c>
      <c r="AAY30" s="66" t="str">
        <f t="shared" si="339"/>
        <v/>
      </c>
      <c r="AAZ30" s="66" t="str">
        <f t="shared" si="340"/>
        <v/>
      </c>
      <c r="ABA30" s="66" t="str">
        <f t="shared" si="341"/>
        <v/>
      </c>
      <c r="ABB30" s="66" t="str">
        <f t="shared" si="342"/>
        <v/>
      </c>
      <c r="ABC30" s="66" t="str">
        <f t="shared" si="343"/>
        <v/>
      </c>
      <c r="ABD30" s="66" t="str">
        <f t="shared" si="344"/>
        <v/>
      </c>
      <c r="ABE30" s="66" t="str">
        <f t="shared" si="345"/>
        <v/>
      </c>
      <c r="ABF30" s="66" t="str">
        <f t="shared" si="346"/>
        <v/>
      </c>
      <c r="ABG30" s="66" t="str">
        <f t="shared" si="347"/>
        <v/>
      </c>
      <c r="ABH30" s="66" t="str">
        <f t="shared" si="348"/>
        <v/>
      </c>
      <c r="ABI30" s="66" t="str">
        <f t="shared" si="349"/>
        <v/>
      </c>
      <c r="ABJ30" s="66" t="str">
        <f t="shared" si="350"/>
        <v/>
      </c>
      <c r="ABK30" s="66" t="str">
        <f t="shared" si="351"/>
        <v/>
      </c>
      <c r="ABL30" s="66" t="str">
        <f t="shared" si="352"/>
        <v/>
      </c>
      <c r="ABM30" s="66" t="str">
        <f t="shared" si="353"/>
        <v/>
      </c>
      <c r="ABN30" s="66" t="str">
        <f t="shared" si="354"/>
        <v/>
      </c>
      <c r="ABO30" s="66" t="str">
        <f t="shared" si="355"/>
        <v/>
      </c>
      <c r="ABP30" s="66" t="str">
        <f t="shared" si="356"/>
        <v/>
      </c>
      <c r="ABQ30" s="66" t="str">
        <f t="shared" si="357"/>
        <v/>
      </c>
      <c r="ABR30" s="66" t="str">
        <f t="shared" si="358"/>
        <v/>
      </c>
      <c r="ABS30" s="66" t="str">
        <f t="shared" si="359"/>
        <v/>
      </c>
      <c r="ABT30" s="66" t="str">
        <f t="shared" si="360"/>
        <v/>
      </c>
      <c r="ABU30" s="66" t="str">
        <f t="shared" si="361"/>
        <v/>
      </c>
      <c r="ABV30" s="66" t="str">
        <f t="shared" si="362"/>
        <v/>
      </c>
      <c r="ABW30" s="66" t="str">
        <f t="shared" si="363"/>
        <v/>
      </c>
      <c r="ABX30" s="66" t="str">
        <f t="shared" si="364"/>
        <v/>
      </c>
      <c r="ABY30" s="66" t="str">
        <f t="shared" si="365"/>
        <v/>
      </c>
      <c r="ABZ30" s="66" t="str">
        <f t="shared" si="366"/>
        <v/>
      </c>
      <c r="ACA30" s="66" t="str">
        <f t="shared" si="367"/>
        <v/>
      </c>
      <c r="ACB30" s="66" t="str">
        <f t="shared" si="368"/>
        <v/>
      </c>
      <c r="ACC30" s="66" t="str">
        <f t="shared" si="369"/>
        <v/>
      </c>
      <c r="ACD30" s="66" t="str">
        <f t="shared" si="370"/>
        <v/>
      </c>
      <c r="ACE30" s="66" t="str">
        <f t="shared" si="371"/>
        <v/>
      </c>
      <c r="ACF30" s="66" t="str">
        <f t="shared" si="372"/>
        <v/>
      </c>
      <c r="ACG30" s="66" t="str">
        <f t="shared" si="373"/>
        <v/>
      </c>
      <c r="ACH30" s="66" t="str">
        <f t="shared" si="374"/>
        <v/>
      </c>
      <c r="ACI30" s="66" t="str">
        <f t="shared" si="375"/>
        <v/>
      </c>
      <c r="ACJ30" s="66" t="str">
        <f t="shared" si="376"/>
        <v/>
      </c>
      <c r="ACK30" s="66" t="str">
        <f t="shared" si="377"/>
        <v/>
      </c>
      <c r="ACL30" s="66" t="str">
        <f t="shared" si="378"/>
        <v/>
      </c>
      <c r="ACM30" s="66" t="str">
        <f t="shared" ref="ACM30:ACN30" si="409">IF(AND(ACS$3="Unit", ACL30=""), "", IF(AND(ACS$3="Unit", ACL30="-"),"", IF(ACS$3="Unit", "kg/GJ delivered", IF(AND(NY30&lt;&gt;"", NY30&lt;&gt;"-", NX30="-"),"", IF($H30="","", IF(NX30="nd", "",IF(NX30="&lt;n.a.&gt;", "", IF(NY30="#/MJ", "", IF(NY30="kg/GJ delivered",NX30,IF(NY30="g/MJ delivered",NX30,IF(NY30="kg/MJ delivered",NX30*1000,IF(NY30="mg/MJ delivered",NX30/1000,IF(NY30="g/kg",((NX30)*(1/$I30)*(1/$H30)),IF(NY30="mg/kg",((NX30/1000)*(1/$I30)*(1/$H30)),IF(NY30="mg/MJ delivered",NX30/1000,IF(NY30="-","","Error"))))))))))))))))</f>
        <v/>
      </c>
      <c r="ACN30" s="66" t="str">
        <f t="shared" si="409"/>
        <v/>
      </c>
      <c r="ACO30" s="66" t="str">
        <f t="shared" si="380"/>
        <v/>
      </c>
      <c r="ACP30" s="66" t="str">
        <f t="shared" si="381"/>
        <v/>
      </c>
      <c r="ACQ30" s="66" t="str">
        <f t="shared" si="382"/>
        <v/>
      </c>
      <c r="ACR30" s="66" t="str">
        <f t="shared" si="383"/>
        <v/>
      </c>
      <c r="ACS30" s="66" t="str">
        <f t="shared" si="384"/>
        <v/>
      </c>
      <c r="ACT30" s="66" t="str">
        <f t="shared" si="385"/>
        <v/>
      </c>
    </row>
    <row r="31" spans="2:774" ht="15.75" customHeight="1" x14ac:dyDescent="0.25">
      <c r="B31" s="66">
        <v>90</v>
      </c>
      <c r="C31" s="66" t="s">
        <v>333</v>
      </c>
      <c r="D31" s="66" t="s">
        <v>369</v>
      </c>
      <c r="E31" s="156" t="s">
        <v>1783</v>
      </c>
      <c r="F31" s="66" t="s">
        <v>139</v>
      </c>
      <c r="G31" s="66" t="s">
        <v>492</v>
      </c>
      <c r="H31" s="126">
        <v>0.151</v>
      </c>
      <c r="I31" s="130">
        <f>'Heating Values'!$D$33</f>
        <v>25.715</v>
      </c>
      <c r="J31" s="66" t="str">
        <f t="shared" si="0"/>
        <v>Charcoal, Improved, GLO</v>
      </c>
      <c r="K31" s="66" t="s">
        <v>1254</v>
      </c>
      <c r="L31" s="66" t="s">
        <v>1254</v>
      </c>
      <c r="M31" s="66" t="s">
        <v>1254</v>
      </c>
      <c r="N31" s="66" t="s">
        <v>1253</v>
      </c>
      <c r="O31" s="66" t="s">
        <v>2109</v>
      </c>
      <c r="P31" s="66" t="str">
        <f t="shared" si="8"/>
        <v>GLO</v>
      </c>
      <c r="Q31" s="66" t="s">
        <v>1611</v>
      </c>
      <c r="R31" s="162">
        <v>44.4</v>
      </c>
      <c r="S31" s="158" t="s">
        <v>66</v>
      </c>
      <c r="T31" s="165">
        <v>1.17</v>
      </c>
      <c r="U31" s="158" t="s">
        <v>66</v>
      </c>
      <c r="V31" s="158" t="s">
        <v>128</v>
      </c>
      <c r="W31" s="158" t="s">
        <v>128</v>
      </c>
      <c r="X31" s="164">
        <v>469</v>
      </c>
      <c r="Y31" s="158" t="s">
        <v>66</v>
      </c>
      <c r="Z31" s="165">
        <v>3.8</v>
      </c>
      <c r="AA31" s="158" t="s">
        <v>66</v>
      </c>
      <c r="AB31" s="165">
        <v>8.1999999999999993</v>
      </c>
      <c r="AC31" s="158" t="s">
        <v>66</v>
      </c>
      <c r="AD31" s="166">
        <v>2340000000000000</v>
      </c>
      <c r="AE31" s="158" t="s">
        <v>387</v>
      </c>
      <c r="AF31" s="158" t="s">
        <v>128</v>
      </c>
      <c r="AG31" s="158" t="s">
        <v>128</v>
      </c>
      <c r="AH31" s="158" t="s">
        <v>128</v>
      </c>
      <c r="AI31" s="158" t="s">
        <v>128</v>
      </c>
      <c r="AJ31" s="158" t="s">
        <v>128</v>
      </c>
      <c r="AK31" s="158" t="s">
        <v>128</v>
      </c>
      <c r="AL31" s="158" t="s">
        <v>128</v>
      </c>
      <c r="AM31" s="158" t="s">
        <v>128</v>
      </c>
      <c r="AN31" s="158" t="s">
        <v>128</v>
      </c>
      <c r="AO31" s="158" t="s">
        <v>128</v>
      </c>
      <c r="AP31" s="158" t="s">
        <v>128</v>
      </c>
      <c r="AQ31" s="158" t="s">
        <v>128</v>
      </c>
      <c r="AR31" s="158" t="s">
        <v>128</v>
      </c>
      <c r="AS31" s="158" t="s">
        <v>128</v>
      </c>
      <c r="AT31" s="158" t="s">
        <v>128</v>
      </c>
      <c r="AU31" s="158" t="s">
        <v>128</v>
      </c>
      <c r="AV31" s="158" t="s">
        <v>128</v>
      </c>
      <c r="AW31" s="158" t="s">
        <v>128</v>
      </c>
      <c r="AX31" s="158" t="s">
        <v>128</v>
      </c>
      <c r="AY31" s="158" t="s">
        <v>128</v>
      </c>
      <c r="AZ31" s="158" t="s">
        <v>128</v>
      </c>
      <c r="BA31" s="158" t="s">
        <v>128</v>
      </c>
      <c r="BB31" s="158" t="s">
        <v>128</v>
      </c>
      <c r="BC31" s="158" t="s">
        <v>128</v>
      </c>
      <c r="BD31" s="158" t="s">
        <v>128</v>
      </c>
      <c r="BE31" s="158" t="s">
        <v>128</v>
      </c>
      <c r="BF31" s="158" t="s">
        <v>128</v>
      </c>
      <c r="BG31" s="158" t="s">
        <v>128</v>
      </c>
      <c r="BH31" s="158" t="s">
        <v>128</v>
      </c>
      <c r="BI31" s="158" t="s">
        <v>128</v>
      </c>
      <c r="BJ31" s="158" t="s">
        <v>128</v>
      </c>
      <c r="BK31" s="158" t="s">
        <v>128</v>
      </c>
      <c r="BL31" s="158" t="s">
        <v>128</v>
      </c>
      <c r="BM31" s="158" t="s">
        <v>128</v>
      </c>
      <c r="BN31" s="158" t="s">
        <v>128</v>
      </c>
      <c r="BO31" s="158" t="s">
        <v>128</v>
      </c>
      <c r="BP31" s="158" t="s">
        <v>128</v>
      </c>
      <c r="BQ31" s="158" t="s">
        <v>128</v>
      </c>
      <c r="BR31" s="158" t="s">
        <v>128</v>
      </c>
      <c r="BS31" s="158" t="s">
        <v>128</v>
      </c>
      <c r="BT31" s="158" t="s">
        <v>128</v>
      </c>
      <c r="BU31" s="158" t="s">
        <v>128</v>
      </c>
      <c r="BV31" s="158" t="s">
        <v>128</v>
      </c>
      <c r="BW31" s="158" t="s">
        <v>128</v>
      </c>
      <c r="BX31" s="158" t="s">
        <v>128</v>
      </c>
      <c r="BY31" s="158" t="s">
        <v>128</v>
      </c>
      <c r="BZ31" s="158" t="s">
        <v>128</v>
      </c>
      <c r="CA31" s="158" t="s">
        <v>128</v>
      </c>
      <c r="CB31" s="158" t="s">
        <v>128</v>
      </c>
      <c r="CC31" s="158" t="s">
        <v>128</v>
      </c>
      <c r="CD31" s="158" t="s">
        <v>128</v>
      </c>
      <c r="CE31" s="158" t="s">
        <v>128</v>
      </c>
      <c r="CF31" s="158" t="s">
        <v>128</v>
      </c>
      <c r="CG31" s="158" t="s">
        <v>128</v>
      </c>
      <c r="CH31" s="158" t="s">
        <v>128</v>
      </c>
      <c r="CI31" s="158" t="s">
        <v>128</v>
      </c>
      <c r="CJ31" s="158" t="s">
        <v>128</v>
      </c>
      <c r="CK31" s="158" t="s">
        <v>128</v>
      </c>
      <c r="CL31" s="158" t="s">
        <v>128</v>
      </c>
      <c r="CM31" s="158" t="s">
        <v>128</v>
      </c>
      <c r="CN31" s="158" t="s">
        <v>128</v>
      </c>
      <c r="CO31" s="158" t="s">
        <v>128</v>
      </c>
      <c r="CP31" s="158" t="s">
        <v>128</v>
      </c>
      <c r="CQ31" s="158" t="s">
        <v>128</v>
      </c>
      <c r="CR31" s="158" t="s">
        <v>128</v>
      </c>
      <c r="CS31" s="158" t="s">
        <v>128</v>
      </c>
      <c r="CT31" s="158" t="s">
        <v>128</v>
      </c>
      <c r="CU31" s="158" t="s">
        <v>128</v>
      </c>
      <c r="CV31" s="158" t="s">
        <v>128</v>
      </c>
      <c r="CW31" s="158" t="s">
        <v>128</v>
      </c>
      <c r="CX31" s="158" t="s">
        <v>128</v>
      </c>
      <c r="CY31" s="158" t="s">
        <v>128</v>
      </c>
      <c r="CZ31" s="158" t="s">
        <v>128</v>
      </c>
      <c r="DA31" s="158" t="s">
        <v>128</v>
      </c>
      <c r="DB31" s="158" t="s">
        <v>128</v>
      </c>
      <c r="DC31" s="158" t="s">
        <v>128</v>
      </c>
      <c r="DD31" s="158" t="s">
        <v>128</v>
      </c>
      <c r="DE31" s="158" t="s">
        <v>128</v>
      </c>
      <c r="DF31" s="158" t="s">
        <v>128</v>
      </c>
      <c r="DG31" s="158" t="s">
        <v>128</v>
      </c>
      <c r="DH31" s="158" t="s">
        <v>128</v>
      </c>
      <c r="DI31" s="158" t="s">
        <v>128</v>
      </c>
      <c r="DJ31" s="158" t="s">
        <v>128</v>
      </c>
      <c r="DK31" s="158" t="s">
        <v>128</v>
      </c>
      <c r="DL31" s="158" t="s">
        <v>128</v>
      </c>
      <c r="DM31" s="158" t="s">
        <v>128</v>
      </c>
      <c r="DN31" s="158" t="s">
        <v>128</v>
      </c>
      <c r="DO31" s="158" t="s">
        <v>128</v>
      </c>
      <c r="DP31" s="158" t="s">
        <v>128</v>
      </c>
      <c r="DQ31" s="158" t="s">
        <v>128</v>
      </c>
      <c r="DR31" s="158" t="s">
        <v>128</v>
      </c>
      <c r="DS31" s="158" t="s">
        <v>128</v>
      </c>
      <c r="DT31" s="158" t="s">
        <v>128</v>
      </c>
      <c r="DU31" s="158" t="s">
        <v>128</v>
      </c>
      <c r="DV31" s="158" t="s">
        <v>128</v>
      </c>
      <c r="DW31" s="158" t="s">
        <v>128</v>
      </c>
      <c r="DX31" s="158" t="s">
        <v>128</v>
      </c>
      <c r="DY31" s="158" t="s">
        <v>128</v>
      </c>
      <c r="DZ31" s="158" t="s">
        <v>128</v>
      </c>
      <c r="EA31" s="158" t="s">
        <v>128</v>
      </c>
      <c r="EB31" s="158" t="s">
        <v>128</v>
      </c>
      <c r="EC31" s="158" t="s">
        <v>128</v>
      </c>
      <c r="ED31" s="158" t="s">
        <v>128</v>
      </c>
      <c r="EE31" s="158" t="s">
        <v>128</v>
      </c>
      <c r="EF31" s="158" t="s">
        <v>128</v>
      </c>
      <c r="EG31" s="158" t="s">
        <v>128</v>
      </c>
      <c r="EH31" s="158" t="s">
        <v>128</v>
      </c>
      <c r="EI31" s="158" t="s">
        <v>128</v>
      </c>
      <c r="EJ31" s="158" t="s">
        <v>128</v>
      </c>
      <c r="EK31" s="158" t="s">
        <v>128</v>
      </c>
      <c r="EL31" s="158" t="s">
        <v>128</v>
      </c>
      <c r="EM31" s="158" t="s">
        <v>128</v>
      </c>
      <c r="EN31" s="158" t="s">
        <v>128</v>
      </c>
      <c r="EO31" s="158" t="s">
        <v>128</v>
      </c>
      <c r="EP31" s="158" t="s">
        <v>128</v>
      </c>
      <c r="EQ31" s="158" t="s">
        <v>128</v>
      </c>
      <c r="ER31" s="158" t="s">
        <v>128</v>
      </c>
      <c r="ES31" s="158" t="s">
        <v>128</v>
      </c>
      <c r="ET31" s="158" t="s">
        <v>128</v>
      </c>
      <c r="EU31" s="158" t="s">
        <v>128</v>
      </c>
      <c r="EV31" s="158" t="s">
        <v>128</v>
      </c>
      <c r="EW31" s="158" t="s">
        <v>128</v>
      </c>
      <c r="EX31" s="158" t="s">
        <v>128</v>
      </c>
      <c r="EY31" s="158" t="s">
        <v>128</v>
      </c>
      <c r="EZ31" s="158" t="s">
        <v>128</v>
      </c>
      <c r="FA31" s="158" t="s">
        <v>128</v>
      </c>
      <c r="FB31" s="158" t="s">
        <v>128</v>
      </c>
      <c r="FC31" s="158" t="s">
        <v>128</v>
      </c>
      <c r="FD31" s="158" t="s">
        <v>128</v>
      </c>
      <c r="FE31" s="158" t="s">
        <v>128</v>
      </c>
      <c r="FF31" s="158" t="s">
        <v>128</v>
      </c>
      <c r="FG31" s="158" t="s">
        <v>128</v>
      </c>
      <c r="FH31" s="158" t="s">
        <v>128</v>
      </c>
      <c r="FI31" s="158" t="s">
        <v>128</v>
      </c>
      <c r="FJ31" s="158" t="s">
        <v>128</v>
      </c>
      <c r="FK31" s="158" t="s">
        <v>128</v>
      </c>
      <c r="FL31" s="158" t="s">
        <v>128</v>
      </c>
      <c r="FM31" s="158" t="s">
        <v>128</v>
      </c>
      <c r="FN31" s="158" t="s">
        <v>128</v>
      </c>
      <c r="FO31" s="158" t="s">
        <v>128</v>
      </c>
      <c r="FP31" s="158" t="s">
        <v>128</v>
      </c>
      <c r="FQ31" s="158" t="s">
        <v>128</v>
      </c>
      <c r="FR31" s="158" t="s">
        <v>128</v>
      </c>
      <c r="FS31" s="158" t="s">
        <v>128</v>
      </c>
      <c r="FT31" s="158" t="s">
        <v>128</v>
      </c>
      <c r="FU31" s="158" t="s">
        <v>128</v>
      </c>
      <c r="FV31" s="158" t="s">
        <v>128</v>
      </c>
      <c r="FW31" s="158" t="s">
        <v>128</v>
      </c>
      <c r="FX31" s="158" t="s">
        <v>128</v>
      </c>
      <c r="FY31" s="158" t="s">
        <v>128</v>
      </c>
      <c r="FZ31" s="158" t="s">
        <v>128</v>
      </c>
      <c r="GA31" s="158" t="s">
        <v>128</v>
      </c>
      <c r="GB31" s="158" t="s">
        <v>128</v>
      </c>
      <c r="GC31" s="158" t="s">
        <v>128</v>
      </c>
      <c r="GD31" s="158" t="s">
        <v>128</v>
      </c>
      <c r="GE31" s="158" t="s">
        <v>128</v>
      </c>
      <c r="GF31" s="158" t="s">
        <v>128</v>
      </c>
      <c r="GG31" s="158" t="s">
        <v>128</v>
      </c>
      <c r="GH31" s="158" t="s">
        <v>128</v>
      </c>
      <c r="GI31" s="158" t="s">
        <v>128</v>
      </c>
      <c r="GJ31" s="158" t="s">
        <v>128</v>
      </c>
      <c r="GK31" s="158" t="s">
        <v>128</v>
      </c>
      <c r="GL31" s="158" t="s">
        <v>128</v>
      </c>
      <c r="GM31" s="158" t="s">
        <v>128</v>
      </c>
      <c r="GN31" s="158" t="s">
        <v>128</v>
      </c>
      <c r="GO31" s="158" t="s">
        <v>128</v>
      </c>
      <c r="GP31" s="158" t="s">
        <v>128</v>
      </c>
      <c r="GQ31" s="158" t="s">
        <v>128</v>
      </c>
      <c r="GR31" s="158" t="s">
        <v>128</v>
      </c>
      <c r="GS31" s="158" t="s">
        <v>128</v>
      </c>
      <c r="GT31" s="158" t="s">
        <v>128</v>
      </c>
      <c r="GU31" s="158" t="s">
        <v>128</v>
      </c>
      <c r="GV31" s="158" t="s">
        <v>128</v>
      </c>
      <c r="GW31" s="158" t="s">
        <v>128</v>
      </c>
      <c r="GX31" s="158" t="s">
        <v>128</v>
      </c>
      <c r="GY31" s="158" t="s">
        <v>128</v>
      </c>
      <c r="GZ31" s="158" t="s">
        <v>128</v>
      </c>
      <c r="HA31" s="158" t="s">
        <v>128</v>
      </c>
      <c r="HB31" s="158" t="s">
        <v>128</v>
      </c>
      <c r="HC31" s="158" t="s">
        <v>128</v>
      </c>
      <c r="HD31" s="158" t="s">
        <v>128</v>
      </c>
      <c r="HE31" s="158" t="s">
        <v>128</v>
      </c>
      <c r="HF31" s="158" t="s">
        <v>128</v>
      </c>
      <c r="HG31" s="158" t="s">
        <v>128</v>
      </c>
      <c r="HH31" s="158" t="s">
        <v>128</v>
      </c>
      <c r="HI31" s="158" t="s">
        <v>128</v>
      </c>
      <c r="HJ31" s="158" t="s">
        <v>128</v>
      </c>
      <c r="HK31" s="158" t="s">
        <v>128</v>
      </c>
      <c r="HL31" s="158" t="s">
        <v>128</v>
      </c>
      <c r="HM31" s="158" t="s">
        <v>128</v>
      </c>
      <c r="HN31" s="158" t="s">
        <v>128</v>
      </c>
      <c r="HO31" s="158" t="s">
        <v>128</v>
      </c>
      <c r="HP31" s="158" t="s">
        <v>128</v>
      </c>
      <c r="HQ31" s="158" t="s">
        <v>128</v>
      </c>
      <c r="HR31" s="158" t="s">
        <v>128</v>
      </c>
      <c r="HS31" s="158" t="s">
        <v>128</v>
      </c>
      <c r="HT31" s="158" t="s">
        <v>128</v>
      </c>
      <c r="HU31" s="158" t="s">
        <v>128</v>
      </c>
      <c r="HV31" s="158" t="s">
        <v>128</v>
      </c>
      <c r="HW31" s="158" t="s">
        <v>128</v>
      </c>
      <c r="HX31" s="158" t="s">
        <v>128</v>
      </c>
      <c r="HY31" s="158" t="s">
        <v>128</v>
      </c>
      <c r="HZ31" s="158" t="s">
        <v>128</v>
      </c>
      <c r="IA31" s="158" t="s">
        <v>128</v>
      </c>
      <c r="IB31" s="158" t="s">
        <v>128</v>
      </c>
      <c r="IC31" s="158" t="s">
        <v>128</v>
      </c>
      <c r="ID31" s="158" t="s">
        <v>128</v>
      </c>
      <c r="IE31" s="158" t="s">
        <v>128</v>
      </c>
      <c r="IF31" s="158" t="s">
        <v>128</v>
      </c>
      <c r="IG31" s="158" t="s">
        <v>128</v>
      </c>
      <c r="IH31" s="158" t="s">
        <v>128</v>
      </c>
      <c r="II31" s="158" t="s">
        <v>128</v>
      </c>
      <c r="IJ31" s="158" t="s">
        <v>128</v>
      </c>
      <c r="IK31" s="158" t="s">
        <v>128</v>
      </c>
      <c r="IL31" s="158" t="s">
        <v>128</v>
      </c>
      <c r="IM31" s="158" t="s">
        <v>128</v>
      </c>
      <c r="IN31" s="158" t="s">
        <v>128</v>
      </c>
      <c r="IO31" s="158" t="s">
        <v>128</v>
      </c>
      <c r="IP31" s="158" t="s">
        <v>128</v>
      </c>
      <c r="IQ31" s="158" t="s">
        <v>128</v>
      </c>
      <c r="IR31" s="158" t="s">
        <v>128</v>
      </c>
      <c r="IS31" s="158" t="s">
        <v>128</v>
      </c>
      <c r="IT31" s="158" t="s">
        <v>128</v>
      </c>
      <c r="IU31" s="158" t="s">
        <v>128</v>
      </c>
      <c r="IV31" s="158" t="s">
        <v>128</v>
      </c>
      <c r="IW31" s="158" t="s">
        <v>128</v>
      </c>
      <c r="IX31" s="158" t="s">
        <v>128</v>
      </c>
      <c r="IY31" s="158" t="s">
        <v>128</v>
      </c>
      <c r="IZ31" s="158" t="s">
        <v>128</v>
      </c>
      <c r="JA31" s="158" t="s">
        <v>128</v>
      </c>
      <c r="JB31" s="158" t="s">
        <v>128</v>
      </c>
      <c r="JC31" s="158" t="s">
        <v>128</v>
      </c>
      <c r="JD31" s="158" t="s">
        <v>128</v>
      </c>
      <c r="JE31" s="158" t="s">
        <v>128</v>
      </c>
      <c r="JF31" s="158" t="s">
        <v>128</v>
      </c>
      <c r="JG31" s="158" t="s">
        <v>128</v>
      </c>
      <c r="JH31" s="158" t="s">
        <v>128</v>
      </c>
      <c r="JI31" s="158" t="s">
        <v>128</v>
      </c>
      <c r="JJ31" s="158" t="s">
        <v>128</v>
      </c>
      <c r="JK31" s="158" t="s">
        <v>128</v>
      </c>
      <c r="JL31" s="158" t="s">
        <v>128</v>
      </c>
      <c r="JM31" s="158" t="s">
        <v>128</v>
      </c>
      <c r="JN31" s="158" t="s">
        <v>128</v>
      </c>
      <c r="JO31" s="158" t="s">
        <v>128</v>
      </c>
      <c r="JP31" s="158" t="s">
        <v>128</v>
      </c>
      <c r="JQ31" s="158" t="s">
        <v>128</v>
      </c>
      <c r="JR31" s="158" t="s">
        <v>128</v>
      </c>
      <c r="JS31" s="158" t="s">
        <v>128</v>
      </c>
      <c r="JT31" s="158" t="s">
        <v>128</v>
      </c>
      <c r="JU31" s="158" t="s">
        <v>128</v>
      </c>
      <c r="JV31" s="158" t="s">
        <v>128</v>
      </c>
      <c r="JW31" s="158" t="s">
        <v>128</v>
      </c>
      <c r="JX31" s="158" t="s">
        <v>128</v>
      </c>
      <c r="JY31" s="158" t="s">
        <v>128</v>
      </c>
      <c r="JZ31" s="158" t="s">
        <v>128</v>
      </c>
      <c r="KA31" s="158" t="s">
        <v>128</v>
      </c>
      <c r="KB31" s="158" t="s">
        <v>128</v>
      </c>
      <c r="KC31" s="158" t="s">
        <v>128</v>
      </c>
      <c r="KD31" s="158" t="s">
        <v>128</v>
      </c>
      <c r="KE31" s="158" t="s">
        <v>128</v>
      </c>
      <c r="KF31" s="158" t="s">
        <v>128</v>
      </c>
      <c r="KG31" s="158" t="s">
        <v>128</v>
      </c>
      <c r="KH31" s="158" t="s">
        <v>128</v>
      </c>
      <c r="KI31" s="158" t="s">
        <v>128</v>
      </c>
      <c r="KJ31" s="158" t="s">
        <v>128</v>
      </c>
      <c r="KK31" s="158" t="s">
        <v>128</v>
      </c>
      <c r="KL31" s="158" t="s">
        <v>128</v>
      </c>
      <c r="KM31" s="158" t="s">
        <v>128</v>
      </c>
      <c r="KN31" s="158" t="s">
        <v>128</v>
      </c>
      <c r="KO31" s="158" t="s">
        <v>128</v>
      </c>
      <c r="KP31" s="158" t="s">
        <v>128</v>
      </c>
      <c r="KQ31" s="158" t="s">
        <v>128</v>
      </c>
      <c r="KR31" s="158" t="s">
        <v>128</v>
      </c>
      <c r="KS31" s="158" t="s">
        <v>128</v>
      </c>
      <c r="KT31" s="158" t="s">
        <v>128</v>
      </c>
      <c r="KU31" s="158" t="s">
        <v>128</v>
      </c>
      <c r="KV31" s="158" t="s">
        <v>128</v>
      </c>
      <c r="KW31" s="158" t="s">
        <v>128</v>
      </c>
      <c r="KX31" s="158" t="s">
        <v>128</v>
      </c>
      <c r="KY31" s="158" t="s">
        <v>128</v>
      </c>
      <c r="KZ31" s="158" t="s">
        <v>128</v>
      </c>
      <c r="LA31" s="158" t="s">
        <v>128</v>
      </c>
      <c r="LB31" s="158" t="s">
        <v>128</v>
      </c>
      <c r="LC31" s="158" t="s">
        <v>128</v>
      </c>
      <c r="LD31" s="158" t="s">
        <v>128</v>
      </c>
      <c r="LE31" s="158" t="s">
        <v>128</v>
      </c>
      <c r="LF31" s="158" t="s">
        <v>128</v>
      </c>
      <c r="LG31" s="158" t="s">
        <v>128</v>
      </c>
      <c r="LH31" s="158" t="s">
        <v>128</v>
      </c>
      <c r="LI31" s="158" t="s">
        <v>128</v>
      </c>
      <c r="LJ31" s="158" t="s">
        <v>128</v>
      </c>
      <c r="LK31" s="158" t="s">
        <v>128</v>
      </c>
      <c r="LL31" s="158" t="s">
        <v>128</v>
      </c>
      <c r="LM31" s="158" t="s">
        <v>128</v>
      </c>
      <c r="LN31" s="158" t="s">
        <v>128</v>
      </c>
      <c r="LO31" s="158" t="s">
        <v>128</v>
      </c>
      <c r="LP31" s="158" t="s">
        <v>128</v>
      </c>
      <c r="LQ31" s="158" t="s">
        <v>128</v>
      </c>
      <c r="LR31" s="158" t="s">
        <v>128</v>
      </c>
      <c r="LS31" s="158" t="s">
        <v>128</v>
      </c>
      <c r="LT31" s="158" t="s">
        <v>128</v>
      </c>
      <c r="LU31" s="158" t="s">
        <v>128</v>
      </c>
      <c r="LV31" s="158" t="s">
        <v>128</v>
      </c>
      <c r="LW31" s="158" t="s">
        <v>128</v>
      </c>
      <c r="LX31" s="158" t="s">
        <v>128</v>
      </c>
      <c r="LY31" s="158" t="s">
        <v>128</v>
      </c>
      <c r="LZ31" s="158" t="s">
        <v>128</v>
      </c>
      <c r="MA31" s="158" t="s">
        <v>128</v>
      </c>
      <c r="MB31" s="158" t="s">
        <v>128</v>
      </c>
      <c r="MC31" s="158" t="s">
        <v>128</v>
      </c>
      <c r="MD31" s="158" t="s">
        <v>128</v>
      </c>
      <c r="ME31" s="158" t="s">
        <v>128</v>
      </c>
      <c r="MF31" s="158" t="s">
        <v>128</v>
      </c>
      <c r="MG31" s="158" t="s">
        <v>128</v>
      </c>
      <c r="MH31" s="158" t="s">
        <v>128</v>
      </c>
      <c r="MI31" s="158" t="s">
        <v>128</v>
      </c>
      <c r="MJ31" s="158" t="s">
        <v>128</v>
      </c>
      <c r="MK31" s="158" t="s">
        <v>128</v>
      </c>
      <c r="ML31" s="158" t="s">
        <v>128</v>
      </c>
      <c r="MM31" s="158" t="s">
        <v>128</v>
      </c>
      <c r="MN31" s="158" t="s">
        <v>128</v>
      </c>
      <c r="MO31" s="158" t="s">
        <v>128</v>
      </c>
      <c r="MP31" s="158" t="s">
        <v>128</v>
      </c>
      <c r="MQ31" s="158" t="s">
        <v>128</v>
      </c>
      <c r="MR31" s="158" t="s">
        <v>128</v>
      </c>
      <c r="MS31" s="158" t="s">
        <v>128</v>
      </c>
      <c r="MT31" s="158" t="s">
        <v>128</v>
      </c>
      <c r="MU31" s="158" t="s">
        <v>128</v>
      </c>
      <c r="MV31" s="158" t="s">
        <v>128</v>
      </c>
      <c r="MW31" s="158" t="s">
        <v>128</v>
      </c>
      <c r="MX31" s="158" t="s">
        <v>128</v>
      </c>
      <c r="MY31" s="158" t="s">
        <v>128</v>
      </c>
      <c r="MZ31" s="158" t="s">
        <v>128</v>
      </c>
      <c r="NA31" s="158" t="s">
        <v>128</v>
      </c>
      <c r="NB31" s="158" t="s">
        <v>128</v>
      </c>
      <c r="NC31" s="158" t="s">
        <v>128</v>
      </c>
      <c r="ND31" s="158" t="s">
        <v>128</v>
      </c>
      <c r="NE31" s="158" t="s">
        <v>128</v>
      </c>
      <c r="NF31" s="158" t="s">
        <v>128</v>
      </c>
      <c r="NG31" s="158" t="s">
        <v>128</v>
      </c>
      <c r="NH31" s="158" t="s">
        <v>128</v>
      </c>
      <c r="NI31" s="158" t="s">
        <v>128</v>
      </c>
      <c r="NJ31" s="158" t="s">
        <v>128</v>
      </c>
      <c r="NK31" s="158" t="s">
        <v>128</v>
      </c>
      <c r="NL31" s="158" t="s">
        <v>128</v>
      </c>
      <c r="NM31" s="158" t="s">
        <v>128</v>
      </c>
      <c r="NN31" s="158" t="s">
        <v>128</v>
      </c>
      <c r="NO31" s="158" t="s">
        <v>128</v>
      </c>
      <c r="NP31" s="158" t="s">
        <v>128</v>
      </c>
      <c r="NQ31" s="158" t="s">
        <v>128</v>
      </c>
      <c r="NR31" s="158" t="s">
        <v>128</v>
      </c>
      <c r="NS31" s="158" t="s">
        <v>128</v>
      </c>
      <c r="NT31" s="158" t="s">
        <v>128</v>
      </c>
      <c r="NU31" s="158" t="s">
        <v>128</v>
      </c>
      <c r="NV31" s="158" t="s">
        <v>128</v>
      </c>
      <c r="NW31" s="158" t="s">
        <v>128</v>
      </c>
      <c r="NX31" s="158" t="s">
        <v>128</v>
      </c>
      <c r="NY31" s="158" t="s">
        <v>128</v>
      </c>
      <c r="NZ31" s="158" t="s">
        <v>128</v>
      </c>
      <c r="OA31" s="158" t="s">
        <v>128</v>
      </c>
      <c r="OB31" s="158" t="s">
        <v>128</v>
      </c>
      <c r="OC31" s="158" t="s">
        <v>128</v>
      </c>
      <c r="OD31" s="158" t="s">
        <v>128</v>
      </c>
      <c r="OE31" s="170" t="s">
        <v>128</v>
      </c>
      <c r="OF31" s="181"/>
      <c r="OG31" s="174">
        <f t="shared" si="9"/>
        <v>44.4</v>
      </c>
      <c r="OH31" s="66" t="str">
        <f t="shared" si="10"/>
        <v>kg/GJ delivered</v>
      </c>
      <c r="OI31" s="118">
        <f t="shared" si="11"/>
        <v>1.17</v>
      </c>
      <c r="OJ31" s="66" t="str">
        <f t="shared" si="12"/>
        <v>kg/GJ delivered</v>
      </c>
      <c r="OK31" s="66" t="str">
        <f t="shared" si="13"/>
        <v/>
      </c>
      <c r="OL31" s="66" t="str">
        <f t="shared" si="14"/>
        <v/>
      </c>
      <c r="OM31" s="159">
        <f t="shared" si="15"/>
        <v>469</v>
      </c>
      <c r="ON31" s="66" t="str">
        <f t="shared" si="16"/>
        <v>kg/GJ delivered</v>
      </c>
      <c r="OO31" s="118">
        <f t="shared" si="17"/>
        <v>3.8</v>
      </c>
      <c r="OP31" s="66" t="str">
        <f t="shared" si="18"/>
        <v>kg/GJ delivered</v>
      </c>
      <c r="OQ31" s="118">
        <f t="shared" si="19"/>
        <v>8.1999999999999993</v>
      </c>
      <c r="OR31" s="66" t="str">
        <f t="shared" si="20"/>
        <v>kg/GJ delivered</v>
      </c>
      <c r="OS31" s="66" t="str">
        <f t="shared" si="21"/>
        <v/>
      </c>
      <c r="OT31" s="66" t="str">
        <f t="shared" si="22"/>
        <v/>
      </c>
      <c r="OU31" s="66" t="str">
        <f t="shared" si="23"/>
        <v/>
      </c>
      <c r="OV31" s="66" t="str">
        <f t="shared" si="24"/>
        <v/>
      </c>
      <c r="OW31" s="66" t="str">
        <f t="shared" si="25"/>
        <v/>
      </c>
      <c r="OX31" s="66" t="str">
        <f t="shared" si="26"/>
        <v/>
      </c>
      <c r="OY31" s="66" t="str">
        <f t="shared" si="27"/>
        <v/>
      </c>
      <c r="OZ31" s="66" t="str">
        <f t="shared" si="28"/>
        <v/>
      </c>
      <c r="PA31" s="66" t="str">
        <f t="shared" si="29"/>
        <v/>
      </c>
      <c r="PB31" s="66" t="str">
        <f t="shared" si="30"/>
        <v/>
      </c>
      <c r="PC31" s="66" t="str">
        <f t="shared" si="31"/>
        <v/>
      </c>
      <c r="PD31" s="66" t="str">
        <f t="shared" si="32"/>
        <v/>
      </c>
      <c r="PE31" s="66" t="str">
        <f t="shared" si="33"/>
        <v/>
      </c>
      <c r="PF31" s="66" t="str">
        <f t="shared" si="34"/>
        <v/>
      </c>
      <c r="PG31" s="66" t="str">
        <f t="shared" si="35"/>
        <v/>
      </c>
      <c r="PH31" s="66" t="str">
        <f t="shared" si="36"/>
        <v/>
      </c>
      <c r="PI31" s="66" t="str">
        <f t="shared" si="37"/>
        <v/>
      </c>
      <c r="PJ31" s="66" t="str">
        <f t="shared" si="38"/>
        <v/>
      </c>
      <c r="PK31" s="66" t="str">
        <f t="shared" si="39"/>
        <v/>
      </c>
      <c r="PL31" s="66" t="str">
        <f t="shared" si="40"/>
        <v/>
      </c>
      <c r="PM31" s="66" t="str">
        <f t="shared" si="41"/>
        <v/>
      </c>
      <c r="PN31" s="66" t="str">
        <f t="shared" si="42"/>
        <v/>
      </c>
      <c r="PO31" s="66" t="str">
        <f t="shared" si="43"/>
        <v/>
      </c>
      <c r="PP31" s="66" t="str">
        <f t="shared" si="44"/>
        <v/>
      </c>
      <c r="PQ31" s="66" t="str">
        <f t="shared" si="45"/>
        <v/>
      </c>
      <c r="PR31" s="66" t="str">
        <f t="shared" si="46"/>
        <v/>
      </c>
      <c r="PS31" s="66" t="str">
        <f t="shared" si="47"/>
        <v/>
      </c>
      <c r="PT31" s="66" t="str">
        <f t="shared" si="48"/>
        <v/>
      </c>
      <c r="PU31" s="66" t="str">
        <f t="shared" si="49"/>
        <v/>
      </c>
      <c r="PV31" s="66" t="str">
        <f t="shared" si="50"/>
        <v/>
      </c>
      <c r="PW31" s="66" t="str">
        <f t="shared" si="51"/>
        <v/>
      </c>
      <c r="PX31" s="66" t="str">
        <f t="shared" si="52"/>
        <v/>
      </c>
      <c r="PY31" s="66" t="str">
        <f t="shared" si="53"/>
        <v/>
      </c>
      <c r="PZ31" s="66" t="str">
        <f t="shared" si="54"/>
        <v/>
      </c>
      <c r="QA31" s="66" t="str">
        <f t="shared" si="55"/>
        <v/>
      </c>
      <c r="QB31" s="66" t="str">
        <f t="shared" si="56"/>
        <v/>
      </c>
      <c r="QC31" s="66" t="str">
        <f t="shared" si="57"/>
        <v/>
      </c>
      <c r="QD31" s="66" t="str">
        <f t="shared" si="58"/>
        <v/>
      </c>
      <c r="QE31" s="66" t="str">
        <f t="shared" si="59"/>
        <v/>
      </c>
      <c r="QF31" s="66" t="str">
        <f t="shared" si="60"/>
        <v/>
      </c>
      <c r="QG31" s="66" t="str">
        <f t="shared" si="61"/>
        <v/>
      </c>
      <c r="QH31" s="66" t="str">
        <f t="shared" si="62"/>
        <v/>
      </c>
      <c r="QI31" s="66" t="str">
        <f t="shared" si="63"/>
        <v/>
      </c>
      <c r="QJ31" s="66" t="str">
        <f t="shared" si="64"/>
        <v/>
      </c>
      <c r="QK31" s="66" t="str">
        <f t="shared" si="65"/>
        <v/>
      </c>
      <c r="QL31" s="66" t="str">
        <f t="shared" si="66"/>
        <v/>
      </c>
      <c r="QM31" s="66" t="str">
        <f t="shared" si="67"/>
        <v/>
      </c>
      <c r="QN31" s="66" t="str">
        <f t="shared" si="68"/>
        <v/>
      </c>
      <c r="QO31" s="66" t="str">
        <f t="shared" si="69"/>
        <v/>
      </c>
      <c r="QP31" s="66" t="str">
        <f t="shared" si="70"/>
        <v/>
      </c>
      <c r="QQ31" s="66" t="str">
        <f t="shared" si="71"/>
        <v/>
      </c>
      <c r="QR31" s="66" t="str">
        <f t="shared" si="72"/>
        <v/>
      </c>
      <c r="QS31" s="66" t="str">
        <f t="shared" si="73"/>
        <v/>
      </c>
      <c r="QT31" s="66" t="str">
        <f t="shared" si="74"/>
        <v/>
      </c>
      <c r="QU31" s="66" t="str">
        <f t="shared" si="75"/>
        <v/>
      </c>
      <c r="QV31" s="66" t="str">
        <f t="shared" si="76"/>
        <v/>
      </c>
      <c r="QW31" s="66" t="str">
        <f t="shared" si="77"/>
        <v/>
      </c>
      <c r="QX31" s="66" t="str">
        <f t="shared" si="78"/>
        <v/>
      </c>
      <c r="QY31" s="66" t="str">
        <f t="shared" si="79"/>
        <v/>
      </c>
      <c r="QZ31" s="66" t="str">
        <f t="shared" si="80"/>
        <v/>
      </c>
      <c r="RA31" s="66" t="str">
        <f t="shared" si="81"/>
        <v/>
      </c>
      <c r="RB31" s="66" t="str">
        <f t="shared" si="82"/>
        <v/>
      </c>
      <c r="RC31" s="66" t="str">
        <f t="shared" si="83"/>
        <v/>
      </c>
      <c r="RD31" s="66" t="str">
        <f t="shared" si="84"/>
        <v/>
      </c>
      <c r="RE31" s="66" t="str">
        <f t="shared" si="85"/>
        <v/>
      </c>
      <c r="RF31" s="66" t="str">
        <f t="shared" si="86"/>
        <v/>
      </c>
      <c r="RG31" s="66" t="str">
        <f t="shared" si="87"/>
        <v/>
      </c>
      <c r="RH31" s="66" t="str">
        <f t="shared" si="88"/>
        <v/>
      </c>
      <c r="RI31" s="66" t="str">
        <f t="shared" si="89"/>
        <v/>
      </c>
      <c r="RJ31" s="66" t="str">
        <f t="shared" si="90"/>
        <v/>
      </c>
      <c r="RK31" s="66" t="str">
        <f t="shared" si="91"/>
        <v/>
      </c>
      <c r="RL31" s="66" t="str">
        <f t="shared" si="92"/>
        <v/>
      </c>
      <c r="RM31" s="66" t="str">
        <f t="shared" si="93"/>
        <v/>
      </c>
      <c r="RN31" s="66" t="str">
        <f t="shared" si="94"/>
        <v/>
      </c>
      <c r="RO31" s="66" t="str">
        <f t="shared" si="95"/>
        <v/>
      </c>
      <c r="RP31" s="66" t="str">
        <f t="shared" si="96"/>
        <v/>
      </c>
      <c r="RQ31" s="66" t="str">
        <f t="shared" si="97"/>
        <v/>
      </c>
      <c r="RR31" s="66" t="str">
        <f t="shared" si="98"/>
        <v/>
      </c>
      <c r="RS31" s="66" t="str">
        <f t="shared" si="99"/>
        <v/>
      </c>
      <c r="RT31" s="66" t="str">
        <f t="shared" si="100"/>
        <v/>
      </c>
      <c r="RU31" s="66" t="str">
        <f t="shared" si="101"/>
        <v/>
      </c>
      <c r="RV31" s="66" t="str">
        <f t="shared" si="102"/>
        <v/>
      </c>
      <c r="RW31" s="66" t="str">
        <f t="shared" si="103"/>
        <v/>
      </c>
      <c r="RX31" s="66" t="str">
        <f t="shared" si="104"/>
        <v/>
      </c>
      <c r="RY31" s="66" t="str">
        <f t="shared" si="105"/>
        <v/>
      </c>
      <c r="RZ31" s="66" t="str">
        <f t="shared" si="106"/>
        <v/>
      </c>
      <c r="SA31" s="66" t="str">
        <f t="shared" si="107"/>
        <v/>
      </c>
      <c r="SB31" s="66" t="str">
        <f t="shared" si="108"/>
        <v/>
      </c>
      <c r="SC31" s="66" t="str">
        <f t="shared" si="109"/>
        <v/>
      </c>
      <c r="SD31" s="66" t="str">
        <f t="shared" si="110"/>
        <v/>
      </c>
      <c r="SE31" s="66" t="str">
        <f t="shared" si="111"/>
        <v/>
      </c>
      <c r="SF31" s="66" t="str">
        <f t="shared" si="112"/>
        <v/>
      </c>
      <c r="SG31" s="66" t="str">
        <f t="shared" si="113"/>
        <v/>
      </c>
      <c r="SH31" s="66" t="str">
        <f t="shared" si="114"/>
        <v/>
      </c>
      <c r="SI31" s="66" t="str">
        <f t="shared" si="115"/>
        <v/>
      </c>
      <c r="SJ31" s="66" t="str">
        <f t="shared" si="116"/>
        <v/>
      </c>
      <c r="SK31" s="66" t="str">
        <f t="shared" si="117"/>
        <v/>
      </c>
      <c r="SL31" s="66" t="str">
        <f t="shared" si="118"/>
        <v/>
      </c>
      <c r="SM31" s="66" t="str">
        <f t="shared" si="119"/>
        <v/>
      </c>
      <c r="SN31" s="66" t="str">
        <f t="shared" si="120"/>
        <v/>
      </c>
      <c r="SO31" s="66" t="str">
        <f t="shared" si="121"/>
        <v/>
      </c>
      <c r="SP31" s="66" t="str">
        <f t="shared" si="122"/>
        <v/>
      </c>
      <c r="SQ31" s="66" t="str">
        <f t="shared" si="123"/>
        <v/>
      </c>
      <c r="SR31" s="66" t="str">
        <f t="shared" si="124"/>
        <v/>
      </c>
      <c r="SS31" s="66" t="str">
        <f t="shared" si="125"/>
        <v/>
      </c>
      <c r="ST31" s="66" t="str">
        <f t="shared" si="126"/>
        <v/>
      </c>
      <c r="SU31" s="66" t="str">
        <f t="shared" si="127"/>
        <v/>
      </c>
      <c r="SV31" s="66" t="str">
        <f t="shared" si="128"/>
        <v/>
      </c>
      <c r="SW31" s="66" t="str">
        <f t="shared" si="129"/>
        <v/>
      </c>
      <c r="SX31" s="66" t="str">
        <f t="shared" si="130"/>
        <v/>
      </c>
      <c r="SY31" s="66" t="str">
        <f t="shared" si="131"/>
        <v/>
      </c>
      <c r="SZ31" s="66" t="str">
        <f t="shared" si="132"/>
        <v/>
      </c>
      <c r="TA31" s="66" t="str">
        <f t="shared" si="133"/>
        <v/>
      </c>
      <c r="TB31" s="66" t="str">
        <f t="shared" si="134"/>
        <v/>
      </c>
      <c r="TC31" s="66" t="str">
        <f t="shared" si="135"/>
        <v/>
      </c>
      <c r="TD31" s="66" t="str">
        <f t="shared" si="136"/>
        <v/>
      </c>
      <c r="TE31" s="66" t="str">
        <f t="shared" si="137"/>
        <v/>
      </c>
      <c r="TF31" s="66" t="str">
        <f t="shared" si="138"/>
        <v/>
      </c>
      <c r="TG31" s="66" t="str">
        <f t="shared" si="139"/>
        <v/>
      </c>
      <c r="TH31" s="66" t="str">
        <f t="shared" si="140"/>
        <v/>
      </c>
      <c r="TI31" s="66" t="str">
        <f t="shared" si="141"/>
        <v/>
      </c>
      <c r="TJ31" s="66" t="str">
        <f t="shared" si="142"/>
        <v/>
      </c>
      <c r="TK31" s="66" t="str">
        <f t="shared" si="143"/>
        <v/>
      </c>
      <c r="TL31" s="66" t="str">
        <f t="shared" si="144"/>
        <v/>
      </c>
      <c r="TM31" s="66" t="str">
        <f t="shared" si="145"/>
        <v/>
      </c>
      <c r="TN31" s="66" t="str">
        <f t="shared" si="146"/>
        <v/>
      </c>
      <c r="TO31" s="66" t="str">
        <f t="shared" si="147"/>
        <v/>
      </c>
      <c r="TP31" s="66" t="str">
        <f t="shared" si="148"/>
        <v/>
      </c>
      <c r="TQ31" s="66" t="str">
        <f t="shared" si="149"/>
        <v/>
      </c>
      <c r="TR31" s="66" t="str">
        <f t="shared" si="150"/>
        <v/>
      </c>
      <c r="TS31" s="66" t="str">
        <f t="shared" si="151"/>
        <v/>
      </c>
      <c r="TT31" s="66" t="str">
        <f t="shared" si="152"/>
        <v/>
      </c>
      <c r="TU31" s="66" t="str">
        <f t="shared" si="153"/>
        <v/>
      </c>
      <c r="TV31" s="66" t="str">
        <f t="shared" si="154"/>
        <v/>
      </c>
      <c r="TW31" s="66" t="str">
        <f t="shared" si="155"/>
        <v/>
      </c>
      <c r="TX31" s="66" t="str">
        <f t="shared" si="156"/>
        <v/>
      </c>
      <c r="TY31" s="66" t="str">
        <f t="shared" si="157"/>
        <v/>
      </c>
      <c r="TZ31" s="66" t="str">
        <f t="shared" si="158"/>
        <v/>
      </c>
      <c r="UA31" s="66" t="str">
        <f t="shared" si="159"/>
        <v/>
      </c>
      <c r="UB31" s="66" t="str">
        <f t="shared" si="160"/>
        <v/>
      </c>
      <c r="UC31" s="66" t="str">
        <f t="shared" si="161"/>
        <v/>
      </c>
      <c r="UD31" s="66" t="str">
        <f t="shared" si="162"/>
        <v/>
      </c>
      <c r="UE31" s="66" t="str">
        <f t="shared" si="163"/>
        <v/>
      </c>
      <c r="UF31" s="66" t="str">
        <f t="shared" si="164"/>
        <v/>
      </c>
      <c r="UG31" s="66" t="str">
        <f t="shared" si="165"/>
        <v/>
      </c>
      <c r="UH31" s="66" t="str">
        <f t="shared" si="166"/>
        <v/>
      </c>
      <c r="UI31" s="66" t="str">
        <f t="shared" si="167"/>
        <v/>
      </c>
      <c r="UJ31" s="66" t="str">
        <f t="shared" si="168"/>
        <v/>
      </c>
      <c r="UK31" s="66" t="str">
        <f t="shared" si="169"/>
        <v/>
      </c>
      <c r="UL31" s="66" t="str">
        <f t="shared" si="170"/>
        <v/>
      </c>
      <c r="UM31" s="66" t="str">
        <f t="shared" si="171"/>
        <v/>
      </c>
      <c r="UN31" s="66" t="str">
        <f t="shared" si="172"/>
        <v/>
      </c>
      <c r="UO31" s="66" t="str">
        <f t="shared" si="173"/>
        <v/>
      </c>
      <c r="UP31" s="66" t="str">
        <f t="shared" si="174"/>
        <v/>
      </c>
      <c r="UQ31" s="66" t="str">
        <f t="shared" si="175"/>
        <v/>
      </c>
      <c r="UR31" s="66" t="str">
        <f t="shared" si="176"/>
        <v/>
      </c>
      <c r="US31" s="66" t="str">
        <f t="shared" si="177"/>
        <v/>
      </c>
      <c r="UT31" s="66" t="str">
        <f t="shared" si="178"/>
        <v/>
      </c>
      <c r="UU31" s="66" t="str">
        <f t="shared" si="179"/>
        <v/>
      </c>
      <c r="UV31" s="66" t="str">
        <f t="shared" si="180"/>
        <v/>
      </c>
      <c r="UW31" s="66" t="str">
        <f t="shared" si="181"/>
        <v/>
      </c>
      <c r="UX31" s="66" t="str">
        <f t="shared" si="182"/>
        <v/>
      </c>
      <c r="UY31" s="66" t="str">
        <f t="shared" si="183"/>
        <v/>
      </c>
      <c r="UZ31" s="66" t="str">
        <f t="shared" si="184"/>
        <v/>
      </c>
      <c r="VA31" s="66" t="str">
        <f t="shared" si="185"/>
        <v/>
      </c>
      <c r="VB31" s="66" t="str">
        <f t="shared" si="186"/>
        <v/>
      </c>
      <c r="VC31" s="66" t="str">
        <f t="shared" si="187"/>
        <v/>
      </c>
      <c r="VD31" s="66" t="str">
        <f t="shared" si="188"/>
        <v/>
      </c>
      <c r="VE31" s="66" t="str">
        <f t="shared" si="189"/>
        <v/>
      </c>
      <c r="VF31" s="66" t="str">
        <f t="shared" si="190"/>
        <v/>
      </c>
      <c r="VG31" s="66" t="str">
        <f t="shared" si="191"/>
        <v/>
      </c>
      <c r="VH31" s="66" t="str">
        <f t="shared" si="192"/>
        <v/>
      </c>
      <c r="VI31" s="66" t="str">
        <f t="shared" si="193"/>
        <v/>
      </c>
      <c r="VJ31" s="66" t="str">
        <f t="shared" si="194"/>
        <v/>
      </c>
      <c r="VK31" s="66" t="str">
        <f t="shared" si="195"/>
        <v/>
      </c>
      <c r="VL31" s="66" t="str">
        <f t="shared" si="196"/>
        <v/>
      </c>
      <c r="VM31" s="66" t="str">
        <f t="shared" si="197"/>
        <v/>
      </c>
      <c r="VN31" s="66" t="str">
        <f t="shared" si="198"/>
        <v/>
      </c>
      <c r="VO31" s="66" t="str">
        <f t="shared" si="199"/>
        <v/>
      </c>
      <c r="VP31" s="66" t="str">
        <f t="shared" si="200"/>
        <v/>
      </c>
      <c r="VQ31" s="66" t="str">
        <f t="shared" si="201"/>
        <v/>
      </c>
      <c r="VR31" s="66" t="str">
        <f t="shared" si="202"/>
        <v/>
      </c>
      <c r="VS31" s="66" t="str">
        <f t="shared" si="203"/>
        <v/>
      </c>
      <c r="VT31" s="66" t="str">
        <f t="shared" si="204"/>
        <v/>
      </c>
      <c r="VU31" s="66" t="str">
        <f t="shared" si="205"/>
        <v/>
      </c>
      <c r="VV31" s="66" t="str">
        <f t="shared" si="206"/>
        <v/>
      </c>
      <c r="VW31" s="66" t="str">
        <f t="shared" si="207"/>
        <v/>
      </c>
      <c r="VX31" s="66" t="str">
        <f t="shared" si="208"/>
        <v/>
      </c>
      <c r="VY31" s="66" t="str">
        <f t="shared" si="209"/>
        <v/>
      </c>
      <c r="VZ31" s="66" t="str">
        <f t="shared" si="210"/>
        <v/>
      </c>
      <c r="WA31" s="66" t="str">
        <f t="shared" si="211"/>
        <v/>
      </c>
      <c r="WB31" s="66" t="str">
        <f t="shared" si="212"/>
        <v/>
      </c>
      <c r="WC31" s="66" t="str">
        <f t="shared" si="213"/>
        <v/>
      </c>
      <c r="WD31" s="66" t="str">
        <f t="shared" si="214"/>
        <v/>
      </c>
      <c r="WE31" s="66" t="str">
        <f t="shared" si="215"/>
        <v/>
      </c>
      <c r="WF31" s="66" t="str">
        <f t="shared" si="216"/>
        <v/>
      </c>
      <c r="WG31" s="66" t="str">
        <f t="shared" si="217"/>
        <v/>
      </c>
      <c r="WH31" s="66" t="str">
        <f t="shared" si="218"/>
        <v/>
      </c>
      <c r="WI31" s="66" t="str">
        <f t="shared" si="219"/>
        <v/>
      </c>
      <c r="WJ31" s="66" t="str">
        <f t="shared" si="220"/>
        <v/>
      </c>
      <c r="WK31" s="66" t="str">
        <f t="shared" si="221"/>
        <v/>
      </c>
      <c r="WL31" s="66" t="str">
        <f t="shared" si="222"/>
        <v/>
      </c>
      <c r="WM31" s="66" t="str">
        <f t="shared" si="223"/>
        <v/>
      </c>
      <c r="WN31" s="66" t="str">
        <f t="shared" si="224"/>
        <v/>
      </c>
      <c r="WO31" s="66" t="str">
        <f t="shared" si="225"/>
        <v/>
      </c>
      <c r="WP31" s="66" t="str">
        <f t="shared" si="226"/>
        <v/>
      </c>
      <c r="WQ31" s="66" t="str">
        <f t="shared" si="227"/>
        <v/>
      </c>
      <c r="WR31" s="66" t="str">
        <f t="shared" si="228"/>
        <v/>
      </c>
      <c r="WS31" s="66" t="str">
        <f t="shared" si="229"/>
        <v/>
      </c>
      <c r="WT31" s="66" t="str">
        <f t="shared" si="230"/>
        <v/>
      </c>
      <c r="WU31" s="66" t="str">
        <f t="shared" si="231"/>
        <v/>
      </c>
      <c r="WV31" s="66" t="str">
        <f t="shared" si="232"/>
        <v/>
      </c>
      <c r="WW31" s="66" t="str">
        <f t="shared" si="233"/>
        <v/>
      </c>
      <c r="WX31" s="66" t="str">
        <f t="shared" si="234"/>
        <v/>
      </c>
      <c r="WY31" s="66" t="str">
        <f t="shared" si="235"/>
        <v/>
      </c>
      <c r="WZ31" s="66" t="str">
        <f t="shared" si="236"/>
        <v/>
      </c>
      <c r="XA31" s="66" t="str">
        <f t="shared" si="237"/>
        <v/>
      </c>
      <c r="XB31" s="66" t="str">
        <f t="shared" si="238"/>
        <v/>
      </c>
      <c r="XC31" s="66" t="str">
        <f t="shared" si="239"/>
        <v/>
      </c>
      <c r="XD31" s="66" t="str">
        <f t="shared" si="240"/>
        <v/>
      </c>
      <c r="XE31" s="66" t="str">
        <f t="shared" si="241"/>
        <v/>
      </c>
      <c r="XF31" s="66" t="str">
        <f t="shared" si="242"/>
        <v/>
      </c>
      <c r="XG31" s="66" t="str">
        <f t="shared" si="243"/>
        <v/>
      </c>
      <c r="XH31" s="66" t="str">
        <f t="shared" si="244"/>
        <v/>
      </c>
      <c r="XI31" s="66" t="str">
        <f t="shared" si="245"/>
        <v/>
      </c>
      <c r="XJ31" s="66" t="str">
        <f t="shared" si="246"/>
        <v/>
      </c>
      <c r="XK31" s="66" t="str">
        <f t="shared" si="247"/>
        <v/>
      </c>
      <c r="XL31" s="66" t="str">
        <f t="shared" si="248"/>
        <v/>
      </c>
      <c r="XM31" s="66" t="str">
        <f t="shared" si="249"/>
        <v/>
      </c>
      <c r="XN31" s="66" t="str">
        <f t="shared" si="250"/>
        <v/>
      </c>
      <c r="XO31" s="66" t="str">
        <f t="shared" si="251"/>
        <v/>
      </c>
      <c r="XP31" s="66" t="str">
        <f t="shared" si="252"/>
        <v/>
      </c>
      <c r="XQ31" s="66" t="str">
        <f t="shared" si="253"/>
        <v/>
      </c>
      <c r="XR31" s="66" t="str">
        <f t="shared" si="254"/>
        <v/>
      </c>
      <c r="XS31" s="66" t="str">
        <f t="shared" si="255"/>
        <v/>
      </c>
      <c r="XT31" s="66" t="str">
        <f t="shared" si="256"/>
        <v/>
      </c>
      <c r="XU31" s="66" t="str">
        <f t="shared" si="257"/>
        <v/>
      </c>
      <c r="XV31" s="66" t="str">
        <f t="shared" si="258"/>
        <v/>
      </c>
      <c r="XW31" s="66" t="str">
        <f t="shared" si="259"/>
        <v/>
      </c>
      <c r="XX31" s="66" t="str">
        <f t="shared" si="260"/>
        <v/>
      </c>
      <c r="XY31" s="66" t="str">
        <f t="shared" si="261"/>
        <v/>
      </c>
      <c r="XZ31" s="66" t="str">
        <f t="shared" si="262"/>
        <v/>
      </c>
      <c r="YA31" s="66" t="str">
        <f t="shared" si="263"/>
        <v/>
      </c>
      <c r="YB31" s="66" t="str">
        <f t="shared" si="264"/>
        <v/>
      </c>
      <c r="YC31" s="66" t="str">
        <f t="shared" si="265"/>
        <v/>
      </c>
      <c r="YD31" s="66" t="str">
        <f t="shared" si="266"/>
        <v/>
      </c>
      <c r="YE31" s="66" t="str">
        <f t="shared" si="267"/>
        <v/>
      </c>
      <c r="YF31" s="66" t="str">
        <f t="shared" si="268"/>
        <v/>
      </c>
      <c r="YG31" s="66" t="str">
        <f t="shared" si="269"/>
        <v/>
      </c>
      <c r="YH31" s="66" t="str">
        <f t="shared" si="270"/>
        <v/>
      </c>
      <c r="YI31" s="66" t="str">
        <f t="shared" si="271"/>
        <v/>
      </c>
      <c r="YJ31" s="66" t="str">
        <f t="shared" si="272"/>
        <v/>
      </c>
      <c r="YK31" s="66" t="str">
        <f t="shared" si="273"/>
        <v/>
      </c>
      <c r="YL31" s="66" t="str">
        <f t="shared" si="274"/>
        <v/>
      </c>
      <c r="YM31" s="66" t="str">
        <f t="shared" si="275"/>
        <v/>
      </c>
      <c r="YN31" s="66" t="str">
        <f t="shared" si="276"/>
        <v/>
      </c>
      <c r="YO31" s="66" t="str">
        <f t="shared" si="277"/>
        <v/>
      </c>
      <c r="YP31" s="66" t="str">
        <f t="shared" si="278"/>
        <v/>
      </c>
      <c r="YQ31" s="66" t="str">
        <f t="shared" si="279"/>
        <v/>
      </c>
      <c r="YR31" s="66" t="str">
        <f t="shared" si="280"/>
        <v/>
      </c>
      <c r="YS31" s="66" t="str">
        <f t="shared" si="281"/>
        <v/>
      </c>
      <c r="YT31" s="66" t="str">
        <f t="shared" si="282"/>
        <v/>
      </c>
      <c r="YU31" s="66" t="str">
        <f t="shared" si="283"/>
        <v/>
      </c>
      <c r="YV31" s="66" t="str">
        <f t="shared" si="284"/>
        <v/>
      </c>
      <c r="YW31" s="66" t="str">
        <f t="shared" si="285"/>
        <v/>
      </c>
      <c r="YX31" s="66" t="str">
        <f t="shared" si="286"/>
        <v/>
      </c>
      <c r="YY31" s="66" t="str">
        <f t="shared" si="287"/>
        <v/>
      </c>
      <c r="YZ31" s="66" t="str">
        <f t="shared" si="288"/>
        <v/>
      </c>
      <c r="ZA31" s="66" t="str">
        <f t="shared" si="289"/>
        <v/>
      </c>
      <c r="ZB31" s="66" t="str">
        <f t="shared" si="290"/>
        <v/>
      </c>
      <c r="ZC31" s="66" t="str">
        <f t="shared" si="291"/>
        <v/>
      </c>
      <c r="ZD31" s="66" t="str">
        <f t="shared" si="292"/>
        <v/>
      </c>
      <c r="ZE31" s="66" t="str">
        <f t="shared" si="293"/>
        <v/>
      </c>
      <c r="ZF31" s="66" t="str">
        <f t="shared" si="294"/>
        <v/>
      </c>
      <c r="ZG31" s="66" t="str">
        <f t="shared" si="295"/>
        <v/>
      </c>
      <c r="ZH31" s="66" t="str">
        <f t="shared" si="296"/>
        <v/>
      </c>
      <c r="ZI31" s="66" t="str">
        <f t="shared" si="297"/>
        <v/>
      </c>
      <c r="ZJ31" s="66" t="str">
        <f t="shared" si="298"/>
        <v/>
      </c>
      <c r="ZK31" s="66" t="str">
        <f t="shared" si="299"/>
        <v/>
      </c>
      <c r="ZL31" s="66" t="str">
        <f t="shared" si="300"/>
        <v/>
      </c>
      <c r="ZM31" s="66" t="str">
        <f t="shared" si="301"/>
        <v/>
      </c>
      <c r="ZN31" s="66" t="str">
        <f t="shared" si="302"/>
        <v/>
      </c>
      <c r="ZO31" s="66" t="str">
        <f t="shared" si="303"/>
        <v/>
      </c>
      <c r="ZP31" s="66" t="str">
        <f t="shared" si="304"/>
        <v/>
      </c>
      <c r="ZQ31" s="66" t="str">
        <f t="shared" si="305"/>
        <v/>
      </c>
      <c r="ZR31" s="66" t="str">
        <f t="shared" si="306"/>
        <v/>
      </c>
      <c r="ZS31" s="66" t="str">
        <f t="shared" si="307"/>
        <v/>
      </c>
      <c r="ZT31" s="66" t="str">
        <f t="shared" si="308"/>
        <v/>
      </c>
      <c r="ZU31" s="66" t="str">
        <f t="shared" si="309"/>
        <v/>
      </c>
      <c r="ZV31" s="66" t="str">
        <f t="shared" si="310"/>
        <v/>
      </c>
      <c r="ZW31" s="66" t="str">
        <f t="shared" si="311"/>
        <v/>
      </c>
      <c r="ZX31" s="66" t="str">
        <f t="shared" si="312"/>
        <v/>
      </c>
      <c r="ZY31" s="66" t="str">
        <f t="shared" si="313"/>
        <v/>
      </c>
      <c r="ZZ31" s="66" t="str">
        <f t="shared" si="314"/>
        <v/>
      </c>
      <c r="AAA31" s="66" t="str">
        <f t="shared" si="315"/>
        <v/>
      </c>
      <c r="AAB31" s="66" t="str">
        <f t="shared" si="316"/>
        <v/>
      </c>
      <c r="AAC31" s="66" t="str">
        <f t="shared" si="317"/>
        <v/>
      </c>
      <c r="AAD31" s="66" t="str">
        <f t="shared" si="318"/>
        <v/>
      </c>
      <c r="AAE31" s="66" t="str">
        <f t="shared" si="319"/>
        <v/>
      </c>
      <c r="AAF31" s="66" t="str">
        <f t="shared" si="320"/>
        <v/>
      </c>
      <c r="AAG31" s="66" t="str">
        <f t="shared" si="321"/>
        <v/>
      </c>
      <c r="AAH31" s="66" t="str">
        <f t="shared" si="322"/>
        <v/>
      </c>
      <c r="AAI31" s="66" t="str">
        <f t="shared" si="323"/>
        <v/>
      </c>
      <c r="AAJ31" s="66" t="str">
        <f t="shared" si="324"/>
        <v/>
      </c>
      <c r="AAK31" s="66" t="str">
        <f t="shared" si="325"/>
        <v/>
      </c>
      <c r="AAL31" s="66" t="str">
        <f t="shared" si="326"/>
        <v/>
      </c>
      <c r="AAM31" s="66" t="str">
        <f t="shared" si="327"/>
        <v/>
      </c>
      <c r="AAN31" s="66" t="str">
        <f t="shared" si="328"/>
        <v/>
      </c>
      <c r="AAO31" s="66" t="str">
        <f t="shared" si="329"/>
        <v/>
      </c>
      <c r="AAP31" s="66" t="str">
        <f t="shared" si="330"/>
        <v/>
      </c>
      <c r="AAQ31" s="66" t="str">
        <f t="shared" si="331"/>
        <v/>
      </c>
      <c r="AAR31" s="66" t="str">
        <f t="shared" si="332"/>
        <v/>
      </c>
      <c r="AAS31" s="66" t="str">
        <f t="shared" si="333"/>
        <v/>
      </c>
      <c r="AAT31" s="66" t="str">
        <f t="shared" si="334"/>
        <v/>
      </c>
      <c r="AAU31" s="66" t="str">
        <f t="shared" si="335"/>
        <v/>
      </c>
      <c r="AAV31" s="66" t="str">
        <f t="shared" si="336"/>
        <v/>
      </c>
      <c r="AAW31" s="66" t="str">
        <f t="shared" si="337"/>
        <v/>
      </c>
      <c r="AAX31" s="66" t="str">
        <f t="shared" si="338"/>
        <v/>
      </c>
      <c r="AAY31" s="66" t="str">
        <f t="shared" si="339"/>
        <v/>
      </c>
      <c r="AAZ31" s="66" t="str">
        <f t="shared" si="340"/>
        <v/>
      </c>
      <c r="ABA31" s="66" t="str">
        <f t="shared" si="341"/>
        <v/>
      </c>
      <c r="ABB31" s="66" t="str">
        <f t="shared" si="342"/>
        <v/>
      </c>
      <c r="ABC31" s="66" t="str">
        <f t="shared" si="343"/>
        <v/>
      </c>
      <c r="ABD31" s="66" t="str">
        <f t="shared" si="344"/>
        <v/>
      </c>
      <c r="ABE31" s="66" t="str">
        <f t="shared" si="345"/>
        <v/>
      </c>
      <c r="ABF31" s="66" t="str">
        <f t="shared" si="346"/>
        <v/>
      </c>
      <c r="ABG31" s="66" t="str">
        <f t="shared" si="347"/>
        <v/>
      </c>
      <c r="ABH31" s="66" t="str">
        <f t="shared" si="348"/>
        <v/>
      </c>
      <c r="ABI31" s="66" t="str">
        <f t="shared" si="349"/>
        <v/>
      </c>
      <c r="ABJ31" s="66" t="str">
        <f t="shared" si="350"/>
        <v/>
      </c>
      <c r="ABK31" s="66" t="str">
        <f t="shared" si="351"/>
        <v/>
      </c>
      <c r="ABL31" s="66" t="str">
        <f t="shared" si="352"/>
        <v/>
      </c>
      <c r="ABM31" s="66" t="str">
        <f t="shared" si="353"/>
        <v/>
      </c>
      <c r="ABN31" s="66" t="str">
        <f t="shared" si="354"/>
        <v/>
      </c>
      <c r="ABO31" s="66" t="str">
        <f t="shared" si="355"/>
        <v/>
      </c>
      <c r="ABP31" s="66" t="str">
        <f t="shared" si="356"/>
        <v/>
      </c>
      <c r="ABQ31" s="66" t="str">
        <f t="shared" si="357"/>
        <v/>
      </c>
      <c r="ABR31" s="66" t="str">
        <f t="shared" si="358"/>
        <v/>
      </c>
      <c r="ABS31" s="66" t="str">
        <f t="shared" si="359"/>
        <v/>
      </c>
      <c r="ABT31" s="66" t="str">
        <f t="shared" si="360"/>
        <v/>
      </c>
      <c r="ABU31" s="66" t="str">
        <f t="shared" si="361"/>
        <v/>
      </c>
      <c r="ABV31" s="66" t="str">
        <f t="shared" si="362"/>
        <v/>
      </c>
      <c r="ABW31" s="66" t="str">
        <f t="shared" si="363"/>
        <v/>
      </c>
      <c r="ABX31" s="66" t="str">
        <f t="shared" si="364"/>
        <v/>
      </c>
      <c r="ABY31" s="66" t="str">
        <f t="shared" si="365"/>
        <v/>
      </c>
      <c r="ABZ31" s="66" t="str">
        <f t="shared" si="366"/>
        <v/>
      </c>
      <c r="ACA31" s="66" t="str">
        <f t="shared" si="367"/>
        <v/>
      </c>
      <c r="ACB31" s="66" t="str">
        <f t="shared" si="368"/>
        <v/>
      </c>
      <c r="ACC31" s="66" t="str">
        <f t="shared" si="369"/>
        <v/>
      </c>
      <c r="ACD31" s="66" t="str">
        <f t="shared" si="370"/>
        <v/>
      </c>
      <c r="ACE31" s="66" t="str">
        <f t="shared" si="371"/>
        <v/>
      </c>
      <c r="ACF31" s="66" t="str">
        <f t="shared" si="372"/>
        <v/>
      </c>
      <c r="ACG31" s="66" t="str">
        <f t="shared" si="373"/>
        <v/>
      </c>
      <c r="ACH31" s="66" t="str">
        <f t="shared" si="374"/>
        <v/>
      </c>
      <c r="ACI31" s="66" t="str">
        <f t="shared" si="375"/>
        <v/>
      </c>
      <c r="ACJ31" s="66" t="str">
        <f t="shared" si="376"/>
        <v/>
      </c>
      <c r="ACK31" s="66" t="str">
        <f t="shared" si="377"/>
        <v/>
      </c>
      <c r="ACL31" s="66" t="str">
        <f t="shared" si="378"/>
        <v/>
      </c>
      <c r="ACM31" s="66" t="str">
        <f t="shared" ref="ACM31:ACN31" si="410">IF(AND(ACS$3="Unit", ACL31=""), "", IF(AND(ACS$3="Unit", ACL31="-"),"", IF(ACS$3="Unit", "kg/GJ delivered", IF(AND(NY31&lt;&gt;"", NY31&lt;&gt;"-", NX31="-"),"", IF($H31="","", IF(NX31="nd", "",IF(NX31="&lt;n.a.&gt;", "", IF(NY31="#/MJ", "", IF(NY31="kg/GJ delivered",NX31,IF(NY31="g/MJ delivered",NX31,IF(NY31="kg/MJ delivered",NX31*1000,IF(NY31="mg/MJ delivered",NX31/1000,IF(NY31="g/kg",((NX31)*(1/$I31)*(1/$H31)),IF(NY31="mg/kg",((NX31/1000)*(1/$I31)*(1/$H31)),IF(NY31="mg/MJ delivered",NX31/1000,IF(NY31="-","","Error"))))))))))))))))</f>
        <v/>
      </c>
      <c r="ACN31" s="66" t="str">
        <f t="shared" si="410"/>
        <v/>
      </c>
      <c r="ACO31" s="66" t="str">
        <f t="shared" si="380"/>
        <v/>
      </c>
      <c r="ACP31" s="66" t="str">
        <f t="shared" si="381"/>
        <v/>
      </c>
      <c r="ACQ31" s="66" t="str">
        <f t="shared" si="382"/>
        <v/>
      </c>
      <c r="ACR31" s="66" t="str">
        <f t="shared" si="383"/>
        <v/>
      </c>
      <c r="ACS31" s="66" t="str">
        <f t="shared" si="384"/>
        <v/>
      </c>
      <c r="ACT31" s="66" t="str">
        <f t="shared" si="385"/>
        <v/>
      </c>
    </row>
    <row r="32" spans="2:774" ht="15.75" customHeight="1" x14ac:dyDescent="0.25">
      <c r="B32" s="66">
        <v>91</v>
      </c>
      <c r="C32" s="66" t="s">
        <v>334</v>
      </c>
      <c r="D32" s="66" t="s">
        <v>369</v>
      </c>
      <c r="E32" s="156" t="s">
        <v>1782</v>
      </c>
      <c r="F32" s="66" t="s">
        <v>139</v>
      </c>
      <c r="G32" s="66" t="s">
        <v>492</v>
      </c>
      <c r="H32" s="126">
        <v>0.14299999999999999</v>
      </c>
      <c r="I32" s="130">
        <f>'Heating Values'!$D$33</f>
        <v>25.715</v>
      </c>
      <c r="J32" s="66" t="str">
        <f t="shared" si="0"/>
        <v>Charcoal, Improved, GLO</v>
      </c>
      <c r="K32" s="66" t="s">
        <v>1254</v>
      </c>
      <c r="L32" s="66" t="s">
        <v>1254</v>
      </c>
      <c r="M32" s="66" t="s">
        <v>1254</v>
      </c>
      <c r="N32" s="66" t="s">
        <v>1253</v>
      </c>
      <c r="O32" s="66" t="s">
        <v>2109</v>
      </c>
      <c r="P32" s="66" t="str">
        <f t="shared" si="8"/>
        <v>GLO</v>
      </c>
      <c r="Q32" s="66" t="s">
        <v>1611</v>
      </c>
      <c r="R32" s="162">
        <v>30.9</v>
      </c>
      <c r="S32" s="158" t="s">
        <v>66</v>
      </c>
      <c r="T32" s="165">
        <v>1.05</v>
      </c>
      <c r="U32" s="158" t="s">
        <v>66</v>
      </c>
      <c r="V32" s="158" t="s">
        <v>128</v>
      </c>
      <c r="W32" s="158" t="s">
        <v>128</v>
      </c>
      <c r="X32" s="164">
        <v>464</v>
      </c>
      <c r="Y32" s="158" t="s">
        <v>66</v>
      </c>
      <c r="Z32" s="165">
        <v>4.2</v>
      </c>
      <c r="AA32" s="158" t="s">
        <v>66</v>
      </c>
      <c r="AB32" s="165">
        <v>7.5</v>
      </c>
      <c r="AC32" s="158" t="s">
        <v>66</v>
      </c>
      <c r="AD32" s="166">
        <v>1430000000000000</v>
      </c>
      <c r="AE32" s="158" t="s">
        <v>387</v>
      </c>
      <c r="AF32" s="158" t="s">
        <v>128</v>
      </c>
      <c r="AG32" s="158" t="s">
        <v>128</v>
      </c>
      <c r="AH32" s="158" t="s">
        <v>128</v>
      </c>
      <c r="AI32" s="158" t="s">
        <v>128</v>
      </c>
      <c r="AJ32" s="158" t="s">
        <v>128</v>
      </c>
      <c r="AK32" s="158" t="s">
        <v>128</v>
      </c>
      <c r="AL32" s="158" t="s">
        <v>128</v>
      </c>
      <c r="AM32" s="158" t="s">
        <v>128</v>
      </c>
      <c r="AN32" s="158" t="s">
        <v>128</v>
      </c>
      <c r="AO32" s="158" t="s">
        <v>128</v>
      </c>
      <c r="AP32" s="158" t="s">
        <v>128</v>
      </c>
      <c r="AQ32" s="158" t="s">
        <v>128</v>
      </c>
      <c r="AR32" s="158" t="s">
        <v>128</v>
      </c>
      <c r="AS32" s="158" t="s">
        <v>128</v>
      </c>
      <c r="AT32" s="158" t="s">
        <v>128</v>
      </c>
      <c r="AU32" s="158" t="s">
        <v>128</v>
      </c>
      <c r="AV32" s="158" t="s">
        <v>128</v>
      </c>
      <c r="AW32" s="158" t="s">
        <v>128</v>
      </c>
      <c r="AX32" s="158" t="s">
        <v>128</v>
      </c>
      <c r="AY32" s="158" t="s">
        <v>128</v>
      </c>
      <c r="AZ32" s="158" t="s">
        <v>128</v>
      </c>
      <c r="BA32" s="158" t="s">
        <v>128</v>
      </c>
      <c r="BB32" s="158" t="s">
        <v>128</v>
      </c>
      <c r="BC32" s="158" t="s">
        <v>128</v>
      </c>
      <c r="BD32" s="158" t="s">
        <v>128</v>
      </c>
      <c r="BE32" s="158" t="s">
        <v>128</v>
      </c>
      <c r="BF32" s="158" t="s">
        <v>128</v>
      </c>
      <c r="BG32" s="158" t="s">
        <v>128</v>
      </c>
      <c r="BH32" s="158" t="s">
        <v>128</v>
      </c>
      <c r="BI32" s="158" t="s">
        <v>128</v>
      </c>
      <c r="BJ32" s="158" t="s">
        <v>128</v>
      </c>
      <c r="BK32" s="158" t="s">
        <v>128</v>
      </c>
      <c r="BL32" s="158" t="s">
        <v>128</v>
      </c>
      <c r="BM32" s="158" t="s">
        <v>128</v>
      </c>
      <c r="BN32" s="158" t="s">
        <v>128</v>
      </c>
      <c r="BO32" s="158" t="s">
        <v>128</v>
      </c>
      <c r="BP32" s="158" t="s">
        <v>128</v>
      </c>
      <c r="BQ32" s="158" t="s">
        <v>128</v>
      </c>
      <c r="BR32" s="158" t="s">
        <v>128</v>
      </c>
      <c r="BS32" s="158" t="s">
        <v>128</v>
      </c>
      <c r="BT32" s="158" t="s">
        <v>128</v>
      </c>
      <c r="BU32" s="158" t="s">
        <v>128</v>
      </c>
      <c r="BV32" s="158" t="s">
        <v>128</v>
      </c>
      <c r="BW32" s="158" t="s">
        <v>128</v>
      </c>
      <c r="BX32" s="158" t="s">
        <v>128</v>
      </c>
      <c r="BY32" s="158" t="s">
        <v>128</v>
      </c>
      <c r="BZ32" s="158" t="s">
        <v>128</v>
      </c>
      <c r="CA32" s="158" t="s">
        <v>128</v>
      </c>
      <c r="CB32" s="158" t="s">
        <v>128</v>
      </c>
      <c r="CC32" s="158" t="s">
        <v>128</v>
      </c>
      <c r="CD32" s="158" t="s">
        <v>128</v>
      </c>
      <c r="CE32" s="158" t="s">
        <v>128</v>
      </c>
      <c r="CF32" s="158" t="s">
        <v>128</v>
      </c>
      <c r="CG32" s="158" t="s">
        <v>128</v>
      </c>
      <c r="CH32" s="158" t="s">
        <v>128</v>
      </c>
      <c r="CI32" s="158" t="s">
        <v>128</v>
      </c>
      <c r="CJ32" s="158" t="s">
        <v>128</v>
      </c>
      <c r="CK32" s="158" t="s">
        <v>128</v>
      </c>
      <c r="CL32" s="158" t="s">
        <v>128</v>
      </c>
      <c r="CM32" s="158" t="s">
        <v>128</v>
      </c>
      <c r="CN32" s="158" t="s">
        <v>128</v>
      </c>
      <c r="CO32" s="158" t="s">
        <v>128</v>
      </c>
      <c r="CP32" s="158" t="s">
        <v>128</v>
      </c>
      <c r="CQ32" s="158" t="s">
        <v>128</v>
      </c>
      <c r="CR32" s="158" t="s">
        <v>128</v>
      </c>
      <c r="CS32" s="158" t="s">
        <v>128</v>
      </c>
      <c r="CT32" s="158" t="s">
        <v>128</v>
      </c>
      <c r="CU32" s="158" t="s">
        <v>128</v>
      </c>
      <c r="CV32" s="158" t="s">
        <v>128</v>
      </c>
      <c r="CW32" s="158" t="s">
        <v>128</v>
      </c>
      <c r="CX32" s="158" t="s">
        <v>128</v>
      </c>
      <c r="CY32" s="158" t="s">
        <v>128</v>
      </c>
      <c r="CZ32" s="158" t="s">
        <v>128</v>
      </c>
      <c r="DA32" s="158" t="s">
        <v>128</v>
      </c>
      <c r="DB32" s="158" t="s">
        <v>128</v>
      </c>
      <c r="DC32" s="158" t="s">
        <v>128</v>
      </c>
      <c r="DD32" s="158" t="s">
        <v>128</v>
      </c>
      <c r="DE32" s="158" t="s">
        <v>128</v>
      </c>
      <c r="DF32" s="158" t="s">
        <v>128</v>
      </c>
      <c r="DG32" s="158" t="s">
        <v>128</v>
      </c>
      <c r="DH32" s="158" t="s">
        <v>128</v>
      </c>
      <c r="DI32" s="158" t="s">
        <v>128</v>
      </c>
      <c r="DJ32" s="158" t="s">
        <v>128</v>
      </c>
      <c r="DK32" s="158" t="s">
        <v>128</v>
      </c>
      <c r="DL32" s="158" t="s">
        <v>128</v>
      </c>
      <c r="DM32" s="158" t="s">
        <v>128</v>
      </c>
      <c r="DN32" s="158" t="s">
        <v>128</v>
      </c>
      <c r="DO32" s="158" t="s">
        <v>128</v>
      </c>
      <c r="DP32" s="158" t="s">
        <v>128</v>
      </c>
      <c r="DQ32" s="158" t="s">
        <v>128</v>
      </c>
      <c r="DR32" s="158" t="s">
        <v>128</v>
      </c>
      <c r="DS32" s="158" t="s">
        <v>128</v>
      </c>
      <c r="DT32" s="158" t="s">
        <v>128</v>
      </c>
      <c r="DU32" s="158" t="s">
        <v>128</v>
      </c>
      <c r="DV32" s="158" t="s">
        <v>128</v>
      </c>
      <c r="DW32" s="158" t="s">
        <v>128</v>
      </c>
      <c r="DX32" s="158" t="s">
        <v>128</v>
      </c>
      <c r="DY32" s="158" t="s">
        <v>128</v>
      </c>
      <c r="DZ32" s="158" t="s">
        <v>128</v>
      </c>
      <c r="EA32" s="158" t="s">
        <v>128</v>
      </c>
      <c r="EB32" s="158" t="s">
        <v>128</v>
      </c>
      <c r="EC32" s="158" t="s">
        <v>128</v>
      </c>
      <c r="ED32" s="158" t="s">
        <v>128</v>
      </c>
      <c r="EE32" s="158" t="s">
        <v>128</v>
      </c>
      <c r="EF32" s="158" t="s">
        <v>128</v>
      </c>
      <c r="EG32" s="158" t="s">
        <v>128</v>
      </c>
      <c r="EH32" s="158" t="s">
        <v>128</v>
      </c>
      <c r="EI32" s="158" t="s">
        <v>128</v>
      </c>
      <c r="EJ32" s="158" t="s">
        <v>128</v>
      </c>
      <c r="EK32" s="158" t="s">
        <v>128</v>
      </c>
      <c r="EL32" s="158" t="s">
        <v>128</v>
      </c>
      <c r="EM32" s="158" t="s">
        <v>128</v>
      </c>
      <c r="EN32" s="158" t="s">
        <v>128</v>
      </c>
      <c r="EO32" s="158" t="s">
        <v>128</v>
      </c>
      <c r="EP32" s="158" t="s">
        <v>128</v>
      </c>
      <c r="EQ32" s="158" t="s">
        <v>128</v>
      </c>
      <c r="ER32" s="158" t="s">
        <v>128</v>
      </c>
      <c r="ES32" s="158" t="s">
        <v>128</v>
      </c>
      <c r="ET32" s="158" t="s">
        <v>128</v>
      </c>
      <c r="EU32" s="158" t="s">
        <v>128</v>
      </c>
      <c r="EV32" s="158" t="s">
        <v>128</v>
      </c>
      <c r="EW32" s="158" t="s">
        <v>128</v>
      </c>
      <c r="EX32" s="158" t="s">
        <v>128</v>
      </c>
      <c r="EY32" s="158" t="s">
        <v>128</v>
      </c>
      <c r="EZ32" s="158" t="s">
        <v>128</v>
      </c>
      <c r="FA32" s="158" t="s">
        <v>128</v>
      </c>
      <c r="FB32" s="158" t="s">
        <v>128</v>
      </c>
      <c r="FC32" s="158" t="s">
        <v>128</v>
      </c>
      <c r="FD32" s="158" t="s">
        <v>128</v>
      </c>
      <c r="FE32" s="158" t="s">
        <v>128</v>
      </c>
      <c r="FF32" s="158" t="s">
        <v>128</v>
      </c>
      <c r="FG32" s="158" t="s">
        <v>128</v>
      </c>
      <c r="FH32" s="158" t="s">
        <v>128</v>
      </c>
      <c r="FI32" s="158" t="s">
        <v>128</v>
      </c>
      <c r="FJ32" s="158" t="s">
        <v>128</v>
      </c>
      <c r="FK32" s="158" t="s">
        <v>128</v>
      </c>
      <c r="FL32" s="158" t="s">
        <v>128</v>
      </c>
      <c r="FM32" s="158" t="s">
        <v>128</v>
      </c>
      <c r="FN32" s="158" t="s">
        <v>128</v>
      </c>
      <c r="FO32" s="158" t="s">
        <v>128</v>
      </c>
      <c r="FP32" s="158" t="s">
        <v>128</v>
      </c>
      <c r="FQ32" s="158" t="s">
        <v>128</v>
      </c>
      <c r="FR32" s="158" t="s">
        <v>128</v>
      </c>
      <c r="FS32" s="158" t="s">
        <v>128</v>
      </c>
      <c r="FT32" s="158" t="s">
        <v>128</v>
      </c>
      <c r="FU32" s="158" t="s">
        <v>128</v>
      </c>
      <c r="FV32" s="158" t="s">
        <v>128</v>
      </c>
      <c r="FW32" s="158" t="s">
        <v>128</v>
      </c>
      <c r="FX32" s="158" t="s">
        <v>128</v>
      </c>
      <c r="FY32" s="158" t="s">
        <v>128</v>
      </c>
      <c r="FZ32" s="158" t="s">
        <v>128</v>
      </c>
      <c r="GA32" s="158" t="s">
        <v>128</v>
      </c>
      <c r="GB32" s="158" t="s">
        <v>128</v>
      </c>
      <c r="GC32" s="158" t="s">
        <v>128</v>
      </c>
      <c r="GD32" s="158" t="s">
        <v>128</v>
      </c>
      <c r="GE32" s="158" t="s">
        <v>128</v>
      </c>
      <c r="GF32" s="158" t="s">
        <v>128</v>
      </c>
      <c r="GG32" s="158" t="s">
        <v>128</v>
      </c>
      <c r="GH32" s="158" t="s">
        <v>128</v>
      </c>
      <c r="GI32" s="158" t="s">
        <v>128</v>
      </c>
      <c r="GJ32" s="158" t="s">
        <v>128</v>
      </c>
      <c r="GK32" s="158" t="s">
        <v>128</v>
      </c>
      <c r="GL32" s="158" t="s">
        <v>128</v>
      </c>
      <c r="GM32" s="158" t="s">
        <v>128</v>
      </c>
      <c r="GN32" s="158" t="s">
        <v>128</v>
      </c>
      <c r="GO32" s="158" t="s">
        <v>128</v>
      </c>
      <c r="GP32" s="158" t="s">
        <v>128</v>
      </c>
      <c r="GQ32" s="158" t="s">
        <v>128</v>
      </c>
      <c r="GR32" s="158" t="s">
        <v>128</v>
      </c>
      <c r="GS32" s="158" t="s">
        <v>128</v>
      </c>
      <c r="GT32" s="158" t="s">
        <v>128</v>
      </c>
      <c r="GU32" s="158" t="s">
        <v>128</v>
      </c>
      <c r="GV32" s="158" t="s">
        <v>128</v>
      </c>
      <c r="GW32" s="158" t="s">
        <v>128</v>
      </c>
      <c r="GX32" s="158" t="s">
        <v>128</v>
      </c>
      <c r="GY32" s="158" t="s">
        <v>128</v>
      </c>
      <c r="GZ32" s="158" t="s">
        <v>128</v>
      </c>
      <c r="HA32" s="158" t="s">
        <v>128</v>
      </c>
      <c r="HB32" s="158" t="s">
        <v>128</v>
      </c>
      <c r="HC32" s="158" t="s">
        <v>128</v>
      </c>
      <c r="HD32" s="158" t="s">
        <v>128</v>
      </c>
      <c r="HE32" s="158" t="s">
        <v>128</v>
      </c>
      <c r="HF32" s="158" t="s">
        <v>128</v>
      </c>
      <c r="HG32" s="158" t="s">
        <v>128</v>
      </c>
      <c r="HH32" s="158" t="s">
        <v>128</v>
      </c>
      <c r="HI32" s="158" t="s">
        <v>128</v>
      </c>
      <c r="HJ32" s="158" t="s">
        <v>128</v>
      </c>
      <c r="HK32" s="158" t="s">
        <v>128</v>
      </c>
      <c r="HL32" s="158" t="s">
        <v>128</v>
      </c>
      <c r="HM32" s="158" t="s">
        <v>128</v>
      </c>
      <c r="HN32" s="158" t="s">
        <v>128</v>
      </c>
      <c r="HO32" s="158" t="s">
        <v>128</v>
      </c>
      <c r="HP32" s="158" t="s">
        <v>128</v>
      </c>
      <c r="HQ32" s="158" t="s">
        <v>128</v>
      </c>
      <c r="HR32" s="158" t="s">
        <v>128</v>
      </c>
      <c r="HS32" s="158" t="s">
        <v>128</v>
      </c>
      <c r="HT32" s="158" t="s">
        <v>128</v>
      </c>
      <c r="HU32" s="158" t="s">
        <v>128</v>
      </c>
      <c r="HV32" s="158" t="s">
        <v>128</v>
      </c>
      <c r="HW32" s="158" t="s">
        <v>128</v>
      </c>
      <c r="HX32" s="158" t="s">
        <v>128</v>
      </c>
      <c r="HY32" s="158" t="s">
        <v>128</v>
      </c>
      <c r="HZ32" s="158" t="s">
        <v>128</v>
      </c>
      <c r="IA32" s="158" t="s">
        <v>128</v>
      </c>
      <c r="IB32" s="158" t="s">
        <v>128</v>
      </c>
      <c r="IC32" s="158" t="s">
        <v>128</v>
      </c>
      <c r="ID32" s="158" t="s">
        <v>128</v>
      </c>
      <c r="IE32" s="158" t="s">
        <v>128</v>
      </c>
      <c r="IF32" s="158" t="s">
        <v>128</v>
      </c>
      <c r="IG32" s="158" t="s">
        <v>128</v>
      </c>
      <c r="IH32" s="158" t="s">
        <v>128</v>
      </c>
      <c r="II32" s="158" t="s">
        <v>128</v>
      </c>
      <c r="IJ32" s="158" t="s">
        <v>128</v>
      </c>
      <c r="IK32" s="158" t="s">
        <v>128</v>
      </c>
      <c r="IL32" s="158" t="s">
        <v>128</v>
      </c>
      <c r="IM32" s="158" t="s">
        <v>128</v>
      </c>
      <c r="IN32" s="158" t="s">
        <v>128</v>
      </c>
      <c r="IO32" s="158" t="s">
        <v>128</v>
      </c>
      <c r="IP32" s="158" t="s">
        <v>128</v>
      </c>
      <c r="IQ32" s="158" t="s">
        <v>128</v>
      </c>
      <c r="IR32" s="158" t="s">
        <v>128</v>
      </c>
      <c r="IS32" s="158" t="s">
        <v>128</v>
      </c>
      <c r="IT32" s="158" t="s">
        <v>128</v>
      </c>
      <c r="IU32" s="158" t="s">
        <v>128</v>
      </c>
      <c r="IV32" s="158" t="s">
        <v>128</v>
      </c>
      <c r="IW32" s="158" t="s">
        <v>128</v>
      </c>
      <c r="IX32" s="158" t="s">
        <v>128</v>
      </c>
      <c r="IY32" s="158" t="s">
        <v>128</v>
      </c>
      <c r="IZ32" s="158" t="s">
        <v>128</v>
      </c>
      <c r="JA32" s="158" t="s">
        <v>128</v>
      </c>
      <c r="JB32" s="158" t="s">
        <v>128</v>
      </c>
      <c r="JC32" s="158" t="s">
        <v>128</v>
      </c>
      <c r="JD32" s="158" t="s">
        <v>128</v>
      </c>
      <c r="JE32" s="158" t="s">
        <v>128</v>
      </c>
      <c r="JF32" s="158" t="s">
        <v>128</v>
      </c>
      <c r="JG32" s="158" t="s">
        <v>128</v>
      </c>
      <c r="JH32" s="158" t="s">
        <v>128</v>
      </c>
      <c r="JI32" s="158" t="s">
        <v>128</v>
      </c>
      <c r="JJ32" s="158" t="s">
        <v>128</v>
      </c>
      <c r="JK32" s="158" t="s">
        <v>128</v>
      </c>
      <c r="JL32" s="158" t="s">
        <v>128</v>
      </c>
      <c r="JM32" s="158" t="s">
        <v>128</v>
      </c>
      <c r="JN32" s="158" t="s">
        <v>128</v>
      </c>
      <c r="JO32" s="158" t="s">
        <v>128</v>
      </c>
      <c r="JP32" s="158" t="s">
        <v>128</v>
      </c>
      <c r="JQ32" s="158" t="s">
        <v>128</v>
      </c>
      <c r="JR32" s="158" t="s">
        <v>128</v>
      </c>
      <c r="JS32" s="158" t="s">
        <v>128</v>
      </c>
      <c r="JT32" s="158" t="s">
        <v>128</v>
      </c>
      <c r="JU32" s="158" t="s">
        <v>128</v>
      </c>
      <c r="JV32" s="158" t="s">
        <v>128</v>
      </c>
      <c r="JW32" s="158" t="s">
        <v>128</v>
      </c>
      <c r="JX32" s="158" t="s">
        <v>128</v>
      </c>
      <c r="JY32" s="158" t="s">
        <v>128</v>
      </c>
      <c r="JZ32" s="158" t="s">
        <v>128</v>
      </c>
      <c r="KA32" s="158" t="s">
        <v>128</v>
      </c>
      <c r="KB32" s="158" t="s">
        <v>128</v>
      </c>
      <c r="KC32" s="158" t="s">
        <v>128</v>
      </c>
      <c r="KD32" s="158" t="s">
        <v>128</v>
      </c>
      <c r="KE32" s="158" t="s">
        <v>128</v>
      </c>
      <c r="KF32" s="158" t="s">
        <v>128</v>
      </c>
      <c r="KG32" s="158" t="s">
        <v>128</v>
      </c>
      <c r="KH32" s="158" t="s">
        <v>128</v>
      </c>
      <c r="KI32" s="158" t="s">
        <v>128</v>
      </c>
      <c r="KJ32" s="158" t="s">
        <v>128</v>
      </c>
      <c r="KK32" s="158" t="s">
        <v>128</v>
      </c>
      <c r="KL32" s="158" t="s">
        <v>128</v>
      </c>
      <c r="KM32" s="158" t="s">
        <v>128</v>
      </c>
      <c r="KN32" s="158" t="s">
        <v>128</v>
      </c>
      <c r="KO32" s="158" t="s">
        <v>128</v>
      </c>
      <c r="KP32" s="158" t="s">
        <v>128</v>
      </c>
      <c r="KQ32" s="158" t="s">
        <v>128</v>
      </c>
      <c r="KR32" s="158" t="s">
        <v>128</v>
      </c>
      <c r="KS32" s="158" t="s">
        <v>128</v>
      </c>
      <c r="KT32" s="158" t="s">
        <v>128</v>
      </c>
      <c r="KU32" s="158" t="s">
        <v>128</v>
      </c>
      <c r="KV32" s="158" t="s">
        <v>128</v>
      </c>
      <c r="KW32" s="158" t="s">
        <v>128</v>
      </c>
      <c r="KX32" s="158" t="s">
        <v>128</v>
      </c>
      <c r="KY32" s="158" t="s">
        <v>128</v>
      </c>
      <c r="KZ32" s="158" t="s">
        <v>128</v>
      </c>
      <c r="LA32" s="158" t="s">
        <v>128</v>
      </c>
      <c r="LB32" s="158" t="s">
        <v>128</v>
      </c>
      <c r="LC32" s="158" t="s">
        <v>128</v>
      </c>
      <c r="LD32" s="158" t="s">
        <v>128</v>
      </c>
      <c r="LE32" s="158" t="s">
        <v>128</v>
      </c>
      <c r="LF32" s="158" t="s">
        <v>128</v>
      </c>
      <c r="LG32" s="158" t="s">
        <v>128</v>
      </c>
      <c r="LH32" s="158" t="s">
        <v>128</v>
      </c>
      <c r="LI32" s="158" t="s">
        <v>128</v>
      </c>
      <c r="LJ32" s="158" t="s">
        <v>128</v>
      </c>
      <c r="LK32" s="158" t="s">
        <v>128</v>
      </c>
      <c r="LL32" s="158" t="s">
        <v>128</v>
      </c>
      <c r="LM32" s="158" t="s">
        <v>128</v>
      </c>
      <c r="LN32" s="158" t="s">
        <v>128</v>
      </c>
      <c r="LO32" s="158" t="s">
        <v>128</v>
      </c>
      <c r="LP32" s="158" t="s">
        <v>128</v>
      </c>
      <c r="LQ32" s="158" t="s">
        <v>128</v>
      </c>
      <c r="LR32" s="158" t="s">
        <v>128</v>
      </c>
      <c r="LS32" s="158" t="s">
        <v>128</v>
      </c>
      <c r="LT32" s="158" t="s">
        <v>128</v>
      </c>
      <c r="LU32" s="158" t="s">
        <v>128</v>
      </c>
      <c r="LV32" s="158" t="s">
        <v>128</v>
      </c>
      <c r="LW32" s="158" t="s">
        <v>128</v>
      </c>
      <c r="LX32" s="158" t="s">
        <v>128</v>
      </c>
      <c r="LY32" s="158" t="s">
        <v>128</v>
      </c>
      <c r="LZ32" s="158" t="s">
        <v>128</v>
      </c>
      <c r="MA32" s="158" t="s">
        <v>128</v>
      </c>
      <c r="MB32" s="158" t="s">
        <v>128</v>
      </c>
      <c r="MC32" s="158" t="s">
        <v>128</v>
      </c>
      <c r="MD32" s="158" t="s">
        <v>128</v>
      </c>
      <c r="ME32" s="158" t="s">
        <v>128</v>
      </c>
      <c r="MF32" s="158" t="s">
        <v>128</v>
      </c>
      <c r="MG32" s="158" t="s">
        <v>128</v>
      </c>
      <c r="MH32" s="158" t="s">
        <v>128</v>
      </c>
      <c r="MI32" s="158" t="s">
        <v>128</v>
      </c>
      <c r="MJ32" s="158" t="s">
        <v>128</v>
      </c>
      <c r="MK32" s="158" t="s">
        <v>128</v>
      </c>
      <c r="ML32" s="158" t="s">
        <v>128</v>
      </c>
      <c r="MM32" s="158" t="s">
        <v>128</v>
      </c>
      <c r="MN32" s="158" t="s">
        <v>128</v>
      </c>
      <c r="MO32" s="158" t="s">
        <v>128</v>
      </c>
      <c r="MP32" s="158" t="s">
        <v>128</v>
      </c>
      <c r="MQ32" s="158" t="s">
        <v>128</v>
      </c>
      <c r="MR32" s="158" t="s">
        <v>128</v>
      </c>
      <c r="MS32" s="158" t="s">
        <v>128</v>
      </c>
      <c r="MT32" s="158" t="s">
        <v>128</v>
      </c>
      <c r="MU32" s="158" t="s">
        <v>128</v>
      </c>
      <c r="MV32" s="158" t="s">
        <v>128</v>
      </c>
      <c r="MW32" s="158" t="s">
        <v>128</v>
      </c>
      <c r="MX32" s="158" t="s">
        <v>128</v>
      </c>
      <c r="MY32" s="158" t="s">
        <v>128</v>
      </c>
      <c r="MZ32" s="158" t="s">
        <v>128</v>
      </c>
      <c r="NA32" s="158" t="s">
        <v>128</v>
      </c>
      <c r="NB32" s="158" t="s">
        <v>128</v>
      </c>
      <c r="NC32" s="158" t="s">
        <v>128</v>
      </c>
      <c r="ND32" s="158" t="s">
        <v>128</v>
      </c>
      <c r="NE32" s="158" t="s">
        <v>128</v>
      </c>
      <c r="NF32" s="158" t="s">
        <v>128</v>
      </c>
      <c r="NG32" s="158" t="s">
        <v>128</v>
      </c>
      <c r="NH32" s="158" t="s">
        <v>128</v>
      </c>
      <c r="NI32" s="158" t="s">
        <v>128</v>
      </c>
      <c r="NJ32" s="158" t="s">
        <v>128</v>
      </c>
      <c r="NK32" s="158" t="s">
        <v>128</v>
      </c>
      <c r="NL32" s="158" t="s">
        <v>128</v>
      </c>
      <c r="NM32" s="158" t="s">
        <v>128</v>
      </c>
      <c r="NN32" s="158" t="s">
        <v>128</v>
      </c>
      <c r="NO32" s="158" t="s">
        <v>128</v>
      </c>
      <c r="NP32" s="158" t="s">
        <v>128</v>
      </c>
      <c r="NQ32" s="158" t="s">
        <v>128</v>
      </c>
      <c r="NR32" s="158" t="s">
        <v>128</v>
      </c>
      <c r="NS32" s="158" t="s">
        <v>128</v>
      </c>
      <c r="NT32" s="158" t="s">
        <v>128</v>
      </c>
      <c r="NU32" s="158" t="s">
        <v>128</v>
      </c>
      <c r="NV32" s="158" t="s">
        <v>128</v>
      </c>
      <c r="NW32" s="158" t="s">
        <v>128</v>
      </c>
      <c r="NX32" s="158" t="s">
        <v>128</v>
      </c>
      <c r="NY32" s="158" t="s">
        <v>128</v>
      </c>
      <c r="NZ32" s="158" t="s">
        <v>128</v>
      </c>
      <c r="OA32" s="158" t="s">
        <v>128</v>
      </c>
      <c r="OB32" s="158" t="s">
        <v>128</v>
      </c>
      <c r="OC32" s="158" t="s">
        <v>128</v>
      </c>
      <c r="OD32" s="158" t="s">
        <v>128</v>
      </c>
      <c r="OE32" s="170" t="s">
        <v>128</v>
      </c>
      <c r="OF32" s="181"/>
      <c r="OG32" s="174">
        <f t="shared" si="9"/>
        <v>30.9</v>
      </c>
      <c r="OH32" s="66" t="str">
        <f t="shared" si="10"/>
        <v>kg/GJ delivered</v>
      </c>
      <c r="OI32" s="118">
        <f t="shared" si="11"/>
        <v>1.05</v>
      </c>
      <c r="OJ32" s="66" t="str">
        <f t="shared" si="12"/>
        <v>kg/GJ delivered</v>
      </c>
      <c r="OK32" s="66" t="str">
        <f t="shared" si="13"/>
        <v/>
      </c>
      <c r="OL32" s="66" t="str">
        <f t="shared" si="14"/>
        <v/>
      </c>
      <c r="OM32" s="159">
        <f t="shared" si="15"/>
        <v>464</v>
      </c>
      <c r="ON32" s="66" t="str">
        <f t="shared" si="16"/>
        <v>kg/GJ delivered</v>
      </c>
      <c r="OO32" s="118">
        <f t="shared" si="17"/>
        <v>4.2</v>
      </c>
      <c r="OP32" s="66" t="str">
        <f t="shared" si="18"/>
        <v>kg/GJ delivered</v>
      </c>
      <c r="OQ32" s="118">
        <f t="shared" si="19"/>
        <v>7.5</v>
      </c>
      <c r="OR32" s="66" t="str">
        <f t="shared" si="20"/>
        <v>kg/GJ delivered</v>
      </c>
      <c r="OS32" s="66" t="str">
        <f t="shared" si="21"/>
        <v/>
      </c>
      <c r="OT32" s="66" t="str">
        <f t="shared" si="22"/>
        <v/>
      </c>
      <c r="OU32" s="66" t="str">
        <f t="shared" si="23"/>
        <v/>
      </c>
      <c r="OV32" s="66" t="str">
        <f t="shared" si="24"/>
        <v/>
      </c>
      <c r="OW32" s="66" t="str">
        <f t="shared" si="25"/>
        <v/>
      </c>
      <c r="OX32" s="66" t="str">
        <f t="shared" si="26"/>
        <v/>
      </c>
      <c r="OY32" s="66" t="str">
        <f t="shared" si="27"/>
        <v/>
      </c>
      <c r="OZ32" s="66" t="str">
        <f t="shared" si="28"/>
        <v/>
      </c>
      <c r="PA32" s="66" t="str">
        <f t="shared" si="29"/>
        <v/>
      </c>
      <c r="PB32" s="66" t="str">
        <f t="shared" si="30"/>
        <v/>
      </c>
      <c r="PC32" s="66" t="str">
        <f t="shared" si="31"/>
        <v/>
      </c>
      <c r="PD32" s="66" t="str">
        <f t="shared" si="32"/>
        <v/>
      </c>
      <c r="PE32" s="66" t="str">
        <f t="shared" si="33"/>
        <v/>
      </c>
      <c r="PF32" s="66" t="str">
        <f t="shared" si="34"/>
        <v/>
      </c>
      <c r="PG32" s="66" t="str">
        <f t="shared" si="35"/>
        <v/>
      </c>
      <c r="PH32" s="66" t="str">
        <f t="shared" si="36"/>
        <v/>
      </c>
      <c r="PI32" s="66" t="str">
        <f t="shared" si="37"/>
        <v/>
      </c>
      <c r="PJ32" s="66" t="str">
        <f t="shared" si="38"/>
        <v/>
      </c>
      <c r="PK32" s="66" t="str">
        <f t="shared" si="39"/>
        <v/>
      </c>
      <c r="PL32" s="66" t="str">
        <f t="shared" si="40"/>
        <v/>
      </c>
      <c r="PM32" s="66" t="str">
        <f t="shared" si="41"/>
        <v/>
      </c>
      <c r="PN32" s="66" t="str">
        <f t="shared" si="42"/>
        <v/>
      </c>
      <c r="PO32" s="66" t="str">
        <f t="shared" si="43"/>
        <v/>
      </c>
      <c r="PP32" s="66" t="str">
        <f t="shared" si="44"/>
        <v/>
      </c>
      <c r="PQ32" s="66" t="str">
        <f t="shared" si="45"/>
        <v/>
      </c>
      <c r="PR32" s="66" t="str">
        <f t="shared" si="46"/>
        <v/>
      </c>
      <c r="PS32" s="66" t="str">
        <f t="shared" si="47"/>
        <v/>
      </c>
      <c r="PT32" s="66" t="str">
        <f t="shared" si="48"/>
        <v/>
      </c>
      <c r="PU32" s="66" t="str">
        <f t="shared" si="49"/>
        <v/>
      </c>
      <c r="PV32" s="66" t="str">
        <f t="shared" si="50"/>
        <v/>
      </c>
      <c r="PW32" s="66" t="str">
        <f t="shared" si="51"/>
        <v/>
      </c>
      <c r="PX32" s="66" t="str">
        <f t="shared" si="52"/>
        <v/>
      </c>
      <c r="PY32" s="66" t="str">
        <f t="shared" si="53"/>
        <v/>
      </c>
      <c r="PZ32" s="66" t="str">
        <f t="shared" si="54"/>
        <v/>
      </c>
      <c r="QA32" s="66" t="str">
        <f t="shared" si="55"/>
        <v/>
      </c>
      <c r="QB32" s="66" t="str">
        <f t="shared" si="56"/>
        <v/>
      </c>
      <c r="QC32" s="66" t="str">
        <f t="shared" si="57"/>
        <v/>
      </c>
      <c r="QD32" s="66" t="str">
        <f t="shared" si="58"/>
        <v/>
      </c>
      <c r="QE32" s="66" t="str">
        <f t="shared" si="59"/>
        <v/>
      </c>
      <c r="QF32" s="66" t="str">
        <f t="shared" si="60"/>
        <v/>
      </c>
      <c r="QG32" s="66" t="str">
        <f t="shared" si="61"/>
        <v/>
      </c>
      <c r="QH32" s="66" t="str">
        <f t="shared" si="62"/>
        <v/>
      </c>
      <c r="QI32" s="66" t="str">
        <f t="shared" si="63"/>
        <v/>
      </c>
      <c r="QJ32" s="66" t="str">
        <f t="shared" si="64"/>
        <v/>
      </c>
      <c r="QK32" s="66" t="str">
        <f t="shared" si="65"/>
        <v/>
      </c>
      <c r="QL32" s="66" t="str">
        <f t="shared" si="66"/>
        <v/>
      </c>
      <c r="QM32" s="66" t="str">
        <f t="shared" si="67"/>
        <v/>
      </c>
      <c r="QN32" s="66" t="str">
        <f t="shared" si="68"/>
        <v/>
      </c>
      <c r="QO32" s="66" t="str">
        <f t="shared" si="69"/>
        <v/>
      </c>
      <c r="QP32" s="66" t="str">
        <f t="shared" si="70"/>
        <v/>
      </c>
      <c r="QQ32" s="66" t="str">
        <f t="shared" si="71"/>
        <v/>
      </c>
      <c r="QR32" s="66" t="str">
        <f t="shared" si="72"/>
        <v/>
      </c>
      <c r="QS32" s="66" t="str">
        <f t="shared" si="73"/>
        <v/>
      </c>
      <c r="QT32" s="66" t="str">
        <f t="shared" si="74"/>
        <v/>
      </c>
      <c r="QU32" s="66" t="str">
        <f t="shared" si="75"/>
        <v/>
      </c>
      <c r="QV32" s="66" t="str">
        <f t="shared" si="76"/>
        <v/>
      </c>
      <c r="QW32" s="66" t="str">
        <f t="shared" si="77"/>
        <v/>
      </c>
      <c r="QX32" s="66" t="str">
        <f t="shared" si="78"/>
        <v/>
      </c>
      <c r="QY32" s="66" t="str">
        <f t="shared" si="79"/>
        <v/>
      </c>
      <c r="QZ32" s="66" t="str">
        <f t="shared" si="80"/>
        <v/>
      </c>
      <c r="RA32" s="66" t="str">
        <f t="shared" si="81"/>
        <v/>
      </c>
      <c r="RB32" s="66" t="str">
        <f t="shared" si="82"/>
        <v/>
      </c>
      <c r="RC32" s="66" t="str">
        <f t="shared" si="83"/>
        <v/>
      </c>
      <c r="RD32" s="66" t="str">
        <f t="shared" si="84"/>
        <v/>
      </c>
      <c r="RE32" s="66" t="str">
        <f t="shared" si="85"/>
        <v/>
      </c>
      <c r="RF32" s="66" t="str">
        <f t="shared" si="86"/>
        <v/>
      </c>
      <c r="RG32" s="66" t="str">
        <f t="shared" si="87"/>
        <v/>
      </c>
      <c r="RH32" s="66" t="str">
        <f t="shared" si="88"/>
        <v/>
      </c>
      <c r="RI32" s="66" t="str">
        <f t="shared" si="89"/>
        <v/>
      </c>
      <c r="RJ32" s="66" t="str">
        <f t="shared" si="90"/>
        <v/>
      </c>
      <c r="RK32" s="66" t="str">
        <f t="shared" si="91"/>
        <v/>
      </c>
      <c r="RL32" s="66" t="str">
        <f t="shared" si="92"/>
        <v/>
      </c>
      <c r="RM32" s="66" t="str">
        <f t="shared" si="93"/>
        <v/>
      </c>
      <c r="RN32" s="66" t="str">
        <f t="shared" si="94"/>
        <v/>
      </c>
      <c r="RO32" s="66" t="str">
        <f t="shared" si="95"/>
        <v/>
      </c>
      <c r="RP32" s="66" t="str">
        <f t="shared" si="96"/>
        <v/>
      </c>
      <c r="RQ32" s="66" t="str">
        <f t="shared" si="97"/>
        <v/>
      </c>
      <c r="RR32" s="66" t="str">
        <f t="shared" si="98"/>
        <v/>
      </c>
      <c r="RS32" s="66" t="str">
        <f t="shared" si="99"/>
        <v/>
      </c>
      <c r="RT32" s="66" t="str">
        <f t="shared" si="100"/>
        <v/>
      </c>
      <c r="RU32" s="66" t="str">
        <f t="shared" si="101"/>
        <v/>
      </c>
      <c r="RV32" s="66" t="str">
        <f t="shared" si="102"/>
        <v/>
      </c>
      <c r="RW32" s="66" t="str">
        <f t="shared" si="103"/>
        <v/>
      </c>
      <c r="RX32" s="66" t="str">
        <f t="shared" si="104"/>
        <v/>
      </c>
      <c r="RY32" s="66" t="str">
        <f t="shared" si="105"/>
        <v/>
      </c>
      <c r="RZ32" s="66" t="str">
        <f t="shared" si="106"/>
        <v/>
      </c>
      <c r="SA32" s="66" t="str">
        <f t="shared" si="107"/>
        <v/>
      </c>
      <c r="SB32" s="66" t="str">
        <f t="shared" si="108"/>
        <v/>
      </c>
      <c r="SC32" s="66" t="str">
        <f t="shared" si="109"/>
        <v/>
      </c>
      <c r="SD32" s="66" t="str">
        <f t="shared" si="110"/>
        <v/>
      </c>
      <c r="SE32" s="66" t="str">
        <f t="shared" si="111"/>
        <v/>
      </c>
      <c r="SF32" s="66" t="str">
        <f t="shared" si="112"/>
        <v/>
      </c>
      <c r="SG32" s="66" t="str">
        <f t="shared" si="113"/>
        <v/>
      </c>
      <c r="SH32" s="66" t="str">
        <f t="shared" si="114"/>
        <v/>
      </c>
      <c r="SI32" s="66" t="str">
        <f t="shared" si="115"/>
        <v/>
      </c>
      <c r="SJ32" s="66" t="str">
        <f t="shared" si="116"/>
        <v/>
      </c>
      <c r="SK32" s="66" t="str">
        <f t="shared" si="117"/>
        <v/>
      </c>
      <c r="SL32" s="66" t="str">
        <f t="shared" si="118"/>
        <v/>
      </c>
      <c r="SM32" s="66" t="str">
        <f t="shared" si="119"/>
        <v/>
      </c>
      <c r="SN32" s="66" t="str">
        <f t="shared" si="120"/>
        <v/>
      </c>
      <c r="SO32" s="66" t="str">
        <f t="shared" si="121"/>
        <v/>
      </c>
      <c r="SP32" s="66" t="str">
        <f t="shared" si="122"/>
        <v/>
      </c>
      <c r="SQ32" s="66" t="str">
        <f t="shared" si="123"/>
        <v/>
      </c>
      <c r="SR32" s="66" t="str">
        <f t="shared" si="124"/>
        <v/>
      </c>
      <c r="SS32" s="66" t="str">
        <f t="shared" si="125"/>
        <v/>
      </c>
      <c r="ST32" s="66" t="str">
        <f t="shared" si="126"/>
        <v/>
      </c>
      <c r="SU32" s="66" t="str">
        <f t="shared" si="127"/>
        <v/>
      </c>
      <c r="SV32" s="66" t="str">
        <f t="shared" si="128"/>
        <v/>
      </c>
      <c r="SW32" s="66" t="str">
        <f t="shared" si="129"/>
        <v/>
      </c>
      <c r="SX32" s="66" t="str">
        <f t="shared" si="130"/>
        <v/>
      </c>
      <c r="SY32" s="66" t="str">
        <f t="shared" si="131"/>
        <v/>
      </c>
      <c r="SZ32" s="66" t="str">
        <f t="shared" si="132"/>
        <v/>
      </c>
      <c r="TA32" s="66" t="str">
        <f t="shared" si="133"/>
        <v/>
      </c>
      <c r="TB32" s="66" t="str">
        <f t="shared" si="134"/>
        <v/>
      </c>
      <c r="TC32" s="66" t="str">
        <f t="shared" si="135"/>
        <v/>
      </c>
      <c r="TD32" s="66" t="str">
        <f t="shared" si="136"/>
        <v/>
      </c>
      <c r="TE32" s="66" t="str">
        <f t="shared" si="137"/>
        <v/>
      </c>
      <c r="TF32" s="66" t="str">
        <f t="shared" si="138"/>
        <v/>
      </c>
      <c r="TG32" s="66" t="str">
        <f t="shared" si="139"/>
        <v/>
      </c>
      <c r="TH32" s="66" t="str">
        <f t="shared" si="140"/>
        <v/>
      </c>
      <c r="TI32" s="66" t="str">
        <f t="shared" si="141"/>
        <v/>
      </c>
      <c r="TJ32" s="66" t="str">
        <f t="shared" si="142"/>
        <v/>
      </c>
      <c r="TK32" s="66" t="str">
        <f t="shared" si="143"/>
        <v/>
      </c>
      <c r="TL32" s="66" t="str">
        <f t="shared" si="144"/>
        <v/>
      </c>
      <c r="TM32" s="66" t="str">
        <f t="shared" si="145"/>
        <v/>
      </c>
      <c r="TN32" s="66" t="str">
        <f t="shared" si="146"/>
        <v/>
      </c>
      <c r="TO32" s="66" t="str">
        <f t="shared" si="147"/>
        <v/>
      </c>
      <c r="TP32" s="66" t="str">
        <f t="shared" si="148"/>
        <v/>
      </c>
      <c r="TQ32" s="66" t="str">
        <f t="shared" si="149"/>
        <v/>
      </c>
      <c r="TR32" s="66" t="str">
        <f t="shared" si="150"/>
        <v/>
      </c>
      <c r="TS32" s="66" t="str">
        <f t="shared" si="151"/>
        <v/>
      </c>
      <c r="TT32" s="66" t="str">
        <f t="shared" si="152"/>
        <v/>
      </c>
      <c r="TU32" s="66" t="str">
        <f t="shared" si="153"/>
        <v/>
      </c>
      <c r="TV32" s="66" t="str">
        <f t="shared" si="154"/>
        <v/>
      </c>
      <c r="TW32" s="66" t="str">
        <f t="shared" si="155"/>
        <v/>
      </c>
      <c r="TX32" s="66" t="str">
        <f t="shared" si="156"/>
        <v/>
      </c>
      <c r="TY32" s="66" t="str">
        <f t="shared" si="157"/>
        <v/>
      </c>
      <c r="TZ32" s="66" t="str">
        <f t="shared" si="158"/>
        <v/>
      </c>
      <c r="UA32" s="66" t="str">
        <f t="shared" si="159"/>
        <v/>
      </c>
      <c r="UB32" s="66" t="str">
        <f t="shared" si="160"/>
        <v/>
      </c>
      <c r="UC32" s="66" t="str">
        <f t="shared" si="161"/>
        <v/>
      </c>
      <c r="UD32" s="66" t="str">
        <f t="shared" si="162"/>
        <v/>
      </c>
      <c r="UE32" s="66" t="str">
        <f t="shared" si="163"/>
        <v/>
      </c>
      <c r="UF32" s="66" t="str">
        <f t="shared" si="164"/>
        <v/>
      </c>
      <c r="UG32" s="66" t="str">
        <f t="shared" si="165"/>
        <v/>
      </c>
      <c r="UH32" s="66" t="str">
        <f t="shared" si="166"/>
        <v/>
      </c>
      <c r="UI32" s="66" t="str">
        <f t="shared" si="167"/>
        <v/>
      </c>
      <c r="UJ32" s="66" t="str">
        <f t="shared" si="168"/>
        <v/>
      </c>
      <c r="UK32" s="66" t="str">
        <f t="shared" si="169"/>
        <v/>
      </c>
      <c r="UL32" s="66" t="str">
        <f t="shared" si="170"/>
        <v/>
      </c>
      <c r="UM32" s="66" t="str">
        <f t="shared" si="171"/>
        <v/>
      </c>
      <c r="UN32" s="66" t="str">
        <f t="shared" si="172"/>
        <v/>
      </c>
      <c r="UO32" s="66" t="str">
        <f t="shared" si="173"/>
        <v/>
      </c>
      <c r="UP32" s="66" t="str">
        <f t="shared" si="174"/>
        <v/>
      </c>
      <c r="UQ32" s="66" t="str">
        <f t="shared" si="175"/>
        <v/>
      </c>
      <c r="UR32" s="66" t="str">
        <f t="shared" si="176"/>
        <v/>
      </c>
      <c r="US32" s="66" t="str">
        <f t="shared" si="177"/>
        <v/>
      </c>
      <c r="UT32" s="66" t="str">
        <f t="shared" si="178"/>
        <v/>
      </c>
      <c r="UU32" s="66" t="str">
        <f t="shared" si="179"/>
        <v/>
      </c>
      <c r="UV32" s="66" t="str">
        <f t="shared" si="180"/>
        <v/>
      </c>
      <c r="UW32" s="66" t="str">
        <f t="shared" si="181"/>
        <v/>
      </c>
      <c r="UX32" s="66" t="str">
        <f t="shared" si="182"/>
        <v/>
      </c>
      <c r="UY32" s="66" t="str">
        <f t="shared" si="183"/>
        <v/>
      </c>
      <c r="UZ32" s="66" t="str">
        <f t="shared" si="184"/>
        <v/>
      </c>
      <c r="VA32" s="66" t="str">
        <f t="shared" si="185"/>
        <v/>
      </c>
      <c r="VB32" s="66" t="str">
        <f t="shared" si="186"/>
        <v/>
      </c>
      <c r="VC32" s="66" t="str">
        <f t="shared" si="187"/>
        <v/>
      </c>
      <c r="VD32" s="66" t="str">
        <f t="shared" si="188"/>
        <v/>
      </c>
      <c r="VE32" s="66" t="str">
        <f t="shared" si="189"/>
        <v/>
      </c>
      <c r="VF32" s="66" t="str">
        <f t="shared" si="190"/>
        <v/>
      </c>
      <c r="VG32" s="66" t="str">
        <f t="shared" si="191"/>
        <v/>
      </c>
      <c r="VH32" s="66" t="str">
        <f t="shared" si="192"/>
        <v/>
      </c>
      <c r="VI32" s="66" t="str">
        <f t="shared" si="193"/>
        <v/>
      </c>
      <c r="VJ32" s="66" t="str">
        <f t="shared" si="194"/>
        <v/>
      </c>
      <c r="VK32" s="66" t="str">
        <f t="shared" si="195"/>
        <v/>
      </c>
      <c r="VL32" s="66" t="str">
        <f t="shared" si="196"/>
        <v/>
      </c>
      <c r="VM32" s="66" t="str">
        <f t="shared" si="197"/>
        <v/>
      </c>
      <c r="VN32" s="66" t="str">
        <f t="shared" si="198"/>
        <v/>
      </c>
      <c r="VO32" s="66" t="str">
        <f t="shared" si="199"/>
        <v/>
      </c>
      <c r="VP32" s="66" t="str">
        <f t="shared" si="200"/>
        <v/>
      </c>
      <c r="VQ32" s="66" t="str">
        <f t="shared" si="201"/>
        <v/>
      </c>
      <c r="VR32" s="66" t="str">
        <f t="shared" si="202"/>
        <v/>
      </c>
      <c r="VS32" s="66" t="str">
        <f t="shared" si="203"/>
        <v/>
      </c>
      <c r="VT32" s="66" t="str">
        <f t="shared" si="204"/>
        <v/>
      </c>
      <c r="VU32" s="66" t="str">
        <f t="shared" si="205"/>
        <v/>
      </c>
      <c r="VV32" s="66" t="str">
        <f t="shared" si="206"/>
        <v/>
      </c>
      <c r="VW32" s="66" t="str">
        <f t="shared" si="207"/>
        <v/>
      </c>
      <c r="VX32" s="66" t="str">
        <f t="shared" si="208"/>
        <v/>
      </c>
      <c r="VY32" s="66" t="str">
        <f t="shared" si="209"/>
        <v/>
      </c>
      <c r="VZ32" s="66" t="str">
        <f t="shared" si="210"/>
        <v/>
      </c>
      <c r="WA32" s="66" t="str">
        <f t="shared" si="211"/>
        <v/>
      </c>
      <c r="WB32" s="66" t="str">
        <f t="shared" si="212"/>
        <v/>
      </c>
      <c r="WC32" s="66" t="str">
        <f t="shared" si="213"/>
        <v/>
      </c>
      <c r="WD32" s="66" t="str">
        <f t="shared" si="214"/>
        <v/>
      </c>
      <c r="WE32" s="66" t="str">
        <f t="shared" si="215"/>
        <v/>
      </c>
      <c r="WF32" s="66" t="str">
        <f t="shared" si="216"/>
        <v/>
      </c>
      <c r="WG32" s="66" t="str">
        <f t="shared" si="217"/>
        <v/>
      </c>
      <c r="WH32" s="66" t="str">
        <f t="shared" si="218"/>
        <v/>
      </c>
      <c r="WI32" s="66" t="str">
        <f t="shared" si="219"/>
        <v/>
      </c>
      <c r="WJ32" s="66" t="str">
        <f t="shared" si="220"/>
        <v/>
      </c>
      <c r="WK32" s="66" t="str">
        <f t="shared" si="221"/>
        <v/>
      </c>
      <c r="WL32" s="66" t="str">
        <f t="shared" si="222"/>
        <v/>
      </c>
      <c r="WM32" s="66" t="str">
        <f t="shared" si="223"/>
        <v/>
      </c>
      <c r="WN32" s="66" t="str">
        <f t="shared" si="224"/>
        <v/>
      </c>
      <c r="WO32" s="66" t="str">
        <f t="shared" si="225"/>
        <v/>
      </c>
      <c r="WP32" s="66" t="str">
        <f t="shared" si="226"/>
        <v/>
      </c>
      <c r="WQ32" s="66" t="str">
        <f t="shared" si="227"/>
        <v/>
      </c>
      <c r="WR32" s="66" t="str">
        <f t="shared" si="228"/>
        <v/>
      </c>
      <c r="WS32" s="66" t="str">
        <f t="shared" si="229"/>
        <v/>
      </c>
      <c r="WT32" s="66" t="str">
        <f t="shared" si="230"/>
        <v/>
      </c>
      <c r="WU32" s="66" t="str">
        <f t="shared" si="231"/>
        <v/>
      </c>
      <c r="WV32" s="66" t="str">
        <f t="shared" si="232"/>
        <v/>
      </c>
      <c r="WW32" s="66" t="str">
        <f t="shared" si="233"/>
        <v/>
      </c>
      <c r="WX32" s="66" t="str">
        <f t="shared" si="234"/>
        <v/>
      </c>
      <c r="WY32" s="66" t="str">
        <f t="shared" si="235"/>
        <v/>
      </c>
      <c r="WZ32" s="66" t="str">
        <f t="shared" si="236"/>
        <v/>
      </c>
      <c r="XA32" s="66" t="str">
        <f t="shared" si="237"/>
        <v/>
      </c>
      <c r="XB32" s="66" t="str">
        <f t="shared" si="238"/>
        <v/>
      </c>
      <c r="XC32" s="66" t="str">
        <f t="shared" si="239"/>
        <v/>
      </c>
      <c r="XD32" s="66" t="str">
        <f t="shared" si="240"/>
        <v/>
      </c>
      <c r="XE32" s="66" t="str">
        <f t="shared" si="241"/>
        <v/>
      </c>
      <c r="XF32" s="66" t="str">
        <f t="shared" si="242"/>
        <v/>
      </c>
      <c r="XG32" s="66" t="str">
        <f t="shared" si="243"/>
        <v/>
      </c>
      <c r="XH32" s="66" t="str">
        <f t="shared" si="244"/>
        <v/>
      </c>
      <c r="XI32" s="66" t="str">
        <f t="shared" si="245"/>
        <v/>
      </c>
      <c r="XJ32" s="66" t="str">
        <f t="shared" si="246"/>
        <v/>
      </c>
      <c r="XK32" s="66" t="str">
        <f t="shared" si="247"/>
        <v/>
      </c>
      <c r="XL32" s="66" t="str">
        <f t="shared" si="248"/>
        <v/>
      </c>
      <c r="XM32" s="66" t="str">
        <f t="shared" si="249"/>
        <v/>
      </c>
      <c r="XN32" s="66" t="str">
        <f t="shared" si="250"/>
        <v/>
      </c>
      <c r="XO32" s="66" t="str">
        <f t="shared" si="251"/>
        <v/>
      </c>
      <c r="XP32" s="66" t="str">
        <f t="shared" si="252"/>
        <v/>
      </c>
      <c r="XQ32" s="66" t="str">
        <f t="shared" si="253"/>
        <v/>
      </c>
      <c r="XR32" s="66" t="str">
        <f t="shared" si="254"/>
        <v/>
      </c>
      <c r="XS32" s="66" t="str">
        <f t="shared" si="255"/>
        <v/>
      </c>
      <c r="XT32" s="66" t="str">
        <f t="shared" si="256"/>
        <v/>
      </c>
      <c r="XU32" s="66" t="str">
        <f t="shared" si="257"/>
        <v/>
      </c>
      <c r="XV32" s="66" t="str">
        <f t="shared" si="258"/>
        <v/>
      </c>
      <c r="XW32" s="66" t="str">
        <f t="shared" si="259"/>
        <v/>
      </c>
      <c r="XX32" s="66" t="str">
        <f t="shared" si="260"/>
        <v/>
      </c>
      <c r="XY32" s="66" t="str">
        <f t="shared" si="261"/>
        <v/>
      </c>
      <c r="XZ32" s="66" t="str">
        <f t="shared" si="262"/>
        <v/>
      </c>
      <c r="YA32" s="66" t="str">
        <f t="shared" si="263"/>
        <v/>
      </c>
      <c r="YB32" s="66" t="str">
        <f t="shared" si="264"/>
        <v/>
      </c>
      <c r="YC32" s="66" t="str">
        <f t="shared" si="265"/>
        <v/>
      </c>
      <c r="YD32" s="66" t="str">
        <f t="shared" si="266"/>
        <v/>
      </c>
      <c r="YE32" s="66" t="str">
        <f t="shared" si="267"/>
        <v/>
      </c>
      <c r="YF32" s="66" t="str">
        <f t="shared" si="268"/>
        <v/>
      </c>
      <c r="YG32" s="66" t="str">
        <f t="shared" si="269"/>
        <v/>
      </c>
      <c r="YH32" s="66" t="str">
        <f t="shared" si="270"/>
        <v/>
      </c>
      <c r="YI32" s="66" t="str">
        <f t="shared" si="271"/>
        <v/>
      </c>
      <c r="YJ32" s="66" t="str">
        <f t="shared" si="272"/>
        <v/>
      </c>
      <c r="YK32" s="66" t="str">
        <f t="shared" si="273"/>
        <v/>
      </c>
      <c r="YL32" s="66" t="str">
        <f t="shared" si="274"/>
        <v/>
      </c>
      <c r="YM32" s="66" t="str">
        <f t="shared" si="275"/>
        <v/>
      </c>
      <c r="YN32" s="66" t="str">
        <f t="shared" si="276"/>
        <v/>
      </c>
      <c r="YO32" s="66" t="str">
        <f t="shared" si="277"/>
        <v/>
      </c>
      <c r="YP32" s="66" t="str">
        <f t="shared" si="278"/>
        <v/>
      </c>
      <c r="YQ32" s="66" t="str">
        <f t="shared" si="279"/>
        <v/>
      </c>
      <c r="YR32" s="66" t="str">
        <f t="shared" si="280"/>
        <v/>
      </c>
      <c r="YS32" s="66" t="str">
        <f t="shared" si="281"/>
        <v/>
      </c>
      <c r="YT32" s="66" t="str">
        <f t="shared" si="282"/>
        <v/>
      </c>
      <c r="YU32" s="66" t="str">
        <f t="shared" si="283"/>
        <v/>
      </c>
      <c r="YV32" s="66" t="str">
        <f t="shared" si="284"/>
        <v/>
      </c>
      <c r="YW32" s="66" t="str">
        <f t="shared" si="285"/>
        <v/>
      </c>
      <c r="YX32" s="66" t="str">
        <f t="shared" si="286"/>
        <v/>
      </c>
      <c r="YY32" s="66" t="str">
        <f t="shared" si="287"/>
        <v/>
      </c>
      <c r="YZ32" s="66" t="str">
        <f t="shared" si="288"/>
        <v/>
      </c>
      <c r="ZA32" s="66" t="str">
        <f t="shared" si="289"/>
        <v/>
      </c>
      <c r="ZB32" s="66" t="str">
        <f t="shared" si="290"/>
        <v/>
      </c>
      <c r="ZC32" s="66" t="str">
        <f t="shared" si="291"/>
        <v/>
      </c>
      <c r="ZD32" s="66" t="str">
        <f t="shared" si="292"/>
        <v/>
      </c>
      <c r="ZE32" s="66" t="str">
        <f t="shared" si="293"/>
        <v/>
      </c>
      <c r="ZF32" s="66" t="str">
        <f t="shared" si="294"/>
        <v/>
      </c>
      <c r="ZG32" s="66" t="str">
        <f t="shared" si="295"/>
        <v/>
      </c>
      <c r="ZH32" s="66" t="str">
        <f t="shared" si="296"/>
        <v/>
      </c>
      <c r="ZI32" s="66" t="str">
        <f t="shared" si="297"/>
        <v/>
      </c>
      <c r="ZJ32" s="66" t="str">
        <f t="shared" si="298"/>
        <v/>
      </c>
      <c r="ZK32" s="66" t="str">
        <f t="shared" si="299"/>
        <v/>
      </c>
      <c r="ZL32" s="66" t="str">
        <f t="shared" si="300"/>
        <v/>
      </c>
      <c r="ZM32" s="66" t="str">
        <f t="shared" si="301"/>
        <v/>
      </c>
      <c r="ZN32" s="66" t="str">
        <f t="shared" si="302"/>
        <v/>
      </c>
      <c r="ZO32" s="66" t="str">
        <f t="shared" si="303"/>
        <v/>
      </c>
      <c r="ZP32" s="66" t="str">
        <f t="shared" si="304"/>
        <v/>
      </c>
      <c r="ZQ32" s="66" t="str">
        <f t="shared" si="305"/>
        <v/>
      </c>
      <c r="ZR32" s="66" t="str">
        <f t="shared" si="306"/>
        <v/>
      </c>
      <c r="ZS32" s="66" t="str">
        <f t="shared" si="307"/>
        <v/>
      </c>
      <c r="ZT32" s="66" t="str">
        <f t="shared" si="308"/>
        <v/>
      </c>
      <c r="ZU32" s="66" t="str">
        <f t="shared" si="309"/>
        <v/>
      </c>
      <c r="ZV32" s="66" t="str">
        <f t="shared" si="310"/>
        <v/>
      </c>
      <c r="ZW32" s="66" t="str">
        <f t="shared" si="311"/>
        <v/>
      </c>
      <c r="ZX32" s="66" t="str">
        <f t="shared" si="312"/>
        <v/>
      </c>
      <c r="ZY32" s="66" t="str">
        <f t="shared" si="313"/>
        <v/>
      </c>
      <c r="ZZ32" s="66" t="str">
        <f t="shared" si="314"/>
        <v/>
      </c>
      <c r="AAA32" s="66" t="str">
        <f t="shared" si="315"/>
        <v/>
      </c>
      <c r="AAB32" s="66" t="str">
        <f t="shared" si="316"/>
        <v/>
      </c>
      <c r="AAC32" s="66" t="str">
        <f t="shared" si="317"/>
        <v/>
      </c>
      <c r="AAD32" s="66" t="str">
        <f t="shared" si="318"/>
        <v/>
      </c>
      <c r="AAE32" s="66" t="str">
        <f t="shared" si="319"/>
        <v/>
      </c>
      <c r="AAF32" s="66" t="str">
        <f t="shared" si="320"/>
        <v/>
      </c>
      <c r="AAG32" s="66" t="str">
        <f t="shared" si="321"/>
        <v/>
      </c>
      <c r="AAH32" s="66" t="str">
        <f t="shared" si="322"/>
        <v/>
      </c>
      <c r="AAI32" s="66" t="str">
        <f t="shared" si="323"/>
        <v/>
      </c>
      <c r="AAJ32" s="66" t="str">
        <f t="shared" si="324"/>
        <v/>
      </c>
      <c r="AAK32" s="66" t="str">
        <f t="shared" si="325"/>
        <v/>
      </c>
      <c r="AAL32" s="66" t="str">
        <f t="shared" si="326"/>
        <v/>
      </c>
      <c r="AAM32" s="66" t="str">
        <f t="shared" si="327"/>
        <v/>
      </c>
      <c r="AAN32" s="66" t="str">
        <f t="shared" si="328"/>
        <v/>
      </c>
      <c r="AAO32" s="66" t="str">
        <f t="shared" si="329"/>
        <v/>
      </c>
      <c r="AAP32" s="66" t="str">
        <f t="shared" si="330"/>
        <v/>
      </c>
      <c r="AAQ32" s="66" t="str">
        <f t="shared" si="331"/>
        <v/>
      </c>
      <c r="AAR32" s="66" t="str">
        <f t="shared" si="332"/>
        <v/>
      </c>
      <c r="AAS32" s="66" t="str">
        <f t="shared" si="333"/>
        <v/>
      </c>
      <c r="AAT32" s="66" t="str">
        <f t="shared" si="334"/>
        <v/>
      </c>
      <c r="AAU32" s="66" t="str">
        <f t="shared" si="335"/>
        <v/>
      </c>
      <c r="AAV32" s="66" t="str">
        <f t="shared" si="336"/>
        <v/>
      </c>
      <c r="AAW32" s="66" t="str">
        <f t="shared" si="337"/>
        <v/>
      </c>
      <c r="AAX32" s="66" t="str">
        <f t="shared" si="338"/>
        <v/>
      </c>
      <c r="AAY32" s="66" t="str">
        <f t="shared" si="339"/>
        <v/>
      </c>
      <c r="AAZ32" s="66" t="str">
        <f t="shared" si="340"/>
        <v/>
      </c>
      <c r="ABA32" s="66" t="str">
        <f t="shared" si="341"/>
        <v/>
      </c>
      <c r="ABB32" s="66" t="str">
        <f t="shared" si="342"/>
        <v/>
      </c>
      <c r="ABC32" s="66" t="str">
        <f t="shared" si="343"/>
        <v/>
      </c>
      <c r="ABD32" s="66" t="str">
        <f t="shared" si="344"/>
        <v/>
      </c>
      <c r="ABE32" s="66" t="str">
        <f t="shared" si="345"/>
        <v/>
      </c>
      <c r="ABF32" s="66" t="str">
        <f t="shared" si="346"/>
        <v/>
      </c>
      <c r="ABG32" s="66" t="str">
        <f t="shared" si="347"/>
        <v/>
      </c>
      <c r="ABH32" s="66" t="str">
        <f t="shared" si="348"/>
        <v/>
      </c>
      <c r="ABI32" s="66" t="str">
        <f t="shared" si="349"/>
        <v/>
      </c>
      <c r="ABJ32" s="66" t="str">
        <f t="shared" si="350"/>
        <v/>
      </c>
      <c r="ABK32" s="66" t="str">
        <f t="shared" si="351"/>
        <v/>
      </c>
      <c r="ABL32" s="66" t="str">
        <f t="shared" si="352"/>
        <v/>
      </c>
      <c r="ABM32" s="66" t="str">
        <f t="shared" si="353"/>
        <v/>
      </c>
      <c r="ABN32" s="66" t="str">
        <f t="shared" si="354"/>
        <v/>
      </c>
      <c r="ABO32" s="66" t="str">
        <f t="shared" si="355"/>
        <v/>
      </c>
      <c r="ABP32" s="66" t="str">
        <f t="shared" si="356"/>
        <v/>
      </c>
      <c r="ABQ32" s="66" t="str">
        <f t="shared" si="357"/>
        <v/>
      </c>
      <c r="ABR32" s="66" t="str">
        <f t="shared" si="358"/>
        <v/>
      </c>
      <c r="ABS32" s="66" t="str">
        <f t="shared" si="359"/>
        <v/>
      </c>
      <c r="ABT32" s="66" t="str">
        <f t="shared" si="360"/>
        <v/>
      </c>
      <c r="ABU32" s="66" t="str">
        <f t="shared" si="361"/>
        <v/>
      </c>
      <c r="ABV32" s="66" t="str">
        <f t="shared" si="362"/>
        <v/>
      </c>
      <c r="ABW32" s="66" t="str">
        <f t="shared" si="363"/>
        <v/>
      </c>
      <c r="ABX32" s="66" t="str">
        <f t="shared" si="364"/>
        <v/>
      </c>
      <c r="ABY32" s="66" t="str">
        <f t="shared" si="365"/>
        <v/>
      </c>
      <c r="ABZ32" s="66" t="str">
        <f t="shared" si="366"/>
        <v/>
      </c>
      <c r="ACA32" s="66" t="str">
        <f t="shared" si="367"/>
        <v/>
      </c>
      <c r="ACB32" s="66" t="str">
        <f t="shared" si="368"/>
        <v/>
      </c>
      <c r="ACC32" s="66" t="str">
        <f t="shared" si="369"/>
        <v/>
      </c>
      <c r="ACD32" s="66" t="str">
        <f t="shared" si="370"/>
        <v/>
      </c>
      <c r="ACE32" s="66" t="str">
        <f t="shared" si="371"/>
        <v/>
      </c>
      <c r="ACF32" s="66" t="str">
        <f t="shared" si="372"/>
        <v/>
      </c>
      <c r="ACG32" s="66" t="str">
        <f t="shared" si="373"/>
        <v/>
      </c>
      <c r="ACH32" s="66" t="str">
        <f t="shared" si="374"/>
        <v/>
      </c>
      <c r="ACI32" s="66" t="str">
        <f t="shared" si="375"/>
        <v/>
      </c>
      <c r="ACJ32" s="66" t="str">
        <f t="shared" si="376"/>
        <v/>
      </c>
      <c r="ACK32" s="66" t="str">
        <f t="shared" si="377"/>
        <v/>
      </c>
      <c r="ACL32" s="66" t="str">
        <f t="shared" si="378"/>
        <v/>
      </c>
      <c r="ACM32" s="66" t="str">
        <f t="shared" ref="ACM32:ACN32" si="411">IF(AND(ACS$3="Unit", ACL32=""), "", IF(AND(ACS$3="Unit", ACL32="-"),"", IF(ACS$3="Unit", "kg/GJ delivered", IF(AND(NY32&lt;&gt;"", NY32&lt;&gt;"-", NX32="-"),"", IF($H32="","", IF(NX32="nd", "",IF(NX32="&lt;n.a.&gt;", "", IF(NY32="#/MJ", "", IF(NY32="kg/GJ delivered",NX32,IF(NY32="g/MJ delivered",NX32,IF(NY32="kg/MJ delivered",NX32*1000,IF(NY32="mg/MJ delivered",NX32/1000,IF(NY32="g/kg",((NX32)*(1/$I32)*(1/$H32)),IF(NY32="mg/kg",((NX32/1000)*(1/$I32)*(1/$H32)),IF(NY32="mg/MJ delivered",NX32/1000,IF(NY32="-","","Error"))))))))))))))))</f>
        <v/>
      </c>
      <c r="ACN32" s="66" t="str">
        <f t="shared" si="411"/>
        <v/>
      </c>
      <c r="ACO32" s="66" t="str">
        <f t="shared" si="380"/>
        <v/>
      </c>
      <c r="ACP32" s="66" t="str">
        <f t="shared" si="381"/>
        <v/>
      </c>
      <c r="ACQ32" s="66" t="str">
        <f t="shared" si="382"/>
        <v/>
      </c>
      <c r="ACR32" s="66" t="str">
        <f t="shared" si="383"/>
        <v/>
      </c>
      <c r="ACS32" s="66" t="str">
        <f t="shared" si="384"/>
        <v/>
      </c>
      <c r="ACT32" s="66" t="str">
        <f t="shared" si="385"/>
        <v/>
      </c>
    </row>
    <row r="33" spans="2:774" ht="15.75" customHeight="1" x14ac:dyDescent="0.25">
      <c r="B33" s="66">
        <v>92</v>
      </c>
      <c r="C33" s="66" t="s">
        <v>335</v>
      </c>
      <c r="D33" s="66" t="s">
        <v>370</v>
      </c>
      <c r="E33" s="156" t="s">
        <v>1783</v>
      </c>
      <c r="F33" s="66" t="s">
        <v>139</v>
      </c>
      <c r="G33" s="66" t="s">
        <v>492</v>
      </c>
      <c r="H33" s="126">
        <v>0.23200000000000001</v>
      </c>
      <c r="I33" s="130">
        <f>'Heating Values'!$D$33</f>
        <v>25.715</v>
      </c>
      <c r="J33" s="66" t="str">
        <f t="shared" si="0"/>
        <v>Charcoal, Improved, GLO</v>
      </c>
      <c r="K33" s="66" t="s">
        <v>1254</v>
      </c>
      <c r="L33" s="66" t="s">
        <v>1254</v>
      </c>
      <c r="M33" s="66" t="s">
        <v>1254</v>
      </c>
      <c r="N33" s="66" t="s">
        <v>1253</v>
      </c>
      <c r="O33" s="66" t="s">
        <v>2109</v>
      </c>
      <c r="P33" s="66" t="str">
        <f t="shared" si="8"/>
        <v>GLO</v>
      </c>
      <c r="Q33" s="66" t="s">
        <v>1347</v>
      </c>
      <c r="R33" s="162">
        <v>29.3</v>
      </c>
      <c r="S33" s="158" t="s">
        <v>66</v>
      </c>
      <c r="T33" s="163">
        <v>0.46</v>
      </c>
      <c r="U33" s="158" t="s">
        <v>66</v>
      </c>
      <c r="V33" s="158" t="s">
        <v>128</v>
      </c>
      <c r="W33" s="158" t="s">
        <v>128</v>
      </c>
      <c r="X33" s="164">
        <v>315</v>
      </c>
      <c r="Y33" s="158" t="s">
        <v>66</v>
      </c>
      <c r="Z33" s="165">
        <v>2.1</v>
      </c>
      <c r="AA33" s="158" t="s">
        <v>66</v>
      </c>
      <c r="AB33" s="165">
        <v>3.1</v>
      </c>
      <c r="AC33" s="158" t="s">
        <v>66</v>
      </c>
      <c r="AD33" s="166">
        <v>951000000000000</v>
      </c>
      <c r="AE33" s="158" t="s">
        <v>387</v>
      </c>
      <c r="AF33" s="158" t="s">
        <v>128</v>
      </c>
      <c r="AG33" s="158" t="s">
        <v>128</v>
      </c>
      <c r="AH33" s="158" t="s">
        <v>128</v>
      </c>
      <c r="AI33" s="158" t="s">
        <v>128</v>
      </c>
      <c r="AJ33" s="158" t="s">
        <v>128</v>
      </c>
      <c r="AK33" s="158" t="s">
        <v>128</v>
      </c>
      <c r="AL33" s="158" t="s">
        <v>128</v>
      </c>
      <c r="AM33" s="158" t="s">
        <v>128</v>
      </c>
      <c r="AN33" s="158" t="s">
        <v>128</v>
      </c>
      <c r="AO33" s="158" t="s">
        <v>128</v>
      </c>
      <c r="AP33" s="158" t="s">
        <v>128</v>
      </c>
      <c r="AQ33" s="158" t="s">
        <v>128</v>
      </c>
      <c r="AR33" s="158" t="s">
        <v>128</v>
      </c>
      <c r="AS33" s="158" t="s">
        <v>128</v>
      </c>
      <c r="AT33" s="158" t="s">
        <v>128</v>
      </c>
      <c r="AU33" s="158" t="s">
        <v>128</v>
      </c>
      <c r="AV33" s="158" t="s">
        <v>128</v>
      </c>
      <c r="AW33" s="158" t="s">
        <v>128</v>
      </c>
      <c r="AX33" s="158" t="s">
        <v>128</v>
      </c>
      <c r="AY33" s="158" t="s">
        <v>128</v>
      </c>
      <c r="AZ33" s="158" t="s">
        <v>128</v>
      </c>
      <c r="BA33" s="158" t="s">
        <v>128</v>
      </c>
      <c r="BB33" s="158" t="s">
        <v>128</v>
      </c>
      <c r="BC33" s="158" t="s">
        <v>128</v>
      </c>
      <c r="BD33" s="158" t="s">
        <v>128</v>
      </c>
      <c r="BE33" s="158" t="s">
        <v>128</v>
      </c>
      <c r="BF33" s="158" t="s">
        <v>128</v>
      </c>
      <c r="BG33" s="158" t="s">
        <v>128</v>
      </c>
      <c r="BH33" s="158" t="s">
        <v>128</v>
      </c>
      <c r="BI33" s="158" t="s">
        <v>128</v>
      </c>
      <c r="BJ33" s="158" t="s">
        <v>128</v>
      </c>
      <c r="BK33" s="158" t="s">
        <v>128</v>
      </c>
      <c r="BL33" s="158" t="s">
        <v>128</v>
      </c>
      <c r="BM33" s="158" t="s">
        <v>128</v>
      </c>
      <c r="BN33" s="158" t="s">
        <v>128</v>
      </c>
      <c r="BO33" s="158" t="s">
        <v>128</v>
      </c>
      <c r="BP33" s="158" t="s">
        <v>128</v>
      </c>
      <c r="BQ33" s="158" t="s">
        <v>128</v>
      </c>
      <c r="BR33" s="158" t="s">
        <v>128</v>
      </c>
      <c r="BS33" s="158" t="s">
        <v>128</v>
      </c>
      <c r="BT33" s="158" t="s">
        <v>128</v>
      </c>
      <c r="BU33" s="158" t="s">
        <v>128</v>
      </c>
      <c r="BV33" s="158" t="s">
        <v>128</v>
      </c>
      <c r="BW33" s="158" t="s">
        <v>128</v>
      </c>
      <c r="BX33" s="158" t="s">
        <v>128</v>
      </c>
      <c r="BY33" s="158" t="s">
        <v>128</v>
      </c>
      <c r="BZ33" s="158" t="s">
        <v>128</v>
      </c>
      <c r="CA33" s="158" t="s">
        <v>128</v>
      </c>
      <c r="CB33" s="158" t="s">
        <v>128</v>
      </c>
      <c r="CC33" s="158" t="s">
        <v>128</v>
      </c>
      <c r="CD33" s="158" t="s">
        <v>128</v>
      </c>
      <c r="CE33" s="158" t="s">
        <v>128</v>
      </c>
      <c r="CF33" s="158" t="s">
        <v>128</v>
      </c>
      <c r="CG33" s="158" t="s">
        <v>128</v>
      </c>
      <c r="CH33" s="158" t="s">
        <v>128</v>
      </c>
      <c r="CI33" s="158" t="s">
        <v>128</v>
      </c>
      <c r="CJ33" s="158" t="s">
        <v>128</v>
      </c>
      <c r="CK33" s="158" t="s">
        <v>128</v>
      </c>
      <c r="CL33" s="158" t="s">
        <v>128</v>
      </c>
      <c r="CM33" s="158" t="s">
        <v>128</v>
      </c>
      <c r="CN33" s="158" t="s">
        <v>128</v>
      </c>
      <c r="CO33" s="158" t="s">
        <v>128</v>
      </c>
      <c r="CP33" s="158" t="s">
        <v>128</v>
      </c>
      <c r="CQ33" s="158" t="s">
        <v>128</v>
      </c>
      <c r="CR33" s="158" t="s">
        <v>128</v>
      </c>
      <c r="CS33" s="158" t="s">
        <v>128</v>
      </c>
      <c r="CT33" s="158" t="s">
        <v>128</v>
      </c>
      <c r="CU33" s="158" t="s">
        <v>128</v>
      </c>
      <c r="CV33" s="158" t="s">
        <v>128</v>
      </c>
      <c r="CW33" s="158" t="s">
        <v>128</v>
      </c>
      <c r="CX33" s="158" t="s">
        <v>128</v>
      </c>
      <c r="CY33" s="158" t="s">
        <v>128</v>
      </c>
      <c r="CZ33" s="158" t="s">
        <v>128</v>
      </c>
      <c r="DA33" s="158" t="s">
        <v>128</v>
      </c>
      <c r="DB33" s="158" t="s">
        <v>128</v>
      </c>
      <c r="DC33" s="158" t="s">
        <v>128</v>
      </c>
      <c r="DD33" s="158" t="s">
        <v>128</v>
      </c>
      <c r="DE33" s="158" t="s">
        <v>128</v>
      </c>
      <c r="DF33" s="158" t="s">
        <v>128</v>
      </c>
      <c r="DG33" s="158" t="s">
        <v>128</v>
      </c>
      <c r="DH33" s="158" t="s">
        <v>128</v>
      </c>
      <c r="DI33" s="158" t="s">
        <v>128</v>
      </c>
      <c r="DJ33" s="158" t="s">
        <v>128</v>
      </c>
      <c r="DK33" s="158" t="s">
        <v>128</v>
      </c>
      <c r="DL33" s="158" t="s">
        <v>128</v>
      </c>
      <c r="DM33" s="158" t="s">
        <v>128</v>
      </c>
      <c r="DN33" s="158" t="s">
        <v>128</v>
      </c>
      <c r="DO33" s="158" t="s">
        <v>128</v>
      </c>
      <c r="DP33" s="158" t="s">
        <v>128</v>
      </c>
      <c r="DQ33" s="158" t="s">
        <v>128</v>
      </c>
      <c r="DR33" s="158" t="s">
        <v>128</v>
      </c>
      <c r="DS33" s="158" t="s">
        <v>128</v>
      </c>
      <c r="DT33" s="158" t="s">
        <v>128</v>
      </c>
      <c r="DU33" s="158" t="s">
        <v>128</v>
      </c>
      <c r="DV33" s="158" t="s">
        <v>128</v>
      </c>
      <c r="DW33" s="158" t="s">
        <v>128</v>
      </c>
      <c r="DX33" s="158" t="s">
        <v>128</v>
      </c>
      <c r="DY33" s="158" t="s">
        <v>128</v>
      </c>
      <c r="DZ33" s="158" t="s">
        <v>128</v>
      </c>
      <c r="EA33" s="158" t="s">
        <v>128</v>
      </c>
      <c r="EB33" s="158" t="s">
        <v>128</v>
      </c>
      <c r="EC33" s="158" t="s">
        <v>128</v>
      </c>
      <c r="ED33" s="158" t="s">
        <v>128</v>
      </c>
      <c r="EE33" s="158" t="s">
        <v>128</v>
      </c>
      <c r="EF33" s="158" t="s">
        <v>128</v>
      </c>
      <c r="EG33" s="158" t="s">
        <v>128</v>
      </c>
      <c r="EH33" s="158" t="s">
        <v>128</v>
      </c>
      <c r="EI33" s="158" t="s">
        <v>128</v>
      </c>
      <c r="EJ33" s="158" t="s">
        <v>128</v>
      </c>
      <c r="EK33" s="158" t="s">
        <v>128</v>
      </c>
      <c r="EL33" s="158" t="s">
        <v>128</v>
      </c>
      <c r="EM33" s="158" t="s">
        <v>128</v>
      </c>
      <c r="EN33" s="158" t="s">
        <v>128</v>
      </c>
      <c r="EO33" s="158" t="s">
        <v>128</v>
      </c>
      <c r="EP33" s="158" t="s">
        <v>128</v>
      </c>
      <c r="EQ33" s="158" t="s">
        <v>128</v>
      </c>
      <c r="ER33" s="158" t="s">
        <v>128</v>
      </c>
      <c r="ES33" s="158" t="s">
        <v>128</v>
      </c>
      <c r="ET33" s="158" t="s">
        <v>128</v>
      </c>
      <c r="EU33" s="158" t="s">
        <v>128</v>
      </c>
      <c r="EV33" s="158" t="s">
        <v>128</v>
      </c>
      <c r="EW33" s="158" t="s">
        <v>128</v>
      </c>
      <c r="EX33" s="158" t="s">
        <v>128</v>
      </c>
      <c r="EY33" s="158" t="s">
        <v>128</v>
      </c>
      <c r="EZ33" s="158" t="s">
        <v>128</v>
      </c>
      <c r="FA33" s="158" t="s">
        <v>128</v>
      </c>
      <c r="FB33" s="158" t="s">
        <v>128</v>
      </c>
      <c r="FC33" s="158" t="s">
        <v>128</v>
      </c>
      <c r="FD33" s="158" t="s">
        <v>128</v>
      </c>
      <c r="FE33" s="158" t="s">
        <v>128</v>
      </c>
      <c r="FF33" s="158" t="s">
        <v>128</v>
      </c>
      <c r="FG33" s="158" t="s">
        <v>128</v>
      </c>
      <c r="FH33" s="158" t="s">
        <v>128</v>
      </c>
      <c r="FI33" s="158" t="s">
        <v>128</v>
      </c>
      <c r="FJ33" s="158" t="s">
        <v>128</v>
      </c>
      <c r="FK33" s="158" t="s">
        <v>128</v>
      </c>
      <c r="FL33" s="158" t="s">
        <v>128</v>
      </c>
      <c r="FM33" s="158" t="s">
        <v>128</v>
      </c>
      <c r="FN33" s="158" t="s">
        <v>128</v>
      </c>
      <c r="FO33" s="158" t="s">
        <v>128</v>
      </c>
      <c r="FP33" s="158" t="s">
        <v>128</v>
      </c>
      <c r="FQ33" s="158" t="s">
        <v>128</v>
      </c>
      <c r="FR33" s="158" t="s">
        <v>128</v>
      </c>
      <c r="FS33" s="158" t="s">
        <v>128</v>
      </c>
      <c r="FT33" s="158" t="s">
        <v>128</v>
      </c>
      <c r="FU33" s="158" t="s">
        <v>128</v>
      </c>
      <c r="FV33" s="158" t="s">
        <v>128</v>
      </c>
      <c r="FW33" s="158" t="s">
        <v>128</v>
      </c>
      <c r="FX33" s="158" t="s">
        <v>128</v>
      </c>
      <c r="FY33" s="158" t="s">
        <v>128</v>
      </c>
      <c r="FZ33" s="158" t="s">
        <v>128</v>
      </c>
      <c r="GA33" s="158" t="s">
        <v>128</v>
      </c>
      <c r="GB33" s="158" t="s">
        <v>128</v>
      </c>
      <c r="GC33" s="158" t="s">
        <v>128</v>
      </c>
      <c r="GD33" s="158" t="s">
        <v>128</v>
      </c>
      <c r="GE33" s="158" t="s">
        <v>128</v>
      </c>
      <c r="GF33" s="158" t="s">
        <v>128</v>
      </c>
      <c r="GG33" s="158" t="s">
        <v>128</v>
      </c>
      <c r="GH33" s="158" t="s">
        <v>128</v>
      </c>
      <c r="GI33" s="158" t="s">
        <v>128</v>
      </c>
      <c r="GJ33" s="158" t="s">
        <v>128</v>
      </c>
      <c r="GK33" s="158" t="s">
        <v>128</v>
      </c>
      <c r="GL33" s="158" t="s">
        <v>128</v>
      </c>
      <c r="GM33" s="158" t="s">
        <v>128</v>
      </c>
      <c r="GN33" s="158" t="s">
        <v>128</v>
      </c>
      <c r="GO33" s="158" t="s">
        <v>128</v>
      </c>
      <c r="GP33" s="158" t="s">
        <v>128</v>
      </c>
      <c r="GQ33" s="158" t="s">
        <v>128</v>
      </c>
      <c r="GR33" s="158" t="s">
        <v>128</v>
      </c>
      <c r="GS33" s="158" t="s">
        <v>128</v>
      </c>
      <c r="GT33" s="158" t="s">
        <v>128</v>
      </c>
      <c r="GU33" s="158" t="s">
        <v>128</v>
      </c>
      <c r="GV33" s="158" t="s">
        <v>128</v>
      </c>
      <c r="GW33" s="158" t="s">
        <v>128</v>
      </c>
      <c r="GX33" s="158" t="s">
        <v>128</v>
      </c>
      <c r="GY33" s="158" t="s">
        <v>128</v>
      </c>
      <c r="GZ33" s="158" t="s">
        <v>128</v>
      </c>
      <c r="HA33" s="158" t="s">
        <v>128</v>
      </c>
      <c r="HB33" s="158" t="s">
        <v>128</v>
      </c>
      <c r="HC33" s="158" t="s">
        <v>128</v>
      </c>
      <c r="HD33" s="158" t="s">
        <v>128</v>
      </c>
      <c r="HE33" s="158" t="s">
        <v>128</v>
      </c>
      <c r="HF33" s="158" t="s">
        <v>128</v>
      </c>
      <c r="HG33" s="158" t="s">
        <v>128</v>
      </c>
      <c r="HH33" s="158" t="s">
        <v>128</v>
      </c>
      <c r="HI33" s="158" t="s">
        <v>128</v>
      </c>
      <c r="HJ33" s="158" t="s">
        <v>128</v>
      </c>
      <c r="HK33" s="158" t="s">
        <v>128</v>
      </c>
      <c r="HL33" s="158" t="s">
        <v>128</v>
      </c>
      <c r="HM33" s="158" t="s">
        <v>128</v>
      </c>
      <c r="HN33" s="158" t="s">
        <v>128</v>
      </c>
      <c r="HO33" s="158" t="s">
        <v>128</v>
      </c>
      <c r="HP33" s="158" t="s">
        <v>128</v>
      </c>
      <c r="HQ33" s="158" t="s">
        <v>128</v>
      </c>
      <c r="HR33" s="158" t="s">
        <v>128</v>
      </c>
      <c r="HS33" s="158" t="s">
        <v>128</v>
      </c>
      <c r="HT33" s="158" t="s">
        <v>128</v>
      </c>
      <c r="HU33" s="158" t="s">
        <v>128</v>
      </c>
      <c r="HV33" s="158" t="s">
        <v>128</v>
      </c>
      <c r="HW33" s="158" t="s">
        <v>128</v>
      </c>
      <c r="HX33" s="158" t="s">
        <v>128</v>
      </c>
      <c r="HY33" s="158" t="s">
        <v>128</v>
      </c>
      <c r="HZ33" s="158" t="s">
        <v>128</v>
      </c>
      <c r="IA33" s="158" t="s">
        <v>128</v>
      </c>
      <c r="IB33" s="158" t="s">
        <v>128</v>
      </c>
      <c r="IC33" s="158" t="s">
        <v>128</v>
      </c>
      <c r="ID33" s="158" t="s">
        <v>128</v>
      </c>
      <c r="IE33" s="158" t="s">
        <v>128</v>
      </c>
      <c r="IF33" s="158" t="s">
        <v>128</v>
      </c>
      <c r="IG33" s="158" t="s">
        <v>128</v>
      </c>
      <c r="IH33" s="158" t="s">
        <v>128</v>
      </c>
      <c r="II33" s="158" t="s">
        <v>128</v>
      </c>
      <c r="IJ33" s="158" t="s">
        <v>128</v>
      </c>
      <c r="IK33" s="158" t="s">
        <v>128</v>
      </c>
      <c r="IL33" s="158" t="s">
        <v>128</v>
      </c>
      <c r="IM33" s="158" t="s">
        <v>128</v>
      </c>
      <c r="IN33" s="158" t="s">
        <v>128</v>
      </c>
      <c r="IO33" s="158" t="s">
        <v>128</v>
      </c>
      <c r="IP33" s="158" t="s">
        <v>128</v>
      </c>
      <c r="IQ33" s="158" t="s">
        <v>128</v>
      </c>
      <c r="IR33" s="158" t="s">
        <v>128</v>
      </c>
      <c r="IS33" s="158" t="s">
        <v>128</v>
      </c>
      <c r="IT33" s="158" t="s">
        <v>128</v>
      </c>
      <c r="IU33" s="158" t="s">
        <v>128</v>
      </c>
      <c r="IV33" s="158" t="s">
        <v>128</v>
      </c>
      <c r="IW33" s="158" t="s">
        <v>128</v>
      </c>
      <c r="IX33" s="158" t="s">
        <v>128</v>
      </c>
      <c r="IY33" s="158" t="s">
        <v>128</v>
      </c>
      <c r="IZ33" s="158" t="s">
        <v>128</v>
      </c>
      <c r="JA33" s="158" t="s">
        <v>128</v>
      </c>
      <c r="JB33" s="158" t="s">
        <v>128</v>
      </c>
      <c r="JC33" s="158" t="s">
        <v>128</v>
      </c>
      <c r="JD33" s="158" t="s">
        <v>128</v>
      </c>
      <c r="JE33" s="158" t="s">
        <v>128</v>
      </c>
      <c r="JF33" s="158" t="s">
        <v>128</v>
      </c>
      <c r="JG33" s="158" t="s">
        <v>128</v>
      </c>
      <c r="JH33" s="158" t="s">
        <v>128</v>
      </c>
      <c r="JI33" s="158" t="s">
        <v>128</v>
      </c>
      <c r="JJ33" s="158" t="s">
        <v>128</v>
      </c>
      <c r="JK33" s="158" t="s">
        <v>128</v>
      </c>
      <c r="JL33" s="158" t="s">
        <v>128</v>
      </c>
      <c r="JM33" s="158" t="s">
        <v>128</v>
      </c>
      <c r="JN33" s="158" t="s">
        <v>128</v>
      </c>
      <c r="JO33" s="158" t="s">
        <v>128</v>
      </c>
      <c r="JP33" s="158" t="s">
        <v>128</v>
      </c>
      <c r="JQ33" s="158" t="s">
        <v>128</v>
      </c>
      <c r="JR33" s="158" t="s">
        <v>128</v>
      </c>
      <c r="JS33" s="158" t="s">
        <v>128</v>
      </c>
      <c r="JT33" s="158" t="s">
        <v>128</v>
      </c>
      <c r="JU33" s="158" t="s">
        <v>128</v>
      </c>
      <c r="JV33" s="158" t="s">
        <v>128</v>
      </c>
      <c r="JW33" s="158" t="s">
        <v>128</v>
      </c>
      <c r="JX33" s="158" t="s">
        <v>128</v>
      </c>
      <c r="JY33" s="158" t="s">
        <v>128</v>
      </c>
      <c r="JZ33" s="158" t="s">
        <v>128</v>
      </c>
      <c r="KA33" s="158" t="s">
        <v>128</v>
      </c>
      <c r="KB33" s="158" t="s">
        <v>128</v>
      </c>
      <c r="KC33" s="158" t="s">
        <v>128</v>
      </c>
      <c r="KD33" s="158" t="s">
        <v>128</v>
      </c>
      <c r="KE33" s="158" t="s">
        <v>128</v>
      </c>
      <c r="KF33" s="158" t="s">
        <v>128</v>
      </c>
      <c r="KG33" s="158" t="s">
        <v>128</v>
      </c>
      <c r="KH33" s="158" t="s">
        <v>128</v>
      </c>
      <c r="KI33" s="158" t="s">
        <v>128</v>
      </c>
      <c r="KJ33" s="158" t="s">
        <v>128</v>
      </c>
      <c r="KK33" s="158" t="s">
        <v>128</v>
      </c>
      <c r="KL33" s="158" t="s">
        <v>128</v>
      </c>
      <c r="KM33" s="158" t="s">
        <v>128</v>
      </c>
      <c r="KN33" s="158" t="s">
        <v>128</v>
      </c>
      <c r="KO33" s="158" t="s">
        <v>128</v>
      </c>
      <c r="KP33" s="158" t="s">
        <v>128</v>
      </c>
      <c r="KQ33" s="158" t="s">
        <v>128</v>
      </c>
      <c r="KR33" s="158" t="s">
        <v>128</v>
      </c>
      <c r="KS33" s="158" t="s">
        <v>128</v>
      </c>
      <c r="KT33" s="158" t="s">
        <v>128</v>
      </c>
      <c r="KU33" s="158" t="s">
        <v>128</v>
      </c>
      <c r="KV33" s="158" t="s">
        <v>128</v>
      </c>
      <c r="KW33" s="158" t="s">
        <v>128</v>
      </c>
      <c r="KX33" s="158" t="s">
        <v>128</v>
      </c>
      <c r="KY33" s="158" t="s">
        <v>128</v>
      </c>
      <c r="KZ33" s="158" t="s">
        <v>128</v>
      </c>
      <c r="LA33" s="158" t="s">
        <v>128</v>
      </c>
      <c r="LB33" s="158" t="s">
        <v>128</v>
      </c>
      <c r="LC33" s="158" t="s">
        <v>128</v>
      </c>
      <c r="LD33" s="158" t="s">
        <v>128</v>
      </c>
      <c r="LE33" s="158" t="s">
        <v>128</v>
      </c>
      <c r="LF33" s="158" t="s">
        <v>128</v>
      </c>
      <c r="LG33" s="158" t="s">
        <v>128</v>
      </c>
      <c r="LH33" s="158" t="s">
        <v>128</v>
      </c>
      <c r="LI33" s="158" t="s">
        <v>128</v>
      </c>
      <c r="LJ33" s="158" t="s">
        <v>128</v>
      </c>
      <c r="LK33" s="158" t="s">
        <v>128</v>
      </c>
      <c r="LL33" s="158" t="s">
        <v>128</v>
      </c>
      <c r="LM33" s="158" t="s">
        <v>128</v>
      </c>
      <c r="LN33" s="158" t="s">
        <v>128</v>
      </c>
      <c r="LO33" s="158" t="s">
        <v>128</v>
      </c>
      <c r="LP33" s="158" t="s">
        <v>128</v>
      </c>
      <c r="LQ33" s="158" t="s">
        <v>128</v>
      </c>
      <c r="LR33" s="158" t="s">
        <v>128</v>
      </c>
      <c r="LS33" s="158" t="s">
        <v>128</v>
      </c>
      <c r="LT33" s="158" t="s">
        <v>128</v>
      </c>
      <c r="LU33" s="158" t="s">
        <v>128</v>
      </c>
      <c r="LV33" s="158" t="s">
        <v>128</v>
      </c>
      <c r="LW33" s="158" t="s">
        <v>128</v>
      </c>
      <c r="LX33" s="158" t="s">
        <v>128</v>
      </c>
      <c r="LY33" s="158" t="s">
        <v>128</v>
      </c>
      <c r="LZ33" s="158" t="s">
        <v>128</v>
      </c>
      <c r="MA33" s="158" t="s">
        <v>128</v>
      </c>
      <c r="MB33" s="158" t="s">
        <v>128</v>
      </c>
      <c r="MC33" s="158" t="s">
        <v>128</v>
      </c>
      <c r="MD33" s="158" t="s">
        <v>128</v>
      </c>
      <c r="ME33" s="158" t="s">
        <v>128</v>
      </c>
      <c r="MF33" s="158" t="s">
        <v>128</v>
      </c>
      <c r="MG33" s="158" t="s">
        <v>128</v>
      </c>
      <c r="MH33" s="158" t="s">
        <v>128</v>
      </c>
      <c r="MI33" s="158" t="s">
        <v>128</v>
      </c>
      <c r="MJ33" s="158" t="s">
        <v>128</v>
      </c>
      <c r="MK33" s="158" t="s">
        <v>128</v>
      </c>
      <c r="ML33" s="158" t="s">
        <v>128</v>
      </c>
      <c r="MM33" s="158" t="s">
        <v>128</v>
      </c>
      <c r="MN33" s="158" t="s">
        <v>128</v>
      </c>
      <c r="MO33" s="158" t="s">
        <v>128</v>
      </c>
      <c r="MP33" s="158" t="s">
        <v>128</v>
      </c>
      <c r="MQ33" s="158" t="s">
        <v>128</v>
      </c>
      <c r="MR33" s="158" t="s">
        <v>128</v>
      </c>
      <c r="MS33" s="158" t="s">
        <v>128</v>
      </c>
      <c r="MT33" s="158" t="s">
        <v>128</v>
      </c>
      <c r="MU33" s="158" t="s">
        <v>128</v>
      </c>
      <c r="MV33" s="158" t="s">
        <v>128</v>
      </c>
      <c r="MW33" s="158" t="s">
        <v>128</v>
      </c>
      <c r="MX33" s="158" t="s">
        <v>128</v>
      </c>
      <c r="MY33" s="158" t="s">
        <v>128</v>
      </c>
      <c r="MZ33" s="158" t="s">
        <v>128</v>
      </c>
      <c r="NA33" s="158" t="s">
        <v>128</v>
      </c>
      <c r="NB33" s="158" t="s">
        <v>128</v>
      </c>
      <c r="NC33" s="158" t="s">
        <v>128</v>
      </c>
      <c r="ND33" s="158" t="s">
        <v>128</v>
      </c>
      <c r="NE33" s="158" t="s">
        <v>128</v>
      </c>
      <c r="NF33" s="158" t="s">
        <v>128</v>
      </c>
      <c r="NG33" s="158" t="s">
        <v>128</v>
      </c>
      <c r="NH33" s="158" t="s">
        <v>128</v>
      </c>
      <c r="NI33" s="158" t="s">
        <v>128</v>
      </c>
      <c r="NJ33" s="158" t="s">
        <v>128</v>
      </c>
      <c r="NK33" s="158" t="s">
        <v>128</v>
      </c>
      <c r="NL33" s="158" t="s">
        <v>128</v>
      </c>
      <c r="NM33" s="158" t="s">
        <v>128</v>
      </c>
      <c r="NN33" s="158" t="s">
        <v>128</v>
      </c>
      <c r="NO33" s="158" t="s">
        <v>128</v>
      </c>
      <c r="NP33" s="158" t="s">
        <v>128</v>
      </c>
      <c r="NQ33" s="158" t="s">
        <v>128</v>
      </c>
      <c r="NR33" s="158" t="s">
        <v>128</v>
      </c>
      <c r="NS33" s="158" t="s">
        <v>128</v>
      </c>
      <c r="NT33" s="158" t="s">
        <v>128</v>
      </c>
      <c r="NU33" s="158" t="s">
        <v>128</v>
      </c>
      <c r="NV33" s="158" t="s">
        <v>128</v>
      </c>
      <c r="NW33" s="158" t="s">
        <v>128</v>
      </c>
      <c r="NX33" s="158" t="s">
        <v>128</v>
      </c>
      <c r="NY33" s="158" t="s">
        <v>128</v>
      </c>
      <c r="NZ33" s="158" t="s">
        <v>128</v>
      </c>
      <c r="OA33" s="158" t="s">
        <v>128</v>
      </c>
      <c r="OB33" s="158" t="s">
        <v>128</v>
      </c>
      <c r="OC33" s="158" t="s">
        <v>128</v>
      </c>
      <c r="OD33" s="158" t="s">
        <v>128</v>
      </c>
      <c r="OE33" s="170" t="s">
        <v>128</v>
      </c>
      <c r="OF33" s="181"/>
      <c r="OG33" s="174">
        <f t="shared" si="9"/>
        <v>29.3</v>
      </c>
      <c r="OH33" s="66" t="str">
        <f t="shared" si="10"/>
        <v>kg/GJ delivered</v>
      </c>
      <c r="OI33" s="126">
        <f t="shared" si="11"/>
        <v>0.46</v>
      </c>
      <c r="OJ33" s="66" t="str">
        <f t="shared" si="12"/>
        <v>kg/GJ delivered</v>
      </c>
      <c r="OK33" s="66" t="str">
        <f t="shared" si="13"/>
        <v/>
      </c>
      <c r="OL33" s="66" t="str">
        <f t="shared" si="14"/>
        <v/>
      </c>
      <c r="OM33" s="159">
        <f t="shared" si="15"/>
        <v>315</v>
      </c>
      <c r="ON33" s="66" t="str">
        <f t="shared" si="16"/>
        <v>kg/GJ delivered</v>
      </c>
      <c r="OO33" s="118">
        <f t="shared" si="17"/>
        <v>2.1</v>
      </c>
      <c r="OP33" s="66" t="str">
        <f t="shared" si="18"/>
        <v>kg/GJ delivered</v>
      </c>
      <c r="OQ33" s="118">
        <f t="shared" si="19"/>
        <v>3.1</v>
      </c>
      <c r="OR33" s="66" t="str">
        <f t="shared" si="20"/>
        <v>kg/GJ delivered</v>
      </c>
      <c r="OS33" s="66" t="str">
        <f t="shared" si="21"/>
        <v/>
      </c>
      <c r="OT33" s="66" t="str">
        <f t="shared" si="22"/>
        <v/>
      </c>
      <c r="OU33" s="66" t="str">
        <f t="shared" si="23"/>
        <v/>
      </c>
      <c r="OV33" s="66" t="str">
        <f t="shared" si="24"/>
        <v/>
      </c>
      <c r="OW33" s="66" t="str">
        <f t="shared" si="25"/>
        <v/>
      </c>
      <c r="OX33" s="66" t="str">
        <f t="shared" si="26"/>
        <v/>
      </c>
      <c r="OY33" s="66" t="str">
        <f t="shared" si="27"/>
        <v/>
      </c>
      <c r="OZ33" s="66" t="str">
        <f t="shared" si="28"/>
        <v/>
      </c>
      <c r="PA33" s="66" t="str">
        <f t="shared" si="29"/>
        <v/>
      </c>
      <c r="PB33" s="66" t="str">
        <f t="shared" si="30"/>
        <v/>
      </c>
      <c r="PC33" s="66" t="str">
        <f t="shared" si="31"/>
        <v/>
      </c>
      <c r="PD33" s="66" t="str">
        <f t="shared" si="32"/>
        <v/>
      </c>
      <c r="PE33" s="66" t="str">
        <f t="shared" si="33"/>
        <v/>
      </c>
      <c r="PF33" s="66" t="str">
        <f t="shared" si="34"/>
        <v/>
      </c>
      <c r="PG33" s="66" t="str">
        <f t="shared" si="35"/>
        <v/>
      </c>
      <c r="PH33" s="66" t="str">
        <f t="shared" si="36"/>
        <v/>
      </c>
      <c r="PI33" s="66" t="str">
        <f t="shared" si="37"/>
        <v/>
      </c>
      <c r="PJ33" s="66" t="str">
        <f t="shared" si="38"/>
        <v/>
      </c>
      <c r="PK33" s="66" t="str">
        <f t="shared" si="39"/>
        <v/>
      </c>
      <c r="PL33" s="66" t="str">
        <f t="shared" si="40"/>
        <v/>
      </c>
      <c r="PM33" s="66" t="str">
        <f t="shared" si="41"/>
        <v/>
      </c>
      <c r="PN33" s="66" t="str">
        <f t="shared" si="42"/>
        <v/>
      </c>
      <c r="PO33" s="66" t="str">
        <f t="shared" si="43"/>
        <v/>
      </c>
      <c r="PP33" s="66" t="str">
        <f t="shared" si="44"/>
        <v/>
      </c>
      <c r="PQ33" s="66" t="str">
        <f t="shared" si="45"/>
        <v/>
      </c>
      <c r="PR33" s="66" t="str">
        <f t="shared" si="46"/>
        <v/>
      </c>
      <c r="PS33" s="66" t="str">
        <f t="shared" si="47"/>
        <v/>
      </c>
      <c r="PT33" s="66" t="str">
        <f t="shared" si="48"/>
        <v/>
      </c>
      <c r="PU33" s="66" t="str">
        <f t="shared" si="49"/>
        <v/>
      </c>
      <c r="PV33" s="66" t="str">
        <f t="shared" si="50"/>
        <v/>
      </c>
      <c r="PW33" s="66" t="str">
        <f t="shared" si="51"/>
        <v/>
      </c>
      <c r="PX33" s="66" t="str">
        <f t="shared" si="52"/>
        <v/>
      </c>
      <c r="PY33" s="66" t="str">
        <f t="shared" si="53"/>
        <v/>
      </c>
      <c r="PZ33" s="66" t="str">
        <f t="shared" si="54"/>
        <v/>
      </c>
      <c r="QA33" s="66" t="str">
        <f t="shared" si="55"/>
        <v/>
      </c>
      <c r="QB33" s="66" t="str">
        <f t="shared" si="56"/>
        <v/>
      </c>
      <c r="QC33" s="66" t="str">
        <f t="shared" si="57"/>
        <v/>
      </c>
      <c r="QD33" s="66" t="str">
        <f t="shared" si="58"/>
        <v/>
      </c>
      <c r="QE33" s="66" t="str">
        <f t="shared" si="59"/>
        <v/>
      </c>
      <c r="QF33" s="66" t="str">
        <f t="shared" si="60"/>
        <v/>
      </c>
      <c r="QG33" s="66" t="str">
        <f t="shared" si="61"/>
        <v/>
      </c>
      <c r="QH33" s="66" t="str">
        <f t="shared" si="62"/>
        <v/>
      </c>
      <c r="QI33" s="66" t="str">
        <f t="shared" si="63"/>
        <v/>
      </c>
      <c r="QJ33" s="66" t="str">
        <f t="shared" si="64"/>
        <v/>
      </c>
      <c r="QK33" s="66" t="str">
        <f t="shared" si="65"/>
        <v/>
      </c>
      <c r="QL33" s="66" t="str">
        <f t="shared" si="66"/>
        <v/>
      </c>
      <c r="QM33" s="66" t="str">
        <f t="shared" si="67"/>
        <v/>
      </c>
      <c r="QN33" s="66" t="str">
        <f t="shared" si="68"/>
        <v/>
      </c>
      <c r="QO33" s="66" t="str">
        <f t="shared" si="69"/>
        <v/>
      </c>
      <c r="QP33" s="66" t="str">
        <f t="shared" si="70"/>
        <v/>
      </c>
      <c r="QQ33" s="66" t="str">
        <f t="shared" si="71"/>
        <v/>
      </c>
      <c r="QR33" s="66" t="str">
        <f t="shared" si="72"/>
        <v/>
      </c>
      <c r="QS33" s="66" t="str">
        <f t="shared" si="73"/>
        <v/>
      </c>
      <c r="QT33" s="66" t="str">
        <f t="shared" si="74"/>
        <v/>
      </c>
      <c r="QU33" s="66" t="str">
        <f t="shared" si="75"/>
        <v/>
      </c>
      <c r="QV33" s="66" t="str">
        <f t="shared" si="76"/>
        <v/>
      </c>
      <c r="QW33" s="66" t="str">
        <f t="shared" si="77"/>
        <v/>
      </c>
      <c r="QX33" s="66" t="str">
        <f t="shared" si="78"/>
        <v/>
      </c>
      <c r="QY33" s="66" t="str">
        <f t="shared" si="79"/>
        <v/>
      </c>
      <c r="QZ33" s="66" t="str">
        <f t="shared" si="80"/>
        <v/>
      </c>
      <c r="RA33" s="66" t="str">
        <f t="shared" si="81"/>
        <v/>
      </c>
      <c r="RB33" s="66" t="str">
        <f t="shared" si="82"/>
        <v/>
      </c>
      <c r="RC33" s="66" t="str">
        <f t="shared" si="83"/>
        <v/>
      </c>
      <c r="RD33" s="66" t="str">
        <f t="shared" si="84"/>
        <v/>
      </c>
      <c r="RE33" s="66" t="str">
        <f t="shared" si="85"/>
        <v/>
      </c>
      <c r="RF33" s="66" t="str">
        <f t="shared" si="86"/>
        <v/>
      </c>
      <c r="RG33" s="66" t="str">
        <f t="shared" si="87"/>
        <v/>
      </c>
      <c r="RH33" s="66" t="str">
        <f t="shared" si="88"/>
        <v/>
      </c>
      <c r="RI33" s="66" t="str">
        <f t="shared" si="89"/>
        <v/>
      </c>
      <c r="RJ33" s="66" t="str">
        <f t="shared" si="90"/>
        <v/>
      </c>
      <c r="RK33" s="66" t="str">
        <f t="shared" si="91"/>
        <v/>
      </c>
      <c r="RL33" s="66" t="str">
        <f t="shared" si="92"/>
        <v/>
      </c>
      <c r="RM33" s="66" t="str">
        <f t="shared" si="93"/>
        <v/>
      </c>
      <c r="RN33" s="66" t="str">
        <f t="shared" si="94"/>
        <v/>
      </c>
      <c r="RO33" s="66" t="str">
        <f t="shared" si="95"/>
        <v/>
      </c>
      <c r="RP33" s="66" t="str">
        <f t="shared" si="96"/>
        <v/>
      </c>
      <c r="RQ33" s="66" t="str">
        <f t="shared" si="97"/>
        <v/>
      </c>
      <c r="RR33" s="66" t="str">
        <f t="shared" si="98"/>
        <v/>
      </c>
      <c r="RS33" s="66" t="str">
        <f t="shared" si="99"/>
        <v/>
      </c>
      <c r="RT33" s="66" t="str">
        <f t="shared" si="100"/>
        <v/>
      </c>
      <c r="RU33" s="66" t="str">
        <f t="shared" si="101"/>
        <v/>
      </c>
      <c r="RV33" s="66" t="str">
        <f t="shared" si="102"/>
        <v/>
      </c>
      <c r="RW33" s="66" t="str">
        <f t="shared" si="103"/>
        <v/>
      </c>
      <c r="RX33" s="66" t="str">
        <f t="shared" si="104"/>
        <v/>
      </c>
      <c r="RY33" s="66" t="str">
        <f t="shared" si="105"/>
        <v/>
      </c>
      <c r="RZ33" s="66" t="str">
        <f t="shared" si="106"/>
        <v/>
      </c>
      <c r="SA33" s="66" t="str">
        <f t="shared" si="107"/>
        <v/>
      </c>
      <c r="SB33" s="66" t="str">
        <f t="shared" si="108"/>
        <v/>
      </c>
      <c r="SC33" s="66" t="str">
        <f t="shared" si="109"/>
        <v/>
      </c>
      <c r="SD33" s="66" t="str">
        <f t="shared" si="110"/>
        <v/>
      </c>
      <c r="SE33" s="66" t="str">
        <f t="shared" si="111"/>
        <v/>
      </c>
      <c r="SF33" s="66" t="str">
        <f t="shared" si="112"/>
        <v/>
      </c>
      <c r="SG33" s="66" t="str">
        <f t="shared" si="113"/>
        <v/>
      </c>
      <c r="SH33" s="66" t="str">
        <f t="shared" si="114"/>
        <v/>
      </c>
      <c r="SI33" s="66" t="str">
        <f t="shared" si="115"/>
        <v/>
      </c>
      <c r="SJ33" s="66" t="str">
        <f t="shared" si="116"/>
        <v/>
      </c>
      <c r="SK33" s="66" t="str">
        <f t="shared" si="117"/>
        <v/>
      </c>
      <c r="SL33" s="66" t="str">
        <f t="shared" si="118"/>
        <v/>
      </c>
      <c r="SM33" s="66" t="str">
        <f t="shared" si="119"/>
        <v/>
      </c>
      <c r="SN33" s="66" t="str">
        <f t="shared" si="120"/>
        <v/>
      </c>
      <c r="SO33" s="66" t="str">
        <f t="shared" si="121"/>
        <v/>
      </c>
      <c r="SP33" s="66" t="str">
        <f t="shared" si="122"/>
        <v/>
      </c>
      <c r="SQ33" s="66" t="str">
        <f t="shared" si="123"/>
        <v/>
      </c>
      <c r="SR33" s="66" t="str">
        <f t="shared" si="124"/>
        <v/>
      </c>
      <c r="SS33" s="66" t="str">
        <f t="shared" si="125"/>
        <v/>
      </c>
      <c r="ST33" s="66" t="str">
        <f t="shared" si="126"/>
        <v/>
      </c>
      <c r="SU33" s="66" t="str">
        <f t="shared" si="127"/>
        <v/>
      </c>
      <c r="SV33" s="66" t="str">
        <f t="shared" si="128"/>
        <v/>
      </c>
      <c r="SW33" s="66" t="str">
        <f t="shared" si="129"/>
        <v/>
      </c>
      <c r="SX33" s="66" t="str">
        <f t="shared" si="130"/>
        <v/>
      </c>
      <c r="SY33" s="66" t="str">
        <f t="shared" si="131"/>
        <v/>
      </c>
      <c r="SZ33" s="66" t="str">
        <f t="shared" si="132"/>
        <v/>
      </c>
      <c r="TA33" s="66" t="str">
        <f t="shared" si="133"/>
        <v/>
      </c>
      <c r="TB33" s="66" t="str">
        <f t="shared" si="134"/>
        <v/>
      </c>
      <c r="TC33" s="66" t="str">
        <f t="shared" si="135"/>
        <v/>
      </c>
      <c r="TD33" s="66" t="str">
        <f t="shared" si="136"/>
        <v/>
      </c>
      <c r="TE33" s="66" t="str">
        <f t="shared" si="137"/>
        <v/>
      </c>
      <c r="TF33" s="66" t="str">
        <f t="shared" si="138"/>
        <v/>
      </c>
      <c r="TG33" s="66" t="str">
        <f t="shared" si="139"/>
        <v/>
      </c>
      <c r="TH33" s="66" t="str">
        <f t="shared" si="140"/>
        <v/>
      </c>
      <c r="TI33" s="66" t="str">
        <f t="shared" si="141"/>
        <v/>
      </c>
      <c r="TJ33" s="66" t="str">
        <f t="shared" si="142"/>
        <v/>
      </c>
      <c r="TK33" s="66" t="str">
        <f t="shared" si="143"/>
        <v/>
      </c>
      <c r="TL33" s="66" t="str">
        <f t="shared" si="144"/>
        <v/>
      </c>
      <c r="TM33" s="66" t="str">
        <f t="shared" si="145"/>
        <v/>
      </c>
      <c r="TN33" s="66" t="str">
        <f t="shared" si="146"/>
        <v/>
      </c>
      <c r="TO33" s="66" t="str">
        <f t="shared" si="147"/>
        <v/>
      </c>
      <c r="TP33" s="66" t="str">
        <f t="shared" si="148"/>
        <v/>
      </c>
      <c r="TQ33" s="66" t="str">
        <f t="shared" si="149"/>
        <v/>
      </c>
      <c r="TR33" s="66" t="str">
        <f t="shared" si="150"/>
        <v/>
      </c>
      <c r="TS33" s="66" t="str">
        <f t="shared" si="151"/>
        <v/>
      </c>
      <c r="TT33" s="66" t="str">
        <f t="shared" si="152"/>
        <v/>
      </c>
      <c r="TU33" s="66" t="str">
        <f t="shared" si="153"/>
        <v/>
      </c>
      <c r="TV33" s="66" t="str">
        <f t="shared" si="154"/>
        <v/>
      </c>
      <c r="TW33" s="66" t="str">
        <f t="shared" si="155"/>
        <v/>
      </c>
      <c r="TX33" s="66" t="str">
        <f t="shared" si="156"/>
        <v/>
      </c>
      <c r="TY33" s="66" t="str">
        <f t="shared" si="157"/>
        <v/>
      </c>
      <c r="TZ33" s="66" t="str">
        <f t="shared" si="158"/>
        <v/>
      </c>
      <c r="UA33" s="66" t="str">
        <f t="shared" si="159"/>
        <v/>
      </c>
      <c r="UB33" s="66" t="str">
        <f t="shared" si="160"/>
        <v/>
      </c>
      <c r="UC33" s="66" t="str">
        <f t="shared" si="161"/>
        <v/>
      </c>
      <c r="UD33" s="66" t="str">
        <f t="shared" si="162"/>
        <v/>
      </c>
      <c r="UE33" s="66" t="str">
        <f t="shared" si="163"/>
        <v/>
      </c>
      <c r="UF33" s="66" t="str">
        <f t="shared" si="164"/>
        <v/>
      </c>
      <c r="UG33" s="66" t="str">
        <f t="shared" si="165"/>
        <v/>
      </c>
      <c r="UH33" s="66" t="str">
        <f t="shared" si="166"/>
        <v/>
      </c>
      <c r="UI33" s="66" t="str">
        <f t="shared" si="167"/>
        <v/>
      </c>
      <c r="UJ33" s="66" t="str">
        <f t="shared" si="168"/>
        <v/>
      </c>
      <c r="UK33" s="66" t="str">
        <f t="shared" si="169"/>
        <v/>
      </c>
      <c r="UL33" s="66" t="str">
        <f t="shared" si="170"/>
        <v/>
      </c>
      <c r="UM33" s="66" t="str">
        <f t="shared" si="171"/>
        <v/>
      </c>
      <c r="UN33" s="66" t="str">
        <f t="shared" si="172"/>
        <v/>
      </c>
      <c r="UO33" s="66" t="str">
        <f t="shared" si="173"/>
        <v/>
      </c>
      <c r="UP33" s="66" t="str">
        <f t="shared" si="174"/>
        <v/>
      </c>
      <c r="UQ33" s="66" t="str">
        <f t="shared" si="175"/>
        <v/>
      </c>
      <c r="UR33" s="66" t="str">
        <f t="shared" si="176"/>
        <v/>
      </c>
      <c r="US33" s="66" t="str">
        <f t="shared" si="177"/>
        <v/>
      </c>
      <c r="UT33" s="66" t="str">
        <f t="shared" si="178"/>
        <v/>
      </c>
      <c r="UU33" s="66" t="str">
        <f t="shared" si="179"/>
        <v/>
      </c>
      <c r="UV33" s="66" t="str">
        <f t="shared" si="180"/>
        <v/>
      </c>
      <c r="UW33" s="66" t="str">
        <f t="shared" si="181"/>
        <v/>
      </c>
      <c r="UX33" s="66" t="str">
        <f t="shared" si="182"/>
        <v/>
      </c>
      <c r="UY33" s="66" t="str">
        <f t="shared" si="183"/>
        <v/>
      </c>
      <c r="UZ33" s="66" t="str">
        <f t="shared" si="184"/>
        <v/>
      </c>
      <c r="VA33" s="66" t="str">
        <f t="shared" si="185"/>
        <v/>
      </c>
      <c r="VB33" s="66" t="str">
        <f t="shared" si="186"/>
        <v/>
      </c>
      <c r="VC33" s="66" t="str">
        <f t="shared" si="187"/>
        <v/>
      </c>
      <c r="VD33" s="66" t="str">
        <f t="shared" si="188"/>
        <v/>
      </c>
      <c r="VE33" s="66" t="str">
        <f t="shared" si="189"/>
        <v/>
      </c>
      <c r="VF33" s="66" t="str">
        <f t="shared" si="190"/>
        <v/>
      </c>
      <c r="VG33" s="66" t="str">
        <f t="shared" si="191"/>
        <v/>
      </c>
      <c r="VH33" s="66" t="str">
        <f t="shared" si="192"/>
        <v/>
      </c>
      <c r="VI33" s="66" t="str">
        <f t="shared" si="193"/>
        <v/>
      </c>
      <c r="VJ33" s="66" t="str">
        <f t="shared" si="194"/>
        <v/>
      </c>
      <c r="VK33" s="66" t="str">
        <f t="shared" si="195"/>
        <v/>
      </c>
      <c r="VL33" s="66" t="str">
        <f t="shared" si="196"/>
        <v/>
      </c>
      <c r="VM33" s="66" t="str">
        <f t="shared" si="197"/>
        <v/>
      </c>
      <c r="VN33" s="66" t="str">
        <f t="shared" si="198"/>
        <v/>
      </c>
      <c r="VO33" s="66" t="str">
        <f t="shared" si="199"/>
        <v/>
      </c>
      <c r="VP33" s="66" t="str">
        <f t="shared" si="200"/>
        <v/>
      </c>
      <c r="VQ33" s="66" t="str">
        <f t="shared" si="201"/>
        <v/>
      </c>
      <c r="VR33" s="66" t="str">
        <f t="shared" si="202"/>
        <v/>
      </c>
      <c r="VS33" s="66" t="str">
        <f t="shared" si="203"/>
        <v/>
      </c>
      <c r="VT33" s="66" t="str">
        <f t="shared" si="204"/>
        <v/>
      </c>
      <c r="VU33" s="66" t="str">
        <f t="shared" si="205"/>
        <v/>
      </c>
      <c r="VV33" s="66" t="str">
        <f t="shared" si="206"/>
        <v/>
      </c>
      <c r="VW33" s="66" t="str">
        <f t="shared" si="207"/>
        <v/>
      </c>
      <c r="VX33" s="66" t="str">
        <f t="shared" si="208"/>
        <v/>
      </c>
      <c r="VY33" s="66" t="str">
        <f t="shared" si="209"/>
        <v/>
      </c>
      <c r="VZ33" s="66" t="str">
        <f t="shared" si="210"/>
        <v/>
      </c>
      <c r="WA33" s="66" t="str">
        <f t="shared" si="211"/>
        <v/>
      </c>
      <c r="WB33" s="66" t="str">
        <f t="shared" si="212"/>
        <v/>
      </c>
      <c r="WC33" s="66" t="str">
        <f t="shared" si="213"/>
        <v/>
      </c>
      <c r="WD33" s="66" t="str">
        <f t="shared" si="214"/>
        <v/>
      </c>
      <c r="WE33" s="66" t="str">
        <f t="shared" si="215"/>
        <v/>
      </c>
      <c r="WF33" s="66" t="str">
        <f t="shared" si="216"/>
        <v/>
      </c>
      <c r="WG33" s="66" t="str">
        <f t="shared" si="217"/>
        <v/>
      </c>
      <c r="WH33" s="66" t="str">
        <f t="shared" si="218"/>
        <v/>
      </c>
      <c r="WI33" s="66" t="str">
        <f t="shared" si="219"/>
        <v/>
      </c>
      <c r="WJ33" s="66" t="str">
        <f t="shared" si="220"/>
        <v/>
      </c>
      <c r="WK33" s="66" t="str">
        <f t="shared" si="221"/>
        <v/>
      </c>
      <c r="WL33" s="66" t="str">
        <f t="shared" si="222"/>
        <v/>
      </c>
      <c r="WM33" s="66" t="str">
        <f t="shared" si="223"/>
        <v/>
      </c>
      <c r="WN33" s="66" t="str">
        <f t="shared" si="224"/>
        <v/>
      </c>
      <c r="WO33" s="66" t="str">
        <f t="shared" si="225"/>
        <v/>
      </c>
      <c r="WP33" s="66" t="str">
        <f t="shared" si="226"/>
        <v/>
      </c>
      <c r="WQ33" s="66" t="str">
        <f t="shared" si="227"/>
        <v/>
      </c>
      <c r="WR33" s="66" t="str">
        <f t="shared" si="228"/>
        <v/>
      </c>
      <c r="WS33" s="66" t="str">
        <f t="shared" si="229"/>
        <v/>
      </c>
      <c r="WT33" s="66" t="str">
        <f t="shared" si="230"/>
        <v/>
      </c>
      <c r="WU33" s="66" t="str">
        <f t="shared" si="231"/>
        <v/>
      </c>
      <c r="WV33" s="66" t="str">
        <f t="shared" si="232"/>
        <v/>
      </c>
      <c r="WW33" s="66" t="str">
        <f t="shared" si="233"/>
        <v/>
      </c>
      <c r="WX33" s="66" t="str">
        <f t="shared" si="234"/>
        <v/>
      </c>
      <c r="WY33" s="66" t="str">
        <f t="shared" si="235"/>
        <v/>
      </c>
      <c r="WZ33" s="66" t="str">
        <f t="shared" si="236"/>
        <v/>
      </c>
      <c r="XA33" s="66" t="str">
        <f t="shared" si="237"/>
        <v/>
      </c>
      <c r="XB33" s="66" t="str">
        <f t="shared" si="238"/>
        <v/>
      </c>
      <c r="XC33" s="66" t="str">
        <f t="shared" si="239"/>
        <v/>
      </c>
      <c r="XD33" s="66" t="str">
        <f t="shared" si="240"/>
        <v/>
      </c>
      <c r="XE33" s="66" t="str">
        <f t="shared" si="241"/>
        <v/>
      </c>
      <c r="XF33" s="66" t="str">
        <f t="shared" si="242"/>
        <v/>
      </c>
      <c r="XG33" s="66" t="str">
        <f t="shared" si="243"/>
        <v/>
      </c>
      <c r="XH33" s="66" t="str">
        <f t="shared" si="244"/>
        <v/>
      </c>
      <c r="XI33" s="66" t="str">
        <f t="shared" si="245"/>
        <v/>
      </c>
      <c r="XJ33" s="66" t="str">
        <f t="shared" si="246"/>
        <v/>
      </c>
      <c r="XK33" s="66" t="str">
        <f t="shared" si="247"/>
        <v/>
      </c>
      <c r="XL33" s="66" t="str">
        <f t="shared" si="248"/>
        <v/>
      </c>
      <c r="XM33" s="66" t="str">
        <f t="shared" si="249"/>
        <v/>
      </c>
      <c r="XN33" s="66" t="str">
        <f t="shared" si="250"/>
        <v/>
      </c>
      <c r="XO33" s="66" t="str">
        <f t="shared" si="251"/>
        <v/>
      </c>
      <c r="XP33" s="66" t="str">
        <f t="shared" si="252"/>
        <v/>
      </c>
      <c r="XQ33" s="66" t="str">
        <f t="shared" si="253"/>
        <v/>
      </c>
      <c r="XR33" s="66" t="str">
        <f t="shared" si="254"/>
        <v/>
      </c>
      <c r="XS33" s="66" t="str">
        <f t="shared" si="255"/>
        <v/>
      </c>
      <c r="XT33" s="66" t="str">
        <f t="shared" si="256"/>
        <v/>
      </c>
      <c r="XU33" s="66" t="str">
        <f t="shared" si="257"/>
        <v/>
      </c>
      <c r="XV33" s="66" t="str">
        <f t="shared" si="258"/>
        <v/>
      </c>
      <c r="XW33" s="66" t="str">
        <f t="shared" si="259"/>
        <v/>
      </c>
      <c r="XX33" s="66" t="str">
        <f t="shared" si="260"/>
        <v/>
      </c>
      <c r="XY33" s="66" t="str">
        <f t="shared" si="261"/>
        <v/>
      </c>
      <c r="XZ33" s="66" t="str">
        <f t="shared" si="262"/>
        <v/>
      </c>
      <c r="YA33" s="66" t="str">
        <f t="shared" si="263"/>
        <v/>
      </c>
      <c r="YB33" s="66" t="str">
        <f t="shared" si="264"/>
        <v/>
      </c>
      <c r="YC33" s="66" t="str">
        <f t="shared" si="265"/>
        <v/>
      </c>
      <c r="YD33" s="66" t="str">
        <f t="shared" si="266"/>
        <v/>
      </c>
      <c r="YE33" s="66" t="str">
        <f t="shared" si="267"/>
        <v/>
      </c>
      <c r="YF33" s="66" t="str">
        <f t="shared" si="268"/>
        <v/>
      </c>
      <c r="YG33" s="66" t="str">
        <f t="shared" si="269"/>
        <v/>
      </c>
      <c r="YH33" s="66" t="str">
        <f t="shared" si="270"/>
        <v/>
      </c>
      <c r="YI33" s="66" t="str">
        <f t="shared" si="271"/>
        <v/>
      </c>
      <c r="YJ33" s="66" t="str">
        <f t="shared" si="272"/>
        <v/>
      </c>
      <c r="YK33" s="66" t="str">
        <f t="shared" si="273"/>
        <v/>
      </c>
      <c r="YL33" s="66" t="str">
        <f t="shared" si="274"/>
        <v/>
      </c>
      <c r="YM33" s="66" t="str">
        <f t="shared" si="275"/>
        <v/>
      </c>
      <c r="YN33" s="66" t="str">
        <f t="shared" si="276"/>
        <v/>
      </c>
      <c r="YO33" s="66" t="str">
        <f t="shared" si="277"/>
        <v/>
      </c>
      <c r="YP33" s="66" t="str">
        <f t="shared" si="278"/>
        <v/>
      </c>
      <c r="YQ33" s="66" t="str">
        <f t="shared" si="279"/>
        <v/>
      </c>
      <c r="YR33" s="66" t="str">
        <f t="shared" si="280"/>
        <v/>
      </c>
      <c r="YS33" s="66" t="str">
        <f t="shared" si="281"/>
        <v/>
      </c>
      <c r="YT33" s="66" t="str">
        <f t="shared" si="282"/>
        <v/>
      </c>
      <c r="YU33" s="66" t="str">
        <f t="shared" si="283"/>
        <v/>
      </c>
      <c r="YV33" s="66" t="str">
        <f t="shared" si="284"/>
        <v/>
      </c>
      <c r="YW33" s="66" t="str">
        <f t="shared" si="285"/>
        <v/>
      </c>
      <c r="YX33" s="66" t="str">
        <f t="shared" si="286"/>
        <v/>
      </c>
      <c r="YY33" s="66" t="str">
        <f t="shared" si="287"/>
        <v/>
      </c>
      <c r="YZ33" s="66" t="str">
        <f t="shared" si="288"/>
        <v/>
      </c>
      <c r="ZA33" s="66" t="str">
        <f t="shared" si="289"/>
        <v/>
      </c>
      <c r="ZB33" s="66" t="str">
        <f t="shared" si="290"/>
        <v/>
      </c>
      <c r="ZC33" s="66" t="str">
        <f t="shared" si="291"/>
        <v/>
      </c>
      <c r="ZD33" s="66" t="str">
        <f t="shared" si="292"/>
        <v/>
      </c>
      <c r="ZE33" s="66" t="str">
        <f t="shared" si="293"/>
        <v/>
      </c>
      <c r="ZF33" s="66" t="str">
        <f t="shared" si="294"/>
        <v/>
      </c>
      <c r="ZG33" s="66" t="str">
        <f t="shared" si="295"/>
        <v/>
      </c>
      <c r="ZH33" s="66" t="str">
        <f t="shared" si="296"/>
        <v/>
      </c>
      <c r="ZI33" s="66" t="str">
        <f t="shared" si="297"/>
        <v/>
      </c>
      <c r="ZJ33" s="66" t="str">
        <f t="shared" si="298"/>
        <v/>
      </c>
      <c r="ZK33" s="66" t="str">
        <f t="shared" si="299"/>
        <v/>
      </c>
      <c r="ZL33" s="66" t="str">
        <f t="shared" si="300"/>
        <v/>
      </c>
      <c r="ZM33" s="66" t="str">
        <f t="shared" si="301"/>
        <v/>
      </c>
      <c r="ZN33" s="66" t="str">
        <f t="shared" si="302"/>
        <v/>
      </c>
      <c r="ZO33" s="66" t="str">
        <f t="shared" si="303"/>
        <v/>
      </c>
      <c r="ZP33" s="66" t="str">
        <f t="shared" si="304"/>
        <v/>
      </c>
      <c r="ZQ33" s="66" t="str">
        <f t="shared" si="305"/>
        <v/>
      </c>
      <c r="ZR33" s="66" t="str">
        <f t="shared" si="306"/>
        <v/>
      </c>
      <c r="ZS33" s="66" t="str">
        <f t="shared" si="307"/>
        <v/>
      </c>
      <c r="ZT33" s="66" t="str">
        <f t="shared" si="308"/>
        <v/>
      </c>
      <c r="ZU33" s="66" t="str">
        <f t="shared" si="309"/>
        <v/>
      </c>
      <c r="ZV33" s="66" t="str">
        <f t="shared" si="310"/>
        <v/>
      </c>
      <c r="ZW33" s="66" t="str">
        <f t="shared" si="311"/>
        <v/>
      </c>
      <c r="ZX33" s="66" t="str">
        <f t="shared" si="312"/>
        <v/>
      </c>
      <c r="ZY33" s="66" t="str">
        <f t="shared" si="313"/>
        <v/>
      </c>
      <c r="ZZ33" s="66" t="str">
        <f t="shared" si="314"/>
        <v/>
      </c>
      <c r="AAA33" s="66" t="str">
        <f t="shared" si="315"/>
        <v/>
      </c>
      <c r="AAB33" s="66" t="str">
        <f t="shared" si="316"/>
        <v/>
      </c>
      <c r="AAC33" s="66" t="str">
        <f t="shared" si="317"/>
        <v/>
      </c>
      <c r="AAD33" s="66" t="str">
        <f t="shared" si="318"/>
        <v/>
      </c>
      <c r="AAE33" s="66" t="str">
        <f t="shared" si="319"/>
        <v/>
      </c>
      <c r="AAF33" s="66" t="str">
        <f t="shared" si="320"/>
        <v/>
      </c>
      <c r="AAG33" s="66" t="str">
        <f t="shared" si="321"/>
        <v/>
      </c>
      <c r="AAH33" s="66" t="str">
        <f t="shared" si="322"/>
        <v/>
      </c>
      <c r="AAI33" s="66" t="str">
        <f t="shared" si="323"/>
        <v/>
      </c>
      <c r="AAJ33" s="66" t="str">
        <f t="shared" si="324"/>
        <v/>
      </c>
      <c r="AAK33" s="66" t="str">
        <f t="shared" si="325"/>
        <v/>
      </c>
      <c r="AAL33" s="66" t="str">
        <f t="shared" si="326"/>
        <v/>
      </c>
      <c r="AAM33" s="66" t="str">
        <f t="shared" si="327"/>
        <v/>
      </c>
      <c r="AAN33" s="66" t="str">
        <f t="shared" si="328"/>
        <v/>
      </c>
      <c r="AAO33" s="66" t="str">
        <f t="shared" si="329"/>
        <v/>
      </c>
      <c r="AAP33" s="66" t="str">
        <f t="shared" si="330"/>
        <v/>
      </c>
      <c r="AAQ33" s="66" t="str">
        <f t="shared" si="331"/>
        <v/>
      </c>
      <c r="AAR33" s="66" t="str">
        <f t="shared" si="332"/>
        <v/>
      </c>
      <c r="AAS33" s="66" t="str">
        <f t="shared" si="333"/>
        <v/>
      </c>
      <c r="AAT33" s="66" t="str">
        <f t="shared" si="334"/>
        <v/>
      </c>
      <c r="AAU33" s="66" t="str">
        <f t="shared" si="335"/>
        <v/>
      </c>
      <c r="AAV33" s="66" t="str">
        <f t="shared" si="336"/>
        <v/>
      </c>
      <c r="AAW33" s="66" t="str">
        <f t="shared" si="337"/>
        <v/>
      </c>
      <c r="AAX33" s="66" t="str">
        <f t="shared" si="338"/>
        <v/>
      </c>
      <c r="AAY33" s="66" t="str">
        <f t="shared" si="339"/>
        <v/>
      </c>
      <c r="AAZ33" s="66" t="str">
        <f t="shared" si="340"/>
        <v/>
      </c>
      <c r="ABA33" s="66" t="str">
        <f t="shared" si="341"/>
        <v/>
      </c>
      <c r="ABB33" s="66" t="str">
        <f t="shared" si="342"/>
        <v/>
      </c>
      <c r="ABC33" s="66" t="str">
        <f t="shared" si="343"/>
        <v/>
      </c>
      <c r="ABD33" s="66" t="str">
        <f t="shared" si="344"/>
        <v/>
      </c>
      <c r="ABE33" s="66" t="str">
        <f t="shared" si="345"/>
        <v/>
      </c>
      <c r="ABF33" s="66" t="str">
        <f t="shared" si="346"/>
        <v/>
      </c>
      <c r="ABG33" s="66" t="str">
        <f t="shared" si="347"/>
        <v/>
      </c>
      <c r="ABH33" s="66" t="str">
        <f t="shared" si="348"/>
        <v/>
      </c>
      <c r="ABI33" s="66" t="str">
        <f t="shared" si="349"/>
        <v/>
      </c>
      <c r="ABJ33" s="66" t="str">
        <f t="shared" si="350"/>
        <v/>
      </c>
      <c r="ABK33" s="66" t="str">
        <f t="shared" si="351"/>
        <v/>
      </c>
      <c r="ABL33" s="66" t="str">
        <f t="shared" si="352"/>
        <v/>
      </c>
      <c r="ABM33" s="66" t="str">
        <f t="shared" si="353"/>
        <v/>
      </c>
      <c r="ABN33" s="66" t="str">
        <f t="shared" si="354"/>
        <v/>
      </c>
      <c r="ABO33" s="66" t="str">
        <f t="shared" si="355"/>
        <v/>
      </c>
      <c r="ABP33" s="66" t="str">
        <f t="shared" si="356"/>
        <v/>
      </c>
      <c r="ABQ33" s="66" t="str">
        <f t="shared" si="357"/>
        <v/>
      </c>
      <c r="ABR33" s="66" t="str">
        <f t="shared" si="358"/>
        <v/>
      </c>
      <c r="ABS33" s="66" t="str">
        <f t="shared" si="359"/>
        <v/>
      </c>
      <c r="ABT33" s="66" t="str">
        <f t="shared" si="360"/>
        <v/>
      </c>
      <c r="ABU33" s="66" t="str">
        <f t="shared" si="361"/>
        <v/>
      </c>
      <c r="ABV33" s="66" t="str">
        <f t="shared" si="362"/>
        <v/>
      </c>
      <c r="ABW33" s="66" t="str">
        <f t="shared" si="363"/>
        <v/>
      </c>
      <c r="ABX33" s="66" t="str">
        <f t="shared" si="364"/>
        <v/>
      </c>
      <c r="ABY33" s="66" t="str">
        <f t="shared" si="365"/>
        <v/>
      </c>
      <c r="ABZ33" s="66" t="str">
        <f t="shared" si="366"/>
        <v/>
      </c>
      <c r="ACA33" s="66" t="str">
        <f t="shared" si="367"/>
        <v/>
      </c>
      <c r="ACB33" s="66" t="str">
        <f t="shared" si="368"/>
        <v/>
      </c>
      <c r="ACC33" s="66" t="str">
        <f t="shared" si="369"/>
        <v/>
      </c>
      <c r="ACD33" s="66" t="str">
        <f t="shared" si="370"/>
        <v/>
      </c>
      <c r="ACE33" s="66" t="str">
        <f t="shared" si="371"/>
        <v/>
      </c>
      <c r="ACF33" s="66" t="str">
        <f t="shared" si="372"/>
        <v/>
      </c>
      <c r="ACG33" s="66" t="str">
        <f t="shared" si="373"/>
        <v/>
      </c>
      <c r="ACH33" s="66" t="str">
        <f t="shared" si="374"/>
        <v/>
      </c>
      <c r="ACI33" s="66" t="str">
        <f t="shared" si="375"/>
        <v/>
      </c>
      <c r="ACJ33" s="66" t="str">
        <f t="shared" si="376"/>
        <v/>
      </c>
      <c r="ACK33" s="66" t="str">
        <f t="shared" si="377"/>
        <v/>
      </c>
      <c r="ACL33" s="66" t="str">
        <f t="shared" si="378"/>
        <v/>
      </c>
      <c r="ACM33" s="66" t="str">
        <f t="shared" ref="ACM33:ACN33" si="412">IF(AND(ACS$3="Unit", ACL33=""), "", IF(AND(ACS$3="Unit", ACL33="-"),"", IF(ACS$3="Unit", "kg/GJ delivered", IF(AND(NY33&lt;&gt;"", NY33&lt;&gt;"-", NX33="-"),"", IF($H33="","", IF(NX33="nd", "",IF(NX33="&lt;n.a.&gt;", "", IF(NY33="#/MJ", "", IF(NY33="kg/GJ delivered",NX33,IF(NY33="g/MJ delivered",NX33,IF(NY33="kg/MJ delivered",NX33*1000,IF(NY33="mg/MJ delivered",NX33/1000,IF(NY33="g/kg",((NX33)*(1/$I33)*(1/$H33)),IF(NY33="mg/kg",((NX33/1000)*(1/$I33)*(1/$H33)),IF(NY33="mg/MJ delivered",NX33/1000,IF(NY33="-","","Error"))))))))))))))))</f>
        <v/>
      </c>
      <c r="ACN33" s="66" t="str">
        <f t="shared" si="412"/>
        <v/>
      </c>
      <c r="ACO33" s="66" t="str">
        <f t="shared" si="380"/>
        <v/>
      </c>
      <c r="ACP33" s="66" t="str">
        <f t="shared" si="381"/>
        <v/>
      </c>
      <c r="ACQ33" s="66" t="str">
        <f t="shared" si="382"/>
        <v/>
      </c>
      <c r="ACR33" s="66" t="str">
        <f t="shared" si="383"/>
        <v/>
      </c>
      <c r="ACS33" s="66" t="str">
        <f t="shared" si="384"/>
        <v/>
      </c>
      <c r="ACT33" s="66" t="str">
        <f t="shared" si="385"/>
        <v/>
      </c>
    </row>
    <row r="34" spans="2:774" ht="15.75" customHeight="1" x14ac:dyDescent="0.25">
      <c r="B34" s="66">
        <v>93</v>
      </c>
      <c r="C34" s="66" t="s">
        <v>336</v>
      </c>
      <c r="D34" s="66" t="s">
        <v>370</v>
      </c>
      <c r="E34" s="156" t="s">
        <v>1782</v>
      </c>
      <c r="F34" s="66" t="s">
        <v>139</v>
      </c>
      <c r="G34" s="66" t="s">
        <v>492</v>
      </c>
      <c r="H34" s="126">
        <v>0.24399999999999999</v>
      </c>
      <c r="I34" s="130">
        <f>'Heating Values'!$D$33</f>
        <v>25.715</v>
      </c>
      <c r="J34" s="66" t="str">
        <f t="shared" si="0"/>
        <v>Charcoal, Improved, GLO</v>
      </c>
      <c r="K34" s="66" t="s">
        <v>1254</v>
      </c>
      <c r="L34" s="66" t="s">
        <v>1254</v>
      </c>
      <c r="M34" s="66" t="s">
        <v>1254</v>
      </c>
      <c r="N34" s="66" t="s">
        <v>1253</v>
      </c>
      <c r="O34" s="66" t="s">
        <v>2109</v>
      </c>
      <c r="P34" s="66" t="str">
        <f t="shared" si="8"/>
        <v>GLO</v>
      </c>
      <c r="Q34" s="66" t="s">
        <v>1347</v>
      </c>
      <c r="R34" s="162">
        <v>40.4</v>
      </c>
      <c r="S34" s="158" t="s">
        <v>66</v>
      </c>
      <c r="T34" s="163">
        <v>0.84</v>
      </c>
      <c r="U34" s="158" t="s">
        <v>66</v>
      </c>
      <c r="V34" s="158" t="s">
        <v>128</v>
      </c>
      <c r="W34" s="158" t="s">
        <v>128</v>
      </c>
      <c r="X34" s="164">
        <v>320</v>
      </c>
      <c r="Y34" s="158" t="s">
        <v>66</v>
      </c>
      <c r="Z34" s="165">
        <v>1.6</v>
      </c>
      <c r="AA34" s="158" t="s">
        <v>66</v>
      </c>
      <c r="AB34" s="165">
        <v>2.5</v>
      </c>
      <c r="AC34" s="158" t="s">
        <v>66</v>
      </c>
      <c r="AD34" s="166">
        <v>1010000000000000</v>
      </c>
      <c r="AE34" s="158" t="s">
        <v>387</v>
      </c>
      <c r="AF34" s="158" t="s">
        <v>128</v>
      </c>
      <c r="AG34" s="158" t="s">
        <v>128</v>
      </c>
      <c r="AH34" s="158" t="s">
        <v>128</v>
      </c>
      <c r="AI34" s="158" t="s">
        <v>128</v>
      </c>
      <c r="AJ34" s="158" t="s">
        <v>128</v>
      </c>
      <c r="AK34" s="158" t="s">
        <v>128</v>
      </c>
      <c r="AL34" s="158" t="s">
        <v>128</v>
      </c>
      <c r="AM34" s="158" t="s">
        <v>128</v>
      </c>
      <c r="AN34" s="158" t="s">
        <v>128</v>
      </c>
      <c r="AO34" s="158" t="s">
        <v>128</v>
      </c>
      <c r="AP34" s="158" t="s">
        <v>128</v>
      </c>
      <c r="AQ34" s="158" t="s">
        <v>128</v>
      </c>
      <c r="AR34" s="158" t="s">
        <v>128</v>
      </c>
      <c r="AS34" s="158" t="s">
        <v>128</v>
      </c>
      <c r="AT34" s="158" t="s">
        <v>128</v>
      </c>
      <c r="AU34" s="158" t="s">
        <v>128</v>
      </c>
      <c r="AV34" s="158" t="s">
        <v>128</v>
      </c>
      <c r="AW34" s="158" t="s">
        <v>128</v>
      </c>
      <c r="AX34" s="158" t="s">
        <v>128</v>
      </c>
      <c r="AY34" s="158" t="s">
        <v>128</v>
      </c>
      <c r="AZ34" s="158" t="s">
        <v>128</v>
      </c>
      <c r="BA34" s="158" t="s">
        <v>128</v>
      </c>
      <c r="BB34" s="158" t="s">
        <v>128</v>
      </c>
      <c r="BC34" s="158" t="s">
        <v>128</v>
      </c>
      <c r="BD34" s="158" t="s">
        <v>128</v>
      </c>
      <c r="BE34" s="158" t="s">
        <v>128</v>
      </c>
      <c r="BF34" s="158" t="s">
        <v>128</v>
      </c>
      <c r="BG34" s="158" t="s">
        <v>128</v>
      </c>
      <c r="BH34" s="158" t="s">
        <v>128</v>
      </c>
      <c r="BI34" s="158" t="s">
        <v>128</v>
      </c>
      <c r="BJ34" s="158" t="s">
        <v>128</v>
      </c>
      <c r="BK34" s="158" t="s">
        <v>128</v>
      </c>
      <c r="BL34" s="158" t="s">
        <v>128</v>
      </c>
      <c r="BM34" s="158" t="s">
        <v>128</v>
      </c>
      <c r="BN34" s="158" t="s">
        <v>128</v>
      </c>
      <c r="BO34" s="158" t="s">
        <v>128</v>
      </c>
      <c r="BP34" s="158" t="s">
        <v>128</v>
      </c>
      <c r="BQ34" s="158" t="s">
        <v>128</v>
      </c>
      <c r="BR34" s="158" t="s">
        <v>128</v>
      </c>
      <c r="BS34" s="158" t="s">
        <v>128</v>
      </c>
      <c r="BT34" s="158" t="s">
        <v>128</v>
      </c>
      <c r="BU34" s="158" t="s">
        <v>128</v>
      </c>
      <c r="BV34" s="158" t="s">
        <v>128</v>
      </c>
      <c r="BW34" s="158" t="s">
        <v>128</v>
      </c>
      <c r="BX34" s="158" t="s">
        <v>128</v>
      </c>
      <c r="BY34" s="158" t="s">
        <v>128</v>
      </c>
      <c r="BZ34" s="158" t="s">
        <v>128</v>
      </c>
      <c r="CA34" s="158" t="s">
        <v>128</v>
      </c>
      <c r="CB34" s="158" t="s">
        <v>128</v>
      </c>
      <c r="CC34" s="158" t="s">
        <v>128</v>
      </c>
      <c r="CD34" s="158" t="s">
        <v>128</v>
      </c>
      <c r="CE34" s="158" t="s">
        <v>128</v>
      </c>
      <c r="CF34" s="158" t="s">
        <v>128</v>
      </c>
      <c r="CG34" s="158" t="s">
        <v>128</v>
      </c>
      <c r="CH34" s="158" t="s">
        <v>128</v>
      </c>
      <c r="CI34" s="158" t="s">
        <v>128</v>
      </c>
      <c r="CJ34" s="158" t="s">
        <v>128</v>
      </c>
      <c r="CK34" s="158" t="s">
        <v>128</v>
      </c>
      <c r="CL34" s="158" t="s">
        <v>128</v>
      </c>
      <c r="CM34" s="158" t="s">
        <v>128</v>
      </c>
      <c r="CN34" s="158" t="s">
        <v>128</v>
      </c>
      <c r="CO34" s="158" t="s">
        <v>128</v>
      </c>
      <c r="CP34" s="158" t="s">
        <v>128</v>
      </c>
      <c r="CQ34" s="158" t="s">
        <v>128</v>
      </c>
      <c r="CR34" s="158" t="s">
        <v>128</v>
      </c>
      <c r="CS34" s="158" t="s">
        <v>128</v>
      </c>
      <c r="CT34" s="158" t="s">
        <v>128</v>
      </c>
      <c r="CU34" s="158" t="s">
        <v>128</v>
      </c>
      <c r="CV34" s="158" t="s">
        <v>128</v>
      </c>
      <c r="CW34" s="158" t="s">
        <v>128</v>
      </c>
      <c r="CX34" s="158" t="s">
        <v>128</v>
      </c>
      <c r="CY34" s="158" t="s">
        <v>128</v>
      </c>
      <c r="CZ34" s="158" t="s">
        <v>128</v>
      </c>
      <c r="DA34" s="158" t="s">
        <v>128</v>
      </c>
      <c r="DB34" s="158" t="s">
        <v>128</v>
      </c>
      <c r="DC34" s="158" t="s">
        <v>128</v>
      </c>
      <c r="DD34" s="158" t="s">
        <v>128</v>
      </c>
      <c r="DE34" s="158" t="s">
        <v>128</v>
      </c>
      <c r="DF34" s="158" t="s">
        <v>128</v>
      </c>
      <c r="DG34" s="158" t="s">
        <v>128</v>
      </c>
      <c r="DH34" s="158" t="s">
        <v>128</v>
      </c>
      <c r="DI34" s="158" t="s">
        <v>128</v>
      </c>
      <c r="DJ34" s="158" t="s">
        <v>128</v>
      </c>
      <c r="DK34" s="158" t="s">
        <v>128</v>
      </c>
      <c r="DL34" s="158" t="s">
        <v>128</v>
      </c>
      <c r="DM34" s="158" t="s">
        <v>128</v>
      </c>
      <c r="DN34" s="158" t="s">
        <v>128</v>
      </c>
      <c r="DO34" s="158" t="s">
        <v>128</v>
      </c>
      <c r="DP34" s="158" t="s">
        <v>128</v>
      </c>
      <c r="DQ34" s="158" t="s">
        <v>128</v>
      </c>
      <c r="DR34" s="158" t="s">
        <v>128</v>
      </c>
      <c r="DS34" s="158" t="s">
        <v>128</v>
      </c>
      <c r="DT34" s="158" t="s">
        <v>128</v>
      </c>
      <c r="DU34" s="158" t="s">
        <v>128</v>
      </c>
      <c r="DV34" s="158" t="s">
        <v>128</v>
      </c>
      <c r="DW34" s="158" t="s">
        <v>128</v>
      </c>
      <c r="DX34" s="158" t="s">
        <v>128</v>
      </c>
      <c r="DY34" s="158" t="s">
        <v>128</v>
      </c>
      <c r="DZ34" s="158" t="s">
        <v>128</v>
      </c>
      <c r="EA34" s="158" t="s">
        <v>128</v>
      </c>
      <c r="EB34" s="158" t="s">
        <v>128</v>
      </c>
      <c r="EC34" s="158" t="s">
        <v>128</v>
      </c>
      <c r="ED34" s="158" t="s">
        <v>128</v>
      </c>
      <c r="EE34" s="158" t="s">
        <v>128</v>
      </c>
      <c r="EF34" s="158" t="s">
        <v>128</v>
      </c>
      <c r="EG34" s="158" t="s">
        <v>128</v>
      </c>
      <c r="EH34" s="158" t="s">
        <v>128</v>
      </c>
      <c r="EI34" s="158" t="s">
        <v>128</v>
      </c>
      <c r="EJ34" s="158" t="s">
        <v>128</v>
      </c>
      <c r="EK34" s="158" t="s">
        <v>128</v>
      </c>
      <c r="EL34" s="158" t="s">
        <v>128</v>
      </c>
      <c r="EM34" s="158" t="s">
        <v>128</v>
      </c>
      <c r="EN34" s="158" t="s">
        <v>128</v>
      </c>
      <c r="EO34" s="158" t="s">
        <v>128</v>
      </c>
      <c r="EP34" s="158" t="s">
        <v>128</v>
      </c>
      <c r="EQ34" s="158" t="s">
        <v>128</v>
      </c>
      <c r="ER34" s="158" t="s">
        <v>128</v>
      </c>
      <c r="ES34" s="158" t="s">
        <v>128</v>
      </c>
      <c r="ET34" s="158" t="s">
        <v>128</v>
      </c>
      <c r="EU34" s="158" t="s">
        <v>128</v>
      </c>
      <c r="EV34" s="158" t="s">
        <v>128</v>
      </c>
      <c r="EW34" s="158" t="s">
        <v>128</v>
      </c>
      <c r="EX34" s="158" t="s">
        <v>128</v>
      </c>
      <c r="EY34" s="158" t="s">
        <v>128</v>
      </c>
      <c r="EZ34" s="158" t="s">
        <v>128</v>
      </c>
      <c r="FA34" s="158" t="s">
        <v>128</v>
      </c>
      <c r="FB34" s="158" t="s">
        <v>128</v>
      </c>
      <c r="FC34" s="158" t="s">
        <v>128</v>
      </c>
      <c r="FD34" s="158" t="s">
        <v>128</v>
      </c>
      <c r="FE34" s="158" t="s">
        <v>128</v>
      </c>
      <c r="FF34" s="158" t="s">
        <v>128</v>
      </c>
      <c r="FG34" s="158" t="s">
        <v>128</v>
      </c>
      <c r="FH34" s="158" t="s">
        <v>128</v>
      </c>
      <c r="FI34" s="158" t="s">
        <v>128</v>
      </c>
      <c r="FJ34" s="158" t="s">
        <v>128</v>
      </c>
      <c r="FK34" s="158" t="s">
        <v>128</v>
      </c>
      <c r="FL34" s="158" t="s">
        <v>128</v>
      </c>
      <c r="FM34" s="158" t="s">
        <v>128</v>
      </c>
      <c r="FN34" s="158" t="s">
        <v>128</v>
      </c>
      <c r="FO34" s="158" t="s">
        <v>128</v>
      </c>
      <c r="FP34" s="158" t="s">
        <v>128</v>
      </c>
      <c r="FQ34" s="158" t="s">
        <v>128</v>
      </c>
      <c r="FR34" s="158" t="s">
        <v>128</v>
      </c>
      <c r="FS34" s="158" t="s">
        <v>128</v>
      </c>
      <c r="FT34" s="158" t="s">
        <v>128</v>
      </c>
      <c r="FU34" s="158" t="s">
        <v>128</v>
      </c>
      <c r="FV34" s="158" t="s">
        <v>128</v>
      </c>
      <c r="FW34" s="158" t="s">
        <v>128</v>
      </c>
      <c r="FX34" s="158" t="s">
        <v>128</v>
      </c>
      <c r="FY34" s="158" t="s">
        <v>128</v>
      </c>
      <c r="FZ34" s="158" t="s">
        <v>128</v>
      </c>
      <c r="GA34" s="158" t="s">
        <v>128</v>
      </c>
      <c r="GB34" s="158" t="s">
        <v>128</v>
      </c>
      <c r="GC34" s="158" t="s">
        <v>128</v>
      </c>
      <c r="GD34" s="158" t="s">
        <v>128</v>
      </c>
      <c r="GE34" s="158" t="s">
        <v>128</v>
      </c>
      <c r="GF34" s="158" t="s">
        <v>128</v>
      </c>
      <c r="GG34" s="158" t="s">
        <v>128</v>
      </c>
      <c r="GH34" s="158" t="s">
        <v>128</v>
      </c>
      <c r="GI34" s="158" t="s">
        <v>128</v>
      </c>
      <c r="GJ34" s="158" t="s">
        <v>128</v>
      </c>
      <c r="GK34" s="158" t="s">
        <v>128</v>
      </c>
      <c r="GL34" s="158" t="s">
        <v>128</v>
      </c>
      <c r="GM34" s="158" t="s">
        <v>128</v>
      </c>
      <c r="GN34" s="158" t="s">
        <v>128</v>
      </c>
      <c r="GO34" s="158" t="s">
        <v>128</v>
      </c>
      <c r="GP34" s="158" t="s">
        <v>128</v>
      </c>
      <c r="GQ34" s="158" t="s">
        <v>128</v>
      </c>
      <c r="GR34" s="158" t="s">
        <v>128</v>
      </c>
      <c r="GS34" s="158" t="s">
        <v>128</v>
      </c>
      <c r="GT34" s="158" t="s">
        <v>128</v>
      </c>
      <c r="GU34" s="158" t="s">
        <v>128</v>
      </c>
      <c r="GV34" s="158" t="s">
        <v>128</v>
      </c>
      <c r="GW34" s="158" t="s">
        <v>128</v>
      </c>
      <c r="GX34" s="158" t="s">
        <v>128</v>
      </c>
      <c r="GY34" s="158" t="s">
        <v>128</v>
      </c>
      <c r="GZ34" s="158" t="s">
        <v>128</v>
      </c>
      <c r="HA34" s="158" t="s">
        <v>128</v>
      </c>
      <c r="HB34" s="158" t="s">
        <v>128</v>
      </c>
      <c r="HC34" s="158" t="s">
        <v>128</v>
      </c>
      <c r="HD34" s="158" t="s">
        <v>128</v>
      </c>
      <c r="HE34" s="158" t="s">
        <v>128</v>
      </c>
      <c r="HF34" s="158" t="s">
        <v>128</v>
      </c>
      <c r="HG34" s="158" t="s">
        <v>128</v>
      </c>
      <c r="HH34" s="158" t="s">
        <v>128</v>
      </c>
      <c r="HI34" s="158" t="s">
        <v>128</v>
      </c>
      <c r="HJ34" s="158" t="s">
        <v>128</v>
      </c>
      <c r="HK34" s="158" t="s">
        <v>128</v>
      </c>
      <c r="HL34" s="158" t="s">
        <v>128</v>
      </c>
      <c r="HM34" s="158" t="s">
        <v>128</v>
      </c>
      <c r="HN34" s="158" t="s">
        <v>128</v>
      </c>
      <c r="HO34" s="158" t="s">
        <v>128</v>
      </c>
      <c r="HP34" s="158" t="s">
        <v>128</v>
      </c>
      <c r="HQ34" s="158" t="s">
        <v>128</v>
      </c>
      <c r="HR34" s="158" t="s">
        <v>128</v>
      </c>
      <c r="HS34" s="158" t="s">
        <v>128</v>
      </c>
      <c r="HT34" s="158" t="s">
        <v>128</v>
      </c>
      <c r="HU34" s="158" t="s">
        <v>128</v>
      </c>
      <c r="HV34" s="158" t="s">
        <v>128</v>
      </c>
      <c r="HW34" s="158" t="s">
        <v>128</v>
      </c>
      <c r="HX34" s="158" t="s">
        <v>128</v>
      </c>
      <c r="HY34" s="158" t="s">
        <v>128</v>
      </c>
      <c r="HZ34" s="158" t="s">
        <v>128</v>
      </c>
      <c r="IA34" s="158" t="s">
        <v>128</v>
      </c>
      <c r="IB34" s="158" t="s">
        <v>128</v>
      </c>
      <c r="IC34" s="158" t="s">
        <v>128</v>
      </c>
      <c r="ID34" s="158" t="s">
        <v>128</v>
      </c>
      <c r="IE34" s="158" t="s">
        <v>128</v>
      </c>
      <c r="IF34" s="158" t="s">
        <v>128</v>
      </c>
      <c r="IG34" s="158" t="s">
        <v>128</v>
      </c>
      <c r="IH34" s="158" t="s">
        <v>128</v>
      </c>
      <c r="II34" s="158" t="s">
        <v>128</v>
      </c>
      <c r="IJ34" s="158" t="s">
        <v>128</v>
      </c>
      <c r="IK34" s="158" t="s">
        <v>128</v>
      </c>
      <c r="IL34" s="158" t="s">
        <v>128</v>
      </c>
      <c r="IM34" s="158" t="s">
        <v>128</v>
      </c>
      <c r="IN34" s="158" t="s">
        <v>128</v>
      </c>
      <c r="IO34" s="158" t="s">
        <v>128</v>
      </c>
      <c r="IP34" s="158" t="s">
        <v>128</v>
      </c>
      <c r="IQ34" s="158" t="s">
        <v>128</v>
      </c>
      <c r="IR34" s="158" t="s">
        <v>128</v>
      </c>
      <c r="IS34" s="158" t="s">
        <v>128</v>
      </c>
      <c r="IT34" s="158" t="s">
        <v>128</v>
      </c>
      <c r="IU34" s="158" t="s">
        <v>128</v>
      </c>
      <c r="IV34" s="158" t="s">
        <v>128</v>
      </c>
      <c r="IW34" s="158" t="s">
        <v>128</v>
      </c>
      <c r="IX34" s="158" t="s">
        <v>128</v>
      </c>
      <c r="IY34" s="158" t="s">
        <v>128</v>
      </c>
      <c r="IZ34" s="158" t="s">
        <v>128</v>
      </c>
      <c r="JA34" s="158" t="s">
        <v>128</v>
      </c>
      <c r="JB34" s="158" t="s">
        <v>128</v>
      </c>
      <c r="JC34" s="158" t="s">
        <v>128</v>
      </c>
      <c r="JD34" s="158" t="s">
        <v>128</v>
      </c>
      <c r="JE34" s="158" t="s">
        <v>128</v>
      </c>
      <c r="JF34" s="158" t="s">
        <v>128</v>
      </c>
      <c r="JG34" s="158" t="s">
        <v>128</v>
      </c>
      <c r="JH34" s="158" t="s">
        <v>128</v>
      </c>
      <c r="JI34" s="158" t="s">
        <v>128</v>
      </c>
      <c r="JJ34" s="158" t="s">
        <v>128</v>
      </c>
      <c r="JK34" s="158" t="s">
        <v>128</v>
      </c>
      <c r="JL34" s="158" t="s">
        <v>128</v>
      </c>
      <c r="JM34" s="158" t="s">
        <v>128</v>
      </c>
      <c r="JN34" s="158" t="s">
        <v>128</v>
      </c>
      <c r="JO34" s="158" t="s">
        <v>128</v>
      </c>
      <c r="JP34" s="158" t="s">
        <v>128</v>
      </c>
      <c r="JQ34" s="158" t="s">
        <v>128</v>
      </c>
      <c r="JR34" s="158" t="s">
        <v>128</v>
      </c>
      <c r="JS34" s="158" t="s">
        <v>128</v>
      </c>
      <c r="JT34" s="158" t="s">
        <v>128</v>
      </c>
      <c r="JU34" s="158" t="s">
        <v>128</v>
      </c>
      <c r="JV34" s="158" t="s">
        <v>128</v>
      </c>
      <c r="JW34" s="158" t="s">
        <v>128</v>
      </c>
      <c r="JX34" s="158" t="s">
        <v>128</v>
      </c>
      <c r="JY34" s="158" t="s">
        <v>128</v>
      </c>
      <c r="JZ34" s="158" t="s">
        <v>128</v>
      </c>
      <c r="KA34" s="158" t="s">
        <v>128</v>
      </c>
      <c r="KB34" s="158" t="s">
        <v>128</v>
      </c>
      <c r="KC34" s="158" t="s">
        <v>128</v>
      </c>
      <c r="KD34" s="158" t="s">
        <v>128</v>
      </c>
      <c r="KE34" s="158" t="s">
        <v>128</v>
      </c>
      <c r="KF34" s="158" t="s">
        <v>128</v>
      </c>
      <c r="KG34" s="158" t="s">
        <v>128</v>
      </c>
      <c r="KH34" s="158" t="s">
        <v>128</v>
      </c>
      <c r="KI34" s="158" t="s">
        <v>128</v>
      </c>
      <c r="KJ34" s="158" t="s">
        <v>128</v>
      </c>
      <c r="KK34" s="158" t="s">
        <v>128</v>
      </c>
      <c r="KL34" s="158" t="s">
        <v>128</v>
      </c>
      <c r="KM34" s="158" t="s">
        <v>128</v>
      </c>
      <c r="KN34" s="158" t="s">
        <v>128</v>
      </c>
      <c r="KO34" s="158" t="s">
        <v>128</v>
      </c>
      <c r="KP34" s="158" t="s">
        <v>128</v>
      </c>
      <c r="KQ34" s="158" t="s">
        <v>128</v>
      </c>
      <c r="KR34" s="158" t="s">
        <v>128</v>
      </c>
      <c r="KS34" s="158" t="s">
        <v>128</v>
      </c>
      <c r="KT34" s="158" t="s">
        <v>128</v>
      </c>
      <c r="KU34" s="158" t="s">
        <v>128</v>
      </c>
      <c r="KV34" s="158" t="s">
        <v>128</v>
      </c>
      <c r="KW34" s="158" t="s">
        <v>128</v>
      </c>
      <c r="KX34" s="158" t="s">
        <v>128</v>
      </c>
      <c r="KY34" s="158" t="s">
        <v>128</v>
      </c>
      <c r="KZ34" s="158" t="s">
        <v>128</v>
      </c>
      <c r="LA34" s="158" t="s">
        <v>128</v>
      </c>
      <c r="LB34" s="158" t="s">
        <v>128</v>
      </c>
      <c r="LC34" s="158" t="s">
        <v>128</v>
      </c>
      <c r="LD34" s="158" t="s">
        <v>128</v>
      </c>
      <c r="LE34" s="158" t="s">
        <v>128</v>
      </c>
      <c r="LF34" s="158" t="s">
        <v>128</v>
      </c>
      <c r="LG34" s="158" t="s">
        <v>128</v>
      </c>
      <c r="LH34" s="158" t="s">
        <v>128</v>
      </c>
      <c r="LI34" s="158" t="s">
        <v>128</v>
      </c>
      <c r="LJ34" s="158" t="s">
        <v>128</v>
      </c>
      <c r="LK34" s="158" t="s">
        <v>128</v>
      </c>
      <c r="LL34" s="158" t="s">
        <v>128</v>
      </c>
      <c r="LM34" s="158" t="s">
        <v>128</v>
      </c>
      <c r="LN34" s="158" t="s">
        <v>128</v>
      </c>
      <c r="LO34" s="158" t="s">
        <v>128</v>
      </c>
      <c r="LP34" s="158" t="s">
        <v>128</v>
      </c>
      <c r="LQ34" s="158" t="s">
        <v>128</v>
      </c>
      <c r="LR34" s="158" t="s">
        <v>128</v>
      </c>
      <c r="LS34" s="158" t="s">
        <v>128</v>
      </c>
      <c r="LT34" s="158" t="s">
        <v>128</v>
      </c>
      <c r="LU34" s="158" t="s">
        <v>128</v>
      </c>
      <c r="LV34" s="158" t="s">
        <v>128</v>
      </c>
      <c r="LW34" s="158" t="s">
        <v>128</v>
      </c>
      <c r="LX34" s="158" t="s">
        <v>128</v>
      </c>
      <c r="LY34" s="158" t="s">
        <v>128</v>
      </c>
      <c r="LZ34" s="158" t="s">
        <v>128</v>
      </c>
      <c r="MA34" s="158" t="s">
        <v>128</v>
      </c>
      <c r="MB34" s="158" t="s">
        <v>128</v>
      </c>
      <c r="MC34" s="158" t="s">
        <v>128</v>
      </c>
      <c r="MD34" s="158" t="s">
        <v>128</v>
      </c>
      <c r="ME34" s="158" t="s">
        <v>128</v>
      </c>
      <c r="MF34" s="158" t="s">
        <v>128</v>
      </c>
      <c r="MG34" s="158" t="s">
        <v>128</v>
      </c>
      <c r="MH34" s="158" t="s">
        <v>128</v>
      </c>
      <c r="MI34" s="158" t="s">
        <v>128</v>
      </c>
      <c r="MJ34" s="158" t="s">
        <v>128</v>
      </c>
      <c r="MK34" s="158" t="s">
        <v>128</v>
      </c>
      <c r="ML34" s="158" t="s">
        <v>128</v>
      </c>
      <c r="MM34" s="158" t="s">
        <v>128</v>
      </c>
      <c r="MN34" s="158" t="s">
        <v>128</v>
      </c>
      <c r="MO34" s="158" t="s">
        <v>128</v>
      </c>
      <c r="MP34" s="158" t="s">
        <v>128</v>
      </c>
      <c r="MQ34" s="158" t="s">
        <v>128</v>
      </c>
      <c r="MR34" s="158" t="s">
        <v>128</v>
      </c>
      <c r="MS34" s="158" t="s">
        <v>128</v>
      </c>
      <c r="MT34" s="158" t="s">
        <v>128</v>
      </c>
      <c r="MU34" s="158" t="s">
        <v>128</v>
      </c>
      <c r="MV34" s="158" t="s">
        <v>128</v>
      </c>
      <c r="MW34" s="158" t="s">
        <v>128</v>
      </c>
      <c r="MX34" s="158" t="s">
        <v>128</v>
      </c>
      <c r="MY34" s="158" t="s">
        <v>128</v>
      </c>
      <c r="MZ34" s="158" t="s">
        <v>128</v>
      </c>
      <c r="NA34" s="158" t="s">
        <v>128</v>
      </c>
      <c r="NB34" s="158" t="s">
        <v>128</v>
      </c>
      <c r="NC34" s="158" t="s">
        <v>128</v>
      </c>
      <c r="ND34" s="158" t="s">
        <v>128</v>
      </c>
      <c r="NE34" s="158" t="s">
        <v>128</v>
      </c>
      <c r="NF34" s="158" t="s">
        <v>128</v>
      </c>
      <c r="NG34" s="158" t="s">
        <v>128</v>
      </c>
      <c r="NH34" s="158" t="s">
        <v>128</v>
      </c>
      <c r="NI34" s="158" t="s">
        <v>128</v>
      </c>
      <c r="NJ34" s="158" t="s">
        <v>128</v>
      </c>
      <c r="NK34" s="158" t="s">
        <v>128</v>
      </c>
      <c r="NL34" s="158" t="s">
        <v>128</v>
      </c>
      <c r="NM34" s="158" t="s">
        <v>128</v>
      </c>
      <c r="NN34" s="158" t="s">
        <v>128</v>
      </c>
      <c r="NO34" s="158" t="s">
        <v>128</v>
      </c>
      <c r="NP34" s="158" t="s">
        <v>128</v>
      </c>
      <c r="NQ34" s="158" t="s">
        <v>128</v>
      </c>
      <c r="NR34" s="158" t="s">
        <v>128</v>
      </c>
      <c r="NS34" s="158" t="s">
        <v>128</v>
      </c>
      <c r="NT34" s="158" t="s">
        <v>128</v>
      </c>
      <c r="NU34" s="158" t="s">
        <v>128</v>
      </c>
      <c r="NV34" s="158" t="s">
        <v>128</v>
      </c>
      <c r="NW34" s="158" t="s">
        <v>128</v>
      </c>
      <c r="NX34" s="158" t="s">
        <v>128</v>
      </c>
      <c r="NY34" s="158" t="s">
        <v>128</v>
      </c>
      <c r="NZ34" s="158" t="s">
        <v>128</v>
      </c>
      <c r="OA34" s="158" t="s">
        <v>128</v>
      </c>
      <c r="OB34" s="158" t="s">
        <v>128</v>
      </c>
      <c r="OC34" s="158" t="s">
        <v>128</v>
      </c>
      <c r="OD34" s="158" t="s">
        <v>128</v>
      </c>
      <c r="OE34" s="170" t="s">
        <v>128</v>
      </c>
      <c r="OF34" s="181"/>
      <c r="OG34" s="174">
        <f t="shared" si="9"/>
        <v>40.4</v>
      </c>
      <c r="OH34" s="66" t="str">
        <f t="shared" si="10"/>
        <v>kg/GJ delivered</v>
      </c>
      <c r="OI34" s="126">
        <f t="shared" si="11"/>
        <v>0.84</v>
      </c>
      <c r="OJ34" s="66" t="str">
        <f t="shared" si="12"/>
        <v>kg/GJ delivered</v>
      </c>
      <c r="OK34" s="66" t="str">
        <f t="shared" si="13"/>
        <v/>
      </c>
      <c r="OL34" s="66" t="str">
        <f t="shared" si="14"/>
        <v/>
      </c>
      <c r="OM34" s="159">
        <f t="shared" si="15"/>
        <v>320</v>
      </c>
      <c r="ON34" s="66" t="str">
        <f t="shared" si="16"/>
        <v>kg/GJ delivered</v>
      </c>
      <c r="OO34" s="118">
        <f t="shared" si="17"/>
        <v>1.6</v>
      </c>
      <c r="OP34" s="66" t="str">
        <f t="shared" si="18"/>
        <v>kg/GJ delivered</v>
      </c>
      <c r="OQ34" s="118">
        <f t="shared" si="19"/>
        <v>2.5</v>
      </c>
      <c r="OR34" s="66" t="str">
        <f t="shared" si="20"/>
        <v>kg/GJ delivered</v>
      </c>
      <c r="OS34" s="66" t="str">
        <f t="shared" si="21"/>
        <v/>
      </c>
      <c r="OT34" s="66" t="str">
        <f t="shared" si="22"/>
        <v/>
      </c>
      <c r="OU34" s="66" t="str">
        <f t="shared" si="23"/>
        <v/>
      </c>
      <c r="OV34" s="66" t="str">
        <f t="shared" si="24"/>
        <v/>
      </c>
      <c r="OW34" s="66" t="str">
        <f t="shared" si="25"/>
        <v/>
      </c>
      <c r="OX34" s="66" t="str">
        <f t="shared" si="26"/>
        <v/>
      </c>
      <c r="OY34" s="66" t="str">
        <f t="shared" si="27"/>
        <v/>
      </c>
      <c r="OZ34" s="66" t="str">
        <f t="shared" si="28"/>
        <v/>
      </c>
      <c r="PA34" s="66" t="str">
        <f t="shared" si="29"/>
        <v/>
      </c>
      <c r="PB34" s="66" t="str">
        <f t="shared" si="30"/>
        <v/>
      </c>
      <c r="PC34" s="66" t="str">
        <f t="shared" si="31"/>
        <v/>
      </c>
      <c r="PD34" s="66" t="str">
        <f t="shared" si="32"/>
        <v/>
      </c>
      <c r="PE34" s="66" t="str">
        <f t="shared" si="33"/>
        <v/>
      </c>
      <c r="PF34" s="66" t="str">
        <f t="shared" si="34"/>
        <v/>
      </c>
      <c r="PG34" s="66" t="str">
        <f t="shared" si="35"/>
        <v/>
      </c>
      <c r="PH34" s="66" t="str">
        <f t="shared" si="36"/>
        <v/>
      </c>
      <c r="PI34" s="66" t="str">
        <f t="shared" si="37"/>
        <v/>
      </c>
      <c r="PJ34" s="66" t="str">
        <f t="shared" si="38"/>
        <v/>
      </c>
      <c r="PK34" s="66" t="str">
        <f t="shared" si="39"/>
        <v/>
      </c>
      <c r="PL34" s="66" t="str">
        <f t="shared" si="40"/>
        <v/>
      </c>
      <c r="PM34" s="66" t="str">
        <f t="shared" si="41"/>
        <v/>
      </c>
      <c r="PN34" s="66" t="str">
        <f t="shared" si="42"/>
        <v/>
      </c>
      <c r="PO34" s="66" t="str">
        <f t="shared" si="43"/>
        <v/>
      </c>
      <c r="PP34" s="66" t="str">
        <f t="shared" si="44"/>
        <v/>
      </c>
      <c r="PQ34" s="66" t="str">
        <f t="shared" si="45"/>
        <v/>
      </c>
      <c r="PR34" s="66" t="str">
        <f t="shared" si="46"/>
        <v/>
      </c>
      <c r="PS34" s="66" t="str">
        <f t="shared" si="47"/>
        <v/>
      </c>
      <c r="PT34" s="66" t="str">
        <f t="shared" si="48"/>
        <v/>
      </c>
      <c r="PU34" s="66" t="str">
        <f t="shared" si="49"/>
        <v/>
      </c>
      <c r="PV34" s="66" t="str">
        <f t="shared" si="50"/>
        <v/>
      </c>
      <c r="PW34" s="66" t="str">
        <f t="shared" si="51"/>
        <v/>
      </c>
      <c r="PX34" s="66" t="str">
        <f t="shared" si="52"/>
        <v/>
      </c>
      <c r="PY34" s="66" t="str">
        <f t="shared" si="53"/>
        <v/>
      </c>
      <c r="PZ34" s="66" t="str">
        <f t="shared" si="54"/>
        <v/>
      </c>
      <c r="QA34" s="66" t="str">
        <f t="shared" si="55"/>
        <v/>
      </c>
      <c r="QB34" s="66" t="str">
        <f t="shared" si="56"/>
        <v/>
      </c>
      <c r="QC34" s="66" t="str">
        <f t="shared" si="57"/>
        <v/>
      </c>
      <c r="QD34" s="66" t="str">
        <f t="shared" si="58"/>
        <v/>
      </c>
      <c r="QE34" s="66" t="str">
        <f t="shared" si="59"/>
        <v/>
      </c>
      <c r="QF34" s="66" t="str">
        <f t="shared" si="60"/>
        <v/>
      </c>
      <c r="QG34" s="66" t="str">
        <f t="shared" si="61"/>
        <v/>
      </c>
      <c r="QH34" s="66" t="str">
        <f t="shared" si="62"/>
        <v/>
      </c>
      <c r="QI34" s="66" t="str">
        <f t="shared" si="63"/>
        <v/>
      </c>
      <c r="QJ34" s="66" t="str">
        <f t="shared" si="64"/>
        <v/>
      </c>
      <c r="QK34" s="66" t="str">
        <f t="shared" si="65"/>
        <v/>
      </c>
      <c r="QL34" s="66" t="str">
        <f t="shared" si="66"/>
        <v/>
      </c>
      <c r="QM34" s="66" t="str">
        <f t="shared" si="67"/>
        <v/>
      </c>
      <c r="QN34" s="66" t="str">
        <f t="shared" si="68"/>
        <v/>
      </c>
      <c r="QO34" s="66" t="str">
        <f t="shared" si="69"/>
        <v/>
      </c>
      <c r="QP34" s="66" t="str">
        <f t="shared" si="70"/>
        <v/>
      </c>
      <c r="QQ34" s="66" t="str">
        <f t="shared" si="71"/>
        <v/>
      </c>
      <c r="QR34" s="66" t="str">
        <f t="shared" si="72"/>
        <v/>
      </c>
      <c r="QS34" s="66" t="str">
        <f t="shared" si="73"/>
        <v/>
      </c>
      <c r="QT34" s="66" t="str">
        <f t="shared" si="74"/>
        <v/>
      </c>
      <c r="QU34" s="66" t="str">
        <f t="shared" si="75"/>
        <v/>
      </c>
      <c r="QV34" s="66" t="str">
        <f t="shared" si="76"/>
        <v/>
      </c>
      <c r="QW34" s="66" t="str">
        <f t="shared" si="77"/>
        <v/>
      </c>
      <c r="QX34" s="66" t="str">
        <f t="shared" si="78"/>
        <v/>
      </c>
      <c r="QY34" s="66" t="str">
        <f t="shared" si="79"/>
        <v/>
      </c>
      <c r="QZ34" s="66" t="str">
        <f t="shared" si="80"/>
        <v/>
      </c>
      <c r="RA34" s="66" t="str">
        <f t="shared" si="81"/>
        <v/>
      </c>
      <c r="RB34" s="66" t="str">
        <f t="shared" si="82"/>
        <v/>
      </c>
      <c r="RC34" s="66" t="str">
        <f t="shared" si="83"/>
        <v/>
      </c>
      <c r="RD34" s="66" t="str">
        <f t="shared" si="84"/>
        <v/>
      </c>
      <c r="RE34" s="66" t="str">
        <f t="shared" si="85"/>
        <v/>
      </c>
      <c r="RF34" s="66" t="str">
        <f t="shared" si="86"/>
        <v/>
      </c>
      <c r="RG34" s="66" t="str">
        <f t="shared" si="87"/>
        <v/>
      </c>
      <c r="RH34" s="66" t="str">
        <f t="shared" si="88"/>
        <v/>
      </c>
      <c r="RI34" s="66" t="str">
        <f t="shared" si="89"/>
        <v/>
      </c>
      <c r="RJ34" s="66" t="str">
        <f t="shared" si="90"/>
        <v/>
      </c>
      <c r="RK34" s="66" t="str">
        <f t="shared" si="91"/>
        <v/>
      </c>
      <c r="RL34" s="66" t="str">
        <f t="shared" si="92"/>
        <v/>
      </c>
      <c r="RM34" s="66" t="str">
        <f t="shared" si="93"/>
        <v/>
      </c>
      <c r="RN34" s="66" t="str">
        <f t="shared" si="94"/>
        <v/>
      </c>
      <c r="RO34" s="66" t="str">
        <f t="shared" si="95"/>
        <v/>
      </c>
      <c r="RP34" s="66" t="str">
        <f t="shared" si="96"/>
        <v/>
      </c>
      <c r="RQ34" s="66" t="str">
        <f t="shared" si="97"/>
        <v/>
      </c>
      <c r="RR34" s="66" t="str">
        <f t="shared" si="98"/>
        <v/>
      </c>
      <c r="RS34" s="66" t="str">
        <f t="shared" si="99"/>
        <v/>
      </c>
      <c r="RT34" s="66" t="str">
        <f t="shared" si="100"/>
        <v/>
      </c>
      <c r="RU34" s="66" t="str">
        <f t="shared" si="101"/>
        <v/>
      </c>
      <c r="RV34" s="66" t="str">
        <f t="shared" si="102"/>
        <v/>
      </c>
      <c r="RW34" s="66" t="str">
        <f t="shared" si="103"/>
        <v/>
      </c>
      <c r="RX34" s="66" t="str">
        <f t="shared" si="104"/>
        <v/>
      </c>
      <c r="RY34" s="66" t="str">
        <f t="shared" si="105"/>
        <v/>
      </c>
      <c r="RZ34" s="66" t="str">
        <f t="shared" si="106"/>
        <v/>
      </c>
      <c r="SA34" s="66" t="str">
        <f t="shared" si="107"/>
        <v/>
      </c>
      <c r="SB34" s="66" t="str">
        <f t="shared" si="108"/>
        <v/>
      </c>
      <c r="SC34" s="66" t="str">
        <f t="shared" si="109"/>
        <v/>
      </c>
      <c r="SD34" s="66" t="str">
        <f t="shared" si="110"/>
        <v/>
      </c>
      <c r="SE34" s="66" t="str">
        <f t="shared" si="111"/>
        <v/>
      </c>
      <c r="SF34" s="66" t="str">
        <f t="shared" si="112"/>
        <v/>
      </c>
      <c r="SG34" s="66" t="str">
        <f t="shared" si="113"/>
        <v/>
      </c>
      <c r="SH34" s="66" t="str">
        <f t="shared" si="114"/>
        <v/>
      </c>
      <c r="SI34" s="66" t="str">
        <f t="shared" si="115"/>
        <v/>
      </c>
      <c r="SJ34" s="66" t="str">
        <f t="shared" si="116"/>
        <v/>
      </c>
      <c r="SK34" s="66" t="str">
        <f t="shared" si="117"/>
        <v/>
      </c>
      <c r="SL34" s="66" t="str">
        <f t="shared" si="118"/>
        <v/>
      </c>
      <c r="SM34" s="66" t="str">
        <f t="shared" si="119"/>
        <v/>
      </c>
      <c r="SN34" s="66" t="str">
        <f t="shared" si="120"/>
        <v/>
      </c>
      <c r="SO34" s="66" t="str">
        <f t="shared" si="121"/>
        <v/>
      </c>
      <c r="SP34" s="66" t="str">
        <f t="shared" si="122"/>
        <v/>
      </c>
      <c r="SQ34" s="66" t="str">
        <f t="shared" si="123"/>
        <v/>
      </c>
      <c r="SR34" s="66" t="str">
        <f t="shared" si="124"/>
        <v/>
      </c>
      <c r="SS34" s="66" t="str">
        <f t="shared" si="125"/>
        <v/>
      </c>
      <c r="ST34" s="66" t="str">
        <f t="shared" si="126"/>
        <v/>
      </c>
      <c r="SU34" s="66" t="str">
        <f t="shared" si="127"/>
        <v/>
      </c>
      <c r="SV34" s="66" t="str">
        <f t="shared" si="128"/>
        <v/>
      </c>
      <c r="SW34" s="66" t="str">
        <f t="shared" si="129"/>
        <v/>
      </c>
      <c r="SX34" s="66" t="str">
        <f t="shared" si="130"/>
        <v/>
      </c>
      <c r="SY34" s="66" t="str">
        <f t="shared" si="131"/>
        <v/>
      </c>
      <c r="SZ34" s="66" t="str">
        <f t="shared" si="132"/>
        <v/>
      </c>
      <c r="TA34" s="66" t="str">
        <f t="shared" si="133"/>
        <v/>
      </c>
      <c r="TB34" s="66" t="str">
        <f t="shared" si="134"/>
        <v/>
      </c>
      <c r="TC34" s="66" t="str">
        <f t="shared" si="135"/>
        <v/>
      </c>
      <c r="TD34" s="66" t="str">
        <f t="shared" si="136"/>
        <v/>
      </c>
      <c r="TE34" s="66" t="str">
        <f t="shared" si="137"/>
        <v/>
      </c>
      <c r="TF34" s="66" t="str">
        <f t="shared" si="138"/>
        <v/>
      </c>
      <c r="TG34" s="66" t="str">
        <f t="shared" si="139"/>
        <v/>
      </c>
      <c r="TH34" s="66" t="str">
        <f t="shared" si="140"/>
        <v/>
      </c>
      <c r="TI34" s="66" t="str">
        <f t="shared" si="141"/>
        <v/>
      </c>
      <c r="TJ34" s="66" t="str">
        <f t="shared" si="142"/>
        <v/>
      </c>
      <c r="TK34" s="66" t="str">
        <f t="shared" si="143"/>
        <v/>
      </c>
      <c r="TL34" s="66" t="str">
        <f t="shared" si="144"/>
        <v/>
      </c>
      <c r="TM34" s="66" t="str">
        <f t="shared" si="145"/>
        <v/>
      </c>
      <c r="TN34" s="66" t="str">
        <f t="shared" si="146"/>
        <v/>
      </c>
      <c r="TO34" s="66" t="str">
        <f t="shared" si="147"/>
        <v/>
      </c>
      <c r="TP34" s="66" t="str">
        <f t="shared" si="148"/>
        <v/>
      </c>
      <c r="TQ34" s="66" t="str">
        <f t="shared" si="149"/>
        <v/>
      </c>
      <c r="TR34" s="66" t="str">
        <f t="shared" si="150"/>
        <v/>
      </c>
      <c r="TS34" s="66" t="str">
        <f t="shared" si="151"/>
        <v/>
      </c>
      <c r="TT34" s="66" t="str">
        <f t="shared" si="152"/>
        <v/>
      </c>
      <c r="TU34" s="66" t="str">
        <f t="shared" si="153"/>
        <v/>
      </c>
      <c r="TV34" s="66" t="str">
        <f t="shared" si="154"/>
        <v/>
      </c>
      <c r="TW34" s="66" t="str">
        <f t="shared" si="155"/>
        <v/>
      </c>
      <c r="TX34" s="66" t="str">
        <f t="shared" si="156"/>
        <v/>
      </c>
      <c r="TY34" s="66" t="str">
        <f t="shared" si="157"/>
        <v/>
      </c>
      <c r="TZ34" s="66" t="str">
        <f t="shared" si="158"/>
        <v/>
      </c>
      <c r="UA34" s="66" t="str">
        <f t="shared" si="159"/>
        <v/>
      </c>
      <c r="UB34" s="66" t="str">
        <f t="shared" si="160"/>
        <v/>
      </c>
      <c r="UC34" s="66" t="str">
        <f t="shared" si="161"/>
        <v/>
      </c>
      <c r="UD34" s="66" t="str">
        <f t="shared" si="162"/>
        <v/>
      </c>
      <c r="UE34" s="66" t="str">
        <f t="shared" si="163"/>
        <v/>
      </c>
      <c r="UF34" s="66" t="str">
        <f t="shared" si="164"/>
        <v/>
      </c>
      <c r="UG34" s="66" t="str">
        <f t="shared" si="165"/>
        <v/>
      </c>
      <c r="UH34" s="66" t="str">
        <f t="shared" si="166"/>
        <v/>
      </c>
      <c r="UI34" s="66" t="str">
        <f t="shared" si="167"/>
        <v/>
      </c>
      <c r="UJ34" s="66" t="str">
        <f t="shared" si="168"/>
        <v/>
      </c>
      <c r="UK34" s="66" t="str">
        <f t="shared" si="169"/>
        <v/>
      </c>
      <c r="UL34" s="66" t="str">
        <f t="shared" si="170"/>
        <v/>
      </c>
      <c r="UM34" s="66" t="str">
        <f t="shared" si="171"/>
        <v/>
      </c>
      <c r="UN34" s="66" t="str">
        <f t="shared" si="172"/>
        <v/>
      </c>
      <c r="UO34" s="66" t="str">
        <f t="shared" si="173"/>
        <v/>
      </c>
      <c r="UP34" s="66" t="str">
        <f t="shared" si="174"/>
        <v/>
      </c>
      <c r="UQ34" s="66" t="str">
        <f t="shared" si="175"/>
        <v/>
      </c>
      <c r="UR34" s="66" t="str">
        <f t="shared" si="176"/>
        <v/>
      </c>
      <c r="US34" s="66" t="str">
        <f t="shared" si="177"/>
        <v/>
      </c>
      <c r="UT34" s="66" t="str">
        <f t="shared" si="178"/>
        <v/>
      </c>
      <c r="UU34" s="66" t="str">
        <f t="shared" si="179"/>
        <v/>
      </c>
      <c r="UV34" s="66" t="str">
        <f t="shared" si="180"/>
        <v/>
      </c>
      <c r="UW34" s="66" t="str">
        <f t="shared" si="181"/>
        <v/>
      </c>
      <c r="UX34" s="66" t="str">
        <f t="shared" si="182"/>
        <v/>
      </c>
      <c r="UY34" s="66" t="str">
        <f t="shared" si="183"/>
        <v/>
      </c>
      <c r="UZ34" s="66" t="str">
        <f t="shared" si="184"/>
        <v/>
      </c>
      <c r="VA34" s="66" t="str">
        <f t="shared" si="185"/>
        <v/>
      </c>
      <c r="VB34" s="66" t="str">
        <f t="shared" si="186"/>
        <v/>
      </c>
      <c r="VC34" s="66" t="str">
        <f t="shared" si="187"/>
        <v/>
      </c>
      <c r="VD34" s="66" t="str">
        <f t="shared" si="188"/>
        <v/>
      </c>
      <c r="VE34" s="66" t="str">
        <f t="shared" si="189"/>
        <v/>
      </c>
      <c r="VF34" s="66" t="str">
        <f t="shared" si="190"/>
        <v/>
      </c>
      <c r="VG34" s="66" t="str">
        <f t="shared" si="191"/>
        <v/>
      </c>
      <c r="VH34" s="66" t="str">
        <f t="shared" si="192"/>
        <v/>
      </c>
      <c r="VI34" s="66" t="str">
        <f t="shared" si="193"/>
        <v/>
      </c>
      <c r="VJ34" s="66" t="str">
        <f t="shared" si="194"/>
        <v/>
      </c>
      <c r="VK34" s="66" t="str">
        <f t="shared" si="195"/>
        <v/>
      </c>
      <c r="VL34" s="66" t="str">
        <f t="shared" si="196"/>
        <v/>
      </c>
      <c r="VM34" s="66" t="str">
        <f t="shared" si="197"/>
        <v/>
      </c>
      <c r="VN34" s="66" t="str">
        <f t="shared" si="198"/>
        <v/>
      </c>
      <c r="VO34" s="66" t="str">
        <f t="shared" si="199"/>
        <v/>
      </c>
      <c r="VP34" s="66" t="str">
        <f t="shared" si="200"/>
        <v/>
      </c>
      <c r="VQ34" s="66" t="str">
        <f t="shared" si="201"/>
        <v/>
      </c>
      <c r="VR34" s="66" t="str">
        <f t="shared" si="202"/>
        <v/>
      </c>
      <c r="VS34" s="66" t="str">
        <f t="shared" si="203"/>
        <v/>
      </c>
      <c r="VT34" s="66" t="str">
        <f t="shared" si="204"/>
        <v/>
      </c>
      <c r="VU34" s="66" t="str">
        <f t="shared" si="205"/>
        <v/>
      </c>
      <c r="VV34" s="66" t="str">
        <f t="shared" si="206"/>
        <v/>
      </c>
      <c r="VW34" s="66" t="str">
        <f t="shared" si="207"/>
        <v/>
      </c>
      <c r="VX34" s="66" t="str">
        <f t="shared" si="208"/>
        <v/>
      </c>
      <c r="VY34" s="66" t="str">
        <f t="shared" si="209"/>
        <v/>
      </c>
      <c r="VZ34" s="66" t="str">
        <f t="shared" si="210"/>
        <v/>
      </c>
      <c r="WA34" s="66" t="str">
        <f t="shared" si="211"/>
        <v/>
      </c>
      <c r="WB34" s="66" t="str">
        <f t="shared" si="212"/>
        <v/>
      </c>
      <c r="WC34" s="66" t="str">
        <f t="shared" si="213"/>
        <v/>
      </c>
      <c r="WD34" s="66" t="str">
        <f t="shared" si="214"/>
        <v/>
      </c>
      <c r="WE34" s="66" t="str">
        <f t="shared" si="215"/>
        <v/>
      </c>
      <c r="WF34" s="66" t="str">
        <f t="shared" si="216"/>
        <v/>
      </c>
      <c r="WG34" s="66" t="str">
        <f t="shared" si="217"/>
        <v/>
      </c>
      <c r="WH34" s="66" t="str">
        <f t="shared" si="218"/>
        <v/>
      </c>
      <c r="WI34" s="66" t="str">
        <f t="shared" si="219"/>
        <v/>
      </c>
      <c r="WJ34" s="66" t="str">
        <f t="shared" si="220"/>
        <v/>
      </c>
      <c r="WK34" s="66" t="str">
        <f t="shared" si="221"/>
        <v/>
      </c>
      <c r="WL34" s="66" t="str">
        <f t="shared" si="222"/>
        <v/>
      </c>
      <c r="WM34" s="66" t="str">
        <f t="shared" si="223"/>
        <v/>
      </c>
      <c r="WN34" s="66" t="str">
        <f t="shared" si="224"/>
        <v/>
      </c>
      <c r="WO34" s="66" t="str">
        <f t="shared" si="225"/>
        <v/>
      </c>
      <c r="WP34" s="66" t="str">
        <f t="shared" si="226"/>
        <v/>
      </c>
      <c r="WQ34" s="66" t="str">
        <f t="shared" si="227"/>
        <v/>
      </c>
      <c r="WR34" s="66" t="str">
        <f t="shared" si="228"/>
        <v/>
      </c>
      <c r="WS34" s="66" t="str">
        <f t="shared" si="229"/>
        <v/>
      </c>
      <c r="WT34" s="66" t="str">
        <f t="shared" si="230"/>
        <v/>
      </c>
      <c r="WU34" s="66" t="str">
        <f t="shared" si="231"/>
        <v/>
      </c>
      <c r="WV34" s="66" t="str">
        <f t="shared" si="232"/>
        <v/>
      </c>
      <c r="WW34" s="66" t="str">
        <f t="shared" si="233"/>
        <v/>
      </c>
      <c r="WX34" s="66" t="str">
        <f t="shared" si="234"/>
        <v/>
      </c>
      <c r="WY34" s="66" t="str">
        <f t="shared" si="235"/>
        <v/>
      </c>
      <c r="WZ34" s="66" t="str">
        <f t="shared" si="236"/>
        <v/>
      </c>
      <c r="XA34" s="66" t="str">
        <f t="shared" si="237"/>
        <v/>
      </c>
      <c r="XB34" s="66" t="str">
        <f t="shared" si="238"/>
        <v/>
      </c>
      <c r="XC34" s="66" t="str">
        <f t="shared" si="239"/>
        <v/>
      </c>
      <c r="XD34" s="66" t="str">
        <f t="shared" si="240"/>
        <v/>
      </c>
      <c r="XE34" s="66" t="str">
        <f t="shared" si="241"/>
        <v/>
      </c>
      <c r="XF34" s="66" t="str">
        <f t="shared" si="242"/>
        <v/>
      </c>
      <c r="XG34" s="66" t="str">
        <f t="shared" si="243"/>
        <v/>
      </c>
      <c r="XH34" s="66" t="str">
        <f t="shared" si="244"/>
        <v/>
      </c>
      <c r="XI34" s="66" t="str">
        <f t="shared" si="245"/>
        <v/>
      </c>
      <c r="XJ34" s="66" t="str">
        <f t="shared" si="246"/>
        <v/>
      </c>
      <c r="XK34" s="66" t="str">
        <f t="shared" si="247"/>
        <v/>
      </c>
      <c r="XL34" s="66" t="str">
        <f t="shared" si="248"/>
        <v/>
      </c>
      <c r="XM34" s="66" t="str">
        <f t="shared" si="249"/>
        <v/>
      </c>
      <c r="XN34" s="66" t="str">
        <f t="shared" si="250"/>
        <v/>
      </c>
      <c r="XO34" s="66" t="str">
        <f t="shared" si="251"/>
        <v/>
      </c>
      <c r="XP34" s="66" t="str">
        <f t="shared" si="252"/>
        <v/>
      </c>
      <c r="XQ34" s="66" t="str">
        <f t="shared" si="253"/>
        <v/>
      </c>
      <c r="XR34" s="66" t="str">
        <f t="shared" si="254"/>
        <v/>
      </c>
      <c r="XS34" s="66" t="str">
        <f t="shared" si="255"/>
        <v/>
      </c>
      <c r="XT34" s="66" t="str">
        <f t="shared" si="256"/>
        <v/>
      </c>
      <c r="XU34" s="66" t="str">
        <f t="shared" si="257"/>
        <v/>
      </c>
      <c r="XV34" s="66" t="str">
        <f t="shared" si="258"/>
        <v/>
      </c>
      <c r="XW34" s="66" t="str">
        <f t="shared" si="259"/>
        <v/>
      </c>
      <c r="XX34" s="66" t="str">
        <f t="shared" si="260"/>
        <v/>
      </c>
      <c r="XY34" s="66" t="str">
        <f t="shared" si="261"/>
        <v/>
      </c>
      <c r="XZ34" s="66" t="str">
        <f t="shared" si="262"/>
        <v/>
      </c>
      <c r="YA34" s="66" t="str">
        <f t="shared" si="263"/>
        <v/>
      </c>
      <c r="YB34" s="66" t="str">
        <f t="shared" si="264"/>
        <v/>
      </c>
      <c r="YC34" s="66" t="str">
        <f t="shared" si="265"/>
        <v/>
      </c>
      <c r="YD34" s="66" t="str">
        <f t="shared" si="266"/>
        <v/>
      </c>
      <c r="YE34" s="66" t="str">
        <f t="shared" si="267"/>
        <v/>
      </c>
      <c r="YF34" s="66" t="str">
        <f t="shared" si="268"/>
        <v/>
      </c>
      <c r="YG34" s="66" t="str">
        <f t="shared" si="269"/>
        <v/>
      </c>
      <c r="YH34" s="66" t="str">
        <f t="shared" si="270"/>
        <v/>
      </c>
      <c r="YI34" s="66" t="str">
        <f t="shared" si="271"/>
        <v/>
      </c>
      <c r="YJ34" s="66" t="str">
        <f t="shared" si="272"/>
        <v/>
      </c>
      <c r="YK34" s="66" t="str">
        <f t="shared" si="273"/>
        <v/>
      </c>
      <c r="YL34" s="66" t="str">
        <f t="shared" si="274"/>
        <v/>
      </c>
      <c r="YM34" s="66" t="str">
        <f t="shared" si="275"/>
        <v/>
      </c>
      <c r="YN34" s="66" t="str">
        <f t="shared" si="276"/>
        <v/>
      </c>
      <c r="YO34" s="66" t="str">
        <f t="shared" si="277"/>
        <v/>
      </c>
      <c r="YP34" s="66" t="str">
        <f t="shared" si="278"/>
        <v/>
      </c>
      <c r="YQ34" s="66" t="str">
        <f t="shared" si="279"/>
        <v/>
      </c>
      <c r="YR34" s="66" t="str">
        <f t="shared" si="280"/>
        <v/>
      </c>
      <c r="YS34" s="66" t="str">
        <f t="shared" si="281"/>
        <v/>
      </c>
      <c r="YT34" s="66" t="str">
        <f t="shared" si="282"/>
        <v/>
      </c>
      <c r="YU34" s="66" t="str">
        <f t="shared" si="283"/>
        <v/>
      </c>
      <c r="YV34" s="66" t="str">
        <f t="shared" si="284"/>
        <v/>
      </c>
      <c r="YW34" s="66" t="str">
        <f t="shared" si="285"/>
        <v/>
      </c>
      <c r="YX34" s="66" t="str">
        <f t="shared" si="286"/>
        <v/>
      </c>
      <c r="YY34" s="66" t="str">
        <f t="shared" si="287"/>
        <v/>
      </c>
      <c r="YZ34" s="66" t="str">
        <f t="shared" si="288"/>
        <v/>
      </c>
      <c r="ZA34" s="66" t="str">
        <f t="shared" si="289"/>
        <v/>
      </c>
      <c r="ZB34" s="66" t="str">
        <f t="shared" si="290"/>
        <v/>
      </c>
      <c r="ZC34" s="66" t="str">
        <f t="shared" si="291"/>
        <v/>
      </c>
      <c r="ZD34" s="66" t="str">
        <f t="shared" si="292"/>
        <v/>
      </c>
      <c r="ZE34" s="66" t="str">
        <f t="shared" si="293"/>
        <v/>
      </c>
      <c r="ZF34" s="66" t="str">
        <f t="shared" si="294"/>
        <v/>
      </c>
      <c r="ZG34" s="66" t="str">
        <f t="shared" si="295"/>
        <v/>
      </c>
      <c r="ZH34" s="66" t="str">
        <f t="shared" si="296"/>
        <v/>
      </c>
      <c r="ZI34" s="66" t="str">
        <f t="shared" si="297"/>
        <v/>
      </c>
      <c r="ZJ34" s="66" t="str">
        <f t="shared" si="298"/>
        <v/>
      </c>
      <c r="ZK34" s="66" t="str">
        <f t="shared" si="299"/>
        <v/>
      </c>
      <c r="ZL34" s="66" t="str">
        <f t="shared" si="300"/>
        <v/>
      </c>
      <c r="ZM34" s="66" t="str">
        <f t="shared" si="301"/>
        <v/>
      </c>
      <c r="ZN34" s="66" t="str">
        <f t="shared" si="302"/>
        <v/>
      </c>
      <c r="ZO34" s="66" t="str">
        <f t="shared" si="303"/>
        <v/>
      </c>
      <c r="ZP34" s="66" t="str">
        <f t="shared" si="304"/>
        <v/>
      </c>
      <c r="ZQ34" s="66" t="str">
        <f t="shared" si="305"/>
        <v/>
      </c>
      <c r="ZR34" s="66" t="str">
        <f t="shared" si="306"/>
        <v/>
      </c>
      <c r="ZS34" s="66" t="str">
        <f t="shared" si="307"/>
        <v/>
      </c>
      <c r="ZT34" s="66" t="str">
        <f t="shared" si="308"/>
        <v/>
      </c>
      <c r="ZU34" s="66" t="str">
        <f t="shared" si="309"/>
        <v/>
      </c>
      <c r="ZV34" s="66" t="str">
        <f t="shared" si="310"/>
        <v/>
      </c>
      <c r="ZW34" s="66" t="str">
        <f t="shared" si="311"/>
        <v/>
      </c>
      <c r="ZX34" s="66" t="str">
        <f t="shared" si="312"/>
        <v/>
      </c>
      <c r="ZY34" s="66" t="str">
        <f t="shared" si="313"/>
        <v/>
      </c>
      <c r="ZZ34" s="66" t="str">
        <f t="shared" si="314"/>
        <v/>
      </c>
      <c r="AAA34" s="66" t="str">
        <f t="shared" si="315"/>
        <v/>
      </c>
      <c r="AAB34" s="66" t="str">
        <f t="shared" si="316"/>
        <v/>
      </c>
      <c r="AAC34" s="66" t="str">
        <f t="shared" si="317"/>
        <v/>
      </c>
      <c r="AAD34" s="66" t="str">
        <f t="shared" si="318"/>
        <v/>
      </c>
      <c r="AAE34" s="66" t="str">
        <f t="shared" si="319"/>
        <v/>
      </c>
      <c r="AAF34" s="66" t="str">
        <f t="shared" si="320"/>
        <v/>
      </c>
      <c r="AAG34" s="66" t="str">
        <f t="shared" si="321"/>
        <v/>
      </c>
      <c r="AAH34" s="66" t="str">
        <f t="shared" si="322"/>
        <v/>
      </c>
      <c r="AAI34" s="66" t="str">
        <f t="shared" si="323"/>
        <v/>
      </c>
      <c r="AAJ34" s="66" t="str">
        <f t="shared" si="324"/>
        <v/>
      </c>
      <c r="AAK34" s="66" t="str">
        <f t="shared" si="325"/>
        <v/>
      </c>
      <c r="AAL34" s="66" t="str">
        <f t="shared" si="326"/>
        <v/>
      </c>
      <c r="AAM34" s="66" t="str">
        <f t="shared" si="327"/>
        <v/>
      </c>
      <c r="AAN34" s="66" t="str">
        <f t="shared" si="328"/>
        <v/>
      </c>
      <c r="AAO34" s="66" t="str">
        <f t="shared" si="329"/>
        <v/>
      </c>
      <c r="AAP34" s="66" t="str">
        <f t="shared" si="330"/>
        <v/>
      </c>
      <c r="AAQ34" s="66" t="str">
        <f t="shared" si="331"/>
        <v/>
      </c>
      <c r="AAR34" s="66" t="str">
        <f t="shared" si="332"/>
        <v/>
      </c>
      <c r="AAS34" s="66" t="str">
        <f t="shared" si="333"/>
        <v/>
      </c>
      <c r="AAT34" s="66" t="str">
        <f t="shared" si="334"/>
        <v/>
      </c>
      <c r="AAU34" s="66" t="str">
        <f t="shared" si="335"/>
        <v/>
      </c>
      <c r="AAV34" s="66" t="str">
        <f t="shared" si="336"/>
        <v/>
      </c>
      <c r="AAW34" s="66" t="str">
        <f t="shared" si="337"/>
        <v/>
      </c>
      <c r="AAX34" s="66" t="str">
        <f t="shared" si="338"/>
        <v/>
      </c>
      <c r="AAY34" s="66" t="str">
        <f t="shared" si="339"/>
        <v/>
      </c>
      <c r="AAZ34" s="66" t="str">
        <f t="shared" si="340"/>
        <v/>
      </c>
      <c r="ABA34" s="66" t="str">
        <f t="shared" si="341"/>
        <v/>
      </c>
      <c r="ABB34" s="66" t="str">
        <f t="shared" si="342"/>
        <v/>
      </c>
      <c r="ABC34" s="66" t="str">
        <f t="shared" si="343"/>
        <v/>
      </c>
      <c r="ABD34" s="66" t="str">
        <f t="shared" si="344"/>
        <v/>
      </c>
      <c r="ABE34" s="66" t="str">
        <f t="shared" si="345"/>
        <v/>
      </c>
      <c r="ABF34" s="66" t="str">
        <f t="shared" si="346"/>
        <v/>
      </c>
      <c r="ABG34" s="66" t="str">
        <f t="shared" si="347"/>
        <v/>
      </c>
      <c r="ABH34" s="66" t="str">
        <f t="shared" si="348"/>
        <v/>
      </c>
      <c r="ABI34" s="66" t="str">
        <f t="shared" si="349"/>
        <v/>
      </c>
      <c r="ABJ34" s="66" t="str">
        <f t="shared" si="350"/>
        <v/>
      </c>
      <c r="ABK34" s="66" t="str">
        <f t="shared" si="351"/>
        <v/>
      </c>
      <c r="ABL34" s="66" t="str">
        <f t="shared" si="352"/>
        <v/>
      </c>
      <c r="ABM34" s="66" t="str">
        <f t="shared" si="353"/>
        <v/>
      </c>
      <c r="ABN34" s="66" t="str">
        <f t="shared" si="354"/>
        <v/>
      </c>
      <c r="ABO34" s="66" t="str">
        <f t="shared" si="355"/>
        <v/>
      </c>
      <c r="ABP34" s="66" t="str">
        <f t="shared" si="356"/>
        <v/>
      </c>
      <c r="ABQ34" s="66" t="str">
        <f t="shared" si="357"/>
        <v/>
      </c>
      <c r="ABR34" s="66" t="str">
        <f t="shared" si="358"/>
        <v/>
      </c>
      <c r="ABS34" s="66" t="str">
        <f t="shared" si="359"/>
        <v/>
      </c>
      <c r="ABT34" s="66" t="str">
        <f t="shared" si="360"/>
        <v/>
      </c>
      <c r="ABU34" s="66" t="str">
        <f t="shared" si="361"/>
        <v/>
      </c>
      <c r="ABV34" s="66" t="str">
        <f t="shared" si="362"/>
        <v/>
      </c>
      <c r="ABW34" s="66" t="str">
        <f t="shared" si="363"/>
        <v/>
      </c>
      <c r="ABX34" s="66" t="str">
        <f t="shared" si="364"/>
        <v/>
      </c>
      <c r="ABY34" s="66" t="str">
        <f t="shared" si="365"/>
        <v/>
      </c>
      <c r="ABZ34" s="66" t="str">
        <f t="shared" si="366"/>
        <v/>
      </c>
      <c r="ACA34" s="66" t="str">
        <f t="shared" si="367"/>
        <v/>
      </c>
      <c r="ACB34" s="66" t="str">
        <f t="shared" si="368"/>
        <v/>
      </c>
      <c r="ACC34" s="66" t="str">
        <f t="shared" si="369"/>
        <v/>
      </c>
      <c r="ACD34" s="66" t="str">
        <f t="shared" si="370"/>
        <v/>
      </c>
      <c r="ACE34" s="66" t="str">
        <f t="shared" si="371"/>
        <v/>
      </c>
      <c r="ACF34" s="66" t="str">
        <f t="shared" si="372"/>
        <v/>
      </c>
      <c r="ACG34" s="66" t="str">
        <f t="shared" si="373"/>
        <v/>
      </c>
      <c r="ACH34" s="66" t="str">
        <f t="shared" si="374"/>
        <v/>
      </c>
      <c r="ACI34" s="66" t="str">
        <f t="shared" si="375"/>
        <v/>
      </c>
      <c r="ACJ34" s="66" t="str">
        <f t="shared" si="376"/>
        <v/>
      </c>
      <c r="ACK34" s="66" t="str">
        <f t="shared" si="377"/>
        <v/>
      </c>
      <c r="ACL34" s="66" t="str">
        <f t="shared" si="378"/>
        <v/>
      </c>
      <c r="ACM34" s="66" t="str">
        <f t="shared" ref="ACM34:ACN34" si="413">IF(AND(ACS$3="Unit", ACL34=""), "", IF(AND(ACS$3="Unit", ACL34="-"),"", IF(ACS$3="Unit", "kg/GJ delivered", IF(AND(NY34&lt;&gt;"", NY34&lt;&gt;"-", NX34="-"),"", IF($H34="","", IF(NX34="nd", "",IF(NX34="&lt;n.a.&gt;", "", IF(NY34="#/MJ", "", IF(NY34="kg/GJ delivered",NX34,IF(NY34="g/MJ delivered",NX34,IF(NY34="kg/MJ delivered",NX34*1000,IF(NY34="mg/MJ delivered",NX34/1000,IF(NY34="g/kg",((NX34)*(1/$I34)*(1/$H34)),IF(NY34="mg/kg",((NX34/1000)*(1/$I34)*(1/$H34)),IF(NY34="mg/MJ delivered",NX34/1000,IF(NY34="-","","Error"))))))))))))))))</f>
        <v/>
      </c>
      <c r="ACN34" s="66" t="str">
        <f t="shared" si="413"/>
        <v/>
      </c>
      <c r="ACO34" s="66" t="str">
        <f t="shared" si="380"/>
        <v/>
      </c>
      <c r="ACP34" s="66" t="str">
        <f t="shared" si="381"/>
        <v/>
      </c>
      <c r="ACQ34" s="66" t="str">
        <f t="shared" si="382"/>
        <v/>
      </c>
      <c r="ACR34" s="66" t="str">
        <f t="shared" si="383"/>
        <v/>
      </c>
      <c r="ACS34" s="66" t="str">
        <f t="shared" si="384"/>
        <v/>
      </c>
      <c r="ACT34" s="66" t="str">
        <f t="shared" si="385"/>
        <v/>
      </c>
    </row>
    <row r="35" spans="2:774" ht="15.75" customHeight="1" x14ac:dyDescent="0.25">
      <c r="B35" s="66">
        <v>94</v>
      </c>
      <c r="C35" s="66" t="s">
        <v>337</v>
      </c>
      <c r="D35" s="66" t="s">
        <v>371</v>
      </c>
      <c r="E35" s="156" t="s">
        <v>1783</v>
      </c>
      <c r="F35" s="66" t="s">
        <v>139</v>
      </c>
      <c r="G35" s="66" t="s">
        <v>492</v>
      </c>
      <c r="H35" s="126">
        <v>0.27100000000000002</v>
      </c>
      <c r="I35" s="130">
        <f>'Heating Values'!$D$33</f>
        <v>25.715</v>
      </c>
      <c r="J35" s="66" t="str">
        <f t="shared" si="0"/>
        <v>Charcoal, Improved, GLO</v>
      </c>
      <c r="K35" s="66" t="s">
        <v>1254</v>
      </c>
      <c r="L35" s="66" t="s">
        <v>1254</v>
      </c>
      <c r="M35" s="66" t="s">
        <v>1254</v>
      </c>
      <c r="N35" s="66" t="s">
        <v>1253</v>
      </c>
      <c r="O35" s="66" t="s">
        <v>2109</v>
      </c>
      <c r="P35" s="66" t="str">
        <f t="shared" si="8"/>
        <v>GLO</v>
      </c>
      <c r="Q35" s="66" t="s">
        <v>1347</v>
      </c>
      <c r="R35" s="162">
        <v>27.2</v>
      </c>
      <c r="S35" s="158" t="s">
        <v>66</v>
      </c>
      <c r="T35" s="163">
        <v>0.44</v>
      </c>
      <c r="U35" s="158" t="s">
        <v>66</v>
      </c>
      <c r="V35" s="158" t="s">
        <v>128</v>
      </c>
      <c r="W35" s="158" t="s">
        <v>128</v>
      </c>
      <c r="X35" s="164">
        <v>344</v>
      </c>
      <c r="Y35" s="158" t="s">
        <v>66</v>
      </c>
      <c r="Z35" s="165">
        <v>2.7</v>
      </c>
      <c r="AA35" s="158" t="s">
        <v>66</v>
      </c>
      <c r="AB35" s="165">
        <v>5.3</v>
      </c>
      <c r="AC35" s="158" t="s">
        <v>66</v>
      </c>
      <c r="AD35" s="166">
        <v>1220000000000000</v>
      </c>
      <c r="AE35" s="158" t="s">
        <v>387</v>
      </c>
      <c r="AF35" s="158" t="s">
        <v>128</v>
      </c>
      <c r="AG35" s="158" t="s">
        <v>128</v>
      </c>
      <c r="AH35" s="158" t="s">
        <v>128</v>
      </c>
      <c r="AI35" s="158" t="s">
        <v>128</v>
      </c>
      <c r="AJ35" s="158" t="s">
        <v>128</v>
      </c>
      <c r="AK35" s="158" t="s">
        <v>128</v>
      </c>
      <c r="AL35" s="158" t="s">
        <v>128</v>
      </c>
      <c r="AM35" s="158" t="s">
        <v>128</v>
      </c>
      <c r="AN35" s="158" t="s">
        <v>128</v>
      </c>
      <c r="AO35" s="158" t="s">
        <v>128</v>
      </c>
      <c r="AP35" s="158" t="s">
        <v>128</v>
      </c>
      <c r="AQ35" s="158" t="s">
        <v>128</v>
      </c>
      <c r="AR35" s="158" t="s">
        <v>128</v>
      </c>
      <c r="AS35" s="158" t="s">
        <v>128</v>
      </c>
      <c r="AT35" s="158" t="s">
        <v>128</v>
      </c>
      <c r="AU35" s="158" t="s">
        <v>128</v>
      </c>
      <c r="AV35" s="158" t="s">
        <v>128</v>
      </c>
      <c r="AW35" s="158" t="s">
        <v>128</v>
      </c>
      <c r="AX35" s="158" t="s">
        <v>128</v>
      </c>
      <c r="AY35" s="158" t="s">
        <v>128</v>
      </c>
      <c r="AZ35" s="158" t="s">
        <v>128</v>
      </c>
      <c r="BA35" s="158" t="s">
        <v>128</v>
      </c>
      <c r="BB35" s="158" t="s">
        <v>128</v>
      </c>
      <c r="BC35" s="158" t="s">
        <v>128</v>
      </c>
      <c r="BD35" s="158" t="s">
        <v>128</v>
      </c>
      <c r="BE35" s="158" t="s">
        <v>128</v>
      </c>
      <c r="BF35" s="158" t="s">
        <v>128</v>
      </c>
      <c r="BG35" s="158" t="s">
        <v>128</v>
      </c>
      <c r="BH35" s="158" t="s">
        <v>128</v>
      </c>
      <c r="BI35" s="158" t="s">
        <v>128</v>
      </c>
      <c r="BJ35" s="158" t="s">
        <v>128</v>
      </c>
      <c r="BK35" s="158" t="s">
        <v>128</v>
      </c>
      <c r="BL35" s="158" t="s">
        <v>128</v>
      </c>
      <c r="BM35" s="158" t="s">
        <v>128</v>
      </c>
      <c r="BN35" s="158" t="s">
        <v>128</v>
      </c>
      <c r="BO35" s="158" t="s">
        <v>128</v>
      </c>
      <c r="BP35" s="158" t="s">
        <v>128</v>
      </c>
      <c r="BQ35" s="158" t="s">
        <v>128</v>
      </c>
      <c r="BR35" s="158" t="s">
        <v>128</v>
      </c>
      <c r="BS35" s="158" t="s">
        <v>128</v>
      </c>
      <c r="BT35" s="158" t="s">
        <v>128</v>
      </c>
      <c r="BU35" s="158" t="s">
        <v>128</v>
      </c>
      <c r="BV35" s="158" t="s">
        <v>128</v>
      </c>
      <c r="BW35" s="158" t="s">
        <v>128</v>
      </c>
      <c r="BX35" s="158" t="s">
        <v>128</v>
      </c>
      <c r="BY35" s="158" t="s">
        <v>128</v>
      </c>
      <c r="BZ35" s="158" t="s">
        <v>128</v>
      </c>
      <c r="CA35" s="158" t="s">
        <v>128</v>
      </c>
      <c r="CB35" s="158" t="s">
        <v>128</v>
      </c>
      <c r="CC35" s="158" t="s">
        <v>128</v>
      </c>
      <c r="CD35" s="158" t="s">
        <v>128</v>
      </c>
      <c r="CE35" s="158" t="s">
        <v>128</v>
      </c>
      <c r="CF35" s="158" t="s">
        <v>128</v>
      </c>
      <c r="CG35" s="158" t="s">
        <v>128</v>
      </c>
      <c r="CH35" s="158" t="s">
        <v>128</v>
      </c>
      <c r="CI35" s="158" t="s">
        <v>128</v>
      </c>
      <c r="CJ35" s="158" t="s">
        <v>128</v>
      </c>
      <c r="CK35" s="158" t="s">
        <v>128</v>
      </c>
      <c r="CL35" s="158" t="s">
        <v>128</v>
      </c>
      <c r="CM35" s="158" t="s">
        <v>128</v>
      </c>
      <c r="CN35" s="158" t="s">
        <v>128</v>
      </c>
      <c r="CO35" s="158" t="s">
        <v>128</v>
      </c>
      <c r="CP35" s="158" t="s">
        <v>128</v>
      </c>
      <c r="CQ35" s="158" t="s">
        <v>128</v>
      </c>
      <c r="CR35" s="158" t="s">
        <v>128</v>
      </c>
      <c r="CS35" s="158" t="s">
        <v>128</v>
      </c>
      <c r="CT35" s="158" t="s">
        <v>128</v>
      </c>
      <c r="CU35" s="158" t="s">
        <v>128</v>
      </c>
      <c r="CV35" s="158" t="s">
        <v>128</v>
      </c>
      <c r="CW35" s="158" t="s">
        <v>128</v>
      </c>
      <c r="CX35" s="158" t="s">
        <v>128</v>
      </c>
      <c r="CY35" s="158" t="s">
        <v>128</v>
      </c>
      <c r="CZ35" s="158" t="s">
        <v>128</v>
      </c>
      <c r="DA35" s="158" t="s">
        <v>128</v>
      </c>
      <c r="DB35" s="158" t="s">
        <v>128</v>
      </c>
      <c r="DC35" s="158" t="s">
        <v>128</v>
      </c>
      <c r="DD35" s="158" t="s">
        <v>128</v>
      </c>
      <c r="DE35" s="158" t="s">
        <v>128</v>
      </c>
      <c r="DF35" s="158" t="s">
        <v>128</v>
      </c>
      <c r="DG35" s="158" t="s">
        <v>128</v>
      </c>
      <c r="DH35" s="158" t="s">
        <v>128</v>
      </c>
      <c r="DI35" s="158" t="s">
        <v>128</v>
      </c>
      <c r="DJ35" s="158" t="s">
        <v>128</v>
      </c>
      <c r="DK35" s="158" t="s">
        <v>128</v>
      </c>
      <c r="DL35" s="158" t="s">
        <v>128</v>
      </c>
      <c r="DM35" s="158" t="s">
        <v>128</v>
      </c>
      <c r="DN35" s="158" t="s">
        <v>128</v>
      </c>
      <c r="DO35" s="158" t="s">
        <v>128</v>
      </c>
      <c r="DP35" s="158" t="s">
        <v>128</v>
      </c>
      <c r="DQ35" s="158" t="s">
        <v>128</v>
      </c>
      <c r="DR35" s="158" t="s">
        <v>128</v>
      </c>
      <c r="DS35" s="158" t="s">
        <v>128</v>
      </c>
      <c r="DT35" s="158" t="s">
        <v>128</v>
      </c>
      <c r="DU35" s="158" t="s">
        <v>128</v>
      </c>
      <c r="DV35" s="158" t="s">
        <v>128</v>
      </c>
      <c r="DW35" s="158" t="s">
        <v>128</v>
      </c>
      <c r="DX35" s="158" t="s">
        <v>128</v>
      </c>
      <c r="DY35" s="158" t="s">
        <v>128</v>
      </c>
      <c r="DZ35" s="158" t="s">
        <v>128</v>
      </c>
      <c r="EA35" s="158" t="s">
        <v>128</v>
      </c>
      <c r="EB35" s="158" t="s">
        <v>128</v>
      </c>
      <c r="EC35" s="158" t="s">
        <v>128</v>
      </c>
      <c r="ED35" s="158" t="s">
        <v>128</v>
      </c>
      <c r="EE35" s="158" t="s">
        <v>128</v>
      </c>
      <c r="EF35" s="158" t="s">
        <v>128</v>
      </c>
      <c r="EG35" s="158" t="s">
        <v>128</v>
      </c>
      <c r="EH35" s="158" t="s">
        <v>128</v>
      </c>
      <c r="EI35" s="158" t="s">
        <v>128</v>
      </c>
      <c r="EJ35" s="158" t="s">
        <v>128</v>
      </c>
      <c r="EK35" s="158" t="s">
        <v>128</v>
      </c>
      <c r="EL35" s="158" t="s">
        <v>128</v>
      </c>
      <c r="EM35" s="158" t="s">
        <v>128</v>
      </c>
      <c r="EN35" s="158" t="s">
        <v>128</v>
      </c>
      <c r="EO35" s="158" t="s">
        <v>128</v>
      </c>
      <c r="EP35" s="158" t="s">
        <v>128</v>
      </c>
      <c r="EQ35" s="158" t="s">
        <v>128</v>
      </c>
      <c r="ER35" s="158" t="s">
        <v>128</v>
      </c>
      <c r="ES35" s="158" t="s">
        <v>128</v>
      </c>
      <c r="ET35" s="158" t="s">
        <v>128</v>
      </c>
      <c r="EU35" s="158" t="s">
        <v>128</v>
      </c>
      <c r="EV35" s="158" t="s">
        <v>128</v>
      </c>
      <c r="EW35" s="158" t="s">
        <v>128</v>
      </c>
      <c r="EX35" s="158" t="s">
        <v>128</v>
      </c>
      <c r="EY35" s="158" t="s">
        <v>128</v>
      </c>
      <c r="EZ35" s="158" t="s">
        <v>128</v>
      </c>
      <c r="FA35" s="158" t="s">
        <v>128</v>
      </c>
      <c r="FB35" s="158" t="s">
        <v>128</v>
      </c>
      <c r="FC35" s="158" t="s">
        <v>128</v>
      </c>
      <c r="FD35" s="158" t="s">
        <v>128</v>
      </c>
      <c r="FE35" s="158" t="s">
        <v>128</v>
      </c>
      <c r="FF35" s="158" t="s">
        <v>128</v>
      </c>
      <c r="FG35" s="158" t="s">
        <v>128</v>
      </c>
      <c r="FH35" s="158" t="s">
        <v>128</v>
      </c>
      <c r="FI35" s="158" t="s">
        <v>128</v>
      </c>
      <c r="FJ35" s="158" t="s">
        <v>128</v>
      </c>
      <c r="FK35" s="158" t="s">
        <v>128</v>
      </c>
      <c r="FL35" s="158" t="s">
        <v>128</v>
      </c>
      <c r="FM35" s="158" t="s">
        <v>128</v>
      </c>
      <c r="FN35" s="158" t="s">
        <v>128</v>
      </c>
      <c r="FO35" s="158" t="s">
        <v>128</v>
      </c>
      <c r="FP35" s="158" t="s">
        <v>128</v>
      </c>
      <c r="FQ35" s="158" t="s">
        <v>128</v>
      </c>
      <c r="FR35" s="158" t="s">
        <v>128</v>
      </c>
      <c r="FS35" s="158" t="s">
        <v>128</v>
      </c>
      <c r="FT35" s="158" t="s">
        <v>128</v>
      </c>
      <c r="FU35" s="158" t="s">
        <v>128</v>
      </c>
      <c r="FV35" s="158" t="s">
        <v>128</v>
      </c>
      <c r="FW35" s="158" t="s">
        <v>128</v>
      </c>
      <c r="FX35" s="158" t="s">
        <v>128</v>
      </c>
      <c r="FY35" s="158" t="s">
        <v>128</v>
      </c>
      <c r="FZ35" s="158" t="s">
        <v>128</v>
      </c>
      <c r="GA35" s="158" t="s">
        <v>128</v>
      </c>
      <c r="GB35" s="158" t="s">
        <v>128</v>
      </c>
      <c r="GC35" s="158" t="s">
        <v>128</v>
      </c>
      <c r="GD35" s="158" t="s">
        <v>128</v>
      </c>
      <c r="GE35" s="158" t="s">
        <v>128</v>
      </c>
      <c r="GF35" s="158" t="s">
        <v>128</v>
      </c>
      <c r="GG35" s="158" t="s">
        <v>128</v>
      </c>
      <c r="GH35" s="158" t="s">
        <v>128</v>
      </c>
      <c r="GI35" s="158" t="s">
        <v>128</v>
      </c>
      <c r="GJ35" s="158" t="s">
        <v>128</v>
      </c>
      <c r="GK35" s="158" t="s">
        <v>128</v>
      </c>
      <c r="GL35" s="158" t="s">
        <v>128</v>
      </c>
      <c r="GM35" s="158" t="s">
        <v>128</v>
      </c>
      <c r="GN35" s="158" t="s">
        <v>128</v>
      </c>
      <c r="GO35" s="158" t="s">
        <v>128</v>
      </c>
      <c r="GP35" s="158" t="s">
        <v>128</v>
      </c>
      <c r="GQ35" s="158" t="s">
        <v>128</v>
      </c>
      <c r="GR35" s="158" t="s">
        <v>128</v>
      </c>
      <c r="GS35" s="158" t="s">
        <v>128</v>
      </c>
      <c r="GT35" s="158" t="s">
        <v>128</v>
      </c>
      <c r="GU35" s="158" t="s">
        <v>128</v>
      </c>
      <c r="GV35" s="158" t="s">
        <v>128</v>
      </c>
      <c r="GW35" s="158" t="s">
        <v>128</v>
      </c>
      <c r="GX35" s="158" t="s">
        <v>128</v>
      </c>
      <c r="GY35" s="158" t="s">
        <v>128</v>
      </c>
      <c r="GZ35" s="158" t="s">
        <v>128</v>
      </c>
      <c r="HA35" s="158" t="s">
        <v>128</v>
      </c>
      <c r="HB35" s="158" t="s">
        <v>128</v>
      </c>
      <c r="HC35" s="158" t="s">
        <v>128</v>
      </c>
      <c r="HD35" s="158" t="s">
        <v>128</v>
      </c>
      <c r="HE35" s="158" t="s">
        <v>128</v>
      </c>
      <c r="HF35" s="158" t="s">
        <v>128</v>
      </c>
      <c r="HG35" s="158" t="s">
        <v>128</v>
      </c>
      <c r="HH35" s="158" t="s">
        <v>128</v>
      </c>
      <c r="HI35" s="158" t="s">
        <v>128</v>
      </c>
      <c r="HJ35" s="158" t="s">
        <v>128</v>
      </c>
      <c r="HK35" s="158" t="s">
        <v>128</v>
      </c>
      <c r="HL35" s="158" t="s">
        <v>128</v>
      </c>
      <c r="HM35" s="158" t="s">
        <v>128</v>
      </c>
      <c r="HN35" s="158" t="s">
        <v>128</v>
      </c>
      <c r="HO35" s="158" t="s">
        <v>128</v>
      </c>
      <c r="HP35" s="158" t="s">
        <v>128</v>
      </c>
      <c r="HQ35" s="158" t="s">
        <v>128</v>
      </c>
      <c r="HR35" s="158" t="s">
        <v>128</v>
      </c>
      <c r="HS35" s="158" t="s">
        <v>128</v>
      </c>
      <c r="HT35" s="158" t="s">
        <v>128</v>
      </c>
      <c r="HU35" s="158" t="s">
        <v>128</v>
      </c>
      <c r="HV35" s="158" t="s">
        <v>128</v>
      </c>
      <c r="HW35" s="158" t="s">
        <v>128</v>
      </c>
      <c r="HX35" s="158" t="s">
        <v>128</v>
      </c>
      <c r="HY35" s="158" t="s">
        <v>128</v>
      </c>
      <c r="HZ35" s="158" t="s">
        <v>128</v>
      </c>
      <c r="IA35" s="158" t="s">
        <v>128</v>
      </c>
      <c r="IB35" s="158" t="s">
        <v>128</v>
      </c>
      <c r="IC35" s="158" t="s">
        <v>128</v>
      </c>
      <c r="ID35" s="158" t="s">
        <v>128</v>
      </c>
      <c r="IE35" s="158" t="s">
        <v>128</v>
      </c>
      <c r="IF35" s="158" t="s">
        <v>128</v>
      </c>
      <c r="IG35" s="158" t="s">
        <v>128</v>
      </c>
      <c r="IH35" s="158" t="s">
        <v>128</v>
      </c>
      <c r="II35" s="158" t="s">
        <v>128</v>
      </c>
      <c r="IJ35" s="158" t="s">
        <v>128</v>
      </c>
      <c r="IK35" s="158" t="s">
        <v>128</v>
      </c>
      <c r="IL35" s="158" t="s">
        <v>128</v>
      </c>
      <c r="IM35" s="158" t="s">
        <v>128</v>
      </c>
      <c r="IN35" s="158" t="s">
        <v>128</v>
      </c>
      <c r="IO35" s="158" t="s">
        <v>128</v>
      </c>
      <c r="IP35" s="158" t="s">
        <v>128</v>
      </c>
      <c r="IQ35" s="158" t="s">
        <v>128</v>
      </c>
      <c r="IR35" s="158" t="s">
        <v>128</v>
      </c>
      <c r="IS35" s="158" t="s">
        <v>128</v>
      </c>
      <c r="IT35" s="158" t="s">
        <v>128</v>
      </c>
      <c r="IU35" s="158" t="s">
        <v>128</v>
      </c>
      <c r="IV35" s="158" t="s">
        <v>128</v>
      </c>
      <c r="IW35" s="158" t="s">
        <v>128</v>
      </c>
      <c r="IX35" s="158" t="s">
        <v>128</v>
      </c>
      <c r="IY35" s="158" t="s">
        <v>128</v>
      </c>
      <c r="IZ35" s="158" t="s">
        <v>128</v>
      </c>
      <c r="JA35" s="158" t="s">
        <v>128</v>
      </c>
      <c r="JB35" s="158" t="s">
        <v>128</v>
      </c>
      <c r="JC35" s="158" t="s">
        <v>128</v>
      </c>
      <c r="JD35" s="158" t="s">
        <v>128</v>
      </c>
      <c r="JE35" s="158" t="s">
        <v>128</v>
      </c>
      <c r="JF35" s="158" t="s">
        <v>128</v>
      </c>
      <c r="JG35" s="158" t="s">
        <v>128</v>
      </c>
      <c r="JH35" s="158" t="s">
        <v>128</v>
      </c>
      <c r="JI35" s="158" t="s">
        <v>128</v>
      </c>
      <c r="JJ35" s="158" t="s">
        <v>128</v>
      </c>
      <c r="JK35" s="158" t="s">
        <v>128</v>
      </c>
      <c r="JL35" s="158" t="s">
        <v>128</v>
      </c>
      <c r="JM35" s="158" t="s">
        <v>128</v>
      </c>
      <c r="JN35" s="158" t="s">
        <v>128</v>
      </c>
      <c r="JO35" s="158" t="s">
        <v>128</v>
      </c>
      <c r="JP35" s="158" t="s">
        <v>128</v>
      </c>
      <c r="JQ35" s="158" t="s">
        <v>128</v>
      </c>
      <c r="JR35" s="158" t="s">
        <v>128</v>
      </c>
      <c r="JS35" s="158" t="s">
        <v>128</v>
      </c>
      <c r="JT35" s="158" t="s">
        <v>128</v>
      </c>
      <c r="JU35" s="158" t="s">
        <v>128</v>
      </c>
      <c r="JV35" s="158" t="s">
        <v>128</v>
      </c>
      <c r="JW35" s="158" t="s">
        <v>128</v>
      </c>
      <c r="JX35" s="158" t="s">
        <v>128</v>
      </c>
      <c r="JY35" s="158" t="s">
        <v>128</v>
      </c>
      <c r="JZ35" s="158" t="s">
        <v>128</v>
      </c>
      <c r="KA35" s="158" t="s">
        <v>128</v>
      </c>
      <c r="KB35" s="158" t="s">
        <v>128</v>
      </c>
      <c r="KC35" s="158" t="s">
        <v>128</v>
      </c>
      <c r="KD35" s="158" t="s">
        <v>128</v>
      </c>
      <c r="KE35" s="158" t="s">
        <v>128</v>
      </c>
      <c r="KF35" s="158" t="s">
        <v>128</v>
      </c>
      <c r="KG35" s="158" t="s">
        <v>128</v>
      </c>
      <c r="KH35" s="158" t="s">
        <v>128</v>
      </c>
      <c r="KI35" s="158" t="s">
        <v>128</v>
      </c>
      <c r="KJ35" s="158" t="s">
        <v>128</v>
      </c>
      <c r="KK35" s="158" t="s">
        <v>128</v>
      </c>
      <c r="KL35" s="158" t="s">
        <v>128</v>
      </c>
      <c r="KM35" s="158" t="s">
        <v>128</v>
      </c>
      <c r="KN35" s="158" t="s">
        <v>128</v>
      </c>
      <c r="KO35" s="158" t="s">
        <v>128</v>
      </c>
      <c r="KP35" s="158" t="s">
        <v>128</v>
      </c>
      <c r="KQ35" s="158" t="s">
        <v>128</v>
      </c>
      <c r="KR35" s="158" t="s">
        <v>128</v>
      </c>
      <c r="KS35" s="158" t="s">
        <v>128</v>
      </c>
      <c r="KT35" s="158" t="s">
        <v>128</v>
      </c>
      <c r="KU35" s="158" t="s">
        <v>128</v>
      </c>
      <c r="KV35" s="158" t="s">
        <v>128</v>
      </c>
      <c r="KW35" s="158" t="s">
        <v>128</v>
      </c>
      <c r="KX35" s="158" t="s">
        <v>128</v>
      </c>
      <c r="KY35" s="158" t="s">
        <v>128</v>
      </c>
      <c r="KZ35" s="158" t="s">
        <v>128</v>
      </c>
      <c r="LA35" s="158" t="s">
        <v>128</v>
      </c>
      <c r="LB35" s="158" t="s">
        <v>128</v>
      </c>
      <c r="LC35" s="158" t="s">
        <v>128</v>
      </c>
      <c r="LD35" s="158" t="s">
        <v>128</v>
      </c>
      <c r="LE35" s="158" t="s">
        <v>128</v>
      </c>
      <c r="LF35" s="158" t="s">
        <v>128</v>
      </c>
      <c r="LG35" s="158" t="s">
        <v>128</v>
      </c>
      <c r="LH35" s="158" t="s">
        <v>128</v>
      </c>
      <c r="LI35" s="158" t="s">
        <v>128</v>
      </c>
      <c r="LJ35" s="158" t="s">
        <v>128</v>
      </c>
      <c r="LK35" s="158" t="s">
        <v>128</v>
      </c>
      <c r="LL35" s="158" t="s">
        <v>128</v>
      </c>
      <c r="LM35" s="158" t="s">
        <v>128</v>
      </c>
      <c r="LN35" s="158" t="s">
        <v>128</v>
      </c>
      <c r="LO35" s="158" t="s">
        <v>128</v>
      </c>
      <c r="LP35" s="158" t="s">
        <v>128</v>
      </c>
      <c r="LQ35" s="158" t="s">
        <v>128</v>
      </c>
      <c r="LR35" s="158" t="s">
        <v>128</v>
      </c>
      <c r="LS35" s="158" t="s">
        <v>128</v>
      </c>
      <c r="LT35" s="158" t="s">
        <v>128</v>
      </c>
      <c r="LU35" s="158" t="s">
        <v>128</v>
      </c>
      <c r="LV35" s="158" t="s">
        <v>128</v>
      </c>
      <c r="LW35" s="158" t="s">
        <v>128</v>
      </c>
      <c r="LX35" s="158" t="s">
        <v>128</v>
      </c>
      <c r="LY35" s="158" t="s">
        <v>128</v>
      </c>
      <c r="LZ35" s="158" t="s">
        <v>128</v>
      </c>
      <c r="MA35" s="158" t="s">
        <v>128</v>
      </c>
      <c r="MB35" s="158" t="s">
        <v>128</v>
      </c>
      <c r="MC35" s="158" t="s">
        <v>128</v>
      </c>
      <c r="MD35" s="158" t="s">
        <v>128</v>
      </c>
      <c r="ME35" s="158" t="s">
        <v>128</v>
      </c>
      <c r="MF35" s="158" t="s">
        <v>128</v>
      </c>
      <c r="MG35" s="158" t="s">
        <v>128</v>
      </c>
      <c r="MH35" s="158" t="s">
        <v>128</v>
      </c>
      <c r="MI35" s="158" t="s">
        <v>128</v>
      </c>
      <c r="MJ35" s="158" t="s">
        <v>128</v>
      </c>
      <c r="MK35" s="158" t="s">
        <v>128</v>
      </c>
      <c r="ML35" s="158" t="s">
        <v>128</v>
      </c>
      <c r="MM35" s="158" t="s">
        <v>128</v>
      </c>
      <c r="MN35" s="158" t="s">
        <v>128</v>
      </c>
      <c r="MO35" s="158" t="s">
        <v>128</v>
      </c>
      <c r="MP35" s="158" t="s">
        <v>128</v>
      </c>
      <c r="MQ35" s="158" t="s">
        <v>128</v>
      </c>
      <c r="MR35" s="158" t="s">
        <v>128</v>
      </c>
      <c r="MS35" s="158" t="s">
        <v>128</v>
      </c>
      <c r="MT35" s="158" t="s">
        <v>128</v>
      </c>
      <c r="MU35" s="158" t="s">
        <v>128</v>
      </c>
      <c r="MV35" s="158" t="s">
        <v>128</v>
      </c>
      <c r="MW35" s="158" t="s">
        <v>128</v>
      </c>
      <c r="MX35" s="158" t="s">
        <v>128</v>
      </c>
      <c r="MY35" s="158" t="s">
        <v>128</v>
      </c>
      <c r="MZ35" s="158" t="s">
        <v>128</v>
      </c>
      <c r="NA35" s="158" t="s">
        <v>128</v>
      </c>
      <c r="NB35" s="158" t="s">
        <v>128</v>
      </c>
      <c r="NC35" s="158" t="s">
        <v>128</v>
      </c>
      <c r="ND35" s="158" t="s">
        <v>128</v>
      </c>
      <c r="NE35" s="158" t="s">
        <v>128</v>
      </c>
      <c r="NF35" s="158" t="s">
        <v>128</v>
      </c>
      <c r="NG35" s="158" t="s">
        <v>128</v>
      </c>
      <c r="NH35" s="158" t="s">
        <v>128</v>
      </c>
      <c r="NI35" s="158" t="s">
        <v>128</v>
      </c>
      <c r="NJ35" s="158" t="s">
        <v>128</v>
      </c>
      <c r="NK35" s="158" t="s">
        <v>128</v>
      </c>
      <c r="NL35" s="158" t="s">
        <v>128</v>
      </c>
      <c r="NM35" s="158" t="s">
        <v>128</v>
      </c>
      <c r="NN35" s="158" t="s">
        <v>128</v>
      </c>
      <c r="NO35" s="158" t="s">
        <v>128</v>
      </c>
      <c r="NP35" s="158" t="s">
        <v>128</v>
      </c>
      <c r="NQ35" s="158" t="s">
        <v>128</v>
      </c>
      <c r="NR35" s="158" t="s">
        <v>128</v>
      </c>
      <c r="NS35" s="158" t="s">
        <v>128</v>
      </c>
      <c r="NT35" s="158" t="s">
        <v>128</v>
      </c>
      <c r="NU35" s="158" t="s">
        <v>128</v>
      </c>
      <c r="NV35" s="158" t="s">
        <v>128</v>
      </c>
      <c r="NW35" s="158" t="s">
        <v>128</v>
      </c>
      <c r="NX35" s="158" t="s">
        <v>128</v>
      </c>
      <c r="NY35" s="158" t="s">
        <v>128</v>
      </c>
      <c r="NZ35" s="158" t="s">
        <v>128</v>
      </c>
      <c r="OA35" s="158" t="s">
        <v>128</v>
      </c>
      <c r="OB35" s="158" t="s">
        <v>128</v>
      </c>
      <c r="OC35" s="158" t="s">
        <v>128</v>
      </c>
      <c r="OD35" s="158" t="s">
        <v>128</v>
      </c>
      <c r="OE35" s="170" t="s">
        <v>128</v>
      </c>
      <c r="OF35" s="181"/>
      <c r="OG35" s="174">
        <f t="shared" si="9"/>
        <v>27.2</v>
      </c>
      <c r="OH35" s="66" t="str">
        <f t="shared" si="10"/>
        <v>kg/GJ delivered</v>
      </c>
      <c r="OI35" s="126">
        <f t="shared" si="11"/>
        <v>0.44</v>
      </c>
      <c r="OJ35" s="66" t="str">
        <f t="shared" si="12"/>
        <v>kg/GJ delivered</v>
      </c>
      <c r="OK35" s="66" t="str">
        <f t="shared" si="13"/>
        <v/>
      </c>
      <c r="OL35" s="66" t="str">
        <f t="shared" si="14"/>
        <v/>
      </c>
      <c r="OM35" s="159">
        <f t="shared" si="15"/>
        <v>344</v>
      </c>
      <c r="ON35" s="66" t="str">
        <f t="shared" si="16"/>
        <v>kg/GJ delivered</v>
      </c>
      <c r="OO35" s="118">
        <f t="shared" si="17"/>
        <v>2.7</v>
      </c>
      <c r="OP35" s="66" t="str">
        <f t="shared" si="18"/>
        <v>kg/GJ delivered</v>
      </c>
      <c r="OQ35" s="118">
        <f t="shared" si="19"/>
        <v>5.3</v>
      </c>
      <c r="OR35" s="66" t="str">
        <f t="shared" si="20"/>
        <v>kg/GJ delivered</v>
      </c>
      <c r="OS35" s="66" t="str">
        <f t="shared" si="21"/>
        <v/>
      </c>
      <c r="OT35" s="66" t="str">
        <f t="shared" si="22"/>
        <v/>
      </c>
      <c r="OU35" s="66" t="str">
        <f t="shared" si="23"/>
        <v/>
      </c>
      <c r="OV35" s="66" t="str">
        <f t="shared" si="24"/>
        <v/>
      </c>
      <c r="OW35" s="66" t="str">
        <f t="shared" si="25"/>
        <v/>
      </c>
      <c r="OX35" s="66" t="str">
        <f t="shared" si="26"/>
        <v/>
      </c>
      <c r="OY35" s="66" t="str">
        <f t="shared" si="27"/>
        <v/>
      </c>
      <c r="OZ35" s="66" t="str">
        <f t="shared" si="28"/>
        <v/>
      </c>
      <c r="PA35" s="66" t="str">
        <f t="shared" si="29"/>
        <v/>
      </c>
      <c r="PB35" s="66" t="str">
        <f t="shared" si="30"/>
        <v/>
      </c>
      <c r="PC35" s="66" t="str">
        <f t="shared" si="31"/>
        <v/>
      </c>
      <c r="PD35" s="66" t="str">
        <f t="shared" si="32"/>
        <v/>
      </c>
      <c r="PE35" s="66" t="str">
        <f t="shared" si="33"/>
        <v/>
      </c>
      <c r="PF35" s="66" t="str">
        <f t="shared" si="34"/>
        <v/>
      </c>
      <c r="PG35" s="66" t="str">
        <f t="shared" si="35"/>
        <v/>
      </c>
      <c r="PH35" s="66" t="str">
        <f t="shared" si="36"/>
        <v/>
      </c>
      <c r="PI35" s="66" t="str">
        <f t="shared" si="37"/>
        <v/>
      </c>
      <c r="PJ35" s="66" t="str">
        <f t="shared" si="38"/>
        <v/>
      </c>
      <c r="PK35" s="66" t="str">
        <f t="shared" si="39"/>
        <v/>
      </c>
      <c r="PL35" s="66" t="str">
        <f t="shared" si="40"/>
        <v/>
      </c>
      <c r="PM35" s="66" t="str">
        <f t="shared" si="41"/>
        <v/>
      </c>
      <c r="PN35" s="66" t="str">
        <f t="shared" si="42"/>
        <v/>
      </c>
      <c r="PO35" s="66" t="str">
        <f t="shared" si="43"/>
        <v/>
      </c>
      <c r="PP35" s="66" t="str">
        <f t="shared" si="44"/>
        <v/>
      </c>
      <c r="PQ35" s="66" t="str">
        <f t="shared" si="45"/>
        <v/>
      </c>
      <c r="PR35" s="66" t="str">
        <f t="shared" si="46"/>
        <v/>
      </c>
      <c r="PS35" s="66" t="str">
        <f t="shared" si="47"/>
        <v/>
      </c>
      <c r="PT35" s="66" t="str">
        <f t="shared" si="48"/>
        <v/>
      </c>
      <c r="PU35" s="66" t="str">
        <f t="shared" si="49"/>
        <v/>
      </c>
      <c r="PV35" s="66" t="str">
        <f t="shared" si="50"/>
        <v/>
      </c>
      <c r="PW35" s="66" t="str">
        <f t="shared" si="51"/>
        <v/>
      </c>
      <c r="PX35" s="66" t="str">
        <f t="shared" si="52"/>
        <v/>
      </c>
      <c r="PY35" s="66" t="str">
        <f t="shared" si="53"/>
        <v/>
      </c>
      <c r="PZ35" s="66" t="str">
        <f t="shared" si="54"/>
        <v/>
      </c>
      <c r="QA35" s="66" t="str">
        <f t="shared" si="55"/>
        <v/>
      </c>
      <c r="QB35" s="66" t="str">
        <f t="shared" si="56"/>
        <v/>
      </c>
      <c r="QC35" s="66" t="str">
        <f t="shared" si="57"/>
        <v/>
      </c>
      <c r="QD35" s="66" t="str">
        <f t="shared" si="58"/>
        <v/>
      </c>
      <c r="QE35" s="66" t="str">
        <f t="shared" si="59"/>
        <v/>
      </c>
      <c r="QF35" s="66" t="str">
        <f t="shared" si="60"/>
        <v/>
      </c>
      <c r="QG35" s="66" t="str">
        <f t="shared" si="61"/>
        <v/>
      </c>
      <c r="QH35" s="66" t="str">
        <f t="shared" si="62"/>
        <v/>
      </c>
      <c r="QI35" s="66" t="str">
        <f t="shared" si="63"/>
        <v/>
      </c>
      <c r="QJ35" s="66" t="str">
        <f t="shared" si="64"/>
        <v/>
      </c>
      <c r="QK35" s="66" t="str">
        <f t="shared" si="65"/>
        <v/>
      </c>
      <c r="QL35" s="66" t="str">
        <f t="shared" si="66"/>
        <v/>
      </c>
      <c r="QM35" s="66" t="str">
        <f t="shared" si="67"/>
        <v/>
      </c>
      <c r="QN35" s="66" t="str">
        <f t="shared" si="68"/>
        <v/>
      </c>
      <c r="QO35" s="66" t="str">
        <f t="shared" si="69"/>
        <v/>
      </c>
      <c r="QP35" s="66" t="str">
        <f t="shared" si="70"/>
        <v/>
      </c>
      <c r="QQ35" s="66" t="str">
        <f t="shared" si="71"/>
        <v/>
      </c>
      <c r="QR35" s="66" t="str">
        <f t="shared" si="72"/>
        <v/>
      </c>
      <c r="QS35" s="66" t="str">
        <f t="shared" si="73"/>
        <v/>
      </c>
      <c r="QT35" s="66" t="str">
        <f t="shared" si="74"/>
        <v/>
      </c>
      <c r="QU35" s="66" t="str">
        <f t="shared" si="75"/>
        <v/>
      </c>
      <c r="QV35" s="66" t="str">
        <f t="shared" si="76"/>
        <v/>
      </c>
      <c r="QW35" s="66" t="str">
        <f t="shared" si="77"/>
        <v/>
      </c>
      <c r="QX35" s="66" t="str">
        <f t="shared" si="78"/>
        <v/>
      </c>
      <c r="QY35" s="66" t="str">
        <f t="shared" si="79"/>
        <v/>
      </c>
      <c r="QZ35" s="66" t="str">
        <f t="shared" si="80"/>
        <v/>
      </c>
      <c r="RA35" s="66" t="str">
        <f t="shared" si="81"/>
        <v/>
      </c>
      <c r="RB35" s="66" t="str">
        <f t="shared" si="82"/>
        <v/>
      </c>
      <c r="RC35" s="66" t="str">
        <f t="shared" si="83"/>
        <v/>
      </c>
      <c r="RD35" s="66" t="str">
        <f t="shared" si="84"/>
        <v/>
      </c>
      <c r="RE35" s="66" t="str">
        <f t="shared" si="85"/>
        <v/>
      </c>
      <c r="RF35" s="66" t="str">
        <f t="shared" si="86"/>
        <v/>
      </c>
      <c r="RG35" s="66" t="str">
        <f t="shared" si="87"/>
        <v/>
      </c>
      <c r="RH35" s="66" t="str">
        <f t="shared" si="88"/>
        <v/>
      </c>
      <c r="RI35" s="66" t="str">
        <f t="shared" si="89"/>
        <v/>
      </c>
      <c r="RJ35" s="66" t="str">
        <f t="shared" si="90"/>
        <v/>
      </c>
      <c r="RK35" s="66" t="str">
        <f t="shared" si="91"/>
        <v/>
      </c>
      <c r="RL35" s="66" t="str">
        <f t="shared" si="92"/>
        <v/>
      </c>
      <c r="RM35" s="66" t="str">
        <f t="shared" si="93"/>
        <v/>
      </c>
      <c r="RN35" s="66" t="str">
        <f t="shared" si="94"/>
        <v/>
      </c>
      <c r="RO35" s="66" t="str">
        <f t="shared" si="95"/>
        <v/>
      </c>
      <c r="RP35" s="66" t="str">
        <f t="shared" si="96"/>
        <v/>
      </c>
      <c r="RQ35" s="66" t="str">
        <f t="shared" si="97"/>
        <v/>
      </c>
      <c r="RR35" s="66" t="str">
        <f t="shared" si="98"/>
        <v/>
      </c>
      <c r="RS35" s="66" t="str">
        <f t="shared" si="99"/>
        <v/>
      </c>
      <c r="RT35" s="66" t="str">
        <f t="shared" si="100"/>
        <v/>
      </c>
      <c r="RU35" s="66" t="str">
        <f t="shared" si="101"/>
        <v/>
      </c>
      <c r="RV35" s="66" t="str">
        <f t="shared" si="102"/>
        <v/>
      </c>
      <c r="RW35" s="66" t="str">
        <f t="shared" si="103"/>
        <v/>
      </c>
      <c r="RX35" s="66" t="str">
        <f t="shared" si="104"/>
        <v/>
      </c>
      <c r="RY35" s="66" t="str">
        <f t="shared" si="105"/>
        <v/>
      </c>
      <c r="RZ35" s="66" t="str">
        <f t="shared" si="106"/>
        <v/>
      </c>
      <c r="SA35" s="66" t="str">
        <f t="shared" si="107"/>
        <v/>
      </c>
      <c r="SB35" s="66" t="str">
        <f t="shared" si="108"/>
        <v/>
      </c>
      <c r="SC35" s="66" t="str">
        <f t="shared" si="109"/>
        <v/>
      </c>
      <c r="SD35" s="66" t="str">
        <f t="shared" si="110"/>
        <v/>
      </c>
      <c r="SE35" s="66" t="str">
        <f t="shared" si="111"/>
        <v/>
      </c>
      <c r="SF35" s="66" t="str">
        <f t="shared" si="112"/>
        <v/>
      </c>
      <c r="SG35" s="66" t="str">
        <f t="shared" si="113"/>
        <v/>
      </c>
      <c r="SH35" s="66" t="str">
        <f t="shared" si="114"/>
        <v/>
      </c>
      <c r="SI35" s="66" t="str">
        <f t="shared" si="115"/>
        <v/>
      </c>
      <c r="SJ35" s="66" t="str">
        <f t="shared" si="116"/>
        <v/>
      </c>
      <c r="SK35" s="66" t="str">
        <f t="shared" si="117"/>
        <v/>
      </c>
      <c r="SL35" s="66" t="str">
        <f t="shared" si="118"/>
        <v/>
      </c>
      <c r="SM35" s="66" t="str">
        <f t="shared" si="119"/>
        <v/>
      </c>
      <c r="SN35" s="66" t="str">
        <f t="shared" si="120"/>
        <v/>
      </c>
      <c r="SO35" s="66" t="str">
        <f t="shared" si="121"/>
        <v/>
      </c>
      <c r="SP35" s="66" t="str">
        <f t="shared" si="122"/>
        <v/>
      </c>
      <c r="SQ35" s="66" t="str">
        <f t="shared" si="123"/>
        <v/>
      </c>
      <c r="SR35" s="66" t="str">
        <f t="shared" si="124"/>
        <v/>
      </c>
      <c r="SS35" s="66" t="str">
        <f t="shared" si="125"/>
        <v/>
      </c>
      <c r="ST35" s="66" t="str">
        <f t="shared" si="126"/>
        <v/>
      </c>
      <c r="SU35" s="66" t="str">
        <f t="shared" si="127"/>
        <v/>
      </c>
      <c r="SV35" s="66" t="str">
        <f t="shared" si="128"/>
        <v/>
      </c>
      <c r="SW35" s="66" t="str">
        <f t="shared" si="129"/>
        <v/>
      </c>
      <c r="SX35" s="66" t="str">
        <f t="shared" si="130"/>
        <v/>
      </c>
      <c r="SY35" s="66" t="str">
        <f t="shared" si="131"/>
        <v/>
      </c>
      <c r="SZ35" s="66" t="str">
        <f t="shared" si="132"/>
        <v/>
      </c>
      <c r="TA35" s="66" t="str">
        <f t="shared" si="133"/>
        <v/>
      </c>
      <c r="TB35" s="66" t="str">
        <f t="shared" si="134"/>
        <v/>
      </c>
      <c r="TC35" s="66" t="str">
        <f t="shared" si="135"/>
        <v/>
      </c>
      <c r="TD35" s="66" t="str">
        <f t="shared" si="136"/>
        <v/>
      </c>
      <c r="TE35" s="66" t="str">
        <f t="shared" si="137"/>
        <v/>
      </c>
      <c r="TF35" s="66" t="str">
        <f t="shared" si="138"/>
        <v/>
      </c>
      <c r="TG35" s="66" t="str">
        <f t="shared" si="139"/>
        <v/>
      </c>
      <c r="TH35" s="66" t="str">
        <f t="shared" si="140"/>
        <v/>
      </c>
      <c r="TI35" s="66" t="str">
        <f t="shared" si="141"/>
        <v/>
      </c>
      <c r="TJ35" s="66" t="str">
        <f t="shared" si="142"/>
        <v/>
      </c>
      <c r="TK35" s="66" t="str">
        <f t="shared" si="143"/>
        <v/>
      </c>
      <c r="TL35" s="66" t="str">
        <f t="shared" si="144"/>
        <v/>
      </c>
      <c r="TM35" s="66" t="str">
        <f t="shared" si="145"/>
        <v/>
      </c>
      <c r="TN35" s="66" t="str">
        <f t="shared" si="146"/>
        <v/>
      </c>
      <c r="TO35" s="66" t="str">
        <f t="shared" si="147"/>
        <v/>
      </c>
      <c r="TP35" s="66" t="str">
        <f t="shared" si="148"/>
        <v/>
      </c>
      <c r="TQ35" s="66" t="str">
        <f t="shared" si="149"/>
        <v/>
      </c>
      <c r="TR35" s="66" t="str">
        <f t="shared" si="150"/>
        <v/>
      </c>
      <c r="TS35" s="66" t="str">
        <f t="shared" si="151"/>
        <v/>
      </c>
      <c r="TT35" s="66" t="str">
        <f t="shared" si="152"/>
        <v/>
      </c>
      <c r="TU35" s="66" t="str">
        <f t="shared" si="153"/>
        <v/>
      </c>
      <c r="TV35" s="66" t="str">
        <f t="shared" si="154"/>
        <v/>
      </c>
      <c r="TW35" s="66" t="str">
        <f t="shared" si="155"/>
        <v/>
      </c>
      <c r="TX35" s="66" t="str">
        <f t="shared" si="156"/>
        <v/>
      </c>
      <c r="TY35" s="66" t="str">
        <f t="shared" si="157"/>
        <v/>
      </c>
      <c r="TZ35" s="66" t="str">
        <f t="shared" si="158"/>
        <v/>
      </c>
      <c r="UA35" s="66" t="str">
        <f t="shared" si="159"/>
        <v/>
      </c>
      <c r="UB35" s="66" t="str">
        <f t="shared" si="160"/>
        <v/>
      </c>
      <c r="UC35" s="66" t="str">
        <f t="shared" si="161"/>
        <v/>
      </c>
      <c r="UD35" s="66" t="str">
        <f t="shared" si="162"/>
        <v/>
      </c>
      <c r="UE35" s="66" t="str">
        <f t="shared" si="163"/>
        <v/>
      </c>
      <c r="UF35" s="66" t="str">
        <f t="shared" si="164"/>
        <v/>
      </c>
      <c r="UG35" s="66" t="str">
        <f t="shared" si="165"/>
        <v/>
      </c>
      <c r="UH35" s="66" t="str">
        <f t="shared" si="166"/>
        <v/>
      </c>
      <c r="UI35" s="66" t="str">
        <f t="shared" si="167"/>
        <v/>
      </c>
      <c r="UJ35" s="66" t="str">
        <f t="shared" si="168"/>
        <v/>
      </c>
      <c r="UK35" s="66" t="str">
        <f t="shared" si="169"/>
        <v/>
      </c>
      <c r="UL35" s="66" t="str">
        <f t="shared" si="170"/>
        <v/>
      </c>
      <c r="UM35" s="66" t="str">
        <f t="shared" si="171"/>
        <v/>
      </c>
      <c r="UN35" s="66" t="str">
        <f t="shared" si="172"/>
        <v/>
      </c>
      <c r="UO35" s="66" t="str">
        <f t="shared" si="173"/>
        <v/>
      </c>
      <c r="UP35" s="66" t="str">
        <f t="shared" si="174"/>
        <v/>
      </c>
      <c r="UQ35" s="66" t="str">
        <f t="shared" si="175"/>
        <v/>
      </c>
      <c r="UR35" s="66" t="str">
        <f t="shared" si="176"/>
        <v/>
      </c>
      <c r="US35" s="66" t="str">
        <f t="shared" si="177"/>
        <v/>
      </c>
      <c r="UT35" s="66" t="str">
        <f t="shared" si="178"/>
        <v/>
      </c>
      <c r="UU35" s="66" t="str">
        <f t="shared" si="179"/>
        <v/>
      </c>
      <c r="UV35" s="66" t="str">
        <f t="shared" si="180"/>
        <v/>
      </c>
      <c r="UW35" s="66" t="str">
        <f t="shared" si="181"/>
        <v/>
      </c>
      <c r="UX35" s="66" t="str">
        <f t="shared" si="182"/>
        <v/>
      </c>
      <c r="UY35" s="66" t="str">
        <f t="shared" si="183"/>
        <v/>
      </c>
      <c r="UZ35" s="66" t="str">
        <f t="shared" si="184"/>
        <v/>
      </c>
      <c r="VA35" s="66" t="str">
        <f t="shared" si="185"/>
        <v/>
      </c>
      <c r="VB35" s="66" t="str">
        <f t="shared" si="186"/>
        <v/>
      </c>
      <c r="VC35" s="66" t="str">
        <f t="shared" si="187"/>
        <v/>
      </c>
      <c r="VD35" s="66" t="str">
        <f t="shared" si="188"/>
        <v/>
      </c>
      <c r="VE35" s="66" t="str">
        <f t="shared" si="189"/>
        <v/>
      </c>
      <c r="VF35" s="66" t="str">
        <f t="shared" si="190"/>
        <v/>
      </c>
      <c r="VG35" s="66" t="str">
        <f t="shared" si="191"/>
        <v/>
      </c>
      <c r="VH35" s="66" t="str">
        <f t="shared" si="192"/>
        <v/>
      </c>
      <c r="VI35" s="66" t="str">
        <f t="shared" si="193"/>
        <v/>
      </c>
      <c r="VJ35" s="66" t="str">
        <f t="shared" si="194"/>
        <v/>
      </c>
      <c r="VK35" s="66" t="str">
        <f t="shared" si="195"/>
        <v/>
      </c>
      <c r="VL35" s="66" t="str">
        <f t="shared" si="196"/>
        <v/>
      </c>
      <c r="VM35" s="66" t="str">
        <f t="shared" si="197"/>
        <v/>
      </c>
      <c r="VN35" s="66" t="str">
        <f t="shared" si="198"/>
        <v/>
      </c>
      <c r="VO35" s="66" t="str">
        <f t="shared" si="199"/>
        <v/>
      </c>
      <c r="VP35" s="66" t="str">
        <f t="shared" si="200"/>
        <v/>
      </c>
      <c r="VQ35" s="66" t="str">
        <f t="shared" si="201"/>
        <v/>
      </c>
      <c r="VR35" s="66" t="str">
        <f t="shared" si="202"/>
        <v/>
      </c>
      <c r="VS35" s="66" t="str">
        <f t="shared" si="203"/>
        <v/>
      </c>
      <c r="VT35" s="66" t="str">
        <f t="shared" si="204"/>
        <v/>
      </c>
      <c r="VU35" s="66" t="str">
        <f t="shared" si="205"/>
        <v/>
      </c>
      <c r="VV35" s="66" t="str">
        <f t="shared" si="206"/>
        <v/>
      </c>
      <c r="VW35" s="66" t="str">
        <f t="shared" si="207"/>
        <v/>
      </c>
      <c r="VX35" s="66" t="str">
        <f t="shared" si="208"/>
        <v/>
      </c>
      <c r="VY35" s="66" t="str">
        <f t="shared" si="209"/>
        <v/>
      </c>
      <c r="VZ35" s="66" t="str">
        <f t="shared" si="210"/>
        <v/>
      </c>
      <c r="WA35" s="66" t="str">
        <f t="shared" si="211"/>
        <v/>
      </c>
      <c r="WB35" s="66" t="str">
        <f t="shared" si="212"/>
        <v/>
      </c>
      <c r="WC35" s="66" t="str">
        <f t="shared" si="213"/>
        <v/>
      </c>
      <c r="WD35" s="66" t="str">
        <f t="shared" si="214"/>
        <v/>
      </c>
      <c r="WE35" s="66" t="str">
        <f t="shared" si="215"/>
        <v/>
      </c>
      <c r="WF35" s="66" t="str">
        <f t="shared" si="216"/>
        <v/>
      </c>
      <c r="WG35" s="66" t="str">
        <f t="shared" si="217"/>
        <v/>
      </c>
      <c r="WH35" s="66" t="str">
        <f t="shared" si="218"/>
        <v/>
      </c>
      <c r="WI35" s="66" t="str">
        <f t="shared" si="219"/>
        <v/>
      </c>
      <c r="WJ35" s="66" t="str">
        <f t="shared" si="220"/>
        <v/>
      </c>
      <c r="WK35" s="66" t="str">
        <f t="shared" si="221"/>
        <v/>
      </c>
      <c r="WL35" s="66" t="str">
        <f t="shared" si="222"/>
        <v/>
      </c>
      <c r="WM35" s="66" t="str">
        <f t="shared" si="223"/>
        <v/>
      </c>
      <c r="WN35" s="66" t="str">
        <f t="shared" si="224"/>
        <v/>
      </c>
      <c r="WO35" s="66" t="str">
        <f t="shared" si="225"/>
        <v/>
      </c>
      <c r="WP35" s="66" t="str">
        <f t="shared" si="226"/>
        <v/>
      </c>
      <c r="WQ35" s="66" t="str">
        <f t="shared" si="227"/>
        <v/>
      </c>
      <c r="WR35" s="66" t="str">
        <f t="shared" si="228"/>
        <v/>
      </c>
      <c r="WS35" s="66" t="str">
        <f t="shared" si="229"/>
        <v/>
      </c>
      <c r="WT35" s="66" t="str">
        <f t="shared" si="230"/>
        <v/>
      </c>
      <c r="WU35" s="66" t="str">
        <f t="shared" si="231"/>
        <v/>
      </c>
      <c r="WV35" s="66" t="str">
        <f t="shared" si="232"/>
        <v/>
      </c>
      <c r="WW35" s="66" t="str">
        <f t="shared" si="233"/>
        <v/>
      </c>
      <c r="WX35" s="66" t="str">
        <f t="shared" si="234"/>
        <v/>
      </c>
      <c r="WY35" s="66" t="str">
        <f t="shared" si="235"/>
        <v/>
      </c>
      <c r="WZ35" s="66" t="str">
        <f t="shared" si="236"/>
        <v/>
      </c>
      <c r="XA35" s="66" t="str">
        <f t="shared" si="237"/>
        <v/>
      </c>
      <c r="XB35" s="66" t="str">
        <f t="shared" si="238"/>
        <v/>
      </c>
      <c r="XC35" s="66" t="str">
        <f t="shared" si="239"/>
        <v/>
      </c>
      <c r="XD35" s="66" t="str">
        <f t="shared" si="240"/>
        <v/>
      </c>
      <c r="XE35" s="66" t="str">
        <f t="shared" si="241"/>
        <v/>
      </c>
      <c r="XF35" s="66" t="str">
        <f t="shared" si="242"/>
        <v/>
      </c>
      <c r="XG35" s="66" t="str">
        <f t="shared" si="243"/>
        <v/>
      </c>
      <c r="XH35" s="66" t="str">
        <f t="shared" si="244"/>
        <v/>
      </c>
      <c r="XI35" s="66" t="str">
        <f t="shared" si="245"/>
        <v/>
      </c>
      <c r="XJ35" s="66" t="str">
        <f t="shared" si="246"/>
        <v/>
      </c>
      <c r="XK35" s="66" t="str">
        <f t="shared" si="247"/>
        <v/>
      </c>
      <c r="XL35" s="66" t="str">
        <f t="shared" si="248"/>
        <v/>
      </c>
      <c r="XM35" s="66" t="str">
        <f t="shared" si="249"/>
        <v/>
      </c>
      <c r="XN35" s="66" t="str">
        <f t="shared" si="250"/>
        <v/>
      </c>
      <c r="XO35" s="66" t="str">
        <f t="shared" si="251"/>
        <v/>
      </c>
      <c r="XP35" s="66" t="str">
        <f t="shared" si="252"/>
        <v/>
      </c>
      <c r="XQ35" s="66" t="str">
        <f t="shared" si="253"/>
        <v/>
      </c>
      <c r="XR35" s="66" t="str">
        <f t="shared" si="254"/>
        <v/>
      </c>
      <c r="XS35" s="66" t="str">
        <f t="shared" si="255"/>
        <v/>
      </c>
      <c r="XT35" s="66" t="str">
        <f t="shared" si="256"/>
        <v/>
      </c>
      <c r="XU35" s="66" t="str">
        <f t="shared" si="257"/>
        <v/>
      </c>
      <c r="XV35" s="66" t="str">
        <f t="shared" si="258"/>
        <v/>
      </c>
      <c r="XW35" s="66" t="str">
        <f t="shared" si="259"/>
        <v/>
      </c>
      <c r="XX35" s="66" t="str">
        <f t="shared" si="260"/>
        <v/>
      </c>
      <c r="XY35" s="66" t="str">
        <f t="shared" si="261"/>
        <v/>
      </c>
      <c r="XZ35" s="66" t="str">
        <f t="shared" si="262"/>
        <v/>
      </c>
      <c r="YA35" s="66" t="str">
        <f t="shared" si="263"/>
        <v/>
      </c>
      <c r="YB35" s="66" t="str">
        <f t="shared" si="264"/>
        <v/>
      </c>
      <c r="YC35" s="66" t="str">
        <f t="shared" si="265"/>
        <v/>
      </c>
      <c r="YD35" s="66" t="str">
        <f t="shared" si="266"/>
        <v/>
      </c>
      <c r="YE35" s="66" t="str">
        <f t="shared" si="267"/>
        <v/>
      </c>
      <c r="YF35" s="66" t="str">
        <f t="shared" si="268"/>
        <v/>
      </c>
      <c r="YG35" s="66" t="str">
        <f t="shared" si="269"/>
        <v/>
      </c>
      <c r="YH35" s="66" t="str">
        <f t="shared" si="270"/>
        <v/>
      </c>
      <c r="YI35" s="66" t="str">
        <f t="shared" si="271"/>
        <v/>
      </c>
      <c r="YJ35" s="66" t="str">
        <f t="shared" si="272"/>
        <v/>
      </c>
      <c r="YK35" s="66" t="str">
        <f t="shared" si="273"/>
        <v/>
      </c>
      <c r="YL35" s="66" t="str">
        <f t="shared" si="274"/>
        <v/>
      </c>
      <c r="YM35" s="66" t="str">
        <f t="shared" si="275"/>
        <v/>
      </c>
      <c r="YN35" s="66" t="str">
        <f t="shared" si="276"/>
        <v/>
      </c>
      <c r="YO35" s="66" t="str">
        <f t="shared" si="277"/>
        <v/>
      </c>
      <c r="YP35" s="66" t="str">
        <f t="shared" si="278"/>
        <v/>
      </c>
      <c r="YQ35" s="66" t="str">
        <f t="shared" si="279"/>
        <v/>
      </c>
      <c r="YR35" s="66" t="str">
        <f t="shared" si="280"/>
        <v/>
      </c>
      <c r="YS35" s="66" t="str">
        <f t="shared" si="281"/>
        <v/>
      </c>
      <c r="YT35" s="66" t="str">
        <f t="shared" si="282"/>
        <v/>
      </c>
      <c r="YU35" s="66" t="str">
        <f t="shared" si="283"/>
        <v/>
      </c>
      <c r="YV35" s="66" t="str">
        <f t="shared" si="284"/>
        <v/>
      </c>
      <c r="YW35" s="66" t="str">
        <f t="shared" si="285"/>
        <v/>
      </c>
      <c r="YX35" s="66" t="str">
        <f t="shared" si="286"/>
        <v/>
      </c>
      <c r="YY35" s="66" t="str">
        <f t="shared" si="287"/>
        <v/>
      </c>
      <c r="YZ35" s="66" t="str">
        <f t="shared" si="288"/>
        <v/>
      </c>
      <c r="ZA35" s="66" t="str">
        <f t="shared" si="289"/>
        <v/>
      </c>
      <c r="ZB35" s="66" t="str">
        <f t="shared" si="290"/>
        <v/>
      </c>
      <c r="ZC35" s="66" t="str">
        <f t="shared" si="291"/>
        <v/>
      </c>
      <c r="ZD35" s="66" t="str">
        <f t="shared" si="292"/>
        <v/>
      </c>
      <c r="ZE35" s="66" t="str">
        <f t="shared" si="293"/>
        <v/>
      </c>
      <c r="ZF35" s="66" t="str">
        <f t="shared" si="294"/>
        <v/>
      </c>
      <c r="ZG35" s="66" t="str">
        <f t="shared" si="295"/>
        <v/>
      </c>
      <c r="ZH35" s="66" t="str">
        <f t="shared" si="296"/>
        <v/>
      </c>
      <c r="ZI35" s="66" t="str">
        <f t="shared" si="297"/>
        <v/>
      </c>
      <c r="ZJ35" s="66" t="str">
        <f t="shared" si="298"/>
        <v/>
      </c>
      <c r="ZK35" s="66" t="str">
        <f t="shared" si="299"/>
        <v/>
      </c>
      <c r="ZL35" s="66" t="str">
        <f t="shared" si="300"/>
        <v/>
      </c>
      <c r="ZM35" s="66" t="str">
        <f t="shared" si="301"/>
        <v/>
      </c>
      <c r="ZN35" s="66" t="str">
        <f t="shared" si="302"/>
        <v/>
      </c>
      <c r="ZO35" s="66" t="str">
        <f t="shared" si="303"/>
        <v/>
      </c>
      <c r="ZP35" s="66" t="str">
        <f t="shared" si="304"/>
        <v/>
      </c>
      <c r="ZQ35" s="66" t="str">
        <f t="shared" si="305"/>
        <v/>
      </c>
      <c r="ZR35" s="66" t="str">
        <f t="shared" si="306"/>
        <v/>
      </c>
      <c r="ZS35" s="66" t="str">
        <f t="shared" si="307"/>
        <v/>
      </c>
      <c r="ZT35" s="66" t="str">
        <f t="shared" si="308"/>
        <v/>
      </c>
      <c r="ZU35" s="66" t="str">
        <f t="shared" si="309"/>
        <v/>
      </c>
      <c r="ZV35" s="66" t="str">
        <f t="shared" si="310"/>
        <v/>
      </c>
      <c r="ZW35" s="66" t="str">
        <f t="shared" si="311"/>
        <v/>
      </c>
      <c r="ZX35" s="66" t="str">
        <f t="shared" si="312"/>
        <v/>
      </c>
      <c r="ZY35" s="66" t="str">
        <f t="shared" si="313"/>
        <v/>
      </c>
      <c r="ZZ35" s="66" t="str">
        <f t="shared" si="314"/>
        <v/>
      </c>
      <c r="AAA35" s="66" t="str">
        <f t="shared" si="315"/>
        <v/>
      </c>
      <c r="AAB35" s="66" t="str">
        <f t="shared" si="316"/>
        <v/>
      </c>
      <c r="AAC35" s="66" t="str">
        <f t="shared" si="317"/>
        <v/>
      </c>
      <c r="AAD35" s="66" t="str">
        <f t="shared" si="318"/>
        <v/>
      </c>
      <c r="AAE35" s="66" t="str">
        <f t="shared" si="319"/>
        <v/>
      </c>
      <c r="AAF35" s="66" t="str">
        <f t="shared" si="320"/>
        <v/>
      </c>
      <c r="AAG35" s="66" t="str">
        <f t="shared" si="321"/>
        <v/>
      </c>
      <c r="AAH35" s="66" t="str">
        <f t="shared" si="322"/>
        <v/>
      </c>
      <c r="AAI35" s="66" t="str">
        <f t="shared" si="323"/>
        <v/>
      </c>
      <c r="AAJ35" s="66" t="str">
        <f t="shared" si="324"/>
        <v/>
      </c>
      <c r="AAK35" s="66" t="str">
        <f t="shared" si="325"/>
        <v/>
      </c>
      <c r="AAL35" s="66" t="str">
        <f t="shared" si="326"/>
        <v/>
      </c>
      <c r="AAM35" s="66" t="str">
        <f t="shared" si="327"/>
        <v/>
      </c>
      <c r="AAN35" s="66" t="str">
        <f t="shared" si="328"/>
        <v/>
      </c>
      <c r="AAO35" s="66" t="str">
        <f t="shared" si="329"/>
        <v/>
      </c>
      <c r="AAP35" s="66" t="str">
        <f t="shared" si="330"/>
        <v/>
      </c>
      <c r="AAQ35" s="66" t="str">
        <f t="shared" si="331"/>
        <v/>
      </c>
      <c r="AAR35" s="66" t="str">
        <f t="shared" si="332"/>
        <v/>
      </c>
      <c r="AAS35" s="66" t="str">
        <f t="shared" si="333"/>
        <v/>
      </c>
      <c r="AAT35" s="66" t="str">
        <f t="shared" si="334"/>
        <v/>
      </c>
      <c r="AAU35" s="66" t="str">
        <f t="shared" si="335"/>
        <v/>
      </c>
      <c r="AAV35" s="66" t="str">
        <f t="shared" si="336"/>
        <v/>
      </c>
      <c r="AAW35" s="66" t="str">
        <f t="shared" si="337"/>
        <v/>
      </c>
      <c r="AAX35" s="66" t="str">
        <f t="shared" si="338"/>
        <v/>
      </c>
      <c r="AAY35" s="66" t="str">
        <f t="shared" si="339"/>
        <v/>
      </c>
      <c r="AAZ35" s="66" t="str">
        <f t="shared" si="340"/>
        <v/>
      </c>
      <c r="ABA35" s="66" t="str">
        <f t="shared" si="341"/>
        <v/>
      </c>
      <c r="ABB35" s="66" t="str">
        <f t="shared" si="342"/>
        <v/>
      </c>
      <c r="ABC35" s="66" t="str">
        <f t="shared" si="343"/>
        <v/>
      </c>
      <c r="ABD35" s="66" t="str">
        <f t="shared" si="344"/>
        <v/>
      </c>
      <c r="ABE35" s="66" t="str">
        <f t="shared" si="345"/>
        <v/>
      </c>
      <c r="ABF35" s="66" t="str">
        <f t="shared" si="346"/>
        <v/>
      </c>
      <c r="ABG35" s="66" t="str">
        <f t="shared" si="347"/>
        <v/>
      </c>
      <c r="ABH35" s="66" t="str">
        <f t="shared" si="348"/>
        <v/>
      </c>
      <c r="ABI35" s="66" t="str">
        <f t="shared" si="349"/>
        <v/>
      </c>
      <c r="ABJ35" s="66" t="str">
        <f t="shared" si="350"/>
        <v/>
      </c>
      <c r="ABK35" s="66" t="str">
        <f t="shared" si="351"/>
        <v/>
      </c>
      <c r="ABL35" s="66" t="str">
        <f t="shared" si="352"/>
        <v/>
      </c>
      <c r="ABM35" s="66" t="str">
        <f t="shared" si="353"/>
        <v/>
      </c>
      <c r="ABN35" s="66" t="str">
        <f t="shared" si="354"/>
        <v/>
      </c>
      <c r="ABO35" s="66" t="str">
        <f t="shared" si="355"/>
        <v/>
      </c>
      <c r="ABP35" s="66" t="str">
        <f t="shared" si="356"/>
        <v/>
      </c>
      <c r="ABQ35" s="66" t="str">
        <f t="shared" si="357"/>
        <v/>
      </c>
      <c r="ABR35" s="66" t="str">
        <f t="shared" si="358"/>
        <v/>
      </c>
      <c r="ABS35" s="66" t="str">
        <f t="shared" si="359"/>
        <v/>
      </c>
      <c r="ABT35" s="66" t="str">
        <f t="shared" si="360"/>
        <v/>
      </c>
      <c r="ABU35" s="66" t="str">
        <f t="shared" si="361"/>
        <v/>
      </c>
      <c r="ABV35" s="66" t="str">
        <f t="shared" si="362"/>
        <v/>
      </c>
      <c r="ABW35" s="66" t="str">
        <f t="shared" si="363"/>
        <v/>
      </c>
      <c r="ABX35" s="66" t="str">
        <f t="shared" si="364"/>
        <v/>
      </c>
      <c r="ABY35" s="66" t="str">
        <f t="shared" si="365"/>
        <v/>
      </c>
      <c r="ABZ35" s="66" t="str">
        <f t="shared" si="366"/>
        <v/>
      </c>
      <c r="ACA35" s="66" t="str">
        <f t="shared" si="367"/>
        <v/>
      </c>
      <c r="ACB35" s="66" t="str">
        <f t="shared" si="368"/>
        <v/>
      </c>
      <c r="ACC35" s="66" t="str">
        <f t="shared" si="369"/>
        <v/>
      </c>
      <c r="ACD35" s="66" t="str">
        <f t="shared" si="370"/>
        <v/>
      </c>
      <c r="ACE35" s="66" t="str">
        <f t="shared" si="371"/>
        <v/>
      </c>
      <c r="ACF35" s="66" t="str">
        <f t="shared" si="372"/>
        <v/>
      </c>
      <c r="ACG35" s="66" t="str">
        <f t="shared" si="373"/>
        <v/>
      </c>
      <c r="ACH35" s="66" t="str">
        <f t="shared" si="374"/>
        <v/>
      </c>
      <c r="ACI35" s="66" t="str">
        <f t="shared" si="375"/>
        <v/>
      </c>
      <c r="ACJ35" s="66" t="str">
        <f t="shared" si="376"/>
        <v/>
      </c>
      <c r="ACK35" s="66" t="str">
        <f t="shared" si="377"/>
        <v/>
      </c>
      <c r="ACL35" s="66" t="str">
        <f t="shared" si="378"/>
        <v/>
      </c>
      <c r="ACM35" s="66" t="str">
        <f t="shared" ref="ACM35:ACN35" si="414">IF(AND(ACS$3="Unit", ACL35=""), "", IF(AND(ACS$3="Unit", ACL35="-"),"", IF(ACS$3="Unit", "kg/GJ delivered", IF(AND(NY35&lt;&gt;"", NY35&lt;&gt;"-", NX35="-"),"", IF($H35="","", IF(NX35="nd", "",IF(NX35="&lt;n.a.&gt;", "", IF(NY35="#/MJ", "", IF(NY35="kg/GJ delivered",NX35,IF(NY35="g/MJ delivered",NX35,IF(NY35="kg/MJ delivered",NX35*1000,IF(NY35="mg/MJ delivered",NX35/1000,IF(NY35="g/kg",((NX35)*(1/$I35)*(1/$H35)),IF(NY35="mg/kg",((NX35/1000)*(1/$I35)*(1/$H35)),IF(NY35="mg/MJ delivered",NX35/1000,IF(NY35="-","","Error"))))))))))))))))</f>
        <v/>
      </c>
      <c r="ACN35" s="66" t="str">
        <f t="shared" si="414"/>
        <v/>
      </c>
      <c r="ACO35" s="66" t="str">
        <f t="shared" si="380"/>
        <v/>
      </c>
      <c r="ACP35" s="66" t="str">
        <f t="shared" si="381"/>
        <v/>
      </c>
      <c r="ACQ35" s="66" t="str">
        <f t="shared" si="382"/>
        <v/>
      </c>
      <c r="ACR35" s="66" t="str">
        <f t="shared" si="383"/>
        <v/>
      </c>
      <c r="ACS35" s="66" t="str">
        <f t="shared" si="384"/>
        <v/>
      </c>
      <c r="ACT35" s="66" t="str">
        <f t="shared" si="385"/>
        <v/>
      </c>
    </row>
    <row r="36" spans="2:774" ht="15.75" customHeight="1" x14ac:dyDescent="0.25">
      <c r="B36" s="66">
        <v>95</v>
      </c>
      <c r="C36" s="66" t="s">
        <v>338</v>
      </c>
      <c r="D36" s="66" t="s">
        <v>371</v>
      </c>
      <c r="E36" s="156" t="s">
        <v>1782</v>
      </c>
      <c r="F36" s="66" t="s">
        <v>139</v>
      </c>
      <c r="G36" s="66" t="s">
        <v>492</v>
      </c>
      <c r="H36" s="126">
        <v>0.25600000000000001</v>
      </c>
      <c r="I36" s="130">
        <f>'Heating Values'!$D$33</f>
        <v>25.715</v>
      </c>
      <c r="J36" s="66" t="str">
        <f t="shared" si="0"/>
        <v>Charcoal, Improved, GLO</v>
      </c>
      <c r="K36" s="66" t="s">
        <v>1254</v>
      </c>
      <c r="L36" s="66" t="s">
        <v>1254</v>
      </c>
      <c r="M36" s="66" t="s">
        <v>1254</v>
      </c>
      <c r="N36" s="66" t="s">
        <v>1253</v>
      </c>
      <c r="O36" s="66" t="s">
        <v>2109</v>
      </c>
      <c r="P36" s="66" t="str">
        <f t="shared" si="8"/>
        <v>GLO</v>
      </c>
      <c r="Q36" s="66" t="s">
        <v>1347</v>
      </c>
      <c r="R36" s="162">
        <v>16.899999999999999</v>
      </c>
      <c r="S36" s="158" t="s">
        <v>66</v>
      </c>
      <c r="T36" s="163">
        <v>0.39</v>
      </c>
      <c r="U36" s="158" t="s">
        <v>66</v>
      </c>
      <c r="V36" s="158" t="s">
        <v>128</v>
      </c>
      <c r="W36" s="158" t="s">
        <v>128</v>
      </c>
      <c r="X36" s="164">
        <v>367</v>
      </c>
      <c r="Y36" s="158" t="s">
        <v>66</v>
      </c>
      <c r="Z36" s="165">
        <v>1.5</v>
      </c>
      <c r="AA36" s="158" t="s">
        <v>66</v>
      </c>
      <c r="AB36" s="165">
        <v>2.2000000000000002</v>
      </c>
      <c r="AC36" s="158" t="s">
        <v>66</v>
      </c>
      <c r="AD36" s="166">
        <v>1670000000000000</v>
      </c>
      <c r="AE36" s="158" t="s">
        <v>387</v>
      </c>
      <c r="AF36" s="158" t="s">
        <v>128</v>
      </c>
      <c r="AG36" s="158" t="s">
        <v>128</v>
      </c>
      <c r="AH36" s="158" t="s">
        <v>128</v>
      </c>
      <c r="AI36" s="158" t="s">
        <v>128</v>
      </c>
      <c r="AJ36" s="158" t="s">
        <v>128</v>
      </c>
      <c r="AK36" s="158" t="s">
        <v>128</v>
      </c>
      <c r="AL36" s="158" t="s">
        <v>128</v>
      </c>
      <c r="AM36" s="158" t="s">
        <v>128</v>
      </c>
      <c r="AN36" s="158" t="s">
        <v>128</v>
      </c>
      <c r="AO36" s="158" t="s">
        <v>128</v>
      </c>
      <c r="AP36" s="158" t="s">
        <v>128</v>
      </c>
      <c r="AQ36" s="158" t="s">
        <v>128</v>
      </c>
      <c r="AR36" s="158" t="s">
        <v>128</v>
      </c>
      <c r="AS36" s="158" t="s">
        <v>128</v>
      </c>
      <c r="AT36" s="158" t="s">
        <v>128</v>
      </c>
      <c r="AU36" s="158" t="s">
        <v>128</v>
      </c>
      <c r="AV36" s="158" t="s">
        <v>128</v>
      </c>
      <c r="AW36" s="158" t="s">
        <v>128</v>
      </c>
      <c r="AX36" s="158" t="s">
        <v>128</v>
      </c>
      <c r="AY36" s="158" t="s">
        <v>128</v>
      </c>
      <c r="AZ36" s="158" t="s">
        <v>128</v>
      </c>
      <c r="BA36" s="158" t="s">
        <v>128</v>
      </c>
      <c r="BB36" s="158" t="s">
        <v>128</v>
      </c>
      <c r="BC36" s="158" t="s">
        <v>128</v>
      </c>
      <c r="BD36" s="158" t="s">
        <v>128</v>
      </c>
      <c r="BE36" s="158" t="s">
        <v>128</v>
      </c>
      <c r="BF36" s="158" t="s">
        <v>128</v>
      </c>
      <c r="BG36" s="158" t="s">
        <v>128</v>
      </c>
      <c r="BH36" s="158" t="s">
        <v>128</v>
      </c>
      <c r="BI36" s="158" t="s">
        <v>128</v>
      </c>
      <c r="BJ36" s="158" t="s">
        <v>128</v>
      </c>
      <c r="BK36" s="158" t="s">
        <v>128</v>
      </c>
      <c r="BL36" s="158" t="s">
        <v>128</v>
      </c>
      <c r="BM36" s="158" t="s">
        <v>128</v>
      </c>
      <c r="BN36" s="158" t="s">
        <v>128</v>
      </c>
      <c r="BO36" s="158" t="s">
        <v>128</v>
      </c>
      <c r="BP36" s="158" t="s">
        <v>128</v>
      </c>
      <c r="BQ36" s="158" t="s">
        <v>128</v>
      </c>
      <c r="BR36" s="158" t="s">
        <v>128</v>
      </c>
      <c r="BS36" s="158" t="s">
        <v>128</v>
      </c>
      <c r="BT36" s="158" t="s">
        <v>128</v>
      </c>
      <c r="BU36" s="158" t="s">
        <v>128</v>
      </c>
      <c r="BV36" s="158" t="s">
        <v>128</v>
      </c>
      <c r="BW36" s="158" t="s">
        <v>128</v>
      </c>
      <c r="BX36" s="158" t="s">
        <v>128</v>
      </c>
      <c r="BY36" s="158" t="s">
        <v>128</v>
      </c>
      <c r="BZ36" s="158" t="s">
        <v>128</v>
      </c>
      <c r="CA36" s="158" t="s">
        <v>128</v>
      </c>
      <c r="CB36" s="158" t="s">
        <v>128</v>
      </c>
      <c r="CC36" s="158" t="s">
        <v>128</v>
      </c>
      <c r="CD36" s="158" t="s">
        <v>128</v>
      </c>
      <c r="CE36" s="158" t="s">
        <v>128</v>
      </c>
      <c r="CF36" s="158" t="s">
        <v>128</v>
      </c>
      <c r="CG36" s="158" t="s">
        <v>128</v>
      </c>
      <c r="CH36" s="158" t="s">
        <v>128</v>
      </c>
      <c r="CI36" s="158" t="s">
        <v>128</v>
      </c>
      <c r="CJ36" s="158" t="s">
        <v>128</v>
      </c>
      <c r="CK36" s="158" t="s">
        <v>128</v>
      </c>
      <c r="CL36" s="158" t="s">
        <v>128</v>
      </c>
      <c r="CM36" s="158" t="s">
        <v>128</v>
      </c>
      <c r="CN36" s="158" t="s">
        <v>128</v>
      </c>
      <c r="CO36" s="158" t="s">
        <v>128</v>
      </c>
      <c r="CP36" s="158" t="s">
        <v>128</v>
      </c>
      <c r="CQ36" s="158" t="s">
        <v>128</v>
      </c>
      <c r="CR36" s="158" t="s">
        <v>128</v>
      </c>
      <c r="CS36" s="158" t="s">
        <v>128</v>
      </c>
      <c r="CT36" s="158" t="s">
        <v>128</v>
      </c>
      <c r="CU36" s="158" t="s">
        <v>128</v>
      </c>
      <c r="CV36" s="158" t="s">
        <v>128</v>
      </c>
      <c r="CW36" s="158" t="s">
        <v>128</v>
      </c>
      <c r="CX36" s="158" t="s">
        <v>128</v>
      </c>
      <c r="CY36" s="158" t="s">
        <v>128</v>
      </c>
      <c r="CZ36" s="158" t="s">
        <v>128</v>
      </c>
      <c r="DA36" s="158" t="s">
        <v>128</v>
      </c>
      <c r="DB36" s="158" t="s">
        <v>128</v>
      </c>
      <c r="DC36" s="158" t="s">
        <v>128</v>
      </c>
      <c r="DD36" s="158" t="s">
        <v>128</v>
      </c>
      <c r="DE36" s="158" t="s">
        <v>128</v>
      </c>
      <c r="DF36" s="158" t="s">
        <v>128</v>
      </c>
      <c r="DG36" s="158" t="s">
        <v>128</v>
      </c>
      <c r="DH36" s="158" t="s">
        <v>128</v>
      </c>
      <c r="DI36" s="158" t="s">
        <v>128</v>
      </c>
      <c r="DJ36" s="158" t="s">
        <v>128</v>
      </c>
      <c r="DK36" s="158" t="s">
        <v>128</v>
      </c>
      <c r="DL36" s="158" t="s">
        <v>128</v>
      </c>
      <c r="DM36" s="158" t="s">
        <v>128</v>
      </c>
      <c r="DN36" s="158" t="s">
        <v>128</v>
      </c>
      <c r="DO36" s="158" t="s">
        <v>128</v>
      </c>
      <c r="DP36" s="158" t="s">
        <v>128</v>
      </c>
      <c r="DQ36" s="158" t="s">
        <v>128</v>
      </c>
      <c r="DR36" s="158" t="s">
        <v>128</v>
      </c>
      <c r="DS36" s="158" t="s">
        <v>128</v>
      </c>
      <c r="DT36" s="158" t="s">
        <v>128</v>
      </c>
      <c r="DU36" s="158" t="s">
        <v>128</v>
      </c>
      <c r="DV36" s="158" t="s">
        <v>128</v>
      </c>
      <c r="DW36" s="158" t="s">
        <v>128</v>
      </c>
      <c r="DX36" s="158" t="s">
        <v>128</v>
      </c>
      <c r="DY36" s="158" t="s">
        <v>128</v>
      </c>
      <c r="DZ36" s="158" t="s">
        <v>128</v>
      </c>
      <c r="EA36" s="158" t="s">
        <v>128</v>
      </c>
      <c r="EB36" s="158" t="s">
        <v>128</v>
      </c>
      <c r="EC36" s="158" t="s">
        <v>128</v>
      </c>
      <c r="ED36" s="158" t="s">
        <v>128</v>
      </c>
      <c r="EE36" s="158" t="s">
        <v>128</v>
      </c>
      <c r="EF36" s="158" t="s">
        <v>128</v>
      </c>
      <c r="EG36" s="158" t="s">
        <v>128</v>
      </c>
      <c r="EH36" s="158" t="s">
        <v>128</v>
      </c>
      <c r="EI36" s="158" t="s">
        <v>128</v>
      </c>
      <c r="EJ36" s="158" t="s">
        <v>128</v>
      </c>
      <c r="EK36" s="158" t="s">
        <v>128</v>
      </c>
      <c r="EL36" s="158" t="s">
        <v>128</v>
      </c>
      <c r="EM36" s="158" t="s">
        <v>128</v>
      </c>
      <c r="EN36" s="158" t="s">
        <v>128</v>
      </c>
      <c r="EO36" s="158" t="s">
        <v>128</v>
      </c>
      <c r="EP36" s="158" t="s">
        <v>128</v>
      </c>
      <c r="EQ36" s="158" t="s">
        <v>128</v>
      </c>
      <c r="ER36" s="158" t="s">
        <v>128</v>
      </c>
      <c r="ES36" s="158" t="s">
        <v>128</v>
      </c>
      <c r="ET36" s="158" t="s">
        <v>128</v>
      </c>
      <c r="EU36" s="158" t="s">
        <v>128</v>
      </c>
      <c r="EV36" s="158" t="s">
        <v>128</v>
      </c>
      <c r="EW36" s="158" t="s">
        <v>128</v>
      </c>
      <c r="EX36" s="158" t="s">
        <v>128</v>
      </c>
      <c r="EY36" s="158" t="s">
        <v>128</v>
      </c>
      <c r="EZ36" s="158" t="s">
        <v>128</v>
      </c>
      <c r="FA36" s="158" t="s">
        <v>128</v>
      </c>
      <c r="FB36" s="158" t="s">
        <v>128</v>
      </c>
      <c r="FC36" s="158" t="s">
        <v>128</v>
      </c>
      <c r="FD36" s="158" t="s">
        <v>128</v>
      </c>
      <c r="FE36" s="158" t="s">
        <v>128</v>
      </c>
      <c r="FF36" s="158" t="s">
        <v>128</v>
      </c>
      <c r="FG36" s="158" t="s">
        <v>128</v>
      </c>
      <c r="FH36" s="158" t="s">
        <v>128</v>
      </c>
      <c r="FI36" s="158" t="s">
        <v>128</v>
      </c>
      <c r="FJ36" s="158" t="s">
        <v>128</v>
      </c>
      <c r="FK36" s="158" t="s">
        <v>128</v>
      </c>
      <c r="FL36" s="158" t="s">
        <v>128</v>
      </c>
      <c r="FM36" s="158" t="s">
        <v>128</v>
      </c>
      <c r="FN36" s="158" t="s">
        <v>128</v>
      </c>
      <c r="FO36" s="158" t="s">
        <v>128</v>
      </c>
      <c r="FP36" s="158" t="s">
        <v>128</v>
      </c>
      <c r="FQ36" s="158" t="s">
        <v>128</v>
      </c>
      <c r="FR36" s="158" t="s">
        <v>128</v>
      </c>
      <c r="FS36" s="158" t="s">
        <v>128</v>
      </c>
      <c r="FT36" s="158" t="s">
        <v>128</v>
      </c>
      <c r="FU36" s="158" t="s">
        <v>128</v>
      </c>
      <c r="FV36" s="158" t="s">
        <v>128</v>
      </c>
      <c r="FW36" s="158" t="s">
        <v>128</v>
      </c>
      <c r="FX36" s="158" t="s">
        <v>128</v>
      </c>
      <c r="FY36" s="158" t="s">
        <v>128</v>
      </c>
      <c r="FZ36" s="158" t="s">
        <v>128</v>
      </c>
      <c r="GA36" s="158" t="s">
        <v>128</v>
      </c>
      <c r="GB36" s="158" t="s">
        <v>128</v>
      </c>
      <c r="GC36" s="158" t="s">
        <v>128</v>
      </c>
      <c r="GD36" s="158" t="s">
        <v>128</v>
      </c>
      <c r="GE36" s="158" t="s">
        <v>128</v>
      </c>
      <c r="GF36" s="158" t="s">
        <v>128</v>
      </c>
      <c r="GG36" s="158" t="s">
        <v>128</v>
      </c>
      <c r="GH36" s="158" t="s">
        <v>128</v>
      </c>
      <c r="GI36" s="158" t="s">
        <v>128</v>
      </c>
      <c r="GJ36" s="158" t="s">
        <v>128</v>
      </c>
      <c r="GK36" s="158" t="s">
        <v>128</v>
      </c>
      <c r="GL36" s="158" t="s">
        <v>128</v>
      </c>
      <c r="GM36" s="158" t="s">
        <v>128</v>
      </c>
      <c r="GN36" s="158" t="s">
        <v>128</v>
      </c>
      <c r="GO36" s="158" t="s">
        <v>128</v>
      </c>
      <c r="GP36" s="158" t="s">
        <v>128</v>
      </c>
      <c r="GQ36" s="158" t="s">
        <v>128</v>
      </c>
      <c r="GR36" s="158" t="s">
        <v>128</v>
      </c>
      <c r="GS36" s="158" t="s">
        <v>128</v>
      </c>
      <c r="GT36" s="158" t="s">
        <v>128</v>
      </c>
      <c r="GU36" s="158" t="s">
        <v>128</v>
      </c>
      <c r="GV36" s="158" t="s">
        <v>128</v>
      </c>
      <c r="GW36" s="158" t="s">
        <v>128</v>
      </c>
      <c r="GX36" s="158" t="s">
        <v>128</v>
      </c>
      <c r="GY36" s="158" t="s">
        <v>128</v>
      </c>
      <c r="GZ36" s="158" t="s">
        <v>128</v>
      </c>
      <c r="HA36" s="158" t="s">
        <v>128</v>
      </c>
      <c r="HB36" s="158" t="s">
        <v>128</v>
      </c>
      <c r="HC36" s="158" t="s">
        <v>128</v>
      </c>
      <c r="HD36" s="158" t="s">
        <v>128</v>
      </c>
      <c r="HE36" s="158" t="s">
        <v>128</v>
      </c>
      <c r="HF36" s="158" t="s">
        <v>128</v>
      </c>
      <c r="HG36" s="158" t="s">
        <v>128</v>
      </c>
      <c r="HH36" s="158" t="s">
        <v>128</v>
      </c>
      <c r="HI36" s="158" t="s">
        <v>128</v>
      </c>
      <c r="HJ36" s="158" t="s">
        <v>128</v>
      </c>
      <c r="HK36" s="158" t="s">
        <v>128</v>
      </c>
      <c r="HL36" s="158" t="s">
        <v>128</v>
      </c>
      <c r="HM36" s="158" t="s">
        <v>128</v>
      </c>
      <c r="HN36" s="158" t="s">
        <v>128</v>
      </c>
      <c r="HO36" s="158" t="s">
        <v>128</v>
      </c>
      <c r="HP36" s="158" t="s">
        <v>128</v>
      </c>
      <c r="HQ36" s="158" t="s">
        <v>128</v>
      </c>
      <c r="HR36" s="158" t="s">
        <v>128</v>
      </c>
      <c r="HS36" s="158" t="s">
        <v>128</v>
      </c>
      <c r="HT36" s="158" t="s">
        <v>128</v>
      </c>
      <c r="HU36" s="158" t="s">
        <v>128</v>
      </c>
      <c r="HV36" s="158" t="s">
        <v>128</v>
      </c>
      <c r="HW36" s="158" t="s">
        <v>128</v>
      </c>
      <c r="HX36" s="158" t="s">
        <v>128</v>
      </c>
      <c r="HY36" s="158" t="s">
        <v>128</v>
      </c>
      <c r="HZ36" s="158" t="s">
        <v>128</v>
      </c>
      <c r="IA36" s="158" t="s">
        <v>128</v>
      </c>
      <c r="IB36" s="158" t="s">
        <v>128</v>
      </c>
      <c r="IC36" s="158" t="s">
        <v>128</v>
      </c>
      <c r="ID36" s="158" t="s">
        <v>128</v>
      </c>
      <c r="IE36" s="158" t="s">
        <v>128</v>
      </c>
      <c r="IF36" s="158" t="s">
        <v>128</v>
      </c>
      <c r="IG36" s="158" t="s">
        <v>128</v>
      </c>
      <c r="IH36" s="158" t="s">
        <v>128</v>
      </c>
      <c r="II36" s="158" t="s">
        <v>128</v>
      </c>
      <c r="IJ36" s="158" t="s">
        <v>128</v>
      </c>
      <c r="IK36" s="158" t="s">
        <v>128</v>
      </c>
      <c r="IL36" s="158" t="s">
        <v>128</v>
      </c>
      <c r="IM36" s="158" t="s">
        <v>128</v>
      </c>
      <c r="IN36" s="158" t="s">
        <v>128</v>
      </c>
      <c r="IO36" s="158" t="s">
        <v>128</v>
      </c>
      <c r="IP36" s="158" t="s">
        <v>128</v>
      </c>
      <c r="IQ36" s="158" t="s">
        <v>128</v>
      </c>
      <c r="IR36" s="158" t="s">
        <v>128</v>
      </c>
      <c r="IS36" s="158" t="s">
        <v>128</v>
      </c>
      <c r="IT36" s="158" t="s">
        <v>128</v>
      </c>
      <c r="IU36" s="158" t="s">
        <v>128</v>
      </c>
      <c r="IV36" s="158" t="s">
        <v>128</v>
      </c>
      <c r="IW36" s="158" t="s">
        <v>128</v>
      </c>
      <c r="IX36" s="158" t="s">
        <v>128</v>
      </c>
      <c r="IY36" s="158" t="s">
        <v>128</v>
      </c>
      <c r="IZ36" s="158" t="s">
        <v>128</v>
      </c>
      <c r="JA36" s="158" t="s">
        <v>128</v>
      </c>
      <c r="JB36" s="158" t="s">
        <v>128</v>
      </c>
      <c r="JC36" s="158" t="s">
        <v>128</v>
      </c>
      <c r="JD36" s="158" t="s">
        <v>128</v>
      </c>
      <c r="JE36" s="158" t="s">
        <v>128</v>
      </c>
      <c r="JF36" s="158" t="s">
        <v>128</v>
      </c>
      <c r="JG36" s="158" t="s">
        <v>128</v>
      </c>
      <c r="JH36" s="158" t="s">
        <v>128</v>
      </c>
      <c r="JI36" s="158" t="s">
        <v>128</v>
      </c>
      <c r="JJ36" s="158" t="s">
        <v>128</v>
      </c>
      <c r="JK36" s="158" t="s">
        <v>128</v>
      </c>
      <c r="JL36" s="158" t="s">
        <v>128</v>
      </c>
      <c r="JM36" s="158" t="s">
        <v>128</v>
      </c>
      <c r="JN36" s="158" t="s">
        <v>128</v>
      </c>
      <c r="JO36" s="158" t="s">
        <v>128</v>
      </c>
      <c r="JP36" s="158" t="s">
        <v>128</v>
      </c>
      <c r="JQ36" s="158" t="s">
        <v>128</v>
      </c>
      <c r="JR36" s="158" t="s">
        <v>128</v>
      </c>
      <c r="JS36" s="158" t="s">
        <v>128</v>
      </c>
      <c r="JT36" s="158" t="s">
        <v>128</v>
      </c>
      <c r="JU36" s="158" t="s">
        <v>128</v>
      </c>
      <c r="JV36" s="158" t="s">
        <v>128</v>
      </c>
      <c r="JW36" s="158" t="s">
        <v>128</v>
      </c>
      <c r="JX36" s="158" t="s">
        <v>128</v>
      </c>
      <c r="JY36" s="158" t="s">
        <v>128</v>
      </c>
      <c r="JZ36" s="158" t="s">
        <v>128</v>
      </c>
      <c r="KA36" s="158" t="s">
        <v>128</v>
      </c>
      <c r="KB36" s="158" t="s">
        <v>128</v>
      </c>
      <c r="KC36" s="158" t="s">
        <v>128</v>
      </c>
      <c r="KD36" s="158" t="s">
        <v>128</v>
      </c>
      <c r="KE36" s="158" t="s">
        <v>128</v>
      </c>
      <c r="KF36" s="158" t="s">
        <v>128</v>
      </c>
      <c r="KG36" s="158" t="s">
        <v>128</v>
      </c>
      <c r="KH36" s="158" t="s">
        <v>128</v>
      </c>
      <c r="KI36" s="158" t="s">
        <v>128</v>
      </c>
      <c r="KJ36" s="158" t="s">
        <v>128</v>
      </c>
      <c r="KK36" s="158" t="s">
        <v>128</v>
      </c>
      <c r="KL36" s="158" t="s">
        <v>128</v>
      </c>
      <c r="KM36" s="158" t="s">
        <v>128</v>
      </c>
      <c r="KN36" s="158" t="s">
        <v>128</v>
      </c>
      <c r="KO36" s="158" t="s">
        <v>128</v>
      </c>
      <c r="KP36" s="158" t="s">
        <v>128</v>
      </c>
      <c r="KQ36" s="158" t="s">
        <v>128</v>
      </c>
      <c r="KR36" s="158" t="s">
        <v>128</v>
      </c>
      <c r="KS36" s="158" t="s">
        <v>128</v>
      </c>
      <c r="KT36" s="158" t="s">
        <v>128</v>
      </c>
      <c r="KU36" s="158" t="s">
        <v>128</v>
      </c>
      <c r="KV36" s="158" t="s">
        <v>128</v>
      </c>
      <c r="KW36" s="158" t="s">
        <v>128</v>
      </c>
      <c r="KX36" s="158" t="s">
        <v>128</v>
      </c>
      <c r="KY36" s="158" t="s">
        <v>128</v>
      </c>
      <c r="KZ36" s="158" t="s">
        <v>128</v>
      </c>
      <c r="LA36" s="158" t="s">
        <v>128</v>
      </c>
      <c r="LB36" s="158" t="s">
        <v>128</v>
      </c>
      <c r="LC36" s="158" t="s">
        <v>128</v>
      </c>
      <c r="LD36" s="158" t="s">
        <v>128</v>
      </c>
      <c r="LE36" s="158" t="s">
        <v>128</v>
      </c>
      <c r="LF36" s="158" t="s">
        <v>128</v>
      </c>
      <c r="LG36" s="158" t="s">
        <v>128</v>
      </c>
      <c r="LH36" s="158" t="s">
        <v>128</v>
      </c>
      <c r="LI36" s="158" t="s">
        <v>128</v>
      </c>
      <c r="LJ36" s="158" t="s">
        <v>128</v>
      </c>
      <c r="LK36" s="158" t="s">
        <v>128</v>
      </c>
      <c r="LL36" s="158" t="s">
        <v>128</v>
      </c>
      <c r="LM36" s="158" t="s">
        <v>128</v>
      </c>
      <c r="LN36" s="158" t="s">
        <v>128</v>
      </c>
      <c r="LO36" s="158" t="s">
        <v>128</v>
      </c>
      <c r="LP36" s="158" t="s">
        <v>128</v>
      </c>
      <c r="LQ36" s="158" t="s">
        <v>128</v>
      </c>
      <c r="LR36" s="158" t="s">
        <v>128</v>
      </c>
      <c r="LS36" s="158" t="s">
        <v>128</v>
      </c>
      <c r="LT36" s="158" t="s">
        <v>128</v>
      </c>
      <c r="LU36" s="158" t="s">
        <v>128</v>
      </c>
      <c r="LV36" s="158" t="s">
        <v>128</v>
      </c>
      <c r="LW36" s="158" t="s">
        <v>128</v>
      </c>
      <c r="LX36" s="158" t="s">
        <v>128</v>
      </c>
      <c r="LY36" s="158" t="s">
        <v>128</v>
      </c>
      <c r="LZ36" s="158" t="s">
        <v>128</v>
      </c>
      <c r="MA36" s="158" t="s">
        <v>128</v>
      </c>
      <c r="MB36" s="158" t="s">
        <v>128</v>
      </c>
      <c r="MC36" s="158" t="s">
        <v>128</v>
      </c>
      <c r="MD36" s="158" t="s">
        <v>128</v>
      </c>
      <c r="ME36" s="158" t="s">
        <v>128</v>
      </c>
      <c r="MF36" s="158" t="s">
        <v>128</v>
      </c>
      <c r="MG36" s="158" t="s">
        <v>128</v>
      </c>
      <c r="MH36" s="158" t="s">
        <v>128</v>
      </c>
      <c r="MI36" s="158" t="s">
        <v>128</v>
      </c>
      <c r="MJ36" s="158" t="s">
        <v>128</v>
      </c>
      <c r="MK36" s="158" t="s">
        <v>128</v>
      </c>
      <c r="ML36" s="158" t="s">
        <v>128</v>
      </c>
      <c r="MM36" s="158" t="s">
        <v>128</v>
      </c>
      <c r="MN36" s="158" t="s">
        <v>128</v>
      </c>
      <c r="MO36" s="158" t="s">
        <v>128</v>
      </c>
      <c r="MP36" s="158" t="s">
        <v>128</v>
      </c>
      <c r="MQ36" s="158" t="s">
        <v>128</v>
      </c>
      <c r="MR36" s="158" t="s">
        <v>128</v>
      </c>
      <c r="MS36" s="158" t="s">
        <v>128</v>
      </c>
      <c r="MT36" s="158" t="s">
        <v>128</v>
      </c>
      <c r="MU36" s="158" t="s">
        <v>128</v>
      </c>
      <c r="MV36" s="158" t="s">
        <v>128</v>
      </c>
      <c r="MW36" s="158" t="s">
        <v>128</v>
      </c>
      <c r="MX36" s="158" t="s">
        <v>128</v>
      </c>
      <c r="MY36" s="158" t="s">
        <v>128</v>
      </c>
      <c r="MZ36" s="158" t="s">
        <v>128</v>
      </c>
      <c r="NA36" s="158" t="s">
        <v>128</v>
      </c>
      <c r="NB36" s="158" t="s">
        <v>128</v>
      </c>
      <c r="NC36" s="158" t="s">
        <v>128</v>
      </c>
      <c r="ND36" s="158" t="s">
        <v>128</v>
      </c>
      <c r="NE36" s="158" t="s">
        <v>128</v>
      </c>
      <c r="NF36" s="158" t="s">
        <v>128</v>
      </c>
      <c r="NG36" s="158" t="s">
        <v>128</v>
      </c>
      <c r="NH36" s="158" t="s">
        <v>128</v>
      </c>
      <c r="NI36" s="158" t="s">
        <v>128</v>
      </c>
      <c r="NJ36" s="158" t="s">
        <v>128</v>
      </c>
      <c r="NK36" s="158" t="s">
        <v>128</v>
      </c>
      <c r="NL36" s="158" t="s">
        <v>128</v>
      </c>
      <c r="NM36" s="158" t="s">
        <v>128</v>
      </c>
      <c r="NN36" s="158" t="s">
        <v>128</v>
      </c>
      <c r="NO36" s="158" t="s">
        <v>128</v>
      </c>
      <c r="NP36" s="158" t="s">
        <v>128</v>
      </c>
      <c r="NQ36" s="158" t="s">
        <v>128</v>
      </c>
      <c r="NR36" s="158" t="s">
        <v>128</v>
      </c>
      <c r="NS36" s="158" t="s">
        <v>128</v>
      </c>
      <c r="NT36" s="158" t="s">
        <v>128</v>
      </c>
      <c r="NU36" s="158" t="s">
        <v>128</v>
      </c>
      <c r="NV36" s="158" t="s">
        <v>128</v>
      </c>
      <c r="NW36" s="158" t="s">
        <v>128</v>
      </c>
      <c r="NX36" s="158" t="s">
        <v>128</v>
      </c>
      <c r="NY36" s="158" t="s">
        <v>128</v>
      </c>
      <c r="NZ36" s="158" t="s">
        <v>128</v>
      </c>
      <c r="OA36" s="158" t="s">
        <v>128</v>
      </c>
      <c r="OB36" s="158" t="s">
        <v>128</v>
      </c>
      <c r="OC36" s="158" t="s">
        <v>128</v>
      </c>
      <c r="OD36" s="158" t="s">
        <v>128</v>
      </c>
      <c r="OE36" s="170" t="s">
        <v>128</v>
      </c>
      <c r="OF36" s="181"/>
      <c r="OG36" s="174">
        <f t="shared" si="9"/>
        <v>16.899999999999999</v>
      </c>
      <c r="OH36" s="66" t="str">
        <f t="shared" si="10"/>
        <v>kg/GJ delivered</v>
      </c>
      <c r="OI36" s="126">
        <f t="shared" si="11"/>
        <v>0.39</v>
      </c>
      <c r="OJ36" s="66" t="str">
        <f t="shared" si="12"/>
        <v>kg/GJ delivered</v>
      </c>
      <c r="OK36" s="66" t="str">
        <f t="shared" si="13"/>
        <v/>
      </c>
      <c r="OL36" s="66" t="str">
        <f t="shared" si="14"/>
        <v/>
      </c>
      <c r="OM36" s="159">
        <f t="shared" si="15"/>
        <v>367</v>
      </c>
      <c r="ON36" s="66" t="str">
        <f t="shared" si="16"/>
        <v>kg/GJ delivered</v>
      </c>
      <c r="OO36" s="118">
        <f t="shared" si="17"/>
        <v>1.5</v>
      </c>
      <c r="OP36" s="66" t="str">
        <f t="shared" si="18"/>
        <v>kg/GJ delivered</v>
      </c>
      <c r="OQ36" s="118">
        <f t="shared" si="19"/>
        <v>2.2000000000000002</v>
      </c>
      <c r="OR36" s="66" t="str">
        <f t="shared" si="20"/>
        <v>kg/GJ delivered</v>
      </c>
      <c r="OS36" s="66" t="str">
        <f t="shared" si="21"/>
        <v/>
      </c>
      <c r="OT36" s="66" t="str">
        <f t="shared" si="22"/>
        <v/>
      </c>
      <c r="OU36" s="66" t="str">
        <f t="shared" si="23"/>
        <v/>
      </c>
      <c r="OV36" s="66" t="str">
        <f t="shared" si="24"/>
        <v/>
      </c>
      <c r="OW36" s="66" t="str">
        <f t="shared" si="25"/>
        <v/>
      </c>
      <c r="OX36" s="66" t="str">
        <f t="shared" si="26"/>
        <v/>
      </c>
      <c r="OY36" s="66" t="str">
        <f t="shared" si="27"/>
        <v/>
      </c>
      <c r="OZ36" s="66" t="str">
        <f t="shared" si="28"/>
        <v/>
      </c>
      <c r="PA36" s="66" t="str">
        <f t="shared" si="29"/>
        <v/>
      </c>
      <c r="PB36" s="66" t="str">
        <f t="shared" si="30"/>
        <v/>
      </c>
      <c r="PC36" s="66" t="str">
        <f t="shared" si="31"/>
        <v/>
      </c>
      <c r="PD36" s="66" t="str">
        <f t="shared" si="32"/>
        <v/>
      </c>
      <c r="PE36" s="66" t="str">
        <f t="shared" si="33"/>
        <v/>
      </c>
      <c r="PF36" s="66" t="str">
        <f t="shared" si="34"/>
        <v/>
      </c>
      <c r="PG36" s="66" t="str">
        <f t="shared" si="35"/>
        <v/>
      </c>
      <c r="PH36" s="66" t="str">
        <f t="shared" si="36"/>
        <v/>
      </c>
      <c r="PI36" s="66" t="str">
        <f t="shared" si="37"/>
        <v/>
      </c>
      <c r="PJ36" s="66" t="str">
        <f t="shared" si="38"/>
        <v/>
      </c>
      <c r="PK36" s="66" t="str">
        <f t="shared" si="39"/>
        <v/>
      </c>
      <c r="PL36" s="66" t="str">
        <f t="shared" si="40"/>
        <v/>
      </c>
      <c r="PM36" s="66" t="str">
        <f t="shared" si="41"/>
        <v/>
      </c>
      <c r="PN36" s="66" t="str">
        <f t="shared" si="42"/>
        <v/>
      </c>
      <c r="PO36" s="66" t="str">
        <f t="shared" si="43"/>
        <v/>
      </c>
      <c r="PP36" s="66" t="str">
        <f t="shared" si="44"/>
        <v/>
      </c>
      <c r="PQ36" s="66" t="str">
        <f t="shared" si="45"/>
        <v/>
      </c>
      <c r="PR36" s="66" t="str">
        <f t="shared" si="46"/>
        <v/>
      </c>
      <c r="PS36" s="66" t="str">
        <f t="shared" si="47"/>
        <v/>
      </c>
      <c r="PT36" s="66" t="str">
        <f t="shared" si="48"/>
        <v/>
      </c>
      <c r="PU36" s="66" t="str">
        <f t="shared" si="49"/>
        <v/>
      </c>
      <c r="PV36" s="66" t="str">
        <f t="shared" si="50"/>
        <v/>
      </c>
      <c r="PW36" s="66" t="str">
        <f t="shared" si="51"/>
        <v/>
      </c>
      <c r="PX36" s="66" t="str">
        <f t="shared" si="52"/>
        <v/>
      </c>
      <c r="PY36" s="66" t="str">
        <f t="shared" si="53"/>
        <v/>
      </c>
      <c r="PZ36" s="66" t="str">
        <f t="shared" si="54"/>
        <v/>
      </c>
      <c r="QA36" s="66" t="str">
        <f t="shared" si="55"/>
        <v/>
      </c>
      <c r="QB36" s="66" t="str">
        <f t="shared" si="56"/>
        <v/>
      </c>
      <c r="QC36" s="66" t="str">
        <f t="shared" si="57"/>
        <v/>
      </c>
      <c r="QD36" s="66" t="str">
        <f t="shared" si="58"/>
        <v/>
      </c>
      <c r="QE36" s="66" t="str">
        <f t="shared" si="59"/>
        <v/>
      </c>
      <c r="QF36" s="66" t="str">
        <f t="shared" si="60"/>
        <v/>
      </c>
      <c r="QG36" s="66" t="str">
        <f t="shared" si="61"/>
        <v/>
      </c>
      <c r="QH36" s="66" t="str">
        <f t="shared" si="62"/>
        <v/>
      </c>
      <c r="QI36" s="66" t="str">
        <f t="shared" si="63"/>
        <v/>
      </c>
      <c r="QJ36" s="66" t="str">
        <f t="shared" si="64"/>
        <v/>
      </c>
      <c r="QK36" s="66" t="str">
        <f t="shared" si="65"/>
        <v/>
      </c>
      <c r="QL36" s="66" t="str">
        <f t="shared" si="66"/>
        <v/>
      </c>
      <c r="QM36" s="66" t="str">
        <f t="shared" si="67"/>
        <v/>
      </c>
      <c r="QN36" s="66" t="str">
        <f t="shared" si="68"/>
        <v/>
      </c>
      <c r="QO36" s="66" t="str">
        <f t="shared" si="69"/>
        <v/>
      </c>
      <c r="QP36" s="66" t="str">
        <f t="shared" si="70"/>
        <v/>
      </c>
      <c r="QQ36" s="66" t="str">
        <f t="shared" si="71"/>
        <v/>
      </c>
      <c r="QR36" s="66" t="str">
        <f t="shared" si="72"/>
        <v/>
      </c>
      <c r="QS36" s="66" t="str">
        <f t="shared" si="73"/>
        <v/>
      </c>
      <c r="QT36" s="66" t="str">
        <f t="shared" si="74"/>
        <v/>
      </c>
      <c r="QU36" s="66" t="str">
        <f t="shared" si="75"/>
        <v/>
      </c>
      <c r="QV36" s="66" t="str">
        <f t="shared" si="76"/>
        <v/>
      </c>
      <c r="QW36" s="66" t="str">
        <f t="shared" si="77"/>
        <v/>
      </c>
      <c r="QX36" s="66" t="str">
        <f t="shared" si="78"/>
        <v/>
      </c>
      <c r="QY36" s="66" t="str">
        <f t="shared" si="79"/>
        <v/>
      </c>
      <c r="QZ36" s="66" t="str">
        <f t="shared" si="80"/>
        <v/>
      </c>
      <c r="RA36" s="66" t="str">
        <f t="shared" si="81"/>
        <v/>
      </c>
      <c r="RB36" s="66" t="str">
        <f t="shared" si="82"/>
        <v/>
      </c>
      <c r="RC36" s="66" t="str">
        <f t="shared" si="83"/>
        <v/>
      </c>
      <c r="RD36" s="66" t="str">
        <f t="shared" si="84"/>
        <v/>
      </c>
      <c r="RE36" s="66" t="str">
        <f t="shared" si="85"/>
        <v/>
      </c>
      <c r="RF36" s="66" t="str">
        <f t="shared" si="86"/>
        <v/>
      </c>
      <c r="RG36" s="66" t="str">
        <f t="shared" si="87"/>
        <v/>
      </c>
      <c r="RH36" s="66" t="str">
        <f t="shared" si="88"/>
        <v/>
      </c>
      <c r="RI36" s="66" t="str">
        <f t="shared" si="89"/>
        <v/>
      </c>
      <c r="RJ36" s="66" t="str">
        <f t="shared" si="90"/>
        <v/>
      </c>
      <c r="RK36" s="66" t="str">
        <f t="shared" si="91"/>
        <v/>
      </c>
      <c r="RL36" s="66" t="str">
        <f t="shared" si="92"/>
        <v/>
      </c>
      <c r="RM36" s="66" t="str">
        <f t="shared" si="93"/>
        <v/>
      </c>
      <c r="RN36" s="66" t="str">
        <f t="shared" si="94"/>
        <v/>
      </c>
      <c r="RO36" s="66" t="str">
        <f t="shared" si="95"/>
        <v/>
      </c>
      <c r="RP36" s="66" t="str">
        <f t="shared" si="96"/>
        <v/>
      </c>
      <c r="RQ36" s="66" t="str">
        <f t="shared" si="97"/>
        <v/>
      </c>
      <c r="RR36" s="66" t="str">
        <f t="shared" si="98"/>
        <v/>
      </c>
      <c r="RS36" s="66" t="str">
        <f t="shared" si="99"/>
        <v/>
      </c>
      <c r="RT36" s="66" t="str">
        <f t="shared" si="100"/>
        <v/>
      </c>
      <c r="RU36" s="66" t="str">
        <f t="shared" si="101"/>
        <v/>
      </c>
      <c r="RV36" s="66" t="str">
        <f t="shared" si="102"/>
        <v/>
      </c>
      <c r="RW36" s="66" t="str">
        <f t="shared" si="103"/>
        <v/>
      </c>
      <c r="RX36" s="66" t="str">
        <f t="shared" si="104"/>
        <v/>
      </c>
      <c r="RY36" s="66" t="str">
        <f t="shared" si="105"/>
        <v/>
      </c>
      <c r="RZ36" s="66" t="str">
        <f t="shared" si="106"/>
        <v/>
      </c>
      <c r="SA36" s="66" t="str">
        <f t="shared" si="107"/>
        <v/>
      </c>
      <c r="SB36" s="66" t="str">
        <f t="shared" si="108"/>
        <v/>
      </c>
      <c r="SC36" s="66" t="str">
        <f t="shared" si="109"/>
        <v/>
      </c>
      <c r="SD36" s="66" t="str">
        <f t="shared" si="110"/>
        <v/>
      </c>
      <c r="SE36" s="66" t="str">
        <f t="shared" si="111"/>
        <v/>
      </c>
      <c r="SF36" s="66" t="str">
        <f t="shared" si="112"/>
        <v/>
      </c>
      <c r="SG36" s="66" t="str">
        <f t="shared" si="113"/>
        <v/>
      </c>
      <c r="SH36" s="66" t="str">
        <f t="shared" si="114"/>
        <v/>
      </c>
      <c r="SI36" s="66" t="str">
        <f t="shared" si="115"/>
        <v/>
      </c>
      <c r="SJ36" s="66" t="str">
        <f t="shared" si="116"/>
        <v/>
      </c>
      <c r="SK36" s="66" t="str">
        <f t="shared" si="117"/>
        <v/>
      </c>
      <c r="SL36" s="66" t="str">
        <f t="shared" si="118"/>
        <v/>
      </c>
      <c r="SM36" s="66" t="str">
        <f t="shared" si="119"/>
        <v/>
      </c>
      <c r="SN36" s="66" t="str">
        <f t="shared" si="120"/>
        <v/>
      </c>
      <c r="SO36" s="66" t="str">
        <f t="shared" si="121"/>
        <v/>
      </c>
      <c r="SP36" s="66" t="str">
        <f t="shared" si="122"/>
        <v/>
      </c>
      <c r="SQ36" s="66" t="str">
        <f t="shared" si="123"/>
        <v/>
      </c>
      <c r="SR36" s="66" t="str">
        <f t="shared" si="124"/>
        <v/>
      </c>
      <c r="SS36" s="66" t="str">
        <f t="shared" si="125"/>
        <v/>
      </c>
      <c r="ST36" s="66" t="str">
        <f t="shared" si="126"/>
        <v/>
      </c>
      <c r="SU36" s="66" t="str">
        <f t="shared" si="127"/>
        <v/>
      </c>
      <c r="SV36" s="66" t="str">
        <f t="shared" si="128"/>
        <v/>
      </c>
      <c r="SW36" s="66" t="str">
        <f t="shared" si="129"/>
        <v/>
      </c>
      <c r="SX36" s="66" t="str">
        <f t="shared" si="130"/>
        <v/>
      </c>
      <c r="SY36" s="66" t="str">
        <f t="shared" si="131"/>
        <v/>
      </c>
      <c r="SZ36" s="66" t="str">
        <f t="shared" si="132"/>
        <v/>
      </c>
      <c r="TA36" s="66" t="str">
        <f t="shared" si="133"/>
        <v/>
      </c>
      <c r="TB36" s="66" t="str">
        <f t="shared" si="134"/>
        <v/>
      </c>
      <c r="TC36" s="66" t="str">
        <f t="shared" si="135"/>
        <v/>
      </c>
      <c r="TD36" s="66" t="str">
        <f t="shared" si="136"/>
        <v/>
      </c>
      <c r="TE36" s="66" t="str">
        <f t="shared" si="137"/>
        <v/>
      </c>
      <c r="TF36" s="66" t="str">
        <f t="shared" si="138"/>
        <v/>
      </c>
      <c r="TG36" s="66" t="str">
        <f t="shared" si="139"/>
        <v/>
      </c>
      <c r="TH36" s="66" t="str">
        <f t="shared" si="140"/>
        <v/>
      </c>
      <c r="TI36" s="66" t="str">
        <f t="shared" si="141"/>
        <v/>
      </c>
      <c r="TJ36" s="66" t="str">
        <f t="shared" si="142"/>
        <v/>
      </c>
      <c r="TK36" s="66" t="str">
        <f t="shared" si="143"/>
        <v/>
      </c>
      <c r="TL36" s="66" t="str">
        <f t="shared" si="144"/>
        <v/>
      </c>
      <c r="TM36" s="66" t="str">
        <f t="shared" si="145"/>
        <v/>
      </c>
      <c r="TN36" s="66" t="str">
        <f t="shared" si="146"/>
        <v/>
      </c>
      <c r="TO36" s="66" t="str">
        <f t="shared" si="147"/>
        <v/>
      </c>
      <c r="TP36" s="66" t="str">
        <f t="shared" si="148"/>
        <v/>
      </c>
      <c r="TQ36" s="66" t="str">
        <f t="shared" si="149"/>
        <v/>
      </c>
      <c r="TR36" s="66" t="str">
        <f t="shared" si="150"/>
        <v/>
      </c>
      <c r="TS36" s="66" t="str">
        <f t="shared" si="151"/>
        <v/>
      </c>
      <c r="TT36" s="66" t="str">
        <f t="shared" si="152"/>
        <v/>
      </c>
      <c r="TU36" s="66" t="str">
        <f t="shared" si="153"/>
        <v/>
      </c>
      <c r="TV36" s="66" t="str">
        <f t="shared" si="154"/>
        <v/>
      </c>
      <c r="TW36" s="66" t="str">
        <f t="shared" si="155"/>
        <v/>
      </c>
      <c r="TX36" s="66" t="str">
        <f t="shared" si="156"/>
        <v/>
      </c>
      <c r="TY36" s="66" t="str">
        <f t="shared" si="157"/>
        <v/>
      </c>
      <c r="TZ36" s="66" t="str">
        <f t="shared" si="158"/>
        <v/>
      </c>
      <c r="UA36" s="66" t="str">
        <f t="shared" si="159"/>
        <v/>
      </c>
      <c r="UB36" s="66" t="str">
        <f t="shared" si="160"/>
        <v/>
      </c>
      <c r="UC36" s="66" t="str">
        <f t="shared" si="161"/>
        <v/>
      </c>
      <c r="UD36" s="66" t="str">
        <f t="shared" si="162"/>
        <v/>
      </c>
      <c r="UE36" s="66" t="str">
        <f t="shared" si="163"/>
        <v/>
      </c>
      <c r="UF36" s="66" t="str">
        <f t="shared" si="164"/>
        <v/>
      </c>
      <c r="UG36" s="66" t="str">
        <f t="shared" si="165"/>
        <v/>
      </c>
      <c r="UH36" s="66" t="str">
        <f t="shared" si="166"/>
        <v/>
      </c>
      <c r="UI36" s="66" t="str">
        <f t="shared" si="167"/>
        <v/>
      </c>
      <c r="UJ36" s="66" t="str">
        <f t="shared" si="168"/>
        <v/>
      </c>
      <c r="UK36" s="66" t="str">
        <f t="shared" si="169"/>
        <v/>
      </c>
      <c r="UL36" s="66" t="str">
        <f t="shared" si="170"/>
        <v/>
      </c>
      <c r="UM36" s="66" t="str">
        <f t="shared" si="171"/>
        <v/>
      </c>
      <c r="UN36" s="66" t="str">
        <f t="shared" si="172"/>
        <v/>
      </c>
      <c r="UO36" s="66" t="str">
        <f t="shared" si="173"/>
        <v/>
      </c>
      <c r="UP36" s="66" t="str">
        <f t="shared" si="174"/>
        <v/>
      </c>
      <c r="UQ36" s="66" t="str">
        <f t="shared" si="175"/>
        <v/>
      </c>
      <c r="UR36" s="66" t="str">
        <f t="shared" si="176"/>
        <v/>
      </c>
      <c r="US36" s="66" t="str">
        <f t="shared" si="177"/>
        <v/>
      </c>
      <c r="UT36" s="66" t="str">
        <f t="shared" si="178"/>
        <v/>
      </c>
      <c r="UU36" s="66" t="str">
        <f t="shared" si="179"/>
        <v/>
      </c>
      <c r="UV36" s="66" t="str">
        <f t="shared" si="180"/>
        <v/>
      </c>
      <c r="UW36" s="66" t="str">
        <f t="shared" si="181"/>
        <v/>
      </c>
      <c r="UX36" s="66" t="str">
        <f t="shared" si="182"/>
        <v/>
      </c>
      <c r="UY36" s="66" t="str">
        <f t="shared" si="183"/>
        <v/>
      </c>
      <c r="UZ36" s="66" t="str">
        <f t="shared" si="184"/>
        <v/>
      </c>
      <c r="VA36" s="66" t="str">
        <f t="shared" si="185"/>
        <v/>
      </c>
      <c r="VB36" s="66" t="str">
        <f t="shared" si="186"/>
        <v/>
      </c>
      <c r="VC36" s="66" t="str">
        <f t="shared" si="187"/>
        <v/>
      </c>
      <c r="VD36" s="66" t="str">
        <f t="shared" si="188"/>
        <v/>
      </c>
      <c r="VE36" s="66" t="str">
        <f t="shared" si="189"/>
        <v/>
      </c>
      <c r="VF36" s="66" t="str">
        <f t="shared" si="190"/>
        <v/>
      </c>
      <c r="VG36" s="66" t="str">
        <f t="shared" si="191"/>
        <v/>
      </c>
      <c r="VH36" s="66" t="str">
        <f t="shared" si="192"/>
        <v/>
      </c>
      <c r="VI36" s="66" t="str">
        <f t="shared" si="193"/>
        <v/>
      </c>
      <c r="VJ36" s="66" t="str">
        <f t="shared" si="194"/>
        <v/>
      </c>
      <c r="VK36" s="66" t="str">
        <f t="shared" si="195"/>
        <v/>
      </c>
      <c r="VL36" s="66" t="str">
        <f t="shared" si="196"/>
        <v/>
      </c>
      <c r="VM36" s="66" t="str">
        <f t="shared" si="197"/>
        <v/>
      </c>
      <c r="VN36" s="66" t="str">
        <f t="shared" si="198"/>
        <v/>
      </c>
      <c r="VO36" s="66" t="str">
        <f t="shared" si="199"/>
        <v/>
      </c>
      <c r="VP36" s="66" t="str">
        <f t="shared" si="200"/>
        <v/>
      </c>
      <c r="VQ36" s="66" t="str">
        <f t="shared" si="201"/>
        <v/>
      </c>
      <c r="VR36" s="66" t="str">
        <f t="shared" si="202"/>
        <v/>
      </c>
      <c r="VS36" s="66" t="str">
        <f t="shared" si="203"/>
        <v/>
      </c>
      <c r="VT36" s="66" t="str">
        <f t="shared" si="204"/>
        <v/>
      </c>
      <c r="VU36" s="66" t="str">
        <f t="shared" si="205"/>
        <v/>
      </c>
      <c r="VV36" s="66" t="str">
        <f t="shared" si="206"/>
        <v/>
      </c>
      <c r="VW36" s="66" t="str">
        <f t="shared" si="207"/>
        <v/>
      </c>
      <c r="VX36" s="66" t="str">
        <f t="shared" si="208"/>
        <v/>
      </c>
      <c r="VY36" s="66" t="str">
        <f t="shared" si="209"/>
        <v/>
      </c>
      <c r="VZ36" s="66" t="str">
        <f t="shared" si="210"/>
        <v/>
      </c>
      <c r="WA36" s="66" t="str">
        <f t="shared" si="211"/>
        <v/>
      </c>
      <c r="WB36" s="66" t="str">
        <f t="shared" si="212"/>
        <v/>
      </c>
      <c r="WC36" s="66" t="str">
        <f t="shared" si="213"/>
        <v/>
      </c>
      <c r="WD36" s="66" t="str">
        <f t="shared" si="214"/>
        <v/>
      </c>
      <c r="WE36" s="66" t="str">
        <f t="shared" si="215"/>
        <v/>
      </c>
      <c r="WF36" s="66" t="str">
        <f t="shared" si="216"/>
        <v/>
      </c>
      <c r="WG36" s="66" t="str">
        <f t="shared" si="217"/>
        <v/>
      </c>
      <c r="WH36" s="66" t="str">
        <f t="shared" si="218"/>
        <v/>
      </c>
      <c r="WI36" s="66" t="str">
        <f t="shared" si="219"/>
        <v/>
      </c>
      <c r="WJ36" s="66" t="str">
        <f t="shared" si="220"/>
        <v/>
      </c>
      <c r="WK36" s="66" t="str">
        <f t="shared" si="221"/>
        <v/>
      </c>
      <c r="WL36" s="66" t="str">
        <f t="shared" si="222"/>
        <v/>
      </c>
      <c r="WM36" s="66" t="str">
        <f t="shared" si="223"/>
        <v/>
      </c>
      <c r="WN36" s="66" t="str">
        <f t="shared" si="224"/>
        <v/>
      </c>
      <c r="WO36" s="66" t="str">
        <f t="shared" si="225"/>
        <v/>
      </c>
      <c r="WP36" s="66" t="str">
        <f t="shared" si="226"/>
        <v/>
      </c>
      <c r="WQ36" s="66" t="str">
        <f t="shared" si="227"/>
        <v/>
      </c>
      <c r="WR36" s="66" t="str">
        <f t="shared" si="228"/>
        <v/>
      </c>
      <c r="WS36" s="66" t="str">
        <f t="shared" si="229"/>
        <v/>
      </c>
      <c r="WT36" s="66" t="str">
        <f t="shared" si="230"/>
        <v/>
      </c>
      <c r="WU36" s="66" t="str">
        <f t="shared" si="231"/>
        <v/>
      </c>
      <c r="WV36" s="66" t="str">
        <f t="shared" si="232"/>
        <v/>
      </c>
      <c r="WW36" s="66" t="str">
        <f t="shared" si="233"/>
        <v/>
      </c>
      <c r="WX36" s="66" t="str">
        <f t="shared" si="234"/>
        <v/>
      </c>
      <c r="WY36" s="66" t="str">
        <f t="shared" si="235"/>
        <v/>
      </c>
      <c r="WZ36" s="66" t="str">
        <f t="shared" si="236"/>
        <v/>
      </c>
      <c r="XA36" s="66" t="str">
        <f t="shared" si="237"/>
        <v/>
      </c>
      <c r="XB36" s="66" t="str">
        <f t="shared" si="238"/>
        <v/>
      </c>
      <c r="XC36" s="66" t="str">
        <f t="shared" si="239"/>
        <v/>
      </c>
      <c r="XD36" s="66" t="str">
        <f t="shared" si="240"/>
        <v/>
      </c>
      <c r="XE36" s="66" t="str">
        <f t="shared" si="241"/>
        <v/>
      </c>
      <c r="XF36" s="66" t="str">
        <f t="shared" si="242"/>
        <v/>
      </c>
      <c r="XG36" s="66" t="str">
        <f t="shared" si="243"/>
        <v/>
      </c>
      <c r="XH36" s="66" t="str">
        <f t="shared" si="244"/>
        <v/>
      </c>
      <c r="XI36" s="66" t="str">
        <f t="shared" si="245"/>
        <v/>
      </c>
      <c r="XJ36" s="66" t="str">
        <f t="shared" si="246"/>
        <v/>
      </c>
      <c r="XK36" s="66" t="str">
        <f t="shared" si="247"/>
        <v/>
      </c>
      <c r="XL36" s="66" t="str">
        <f t="shared" si="248"/>
        <v/>
      </c>
      <c r="XM36" s="66" t="str">
        <f t="shared" si="249"/>
        <v/>
      </c>
      <c r="XN36" s="66" t="str">
        <f t="shared" si="250"/>
        <v/>
      </c>
      <c r="XO36" s="66" t="str">
        <f t="shared" si="251"/>
        <v/>
      </c>
      <c r="XP36" s="66" t="str">
        <f t="shared" si="252"/>
        <v/>
      </c>
      <c r="XQ36" s="66" t="str">
        <f t="shared" si="253"/>
        <v/>
      </c>
      <c r="XR36" s="66" t="str">
        <f t="shared" si="254"/>
        <v/>
      </c>
      <c r="XS36" s="66" t="str">
        <f t="shared" si="255"/>
        <v/>
      </c>
      <c r="XT36" s="66" t="str">
        <f t="shared" si="256"/>
        <v/>
      </c>
      <c r="XU36" s="66" t="str">
        <f t="shared" si="257"/>
        <v/>
      </c>
      <c r="XV36" s="66" t="str">
        <f t="shared" si="258"/>
        <v/>
      </c>
      <c r="XW36" s="66" t="str">
        <f t="shared" si="259"/>
        <v/>
      </c>
      <c r="XX36" s="66" t="str">
        <f t="shared" si="260"/>
        <v/>
      </c>
      <c r="XY36" s="66" t="str">
        <f t="shared" si="261"/>
        <v/>
      </c>
      <c r="XZ36" s="66" t="str">
        <f t="shared" si="262"/>
        <v/>
      </c>
      <c r="YA36" s="66" t="str">
        <f t="shared" si="263"/>
        <v/>
      </c>
      <c r="YB36" s="66" t="str">
        <f t="shared" si="264"/>
        <v/>
      </c>
      <c r="YC36" s="66" t="str">
        <f t="shared" si="265"/>
        <v/>
      </c>
      <c r="YD36" s="66" t="str">
        <f t="shared" si="266"/>
        <v/>
      </c>
      <c r="YE36" s="66" t="str">
        <f t="shared" si="267"/>
        <v/>
      </c>
      <c r="YF36" s="66" t="str">
        <f t="shared" si="268"/>
        <v/>
      </c>
      <c r="YG36" s="66" t="str">
        <f t="shared" si="269"/>
        <v/>
      </c>
      <c r="YH36" s="66" t="str">
        <f t="shared" si="270"/>
        <v/>
      </c>
      <c r="YI36" s="66" t="str">
        <f t="shared" si="271"/>
        <v/>
      </c>
      <c r="YJ36" s="66" t="str">
        <f t="shared" si="272"/>
        <v/>
      </c>
      <c r="YK36" s="66" t="str">
        <f t="shared" si="273"/>
        <v/>
      </c>
      <c r="YL36" s="66" t="str">
        <f t="shared" si="274"/>
        <v/>
      </c>
      <c r="YM36" s="66" t="str">
        <f t="shared" si="275"/>
        <v/>
      </c>
      <c r="YN36" s="66" t="str">
        <f t="shared" si="276"/>
        <v/>
      </c>
      <c r="YO36" s="66" t="str">
        <f t="shared" si="277"/>
        <v/>
      </c>
      <c r="YP36" s="66" t="str">
        <f t="shared" si="278"/>
        <v/>
      </c>
      <c r="YQ36" s="66" t="str">
        <f t="shared" si="279"/>
        <v/>
      </c>
      <c r="YR36" s="66" t="str">
        <f t="shared" si="280"/>
        <v/>
      </c>
      <c r="YS36" s="66" t="str">
        <f t="shared" si="281"/>
        <v/>
      </c>
      <c r="YT36" s="66" t="str">
        <f t="shared" si="282"/>
        <v/>
      </c>
      <c r="YU36" s="66" t="str">
        <f t="shared" si="283"/>
        <v/>
      </c>
      <c r="YV36" s="66" t="str">
        <f t="shared" si="284"/>
        <v/>
      </c>
      <c r="YW36" s="66" t="str">
        <f t="shared" si="285"/>
        <v/>
      </c>
      <c r="YX36" s="66" t="str">
        <f t="shared" si="286"/>
        <v/>
      </c>
      <c r="YY36" s="66" t="str">
        <f t="shared" si="287"/>
        <v/>
      </c>
      <c r="YZ36" s="66" t="str">
        <f t="shared" si="288"/>
        <v/>
      </c>
      <c r="ZA36" s="66" t="str">
        <f t="shared" si="289"/>
        <v/>
      </c>
      <c r="ZB36" s="66" t="str">
        <f t="shared" si="290"/>
        <v/>
      </c>
      <c r="ZC36" s="66" t="str">
        <f t="shared" si="291"/>
        <v/>
      </c>
      <c r="ZD36" s="66" t="str">
        <f t="shared" si="292"/>
        <v/>
      </c>
      <c r="ZE36" s="66" t="str">
        <f t="shared" si="293"/>
        <v/>
      </c>
      <c r="ZF36" s="66" t="str">
        <f t="shared" si="294"/>
        <v/>
      </c>
      <c r="ZG36" s="66" t="str">
        <f t="shared" si="295"/>
        <v/>
      </c>
      <c r="ZH36" s="66" t="str">
        <f t="shared" si="296"/>
        <v/>
      </c>
      <c r="ZI36" s="66" t="str">
        <f t="shared" si="297"/>
        <v/>
      </c>
      <c r="ZJ36" s="66" t="str">
        <f t="shared" si="298"/>
        <v/>
      </c>
      <c r="ZK36" s="66" t="str">
        <f t="shared" si="299"/>
        <v/>
      </c>
      <c r="ZL36" s="66" t="str">
        <f t="shared" si="300"/>
        <v/>
      </c>
      <c r="ZM36" s="66" t="str">
        <f t="shared" si="301"/>
        <v/>
      </c>
      <c r="ZN36" s="66" t="str">
        <f t="shared" si="302"/>
        <v/>
      </c>
      <c r="ZO36" s="66" t="str">
        <f t="shared" si="303"/>
        <v/>
      </c>
      <c r="ZP36" s="66" t="str">
        <f t="shared" si="304"/>
        <v/>
      </c>
      <c r="ZQ36" s="66" t="str">
        <f t="shared" si="305"/>
        <v/>
      </c>
      <c r="ZR36" s="66" t="str">
        <f t="shared" si="306"/>
        <v/>
      </c>
      <c r="ZS36" s="66" t="str">
        <f t="shared" si="307"/>
        <v/>
      </c>
      <c r="ZT36" s="66" t="str">
        <f t="shared" si="308"/>
        <v/>
      </c>
      <c r="ZU36" s="66" t="str">
        <f t="shared" si="309"/>
        <v/>
      </c>
      <c r="ZV36" s="66" t="str">
        <f t="shared" si="310"/>
        <v/>
      </c>
      <c r="ZW36" s="66" t="str">
        <f t="shared" si="311"/>
        <v/>
      </c>
      <c r="ZX36" s="66" t="str">
        <f t="shared" si="312"/>
        <v/>
      </c>
      <c r="ZY36" s="66" t="str">
        <f t="shared" si="313"/>
        <v/>
      </c>
      <c r="ZZ36" s="66" t="str">
        <f t="shared" si="314"/>
        <v/>
      </c>
      <c r="AAA36" s="66" t="str">
        <f t="shared" si="315"/>
        <v/>
      </c>
      <c r="AAB36" s="66" t="str">
        <f t="shared" si="316"/>
        <v/>
      </c>
      <c r="AAC36" s="66" t="str">
        <f t="shared" si="317"/>
        <v/>
      </c>
      <c r="AAD36" s="66" t="str">
        <f t="shared" si="318"/>
        <v/>
      </c>
      <c r="AAE36" s="66" t="str">
        <f t="shared" si="319"/>
        <v/>
      </c>
      <c r="AAF36" s="66" t="str">
        <f t="shared" si="320"/>
        <v/>
      </c>
      <c r="AAG36" s="66" t="str">
        <f t="shared" si="321"/>
        <v/>
      </c>
      <c r="AAH36" s="66" t="str">
        <f t="shared" si="322"/>
        <v/>
      </c>
      <c r="AAI36" s="66" t="str">
        <f t="shared" si="323"/>
        <v/>
      </c>
      <c r="AAJ36" s="66" t="str">
        <f t="shared" si="324"/>
        <v/>
      </c>
      <c r="AAK36" s="66" t="str">
        <f t="shared" si="325"/>
        <v/>
      </c>
      <c r="AAL36" s="66" t="str">
        <f t="shared" si="326"/>
        <v/>
      </c>
      <c r="AAM36" s="66" t="str">
        <f t="shared" si="327"/>
        <v/>
      </c>
      <c r="AAN36" s="66" t="str">
        <f t="shared" si="328"/>
        <v/>
      </c>
      <c r="AAO36" s="66" t="str">
        <f t="shared" si="329"/>
        <v/>
      </c>
      <c r="AAP36" s="66" t="str">
        <f t="shared" si="330"/>
        <v/>
      </c>
      <c r="AAQ36" s="66" t="str">
        <f t="shared" si="331"/>
        <v/>
      </c>
      <c r="AAR36" s="66" t="str">
        <f t="shared" si="332"/>
        <v/>
      </c>
      <c r="AAS36" s="66" t="str">
        <f t="shared" si="333"/>
        <v/>
      </c>
      <c r="AAT36" s="66" t="str">
        <f t="shared" si="334"/>
        <v/>
      </c>
      <c r="AAU36" s="66" t="str">
        <f t="shared" si="335"/>
        <v/>
      </c>
      <c r="AAV36" s="66" t="str">
        <f t="shared" si="336"/>
        <v/>
      </c>
      <c r="AAW36" s="66" t="str">
        <f t="shared" si="337"/>
        <v/>
      </c>
      <c r="AAX36" s="66" t="str">
        <f t="shared" si="338"/>
        <v/>
      </c>
      <c r="AAY36" s="66" t="str">
        <f t="shared" si="339"/>
        <v/>
      </c>
      <c r="AAZ36" s="66" t="str">
        <f t="shared" si="340"/>
        <v/>
      </c>
      <c r="ABA36" s="66" t="str">
        <f t="shared" si="341"/>
        <v/>
      </c>
      <c r="ABB36" s="66" t="str">
        <f t="shared" si="342"/>
        <v/>
      </c>
      <c r="ABC36" s="66" t="str">
        <f t="shared" si="343"/>
        <v/>
      </c>
      <c r="ABD36" s="66" t="str">
        <f t="shared" si="344"/>
        <v/>
      </c>
      <c r="ABE36" s="66" t="str">
        <f t="shared" si="345"/>
        <v/>
      </c>
      <c r="ABF36" s="66" t="str">
        <f t="shared" si="346"/>
        <v/>
      </c>
      <c r="ABG36" s="66" t="str">
        <f t="shared" si="347"/>
        <v/>
      </c>
      <c r="ABH36" s="66" t="str">
        <f t="shared" si="348"/>
        <v/>
      </c>
      <c r="ABI36" s="66" t="str">
        <f t="shared" si="349"/>
        <v/>
      </c>
      <c r="ABJ36" s="66" t="str">
        <f t="shared" si="350"/>
        <v/>
      </c>
      <c r="ABK36" s="66" t="str">
        <f t="shared" si="351"/>
        <v/>
      </c>
      <c r="ABL36" s="66" t="str">
        <f t="shared" si="352"/>
        <v/>
      </c>
      <c r="ABM36" s="66" t="str">
        <f t="shared" si="353"/>
        <v/>
      </c>
      <c r="ABN36" s="66" t="str">
        <f t="shared" si="354"/>
        <v/>
      </c>
      <c r="ABO36" s="66" t="str">
        <f t="shared" si="355"/>
        <v/>
      </c>
      <c r="ABP36" s="66" t="str">
        <f t="shared" si="356"/>
        <v/>
      </c>
      <c r="ABQ36" s="66" t="str">
        <f t="shared" si="357"/>
        <v/>
      </c>
      <c r="ABR36" s="66" t="str">
        <f t="shared" si="358"/>
        <v/>
      </c>
      <c r="ABS36" s="66" t="str">
        <f t="shared" si="359"/>
        <v/>
      </c>
      <c r="ABT36" s="66" t="str">
        <f t="shared" si="360"/>
        <v/>
      </c>
      <c r="ABU36" s="66" t="str">
        <f t="shared" si="361"/>
        <v/>
      </c>
      <c r="ABV36" s="66" t="str">
        <f t="shared" si="362"/>
        <v/>
      </c>
      <c r="ABW36" s="66" t="str">
        <f t="shared" si="363"/>
        <v/>
      </c>
      <c r="ABX36" s="66" t="str">
        <f t="shared" si="364"/>
        <v/>
      </c>
      <c r="ABY36" s="66" t="str">
        <f t="shared" si="365"/>
        <v/>
      </c>
      <c r="ABZ36" s="66" t="str">
        <f t="shared" si="366"/>
        <v/>
      </c>
      <c r="ACA36" s="66" t="str">
        <f t="shared" si="367"/>
        <v/>
      </c>
      <c r="ACB36" s="66" t="str">
        <f t="shared" si="368"/>
        <v/>
      </c>
      <c r="ACC36" s="66" t="str">
        <f t="shared" si="369"/>
        <v/>
      </c>
      <c r="ACD36" s="66" t="str">
        <f t="shared" si="370"/>
        <v/>
      </c>
      <c r="ACE36" s="66" t="str">
        <f t="shared" si="371"/>
        <v/>
      </c>
      <c r="ACF36" s="66" t="str">
        <f t="shared" si="372"/>
        <v/>
      </c>
      <c r="ACG36" s="66" t="str">
        <f t="shared" si="373"/>
        <v/>
      </c>
      <c r="ACH36" s="66" t="str">
        <f t="shared" si="374"/>
        <v/>
      </c>
      <c r="ACI36" s="66" t="str">
        <f t="shared" si="375"/>
        <v/>
      </c>
      <c r="ACJ36" s="66" t="str">
        <f t="shared" si="376"/>
        <v/>
      </c>
      <c r="ACK36" s="66" t="str">
        <f t="shared" si="377"/>
        <v/>
      </c>
      <c r="ACL36" s="66" t="str">
        <f t="shared" si="378"/>
        <v/>
      </c>
      <c r="ACM36" s="66" t="str">
        <f t="shared" ref="ACM36:ACN36" si="415">IF(AND(ACS$3="Unit", ACL36=""), "", IF(AND(ACS$3="Unit", ACL36="-"),"", IF(ACS$3="Unit", "kg/GJ delivered", IF(AND(NY36&lt;&gt;"", NY36&lt;&gt;"-", NX36="-"),"", IF($H36="","", IF(NX36="nd", "",IF(NX36="&lt;n.a.&gt;", "", IF(NY36="#/MJ", "", IF(NY36="kg/GJ delivered",NX36,IF(NY36="g/MJ delivered",NX36,IF(NY36="kg/MJ delivered",NX36*1000,IF(NY36="mg/MJ delivered",NX36/1000,IF(NY36="g/kg",((NX36)*(1/$I36)*(1/$H36)),IF(NY36="mg/kg",((NX36/1000)*(1/$I36)*(1/$H36)),IF(NY36="mg/MJ delivered",NX36/1000,IF(NY36="-","","Error"))))))))))))))))</f>
        <v/>
      </c>
      <c r="ACN36" s="66" t="str">
        <f t="shared" si="415"/>
        <v/>
      </c>
      <c r="ACO36" s="66" t="str">
        <f t="shared" si="380"/>
        <v/>
      </c>
      <c r="ACP36" s="66" t="str">
        <f t="shared" si="381"/>
        <v/>
      </c>
      <c r="ACQ36" s="66" t="str">
        <f t="shared" si="382"/>
        <v/>
      </c>
      <c r="ACR36" s="66" t="str">
        <f t="shared" si="383"/>
        <v/>
      </c>
      <c r="ACS36" s="66" t="str">
        <f t="shared" si="384"/>
        <v/>
      </c>
      <c r="ACT36" s="66" t="str">
        <f t="shared" si="385"/>
        <v/>
      </c>
    </row>
    <row r="37" spans="2:774" ht="15.75" customHeight="1" x14ac:dyDescent="0.25">
      <c r="B37" s="66">
        <v>96</v>
      </c>
      <c r="C37" s="66" t="s">
        <v>339</v>
      </c>
      <c r="D37" s="66" t="s">
        <v>372</v>
      </c>
      <c r="E37" s="156" t="s">
        <v>1783</v>
      </c>
      <c r="F37" s="66" t="s">
        <v>139</v>
      </c>
      <c r="G37" s="66" t="s">
        <v>492</v>
      </c>
      <c r="H37" s="126">
        <v>0.379</v>
      </c>
      <c r="I37" s="130">
        <f>'Heating Values'!$D$33</f>
        <v>25.715</v>
      </c>
      <c r="J37" s="66" t="str">
        <f t="shared" si="0"/>
        <v>Charcoal, Improved, GLO</v>
      </c>
      <c r="K37" s="66" t="s">
        <v>1254</v>
      </c>
      <c r="L37" s="66" t="s">
        <v>1253</v>
      </c>
      <c r="M37" s="66" t="s">
        <v>1254</v>
      </c>
      <c r="N37" s="66" t="s">
        <v>1253</v>
      </c>
      <c r="O37" s="66" t="s">
        <v>2109</v>
      </c>
      <c r="P37" s="66" t="str">
        <f t="shared" si="8"/>
        <v>GLO</v>
      </c>
      <c r="Q37" s="66" t="s">
        <v>306</v>
      </c>
      <c r="R37" s="162">
        <v>13.3</v>
      </c>
      <c r="S37" s="158" t="s">
        <v>66</v>
      </c>
      <c r="T37" s="163">
        <v>0.43</v>
      </c>
      <c r="U37" s="158" t="s">
        <v>66</v>
      </c>
      <c r="V37" s="158" t="s">
        <v>128</v>
      </c>
      <c r="W37" s="158" t="s">
        <v>128</v>
      </c>
      <c r="X37" s="164">
        <v>291</v>
      </c>
      <c r="Y37" s="158" t="s">
        <v>66</v>
      </c>
      <c r="Z37" s="163">
        <v>0.7</v>
      </c>
      <c r="AA37" s="158" t="s">
        <v>66</v>
      </c>
      <c r="AB37" s="165">
        <v>3.1</v>
      </c>
      <c r="AC37" s="158" t="s">
        <v>66</v>
      </c>
      <c r="AD37" s="166">
        <v>573000000000000</v>
      </c>
      <c r="AE37" s="158" t="s">
        <v>387</v>
      </c>
      <c r="AF37" s="158" t="s">
        <v>128</v>
      </c>
      <c r="AG37" s="158" t="s">
        <v>128</v>
      </c>
      <c r="AH37" s="158" t="s">
        <v>128</v>
      </c>
      <c r="AI37" s="158" t="s">
        <v>128</v>
      </c>
      <c r="AJ37" s="158" t="s">
        <v>128</v>
      </c>
      <c r="AK37" s="158" t="s">
        <v>128</v>
      </c>
      <c r="AL37" s="158" t="s">
        <v>128</v>
      </c>
      <c r="AM37" s="158" t="s">
        <v>128</v>
      </c>
      <c r="AN37" s="158" t="s">
        <v>128</v>
      </c>
      <c r="AO37" s="158" t="s">
        <v>128</v>
      </c>
      <c r="AP37" s="158" t="s">
        <v>128</v>
      </c>
      <c r="AQ37" s="158" t="s">
        <v>128</v>
      </c>
      <c r="AR37" s="158" t="s">
        <v>128</v>
      </c>
      <c r="AS37" s="158" t="s">
        <v>128</v>
      </c>
      <c r="AT37" s="158" t="s">
        <v>128</v>
      </c>
      <c r="AU37" s="158" t="s">
        <v>128</v>
      </c>
      <c r="AV37" s="158" t="s">
        <v>128</v>
      </c>
      <c r="AW37" s="158" t="s">
        <v>128</v>
      </c>
      <c r="AX37" s="158" t="s">
        <v>128</v>
      </c>
      <c r="AY37" s="158" t="s">
        <v>128</v>
      </c>
      <c r="AZ37" s="158" t="s">
        <v>128</v>
      </c>
      <c r="BA37" s="158" t="s">
        <v>128</v>
      </c>
      <c r="BB37" s="158" t="s">
        <v>128</v>
      </c>
      <c r="BC37" s="158" t="s">
        <v>128</v>
      </c>
      <c r="BD37" s="158" t="s">
        <v>128</v>
      </c>
      <c r="BE37" s="158" t="s">
        <v>128</v>
      </c>
      <c r="BF37" s="158" t="s">
        <v>128</v>
      </c>
      <c r="BG37" s="158" t="s">
        <v>128</v>
      </c>
      <c r="BH37" s="158" t="s">
        <v>128</v>
      </c>
      <c r="BI37" s="158" t="s">
        <v>128</v>
      </c>
      <c r="BJ37" s="158" t="s">
        <v>128</v>
      </c>
      <c r="BK37" s="158" t="s">
        <v>128</v>
      </c>
      <c r="BL37" s="158" t="s">
        <v>128</v>
      </c>
      <c r="BM37" s="158" t="s">
        <v>128</v>
      </c>
      <c r="BN37" s="158" t="s">
        <v>128</v>
      </c>
      <c r="BO37" s="158" t="s">
        <v>128</v>
      </c>
      <c r="BP37" s="158" t="s">
        <v>128</v>
      </c>
      <c r="BQ37" s="158" t="s">
        <v>128</v>
      </c>
      <c r="BR37" s="158" t="s">
        <v>128</v>
      </c>
      <c r="BS37" s="158" t="s">
        <v>128</v>
      </c>
      <c r="BT37" s="158" t="s">
        <v>128</v>
      </c>
      <c r="BU37" s="158" t="s">
        <v>128</v>
      </c>
      <c r="BV37" s="158" t="s">
        <v>128</v>
      </c>
      <c r="BW37" s="158" t="s">
        <v>128</v>
      </c>
      <c r="BX37" s="158" t="s">
        <v>128</v>
      </c>
      <c r="BY37" s="158" t="s">
        <v>128</v>
      </c>
      <c r="BZ37" s="158" t="s">
        <v>128</v>
      </c>
      <c r="CA37" s="158" t="s">
        <v>128</v>
      </c>
      <c r="CB37" s="158" t="s">
        <v>128</v>
      </c>
      <c r="CC37" s="158" t="s">
        <v>128</v>
      </c>
      <c r="CD37" s="158" t="s">
        <v>128</v>
      </c>
      <c r="CE37" s="158" t="s">
        <v>128</v>
      </c>
      <c r="CF37" s="158" t="s">
        <v>128</v>
      </c>
      <c r="CG37" s="158" t="s">
        <v>128</v>
      </c>
      <c r="CH37" s="158" t="s">
        <v>128</v>
      </c>
      <c r="CI37" s="158" t="s">
        <v>128</v>
      </c>
      <c r="CJ37" s="158" t="s">
        <v>128</v>
      </c>
      <c r="CK37" s="158" t="s">
        <v>128</v>
      </c>
      <c r="CL37" s="158" t="s">
        <v>128</v>
      </c>
      <c r="CM37" s="158" t="s">
        <v>128</v>
      </c>
      <c r="CN37" s="158" t="s">
        <v>128</v>
      </c>
      <c r="CO37" s="158" t="s">
        <v>128</v>
      </c>
      <c r="CP37" s="158" t="s">
        <v>128</v>
      </c>
      <c r="CQ37" s="158" t="s">
        <v>128</v>
      </c>
      <c r="CR37" s="158" t="s">
        <v>128</v>
      </c>
      <c r="CS37" s="158" t="s">
        <v>128</v>
      </c>
      <c r="CT37" s="158" t="s">
        <v>128</v>
      </c>
      <c r="CU37" s="158" t="s">
        <v>128</v>
      </c>
      <c r="CV37" s="158" t="s">
        <v>128</v>
      </c>
      <c r="CW37" s="158" t="s">
        <v>128</v>
      </c>
      <c r="CX37" s="158" t="s">
        <v>128</v>
      </c>
      <c r="CY37" s="158" t="s">
        <v>128</v>
      </c>
      <c r="CZ37" s="158" t="s">
        <v>128</v>
      </c>
      <c r="DA37" s="158" t="s">
        <v>128</v>
      </c>
      <c r="DB37" s="158" t="s">
        <v>128</v>
      </c>
      <c r="DC37" s="158" t="s">
        <v>128</v>
      </c>
      <c r="DD37" s="158" t="s">
        <v>128</v>
      </c>
      <c r="DE37" s="158" t="s">
        <v>128</v>
      </c>
      <c r="DF37" s="158" t="s">
        <v>128</v>
      </c>
      <c r="DG37" s="158" t="s">
        <v>128</v>
      </c>
      <c r="DH37" s="158" t="s">
        <v>128</v>
      </c>
      <c r="DI37" s="158" t="s">
        <v>128</v>
      </c>
      <c r="DJ37" s="158" t="s">
        <v>128</v>
      </c>
      <c r="DK37" s="158" t="s">
        <v>128</v>
      </c>
      <c r="DL37" s="158" t="s">
        <v>128</v>
      </c>
      <c r="DM37" s="158" t="s">
        <v>128</v>
      </c>
      <c r="DN37" s="158" t="s">
        <v>128</v>
      </c>
      <c r="DO37" s="158" t="s">
        <v>128</v>
      </c>
      <c r="DP37" s="158" t="s">
        <v>128</v>
      </c>
      <c r="DQ37" s="158" t="s">
        <v>128</v>
      </c>
      <c r="DR37" s="158" t="s">
        <v>128</v>
      </c>
      <c r="DS37" s="158" t="s">
        <v>128</v>
      </c>
      <c r="DT37" s="158" t="s">
        <v>128</v>
      </c>
      <c r="DU37" s="158" t="s">
        <v>128</v>
      </c>
      <c r="DV37" s="158" t="s">
        <v>128</v>
      </c>
      <c r="DW37" s="158" t="s">
        <v>128</v>
      </c>
      <c r="DX37" s="158" t="s">
        <v>128</v>
      </c>
      <c r="DY37" s="158" t="s">
        <v>128</v>
      </c>
      <c r="DZ37" s="158" t="s">
        <v>128</v>
      </c>
      <c r="EA37" s="158" t="s">
        <v>128</v>
      </c>
      <c r="EB37" s="158" t="s">
        <v>128</v>
      </c>
      <c r="EC37" s="158" t="s">
        <v>128</v>
      </c>
      <c r="ED37" s="158" t="s">
        <v>128</v>
      </c>
      <c r="EE37" s="158" t="s">
        <v>128</v>
      </c>
      <c r="EF37" s="158" t="s">
        <v>128</v>
      </c>
      <c r="EG37" s="158" t="s">
        <v>128</v>
      </c>
      <c r="EH37" s="158" t="s">
        <v>128</v>
      </c>
      <c r="EI37" s="158" t="s">
        <v>128</v>
      </c>
      <c r="EJ37" s="158" t="s">
        <v>128</v>
      </c>
      <c r="EK37" s="158" t="s">
        <v>128</v>
      </c>
      <c r="EL37" s="158" t="s">
        <v>128</v>
      </c>
      <c r="EM37" s="158" t="s">
        <v>128</v>
      </c>
      <c r="EN37" s="158" t="s">
        <v>128</v>
      </c>
      <c r="EO37" s="158" t="s">
        <v>128</v>
      </c>
      <c r="EP37" s="158" t="s">
        <v>128</v>
      </c>
      <c r="EQ37" s="158" t="s">
        <v>128</v>
      </c>
      <c r="ER37" s="158" t="s">
        <v>128</v>
      </c>
      <c r="ES37" s="158" t="s">
        <v>128</v>
      </c>
      <c r="ET37" s="158" t="s">
        <v>128</v>
      </c>
      <c r="EU37" s="158" t="s">
        <v>128</v>
      </c>
      <c r="EV37" s="158" t="s">
        <v>128</v>
      </c>
      <c r="EW37" s="158" t="s">
        <v>128</v>
      </c>
      <c r="EX37" s="158" t="s">
        <v>128</v>
      </c>
      <c r="EY37" s="158" t="s">
        <v>128</v>
      </c>
      <c r="EZ37" s="158" t="s">
        <v>128</v>
      </c>
      <c r="FA37" s="158" t="s">
        <v>128</v>
      </c>
      <c r="FB37" s="158" t="s">
        <v>128</v>
      </c>
      <c r="FC37" s="158" t="s">
        <v>128</v>
      </c>
      <c r="FD37" s="158" t="s">
        <v>128</v>
      </c>
      <c r="FE37" s="158" t="s">
        <v>128</v>
      </c>
      <c r="FF37" s="158" t="s">
        <v>128</v>
      </c>
      <c r="FG37" s="158" t="s">
        <v>128</v>
      </c>
      <c r="FH37" s="158" t="s">
        <v>128</v>
      </c>
      <c r="FI37" s="158" t="s">
        <v>128</v>
      </c>
      <c r="FJ37" s="158" t="s">
        <v>128</v>
      </c>
      <c r="FK37" s="158" t="s">
        <v>128</v>
      </c>
      <c r="FL37" s="158" t="s">
        <v>128</v>
      </c>
      <c r="FM37" s="158" t="s">
        <v>128</v>
      </c>
      <c r="FN37" s="158" t="s">
        <v>128</v>
      </c>
      <c r="FO37" s="158" t="s">
        <v>128</v>
      </c>
      <c r="FP37" s="158" t="s">
        <v>128</v>
      </c>
      <c r="FQ37" s="158" t="s">
        <v>128</v>
      </c>
      <c r="FR37" s="158" t="s">
        <v>128</v>
      </c>
      <c r="FS37" s="158" t="s">
        <v>128</v>
      </c>
      <c r="FT37" s="158" t="s">
        <v>128</v>
      </c>
      <c r="FU37" s="158" t="s">
        <v>128</v>
      </c>
      <c r="FV37" s="158" t="s">
        <v>128</v>
      </c>
      <c r="FW37" s="158" t="s">
        <v>128</v>
      </c>
      <c r="FX37" s="158" t="s">
        <v>128</v>
      </c>
      <c r="FY37" s="158" t="s">
        <v>128</v>
      </c>
      <c r="FZ37" s="158" t="s">
        <v>128</v>
      </c>
      <c r="GA37" s="158" t="s">
        <v>128</v>
      </c>
      <c r="GB37" s="158" t="s">
        <v>128</v>
      </c>
      <c r="GC37" s="158" t="s">
        <v>128</v>
      </c>
      <c r="GD37" s="158" t="s">
        <v>128</v>
      </c>
      <c r="GE37" s="158" t="s">
        <v>128</v>
      </c>
      <c r="GF37" s="158" t="s">
        <v>128</v>
      </c>
      <c r="GG37" s="158" t="s">
        <v>128</v>
      </c>
      <c r="GH37" s="158" t="s">
        <v>128</v>
      </c>
      <c r="GI37" s="158" t="s">
        <v>128</v>
      </c>
      <c r="GJ37" s="158" t="s">
        <v>128</v>
      </c>
      <c r="GK37" s="158" t="s">
        <v>128</v>
      </c>
      <c r="GL37" s="158" t="s">
        <v>128</v>
      </c>
      <c r="GM37" s="158" t="s">
        <v>128</v>
      </c>
      <c r="GN37" s="158" t="s">
        <v>128</v>
      </c>
      <c r="GO37" s="158" t="s">
        <v>128</v>
      </c>
      <c r="GP37" s="158" t="s">
        <v>128</v>
      </c>
      <c r="GQ37" s="158" t="s">
        <v>128</v>
      </c>
      <c r="GR37" s="158" t="s">
        <v>128</v>
      </c>
      <c r="GS37" s="158" t="s">
        <v>128</v>
      </c>
      <c r="GT37" s="158" t="s">
        <v>128</v>
      </c>
      <c r="GU37" s="158" t="s">
        <v>128</v>
      </c>
      <c r="GV37" s="158" t="s">
        <v>128</v>
      </c>
      <c r="GW37" s="158" t="s">
        <v>128</v>
      </c>
      <c r="GX37" s="158" t="s">
        <v>128</v>
      </c>
      <c r="GY37" s="158" t="s">
        <v>128</v>
      </c>
      <c r="GZ37" s="158" t="s">
        <v>128</v>
      </c>
      <c r="HA37" s="158" t="s">
        <v>128</v>
      </c>
      <c r="HB37" s="158" t="s">
        <v>128</v>
      </c>
      <c r="HC37" s="158" t="s">
        <v>128</v>
      </c>
      <c r="HD37" s="158" t="s">
        <v>128</v>
      </c>
      <c r="HE37" s="158" t="s">
        <v>128</v>
      </c>
      <c r="HF37" s="158" t="s">
        <v>128</v>
      </c>
      <c r="HG37" s="158" t="s">
        <v>128</v>
      </c>
      <c r="HH37" s="158" t="s">
        <v>128</v>
      </c>
      <c r="HI37" s="158" t="s">
        <v>128</v>
      </c>
      <c r="HJ37" s="158" t="s">
        <v>128</v>
      </c>
      <c r="HK37" s="158" t="s">
        <v>128</v>
      </c>
      <c r="HL37" s="158" t="s">
        <v>128</v>
      </c>
      <c r="HM37" s="158" t="s">
        <v>128</v>
      </c>
      <c r="HN37" s="158" t="s">
        <v>128</v>
      </c>
      <c r="HO37" s="158" t="s">
        <v>128</v>
      </c>
      <c r="HP37" s="158" t="s">
        <v>128</v>
      </c>
      <c r="HQ37" s="158" t="s">
        <v>128</v>
      </c>
      <c r="HR37" s="158" t="s">
        <v>128</v>
      </c>
      <c r="HS37" s="158" t="s">
        <v>128</v>
      </c>
      <c r="HT37" s="158" t="s">
        <v>128</v>
      </c>
      <c r="HU37" s="158" t="s">
        <v>128</v>
      </c>
      <c r="HV37" s="158" t="s">
        <v>128</v>
      </c>
      <c r="HW37" s="158" t="s">
        <v>128</v>
      </c>
      <c r="HX37" s="158" t="s">
        <v>128</v>
      </c>
      <c r="HY37" s="158" t="s">
        <v>128</v>
      </c>
      <c r="HZ37" s="158" t="s">
        <v>128</v>
      </c>
      <c r="IA37" s="158" t="s">
        <v>128</v>
      </c>
      <c r="IB37" s="158" t="s">
        <v>128</v>
      </c>
      <c r="IC37" s="158" t="s">
        <v>128</v>
      </c>
      <c r="ID37" s="158" t="s">
        <v>128</v>
      </c>
      <c r="IE37" s="158" t="s">
        <v>128</v>
      </c>
      <c r="IF37" s="158" t="s">
        <v>128</v>
      </c>
      <c r="IG37" s="158" t="s">
        <v>128</v>
      </c>
      <c r="IH37" s="158" t="s">
        <v>128</v>
      </c>
      <c r="II37" s="158" t="s">
        <v>128</v>
      </c>
      <c r="IJ37" s="158" t="s">
        <v>128</v>
      </c>
      <c r="IK37" s="158" t="s">
        <v>128</v>
      </c>
      <c r="IL37" s="158" t="s">
        <v>128</v>
      </c>
      <c r="IM37" s="158" t="s">
        <v>128</v>
      </c>
      <c r="IN37" s="158" t="s">
        <v>128</v>
      </c>
      <c r="IO37" s="158" t="s">
        <v>128</v>
      </c>
      <c r="IP37" s="158" t="s">
        <v>128</v>
      </c>
      <c r="IQ37" s="158" t="s">
        <v>128</v>
      </c>
      <c r="IR37" s="158" t="s">
        <v>128</v>
      </c>
      <c r="IS37" s="158" t="s">
        <v>128</v>
      </c>
      <c r="IT37" s="158" t="s">
        <v>128</v>
      </c>
      <c r="IU37" s="158" t="s">
        <v>128</v>
      </c>
      <c r="IV37" s="158" t="s">
        <v>128</v>
      </c>
      <c r="IW37" s="158" t="s">
        <v>128</v>
      </c>
      <c r="IX37" s="158" t="s">
        <v>128</v>
      </c>
      <c r="IY37" s="158" t="s">
        <v>128</v>
      </c>
      <c r="IZ37" s="158" t="s">
        <v>128</v>
      </c>
      <c r="JA37" s="158" t="s">
        <v>128</v>
      </c>
      <c r="JB37" s="158" t="s">
        <v>128</v>
      </c>
      <c r="JC37" s="158" t="s">
        <v>128</v>
      </c>
      <c r="JD37" s="158" t="s">
        <v>128</v>
      </c>
      <c r="JE37" s="158" t="s">
        <v>128</v>
      </c>
      <c r="JF37" s="158" t="s">
        <v>128</v>
      </c>
      <c r="JG37" s="158" t="s">
        <v>128</v>
      </c>
      <c r="JH37" s="158" t="s">
        <v>128</v>
      </c>
      <c r="JI37" s="158" t="s">
        <v>128</v>
      </c>
      <c r="JJ37" s="158" t="s">
        <v>128</v>
      </c>
      <c r="JK37" s="158" t="s">
        <v>128</v>
      </c>
      <c r="JL37" s="158" t="s">
        <v>128</v>
      </c>
      <c r="JM37" s="158" t="s">
        <v>128</v>
      </c>
      <c r="JN37" s="158" t="s">
        <v>128</v>
      </c>
      <c r="JO37" s="158" t="s">
        <v>128</v>
      </c>
      <c r="JP37" s="158" t="s">
        <v>128</v>
      </c>
      <c r="JQ37" s="158" t="s">
        <v>128</v>
      </c>
      <c r="JR37" s="158" t="s">
        <v>128</v>
      </c>
      <c r="JS37" s="158" t="s">
        <v>128</v>
      </c>
      <c r="JT37" s="158" t="s">
        <v>128</v>
      </c>
      <c r="JU37" s="158" t="s">
        <v>128</v>
      </c>
      <c r="JV37" s="158" t="s">
        <v>128</v>
      </c>
      <c r="JW37" s="158" t="s">
        <v>128</v>
      </c>
      <c r="JX37" s="158" t="s">
        <v>128</v>
      </c>
      <c r="JY37" s="158" t="s">
        <v>128</v>
      </c>
      <c r="JZ37" s="158" t="s">
        <v>128</v>
      </c>
      <c r="KA37" s="158" t="s">
        <v>128</v>
      </c>
      <c r="KB37" s="158" t="s">
        <v>128</v>
      </c>
      <c r="KC37" s="158" t="s">
        <v>128</v>
      </c>
      <c r="KD37" s="158" t="s">
        <v>128</v>
      </c>
      <c r="KE37" s="158" t="s">
        <v>128</v>
      </c>
      <c r="KF37" s="158" t="s">
        <v>128</v>
      </c>
      <c r="KG37" s="158" t="s">
        <v>128</v>
      </c>
      <c r="KH37" s="158" t="s">
        <v>128</v>
      </c>
      <c r="KI37" s="158" t="s">
        <v>128</v>
      </c>
      <c r="KJ37" s="158" t="s">
        <v>128</v>
      </c>
      <c r="KK37" s="158" t="s">
        <v>128</v>
      </c>
      <c r="KL37" s="158" t="s">
        <v>128</v>
      </c>
      <c r="KM37" s="158" t="s">
        <v>128</v>
      </c>
      <c r="KN37" s="158" t="s">
        <v>128</v>
      </c>
      <c r="KO37" s="158" t="s">
        <v>128</v>
      </c>
      <c r="KP37" s="158" t="s">
        <v>128</v>
      </c>
      <c r="KQ37" s="158" t="s">
        <v>128</v>
      </c>
      <c r="KR37" s="158" t="s">
        <v>128</v>
      </c>
      <c r="KS37" s="158" t="s">
        <v>128</v>
      </c>
      <c r="KT37" s="158" t="s">
        <v>128</v>
      </c>
      <c r="KU37" s="158" t="s">
        <v>128</v>
      </c>
      <c r="KV37" s="158" t="s">
        <v>128</v>
      </c>
      <c r="KW37" s="158" t="s">
        <v>128</v>
      </c>
      <c r="KX37" s="158" t="s">
        <v>128</v>
      </c>
      <c r="KY37" s="158" t="s">
        <v>128</v>
      </c>
      <c r="KZ37" s="158" t="s">
        <v>128</v>
      </c>
      <c r="LA37" s="158" t="s">
        <v>128</v>
      </c>
      <c r="LB37" s="158" t="s">
        <v>128</v>
      </c>
      <c r="LC37" s="158" t="s">
        <v>128</v>
      </c>
      <c r="LD37" s="158" t="s">
        <v>128</v>
      </c>
      <c r="LE37" s="158" t="s">
        <v>128</v>
      </c>
      <c r="LF37" s="158" t="s">
        <v>128</v>
      </c>
      <c r="LG37" s="158" t="s">
        <v>128</v>
      </c>
      <c r="LH37" s="158" t="s">
        <v>128</v>
      </c>
      <c r="LI37" s="158" t="s">
        <v>128</v>
      </c>
      <c r="LJ37" s="158" t="s">
        <v>128</v>
      </c>
      <c r="LK37" s="158" t="s">
        <v>128</v>
      </c>
      <c r="LL37" s="158" t="s">
        <v>128</v>
      </c>
      <c r="LM37" s="158" t="s">
        <v>128</v>
      </c>
      <c r="LN37" s="158" t="s">
        <v>128</v>
      </c>
      <c r="LO37" s="158" t="s">
        <v>128</v>
      </c>
      <c r="LP37" s="158" t="s">
        <v>128</v>
      </c>
      <c r="LQ37" s="158" t="s">
        <v>128</v>
      </c>
      <c r="LR37" s="158" t="s">
        <v>128</v>
      </c>
      <c r="LS37" s="158" t="s">
        <v>128</v>
      </c>
      <c r="LT37" s="158" t="s">
        <v>128</v>
      </c>
      <c r="LU37" s="158" t="s">
        <v>128</v>
      </c>
      <c r="LV37" s="158" t="s">
        <v>128</v>
      </c>
      <c r="LW37" s="158" t="s">
        <v>128</v>
      </c>
      <c r="LX37" s="158" t="s">
        <v>128</v>
      </c>
      <c r="LY37" s="158" t="s">
        <v>128</v>
      </c>
      <c r="LZ37" s="158" t="s">
        <v>128</v>
      </c>
      <c r="MA37" s="158" t="s">
        <v>128</v>
      </c>
      <c r="MB37" s="158" t="s">
        <v>128</v>
      </c>
      <c r="MC37" s="158" t="s">
        <v>128</v>
      </c>
      <c r="MD37" s="158" t="s">
        <v>128</v>
      </c>
      <c r="ME37" s="158" t="s">
        <v>128</v>
      </c>
      <c r="MF37" s="158" t="s">
        <v>128</v>
      </c>
      <c r="MG37" s="158" t="s">
        <v>128</v>
      </c>
      <c r="MH37" s="158" t="s">
        <v>128</v>
      </c>
      <c r="MI37" s="158" t="s">
        <v>128</v>
      </c>
      <c r="MJ37" s="158" t="s">
        <v>128</v>
      </c>
      <c r="MK37" s="158" t="s">
        <v>128</v>
      </c>
      <c r="ML37" s="158" t="s">
        <v>128</v>
      </c>
      <c r="MM37" s="158" t="s">
        <v>128</v>
      </c>
      <c r="MN37" s="158" t="s">
        <v>128</v>
      </c>
      <c r="MO37" s="158" t="s">
        <v>128</v>
      </c>
      <c r="MP37" s="158" t="s">
        <v>128</v>
      </c>
      <c r="MQ37" s="158" t="s">
        <v>128</v>
      </c>
      <c r="MR37" s="158" t="s">
        <v>128</v>
      </c>
      <c r="MS37" s="158" t="s">
        <v>128</v>
      </c>
      <c r="MT37" s="158" t="s">
        <v>128</v>
      </c>
      <c r="MU37" s="158" t="s">
        <v>128</v>
      </c>
      <c r="MV37" s="158" t="s">
        <v>128</v>
      </c>
      <c r="MW37" s="158" t="s">
        <v>128</v>
      </c>
      <c r="MX37" s="158" t="s">
        <v>128</v>
      </c>
      <c r="MY37" s="158" t="s">
        <v>128</v>
      </c>
      <c r="MZ37" s="158" t="s">
        <v>128</v>
      </c>
      <c r="NA37" s="158" t="s">
        <v>128</v>
      </c>
      <c r="NB37" s="158" t="s">
        <v>128</v>
      </c>
      <c r="NC37" s="158" t="s">
        <v>128</v>
      </c>
      <c r="ND37" s="158" t="s">
        <v>128</v>
      </c>
      <c r="NE37" s="158" t="s">
        <v>128</v>
      </c>
      <c r="NF37" s="158" t="s">
        <v>128</v>
      </c>
      <c r="NG37" s="158" t="s">
        <v>128</v>
      </c>
      <c r="NH37" s="158" t="s">
        <v>128</v>
      </c>
      <c r="NI37" s="158" t="s">
        <v>128</v>
      </c>
      <c r="NJ37" s="158" t="s">
        <v>128</v>
      </c>
      <c r="NK37" s="158" t="s">
        <v>128</v>
      </c>
      <c r="NL37" s="158" t="s">
        <v>128</v>
      </c>
      <c r="NM37" s="158" t="s">
        <v>128</v>
      </c>
      <c r="NN37" s="158" t="s">
        <v>128</v>
      </c>
      <c r="NO37" s="158" t="s">
        <v>128</v>
      </c>
      <c r="NP37" s="158" t="s">
        <v>128</v>
      </c>
      <c r="NQ37" s="158" t="s">
        <v>128</v>
      </c>
      <c r="NR37" s="158" t="s">
        <v>128</v>
      </c>
      <c r="NS37" s="158" t="s">
        <v>128</v>
      </c>
      <c r="NT37" s="158" t="s">
        <v>128</v>
      </c>
      <c r="NU37" s="158" t="s">
        <v>128</v>
      </c>
      <c r="NV37" s="158" t="s">
        <v>128</v>
      </c>
      <c r="NW37" s="158" t="s">
        <v>128</v>
      </c>
      <c r="NX37" s="158" t="s">
        <v>128</v>
      </c>
      <c r="NY37" s="158" t="s">
        <v>128</v>
      </c>
      <c r="NZ37" s="158" t="s">
        <v>128</v>
      </c>
      <c r="OA37" s="158" t="s">
        <v>128</v>
      </c>
      <c r="OB37" s="158" t="s">
        <v>128</v>
      </c>
      <c r="OC37" s="158" t="s">
        <v>128</v>
      </c>
      <c r="OD37" s="158" t="s">
        <v>128</v>
      </c>
      <c r="OE37" s="170" t="s">
        <v>128</v>
      </c>
      <c r="OF37" s="181"/>
      <c r="OG37" s="174">
        <f t="shared" si="9"/>
        <v>13.3</v>
      </c>
      <c r="OH37" s="66" t="str">
        <f t="shared" si="10"/>
        <v>kg/GJ delivered</v>
      </c>
      <c r="OI37" s="126">
        <f t="shared" si="11"/>
        <v>0.43</v>
      </c>
      <c r="OJ37" s="66" t="str">
        <f t="shared" si="12"/>
        <v>kg/GJ delivered</v>
      </c>
      <c r="OK37" s="66" t="str">
        <f t="shared" si="13"/>
        <v/>
      </c>
      <c r="OL37" s="66" t="str">
        <f t="shared" si="14"/>
        <v/>
      </c>
      <c r="OM37" s="159">
        <f t="shared" si="15"/>
        <v>291</v>
      </c>
      <c r="ON37" s="66" t="str">
        <f t="shared" si="16"/>
        <v>kg/GJ delivered</v>
      </c>
      <c r="OO37" s="126">
        <f t="shared" si="17"/>
        <v>0.7</v>
      </c>
      <c r="OP37" s="66" t="str">
        <f t="shared" si="18"/>
        <v>kg/GJ delivered</v>
      </c>
      <c r="OQ37" s="118">
        <f t="shared" si="19"/>
        <v>3.1</v>
      </c>
      <c r="OR37" s="66" t="str">
        <f t="shared" si="20"/>
        <v>kg/GJ delivered</v>
      </c>
      <c r="OS37" s="66" t="str">
        <f t="shared" si="21"/>
        <v/>
      </c>
      <c r="OT37" s="66" t="str">
        <f t="shared" si="22"/>
        <v/>
      </c>
      <c r="OU37" s="66" t="str">
        <f t="shared" si="23"/>
        <v/>
      </c>
      <c r="OV37" s="66" t="str">
        <f t="shared" si="24"/>
        <v/>
      </c>
      <c r="OW37" s="66" t="str">
        <f t="shared" si="25"/>
        <v/>
      </c>
      <c r="OX37" s="66" t="str">
        <f t="shared" si="26"/>
        <v/>
      </c>
      <c r="OY37" s="66" t="str">
        <f t="shared" si="27"/>
        <v/>
      </c>
      <c r="OZ37" s="66" t="str">
        <f t="shared" si="28"/>
        <v/>
      </c>
      <c r="PA37" s="66" t="str">
        <f t="shared" si="29"/>
        <v/>
      </c>
      <c r="PB37" s="66" t="str">
        <f t="shared" si="30"/>
        <v/>
      </c>
      <c r="PC37" s="66" t="str">
        <f t="shared" si="31"/>
        <v/>
      </c>
      <c r="PD37" s="66" t="str">
        <f t="shared" si="32"/>
        <v/>
      </c>
      <c r="PE37" s="66" t="str">
        <f t="shared" si="33"/>
        <v/>
      </c>
      <c r="PF37" s="66" t="str">
        <f t="shared" si="34"/>
        <v/>
      </c>
      <c r="PG37" s="66" t="str">
        <f t="shared" si="35"/>
        <v/>
      </c>
      <c r="PH37" s="66" t="str">
        <f t="shared" si="36"/>
        <v/>
      </c>
      <c r="PI37" s="66" t="str">
        <f t="shared" si="37"/>
        <v/>
      </c>
      <c r="PJ37" s="66" t="str">
        <f t="shared" si="38"/>
        <v/>
      </c>
      <c r="PK37" s="66" t="str">
        <f t="shared" si="39"/>
        <v/>
      </c>
      <c r="PL37" s="66" t="str">
        <f t="shared" si="40"/>
        <v/>
      </c>
      <c r="PM37" s="66" t="str">
        <f t="shared" si="41"/>
        <v/>
      </c>
      <c r="PN37" s="66" t="str">
        <f t="shared" si="42"/>
        <v/>
      </c>
      <c r="PO37" s="66" t="str">
        <f t="shared" si="43"/>
        <v/>
      </c>
      <c r="PP37" s="66" t="str">
        <f t="shared" si="44"/>
        <v/>
      </c>
      <c r="PQ37" s="66" t="str">
        <f t="shared" si="45"/>
        <v/>
      </c>
      <c r="PR37" s="66" t="str">
        <f t="shared" si="46"/>
        <v/>
      </c>
      <c r="PS37" s="66" t="str">
        <f t="shared" si="47"/>
        <v/>
      </c>
      <c r="PT37" s="66" t="str">
        <f t="shared" si="48"/>
        <v/>
      </c>
      <c r="PU37" s="66" t="str">
        <f t="shared" si="49"/>
        <v/>
      </c>
      <c r="PV37" s="66" t="str">
        <f t="shared" si="50"/>
        <v/>
      </c>
      <c r="PW37" s="66" t="str">
        <f t="shared" si="51"/>
        <v/>
      </c>
      <c r="PX37" s="66" t="str">
        <f t="shared" si="52"/>
        <v/>
      </c>
      <c r="PY37" s="66" t="str">
        <f t="shared" si="53"/>
        <v/>
      </c>
      <c r="PZ37" s="66" t="str">
        <f t="shared" si="54"/>
        <v/>
      </c>
      <c r="QA37" s="66" t="str">
        <f t="shared" si="55"/>
        <v/>
      </c>
      <c r="QB37" s="66" t="str">
        <f t="shared" si="56"/>
        <v/>
      </c>
      <c r="QC37" s="66" t="str">
        <f t="shared" si="57"/>
        <v/>
      </c>
      <c r="QD37" s="66" t="str">
        <f t="shared" si="58"/>
        <v/>
      </c>
      <c r="QE37" s="66" t="str">
        <f t="shared" si="59"/>
        <v/>
      </c>
      <c r="QF37" s="66" t="str">
        <f t="shared" si="60"/>
        <v/>
      </c>
      <c r="QG37" s="66" t="str">
        <f t="shared" si="61"/>
        <v/>
      </c>
      <c r="QH37" s="66" t="str">
        <f t="shared" si="62"/>
        <v/>
      </c>
      <c r="QI37" s="66" t="str">
        <f t="shared" si="63"/>
        <v/>
      </c>
      <c r="QJ37" s="66" t="str">
        <f t="shared" si="64"/>
        <v/>
      </c>
      <c r="QK37" s="66" t="str">
        <f t="shared" si="65"/>
        <v/>
      </c>
      <c r="QL37" s="66" t="str">
        <f t="shared" si="66"/>
        <v/>
      </c>
      <c r="QM37" s="66" t="str">
        <f t="shared" si="67"/>
        <v/>
      </c>
      <c r="QN37" s="66" t="str">
        <f t="shared" si="68"/>
        <v/>
      </c>
      <c r="QO37" s="66" t="str">
        <f t="shared" si="69"/>
        <v/>
      </c>
      <c r="QP37" s="66" t="str">
        <f t="shared" si="70"/>
        <v/>
      </c>
      <c r="QQ37" s="66" t="str">
        <f t="shared" si="71"/>
        <v/>
      </c>
      <c r="QR37" s="66" t="str">
        <f t="shared" si="72"/>
        <v/>
      </c>
      <c r="QS37" s="66" t="str">
        <f t="shared" si="73"/>
        <v/>
      </c>
      <c r="QT37" s="66" t="str">
        <f t="shared" si="74"/>
        <v/>
      </c>
      <c r="QU37" s="66" t="str">
        <f t="shared" si="75"/>
        <v/>
      </c>
      <c r="QV37" s="66" t="str">
        <f t="shared" si="76"/>
        <v/>
      </c>
      <c r="QW37" s="66" t="str">
        <f t="shared" si="77"/>
        <v/>
      </c>
      <c r="QX37" s="66" t="str">
        <f t="shared" si="78"/>
        <v/>
      </c>
      <c r="QY37" s="66" t="str">
        <f t="shared" si="79"/>
        <v/>
      </c>
      <c r="QZ37" s="66" t="str">
        <f t="shared" si="80"/>
        <v/>
      </c>
      <c r="RA37" s="66" t="str">
        <f t="shared" si="81"/>
        <v/>
      </c>
      <c r="RB37" s="66" t="str">
        <f t="shared" si="82"/>
        <v/>
      </c>
      <c r="RC37" s="66" t="str">
        <f t="shared" si="83"/>
        <v/>
      </c>
      <c r="RD37" s="66" t="str">
        <f t="shared" si="84"/>
        <v/>
      </c>
      <c r="RE37" s="66" t="str">
        <f t="shared" si="85"/>
        <v/>
      </c>
      <c r="RF37" s="66" t="str">
        <f t="shared" si="86"/>
        <v/>
      </c>
      <c r="RG37" s="66" t="str">
        <f t="shared" si="87"/>
        <v/>
      </c>
      <c r="RH37" s="66" t="str">
        <f t="shared" si="88"/>
        <v/>
      </c>
      <c r="RI37" s="66" t="str">
        <f t="shared" si="89"/>
        <v/>
      </c>
      <c r="RJ37" s="66" t="str">
        <f t="shared" si="90"/>
        <v/>
      </c>
      <c r="RK37" s="66" t="str">
        <f t="shared" si="91"/>
        <v/>
      </c>
      <c r="RL37" s="66" t="str">
        <f t="shared" si="92"/>
        <v/>
      </c>
      <c r="RM37" s="66" t="str">
        <f t="shared" si="93"/>
        <v/>
      </c>
      <c r="RN37" s="66" t="str">
        <f t="shared" si="94"/>
        <v/>
      </c>
      <c r="RO37" s="66" t="str">
        <f t="shared" si="95"/>
        <v/>
      </c>
      <c r="RP37" s="66" t="str">
        <f t="shared" si="96"/>
        <v/>
      </c>
      <c r="RQ37" s="66" t="str">
        <f t="shared" si="97"/>
        <v/>
      </c>
      <c r="RR37" s="66" t="str">
        <f t="shared" si="98"/>
        <v/>
      </c>
      <c r="RS37" s="66" t="str">
        <f t="shared" si="99"/>
        <v/>
      </c>
      <c r="RT37" s="66" t="str">
        <f t="shared" si="100"/>
        <v/>
      </c>
      <c r="RU37" s="66" t="str">
        <f t="shared" si="101"/>
        <v/>
      </c>
      <c r="RV37" s="66" t="str">
        <f t="shared" si="102"/>
        <v/>
      </c>
      <c r="RW37" s="66" t="str">
        <f t="shared" si="103"/>
        <v/>
      </c>
      <c r="RX37" s="66" t="str">
        <f t="shared" si="104"/>
        <v/>
      </c>
      <c r="RY37" s="66" t="str">
        <f t="shared" si="105"/>
        <v/>
      </c>
      <c r="RZ37" s="66" t="str">
        <f t="shared" si="106"/>
        <v/>
      </c>
      <c r="SA37" s="66" t="str">
        <f t="shared" si="107"/>
        <v/>
      </c>
      <c r="SB37" s="66" t="str">
        <f t="shared" si="108"/>
        <v/>
      </c>
      <c r="SC37" s="66" t="str">
        <f t="shared" si="109"/>
        <v/>
      </c>
      <c r="SD37" s="66" t="str">
        <f t="shared" si="110"/>
        <v/>
      </c>
      <c r="SE37" s="66" t="str">
        <f t="shared" si="111"/>
        <v/>
      </c>
      <c r="SF37" s="66" t="str">
        <f t="shared" si="112"/>
        <v/>
      </c>
      <c r="SG37" s="66" t="str">
        <f t="shared" si="113"/>
        <v/>
      </c>
      <c r="SH37" s="66" t="str">
        <f t="shared" si="114"/>
        <v/>
      </c>
      <c r="SI37" s="66" t="str">
        <f t="shared" si="115"/>
        <v/>
      </c>
      <c r="SJ37" s="66" t="str">
        <f t="shared" si="116"/>
        <v/>
      </c>
      <c r="SK37" s="66" t="str">
        <f t="shared" si="117"/>
        <v/>
      </c>
      <c r="SL37" s="66" t="str">
        <f t="shared" si="118"/>
        <v/>
      </c>
      <c r="SM37" s="66" t="str">
        <f t="shared" si="119"/>
        <v/>
      </c>
      <c r="SN37" s="66" t="str">
        <f t="shared" si="120"/>
        <v/>
      </c>
      <c r="SO37" s="66" t="str">
        <f t="shared" si="121"/>
        <v/>
      </c>
      <c r="SP37" s="66" t="str">
        <f t="shared" si="122"/>
        <v/>
      </c>
      <c r="SQ37" s="66" t="str">
        <f t="shared" si="123"/>
        <v/>
      </c>
      <c r="SR37" s="66" t="str">
        <f t="shared" si="124"/>
        <v/>
      </c>
      <c r="SS37" s="66" t="str">
        <f t="shared" si="125"/>
        <v/>
      </c>
      <c r="ST37" s="66" t="str">
        <f t="shared" si="126"/>
        <v/>
      </c>
      <c r="SU37" s="66" t="str">
        <f t="shared" si="127"/>
        <v/>
      </c>
      <c r="SV37" s="66" t="str">
        <f t="shared" si="128"/>
        <v/>
      </c>
      <c r="SW37" s="66" t="str">
        <f t="shared" si="129"/>
        <v/>
      </c>
      <c r="SX37" s="66" t="str">
        <f t="shared" si="130"/>
        <v/>
      </c>
      <c r="SY37" s="66" t="str">
        <f t="shared" si="131"/>
        <v/>
      </c>
      <c r="SZ37" s="66" t="str">
        <f t="shared" si="132"/>
        <v/>
      </c>
      <c r="TA37" s="66" t="str">
        <f t="shared" si="133"/>
        <v/>
      </c>
      <c r="TB37" s="66" t="str">
        <f t="shared" si="134"/>
        <v/>
      </c>
      <c r="TC37" s="66" t="str">
        <f t="shared" si="135"/>
        <v/>
      </c>
      <c r="TD37" s="66" t="str">
        <f t="shared" si="136"/>
        <v/>
      </c>
      <c r="TE37" s="66" t="str">
        <f t="shared" si="137"/>
        <v/>
      </c>
      <c r="TF37" s="66" t="str">
        <f t="shared" si="138"/>
        <v/>
      </c>
      <c r="TG37" s="66" t="str">
        <f t="shared" si="139"/>
        <v/>
      </c>
      <c r="TH37" s="66" t="str">
        <f t="shared" si="140"/>
        <v/>
      </c>
      <c r="TI37" s="66" t="str">
        <f t="shared" si="141"/>
        <v/>
      </c>
      <c r="TJ37" s="66" t="str">
        <f t="shared" si="142"/>
        <v/>
      </c>
      <c r="TK37" s="66" t="str">
        <f t="shared" si="143"/>
        <v/>
      </c>
      <c r="TL37" s="66" t="str">
        <f t="shared" si="144"/>
        <v/>
      </c>
      <c r="TM37" s="66" t="str">
        <f t="shared" si="145"/>
        <v/>
      </c>
      <c r="TN37" s="66" t="str">
        <f t="shared" si="146"/>
        <v/>
      </c>
      <c r="TO37" s="66" t="str">
        <f t="shared" si="147"/>
        <v/>
      </c>
      <c r="TP37" s="66" t="str">
        <f t="shared" si="148"/>
        <v/>
      </c>
      <c r="TQ37" s="66" t="str">
        <f t="shared" si="149"/>
        <v/>
      </c>
      <c r="TR37" s="66" t="str">
        <f t="shared" si="150"/>
        <v/>
      </c>
      <c r="TS37" s="66" t="str">
        <f t="shared" si="151"/>
        <v/>
      </c>
      <c r="TT37" s="66" t="str">
        <f t="shared" si="152"/>
        <v/>
      </c>
      <c r="TU37" s="66" t="str">
        <f t="shared" si="153"/>
        <v/>
      </c>
      <c r="TV37" s="66" t="str">
        <f t="shared" si="154"/>
        <v/>
      </c>
      <c r="TW37" s="66" t="str">
        <f t="shared" si="155"/>
        <v/>
      </c>
      <c r="TX37" s="66" t="str">
        <f t="shared" si="156"/>
        <v/>
      </c>
      <c r="TY37" s="66" t="str">
        <f t="shared" si="157"/>
        <v/>
      </c>
      <c r="TZ37" s="66" t="str">
        <f t="shared" si="158"/>
        <v/>
      </c>
      <c r="UA37" s="66" t="str">
        <f t="shared" si="159"/>
        <v/>
      </c>
      <c r="UB37" s="66" t="str">
        <f t="shared" si="160"/>
        <v/>
      </c>
      <c r="UC37" s="66" t="str">
        <f t="shared" si="161"/>
        <v/>
      </c>
      <c r="UD37" s="66" t="str">
        <f t="shared" si="162"/>
        <v/>
      </c>
      <c r="UE37" s="66" t="str">
        <f t="shared" si="163"/>
        <v/>
      </c>
      <c r="UF37" s="66" t="str">
        <f t="shared" si="164"/>
        <v/>
      </c>
      <c r="UG37" s="66" t="str">
        <f t="shared" si="165"/>
        <v/>
      </c>
      <c r="UH37" s="66" t="str">
        <f t="shared" si="166"/>
        <v/>
      </c>
      <c r="UI37" s="66" t="str">
        <f t="shared" si="167"/>
        <v/>
      </c>
      <c r="UJ37" s="66" t="str">
        <f t="shared" si="168"/>
        <v/>
      </c>
      <c r="UK37" s="66" t="str">
        <f t="shared" si="169"/>
        <v/>
      </c>
      <c r="UL37" s="66" t="str">
        <f t="shared" si="170"/>
        <v/>
      </c>
      <c r="UM37" s="66" t="str">
        <f t="shared" si="171"/>
        <v/>
      </c>
      <c r="UN37" s="66" t="str">
        <f t="shared" si="172"/>
        <v/>
      </c>
      <c r="UO37" s="66" t="str">
        <f t="shared" si="173"/>
        <v/>
      </c>
      <c r="UP37" s="66" t="str">
        <f t="shared" si="174"/>
        <v/>
      </c>
      <c r="UQ37" s="66" t="str">
        <f t="shared" si="175"/>
        <v/>
      </c>
      <c r="UR37" s="66" t="str">
        <f t="shared" si="176"/>
        <v/>
      </c>
      <c r="US37" s="66" t="str">
        <f t="shared" si="177"/>
        <v/>
      </c>
      <c r="UT37" s="66" t="str">
        <f t="shared" si="178"/>
        <v/>
      </c>
      <c r="UU37" s="66" t="str">
        <f t="shared" si="179"/>
        <v/>
      </c>
      <c r="UV37" s="66" t="str">
        <f t="shared" si="180"/>
        <v/>
      </c>
      <c r="UW37" s="66" t="str">
        <f t="shared" si="181"/>
        <v/>
      </c>
      <c r="UX37" s="66" t="str">
        <f t="shared" si="182"/>
        <v/>
      </c>
      <c r="UY37" s="66" t="str">
        <f t="shared" si="183"/>
        <v/>
      </c>
      <c r="UZ37" s="66" t="str">
        <f t="shared" si="184"/>
        <v/>
      </c>
      <c r="VA37" s="66" t="str">
        <f t="shared" si="185"/>
        <v/>
      </c>
      <c r="VB37" s="66" t="str">
        <f t="shared" si="186"/>
        <v/>
      </c>
      <c r="VC37" s="66" t="str">
        <f t="shared" si="187"/>
        <v/>
      </c>
      <c r="VD37" s="66" t="str">
        <f t="shared" si="188"/>
        <v/>
      </c>
      <c r="VE37" s="66" t="str">
        <f t="shared" si="189"/>
        <v/>
      </c>
      <c r="VF37" s="66" t="str">
        <f t="shared" si="190"/>
        <v/>
      </c>
      <c r="VG37" s="66" t="str">
        <f t="shared" si="191"/>
        <v/>
      </c>
      <c r="VH37" s="66" t="str">
        <f t="shared" si="192"/>
        <v/>
      </c>
      <c r="VI37" s="66" t="str">
        <f t="shared" si="193"/>
        <v/>
      </c>
      <c r="VJ37" s="66" t="str">
        <f t="shared" si="194"/>
        <v/>
      </c>
      <c r="VK37" s="66" t="str">
        <f t="shared" si="195"/>
        <v/>
      </c>
      <c r="VL37" s="66" t="str">
        <f t="shared" si="196"/>
        <v/>
      </c>
      <c r="VM37" s="66" t="str">
        <f t="shared" si="197"/>
        <v/>
      </c>
      <c r="VN37" s="66" t="str">
        <f t="shared" si="198"/>
        <v/>
      </c>
      <c r="VO37" s="66" t="str">
        <f t="shared" si="199"/>
        <v/>
      </c>
      <c r="VP37" s="66" t="str">
        <f t="shared" si="200"/>
        <v/>
      </c>
      <c r="VQ37" s="66" t="str">
        <f t="shared" si="201"/>
        <v/>
      </c>
      <c r="VR37" s="66" t="str">
        <f t="shared" si="202"/>
        <v/>
      </c>
      <c r="VS37" s="66" t="str">
        <f t="shared" si="203"/>
        <v/>
      </c>
      <c r="VT37" s="66" t="str">
        <f t="shared" si="204"/>
        <v/>
      </c>
      <c r="VU37" s="66" t="str">
        <f t="shared" si="205"/>
        <v/>
      </c>
      <c r="VV37" s="66" t="str">
        <f t="shared" si="206"/>
        <v/>
      </c>
      <c r="VW37" s="66" t="str">
        <f t="shared" si="207"/>
        <v/>
      </c>
      <c r="VX37" s="66" t="str">
        <f t="shared" si="208"/>
        <v/>
      </c>
      <c r="VY37" s="66" t="str">
        <f t="shared" si="209"/>
        <v/>
      </c>
      <c r="VZ37" s="66" t="str">
        <f t="shared" si="210"/>
        <v/>
      </c>
      <c r="WA37" s="66" t="str">
        <f t="shared" si="211"/>
        <v/>
      </c>
      <c r="WB37" s="66" t="str">
        <f t="shared" si="212"/>
        <v/>
      </c>
      <c r="WC37" s="66" t="str">
        <f t="shared" si="213"/>
        <v/>
      </c>
      <c r="WD37" s="66" t="str">
        <f t="shared" si="214"/>
        <v/>
      </c>
      <c r="WE37" s="66" t="str">
        <f t="shared" si="215"/>
        <v/>
      </c>
      <c r="WF37" s="66" t="str">
        <f t="shared" si="216"/>
        <v/>
      </c>
      <c r="WG37" s="66" t="str">
        <f t="shared" si="217"/>
        <v/>
      </c>
      <c r="WH37" s="66" t="str">
        <f t="shared" si="218"/>
        <v/>
      </c>
      <c r="WI37" s="66" t="str">
        <f t="shared" si="219"/>
        <v/>
      </c>
      <c r="WJ37" s="66" t="str">
        <f t="shared" si="220"/>
        <v/>
      </c>
      <c r="WK37" s="66" t="str">
        <f t="shared" si="221"/>
        <v/>
      </c>
      <c r="WL37" s="66" t="str">
        <f t="shared" si="222"/>
        <v/>
      </c>
      <c r="WM37" s="66" t="str">
        <f t="shared" si="223"/>
        <v/>
      </c>
      <c r="WN37" s="66" t="str">
        <f t="shared" si="224"/>
        <v/>
      </c>
      <c r="WO37" s="66" t="str">
        <f t="shared" si="225"/>
        <v/>
      </c>
      <c r="WP37" s="66" t="str">
        <f t="shared" si="226"/>
        <v/>
      </c>
      <c r="WQ37" s="66" t="str">
        <f t="shared" si="227"/>
        <v/>
      </c>
      <c r="WR37" s="66" t="str">
        <f t="shared" si="228"/>
        <v/>
      </c>
      <c r="WS37" s="66" t="str">
        <f t="shared" si="229"/>
        <v/>
      </c>
      <c r="WT37" s="66" t="str">
        <f t="shared" si="230"/>
        <v/>
      </c>
      <c r="WU37" s="66" t="str">
        <f t="shared" si="231"/>
        <v/>
      </c>
      <c r="WV37" s="66" t="str">
        <f t="shared" si="232"/>
        <v/>
      </c>
      <c r="WW37" s="66" t="str">
        <f t="shared" si="233"/>
        <v/>
      </c>
      <c r="WX37" s="66" t="str">
        <f t="shared" si="234"/>
        <v/>
      </c>
      <c r="WY37" s="66" t="str">
        <f t="shared" si="235"/>
        <v/>
      </c>
      <c r="WZ37" s="66" t="str">
        <f t="shared" si="236"/>
        <v/>
      </c>
      <c r="XA37" s="66" t="str">
        <f t="shared" si="237"/>
        <v/>
      </c>
      <c r="XB37" s="66" t="str">
        <f t="shared" si="238"/>
        <v/>
      </c>
      <c r="XC37" s="66" t="str">
        <f t="shared" si="239"/>
        <v/>
      </c>
      <c r="XD37" s="66" t="str">
        <f t="shared" si="240"/>
        <v/>
      </c>
      <c r="XE37" s="66" t="str">
        <f t="shared" si="241"/>
        <v/>
      </c>
      <c r="XF37" s="66" t="str">
        <f t="shared" si="242"/>
        <v/>
      </c>
      <c r="XG37" s="66" t="str">
        <f t="shared" si="243"/>
        <v/>
      </c>
      <c r="XH37" s="66" t="str">
        <f t="shared" si="244"/>
        <v/>
      </c>
      <c r="XI37" s="66" t="str">
        <f t="shared" si="245"/>
        <v/>
      </c>
      <c r="XJ37" s="66" t="str">
        <f t="shared" si="246"/>
        <v/>
      </c>
      <c r="XK37" s="66" t="str">
        <f t="shared" si="247"/>
        <v/>
      </c>
      <c r="XL37" s="66" t="str">
        <f t="shared" si="248"/>
        <v/>
      </c>
      <c r="XM37" s="66" t="str">
        <f t="shared" si="249"/>
        <v/>
      </c>
      <c r="XN37" s="66" t="str">
        <f t="shared" si="250"/>
        <v/>
      </c>
      <c r="XO37" s="66" t="str">
        <f t="shared" si="251"/>
        <v/>
      </c>
      <c r="XP37" s="66" t="str">
        <f t="shared" si="252"/>
        <v/>
      </c>
      <c r="XQ37" s="66" t="str">
        <f t="shared" si="253"/>
        <v/>
      </c>
      <c r="XR37" s="66" t="str">
        <f t="shared" si="254"/>
        <v/>
      </c>
      <c r="XS37" s="66" t="str">
        <f t="shared" si="255"/>
        <v/>
      </c>
      <c r="XT37" s="66" t="str">
        <f t="shared" si="256"/>
        <v/>
      </c>
      <c r="XU37" s="66" t="str">
        <f t="shared" si="257"/>
        <v/>
      </c>
      <c r="XV37" s="66" t="str">
        <f t="shared" si="258"/>
        <v/>
      </c>
      <c r="XW37" s="66" t="str">
        <f t="shared" si="259"/>
        <v/>
      </c>
      <c r="XX37" s="66" t="str">
        <f t="shared" si="260"/>
        <v/>
      </c>
      <c r="XY37" s="66" t="str">
        <f t="shared" si="261"/>
        <v/>
      </c>
      <c r="XZ37" s="66" t="str">
        <f t="shared" si="262"/>
        <v/>
      </c>
      <c r="YA37" s="66" t="str">
        <f t="shared" si="263"/>
        <v/>
      </c>
      <c r="YB37" s="66" t="str">
        <f t="shared" si="264"/>
        <v/>
      </c>
      <c r="YC37" s="66" t="str">
        <f t="shared" si="265"/>
        <v/>
      </c>
      <c r="YD37" s="66" t="str">
        <f t="shared" si="266"/>
        <v/>
      </c>
      <c r="YE37" s="66" t="str">
        <f t="shared" si="267"/>
        <v/>
      </c>
      <c r="YF37" s="66" t="str">
        <f t="shared" si="268"/>
        <v/>
      </c>
      <c r="YG37" s="66" t="str">
        <f t="shared" si="269"/>
        <v/>
      </c>
      <c r="YH37" s="66" t="str">
        <f t="shared" si="270"/>
        <v/>
      </c>
      <c r="YI37" s="66" t="str">
        <f t="shared" si="271"/>
        <v/>
      </c>
      <c r="YJ37" s="66" t="str">
        <f t="shared" si="272"/>
        <v/>
      </c>
      <c r="YK37" s="66" t="str">
        <f t="shared" si="273"/>
        <v/>
      </c>
      <c r="YL37" s="66" t="str">
        <f t="shared" si="274"/>
        <v/>
      </c>
      <c r="YM37" s="66" t="str">
        <f t="shared" si="275"/>
        <v/>
      </c>
      <c r="YN37" s="66" t="str">
        <f t="shared" si="276"/>
        <v/>
      </c>
      <c r="YO37" s="66" t="str">
        <f t="shared" si="277"/>
        <v/>
      </c>
      <c r="YP37" s="66" t="str">
        <f t="shared" si="278"/>
        <v/>
      </c>
      <c r="YQ37" s="66" t="str">
        <f t="shared" si="279"/>
        <v/>
      </c>
      <c r="YR37" s="66" t="str">
        <f t="shared" si="280"/>
        <v/>
      </c>
      <c r="YS37" s="66" t="str">
        <f t="shared" si="281"/>
        <v/>
      </c>
      <c r="YT37" s="66" t="str">
        <f t="shared" si="282"/>
        <v/>
      </c>
      <c r="YU37" s="66" t="str">
        <f t="shared" si="283"/>
        <v/>
      </c>
      <c r="YV37" s="66" t="str">
        <f t="shared" si="284"/>
        <v/>
      </c>
      <c r="YW37" s="66" t="str">
        <f t="shared" si="285"/>
        <v/>
      </c>
      <c r="YX37" s="66" t="str">
        <f t="shared" si="286"/>
        <v/>
      </c>
      <c r="YY37" s="66" t="str">
        <f t="shared" si="287"/>
        <v/>
      </c>
      <c r="YZ37" s="66" t="str">
        <f t="shared" si="288"/>
        <v/>
      </c>
      <c r="ZA37" s="66" t="str">
        <f t="shared" si="289"/>
        <v/>
      </c>
      <c r="ZB37" s="66" t="str">
        <f t="shared" si="290"/>
        <v/>
      </c>
      <c r="ZC37" s="66" t="str">
        <f t="shared" si="291"/>
        <v/>
      </c>
      <c r="ZD37" s="66" t="str">
        <f t="shared" si="292"/>
        <v/>
      </c>
      <c r="ZE37" s="66" t="str">
        <f t="shared" si="293"/>
        <v/>
      </c>
      <c r="ZF37" s="66" t="str">
        <f t="shared" si="294"/>
        <v/>
      </c>
      <c r="ZG37" s="66" t="str">
        <f t="shared" si="295"/>
        <v/>
      </c>
      <c r="ZH37" s="66" t="str">
        <f t="shared" si="296"/>
        <v/>
      </c>
      <c r="ZI37" s="66" t="str">
        <f t="shared" si="297"/>
        <v/>
      </c>
      <c r="ZJ37" s="66" t="str">
        <f t="shared" si="298"/>
        <v/>
      </c>
      <c r="ZK37" s="66" t="str">
        <f t="shared" si="299"/>
        <v/>
      </c>
      <c r="ZL37" s="66" t="str">
        <f t="shared" si="300"/>
        <v/>
      </c>
      <c r="ZM37" s="66" t="str">
        <f t="shared" si="301"/>
        <v/>
      </c>
      <c r="ZN37" s="66" t="str">
        <f t="shared" si="302"/>
        <v/>
      </c>
      <c r="ZO37" s="66" t="str">
        <f t="shared" si="303"/>
        <v/>
      </c>
      <c r="ZP37" s="66" t="str">
        <f t="shared" si="304"/>
        <v/>
      </c>
      <c r="ZQ37" s="66" t="str">
        <f t="shared" si="305"/>
        <v/>
      </c>
      <c r="ZR37" s="66" t="str">
        <f t="shared" si="306"/>
        <v/>
      </c>
      <c r="ZS37" s="66" t="str">
        <f t="shared" si="307"/>
        <v/>
      </c>
      <c r="ZT37" s="66" t="str">
        <f t="shared" si="308"/>
        <v/>
      </c>
      <c r="ZU37" s="66" t="str">
        <f t="shared" si="309"/>
        <v/>
      </c>
      <c r="ZV37" s="66" t="str">
        <f t="shared" si="310"/>
        <v/>
      </c>
      <c r="ZW37" s="66" t="str">
        <f t="shared" si="311"/>
        <v/>
      </c>
      <c r="ZX37" s="66" t="str">
        <f t="shared" si="312"/>
        <v/>
      </c>
      <c r="ZY37" s="66" t="str">
        <f t="shared" si="313"/>
        <v/>
      </c>
      <c r="ZZ37" s="66" t="str">
        <f t="shared" si="314"/>
        <v/>
      </c>
      <c r="AAA37" s="66" t="str">
        <f t="shared" si="315"/>
        <v/>
      </c>
      <c r="AAB37" s="66" t="str">
        <f t="shared" si="316"/>
        <v/>
      </c>
      <c r="AAC37" s="66" t="str">
        <f t="shared" si="317"/>
        <v/>
      </c>
      <c r="AAD37" s="66" t="str">
        <f t="shared" si="318"/>
        <v/>
      </c>
      <c r="AAE37" s="66" t="str">
        <f t="shared" si="319"/>
        <v/>
      </c>
      <c r="AAF37" s="66" t="str">
        <f t="shared" si="320"/>
        <v/>
      </c>
      <c r="AAG37" s="66" t="str">
        <f t="shared" si="321"/>
        <v/>
      </c>
      <c r="AAH37" s="66" t="str">
        <f t="shared" si="322"/>
        <v/>
      </c>
      <c r="AAI37" s="66" t="str">
        <f t="shared" si="323"/>
        <v/>
      </c>
      <c r="AAJ37" s="66" t="str">
        <f t="shared" si="324"/>
        <v/>
      </c>
      <c r="AAK37" s="66" t="str">
        <f t="shared" si="325"/>
        <v/>
      </c>
      <c r="AAL37" s="66" t="str">
        <f t="shared" si="326"/>
        <v/>
      </c>
      <c r="AAM37" s="66" t="str">
        <f t="shared" si="327"/>
        <v/>
      </c>
      <c r="AAN37" s="66" t="str">
        <f t="shared" si="328"/>
        <v/>
      </c>
      <c r="AAO37" s="66" t="str">
        <f t="shared" si="329"/>
        <v/>
      </c>
      <c r="AAP37" s="66" t="str">
        <f t="shared" si="330"/>
        <v/>
      </c>
      <c r="AAQ37" s="66" t="str">
        <f t="shared" si="331"/>
        <v/>
      </c>
      <c r="AAR37" s="66" t="str">
        <f t="shared" si="332"/>
        <v/>
      </c>
      <c r="AAS37" s="66" t="str">
        <f t="shared" si="333"/>
        <v/>
      </c>
      <c r="AAT37" s="66" t="str">
        <f t="shared" si="334"/>
        <v/>
      </c>
      <c r="AAU37" s="66" t="str">
        <f t="shared" si="335"/>
        <v/>
      </c>
      <c r="AAV37" s="66" t="str">
        <f t="shared" si="336"/>
        <v/>
      </c>
      <c r="AAW37" s="66" t="str">
        <f t="shared" si="337"/>
        <v/>
      </c>
      <c r="AAX37" s="66" t="str">
        <f t="shared" si="338"/>
        <v/>
      </c>
      <c r="AAY37" s="66" t="str">
        <f t="shared" si="339"/>
        <v/>
      </c>
      <c r="AAZ37" s="66" t="str">
        <f t="shared" si="340"/>
        <v/>
      </c>
      <c r="ABA37" s="66" t="str">
        <f t="shared" si="341"/>
        <v/>
      </c>
      <c r="ABB37" s="66" t="str">
        <f t="shared" si="342"/>
        <v/>
      </c>
      <c r="ABC37" s="66" t="str">
        <f t="shared" si="343"/>
        <v/>
      </c>
      <c r="ABD37" s="66" t="str">
        <f t="shared" si="344"/>
        <v/>
      </c>
      <c r="ABE37" s="66" t="str">
        <f t="shared" si="345"/>
        <v/>
      </c>
      <c r="ABF37" s="66" t="str">
        <f t="shared" si="346"/>
        <v/>
      </c>
      <c r="ABG37" s="66" t="str">
        <f t="shared" si="347"/>
        <v/>
      </c>
      <c r="ABH37" s="66" t="str">
        <f t="shared" si="348"/>
        <v/>
      </c>
      <c r="ABI37" s="66" t="str">
        <f t="shared" si="349"/>
        <v/>
      </c>
      <c r="ABJ37" s="66" t="str">
        <f t="shared" si="350"/>
        <v/>
      </c>
      <c r="ABK37" s="66" t="str">
        <f t="shared" si="351"/>
        <v/>
      </c>
      <c r="ABL37" s="66" t="str">
        <f t="shared" si="352"/>
        <v/>
      </c>
      <c r="ABM37" s="66" t="str">
        <f t="shared" si="353"/>
        <v/>
      </c>
      <c r="ABN37" s="66" t="str">
        <f t="shared" si="354"/>
        <v/>
      </c>
      <c r="ABO37" s="66" t="str">
        <f t="shared" si="355"/>
        <v/>
      </c>
      <c r="ABP37" s="66" t="str">
        <f t="shared" si="356"/>
        <v/>
      </c>
      <c r="ABQ37" s="66" t="str">
        <f t="shared" si="357"/>
        <v/>
      </c>
      <c r="ABR37" s="66" t="str">
        <f t="shared" si="358"/>
        <v/>
      </c>
      <c r="ABS37" s="66" t="str">
        <f t="shared" si="359"/>
        <v/>
      </c>
      <c r="ABT37" s="66" t="str">
        <f t="shared" si="360"/>
        <v/>
      </c>
      <c r="ABU37" s="66" t="str">
        <f t="shared" si="361"/>
        <v/>
      </c>
      <c r="ABV37" s="66" t="str">
        <f t="shared" si="362"/>
        <v/>
      </c>
      <c r="ABW37" s="66" t="str">
        <f t="shared" si="363"/>
        <v/>
      </c>
      <c r="ABX37" s="66" t="str">
        <f t="shared" si="364"/>
        <v/>
      </c>
      <c r="ABY37" s="66" t="str">
        <f t="shared" si="365"/>
        <v/>
      </c>
      <c r="ABZ37" s="66" t="str">
        <f t="shared" si="366"/>
        <v/>
      </c>
      <c r="ACA37" s="66" t="str">
        <f t="shared" si="367"/>
        <v/>
      </c>
      <c r="ACB37" s="66" t="str">
        <f t="shared" si="368"/>
        <v/>
      </c>
      <c r="ACC37" s="66" t="str">
        <f t="shared" si="369"/>
        <v/>
      </c>
      <c r="ACD37" s="66" t="str">
        <f t="shared" si="370"/>
        <v/>
      </c>
      <c r="ACE37" s="66" t="str">
        <f t="shared" si="371"/>
        <v/>
      </c>
      <c r="ACF37" s="66" t="str">
        <f t="shared" si="372"/>
        <v/>
      </c>
      <c r="ACG37" s="66" t="str">
        <f t="shared" si="373"/>
        <v/>
      </c>
      <c r="ACH37" s="66" t="str">
        <f t="shared" si="374"/>
        <v/>
      </c>
      <c r="ACI37" s="66" t="str">
        <f t="shared" si="375"/>
        <v/>
      </c>
      <c r="ACJ37" s="66" t="str">
        <f t="shared" si="376"/>
        <v/>
      </c>
      <c r="ACK37" s="66" t="str">
        <f t="shared" si="377"/>
        <v/>
      </c>
      <c r="ACL37" s="66" t="str">
        <f t="shared" si="378"/>
        <v/>
      </c>
      <c r="ACM37" s="66" t="str">
        <f t="shared" ref="ACM37:ACN37" si="416">IF(AND(ACS$3="Unit", ACL37=""), "", IF(AND(ACS$3="Unit", ACL37="-"),"", IF(ACS$3="Unit", "kg/GJ delivered", IF(AND(NY37&lt;&gt;"", NY37&lt;&gt;"-", NX37="-"),"", IF($H37="","", IF(NX37="nd", "",IF(NX37="&lt;n.a.&gt;", "", IF(NY37="#/MJ", "", IF(NY37="kg/GJ delivered",NX37,IF(NY37="g/MJ delivered",NX37,IF(NY37="kg/MJ delivered",NX37*1000,IF(NY37="mg/MJ delivered",NX37/1000,IF(NY37="g/kg",((NX37)*(1/$I37)*(1/$H37)),IF(NY37="mg/kg",((NX37/1000)*(1/$I37)*(1/$H37)),IF(NY37="mg/MJ delivered",NX37/1000,IF(NY37="-","","Error"))))))))))))))))</f>
        <v/>
      </c>
      <c r="ACN37" s="66" t="str">
        <f t="shared" si="416"/>
        <v/>
      </c>
      <c r="ACO37" s="66" t="str">
        <f t="shared" si="380"/>
        <v/>
      </c>
      <c r="ACP37" s="66" t="str">
        <f t="shared" si="381"/>
        <v/>
      </c>
      <c r="ACQ37" s="66" t="str">
        <f t="shared" si="382"/>
        <v/>
      </c>
      <c r="ACR37" s="66" t="str">
        <f t="shared" si="383"/>
        <v/>
      </c>
      <c r="ACS37" s="66" t="str">
        <f t="shared" si="384"/>
        <v/>
      </c>
      <c r="ACT37" s="66" t="str">
        <f t="shared" si="385"/>
        <v/>
      </c>
    </row>
    <row r="38" spans="2:774" ht="15.75" customHeight="1" x14ac:dyDescent="0.25">
      <c r="B38" s="66">
        <v>97</v>
      </c>
      <c r="C38" s="66" t="s">
        <v>340</v>
      </c>
      <c r="D38" s="66" t="s">
        <v>372</v>
      </c>
      <c r="E38" s="156" t="s">
        <v>1782</v>
      </c>
      <c r="F38" s="66" t="s">
        <v>139</v>
      </c>
      <c r="G38" s="66" t="s">
        <v>492</v>
      </c>
      <c r="H38" s="126">
        <v>0.31900000000000001</v>
      </c>
      <c r="I38" s="130">
        <f>'Heating Values'!$D$33</f>
        <v>25.715</v>
      </c>
      <c r="J38" s="66" t="str">
        <f t="shared" si="0"/>
        <v>Charcoal, Improved, GLO</v>
      </c>
      <c r="K38" s="66" t="s">
        <v>1254</v>
      </c>
      <c r="L38" s="66" t="s">
        <v>1253</v>
      </c>
      <c r="M38" s="66" t="s">
        <v>1254</v>
      </c>
      <c r="N38" s="66" t="s">
        <v>1253</v>
      </c>
      <c r="O38" s="66" t="s">
        <v>2109</v>
      </c>
      <c r="P38" s="66" t="str">
        <f t="shared" si="8"/>
        <v>GLO</v>
      </c>
      <c r="Q38" s="66" t="s">
        <v>306</v>
      </c>
      <c r="R38" s="162">
        <v>15.4</v>
      </c>
      <c r="S38" s="158" t="s">
        <v>66</v>
      </c>
      <c r="T38" s="163">
        <v>0.43</v>
      </c>
      <c r="U38" s="158" t="s">
        <v>66</v>
      </c>
      <c r="V38" s="158" t="s">
        <v>128</v>
      </c>
      <c r="W38" s="158" t="s">
        <v>128</v>
      </c>
      <c r="X38" s="164">
        <v>301</v>
      </c>
      <c r="Y38" s="158" t="s">
        <v>66</v>
      </c>
      <c r="Z38" s="163">
        <v>0.7</v>
      </c>
      <c r="AA38" s="158" t="s">
        <v>66</v>
      </c>
      <c r="AB38" s="165">
        <v>5.4</v>
      </c>
      <c r="AC38" s="158" t="s">
        <v>66</v>
      </c>
      <c r="AD38" s="166">
        <v>1070000000000000</v>
      </c>
      <c r="AE38" s="158" t="s">
        <v>387</v>
      </c>
      <c r="AF38" s="158" t="s">
        <v>128</v>
      </c>
      <c r="AG38" s="158" t="s">
        <v>128</v>
      </c>
      <c r="AH38" s="158" t="s">
        <v>128</v>
      </c>
      <c r="AI38" s="158" t="s">
        <v>128</v>
      </c>
      <c r="AJ38" s="158" t="s">
        <v>128</v>
      </c>
      <c r="AK38" s="158" t="s">
        <v>128</v>
      </c>
      <c r="AL38" s="158" t="s">
        <v>128</v>
      </c>
      <c r="AM38" s="158" t="s">
        <v>128</v>
      </c>
      <c r="AN38" s="158" t="s">
        <v>128</v>
      </c>
      <c r="AO38" s="158" t="s">
        <v>128</v>
      </c>
      <c r="AP38" s="158" t="s">
        <v>128</v>
      </c>
      <c r="AQ38" s="158" t="s">
        <v>128</v>
      </c>
      <c r="AR38" s="158" t="s">
        <v>128</v>
      </c>
      <c r="AS38" s="158" t="s">
        <v>128</v>
      </c>
      <c r="AT38" s="158" t="s">
        <v>128</v>
      </c>
      <c r="AU38" s="158" t="s">
        <v>128</v>
      </c>
      <c r="AV38" s="158" t="s">
        <v>128</v>
      </c>
      <c r="AW38" s="158" t="s">
        <v>128</v>
      </c>
      <c r="AX38" s="158" t="s">
        <v>128</v>
      </c>
      <c r="AY38" s="158" t="s">
        <v>128</v>
      </c>
      <c r="AZ38" s="158" t="s">
        <v>128</v>
      </c>
      <c r="BA38" s="158" t="s">
        <v>128</v>
      </c>
      <c r="BB38" s="158" t="s">
        <v>128</v>
      </c>
      <c r="BC38" s="158" t="s">
        <v>128</v>
      </c>
      <c r="BD38" s="158" t="s">
        <v>128</v>
      </c>
      <c r="BE38" s="158" t="s">
        <v>128</v>
      </c>
      <c r="BF38" s="158" t="s">
        <v>128</v>
      </c>
      <c r="BG38" s="158" t="s">
        <v>128</v>
      </c>
      <c r="BH38" s="158" t="s">
        <v>128</v>
      </c>
      <c r="BI38" s="158" t="s">
        <v>128</v>
      </c>
      <c r="BJ38" s="158" t="s">
        <v>128</v>
      </c>
      <c r="BK38" s="158" t="s">
        <v>128</v>
      </c>
      <c r="BL38" s="158" t="s">
        <v>128</v>
      </c>
      <c r="BM38" s="158" t="s">
        <v>128</v>
      </c>
      <c r="BN38" s="158" t="s">
        <v>128</v>
      </c>
      <c r="BO38" s="158" t="s">
        <v>128</v>
      </c>
      <c r="BP38" s="158" t="s">
        <v>128</v>
      </c>
      <c r="BQ38" s="158" t="s">
        <v>128</v>
      </c>
      <c r="BR38" s="158" t="s">
        <v>128</v>
      </c>
      <c r="BS38" s="158" t="s">
        <v>128</v>
      </c>
      <c r="BT38" s="158" t="s">
        <v>128</v>
      </c>
      <c r="BU38" s="158" t="s">
        <v>128</v>
      </c>
      <c r="BV38" s="158" t="s">
        <v>128</v>
      </c>
      <c r="BW38" s="158" t="s">
        <v>128</v>
      </c>
      <c r="BX38" s="158" t="s">
        <v>128</v>
      </c>
      <c r="BY38" s="158" t="s">
        <v>128</v>
      </c>
      <c r="BZ38" s="158" t="s">
        <v>128</v>
      </c>
      <c r="CA38" s="158" t="s">
        <v>128</v>
      </c>
      <c r="CB38" s="158" t="s">
        <v>128</v>
      </c>
      <c r="CC38" s="158" t="s">
        <v>128</v>
      </c>
      <c r="CD38" s="158" t="s">
        <v>128</v>
      </c>
      <c r="CE38" s="158" t="s">
        <v>128</v>
      </c>
      <c r="CF38" s="158" t="s">
        <v>128</v>
      </c>
      <c r="CG38" s="158" t="s">
        <v>128</v>
      </c>
      <c r="CH38" s="158" t="s">
        <v>128</v>
      </c>
      <c r="CI38" s="158" t="s">
        <v>128</v>
      </c>
      <c r="CJ38" s="158" t="s">
        <v>128</v>
      </c>
      <c r="CK38" s="158" t="s">
        <v>128</v>
      </c>
      <c r="CL38" s="158" t="s">
        <v>128</v>
      </c>
      <c r="CM38" s="158" t="s">
        <v>128</v>
      </c>
      <c r="CN38" s="158" t="s">
        <v>128</v>
      </c>
      <c r="CO38" s="158" t="s">
        <v>128</v>
      </c>
      <c r="CP38" s="158" t="s">
        <v>128</v>
      </c>
      <c r="CQ38" s="158" t="s">
        <v>128</v>
      </c>
      <c r="CR38" s="158" t="s">
        <v>128</v>
      </c>
      <c r="CS38" s="158" t="s">
        <v>128</v>
      </c>
      <c r="CT38" s="158" t="s">
        <v>128</v>
      </c>
      <c r="CU38" s="158" t="s">
        <v>128</v>
      </c>
      <c r="CV38" s="158" t="s">
        <v>128</v>
      </c>
      <c r="CW38" s="158" t="s">
        <v>128</v>
      </c>
      <c r="CX38" s="158" t="s">
        <v>128</v>
      </c>
      <c r="CY38" s="158" t="s">
        <v>128</v>
      </c>
      <c r="CZ38" s="158" t="s">
        <v>128</v>
      </c>
      <c r="DA38" s="158" t="s">
        <v>128</v>
      </c>
      <c r="DB38" s="158" t="s">
        <v>128</v>
      </c>
      <c r="DC38" s="158" t="s">
        <v>128</v>
      </c>
      <c r="DD38" s="158" t="s">
        <v>128</v>
      </c>
      <c r="DE38" s="158" t="s">
        <v>128</v>
      </c>
      <c r="DF38" s="158" t="s">
        <v>128</v>
      </c>
      <c r="DG38" s="158" t="s">
        <v>128</v>
      </c>
      <c r="DH38" s="158" t="s">
        <v>128</v>
      </c>
      <c r="DI38" s="158" t="s">
        <v>128</v>
      </c>
      <c r="DJ38" s="158" t="s">
        <v>128</v>
      </c>
      <c r="DK38" s="158" t="s">
        <v>128</v>
      </c>
      <c r="DL38" s="158" t="s">
        <v>128</v>
      </c>
      <c r="DM38" s="158" t="s">
        <v>128</v>
      </c>
      <c r="DN38" s="158" t="s">
        <v>128</v>
      </c>
      <c r="DO38" s="158" t="s">
        <v>128</v>
      </c>
      <c r="DP38" s="158" t="s">
        <v>128</v>
      </c>
      <c r="DQ38" s="158" t="s">
        <v>128</v>
      </c>
      <c r="DR38" s="158" t="s">
        <v>128</v>
      </c>
      <c r="DS38" s="158" t="s">
        <v>128</v>
      </c>
      <c r="DT38" s="158" t="s">
        <v>128</v>
      </c>
      <c r="DU38" s="158" t="s">
        <v>128</v>
      </c>
      <c r="DV38" s="158" t="s">
        <v>128</v>
      </c>
      <c r="DW38" s="158" t="s">
        <v>128</v>
      </c>
      <c r="DX38" s="158" t="s">
        <v>128</v>
      </c>
      <c r="DY38" s="158" t="s">
        <v>128</v>
      </c>
      <c r="DZ38" s="158" t="s">
        <v>128</v>
      </c>
      <c r="EA38" s="158" t="s">
        <v>128</v>
      </c>
      <c r="EB38" s="158" t="s">
        <v>128</v>
      </c>
      <c r="EC38" s="158" t="s">
        <v>128</v>
      </c>
      <c r="ED38" s="158" t="s">
        <v>128</v>
      </c>
      <c r="EE38" s="158" t="s">
        <v>128</v>
      </c>
      <c r="EF38" s="158" t="s">
        <v>128</v>
      </c>
      <c r="EG38" s="158" t="s">
        <v>128</v>
      </c>
      <c r="EH38" s="158" t="s">
        <v>128</v>
      </c>
      <c r="EI38" s="158" t="s">
        <v>128</v>
      </c>
      <c r="EJ38" s="158" t="s">
        <v>128</v>
      </c>
      <c r="EK38" s="158" t="s">
        <v>128</v>
      </c>
      <c r="EL38" s="158" t="s">
        <v>128</v>
      </c>
      <c r="EM38" s="158" t="s">
        <v>128</v>
      </c>
      <c r="EN38" s="158" t="s">
        <v>128</v>
      </c>
      <c r="EO38" s="158" t="s">
        <v>128</v>
      </c>
      <c r="EP38" s="158" t="s">
        <v>128</v>
      </c>
      <c r="EQ38" s="158" t="s">
        <v>128</v>
      </c>
      <c r="ER38" s="158" t="s">
        <v>128</v>
      </c>
      <c r="ES38" s="158" t="s">
        <v>128</v>
      </c>
      <c r="ET38" s="158" t="s">
        <v>128</v>
      </c>
      <c r="EU38" s="158" t="s">
        <v>128</v>
      </c>
      <c r="EV38" s="158" t="s">
        <v>128</v>
      </c>
      <c r="EW38" s="158" t="s">
        <v>128</v>
      </c>
      <c r="EX38" s="158" t="s">
        <v>128</v>
      </c>
      <c r="EY38" s="158" t="s">
        <v>128</v>
      </c>
      <c r="EZ38" s="158" t="s">
        <v>128</v>
      </c>
      <c r="FA38" s="158" t="s">
        <v>128</v>
      </c>
      <c r="FB38" s="158" t="s">
        <v>128</v>
      </c>
      <c r="FC38" s="158" t="s">
        <v>128</v>
      </c>
      <c r="FD38" s="158" t="s">
        <v>128</v>
      </c>
      <c r="FE38" s="158" t="s">
        <v>128</v>
      </c>
      <c r="FF38" s="158" t="s">
        <v>128</v>
      </c>
      <c r="FG38" s="158" t="s">
        <v>128</v>
      </c>
      <c r="FH38" s="158" t="s">
        <v>128</v>
      </c>
      <c r="FI38" s="158" t="s">
        <v>128</v>
      </c>
      <c r="FJ38" s="158" t="s">
        <v>128</v>
      </c>
      <c r="FK38" s="158" t="s">
        <v>128</v>
      </c>
      <c r="FL38" s="158" t="s">
        <v>128</v>
      </c>
      <c r="FM38" s="158" t="s">
        <v>128</v>
      </c>
      <c r="FN38" s="158" t="s">
        <v>128</v>
      </c>
      <c r="FO38" s="158" t="s">
        <v>128</v>
      </c>
      <c r="FP38" s="158" t="s">
        <v>128</v>
      </c>
      <c r="FQ38" s="158" t="s">
        <v>128</v>
      </c>
      <c r="FR38" s="158" t="s">
        <v>128</v>
      </c>
      <c r="FS38" s="158" t="s">
        <v>128</v>
      </c>
      <c r="FT38" s="158" t="s">
        <v>128</v>
      </c>
      <c r="FU38" s="158" t="s">
        <v>128</v>
      </c>
      <c r="FV38" s="158" t="s">
        <v>128</v>
      </c>
      <c r="FW38" s="158" t="s">
        <v>128</v>
      </c>
      <c r="FX38" s="158" t="s">
        <v>128</v>
      </c>
      <c r="FY38" s="158" t="s">
        <v>128</v>
      </c>
      <c r="FZ38" s="158" t="s">
        <v>128</v>
      </c>
      <c r="GA38" s="158" t="s">
        <v>128</v>
      </c>
      <c r="GB38" s="158" t="s">
        <v>128</v>
      </c>
      <c r="GC38" s="158" t="s">
        <v>128</v>
      </c>
      <c r="GD38" s="158" t="s">
        <v>128</v>
      </c>
      <c r="GE38" s="158" t="s">
        <v>128</v>
      </c>
      <c r="GF38" s="158" t="s">
        <v>128</v>
      </c>
      <c r="GG38" s="158" t="s">
        <v>128</v>
      </c>
      <c r="GH38" s="158" t="s">
        <v>128</v>
      </c>
      <c r="GI38" s="158" t="s">
        <v>128</v>
      </c>
      <c r="GJ38" s="158" t="s">
        <v>128</v>
      </c>
      <c r="GK38" s="158" t="s">
        <v>128</v>
      </c>
      <c r="GL38" s="158" t="s">
        <v>128</v>
      </c>
      <c r="GM38" s="158" t="s">
        <v>128</v>
      </c>
      <c r="GN38" s="158" t="s">
        <v>128</v>
      </c>
      <c r="GO38" s="158" t="s">
        <v>128</v>
      </c>
      <c r="GP38" s="158" t="s">
        <v>128</v>
      </c>
      <c r="GQ38" s="158" t="s">
        <v>128</v>
      </c>
      <c r="GR38" s="158" t="s">
        <v>128</v>
      </c>
      <c r="GS38" s="158" t="s">
        <v>128</v>
      </c>
      <c r="GT38" s="158" t="s">
        <v>128</v>
      </c>
      <c r="GU38" s="158" t="s">
        <v>128</v>
      </c>
      <c r="GV38" s="158" t="s">
        <v>128</v>
      </c>
      <c r="GW38" s="158" t="s">
        <v>128</v>
      </c>
      <c r="GX38" s="158" t="s">
        <v>128</v>
      </c>
      <c r="GY38" s="158" t="s">
        <v>128</v>
      </c>
      <c r="GZ38" s="158" t="s">
        <v>128</v>
      </c>
      <c r="HA38" s="158" t="s">
        <v>128</v>
      </c>
      <c r="HB38" s="158" t="s">
        <v>128</v>
      </c>
      <c r="HC38" s="158" t="s">
        <v>128</v>
      </c>
      <c r="HD38" s="158" t="s">
        <v>128</v>
      </c>
      <c r="HE38" s="158" t="s">
        <v>128</v>
      </c>
      <c r="HF38" s="158" t="s">
        <v>128</v>
      </c>
      <c r="HG38" s="158" t="s">
        <v>128</v>
      </c>
      <c r="HH38" s="158" t="s">
        <v>128</v>
      </c>
      <c r="HI38" s="158" t="s">
        <v>128</v>
      </c>
      <c r="HJ38" s="158" t="s">
        <v>128</v>
      </c>
      <c r="HK38" s="158" t="s">
        <v>128</v>
      </c>
      <c r="HL38" s="158" t="s">
        <v>128</v>
      </c>
      <c r="HM38" s="158" t="s">
        <v>128</v>
      </c>
      <c r="HN38" s="158" t="s">
        <v>128</v>
      </c>
      <c r="HO38" s="158" t="s">
        <v>128</v>
      </c>
      <c r="HP38" s="158" t="s">
        <v>128</v>
      </c>
      <c r="HQ38" s="158" t="s">
        <v>128</v>
      </c>
      <c r="HR38" s="158" t="s">
        <v>128</v>
      </c>
      <c r="HS38" s="158" t="s">
        <v>128</v>
      </c>
      <c r="HT38" s="158" t="s">
        <v>128</v>
      </c>
      <c r="HU38" s="158" t="s">
        <v>128</v>
      </c>
      <c r="HV38" s="158" t="s">
        <v>128</v>
      </c>
      <c r="HW38" s="158" t="s">
        <v>128</v>
      </c>
      <c r="HX38" s="158" t="s">
        <v>128</v>
      </c>
      <c r="HY38" s="158" t="s">
        <v>128</v>
      </c>
      <c r="HZ38" s="158" t="s">
        <v>128</v>
      </c>
      <c r="IA38" s="158" t="s">
        <v>128</v>
      </c>
      <c r="IB38" s="158" t="s">
        <v>128</v>
      </c>
      <c r="IC38" s="158" t="s">
        <v>128</v>
      </c>
      <c r="ID38" s="158" t="s">
        <v>128</v>
      </c>
      <c r="IE38" s="158" t="s">
        <v>128</v>
      </c>
      <c r="IF38" s="158" t="s">
        <v>128</v>
      </c>
      <c r="IG38" s="158" t="s">
        <v>128</v>
      </c>
      <c r="IH38" s="158" t="s">
        <v>128</v>
      </c>
      <c r="II38" s="158" t="s">
        <v>128</v>
      </c>
      <c r="IJ38" s="158" t="s">
        <v>128</v>
      </c>
      <c r="IK38" s="158" t="s">
        <v>128</v>
      </c>
      <c r="IL38" s="158" t="s">
        <v>128</v>
      </c>
      <c r="IM38" s="158" t="s">
        <v>128</v>
      </c>
      <c r="IN38" s="158" t="s">
        <v>128</v>
      </c>
      <c r="IO38" s="158" t="s">
        <v>128</v>
      </c>
      <c r="IP38" s="158" t="s">
        <v>128</v>
      </c>
      <c r="IQ38" s="158" t="s">
        <v>128</v>
      </c>
      <c r="IR38" s="158" t="s">
        <v>128</v>
      </c>
      <c r="IS38" s="158" t="s">
        <v>128</v>
      </c>
      <c r="IT38" s="158" t="s">
        <v>128</v>
      </c>
      <c r="IU38" s="158" t="s">
        <v>128</v>
      </c>
      <c r="IV38" s="158" t="s">
        <v>128</v>
      </c>
      <c r="IW38" s="158" t="s">
        <v>128</v>
      </c>
      <c r="IX38" s="158" t="s">
        <v>128</v>
      </c>
      <c r="IY38" s="158" t="s">
        <v>128</v>
      </c>
      <c r="IZ38" s="158" t="s">
        <v>128</v>
      </c>
      <c r="JA38" s="158" t="s">
        <v>128</v>
      </c>
      <c r="JB38" s="158" t="s">
        <v>128</v>
      </c>
      <c r="JC38" s="158" t="s">
        <v>128</v>
      </c>
      <c r="JD38" s="158" t="s">
        <v>128</v>
      </c>
      <c r="JE38" s="158" t="s">
        <v>128</v>
      </c>
      <c r="JF38" s="158" t="s">
        <v>128</v>
      </c>
      <c r="JG38" s="158" t="s">
        <v>128</v>
      </c>
      <c r="JH38" s="158" t="s">
        <v>128</v>
      </c>
      <c r="JI38" s="158" t="s">
        <v>128</v>
      </c>
      <c r="JJ38" s="158" t="s">
        <v>128</v>
      </c>
      <c r="JK38" s="158" t="s">
        <v>128</v>
      </c>
      <c r="JL38" s="158" t="s">
        <v>128</v>
      </c>
      <c r="JM38" s="158" t="s">
        <v>128</v>
      </c>
      <c r="JN38" s="158" t="s">
        <v>128</v>
      </c>
      <c r="JO38" s="158" t="s">
        <v>128</v>
      </c>
      <c r="JP38" s="158" t="s">
        <v>128</v>
      </c>
      <c r="JQ38" s="158" t="s">
        <v>128</v>
      </c>
      <c r="JR38" s="158" t="s">
        <v>128</v>
      </c>
      <c r="JS38" s="158" t="s">
        <v>128</v>
      </c>
      <c r="JT38" s="158" t="s">
        <v>128</v>
      </c>
      <c r="JU38" s="158" t="s">
        <v>128</v>
      </c>
      <c r="JV38" s="158" t="s">
        <v>128</v>
      </c>
      <c r="JW38" s="158" t="s">
        <v>128</v>
      </c>
      <c r="JX38" s="158" t="s">
        <v>128</v>
      </c>
      <c r="JY38" s="158" t="s">
        <v>128</v>
      </c>
      <c r="JZ38" s="158" t="s">
        <v>128</v>
      </c>
      <c r="KA38" s="158" t="s">
        <v>128</v>
      </c>
      <c r="KB38" s="158" t="s">
        <v>128</v>
      </c>
      <c r="KC38" s="158" t="s">
        <v>128</v>
      </c>
      <c r="KD38" s="158" t="s">
        <v>128</v>
      </c>
      <c r="KE38" s="158" t="s">
        <v>128</v>
      </c>
      <c r="KF38" s="158" t="s">
        <v>128</v>
      </c>
      <c r="KG38" s="158" t="s">
        <v>128</v>
      </c>
      <c r="KH38" s="158" t="s">
        <v>128</v>
      </c>
      <c r="KI38" s="158" t="s">
        <v>128</v>
      </c>
      <c r="KJ38" s="158" t="s">
        <v>128</v>
      </c>
      <c r="KK38" s="158" t="s">
        <v>128</v>
      </c>
      <c r="KL38" s="158" t="s">
        <v>128</v>
      </c>
      <c r="KM38" s="158" t="s">
        <v>128</v>
      </c>
      <c r="KN38" s="158" t="s">
        <v>128</v>
      </c>
      <c r="KO38" s="158" t="s">
        <v>128</v>
      </c>
      <c r="KP38" s="158" t="s">
        <v>128</v>
      </c>
      <c r="KQ38" s="158" t="s">
        <v>128</v>
      </c>
      <c r="KR38" s="158" t="s">
        <v>128</v>
      </c>
      <c r="KS38" s="158" t="s">
        <v>128</v>
      </c>
      <c r="KT38" s="158" t="s">
        <v>128</v>
      </c>
      <c r="KU38" s="158" t="s">
        <v>128</v>
      </c>
      <c r="KV38" s="158" t="s">
        <v>128</v>
      </c>
      <c r="KW38" s="158" t="s">
        <v>128</v>
      </c>
      <c r="KX38" s="158" t="s">
        <v>128</v>
      </c>
      <c r="KY38" s="158" t="s">
        <v>128</v>
      </c>
      <c r="KZ38" s="158" t="s">
        <v>128</v>
      </c>
      <c r="LA38" s="158" t="s">
        <v>128</v>
      </c>
      <c r="LB38" s="158" t="s">
        <v>128</v>
      </c>
      <c r="LC38" s="158" t="s">
        <v>128</v>
      </c>
      <c r="LD38" s="158" t="s">
        <v>128</v>
      </c>
      <c r="LE38" s="158" t="s">
        <v>128</v>
      </c>
      <c r="LF38" s="158" t="s">
        <v>128</v>
      </c>
      <c r="LG38" s="158" t="s">
        <v>128</v>
      </c>
      <c r="LH38" s="158" t="s">
        <v>128</v>
      </c>
      <c r="LI38" s="158" t="s">
        <v>128</v>
      </c>
      <c r="LJ38" s="158" t="s">
        <v>128</v>
      </c>
      <c r="LK38" s="158" t="s">
        <v>128</v>
      </c>
      <c r="LL38" s="158" t="s">
        <v>128</v>
      </c>
      <c r="LM38" s="158" t="s">
        <v>128</v>
      </c>
      <c r="LN38" s="158" t="s">
        <v>128</v>
      </c>
      <c r="LO38" s="158" t="s">
        <v>128</v>
      </c>
      <c r="LP38" s="158" t="s">
        <v>128</v>
      </c>
      <c r="LQ38" s="158" t="s">
        <v>128</v>
      </c>
      <c r="LR38" s="158" t="s">
        <v>128</v>
      </c>
      <c r="LS38" s="158" t="s">
        <v>128</v>
      </c>
      <c r="LT38" s="158" t="s">
        <v>128</v>
      </c>
      <c r="LU38" s="158" t="s">
        <v>128</v>
      </c>
      <c r="LV38" s="158" t="s">
        <v>128</v>
      </c>
      <c r="LW38" s="158" t="s">
        <v>128</v>
      </c>
      <c r="LX38" s="158" t="s">
        <v>128</v>
      </c>
      <c r="LY38" s="158" t="s">
        <v>128</v>
      </c>
      <c r="LZ38" s="158" t="s">
        <v>128</v>
      </c>
      <c r="MA38" s="158" t="s">
        <v>128</v>
      </c>
      <c r="MB38" s="158" t="s">
        <v>128</v>
      </c>
      <c r="MC38" s="158" t="s">
        <v>128</v>
      </c>
      <c r="MD38" s="158" t="s">
        <v>128</v>
      </c>
      <c r="ME38" s="158" t="s">
        <v>128</v>
      </c>
      <c r="MF38" s="158" t="s">
        <v>128</v>
      </c>
      <c r="MG38" s="158" t="s">
        <v>128</v>
      </c>
      <c r="MH38" s="158" t="s">
        <v>128</v>
      </c>
      <c r="MI38" s="158" t="s">
        <v>128</v>
      </c>
      <c r="MJ38" s="158" t="s">
        <v>128</v>
      </c>
      <c r="MK38" s="158" t="s">
        <v>128</v>
      </c>
      <c r="ML38" s="158" t="s">
        <v>128</v>
      </c>
      <c r="MM38" s="158" t="s">
        <v>128</v>
      </c>
      <c r="MN38" s="158" t="s">
        <v>128</v>
      </c>
      <c r="MO38" s="158" t="s">
        <v>128</v>
      </c>
      <c r="MP38" s="158" t="s">
        <v>128</v>
      </c>
      <c r="MQ38" s="158" t="s">
        <v>128</v>
      </c>
      <c r="MR38" s="158" t="s">
        <v>128</v>
      </c>
      <c r="MS38" s="158" t="s">
        <v>128</v>
      </c>
      <c r="MT38" s="158" t="s">
        <v>128</v>
      </c>
      <c r="MU38" s="158" t="s">
        <v>128</v>
      </c>
      <c r="MV38" s="158" t="s">
        <v>128</v>
      </c>
      <c r="MW38" s="158" t="s">
        <v>128</v>
      </c>
      <c r="MX38" s="158" t="s">
        <v>128</v>
      </c>
      <c r="MY38" s="158" t="s">
        <v>128</v>
      </c>
      <c r="MZ38" s="158" t="s">
        <v>128</v>
      </c>
      <c r="NA38" s="158" t="s">
        <v>128</v>
      </c>
      <c r="NB38" s="158" t="s">
        <v>128</v>
      </c>
      <c r="NC38" s="158" t="s">
        <v>128</v>
      </c>
      <c r="ND38" s="158" t="s">
        <v>128</v>
      </c>
      <c r="NE38" s="158" t="s">
        <v>128</v>
      </c>
      <c r="NF38" s="158" t="s">
        <v>128</v>
      </c>
      <c r="NG38" s="158" t="s">
        <v>128</v>
      </c>
      <c r="NH38" s="158" t="s">
        <v>128</v>
      </c>
      <c r="NI38" s="158" t="s">
        <v>128</v>
      </c>
      <c r="NJ38" s="158" t="s">
        <v>128</v>
      </c>
      <c r="NK38" s="158" t="s">
        <v>128</v>
      </c>
      <c r="NL38" s="158" t="s">
        <v>128</v>
      </c>
      <c r="NM38" s="158" t="s">
        <v>128</v>
      </c>
      <c r="NN38" s="158" t="s">
        <v>128</v>
      </c>
      <c r="NO38" s="158" t="s">
        <v>128</v>
      </c>
      <c r="NP38" s="158" t="s">
        <v>128</v>
      </c>
      <c r="NQ38" s="158" t="s">
        <v>128</v>
      </c>
      <c r="NR38" s="158" t="s">
        <v>128</v>
      </c>
      <c r="NS38" s="158" t="s">
        <v>128</v>
      </c>
      <c r="NT38" s="158" t="s">
        <v>128</v>
      </c>
      <c r="NU38" s="158" t="s">
        <v>128</v>
      </c>
      <c r="NV38" s="158" t="s">
        <v>128</v>
      </c>
      <c r="NW38" s="158" t="s">
        <v>128</v>
      </c>
      <c r="NX38" s="158" t="s">
        <v>128</v>
      </c>
      <c r="NY38" s="158" t="s">
        <v>128</v>
      </c>
      <c r="NZ38" s="158" t="s">
        <v>128</v>
      </c>
      <c r="OA38" s="158" t="s">
        <v>128</v>
      </c>
      <c r="OB38" s="158" t="s">
        <v>128</v>
      </c>
      <c r="OC38" s="158" t="s">
        <v>128</v>
      </c>
      <c r="OD38" s="158" t="s">
        <v>128</v>
      </c>
      <c r="OE38" s="170" t="s">
        <v>128</v>
      </c>
      <c r="OF38" s="181"/>
      <c r="OG38" s="174">
        <f t="shared" si="9"/>
        <v>15.4</v>
      </c>
      <c r="OH38" s="66" t="str">
        <f t="shared" si="10"/>
        <v>kg/GJ delivered</v>
      </c>
      <c r="OI38" s="126">
        <f t="shared" si="11"/>
        <v>0.43</v>
      </c>
      <c r="OJ38" s="66" t="str">
        <f t="shared" si="12"/>
        <v>kg/GJ delivered</v>
      </c>
      <c r="OK38" s="66" t="str">
        <f t="shared" si="13"/>
        <v/>
      </c>
      <c r="OL38" s="66" t="str">
        <f t="shared" si="14"/>
        <v/>
      </c>
      <c r="OM38" s="159">
        <f t="shared" si="15"/>
        <v>301</v>
      </c>
      <c r="ON38" s="66" t="str">
        <f t="shared" si="16"/>
        <v>kg/GJ delivered</v>
      </c>
      <c r="OO38" s="126">
        <f t="shared" si="17"/>
        <v>0.7</v>
      </c>
      <c r="OP38" s="66" t="str">
        <f t="shared" si="18"/>
        <v>kg/GJ delivered</v>
      </c>
      <c r="OQ38" s="118">
        <f t="shared" si="19"/>
        <v>5.4</v>
      </c>
      <c r="OR38" s="66" t="str">
        <f t="shared" si="20"/>
        <v>kg/GJ delivered</v>
      </c>
      <c r="OS38" s="66" t="str">
        <f t="shared" si="21"/>
        <v/>
      </c>
      <c r="OT38" s="66" t="str">
        <f t="shared" si="22"/>
        <v/>
      </c>
      <c r="OU38" s="66" t="str">
        <f t="shared" si="23"/>
        <v/>
      </c>
      <c r="OV38" s="66" t="str">
        <f t="shared" si="24"/>
        <v/>
      </c>
      <c r="OW38" s="66" t="str">
        <f t="shared" si="25"/>
        <v/>
      </c>
      <c r="OX38" s="66" t="str">
        <f t="shared" si="26"/>
        <v/>
      </c>
      <c r="OY38" s="66" t="str">
        <f t="shared" si="27"/>
        <v/>
      </c>
      <c r="OZ38" s="66" t="str">
        <f t="shared" si="28"/>
        <v/>
      </c>
      <c r="PA38" s="66" t="str">
        <f t="shared" si="29"/>
        <v/>
      </c>
      <c r="PB38" s="66" t="str">
        <f t="shared" si="30"/>
        <v/>
      </c>
      <c r="PC38" s="66" t="str">
        <f t="shared" si="31"/>
        <v/>
      </c>
      <c r="PD38" s="66" t="str">
        <f t="shared" si="32"/>
        <v/>
      </c>
      <c r="PE38" s="66" t="str">
        <f t="shared" si="33"/>
        <v/>
      </c>
      <c r="PF38" s="66" t="str">
        <f t="shared" si="34"/>
        <v/>
      </c>
      <c r="PG38" s="66" t="str">
        <f t="shared" si="35"/>
        <v/>
      </c>
      <c r="PH38" s="66" t="str">
        <f t="shared" si="36"/>
        <v/>
      </c>
      <c r="PI38" s="66" t="str">
        <f t="shared" si="37"/>
        <v/>
      </c>
      <c r="PJ38" s="66" t="str">
        <f t="shared" si="38"/>
        <v/>
      </c>
      <c r="PK38" s="66" t="str">
        <f t="shared" si="39"/>
        <v/>
      </c>
      <c r="PL38" s="66" t="str">
        <f t="shared" si="40"/>
        <v/>
      </c>
      <c r="PM38" s="66" t="str">
        <f t="shared" si="41"/>
        <v/>
      </c>
      <c r="PN38" s="66" t="str">
        <f t="shared" si="42"/>
        <v/>
      </c>
      <c r="PO38" s="66" t="str">
        <f t="shared" si="43"/>
        <v/>
      </c>
      <c r="PP38" s="66" t="str">
        <f t="shared" si="44"/>
        <v/>
      </c>
      <c r="PQ38" s="66" t="str">
        <f t="shared" si="45"/>
        <v/>
      </c>
      <c r="PR38" s="66" t="str">
        <f t="shared" si="46"/>
        <v/>
      </c>
      <c r="PS38" s="66" t="str">
        <f t="shared" si="47"/>
        <v/>
      </c>
      <c r="PT38" s="66" t="str">
        <f t="shared" si="48"/>
        <v/>
      </c>
      <c r="PU38" s="66" t="str">
        <f t="shared" si="49"/>
        <v/>
      </c>
      <c r="PV38" s="66" t="str">
        <f t="shared" si="50"/>
        <v/>
      </c>
      <c r="PW38" s="66" t="str">
        <f t="shared" si="51"/>
        <v/>
      </c>
      <c r="PX38" s="66" t="str">
        <f t="shared" si="52"/>
        <v/>
      </c>
      <c r="PY38" s="66" t="str">
        <f t="shared" si="53"/>
        <v/>
      </c>
      <c r="PZ38" s="66" t="str">
        <f t="shared" si="54"/>
        <v/>
      </c>
      <c r="QA38" s="66" t="str">
        <f t="shared" si="55"/>
        <v/>
      </c>
      <c r="QB38" s="66" t="str">
        <f t="shared" si="56"/>
        <v/>
      </c>
      <c r="QC38" s="66" t="str">
        <f t="shared" si="57"/>
        <v/>
      </c>
      <c r="QD38" s="66" t="str">
        <f t="shared" si="58"/>
        <v/>
      </c>
      <c r="QE38" s="66" t="str">
        <f t="shared" si="59"/>
        <v/>
      </c>
      <c r="QF38" s="66" t="str">
        <f t="shared" si="60"/>
        <v/>
      </c>
      <c r="QG38" s="66" t="str">
        <f t="shared" si="61"/>
        <v/>
      </c>
      <c r="QH38" s="66" t="str">
        <f t="shared" si="62"/>
        <v/>
      </c>
      <c r="QI38" s="66" t="str">
        <f t="shared" si="63"/>
        <v/>
      </c>
      <c r="QJ38" s="66" t="str">
        <f t="shared" si="64"/>
        <v/>
      </c>
      <c r="QK38" s="66" t="str">
        <f t="shared" si="65"/>
        <v/>
      </c>
      <c r="QL38" s="66" t="str">
        <f t="shared" si="66"/>
        <v/>
      </c>
      <c r="QM38" s="66" t="str">
        <f t="shared" si="67"/>
        <v/>
      </c>
      <c r="QN38" s="66" t="str">
        <f t="shared" si="68"/>
        <v/>
      </c>
      <c r="QO38" s="66" t="str">
        <f t="shared" si="69"/>
        <v/>
      </c>
      <c r="QP38" s="66" t="str">
        <f t="shared" si="70"/>
        <v/>
      </c>
      <c r="QQ38" s="66" t="str">
        <f t="shared" si="71"/>
        <v/>
      </c>
      <c r="QR38" s="66" t="str">
        <f t="shared" si="72"/>
        <v/>
      </c>
      <c r="QS38" s="66" t="str">
        <f t="shared" si="73"/>
        <v/>
      </c>
      <c r="QT38" s="66" t="str">
        <f t="shared" si="74"/>
        <v/>
      </c>
      <c r="QU38" s="66" t="str">
        <f t="shared" si="75"/>
        <v/>
      </c>
      <c r="QV38" s="66" t="str">
        <f t="shared" si="76"/>
        <v/>
      </c>
      <c r="QW38" s="66" t="str">
        <f t="shared" si="77"/>
        <v/>
      </c>
      <c r="QX38" s="66" t="str">
        <f t="shared" si="78"/>
        <v/>
      </c>
      <c r="QY38" s="66" t="str">
        <f t="shared" si="79"/>
        <v/>
      </c>
      <c r="QZ38" s="66" t="str">
        <f t="shared" si="80"/>
        <v/>
      </c>
      <c r="RA38" s="66" t="str">
        <f t="shared" si="81"/>
        <v/>
      </c>
      <c r="RB38" s="66" t="str">
        <f t="shared" si="82"/>
        <v/>
      </c>
      <c r="RC38" s="66" t="str">
        <f t="shared" si="83"/>
        <v/>
      </c>
      <c r="RD38" s="66" t="str">
        <f t="shared" si="84"/>
        <v/>
      </c>
      <c r="RE38" s="66" t="str">
        <f t="shared" si="85"/>
        <v/>
      </c>
      <c r="RF38" s="66" t="str">
        <f t="shared" si="86"/>
        <v/>
      </c>
      <c r="RG38" s="66" t="str">
        <f t="shared" si="87"/>
        <v/>
      </c>
      <c r="RH38" s="66" t="str">
        <f t="shared" si="88"/>
        <v/>
      </c>
      <c r="RI38" s="66" t="str">
        <f t="shared" si="89"/>
        <v/>
      </c>
      <c r="RJ38" s="66" t="str">
        <f t="shared" si="90"/>
        <v/>
      </c>
      <c r="RK38" s="66" t="str">
        <f t="shared" si="91"/>
        <v/>
      </c>
      <c r="RL38" s="66" t="str">
        <f t="shared" si="92"/>
        <v/>
      </c>
      <c r="RM38" s="66" t="str">
        <f t="shared" si="93"/>
        <v/>
      </c>
      <c r="RN38" s="66" t="str">
        <f t="shared" si="94"/>
        <v/>
      </c>
      <c r="RO38" s="66" t="str">
        <f t="shared" si="95"/>
        <v/>
      </c>
      <c r="RP38" s="66" t="str">
        <f t="shared" si="96"/>
        <v/>
      </c>
      <c r="RQ38" s="66" t="str">
        <f t="shared" si="97"/>
        <v/>
      </c>
      <c r="RR38" s="66" t="str">
        <f t="shared" si="98"/>
        <v/>
      </c>
      <c r="RS38" s="66" t="str">
        <f t="shared" si="99"/>
        <v/>
      </c>
      <c r="RT38" s="66" t="str">
        <f t="shared" si="100"/>
        <v/>
      </c>
      <c r="RU38" s="66" t="str">
        <f t="shared" si="101"/>
        <v/>
      </c>
      <c r="RV38" s="66" t="str">
        <f t="shared" si="102"/>
        <v/>
      </c>
      <c r="RW38" s="66" t="str">
        <f t="shared" si="103"/>
        <v/>
      </c>
      <c r="RX38" s="66" t="str">
        <f t="shared" si="104"/>
        <v/>
      </c>
      <c r="RY38" s="66" t="str">
        <f t="shared" si="105"/>
        <v/>
      </c>
      <c r="RZ38" s="66" t="str">
        <f t="shared" si="106"/>
        <v/>
      </c>
      <c r="SA38" s="66" t="str">
        <f t="shared" si="107"/>
        <v/>
      </c>
      <c r="SB38" s="66" t="str">
        <f t="shared" si="108"/>
        <v/>
      </c>
      <c r="SC38" s="66" t="str">
        <f t="shared" si="109"/>
        <v/>
      </c>
      <c r="SD38" s="66" t="str">
        <f t="shared" si="110"/>
        <v/>
      </c>
      <c r="SE38" s="66" t="str">
        <f t="shared" si="111"/>
        <v/>
      </c>
      <c r="SF38" s="66" t="str">
        <f t="shared" si="112"/>
        <v/>
      </c>
      <c r="SG38" s="66" t="str">
        <f t="shared" si="113"/>
        <v/>
      </c>
      <c r="SH38" s="66" t="str">
        <f t="shared" si="114"/>
        <v/>
      </c>
      <c r="SI38" s="66" t="str">
        <f t="shared" si="115"/>
        <v/>
      </c>
      <c r="SJ38" s="66" t="str">
        <f t="shared" si="116"/>
        <v/>
      </c>
      <c r="SK38" s="66" t="str">
        <f t="shared" si="117"/>
        <v/>
      </c>
      <c r="SL38" s="66" t="str">
        <f t="shared" si="118"/>
        <v/>
      </c>
      <c r="SM38" s="66" t="str">
        <f t="shared" si="119"/>
        <v/>
      </c>
      <c r="SN38" s="66" t="str">
        <f t="shared" si="120"/>
        <v/>
      </c>
      <c r="SO38" s="66" t="str">
        <f t="shared" si="121"/>
        <v/>
      </c>
      <c r="SP38" s="66" t="str">
        <f t="shared" si="122"/>
        <v/>
      </c>
      <c r="SQ38" s="66" t="str">
        <f t="shared" si="123"/>
        <v/>
      </c>
      <c r="SR38" s="66" t="str">
        <f t="shared" si="124"/>
        <v/>
      </c>
      <c r="SS38" s="66" t="str">
        <f t="shared" si="125"/>
        <v/>
      </c>
      <c r="ST38" s="66" t="str">
        <f t="shared" si="126"/>
        <v/>
      </c>
      <c r="SU38" s="66" t="str">
        <f t="shared" si="127"/>
        <v/>
      </c>
      <c r="SV38" s="66" t="str">
        <f t="shared" si="128"/>
        <v/>
      </c>
      <c r="SW38" s="66" t="str">
        <f t="shared" si="129"/>
        <v/>
      </c>
      <c r="SX38" s="66" t="str">
        <f t="shared" si="130"/>
        <v/>
      </c>
      <c r="SY38" s="66" t="str">
        <f t="shared" si="131"/>
        <v/>
      </c>
      <c r="SZ38" s="66" t="str">
        <f t="shared" si="132"/>
        <v/>
      </c>
      <c r="TA38" s="66" t="str">
        <f t="shared" si="133"/>
        <v/>
      </c>
      <c r="TB38" s="66" t="str">
        <f t="shared" si="134"/>
        <v/>
      </c>
      <c r="TC38" s="66" t="str">
        <f t="shared" si="135"/>
        <v/>
      </c>
      <c r="TD38" s="66" t="str">
        <f t="shared" si="136"/>
        <v/>
      </c>
      <c r="TE38" s="66" t="str">
        <f t="shared" si="137"/>
        <v/>
      </c>
      <c r="TF38" s="66" t="str">
        <f t="shared" si="138"/>
        <v/>
      </c>
      <c r="TG38" s="66" t="str">
        <f t="shared" si="139"/>
        <v/>
      </c>
      <c r="TH38" s="66" t="str">
        <f t="shared" si="140"/>
        <v/>
      </c>
      <c r="TI38" s="66" t="str">
        <f t="shared" si="141"/>
        <v/>
      </c>
      <c r="TJ38" s="66" t="str">
        <f t="shared" si="142"/>
        <v/>
      </c>
      <c r="TK38" s="66" t="str">
        <f t="shared" si="143"/>
        <v/>
      </c>
      <c r="TL38" s="66" t="str">
        <f t="shared" si="144"/>
        <v/>
      </c>
      <c r="TM38" s="66" t="str">
        <f t="shared" si="145"/>
        <v/>
      </c>
      <c r="TN38" s="66" t="str">
        <f t="shared" si="146"/>
        <v/>
      </c>
      <c r="TO38" s="66" t="str">
        <f t="shared" si="147"/>
        <v/>
      </c>
      <c r="TP38" s="66" t="str">
        <f t="shared" si="148"/>
        <v/>
      </c>
      <c r="TQ38" s="66" t="str">
        <f t="shared" si="149"/>
        <v/>
      </c>
      <c r="TR38" s="66" t="str">
        <f t="shared" si="150"/>
        <v/>
      </c>
      <c r="TS38" s="66" t="str">
        <f t="shared" si="151"/>
        <v/>
      </c>
      <c r="TT38" s="66" t="str">
        <f t="shared" si="152"/>
        <v/>
      </c>
      <c r="TU38" s="66" t="str">
        <f t="shared" si="153"/>
        <v/>
      </c>
      <c r="TV38" s="66" t="str">
        <f t="shared" si="154"/>
        <v/>
      </c>
      <c r="TW38" s="66" t="str">
        <f t="shared" si="155"/>
        <v/>
      </c>
      <c r="TX38" s="66" t="str">
        <f t="shared" si="156"/>
        <v/>
      </c>
      <c r="TY38" s="66" t="str">
        <f t="shared" si="157"/>
        <v/>
      </c>
      <c r="TZ38" s="66" t="str">
        <f t="shared" si="158"/>
        <v/>
      </c>
      <c r="UA38" s="66" t="str">
        <f t="shared" si="159"/>
        <v/>
      </c>
      <c r="UB38" s="66" t="str">
        <f t="shared" si="160"/>
        <v/>
      </c>
      <c r="UC38" s="66" t="str">
        <f t="shared" si="161"/>
        <v/>
      </c>
      <c r="UD38" s="66" t="str">
        <f t="shared" si="162"/>
        <v/>
      </c>
      <c r="UE38" s="66" t="str">
        <f t="shared" si="163"/>
        <v/>
      </c>
      <c r="UF38" s="66" t="str">
        <f t="shared" si="164"/>
        <v/>
      </c>
      <c r="UG38" s="66" t="str">
        <f t="shared" si="165"/>
        <v/>
      </c>
      <c r="UH38" s="66" t="str">
        <f t="shared" si="166"/>
        <v/>
      </c>
      <c r="UI38" s="66" t="str">
        <f t="shared" si="167"/>
        <v/>
      </c>
      <c r="UJ38" s="66" t="str">
        <f t="shared" si="168"/>
        <v/>
      </c>
      <c r="UK38" s="66" t="str">
        <f t="shared" si="169"/>
        <v/>
      </c>
      <c r="UL38" s="66" t="str">
        <f t="shared" si="170"/>
        <v/>
      </c>
      <c r="UM38" s="66" t="str">
        <f t="shared" si="171"/>
        <v/>
      </c>
      <c r="UN38" s="66" t="str">
        <f t="shared" si="172"/>
        <v/>
      </c>
      <c r="UO38" s="66" t="str">
        <f t="shared" si="173"/>
        <v/>
      </c>
      <c r="UP38" s="66" t="str">
        <f t="shared" si="174"/>
        <v/>
      </c>
      <c r="UQ38" s="66" t="str">
        <f t="shared" si="175"/>
        <v/>
      </c>
      <c r="UR38" s="66" t="str">
        <f t="shared" si="176"/>
        <v/>
      </c>
      <c r="US38" s="66" t="str">
        <f t="shared" si="177"/>
        <v/>
      </c>
      <c r="UT38" s="66" t="str">
        <f t="shared" si="178"/>
        <v/>
      </c>
      <c r="UU38" s="66" t="str">
        <f t="shared" si="179"/>
        <v/>
      </c>
      <c r="UV38" s="66" t="str">
        <f t="shared" si="180"/>
        <v/>
      </c>
      <c r="UW38" s="66" t="str">
        <f t="shared" si="181"/>
        <v/>
      </c>
      <c r="UX38" s="66" t="str">
        <f t="shared" si="182"/>
        <v/>
      </c>
      <c r="UY38" s="66" t="str">
        <f t="shared" si="183"/>
        <v/>
      </c>
      <c r="UZ38" s="66" t="str">
        <f t="shared" si="184"/>
        <v/>
      </c>
      <c r="VA38" s="66" t="str">
        <f t="shared" si="185"/>
        <v/>
      </c>
      <c r="VB38" s="66" t="str">
        <f t="shared" si="186"/>
        <v/>
      </c>
      <c r="VC38" s="66" t="str">
        <f t="shared" si="187"/>
        <v/>
      </c>
      <c r="VD38" s="66" t="str">
        <f t="shared" si="188"/>
        <v/>
      </c>
      <c r="VE38" s="66" t="str">
        <f t="shared" si="189"/>
        <v/>
      </c>
      <c r="VF38" s="66" t="str">
        <f t="shared" si="190"/>
        <v/>
      </c>
      <c r="VG38" s="66" t="str">
        <f t="shared" si="191"/>
        <v/>
      </c>
      <c r="VH38" s="66" t="str">
        <f t="shared" si="192"/>
        <v/>
      </c>
      <c r="VI38" s="66" t="str">
        <f t="shared" si="193"/>
        <v/>
      </c>
      <c r="VJ38" s="66" t="str">
        <f t="shared" si="194"/>
        <v/>
      </c>
      <c r="VK38" s="66" t="str">
        <f t="shared" si="195"/>
        <v/>
      </c>
      <c r="VL38" s="66" t="str">
        <f t="shared" si="196"/>
        <v/>
      </c>
      <c r="VM38" s="66" t="str">
        <f t="shared" si="197"/>
        <v/>
      </c>
      <c r="VN38" s="66" t="str">
        <f t="shared" si="198"/>
        <v/>
      </c>
      <c r="VO38" s="66" t="str">
        <f t="shared" si="199"/>
        <v/>
      </c>
      <c r="VP38" s="66" t="str">
        <f t="shared" si="200"/>
        <v/>
      </c>
      <c r="VQ38" s="66" t="str">
        <f t="shared" si="201"/>
        <v/>
      </c>
      <c r="VR38" s="66" t="str">
        <f t="shared" si="202"/>
        <v/>
      </c>
      <c r="VS38" s="66" t="str">
        <f t="shared" si="203"/>
        <v/>
      </c>
      <c r="VT38" s="66" t="str">
        <f t="shared" si="204"/>
        <v/>
      </c>
      <c r="VU38" s="66" t="str">
        <f t="shared" si="205"/>
        <v/>
      </c>
      <c r="VV38" s="66" t="str">
        <f t="shared" si="206"/>
        <v/>
      </c>
      <c r="VW38" s="66" t="str">
        <f t="shared" si="207"/>
        <v/>
      </c>
      <c r="VX38" s="66" t="str">
        <f t="shared" si="208"/>
        <v/>
      </c>
      <c r="VY38" s="66" t="str">
        <f t="shared" si="209"/>
        <v/>
      </c>
      <c r="VZ38" s="66" t="str">
        <f t="shared" si="210"/>
        <v/>
      </c>
      <c r="WA38" s="66" t="str">
        <f t="shared" si="211"/>
        <v/>
      </c>
      <c r="WB38" s="66" t="str">
        <f t="shared" si="212"/>
        <v/>
      </c>
      <c r="WC38" s="66" t="str">
        <f t="shared" si="213"/>
        <v/>
      </c>
      <c r="WD38" s="66" t="str">
        <f t="shared" si="214"/>
        <v/>
      </c>
      <c r="WE38" s="66" t="str">
        <f t="shared" si="215"/>
        <v/>
      </c>
      <c r="WF38" s="66" t="str">
        <f t="shared" si="216"/>
        <v/>
      </c>
      <c r="WG38" s="66" t="str">
        <f t="shared" si="217"/>
        <v/>
      </c>
      <c r="WH38" s="66" t="str">
        <f t="shared" si="218"/>
        <v/>
      </c>
      <c r="WI38" s="66" t="str">
        <f t="shared" si="219"/>
        <v/>
      </c>
      <c r="WJ38" s="66" t="str">
        <f t="shared" si="220"/>
        <v/>
      </c>
      <c r="WK38" s="66" t="str">
        <f t="shared" si="221"/>
        <v/>
      </c>
      <c r="WL38" s="66" t="str">
        <f t="shared" si="222"/>
        <v/>
      </c>
      <c r="WM38" s="66" t="str">
        <f t="shared" si="223"/>
        <v/>
      </c>
      <c r="WN38" s="66" t="str">
        <f t="shared" si="224"/>
        <v/>
      </c>
      <c r="WO38" s="66" t="str">
        <f t="shared" si="225"/>
        <v/>
      </c>
      <c r="WP38" s="66" t="str">
        <f t="shared" si="226"/>
        <v/>
      </c>
      <c r="WQ38" s="66" t="str">
        <f t="shared" si="227"/>
        <v/>
      </c>
      <c r="WR38" s="66" t="str">
        <f t="shared" si="228"/>
        <v/>
      </c>
      <c r="WS38" s="66" t="str">
        <f t="shared" si="229"/>
        <v/>
      </c>
      <c r="WT38" s="66" t="str">
        <f t="shared" si="230"/>
        <v/>
      </c>
      <c r="WU38" s="66" t="str">
        <f t="shared" si="231"/>
        <v/>
      </c>
      <c r="WV38" s="66" t="str">
        <f t="shared" si="232"/>
        <v/>
      </c>
      <c r="WW38" s="66" t="str">
        <f t="shared" si="233"/>
        <v/>
      </c>
      <c r="WX38" s="66" t="str">
        <f t="shared" si="234"/>
        <v/>
      </c>
      <c r="WY38" s="66" t="str">
        <f t="shared" si="235"/>
        <v/>
      </c>
      <c r="WZ38" s="66" t="str">
        <f t="shared" si="236"/>
        <v/>
      </c>
      <c r="XA38" s="66" t="str">
        <f t="shared" si="237"/>
        <v/>
      </c>
      <c r="XB38" s="66" t="str">
        <f t="shared" si="238"/>
        <v/>
      </c>
      <c r="XC38" s="66" t="str">
        <f t="shared" si="239"/>
        <v/>
      </c>
      <c r="XD38" s="66" t="str">
        <f t="shared" si="240"/>
        <v/>
      </c>
      <c r="XE38" s="66" t="str">
        <f t="shared" si="241"/>
        <v/>
      </c>
      <c r="XF38" s="66" t="str">
        <f t="shared" si="242"/>
        <v/>
      </c>
      <c r="XG38" s="66" t="str">
        <f t="shared" si="243"/>
        <v/>
      </c>
      <c r="XH38" s="66" t="str">
        <f t="shared" si="244"/>
        <v/>
      </c>
      <c r="XI38" s="66" t="str">
        <f t="shared" si="245"/>
        <v/>
      </c>
      <c r="XJ38" s="66" t="str">
        <f t="shared" si="246"/>
        <v/>
      </c>
      <c r="XK38" s="66" t="str">
        <f t="shared" si="247"/>
        <v/>
      </c>
      <c r="XL38" s="66" t="str">
        <f t="shared" si="248"/>
        <v/>
      </c>
      <c r="XM38" s="66" t="str">
        <f t="shared" si="249"/>
        <v/>
      </c>
      <c r="XN38" s="66" t="str">
        <f t="shared" si="250"/>
        <v/>
      </c>
      <c r="XO38" s="66" t="str">
        <f t="shared" si="251"/>
        <v/>
      </c>
      <c r="XP38" s="66" t="str">
        <f t="shared" si="252"/>
        <v/>
      </c>
      <c r="XQ38" s="66" t="str">
        <f t="shared" si="253"/>
        <v/>
      </c>
      <c r="XR38" s="66" t="str">
        <f t="shared" si="254"/>
        <v/>
      </c>
      <c r="XS38" s="66" t="str">
        <f t="shared" si="255"/>
        <v/>
      </c>
      <c r="XT38" s="66" t="str">
        <f t="shared" si="256"/>
        <v/>
      </c>
      <c r="XU38" s="66" t="str">
        <f t="shared" si="257"/>
        <v/>
      </c>
      <c r="XV38" s="66" t="str">
        <f t="shared" si="258"/>
        <v/>
      </c>
      <c r="XW38" s="66" t="str">
        <f t="shared" si="259"/>
        <v/>
      </c>
      <c r="XX38" s="66" t="str">
        <f t="shared" si="260"/>
        <v/>
      </c>
      <c r="XY38" s="66" t="str">
        <f t="shared" si="261"/>
        <v/>
      </c>
      <c r="XZ38" s="66" t="str">
        <f t="shared" si="262"/>
        <v/>
      </c>
      <c r="YA38" s="66" t="str">
        <f t="shared" si="263"/>
        <v/>
      </c>
      <c r="YB38" s="66" t="str">
        <f t="shared" si="264"/>
        <v/>
      </c>
      <c r="YC38" s="66" t="str">
        <f t="shared" si="265"/>
        <v/>
      </c>
      <c r="YD38" s="66" t="str">
        <f t="shared" si="266"/>
        <v/>
      </c>
      <c r="YE38" s="66" t="str">
        <f t="shared" si="267"/>
        <v/>
      </c>
      <c r="YF38" s="66" t="str">
        <f t="shared" si="268"/>
        <v/>
      </c>
      <c r="YG38" s="66" t="str">
        <f t="shared" si="269"/>
        <v/>
      </c>
      <c r="YH38" s="66" t="str">
        <f t="shared" si="270"/>
        <v/>
      </c>
      <c r="YI38" s="66" t="str">
        <f t="shared" si="271"/>
        <v/>
      </c>
      <c r="YJ38" s="66" t="str">
        <f t="shared" si="272"/>
        <v/>
      </c>
      <c r="YK38" s="66" t="str">
        <f t="shared" si="273"/>
        <v/>
      </c>
      <c r="YL38" s="66" t="str">
        <f t="shared" si="274"/>
        <v/>
      </c>
      <c r="YM38" s="66" t="str">
        <f t="shared" si="275"/>
        <v/>
      </c>
      <c r="YN38" s="66" t="str">
        <f t="shared" si="276"/>
        <v/>
      </c>
      <c r="YO38" s="66" t="str">
        <f t="shared" si="277"/>
        <v/>
      </c>
      <c r="YP38" s="66" t="str">
        <f t="shared" si="278"/>
        <v/>
      </c>
      <c r="YQ38" s="66" t="str">
        <f t="shared" si="279"/>
        <v/>
      </c>
      <c r="YR38" s="66" t="str">
        <f t="shared" si="280"/>
        <v/>
      </c>
      <c r="YS38" s="66" t="str">
        <f t="shared" si="281"/>
        <v/>
      </c>
      <c r="YT38" s="66" t="str">
        <f t="shared" si="282"/>
        <v/>
      </c>
      <c r="YU38" s="66" t="str">
        <f t="shared" si="283"/>
        <v/>
      </c>
      <c r="YV38" s="66" t="str">
        <f t="shared" si="284"/>
        <v/>
      </c>
      <c r="YW38" s="66" t="str">
        <f t="shared" si="285"/>
        <v/>
      </c>
      <c r="YX38" s="66" t="str">
        <f t="shared" si="286"/>
        <v/>
      </c>
      <c r="YY38" s="66" t="str">
        <f t="shared" si="287"/>
        <v/>
      </c>
      <c r="YZ38" s="66" t="str">
        <f t="shared" si="288"/>
        <v/>
      </c>
      <c r="ZA38" s="66" t="str">
        <f t="shared" si="289"/>
        <v/>
      </c>
      <c r="ZB38" s="66" t="str">
        <f t="shared" si="290"/>
        <v/>
      </c>
      <c r="ZC38" s="66" t="str">
        <f t="shared" si="291"/>
        <v/>
      </c>
      <c r="ZD38" s="66" t="str">
        <f t="shared" si="292"/>
        <v/>
      </c>
      <c r="ZE38" s="66" t="str">
        <f t="shared" si="293"/>
        <v/>
      </c>
      <c r="ZF38" s="66" t="str">
        <f t="shared" si="294"/>
        <v/>
      </c>
      <c r="ZG38" s="66" t="str">
        <f t="shared" si="295"/>
        <v/>
      </c>
      <c r="ZH38" s="66" t="str">
        <f t="shared" si="296"/>
        <v/>
      </c>
      <c r="ZI38" s="66" t="str">
        <f t="shared" si="297"/>
        <v/>
      </c>
      <c r="ZJ38" s="66" t="str">
        <f t="shared" si="298"/>
        <v/>
      </c>
      <c r="ZK38" s="66" t="str">
        <f t="shared" si="299"/>
        <v/>
      </c>
      <c r="ZL38" s="66" t="str">
        <f t="shared" si="300"/>
        <v/>
      </c>
      <c r="ZM38" s="66" t="str">
        <f t="shared" si="301"/>
        <v/>
      </c>
      <c r="ZN38" s="66" t="str">
        <f t="shared" si="302"/>
        <v/>
      </c>
      <c r="ZO38" s="66" t="str">
        <f t="shared" si="303"/>
        <v/>
      </c>
      <c r="ZP38" s="66" t="str">
        <f t="shared" si="304"/>
        <v/>
      </c>
      <c r="ZQ38" s="66" t="str">
        <f t="shared" si="305"/>
        <v/>
      </c>
      <c r="ZR38" s="66" t="str">
        <f t="shared" si="306"/>
        <v/>
      </c>
      <c r="ZS38" s="66" t="str">
        <f t="shared" si="307"/>
        <v/>
      </c>
      <c r="ZT38" s="66" t="str">
        <f t="shared" si="308"/>
        <v/>
      </c>
      <c r="ZU38" s="66" t="str">
        <f t="shared" si="309"/>
        <v/>
      </c>
      <c r="ZV38" s="66" t="str">
        <f t="shared" si="310"/>
        <v/>
      </c>
      <c r="ZW38" s="66" t="str">
        <f t="shared" si="311"/>
        <v/>
      </c>
      <c r="ZX38" s="66" t="str">
        <f t="shared" si="312"/>
        <v/>
      </c>
      <c r="ZY38" s="66" t="str">
        <f t="shared" si="313"/>
        <v/>
      </c>
      <c r="ZZ38" s="66" t="str">
        <f t="shared" si="314"/>
        <v/>
      </c>
      <c r="AAA38" s="66" t="str">
        <f t="shared" si="315"/>
        <v/>
      </c>
      <c r="AAB38" s="66" t="str">
        <f t="shared" si="316"/>
        <v/>
      </c>
      <c r="AAC38" s="66" t="str">
        <f t="shared" si="317"/>
        <v/>
      </c>
      <c r="AAD38" s="66" t="str">
        <f t="shared" si="318"/>
        <v/>
      </c>
      <c r="AAE38" s="66" t="str">
        <f t="shared" si="319"/>
        <v/>
      </c>
      <c r="AAF38" s="66" t="str">
        <f t="shared" si="320"/>
        <v/>
      </c>
      <c r="AAG38" s="66" t="str">
        <f t="shared" si="321"/>
        <v/>
      </c>
      <c r="AAH38" s="66" t="str">
        <f t="shared" si="322"/>
        <v/>
      </c>
      <c r="AAI38" s="66" t="str">
        <f t="shared" si="323"/>
        <v/>
      </c>
      <c r="AAJ38" s="66" t="str">
        <f t="shared" si="324"/>
        <v/>
      </c>
      <c r="AAK38" s="66" t="str">
        <f t="shared" si="325"/>
        <v/>
      </c>
      <c r="AAL38" s="66" t="str">
        <f t="shared" si="326"/>
        <v/>
      </c>
      <c r="AAM38" s="66" t="str">
        <f t="shared" si="327"/>
        <v/>
      </c>
      <c r="AAN38" s="66" t="str">
        <f t="shared" si="328"/>
        <v/>
      </c>
      <c r="AAO38" s="66" t="str">
        <f t="shared" si="329"/>
        <v/>
      </c>
      <c r="AAP38" s="66" t="str">
        <f t="shared" si="330"/>
        <v/>
      </c>
      <c r="AAQ38" s="66" t="str">
        <f t="shared" si="331"/>
        <v/>
      </c>
      <c r="AAR38" s="66" t="str">
        <f t="shared" si="332"/>
        <v/>
      </c>
      <c r="AAS38" s="66" t="str">
        <f t="shared" si="333"/>
        <v/>
      </c>
      <c r="AAT38" s="66" t="str">
        <f t="shared" si="334"/>
        <v/>
      </c>
      <c r="AAU38" s="66" t="str">
        <f t="shared" si="335"/>
        <v/>
      </c>
      <c r="AAV38" s="66" t="str">
        <f t="shared" si="336"/>
        <v/>
      </c>
      <c r="AAW38" s="66" t="str">
        <f t="shared" si="337"/>
        <v/>
      </c>
      <c r="AAX38" s="66" t="str">
        <f t="shared" si="338"/>
        <v/>
      </c>
      <c r="AAY38" s="66" t="str">
        <f t="shared" si="339"/>
        <v/>
      </c>
      <c r="AAZ38" s="66" t="str">
        <f t="shared" si="340"/>
        <v/>
      </c>
      <c r="ABA38" s="66" t="str">
        <f t="shared" si="341"/>
        <v/>
      </c>
      <c r="ABB38" s="66" t="str">
        <f t="shared" si="342"/>
        <v/>
      </c>
      <c r="ABC38" s="66" t="str">
        <f t="shared" si="343"/>
        <v/>
      </c>
      <c r="ABD38" s="66" t="str">
        <f t="shared" si="344"/>
        <v/>
      </c>
      <c r="ABE38" s="66" t="str">
        <f t="shared" si="345"/>
        <v/>
      </c>
      <c r="ABF38" s="66" t="str">
        <f t="shared" si="346"/>
        <v/>
      </c>
      <c r="ABG38" s="66" t="str">
        <f t="shared" si="347"/>
        <v/>
      </c>
      <c r="ABH38" s="66" t="str">
        <f t="shared" si="348"/>
        <v/>
      </c>
      <c r="ABI38" s="66" t="str">
        <f t="shared" si="349"/>
        <v/>
      </c>
      <c r="ABJ38" s="66" t="str">
        <f t="shared" si="350"/>
        <v/>
      </c>
      <c r="ABK38" s="66" t="str">
        <f t="shared" si="351"/>
        <v/>
      </c>
      <c r="ABL38" s="66" t="str">
        <f t="shared" si="352"/>
        <v/>
      </c>
      <c r="ABM38" s="66" t="str">
        <f t="shared" si="353"/>
        <v/>
      </c>
      <c r="ABN38" s="66" t="str">
        <f t="shared" si="354"/>
        <v/>
      </c>
      <c r="ABO38" s="66" t="str">
        <f t="shared" si="355"/>
        <v/>
      </c>
      <c r="ABP38" s="66" t="str">
        <f t="shared" si="356"/>
        <v/>
      </c>
      <c r="ABQ38" s="66" t="str">
        <f t="shared" si="357"/>
        <v/>
      </c>
      <c r="ABR38" s="66" t="str">
        <f t="shared" si="358"/>
        <v/>
      </c>
      <c r="ABS38" s="66" t="str">
        <f t="shared" si="359"/>
        <v/>
      </c>
      <c r="ABT38" s="66" t="str">
        <f t="shared" si="360"/>
        <v/>
      </c>
      <c r="ABU38" s="66" t="str">
        <f t="shared" si="361"/>
        <v/>
      </c>
      <c r="ABV38" s="66" t="str">
        <f t="shared" si="362"/>
        <v/>
      </c>
      <c r="ABW38" s="66" t="str">
        <f t="shared" si="363"/>
        <v/>
      </c>
      <c r="ABX38" s="66" t="str">
        <f t="shared" si="364"/>
        <v/>
      </c>
      <c r="ABY38" s="66" t="str">
        <f t="shared" si="365"/>
        <v/>
      </c>
      <c r="ABZ38" s="66" t="str">
        <f t="shared" si="366"/>
        <v/>
      </c>
      <c r="ACA38" s="66" t="str">
        <f t="shared" si="367"/>
        <v/>
      </c>
      <c r="ACB38" s="66" t="str">
        <f t="shared" si="368"/>
        <v/>
      </c>
      <c r="ACC38" s="66" t="str">
        <f t="shared" si="369"/>
        <v/>
      </c>
      <c r="ACD38" s="66" t="str">
        <f t="shared" si="370"/>
        <v/>
      </c>
      <c r="ACE38" s="66" t="str">
        <f t="shared" si="371"/>
        <v/>
      </c>
      <c r="ACF38" s="66" t="str">
        <f t="shared" si="372"/>
        <v/>
      </c>
      <c r="ACG38" s="66" t="str">
        <f t="shared" si="373"/>
        <v/>
      </c>
      <c r="ACH38" s="66" t="str">
        <f t="shared" si="374"/>
        <v/>
      </c>
      <c r="ACI38" s="66" t="str">
        <f t="shared" si="375"/>
        <v/>
      </c>
      <c r="ACJ38" s="66" t="str">
        <f t="shared" si="376"/>
        <v/>
      </c>
      <c r="ACK38" s="66" t="str">
        <f t="shared" si="377"/>
        <v/>
      </c>
      <c r="ACL38" s="66" t="str">
        <f t="shared" si="378"/>
        <v/>
      </c>
      <c r="ACM38" s="66" t="str">
        <f t="shared" ref="ACM38:ACN38" si="417">IF(AND(ACS$3="Unit", ACL38=""), "", IF(AND(ACS$3="Unit", ACL38="-"),"", IF(ACS$3="Unit", "kg/GJ delivered", IF(AND(NY38&lt;&gt;"", NY38&lt;&gt;"-", NX38="-"),"", IF($H38="","", IF(NX38="nd", "",IF(NX38="&lt;n.a.&gt;", "", IF(NY38="#/MJ", "", IF(NY38="kg/GJ delivered",NX38,IF(NY38="g/MJ delivered",NX38,IF(NY38="kg/MJ delivered",NX38*1000,IF(NY38="mg/MJ delivered",NX38/1000,IF(NY38="g/kg",((NX38)*(1/$I38)*(1/$H38)),IF(NY38="mg/kg",((NX38/1000)*(1/$I38)*(1/$H38)),IF(NY38="mg/MJ delivered",NX38/1000,IF(NY38="-","","Error"))))))))))))))))</f>
        <v/>
      </c>
      <c r="ACN38" s="66" t="str">
        <f t="shared" si="417"/>
        <v/>
      </c>
      <c r="ACO38" s="66" t="str">
        <f t="shared" si="380"/>
        <v/>
      </c>
      <c r="ACP38" s="66" t="str">
        <f t="shared" si="381"/>
        <v/>
      </c>
      <c r="ACQ38" s="66" t="str">
        <f t="shared" si="382"/>
        <v/>
      </c>
      <c r="ACR38" s="66" t="str">
        <f t="shared" si="383"/>
        <v/>
      </c>
      <c r="ACS38" s="66" t="str">
        <f t="shared" si="384"/>
        <v/>
      </c>
      <c r="ACT38" s="66" t="str">
        <f t="shared" si="385"/>
        <v/>
      </c>
    </row>
    <row r="39" spans="2:774" ht="15.75" customHeight="1" x14ac:dyDescent="0.25">
      <c r="B39" s="66">
        <v>98</v>
      </c>
      <c r="C39" s="66" t="s">
        <v>341</v>
      </c>
      <c r="D39" s="66" t="s">
        <v>373</v>
      </c>
      <c r="E39" s="156" t="s">
        <v>1784</v>
      </c>
      <c r="F39" s="66" t="s">
        <v>1579</v>
      </c>
      <c r="G39" s="66" t="s">
        <v>492</v>
      </c>
      <c r="H39" s="126">
        <v>0.42799999999999999</v>
      </c>
      <c r="I39" s="130">
        <f>'Heating Values'!$D$35</f>
        <v>13.95</v>
      </c>
      <c r="J39" s="66" t="str">
        <f t="shared" si="0"/>
        <v>Crop Residue, Improved, GLO</v>
      </c>
      <c r="K39" s="66" t="s">
        <v>1254</v>
      </c>
      <c r="L39" s="66" t="s">
        <v>1254</v>
      </c>
      <c r="M39" s="66" t="s">
        <v>1253</v>
      </c>
      <c r="N39" s="66" t="s">
        <v>1253</v>
      </c>
      <c r="O39" s="66" t="s">
        <v>2109</v>
      </c>
      <c r="P39" s="66" t="str">
        <f t="shared" si="8"/>
        <v>GLO</v>
      </c>
      <c r="Q39" s="66" t="s">
        <v>306</v>
      </c>
      <c r="R39" s="162">
        <v>17.899999999999999</v>
      </c>
      <c r="S39" s="158" t="s">
        <v>66</v>
      </c>
      <c r="T39" s="163">
        <v>0.19</v>
      </c>
      <c r="U39" s="158" t="s">
        <v>66</v>
      </c>
      <c r="V39" s="158" t="s">
        <v>128</v>
      </c>
      <c r="W39" s="158" t="s">
        <v>128</v>
      </c>
      <c r="X39" s="164">
        <v>345</v>
      </c>
      <c r="Y39" s="158" t="s">
        <v>66</v>
      </c>
      <c r="Z39" s="163">
        <v>0.6</v>
      </c>
      <c r="AA39" s="158" t="s">
        <v>66</v>
      </c>
      <c r="AB39" s="165">
        <v>3.3</v>
      </c>
      <c r="AC39" s="158" t="s">
        <v>66</v>
      </c>
      <c r="AD39" s="166">
        <v>1010000000000000</v>
      </c>
      <c r="AE39" s="158" t="s">
        <v>387</v>
      </c>
      <c r="AF39" s="158" t="s">
        <v>128</v>
      </c>
      <c r="AG39" s="158" t="s">
        <v>128</v>
      </c>
      <c r="AH39" s="158" t="s">
        <v>128</v>
      </c>
      <c r="AI39" s="158" t="s">
        <v>128</v>
      </c>
      <c r="AJ39" s="158" t="s">
        <v>128</v>
      </c>
      <c r="AK39" s="158" t="s">
        <v>128</v>
      </c>
      <c r="AL39" s="158" t="s">
        <v>128</v>
      </c>
      <c r="AM39" s="158" t="s">
        <v>128</v>
      </c>
      <c r="AN39" s="158" t="s">
        <v>128</v>
      </c>
      <c r="AO39" s="158" t="s">
        <v>128</v>
      </c>
      <c r="AP39" s="158" t="s">
        <v>128</v>
      </c>
      <c r="AQ39" s="158" t="s">
        <v>128</v>
      </c>
      <c r="AR39" s="158" t="s">
        <v>128</v>
      </c>
      <c r="AS39" s="158" t="s">
        <v>128</v>
      </c>
      <c r="AT39" s="158" t="s">
        <v>128</v>
      </c>
      <c r="AU39" s="158" t="s">
        <v>128</v>
      </c>
      <c r="AV39" s="158" t="s">
        <v>128</v>
      </c>
      <c r="AW39" s="158" t="s">
        <v>128</v>
      </c>
      <c r="AX39" s="158" t="s">
        <v>128</v>
      </c>
      <c r="AY39" s="158" t="s">
        <v>128</v>
      </c>
      <c r="AZ39" s="158" t="s">
        <v>128</v>
      </c>
      <c r="BA39" s="158" t="s">
        <v>128</v>
      </c>
      <c r="BB39" s="158" t="s">
        <v>128</v>
      </c>
      <c r="BC39" s="158" t="s">
        <v>128</v>
      </c>
      <c r="BD39" s="158" t="s">
        <v>128</v>
      </c>
      <c r="BE39" s="158" t="s">
        <v>128</v>
      </c>
      <c r="BF39" s="158" t="s">
        <v>128</v>
      </c>
      <c r="BG39" s="158" t="s">
        <v>128</v>
      </c>
      <c r="BH39" s="158" t="s">
        <v>128</v>
      </c>
      <c r="BI39" s="158" t="s">
        <v>128</v>
      </c>
      <c r="BJ39" s="158" t="s">
        <v>128</v>
      </c>
      <c r="BK39" s="158" t="s">
        <v>128</v>
      </c>
      <c r="BL39" s="158" t="s">
        <v>128</v>
      </c>
      <c r="BM39" s="158" t="s">
        <v>128</v>
      </c>
      <c r="BN39" s="158" t="s">
        <v>128</v>
      </c>
      <c r="BO39" s="158" t="s">
        <v>128</v>
      </c>
      <c r="BP39" s="158" t="s">
        <v>128</v>
      </c>
      <c r="BQ39" s="158" t="s">
        <v>128</v>
      </c>
      <c r="BR39" s="158" t="s">
        <v>128</v>
      </c>
      <c r="BS39" s="158" t="s">
        <v>128</v>
      </c>
      <c r="BT39" s="158" t="s">
        <v>128</v>
      </c>
      <c r="BU39" s="158" t="s">
        <v>128</v>
      </c>
      <c r="BV39" s="158" t="s">
        <v>128</v>
      </c>
      <c r="BW39" s="158" t="s">
        <v>128</v>
      </c>
      <c r="BX39" s="158" t="s">
        <v>128</v>
      </c>
      <c r="BY39" s="158" t="s">
        <v>128</v>
      </c>
      <c r="BZ39" s="158" t="s">
        <v>128</v>
      </c>
      <c r="CA39" s="158" t="s">
        <v>128</v>
      </c>
      <c r="CB39" s="158" t="s">
        <v>128</v>
      </c>
      <c r="CC39" s="158" t="s">
        <v>128</v>
      </c>
      <c r="CD39" s="158" t="s">
        <v>128</v>
      </c>
      <c r="CE39" s="158" t="s">
        <v>128</v>
      </c>
      <c r="CF39" s="158" t="s">
        <v>128</v>
      </c>
      <c r="CG39" s="158" t="s">
        <v>128</v>
      </c>
      <c r="CH39" s="158" t="s">
        <v>128</v>
      </c>
      <c r="CI39" s="158" t="s">
        <v>128</v>
      </c>
      <c r="CJ39" s="158" t="s">
        <v>128</v>
      </c>
      <c r="CK39" s="158" t="s">
        <v>128</v>
      </c>
      <c r="CL39" s="158" t="s">
        <v>128</v>
      </c>
      <c r="CM39" s="158" t="s">
        <v>128</v>
      </c>
      <c r="CN39" s="158" t="s">
        <v>128</v>
      </c>
      <c r="CO39" s="158" t="s">
        <v>128</v>
      </c>
      <c r="CP39" s="158" t="s">
        <v>128</v>
      </c>
      <c r="CQ39" s="158" t="s">
        <v>128</v>
      </c>
      <c r="CR39" s="158" t="s">
        <v>128</v>
      </c>
      <c r="CS39" s="158" t="s">
        <v>128</v>
      </c>
      <c r="CT39" s="158" t="s">
        <v>128</v>
      </c>
      <c r="CU39" s="158" t="s">
        <v>128</v>
      </c>
      <c r="CV39" s="158" t="s">
        <v>128</v>
      </c>
      <c r="CW39" s="158" t="s">
        <v>128</v>
      </c>
      <c r="CX39" s="158" t="s">
        <v>128</v>
      </c>
      <c r="CY39" s="158" t="s">
        <v>128</v>
      </c>
      <c r="CZ39" s="158" t="s">
        <v>128</v>
      </c>
      <c r="DA39" s="158" t="s">
        <v>128</v>
      </c>
      <c r="DB39" s="158" t="s">
        <v>128</v>
      </c>
      <c r="DC39" s="158" t="s">
        <v>128</v>
      </c>
      <c r="DD39" s="158" t="s">
        <v>128</v>
      </c>
      <c r="DE39" s="158" t="s">
        <v>128</v>
      </c>
      <c r="DF39" s="158" t="s">
        <v>128</v>
      </c>
      <c r="DG39" s="158" t="s">
        <v>128</v>
      </c>
      <c r="DH39" s="158" t="s">
        <v>128</v>
      </c>
      <c r="DI39" s="158" t="s">
        <v>128</v>
      </c>
      <c r="DJ39" s="158" t="s">
        <v>128</v>
      </c>
      <c r="DK39" s="158" t="s">
        <v>128</v>
      </c>
      <c r="DL39" s="158" t="s">
        <v>128</v>
      </c>
      <c r="DM39" s="158" t="s">
        <v>128</v>
      </c>
      <c r="DN39" s="158" t="s">
        <v>128</v>
      </c>
      <c r="DO39" s="158" t="s">
        <v>128</v>
      </c>
      <c r="DP39" s="158" t="s">
        <v>128</v>
      </c>
      <c r="DQ39" s="158" t="s">
        <v>128</v>
      </c>
      <c r="DR39" s="158" t="s">
        <v>128</v>
      </c>
      <c r="DS39" s="158" t="s">
        <v>128</v>
      </c>
      <c r="DT39" s="158" t="s">
        <v>128</v>
      </c>
      <c r="DU39" s="158" t="s">
        <v>128</v>
      </c>
      <c r="DV39" s="158" t="s">
        <v>128</v>
      </c>
      <c r="DW39" s="158" t="s">
        <v>128</v>
      </c>
      <c r="DX39" s="158" t="s">
        <v>128</v>
      </c>
      <c r="DY39" s="158" t="s">
        <v>128</v>
      </c>
      <c r="DZ39" s="158" t="s">
        <v>128</v>
      </c>
      <c r="EA39" s="158" t="s">
        <v>128</v>
      </c>
      <c r="EB39" s="158" t="s">
        <v>128</v>
      </c>
      <c r="EC39" s="158" t="s">
        <v>128</v>
      </c>
      <c r="ED39" s="158" t="s">
        <v>128</v>
      </c>
      <c r="EE39" s="158" t="s">
        <v>128</v>
      </c>
      <c r="EF39" s="158" t="s">
        <v>128</v>
      </c>
      <c r="EG39" s="158" t="s">
        <v>128</v>
      </c>
      <c r="EH39" s="158" t="s">
        <v>128</v>
      </c>
      <c r="EI39" s="158" t="s">
        <v>128</v>
      </c>
      <c r="EJ39" s="158" t="s">
        <v>128</v>
      </c>
      <c r="EK39" s="158" t="s">
        <v>128</v>
      </c>
      <c r="EL39" s="158" t="s">
        <v>128</v>
      </c>
      <c r="EM39" s="158" t="s">
        <v>128</v>
      </c>
      <c r="EN39" s="158" t="s">
        <v>128</v>
      </c>
      <c r="EO39" s="158" t="s">
        <v>128</v>
      </c>
      <c r="EP39" s="158" t="s">
        <v>128</v>
      </c>
      <c r="EQ39" s="158" t="s">
        <v>128</v>
      </c>
      <c r="ER39" s="158" t="s">
        <v>128</v>
      </c>
      <c r="ES39" s="158" t="s">
        <v>128</v>
      </c>
      <c r="ET39" s="158" t="s">
        <v>128</v>
      </c>
      <c r="EU39" s="158" t="s">
        <v>128</v>
      </c>
      <c r="EV39" s="158" t="s">
        <v>128</v>
      </c>
      <c r="EW39" s="158" t="s">
        <v>128</v>
      </c>
      <c r="EX39" s="158" t="s">
        <v>128</v>
      </c>
      <c r="EY39" s="158" t="s">
        <v>128</v>
      </c>
      <c r="EZ39" s="158" t="s">
        <v>128</v>
      </c>
      <c r="FA39" s="158" t="s">
        <v>128</v>
      </c>
      <c r="FB39" s="158" t="s">
        <v>128</v>
      </c>
      <c r="FC39" s="158" t="s">
        <v>128</v>
      </c>
      <c r="FD39" s="158" t="s">
        <v>128</v>
      </c>
      <c r="FE39" s="158" t="s">
        <v>128</v>
      </c>
      <c r="FF39" s="158" t="s">
        <v>128</v>
      </c>
      <c r="FG39" s="158" t="s">
        <v>128</v>
      </c>
      <c r="FH39" s="158" t="s">
        <v>128</v>
      </c>
      <c r="FI39" s="158" t="s">
        <v>128</v>
      </c>
      <c r="FJ39" s="158" t="s">
        <v>128</v>
      </c>
      <c r="FK39" s="158" t="s">
        <v>128</v>
      </c>
      <c r="FL39" s="158" t="s">
        <v>128</v>
      </c>
      <c r="FM39" s="158" t="s">
        <v>128</v>
      </c>
      <c r="FN39" s="158" t="s">
        <v>128</v>
      </c>
      <c r="FO39" s="158" t="s">
        <v>128</v>
      </c>
      <c r="FP39" s="158" t="s">
        <v>128</v>
      </c>
      <c r="FQ39" s="158" t="s">
        <v>128</v>
      </c>
      <c r="FR39" s="158" t="s">
        <v>128</v>
      </c>
      <c r="FS39" s="158" t="s">
        <v>128</v>
      </c>
      <c r="FT39" s="158" t="s">
        <v>128</v>
      </c>
      <c r="FU39" s="158" t="s">
        <v>128</v>
      </c>
      <c r="FV39" s="158" t="s">
        <v>128</v>
      </c>
      <c r="FW39" s="158" t="s">
        <v>128</v>
      </c>
      <c r="FX39" s="158" t="s">
        <v>128</v>
      </c>
      <c r="FY39" s="158" t="s">
        <v>128</v>
      </c>
      <c r="FZ39" s="158" t="s">
        <v>128</v>
      </c>
      <c r="GA39" s="158" t="s">
        <v>128</v>
      </c>
      <c r="GB39" s="158" t="s">
        <v>128</v>
      </c>
      <c r="GC39" s="158" t="s">
        <v>128</v>
      </c>
      <c r="GD39" s="158" t="s">
        <v>128</v>
      </c>
      <c r="GE39" s="158" t="s">
        <v>128</v>
      </c>
      <c r="GF39" s="158" t="s">
        <v>128</v>
      </c>
      <c r="GG39" s="158" t="s">
        <v>128</v>
      </c>
      <c r="GH39" s="158" t="s">
        <v>128</v>
      </c>
      <c r="GI39" s="158" t="s">
        <v>128</v>
      </c>
      <c r="GJ39" s="158" t="s">
        <v>128</v>
      </c>
      <c r="GK39" s="158" t="s">
        <v>128</v>
      </c>
      <c r="GL39" s="158" t="s">
        <v>128</v>
      </c>
      <c r="GM39" s="158" t="s">
        <v>128</v>
      </c>
      <c r="GN39" s="158" t="s">
        <v>128</v>
      </c>
      <c r="GO39" s="158" t="s">
        <v>128</v>
      </c>
      <c r="GP39" s="158" t="s">
        <v>128</v>
      </c>
      <c r="GQ39" s="158" t="s">
        <v>128</v>
      </c>
      <c r="GR39" s="158" t="s">
        <v>128</v>
      </c>
      <c r="GS39" s="158" t="s">
        <v>128</v>
      </c>
      <c r="GT39" s="158" t="s">
        <v>128</v>
      </c>
      <c r="GU39" s="158" t="s">
        <v>128</v>
      </c>
      <c r="GV39" s="158" t="s">
        <v>128</v>
      </c>
      <c r="GW39" s="158" t="s">
        <v>128</v>
      </c>
      <c r="GX39" s="158" t="s">
        <v>128</v>
      </c>
      <c r="GY39" s="158" t="s">
        <v>128</v>
      </c>
      <c r="GZ39" s="158" t="s">
        <v>128</v>
      </c>
      <c r="HA39" s="158" t="s">
        <v>128</v>
      </c>
      <c r="HB39" s="158" t="s">
        <v>128</v>
      </c>
      <c r="HC39" s="158" t="s">
        <v>128</v>
      </c>
      <c r="HD39" s="158" t="s">
        <v>128</v>
      </c>
      <c r="HE39" s="158" t="s">
        <v>128</v>
      </c>
      <c r="HF39" s="158" t="s">
        <v>128</v>
      </c>
      <c r="HG39" s="158" t="s">
        <v>128</v>
      </c>
      <c r="HH39" s="158" t="s">
        <v>128</v>
      </c>
      <c r="HI39" s="158" t="s">
        <v>128</v>
      </c>
      <c r="HJ39" s="158" t="s">
        <v>128</v>
      </c>
      <c r="HK39" s="158" t="s">
        <v>128</v>
      </c>
      <c r="HL39" s="158" t="s">
        <v>128</v>
      </c>
      <c r="HM39" s="158" t="s">
        <v>128</v>
      </c>
      <c r="HN39" s="158" t="s">
        <v>128</v>
      </c>
      <c r="HO39" s="158" t="s">
        <v>128</v>
      </c>
      <c r="HP39" s="158" t="s">
        <v>128</v>
      </c>
      <c r="HQ39" s="158" t="s">
        <v>128</v>
      </c>
      <c r="HR39" s="158" t="s">
        <v>128</v>
      </c>
      <c r="HS39" s="158" t="s">
        <v>128</v>
      </c>
      <c r="HT39" s="158" t="s">
        <v>128</v>
      </c>
      <c r="HU39" s="158" t="s">
        <v>128</v>
      </c>
      <c r="HV39" s="158" t="s">
        <v>128</v>
      </c>
      <c r="HW39" s="158" t="s">
        <v>128</v>
      </c>
      <c r="HX39" s="158" t="s">
        <v>128</v>
      </c>
      <c r="HY39" s="158" t="s">
        <v>128</v>
      </c>
      <c r="HZ39" s="158" t="s">
        <v>128</v>
      </c>
      <c r="IA39" s="158" t="s">
        <v>128</v>
      </c>
      <c r="IB39" s="158" t="s">
        <v>128</v>
      </c>
      <c r="IC39" s="158" t="s">
        <v>128</v>
      </c>
      <c r="ID39" s="158" t="s">
        <v>128</v>
      </c>
      <c r="IE39" s="158" t="s">
        <v>128</v>
      </c>
      <c r="IF39" s="158" t="s">
        <v>128</v>
      </c>
      <c r="IG39" s="158" t="s">
        <v>128</v>
      </c>
      <c r="IH39" s="158" t="s">
        <v>128</v>
      </c>
      <c r="II39" s="158" t="s">
        <v>128</v>
      </c>
      <c r="IJ39" s="158" t="s">
        <v>128</v>
      </c>
      <c r="IK39" s="158" t="s">
        <v>128</v>
      </c>
      <c r="IL39" s="158" t="s">
        <v>128</v>
      </c>
      <c r="IM39" s="158" t="s">
        <v>128</v>
      </c>
      <c r="IN39" s="158" t="s">
        <v>128</v>
      </c>
      <c r="IO39" s="158" t="s">
        <v>128</v>
      </c>
      <c r="IP39" s="158" t="s">
        <v>128</v>
      </c>
      <c r="IQ39" s="158" t="s">
        <v>128</v>
      </c>
      <c r="IR39" s="158" t="s">
        <v>128</v>
      </c>
      <c r="IS39" s="158" t="s">
        <v>128</v>
      </c>
      <c r="IT39" s="158" t="s">
        <v>128</v>
      </c>
      <c r="IU39" s="158" t="s">
        <v>128</v>
      </c>
      <c r="IV39" s="158" t="s">
        <v>128</v>
      </c>
      <c r="IW39" s="158" t="s">
        <v>128</v>
      </c>
      <c r="IX39" s="158" t="s">
        <v>128</v>
      </c>
      <c r="IY39" s="158" t="s">
        <v>128</v>
      </c>
      <c r="IZ39" s="158" t="s">
        <v>128</v>
      </c>
      <c r="JA39" s="158" t="s">
        <v>128</v>
      </c>
      <c r="JB39" s="158" t="s">
        <v>128</v>
      </c>
      <c r="JC39" s="158" t="s">
        <v>128</v>
      </c>
      <c r="JD39" s="158" t="s">
        <v>128</v>
      </c>
      <c r="JE39" s="158" t="s">
        <v>128</v>
      </c>
      <c r="JF39" s="158" t="s">
        <v>128</v>
      </c>
      <c r="JG39" s="158" t="s">
        <v>128</v>
      </c>
      <c r="JH39" s="158" t="s">
        <v>128</v>
      </c>
      <c r="JI39" s="158" t="s">
        <v>128</v>
      </c>
      <c r="JJ39" s="158" t="s">
        <v>128</v>
      </c>
      <c r="JK39" s="158" t="s">
        <v>128</v>
      </c>
      <c r="JL39" s="158" t="s">
        <v>128</v>
      </c>
      <c r="JM39" s="158" t="s">
        <v>128</v>
      </c>
      <c r="JN39" s="158" t="s">
        <v>128</v>
      </c>
      <c r="JO39" s="158" t="s">
        <v>128</v>
      </c>
      <c r="JP39" s="158" t="s">
        <v>128</v>
      </c>
      <c r="JQ39" s="158" t="s">
        <v>128</v>
      </c>
      <c r="JR39" s="158" t="s">
        <v>128</v>
      </c>
      <c r="JS39" s="158" t="s">
        <v>128</v>
      </c>
      <c r="JT39" s="158" t="s">
        <v>128</v>
      </c>
      <c r="JU39" s="158" t="s">
        <v>128</v>
      </c>
      <c r="JV39" s="158" t="s">
        <v>128</v>
      </c>
      <c r="JW39" s="158" t="s">
        <v>128</v>
      </c>
      <c r="JX39" s="158" t="s">
        <v>128</v>
      </c>
      <c r="JY39" s="158" t="s">
        <v>128</v>
      </c>
      <c r="JZ39" s="158" t="s">
        <v>128</v>
      </c>
      <c r="KA39" s="158" t="s">
        <v>128</v>
      </c>
      <c r="KB39" s="158" t="s">
        <v>128</v>
      </c>
      <c r="KC39" s="158" t="s">
        <v>128</v>
      </c>
      <c r="KD39" s="158" t="s">
        <v>128</v>
      </c>
      <c r="KE39" s="158" t="s">
        <v>128</v>
      </c>
      <c r="KF39" s="158" t="s">
        <v>128</v>
      </c>
      <c r="KG39" s="158" t="s">
        <v>128</v>
      </c>
      <c r="KH39" s="158" t="s">
        <v>128</v>
      </c>
      <c r="KI39" s="158" t="s">
        <v>128</v>
      </c>
      <c r="KJ39" s="158" t="s">
        <v>128</v>
      </c>
      <c r="KK39" s="158" t="s">
        <v>128</v>
      </c>
      <c r="KL39" s="158" t="s">
        <v>128</v>
      </c>
      <c r="KM39" s="158" t="s">
        <v>128</v>
      </c>
      <c r="KN39" s="158" t="s">
        <v>128</v>
      </c>
      <c r="KO39" s="158" t="s">
        <v>128</v>
      </c>
      <c r="KP39" s="158" t="s">
        <v>128</v>
      </c>
      <c r="KQ39" s="158" t="s">
        <v>128</v>
      </c>
      <c r="KR39" s="158" t="s">
        <v>128</v>
      </c>
      <c r="KS39" s="158" t="s">
        <v>128</v>
      </c>
      <c r="KT39" s="158" t="s">
        <v>128</v>
      </c>
      <c r="KU39" s="158" t="s">
        <v>128</v>
      </c>
      <c r="KV39" s="158" t="s">
        <v>128</v>
      </c>
      <c r="KW39" s="158" t="s">
        <v>128</v>
      </c>
      <c r="KX39" s="158" t="s">
        <v>128</v>
      </c>
      <c r="KY39" s="158" t="s">
        <v>128</v>
      </c>
      <c r="KZ39" s="158" t="s">
        <v>128</v>
      </c>
      <c r="LA39" s="158" t="s">
        <v>128</v>
      </c>
      <c r="LB39" s="158" t="s">
        <v>128</v>
      </c>
      <c r="LC39" s="158" t="s">
        <v>128</v>
      </c>
      <c r="LD39" s="158" t="s">
        <v>128</v>
      </c>
      <c r="LE39" s="158" t="s">
        <v>128</v>
      </c>
      <c r="LF39" s="158" t="s">
        <v>128</v>
      </c>
      <c r="LG39" s="158" t="s">
        <v>128</v>
      </c>
      <c r="LH39" s="158" t="s">
        <v>128</v>
      </c>
      <c r="LI39" s="158" t="s">
        <v>128</v>
      </c>
      <c r="LJ39" s="158" t="s">
        <v>128</v>
      </c>
      <c r="LK39" s="158" t="s">
        <v>128</v>
      </c>
      <c r="LL39" s="158" t="s">
        <v>128</v>
      </c>
      <c r="LM39" s="158" t="s">
        <v>128</v>
      </c>
      <c r="LN39" s="158" t="s">
        <v>128</v>
      </c>
      <c r="LO39" s="158" t="s">
        <v>128</v>
      </c>
      <c r="LP39" s="158" t="s">
        <v>128</v>
      </c>
      <c r="LQ39" s="158" t="s">
        <v>128</v>
      </c>
      <c r="LR39" s="158" t="s">
        <v>128</v>
      </c>
      <c r="LS39" s="158" t="s">
        <v>128</v>
      </c>
      <c r="LT39" s="158" t="s">
        <v>128</v>
      </c>
      <c r="LU39" s="158" t="s">
        <v>128</v>
      </c>
      <c r="LV39" s="158" t="s">
        <v>128</v>
      </c>
      <c r="LW39" s="158" t="s">
        <v>128</v>
      </c>
      <c r="LX39" s="158" t="s">
        <v>128</v>
      </c>
      <c r="LY39" s="158" t="s">
        <v>128</v>
      </c>
      <c r="LZ39" s="158" t="s">
        <v>128</v>
      </c>
      <c r="MA39" s="158" t="s">
        <v>128</v>
      </c>
      <c r="MB39" s="158" t="s">
        <v>128</v>
      </c>
      <c r="MC39" s="158" t="s">
        <v>128</v>
      </c>
      <c r="MD39" s="158" t="s">
        <v>128</v>
      </c>
      <c r="ME39" s="158" t="s">
        <v>128</v>
      </c>
      <c r="MF39" s="158" t="s">
        <v>128</v>
      </c>
      <c r="MG39" s="158" t="s">
        <v>128</v>
      </c>
      <c r="MH39" s="158" t="s">
        <v>128</v>
      </c>
      <c r="MI39" s="158" t="s">
        <v>128</v>
      </c>
      <c r="MJ39" s="158" t="s">
        <v>128</v>
      </c>
      <c r="MK39" s="158" t="s">
        <v>128</v>
      </c>
      <c r="ML39" s="158" t="s">
        <v>128</v>
      </c>
      <c r="MM39" s="158" t="s">
        <v>128</v>
      </c>
      <c r="MN39" s="158" t="s">
        <v>128</v>
      </c>
      <c r="MO39" s="158" t="s">
        <v>128</v>
      </c>
      <c r="MP39" s="158" t="s">
        <v>128</v>
      </c>
      <c r="MQ39" s="158" t="s">
        <v>128</v>
      </c>
      <c r="MR39" s="158" t="s">
        <v>128</v>
      </c>
      <c r="MS39" s="158" t="s">
        <v>128</v>
      </c>
      <c r="MT39" s="158" t="s">
        <v>128</v>
      </c>
      <c r="MU39" s="158" t="s">
        <v>128</v>
      </c>
      <c r="MV39" s="158" t="s">
        <v>128</v>
      </c>
      <c r="MW39" s="158" t="s">
        <v>128</v>
      </c>
      <c r="MX39" s="158" t="s">
        <v>128</v>
      </c>
      <c r="MY39" s="158" t="s">
        <v>128</v>
      </c>
      <c r="MZ39" s="158" t="s">
        <v>128</v>
      </c>
      <c r="NA39" s="158" t="s">
        <v>128</v>
      </c>
      <c r="NB39" s="158" t="s">
        <v>128</v>
      </c>
      <c r="NC39" s="158" t="s">
        <v>128</v>
      </c>
      <c r="ND39" s="158" t="s">
        <v>128</v>
      </c>
      <c r="NE39" s="158" t="s">
        <v>128</v>
      </c>
      <c r="NF39" s="158" t="s">
        <v>128</v>
      </c>
      <c r="NG39" s="158" t="s">
        <v>128</v>
      </c>
      <c r="NH39" s="158" t="s">
        <v>128</v>
      </c>
      <c r="NI39" s="158" t="s">
        <v>128</v>
      </c>
      <c r="NJ39" s="158" t="s">
        <v>128</v>
      </c>
      <c r="NK39" s="158" t="s">
        <v>128</v>
      </c>
      <c r="NL39" s="158" t="s">
        <v>128</v>
      </c>
      <c r="NM39" s="158" t="s">
        <v>128</v>
      </c>
      <c r="NN39" s="158" t="s">
        <v>128</v>
      </c>
      <c r="NO39" s="158" t="s">
        <v>128</v>
      </c>
      <c r="NP39" s="158" t="s">
        <v>128</v>
      </c>
      <c r="NQ39" s="158" t="s">
        <v>128</v>
      </c>
      <c r="NR39" s="158" t="s">
        <v>128</v>
      </c>
      <c r="NS39" s="158" t="s">
        <v>128</v>
      </c>
      <c r="NT39" s="158" t="s">
        <v>128</v>
      </c>
      <c r="NU39" s="158" t="s">
        <v>128</v>
      </c>
      <c r="NV39" s="158" t="s">
        <v>128</v>
      </c>
      <c r="NW39" s="158" t="s">
        <v>128</v>
      </c>
      <c r="NX39" s="158" t="s">
        <v>128</v>
      </c>
      <c r="NY39" s="158" t="s">
        <v>128</v>
      </c>
      <c r="NZ39" s="158" t="s">
        <v>128</v>
      </c>
      <c r="OA39" s="158" t="s">
        <v>128</v>
      </c>
      <c r="OB39" s="158" t="s">
        <v>128</v>
      </c>
      <c r="OC39" s="158" t="s">
        <v>128</v>
      </c>
      <c r="OD39" s="158" t="s">
        <v>128</v>
      </c>
      <c r="OE39" s="170" t="s">
        <v>128</v>
      </c>
      <c r="OF39" s="181"/>
      <c r="OG39" s="174">
        <f t="shared" si="9"/>
        <v>17.899999999999999</v>
      </c>
      <c r="OH39" s="66" t="str">
        <f t="shared" si="10"/>
        <v>kg/GJ delivered</v>
      </c>
      <c r="OI39" s="126">
        <f t="shared" si="11"/>
        <v>0.19</v>
      </c>
      <c r="OJ39" s="66" t="str">
        <f t="shared" si="12"/>
        <v>kg/GJ delivered</v>
      </c>
      <c r="OK39" s="66" t="str">
        <f t="shared" si="13"/>
        <v/>
      </c>
      <c r="OL39" s="66" t="str">
        <f t="shared" si="14"/>
        <v/>
      </c>
      <c r="OM39" s="159">
        <f t="shared" si="15"/>
        <v>345</v>
      </c>
      <c r="ON39" s="66" t="str">
        <f t="shared" si="16"/>
        <v>kg/GJ delivered</v>
      </c>
      <c r="OO39" s="126">
        <f t="shared" si="17"/>
        <v>0.6</v>
      </c>
      <c r="OP39" s="66" t="str">
        <f t="shared" si="18"/>
        <v>kg/GJ delivered</v>
      </c>
      <c r="OQ39" s="118">
        <f t="shared" si="19"/>
        <v>3.3</v>
      </c>
      <c r="OR39" s="66" t="str">
        <f t="shared" si="20"/>
        <v>kg/GJ delivered</v>
      </c>
      <c r="OS39" s="66" t="str">
        <f t="shared" si="21"/>
        <v/>
      </c>
      <c r="OT39" s="66" t="str">
        <f t="shared" si="22"/>
        <v/>
      </c>
      <c r="OU39" s="66" t="str">
        <f t="shared" si="23"/>
        <v/>
      </c>
      <c r="OV39" s="66" t="str">
        <f t="shared" si="24"/>
        <v/>
      </c>
      <c r="OW39" s="66" t="str">
        <f t="shared" si="25"/>
        <v/>
      </c>
      <c r="OX39" s="66" t="str">
        <f t="shared" si="26"/>
        <v/>
      </c>
      <c r="OY39" s="66" t="str">
        <f t="shared" si="27"/>
        <v/>
      </c>
      <c r="OZ39" s="66" t="str">
        <f t="shared" si="28"/>
        <v/>
      </c>
      <c r="PA39" s="66" t="str">
        <f t="shared" si="29"/>
        <v/>
      </c>
      <c r="PB39" s="66" t="str">
        <f t="shared" si="30"/>
        <v/>
      </c>
      <c r="PC39" s="66" t="str">
        <f t="shared" si="31"/>
        <v/>
      </c>
      <c r="PD39" s="66" t="str">
        <f t="shared" si="32"/>
        <v/>
      </c>
      <c r="PE39" s="66" t="str">
        <f t="shared" si="33"/>
        <v/>
      </c>
      <c r="PF39" s="66" t="str">
        <f t="shared" si="34"/>
        <v/>
      </c>
      <c r="PG39" s="66" t="str">
        <f t="shared" si="35"/>
        <v/>
      </c>
      <c r="PH39" s="66" t="str">
        <f t="shared" si="36"/>
        <v/>
      </c>
      <c r="PI39" s="66" t="str">
        <f t="shared" si="37"/>
        <v/>
      </c>
      <c r="PJ39" s="66" t="str">
        <f t="shared" si="38"/>
        <v/>
      </c>
      <c r="PK39" s="66" t="str">
        <f t="shared" si="39"/>
        <v/>
      </c>
      <c r="PL39" s="66" t="str">
        <f t="shared" si="40"/>
        <v/>
      </c>
      <c r="PM39" s="66" t="str">
        <f t="shared" si="41"/>
        <v/>
      </c>
      <c r="PN39" s="66" t="str">
        <f t="shared" si="42"/>
        <v/>
      </c>
      <c r="PO39" s="66" t="str">
        <f t="shared" si="43"/>
        <v/>
      </c>
      <c r="PP39" s="66" t="str">
        <f t="shared" si="44"/>
        <v/>
      </c>
      <c r="PQ39" s="66" t="str">
        <f t="shared" si="45"/>
        <v/>
      </c>
      <c r="PR39" s="66" t="str">
        <f t="shared" si="46"/>
        <v/>
      </c>
      <c r="PS39" s="66" t="str">
        <f t="shared" si="47"/>
        <v/>
      </c>
      <c r="PT39" s="66" t="str">
        <f t="shared" si="48"/>
        <v/>
      </c>
      <c r="PU39" s="66" t="str">
        <f t="shared" si="49"/>
        <v/>
      </c>
      <c r="PV39" s="66" t="str">
        <f t="shared" si="50"/>
        <v/>
      </c>
      <c r="PW39" s="66" t="str">
        <f t="shared" si="51"/>
        <v/>
      </c>
      <c r="PX39" s="66" t="str">
        <f t="shared" si="52"/>
        <v/>
      </c>
      <c r="PY39" s="66" t="str">
        <f t="shared" si="53"/>
        <v/>
      </c>
      <c r="PZ39" s="66" t="str">
        <f t="shared" si="54"/>
        <v/>
      </c>
      <c r="QA39" s="66" t="str">
        <f t="shared" si="55"/>
        <v/>
      </c>
      <c r="QB39" s="66" t="str">
        <f t="shared" si="56"/>
        <v/>
      </c>
      <c r="QC39" s="66" t="str">
        <f t="shared" si="57"/>
        <v/>
      </c>
      <c r="QD39" s="66" t="str">
        <f t="shared" si="58"/>
        <v/>
      </c>
      <c r="QE39" s="66" t="str">
        <f t="shared" si="59"/>
        <v/>
      </c>
      <c r="QF39" s="66" t="str">
        <f t="shared" si="60"/>
        <v/>
      </c>
      <c r="QG39" s="66" t="str">
        <f t="shared" si="61"/>
        <v/>
      </c>
      <c r="QH39" s="66" t="str">
        <f t="shared" si="62"/>
        <v/>
      </c>
      <c r="QI39" s="66" t="str">
        <f t="shared" si="63"/>
        <v/>
      </c>
      <c r="QJ39" s="66" t="str">
        <f t="shared" si="64"/>
        <v/>
      </c>
      <c r="QK39" s="66" t="str">
        <f t="shared" si="65"/>
        <v/>
      </c>
      <c r="QL39" s="66" t="str">
        <f t="shared" si="66"/>
        <v/>
      </c>
      <c r="QM39" s="66" t="str">
        <f t="shared" si="67"/>
        <v/>
      </c>
      <c r="QN39" s="66" t="str">
        <f t="shared" si="68"/>
        <v/>
      </c>
      <c r="QO39" s="66" t="str">
        <f t="shared" si="69"/>
        <v/>
      </c>
      <c r="QP39" s="66" t="str">
        <f t="shared" si="70"/>
        <v/>
      </c>
      <c r="QQ39" s="66" t="str">
        <f t="shared" si="71"/>
        <v/>
      </c>
      <c r="QR39" s="66" t="str">
        <f t="shared" si="72"/>
        <v/>
      </c>
      <c r="QS39" s="66" t="str">
        <f t="shared" si="73"/>
        <v/>
      </c>
      <c r="QT39" s="66" t="str">
        <f t="shared" si="74"/>
        <v/>
      </c>
      <c r="QU39" s="66" t="str">
        <f t="shared" si="75"/>
        <v/>
      </c>
      <c r="QV39" s="66" t="str">
        <f t="shared" si="76"/>
        <v/>
      </c>
      <c r="QW39" s="66" t="str">
        <f t="shared" si="77"/>
        <v/>
      </c>
      <c r="QX39" s="66" t="str">
        <f t="shared" si="78"/>
        <v/>
      </c>
      <c r="QY39" s="66" t="str">
        <f t="shared" si="79"/>
        <v/>
      </c>
      <c r="QZ39" s="66" t="str">
        <f t="shared" si="80"/>
        <v/>
      </c>
      <c r="RA39" s="66" t="str">
        <f t="shared" si="81"/>
        <v/>
      </c>
      <c r="RB39" s="66" t="str">
        <f t="shared" si="82"/>
        <v/>
      </c>
      <c r="RC39" s="66" t="str">
        <f t="shared" si="83"/>
        <v/>
      </c>
      <c r="RD39" s="66" t="str">
        <f t="shared" si="84"/>
        <v/>
      </c>
      <c r="RE39" s="66" t="str">
        <f t="shared" si="85"/>
        <v/>
      </c>
      <c r="RF39" s="66" t="str">
        <f t="shared" si="86"/>
        <v/>
      </c>
      <c r="RG39" s="66" t="str">
        <f t="shared" si="87"/>
        <v/>
      </c>
      <c r="RH39" s="66" t="str">
        <f t="shared" si="88"/>
        <v/>
      </c>
      <c r="RI39" s="66" t="str">
        <f t="shared" si="89"/>
        <v/>
      </c>
      <c r="RJ39" s="66" t="str">
        <f t="shared" si="90"/>
        <v/>
      </c>
      <c r="RK39" s="66" t="str">
        <f t="shared" si="91"/>
        <v/>
      </c>
      <c r="RL39" s="66" t="str">
        <f t="shared" si="92"/>
        <v/>
      </c>
      <c r="RM39" s="66" t="str">
        <f t="shared" si="93"/>
        <v/>
      </c>
      <c r="RN39" s="66" t="str">
        <f t="shared" si="94"/>
        <v/>
      </c>
      <c r="RO39" s="66" t="str">
        <f t="shared" si="95"/>
        <v/>
      </c>
      <c r="RP39" s="66" t="str">
        <f t="shared" si="96"/>
        <v/>
      </c>
      <c r="RQ39" s="66" t="str">
        <f t="shared" si="97"/>
        <v/>
      </c>
      <c r="RR39" s="66" t="str">
        <f t="shared" si="98"/>
        <v/>
      </c>
      <c r="RS39" s="66" t="str">
        <f t="shared" si="99"/>
        <v/>
      </c>
      <c r="RT39" s="66" t="str">
        <f t="shared" si="100"/>
        <v/>
      </c>
      <c r="RU39" s="66" t="str">
        <f t="shared" si="101"/>
        <v/>
      </c>
      <c r="RV39" s="66" t="str">
        <f t="shared" si="102"/>
        <v/>
      </c>
      <c r="RW39" s="66" t="str">
        <f t="shared" si="103"/>
        <v/>
      </c>
      <c r="RX39" s="66" t="str">
        <f t="shared" si="104"/>
        <v/>
      </c>
      <c r="RY39" s="66" t="str">
        <f t="shared" si="105"/>
        <v/>
      </c>
      <c r="RZ39" s="66" t="str">
        <f t="shared" si="106"/>
        <v/>
      </c>
      <c r="SA39" s="66" t="str">
        <f t="shared" si="107"/>
        <v/>
      </c>
      <c r="SB39" s="66" t="str">
        <f t="shared" si="108"/>
        <v/>
      </c>
      <c r="SC39" s="66" t="str">
        <f t="shared" si="109"/>
        <v/>
      </c>
      <c r="SD39" s="66" t="str">
        <f t="shared" si="110"/>
        <v/>
      </c>
      <c r="SE39" s="66" t="str">
        <f t="shared" si="111"/>
        <v/>
      </c>
      <c r="SF39" s="66" t="str">
        <f t="shared" si="112"/>
        <v/>
      </c>
      <c r="SG39" s="66" t="str">
        <f t="shared" si="113"/>
        <v/>
      </c>
      <c r="SH39" s="66" t="str">
        <f t="shared" si="114"/>
        <v/>
      </c>
      <c r="SI39" s="66" t="str">
        <f t="shared" si="115"/>
        <v/>
      </c>
      <c r="SJ39" s="66" t="str">
        <f t="shared" si="116"/>
        <v/>
      </c>
      <c r="SK39" s="66" t="str">
        <f t="shared" si="117"/>
        <v/>
      </c>
      <c r="SL39" s="66" t="str">
        <f t="shared" si="118"/>
        <v/>
      </c>
      <c r="SM39" s="66" t="str">
        <f t="shared" si="119"/>
        <v/>
      </c>
      <c r="SN39" s="66" t="str">
        <f t="shared" si="120"/>
        <v/>
      </c>
      <c r="SO39" s="66" t="str">
        <f t="shared" si="121"/>
        <v/>
      </c>
      <c r="SP39" s="66" t="str">
        <f t="shared" si="122"/>
        <v/>
      </c>
      <c r="SQ39" s="66" t="str">
        <f t="shared" si="123"/>
        <v/>
      </c>
      <c r="SR39" s="66" t="str">
        <f t="shared" si="124"/>
        <v/>
      </c>
      <c r="SS39" s="66" t="str">
        <f t="shared" si="125"/>
        <v/>
      </c>
      <c r="ST39" s="66" t="str">
        <f t="shared" si="126"/>
        <v/>
      </c>
      <c r="SU39" s="66" t="str">
        <f t="shared" si="127"/>
        <v/>
      </c>
      <c r="SV39" s="66" t="str">
        <f t="shared" si="128"/>
        <v/>
      </c>
      <c r="SW39" s="66" t="str">
        <f t="shared" si="129"/>
        <v/>
      </c>
      <c r="SX39" s="66" t="str">
        <f t="shared" si="130"/>
        <v/>
      </c>
      <c r="SY39" s="66" t="str">
        <f t="shared" si="131"/>
        <v/>
      </c>
      <c r="SZ39" s="66" t="str">
        <f t="shared" si="132"/>
        <v/>
      </c>
      <c r="TA39" s="66" t="str">
        <f t="shared" si="133"/>
        <v/>
      </c>
      <c r="TB39" s="66" t="str">
        <f t="shared" si="134"/>
        <v/>
      </c>
      <c r="TC39" s="66" t="str">
        <f t="shared" si="135"/>
        <v/>
      </c>
      <c r="TD39" s="66" t="str">
        <f t="shared" si="136"/>
        <v/>
      </c>
      <c r="TE39" s="66" t="str">
        <f t="shared" si="137"/>
        <v/>
      </c>
      <c r="TF39" s="66" t="str">
        <f t="shared" si="138"/>
        <v/>
      </c>
      <c r="TG39" s="66" t="str">
        <f t="shared" si="139"/>
        <v/>
      </c>
      <c r="TH39" s="66" t="str">
        <f t="shared" si="140"/>
        <v/>
      </c>
      <c r="TI39" s="66" t="str">
        <f t="shared" si="141"/>
        <v/>
      </c>
      <c r="TJ39" s="66" t="str">
        <f t="shared" si="142"/>
        <v/>
      </c>
      <c r="TK39" s="66" t="str">
        <f t="shared" si="143"/>
        <v/>
      </c>
      <c r="TL39" s="66" t="str">
        <f t="shared" si="144"/>
        <v/>
      </c>
      <c r="TM39" s="66" t="str">
        <f t="shared" si="145"/>
        <v/>
      </c>
      <c r="TN39" s="66" t="str">
        <f t="shared" si="146"/>
        <v/>
      </c>
      <c r="TO39" s="66" t="str">
        <f t="shared" si="147"/>
        <v/>
      </c>
      <c r="TP39" s="66" t="str">
        <f t="shared" si="148"/>
        <v/>
      </c>
      <c r="TQ39" s="66" t="str">
        <f t="shared" si="149"/>
        <v/>
      </c>
      <c r="TR39" s="66" t="str">
        <f t="shared" si="150"/>
        <v/>
      </c>
      <c r="TS39" s="66" t="str">
        <f t="shared" si="151"/>
        <v/>
      </c>
      <c r="TT39" s="66" t="str">
        <f t="shared" si="152"/>
        <v/>
      </c>
      <c r="TU39" s="66" t="str">
        <f t="shared" si="153"/>
        <v/>
      </c>
      <c r="TV39" s="66" t="str">
        <f t="shared" si="154"/>
        <v/>
      </c>
      <c r="TW39" s="66" t="str">
        <f t="shared" si="155"/>
        <v/>
      </c>
      <c r="TX39" s="66" t="str">
        <f t="shared" si="156"/>
        <v/>
      </c>
      <c r="TY39" s="66" t="str">
        <f t="shared" si="157"/>
        <v/>
      </c>
      <c r="TZ39" s="66" t="str">
        <f t="shared" si="158"/>
        <v/>
      </c>
      <c r="UA39" s="66" t="str">
        <f t="shared" si="159"/>
        <v/>
      </c>
      <c r="UB39" s="66" t="str">
        <f t="shared" si="160"/>
        <v/>
      </c>
      <c r="UC39" s="66" t="str">
        <f t="shared" si="161"/>
        <v/>
      </c>
      <c r="UD39" s="66" t="str">
        <f t="shared" si="162"/>
        <v/>
      </c>
      <c r="UE39" s="66" t="str">
        <f t="shared" si="163"/>
        <v/>
      </c>
      <c r="UF39" s="66" t="str">
        <f t="shared" si="164"/>
        <v/>
      </c>
      <c r="UG39" s="66" t="str">
        <f t="shared" si="165"/>
        <v/>
      </c>
      <c r="UH39" s="66" t="str">
        <f t="shared" si="166"/>
        <v/>
      </c>
      <c r="UI39" s="66" t="str">
        <f t="shared" si="167"/>
        <v/>
      </c>
      <c r="UJ39" s="66" t="str">
        <f t="shared" si="168"/>
        <v/>
      </c>
      <c r="UK39" s="66" t="str">
        <f t="shared" si="169"/>
        <v/>
      </c>
      <c r="UL39" s="66" t="str">
        <f t="shared" si="170"/>
        <v/>
      </c>
      <c r="UM39" s="66" t="str">
        <f t="shared" si="171"/>
        <v/>
      </c>
      <c r="UN39" s="66" t="str">
        <f t="shared" si="172"/>
        <v/>
      </c>
      <c r="UO39" s="66" t="str">
        <f t="shared" si="173"/>
        <v/>
      </c>
      <c r="UP39" s="66" t="str">
        <f t="shared" si="174"/>
        <v/>
      </c>
      <c r="UQ39" s="66" t="str">
        <f t="shared" si="175"/>
        <v/>
      </c>
      <c r="UR39" s="66" t="str">
        <f t="shared" si="176"/>
        <v/>
      </c>
      <c r="US39" s="66" t="str">
        <f t="shared" si="177"/>
        <v/>
      </c>
      <c r="UT39" s="66" t="str">
        <f t="shared" si="178"/>
        <v/>
      </c>
      <c r="UU39" s="66" t="str">
        <f t="shared" si="179"/>
        <v/>
      </c>
      <c r="UV39" s="66" t="str">
        <f t="shared" si="180"/>
        <v/>
      </c>
      <c r="UW39" s="66" t="str">
        <f t="shared" si="181"/>
        <v/>
      </c>
      <c r="UX39" s="66" t="str">
        <f t="shared" si="182"/>
        <v/>
      </c>
      <c r="UY39" s="66" t="str">
        <f t="shared" si="183"/>
        <v/>
      </c>
      <c r="UZ39" s="66" t="str">
        <f t="shared" si="184"/>
        <v/>
      </c>
      <c r="VA39" s="66" t="str">
        <f t="shared" si="185"/>
        <v/>
      </c>
      <c r="VB39" s="66" t="str">
        <f t="shared" si="186"/>
        <v/>
      </c>
      <c r="VC39" s="66" t="str">
        <f t="shared" si="187"/>
        <v/>
      </c>
      <c r="VD39" s="66" t="str">
        <f t="shared" si="188"/>
        <v/>
      </c>
      <c r="VE39" s="66" t="str">
        <f t="shared" si="189"/>
        <v/>
      </c>
      <c r="VF39" s="66" t="str">
        <f t="shared" si="190"/>
        <v/>
      </c>
      <c r="VG39" s="66" t="str">
        <f t="shared" si="191"/>
        <v/>
      </c>
      <c r="VH39" s="66" t="str">
        <f t="shared" si="192"/>
        <v/>
      </c>
      <c r="VI39" s="66" t="str">
        <f t="shared" si="193"/>
        <v/>
      </c>
      <c r="VJ39" s="66" t="str">
        <f t="shared" si="194"/>
        <v/>
      </c>
      <c r="VK39" s="66" t="str">
        <f t="shared" si="195"/>
        <v/>
      </c>
      <c r="VL39" s="66" t="str">
        <f t="shared" si="196"/>
        <v/>
      </c>
      <c r="VM39" s="66" t="str">
        <f t="shared" si="197"/>
        <v/>
      </c>
      <c r="VN39" s="66" t="str">
        <f t="shared" si="198"/>
        <v/>
      </c>
      <c r="VO39" s="66" t="str">
        <f t="shared" si="199"/>
        <v/>
      </c>
      <c r="VP39" s="66" t="str">
        <f t="shared" si="200"/>
        <v/>
      </c>
      <c r="VQ39" s="66" t="str">
        <f t="shared" si="201"/>
        <v/>
      </c>
      <c r="VR39" s="66" t="str">
        <f t="shared" si="202"/>
        <v/>
      </c>
      <c r="VS39" s="66" t="str">
        <f t="shared" si="203"/>
        <v/>
      </c>
      <c r="VT39" s="66" t="str">
        <f t="shared" si="204"/>
        <v/>
      </c>
      <c r="VU39" s="66" t="str">
        <f t="shared" si="205"/>
        <v/>
      </c>
      <c r="VV39" s="66" t="str">
        <f t="shared" si="206"/>
        <v/>
      </c>
      <c r="VW39" s="66" t="str">
        <f t="shared" si="207"/>
        <v/>
      </c>
      <c r="VX39" s="66" t="str">
        <f t="shared" si="208"/>
        <v/>
      </c>
      <c r="VY39" s="66" t="str">
        <f t="shared" si="209"/>
        <v/>
      </c>
      <c r="VZ39" s="66" t="str">
        <f t="shared" si="210"/>
        <v/>
      </c>
      <c r="WA39" s="66" t="str">
        <f t="shared" si="211"/>
        <v/>
      </c>
      <c r="WB39" s="66" t="str">
        <f t="shared" si="212"/>
        <v/>
      </c>
      <c r="WC39" s="66" t="str">
        <f t="shared" si="213"/>
        <v/>
      </c>
      <c r="WD39" s="66" t="str">
        <f t="shared" si="214"/>
        <v/>
      </c>
      <c r="WE39" s="66" t="str">
        <f t="shared" si="215"/>
        <v/>
      </c>
      <c r="WF39" s="66" t="str">
        <f t="shared" si="216"/>
        <v/>
      </c>
      <c r="WG39" s="66" t="str">
        <f t="shared" si="217"/>
        <v/>
      </c>
      <c r="WH39" s="66" t="str">
        <f t="shared" si="218"/>
        <v/>
      </c>
      <c r="WI39" s="66" t="str">
        <f t="shared" si="219"/>
        <v/>
      </c>
      <c r="WJ39" s="66" t="str">
        <f t="shared" si="220"/>
        <v/>
      </c>
      <c r="WK39" s="66" t="str">
        <f t="shared" si="221"/>
        <v/>
      </c>
      <c r="WL39" s="66" t="str">
        <f t="shared" si="222"/>
        <v/>
      </c>
      <c r="WM39" s="66" t="str">
        <f t="shared" si="223"/>
        <v/>
      </c>
      <c r="WN39" s="66" t="str">
        <f t="shared" si="224"/>
        <v/>
      </c>
      <c r="WO39" s="66" t="str">
        <f t="shared" si="225"/>
        <v/>
      </c>
      <c r="WP39" s="66" t="str">
        <f t="shared" si="226"/>
        <v/>
      </c>
      <c r="WQ39" s="66" t="str">
        <f t="shared" si="227"/>
        <v/>
      </c>
      <c r="WR39" s="66" t="str">
        <f t="shared" si="228"/>
        <v/>
      </c>
      <c r="WS39" s="66" t="str">
        <f t="shared" si="229"/>
        <v/>
      </c>
      <c r="WT39" s="66" t="str">
        <f t="shared" si="230"/>
        <v/>
      </c>
      <c r="WU39" s="66" t="str">
        <f t="shared" si="231"/>
        <v/>
      </c>
      <c r="WV39" s="66" t="str">
        <f t="shared" si="232"/>
        <v/>
      </c>
      <c r="WW39" s="66" t="str">
        <f t="shared" si="233"/>
        <v/>
      </c>
      <c r="WX39" s="66" t="str">
        <f t="shared" si="234"/>
        <v/>
      </c>
      <c r="WY39" s="66" t="str">
        <f t="shared" si="235"/>
        <v/>
      </c>
      <c r="WZ39" s="66" t="str">
        <f t="shared" si="236"/>
        <v/>
      </c>
      <c r="XA39" s="66" t="str">
        <f t="shared" si="237"/>
        <v/>
      </c>
      <c r="XB39" s="66" t="str">
        <f t="shared" si="238"/>
        <v/>
      </c>
      <c r="XC39" s="66" t="str">
        <f t="shared" si="239"/>
        <v/>
      </c>
      <c r="XD39" s="66" t="str">
        <f t="shared" si="240"/>
        <v/>
      </c>
      <c r="XE39" s="66" t="str">
        <f t="shared" si="241"/>
        <v/>
      </c>
      <c r="XF39" s="66" t="str">
        <f t="shared" si="242"/>
        <v/>
      </c>
      <c r="XG39" s="66" t="str">
        <f t="shared" si="243"/>
        <v/>
      </c>
      <c r="XH39" s="66" t="str">
        <f t="shared" si="244"/>
        <v/>
      </c>
      <c r="XI39" s="66" t="str">
        <f t="shared" si="245"/>
        <v/>
      </c>
      <c r="XJ39" s="66" t="str">
        <f t="shared" si="246"/>
        <v/>
      </c>
      <c r="XK39" s="66" t="str">
        <f t="shared" si="247"/>
        <v/>
      </c>
      <c r="XL39" s="66" t="str">
        <f t="shared" si="248"/>
        <v/>
      </c>
      <c r="XM39" s="66" t="str">
        <f t="shared" si="249"/>
        <v/>
      </c>
      <c r="XN39" s="66" t="str">
        <f t="shared" si="250"/>
        <v/>
      </c>
      <c r="XO39" s="66" t="str">
        <f t="shared" si="251"/>
        <v/>
      </c>
      <c r="XP39" s="66" t="str">
        <f t="shared" si="252"/>
        <v/>
      </c>
      <c r="XQ39" s="66" t="str">
        <f t="shared" si="253"/>
        <v/>
      </c>
      <c r="XR39" s="66" t="str">
        <f t="shared" si="254"/>
        <v/>
      </c>
      <c r="XS39" s="66" t="str">
        <f t="shared" si="255"/>
        <v/>
      </c>
      <c r="XT39" s="66" t="str">
        <f t="shared" si="256"/>
        <v/>
      </c>
      <c r="XU39" s="66" t="str">
        <f t="shared" si="257"/>
        <v/>
      </c>
      <c r="XV39" s="66" t="str">
        <f t="shared" si="258"/>
        <v/>
      </c>
      <c r="XW39" s="66" t="str">
        <f t="shared" si="259"/>
        <v/>
      </c>
      <c r="XX39" s="66" t="str">
        <f t="shared" si="260"/>
        <v/>
      </c>
      <c r="XY39" s="66" t="str">
        <f t="shared" si="261"/>
        <v/>
      </c>
      <c r="XZ39" s="66" t="str">
        <f t="shared" si="262"/>
        <v/>
      </c>
      <c r="YA39" s="66" t="str">
        <f t="shared" si="263"/>
        <v/>
      </c>
      <c r="YB39" s="66" t="str">
        <f t="shared" si="264"/>
        <v/>
      </c>
      <c r="YC39" s="66" t="str">
        <f t="shared" si="265"/>
        <v/>
      </c>
      <c r="YD39" s="66" t="str">
        <f t="shared" si="266"/>
        <v/>
      </c>
      <c r="YE39" s="66" t="str">
        <f t="shared" si="267"/>
        <v/>
      </c>
      <c r="YF39" s="66" t="str">
        <f t="shared" si="268"/>
        <v/>
      </c>
      <c r="YG39" s="66" t="str">
        <f t="shared" si="269"/>
        <v/>
      </c>
      <c r="YH39" s="66" t="str">
        <f t="shared" si="270"/>
        <v/>
      </c>
      <c r="YI39" s="66" t="str">
        <f t="shared" si="271"/>
        <v/>
      </c>
      <c r="YJ39" s="66" t="str">
        <f t="shared" si="272"/>
        <v/>
      </c>
      <c r="YK39" s="66" t="str">
        <f t="shared" si="273"/>
        <v/>
      </c>
      <c r="YL39" s="66" t="str">
        <f t="shared" si="274"/>
        <v/>
      </c>
      <c r="YM39" s="66" t="str">
        <f t="shared" si="275"/>
        <v/>
      </c>
      <c r="YN39" s="66" t="str">
        <f t="shared" si="276"/>
        <v/>
      </c>
      <c r="YO39" s="66" t="str">
        <f t="shared" si="277"/>
        <v/>
      </c>
      <c r="YP39" s="66" t="str">
        <f t="shared" si="278"/>
        <v/>
      </c>
      <c r="YQ39" s="66" t="str">
        <f t="shared" si="279"/>
        <v/>
      </c>
      <c r="YR39" s="66" t="str">
        <f t="shared" si="280"/>
        <v/>
      </c>
      <c r="YS39" s="66" t="str">
        <f t="shared" si="281"/>
        <v/>
      </c>
      <c r="YT39" s="66" t="str">
        <f t="shared" si="282"/>
        <v/>
      </c>
      <c r="YU39" s="66" t="str">
        <f t="shared" si="283"/>
        <v/>
      </c>
      <c r="YV39" s="66" t="str">
        <f t="shared" si="284"/>
        <v/>
      </c>
      <c r="YW39" s="66" t="str">
        <f t="shared" si="285"/>
        <v/>
      </c>
      <c r="YX39" s="66" t="str">
        <f t="shared" si="286"/>
        <v/>
      </c>
      <c r="YY39" s="66" t="str">
        <f t="shared" si="287"/>
        <v/>
      </c>
      <c r="YZ39" s="66" t="str">
        <f t="shared" si="288"/>
        <v/>
      </c>
      <c r="ZA39" s="66" t="str">
        <f t="shared" si="289"/>
        <v/>
      </c>
      <c r="ZB39" s="66" t="str">
        <f t="shared" si="290"/>
        <v/>
      </c>
      <c r="ZC39" s="66" t="str">
        <f t="shared" si="291"/>
        <v/>
      </c>
      <c r="ZD39" s="66" t="str">
        <f t="shared" si="292"/>
        <v/>
      </c>
      <c r="ZE39" s="66" t="str">
        <f t="shared" si="293"/>
        <v/>
      </c>
      <c r="ZF39" s="66" t="str">
        <f t="shared" si="294"/>
        <v/>
      </c>
      <c r="ZG39" s="66" t="str">
        <f t="shared" si="295"/>
        <v/>
      </c>
      <c r="ZH39" s="66" t="str">
        <f t="shared" si="296"/>
        <v/>
      </c>
      <c r="ZI39" s="66" t="str">
        <f t="shared" si="297"/>
        <v/>
      </c>
      <c r="ZJ39" s="66" t="str">
        <f t="shared" si="298"/>
        <v/>
      </c>
      <c r="ZK39" s="66" t="str">
        <f t="shared" si="299"/>
        <v/>
      </c>
      <c r="ZL39" s="66" t="str">
        <f t="shared" si="300"/>
        <v/>
      </c>
      <c r="ZM39" s="66" t="str">
        <f t="shared" si="301"/>
        <v/>
      </c>
      <c r="ZN39" s="66" t="str">
        <f t="shared" si="302"/>
        <v/>
      </c>
      <c r="ZO39" s="66" t="str">
        <f t="shared" si="303"/>
        <v/>
      </c>
      <c r="ZP39" s="66" t="str">
        <f t="shared" si="304"/>
        <v/>
      </c>
      <c r="ZQ39" s="66" t="str">
        <f t="shared" si="305"/>
        <v/>
      </c>
      <c r="ZR39" s="66" t="str">
        <f t="shared" si="306"/>
        <v/>
      </c>
      <c r="ZS39" s="66" t="str">
        <f t="shared" si="307"/>
        <v/>
      </c>
      <c r="ZT39" s="66" t="str">
        <f t="shared" si="308"/>
        <v/>
      </c>
      <c r="ZU39" s="66" t="str">
        <f t="shared" si="309"/>
        <v/>
      </c>
      <c r="ZV39" s="66" t="str">
        <f t="shared" si="310"/>
        <v/>
      </c>
      <c r="ZW39" s="66" t="str">
        <f t="shared" si="311"/>
        <v/>
      </c>
      <c r="ZX39" s="66" t="str">
        <f t="shared" si="312"/>
        <v/>
      </c>
      <c r="ZY39" s="66" t="str">
        <f t="shared" si="313"/>
        <v/>
      </c>
      <c r="ZZ39" s="66" t="str">
        <f t="shared" si="314"/>
        <v/>
      </c>
      <c r="AAA39" s="66" t="str">
        <f t="shared" si="315"/>
        <v/>
      </c>
      <c r="AAB39" s="66" t="str">
        <f t="shared" si="316"/>
        <v/>
      </c>
      <c r="AAC39" s="66" t="str">
        <f t="shared" si="317"/>
        <v/>
      </c>
      <c r="AAD39" s="66" t="str">
        <f t="shared" si="318"/>
        <v/>
      </c>
      <c r="AAE39" s="66" t="str">
        <f t="shared" si="319"/>
        <v/>
      </c>
      <c r="AAF39" s="66" t="str">
        <f t="shared" si="320"/>
        <v/>
      </c>
      <c r="AAG39" s="66" t="str">
        <f t="shared" si="321"/>
        <v/>
      </c>
      <c r="AAH39" s="66" t="str">
        <f t="shared" si="322"/>
        <v/>
      </c>
      <c r="AAI39" s="66" t="str">
        <f t="shared" si="323"/>
        <v/>
      </c>
      <c r="AAJ39" s="66" t="str">
        <f t="shared" si="324"/>
        <v/>
      </c>
      <c r="AAK39" s="66" t="str">
        <f t="shared" si="325"/>
        <v/>
      </c>
      <c r="AAL39" s="66" t="str">
        <f t="shared" si="326"/>
        <v/>
      </c>
      <c r="AAM39" s="66" t="str">
        <f t="shared" si="327"/>
        <v/>
      </c>
      <c r="AAN39" s="66" t="str">
        <f t="shared" si="328"/>
        <v/>
      </c>
      <c r="AAO39" s="66" t="str">
        <f t="shared" si="329"/>
        <v/>
      </c>
      <c r="AAP39" s="66" t="str">
        <f t="shared" si="330"/>
        <v/>
      </c>
      <c r="AAQ39" s="66" t="str">
        <f t="shared" si="331"/>
        <v/>
      </c>
      <c r="AAR39" s="66" t="str">
        <f t="shared" si="332"/>
        <v/>
      </c>
      <c r="AAS39" s="66" t="str">
        <f t="shared" si="333"/>
        <v/>
      </c>
      <c r="AAT39" s="66" t="str">
        <f t="shared" si="334"/>
        <v/>
      </c>
      <c r="AAU39" s="66" t="str">
        <f t="shared" si="335"/>
        <v/>
      </c>
      <c r="AAV39" s="66" t="str">
        <f t="shared" si="336"/>
        <v/>
      </c>
      <c r="AAW39" s="66" t="str">
        <f t="shared" si="337"/>
        <v/>
      </c>
      <c r="AAX39" s="66" t="str">
        <f t="shared" si="338"/>
        <v/>
      </c>
      <c r="AAY39" s="66" t="str">
        <f t="shared" si="339"/>
        <v/>
      </c>
      <c r="AAZ39" s="66" t="str">
        <f t="shared" si="340"/>
        <v/>
      </c>
      <c r="ABA39" s="66" t="str">
        <f t="shared" si="341"/>
        <v/>
      </c>
      <c r="ABB39" s="66" t="str">
        <f t="shared" si="342"/>
        <v/>
      </c>
      <c r="ABC39" s="66" t="str">
        <f t="shared" si="343"/>
        <v/>
      </c>
      <c r="ABD39" s="66" t="str">
        <f t="shared" si="344"/>
        <v/>
      </c>
      <c r="ABE39" s="66" t="str">
        <f t="shared" si="345"/>
        <v/>
      </c>
      <c r="ABF39" s="66" t="str">
        <f t="shared" si="346"/>
        <v/>
      </c>
      <c r="ABG39" s="66" t="str">
        <f t="shared" si="347"/>
        <v/>
      </c>
      <c r="ABH39" s="66" t="str">
        <f t="shared" si="348"/>
        <v/>
      </c>
      <c r="ABI39" s="66" t="str">
        <f t="shared" si="349"/>
        <v/>
      </c>
      <c r="ABJ39" s="66" t="str">
        <f t="shared" si="350"/>
        <v/>
      </c>
      <c r="ABK39" s="66" t="str">
        <f t="shared" si="351"/>
        <v/>
      </c>
      <c r="ABL39" s="66" t="str">
        <f t="shared" si="352"/>
        <v/>
      </c>
      <c r="ABM39" s="66" t="str">
        <f t="shared" si="353"/>
        <v/>
      </c>
      <c r="ABN39" s="66" t="str">
        <f t="shared" si="354"/>
        <v/>
      </c>
      <c r="ABO39" s="66" t="str">
        <f t="shared" si="355"/>
        <v/>
      </c>
      <c r="ABP39" s="66" t="str">
        <f t="shared" si="356"/>
        <v/>
      </c>
      <c r="ABQ39" s="66" t="str">
        <f t="shared" si="357"/>
        <v/>
      </c>
      <c r="ABR39" s="66" t="str">
        <f t="shared" si="358"/>
        <v/>
      </c>
      <c r="ABS39" s="66" t="str">
        <f t="shared" si="359"/>
        <v/>
      </c>
      <c r="ABT39" s="66" t="str">
        <f t="shared" si="360"/>
        <v/>
      </c>
      <c r="ABU39" s="66" t="str">
        <f t="shared" si="361"/>
        <v/>
      </c>
      <c r="ABV39" s="66" t="str">
        <f t="shared" si="362"/>
        <v/>
      </c>
      <c r="ABW39" s="66" t="str">
        <f t="shared" si="363"/>
        <v/>
      </c>
      <c r="ABX39" s="66" t="str">
        <f t="shared" si="364"/>
        <v/>
      </c>
      <c r="ABY39" s="66" t="str">
        <f t="shared" si="365"/>
        <v/>
      </c>
      <c r="ABZ39" s="66" t="str">
        <f t="shared" si="366"/>
        <v/>
      </c>
      <c r="ACA39" s="66" t="str">
        <f t="shared" si="367"/>
        <v/>
      </c>
      <c r="ACB39" s="66" t="str">
        <f t="shared" si="368"/>
        <v/>
      </c>
      <c r="ACC39" s="66" t="str">
        <f t="shared" si="369"/>
        <v/>
      </c>
      <c r="ACD39" s="66" t="str">
        <f t="shared" si="370"/>
        <v/>
      </c>
      <c r="ACE39" s="66" t="str">
        <f t="shared" si="371"/>
        <v/>
      </c>
      <c r="ACF39" s="66" t="str">
        <f t="shared" si="372"/>
        <v/>
      </c>
      <c r="ACG39" s="66" t="str">
        <f t="shared" si="373"/>
        <v/>
      </c>
      <c r="ACH39" s="66" t="str">
        <f t="shared" si="374"/>
        <v/>
      </c>
      <c r="ACI39" s="66" t="str">
        <f t="shared" si="375"/>
        <v/>
      </c>
      <c r="ACJ39" s="66" t="str">
        <f t="shared" si="376"/>
        <v/>
      </c>
      <c r="ACK39" s="66" t="str">
        <f t="shared" si="377"/>
        <v/>
      </c>
      <c r="ACL39" s="66" t="str">
        <f t="shared" si="378"/>
        <v/>
      </c>
      <c r="ACM39" s="66" t="str">
        <f t="shared" ref="ACM39:ACN39" si="418">IF(AND(ACS$3="Unit", ACL39=""), "", IF(AND(ACS$3="Unit", ACL39="-"),"", IF(ACS$3="Unit", "kg/GJ delivered", IF(AND(NY39&lt;&gt;"", NY39&lt;&gt;"-", NX39="-"),"", IF($H39="","", IF(NX39="nd", "",IF(NX39="&lt;n.a.&gt;", "", IF(NY39="#/MJ", "", IF(NY39="kg/GJ delivered",NX39,IF(NY39="g/MJ delivered",NX39,IF(NY39="kg/MJ delivered",NX39*1000,IF(NY39="mg/MJ delivered",NX39/1000,IF(NY39="g/kg",((NX39)*(1/$I39)*(1/$H39)),IF(NY39="mg/kg",((NX39/1000)*(1/$I39)*(1/$H39)),IF(NY39="mg/MJ delivered",NX39/1000,IF(NY39="-","","Error"))))))))))))))))</f>
        <v/>
      </c>
      <c r="ACN39" s="66" t="str">
        <f t="shared" si="418"/>
        <v/>
      </c>
      <c r="ACO39" s="66" t="str">
        <f t="shared" si="380"/>
        <v/>
      </c>
      <c r="ACP39" s="66" t="str">
        <f t="shared" si="381"/>
        <v/>
      </c>
      <c r="ACQ39" s="66" t="str">
        <f t="shared" si="382"/>
        <v/>
      </c>
      <c r="ACR39" s="66" t="str">
        <f t="shared" si="383"/>
        <v/>
      </c>
      <c r="ACS39" s="66" t="str">
        <f t="shared" si="384"/>
        <v/>
      </c>
      <c r="ACT39" s="66" t="str">
        <f t="shared" si="385"/>
        <v/>
      </c>
    </row>
    <row r="40" spans="2:774" ht="15.75" customHeight="1" x14ac:dyDescent="0.25">
      <c r="B40" s="66">
        <v>99</v>
      </c>
      <c r="C40" s="66" t="s">
        <v>342</v>
      </c>
      <c r="D40" s="66" t="s">
        <v>373</v>
      </c>
      <c r="E40" s="156" t="s">
        <v>1785</v>
      </c>
      <c r="F40" s="66" t="s">
        <v>1579</v>
      </c>
      <c r="G40" s="66" t="s">
        <v>492</v>
      </c>
      <c r="H40" s="126">
        <v>0.432</v>
      </c>
      <c r="I40" s="130">
        <f>'Heating Values'!$D$35</f>
        <v>13.95</v>
      </c>
      <c r="J40" s="66" t="str">
        <f t="shared" si="0"/>
        <v>Crop Residue, Improved, GLO</v>
      </c>
      <c r="K40" s="66" t="s">
        <v>1254</v>
      </c>
      <c r="L40" s="66" t="s">
        <v>1254</v>
      </c>
      <c r="M40" s="66" t="s">
        <v>1253</v>
      </c>
      <c r="N40" s="66" t="s">
        <v>1253</v>
      </c>
      <c r="O40" s="66" t="s">
        <v>2109</v>
      </c>
      <c r="P40" s="66" t="str">
        <f t="shared" si="8"/>
        <v>GLO</v>
      </c>
      <c r="Q40" s="66" t="s">
        <v>306</v>
      </c>
      <c r="R40" s="162">
        <v>19.7</v>
      </c>
      <c r="S40" s="158" t="s">
        <v>66</v>
      </c>
      <c r="T40" s="163">
        <v>0.19</v>
      </c>
      <c r="U40" s="158" t="s">
        <v>66</v>
      </c>
      <c r="V40" s="158" t="s">
        <v>128</v>
      </c>
      <c r="W40" s="158" t="s">
        <v>128</v>
      </c>
      <c r="X40" s="164">
        <v>370</v>
      </c>
      <c r="Y40" s="158" t="s">
        <v>66</v>
      </c>
      <c r="Z40" s="163">
        <v>0.8</v>
      </c>
      <c r="AA40" s="158" t="s">
        <v>66</v>
      </c>
      <c r="AB40" s="165">
        <v>3.3</v>
      </c>
      <c r="AC40" s="158" t="s">
        <v>66</v>
      </c>
      <c r="AD40" s="166">
        <v>1080000000000000</v>
      </c>
      <c r="AE40" s="158" t="s">
        <v>387</v>
      </c>
      <c r="AF40" s="158" t="s">
        <v>128</v>
      </c>
      <c r="AG40" s="158" t="s">
        <v>128</v>
      </c>
      <c r="AH40" s="158" t="s">
        <v>128</v>
      </c>
      <c r="AI40" s="158" t="s">
        <v>128</v>
      </c>
      <c r="AJ40" s="158" t="s">
        <v>128</v>
      </c>
      <c r="AK40" s="158" t="s">
        <v>128</v>
      </c>
      <c r="AL40" s="158" t="s">
        <v>128</v>
      </c>
      <c r="AM40" s="158" t="s">
        <v>128</v>
      </c>
      <c r="AN40" s="158" t="s">
        <v>128</v>
      </c>
      <c r="AO40" s="158" t="s">
        <v>128</v>
      </c>
      <c r="AP40" s="158" t="s">
        <v>128</v>
      </c>
      <c r="AQ40" s="158" t="s">
        <v>128</v>
      </c>
      <c r="AR40" s="158" t="s">
        <v>128</v>
      </c>
      <c r="AS40" s="158" t="s">
        <v>128</v>
      </c>
      <c r="AT40" s="158" t="s">
        <v>128</v>
      </c>
      <c r="AU40" s="158" t="s">
        <v>128</v>
      </c>
      <c r="AV40" s="158" t="s">
        <v>128</v>
      </c>
      <c r="AW40" s="158" t="s">
        <v>128</v>
      </c>
      <c r="AX40" s="158" t="s">
        <v>128</v>
      </c>
      <c r="AY40" s="158" t="s">
        <v>128</v>
      </c>
      <c r="AZ40" s="158" t="s">
        <v>128</v>
      </c>
      <c r="BA40" s="158" t="s">
        <v>128</v>
      </c>
      <c r="BB40" s="158" t="s">
        <v>128</v>
      </c>
      <c r="BC40" s="158" t="s">
        <v>128</v>
      </c>
      <c r="BD40" s="158" t="s">
        <v>128</v>
      </c>
      <c r="BE40" s="158" t="s">
        <v>128</v>
      </c>
      <c r="BF40" s="158" t="s">
        <v>128</v>
      </c>
      <c r="BG40" s="158" t="s">
        <v>128</v>
      </c>
      <c r="BH40" s="158" t="s">
        <v>128</v>
      </c>
      <c r="BI40" s="158" t="s">
        <v>128</v>
      </c>
      <c r="BJ40" s="158" t="s">
        <v>128</v>
      </c>
      <c r="BK40" s="158" t="s">
        <v>128</v>
      </c>
      <c r="BL40" s="158" t="s">
        <v>128</v>
      </c>
      <c r="BM40" s="158" t="s">
        <v>128</v>
      </c>
      <c r="BN40" s="158" t="s">
        <v>128</v>
      </c>
      <c r="BO40" s="158" t="s">
        <v>128</v>
      </c>
      <c r="BP40" s="158" t="s">
        <v>128</v>
      </c>
      <c r="BQ40" s="158" t="s">
        <v>128</v>
      </c>
      <c r="BR40" s="158" t="s">
        <v>128</v>
      </c>
      <c r="BS40" s="158" t="s">
        <v>128</v>
      </c>
      <c r="BT40" s="158" t="s">
        <v>128</v>
      </c>
      <c r="BU40" s="158" t="s">
        <v>128</v>
      </c>
      <c r="BV40" s="158" t="s">
        <v>128</v>
      </c>
      <c r="BW40" s="158" t="s">
        <v>128</v>
      </c>
      <c r="BX40" s="158" t="s">
        <v>128</v>
      </c>
      <c r="BY40" s="158" t="s">
        <v>128</v>
      </c>
      <c r="BZ40" s="158" t="s">
        <v>128</v>
      </c>
      <c r="CA40" s="158" t="s">
        <v>128</v>
      </c>
      <c r="CB40" s="158" t="s">
        <v>128</v>
      </c>
      <c r="CC40" s="158" t="s">
        <v>128</v>
      </c>
      <c r="CD40" s="158" t="s">
        <v>128</v>
      </c>
      <c r="CE40" s="158" t="s">
        <v>128</v>
      </c>
      <c r="CF40" s="158" t="s">
        <v>128</v>
      </c>
      <c r="CG40" s="158" t="s">
        <v>128</v>
      </c>
      <c r="CH40" s="158" t="s">
        <v>128</v>
      </c>
      <c r="CI40" s="158" t="s">
        <v>128</v>
      </c>
      <c r="CJ40" s="158" t="s">
        <v>128</v>
      </c>
      <c r="CK40" s="158" t="s">
        <v>128</v>
      </c>
      <c r="CL40" s="158" t="s">
        <v>128</v>
      </c>
      <c r="CM40" s="158" t="s">
        <v>128</v>
      </c>
      <c r="CN40" s="158" t="s">
        <v>128</v>
      </c>
      <c r="CO40" s="158" t="s">
        <v>128</v>
      </c>
      <c r="CP40" s="158" t="s">
        <v>128</v>
      </c>
      <c r="CQ40" s="158" t="s">
        <v>128</v>
      </c>
      <c r="CR40" s="158" t="s">
        <v>128</v>
      </c>
      <c r="CS40" s="158" t="s">
        <v>128</v>
      </c>
      <c r="CT40" s="158" t="s">
        <v>128</v>
      </c>
      <c r="CU40" s="158" t="s">
        <v>128</v>
      </c>
      <c r="CV40" s="158" t="s">
        <v>128</v>
      </c>
      <c r="CW40" s="158" t="s">
        <v>128</v>
      </c>
      <c r="CX40" s="158" t="s">
        <v>128</v>
      </c>
      <c r="CY40" s="158" t="s">
        <v>128</v>
      </c>
      <c r="CZ40" s="158" t="s">
        <v>128</v>
      </c>
      <c r="DA40" s="158" t="s">
        <v>128</v>
      </c>
      <c r="DB40" s="158" t="s">
        <v>128</v>
      </c>
      <c r="DC40" s="158" t="s">
        <v>128</v>
      </c>
      <c r="DD40" s="158" t="s">
        <v>128</v>
      </c>
      <c r="DE40" s="158" t="s">
        <v>128</v>
      </c>
      <c r="DF40" s="158" t="s">
        <v>128</v>
      </c>
      <c r="DG40" s="158" t="s">
        <v>128</v>
      </c>
      <c r="DH40" s="158" t="s">
        <v>128</v>
      </c>
      <c r="DI40" s="158" t="s">
        <v>128</v>
      </c>
      <c r="DJ40" s="158" t="s">
        <v>128</v>
      </c>
      <c r="DK40" s="158" t="s">
        <v>128</v>
      </c>
      <c r="DL40" s="158" t="s">
        <v>128</v>
      </c>
      <c r="DM40" s="158" t="s">
        <v>128</v>
      </c>
      <c r="DN40" s="158" t="s">
        <v>128</v>
      </c>
      <c r="DO40" s="158" t="s">
        <v>128</v>
      </c>
      <c r="DP40" s="158" t="s">
        <v>128</v>
      </c>
      <c r="DQ40" s="158" t="s">
        <v>128</v>
      </c>
      <c r="DR40" s="158" t="s">
        <v>128</v>
      </c>
      <c r="DS40" s="158" t="s">
        <v>128</v>
      </c>
      <c r="DT40" s="158" t="s">
        <v>128</v>
      </c>
      <c r="DU40" s="158" t="s">
        <v>128</v>
      </c>
      <c r="DV40" s="158" t="s">
        <v>128</v>
      </c>
      <c r="DW40" s="158" t="s">
        <v>128</v>
      </c>
      <c r="DX40" s="158" t="s">
        <v>128</v>
      </c>
      <c r="DY40" s="158" t="s">
        <v>128</v>
      </c>
      <c r="DZ40" s="158" t="s">
        <v>128</v>
      </c>
      <c r="EA40" s="158" t="s">
        <v>128</v>
      </c>
      <c r="EB40" s="158" t="s">
        <v>128</v>
      </c>
      <c r="EC40" s="158" t="s">
        <v>128</v>
      </c>
      <c r="ED40" s="158" t="s">
        <v>128</v>
      </c>
      <c r="EE40" s="158" t="s">
        <v>128</v>
      </c>
      <c r="EF40" s="158" t="s">
        <v>128</v>
      </c>
      <c r="EG40" s="158" t="s">
        <v>128</v>
      </c>
      <c r="EH40" s="158" t="s">
        <v>128</v>
      </c>
      <c r="EI40" s="158" t="s">
        <v>128</v>
      </c>
      <c r="EJ40" s="158" t="s">
        <v>128</v>
      </c>
      <c r="EK40" s="158" t="s">
        <v>128</v>
      </c>
      <c r="EL40" s="158" t="s">
        <v>128</v>
      </c>
      <c r="EM40" s="158" t="s">
        <v>128</v>
      </c>
      <c r="EN40" s="158" t="s">
        <v>128</v>
      </c>
      <c r="EO40" s="158" t="s">
        <v>128</v>
      </c>
      <c r="EP40" s="158" t="s">
        <v>128</v>
      </c>
      <c r="EQ40" s="158" t="s">
        <v>128</v>
      </c>
      <c r="ER40" s="158" t="s">
        <v>128</v>
      </c>
      <c r="ES40" s="158" t="s">
        <v>128</v>
      </c>
      <c r="ET40" s="158" t="s">
        <v>128</v>
      </c>
      <c r="EU40" s="158" t="s">
        <v>128</v>
      </c>
      <c r="EV40" s="158" t="s">
        <v>128</v>
      </c>
      <c r="EW40" s="158" t="s">
        <v>128</v>
      </c>
      <c r="EX40" s="158" t="s">
        <v>128</v>
      </c>
      <c r="EY40" s="158" t="s">
        <v>128</v>
      </c>
      <c r="EZ40" s="158" t="s">
        <v>128</v>
      </c>
      <c r="FA40" s="158" t="s">
        <v>128</v>
      </c>
      <c r="FB40" s="158" t="s">
        <v>128</v>
      </c>
      <c r="FC40" s="158" t="s">
        <v>128</v>
      </c>
      <c r="FD40" s="158" t="s">
        <v>128</v>
      </c>
      <c r="FE40" s="158" t="s">
        <v>128</v>
      </c>
      <c r="FF40" s="158" t="s">
        <v>128</v>
      </c>
      <c r="FG40" s="158" t="s">
        <v>128</v>
      </c>
      <c r="FH40" s="158" t="s">
        <v>128</v>
      </c>
      <c r="FI40" s="158" t="s">
        <v>128</v>
      </c>
      <c r="FJ40" s="158" t="s">
        <v>128</v>
      </c>
      <c r="FK40" s="158" t="s">
        <v>128</v>
      </c>
      <c r="FL40" s="158" t="s">
        <v>128</v>
      </c>
      <c r="FM40" s="158" t="s">
        <v>128</v>
      </c>
      <c r="FN40" s="158" t="s">
        <v>128</v>
      </c>
      <c r="FO40" s="158" t="s">
        <v>128</v>
      </c>
      <c r="FP40" s="158" t="s">
        <v>128</v>
      </c>
      <c r="FQ40" s="158" t="s">
        <v>128</v>
      </c>
      <c r="FR40" s="158" t="s">
        <v>128</v>
      </c>
      <c r="FS40" s="158" t="s">
        <v>128</v>
      </c>
      <c r="FT40" s="158" t="s">
        <v>128</v>
      </c>
      <c r="FU40" s="158" t="s">
        <v>128</v>
      </c>
      <c r="FV40" s="158" t="s">
        <v>128</v>
      </c>
      <c r="FW40" s="158" t="s">
        <v>128</v>
      </c>
      <c r="FX40" s="158" t="s">
        <v>128</v>
      </c>
      <c r="FY40" s="158" t="s">
        <v>128</v>
      </c>
      <c r="FZ40" s="158" t="s">
        <v>128</v>
      </c>
      <c r="GA40" s="158" t="s">
        <v>128</v>
      </c>
      <c r="GB40" s="158" t="s">
        <v>128</v>
      </c>
      <c r="GC40" s="158" t="s">
        <v>128</v>
      </c>
      <c r="GD40" s="158" t="s">
        <v>128</v>
      </c>
      <c r="GE40" s="158" t="s">
        <v>128</v>
      </c>
      <c r="GF40" s="158" t="s">
        <v>128</v>
      </c>
      <c r="GG40" s="158" t="s">
        <v>128</v>
      </c>
      <c r="GH40" s="158" t="s">
        <v>128</v>
      </c>
      <c r="GI40" s="158" t="s">
        <v>128</v>
      </c>
      <c r="GJ40" s="158" t="s">
        <v>128</v>
      </c>
      <c r="GK40" s="158" t="s">
        <v>128</v>
      </c>
      <c r="GL40" s="158" t="s">
        <v>128</v>
      </c>
      <c r="GM40" s="158" t="s">
        <v>128</v>
      </c>
      <c r="GN40" s="158" t="s">
        <v>128</v>
      </c>
      <c r="GO40" s="158" t="s">
        <v>128</v>
      </c>
      <c r="GP40" s="158" t="s">
        <v>128</v>
      </c>
      <c r="GQ40" s="158" t="s">
        <v>128</v>
      </c>
      <c r="GR40" s="158" t="s">
        <v>128</v>
      </c>
      <c r="GS40" s="158" t="s">
        <v>128</v>
      </c>
      <c r="GT40" s="158" t="s">
        <v>128</v>
      </c>
      <c r="GU40" s="158" t="s">
        <v>128</v>
      </c>
      <c r="GV40" s="158" t="s">
        <v>128</v>
      </c>
      <c r="GW40" s="158" t="s">
        <v>128</v>
      </c>
      <c r="GX40" s="158" t="s">
        <v>128</v>
      </c>
      <c r="GY40" s="158" t="s">
        <v>128</v>
      </c>
      <c r="GZ40" s="158" t="s">
        <v>128</v>
      </c>
      <c r="HA40" s="158" t="s">
        <v>128</v>
      </c>
      <c r="HB40" s="158" t="s">
        <v>128</v>
      </c>
      <c r="HC40" s="158" t="s">
        <v>128</v>
      </c>
      <c r="HD40" s="158" t="s">
        <v>128</v>
      </c>
      <c r="HE40" s="158" t="s">
        <v>128</v>
      </c>
      <c r="HF40" s="158" t="s">
        <v>128</v>
      </c>
      <c r="HG40" s="158" t="s">
        <v>128</v>
      </c>
      <c r="HH40" s="158" t="s">
        <v>128</v>
      </c>
      <c r="HI40" s="158" t="s">
        <v>128</v>
      </c>
      <c r="HJ40" s="158" t="s">
        <v>128</v>
      </c>
      <c r="HK40" s="158" t="s">
        <v>128</v>
      </c>
      <c r="HL40" s="158" t="s">
        <v>128</v>
      </c>
      <c r="HM40" s="158" t="s">
        <v>128</v>
      </c>
      <c r="HN40" s="158" t="s">
        <v>128</v>
      </c>
      <c r="HO40" s="158" t="s">
        <v>128</v>
      </c>
      <c r="HP40" s="158" t="s">
        <v>128</v>
      </c>
      <c r="HQ40" s="158" t="s">
        <v>128</v>
      </c>
      <c r="HR40" s="158" t="s">
        <v>128</v>
      </c>
      <c r="HS40" s="158" t="s">
        <v>128</v>
      </c>
      <c r="HT40" s="158" t="s">
        <v>128</v>
      </c>
      <c r="HU40" s="158" t="s">
        <v>128</v>
      </c>
      <c r="HV40" s="158" t="s">
        <v>128</v>
      </c>
      <c r="HW40" s="158" t="s">
        <v>128</v>
      </c>
      <c r="HX40" s="158" t="s">
        <v>128</v>
      </c>
      <c r="HY40" s="158" t="s">
        <v>128</v>
      </c>
      <c r="HZ40" s="158" t="s">
        <v>128</v>
      </c>
      <c r="IA40" s="158" t="s">
        <v>128</v>
      </c>
      <c r="IB40" s="158" t="s">
        <v>128</v>
      </c>
      <c r="IC40" s="158" t="s">
        <v>128</v>
      </c>
      <c r="ID40" s="158" t="s">
        <v>128</v>
      </c>
      <c r="IE40" s="158" t="s">
        <v>128</v>
      </c>
      <c r="IF40" s="158" t="s">
        <v>128</v>
      </c>
      <c r="IG40" s="158" t="s">
        <v>128</v>
      </c>
      <c r="IH40" s="158" t="s">
        <v>128</v>
      </c>
      <c r="II40" s="158" t="s">
        <v>128</v>
      </c>
      <c r="IJ40" s="158" t="s">
        <v>128</v>
      </c>
      <c r="IK40" s="158" t="s">
        <v>128</v>
      </c>
      <c r="IL40" s="158" t="s">
        <v>128</v>
      </c>
      <c r="IM40" s="158" t="s">
        <v>128</v>
      </c>
      <c r="IN40" s="158" t="s">
        <v>128</v>
      </c>
      <c r="IO40" s="158" t="s">
        <v>128</v>
      </c>
      <c r="IP40" s="158" t="s">
        <v>128</v>
      </c>
      <c r="IQ40" s="158" t="s">
        <v>128</v>
      </c>
      <c r="IR40" s="158" t="s">
        <v>128</v>
      </c>
      <c r="IS40" s="158" t="s">
        <v>128</v>
      </c>
      <c r="IT40" s="158" t="s">
        <v>128</v>
      </c>
      <c r="IU40" s="158" t="s">
        <v>128</v>
      </c>
      <c r="IV40" s="158" t="s">
        <v>128</v>
      </c>
      <c r="IW40" s="158" t="s">
        <v>128</v>
      </c>
      <c r="IX40" s="158" t="s">
        <v>128</v>
      </c>
      <c r="IY40" s="158" t="s">
        <v>128</v>
      </c>
      <c r="IZ40" s="158" t="s">
        <v>128</v>
      </c>
      <c r="JA40" s="158" t="s">
        <v>128</v>
      </c>
      <c r="JB40" s="158" t="s">
        <v>128</v>
      </c>
      <c r="JC40" s="158" t="s">
        <v>128</v>
      </c>
      <c r="JD40" s="158" t="s">
        <v>128</v>
      </c>
      <c r="JE40" s="158" t="s">
        <v>128</v>
      </c>
      <c r="JF40" s="158" t="s">
        <v>128</v>
      </c>
      <c r="JG40" s="158" t="s">
        <v>128</v>
      </c>
      <c r="JH40" s="158" t="s">
        <v>128</v>
      </c>
      <c r="JI40" s="158" t="s">
        <v>128</v>
      </c>
      <c r="JJ40" s="158" t="s">
        <v>128</v>
      </c>
      <c r="JK40" s="158" t="s">
        <v>128</v>
      </c>
      <c r="JL40" s="158" t="s">
        <v>128</v>
      </c>
      <c r="JM40" s="158" t="s">
        <v>128</v>
      </c>
      <c r="JN40" s="158" t="s">
        <v>128</v>
      </c>
      <c r="JO40" s="158" t="s">
        <v>128</v>
      </c>
      <c r="JP40" s="158" t="s">
        <v>128</v>
      </c>
      <c r="JQ40" s="158" t="s">
        <v>128</v>
      </c>
      <c r="JR40" s="158" t="s">
        <v>128</v>
      </c>
      <c r="JS40" s="158" t="s">
        <v>128</v>
      </c>
      <c r="JT40" s="158" t="s">
        <v>128</v>
      </c>
      <c r="JU40" s="158" t="s">
        <v>128</v>
      </c>
      <c r="JV40" s="158" t="s">
        <v>128</v>
      </c>
      <c r="JW40" s="158" t="s">
        <v>128</v>
      </c>
      <c r="JX40" s="158" t="s">
        <v>128</v>
      </c>
      <c r="JY40" s="158" t="s">
        <v>128</v>
      </c>
      <c r="JZ40" s="158" t="s">
        <v>128</v>
      </c>
      <c r="KA40" s="158" t="s">
        <v>128</v>
      </c>
      <c r="KB40" s="158" t="s">
        <v>128</v>
      </c>
      <c r="KC40" s="158" t="s">
        <v>128</v>
      </c>
      <c r="KD40" s="158" t="s">
        <v>128</v>
      </c>
      <c r="KE40" s="158" t="s">
        <v>128</v>
      </c>
      <c r="KF40" s="158" t="s">
        <v>128</v>
      </c>
      <c r="KG40" s="158" t="s">
        <v>128</v>
      </c>
      <c r="KH40" s="158" t="s">
        <v>128</v>
      </c>
      <c r="KI40" s="158" t="s">
        <v>128</v>
      </c>
      <c r="KJ40" s="158" t="s">
        <v>128</v>
      </c>
      <c r="KK40" s="158" t="s">
        <v>128</v>
      </c>
      <c r="KL40" s="158" t="s">
        <v>128</v>
      </c>
      <c r="KM40" s="158" t="s">
        <v>128</v>
      </c>
      <c r="KN40" s="158" t="s">
        <v>128</v>
      </c>
      <c r="KO40" s="158" t="s">
        <v>128</v>
      </c>
      <c r="KP40" s="158" t="s">
        <v>128</v>
      </c>
      <c r="KQ40" s="158" t="s">
        <v>128</v>
      </c>
      <c r="KR40" s="158" t="s">
        <v>128</v>
      </c>
      <c r="KS40" s="158" t="s">
        <v>128</v>
      </c>
      <c r="KT40" s="158" t="s">
        <v>128</v>
      </c>
      <c r="KU40" s="158" t="s">
        <v>128</v>
      </c>
      <c r="KV40" s="158" t="s">
        <v>128</v>
      </c>
      <c r="KW40" s="158" t="s">
        <v>128</v>
      </c>
      <c r="KX40" s="158" t="s">
        <v>128</v>
      </c>
      <c r="KY40" s="158" t="s">
        <v>128</v>
      </c>
      <c r="KZ40" s="158" t="s">
        <v>128</v>
      </c>
      <c r="LA40" s="158" t="s">
        <v>128</v>
      </c>
      <c r="LB40" s="158" t="s">
        <v>128</v>
      </c>
      <c r="LC40" s="158" t="s">
        <v>128</v>
      </c>
      <c r="LD40" s="158" t="s">
        <v>128</v>
      </c>
      <c r="LE40" s="158" t="s">
        <v>128</v>
      </c>
      <c r="LF40" s="158" t="s">
        <v>128</v>
      </c>
      <c r="LG40" s="158" t="s">
        <v>128</v>
      </c>
      <c r="LH40" s="158" t="s">
        <v>128</v>
      </c>
      <c r="LI40" s="158" t="s">
        <v>128</v>
      </c>
      <c r="LJ40" s="158" t="s">
        <v>128</v>
      </c>
      <c r="LK40" s="158" t="s">
        <v>128</v>
      </c>
      <c r="LL40" s="158" t="s">
        <v>128</v>
      </c>
      <c r="LM40" s="158" t="s">
        <v>128</v>
      </c>
      <c r="LN40" s="158" t="s">
        <v>128</v>
      </c>
      <c r="LO40" s="158" t="s">
        <v>128</v>
      </c>
      <c r="LP40" s="158" t="s">
        <v>128</v>
      </c>
      <c r="LQ40" s="158" t="s">
        <v>128</v>
      </c>
      <c r="LR40" s="158" t="s">
        <v>128</v>
      </c>
      <c r="LS40" s="158" t="s">
        <v>128</v>
      </c>
      <c r="LT40" s="158" t="s">
        <v>128</v>
      </c>
      <c r="LU40" s="158" t="s">
        <v>128</v>
      </c>
      <c r="LV40" s="158" t="s">
        <v>128</v>
      </c>
      <c r="LW40" s="158" t="s">
        <v>128</v>
      </c>
      <c r="LX40" s="158" t="s">
        <v>128</v>
      </c>
      <c r="LY40" s="158" t="s">
        <v>128</v>
      </c>
      <c r="LZ40" s="158" t="s">
        <v>128</v>
      </c>
      <c r="MA40" s="158" t="s">
        <v>128</v>
      </c>
      <c r="MB40" s="158" t="s">
        <v>128</v>
      </c>
      <c r="MC40" s="158" t="s">
        <v>128</v>
      </c>
      <c r="MD40" s="158" t="s">
        <v>128</v>
      </c>
      <c r="ME40" s="158" t="s">
        <v>128</v>
      </c>
      <c r="MF40" s="158" t="s">
        <v>128</v>
      </c>
      <c r="MG40" s="158" t="s">
        <v>128</v>
      </c>
      <c r="MH40" s="158" t="s">
        <v>128</v>
      </c>
      <c r="MI40" s="158" t="s">
        <v>128</v>
      </c>
      <c r="MJ40" s="158" t="s">
        <v>128</v>
      </c>
      <c r="MK40" s="158" t="s">
        <v>128</v>
      </c>
      <c r="ML40" s="158" t="s">
        <v>128</v>
      </c>
      <c r="MM40" s="158" t="s">
        <v>128</v>
      </c>
      <c r="MN40" s="158" t="s">
        <v>128</v>
      </c>
      <c r="MO40" s="158" t="s">
        <v>128</v>
      </c>
      <c r="MP40" s="158" t="s">
        <v>128</v>
      </c>
      <c r="MQ40" s="158" t="s">
        <v>128</v>
      </c>
      <c r="MR40" s="158" t="s">
        <v>128</v>
      </c>
      <c r="MS40" s="158" t="s">
        <v>128</v>
      </c>
      <c r="MT40" s="158" t="s">
        <v>128</v>
      </c>
      <c r="MU40" s="158" t="s">
        <v>128</v>
      </c>
      <c r="MV40" s="158" t="s">
        <v>128</v>
      </c>
      <c r="MW40" s="158" t="s">
        <v>128</v>
      </c>
      <c r="MX40" s="158" t="s">
        <v>128</v>
      </c>
      <c r="MY40" s="158" t="s">
        <v>128</v>
      </c>
      <c r="MZ40" s="158" t="s">
        <v>128</v>
      </c>
      <c r="NA40" s="158" t="s">
        <v>128</v>
      </c>
      <c r="NB40" s="158" t="s">
        <v>128</v>
      </c>
      <c r="NC40" s="158" t="s">
        <v>128</v>
      </c>
      <c r="ND40" s="158" t="s">
        <v>128</v>
      </c>
      <c r="NE40" s="158" t="s">
        <v>128</v>
      </c>
      <c r="NF40" s="158" t="s">
        <v>128</v>
      </c>
      <c r="NG40" s="158" t="s">
        <v>128</v>
      </c>
      <c r="NH40" s="158" t="s">
        <v>128</v>
      </c>
      <c r="NI40" s="158" t="s">
        <v>128</v>
      </c>
      <c r="NJ40" s="158" t="s">
        <v>128</v>
      </c>
      <c r="NK40" s="158" t="s">
        <v>128</v>
      </c>
      <c r="NL40" s="158" t="s">
        <v>128</v>
      </c>
      <c r="NM40" s="158" t="s">
        <v>128</v>
      </c>
      <c r="NN40" s="158" t="s">
        <v>128</v>
      </c>
      <c r="NO40" s="158" t="s">
        <v>128</v>
      </c>
      <c r="NP40" s="158" t="s">
        <v>128</v>
      </c>
      <c r="NQ40" s="158" t="s">
        <v>128</v>
      </c>
      <c r="NR40" s="158" t="s">
        <v>128</v>
      </c>
      <c r="NS40" s="158" t="s">
        <v>128</v>
      </c>
      <c r="NT40" s="158" t="s">
        <v>128</v>
      </c>
      <c r="NU40" s="158" t="s">
        <v>128</v>
      </c>
      <c r="NV40" s="158" t="s">
        <v>128</v>
      </c>
      <c r="NW40" s="158" t="s">
        <v>128</v>
      </c>
      <c r="NX40" s="158" t="s">
        <v>128</v>
      </c>
      <c r="NY40" s="158" t="s">
        <v>128</v>
      </c>
      <c r="NZ40" s="158" t="s">
        <v>128</v>
      </c>
      <c r="OA40" s="158" t="s">
        <v>128</v>
      </c>
      <c r="OB40" s="158" t="s">
        <v>128</v>
      </c>
      <c r="OC40" s="158" t="s">
        <v>128</v>
      </c>
      <c r="OD40" s="158" t="s">
        <v>128</v>
      </c>
      <c r="OE40" s="170" t="s">
        <v>128</v>
      </c>
      <c r="OF40" s="181"/>
      <c r="OG40" s="174">
        <f t="shared" si="9"/>
        <v>19.7</v>
      </c>
      <c r="OH40" s="66" t="str">
        <f t="shared" si="10"/>
        <v>kg/GJ delivered</v>
      </c>
      <c r="OI40" s="126">
        <f t="shared" si="11"/>
        <v>0.19</v>
      </c>
      <c r="OJ40" s="66" t="str">
        <f t="shared" si="12"/>
        <v>kg/GJ delivered</v>
      </c>
      <c r="OK40" s="66" t="str">
        <f t="shared" si="13"/>
        <v/>
      </c>
      <c r="OL40" s="66" t="str">
        <f t="shared" si="14"/>
        <v/>
      </c>
      <c r="OM40" s="159">
        <f t="shared" si="15"/>
        <v>370</v>
      </c>
      <c r="ON40" s="66" t="str">
        <f t="shared" si="16"/>
        <v>kg/GJ delivered</v>
      </c>
      <c r="OO40" s="126">
        <f t="shared" si="17"/>
        <v>0.8</v>
      </c>
      <c r="OP40" s="66" t="str">
        <f t="shared" si="18"/>
        <v>kg/GJ delivered</v>
      </c>
      <c r="OQ40" s="118">
        <f t="shared" si="19"/>
        <v>3.3</v>
      </c>
      <c r="OR40" s="66" t="str">
        <f t="shared" si="20"/>
        <v>kg/GJ delivered</v>
      </c>
      <c r="OS40" s="66" t="str">
        <f t="shared" si="21"/>
        <v/>
      </c>
      <c r="OT40" s="66" t="str">
        <f t="shared" si="22"/>
        <v/>
      </c>
      <c r="OU40" s="66" t="str">
        <f t="shared" si="23"/>
        <v/>
      </c>
      <c r="OV40" s="66" t="str">
        <f t="shared" si="24"/>
        <v/>
      </c>
      <c r="OW40" s="66" t="str">
        <f t="shared" si="25"/>
        <v/>
      </c>
      <c r="OX40" s="66" t="str">
        <f t="shared" si="26"/>
        <v/>
      </c>
      <c r="OY40" s="66" t="str">
        <f t="shared" si="27"/>
        <v/>
      </c>
      <c r="OZ40" s="66" t="str">
        <f t="shared" si="28"/>
        <v/>
      </c>
      <c r="PA40" s="66" t="str">
        <f t="shared" si="29"/>
        <v/>
      </c>
      <c r="PB40" s="66" t="str">
        <f t="shared" si="30"/>
        <v/>
      </c>
      <c r="PC40" s="66" t="str">
        <f t="shared" si="31"/>
        <v/>
      </c>
      <c r="PD40" s="66" t="str">
        <f t="shared" si="32"/>
        <v/>
      </c>
      <c r="PE40" s="66" t="str">
        <f t="shared" si="33"/>
        <v/>
      </c>
      <c r="PF40" s="66" t="str">
        <f t="shared" si="34"/>
        <v/>
      </c>
      <c r="PG40" s="66" t="str">
        <f t="shared" si="35"/>
        <v/>
      </c>
      <c r="PH40" s="66" t="str">
        <f t="shared" si="36"/>
        <v/>
      </c>
      <c r="PI40" s="66" t="str">
        <f t="shared" si="37"/>
        <v/>
      </c>
      <c r="PJ40" s="66" t="str">
        <f t="shared" si="38"/>
        <v/>
      </c>
      <c r="PK40" s="66" t="str">
        <f t="shared" si="39"/>
        <v/>
      </c>
      <c r="PL40" s="66" t="str">
        <f t="shared" si="40"/>
        <v/>
      </c>
      <c r="PM40" s="66" t="str">
        <f t="shared" si="41"/>
        <v/>
      </c>
      <c r="PN40" s="66" t="str">
        <f t="shared" si="42"/>
        <v/>
      </c>
      <c r="PO40" s="66" t="str">
        <f t="shared" si="43"/>
        <v/>
      </c>
      <c r="PP40" s="66" t="str">
        <f t="shared" si="44"/>
        <v/>
      </c>
      <c r="PQ40" s="66" t="str">
        <f t="shared" si="45"/>
        <v/>
      </c>
      <c r="PR40" s="66" t="str">
        <f t="shared" si="46"/>
        <v/>
      </c>
      <c r="PS40" s="66" t="str">
        <f t="shared" si="47"/>
        <v/>
      </c>
      <c r="PT40" s="66" t="str">
        <f t="shared" si="48"/>
        <v/>
      </c>
      <c r="PU40" s="66" t="str">
        <f t="shared" si="49"/>
        <v/>
      </c>
      <c r="PV40" s="66" t="str">
        <f t="shared" si="50"/>
        <v/>
      </c>
      <c r="PW40" s="66" t="str">
        <f t="shared" si="51"/>
        <v/>
      </c>
      <c r="PX40" s="66" t="str">
        <f t="shared" si="52"/>
        <v/>
      </c>
      <c r="PY40" s="66" t="str">
        <f t="shared" si="53"/>
        <v/>
      </c>
      <c r="PZ40" s="66" t="str">
        <f t="shared" si="54"/>
        <v/>
      </c>
      <c r="QA40" s="66" t="str">
        <f t="shared" si="55"/>
        <v/>
      </c>
      <c r="QB40" s="66" t="str">
        <f t="shared" si="56"/>
        <v/>
      </c>
      <c r="QC40" s="66" t="str">
        <f t="shared" si="57"/>
        <v/>
      </c>
      <c r="QD40" s="66" t="str">
        <f t="shared" si="58"/>
        <v/>
      </c>
      <c r="QE40" s="66" t="str">
        <f t="shared" si="59"/>
        <v/>
      </c>
      <c r="QF40" s="66" t="str">
        <f t="shared" si="60"/>
        <v/>
      </c>
      <c r="QG40" s="66" t="str">
        <f t="shared" si="61"/>
        <v/>
      </c>
      <c r="QH40" s="66" t="str">
        <f t="shared" si="62"/>
        <v/>
      </c>
      <c r="QI40" s="66" t="str">
        <f t="shared" si="63"/>
        <v/>
      </c>
      <c r="QJ40" s="66" t="str">
        <f t="shared" si="64"/>
        <v/>
      </c>
      <c r="QK40" s="66" t="str">
        <f t="shared" si="65"/>
        <v/>
      </c>
      <c r="QL40" s="66" t="str">
        <f t="shared" si="66"/>
        <v/>
      </c>
      <c r="QM40" s="66" t="str">
        <f t="shared" si="67"/>
        <v/>
      </c>
      <c r="QN40" s="66" t="str">
        <f t="shared" si="68"/>
        <v/>
      </c>
      <c r="QO40" s="66" t="str">
        <f t="shared" si="69"/>
        <v/>
      </c>
      <c r="QP40" s="66" t="str">
        <f t="shared" si="70"/>
        <v/>
      </c>
      <c r="QQ40" s="66" t="str">
        <f t="shared" si="71"/>
        <v/>
      </c>
      <c r="QR40" s="66" t="str">
        <f t="shared" si="72"/>
        <v/>
      </c>
      <c r="QS40" s="66" t="str">
        <f t="shared" si="73"/>
        <v/>
      </c>
      <c r="QT40" s="66" t="str">
        <f t="shared" si="74"/>
        <v/>
      </c>
      <c r="QU40" s="66" t="str">
        <f t="shared" si="75"/>
        <v/>
      </c>
      <c r="QV40" s="66" t="str">
        <f t="shared" si="76"/>
        <v/>
      </c>
      <c r="QW40" s="66" t="str">
        <f t="shared" si="77"/>
        <v/>
      </c>
      <c r="QX40" s="66" t="str">
        <f t="shared" si="78"/>
        <v/>
      </c>
      <c r="QY40" s="66" t="str">
        <f t="shared" si="79"/>
        <v/>
      </c>
      <c r="QZ40" s="66" t="str">
        <f t="shared" si="80"/>
        <v/>
      </c>
      <c r="RA40" s="66" t="str">
        <f t="shared" si="81"/>
        <v/>
      </c>
      <c r="RB40" s="66" t="str">
        <f t="shared" si="82"/>
        <v/>
      </c>
      <c r="RC40" s="66" t="str">
        <f t="shared" si="83"/>
        <v/>
      </c>
      <c r="RD40" s="66" t="str">
        <f t="shared" si="84"/>
        <v/>
      </c>
      <c r="RE40" s="66" t="str">
        <f t="shared" si="85"/>
        <v/>
      </c>
      <c r="RF40" s="66" t="str">
        <f t="shared" si="86"/>
        <v/>
      </c>
      <c r="RG40" s="66" t="str">
        <f t="shared" si="87"/>
        <v/>
      </c>
      <c r="RH40" s="66" t="str">
        <f t="shared" si="88"/>
        <v/>
      </c>
      <c r="RI40" s="66" t="str">
        <f t="shared" si="89"/>
        <v/>
      </c>
      <c r="RJ40" s="66" t="str">
        <f t="shared" si="90"/>
        <v/>
      </c>
      <c r="RK40" s="66" t="str">
        <f t="shared" si="91"/>
        <v/>
      </c>
      <c r="RL40" s="66" t="str">
        <f t="shared" si="92"/>
        <v/>
      </c>
      <c r="RM40" s="66" t="str">
        <f t="shared" si="93"/>
        <v/>
      </c>
      <c r="RN40" s="66" t="str">
        <f t="shared" si="94"/>
        <v/>
      </c>
      <c r="RO40" s="66" t="str">
        <f t="shared" si="95"/>
        <v/>
      </c>
      <c r="RP40" s="66" t="str">
        <f t="shared" si="96"/>
        <v/>
      </c>
      <c r="RQ40" s="66" t="str">
        <f t="shared" si="97"/>
        <v/>
      </c>
      <c r="RR40" s="66" t="str">
        <f t="shared" si="98"/>
        <v/>
      </c>
      <c r="RS40" s="66" t="str">
        <f t="shared" si="99"/>
        <v/>
      </c>
      <c r="RT40" s="66" t="str">
        <f t="shared" si="100"/>
        <v/>
      </c>
      <c r="RU40" s="66" t="str">
        <f t="shared" si="101"/>
        <v/>
      </c>
      <c r="RV40" s="66" t="str">
        <f t="shared" si="102"/>
        <v/>
      </c>
      <c r="RW40" s="66" t="str">
        <f t="shared" si="103"/>
        <v/>
      </c>
      <c r="RX40" s="66" t="str">
        <f t="shared" si="104"/>
        <v/>
      </c>
      <c r="RY40" s="66" t="str">
        <f t="shared" si="105"/>
        <v/>
      </c>
      <c r="RZ40" s="66" t="str">
        <f t="shared" si="106"/>
        <v/>
      </c>
      <c r="SA40" s="66" t="str">
        <f t="shared" si="107"/>
        <v/>
      </c>
      <c r="SB40" s="66" t="str">
        <f t="shared" si="108"/>
        <v/>
      </c>
      <c r="SC40" s="66" t="str">
        <f t="shared" si="109"/>
        <v/>
      </c>
      <c r="SD40" s="66" t="str">
        <f t="shared" si="110"/>
        <v/>
      </c>
      <c r="SE40" s="66" t="str">
        <f t="shared" si="111"/>
        <v/>
      </c>
      <c r="SF40" s="66" t="str">
        <f t="shared" si="112"/>
        <v/>
      </c>
      <c r="SG40" s="66" t="str">
        <f t="shared" si="113"/>
        <v/>
      </c>
      <c r="SH40" s="66" t="str">
        <f t="shared" si="114"/>
        <v/>
      </c>
      <c r="SI40" s="66" t="str">
        <f t="shared" si="115"/>
        <v/>
      </c>
      <c r="SJ40" s="66" t="str">
        <f t="shared" si="116"/>
        <v/>
      </c>
      <c r="SK40" s="66" t="str">
        <f t="shared" si="117"/>
        <v/>
      </c>
      <c r="SL40" s="66" t="str">
        <f t="shared" si="118"/>
        <v/>
      </c>
      <c r="SM40" s="66" t="str">
        <f t="shared" si="119"/>
        <v/>
      </c>
      <c r="SN40" s="66" t="str">
        <f t="shared" si="120"/>
        <v/>
      </c>
      <c r="SO40" s="66" t="str">
        <f t="shared" si="121"/>
        <v/>
      </c>
      <c r="SP40" s="66" t="str">
        <f t="shared" si="122"/>
        <v/>
      </c>
      <c r="SQ40" s="66" t="str">
        <f t="shared" si="123"/>
        <v/>
      </c>
      <c r="SR40" s="66" t="str">
        <f t="shared" si="124"/>
        <v/>
      </c>
      <c r="SS40" s="66" t="str">
        <f t="shared" si="125"/>
        <v/>
      </c>
      <c r="ST40" s="66" t="str">
        <f t="shared" si="126"/>
        <v/>
      </c>
      <c r="SU40" s="66" t="str">
        <f t="shared" si="127"/>
        <v/>
      </c>
      <c r="SV40" s="66" t="str">
        <f t="shared" si="128"/>
        <v/>
      </c>
      <c r="SW40" s="66" t="str">
        <f t="shared" si="129"/>
        <v/>
      </c>
      <c r="SX40" s="66" t="str">
        <f t="shared" si="130"/>
        <v/>
      </c>
      <c r="SY40" s="66" t="str">
        <f t="shared" si="131"/>
        <v/>
      </c>
      <c r="SZ40" s="66" t="str">
        <f t="shared" si="132"/>
        <v/>
      </c>
      <c r="TA40" s="66" t="str">
        <f t="shared" si="133"/>
        <v/>
      </c>
      <c r="TB40" s="66" t="str">
        <f t="shared" si="134"/>
        <v/>
      </c>
      <c r="TC40" s="66" t="str">
        <f t="shared" si="135"/>
        <v/>
      </c>
      <c r="TD40" s="66" t="str">
        <f t="shared" si="136"/>
        <v/>
      </c>
      <c r="TE40" s="66" t="str">
        <f t="shared" si="137"/>
        <v/>
      </c>
      <c r="TF40" s="66" t="str">
        <f t="shared" si="138"/>
        <v/>
      </c>
      <c r="TG40" s="66" t="str">
        <f t="shared" si="139"/>
        <v/>
      </c>
      <c r="TH40" s="66" t="str">
        <f t="shared" si="140"/>
        <v/>
      </c>
      <c r="TI40" s="66" t="str">
        <f t="shared" si="141"/>
        <v/>
      </c>
      <c r="TJ40" s="66" t="str">
        <f t="shared" si="142"/>
        <v/>
      </c>
      <c r="TK40" s="66" t="str">
        <f t="shared" si="143"/>
        <v/>
      </c>
      <c r="TL40" s="66" t="str">
        <f t="shared" si="144"/>
        <v/>
      </c>
      <c r="TM40" s="66" t="str">
        <f t="shared" si="145"/>
        <v/>
      </c>
      <c r="TN40" s="66" t="str">
        <f t="shared" si="146"/>
        <v/>
      </c>
      <c r="TO40" s="66" t="str">
        <f t="shared" si="147"/>
        <v/>
      </c>
      <c r="TP40" s="66" t="str">
        <f t="shared" si="148"/>
        <v/>
      </c>
      <c r="TQ40" s="66" t="str">
        <f t="shared" si="149"/>
        <v/>
      </c>
      <c r="TR40" s="66" t="str">
        <f t="shared" si="150"/>
        <v/>
      </c>
      <c r="TS40" s="66" t="str">
        <f t="shared" si="151"/>
        <v/>
      </c>
      <c r="TT40" s="66" t="str">
        <f t="shared" si="152"/>
        <v/>
      </c>
      <c r="TU40" s="66" t="str">
        <f t="shared" si="153"/>
        <v/>
      </c>
      <c r="TV40" s="66" t="str">
        <f t="shared" si="154"/>
        <v/>
      </c>
      <c r="TW40" s="66" t="str">
        <f t="shared" si="155"/>
        <v/>
      </c>
      <c r="TX40" s="66" t="str">
        <f t="shared" si="156"/>
        <v/>
      </c>
      <c r="TY40" s="66" t="str">
        <f t="shared" si="157"/>
        <v/>
      </c>
      <c r="TZ40" s="66" t="str">
        <f t="shared" si="158"/>
        <v/>
      </c>
      <c r="UA40" s="66" t="str">
        <f t="shared" si="159"/>
        <v/>
      </c>
      <c r="UB40" s="66" t="str">
        <f t="shared" si="160"/>
        <v/>
      </c>
      <c r="UC40" s="66" t="str">
        <f t="shared" si="161"/>
        <v/>
      </c>
      <c r="UD40" s="66" t="str">
        <f t="shared" si="162"/>
        <v/>
      </c>
      <c r="UE40" s="66" t="str">
        <f t="shared" si="163"/>
        <v/>
      </c>
      <c r="UF40" s="66" t="str">
        <f t="shared" si="164"/>
        <v/>
      </c>
      <c r="UG40" s="66" t="str">
        <f t="shared" si="165"/>
        <v/>
      </c>
      <c r="UH40" s="66" t="str">
        <f t="shared" si="166"/>
        <v/>
      </c>
      <c r="UI40" s="66" t="str">
        <f t="shared" si="167"/>
        <v/>
      </c>
      <c r="UJ40" s="66" t="str">
        <f t="shared" si="168"/>
        <v/>
      </c>
      <c r="UK40" s="66" t="str">
        <f t="shared" si="169"/>
        <v/>
      </c>
      <c r="UL40" s="66" t="str">
        <f t="shared" si="170"/>
        <v/>
      </c>
      <c r="UM40" s="66" t="str">
        <f t="shared" si="171"/>
        <v/>
      </c>
      <c r="UN40" s="66" t="str">
        <f t="shared" si="172"/>
        <v/>
      </c>
      <c r="UO40" s="66" t="str">
        <f t="shared" si="173"/>
        <v/>
      </c>
      <c r="UP40" s="66" t="str">
        <f t="shared" si="174"/>
        <v/>
      </c>
      <c r="UQ40" s="66" t="str">
        <f t="shared" si="175"/>
        <v/>
      </c>
      <c r="UR40" s="66" t="str">
        <f t="shared" si="176"/>
        <v/>
      </c>
      <c r="US40" s="66" t="str">
        <f t="shared" si="177"/>
        <v/>
      </c>
      <c r="UT40" s="66" t="str">
        <f t="shared" si="178"/>
        <v/>
      </c>
      <c r="UU40" s="66" t="str">
        <f t="shared" si="179"/>
        <v/>
      </c>
      <c r="UV40" s="66" t="str">
        <f t="shared" si="180"/>
        <v/>
      </c>
      <c r="UW40" s="66" t="str">
        <f t="shared" si="181"/>
        <v/>
      </c>
      <c r="UX40" s="66" t="str">
        <f t="shared" si="182"/>
        <v/>
      </c>
      <c r="UY40" s="66" t="str">
        <f t="shared" si="183"/>
        <v/>
      </c>
      <c r="UZ40" s="66" t="str">
        <f t="shared" si="184"/>
        <v/>
      </c>
      <c r="VA40" s="66" t="str">
        <f t="shared" si="185"/>
        <v/>
      </c>
      <c r="VB40" s="66" t="str">
        <f t="shared" si="186"/>
        <v/>
      </c>
      <c r="VC40" s="66" t="str">
        <f t="shared" si="187"/>
        <v/>
      </c>
      <c r="VD40" s="66" t="str">
        <f t="shared" si="188"/>
        <v/>
      </c>
      <c r="VE40" s="66" t="str">
        <f t="shared" si="189"/>
        <v/>
      </c>
      <c r="VF40" s="66" t="str">
        <f t="shared" si="190"/>
        <v/>
      </c>
      <c r="VG40" s="66" t="str">
        <f t="shared" si="191"/>
        <v/>
      </c>
      <c r="VH40" s="66" t="str">
        <f t="shared" si="192"/>
        <v/>
      </c>
      <c r="VI40" s="66" t="str">
        <f t="shared" si="193"/>
        <v/>
      </c>
      <c r="VJ40" s="66" t="str">
        <f t="shared" si="194"/>
        <v/>
      </c>
      <c r="VK40" s="66" t="str">
        <f t="shared" si="195"/>
        <v/>
      </c>
      <c r="VL40" s="66" t="str">
        <f t="shared" si="196"/>
        <v/>
      </c>
      <c r="VM40" s="66" t="str">
        <f t="shared" si="197"/>
        <v/>
      </c>
      <c r="VN40" s="66" t="str">
        <f t="shared" si="198"/>
        <v/>
      </c>
      <c r="VO40" s="66" t="str">
        <f t="shared" si="199"/>
        <v/>
      </c>
      <c r="VP40" s="66" t="str">
        <f t="shared" si="200"/>
        <v/>
      </c>
      <c r="VQ40" s="66" t="str">
        <f t="shared" si="201"/>
        <v/>
      </c>
      <c r="VR40" s="66" t="str">
        <f t="shared" si="202"/>
        <v/>
      </c>
      <c r="VS40" s="66" t="str">
        <f t="shared" si="203"/>
        <v/>
      </c>
      <c r="VT40" s="66" t="str">
        <f t="shared" si="204"/>
        <v/>
      </c>
      <c r="VU40" s="66" t="str">
        <f t="shared" si="205"/>
        <v/>
      </c>
      <c r="VV40" s="66" t="str">
        <f t="shared" si="206"/>
        <v/>
      </c>
      <c r="VW40" s="66" t="str">
        <f t="shared" si="207"/>
        <v/>
      </c>
      <c r="VX40" s="66" t="str">
        <f t="shared" si="208"/>
        <v/>
      </c>
      <c r="VY40" s="66" t="str">
        <f t="shared" si="209"/>
        <v/>
      </c>
      <c r="VZ40" s="66" t="str">
        <f t="shared" si="210"/>
        <v/>
      </c>
      <c r="WA40" s="66" t="str">
        <f t="shared" si="211"/>
        <v/>
      </c>
      <c r="WB40" s="66" t="str">
        <f t="shared" si="212"/>
        <v/>
      </c>
      <c r="WC40" s="66" t="str">
        <f t="shared" si="213"/>
        <v/>
      </c>
      <c r="WD40" s="66" t="str">
        <f t="shared" si="214"/>
        <v/>
      </c>
      <c r="WE40" s="66" t="str">
        <f t="shared" si="215"/>
        <v/>
      </c>
      <c r="WF40" s="66" t="str">
        <f t="shared" si="216"/>
        <v/>
      </c>
      <c r="WG40" s="66" t="str">
        <f t="shared" si="217"/>
        <v/>
      </c>
      <c r="WH40" s="66" t="str">
        <f t="shared" si="218"/>
        <v/>
      </c>
      <c r="WI40" s="66" t="str">
        <f t="shared" si="219"/>
        <v/>
      </c>
      <c r="WJ40" s="66" t="str">
        <f t="shared" si="220"/>
        <v/>
      </c>
      <c r="WK40" s="66" t="str">
        <f t="shared" si="221"/>
        <v/>
      </c>
      <c r="WL40" s="66" t="str">
        <f t="shared" si="222"/>
        <v/>
      </c>
      <c r="WM40" s="66" t="str">
        <f t="shared" si="223"/>
        <v/>
      </c>
      <c r="WN40" s="66" t="str">
        <f t="shared" si="224"/>
        <v/>
      </c>
      <c r="WO40" s="66" t="str">
        <f t="shared" si="225"/>
        <v/>
      </c>
      <c r="WP40" s="66" t="str">
        <f t="shared" si="226"/>
        <v/>
      </c>
      <c r="WQ40" s="66" t="str">
        <f t="shared" si="227"/>
        <v/>
      </c>
      <c r="WR40" s="66" t="str">
        <f t="shared" si="228"/>
        <v/>
      </c>
      <c r="WS40" s="66" t="str">
        <f t="shared" si="229"/>
        <v/>
      </c>
      <c r="WT40" s="66" t="str">
        <f t="shared" si="230"/>
        <v/>
      </c>
      <c r="WU40" s="66" t="str">
        <f t="shared" si="231"/>
        <v/>
      </c>
      <c r="WV40" s="66" t="str">
        <f t="shared" si="232"/>
        <v/>
      </c>
      <c r="WW40" s="66" t="str">
        <f t="shared" si="233"/>
        <v/>
      </c>
      <c r="WX40" s="66" t="str">
        <f t="shared" si="234"/>
        <v/>
      </c>
      <c r="WY40" s="66" t="str">
        <f t="shared" si="235"/>
        <v/>
      </c>
      <c r="WZ40" s="66" t="str">
        <f t="shared" si="236"/>
        <v/>
      </c>
      <c r="XA40" s="66" t="str">
        <f t="shared" si="237"/>
        <v/>
      </c>
      <c r="XB40" s="66" t="str">
        <f t="shared" si="238"/>
        <v/>
      </c>
      <c r="XC40" s="66" t="str">
        <f t="shared" si="239"/>
        <v/>
      </c>
      <c r="XD40" s="66" t="str">
        <f t="shared" si="240"/>
        <v/>
      </c>
      <c r="XE40" s="66" t="str">
        <f t="shared" si="241"/>
        <v/>
      </c>
      <c r="XF40" s="66" t="str">
        <f t="shared" si="242"/>
        <v/>
      </c>
      <c r="XG40" s="66" t="str">
        <f t="shared" si="243"/>
        <v/>
      </c>
      <c r="XH40" s="66" t="str">
        <f t="shared" si="244"/>
        <v/>
      </c>
      <c r="XI40" s="66" t="str">
        <f t="shared" si="245"/>
        <v/>
      </c>
      <c r="XJ40" s="66" t="str">
        <f t="shared" si="246"/>
        <v/>
      </c>
      <c r="XK40" s="66" t="str">
        <f t="shared" si="247"/>
        <v/>
      </c>
      <c r="XL40" s="66" t="str">
        <f t="shared" si="248"/>
        <v/>
      </c>
      <c r="XM40" s="66" t="str">
        <f t="shared" si="249"/>
        <v/>
      </c>
      <c r="XN40" s="66" t="str">
        <f t="shared" si="250"/>
        <v/>
      </c>
      <c r="XO40" s="66" t="str">
        <f t="shared" si="251"/>
        <v/>
      </c>
      <c r="XP40" s="66" t="str">
        <f t="shared" si="252"/>
        <v/>
      </c>
      <c r="XQ40" s="66" t="str">
        <f t="shared" si="253"/>
        <v/>
      </c>
      <c r="XR40" s="66" t="str">
        <f t="shared" si="254"/>
        <v/>
      </c>
      <c r="XS40" s="66" t="str">
        <f t="shared" si="255"/>
        <v/>
      </c>
      <c r="XT40" s="66" t="str">
        <f t="shared" si="256"/>
        <v/>
      </c>
      <c r="XU40" s="66" t="str">
        <f t="shared" si="257"/>
        <v/>
      </c>
      <c r="XV40" s="66" t="str">
        <f t="shared" si="258"/>
        <v/>
      </c>
      <c r="XW40" s="66" t="str">
        <f t="shared" si="259"/>
        <v/>
      </c>
      <c r="XX40" s="66" t="str">
        <f t="shared" si="260"/>
        <v/>
      </c>
      <c r="XY40" s="66" t="str">
        <f t="shared" si="261"/>
        <v/>
      </c>
      <c r="XZ40" s="66" t="str">
        <f t="shared" si="262"/>
        <v/>
      </c>
      <c r="YA40" s="66" t="str">
        <f t="shared" si="263"/>
        <v/>
      </c>
      <c r="YB40" s="66" t="str">
        <f t="shared" si="264"/>
        <v/>
      </c>
      <c r="YC40" s="66" t="str">
        <f t="shared" si="265"/>
        <v/>
      </c>
      <c r="YD40" s="66" t="str">
        <f t="shared" si="266"/>
        <v/>
      </c>
      <c r="YE40" s="66" t="str">
        <f t="shared" si="267"/>
        <v/>
      </c>
      <c r="YF40" s="66" t="str">
        <f t="shared" si="268"/>
        <v/>
      </c>
      <c r="YG40" s="66" t="str">
        <f t="shared" si="269"/>
        <v/>
      </c>
      <c r="YH40" s="66" t="str">
        <f t="shared" si="270"/>
        <v/>
      </c>
      <c r="YI40" s="66" t="str">
        <f t="shared" si="271"/>
        <v/>
      </c>
      <c r="YJ40" s="66" t="str">
        <f t="shared" si="272"/>
        <v/>
      </c>
      <c r="YK40" s="66" t="str">
        <f t="shared" si="273"/>
        <v/>
      </c>
      <c r="YL40" s="66" t="str">
        <f t="shared" si="274"/>
        <v/>
      </c>
      <c r="YM40" s="66" t="str">
        <f t="shared" si="275"/>
        <v/>
      </c>
      <c r="YN40" s="66" t="str">
        <f t="shared" si="276"/>
        <v/>
      </c>
      <c r="YO40" s="66" t="str">
        <f t="shared" si="277"/>
        <v/>
      </c>
      <c r="YP40" s="66" t="str">
        <f t="shared" si="278"/>
        <v/>
      </c>
      <c r="YQ40" s="66" t="str">
        <f t="shared" si="279"/>
        <v/>
      </c>
      <c r="YR40" s="66" t="str">
        <f t="shared" si="280"/>
        <v/>
      </c>
      <c r="YS40" s="66" t="str">
        <f t="shared" si="281"/>
        <v/>
      </c>
      <c r="YT40" s="66" t="str">
        <f t="shared" si="282"/>
        <v/>
      </c>
      <c r="YU40" s="66" t="str">
        <f t="shared" si="283"/>
        <v/>
      </c>
      <c r="YV40" s="66" t="str">
        <f t="shared" si="284"/>
        <v/>
      </c>
      <c r="YW40" s="66" t="str">
        <f t="shared" si="285"/>
        <v/>
      </c>
      <c r="YX40" s="66" t="str">
        <f t="shared" si="286"/>
        <v/>
      </c>
      <c r="YY40" s="66" t="str">
        <f t="shared" si="287"/>
        <v/>
      </c>
      <c r="YZ40" s="66" t="str">
        <f t="shared" si="288"/>
        <v/>
      </c>
      <c r="ZA40" s="66" t="str">
        <f t="shared" si="289"/>
        <v/>
      </c>
      <c r="ZB40" s="66" t="str">
        <f t="shared" si="290"/>
        <v/>
      </c>
      <c r="ZC40" s="66" t="str">
        <f t="shared" si="291"/>
        <v/>
      </c>
      <c r="ZD40" s="66" t="str">
        <f t="shared" si="292"/>
        <v/>
      </c>
      <c r="ZE40" s="66" t="str">
        <f t="shared" si="293"/>
        <v/>
      </c>
      <c r="ZF40" s="66" t="str">
        <f t="shared" si="294"/>
        <v/>
      </c>
      <c r="ZG40" s="66" t="str">
        <f t="shared" si="295"/>
        <v/>
      </c>
      <c r="ZH40" s="66" t="str">
        <f t="shared" si="296"/>
        <v/>
      </c>
      <c r="ZI40" s="66" t="str">
        <f t="shared" si="297"/>
        <v/>
      </c>
      <c r="ZJ40" s="66" t="str">
        <f t="shared" si="298"/>
        <v/>
      </c>
      <c r="ZK40" s="66" t="str">
        <f t="shared" si="299"/>
        <v/>
      </c>
      <c r="ZL40" s="66" t="str">
        <f t="shared" si="300"/>
        <v/>
      </c>
      <c r="ZM40" s="66" t="str">
        <f t="shared" si="301"/>
        <v/>
      </c>
      <c r="ZN40" s="66" t="str">
        <f t="shared" si="302"/>
        <v/>
      </c>
      <c r="ZO40" s="66" t="str">
        <f t="shared" si="303"/>
        <v/>
      </c>
      <c r="ZP40" s="66" t="str">
        <f t="shared" si="304"/>
        <v/>
      </c>
      <c r="ZQ40" s="66" t="str">
        <f t="shared" si="305"/>
        <v/>
      </c>
      <c r="ZR40" s="66" t="str">
        <f t="shared" si="306"/>
        <v/>
      </c>
      <c r="ZS40" s="66" t="str">
        <f t="shared" si="307"/>
        <v/>
      </c>
      <c r="ZT40" s="66" t="str">
        <f t="shared" si="308"/>
        <v/>
      </c>
      <c r="ZU40" s="66" t="str">
        <f t="shared" si="309"/>
        <v/>
      </c>
      <c r="ZV40" s="66" t="str">
        <f t="shared" si="310"/>
        <v/>
      </c>
      <c r="ZW40" s="66" t="str">
        <f t="shared" si="311"/>
        <v/>
      </c>
      <c r="ZX40" s="66" t="str">
        <f t="shared" si="312"/>
        <v/>
      </c>
      <c r="ZY40" s="66" t="str">
        <f t="shared" si="313"/>
        <v/>
      </c>
      <c r="ZZ40" s="66" t="str">
        <f t="shared" si="314"/>
        <v/>
      </c>
      <c r="AAA40" s="66" t="str">
        <f t="shared" si="315"/>
        <v/>
      </c>
      <c r="AAB40" s="66" t="str">
        <f t="shared" si="316"/>
        <v/>
      </c>
      <c r="AAC40" s="66" t="str">
        <f t="shared" si="317"/>
        <v/>
      </c>
      <c r="AAD40" s="66" t="str">
        <f t="shared" si="318"/>
        <v/>
      </c>
      <c r="AAE40" s="66" t="str">
        <f t="shared" si="319"/>
        <v/>
      </c>
      <c r="AAF40" s="66" t="str">
        <f t="shared" si="320"/>
        <v/>
      </c>
      <c r="AAG40" s="66" t="str">
        <f t="shared" si="321"/>
        <v/>
      </c>
      <c r="AAH40" s="66" t="str">
        <f t="shared" si="322"/>
        <v/>
      </c>
      <c r="AAI40" s="66" t="str">
        <f t="shared" si="323"/>
        <v/>
      </c>
      <c r="AAJ40" s="66" t="str">
        <f t="shared" si="324"/>
        <v/>
      </c>
      <c r="AAK40" s="66" t="str">
        <f t="shared" si="325"/>
        <v/>
      </c>
      <c r="AAL40" s="66" t="str">
        <f t="shared" si="326"/>
        <v/>
      </c>
      <c r="AAM40" s="66" t="str">
        <f t="shared" si="327"/>
        <v/>
      </c>
      <c r="AAN40" s="66" t="str">
        <f t="shared" si="328"/>
        <v/>
      </c>
      <c r="AAO40" s="66" t="str">
        <f t="shared" si="329"/>
        <v/>
      </c>
      <c r="AAP40" s="66" t="str">
        <f t="shared" si="330"/>
        <v/>
      </c>
      <c r="AAQ40" s="66" t="str">
        <f t="shared" si="331"/>
        <v/>
      </c>
      <c r="AAR40" s="66" t="str">
        <f t="shared" si="332"/>
        <v/>
      </c>
      <c r="AAS40" s="66" t="str">
        <f t="shared" si="333"/>
        <v/>
      </c>
      <c r="AAT40" s="66" t="str">
        <f t="shared" si="334"/>
        <v/>
      </c>
      <c r="AAU40" s="66" t="str">
        <f t="shared" si="335"/>
        <v/>
      </c>
      <c r="AAV40" s="66" t="str">
        <f t="shared" si="336"/>
        <v/>
      </c>
      <c r="AAW40" s="66" t="str">
        <f t="shared" si="337"/>
        <v/>
      </c>
      <c r="AAX40" s="66" t="str">
        <f t="shared" si="338"/>
        <v/>
      </c>
      <c r="AAY40" s="66" t="str">
        <f t="shared" si="339"/>
        <v/>
      </c>
      <c r="AAZ40" s="66" t="str">
        <f t="shared" si="340"/>
        <v/>
      </c>
      <c r="ABA40" s="66" t="str">
        <f t="shared" si="341"/>
        <v/>
      </c>
      <c r="ABB40" s="66" t="str">
        <f t="shared" si="342"/>
        <v/>
      </c>
      <c r="ABC40" s="66" t="str">
        <f t="shared" si="343"/>
        <v/>
      </c>
      <c r="ABD40" s="66" t="str">
        <f t="shared" si="344"/>
        <v/>
      </c>
      <c r="ABE40" s="66" t="str">
        <f t="shared" si="345"/>
        <v/>
      </c>
      <c r="ABF40" s="66" t="str">
        <f t="shared" si="346"/>
        <v/>
      </c>
      <c r="ABG40" s="66" t="str">
        <f t="shared" si="347"/>
        <v/>
      </c>
      <c r="ABH40" s="66" t="str">
        <f t="shared" si="348"/>
        <v/>
      </c>
      <c r="ABI40" s="66" t="str">
        <f t="shared" si="349"/>
        <v/>
      </c>
      <c r="ABJ40" s="66" t="str">
        <f t="shared" si="350"/>
        <v/>
      </c>
      <c r="ABK40" s="66" t="str">
        <f t="shared" si="351"/>
        <v/>
      </c>
      <c r="ABL40" s="66" t="str">
        <f t="shared" si="352"/>
        <v/>
      </c>
      <c r="ABM40" s="66" t="str">
        <f t="shared" si="353"/>
        <v/>
      </c>
      <c r="ABN40" s="66" t="str">
        <f t="shared" si="354"/>
        <v/>
      </c>
      <c r="ABO40" s="66" t="str">
        <f t="shared" si="355"/>
        <v/>
      </c>
      <c r="ABP40" s="66" t="str">
        <f t="shared" si="356"/>
        <v/>
      </c>
      <c r="ABQ40" s="66" t="str">
        <f t="shared" si="357"/>
        <v/>
      </c>
      <c r="ABR40" s="66" t="str">
        <f t="shared" si="358"/>
        <v/>
      </c>
      <c r="ABS40" s="66" t="str">
        <f t="shared" si="359"/>
        <v/>
      </c>
      <c r="ABT40" s="66" t="str">
        <f t="shared" si="360"/>
        <v/>
      </c>
      <c r="ABU40" s="66" t="str">
        <f t="shared" si="361"/>
        <v/>
      </c>
      <c r="ABV40" s="66" t="str">
        <f t="shared" si="362"/>
        <v/>
      </c>
      <c r="ABW40" s="66" t="str">
        <f t="shared" si="363"/>
        <v/>
      </c>
      <c r="ABX40" s="66" t="str">
        <f t="shared" si="364"/>
        <v/>
      </c>
      <c r="ABY40" s="66" t="str">
        <f t="shared" si="365"/>
        <v/>
      </c>
      <c r="ABZ40" s="66" t="str">
        <f t="shared" si="366"/>
        <v/>
      </c>
      <c r="ACA40" s="66" t="str">
        <f t="shared" si="367"/>
        <v/>
      </c>
      <c r="ACB40" s="66" t="str">
        <f t="shared" si="368"/>
        <v/>
      </c>
      <c r="ACC40" s="66" t="str">
        <f t="shared" si="369"/>
        <v/>
      </c>
      <c r="ACD40" s="66" t="str">
        <f t="shared" si="370"/>
        <v/>
      </c>
      <c r="ACE40" s="66" t="str">
        <f t="shared" si="371"/>
        <v/>
      </c>
      <c r="ACF40" s="66" t="str">
        <f t="shared" si="372"/>
        <v/>
      </c>
      <c r="ACG40" s="66" t="str">
        <f t="shared" si="373"/>
        <v/>
      </c>
      <c r="ACH40" s="66" t="str">
        <f t="shared" si="374"/>
        <v/>
      </c>
      <c r="ACI40" s="66" t="str">
        <f t="shared" si="375"/>
        <v/>
      </c>
      <c r="ACJ40" s="66" t="str">
        <f t="shared" si="376"/>
        <v/>
      </c>
      <c r="ACK40" s="66" t="str">
        <f t="shared" si="377"/>
        <v/>
      </c>
      <c r="ACL40" s="66" t="str">
        <f t="shared" si="378"/>
        <v/>
      </c>
      <c r="ACM40" s="66" t="str">
        <f t="shared" ref="ACM40:ACN40" si="419">IF(AND(ACS$3="Unit", ACL40=""), "", IF(AND(ACS$3="Unit", ACL40="-"),"", IF(ACS$3="Unit", "kg/GJ delivered", IF(AND(NY40&lt;&gt;"", NY40&lt;&gt;"-", NX40="-"),"", IF($H40="","", IF(NX40="nd", "",IF(NX40="&lt;n.a.&gt;", "", IF(NY40="#/MJ", "", IF(NY40="kg/GJ delivered",NX40,IF(NY40="g/MJ delivered",NX40,IF(NY40="kg/MJ delivered",NX40*1000,IF(NY40="mg/MJ delivered",NX40/1000,IF(NY40="g/kg",((NX40)*(1/$I40)*(1/$H40)),IF(NY40="mg/kg",((NX40/1000)*(1/$I40)*(1/$H40)),IF(NY40="mg/MJ delivered",NX40/1000,IF(NY40="-","","Error"))))))))))))))))</f>
        <v/>
      </c>
      <c r="ACN40" s="66" t="str">
        <f t="shared" si="419"/>
        <v/>
      </c>
      <c r="ACO40" s="66" t="str">
        <f t="shared" si="380"/>
        <v/>
      </c>
      <c r="ACP40" s="66" t="str">
        <f t="shared" si="381"/>
        <v/>
      </c>
      <c r="ACQ40" s="66" t="str">
        <f t="shared" si="382"/>
        <v/>
      </c>
      <c r="ACR40" s="66" t="str">
        <f t="shared" si="383"/>
        <v/>
      </c>
      <c r="ACS40" s="66" t="str">
        <f t="shared" si="384"/>
        <v/>
      </c>
      <c r="ACT40" s="66" t="str">
        <f t="shared" si="385"/>
        <v/>
      </c>
    </row>
    <row r="41" spans="2:774" ht="15.75" customHeight="1" x14ac:dyDescent="0.25">
      <c r="B41" s="66">
        <v>100</v>
      </c>
      <c r="C41" s="66" t="s">
        <v>343</v>
      </c>
      <c r="D41" s="66" t="s">
        <v>376</v>
      </c>
      <c r="E41" s="156" t="s">
        <v>1784</v>
      </c>
      <c r="F41" s="66" t="s">
        <v>1579</v>
      </c>
      <c r="G41" s="66" t="s">
        <v>492</v>
      </c>
      <c r="H41" s="126">
        <v>0.29299999999999998</v>
      </c>
      <c r="I41" s="130">
        <f>'Heating Values'!$D$35</f>
        <v>13.95</v>
      </c>
      <c r="J41" s="66" t="str">
        <f t="shared" si="0"/>
        <v>Crop Residue, Improved, GLO</v>
      </c>
      <c r="K41" s="66" t="s">
        <v>1254</v>
      </c>
      <c r="L41" s="66" t="s">
        <v>1254</v>
      </c>
      <c r="M41" s="66" t="s">
        <v>1254</v>
      </c>
      <c r="N41" s="66" t="s">
        <v>1254</v>
      </c>
      <c r="O41" s="66" t="s">
        <v>2109</v>
      </c>
      <c r="P41" s="66" t="str">
        <f t="shared" si="8"/>
        <v>GLO</v>
      </c>
      <c r="Q41" s="66" t="s">
        <v>306</v>
      </c>
      <c r="R41" s="162">
        <v>13.2</v>
      </c>
      <c r="S41" s="158" t="s">
        <v>66</v>
      </c>
      <c r="T41" s="163">
        <v>0.5</v>
      </c>
      <c r="U41" s="158" t="s">
        <v>66</v>
      </c>
      <c r="V41" s="158" t="s">
        <v>128</v>
      </c>
      <c r="W41" s="158" t="s">
        <v>128</v>
      </c>
      <c r="X41" s="164">
        <v>544</v>
      </c>
      <c r="Y41" s="158" t="s">
        <v>66</v>
      </c>
      <c r="Z41" s="163">
        <v>0.6</v>
      </c>
      <c r="AA41" s="158" t="s">
        <v>66</v>
      </c>
      <c r="AB41" s="165">
        <v>2.6</v>
      </c>
      <c r="AC41" s="158" t="s">
        <v>66</v>
      </c>
      <c r="AD41" s="166">
        <v>2240000000000000</v>
      </c>
      <c r="AE41" s="158" t="s">
        <v>387</v>
      </c>
      <c r="AF41" s="158" t="s">
        <v>128</v>
      </c>
      <c r="AG41" s="158" t="s">
        <v>128</v>
      </c>
      <c r="AH41" s="158" t="s">
        <v>128</v>
      </c>
      <c r="AI41" s="158" t="s">
        <v>128</v>
      </c>
      <c r="AJ41" s="158" t="s">
        <v>128</v>
      </c>
      <c r="AK41" s="158" t="s">
        <v>128</v>
      </c>
      <c r="AL41" s="158" t="s">
        <v>128</v>
      </c>
      <c r="AM41" s="158" t="s">
        <v>128</v>
      </c>
      <c r="AN41" s="158" t="s">
        <v>128</v>
      </c>
      <c r="AO41" s="158" t="s">
        <v>128</v>
      </c>
      <c r="AP41" s="158" t="s">
        <v>128</v>
      </c>
      <c r="AQ41" s="158" t="s">
        <v>128</v>
      </c>
      <c r="AR41" s="158" t="s">
        <v>128</v>
      </c>
      <c r="AS41" s="158" t="s">
        <v>128</v>
      </c>
      <c r="AT41" s="158" t="s">
        <v>128</v>
      </c>
      <c r="AU41" s="158" t="s">
        <v>128</v>
      </c>
      <c r="AV41" s="158" t="s">
        <v>128</v>
      </c>
      <c r="AW41" s="158" t="s">
        <v>128</v>
      </c>
      <c r="AX41" s="158" t="s">
        <v>128</v>
      </c>
      <c r="AY41" s="158" t="s">
        <v>128</v>
      </c>
      <c r="AZ41" s="158" t="s">
        <v>128</v>
      </c>
      <c r="BA41" s="158" t="s">
        <v>128</v>
      </c>
      <c r="BB41" s="158" t="s">
        <v>128</v>
      </c>
      <c r="BC41" s="158" t="s">
        <v>128</v>
      </c>
      <c r="BD41" s="158" t="s">
        <v>128</v>
      </c>
      <c r="BE41" s="158" t="s">
        <v>128</v>
      </c>
      <c r="BF41" s="158" t="s">
        <v>128</v>
      </c>
      <c r="BG41" s="158" t="s">
        <v>128</v>
      </c>
      <c r="BH41" s="158" t="s">
        <v>128</v>
      </c>
      <c r="BI41" s="158" t="s">
        <v>128</v>
      </c>
      <c r="BJ41" s="158" t="s">
        <v>128</v>
      </c>
      <c r="BK41" s="158" t="s">
        <v>128</v>
      </c>
      <c r="BL41" s="158" t="s">
        <v>128</v>
      </c>
      <c r="BM41" s="158" t="s">
        <v>128</v>
      </c>
      <c r="BN41" s="158" t="s">
        <v>128</v>
      </c>
      <c r="BO41" s="158" t="s">
        <v>128</v>
      </c>
      <c r="BP41" s="158" t="s">
        <v>128</v>
      </c>
      <c r="BQ41" s="158" t="s">
        <v>128</v>
      </c>
      <c r="BR41" s="158" t="s">
        <v>128</v>
      </c>
      <c r="BS41" s="158" t="s">
        <v>128</v>
      </c>
      <c r="BT41" s="158" t="s">
        <v>128</v>
      </c>
      <c r="BU41" s="158" t="s">
        <v>128</v>
      </c>
      <c r="BV41" s="158" t="s">
        <v>128</v>
      </c>
      <c r="BW41" s="158" t="s">
        <v>128</v>
      </c>
      <c r="BX41" s="158" t="s">
        <v>128</v>
      </c>
      <c r="BY41" s="158" t="s">
        <v>128</v>
      </c>
      <c r="BZ41" s="158" t="s">
        <v>128</v>
      </c>
      <c r="CA41" s="158" t="s">
        <v>128</v>
      </c>
      <c r="CB41" s="158" t="s">
        <v>128</v>
      </c>
      <c r="CC41" s="158" t="s">
        <v>128</v>
      </c>
      <c r="CD41" s="158" t="s">
        <v>128</v>
      </c>
      <c r="CE41" s="158" t="s">
        <v>128</v>
      </c>
      <c r="CF41" s="158" t="s">
        <v>128</v>
      </c>
      <c r="CG41" s="158" t="s">
        <v>128</v>
      </c>
      <c r="CH41" s="158" t="s">
        <v>128</v>
      </c>
      <c r="CI41" s="158" t="s">
        <v>128</v>
      </c>
      <c r="CJ41" s="158" t="s">
        <v>128</v>
      </c>
      <c r="CK41" s="158" t="s">
        <v>128</v>
      </c>
      <c r="CL41" s="158" t="s">
        <v>128</v>
      </c>
      <c r="CM41" s="158" t="s">
        <v>128</v>
      </c>
      <c r="CN41" s="158" t="s">
        <v>128</v>
      </c>
      <c r="CO41" s="158" t="s">
        <v>128</v>
      </c>
      <c r="CP41" s="158" t="s">
        <v>128</v>
      </c>
      <c r="CQ41" s="158" t="s">
        <v>128</v>
      </c>
      <c r="CR41" s="158" t="s">
        <v>128</v>
      </c>
      <c r="CS41" s="158" t="s">
        <v>128</v>
      </c>
      <c r="CT41" s="158" t="s">
        <v>128</v>
      </c>
      <c r="CU41" s="158" t="s">
        <v>128</v>
      </c>
      <c r="CV41" s="158" t="s">
        <v>128</v>
      </c>
      <c r="CW41" s="158" t="s">
        <v>128</v>
      </c>
      <c r="CX41" s="158" t="s">
        <v>128</v>
      </c>
      <c r="CY41" s="158" t="s">
        <v>128</v>
      </c>
      <c r="CZ41" s="158" t="s">
        <v>128</v>
      </c>
      <c r="DA41" s="158" t="s">
        <v>128</v>
      </c>
      <c r="DB41" s="158" t="s">
        <v>128</v>
      </c>
      <c r="DC41" s="158" t="s">
        <v>128</v>
      </c>
      <c r="DD41" s="158" t="s">
        <v>128</v>
      </c>
      <c r="DE41" s="158" t="s">
        <v>128</v>
      </c>
      <c r="DF41" s="158" t="s">
        <v>128</v>
      </c>
      <c r="DG41" s="158" t="s">
        <v>128</v>
      </c>
      <c r="DH41" s="158" t="s">
        <v>128</v>
      </c>
      <c r="DI41" s="158" t="s">
        <v>128</v>
      </c>
      <c r="DJ41" s="158" t="s">
        <v>128</v>
      </c>
      <c r="DK41" s="158" t="s">
        <v>128</v>
      </c>
      <c r="DL41" s="158" t="s">
        <v>128</v>
      </c>
      <c r="DM41" s="158" t="s">
        <v>128</v>
      </c>
      <c r="DN41" s="158" t="s">
        <v>128</v>
      </c>
      <c r="DO41" s="158" t="s">
        <v>128</v>
      </c>
      <c r="DP41" s="158" t="s">
        <v>128</v>
      </c>
      <c r="DQ41" s="158" t="s">
        <v>128</v>
      </c>
      <c r="DR41" s="158" t="s">
        <v>128</v>
      </c>
      <c r="DS41" s="158" t="s">
        <v>128</v>
      </c>
      <c r="DT41" s="158" t="s">
        <v>128</v>
      </c>
      <c r="DU41" s="158" t="s">
        <v>128</v>
      </c>
      <c r="DV41" s="158" t="s">
        <v>128</v>
      </c>
      <c r="DW41" s="158" t="s">
        <v>128</v>
      </c>
      <c r="DX41" s="158" t="s">
        <v>128</v>
      </c>
      <c r="DY41" s="158" t="s">
        <v>128</v>
      </c>
      <c r="DZ41" s="158" t="s">
        <v>128</v>
      </c>
      <c r="EA41" s="158" t="s">
        <v>128</v>
      </c>
      <c r="EB41" s="158" t="s">
        <v>128</v>
      </c>
      <c r="EC41" s="158" t="s">
        <v>128</v>
      </c>
      <c r="ED41" s="158" t="s">
        <v>128</v>
      </c>
      <c r="EE41" s="158" t="s">
        <v>128</v>
      </c>
      <c r="EF41" s="158" t="s">
        <v>128</v>
      </c>
      <c r="EG41" s="158" t="s">
        <v>128</v>
      </c>
      <c r="EH41" s="158" t="s">
        <v>128</v>
      </c>
      <c r="EI41" s="158" t="s">
        <v>128</v>
      </c>
      <c r="EJ41" s="158" t="s">
        <v>128</v>
      </c>
      <c r="EK41" s="158" t="s">
        <v>128</v>
      </c>
      <c r="EL41" s="158" t="s">
        <v>128</v>
      </c>
      <c r="EM41" s="158" t="s">
        <v>128</v>
      </c>
      <c r="EN41" s="158" t="s">
        <v>128</v>
      </c>
      <c r="EO41" s="158" t="s">
        <v>128</v>
      </c>
      <c r="EP41" s="158" t="s">
        <v>128</v>
      </c>
      <c r="EQ41" s="158" t="s">
        <v>128</v>
      </c>
      <c r="ER41" s="158" t="s">
        <v>128</v>
      </c>
      <c r="ES41" s="158" t="s">
        <v>128</v>
      </c>
      <c r="ET41" s="158" t="s">
        <v>128</v>
      </c>
      <c r="EU41" s="158" t="s">
        <v>128</v>
      </c>
      <c r="EV41" s="158" t="s">
        <v>128</v>
      </c>
      <c r="EW41" s="158" t="s">
        <v>128</v>
      </c>
      <c r="EX41" s="158" t="s">
        <v>128</v>
      </c>
      <c r="EY41" s="158" t="s">
        <v>128</v>
      </c>
      <c r="EZ41" s="158" t="s">
        <v>128</v>
      </c>
      <c r="FA41" s="158" t="s">
        <v>128</v>
      </c>
      <c r="FB41" s="158" t="s">
        <v>128</v>
      </c>
      <c r="FC41" s="158" t="s">
        <v>128</v>
      </c>
      <c r="FD41" s="158" t="s">
        <v>128</v>
      </c>
      <c r="FE41" s="158" t="s">
        <v>128</v>
      </c>
      <c r="FF41" s="158" t="s">
        <v>128</v>
      </c>
      <c r="FG41" s="158" t="s">
        <v>128</v>
      </c>
      <c r="FH41" s="158" t="s">
        <v>128</v>
      </c>
      <c r="FI41" s="158" t="s">
        <v>128</v>
      </c>
      <c r="FJ41" s="158" t="s">
        <v>128</v>
      </c>
      <c r="FK41" s="158" t="s">
        <v>128</v>
      </c>
      <c r="FL41" s="158" t="s">
        <v>128</v>
      </c>
      <c r="FM41" s="158" t="s">
        <v>128</v>
      </c>
      <c r="FN41" s="158" t="s">
        <v>128</v>
      </c>
      <c r="FO41" s="158" t="s">
        <v>128</v>
      </c>
      <c r="FP41" s="158" t="s">
        <v>128</v>
      </c>
      <c r="FQ41" s="158" t="s">
        <v>128</v>
      </c>
      <c r="FR41" s="158" t="s">
        <v>128</v>
      </c>
      <c r="FS41" s="158" t="s">
        <v>128</v>
      </c>
      <c r="FT41" s="158" t="s">
        <v>128</v>
      </c>
      <c r="FU41" s="158" t="s">
        <v>128</v>
      </c>
      <c r="FV41" s="158" t="s">
        <v>128</v>
      </c>
      <c r="FW41" s="158" t="s">
        <v>128</v>
      </c>
      <c r="FX41" s="158" t="s">
        <v>128</v>
      </c>
      <c r="FY41" s="158" t="s">
        <v>128</v>
      </c>
      <c r="FZ41" s="158" t="s">
        <v>128</v>
      </c>
      <c r="GA41" s="158" t="s">
        <v>128</v>
      </c>
      <c r="GB41" s="158" t="s">
        <v>128</v>
      </c>
      <c r="GC41" s="158" t="s">
        <v>128</v>
      </c>
      <c r="GD41" s="158" t="s">
        <v>128</v>
      </c>
      <c r="GE41" s="158" t="s">
        <v>128</v>
      </c>
      <c r="GF41" s="158" t="s">
        <v>128</v>
      </c>
      <c r="GG41" s="158" t="s">
        <v>128</v>
      </c>
      <c r="GH41" s="158" t="s">
        <v>128</v>
      </c>
      <c r="GI41" s="158" t="s">
        <v>128</v>
      </c>
      <c r="GJ41" s="158" t="s">
        <v>128</v>
      </c>
      <c r="GK41" s="158" t="s">
        <v>128</v>
      </c>
      <c r="GL41" s="158" t="s">
        <v>128</v>
      </c>
      <c r="GM41" s="158" t="s">
        <v>128</v>
      </c>
      <c r="GN41" s="158" t="s">
        <v>128</v>
      </c>
      <c r="GO41" s="158" t="s">
        <v>128</v>
      </c>
      <c r="GP41" s="158" t="s">
        <v>128</v>
      </c>
      <c r="GQ41" s="158" t="s">
        <v>128</v>
      </c>
      <c r="GR41" s="158" t="s">
        <v>128</v>
      </c>
      <c r="GS41" s="158" t="s">
        <v>128</v>
      </c>
      <c r="GT41" s="158" t="s">
        <v>128</v>
      </c>
      <c r="GU41" s="158" t="s">
        <v>128</v>
      </c>
      <c r="GV41" s="158" t="s">
        <v>128</v>
      </c>
      <c r="GW41" s="158" t="s">
        <v>128</v>
      </c>
      <c r="GX41" s="158" t="s">
        <v>128</v>
      </c>
      <c r="GY41" s="158" t="s">
        <v>128</v>
      </c>
      <c r="GZ41" s="158" t="s">
        <v>128</v>
      </c>
      <c r="HA41" s="158" t="s">
        <v>128</v>
      </c>
      <c r="HB41" s="158" t="s">
        <v>128</v>
      </c>
      <c r="HC41" s="158" t="s">
        <v>128</v>
      </c>
      <c r="HD41" s="158" t="s">
        <v>128</v>
      </c>
      <c r="HE41" s="158" t="s">
        <v>128</v>
      </c>
      <c r="HF41" s="158" t="s">
        <v>128</v>
      </c>
      <c r="HG41" s="158" t="s">
        <v>128</v>
      </c>
      <c r="HH41" s="158" t="s">
        <v>128</v>
      </c>
      <c r="HI41" s="158" t="s">
        <v>128</v>
      </c>
      <c r="HJ41" s="158" t="s">
        <v>128</v>
      </c>
      <c r="HK41" s="158" t="s">
        <v>128</v>
      </c>
      <c r="HL41" s="158" t="s">
        <v>128</v>
      </c>
      <c r="HM41" s="158" t="s">
        <v>128</v>
      </c>
      <c r="HN41" s="158" t="s">
        <v>128</v>
      </c>
      <c r="HO41" s="158" t="s">
        <v>128</v>
      </c>
      <c r="HP41" s="158" t="s">
        <v>128</v>
      </c>
      <c r="HQ41" s="158" t="s">
        <v>128</v>
      </c>
      <c r="HR41" s="158" t="s">
        <v>128</v>
      </c>
      <c r="HS41" s="158" t="s">
        <v>128</v>
      </c>
      <c r="HT41" s="158" t="s">
        <v>128</v>
      </c>
      <c r="HU41" s="158" t="s">
        <v>128</v>
      </c>
      <c r="HV41" s="158" t="s">
        <v>128</v>
      </c>
      <c r="HW41" s="158" t="s">
        <v>128</v>
      </c>
      <c r="HX41" s="158" t="s">
        <v>128</v>
      </c>
      <c r="HY41" s="158" t="s">
        <v>128</v>
      </c>
      <c r="HZ41" s="158" t="s">
        <v>128</v>
      </c>
      <c r="IA41" s="158" t="s">
        <v>128</v>
      </c>
      <c r="IB41" s="158" t="s">
        <v>128</v>
      </c>
      <c r="IC41" s="158" t="s">
        <v>128</v>
      </c>
      <c r="ID41" s="158" t="s">
        <v>128</v>
      </c>
      <c r="IE41" s="158" t="s">
        <v>128</v>
      </c>
      <c r="IF41" s="158" t="s">
        <v>128</v>
      </c>
      <c r="IG41" s="158" t="s">
        <v>128</v>
      </c>
      <c r="IH41" s="158" t="s">
        <v>128</v>
      </c>
      <c r="II41" s="158" t="s">
        <v>128</v>
      </c>
      <c r="IJ41" s="158" t="s">
        <v>128</v>
      </c>
      <c r="IK41" s="158" t="s">
        <v>128</v>
      </c>
      <c r="IL41" s="158" t="s">
        <v>128</v>
      </c>
      <c r="IM41" s="158" t="s">
        <v>128</v>
      </c>
      <c r="IN41" s="158" t="s">
        <v>128</v>
      </c>
      <c r="IO41" s="158" t="s">
        <v>128</v>
      </c>
      <c r="IP41" s="158" t="s">
        <v>128</v>
      </c>
      <c r="IQ41" s="158" t="s">
        <v>128</v>
      </c>
      <c r="IR41" s="158" t="s">
        <v>128</v>
      </c>
      <c r="IS41" s="158" t="s">
        <v>128</v>
      </c>
      <c r="IT41" s="158" t="s">
        <v>128</v>
      </c>
      <c r="IU41" s="158" t="s">
        <v>128</v>
      </c>
      <c r="IV41" s="158" t="s">
        <v>128</v>
      </c>
      <c r="IW41" s="158" t="s">
        <v>128</v>
      </c>
      <c r="IX41" s="158" t="s">
        <v>128</v>
      </c>
      <c r="IY41" s="158" t="s">
        <v>128</v>
      </c>
      <c r="IZ41" s="158" t="s">
        <v>128</v>
      </c>
      <c r="JA41" s="158" t="s">
        <v>128</v>
      </c>
      <c r="JB41" s="158" t="s">
        <v>128</v>
      </c>
      <c r="JC41" s="158" t="s">
        <v>128</v>
      </c>
      <c r="JD41" s="158" t="s">
        <v>128</v>
      </c>
      <c r="JE41" s="158" t="s">
        <v>128</v>
      </c>
      <c r="JF41" s="158" t="s">
        <v>128</v>
      </c>
      <c r="JG41" s="158" t="s">
        <v>128</v>
      </c>
      <c r="JH41" s="158" t="s">
        <v>128</v>
      </c>
      <c r="JI41" s="158" t="s">
        <v>128</v>
      </c>
      <c r="JJ41" s="158" t="s">
        <v>128</v>
      </c>
      <c r="JK41" s="158" t="s">
        <v>128</v>
      </c>
      <c r="JL41" s="158" t="s">
        <v>128</v>
      </c>
      <c r="JM41" s="158" t="s">
        <v>128</v>
      </c>
      <c r="JN41" s="158" t="s">
        <v>128</v>
      </c>
      <c r="JO41" s="158" t="s">
        <v>128</v>
      </c>
      <c r="JP41" s="158" t="s">
        <v>128</v>
      </c>
      <c r="JQ41" s="158" t="s">
        <v>128</v>
      </c>
      <c r="JR41" s="158" t="s">
        <v>128</v>
      </c>
      <c r="JS41" s="158" t="s">
        <v>128</v>
      </c>
      <c r="JT41" s="158" t="s">
        <v>128</v>
      </c>
      <c r="JU41" s="158" t="s">
        <v>128</v>
      </c>
      <c r="JV41" s="158" t="s">
        <v>128</v>
      </c>
      <c r="JW41" s="158" t="s">
        <v>128</v>
      </c>
      <c r="JX41" s="158" t="s">
        <v>128</v>
      </c>
      <c r="JY41" s="158" t="s">
        <v>128</v>
      </c>
      <c r="JZ41" s="158" t="s">
        <v>128</v>
      </c>
      <c r="KA41" s="158" t="s">
        <v>128</v>
      </c>
      <c r="KB41" s="158" t="s">
        <v>128</v>
      </c>
      <c r="KC41" s="158" t="s">
        <v>128</v>
      </c>
      <c r="KD41" s="158" t="s">
        <v>128</v>
      </c>
      <c r="KE41" s="158" t="s">
        <v>128</v>
      </c>
      <c r="KF41" s="158" t="s">
        <v>128</v>
      </c>
      <c r="KG41" s="158" t="s">
        <v>128</v>
      </c>
      <c r="KH41" s="158" t="s">
        <v>128</v>
      </c>
      <c r="KI41" s="158" t="s">
        <v>128</v>
      </c>
      <c r="KJ41" s="158" t="s">
        <v>128</v>
      </c>
      <c r="KK41" s="158" t="s">
        <v>128</v>
      </c>
      <c r="KL41" s="158" t="s">
        <v>128</v>
      </c>
      <c r="KM41" s="158" t="s">
        <v>128</v>
      </c>
      <c r="KN41" s="158" t="s">
        <v>128</v>
      </c>
      <c r="KO41" s="158" t="s">
        <v>128</v>
      </c>
      <c r="KP41" s="158" t="s">
        <v>128</v>
      </c>
      <c r="KQ41" s="158" t="s">
        <v>128</v>
      </c>
      <c r="KR41" s="158" t="s">
        <v>128</v>
      </c>
      <c r="KS41" s="158" t="s">
        <v>128</v>
      </c>
      <c r="KT41" s="158" t="s">
        <v>128</v>
      </c>
      <c r="KU41" s="158" t="s">
        <v>128</v>
      </c>
      <c r="KV41" s="158" t="s">
        <v>128</v>
      </c>
      <c r="KW41" s="158" t="s">
        <v>128</v>
      </c>
      <c r="KX41" s="158" t="s">
        <v>128</v>
      </c>
      <c r="KY41" s="158" t="s">
        <v>128</v>
      </c>
      <c r="KZ41" s="158" t="s">
        <v>128</v>
      </c>
      <c r="LA41" s="158" t="s">
        <v>128</v>
      </c>
      <c r="LB41" s="158" t="s">
        <v>128</v>
      </c>
      <c r="LC41" s="158" t="s">
        <v>128</v>
      </c>
      <c r="LD41" s="158" t="s">
        <v>128</v>
      </c>
      <c r="LE41" s="158" t="s">
        <v>128</v>
      </c>
      <c r="LF41" s="158" t="s">
        <v>128</v>
      </c>
      <c r="LG41" s="158" t="s">
        <v>128</v>
      </c>
      <c r="LH41" s="158" t="s">
        <v>128</v>
      </c>
      <c r="LI41" s="158" t="s">
        <v>128</v>
      </c>
      <c r="LJ41" s="158" t="s">
        <v>128</v>
      </c>
      <c r="LK41" s="158" t="s">
        <v>128</v>
      </c>
      <c r="LL41" s="158" t="s">
        <v>128</v>
      </c>
      <c r="LM41" s="158" t="s">
        <v>128</v>
      </c>
      <c r="LN41" s="158" t="s">
        <v>128</v>
      </c>
      <c r="LO41" s="158" t="s">
        <v>128</v>
      </c>
      <c r="LP41" s="158" t="s">
        <v>128</v>
      </c>
      <c r="LQ41" s="158" t="s">
        <v>128</v>
      </c>
      <c r="LR41" s="158" t="s">
        <v>128</v>
      </c>
      <c r="LS41" s="158" t="s">
        <v>128</v>
      </c>
      <c r="LT41" s="158" t="s">
        <v>128</v>
      </c>
      <c r="LU41" s="158" t="s">
        <v>128</v>
      </c>
      <c r="LV41" s="158" t="s">
        <v>128</v>
      </c>
      <c r="LW41" s="158" t="s">
        <v>128</v>
      </c>
      <c r="LX41" s="158" t="s">
        <v>128</v>
      </c>
      <c r="LY41" s="158" t="s">
        <v>128</v>
      </c>
      <c r="LZ41" s="158" t="s">
        <v>128</v>
      </c>
      <c r="MA41" s="158" t="s">
        <v>128</v>
      </c>
      <c r="MB41" s="158" t="s">
        <v>128</v>
      </c>
      <c r="MC41" s="158" t="s">
        <v>128</v>
      </c>
      <c r="MD41" s="158" t="s">
        <v>128</v>
      </c>
      <c r="ME41" s="158" t="s">
        <v>128</v>
      </c>
      <c r="MF41" s="158" t="s">
        <v>128</v>
      </c>
      <c r="MG41" s="158" t="s">
        <v>128</v>
      </c>
      <c r="MH41" s="158" t="s">
        <v>128</v>
      </c>
      <c r="MI41" s="158" t="s">
        <v>128</v>
      </c>
      <c r="MJ41" s="158" t="s">
        <v>128</v>
      </c>
      <c r="MK41" s="158" t="s">
        <v>128</v>
      </c>
      <c r="ML41" s="158" t="s">
        <v>128</v>
      </c>
      <c r="MM41" s="158" t="s">
        <v>128</v>
      </c>
      <c r="MN41" s="158" t="s">
        <v>128</v>
      </c>
      <c r="MO41" s="158" t="s">
        <v>128</v>
      </c>
      <c r="MP41" s="158" t="s">
        <v>128</v>
      </c>
      <c r="MQ41" s="158" t="s">
        <v>128</v>
      </c>
      <c r="MR41" s="158" t="s">
        <v>128</v>
      </c>
      <c r="MS41" s="158" t="s">
        <v>128</v>
      </c>
      <c r="MT41" s="158" t="s">
        <v>128</v>
      </c>
      <c r="MU41" s="158" t="s">
        <v>128</v>
      </c>
      <c r="MV41" s="158" t="s">
        <v>128</v>
      </c>
      <c r="MW41" s="158" t="s">
        <v>128</v>
      </c>
      <c r="MX41" s="158" t="s">
        <v>128</v>
      </c>
      <c r="MY41" s="158" t="s">
        <v>128</v>
      </c>
      <c r="MZ41" s="158" t="s">
        <v>128</v>
      </c>
      <c r="NA41" s="158" t="s">
        <v>128</v>
      </c>
      <c r="NB41" s="158" t="s">
        <v>128</v>
      </c>
      <c r="NC41" s="158" t="s">
        <v>128</v>
      </c>
      <c r="ND41" s="158" t="s">
        <v>128</v>
      </c>
      <c r="NE41" s="158" t="s">
        <v>128</v>
      </c>
      <c r="NF41" s="158" t="s">
        <v>128</v>
      </c>
      <c r="NG41" s="158" t="s">
        <v>128</v>
      </c>
      <c r="NH41" s="158" t="s">
        <v>128</v>
      </c>
      <c r="NI41" s="158" t="s">
        <v>128</v>
      </c>
      <c r="NJ41" s="158" t="s">
        <v>128</v>
      </c>
      <c r="NK41" s="158" t="s">
        <v>128</v>
      </c>
      <c r="NL41" s="158" t="s">
        <v>128</v>
      </c>
      <c r="NM41" s="158" t="s">
        <v>128</v>
      </c>
      <c r="NN41" s="158" t="s">
        <v>128</v>
      </c>
      <c r="NO41" s="158" t="s">
        <v>128</v>
      </c>
      <c r="NP41" s="158" t="s">
        <v>128</v>
      </c>
      <c r="NQ41" s="158" t="s">
        <v>128</v>
      </c>
      <c r="NR41" s="158" t="s">
        <v>128</v>
      </c>
      <c r="NS41" s="158" t="s">
        <v>128</v>
      </c>
      <c r="NT41" s="158" t="s">
        <v>128</v>
      </c>
      <c r="NU41" s="158" t="s">
        <v>128</v>
      </c>
      <c r="NV41" s="158" t="s">
        <v>128</v>
      </c>
      <c r="NW41" s="158" t="s">
        <v>128</v>
      </c>
      <c r="NX41" s="158" t="s">
        <v>128</v>
      </c>
      <c r="NY41" s="158" t="s">
        <v>128</v>
      </c>
      <c r="NZ41" s="158" t="s">
        <v>128</v>
      </c>
      <c r="OA41" s="158" t="s">
        <v>128</v>
      </c>
      <c r="OB41" s="158" t="s">
        <v>128</v>
      </c>
      <c r="OC41" s="158" t="s">
        <v>128</v>
      </c>
      <c r="OD41" s="158" t="s">
        <v>128</v>
      </c>
      <c r="OE41" s="170" t="s">
        <v>128</v>
      </c>
      <c r="OF41" s="181"/>
      <c r="OG41" s="174">
        <f t="shared" si="9"/>
        <v>13.2</v>
      </c>
      <c r="OH41" s="66" t="str">
        <f t="shared" si="10"/>
        <v>kg/GJ delivered</v>
      </c>
      <c r="OI41" s="126">
        <f t="shared" si="11"/>
        <v>0.5</v>
      </c>
      <c r="OJ41" s="66" t="str">
        <f t="shared" si="12"/>
        <v>kg/GJ delivered</v>
      </c>
      <c r="OK41" s="66" t="str">
        <f t="shared" si="13"/>
        <v/>
      </c>
      <c r="OL41" s="66" t="str">
        <f t="shared" si="14"/>
        <v/>
      </c>
      <c r="OM41" s="159">
        <f t="shared" si="15"/>
        <v>544</v>
      </c>
      <c r="ON41" s="66" t="str">
        <f t="shared" si="16"/>
        <v>kg/GJ delivered</v>
      </c>
      <c r="OO41" s="126">
        <f t="shared" si="17"/>
        <v>0.6</v>
      </c>
      <c r="OP41" s="66" t="str">
        <f t="shared" si="18"/>
        <v>kg/GJ delivered</v>
      </c>
      <c r="OQ41" s="118">
        <f t="shared" si="19"/>
        <v>2.6</v>
      </c>
      <c r="OR41" s="66" t="str">
        <f t="shared" si="20"/>
        <v>kg/GJ delivered</v>
      </c>
      <c r="OS41" s="66" t="str">
        <f t="shared" si="21"/>
        <v/>
      </c>
      <c r="OT41" s="66" t="str">
        <f t="shared" si="22"/>
        <v/>
      </c>
      <c r="OU41" s="66" t="str">
        <f t="shared" si="23"/>
        <v/>
      </c>
      <c r="OV41" s="66" t="str">
        <f t="shared" si="24"/>
        <v/>
      </c>
      <c r="OW41" s="66" t="str">
        <f t="shared" si="25"/>
        <v/>
      </c>
      <c r="OX41" s="66" t="str">
        <f t="shared" si="26"/>
        <v/>
      </c>
      <c r="OY41" s="66" t="str">
        <f t="shared" si="27"/>
        <v/>
      </c>
      <c r="OZ41" s="66" t="str">
        <f t="shared" si="28"/>
        <v/>
      </c>
      <c r="PA41" s="66" t="str">
        <f t="shared" si="29"/>
        <v/>
      </c>
      <c r="PB41" s="66" t="str">
        <f t="shared" si="30"/>
        <v/>
      </c>
      <c r="PC41" s="66" t="str">
        <f t="shared" si="31"/>
        <v/>
      </c>
      <c r="PD41" s="66" t="str">
        <f t="shared" si="32"/>
        <v/>
      </c>
      <c r="PE41" s="66" t="str">
        <f t="shared" si="33"/>
        <v/>
      </c>
      <c r="PF41" s="66" t="str">
        <f t="shared" si="34"/>
        <v/>
      </c>
      <c r="PG41" s="66" t="str">
        <f t="shared" si="35"/>
        <v/>
      </c>
      <c r="PH41" s="66" t="str">
        <f t="shared" si="36"/>
        <v/>
      </c>
      <c r="PI41" s="66" t="str">
        <f t="shared" si="37"/>
        <v/>
      </c>
      <c r="PJ41" s="66" t="str">
        <f t="shared" si="38"/>
        <v/>
      </c>
      <c r="PK41" s="66" t="str">
        <f t="shared" si="39"/>
        <v/>
      </c>
      <c r="PL41" s="66" t="str">
        <f t="shared" si="40"/>
        <v/>
      </c>
      <c r="PM41" s="66" t="str">
        <f t="shared" si="41"/>
        <v/>
      </c>
      <c r="PN41" s="66" t="str">
        <f t="shared" si="42"/>
        <v/>
      </c>
      <c r="PO41" s="66" t="str">
        <f t="shared" si="43"/>
        <v/>
      </c>
      <c r="PP41" s="66" t="str">
        <f t="shared" si="44"/>
        <v/>
      </c>
      <c r="PQ41" s="66" t="str">
        <f t="shared" si="45"/>
        <v/>
      </c>
      <c r="PR41" s="66" t="str">
        <f t="shared" si="46"/>
        <v/>
      </c>
      <c r="PS41" s="66" t="str">
        <f t="shared" si="47"/>
        <v/>
      </c>
      <c r="PT41" s="66" t="str">
        <f t="shared" si="48"/>
        <v/>
      </c>
      <c r="PU41" s="66" t="str">
        <f t="shared" si="49"/>
        <v/>
      </c>
      <c r="PV41" s="66" t="str">
        <f t="shared" si="50"/>
        <v/>
      </c>
      <c r="PW41" s="66" t="str">
        <f t="shared" si="51"/>
        <v/>
      </c>
      <c r="PX41" s="66" t="str">
        <f t="shared" si="52"/>
        <v/>
      </c>
      <c r="PY41" s="66" t="str">
        <f t="shared" si="53"/>
        <v/>
      </c>
      <c r="PZ41" s="66" t="str">
        <f t="shared" si="54"/>
        <v/>
      </c>
      <c r="QA41" s="66" t="str">
        <f t="shared" si="55"/>
        <v/>
      </c>
      <c r="QB41" s="66" t="str">
        <f t="shared" si="56"/>
        <v/>
      </c>
      <c r="QC41" s="66" t="str">
        <f t="shared" si="57"/>
        <v/>
      </c>
      <c r="QD41" s="66" t="str">
        <f t="shared" si="58"/>
        <v/>
      </c>
      <c r="QE41" s="66" t="str">
        <f t="shared" si="59"/>
        <v/>
      </c>
      <c r="QF41" s="66" t="str">
        <f t="shared" si="60"/>
        <v/>
      </c>
      <c r="QG41" s="66" t="str">
        <f t="shared" si="61"/>
        <v/>
      </c>
      <c r="QH41" s="66" t="str">
        <f t="shared" si="62"/>
        <v/>
      </c>
      <c r="QI41" s="66" t="str">
        <f t="shared" si="63"/>
        <v/>
      </c>
      <c r="QJ41" s="66" t="str">
        <f t="shared" si="64"/>
        <v/>
      </c>
      <c r="QK41" s="66" t="str">
        <f t="shared" si="65"/>
        <v/>
      </c>
      <c r="QL41" s="66" t="str">
        <f t="shared" si="66"/>
        <v/>
      </c>
      <c r="QM41" s="66" t="str">
        <f t="shared" si="67"/>
        <v/>
      </c>
      <c r="QN41" s="66" t="str">
        <f t="shared" si="68"/>
        <v/>
      </c>
      <c r="QO41" s="66" t="str">
        <f t="shared" si="69"/>
        <v/>
      </c>
      <c r="QP41" s="66" t="str">
        <f t="shared" si="70"/>
        <v/>
      </c>
      <c r="QQ41" s="66" t="str">
        <f t="shared" si="71"/>
        <v/>
      </c>
      <c r="QR41" s="66" t="str">
        <f t="shared" si="72"/>
        <v/>
      </c>
      <c r="QS41" s="66" t="str">
        <f t="shared" si="73"/>
        <v/>
      </c>
      <c r="QT41" s="66" t="str">
        <f t="shared" si="74"/>
        <v/>
      </c>
      <c r="QU41" s="66" t="str">
        <f t="shared" si="75"/>
        <v/>
      </c>
      <c r="QV41" s="66" t="str">
        <f t="shared" si="76"/>
        <v/>
      </c>
      <c r="QW41" s="66" t="str">
        <f t="shared" si="77"/>
        <v/>
      </c>
      <c r="QX41" s="66" t="str">
        <f t="shared" si="78"/>
        <v/>
      </c>
      <c r="QY41" s="66" t="str">
        <f t="shared" si="79"/>
        <v/>
      </c>
      <c r="QZ41" s="66" t="str">
        <f t="shared" si="80"/>
        <v/>
      </c>
      <c r="RA41" s="66" t="str">
        <f t="shared" si="81"/>
        <v/>
      </c>
      <c r="RB41" s="66" t="str">
        <f t="shared" si="82"/>
        <v/>
      </c>
      <c r="RC41" s="66" t="str">
        <f t="shared" si="83"/>
        <v/>
      </c>
      <c r="RD41" s="66" t="str">
        <f t="shared" si="84"/>
        <v/>
      </c>
      <c r="RE41" s="66" t="str">
        <f t="shared" si="85"/>
        <v/>
      </c>
      <c r="RF41" s="66" t="str">
        <f t="shared" si="86"/>
        <v/>
      </c>
      <c r="RG41" s="66" t="str">
        <f t="shared" si="87"/>
        <v/>
      </c>
      <c r="RH41" s="66" t="str">
        <f t="shared" si="88"/>
        <v/>
      </c>
      <c r="RI41" s="66" t="str">
        <f t="shared" si="89"/>
        <v/>
      </c>
      <c r="RJ41" s="66" t="str">
        <f t="shared" si="90"/>
        <v/>
      </c>
      <c r="RK41" s="66" t="str">
        <f t="shared" si="91"/>
        <v/>
      </c>
      <c r="RL41" s="66" t="str">
        <f t="shared" si="92"/>
        <v/>
      </c>
      <c r="RM41" s="66" t="str">
        <f t="shared" si="93"/>
        <v/>
      </c>
      <c r="RN41" s="66" t="str">
        <f t="shared" si="94"/>
        <v/>
      </c>
      <c r="RO41" s="66" t="str">
        <f t="shared" si="95"/>
        <v/>
      </c>
      <c r="RP41" s="66" t="str">
        <f t="shared" si="96"/>
        <v/>
      </c>
      <c r="RQ41" s="66" t="str">
        <f t="shared" si="97"/>
        <v/>
      </c>
      <c r="RR41" s="66" t="str">
        <f t="shared" si="98"/>
        <v/>
      </c>
      <c r="RS41" s="66" t="str">
        <f t="shared" si="99"/>
        <v/>
      </c>
      <c r="RT41" s="66" t="str">
        <f t="shared" si="100"/>
        <v/>
      </c>
      <c r="RU41" s="66" t="str">
        <f t="shared" si="101"/>
        <v/>
      </c>
      <c r="RV41" s="66" t="str">
        <f t="shared" si="102"/>
        <v/>
      </c>
      <c r="RW41" s="66" t="str">
        <f t="shared" si="103"/>
        <v/>
      </c>
      <c r="RX41" s="66" t="str">
        <f t="shared" si="104"/>
        <v/>
      </c>
      <c r="RY41" s="66" t="str">
        <f t="shared" si="105"/>
        <v/>
      </c>
      <c r="RZ41" s="66" t="str">
        <f t="shared" si="106"/>
        <v/>
      </c>
      <c r="SA41" s="66" t="str">
        <f t="shared" si="107"/>
        <v/>
      </c>
      <c r="SB41" s="66" t="str">
        <f t="shared" si="108"/>
        <v/>
      </c>
      <c r="SC41" s="66" t="str">
        <f t="shared" si="109"/>
        <v/>
      </c>
      <c r="SD41" s="66" t="str">
        <f t="shared" si="110"/>
        <v/>
      </c>
      <c r="SE41" s="66" t="str">
        <f t="shared" si="111"/>
        <v/>
      </c>
      <c r="SF41" s="66" t="str">
        <f t="shared" si="112"/>
        <v/>
      </c>
      <c r="SG41" s="66" t="str">
        <f t="shared" si="113"/>
        <v/>
      </c>
      <c r="SH41" s="66" t="str">
        <f t="shared" si="114"/>
        <v/>
      </c>
      <c r="SI41" s="66" t="str">
        <f t="shared" si="115"/>
        <v/>
      </c>
      <c r="SJ41" s="66" t="str">
        <f t="shared" si="116"/>
        <v/>
      </c>
      <c r="SK41" s="66" t="str">
        <f t="shared" si="117"/>
        <v/>
      </c>
      <c r="SL41" s="66" t="str">
        <f t="shared" si="118"/>
        <v/>
      </c>
      <c r="SM41" s="66" t="str">
        <f t="shared" si="119"/>
        <v/>
      </c>
      <c r="SN41" s="66" t="str">
        <f t="shared" si="120"/>
        <v/>
      </c>
      <c r="SO41" s="66" t="str">
        <f t="shared" si="121"/>
        <v/>
      </c>
      <c r="SP41" s="66" t="str">
        <f t="shared" si="122"/>
        <v/>
      </c>
      <c r="SQ41" s="66" t="str">
        <f t="shared" si="123"/>
        <v/>
      </c>
      <c r="SR41" s="66" t="str">
        <f t="shared" si="124"/>
        <v/>
      </c>
      <c r="SS41" s="66" t="str">
        <f t="shared" si="125"/>
        <v/>
      </c>
      <c r="ST41" s="66" t="str">
        <f t="shared" si="126"/>
        <v/>
      </c>
      <c r="SU41" s="66" t="str">
        <f t="shared" si="127"/>
        <v/>
      </c>
      <c r="SV41" s="66" t="str">
        <f t="shared" si="128"/>
        <v/>
      </c>
      <c r="SW41" s="66" t="str">
        <f t="shared" si="129"/>
        <v/>
      </c>
      <c r="SX41" s="66" t="str">
        <f t="shared" si="130"/>
        <v/>
      </c>
      <c r="SY41" s="66" t="str">
        <f t="shared" si="131"/>
        <v/>
      </c>
      <c r="SZ41" s="66" t="str">
        <f t="shared" si="132"/>
        <v/>
      </c>
      <c r="TA41" s="66" t="str">
        <f t="shared" si="133"/>
        <v/>
      </c>
      <c r="TB41" s="66" t="str">
        <f t="shared" si="134"/>
        <v/>
      </c>
      <c r="TC41" s="66" t="str">
        <f t="shared" si="135"/>
        <v/>
      </c>
      <c r="TD41" s="66" t="str">
        <f t="shared" si="136"/>
        <v/>
      </c>
      <c r="TE41" s="66" t="str">
        <f t="shared" si="137"/>
        <v/>
      </c>
      <c r="TF41" s="66" t="str">
        <f t="shared" si="138"/>
        <v/>
      </c>
      <c r="TG41" s="66" t="str">
        <f t="shared" si="139"/>
        <v/>
      </c>
      <c r="TH41" s="66" t="str">
        <f t="shared" si="140"/>
        <v/>
      </c>
      <c r="TI41" s="66" t="str">
        <f t="shared" si="141"/>
        <v/>
      </c>
      <c r="TJ41" s="66" t="str">
        <f t="shared" si="142"/>
        <v/>
      </c>
      <c r="TK41" s="66" t="str">
        <f t="shared" si="143"/>
        <v/>
      </c>
      <c r="TL41" s="66" t="str">
        <f t="shared" si="144"/>
        <v/>
      </c>
      <c r="TM41" s="66" t="str">
        <f t="shared" si="145"/>
        <v/>
      </c>
      <c r="TN41" s="66" t="str">
        <f t="shared" si="146"/>
        <v/>
      </c>
      <c r="TO41" s="66" t="str">
        <f t="shared" si="147"/>
        <v/>
      </c>
      <c r="TP41" s="66" t="str">
        <f t="shared" si="148"/>
        <v/>
      </c>
      <c r="TQ41" s="66" t="str">
        <f t="shared" si="149"/>
        <v/>
      </c>
      <c r="TR41" s="66" t="str">
        <f t="shared" si="150"/>
        <v/>
      </c>
      <c r="TS41" s="66" t="str">
        <f t="shared" si="151"/>
        <v/>
      </c>
      <c r="TT41" s="66" t="str">
        <f t="shared" si="152"/>
        <v/>
      </c>
      <c r="TU41" s="66" t="str">
        <f t="shared" si="153"/>
        <v/>
      </c>
      <c r="TV41" s="66" t="str">
        <f t="shared" si="154"/>
        <v/>
      </c>
      <c r="TW41" s="66" t="str">
        <f t="shared" si="155"/>
        <v/>
      </c>
      <c r="TX41" s="66" t="str">
        <f t="shared" si="156"/>
        <v/>
      </c>
      <c r="TY41" s="66" t="str">
        <f t="shared" si="157"/>
        <v/>
      </c>
      <c r="TZ41" s="66" t="str">
        <f t="shared" si="158"/>
        <v/>
      </c>
      <c r="UA41" s="66" t="str">
        <f t="shared" si="159"/>
        <v/>
      </c>
      <c r="UB41" s="66" t="str">
        <f t="shared" si="160"/>
        <v/>
      </c>
      <c r="UC41" s="66" t="str">
        <f t="shared" si="161"/>
        <v/>
      </c>
      <c r="UD41" s="66" t="str">
        <f t="shared" si="162"/>
        <v/>
      </c>
      <c r="UE41" s="66" t="str">
        <f t="shared" si="163"/>
        <v/>
      </c>
      <c r="UF41" s="66" t="str">
        <f t="shared" si="164"/>
        <v/>
      </c>
      <c r="UG41" s="66" t="str">
        <f t="shared" si="165"/>
        <v/>
      </c>
      <c r="UH41" s="66" t="str">
        <f t="shared" si="166"/>
        <v/>
      </c>
      <c r="UI41" s="66" t="str">
        <f t="shared" si="167"/>
        <v/>
      </c>
      <c r="UJ41" s="66" t="str">
        <f t="shared" si="168"/>
        <v/>
      </c>
      <c r="UK41" s="66" t="str">
        <f t="shared" si="169"/>
        <v/>
      </c>
      <c r="UL41" s="66" t="str">
        <f t="shared" si="170"/>
        <v/>
      </c>
      <c r="UM41" s="66" t="str">
        <f t="shared" si="171"/>
        <v/>
      </c>
      <c r="UN41" s="66" t="str">
        <f t="shared" si="172"/>
        <v/>
      </c>
      <c r="UO41" s="66" t="str">
        <f t="shared" si="173"/>
        <v/>
      </c>
      <c r="UP41" s="66" t="str">
        <f t="shared" si="174"/>
        <v/>
      </c>
      <c r="UQ41" s="66" t="str">
        <f t="shared" si="175"/>
        <v/>
      </c>
      <c r="UR41" s="66" t="str">
        <f t="shared" si="176"/>
        <v/>
      </c>
      <c r="US41" s="66" t="str">
        <f t="shared" si="177"/>
        <v/>
      </c>
      <c r="UT41" s="66" t="str">
        <f t="shared" si="178"/>
        <v/>
      </c>
      <c r="UU41" s="66" t="str">
        <f t="shared" si="179"/>
        <v/>
      </c>
      <c r="UV41" s="66" t="str">
        <f t="shared" si="180"/>
        <v/>
      </c>
      <c r="UW41" s="66" t="str">
        <f t="shared" si="181"/>
        <v/>
      </c>
      <c r="UX41" s="66" t="str">
        <f t="shared" si="182"/>
        <v/>
      </c>
      <c r="UY41" s="66" t="str">
        <f t="shared" si="183"/>
        <v/>
      </c>
      <c r="UZ41" s="66" t="str">
        <f t="shared" si="184"/>
        <v/>
      </c>
      <c r="VA41" s="66" t="str">
        <f t="shared" si="185"/>
        <v/>
      </c>
      <c r="VB41" s="66" t="str">
        <f t="shared" si="186"/>
        <v/>
      </c>
      <c r="VC41" s="66" t="str">
        <f t="shared" si="187"/>
        <v/>
      </c>
      <c r="VD41" s="66" t="str">
        <f t="shared" si="188"/>
        <v/>
      </c>
      <c r="VE41" s="66" t="str">
        <f t="shared" si="189"/>
        <v/>
      </c>
      <c r="VF41" s="66" t="str">
        <f t="shared" si="190"/>
        <v/>
      </c>
      <c r="VG41" s="66" t="str">
        <f t="shared" si="191"/>
        <v/>
      </c>
      <c r="VH41" s="66" t="str">
        <f t="shared" si="192"/>
        <v/>
      </c>
      <c r="VI41" s="66" t="str">
        <f t="shared" si="193"/>
        <v/>
      </c>
      <c r="VJ41" s="66" t="str">
        <f t="shared" si="194"/>
        <v/>
      </c>
      <c r="VK41" s="66" t="str">
        <f t="shared" si="195"/>
        <v/>
      </c>
      <c r="VL41" s="66" t="str">
        <f t="shared" si="196"/>
        <v/>
      </c>
      <c r="VM41" s="66" t="str">
        <f t="shared" si="197"/>
        <v/>
      </c>
      <c r="VN41" s="66" t="str">
        <f t="shared" si="198"/>
        <v/>
      </c>
      <c r="VO41" s="66" t="str">
        <f t="shared" si="199"/>
        <v/>
      </c>
      <c r="VP41" s="66" t="str">
        <f t="shared" si="200"/>
        <v/>
      </c>
      <c r="VQ41" s="66" t="str">
        <f t="shared" si="201"/>
        <v/>
      </c>
      <c r="VR41" s="66" t="str">
        <f t="shared" si="202"/>
        <v/>
      </c>
      <c r="VS41" s="66" t="str">
        <f t="shared" si="203"/>
        <v/>
      </c>
      <c r="VT41" s="66" t="str">
        <f t="shared" si="204"/>
        <v/>
      </c>
      <c r="VU41" s="66" t="str">
        <f t="shared" si="205"/>
        <v/>
      </c>
      <c r="VV41" s="66" t="str">
        <f t="shared" si="206"/>
        <v/>
      </c>
      <c r="VW41" s="66" t="str">
        <f t="shared" si="207"/>
        <v/>
      </c>
      <c r="VX41" s="66" t="str">
        <f t="shared" si="208"/>
        <v/>
      </c>
      <c r="VY41" s="66" t="str">
        <f t="shared" si="209"/>
        <v/>
      </c>
      <c r="VZ41" s="66" t="str">
        <f t="shared" si="210"/>
        <v/>
      </c>
      <c r="WA41" s="66" t="str">
        <f t="shared" si="211"/>
        <v/>
      </c>
      <c r="WB41" s="66" t="str">
        <f t="shared" si="212"/>
        <v/>
      </c>
      <c r="WC41" s="66" t="str">
        <f t="shared" si="213"/>
        <v/>
      </c>
      <c r="WD41" s="66" t="str">
        <f t="shared" si="214"/>
        <v/>
      </c>
      <c r="WE41" s="66" t="str">
        <f t="shared" si="215"/>
        <v/>
      </c>
      <c r="WF41" s="66" t="str">
        <f t="shared" si="216"/>
        <v/>
      </c>
      <c r="WG41" s="66" t="str">
        <f t="shared" si="217"/>
        <v/>
      </c>
      <c r="WH41" s="66" t="str">
        <f t="shared" si="218"/>
        <v/>
      </c>
      <c r="WI41" s="66" t="str">
        <f t="shared" si="219"/>
        <v/>
      </c>
      <c r="WJ41" s="66" t="str">
        <f t="shared" si="220"/>
        <v/>
      </c>
      <c r="WK41" s="66" t="str">
        <f t="shared" si="221"/>
        <v/>
      </c>
      <c r="WL41" s="66" t="str">
        <f t="shared" si="222"/>
        <v/>
      </c>
      <c r="WM41" s="66" t="str">
        <f t="shared" si="223"/>
        <v/>
      </c>
      <c r="WN41" s="66" t="str">
        <f t="shared" si="224"/>
        <v/>
      </c>
      <c r="WO41" s="66" t="str">
        <f t="shared" si="225"/>
        <v/>
      </c>
      <c r="WP41" s="66" t="str">
        <f t="shared" si="226"/>
        <v/>
      </c>
      <c r="WQ41" s="66" t="str">
        <f t="shared" si="227"/>
        <v/>
      </c>
      <c r="WR41" s="66" t="str">
        <f t="shared" si="228"/>
        <v/>
      </c>
      <c r="WS41" s="66" t="str">
        <f t="shared" si="229"/>
        <v/>
      </c>
      <c r="WT41" s="66" t="str">
        <f t="shared" si="230"/>
        <v/>
      </c>
      <c r="WU41" s="66" t="str">
        <f t="shared" si="231"/>
        <v/>
      </c>
      <c r="WV41" s="66" t="str">
        <f t="shared" si="232"/>
        <v/>
      </c>
      <c r="WW41" s="66" t="str">
        <f t="shared" si="233"/>
        <v/>
      </c>
      <c r="WX41" s="66" t="str">
        <f t="shared" si="234"/>
        <v/>
      </c>
      <c r="WY41" s="66" t="str">
        <f t="shared" si="235"/>
        <v/>
      </c>
      <c r="WZ41" s="66" t="str">
        <f t="shared" si="236"/>
        <v/>
      </c>
      <c r="XA41" s="66" t="str">
        <f t="shared" si="237"/>
        <v/>
      </c>
      <c r="XB41" s="66" t="str">
        <f t="shared" si="238"/>
        <v/>
      </c>
      <c r="XC41" s="66" t="str">
        <f t="shared" si="239"/>
        <v/>
      </c>
      <c r="XD41" s="66" t="str">
        <f t="shared" si="240"/>
        <v/>
      </c>
      <c r="XE41" s="66" t="str">
        <f t="shared" si="241"/>
        <v/>
      </c>
      <c r="XF41" s="66" t="str">
        <f t="shared" si="242"/>
        <v/>
      </c>
      <c r="XG41" s="66" t="str">
        <f t="shared" si="243"/>
        <v/>
      </c>
      <c r="XH41" s="66" t="str">
        <f t="shared" si="244"/>
        <v/>
      </c>
      <c r="XI41" s="66" t="str">
        <f t="shared" si="245"/>
        <v/>
      </c>
      <c r="XJ41" s="66" t="str">
        <f t="shared" si="246"/>
        <v/>
      </c>
      <c r="XK41" s="66" t="str">
        <f t="shared" si="247"/>
        <v/>
      </c>
      <c r="XL41" s="66" t="str">
        <f t="shared" si="248"/>
        <v/>
      </c>
      <c r="XM41" s="66" t="str">
        <f t="shared" si="249"/>
        <v/>
      </c>
      <c r="XN41" s="66" t="str">
        <f t="shared" si="250"/>
        <v/>
      </c>
      <c r="XO41" s="66" t="str">
        <f t="shared" si="251"/>
        <v/>
      </c>
      <c r="XP41" s="66" t="str">
        <f t="shared" si="252"/>
        <v/>
      </c>
      <c r="XQ41" s="66" t="str">
        <f t="shared" si="253"/>
        <v/>
      </c>
      <c r="XR41" s="66" t="str">
        <f t="shared" si="254"/>
        <v/>
      </c>
      <c r="XS41" s="66" t="str">
        <f t="shared" si="255"/>
        <v/>
      </c>
      <c r="XT41" s="66" t="str">
        <f t="shared" si="256"/>
        <v/>
      </c>
      <c r="XU41" s="66" t="str">
        <f t="shared" si="257"/>
        <v/>
      </c>
      <c r="XV41" s="66" t="str">
        <f t="shared" si="258"/>
        <v/>
      </c>
      <c r="XW41" s="66" t="str">
        <f t="shared" si="259"/>
        <v/>
      </c>
      <c r="XX41" s="66" t="str">
        <f t="shared" si="260"/>
        <v/>
      </c>
      <c r="XY41" s="66" t="str">
        <f t="shared" si="261"/>
        <v/>
      </c>
      <c r="XZ41" s="66" t="str">
        <f t="shared" si="262"/>
        <v/>
      </c>
      <c r="YA41" s="66" t="str">
        <f t="shared" si="263"/>
        <v/>
      </c>
      <c r="YB41" s="66" t="str">
        <f t="shared" si="264"/>
        <v/>
      </c>
      <c r="YC41" s="66" t="str">
        <f t="shared" si="265"/>
        <v/>
      </c>
      <c r="YD41" s="66" t="str">
        <f t="shared" si="266"/>
        <v/>
      </c>
      <c r="YE41" s="66" t="str">
        <f t="shared" si="267"/>
        <v/>
      </c>
      <c r="YF41" s="66" t="str">
        <f t="shared" si="268"/>
        <v/>
      </c>
      <c r="YG41" s="66" t="str">
        <f t="shared" si="269"/>
        <v/>
      </c>
      <c r="YH41" s="66" t="str">
        <f t="shared" si="270"/>
        <v/>
      </c>
      <c r="YI41" s="66" t="str">
        <f t="shared" si="271"/>
        <v/>
      </c>
      <c r="YJ41" s="66" t="str">
        <f t="shared" si="272"/>
        <v/>
      </c>
      <c r="YK41" s="66" t="str">
        <f t="shared" si="273"/>
        <v/>
      </c>
      <c r="YL41" s="66" t="str">
        <f t="shared" si="274"/>
        <v/>
      </c>
      <c r="YM41" s="66" t="str">
        <f t="shared" si="275"/>
        <v/>
      </c>
      <c r="YN41" s="66" t="str">
        <f t="shared" si="276"/>
        <v/>
      </c>
      <c r="YO41" s="66" t="str">
        <f t="shared" si="277"/>
        <v/>
      </c>
      <c r="YP41" s="66" t="str">
        <f t="shared" si="278"/>
        <v/>
      </c>
      <c r="YQ41" s="66" t="str">
        <f t="shared" si="279"/>
        <v/>
      </c>
      <c r="YR41" s="66" t="str">
        <f t="shared" si="280"/>
        <v/>
      </c>
      <c r="YS41" s="66" t="str">
        <f t="shared" si="281"/>
        <v/>
      </c>
      <c r="YT41" s="66" t="str">
        <f t="shared" si="282"/>
        <v/>
      </c>
      <c r="YU41" s="66" t="str">
        <f t="shared" si="283"/>
        <v/>
      </c>
      <c r="YV41" s="66" t="str">
        <f t="shared" si="284"/>
        <v/>
      </c>
      <c r="YW41" s="66" t="str">
        <f t="shared" si="285"/>
        <v/>
      </c>
      <c r="YX41" s="66" t="str">
        <f t="shared" si="286"/>
        <v/>
      </c>
      <c r="YY41" s="66" t="str">
        <f t="shared" si="287"/>
        <v/>
      </c>
      <c r="YZ41" s="66" t="str">
        <f t="shared" si="288"/>
        <v/>
      </c>
      <c r="ZA41" s="66" t="str">
        <f t="shared" si="289"/>
        <v/>
      </c>
      <c r="ZB41" s="66" t="str">
        <f t="shared" si="290"/>
        <v/>
      </c>
      <c r="ZC41" s="66" t="str">
        <f t="shared" si="291"/>
        <v/>
      </c>
      <c r="ZD41" s="66" t="str">
        <f t="shared" si="292"/>
        <v/>
      </c>
      <c r="ZE41" s="66" t="str">
        <f t="shared" si="293"/>
        <v/>
      </c>
      <c r="ZF41" s="66" t="str">
        <f t="shared" si="294"/>
        <v/>
      </c>
      <c r="ZG41" s="66" t="str">
        <f t="shared" si="295"/>
        <v/>
      </c>
      <c r="ZH41" s="66" t="str">
        <f t="shared" si="296"/>
        <v/>
      </c>
      <c r="ZI41" s="66" t="str">
        <f t="shared" si="297"/>
        <v/>
      </c>
      <c r="ZJ41" s="66" t="str">
        <f t="shared" si="298"/>
        <v/>
      </c>
      <c r="ZK41" s="66" t="str">
        <f t="shared" si="299"/>
        <v/>
      </c>
      <c r="ZL41" s="66" t="str">
        <f t="shared" si="300"/>
        <v/>
      </c>
      <c r="ZM41" s="66" t="str">
        <f t="shared" si="301"/>
        <v/>
      </c>
      <c r="ZN41" s="66" t="str">
        <f t="shared" si="302"/>
        <v/>
      </c>
      <c r="ZO41" s="66" t="str">
        <f t="shared" si="303"/>
        <v/>
      </c>
      <c r="ZP41" s="66" t="str">
        <f t="shared" si="304"/>
        <v/>
      </c>
      <c r="ZQ41" s="66" t="str">
        <f t="shared" si="305"/>
        <v/>
      </c>
      <c r="ZR41" s="66" t="str">
        <f t="shared" si="306"/>
        <v/>
      </c>
      <c r="ZS41" s="66" t="str">
        <f t="shared" si="307"/>
        <v/>
      </c>
      <c r="ZT41" s="66" t="str">
        <f t="shared" si="308"/>
        <v/>
      </c>
      <c r="ZU41" s="66" t="str">
        <f t="shared" si="309"/>
        <v/>
      </c>
      <c r="ZV41" s="66" t="str">
        <f t="shared" si="310"/>
        <v/>
      </c>
      <c r="ZW41" s="66" t="str">
        <f t="shared" si="311"/>
        <v/>
      </c>
      <c r="ZX41" s="66" t="str">
        <f t="shared" si="312"/>
        <v/>
      </c>
      <c r="ZY41" s="66" t="str">
        <f t="shared" si="313"/>
        <v/>
      </c>
      <c r="ZZ41" s="66" t="str">
        <f t="shared" si="314"/>
        <v/>
      </c>
      <c r="AAA41" s="66" t="str">
        <f t="shared" si="315"/>
        <v/>
      </c>
      <c r="AAB41" s="66" t="str">
        <f t="shared" si="316"/>
        <v/>
      </c>
      <c r="AAC41" s="66" t="str">
        <f t="shared" si="317"/>
        <v/>
      </c>
      <c r="AAD41" s="66" t="str">
        <f t="shared" si="318"/>
        <v/>
      </c>
      <c r="AAE41" s="66" t="str">
        <f t="shared" si="319"/>
        <v/>
      </c>
      <c r="AAF41" s="66" t="str">
        <f t="shared" si="320"/>
        <v/>
      </c>
      <c r="AAG41" s="66" t="str">
        <f t="shared" si="321"/>
        <v/>
      </c>
      <c r="AAH41" s="66" t="str">
        <f t="shared" si="322"/>
        <v/>
      </c>
      <c r="AAI41" s="66" t="str">
        <f t="shared" si="323"/>
        <v/>
      </c>
      <c r="AAJ41" s="66" t="str">
        <f t="shared" si="324"/>
        <v/>
      </c>
      <c r="AAK41" s="66" t="str">
        <f t="shared" si="325"/>
        <v/>
      </c>
      <c r="AAL41" s="66" t="str">
        <f t="shared" si="326"/>
        <v/>
      </c>
      <c r="AAM41" s="66" t="str">
        <f t="shared" si="327"/>
        <v/>
      </c>
      <c r="AAN41" s="66" t="str">
        <f t="shared" si="328"/>
        <v/>
      </c>
      <c r="AAO41" s="66" t="str">
        <f t="shared" si="329"/>
        <v/>
      </c>
      <c r="AAP41" s="66" t="str">
        <f t="shared" si="330"/>
        <v/>
      </c>
      <c r="AAQ41" s="66" t="str">
        <f t="shared" si="331"/>
        <v/>
      </c>
      <c r="AAR41" s="66" t="str">
        <f t="shared" si="332"/>
        <v/>
      </c>
      <c r="AAS41" s="66" t="str">
        <f t="shared" si="333"/>
        <v/>
      </c>
      <c r="AAT41" s="66" t="str">
        <f t="shared" si="334"/>
        <v/>
      </c>
      <c r="AAU41" s="66" t="str">
        <f t="shared" si="335"/>
        <v/>
      </c>
      <c r="AAV41" s="66" t="str">
        <f t="shared" si="336"/>
        <v/>
      </c>
      <c r="AAW41" s="66" t="str">
        <f t="shared" si="337"/>
        <v/>
      </c>
      <c r="AAX41" s="66" t="str">
        <f t="shared" si="338"/>
        <v/>
      </c>
      <c r="AAY41" s="66" t="str">
        <f t="shared" si="339"/>
        <v/>
      </c>
      <c r="AAZ41" s="66" t="str">
        <f t="shared" si="340"/>
        <v/>
      </c>
      <c r="ABA41" s="66" t="str">
        <f t="shared" si="341"/>
        <v/>
      </c>
      <c r="ABB41" s="66" t="str">
        <f t="shared" si="342"/>
        <v/>
      </c>
      <c r="ABC41" s="66" t="str">
        <f t="shared" si="343"/>
        <v/>
      </c>
      <c r="ABD41" s="66" t="str">
        <f t="shared" si="344"/>
        <v/>
      </c>
      <c r="ABE41" s="66" t="str">
        <f t="shared" si="345"/>
        <v/>
      </c>
      <c r="ABF41" s="66" t="str">
        <f t="shared" si="346"/>
        <v/>
      </c>
      <c r="ABG41" s="66" t="str">
        <f t="shared" si="347"/>
        <v/>
      </c>
      <c r="ABH41" s="66" t="str">
        <f t="shared" si="348"/>
        <v/>
      </c>
      <c r="ABI41" s="66" t="str">
        <f t="shared" si="349"/>
        <v/>
      </c>
      <c r="ABJ41" s="66" t="str">
        <f t="shared" si="350"/>
        <v/>
      </c>
      <c r="ABK41" s="66" t="str">
        <f t="shared" si="351"/>
        <v/>
      </c>
      <c r="ABL41" s="66" t="str">
        <f t="shared" si="352"/>
        <v/>
      </c>
      <c r="ABM41" s="66" t="str">
        <f t="shared" si="353"/>
        <v/>
      </c>
      <c r="ABN41" s="66" t="str">
        <f t="shared" si="354"/>
        <v/>
      </c>
      <c r="ABO41" s="66" t="str">
        <f t="shared" si="355"/>
        <v/>
      </c>
      <c r="ABP41" s="66" t="str">
        <f t="shared" si="356"/>
        <v/>
      </c>
      <c r="ABQ41" s="66" t="str">
        <f t="shared" si="357"/>
        <v/>
      </c>
      <c r="ABR41" s="66" t="str">
        <f t="shared" si="358"/>
        <v/>
      </c>
      <c r="ABS41" s="66" t="str">
        <f t="shared" si="359"/>
        <v/>
      </c>
      <c r="ABT41" s="66" t="str">
        <f t="shared" si="360"/>
        <v/>
      </c>
      <c r="ABU41" s="66" t="str">
        <f t="shared" si="361"/>
        <v/>
      </c>
      <c r="ABV41" s="66" t="str">
        <f t="shared" si="362"/>
        <v/>
      </c>
      <c r="ABW41" s="66" t="str">
        <f t="shared" si="363"/>
        <v/>
      </c>
      <c r="ABX41" s="66" t="str">
        <f t="shared" si="364"/>
        <v/>
      </c>
      <c r="ABY41" s="66" t="str">
        <f t="shared" si="365"/>
        <v/>
      </c>
      <c r="ABZ41" s="66" t="str">
        <f t="shared" si="366"/>
        <v/>
      </c>
      <c r="ACA41" s="66" t="str">
        <f t="shared" si="367"/>
        <v/>
      </c>
      <c r="ACB41" s="66" t="str">
        <f t="shared" si="368"/>
        <v/>
      </c>
      <c r="ACC41" s="66" t="str">
        <f t="shared" si="369"/>
        <v/>
      </c>
      <c r="ACD41" s="66" t="str">
        <f t="shared" si="370"/>
        <v/>
      </c>
      <c r="ACE41" s="66" t="str">
        <f t="shared" si="371"/>
        <v/>
      </c>
      <c r="ACF41" s="66" t="str">
        <f t="shared" si="372"/>
        <v/>
      </c>
      <c r="ACG41" s="66" t="str">
        <f t="shared" si="373"/>
        <v/>
      </c>
      <c r="ACH41" s="66" t="str">
        <f t="shared" si="374"/>
        <v/>
      </c>
      <c r="ACI41" s="66" t="str">
        <f t="shared" si="375"/>
        <v/>
      </c>
      <c r="ACJ41" s="66" t="str">
        <f t="shared" si="376"/>
        <v/>
      </c>
      <c r="ACK41" s="66" t="str">
        <f t="shared" si="377"/>
        <v/>
      </c>
      <c r="ACL41" s="66" t="str">
        <f t="shared" si="378"/>
        <v/>
      </c>
      <c r="ACM41" s="66" t="str">
        <f t="shared" ref="ACM41:ACN41" si="420">IF(AND(ACS$3="Unit", ACL41=""), "", IF(AND(ACS$3="Unit", ACL41="-"),"", IF(ACS$3="Unit", "kg/GJ delivered", IF(AND(NY41&lt;&gt;"", NY41&lt;&gt;"-", NX41="-"),"", IF($H41="","", IF(NX41="nd", "",IF(NX41="&lt;n.a.&gt;", "", IF(NY41="#/MJ", "", IF(NY41="kg/GJ delivered",NX41,IF(NY41="g/MJ delivered",NX41,IF(NY41="kg/MJ delivered",NX41*1000,IF(NY41="mg/MJ delivered",NX41/1000,IF(NY41="g/kg",((NX41)*(1/$I41)*(1/$H41)),IF(NY41="mg/kg",((NX41/1000)*(1/$I41)*(1/$H41)),IF(NY41="mg/MJ delivered",NX41/1000,IF(NY41="-","","Error"))))))))))))))))</f>
        <v/>
      </c>
      <c r="ACN41" s="66" t="str">
        <f t="shared" si="420"/>
        <v/>
      </c>
      <c r="ACO41" s="66" t="str">
        <f t="shared" si="380"/>
        <v/>
      </c>
      <c r="ACP41" s="66" t="str">
        <f t="shared" si="381"/>
        <v/>
      </c>
      <c r="ACQ41" s="66" t="str">
        <f t="shared" si="382"/>
        <v/>
      </c>
      <c r="ACR41" s="66" t="str">
        <f t="shared" si="383"/>
        <v/>
      </c>
      <c r="ACS41" s="66" t="str">
        <f t="shared" si="384"/>
        <v/>
      </c>
      <c r="ACT41" s="66" t="str">
        <f t="shared" si="385"/>
        <v/>
      </c>
    </row>
    <row r="42" spans="2:774" ht="15.75" customHeight="1" x14ac:dyDescent="0.25">
      <c r="B42" s="66">
        <v>101</v>
      </c>
      <c r="C42" s="66" t="s">
        <v>344</v>
      </c>
      <c r="D42" s="66" t="s">
        <v>376</v>
      </c>
      <c r="E42" s="156" t="s">
        <v>1785</v>
      </c>
      <c r="F42" s="66" t="s">
        <v>1579</v>
      </c>
      <c r="G42" s="66" t="s">
        <v>492</v>
      </c>
      <c r="H42" s="126">
        <v>0.28799999999999998</v>
      </c>
      <c r="I42" s="130">
        <f>'Heating Values'!$D$35</f>
        <v>13.95</v>
      </c>
      <c r="J42" s="66" t="str">
        <f t="shared" si="0"/>
        <v>Crop Residue, Improved, GLO</v>
      </c>
      <c r="K42" s="66" t="s">
        <v>1254</v>
      </c>
      <c r="L42" s="66" t="s">
        <v>1254</v>
      </c>
      <c r="M42" s="66" t="s">
        <v>1254</v>
      </c>
      <c r="N42" s="66" t="s">
        <v>1254</v>
      </c>
      <c r="O42" s="66" t="s">
        <v>2109</v>
      </c>
      <c r="P42" s="66" t="str">
        <f t="shared" si="8"/>
        <v>GLO</v>
      </c>
      <c r="Q42" s="66" t="s">
        <v>306</v>
      </c>
      <c r="R42" s="162">
        <v>12.5</v>
      </c>
      <c r="S42" s="158" t="s">
        <v>66</v>
      </c>
      <c r="T42" s="163">
        <v>0.45</v>
      </c>
      <c r="U42" s="158" t="s">
        <v>66</v>
      </c>
      <c r="V42" s="158" t="s">
        <v>128</v>
      </c>
      <c r="W42" s="158" t="s">
        <v>128</v>
      </c>
      <c r="X42" s="164">
        <v>534</v>
      </c>
      <c r="Y42" s="158" t="s">
        <v>66</v>
      </c>
      <c r="Z42" s="163">
        <v>0.5</v>
      </c>
      <c r="AA42" s="158" t="s">
        <v>66</v>
      </c>
      <c r="AB42" s="165">
        <v>2.5</v>
      </c>
      <c r="AC42" s="158" t="s">
        <v>66</v>
      </c>
      <c r="AD42" s="166">
        <v>2420000000000000</v>
      </c>
      <c r="AE42" s="158" t="s">
        <v>387</v>
      </c>
      <c r="AF42" s="158" t="s">
        <v>128</v>
      </c>
      <c r="AG42" s="158" t="s">
        <v>128</v>
      </c>
      <c r="AH42" s="158" t="s">
        <v>128</v>
      </c>
      <c r="AI42" s="158" t="s">
        <v>128</v>
      </c>
      <c r="AJ42" s="158" t="s">
        <v>128</v>
      </c>
      <c r="AK42" s="158" t="s">
        <v>128</v>
      </c>
      <c r="AL42" s="158" t="s">
        <v>128</v>
      </c>
      <c r="AM42" s="158" t="s">
        <v>128</v>
      </c>
      <c r="AN42" s="158" t="s">
        <v>128</v>
      </c>
      <c r="AO42" s="158" t="s">
        <v>128</v>
      </c>
      <c r="AP42" s="158" t="s">
        <v>128</v>
      </c>
      <c r="AQ42" s="158" t="s">
        <v>128</v>
      </c>
      <c r="AR42" s="158" t="s">
        <v>128</v>
      </c>
      <c r="AS42" s="158" t="s">
        <v>128</v>
      </c>
      <c r="AT42" s="158" t="s">
        <v>128</v>
      </c>
      <c r="AU42" s="158" t="s">
        <v>128</v>
      </c>
      <c r="AV42" s="158" t="s">
        <v>128</v>
      </c>
      <c r="AW42" s="158" t="s">
        <v>128</v>
      </c>
      <c r="AX42" s="158" t="s">
        <v>128</v>
      </c>
      <c r="AY42" s="158" t="s">
        <v>128</v>
      </c>
      <c r="AZ42" s="158" t="s">
        <v>128</v>
      </c>
      <c r="BA42" s="158" t="s">
        <v>128</v>
      </c>
      <c r="BB42" s="158" t="s">
        <v>128</v>
      </c>
      <c r="BC42" s="158" t="s">
        <v>128</v>
      </c>
      <c r="BD42" s="158" t="s">
        <v>128</v>
      </c>
      <c r="BE42" s="158" t="s">
        <v>128</v>
      </c>
      <c r="BF42" s="158" t="s">
        <v>128</v>
      </c>
      <c r="BG42" s="158" t="s">
        <v>128</v>
      </c>
      <c r="BH42" s="158" t="s">
        <v>128</v>
      </c>
      <c r="BI42" s="158" t="s">
        <v>128</v>
      </c>
      <c r="BJ42" s="158" t="s">
        <v>128</v>
      </c>
      <c r="BK42" s="158" t="s">
        <v>128</v>
      </c>
      <c r="BL42" s="158" t="s">
        <v>128</v>
      </c>
      <c r="BM42" s="158" t="s">
        <v>128</v>
      </c>
      <c r="BN42" s="158" t="s">
        <v>128</v>
      </c>
      <c r="BO42" s="158" t="s">
        <v>128</v>
      </c>
      <c r="BP42" s="158" t="s">
        <v>128</v>
      </c>
      <c r="BQ42" s="158" t="s">
        <v>128</v>
      </c>
      <c r="BR42" s="158" t="s">
        <v>128</v>
      </c>
      <c r="BS42" s="158" t="s">
        <v>128</v>
      </c>
      <c r="BT42" s="158" t="s">
        <v>128</v>
      </c>
      <c r="BU42" s="158" t="s">
        <v>128</v>
      </c>
      <c r="BV42" s="158" t="s">
        <v>128</v>
      </c>
      <c r="BW42" s="158" t="s">
        <v>128</v>
      </c>
      <c r="BX42" s="158" t="s">
        <v>128</v>
      </c>
      <c r="BY42" s="158" t="s">
        <v>128</v>
      </c>
      <c r="BZ42" s="158" t="s">
        <v>128</v>
      </c>
      <c r="CA42" s="158" t="s">
        <v>128</v>
      </c>
      <c r="CB42" s="158" t="s">
        <v>128</v>
      </c>
      <c r="CC42" s="158" t="s">
        <v>128</v>
      </c>
      <c r="CD42" s="158" t="s">
        <v>128</v>
      </c>
      <c r="CE42" s="158" t="s">
        <v>128</v>
      </c>
      <c r="CF42" s="158" t="s">
        <v>128</v>
      </c>
      <c r="CG42" s="158" t="s">
        <v>128</v>
      </c>
      <c r="CH42" s="158" t="s">
        <v>128</v>
      </c>
      <c r="CI42" s="158" t="s">
        <v>128</v>
      </c>
      <c r="CJ42" s="158" t="s">
        <v>128</v>
      </c>
      <c r="CK42" s="158" t="s">
        <v>128</v>
      </c>
      <c r="CL42" s="158" t="s">
        <v>128</v>
      </c>
      <c r="CM42" s="158" t="s">
        <v>128</v>
      </c>
      <c r="CN42" s="158" t="s">
        <v>128</v>
      </c>
      <c r="CO42" s="158" t="s">
        <v>128</v>
      </c>
      <c r="CP42" s="158" t="s">
        <v>128</v>
      </c>
      <c r="CQ42" s="158" t="s">
        <v>128</v>
      </c>
      <c r="CR42" s="158" t="s">
        <v>128</v>
      </c>
      <c r="CS42" s="158" t="s">
        <v>128</v>
      </c>
      <c r="CT42" s="158" t="s">
        <v>128</v>
      </c>
      <c r="CU42" s="158" t="s">
        <v>128</v>
      </c>
      <c r="CV42" s="158" t="s">
        <v>128</v>
      </c>
      <c r="CW42" s="158" t="s">
        <v>128</v>
      </c>
      <c r="CX42" s="158" t="s">
        <v>128</v>
      </c>
      <c r="CY42" s="158" t="s">
        <v>128</v>
      </c>
      <c r="CZ42" s="158" t="s">
        <v>128</v>
      </c>
      <c r="DA42" s="158" t="s">
        <v>128</v>
      </c>
      <c r="DB42" s="158" t="s">
        <v>128</v>
      </c>
      <c r="DC42" s="158" t="s">
        <v>128</v>
      </c>
      <c r="DD42" s="158" t="s">
        <v>128</v>
      </c>
      <c r="DE42" s="158" t="s">
        <v>128</v>
      </c>
      <c r="DF42" s="158" t="s">
        <v>128</v>
      </c>
      <c r="DG42" s="158" t="s">
        <v>128</v>
      </c>
      <c r="DH42" s="158" t="s">
        <v>128</v>
      </c>
      <c r="DI42" s="158" t="s">
        <v>128</v>
      </c>
      <c r="DJ42" s="158" t="s">
        <v>128</v>
      </c>
      <c r="DK42" s="158" t="s">
        <v>128</v>
      </c>
      <c r="DL42" s="158" t="s">
        <v>128</v>
      </c>
      <c r="DM42" s="158" t="s">
        <v>128</v>
      </c>
      <c r="DN42" s="158" t="s">
        <v>128</v>
      </c>
      <c r="DO42" s="158" t="s">
        <v>128</v>
      </c>
      <c r="DP42" s="158" t="s">
        <v>128</v>
      </c>
      <c r="DQ42" s="158" t="s">
        <v>128</v>
      </c>
      <c r="DR42" s="158" t="s">
        <v>128</v>
      </c>
      <c r="DS42" s="158" t="s">
        <v>128</v>
      </c>
      <c r="DT42" s="158" t="s">
        <v>128</v>
      </c>
      <c r="DU42" s="158" t="s">
        <v>128</v>
      </c>
      <c r="DV42" s="158" t="s">
        <v>128</v>
      </c>
      <c r="DW42" s="158" t="s">
        <v>128</v>
      </c>
      <c r="DX42" s="158" t="s">
        <v>128</v>
      </c>
      <c r="DY42" s="158" t="s">
        <v>128</v>
      </c>
      <c r="DZ42" s="158" t="s">
        <v>128</v>
      </c>
      <c r="EA42" s="158" t="s">
        <v>128</v>
      </c>
      <c r="EB42" s="158" t="s">
        <v>128</v>
      </c>
      <c r="EC42" s="158" t="s">
        <v>128</v>
      </c>
      <c r="ED42" s="158" t="s">
        <v>128</v>
      </c>
      <c r="EE42" s="158" t="s">
        <v>128</v>
      </c>
      <c r="EF42" s="158" t="s">
        <v>128</v>
      </c>
      <c r="EG42" s="158" t="s">
        <v>128</v>
      </c>
      <c r="EH42" s="158" t="s">
        <v>128</v>
      </c>
      <c r="EI42" s="158" t="s">
        <v>128</v>
      </c>
      <c r="EJ42" s="158" t="s">
        <v>128</v>
      </c>
      <c r="EK42" s="158" t="s">
        <v>128</v>
      </c>
      <c r="EL42" s="158" t="s">
        <v>128</v>
      </c>
      <c r="EM42" s="158" t="s">
        <v>128</v>
      </c>
      <c r="EN42" s="158" t="s">
        <v>128</v>
      </c>
      <c r="EO42" s="158" t="s">
        <v>128</v>
      </c>
      <c r="EP42" s="158" t="s">
        <v>128</v>
      </c>
      <c r="EQ42" s="158" t="s">
        <v>128</v>
      </c>
      <c r="ER42" s="158" t="s">
        <v>128</v>
      </c>
      <c r="ES42" s="158" t="s">
        <v>128</v>
      </c>
      <c r="ET42" s="158" t="s">
        <v>128</v>
      </c>
      <c r="EU42" s="158" t="s">
        <v>128</v>
      </c>
      <c r="EV42" s="158" t="s">
        <v>128</v>
      </c>
      <c r="EW42" s="158" t="s">
        <v>128</v>
      </c>
      <c r="EX42" s="158" t="s">
        <v>128</v>
      </c>
      <c r="EY42" s="158" t="s">
        <v>128</v>
      </c>
      <c r="EZ42" s="158" t="s">
        <v>128</v>
      </c>
      <c r="FA42" s="158" t="s">
        <v>128</v>
      </c>
      <c r="FB42" s="158" t="s">
        <v>128</v>
      </c>
      <c r="FC42" s="158" t="s">
        <v>128</v>
      </c>
      <c r="FD42" s="158" t="s">
        <v>128</v>
      </c>
      <c r="FE42" s="158" t="s">
        <v>128</v>
      </c>
      <c r="FF42" s="158" t="s">
        <v>128</v>
      </c>
      <c r="FG42" s="158" t="s">
        <v>128</v>
      </c>
      <c r="FH42" s="158" t="s">
        <v>128</v>
      </c>
      <c r="FI42" s="158" t="s">
        <v>128</v>
      </c>
      <c r="FJ42" s="158" t="s">
        <v>128</v>
      </c>
      <c r="FK42" s="158" t="s">
        <v>128</v>
      </c>
      <c r="FL42" s="158" t="s">
        <v>128</v>
      </c>
      <c r="FM42" s="158" t="s">
        <v>128</v>
      </c>
      <c r="FN42" s="158" t="s">
        <v>128</v>
      </c>
      <c r="FO42" s="158" t="s">
        <v>128</v>
      </c>
      <c r="FP42" s="158" t="s">
        <v>128</v>
      </c>
      <c r="FQ42" s="158" t="s">
        <v>128</v>
      </c>
      <c r="FR42" s="158" t="s">
        <v>128</v>
      </c>
      <c r="FS42" s="158" t="s">
        <v>128</v>
      </c>
      <c r="FT42" s="158" t="s">
        <v>128</v>
      </c>
      <c r="FU42" s="158" t="s">
        <v>128</v>
      </c>
      <c r="FV42" s="158" t="s">
        <v>128</v>
      </c>
      <c r="FW42" s="158" t="s">
        <v>128</v>
      </c>
      <c r="FX42" s="158" t="s">
        <v>128</v>
      </c>
      <c r="FY42" s="158" t="s">
        <v>128</v>
      </c>
      <c r="FZ42" s="158" t="s">
        <v>128</v>
      </c>
      <c r="GA42" s="158" t="s">
        <v>128</v>
      </c>
      <c r="GB42" s="158" t="s">
        <v>128</v>
      </c>
      <c r="GC42" s="158" t="s">
        <v>128</v>
      </c>
      <c r="GD42" s="158" t="s">
        <v>128</v>
      </c>
      <c r="GE42" s="158" t="s">
        <v>128</v>
      </c>
      <c r="GF42" s="158" t="s">
        <v>128</v>
      </c>
      <c r="GG42" s="158" t="s">
        <v>128</v>
      </c>
      <c r="GH42" s="158" t="s">
        <v>128</v>
      </c>
      <c r="GI42" s="158" t="s">
        <v>128</v>
      </c>
      <c r="GJ42" s="158" t="s">
        <v>128</v>
      </c>
      <c r="GK42" s="158" t="s">
        <v>128</v>
      </c>
      <c r="GL42" s="158" t="s">
        <v>128</v>
      </c>
      <c r="GM42" s="158" t="s">
        <v>128</v>
      </c>
      <c r="GN42" s="158" t="s">
        <v>128</v>
      </c>
      <c r="GO42" s="158" t="s">
        <v>128</v>
      </c>
      <c r="GP42" s="158" t="s">
        <v>128</v>
      </c>
      <c r="GQ42" s="158" t="s">
        <v>128</v>
      </c>
      <c r="GR42" s="158" t="s">
        <v>128</v>
      </c>
      <c r="GS42" s="158" t="s">
        <v>128</v>
      </c>
      <c r="GT42" s="158" t="s">
        <v>128</v>
      </c>
      <c r="GU42" s="158" t="s">
        <v>128</v>
      </c>
      <c r="GV42" s="158" t="s">
        <v>128</v>
      </c>
      <c r="GW42" s="158" t="s">
        <v>128</v>
      </c>
      <c r="GX42" s="158" t="s">
        <v>128</v>
      </c>
      <c r="GY42" s="158" t="s">
        <v>128</v>
      </c>
      <c r="GZ42" s="158" t="s">
        <v>128</v>
      </c>
      <c r="HA42" s="158" t="s">
        <v>128</v>
      </c>
      <c r="HB42" s="158" t="s">
        <v>128</v>
      </c>
      <c r="HC42" s="158" t="s">
        <v>128</v>
      </c>
      <c r="HD42" s="158" t="s">
        <v>128</v>
      </c>
      <c r="HE42" s="158" t="s">
        <v>128</v>
      </c>
      <c r="HF42" s="158" t="s">
        <v>128</v>
      </c>
      <c r="HG42" s="158" t="s">
        <v>128</v>
      </c>
      <c r="HH42" s="158" t="s">
        <v>128</v>
      </c>
      <c r="HI42" s="158" t="s">
        <v>128</v>
      </c>
      <c r="HJ42" s="158" t="s">
        <v>128</v>
      </c>
      <c r="HK42" s="158" t="s">
        <v>128</v>
      </c>
      <c r="HL42" s="158" t="s">
        <v>128</v>
      </c>
      <c r="HM42" s="158" t="s">
        <v>128</v>
      </c>
      <c r="HN42" s="158" t="s">
        <v>128</v>
      </c>
      <c r="HO42" s="158" t="s">
        <v>128</v>
      </c>
      <c r="HP42" s="158" t="s">
        <v>128</v>
      </c>
      <c r="HQ42" s="158" t="s">
        <v>128</v>
      </c>
      <c r="HR42" s="158" t="s">
        <v>128</v>
      </c>
      <c r="HS42" s="158" t="s">
        <v>128</v>
      </c>
      <c r="HT42" s="158" t="s">
        <v>128</v>
      </c>
      <c r="HU42" s="158" t="s">
        <v>128</v>
      </c>
      <c r="HV42" s="158" t="s">
        <v>128</v>
      </c>
      <c r="HW42" s="158" t="s">
        <v>128</v>
      </c>
      <c r="HX42" s="158" t="s">
        <v>128</v>
      </c>
      <c r="HY42" s="158" t="s">
        <v>128</v>
      </c>
      <c r="HZ42" s="158" t="s">
        <v>128</v>
      </c>
      <c r="IA42" s="158" t="s">
        <v>128</v>
      </c>
      <c r="IB42" s="158" t="s">
        <v>128</v>
      </c>
      <c r="IC42" s="158" t="s">
        <v>128</v>
      </c>
      <c r="ID42" s="158" t="s">
        <v>128</v>
      </c>
      <c r="IE42" s="158" t="s">
        <v>128</v>
      </c>
      <c r="IF42" s="158" t="s">
        <v>128</v>
      </c>
      <c r="IG42" s="158" t="s">
        <v>128</v>
      </c>
      <c r="IH42" s="158" t="s">
        <v>128</v>
      </c>
      <c r="II42" s="158" t="s">
        <v>128</v>
      </c>
      <c r="IJ42" s="158" t="s">
        <v>128</v>
      </c>
      <c r="IK42" s="158" t="s">
        <v>128</v>
      </c>
      <c r="IL42" s="158" t="s">
        <v>128</v>
      </c>
      <c r="IM42" s="158" t="s">
        <v>128</v>
      </c>
      <c r="IN42" s="158" t="s">
        <v>128</v>
      </c>
      <c r="IO42" s="158" t="s">
        <v>128</v>
      </c>
      <c r="IP42" s="158" t="s">
        <v>128</v>
      </c>
      <c r="IQ42" s="158" t="s">
        <v>128</v>
      </c>
      <c r="IR42" s="158" t="s">
        <v>128</v>
      </c>
      <c r="IS42" s="158" t="s">
        <v>128</v>
      </c>
      <c r="IT42" s="158" t="s">
        <v>128</v>
      </c>
      <c r="IU42" s="158" t="s">
        <v>128</v>
      </c>
      <c r="IV42" s="158" t="s">
        <v>128</v>
      </c>
      <c r="IW42" s="158" t="s">
        <v>128</v>
      </c>
      <c r="IX42" s="158" t="s">
        <v>128</v>
      </c>
      <c r="IY42" s="158" t="s">
        <v>128</v>
      </c>
      <c r="IZ42" s="158" t="s">
        <v>128</v>
      </c>
      <c r="JA42" s="158" t="s">
        <v>128</v>
      </c>
      <c r="JB42" s="158" t="s">
        <v>128</v>
      </c>
      <c r="JC42" s="158" t="s">
        <v>128</v>
      </c>
      <c r="JD42" s="158" t="s">
        <v>128</v>
      </c>
      <c r="JE42" s="158" t="s">
        <v>128</v>
      </c>
      <c r="JF42" s="158" t="s">
        <v>128</v>
      </c>
      <c r="JG42" s="158" t="s">
        <v>128</v>
      </c>
      <c r="JH42" s="158" t="s">
        <v>128</v>
      </c>
      <c r="JI42" s="158" t="s">
        <v>128</v>
      </c>
      <c r="JJ42" s="158" t="s">
        <v>128</v>
      </c>
      <c r="JK42" s="158" t="s">
        <v>128</v>
      </c>
      <c r="JL42" s="158" t="s">
        <v>128</v>
      </c>
      <c r="JM42" s="158" t="s">
        <v>128</v>
      </c>
      <c r="JN42" s="158" t="s">
        <v>128</v>
      </c>
      <c r="JO42" s="158" t="s">
        <v>128</v>
      </c>
      <c r="JP42" s="158" t="s">
        <v>128</v>
      </c>
      <c r="JQ42" s="158" t="s">
        <v>128</v>
      </c>
      <c r="JR42" s="158" t="s">
        <v>128</v>
      </c>
      <c r="JS42" s="158" t="s">
        <v>128</v>
      </c>
      <c r="JT42" s="158" t="s">
        <v>128</v>
      </c>
      <c r="JU42" s="158" t="s">
        <v>128</v>
      </c>
      <c r="JV42" s="158" t="s">
        <v>128</v>
      </c>
      <c r="JW42" s="158" t="s">
        <v>128</v>
      </c>
      <c r="JX42" s="158" t="s">
        <v>128</v>
      </c>
      <c r="JY42" s="158" t="s">
        <v>128</v>
      </c>
      <c r="JZ42" s="158" t="s">
        <v>128</v>
      </c>
      <c r="KA42" s="158" t="s">
        <v>128</v>
      </c>
      <c r="KB42" s="158" t="s">
        <v>128</v>
      </c>
      <c r="KC42" s="158" t="s">
        <v>128</v>
      </c>
      <c r="KD42" s="158" t="s">
        <v>128</v>
      </c>
      <c r="KE42" s="158" t="s">
        <v>128</v>
      </c>
      <c r="KF42" s="158" t="s">
        <v>128</v>
      </c>
      <c r="KG42" s="158" t="s">
        <v>128</v>
      </c>
      <c r="KH42" s="158" t="s">
        <v>128</v>
      </c>
      <c r="KI42" s="158" t="s">
        <v>128</v>
      </c>
      <c r="KJ42" s="158" t="s">
        <v>128</v>
      </c>
      <c r="KK42" s="158" t="s">
        <v>128</v>
      </c>
      <c r="KL42" s="158" t="s">
        <v>128</v>
      </c>
      <c r="KM42" s="158" t="s">
        <v>128</v>
      </c>
      <c r="KN42" s="158" t="s">
        <v>128</v>
      </c>
      <c r="KO42" s="158" t="s">
        <v>128</v>
      </c>
      <c r="KP42" s="158" t="s">
        <v>128</v>
      </c>
      <c r="KQ42" s="158" t="s">
        <v>128</v>
      </c>
      <c r="KR42" s="158" t="s">
        <v>128</v>
      </c>
      <c r="KS42" s="158" t="s">
        <v>128</v>
      </c>
      <c r="KT42" s="158" t="s">
        <v>128</v>
      </c>
      <c r="KU42" s="158" t="s">
        <v>128</v>
      </c>
      <c r="KV42" s="158" t="s">
        <v>128</v>
      </c>
      <c r="KW42" s="158" t="s">
        <v>128</v>
      </c>
      <c r="KX42" s="158" t="s">
        <v>128</v>
      </c>
      <c r="KY42" s="158" t="s">
        <v>128</v>
      </c>
      <c r="KZ42" s="158" t="s">
        <v>128</v>
      </c>
      <c r="LA42" s="158" t="s">
        <v>128</v>
      </c>
      <c r="LB42" s="158" t="s">
        <v>128</v>
      </c>
      <c r="LC42" s="158" t="s">
        <v>128</v>
      </c>
      <c r="LD42" s="158" t="s">
        <v>128</v>
      </c>
      <c r="LE42" s="158" t="s">
        <v>128</v>
      </c>
      <c r="LF42" s="158" t="s">
        <v>128</v>
      </c>
      <c r="LG42" s="158" t="s">
        <v>128</v>
      </c>
      <c r="LH42" s="158" t="s">
        <v>128</v>
      </c>
      <c r="LI42" s="158" t="s">
        <v>128</v>
      </c>
      <c r="LJ42" s="158" t="s">
        <v>128</v>
      </c>
      <c r="LK42" s="158" t="s">
        <v>128</v>
      </c>
      <c r="LL42" s="158" t="s">
        <v>128</v>
      </c>
      <c r="LM42" s="158" t="s">
        <v>128</v>
      </c>
      <c r="LN42" s="158" t="s">
        <v>128</v>
      </c>
      <c r="LO42" s="158" t="s">
        <v>128</v>
      </c>
      <c r="LP42" s="158" t="s">
        <v>128</v>
      </c>
      <c r="LQ42" s="158" t="s">
        <v>128</v>
      </c>
      <c r="LR42" s="158" t="s">
        <v>128</v>
      </c>
      <c r="LS42" s="158" t="s">
        <v>128</v>
      </c>
      <c r="LT42" s="158" t="s">
        <v>128</v>
      </c>
      <c r="LU42" s="158" t="s">
        <v>128</v>
      </c>
      <c r="LV42" s="158" t="s">
        <v>128</v>
      </c>
      <c r="LW42" s="158" t="s">
        <v>128</v>
      </c>
      <c r="LX42" s="158" t="s">
        <v>128</v>
      </c>
      <c r="LY42" s="158" t="s">
        <v>128</v>
      </c>
      <c r="LZ42" s="158" t="s">
        <v>128</v>
      </c>
      <c r="MA42" s="158" t="s">
        <v>128</v>
      </c>
      <c r="MB42" s="158" t="s">
        <v>128</v>
      </c>
      <c r="MC42" s="158" t="s">
        <v>128</v>
      </c>
      <c r="MD42" s="158" t="s">
        <v>128</v>
      </c>
      <c r="ME42" s="158" t="s">
        <v>128</v>
      </c>
      <c r="MF42" s="158" t="s">
        <v>128</v>
      </c>
      <c r="MG42" s="158" t="s">
        <v>128</v>
      </c>
      <c r="MH42" s="158" t="s">
        <v>128</v>
      </c>
      <c r="MI42" s="158" t="s">
        <v>128</v>
      </c>
      <c r="MJ42" s="158" t="s">
        <v>128</v>
      </c>
      <c r="MK42" s="158" t="s">
        <v>128</v>
      </c>
      <c r="ML42" s="158" t="s">
        <v>128</v>
      </c>
      <c r="MM42" s="158" t="s">
        <v>128</v>
      </c>
      <c r="MN42" s="158" t="s">
        <v>128</v>
      </c>
      <c r="MO42" s="158" t="s">
        <v>128</v>
      </c>
      <c r="MP42" s="158" t="s">
        <v>128</v>
      </c>
      <c r="MQ42" s="158" t="s">
        <v>128</v>
      </c>
      <c r="MR42" s="158" t="s">
        <v>128</v>
      </c>
      <c r="MS42" s="158" t="s">
        <v>128</v>
      </c>
      <c r="MT42" s="158" t="s">
        <v>128</v>
      </c>
      <c r="MU42" s="158" t="s">
        <v>128</v>
      </c>
      <c r="MV42" s="158" t="s">
        <v>128</v>
      </c>
      <c r="MW42" s="158" t="s">
        <v>128</v>
      </c>
      <c r="MX42" s="158" t="s">
        <v>128</v>
      </c>
      <c r="MY42" s="158" t="s">
        <v>128</v>
      </c>
      <c r="MZ42" s="158" t="s">
        <v>128</v>
      </c>
      <c r="NA42" s="158" t="s">
        <v>128</v>
      </c>
      <c r="NB42" s="158" t="s">
        <v>128</v>
      </c>
      <c r="NC42" s="158" t="s">
        <v>128</v>
      </c>
      <c r="ND42" s="158" t="s">
        <v>128</v>
      </c>
      <c r="NE42" s="158" t="s">
        <v>128</v>
      </c>
      <c r="NF42" s="158" t="s">
        <v>128</v>
      </c>
      <c r="NG42" s="158" t="s">
        <v>128</v>
      </c>
      <c r="NH42" s="158" t="s">
        <v>128</v>
      </c>
      <c r="NI42" s="158" t="s">
        <v>128</v>
      </c>
      <c r="NJ42" s="158" t="s">
        <v>128</v>
      </c>
      <c r="NK42" s="158" t="s">
        <v>128</v>
      </c>
      <c r="NL42" s="158" t="s">
        <v>128</v>
      </c>
      <c r="NM42" s="158" t="s">
        <v>128</v>
      </c>
      <c r="NN42" s="158" t="s">
        <v>128</v>
      </c>
      <c r="NO42" s="158" t="s">
        <v>128</v>
      </c>
      <c r="NP42" s="158" t="s">
        <v>128</v>
      </c>
      <c r="NQ42" s="158" t="s">
        <v>128</v>
      </c>
      <c r="NR42" s="158" t="s">
        <v>128</v>
      </c>
      <c r="NS42" s="158" t="s">
        <v>128</v>
      </c>
      <c r="NT42" s="158" t="s">
        <v>128</v>
      </c>
      <c r="NU42" s="158" t="s">
        <v>128</v>
      </c>
      <c r="NV42" s="158" t="s">
        <v>128</v>
      </c>
      <c r="NW42" s="158" t="s">
        <v>128</v>
      </c>
      <c r="NX42" s="158" t="s">
        <v>128</v>
      </c>
      <c r="NY42" s="158" t="s">
        <v>128</v>
      </c>
      <c r="NZ42" s="158" t="s">
        <v>128</v>
      </c>
      <c r="OA42" s="158" t="s">
        <v>128</v>
      </c>
      <c r="OB42" s="158" t="s">
        <v>128</v>
      </c>
      <c r="OC42" s="158" t="s">
        <v>128</v>
      </c>
      <c r="OD42" s="158" t="s">
        <v>128</v>
      </c>
      <c r="OE42" s="170" t="s">
        <v>128</v>
      </c>
      <c r="OF42" s="181"/>
      <c r="OG42" s="174">
        <f t="shared" si="9"/>
        <v>12.5</v>
      </c>
      <c r="OH42" s="66" t="str">
        <f t="shared" si="10"/>
        <v>kg/GJ delivered</v>
      </c>
      <c r="OI42" s="126">
        <f t="shared" si="11"/>
        <v>0.45</v>
      </c>
      <c r="OJ42" s="66" t="str">
        <f t="shared" si="12"/>
        <v>kg/GJ delivered</v>
      </c>
      <c r="OK42" s="66" t="str">
        <f t="shared" si="13"/>
        <v/>
      </c>
      <c r="OL42" s="66" t="str">
        <f t="shared" si="14"/>
        <v/>
      </c>
      <c r="OM42" s="159">
        <f t="shared" si="15"/>
        <v>534</v>
      </c>
      <c r="ON42" s="66" t="str">
        <f t="shared" si="16"/>
        <v>kg/GJ delivered</v>
      </c>
      <c r="OO42" s="126">
        <f t="shared" si="17"/>
        <v>0.5</v>
      </c>
      <c r="OP42" s="66" t="str">
        <f t="shared" si="18"/>
        <v>kg/GJ delivered</v>
      </c>
      <c r="OQ42" s="118">
        <f t="shared" si="19"/>
        <v>2.5</v>
      </c>
      <c r="OR42" s="66" t="str">
        <f t="shared" si="20"/>
        <v>kg/GJ delivered</v>
      </c>
      <c r="OS42" s="66" t="str">
        <f t="shared" si="21"/>
        <v/>
      </c>
      <c r="OT42" s="66" t="str">
        <f t="shared" si="22"/>
        <v/>
      </c>
      <c r="OU42" s="66" t="str">
        <f t="shared" si="23"/>
        <v/>
      </c>
      <c r="OV42" s="66" t="str">
        <f t="shared" si="24"/>
        <v/>
      </c>
      <c r="OW42" s="66" t="str">
        <f t="shared" si="25"/>
        <v/>
      </c>
      <c r="OX42" s="66" t="str">
        <f t="shared" si="26"/>
        <v/>
      </c>
      <c r="OY42" s="66" t="str">
        <f t="shared" si="27"/>
        <v/>
      </c>
      <c r="OZ42" s="66" t="str">
        <f t="shared" si="28"/>
        <v/>
      </c>
      <c r="PA42" s="66" t="str">
        <f t="shared" si="29"/>
        <v/>
      </c>
      <c r="PB42" s="66" t="str">
        <f t="shared" si="30"/>
        <v/>
      </c>
      <c r="PC42" s="66" t="str">
        <f t="shared" si="31"/>
        <v/>
      </c>
      <c r="PD42" s="66" t="str">
        <f t="shared" si="32"/>
        <v/>
      </c>
      <c r="PE42" s="66" t="str">
        <f t="shared" si="33"/>
        <v/>
      </c>
      <c r="PF42" s="66" t="str">
        <f t="shared" si="34"/>
        <v/>
      </c>
      <c r="PG42" s="66" t="str">
        <f t="shared" si="35"/>
        <v/>
      </c>
      <c r="PH42" s="66" t="str">
        <f t="shared" si="36"/>
        <v/>
      </c>
      <c r="PI42" s="66" t="str">
        <f t="shared" si="37"/>
        <v/>
      </c>
      <c r="PJ42" s="66" t="str">
        <f t="shared" si="38"/>
        <v/>
      </c>
      <c r="PK42" s="66" t="str">
        <f t="shared" si="39"/>
        <v/>
      </c>
      <c r="PL42" s="66" t="str">
        <f t="shared" si="40"/>
        <v/>
      </c>
      <c r="PM42" s="66" t="str">
        <f t="shared" si="41"/>
        <v/>
      </c>
      <c r="PN42" s="66" t="str">
        <f t="shared" si="42"/>
        <v/>
      </c>
      <c r="PO42" s="66" t="str">
        <f t="shared" si="43"/>
        <v/>
      </c>
      <c r="PP42" s="66" t="str">
        <f t="shared" si="44"/>
        <v/>
      </c>
      <c r="PQ42" s="66" t="str">
        <f t="shared" si="45"/>
        <v/>
      </c>
      <c r="PR42" s="66" t="str">
        <f t="shared" si="46"/>
        <v/>
      </c>
      <c r="PS42" s="66" t="str">
        <f t="shared" si="47"/>
        <v/>
      </c>
      <c r="PT42" s="66" t="str">
        <f t="shared" si="48"/>
        <v/>
      </c>
      <c r="PU42" s="66" t="str">
        <f t="shared" si="49"/>
        <v/>
      </c>
      <c r="PV42" s="66" t="str">
        <f t="shared" si="50"/>
        <v/>
      </c>
      <c r="PW42" s="66" t="str">
        <f t="shared" si="51"/>
        <v/>
      </c>
      <c r="PX42" s="66" t="str">
        <f t="shared" si="52"/>
        <v/>
      </c>
      <c r="PY42" s="66" t="str">
        <f t="shared" si="53"/>
        <v/>
      </c>
      <c r="PZ42" s="66" t="str">
        <f t="shared" si="54"/>
        <v/>
      </c>
      <c r="QA42" s="66" t="str">
        <f t="shared" si="55"/>
        <v/>
      </c>
      <c r="QB42" s="66" t="str">
        <f t="shared" si="56"/>
        <v/>
      </c>
      <c r="QC42" s="66" t="str">
        <f t="shared" si="57"/>
        <v/>
      </c>
      <c r="QD42" s="66" t="str">
        <f t="shared" si="58"/>
        <v/>
      </c>
      <c r="QE42" s="66" t="str">
        <f t="shared" si="59"/>
        <v/>
      </c>
      <c r="QF42" s="66" t="str">
        <f t="shared" si="60"/>
        <v/>
      </c>
      <c r="QG42" s="66" t="str">
        <f t="shared" si="61"/>
        <v/>
      </c>
      <c r="QH42" s="66" t="str">
        <f t="shared" si="62"/>
        <v/>
      </c>
      <c r="QI42" s="66" t="str">
        <f t="shared" si="63"/>
        <v/>
      </c>
      <c r="QJ42" s="66" t="str">
        <f t="shared" si="64"/>
        <v/>
      </c>
      <c r="QK42" s="66" t="str">
        <f t="shared" si="65"/>
        <v/>
      </c>
      <c r="QL42" s="66" t="str">
        <f t="shared" si="66"/>
        <v/>
      </c>
      <c r="QM42" s="66" t="str">
        <f t="shared" si="67"/>
        <v/>
      </c>
      <c r="QN42" s="66" t="str">
        <f t="shared" si="68"/>
        <v/>
      </c>
      <c r="QO42" s="66" t="str">
        <f t="shared" si="69"/>
        <v/>
      </c>
      <c r="QP42" s="66" t="str">
        <f t="shared" si="70"/>
        <v/>
      </c>
      <c r="QQ42" s="66" t="str">
        <f t="shared" si="71"/>
        <v/>
      </c>
      <c r="QR42" s="66" t="str">
        <f t="shared" si="72"/>
        <v/>
      </c>
      <c r="QS42" s="66" t="str">
        <f t="shared" si="73"/>
        <v/>
      </c>
      <c r="QT42" s="66" t="str">
        <f t="shared" si="74"/>
        <v/>
      </c>
      <c r="QU42" s="66" t="str">
        <f t="shared" si="75"/>
        <v/>
      </c>
      <c r="QV42" s="66" t="str">
        <f t="shared" si="76"/>
        <v/>
      </c>
      <c r="QW42" s="66" t="str">
        <f t="shared" si="77"/>
        <v/>
      </c>
      <c r="QX42" s="66" t="str">
        <f t="shared" si="78"/>
        <v/>
      </c>
      <c r="QY42" s="66" t="str">
        <f t="shared" si="79"/>
        <v/>
      </c>
      <c r="QZ42" s="66" t="str">
        <f t="shared" si="80"/>
        <v/>
      </c>
      <c r="RA42" s="66" t="str">
        <f t="shared" si="81"/>
        <v/>
      </c>
      <c r="RB42" s="66" t="str">
        <f t="shared" si="82"/>
        <v/>
      </c>
      <c r="RC42" s="66" t="str">
        <f t="shared" si="83"/>
        <v/>
      </c>
      <c r="RD42" s="66" t="str">
        <f t="shared" si="84"/>
        <v/>
      </c>
      <c r="RE42" s="66" t="str">
        <f t="shared" si="85"/>
        <v/>
      </c>
      <c r="RF42" s="66" t="str">
        <f t="shared" si="86"/>
        <v/>
      </c>
      <c r="RG42" s="66" t="str">
        <f t="shared" si="87"/>
        <v/>
      </c>
      <c r="RH42" s="66" t="str">
        <f t="shared" si="88"/>
        <v/>
      </c>
      <c r="RI42" s="66" t="str">
        <f t="shared" si="89"/>
        <v/>
      </c>
      <c r="RJ42" s="66" t="str">
        <f t="shared" si="90"/>
        <v/>
      </c>
      <c r="RK42" s="66" t="str">
        <f t="shared" si="91"/>
        <v/>
      </c>
      <c r="RL42" s="66" t="str">
        <f t="shared" si="92"/>
        <v/>
      </c>
      <c r="RM42" s="66" t="str">
        <f t="shared" si="93"/>
        <v/>
      </c>
      <c r="RN42" s="66" t="str">
        <f t="shared" si="94"/>
        <v/>
      </c>
      <c r="RO42" s="66" t="str">
        <f t="shared" si="95"/>
        <v/>
      </c>
      <c r="RP42" s="66" t="str">
        <f t="shared" si="96"/>
        <v/>
      </c>
      <c r="RQ42" s="66" t="str">
        <f t="shared" si="97"/>
        <v/>
      </c>
      <c r="RR42" s="66" t="str">
        <f t="shared" si="98"/>
        <v/>
      </c>
      <c r="RS42" s="66" t="str">
        <f t="shared" si="99"/>
        <v/>
      </c>
      <c r="RT42" s="66" t="str">
        <f t="shared" si="100"/>
        <v/>
      </c>
      <c r="RU42" s="66" t="str">
        <f t="shared" si="101"/>
        <v/>
      </c>
      <c r="RV42" s="66" t="str">
        <f t="shared" si="102"/>
        <v/>
      </c>
      <c r="RW42" s="66" t="str">
        <f t="shared" si="103"/>
        <v/>
      </c>
      <c r="RX42" s="66" t="str">
        <f t="shared" si="104"/>
        <v/>
      </c>
      <c r="RY42" s="66" t="str">
        <f t="shared" si="105"/>
        <v/>
      </c>
      <c r="RZ42" s="66" t="str">
        <f t="shared" si="106"/>
        <v/>
      </c>
      <c r="SA42" s="66" t="str">
        <f t="shared" si="107"/>
        <v/>
      </c>
      <c r="SB42" s="66" t="str">
        <f t="shared" si="108"/>
        <v/>
      </c>
      <c r="SC42" s="66" t="str">
        <f t="shared" si="109"/>
        <v/>
      </c>
      <c r="SD42" s="66" t="str">
        <f t="shared" si="110"/>
        <v/>
      </c>
      <c r="SE42" s="66" t="str">
        <f t="shared" si="111"/>
        <v/>
      </c>
      <c r="SF42" s="66" t="str">
        <f t="shared" si="112"/>
        <v/>
      </c>
      <c r="SG42" s="66" t="str">
        <f t="shared" si="113"/>
        <v/>
      </c>
      <c r="SH42" s="66" t="str">
        <f t="shared" si="114"/>
        <v/>
      </c>
      <c r="SI42" s="66" t="str">
        <f t="shared" si="115"/>
        <v/>
      </c>
      <c r="SJ42" s="66" t="str">
        <f t="shared" si="116"/>
        <v/>
      </c>
      <c r="SK42" s="66" t="str">
        <f t="shared" si="117"/>
        <v/>
      </c>
      <c r="SL42" s="66" t="str">
        <f t="shared" si="118"/>
        <v/>
      </c>
      <c r="SM42" s="66" t="str">
        <f t="shared" si="119"/>
        <v/>
      </c>
      <c r="SN42" s="66" t="str">
        <f t="shared" si="120"/>
        <v/>
      </c>
      <c r="SO42" s="66" t="str">
        <f t="shared" si="121"/>
        <v/>
      </c>
      <c r="SP42" s="66" t="str">
        <f t="shared" si="122"/>
        <v/>
      </c>
      <c r="SQ42" s="66" t="str">
        <f t="shared" si="123"/>
        <v/>
      </c>
      <c r="SR42" s="66" t="str">
        <f t="shared" si="124"/>
        <v/>
      </c>
      <c r="SS42" s="66" t="str">
        <f t="shared" si="125"/>
        <v/>
      </c>
      <c r="ST42" s="66" t="str">
        <f t="shared" si="126"/>
        <v/>
      </c>
      <c r="SU42" s="66" t="str">
        <f t="shared" si="127"/>
        <v/>
      </c>
      <c r="SV42" s="66" t="str">
        <f t="shared" si="128"/>
        <v/>
      </c>
      <c r="SW42" s="66" t="str">
        <f t="shared" si="129"/>
        <v/>
      </c>
      <c r="SX42" s="66" t="str">
        <f t="shared" si="130"/>
        <v/>
      </c>
      <c r="SY42" s="66" t="str">
        <f t="shared" si="131"/>
        <v/>
      </c>
      <c r="SZ42" s="66" t="str">
        <f t="shared" si="132"/>
        <v/>
      </c>
      <c r="TA42" s="66" t="str">
        <f t="shared" si="133"/>
        <v/>
      </c>
      <c r="TB42" s="66" t="str">
        <f t="shared" si="134"/>
        <v/>
      </c>
      <c r="TC42" s="66" t="str">
        <f t="shared" si="135"/>
        <v/>
      </c>
      <c r="TD42" s="66" t="str">
        <f t="shared" si="136"/>
        <v/>
      </c>
      <c r="TE42" s="66" t="str">
        <f t="shared" si="137"/>
        <v/>
      </c>
      <c r="TF42" s="66" t="str">
        <f t="shared" si="138"/>
        <v/>
      </c>
      <c r="TG42" s="66" t="str">
        <f t="shared" si="139"/>
        <v/>
      </c>
      <c r="TH42" s="66" t="str">
        <f t="shared" si="140"/>
        <v/>
      </c>
      <c r="TI42" s="66" t="str">
        <f t="shared" si="141"/>
        <v/>
      </c>
      <c r="TJ42" s="66" t="str">
        <f t="shared" si="142"/>
        <v/>
      </c>
      <c r="TK42" s="66" t="str">
        <f t="shared" si="143"/>
        <v/>
      </c>
      <c r="TL42" s="66" t="str">
        <f t="shared" si="144"/>
        <v/>
      </c>
      <c r="TM42" s="66" t="str">
        <f t="shared" si="145"/>
        <v/>
      </c>
      <c r="TN42" s="66" t="str">
        <f t="shared" si="146"/>
        <v/>
      </c>
      <c r="TO42" s="66" t="str">
        <f t="shared" si="147"/>
        <v/>
      </c>
      <c r="TP42" s="66" t="str">
        <f t="shared" si="148"/>
        <v/>
      </c>
      <c r="TQ42" s="66" t="str">
        <f t="shared" si="149"/>
        <v/>
      </c>
      <c r="TR42" s="66" t="str">
        <f t="shared" si="150"/>
        <v/>
      </c>
      <c r="TS42" s="66" t="str">
        <f t="shared" si="151"/>
        <v/>
      </c>
      <c r="TT42" s="66" t="str">
        <f t="shared" si="152"/>
        <v/>
      </c>
      <c r="TU42" s="66" t="str">
        <f t="shared" si="153"/>
        <v/>
      </c>
      <c r="TV42" s="66" t="str">
        <f t="shared" si="154"/>
        <v/>
      </c>
      <c r="TW42" s="66" t="str">
        <f t="shared" si="155"/>
        <v/>
      </c>
      <c r="TX42" s="66" t="str">
        <f t="shared" si="156"/>
        <v/>
      </c>
      <c r="TY42" s="66" t="str">
        <f t="shared" si="157"/>
        <v/>
      </c>
      <c r="TZ42" s="66" t="str">
        <f t="shared" si="158"/>
        <v/>
      </c>
      <c r="UA42" s="66" t="str">
        <f t="shared" si="159"/>
        <v/>
      </c>
      <c r="UB42" s="66" t="str">
        <f t="shared" si="160"/>
        <v/>
      </c>
      <c r="UC42" s="66" t="str">
        <f t="shared" si="161"/>
        <v/>
      </c>
      <c r="UD42" s="66" t="str">
        <f t="shared" si="162"/>
        <v/>
      </c>
      <c r="UE42" s="66" t="str">
        <f t="shared" si="163"/>
        <v/>
      </c>
      <c r="UF42" s="66" t="str">
        <f t="shared" si="164"/>
        <v/>
      </c>
      <c r="UG42" s="66" t="str">
        <f t="shared" si="165"/>
        <v/>
      </c>
      <c r="UH42" s="66" t="str">
        <f t="shared" si="166"/>
        <v/>
      </c>
      <c r="UI42" s="66" t="str">
        <f t="shared" si="167"/>
        <v/>
      </c>
      <c r="UJ42" s="66" t="str">
        <f t="shared" si="168"/>
        <v/>
      </c>
      <c r="UK42" s="66" t="str">
        <f t="shared" si="169"/>
        <v/>
      </c>
      <c r="UL42" s="66" t="str">
        <f t="shared" si="170"/>
        <v/>
      </c>
      <c r="UM42" s="66" t="str">
        <f t="shared" si="171"/>
        <v/>
      </c>
      <c r="UN42" s="66" t="str">
        <f t="shared" si="172"/>
        <v/>
      </c>
      <c r="UO42" s="66" t="str">
        <f t="shared" si="173"/>
        <v/>
      </c>
      <c r="UP42" s="66" t="str">
        <f t="shared" si="174"/>
        <v/>
      </c>
      <c r="UQ42" s="66" t="str">
        <f t="shared" si="175"/>
        <v/>
      </c>
      <c r="UR42" s="66" t="str">
        <f t="shared" si="176"/>
        <v/>
      </c>
      <c r="US42" s="66" t="str">
        <f t="shared" si="177"/>
        <v/>
      </c>
      <c r="UT42" s="66" t="str">
        <f t="shared" si="178"/>
        <v/>
      </c>
      <c r="UU42" s="66" t="str">
        <f t="shared" si="179"/>
        <v/>
      </c>
      <c r="UV42" s="66" t="str">
        <f t="shared" si="180"/>
        <v/>
      </c>
      <c r="UW42" s="66" t="str">
        <f t="shared" si="181"/>
        <v/>
      </c>
      <c r="UX42" s="66" t="str">
        <f t="shared" si="182"/>
        <v/>
      </c>
      <c r="UY42" s="66" t="str">
        <f t="shared" si="183"/>
        <v/>
      </c>
      <c r="UZ42" s="66" t="str">
        <f t="shared" si="184"/>
        <v/>
      </c>
      <c r="VA42" s="66" t="str">
        <f t="shared" si="185"/>
        <v/>
      </c>
      <c r="VB42" s="66" t="str">
        <f t="shared" si="186"/>
        <v/>
      </c>
      <c r="VC42" s="66" t="str">
        <f t="shared" si="187"/>
        <v/>
      </c>
      <c r="VD42" s="66" t="str">
        <f t="shared" si="188"/>
        <v/>
      </c>
      <c r="VE42" s="66" t="str">
        <f t="shared" si="189"/>
        <v/>
      </c>
      <c r="VF42" s="66" t="str">
        <f t="shared" si="190"/>
        <v/>
      </c>
      <c r="VG42" s="66" t="str">
        <f t="shared" si="191"/>
        <v/>
      </c>
      <c r="VH42" s="66" t="str">
        <f t="shared" si="192"/>
        <v/>
      </c>
      <c r="VI42" s="66" t="str">
        <f t="shared" si="193"/>
        <v/>
      </c>
      <c r="VJ42" s="66" t="str">
        <f t="shared" si="194"/>
        <v/>
      </c>
      <c r="VK42" s="66" t="str">
        <f t="shared" si="195"/>
        <v/>
      </c>
      <c r="VL42" s="66" t="str">
        <f t="shared" si="196"/>
        <v/>
      </c>
      <c r="VM42" s="66" t="str">
        <f t="shared" si="197"/>
        <v/>
      </c>
      <c r="VN42" s="66" t="str">
        <f t="shared" si="198"/>
        <v/>
      </c>
      <c r="VO42" s="66" t="str">
        <f t="shared" si="199"/>
        <v/>
      </c>
      <c r="VP42" s="66" t="str">
        <f t="shared" si="200"/>
        <v/>
      </c>
      <c r="VQ42" s="66" t="str">
        <f t="shared" si="201"/>
        <v/>
      </c>
      <c r="VR42" s="66" t="str">
        <f t="shared" si="202"/>
        <v/>
      </c>
      <c r="VS42" s="66" t="str">
        <f t="shared" si="203"/>
        <v/>
      </c>
      <c r="VT42" s="66" t="str">
        <f t="shared" si="204"/>
        <v/>
      </c>
      <c r="VU42" s="66" t="str">
        <f t="shared" si="205"/>
        <v/>
      </c>
      <c r="VV42" s="66" t="str">
        <f t="shared" si="206"/>
        <v/>
      </c>
      <c r="VW42" s="66" t="str">
        <f t="shared" si="207"/>
        <v/>
      </c>
      <c r="VX42" s="66" t="str">
        <f t="shared" si="208"/>
        <v/>
      </c>
      <c r="VY42" s="66" t="str">
        <f t="shared" si="209"/>
        <v/>
      </c>
      <c r="VZ42" s="66" t="str">
        <f t="shared" si="210"/>
        <v/>
      </c>
      <c r="WA42" s="66" t="str">
        <f t="shared" si="211"/>
        <v/>
      </c>
      <c r="WB42" s="66" t="str">
        <f t="shared" si="212"/>
        <v/>
      </c>
      <c r="WC42" s="66" t="str">
        <f t="shared" si="213"/>
        <v/>
      </c>
      <c r="WD42" s="66" t="str">
        <f t="shared" si="214"/>
        <v/>
      </c>
      <c r="WE42" s="66" t="str">
        <f t="shared" si="215"/>
        <v/>
      </c>
      <c r="WF42" s="66" t="str">
        <f t="shared" si="216"/>
        <v/>
      </c>
      <c r="WG42" s="66" t="str">
        <f t="shared" si="217"/>
        <v/>
      </c>
      <c r="WH42" s="66" t="str">
        <f t="shared" si="218"/>
        <v/>
      </c>
      <c r="WI42" s="66" t="str">
        <f t="shared" si="219"/>
        <v/>
      </c>
      <c r="WJ42" s="66" t="str">
        <f t="shared" si="220"/>
        <v/>
      </c>
      <c r="WK42" s="66" t="str">
        <f t="shared" si="221"/>
        <v/>
      </c>
      <c r="WL42" s="66" t="str">
        <f t="shared" si="222"/>
        <v/>
      </c>
      <c r="WM42" s="66" t="str">
        <f t="shared" si="223"/>
        <v/>
      </c>
      <c r="WN42" s="66" t="str">
        <f t="shared" si="224"/>
        <v/>
      </c>
      <c r="WO42" s="66" t="str">
        <f t="shared" si="225"/>
        <v/>
      </c>
      <c r="WP42" s="66" t="str">
        <f t="shared" si="226"/>
        <v/>
      </c>
      <c r="WQ42" s="66" t="str">
        <f t="shared" si="227"/>
        <v/>
      </c>
      <c r="WR42" s="66" t="str">
        <f t="shared" si="228"/>
        <v/>
      </c>
      <c r="WS42" s="66" t="str">
        <f t="shared" si="229"/>
        <v/>
      </c>
      <c r="WT42" s="66" t="str">
        <f t="shared" si="230"/>
        <v/>
      </c>
      <c r="WU42" s="66" t="str">
        <f t="shared" si="231"/>
        <v/>
      </c>
      <c r="WV42" s="66" t="str">
        <f t="shared" si="232"/>
        <v/>
      </c>
      <c r="WW42" s="66" t="str">
        <f t="shared" si="233"/>
        <v/>
      </c>
      <c r="WX42" s="66" t="str">
        <f t="shared" si="234"/>
        <v/>
      </c>
      <c r="WY42" s="66" t="str">
        <f t="shared" si="235"/>
        <v/>
      </c>
      <c r="WZ42" s="66" t="str">
        <f t="shared" si="236"/>
        <v/>
      </c>
      <c r="XA42" s="66" t="str">
        <f t="shared" si="237"/>
        <v/>
      </c>
      <c r="XB42" s="66" t="str">
        <f t="shared" si="238"/>
        <v/>
      </c>
      <c r="XC42" s="66" t="str">
        <f t="shared" si="239"/>
        <v/>
      </c>
      <c r="XD42" s="66" t="str">
        <f t="shared" si="240"/>
        <v/>
      </c>
      <c r="XE42" s="66" t="str">
        <f t="shared" si="241"/>
        <v/>
      </c>
      <c r="XF42" s="66" t="str">
        <f t="shared" si="242"/>
        <v/>
      </c>
      <c r="XG42" s="66" t="str">
        <f t="shared" si="243"/>
        <v/>
      </c>
      <c r="XH42" s="66" t="str">
        <f t="shared" si="244"/>
        <v/>
      </c>
      <c r="XI42" s="66" t="str">
        <f t="shared" si="245"/>
        <v/>
      </c>
      <c r="XJ42" s="66" t="str">
        <f t="shared" si="246"/>
        <v/>
      </c>
      <c r="XK42" s="66" t="str">
        <f t="shared" si="247"/>
        <v/>
      </c>
      <c r="XL42" s="66" t="str">
        <f t="shared" si="248"/>
        <v/>
      </c>
      <c r="XM42" s="66" t="str">
        <f t="shared" si="249"/>
        <v/>
      </c>
      <c r="XN42" s="66" t="str">
        <f t="shared" si="250"/>
        <v/>
      </c>
      <c r="XO42" s="66" t="str">
        <f t="shared" si="251"/>
        <v/>
      </c>
      <c r="XP42" s="66" t="str">
        <f t="shared" si="252"/>
        <v/>
      </c>
      <c r="XQ42" s="66" t="str">
        <f t="shared" si="253"/>
        <v/>
      </c>
      <c r="XR42" s="66" t="str">
        <f t="shared" si="254"/>
        <v/>
      </c>
      <c r="XS42" s="66" t="str">
        <f t="shared" si="255"/>
        <v/>
      </c>
      <c r="XT42" s="66" t="str">
        <f t="shared" si="256"/>
        <v/>
      </c>
      <c r="XU42" s="66" t="str">
        <f t="shared" si="257"/>
        <v/>
      </c>
      <c r="XV42" s="66" t="str">
        <f t="shared" si="258"/>
        <v/>
      </c>
      <c r="XW42" s="66" t="str">
        <f t="shared" si="259"/>
        <v/>
      </c>
      <c r="XX42" s="66" t="str">
        <f t="shared" si="260"/>
        <v/>
      </c>
      <c r="XY42" s="66" t="str">
        <f t="shared" si="261"/>
        <v/>
      </c>
      <c r="XZ42" s="66" t="str">
        <f t="shared" si="262"/>
        <v/>
      </c>
      <c r="YA42" s="66" t="str">
        <f t="shared" si="263"/>
        <v/>
      </c>
      <c r="YB42" s="66" t="str">
        <f t="shared" si="264"/>
        <v/>
      </c>
      <c r="YC42" s="66" t="str">
        <f t="shared" si="265"/>
        <v/>
      </c>
      <c r="YD42" s="66" t="str">
        <f t="shared" si="266"/>
        <v/>
      </c>
      <c r="YE42" s="66" t="str">
        <f t="shared" si="267"/>
        <v/>
      </c>
      <c r="YF42" s="66" t="str">
        <f t="shared" si="268"/>
        <v/>
      </c>
      <c r="YG42" s="66" t="str">
        <f t="shared" si="269"/>
        <v/>
      </c>
      <c r="YH42" s="66" t="str">
        <f t="shared" si="270"/>
        <v/>
      </c>
      <c r="YI42" s="66" t="str">
        <f t="shared" si="271"/>
        <v/>
      </c>
      <c r="YJ42" s="66" t="str">
        <f t="shared" si="272"/>
        <v/>
      </c>
      <c r="YK42" s="66" t="str">
        <f t="shared" si="273"/>
        <v/>
      </c>
      <c r="YL42" s="66" t="str">
        <f t="shared" si="274"/>
        <v/>
      </c>
      <c r="YM42" s="66" t="str">
        <f t="shared" si="275"/>
        <v/>
      </c>
      <c r="YN42" s="66" t="str">
        <f t="shared" si="276"/>
        <v/>
      </c>
      <c r="YO42" s="66" t="str">
        <f t="shared" si="277"/>
        <v/>
      </c>
      <c r="YP42" s="66" t="str">
        <f t="shared" si="278"/>
        <v/>
      </c>
      <c r="YQ42" s="66" t="str">
        <f t="shared" si="279"/>
        <v/>
      </c>
      <c r="YR42" s="66" t="str">
        <f t="shared" si="280"/>
        <v/>
      </c>
      <c r="YS42" s="66" t="str">
        <f t="shared" si="281"/>
        <v/>
      </c>
      <c r="YT42" s="66" t="str">
        <f t="shared" si="282"/>
        <v/>
      </c>
      <c r="YU42" s="66" t="str">
        <f t="shared" si="283"/>
        <v/>
      </c>
      <c r="YV42" s="66" t="str">
        <f t="shared" si="284"/>
        <v/>
      </c>
      <c r="YW42" s="66" t="str">
        <f t="shared" si="285"/>
        <v/>
      </c>
      <c r="YX42" s="66" t="str">
        <f t="shared" si="286"/>
        <v/>
      </c>
      <c r="YY42" s="66" t="str">
        <f t="shared" si="287"/>
        <v/>
      </c>
      <c r="YZ42" s="66" t="str">
        <f t="shared" si="288"/>
        <v/>
      </c>
      <c r="ZA42" s="66" t="str">
        <f t="shared" si="289"/>
        <v/>
      </c>
      <c r="ZB42" s="66" t="str">
        <f t="shared" si="290"/>
        <v/>
      </c>
      <c r="ZC42" s="66" t="str">
        <f t="shared" si="291"/>
        <v/>
      </c>
      <c r="ZD42" s="66" t="str">
        <f t="shared" si="292"/>
        <v/>
      </c>
      <c r="ZE42" s="66" t="str">
        <f t="shared" si="293"/>
        <v/>
      </c>
      <c r="ZF42" s="66" t="str">
        <f t="shared" si="294"/>
        <v/>
      </c>
      <c r="ZG42" s="66" t="str">
        <f t="shared" si="295"/>
        <v/>
      </c>
      <c r="ZH42" s="66" t="str">
        <f t="shared" si="296"/>
        <v/>
      </c>
      <c r="ZI42" s="66" t="str">
        <f t="shared" si="297"/>
        <v/>
      </c>
      <c r="ZJ42" s="66" t="str">
        <f t="shared" si="298"/>
        <v/>
      </c>
      <c r="ZK42" s="66" t="str">
        <f t="shared" si="299"/>
        <v/>
      </c>
      <c r="ZL42" s="66" t="str">
        <f t="shared" si="300"/>
        <v/>
      </c>
      <c r="ZM42" s="66" t="str">
        <f t="shared" si="301"/>
        <v/>
      </c>
      <c r="ZN42" s="66" t="str">
        <f t="shared" si="302"/>
        <v/>
      </c>
      <c r="ZO42" s="66" t="str">
        <f t="shared" si="303"/>
        <v/>
      </c>
      <c r="ZP42" s="66" t="str">
        <f t="shared" si="304"/>
        <v/>
      </c>
      <c r="ZQ42" s="66" t="str">
        <f t="shared" si="305"/>
        <v/>
      </c>
      <c r="ZR42" s="66" t="str">
        <f t="shared" si="306"/>
        <v/>
      </c>
      <c r="ZS42" s="66" t="str">
        <f t="shared" si="307"/>
        <v/>
      </c>
      <c r="ZT42" s="66" t="str">
        <f t="shared" si="308"/>
        <v/>
      </c>
      <c r="ZU42" s="66" t="str">
        <f t="shared" si="309"/>
        <v/>
      </c>
      <c r="ZV42" s="66" t="str">
        <f t="shared" si="310"/>
        <v/>
      </c>
      <c r="ZW42" s="66" t="str">
        <f t="shared" si="311"/>
        <v/>
      </c>
      <c r="ZX42" s="66" t="str">
        <f t="shared" si="312"/>
        <v/>
      </c>
      <c r="ZY42" s="66" t="str">
        <f t="shared" si="313"/>
        <v/>
      </c>
      <c r="ZZ42" s="66" t="str">
        <f t="shared" si="314"/>
        <v/>
      </c>
      <c r="AAA42" s="66" t="str">
        <f t="shared" si="315"/>
        <v/>
      </c>
      <c r="AAB42" s="66" t="str">
        <f t="shared" si="316"/>
        <v/>
      </c>
      <c r="AAC42" s="66" t="str">
        <f t="shared" si="317"/>
        <v/>
      </c>
      <c r="AAD42" s="66" t="str">
        <f t="shared" si="318"/>
        <v/>
      </c>
      <c r="AAE42" s="66" t="str">
        <f t="shared" si="319"/>
        <v/>
      </c>
      <c r="AAF42" s="66" t="str">
        <f t="shared" si="320"/>
        <v/>
      </c>
      <c r="AAG42" s="66" t="str">
        <f t="shared" si="321"/>
        <v/>
      </c>
      <c r="AAH42" s="66" t="str">
        <f t="shared" si="322"/>
        <v/>
      </c>
      <c r="AAI42" s="66" t="str">
        <f t="shared" si="323"/>
        <v/>
      </c>
      <c r="AAJ42" s="66" t="str">
        <f t="shared" si="324"/>
        <v/>
      </c>
      <c r="AAK42" s="66" t="str">
        <f t="shared" si="325"/>
        <v/>
      </c>
      <c r="AAL42" s="66" t="str">
        <f t="shared" si="326"/>
        <v/>
      </c>
      <c r="AAM42" s="66" t="str">
        <f t="shared" si="327"/>
        <v/>
      </c>
      <c r="AAN42" s="66" t="str">
        <f t="shared" si="328"/>
        <v/>
      </c>
      <c r="AAO42" s="66" t="str">
        <f t="shared" si="329"/>
        <v/>
      </c>
      <c r="AAP42" s="66" t="str">
        <f t="shared" si="330"/>
        <v/>
      </c>
      <c r="AAQ42" s="66" t="str">
        <f t="shared" si="331"/>
        <v/>
      </c>
      <c r="AAR42" s="66" t="str">
        <f t="shared" si="332"/>
        <v/>
      </c>
      <c r="AAS42" s="66" t="str">
        <f t="shared" si="333"/>
        <v/>
      </c>
      <c r="AAT42" s="66" t="str">
        <f t="shared" si="334"/>
        <v/>
      </c>
      <c r="AAU42" s="66" t="str">
        <f t="shared" si="335"/>
        <v/>
      </c>
      <c r="AAV42" s="66" t="str">
        <f t="shared" si="336"/>
        <v/>
      </c>
      <c r="AAW42" s="66" t="str">
        <f t="shared" si="337"/>
        <v/>
      </c>
      <c r="AAX42" s="66" t="str">
        <f t="shared" si="338"/>
        <v/>
      </c>
      <c r="AAY42" s="66" t="str">
        <f t="shared" si="339"/>
        <v/>
      </c>
      <c r="AAZ42" s="66" t="str">
        <f t="shared" si="340"/>
        <v/>
      </c>
      <c r="ABA42" s="66" t="str">
        <f t="shared" si="341"/>
        <v/>
      </c>
      <c r="ABB42" s="66" t="str">
        <f t="shared" si="342"/>
        <v/>
      </c>
      <c r="ABC42" s="66" t="str">
        <f t="shared" si="343"/>
        <v/>
      </c>
      <c r="ABD42" s="66" t="str">
        <f t="shared" si="344"/>
        <v/>
      </c>
      <c r="ABE42" s="66" t="str">
        <f t="shared" si="345"/>
        <v/>
      </c>
      <c r="ABF42" s="66" t="str">
        <f t="shared" si="346"/>
        <v/>
      </c>
      <c r="ABG42" s="66" t="str">
        <f t="shared" si="347"/>
        <v/>
      </c>
      <c r="ABH42" s="66" t="str">
        <f t="shared" si="348"/>
        <v/>
      </c>
      <c r="ABI42" s="66" t="str">
        <f t="shared" si="349"/>
        <v/>
      </c>
      <c r="ABJ42" s="66" t="str">
        <f t="shared" si="350"/>
        <v/>
      </c>
      <c r="ABK42" s="66" t="str">
        <f t="shared" si="351"/>
        <v/>
      </c>
      <c r="ABL42" s="66" t="str">
        <f t="shared" si="352"/>
        <v/>
      </c>
      <c r="ABM42" s="66" t="str">
        <f t="shared" si="353"/>
        <v/>
      </c>
      <c r="ABN42" s="66" t="str">
        <f t="shared" si="354"/>
        <v/>
      </c>
      <c r="ABO42" s="66" t="str">
        <f t="shared" si="355"/>
        <v/>
      </c>
      <c r="ABP42" s="66" t="str">
        <f t="shared" si="356"/>
        <v/>
      </c>
      <c r="ABQ42" s="66" t="str">
        <f t="shared" si="357"/>
        <v/>
      </c>
      <c r="ABR42" s="66" t="str">
        <f t="shared" si="358"/>
        <v/>
      </c>
      <c r="ABS42" s="66" t="str">
        <f t="shared" si="359"/>
        <v/>
      </c>
      <c r="ABT42" s="66" t="str">
        <f t="shared" si="360"/>
        <v/>
      </c>
      <c r="ABU42" s="66" t="str">
        <f t="shared" si="361"/>
        <v/>
      </c>
      <c r="ABV42" s="66" t="str">
        <f t="shared" si="362"/>
        <v/>
      </c>
      <c r="ABW42" s="66" t="str">
        <f t="shared" si="363"/>
        <v/>
      </c>
      <c r="ABX42" s="66" t="str">
        <f t="shared" si="364"/>
        <v/>
      </c>
      <c r="ABY42" s="66" t="str">
        <f t="shared" si="365"/>
        <v/>
      </c>
      <c r="ABZ42" s="66" t="str">
        <f t="shared" si="366"/>
        <v/>
      </c>
      <c r="ACA42" s="66" t="str">
        <f t="shared" si="367"/>
        <v/>
      </c>
      <c r="ACB42" s="66" t="str">
        <f t="shared" si="368"/>
        <v/>
      </c>
      <c r="ACC42" s="66" t="str">
        <f t="shared" si="369"/>
        <v/>
      </c>
      <c r="ACD42" s="66" t="str">
        <f t="shared" si="370"/>
        <v/>
      </c>
      <c r="ACE42" s="66" t="str">
        <f t="shared" si="371"/>
        <v/>
      </c>
      <c r="ACF42" s="66" t="str">
        <f t="shared" si="372"/>
        <v/>
      </c>
      <c r="ACG42" s="66" t="str">
        <f t="shared" si="373"/>
        <v/>
      </c>
      <c r="ACH42" s="66" t="str">
        <f t="shared" si="374"/>
        <v/>
      </c>
      <c r="ACI42" s="66" t="str">
        <f t="shared" si="375"/>
        <v/>
      </c>
      <c r="ACJ42" s="66" t="str">
        <f t="shared" si="376"/>
        <v/>
      </c>
      <c r="ACK42" s="66" t="str">
        <f t="shared" si="377"/>
        <v/>
      </c>
      <c r="ACL42" s="66" t="str">
        <f t="shared" si="378"/>
        <v/>
      </c>
      <c r="ACM42" s="66" t="str">
        <f t="shared" ref="ACM42:ACN42" si="421">IF(AND(ACS$3="Unit", ACL42=""), "", IF(AND(ACS$3="Unit", ACL42="-"),"", IF(ACS$3="Unit", "kg/GJ delivered", IF(AND(NY42&lt;&gt;"", NY42&lt;&gt;"-", NX42="-"),"", IF($H42="","", IF(NX42="nd", "",IF(NX42="&lt;n.a.&gt;", "", IF(NY42="#/MJ", "", IF(NY42="kg/GJ delivered",NX42,IF(NY42="g/MJ delivered",NX42,IF(NY42="kg/MJ delivered",NX42*1000,IF(NY42="mg/MJ delivered",NX42/1000,IF(NY42="g/kg",((NX42)*(1/$I42)*(1/$H42)),IF(NY42="mg/kg",((NX42/1000)*(1/$I42)*(1/$H42)),IF(NY42="mg/MJ delivered",NX42/1000,IF(NY42="-","","Error"))))))))))))))))</f>
        <v/>
      </c>
      <c r="ACN42" s="66" t="str">
        <f t="shared" si="421"/>
        <v/>
      </c>
      <c r="ACO42" s="66" t="str">
        <f t="shared" si="380"/>
        <v/>
      </c>
      <c r="ACP42" s="66" t="str">
        <f t="shared" si="381"/>
        <v/>
      </c>
      <c r="ACQ42" s="66" t="str">
        <f t="shared" si="382"/>
        <v/>
      </c>
      <c r="ACR42" s="66" t="str">
        <f t="shared" si="383"/>
        <v/>
      </c>
      <c r="ACS42" s="66" t="str">
        <f t="shared" si="384"/>
        <v/>
      </c>
      <c r="ACT42" s="66" t="str">
        <f t="shared" si="385"/>
        <v/>
      </c>
    </row>
    <row r="43" spans="2:774" ht="15.75" customHeight="1" x14ac:dyDescent="0.25">
      <c r="B43" s="66">
        <v>102</v>
      </c>
      <c r="C43" s="66" t="s">
        <v>345</v>
      </c>
      <c r="D43" s="66" t="s">
        <v>377</v>
      </c>
      <c r="E43" s="156" t="s">
        <v>1786</v>
      </c>
      <c r="F43" s="66" t="s">
        <v>1867</v>
      </c>
      <c r="G43" s="66" t="s">
        <v>1567</v>
      </c>
      <c r="H43" s="126">
        <v>0.32100000000000001</v>
      </c>
      <c r="I43" s="130">
        <f>'Heating Values'!$D$10</f>
        <v>16.468</v>
      </c>
      <c r="J43" s="66" t="str">
        <f t="shared" si="0"/>
        <v>Pellet, Crop Residue, Modern, GLO</v>
      </c>
      <c r="K43" s="66" t="s">
        <v>1254</v>
      </c>
      <c r="L43" s="66" t="s">
        <v>1254</v>
      </c>
      <c r="M43" s="66" t="s">
        <v>1253</v>
      </c>
      <c r="N43" s="66" t="s">
        <v>1253</v>
      </c>
      <c r="O43" s="66" t="s">
        <v>2109</v>
      </c>
      <c r="P43" s="66" t="str">
        <f t="shared" si="8"/>
        <v>GLO</v>
      </c>
      <c r="Q43" s="66" t="s">
        <v>306</v>
      </c>
      <c r="R43" s="165">
        <v>2</v>
      </c>
      <c r="S43" s="158" t="s">
        <v>66</v>
      </c>
      <c r="T43" s="163">
        <v>0.11</v>
      </c>
      <c r="U43" s="158" t="s">
        <v>66</v>
      </c>
      <c r="V43" s="158" t="s">
        <v>128</v>
      </c>
      <c r="W43" s="158" t="s">
        <v>128</v>
      </c>
      <c r="X43" s="164">
        <v>409</v>
      </c>
      <c r="Y43" s="158" t="s">
        <v>66</v>
      </c>
      <c r="Z43" s="163">
        <v>0.1</v>
      </c>
      <c r="AA43" s="158" t="s">
        <v>66</v>
      </c>
      <c r="AB43" s="165">
        <v>1</v>
      </c>
      <c r="AC43" s="158" t="s">
        <v>66</v>
      </c>
      <c r="AD43" s="166">
        <v>1520000000000000</v>
      </c>
      <c r="AE43" s="158" t="s">
        <v>387</v>
      </c>
      <c r="AF43" s="158" t="s">
        <v>128</v>
      </c>
      <c r="AG43" s="158" t="s">
        <v>128</v>
      </c>
      <c r="AH43" s="158" t="s">
        <v>128</v>
      </c>
      <c r="AI43" s="158" t="s">
        <v>128</v>
      </c>
      <c r="AJ43" s="158" t="s">
        <v>128</v>
      </c>
      <c r="AK43" s="158" t="s">
        <v>128</v>
      </c>
      <c r="AL43" s="158" t="s">
        <v>128</v>
      </c>
      <c r="AM43" s="158" t="s">
        <v>128</v>
      </c>
      <c r="AN43" s="158" t="s">
        <v>128</v>
      </c>
      <c r="AO43" s="158" t="s">
        <v>128</v>
      </c>
      <c r="AP43" s="158" t="s">
        <v>128</v>
      </c>
      <c r="AQ43" s="158" t="s">
        <v>128</v>
      </c>
      <c r="AR43" s="158" t="s">
        <v>128</v>
      </c>
      <c r="AS43" s="158" t="s">
        <v>128</v>
      </c>
      <c r="AT43" s="158" t="s">
        <v>128</v>
      </c>
      <c r="AU43" s="158" t="s">
        <v>128</v>
      </c>
      <c r="AV43" s="158" t="s">
        <v>128</v>
      </c>
      <c r="AW43" s="158" t="s">
        <v>128</v>
      </c>
      <c r="AX43" s="158" t="s">
        <v>128</v>
      </c>
      <c r="AY43" s="158" t="s">
        <v>128</v>
      </c>
      <c r="AZ43" s="158" t="s">
        <v>128</v>
      </c>
      <c r="BA43" s="158" t="s">
        <v>128</v>
      </c>
      <c r="BB43" s="158" t="s">
        <v>128</v>
      </c>
      <c r="BC43" s="158" t="s">
        <v>128</v>
      </c>
      <c r="BD43" s="158" t="s">
        <v>128</v>
      </c>
      <c r="BE43" s="158" t="s">
        <v>128</v>
      </c>
      <c r="BF43" s="158" t="s">
        <v>128</v>
      </c>
      <c r="BG43" s="158" t="s">
        <v>128</v>
      </c>
      <c r="BH43" s="158" t="s">
        <v>128</v>
      </c>
      <c r="BI43" s="158" t="s">
        <v>128</v>
      </c>
      <c r="BJ43" s="158" t="s">
        <v>128</v>
      </c>
      <c r="BK43" s="158" t="s">
        <v>128</v>
      </c>
      <c r="BL43" s="158" t="s">
        <v>128</v>
      </c>
      <c r="BM43" s="158" t="s">
        <v>128</v>
      </c>
      <c r="BN43" s="158" t="s">
        <v>128</v>
      </c>
      <c r="BO43" s="158" t="s">
        <v>128</v>
      </c>
      <c r="BP43" s="158" t="s">
        <v>128</v>
      </c>
      <c r="BQ43" s="158" t="s">
        <v>128</v>
      </c>
      <c r="BR43" s="158" t="s">
        <v>128</v>
      </c>
      <c r="BS43" s="158" t="s">
        <v>128</v>
      </c>
      <c r="BT43" s="158" t="s">
        <v>128</v>
      </c>
      <c r="BU43" s="158" t="s">
        <v>128</v>
      </c>
      <c r="BV43" s="158" t="s">
        <v>128</v>
      </c>
      <c r="BW43" s="158" t="s">
        <v>128</v>
      </c>
      <c r="BX43" s="158" t="s">
        <v>128</v>
      </c>
      <c r="BY43" s="158" t="s">
        <v>128</v>
      </c>
      <c r="BZ43" s="158" t="s">
        <v>128</v>
      </c>
      <c r="CA43" s="158" t="s">
        <v>128</v>
      </c>
      <c r="CB43" s="158" t="s">
        <v>128</v>
      </c>
      <c r="CC43" s="158" t="s">
        <v>128</v>
      </c>
      <c r="CD43" s="158" t="s">
        <v>128</v>
      </c>
      <c r="CE43" s="158" t="s">
        <v>128</v>
      </c>
      <c r="CF43" s="158" t="s">
        <v>128</v>
      </c>
      <c r="CG43" s="158" t="s">
        <v>128</v>
      </c>
      <c r="CH43" s="158" t="s">
        <v>128</v>
      </c>
      <c r="CI43" s="158" t="s">
        <v>128</v>
      </c>
      <c r="CJ43" s="158" t="s">
        <v>128</v>
      </c>
      <c r="CK43" s="158" t="s">
        <v>128</v>
      </c>
      <c r="CL43" s="158" t="s">
        <v>128</v>
      </c>
      <c r="CM43" s="158" t="s">
        <v>128</v>
      </c>
      <c r="CN43" s="158" t="s">
        <v>128</v>
      </c>
      <c r="CO43" s="158" t="s">
        <v>128</v>
      </c>
      <c r="CP43" s="158" t="s">
        <v>128</v>
      </c>
      <c r="CQ43" s="158" t="s">
        <v>128</v>
      </c>
      <c r="CR43" s="158" t="s">
        <v>128</v>
      </c>
      <c r="CS43" s="158" t="s">
        <v>128</v>
      </c>
      <c r="CT43" s="158" t="s">
        <v>128</v>
      </c>
      <c r="CU43" s="158" t="s">
        <v>128</v>
      </c>
      <c r="CV43" s="158" t="s">
        <v>128</v>
      </c>
      <c r="CW43" s="158" t="s">
        <v>128</v>
      </c>
      <c r="CX43" s="158" t="s">
        <v>128</v>
      </c>
      <c r="CY43" s="158" t="s">
        <v>128</v>
      </c>
      <c r="CZ43" s="158" t="s">
        <v>128</v>
      </c>
      <c r="DA43" s="158" t="s">
        <v>128</v>
      </c>
      <c r="DB43" s="158" t="s">
        <v>128</v>
      </c>
      <c r="DC43" s="158" t="s">
        <v>128</v>
      </c>
      <c r="DD43" s="158" t="s">
        <v>128</v>
      </c>
      <c r="DE43" s="158" t="s">
        <v>128</v>
      </c>
      <c r="DF43" s="158" t="s">
        <v>128</v>
      </c>
      <c r="DG43" s="158" t="s">
        <v>128</v>
      </c>
      <c r="DH43" s="158" t="s">
        <v>128</v>
      </c>
      <c r="DI43" s="158" t="s">
        <v>128</v>
      </c>
      <c r="DJ43" s="158" t="s">
        <v>128</v>
      </c>
      <c r="DK43" s="158" t="s">
        <v>128</v>
      </c>
      <c r="DL43" s="158" t="s">
        <v>128</v>
      </c>
      <c r="DM43" s="158" t="s">
        <v>128</v>
      </c>
      <c r="DN43" s="158" t="s">
        <v>128</v>
      </c>
      <c r="DO43" s="158" t="s">
        <v>128</v>
      </c>
      <c r="DP43" s="158" t="s">
        <v>128</v>
      </c>
      <c r="DQ43" s="158" t="s">
        <v>128</v>
      </c>
      <c r="DR43" s="158" t="s">
        <v>128</v>
      </c>
      <c r="DS43" s="158" t="s">
        <v>128</v>
      </c>
      <c r="DT43" s="158" t="s">
        <v>128</v>
      </c>
      <c r="DU43" s="158" t="s">
        <v>128</v>
      </c>
      <c r="DV43" s="158" t="s">
        <v>128</v>
      </c>
      <c r="DW43" s="158" t="s">
        <v>128</v>
      </c>
      <c r="DX43" s="158" t="s">
        <v>128</v>
      </c>
      <c r="DY43" s="158" t="s">
        <v>128</v>
      </c>
      <c r="DZ43" s="158" t="s">
        <v>128</v>
      </c>
      <c r="EA43" s="158" t="s">
        <v>128</v>
      </c>
      <c r="EB43" s="158" t="s">
        <v>128</v>
      </c>
      <c r="EC43" s="158" t="s">
        <v>128</v>
      </c>
      <c r="ED43" s="158" t="s">
        <v>128</v>
      </c>
      <c r="EE43" s="158" t="s">
        <v>128</v>
      </c>
      <c r="EF43" s="158" t="s">
        <v>128</v>
      </c>
      <c r="EG43" s="158" t="s">
        <v>128</v>
      </c>
      <c r="EH43" s="158" t="s">
        <v>128</v>
      </c>
      <c r="EI43" s="158" t="s">
        <v>128</v>
      </c>
      <c r="EJ43" s="158" t="s">
        <v>128</v>
      </c>
      <c r="EK43" s="158" t="s">
        <v>128</v>
      </c>
      <c r="EL43" s="158" t="s">
        <v>128</v>
      </c>
      <c r="EM43" s="158" t="s">
        <v>128</v>
      </c>
      <c r="EN43" s="158" t="s">
        <v>128</v>
      </c>
      <c r="EO43" s="158" t="s">
        <v>128</v>
      </c>
      <c r="EP43" s="158" t="s">
        <v>128</v>
      </c>
      <c r="EQ43" s="158" t="s">
        <v>128</v>
      </c>
      <c r="ER43" s="158" t="s">
        <v>128</v>
      </c>
      <c r="ES43" s="158" t="s">
        <v>128</v>
      </c>
      <c r="ET43" s="158" t="s">
        <v>128</v>
      </c>
      <c r="EU43" s="158" t="s">
        <v>128</v>
      </c>
      <c r="EV43" s="158" t="s">
        <v>128</v>
      </c>
      <c r="EW43" s="158" t="s">
        <v>128</v>
      </c>
      <c r="EX43" s="158" t="s">
        <v>128</v>
      </c>
      <c r="EY43" s="158" t="s">
        <v>128</v>
      </c>
      <c r="EZ43" s="158" t="s">
        <v>128</v>
      </c>
      <c r="FA43" s="158" t="s">
        <v>128</v>
      </c>
      <c r="FB43" s="158" t="s">
        <v>128</v>
      </c>
      <c r="FC43" s="158" t="s">
        <v>128</v>
      </c>
      <c r="FD43" s="158" t="s">
        <v>128</v>
      </c>
      <c r="FE43" s="158" t="s">
        <v>128</v>
      </c>
      <c r="FF43" s="158" t="s">
        <v>128</v>
      </c>
      <c r="FG43" s="158" t="s">
        <v>128</v>
      </c>
      <c r="FH43" s="158" t="s">
        <v>128</v>
      </c>
      <c r="FI43" s="158" t="s">
        <v>128</v>
      </c>
      <c r="FJ43" s="158" t="s">
        <v>128</v>
      </c>
      <c r="FK43" s="158" t="s">
        <v>128</v>
      </c>
      <c r="FL43" s="158" t="s">
        <v>128</v>
      </c>
      <c r="FM43" s="158" t="s">
        <v>128</v>
      </c>
      <c r="FN43" s="158" t="s">
        <v>128</v>
      </c>
      <c r="FO43" s="158" t="s">
        <v>128</v>
      </c>
      <c r="FP43" s="158" t="s">
        <v>128</v>
      </c>
      <c r="FQ43" s="158" t="s">
        <v>128</v>
      </c>
      <c r="FR43" s="158" t="s">
        <v>128</v>
      </c>
      <c r="FS43" s="158" t="s">
        <v>128</v>
      </c>
      <c r="FT43" s="158" t="s">
        <v>128</v>
      </c>
      <c r="FU43" s="158" t="s">
        <v>128</v>
      </c>
      <c r="FV43" s="158" t="s">
        <v>128</v>
      </c>
      <c r="FW43" s="158" t="s">
        <v>128</v>
      </c>
      <c r="FX43" s="158" t="s">
        <v>128</v>
      </c>
      <c r="FY43" s="158" t="s">
        <v>128</v>
      </c>
      <c r="FZ43" s="158" t="s">
        <v>128</v>
      </c>
      <c r="GA43" s="158" t="s">
        <v>128</v>
      </c>
      <c r="GB43" s="158" t="s">
        <v>128</v>
      </c>
      <c r="GC43" s="158" t="s">
        <v>128</v>
      </c>
      <c r="GD43" s="158" t="s">
        <v>128</v>
      </c>
      <c r="GE43" s="158" t="s">
        <v>128</v>
      </c>
      <c r="GF43" s="158" t="s">
        <v>128</v>
      </c>
      <c r="GG43" s="158" t="s">
        <v>128</v>
      </c>
      <c r="GH43" s="158" t="s">
        <v>128</v>
      </c>
      <c r="GI43" s="158" t="s">
        <v>128</v>
      </c>
      <c r="GJ43" s="158" t="s">
        <v>128</v>
      </c>
      <c r="GK43" s="158" t="s">
        <v>128</v>
      </c>
      <c r="GL43" s="158" t="s">
        <v>128</v>
      </c>
      <c r="GM43" s="158" t="s">
        <v>128</v>
      </c>
      <c r="GN43" s="158" t="s">
        <v>128</v>
      </c>
      <c r="GO43" s="158" t="s">
        <v>128</v>
      </c>
      <c r="GP43" s="158" t="s">
        <v>128</v>
      </c>
      <c r="GQ43" s="158" t="s">
        <v>128</v>
      </c>
      <c r="GR43" s="158" t="s">
        <v>128</v>
      </c>
      <c r="GS43" s="158" t="s">
        <v>128</v>
      </c>
      <c r="GT43" s="158" t="s">
        <v>128</v>
      </c>
      <c r="GU43" s="158" t="s">
        <v>128</v>
      </c>
      <c r="GV43" s="158" t="s">
        <v>128</v>
      </c>
      <c r="GW43" s="158" t="s">
        <v>128</v>
      </c>
      <c r="GX43" s="158" t="s">
        <v>128</v>
      </c>
      <c r="GY43" s="158" t="s">
        <v>128</v>
      </c>
      <c r="GZ43" s="158" t="s">
        <v>128</v>
      </c>
      <c r="HA43" s="158" t="s">
        <v>128</v>
      </c>
      <c r="HB43" s="158" t="s">
        <v>128</v>
      </c>
      <c r="HC43" s="158" t="s">
        <v>128</v>
      </c>
      <c r="HD43" s="158" t="s">
        <v>128</v>
      </c>
      <c r="HE43" s="158" t="s">
        <v>128</v>
      </c>
      <c r="HF43" s="158" t="s">
        <v>128</v>
      </c>
      <c r="HG43" s="158" t="s">
        <v>128</v>
      </c>
      <c r="HH43" s="158" t="s">
        <v>128</v>
      </c>
      <c r="HI43" s="158" t="s">
        <v>128</v>
      </c>
      <c r="HJ43" s="158" t="s">
        <v>128</v>
      </c>
      <c r="HK43" s="158" t="s">
        <v>128</v>
      </c>
      <c r="HL43" s="158" t="s">
        <v>128</v>
      </c>
      <c r="HM43" s="158" t="s">
        <v>128</v>
      </c>
      <c r="HN43" s="158" t="s">
        <v>128</v>
      </c>
      <c r="HO43" s="158" t="s">
        <v>128</v>
      </c>
      <c r="HP43" s="158" t="s">
        <v>128</v>
      </c>
      <c r="HQ43" s="158" t="s">
        <v>128</v>
      </c>
      <c r="HR43" s="158" t="s">
        <v>128</v>
      </c>
      <c r="HS43" s="158" t="s">
        <v>128</v>
      </c>
      <c r="HT43" s="158" t="s">
        <v>128</v>
      </c>
      <c r="HU43" s="158" t="s">
        <v>128</v>
      </c>
      <c r="HV43" s="158" t="s">
        <v>128</v>
      </c>
      <c r="HW43" s="158" t="s">
        <v>128</v>
      </c>
      <c r="HX43" s="158" t="s">
        <v>128</v>
      </c>
      <c r="HY43" s="158" t="s">
        <v>128</v>
      </c>
      <c r="HZ43" s="158" t="s">
        <v>128</v>
      </c>
      <c r="IA43" s="158" t="s">
        <v>128</v>
      </c>
      <c r="IB43" s="158" t="s">
        <v>128</v>
      </c>
      <c r="IC43" s="158" t="s">
        <v>128</v>
      </c>
      <c r="ID43" s="158" t="s">
        <v>128</v>
      </c>
      <c r="IE43" s="158" t="s">
        <v>128</v>
      </c>
      <c r="IF43" s="158" t="s">
        <v>128</v>
      </c>
      <c r="IG43" s="158" t="s">
        <v>128</v>
      </c>
      <c r="IH43" s="158" t="s">
        <v>128</v>
      </c>
      <c r="II43" s="158" t="s">
        <v>128</v>
      </c>
      <c r="IJ43" s="158" t="s">
        <v>128</v>
      </c>
      <c r="IK43" s="158" t="s">
        <v>128</v>
      </c>
      <c r="IL43" s="158" t="s">
        <v>128</v>
      </c>
      <c r="IM43" s="158" t="s">
        <v>128</v>
      </c>
      <c r="IN43" s="158" t="s">
        <v>128</v>
      </c>
      <c r="IO43" s="158" t="s">
        <v>128</v>
      </c>
      <c r="IP43" s="158" t="s">
        <v>128</v>
      </c>
      <c r="IQ43" s="158" t="s">
        <v>128</v>
      </c>
      <c r="IR43" s="158" t="s">
        <v>128</v>
      </c>
      <c r="IS43" s="158" t="s">
        <v>128</v>
      </c>
      <c r="IT43" s="158" t="s">
        <v>128</v>
      </c>
      <c r="IU43" s="158" t="s">
        <v>128</v>
      </c>
      <c r="IV43" s="158" t="s">
        <v>128</v>
      </c>
      <c r="IW43" s="158" t="s">
        <v>128</v>
      </c>
      <c r="IX43" s="158" t="s">
        <v>128</v>
      </c>
      <c r="IY43" s="158" t="s">
        <v>128</v>
      </c>
      <c r="IZ43" s="158" t="s">
        <v>128</v>
      </c>
      <c r="JA43" s="158" t="s">
        <v>128</v>
      </c>
      <c r="JB43" s="158" t="s">
        <v>128</v>
      </c>
      <c r="JC43" s="158" t="s">
        <v>128</v>
      </c>
      <c r="JD43" s="158" t="s">
        <v>128</v>
      </c>
      <c r="JE43" s="158" t="s">
        <v>128</v>
      </c>
      <c r="JF43" s="158" t="s">
        <v>128</v>
      </c>
      <c r="JG43" s="158" t="s">
        <v>128</v>
      </c>
      <c r="JH43" s="158" t="s">
        <v>128</v>
      </c>
      <c r="JI43" s="158" t="s">
        <v>128</v>
      </c>
      <c r="JJ43" s="158" t="s">
        <v>128</v>
      </c>
      <c r="JK43" s="158" t="s">
        <v>128</v>
      </c>
      <c r="JL43" s="158" t="s">
        <v>128</v>
      </c>
      <c r="JM43" s="158" t="s">
        <v>128</v>
      </c>
      <c r="JN43" s="158" t="s">
        <v>128</v>
      </c>
      <c r="JO43" s="158" t="s">
        <v>128</v>
      </c>
      <c r="JP43" s="158" t="s">
        <v>128</v>
      </c>
      <c r="JQ43" s="158" t="s">
        <v>128</v>
      </c>
      <c r="JR43" s="158" t="s">
        <v>128</v>
      </c>
      <c r="JS43" s="158" t="s">
        <v>128</v>
      </c>
      <c r="JT43" s="158" t="s">
        <v>128</v>
      </c>
      <c r="JU43" s="158" t="s">
        <v>128</v>
      </c>
      <c r="JV43" s="158" t="s">
        <v>128</v>
      </c>
      <c r="JW43" s="158" t="s">
        <v>128</v>
      </c>
      <c r="JX43" s="158" t="s">
        <v>128</v>
      </c>
      <c r="JY43" s="158" t="s">
        <v>128</v>
      </c>
      <c r="JZ43" s="158" t="s">
        <v>128</v>
      </c>
      <c r="KA43" s="158" t="s">
        <v>128</v>
      </c>
      <c r="KB43" s="158" t="s">
        <v>128</v>
      </c>
      <c r="KC43" s="158" t="s">
        <v>128</v>
      </c>
      <c r="KD43" s="158" t="s">
        <v>128</v>
      </c>
      <c r="KE43" s="158" t="s">
        <v>128</v>
      </c>
      <c r="KF43" s="158" t="s">
        <v>128</v>
      </c>
      <c r="KG43" s="158" t="s">
        <v>128</v>
      </c>
      <c r="KH43" s="158" t="s">
        <v>128</v>
      </c>
      <c r="KI43" s="158" t="s">
        <v>128</v>
      </c>
      <c r="KJ43" s="158" t="s">
        <v>128</v>
      </c>
      <c r="KK43" s="158" t="s">
        <v>128</v>
      </c>
      <c r="KL43" s="158" t="s">
        <v>128</v>
      </c>
      <c r="KM43" s="158" t="s">
        <v>128</v>
      </c>
      <c r="KN43" s="158" t="s">
        <v>128</v>
      </c>
      <c r="KO43" s="158" t="s">
        <v>128</v>
      </c>
      <c r="KP43" s="158" t="s">
        <v>128</v>
      </c>
      <c r="KQ43" s="158" t="s">
        <v>128</v>
      </c>
      <c r="KR43" s="158" t="s">
        <v>128</v>
      </c>
      <c r="KS43" s="158" t="s">
        <v>128</v>
      </c>
      <c r="KT43" s="158" t="s">
        <v>128</v>
      </c>
      <c r="KU43" s="158" t="s">
        <v>128</v>
      </c>
      <c r="KV43" s="158" t="s">
        <v>128</v>
      </c>
      <c r="KW43" s="158" t="s">
        <v>128</v>
      </c>
      <c r="KX43" s="158" t="s">
        <v>128</v>
      </c>
      <c r="KY43" s="158" t="s">
        <v>128</v>
      </c>
      <c r="KZ43" s="158" t="s">
        <v>128</v>
      </c>
      <c r="LA43" s="158" t="s">
        <v>128</v>
      </c>
      <c r="LB43" s="158" t="s">
        <v>128</v>
      </c>
      <c r="LC43" s="158" t="s">
        <v>128</v>
      </c>
      <c r="LD43" s="158" t="s">
        <v>128</v>
      </c>
      <c r="LE43" s="158" t="s">
        <v>128</v>
      </c>
      <c r="LF43" s="158" t="s">
        <v>128</v>
      </c>
      <c r="LG43" s="158" t="s">
        <v>128</v>
      </c>
      <c r="LH43" s="158" t="s">
        <v>128</v>
      </c>
      <c r="LI43" s="158" t="s">
        <v>128</v>
      </c>
      <c r="LJ43" s="158" t="s">
        <v>128</v>
      </c>
      <c r="LK43" s="158" t="s">
        <v>128</v>
      </c>
      <c r="LL43" s="158" t="s">
        <v>128</v>
      </c>
      <c r="LM43" s="158" t="s">
        <v>128</v>
      </c>
      <c r="LN43" s="158" t="s">
        <v>128</v>
      </c>
      <c r="LO43" s="158" t="s">
        <v>128</v>
      </c>
      <c r="LP43" s="158" t="s">
        <v>128</v>
      </c>
      <c r="LQ43" s="158" t="s">
        <v>128</v>
      </c>
      <c r="LR43" s="158" t="s">
        <v>128</v>
      </c>
      <c r="LS43" s="158" t="s">
        <v>128</v>
      </c>
      <c r="LT43" s="158" t="s">
        <v>128</v>
      </c>
      <c r="LU43" s="158" t="s">
        <v>128</v>
      </c>
      <c r="LV43" s="158" t="s">
        <v>128</v>
      </c>
      <c r="LW43" s="158" t="s">
        <v>128</v>
      </c>
      <c r="LX43" s="158" t="s">
        <v>128</v>
      </c>
      <c r="LY43" s="158" t="s">
        <v>128</v>
      </c>
      <c r="LZ43" s="158" t="s">
        <v>128</v>
      </c>
      <c r="MA43" s="158" t="s">
        <v>128</v>
      </c>
      <c r="MB43" s="158" t="s">
        <v>128</v>
      </c>
      <c r="MC43" s="158" t="s">
        <v>128</v>
      </c>
      <c r="MD43" s="158" t="s">
        <v>128</v>
      </c>
      <c r="ME43" s="158" t="s">
        <v>128</v>
      </c>
      <c r="MF43" s="158" t="s">
        <v>128</v>
      </c>
      <c r="MG43" s="158" t="s">
        <v>128</v>
      </c>
      <c r="MH43" s="158" t="s">
        <v>128</v>
      </c>
      <c r="MI43" s="158" t="s">
        <v>128</v>
      </c>
      <c r="MJ43" s="158" t="s">
        <v>128</v>
      </c>
      <c r="MK43" s="158" t="s">
        <v>128</v>
      </c>
      <c r="ML43" s="158" t="s">
        <v>128</v>
      </c>
      <c r="MM43" s="158" t="s">
        <v>128</v>
      </c>
      <c r="MN43" s="158" t="s">
        <v>128</v>
      </c>
      <c r="MO43" s="158" t="s">
        <v>128</v>
      </c>
      <c r="MP43" s="158" t="s">
        <v>128</v>
      </c>
      <c r="MQ43" s="158" t="s">
        <v>128</v>
      </c>
      <c r="MR43" s="158" t="s">
        <v>128</v>
      </c>
      <c r="MS43" s="158" t="s">
        <v>128</v>
      </c>
      <c r="MT43" s="158" t="s">
        <v>128</v>
      </c>
      <c r="MU43" s="158" t="s">
        <v>128</v>
      </c>
      <c r="MV43" s="158" t="s">
        <v>128</v>
      </c>
      <c r="MW43" s="158" t="s">
        <v>128</v>
      </c>
      <c r="MX43" s="158" t="s">
        <v>128</v>
      </c>
      <c r="MY43" s="158" t="s">
        <v>128</v>
      </c>
      <c r="MZ43" s="158" t="s">
        <v>128</v>
      </c>
      <c r="NA43" s="158" t="s">
        <v>128</v>
      </c>
      <c r="NB43" s="158" t="s">
        <v>128</v>
      </c>
      <c r="NC43" s="158" t="s">
        <v>128</v>
      </c>
      <c r="ND43" s="158" t="s">
        <v>128</v>
      </c>
      <c r="NE43" s="158" t="s">
        <v>128</v>
      </c>
      <c r="NF43" s="158" t="s">
        <v>128</v>
      </c>
      <c r="NG43" s="158" t="s">
        <v>128</v>
      </c>
      <c r="NH43" s="158" t="s">
        <v>128</v>
      </c>
      <c r="NI43" s="158" t="s">
        <v>128</v>
      </c>
      <c r="NJ43" s="158" t="s">
        <v>128</v>
      </c>
      <c r="NK43" s="158" t="s">
        <v>128</v>
      </c>
      <c r="NL43" s="158" t="s">
        <v>128</v>
      </c>
      <c r="NM43" s="158" t="s">
        <v>128</v>
      </c>
      <c r="NN43" s="158" t="s">
        <v>128</v>
      </c>
      <c r="NO43" s="158" t="s">
        <v>128</v>
      </c>
      <c r="NP43" s="158" t="s">
        <v>128</v>
      </c>
      <c r="NQ43" s="158" t="s">
        <v>128</v>
      </c>
      <c r="NR43" s="158" t="s">
        <v>128</v>
      </c>
      <c r="NS43" s="158" t="s">
        <v>128</v>
      </c>
      <c r="NT43" s="158" t="s">
        <v>128</v>
      </c>
      <c r="NU43" s="158" t="s">
        <v>128</v>
      </c>
      <c r="NV43" s="158" t="s">
        <v>128</v>
      </c>
      <c r="NW43" s="158" t="s">
        <v>128</v>
      </c>
      <c r="NX43" s="158" t="s">
        <v>128</v>
      </c>
      <c r="NY43" s="158" t="s">
        <v>128</v>
      </c>
      <c r="NZ43" s="158" t="s">
        <v>128</v>
      </c>
      <c r="OA43" s="158" t="s">
        <v>128</v>
      </c>
      <c r="OB43" s="158" t="s">
        <v>128</v>
      </c>
      <c r="OC43" s="158" t="s">
        <v>128</v>
      </c>
      <c r="OD43" s="158" t="s">
        <v>128</v>
      </c>
      <c r="OE43" s="170" t="s">
        <v>128</v>
      </c>
      <c r="OF43" s="181"/>
      <c r="OG43" s="175">
        <f t="shared" si="9"/>
        <v>2</v>
      </c>
      <c r="OH43" s="66" t="str">
        <f t="shared" si="10"/>
        <v>kg/GJ delivered</v>
      </c>
      <c r="OI43" s="126">
        <f t="shared" si="11"/>
        <v>0.11</v>
      </c>
      <c r="OJ43" s="66" t="str">
        <f t="shared" si="12"/>
        <v>kg/GJ delivered</v>
      </c>
      <c r="OK43" s="66" t="str">
        <f t="shared" si="13"/>
        <v/>
      </c>
      <c r="OL43" s="66" t="str">
        <f t="shared" si="14"/>
        <v/>
      </c>
      <c r="OM43" s="159">
        <f t="shared" si="15"/>
        <v>409</v>
      </c>
      <c r="ON43" s="66" t="str">
        <f t="shared" si="16"/>
        <v>kg/GJ delivered</v>
      </c>
      <c r="OO43" s="126">
        <f t="shared" si="17"/>
        <v>0.1</v>
      </c>
      <c r="OP43" s="66" t="str">
        <f t="shared" si="18"/>
        <v>kg/GJ delivered</v>
      </c>
      <c r="OQ43" s="118">
        <f t="shared" si="19"/>
        <v>1</v>
      </c>
      <c r="OR43" s="66" t="str">
        <f t="shared" si="20"/>
        <v>kg/GJ delivered</v>
      </c>
      <c r="OS43" s="66" t="str">
        <f t="shared" si="21"/>
        <v/>
      </c>
      <c r="OT43" s="66" t="str">
        <f t="shared" si="22"/>
        <v/>
      </c>
      <c r="OU43" s="66" t="str">
        <f t="shared" si="23"/>
        <v/>
      </c>
      <c r="OV43" s="66" t="str">
        <f t="shared" si="24"/>
        <v/>
      </c>
      <c r="OW43" s="66" t="str">
        <f t="shared" si="25"/>
        <v/>
      </c>
      <c r="OX43" s="66" t="str">
        <f t="shared" si="26"/>
        <v/>
      </c>
      <c r="OY43" s="66" t="str">
        <f t="shared" si="27"/>
        <v/>
      </c>
      <c r="OZ43" s="66" t="str">
        <f t="shared" si="28"/>
        <v/>
      </c>
      <c r="PA43" s="66" t="str">
        <f t="shared" si="29"/>
        <v/>
      </c>
      <c r="PB43" s="66" t="str">
        <f t="shared" si="30"/>
        <v/>
      </c>
      <c r="PC43" s="66" t="str">
        <f t="shared" si="31"/>
        <v/>
      </c>
      <c r="PD43" s="66" t="str">
        <f t="shared" si="32"/>
        <v/>
      </c>
      <c r="PE43" s="66" t="str">
        <f t="shared" si="33"/>
        <v/>
      </c>
      <c r="PF43" s="66" t="str">
        <f t="shared" si="34"/>
        <v/>
      </c>
      <c r="PG43" s="66" t="str">
        <f t="shared" si="35"/>
        <v/>
      </c>
      <c r="PH43" s="66" t="str">
        <f t="shared" si="36"/>
        <v/>
      </c>
      <c r="PI43" s="66" t="str">
        <f t="shared" si="37"/>
        <v/>
      </c>
      <c r="PJ43" s="66" t="str">
        <f t="shared" si="38"/>
        <v/>
      </c>
      <c r="PK43" s="66" t="str">
        <f t="shared" si="39"/>
        <v/>
      </c>
      <c r="PL43" s="66" t="str">
        <f t="shared" si="40"/>
        <v/>
      </c>
      <c r="PM43" s="66" t="str">
        <f t="shared" si="41"/>
        <v/>
      </c>
      <c r="PN43" s="66" t="str">
        <f t="shared" si="42"/>
        <v/>
      </c>
      <c r="PO43" s="66" t="str">
        <f t="shared" si="43"/>
        <v/>
      </c>
      <c r="PP43" s="66" t="str">
        <f t="shared" si="44"/>
        <v/>
      </c>
      <c r="PQ43" s="66" t="str">
        <f t="shared" si="45"/>
        <v/>
      </c>
      <c r="PR43" s="66" t="str">
        <f t="shared" si="46"/>
        <v/>
      </c>
      <c r="PS43" s="66" t="str">
        <f t="shared" si="47"/>
        <v/>
      </c>
      <c r="PT43" s="66" t="str">
        <f t="shared" si="48"/>
        <v/>
      </c>
      <c r="PU43" s="66" t="str">
        <f t="shared" si="49"/>
        <v/>
      </c>
      <c r="PV43" s="66" t="str">
        <f t="shared" si="50"/>
        <v/>
      </c>
      <c r="PW43" s="66" t="str">
        <f t="shared" si="51"/>
        <v/>
      </c>
      <c r="PX43" s="66" t="str">
        <f t="shared" si="52"/>
        <v/>
      </c>
      <c r="PY43" s="66" t="str">
        <f t="shared" si="53"/>
        <v/>
      </c>
      <c r="PZ43" s="66" t="str">
        <f t="shared" si="54"/>
        <v/>
      </c>
      <c r="QA43" s="66" t="str">
        <f t="shared" si="55"/>
        <v/>
      </c>
      <c r="QB43" s="66" t="str">
        <f t="shared" si="56"/>
        <v/>
      </c>
      <c r="QC43" s="66" t="str">
        <f t="shared" si="57"/>
        <v/>
      </c>
      <c r="QD43" s="66" t="str">
        <f t="shared" si="58"/>
        <v/>
      </c>
      <c r="QE43" s="66" t="str">
        <f t="shared" si="59"/>
        <v/>
      </c>
      <c r="QF43" s="66" t="str">
        <f t="shared" si="60"/>
        <v/>
      </c>
      <c r="QG43" s="66" t="str">
        <f t="shared" si="61"/>
        <v/>
      </c>
      <c r="QH43" s="66" t="str">
        <f t="shared" si="62"/>
        <v/>
      </c>
      <c r="QI43" s="66" t="str">
        <f t="shared" si="63"/>
        <v/>
      </c>
      <c r="QJ43" s="66" t="str">
        <f t="shared" si="64"/>
        <v/>
      </c>
      <c r="QK43" s="66" t="str">
        <f t="shared" si="65"/>
        <v/>
      </c>
      <c r="QL43" s="66" t="str">
        <f t="shared" si="66"/>
        <v/>
      </c>
      <c r="QM43" s="66" t="str">
        <f t="shared" si="67"/>
        <v/>
      </c>
      <c r="QN43" s="66" t="str">
        <f t="shared" si="68"/>
        <v/>
      </c>
      <c r="QO43" s="66" t="str">
        <f t="shared" si="69"/>
        <v/>
      </c>
      <c r="QP43" s="66" t="str">
        <f t="shared" si="70"/>
        <v/>
      </c>
      <c r="QQ43" s="66" t="str">
        <f t="shared" si="71"/>
        <v/>
      </c>
      <c r="QR43" s="66" t="str">
        <f t="shared" si="72"/>
        <v/>
      </c>
      <c r="QS43" s="66" t="str">
        <f t="shared" si="73"/>
        <v/>
      </c>
      <c r="QT43" s="66" t="str">
        <f t="shared" si="74"/>
        <v/>
      </c>
      <c r="QU43" s="66" t="str">
        <f t="shared" si="75"/>
        <v/>
      </c>
      <c r="QV43" s="66" t="str">
        <f t="shared" si="76"/>
        <v/>
      </c>
      <c r="QW43" s="66" t="str">
        <f t="shared" si="77"/>
        <v/>
      </c>
      <c r="QX43" s="66" t="str">
        <f t="shared" si="78"/>
        <v/>
      </c>
      <c r="QY43" s="66" t="str">
        <f t="shared" si="79"/>
        <v/>
      </c>
      <c r="QZ43" s="66" t="str">
        <f t="shared" si="80"/>
        <v/>
      </c>
      <c r="RA43" s="66" t="str">
        <f t="shared" si="81"/>
        <v/>
      </c>
      <c r="RB43" s="66" t="str">
        <f t="shared" si="82"/>
        <v/>
      </c>
      <c r="RC43" s="66" t="str">
        <f t="shared" si="83"/>
        <v/>
      </c>
      <c r="RD43" s="66" t="str">
        <f t="shared" si="84"/>
        <v/>
      </c>
      <c r="RE43" s="66" t="str">
        <f t="shared" si="85"/>
        <v/>
      </c>
      <c r="RF43" s="66" t="str">
        <f t="shared" si="86"/>
        <v/>
      </c>
      <c r="RG43" s="66" t="str">
        <f t="shared" si="87"/>
        <v/>
      </c>
      <c r="RH43" s="66" t="str">
        <f t="shared" si="88"/>
        <v/>
      </c>
      <c r="RI43" s="66" t="str">
        <f t="shared" si="89"/>
        <v/>
      </c>
      <c r="RJ43" s="66" t="str">
        <f t="shared" si="90"/>
        <v/>
      </c>
      <c r="RK43" s="66" t="str">
        <f t="shared" si="91"/>
        <v/>
      </c>
      <c r="RL43" s="66" t="str">
        <f t="shared" si="92"/>
        <v/>
      </c>
      <c r="RM43" s="66" t="str">
        <f t="shared" si="93"/>
        <v/>
      </c>
      <c r="RN43" s="66" t="str">
        <f t="shared" si="94"/>
        <v/>
      </c>
      <c r="RO43" s="66" t="str">
        <f t="shared" si="95"/>
        <v/>
      </c>
      <c r="RP43" s="66" t="str">
        <f t="shared" si="96"/>
        <v/>
      </c>
      <c r="RQ43" s="66" t="str">
        <f t="shared" si="97"/>
        <v/>
      </c>
      <c r="RR43" s="66" t="str">
        <f t="shared" si="98"/>
        <v/>
      </c>
      <c r="RS43" s="66" t="str">
        <f t="shared" si="99"/>
        <v/>
      </c>
      <c r="RT43" s="66" t="str">
        <f t="shared" si="100"/>
        <v/>
      </c>
      <c r="RU43" s="66" t="str">
        <f t="shared" si="101"/>
        <v/>
      </c>
      <c r="RV43" s="66" t="str">
        <f t="shared" si="102"/>
        <v/>
      </c>
      <c r="RW43" s="66" t="str">
        <f t="shared" si="103"/>
        <v/>
      </c>
      <c r="RX43" s="66" t="str">
        <f t="shared" si="104"/>
        <v/>
      </c>
      <c r="RY43" s="66" t="str">
        <f t="shared" si="105"/>
        <v/>
      </c>
      <c r="RZ43" s="66" t="str">
        <f t="shared" si="106"/>
        <v/>
      </c>
      <c r="SA43" s="66" t="str">
        <f t="shared" si="107"/>
        <v/>
      </c>
      <c r="SB43" s="66" t="str">
        <f t="shared" si="108"/>
        <v/>
      </c>
      <c r="SC43" s="66" t="str">
        <f t="shared" si="109"/>
        <v/>
      </c>
      <c r="SD43" s="66" t="str">
        <f t="shared" si="110"/>
        <v/>
      </c>
      <c r="SE43" s="66" t="str">
        <f t="shared" si="111"/>
        <v/>
      </c>
      <c r="SF43" s="66" t="str">
        <f t="shared" si="112"/>
        <v/>
      </c>
      <c r="SG43" s="66" t="str">
        <f t="shared" si="113"/>
        <v/>
      </c>
      <c r="SH43" s="66" t="str">
        <f t="shared" si="114"/>
        <v/>
      </c>
      <c r="SI43" s="66" t="str">
        <f t="shared" si="115"/>
        <v/>
      </c>
      <c r="SJ43" s="66" t="str">
        <f t="shared" si="116"/>
        <v/>
      </c>
      <c r="SK43" s="66" t="str">
        <f t="shared" si="117"/>
        <v/>
      </c>
      <c r="SL43" s="66" t="str">
        <f t="shared" si="118"/>
        <v/>
      </c>
      <c r="SM43" s="66" t="str">
        <f t="shared" si="119"/>
        <v/>
      </c>
      <c r="SN43" s="66" t="str">
        <f t="shared" si="120"/>
        <v/>
      </c>
      <c r="SO43" s="66" t="str">
        <f t="shared" si="121"/>
        <v/>
      </c>
      <c r="SP43" s="66" t="str">
        <f t="shared" si="122"/>
        <v/>
      </c>
      <c r="SQ43" s="66" t="str">
        <f t="shared" si="123"/>
        <v/>
      </c>
      <c r="SR43" s="66" t="str">
        <f t="shared" si="124"/>
        <v/>
      </c>
      <c r="SS43" s="66" t="str">
        <f t="shared" si="125"/>
        <v/>
      </c>
      <c r="ST43" s="66" t="str">
        <f t="shared" si="126"/>
        <v/>
      </c>
      <c r="SU43" s="66" t="str">
        <f t="shared" si="127"/>
        <v/>
      </c>
      <c r="SV43" s="66" t="str">
        <f t="shared" si="128"/>
        <v/>
      </c>
      <c r="SW43" s="66" t="str">
        <f t="shared" si="129"/>
        <v/>
      </c>
      <c r="SX43" s="66" t="str">
        <f t="shared" si="130"/>
        <v/>
      </c>
      <c r="SY43" s="66" t="str">
        <f t="shared" si="131"/>
        <v/>
      </c>
      <c r="SZ43" s="66" t="str">
        <f t="shared" si="132"/>
        <v/>
      </c>
      <c r="TA43" s="66" t="str">
        <f t="shared" si="133"/>
        <v/>
      </c>
      <c r="TB43" s="66" t="str">
        <f t="shared" si="134"/>
        <v/>
      </c>
      <c r="TC43" s="66" t="str">
        <f t="shared" si="135"/>
        <v/>
      </c>
      <c r="TD43" s="66" t="str">
        <f t="shared" si="136"/>
        <v/>
      </c>
      <c r="TE43" s="66" t="str">
        <f t="shared" si="137"/>
        <v/>
      </c>
      <c r="TF43" s="66" t="str">
        <f t="shared" si="138"/>
        <v/>
      </c>
      <c r="TG43" s="66" t="str">
        <f t="shared" si="139"/>
        <v/>
      </c>
      <c r="TH43" s="66" t="str">
        <f t="shared" si="140"/>
        <v/>
      </c>
      <c r="TI43" s="66" t="str">
        <f t="shared" si="141"/>
        <v/>
      </c>
      <c r="TJ43" s="66" t="str">
        <f t="shared" si="142"/>
        <v/>
      </c>
      <c r="TK43" s="66" t="str">
        <f t="shared" si="143"/>
        <v/>
      </c>
      <c r="TL43" s="66" t="str">
        <f t="shared" si="144"/>
        <v/>
      </c>
      <c r="TM43" s="66" t="str">
        <f t="shared" si="145"/>
        <v/>
      </c>
      <c r="TN43" s="66" t="str">
        <f t="shared" si="146"/>
        <v/>
      </c>
      <c r="TO43" s="66" t="str">
        <f t="shared" si="147"/>
        <v/>
      </c>
      <c r="TP43" s="66" t="str">
        <f t="shared" si="148"/>
        <v/>
      </c>
      <c r="TQ43" s="66" t="str">
        <f t="shared" si="149"/>
        <v/>
      </c>
      <c r="TR43" s="66" t="str">
        <f t="shared" si="150"/>
        <v/>
      </c>
      <c r="TS43" s="66" t="str">
        <f t="shared" si="151"/>
        <v/>
      </c>
      <c r="TT43" s="66" t="str">
        <f t="shared" si="152"/>
        <v/>
      </c>
      <c r="TU43" s="66" t="str">
        <f t="shared" si="153"/>
        <v/>
      </c>
      <c r="TV43" s="66" t="str">
        <f t="shared" si="154"/>
        <v/>
      </c>
      <c r="TW43" s="66" t="str">
        <f t="shared" si="155"/>
        <v/>
      </c>
      <c r="TX43" s="66" t="str">
        <f t="shared" si="156"/>
        <v/>
      </c>
      <c r="TY43" s="66" t="str">
        <f t="shared" si="157"/>
        <v/>
      </c>
      <c r="TZ43" s="66" t="str">
        <f t="shared" si="158"/>
        <v/>
      </c>
      <c r="UA43" s="66" t="str">
        <f t="shared" si="159"/>
        <v/>
      </c>
      <c r="UB43" s="66" t="str">
        <f t="shared" si="160"/>
        <v/>
      </c>
      <c r="UC43" s="66" t="str">
        <f t="shared" si="161"/>
        <v/>
      </c>
      <c r="UD43" s="66" t="str">
        <f t="shared" si="162"/>
        <v/>
      </c>
      <c r="UE43" s="66" t="str">
        <f t="shared" si="163"/>
        <v/>
      </c>
      <c r="UF43" s="66" t="str">
        <f t="shared" si="164"/>
        <v/>
      </c>
      <c r="UG43" s="66" t="str">
        <f t="shared" si="165"/>
        <v/>
      </c>
      <c r="UH43" s="66" t="str">
        <f t="shared" si="166"/>
        <v/>
      </c>
      <c r="UI43" s="66" t="str">
        <f t="shared" si="167"/>
        <v/>
      </c>
      <c r="UJ43" s="66" t="str">
        <f t="shared" si="168"/>
        <v/>
      </c>
      <c r="UK43" s="66" t="str">
        <f t="shared" si="169"/>
        <v/>
      </c>
      <c r="UL43" s="66" t="str">
        <f t="shared" si="170"/>
        <v/>
      </c>
      <c r="UM43" s="66" t="str">
        <f t="shared" si="171"/>
        <v/>
      </c>
      <c r="UN43" s="66" t="str">
        <f t="shared" si="172"/>
        <v/>
      </c>
      <c r="UO43" s="66" t="str">
        <f t="shared" si="173"/>
        <v/>
      </c>
      <c r="UP43" s="66" t="str">
        <f t="shared" si="174"/>
        <v/>
      </c>
      <c r="UQ43" s="66" t="str">
        <f t="shared" si="175"/>
        <v/>
      </c>
      <c r="UR43" s="66" t="str">
        <f t="shared" si="176"/>
        <v/>
      </c>
      <c r="US43" s="66" t="str">
        <f t="shared" si="177"/>
        <v/>
      </c>
      <c r="UT43" s="66" t="str">
        <f t="shared" si="178"/>
        <v/>
      </c>
      <c r="UU43" s="66" t="str">
        <f t="shared" si="179"/>
        <v/>
      </c>
      <c r="UV43" s="66" t="str">
        <f t="shared" si="180"/>
        <v/>
      </c>
      <c r="UW43" s="66" t="str">
        <f t="shared" si="181"/>
        <v/>
      </c>
      <c r="UX43" s="66" t="str">
        <f t="shared" si="182"/>
        <v/>
      </c>
      <c r="UY43" s="66" t="str">
        <f t="shared" si="183"/>
        <v/>
      </c>
      <c r="UZ43" s="66" t="str">
        <f t="shared" si="184"/>
        <v/>
      </c>
      <c r="VA43" s="66" t="str">
        <f t="shared" si="185"/>
        <v/>
      </c>
      <c r="VB43" s="66" t="str">
        <f t="shared" si="186"/>
        <v/>
      </c>
      <c r="VC43" s="66" t="str">
        <f t="shared" si="187"/>
        <v/>
      </c>
      <c r="VD43" s="66" t="str">
        <f t="shared" si="188"/>
        <v/>
      </c>
      <c r="VE43" s="66" t="str">
        <f t="shared" si="189"/>
        <v/>
      </c>
      <c r="VF43" s="66" t="str">
        <f t="shared" si="190"/>
        <v/>
      </c>
      <c r="VG43" s="66" t="str">
        <f t="shared" si="191"/>
        <v/>
      </c>
      <c r="VH43" s="66" t="str">
        <f t="shared" si="192"/>
        <v/>
      </c>
      <c r="VI43" s="66" t="str">
        <f t="shared" si="193"/>
        <v/>
      </c>
      <c r="VJ43" s="66" t="str">
        <f t="shared" si="194"/>
        <v/>
      </c>
      <c r="VK43" s="66" t="str">
        <f t="shared" si="195"/>
        <v/>
      </c>
      <c r="VL43" s="66" t="str">
        <f t="shared" si="196"/>
        <v/>
      </c>
      <c r="VM43" s="66" t="str">
        <f t="shared" si="197"/>
        <v/>
      </c>
      <c r="VN43" s="66" t="str">
        <f t="shared" si="198"/>
        <v/>
      </c>
      <c r="VO43" s="66" t="str">
        <f t="shared" si="199"/>
        <v/>
      </c>
      <c r="VP43" s="66" t="str">
        <f t="shared" si="200"/>
        <v/>
      </c>
      <c r="VQ43" s="66" t="str">
        <f t="shared" si="201"/>
        <v/>
      </c>
      <c r="VR43" s="66" t="str">
        <f t="shared" si="202"/>
        <v/>
      </c>
      <c r="VS43" s="66" t="str">
        <f t="shared" si="203"/>
        <v/>
      </c>
      <c r="VT43" s="66" t="str">
        <f t="shared" si="204"/>
        <v/>
      </c>
      <c r="VU43" s="66" t="str">
        <f t="shared" si="205"/>
        <v/>
      </c>
      <c r="VV43" s="66" t="str">
        <f t="shared" si="206"/>
        <v/>
      </c>
      <c r="VW43" s="66" t="str">
        <f t="shared" si="207"/>
        <v/>
      </c>
      <c r="VX43" s="66" t="str">
        <f t="shared" si="208"/>
        <v/>
      </c>
      <c r="VY43" s="66" t="str">
        <f t="shared" si="209"/>
        <v/>
      </c>
      <c r="VZ43" s="66" t="str">
        <f t="shared" si="210"/>
        <v/>
      </c>
      <c r="WA43" s="66" t="str">
        <f t="shared" si="211"/>
        <v/>
      </c>
      <c r="WB43" s="66" t="str">
        <f t="shared" si="212"/>
        <v/>
      </c>
      <c r="WC43" s="66" t="str">
        <f t="shared" si="213"/>
        <v/>
      </c>
      <c r="WD43" s="66" t="str">
        <f t="shared" si="214"/>
        <v/>
      </c>
      <c r="WE43" s="66" t="str">
        <f t="shared" si="215"/>
        <v/>
      </c>
      <c r="WF43" s="66" t="str">
        <f t="shared" si="216"/>
        <v/>
      </c>
      <c r="WG43" s="66" t="str">
        <f t="shared" si="217"/>
        <v/>
      </c>
      <c r="WH43" s="66" t="str">
        <f t="shared" si="218"/>
        <v/>
      </c>
      <c r="WI43" s="66" t="str">
        <f t="shared" si="219"/>
        <v/>
      </c>
      <c r="WJ43" s="66" t="str">
        <f t="shared" si="220"/>
        <v/>
      </c>
      <c r="WK43" s="66" t="str">
        <f t="shared" si="221"/>
        <v/>
      </c>
      <c r="WL43" s="66" t="str">
        <f t="shared" si="222"/>
        <v/>
      </c>
      <c r="WM43" s="66" t="str">
        <f t="shared" si="223"/>
        <v/>
      </c>
      <c r="WN43" s="66" t="str">
        <f t="shared" si="224"/>
        <v/>
      </c>
      <c r="WO43" s="66" t="str">
        <f t="shared" si="225"/>
        <v/>
      </c>
      <c r="WP43" s="66" t="str">
        <f t="shared" si="226"/>
        <v/>
      </c>
      <c r="WQ43" s="66" t="str">
        <f t="shared" si="227"/>
        <v/>
      </c>
      <c r="WR43" s="66" t="str">
        <f t="shared" si="228"/>
        <v/>
      </c>
      <c r="WS43" s="66" t="str">
        <f t="shared" si="229"/>
        <v/>
      </c>
      <c r="WT43" s="66" t="str">
        <f t="shared" si="230"/>
        <v/>
      </c>
      <c r="WU43" s="66" t="str">
        <f t="shared" si="231"/>
        <v/>
      </c>
      <c r="WV43" s="66" t="str">
        <f t="shared" si="232"/>
        <v/>
      </c>
      <c r="WW43" s="66" t="str">
        <f t="shared" si="233"/>
        <v/>
      </c>
      <c r="WX43" s="66" t="str">
        <f t="shared" si="234"/>
        <v/>
      </c>
      <c r="WY43" s="66" t="str">
        <f t="shared" si="235"/>
        <v/>
      </c>
      <c r="WZ43" s="66" t="str">
        <f t="shared" si="236"/>
        <v/>
      </c>
      <c r="XA43" s="66" t="str">
        <f t="shared" si="237"/>
        <v/>
      </c>
      <c r="XB43" s="66" t="str">
        <f t="shared" si="238"/>
        <v/>
      </c>
      <c r="XC43" s="66" t="str">
        <f t="shared" si="239"/>
        <v/>
      </c>
      <c r="XD43" s="66" t="str">
        <f t="shared" si="240"/>
        <v/>
      </c>
      <c r="XE43" s="66" t="str">
        <f t="shared" si="241"/>
        <v/>
      </c>
      <c r="XF43" s="66" t="str">
        <f t="shared" si="242"/>
        <v/>
      </c>
      <c r="XG43" s="66" t="str">
        <f t="shared" si="243"/>
        <v/>
      </c>
      <c r="XH43" s="66" t="str">
        <f t="shared" si="244"/>
        <v/>
      </c>
      <c r="XI43" s="66" t="str">
        <f t="shared" si="245"/>
        <v/>
      </c>
      <c r="XJ43" s="66" t="str">
        <f t="shared" si="246"/>
        <v/>
      </c>
      <c r="XK43" s="66" t="str">
        <f t="shared" si="247"/>
        <v/>
      </c>
      <c r="XL43" s="66" t="str">
        <f t="shared" si="248"/>
        <v/>
      </c>
      <c r="XM43" s="66" t="str">
        <f t="shared" si="249"/>
        <v/>
      </c>
      <c r="XN43" s="66" t="str">
        <f t="shared" si="250"/>
        <v/>
      </c>
      <c r="XO43" s="66" t="str">
        <f t="shared" si="251"/>
        <v/>
      </c>
      <c r="XP43" s="66" t="str">
        <f t="shared" si="252"/>
        <v/>
      </c>
      <c r="XQ43" s="66" t="str">
        <f t="shared" si="253"/>
        <v/>
      </c>
      <c r="XR43" s="66" t="str">
        <f t="shared" si="254"/>
        <v/>
      </c>
      <c r="XS43" s="66" t="str">
        <f t="shared" si="255"/>
        <v/>
      </c>
      <c r="XT43" s="66" t="str">
        <f t="shared" si="256"/>
        <v/>
      </c>
      <c r="XU43" s="66" t="str">
        <f t="shared" si="257"/>
        <v/>
      </c>
      <c r="XV43" s="66" t="str">
        <f t="shared" si="258"/>
        <v/>
      </c>
      <c r="XW43" s="66" t="str">
        <f t="shared" si="259"/>
        <v/>
      </c>
      <c r="XX43" s="66" t="str">
        <f t="shared" si="260"/>
        <v/>
      </c>
      <c r="XY43" s="66" t="str">
        <f t="shared" si="261"/>
        <v/>
      </c>
      <c r="XZ43" s="66" t="str">
        <f t="shared" si="262"/>
        <v/>
      </c>
      <c r="YA43" s="66" t="str">
        <f t="shared" si="263"/>
        <v/>
      </c>
      <c r="YB43" s="66" t="str">
        <f t="shared" si="264"/>
        <v/>
      </c>
      <c r="YC43" s="66" t="str">
        <f t="shared" si="265"/>
        <v/>
      </c>
      <c r="YD43" s="66" t="str">
        <f t="shared" si="266"/>
        <v/>
      </c>
      <c r="YE43" s="66" t="str">
        <f t="shared" si="267"/>
        <v/>
      </c>
      <c r="YF43" s="66" t="str">
        <f t="shared" si="268"/>
        <v/>
      </c>
      <c r="YG43" s="66" t="str">
        <f t="shared" si="269"/>
        <v/>
      </c>
      <c r="YH43" s="66" t="str">
        <f t="shared" si="270"/>
        <v/>
      </c>
      <c r="YI43" s="66" t="str">
        <f t="shared" si="271"/>
        <v/>
      </c>
      <c r="YJ43" s="66" t="str">
        <f t="shared" si="272"/>
        <v/>
      </c>
      <c r="YK43" s="66" t="str">
        <f t="shared" si="273"/>
        <v/>
      </c>
      <c r="YL43" s="66" t="str">
        <f t="shared" si="274"/>
        <v/>
      </c>
      <c r="YM43" s="66" t="str">
        <f t="shared" si="275"/>
        <v/>
      </c>
      <c r="YN43" s="66" t="str">
        <f t="shared" si="276"/>
        <v/>
      </c>
      <c r="YO43" s="66" t="str">
        <f t="shared" si="277"/>
        <v/>
      </c>
      <c r="YP43" s="66" t="str">
        <f t="shared" si="278"/>
        <v/>
      </c>
      <c r="YQ43" s="66" t="str">
        <f t="shared" si="279"/>
        <v/>
      </c>
      <c r="YR43" s="66" t="str">
        <f t="shared" si="280"/>
        <v/>
      </c>
      <c r="YS43" s="66" t="str">
        <f t="shared" si="281"/>
        <v/>
      </c>
      <c r="YT43" s="66" t="str">
        <f t="shared" si="282"/>
        <v/>
      </c>
      <c r="YU43" s="66" t="str">
        <f t="shared" si="283"/>
        <v/>
      </c>
      <c r="YV43" s="66" t="str">
        <f t="shared" si="284"/>
        <v/>
      </c>
      <c r="YW43" s="66" t="str">
        <f t="shared" si="285"/>
        <v/>
      </c>
      <c r="YX43" s="66" t="str">
        <f t="shared" si="286"/>
        <v/>
      </c>
      <c r="YY43" s="66" t="str">
        <f t="shared" si="287"/>
        <v/>
      </c>
      <c r="YZ43" s="66" t="str">
        <f t="shared" si="288"/>
        <v/>
      </c>
      <c r="ZA43" s="66" t="str">
        <f t="shared" si="289"/>
        <v/>
      </c>
      <c r="ZB43" s="66" t="str">
        <f t="shared" si="290"/>
        <v/>
      </c>
      <c r="ZC43" s="66" t="str">
        <f t="shared" si="291"/>
        <v/>
      </c>
      <c r="ZD43" s="66" t="str">
        <f t="shared" si="292"/>
        <v/>
      </c>
      <c r="ZE43" s="66" t="str">
        <f t="shared" si="293"/>
        <v/>
      </c>
      <c r="ZF43" s="66" t="str">
        <f t="shared" si="294"/>
        <v/>
      </c>
      <c r="ZG43" s="66" t="str">
        <f t="shared" si="295"/>
        <v/>
      </c>
      <c r="ZH43" s="66" t="str">
        <f t="shared" si="296"/>
        <v/>
      </c>
      <c r="ZI43" s="66" t="str">
        <f t="shared" si="297"/>
        <v/>
      </c>
      <c r="ZJ43" s="66" t="str">
        <f t="shared" si="298"/>
        <v/>
      </c>
      <c r="ZK43" s="66" t="str">
        <f t="shared" si="299"/>
        <v/>
      </c>
      <c r="ZL43" s="66" t="str">
        <f t="shared" si="300"/>
        <v/>
      </c>
      <c r="ZM43" s="66" t="str">
        <f t="shared" si="301"/>
        <v/>
      </c>
      <c r="ZN43" s="66" t="str">
        <f t="shared" si="302"/>
        <v/>
      </c>
      <c r="ZO43" s="66" t="str">
        <f t="shared" si="303"/>
        <v/>
      </c>
      <c r="ZP43" s="66" t="str">
        <f t="shared" si="304"/>
        <v/>
      </c>
      <c r="ZQ43" s="66" t="str">
        <f t="shared" si="305"/>
        <v/>
      </c>
      <c r="ZR43" s="66" t="str">
        <f t="shared" si="306"/>
        <v/>
      </c>
      <c r="ZS43" s="66" t="str">
        <f t="shared" si="307"/>
        <v/>
      </c>
      <c r="ZT43" s="66" t="str">
        <f t="shared" si="308"/>
        <v/>
      </c>
      <c r="ZU43" s="66" t="str">
        <f t="shared" si="309"/>
        <v/>
      </c>
      <c r="ZV43" s="66" t="str">
        <f t="shared" si="310"/>
        <v/>
      </c>
      <c r="ZW43" s="66" t="str">
        <f t="shared" si="311"/>
        <v/>
      </c>
      <c r="ZX43" s="66" t="str">
        <f t="shared" si="312"/>
        <v/>
      </c>
      <c r="ZY43" s="66" t="str">
        <f t="shared" si="313"/>
        <v/>
      </c>
      <c r="ZZ43" s="66" t="str">
        <f t="shared" si="314"/>
        <v/>
      </c>
      <c r="AAA43" s="66" t="str">
        <f t="shared" si="315"/>
        <v/>
      </c>
      <c r="AAB43" s="66" t="str">
        <f t="shared" si="316"/>
        <v/>
      </c>
      <c r="AAC43" s="66" t="str">
        <f t="shared" si="317"/>
        <v/>
      </c>
      <c r="AAD43" s="66" t="str">
        <f t="shared" si="318"/>
        <v/>
      </c>
      <c r="AAE43" s="66" t="str">
        <f t="shared" si="319"/>
        <v/>
      </c>
      <c r="AAF43" s="66" t="str">
        <f t="shared" si="320"/>
        <v/>
      </c>
      <c r="AAG43" s="66" t="str">
        <f t="shared" si="321"/>
        <v/>
      </c>
      <c r="AAH43" s="66" t="str">
        <f t="shared" si="322"/>
        <v/>
      </c>
      <c r="AAI43" s="66" t="str">
        <f t="shared" si="323"/>
        <v/>
      </c>
      <c r="AAJ43" s="66" t="str">
        <f t="shared" si="324"/>
        <v/>
      </c>
      <c r="AAK43" s="66" t="str">
        <f t="shared" si="325"/>
        <v/>
      </c>
      <c r="AAL43" s="66" t="str">
        <f t="shared" si="326"/>
        <v/>
      </c>
      <c r="AAM43" s="66" t="str">
        <f t="shared" si="327"/>
        <v/>
      </c>
      <c r="AAN43" s="66" t="str">
        <f t="shared" si="328"/>
        <v/>
      </c>
      <c r="AAO43" s="66" t="str">
        <f t="shared" si="329"/>
        <v/>
      </c>
      <c r="AAP43" s="66" t="str">
        <f t="shared" si="330"/>
        <v/>
      </c>
      <c r="AAQ43" s="66" t="str">
        <f t="shared" si="331"/>
        <v/>
      </c>
      <c r="AAR43" s="66" t="str">
        <f t="shared" si="332"/>
        <v/>
      </c>
      <c r="AAS43" s="66" t="str">
        <f t="shared" si="333"/>
        <v/>
      </c>
      <c r="AAT43" s="66" t="str">
        <f t="shared" si="334"/>
        <v/>
      </c>
      <c r="AAU43" s="66" t="str">
        <f t="shared" si="335"/>
        <v/>
      </c>
      <c r="AAV43" s="66" t="str">
        <f t="shared" si="336"/>
        <v/>
      </c>
      <c r="AAW43" s="66" t="str">
        <f t="shared" si="337"/>
        <v/>
      </c>
      <c r="AAX43" s="66" t="str">
        <f t="shared" si="338"/>
        <v/>
      </c>
      <c r="AAY43" s="66" t="str">
        <f t="shared" si="339"/>
        <v/>
      </c>
      <c r="AAZ43" s="66" t="str">
        <f t="shared" si="340"/>
        <v/>
      </c>
      <c r="ABA43" s="66" t="str">
        <f t="shared" si="341"/>
        <v/>
      </c>
      <c r="ABB43" s="66" t="str">
        <f t="shared" si="342"/>
        <v/>
      </c>
      <c r="ABC43" s="66" t="str">
        <f t="shared" si="343"/>
        <v/>
      </c>
      <c r="ABD43" s="66" t="str">
        <f t="shared" si="344"/>
        <v/>
      </c>
      <c r="ABE43" s="66" t="str">
        <f t="shared" si="345"/>
        <v/>
      </c>
      <c r="ABF43" s="66" t="str">
        <f t="shared" si="346"/>
        <v/>
      </c>
      <c r="ABG43" s="66" t="str">
        <f t="shared" si="347"/>
        <v/>
      </c>
      <c r="ABH43" s="66" t="str">
        <f t="shared" si="348"/>
        <v/>
      </c>
      <c r="ABI43" s="66" t="str">
        <f t="shared" si="349"/>
        <v/>
      </c>
      <c r="ABJ43" s="66" t="str">
        <f t="shared" si="350"/>
        <v/>
      </c>
      <c r="ABK43" s="66" t="str">
        <f t="shared" si="351"/>
        <v/>
      </c>
      <c r="ABL43" s="66" t="str">
        <f t="shared" si="352"/>
        <v/>
      </c>
      <c r="ABM43" s="66" t="str">
        <f t="shared" si="353"/>
        <v/>
      </c>
      <c r="ABN43" s="66" t="str">
        <f t="shared" si="354"/>
        <v/>
      </c>
      <c r="ABO43" s="66" t="str">
        <f t="shared" si="355"/>
        <v/>
      </c>
      <c r="ABP43" s="66" t="str">
        <f t="shared" si="356"/>
        <v/>
      </c>
      <c r="ABQ43" s="66" t="str">
        <f t="shared" si="357"/>
        <v/>
      </c>
      <c r="ABR43" s="66" t="str">
        <f t="shared" si="358"/>
        <v/>
      </c>
      <c r="ABS43" s="66" t="str">
        <f t="shared" si="359"/>
        <v/>
      </c>
      <c r="ABT43" s="66" t="str">
        <f t="shared" si="360"/>
        <v/>
      </c>
      <c r="ABU43" s="66" t="str">
        <f t="shared" si="361"/>
        <v/>
      </c>
      <c r="ABV43" s="66" t="str">
        <f t="shared" si="362"/>
        <v/>
      </c>
      <c r="ABW43" s="66" t="str">
        <f t="shared" si="363"/>
        <v/>
      </c>
      <c r="ABX43" s="66" t="str">
        <f t="shared" si="364"/>
        <v/>
      </c>
      <c r="ABY43" s="66" t="str">
        <f t="shared" si="365"/>
        <v/>
      </c>
      <c r="ABZ43" s="66" t="str">
        <f t="shared" si="366"/>
        <v/>
      </c>
      <c r="ACA43" s="66" t="str">
        <f t="shared" si="367"/>
        <v/>
      </c>
      <c r="ACB43" s="66" t="str">
        <f t="shared" si="368"/>
        <v/>
      </c>
      <c r="ACC43" s="66" t="str">
        <f t="shared" si="369"/>
        <v/>
      </c>
      <c r="ACD43" s="66" t="str">
        <f t="shared" si="370"/>
        <v/>
      </c>
      <c r="ACE43" s="66" t="str">
        <f t="shared" si="371"/>
        <v/>
      </c>
      <c r="ACF43" s="66" t="str">
        <f t="shared" si="372"/>
        <v/>
      </c>
      <c r="ACG43" s="66" t="str">
        <f t="shared" si="373"/>
        <v/>
      </c>
      <c r="ACH43" s="66" t="str">
        <f t="shared" si="374"/>
        <v/>
      </c>
      <c r="ACI43" s="66" t="str">
        <f t="shared" si="375"/>
        <v/>
      </c>
      <c r="ACJ43" s="66" t="str">
        <f t="shared" si="376"/>
        <v/>
      </c>
      <c r="ACK43" s="66" t="str">
        <f t="shared" si="377"/>
        <v/>
      </c>
      <c r="ACL43" s="66" t="str">
        <f t="shared" si="378"/>
        <v/>
      </c>
      <c r="ACM43" s="66" t="str">
        <f t="shared" ref="ACM43:ACN43" si="422">IF(AND(ACS$3="Unit", ACL43=""), "", IF(AND(ACS$3="Unit", ACL43="-"),"", IF(ACS$3="Unit", "kg/GJ delivered", IF(AND(NY43&lt;&gt;"", NY43&lt;&gt;"-", NX43="-"),"", IF($H43="","", IF(NX43="nd", "",IF(NX43="&lt;n.a.&gt;", "", IF(NY43="#/MJ", "", IF(NY43="kg/GJ delivered",NX43,IF(NY43="g/MJ delivered",NX43,IF(NY43="kg/MJ delivered",NX43*1000,IF(NY43="mg/MJ delivered",NX43/1000,IF(NY43="g/kg",((NX43)*(1/$I43)*(1/$H43)),IF(NY43="mg/kg",((NX43/1000)*(1/$I43)*(1/$H43)),IF(NY43="mg/MJ delivered",NX43/1000,IF(NY43="-","","Error"))))))))))))))))</f>
        <v/>
      </c>
      <c r="ACN43" s="66" t="str">
        <f t="shared" si="422"/>
        <v/>
      </c>
      <c r="ACO43" s="66" t="str">
        <f t="shared" si="380"/>
        <v/>
      </c>
      <c r="ACP43" s="66" t="str">
        <f t="shared" si="381"/>
        <v/>
      </c>
      <c r="ACQ43" s="66" t="str">
        <f t="shared" si="382"/>
        <v/>
      </c>
      <c r="ACR43" s="66" t="str">
        <f t="shared" si="383"/>
        <v/>
      </c>
      <c r="ACS43" s="66" t="str">
        <f t="shared" si="384"/>
        <v/>
      </c>
      <c r="ACT43" s="66" t="str">
        <f t="shared" si="385"/>
        <v/>
      </c>
    </row>
    <row r="44" spans="2:774" ht="15.75" customHeight="1" x14ac:dyDescent="0.25">
      <c r="B44" s="66">
        <v>103</v>
      </c>
      <c r="C44" s="66" t="s">
        <v>346</v>
      </c>
      <c r="D44" s="66" t="s">
        <v>377</v>
      </c>
      <c r="E44" s="156" t="s">
        <v>1787</v>
      </c>
      <c r="F44" s="66" t="s">
        <v>1867</v>
      </c>
      <c r="G44" s="66" t="s">
        <v>1567</v>
      </c>
      <c r="H44" s="126">
        <v>0.30099999999999999</v>
      </c>
      <c r="I44" s="130">
        <f>'Heating Values'!$D$10</f>
        <v>16.468</v>
      </c>
      <c r="J44" s="66" t="str">
        <f t="shared" si="0"/>
        <v>Pellet, Crop Residue, Modern, GLO</v>
      </c>
      <c r="K44" s="66" t="s">
        <v>1254</v>
      </c>
      <c r="L44" s="66" t="s">
        <v>1254</v>
      </c>
      <c r="M44" s="66" t="s">
        <v>1253</v>
      </c>
      <c r="N44" s="66" t="s">
        <v>1253</v>
      </c>
      <c r="O44" s="66" t="s">
        <v>2109</v>
      </c>
      <c r="P44" s="66" t="str">
        <f t="shared" si="8"/>
        <v>GLO</v>
      </c>
      <c r="Q44" s="66" t="s">
        <v>306</v>
      </c>
      <c r="R44" s="165">
        <v>2.8</v>
      </c>
      <c r="S44" s="158" t="s">
        <v>66</v>
      </c>
      <c r="T44" s="163">
        <v>0.31</v>
      </c>
      <c r="U44" s="158" t="s">
        <v>66</v>
      </c>
      <c r="V44" s="158" t="s">
        <v>128</v>
      </c>
      <c r="W44" s="158" t="s">
        <v>128</v>
      </c>
      <c r="X44" s="164">
        <v>382</v>
      </c>
      <c r="Y44" s="158" t="s">
        <v>66</v>
      </c>
      <c r="Z44" s="163">
        <v>0.8</v>
      </c>
      <c r="AA44" s="158" t="s">
        <v>66</v>
      </c>
      <c r="AB44" s="165">
        <v>2.7</v>
      </c>
      <c r="AC44" s="158" t="s">
        <v>66</v>
      </c>
      <c r="AD44" s="166">
        <v>2330000000000000</v>
      </c>
      <c r="AE44" s="158" t="s">
        <v>387</v>
      </c>
      <c r="AF44" s="158" t="s">
        <v>128</v>
      </c>
      <c r="AG44" s="158" t="s">
        <v>128</v>
      </c>
      <c r="AH44" s="158" t="s">
        <v>128</v>
      </c>
      <c r="AI44" s="158" t="s">
        <v>128</v>
      </c>
      <c r="AJ44" s="158" t="s">
        <v>128</v>
      </c>
      <c r="AK44" s="158" t="s">
        <v>128</v>
      </c>
      <c r="AL44" s="158" t="s">
        <v>128</v>
      </c>
      <c r="AM44" s="158" t="s">
        <v>128</v>
      </c>
      <c r="AN44" s="158" t="s">
        <v>128</v>
      </c>
      <c r="AO44" s="158" t="s">
        <v>128</v>
      </c>
      <c r="AP44" s="158" t="s">
        <v>128</v>
      </c>
      <c r="AQ44" s="158" t="s">
        <v>128</v>
      </c>
      <c r="AR44" s="158" t="s">
        <v>128</v>
      </c>
      <c r="AS44" s="158" t="s">
        <v>128</v>
      </c>
      <c r="AT44" s="158" t="s">
        <v>128</v>
      </c>
      <c r="AU44" s="158" t="s">
        <v>128</v>
      </c>
      <c r="AV44" s="158" t="s">
        <v>128</v>
      </c>
      <c r="AW44" s="158" t="s">
        <v>128</v>
      </c>
      <c r="AX44" s="158" t="s">
        <v>128</v>
      </c>
      <c r="AY44" s="158" t="s">
        <v>128</v>
      </c>
      <c r="AZ44" s="158" t="s">
        <v>128</v>
      </c>
      <c r="BA44" s="158" t="s">
        <v>128</v>
      </c>
      <c r="BB44" s="158" t="s">
        <v>128</v>
      </c>
      <c r="BC44" s="158" t="s">
        <v>128</v>
      </c>
      <c r="BD44" s="158" t="s">
        <v>128</v>
      </c>
      <c r="BE44" s="158" t="s">
        <v>128</v>
      </c>
      <c r="BF44" s="158" t="s">
        <v>128</v>
      </c>
      <c r="BG44" s="158" t="s">
        <v>128</v>
      </c>
      <c r="BH44" s="158" t="s">
        <v>128</v>
      </c>
      <c r="BI44" s="158" t="s">
        <v>128</v>
      </c>
      <c r="BJ44" s="158" t="s">
        <v>128</v>
      </c>
      <c r="BK44" s="158" t="s">
        <v>128</v>
      </c>
      <c r="BL44" s="158" t="s">
        <v>128</v>
      </c>
      <c r="BM44" s="158" t="s">
        <v>128</v>
      </c>
      <c r="BN44" s="158" t="s">
        <v>128</v>
      </c>
      <c r="BO44" s="158" t="s">
        <v>128</v>
      </c>
      <c r="BP44" s="158" t="s">
        <v>128</v>
      </c>
      <c r="BQ44" s="158" t="s">
        <v>128</v>
      </c>
      <c r="BR44" s="158" t="s">
        <v>128</v>
      </c>
      <c r="BS44" s="158" t="s">
        <v>128</v>
      </c>
      <c r="BT44" s="158" t="s">
        <v>128</v>
      </c>
      <c r="BU44" s="158" t="s">
        <v>128</v>
      </c>
      <c r="BV44" s="158" t="s">
        <v>128</v>
      </c>
      <c r="BW44" s="158" t="s">
        <v>128</v>
      </c>
      <c r="BX44" s="158" t="s">
        <v>128</v>
      </c>
      <c r="BY44" s="158" t="s">
        <v>128</v>
      </c>
      <c r="BZ44" s="158" t="s">
        <v>128</v>
      </c>
      <c r="CA44" s="158" t="s">
        <v>128</v>
      </c>
      <c r="CB44" s="158" t="s">
        <v>128</v>
      </c>
      <c r="CC44" s="158" t="s">
        <v>128</v>
      </c>
      <c r="CD44" s="158" t="s">
        <v>128</v>
      </c>
      <c r="CE44" s="158" t="s">
        <v>128</v>
      </c>
      <c r="CF44" s="158" t="s">
        <v>128</v>
      </c>
      <c r="CG44" s="158" t="s">
        <v>128</v>
      </c>
      <c r="CH44" s="158" t="s">
        <v>128</v>
      </c>
      <c r="CI44" s="158" t="s">
        <v>128</v>
      </c>
      <c r="CJ44" s="158" t="s">
        <v>128</v>
      </c>
      <c r="CK44" s="158" t="s">
        <v>128</v>
      </c>
      <c r="CL44" s="158" t="s">
        <v>128</v>
      </c>
      <c r="CM44" s="158" t="s">
        <v>128</v>
      </c>
      <c r="CN44" s="158" t="s">
        <v>128</v>
      </c>
      <c r="CO44" s="158" t="s">
        <v>128</v>
      </c>
      <c r="CP44" s="158" t="s">
        <v>128</v>
      </c>
      <c r="CQ44" s="158" t="s">
        <v>128</v>
      </c>
      <c r="CR44" s="158" t="s">
        <v>128</v>
      </c>
      <c r="CS44" s="158" t="s">
        <v>128</v>
      </c>
      <c r="CT44" s="158" t="s">
        <v>128</v>
      </c>
      <c r="CU44" s="158" t="s">
        <v>128</v>
      </c>
      <c r="CV44" s="158" t="s">
        <v>128</v>
      </c>
      <c r="CW44" s="158" t="s">
        <v>128</v>
      </c>
      <c r="CX44" s="158" t="s">
        <v>128</v>
      </c>
      <c r="CY44" s="158" t="s">
        <v>128</v>
      </c>
      <c r="CZ44" s="158" t="s">
        <v>128</v>
      </c>
      <c r="DA44" s="158" t="s">
        <v>128</v>
      </c>
      <c r="DB44" s="158" t="s">
        <v>128</v>
      </c>
      <c r="DC44" s="158" t="s">
        <v>128</v>
      </c>
      <c r="DD44" s="158" t="s">
        <v>128</v>
      </c>
      <c r="DE44" s="158" t="s">
        <v>128</v>
      </c>
      <c r="DF44" s="158" t="s">
        <v>128</v>
      </c>
      <c r="DG44" s="158" t="s">
        <v>128</v>
      </c>
      <c r="DH44" s="158" t="s">
        <v>128</v>
      </c>
      <c r="DI44" s="158" t="s">
        <v>128</v>
      </c>
      <c r="DJ44" s="158" t="s">
        <v>128</v>
      </c>
      <c r="DK44" s="158" t="s">
        <v>128</v>
      </c>
      <c r="DL44" s="158" t="s">
        <v>128</v>
      </c>
      <c r="DM44" s="158" t="s">
        <v>128</v>
      </c>
      <c r="DN44" s="158" t="s">
        <v>128</v>
      </c>
      <c r="DO44" s="158" t="s">
        <v>128</v>
      </c>
      <c r="DP44" s="158" t="s">
        <v>128</v>
      </c>
      <c r="DQ44" s="158" t="s">
        <v>128</v>
      </c>
      <c r="DR44" s="158" t="s">
        <v>128</v>
      </c>
      <c r="DS44" s="158" t="s">
        <v>128</v>
      </c>
      <c r="DT44" s="158" t="s">
        <v>128</v>
      </c>
      <c r="DU44" s="158" t="s">
        <v>128</v>
      </c>
      <c r="DV44" s="158" t="s">
        <v>128</v>
      </c>
      <c r="DW44" s="158" t="s">
        <v>128</v>
      </c>
      <c r="DX44" s="158" t="s">
        <v>128</v>
      </c>
      <c r="DY44" s="158" t="s">
        <v>128</v>
      </c>
      <c r="DZ44" s="158" t="s">
        <v>128</v>
      </c>
      <c r="EA44" s="158" t="s">
        <v>128</v>
      </c>
      <c r="EB44" s="158" t="s">
        <v>128</v>
      </c>
      <c r="EC44" s="158" t="s">
        <v>128</v>
      </c>
      <c r="ED44" s="158" t="s">
        <v>128</v>
      </c>
      <c r="EE44" s="158" t="s">
        <v>128</v>
      </c>
      <c r="EF44" s="158" t="s">
        <v>128</v>
      </c>
      <c r="EG44" s="158" t="s">
        <v>128</v>
      </c>
      <c r="EH44" s="158" t="s">
        <v>128</v>
      </c>
      <c r="EI44" s="158" t="s">
        <v>128</v>
      </c>
      <c r="EJ44" s="158" t="s">
        <v>128</v>
      </c>
      <c r="EK44" s="158" t="s">
        <v>128</v>
      </c>
      <c r="EL44" s="158" t="s">
        <v>128</v>
      </c>
      <c r="EM44" s="158" t="s">
        <v>128</v>
      </c>
      <c r="EN44" s="158" t="s">
        <v>128</v>
      </c>
      <c r="EO44" s="158" t="s">
        <v>128</v>
      </c>
      <c r="EP44" s="158" t="s">
        <v>128</v>
      </c>
      <c r="EQ44" s="158" t="s">
        <v>128</v>
      </c>
      <c r="ER44" s="158" t="s">
        <v>128</v>
      </c>
      <c r="ES44" s="158" t="s">
        <v>128</v>
      </c>
      <c r="ET44" s="158" t="s">
        <v>128</v>
      </c>
      <c r="EU44" s="158" t="s">
        <v>128</v>
      </c>
      <c r="EV44" s="158" t="s">
        <v>128</v>
      </c>
      <c r="EW44" s="158" t="s">
        <v>128</v>
      </c>
      <c r="EX44" s="158" t="s">
        <v>128</v>
      </c>
      <c r="EY44" s="158" t="s">
        <v>128</v>
      </c>
      <c r="EZ44" s="158" t="s">
        <v>128</v>
      </c>
      <c r="FA44" s="158" t="s">
        <v>128</v>
      </c>
      <c r="FB44" s="158" t="s">
        <v>128</v>
      </c>
      <c r="FC44" s="158" t="s">
        <v>128</v>
      </c>
      <c r="FD44" s="158" t="s">
        <v>128</v>
      </c>
      <c r="FE44" s="158" t="s">
        <v>128</v>
      </c>
      <c r="FF44" s="158" t="s">
        <v>128</v>
      </c>
      <c r="FG44" s="158" t="s">
        <v>128</v>
      </c>
      <c r="FH44" s="158" t="s">
        <v>128</v>
      </c>
      <c r="FI44" s="158" t="s">
        <v>128</v>
      </c>
      <c r="FJ44" s="158" t="s">
        <v>128</v>
      </c>
      <c r="FK44" s="158" t="s">
        <v>128</v>
      </c>
      <c r="FL44" s="158" t="s">
        <v>128</v>
      </c>
      <c r="FM44" s="158" t="s">
        <v>128</v>
      </c>
      <c r="FN44" s="158" t="s">
        <v>128</v>
      </c>
      <c r="FO44" s="158" t="s">
        <v>128</v>
      </c>
      <c r="FP44" s="158" t="s">
        <v>128</v>
      </c>
      <c r="FQ44" s="158" t="s">
        <v>128</v>
      </c>
      <c r="FR44" s="158" t="s">
        <v>128</v>
      </c>
      <c r="FS44" s="158" t="s">
        <v>128</v>
      </c>
      <c r="FT44" s="158" t="s">
        <v>128</v>
      </c>
      <c r="FU44" s="158" t="s">
        <v>128</v>
      </c>
      <c r="FV44" s="158" t="s">
        <v>128</v>
      </c>
      <c r="FW44" s="158" t="s">
        <v>128</v>
      </c>
      <c r="FX44" s="158" t="s">
        <v>128</v>
      </c>
      <c r="FY44" s="158" t="s">
        <v>128</v>
      </c>
      <c r="FZ44" s="158" t="s">
        <v>128</v>
      </c>
      <c r="GA44" s="158" t="s">
        <v>128</v>
      </c>
      <c r="GB44" s="158" t="s">
        <v>128</v>
      </c>
      <c r="GC44" s="158" t="s">
        <v>128</v>
      </c>
      <c r="GD44" s="158" t="s">
        <v>128</v>
      </c>
      <c r="GE44" s="158" t="s">
        <v>128</v>
      </c>
      <c r="GF44" s="158" t="s">
        <v>128</v>
      </c>
      <c r="GG44" s="158" t="s">
        <v>128</v>
      </c>
      <c r="GH44" s="158" t="s">
        <v>128</v>
      </c>
      <c r="GI44" s="158" t="s">
        <v>128</v>
      </c>
      <c r="GJ44" s="158" t="s">
        <v>128</v>
      </c>
      <c r="GK44" s="158" t="s">
        <v>128</v>
      </c>
      <c r="GL44" s="158" t="s">
        <v>128</v>
      </c>
      <c r="GM44" s="158" t="s">
        <v>128</v>
      </c>
      <c r="GN44" s="158" t="s">
        <v>128</v>
      </c>
      <c r="GO44" s="158" t="s">
        <v>128</v>
      </c>
      <c r="GP44" s="158" t="s">
        <v>128</v>
      </c>
      <c r="GQ44" s="158" t="s">
        <v>128</v>
      </c>
      <c r="GR44" s="158" t="s">
        <v>128</v>
      </c>
      <c r="GS44" s="158" t="s">
        <v>128</v>
      </c>
      <c r="GT44" s="158" t="s">
        <v>128</v>
      </c>
      <c r="GU44" s="158" t="s">
        <v>128</v>
      </c>
      <c r="GV44" s="158" t="s">
        <v>128</v>
      </c>
      <c r="GW44" s="158" t="s">
        <v>128</v>
      </c>
      <c r="GX44" s="158" t="s">
        <v>128</v>
      </c>
      <c r="GY44" s="158" t="s">
        <v>128</v>
      </c>
      <c r="GZ44" s="158" t="s">
        <v>128</v>
      </c>
      <c r="HA44" s="158" t="s">
        <v>128</v>
      </c>
      <c r="HB44" s="158" t="s">
        <v>128</v>
      </c>
      <c r="HC44" s="158" t="s">
        <v>128</v>
      </c>
      <c r="HD44" s="158" t="s">
        <v>128</v>
      </c>
      <c r="HE44" s="158" t="s">
        <v>128</v>
      </c>
      <c r="HF44" s="158" t="s">
        <v>128</v>
      </c>
      <c r="HG44" s="158" t="s">
        <v>128</v>
      </c>
      <c r="HH44" s="158" t="s">
        <v>128</v>
      </c>
      <c r="HI44" s="158" t="s">
        <v>128</v>
      </c>
      <c r="HJ44" s="158" t="s">
        <v>128</v>
      </c>
      <c r="HK44" s="158" t="s">
        <v>128</v>
      </c>
      <c r="HL44" s="158" t="s">
        <v>128</v>
      </c>
      <c r="HM44" s="158" t="s">
        <v>128</v>
      </c>
      <c r="HN44" s="158" t="s">
        <v>128</v>
      </c>
      <c r="HO44" s="158" t="s">
        <v>128</v>
      </c>
      <c r="HP44" s="158" t="s">
        <v>128</v>
      </c>
      <c r="HQ44" s="158" t="s">
        <v>128</v>
      </c>
      <c r="HR44" s="158" t="s">
        <v>128</v>
      </c>
      <c r="HS44" s="158" t="s">
        <v>128</v>
      </c>
      <c r="HT44" s="158" t="s">
        <v>128</v>
      </c>
      <c r="HU44" s="158" t="s">
        <v>128</v>
      </c>
      <c r="HV44" s="158" t="s">
        <v>128</v>
      </c>
      <c r="HW44" s="158" t="s">
        <v>128</v>
      </c>
      <c r="HX44" s="158" t="s">
        <v>128</v>
      </c>
      <c r="HY44" s="158" t="s">
        <v>128</v>
      </c>
      <c r="HZ44" s="158" t="s">
        <v>128</v>
      </c>
      <c r="IA44" s="158" t="s">
        <v>128</v>
      </c>
      <c r="IB44" s="158" t="s">
        <v>128</v>
      </c>
      <c r="IC44" s="158" t="s">
        <v>128</v>
      </c>
      <c r="ID44" s="158" t="s">
        <v>128</v>
      </c>
      <c r="IE44" s="158" t="s">
        <v>128</v>
      </c>
      <c r="IF44" s="158" t="s">
        <v>128</v>
      </c>
      <c r="IG44" s="158" t="s">
        <v>128</v>
      </c>
      <c r="IH44" s="158" t="s">
        <v>128</v>
      </c>
      <c r="II44" s="158" t="s">
        <v>128</v>
      </c>
      <c r="IJ44" s="158" t="s">
        <v>128</v>
      </c>
      <c r="IK44" s="158" t="s">
        <v>128</v>
      </c>
      <c r="IL44" s="158" t="s">
        <v>128</v>
      </c>
      <c r="IM44" s="158" t="s">
        <v>128</v>
      </c>
      <c r="IN44" s="158" t="s">
        <v>128</v>
      </c>
      <c r="IO44" s="158" t="s">
        <v>128</v>
      </c>
      <c r="IP44" s="158" t="s">
        <v>128</v>
      </c>
      <c r="IQ44" s="158" t="s">
        <v>128</v>
      </c>
      <c r="IR44" s="158" t="s">
        <v>128</v>
      </c>
      <c r="IS44" s="158" t="s">
        <v>128</v>
      </c>
      <c r="IT44" s="158" t="s">
        <v>128</v>
      </c>
      <c r="IU44" s="158" t="s">
        <v>128</v>
      </c>
      <c r="IV44" s="158" t="s">
        <v>128</v>
      </c>
      <c r="IW44" s="158" t="s">
        <v>128</v>
      </c>
      <c r="IX44" s="158" t="s">
        <v>128</v>
      </c>
      <c r="IY44" s="158" t="s">
        <v>128</v>
      </c>
      <c r="IZ44" s="158" t="s">
        <v>128</v>
      </c>
      <c r="JA44" s="158" t="s">
        <v>128</v>
      </c>
      <c r="JB44" s="158" t="s">
        <v>128</v>
      </c>
      <c r="JC44" s="158" t="s">
        <v>128</v>
      </c>
      <c r="JD44" s="158" t="s">
        <v>128</v>
      </c>
      <c r="JE44" s="158" t="s">
        <v>128</v>
      </c>
      <c r="JF44" s="158" t="s">
        <v>128</v>
      </c>
      <c r="JG44" s="158" t="s">
        <v>128</v>
      </c>
      <c r="JH44" s="158" t="s">
        <v>128</v>
      </c>
      <c r="JI44" s="158" t="s">
        <v>128</v>
      </c>
      <c r="JJ44" s="158" t="s">
        <v>128</v>
      </c>
      <c r="JK44" s="158" t="s">
        <v>128</v>
      </c>
      <c r="JL44" s="158" t="s">
        <v>128</v>
      </c>
      <c r="JM44" s="158" t="s">
        <v>128</v>
      </c>
      <c r="JN44" s="158" t="s">
        <v>128</v>
      </c>
      <c r="JO44" s="158" t="s">
        <v>128</v>
      </c>
      <c r="JP44" s="158" t="s">
        <v>128</v>
      </c>
      <c r="JQ44" s="158" t="s">
        <v>128</v>
      </c>
      <c r="JR44" s="158" t="s">
        <v>128</v>
      </c>
      <c r="JS44" s="158" t="s">
        <v>128</v>
      </c>
      <c r="JT44" s="158" t="s">
        <v>128</v>
      </c>
      <c r="JU44" s="158" t="s">
        <v>128</v>
      </c>
      <c r="JV44" s="158" t="s">
        <v>128</v>
      </c>
      <c r="JW44" s="158" t="s">
        <v>128</v>
      </c>
      <c r="JX44" s="158" t="s">
        <v>128</v>
      </c>
      <c r="JY44" s="158" t="s">
        <v>128</v>
      </c>
      <c r="JZ44" s="158" t="s">
        <v>128</v>
      </c>
      <c r="KA44" s="158" t="s">
        <v>128</v>
      </c>
      <c r="KB44" s="158" t="s">
        <v>128</v>
      </c>
      <c r="KC44" s="158" t="s">
        <v>128</v>
      </c>
      <c r="KD44" s="158" t="s">
        <v>128</v>
      </c>
      <c r="KE44" s="158" t="s">
        <v>128</v>
      </c>
      <c r="KF44" s="158" t="s">
        <v>128</v>
      </c>
      <c r="KG44" s="158" t="s">
        <v>128</v>
      </c>
      <c r="KH44" s="158" t="s">
        <v>128</v>
      </c>
      <c r="KI44" s="158" t="s">
        <v>128</v>
      </c>
      <c r="KJ44" s="158" t="s">
        <v>128</v>
      </c>
      <c r="KK44" s="158" t="s">
        <v>128</v>
      </c>
      <c r="KL44" s="158" t="s">
        <v>128</v>
      </c>
      <c r="KM44" s="158" t="s">
        <v>128</v>
      </c>
      <c r="KN44" s="158" t="s">
        <v>128</v>
      </c>
      <c r="KO44" s="158" t="s">
        <v>128</v>
      </c>
      <c r="KP44" s="158" t="s">
        <v>128</v>
      </c>
      <c r="KQ44" s="158" t="s">
        <v>128</v>
      </c>
      <c r="KR44" s="158" t="s">
        <v>128</v>
      </c>
      <c r="KS44" s="158" t="s">
        <v>128</v>
      </c>
      <c r="KT44" s="158" t="s">
        <v>128</v>
      </c>
      <c r="KU44" s="158" t="s">
        <v>128</v>
      </c>
      <c r="KV44" s="158" t="s">
        <v>128</v>
      </c>
      <c r="KW44" s="158" t="s">
        <v>128</v>
      </c>
      <c r="KX44" s="158" t="s">
        <v>128</v>
      </c>
      <c r="KY44" s="158" t="s">
        <v>128</v>
      </c>
      <c r="KZ44" s="158" t="s">
        <v>128</v>
      </c>
      <c r="LA44" s="158" t="s">
        <v>128</v>
      </c>
      <c r="LB44" s="158" t="s">
        <v>128</v>
      </c>
      <c r="LC44" s="158" t="s">
        <v>128</v>
      </c>
      <c r="LD44" s="158" t="s">
        <v>128</v>
      </c>
      <c r="LE44" s="158" t="s">
        <v>128</v>
      </c>
      <c r="LF44" s="158" t="s">
        <v>128</v>
      </c>
      <c r="LG44" s="158" t="s">
        <v>128</v>
      </c>
      <c r="LH44" s="158" t="s">
        <v>128</v>
      </c>
      <c r="LI44" s="158" t="s">
        <v>128</v>
      </c>
      <c r="LJ44" s="158" t="s">
        <v>128</v>
      </c>
      <c r="LK44" s="158" t="s">
        <v>128</v>
      </c>
      <c r="LL44" s="158" t="s">
        <v>128</v>
      </c>
      <c r="LM44" s="158" t="s">
        <v>128</v>
      </c>
      <c r="LN44" s="158" t="s">
        <v>128</v>
      </c>
      <c r="LO44" s="158" t="s">
        <v>128</v>
      </c>
      <c r="LP44" s="158" t="s">
        <v>128</v>
      </c>
      <c r="LQ44" s="158" t="s">
        <v>128</v>
      </c>
      <c r="LR44" s="158" t="s">
        <v>128</v>
      </c>
      <c r="LS44" s="158" t="s">
        <v>128</v>
      </c>
      <c r="LT44" s="158" t="s">
        <v>128</v>
      </c>
      <c r="LU44" s="158" t="s">
        <v>128</v>
      </c>
      <c r="LV44" s="158" t="s">
        <v>128</v>
      </c>
      <c r="LW44" s="158" t="s">
        <v>128</v>
      </c>
      <c r="LX44" s="158" t="s">
        <v>128</v>
      </c>
      <c r="LY44" s="158" t="s">
        <v>128</v>
      </c>
      <c r="LZ44" s="158" t="s">
        <v>128</v>
      </c>
      <c r="MA44" s="158" t="s">
        <v>128</v>
      </c>
      <c r="MB44" s="158" t="s">
        <v>128</v>
      </c>
      <c r="MC44" s="158" t="s">
        <v>128</v>
      </c>
      <c r="MD44" s="158" t="s">
        <v>128</v>
      </c>
      <c r="ME44" s="158" t="s">
        <v>128</v>
      </c>
      <c r="MF44" s="158" t="s">
        <v>128</v>
      </c>
      <c r="MG44" s="158" t="s">
        <v>128</v>
      </c>
      <c r="MH44" s="158" t="s">
        <v>128</v>
      </c>
      <c r="MI44" s="158" t="s">
        <v>128</v>
      </c>
      <c r="MJ44" s="158" t="s">
        <v>128</v>
      </c>
      <c r="MK44" s="158" t="s">
        <v>128</v>
      </c>
      <c r="ML44" s="158" t="s">
        <v>128</v>
      </c>
      <c r="MM44" s="158" t="s">
        <v>128</v>
      </c>
      <c r="MN44" s="158" t="s">
        <v>128</v>
      </c>
      <c r="MO44" s="158" t="s">
        <v>128</v>
      </c>
      <c r="MP44" s="158" t="s">
        <v>128</v>
      </c>
      <c r="MQ44" s="158" t="s">
        <v>128</v>
      </c>
      <c r="MR44" s="158" t="s">
        <v>128</v>
      </c>
      <c r="MS44" s="158" t="s">
        <v>128</v>
      </c>
      <c r="MT44" s="158" t="s">
        <v>128</v>
      </c>
      <c r="MU44" s="158" t="s">
        <v>128</v>
      </c>
      <c r="MV44" s="158" t="s">
        <v>128</v>
      </c>
      <c r="MW44" s="158" t="s">
        <v>128</v>
      </c>
      <c r="MX44" s="158" t="s">
        <v>128</v>
      </c>
      <c r="MY44" s="158" t="s">
        <v>128</v>
      </c>
      <c r="MZ44" s="158" t="s">
        <v>128</v>
      </c>
      <c r="NA44" s="158" t="s">
        <v>128</v>
      </c>
      <c r="NB44" s="158" t="s">
        <v>128</v>
      </c>
      <c r="NC44" s="158" t="s">
        <v>128</v>
      </c>
      <c r="ND44" s="158" t="s">
        <v>128</v>
      </c>
      <c r="NE44" s="158" t="s">
        <v>128</v>
      </c>
      <c r="NF44" s="158" t="s">
        <v>128</v>
      </c>
      <c r="NG44" s="158" t="s">
        <v>128</v>
      </c>
      <c r="NH44" s="158" t="s">
        <v>128</v>
      </c>
      <c r="NI44" s="158" t="s">
        <v>128</v>
      </c>
      <c r="NJ44" s="158" t="s">
        <v>128</v>
      </c>
      <c r="NK44" s="158" t="s">
        <v>128</v>
      </c>
      <c r="NL44" s="158" t="s">
        <v>128</v>
      </c>
      <c r="NM44" s="158" t="s">
        <v>128</v>
      </c>
      <c r="NN44" s="158" t="s">
        <v>128</v>
      </c>
      <c r="NO44" s="158" t="s">
        <v>128</v>
      </c>
      <c r="NP44" s="158" t="s">
        <v>128</v>
      </c>
      <c r="NQ44" s="158" t="s">
        <v>128</v>
      </c>
      <c r="NR44" s="158" t="s">
        <v>128</v>
      </c>
      <c r="NS44" s="158" t="s">
        <v>128</v>
      </c>
      <c r="NT44" s="158" t="s">
        <v>128</v>
      </c>
      <c r="NU44" s="158" t="s">
        <v>128</v>
      </c>
      <c r="NV44" s="158" t="s">
        <v>128</v>
      </c>
      <c r="NW44" s="158" t="s">
        <v>128</v>
      </c>
      <c r="NX44" s="158" t="s">
        <v>128</v>
      </c>
      <c r="NY44" s="158" t="s">
        <v>128</v>
      </c>
      <c r="NZ44" s="158" t="s">
        <v>128</v>
      </c>
      <c r="OA44" s="158" t="s">
        <v>128</v>
      </c>
      <c r="OB44" s="158" t="s">
        <v>128</v>
      </c>
      <c r="OC44" s="158" t="s">
        <v>128</v>
      </c>
      <c r="OD44" s="158" t="s">
        <v>128</v>
      </c>
      <c r="OE44" s="170" t="s">
        <v>128</v>
      </c>
      <c r="OF44" s="181"/>
      <c r="OG44" s="175">
        <f t="shared" si="9"/>
        <v>2.8</v>
      </c>
      <c r="OH44" s="66" t="str">
        <f t="shared" si="10"/>
        <v>kg/GJ delivered</v>
      </c>
      <c r="OI44" s="126">
        <f t="shared" si="11"/>
        <v>0.31</v>
      </c>
      <c r="OJ44" s="66" t="str">
        <f t="shared" si="12"/>
        <v>kg/GJ delivered</v>
      </c>
      <c r="OK44" s="66" t="str">
        <f t="shared" si="13"/>
        <v/>
      </c>
      <c r="OL44" s="66" t="str">
        <f t="shared" si="14"/>
        <v/>
      </c>
      <c r="OM44" s="159">
        <f t="shared" si="15"/>
        <v>382</v>
      </c>
      <c r="ON44" s="66" t="str">
        <f t="shared" si="16"/>
        <v>kg/GJ delivered</v>
      </c>
      <c r="OO44" s="126">
        <f t="shared" si="17"/>
        <v>0.8</v>
      </c>
      <c r="OP44" s="66" t="str">
        <f t="shared" si="18"/>
        <v>kg/GJ delivered</v>
      </c>
      <c r="OQ44" s="118">
        <f t="shared" si="19"/>
        <v>2.7</v>
      </c>
      <c r="OR44" s="66" t="str">
        <f t="shared" si="20"/>
        <v>kg/GJ delivered</v>
      </c>
      <c r="OS44" s="66" t="str">
        <f t="shared" si="21"/>
        <v/>
      </c>
      <c r="OT44" s="66" t="str">
        <f t="shared" si="22"/>
        <v/>
      </c>
      <c r="OU44" s="66" t="str">
        <f t="shared" si="23"/>
        <v/>
      </c>
      <c r="OV44" s="66" t="str">
        <f t="shared" si="24"/>
        <v/>
      </c>
      <c r="OW44" s="66" t="str">
        <f t="shared" si="25"/>
        <v/>
      </c>
      <c r="OX44" s="66" t="str">
        <f t="shared" si="26"/>
        <v/>
      </c>
      <c r="OY44" s="66" t="str">
        <f t="shared" si="27"/>
        <v/>
      </c>
      <c r="OZ44" s="66" t="str">
        <f t="shared" si="28"/>
        <v/>
      </c>
      <c r="PA44" s="66" t="str">
        <f t="shared" si="29"/>
        <v/>
      </c>
      <c r="PB44" s="66" t="str">
        <f t="shared" si="30"/>
        <v/>
      </c>
      <c r="PC44" s="66" t="str">
        <f t="shared" si="31"/>
        <v/>
      </c>
      <c r="PD44" s="66" t="str">
        <f t="shared" si="32"/>
        <v/>
      </c>
      <c r="PE44" s="66" t="str">
        <f t="shared" si="33"/>
        <v/>
      </c>
      <c r="PF44" s="66" t="str">
        <f t="shared" si="34"/>
        <v/>
      </c>
      <c r="PG44" s="66" t="str">
        <f t="shared" si="35"/>
        <v/>
      </c>
      <c r="PH44" s="66" t="str">
        <f t="shared" si="36"/>
        <v/>
      </c>
      <c r="PI44" s="66" t="str">
        <f t="shared" si="37"/>
        <v/>
      </c>
      <c r="PJ44" s="66" t="str">
        <f t="shared" si="38"/>
        <v/>
      </c>
      <c r="PK44" s="66" t="str">
        <f t="shared" si="39"/>
        <v/>
      </c>
      <c r="PL44" s="66" t="str">
        <f t="shared" si="40"/>
        <v/>
      </c>
      <c r="PM44" s="66" t="str">
        <f t="shared" si="41"/>
        <v/>
      </c>
      <c r="PN44" s="66" t="str">
        <f t="shared" si="42"/>
        <v/>
      </c>
      <c r="PO44" s="66" t="str">
        <f t="shared" si="43"/>
        <v/>
      </c>
      <c r="PP44" s="66" t="str">
        <f t="shared" si="44"/>
        <v/>
      </c>
      <c r="PQ44" s="66" t="str">
        <f t="shared" si="45"/>
        <v/>
      </c>
      <c r="PR44" s="66" t="str">
        <f t="shared" si="46"/>
        <v/>
      </c>
      <c r="PS44" s="66" t="str">
        <f t="shared" si="47"/>
        <v/>
      </c>
      <c r="PT44" s="66" t="str">
        <f t="shared" si="48"/>
        <v/>
      </c>
      <c r="PU44" s="66" t="str">
        <f t="shared" si="49"/>
        <v/>
      </c>
      <c r="PV44" s="66" t="str">
        <f t="shared" si="50"/>
        <v/>
      </c>
      <c r="PW44" s="66" t="str">
        <f t="shared" si="51"/>
        <v/>
      </c>
      <c r="PX44" s="66" t="str">
        <f t="shared" si="52"/>
        <v/>
      </c>
      <c r="PY44" s="66" t="str">
        <f t="shared" si="53"/>
        <v/>
      </c>
      <c r="PZ44" s="66" t="str">
        <f t="shared" si="54"/>
        <v/>
      </c>
      <c r="QA44" s="66" t="str">
        <f t="shared" si="55"/>
        <v/>
      </c>
      <c r="QB44" s="66" t="str">
        <f t="shared" si="56"/>
        <v/>
      </c>
      <c r="QC44" s="66" t="str">
        <f t="shared" si="57"/>
        <v/>
      </c>
      <c r="QD44" s="66" t="str">
        <f t="shared" si="58"/>
        <v/>
      </c>
      <c r="QE44" s="66" t="str">
        <f t="shared" si="59"/>
        <v/>
      </c>
      <c r="QF44" s="66" t="str">
        <f t="shared" si="60"/>
        <v/>
      </c>
      <c r="QG44" s="66" t="str">
        <f t="shared" si="61"/>
        <v/>
      </c>
      <c r="QH44" s="66" t="str">
        <f t="shared" si="62"/>
        <v/>
      </c>
      <c r="QI44" s="66" t="str">
        <f t="shared" si="63"/>
        <v/>
      </c>
      <c r="QJ44" s="66" t="str">
        <f t="shared" si="64"/>
        <v/>
      </c>
      <c r="QK44" s="66" t="str">
        <f t="shared" si="65"/>
        <v/>
      </c>
      <c r="QL44" s="66" t="str">
        <f t="shared" si="66"/>
        <v/>
      </c>
      <c r="QM44" s="66" t="str">
        <f t="shared" si="67"/>
        <v/>
      </c>
      <c r="QN44" s="66" t="str">
        <f t="shared" si="68"/>
        <v/>
      </c>
      <c r="QO44" s="66" t="str">
        <f t="shared" si="69"/>
        <v/>
      </c>
      <c r="QP44" s="66" t="str">
        <f t="shared" si="70"/>
        <v/>
      </c>
      <c r="QQ44" s="66" t="str">
        <f t="shared" si="71"/>
        <v/>
      </c>
      <c r="QR44" s="66" t="str">
        <f t="shared" si="72"/>
        <v/>
      </c>
      <c r="QS44" s="66" t="str">
        <f t="shared" si="73"/>
        <v/>
      </c>
      <c r="QT44" s="66" t="str">
        <f t="shared" si="74"/>
        <v/>
      </c>
      <c r="QU44" s="66" t="str">
        <f t="shared" si="75"/>
        <v/>
      </c>
      <c r="QV44" s="66" t="str">
        <f t="shared" si="76"/>
        <v/>
      </c>
      <c r="QW44" s="66" t="str">
        <f t="shared" si="77"/>
        <v/>
      </c>
      <c r="QX44" s="66" t="str">
        <f t="shared" si="78"/>
        <v/>
      </c>
      <c r="QY44" s="66" t="str">
        <f t="shared" si="79"/>
        <v/>
      </c>
      <c r="QZ44" s="66" t="str">
        <f t="shared" si="80"/>
        <v/>
      </c>
      <c r="RA44" s="66" t="str">
        <f t="shared" si="81"/>
        <v/>
      </c>
      <c r="RB44" s="66" t="str">
        <f t="shared" si="82"/>
        <v/>
      </c>
      <c r="RC44" s="66" t="str">
        <f t="shared" si="83"/>
        <v/>
      </c>
      <c r="RD44" s="66" t="str">
        <f t="shared" si="84"/>
        <v/>
      </c>
      <c r="RE44" s="66" t="str">
        <f t="shared" si="85"/>
        <v/>
      </c>
      <c r="RF44" s="66" t="str">
        <f t="shared" si="86"/>
        <v/>
      </c>
      <c r="RG44" s="66" t="str">
        <f t="shared" si="87"/>
        <v/>
      </c>
      <c r="RH44" s="66" t="str">
        <f t="shared" si="88"/>
        <v/>
      </c>
      <c r="RI44" s="66" t="str">
        <f t="shared" si="89"/>
        <v/>
      </c>
      <c r="RJ44" s="66" t="str">
        <f t="shared" si="90"/>
        <v/>
      </c>
      <c r="RK44" s="66" t="str">
        <f t="shared" si="91"/>
        <v/>
      </c>
      <c r="RL44" s="66" t="str">
        <f t="shared" si="92"/>
        <v/>
      </c>
      <c r="RM44" s="66" t="str">
        <f t="shared" si="93"/>
        <v/>
      </c>
      <c r="RN44" s="66" t="str">
        <f t="shared" si="94"/>
        <v/>
      </c>
      <c r="RO44" s="66" t="str">
        <f t="shared" si="95"/>
        <v/>
      </c>
      <c r="RP44" s="66" t="str">
        <f t="shared" si="96"/>
        <v/>
      </c>
      <c r="RQ44" s="66" t="str">
        <f t="shared" si="97"/>
        <v/>
      </c>
      <c r="RR44" s="66" t="str">
        <f t="shared" si="98"/>
        <v/>
      </c>
      <c r="RS44" s="66" t="str">
        <f t="shared" si="99"/>
        <v/>
      </c>
      <c r="RT44" s="66" t="str">
        <f t="shared" si="100"/>
        <v/>
      </c>
      <c r="RU44" s="66" t="str">
        <f t="shared" si="101"/>
        <v/>
      </c>
      <c r="RV44" s="66" t="str">
        <f t="shared" si="102"/>
        <v/>
      </c>
      <c r="RW44" s="66" t="str">
        <f t="shared" si="103"/>
        <v/>
      </c>
      <c r="RX44" s="66" t="str">
        <f t="shared" si="104"/>
        <v/>
      </c>
      <c r="RY44" s="66" t="str">
        <f t="shared" si="105"/>
        <v/>
      </c>
      <c r="RZ44" s="66" t="str">
        <f t="shared" si="106"/>
        <v/>
      </c>
      <c r="SA44" s="66" t="str">
        <f t="shared" si="107"/>
        <v/>
      </c>
      <c r="SB44" s="66" t="str">
        <f t="shared" si="108"/>
        <v/>
      </c>
      <c r="SC44" s="66" t="str">
        <f t="shared" si="109"/>
        <v/>
      </c>
      <c r="SD44" s="66" t="str">
        <f t="shared" si="110"/>
        <v/>
      </c>
      <c r="SE44" s="66" t="str">
        <f t="shared" si="111"/>
        <v/>
      </c>
      <c r="SF44" s="66" t="str">
        <f t="shared" si="112"/>
        <v/>
      </c>
      <c r="SG44" s="66" t="str">
        <f t="shared" si="113"/>
        <v/>
      </c>
      <c r="SH44" s="66" t="str">
        <f t="shared" si="114"/>
        <v/>
      </c>
      <c r="SI44" s="66" t="str">
        <f t="shared" si="115"/>
        <v/>
      </c>
      <c r="SJ44" s="66" t="str">
        <f t="shared" si="116"/>
        <v/>
      </c>
      <c r="SK44" s="66" t="str">
        <f t="shared" si="117"/>
        <v/>
      </c>
      <c r="SL44" s="66" t="str">
        <f t="shared" si="118"/>
        <v/>
      </c>
      <c r="SM44" s="66" t="str">
        <f t="shared" si="119"/>
        <v/>
      </c>
      <c r="SN44" s="66" t="str">
        <f t="shared" si="120"/>
        <v/>
      </c>
      <c r="SO44" s="66" t="str">
        <f t="shared" si="121"/>
        <v/>
      </c>
      <c r="SP44" s="66" t="str">
        <f t="shared" si="122"/>
        <v/>
      </c>
      <c r="SQ44" s="66" t="str">
        <f t="shared" si="123"/>
        <v/>
      </c>
      <c r="SR44" s="66" t="str">
        <f t="shared" si="124"/>
        <v/>
      </c>
      <c r="SS44" s="66" t="str">
        <f t="shared" si="125"/>
        <v/>
      </c>
      <c r="ST44" s="66" t="str">
        <f t="shared" si="126"/>
        <v/>
      </c>
      <c r="SU44" s="66" t="str">
        <f t="shared" si="127"/>
        <v/>
      </c>
      <c r="SV44" s="66" t="str">
        <f t="shared" si="128"/>
        <v/>
      </c>
      <c r="SW44" s="66" t="str">
        <f t="shared" si="129"/>
        <v/>
      </c>
      <c r="SX44" s="66" t="str">
        <f t="shared" si="130"/>
        <v/>
      </c>
      <c r="SY44" s="66" t="str">
        <f t="shared" si="131"/>
        <v/>
      </c>
      <c r="SZ44" s="66" t="str">
        <f t="shared" si="132"/>
        <v/>
      </c>
      <c r="TA44" s="66" t="str">
        <f t="shared" si="133"/>
        <v/>
      </c>
      <c r="TB44" s="66" t="str">
        <f t="shared" si="134"/>
        <v/>
      </c>
      <c r="TC44" s="66" t="str">
        <f t="shared" si="135"/>
        <v/>
      </c>
      <c r="TD44" s="66" t="str">
        <f t="shared" si="136"/>
        <v/>
      </c>
      <c r="TE44" s="66" t="str">
        <f t="shared" si="137"/>
        <v/>
      </c>
      <c r="TF44" s="66" t="str">
        <f t="shared" si="138"/>
        <v/>
      </c>
      <c r="TG44" s="66" t="str">
        <f t="shared" si="139"/>
        <v/>
      </c>
      <c r="TH44" s="66" t="str">
        <f t="shared" si="140"/>
        <v/>
      </c>
      <c r="TI44" s="66" t="str">
        <f t="shared" si="141"/>
        <v/>
      </c>
      <c r="TJ44" s="66" t="str">
        <f t="shared" si="142"/>
        <v/>
      </c>
      <c r="TK44" s="66" t="str">
        <f t="shared" si="143"/>
        <v/>
      </c>
      <c r="TL44" s="66" t="str">
        <f t="shared" si="144"/>
        <v/>
      </c>
      <c r="TM44" s="66" t="str">
        <f t="shared" si="145"/>
        <v/>
      </c>
      <c r="TN44" s="66" t="str">
        <f t="shared" si="146"/>
        <v/>
      </c>
      <c r="TO44" s="66" t="str">
        <f t="shared" si="147"/>
        <v/>
      </c>
      <c r="TP44" s="66" t="str">
        <f t="shared" si="148"/>
        <v/>
      </c>
      <c r="TQ44" s="66" t="str">
        <f t="shared" si="149"/>
        <v/>
      </c>
      <c r="TR44" s="66" t="str">
        <f t="shared" si="150"/>
        <v/>
      </c>
      <c r="TS44" s="66" t="str">
        <f t="shared" si="151"/>
        <v/>
      </c>
      <c r="TT44" s="66" t="str">
        <f t="shared" si="152"/>
        <v/>
      </c>
      <c r="TU44" s="66" t="str">
        <f t="shared" si="153"/>
        <v/>
      </c>
      <c r="TV44" s="66" t="str">
        <f t="shared" si="154"/>
        <v/>
      </c>
      <c r="TW44" s="66" t="str">
        <f t="shared" si="155"/>
        <v/>
      </c>
      <c r="TX44" s="66" t="str">
        <f t="shared" si="156"/>
        <v/>
      </c>
      <c r="TY44" s="66" t="str">
        <f t="shared" si="157"/>
        <v/>
      </c>
      <c r="TZ44" s="66" t="str">
        <f t="shared" si="158"/>
        <v/>
      </c>
      <c r="UA44" s="66" t="str">
        <f t="shared" si="159"/>
        <v/>
      </c>
      <c r="UB44" s="66" t="str">
        <f t="shared" si="160"/>
        <v/>
      </c>
      <c r="UC44" s="66" t="str">
        <f t="shared" si="161"/>
        <v/>
      </c>
      <c r="UD44" s="66" t="str">
        <f t="shared" si="162"/>
        <v/>
      </c>
      <c r="UE44" s="66" t="str">
        <f t="shared" si="163"/>
        <v/>
      </c>
      <c r="UF44" s="66" t="str">
        <f t="shared" si="164"/>
        <v/>
      </c>
      <c r="UG44" s="66" t="str">
        <f t="shared" si="165"/>
        <v/>
      </c>
      <c r="UH44" s="66" t="str">
        <f t="shared" si="166"/>
        <v/>
      </c>
      <c r="UI44" s="66" t="str">
        <f t="shared" si="167"/>
        <v/>
      </c>
      <c r="UJ44" s="66" t="str">
        <f t="shared" si="168"/>
        <v/>
      </c>
      <c r="UK44" s="66" t="str">
        <f t="shared" si="169"/>
        <v/>
      </c>
      <c r="UL44" s="66" t="str">
        <f t="shared" si="170"/>
        <v/>
      </c>
      <c r="UM44" s="66" t="str">
        <f t="shared" si="171"/>
        <v/>
      </c>
      <c r="UN44" s="66" t="str">
        <f t="shared" si="172"/>
        <v/>
      </c>
      <c r="UO44" s="66" t="str">
        <f t="shared" si="173"/>
        <v/>
      </c>
      <c r="UP44" s="66" t="str">
        <f t="shared" si="174"/>
        <v/>
      </c>
      <c r="UQ44" s="66" t="str">
        <f t="shared" si="175"/>
        <v/>
      </c>
      <c r="UR44" s="66" t="str">
        <f t="shared" si="176"/>
        <v/>
      </c>
      <c r="US44" s="66" t="str">
        <f t="shared" si="177"/>
        <v/>
      </c>
      <c r="UT44" s="66" t="str">
        <f t="shared" si="178"/>
        <v/>
      </c>
      <c r="UU44" s="66" t="str">
        <f t="shared" si="179"/>
        <v/>
      </c>
      <c r="UV44" s="66" t="str">
        <f t="shared" si="180"/>
        <v/>
      </c>
      <c r="UW44" s="66" t="str">
        <f t="shared" si="181"/>
        <v/>
      </c>
      <c r="UX44" s="66" t="str">
        <f t="shared" si="182"/>
        <v/>
      </c>
      <c r="UY44" s="66" t="str">
        <f t="shared" si="183"/>
        <v/>
      </c>
      <c r="UZ44" s="66" t="str">
        <f t="shared" si="184"/>
        <v/>
      </c>
      <c r="VA44" s="66" t="str">
        <f t="shared" si="185"/>
        <v/>
      </c>
      <c r="VB44" s="66" t="str">
        <f t="shared" si="186"/>
        <v/>
      </c>
      <c r="VC44" s="66" t="str">
        <f t="shared" si="187"/>
        <v/>
      </c>
      <c r="VD44" s="66" t="str">
        <f t="shared" si="188"/>
        <v/>
      </c>
      <c r="VE44" s="66" t="str">
        <f t="shared" si="189"/>
        <v/>
      </c>
      <c r="VF44" s="66" t="str">
        <f t="shared" si="190"/>
        <v/>
      </c>
      <c r="VG44" s="66" t="str">
        <f t="shared" si="191"/>
        <v/>
      </c>
      <c r="VH44" s="66" t="str">
        <f t="shared" si="192"/>
        <v/>
      </c>
      <c r="VI44" s="66" t="str">
        <f t="shared" si="193"/>
        <v/>
      </c>
      <c r="VJ44" s="66" t="str">
        <f t="shared" si="194"/>
        <v/>
      </c>
      <c r="VK44" s="66" t="str">
        <f t="shared" si="195"/>
        <v/>
      </c>
      <c r="VL44" s="66" t="str">
        <f t="shared" si="196"/>
        <v/>
      </c>
      <c r="VM44" s="66" t="str">
        <f t="shared" si="197"/>
        <v/>
      </c>
      <c r="VN44" s="66" t="str">
        <f t="shared" si="198"/>
        <v/>
      </c>
      <c r="VO44" s="66" t="str">
        <f t="shared" si="199"/>
        <v/>
      </c>
      <c r="VP44" s="66" t="str">
        <f t="shared" si="200"/>
        <v/>
      </c>
      <c r="VQ44" s="66" t="str">
        <f t="shared" si="201"/>
        <v/>
      </c>
      <c r="VR44" s="66" t="str">
        <f t="shared" si="202"/>
        <v/>
      </c>
      <c r="VS44" s="66" t="str">
        <f t="shared" si="203"/>
        <v/>
      </c>
      <c r="VT44" s="66" t="str">
        <f t="shared" si="204"/>
        <v/>
      </c>
      <c r="VU44" s="66" t="str">
        <f t="shared" si="205"/>
        <v/>
      </c>
      <c r="VV44" s="66" t="str">
        <f t="shared" si="206"/>
        <v/>
      </c>
      <c r="VW44" s="66" t="str">
        <f t="shared" si="207"/>
        <v/>
      </c>
      <c r="VX44" s="66" t="str">
        <f t="shared" si="208"/>
        <v/>
      </c>
      <c r="VY44" s="66" t="str">
        <f t="shared" si="209"/>
        <v/>
      </c>
      <c r="VZ44" s="66" t="str">
        <f t="shared" si="210"/>
        <v/>
      </c>
      <c r="WA44" s="66" t="str">
        <f t="shared" si="211"/>
        <v/>
      </c>
      <c r="WB44" s="66" t="str">
        <f t="shared" si="212"/>
        <v/>
      </c>
      <c r="WC44" s="66" t="str">
        <f t="shared" si="213"/>
        <v/>
      </c>
      <c r="WD44" s="66" t="str">
        <f t="shared" si="214"/>
        <v/>
      </c>
      <c r="WE44" s="66" t="str">
        <f t="shared" si="215"/>
        <v/>
      </c>
      <c r="WF44" s="66" t="str">
        <f t="shared" si="216"/>
        <v/>
      </c>
      <c r="WG44" s="66" t="str">
        <f t="shared" si="217"/>
        <v/>
      </c>
      <c r="WH44" s="66" t="str">
        <f t="shared" si="218"/>
        <v/>
      </c>
      <c r="WI44" s="66" t="str">
        <f t="shared" si="219"/>
        <v/>
      </c>
      <c r="WJ44" s="66" t="str">
        <f t="shared" si="220"/>
        <v/>
      </c>
      <c r="WK44" s="66" t="str">
        <f t="shared" si="221"/>
        <v/>
      </c>
      <c r="WL44" s="66" t="str">
        <f t="shared" si="222"/>
        <v/>
      </c>
      <c r="WM44" s="66" t="str">
        <f t="shared" si="223"/>
        <v/>
      </c>
      <c r="WN44" s="66" t="str">
        <f t="shared" si="224"/>
        <v/>
      </c>
      <c r="WO44" s="66" t="str">
        <f t="shared" si="225"/>
        <v/>
      </c>
      <c r="WP44" s="66" t="str">
        <f t="shared" si="226"/>
        <v/>
      </c>
      <c r="WQ44" s="66" t="str">
        <f t="shared" si="227"/>
        <v/>
      </c>
      <c r="WR44" s="66" t="str">
        <f t="shared" si="228"/>
        <v/>
      </c>
      <c r="WS44" s="66" t="str">
        <f t="shared" si="229"/>
        <v/>
      </c>
      <c r="WT44" s="66" t="str">
        <f t="shared" si="230"/>
        <v/>
      </c>
      <c r="WU44" s="66" t="str">
        <f t="shared" si="231"/>
        <v/>
      </c>
      <c r="WV44" s="66" t="str">
        <f t="shared" si="232"/>
        <v/>
      </c>
      <c r="WW44" s="66" t="str">
        <f t="shared" si="233"/>
        <v/>
      </c>
      <c r="WX44" s="66" t="str">
        <f t="shared" si="234"/>
        <v/>
      </c>
      <c r="WY44" s="66" t="str">
        <f t="shared" si="235"/>
        <v/>
      </c>
      <c r="WZ44" s="66" t="str">
        <f t="shared" si="236"/>
        <v/>
      </c>
      <c r="XA44" s="66" t="str">
        <f t="shared" si="237"/>
        <v/>
      </c>
      <c r="XB44" s="66" t="str">
        <f t="shared" si="238"/>
        <v/>
      </c>
      <c r="XC44" s="66" t="str">
        <f t="shared" si="239"/>
        <v/>
      </c>
      <c r="XD44" s="66" t="str">
        <f t="shared" si="240"/>
        <v/>
      </c>
      <c r="XE44" s="66" t="str">
        <f t="shared" si="241"/>
        <v/>
      </c>
      <c r="XF44" s="66" t="str">
        <f t="shared" si="242"/>
        <v/>
      </c>
      <c r="XG44" s="66" t="str">
        <f t="shared" si="243"/>
        <v/>
      </c>
      <c r="XH44" s="66" t="str">
        <f t="shared" si="244"/>
        <v/>
      </c>
      <c r="XI44" s="66" t="str">
        <f t="shared" si="245"/>
        <v/>
      </c>
      <c r="XJ44" s="66" t="str">
        <f t="shared" si="246"/>
        <v/>
      </c>
      <c r="XK44" s="66" t="str">
        <f t="shared" si="247"/>
        <v/>
      </c>
      <c r="XL44" s="66" t="str">
        <f t="shared" si="248"/>
        <v/>
      </c>
      <c r="XM44" s="66" t="str">
        <f t="shared" si="249"/>
        <v/>
      </c>
      <c r="XN44" s="66" t="str">
        <f t="shared" si="250"/>
        <v/>
      </c>
      <c r="XO44" s="66" t="str">
        <f t="shared" si="251"/>
        <v/>
      </c>
      <c r="XP44" s="66" t="str">
        <f t="shared" si="252"/>
        <v/>
      </c>
      <c r="XQ44" s="66" t="str">
        <f t="shared" si="253"/>
        <v/>
      </c>
      <c r="XR44" s="66" t="str">
        <f t="shared" si="254"/>
        <v/>
      </c>
      <c r="XS44" s="66" t="str">
        <f t="shared" si="255"/>
        <v/>
      </c>
      <c r="XT44" s="66" t="str">
        <f t="shared" si="256"/>
        <v/>
      </c>
      <c r="XU44" s="66" t="str">
        <f t="shared" si="257"/>
        <v/>
      </c>
      <c r="XV44" s="66" t="str">
        <f t="shared" si="258"/>
        <v/>
      </c>
      <c r="XW44" s="66" t="str">
        <f t="shared" si="259"/>
        <v/>
      </c>
      <c r="XX44" s="66" t="str">
        <f t="shared" si="260"/>
        <v/>
      </c>
      <c r="XY44" s="66" t="str">
        <f t="shared" si="261"/>
        <v/>
      </c>
      <c r="XZ44" s="66" t="str">
        <f t="shared" si="262"/>
        <v/>
      </c>
      <c r="YA44" s="66" t="str">
        <f t="shared" si="263"/>
        <v/>
      </c>
      <c r="YB44" s="66" t="str">
        <f t="shared" si="264"/>
        <v/>
      </c>
      <c r="YC44" s="66" t="str">
        <f t="shared" si="265"/>
        <v/>
      </c>
      <c r="YD44" s="66" t="str">
        <f t="shared" si="266"/>
        <v/>
      </c>
      <c r="YE44" s="66" t="str">
        <f t="shared" si="267"/>
        <v/>
      </c>
      <c r="YF44" s="66" t="str">
        <f t="shared" si="268"/>
        <v/>
      </c>
      <c r="YG44" s="66" t="str">
        <f t="shared" si="269"/>
        <v/>
      </c>
      <c r="YH44" s="66" t="str">
        <f t="shared" si="270"/>
        <v/>
      </c>
      <c r="YI44" s="66" t="str">
        <f t="shared" si="271"/>
        <v/>
      </c>
      <c r="YJ44" s="66" t="str">
        <f t="shared" si="272"/>
        <v/>
      </c>
      <c r="YK44" s="66" t="str">
        <f t="shared" si="273"/>
        <v/>
      </c>
      <c r="YL44" s="66" t="str">
        <f t="shared" si="274"/>
        <v/>
      </c>
      <c r="YM44" s="66" t="str">
        <f t="shared" si="275"/>
        <v/>
      </c>
      <c r="YN44" s="66" t="str">
        <f t="shared" si="276"/>
        <v/>
      </c>
      <c r="YO44" s="66" t="str">
        <f t="shared" si="277"/>
        <v/>
      </c>
      <c r="YP44" s="66" t="str">
        <f t="shared" si="278"/>
        <v/>
      </c>
      <c r="YQ44" s="66" t="str">
        <f t="shared" si="279"/>
        <v/>
      </c>
      <c r="YR44" s="66" t="str">
        <f t="shared" si="280"/>
        <v/>
      </c>
      <c r="YS44" s="66" t="str">
        <f t="shared" si="281"/>
        <v/>
      </c>
      <c r="YT44" s="66" t="str">
        <f t="shared" si="282"/>
        <v/>
      </c>
      <c r="YU44" s="66" t="str">
        <f t="shared" si="283"/>
        <v/>
      </c>
      <c r="YV44" s="66" t="str">
        <f t="shared" si="284"/>
        <v/>
      </c>
      <c r="YW44" s="66" t="str">
        <f t="shared" si="285"/>
        <v/>
      </c>
      <c r="YX44" s="66" t="str">
        <f t="shared" si="286"/>
        <v/>
      </c>
      <c r="YY44" s="66" t="str">
        <f t="shared" si="287"/>
        <v/>
      </c>
      <c r="YZ44" s="66" t="str">
        <f t="shared" si="288"/>
        <v/>
      </c>
      <c r="ZA44" s="66" t="str">
        <f t="shared" si="289"/>
        <v/>
      </c>
      <c r="ZB44" s="66" t="str">
        <f t="shared" si="290"/>
        <v/>
      </c>
      <c r="ZC44" s="66" t="str">
        <f t="shared" si="291"/>
        <v/>
      </c>
      <c r="ZD44" s="66" t="str">
        <f t="shared" si="292"/>
        <v/>
      </c>
      <c r="ZE44" s="66" t="str">
        <f t="shared" si="293"/>
        <v/>
      </c>
      <c r="ZF44" s="66" t="str">
        <f t="shared" si="294"/>
        <v/>
      </c>
      <c r="ZG44" s="66" t="str">
        <f t="shared" si="295"/>
        <v/>
      </c>
      <c r="ZH44" s="66" t="str">
        <f t="shared" si="296"/>
        <v/>
      </c>
      <c r="ZI44" s="66" t="str">
        <f t="shared" si="297"/>
        <v/>
      </c>
      <c r="ZJ44" s="66" t="str">
        <f t="shared" si="298"/>
        <v/>
      </c>
      <c r="ZK44" s="66" t="str">
        <f t="shared" si="299"/>
        <v/>
      </c>
      <c r="ZL44" s="66" t="str">
        <f t="shared" si="300"/>
        <v/>
      </c>
      <c r="ZM44" s="66" t="str">
        <f t="shared" si="301"/>
        <v/>
      </c>
      <c r="ZN44" s="66" t="str">
        <f t="shared" si="302"/>
        <v/>
      </c>
      <c r="ZO44" s="66" t="str">
        <f t="shared" si="303"/>
        <v/>
      </c>
      <c r="ZP44" s="66" t="str">
        <f t="shared" si="304"/>
        <v/>
      </c>
      <c r="ZQ44" s="66" t="str">
        <f t="shared" si="305"/>
        <v/>
      </c>
      <c r="ZR44" s="66" t="str">
        <f t="shared" si="306"/>
        <v/>
      </c>
      <c r="ZS44" s="66" t="str">
        <f t="shared" si="307"/>
        <v/>
      </c>
      <c r="ZT44" s="66" t="str">
        <f t="shared" si="308"/>
        <v/>
      </c>
      <c r="ZU44" s="66" t="str">
        <f t="shared" si="309"/>
        <v/>
      </c>
      <c r="ZV44" s="66" t="str">
        <f t="shared" si="310"/>
        <v/>
      </c>
      <c r="ZW44" s="66" t="str">
        <f t="shared" si="311"/>
        <v/>
      </c>
      <c r="ZX44" s="66" t="str">
        <f t="shared" si="312"/>
        <v/>
      </c>
      <c r="ZY44" s="66" t="str">
        <f t="shared" si="313"/>
        <v/>
      </c>
      <c r="ZZ44" s="66" t="str">
        <f t="shared" si="314"/>
        <v/>
      </c>
      <c r="AAA44" s="66" t="str">
        <f t="shared" si="315"/>
        <v/>
      </c>
      <c r="AAB44" s="66" t="str">
        <f t="shared" si="316"/>
        <v/>
      </c>
      <c r="AAC44" s="66" t="str">
        <f t="shared" si="317"/>
        <v/>
      </c>
      <c r="AAD44" s="66" t="str">
        <f t="shared" si="318"/>
        <v/>
      </c>
      <c r="AAE44" s="66" t="str">
        <f t="shared" si="319"/>
        <v/>
      </c>
      <c r="AAF44" s="66" t="str">
        <f t="shared" si="320"/>
        <v/>
      </c>
      <c r="AAG44" s="66" t="str">
        <f t="shared" si="321"/>
        <v/>
      </c>
      <c r="AAH44" s="66" t="str">
        <f t="shared" si="322"/>
        <v/>
      </c>
      <c r="AAI44" s="66" t="str">
        <f t="shared" si="323"/>
        <v/>
      </c>
      <c r="AAJ44" s="66" t="str">
        <f t="shared" si="324"/>
        <v/>
      </c>
      <c r="AAK44" s="66" t="str">
        <f t="shared" si="325"/>
        <v/>
      </c>
      <c r="AAL44" s="66" t="str">
        <f t="shared" si="326"/>
        <v/>
      </c>
      <c r="AAM44" s="66" t="str">
        <f t="shared" si="327"/>
        <v/>
      </c>
      <c r="AAN44" s="66" t="str">
        <f t="shared" si="328"/>
        <v/>
      </c>
      <c r="AAO44" s="66" t="str">
        <f t="shared" si="329"/>
        <v/>
      </c>
      <c r="AAP44" s="66" t="str">
        <f t="shared" si="330"/>
        <v/>
      </c>
      <c r="AAQ44" s="66" t="str">
        <f t="shared" si="331"/>
        <v/>
      </c>
      <c r="AAR44" s="66" t="str">
        <f t="shared" si="332"/>
        <v/>
      </c>
      <c r="AAS44" s="66" t="str">
        <f t="shared" si="333"/>
        <v/>
      </c>
      <c r="AAT44" s="66" t="str">
        <f t="shared" si="334"/>
        <v/>
      </c>
      <c r="AAU44" s="66" t="str">
        <f t="shared" si="335"/>
        <v/>
      </c>
      <c r="AAV44" s="66" t="str">
        <f t="shared" si="336"/>
        <v/>
      </c>
      <c r="AAW44" s="66" t="str">
        <f t="shared" si="337"/>
        <v/>
      </c>
      <c r="AAX44" s="66" t="str">
        <f t="shared" si="338"/>
        <v/>
      </c>
      <c r="AAY44" s="66" t="str">
        <f t="shared" si="339"/>
        <v/>
      </c>
      <c r="AAZ44" s="66" t="str">
        <f t="shared" si="340"/>
        <v/>
      </c>
      <c r="ABA44" s="66" t="str">
        <f t="shared" si="341"/>
        <v/>
      </c>
      <c r="ABB44" s="66" t="str">
        <f t="shared" si="342"/>
        <v/>
      </c>
      <c r="ABC44" s="66" t="str">
        <f t="shared" si="343"/>
        <v/>
      </c>
      <c r="ABD44" s="66" t="str">
        <f t="shared" si="344"/>
        <v/>
      </c>
      <c r="ABE44" s="66" t="str">
        <f t="shared" si="345"/>
        <v/>
      </c>
      <c r="ABF44" s="66" t="str">
        <f t="shared" si="346"/>
        <v/>
      </c>
      <c r="ABG44" s="66" t="str">
        <f t="shared" si="347"/>
        <v/>
      </c>
      <c r="ABH44" s="66" t="str">
        <f t="shared" si="348"/>
        <v/>
      </c>
      <c r="ABI44" s="66" t="str">
        <f t="shared" si="349"/>
        <v/>
      </c>
      <c r="ABJ44" s="66" t="str">
        <f t="shared" si="350"/>
        <v/>
      </c>
      <c r="ABK44" s="66" t="str">
        <f t="shared" si="351"/>
        <v/>
      </c>
      <c r="ABL44" s="66" t="str">
        <f t="shared" si="352"/>
        <v/>
      </c>
      <c r="ABM44" s="66" t="str">
        <f t="shared" si="353"/>
        <v/>
      </c>
      <c r="ABN44" s="66" t="str">
        <f t="shared" si="354"/>
        <v/>
      </c>
      <c r="ABO44" s="66" t="str">
        <f t="shared" si="355"/>
        <v/>
      </c>
      <c r="ABP44" s="66" t="str">
        <f t="shared" si="356"/>
        <v/>
      </c>
      <c r="ABQ44" s="66" t="str">
        <f t="shared" si="357"/>
        <v/>
      </c>
      <c r="ABR44" s="66" t="str">
        <f t="shared" si="358"/>
        <v/>
      </c>
      <c r="ABS44" s="66" t="str">
        <f t="shared" si="359"/>
        <v/>
      </c>
      <c r="ABT44" s="66" t="str">
        <f t="shared" si="360"/>
        <v/>
      </c>
      <c r="ABU44" s="66" t="str">
        <f t="shared" si="361"/>
        <v/>
      </c>
      <c r="ABV44" s="66" t="str">
        <f t="shared" si="362"/>
        <v/>
      </c>
      <c r="ABW44" s="66" t="str">
        <f t="shared" si="363"/>
        <v/>
      </c>
      <c r="ABX44" s="66" t="str">
        <f t="shared" si="364"/>
        <v/>
      </c>
      <c r="ABY44" s="66" t="str">
        <f t="shared" si="365"/>
        <v/>
      </c>
      <c r="ABZ44" s="66" t="str">
        <f t="shared" si="366"/>
        <v/>
      </c>
      <c r="ACA44" s="66" t="str">
        <f t="shared" si="367"/>
        <v/>
      </c>
      <c r="ACB44" s="66" t="str">
        <f t="shared" si="368"/>
        <v/>
      </c>
      <c r="ACC44" s="66" t="str">
        <f t="shared" si="369"/>
        <v/>
      </c>
      <c r="ACD44" s="66" t="str">
        <f t="shared" si="370"/>
        <v/>
      </c>
      <c r="ACE44" s="66" t="str">
        <f t="shared" si="371"/>
        <v/>
      </c>
      <c r="ACF44" s="66" t="str">
        <f t="shared" si="372"/>
        <v/>
      </c>
      <c r="ACG44" s="66" t="str">
        <f t="shared" si="373"/>
        <v/>
      </c>
      <c r="ACH44" s="66" t="str">
        <f t="shared" si="374"/>
        <v/>
      </c>
      <c r="ACI44" s="66" t="str">
        <f t="shared" si="375"/>
        <v/>
      </c>
      <c r="ACJ44" s="66" t="str">
        <f t="shared" si="376"/>
        <v/>
      </c>
      <c r="ACK44" s="66" t="str">
        <f t="shared" si="377"/>
        <v/>
      </c>
      <c r="ACL44" s="66" t="str">
        <f t="shared" si="378"/>
        <v/>
      </c>
      <c r="ACM44" s="66" t="str">
        <f t="shared" ref="ACM44:ACN44" si="423">IF(AND(ACS$3="Unit", ACL44=""), "", IF(AND(ACS$3="Unit", ACL44="-"),"", IF(ACS$3="Unit", "kg/GJ delivered", IF(AND(NY44&lt;&gt;"", NY44&lt;&gt;"-", NX44="-"),"", IF($H44="","", IF(NX44="nd", "",IF(NX44="&lt;n.a.&gt;", "", IF(NY44="#/MJ", "", IF(NY44="kg/GJ delivered",NX44,IF(NY44="g/MJ delivered",NX44,IF(NY44="kg/MJ delivered",NX44*1000,IF(NY44="mg/MJ delivered",NX44/1000,IF(NY44="g/kg",((NX44)*(1/$I44)*(1/$H44)),IF(NY44="mg/kg",((NX44/1000)*(1/$I44)*(1/$H44)),IF(NY44="mg/MJ delivered",NX44/1000,IF(NY44="-","","Error"))))))))))))))))</f>
        <v/>
      </c>
      <c r="ACN44" s="66" t="str">
        <f t="shared" si="423"/>
        <v/>
      </c>
      <c r="ACO44" s="66" t="str">
        <f t="shared" si="380"/>
        <v/>
      </c>
      <c r="ACP44" s="66" t="str">
        <f t="shared" si="381"/>
        <v/>
      </c>
      <c r="ACQ44" s="66" t="str">
        <f t="shared" si="382"/>
        <v/>
      </c>
      <c r="ACR44" s="66" t="str">
        <f t="shared" si="383"/>
        <v/>
      </c>
      <c r="ACS44" s="66" t="str">
        <f t="shared" si="384"/>
        <v/>
      </c>
      <c r="ACT44" s="66" t="str">
        <f t="shared" si="385"/>
        <v/>
      </c>
    </row>
    <row r="45" spans="2:774" ht="15.75" customHeight="1" x14ac:dyDescent="0.25">
      <c r="B45" s="66">
        <v>104</v>
      </c>
      <c r="C45" s="66" t="s">
        <v>347</v>
      </c>
      <c r="D45" s="66" t="s">
        <v>380</v>
      </c>
      <c r="E45" s="156" t="s">
        <v>1788</v>
      </c>
      <c r="F45" s="66" t="s">
        <v>1866</v>
      </c>
      <c r="G45" s="66" t="s">
        <v>1567</v>
      </c>
      <c r="H45" s="126">
        <v>0.52700000000000002</v>
      </c>
      <c r="I45" s="130">
        <f>'Heating Values'!$D$10</f>
        <v>16.468</v>
      </c>
      <c r="J45" s="66" t="str">
        <f t="shared" si="0"/>
        <v>Pellet, Wood, Modern, GLO</v>
      </c>
      <c r="K45" s="66" t="s">
        <v>1254</v>
      </c>
      <c r="L45" s="66" t="s">
        <v>1253</v>
      </c>
      <c r="M45" s="66" t="s">
        <v>1254</v>
      </c>
      <c r="N45" s="66" t="s">
        <v>1253</v>
      </c>
      <c r="O45" s="66" t="s">
        <v>2109</v>
      </c>
      <c r="P45" s="66" t="str">
        <f t="shared" si="8"/>
        <v>GLO</v>
      </c>
      <c r="Q45" s="66" t="s">
        <v>306</v>
      </c>
      <c r="R45" s="163">
        <v>0.9</v>
      </c>
      <c r="S45" s="158" t="s">
        <v>66</v>
      </c>
      <c r="T45" s="163">
        <v>0.09</v>
      </c>
      <c r="U45" s="158" t="s">
        <v>66</v>
      </c>
      <c r="V45" s="158" t="s">
        <v>128</v>
      </c>
      <c r="W45" s="158" t="s">
        <v>128</v>
      </c>
      <c r="X45" s="164">
        <v>337</v>
      </c>
      <c r="Y45" s="158" t="s">
        <v>66</v>
      </c>
      <c r="Z45" s="163">
        <v>0.1</v>
      </c>
      <c r="AA45" s="158" t="s">
        <v>66</v>
      </c>
      <c r="AB45" s="163">
        <v>0.2</v>
      </c>
      <c r="AC45" s="158" t="s">
        <v>66</v>
      </c>
      <c r="AD45" s="166">
        <v>300000000000000</v>
      </c>
      <c r="AE45" s="158" t="s">
        <v>387</v>
      </c>
      <c r="AF45" s="158" t="s">
        <v>128</v>
      </c>
      <c r="AG45" s="158" t="s">
        <v>128</v>
      </c>
      <c r="AH45" s="158" t="s">
        <v>128</v>
      </c>
      <c r="AI45" s="158" t="s">
        <v>128</v>
      </c>
      <c r="AJ45" s="158" t="s">
        <v>128</v>
      </c>
      <c r="AK45" s="158" t="s">
        <v>128</v>
      </c>
      <c r="AL45" s="158" t="s">
        <v>128</v>
      </c>
      <c r="AM45" s="158" t="s">
        <v>128</v>
      </c>
      <c r="AN45" s="158" t="s">
        <v>128</v>
      </c>
      <c r="AO45" s="158" t="s">
        <v>128</v>
      </c>
      <c r="AP45" s="158" t="s">
        <v>128</v>
      </c>
      <c r="AQ45" s="158" t="s">
        <v>128</v>
      </c>
      <c r="AR45" s="158" t="s">
        <v>128</v>
      </c>
      <c r="AS45" s="158" t="s">
        <v>128</v>
      </c>
      <c r="AT45" s="158" t="s">
        <v>128</v>
      </c>
      <c r="AU45" s="158" t="s">
        <v>128</v>
      </c>
      <c r="AV45" s="158" t="s">
        <v>128</v>
      </c>
      <c r="AW45" s="158" t="s">
        <v>128</v>
      </c>
      <c r="AX45" s="158" t="s">
        <v>128</v>
      </c>
      <c r="AY45" s="158" t="s">
        <v>128</v>
      </c>
      <c r="AZ45" s="158" t="s">
        <v>128</v>
      </c>
      <c r="BA45" s="158" t="s">
        <v>128</v>
      </c>
      <c r="BB45" s="158" t="s">
        <v>128</v>
      </c>
      <c r="BC45" s="158" t="s">
        <v>128</v>
      </c>
      <c r="BD45" s="158" t="s">
        <v>128</v>
      </c>
      <c r="BE45" s="158" t="s">
        <v>128</v>
      </c>
      <c r="BF45" s="158" t="s">
        <v>128</v>
      </c>
      <c r="BG45" s="158" t="s">
        <v>128</v>
      </c>
      <c r="BH45" s="158" t="s">
        <v>128</v>
      </c>
      <c r="BI45" s="158" t="s">
        <v>128</v>
      </c>
      <c r="BJ45" s="158" t="s">
        <v>128</v>
      </c>
      <c r="BK45" s="158" t="s">
        <v>128</v>
      </c>
      <c r="BL45" s="158" t="s">
        <v>128</v>
      </c>
      <c r="BM45" s="158" t="s">
        <v>128</v>
      </c>
      <c r="BN45" s="158" t="s">
        <v>128</v>
      </c>
      <c r="BO45" s="158" t="s">
        <v>128</v>
      </c>
      <c r="BP45" s="158" t="s">
        <v>128</v>
      </c>
      <c r="BQ45" s="158" t="s">
        <v>128</v>
      </c>
      <c r="BR45" s="158" t="s">
        <v>128</v>
      </c>
      <c r="BS45" s="158" t="s">
        <v>128</v>
      </c>
      <c r="BT45" s="158" t="s">
        <v>128</v>
      </c>
      <c r="BU45" s="158" t="s">
        <v>128</v>
      </c>
      <c r="BV45" s="158" t="s">
        <v>128</v>
      </c>
      <c r="BW45" s="158" t="s">
        <v>128</v>
      </c>
      <c r="BX45" s="158" t="s">
        <v>128</v>
      </c>
      <c r="BY45" s="158" t="s">
        <v>128</v>
      </c>
      <c r="BZ45" s="158" t="s">
        <v>128</v>
      </c>
      <c r="CA45" s="158" t="s">
        <v>128</v>
      </c>
      <c r="CB45" s="158" t="s">
        <v>128</v>
      </c>
      <c r="CC45" s="158" t="s">
        <v>128</v>
      </c>
      <c r="CD45" s="158" t="s">
        <v>128</v>
      </c>
      <c r="CE45" s="158" t="s">
        <v>128</v>
      </c>
      <c r="CF45" s="158" t="s">
        <v>128</v>
      </c>
      <c r="CG45" s="158" t="s">
        <v>128</v>
      </c>
      <c r="CH45" s="158" t="s">
        <v>128</v>
      </c>
      <c r="CI45" s="158" t="s">
        <v>128</v>
      </c>
      <c r="CJ45" s="158" t="s">
        <v>128</v>
      </c>
      <c r="CK45" s="158" t="s">
        <v>128</v>
      </c>
      <c r="CL45" s="158" t="s">
        <v>128</v>
      </c>
      <c r="CM45" s="158" t="s">
        <v>128</v>
      </c>
      <c r="CN45" s="158" t="s">
        <v>128</v>
      </c>
      <c r="CO45" s="158" t="s">
        <v>128</v>
      </c>
      <c r="CP45" s="158" t="s">
        <v>128</v>
      </c>
      <c r="CQ45" s="158" t="s">
        <v>128</v>
      </c>
      <c r="CR45" s="158" t="s">
        <v>128</v>
      </c>
      <c r="CS45" s="158" t="s">
        <v>128</v>
      </c>
      <c r="CT45" s="158" t="s">
        <v>128</v>
      </c>
      <c r="CU45" s="158" t="s">
        <v>128</v>
      </c>
      <c r="CV45" s="158" t="s">
        <v>128</v>
      </c>
      <c r="CW45" s="158" t="s">
        <v>128</v>
      </c>
      <c r="CX45" s="158" t="s">
        <v>128</v>
      </c>
      <c r="CY45" s="158" t="s">
        <v>128</v>
      </c>
      <c r="CZ45" s="158" t="s">
        <v>128</v>
      </c>
      <c r="DA45" s="158" t="s">
        <v>128</v>
      </c>
      <c r="DB45" s="158" t="s">
        <v>128</v>
      </c>
      <c r="DC45" s="158" t="s">
        <v>128</v>
      </c>
      <c r="DD45" s="158" t="s">
        <v>128</v>
      </c>
      <c r="DE45" s="158" t="s">
        <v>128</v>
      </c>
      <c r="DF45" s="158" t="s">
        <v>128</v>
      </c>
      <c r="DG45" s="158" t="s">
        <v>128</v>
      </c>
      <c r="DH45" s="158" t="s">
        <v>128</v>
      </c>
      <c r="DI45" s="158" t="s">
        <v>128</v>
      </c>
      <c r="DJ45" s="158" t="s">
        <v>128</v>
      </c>
      <c r="DK45" s="158" t="s">
        <v>128</v>
      </c>
      <c r="DL45" s="158" t="s">
        <v>128</v>
      </c>
      <c r="DM45" s="158" t="s">
        <v>128</v>
      </c>
      <c r="DN45" s="158" t="s">
        <v>128</v>
      </c>
      <c r="DO45" s="158" t="s">
        <v>128</v>
      </c>
      <c r="DP45" s="158" t="s">
        <v>128</v>
      </c>
      <c r="DQ45" s="158" t="s">
        <v>128</v>
      </c>
      <c r="DR45" s="158" t="s">
        <v>128</v>
      </c>
      <c r="DS45" s="158" t="s">
        <v>128</v>
      </c>
      <c r="DT45" s="158" t="s">
        <v>128</v>
      </c>
      <c r="DU45" s="158" t="s">
        <v>128</v>
      </c>
      <c r="DV45" s="158" t="s">
        <v>128</v>
      </c>
      <c r="DW45" s="158" t="s">
        <v>128</v>
      </c>
      <c r="DX45" s="158" t="s">
        <v>128</v>
      </c>
      <c r="DY45" s="158" t="s">
        <v>128</v>
      </c>
      <c r="DZ45" s="158" t="s">
        <v>128</v>
      </c>
      <c r="EA45" s="158" t="s">
        <v>128</v>
      </c>
      <c r="EB45" s="158" t="s">
        <v>128</v>
      </c>
      <c r="EC45" s="158" t="s">
        <v>128</v>
      </c>
      <c r="ED45" s="158" t="s">
        <v>128</v>
      </c>
      <c r="EE45" s="158" t="s">
        <v>128</v>
      </c>
      <c r="EF45" s="158" t="s">
        <v>128</v>
      </c>
      <c r="EG45" s="158" t="s">
        <v>128</v>
      </c>
      <c r="EH45" s="158" t="s">
        <v>128</v>
      </c>
      <c r="EI45" s="158" t="s">
        <v>128</v>
      </c>
      <c r="EJ45" s="158" t="s">
        <v>128</v>
      </c>
      <c r="EK45" s="158" t="s">
        <v>128</v>
      </c>
      <c r="EL45" s="158" t="s">
        <v>128</v>
      </c>
      <c r="EM45" s="158" t="s">
        <v>128</v>
      </c>
      <c r="EN45" s="158" t="s">
        <v>128</v>
      </c>
      <c r="EO45" s="158" t="s">
        <v>128</v>
      </c>
      <c r="EP45" s="158" t="s">
        <v>128</v>
      </c>
      <c r="EQ45" s="158" t="s">
        <v>128</v>
      </c>
      <c r="ER45" s="158" t="s">
        <v>128</v>
      </c>
      <c r="ES45" s="158" t="s">
        <v>128</v>
      </c>
      <c r="ET45" s="158" t="s">
        <v>128</v>
      </c>
      <c r="EU45" s="158" t="s">
        <v>128</v>
      </c>
      <c r="EV45" s="158" t="s">
        <v>128</v>
      </c>
      <c r="EW45" s="158" t="s">
        <v>128</v>
      </c>
      <c r="EX45" s="158" t="s">
        <v>128</v>
      </c>
      <c r="EY45" s="158" t="s">
        <v>128</v>
      </c>
      <c r="EZ45" s="158" t="s">
        <v>128</v>
      </c>
      <c r="FA45" s="158" t="s">
        <v>128</v>
      </c>
      <c r="FB45" s="158" t="s">
        <v>128</v>
      </c>
      <c r="FC45" s="158" t="s">
        <v>128</v>
      </c>
      <c r="FD45" s="158" t="s">
        <v>128</v>
      </c>
      <c r="FE45" s="158" t="s">
        <v>128</v>
      </c>
      <c r="FF45" s="158" t="s">
        <v>128</v>
      </c>
      <c r="FG45" s="158" t="s">
        <v>128</v>
      </c>
      <c r="FH45" s="158" t="s">
        <v>128</v>
      </c>
      <c r="FI45" s="158" t="s">
        <v>128</v>
      </c>
      <c r="FJ45" s="158" t="s">
        <v>128</v>
      </c>
      <c r="FK45" s="158" t="s">
        <v>128</v>
      </c>
      <c r="FL45" s="158" t="s">
        <v>128</v>
      </c>
      <c r="FM45" s="158" t="s">
        <v>128</v>
      </c>
      <c r="FN45" s="158" t="s">
        <v>128</v>
      </c>
      <c r="FO45" s="158" t="s">
        <v>128</v>
      </c>
      <c r="FP45" s="158" t="s">
        <v>128</v>
      </c>
      <c r="FQ45" s="158" t="s">
        <v>128</v>
      </c>
      <c r="FR45" s="158" t="s">
        <v>128</v>
      </c>
      <c r="FS45" s="158" t="s">
        <v>128</v>
      </c>
      <c r="FT45" s="158" t="s">
        <v>128</v>
      </c>
      <c r="FU45" s="158" t="s">
        <v>128</v>
      </c>
      <c r="FV45" s="158" t="s">
        <v>128</v>
      </c>
      <c r="FW45" s="158" t="s">
        <v>128</v>
      </c>
      <c r="FX45" s="158" t="s">
        <v>128</v>
      </c>
      <c r="FY45" s="158" t="s">
        <v>128</v>
      </c>
      <c r="FZ45" s="158" t="s">
        <v>128</v>
      </c>
      <c r="GA45" s="158" t="s">
        <v>128</v>
      </c>
      <c r="GB45" s="158" t="s">
        <v>128</v>
      </c>
      <c r="GC45" s="158" t="s">
        <v>128</v>
      </c>
      <c r="GD45" s="158" t="s">
        <v>128</v>
      </c>
      <c r="GE45" s="158" t="s">
        <v>128</v>
      </c>
      <c r="GF45" s="158" t="s">
        <v>128</v>
      </c>
      <c r="GG45" s="158" t="s">
        <v>128</v>
      </c>
      <c r="GH45" s="158" t="s">
        <v>128</v>
      </c>
      <c r="GI45" s="158" t="s">
        <v>128</v>
      </c>
      <c r="GJ45" s="158" t="s">
        <v>128</v>
      </c>
      <c r="GK45" s="158" t="s">
        <v>128</v>
      </c>
      <c r="GL45" s="158" t="s">
        <v>128</v>
      </c>
      <c r="GM45" s="158" t="s">
        <v>128</v>
      </c>
      <c r="GN45" s="158" t="s">
        <v>128</v>
      </c>
      <c r="GO45" s="158" t="s">
        <v>128</v>
      </c>
      <c r="GP45" s="158" t="s">
        <v>128</v>
      </c>
      <c r="GQ45" s="158" t="s">
        <v>128</v>
      </c>
      <c r="GR45" s="158" t="s">
        <v>128</v>
      </c>
      <c r="GS45" s="158" t="s">
        <v>128</v>
      </c>
      <c r="GT45" s="158" t="s">
        <v>128</v>
      </c>
      <c r="GU45" s="158" t="s">
        <v>128</v>
      </c>
      <c r="GV45" s="158" t="s">
        <v>128</v>
      </c>
      <c r="GW45" s="158" t="s">
        <v>128</v>
      </c>
      <c r="GX45" s="158" t="s">
        <v>128</v>
      </c>
      <c r="GY45" s="158" t="s">
        <v>128</v>
      </c>
      <c r="GZ45" s="158" t="s">
        <v>128</v>
      </c>
      <c r="HA45" s="158" t="s">
        <v>128</v>
      </c>
      <c r="HB45" s="158" t="s">
        <v>128</v>
      </c>
      <c r="HC45" s="158" t="s">
        <v>128</v>
      </c>
      <c r="HD45" s="158" t="s">
        <v>128</v>
      </c>
      <c r="HE45" s="158" t="s">
        <v>128</v>
      </c>
      <c r="HF45" s="158" t="s">
        <v>128</v>
      </c>
      <c r="HG45" s="158" t="s">
        <v>128</v>
      </c>
      <c r="HH45" s="158" t="s">
        <v>128</v>
      </c>
      <c r="HI45" s="158" t="s">
        <v>128</v>
      </c>
      <c r="HJ45" s="158" t="s">
        <v>128</v>
      </c>
      <c r="HK45" s="158" t="s">
        <v>128</v>
      </c>
      <c r="HL45" s="158" t="s">
        <v>128</v>
      </c>
      <c r="HM45" s="158" t="s">
        <v>128</v>
      </c>
      <c r="HN45" s="158" t="s">
        <v>128</v>
      </c>
      <c r="HO45" s="158" t="s">
        <v>128</v>
      </c>
      <c r="HP45" s="158" t="s">
        <v>128</v>
      </c>
      <c r="HQ45" s="158" t="s">
        <v>128</v>
      </c>
      <c r="HR45" s="158" t="s">
        <v>128</v>
      </c>
      <c r="HS45" s="158" t="s">
        <v>128</v>
      </c>
      <c r="HT45" s="158" t="s">
        <v>128</v>
      </c>
      <c r="HU45" s="158" t="s">
        <v>128</v>
      </c>
      <c r="HV45" s="158" t="s">
        <v>128</v>
      </c>
      <c r="HW45" s="158" t="s">
        <v>128</v>
      </c>
      <c r="HX45" s="158" t="s">
        <v>128</v>
      </c>
      <c r="HY45" s="158" t="s">
        <v>128</v>
      </c>
      <c r="HZ45" s="158" t="s">
        <v>128</v>
      </c>
      <c r="IA45" s="158" t="s">
        <v>128</v>
      </c>
      <c r="IB45" s="158" t="s">
        <v>128</v>
      </c>
      <c r="IC45" s="158" t="s">
        <v>128</v>
      </c>
      <c r="ID45" s="158" t="s">
        <v>128</v>
      </c>
      <c r="IE45" s="158" t="s">
        <v>128</v>
      </c>
      <c r="IF45" s="158" t="s">
        <v>128</v>
      </c>
      <c r="IG45" s="158" t="s">
        <v>128</v>
      </c>
      <c r="IH45" s="158" t="s">
        <v>128</v>
      </c>
      <c r="II45" s="158" t="s">
        <v>128</v>
      </c>
      <c r="IJ45" s="158" t="s">
        <v>128</v>
      </c>
      <c r="IK45" s="158" t="s">
        <v>128</v>
      </c>
      <c r="IL45" s="158" t="s">
        <v>128</v>
      </c>
      <c r="IM45" s="158" t="s">
        <v>128</v>
      </c>
      <c r="IN45" s="158" t="s">
        <v>128</v>
      </c>
      <c r="IO45" s="158" t="s">
        <v>128</v>
      </c>
      <c r="IP45" s="158" t="s">
        <v>128</v>
      </c>
      <c r="IQ45" s="158" t="s">
        <v>128</v>
      </c>
      <c r="IR45" s="158" t="s">
        <v>128</v>
      </c>
      <c r="IS45" s="158" t="s">
        <v>128</v>
      </c>
      <c r="IT45" s="158" t="s">
        <v>128</v>
      </c>
      <c r="IU45" s="158" t="s">
        <v>128</v>
      </c>
      <c r="IV45" s="158" t="s">
        <v>128</v>
      </c>
      <c r="IW45" s="158" t="s">
        <v>128</v>
      </c>
      <c r="IX45" s="158" t="s">
        <v>128</v>
      </c>
      <c r="IY45" s="158" t="s">
        <v>128</v>
      </c>
      <c r="IZ45" s="158" t="s">
        <v>128</v>
      </c>
      <c r="JA45" s="158" t="s">
        <v>128</v>
      </c>
      <c r="JB45" s="158" t="s">
        <v>128</v>
      </c>
      <c r="JC45" s="158" t="s">
        <v>128</v>
      </c>
      <c r="JD45" s="158" t="s">
        <v>128</v>
      </c>
      <c r="JE45" s="158" t="s">
        <v>128</v>
      </c>
      <c r="JF45" s="158" t="s">
        <v>128</v>
      </c>
      <c r="JG45" s="158" t="s">
        <v>128</v>
      </c>
      <c r="JH45" s="158" t="s">
        <v>128</v>
      </c>
      <c r="JI45" s="158" t="s">
        <v>128</v>
      </c>
      <c r="JJ45" s="158" t="s">
        <v>128</v>
      </c>
      <c r="JK45" s="158" t="s">
        <v>128</v>
      </c>
      <c r="JL45" s="158" t="s">
        <v>128</v>
      </c>
      <c r="JM45" s="158" t="s">
        <v>128</v>
      </c>
      <c r="JN45" s="158" t="s">
        <v>128</v>
      </c>
      <c r="JO45" s="158" t="s">
        <v>128</v>
      </c>
      <c r="JP45" s="158" t="s">
        <v>128</v>
      </c>
      <c r="JQ45" s="158" t="s">
        <v>128</v>
      </c>
      <c r="JR45" s="158" t="s">
        <v>128</v>
      </c>
      <c r="JS45" s="158" t="s">
        <v>128</v>
      </c>
      <c r="JT45" s="158" t="s">
        <v>128</v>
      </c>
      <c r="JU45" s="158" t="s">
        <v>128</v>
      </c>
      <c r="JV45" s="158" t="s">
        <v>128</v>
      </c>
      <c r="JW45" s="158" t="s">
        <v>128</v>
      </c>
      <c r="JX45" s="158" t="s">
        <v>128</v>
      </c>
      <c r="JY45" s="158" t="s">
        <v>128</v>
      </c>
      <c r="JZ45" s="158" t="s">
        <v>128</v>
      </c>
      <c r="KA45" s="158" t="s">
        <v>128</v>
      </c>
      <c r="KB45" s="158" t="s">
        <v>128</v>
      </c>
      <c r="KC45" s="158" t="s">
        <v>128</v>
      </c>
      <c r="KD45" s="158" t="s">
        <v>128</v>
      </c>
      <c r="KE45" s="158" t="s">
        <v>128</v>
      </c>
      <c r="KF45" s="158" t="s">
        <v>128</v>
      </c>
      <c r="KG45" s="158" t="s">
        <v>128</v>
      </c>
      <c r="KH45" s="158" t="s">
        <v>128</v>
      </c>
      <c r="KI45" s="158" t="s">
        <v>128</v>
      </c>
      <c r="KJ45" s="158" t="s">
        <v>128</v>
      </c>
      <c r="KK45" s="158" t="s">
        <v>128</v>
      </c>
      <c r="KL45" s="158" t="s">
        <v>128</v>
      </c>
      <c r="KM45" s="158" t="s">
        <v>128</v>
      </c>
      <c r="KN45" s="158" t="s">
        <v>128</v>
      </c>
      <c r="KO45" s="158" t="s">
        <v>128</v>
      </c>
      <c r="KP45" s="158" t="s">
        <v>128</v>
      </c>
      <c r="KQ45" s="158" t="s">
        <v>128</v>
      </c>
      <c r="KR45" s="158" t="s">
        <v>128</v>
      </c>
      <c r="KS45" s="158" t="s">
        <v>128</v>
      </c>
      <c r="KT45" s="158" t="s">
        <v>128</v>
      </c>
      <c r="KU45" s="158" t="s">
        <v>128</v>
      </c>
      <c r="KV45" s="158" t="s">
        <v>128</v>
      </c>
      <c r="KW45" s="158" t="s">
        <v>128</v>
      </c>
      <c r="KX45" s="158" t="s">
        <v>128</v>
      </c>
      <c r="KY45" s="158" t="s">
        <v>128</v>
      </c>
      <c r="KZ45" s="158" t="s">
        <v>128</v>
      </c>
      <c r="LA45" s="158" t="s">
        <v>128</v>
      </c>
      <c r="LB45" s="158" t="s">
        <v>128</v>
      </c>
      <c r="LC45" s="158" t="s">
        <v>128</v>
      </c>
      <c r="LD45" s="158" t="s">
        <v>128</v>
      </c>
      <c r="LE45" s="158" t="s">
        <v>128</v>
      </c>
      <c r="LF45" s="158" t="s">
        <v>128</v>
      </c>
      <c r="LG45" s="158" t="s">
        <v>128</v>
      </c>
      <c r="LH45" s="158" t="s">
        <v>128</v>
      </c>
      <c r="LI45" s="158" t="s">
        <v>128</v>
      </c>
      <c r="LJ45" s="158" t="s">
        <v>128</v>
      </c>
      <c r="LK45" s="158" t="s">
        <v>128</v>
      </c>
      <c r="LL45" s="158" t="s">
        <v>128</v>
      </c>
      <c r="LM45" s="158" t="s">
        <v>128</v>
      </c>
      <c r="LN45" s="158" t="s">
        <v>128</v>
      </c>
      <c r="LO45" s="158" t="s">
        <v>128</v>
      </c>
      <c r="LP45" s="158" t="s">
        <v>128</v>
      </c>
      <c r="LQ45" s="158" t="s">
        <v>128</v>
      </c>
      <c r="LR45" s="158" t="s">
        <v>128</v>
      </c>
      <c r="LS45" s="158" t="s">
        <v>128</v>
      </c>
      <c r="LT45" s="158" t="s">
        <v>128</v>
      </c>
      <c r="LU45" s="158" t="s">
        <v>128</v>
      </c>
      <c r="LV45" s="158" t="s">
        <v>128</v>
      </c>
      <c r="LW45" s="158" t="s">
        <v>128</v>
      </c>
      <c r="LX45" s="158" t="s">
        <v>128</v>
      </c>
      <c r="LY45" s="158" t="s">
        <v>128</v>
      </c>
      <c r="LZ45" s="158" t="s">
        <v>128</v>
      </c>
      <c r="MA45" s="158" t="s">
        <v>128</v>
      </c>
      <c r="MB45" s="158" t="s">
        <v>128</v>
      </c>
      <c r="MC45" s="158" t="s">
        <v>128</v>
      </c>
      <c r="MD45" s="158" t="s">
        <v>128</v>
      </c>
      <c r="ME45" s="158" t="s">
        <v>128</v>
      </c>
      <c r="MF45" s="158" t="s">
        <v>128</v>
      </c>
      <c r="MG45" s="158" t="s">
        <v>128</v>
      </c>
      <c r="MH45" s="158" t="s">
        <v>128</v>
      </c>
      <c r="MI45" s="158" t="s">
        <v>128</v>
      </c>
      <c r="MJ45" s="158" t="s">
        <v>128</v>
      </c>
      <c r="MK45" s="158" t="s">
        <v>128</v>
      </c>
      <c r="ML45" s="158" t="s">
        <v>128</v>
      </c>
      <c r="MM45" s="158" t="s">
        <v>128</v>
      </c>
      <c r="MN45" s="158" t="s">
        <v>128</v>
      </c>
      <c r="MO45" s="158" t="s">
        <v>128</v>
      </c>
      <c r="MP45" s="158" t="s">
        <v>128</v>
      </c>
      <c r="MQ45" s="158" t="s">
        <v>128</v>
      </c>
      <c r="MR45" s="158" t="s">
        <v>128</v>
      </c>
      <c r="MS45" s="158" t="s">
        <v>128</v>
      </c>
      <c r="MT45" s="158" t="s">
        <v>128</v>
      </c>
      <c r="MU45" s="158" t="s">
        <v>128</v>
      </c>
      <c r="MV45" s="158" t="s">
        <v>128</v>
      </c>
      <c r="MW45" s="158" t="s">
        <v>128</v>
      </c>
      <c r="MX45" s="158" t="s">
        <v>128</v>
      </c>
      <c r="MY45" s="158" t="s">
        <v>128</v>
      </c>
      <c r="MZ45" s="158" t="s">
        <v>128</v>
      </c>
      <c r="NA45" s="158" t="s">
        <v>128</v>
      </c>
      <c r="NB45" s="158" t="s">
        <v>128</v>
      </c>
      <c r="NC45" s="158" t="s">
        <v>128</v>
      </c>
      <c r="ND45" s="158" t="s">
        <v>128</v>
      </c>
      <c r="NE45" s="158" t="s">
        <v>128</v>
      </c>
      <c r="NF45" s="158" t="s">
        <v>128</v>
      </c>
      <c r="NG45" s="158" t="s">
        <v>128</v>
      </c>
      <c r="NH45" s="158" t="s">
        <v>128</v>
      </c>
      <c r="NI45" s="158" t="s">
        <v>128</v>
      </c>
      <c r="NJ45" s="158" t="s">
        <v>128</v>
      </c>
      <c r="NK45" s="158" t="s">
        <v>128</v>
      </c>
      <c r="NL45" s="158" t="s">
        <v>128</v>
      </c>
      <c r="NM45" s="158" t="s">
        <v>128</v>
      </c>
      <c r="NN45" s="158" t="s">
        <v>128</v>
      </c>
      <c r="NO45" s="158" t="s">
        <v>128</v>
      </c>
      <c r="NP45" s="158" t="s">
        <v>128</v>
      </c>
      <c r="NQ45" s="158" t="s">
        <v>128</v>
      </c>
      <c r="NR45" s="158" t="s">
        <v>128</v>
      </c>
      <c r="NS45" s="158" t="s">
        <v>128</v>
      </c>
      <c r="NT45" s="158" t="s">
        <v>128</v>
      </c>
      <c r="NU45" s="158" t="s">
        <v>128</v>
      </c>
      <c r="NV45" s="158" t="s">
        <v>128</v>
      </c>
      <c r="NW45" s="158" t="s">
        <v>128</v>
      </c>
      <c r="NX45" s="158" t="s">
        <v>128</v>
      </c>
      <c r="NY45" s="158" t="s">
        <v>128</v>
      </c>
      <c r="NZ45" s="158" t="s">
        <v>128</v>
      </c>
      <c r="OA45" s="158" t="s">
        <v>128</v>
      </c>
      <c r="OB45" s="158" t="s">
        <v>128</v>
      </c>
      <c r="OC45" s="158" t="s">
        <v>128</v>
      </c>
      <c r="OD45" s="158" t="s">
        <v>128</v>
      </c>
      <c r="OE45" s="170" t="s">
        <v>128</v>
      </c>
      <c r="OF45" s="181"/>
      <c r="OG45" s="176">
        <f t="shared" si="9"/>
        <v>0.9</v>
      </c>
      <c r="OH45" s="66" t="str">
        <f t="shared" si="10"/>
        <v>kg/GJ delivered</v>
      </c>
      <c r="OI45" s="126">
        <f t="shared" si="11"/>
        <v>0.09</v>
      </c>
      <c r="OJ45" s="66" t="str">
        <f t="shared" si="12"/>
        <v>kg/GJ delivered</v>
      </c>
      <c r="OK45" s="66" t="str">
        <f t="shared" si="13"/>
        <v/>
      </c>
      <c r="OL45" s="66" t="str">
        <f t="shared" si="14"/>
        <v/>
      </c>
      <c r="OM45" s="159">
        <f t="shared" si="15"/>
        <v>337</v>
      </c>
      <c r="ON45" s="66" t="str">
        <f t="shared" si="16"/>
        <v>kg/GJ delivered</v>
      </c>
      <c r="OO45" s="126">
        <f t="shared" si="17"/>
        <v>0.1</v>
      </c>
      <c r="OP45" s="66" t="str">
        <f t="shared" si="18"/>
        <v>kg/GJ delivered</v>
      </c>
      <c r="OQ45" s="126">
        <f t="shared" si="19"/>
        <v>0.2</v>
      </c>
      <c r="OR45" s="66" t="str">
        <f t="shared" si="20"/>
        <v>kg/GJ delivered</v>
      </c>
      <c r="OS45" s="66" t="str">
        <f t="shared" si="21"/>
        <v/>
      </c>
      <c r="OT45" s="66" t="str">
        <f t="shared" si="22"/>
        <v/>
      </c>
      <c r="OU45" s="66" t="str">
        <f t="shared" si="23"/>
        <v/>
      </c>
      <c r="OV45" s="66" t="str">
        <f t="shared" si="24"/>
        <v/>
      </c>
      <c r="OW45" s="66" t="str">
        <f t="shared" si="25"/>
        <v/>
      </c>
      <c r="OX45" s="66" t="str">
        <f t="shared" si="26"/>
        <v/>
      </c>
      <c r="OY45" s="66" t="str">
        <f t="shared" si="27"/>
        <v/>
      </c>
      <c r="OZ45" s="66" t="str">
        <f t="shared" si="28"/>
        <v/>
      </c>
      <c r="PA45" s="66" t="str">
        <f t="shared" si="29"/>
        <v/>
      </c>
      <c r="PB45" s="66" t="str">
        <f t="shared" si="30"/>
        <v/>
      </c>
      <c r="PC45" s="66" t="str">
        <f t="shared" si="31"/>
        <v/>
      </c>
      <c r="PD45" s="66" t="str">
        <f t="shared" si="32"/>
        <v/>
      </c>
      <c r="PE45" s="66" t="str">
        <f t="shared" si="33"/>
        <v/>
      </c>
      <c r="PF45" s="66" t="str">
        <f t="shared" si="34"/>
        <v/>
      </c>
      <c r="PG45" s="66" t="str">
        <f t="shared" si="35"/>
        <v/>
      </c>
      <c r="PH45" s="66" t="str">
        <f t="shared" si="36"/>
        <v/>
      </c>
      <c r="PI45" s="66" t="str">
        <f t="shared" si="37"/>
        <v/>
      </c>
      <c r="PJ45" s="66" t="str">
        <f t="shared" si="38"/>
        <v/>
      </c>
      <c r="PK45" s="66" t="str">
        <f t="shared" si="39"/>
        <v/>
      </c>
      <c r="PL45" s="66" t="str">
        <f t="shared" si="40"/>
        <v/>
      </c>
      <c r="PM45" s="66" t="str">
        <f t="shared" si="41"/>
        <v/>
      </c>
      <c r="PN45" s="66" t="str">
        <f t="shared" si="42"/>
        <v/>
      </c>
      <c r="PO45" s="66" t="str">
        <f t="shared" si="43"/>
        <v/>
      </c>
      <c r="PP45" s="66" t="str">
        <f t="shared" si="44"/>
        <v/>
      </c>
      <c r="PQ45" s="66" t="str">
        <f t="shared" si="45"/>
        <v/>
      </c>
      <c r="PR45" s="66" t="str">
        <f t="shared" si="46"/>
        <v/>
      </c>
      <c r="PS45" s="66" t="str">
        <f t="shared" si="47"/>
        <v/>
      </c>
      <c r="PT45" s="66" t="str">
        <f t="shared" si="48"/>
        <v/>
      </c>
      <c r="PU45" s="66" t="str">
        <f t="shared" si="49"/>
        <v/>
      </c>
      <c r="PV45" s="66" t="str">
        <f t="shared" si="50"/>
        <v/>
      </c>
      <c r="PW45" s="66" t="str">
        <f t="shared" si="51"/>
        <v/>
      </c>
      <c r="PX45" s="66" t="str">
        <f t="shared" si="52"/>
        <v/>
      </c>
      <c r="PY45" s="66" t="str">
        <f t="shared" si="53"/>
        <v/>
      </c>
      <c r="PZ45" s="66" t="str">
        <f t="shared" si="54"/>
        <v/>
      </c>
      <c r="QA45" s="66" t="str">
        <f t="shared" si="55"/>
        <v/>
      </c>
      <c r="QB45" s="66" t="str">
        <f t="shared" si="56"/>
        <v/>
      </c>
      <c r="QC45" s="66" t="str">
        <f t="shared" si="57"/>
        <v/>
      </c>
      <c r="QD45" s="66" t="str">
        <f t="shared" si="58"/>
        <v/>
      </c>
      <c r="QE45" s="66" t="str">
        <f t="shared" si="59"/>
        <v/>
      </c>
      <c r="QF45" s="66" t="str">
        <f t="shared" si="60"/>
        <v/>
      </c>
      <c r="QG45" s="66" t="str">
        <f t="shared" si="61"/>
        <v/>
      </c>
      <c r="QH45" s="66" t="str">
        <f t="shared" si="62"/>
        <v/>
      </c>
      <c r="QI45" s="66" t="str">
        <f t="shared" si="63"/>
        <v/>
      </c>
      <c r="QJ45" s="66" t="str">
        <f t="shared" si="64"/>
        <v/>
      </c>
      <c r="QK45" s="66" t="str">
        <f t="shared" si="65"/>
        <v/>
      </c>
      <c r="QL45" s="66" t="str">
        <f t="shared" si="66"/>
        <v/>
      </c>
      <c r="QM45" s="66" t="str">
        <f t="shared" si="67"/>
        <v/>
      </c>
      <c r="QN45" s="66" t="str">
        <f t="shared" si="68"/>
        <v/>
      </c>
      <c r="QO45" s="66" t="str">
        <f t="shared" si="69"/>
        <v/>
      </c>
      <c r="QP45" s="66" t="str">
        <f t="shared" si="70"/>
        <v/>
      </c>
      <c r="QQ45" s="66" t="str">
        <f t="shared" si="71"/>
        <v/>
      </c>
      <c r="QR45" s="66" t="str">
        <f t="shared" si="72"/>
        <v/>
      </c>
      <c r="QS45" s="66" t="str">
        <f t="shared" si="73"/>
        <v/>
      </c>
      <c r="QT45" s="66" t="str">
        <f t="shared" si="74"/>
        <v/>
      </c>
      <c r="QU45" s="66" t="str">
        <f t="shared" si="75"/>
        <v/>
      </c>
      <c r="QV45" s="66" t="str">
        <f t="shared" si="76"/>
        <v/>
      </c>
      <c r="QW45" s="66" t="str">
        <f t="shared" si="77"/>
        <v/>
      </c>
      <c r="QX45" s="66" t="str">
        <f t="shared" si="78"/>
        <v/>
      </c>
      <c r="QY45" s="66" t="str">
        <f t="shared" si="79"/>
        <v/>
      </c>
      <c r="QZ45" s="66" t="str">
        <f t="shared" si="80"/>
        <v/>
      </c>
      <c r="RA45" s="66" t="str">
        <f t="shared" si="81"/>
        <v/>
      </c>
      <c r="RB45" s="66" t="str">
        <f t="shared" si="82"/>
        <v/>
      </c>
      <c r="RC45" s="66" t="str">
        <f t="shared" si="83"/>
        <v/>
      </c>
      <c r="RD45" s="66" t="str">
        <f t="shared" si="84"/>
        <v/>
      </c>
      <c r="RE45" s="66" t="str">
        <f t="shared" si="85"/>
        <v/>
      </c>
      <c r="RF45" s="66" t="str">
        <f t="shared" si="86"/>
        <v/>
      </c>
      <c r="RG45" s="66" t="str">
        <f t="shared" si="87"/>
        <v/>
      </c>
      <c r="RH45" s="66" t="str">
        <f t="shared" si="88"/>
        <v/>
      </c>
      <c r="RI45" s="66" t="str">
        <f t="shared" si="89"/>
        <v/>
      </c>
      <c r="RJ45" s="66" t="str">
        <f t="shared" si="90"/>
        <v/>
      </c>
      <c r="RK45" s="66" t="str">
        <f t="shared" si="91"/>
        <v/>
      </c>
      <c r="RL45" s="66" t="str">
        <f t="shared" si="92"/>
        <v/>
      </c>
      <c r="RM45" s="66" t="str">
        <f t="shared" si="93"/>
        <v/>
      </c>
      <c r="RN45" s="66" t="str">
        <f t="shared" si="94"/>
        <v/>
      </c>
      <c r="RO45" s="66" t="str">
        <f t="shared" si="95"/>
        <v/>
      </c>
      <c r="RP45" s="66" t="str">
        <f t="shared" si="96"/>
        <v/>
      </c>
      <c r="RQ45" s="66" t="str">
        <f t="shared" si="97"/>
        <v/>
      </c>
      <c r="RR45" s="66" t="str">
        <f t="shared" si="98"/>
        <v/>
      </c>
      <c r="RS45" s="66" t="str">
        <f t="shared" si="99"/>
        <v/>
      </c>
      <c r="RT45" s="66" t="str">
        <f t="shared" si="100"/>
        <v/>
      </c>
      <c r="RU45" s="66" t="str">
        <f t="shared" si="101"/>
        <v/>
      </c>
      <c r="RV45" s="66" t="str">
        <f t="shared" si="102"/>
        <v/>
      </c>
      <c r="RW45" s="66" t="str">
        <f t="shared" si="103"/>
        <v/>
      </c>
      <c r="RX45" s="66" t="str">
        <f t="shared" si="104"/>
        <v/>
      </c>
      <c r="RY45" s="66" t="str">
        <f t="shared" si="105"/>
        <v/>
      </c>
      <c r="RZ45" s="66" t="str">
        <f t="shared" si="106"/>
        <v/>
      </c>
      <c r="SA45" s="66" t="str">
        <f t="shared" si="107"/>
        <v/>
      </c>
      <c r="SB45" s="66" t="str">
        <f t="shared" si="108"/>
        <v/>
      </c>
      <c r="SC45" s="66" t="str">
        <f t="shared" si="109"/>
        <v/>
      </c>
      <c r="SD45" s="66" t="str">
        <f t="shared" si="110"/>
        <v/>
      </c>
      <c r="SE45" s="66" t="str">
        <f t="shared" si="111"/>
        <v/>
      </c>
      <c r="SF45" s="66" t="str">
        <f t="shared" si="112"/>
        <v/>
      </c>
      <c r="SG45" s="66" t="str">
        <f t="shared" si="113"/>
        <v/>
      </c>
      <c r="SH45" s="66" t="str">
        <f t="shared" si="114"/>
        <v/>
      </c>
      <c r="SI45" s="66" t="str">
        <f t="shared" si="115"/>
        <v/>
      </c>
      <c r="SJ45" s="66" t="str">
        <f t="shared" si="116"/>
        <v/>
      </c>
      <c r="SK45" s="66" t="str">
        <f t="shared" si="117"/>
        <v/>
      </c>
      <c r="SL45" s="66" t="str">
        <f t="shared" si="118"/>
        <v/>
      </c>
      <c r="SM45" s="66" t="str">
        <f t="shared" si="119"/>
        <v/>
      </c>
      <c r="SN45" s="66" t="str">
        <f t="shared" si="120"/>
        <v/>
      </c>
      <c r="SO45" s="66" t="str">
        <f t="shared" si="121"/>
        <v/>
      </c>
      <c r="SP45" s="66" t="str">
        <f t="shared" si="122"/>
        <v/>
      </c>
      <c r="SQ45" s="66" t="str">
        <f t="shared" si="123"/>
        <v/>
      </c>
      <c r="SR45" s="66" t="str">
        <f t="shared" si="124"/>
        <v/>
      </c>
      <c r="SS45" s="66" t="str">
        <f t="shared" si="125"/>
        <v/>
      </c>
      <c r="ST45" s="66" t="str">
        <f t="shared" si="126"/>
        <v/>
      </c>
      <c r="SU45" s="66" t="str">
        <f t="shared" si="127"/>
        <v/>
      </c>
      <c r="SV45" s="66" t="str">
        <f t="shared" si="128"/>
        <v/>
      </c>
      <c r="SW45" s="66" t="str">
        <f t="shared" si="129"/>
        <v/>
      </c>
      <c r="SX45" s="66" t="str">
        <f t="shared" si="130"/>
        <v/>
      </c>
      <c r="SY45" s="66" t="str">
        <f t="shared" si="131"/>
        <v/>
      </c>
      <c r="SZ45" s="66" t="str">
        <f t="shared" si="132"/>
        <v/>
      </c>
      <c r="TA45" s="66" t="str">
        <f t="shared" si="133"/>
        <v/>
      </c>
      <c r="TB45" s="66" t="str">
        <f t="shared" si="134"/>
        <v/>
      </c>
      <c r="TC45" s="66" t="str">
        <f t="shared" si="135"/>
        <v/>
      </c>
      <c r="TD45" s="66" t="str">
        <f t="shared" si="136"/>
        <v/>
      </c>
      <c r="TE45" s="66" t="str">
        <f t="shared" si="137"/>
        <v/>
      </c>
      <c r="TF45" s="66" t="str">
        <f t="shared" si="138"/>
        <v/>
      </c>
      <c r="TG45" s="66" t="str">
        <f t="shared" si="139"/>
        <v/>
      </c>
      <c r="TH45" s="66" t="str">
        <f t="shared" si="140"/>
        <v/>
      </c>
      <c r="TI45" s="66" t="str">
        <f t="shared" si="141"/>
        <v/>
      </c>
      <c r="TJ45" s="66" t="str">
        <f t="shared" si="142"/>
        <v/>
      </c>
      <c r="TK45" s="66" t="str">
        <f t="shared" si="143"/>
        <v/>
      </c>
      <c r="TL45" s="66" t="str">
        <f t="shared" si="144"/>
        <v/>
      </c>
      <c r="TM45" s="66" t="str">
        <f t="shared" si="145"/>
        <v/>
      </c>
      <c r="TN45" s="66" t="str">
        <f t="shared" si="146"/>
        <v/>
      </c>
      <c r="TO45" s="66" t="str">
        <f t="shared" si="147"/>
        <v/>
      </c>
      <c r="TP45" s="66" t="str">
        <f t="shared" si="148"/>
        <v/>
      </c>
      <c r="TQ45" s="66" t="str">
        <f t="shared" si="149"/>
        <v/>
      </c>
      <c r="TR45" s="66" t="str">
        <f t="shared" si="150"/>
        <v/>
      </c>
      <c r="TS45" s="66" t="str">
        <f t="shared" si="151"/>
        <v/>
      </c>
      <c r="TT45" s="66" t="str">
        <f t="shared" si="152"/>
        <v/>
      </c>
      <c r="TU45" s="66" t="str">
        <f t="shared" si="153"/>
        <v/>
      </c>
      <c r="TV45" s="66" t="str">
        <f t="shared" si="154"/>
        <v/>
      </c>
      <c r="TW45" s="66" t="str">
        <f t="shared" si="155"/>
        <v/>
      </c>
      <c r="TX45" s="66" t="str">
        <f t="shared" si="156"/>
        <v/>
      </c>
      <c r="TY45" s="66" t="str">
        <f t="shared" si="157"/>
        <v/>
      </c>
      <c r="TZ45" s="66" t="str">
        <f t="shared" si="158"/>
        <v/>
      </c>
      <c r="UA45" s="66" t="str">
        <f t="shared" si="159"/>
        <v/>
      </c>
      <c r="UB45" s="66" t="str">
        <f t="shared" si="160"/>
        <v/>
      </c>
      <c r="UC45" s="66" t="str">
        <f t="shared" si="161"/>
        <v/>
      </c>
      <c r="UD45" s="66" t="str">
        <f t="shared" si="162"/>
        <v/>
      </c>
      <c r="UE45" s="66" t="str">
        <f t="shared" si="163"/>
        <v/>
      </c>
      <c r="UF45" s="66" t="str">
        <f t="shared" si="164"/>
        <v/>
      </c>
      <c r="UG45" s="66" t="str">
        <f t="shared" si="165"/>
        <v/>
      </c>
      <c r="UH45" s="66" t="str">
        <f t="shared" si="166"/>
        <v/>
      </c>
      <c r="UI45" s="66" t="str">
        <f t="shared" si="167"/>
        <v/>
      </c>
      <c r="UJ45" s="66" t="str">
        <f t="shared" si="168"/>
        <v/>
      </c>
      <c r="UK45" s="66" t="str">
        <f t="shared" si="169"/>
        <v/>
      </c>
      <c r="UL45" s="66" t="str">
        <f t="shared" si="170"/>
        <v/>
      </c>
      <c r="UM45" s="66" t="str">
        <f t="shared" si="171"/>
        <v/>
      </c>
      <c r="UN45" s="66" t="str">
        <f t="shared" si="172"/>
        <v/>
      </c>
      <c r="UO45" s="66" t="str">
        <f t="shared" si="173"/>
        <v/>
      </c>
      <c r="UP45" s="66" t="str">
        <f t="shared" si="174"/>
        <v/>
      </c>
      <c r="UQ45" s="66" t="str">
        <f t="shared" si="175"/>
        <v/>
      </c>
      <c r="UR45" s="66" t="str">
        <f t="shared" si="176"/>
        <v/>
      </c>
      <c r="US45" s="66" t="str">
        <f t="shared" si="177"/>
        <v/>
      </c>
      <c r="UT45" s="66" t="str">
        <f t="shared" si="178"/>
        <v/>
      </c>
      <c r="UU45" s="66" t="str">
        <f t="shared" si="179"/>
        <v/>
      </c>
      <c r="UV45" s="66" t="str">
        <f t="shared" si="180"/>
        <v/>
      </c>
      <c r="UW45" s="66" t="str">
        <f t="shared" si="181"/>
        <v/>
      </c>
      <c r="UX45" s="66" t="str">
        <f t="shared" si="182"/>
        <v/>
      </c>
      <c r="UY45" s="66" t="str">
        <f t="shared" si="183"/>
        <v/>
      </c>
      <c r="UZ45" s="66" t="str">
        <f t="shared" si="184"/>
        <v/>
      </c>
      <c r="VA45" s="66" t="str">
        <f t="shared" si="185"/>
        <v/>
      </c>
      <c r="VB45" s="66" t="str">
        <f t="shared" si="186"/>
        <v/>
      </c>
      <c r="VC45" s="66" t="str">
        <f t="shared" si="187"/>
        <v/>
      </c>
      <c r="VD45" s="66" t="str">
        <f t="shared" si="188"/>
        <v/>
      </c>
      <c r="VE45" s="66" t="str">
        <f t="shared" si="189"/>
        <v/>
      </c>
      <c r="VF45" s="66" t="str">
        <f t="shared" si="190"/>
        <v/>
      </c>
      <c r="VG45" s="66" t="str">
        <f t="shared" si="191"/>
        <v/>
      </c>
      <c r="VH45" s="66" t="str">
        <f t="shared" si="192"/>
        <v/>
      </c>
      <c r="VI45" s="66" t="str">
        <f t="shared" si="193"/>
        <v/>
      </c>
      <c r="VJ45" s="66" t="str">
        <f t="shared" si="194"/>
        <v/>
      </c>
      <c r="VK45" s="66" t="str">
        <f t="shared" si="195"/>
        <v/>
      </c>
      <c r="VL45" s="66" t="str">
        <f t="shared" si="196"/>
        <v/>
      </c>
      <c r="VM45" s="66" t="str">
        <f t="shared" si="197"/>
        <v/>
      </c>
      <c r="VN45" s="66" t="str">
        <f t="shared" si="198"/>
        <v/>
      </c>
      <c r="VO45" s="66" t="str">
        <f t="shared" si="199"/>
        <v/>
      </c>
      <c r="VP45" s="66" t="str">
        <f t="shared" si="200"/>
        <v/>
      </c>
      <c r="VQ45" s="66" t="str">
        <f t="shared" si="201"/>
        <v/>
      </c>
      <c r="VR45" s="66" t="str">
        <f t="shared" si="202"/>
        <v/>
      </c>
      <c r="VS45" s="66" t="str">
        <f t="shared" si="203"/>
        <v/>
      </c>
      <c r="VT45" s="66" t="str">
        <f t="shared" si="204"/>
        <v/>
      </c>
      <c r="VU45" s="66" t="str">
        <f t="shared" si="205"/>
        <v/>
      </c>
      <c r="VV45" s="66" t="str">
        <f t="shared" si="206"/>
        <v/>
      </c>
      <c r="VW45" s="66" t="str">
        <f t="shared" si="207"/>
        <v/>
      </c>
      <c r="VX45" s="66" t="str">
        <f t="shared" si="208"/>
        <v/>
      </c>
      <c r="VY45" s="66" t="str">
        <f t="shared" si="209"/>
        <v/>
      </c>
      <c r="VZ45" s="66" t="str">
        <f t="shared" si="210"/>
        <v/>
      </c>
      <c r="WA45" s="66" t="str">
        <f t="shared" si="211"/>
        <v/>
      </c>
      <c r="WB45" s="66" t="str">
        <f t="shared" si="212"/>
        <v/>
      </c>
      <c r="WC45" s="66" t="str">
        <f t="shared" si="213"/>
        <v/>
      </c>
      <c r="WD45" s="66" t="str">
        <f t="shared" si="214"/>
        <v/>
      </c>
      <c r="WE45" s="66" t="str">
        <f t="shared" si="215"/>
        <v/>
      </c>
      <c r="WF45" s="66" t="str">
        <f t="shared" si="216"/>
        <v/>
      </c>
      <c r="WG45" s="66" t="str">
        <f t="shared" si="217"/>
        <v/>
      </c>
      <c r="WH45" s="66" t="str">
        <f t="shared" si="218"/>
        <v/>
      </c>
      <c r="WI45" s="66" t="str">
        <f t="shared" si="219"/>
        <v/>
      </c>
      <c r="WJ45" s="66" t="str">
        <f t="shared" si="220"/>
        <v/>
      </c>
      <c r="WK45" s="66" t="str">
        <f t="shared" si="221"/>
        <v/>
      </c>
      <c r="WL45" s="66" t="str">
        <f t="shared" si="222"/>
        <v/>
      </c>
      <c r="WM45" s="66" t="str">
        <f t="shared" si="223"/>
        <v/>
      </c>
      <c r="WN45" s="66" t="str">
        <f t="shared" si="224"/>
        <v/>
      </c>
      <c r="WO45" s="66" t="str">
        <f t="shared" si="225"/>
        <v/>
      </c>
      <c r="WP45" s="66" t="str">
        <f t="shared" si="226"/>
        <v/>
      </c>
      <c r="WQ45" s="66" t="str">
        <f t="shared" si="227"/>
        <v/>
      </c>
      <c r="WR45" s="66" t="str">
        <f t="shared" si="228"/>
        <v/>
      </c>
      <c r="WS45" s="66" t="str">
        <f t="shared" si="229"/>
        <v/>
      </c>
      <c r="WT45" s="66" t="str">
        <f t="shared" si="230"/>
        <v/>
      </c>
      <c r="WU45" s="66" t="str">
        <f t="shared" si="231"/>
        <v/>
      </c>
      <c r="WV45" s="66" t="str">
        <f t="shared" si="232"/>
        <v/>
      </c>
      <c r="WW45" s="66" t="str">
        <f t="shared" si="233"/>
        <v/>
      </c>
      <c r="WX45" s="66" t="str">
        <f t="shared" si="234"/>
        <v/>
      </c>
      <c r="WY45" s="66" t="str">
        <f t="shared" si="235"/>
        <v/>
      </c>
      <c r="WZ45" s="66" t="str">
        <f t="shared" si="236"/>
        <v/>
      </c>
      <c r="XA45" s="66" t="str">
        <f t="shared" si="237"/>
        <v/>
      </c>
      <c r="XB45" s="66" t="str">
        <f t="shared" si="238"/>
        <v/>
      </c>
      <c r="XC45" s="66" t="str">
        <f t="shared" si="239"/>
        <v/>
      </c>
      <c r="XD45" s="66" t="str">
        <f t="shared" si="240"/>
        <v/>
      </c>
      <c r="XE45" s="66" t="str">
        <f t="shared" si="241"/>
        <v/>
      </c>
      <c r="XF45" s="66" t="str">
        <f t="shared" si="242"/>
        <v/>
      </c>
      <c r="XG45" s="66" t="str">
        <f t="shared" si="243"/>
        <v/>
      </c>
      <c r="XH45" s="66" t="str">
        <f t="shared" si="244"/>
        <v/>
      </c>
      <c r="XI45" s="66" t="str">
        <f t="shared" si="245"/>
        <v/>
      </c>
      <c r="XJ45" s="66" t="str">
        <f t="shared" si="246"/>
        <v/>
      </c>
      <c r="XK45" s="66" t="str">
        <f t="shared" si="247"/>
        <v/>
      </c>
      <c r="XL45" s="66" t="str">
        <f t="shared" si="248"/>
        <v/>
      </c>
      <c r="XM45" s="66" t="str">
        <f t="shared" si="249"/>
        <v/>
      </c>
      <c r="XN45" s="66" t="str">
        <f t="shared" si="250"/>
        <v/>
      </c>
      <c r="XO45" s="66" t="str">
        <f t="shared" si="251"/>
        <v/>
      </c>
      <c r="XP45" s="66" t="str">
        <f t="shared" si="252"/>
        <v/>
      </c>
      <c r="XQ45" s="66" t="str">
        <f t="shared" si="253"/>
        <v/>
      </c>
      <c r="XR45" s="66" t="str">
        <f t="shared" si="254"/>
        <v/>
      </c>
      <c r="XS45" s="66" t="str">
        <f t="shared" si="255"/>
        <v/>
      </c>
      <c r="XT45" s="66" t="str">
        <f t="shared" si="256"/>
        <v/>
      </c>
      <c r="XU45" s="66" t="str">
        <f t="shared" si="257"/>
        <v/>
      </c>
      <c r="XV45" s="66" t="str">
        <f t="shared" si="258"/>
        <v/>
      </c>
      <c r="XW45" s="66" t="str">
        <f t="shared" si="259"/>
        <v/>
      </c>
      <c r="XX45" s="66" t="str">
        <f t="shared" si="260"/>
        <v/>
      </c>
      <c r="XY45" s="66" t="str">
        <f t="shared" si="261"/>
        <v/>
      </c>
      <c r="XZ45" s="66" t="str">
        <f t="shared" si="262"/>
        <v/>
      </c>
      <c r="YA45" s="66" t="str">
        <f t="shared" si="263"/>
        <v/>
      </c>
      <c r="YB45" s="66" t="str">
        <f t="shared" si="264"/>
        <v/>
      </c>
      <c r="YC45" s="66" t="str">
        <f t="shared" si="265"/>
        <v/>
      </c>
      <c r="YD45" s="66" t="str">
        <f t="shared" si="266"/>
        <v/>
      </c>
      <c r="YE45" s="66" t="str">
        <f t="shared" si="267"/>
        <v/>
      </c>
      <c r="YF45" s="66" t="str">
        <f t="shared" si="268"/>
        <v/>
      </c>
      <c r="YG45" s="66" t="str">
        <f t="shared" si="269"/>
        <v/>
      </c>
      <c r="YH45" s="66" t="str">
        <f t="shared" si="270"/>
        <v/>
      </c>
      <c r="YI45" s="66" t="str">
        <f t="shared" si="271"/>
        <v/>
      </c>
      <c r="YJ45" s="66" t="str">
        <f t="shared" si="272"/>
        <v/>
      </c>
      <c r="YK45" s="66" t="str">
        <f t="shared" si="273"/>
        <v/>
      </c>
      <c r="YL45" s="66" t="str">
        <f t="shared" si="274"/>
        <v/>
      </c>
      <c r="YM45" s="66" t="str">
        <f t="shared" si="275"/>
        <v/>
      </c>
      <c r="YN45" s="66" t="str">
        <f t="shared" si="276"/>
        <v/>
      </c>
      <c r="YO45" s="66" t="str">
        <f t="shared" si="277"/>
        <v/>
      </c>
      <c r="YP45" s="66" t="str">
        <f t="shared" si="278"/>
        <v/>
      </c>
      <c r="YQ45" s="66" t="str">
        <f t="shared" si="279"/>
        <v/>
      </c>
      <c r="YR45" s="66" t="str">
        <f t="shared" si="280"/>
        <v/>
      </c>
      <c r="YS45" s="66" t="str">
        <f t="shared" si="281"/>
        <v/>
      </c>
      <c r="YT45" s="66" t="str">
        <f t="shared" si="282"/>
        <v/>
      </c>
      <c r="YU45" s="66" t="str">
        <f t="shared" si="283"/>
        <v/>
      </c>
      <c r="YV45" s="66" t="str">
        <f t="shared" si="284"/>
        <v/>
      </c>
      <c r="YW45" s="66" t="str">
        <f t="shared" si="285"/>
        <v/>
      </c>
      <c r="YX45" s="66" t="str">
        <f t="shared" si="286"/>
        <v/>
      </c>
      <c r="YY45" s="66" t="str">
        <f t="shared" si="287"/>
        <v/>
      </c>
      <c r="YZ45" s="66" t="str">
        <f t="shared" si="288"/>
        <v/>
      </c>
      <c r="ZA45" s="66" t="str">
        <f t="shared" si="289"/>
        <v/>
      </c>
      <c r="ZB45" s="66" t="str">
        <f t="shared" si="290"/>
        <v/>
      </c>
      <c r="ZC45" s="66" t="str">
        <f t="shared" si="291"/>
        <v/>
      </c>
      <c r="ZD45" s="66" t="str">
        <f t="shared" si="292"/>
        <v/>
      </c>
      <c r="ZE45" s="66" t="str">
        <f t="shared" si="293"/>
        <v/>
      </c>
      <c r="ZF45" s="66" t="str">
        <f t="shared" si="294"/>
        <v/>
      </c>
      <c r="ZG45" s="66" t="str">
        <f t="shared" si="295"/>
        <v/>
      </c>
      <c r="ZH45" s="66" t="str">
        <f t="shared" si="296"/>
        <v/>
      </c>
      <c r="ZI45" s="66" t="str">
        <f t="shared" si="297"/>
        <v/>
      </c>
      <c r="ZJ45" s="66" t="str">
        <f t="shared" si="298"/>
        <v/>
      </c>
      <c r="ZK45" s="66" t="str">
        <f t="shared" si="299"/>
        <v/>
      </c>
      <c r="ZL45" s="66" t="str">
        <f t="shared" si="300"/>
        <v/>
      </c>
      <c r="ZM45" s="66" t="str">
        <f t="shared" si="301"/>
        <v/>
      </c>
      <c r="ZN45" s="66" t="str">
        <f t="shared" si="302"/>
        <v/>
      </c>
      <c r="ZO45" s="66" t="str">
        <f t="shared" si="303"/>
        <v/>
      </c>
      <c r="ZP45" s="66" t="str">
        <f t="shared" si="304"/>
        <v/>
      </c>
      <c r="ZQ45" s="66" t="str">
        <f t="shared" si="305"/>
        <v/>
      </c>
      <c r="ZR45" s="66" t="str">
        <f t="shared" si="306"/>
        <v/>
      </c>
      <c r="ZS45" s="66" t="str">
        <f t="shared" si="307"/>
        <v/>
      </c>
      <c r="ZT45" s="66" t="str">
        <f t="shared" si="308"/>
        <v/>
      </c>
      <c r="ZU45" s="66" t="str">
        <f t="shared" si="309"/>
        <v/>
      </c>
      <c r="ZV45" s="66" t="str">
        <f t="shared" si="310"/>
        <v/>
      </c>
      <c r="ZW45" s="66" t="str">
        <f t="shared" si="311"/>
        <v/>
      </c>
      <c r="ZX45" s="66" t="str">
        <f t="shared" si="312"/>
        <v/>
      </c>
      <c r="ZY45" s="66" t="str">
        <f t="shared" si="313"/>
        <v/>
      </c>
      <c r="ZZ45" s="66" t="str">
        <f t="shared" si="314"/>
        <v/>
      </c>
      <c r="AAA45" s="66" t="str">
        <f t="shared" si="315"/>
        <v/>
      </c>
      <c r="AAB45" s="66" t="str">
        <f t="shared" si="316"/>
        <v/>
      </c>
      <c r="AAC45" s="66" t="str">
        <f t="shared" si="317"/>
        <v/>
      </c>
      <c r="AAD45" s="66" t="str">
        <f t="shared" si="318"/>
        <v/>
      </c>
      <c r="AAE45" s="66" t="str">
        <f t="shared" si="319"/>
        <v/>
      </c>
      <c r="AAF45" s="66" t="str">
        <f t="shared" si="320"/>
        <v/>
      </c>
      <c r="AAG45" s="66" t="str">
        <f t="shared" si="321"/>
        <v/>
      </c>
      <c r="AAH45" s="66" t="str">
        <f t="shared" si="322"/>
        <v/>
      </c>
      <c r="AAI45" s="66" t="str">
        <f t="shared" si="323"/>
        <v/>
      </c>
      <c r="AAJ45" s="66" t="str">
        <f t="shared" si="324"/>
        <v/>
      </c>
      <c r="AAK45" s="66" t="str">
        <f t="shared" si="325"/>
        <v/>
      </c>
      <c r="AAL45" s="66" t="str">
        <f t="shared" si="326"/>
        <v/>
      </c>
      <c r="AAM45" s="66" t="str">
        <f t="shared" si="327"/>
        <v/>
      </c>
      <c r="AAN45" s="66" t="str">
        <f t="shared" si="328"/>
        <v/>
      </c>
      <c r="AAO45" s="66" t="str">
        <f t="shared" si="329"/>
        <v/>
      </c>
      <c r="AAP45" s="66" t="str">
        <f t="shared" si="330"/>
        <v/>
      </c>
      <c r="AAQ45" s="66" t="str">
        <f t="shared" si="331"/>
        <v/>
      </c>
      <c r="AAR45" s="66" t="str">
        <f t="shared" si="332"/>
        <v/>
      </c>
      <c r="AAS45" s="66" t="str">
        <f t="shared" si="333"/>
        <v/>
      </c>
      <c r="AAT45" s="66" t="str">
        <f t="shared" si="334"/>
        <v/>
      </c>
      <c r="AAU45" s="66" t="str">
        <f t="shared" si="335"/>
        <v/>
      </c>
      <c r="AAV45" s="66" t="str">
        <f t="shared" si="336"/>
        <v/>
      </c>
      <c r="AAW45" s="66" t="str">
        <f t="shared" si="337"/>
        <v/>
      </c>
      <c r="AAX45" s="66" t="str">
        <f t="shared" si="338"/>
        <v/>
      </c>
      <c r="AAY45" s="66" t="str">
        <f t="shared" si="339"/>
        <v/>
      </c>
      <c r="AAZ45" s="66" t="str">
        <f t="shared" si="340"/>
        <v/>
      </c>
      <c r="ABA45" s="66" t="str">
        <f t="shared" si="341"/>
        <v/>
      </c>
      <c r="ABB45" s="66" t="str">
        <f t="shared" si="342"/>
        <v/>
      </c>
      <c r="ABC45" s="66" t="str">
        <f t="shared" si="343"/>
        <v/>
      </c>
      <c r="ABD45" s="66" t="str">
        <f t="shared" si="344"/>
        <v/>
      </c>
      <c r="ABE45" s="66" t="str">
        <f t="shared" si="345"/>
        <v/>
      </c>
      <c r="ABF45" s="66" t="str">
        <f t="shared" si="346"/>
        <v/>
      </c>
      <c r="ABG45" s="66" t="str">
        <f t="shared" si="347"/>
        <v/>
      </c>
      <c r="ABH45" s="66" t="str">
        <f t="shared" si="348"/>
        <v/>
      </c>
      <c r="ABI45" s="66" t="str">
        <f t="shared" si="349"/>
        <v/>
      </c>
      <c r="ABJ45" s="66" t="str">
        <f t="shared" si="350"/>
        <v/>
      </c>
      <c r="ABK45" s="66" t="str">
        <f t="shared" si="351"/>
        <v/>
      </c>
      <c r="ABL45" s="66" t="str">
        <f t="shared" si="352"/>
        <v/>
      </c>
      <c r="ABM45" s="66" t="str">
        <f t="shared" si="353"/>
        <v/>
      </c>
      <c r="ABN45" s="66" t="str">
        <f t="shared" si="354"/>
        <v/>
      </c>
      <c r="ABO45" s="66" t="str">
        <f t="shared" si="355"/>
        <v/>
      </c>
      <c r="ABP45" s="66" t="str">
        <f t="shared" si="356"/>
        <v/>
      </c>
      <c r="ABQ45" s="66" t="str">
        <f t="shared" si="357"/>
        <v/>
      </c>
      <c r="ABR45" s="66" t="str">
        <f t="shared" si="358"/>
        <v/>
      </c>
      <c r="ABS45" s="66" t="str">
        <f t="shared" si="359"/>
        <v/>
      </c>
      <c r="ABT45" s="66" t="str">
        <f t="shared" si="360"/>
        <v/>
      </c>
      <c r="ABU45" s="66" t="str">
        <f t="shared" si="361"/>
        <v/>
      </c>
      <c r="ABV45" s="66" t="str">
        <f t="shared" si="362"/>
        <v/>
      </c>
      <c r="ABW45" s="66" t="str">
        <f t="shared" si="363"/>
        <v/>
      </c>
      <c r="ABX45" s="66" t="str">
        <f t="shared" si="364"/>
        <v/>
      </c>
      <c r="ABY45" s="66" t="str">
        <f t="shared" si="365"/>
        <v/>
      </c>
      <c r="ABZ45" s="66" t="str">
        <f t="shared" si="366"/>
        <v/>
      </c>
      <c r="ACA45" s="66" t="str">
        <f t="shared" si="367"/>
        <v/>
      </c>
      <c r="ACB45" s="66" t="str">
        <f t="shared" si="368"/>
        <v/>
      </c>
      <c r="ACC45" s="66" t="str">
        <f t="shared" si="369"/>
        <v/>
      </c>
      <c r="ACD45" s="66" t="str">
        <f t="shared" si="370"/>
        <v/>
      </c>
      <c r="ACE45" s="66" t="str">
        <f t="shared" si="371"/>
        <v/>
      </c>
      <c r="ACF45" s="66" t="str">
        <f t="shared" si="372"/>
        <v/>
      </c>
      <c r="ACG45" s="66" t="str">
        <f t="shared" si="373"/>
        <v/>
      </c>
      <c r="ACH45" s="66" t="str">
        <f t="shared" si="374"/>
        <v/>
      </c>
      <c r="ACI45" s="66" t="str">
        <f t="shared" si="375"/>
        <v/>
      </c>
      <c r="ACJ45" s="66" t="str">
        <f t="shared" si="376"/>
        <v/>
      </c>
      <c r="ACK45" s="66" t="str">
        <f t="shared" si="377"/>
        <v/>
      </c>
      <c r="ACL45" s="66" t="str">
        <f t="shared" si="378"/>
        <v/>
      </c>
      <c r="ACM45" s="66" t="str">
        <f t="shared" ref="ACM45:ACN45" si="424">IF(AND(ACS$3="Unit", ACL45=""), "", IF(AND(ACS$3="Unit", ACL45="-"),"", IF(ACS$3="Unit", "kg/GJ delivered", IF(AND(NY45&lt;&gt;"", NY45&lt;&gt;"-", NX45="-"),"", IF($H45="","", IF(NX45="nd", "",IF(NX45="&lt;n.a.&gt;", "", IF(NY45="#/MJ", "", IF(NY45="kg/GJ delivered",NX45,IF(NY45="g/MJ delivered",NX45,IF(NY45="kg/MJ delivered",NX45*1000,IF(NY45="mg/MJ delivered",NX45/1000,IF(NY45="g/kg",((NX45)*(1/$I45)*(1/$H45)),IF(NY45="mg/kg",((NX45/1000)*(1/$I45)*(1/$H45)),IF(NY45="mg/MJ delivered",NX45/1000,IF(NY45="-","","Error"))))))))))))))))</f>
        <v/>
      </c>
      <c r="ACN45" s="66" t="str">
        <f t="shared" si="424"/>
        <v/>
      </c>
      <c r="ACO45" s="66" t="str">
        <f t="shared" si="380"/>
        <v/>
      </c>
      <c r="ACP45" s="66" t="str">
        <f t="shared" si="381"/>
        <v/>
      </c>
      <c r="ACQ45" s="66" t="str">
        <f t="shared" si="382"/>
        <v/>
      </c>
      <c r="ACR45" s="66" t="str">
        <f t="shared" si="383"/>
        <v/>
      </c>
      <c r="ACS45" s="66" t="str">
        <f t="shared" si="384"/>
        <v/>
      </c>
      <c r="ACT45" s="66" t="str">
        <f t="shared" si="385"/>
        <v/>
      </c>
    </row>
    <row r="46" spans="2:774" ht="15.75" customHeight="1" x14ac:dyDescent="0.25">
      <c r="B46" s="66">
        <v>105</v>
      </c>
      <c r="C46" s="66" t="s">
        <v>348</v>
      </c>
      <c r="D46" s="66" t="s">
        <v>382</v>
      </c>
      <c r="E46" s="156" t="s">
        <v>1789</v>
      </c>
      <c r="F46" s="66" t="s">
        <v>1579</v>
      </c>
      <c r="G46" s="66" t="s">
        <v>492</v>
      </c>
      <c r="H46" s="126">
        <v>9.8000000000000004E-2</v>
      </c>
      <c r="I46" s="126">
        <f>'Heating Values'!$E$176/1000</f>
        <v>1.7076000000000001E-2</v>
      </c>
      <c r="J46" s="66" t="str">
        <f t="shared" si="0"/>
        <v>Crop Residue, Improved, GLO</v>
      </c>
      <c r="K46" s="66" t="s">
        <v>1253</v>
      </c>
      <c r="L46" s="66" t="s">
        <v>1254</v>
      </c>
      <c r="M46" s="66" t="s">
        <v>1253</v>
      </c>
      <c r="N46" s="66" t="s">
        <v>1254</v>
      </c>
      <c r="O46" s="66" t="s">
        <v>2109</v>
      </c>
      <c r="P46" s="66" t="str">
        <f t="shared" si="8"/>
        <v>GLO</v>
      </c>
      <c r="Q46" s="66" t="s">
        <v>306</v>
      </c>
      <c r="R46" s="162">
        <v>49.6</v>
      </c>
      <c r="S46" s="158" t="s">
        <v>66</v>
      </c>
      <c r="T46" s="165">
        <v>1.28</v>
      </c>
      <c r="U46" s="158" t="s">
        <v>66</v>
      </c>
      <c r="V46" s="158" t="s">
        <v>128</v>
      </c>
      <c r="W46" s="158" t="s">
        <v>128</v>
      </c>
      <c r="X46" s="164">
        <v>933</v>
      </c>
      <c r="Y46" s="158" t="s">
        <v>66</v>
      </c>
      <c r="Z46" s="165">
        <v>1.7</v>
      </c>
      <c r="AA46" s="158" t="s">
        <v>66</v>
      </c>
      <c r="AB46" s="165">
        <v>4.8</v>
      </c>
      <c r="AC46" s="158" t="s">
        <v>66</v>
      </c>
      <c r="AD46" s="166">
        <v>1670000000000000</v>
      </c>
      <c r="AE46" s="158" t="s">
        <v>387</v>
      </c>
      <c r="AF46" s="158" t="s">
        <v>128</v>
      </c>
      <c r="AG46" s="158" t="s">
        <v>128</v>
      </c>
      <c r="AH46" s="158" t="s">
        <v>128</v>
      </c>
      <c r="AI46" s="158" t="s">
        <v>128</v>
      </c>
      <c r="AJ46" s="158" t="s">
        <v>128</v>
      </c>
      <c r="AK46" s="158" t="s">
        <v>128</v>
      </c>
      <c r="AL46" s="158" t="s">
        <v>128</v>
      </c>
      <c r="AM46" s="158" t="s">
        <v>128</v>
      </c>
      <c r="AN46" s="158" t="s">
        <v>128</v>
      </c>
      <c r="AO46" s="158" t="s">
        <v>128</v>
      </c>
      <c r="AP46" s="158" t="s">
        <v>128</v>
      </c>
      <c r="AQ46" s="158" t="s">
        <v>128</v>
      </c>
      <c r="AR46" s="158" t="s">
        <v>128</v>
      </c>
      <c r="AS46" s="158" t="s">
        <v>128</v>
      </c>
      <c r="AT46" s="158" t="s">
        <v>128</v>
      </c>
      <c r="AU46" s="158" t="s">
        <v>128</v>
      </c>
      <c r="AV46" s="158" t="s">
        <v>128</v>
      </c>
      <c r="AW46" s="158" t="s">
        <v>128</v>
      </c>
      <c r="AX46" s="158" t="s">
        <v>128</v>
      </c>
      <c r="AY46" s="158" t="s">
        <v>128</v>
      </c>
      <c r="AZ46" s="158" t="s">
        <v>128</v>
      </c>
      <c r="BA46" s="158" t="s">
        <v>128</v>
      </c>
      <c r="BB46" s="158" t="s">
        <v>128</v>
      </c>
      <c r="BC46" s="158" t="s">
        <v>128</v>
      </c>
      <c r="BD46" s="158" t="s">
        <v>128</v>
      </c>
      <c r="BE46" s="158" t="s">
        <v>128</v>
      </c>
      <c r="BF46" s="158" t="s">
        <v>128</v>
      </c>
      <c r="BG46" s="158" t="s">
        <v>128</v>
      </c>
      <c r="BH46" s="158" t="s">
        <v>128</v>
      </c>
      <c r="BI46" s="158" t="s">
        <v>128</v>
      </c>
      <c r="BJ46" s="158" t="s">
        <v>128</v>
      </c>
      <c r="BK46" s="158" t="s">
        <v>128</v>
      </c>
      <c r="BL46" s="158" t="s">
        <v>128</v>
      </c>
      <c r="BM46" s="158" t="s">
        <v>128</v>
      </c>
      <c r="BN46" s="158" t="s">
        <v>128</v>
      </c>
      <c r="BO46" s="158" t="s">
        <v>128</v>
      </c>
      <c r="BP46" s="158" t="s">
        <v>128</v>
      </c>
      <c r="BQ46" s="158" t="s">
        <v>128</v>
      </c>
      <c r="BR46" s="158" t="s">
        <v>128</v>
      </c>
      <c r="BS46" s="158" t="s">
        <v>128</v>
      </c>
      <c r="BT46" s="158" t="s">
        <v>128</v>
      </c>
      <c r="BU46" s="158" t="s">
        <v>128</v>
      </c>
      <c r="BV46" s="158" t="s">
        <v>128</v>
      </c>
      <c r="BW46" s="158" t="s">
        <v>128</v>
      </c>
      <c r="BX46" s="158" t="s">
        <v>128</v>
      </c>
      <c r="BY46" s="158" t="s">
        <v>128</v>
      </c>
      <c r="BZ46" s="158" t="s">
        <v>128</v>
      </c>
      <c r="CA46" s="158" t="s">
        <v>128</v>
      </c>
      <c r="CB46" s="158" t="s">
        <v>128</v>
      </c>
      <c r="CC46" s="158" t="s">
        <v>128</v>
      </c>
      <c r="CD46" s="158" t="s">
        <v>128</v>
      </c>
      <c r="CE46" s="158" t="s">
        <v>128</v>
      </c>
      <c r="CF46" s="158" t="s">
        <v>128</v>
      </c>
      <c r="CG46" s="158" t="s">
        <v>128</v>
      </c>
      <c r="CH46" s="158" t="s">
        <v>128</v>
      </c>
      <c r="CI46" s="158" t="s">
        <v>128</v>
      </c>
      <c r="CJ46" s="158" t="s">
        <v>128</v>
      </c>
      <c r="CK46" s="158" t="s">
        <v>128</v>
      </c>
      <c r="CL46" s="158" t="s">
        <v>128</v>
      </c>
      <c r="CM46" s="158" t="s">
        <v>128</v>
      </c>
      <c r="CN46" s="158" t="s">
        <v>128</v>
      </c>
      <c r="CO46" s="158" t="s">
        <v>128</v>
      </c>
      <c r="CP46" s="158" t="s">
        <v>128</v>
      </c>
      <c r="CQ46" s="158" t="s">
        <v>128</v>
      </c>
      <c r="CR46" s="158" t="s">
        <v>128</v>
      </c>
      <c r="CS46" s="158" t="s">
        <v>128</v>
      </c>
      <c r="CT46" s="158" t="s">
        <v>128</v>
      </c>
      <c r="CU46" s="158" t="s">
        <v>128</v>
      </c>
      <c r="CV46" s="158" t="s">
        <v>128</v>
      </c>
      <c r="CW46" s="158" t="s">
        <v>128</v>
      </c>
      <c r="CX46" s="158" t="s">
        <v>128</v>
      </c>
      <c r="CY46" s="158" t="s">
        <v>128</v>
      </c>
      <c r="CZ46" s="158" t="s">
        <v>128</v>
      </c>
      <c r="DA46" s="158" t="s">
        <v>128</v>
      </c>
      <c r="DB46" s="158" t="s">
        <v>128</v>
      </c>
      <c r="DC46" s="158" t="s">
        <v>128</v>
      </c>
      <c r="DD46" s="158" t="s">
        <v>128</v>
      </c>
      <c r="DE46" s="158" t="s">
        <v>128</v>
      </c>
      <c r="DF46" s="158" t="s">
        <v>128</v>
      </c>
      <c r="DG46" s="158" t="s">
        <v>128</v>
      </c>
      <c r="DH46" s="158" t="s">
        <v>128</v>
      </c>
      <c r="DI46" s="158" t="s">
        <v>128</v>
      </c>
      <c r="DJ46" s="158" t="s">
        <v>128</v>
      </c>
      <c r="DK46" s="158" t="s">
        <v>128</v>
      </c>
      <c r="DL46" s="158" t="s">
        <v>128</v>
      </c>
      <c r="DM46" s="158" t="s">
        <v>128</v>
      </c>
      <c r="DN46" s="158" t="s">
        <v>128</v>
      </c>
      <c r="DO46" s="158" t="s">
        <v>128</v>
      </c>
      <c r="DP46" s="158" t="s">
        <v>128</v>
      </c>
      <c r="DQ46" s="158" t="s">
        <v>128</v>
      </c>
      <c r="DR46" s="158" t="s">
        <v>128</v>
      </c>
      <c r="DS46" s="158" t="s">
        <v>128</v>
      </c>
      <c r="DT46" s="158" t="s">
        <v>128</v>
      </c>
      <c r="DU46" s="158" t="s">
        <v>128</v>
      </c>
      <c r="DV46" s="158" t="s">
        <v>128</v>
      </c>
      <c r="DW46" s="158" t="s">
        <v>128</v>
      </c>
      <c r="DX46" s="158" t="s">
        <v>128</v>
      </c>
      <c r="DY46" s="158" t="s">
        <v>128</v>
      </c>
      <c r="DZ46" s="158" t="s">
        <v>128</v>
      </c>
      <c r="EA46" s="158" t="s">
        <v>128</v>
      </c>
      <c r="EB46" s="158" t="s">
        <v>128</v>
      </c>
      <c r="EC46" s="158" t="s">
        <v>128</v>
      </c>
      <c r="ED46" s="158" t="s">
        <v>128</v>
      </c>
      <c r="EE46" s="158" t="s">
        <v>128</v>
      </c>
      <c r="EF46" s="158" t="s">
        <v>128</v>
      </c>
      <c r="EG46" s="158" t="s">
        <v>128</v>
      </c>
      <c r="EH46" s="158" t="s">
        <v>128</v>
      </c>
      <c r="EI46" s="158" t="s">
        <v>128</v>
      </c>
      <c r="EJ46" s="158" t="s">
        <v>128</v>
      </c>
      <c r="EK46" s="158" t="s">
        <v>128</v>
      </c>
      <c r="EL46" s="158" t="s">
        <v>128</v>
      </c>
      <c r="EM46" s="158" t="s">
        <v>128</v>
      </c>
      <c r="EN46" s="158" t="s">
        <v>128</v>
      </c>
      <c r="EO46" s="158" t="s">
        <v>128</v>
      </c>
      <c r="EP46" s="158" t="s">
        <v>128</v>
      </c>
      <c r="EQ46" s="158" t="s">
        <v>128</v>
      </c>
      <c r="ER46" s="158" t="s">
        <v>128</v>
      </c>
      <c r="ES46" s="158" t="s">
        <v>128</v>
      </c>
      <c r="ET46" s="158" t="s">
        <v>128</v>
      </c>
      <c r="EU46" s="158" t="s">
        <v>128</v>
      </c>
      <c r="EV46" s="158" t="s">
        <v>128</v>
      </c>
      <c r="EW46" s="158" t="s">
        <v>128</v>
      </c>
      <c r="EX46" s="158" t="s">
        <v>128</v>
      </c>
      <c r="EY46" s="158" t="s">
        <v>128</v>
      </c>
      <c r="EZ46" s="158" t="s">
        <v>128</v>
      </c>
      <c r="FA46" s="158" t="s">
        <v>128</v>
      </c>
      <c r="FB46" s="158" t="s">
        <v>128</v>
      </c>
      <c r="FC46" s="158" t="s">
        <v>128</v>
      </c>
      <c r="FD46" s="158" t="s">
        <v>128</v>
      </c>
      <c r="FE46" s="158" t="s">
        <v>128</v>
      </c>
      <c r="FF46" s="158" t="s">
        <v>128</v>
      </c>
      <c r="FG46" s="158" t="s">
        <v>128</v>
      </c>
      <c r="FH46" s="158" t="s">
        <v>128</v>
      </c>
      <c r="FI46" s="158" t="s">
        <v>128</v>
      </c>
      <c r="FJ46" s="158" t="s">
        <v>128</v>
      </c>
      <c r="FK46" s="158" t="s">
        <v>128</v>
      </c>
      <c r="FL46" s="158" t="s">
        <v>128</v>
      </c>
      <c r="FM46" s="158" t="s">
        <v>128</v>
      </c>
      <c r="FN46" s="158" t="s">
        <v>128</v>
      </c>
      <c r="FO46" s="158" t="s">
        <v>128</v>
      </c>
      <c r="FP46" s="158" t="s">
        <v>128</v>
      </c>
      <c r="FQ46" s="158" t="s">
        <v>128</v>
      </c>
      <c r="FR46" s="158" t="s">
        <v>128</v>
      </c>
      <c r="FS46" s="158" t="s">
        <v>128</v>
      </c>
      <c r="FT46" s="158" t="s">
        <v>128</v>
      </c>
      <c r="FU46" s="158" t="s">
        <v>128</v>
      </c>
      <c r="FV46" s="158" t="s">
        <v>128</v>
      </c>
      <c r="FW46" s="158" t="s">
        <v>128</v>
      </c>
      <c r="FX46" s="158" t="s">
        <v>128</v>
      </c>
      <c r="FY46" s="158" t="s">
        <v>128</v>
      </c>
      <c r="FZ46" s="158" t="s">
        <v>128</v>
      </c>
      <c r="GA46" s="158" t="s">
        <v>128</v>
      </c>
      <c r="GB46" s="158" t="s">
        <v>128</v>
      </c>
      <c r="GC46" s="158" t="s">
        <v>128</v>
      </c>
      <c r="GD46" s="158" t="s">
        <v>128</v>
      </c>
      <c r="GE46" s="158" t="s">
        <v>128</v>
      </c>
      <c r="GF46" s="158" t="s">
        <v>128</v>
      </c>
      <c r="GG46" s="158" t="s">
        <v>128</v>
      </c>
      <c r="GH46" s="158" t="s">
        <v>128</v>
      </c>
      <c r="GI46" s="158" t="s">
        <v>128</v>
      </c>
      <c r="GJ46" s="158" t="s">
        <v>128</v>
      </c>
      <c r="GK46" s="158" t="s">
        <v>128</v>
      </c>
      <c r="GL46" s="158" t="s">
        <v>128</v>
      </c>
      <c r="GM46" s="158" t="s">
        <v>128</v>
      </c>
      <c r="GN46" s="158" t="s">
        <v>128</v>
      </c>
      <c r="GO46" s="158" t="s">
        <v>128</v>
      </c>
      <c r="GP46" s="158" t="s">
        <v>128</v>
      </c>
      <c r="GQ46" s="158" t="s">
        <v>128</v>
      </c>
      <c r="GR46" s="158" t="s">
        <v>128</v>
      </c>
      <c r="GS46" s="158" t="s">
        <v>128</v>
      </c>
      <c r="GT46" s="158" t="s">
        <v>128</v>
      </c>
      <c r="GU46" s="158" t="s">
        <v>128</v>
      </c>
      <c r="GV46" s="158" t="s">
        <v>128</v>
      </c>
      <c r="GW46" s="158" t="s">
        <v>128</v>
      </c>
      <c r="GX46" s="158" t="s">
        <v>128</v>
      </c>
      <c r="GY46" s="158" t="s">
        <v>128</v>
      </c>
      <c r="GZ46" s="158" t="s">
        <v>128</v>
      </c>
      <c r="HA46" s="158" t="s">
        <v>128</v>
      </c>
      <c r="HB46" s="158" t="s">
        <v>128</v>
      </c>
      <c r="HC46" s="158" t="s">
        <v>128</v>
      </c>
      <c r="HD46" s="158" t="s">
        <v>128</v>
      </c>
      <c r="HE46" s="158" t="s">
        <v>128</v>
      </c>
      <c r="HF46" s="158" t="s">
        <v>128</v>
      </c>
      <c r="HG46" s="158" t="s">
        <v>128</v>
      </c>
      <c r="HH46" s="158" t="s">
        <v>128</v>
      </c>
      <c r="HI46" s="158" t="s">
        <v>128</v>
      </c>
      <c r="HJ46" s="158" t="s">
        <v>128</v>
      </c>
      <c r="HK46" s="158" t="s">
        <v>128</v>
      </c>
      <c r="HL46" s="158" t="s">
        <v>128</v>
      </c>
      <c r="HM46" s="158" t="s">
        <v>128</v>
      </c>
      <c r="HN46" s="158" t="s">
        <v>128</v>
      </c>
      <c r="HO46" s="158" t="s">
        <v>128</v>
      </c>
      <c r="HP46" s="158" t="s">
        <v>128</v>
      </c>
      <c r="HQ46" s="158" t="s">
        <v>128</v>
      </c>
      <c r="HR46" s="158" t="s">
        <v>128</v>
      </c>
      <c r="HS46" s="158" t="s">
        <v>128</v>
      </c>
      <c r="HT46" s="158" t="s">
        <v>128</v>
      </c>
      <c r="HU46" s="158" t="s">
        <v>128</v>
      </c>
      <c r="HV46" s="158" t="s">
        <v>128</v>
      </c>
      <c r="HW46" s="158" t="s">
        <v>128</v>
      </c>
      <c r="HX46" s="158" t="s">
        <v>128</v>
      </c>
      <c r="HY46" s="158" t="s">
        <v>128</v>
      </c>
      <c r="HZ46" s="158" t="s">
        <v>128</v>
      </c>
      <c r="IA46" s="158" t="s">
        <v>128</v>
      </c>
      <c r="IB46" s="158" t="s">
        <v>128</v>
      </c>
      <c r="IC46" s="158" t="s">
        <v>128</v>
      </c>
      <c r="ID46" s="158" t="s">
        <v>128</v>
      </c>
      <c r="IE46" s="158" t="s">
        <v>128</v>
      </c>
      <c r="IF46" s="158" t="s">
        <v>128</v>
      </c>
      <c r="IG46" s="158" t="s">
        <v>128</v>
      </c>
      <c r="IH46" s="158" t="s">
        <v>128</v>
      </c>
      <c r="II46" s="158" t="s">
        <v>128</v>
      </c>
      <c r="IJ46" s="158" t="s">
        <v>128</v>
      </c>
      <c r="IK46" s="158" t="s">
        <v>128</v>
      </c>
      <c r="IL46" s="158" t="s">
        <v>128</v>
      </c>
      <c r="IM46" s="158" t="s">
        <v>128</v>
      </c>
      <c r="IN46" s="158" t="s">
        <v>128</v>
      </c>
      <c r="IO46" s="158" t="s">
        <v>128</v>
      </c>
      <c r="IP46" s="158" t="s">
        <v>128</v>
      </c>
      <c r="IQ46" s="158" t="s">
        <v>128</v>
      </c>
      <c r="IR46" s="158" t="s">
        <v>128</v>
      </c>
      <c r="IS46" s="158" t="s">
        <v>128</v>
      </c>
      <c r="IT46" s="158" t="s">
        <v>128</v>
      </c>
      <c r="IU46" s="158" t="s">
        <v>128</v>
      </c>
      <c r="IV46" s="158" t="s">
        <v>128</v>
      </c>
      <c r="IW46" s="158" t="s">
        <v>128</v>
      </c>
      <c r="IX46" s="158" t="s">
        <v>128</v>
      </c>
      <c r="IY46" s="158" t="s">
        <v>128</v>
      </c>
      <c r="IZ46" s="158" t="s">
        <v>128</v>
      </c>
      <c r="JA46" s="158" t="s">
        <v>128</v>
      </c>
      <c r="JB46" s="158" t="s">
        <v>128</v>
      </c>
      <c r="JC46" s="158" t="s">
        <v>128</v>
      </c>
      <c r="JD46" s="158" t="s">
        <v>128</v>
      </c>
      <c r="JE46" s="158" t="s">
        <v>128</v>
      </c>
      <c r="JF46" s="158" t="s">
        <v>128</v>
      </c>
      <c r="JG46" s="158" t="s">
        <v>128</v>
      </c>
      <c r="JH46" s="158" t="s">
        <v>128</v>
      </c>
      <c r="JI46" s="158" t="s">
        <v>128</v>
      </c>
      <c r="JJ46" s="158" t="s">
        <v>128</v>
      </c>
      <c r="JK46" s="158" t="s">
        <v>128</v>
      </c>
      <c r="JL46" s="158" t="s">
        <v>128</v>
      </c>
      <c r="JM46" s="158" t="s">
        <v>128</v>
      </c>
      <c r="JN46" s="158" t="s">
        <v>128</v>
      </c>
      <c r="JO46" s="158" t="s">
        <v>128</v>
      </c>
      <c r="JP46" s="158" t="s">
        <v>128</v>
      </c>
      <c r="JQ46" s="158" t="s">
        <v>128</v>
      </c>
      <c r="JR46" s="158" t="s">
        <v>128</v>
      </c>
      <c r="JS46" s="158" t="s">
        <v>128</v>
      </c>
      <c r="JT46" s="158" t="s">
        <v>128</v>
      </c>
      <c r="JU46" s="158" t="s">
        <v>128</v>
      </c>
      <c r="JV46" s="158" t="s">
        <v>128</v>
      </c>
      <c r="JW46" s="158" t="s">
        <v>128</v>
      </c>
      <c r="JX46" s="158" t="s">
        <v>128</v>
      </c>
      <c r="JY46" s="158" t="s">
        <v>128</v>
      </c>
      <c r="JZ46" s="158" t="s">
        <v>128</v>
      </c>
      <c r="KA46" s="158" t="s">
        <v>128</v>
      </c>
      <c r="KB46" s="158" t="s">
        <v>128</v>
      </c>
      <c r="KC46" s="158" t="s">
        <v>128</v>
      </c>
      <c r="KD46" s="158" t="s">
        <v>128</v>
      </c>
      <c r="KE46" s="158" t="s">
        <v>128</v>
      </c>
      <c r="KF46" s="158" t="s">
        <v>128</v>
      </c>
      <c r="KG46" s="158" t="s">
        <v>128</v>
      </c>
      <c r="KH46" s="158" t="s">
        <v>128</v>
      </c>
      <c r="KI46" s="158" t="s">
        <v>128</v>
      </c>
      <c r="KJ46" s="158" t="s">
        <v>128</v>
      </c>
      <c r="KK46" s="158" t="s">
        <v>128</v>
      </c>
      <c r="KL46" s="158" t="s">
        <v>128</v>
      </c>
      <c r="KM46" s="158" t="s">
        <v>128</v>
      </c>
      <c r="KN46" s="158" t="s">
        <v>128</v>
      </c>
      <c r="KO46" s="158" t="s">
        <v>128</v>
      </c>
      <c r="KP46" s="158" t="s">
        <v>128</v>
      </c>
      <c r="KQ46" s="158" t="s">
        <v>128</v>
      </c>
      <c r="KR46" s="158" t="s">
        <v>128</v>
      </c>
      <c r="KS46" s="158" t="s">
        <v>128</v>
      </c>
      <c r="KT46" s="158" t="s">
        <v>128</v>
      </c>
      <c r="KU46" s="158" t="s">
        <v>128</v>
      </c>
      <c r="KV46" s="158" t="s">
        <v>128</v>
      </c>
      <c r="KW46" s="158" t="s">
        <v>128</v>
      </c>
      <c r="KX46" s="158" t="s">
        <v>128</v>
      </c>
      <c r="KY46" s="158" t="s">
        <v>128</v>
      </c>
      <c r="KZ46" s="158" t="s">
        <v>128</v>
      </c>
      <c r="LA46" s="158" t="s">
        <v>128</v>
      </c>
      <c r="LB46" s="158" t="s">
        <v>128</v>
      </c>
      <c r="LC46" s="158" t="s">
        <v>128</v>
      </c>
      <c r="LD46" s="158" t="s">
        <v>128</v>
      </c>
      <c r="LE46" s="158" t="s">
        <v>128</v>
      </c>
      <c r="LF46" s="158" t="s">
        <v>128</v>
      </c>
      <c r="LG46" s="158" t="s">
        <v>128</v>
      </c>
      <c r="LH46" s="158" t="s">
        <v>128</v>
      </c>
      <c r="LI46" s="158" t="s">
        <v>128</v>
      </c>
      <c r="LJ46" s="158" t="s">
        <v>128</v>
      </c>
      <c r="LK46" s="158" t="s">
        <v>128</v>
      </c>
      <c r="LL46" s="158" t="s">
        <v>128</v>
      </c>
      <c r="LM46" s="158" t="s">
        <v>128</v>
      </c>
      <c r="LN46" s="158" t="s">
        <v>128</v>
      </c>
      <c r="LO46" s="158" t="s">
        <v>128</v>
      </c>
      <c r="LP46" s="158" t="s">
        <v>128</v>
      </c>
      <c r="LQ46" s="158" t="s">
        <v>128</v>
      </c>
      <c r="LR46" s="158" t="s">
        <v>128</v>
      </c>
      <c r="LS46" s="158" t="s">
        <v>128</v>
      </c>
      <c r="LT46" s="158" t="s">
        <v>128</v>
      </c>
      <c r="LU46" s="158" t="s">
        <v>128</v>
      </c>
      <c r="LV46" s="158" t="s">
        <v>128</v>
      </c>
      <c r="LW46" s="158" t="s">
        <v>128</v>
      </c>
      <c r="LX46" s="158" t="s">
        <v>128</v>
      </c>
      <c r="LY46" s="158" t="s">
        <v>128</v>
      </c>
      <c r="LZ46" s="158" t="s">
        <v>128</v>
      </c>
      <c r="MA46" s="158" t="s">
        <v>128</v>
      </c>
      <c r="MB46" s="158" t="s">
        <v>128</v>
      </c>
      <c r="MC46" s="158" t="s">
        <v>128</v>
      </c>
      <c r="MD46" s="158" t="s">
        <v>128</v>
      </c>
      <c r="ME46" s="158" t="s">
        <v>128</v>
      </c>
      <c r="MF46" s="158" t="s">
        <v>128</v>
      </c>
      <c r="MG46" s="158" t="s">
        <v>128</v>
      </c>
      <c r="MH46" s="158" t="s">
        <v>128</v>
      </c>
      <c r="MI46" s="158" t="s">
        <v>128</v>
      </c>
      <c r="MJ46" s="158" t="s">
        <v>128</v>
      </c>
      <c r="MK46" s="158" t="s">
        <v>128</v>
      </c>
      <c r="ML46" s="158" t="s">
        <v>128</v>
      </c>
      <c r="MM46" s="158" t="s">
        <v>128</v>
      </c>
      <c r="MN46" s="158" t="s">
        <v>128</v>
      </c>
      <c r="MO46" s="158" t="s">
        <v>128</v>
      </c>
      <c r="MP46" s="158" t="s">
        <v>128</v>
      </c>
      <c r="MQ46" s="158" t="s">
        <v>128</v>
      </c>
      <c r="MR46" s="158" t="s">
        <v>128</v>
      </c>
      <c r="MS46" s="158" t="s">
        <v>128</v>
      </c>
      <c r="MT46" s="158" t="s">
        <v>128</v>
      </c>
      <c r="MU46" s="158" t="s">
        <v>128</v>
      </c>
      <c r="MV46" s="158" t="s">
        <v>128</v>
      </c>
      <c r="MW46" s="158" t="s">
        <v>128</v>
      </c>
      <c r="MX46" s="158" t="s">
        <v>128</v>
      </c>
      <c r="MY46" s="158" t="s">
        <v>128</v>
      </c>
      <c r="MZ46" s="158" t="s">
        <v>128</v>
      </c>
      <c r="NA46" s="158" t="s">
        <v>128</v>
      </c>
      <c r="NB46" s="158" t="s">
        <v>128</v>
      </c>
      <c r="NC46" s="158" t="s">
        <v>128</v>
      </c>
      <c r="ND46" s="158" t="s">
        <v>128</v>
      </c>
      <c r="NE46" s="158" t="s">
        <v>128</v>
      </c>
      <c r="NF46" s="158" t="s">
        <v>128</v>
      </c>
      <c r="NG46" s="158" t="s">
        <v>128</v>
      </c>
      <c r="NH46" s="158" t="s">
        <v>128</v>
      </c>
      <c r="NI46" s="158" t="s">
        <v>128</v>
      </c>
      <c r="NJ46" s="158" t="s">
        <v>128</v>
      </c>
      <c r="NK46" s="158" t="s">
        <v>128</v>
      </c>
      <c r="NL46" s="158" t="s">
        <v>128</v>
      </c>
      <c r="NM46" s="158" t="s">
        <v>128</v>
      </c>
      <c r="NN46" s="158" t="s">
        <v>128</v>
      </c>
      <c r="NO46" s="158" t="s">
        <v>128</v>
      </c>
      <c r="NP46" s="158" t="s">
        <v>128</v>
      </c>
      <c r="NQ46" s="158" t="s">
        <v>128</v>
      </c>
      <c r="NR46" s="158" t="s">
        <v>128</v>
      </c>
      <c r="NS46" s="158" t="s">
        <v>128</v>
      </c>
      <c r="NT46" s="158" t="s">
        <v>128</v>
      </c>
      <c r="NU46" s="158" t="s">
        <v>128</v>
      </c>
      <c r="NV46" s="158" t="s">
        <v>128</v>
      </c>
      <c r="NW46" s="158" t="s">
        <v>128</v>
      </c>
      <c r="NX46" s="158" t="s">
        <v>128</v>
      </c>
      <c r="NY46" s="158" t="s">
        <v>128</v>
      </c>
      <c r="NZ46" s="158" t="s">
        <v>128</v>
      </c>
      <c r="OA46" s="158" t="s">
        <v>128</v>
      </c>
      <c r="OB46" s="158" t="s">
        <v>128</v>
      </c>
      <c r="OC46" s="158" t="s">
        <v>128</v>
      </c>
      <c r="OD46" s="158" t="s">
        <v>128</v>
      </c>
      <c r="OE46" s="170" t="s">
        <v>128</v>
      </c>
      <c r="OF46" s="181"/>
      <c r="OG46" s="174">
        <f t="shared" si="9"/>
        <v>49.6</v>
      </c>
      <c r="OH46" s="66" t="str">
        <f t="shared" si="10"/>
        <v>kg/GJ delivered</v>
      </c>
      <c r="OI46" s="118">
        <f t="shared" si="11"/>
        <v>1.28</v>
      </c>
      <c r="OJ46" s="66" t="str">
        <f t="shared" si="12"/>
        <v>kg/GJ delivered</v>
      </c>
      <c r="OK46" s="66" t="str">
        <f t="shared" si="13"/>
        <v/>
      </c>
      <c r="OL46" s="66" t="str">
        <f t="shared" si="14"/>
        <v/>
      </c>
      <c r="OM46" s="159">
        <f t="shared" si="15"/>
        <v>933</v>
      </c>
      <c r="ON46" s="66" t="str">
        <f t="shared" si="16"/>
        <v>kg/GJ delivered</v>
      </c>
      <c r="OO46" s="118">
        <f t="shared" si="17"/>
        <v>1.7</v>
      </c>
      <c r="OP46" s="66" t="str">
        <f t="shared" si="18"/>
        <v>kg/GJ delivered</v>
      </c>
      <c r="OQ46" s="118">
        <f t="shared" si="19"/>
        <v>4.8</v>
      </c>
      <c r="OR46" s="66" t="str">
        <f t="shared" si="20"/>
        <v>kg/GJ delivered</v>
      </c>
      <c r="OS46" s="66" t="str">
        <f t="shared" si="21"/>
        <v/>
      </c>
      <c r="OT46" s="66" t="str">
        <f t="shared" si="22"/>
        <v/>
      </c>
      <c r="OU46" s="66" t="str">
        <f t="shared" si="23"/>
        <v/>
      </c>
      <c r="OV46" s="66" t="str">
        <f t="shared" si="24"/>
        <v/>
      </c>
      <c r="OW46" s="66" t="str">
        <f t="shared" si="25"/>
        <v/>
      </c>
      <c r="OX46" s="66" t="str">
        <f t="shared" si="26"/>
        <v/>
      </c>
      <c r="OY46" s="66" t="str">
        <f t="shared" si="27"/>
        <v/>
      </c>
      <c r="OZ46" s="66" t="str">
        <f t="shared" si="28"/>
        <v/>
      </c>
      <c r="PA46" s="66" t="str">
        <f t="shared" si="29"/>
        <v/>
      </c>
      <c r="PB46" s="66" t="str">
        <f t="shared" si="30"/>
        <v/>
      </c>
      <c r="PC46" s="66" t="str">
        <f t="shared" si="31"/>
        <v/>
      </c>
      <c r="PD46" s="66" t="str">
        <f t="shared" si="32"/>
        <v/>
      </c>
      <c r="PE46" s="66" t="str">
        <f t="shared" si="33"/>
        <v/>
      </c>
      <c r="PF46" s="66" t="str">
        <f t="shared" si="34"/>
        <v/>
      </c>
      <c r="PG46" s="66" t="str">
        <f t="shared" si="35"/>
        <v/>
      </c>
      <c r="PH46" s="66" t="str">
        <f t="shared" si="36"/>
        <v/>
      </c>
      <c r="PI46" s="66" t="str">
        <f t="shared" si="37"/>
        <v/>
      </c>
      <c r="PJ46" s="66" t="str">
        <f t="shared" si="38"/>
        <v/>
      </c>
      <c r="PK46" s="66" t="str">
        <f t="shared" si="39"/>
        <v/>
      </c>
      <c r="PL46" s="66" t="str">
        <f t="shared" si="40"/>
        <v/>
      </c>
      <c r="PM46" s="66" t="str">
        <f t="shared" si="41"/>
        <v/>
      </c>
      <c r="PN46" s="66" t="str">
        <f t="shared" si="42"/>
        <v/>
      </c>
      <c r="PO46" s="66" t="str">
        <f t="shared" si="43"/>
        <v/>
      </c>
      <c r="PP46" s="66" t="str">
        <f t="shared" si="44"/>
        <v/>
      </c>
      <c r="PQ46" s="66" t="str">
        <f t="shared" si="45"/>
        <v/>
      </c>
      <c r="PR46" s="66" t="str">
        <f t="shared" si="46"/>
        <v/>
      </c>
      <c r="PS46" s="66" t="str">
        <f t="shared" si="47"/>
        <v/>
      </c>
      <c r="PT46" s="66" t="str">
        <f t="shared" si="48"/>
        <v/>
      </c>
      <c r="PU46" s="66" t="str">
        <f t="shared" si="49"/>
        <v/>
      </c>
      <c r="PV46" s="66" t="str">
        <f t="shared" si="50"/>
        <v/>
      </c>
      <c r="PW46" s="66" t="str">
        <f t="shared" si="51"/>
        <v/>
      </c>
      <c r="PX46" s="66" t="str">
        <f t="shared" si="52"/>
        <v/>
      </c>
      <c r="PY46" s="66" t="str">
        <f t="shared" si="53"/>
        <v/>
      </c>
      <c r="PZ46" s="66" t="str">
        <f t="shared" si="54"/>
        <v/>
      </c>
      <c r="QA46" s="66" t="str">
        <f t="shared" si="55"/>
        <v/>
      </c>
      <c r="QB46" s="66" t="str">
        <f t="shared" si="56"/>
        <v/>
      </c>
      <c r="QC46" s="66" t="str">
        <f t="shared" si="57"/>
        <v/>
      </c>
      <c r="QD46" s="66" t="str">
        <f t="shared" si="58"/>
        <v/>
      </c>
      <c r="QE46" s="66" t="str">
        <f t="shared" si="59"/>
        <v/>
      </c>
      <c r="QF46" s="66" t="str">
        <f t="shared" si="60"/>
        <v/>
      </c>
      <c r="QG46" s="66" t="str">
        <f t="shared" si="61"/>
        <v/>
      </c>
      <c r="QH46" s="66" t="str">
        <f t="shared" si="62"/>
        <v/>
      </c>
      <c r="QI46" s="66" t="str">
        <f t="shared" si="63"/>
        <v/>
      </c>
      <c r="QJ46" s="66" t="str">
        <f t="shared" si="64"/>
        <v/>
      </c>
      <c r="QK46" s="66" t="str">
        <f t="shared" si="65"/>
        <v/>
      </c>
      <c r="QL46" s="66" t="str">
        <f t="shared" si="66"/>
        <v/>
      </c>
      <c r="QM46" s="66" t="str">
        <f t="shared" si="67"/>
        <v/>
      </c>
      <c r="QN46" s="66" t="str">
        <f t="shared" si="68"/>
        <v/>
      </c>
      <c r="QO46" s="66" t="str">
        <f t="shared" si="69"/>
        <v/>
      </c>
      <c r="QP46" s="66" t="str">
        <f t="shared" si="70"/>
        <v/>
      </c>
      <c r="QQ46" s="66" t="str">
        <f t="shared" si="71"/>
        <v/>
      </c>
      <c r="QR46" s="66" t="str">
        <f t="shared" si="72"/>
        <v/>
      </c>
      <c r="QS46" s="66" t="str">
        <f t="shared" si="73"/>
        <v/>
      </c>
      <c r="QT46" s="66" t="str">
        <f t="shared" si="74"/>
        <v/>
      </c>
      <c r="QU46" s="66" t="str">
        <f t="shared" si="75"/>
        <v/>
      </c>
      <c r="QV46" s="66" t="str">
        <f t="shared" si="76"/>
        <v/>
      </c>
      <c r="QW46" s="66" t="str">
        <f t="shared" si="77"/>
        <v/>
      </c>
      <c r="QX46" s="66" t="str">
        <f t="shared" si="78"/>
        <v/>
      </c>
      <c r="QY46" s="66" t="str">
        <f t="shared" si="79"/>
        <v/>
      </c>
      <c r="QZ46" s="66" t="str">
        <f t="shared" si="80"/>
        <v/>
      </c>
      <c r="RA46" s="66" t="str">
        <f t="shared" si="81"/>
        <v/>
      </c>
      <c r="RB46" s="66" t="str">
        <f t="shared" si="82"/>
        <v/>
      </c>
      <c r="RC46" s="66" t="str">
        <f t="shared" si="83"/>
        <v/>
      </c>
      <c r="RD46" s="66" t="str">
        <f t="shared" si="84"/>
        <v/>
      </c>
      <c r="RE46" s="66" t="str">
        <f t="shared" si="85"/>
        <v/>
      </c>
      <c r="RF46" s="66" t="str">
        <f t="shared" si="86"/>
        <v/>
      </c>
      <c r="RG46" s="66" t="str">
        <f t="shared" si="87"/>
        <v/>
      </c>
      <c r="RH46" s="66" t="str">
        <f t="shared" si="88"/>
        <v/>
      </c>
      <c r="RI46" s="66" t="str">
        <f t="shared" si="89"/>
        <v/>
      </c>
      <c r="RJ46" s="66" t="str">
        <f t="shared" si="90"/>
        <v/>
      </c>
      <c r="RK46" s="66" t="str">
        <f t="shared" si="91"/>
        <v/>
      </c>
      <c r="RL46" s="66" t="str">
        <f t="shared" si="92"/>
        <v/>
      </c>
      <c r="RM46" s="66" t="str">
        <f t="shared" si="93"/>
        <v/>
      </c>
      <c r="RN46" s="66" t="str">
        <f t="shared" si="94"/>
        <v/>
      </c>
      <c r="RO46" s="66" t="str">
        <f t="shared" si="95"/>
        <v/>
      </c>
      <c r="RP46" s="66" t="str">
        <f t="shared" si="96"/>
        <v/>
      </c>
      <c r="RQ46" s="66" t="str">
        <f t="shared" si="97"/>
        <v/>
      </c>
      <c r="RR46" s="66" t="str">
        <f t="shared" si="98"/>
        <v/>
      </c>
      <c r="RS46" s="66" t="str">
        <f t="shared" si="99"/>
        <v/>
      </c>
      <c r="RT46" s="66" t="str">
        <f t="shared" si="100"/>
        <v/>
      </c>
      <c r="RU46" s="66" t="str">
        <f t="shared" si="101"/>
        <v/>
      </c>
      <c r="RV46" s="66" t="str">
        <f t="shared" si="102"/>
        <v/>
      </c>
      <c r="RW46" s="66" t="str">
        <f t="shared" si="103"/>
        <v/>
      </c>
      <c r="RX46" s="66" t="str">
        <f t="shared" si="104"/>
        <v/>
      </c>
      <c r="RY46" s="66" t="str">
        <f t="shared" si="105"/>
        <v/>
      </c>
      <c r="RZ46" s="66" t="str">
        <f t="shared" si="106"/>
        <v/>
      </c>
      <c r="SA46" s="66" t="str">
        <f t="shared" si="107"/>
        <v/>
      </c>
      <c r="SB46" s="66" t="str">
        <f t="shared" si="108"/>
        <v/>
      </c>
      <c r="SC46" s="66" t="str">
        <f t="shared" si="109"/>
        <v/>
      </c>
      <c r="SD46" s="66" t="str">
        <f t="shared" si="110"/>
        <v/>
      </c>
      <c r="SE46" s="66" t="str">
        <f t="shared" si="111"/>
        <v/>
      </c>
      <c r="SF46" s="66" t="str">
        <f t="shared" si="112"/>
        <v/>
      </c>
      <c r="SG46" s="66" t="str">
        <f t="shared" si="113"/>
        <v/>
      </c>
      <c r="SH46" s="66" t="str">
        <f t="shared" si="114"/>
        <v/>
      </c>
      <c r="SI46" s="66" t="str">
        <f t="shared" si="115"/>
        <v/>
      </c>
      <c r="SJ46" s="66" t="str">
        <f t="shared" si="116"/>
        <v/>
      </c>
      <c r="SK46" s="66" t="str">
        <f t="shared" si="117"/>
        <v/>
      </c>
      <c r="SL46" s="66" t="str">
        <f t="shared" si="118"/>
        <v/>
      </c>
      <c r="SM46" s="66" t="str">
        <f t="shared" si="119"/>
        <v/>
      </c>
      <c r="SN46" s="66" t="str">
        <f t="shared" si="120"/>
        <v/>
      </c>
      <c r="SO46" s="66" t="str">
        <f t="shared" si="121"/>
        <v/>
      </c>
      <c r="SP46" s="66" t="str">
        <f t="shared" si="122"/>
        <v/>
      </c>
      <c r="SQ46" s="66" t="str">
        <f t="shared" si="123"/>
        <v/>
      </c>
      <c r="SR46" s="66" t="str">
        <f t="shared" si="124"/>
        <v/>
      </c>
      <c r="SS46" s="66" t="str">
        <f t="shared" si="125"/>
        <v/>
      </c>
      <c r="ST46" s="66" t="str">
        <f t="shared" si="126"/>
        <v/>
      </c>
      <c r="SU46" s="66" t="str">
        <f t="shared" si="127"/>
        <v/>
      </c>
      <c r="SV46" s="66" t="str">
        <f t="shared" si="128"/>
        <v/>
      </c>
      <c r="SW46" s="66" t="str">
        <f t="shared" si="129"/>
        <v/>
      </c>
      <c r="SX46" s="66" t="str">
        <f t="shared" si="130"/>
        <v/>
      </c>
      <c r="SY46" s="66" t="str">
        <f t="shared" si="131"/>
        <v/>
      </c>
      <c r="SZ46" s="66" t="str">
        <f t="shared" si="132"/>
        <v/>
      </c>
      <c r="TA46" s="66" t="str">
        <f t="shared" si="133"/>
        <v/>
      </c>
      <c r="TB46" s="66" t="str">
        <f t="shared" si="134"/>
        <v/>
      </c>
      <c r="TC46" s="66" t="str">
        <f t="shared" si="135"/>
        <v/>
      </c>
      <c r="TD46" s="66" t="str">
        <f t="shared" si="136"/>
        <v/>
      </c>
      <c r="TE46" s="66" t="str">
        <f t="shared" si="137"/>
        <v/>
      </c>
      <c r="TF46" s="66" t="str">
        <f t="shared" si="138"/>
        <v/>
      </c>
      <c r="TG46" s="66" t="str">
        <f t="shared" si="139"/>
        <v/>
      </c>
      <c r="TH46" s="66" t="str">
        <f t="shared" si="140"/>
        <v/>
      </c>
      <c r="TI46" s="66" t="str">
        <f t="shared" si="141"/>
        <v/>
      </c>
      <c r="TJ46" s="66" t="str">
        <f t="shared" si="142"/>
        <v/>
      </c>
      <c r="TK46" s="66" t="str">
        <f t="shared" si="143"/>
        <v/>
      </c>
      <c r="TL46" s="66" t="str">
        <f t="shared" si="144"/>
        <v/>
      </c>
      <c r="TM46" s="66" t="str">
        <f t="shared" si="145"/>
        <v/>
      </c>
      <c r="TN46" s="66" t="str">
        <f t="shared" si="146"/>
        <v/>
      </c>
      <c r="TO46" s="66" t="str">
        <f t="shared" si="147"/>
        <v/>
      </c>
      <c r="TP46" s="66" t="str">
        <f t="shared" si="148"/>
        <v/>
      </c>
      <c r="TQ46" s="66" t="str">
        <f t="shared" si="149"/>
        <v/>
      </c>
      <c r="TR46" s="66" t="str">
        <f t="shared" si="150"/>
        <v/>
      </c>
      <c r="TS46" s="66" t="str">
        <f t="shared" si="151"/>
        <v/>
      </c>
      <c r="TT46" s="66" t="str">
        <f t="shared" si="152"/>
        <v/>
      </c>
      <c r="TU46" s="66" t="str">
        <f t="shared" si="153"/>
        <v/>
      </c>
      <c r="TV46" s="66" t="str">
        <f t="shared" si="154"/>
        <v/>
      </c>
      <c r="TW46" s="66" t="str">
        <f t="shared" si="155"/>
        <v/>
      </c>
      <c r="TX46" s="66" t="str">
        <f t="shared" si="156"/>
        <v/>
      </c>
      <c r="TY46" s="66" t="str">
        <f t="shared" si="157"/>
        <v/>
      </c>
      <c r="TZ46" s="66" t="str">
        <f t="shared" si="158"/>
        <v/>
      </c>
      <c r="UA46" s="66" t="str">
        <f t="shared" si="159"/>
        <v/>
      </c>
      <c r="UB46" s="66" t="str">
        <f t="shared" si="160"/>
        <v/>
      </c>
      <c r="UC46" s="66" t="str">
        <f t="shared" si="161"/>
        <v/>
      </c>
      <c r="UD46" s="66" t="str">
        <f t="shared" si="162"/>
        <v/>
      </c>
      <c r="UE46" s="66" t="str">
        <f t="shared" si="163"/>
        <v/>
      </c>
      <c r="UF46" s="66" t="str">
        <f t="shared" si="164"/>
        <v/>
      </c>
      <c r="UG46" s="66" t="str">
        <f t="shared" si="165"/>
        <v/>
      </c>
      <c r="UH46" s="66" t="str">
        <f t="shared" si="166"/>
        <v/>
      </c>
      <c r="UI46" s="66" t="str">
        <f t="shared" si="167"/>
        <v/>
      </c>
      <c r="UJ46" s="66" t="str">
        <f t="shared" si="168"/>
        <v/>
      </c>
      <c r="UK46" s="66" t="str">
        <f t="shared" si="169"/>
        <v/>
      </c>
      <c r="UL46" s="66" t="str">
        <f t="shared" si="170"/>
        <v/>
      </c>
      <c r="UM46" s="66" t="str">
        <f t="shared" si="171"/>
        <v/>
      </c>
      <c r="UN46" s="66" t="str">
        <f t="shared" si="172"/>
        <v/>
      </c>
      <c r="UO46" s="66" t="str">
        <f t="shared" si="173"/>
        <v/>
      </c>
      <c r="UP46" s="66" t="str">
        <f t="shared" si="174"/>
        <v/>
      </c>
      <c r="UQ46" s="66" t="str">
        <f t="shared" si="175"/>
        <v/>
      </c>
      <c r="UR46" s="66" t="str">
        <f t="shared" si="176"/>
        <v/>
      </c>
      <c r="US46" s="66" t="str">
        <f t="shared" si="177"/>
        <v/>
      </c>
      <c r="UT46" s="66" t="str">
        <f t="shared" si="178"/>
        <v/>
      </c>
      <c r="UU46" s="66" t="str">
        <f t="shared" si="179"/>
        <v/>
      </c>
      <c r="UV46" s="66" t="str">
        <f t="shared" si="180"/>
        <v/>
      </c>
      <c r="UW46" s="66" t="str">
        <f t="shared" si="181"/>
        <v/>
      </c>
      <c r="UX46" s="66" t="str">
        <f t="shared" si="182"/>
        <v/>
      </c>
      <c r="UY46" s="66" t="str">
        <f t="shared" si="183"/>
        <v/>
      </c>
      <c r="UZ46" s="66" t="str">
        <f t="shared" si="184"/>
        <v/>
      </c>
      <c r="VA46" s="66" t="str">
        <f t="shared" si="185"/>
        <v/>
      </c>
      <c r="VB46" s="66" t="str">
        <f t="shared" si="186"/>
        <v/>
      </c>
      <c r="VC46" s="66" t="str">
        <f t="shared" si="187"/>
        <v/>
      </c>
      <c r="VD46" s="66" t="str">
        <f t="shared" si="188"/>
        <v/>
      </c>
      <c r="VE46" s="66" t="str">
        <f t="shared" si="189"/>
        <v/>
      </c>
      <c r="VF46" s="66" t="str">
        <f t="shared" si="190"/>
        <v/>
      </c>
      <c r="VG46" s="66" t="str">
        <f t="shared" si="191"/>
        <v/>
      </c>
      <c r="VH46" s="66" t="str">
        <f t="shared" si="192"/>
        <v/>
      </c>
      <c r="VI46" s="66" t="str">
        <f t="shared" si="193"/>
        <v/>
      </c>
      <c r="VJ46" s="66" t="str">
        <f t="shared" si="194"/>
        <v/>
      </c>
      <c r="VK46" s="66" t="str">
        <f t="shared" si="195"/>
        <v/>
      </c>
      <c r="VL46" s="66" t="str">
        <f t="shared" si="196"/>
        <v/>
      </c>
      <c r="VM46" s="66" t="str">
        <f t="shared" si="197"/>
        <v/>
      </c>
      <c r="VN46" s="66" t="str">
        <f t="shared" si="198"/>
        <v/>
      </c>
      <c r="VO46" s="66" t="str">
        <f t="shared" si="199"/>
        <v/>
      </c>
      <c r="VP46" s="66" t="str">
        <f t="shared" si="200"/>
        <v/>
      </c>
      <c r="VQ46" s="66" t="str">
        <f t="shared" si="201"/>
        <v/>
      </c>
      <c r="VR46" s="66" t="str">
        <f t="shared" si="202"/>
        <v/>
      </c>
      <c r="VS46" s="66" t="str">
        <f t="shared" si="203"/>
        <v/>
      </c>
      <c r="VT46" s="66" t="str">
        <f t="shared" si="204"/>
        <v/>
      </c>
      <c r="VU46" s="66" t="str">
        <f t="shared" si="205"/>
        <v/>
      </c>
      <c r="VV46" s="66" t="str">
        <f t="shared" si="206"/>
        <v/>
      </c>
      <c r="VW46" s="66" t="str">
        <f t="shared" si="207"/>
        <v/>
      </c>
      <c r="VX46" s="66" t="str">
        <f t="shared" si="208"/>
        <v/>
      </c>
      <c r="VY46" s="66" t="str">
        <f t="shared" si="209"/>
        <v/>
      </c>
      <c r="VZ46" s="66" t="str">
        <f t="shared" si="210"/>
        <v/>
      </c>
      <c r="WA46" s="66" t="str">
        <f t="shared" si="211"/>
        <v/>
      </c>
      <c r="WB46" s="66" t="str">
        <f t="shared" si="212"/>
        <v/>
      </c>
      <c r="WC46" s="66" t="str">
        <f t="shared" si="213"/>
        <v/>
      </c>
      <c r="WD46" s="66" t="str">
        <f t="shared" si="214"/>
        <v/>
      </c>
      <c r="WE46" s="66" t="str">
        <f t="shared" si="215"/>
        <v/>
      </c>
      <c r="WF46" s="66" t="str">
        <f t="shared" si="216"/>
        <v/>
      </c>
      <c r="WG46" s="66" t="str">
        <f t="shared" si="217"/>
        <v/>
      </c>
      <c r="WH46" s="66" t="str">
        <f t="shared" si="218"/>
        <v/>
      </c>
      <c r="WI46" s="66" t="str">
        <f t="shared" si="219"/>
        <v/>
      </c>
      <c r="WJ46" s="66" t="str">
        <f t="shared" si="220"/>
        <v/>
      </c>
      <c r="WK46" s="66" t="str">
        <f t="shared" si="221"/>
        <v/>
      </c>
      <c r="WL46" s="66" t="str">
        <f t="shared" si="222"/>
        <v/>
      </c>
      <c r="WM46" s="66" t="str">
        <f t="shared" si="223"/>
        <v/>
      </c>
      <c r="WN46" s="66" t="str">
        <f t="shared" si="224"/>
        <v/>
      </c>
      <c r="WO46" s="66" t="str">
        <f t="shared" si="225"/>
        <v/>
      </c>
      <c r="WP46" s="66" t="str">
        <f t="shared" si="226"/>
        <v/>
      </c>
      <c r="WQ46" s="66" t="str">
        <f t="shared" si="227"/>
        <v/>
      </c>
      <c r="WR46" s="66" t="str">
        <f t="shared" si="228"/>
        <v/>
      </c>
      <c r="WS46" s="66" t="str">
        <f t="shared" si="229"/>
        <v/>
      </c>
      <c r="WT46" s="66" t="str">
        <f t="shared" si="230"/>
        <v/>
      </c>
      <c r="WU46" s="66" t="str">
        <f t="shared" si="231"/>
        <v/>
      </c>
      <c r="WV46" s="66" t="str">
        <f t="shared" si="232"/>
        <v/>
      </c>
      <c r="WW46" s="66" t="str">
        <f t="shared" si="233"/>
        <v/>
      </c>
      <c r="WX46" s="66" t="str">
        <f t="shared" si="234"/>
        <v/>
      </c>
      <c r="WY46" s="66" t="str">
        <f t="shared" si="235"/>
        <v/>
      </c>
      <c r="WZ46" s="66" t="str">
        <f t="shared" si="236"/>
        <v/>
      </c>
      <c r="XA46" s="66" t="str">
        <f t="shared" si="237"/>
        <v/>
      </c>
      <c r="XB46" s="66" t="str">
        <f t="shared" si="238"/>
        <v/>
      </c>
      <c r="XC46" s="66" t="str">
        <f t="shared" si="239"/>
        <v/>
      </c>
      <c r="XD46" s="66" t="str">
        <f t="shared" si="240"/>
        <v/>
      </c>
      <c r="XE46" s="66" t="str">
        <f t="shared" si="241"/>
        <v/>
      </c>
      <c r="XF46" s="66" t="str">
        <f t="shared" si="242"/>
        <v/>
      </c>
      <c r="XG46" s="66" t="str">
        <f t="shared" si="243"/>
        <v/>
      </c>
      <c r="XH46" s="66" t="str">
        <f t="shared" si="244"/>
        <v/>
      </c>
      <c r="XI46" s="66" t="str">
        <f t="shared" si="245"/>
        <v/>
      </c>
      <c r="XJ46" s="66" t="str">
        <f t="shared" si="246"/>
        <v/>
      </c>
      <c r="XK46" s="66" t="str">
        <f t="shared" si="247"/>
        <v/>
      </c>
      <c r="XL46" s="66" t="str">
        <f t="shared" si="248"/>
        <v/>
      </c>
      <c r="XM46" s="66" t="str">
        <f t="shared" si="249"/>
        <v/>
      </c>
      <c r="XN46" s="66" t="str">
        <f t="shared" si="250"/>
        <v/>
      </c>
      <c r="XO46" s="66" t="str">
        <f t="shared" si="251"/>
        <v/>
      </c>
      <c r="XP46" s="66" t="str">
        <f t="shared" si="252"/>
        <v/>
      </c>
      <c r="XQ46" s="66" t="str">
        <f t="shared" si="253"/>
        <v/>
      </c>
      <c r="XR46" s="66" t="str">
        <f t="shared" si="254"/>
        <v/>
      </c>
      <c r="XS46" s="66" t="str">
        <f t="shared" si="255"/>
        <v/>
      </c>
      <c r="XT46" s="66" t="str">
        <f t="shared" si="256"/>
        <v/>
      </c>
      <c r="XU46" s="66" t="str">
        <f t="shared" si="257"/>
        <v/>
      </c>
      <c r="XV46" s="66" t="str">
        <f t="shared" si="258"/>
        <v/>
      </c>
      <c r="XW46" s="66" t="str">
        <f t="shared" si="259"/>
        <v/>
      </c>
      <c r="XX46" s="66" t="str">
        <f t="shared" si="260"/>
        <v/>
      </c>
      <c r="XY46" s="66" t="str">
        <f t="shared" si="261"/>
        <v/>
      </c>
      <c r="XZ46" s="66" t="str">
        <f t="shared" si="262"/>
        <v/>
      </c>
      <c r="YA46" s="66" t="str">
        <f t="shared" si="263"/>
        <v/>
      </c>
      <c r="YB46" s="66" t="str">
        <f t="shared" si="264"/>
        <v/>
      </c>
      <c r="YC46" s="66" t="str">
        <f t="shared" si="265"/>
        <v/>
      </c>
      <c r="YD46" s="66" t="str">
        <f t="shared" si="266"/>
        <v/>
      </c>
      <c r="YE46" s="66" t="str">
        <f t="shared" si="267"/>
        <v/>
      </c>
      <c r="YF46" s="66" t="str">
        <f t="shared" si="268"/>
        <v/>
      </c>
      <c r="YG46" s="66" t="str">
        <f t="shared" si="269"/>
        <v/>
      </c>
      <c r="YH46" s="66" t="str">
        <f t="shared" si="270"/>
        <v/>
      </c>
      <c r="YI46" s="66" t="str">
        <f t="shared" si="271"/>
        <v/>
      </c>
      <c r="YJ46" s="66" t="str">
        <f t="shared" si="272"/>
        <v/>
      </c>
      <c r="YK46" s="66" t="str">
        <f t="shared" si="273"/>
        <v/>
      </c>
      <c r="YL46" s="66" t="str">
        <f t="shared" si="274"/>
        <v/>
      </c>
      <c r="YM46" s="66" t="str">
        <f t="shared" si="275"/>
        <v/>
      </c>
      <c r="YN46" s="66" t="str">
        <f t="shared" si="276"/>
        <v/>
      </c>
      <c r="YO46" s="66" t="str">
        <f t="shared" si="277"/>
        <v/>
      </c>
      <c r="YP46" s="66" t="str">
        <f t="shared" si="278"/>
        <v/>
      </c>
      <c r="YQ46" s="66" t="str">
        <f t="shared" si="279"/>
        <v/>
      </c>
      <c r="YR46" s="66" t="str">
        <f t="shared" si="280"/>
        <v/>
      </c>
      <c r="YS46" s="66" t="str">
        <f t="shared" si="281"/>
        <v/>
      </c>
      <c r="YT46" s="66" t="str">
        <f t="shared" si="282"/>
        <v/>
      </c>
      <c r="YU46" s="66" t="str">
        <f t="shared" si="283"/>
        <v/>
      </c>
      <c r="YV46" s="66" t="str">
        <f t="shared" si="284"/>
        <v/>
      </c>
      <c r="YW46" s="66" t="str">
        <f t="shared" si="285"/>
        <v/>
      </c>
      <c r="YX46" s="66" t="str">
        <f t="shared" si="286"/>
        <v/>
      </c>
      <c r="YY46" s="66" t="str">
        <f t="shared" si="287"/>
        <v/>
      </c>
      <c r="YZ46" s="66" t="str">
        <f t="shared" si="288"/>
        <v/>
      </c>
      <c r="ZA46" s="66" t="str">
        <f t="shared" si="289"/>
        <v/>
      </c>
      <c r="ZB46" s="66" t="str">
        <f t="shared" si="290"/>
        <v/>
      </c>
      <c r="ZC46" s="66" t="str">
        <f t="shared" si="291"/>
        <v/>
      </c>
      <c r="ZD46" s="66" t="str">
        <f t="shared" si="292"/>
        <v/>
      </c>
      <c r="ZE46" s="66" t="str">
        <f t="shared" si="293"/>
        <v/>
      </c>
      <c r="ZF46" s="66" t="str">
        <f t="shared" si="294"/>
        <v/>
      </c>
      <c r="ZG46" s="66" t="str">
        <f t="shared" si="295"/>
        <v/>
      </c>
      <c r="ZH46" s="66" t="str">
        <f t="shared" si="296"/>
        <v/>
      </c>
      <c r="ZI46" s="66" t="str">
        <f t="shared" si="297"/>
        <v/>
      </c>
      <c r="ZJ46" s="66" t="str">
        <f t="shared" si="298"/>
        <v/>
      </c>
      <c r="ZK46" s="66" t="str">
        <f t="shared" si="299"/>
        <v/>
      </c>
      <c r="ZL46" s="66" t="str">
        <f t="shared" si="300"/>
        <v/>
      </c>
      <c r="ZM46" s="66" t="str">
        <f t="shared" si="301"/>
        <v/>
      </c>
      <c r="ZN46" s="66" t="str">
        <f t="shared" si="302"/>
        <v/>
      </c>
      <c r="ZO46" s="66" t="str">
        <f t="shared" si="303"/>
        <v/>
      </c>
      <c r="ZP46" s="66" t="str">
        <f t="shared" si="304"/>
        <v/>
      </c>
      <c r="ZQ46" s="66" t="str">
        <f t="shared" si="305"/>
        <v/>
      </c>
      <c r="ZR46" s="66" t="str">
        <f t="shared" si="306"/>
        <v/>
      </c>
      <c r="ZS46" s="66" t="str">
        <f t="shared" si="307"/>
        <v/>
      </c>
      <c r="ZT46" s="66" t="str">
        <f t="shared" si="308"/>
        <v/>
      </c>
      <c r="ZU46" s="66" t="str">
        <f t="shared" si="309"/>
        <v/>
      </c>
      <c r="ZV46" s="66" t="str">
        <f t="shared" si="310"/>
        <v/>
      </c>
      <c r="ZW46" s="66" t="str">
        <f t="shared" si="311"/>
        <v/>
      </c>
      <c r="ZX46" s="66" t="str">
        <f t="shared" si="312"/>
        <v/>
      </c>
      <c r="ZY46" s="66" t="str">
        <f t="shared" si="313"/>
        <v/>
      </c>
      <c r="ZZ46" s="66" t="str">
        <f t="shared" si="314"/>
        <v/>
      </c>
      <c r="AAA46" s="66" t="str">
        <f t="shared" si="315"/>
        <v/>
      </c>
      <c r="AAB46" s="66" t="str">
        <f t="shared" si="316"/>
        <v/>
      </c>
      <c r="AAC46" s="66" t="str">
        <f t="shared" si="317"/>
        <v/>
      </c>
      <c r="AAD46" s="66" t="str">
        <f t="shared" si="318"/>
        <v/>
      </c>
      <c r="AAE46" s="66" t="str">
        <f t="shared" si="319"/>
        <v/>
      </c>
      <c r="AAF46" s="66" t="str">
        <f t="shared" si="320"/>
        <v/>
      </c>
      <c r="AAG46" s="66" t="str">
        <f t="shared" si="321"/>
        <v/>
      </c>
      <c r="AAH46" s="66" t="str">
        <f t="shared" si="322"/>
        <v/>
      </c>
      <c r="AAI46" s="66" t="str">
        <f t="shared" si="323"/>
        <v/>
      </c>
      <c r="AAJ46" s="66" t="str">
        <f t="shared" si="324"/>
        <v/>
      </c>
      <c r="AAK46" s="66" t="str">
        <f t="shared" si="325"/>
        <v/>
      </c>
      <c r="AAL46" s="66" t="str">
        <f t="shared" si="326"/>
        <v/>
      </c>
      <c r="AAM46" s="66" t="str">
        <f t="shared" si="327"/>
        <v/>
      </c>
      <c r="AAN46" s="66" t="str">
        <f t="shared" si="328"/>
        <v/>
      </c>
      <c r="AAO46" s="66" t="str">
        <f t="shared" si="329"/>
        <v/>
      </c>
      <c r="AAP46" s="66" t="str">
        <f t="shared" si="330"/>
        <v/>
      </c>
      <c r="AAQ46" s="66" t="str">
        <f t="shared" si="331"/>
        <v/>
      </c>
      <c r="AAR46" s="66" t="str">
        <f t="shared" si="332"/>
        <v/>
      </c>
      <c r="AAS46" s="66" t="str">
        <f t="shared" si="333"/>
        <v/>
      </c>
      <c r="AAT46" s="66" t="str">
        <f t="shared" si="334"/>
        <v/>
      </c>
      <c r="AAU46" s="66" t="str">
        <f t="shared" si="335"/>
        <v/>
      </c>
      <c r="AAV46" s="66" t="str">
        <f t="shared" si="336"/>
        <v/>
      </c>
      <c r="AAW46" s="66" t="str">
        <f t="shared" si="337"/>
        <v/>
      </c>
      <c r="AAX46" s="66" t="str">
        <f t="shared" si="338"/>
        <v/>
      </c>
      <c r="AAY46" s="66" t="str">
        <f t="shared" si="339"/>
        <v/>
      </c>
      <c r="AAZ46" s="66" t="str">
        <f t="shared" si="340"/>
        <v/>
      </c>
      <c r="ABA46" s="66" t="str">
        <f t="shared" si="341"/>
        <v/>
      </c>
      <c r="ABB46" s="66" t="str">
        <f t="shared" si="342"/>
        <v/>
      </c>
      <c r="ABC46" s="66" t="str">
        <f t="shared" si="343"/>
        <v/>
      </c>
      <c r="ABD46" s="66" t="str">
        <f t="shared" si="344"/>
        <v/>
      </c>
      <c r="ABE46" s="66" t="str">
        <f t="shared" si="345"/>
        <v/>
      </c>
      <c r="ABF46" s="66" t="str">
        <f t="shared" si="346"/>
        <v/>
      </c>
      <c r="ABG46" s="66" t="str">
        <f t="shared" si="347"/>
        <v/>
      </c>
      <c r="ABH46" s="66" t="str">
        <f t="shared" si="348"/>
        <v/>
      </c>
      <c r="ABI46" s="66" t="str">
        <f t="shared" si="349"/>
        <v/>
      </c>
      <c r="ABJ46" s="66" t="str">
        <f t="shared" si="350"/>
        <v/>
      </c>
      <c r="ABK46" s="66" t="str">
        <f t="shared" si="351"/>
        <v/>
      </c>
      <c r="ABL46" s="66" t="str">
        <f t="shared" si="352"/>
        <v/>
      </c>
      <c r="ABM46" s="66" t="str">
        <f t="shared" si="353"/>
        <v/>
      </c>
      <c r="ABN46" s="66" t="str">
        <f t="shared" si="354"/>
        <v/>
      </c>
      <c r="ABO46" s="66" t="str">
        <f t="shared" si="355"/>
        <v/>
      </c>
      <c r="ABP46" s="66" t="str">
        <f t="shared" si="356"/>
        <v/>
      </c>
      <c r="ABQ46" s="66" t="str">
        <f t="shared" si="357"/>
        <v/>
      </c>
      <c r="ABR46" s="66" t="str">
        <f t="shared" si="358"/>
        <v/>
      </c>
      <c r="ABS46" s="66" t="str">
        <f t="shared" si="359"/>
        <v/>
      </c>
      <c r="ABT46" s="66" t="str">
        <f t="shared" si="360"/>
        <v/>
      </c>
      <c r="ABU46" s="66" t="str">
        <f t="shared" si="361"/>
        <v/>
      </c>
      <c r="ABV46" s="66" t="str">
        <f t="shared" si="362"/>
        <v/>
      </c>
      <c r="ABW46" s="66" t="str">
        <f t="shared" si="363"/>
        <v/>
      </c>
      <c r="ABX46" s="66" t="str">
        <f t="shared" si="364"/>
        <v/>
      </c>
      <c r="ABY46" s="66" t="str">
        <f t="shared" si="365"/>
        <v/>
      </c>
      <c r="ABZ46" s="66" t="str">
        <f t="shared" si="366"/>
        <v/>
      </c>
      <c r="ACA46" s="66" t="str">
        <f t="shared" si="367"/>
        <v/>
      </c>
      <c r="ACB46" s="66" t="str">
        <f t="shared" si="368"/>
        <v/>
      </c>
      <c r="ACC46" s="66" t="str">
        <f t="shared" si="369"/>
        <v/>
      </c>
      <c r="ACD46" s="66" t="str">
        <f t="shared" si="370"/>
        <v/>
      </c>
      <c r="ACE46" s="66" t="str">
        <f t="shared" si="371"/>
        <v/>
      </c>
      <c r="ACF46" s="66" t="str">
        <f t="shared" si="372"/>
        <v/>
      </c>
      <c r="ACG46" s="66" t="str">
        <f t="shared" si="373"/>
        <v/>
      </c>
      <c r="ACH46" s="66" t="str">
        <f t="shared" si="374"/>
        <v/>
      </c>
      <c r="ACI46" s="66" t="str">
        <f t="shared" si="375"/>
        <v/>
      </c>
      <c r="ACJ46" s="66" t="str">
        <f t="shared" si="376"/>
        <v/>
      </c>
      <c r="ACK46" s="66" t="str">
        <f t="shared" si="377"/>
        <v/>
      </c>
      <c r="ACL46" s="66" t="str">
        <f t="shared" si="378"/>
        <v/>
      </c>
      <c r="ACM46" s="66" t="str">
        <f t="shared" ref="ACM46:ACN46" si="425">IF(AND(ACS$3="Unit", ACL46=""), "", IF(AND(ACS$3="Unit", ACL46="-"),"", IF(ACS$3="Unit", "kg/GJ delivered", IF(AND(NY46&lt;&gt;"", NY46&lt;&gt;"-", NX46="-"),"", IF($H46="","", IF(NX46="nd", "",IF(NX46="&lt;n.a.&gt;", "", IF(NY46="#/MJ", "", IF(NY46="kg/GJ delivered",NX46,IF(NY46="g/MJ delivered",NX46,IF(NY46="kg/MJ delivered",NX46*1000,IF(NY46="mg/MJ delivered",NX46/1000,IF(NY46="g/kg",((NX46)*(1/$I46)*(1/$H46)),IF(NY46="mg/kg",((NX46/1000)*(1/$I46)*(1/$H46)),IF(NY46="mg/MJ delivered",NX46/1000,IF(NY46="-","","Error"))))))))))))))))</f>
        <v/>
      </c>
      <c r="ACN46" s="66" t="str">
        <f t="shared" si="425"/>
        <v/>
      </c>
      <c r="ACO46" s="66" t="str">
        <f t="shared" si="380"/>
        <v/>
      </c>
      <c r="ACP46" s="66" t="str">
        <f t="shared" si="381"/>
        <v/>
      </c>
      <c r="ACQ46" s="66" t="str">
        <f t="shared" si="382"/>
        <v/>
      </c>
      <c r="ACR46" s="66" t="str">
        <f t="shared" si="383"/>
        <v/>
      </c>
      <c r="ACS46" s="66" t="str">
        <f t="shared" si="384"/>
        <v/>
      </c>
      <c r="ACT46" s="66" t="str">
        <f t="shared" si="385"/>
        <v/>
      </c>
    </row>
    <row r="47" spans="2:774" ht="15.75" customHeight="1" x14ac:dyDescent="0.25">
      <c r="B47" s="66">
        <v>106</v>
      </c>
      <c r="C47" s="66" t="s">
        <v>349</v>
      </c>
      <c r="D47" s="66" t="s">
        <v>382</v>
      </c>
      <c r="E47" s="156" t="s">
        <v>1790</v>
      </c>
      <c r="F47" s="66" t="s">
        <v>1579</v>
      </c>
      <c r="G47" s="66" t="s">
        <v>492</v>
      </c>
      <c r="H47" s="126">
        <v>8.8999999999999996E-2</v>
      </c>
      <c r="I47" s="126">
        <f>'Heating Values'!$E$176/1000</f>
        <v>1.7076000000000001E-2</v>
      </c>
      <c r="J47" s="66" t="str">
        <f t="shared" si="0"/>
        <v>Crop Residue, Improved, GLO</v>
      </c>
      <c r="K47" s="66" t="s">
        <v>1253</v>
      </c>
      <c r="L47" s="66" t="s">
        <v>1254</v>
      </c>
      <c r="M47" s="66" t="s">
        <v>1253</v>
      </c>
      <c r="N47" s="66" t="s">
        <v>1254</v>
      </c>
      <c r="O47" s="66" t="s">
        <v>2109</v>
      </c>
      <c r="P47" s="66" t="str">
        <f t="shared" si="8"/>
        <v>GLO</v>
      </c>
      <c r="Q47" s="66" t="s">
        <v>306</v>
      </c>
      <c r="R47" s="162">
        <v>99.5</v>
      </c>
      <c r="S47" s="158" t="s">
        <v>66</v>
      </c>
      <c r="T47" s="165">
        <v>3.49</v>
      </c>
      <c r="U47" s="158" t="s">
        <v>66</v>
      </c>
      <c r="V47" s="158" t="s">
        <v>128</v>
      </c>
      <c r="W47" s="158" t="s">
        <v>128</v>
      </c>
      <c r="X47" s="164">
        <v>883</v>
      </c>
      <c r="Y47" s="158" t="s">
        <v>66</v>
      </c>
      <c r="Z47" s="165">
        <v>7.7</v>
      </c>
      <c r="AA47" s="158" t="s">
        <v>66</v>
      </c>
      <c r="AB47" s="162">
        <v>24.1</v>
      </c>
      <c r="AC47" s="158" t="s">
        <v>66</v>
      </c>
      <c r="AD47" s="166">
        <v>1540000000000000</v>
      </c>
      <c r="AE47" s="158" t="s">
        <v>387</v>
      </c>
      <c r="AF47" s="158" t="s">
        <v>128</v>
      </c>
      <c r="AG47" s="158" t="s">
        <v>128</v>
      </c>
      <c r="AH47" s="158" t="s">
        <v>128</v>
      </c>
      <c r="AI47" s="158" t="s">
        <v>128</v>
      </c>
      <c r="AJ47" s="158" t="s">
        <v>128</v>
      </c>
      <c r="AK47" s="158" t="s">
        <v>128</v>
      </c>
      <c r="AL47" s="158" t="s">
        <v>128</v>
      </c>
      <c r="AM47" s="158" t="s">
        <v>128</v>
      </c>
      <c r="AN47" s="158" t="s">
        <v>128</v>
      </c>
      <c r="AO47" s="158" t="s">
        <v>128</v>
      </c>
      <c r="AP47" s="158" t="s">
        <v>128</v>
      </c>
      <c r="AQ47" s="158" t="s">
        <v>128</v>
      </c>
      <c r="AR47" s="158" t="s">
        <v>128</v>
      </c>
      <c r="AS47" s="158" t="s">
        <v>128</v>
      </c>
      <c r="AT47" s="158" t="s">
        <v>128</v>
      </c>
      <c r="AU47" s="158" t="s">
        <v>128</v>
      </c>
      <c r="AV47" s="158" t="s">
        <v>128</v>
      </c>
      <c r="AW47" s="158" t="s">
        <v>128</v>
      </c>
      <c r="AX47" s="158" t="s">
        <v>128</v>
      </c>
      <c r="AY47" s="158" t="s">
        <v>128</v>
      </c>
      <c r="AZ47" s="158" t="s">
        <v>128</v>
      </c>
      <c r="BA47" s="158" t="s">
        <v>128</v>
      </c>
      <c r="BB47" s="158" t="s">
        <v>128</v>
      </c>
      <c r="BC47" s="158" t="s">
        <v>128</v>
      </c>
      <c r="BD47" s="158" t="s">
        <v>128</v>
      </c>
      <c r="BE47" s="158" t="s">
        <v>128</v>
      </c>
      <c r="BF47" s="158" t="s">
        <v>128</v>
      </c>
      <c r="BG47" s="158" t="s">
        <v>128</v>
      </c>
      <c r="BH47" s="158" t="s">
        <v>128</v>
      </c>
      <c r="BI47" s="158" t="s">
        <v>128</v>
      </c>
      <c r="BJ47" s="158" t="s">
        <v>128</v>
      </c>
      <c r="BK47" s="158" t="s">
        <v>128</v>
      </c>
      <c r="BL47" s="158" t="s">
        <v>128</v>
      </c>
      <c r="BM47" s="158" t="s">
        <v>128</v>
      </c>
      <c r="BN47" s="158" t="s">
        <v>128</v>
      </c>
      <c r="BO47" s="158" t="s">
        <v>128</v>
      </c>
      <c r="BP47" s="158" t="s">
        <v>128</v>
      </c>
      <c r="BQ47" s="158" t="s">
        <v>128</v>
      </c>
      <c r="BR47" s="158" t="s">
        <v>128</v>
      </c>
      <c r="BS47" s="158" t="s">
        <v>128</v>
      </c>
      <c r="BT47" s="158" t="s">
        <v>128</v>
      </c>
      <c r="BU47" s="158" t="s">
        <v>128</v>
      </c>
      <c r="BV47" s="158" t="s">
        <v>128</v>
      </c>
      <c r="BW47" s="158" t="s">
        <v>128</v>
      </c>
      <c r="BX47" s="158" t="s">
        <v>128</v>
      </c>
      <c r="BY47" s="158" t="s">
        <v>128</v>
      </c>
      <c r="BZ47" s="158" t="s">
        <v>128</v>
      </c>
      <c r="CA47" s="158" t="s">
        <v>128</v>
      </c>
      <c r="CB47" s="158" t="s">
        <v>128</v>
      </c>
      <c r="CC47" s="158" t="s">
        <v>128</v>
      </c>
      <c r="CD47" s="158" t="s">
        <v>128</v>
      </c>
      <c r="CE47" s="158" t="s">
        <v>128</v>
      </c>
      <c r="CF47" s="158" t="s">
        <v>128</v>
      </c>
      <c r="CG47" s="158" t="s">
        <v>128</v>
      </c>
      <c r="CH47" s="158" t="s">
        <v>128</v>
      </c>
      <c r="CI47" s="158" t="s">
        <v>128</v>
      </c>
      <c r="CJ47" s="158" t="s">
        <v>128</v>
      </c>
      <c r="CK47" s="158" t="s">
        <v>128</v>
      </c>
      <c r="CL47" s="158" t="s">
        <v>128</v>
      </c>
      <c r="CM47" s="158" t="s">
        <v>128</v>
      </c>
      <c r="CN47" s="158" t="s">
        <v>128</v>
      </c>
      <c r="CO47" s="158" t="s">
        <v>128</v>
      </c>
      <c r="CP47" s="158" t="s">
        <v>128</v>
      </c>
      <c r="CQ47" s="158" t="s">
        <v>128</v>
      </c>
      <c r="CR47" s="158" t="s">
        <v>128</v>
      </c>
      <c r="CS47" s="158" t="s">
        <v>128</v>
      </c>
      <c r="CT47" s="158" t="s">
        <v>128</v>
      </c>
      <c r="CU47" s="158" t="s">
        <v>128</v>
      </c>
      <c r="CV47" s="158" t="s">
        <v>128</v>
      </c>
      <c r="CW47" s="158" t="s">
        <v>128</v>
      </c>
      <c r="CX47" s="158" t="s">
        <v>128</v>
      </c>
      <c r="CY47" s="158" t="s">
        <v>128</v>
      </c>
      <c r="CZ47" s="158" t="s">
        <v>128</v>
      </c>
      <c r="DA47" s="158" t="s">
        <v>128</v>
      </c>
      <c r="DB47" s="158" t="s">
        <v>128</v>
      </c>
      <c r="DC47" s="158" t="s">
        <v>128</v>
      </c>
      <c r="DD47" s="158" t="s">
        <v>128</v>
      </c>
      <c r="DE47" s="158" t="s">
        <v>128</v>
      </c>
      <c r="DF47" s="158" t="s">
        <v>128</v>
      </c>
      <c r="DG47" s="158" t="s">
        <v>128</v>
      </c>
      <c r="DH47" s="158" t="s">
        <v>128</v>
      </c>
      <c r="DI47" s="158" t="s">
        <v>128</v>
      </c>
      <c r="DJ47" s="158" t="s">
        <v>128</v>
      </c>
      <c r="DK47" s="158" t="s">
        <v>128</v>
      </c>
      <c r="DL47" s="158" t="s">
        <v>128</v>
      </c>
      <c r="DM47" s="158" t="s">
        <v>128</v>
      </c>
      <c r="DN47" s="158" t="s">
        <v>128</v>
      </c>
      <c r="DO47" s="158" t="s">
        <v>128</v>
      </c>
      <c r="DP47" s="158" t="s">
        <v>128</v>
      </c>
      <c r="DQ47" s="158" t="s">
        <v>128</v>
      </c>
      <c r="DR47" s="158" t="s">
        <v>128</v>
      </c>
      <c r="DS47" s="158" t="s">
        <v>128</v>
      </c>
      <c r="DT47" s="158" t="s">
        <v>128</v>
      </c>
      <c r="DU47" s="158" t="s">
        <v>128</v>
      </c>
      <c r="DV47" s="158" t="s">
        <v>128</v>
      </c>
      <c r="DW47" s="158" t="s">
        <v>128</v>
      </c>
      <c r="DX47" s="158" t="s">
        <v>128</v>
      </c>
      <c r="DY47" s="158" t="s">
        <v>128</v>
      </c>
      <c r="DZ47" s="158" t="s">
        <v>128</v>
      </c>
      <c r="EA47" s="158" t="s">
        <v>128</v>
      </c>
      <c r="EB47" s="158" t="s">
        <v>128</v>
      </c>
      <c r="EC47" s="158" t="s">
        <v>128</v>
      </c>
      <c r="ED47" s="158" t="s">
        <v>128</v>
      </c>
      <c r="EE47" s="158" t="s">
        <v>128</v>
      </c>
      <c r="EF47" s="158" t="s">
        <v>128</v>
      </c>
      <c r="EG47" s="158" t="s">
        <v>128</v>
      </c>
      <c r="EH47" s="158" t="s">
        <v>128</v>
      </c>
      <c r="EI47" s="158" t="s">
        <v>128</v>
      </c>
      <c r="EJ47" s="158" t="s">
        <v>128</v>
      </c>
      <c r="EK47" s="158" t="s">
        <v>128</v>
      </c>
      <c r="EL47" s="158" t="s">
        <v>128</v>
      </c>
      <c r="EM47" s="158" t="s">
        <v>128</v>
      </c>
      <c r="EN47" s="158" t="s">
        <v>128</v>
      </c>
      <c r="EO47" s="158" t="s">
        <v>128</v>
      </c>
      <c r="EP47" s="158" t="s">
        <v>128</v>
      </c>
      <c r="EQ47" s="158" t="s">
        <v>128</v>
      </c>
      <c r="ER47" s="158" t="s">
        <v>128</v>
      </c>
      <c r="ES47" s="158" t="s">
        <v>128</v>
      </c>
      <c r="ET47" s="158" t="s">
        <v>128</v>
      </c>
      <c r="EU47" s="158" t="s">
        <v>128</v>
      </c>
      <c r="EV47" s="158" t="s">
        <v>128</v>
      </c>
      <c r="EW47" s="158" t="s">
        <v>128</v>
      </c>
      <c r="EX47" s="158" t="s">
        <v>128</v>
      </c>
      <c r="EY47" s="158" t="s">
        <v>128</v>
      </c>
      <c r="EZ47" s="158" t="s">
        <v>128</v>
      </c>
      <c r="FA47" s="158" t="s">
        <v>128</v>
      </c>
      <c r="FB47" s="158" t="s">
        <v>128</v>
      </c>
      <c r="FC47" s="158" t="s">
        <v>128</v>
      </c>
      <c r="FD47" s="158" t="s">
        <v>128</v>
      </c>
      <c r="FE47" s="158" t="s">
        <v>128</v>
      </c>
      <c r="FF47" s="158" t="s">
        <v>128</v>
      </c>
      <c r="FG47" s="158" t="s">
        <v>128</v>
      </c>
      <c r="FH47" s="158" t="s">
        <v>128</v>
      </c>
      <c r="FI47" s="158" t="s">
        <v>128</v>
      </c>
      <c r="FJ47" s="158" t="s">
        <v>128</v>
      </c>
      <c r="FK47" s="158" t="s">
        <v>128</v>
      </c>
      <c r="FL47" s="158" t="s">
        <v>128</v>
      </c>
      <c r="FM47" s="158" t="s">
        <v>128</v>
      </c>
      <c r="FN47" s="158" t="s">
        <v>128</v>
      </c>
      <c r="FO47" s="158" t="s">
        <v>128</v>
      </c>
      <c r="FP47" s="158" t="s">
        <v>128</v>
      </c>
      <c r="FQ47" s="158" t="s">
        <v>128</v>
      </c>
      <c r="FR47" s="158" t="s">
        <v>128</v>
      </c>
      <c r="FS47" s="158" t="s">
        <v>128</v>
      </c>
      <c r="FT47" s="158" t="s">
        <v>128</v>
      </c>
      <c r="FU47" s="158" t="s">
        <v>128</v>
      </c>
      <c r="FV47" s="158" t="s">
        <v>128</v>
      </c>
      <c r="FW47" s="158" t="s">
        <v>128</v>
      </c>
      <c r="FX47" s="158" t="s">
        <v>128</v>
      </c>
      <c r="FY47" s="158" t="s">
        <v>128</v>
      </c>
      <c r="FZ47" s="158" t="s">
        <v>128</v>
      </c>
      <c r="GA47" s="158" t="s">
        <v>128</v>
      </c>
      <c r="GB47" s="158" t="s">
        <v>128</v>
      </c>
      <c r="GC47" s="158" t="s">
        <v>128</v>
      </c>
      <c r="GD47" s="158" t="s">
        <v>128</v>
      </c>
      <c r="GE47" s="158" t="s">
        <v>128</v>
      </c>
      <c r="GF47" s="158" t="s">
        <v>128</v>
      </c>
      <c r="GG47" s="158" t="s">
        <v>128</v>
      </c>
      <c r="GH47" s="158" t="s">
        <v>128</v>
      </c>
      <c r="GI47" s="158" t="s">
        <v>128</v>
      </c>
      <c r="GJ47" s="158" t="s">
        <v>128</v>
      </c>
      <c r="GK47" s="158" t="s">
        <v>128</v>
      </c>
      <c r="GL47" s="158" t="s">
        <v>128</v>
      </c>
      <c r="GM47" s="158" t="s">
        <v>128</v>
      </c>
      <c r="GN47" s="158" t="s">
        <v>128</v>
      </c>
      <c r="GO47" s="158" t="s">
        <v>128</v>
      </c>
      <c r="GP47" s="158" t="s">
        <v>128</v>
      </c>
      <c r="GQ47" s="158" t="s">
        <v>128</v>
      </c>
      <c r="GR47" s="158" t="s">
        <v>128</v>
      </c>
      <c r="GS47" s="158" t="s">
        <v>128</v>
      </c>
      <c r="GT47" s="158" t="s">
        <v>128</v>
      </c>
      <c r="GU47" s="158" t="s">
        <v>128</v>
      </c>
      <c r="GV47" s="158" t="s">
        <v>128</v>
      </c>
      <c r="GW47" s="158" t="s">
        <v>128</v>
      </c>
      <c r="GX47" s="158" t="s">
        <v>128</v>
      </c>
      <c r="GY47" s="158" t="s">
        <v>128</v>
      </c>
      <c r="GZ47" s="158" t="s">
        <v>128</v>
      </c>
      <c r="HA47" s="158" t="s">
        <v>128</v>
      </c>
      <c r="HB47" s="158" t="s">
        <v>128</v>
      </c>
      <c r="HC47" s="158" t="s">
        <v>128</v>
      </c>
      <c r="HD47" s="158" t="s">
        <v>128</v>
      </c>
      <c r="HE47" s="158" t="s">
        <v>128</v>
      </c>
      <c r="HF47" s="158" t="s">
        <v>128</v>
      </c>
      <c r="HG47" s="158" t="s">
        <v>128</v>
      </c>
      <c r="HH47" s="158" t="s">
        <v>128</v>
      </c>
      <c r="HI47" s="158" t="s">
        <v>128</v>
      </c>
      <c r="HJ47" s="158" t="s">
        <v>128</v>
      </c>
      <c r="HK47" s="158" t="s">
        <v>128</v>
      </c>
      <c r="HL47" s="158" t="s">
        <v>128</v>
      </c>
      <c r="HM47" s="158" t="s">
        <v>128</v>
      </c>
      <c r="HN47" s="158" t="s">
        <v>128</v>
      </c>
      <c r="HO47" s="158" t="s">
        <v>128</v>
      </c>
      <c r="HP47" s="158" t="s">
        <v>128</v>
      </c>
      <c r="HQ47" s="158" t="s">
        <v>128</v>
      </c>
      <c r="HR47" s="158" t="s">
        <v>128</v>
      </c>
      <c r="HS47" s="158" t="s">
        <v>128</v>
      </c>
      <c r="HT47" s="158" t="s">
        <v>128</v>
      </c>
      <c r="HU47" s="158" t="s">
        <v>128</v>
      </c>
      <c r="HV47" s="158" t="s">
        <v>128</v>
      </c>
      <c r="HW47" s="158" t="s">
        <v>128</v>
      </c>
      <c r="HX47" s="158" t="s">
        <v>128</v>
      </c>
      <c r="HY47" s="158" t="s">
        <v>128</v>
      </c>
      <c r="HZ47" s="158" t="s">
        <v>128</v>
      </c>
      <c r="IA47" s="158" t="s">
        <v>128</v>
      </c>
      <c r="IB47" s="158" t="s">
        <v>128</v>
      </c>
      <c r="IC47" s="158" t="s">
        <v>128</v>
      </c>
      <c r="ID47" s="158" t="s">
        <v>128</v>
      </c>
      <c r="IE47" s="158" t="s">
        <v>128</v>
      </c>
      <c r="IF47" s="158" t="s">
        <v>128</v>
      </c>
      <c r="IG47" s="158" t="s">
        <v>128</v>
      </c>
      <c r="IH47" s="158" t="s">
        <v>128</v>
      </c>
      <c r="II47" s="158" t="s">
        <v>128</v>
      </c>
      <c r="IJ47" s="158" t="s">
        <v>128</v>
      </c>
      <c r="IK47" s="158" t="s">
        <v>128</v>
      </c>
      <c r="IL47" s="158" t="s">
        <v>128</v>
      </c>
      <c r="IM47" s="158" t="s">
        <v>128</v>
      </c>
      <c r="IN47" s="158" t="s">
        <v>128</v>
      </c>
      <c r="IO47" s="158" t="s">
        <v>128</v>
      </c>
      <c r="IP47" s="158" t="s">
        <v>128</v>
      </c>
      <c r="IQ47" s="158" t="s">
        <v>128</v>
      </c>
      <c r="IR47" s="158" t="s">
        <v>128</v>
      </c>
      <c r="IS47" s="158" t="s">
        <v>128</v>
      </c>
      <c r="IT47" s="158" t="s">
        <v>128</v>
      </c>
      <c r="IU47" s="158" t="s">
        <v>128</v>
      </c>
      <c r="IV47" s="158" t="s">
        <v>128</v>
      </c>
      <c r="IW47" s="158" t="s">
        <v>128</v>
      </c>
      <c r="IX47" s="158" t="s">
        <v>128</v>
      </c>
      <c r="IY47" s="158" t="s">
        <v>128</v>
      </c>
      <c r="IZ47" s="158" t="s">
        <v>128</v>
      </c>
      <c r="JA47" s="158" t="s">
        <v>128</v>
      </c>
      <c r="JB47" s="158" t="s">
        <v>128</v>
      </c>
      <c r="JC47" s="158" t="s">
        <v>128</v>
      </c>
      <c r="JD47" s="158" t="s">
        <v>128</v>
      </c>
      <c r="JE47" s="158" t="s">
        <v>128</v>
      </c>
      <c r="JF47" s="158" t="s">
        <v>128</v>
      </c>
      <c r="JG47" s="158" t="s">
        <v>128</v>
      </c>
      <c r="JH47" s="158" t="s">
        <v>128</v>
      </c>
      <c r="JI47" s="158" t="s">
        <v>128</v>
      </c>
      <c r="JJ47" s="158" t="s">
        <v>128</v>
      </c>
      <c r="JK47" s="158" t="s">
        <v>128</v>
      </c>
      <c r="JL47" s="158" t="s">
        <v>128</v>
      </c>
      <c r="JM47" s="158" t="s">
        <v>128</v>
      </c>
      <c r="JN47" s="158" t="s">
        <v>128</v>
      </c>
      <c r="JO47" s="158" t="s">
        <v>128</v>
      </c>
      <c r="JP47" s="158" t="s">
        <v>128</v>
      </c>
      <c r="JQ47" s="158" t="s">
        <v>128</v>
      </c>
      <c r="JR47" s="158" t="s">
        <v>128</v>
      </c>
      <c r="JS47" s="158" t="s">
        <v>128</v>
      </c>
      <c r="JT47" s="158" t="s">
        <v>128</v>
      </c>
      <c r="JU47" s="158" t="s">
        <v>128</v>
      </c>
      <c r="JV47" s="158" t="s">
        <v>128</v>
      </c>
      <c r="JW47" s="158" t="s">
        <v>128</v>
      </c>
      <c r="JX47" s="158" t="s">
        <v>128</v>
      </c>
      <c r="JY47" s="158" t="s">
        <v>128</v>
      </c>
      <c r="JZ47" s="158" t="s">
        <v>128</v>
      </c>
      <c r="KA47" s="158" t="s">
        <v>128</v>
      </c>
      <c r="KB47" s="158" t="s">
        <v>128</v>
      </c>
      <c r="KC47" s="158" t="s">
        <v>128</v>
      </c>
      <c r="KD47" s="158" t="s">
        <v>128</v>
      </c>
      <c r="KE47" s="158" t="s">
        <v>128</v>
      </c>
      <c r="KF47" s="158" t="s">
        <v>128</v>
      </c>
      <c r="KG47" s="158" t="s">
        <v>128</v>
      </c>
      <c r="KH47" s="158" t="s">
        <v>128</v>
      </c>
      <c r="KI47" s="158" t="s">
        <v>128</v>
      </c>
      <c r="KJ47" s="158" t="s">
        <v>128</v>
      </c>
      <c r="KK47" s="158" t="s">
        <v>128</v>
      </c>
      <c r="KL47" s="158" t="s">
        <v>128</v>
      </c>
      <c r="KM47" s="158" t="s">
        <v>128</v>
      </c>
      <c r="KN47" s="158" t="s">
        <v>128</v>
      </c>
      <c r="KO47" s="158" t="s">
        <v>128</v>
      </c>
      <c r="KP47" s="158" t="s">
        <v>128</v>
      </c>
      <c r="KQ47" s="158" t="s">
        <v>128</v>
      </c>
      <c r="KR47" s="158" t="s">
        <v>128</v>
      </c>
      <c r="KS47" s="158" t="s">
        <v>128</v>
      </c>
      <c r="KT47" s="158" t="s">
        <v>128</v>
      </c>
      <c r="KU47" s="158" t="s">
        <v>128</v>
      </c>
      <c r="KV47" s="158" t="s">
        <v>128</v>
      </c>
      <c r="KW47" s="158" t="s">
        <v>128</v>
      </c>
      <c r="KX47" s="158" t="s">
        <v>128</v>
      </c>
      <c r="KY47" s="158" t="s">
        <v>128</v>
      </c>
      <c r="KZ47" s="158" t="s">
        <v>128</v>
      </c>
      <c r="LA47" s="158" t="s">
        <v>128</v>
      </c>
      <c r="LB47" s="158" t="s">
        <v>128</v>
      </c>
      <c r="LC47" s="158" t="s">
        <v>128</v>
      </c>
      <c r="LD47" s="158" t="s">
        <v>128</v>
      </c>
      <c r="LE47" s="158" t="s">
        <v>128</v>
      </c>
      <c r="LF47" s="158" t="s">
        <v>128</v>
      </c>
      <c r="LG47" s="158" t="s">
        <v>128</v>
      </c>
      <c r="LH47" s="158" t="s">
        <v>128</v>
      </c>
      <c r="LI47" s="158" t="s">
        <v>128</v>
      </c>
      <c r="LJ47" s="158" t="s">
        <v>128</v>
      </c>
      <c r="LK47" s="158" t="s">
        <v>128</v>
      </c>
      <c r="LL47" s="158" t="s">
        <v>128</v>
      </c>
      <c r="LM47" s="158" t="s">
        <v>128</v>
      </c>
      <c r="LN47" s="158" t="s">
        <v>128</v>
      </c>
      <c r="LO47" s="158" t="s">
        <v>128</v>
      </c>
      <c r="LP47" s="158" t="s">
        <v>128</v>
      </c>
      <c r="LQ47" s="158" t="s">
        <v>128</v>
      </c>
      <c r="LR47" s="158" t="s">
        <v>128</v>
      </c>
      <c r="LS47" s="158" t="s">
        <v>128</v>
      </c>
      <c r="LT47" s="158" t="s">
        <v>128</v>
      </c>
      <c r="LU47" s="158" t="s">
        <v>128</v>
      </c>
      <c r="LV47" s="158" t="s">
        <v>128</v>
      </c>
      <c r="LW47" s="158" t="s">
        <v>128</v>
      </c>
      <c r="LX47" s="158" t="s">
        <v>128</v>
      </c>
      <c r="LY47" s="158" t="s">
        <v>128</v>
      </c>
      <c r="LZ47" s="158" t="s">
        <v>128</v>
      </c>
      <c r="MA47" s="158" t="s">
        <v>128</v>
      </c>
      <c r="MB47" s="158" t="s">
        <v>128</v>
      </c>
      <c r="MC47" s="158" t="s">
        <v>128</v>
      </c>
      <c r="MD47" s="158" t="s">
        <v>128</v>
      </c>
      <c r="ME47" s="158" t="s">
        <v>128</v>
      </c>
      <c r="MF47" s="158" t="s">
        <v>128</v>
      </c>
      <c r="MG47" s="158" t="s">
        <v>128</v>
      </c>
      <c r="MH47" s="158" t="s">
        <v>128</v>
      </c>
      <c r="MI47" s="158" t="s">
        <v>128</v>
      </c>
      <c r="MJ47" s="158" t="s">
        <v>128</v>
      </c>
      <c r="MK47" s="158" t="s">
        <v>128</v>
      </c>
      <c r="ML47" s="158" t="s">
        <v>128</v>
      </c>
      <c r="MM47" s="158" t="s">
        <v>128</v>
      </c>
      <c r="MN47" s="158" t="s">
        <v>128</v>
      </c>
      <c r="MO47" s="158" t="s">
        <v>128</v>
      </c>
      <c r="MP47" s="158" t="s">
        <v>128</v>
      </c>
      <c r="MQ47" s="158" t="s">
        <v>128</v>
      </c>
      <c r="MR47" s="158" t="s">
        <v>128</v>
      </c>
      <c r="MS47" s="158" t="s">
        <v>128</v>
      </c>
      <c r="MT47" s="158" t="s">
        <v>128</v>
      </c>
      <c r="MU47" s="158" t="s">
        <v>128</v>
      </c>
      <c r="MV47" s="158" t="s">
        <v>128</v>
      </c>
      <c r="MW47" s="158" t="s">
        <v>128</v>
      </c>
      <c r="MX47" s="158" t="s">
        <v>128</v>
      </c>
      <c r="MY47" s="158" t="s">
        <v>128</v>
      </c>
      <c r="MZ47" s="158" t="s">
        <v>128</v>
      </c>
      <c r="NA47" s="158" t="s">
        <v>128</v>
      </c>
      <c r="NB47" s="158" t="s">
        <v>128</v>
      </c>
      <c r="NC47" s="158" t="s">
        <v>128</v>
      </c>
      <c r="ND47" s="158" t="s">
        <v>128</v>
      </c>
      <c r="NE47" s="158" t="s">
        <v>128</v>
      </c>
      <c r="NF47" s="158" t="s">
        <v>128</v>
      </c>
      <c r="NG47" s="158" t="s">
        <v>128</v>
      </c>
      <c r="NH47" s="158" t="s">
        <v>128</v>
      </c>
      <c r="NI47" s="158" t="s">
        <v>128</v>
      </c>
      <c r="NJ47" s="158" t="s">
        <v>128</v>
      </c>
      <c r="NK47" s="158" t="s">
        <v>128</v>
      </c>
      <c r="NL47" s="158" t="s">
        <v>128</v>
      </c>
      <c r="NM47" s="158" t="s">
        <v>128</v>
      </c>
      <c r="NN47" s="158" t="s">
        <v>128</v>
      </c>
      <c r="NO47" s="158" t="s">
        <v>128</v>
      </c>
      <c r="NP47" s="158" t="s">
        <v>128</v>
      </c>
      <c r="NQ47" s="158" t="s">
        <v>128</v>
      </c>
      <c r="NR47" s="158" t="s">
        <v>128</v>
      </c>
      <c r="NS47" s="158" t="s">
        <v>128</v>
      </c>
      <c r="NT47" s="158" t="s">
        <v>128</v>
      </c>
      <c r="NU47" s="158" t="s">
        <v>128</v>
      </c>
      <c r="NV47" s="158" t="s">
        <v>128</v>
      </c>
      <c r="NW47" s="158" t="s">
        <v>128</v>
      </c>
      <c r="NX47" s="158" t="s">
        <v>128</v>
      </c>
      <c r="NY47" s="158" t="s">
        <v>128</v>
      </c>
      <c r="NZ47" s="158" t="s">
        <v>128</v>
      </c>
      <c r="OA47" s="158" t="s">
        <v>128</v>
      </c>
      <c r="OB47" s="158" t="s">
        <v>128</v>
      </c>
      <c r="OC47" s="158" t="s">
        <v>128</v>
      </c>
      <c r="OD47" s="158" t="s">
        <v>128</v>
      </c>
      <c r="OE47" s="170" t="s">
        <v>128</v>
      </c>
      <c r="OF47" s="181"/>
      <c r="OG47" s="174">
        <f t="shared" si="9"/>
        <v>99.5</v>
      </c>
      <c r="OH47" s="66" t="str">
        <f t="shared" si="10"/>
        <v>kg/GJ delivered</v>
      </c>
      <c r="OI47" s="118">
        <f t="shared" si="11"/>
        <v>3.49</v>
      </c>
      <c r="OJ47" s="66" t="str">
        <f t="shared" si="12"/>
        <v>kg/GJ delivered</v>
      </c>
      <c r="OK47" s="66" t="str">
        <f t="shared" si="13"/>
        <v/>
      </c>
      <c r="OL47" s="66" t="str">
        <f t="shared" si="14"/>
        <v/>
      </c>
      <c r="OM47" s="159">
        <f t="shared" si="15"/>
        <v>883</v>
      </c>
      <c r="ON47" s="66" t="str">
        <f t="shared" si="16"/>
        <v>kg/GJ delivered</v>
      </c>
      <c r="OO47" s="118">
        <f t="shared" si="17"/>
        <v>7.7</v>
      </c>
      <c r="OP47" s="66" t="str">
        <f t="shared" si="18"/>
        <v>kg/GJ delivered</v>
      </c>
      <c r="OQ47" s="130">
        <f t="shared" si="19"/>
        <v>24.1</v>
      </c>
      <c r="OR47" s="66" t="str">
        <f t="shared" si="20"/>
        <v>kg/GJ delivered</v>
      </c>
      <c r="OS47" s="66" t="str">
        <f t="shared" si="21"/>
        <v/>
      </c>
      <c r="OT47" s="66" t="str">
        <f t="shared" si="22"/>
        <v/>
      </c>
      <c r="OU47" s="66" t="str">
        <f t="shared" si="23"/>
        <v/>
      </c>
      <c r="OV47" s="66" t="str">
        <f t="shared" si="24"/>
        <v/>
      </c>
      <c r="OW47" s="66" t="str">
        <f t="shared" si="25"/>
        <v/>
      </c>
      <c r="OX47" s="66" t="str">
        <f t="shared" si="26"/>
        <v/>
      </c>
      <c r="OY47" s="66" t="str">
        <f t="shared" si="27"/>
        <v/>
      </c>
      <c r="OZ47" s="66" t="str">
        <f t="shared" si="28"/>
        <v/>
      </c>
      <c r="PA47" s="66" t="str">
        <f t="shared" si="29"/>
        <v/>
      </c>
      <c r="PB47" s="66" t="str">
        <f t="shared" si="30"/>
        <v/>
      </c>
      <c r="PC47" s="66" t="str">
        <f t="shared" si="31"/>
        <v/>
      </c>
      <c r="PD47" s="66" t="str">
        <f t="shared" si="32"/>
        <v/>
      </c>
      <c r="PE47" s="66" t="str">
        <f t="shared" si="33"/>
        <v/>
      </c>
      <c r="PF47" s="66" t="str">
        <f t="shared" si="34"/>
        <v/>
      </c>
      <c r="PG47" s="66" t="str">
        <f t="shared" si="35"/>
        <v/>
      </c>
      <c r="PH47" s="66" t="str">
        <f t="shared" si="36"/>
        <v/>
      </c>
      <c r="PI47" s="66" t="str">
        <f t="shared" si="37"/>
        <v/>
      </c>
      <c r="PJ47" s="66" t="str">
        <f t="shared" si="38"/>
        <v/>
      </c>
      <c r="PK47" s="66" t="str">
        <f t="shared" si="39"/>
        <v/>
      </c>
      <c r="PL47" s="66" t="str">
        <f t="shared" si="40"/>
        <v/>
      </c>
      <c r="PM47" s="66" t="str">
        <f t="shared" si="41"/>
        <v/>
      </c>
      <c r="PN47" s="66" t="str">
        <f t="shared" si="42"/>
        <v/>
      </c>
      <c r="PO47" s="66" t="str">
        <f t="shared" si="43"/>
        <v/>
      </c>
      <c r="PP47" s="66" t="str">
        <f t="shared" si="44"/>
        <v/>
      </c>
      <c r="PQ47" s="66" t="str">
        <f t="shared" si="45"/>
        <v/>
      </c>
      <c r="PR47" s="66" t="str">
        <f t="shared" si="46"/>
        <v/>
      </c>
      <c r="PS47" s="66" t="str">
        <f t="shared" si="47"/>
        <v/>
      </c>
      <c r="PT47" s="66" t="str">
        <f t="shared" si="48"/>
        <v/>
      </c>
      <c r="PU47" s="66" t="str">
        <f t="shared" si="49"/>
        <v/>
      </c>
      <c r="PV47" s="66" t="str">
        <f t="shared" si="50"/>
        <v/>
      </c>
      <c r="PW47" s="66" t="str">
        <f t="shared" si="51"/>
        <v/>
      </c>
      <c r="PX47" s="66" t="str">
        <f t="shared" si="52"/>
        <v/>
      </c>
      <c r="PY47" s="66" t="str">
        <f t="shared" si="53"/>
        <v/>
      </c>
      <c r="PZ47" s="66" t="str">
        <f t="shared" si="54"/>
        <v/>
      </c>
      <c r="QA47" s="66" t="str">
        <f t="shared" si="55"/>
        <v/>
      </c>
      <c r="QB47" s="66" t="str">
        <f t="shared" si="56"/>
        <v/>
      </c>
      <c r="QC47" s="66" t="str">
        <f t="shared" si="57"/>
        <v/>
      </c>
      <c r="QD47" s="66" t="str">
        <f t="shared" si="58"/>
        <v/>
      </c>
      <c r="QE47" s="66" t="str">
        <f t="shared" si="59"/>
        <v/>
      </c>
      <c r="QF47" s="66" t="str">
        <f t="shared" si="60"/>
        <v/>
      </c>
      <c r="QG47" s="66" t="str">
        <f t="shared" si="61"/>
        <v/>
      </c>
      <c r="QH47" s="66" t="str">
        <f t="shared" si="62"/>
        <v/>
      </c>
      <c r="QI47" s="66" t="str">
        <f t="shared" si="63"/>
        <v/>
      </c>
      <c r="QJ47" s="66" t="str">
        <f t="shared" si="64"/>
        <v/>
      </c>
      <c r="QK47" s="66" t="str">
        <f t="shared" si="65"/>
        <v/>
      </c>
      <c r="QL47" s="66" t="str">
        <f t="shared" si="66"/>
        <v/>
      </c>
      <c r="QM47" s="66" t="str">
        <f t="shared" si="67"/>
        <v/>
      </c>
      <c r="QN47" s="66" t="str">
        <f t="shared" si="68"/>
        <v/>
      </c>
      <c r="QO47" s="66" t="str">
        <f t="shared" si="69"/>
        <v/>
      </c>
      <c r="QP47" s="66" t="str">
        <f t="shared" si="70"/>
        <v/>
      </c>
      <c r="QQ47" s="66" t="str">
        <f t="shared" si="71"/>
        <v/>
      </c>
      <c r="QR47" s="66" t="str">
        <f t="shared" si="72"/>
        <v/>
      </c>
      <c r="QS47" s="66" t="str">
        <f t="shared" si="73"/>
        <v/>
      </c>
      <c r="QT47" s="66" t="str">
        <f t="shared" si="74"/>
        <v/>
      </c>
      <c r="QU47" s="66" t="str">
        <f t="shared" si="75"/>
        <v/>
      </c>
      <c r="QV47" s="66" t="str">
        <f t="shared" si="76"/>
        <v/>
      </c>
      <c r="QW47" s="66" t="str">
        <f t="shared" si="77"/>
        <v/>
      </c>
      <c r="QX47" s="66" t="str">
        <f t="shared" si="78"/>
        <v/>
      </c>
      <c r="QY47" s="66" t="str">
        <f t="shared" si="79"/>
        <v/>
      </c>
      <c r="QZ47" s="66" t="str">
        <f t="shared" si="80"/>
        <v/>
      </c>
      <c r="RA47" s="66" t="str">
        <f t="shared" si="81"/>
        <v/>
      </c>
      <c r="RB47" s="66" t="str">
        <f t="shared" si="82"/>
        <v/>
      </c>
      <c r="RC47" s="66" t="str">
        <f t="shared" si="83"/>
        <v/>
      </c>
      <c r="RD47" s="66" t="str">
        <f t="shared" si="84"/>
        <v/>
      </c>
      <c r="RE47" s="66" t="str">
        <f t="shared" si="85"/>
        <v/>
      </c>
      <c r="RF47" s="66" t="str">
        <f t="shared" si="86"/>
        <v/>
      </c>
      <c r="RG47" s="66" t="str">
        <f t="shared" si="87"/>
        <v/>
      </c>
      <c r="RH47" s="66" t="str">
        <f t="shared" si="88"/>
        <v/>
      </c>
      <c r="RI47" s="66" t="str">
        <f t="shared" si="89"/>
        <v/>
      </c>
      <c r="RJ47" s="66" t="str">
        <f t="shared" si="90"/>
        <v/>
      </c>
      <c r="RK47" s="66" t="str">
        <f t="shared" si="91"/>
        <v/>
      </c>
      <c r="RL47" s="66" t="str">
        <f t="shared" si="92"/>
        <v/>
      </c>
      <c r="RM47" s="66" t="str">
        <f t="shared" si="93"/>
        <v/>
      </c>
      <c r="RN47" s="66" t="str">
        <f t="shared" si="94"/>
        <v/>
      </c>
      <c r="RO47" s="66" t="str">
        <f t="shared" si="95"/>
        <v/>
      </c>
      <c r="RP47" s="66" t="str">
        <f t="shared" si="96"/>
        <v/>
      </c>
      <c r="RQ47" s="66" t="str">
        <f t="shared" si="97"/>
        <v/>
      </c>
      <c r="RR47" s="66" t="str">
        <f t="shared" si="98"/>
        <v/>
      </c>
      <c r="RS47" s="66" t="str">
        <f t="shared" si="99"/>
        <v/>
      </c>
      <c r="RT47" s="66" t="str">
        <f t="shared" si="100"/>
        <v/>
      </c>
      <c r="RU47" s="66" t="str">
        <f t="shared" si="101"/>
        <v/>
      </c>
      <c r="RV47" s="66" t="str">
        <f t="shared" si="102"/>
        <v/>
      </c>
      <c r="RW47" s="66" t="str">
        <f t="shared" si="103"/>
        <v/>
      </c>
      <c r="RX47" s="66" t="str">
        <f t="shared" si="104"/>
        <v/>
      </c>
      <c r="RY47" s="66" t="str">
        <f t="shared" si="105"/>
        <v/>
      </c>
      <c r="RZ47" s="66" t="str">
        <f t="shared" si="106"/>
        <v/>
      </c>
      <c r="SA47" s="66" t="str">
        <f t="shared" si="107"/>
        <v/>
      </c>
      <c r="SB47" s="66" t="str">
        <f t="shared" si="108"/>
        <v/>
      </c>
      <c r="SC47" s="66" t="str">
        <f t="shared" si="109"/>
        <v/>
      </c>
      <c r="SD47" s="66" t="str">
        <f t="shared" si="110"/>
        <v/>
      </c>
      <c r="SE47" s="66" t="str">
        <f t="shared" si="111"/>
        <v/>
      </c>
      <c r="SF47" s="66" t="str">
        <f t="shared" si="112"/>
        <v/>
      </c>
      <c r="SG47" s="66" t="str">
        <f t="shared" si="113"/>
        <v/>
      </c>
      <c r="SH47" s="66" t="str">
        <f t="shared" si="114"/>
        <v/>
      </c>
      <c r="SI47" s="66" t="str">
        <f t="shared" si="115"/>
        <v/>
      </c>
      <c r="SJ47" s="66" t="str">
        <f t="shared" si="116"/>
        <v/>
      </c>
      <c r="SK47" s="66" t="str">
        <f t="shared" si="117"/>
        <v/>
      </c>
      <c r="SL47" s="66" t="str">
        <f t="shared" si="118"/>
        <v/>
      </c>
      <c r="SM47" s="66" t="str">
        <f t="shared" si="119"/>
        <v/>
      </c>
      <c r="SN47" s="66" t="str">
        <f t="shared" si="120"/>
        <v/>
      </c>
      <c r="SO47" s="66" t="str">
        <f t="shared" si="121"/>
        <v/>
      </c>
      <c r="SP47" s="66" t="str">
        <f t="shared" si="122"/>
        <v/>
      </c>
      <c r="SQ47" s="66" t="str">
        <f t="shared" si="123"/>
        <v/>
      </c>
      <c r="SR47" s="66" t="str">
        <f t="shared" si="124"/>
        <v/>
      </c>
      <c r="SS47" s="66" t="str">
        <f t="shared" si="125"/>
        <v/>
      </c>
      <c r="ST47" s="66" t="str">
        <f t="shared" si="126"/>
        <v/>
      </c>
      <c r="SU47" s="66" t="str">
        <f t="shared" si="127"/>
        <v/>
      </c>
      <c r="SV47" s="66" t="str">
        <f t="shared" si="128"/>
        <v/>
      </c>
      <c r="SW47" s="66" t="str">
        <f t="shared" si="129"/>
        <v/>
      </c>
      <c r="SX47" s="66" t="str">
        <f t="shared" si="130"/>
        <v/>
      </c>
      <c r="SY47" s="66" t="str">
        <f t="shared" si="131"/>
        <v/>
      </c>
      <c r="SZ47" s="66" t="str">
        <f t="shared" si="132"/>
        <v/>
      </c>
      <c r="TA47" s="66" t="str">
        <f t="shared" si="133"/>
        <v/>
      </c>
      <c r="TB47" s="66" t="str">
        <f t="shared" si="134"/>
        <v/>
      </c>
      <c r="TC47" s="66" t="str">
        <f t="shared" si="135"/>
        <v/>
      </c>
      <c r="TD47" s="66" t="str">
        <f t="shared" si="136"/>
        <v/>
      </c>
      <c r="TE47" s="66" t="str">
        <f t="shared" si="137"/>
        <v/>
      </c>
      <c r="TF47" s="66" t="str">
        <f t="shared" si="138"/>
        <v/>
      </c>
      <c r="TG47" s="66" t="str">
        <f t="shared" si="139"/>
        <v/>
      </c>
      <c r="TH47" s="66" t="str">
        <f t="shared" si="140"/>
        <v/>
      </c>
      <c r="TI47" s="66" t="str">
        <f t="shared" si="141"/>
        <v/>
      </c>
      <c r="TJ47" s="66" t="str">
        <f t="shared" si="142"/>
        <v/>
      </c>
      <c r="TK47" s="66" t="str">
        <f t="shared" si="143"/>
        <v/>
      </c>
      <c r="TL47" s="66" t="str">
        <f t="shared" si="144"/>
        <v/>
      </c>
      <c r="TM47" s="66" t="str">
        <f t="shared" si="145"/>
        <v/>
      </c>
      <c r="TN47" s="66" t="str">
        <f t="shared" si="146"/>
        <v/>
      </c>
      <c r="TO47" s="66" t="str">
        <f t="shared" si="147"/>
        <v/>
      </c>
      <c r="TP47" s="66" t="str">
        <f t="shared" si="148"/>
        <v/>
      </c>
      <c r="TQ47" s="66" t="str">
        <f t="shared" si="149"/>
        <v/>
      </c>
      <c r="TR47" s="66" t="str">
        <f t="shared" si="150"/>
        <v/>
      </c>
      <c r="TS47" s="66" t="str">
        <f t="shared" si="151"/>
        <v/>
      </c>
      <c r="TT47" s="66" t="str">
        <f t="shared" si="152"/>
        <v/>
      </c>
      <c r="TU47" s="66" t="str">
        <f t="shared" si="153"/>
        <v/>
      </c>
      <c r="TV47" s="66" t="str">
        <f t="shared" si="154"/>
        <v/>
      </c>
      <c r="TW47" s="66" t="str">
        <f t="shared" si="155"/>
        <v/>
      </c>
      <c r="TX47" s="66" t="str">
        <f t="shared" si="156"/>
        <v/>
      </c>
      <c r="TY47" s="66" t="str">
        <f t="shared" si="157"/>
        <v/>
      </c>
      <c r="TZ47" s="66" t="str">
        <f t="shared" si="158"/>
        <v/>
      </c>
      <c r="UA47" s="66" t="str">
        <f t="shared" si="159"/>
        <v/>
      </c>
      <c r="UB47" s="66" t="str">
        <f t="shared" si="160"/>
        <v/>
      </c>
      <c r="UC47" s="66" t="str">
        <f t="shared" si="161"/>
        <v/>
      </c>
      <c r="UD47" s="66" t="str">
        <f t="shared" si="162"/>
        <v/>
      </c>
      <c r="UE47" s="66" t="str">
        <f t="shared" si="163"/>
        <v/>
      </c>
      <c r="UF47" s="66" t="str">
        <f t="shared" si="164"/>
        <v/>
      </c>
      <c r="UG47" s="66" t="str">
        <f t="shared" si="165"/>
        <v/>
      </c>
      <c r="UH47" s="66" t="str">
        <f t="shared" si="166"/>
        <v/>
      </c>
      <c r="UI47" s="66" t="str">
        <f t="shared" si="167"/>
        <v/>
      </c>
      <c r="UJ47" s="66" t="str">
        <f t="shared" si="168"/>
        <v/>
      </c>
      <c r="UK47" s="66" t="str">
        <f t="shared" si="169"/>
        <v/>
      </c>
      <c r="UL47" s="66" t="str">
        <f t="shared" si="170"/>
        <v/>
      </c>
      <c r="UM47" s="66" t="str">
        <f t="shared" si="171"/>
        <v/>
      </c>
      <c r="UN47" s="66" t="str">
        <f t="shared" si="172"/>
        <v/>
      </c>
      <c r="UO47" s="66" t="str">
        <f t="shared" si="173"/>
        <v/>
      </c>
      <c r="UP47" s="66" t="str">
        <f t="shared" si="174"/>
        <v/>
      </c>
      <c r="UQ47" s="66" t="str">
        <f t="shared" si="175"/>
        <v/>
      </c>
      <c r="UR47" s="66" t="str">
        <f t="shared" si="176"/>
        <v/>
      </c>
      <c r="US47" s="66" t="str">
        <f t="shared" si="177"/>
        <v/>
      </c>
      <c r="UT47" s="66" t="str">
        <f t="shared" si="178"/>
        <v/>
      </c>
      <c r="UU47" s="66" t="str">
        <f t="shared" si="179"/>
        <v/>
      </c>
      <c r="UV47" s="66" t="str">
        <f t="shared" si="180"/>
        <v/>
      </c>
      <c r="UW47" s="66" t="str">
        <f t="shared" si="181"/>
        <v/>
      </c>
      <c r="UX47" s="66" t="str">
        <f t="shared" si="182"/>
        <v/>
      </c>
      <c r="UY47" s="66" t="str">
        <f t="shared" si="183"/>
        <v/>
      </c>
      <c r="UZ47" s="66" t="str">
        <f t="shared" si="184"/>
        <v/>
      </c>
      <c r="VA47" s="66" t="str">
        <f t="shared" si="185"/>
        <v/>
      </c>
      <c r="VB47" s="66" t="str">
        <f t="shared" si="186"/>
        <v/>
      </c>
      <c r="VC47" s="66" t="str">
        <f t="shared" si="187"/>
        <v/>
      </c>
      <c r="VD47" s="66" t="str">
        <f t="shared" si="188"/>
        <v/>
      </c>
      <c r="VE47" s="66" t="str">
        <f t="shared" si="189"/>
        <v/>
      </c>
      <c r="VF47" s="66" t="str">
        <f t="shared" si="190"/>
        <v/>
      </c>
      <c r="VG47" s="66" t="str">
        <f t="shared" si="191"/>
        <v/>
      </c>
      <c r="VH47" s="66" t="str">
        <f t="shared" si="192"/>
        <v/>
      </c>
      <c r="VI47" s="66" t="str">
        <f t="shared" si="193"/>
        <v/>
      </c>
      <c r="VJ47" s="66" t="str">
        <f t="shared" si="194"/>
        <v/>
      </c>
      <c r="VK47" s="66" t="str">
        <f t="shared" si="195"/>
        <v/>
      </c>
      <c r="VL47" s="66" t="str">
        <f t="shared" si="196"/>
        <v/>
      </c>
      <c r="VM47" s="66" t="str">
        <f t="shared" si="197"/>
        <v/>
      </c>
      <c r="VN47" s="66" t="str">
        <f t="shared" si="198"/>
        <v/>
      </c>
      <c r="VO47" s="66" t="str">
        <f t="shared" si="199"/>
        <v/>
      </c>
      <c r="VP47" s="66" t="str">
        <f t="shared" si="200"/>
        <v/>
      </c>
      <c r="VQ47" s="66" t="str">
        <f t="shared" si="201"/>
        <v/>
      </c>
      <c r="VR47" s="66" t="str">
        <f t="shared" si="202"/>
        <v/>
      </c>
      <c r="VS47" s="66" t="str">
        <f t="shared" si="203"/>
        <v/>
      </c>
      <c r="VT47" s="66" t="str">
        <f t="shared" si="204"/>
        <v/>
      </c>
      <c r="VU47" s="66" t="str">
        <f t="shared" si="205"/>
        <v/>
      </c>
      <c r="VV47" s="66" t="str">
        <f t="shared" si="206"/>
        <v/>
      </c>
      <c r="VW47" s="66" t="str">
        <f t="shared" si="207"/>
        <v/>
      </c>
      <c r="VX47" s="66" t="str">
        <f t="shared" si="208"/>
        <v/>
      </c>
      <c r="VY47" s="66" t="str">
        <f t="shared" si="209"/>
        <v/>
      </c>
      <c r="VZ47" s="66" t="str">
        <f t="shared" si="210"/>
        <v/>
      </c>
      <c r="WA47" s="66" t="str">
        <f t="shared" si="211"/>
        <v/>
      </c>
      <c r="WB47" s="66" t="str">
        <f t="shared" si="212"/>
        <v/>
      </c>
      <c r="WC47" s="66" t="str">
        <f t="shared" si="213"/>
        <v/>
      </c>
      <c r="WD47" s="66" t="str">
        <f t="shared" si="214"/>
        <v/>
      </c>
      <c r="WE47" s="66" t="str">
        <f t="shared" si="215"/>
        <v/>
      </c>
      <c r="WF47" s="66" t="str">
        <f t="shared" si="216"/>
        <v/>
      </c>
      <c r="WG47" s="66" t="str">
        <f t="shared" si="217"/>
        <v/>
      </c>
      <c r="WH47" s="66" t="str">
        <f t="shared" si="218"/>
        <v/>
      </c>
      <c r="WI47" s="66" t="str">
        <f t="shared" si="219"/>
        <v/>
      </c>
      <c r="WJ47" s="66" t="str">
        <f t="shared" si="220"/>
        <v/>
      </c>
      <c r="WK47" s="66" t="str">
        <f t="shared" si="221"/>
        <v/>
      </c>
      <c r="WL47" s="66" t="str">
        <f t="shared" si="222"/>
        <v/>
      </c>
      <c r="WM47" s="66" t="str">
        <f t="shared" si="223"/>
        <v/>
      </c>
      <c r="WN47" s="66" t="str">
        <f t="shared" si="224"/>
        <v/>
      </c>
      <c r="WO47" s="66" t="str">
        <f t="shared" si="225"/>
        <v/>
      </c>
      <c r="WP47" s="66" t="str">
        <f t="shared" si="226"/>
        <v/>
      </c>
      <c r="WQ47" s="66" t="str">
        <f t="shared" si="227"/>
        <v/>
      </c>
      <c r="WR47" s="66" t="str">
        <f t="shared" si="228"/>
        <v/>
      </c>
      <c r="WS47" s="66" t="str">
        <f t="shared" si="229"/>
        <v/>
      </c>
      <c r="WT47" s="66" t="str">
        <f t="shared" si="230"/>
        <v/>
      </c>
      <c r="WU47" s="66" t="str">
        <f t="shared" si="231"/>
        <v/>
      </c>
      <c r="WV47" s="66" t="str">
        <f t="shared" si="232"/>
        <v/>
      </c>
      <c r="WW47" s="66" t="str">
        <f t="shared" si="233"/>
        <v/>
      </c>
      <c r="WX47" s="66" t="str">
        <f t="shared" si="234"/>
        <v/>
      </c>
      <c r="WY47" s="66" t="str">
        <f t="shared" si="235"/>
        <v/>
      </c>
      <c r="WZ47" s="66" t="str">
        <f t="shared" si="236"/>
        <v/>
      </c>
      <c r="XA47" s="66" t="str">
        <f t="shared" si="237"/>
        <v/>
      </c>
      <c r="XB47" s="66" t="str">
        <f t="shared" si="238"/>
        <v/>
      </c>
      <c r="XC47" s="66" t="str">
        <f t="shared" si="239"/>
        <v/>
      </c>
      <c r="XD47" s="66" t="str">
        <f t="shared" si="240"/>
        <v/>
      </c>
      <c r="XE47" s="66" t="str">
        <f t="shared" si="241"/>
        <v/>
      </c>
      <c r="XF47" s="66" t="str">
        <f t="shared" si="242"/>
        <v/>
      </c>
      <c r="XG47" s="66" t="str">
        <f t="shared" si="243"/>
        <v/>
      </c>
      <c r="XH47" s="66" t="str">
        <f t="shared" si="244"/>
        <v/>
      </c>
      <c r="XI47" s="66" t="str">
        <f t="shared" si="245"/>
        <v/>
      </c>
      <c r="XJ47" s="66" t="str">
        <f t="shared" si="246"/>
        <v/>
      </c>
      <c r="XK47" s="66" t="str">
        <f t="shared" si="247"/>
        <v/>
      </c>
      <c r="XL47" s="66" t="str">
        <f t="shared" si="248"/>
        <v/>
      </c>
      <c r="XM47" s="66" t="str">
        <f t="shared" si="249"/>
        <v/>
      </c>
      <c r="XN47" s="66" t="str">
        <f t="shared" si="250"/>
        <v/>
      </c>
      <c r="XO47" s="66" t="str">
        <f t="shared" si="251"/>
        <v/>
      </c>
      <c r="XP47" s="66" t="str">
        <f t="shared" si="252"/>
        <v/>
      </c>
      <c r="XQ47" s="66" t="str">
        <f t="shared" si="253"/>
        <v/>
      </c>
      <c r="XR47" s="66" t="str">
        <f t="shared" si="254"/>
        <v/>
      </c>
      <c r="XS47" s="66" t="str">
        <f t="shared" si="255"/>
        <v/>
      </c>
      <c r="XT47" s="66" t="str">
        <f t="shared" si="256"/>
        <v/>
      </c>
      <c r="XU47" s="66" t="str">
        <f t="shared" si="257"/>
        <v/>
      </c>
      <c r="XV47" s="66" t="str">
        <f t="shared" si="258"/>
        <v/>
      </c>
      <c r="XW47" s="66" t="str">
        <f t="shared" si="259"/>
        <v/>
      </c>
      <c r="XX47" s="66" t="str">
        <f t="shared" si="260"/>
        <v/>
      </c>
      <c r="XY47" s="66" t="str">
        <f t="shared" si="261"/>
        <v/>
      </c>
      <c r="XZ47" s="66" t="str">
        <f t="shared" si="262"/>
        <v/>
      </c>
      <c r="YA47" s="66" t="str">
        <f t="shared" si="263"/>
        <v/>
      </c>
      <c r="YB47" s="66" t="str">
        <f t="shared" si="264"/>
        <v/>
      </c>
      <c r="YC47" s="66" t="str">
        <f t="shared" si="265"/>
        <v/>
      </c>
      <c r="YD47" s="66" t="str">
        <f t="shared" si="266"/>
        <v/>
      </c>
      <c r="YE47" s="66" t="str">
        <f t="shared" si="267"/>
        <v/>
      </c>
      <c r="YF47" s="66" t="str">
        <f t="shared" si="268"/>
        <v/>
      </c>
      <c r="YG47" s="66" t="str">
        <f t="shared" si="269"/>
        <v/>
      </c>
      <c r="YH47" s="66" t="str">
        <f t="shared" si="270"/>
        <v/>
      </c>
      <c r="YI47" s="66" t="str">
        <f t="shared" si="271"/>
        <v/>
      </c>
      <c r="YJ47" s="66" t="str">
        <f t="shared" si="272"/>
        <v/>
      </c>
      <c r="YK47" s="66" t="str">
        <f t="shared" si="273"/>
        <v/>
      </c>
      <c r="YL47" s="66" t="str">
        <f t="shared" si="274"/>
        <v/>
      </c>
      <c r="YM47" s="66" t="str">
        <f t="shared" si="275"/>
        <v/>
      </c>
      <c r="YN47" s="66" t="str">
        <f t="shared" si="276"/>
        <v/>
      </c>
      <c r="YO47" s="66" t="str">
        <f t="shared" si="277"/>
        <v/>
      </c>
      <c r="YP47" s="66" t="str">
        <f t="shared" si="278"/>
        <v/>
      </c>
      <c r="YQ47" s="66" t="str">
        <f t="shared" si="279"/>
        <v/>
      </c>
      <c r="YR47" s="66" t="str">
        <f t="shared" si="280"/>
        <v/>
      </c>
      <c r="YS47" s="66" t="str">
        <f t="shared" si="281"/>
        <v/>
      </c>
      <c r="YT47" s="66" t="str">
        <f t="shared" si="282"/>
        <v/>
      </c>
      <c r="YU47" s="66" t="str">
        <f t="shared" si="283"/>
        <v/>
      </c>
      <c r="YV47" s="66" t="str">
        <f t="shared" si="284"/>
        <v/>
      </c>
      <c r="YW47" s="66" t="str">
        <f t="shared" si="285"/>
        <v/>
      </c>
      <c r="YX47" s="66" t="str">
        <f t="shared" si="286"/>
        <v/>
      </c>
      <c r="YY47" s="66" t="str">
        <f t="shared" si="287"/>
        <v/>
      </c>
      <c r="YZ47" s="66" t="str">
        <f t="shared" si="288"/>
        <v/>
      </c>
      <c r="ZA47" s="66" t="str">
        <f t="shared" si="289"/>
        <v/>
      </c>
      <c r="ZB47" s="66" t="str">
        <f t="shared" si="290"/>
        <v/>
      </c>
      <c r="ZC47" s="66" t="str">
        <f t="shared" si="291"/>
        <v/>
      </c>
      <c r="ZD47" s="66" t="str">
        <f t="shared" si="292"/>
        <v/>
      </c>
      <c r="ZE47" s="66" t="str">
        <f t="shared" si="293"/>
        <v/>
      </c>
      <c r="ZF47" s="66" t="str">
        <f t="shared" si="294"/>
        <v/>
      </c>
      <c r="ZG47" s="66" t="str">
        <f t="shared" si="295"/>
        <v/>
      </c>
      <c r="ZH47" s="66" t="str">
        <f t="shared" si="296"/>
        <v/>
      </c>
      <c r="ZI47" s="66" t="str">
        <f t="shared" si="297"/>
        <v/>
      </c>
      <c r="ZJ47" s="66" t="str">
        <f t="shared" si="298"/>
        <v/>
      </c>
      <c r="ZK47" s="66" t="str">
        <f t="shared" si="299"/>
        <v/>
      </c>
      <c r="ZL47" s="66" t="str">
        <f t="shared" si="300"/>
        <v/>
      </c>
      <c r="ZM47" s="66" t="str">
        <f t="shared" si="301"/>
        <v/>
      </c>
      <c r="ZN47" s="66" t="str">
        <f t="shared" si="302"/>
        <v/>
      </c>
      <c r="ZO47" s="66" t="str">
        <f t="shared" si="303"/>
        <v/>
      </c>
      <c r="ZP47" s="66" t="str">
        <f t="shared" si="304"/>
        <v/>
      </c>
      <c r="ZQ47" s="66" t="str">
        <f t="shared" si="305"/>
        <v/>
      </c>
      <c r="ZR47" s="66" t="str">
        <f t="shared" si="306"/>
        <v/>
      </c>
      <c r="ZS47" s="66" t="str">
        <f t="shared" si="307"/>
        <v/>
      </c>
      <c r="ZT47" s="66" t="str">
        <f t="shared" si="308"/>
        <v/>
      </c>
      <c r="ZU47" s="66" t="str">
        <f t="shared" si="309"/>
        <v/>
      </c>
      <c r="ZV47" s="66" t="str">
        <f t="shared" si="310"/>
        <v/>
      </c>
      <c r="ZW47" s="66" t="str">
        <f t="shared" si="311"/>
        <v/>
      </c>
      <c r="ZX47" s="66" t="str">
        <f t="shared" si="312"/>
        <v/>
      </c>
      <c r="ZY47" s="66" t="str">
        <f t="shared" si="313"/>
        <v/>
      </c>
      <c r="ZZ47" s="66" t="str">
        <f t="shared" si="314"/>
        <v/>
      </c>
      <c r="AAA47" s="66" t="str">
        <f t="shared" si="315"/>
        <v/>
      </c>
      <c r="AAB47" s="66" t="str">
        <f t="shared" si="316"/>
        <v/>
      </c>
      <c r="AAC47" s="66" t="str">
        <f t="shared" si="317"/>
        <v/>
      </c>
      <c r="AAD47" s="66" t="str">
        <f t="shared" si="318"/>
        <v/>
      </c>
      <c r="AAE47" s="66" t="str">
        <f t="shared" si="319"/>
        <v/>
      </c>
      <c r="AAF47" s="66" t="str">
        <f t="shared" si="320"/>
        <v/>
      </c>
      <c r="AAG47" s="66" t="str">
        <f t="shared" si="321"/>
        <v/>
      </c>
      <c r="AAH47" s="66" t="str">
        <f t="shared" si="322"/>
        <v/>
      </c>
      <c r="AAI47" s="66" t="str">
        <f t="shared" si="323"/>
        <v/>
      </c>
      <c r="AAJ47" s="66" t="str">
        <f t="shared" si="324"/>
        <v/>
      </c>
      <c r="AAK47" s="66" t="str">
        <f t="shared" si="325"/>
        <v/>
      </c>
      <c r="AAL47" s="66" t="str">
        <f t="shared" si="326"/>
        <v/>
      </c>
      <c r="AAM47" s="66" t="str">
        <f t="shared" si="327"/>
        <v/>
      </c>
      <c r="AAN47" s="66" t="str">
        <f t="shared" si="328"/>
        <v/>
      </c>
      <c r="AAO47" s="66" t="str">
        <f t="shared" si="329"/>
        <v/>
      </c>
      <c r="AAP47" s="66" t="str">
        <f t="shared" si="330"/>
        <v/>
      </c>
      <c r="AAQ47" s="66" t="str">
        <f t="shared" si="331"/>
        <v/>
      </c>
      <c r="AAR47" s="66" t="str">
        <f t="shared" si="332"/>
        <v/>
      </c>
      <c r="AAS47" s="66" t="str">
        <f t="shared" si="333"/>
        <v/>
      </c>
      <c r="AAT47" s="66" t="str">
        <f t="shared" si="334"/>
        <v/>
      </c>
      <c r="AAU47" s="66" t="str">
        <f t="shared" si="335"/>
        <v/>
      </c>
      <c r="AAV47" s="66" t="str">
        <f t="shared" si="336"/>
        <v/>
      </c>
      <c r="AAW47" s="66" t="str">
        <f t="shared" si="337"/>
        <v/>
      </c>
      <c r="AAX47" s="66" t="str">
        <f t="shared" si="338"/>
        <v/>
      </c>
      <c r="AAY47" s="66" t="str">
        <f t="shared" si="339"/>
        <v/>
      </c>
      <c r="AAZ47" s="66" t="str">
        <f t="shared" si="340"/>
        <v/>
      </c>
      <c r="ABA47" s="66" t="str">
        <f t="shared" si="341"/>
        <v/>
      </c>
      <c r="ABB47" s="66" t="str">
        <f t="shared" si="342"/>
        <v/>
      </c>
      <c r="ABC47" s="66" t="str">
        <f t="shared" si="343"/>
        <v/>
      </c>
      <c r="ABD47" s="66" t="str">
        <f t="shared" si="344"/>
        <v/>
      </c>
      <c r="ABE47" s="66" t="str">
        <f t="shared" si="345"/>
        <v/>
      </c>
      <c r="ABF47" s="66" t="str">
        <f t="shared" si="346"/>
        <v/>
      </c>
      <c r="ABG47" s="66" t="str">
        <f t="shared" si="347"/>
        <v/>
      </c>
      <c r="ABH47" s="66" t="str">
        <f t="shared" si="348"/>
        <v/>
      </c>
      <c r="ABI47" s="66" t="str">
        <f t="shared" si="349"/>
        <v/>
      </c>
      <c r="ABJ47" s="66" t="str">
        <f t="shared" si="350"/>
        <v/>
      </c>
      <c r="ABK47" s="66" t="str">
        <f t="shared" si="351"/>
        <v/>
      </c>
      <c r="ABL47" s="66" t="str">
        <f t="shared" si="352"/>
        <v/>
      </c>
      <c r="ABM47" s="66" t="str">
        <f t="shared" si="353"/>
        <v/>
      </c>
      <c r="ABN47" s="66" t="str">
        <f t="shared" si="354"/>
        <v/>
      </c>
      <c r="ABO47" s="66" t="str">
        <f t="shared" si="355"/>
        <v/>
      </c>
      <c r="ABP47" s="66" t="str">
        <f t="shared" si="356"/>
        <v/>
      </c>
      <c r="ABQ47" s="66" t="str">
        <f t="shared" si="357"/>
        <v/>
      </c>
      <c r="ABR47" s="66" t="str">
        <f t="shared" si="358"/>
        <v/>
      </c>
      <c r="ABS47" s="66" t="str">
        <f t="shared" si="359"/>
        <v/>
      </c>
      <c r="ABT47" s="66" t="str">
        <f t="shared" si="360"/>
        <v/>
      </c>
      <c r="ABU47" s="66" t="str">
        <f t="shared" si="361"/>
        <v/>
      </c>
      <c r="ABV47" s="66" t="str">
        <f t="shared" si="362"/>
        <v/>
      </c>
      <c r="ABW47" s="66" t="str">
        <f t="shared" si="363"/>
        <v/>
      </c>
      <c r="ABX47" s="66" t="str">
        <f t="shared" si="364"/>
        <v/>
      </c>
      <c r="ABY47" s="66" t="str">
        <f t="shared" si="365"/>
        <v/>
      </c>
      <c r="ABZ47" s="66" t="str">
        <f t="shared" si="366"/>
        <v/>
      </c>
      <c r="ACA47" s="66" t="str">
        <f t="shared" si="367"/>
        <v/>
      </c>
      <c r="ACB47" s="66" t="str">
        <f t="shared" si="368"/>
        <v/>
      </c>
      <c r="ACC47" s="66" t="str">
        <f t="shared" si="369"/>
        <v/>
      </c>
      <c r="ACD47" s="66" t="str">
        <f t="shared" si="370"/>
        <v/>
      </c>
      <c r="ACE47" s="66" t="str">
        <f t="shared" si="371"/>
        <v/>
      </c>
      <c r="ACF47" s="66" t="str">
        <f t="shared" si="372"/>
        <v/>
      </c>
      <c r="ACG47" s="66" t="str">
        <f t="shared" si="373"/>
        <v/>
      </c>
      <c r="ACH47" s="66" t="str">
        <f t="shared" si="374"/>
        <v/>
      </c>
      <c r="ACI47" s="66" t="str">
        <f t="shared" si="375"/>
        <v/>
      </c>
      <c r="ACJ47" s="66" t="str">
        <f t="shared" si="376"/>
        <v/>
      </c>
      <c r="ACK47" s="66" t="str">
        <f t="shared" si="377"/>
        <v/>
      </c>
      <c r="ACL47" s="66" t="str">
        <f t="shared" si="378"/>
        <v/>
      </c>
      <c r="ACM47" s="66" t="str">
        <f t="shared" ref="ACM47:ACN47" si="426">IF(AND(ACS$3="Unit", ACL47=""), "", IF(AND(ACS$3="Unit", ACL47="-"),"", IF(ACS$3="Unit", "kg/GJ delivered", IF(AND(NY47&lt;&gt;"", NY47&lt;&gt;"-", NX47="-"),"", IF($H47="","", IF(NX47="nd", "",IF(NX47="&lt;n.a.&gt;", "", IF(NY47="#/MJ", "", IF(NY47="kg/GJ delivered",NX47,IF(NY47="g/MJ delivered",NX47,IF(NY47="kg/MJ delivered",NX47*1000,IF(NY47="mg/MJ delivered",NX47/1000,IF(NY47="g/kg",((NX47)*(1/$I47)*(1/$H47)),IF(NY47="mg/kg",((NX47/1000)*(1/$I47)*(1/$H47)),IF(NY47="mg/MJ delivered",NX47/1000,IF(NY47="-","","Error"))))))))))))))))</f>
        <v/>
      </c>
      <c r="ACN47" s="66" t="str">
        <f t="shared" si="426"/>
        <v/>
      </c>
      <c r="ACO47" s="66" t="str">
        <f t="shared" si="380"/>
        <v/>
      </c>
      <c r="ACP47" s="66" t="str">
        <f t="shared" si="381"/>
        <v/>
      </c>
      <c r="ACQ47" s="66" t="str">
        <f t="shared" si="382"/>
        <v/>
      </c>
      <c r="ACR47" s="66" t="str">
        <f t="shared" si="383"/>
        <v/>
      </c>
      <c r="ACS47" s="66" t="str">
        <f t="shared" si="384"/>
        <v/>
      </c>
      <c r="ACT47" s="66" t="str">
        <f t="shared" si="385"/>
        <v/>
      </c>
    </row>
    <row r="48" spans="2:774" ht="15.75" customHeight="1" x14ac:dyDescent="0.25">
      <c r="B48" s="66">
        <v>107</v>
      </c>
      <c r="C48" s="66" t="s">
        <v>350</v>
      </c>
      <c r="D48" s="66" t="s">
        <v>385</v>
      </c>
      <c r="E48" s="156" t="s">
        <v>1791</v>
      </c>
      <c r="F48" s="66" t="s">
        <v>1580</v>
      </c>
      <c r="G48" s="66" t="s">
        <v>492</v>
      </c>
      <c r="H48" s="126">
        <v>0.35799999999999998</v>
      </c>
      <c r="I48" s="126">
        <f>'Heating Values'!E178/1000</f>
        <v>3.712E-2</v>
      </c>
      <c r="J48" s="66" t="str">
        <f t="shared" si="0"/>
        <v>Plant Oil, Improved, GLO</v>
      </c>
      <c r="K48" s="66" t="s">
        <v>1254</v>
      </c>
      <c r="L48" s="66" t="s">
        <v>1254</v>
      </c>
      <c r="M48" s="66" t="s">
        <v>1254</v>
      </c>
      <c r="N48" s="66" t="s">
        <v>1254</v>
      </c>
      <c r="O48" s="66" t="s">
        <v>2109</v>
      </c>
      <c r="P48" s="66" t="str">
        <f t="shared" si="8"/>
        <v>GLO</v>
      </c>
      <c r="Q48" s="66" t="s">
        <v>306</v>
      </c>
      <c r="R48" s="165">
        <v>2.2000000000000002</v>
      </c>
      <c r="S48" s="158" t="s">
        <v>66</v>
      </c>
      <c r="T48" s="163">
        <v>0.46</v>
      </c>
      <c r="U48" s="158" t="s">
        <v>66</v>
      </c>
      <c r="V48" s="158" t="s">
        <v>128</v>
      </c>
      <c r="W48" s="158" t="s">
        <v>128</v>
      </c>
      <c r="X48" s="164">
        <v>292</v>
      </c>
      <c r="Y48" s="158" t="s">
        <v>66</v>
      </c>
      <c r="Z48" s="163">
        <v>0.2</v>
      </c>
      <c r="AA48" s="158" t="s">
        <v>66</v>
      </c>
      <c r="AB48" s="165">
        <v>2.2000000000000002</v>
      </c>
      <c r="AC48" s="158" t="s">
        <v>66</v>
      </c>
      <c r="AD48" s="166">
        <v>736000000000000</v>
      </c>
      <c r="AE48" s="158" t="s">
        <v>387</v>
      </c>
      <c r="AF48" s="158" t="s">
        <v>128</v>
      </c>
      <c r="AG48" s="158" t="s">
        <v>128</v>
      </c>
      <c r="AH48" s="158" t="s">
        <v>128</v>
      </c>
      <c r="AI48" s="158" t="s">
        <v>128</v>
      </c>
      <c r="AJ48" s="158" t="s">
        <v>128</v>
      </c>
      <c r="AK48" s="158" t="s">
        <v>128</v>
      </c>
      <c r="AL48" s="158" t="s">
        <v>128</v>
      </c>
      <c r="AM48" s="158" t="s">
        <v>128</v>
      </c>
      <c r="AN48" s="158" t="s">
        <v>128</v>
      </c>
      <c r="AO48" s="158" t="s">
        <v>128</v>
      </c>
      <c r="AP48" s="158" t="s">
        <v>128</v>
      </c>
      <c r="AQ48" s="158" t="s">
        <v>128</v>
      </c>
      <c r="AR48" s="158" t="s">
        <v>128</v>
      </c>
      <c r="AS48" s="158" t="s">
        <v>128</v>
      </c>
      <c r="AT48" s="158" t="s">
        <v>128</v>
      </c>
      <c r="AU48" s="158" t="s">
        <v>128</v>
      </c>
      <c r="AV48" s="158" t="s">
        <v>128</v>
      </c>
      <c r="AW48" s="158" t="s">
        <v>128</v>
      </c>
      <c r="AX48" s="158" t="s">
        <v>128</v>
      </c>
      <c r="AY48" s="158" t="s">
        <v>128</v>
      </c>
      <c r="AZ48" s="158" t="s">
        <v>128</v>
      </c>
      <c r="BA48" s="158" t="s">
        <v>128</v>
      </c>
      <c r="BB48" s="158" t="s">
        <v>128</v>
      </c>
      <c r="BC48" s="158" t="s">
        <v>128</v>
      </c>
      <c r="BD48" s="158" t="s">
        <v>128</v>
      </c>
      <c r="BE48" s="158" t="s">
        <v>128</v>
      </c>
      <c r="BF48" s="158" t="s">
        <v>128</v>
      </c>
      <c r="BG48" s="158" t="s">
        <v>128</v>
      </c>
      <c r="BH48" s="158" t="s">
        <v>128</v>
      </c>
      <c r="BI48" s="158" t="s">
        <v>128</v>
      </c>
      <c r="BJ48" s="158" t="s">
        <v>128</v>
      </c>
      <c r="BK48" s="158" t="s">
        <v>128</v>
      </c>
      <c r="BL48" s="158" t="s">
        <v>128</v>
      </c>
      <c r="BM48" s="158" t="s">
        <v>128</v>
      </c>
      <c r="BN48" s="158" t="s">
        <v>128</v>
      </c>
      <c r="BO48" s="158" t="s">
        <v>128</v>
      </c>
      <c r="BP48" s="158" t="s">
        <v>128</v>
      </c>
      <c r="BQ48" s="158" t="s">
        <v>128</v>
      </c>
      <c r="BR48" s="158" t="s">
        <v>128</v>
      </c>
      <c r="BS48" s="158" t="s">
        <v>128</v>
      </c>
      <c r="BT48" s="158" t="s">
        <v>128</v>
      </c>
      <c r="BU48" s="158" t="s">
        <v>128</v>
      </c>
      <c r="BV48" s="158" t="s">
        <v>128</v>
      </c>
      <c r="BW48" s="158" t="s">
        <v>128</v>
      </c>
      <c r="BX48" s="158" t="s">
        <v>128</v>
      </c>
      <c r="BY48" s="158" t="s">
        <v>128</v>
      </c>
      <c r="BZ48" s="158" t="s">
        <v>128</v>
      </c>
      <c r="CA48" s="158" t="s">
        <v>128</v>
      </c>
      <c r="CB48" s="158" t="s">
        <v>128</v>
      </c>
      <c r="CC48" s="158" t="s">
        <v>128</v>
      </c>
      <c r="CD48" s="158" t="s">
        <v>128</v>
      </c>
      <c r="CE48" s="158" t="s">
        <v>128</v>
      </c>
      <c r="CF48" s="158" t="s">
        <v>128</v>
      </c>
      <c r="CG48" s="158" t="s">
        <v>128</v>
      </c>
      <c r="CH48" s="158" t="s">
        <v>128</v>
      </c>
      <c r="CI48" s="158" t="s">
        <v>128</v>
      </c>
      <c r="CJ48" s="158" t="s">
        <v>128</v>
      </c>
      <c r="CK48" s="158" t="s">
        <v>128</v>
      </c>
      <c r="CL48" s="158" t="s">
        <v>128</v>
      </c>
      <c r="CM48" s="158" t="s">
        <v>128</v>
      </c>
      <c r="CN48" s="158" t="s">
        <v>128</v>
      </c>
      <c r="CO48" s="158" t="s">
        <v>128</v>
      </c>
      <c r="CP48" s="158" t="s">
        <v>128</v>
      </c>
      <c r="CQ48" s="158" t="s">
        <v>128</v>
      </c>
      <c r="CR48" s="158" t="s">
        <v>128</v>
      </c>
      <c r="CS48" s="158" t="s">
        <v>128</v>
      </c>
      <c r="CT48" s="158" t="s">
        <v>128</v>
      </c>
      <c r="CU48" s="158" t="s">
        <v>128</v>
      </c>
      <c r="CV48" s="158" t="s">
        <v>128</v>
      </c>
      <c r="CW48" s="158" t="s">
        <v>128</v>
      </c>
      <c r="CX48" s="158" t="s">
        <v>128</v>
      </c>
      <c r="CY48" s="158" t="s">
        <v>128</v>
      </c>
      <c r="CZ48" s="158" t="s">
        <v>128</v>
      </c>
      <c r="DA48" s="158" t="s">
        <v>128</v>
      </c>
      <c r="DB48" s="158" t="s">
        <v>128</v>
      </c>
      <c r="DC48" s="158" t="s">
        <v>128</v>
      </c>
      <c r="DD48" s="158" t="s">
        <v>128</v>
      </c>
      <c r="DE48" s="158" t="s">
        <v>128</v>
      </c>
      <c r="DF48" s="158" t="s">
        <v>128</v>
      </c>
      <c r="DG48" s="158" t="s">
        <v>128</v>
      </c>
      <c r="DH48" s="158" t="s">
        <v>128</v>
      </c>
      <c r="DI48" s="158" t="s">
        <v>128</v>
      </c>
      <c r="DJ48" s="158" t="s">
        <v>128</v>
      </c>
      <c r="DK48" s="158" t="s">
        <v>128</v>
      </c>
      <c r="DL48" s="158" t="s">
        <v>128</v>
      </c>
      <c r="DM48" s="158" t="s">
        <v>128</v>
      </c>
      <c r="DN48" s="158" t="s">
        <v>128</v>
      </c>
      <c r="DO48" s="158" t="s">
        <v>128</v>
      </c>
      <c r="DP48" s="158" t="s">
        <v>128</v>
      </c>
      <c r="DQ48" s="158" t="s">
        <v>128</v>
      </c>
      <c r="DR48" s="158" t="s">
        <v>128</v>
      </c>
      <c r="DS48" s="158" t="s">
        <v>128</v>
      </c>
      <c r="DT48" s="158" t="s">
        <v>128</v>
      </c>
      <c r="DU48" s="158" t="s">
        <v>128</v>
      </c>
      <c r="DV48" s="158" t="s">
        <v>128</v>
      </c>
      <c r="DW48" s="158" t="s">
        <v>128</v>
      </c>
      <c r="DX48" s="158" t="s">
        <v>128</v>
      </c>
      <c r="DY48" s="158" t="s">
        <v>128</v>
      </c>
      <c r="DZ48" s="158" t="s">
        <v>128</v>
      </c>
      <c r="EA48" s="158" t="s">
        <v>128</v>
      </c>
      <c r="EB48" s="158" t="s">
        <v>128</v>
      </c>
      <c r="EC48" s="158" t="s">
        <v>128</v>
      </c>
      <c r="ED48" s="158" t="s">
        <v>128</v>
      </c>
      <c r="EE48" s="158" t="s">
        <v>128</v>
      </c>
      <c r="EF48" s="158" t="s">
        <v>128</v>
      </c>
      <c r="EG48" s="158" t="s">
        <v>128</v>
      </c>
      <c r="EH48" s="158" t="s">
        <v>128</v>
      </c>
      <c r="EI48" s="158" t="s">
        <v>128</v>
      </c>
      <c r="EJ48" s="158" t="s">
        <v>128</v>
      </c>
      <c r="EK48" s="158" t="s">
        <v>128</v>
      </c>
      <c r="EL48" s="158" t="s">
        <v>128</v>
      </c>
      <c r="EM48" s="158" t="s">
        <v>128</v>
      </c>
      <c r="EN48" s="158" t="s">
        <v>128</v>
      </c>
      <c r="EO48" s="158" t="s">
        <v>128</v>
      </c>
      <c r="EP48" s="158" t="s">
        <v>128</v>
      </c>
      <c r="EQ48" s="158" t="s">
        <v>128</v>
      </c>
      <c r="ER48" s="158" t="s">
        <v>128</v>
      </c>
      <c r="ES48" s="158" t="s">
        <v>128</v>
      </c>
      <c r="ET48" s="158" t="s">
        <v>128</v>
      </c>
      <c r="EU48" s="158" t="s">
        <v>128</v>
      </c>
      <c r="EV48" s="158" t="s">
        <v>128</v>
      </c>
      <c r="EW48" s="158" t="s">
        <v>128</v>
      </c>
      <c r="EX48" s="158" t="s">
        <v>128</v>
      </c>
      <c r="EY48" s="158" t="s">
        <v>128</v>
      </c>
      <c r="EZ48" s="158" t="s">
        <v>128</v>
      </c>
      <c r="FA48" s="158" t="s">
        <v>128</v>
      </c>
      <c r="FB48" s="158" t="s">
        <v>128</v>
      </c>
      <c r="FC48" s="158" t="s">
        <v>128</v>
      </c>
      <c r="FD48" s="158" t="s">
        <v>128</v>
      </c>
      <c r="FE48" s="158" t="s">
        <v>128</v>
      </c>
      <c r="FF48" s="158" t="s">
        <v>128</v>
      </c>
      <c r="FG48" s="158" t="s">
        <v>128</v>
      </c>
      <c r="FH48" s="158" t="s">
        <v>128</v>
      </c>
      <c r="FI48" s="158" t="s">
        <v>128</v>
      </c>
      <c r="FJ48" s="158" t="s">
        <v>128</v>
      </c>
      <c r="FK48" s="158" t="s">
        <v>128</v>
      </c>
      <c r="FL48" s="158" t="s">
        <v>128</v>
      </c>
      <c r="FM48" s="158" t="s">
        <v>128</v>
      </c>
      <c r="FN48" s="158" t="s">
        <v>128</v>
      </c>
      <c r="FO48" s="158" t="s">
        <v>128</v>
      </c>
      <c r="FP48" s="158" t="s">
        <v>128</v>
      </c>
      <c r="FQ48" s="158" t="s">
        <v>128</v>
      </c>
      <c r="FR48" s="158" t="s">
        <v>128</v>
      </c>
      <c r="FS48" s="158" t="s">
        <v>128</v>
      </c>
      <c r="FT48" s="158" t="s">
        <v>128</v>
      </c>
      <c r="FU48" s="158" t="s">
        <v>128</v>
      </c>
      <c r="FV48" s="158" t="s">
        <v>128</v>
      </c>
      <c r="FW48" s="158" t="s">
        <v>128</v>
      </c>
      <c r="FX48" s="158" t="s">
        <v>128</v>
      </c>
      <c r="FY48" s="158" t="s">
        <v>128</v>
      </c>
      <c r="FZ48" s="158" t="s">
        <v>128</v>
      </c>
      <c r="GA48" s="158" t="s">
        <v>128</v>
      </c>
      <c r="GB48" s="158" t="s">
        <v>128</v>
      </c>
      <c r="GC48" s="158" t="s">
        <v>128</v>
      </c>
      <c r="GD48" s="158" t="s">
        <v>128</v>
      </c>
      <c r="GE48" s="158" t="s">
        <v>128</v>
      </c>
      <c r="GF48" s="158" t="s">
        <v>128</v>
      </c>
      <c r="GG48" s="158" t="s">
        <v>128</v>
      </c>
      <c r="GH48" s="158" t="s">
        <v>128</v>
      </c>
      <c r="GI48" s="158" t="s">
        <v>128</v>
      </c>
      <c r="GJ48" s="158" t="s">
        <v>128</v>
      </c>
      <c r="GK48" s="158" t="s">
        <v>128</v>
      </c>
      <c r="GL48" s="158" t="s">
        <v>128</v>
      </c>
      <c r="GM48" s="158" t="s">
        <v>128</v>
      </c>
      <c r="GN48" s="158" t="s">
        <v>128</v>
      </c>
      <c r="GO48" s="158" t="s">
        <v>128</v>
      </c>
      <c r="GP48" s="158" t="s">
        <v>128</v>
      </c>
      <c r="GQ48" s="158" t="s">
        <v>128</v>
      </c>
      <c r="GR48" s="158" t="s">
        <v>128</v>
      </c>
      <c r="GS48" s="158" t="s">
        <v>128</v>
      </c>
      <c r="GT48" s="158" t="s">
        <v>128</v>
      </c>
      <c r="GU48" s="158" t="s">
        <v>128</v>
      </c>
      <c r="GV48" s="158" t="s">
        <v>128</v>
      </c>
      <c r="GW48" s="158" t="s">
        <v>128</v>
      </c>
      <c r="GX48" s="158" t="s">
        <v>128</v>
      </c>
      <c r="GY48" s="158" t="s">
        <v>128</v>
      </c>
      <c r="GZ48" s="158" t="s">
        <v>128</v>
      </c>
      <c r="HA48" s="158" t="s">
        <v>128</v>
      </c>
      <c r="HB48" s="158" t="s">
        <v>128</v>
      </c>
      <c r="HC48" s="158" t="s">
        <v>128</v>
      </c>
      <c r="HD48" s="158" t="s">
        <v>128</v>
      </c>
      <c r="HE48" s="158" t="s">
        <v>128</v>
      </c>
      <c r="HF48" s="158" t="s">
        <v>128</v>
      </c>
      <c r="HG48" s="158" t="s">
        <v>128</v>
      </c>
      <c r="HH48" s="158" t="s">
        <v>128</v>
      </c>
      <c r="HI48" s="158" t="s">
        <v>128</v>
      </c>
      <c r="HJ48" s="158" t="s">
        <v>128</v>
      </c>
      <c r="HK48" s="158" t="s">
        <v>128</v>
      </c>
      <c r="HL48" s="158" t="s">
        <v>128</v>
      </c>
      <c r="HM48" s="158" t="s">
        <v>128</v>
      </c>
      <c r="HN48" s="158" t="s">
        <v>128</v>
      </c>
      <c r="HO48" s="158" t="s">
        <v>128</v>
      </c>
      <c r="HP48" s="158" t="s">
        <v>128</v>
      </c>
      <c r="HQ48" s="158" t="s">
        <v>128</v>
      </c>
      <c r="HR48" s="158" t="s">
        <v>128</v>
      </c>
      <c r="HS48" s="158" t="s">
        <v>128</v>
      </c>
      <c r="HT48" s="158" t="s">
        <v>128</v>
      </c>
      <c r="HU48" s="158" t="s">
        <v>128</v>
      </c>
      <c r="HV48" s="158" t="s">
        <v>128</v>
      </c>
      <c r="HW48" s="158" t="s">
        <v>128</v>
      </c>
      <c r="HX48" s="158" t="s">
        <v>128</v>
      </c>
      <c r="HY48" s="158" t="s">
        <v>128</v>
      </c>
      <c r="HZ48" s="158" t="s">
        <v>128</v>
      </c>
      <c r="IA48" s="158" t="s">
        <v>128</v>
      </c>
      <c r="IB48" s="158" t="s">
        <v>128</v>
      </c>
      <c r="IC48" s="158" t="s">
        <v>128</v>
      </c>
      <c r="ID48" s="158" t="s">
        <v>128</v>
      </c>
      <c r="IE48" s="158" t="s">
        <v>128</v>
      </c>
      <c r="IF48" s="158" t="s">
        <v>128</v>
      </c>
      <c r="IG48" s="158" t="s">
        <v>128</v>
      </c>
      <c r="IH48" s="158" t="s">
        <v>128</v>
      </c>
      <c r="II48" s="158" t="s">
        <v>128</v>
      </c>
      <c r="IJ48" s="158" t="s">
        <v>128</v>
      </c>
      <c r="IK48" s="158" t="s">
        <v>128</v>
      </c>
      <c r="IL48" s="158" t="s">
        <v>128</v>
      </c>
      <c r="IM48" s="158" t="s">
        <v>128</v>
      </c>
      <c r="IN48" s="158" t="s">
        <v>128</v>
      </c>
      <c r="IO48" s="158" t="s">
        <v>128</v>
      </c>
      <c r="IP48" s="158" t="s">
        <v>128</v>
      </c>
      <c r="IQ48" s="158" t="s">
        <v>128</v>
      </c>
      <c r="IR48" s="158" t="s">
        <v>128</v>
      </c>
      <c r="IS48" s="158" t="s">
        <v>128</v>
      </c>
      <c r="IT48" s="158" t="s">
        <v>128</v>
      </c>
      <c r="IU48" s="158" t="s">
        <v>128</v>
      </c>
      <c r="IV48" s="158" t="s">
        <v>128</v>
      </c>
      <c r="IW48" s="158" t="s">
        <v>128</v>
      </c>
      <c r="IX48" s="158" t="s">
        <v>128</v>
      </c>
      <c r="IY48" s="158" t="s">
        <v>128</v>
      </c>
      <c r="IZ48" s="158" t="s">
        <v>128</v>
      </c>
      <c r="JA48" s="158" t="s">
        <v>128</v>
      </c>
      <c r="JB48" s="158" t="s">
        <v>128</v>
      </c>
      <c r="JC48" s="158" t="s">
        <v>128</v>
      </c>
      <c r="JD48" s="158" t="s">
        <v>128</v>
      </c>
      <c r="JE48" s="158" t="s">
        <v>128</v>
      </c>
      <c r="JF48" s="158" t="s">
        <v>128</v>
      </c>
      <c r="JG48" s="158" t="s">
        <v>128</v>
      </c>
      <c r="JH48" s="158" t="s">
        <v>128</v>
      </c>
      <c r="JI48" s="158" t="s">
        <v>128</v>
      </c>
      <c r="JJ48" s="158" t="s">
        <v>128</v>
      </c>
      <c r="JK48" s="158" t="s">
        <v>128</v>
      </c>
      <c r="JL48" s="158" t="s">
        <v>128</v>
      </c>
      <c r="JM48" s="158" t="s">
        <v>128</v>
      </c>
      <c r="JN48" s="158" t="s">
        <v>128</v>
      </c>
      <c r="JO48" s="158" t="s">
        <v>128</v>
      </c>
      <c r="JP48" s="158" t="s">
        <v>128</v>
      </c>
      <c r="JQ48" s="158" t="s">
        <v>128</v>
      </c>
      <c r="JR48" s="158" t="s">
        <v>128</v>
      </c>
      <c r="JS48" s="158" t="s">
        <v>128</v>
      </c>
      <c r="JT48" s="158" t="s">
        <v>128</v>
      </c>
      <c r="JU48" s="158" t="s">
        <v>128</v>
      </c>
      <c r="JV48" s="158" t="s">
        <v>128</v>
      </c>
      <c r="JW48" s="158" t="s">
        <v>128</v>
      </c>
      <c r="JX48" s="158" t="s">
        <v>128</v>
      </c>
      <c r="JY48" s="158" t="s">
        <v>128</v>
      </c>
      <c r="JZ48" s="158" t="s">
        <v>128</v>
      </c>
      <c r="KA48" s="158" t="s">
        <v>128</v>
      </c>
      <c r="KB48" s="158" t="s">
        <v>128</v>
      </c>
      <c r="KC48" s="158" t="s">
        <v>128</v>
      </c>
      <c r="KD48" s="158" t="s">
        <v>128</v>
      </c>
      <c r="KE48" s="158" t="s">
        <v>128</v>
      </c>
      <c r="KF48" s="158" t="s">
        <v>128</v>
      </c>
      <c r="KG48" s="158" t="s">
        <v>128</v>
      </c>
      <c r="KH48" s="158" t="s">
        <v>128</v>
      </c>
      <c r="KI48" s="158" t="s">
        <v>128</v>
      </c>
      <c r="KJ48" s="158" t="s">
        <v>128</v>
      </c>
      <c r="KK48" s="158" t="s">
        <v>128</v>
      </c>
      <c r="KL48" s="158" t="s">
        <v>128</v>
      </c>
      <c r="KM48" s="158" t="s">
        <v>128</v>
      </c>
      <c r="KN48" s="158" t="s">
        <v>128</v>
      </c>
      <c r="KO48" s="158" t="s">
        <v>128</v>
      </c>
      <c r="KP48" s="158" t="s">
        <v>128</v>
      </c>
      <c r="KQ48" s="158" t="s">
        <v>128</v>
      </c>
      <c r="KR48" s="158" t="s">
        <v>128</v>
      </c>
      <c r="KS48" s="158" t="s">
        <v>128</v>
      </c>
      <c r="KT48" s="158" t="s">
        <v>128</v>
      </c>
      <c r="KU48" s="158" t="s">
        <v>128</v>
      </c>
      <c r="KV48" s="158" t="s">
        <v>128</v>
      </c>
      <c r="KW48" s="158" t="s">
        <v>128</v>
      </c>
      <c r="KX48" s="158" t="s">
        <v>128</v>
      </c>
      <c r="KY48" s="158" t="s">
        <v>128</v>
      </c>
      <c r="KZ48" s="158" t="s">
        <v>128</v>
      </c>
      <c r="LA48" s="158" t="s">
        <v>128</v>
      </c>
      <c r="LB48" s="158" t="s">
        <v>128</v>
      </c>
      <c r="LC48" s="158" t="s">
        <v>128</v>
      </c>
      <c r="LD48" s="158" t="s">
        <v>128</v>
      </c>
      <c r="LE48" s="158" t="s">
        <v>128</v>
      </c>
      <c r="LF48" s="158" t="s">
        <v>128</v>
      </c>
      <c r="LG48" s="158" t="s">
        <v>128</v>
      </c>
      <c r="LH48" s="158" t="s">
        <v>128</v>
      </c>
      <c r="LI48" s="158" t="s">
        <v>128</v>
      </c>
      <c r="LJ48" s="158" t="s">
        <v>128</v>
      </c>
      <c r="LK48" s="158" t="s">
        <v>128</v>
      </c>
      <c r="LL48" s="158" t="s">
        <v>128</v>
      </c>
      <c r="LM48" s="158" t="s">
        <v>128</v>
      </c>
      <c r="LN48" s="158" t="s">
        <v>128</v>
      </c>
      <c r="LO48" s="158" t="s">
        <v>128</v>
      </c>
      <c r="LP48" s="158" t="s">
        <v>128</v>
      </c>
      <c r="LQ48" s="158" t="s">
        <v>128</v>
      </c>
      <c r="LR48" s="158" t="s">
        <v>128</v>
      </c>
      <c r="LS48" s="158" t="s">
        <v>128</v>
      </c>
      <c r="LT48" s="158" t="s">
        <v>128</v>
      </c>
      <c r="LU48" s="158" t="s">
        <v>128</v>
      </c>
      <c r="LV48" s="158" t="s">
        <v>128</v>
      </c>
      <c r="LW48" s="158" t="s">
        <v>128</v>
      </c>
      <c r="LX48" s="158" t="s">
        <v>128</v>
      </c>
      <c r="LY48" s="158" t="s">
        <v>128</v>
      </c>
      <c r="LZ48" s="158" t="s">
        <v>128</v>
      </c>
      <c r="MA48" s="158" t="s">
        <v>128</v>
      </c>
      <c r="MB48" s="158" t="s">
        <v>128</v>
      </c>
      <c r="MC48" s="158" t="s">
        <v>128</v>
      </c>
      <c r="MD48" s="158" t="s">
        <v>128</v>
      </c>
      <c r="ME48" s="158" t="s">
        <v>128</v>
      </c>
      <c r="MF48" s="158" t="s">
        <v>128</v>
      </c>
      <c r="MG48" s="158" t="s">
        <v>128</v>
      </c>
      <c r="MH48" s="158" t="s">
        <v>128</v>
      </c>
      <c r="MI48" s="158" t="s">
        <v>128</v>
      </c>
      <c r="MJ48" s="158" t="s">
        <v>128</v>
      </c>
      <c r="MK48" s="158" t="s">
        <v>128</v>
      </c>
      <c r="ML48" s="158" t="s">
        <v>128</v>
      </c>
      <c r="MM48" s="158" t="s">
        <v>128</v>
      </c>
      <c r="MN48" s="158" t="s">
        <v>128</v>
      </c>
      <c r="MO48" s="158" t="s">
        <v>128</v>
      </c>
      <c r="MP48" s="158" t="s">
        <v>128</v>
      </c>
      <c r="MQ48" s="158" t="s">
        <v>128</v>
      </c>
      <c r="MR48" s="158" t="s">
        <v>128</v>
      </c>
      <c r="MS48" s="158" t="s">
        <v>128</v>
      </c>
      <c r="MT48" s="158" t="s">
        <v>128</v>
      </c>
      <c r="MU48" s="158" t="s">
        <v>128</v>
      </c>
      <c r="MV48" s="158" t="s">
        <v>128</v>
      </c>
      <c r="MW48" s="158" t="s">
        <v>128</v>
      </c>
      <c r="MX48" s="158" t="s">
        <v>128</v>
      </c>
      <c r="MY48" s="158" t="s">
        <v>128</v>
      </c>
      <c r="MZ48" s="158" t="s">
        <v>128</v>
      </c>
      <c r="NA48" s="158" t="s">
        <v>128</v>
      </c>
      <c r="NB48" s="158" t="s">
        <v>128</v>
      </c>
      <c r="NC48" s="158" t="s">
        <v>128</v>
      </c>
      <c r="ND48" s="158" t="s">
        <v>128</v>
      </c>
      <c r="NE48" s="158" t="s">
        <v>128</v>
      </c>
      <c r="NF48" s="158" t="s">
        <v>128</v>
      </c>
      <c r="NG48" s="158" t="s">
        <v>128</v>
      </c>
      <c r="NH48" s="158" t="s">
        <v>128</v>
      </c>
      <c r="NI48" s="158" t="s">
        <v>128</v>
      </c>
      <c r="NJ48" s="158" t="s">
        <v>128</v>
      </c>
      <c r="NK48" s="158" t="s">
        <v>128</v>
      </c>
      <c r="NL48" s="158" t="s">
        <v>128</v>
      </c>
      <c r="NM48" s="158" t="s">
        <v>128</v>
      </c>
      <c r="NN48" s="158" t="s">
        <v>128</v>
      </c>
      <c r="NO48" s="158" t="s">
        <v>128</v>
      </c>
      <c r="NP48" s="158" t="s">
        <v>128</v>
      </c>
      <c r="NQ48" s="158" t="s">
        <v>128</v>
      </c>
      <c r="NR48" s="158" t="s">
        <v>128</v>
      </c>
      <c r="NS48" s="158" t="s">
        <v>128</v>
      </c>
      <c r="NT48" s="158" t="s">
        <v>128</v>
      </c>
      <c r="NU48" s="158" t="s">
        <v>128</v>
      </c>
      <c r="NV48" s="158" t="s">
        <v>128</v>
      </c>
      <c r="NW48" s="158" t="s">
        <v>128</v>
      </c>
      <c r="NX48" s="158" t="s">
        <v>128</v>
      </c>
      <c r="NY48" s="158" t="s">
        <v>128</v>
      </c>
      <c r="NZ48" s="158" t="s">
        <v>128</v>
      </c>
      <c r="OA48" s="158" t="s">
        <v>128</v>
      </c>
      <c r="OB48" s="158" t="s">
        <v>128</v>
      </c>
      <c r="OC48" s="158" t="s">
        <v>128</v>
      </c>
      <c r="OD48" s="158" t="s">
        <v>128</v>
      </c>
      <c r="OE48" s="170" t="s">
        <v>128</v>
      </c>
      <c r="OF48" s="181"/>
      <c r="OG48" s="175">
        <f t="shared" si="9"/>
        <v>2.2000000000000002</v>
      </c>
      <c r="OH48" s="66" t="str">
        <f t="shared" si="10"/>
        <v>kg/GJ delivered</v>
      </c>
      <c r="OI48" s="126">
        <f t="shared" si="11"/>
        <v>0.46</v>
      </c>
      <c r="OJ48" s="66" t="str">
        <f t="shared" si="12"/>
        <v>kg/GJ delivered</v>
      </c>
      <c r="OK48" s="66" t="str">
        <f t="shared" si="13"/>
        <v/>
      </c>
      <c r="OL48" s="66" t="str">
        <f t="shared" si="14"/>
        <v/>
      </c>
      <c r="OM48" s="159">
        <f t="shared" si="15"/>
        <v>292</v>
      </c>
      <c r="ON48" s="66" t="str">
        <f t="shared" si="16"/>
        <v>kg/GJ delivered</v>
      </c>
      <c r="OO48" s="126">
        <f t="shared" si="17"/>
        <v>0.2</v>
      </c>
      <c r="OP48" s="66" t="str">
        <f t="shared" si="18"/>
        <v>kg/GJ delivered</v>
      </c>
      <c r="OQ48" s="118">
        <f t="shared" si="19"/>
        <v>2.2000000000000002</v>
      </c>
      <c r="OR48" s="66" t="str">
        <f t="shared" si="20"/>
        <v>kg/GJ delivered</v>
      </c>
      <c r="OS48" s="66" t="str">
        <f t="shared" si="21"/>
        <v/>
      </c>
      <c r="OT48" s="66" t="str">
        <f t="shared" si="22"/>
        <v/>
      </c>
      <c r="OU48" s="66" t="str">
        <f t="shared" si="23"/>
        <v/>
      </c>
      <c r="OV48" s="66" t="str">
        <f t="shared" si="24"/>
        <v/>
      </c>
      <c r="OW48" s="66" t="str">
        <f t="shared" si="25"/>
        <v/>
      </c>
      <c r="OX48" s="66" t="str">
        <f t="shared" si="26"/>
        <v/>
      </c>
      <c r="OY48" s="66" t="str">
        <f t="shared" si="27"/>
        <v/>
      </c>
      <c r="OZ48" s="66" t="str">
        <f t="shared" si="28"/>
        <v/>
      </c>
      <c r="PA48" s="66" t="str">
        <f t="shared" si="29"/>
        <v/>
      </c>
      <c r="PB48" s="66" t="str">
        <f t="shared" si="30"/>
        <v/>
      </c>
      <c r="PC48" s="66" t="str">
        <f t="shared" si="31"/>
        <v/>
      </c>
      <c r="PD48" s="66" t="str">
        <f t="shared" si="32"/>
        <v/>
      </c>
      <c r="PE48" s="66" t="str">
        <f t="shared" si="33"/>
        <v/>
      </c>
      <c r="PF48" s="66" t="str">
        <f t="shared" si="34"/>
        <v/>
      </c>
      <c r="PG48" s="66" t="str">
        <f t="shared" si="35"/>
        <v/>
      </c>
      <c r="PH48" s="66" t="str">
        <f t="shared" si="36"/>
        <v/>
      </c>
      <c r="PI48" s="66" t="str">
        <f t="shared" si="37"/>
        <v/>
      </c>
      <c r="PJ48" s="66" t="str">
        <f t="shared" si="38"/>
        <v/>
      </c>
      <c r="PK48" s="66" t="str">
        <f t="shared" si="39"/>
        <v/>
      </c>
      <c r="PL48" s="66" t="str">
        <f t="shared" si="40"/>
        <v/>
      </c>
      <c r="PM48" s="66" t="str">
        <f t="shared" si="41"/>
        <v/>
      </c>
      <c r="PN48" s="66" t="str">
        <f t="shared" si="42"/>
        <v/>
      </c>
      <c r="PO48" s="66" t="str">
        <f t="shared" si="43"/>
        <v/>
      </c>
      <c r="PP48" s="66" t="str">
        <f t="shared" si="44"/>
        <v/>
      </c>
      <c r="PQ48" s="66" t="str">
        <f t="shared" si="45"/>
        <v/>
      </c>
      <c r="PR48" s="66" t="str">
        <f t="shared" si="46"/>
        <v/>
      </c>
      <c r="PS48" s="66" t="str">
        <f t="shared" si="47"/>
        <v/>
      </c>
      <c r="PT48" s="66" t="str">
        <f t="shared" si="48"/>
        <v/>
      </c>
      <c r="PU48" s="66" t="str">
        <f t="shared" si="49"/>
        <v/>
      </c>
      <c r="PV48" s="66" t="str">
        <f t="shared" si="50"/>
        <v/>
      </c>
      <c r="PW48" s="66" t="str">
        <f t="shared" si="51"/>
        <v/>
      </c>
      <c r="PX48" s="66" t="str">
        <f t="shared" si="52"/>
        <v/>
      </c>
      <c r="PY48" s="66" t="str">
        <f t="shared" si="53"/>
        <v/>
      </c>
      <c r="PZ48" s="66" t="str">
        <f t="shared" si="54"/>
        <v/>
      </c>
      <c r="QA48" s="66" t="str">
        <f t="shared" si="55"/>
        <v/>
      </c>
      <c r="QB48" s="66" t="str">
        <f t="shared" si="56"/>
        <v/>
      </c>
      <c r="QC48" s="66" t="str">
        <f t="shared" si="57"/>
        <v/>
      </c>
      <c r="QD48" s="66" t="str">
        <f t="shared" si="58"/>
        <v/>
      </c>
      <c r="QE48" s="66" t="str">
        <f t="shared" si="59"/>
        <v/>
      </c>
      <c r="QF48" s="66" t="str">
        <f t="shared" si="60"/>
        <v/>
      </c>
      <c r="QG48" s="66" t="str">
        <f t="shared" si="61"/>
        <v/>
      </c>
      <c r="QH48" s="66" t="str">
        <f t="shared" si="62"/>
        <v/>
      </c>
      <c r="QI48" s="66" t="str">
        <f t="shared" si="63"/>
        <v/>
      </c>
      <c r="QJ48" s="66" t="str">
        <f t="shared" si="64"/>
        <v/>
      </c>
      <c r="QK48" s="66" t="str">
        <f t="shared" si="65"/>
        <v/>
      </c>
      <c r="QL48" s="66" t="str">
        <f t="shared" si="66"/>
        <v/>
      </c>
      <c r="QM48" s="66" t="str">
        <f t="shared" si="67"/>
        <v/>
      </c>
      <c r="QN48" s="66" t="str">
        <f t="shared" si="68"/>
        <v/>
      </c>
      <c r="QO48" s="66" t="str">
        <f t="shared" si="69"/>
        <v/>
      </c>
      <c r="QP48" s="66" t="str">
        <f t="shared" si="70"/>
        <v/>
      </c>
      <c r="QQ48" s="66" t="str">
        <f t="shared" si="71"/>
        <v/>
      </c>
      <c r="QR48" s="66" t="str">
        <f t="shared" si="72"/>
        <v/>
      </c>
      <c r="QS48" s="66" t="str">
        <f t="shared" si="73"/>
        <v/>
      </c>
      <c r="QT48" s="66" t="str">
        <f t="shared" si="74"/>
        <v/>
      </c>
      <c r="QU48" s="66" t="str">
        <f t="shared" si="75"/>
        <v/>
      </c>
      <c r="QV48" s="66" t="str">
        <f t="shared" si="76"/>
        <v/>
      </c>
      <c r="QW48" s="66" t="str">
        <f t="shared" si="77"/>
        <v/>
      </c>
      <c r="QX48" s="66" t="str">
        <f t="shared" si="78"/>
        <v/>
      </c>
      <c r="QY48" s="66" t="str">
        <f t="shared" si="79"/>
        <v/>
      </c>
      <c r="QZ48" s="66" t="str">
        <f t="shared" si="80"/>
        <v/>
      </c>
      <c r="RA48" s="66" t="str">
        <f t="shared" si="81"/>
        <v/>
      </c>
      <c r="RB48" s="66" t="str">
        <f t="shared" si="82"/>
        <v/>
      </c>
      <c r="RC48" s="66" t="str">
        <f t="shared" si="83"/>
        <v/>
      </c>
      <c r="RD48" s="66" t="str">
        <f t="shared" si="84"/>
        <v/>
      </c>
      <c r="RE48" s="66" t="str">
        <f t="shared" si="85"/>
        <v/>
      </c>
      <c r="RF48" s="66" t="str">
        <f t="shared" si="86"/>
        <v/>
      </c>
      <c r="RG48" s="66" t="str">
        <f t="shared" si="87"/>
        <v/>
      </c>
      <c r="RH48" s="66" t="str">
        <f t="shared" si="88"/>
        <v/>
      </c>
      <c r="RI48" s="66" t="str">
        <f t="shared" si="89"/>
        <v/>
      </c>
      <c r="RJ48" s="66" t="str">
        <f t="shared" si="90"/>
        <v/>
      </c>
      <c r="RK48" s="66" t="str">
        <f t="shared" si="91"/>
        <v/>
      </c>
      <c r="RL48" s="66" t="str">
        <f t="shared" si="92"/>
        <v/>
      </c>
      <c r="RM48" s="66" t="str">
        <f t="shared" si="93"/>
        <v/>
      </c>
      <c r="RN48" s="66" t="str">
        <f t="shared" si="94"/>
        <v/>
      </c>
      <c r="RO48" s="66" t="str">
        <f t="shared" si="95"/>
        <v/>
      </c>
      <c r="RP48" s="66" t="str">
        <f t="shared" si="96"/>
        <v/>
      </c>
      <c r="RQ48" s="66" t="str">
        <f t="shared" si="97"/>
        <v/>
      </c>
      <c r="RR48" s="66" t="str">
        <f t="shared" si="98"/>
        <v/>
      </c>
      <c r="RS48" s="66" t="str">
        <f t="shared" si="99"/>
        <v/>
      </c>
      <c r="RT48" s="66" t="str">
        <f t="shared" si="100"/>
        <v/>
      </c>
      <c r="RU48" s="66" t="str">
        <f t="shared" si="101"/>
        <v/>
      </c>
      <c r="RV48" s="66" t="str">
        <f t="shared" si="102"/>
        <v/>
      </c>
      <c r="RW48" s="66" t="str">
        <f t="shared" si="103"/>
        <v/>
      </c>
      <c r="RX48" s="66" t="str">
        <f t="shared" si="104"/>
        <v/>
      </c>
      <c r="RY48" s="66" t="str">
        <f t="shared" si="105"/>
        <v/>
      </c>
      <c r="RZ48" s="66" t="str">
        <f t="shared" si="106"/>
        <v/>
      </c>
      <c r="SA48" s="66" t="str">
        <f t="shared" si="107"/>
        <v/>
      </c>
      <c r="SB48" s="66" t="str">
        <f t="shared" si="108"/>
        <v/>
      </c>
      <c r="SC48" s="66" t="str">
        <f t="shared" si="109"/>
        <v/>
      </c>
      <c r="SD48" s="66" t="str">
        <f t="shared" si="110"/>
        <v/>
      </c>
      <c r="SE48" s="66" t="str">
        <f t="shared" si="111"/>
        <v/>
      </c>
      <c r="SF48" s="66" t="str">
        <f t="shared" si="112"/>
        <v/>
      </c>
      <c r="SG48" s="66" t="str">
        <f t="shared" si="113"/>
        <v/>
      </c>
      <c r="SH48" s="66" t="str">
        <f t="shared" si="114"/>
        <v/>
      </c>
      <c r="SI48" s="66" t="str">
        <f t="shared" si="115"/>
        <v/>
      </c>
      <c r="SJ48" s="66" t="str">
        <f t="shared" si="116"/>
        <v/>
      </c>
      <c r="SK48" s="66" t="str">
        <f t="shared" si="117"/>
        <v/>
      </c>
      <c r="SL48" s="66" t="str">
        <f t="shared" si="118"/>
        <v/>
      </c>
      <c r="SM48" s="66" t="str">
        <f t="shared" si="119"/>
        <v/>
      </c>
      <c r="SN48" s="66" t="str">
        <f t="shared" si="120"/>
        <v/>
      </c>
      <c r="SO48" s="66" t="str">
        <f t="shared" si="121"/>
        <v/>
      </c>
      <c r="SP48" s="66" t="str">
        <f t="shared" si="122"/>
        <v/>
      </c>
      <c r="SQ48" s="66" t="str">
        <f t="shared" si="123"/>
        <v/>
      </c>
      <c r="SR48" s="66" t="str">
        <f t="shared" si="124"/>
        <v/>
      </c>
      <c r="SS48" s="66" t="str">
        <f t="shared" si="125"/>
        <v/>
      </c>
      <c r="ST48" s="66" t="str">
        <f t="shared" si="126"/>
        <v/>
      </c>
      <c r="SU48" s="66" t="str">
        <f t="shared" si="127"/>
        <v/>
      </c>
      <c r="SV48" s="66" t="str">
        <f t="shared" si="128"/>
        <v/>
      </c>
      <c r="SW48" s="66" t="str">
        <f t="shared" si="129"/>
        <v/>
      </c>
      <c r="SX48" s="66" t="str">
        <f t="shared" si="130"/>
        <v/>
      </c>
      <c r="SY48" s="66" t="str">
        <f t="shared" si="131"/>
        <v/>
      </c>
      <c r="SZ48" s="66" t="str">
        <f t="shared" si="132"/>
        <v/>
      </c>
      <c r="TA48" s="66" t="str">
        <f t="shared" si="133"/>
        <v/>
      </c>
      <c r="TB48" s="66" t="str">
        <f t="shared" si="134"/>
        <v/>
      </c>
      <c r="TC48" s="66" t="str">
        <f t="shared" si="135"/>
        <v/>
      </c>
      <c r="TD48" s="66" t="str">
        <f t="shared" si="136"/>
        <v/>
      </c>
      <c r="TE48" s="66" t="str">
        <f t="shared" si="137"/>
        <v/>
      </c>
      <c r="TF48" s="66" t="str">
        <f t="shared" si="138"/>
        <v/>
      </c>
      <c r="TG48" s="66" t="str">
        <f t="shared" si="139"/>
        <v/>
      </c>
      <c r="TH48" s="66" t="str">
        <f t="shared" si="140"/>
        <v/>
      </c>
      <c r="TI48" s="66" t="str">
        <f t="shared" si="141"/>
        <v/>
      </c>
      <c r="TJ48" s="66" t="str">
        <f t="shared" si="142"/>
        <v/>
      </c>
      <c r="TK48" s="66" t="str">
        <f t="shared" si="143"/>
        <v/>
      </c>
      <c r="TL48" s="66" t="str">
        <f t="shared" si="144"/>
        <v/>
      </c>
      <c r="TM48" s="66" t="str">
        <f t="shared" si="145"/>
        <v/>
      </c>
      <c r="TN48" s="66" t="str">
        <f t="shared" si="146"/>
        <v/>
      </c>
      <c r="TO48" s="66" t="str">
        <f t="shared" si="147"/>
        <v/>
      </c>
      <c r="TP48" s="66" t="str">
        <f t="shared" si="148"/>
        <v/>
      </c>
      <c r="TQ48" s="66" t="str">
        <f t="shared" si="149"/>
        <v/>
      </c>
      <c r="TR48" s="66" t="str">
        <f t="shared" si="150"/>
        <v/>
      </c>
      <c r="TS48" s="66" t="str">
        <f t="shared" si="151"/>
        <v/>
      </c>
      <c r="TT48" s="66" t="str">
        <f t="shared" si="152"/>
        <v/>
      </c>
      <c r="TU48" s="66" t="str">
        <f t="shared" si="153"/>
        <v/>
      </c>
      <c r="TV48" s="66" t="str">
        <f t="shared" si="154"/>
        <v/>
      </c>
      <c r="TW48" s="66" t="str">
        <f t="shared" si="155"/>
        <v/>
      </c>
      <c r="TX48" s="66" t="str">
        <f t="shared" si="156"/>
        <v/>
      </c>
      <c r="TY48" s="66" t="str">
        <f t="shared" si="157"/>
        <v/>
      </c>
      <c r="TZ48" s="66" t="str">
        <f t="shared" si="158"/>
        <v/>
      </c>
      <c r="UA48" s="66" t="str">
        <f t="shared" si="159"/>
        <v/>
      </c>
      <c r="UB48" s="66" t="str">
        <f t="shared" si="160"/>
        <v/>
      </c>
      <c r="UC48" s="66" t="str">
        <f t="shared" si="161"/>
        <v/>
      </c>
      <c r="UD48" s="66" t="str">
        <f t="shared" si="162"/>
        <v/>
      </c>
      <c r="UE48" s="66" t="str">
        <f t="shared" si="163"/>
        <v/>
      </c>
      <c r="UF48" s="66" t="str">
        <f t="shared" si="164"/>
        <v/>
      </c>
      <c r="UG48" s="66" t="str">
        <f t="shared" si="165"/>
        <v/>
      </c>
      <c r="UH48" s="66" t="str">
        <f t="shared" si="166"/>
        <v/>
      </c>
      <c r="UI48" s="66" t="str">
        <f t="shared" si="167"/>
        <v/>
      </c>
      <c r="UJ48" s="66" t="str">
        <f t="shared" si="168"/>
        <v/>
      </c>
      <c r="UK48" s="66" t="str">
        <f t="shared" si="169"/>
        <v/>
      </c>
      <c r="UL48" s="66" t="str">
        <f t="shared" si="170"/>
        <v/>
      </c>
      <c r="UM48" s="66" t="str">
        <f t="shared" si="171"/>
        <v/>
      </c>
      <c r="UN48" s="66" t="str">
        <f t="shared" si="172"/>
        <v/>
      </c>
      <c r="UO48" s="66" t="str">
        <f t="shared" si="173"/>
        <v/>
      </c>
      <c r="UP48" s="66" t="str">
        <f t="shared" si="174"/>
        <v/>
      </c>
      <c r="UQ48" s="66" t="str">
        <f t="shared" si="175"/>
        <v/>
      </c>
      <c r="UR48" s="66" t="str">
        <f t="shared" si="176"/>
        <v/>
      </c>
      <c r="US48" s="66" t="str">
        <f t="shared" si="177"/>
        <v/>
      </c>
      <c r="UT48" s="66" t="str">
        <f t="shared" si="178"/>
        <v/>
      </c>
      <c r="UU48" s="66" t="str">
        <f t="shared" si="179"/>
        <v/>
      </c>
      <c r="UV48" s="66" t="str">
        <f t="shared" si="180"/>
        <v/>
      </c>
      <c r="UW48" s="66" t="str">
        <f t="shared" si="181"/>
        <v/>
      </c>
      <c r="UX48" s="66" t="str">
        <f t="shared" si="182"/>
        <v/>
      </c>
      <c r="UY48" s="66" t="str">
        <f t="shared" si="183"/>
        <v/>
      </c>
      <c r="UZ48" s="66" t="str">
        <f t="shared" si="184"/>
        <v/>
      </c>
      <c r="VA48" s="66" t="str">
        <f t="shared" si="185"/>
        <v/>
      </c>
      <c r="VB48" s="66" t="str">
        <f t="shared" si="186"/>
        <v/>
      </c>
      <c r="VC48" s="66" t="str">
        <f t="shared" si="187"/>
        <v/>
      </c>
      <c r="VD48" s="66" t="str">
        <f t="shared" si="188"/>
        <v/>
      </c>
      <c r="VE48" s="66" t="str">
        <f t="shared" si="189"/>
        <v/>
      </c>
      <c r="VF48" s="66" t="str">
        <f t="shared" si="190"/>
        <v/>
      </c>
      <c r="VG48" s="66" t="str">
        <f t="shared" si="191"/>
        <v/>
      </c>
      <c r="VH48" s="66" t="str">
        <f t="shared" si="192"/>
        <v/>
      </c>
      <c r="VI48" s="66" t="str">
        <f t="shared" si="193"/>
        <v/>
      </c>
      <c r="VJ48" s="66" t="str">
        <f t="shared" si="194"/>
        <v/>
      </c>
      <c r="VK48" s="66" t="str">
        <f t="shared" si="195"/>
        <v/>
      </c>
      <c r="VL48" s="66" t="str">
        <f t="shared" si="196"/>
        <v/>
      </c>
      <c r="VM48" s="66" t="str">
        <f t="shared" si="197"/>
        <v/>
      </c>
      <c r="VN48" s="66" t="str">
        <f t="shared" si="198"/>
        <v/>
      </c>
      <c r="VO48" s="66" t="str">
        <f t="shared" si="199"/>
        <v/>
      </c>
      <c r="VP48" s="66" t="str">
        <f t="shared" si="200"/>
        <v/>
      </c>
      <c r="VQ48" s="66" t="str">
        <f t="shared" si="201"/>
        <v/>
      </c>
      <c r="VR48" s="66" t="str">
        <f t="shared" si="202"/>
        <v/>
      </c>
      <c r="VS48" s="66" t="str">
        <f t="shared" si="203"/>
        <v/>
      </c>
      <c r="VT48" s="66" t="str">
        <f t="shared" si="204"/>
        <v/>
      </c>
      <c r="VU48" s="66" t="str">
        <f t="shared" si="205"/>
        <v/>
      </c>
      <c r="VV48" s="66" t="str">
        <f t="shared" si="206"/>
        <v/>
      </c>
      <c r="VW48" s="66" t="str">
        <f t="shared" si="207"/>
        <v/>
      </c>
      <c r="VX48" s="66" t="str">
        <f t="shared" si="208"/>
        <v/>
      </c>
      <c r="VY48" s="66" t="str">
        <f t="shared" si="209"/>
        <v/>
      </c>
      <c r="VZ48" s="66" t="str">
        <f t="shared" si="210"/>
        <v/>
      </c>
      <c r="WA48" s="66" t="str">
        <f t="shared" si="211"/>
        <v/>
      </c>
      <c r="WB48" s="66" t="str">
        <f t="shared" si="212"/>
        <v/>
      </c>
      <c r="WC48" s="66" t="str">
        <f t="shared" si="213"/>
        <v/>
      </c>
      <c r="WD48" s="66" t="str">
        <f t="shared" si="214"/>
        <v/>
      </c>
      <c r="WE48" s="66" t="str">
        <f t="shared" si="215"/>
        <v/>
      </c>
      <c r="WF48" s="66" t="str">
        <f t="shared" si="216"/>
        <v/>
      </c>
      <c r="WG48" s="66" t="str">
        <f t="shared" si="217"/>
        <v/>
      </c>
      <c r="WH48" s="66" t="str">
        <f t="shared" si="218"/>
        <v/>
      </c>
      <c r="WI48" s="66" t="str">
        <f t="shared" si="219"/>
        <v/>
      </c>
      <c r="WJ48" s="66" t="str">
        <f t="shared" si="220"/>
        <v/>
      </c>
      <c r="WK48" s="66" t="str">
        <f t="shared" si="221"/>
        <v/>
      </c>
      <c r="WL48" s="66" t="str">
        <f t="shared" si="222"/>
        <v/>
      </c>
      <c r="WM48" s="66" t="str">
        <f t="shared" si="223"/>
        <v/>
      </c>
      <c r="WN48" s="66" t="str">
        <f t="shared" si="224"/>
        <v/>
      </c>
      <c r="WO48" s="66" t="str">
        <f t="shared" si="225"/>
        <v/>
      </c>
      <c r="WP48" s="66" t="str">
        <f t="shared" si="226"/>
        <v/>
      </c>
      <c r="WQ48" s="66" t="str">
        <f t="shared" si="227"/>
        <v/>
      </c>
      <c r="WR48" s="66" t="str">
        <f t="shared" si="228"/>
        <v/>
      </c>
      <c r="WS48" s="66" t="str">
        <f t="shared" si="229"/>
        <v/>
      </c>
      <c r="WT48" s="66" t="str">
        <f t="shared" si="230"/>
        <v/>
      </c>
      <c r="WU48" s="66" t="str">
        <f t="shared" si="231"/>
        <v/>
      </c>
      <c r="WV48" s="66" t="str">
        <f t="shared" si="232"/>
        <v/>
      </c>
      <c r="WW48" s="66" t="str">
        <f t="shared" si="233"/>
        <v/>
      </c>
      <c r="WX48" s="66" t="str">
        <f t="shared" si="234"/>
        <v/>
      </c>
      <c r="WY48" s="66" t="str">
        <f t="shared" si="235"/>
        <v/>
      </c>
      <c r="WZ48" s="66" t="str">
        <f t="shared" si="236"/>
        <v/>
      </c>
      <c r="XA48" s="66" t="str">
        <f t="shared" si="237"/>
        <v/>
      </c>
      <c r="XB48" s="66" t="str">
        <f t="shared" si="238"/>
        <v/>
      </c>
      <c r="XC48" s="66" t="str">
        <f t="shared" si="239"/>
        <v/>
      </c>
      <c r="XD48" s="66" t="str">
        <f t="shared" si="240"/>
        <v/>
      </c>
      <c r="XE48" s="66" t="str">
        <f t="shared" si="241"/>
        <v/>
      </c>
      <c r="XF48" s="66" t="str">
        <f t="shared" si="242"/>
        <v/>
      </c>
      <c r="XG48" s="66" t="str">
        <f t="shared" si="243"/>
        <v/>
      </c>
      <c r="XH48" s="66" t="str">
        <f t="shared" si="244"/>
        <v/>
      </c>
      <c r="XI48" s="66" t="str">
        <f t="shared" si="245"/>
        <v/>
      </c>
      <c r="XJ48" s="66" t="str">
        <f t="shared" si="246"/>
        <v/>
      </c>
      <c r="XK48" s="66" t="str">
        <f t="shared" si="247"/>
        <v/>
      </c>
      <c r="XL48" s="66" t="str">
        <f t="shared" si="248"/>
        <v/>
      </c>
      <c r="XM48" s="66" t="str">
        <f t="shared" si="249"/>
        <v/>
      </c>
      <c r="XN48" s="66" t="str">
        <f t="shared" si="250"/>
        <v/>
      </c>
      <c r="XO48" s="66" t="str">
        <f t="shared" si="251"/>
        <v/>
      </c>
      <c r="XP48" s="66" t="str">
        <f t="shared" si="252"/>
        <v/>
      </c>
      <c r="XQ48" s="66" t="str">
        <f t="shared" si="253"/>
        <v/>
      </c>
      <c r="XR48" s="66" t="str">
        <f t="shared" si="254"/>
        <v/>
      </c>
      <c r="XS48" s="66" t="str">
        <f t="shared" si="255"/>
        <v/>
      </c>
      <c r="XT48" s="66" t="str">
        <f t="shared" si="256"/>
        <v/>
      </c>
      <c r="XU48" s="66" t="str">
        <f t="shared" si="257"/>
        <v/>
      </c>
      <c r="XV48" s="66" t="str">
        <f t="shared" si="258"/>
        <v/>
      </c>
      <c r="XW48" s="66" t="str">
        <f t="shared" si="259"/>
        <v/>
      </c>
      <c r="XX48" s="66" t="str">
        <f t="shared" si="260"/>
        <v/>
      </c>
      <c r="XY48" s="66" t="str">
        <f t="shared" si="261"/>
        <v/>
      </c>
      <c r="XZ48" s="66" t="str">
        <f t="shared" si="262"/>
        <v/>
      </c>
      <c r="YA48" s="66" t="str">
        <f t="shared" si="263"/>
        <v/>
      </c>
      <c r="YB48" s="66" t="str">
        <f t="shared" si="264"/>
        <v/>
      </c>
      <c r="YC48" s="66" t="str">
        <f t="shared" si="265"/>
        <v/>
      </c>
      <c r="YD48" s="66" t="str">
        <f t="shared" si="266"/>
        <v/>
      </c>
      <c r="YE48" s="66" t="str">
        <f t="shared" si="267"/>
        <v/>
      </c>
      <c r="YF48" s="66" t="str">
        <f t="shared" si="268"/>
        <v/>
      </c>
      <c r="YG48" s="66" t="str">
        <f t="shared" si="269"/>
        <v/>
      </c>
      <c r="YH48" s="66" t="str">
        <f t="shared" si="270"/>
        <v/>
      </c>
      <c r="YI48" s="66" t="str">
        <f t="shared" si="271"/>
        <v/>
      </c>
      <c r="YJ48" s="66" t="str">
        <f t="shared" si="272"/>
        <v/>
      </c>
      <c r="YK48" s="66" t="str">
        <f t="shared" si="273"/>
        <v/>
      </c>
      <c r="YL48" s="66" t="str">
        <f t="shared" si="274"/>
        <v/>
      </c>
      <c r="YM48" s="66" t="str">
        <f t="shared" si="275"/>
        <v/>
      </c>
      <c r="YN48" s="66" t="str">
        <f t="shared" si="276"/>
        <v/>
      </c>
      <c r="YO48" s="66" t="str">
        <f t="shared" si="277"/>
        <v/>
      </c>
      <c r="YP48" s="66" t="str">
        <f t="shared" si="278"/>
        <v/>
      </c>
      <c r="YQ48" s="66" t="str">
        <f t="shared" si="279"/>
        <v/>
      </c>
      <c r="YR48" s="66" t="str">
        <f t="shared" si="280"/>
        <v/>
      </c>
      <c r="YS48" s="66" t="str">
        <f t="shared" si="281"/>
        <v/>
      </c>
      <c r="YT48" s="66" t="str">
        <f t="shared" si="282"/>
        <v/>
      </c>
      <c r="YU48" s="66" t="str">
        <f t="shared" si="283"/>
        <v/>
      </c>
      <c r="YV48" s="66" t="str">
        <f t="shared" si="284"/>
        <v/>
      </c>
      <c r="YW48" s="66" t="str">
        <f t="shared" si="285"/>
        <v/>
      </c>
      <c r="YX48" s="66" t="str">
        <f t="shared" si="286"/>
        <v/>
      </c>
      <c r="YY48" s="66" t="str">
        <f t="shared" si="287"/>
        <v/>
      </c>
      <c r="YZ48" s="66" t="str">
        <f t="shared" si="288"/>
        <v/>
      </c>
      <c r="ZA48" s="66" t="str">
        <f t="shared" si="289"/>
        <v/>
      </c>
      <c r="ZB48" s="66" t="str">
        <f t="shared" si="290"/>
        <v/>
      </c>
      <c r="ZC48" s="66" t="str">
        <f t="shared" si="291"/>
        <v/>
      </c>
      <c r="ZD48" s="66" t="str">
        <f t="shared" si="292"/>
        <v/>
      </c>
      <c r="ZE48" s="66" t="str">
        <f t="shared" si="293"/>
        <v/>
      </c>
      <c r="ZF48" s="66" t="str">
        <f t="shared" si="294"/>
        <v/>
      </c>
      <c r="ZG48" s="66" t="str">
        <f t="shared" si="295"/>
        <v/>
      </c>
      <c r="ZH48" s="66" t="str">
        <f t="shared" si="296"/>
        <v/>
      </c>
      <c r="ZI48" s="66" t="str">
        <f t="shared" si="297"/>
        <v/>
      </c>
      <c r="ZJ48" s="66" t="str">
        <f t="shared" si="298"/>
        <v/>
      </c>
      <c r="ZK48" s="66" t="str">
        <f t="shared" si="299"/>
        <v/>
      </c>
      <c r="ZL48" s="66" t="str">
        <f t="shared" si="300"/>
        <v/>
      </c>
      <c r="ZM48" s="66" t="str">
        <f t="shared" si="301"/>
        <v/>
      </c>
      <c r="ZN48" s="66" t="str">
        <f t="shared" si="302"/>
        <v/>
      </c>
      <c r="ZO48" s="66" t="str">
        <f t="shared" si="303"/>
        <v/>
      </c>
      <c r="ZP48" s="66" t="str">
        <f t="shared" si="304"/>
        <v/>
      </c>
      <c r="ZQ48" s="66" t="str">
        <f t="shared" si="305"/>
        <v/>
      </c>
      <c r="ZR48" s="66" t="str">
        <f t="shared" si="306"/>
        <v/>
      </c>
      <c r="ZS48" s="66" t="str">
        <f t="shared" si="307"/>
        <v/>
      </c>
      <c r="ZT48" s="66" t="str">
        <f t="shared" si="308"/>
        <v/>
      </c>
      <c r="ZU48" s="66" t="str">
        <f t="shared" si="309"/>
        <v/>
      </c>
      <c r="ZV48" s="66" t="str">
        <f t="shared" si="310"/>
        <v/>
      </c>
      <c r="ZW48" s="66" t="str">
        <f t="shared" si="311"/>
        <v/>
      </c>
      <c r="ZX48" s="66" t="str">
        <f t="shared" si="312"/>
        <v/>
      </c>
      <c r="ZY48" s="66" t="str">
        <f t="shared" si="313"/>
        <v/>
      </c>
      <c r="ZZ48" s="66" t="str">
        <f t="shared" si="314"/>
        <v/>
      </c>
      <c r="AAA48" s="66" t="str">
        <f t="shared" si="315"/>
        <v/>
      </c>
      <c r="AAB48" s="66" t="str">
        <f t="shared" si="316"/>
        <v/>
      </c>
      <c r="AAC48" s="66" t="str">
        <f t="shared" si="317"/>
        <v/>
      </c>
      <c r="AAD48" s="66" t="str">
        <f t="shared" si="318"/>
        <v/>
      </c>
      <c r="AAE48" s="66" t="str">
        <f t="shared" si="319"/>
        <v/>
      </c>
      <c r="AAF48" s="66" t="str">
        <f t="shared" si="320"/>
        <v/>
      </c>
      <c r="AAG48" s="66" t="str">
        <f t="shared" si="321"/>
        <v/>
      </c>
      <c r="AAH48" s="66" t="str">
        <f t="shared" si="322"/>
        <v/>
      </c>
      <c r="AAI48" s="66" t="str">
        <f t="shared" si="323"/>
        <v/>
      </c>
      <c r="AAJ48" s="66" t="str">
        <f t="shared" si="324"/>
        <v/>
      </c>
      <c r="AAK48" s="66" t="str">
        <f t="shared" si="325"/>
        <v/>
      </c>
      <c r="AAL48" s="66" t="str">
        <f t="shared" si="326"/>
        <v/>
      </c>
      <c r="AAM48" s="66" t="str">
        <f t="shared" si="327"/>
        <v/>
      </c>
      <c r="AAN48" s="66" t="str">
        <f t="shared" si="328"/>
        <v/>
      </c>
      <c r="AAO48" s="66" t="str">
        <f t="shared" si="329"/>
        <v/>
      </c>
      <c r="AAP48" s="66" t="str">
        <f t="shared" si="330"/>
        <v/>
      </c>
      <c r="AAQ48" s="66" t="str">
        <f t="shared" si="331"/>
        <v/>
      </c>
      <c r="AAR48" s="66" t="str">
        <f t="shared" si="332"/>
        <v/>
      </c>
      <c r="AAS48" s="66" t="str">
        <f t="shared" si="333"/>
        <v/>
      </c>
      <c r="AAT48" s="66" t="str">
        <f t="shared" si="334"/>
        <v/>
      </c>
      <c r="AAU48" s="66" t="str">
        <f t="shared" si="335"/>
        <v/>
      </c>
      <c r="AAV48" s="66" t="str">
        <f t="shared" si="336"/>
        <v/>
      </c>
      <c r="AAW48" s="66" t="str">
        <f t="shared" si="337"/>
        <v/>
      </c>
      <c r="AAX48" s="66" t="str">
        <f t="shared" si="338"/>
        <v/>
      </c>
      <c r="AAY48" s="66" t="str">
        <f t="shared" si="339"/>
        <v/>
      </c>
      <c r="AAZ48" s="66" t="str">
        <f t="shared" si="340"/>
        <v/>
      </c>
      <c r="ABA48" s="66" t="str">
        <f t="shared" si="341"/>
        <v/>
      </c>
      <c r="ABB48" s="66" t="str">
        <f t="shared" si="342"/>
        <v/>
      </c>
      <c r="ABC48" s="66" t="str">
        <f t="shared" si="343"/>
        <v/>
      </c>
      <c r="ABD48" s="66" t="str">
        <f t="shared" si="344"/>
        <v/>
      </c>
      <c r="ABE48" s="66" t="str">
        <f t="shared" si="345"/>
        <v/>
      </c>
      <c r="ABF48" s="66" t="str">
        <f t="shared" si="346"/>
        <v/>
      </c>
      <c r="ABG48" s="66" t="str">
        <f t="shared" si="347"/>
        <v/>
      </c>
      <c r="ABH48" s="66" t="str">
        <f t="shared" si="348"/>
        <v/>
      </c>
      <c r="ABI48" s="66" t="str">
        <f t="shared" si="349"/>
        <v/>
      </c>
      <c r="ABJ48" s="66" t="str">
        <f t="shared" si="350"/>
        <v/>
      </c>
      <c r="ABK48" s="66" t="str">
        <f t="shared" si="351"/>
        <v/>
      </c>
      <c r="ABL48" s="66" t="str">
        <f t="shared" si="352"/>
        <v/>
      </c>
      <c r="ABM48" s="66" t="str">
        <f t="shared" si="353"/>
        <v/>
      </c>
      <c r="ABN48" s="66" t="str">
        <f t="shared" si="354"/>
        <v/>
      </c>
      <c r="ABO48" s="66" t="str">
        <f t="shared" si="355"/>
        <v/>
      </c>
      <c r="ABP48" s="66" t="str">
        <f t="shared" si="356"/>
        <v/>
      </c>
      <c r="ABQ48" s="66" t="str">
        <f t="shared" si="357"/>
        <v/>
      </c>
      <c r="ABR48" s="66" t="str">
        <f t="shared" si="358"/>
        <v/>
      </c>
      <c r="ABS48" s="66" t="str">
        <f t="shared" si="359"/>
        <v/>
      </c>
      <c r="ABT48" s="66" t="str">
        <f t="shared" si="360"/>
        <v/>
      </c>
      <c r="ABU48" s="66" t="str">
        <f t="shared" si="361"/>
        <v/>
      </c>
      <c r="ABV48" s="66" t="str">
        <f t="shared" si="362"/>
        <v/>
      </c>
      <c r="ABW48" s="66" t="str">
        <f t="shared" si="363"/>
        <v/>
      </c>
      <c r="ABX48" s="66" t="str">
        <f t="shared" si="364"/>
        <v/>
      </c>
      <c r="ABY48" s="66" t="str">
        <f t="shared" si="365"/>
        <v/>
      </c>
      <c r="ABZ48" s="66" t="str">
        <f t="shared" si="366"/>
        <v/>
      </c>
      <c r="ACA48" s="66" t="str">
        <f t="shared" si="367"/>
        <v/>
      </c>
      <c r="ACB48" s="66" t="str">
        <f t="shared" si="368"/>
        <v/>
      </c>
      <c r="ACC48" s="66" t="str">
        <f t="shared" si="369"/>
        <v/>
      </c>
      <c r="ACD48" s="66" t="str">
        <f t="shared" si="370"/>
        <v/>
      </c>
      <c r="ACE48" s="66" t="str">
        <f t="shared" si="371"/>
        <v/>
      </c>
      <c r="ACF48" s="66" t="str">
        <f t="shared" si="372"/>
        <v/>
      </c>
      <c r="ACG48" s="66" t="str">
        <f t="shared" si="373"/>
        <v/>
      </c>
      <c r="ACH48" s="66" t="str">
        <f t="shared" si="374"/>
        <v/>
      </c>
      <c r="ACI48" s="66" t="str">
        <f t="shared" si="375"/>
        <v/>
      </c>
      <c r="ACJ48" s="66" t="str">
        <f t="shared" si="376"/>
        <v/>
      </c>
      <c r="ACK48" s="66" t="str">
        <f t="shared" si="377"/>
        <v/>
      </c>
      <c r="ACL48" s="66" t="str">
        <f t="shared" si="378"/>
        <v/>
      </c>
      <c r="ACM48" s="66" t="str">
        <f t="shared" ref="ACM48:ACN48" si="427">IF(AND(ACS$3="Unit", ACL48=""), "", IF(AND(ACS$3="Unit", ACL48="-"),"", IF(ACS$3="Unit", "kg/GJ delivered", IF(AND(NY48&lt;&gt;"", NY48&lt;&gt;"-", NX48="-"),"", IF($H48="","", IF(NX48="nd", "",IF(NX48="&lt;n.a.&gt;", "", IF(NY48="#/MJ", "", IF(NY48="kg/GJ delivered",NX48,IF(NY48="g/MJ delivered",NX48,IF(NY48="kg/MJ delivered",NX48*1000,IF(NY48="mg/MJ delivered",NX48/1000,IF(NY48="g/kg",((NX48)*(1/$I48)*(1/$H48)),IF(NY48="mg/kg",((NX48/1000)*(1/$I48)*(1/$H48)),IF(NY48="mg/MJ delivered",NX48/1000,IF(NY48="-","","Error"))))))))))))))))</f>
        <v/>
      </c>
      <c r="ACN48" s="66" t="str">
        <f t="shared" si="427"/>
        <v/>
      </c>
      <c r="ACO48" s="66" t="str">
        <f t="shared" si="380"/>
        <v/>
      </c>
      <c r="ACP48" s="66" t="str">
        <f t="shared" si="381"/>
        <v/>
      </c>
      <c r="ACQ48" s="66" t="str">
        <f t="shared" si="382"/>
        <v/>
      </c>
      <c r="ACR48" s="66" t="str">
        <f t="shared" si="383"/>
        <v/>
      </c>
      <c r="ACS48" s="66" t="str">
        <f t="shared" si="384"/>
        <v/>
      </c>
      <c r="ACT48" s="66" t="str">
        <f t="shared" si="385"/>
        <v/>
      </c>
    </row>
    <row r="49" spans="2:774" ht="15.75" customHeight="1" x14ac:dyDescent="0.25">
      <c r="B49" s="66">
        <v>146</v>
      </c>
      <c r="C49" s="66" t="s">
        <v>493</v>
      </c>
      <c r="D49" s="66" t="s">
        <v>1201</v>
      </c>
      <c r="E49" s="156" t="s">
        <v>482</v>
      </c>
      <c r="F49" s="66" t="s">
        <v>139</v>
      </c>
      <c r="G49" s="66" t="s">
        <v>490</v>
      </c>
      <c r="H49" s="126">
        <v>0.24199999999999999</v>
      </c>
      <c r="I49" s="130">
        <f>'Heating Values'!$D$33</f>
        <v>25.715</v>
      </c>
      <c r="J49" s="66" t="str">
        <f t="shared" si="0"/>
        <v>Charcoal, Traditional, GLO</v>
      </c>
      <c r="K49" s="66" t="s">
        <v>1254</v>
      </c>
      <c r="L49" s="66" t="s">
        <v>1254</v>
      </c>
      <c r="M49" s="66" t="s">
        <v>1254</v>
      </c>
      <c r="N49" s="66" t="s">
        <v>1254</v>
      </c>
      <c r="O49" s="66" t="s">
        <v>483</v>
      </c>
      <c r="P49" s="66" t="str">
        <f t="shared" ref="P49:P94" si="428">IF(Q49="China", "CN", IF(Q49="India", "IN", "GLO"))</f>
        <v>GLO</v>
      </c>
      <c r="Q49" s="66" t="s">
        <v>306</v>
      </c>
      <c r="R49" s="162">
        <v>49.058455036039099</v>
      </c>
      <c r="S49" s="158" t="s">
        <v>66</v>
      </c>
      <c r="T49" s="158" t="s">
        <v>128</v>
      </c>
      <c r="U49" s="158" t="s">
        <v>128</v>
      </c>
      <c r="V49" s="164">
        <v>320.76682138948644</v>
      </c>
      <c r="W49" s="158" t="s">
        <v>1759</v>
      </c>
      <c r="X49" s="164">
        <v>337.93728065210013</v>
      </c>
      <c r="Y49" s="158" t="s">
        <v>66</v>
      </c>
      <c r="Z49" s="158" t="s">
        <v>128</v>
      </c>
      <c r="AA49" s="158" t="s">
        <v>128</v>
      </c>
      <c r="AB49" s="158" t="s">
        <v>128</v>
      </c>
      <c r="AC49" s="158" t="s">
        <v>128</v>
      </c>
      <c r="AD49" s="158" t="s">
        <v>128</v>
      </c>
      <c r="AE49" s="158" t="s">
        <v>128</v>
      </c>
      <c r="AF49" s="158" t="s">
        <v>128</v>
      </c>
      <c r="AG49" s="158" t="s">
        <v>128</v>
      </c>
      <c r="AH49" s="158" t="s">
        <v>128</v>
      </c>
      <c r="AI49" s="158" t="s">
        <v>128</v>
      </c>
      <c r="AJ49" s="158" t="s">
        <v>128</v>
      </c>
      <c r="AK49" s="158" t="s">
        <v>128</v>
      </c>
      <c r="AL49" s="158" t="s">
        <v>128</v>
      </c>
      <c r="AM49" s="158" t="s">
        <v>128</v>
      </c>
      <c r="AN49" s="158" t="s">
        <v>128</v>
      </c>
      <c r="AO49" s="158" t="s">
        <v>128</v>
      </c>
      <c r="AP49" s="158" t="s">
        <v>128</v>
      </c>
      <c r="AQ49" s="158" t="s">
        <v>128</v>
      </c>
      <c r="AR49" s="158" t="s">
        <v>128</v>
      </c>
      <c r="AS49" s="158" t="s">
        <v>128</v>
      </c>
      <c r="AT49" s="158" t="s">
        <v>128</v>
      </c>
      <c r="AU49" s="158" t="s">
        <v>128</v>
      </c>
      <c r="AV49" s="158" t="s">
        <v>128</v>
      </c>
      <c r="AW49" s="158" t="s">
        <v>128</v>
      </c>
      <c r="AX49" s="158" t="s">
        <v>128</v>
      </c>
      <c r="AY49" s="158" t="s">
        <v>128</v>
      </c>
      <c r="AZ49" s="158" t="s">
        <v>128</v>
      </c>
      <c r="BA49" s="158" t="s">
        <v>128</v>
      </c>
      <c r="BB49" s="158" t="s">
        <v>128</v>
      </c>
      <c r="BC49" s="158" t="s">
        <v>128</v>
      </c>
      <c r="BD49" s="158" t="s">
        <v>128</v>
      </c>
      <c r="BE49" s="158" t="s">
        <v>128</v>
      </c>
      <c r="BF49" s="158" t="s">
        <v>128</v>
      </c>
      <c r="BG49" s="158" t="s">
        <v>128</v>
      </c>
      <c r="BH49" s="158" t="s">
        <v>128</v>
      </c>
      <c r="BI49" s="158" t="s">
        <v>128</v>
      </c>
      <c r="BJ49" s="158" t="s">
        <v>128</v>
      </c>
      <c r="BK49" s="158" t="s">
        <v>128</v>
      </c>
      <c r="BL49" s="158" t="s">
        <v>128</v>
      </c>
      <c r="BM49" s="158" t="s">
        <v>128</v>
      </c>
      <c r="BN49" s="158" t="s">
        <v>128</v>
      </c>
      <c r="BO49" s="158" t="s">
        <v>128</v>
      </c>
      <c r="BP49" s="158" t="s">
        <v>128</v>
      </c>
      <c r="BQ49" s="158" t="s">
        <v>128</v>
      </c>
      <c r="BR49" s="158" t="s">
        <v>128</v>
      </c>
      <c r="BS49" s="158" t="s">
        <v>128</v>
      </c>
      <c r="BT49" s="158" t="s">
        <v>128</v>
      </c>
      <c r="BU49" s="158" t="s">
        <v>128</v>
      </c>
      <c r="BV49" s="158" t="s">
        <v>128</v>
      </c>
      <c r="BW49" s="158" t="s">
        <v>128</v>
      </c>
      <c r="BX49" s="158" t="s">
        <v>128</v>
      </c>
      <c r="BY49" s="158" t="s">
        <v>128</v>
      </c>
      <c r="BZ49" s="158" t="s">
        <v>128</v>
      </c>
      <c r="CA49" s="158" t="s">
        <v>128</v>
      </c>
      <c r="CB49" s="158" t="s">
        <v>128</v>
      </c>
      <c r="CC49" s="158" t="s">
        <v>128</v>
      </c>
      <c r="CD49" s="158" t="s">
        <v>128</v>
      </c>
      <c r="CE49" s="158" t="s">
        <v>128</v>
      </c>
      <c r="CF49" s="158" t="s">
        <v>128</v>
      </c>
      <c r="CG49" s="158" t="s">
        <v>128</v>
      </c>
      <c r="CH49" s="158" t="s">
        <v>128</v>
      </c>
      <c r="CI49" s="158" t="s">
        <v>128</v>
      </c>
      <c r="CJ49" s="158" t="s">
        <v>128</v>
      </c>
      <c r="CK49" s="158" t="s">
        <v>128</v>
      </c>
      <c r="CL49" s="158" t="s">
        <v>128</v>
      </c>
      <c r="CM49" s="158" t="s">
        <v>128</v>
      </c>
      <c r="CN49" s="158" t="s">
        <v>128</v>
      </c>
      <c r="CO49" s="158" t="s">
        <v>128</v>
      </c>
      <c r="CP49" s="158" t="s">
        <v>128</v>
      </c>
      <c r="CQ49" s="158" t="s">
        <v>128</v>
      </c>
      <c r="CR49" s="158" t="s">
        <v>128</v>
      </c>
      <c r="CS49" s="158" t="s">
        <v>128</v>
      </c>
      <c r="CT49" s="158" t="s">
        <v>128</v>
      </c>
      <c r="CU49" s="158" t="s">
        <v>128</v>
      </c>
      <c r="CV49" s="158" t="s">
        <v>128</v>
      </c>
      <c r="CW49" s="158" t="s">
        <v>128</v>
      </c>
      <c r="CX49" s="158" t="s">
        <v>128</v>
      </c>
      <c r="CY49" s="158" t="s">
        <v>128</v>
      </c>
      <c r="CZ49" s="158" t="s">
        <v>128</v>
      </c>
      <c r="DA49" s="158" t="s">
        <v>128</v>
      </c>
      <c r="DB49" s="158" t="s">
        <v>128</v>
      </c>
      <c r="DC49" s="158" t="s">
        <v>128</v>
      </c>
      <c r="DD49" s="158" t="s">
        <v>128</v>
      </c>
      <c r="DE49" s="158" t="s">
        <v>128</v>
      </c>
      <c r="DF49" s="158" t="s">
        <v>128</v>
      </c>
      <c r="DG49" s="158" t="s">
        <v>128</v>
      </c>
      <c r="DH49" s="158" t="s">
        <v>128</v>
      </c>
      <c r="DI49" s="158" t="s">
        <v>128</v>
      </c>
      <c r="DJ49" s="158" t="s">
        <v>128</v>
      </c>
      <c r="DK49" s="158" t="s">
        <v>128</v>
      </c>
      <c r="DL49" s="158" t="s">
        <v>128</v>
      </c>
      <c r="DM49" s="158" t="s">
        <v>128</v>
      </c>
      <c r="DN49" s="158" t="s">
        <v>128</v>
      </c>
      <c r="DO49" s="158" t="s">
        <v>128</v>
      </c>
      <c r="DP49" s="158" t="s">
        <v>128</v>
      </c>
      <c r="DQ49" s="158" t="s">
        <v>128</v>
      </c>
      <c r="DR49" s="158" t="s">
        <v>128</v>
      </c>
      <c r="DS49" s="158" t="s">
        <v>128</v>
      </c>
      <c r="DT49" s="158" t="s">
        <v>128</v>
      </c>
      <c r="DU49" s="158" t="s">
        <v>128</v>
      </c>
      <c r="DV49" s="158" t="s">
        <v>128</v>
      </c>
      <c r="DW49" s="158" t="s">
        <v>128</v>
      </c>
      <c r="DX49" s="158" t="s">
        <v>128</v>
      </c>
      <c r="DY49" s="158" t="s">
        <v>128</v>
      </c>
      <c r="DZ49" s="158" t="s">
        <v>128</v>
      </c>
      <c r="EA49" s="158" t="s">
        <v>128</v>
      </c>
      <c r="EB49" s="158" t="s">
        <v>128</v>
      </c>
      <c r="EC49" s="158" t="s">
        <v>128</v>
      </c>
      <c r="ED49" s="158" t="s">
        <v>128</v>
      </c>
      <c r="EE49" s="158" t="s">
        <v>128</v>
      </c>
      <c r="EF49" s="158" t="s">
        <v>128</v>
      </c>
      <c r="EG49" s="158" t="s">
        <v>128</v>
      </c>
      <c r="EH49" s="158" t="s">
        <v>128</v>
      </c>
      <c r="EI49" s="158" t="s">
        <v>128</v>
      </c>
      <c r="EJ49" s="158" t="s">
        <v>128</v>
      </c>
      <c r="EK49" s="158" t="s">
        <v>128</v>
      </c>
      <c r="EL49" s="158" t="s">
        <v>128</v>
      </c>
      <c r="EM49" s="158" t="s">
        <v>128</v>
      </c>
      <c r="EN49" s="158" t="s">
        <v>128</v>
      </c>
      <c r="EO49" s="158" t="s">
        <v>128</v>
      </c>
      <c r="EP49" s="158" t="s">
        <v>128</v>
      </c>
      <c r="EQ49" s="158" t="s">
        <v>128</v>
      </c>
      <c r="ER49" s="158" t="s">
        <v>128</v>
      </c>
      <c r="ES49" s="158" t="s">
        <v>128</v>
      </c>
      <c r="ET49" s="158" t="s">
        <v>128</v>
      </c>
      <c r="EU49" s="158" t="s">
        <v>128</v>
      </c>
      <c r="EV49" s="158" t="s">
        <v>128</v>
      </c>
      <c r="EW49" s="158" t="s">
        <v>128</v>
      </c>
      <c r="EX49" s="158" t="s">
        <v>128</v>
      </c>
      <c r="EY49" s="158" t="s">
        <v>128</v>
      </c>
      <c r="EZ49" s="158" t="s">
        <v>128</v>
      </c>
      <c r="FA49" s="158" t="s">
        <v>128</v>
      </c>
      <c r="FB49" s="158" t="s">
        <v>128</v>
      </c>
      <c r="FC49" s="158" t="s">
        <v>128</v>
      </c>
      <c r="FD49" s="158" t="s">
        <v>128</v>
      </c>
      <c r="FE49" s="158" t="s">
        <v>128</v>
      </c>
      <c r="FF49" s="158" t="s">
        <v>128</v>
      </c>
      <c r="FG49" s="158" t="s">
        <v>128</v>
      </c>
      <c r="FH49" s="158" t="s">
        <v>128</v>
      </c>
      <c r="FI49" s="158" t="s">
        <v>128</v>
      </c>
      <c r="FJ49" s="158" t="s">
        <v>128</v>
      </c>
      <c r="FK49" s="158" t="s">
        <v>128</v>
      </c>
      <c r="FL49" s="158" t="s">
        <v>128</v>
      </c>
      <c r="FM49" s="158" t="s">
        <v>128</v>
      </c>
      <c r="FN49" s="158" t="s">
        <v>128</v>
      </c>
      <c r="FO49" s="158" t="s">
        <v>128</v>
      </c>
      <c r="FP49" s="158" t="s">
        <v>128</v>
      </c>
      <c r="FQ49" s="158" t="s">
        <v>128</v>
      </c>
      <c r="FR49" s="158" t="s">
        <v>128</v>
      </c>
      <c r="FS49" s="158" t="s">
        <v>128</v>
      </c>
      <c r="FT49" s="158" t="s">
        <v>128</v>
      </c>
      <c r="FU49" s="158" t="s">
        <v>128</v>
      </c>
      <c r="FV49" s="158" t="s">
        <v>128</v>
      </c>
      <c r="FW49" s="158" t="s">
        <v>128</v>
      </c>
      <c r="FX49" s="158" t="s">
        <v>128</v>
      </c>
      <c r="FY49" s="158" t="s">
        <v>128</v>
      </c>
      <c r="FZ49" s="158" t="s">
        <v>128</v>
      </c>
      <c r="GA49" s="158" t="s">
        <v>128</v>
      </c>
      <c r="GB49" s="158" t="s">
        <v>128</v>
      </c>
      <c r="GC49" s="158" t="s">
        <v>128</v>
      </c>
      <c r="GD49" s="158" t="s">
        <v>128</v>
      </c>
      <c r="GE49" s="158" t="s">
        <v>128</v>
      </c>
      <c r="GF49" s="158" t="s">
        <v>128</v>
      </c>
      <c r="GG49" s="158" t="s">
        <v>128</v>
      </c>
      <c r="GH49" s="158" t="s">
        <v>128</v>
      </c>
      <c r="GI49" s="158" t="s">
        <v>128</v>
      </c>
      <c r="GJ49" s="158" t="s">
        <v>128</v>
      </c>
      <c r="GK49" s="158" t="s">
        <v>128</v>
      </c>
      <c r="GL49" s="158" t="s">
        <v>128</v>
      </c>
      <c r="GM49" s="158" t="s">
        <v>128</v>
      </c>
      <c r="GN49" s="158" t="s">
        <v>128</v>
      </c>
      <c r="GO49" s="158" t="s">
        <v>128</v>
      </c>
      <c r="GP49" s="158" t="s">
        <v>128</v>
      </c>
      <c r="GQ49" s="158" t="s">
        <v>128</v>
      </c>
      <c r="GR49" s="158" t="s">
        <v>128</v>
      </c>
      <c r="GS49" s="158" t="s">
        <v>128</v>
      </c>
      <c r="GT49" s="158" t="s">
        <v>128</v>
      </c>
      <c r="GU49" s="158" t="s">
        <v>128</v>
      </c>
      <c r="GV49" s="158" t="s">
        <v>128</v>
      </c>
      <c r="GW49" s="158" t="s">
        <v>128</v>
      </c>
      <c r="GX49" s="158" t="s">
        <v>128</v>
      </c>
      <c r="GY49" s="158" t="s">
        <v>128</v>
      </c>
      <c r="GZ49" s="158" t="s">
        <v>128</v>
      </c>
      <c r="HA49" s="158" t="s">
        <v>128</v>
      </c>
      <c r="HB49" s="158" t="s">
        <v>128</v>
      </c>
      <c r="HC49" s="158" t="s">
        <v>128</v>
      </c>
      <c r="HD49" s="158" t="s">
        <v>128</v>
      </c>
      <c r="HE49" s="158" t="s">
        <v>128</v>
      </c>
      <c r="HF49" s="158" t="s">
        <v>128</v>
      </c>
      <c r="HG49" s="158" t="s">
        <v>128</v>
      </c>
      <c r="HH49" s="158" t="s">
        <v>128</v>
      </c>
      <c r="HI49" s="158" t="s">
        <v>128</v>
      </c>
      <c r="HJ49" s="158" t="s">
        <v>128</v>
      </c>
      <c r="HK49" s="158" t="s">
        <v>128</v>
      </c>
      <c r="HL49" s="158" t="s">
        <v>128</v>
      </c>
      <c r="HM49" s="158" t="s">
        <v>128</v>
      </c>
      <c r="HN49" s="158" t="s">
        <v>128</v>
      </c>
      <c r="HO49" s="158" t="s">
        <v>128</v>
      </c>
      <c r="HP49" s="158" t="s">
        <v>128</v>
      </c>
      <c r="HQ49" s="158" t="s">
        <v>128</v>
      </c>
      <c r="HR49" s="158" t="s">
        <v>128</v>
      </c>
      <c r="HS49" s="158" t="s">
        <v>128</v>
      </c>
      <c r="HT49" s="158" t="s">
        <v>128</v>
      </c>
      <c r="HU49" s="158" t="s">
        <v>128</v>
      </c>
      <c r="HV49" s="158" t="s">
        <v>128</v>
      </c>
      <c r="HW49" s="158" t="s">
        <v>128</v>
      </c>
      <c r="HX49" s="158" t="s">
        <v>128</v>
      </c>
      <c r="HY49" s="158" t="s">
        <v>128</v>
      </c>
      <c r="HZ49" s="158" t="s">
        <v>128</v>
      </c>
      <c r="IA49" s="158" t="s">
        <v>128</v>
      </c>
      <c r="IB49" s="158" t="s">
        <v>128</v>
      </c>
      <c r="IC49" s="158" t="s">
        <v>128</v>
      </c>
      <c r="ID49" s="158" t="s">
        <v>128</v>
      </c>
      <c r="IE49" s="158" t="s">
        <v>128</v>
      </c>
      <c r="IF49" s="158" t="s">
        <v>128</v>
      </c>
      <c r="IG49" s="158" t="s">
        <v>128</v>
      </c>
      <c r="IH49" s="158" t="s">
        <v>128</v>
      </c>
      <c r="II49" s="158" t="s">
        <v>128</v>
      </c>
      <c r="IJ49" s="158" t="s">
        <v>128</v>
      </c>
      <c r="IK49" s="158" t="s">
        <v>128</v>
      </c>
      <c r="IL49" s="158" t="s">
        <v>128</v>
      </c>
      <c r="IM49" s="158" t="s">
        <v>128</v>
      </c>
      <c r="IN49" s="158" t="s">
        <v>128</v>
      </c>
      <c r="IO49" s="158" t="s">
        <v>128</v>
      </c>
      <c r="IP49" s="158" t="s">
        <v>128</v>
      </c>
      <c r="IQ49" s="158" t="s">
        <v>128</v>
      </c>
      <c r="IR49" s="158" t="s">
        <v>128</v>
      </c>
      <c r="IS49" s="158" t="s">
        <v>128</v>
      </c>
      <c r="IT49" s="158" t="s">
        <v>128</v>
      </c>
      <c r="IU49" s="158" t="s">
        <v>128</v>
      </c>
      <c r="IV49" s="158" t="s">
        <v>128</v>
      </c>
      <c r="IW49" s="158" t="s">
        <v>128</v>
      </c>
      <c r="IX49" s="158" t="s">
        <v>128</v>
      </c>
      <c r="IY49" s="158" t="s">
        <v>128</v>
      </c>
      <c r="IZ49" s="158" t="s">
        <v>128</v>
      </c>
      <c r="JA49" s="158" t="s">
        <v>128</v>
      </c>
      <c r="JB49" s="158" t="s">
        <v>128</v>
      </c>
      <c r="JC49" s="158" t="s">
        <v>128</v>
      </c>
      <c r="JD49" s="158" t="s">
        <v>128</v>
      </c>
      <c r="JE49" s="158" t="s">
        <v>128</v>
      </c>
      <c r="JF49" s="158" t="s">
        <v>128</v>
      </c>
      <c r="JG49" s="158" t="s">
        <v>128</v>
      </c>
      <c r="JH49" s="158" t="s">
        <v>128</v>
      </c>
      <c r="JI49" s="158" t="s">
        <v>128</v>
      </c>
      <c r="JJ49" s="158" t="s">
        <v>128</v>
      </c>
      <c r="JK49" s="158" t="s">
        <v>128</v>
      </c>
      <c r="JL49" s="158" t="s">
        <v>128</v>
      </c>
      <c r="JM49" s="158" t="s">
        <v>128</v>
      </c>
      <c r="JN49" s="158" t="s">
        <v>128</v>
      </c>
      <c r="JO49" s="158" t="s">
        <v>128</v>
      </c>
      <c r="JP49" s="158" t="s">
        <v>128</v>
      </c>
      <c r="JQ49" s="158" t="s">
        <v>128</v>
      </c>
      <c r="JR49" s="158" t="s">
        <v>128</v>
      </c>
      <c r="JS49" s="158" t="s">
        <v>128</v>
      </c>
      <c r="JT49" s="158" t="s">
        <v>128</v>
      </c>
      <c r="JU49" s="158" t="s">
        <v>128</v>
      </c>
      <c r="JV49" s="158" t="s">
        <v>128</v>
      </c>
      <c r="JW49" s="158" t="s">
        <v>128</v>
      </c>
      <c r="JX49" s="158" t="s">
        <v>128</v>
      </c>
      <c r="JY49" s="158" t="s">
        <v>128</v>
      </c>
      <c r="JZ49" s="158" t="s">
        <v>128</v>
      </c>
      <c r="KA49" s="158" t="s">
        <v>128</v>
      </c>
      <c r="KB49" s="158" t="s">
        <v>128</v>
      </c>
      <c r="KC49" s="158" t="s">
        <v>128</v>
      </c>
      <c r="KD49" s="158" t="s">
        <v>128</v>
      </c>
      <c r="KE49" s="158" t="s">
        <v>128</v>
      </c>
      <c r="KF49" s="158" t="s">
        <v>128</v>
      </c>
      <c r="KG49" s="158" t="s">
        <v>128</v>
      </c>
      <c r="KH49" s="158" t="s">
        <v>128</v>
      </c>
      <c r="KI49" s="158" t="s">
        <v>128</v>
      </c>
      <c r="KJ49" s="158" t="s">
        <v>128</v>
      </c>
      <c r="KK49" s="158" t="s">
        <v>128</v>
      </c>
      <c r="KL49" s="158" t="s">
        <v>128</v>
      </c>
      <c r="KM49" s="158" t="s">
        <v>128</v>
      </c>
      <c r="KN49" s="158" t="s">
        <v>128</v>
      </c>
      <c r="KO49" s="158" t="s">
        <v>128</v>
      </c>
      <c r="KP49" s="158" t="s">
        <v>128</v>
      </c>
      <c r="KQ49" s="158" t="s">
        <v>128</v>
      </c>
      <c r="KR49" s="158" t="s">
        <v>128</v>
      </c>
      <c r="KS49" s="158" t="s">
        <v>128</v>
      </c>
      <c r="KT49" s="158" t="s">
        <v>128</v>
      </c>
      <c r="KU49" s="158" t="s">
        <v>128</v>
      </c>
      <c r="KV49" s="158" t="s">
        <v>128</v>
      </c>
      <c r="KW49" s="158" t="s">
        <v>128</v>
      </c>
      <c r="KX49" s="158" t="s">
        <v>128</v>
      </c>
      <c r="KY49" s="158" t="s">
        <v>128</v>
      </c>
      <c r="KZ49" s="158" t="s">
        <v>128</v>
      </c>
      <c r="LA49" s="158" t="s">
        <v>128</v>
      </c>
      <c r="LB49" s="158" t="s">
        <v>128</v>
      </c>
      <c r="LC49" s="158" t="s">
        <v>128</v>
      </c>
      <c r="LD49" s="158" t="s">
        <v>128</v>
      </c>
      <c r="LE49" s="158" t="s">
        <v>128</v>
      </c>
      <c r="LF49" s="158" t="s">
        <v>128</v>
      </c>
      <c r="LG49" s="158" t="s">
        <v>128</v>
      </c>
      <c r="LH49" s="158" t="s">
        <v>128</v>
      </c>
      <c r="LI49" s="158" t="s">
        <v>128</v>
      </c>
      <c r="LJ49" s="158" t="s">
        <v>128</v>
      </c>
      <c r="LK49" s="158" t="s">
        <v>128</v>
      </c>
      <c r="LL49" s="158" t="s">
        <v>128</v>
      </c>
      <c r="LM49" s="158" t="s">
        <v>128</v>
      </c>
      <c r="LN49" s="158" t="s">
        <v>128</v>
      </c>
      <c r="LO49" s="158" t="s">
        <v>128</v>
      </c>
      <c r="LP49" s="158" t="s">
        <v>128</v>
      </c>
      <c r="LQ49" s="158" t="s">
        <v>128</v>
      </c>
      <c r="LR49" s="158" t="s">
        <v>128</v>
      </c>
      <c r="LS49" s="158" t="s">
        <v>128</v>
      </c>
      <c r="LT49" s="158" t="s">
        <v>128</v>
      </c>
      <c r="LU49" s="158" t="s">
        <v>128</v>
      </c>
      <c r="LV49" s="158" t="s">
        <v>128</v>
      </c>
      <c r="LW49" s="158" t="s">
        <v>128</v>
      </c>
      <c r="LX49" s="158" t="s">
        <v>128</v>
      </c>
      <c r="LY49" s="158" t="s">
        <v>128</v>
      </c>
      <c r="LZ49" s="158" t="s">
        <v>128</v>
      </c>
      <c r="MA49" s="158" t="s">
        <v>128</v>
      </c>
      <c r="MB49" s="158" t="s">
        <v>128</v>
      </c>
      <c r="MC49" s="158" t="s">
        <v>128</v>
      </c>
      <c r="MD49" s="158" t="s">
        <v>128</v>
      </c>
      <c r="ME49" s="158" t="s">
        <v>128</v>
      </c>
      <c r="MF49" s="158" t="s">
        <v>128</v>
      </c>
      <c r="MG49" s="158" t="s">
        <v>128</v>
      </c>
      <c r="MH49" s="158" t="s">
        <v>128</v>
      </c>
      <c r="MI49" s="158" t="s">
        <v>128</v>
      </c>
      <c r="MJ49" s="158" t="s">
        <v>128</v>
      </c>
      <c r="MK49" s="158" t="s">
        <v>128</v>
      </c>
      <c r="ML49" s="158" t="s">
        <v>128</v>
      </c>
      <c r="MM49" s="158" t="s">
        <v>128</v>
      </c>
      <c r="MN49" s="158" t="s">
        <v>128</v>
      </c>
      <c r="MO49" s="158" t="s">
        <v>128</v>
      </c>
      <c r="MP49" s="158" t="s">
        <v>128</v>
      </c>
      <c r="MQ49" s="158" t="s">
        <v>128</v>
      </c>
      <c r="MR49" s="158" t="s">
        <v>128</v>
      </c>
      <c r="MS49" s="158" t="s">
        <v>128</v>
      </c>
      <c r="MT49" s="158" t="s">
        <v>128</v>
      </c>
      <c r="MU49" s="158" t="s">
        <v>128</v>
      </c>
      <c r="MV49" s="158" t="s">
        <v>128</v>
      </c>
      <c r="MW49" s="158" t="s">
        <v>128</v>
      </c>
      <c r="MX49" s="158" t="s">
        <v>128</v>
      </c>
      <c r="MY49" s="158" t="s">
        <v>128</v>
      </c>
      <c r="MZ49" s="158" t="s">
        <v>128</v>
      </c>
      <c r="NA49" s="158" t="s">
        <v>128</v>
      </c>
      <c r="NB49" s="158" t="s">
        <v>128</v>
      </c>
      <c r="NC49" s="158" t="s">
        <v>128</v>
      </c>
      <c r="ND49" s="158" t="s">
        <v>128</v>
      </c>
      <c r="NE49" s="158" t="s">
        <v>128</v>
      </c>
      <c r="NF49" s="158" t="s">
        <v>128</v>
      </c>
      <c r="NG49" s="158" t="s">
        <v>128</v>
      </c>
      <c r="NH49" s="158" t="s">
        <v>128</v>
      </c>
      <c r="NI49" s="158" t="s">
        <v>128</v>
      </c>
      <c r="NJ49" s="158" t="s">
        <v>128</v>
      </c>
      <c r="NK49" s="158" t="s">
        <v>128</v>
      </c>
      <c r="NL49" s="158" t="s">
        <v>128</v>
      </c>
      <c r="NM49" s="158" t="s">
        <v>128</v>
      </c>
      <c r="NN49" s="158" t="s">
        <v>128</v>
      </c>
      <c r="NO49" s="158" t="s">
        <v>128</v>
      </c>
      <c r="NP49" s="158" t="s">
        <v>128</v>
      </c>
      <c r="NQ49" s="158" t="s">
        <v>128</v>
      </c>
      <c r="NR49" s="158" t="s">
        <v>128</v>
      </c>
      <c r="NS49" s="158" t="s">
        <v>128</v>
      </c>
      <c r="NT49" s="158" t="s">
        <v>128</v>
      </c>
      <c r="NU49" s="158" t="s">
        <v>128</v>
      </c>
      <c r="NV49" s="158" t="s">
        <v>128</v>
      </c>
      <c r="NW49" s="158" t="s">
        <v>128</v>
      </c>
      <c r="NX49" s="158" t="s">
        <v>128</v>
      </c>
      <c r="NY49" s="158" t="s">
        <v>128</v>
      </c>
      <c r="NZ49" s="158" t="s">
        <v>128</v>
      </c>
      <c r="OA49" s="158" t="s">
        <v>128</v>
      </c>
      <c r="OB49" s="158" t="s">
        <v>128</v>
      </c>
      <c r="OC49" s="158" t="s">
        <v>128</v>
      </c>
      <c r="OD49" s="158" t="s">
        <v>128</v>
      </c>
      <c r="OE49" s="170" t="s">
        <v>128</v>
      </c>
      <c r="OF49" s="181"/>
      <c r="OG49" s="174">
        <f t="shared" si="9"/>
        <v>49.058455036039099</v>
      </c>
      <c r="OH49" s="66" t="str">
        <f t="shared" si="10"/>
        <v>kg/GJ delivered</v>
      </c>
      <c r="OI49" s="66" t="str">
        <f t="shared" si="11"/>
        <v/>
      </c>
      <c r="OJ49" s="66" t="str">
        <f t="shared" si="12"/>
        <v/>
      </c>
      <c r="OK49" s="126">
        <f t="shared" si="13"/>
        <v>0.32076682138948642</v>
      </c>
      <c r="OL49" s="66" t="str">
        <f t="shared" si="14"/>
        <v>kg/GJ delivered</v>
      </c>
      <c r="OM49" s="159">
        <f t="shared" si="15"/>
        <v>337.93728065210013</v>
      </c>
      <c r="ON49" s="66" t="str">
        <f t="shared" si="16"/>
        <v>kg/GJ delivered</v>
      </c>
      <c r="OO49" s="66" t="str">
        <f t="shared" si="17"/>
        <v/>
      </c>
      <c r="OP49" s="66" t="str">
        <f t="shared" si="18"/>
        <v/>
      </c>
      <c r="OQ49" s="66" t="str">
        <f t="shared" si="19"/>
        <v/>
      </c>
      <c r="OR49" s="66" t="str">
        <f t="shared" si="20"/>
        <v/>
      </c>
      <c r="OS49" s="66" t="str">
        <f t="shared" si="21"/>
        <v/>
      </c>
      <c r="OT49" s="66" t="str">
        <f t="shared" si="22"/>
        <v/>
      </c>
      <c r="OU49" s="66" t="str">
        <f t="shared" si="23"/>
        <v/>
      </c>
      <c r="OV49" s="66" t="str">
        <f t="shared" si="24"/>
        <v/>
      </c>
      <c r="OW49" s="66" t="str">
        <f t="shared" si="25"/>
        <v/>
      </c>
      <c r="OX49" s="66" t="str">
        <f t="shared" si="26"/>
        <v/>
      </c>
      <c r="OY49" s="66" t="str">
        <f t="shared" si="27"/>
        <v/>
      </c>
      <c r="OZ49" s="66" t="str">
        <f t="shared" si="28"/>
        <v/>
      </c>
      <c r="PA49" s="66" t="str">
        <f t="shared" si="29"/>
        <v/>
      </c>
      <c r="PB49" s="66" t="str">
        <f t="shared" si="30"/>
        <v/>
      </c>
      <c r="PC49" s="66" t="str">
        <f t="shared" si="31"/>
        <v/>
      </c>
      <c r="PD49" s="66" t="str">
        <f t="shared" si="32"/>
        <v/>
      </c>
      <c r="PE49" s="66" t="str">
        <f t="shared" si="33"/>
        <v/>
      </c>
      <c r="PF49" s="66" t="str">
        <f t="shared" si="34"/>
        <v/>
      </c>
      <c r="PG49" s="66" t="str">
        <f t="shared" si="35"/>
        <v/>
      </c>
      <c r="PH49" s="66" t="str">
        <f t="shared" si="36"/>
        <v/>
      </c>
      <c r="PI49" s="66" t="str">
        <f t="shared" si="37"/>
        <v/>
      </c>
      <c r="PJ49" s="66" t="str">
        <f t="shared" si="38"/>
        <v/>
      </c>
      <c r="PK49" s="66" t="str">
        <f t="shared" si="39"/>
        <v/>
      </c>
      <c r="PL49" s="66" t="str">
        <f t="shared" si="40"/>
        <v/>
      </c>
      <c r="PM49" s="66" t="str">
        <f t="shared" si="41"/>
        <v/>
      </c>
      <c r="PN49" s="66" t="str">
        <f t="shared" si="42"/>
        <v/>
      </c>
      <c r="PO49" s="66" t="str">
        <f t="shared" si="43"/>
        <v/>
      </c>
      <c r="PP49" s="66" t="str">
        <f t="shared" si="44"/>
        <v/>
      </c>
      <c r="PQ49" s="66" t="str">
        <f t="shared" si="45"/>
        <v/>
      </c>
      <c r="PR49" s="66" t="str">
        <f t="shared" si="46"/>
        <v/>
      </c>
      <c r="PS49" s="66" t="str">
        <f t="shared" si="47"/>
        <v/>
      </c>
      <c r="PT49" s="66" t="str">
        <f t="shared" si="48"/>
        <v/>
      </c>
      <c r="PU49" s="66" t="str">
        <f t="shared" si="49"/>
        <v/>
      </c>
      <c r="PV49" s="66" t="str">
        <f t="shared" si="50"/>
        <v/>
      </c>
      <c r="PW49" s="66" t="str">
        <f t="shared" si="51"/>
        <v/>
      </c>
      <c r="PX49" s="66" t="str">
        <f t="shared" si="52"/>
        <v/>
      </c>
      <c r="PY49" s="66" t="str">
        <f t="shared" si="53"/>
        <v/>
      </c>
      <c r="PZ49" s="66" t="str">
        <f t="shared" si="54"/>
        <v/>
      </c>
      <c r="QA49" s="66" t="str">
        <f t="shared" si="55"/>
        <v/>
      </c>
      <c r="QB49" s="66" t="str">
        <f t="shared" si="56"/>
        <v/>
      </c>
      <c r="QC49" s="66" t="str">
        <f t="shared" si="57"/>
        <v/>
      </c>
      <c r="QD49" s="66" t="str">
        <f t="shared" si="58"/>
        <v/>
      </c>
      <c r="QE49" s="66" t="str">
        <f t="shared" si="59"/>
        <v/>
      </c>
      <c r="QF49" s="66" t="str">
        <f t="shared" si="60"/>
        <v/>
      </c>
      <c r="QG49" s="66" t="str">
        <f t="shared" si="61"/>
        <v/>
      </c>
      <c r="QH49" s="66" t="str">
        <f t="shared" si="62"/>
        <v/>
      </c>
      <c r="QI49" s="66" t="str">
        <f t="shared" si="63"/>
        <v/>
      </c>
      <c r="QJ49" s="66" t="str">
        <f t="shared" si="64"/>
        <v/>
      </c>
      <c r="QK49" s="66" t="str">
        <f t="shared" si="65"/>
        <v/>
      </c>
      <c r="QL49" s="66" t="str">
        <f t="shared" si="66"/>
        <v/>
      </c>
      <c r="QM49" s="66" t="str">
        <f t="shared" si="67"/>
        <v/>
      </c>
      <c r="QN49" s="66" t="str">
        <f t="shared" si="68"/>
        <v/>
      </c>
      <c r="QO49" s="66" t="str">
        <f t="shared" si="69"/>
        <v/>
      </c>
      <c r="QP49" s="66" t="str">
        <f t="shared" si="70"/>
        <v/>
      </c>
      <c r="QQ49" s="66" t="str">
        <f t="shared" si="71"/>
        <v/>
      </c>
      <c r="QR49" s="66" t="str">
        <f t="shared" si="72"/>
        <v/>
      </c>
      <c r="QS49" s="66" t="str">
        <f t="shared" si="73"/>
        <v/>
      </c>
      <c r="QT49" s="66" t="str">
        <f t="shared" si="74"/>
        <v/>
      </c>
      <c r="QU49" s="66" t="str">
        <f t="shared" si="75"/>
        <v/>
      </c>
      <c r="QV49" s="66" t="str">
        <f t="shared" si="76"/>
        <v/>
      </c>
      <c r="QW49" s="66" t="str">
        <f t="shared" si="77"/>
        <v/>
      </c>
      <c r="QX49" s="66" t="str">
        <f t="shared" si="78"/>
        <v/>
      </c>
      <c r="QY49" s="66" t="str">
        <f t="shared" si="79"/>
        <v/>
      </c>
      <c r="QZ49" s="66" t="str">
        <f t="shared" si="80"/>
        <v/>
      </c>
      <c r="RA49" s="66" t="str">
        <f t="shared" si="81"/>
        <v/>
      </c>
      <c r="RB49" s="66" t="str">
        <f t="shared" si="82"/>
        <v/>
      </c>
      <c r="RC49" s="66" t="str">
        <f t="shared" si="83"/>
        <v/>
      </c>
      <c r="RD49" s="66" t="str">
        <f t="shared" si="84"/>
        <v/>
      </c>
      <c r="RE49" s="66" t="str">
        <f t="shared" si="85"/>
        <v/>
      </c>
      <c r="RF49" s="66" t="str">
        <f t="shared" si="86"/>
        <v/>
      </c>
      <c r="RG49" s="66" t="str">
        <f t="shared" si="87"/>
        <v/>
      </c>
      <c r="RH49" s="66" t="str">
        <f t="shared" si="88"/>
        <v/>
      </c>
      <c r="RI49" s="66" t="str">
        <f t="shared" si="89"/>
        <v/>
      </c>
      <c r="RJ49" s="66" t="str">
        <f t="shared" si="90"/>
        <v/>
      </c>
      <c r="RK49" s="66" t="str">
        <f t="shared" si="91"/>
        <v/>
      </c>
      <c r="RL49" s="66" t="str">
        <f t="shared" si="92"/>
        <v/>
      </c>
      <c r="RM49" s="66" t="str">
        <f t="shared" si="93"/>
        <v/>
      </c>
      <c r="RN49" s="66" t="str">
        <f t="shared" si="94"/>
        <v/>
      </c>
      <c r="RO49" s="66" t="str">
        <f t="shared" si="95"/>
        <v/>
      </c>
      <c r="RP49" s="66" t="str">
        <f t="shared" si="96"/>
        <v/>
      </c>
      <c r="RQ49" s="66" t="str">
        <f t="shared" si="97"/>
        <v/>
      </c>
      <c r="RR49" s="66" t="str">
        <f t="shared" si="98"/>
        <v/>
      </c>
      <c r="RS49" s="66" t="str">
        <f t="shared" si="99"/>
        <v/>
      </c>
      <c r="RT49" s="66" t="str">
        <f t="shared" si="100"/>
        <v/>
      </c>
      <c r="RU49" s="66" t="str">
        <f t="shared" si="101"/>
        <v/>
      </c>
      <c r="RV49" s="66" t="str">
        <f t="shared" si="102"/>
        <v/>
      </c>
      <c r="RW49" s="66" t="str">
        <f t="shared" si="103"/>
        <v/>
      </c>
      <c r="RX49" s="66" t="str">
        <f t="shared" si="104"/>
        <v/>
      </c>
      <c r="RY49" s="66" t="str">
        <f t="shared" si="105"/>
        <v/>
      </c>
      <c r="RZ49" s="66" t="str">
        <f t="shared" si="106"/>
        <v/>
      </c>
      <c r="SA49" s="66" t="str">
        <f t="shared" si="107"/>
        <v/>
      </c>
      <c r="SB49" s="66" t="str">
        <f t="shared" si="108"/>
        <v/>
      </c>
      <c r="SC49" s="66" t="str">
        <f t="shared" si="109"/>
        <v/>
      </c>
      <c r="SD49" s="66" t="str">
        <f t="shared" si="110"/>
        <v/>
      </c>
      <c r="SE49" s="66" t="str">
        <f t="shared" si="111"/>
        <v/>
      </c>
      <c r="SF49" s="66" t="str">
        <f t="shared" si="112"/>
        <v/>
      </c>
      <c r="SG49" s="66" t="str">
        <f t="shared" si="113"/>
        <v/>
      </c>
      <c r="SH49" s="66" t="str">
        <f t="shared" si="114"/>
        <v/>
      </c>
      <c r="SI49" s="66" t="str">
        <f t="shared" si="115"/>
        <v/>
      </c>
      <c r="SJ49" s="66" t="str">
        <f t="shared" si="116"/>
        <v/>
      </c>
      <c r="SK49" s="66" t="str">
        <f t="shared" si="117"/>
        <v/>
      </c>
      <c r="SL49" s="66" t="str">
        <f t="shared" si="118"/>
        <v/>
      </c>
      <c r="SM49" s="66" t="str">
        <f t="shared" si="119"/>
        <v/>
      </c>
      <c r="SN49" s="66" t="str">
        <f t="shared" si="120"/>
        <v/>
      </c>
      <c r="SO49" s="66" t="str">
        <f t="shared" si="121"/>
        <v/>
      </c>
      <c r="SP49" s="66" t="str">
        <f t="shared" si="122"/>
        <v/>
      </c>
      <c r="SQ49" s="66" t="str">
        <f t="shared" si="123"/>
        <v/>
      </c>
      <c r="SR49" s="66" t="str">
        <f t="shared" si="124"/>
        <v/>
      </c>
      <c r="SS49" s="66" t="str">
        <f t="shared" si="125"/>
        <v/>
      </c>
      <c r="ST49" s="66" t="str">
        <f t="shared" si="126"/>
        <v/>
      </c>
      <c r="SU49" s="66" t="str">
        <f t="shared" si="127"/>
        <v/>
      </c>
      <c r="SV49" s="66" t="str">
        <f t="shared" si="128"/>
        <v/>
      </c>
      <c r="SW49" s="66" t="str">
        <f t="shared" si="129"/>
        <v/>
      </c>
      <c r="SX49" s="66" t="str">
        <f t="shared" si="130"/>
        <v/>
      </c>
      <c r="SY49" s="66" t="str">
        <f t="shared" si="131"/>
        <v/>
      </c>
      <c r="SZ49" s="66" t="str">
        <f t="shared" si="132"/>
        <v/>
      </c>
      <c r="TA49" s="66" t="str">
        <f t="shared" si="133"/>
        <v/>
      </c>
      <c r="TB49" s="66" t="str">
        <f t="shared" si="134"/>
        <v/>
      </c>
      <c r="TC49" s="66" t="str">
        <f t="shared" si="135"/>
        <v/>
      </c>
      <c r="TD49" s="66" t="str">
        <f t="shared" si="136"/>
        <v/>
      </c>
      <c r="TE49" s="66" t="str">
        <f t="shared" si="137"/>
        <v/>
      </c>
      <c r="TF49" s="66" t="str">
        <f t="shared" si="138"/>
        <v/>
      </c>
      <c r="TG49" s="66" t="str">
        <f t="shared" si="139"/>
        <v/>
      </c>
      <c r="TH49" s="66" t="str">
        <f t="shared" si="140"/>
        <v/>
      </c>
      <c r="TI49" s="66" t="str">
        <f t="shared" si="141"/>
        <v/>
      </c>
      <c r="TJ49" s="66" t="str">
        <f t="shared" si="142"/>
        <v/>
      </c>
      <c r="TK49" s="66" t="str">
        <f t="shared" si="143"/>
        <v/>
      </c>
      <c r="TL49" s="66" t="str">
        <f t="shared" si="144"/>
        <v/>
      </c>
      <c r="TM49" s="66" t="str">
        <f t="shared" si="145"/>
        <v/>
      </c>
      <c r="TN49" s="66" t="str">
        <f t="shared" si="146"/>
        <v/>
      </c>
      <c r="TO49" s="66" t="str">
        <f t="shared" si="147"/>
        <v/>
      </c>
      <c r="TP49" s="66" t="str">
        <f t="shared" si="148"/>
        <v/>
      </c>
      <c r="TQ49" s="66" t="str">
        <f t="shared" si="149"/>
        <v/>
      </c>
      <c r="TR49" s="66" t="str">
        <f t="shared" si="150"/>
        <v/>
      </c>
      <c r="TS49" s="66" t="str">
        <f t="shared" si="151"/>
        <v/>
      </c>
      <c r="TT49" s="66" t="str">
        <f t="shared" si="152"/>
        <v/>
      </c>
      <c r="TU49" s="66" t="str">
        <f t="shared" si="153"/>
        <v/>
      </c>
      <c r="TV49" s="66" t="str">
        <f t="shared" si="154"/>
        <v/>
      </c>
      <c r="TW49" s="66" t="str">
        <f t="shared" si="155"/>
        <v/>
      </c>
      <c r="TX49" s="66" t="str">
        <f t="shared" si="156"/>
        <v/>
      </c>
      <c r="TY49" s="66" t="str">
        <f t="shared" si="157"/>
        <v/>
      </c>
      <c r="TZ49" s="66" t="str">
        <f t="shared" si="158"/>
        <v/>
      </c>
      <c r="UA49" s="66" t="str">
        <f t="shared" si="159"/>
        <v/>
      </c>
      <c r="UB49" s="66" t="str">
        <f t="shared" si="160"/>
        <v/>
      </c>
      <c r="UC49" s="66" t="str">
        <f t="shared" si="161"/>
        <v/>
      </c>
      <c r="UD49" s="66" t="str">
        <f t="shared" si="162"/>
        <v/>
      </c>
      <c r="UE49" s="66" t="str">
        <f t="shared" si="163"/>
        <v/>
      </c>
      <c r="UF49" s="66" t="str">
        <f t="shared" si="164"/>
        <v/>
      </c>
      <c r="UG49" s="66" t="str">
        <f t="shared" si="165"/>
        <v/>
      </c>
      <c r="UH49" s="66" t="str">
        <f t="shared" si="166"/>
        <v/>
      </c>
      <c r="UI49" s="66" t="str">
        <f t="shared" si="167"/>
        <v/>
      </c>
      <c r="UJ49" s="66" t="str">
        <f t="shared" si="168"/>
        <v/>
      </c>
      <c r="UK49" s="66" t="str">
        <f t="shared" si="169"/>
        <v/>
      </c>
      <c r="UL49" s="66" t="str">
        <f t="shared" si="170"/>
        <v/>
      </c>
      <c r="UM49" s="66" t="str">
        <f t="shared" si="171"/>
        <v/>
      </c>
      <c r="UN49" s="66" t="str">
        <f t="shared" si="172"/>
        <v/>
      </c>
      <c r="UO49" s="66" t="str">
        <f t="shared" si="173"/>
        <v/>
      </c>
      <c r="UP49" s="66" t="str">
        <f t="shared" si="174"/>
        <v/>
      </c>
      <c r="UQ49" s="66" t="str">
        <f t="shared" si="175"/>
        <v/>
      </c>
      <c r="UR49" s="66" t="str">
        <f t="shared" si="176"/>
        <v/>
      </c>
      <c r="US49" s="66" t="str">
        <f t="shared" si="177"/>
        <v/>
      </c>
      <c r="UT49" s="66" t="str">
        <f t="shared" si="178"/>
        <v/>
      </c>
      <c r="UU49" s="66" t="str">
        <f t="shared" si="179"/>
        <v/>
      </c>
      <c r="UV49" s="66" t="str">
        <f t="shared" si="180"/>
        <v/>
      </c>
      <c r="UW49" s="66" t="str">
        <f t="shared" si="181"/>
        <v/>
      </c>
      <c r="UX49" s="66" t="str">
        <f t="shared" si="182"/>
        <v/>
      </c>
      <c r="UY49" s="66" t="str">
        <f t="shared" si="183"/>
        <v/>
      </c>
      <c r="UZ49" s="66" t="str">
        <f t="shared" si="184"/>
        <v/>
      </c>
      <c r="VA49" s="66" t="str">
        <f t="shared" si="185"/>
        <v/>
      </c>
      <c r="VB49" s="66" t="str">
        <f t="shared" si="186"/>
        <v/>
      </c>
      <c r="VC49" s="66" t="str">
        <f t="shared" si="187"/>
        <v/>
      </c>
      <c r="VD49" s="66" t="str">
        <f t="shared" si="188"/>
        <v/>
      </c>
      <c r="VE49" s="66" t="str">
        <f t="shared" si="189"/>
        <v/>
      </c>
      <c r="VF49" s="66" t="str">
        <f t="shared" si="190"/>
        <v/>
      </c>
      <c r="VG49" s="66" t="str">
        <f t="shared" si="191"/>
        <v/>
      </c>
      <c r="VH49" s="66" t="str">
        <f t="shared" si="192"/>
        <v/>
      </c>
      <c r="VI49" s="66" t="str">
        <f t="shared" si="193"/>
        <v/>
      </c>
      <c r="VJ49" s="66" t="str">
        <f t="shared" si="194"/>
        <v/>
      </c>
      <c r="VK49" s="66" t="str">
        <f t="shared" si="195"/>
        <v/>
      </c>
      <c r="VL49" s="66" t="str">
        <f t="shared" si="196"/>
        <v/>
      </c>
      <c r="VM49" s="66" t="str">
        <f t="shared" si="197"/>
        <v/>
      </c>
      <c r="VN49" s="66" t="str">
        <f t="shared" si="198"/>
        <v/>
      </c>
      <c r="VO49" s="66" t="str">
        <f t="shared" si="199"/>
        <v/>
      </c>
      <c r="VP49" s="66" t="str">
        <f t="shared" si="200"/>
        <v/>
      </c>
      <c r="VQ49" s="66" t="str">
        <f t="shared" si="201"/>
        <v/>
      </c>
      <c r="VR49" s="66" t="str">
        <f t="shared" si="202"/>
        <v/>
      </c>
      <c r="VS49" s="66" t="str">
        <f t="shared" si="203"/>
        <v/>
      </c>
      <c r="VT49" s="66" t="str">
        <f t="shared" si="204"/>
        <v/>
      </c>
      <c r="VU49" s="66" t="str">
        <f t="shared" si="205"/>
        <v/>
      </c>
      <c r="VV49" s="66" t="str">
        <f t="shared" si="206"/>
        <v/>
      </c>
      <c r="VW49" s="66" t="str">
        <f t="shared" si="207"/>
        <v/>
      </c>
      <c r="VX49" s="66" t="str">
        <f t="shared" si="208"/>
        <v/>
      </c>
      <c r="VY49" s="66" t="str">
        <f t="shared" si="209"/>
        <v/>
      </c>
      <c r="VZ49" s="66" t="str">
        <f t="shared" si="210"/>
        <v/>
      </c>
      <c r="WA49" s="66" t="str">
        <f t="shared" si="211"/>
        <v/>
      </c>
      <c r="WB49" s="66" t="str">
        <f t="shared" si="212"/>
        <v/>
      </c>
      <c r="WC49" s="66" t="str">
        <f t="shared" si="213"/>
        <v/>
      </c>
      <c r="WD49" s="66" t="str">
        <f t="shared" si="214"/>
        <v/>
      </c>
      <c r="WE49" s="66" t="str">
        <f t="shared" si="215"/>
        <v/>
      </c>
      <c r="WF49" s="66" t="str">
        <f t="shared" si="216"/>
        <v/>
      </c>
      <c r="WG49" s="66" t="str">
        <f t="shared" si="217"/>
        <v/>
      </c>
      <c r="WH49" s="66" t="str">
        <f t="shared" si="218"/>
        <v/>
      </c>
      <c r="WI49" s="66" t="str">
        <f t="shared" si="219"/>
        <v/>
      </c>
      <c r="WJ49" s="66" t="str">
        <f t="shared" si="220"/>
        <v/>
      </c>
      <c r="WK49" s="66" t="str">
        <f t="shared" si="221"/>
        <v/>
      </c>
      <c r="WL49" s="66" t="str">
        <f t="shared" si="222"/>
        <v/>
      </c>
      <c r="WM49" s="66" t="str">
        <f t="shared" si="223"/>
        <v/>
      </c>
      <c r="WN49" s="66" t="str">
        <f t="shared" si="224"/>
        <v/>
      </c>
      <c r="WO49" s="66" t="str">
        <f t="shared" si="225"/>
        <v/>
      </c>
      <c r="WP49" s="66" t="str">
        <f t="shared" si="226"/>
        <v/>
      </c>
      <c r="WQ49" s="66" t="str">
        <f t="shared" si="227"/>
        <v/>
      </c>
      <c r="WR49" s="66" t="str">
        <f t="shared" si="228"/>
        <v/>
      </c>
      <c r="WS49" s="66" t="str">
        <f t="shared" si="229"/>
        <v/>
      </c>
      <c r="WT49" s="66" t="str">
        <f t="shared" si="230"/>
        <v/>
      </c>
      <c r="WU49" s="66" t="str">
        <f t="shared" si="231"/>
        <v/>
      </c>
      <c r="WV49" s="66" t="str">
        <f t="shared" si="232"/>
        <v/>
      </c>
      <c r="WW49" s="66" t="str">
        <f t="shared" si="233"/>
        <v/>
      </c>
      <c r="WX49" s="66" t="str">
        <f t="shared" si="234"/>
        <v/>
      </c>
      <c r="WY49" s="66" t="str">
        <f t="shared" si="235"/>
        <v/>
      </c>
      <c r="WZ49" s="66" t="str">
        <f t="shared" si="236"/>
        <v/>
      </c>
      <c r="XA49" s="66" t="str">
        <f t="shared" si="237"/>
        <v/>
      </c>
      <c r="XB49" s="66" t="str">
        <f t="shared" si="238"/>
        <v/>
      </c>
      <c r="XC49" s="66" t="str">
        <f t="shared" si="239"/>
        <v/>
      </c>
      <c r="XD49" s="66" t="str">
        <f t="shared" si="240"/>
        <v/>
      </c>
      <c r="XE49" s="66" t="str">
        <f t="shared" si="241"/>
        <v/>
      </c>
      <c r="XF49" s="66" t="str">
        <f t="shared" si="242"/>
        <v/>
      </c>
      <c r="XG49" s="66" t="str">
        <f t="shared" si="243"/>
        <v/>
      </c>
      <c r="XH49" s="66" t="str">
        <f t="shared" si="244"/>
        <v/>
      </c>
      <c r="XI49" s="66" t="str">
        <f t="shared" si="245"/>
        <v/>
      </c>
      <c r="XJ49" s="66" t="str">
        <f t="shared" si="246"/>
        <v/>
      </c>
      <c r="XK49" s="66" t="str">
        <f t="shared" si="247"/>
        <v/>
      </c>
      <c r="XL49" s="66" t="str">
        <f t="shared" si="248"/>
        <v/>
      </c>
      <c r="XM49" s="66" t="str">
        <f t="shared" si="249"/>
        <v/>
      </c>
      <c r="XN49" s="66" t="str">
        <f t="shared" si="250"/>
        <v/>
      </c>
      <c r="XO49" s="66" t="str">
        <f t="shared" si="251"/>
        <v/>
      </c>
      <c r="XP49" s="66" t="str">
        <f t="shared" si="252"/>
        <v/>
      </c>
      <c r="XQ49" s="66" t="str">
        <f t="shared" si="253"/>
        <v/>
      </c>
      <c r="XR49" s="66" t="str">
        <f t="shared" si="254"/>
        <v/>
      </c>
      <c r="XS49" s="66" t="str">
        <f t="shared" si="255"/>
        <v/>
      </c>
      <c r="XT49" s="66" t="str">
        <f t="shared" si="256"/>
        <v/>
      </c>
      <c r="XU49" s="66" t="str">
        <f t="shared" si="257"/>
        <v/>
      </c>
      <c r="XV49" s="66" t="str">
        <f t="shared" si="258"/>
        <v/>
      </c>
      <c r="XW49" s="66" t="str">
        <f t="shared" si="259"/>
        <v/>
      </c>
      <c r="XX49" s="66" t="str">
        <f t="shared" si="260"/>
        <v/>
      </c>
      <c r="XY49" s="66" t="str">
        <f t="shared" si="261"/>
        <v/>
      </c>
      <c r="XZ49" s="66" t="str">
        <f t="shared" si="262"/>
        <v/>
      </c>
      <c r="YA49" s="66" t="str">
        <f t="shared" si="263"/>
        <v/>
      </c>
      <c r="YB49" s="66" t="str">
        <f t="shared" si="264"/>
        <v/>
      </c>
      <c r="YC49" s="66" t="str">
        <f t="shared" si="265"/>
        <v/>
      </c>
      <c r="YD49" s="66" t="str">
        <f t="shared" si="266"/>
        <v/>
      </c>
      <c r="YE49" s="66" t="str">
        <f t="shared" si="267"/>
        <v/>
      </c>
      <c r="YF49" s="66" t="str">
        <f t="shared" si="268"/>
        <v/>
      </c>
      <c r="YG49" s="66" t="str">
        <f t="shared" si="269"/>
        <v/>
      </c>
      <c r="YH49" s="66" t="str">
        <f t="shared" si="270"/>
        <v/>
      </c>
      <c r="YI49" s="66" t="str">
        <f t="shared" si="271"/>
        <v/>
      </c>
      <c r="YJ49" s="66" t="str">
        <f t="shared" si="272"/>
        <v/>
      </c>
      <c r="YK49" s="66" t="str">
        <f t="shared" si="273"/>
        <v/>
      </c>
      <c r="YL49" s="66" t="str">
        <f t="shared" si="274"/>
        <v/>
      </c>
      <c r="YM49" s="66" t="str">
        <f t="shared" si="275"/>
        <v/>
      </c>
      <c r="YN49" s="66" t="str">
        <f t="shared" si="276"/>
        <v/>
      </c>
      <c r="YO49" s="66" t="str">
        <f t="shared" si="277"/>
        <v/>
      </c>
      <c r="YP49" s="66" t="str">
        <f t="shared" si="278"/>
        <v/>
      </c>
      <c r="YQ49" s="66" t="str">
        <f t="shared" si="279"/>
        <v/>
      </c>
      <c r="YR49" s="66" t="str">
        <f t="shared" si="280"/>
        <v/>
      </c>
      <c r="YS49" s="66" t="str">
        <f t="shared" si="281"/>
        <v/>
      </c>
      <c r="YT49" s="66" t="str">
        <f t="shared" si="282"/>
        <v/>
      </c>
      <c r="YU49" s="66" t="str">
        <f t="shared" si="283"/>
        <v/>
      </c>
      <c r="YV49" s="66" t="str">
        <f t="shared" si="284"/>
        <v/>
      </c>
      <c r="YW49" s="66" t="str">
        <f t="shared" si="285"/>
        <v/>
      </c>
      <c r="YX49" s="66" t="str">
        <f t="shared" si="286"/>
        <v/>
      </c>
      <c r="YY49" s="66" t="str">
        <f t="shared" si="287"/>
        <v/>
      </c>
      <c r="YZ49" s="66" t="str">
        <f t="shared" si="288"/>
        <v/>
      </c>
      <c r="ZA49" s="66" t="str">
        <f t="shared" si="289"/>
        <v/>
      </c>
      <c r="ZB49" s="66" t="str">
        <f t="shared" si="290"/>
        <v/>
      </c>
      <c r="ZC49" s="66" t="str">
        <f t="shared" si="291"/>
        <v/>
      </c>
      <c r="ZD49" s="66" t="str">
        <f t="shared" si="292"/>
        <v/>
      </c>
      <c r="ZE49" s="66" t="str">
        <f t="shared" si="293"/>
        <v/>
      </c>
      <c r="ZF49" s="66" t="str">
        <f t="shared" si="294"/>
        <v/>
      </c>
      <c r="ZG49" s="66" t="str">
        <f t="shared" si="295"/>
        <v/>
      </c>
      <c r="ZH49" s="66" t="str">
        <f t="shared" si="296"/>
        <v/>
      </c>
      <c r="ZI49" s="66" t="str">
        <f t="shared" si="297"/>
        <v/>
      </c>
      <c r="ZJ49" s="66" t="str">
        <f t="shared" si="298"/>
        <v/>
      </c>
      <c r="ZK49" s="66" t="str">
        <f t="shared" si="299"/>
        <v/>
      </c>
      <c r="ZL49" s="66" t="str">
        <f t="shared" si="300"/>
        <v/>
      </c>
      <c r="ZM49" s="66" t="str">
        <f t="shared" si="301"/>
        <v/>
      </c>
      <c r="ZN49" s="66" t="str">
        <f t="shared" si="302"/>
        <v/>
      </c>
      <c r="ZO49" s="66" t="str">
        <f t="shared" si="303"/>
        <v/>
      </c>
      <c r="ZP49" s="66" t="str">
        <f t="shared" si="304"/>
        <v/>
      </c>
      <c r="ZQ49" s="66" t="str">
        <f t="shared" si="305"/>
        <v/>
      </c>
      <c r="ZR49" s="66" t="str">
        <f t="shared" si="306"/>
        <v/>
      </c>
      <c r="ZS49" s="66" t="str">
        <f t="shared" si="307"/>
        <v/>
      </c>
      <c r="ZT49" s="66" t="str">
        <f t="shared" si="308"/>
        <v/>
      </c>
      <c r="ZU49" s="66" t="str">
        <f t="shared" si="309"/>
        <v/>
      </c>
      <c r="ZV49" s="66" t="str">
        <f t="shared" si="310"/>
        <v/>
      </c>
      <c r="ZW49" s="66" t="str">
        <f t="shared" si="311"/>
        <v/>
      </c>
      <c r="ZX49" s="66" t="str">
        <f t="shared" si="312"/>
        <v/>
      </c>
      <c r="ZY49" s="66" t="str">
        <f t="shared" si="313"/>
        <v/>
      </c>
      <c r="ZZ49" s="66" t="str">
        <f t="shared" si="314"/>
        <v/>
      </c>
      <c r="AAA49" s="66" t="str">
        <f t="shared" si="315"/>
        <v/>
      </c>
      <c r="AAB49" s="66" t="str">
        <f t="shared" si="316"/>
        <v/>
      </c>
      <c r="AAC49" s="66" t="str">
        <f t="shared" si="317"/>
        <v/>
      </c>
      <c r="AAD49" s="66" t="str">
        <f t="shared" si="318"/>
        <v/>
      </c>
      <c r="AAE49" s="66" t="str">
        <f t="shared" si="319"/>
        <v/>
      </c>
      <c r="AAF49" s="66" t="str">
        <f t="shared" si="320"/>
        <v/>
      </c>
      <c r="AAG49" s="66" t="str">
        <f t="shared" si="321"/>
        <v/>
      </c>
      <c r="AAH49" s="66" t="str">
        <f t="shared" si="322"/>
        <v/>
      </c>
      <c r="AAI49" s="66" t="str">
        <f t="shared" si="323"/>
        <v/>
      </c>
      <c r="AAJ49" s="66" t="str">
        <f t="shared" si="324"/>
        <v/>
      </c>
      <c r="AAK49" s="66" t="str">
        <f t="shared" si="325"/>
        <v/>
      </c>
      <c r="AAL49" s="66" t="str">
        <f t="shared" si="326"/>
        <v/>
      </c>
      <c r="AAM49" s="66" t="str">
        <f t="shared" si="327"/>
        <v/>
      </c>
      <c r="AAN49" s="66" t="str">
        <f t="shared" si="328"/>
        <v/>
      </c>
      <c r="AAO49" s="66" t="str">
        <f t="shared" si="329"/>
        <v/>
      </c>
      <c r="AAP49" s="66" t="str">
        <f t="shared" si="330"/>
        <v/>
      </c>
      <c r="AAQ49" s="66" t="str">
        <f t="shared" si="331"/>
        <v/>
      </c>
      <c r="AAR49" s="66" t="str">
        <f t="shared" si="332"/>
        <v/>
      </c>
      <c r="AAS49" s="66" t="str">
        <f t="shared" si="333"/>
        <v/>
      </c>
      <c r="AAT49" s="66" t="str">
        <f t="shared" si="334"/>
        <v/>
      </c>
      <c r="AAU49" s="66" t="str">
        <f t="shared" si="335"/>
        <v/>
      </c>
      <c r="AAV49" s="66" t="str">
        <f t="shared" si="336"/>
        <v/>
      </c>
      <c r="AAW49" s="66" t="str">
        <f t="shared" si="337"/>
        <v/>
      </c>
      <c r="AAX49" s="66" t="str">
        <f t="shared" si="338"/>
        <v/>
      </c>
      <c r="AAY49" s="66" t="str">
        <f t="shared" si="339"/>
        <v/>
      </c>
      <c r="AAZ49" s="66" t="str">
        <f t="shared" si="340"/>
        <v/>
      </c>
      <c r="ABA49" s="66" t="str">
        <f t="shared" si="341"/>
        <v/>
      </c>
      <c r="ABB49" s="66" t="str">
        <f t="shared" si="342"/>
        <v/>
      </c>
      <c r="ABC49" s="66" t="str">
        <f t="shared" si="343"/>
        <v/>
      </c>
      <c r="ABD49" s="66" t="str">
        <f t="shared" si="344"/>
        <v/>
      </c>
      <c r="ABE49" s="66" t="str">
        <f t="shared" si="345"/>
        <v/>
      </c>
      <c r="ABF49" s="66" t="str">
        <f t="shared" si="346"/>
        <v/>
      </c>
      <c r="ABG49" s="66" t="str">
        <f t="shared" si="347"/>
        <v/>
      </c>
      <c r="ABH49" s="66" t="str">
        <f t="shared" si="348"/>
        <v/>
      </c>
      <c r="ABI49" s="66" t="str">
        <f t="shared" si="349"/>
        <v/>
      </c>
      <c r="ABJ49" s="66" t="str">
        <f t="shared" si="350"/>
        <v/>
      </c>
      <c r="ABK49" s="66" t="str">
        <f t="shared" si="351"/>
        <v/>
      </c>
      <c r="ABL49" s="66" t="str">
        <f t="shared" si="352"/>
        <v/>
      </c>
      <c r="ABM49" s="66" t="str">
        <f t="shared" si="353"/>
        <v/>
      </c>
      <c r="ABN49" s="66" t="str">
        <f t="shared" si="354"/>
        <v/>
      </c>
      <c r="ABO49" s="66" t="str">
        <f t="shared" si="355"/>
        <v/>
      </c>
      <c r="ABP49" s="66" t="str">
        <f t="shared" si="356"/>
        <v/>
      </c>
      <c r="ABQ49" s="66" t="str">
        <f t="shared" si="357"/>
        <v/>
      </c>
      <c r="ABR49" s="66" t="str">
        <f t="shared" si="358"/>
        <v/>
      </c>
      <c r="ABS49" s="66" t="str">
        <f t="shared" si="359"/>
        <v/>
      </c>
      <c r="ABT49" s="66" t="str">
        <f t="shared" si="360"/>
        <v/>
      </c>
      <c r="ABU49" s="66" t="str">
        <f t="shared" si="361"/>
        <v/>
      </c>
      <c r="ABV49" s="66" t="str">
        <f t="shared" si="362"/>
        <v/>
      </c>
      <c r="ABW49" s="66" t="str">
        <f t="shared" si="363"/>
        <v/>
      </c>
      <c r="ABX49" s="66" t="str">
        <f t="shared" si="364"/>
        <v/>
      </c>
      <c r="ABY49" s="66" t="str">
        <f t="shared" si="365"/>
        <v/>
      </c>
      <c r="ABZ49" s="66" t="str">
        <f t="shared" si="366"/>
        <v/>
      </c>
      <c r="ACA49" s="66" t="str">
        <f t="shared" si="367"/>
        <v/>
      </c>
      <c r="ACB49" s="66" t="str">
        <f t="shared" si="368"/>
        <v/>
      </c>
      <c r="ACC49" s="66" t="str">
        <f t="shared" si="369"/>
        <v/>
      </c>
      <c r="ACD49" s="66" t="str">
        <f t="shared" si="370"/>
        <v/>
      </c>
      <c r="ACE49" s="66" t="str">
        <f t="shared" si="371"/>
        <v/>
      </c>
      <c r="ACF49" s="66" t="str">
        <f t="shared" si="372"/>
        <v/>
      </c>
      <c r="ACG49" s="66" t="str">
        <f t="shared" si="373"/>
        <v/>
      </c>
      <c r="ACH49" s="66" t="str">
        <f t="shared" si="374"/>
        <v/>
      </c>
      <c r="ACI49" s="66" t="str">
        <f t="shared" si="375"/>
        <v/>
      </c>
      <c r="ACJ49" s="66" t="str">
        <f t="shared" si="376"/>
        <v/>
      </c>
      <c r="ACK49" s="66" t="str">
        <f t="shared" si="377"/>
        <v/>
      </c>
      <c r="ACL49" s="66" t="str">
        <f t="shared" si="378"/>
        <v/>
      </c>
      <c r="ACM49" s="66" t="str">
        <f t="shared" ref="ACM49:ACN49" si="429">IF(AND(ACS$3="Unit", ACL49=""), "", IF(AND(ACS$3="Unit", ACL49="-"),"", IF(ACS$3="Unit", "kg/GJ delivered", IF(AND(NY49&lt;&gt;"", NY49&lt;&gt;"-", NX49="-"),"", IF($H49="","", IF(NX49="nd", "",IF(NX49="&lt;n.a.&gt;", "", IF(NY49="#/MJ", "", IF(NY49="kg/GJ delivered",NX49,IF(NY49="g/MJ delivered",NX49,IF(NY49="kg/MJ delivered",NX49*1000,IF(NY49="mg/MJ delivered",NX49/1000,IF(NY49="g/kg",((NX49)*(1/$I49)*(1/$H49)),IF(NY49="mg/kg",((NX49/1000)*(1/$I49)*(1/$H49)),IF(NY49="mg/MJ delivered",NX49/1000,IF(NY49="-","","Error"))))))))))))))))</f>
        <v/>
      </c>
      <c r="ACN49" s="66" t="str">
        <f t="shared" si="429"/>
        <v/>
      </c>
      <c r="ACO49" s="66" t="str">
        <f t="shared" si="380"/>
        <v/>
      </c>
      <c r="ACP49" s="66" t="str">
        <f t="shared" si="381"/>
        <v/>
      </c>
      <c r="ACQ49" s="66" t="str">
        <f t="shared" si="382"/>
        <v/>
      </c>
      <c r="ACR49" s="66" t="str">
        <f t="shared" si="383"/>
        <v/>
      </c>
      <c r="ACS49" s="66" t="str">
        <f t="shared" si="384"/>
        <v/>
      </c>
      <c r="ACT49" s="66" t="str">
        <f t="shared" si="385"/>
        <v/>
      </c>
    </row>
    <row r="50" spans="2:774" ht="15.75" customHeight="1" x14ac:dyDescent="0.25">
      <c r="B50" s="66">
        <v>147</v>
      </c>
      <c r="C50" s="66" t="s">
        <v>498</v>
      </c>
      <c r="D50" s="66" t="s">
        <v>1566</v>
      </c>
      <c r="E50" s="156" t="s">
        <v>482</v>
      </c>
      <c r="F50" s="66" t="s">
        <v>139</v>
      </c>
      <c r="G50" s="66" t="s">
        <v>492</v>
      </c>
      <c r="H50" s="126">
        <v>0.38</v>
      </c>
      <c r="I50" s="130">
        <f>'Heating Values'!$D$33</f>
        <v>25.715</v>
      </c>
      <c r="J50" s="66" t="str">
        <f t="shared" si="0"/>
        <v>Charcoal, Improved, GLO</v>
      </c>
      <c r="K50" s="161"/>
      <c r="L50" s="161"/>
      <c r="M50" s="161"/>
      <c r="N50" s="161"/>
      <c r="O50" s="66" t="s">
        <v>483</v>
      </c>
      <c r="P50" s="66" t="str">
        <f t="shared" si="428"/>
        <v>GLO</v>
      </c>
      <c r="Q50" s="66" t="s">
        <v>306</v>
      </c>
      <c r="R50" s="162">
        <v>20.90843547224225</v>
      </c>
      <c r="S50" s="158" t="s">
        <v>66</v>
      </c>
      <c r="T50" s="158" t="s">
        <v>128</v>
      </c>
      <c r="U50" s="158" t="s">
        <v>128</v>
      </c>
      <c r="V50" s="162">
        <v>65.008411439557804</v>
      </c>
      <c r="W50" s="158" t="s">
        <v>1759</v>
      </c>
      <c r="X50" s="164">
        <v>231.91540495073301</v>
      </c>
      <c r="Y50" s="158" t="s">
        <v>66</v>
      </c>
      <c r="Z50" s="158" t="s">
        <v>128</v>
      </c>
      <c r="AA50" s="158" t="s">
        <v>128</v>
      </c>
      <c r="AB50" s="158" t="s">
        <v>128</v>
      </c>
      <c r="AC50" s="158" t="s">
        <v>128</v>
      </c>
      <c r="AD50" s="158" t="s">
        <v>128</v>
      </c>
      <c r="AE50" s="158" t="s">
        <v>128</v>
      </c>
      <c r="AF50" s="158" t="s">
        <v>128</v>
      </c>
      <c r="AG50" s="158" t="s">
        <v>128</v>
      </c>
      <c r="AH50" s="158" t="s">
        <v>128</v>
      </c>
      <c r="AI50" s="158" t="s">
        <v>128</v>
      </c>
      <c r="AJ50" s="158" t="s">
        <v>128</v>
      </c>
      <c r="AK50" s="158" t="s">
        <v>128</v>
      </c>
      <c r="AL50" s="158" t="s">
        <v>128</v>
      </c>
      <c r="AM50" s="158" t="s">
        <v>128</v>
      </c>
      <c r="AN50" s="158" t="s">
        <v>128</v>
      </c>
      <c r="AO50" s="158" t="s">
        <v>128</v>
      </c>
      <c r="AP50" s="158" t="s">
        <v>128</v>
      </c>
      <c r="AQ50" s="158" t="s">
        <v>128</v>
      </c>
      <c r="AR50" s="158" t="s">
        <v>128</v>
      </c>
      <c r="AS50" s="158" t="s">
        <v>128</v>
      </c>
      <c r="AT50" s="158" t="s">
        <v>128</v>
      </c>
      <c r="AU50" s="158" t="s">
        <v>128</v>
      </c>
      <c r="AV50" s="158" t="s">
        <v>128</v>
      </c>
      <c r="AW50" s="158" t="s">
        <v>128</v>
      </c>
      <c r="AX50" s="158" t="s">
        <v>128</v>
      </c>
      <c r="AY50" s="158" t="s">
        <v>128</v>
      </c>
      <c r="AZ50" s="158" t="s">
        <v>128</v>
      </c>
      <c r="BA50" s="158" t="s">
        <v>128</v>
      </c>
      <c r="BB50" s="158" t="s">
        <v>128</v>
      </c>
      <c r="BC50" s="158" t="s">
        <v>128</v>
      </c>
      <c r="BD50" s="158" t="s">
        <v>128</v>
      </c>
      <c r="BE50" s="158" t="s">
        <v>128</v>
      </c>
      <c r="BF50" s="158" t="s">
        <v>128</v>
      </c>
      <c r="BG50" s="158" t="s">
        <v>128</v>
      </c>
      <c r="BH50" s="158" t="s">
        <v>128</v>
      </c>
      <c r="BI50" s="158" t="s">
        <v>128</v>
      </c>
      <c r="BJ50" s="158" t="s">
        <v>128</v>
      </c>
      <c r="BK50" s="158" t="s">
        <v>128</v>
      </c>
      <c r="BL50" s="158" t="s">
        <v>128</v>
      </c>
      <c r="BM50" s="158" t="s">
        <v>128</v>
      </c>
      <c r="BN50" s="158" t="s">
        <v>128</v>
      </c>
      <c r="BO50" s="158" t="s">
        <v>128</v>
      </c>
      <c r="BP50" s="158" t="s">
        <v>128</v>
      </c>
      <c r="BQ50" s="158" t="s">
        <v>128</v>
      </c>
      <c r="BR50" s="158" t="s">
        <v>128</v>
      </c>
      <c r="BS50" s="158" t="s">
        <v>128</v>
      </c>
      <c r="BT50" s="158" t="s">
        <v>128</v>
      </c>
      <c r="BU50" s="158" t="s">
        <v>128</v>
      </c>
      <c r="BV50" s="158" t="s">
        <v>128</v>
      </c>
      <c r="BW50" s="158" t="s">
        <v>128</v>
      </c>
      <c r="BX50" s="158" t="s">
        <v>128</v>
      </c>
      <c r="BY50" s="158" t="s">
        <v>128</v>
      </c>
      <c r="BZ50" s="158" t="s">
        <v>128</v>
      </c>
      <c r="CA50" s="158" t="s">
        <v>128</v>
      </c>
      <c r="CB50" s="158" t="s">
        <v>128</v>
      </c>
      <c r="CC50" s="158" t="s">
        <v>128</v>
      </c>
      <c r="CD50" s="158" t="s">
        <v>128</v>
      </c>
      <c r="CE50" s="158" t="s">
        <v>128</v>
      </c>
      <c r="CF50" s="158" t="s">
        <v>128</v>
      </c>
      <c r="CG50" s="158" t="s">
        <v>128</v>
      </c>
      <c r="CH50" s="158" t="s">
        <v>128</v>
      </c>
      <c r="CI50" s="158" t="s">
        <v>128</v>
      </c>
      <c r="CJ50" s="158" t="s">
        <v>128</v>
      </c>
      <c r="CK50" s="158" t="s">
        <v>128</v>
      </c>
      <c r="CL50" s="158" t="s">
        <v>128</v>
      </c>
      <c r="CM50" s="158" t="s">
        <v>128</v>
      </c>
      <c r="CN50" s="158" t="s">
        <v>128</v>
      </c>
      <c r="CO50" s="158" t="s">
        <v>128</v>
      </c>
      <c r="CP50" s="158" t="s">
        <v>128</v>
      </c>
      <c r="CQ50" s="158" t="s">
        <v>128</v>
      </c>
      <c r="CR50" s="158" t="s">
        <v>128</v>
      </c>
      <c r="CS50" s="158" t="s">
        <v>128</v>
      </c>
      <c r="CT50" s="158" t="s">
        <v>128</v>
      </c>
      <c r="CU50" s="158" t="s">
        <v>128</v>
      </c>
      <c r="CV50" s="158" t="s">
        <v>128</v>
      </c>
      <c r="CW50" s="158" t="s">
        <v>128</v>
      </c>
      <c r="CX50" s="158" t="s">
        <v>128</v>
      </c>
      <c r="CY50" s="158" t="s">
        <v>128</v>
      </c>
      <c r="CZ50" s="158" t="s">
        <v>128</v>
      </c>
      <c r="DA50" s="158" t="s">
        <v>128</v>
      </c>
      <c r="DB50" s="158" t="s">
        <v>128</v>
      </c>
      <c r="DC50" s="158" t="s">
        <v>128</v>
      </c>
      <c r="DD50" s="158" t="s">
        <v>128</v>
      </c>
      <c r="DE50" s="158" t="s">
        <v>128</v>
      </c>
      <c r="DF50" s="158" t="s">
        <v>128</v>
      </c>
      <c r="DG50" s="158" t="s">
        <v>128</v>
      </c>
      <c r="DH50" s="158" t="s">
        <v>128</v>
      </c>
      <c r="DI50" s="158" t="s">
        <v>128</v>
      </c>
      <c r="DJ50" s="158" t="s">
        <v>128</v>
      </c>
      <c r="DK50" s="158" t="s">
        <v>128</v>
      </c>
      <c r="DL50" s="158" t="s">
        <v>128</v>
      </c>
      <c r="DM50" s="158" t="s">
        <v>128</v>
      </c>
      <c r="DN50" s="158" t="s">
        <v>128</v>
      </c>
      <c r="DO50" s="158" t="s">
        <v>128</v>
      </c>
      <c r="DP50" s="158" t="s">
        <v>128</v>
      </c>
      <c r="DQ50" s="158" t="s">
        <v>128</v>
      </c>
      <c r="DR50" s="158" t="s">
        <v>128</v>
      </c>
      <c r="DS50" s="158" t="s">
        <v>128</v>
      </c>
      <c r="DT50" s="158" t="s">
        <v>128</v>
      </c>
      <c r="DU50" s="158" t="s">
        <v>128</v>
      </c>
      <c r="DV50" s="158" t="s">
        <v>128</v>
      </c>
      <c r="DW50" s="158" t="s">
        <v>128</v>
      </c>
      <c r="DX50" s="158" t="s">
        <v>128</v>
      </c>
      <c r="DY50" s="158" t="s">
        <v>128</v>
      </c>
      <c r="DZ50" s="158" t="s">
        <v>128</v>
      </c>
      <c r="EA50" s="158" t="s">
        <v>128</v>
      </c>
      <c r="EB50" s="158" t="s">
        <v>128</v>
      </c>
      <c r="EC50" s="158" t="s">
        <v>128</v>
      </c>
      <c r="ED50" s="158" t="s">
        <v>128</v>
      </c>
      <c r="EE50" s="158" t="s">
        <v>128</v>
      </c>
      <c r="EF50" s="158" t="s">
        <v>128</v>
      </c>
      <c r="EG50" s="158" t="s">
        <v>128</v>
      </c>
      <c r="EH50" s="158" t="s">
        <v>128</v>
      </c>
      <c r="EI50" s="158" t="s">
        <v>128</v>
      </c>
      <c r="EJ50" s="158" t="s">
        <v>128</v>
      </c>
      <c r="EK50" s="158" t="s">
        <v>128</v>
      </c>
      <c r="EL50" s="158" t="s">
        <v>128</v>
      </c>
      <c r="EM50" s="158" t="s">
        <v>128</v>
      </c>
      <c r="EN50" s="158" t="s">
        <v>128</v>
      </c>
      <c r="EO50" s="158" t="s">
        <v>128</v>
      </c>
      <c r="EP50" s="158" t="s">
        <v>128</v>
      </c>
      <c r="EQ50" s="158" t="s">
        <v>128</v>
      </c>
      <c r="ER50" s="158" t="s">
        <v>128</v>
      </c>
      <c r="ES50" s="158" t="s">
        <v>128</v>
      </c>
      <c r="ET50" s="158" t="s">
        <v>128</v>
      </c>
      <c r="EU50" s="158" t="s">
        <v>128</v>
      </c>
      <c r="EV50" s="158" t="s">
        <v>128</v>
      </c>
      <c r="EW50" s="158" t="s">
        <v>128</v>
      </c>
      <c r="EX50" s="158" t="s">
        <v>128</v>
      </c>
      <c r="EY50" s="158" t="s">
        <v>128</v>
      </c>
      <c r="EZ50" s="158" t="s">
        <v>128</v>
      </c>
      <c r="FA50" s="158" t="s">
        <v>128</v>
      </c>
      <c r="FB50" s="158" t="s">
        <v>128</v>
      </c>
      <c r="FC50" s="158" t="s">
        <v>128</v>
      </c>
      <c r="FD50" s="158" t="s">
        <v>128</v>
      </c>
      <c r="FE50" s="158" t="s">
        <v>128</v>
      </c>
      <c r="FF50" s="158" t="s">
        <v>128</v>
      </c>
      <c r="FG50" s="158" t="s">
        <v>128</v>
      </c>
      <c r="FH50" s="158" t="s">
        <v>128</v>
      </c>
      <c r="FI50" s="158" t="s">
        <v>128</v>
      </c>
      <c r="FJ50" s="158" t="s">
        <v>128</v>
      </c>
      <c r="FK50" s="158" t="s">
        <v>128</v>
      </c>
      <c r="FL50" s="158" t="s">
        <v>128</v>
      </c>
      <c r="FM50" s="158" t="s">
        <v>128</v>
      </c>
      <c r="FN50" s="158" t="s">
        <v>128</v>
      </c>
      <c r="FO50" s="158" t="s">
        <v>128</v>
      </c>
      <c r="FP50" s="158" t="s">
        <v>128</v>
      </c>
      <c r="FQ50" s="158" t="s">
        <v>128</v>
      </c>
      <c r="FR50" s="158" t="s">
        <v>128</v>
      </c>
      <c r="FS50" s="158" t="s">
        <v>128</v>
      </c>
      <c r="FT50" s="158" t="s">
        <v>128</v>
      </c>
      <c r="FU50" s="158" t="s">
        <v>128</v>
      </c>
      <c r="FV50" s="158" t="s">
        <v>128</v>
      </c>
      <c r="FW50" s="158" t="s">
        <v>128</v>
      </c>
      <c r="FX50" s="158" t="s">
        <v>128</v>
      </c>
      <c r="FY50" s="158" t="s">
        <v>128</v>
      </c>
      <c r="FZ50" s="158" t="s">
        <v>128</v>
      </c>
      <c r="GA50" s="158" t="s">
        <v>128</v>
      </c>
      <c r="GB50" s="158" t="s">
        <v>128</v>
      </c>
      <c r="GC50" s="158" t="s">
        <v>128</v>
      </c>
      <c r="GD50" s="158" t="s">
        <v>128</v>
      </c>
      <c r="GE50" s="158" t="s">
        <v>128</v>
      </c>
      <c r="GF50" s="158" t="s">
        <v>128</v>
      </c>
      <c r="GG50" s="158" t="s">
        <v>128</v>
      </c>
      <c r="GH50" s="158" t="s">
        <v>128</v>
      </c>
      <c r="GI50" s="158" t="s">
        <v>128</v>
      </c>
      <c r="GJ50" s="158" t="s">
        <v>128</v>
      </c>
      <c r="GK50" s="158" t="s">
        <v>128</v>
      </c>
      <c r="GL50" s="158" t="s">
        <v>128</v>
      </c>
      <c r="GM50" s="158" t="s">
        <v>128</v>
      </c>
      <c r="GN50" s="158" t="s">
        <v>128</v>
      </c>
      <c r="GO50" s="158" t="s">
        <v>128</v>
      </c>
      <c r="GP50" s="158" t="s">
        <v>128</v>
      </c>
      <c r="GQ50" s="158" t="s">
        <v>128</v>
      </c>
      <c r="GR50" s="158" t="s">
        <v>128</v>
      </c>
      <c r="GS50" s="158" t="s">
        <v>128</v>
      </c>
      <c r="GT50" s="158" t="s">
        <v>128</v>
      </c>
      <c r="GU50" s="158" t="s">
        <v>128</v>
      </c>
      <c r="GV50" s="158" t="s">
        <v>128</v>
      </c>
      <c r="GW50" s="158" t="s">
        <v>128</v>
      </c>
      <c r="GX50" s="158" t="s">
        <v>128</v>
      </c>
      <c r="GY50" s="158" t="s">
        <v>128</v>
      </c>
      <c r="GZ50" s="158" t="s">
        <v>128</v>
      </c>
      <c r="HA50" s="158" t="s">
        <v>128</v>
      </c>
      <c r="HB50" s="158" t="s">
        <v>128</v>
      </c>
      <c r="HC50" s="158" t="s">
        <v>128</v>
      </c>
      <c r="HD50" s="158" t="s">
        <v>128</v>
      </c>
      <c r="HE50" s="158" t="s">
        <v>128</v>
      </c>
      <c r="HF50" s="158" t="s">
        <v>128</v>
      </c>
      <c r="HG50" s="158" t="s">
        <v>128</v>
      </c>
      <c r="HH50" s="158" t="s">
        <v>128</v>
      </c>
      <c r="HI50" s="158" t="s">
        <v>128</v>
      </c>
      <c r="HJ50" s="158" t="s">
        <v>128</v>
      </c>
      <c r="HK50" s="158" t="s">
        <v>128</v>
      </c>
      <c r="HL50" s="158" t="s">
        <v>128</v>
      </c>
      <c r="HM50" s="158" t="s">
        <v>128</v>
      </c>
      <c r="HN50" s="158" t="s">
        <v>128</v>
      </c>
      <c r="HO50" s="158" t="s">
        <v>128</v>
      </c>
      <c r="HP50" s="158" t="s">
        <v>128</v>
      </c>
      <c r="HQ50" s="158" t="s">
        <v>128</v>
      </c>
      <c r="HR50" s="158" t="s">
        <v>128</v>
      </c>
      <c r="HS50" s="158" t="s">
        <v>128</v>
      </c>
      <c r="HT50" s="158" t="s">
        <v>128</v>
      </c>
      <c r="HU50" s="158" t="s">
        <v>128</v>
      </c>
      <c r="HV50" s="158" t="s">
        <v>128</v>
      </c>
      <c r="HW50" s="158" t="s">
        <v>128</v>
      </c>
      <c r="HX50" s="158" t="s">
        <v>128</v>
      </c>
      <c r="HY50" s="158" t="s">
        <v>128</v>
      </c>
      <c r="HZ50" s="158" t="s">
        <v>128</v>
      </c>
      <c r="IA50" s="158" t="s">
        <v>128</v>
      </c>
      <c r="IB50" s="158" t="s">
        <v>128</v>
      </c>
      <c r="IC50" s="158" t="s">
        <v>128</v>
      </c>
      <c r="ID50" s="158" t="s">
        <v>128</v>
      </c>
      <c r="IE50" s="158" t="s">
        <v>128</v>
      </c>
      <c r="IF50" s="158" t="s">
        <v>128</v>
      </c>
      <c r="IG50" s="158" t="s">
        <v>128</v>
      </c>
      <c r="IH50" s="158" t="s">
        <v>128</v>
      </c>
      <c r="II50" s="158" t="s">
        <v>128</v>
      </c>
      <c r="IJ50" s="158" t="s">
        <v>128</v>
      </c>
      <c r="IK50" s="158" t="s">
        <v>128</v>
      </c>
      <c r="IL50" s="158" t="s">
        <v>128</v>
      </c>
      <c r="IM50" s="158" t="s">
        <v>128</v>
      </c>
      <c r="IN50" s="158" t="s">
        <v>128</v>
      </c>
      <c r="IO50" s="158" t="s">
        <v>128</v>
      </c>
      <c r="IP50" s="158" t="s">
        <v>128</v>
      </c>
      <c r="IQ50" s="158" t="s">
        <v>128</v>
      </c>
      <c r="IR50" s="158" t="s">
        <v>128</v>
      </c>
      <c r="IS50" s="158" t="s">
        <v>128</v>
      </c>
      <c r="IT50" s="158" t="s">
        <v>128</v>
      </c>
      <c r="IU50" s="158" t="s">
        <v>128</v>
      </c>
      <c r="IV50" s="158" t="s">
        <v>128</v>
      </c>
      <c r="IW50" s="158" t="s">
        <v>128</v>
      </c>
      <c r="IX50" s="158" t="s">
        <v>128</v>
      </c>
      <c r="IY50" s="158" t="s">
        <v>128</v>
      </c>
      <c r="IZ50" s="158" t="s">
        <v>128</v>
      </c>
      <c r="JA50" s="158" t="s">
        <v>128</v>
      </c>
      <c r="JB50" s="158" t="s">
        <v>128</v>
      </c>
      <c r="JC50" s="158" t="s">
        <v>128</v>
      </c>
      <c r="JD50" s="158" t="s">
        <v>128</v>
      </c>
      <c r="JE50" s="158" t="s">
        <v>128</v>
      </c>
      <c r="JF50" s="158" t="s">
        <v>128</v>
      </c>
      <c r="JG50" s="158" t="s">
        <v>128</v>
      </c>
      <c r="JH50" s="158" t="s">
        <v>128</v>
      </c>
      <c r="JI50" s="158" t="s">
        <v>128</v>
      </c>
      <c r="JJ50" s="158" t="s">
        <v>128</v>
      </c>
      <c r="JK50" s="158" t="s">
        <v>128</v>
      </c>
      <c r="JL50" s="158" t="s">
        <v>128</v>
      </c>
      <c r="JM50" s="158" t="s">
        <v>128</v>
      </c>
      <c r="JN50" s="158" t="s">
        <v>128</v>
      </c>
      <c r="JO50" s="158" t="s">
        <v>128</v>
      </c>
      <c r="JP50" s="158" t="s">
        <v>128</v>
      </c>
      <c r="JQ50" s="158" t="s">
        <v>128</v>
      </c>
      <c r="JR50" s="158" t="s">
        <v>128</v>
      </c>
      <c r="JS50" s="158" t="s">
        <v>128</v>
      </c>
      <c r="JT50" s="158" t="s">
        <v>128</v>
      </c>
      <c r="JU50" s="158" t="s">
        <v>128</v>
      </c>
      <c r="JV50" s="158" t="s">
        <v>128</v>
      </c>
      <c r="JW50" s="158" t="s">
        <v>128</v>
      </c>
      <c r="JX50" s="158" t="s">
        <v>128</v>
      </c>
      <c r="JY50" s="158" t="s">
        <v>128</v>
      </c>
      <c r="JZ50" s="158" t="s">
        <v>128</v>
      </c>
      <c r="KA50" s="158" t="s">
        <v>128</v>
      </c>
      <c r="KB50" s="158" t="s">
        <v>128</v>
      </c>
      <c r="KC50" s="158" t="s">
        <v>128</v>
      </c>
      <c r="KD50" s="158" t="s">
        <v>128</v>
      </c>
      <c r="KE50" s="158" t="s">
        <v>128</v>
      </c>
      <c r="KF50" s="158" t="s">
        <v>128</v>
      </c>
      <c r="KG50" s="158" t="s">
        <v>128</v>
      </c>
      <c r="KH50" s="158" t="s">
        <v>128</v>
      </c>
      <c r="KI50" s="158" t="s">
        <v>128</v>
      </c>
      <c r="KJ50" s="158" t="s">
        <v>128</v>
      </c>
      <c r="KK50" s="158" t="s">
        <v>128</v>
      </c>
      <c r="KL50" s="158" t="s">
        <v>128</v>
      </c>
      <c r="KM50" s="158" t="s">
        <v>128</v>
      </c>
      <c r="KN50" s="158" t="s">
        <v>128</v>
      </c>
      <c r="KO50" s="158" t="s">
        <v>128</v>
      </c>
      <c r="KP50" s="158" t="s">
        <v>128</v>
      </c>
      <c r="KQ50" s="158" t="s">
        <v>128</v>
      </c>
      <c r="KR50" s="158" t="s">
        <v>128</v>
      </c>
      <c r="KS50" s="158" t="s">
        <v>128</v>
      </c>
      <c r="KT50" s="158" t="s">
        <v>128</v>
      </c>
      <c r="KU50" s="158" t="s">
        <v>128</v>
      </c>
      <c r="KV50" s="158" t="s">
        <v>128</v>
      </c>
      <c r="KW50" s="158" t="s">
        <v>128</v>
      </c>
      <c r="KX50" s="158" t="s">
        <v>128</v>
      </c>
      <c r="KY50" s="158" t="s">
        <v>128</v>
      </c>
      <c r="KZ50" s="158" t="s">
        <v>128</v>
      </c>
      <c r="LA50" s="158" t="s">
        <v>128</v>
      </c>
      <c r="LB50" s="158" t="s">
        <v>128</v>
      </c>
      <c r="LC50" s="158" t="s">
        <v>128</v>
      </c>
      <c r="LD50" s="158" t="s">
        <v>128</v>
      </c>
      <c r="LE50" s="158" t="s">
        <v>128</v>
      </c>
      <c r="LF50" s="158" t="s">
        <v>128</v>
      </c>
      <c r="LG50" s="158" t="s">
        <v>128</v>
      </c>
      <c r="LH50" s="158" t="s">
        <v>128</v>
      </c>
      <c r="LI50" s="158" t="s">
        <v>128</v>
      </c>
      <c r="LJ50" s="158" t="s">
        <v>128</v>
      </c>
      <c r="LK50" s="158" t="s">
        <v>128</v>
      </c>
      <c r="LL50" s="158" t="s">
        <v>128</v>
      </c>
      <c r="LM50" s="158" t="s">
        <v>128</v>
      </c>
      <c r="LN50" s="158" t="s">
        <v>128</v>
      </c>
      <c r="LO50" s="158" t="s">
        <v>128</v>
      </c>
      <c r="LP50" s="158" t="s">
        <v>128</v>
      </c>
      <c r="LQ50" s="158" t="s">
        <v>128</v>
      </c>
      <c r="LR50" s="158" t="s">
        <v>128</v>
      </c>
      <c r="LS50" s="158" t="s">
        <v>128</v>
      </c>
      <c r="LT50" s="158" t="s">
        <v>128</v>
      </c>
      <c r="LU50" s="158" t="s">
        <v>128</v>
      </c>
      <c r="LV50" s="158" t="s">
        <v>128</v>
      </c>
      <c r="LW50" s="158" t="s">
        <v>128</v>
      </c>
      <c r="LX50" s="158" t="s">
        <v>128</v>
      </c>
      <c r="LY50" s="158" t="s">
        <v>128</v>
      </c>
      <c r="LZ50" s="158" t="s">
        <v>128</v>
      </c>
      <c r="MA50" s="158" t="s">
        <v>128</v>
      </c>
      <c r="MB50" s="158" t="s">
        <v>128</v>
      </c>
      <c r="MC50" s="158" t="s">
        <v>128</v>
      </c>
      <c r="MD50" s="158" t="s">
        <v>128</v>
      </c>
      <c r="ME50" s="158" t="s">
        <v>128</v>
      </c>
      <c r="MF50" s="158" t="s">
        <v>128</v>
      </c>
      <c r="MG50" s="158" t="s">
        <v>128</v>
      </c>
      <c r="MH50" s="158" t="s">
        <v>128</v>
      </c>
      <c r="MI50" s="158" t="s">
        <v>128</v>
      </c>
      <c r="MJ50" s="158" t="s">
        <v>128</v>
      </c>
      <c r="MK50" s="158" t="s">
        <v>128</v>
      </c>
      <c r="ML50" s="158" t="s">
        <v>128</v>
      </c>
      <c r="MM50" s="158" t="s">
        <v>128</v>
      </c>
      <c r="MN50" s="158" t="s">
        <v>128</v>
      </c>
      <c r="MO50" s="158" t="s">
        <v>128</v>
      </c>
      <c r="MP50" s="158" t="s">
        <v>128</v>
      </c>
      <c r="MQ50" s="158" t="s">
        <v>128</v>
      </c>
      <c r="MR50" s="158" t="s">
        <v>128</v>
      </c>
      <c r="MS50" s="158" t="s">
        <v>128</v>
      </c>
      <c r="MT50" s="158" t="s">
        <v>128</v>
      </c>
      <c r="MU50" s="158" t="s">
        <v>128</v>
      </c>
      <c r="MV50" s="158" t="s">
        <v>128</v>
      </c>
      <c r="MW50" s="158" t="s">
        <v>128</v>
      </c>
      <c r="MX50" s="158" t="s">
        <v>128</v>
      </c>
      <c r="MY50" s="158" t="s">
        <v>128</v>
      </c>
      <c r="MZ50" s="158" t="s">
        <v>128</v>
      </c>
      <c r="NA50" s="158" t="s">
        <v>128</v>
      </c>
      <c r="NB50" s="158" t="s">
        <v>128</v>
      </c>
      <c r="NC50" s="158" t="s">
        <v>128</v>
      </c>
      <c r="ND50" s="158" t="s">
        <v>128</v>
      </c>
      <c r="NE50" s="158" t="s">
        <v>128</v>
      </c>
      <c r="NF50" s="158" t="s">
        <v>128</v>
      </c>
      <c r="NG50" s="158" t="s">
        <v>128</v>
      </c>
      <c r="NH50" s="158" t="s">
        <v>128</v>
      </c>
      <c r="NI50" s="158" t="s">
        <v>128</v>
      </c>
      <c r="NJ50" s="158" t="s">
        <v>128</v>
      </c>
      <c r="NK50" s="158" t="s">
        <v>128</v>
      </c>
      <c r="NL50" s="158" t="s">
        <v>128</v>
      </c>
      <c r="NM50" s="158" t="s">
        <v>128</v>
      </c>
      <c r="NN50" s="158" t="s">
        <v>128</v>
      </c>
      <c r="NO50" s="158" t="s">
        <v>128</v>
      </c>
      <c r="NP50" s="158" t="s">
        <v>128</v>
      </c>
      <c r="NQ50" s="158" t="s">
        <v>128</v>
      </c>
      <c r="NR50" s="158" t="s">
        <v>128</v>
      </c>
      <c r="NS50" s="158" t="s">
        <v>128</v>
      </c>
      <c r="NT50" s="158" t="s">
        <v>128</v>
      </c>
      <c r="NU50" s="158" t="s">
        <v>128</v>
      </c>
      <c r="NV50" s="158" t="s">
        <v>128</v>
      </c>
      <c r="NW50" s="158" t="s">
        <v>128</v>
      </c>
      <c r="NX50" s="158" t="s">
        <v>128</v>
      </c>
      <c r="NY50" s="158" t="s">
        <v>128</v>
      </c>
      <c r="NZ50" s="158" t="s">
        <v>128</v>
      </c>
      <c r="OA50" s="158" t="s">
        <v>128</v>
      </c>
      <c r="OB50" s="158" t="s">
        <v>128</v>
      </c>
      <c r="OC50" s="158" t="s">
        <v>128</v>
      </c>
      <c r="OD50" s="158" t="s">
        <v>128</v>
      </c>
      <c r="OE50" s="170" t="s">
        <v>128</v>
      </c>
      <c r="OF50" s="181"/>
      <c r="OG50" s="174">
        <f t="shared" si="9"/>
        <v>20.90843547224225</v>
      </c>
      <c r="OH50" s="66" t="str">
        <f t="shared" si="10"/>
        <v>kg/GJ delivered</v>
      </c>
      <c r="OI50" s="66" t="str">
        <f t="shared" si="11"/>
        <v/>
      </c>
      <c r="OJ50" s="66" t="str">
        <f t="shared" si="12"/>
        <v/>
      </c>
      <c r="OK50" s="126">
        <f t="shared" si="13"/>
        <v>6.5008411439557809E-2</v>
      </c>
      <c r="OL50" s="66" t="str">
        <f t="shared" si="14"/>
        <v>kg/GJ delivered</v>
      </c>
      <c r="OM50" s="159">
        <f t="shared" si="15"/>
        <v>231.91540495073301</v>
      </c>
      <c r="ON50" s="66" t="str">
        <f t="shared" si="16"/>
        <v>kg/GJ delivered</v>
      </c>
      <c r="OO50" s="66" t="str">
        <f t="shared" si="17"/>
        <v/>
      </c>
      <c r="OP50" s="66" t="str">
        <f t="shared" si="18"/>
        <v/>
      </c>
      <c r="OQ50" s="66" t="str">
        <f t="shared" si="19"/>
        <v/>
      </c>
      <c r="OR50" s="66" t="str">
        <f t="shared" si="20"/>
        <v/>
      </c>
      <c r="OS50" s="66" t="str">
        <f t="shared" si="21"/>
        <v/>
      </c>
      <c r="OT50" s="66" t="str">
        <f t="shared" si="22"/>
        <v/>
      </c>
      <c r="OU50" s="66" t="str">
        <f t="shared" si="23"/>
        <v/>
      </c>
      <c r="OV50" s="66" t="str">
        <f t="shared" si="24"/>
        <v/>
      </c>
      <c r="OW50" s="66" t="str">
        <f t="shared" si="25"/>
        <v/>
      </c>
      <c r="OX50" s="66" t="str">
        <f t="shared" si="26"/>
        <v/>
      </c>
      <c r="OY50" s="66" t="str">
        <f t="shared" si="27"/>
        <v/>
      </c>
      <c r="OZ50" s="66" t="str">
        <f t="shared" si="28"/>
        <v/>
      </c>
      <c r="PA50" s="66" t="str">
        <f t="shared" si="29"/>
        <v/>
      </c>
      <c r="PB50" s="66" t="str">
        <f t="shared" si="30"/>
        <v/>
      </c>
      <c r="PC50" s="66" t="str">
        <f t="shared" si="31"/>
        <v/>
      </c>
      <c r="PD50" s="66" t="str">
        <f t="shared" si="32"/>
        <v/>
      </c>
      <c r="PE50" s="66" t="str">
        <f t="shared" si="33"/>
        <v/>
      </c>
      <c r="PF50" s="66" t="str">
        <f t="shared" si="34"/>
        <v/>
      </c>
      <c r="PG50" s="66" t="str">
        <f t="shared" si="35"/>
        <v/>
      </c>
      <c r="PH50" s="66" t="str">
        <f t="shared" si="36"/>
        <v/>
      </c>
      <c r="PI50" s="66" t="str">
        <f t="shared" si="37"/>
        <v/>
      </c>
      <c r="PJ50" s="66" t="str">
        <f t="shared" si="38"/>
        <v/>
      </c>
      <c r="PK50" s="66" t="str">
        <f t="shared" si="39"/>
        <v/>
      </c>
      <c r="PL50" s="66" t="str">
        <f t="shared" si="40"/>
        <v/>
      </c>
      <c r="PM50" s="66" t="str">
        <f t="shared" si="41"/>
        <v/>
      </c>
      <c r="PN50" s="66" t="str">
        <f t="shared" si="42"/>
        <v/>
      </c>
      <c r="PO50" s="66" t="str">
        <f t="shared" si="43"/>
        <v/>
      </c>
      <c r="PP50" s="66" t="str">
        <f t="shared" si="44"/>
        <v/>
      </c>
      <c r="PQ50" s="66" t="str">
        <f t="shared" si="45"/>
        <v/>
      </c>
      <c r="PR50" s="66" t="str">
        <f t="shared" si="46"/>
        <v/>
      </c>
      <c r="PS50" s="66" t="str">
        <f t="shared" si="47"/>
        <v/>
      </c>
      <c r="PT50" s="66" t="str">
        <f t="shared" si="48"/>
        <v/>
      </c>
      <c r="PU50" s="66" t="str">
        <f t="shared" si="49"/>
        <v/>
      </c>
      <c r="PV50" s="66" t="str">
        <f t="shared" si="50"/>
        <v/>
      </c>
      <c r="PW50" s="66" t="str">
        <f t="shared" si="51"/>
        <v/>
      </c>
      <c r="PX50" s="66" t="str">
        <f t="shared" si="52"/>
        <v/>
      </c>
      <c r="PY50" s="66" t="str">
        <f t="shared" si="53"/>
        <v/>
      </c>
      <c r="PZ50" s="66" t="str">
        <f t="shared" si="54"/>
        <v/>
      </c>
      <c r="QA50" s="66" t="str">
        <f t="shared" si="55"/>
        <v/>
      </c>
      <c r="QB50" s="66" t="str">
        <f t="shared" si="56"/>
        <v/>
      </c>
      <c r="QC50" s="66" t="str">
        <f t="shared" si="57"/>
        <v/>
      </c>
      <c r="QD50" s="66" t="str">
        <f t="shared" si="58"/>
        <v/>
      </c>
      <c r="QE50" s="66" t="str">
        <f t="shared" si="59"/>
        <v/>
      </c>
      <c r="QF50" s="66" t="str">
        <f t="shared" si="60"/>
        <v/>
      </c>
      <c r="QG50" s="66" t="str">
        <f t="shared" si="61"/>
        <v/>
      </c>
      <c r="QH50" s="66" t="str">
        <f t="shared" si="62"/>
        <v/>
      </c>
      <c r="QI50" s="66" t="str">
        <f t="shared" si="63"/>
        <v/>
      </c>
      <c r="QJ50" s="66" t="str">
        <f t="shared" si="64"/>
        <v/>
      </c>
      <c r="QK50" s="66" t="str">
        <f t="shared" si="65"/>
        <v/>
      </c>
      <c r="QL50" s="66" t="str">
        <f t="shared" si="66"/>
        <v/>
      </c>
      <c r="QM50" s="66" t="str">
        <f t="shared" si="67"/>
        <v/>
      </c>
      <c r="QN50" s="66" t="str">
        <f t="shared" si="68"/>
        <v/>
      </c>
      <c r="QO50" s="66" t="str">
        <f t="shared" si="69"/>
        <v/>
      </c>
      <c r="QP50" s="66" t="str">
        <f t="shared" si="70"/>
        <v/>
      </c>
      <c r="QQ50" s="66" t="str">
        <f t="shared" si="71"/>
        <v/>
      </c>
      <c r="QR50" s="66" t="str">
        <f t="shared" si="72"/>
        <v/>
      </c>
      <c r="QS50" s="66" t="str">
        <f t="shared" si="73"/>
        <v/>
      </c>
      <c r="QT50" s="66" t="str">
        <f t="shared" si="74"/>
        <v/>
      </c>
      <c r="QU50" s="66" t="str">
        <f t="shared" si="75"/>
        <v/>
      </c>
      <c r="QV50" s="66" t="str">
        <f t="shared" si="76"/>
        <v/>
      </c>
      <c r="QW50" s="66" t="str">
        <f t="shared" si="77"/>
        <v/>
      </c>
      <c r="QX50" s="66" t="str">
        <f t="shared" si="78"/>
        <v/>
      </c>
      <c r="QY50" s="66" t="str">
        <f t="shared" si="79"/>
        <v/>
      </c>
      <c r="QZ50" s="66" t="str">
        <f t="shared" si="80"/>
        <v/>
      </c>
      <c r="RA50" s="66" t="str">
        <f t="shared" si="81"/>
        <v/>
      </c>
      <c r="RB50" s="66" t="str">
        <f t="shared" si="82"/>
        <v/>
      </c>
      <c r="RC50" s="66" t="str">
        <f t="shared" si="83"/>
        <v/>
      </c>
      <c r="RD50" s="66" t="str">
        <f t="shared" si="84"/>
        <v/>
      </c>
      <c r="RE50" s="66" t="str">
        <f t="shared" si="85"/>
        <v/>
      </c>
      <c r="RF50" s="66" t="str">
        <f t="shared" si="86"/>
        <v/>
      </c>
      <c r="RG50" s="66" t="str">
        <f t="shared" si="87"/>
        <v/>
      </c>
      <c r="RH50" s="66" t="str">
        <f t="shared" si="88"/>
        <v/>
      </c>
      <c r="RI50" s="66" t="str">
        <f t="shared" si="89"/>
        <v/>
      </c>
      <c r="RJ50" s="66" t="str">
        <f t="shared" si="90"/>
        <v/>
      </c>
      <c r="RK50" s="66" t="str">
        <f t="shared" si="91"/>
        <v/>
      </c>
      <c r="RL50" s="66" t="str">
        <f t="shared" si="92"/>
        <v/>
      </c>
      <c r="RM50" s="66" t="str">
        <f t="shared" si="93"/>
        <v/>
      </c>
      <c r="RN50" s="66" t="str">
        <f t="shared" si="94"/>
        <v/>
      </c>
      <c r="RO50" s="66" t="str">
        <f t="shared" si="95"/>
        <v/>
      </c>
      <c r="RP50" s="66" t="str">
        <f t="shared" si="96"/>
        <v/>
      </c>
      <c r="RQ50" s="66" t="str">
        <f t="shared" si="97"/>
        <v/>
      </c>
      <c r="RR50" s="66" t="str">
        <f t="shared" si="98"/>
        <v/>
      </c>
      <c r="RS50" s="66" t="str">
        <f t="shared" si="99"/>
        <v/>
      </c>
      <c r="RT50" s="66" t="str">
        <f t="shared" si="100"/>
        <v/>
      </c>
      <c r="RU50" s="66" t="str">
        <f t="shared" si="101"/>
        <v/>
      </c>
      <c r="RV50" s="66" t="str">
        <f t="shared" si="102"/>
        <v/>
      </c>
      <c r="RW50" s="66" t="str">
        <f t="shared" si="103"/>
        <v/>
      </c>
      <c r="RX50" s="66" t="str">
        <f t="shared" si="104"/>
        <v/>
      </c>
      <c r="RY50" s="66" t="str">
        <f t="shared" si="105"/>
        <v/>
      </c>
      <c r="RZ50" s="66" t="str">
        <f t="shared" si="106"/>
        <v/>
      </c>
      <c r="SA50" s="66" t="str">
        <f t="shared" si="107"/>
        <v/>
      </c>
      <c r="SB50" s="66" t="str">
        <f t="shared" si="108"/>
        <v/>
      </c>
      <c r="SC50" s="66" t="str">
        <f t="shared" si="109"/>
        <v/>
      </c>
      <c r="SD50" s="66" t="str">
        <f t="shared" si="110"/>
        <v/>
      </c>
      <c r="SE50" s="66" t="str">
        <f t="shared" si="111"/>
        <v/>
      </c>
      <c r="SF50" s="66" t="str">
        <f t="shared" si="112"/>
        <v/>
      </c>
      <c r="SG50" s="66" t="str">
        <f t="shared" si="113"/>
        <v/>
      </c>
      <c r="SH50" s="66" t="str">
        <f t="shared" si="114"/>
        <v/>
      </c>
      <c r="SI50" s="66" t="str">
        <f t="shared" si="115"/>
        <v/>
      </c>
      <c r="SJ50" s="66" t="str">
        <f t="shared" si="116"/>
        <v/>
      </c>
      <c r="SK50" s="66" t="str">
        <f t="shared" si="117"/>
        <v/>
      </c>
      <c r="SL50" s="66" t="str">
        <f t="shared" si="118"/>
        <v/>
      </c>
      <c r="SM50" s="66" t="str">
        <f t="shared" si="119"/>
        <v/>
      </c>
      <c r="SN50" s="66" t="str">
        <f t="shared" si="120"/>
        <v/>
      </c>
      <c r="SO50" s="66" t="str">
        <f t="shared" si="121"/>
        <v/>
      </c>
      <c r="SP50" s="66" t="str">
        <f t="shared" si="122"/>
        <v/>
      </c>
      <c r="SQ50" s="66" t="str">
        <f t="shared" si="123"/>
        <v/>
      </c>
      <c r="SR50" s="66" t="str">
        <f t="shared" si="124"/>
        <v/>
      </c>
      <c r="SS50" s="66" t="str">
        <f t="shared" si="125"/>
        <v/>
      </c>
      <c r="ST50" s="66" t="str">
        <f t="shared" si="126"/>
        <v/>
      </c>
      <c r="SU50" s="66" t="str">
        <f t="shared" si="127"/>
        <v/>
      </c>
      <c r="SV50" s="66" t="str">
        <f t="shared" si="128"/>
        <v/>
      </c>
      <c r="SW50" s="66" t="str">
        <f t="shared" si="129"/>
        <v/>
      </c>
      <c r="SX50" s="66" t="str">
        <f t="shared" si="130"/>
        <v/>
      </c>
      <c r="SY50" s="66" t="str">
        <f t="shared" si="131"/>
        <v/>
      </c>
      <c r="SZ50" s="66" t="str">
        <f t="shared" si="132"/>
        <v/>
      </c>
      <c r="TA50" s="66" t="str">
        <f t="shared" si="133"/>
        <v/>
      </c>
      <c r="TB50" s="66" t="str">
        <f t="shared" si="134"/>
        <v/>
      </c>
      <c r="TC50" s="66" t="str">
        <f t="shared" si="135"/>
        <v/>
      </c>
      <c r="TD50" s="66" t="str">
        <f t="shared" si="136"/>
        <v/>
      </c>
      <c r="TE50" s="66" t="str">
        <f t="shared" si="137"/>
        <v/>
      </c>
      <c r="TF50" s="66" t="str">
        <f t="shared" si="138"/>
        <v/>
      </c>
      <c r="TG50" s="66" t="str">
        <f t="shared" si="139"/>
        <v/>
      </c>
      <c r="TH50" s="66" t="str">
        <f t="shared" si="140"/>
        <v/>
      </c>
      <c r="TI50" s="66" t="str">
        <f t="shared" si="141"/>
        <v/>
      </c>
      <c r="TJ50" s="66" t="str">
        <f t="shared" si="142"/>
        <v/>
      </c>
      <c r="TK50" s="66" t="str">
        <f t="shared" si="143"/>
        <v/>
      </c>
      <c r="TL50" s="66" t="str">
        <f t="shared" si="144"/>
        <v/>
      </c>
      <c r="TM50" s="66" t="str">
        <f t="shared" si="145"/>
        <v/>
      </c>
      <c r="TN50" s="66" t="str">
        <f t="shared" si="146"/>
        <v/>
      </c>
      <c r="TO50" s="66" t="str">
        <f t="shared" si="147"/>
        <v/>
      </c>
      <c r="TP50" s="66" t="str">
        <f t="shared" si="148"/>
        <v/>
      </c>
      <c r="TQ50" s="66" t="str">
        <f t="shared" si="149"/>
        <v/>
      </c>
      <c r="TR50" s="66" t="str">
        <f t="shared" si="150"/>
        <v/>
      </c>
      <c r="TS50" s="66" t="str">
        <f t="shared" si="151"/>
        <v/>
      </c>
      <c r="TT50" s="66" t="str">
        <f t="shared" si="152"/>
        <v/>
      </c>
      <c r="TU50" s="66" t="str">
        <f t="shared" si="153"/>
        <v/>
      </c>
      <c r="TV50" s="66" t="str">
        <f t="shared" si="154"/>
        <v/>
      </c>
      <c r="TW50" s="66" t="str">
        <f t="shared" si="155"/>
        <v/>
      </c>
      <c r="TX50" s="66" t="str">
        <f t="shared" si="156"/>
        <v/>
      </c>
      <c r="TY50" s="66" t="str">
        <f t="shared" si="157"/>
        <v/>
      </c>
      <c r="TZ50" s="66" t="str">
        <f t="shared" si="158"/>
        <v/>
      </c>
      <c r="UA50" s="66" t="str">
        <f t="shared" si="159"/>
        <v/>
      </c>
      <c r="UB50" s="66" t="str">
        <f t="shared" si="160"/>
        <v/>
      </c>
      <c r="UC50" s="66" t="str">
        <f t="shared" si="161"/>
        <v/>
      </c>
      <c r="UD50" s="66" t="str">
        <f t="shared" si="162"/>
        <v/>
      </c>
      <c r="UE50" s="66" t="str">
        <f t="shared" si="163"/>
        <v/>
      </c>
      <c r="UF50" s="66" t="str">
        <f t="shared" si="164"/>
        <v/>
      </c>
      <c r="UG50" s="66" t="str">
        <f t="shared" si="165"/>
        <v/>
      </c>
      <c r="UH50" s="66" t="str">
        <f t="shared" si="166"/>
        <v/>
      </c>
      <c r="UI50" s="66" t="str">
        <f t="shared" si="167"/>
        <v/>
      </c>
      <c r="UJ50" s="66" t="str">
        <f t="shared" si="168"/>
        <v/>
      </c>
      <c r="UK50" s="66" t="str">
        <f t="shared" si="169"/>
        <v/>
      </c>
      <c r="UL50" s="66" t="str">
        <f t="shared" si="170"/>
        <v/>
      </c>
      <c r="UM50" s="66" t="str">
        <f t="shared" si="171"/>
        <v/>
      </c>
      <c r="UN50" s="66" t="str">
        <f t="shared" si="172"/>
        <v/>
      </c>
      <c r="UO50" s="66" t="str">
        <f t="shared" si="173"/>
        <v/>
      </c>
      <c r="UP50" s="66" t="str">
        <f t="shared" si="174"/>
        <v/>
      </c>
      <c r="UQ50" s="66" t="str">
        <f t="shared" si="175"/>
        <v/>
      </c>
      <c r="UR50" s="66" t="str">
        <f t="shared" si="176"/>
        <v/>
      </c>
      <c r="US50" s="66" t="str">
        <f t="shared" si="177"/>
        <v/>
      </c>
      <c r="UT50" s="66" t="str">
        <f t="shared" si="178"/>
        <v/>
      </c>
      <c r="UU50" s="66" t="str">
        <f t="shared" si="179"/>
        <v/>
      </c>
      <c r="UV50" s="66" t="str">
        <f t="shared" si="180"/>
        <v/>
      </c>
      <c r="UW50" s="66" t="str">
        <f t="shared" si="181"/>
        <v/>
      </c>
      <c r="UX50" s="66" t="str">
        <f t="shared" si="182"/>
        <v/>
      </c>
      <c r="UY50" s="66" t="str">
        <f t="shared" si="183"/>
        <v/>
      </c>
      <c r="UZ50" s="66" t="str">
        <f t="shared" si="184"/>
        <v/>
      </c>
      <c r="VA50" s="66" t="str">
        <f t="shared" si="185"/>
        <v/>
      </c>
      <c r="VB50" s="66" t="str">
        <f t="shared" si="186"/>
        <v/>
      </c>
      <c r="VC50" s="66" t="str">
        <f t="shared" si="187"/>
        <v/>
      </c>
      <c r="VD50" s="66" t="str">
        <f t="shared" si="188"/>
        <v/>
      </c>
      <c r="VE50" s="66" t="str">
        <f t="shared" si="189"/>
        <v/>
      </c>
      <c r="VF50" s="66" t="str">
        <f t="shared" si="190"/>
        <v/>
      </c>
      <c r="VG50" s="66" t="str">
        <f t="shared" si="191"/>
        <v/>
      </c>
      <c r="VH50" s="66" t="str">
        <f t="shared" si="192"/>
        <v/>
      </c>
      <c r="VI50" s="66" t="str">
        <f t="shared" si="193"/>
        <v/>
      </c>
      <c r="VJ50" s="66" t="str">
        <f t="shared" si="194"/>
        <v/>
      </c>
      <c r="VK50" s="66" t="str">
        <f t="shared" si="195"/>
        <v/>
      </c>
      <c r="VL50" s="66" t="str">
        <f t="shared" si="196"/>
        <v/>
      </c>
      <c r="VM50" s="66" t="str">
        <f t="shared" si="197"/>
        <v/>
      </c>
      <c r="VN50" s="66" t="str">
        <f t="shared" si="198"/>
        <v/>
      </c>
      <c r="VO50" s="66" t="str">
        <f t="shared" si="199"/>
        <v/>
      </c>
      <c r="VP50" s="66" t="str">
        <f t="shared" si="200"/>
        <v/>
      </c>
      <c r="VQ50" s="66" t="str">
        <f t="shared" si="201"/>
        <v/>
      </c>
      <c r="VR50" s="66" t="str">
        <f t="shared" si="202"/>
        <v/>
      </c>
      <c r="VS50" s="66" t="str">
        <f t="shared" si="203"/>
        <v/>
      </c>
      <c r="VT50" s="66" t="str">
        <f t="shared" si="204"/>
        <v/>
      </c>
      <c r="VU50" s="66" t="str">
        <f t="shared" si="205"/>
        <v/>
      </c>
      <c r="VV50" s="66" t="str">
        <f t="shared" si="206"/>
        <v/>
      </c>
      <c r="VW50" s="66" t="str">
        <f t="shared" si="207"/>
        <v/>
      </c>
      <c r="VX50" s="66" t="str">
        <f t="shared" si="208"/>
        <v/>
      </c>
      <c r="VY50" s="66" t="str">
        <f t="shared" si="209"/>
        <v/>
      </c>
      <c r="VZ50" s="66" t="str">
        <f t="shared" si="210"/>
        <v/>
      </c>
      <c r="WA50" s="66" t="str">
        <f t="shared" si="211"/>
        <v/>
      </c>
      <c r="WB50" s="66" t="str">
        <f t="shared" si="212"/>
        <v/>
      </c>
      <c r="WC50" s="66" t="str">
        <f t="shared" si="213"/>
        <v/>
      </c>
      <c r="WD50" s="66" t="str">
        <f t="shared" si="214"/>
        <v/>
      </c>
      <c r="WE50" s="66" t="str">
        <f t="shared" si="215"/>
        <v/>
      </c>
      <c r="WF50" s="66" t="str">
        <f t="shared" si="216"/>
        <v/>
      </c>
      <c r="WG50" s="66" t="str">
        <f t="shared" si="217"/>
        <v/>
      </c>
      <c r="WH50" s="66" t="str">
        <f t="shared" si="218"/>
        <v/>
      </c>
      <c r="WI50" s="66" t="str">
        <f t="shared" si="219"/>
        <v/>
      </c>
      <c r="WJ50" s="66" t="str">
        <f t="shared" si="220"/>
        <v/>
      </c>
      <c r="WK50" s="66" t="str">
        <f t="shared" si="221"/>
        <v/>
      </c>
      <c r="WL50" s="66" t="str">
        <f t="shared" si="222"/>
        <v/>
      </c>
      <c r="WM50" s="66" t="str">
        <f t="shared" si="223"/>
        <v/>
      </c>
      <c r="WN50" s="66" t="str">
        <f t="shared" si="224"/>
        <v/>
      </c>
      <c r="WO50" s="66" t="str">
        <f t="shared" si="225"/>
        <v/>
      </c>
      <c r="WP50" s="66" t="str">
        <f t="shared" si="226"/>
        <v/>
      </c>
      <c r="WQ50" s="66" t="str">
        <f t="shared" si="227"/>
        <v/>
      </c>
      <c r="WR50" s="66" t="str">
        <f t="shared" si="228"/>
        <v/>
      </c>
      <c r="WS50" s="66" t="str">
        <f t="shared" si="229"/>
        <v/>
      </c>
      <c r="WT50" s="66" t="str">
        <f t="shared" si="230"/>
        <v/>
      </c>
      <c r="WU50" s="66" t="str">
        <f t="shared" si="231"/>
        <v/>
      </c>
      <c r="WV50" s="66" t="str">
        <f t="shared" si="232"/>
        <v/>
      </c>
      <c r="WW50" s="66" t="str">
        <f t="shared" si="233"/>
        <v/>
      </c>
      <c r="WX50" s="66" t="str">
        <f t="shared" si="234"/>
        <v/>
      </c>
      <c r="WY50" s="66" t="str">
        <f t="shared" si="235"/>
        <v/>
      </c>
      <c r="WZ50" s="66" t="str">
        <f t="shared" si="236"/>
        <v/>
      </c>
      <c r="XA50" s="66" t="str">
        <f t="shared" si="237"/>
        <v/>
      </c>
      <c r="XB50" s="66" t="str">
        <f t="shared" si="238"/>
        <v/>
      </c>
      <c r="XC50" s="66" t="str">
        <f t="shared" si="239"/>
        <v/>
      </c>
      <c r="XD50" s="66" t="str">
        <f t="shared" si="240"/>
        <v/>
      </c>
      <c r="XE50" s="66" t="str">
        <f t="shared" si="241"/>
        <v/>
      </c>
      <c r="XF50" s="66" t="str">
        <f t="shared" si="242"/>
        <v/>
      </c>
      <c r="XG50" s="66" t="str">
        <f t="shared" si="243"/>
        <v/>
      </c>
      <c r="XH50" s="66" t="str">
        <f t="shared" si="244"/>
        <v/>
      </c>
      <c r="XI50" s="66" t="str">
        <f t="shared" si="245"/>
        <v/>
      </c>
      <c r="XJ50" s="66" t="str">
        <f t="shared" si="246"/>
        <v/>
      </c>
      <c r="XK50" s="66" t="str">
        <f t="shared" si="247"/>
        <v/>
      </c>
      <c r="XL50" s="66" t="str">
        <f t="shared" si="248"/>
        <v/>
      </c>
      <c r="XM50" s="66" t="str">
        <f t="shared" si="249"/>
        <v/>
      </c>
      <c r="XN50" s="66" t="str">
        <f t="shared" si="250"/>
        <v/>
      </c>
      <c r="XO50" s="66" t="str">
        <f t="shared" si="251"/>
        <v/>
      </c>
      <c r="XP50" s="66" t="str">
        <f t="shared" si="252"/>
        <v/>
      </c>
      <c r="XQ50" s="66" t="str">
        <f t="shared" si="253"/>
        <v/>
      </c>
      <c r="XR50" s="66" t="str">
        <f t="shared" si="254"/>
        <v/>
      </c>
      <c r="XS50" s="66" t="str">
        <f t="shared" si="255"/>
        <v/>
      </c>
      <c r="XT50" s="66" t="str">
        <f t="shared" si="256"/>
        <v/>
      </c>
      <c r="XU50" s="66" t="str">
        <f t="shared" si="257"/>
        <v/>
      </c>
      <c r="XV50" s="66" t="str">
        <f t="shared" si="258"/>
        <v/>
      </c>
      <c r="XW50" s="66" t="str">
        <f t="shared" si="259"/>
        <v/>
      </c>
      <c r="XX50" s="66" t="str">
        <f t="shared" si="260"/>
        <v/>
      </c>
      <c r="XY50" s="66" t="str">
        <f t="shared" si="261"/>
        <v/>
      </c>
      <c r="XZ50" s="66" t="str">
        <f t="shared" si="262"/>
        <v/>
      </c>
      <c r="YA50" s="66" t="str">
        <f t="shared" si="263"/>
        <v/>
      </c>
      <c r="YB50" s="66" t="str">
        <f t="shared" si="264"/>
        <v/>
      </c>
      <c r="YC50" s="66" t="str">
        <f t="shared" si="265"/>
        <v/>
      </c>
      <c r="YD50" s="66" t="str">
        <f t="shared" si="266"/>
        <v/>
      </c>
      <c r="YE50" s="66" t="str">
        <f t="shared" si="267"/>
        <v/>
      </c>
      <c r="YF50" s="66" t="str">
        <f t="shared" si="268"/>
        <v/>
      </c>
      <c r="YG50" s="66" t="str">
        <f t="shared" si="269"/>
        <v/>
      </c>
      <c r="YH50" s="66" t="str">
        <f t="shared" si="270"/>
        <v/>
      </c>
      <c r="YI50" s="66" t="str">
        <f t="shared" si="271"/>
        <v/>
      </c>
      <c r="YJ50" s="66" t="str">
        <f t="shared" si="272"/>
        <v/>
      </c>
      <c r="YK50" s="66" t="str">
        <f t="shared" si="273"/>
        <v/>
      </c>
      <c r="YL50" s="66" t="str">
        <f t="shared" si="274"/>
        <v/>
      </c>
      <c r="YM50" s="66" t="str">
        <f t="shared" si="275"/>
        <v/>
      </c>
      <c r="YN50" s="66" t="str">
        <f t="shared" si="276"/>
        <v/>
      </c>
      <c r="YO50" s="66" t="str">
        <f t="shared" si="277"/>
        <v/>
      </c>
      <c r="YP50" s="66" t="str">
        <f t="shared" si="278"/>
        <v/>
      </c>
      <c r="YQ50" s="66" t="str">
        <f t="shared" si="279"/>
        <v/>
      </c>
      <c r="YR50" s="66" t="str">
        <f t="shared" si="280"/>
        <v/>
      </c>
      <c r="YS50" s="66" t="str">
        <f t="shared" si="281"/>
        <v/>
      </c>
      <c r="YT50" s="66" t="str">
        <f t="shared" si="282"/>
        <v/>
      </c>
      <c r="YU50" s="66" t="str">
        <f t="shared" si="283"/>
        <v/>
      </c>
      <c r="YV50" s="66" t="str">
        <f t="shared" si="284"/>
        <v/>
      </c>
      <c r="YW50" s="66" t="str">
        <f t="shared" si="285"/>
        <v/>
      </c>
      <c r="YX50" s="66" t="str">
        <f t="shared" si="286"/>
        <v/>
      </c>
      <c r="YY50" s="66" t="str">
        <f t="shared" si="287"/>
        <v/>
      </c>
      <c r="YZ50" s="66" t="str">
        <f t="shared" si="288"/>
        <v/>
      </c>
      <c r="ZA50" s="66" t="str">
        <f t="shared" si="289"/>
        <v/>
      </c>
      <c r="ZB50" s="66" t="str">
        <f t="shared" si="290"/>
        <v/>
      </c>
      <c r="ZC50" s="66" t="str">
        <f t="shared" si="291"/>
        <v/>
      </c>
      <c r="ZD50" s="66" t="str">
        <f t="shared" si="292"/>
        <v/>
      </c>
      <c r="ZE50" s="66" t="str">
        <f t="shared" si="293"/>
        <v/>
      </c>
      <c r="ZF50" s="66" t="str">
        <f t="shared" si="294"/>
        <v/>
      </c>
      <c r="ZG50" s="66" t="str">
        <f t="shared" si="295"/>
        <v/>
      </c>
      <c r="ZH50" s="66" t="str">
        <f t="shared" si="296"/>
        <v/>
      </c>
      <c r="ZI50" s="66" t="str">
        <f t="shared" si="297"/>
        <v/>
      </c>
      <c r="ZJ50" s="66" t="str">
        <f t="shared" si="298"/>
        <v/>
      </c>
      <c r="ZK50" s="66" t="str">
        <f t="shared" si="299"/>
        <v/>
      </c>
      <c r="ZL50" s="66" t="str">
        <f t="shared" si="300"/>
        <v/>
      </c>
      <c r="ZM50" s="66" t="str">
        <f t="shared" si="301"/>
        <v/>
      </c>
      <c r="ZN50" s="66" t="str">
        <f t="shared" si="302"/>
        <v/>
      </c>
      <c r="ZO50" s="66" t="str">
        <f t="shared" si="303"/>
        <v/>
      </c>
      <c r="ZP50" s="66" t="str">
        <f t="shared" si="304"/>
        <v/>
      </c>
      <c r="ZQ50" s="66" t="str">
        <f t="shared" si="305"/>
        <v/>
      </c>
      <c r="ZR50" s="66" t="str">
        <f t="shared" si="306"/>
        <v/>
      </c>
      <c r="ZS50" s="66" t="str">
        <f t="shared" si="307"/>
        <v/>
      </c>
      <c r="ZT50" s="66" t="str">
        <f t="shared" si="308"/>
        <v/>
      </c>
      <c r="ZU50" s="66" t="str">
        <f t="shared" si="309"/>
        <v/>
      </c>
      <c r="ZV50" s="66" t="str">
        <f t="shared" si="310"/>
        <v/>
      </c>
      <c r="ZW50" s="66" t="str">
        <f t="shared" si="311"/>
        <v/>
      </c>
      <c r="ZX50" s="66" t="str">
        <f t="shared" si="312"/>
        <v/>
      </c>
      <c r="ZY50" s="66" t="str">
        <f t="shared" si="313"/>
        <v/>
      </c>
      <c r="ZZ50" s="66" t="str">
        <f t="shared" si="314"/>
        <v/>
      </c>
      <c r="AAA50" s="66" t="str">
        <f t="shared" si="315"/>
        <v/>
      </c>
      <c r="AAB50" s="66" t="str">
        <f t="shared" si="316"/>
        <v/>
      </c>
      <c r="AAC50" s="66" t="str">
        <f t="shared" si="317"/>
        <v/>
      </c>
      <c r="AAD50" s="66" t="str">
        <f t="shared" si="318"/>
        <v/>
      </c>
      <c r="AAE50" s="66" t="str">
        <f t="shared" si="319"/>
        <v/>
      </c>
      <c r="AAF50" s="66" t="str">
        <f t="shared" si="320"/>
        <v/>
      </c>
      <c r="AAG50" s="66" t="str">
        <f t="shared" si="321"/>
        <v/>
      </c>
      <c r="AAH50" s="66" t="str">
        <f t="shared" si="322"/>
        <v/>
      </c>
      <c r="AAI50" s="66" t="str">
        <f t="shared" si="323"/>
        <v/>
      </c>
      <c r="AAJ50" s="66" t="str">
        <f t="shared" si="324"/>
        <v/>
      </c>
      <c r="AAK50" s="66" t="str">
        <f t="shared" si="325"/>
        <v/>
      </c>
      <c r="AAL50" s="66" t="str">
        <f t="shared" si="326"/>
        <v/>
      </c>
      <c r="AAM50" s="66" t="str">
        <f t="shared" si="327"/>
        <v/>
      </c>
      <c r="AAN50" s="66" t="str">
        <f t="shared" si="328"/>
        <v/>
      </c>
      <c r="AAO50" s="66" t="str">
        <f t="shared" si="329"/>
        <v/>
      </c>
      <c r="AAP50" s="66" t="str">
        <f t="shared" si="330"/>
        <v/>
      </c>
      <c r="AAQ50" s="66" t="str">
        <f t="shared" si="331"/>
        <v/>
      </c>
      <c r="AAR50" s="66" t="str">
        <f t="shared" si="332"/>
        <v/>
      </c>
      <c r="AAS50" s="66" t="str">
        <f t="shared" si="333"/>
        <v/>
      </c>
      <c r="AAT50" s="66" t="str">
        <f t="shared" si="334"/>
        <v/>
      </c>
      <c r="AAU50" s="66" t="str">
        <f t="shared" si="335"/>
        <v/>
      </c>
      <c r="AAV50" s="66" t="str">
        <f t="shared" si="336"/>
        <v/>
      </c>
      <c r="AAW50" s="66" t="str">
        <f t="shared" si="337"/>
        <v/>
      </c>
      <c r="AAX50" s="66" t="str">
        <f t="shared" si="338"/>
        <v/>
      </c>
      <c r="AAY50" s="66" t="str">
        <f t="shared" si="339"/>
        <v/>
      </c>
      <c r="AAZ50" s="66" t="str">
        <f t="shared" si="340"/>
        <v/>
      </c>
      <c r="ABA50" s="66" t="str">
        <f t="shared" si="341"/>
        <v/>
      </c>
      <c r="ABB50" s="66" t="str">
        <f t="shared" si="342"/>
        <v/>
      </c>
      <c r="ABC50" s="66" t="str">
        <f t="shared" si="343"/>
        <v/>
      </c>
      <c r="ABD50" s="66" t="str">
        <f t="shared" si="344"/>
        <v/>
      </c>
      <c r="ABE50" s="66" t="str">
        <f t="shared" si="345"/>
        <v/>
      </c>
      <c r="ABF50" s="66" t="str">
        <f t="shared" si="346"/>
        <v/>
      </c>
      <c r="ABG50" s="66" t="str">
        <f t="shared" si="347"/>
        <v/>
      </c>
      <c r="ABH50" s="66" t="str">
        <f t="shared" si="348"/>
        <v/>
      </c>
      <c r="ABI50" s="66" t="str">
        <f t="shared" si="349"/>
        <v/>
      </c>
      <c r="ABJ50" s="66" t="str">
        <f t="shared" si="350"/>
        <v/>
      </c>
      <c r="ABK50" s="66" t="str">
        <f t="shared" si="351"/>
        <v/>
      </c>
      <c r="ABL50" s="66" t="str">
        <f t="shared" si="352"/>
        <v/>
      </c>
      <c r="ABM50" s="66" t="str">
        <f t="shared" si="353"/>
        <v/>
      </c>
      <c r="ABN50" s="66" t="str">
        <f t="shared" si="354"/>
        <v/>
      </c>
      <c r="ABO50" s="66" t="str">
        <f t="shared" si="355"/>
        <v/>
      </c>
      <c r="ABP50" s="66" t="str">
        <f t="shared" si="356"/>
        <v/>
      </c>
      <c r="ABQ50" s="66" t="str">
        <f t="shared" si="357"/>
        <v/>
      </c>
      <c r="ABR50" s="66" t="str">
        <f t="shared" si="358"/>
        <v/>
      </c>
      <c r="ABS50" s="66" t="str">
        <f t="shared" si="359"/>
        <v/>
      </c>
      <c r="ABT50" s="66" t="str">
        <f t="shared" si="360"/>
        <v/>
      </c>
      <c r="ABU50" s="66" t="str">
        <f t="shared" si="361"/>
        <v/>
      </c>
      <c r="ABV50" s="66" t="str">
        <f t="shared" si="362"/>
        <v/>
      </c>
      <c r="ABW50" s="66" t="str">
        <f t="shared" si="363"/>
        <v/>
      </c>
      <c r="ABX50" s="66" t="str">
        <f t="shared" si="364"/>
        <v/>
      </c>
      <c r="ABY50" s="66" t="str">
        <f t="shared" si="365"/>
        <v/>
      </c>
      <c r="ABZ50" s="66" t="str">
        <f t="shared" si="366"/>
        <v/>
      </c>
      <c r="ACA50" s="66" t="str">
        <f t="shared" si="367"/>
        <v/>
      </c>
      <c r="ACB50" s="66" t="str">
        <f t="shared" si="368"/>
        <v/>
      </c>
      <c r="ACC50" s="66" t="str">
        <f t="shared" si="369"/>
        <v/>
      </c>
      <c r="ACD50" s="66" t="str">
        <f t="shared" si="370"/>
        <v/>
      </c>
      <c r="ACE50" s="66" t="str">
        <f t="shared" si="371"/>
        <v/>
      </c>
      <c r="ACF50" s="66" t="str">
        <f t="shared" si="372"/>
        <v/>
      </c>
      <c r="ACG50" s="66" t="str">
        <f t="shared" si="373"/>
        <v/>
      </c>
      <c r="ACH50" s="66" t="str">
        <f t="shared" si="374"/>
        <v/>
      </c>
      <c r="ACI50" s="66" t="str">
        <f t="shared" si="375"/>
        <v/>
      </c>
      <c r="ACJ50" s="66" t="str">
        <f t="shared" si="376"/>
        <v/>
      </c>
      <c r="ACK50" s="66" t="str">
        <f t="shared" si="377"/>
        <v/>
      </c>
      <c r="ACL50" s="66" t="str">
        <f t="shared" si="378"/>
        <v/>
      </c>
      <c r="ACM50" s="66" t="str">
        <f t="shared" ref="ACM50:ACN50" si="430">IF(AND(ACS$3="Unit", ACL50=""), "", IF(AND(ACS$3="Unit", ACL50="-"),"", IF(ACS$3="Unit", "kg/GJ delivered", IF(AND(NY50&lt;&gt;"", NY50&lt;&gt;"-", NX50="-"),"", IF($H50="","", IF(NX50="nd", "",IF(NX50="&lt;n.a.&gt;", "", IF(NY50="#/MJ", "", IF(NY50="kg/GJ delivered",NX50,IF(NY50="g/MJ delivered",NX50,IF(NY50="kg/MJ delivered",NX50*1000,IF(NY50="mg/MJ delivered",NX50/1000,IF(NY50="g/kg",((NX50)*(1/$I50)*(1/$H50)),IF(NY50="mg/kg",((NX50/1000)*(1/$I50)*(1/$H50)),IF(NY50="mg/MJ delivered",NX50/1000,IF(NY50="-","","Error"))))))))))))))))</f>
        <v/>
      </c>
      <c r="ACN50" s="66" t="str">
        <f t="shared" si="430"/>
        <v/>
      </c>
      <c r="ACO50" s="66" t="str">
        <f t="shared" si="380"/>
        <v/>
      </c>
      <c r="ACP50" s="66" t="str">
        <f t="shared" si="381"/>
        <v/>
      </c>
      <c r="ACQ50" s="66" t="str">
        <f t="shared" si="382"/>
        <v/>
      </c>
      <c r="ACR50" s="66" t="str">
        <f t="shared" si="383"/>
        <v/>
      </c>
      <c r="ACS50" s="66" t="str">
        <f t="shared" si="384"/>
        <v/>
      </c>
      <c r="ACT50" s="66" t="str">
        <f t="shared" si="385"/>
        <v/>
      </c>
    </row>
    <row r="51" spans="2:774" ht="15.75" customHeight="1" x14ac:dyDescent="0.25">
      <c r="B51" s="66">
        <v>148</v>
      </c>
      <c r="C51" s="66" t="s">
        <v>499</v>
      </c>
      <c r="D51" s="66" t="s">
        <v>1612</v>
      </c>
      <c r="E51" s="156" t="s">
        <v>482</v>
      </c>
      <c r="F51" s="66" t="s">
        <v>139</v>
      </c>
      <c r="G51" s="66" t="s">
        <v>490</v>
      </c>
      <c r="H51" s="126">
        <v>0.29199999999999998</v>
      </c>
      <c r="I51" s="130">
        <f>'Heating Values'!$D$33</f>
        <v>25.715</v>
      </c>
      <c r="J51" s="66" t="str">
        <f t="shared" si="0"/>
        <v>Charcoal, Traditional, GLO</v>
      </c>
      <c r="K51" s="66" t="s">
        <v>1254</v>
      </c>
      <c r="L51" s="66" t="s">
        <v>1254</v>
      </c>
      <c r="M51" s="66" t="s">
        <v>1254</v>
      </c>
      <c r="N51" s="66" t="s">
        <v>1254</v>
      </c>
      <c r="O51" s="66" t="s">
        <v>483</v>
      </c>
      <c r="P51" s="66" t="str">
        <f t="shared" si="428"/>
        <v>GLO</v>
      </c>
      <c r="Q51" s="66" t="s">
        <v>306</v>
      </c>
      <c r="R51" s="162">
        <v>38.781509976856199</v>
      </c>
      <c r="S51" s="158" t="s">
        <v>66</v>
      </c>
      <c r="T51" s="158" t="s">
        <v>128</v>
      </c>
      <c r="U51" s="158" t="s">
        <v>128</v>
      </c>
      <c r="V51" s="164">
        <v>105.39813598548822</v>
      </c>
      <c r="W51" s="158" t="s">
        <v>1759</v>
      </c>
      <c r="X51" s="164">
        <v>283.66798023394011</v>
      </c>
      <c r="Y51" s="158" t="s">
        <v>66</v>
      </c>
      <c r="Z51" s="158" t="s">
        <v>128</v>
      </c>
      <c r="AA51" s="158" t="s">
        <v>128</v>
      </c>
      <c r="AB51" s="158" t="s">
        <v>128</v>
      </c>
      <c r="AC51" s="158" t="s">
        <v>128</v>
      </c>
      <c r="AD51" s="158" t="s">
        <v>128</v>
      </c>
      <c r="AE51" s="158" t="s">
        <v>128</v>
      </c>
      <c r="AF51" s="158" t="s">
        <v>128</v>
      </c>
      <c r="AG51" s="158" t="s">
        <v>128</v>
      </c>
      <c r="AH51" s="158" t="s">
        <v>128</v>
      </c>
      <c r="AI51" s="158" t="s">
        <v>128</v>
      </c>
      <c r="AJ51" s="158" t="s">
        <v>128</v>
      </c>
      <c r="AK51" s="158" t="s">
        <v>128</v>
      </c>
      <c r="AL51" s="158" t="s">
        <v>128</v>
      </c>
      <c r="AM51" s="158" t="s">
        <v>128</v>
      </c>
      <c r="AN51" s="158" t="s">
        <v>128</v>
      </c>
      <c r="AO51" s="158" t="s">
        <v>128</v>
      </c>
      <c r="AP51" s="158" t="s">
        <v>128</v>
      </c>
      <c r="AQ51" s="158" t="s">
        <v>128</v>
      </c>
      <c r="AR51" s="158" t="s">
        <v>128</v>
      </c>
      <c r="AS51" s="158" t="s">
        <v>128</v>
      </c>
      <c r="AT51" s="158" t="s">
        <v>128</v>
      </c>
      <c r="AU51" s="158" t="s">
        <v>128</v>
      </c>
      <c r="AV51" s="158" t="s">
        <v>128</v>
      </c>
      <c r="AW51" s="158" t="s">
        <v>128</v>
      </c>
      <c r="AX51" s="158" t="s">
        <v>128</v>
      </c>
      <c r="AY51" s="158" t="s">
        <v>128</v>
      </c>
      <c r="AZ51" s="158" t="s">
        <v>128</v>
      </c>
      <c r="BA51" s="158" t="s">
        <v>128</v>
      </c>
      <c r="BB51" s="158" t="s">
        <v>128</v>
      </c>
      <c r="BC51" s="158" t="s">
        <v>128</v>
      </c>
      <c r="BD51" s="158" t="s">
        <v>128</v>
      </c>
      <c r="BE51" s="158" t="s">
        <v>128</v>
      </c>
      <c r="BF51" s="158" t="s">
        <v>128</v>
      </c>
      <c r="BG51" s="158" t="s">
        <v>128</v>
      </c>
      <c r="BH51" s="158" t="s">
        <v>128</v>
      </c>
      <c r="BI51" s="158" t="s">
        <v>128</v>
      </c>
      <c r="BJ51" s="158" t="s">
        <v>128</v>
      </c>
      <c r="BK51" s="158" t="s">
        <v>128</v>
      </c>
      <c r="BL51" s="158" t="s">
        <v>128</v>
      </c>
      <c r="BM51" s="158" t="s">
        <v>128</v>
      </c>
      <c r="BN51" s="158" t="s">
        <v>128</v>
      </c>
      <c r="BO51" s="158" t="s">
        <v>128</v>
      </c>
      <c r="BP51" s="158" t="s">
        <v>128</v>
      </c>
      <c r="BQ51" s="158" t="s">
        <v>128</v>
      </c>
      <c r="BR51" s="158" t="s">
        <v>128</v>
      </c>
      <c r="BS51" s="158" t="s">
        <v>128</v>
      </c>
      <c r="BT51" s="158" t="s">
        <v>128</v>
      </c>
      <c r="BU51" s="158" t="s">
        <v>128</v>
      </c>
      <c r="BV51" s="158" t="s">
        <v>128</v>
      </c>
      <c r="BW51" s="158" t="s">
        <v>128</v>
      </c>
      <c r="BX51" s="158" t="s">
        <v>128</v>
      </c>
      <c r="BY51" s="158" t="s">
        <v>128</v>
      </c>
      <c r="BZ51" s="158" t="s">
        <v>128</v>
      </c>
      <c r="CA51" s="158" t="s">
        <v>128</v>
      </c>
      <c r="CB51" s="158" t="s">
        <v>128</v>
      </c>
      <c r="CC51" s="158" t="s">
        <v>128</v>
      </c>
      <c r="CD51" s="158" t="s">
        <v>128</v>
      </c>
      <c r="CE51" s="158" t="s">
        <v>128</v>
      </c>
      <c r="CF51" s="158" t="s">
        <v>128</v>
      </c>
      <c r="CG51" s="158" t="s">
        <v>128</v>
      </c>
      <c r="CH51" s="158" t="s">
        <v>128</v>
      </c>
      <c r="CI51" s="158" t="s">
        <v>128</v>
      </c>
      <c r="CJ51" s="158" t="s">
        <v>128</v>
      </c>
      <c r="CK51" s="158" t="s">
        <v>128</v>
      </c>
      <c r="CL51" s="158" t="s">
        <v>128</v>
      </c>
      <c r="CM51" s="158" t="s">
        <v>128</v>
      </c>
      <c r="CN51" s="158" t="s">
        <v>128</v>
      </c>
      <c r="CO51" s="158" t="s">
        <v>128</v>
      </c>
      <c r="CP51" s="158" t="s">
        <v>128</v>
      </c>
      <c r="CQ51" s="158" t="s">
        <v>128</v>
      </c>
      <c r="CR51" s="158" t="s">
        <v>128</v>
      </c>
      <c r="CS51" s="158" t="s">
        <v>128</v>
      </c>
      <c r="CT51" s="158" t="s">
        <v>128</v>
      </c>
      <c r="CU51" s="158" t="s">
        <v>128</v>
      </c>
      <c r="CV51" s="158" t="s">
        <v>128</v>
      </c>
      <c r="CW51" s="158" t="s">
        <v>128</v>
      </c>
      <c r="CX51" s="158" t="s">
        <v>128</v>
      </c>
      <c r="CY51" s="158" t="s">
        <v>128</v>
      </c>
      <c r="CZ51" s="158" t="s">
        <v>128</v>
      </c>
      <c r="DA51" s="158" t="s">
        <v>128</v>
      </c>
      <c r="DB51" s="158" t="s">
        <v>128</v>
      </c>
      <c r="DC51" s="158" t="s">
        <v>128</v>
      </c>
      <c r="DD51" s="158" t="s">
        <v>128</v>
      </c>
      <c r="DE51" s="158" t="s">
        <v>128</v>
      </c>
      <c r="DF51" s="158" t="s">
        <v>128</v>
      </c>
      <c r="DG51" s="158" t="s">
        <v>128</v>
      </c>
      <c r="DH51" s="158" t="s">
        <v>128</v>
      </c>
      <c r="DI51" s="158" t="s">
        <v>128</v>
      </c>
      <c r="DJ51" s="158" t="s">
        <v>128</v>
      </c>
      <c r="DK51" s="158" t="s">
        <v>128</v>
      </c>
      <c r="DL51" s="158" t="s">
        <v>128</v>
      </c>
      <c r="DM51" s="158" t="s">
        <v>128</v>
      </c>
      <c r="DN51" s="158" t="s">
        <v>128</v>
      </c>
      <c r="DO51" s="158" t="s">
        <v>128</v>
      </c>
      <c r="DP51" s="158" t="s">
        <v>128</v>
      </c>
      <c r="DQ51" s="158" t="s">
        <v>128</v>
      </c>
      <c r="DR51" s="158" t="s">
        <v>128</v>
      </c>
      <c r="DS51" s="158" t="s">
        <v>128</v>
      </c>
      <c r="DT51" s="158" t="s">
        <v>128</v>
      </c>
      <c r="DU51" s="158" t="s">
        <v>128</v>
      </c>
      <c r="DV51" s="158" t="s">
        <v>128</v>
      </c>
      <c r="DW51" s="158" t="s">
        <v>128</v>
      </c>
      <c r="DX51" s="158" t="s">
        <v>128</v>
      </c>
      <c r="DY51" s="158" t="s">
        <v>128</v>
      </c>
      <c r="DZ51" s="158" t="s">
        <v>128</v>
      </c>
      <c r="EA51" s="158" t="s">
        <v>128</v>
      </c>
      <c r="EB51" s="158" t="s">
        <v>128</v>
      </c>
      <c r="EC51" s="158" t="s">
        <v>128</v>
      </c>
      <c r="ED51" s="158" t="s">
        <v>128</v>
      </c>
      <c r="EE51" s="158" t="s">
        <v>128</v>
      </c>
      <c r="EF51" s="158" t="s">
        <v>128</v>
      </c>
      <c r="EG51" s="158" t="s">
        <v>128</v>
      </c>
      <c r="EH51" s="158" t="s">
        <v>128</v>
      </c>
      <c r="EI51" s="158" t="s">
        <v>128</v>
      </c>
      <c r="EJ51" s="158" t="s">
        <v>128</v>
      </c>
      <c r="EK51" s="158" t="s">
        <v>128</v>
      </c>
      <c r="EL51" s="158" t="s">
        <v>128</v>
      </c>
      <c r="EM51" s="158" t="s">
        <v>128</v>
      </c>
      <c r="EN51" s="158" t="s">
        <v>128</v>
      </c>
      <c r="EO51" s="158" t="s">
        <v>128</v>
      </c>
      <c r="EP51" s="158" t="s">
        <v>128</v>
      </c>
      <c r="EQ51" s="158" t="s">
        <v>128</v>
      </c>
      <c r="ER51" s="158" t="s">
        <v>128</v>
      </c>
      <c r="ES51" s="158" t="s">
        <v>128</v>
      </c>
      <c r="ET51" s="158" t="s">
        <v>128</v>
      </c>
      <c r="EU51" s="158" t="s">
        <v>128</v>
      </c>
      <c r="EV51" s="158" t="s">
        <v>128</v>
      </c>
      <c r="EW51" s="158" t="s">
        <v>128</v>
      </c>
      <c r="EX51" s="158" t="s">
        <v>128</v>
      </c>
      <c r="EY51" s="158" t="s">
        <v>128</v>
      </c>
      <c r="EZ51" s="158" t="s">
        <v>128</v>
      </c>
      <c r="FA51" s="158" t="s">
        <v>128</v>
      </c>
      <c r="FB51" s="158" t="s">
        <v>128</v>
      </c>
      <c r="FC51" s="158" t="s">
        <v>128</v>
      </c>
      <c r="FD51" s="158" t="s">
        <v>128</v>
      </c>
      <c r="FE51" s="158" t="s">
        <v>128</v>
      </c>
      <c r="FF51" s="158" t="s">
        <v>128</v>
      </c>
      <c r="FG51" s="158" t="s">
        <v>128</v>
      </c>
      <c r="FH51" s="158" t="s">
        <v>128</v>
      </c>
      <c r="FI51" s="158" t="s">
        <v>128</v>
      </c>
      <c r="FJ51" s="158" t="s">
        <v>128</v>
      </c>
      <c r="FK51" s="158" t="s">
        <v>128</v>
      </c>
      <c r="FL51" s="158" t="s">
        <v>128</v>
      </c>
      <c r="FM51" s="158" t="s">
        <v>128</v>
      </c>
      <c r="FN51" s="158" t="s">
        <v>128</v>
      </c>
      <c r="FO51" s="158" t="s">
        <v>128</v>
      </c>
      <c r="FP51" s="158" t="s">
        <v>128</v>
      </c>
      <c r="FQ51" s="158" t="s">
        <v>128</v>
      </c>
      <c r="FR51" s="158" t="s">
        <v>128</v>
      </c>
      <c r="FS51" s="158" t="s">
        <v>128</v>
      </c>
      <c r="FT51" s="158" t="s">
        <v>128</v>
      </c>
      <c r="FU51" s="158" t="s">
        <v>128</v>
      </c>
      <c r="FV51" s="158" t="s">
        <v>128</v>
      </c>
      <c r="FW51" s="158" t="s">
        <v>128</v>
      </c>
      <c r="FX51" s="158" t="s">
        <v>128</v>
      </c>
      <c r="FY51" s="158" t="s">
        <v>128</v>
      </c>
      <c r="FZ51" s="158" t="s">
        <v>128</v>
      </c>
      <c r="GA51" s="158" t="s">
        <v>128</v>
      </c>
      <c r="GB51" s="158" t="s">
        <v>128</v>
      </c>
      <c r="GC51" s="158" t="s">
        <v>128</v>
      </c>
      <c r="GD51" s="158" t="s">
        <v>128</v>
      </c>
      <c r="GE51" s="158" t="s">
        <v>128</v>
      </c>
      <c r="GF51" s="158" t="s">
        <v>128</v>
      </c>
      <c r="GG51" s="158" t="s">
        <v>128</v>
      </c>
      <c r="GH51" s="158" t="s">
        <v>128</v>
      </c>
      <c r="GI51" s="158" t="s">
        <v>128</v>
      </c>
      <c r="GJ51" s="158" t="s">
        <v>128</v>
      </c>
      <c r="GK51" s="158" t="s">
        <v>128</v>
      </c>
      <c r="GL51" s="158" t="s">
        <v>128</v>
      </c>
      <c r="GM51" s="158" t="s">
        <v>128</v>
      </c>
      <c r="GN51" s="158" t="s">
        <v>128</v>
      </c>
      <c r="GO51" s="158" t="s">
        <v>128</v>
      </c>
      <c r="GP51" s="158" t="s">
        <v>128</v>
      </c>
      <c r="GQ51" s="158" t="s">
        <v>128</v>
      </c>
      <c r="GR51" s="158" t="s">
        <v>128</v>
      </c>
      <c r="GS51" s="158" t="s">
        <v>128</v>
      </c>
      <c r="GT51" s="158" t="s">
        <v>128</v>
      </c>
      <c r="GU51" s="158" t="s">
        <v>128</v>
      </c>
      <c r="GV51" s="158" t="s">
        <v>128</v>
      </c>
      <c r="GW51" s="158" t="s">
        <v>128</v>
      </c>
      <c r="GX51" s="158" t="s">
        <v>128</v>
      </c>
      <c r="GY51" s="158" t="s">
        <v>128</v>
      </c>
      <c r="GZ51" s="158" t="s">
        <v>128</v>
      </c>
      <c r="HA51" s="158" t="s">
        <v>128</v>
      </c>
      <c r="HB51" s="158" t="s">
        <v>128</v>
      </c>
      <c r="HC51" s="158" t="s">
        <v>128</v>
      </c>
      <c r="HD51" s="158" t="s">
        <v>128</v>
      </c>
      <c r="HE51" s="158" t="s">
        <v>128</v>
      </c>
      <c r="HF51" s="158" t="s">
        <v>128</v>
      </c>
      <c r="HG51" s="158" t="s">
        <v>128</v>
      </c>
      <c r="HH51" s="158" t="s">
        <v>128</v>
      </c>
      <c r="HI51" s="158" t="s">
        <v>128</v>
      </c>
      <c r="HJ51" s="158" t="s">
        <v>128</v>
      </c>
      <c r="HK51" s="158" t="s">
        <v>128</v>
      </c>
      <c r="HL51" s="158" t="s">
        <v>128</v>
      </c>
      <c r="HM51" s="158" t="s">
        <v>128</v>
      </c>
      <c r="HN51" s="158" t="s">
        <v>128</v>
      </c>
      <c r="HO51" s="158" t="s">
        <v>128</v>
      </c>
      <c r="HP51" s="158" t="s">
        <v>128</v>
      </c>
      <c r="HQ51" s="158" t="s">
        <v>128</v>
      </c>
      <c r="HR51" s="158" t="s">
        <v>128</v>
      </c>
      <c r="HS51" s="158" t="s">
        <v>128</v>
      </c>
      <c r="HT51" s="158" t="s">
        <v>128</v>
      </c>
      <c r="HU51" s="158" t="s">
        <v>128</v>
      </c>
      <c r="HV51" s="158" t="s">
        <v>128</v>
      </c>
      <c r="HW51" s="158" t="s">
        <v>128</v>
      </c>
      <c r="HX51" s="158" t="s">
        <v>128</v>
      </c>
      <c r="HY51" s="158" t="s">
        <v>128</v>
      </c>
      <c r="HZ51" s="158" t="s">
        <v>128</v>
      </c>
      <c r="IA51" s="158" t="s">
        <v>128</v>
      </c>
      <c r="IB51" s="158" t="s">
        <v>128</v>
      </c>
      <c r="IC51" s="158" t="s">
        <v>128</v>
      </c>
      <c r="ID51" s="158" t="s">
        <v>128</v>
      </c>
      <c r="IE51" s="158" t="s">
        <v>128</v>
      </c>
      <c r="IF51" s="158" t="s">
        <v>128</v>
      </c>
      <c r="IG51" s="158" t="s">
        <v>128</v>
      </c>
      <c r="IH51" s="158" t="s">
        <v>128</v>
      </c>
      <c r="II51" s="158" t="s">
        <v>128</v>
      </c>
      <c r="IJ51" s="158" t="s">
        <v>128</v>
      </c>
      <c r="IK51" s="158" t="s">
        <v>128</v>
      </c>
      <c r="IL51" s="158" t="s">
        <v>128</v>
      </c>
      <c r="IM51" s="158" t="s">
        <v>128</v>
      </c>
      <c r="IN51" s="158" t="s">
        <v>128</v>
      </c>
      <c r="IO51" s="158" t="s">
        <v>128</v>
      </c>
      <c r="IP51" s="158" t="s">
        <v>128</v>
      </c>
      <c r="IQ51" s="158" t="s">
        <v>128</v>
      </c>
      <c r="IR51" s="158" t="s">
        <v>128</v>
      </c>
      <c r="IS51" s="158" t="s">
        <v>128</v>
      </c>
      <c r="IT51" s="158" t="s">
        <v>128</v>
      </c>
      <c r="IU51" s="158" t="s">
        <v>128</v>
      </c>
      <c r="IV51" s="158" t="s">
        <v>128</v>
      </c>
      <c r="IW51" s="158" t="s">
        <v>128</v>
      </c>
      <c r="IX51" s="158" t="s">
        <v>128</v>
      </c>
      <c r="IY51" s="158" t="s">
        <v>128</v>
      </c>
      <c r="IZ51" s="158" t="s">
        <v>128</v>
      </c>
      <c r="JA51" s="158" t="s">
        <v>128</v>
      </c>
      <c r="JB51" s="158" t="s">
        <v>128</v>
      </c>
      <c r="JC51" s="158" t="s">
        <v>128</v>
      </c>
      <c r="JD51" s="158" t="s">
        <v>128</v>
      </c>
      <c r="JE51" s="158" t="s">
        <v>128</v>
      </c>
      <c r="JF51" s="158" t="s">
        <v>128</v>
      </c>
      <c r="JG51" s="158" t="s">
        <v>128</v>
      </c>
      <c r="JH51" s="158" t="s">
        <v>128</v>
      </c>
      <c r="JI51" s="158" t="s">
        <v>128</v>
      </c>
      <c r="JJ51" s="158" t="s">
        <v>128</v>
      </c>
      <c r="JK51" s="158" t="s">
        <v>128</v>
      </c>
      <c r="JL51" s="158" t="s">
        <v>128</v>
      </c>
      <c r="JM51" s="158" t="s">
        <v>128</v>
      </c>
      <c r="JN51" s="158" t="s">
        <v>128</v>
      </c>
      <c r="JO51" s="158" t="s">
        <v>128</v>
      </c>
      <c r="JP51" s="158" t="s">
        <v>128</v>
      </c>
      <c r="JQ51" s="158" t="s">
        <v>128</v>
      </c>
      <c r="JR51" s="158" t="s">
        <v>128</v>
      </c>
      <c r="JS51" s="158" t="s">
        <v>128</v>
      </c>
      <c r="JT51" s="158" t="s">
        <v>128</v>
      </c>
      <c r="JU51" s="158" t="s">
        <v>128</v>
      </c>
      <c r="JV51" s="158" t="s">
        <v>128</v>
      </c>
      <c r="JW51" s="158" t="s">
        <v>128</v>
      </c>
      <c r="JX51" s="158" t="s">
        <v>128</v>
      </c>
      <c r="JY51" s="158" t="s">
        <v>128</v>
      </c>
      <c r="JZ51" s="158" t="s">
        <v>128</v>
      </c>
      <c r="KA51" s="158" t="s">
        <v>128</v>
      </c>
      <c r="KB51" s="158" t="s">
        <v>128</v>
      </c>
      <c r="KC51" s="158" t="s">
        <v>128</v>
      </c>
      <c r="KD51" s="158" t="s">
        <v>128</v>
      </c>
      <c r="KE51" s="158" t="s">
        <v>128</v>
      </c>
      <c r="KF51" s="158" t="s">
        <v>128</v>
      </c>
      <c r="KG51" s="158" t="s">
        <v>128</v>
      </c>
      <c r="KH51" s="158" t="s">
        <v>128</v>
      </c>
      <c r="KI51" s="158" t="s">
        <v>128</v>
      </c>
      <c r="KJ51" s="158" t="s">
        <v>128</v>
      </c>
      <c r="KK51" s="158" t="s">
        <v>128</v>
      </c>
      <c r="KL51" s="158" t="s">
        <v>128</v>
      </c>
      <c r="KM51" s="158" t="s">
        <v>128</v>
      </c>
      <c r="KN51" s="158" t="s">
        <v>128</v>
      </c>
      <c r="KO51" s="158" t="s">
        <v>128</v>
      </c>
      <c r="KP51" s="158" t="s">
        <v>128</v>
      </c>
      <c r="KQ51" s="158" t="s">
        <v>128</v>
      </c>
      <c r="KR51" s="158" t="s">
        <v>128</v>
      </c>
      <c r="KS51" s="158" t="s">
        <v>128</v>
      </c>
      <c r="KT51" s="158" t="s">
        <v>128</v>
      </c>
      <c r="KU51" s="158" t="s">
        <v>128</v>
      </c>
      <c r="KV51" s="158" t="s">
        <v>128</v>
      </c>
      <c r="KW51" s="158" t="s">
        <v>128</v>
      </c>
      <c r="KX51" s="158" t="s">
        <v>128</v>
      </c>
      <c r="KY51" s="158" t="s">
        <v>128</v>
      </c>
      <c r="KZ51" s="158" t="s">
        <v>128</v>
      </c>
      <c r="LA51" s="158" t="s">
        <v>128</v>
      </c>
      <c r="LB51" s="158" t="s">
        <v>128</v>
      </c>
      <c r="LC51" s="158" t="s">
        <v>128</v>
      </c>
      <c r="LD51" s="158" t="s">
        <v>128</v>
      </c>
      <c r="LE51" s="158" t="s">
        <v>128</v>
      </c>
      <c r="LF51" s="158" t="s">
        <v>128</v>
      </c>
      <c r="LG51" s="158" t="s">
        <v>128</v>
      </c>
      <c r="LH51" s="158" t="s">
        <v>128</v>
      </c>
      <c r="LI51" s="158" t="s">
        <v>128</v>
      </c>
      <c r="LJ51" s="158" t="s">
        <v>128</v>
      </c>
      <c r="LK51" s="158" t="s">
        <v>128</v>
      </c>
      <c r="LL51" s="158" t="s">
        <v>128</v>
      </c>
      <c r="LM51" s="158" t="s">
        <v>128</v>
      </c>
      <c r="LN51" s="158" t="s">
        <v>128</v>
      </c>
      <c r="LO51" s="158" t="s">
        <v>128</v>
      </c>
      <c r="LP51" s="158" t="s">
        <v>128</v>
      </c>
      <c r="LQ51" s="158" t="s">
        <v>128</v>
      </c>
      <c r="LR51" s="158" t="s">
        <v>128</v>
      </c>
      <c r="LS51" s="158" t="s">
        <v>128</v>
      </c>
      <c r="LT51" s="158" t="s">
        <v>128</v>
      </c>
      <c r="LU51" s="158" t="s">
        <v>128</v>
      </c>
      <c r="LV51" s="158" t="s">
        <v>128</v>
      </c>
      <c r="LW51" s="158" t="s">
        <v>128</v>
      </c>
      <c r="LX51" s="158" t="s">
        <v>128</v>
      </c>
      <c r="LY51" s="158" t="s">
        <v>128</v>
      </c>
      <c r="LZ51" s="158" t="s">
        <v>128</v>
      </c>
      <c r="MA51" s="158" t="s">
        <v>128</v>
      </c>
      <c r="MB51" s="158" t="s">
        <v>128</v>
      </c>
      <c r="MC51" s="158" t="s">
        <v>128</v>
      </c>
      <c r="MD51" s="158" t="s">
        <v>128</v>
      </c>
      <c r="ME51" s="158" t="s">
        <v>128</v>
      </c>
      <c r="MF51" s="158" t="s">
        <v>128</v>
      </c>
      <c r="MG51" s="158" t="s">
        <v>128</v>
      </c>
      <c r="MH51" s="158" t="s">
        <v>128</v>
      </c>
      <c r="MI51" s="158" t="s">
        <v>128</v>
      </c>
      <c r="MJ51" s="158" t="s">
        <v>128</v>
      </c>
      <c r="MK51" s="158" t="s">
        <v>128</v>
      </c>
      <c r="ML51" s="158" t="s">
        <v>128</v>
      </c>
      <c r="MM51" s="158" t="s">
        <v>128</v>
      </c>
      <c r="MN51" s="158" t="s">
        <v>128</v>
      </c>
      <c r="MO51" s="158" t="s">
        <v>128</v>
      </c>
      <c r="MP51" s="158" t="s">
        <v>128</v>
      </c>
      <c r="MQ51" s="158" t="s">
        <v>128</v>
      </c>
      <c r="MR51" s="158" t="s">
        <v>128</v>
      </c>
      <c r="MS51" s="158" t="s">
        <v>128</v>
      </c>
      <c r="MT51" s="158" t="s">
        <v>128</v>
      </c>
      <c r="MU51" s="158" t="s">
        <v>128</v>
      </c>
      <c r="MV51" s="158" t="s">
        <v>128</v>
      </c>
      <c r="MW51" s="158" t="s">
        <v>128</v>
      </c>
      <c r="MX51" s="158" t="s">
        <v>128</v>
      </c>
      <c r="MY51" s="158" t="s">
        <v>128</v>
      </c>
      <c r="MZ51" s="158" t="s">
        <v>128</v>
      </c>
      <c r="NA51" s="158" t="s">
        <v>128</v>
      </c>
      <c r="NB51" s="158" t="s">
        <v>128</v>
      </c>
      <c r="NC51" s="158" t="s">
        <v>128</v>
      </c>
      <c r="ND51" s="158" t="s">
        <v>128</v>
      </c>
      <c r="NE51" s="158" t="s">
        <v>128</v>
      </c>
      <c r="NF51" s="158" t="s">
        <v>128</v>
      </c>
      <c r="NG51" s="158" t="s">
        <v>128</v>
      </c>
      <c r="NH51" s="158" t="s">
        <v>128</v>
      </c>
      <c r="NI51" s="158" t="s">
        <v>128</v>
      </c>
      <c r="NJ51" s="158" t="s">
        <v>128</v>
      </c>
      <c r="NK51" s="158" t="s">
        <v>128</v>
      </c>
      <c r="NL51" s="158" t="s">
        <v>128</v>
      </c>
      <c r="NM51" s="158" t="s">
        <v>128</v>
      </c>
      <c r="NN51" s="158" t="s">
        <v>128</v>
      </c>
      <c r="NO51" s="158" t="s">
        <v>128</v>
      </c>
      <c r="NP51" s="158" t="s">
        <v>128</v>
      </c>
      <c r="NQ51" s="158" t="s">
        <v>128</v>
      </c>
      <c r="NR51" s="158" t="s">
        <v>128</v>
      </c>
      <c r="NS51" s="158" t="s">
        <v>128</v>
      </c>
      <c r="NT51" s="158" t="s">
        <v>128</v>
      </c>
      <c r="NU51" s="158" t="s">
        <v>128</v>
      </c>
      <c r="NV51" s="158" t="s">
        <v>128</v>
      </c>
      <c r="NW51" s="158" t="s">
        <v>128</v>
      </c>
      <c r="NX51" s="158" t="s">
        <v>128</v>
      </c>
      <c r="NY51" s="158" t="s">
        <v>128</v>
      </c>
      <c r="NZ51" s="158" t="s">
        <v>128</v>
      </c>
      <c r="OA51" s="158" t="s">
        <v>128</v>
      </c>
      <c r="OB51" s="158" t="s">
        <v>128</v>
      </c>
      <c r="OC51" s="158" t="s">
        <v>128</v>
      </c>
      <c r="OD51" s="158" t="s">
        <v>128</v>
      </c>
      <c r="OE51" s="170" t="s">
        <v>128</v>
      </c>
      <c r="OF51" s="181"/>
      <c r="OG51" s="174">
        <f t="shared" si="9"/>
        <v>38.781509976856199</v>
      </c>
      <c r="OH51" s="66" t="str">
        <f t="shared" si="10"/>
        <v>kg/GJ delivered</v>
      </c>
      <c r="OI51" s="66" t="str">
        <f t="shared" si="11"/>
        <v/>
      </c>
      <c r="OJ51" s="66" t="str">
        <f t="shared" si="12"/>
        <v/>
      </c>
      <c r="OK51" s="126">
        <f t="shared" si="13"/>
        <v>0.10539813598548822</v>
      </c>
      <c r="OL51" s="66" t="str">
        <f t="shared" si="14"/>
        <v>kg/GJ delivered</v>
      </c>
      <c r="OM51" s="159">
        <f t="shared" si="15"/>
        <v>283.66798023394011</v>
      </c>
      <c r="ON51" s="66" t="str">
        <f t="shared" si="16"/>
        <v>kg/GJ delivered</v>
      </c>
      <c r="OO51" s="66" t="str">
        <f t="shared" si="17"/>
        <v/>
      </c>
      <c r="OP51" s="66" t="str">
        <f t="shared" si="18"/>
        <v/>
      </c>
      <c r="OQ51" s="66" t="str">
        <f t="shared" si="19"/>
        <v/>
      </c>
      <c r="OR51" s="66" t="str">
        <f t="shared" si="20"/>
        <v/>
      </c>
      <c r="OS51" s="66" t="str">
        <f t="shared" si="21"/>
        <v/>
      </c>
      <c r="OT51" s="66" t="str">
        <f t="shared" si="22"/>
        <v/>
      </c>
      <c r="OU51" s="66" t="str">
        <f t="shared" si="23"/>
        <v/>
      </c>
      <c r="OV51" s="66" t="str">
        <f t="shared" si="24"/>
        <v/>
      </c>
      <c r="OW51" s="66" t="str">
        <f t="shared" si="25"/>
        <v/>
      </c>
      <c r="OX51" s="66" t="str">
        <f t="shared" si="26"/>
        <v/>
      </c>
      <c r="OY51" s="66" t="str">
        <f t="shared" si="27"/>
        <v/>
      </c>
      <c r="OZ51" s="66" t="str">
        <f t="shared" si="28"/>
        <v/>
      </c>
      <c r="PA51" s="66" t="str">
        <f t="shared" si="29"/>
        <v/>
      </c>
      <c r="PB51" s="66" t="str">
        <f t="shared" si="30"/>
        <v/>
      </c>
      <c r="PC51" s="66" t="str">
        <f t="shared" si="31"/>
        <v/>
      </c>
      <c r="PD51" s="66" t="str">
        <f t="shared" si="32"/>
        <v/>
      </c>
      <c r="PE51" s="66" t="str">
        <f t="shared" si="33"/>
        <v/>
      </c>
      <c r="PF51" s="66" t="str">
        <f t="shared" si="34"/>
        <v/>
      </c>
      <c r="PG51" s="66" t="str">
        <f t="shared" si="35"/>
        <v/>
      </c>
      <c r="PH51" s="66" t="str">
        <f t="shared" si="36"/>
        <v/>
      </c>
      <c r="PI51" s="66" t="str">
        <f t="shared" si="37"/>
        <v/>
      </c>
      <c r="PJ51" s="66" t="str">
        <f t="shared" si="38"/>
        <v/>
      </c>
      <c r="PK51" s="66" t="str">
        <f t="shared" si="39"/>
        <v/>
      </c>
      <c r="PL51" s="66" t="str">
        <f t="shared" si="40"/>
        <v/>
      </c>
      <c r="PM51" s="66" t="str">
        <f t="shared" si="41"/>
        <v/>
      </c>
      <c r="PN51" s="66" t="str">
        <f t="shared" si="42"/>
        <v/>
      </c>
      <c r="PO51" s="66" t="str">
        <f t="shared" si="43"/>
        <v/>
      </c>
      <c r="PP51" s="66" t="str">
        <f t="shared" si="44"/>
        <v/>
      </c>
      <c r="PQ51" s="66" t="str">
        <f t="shared" si="45"/>
        <v/>
      </c>
      <c r="PR51" s="66" t="str">
        <f t="shared" si="46"/>
        <v/>
      </c>
      <c r="PS51" s="66" t="str">
        <f t="shared" si="47"/>
        <v/>
      </c>
      <c r="PT51" s="66" t="str">
        <f t="shared" si="48"/>
        <v/>
      </c>
      <c r="PU51" s="66" t="str">
        <f t="shared" si="49"/>
        <v/>
      </c>
      <c r="PV51" s="66" t="str">
        <f t="shared" si="50"/>
        <v/>
      </c>
      <c r="PW51" s="66" t="str">
        <f t="shared" si="51"/>
        <v/>
      </c>
      <c r="PX51" s="66" t="str">
        <f t="shared" si="52"/>
        <v/>
      </c>
      <c r="PY51" s="66" t="str">
        <f t="shared" si="53"/>
        <v/>
      </c>
      <c r="PZ51" s="66" t="str">
        <f t="shared" si="54"/>
        <v/>
      </c>
      <c r="QA51" s="66" t="str">
        <f t="shared" si="55"/>
        <v/>
      </c>
      <c r="QB51" s="66" t="str">
        <f t="shared" si="56"/>
        <v/>
      </c>
      <c r="QC51" s="66" t="str">
        <f t="shared" si="57"/>
        <v/>
      </c>
      <c r="QD51" s="66" t="str">
        <f t="shared" si="58"/>
        <v/>
      </c>
      <c r="QE51" s="66" t="str">
        <f t="shared" si="59"/>
        <v/>
      </c>
      <c r="QF51" s="66" t="str">
        <f t="shared" si="60"/>
        <v/>
      </c>
      <c r="QG51" s="66" t="str">
        <f t="shared" si="61"/>
        <v/>
      </c>
      <c r="QH51" s="66" t="str">
        <f t="shared" si="62"/>
        <v/>
      </c>
      <c r="QI51" s="66" t="str">
        <f t="shared" si="63"/>
        <v/>
      </c>
      <c r="QJ51" s="66" t="str">
        <f t="shared" si="64"/>
        <v/>
      </c>
      <c r="QK51" s="66" t="str">
        <f t="shared" si="65"/>
        <v/>
      </c>
      <c r="QL51" s="66" t="str">
        <f t="shared" si="66"/>
        <v/>
      </c>
      <c r="QM51" s="66" t="str">
        <f t="shared" si="67"/>
        <v/>
      </c>
      <c r="QN51" s="66" t="str">
        <f t="shared" si="68"/>
        <v/>
      </c>
      <c r="QO51" s="66" t="str">
        <f t="shared" si="69"/>
        <v/>
      </c>
      <c r="QP51" s="66" t="str">
        <f t="shared" si="70"/>
        <v/>
      </c>
      <c r="QQ51" s="66" t="str">
        <f t="shared" si="71"/>
        <v/>
      </c>
      <c r="QR51" s="66" t="str">
        <f t="shared" si="72"/>
        <v/>
      </c>
      <c r="QS51" s="66" t="str">
        <f t="shared" si="73"/>
        <v/>
      </c>
      <c r="QT51" s="66" t="str">
        <f t="shared" si="74"/>
        <v/>
      </c>
      <c r="QU51" s="66" t="str">
        <f t="shared" si="75"/>
        <v/>
      </c>
      <c r="QV51" s="66" t="str">
        <f t="shared" si="76"/>
        <v/>
      </c>
      <c r="QW51" s="66" t="str">
        <f t="shared" si="77"/>
        <v/>
      </c>
      <c r="QX51" s="66" t="str">
        <f t="shared" si="78"/>
        <v/>
      </c>
      <c r="QY51" s="66" t="str">
        <f t="shared" si="79"/>
        <v/>
      </c>
      <c r="QZ51" s="66" t="str">
        <f t="shared" si="80"/>
        <v/>
      </c>
      <c r="RA51" s="66" t="str">
        <f t="shared" si="81"/>
        <v/>
      </c>
      <c r="RB51" s="66" t="str">
        <f t="shared" si="82"/>
        <v/>
      </c>
      <c r="RC51" s="66" t="str">
        <f t="shared" si="83"/>
        <v/>
      </c>
      <c r="RD51" s="66" t="str">
        <f t="shared" si="84"/>
        <v/>
      </c>
      <c r="RE51" s="66" t="str">
        <f t="shared" si="85"/>
        <v/>
      </c>
      <c r="RF51" s="66" t="str">
        <f t="shared" si="86"/>
        <v/>
      </c>
      <c r="RG51" s="66" t="str">
        <f t="shared" si="87"/>
        <v/>
      </c>
      <c r="RH51" s="66" t="str">
        <f t="shared" si="88"/>
        <v/>
      </c>
      <c r="RI51" s="66" t="str">
        <f t="shared" si="89"/>
        <v/>
      </c>
      <c r="RJ51" s="66" t="str">
        <f t="shared" si="90"/>
        <v/>
      </c>
      <c r="RK51" s="66" t="str">
        <f t="shared" si="91"/>
        <v/>
      </c>
      <c r="RL51" s="66" t="str">
        <f t="shared" si="92"/>
        <v/>
      </c>
      <c r="RM51" s="66" t="str">
        <f t="shared" si="93"/>
        <v/>
      </c>
      <c r="RN51" s="66" t="str">
        <f t="shared" si="94"/>
        <v/>
      </c>
      <c r="RO51" s="66" t="str">
        <f t="shared" si="95"/>
        <v/>
      </c>
      <c r="RP51" s="66" t="str">
        <f t="shared" si="96"/>
        <v/>
      </c>
      <c r="RQ51" s="66" t="str">
        <f t="shared" si="97"/>
        <v/>
      </c>
      <c r="RR51" s="66" t="str">
        <f t="shared" si="98"/>
        <v/>
      </c>
      <c r="RS51" s="66" t="str">
        <f t="shared" si="99"/>
        <v/>
      </c>
      <c r="RT51" s="66" t="str">
        <f t="shared" si="100"/>
        <v/>
      </c>
      <c r="RU51" s="66" t="str">
        <f t="shared" si="101"/>
        <v/>
      </c>
      <c r="RV51" s="66" t="str">
        <f t="shared" si="102"/>
        <v/>
      </c>
      <c r="RW51" s="66" t="str">
        <f t="shared" si="103"/>
        <v/>
      </c>
      <c r="RX51" s="66" t="str">
        <f t="shared" si="104"/>
        <v/>
      </c>
      <c r="RY51" s="66" t="str">
        <f t="shared" si="105"/>
        <v/>
      </c>
      <c r="RZ51" s="66" t="str">
        <f t="shared" si="106"/>
        <v/>
      </c>
      <c r="SA51" s="66" t="str">
        <f t="shared" si="107"/>
        <v/>
      </c>
      <c r="SB51" s="66" t="str">
        <f t="shared" si="108"/>
        <v/>
      </c>
      <c r="SC51" s="66" t="str">
        <f t="shared" si="109"/>
        <v/>
      </c>
      <c r="SD51" s="66" t="str">
        <f t="shared" si="110"/>
        <v/>
      </c>
      <c r="SE51" s="66" t="str">
        <f t="shared" si="111"/>
        <v/>
      </c>
      <c r="SF51" s="66" t="str">
        <f t="shared" si="112"/>
        <v/>
      </c>
      <c r="SG51" s="66" t="str">
        <f t="shared" si="113"/>
        <v/>
      </c>
      <c r="SH51" s="66" t="str">
        <f t="shared" si="114"/>
        <v/>
      </c>
      <c r="SI51" s="66" t="str">
        <f t="shared" si="115"/>
        <v/>
      </c>
      <c r="SJ51" s="66" t="str">
        <f t="shared" si="116"/>
        <v/>
      </c>
      <c r="SK51" s="66" t="str">
        <f t="shared" si="117"/>
        <v/>
      </c>
      <c r="SL51" s="66" t="str">
        <f t="shared" si="118"/>
        <v/>
      </c>
      <c r="SM51" s="66" t="str">
        <f t="shared" si="119"/>
        <v/>
      </c>
      <c r="SN51" s="66" t="str">
        <f t="shared" si="120"/>
        <v/>
      </c>
      <c r="SO51" s="66" t="str">
        <f t="shared" si="121"/>
        <v/>
      </c>
      <c r="SP51" s="66" t="str">
        <f t="shared" si="122"/>
        <v/>
      </c>
      <c r="SQ51" s="66" t="str">
        <f t="shared" si="123"/>
        <v/>
      </c>
      <c r="SR51" s="66" t="str">
        <f t="shared" si="124"/>
        <v/>
      </c>
      <c r="SS51" s="66" t="str">
        <f t="shared" si="125"/>
        <v/>
      </c>
      <c r="ST51" s="66" t="str">
        <f t="shared" si="126"/>
        <v/>
      </c>
      <c r="SU51" s="66" t="str">
        <f t="shared" si="127"/>
        <v/>
      </c>
      <c r="SV51" s="66" t="str">
        <f t="shared" si="128"/>
        <v/>
      </c>
      <c r="SW51" s="66" t="str">
        <f t="shared" si="129"/>
        <v/>
      </c>
      <c r="SX51" s="66" t="str">
        <f t="shared" si="130"/>
        <v/>
      </c>
      <c r="SY51" s="66" t="str">
        <f t="shared" si="131"/>
        <v/>
      </c>
      <c r="SZ51" s="66" t="str">
        <f t="shared" si="132"/>
        <v/>
      </c>
      <c r="TA51" s="66" t="str">
        <f t="shared" si="133"/>
        <v/>
      </c>
      <c r="TB51" s="66" t="str">
        <f t="shared" si="134"/>
        <v/>
      </c>
      <c r="TC51" s="66" t="str">
        <f t="shared" si="135"/>
        <v/>
      </c>
      <c r="TD51" s="66" t="str">
        <f t="shared" si="136"/>
        <v/>
      </c>
      <c r="TE51" s="66" t="str">
        <f t="shared" si="137"/>
        <v/>
      </c>
      <c r="TF51" s="66" t="str">
        <f t="shared" si="138"/>
        <v/>
      </c>
      <c r="TG51" s="66" t="str">
        <f t="shared" si="139"/>
        <v/>
      </c>
      <c r="TH51" s="66" t="str">
        <f t="shared" si="140"/>
        <v/>
      </c>
      <c r="TI51" s="66" t="str">
        <f t="shared" si="141"/>
        <v/>
      </c>
      <c r="TJ51" s="66" t="str">
        <f t="shared" si="142"/>
        <v/>
      </c>
      <c r="TK51" s="66" t="str">
        <f t="shared" si="143"/>
        <v/>
      </c>
      <c r="TL51" s="66" t="str">
        <f t="shared" si="144"/>
        <v/>
      </c>
      <c r="TM51" s="66" t="str">
        <f t="shared" si="145"/>
        <v/>
      </c>
      <c r="TN51" s="66" t="str">
        <f t="shared" si="146"/>
        <v/>
      </c>
      <c r="TO51" s="66" t="str">
        <f t="shared" si="147"/>
        <v/>
      </c>
      <c r="TP51" s="66" t="str">
        <f t="shared" si="148"/>
        <v/>
      </c>
      <c r="TQ51" s="66" t="str">
        <f t="shared" si="149"/>
        <v/>
      </c>
      <c r="TR51" s="66" t="str">
        <f t="shared" si="150"/>
        <v/>
      </c>
      <c r="TS51" s="66" t="str">
        <f t="shared" si="151"/>
        <v/>
      </c>
      <c r="TT51" s="66" t="str">
        <f t="shared" si="152"/>
        <v/>
      </c>
      <c r="TU51" s="66" t="str">
        <f t="shared" si="153"/>
        <v/>
      </c>
      <c r="TV51" s="66" t="str">
        <f t="shared" si="154"/>
        <v/>
      </c>
      <c r="TW51" s="66" t="str">
        <f t="shared" si="155"/>
        <v/>
      </c>
      <c r="TX51" s="66" t="str">
        <f t="shared" si="156"/>
        <v/>
      </c>
      <c r="TY51" s="66" t="str">
        <f t="shared" si="157"/>
        <v/>
      </c>
      <c r="TZ51" s="66" t="str">
        <f t="shared" si="158"/>
        <v/>
      </c>
      <c r="UA51" s="66" t="str">
        <f t="shared" si="159"/>
        <v/>
      </c>
      <c r="UB51" s="66" t="str">
        <f t="shared" si="160"/>
        <v/>
      </c>
      <c r="UC51" s="66" t="str">
        <f t="shared" si="161"/>
        <v/>
      </c>
      <c r="UD51" s="66" t="str">
        <f t="shared" si="162"/>
        <v/>
      </c>
      <c r="UE51" s="66" t="str">
        <f t="shared" si="163"/>
        <v/>
      </c>
      <c r="UF51" s="66" t="str">
        <f t="shared" si="164"/>
        <v/>
      </c>
      <c r="UG51" s="66" t="str">
        <f t="shared" si="165"/>
        <v/>
      </c>
      <c r="UH51" s="66" t="str">
        <f t="shared" si="166"/>
        <v/>
      </c>
      <c r="UI51" s="66" t="str">
        <f t="shared" si="167"/>
        <v/>
      </c>
      <c r="UJ51" s="66" t="str">
        <f t="shared" si="168"/>
        <v/>
      </c>
      <c r="UK51" s="66" t="str">
        <f t="shared" si="169"/>
        <v/>
      </c>
      <c r="UL51" s="66" t="str">
        <f t="shared" si="170"/>
        <v/>
      </c>
      <c r="UM51" s="66" t="str">
        <f t="shared" si="171"/>
        <v/>
      </c>
      <c r="UN51" s="66" t="str">
        <f t="shared" si="172"/>
        <v/>
      </c>
      <c r="UO51" s="66" t="str">
        <f t="shared" si="173"/>
        <v/>
      </c>
      <c r="UP51" s="66" t="str">
        <f t="shared" si="174"/>
        <v/>
      </c>
      <c r="UQ51" s="66" t="str">
        <f t="shared" si="175"/>
        <v/>
      </c>
      <c r="UR51" s="66" t="str">
        <f t="shared" si="176"/>
        <v/>
      </c>
      <c r="US51" s="66" t="str">
        <f t="shared" si="177"/>
        <v/>
      </c>
      <c r="UT51" s="66" t="str">
        <f t="shared" si="178"/>
        <v/>
      </c>
      <c r="UU51" s="66" t="str">
        <f t="shared" si="179"/>
        <v/>
      </c>
      <c r="UV51" s="66" t="str">
        <f t="shared" si="180"/>
        <v/>
      </c>
      <c r="UW51" s="66" t="str">
        <f t="shared" si="181"/>
        <v/>
      </c>
      <c r="UX51" s="66" t="str">
        <f t="shared" si="182"/>
        <v/>
      </c>
      <c r="UY51" s="66" t="str">
        <f t="shared" si="183"/>
        <v/>
      </c>
      <c r="UZ51" s="66" t="str">
        <f t="shared" si="184"/>
        <v/>
      </c>
      <c r="VA51" s="66" t="str">
        <f t="shared" si="185"/>
        <v/>
      </c>
      <c r="VB51" s="66" t="str">
        <f t="shared" si="186"/>
        <v/>
      </c>
      <c r="VC51" s="66" t="str">
        <f t="shared" si="187"/>
        <v/>
      </c>
      <c r="VD51" s="66" t="str">
        <f t="shared" si="188"/>
        <v/>
      </c>
      <c r="VE51" s="66" t="str">
        <f t="shared" si="189"/>
        <v/>
      </c>
      <c r="VF51" s="66" t="str">
        <f t="shared" si="190"/>
        <v/>
      </c>
      <c r="VG51" s="66" t="str">
        <f t="shared" si="191"/>
        <v/>
      </c>
      <c r="VH51" s="66" t="str">
        <f t="shared" si="192"/>
        <v/>
      </c>
      <c r="VI51" s="66" t="str">
        <f t="shared" si="193"/>
        <v/>
      </c>
      <c r="VJ51" s="66" t="str">
        <f t="shared" si="194"/>
        <v/>
      </c>
      <c r="VK51" s="66" t="str">
        <f t="shared" si="195"/>
        <v/>
      </c>
      <c r="VL51" s="66" t="str">
        <f t="shared" si="196"/>
        <v/>
      </c>
      <c r="VM51" s="66" t="str">
        <f t="shared" si="197"/>
        <v/>
      </c>
      <c r="VN51" s="66" t="str">
        <f t="shared" si="198"/>
        <v/>
      </c>
      <c r="VO51" s="66" t="str">
        <f t="shared" si="199"/>
        <v/>
      </c>
      <c r="VP51" s="66" t="str">
        <f t="shared" si="200"/>
        <v/>
      </c>
      <c r="VQ51" s="66" t="str">
        <f t="shared" si="201"/>
        <v/>
      </c>
      <c r="VR51" s="66" t="str">
        <f t="shared" si="202"/>
        <v/>
      </c>
      <c r="VS51" s="66" t="str">
        <f t="shared" si="203"/>
        <v/>
      </c>
      <c r="VT51" s="66" t="str">
        <f t="shared" si="204"/>
        <v/>
      </c>
      <c r="VU51" s="66" t="str">
        <f t="shared" si="205"/>
        <v/>
      </c>
      <c r="VV51" s="66" t="str">
        <f t="shared" si="206"/>
        <v/>
      </c>
      <c r="VW51" s="66" t="str">
        <f t="shared" si="207"/>
        <v/>
      </c>
      <c r="VX51" s="66" t="str">
        <f t="shared" si="208"/>
        <v/>
      </c>
      <c r="VY51" s="66" t="str">
        <f t="shared" si="209"/>
        <v/>
      </c>
      <c r="VZ51" s="66" t="str">
        <f t="shared" si="210"/>
        <v/>
      </c>
      <c r="WA51" s="66" t="str">
        <f t="shared" si="211"/>
        <v/>
      </c>
      <c r="WB51" s="66" t="str">
        <f t="shared" si="212"/>
        <v/>
      </c>
      <c r="WC51" s="66" t="str">
        <f t="shared" si="213"/>
        <v/>
      </c>
      <c r="WD51" s="66" t="str">
        <f t="shared" si="214"/>
        <v/>
      </c>
      <c r="WE51" s="66" t="str">
        <f t="shared" si="215"/>
        <v/>
      </c>
      <c r="WF51" s="66" t="str">
        <f t="shared" si="216"/>
        <v/>
      </c>
      <c r="WG51" s="66" t="str">
        <f t="shared" si="217"/>
        <v/>
      </c>
      <c r="WH51" s="66" t="str">
        <f t="shared" si="218"/>
        <v/>
      </c>
      <c r="WI51" s="66" t="str">
        <f t="shared" si="219"/>
        <v/>
      </c>
      <c r="WJ51" s="66" t="str">
        <f t="shared" si="220"/>
        <v/>
      </c>
      <c r="WK51" s="66" t="str">
        <f t="shared" si="221"/>
        <v/>
      </c>
      <c r="WL51" s="66" t="str">
        <f t="shared" si="222"/>
        <v/>
      </c>
      <c r="WM51" s="66" t="str">
        <f t="shared" si="223"/>
        <v/>
      </c>
      <c r="WN51" s="66" t="str">
        <f t="shared" si="224"/>
        <v/>
      </c>
      <c r="WO51" s="66" t="str">
        <f t="shared" si="225"/>
        <v/>
      </c>
      <c r="WP51" s="66" t="str">
        <f t="shared" si="226"/>
        <v/>
      </c>
      <c r="WQ51" s="66" t="str">
        <f t="shared" si="227"/>
        <v/>
      </c>
      <c r="WR51" s="66" t="str">
        <f t="shared" si="228"/>
        <v/>
      </c>
      <c r="WS51" s="66" t="str">
        <f t="shared" si="229"/>
        <v/>
      </c>
      <c r="WT51" s="66" t="str">
        <f t="shared" si="230"/>
        <v/>
      </c>
      <c r="WU51" s="66" t="str">
        <f t="shared" si="231"/>
        <v/>
      </c>
      <c r="WV51" s="66" t="str">
        <f t="shared" si="232"/>
        <v/>
      </c>
      <c r="WW51" s="66" t="str">
        <f t="shared" si="233"/>
        <v/>
      </c>
      <c r="WX51" s="66" t="str">
        <f t="shared" si="234"/>
        <v/>
      </c>
      <c r="WY51" s="66" t="str">
        <f t="shared" si="235"/>
        <v/>
      </c>
      <c r="WZ51" s="66" t="str">
        <f t="shared" si="236"/>
        <v/>
      </c>
      <c r="XA51" s="66" t="str">
        <f t="shared" si="237"/>
        <v/>
      </c>
      <c r="XB51" s="66" t="str">
        <f t="shared" si="238"/>
        <v/>
      </c>
      <c r="XC51" s="66" t="str">
        <f t="shared" si="239"/>
        <v/>
      </c>
      <c r="XD51" s="66" t="str">
        <f t="shared" si="240"/>
        <v/>
      </c>
      <c r="XE51" s="66" t="str">
        <f t="shared" si="241"/>
        <v/>
      </c>
      <c r="XF51" s="66" t="str">
        <f t="shared" si="242"/>
        <v/>
      </c>
      <c r="XG51" s="66" t="str">
        <f t="shared" si="243"/>
        <v/>
      </c>
      <c r="XH51" s="66" t="str">
        <f t="shared" si="244"/>
        <v/>
      </c>
      <c r="XI51" s="66" t="str">
        <f t="shared" si="245"/>
        <v/>
      </c>
      <c r="XJ51" s="66" t="str">
        <f t="shared" si="246"/>
        <v/>
      </c>
      <c r="XK51" s="66" t="str">
        <f t="shared" si="247"/>
        <v/>
      </c>
      <c r="XL51" s="66" t="str">
        <f t="shared" si="248"/>
        <v/>
      </c>
      <c r="XM51" s="66" t="str">
        <f t="shared" si="249"/>
        <v/>
      </c>
      <c r="XN51" s="66" t="str">
        <f t="shared" si="250"/>
        <v/>
      </c>
      <c r="XO51" s="66" t="str">
        <f t="shared" si="251"/>
        <v/>
      </c>
      <c r="XP51" s="66" t="str">
        <f t="shared" si="252"/>
        <v/>
      </c>
      <c r="XQ51" s="66" t="str">
        <f t="shared" si="253"/>
        <v/>
      </c>
      <c r="XR51" s="66" t="str">
        <f t="shared" si="254"/>
        <v/>
      </c>
      <c r="XS51" s="66" t="str">
        <f t="shared" si="255"/>
        <v/>
      </c>
      <c r="XT51" s="66" t="str">
        <f t="shared" si="256"/>
        <v/>
      </c>
      <c r="XU51" s="66" t="str">
        <f t="shared" si="257"/>
        <v/>
      </c>
      <c r="XV51" s="66" t="str">
        <f t="shared" si="258"/>
        <v/>
      </c>
      <c r="XW51" s="66" t="str">
        <f t="shared" si="259"/>
        <v/>
      </c>
      <c r="XX51" s="66" t="str">
        <f t="shared" si="260"/>
        <v/>
      </c>
      <c r="XY51" s="66" t="str">
        <f t="shared" si="261"/>
        <v/>
      </c>
      <c r="XZ51" s="66" t="str">
        <f t="shared" si="262"/>
        <v/>
      </c>
      <c r="YA51" s="66" t="str">
        <f t="shared" si="263"/>
        <v/>
      </c>
      <c r="YB51" s="66" t="str">
        <f t="shared" si="264"/>
        <v/>
      </c>
      <c r="YC51" s="66" t="str">
        <f t="shared" si="265"/>
        <v/>
      </c>
      <c r="YD51" s="66" t="str">
        <f t="shared" si="266"/>
        <v/>
      </c>
      <c r="YE51" s="66" t="str">
        <f t="shared" si="267"/>
        <v/>
      </c>
      <c r="YF51" s="66" t="str">
        <f t="shared" si="268"/>
        <v/>
      </c>
      <c r="YG51" s="66" t="str">
        <f t="shared" si="269"/>
        <v/>
      </c>
      <c r="YH51" s="66" t="str">
        <f t="shared" si="270"/>
        <v/>
      </c>
      <c r="YI51" s="66" t="str">
        <f t="shared" si="271"/>
        <v/>
      </c>
      <c r="YJ51" s="66" t="str">
        <f t="shared" si="272"/>
        <v/>
      </c>
      <c r="YK51" s="66" t="str">
        <f t="shared" si="273"/>
        <v/>
      </c>
      <c r="YL51" s="66" t="str">
        <f t="shared" si="274"/>
        <v/>
      </c>
      <c r="YM51" s="66" t="str">
        <f t="shared" si="275"/>
        <v/>
      </c>
      <c r="YN51" s="66" t="str">
        <f t="shared" si="276"/>
        <v/>
      </c>
      <c r="YO51" s="66" t="str">
        <f t="shared" si="277"/>
        <v/>
      </c>
      <c r="YP51" s="66" t="str">
        <f t="shared" si="278"/>
        <v/>
      </c>
      <c r="YQ51" s="66" t="str">
        <f t="shared" si="279"/>
        <v/>
      </c>
      <c r="YR51" s="66" t="str">
        <f t="shared" si="280"/>
        <v/>
      </c>
      <c r="YS51" s="66" t="str">
        <f t="shared" si="281"/>
        <v/>
      </c>
      <c r="YT51" s="66" t="str">
        <f t="shared" si="282"/>
        <v/>
      </c>
      <c r="YU51" s="66" t="str">
        <f t="shared" si="283"/>
        <v/>
      </c>
      <c r="YV51" s="66" t="str">
        <f t="shared" si="284"/>
        <v/>
      </c>
      <c r="YW51" s="66" t="str">
        <f t="shared" si="285"/>
        <v/>
      </c>
      <c r="YX51" s="66" t="str">
        <f t="shared" si="286"/>
        <v/>
      </c>
      <c r="YY51" s="66" t="str">
        <f t="shared" si="287"/>
        <v/>
      </c>
      <c r="YZ51" s="66" t="str">
        <f t="shared" si="288"/>
        <v/>
      </c>
      <c r="ZA51" s="66" t="str">
        <f t="shared" si="289"/>
        <v/>
      </c>
      <c r="ZB51" s="66" t="str">
        <f t="shared" si="290"/>
        <v/>
      </c>
      <c r="ZC51" s="66" t="str">
        <f t="shared" si="291"/>
        <v/>
      </c>
      <c r="ZD51" s="66" t="str">
        <f t="shared" si="292"/>
        <v/>
      </c>
      <c r="ZE51" s="66" t="str">
        <f t="shared" si="293"/>
        <v/>
      </c>
      <c r="ZF51" s="66" t="str">
        <f t="shared" si="294"/>
        <v/>
      </c>
      <c r="ZG51" s="66" t="str">
        <f t="shared" si="295"/>
        <v/>
      </c>
      <c r="ZH51" s="66" t="str">
        <f t="shared" si="296"/>
        <v/>
      </c>
      <c r="ZI51" s="66" t="str">
        <f t="shared" si="297"/>
        <v/>
      </c>
      <c r="ZJ51" s="66" t="str">
        <f t="shared" si="298"/>
        <v/>
      </c>
      <c r="ZK51" s="66" t="str">
        <f t="shared" si="299"/>
        <v/>
      </c>
      <c r="ZL51" s="66" t="str">
        <f t="shared" si="300"/>
        <v/>
      </c>
      <c r="ZM51" s="66" t="str">
        <f t="shared" si="301"/>
        <v/>
      </c>
      <c r="ZN51" s="66" t="str">
        <f t="shared" si="302"/>
        <v/>
      </c>
      <c r="ZO51" s="66" t="str">
        <f t="shared" si="303"/>
        <v/>
      </c>
      <c r="ZP51" s="66" t="str">
        <f t="shared" si="304"/>
        <v/>
      </c>
      <c r="ZQ51" s="66" t="str">
        <f t="shared" si="305"/>
        <v/>
      </c>
      <c r="ZR51" s="66" t="str">
        <f t="shared" si="306"/>
        <v/>
      </c>
      <c r="ZS51" s="66" t="str">
        <f t="shared" si="307"/>
        <v/>
      </c>
      <c r="ZT51" s="66" t="str">
        <f t="shared" si="308"/>
        <v/>
      </c>
      <c r="ZU51" s="66" t="str">
        <f t="shared" si="309"/>
        <v/>
      </c>
      <c r="ZV51" s="66" t="str">
        <f t="shared" si="310"/>
        <v/>
      </c>
      <c r="ZW51" s="66" t="str">
        <f t="shared" si="311"/>
        <v/>
      </c>
      <c r="ZX51" s="66" t="str">
        <f t="shared" si="312"/>
        <v/>
      </c>
      <c r="ZY51" s="66" t="str">
        <f t="shared" si="313"/>
        <v/>
      </c>
      <c r="ZZ51" s="66" t="str">
        <f t="shared" si="314"/>
        <v/>
      </c>
      <c r="AAA51" s="66" t="str">
        <f t="shared" si="315"/>
        <v/>
      </c>
      <c r="AAB51" s="66" t="str">
        <f t="shared" si="316"/>
        <v/>
      </c>
      <c r="AAC51" s="66" t="str">
        <f t="shared" si="317"/>
        <v/>
      </c>
      <c r="AAD51" s="66" t="str">
        <f t="shared" si="318"/>
        <v/>
      </c>
      <c r="AAE51" s="66" t="str">
        <f t="shared" si="319"/>
        <v/>
      </c>
      <c r="AAF51" s="66" t="str">
        <f t="shared" si="320"/>
        <v/>
      </c>
      <c r="AAG51" s="66" t="str">
        <f t="shared" si="321"/>
        <v/>
      </c>
      <c r="AAH51" s="66" t="str">
        <f t="shared" si="322"/>
        <v/>
      </c>
      <c r="AAI51" s="66" t="str">
        <f t="shared" si="323"/>
        <v/>
      </c>
      <c r="AAJ51" s="66" t="str">
        <f t="shared" si="324"/>
        <v/>
      </c>
      <c r="AAK51" s="66" t="str">
        <f t="shared" si="325"/>
        <v/>
      </c>
      <c r="AAL51" s="66" t="str">
        <f t="shared" si="326"/>
        <v/>
      </c>
      <c r="AAM51" s="66" t="str">
        <f t="shared" si="327"/>
        <v/>
      </c>
      <c r="AAN51" s="66" t="str">
        <f t="shared" si="328"/>
        <v/>
      </c>
      <c r="AAO51" s="66" t="str">
        <f t="shared" si="329"/>
        <v/>
      </c>
      <c r="AAP51" s="66" t="str">
        <f t="shared" si="330"/>
        <v/>
      </c>
      <c r="AAQ51" s="66" t="str">
        <f t="shared" si="331"/>
        <v/>
      </c>
      <c r="AAR51" s="66" t="str">
        <f t="shared" si="332"/>
        <v/>
      </c>
      <c r="AAS51" s="66" t="str">
        <f t="shared" si="333"/>
        <v/>
      </c>
      <c r="AAT51" s="66" t="str">
        <f t="shared" si="334"/>
        <v/>
      </c>
      <c r="AAU51" s="66" t="str">
        <f t="shared" si="335"/>
        <v/>
      </c>
      <c r="AAV51" s="66" t="str">
        <f t="shared" si="336"/>
        <v/>
      </c>
      <c r="AAW51" s="66" t="str">
        <f t="shared" si="337"/>
        <v/>
      </c>
      <c r="AAX51" s="66" t="str">
        <f t="shared" si="338"/>
        <v/>
      </c>
      <c r="AAY51" s="66" t="str">
        <f t="shared" si="339"/>
        <v/>
      </c>
      <c r="AAZ51" s="66" t="str">
        <f t="shared" si="340"/>
        <v/>
      </c>
      <c r="ABA51" s="66" t="str">
        <f t="shared" si="341"/>
        <v/>
      </c>
      <c r="ABB51" s="66" t="str">
        <f t="shared" si="342"/>
        <v/>
      </c>
      <c r="ABC51" s="66" t="str">
        <f t="shared" si="343"/>
        <v/>
      </c>
      <c r="ABD51" s="66" t="str">
        <f t="shared" si="344"/>
        <v/>
      </c>
      <c r="ABE51" s="66" t="str">
        <f t="shared" si="345"/>
        <v/>
      </c>
      <c r="ABF51" s="66" t="str">
        <f t="shared" si="346"/>
        <v/>
      </c>
      <c r="ABG51" s="66" t="str">
        <f t="shared" si="347"/>
        <v/>
      </c>
      <c r="ABH51" s="66" t="str">
        <f t="shared" si="348"/>
        <v/>
      </c>
      <c r="ABI51" s="66" t="str">
        <f t="shared" si="349"/>
        <v/>
      </c>
      <c r="ABJ51" s="66" t="str">
        <f t="shared" si="350"/>
        <v/>
      </c>
      <c r="ABK51" s="66" t="str">
        <f t="shared" si="351"/>
        <v/>
      </c>
      <c r="ABL51" s="66" t="str">
        <f t="shared" si="352"/>
        <v/>
      </c>
      <c r="ABM51" s="66" t="str">
        <f t="shared" si="353"/>
        <v/>
      </c>
      <c r="ABN51" s="66" t="str">
        <f t="shared" si="354"/>
        <v/>
      </c>
      <c r="ABO51" s="66" t="str">
        <f t="shared" si="355"/>
        <v/>
      </c>
      <c r="ABP51" s="66" t="str">
        <f t="shared" si="356"/>
        <v/>
      </c>
      <c r="ABQ51" s="66" t="str">
        <f t="shared" si="357"/>
        <v/>
      </c>
      <c r="ABR51" s="66" t="str">
        <f t="shared" si="358"/>
        <v/>
      </c>
      <c r="ABS51" s="66" t="str">
        <f t="shared" si="359"/>
        <v/>
      </c>
      <c r="ABT51" s="66" t="str">
        <f t="shared" si="360"/>
        <v/>
      </c>
      <c r="ABU51" s="66" t="str">
        <f t="shared" si="361"/>
        <v/>
      </c>
      <c r="ABV51" s="66" t="str">
        <f t="shared" si="362"/>
        <v/>
      </c>
      <c r="ABW51" s="66" t="str">
        <f t="shared" si="363"/>
        <v/>
      </c>
      <c r="ABX51" s="66" t="str">
        <f t="shared" si="364"/>
        <v/>
      </c>
      <c r="ABY51" s="66" t="str">
        <f t="shared" si="365"/>
        <v/>
      </c>
      <c r="ABZ51" s="66" t="str">
        <f t="shared" si="366"/>
        <v/>
      </c>
      <c r="ACA51" s="66" t="str">
        <f t="shared" si="367"/>
        <v/>
      </c>
      <c r="ACB51" s="66" t="str">
        <f t="shared" si="368"/>
        <v/>
      </c>
      <c r="ACC51" s="66" t="str">
        <f t="shared" si="369"/>
        <v/>
      </c>
      <c r="ACD51" s="66" t="str">
        <f t="shared" si="370"/>
        <v/>
      </c>
      <c r="ACE51" s="66" t="str">
        <f t="shared" si="371"/>
        <v/>
      </c>
      <c r="ACF51" s="66" t="str">
        <f t="shared" si="372"/>
        <v/>
      </c>
      <c r="ACG51" s="66" t="str">
        <f t="shared" si="373"/>
        <v/>
      </c>
      <c r="ACH51" s="66" t="str">
        <f t="shared" si="374"/>
        <v/>
      </c>
      <c r="ACI51" s="66" t="str">
        <f t="shared" si="375"/>
        <v/>
      </c>
      <c r="ACJ51" s="66" t="str">
        <f t="shared" si="376"/>
        <v/>
      </c>
      <c r="ACK51" s="66" t="str">
        <f t="shared" si="377"/>
        <v/>
      </c>
      <c r="ACL51" s="66" t="str">
        <f t="shared" si="378"/>
        <v/>
      </c>
      <c r="ACM51" s="66" t="str">
        <f t="shared" ref="ACM51:ACN51" si="431">IF(AND(ACS$3="Unit", ACL51=""), "", IF(AND(ACS$3="Unit", ACL51="-"),"", IF(ACS$3="Unit", "kg/GJ delivered", IF(AND(NY51&lt;&gt;"", NY51&lt;&gt;"-", NX51="-"),"", IF($H51="","", IF(NX51="nd", "",IF(NX51="&lt;n.a.&gt;", "", IF(NY51="#/MJ", "", IF(NY51="kg/GJ delivered",NX51,IF(NY51="g/MJ delivered",NX51,IF(NY51="kg/MJ delivered",NX51*1000,IF(NY51="mg/MJ delivered",NX51/1000,IF(NY51="g/kg",((NX51)*(1/$I51)*(1/$H51)),IF(NY51="mg/kg",((NX51/1000)*(1/$I51)*(1/$H51)),IF(NY51="mg/MJ delivered",NX51/1000,IF(NY51="-","","Error"))))))))))))))))</f>
        <v/>
      </c>
      <c r="ACN51" s="66" t="str">
        <f t="shared" si="431"/>
        <v/>
      </c>
      <c r="ACO51" s="66" t="str">
        <f t="shared" si="380"/>
        <v/>
      </c>
      <c r="ACP51" s="66" t="str">
        <f t="shared" si="381"/>
        <v/>
      </c>
      <c r="ACQ51" s="66" t="str">
        <f t="shared" si="382"/>
        <v/>
      </c>
      <c r="ACR51" s="66" t="str">
        <f t="shared" si="383"/>
        <v/>
      </c>
      <c r="ACS51" s="66" t="str">
        <f t="shared" si="384"/>
        <v/>
      </c>
      <c r="ACT51" s="66" t="str">
        <f t="shared" si="385"/>
        <v/>
      </c>
    </row>
    <row r="52" spans="2:774" ht="15.75" customHeight="1" x14ac:dyDescent="0.25">
      <c r="B52" s="66">
        <v>149</v>
      </c>
      <c r="C52" s="66" t="s">
        <v>500</v>
      </c>
      <c r="D52" s="66" t="s">
        <v>1201</v>
      </c>
      <c r="E52" s="156" t="s">
        <v>139</v>
      </c>
      <c r="F52" s="66" t="s">
        <v>139</v>
      </c>
      <c r="G52" s="66" t="s">
        <v>490</v>
      </c>
      <c r="H52" s="126">
        <v>0.17799999999999999</v>
      </c>
      <c r="I52" s="130">
        <f>'Heating Values'!$D$33</f>
        <v>25.715</v>
      </c>
      <c r="J52" s="66" t="str">
        <f t="shared" si="0"/>
        <v>Charcoal, Traditional, GLO</v>
      </c>
      <c r="K52" s="66" t="s">
        <v>1254</v>
      </c>
      <c r="L52" s="66" t="s">
        <v>1254</v>
      </c>
      <c r="M52" s="66" t="s">
        <v>1254</v>
      </c>
      <c r="N52" s="66" t="s">
        <v>1254</v>
      </c>
      <c r="O52" s="66" t="s">
        <v>483</v>
      </c>
      <c r="P52" s="66" t="str">
        <f t="shared" si="428"/>
        <v>GLO</v>
      </c>
      <c r="Q52" s="66" t="s">
        <v>306</v>
      </c>
      <c r="R52" s="162">
        <v>57.713694059899531</v>
      </c>
      <c r="S52" s="158" t="s">
        <v>66</v>
      </c>
      <c r="T52" s="158" t="s">
        <v>128</v>
      </c>
      <c r="U52" s="158" t="s">
        <v>128</v>
      </c>
      <c r="V52" s="164">
        <v>530.92763738160056</v>
      </c>
      <c r="W52" s="158" t="s">
        <v>1759</v>
      </c>
      <c r="X52" s="164">
        <v>481.2670169114545</v>
      </c>
      <c r="Y52" s="158" t="s">
        <v>66</v>
      </c>
      <c r="Z52" s="158" t="s">
        <v>128</v>
      </c>
      <c r="AA52" s="158" t="s">
        <v>128</v>
      </c>
      <c r="AB52" s="158" t="s">
        <v>128</v>
      </c>
      <c r="AC52" s="158" t="s">
        <v>128</v>
      </c>
      <c r="AD52" s="158" t="s">
        <v>128</v>
      </c>
      <c r="AE52" s="158" t="s">
        <v>128</v>
      </c>
      <c r="AF52" s="158" t="s">
        <v>128</v>
      </c>
      <c r="AG52" s="158" t="s">
        <v>128</v>
      </c>
      <c r="AH52" s="158" t="s">
        <v>128</v>
      </c>
      <c r="AI52" s="158" t="s">
        <v>128</v>
      </c>
      <c r="AJ52" s="158" t="s">
        <v>128</v>
      </c>
      <c r="AK52" s="158" t="s">
        <v>128</v>
      </c>
      <c r="AL52" s="158" t="s">
        <v>128</v>
      </c>
      <c r="AM52" s="158" t="s">
        <v>128</v>
      </c>
      <c r="AN52" s="158" t="s">
        <v>128</v>
      </c>
      <c r="AO52" s="158" t="s">
        <v>128</v>
      </c>
      <c r="AP52" s="158" t="s">
        <v>128</v>
      </c>
      <c r="AQ52" s="158" t="s">
        <v>128</v>
      </c>
      <c r="AR52" s="158" t="s">
        <v>128</v>
      </c>
      <c r="AS52" s="158" t="s">
        <v>128</v>
      </c>
      <c r="AT52" s="158" t="s">
        <v>128</v>
      </c>
      <c r="AU52" s="158" t="s">
        <v>128</v>
      </c>
      <c r="AV52" s="158" t="s">
        <v>128</v>
      </c>
      <c r="AW52" s="158" t="s">
        <v>128</v>
      </c>
      <c r="AX52" s="158" t="s">
        <v>128</v>
      </c>
      <c r="AY52" s="158" t="s">
        <v>128</v>
      </c>
      <c r="AZ52" s="158" t="s">
        <v>128</v>
      </c>
      <c r="BA52" s="158" t="s">
        <v>128</v>
      </c>
      <c r="BB52" s="158" t="s">
        <v>128</v>
      </c>
      <c r="BC52" s="158" t="s">
        <v>128</v>
      </c>
      <c r="BD52" s="158" t="s">
        <v>128</v>
      </c>
      <c r="BE52" s="158" t="s">
        <v>128</v>
      </c>
      <c r="BF52" s="158" t="s">
        <v>128</v>
      </c>
      <c r="BG52" s="158" t="s">
        <v>128</v>
      </c>
      <c r="BH52" s="158" t="s">
        <v>128</v>
      </c>
      <c r="BI52" s="158" t="s">
        <v>128</v>
      </c>
      <c r="BJ52" s="158" t="s">
        <v>128</v>
      </c>
      <c r="BK52" s="158" t="s">
        <v>128</v>
      </c>
      <c r="BL52" s="158" t="s">
        <v>128</v>
      </c>
      <c r="BM52" s="158" t="s">
        <v>128</v>
      </c>
      <c r="BN52" s="158" t="s">
        <v>128</v>
      </c>
      <c r="BO52" s="158" t="s">
        <v>128</v>
      </c>
      <c r="BP52" s="158" t="s">
        <v>128</v>
      </c>
      <c r="BQ52" s="158" t="s">
        <v>128</v>
      </c>
      <c r="BR52" s="158" t="s">
        <v>128</v>
      </c>
      <c r="BS52" s="158" t="s">
        <v>128</v>
      </c>
      <c r="BT52" s="158" t="s">
        <v>128</v>
      </c>
      <c r="BU52" s="158" t="s">
        <v>128</v>
      </c>
      <c r="BV52" s="158" t="s">
        <v>128</v>
      </c>
      <c r="BW52" s="158" t="s">
        <v>128</v>
      </c>
      <c r="BX52" s="158" t="s">
        <v>128</v>
      </c>
      <c r="BY52" s="158" t="s">
        <v>128</v>
      </c>
      <c r="BZ52" s="158" t="s">
        <v>128</v>
      </c>
      <c r="CA52" s="158" t="s">
        <v>128</v>
      </c>
      <c r="CB52" s="158" t="s">
        <v>128</v>
      </c>
      <c r="CC52" s="158" t="s">
        <v>128</v>
      </c>
      <c r="CD52" s="158" t="s">
        <v>128</v>
      </c>
      <c r="CE52" s="158" t="s">
        <v>128</v>
      </c>
      <c r="CF52" s="158" t="s">
        <v>128</v>
      </c>
      <c r="CG52" s="158" t="s">
        <v>128</v>
      </c>
      <c r="CH52" s="158" t="s">
        <v>128</v>
      </c>
      <c r="CI52" s="158" t="s">
        <v>128</v>
      </c>
      <c r="CJ52" s="158" t="s">
        <v>128</v>
      </c>
      <c r="CK52" s="158" t="s">
        <v>128</v>
      </c>
      <c r="CL52" s="158" t="s">
        <v>128</v>
      </c>
      <c r="CM52" s="158" t="s">
        <v>128</v>
      </c>
      <c r="CN52" s="158" t="s">
        <v>128</v>
      </c>
      <c r="CO52" s="158" t="s">
        <v>128</v>
      </c>
      <c r="CP52" s="158" t="s">
        <v>128</v>
      </c>
      <c r="CQ52" s="158" t="s">
        <v>128</v>
      </c>
      <c r="CR52" s="158" t="s">
        <v>128</v>
      </c>
      <c r="CS52" s="158" t="s">
        <v>128</v>
      </c>
      <c r="CT52" s="158" t="s">
        <v>128</v>
      </c>
      <c r="CU52" s="158" t="s">
        <v>128</v>
      </c>
      <c r="CV52" s="158" t="s">
        <v>128</v>
      </c>
      <c r="CW52" s="158" t="s">
        <v>128</v>
      </c>
      <c r="CX52" s="158" t="s">
        <v>128</v>
      </c>
      <c r="CY52" s="158" t="s">
        <v>128</v>
      </c>
      <c r="CZ52" s="158" t="s">
        <v>128</v>
      </c>
      <c r="DA52" s="158" t="s">
        <v>128</v>
      </c>
      <c r="DB52" s="158" t="s">
        <v>128</v>
      </c>
      <c r="DC52" s="158" t="s">
        <v>128</v>
      </c>
      <c r="DD52" s="158" t="s">
        <v>128</v>
      </c>
      <c r="DE52" s="158" t="s">
        <v>128</v>
      </c>
      <c r="DF52" s="158" t="s">
        <v>128</v>
      </c>
      <c r="DG52" s="158" t="s">
        <v>128</v>
      </c>
      <c r="DH52" s="158" t="s">
        <v>128</v>
      </c>
      <c r="DI52" s="158" t="s">
        <v>128</v>
      </c>
      <c r="DJ52" s="158" t="s">
        <v>128</v>
      </c>
      <c r="DK52" s="158" t="s">
        <v>128</v>
      </c>
      <c r="DL52" s="158" t="s">
        <v>128</v>
      </c>
      <c r="DM52" s="158" t="s">
        <v>128</v>
      </c>
      <c r="DN52" s="158" t="s">
        <v>128</v>
      </c>
      <c r="DO52" s="158" t="s">
        <v>128</v>
      </c>
      <c r="DP52" s="158" t="s">
        <v>128</v>
      </c>
      <c r="DQ52" s="158" t="s">
        <v>128</v>
      </c>
      <c r="DR52" s="158" t="s">
        <v>128</v>
      </c>
      <c r="DS52" s="158" t="s">
        <v>128</v>
      </c>
      <c r="DT52" s="158" t="s">
        <v>128</v>
      </c>
      <c r="DU52" s="158" t="s">
        <v>128</v>
      </c>
      <c r="DV52" s="158" t="s">
        <v>128</v>
      </c>
      <c r="DW52" s="158" t="s">
        <v>128</v>
      </c>
      <c r="DX52" s="158" t="s">
        <v>128</v>
      </c>
      <c r="DY52" s="158" t="s">
        <v>128</v>
      </c>
      <c r="DZ52" s="158" t="s">
        <v>128</v>
      </c>
      <c r="EA52" s="158" t="s">
        <v>128</v>
      </c>
      <c r="EB52" s="158" t="s">
        <v>128</v>
      </c>
      <c r="EC52" s="158" t="s">
        <v>128</v>
      </c>
      <c r="ED52" s="158" t="s">
        <v>128</v>
      </c>
      <c r="EE52" s="158" t="s">
        <v>128</v>
      </c>
      <c r="EF52" s="158" t="s">
        <v>128</v>
      </c>
      <c r="EG52" s="158" t="s">
        <v>128</v>
      </c>
      <c r="EH52" s="158" t="s">
        <v>128</v>
      </c>
      <c r="EI52" s="158" t="s">
        <v>128</v>
      </c>
      <c r="EJ52" s="158" t="s">
        <v>128</v>
      </c>
      <c r="EK52" s="158" t="s">
        <v>128</v>
      </c>
      <c r="EL52" s="158" t="s">
        <v>128</v>
      </c>
      <c r="EM52" s="158" t="s">
        <v>128</v>
      </c>
      <c r="EN52" s="158" t="s">
        <v>128</v>
      </c>
      <c r="EO52" s="158" t="s">
        <v>128</v>
      </c>
      <c r="EP52" s="158" t="s">
        <v>128</v>
      </c>
      <c r="EQ52" s="158" t="s">
        <v>128</v>
      </c>
      <c r="ER52" s="158" t="s">
        <v>128</v>
      </c>
      <c r="ES52" s="158" t="s">
        <v>128</v>
      </c>
      <c r="ET52" s="158" t="s">
        <v>128</v>
      </c>
      <c r="EU52" s="158" t="s">
        <v>128</v>
      </c>
      <c r="EV52" s="158" t="s">
        <v>128</v>
      </c>
      <c r="EW52" s="158" t="s">
        <v>128</v>
      </c>
      <c r="EX52" s="158" t="s">
        <v>128</v>
      </c>
      <c r="EY52" s="158" t="s">
        <v>128</v>
      </c>
      <c r="EZ52" s="158" t="s">
        <v>128</v>
      </c>
      <c r="FA52" s="158" t="s">
        <v>128</v>
      </c>
      <c r="FB52" s="158" t="s">
        <v>128</v>
      </c>
      <c r="FC52" s="158" t="s">
        <v>128</v>
      </c>
      <c r="FD52" s="158" t="s">
        <v>128</v>
      </c>
      <c r="FE52" s="158" t="s">
        <v>128</v>
      </c>
      <c r="FF52" s="158" t="s">
        <v>128</v>
      </c>
      <c r="FG52" s="158" t="s">
        <v>128</v>
      </c>
      <c r="FH52" s="158" t="s">
        <v>128</v>
      </c>
      <c r="FI52" s="158" t="s">
        <v>128</v>
      </c>
      <c r="FJ52" s="158" t="s">
        <v>128</v>
      </c>
      <c r="FK52" s="158" t="s">
        <v>128</v>
      </c>
      <c r="FL52" s="158" t="s">
        <v>128</v>
      </c>
      <c r="FM52" s="158" t="s">
        <v>128</v>
      </c>
      <c r="FN52" s="158" t="s">
        <v>128</v>
      </c>
      <c r="FO52" s="158" t="s">
        <v>128</v>
      </c>
      <c r="FP52" s="158" t="s">
        <v>128</v>
      </c>
      <c r="FQ52" s="158" t="s">
        <v>128</v>
      </c>
      <c r="FR52" s="158" t="s">
        <v>128</v>
      </c>
      <c r="FS52" s="158" t="s">
        <v>128</v>
      </c>
      <c r="FT52" s="158" t="s">
        <v>128</v>
      </c>
      <c r="FU52" s="158" t="s">
        <v>128</v>
      </c>
      <c r="FV52" s="158" t="s">
        <v>128</v>
      </c>
      <c r="FW52" s="158" t="s">
        <v>128</v>
      </c>
      <c r="FX52" s="158" t="s">
        <v>128</v>
      </c>
      <c r="FY52" s="158" t="s">
        <v>128</v>
      </c>
      <c r="FZ52" s="158" t="s">
        <v>128</v>
      </c>
      <c r="GA52" s="158" t="s">
        <v>128</v>
      </c>
      <c r="GB52" s="158" t="s">
        <v>128</v>
      </c>
      <c r="GC52" s="158" t="s">
        <v>128</v>
      </c>
      <c r="GD52" s="158" t="s">
        <v>128</v>
      </c>
      <c r="GE52" s="158" t="s">
        <v>128</v>
      </c>
      <c r="GF52" s="158" t="s">
        <v>128</v>
      </c>
      <c r="GG52" s="158" t="s">
        <v>128</v>
      </c>
      <c r="GH52" s="158" t="s">
        <v>128</v>
      </c>
      <c r="GI52" s="158" t="s">
        <v>128</v>
      </c>
      <c r="GJ52" s="158" t="s">
        <v>128</v>
      </c>
      <c r="GK52" s="158" t="s">
        <v>128</v>
      </c>
      <c r="GL52" s="158" t="s">
        <v>128</v>
      </c>
      <c r="GM52" s="158" t="s">
        <v>128</v>
      </c>
      <c r="GN52" s="158" t="s">
        <v>128</v>
      </c>
      <c r="GO52" s="158" t="s">
        <v>128</v>
      </c>
      <c r="GP52" s="158" t="s">
        <v>128</v>
      </c>
      <c r="GQ52" s="158" t="s">
        <v>128</v>
      </c>
      <c r="GR52" s="158" t="s">
        <v>128</v>
      </c>
      <c r="GS52" s="158" t="s">
        <v>128</v>
      </c>
      <c r="GT52" s="158" t="s">
        <v>128</v>
      </c>
      <c r="GU52" s="158" t="s">
        <v>128</v>
      </c>
      <c r="GV52" s="158" t="s">
        <v>128</v>
      </c>
      <c r="GW52" s="158" t="s">
        <v>128</v>
      </c>
      <c r="GX52" s="158" t="s">
        <v>128</v>
      </c>
      <c r="GY52" s="158" t="s">
        <v>128</v>
      </c>
      <c r="GZ52" s="158" t="s">
        <v>128</v>
      </c>
      <c r="HA52" s="158" t="s">
        <v>128</v>
      </c>
      <c r="HB52" s="158" t="s">
        <v>128</v>
      </c>
      <c r="HC52" s="158" t="s">
        <v>128</v>
      </c>
      <c r="HD52" s="158" t="s">
        <v>128</v>
      </c>
      <c r="HE52" s="158" t="s">
        <v>128</v>
      </c>
      <c r="HF52" s="158" t="s">
        <v>128</v>
      </c>
      <c r="HG52" s="158" t="s">
        <v>128</v>
      </c>
      <c r="HH52" s="158" t="s">
        <v>128</v>
      </c>
      <c r="HI52" s="158" t="s">
        <v>128</v>
      </c>
      <c r="HJ52" s="158" t="s">
        <v>128</v>
      </c>
      <c r="HK52" s="158" t="s">
        <v>128</v>
      </c>
      <c r="HL52" s="158" t="s">
        <v>128</v>
      </c>
      <c r="HM52" s="158" t="s">
        <v>128</v>
      </c>
      <c r="HN52" s="158" t="s">
        <v>128</v>
      </c>
      <c r="HO52" s="158" t="s">
        <v>128</v>
      </c>
      <c r="HP52" s="158" t="s">
        <v>128</v>
      </c>
      <c r="HQ52" s="158" t="s">
        <v>128</v>
      </c>
      <c r="HR52" s="158" t="s">
        <v>128</v>
      </c>
      <c r="HS52" s="158" t="s">
        <v>128</v>
      </c>
      <c r="HT52" s="158" t="s">
        <v>128</v>
      </c>
      <c r="HU52" s="158" t="s">
        <v>128</v>
      </c>
      <c r="HV52" s="158" t="s">
        <v>128</v>
      </c>
      <c r="HW52" s="158" t="s">
        <v>128</v>
      </c>
      <c r="HX52" s="158" t="s">
        <v>128</v>
      </c>
      <c r="HY52" s="158" t="s">
        <v>128</v>
      </c>
      <c r="HZ52" s="158" t="s">
        <v>128</v>
      </c>
      <c r="IA52" s="158" t="s">
        <v>128</v>
      </c>
      <c r="IB52" s="158" t="s">
        <v>128</v>
      </c>
      <c r="IC52" s="158" t="s">
        <v>128</v>
      </c>
      <c r="ID52" s="158" t="s">
        <v>128</v>
      </c>
      <c r="IE52" s="158" t="s">
        <v>128</v>
      </c>
      <c r="IF52" s="158" t="s">
        <v>128</v>
      </c>
      <c r="IG52" s="158" t="s">
        <v>128</v>
      </c>
      <c r="IH52" s="158" t="s">
        <v>128</v>
      </c>
      <c r="II52" s="158" t="s">
        <v>128</v>
      </c>
      <c r="IJ52" s="158" t="s">
        <v>128</v>
      </c>
      <c r="IK52" s="158" t="s">
        <v>128</v>
      </c>
      <c r="IL52" s="158" t="s">
        <v>128</v>
      </c>
      <c r="IM52" s="158" t="s">
        <v>128</v>
      </c>
      <c r="IN52" s="158" t="s">
        <v>128</v>
      </c>
      <c r="IO52" s="158" t="s">
        <v>128</v>
      </c>
      <c r="IP52" s="158" t="s">
        <v>128</v>
      </c>
      <c r="IQ52" s="158" t="s">
        <v>128</v>
      </c>
      <c r="IR52" s="158" t="s">
        <v>128</v>
      </c>
      <c r="IS52" s="158" t="s">
        <v>128</v>
      </c>
      <c r="IT52" s="158" t="s">
        <v>128</v>
      </c>
      <c r="IU52" s="158" t="s">
        <v>128</v>
      </c>
      <c r="IV52" s="158" t="s">
        <v>128</v>
      </c>
      <c r="IW52" s="158" t="s">
        <v>128</v>
      </c>
      <c r="IX52" s="158" t="s">
        <v>128</v>
      </c>
      <c r="IY52" s="158" t="s">
        <v>128</v>
      </c>
      <c r="IZ52" s="158" t="s">
        <v>128</v>
      </c>
      <c r="JA52" s="158" t="s">
        <v>128</v>
      </c>
      <c r="JB52" s="158" t="s">
        <v>128</v>
      </c>
      <c r="JC52" s="158" t="s">
        <v>128</v>
      </c>
      <c r="JD52" s="158" t="s">
        <v>128</v>
      </c>
      <c r="JE52" s="158" t="s">
        <v>128</v>
      </c>
      <c r="JF52" s="158" t="s">
        <v>128</v>
      </c>
      <c r="JG52" s="158" t="s">
        <v>128</v>
      </c>
      <c r="JH52" s="158" t="s">
        <v>128</v>
      </c>
      <c r="JI52" s="158" t="s">
        <v>128</v>
      </c>
      <c r="JJ52" s="158" t="s">
        <v>128</v>
      </c>
      <c r="JK52" s="158" t="s">
        <v>128</v>
      </c>
      <c r="JL52" s="158" t="s">
        <v>128</v>
      </c>
      <c r="JM52" s="158" t="s">
        <v>128</v>
      </c>
      <c r="JN52" s="158" t="s">
        <v>128</v>
      </c>
      <c r="JO52" s="158" t="s">
        <v>128</v>
      </c>
      <c r="JP52" s="158" t="s">
        <v>128</v>
      </c>
      <c r="JQ52" s="158" t="s">
        <v>128</v>
      </c>
      <c r="JR52" s="158" t="s">
        <v>128</v>
      </c>
      <c r="JS52" s="158" t="s">
        <v>128</v>
      </c>
      <c r="JT52" s="158" t="s">
        <v>128</v>
      </c>
      <c r="JU52" s="158" t="s">
        <v>128</v>
      </c>
      <c r="JV52" s="158" t="s">
        <v>128</v>
      </c>
      <c r="JW52" s="158" t="s">
        <v>128</v>
      </c>
      <c r="JX52" s="158" t="s">
        <v>128</v>
      </c>
      <c r="JY52" s="158" t="s">
        <v>128</v>
      </c>
      <c r="JZ52" s="158" t="s">
        <v>128</v>
      </c>
      <c r="KA52" s="158" t="s">
        <v>128</v>
      </c>
      <c r="KB52" s="158" t="s">
        <v>128</v>
      </c>
      <c r="KC52" s="158" t="s">
        <v>128</v>
      </c>
      <c r="KD52" s="158" t="s">
        <v>128</v>
      </c>
      <c r="KE52" s="158" t="s">
        <v>128</v>
      </c>
      <c r="KF52" s="158" t="s">
        <v>128</v>
      </c>
      <c r="KG52" s="158" t="s">
        <v>128</v>
      </c>
      <c r="KH52" s="158" t="s">
        <v>128</v>
      </c>
      <c r="KI52" s="158" t="s">
        <v>128</v>
      </c>
      <c r="KJ52" s="158" t="s">
        <v>128</v>
      </c>
      <c r="KK52" s="158" t="s">
        <v>128</v>
      </c>
      <c r="KL52" s="158" t="s">
        <v>128</v>
      </c>
      <c r="KM52" s="158" t="s">
        <v>128</v>
      </c>
      <c r="KN52" s="158" t="s">
        <v>128</v>
      </c>
      <c r="KO52" s="158" t="s">
        <v>128</v>
      </c>
      <c r="KP52" s="158" t="s">
        <v>128</v>
      </c>
      <c r="KQ52" s="158" t="s">
        <v>128</v>
      </c>
      <c r="KR52" s="158" t="s">
        <v>128</v>
      </c>
      <c r="KS52" s="158" t="s">
        <v>128</v>
      </c>
      <c r="KT52" s="158" t="s">
        <v>128</v>
      </c>
      <c r="KU52" s="158" t="s">
        <v>128</v>
      </c>
      <c r="KV52" s="158" t="s">
        <v>128</v>
      </c>
      <c r="KW52" s="158" t="s">
        <v>128</v>
      </c>
      <c r="KX52" s="158" t="s">
        <v>128</v>
      </c>
      <c r="KY52" s="158" t="s">
        <v>128</v>
      </c>
      <c r="KZ52" s="158" t="s">
        <v>128</v>
      </c>
      <c r="LA52" s="158" t="s">
        <v>128</v>
      </c>
      <c r="LB52" s="158" t="s">
        <v>128</v>
      </c>
      <c r="LC52" s="158" t="s">
        <v>128</v>
      </c>
      <c r="LD52" s="158" t="s">
        <v>128</v>
      </c>
      <c r="LE52" s="158" t="s">
        <v>128</v>
      </c>
      <c r="LF52" s="158" t="s">
        <v>128</v>
      </c>
      <c r="LG52" s="158" t="s">
        <v>128</v>
      </c>
      <c r="LH52" s="158" t="s">
        <v>128</v>
      </c>
      <c r="LI52" s="158" t="s">
        <v>128</v>
      </c>
      <c r="LJ52" s="158" t="s">
        <v>128</v>
      </c>
      <c r="LK52" s="158" t="s">
        <v>128</v>
      </c>
      <c r="LL52" s="158" t="s">
        <v>128</v>
      </c>
      <c r="LM52" s="158" t="s">
        <v>128</v>
      </c>
      <c r="LN52" s="158" t="s">
        <v>128</v>
      </c>
      <c r="LO52" s="158" t="s">
        <v>128</v>
      </c>
      <c r="LP52" s="158" t="s">
        <v>128</v>
      </c>
      <c r="LQ52" s="158" t="s">
        <v>128</v>
      </c>
      <c r="LR52" s="158" t="s">
        <v>128</v>
      </c>
      <c r="LS52" s="158" t="s">
        <v>128</v>
      </c>
      <c r="LT52" s="158" t="s">
        <v>128</v>
      </c>
      <c r="LU52" s="158" t="s">
        <v>128</v>
      </c>
      <c r="LV52" s="158" t="s">
        <v>128</v>
      </c>
      <c r="LW52" s="158" t="s">
        <v>128</v>
      </c>
      <c r="LX52" s="158" t="s">
        <v>128</v>
      </c>
      <c r="LY52" s="158" t="s">
        <v>128</v>
      </c>
      <c r="LZ52" s="158" t="s">
        <v>128</v>
      </c>
      <c r="MA52" s="158" t="s">
        <v>128</v>
      </c>
      <c r="MB52" s="158" t="s">
        <v>128</v>
      </c>
      <c r="MC52" s="158" t="s">
        <v>128</v>
      </c>
      <c r="MD52" s="158" t="s">
        <v>128</v>
      </c>
      <c r="ME52" s="158" t="s">
        <v>128</v>
      </c>
      <c r="MF52" s="158" t="s">
        <v>128</v>
      </c>
      <c r="MG52" s="158" t="s">
        <v>128</v>
      </c>
      <c r="MH52" s="158" t="s">
        <v>128</v>
      </c>
      <c r="MI52" s="158" t="s">
        <v>128</v>
      </c>
      <c r="MJ52" s="158" t="s">
        <v>128</v>
      </c>
      <c r="MK52" s="158" t="s">
        <v>128</v>
      </c>
      <c r="ML52" s="158" t="s">
        <v>128</v>
      </c>
      <c r="MM52" s="158" t="s">
        <v>128</v>
      </c>
      <c r="MN52" s="158" t="s">
        <v>128</v>
      </c>
      <c r="MO52" s="158" t="s">
        <v>128</v>
      </c>
      <c r="MP52" s="158" t="s">
        <v>128</v>
      </c>
      <c r="MQ52" s="158" t="s">
        <v>128</v>
      </c>
      <c r="MR52" s="158" t="s">
        <v>128</v>
      </c>
      <c r="MS52" s="158" t="s">
        <v>128</v>
      </c>
      <c r="MT52" s="158" t="s">
        <v>128</v>
      </c>
      <c r="MU52" s="158" t="s">
        <v>128</v>
      </c>
      <c r="MV52" s="158" t="s">
        <v>128</v>
      </c>
      <c r="MW52" s="158" t="s">
        <v>128</v>
      </c>
      <c r="MX52" s="158" t="s">
        <v>128</v>
      </c>
      <c r="MY52" s="158" t="s">
        <v>128</v>
      </c>
      <c r="MZ52" s="158" t="s">
        <v>128</v>
      </c>
      <c r="NA52" s="158" t="s">
        <v>128</v>
      </c>
      <c r="NB52" s="158" t="s">
        <v>128</v>
      </c>
      <c r="NC52" s="158" t="s">
        <v>128</v>
      </c>
      <c r="ND52" s="158" t="s">
        <v>128</v>
      </c>
      <c r="NE52" s="158" t="s">
        <v>128</v>
      </c>
      <c r="NF52" s="158" t="s">
        <v>128</v>
      </c>
      <c r="NG52" s="158" t="s">
        <v>128</v>
      </c>
      <c r="NH52" s="158" t="s">
        <v>128</v>
      </c>
      <c r="NI52" s="158" t="s">
        <v>128</v>
      </c>
      <c r="NJ52" s="158" t="s">
        <v>128</v>
      </c>
      <c r="NK52" s="158" t="s">
        <v>128</v>
      </c>
      <c r="NL52" s="158" t="s">
        <v>128</v>
      </c>
      <c r="NM52" s="158" t="s">
        <v>128</v>
      </c>
      <c r="NN52" s="158" t="s">
        <v>128</v>
      </c>
      <c r="NO52" s="158" t="s">
        <v>128</v>
      </c>
      <c r="NP52" s="158" t="s">
        <v>128</v>
      </c>
      <c r="NQ52" s="158" t="s">
        <v>128</v>
      </c>
      <c r="NR52" s="158" t="s">
        <v>128</v>
      </c>
      <c r="NS52" s="158" t="s">
        <v>128</v>
      </c>
      <c r="NT52" s="158" t="s">
        <v>128</v>
      </c>
      <c r="NU52" s="158" t="s">
        <v>128</v>
      </c>
      <c r="NV52" s="158" t="s">
        <v>128</v>
      </c>
      <c r="NW52" s="158" t="s">
        <v>128</v>
      </c>
      <c r="NX52" s="158" t="s">
        <v>128</v>
      </c>
      <c r="NY52" s="158" t="s">
        <v>128</v>
      </c>
      <c r="NZ52" s="158" t="s">
        <v>128</v>
      </c>
      <c r="OA52" s="158" t="s">
        <v>128</v>
      </c>
      <c r="OB52" s="158" t="s">
        <v>128</v>
      </c>
      <c r="OC52" s="158" t="s">
        <v>128</v>
      </c>
      <c r="OD52" s="158" t="s">
        <v>128</v>
      </c>
      <c r="OE52" s="170" t="s">
        <v>128</v>
      </c>
      <c r="OF52" s="181"/>
      <c r="OG52" s="174">
        <f t="shared" si="9"/>
        <v>57.713694059899531</v>
      </c>
      <c r="OH52" s="66" t="str">
        <f t="shared" si="10"/>
        <v>kg/GJ delivered</v>
      </c>
      <c r="OI52" s="66" t="str">
        <f t="shared" si="11"/>
        <v/>
      </c>
      <c r="OJ52" s="66" t="str">
        <f t="shared" si="12"/>
        <v/>
      </c>
      <c r="OK52" s="126">
        <f t="shared" si="13"/>
        <v>0.53092763738160054</v>
      </c>
      <c r="OL52" s="66" t="str">
        <f t="shared" si="14"/>
        <v>kg/GJ delivered</v>
      </c>
      <c r="OM52" s="159">
        <f t="shared" si="15"/>
        <v>481.2670169114545</v>
      </c>
      <c r="ON52" s="66" t="str">
        <f t="shared" si="16"/>
        <v>kg/GJ delivered</v>
      </c>
      <c r="OO52" s="66" t="str">
        <f t="shared" si="17"/>
        <v/>
      </c>
      <c r="OP52" s="66" t="str">
        <f t="shared" si="18"/>
        <v/>
      </c>
      <c r="OQ52" s="66" t="str">
        <f t="shared" si="19"/>
        <v/>
      </c>
      <c r="OR52" s="66" t="str">
        <f t="shared" si="20"/>
        <v/>
      </c>
      <c r="OS52" s="66" t="str">
        <f t="shared" si="21"/>
        <v/>
      </c>
      <c r="OT52" s="66" t="str">
        <f t="shared" si="22"/>
        <v/>
      </c>
      <c r="OU52" s="66" t="str">
        <f t="shared" si="23"/>
        <v/>
      </c>
      <c r="OV52" s="66" t="str">
        <f t="shared" si="24"/>
        <v/>
      </c>
      <c r="OW52" s="66" t="str">
        <f t="shared" si="25"/>
        <v/>
      </c>
      <c r="OX52" s="66" t="str">
        <f t="shared" si="26"/>
        <v/>
      </c>
      <c r="OY52" s="66" t="str">
        <f t="shared" si="27"/>
        <v/>
      </c>
      <c r="OZ52" s="66" t="str">
        <f t="shared" si="28"/>
        <v/>
      </c>
      <c r="PA52" s="66" t="str">
        <f t="shared" si="29"/>
        <v/>
      </c>
      <c r="PB52" s="66" t="str">
        <f t="shared" si="30"/>
        <v/>
      </c>
      <c r="PC52" s="66" t="str">
        <f t="shared" si="31"/>
        <v/>
      </c>
      <c r="PD52" s="66" t="str">
        <f t="shared" si="32"/>
        <v/>
      </c>
      <c r="PE52" s="66" t="str">
        <f t="shared" si="33"/>
        <v/>
      </c>
      <c r="PF52" s="66" t="str">
        <f t="shared" si="34"/>
        <v/>
      </c>
      <c r="PG52" s="66" t="str">
        <f t="shared" si="35"/>
        <v/>
      </c>
      <c r="PH52" s="66" t="str">
        <f t="shared" si="36"/>
        <v/>
      </c>
      <c r="PI52" s="66" t="str">
        <f t="shared" si="37"/>
        <v/>
      </c>
      <c r="PJ52" s="66" t="str">
        <f t="shared" si="38"/>
        <v/>
      </c>
      <c r="PK52" s="66" t="str">
        <f t="shared" si="39"/>
        <v/>
      </c>
      <c r="PL52" s="66" t="str">
        <f t="shared" si="40"/>
        <v/>
      </c>
      <c r="PM52" s="66" t="str">
        <f t="shared" si="41"/>
        <v/>
      </c>
      <c r="PN52" s="66" t="str">
        <f t="shared" si="42"/>
        <v/>
      </c>
      <c r="PO52" s="66" t="str">
        <f t="shared" si="43"/>
        <v/>
      </c>
      <c r="PP52" s="66" t="str">
        <f t="shared" si="44"/>
        <v/>
      </c>
      <c r="PQ52" s="66" t="str">
        <f t="shared" si="45"/>
        <v/>
      </c>
      <c r="PR52" s="66" t="str">
        <f t="shared" si="46"/>
        <v/>
      </c>
      <c r="PS52" s="66" t="str">
        <f t="shared" si="47"/>
        <v/>
      </c>
      <c r="PT52" s="66" t="str">
        <f t="shared" si="48"/>
        <v/>
      </c>
      <c r="PU52" s="66" t="str">
        <f t="shared" si="49"/>
        <v/>
      </c>
      <c r="PV52" s="66" t="str">
        <f t="shared" si="50"/>
        <v/>
      </c>
      <c r="PW52" s="66" t="str">
        <f t="shared" si="51"/>
        <v/>
      </c>
      <c r="PX52" s="66" t="str">
        <f t="shared" si="52"/>
        <v/>
      </c>
      <c r="PY52" s="66" t="str">
        <f t="shared" si="53"/>
        <v/>
      </c>
      <c r="PZ52" s="66" t="str">
        <f t="shared" si="54"/>
        <v/>
      </c>
      <c r="QA52" s="66" t="str">
        <f t="shared" si="55"/>
        <v/>
      </c>
      <c r="QB52" s="66" t="str">
        <f t="shared" si="56"/>
        <v/>
      </c>
      <c r="QC52" s="66" t="str">
        <f t="shared" si="57"/>
        <v/>
      </c>
      <c r="QD52" s="66" t="str">
        <f t="shared" si="58"/>
        <v/>
      </c>
      <c r="QE52" s="66" t="str">
        <f t="shared" si="59"/>
        <v/>
      </c>
      <c r="QF52" s="66" t="str">
        <f t="shared" si="60"/>
        <v/>
      </c>
      <c r="QG52" s="66" t="str">
        <f t="shared" si="61"/>
        <v/>
      </c>
      <c r="QH52" s="66" t="str">
        <f t="shared" si="62"/>
        <v/>
      </c>
      <c r="QI52" s="66" t="str">
        <f t="shared" si="63"/>
        <v/>
      </c>
      <c r="QJ52" s="66" t="str">
        <f t="shared" si="64"/>
        <v/>
      </c>
      <c r="QK52" s="66" t="str">
        <f t="shared" si="65"/>
        <v/>
      </c>
      <c r="QL52" s="66" t="str">
        <f t="shared" si="66"/>
        <v/>
      </c>
      <c r="QM52" s="66" t="str">
        <f t="shared" si="67"/>
        <v/>
      </c>
      <c r="QN52" s="66" t="str">
        <f t="shared" si="68"/>
        <v/>
      </c>
      <c r="QO52" s="66" t="str">
        <f t="shared" si="69"/>
        <v/>
      </c>
      <c r="QP52" s="66" t="str">
        <f t="shared" si="70"/>
        <v/>
      </c>
      <c r="QQ52" s="66" t="str">
        <f t="shared" si="71"/>
        <v/>
      </c>
      <c r="QR52" s="66" t="str">
        <f t="shared" si="72"/>
        <v/>
      </c>
      <c r="QS52" s="66" t="str">
        <f t="shared" si="73"/>
        <v/>
      </c>
      <c r="QT52" s="66" t="str">
        <f t="shared" si="74"/>
        <v/>
      </c>
      <c r="QU52" s="66" t="str">
        <f t="shared" si="75"/>
        <v/>
      </c>
      <c r="QV52" s="66" t="str">
        <f t="shared" si="76"/>
        <v/>
      </c>
      <c r="QW52" s="66" t="str">
        <f t="shared" si="77"/>
        <v/>
      </c>
      <c r="QX52" s="66" t="str">
        <f t="shared" si="78"/>
        <v/>
      </c>
      <c r="QY52" s="66" t="str">
        <f t="shared" si="79"/>
        <v/>
      </c>
      <c r="QZ52" s="66" t="str">
        <f t="shared" si="80"/>
        <v/>
      </c>
      <c r="RA52" s="66" t="str">
        <f t="shared" si="81"/>
        <v/>
      </c>
      <c r="RB52" s="66" t="str">
        <f t="shared" si="82"/>
        <v/>
      </c>
      <c r="RC52" s="66" t="str">
        <f t="shared" si="83"/>
        <v/>
      </c>
      <c r="RD52" s="66" t="str">
        <f t="shared" si="84"/>
        <v/>
      </c>
      <c r="RE52" s="66" t="str">
        <f t="shared" si="85"/>
        <v/>
      </c>
      <c r="RF52" s="66" t="str">
        <f t="shared" si="86"/>
        <v/>
      </c>
      <c r="RG52" s="66" t="str">
        <f t="shared" si="87"/>
        <v/>
      </c>
      <c r="RH52" s="66" t="str">
        <f t="shared" si="88"/>
        <v/>
      </c>
      <c r="RI52" s="66" t="str">
        <f t="shared" si="89"/>
        <v/>
      </c>
      <c r="RJ52" s="66" t="str">
        <f t="shared" si="90"/>
        <v/>
      </c>
      <c r="RK52" s="66" t="str">
        <f t="shared" si="91"/>
        <v/>
      </c>
      <c r="RL52" s="66" t="str">
        <f t="shared" si="92"/>
        <v/>
      </c>
      <c r="RM52" s="66" t="str">
        <f t="shared" si="93"/>
        <v/>
      </c>
      <c r="RN52" s="66" t="str">
        <f t="shared" si="94"/>
        <v/>
      </c>
      <c r="RO52" s="66" t="str">
        <f t="shared" si="95"/>
        <v/>
      </c>
      <c r="RP52" s="66" t="str">
        <f t="shared" si="96"/>
        <v/>
      </c>
      <c r="RQ52" s="66" t="str">
        <f t="shared" si="97"/>
        <v/>
      </c>
      <c r="RR52" s="66" t="str">
        <f t="shared" si="98"/>
        <v/>
      </c>
      <c r="RS52" s="66" t="str">
        <f t="shared" si="99"/>
        <v/>
      </c>
      <c r="RT52" s="66" t="str">
        <f t="shared" si="100"/>
        <v/>
      </c>
      <c r="RU52" s="66" t="str">
        <f t="shared" si="101"/>
        <v/>
      </c>
      <c r="RV52" s="66" t="str">
        <f t="shared" si="102"/>
        <v/>
      </c>
      <c r="RW52" s="66" t="str">
        <f t="shared" si="103"/>
        <v/>
      </c>
      <c r="RX52" s="66" t="str">
        <f t="shared" si="104"/>
        <v/>
      </c>
      <c r="RY52" s="66" t="str">
        <f t="shared" si="105"/>
        <v/>
      </c>
      <c r="RZ52" s="66" t="str">
        <f t="shared" si="106"/>
        <v/>
      </c>
      <c r="SA52" s="66" t="str">
        <f t="shared" si="107"/>
        <v/>
      </c>
      <c r="SB52" s="66" t="str">
        <f t="shared" si="108"/>
        <v/>
      </c>
      <c r="SC52" s="66" t="str">
        <f t="shared" si="109"/>
        <v/>
      </c>
      <c r="SD52" s="66" t="str">
        <f t="shared" si="110"/>
        <v/>
      </c>
      <c r="SE52" s="66" t="str">
        <f t="shared" si="111"/>
        <v/>
      </c>
      <c r="SF52" s="66" t="str">
        <f t="shared" si="112"/>
        <v/>
      </c>
      <c r="SG52" s="66" t="str">
        <f t="shared" si="113"/>
        <v/>
      </c>
      <c r="SH52" s="66" t="str">
        <f t="shared" si="114"/>
        <v/>
      </c>
      <c r="SI52" s="66" t="str">
        <f t="shared" si="115"/>
        <v/>
      </c>
      <c r="SJ52" s="66" t="str">
        <f t="shared" si="116"/>
        <v/>
      </c>
      <c r="SK52" s="66" t="str">
        <f t="shared" si="117"/>
        <v/>
      </c>
      <c r="SL52" s="66" t="str">
        <f t="shared" si="118"/>
        <v/>
      </c>
      <c r="SM52" s="66" t="str">
        <f t="shared" si="119"/>
        <v/>
      </c>
      <c r="SN52" s="66" t="str">
        <f t="shared" si="120"/>
        <v/>
      </c>
      <c r="SO52" s="66" t="str">
        <f t="shared" si="121"/>
        <v/>
      </c>
      <c r="SP52" s="66" t="str">
        <f t="shared" si="122"/>
        <v/>
      </c>
      <c r="SQ52" s="66" t="str">
        <f t="shared" si="123"/>
        <v/>
      </c>
      <c r="SR52" s="66" t="str">
        <f t="shared" si="124"/>
        <v/>
      </c>
      <c r="SS52" s="66" t="str">
        <f t="shared" si="125"/>
        <v/>
      </c>
      <c r="ST52" s="66" t="str">
        <f t="shared" si="126"/>
        <v/>
      </c>
      <c r="SU52" s="66" t="str">
        <f t="shared" si="127"/>
        <v/>
      </c>
      <c r="SV52" s="66" t="str">
        <f t="shared" si="128"/>
        <v/>
      </c>
      <c r="SW52" s="66" t="str">
        <f t="shared" si="129"/>
        <v/>
      </c>
      <c r="SX52" s="66" t="str">
        <f t="shared" si="130"/>
        <v/>
      </c>
      <c r="SY52" s="66" t="str">
        <f t="shared" si="131"/>
        <v/>
      </c>
      <c r="SZ52" s="66" t="str">
        <f t="shared" si="132"/>
        <v/>
      </c>
      <c r="TA52" s="66" t="str">
        <f t="shared" si="133"/>
        <v/>
      </c>
      <c r="TB52" s="66" t="str">
        <f t="shared" si="134"/>
        <v/>
      </c>
      <c r="TC52" s="66" t="str">
        <f t="shared" si="135"/>
        <v/>
      </c>
      <c r="TD52" s="66" t="str">
        <f t="shared" si="136"/>
        <v/>
      </c>
      <c r="TE52" s="66" t="str">
        <f t="shared" si="137"/>
        <v/>
      </c>
      <c r="TF52" s="66" t="str">
        <f t="shared" si="138"/>
        <v/>
      </c>
      <c r="TG52" s="66" t="str">
        <f t="shared" si="139"/>
        <v/>
      </c>
      <c r="TH52" s="66" t="str">
        <f t="shared" si="140"/>
        <v/>
      </c>
      <c r="TI52" s="66" t="str">
        <f t="shared" si="141"/>
        <v/>
      </c>
      <c r="TJ52" s="66" t="str">
        <f t="shared" si="142"/>
        <v/>
      </c>
      <c r="TK52" s="66" t="str">
        <f t="shared" si="143"/>
        <v/>
      </c>
      <c r="TL52" s="66" t="str">
        <f t="shared" si="144"/>
        <v/>
      </c>
      <c r="TM52" s="66" t="str">
        <f t="shared" si="145"/>
        <v/>
      </c>
      <c r="TN52" s="66" t="str">
        <f t="shared" si="146"/>
        <v/>
      </c>
      <c r="TO52" s="66" t="str">
        <f t="shared" si="147"/>
        <v/>
      </c>
      <c r="TP52" s="66" t="str">
        <f t="shared" si="148"/>
        <v/>
      </c>
      <c r="TQ52" s="66" t="str">
        <f t="shared" si="149"/>
        <v/>
      </c>
      <c r="TR52" s="66" t="str">
        <f t="shared" si="150"/>
        <v/>
      </c>
      <c r="TS52" s="66" t="str">
        <f t="shared" si="151"/>
        <v/>
      </c>
      <c r="TT52" s="66" t="str">
        <f t="shared" si="152"/>
        <v/>
      </c>
      <c r="TU52" s="66" t="str">
        <f t="shared" si="153"/>
        <v/>
      </c>
      <c r="TV52" s="66" t="str">
        <f t="shared" si="154"/>
        <v/>
      </c>
      <c r="TW52" s="66" t="str">
        <f t="shared" si="155"/>
        <v/>
      </c>
      <c r="TX52" s="66" t="str">
        <f t="shared" si="156"/>
        <v/>
      </c>
      <c r="TY52" s="66" t="str">
        <f t="shared" si="157"/>
        <v/>
      </c>
      <c r="TZ52" s="66" t="str">
        <f t="shared" si="158"/>
        <v/>
      </c>
      <c r="UA52" s="66" t="str">
        <f t="shared" si="159"/>
        <v/>
      </c>
      <c r="UB52" s="66" t="str">
        <f t="shared" si="160"/>
        <v/>
      </c>
      <c r="UC52" s="66" t="str">
        <f t="shared" si="161"/>
        <v/>
      </c>
      <c r="UD52" s="66" t="str">
        <f t="shared" si="162"/>
        <v/>
      </c>
      <c r="UE52" s="66" t="str">
        <f t="shared" si="163"/>
        <v/>
      </c>
      <c r="UF52" s="66" t="str">
        <f t="shared" si="164"/>
        <v/>
      </c>
      <c r="UG52" s="66" t="str">
        <f t="shared" si="165"/>
        <v/>
      </c>
      <c r="UH52" s="66" t="str">
        <f t="shared" si="166"/>
        <v/>
      </c>
      <c r="UI52" s="66" t="str">
        <f t="shared" si="167"/>
        <v/>
      </c>
      <c r="UJ52" s="66" t="str">
        <f t="shared" si="168"/>
        <v/>
      </c>
      <c r="UK52" s="66" t="str">
        <f t="shared" si="169"/>
        <v/>
      </c>
      <c r="UL52" s="66" t="str">
        <f t="shared" si="170"/>
        <v/>
      </c>
      <c r="UM52" s="66" t="str">
        <f t="shared" si="171"/>
        <v/>
      </c>
      <c r="UN52" s="66" t="str">
        <f t="shared" si="172"/>
        <v/>
      </c>
      <c r="UO52" s="66" t="str">
        <f t="shared" si="173"/>
        <v/>
      </c>
      <c r="UP52" s="66" t="str">
        <f t="shared" si="174"/>
        <v/>
      </c>
      <c r="UQ52" s="66" t="str">
        <f t="shared" si="175"/>
        <v/>
      </c>
      <c r="UR52" s="66" t="str">
        <f t="shared" si="176"/>
        <v/>
      </c>
      <c r="US52" s="66" t="str">
        <f t="shared" si="177"/>
        <v/>
      </c>
      <c r="UT52" s="66" t="str">
        <f t="shared" si="178"/>
        <v/>
      </c>
      <c r="UU52" s="66" t="str">
        <f t="shared" si="179"/>
        <v/>
      </c>
      <c r="UV52" s="66" t="str">
        <f t="shared" si="180"/>
        <v/>
      </c>
      <c r="UW52" s="66" t="str">
        <f t="shared" si="181"/>
        <v/>
      </c>
      <c r="UX52" s="66" t="str">
        <f t="shared" si="182"/>
        <v/>
      </c>
      <c r="UY52" s="66" t="str">
        <f t="shared" si="183"/>
        <v/>
      </c>
      <c r="UZ52" s="66" t="str">
        <f t="shared" si="184"/>
        <v/>
      </c>
      <c r="VA52" s="66" t="str">
        <f t="shared" si="185"/>
        <v/>
      </c>
      <c r="VB52" s="66" t="str">
        <f t="shared" si="186"/>
        <v/>
      </c>
      <c r="VC52" s="66" t="str">
        <f t="shared" si="187"/>
        <v/>
      </c>
      <c r="VD52" s="66" t="str">
        <f t="shared" si="188"/>
        <v/>
      </c>
      <c r="VE52" s="66" t="str">
        <f t="shared" si="189"/>
        <v/>
      </c>
      <c r="VF52" s="66" t="str">
        <f t="shared" si="190"/>
        <v/>
      </c>
      <c r="VG52" s="66" t="str">
        <f t="shared" si="191"/>
        <v/>
      </c>
      <c r="VH52" s="66" t="str">
        <f t="shared" si="192"/>
        <v/>
      </c>
      <c r="VI52" s="66" t="str">
        <f t="shared" si="193"/>
        <v/>
      </c>
      <c r="VJ52" s="66" t="str">
        <f t="shared" si="194"/>
        <v/>
      </c>
      <c r="VK52" s="66" t="str">
        <f t="shared" si="195"/>
        <v/>
      </c>
      <c r="VL52" s="66" t="str">
        <f t="shared" si="196"/>
        <v/>
      </c>
      <c r="VM52" s="66" t="str">
        <f t="shared" si="197"/>
        <v/>
      </c>
      <c r="VN52" s="66" t="str">
        <f t="shared" si="198"/>
        <v/>
      </c>
      <c r="VO52" s="66" t="str">
        <f t="shared" si="199"/>
        <v/>
      </c>
      <c r="VP52" s="66" t="str">
        <f t="shared" si="200"/>
        <v/>
      </c>
      <c r="VQ52" s="66" t="str">
        <f t="shared" si="201"/>
        <v/>
      </c>
      <c r="VR52" s="66" t="str">
        <f t="shared" si="202"/>
        <v/>
      </c>
      <c r="VS52" s="66" t="str">
        <f t="shared" si="203"/>
        <v/>
      </c>
      <c r="VT52" s="66" t="str">
        <f t="shared" si="204"/>
        <v/>
      </c>
      <c r="VU52" s="66" t="str">
        <f t="shared" si="205"/>
        <v/>
      </c>
      <c r="VV52" s="66" t="str">
        <f t="shared" si="206"/>
        <v/>
      </c>
      <c r="VW52" s="66" t="str">
        <f t="shared" si="207"/>
        <v/>
      </c>
      <c r="VX52" s="66" t="str">
        <f t="shared" si="208"/>
        <v/>
      </c>
      <c r="VY52" s="66" t="str">
        <f t="shared" si="209"/>
        <v/>
      </c>
      <c r="VZ52" s="66" t="str">
        <f t="shared" si="210"/>
        <v/>
      </c>
      <c r="WA52" s="66" t="str">
        <f t="shared" si="211"/>
        <v/>
      </c>
      <c r="WB52" s="66" t="str">
        <f t="shared" si="212"/>
        <v/>
      </c>
      <c r="WC52" s="66" t="str">
        <f t="shared" si="213"/>
        <v/>
      </c>
      <c r="WD52" s="66" t="str">
        <f t="shared" si="214"/>
        <v/>
      </c>
      <c r="WE52" s="66" t="str">
        <f t="shared" si="215"/>
        <v/>
      </c>
      <c r="WF52" s="66" t="str">
        <f t="shared" si="216"/>
        <v/>
      </c>
      <c r="WG52" s="66" t="str">
        <f t="shared" si="217"/>
        <v/>
      </c>
      <c r="WH52" s="66" t="str">
        <f t="shared" si="218"/>
        <v/>
      </c>
      <c r="WI52" s="66" t="str">
        <f t="shared" si="219"/>
        <v/>
      </c>
      <c r="WJ52" s="66" t="str">
        <f t="shared" si="220"/>
        <v/>
      </c>
      <c r="WK52" s="66" t="str">
        <f t="shared" si="221"/>
        <v/>
      </c>
      <c r="WL52" s="66" t="str">
        <f t="shared" si="222"/>
        <v/>
      </c>
      <c r="WM52" s="66" t="str">
        <f t="shared" si="223"/>
        <v/>
      </c>
      <c r="WN52" s="66" t="str">
        <f t="shared" si="224"/>
        <v/>
      </c>
      <c r="WO52" s="66" t="str">
        <f t="shared" si="225"/>
        <v/>
      </c>
      <c r="WP52" s="66" t="str">
        <f t="shared" si="226"/>
        <v/>
      </c>
      <c r="WQ52" s="66" t="str">
        <f t="shared" si="227"/>
        <v/>
      </c>
      <c r="WR52" s="66" t="str">
        <f t="shared" si="228"/>
        <v/>
      </c>
      <c r="WS52" s="66" t="str">
        <f t="shared" si="229"/>
        <v/>
      </c>
      <c r="WT52" s="66" t="str">
        <f t="shared" si="230"/>
        <v/>
      </c>
      <c r="WU52" s="66" t="str">
        <f t="shared" si="231"/>
        <v/>
      </c>
      <c r="WV52" s="66" t="str">
        <f t="shared" si="232"/>
        <v/>
      </c>
      <c r="WW52" s="66" t="str">
        <f t="shared" si="233"/>
        <v/>
      </c>
      <c r="WX52" s="66" t="str">
        <f t="shared" si="234"/>
        <v/>
      </c>
      <c r="WY52" s="66" t="str">
        <f t="shared" si="235"/>
        <v/>
      </c>
      <c r="WZ52" s="66" t="str">
        <f t="shared" si="236"/>
        <v/>
      </c>
      <c r="XA52" s="66" t="str">
        <f t="shared" si="237"/>
        <v/>
      </c>
      <c r="XB52" s="66" t="str">
        <f t="shared" si="238"/>
        <v/>
      </c>
      <c r="XC52" s="66" t="str">
        <f t="shared" si="239"/>
        <v/>
      </c>
      <c r="XD52" s="66" t="str">
        <f t="shared" si="240"/>
        <v/>
      </c>
      <c r="XE52" s="66" t="str">
        <f t="shared" si="241"/>
        <v/>
      </c>
      <c r="XF52" s="66" t="str">
        <f t="shared" si="242"/>
        <v/>
      </c>
      <c r="XG52" s="66" t="str">
        <f t="shared" si="243"/>
        <v/>
      </c>
      <c r="XH52" s="66" t="str">
        <f t="shared" si="244"/>
        <v/>
      </c>
      <c r="XI52" s="66" t="str">
        <f t="shared" si="245"/>
        <v/>
      </c>
      <c r="XJ52" s="66" t="str">
        <f t="shared" si="246"/>
        <v/>
      </c>
      <c r="XK52" s="66" t="str">
        <f t="shared" si="247"/>
        <v/>
      </c>
      <c r="XL52" s="66" t="str">
        <f t="shared" si="248"/>
        <v/>
      </c>
      <c r="XM52" s="66" t="str">
        <f t="shared" si="249"/>
        <v/>
      </c>
      <c r="XN52" s="66" t="str">
        <f t="shared" si="250"/>
        <v/>
      </c>
      <c r="XO52" s="66" t="str">
        <f t="shared" si="251"/>
        <v/>
      </c>
      <c r="XP52" s="66" t="str">
        <f t="shared" si="252"/>
        <v/>
      </c>
      <c r="XQ52" s="66" t="str">
        <f t="shared" si="253"/>
        <v/>
      </c>
      <c r="XR52" s="66" t="str">
        <f t="shared" si="254"/>
        <v/>
      </c>
      <c r="XS52" s="66" t="str">
        <f t="shared" si="255"/>
        <v/>
      </c>
      <c r="XT52" s="66" t="str">
        <f t="shared" si="256"/>
        <v/>
      </c>
      <c r="XU52" s="66" t="str">
        <f t="shared" si="257"/>
        <v/>
      </c>
      <c r="XV52" s="66" t="str">
        <f t="shared" si="258"/>
        <v/>
      </c>
      <c r="XW52" s="66" t="str">
        <f t="shared" si="259"/>
        <v/>
      </c>
      <c r="XX52" s="66" t="str">
        <f t="shared" si="260"/>
        <v/>
      </c>
      <c r="XY52" s="66" t="str">
        <f t="shared" si="261"/>
        <v/>
      </c>
      <c r="XZ52" s="66" t="str">
        <f t="shared" si="262"/>
        <v/>
      </c>
      <c r="YA52" s="66" t="str">
        <f t="shared" si="263"/>
        <v/>
      </c>
      <c r="YB52" s="66" t="str">
        <f t="shared" si="264"/>
        <v/>
      </c>
      <c r="YC52" s="66" t="str">
        <f t="shared" si="265"/>
        <v/>
      </c>
      <c r="YD52" s="66" t="str">
        <f t="shared" si="266"/>
        <v/>
      </c>
      <c r="YE52" s="66" t="str">
        <f t="shared" si="267"/>
        <v/>
      </c>
      <c r="YF52" s="66" t="str">
        <f t="shared" si="268"/>
        <v/>
      </c>
      <c r="YG52" s="66" t="str">
        <f t="shared" si="269"/>
        <v/>
      </c>
      <c r="YH52" s="66" t="str">
        <f t="shared" si="270"/>
        <v/>
      </c>
      <c r="YI52" s="66" t="str">
        <f t="shared" si="271"/>
        <v/>
      </c>
      <c r="YJ52" s="66" t="str">
        <f t="shared" si="272"/>
        <v/>
      </c>
      <c r="YK52" s="66" t="str">
        <f t="shared" si="273"/>
        <v/>
      </c>
      <c r="YL52" s="66" t="str">
        <f t="shared" si="274"/>
        <v/>
      </c>
      <c r="YM52" s="66" t="str">
        <f t="shared" si="275"/>
        <v/>
      </c>
      <c r="YN52" s="66" t="str">
        <f t="shared" si="276"/>
        <v/>
      </c>
      <c r="YO52" s="66" t="str">
        <f t="shared" si="277"/>
        <v/>
      </c>
      <c r="YP52" s="66" t="str">
        <f t="shared" si="278"/>
        <v/>
      </c>
      <c r="YQ52" s="66" t="str">
        <f t="shared" si="279"/>
        <v/>
      </c>
      <c r="YR52" s="66" t="str">
        <f t="shared" si="280"/>
        <v/>
      </c>
      <c r="YS52" s="66" t="str">
        <f t="shared" si="281"/>
        <v/>
      </c>
      <c r="YT52" s="66" t="str">
        <f t="shared" si="282"/>
        <v/>
      </c>
      <c r="YU52" s="66" t="str">
        <f t="shared" si="283"/>
        <v/>
      </c>
      <c r="YV52" s="66" t="str">
        <f t="shared" si="284"/>
        <v/>
      </c>
      <c r="YW52" s="66" t="str">
        <f t="shared" si="285"/>
        <v/>
      </c>
      <c r="YX52" s="66" t="str">
        <f t="shared" si="286"/>
        <v/>
      </c>
      <c r="YY52" s="66" t="str">
        <f t="shared" si="287"/>
        <v/>
      </c>
      <c r="YZ52" s="66" t="str">
        <f t="shared" si="288"/>
        <v/>
      </c>
      <c r="ZA52" s="66" t="str">
        <f t="shared" si="289"/>
        <v/>
      </c>
      <c r="ZB52" s="66" t="str">
        <f t="shared" si="290"/>
        <v/>
      </c>
      <c r="ZC52" s="66" t="str">
        <f t="shared" si="291"/>
        <v/>
      </c>
      <c r="ZD52" s="66" t="str">
        <f t="shared" si="292"/>
        <v/>
      </c>
      <c r="ZE52" s="66" t="str">
        <f t="shared" si="293"/>
        <v/>
      </c>
      <c r="ZF52" s="66" t="str">
        <f t="shared" si="294"/>
        <v/>
      </c>
      <c r="ZG52" s="66" t="str">
        <f t="shared" si="295"/>
        <v/>
      </c>
      <c r="ZH52" s="66" t="str">
        <f t="shared" si="296"/>
        <v/>
      </c>
      <c r="ZI52" s="66" t="str">
        <f t="shared" si="297"/>
        <v/>
      </c>
      <c r="ZJ52" s="66" t="str">
        <f t="shared" si="298"/>
        <v/>
      </c>
      <c r="ZK52" s="66" t="str">
        <f t="shared" si="299"/>
        <v/>
      </c>
      <c r="ZL52" s="66" t="str">
        <f t="shared" si="300"/>
        <v/>
      </c>
      <c r="ZM52" s="66" t="str">
        <f t="shared" si="301"/>
        <v/>
      </c>
      <c r="ZN52" s="66" t="str">
        <f t="shared" si="302"/>
        <v/>
      </c>
      <c r="ZO52" s="66" t="str">
        <f t="shared" si="303"/>
        <v/>
      </c>
      <c r="ZP52" s="66" t="str">
        <f t="shared" si="304"/>
        <v/>
      </c>
      <c r="ZQ52" s="66" t="str">
        <f t="shared" si="305"/>
        <v/>
      </c>
      <c r="ZR52" s="66" t="str">
        <f t="shared" si="306"/>
        <v/>
      </c>
      <c r="ZS52" s="66" t="str">
        <f t="shared" si="307"/>
        <v/>
      </c>
      <c r="ZT52" s="66" t="str">
        <f t="shared" si="308"/>
        <v/>
      </c>
      <c r="ZU52" s="66" t="str">
        <f t="shared" si="309"/>
        <v/>
      </c>
      <c r="ZV52" s="66" t="str">
        <f t="shared" si="310"/>
        <v/>
      </c>
      <c r="ZW52" s="66" t="str">
        <f t="shared" si="311"/>
        <v/>
      </c>
      <c r="ZX52" s="66" t="str">
        <f t="shared" si="312"/>
        <v/>
      </c>
      <c r="ZY52" s="66" t="str">
        <f t="shared" si="313"/>
        <v/>
      </c>
      <c r="ZZ52" s="66" t="str">
        <f t="shared" si="314"/>
        <v/>
      </c>
      <c r="AAA52" s="66" t="str">
        <f t="shared" si="315"/>
        <v/>
      </c>
      <c r="AAB52" s="66" t="str">
        <f t="shared" si="316"/>
        <v/>
      </c>
      <c r="AAC52" s="66" t="str">
        <f t="shared" si="317"/>
        <v/>
      </c>
      <c r="AAD52" s="66" t="str">
        <f t="shared" si="318"/>
        <v/>
      </c>
      <c r="AAE52" s="66" t="str">
        <f t="shared" si="319"/>
        <v/>
      </c>
      <c r="AAF52" s="66" t="str">
        <f t="shared" si="320"/>
        <v/>
      </c>
      <c r="AAG52" s="66" t="str">
        <f t="shared" si="321"/>
        <v/>
      </c>
      <c r="AAH52" s="66" t="str">
        <f t="shared" si="322"/>
        <v/>
      </c>
      <c r="AAI52" s="66" t="str">
        <f t="shared" si="323"/>
        <v/>
      </c>
      <c r="AAJ52" s="66" t="str">
        <f t="shared" si="324"/>
        <v/>
      </c>
      <c r="AAK52" s="66" t="str">
        <f t="shared" si="325"/>
        <v/>
      </c>
      <c r="AAL52" s="66" t="str">
        <f t="shared" si="326"/>
        <v/>
      </c>
      <c r="AAM52" s="66" t="str">
        <f t="shared" si="327"/>
        <v/>
      </c>
      <c r="AAN52" s="66" t="str">
        <f t="shared" si="328"/>
        <v/>
      </c>
      <c r="AAO52" s="66" t="str">
        <f t="shared" si="329"/>
        <v/>
      </c>
      <c r="AAP52" s="66" t="str">
        <f t="shared" si="330"/>
        <v/>
      </c>
      <c r="AAQ52" s="66" t="str">
        <f t="shared" si="331"/>
        <v/>
      </c>
      <c r="AAR52" s="66" t="str">
        <f t="shared" si="332"/>
        <v/>
      </c>
      <c r="AAS52" s="66" t="str">
        <f t="shared" si="333"/>
        <v/>
      </c>
      <c r="AAT52" s="66" t="str">
        <f t="shared" si="334"/>
        <v/>
      </c>
      <c r="AAU52" s="66" t="str">
        <f t="shared" si="335"/>
        <v/>
      </c>
      <c r="AAV52" s="66" t="str">
        <f t="shared" si="336"/>
        <v/>
      </c>
      <c r="AAW52" s="66" t="str">
        <f t="shared" si="337"/>
        <v/>
      </c>
      <c r="AAX52" s="66" t="str">
        <f t="shared" si="338"/>
        <v/>
      </c>
      <c r="AAY52" s="66" t="str">
        <f t="shared" si="339"/>
        <v/>
      </c>
      <c r="AAZ52" s="66" t="str">
        <f t="shared" si="340"/>
        <v/>
      </c>
      <c r="ABA52" s="66" t="str">
        <f t="shared" si="341"/>
        <v/>
      </c>
      <c r="ABB52" s="66" t="str">
        <f t="shared" si="342"/>
        <v/>
      </c>
      <c r="ABC52" s="66" t="str">
        <f t="shared" si="343"/>
        <v/>
      </c>
      <c r="ABD52" s="66" t="str">
        <f t="shared" si="344"/>
        <v/>
      </c>
      <c r="ABE52" s="66" t="str">
        <f t="shared" si="345"/>
        <v/>
      </c>
      <c r="ABF52" s="66" t="str">
        <f t="shared" si="346"/>
        <v/>
      </c>
      <c r="ABG52" s="66" t="str">
        <f t="shared" si="347"/>
        <v/>
      </c>
      <c r="ABH52" s="66" t="str">
        <f t="shared" si="348"/>
        <v/>
      </c>
      <c r="ABI52" s="66" t="str">
        <f t="shared" si="349"/>
        <v/>
      </c>
      <c r="ABJ52" s="66" t="str">
        <f t="shared" si="350"/>
        <v/>
      </c>
      <c r="ABK52" s="66" t="str">
        <f t="shared" si="351"/>
        <v/>
      </c>
      <c r="ABL52" s="66" t="str">
        <f t="shared" si="352"/>
        <v/>
      </c>
      <c r="ABM52" s="66" t="str">
        <f t="shared" si="353"/>
        <v/>
      </c>
      <c r="ABN52" s="66" t="str">
        <f t="shared" si="354"/>
        <v/>
      </c>
      <c r="ABO52" s="66" t="str">
        <f t="shared" si="355"/>
        <v/>
      </c>
      <c r="ABP52" s="66" t="str">
        <f t="shared" si="356"/>
        <v/>
      </c>
      <c r="ABQ52" s="66" t="str">
        <f t="shared" si="357"/>
        <v/>
      </c>
      <c r="ABR52" s="66" t="str">
        <f t="shared" si="358"/>
        <v/>
      </c>
      <c r="ABS52" s="66" t="str">
        <f t="shared" si="359"/>
        <v/>
      </c>
      <c r="ABT52" s="66" t="str">
        <f t="shared" si="360"/>
        <v/>
      </c>
      <c r="ABU52" s="66" t="str">
        <f t="shared" si="361"/>
        <v/>
      </c>
      <c r="ABV52" s="66" t="str">
        <f t="shared" si="362"/>
        <v/>
      </c>
      <c r="ABW52" s="66" t="str">
        <f t="shared" si="363"/>
        <v/>
      </c>
      <c r="ABX52" s="66" t="str">
        <f t="shared" si="364"/>
        <v/>
      </c>
      <c r="ABY52" s="66" t="str">
        <f t="shared" si="365"/>
        <v/>
      </c>
      <c r="ABZ52" s="66" t="str">
        <f t="shared" si="366"/>
        <v/>
      </c>
      <c r="ACA52" s="66" t="str">
        <f t="shared" si="367"/>
        <v/>
      </c>
      <c r="ACB52" s="66" t="str">
        <f t="shared" si="368"/>
        <v/>
      </c>
      <c r="ACC52" s="66" t="str">
        <f t="shared" si="369"/>
        <v/>
      </c>
      <c r="ACD52" s="66" t="str">
        <f t="shared" si="370"/>
        <v/>
      </c>
      <c r="ACE52" s="66" t="str">
        <f t="shared" si="371"/>
        <v/>
      </c>
      <c r="ACF52" s="66" t="str">
        <f t="shared" si="372"/>
        <v/>
      </c>
      <c r="ACG52" s="66" t="str">
        <f t="shared" si="373"/>
        <v/>
      </c>
      <c r="ACH52" s="66" t="str">
        <f t="shared" si="374"/>
        <v/>
      </c>
      <c r="ACI52" s="66" t="str">
        <f t="shared" si="375"/>
        <v/>
      </c>
      <c r="ACJ52" s="66" t="str">
        <f t="shared" si="376"/>
        <v/>
      </c>
      <c r="ACK52" s="66" t="str">
        <f t="shared" si="377"/>
        <v/>
      </c>
      <c r="ACL52" s="66" t="str">
        <f t="shared" si="378"/>
        <v/>
      </c>
      <c r="ACM52" s="66" t="str">
        <f t="shared" ref="ACM52:ACN52" si="432">IF(AND(ACS$3="Unit", ACL52=""), "", IF(AND(ACS$3="Unit", ACL52="-"),"", IF(ACS$3="Unit", "kg/GJ delivered", IF(AND(NY52&lt;&gt;"", NY52&lt;&gt;"-", NX52="-"),"", IF($H52="","", IF(NX52="nd", "",IF(NX52="&lt;n.a.&gt;", "", IF(NY52="#/MJ", "", IF(NY52="kg/GJ delivered",NX52,IF(NY52="g/MJ delivered",NX52,IF(NY52="kg/MJ delivered",NX52*1000,IF(NY52="mg/MJ delivered",NX52/1000,IF(NY52="g/kg",((NX52)*(1/$I52)*(1/$H52)),IF(NY52="mg/kg",((NX52/1000)*(1/$I52)*(1/$H52)),IF(NY52="mg/MJ delivered",NX52/1000,IF(NY52="-","","Error"))))))))))))))))</f>
        <v/>
      </c>
      <c r="ACN52" s="66" t="str">
        <f t="shared" si="432"/>
        <v/>
      </c>
      <c r="ACO52" s="66" t="str">
        <f t="shared" si="380"/>
        <v/>
      </c>
      <c r="ACP52" s="66" t="str">
        <f t="shared" si="381"/>
        <v/>
      </c>
      <c r="ACQ52" s="66" t="str">
        <f t="shared" si="382"/>
        <v/>
      </c>
      <c r="ACR52" s="66" t="str">
        <f t="shared" si="383"/>
        <v/>
      </c>
      <c r="ACS52" s="66" t="str">
        <f t="shared" si="384"/>
        <v/>
      </c>
      <c r="ACT52" s="66" t="str">
        <f t="shared" si="385"/>
        <v/>
      </c>
    </row>
    <row r="53" spans="2:774" ht="15.75" customHeight="1" x14ac:dyDescent="0.25">
      <c r="B53" s="66">
        <v>151</v>
      </c>
      <c r="C53" s="66" t="s">
        <v>501</v>
      </c>
      <c r="D53" s="66" t="s">
        <v>1613</v>
      </c>
      <c r="E53" s="156" t="s">
        <v>28</v>
      </c>
      <c r="F53" s="66" t="s">
        <v>497</v>
      </c>
      <c r="G53" s="66" t="s">
        <v>490</v>
      </c>
      <c r="H53" s="126">
        <v>0.12</v>
      </c>
      <c r="I53" s="130">
        <f>'Heating Values'!$D$6</f>
        <v>13.95</v>
      </c>
      <c r="J53" s="66" t="str">
        <f t="shared" si="0"/>
        <v>Firewood, Traditional, GLO</v>
      </c>
      <c r="K53" s="66" t="s">
        <v>1254</v>
      </c>
      <c r="L53" s="66" t="s">
        <v>1254</v>
      </c>
      <c r="M53" s="66" t="s">
        <v>1254</v>
      </c>
      <c r="N53" s="66" t="s">
        <v>1254</v>
      </c>
      <c r="O53" s="66" t="s">
        <v>483</v>
      </c>
      <c r="P53" s="66" t="str">
        <f t="shared" si="428"/>
        <v>GLO</v>
      </c>
      <c r="Q53" s="66" t="s">
        <v>306</v>
      </c>
      <c r="R53" s="162">
        <v>55.402930402930409</v>
      </c>
      <c r="S53" s="158" t="s">
        <v>66</v>
      </c>
      <c r="T53" s="158" t="s">
        <v>128</v>
      </c>
      <c r="U53" s="158" t="s">
        <v>128</v>
      </c>
      <c r="V53" s="166">
        <v>17643.772893772893</v>
      </c>
      <c r="W53" s="158" t="s">
        <v>1759</v>
      </c>
      <c r="X53" s="164">
        <v>671.7032967032967</v>
      </c>
      <c r="Y53" s="158" t="s">
        <v>66</v>
      </c>
      <c r="Z53" s="158" t="s">
        <v>128</v>
      </c>
      <c r="AA53" s="158" t="s">
        <v>128</v>
      </c>
      <c r="AB53" s="158" t="s">
        <v>128</v>
      </c>
      <c r="AC53" s="158" t="s">
        <v>128</v>
      </c>
      <c r="AD53" s="158" t="s">
        <v>128</v>
      </c>
      <c r="AE53" s="158" t="s">
        <v>128</v>
      </c>
      <c r="AF53" s="158" t="s">
        <v>128</v>
      </c>
      <c r="AG53" s="158" t="s">
        <v>128</v>
      </c>
      <c r="AH53" s="158" t="s">
        <v>128</v>
      </c>
      <c r="AI53" s="158" t="s">
        <v>128</v>
      </c>
      <c r="AJ53" s="158" t="s">
        <v>128</v>
      </c>
      <c r="AK53" s="158" t="s">
        <v>128</v>
      </c>
      <c r="AL53" s="158" t="s">
        <v>128</v>
      </c>
      <c r="AM53" s="158" t="s">
        <v>128</v>
      </c>
      <c r="AN53" s="158" t="s">
        <v>128</v>
      </c>
      <c r="AO53" s="158" t="s">
        <v>128</v>
      </c>
      <c r="AP53" s="158" t="s">
        <v>128</v>
      </c>
      <c r="AQ53" s="158" t="s">
        <v>128</v>
      </c>
      <c r="AR53" s="158" t="s">
        <v>128</v>
      </c>
      <c r="AS53" s="158" t="s">
        <v>128</v>
      </c>
      <c r="AT53" s="158" t="s">
        <v>128</v>
      </c>
      <c r="AU53" s="158" t="s">
        <v>128</v>
      </c>
      <c r="AV53" s="158" t="s">
        <v>128</v>
      </c>
      <c r="AW53" s="158" t="s">
        <v>128</v>
      </c>
      <c r="AX53" s="158" t="s">
        <v>128</v>
      </c>
      <c r="AY53" s="158" t="s">
        <v>128</v>
      </c>
      <c r="AZ53" s="158" t="s">
        <v>128</v>
      </c>
      <c r="BA53" s="158" t="s">
        <v>128</v>
      </c>
      <c r="BB53" s="158" t="s">
        <v>128</v>
      </c>
      <c r="BC53" s="158" t="s">
        <v>128</v>
      </c>
      <c r="BD53" s="158" t="s">
        <v>128</v>
      </c>
      <c r="BE53" s="158" t="s">
        <v>128</v>
      </c>
      <c r="BF53" s="158" t="s">
        <v>128</v>
      </c>
      <c r="BG53" s="158" t="s">
        <v>128</v>
      </c>
      <c r="BH53" s="158" t="s">
        <v>128</v>
      </c>
      <c r="BI53" s="158" t="s">
        <v>128</v>
      </c>
      <c r="BJ53" s="158" t="s">
        <v>128</v>
      </c>
      <c r="BK53" s="158" t="s">
        <v>128</v>
      </c>
      <c r="BL53" s="158" t="s">
        <v>128</v>
      </c>
      <c r="BM53" s="158" t="s">
        <v>128</v>
      </c>
      <c r="BN53" s="158" t="s">
        <v>128</v>
      </c>
      <c r="BO53" s="158" t="s">
        <v>128</v>
      </c>
      <c r="BP53" s="158" t="s">
        <v>128</v>
      </c>
      <c r="BQ53" s="158" t="s">
        <v>128</v>
      </c>
      <c r="BR53" s="158" t="s">
        <v>128</v>
      </c>
      <c r="BS53" s="158" t="s">
        <v>128</v>
      </c>
      <c r="BT53" s="158" t="s">
        <v>128</v>
      </c>
      <c r="BU53" s="158" t="s">
        <v>128</v>
      </c>
      <c r="BV53" s="158" t="s">
        <v>128</v>
      </c>
      <c r="BW53" s="158" t="s">
        <v>128</v>
      </c>
      <c r="BX53" s="158" t="s">
        <v>128</v>
      </c>
      <c r="BY53" s="158" t="s">
        <v>128</v>
      </c>
      <c r="BZ53" s="158" t="s">
        <v>128</v>
      </c>
      <c r="CA53" s="158" t="s">
        <v>128</v>
      </c>
      <c r="CB53" s="158" t="s">
        <v>128</v>
      </c>
      <c r="CC53" s="158" t="s">
        <v>128</v>
      </c>
      <c r="CD53" s="158" t="s">
        <v>128</v>
      </c>
      <c r="CE53" s="158" t="s">
        <v>128</v>
      </c>
      <c r="CF53" s="158" t="s">
        <v>128</v>
      </c>
      <c r="CG53" s="158" t="s">
        <v>128</v>
      </c>
      <c r="CH53" s="158" t="s">
        <v>128</v>
      </c>
      <c r="CI53" s="158" t="s">
        <v>128</v>
      </c>
      <c r="CJ53" s="158" t="s">
        <v>128</v>
      </c>
      <c r="CK53" s="158" t="s">
        <v>128</v>
      </c>
      <c r="CL53" s="158" t="s">
        <v>128</v>
      </c>
      <c r="CM53" s="158" t="s">
        <v>128</v>
      </c>
      <c r="CN53" s="158" t="s">
        <v>128</v>
      </c>
      <c r="CO53" s="158" t="s">
        <v>128</v>
      </c>
      <c r="CP53" s="158" t="s">
        <v>128</v>
      </c>
      <c r="CQ53" s="158" t="s">
        <v>128</v>
      </c>
      <c r="CR53" s="158" t="s">
        <v>128</v>
      </c>
      <c r="CS53" s="158" t="s">
        <v>128</v>
      </c>
      <c r="CT53" s="158" t="s">
        <v>128</v>
      </c>
      <c r="CU53" s="158" t="s">
        <v>128</v>
      </c>
      <c r="CV53" s="158" t="s">
        <v>128</v>
      </c>
      <c r="CW53" s="158" t="s">
        <v>128</v>
      </c>
      <c r="CX53" s="158" t="s">
        <v>128</v>
      </c>
      <c r="CY53" s="158" t="s">
        <v>128</v>
      </c>
      <c r="CZ53" s="158" t="s">
        <v>128</v>
      </c>
      <c r="DA53" s="158" t="s">
        <v>128</v>
      </c>
      <c r="DB53" s="158" t="s">
        <v>128</v>
      </c>
      <c r="DC53" s="158" t="s">
        <v>128</v>
      </c>
      <c r="DD53" s="158" t="s">
        <v>128</v>
      </c>
      <c r="DE53" s="158" t="s">
        <v>128</v>
      </c>
      <c r="DF53" s="158" t="s">
        <v>128</v>
      </c>
      <c r="DG53" s="158" t="s">
        <v>128</v>
      </c>
      <c r="DH53" s="158" t="s">
        <v>128</v>
      </c>
      <c r="DI53" s="158" t="s">
        <v>128</v>
      </c>
      <c r="DJ53" s="158" t="s">
        <v>128</v>
      </c>
      <c r="DK53" s="158" t="s">
        <v>128</v>
      </c>
      <c r="DL53" s="158" t="s">
        <v>128</v>
      </c>
      <c r="DM53" s="158" t="s">
        <v>128</v>
      </c>
      <c r="DN53" s="158" t="s">
        <v>128</v>
      </c>
      <c r="DO53" s="158" t="s">
        <v>128</v>
      </c>
      <c r="DP53" s="158" t="s">
        <v>128</v>
      </c>
      <c r="DQ53" s="158" t="s">
        <v>128</v>
      </c>
      <c r="DR53" s="158" t="s">
        <v>128</v>
      </c>
      <c r="DS53" s="158" t="s">
        <v>128</v>
      </c>
      <c r="DT53" s="158" t="s">
        <v>128</v>
      </c>
      <c r="DU53" s="158" t="s">
        <v>128</v>
      </c>
      <c r="DV53" s="158" t="s">
        <v>128</v>
      </c>
      <c r="DW53" s="158" t="s">
        <v>128</v>
      </c>
      <c r="DX53" s="158" t="s">
        <v>128</v>
      </c>
      <c r="DY53" s="158" t="s">
        <v>128</v>
      </c>
      <c r="DZ53" s="158" t="s">
        <v>128</v>
      </c>
      <c r="EA53" s="158" t="s">
        <v>128</v>
      </c>
      <c r="EB53" s="158" t="s">
        <v>128</v>
      </c>
      <c r="EC53" s="158" t="s">
        <v>128</v>
      </c>
      <c r="ED53" s="158" t="s">
        <v>128</v>
      </c>
      <c r="EE53" s="158" t="s">
        <v>128</v>
      </c>
      <c r="EF53" s="158" t="s">
        <v>128</v>
      </c>
      <c r="EG53" s="158" t="s">
        <v>128</v>
      </c>
      <c r="EH53" s="158" t="s">
        <v>128</v>
      </c>
      <c r="EI53" s="158" t="s">
        <v>128</v>
      </c>
      <c r="EJ53" s="158" t="s">
        <v>128</v>
      </c>
      <c r="EK53" s="158" t="s">
        <v>128</v>
      </c>
      <c r="EL53" s="158" t="s">
        <v>128</v>
      </c>
      <c r="EM53" s="158" t="s">
        <v>128</v>
      </c>
      <c r="EN53" s="158" t="s">
        <v>128</v>
      </c>
      <c r="EO53" s="158" t="s">
        <v>128</v>
      </c>
      <c r="EP53" s="158" t="s">
        <v>128</v>
      </c>
      <c r="EQ53" s="158" t="s">
        <v>128</v>
      </c>
      <c r="ER53" s="158" t="s">
        <v>128</v>
      </c>
      <c r="ES53" s="158" t="s">
        <v>128</v>
      </c>
      <c r="ET53" s="158" t="s">
        <v>128</v>
      </c>
      <c r="EU53" s="158" t="s">
        <v>128</v>
      </c>
      <c r="EV53" s="158" t="s">
        <v>128</v>
      </c>
      <c r="EW53" s="158" t="s">
        <v>128</v>
      </c>
      <c r="EX53" s="158" t="s">
        <v>128</v>
      </c>
      <c r="EY53" s="158" t="s">
        <v>128</v>
      </c>
      <c r="EZ53" s="158" t="s">
        <v>128</v>
      </c>
      <c r="FA53" s="158" t="s">
        <v>128</v>
      </c>
      <c r="FB53" s="158" t="s">
        <v>128</v>
      </c>
      <c r="FC53" s="158" t="s">
        <v>128</v>
      </c>
      <c r="FD53" s="158" t="s">
        <v>128</v>
      </c>
      <c r="FE53" s="158" t="s">
        <v>128</v>
      </c>
      <c r="FF53" s="158" t="s">
        <v>128</v>
      </c>
      <c r="FG53" s="158" t="s">
        <v>128</v>
      </c>
      <c r="FH53" s="158" t="s">
        <v>128</v>
      </c>
      <c r="FI53" s="158" t="s">
        <v>128</v>
      </c>
      <c r="FJ53" s="158" t="s">
        <v>128</v>
      </c>
      <c r="FK53" s="158" t="s">
        <v>128</v>
      </c>
      <c r="FL53" s="158" t="s">
        <v>128</v>
      </c>
      <c r="FM53" s="158" t="s">
        <v>128</v>
      </c>
      <c r="FN53" s="158" t="s">
        <v>128</v>
      </c>
      <c r="FO53" s="158" t="s">
        <v>128</v>
      </c>
      <c r="FP53" s="158" t="s">
        <v>128</v>
      </c>
      <c r="FQ53" s="158" t="s">
        <v>128</v>
      </c>
      <c r="FR53" s="158" t="s">
        <v>128</v>
      </c>
      <c r="FS53" s="158" t="s">
        <v>128</v>
      </c>
      <c r="FT53" s="158" t="s">
        <v>128</v>
      </c>
      <c r="FU53" s="158" t="s">
        <v>128</v>
      </c>
      <c r="FV53" s="158" t="s">
        <v>128</v>
      </c>
      <c r="FW53" s="158" t="s">
        <v>128</v>
      </c>
      <c r="FX53" s="158" t="s">
        <v>128</v>
      </c>
      <c r="FY53" s="158" t="s">
        <v>128</v>
      </c>
      <c r="FZ53" s="158" t="s">
        <v>128</v>
      </c>
      <c r="GA53" s="158" t="s">
        <v>128</v>
      </c>
      <c r="GB53" s="158" t="s">
        <v>128</v>
      </c>
      <c r="GC53" s="158" t="s">
        <v>128</v>
      </c>
      <c r="GD53" s="158" t="s">
        <v>128</v>
      </c>
      <c r="GE53" s="158" t="s">
        <v>128</v>
      </c>
      <c r="GF53" s="158" t="s">
        <v>128</v>
      </c>
      <c r="GG53" s="158" t="s">
        <v>128</v>
      </c>
      <c r="GH53" s="158" t="s">
        <v>128</v>
      </c>
      <c r="GI53" s="158" t="s">
        <v>128</v>
      </c>
      <c r="GJ53" s="158" t="s">
        <v>128</v>
      </c>
      <c r="GK53" s="158" t="s">
        <v>128</v>
      </c>
      <c r="GL53" s="158" t="s">
        <v>128</v>
      </c>
      <c r="GM53" s="158" t="s">
        <v>128</v>
      </c>
      <c r="GN53" s="158" t="s">
        <v>128</v>
      </c>
      <c r="GO53" s="158" t="s">
        <v>128</v>
      </c>
      <c r="GP53" s="158" t="s">
        <v>128</v>
      </c>
      <c r="GQ53" s="158" t="s">
        <v>128</v>
      </c>
      <c r="GR53" s="158" t="s">
        <v>128</v>
      </c>
      <c r="GS53" s="158" t="s">
        <v>128</v>
      </c>
      <c r="GT53" s="158" t="s">
        <v>128</v>
      </c>
      <c r="GU53" s="158" t="s">
        <v>128</v>
      </c>
      <c r="GV53" s="158" t="s">
        <v>128</v>
      </c>
      <c r="GW53" s="158" t="s">
        <v>128</v>
      </c>
      <c r="GX53" s="158" t="s">
        <v>128</v>
      </c>
      <c r="GY53" s="158" t="s">
        <v>128</v>
      </c>
      <c r="GZ53" s="158" t="s">
        <v>128</v>
      </c>
      <c r="HA53" s="158" t="s">
        <v>128</v>
      </c>
      <c r="HB53" s="158" t="s">
        <v>128</v>
      </c>
      <c r="HC53" s="158" t="s">
        <v>128</v>
      </c>
      <c r="HD53" s="158" t="s">
        <v>128</v>
      </c>
      <c r="HE53" s="158" t="s">
        <v>128</v>
      </c>
      <c r="HF53" s="158" t="s">
        <v>128</v>
      </c>
      <c r="HG53" s="158" t="s">
        <v>128</v>
      </c>
      <c r="HH53" s="158" t="s">
        <v>128</v>
      </c>
      <c r="HI53" s="158" t="s">
        <v>128</v>
      </c>
      <c r="HJ53" s="158" t="s">
        <v>128</v>
      </c>
      <c r="HK53" s="158" t="s">
        <v>128</v>
      </c>
      <c r="HL53" s="158" t="s">
        <v>128</v>
      </c>
      <c r="HM53" s="158" t="s">
        <v>128</v>
      </c>
      <c r="HN53" s="158" t="s">
        <v>128</v>
      </c>
      <c r="HO53" s="158" t="s">
        <v>128</v>
      </c>
      <c r="HP53" s="158" t="s">
        <v>128</v>
      </c>
      <c r="HQ53" s="158" t="s">
        <v>128</v>
      </c>
      <c r="HR53" s="158" t="s">
        <v>128</v>
      </c>
      <c r="HS53" s="158" t="s">
        <v>128</v>
      </c>
      <c r="HT53" s="158" t="s">
        <v>128</v>
      </c>
      <c r="HU53" s="158" t="s">
        <v>128</v>
      </c>
      <c r="HV53" s="158" t="s">
        <v>128</v>
      </c>
      <c r="HW53" s="158" t="s">
        <v>128</v>
      </c>
      <c r="HX53" s="158" t="s">
        <v>128</v>
      </c>
      <c r="HY53" s="158" t="s">
        <v>128</v>
      </c>
      <c r="HZ53" s="158" t="s">
        <v>128</v>
      </c>
      <c r="IA53" s="158" t="s">
        <v>128</v>
      </c>
      <c r="IB53" s="158" t="s">
        <v>128</v>
      </c>
      <c r="IC53" s="158" t="s">
        <v>128</v>
      </c>
      <c r="ID53" s="158" t="s">
        <v>128</v>
      </c>
      <c r="IE53" s="158" t="s">
        <v>128</v>
      </c>
      <c r="IF53" s="158" t="s">
        <v>128</v>
      </c>
      <c r="IG53" s="158" t="s">
        <v>128</v>
      </c>
      <c r="IH53" s="158" t="s">
        <v>128</v>
      </c>
      <c r="II53" s="158" t="s">
        <v>128</v>
      </c>
      <c r="IJ53" s="158" t="s">
        <v>128</v>
      </c>
      <c r="IK53" s="158" t="s">
        <v>128</v>
      </c>
      <c r="IL53" s="158" t="s">
        <v>128</v>
      </c>
      <c r="IM53" s="158" t="s">
        <v>128</v>
      </c>
      <c r="IN53" s="158" t="s">
        <v>128</v>
      </c>
      <c r="IO53" s="158" t="s">
        <v>128</v>
      </c>
      <c r="IP53" s="158" t="s">
        <v>128</v>
      </c>
      <c r="IQ53" s="158" t="s">
        <v>128</v>
      </c>
      <c r="IR53" s="158" t="s">
        <v>128</v>
      </c>
      <c r="IS53" s="158" t="s">
        <v>128</v>
      </c>
      <c r="IT53" s="158" t="s">
        <v>128</v>
      </c>
      <c r="IU53" s="158" t="s">
        <v>128</v>
      </c>
      <c r="IV53" s="158" t="s">
        <v>128</v>
      </c>
      <c r="IW53" s="158" t="s">
        <v>128</v>
      </c>
      <c r="IX53" s="158" t="s">
        <v>128</v>
      </c>
      <c r="IY53" s="158" t="s">
        <v>128</v>
      </c>
      <c r="IZ53" s="158" t="s">
        <v>128</v>
      </c>
      <c r="JA53" s="158" t="s">
        <v>128</v>
      </c>
      <c r="JB53" s="158" t="s">
        <v>128</v>
      </c>
      <c r="JC53" s="158" t="s">
        <v>128</v>
      </c>
      <c r="JD53" s="158" t="s">
        <v>128</v>
      </c>
      <c r="JE53" s="158" t="s">
        <v>128</v>
      </c>
      <c r="JF53" s="158" t="s">
        <v>128</v>
      </c>
      <c r="JG53" s="158" t="s">
        <v>128</v>
      </c>
      <c r="JH53" s="158" t="s">
        <v>128</v>
      </c>
      <c r="JI53" s="158" t="s">
        <v>128</v>
      </c>
      <c r="JJ53" s="158" t="s">
        <v>128</v>
      </c>
      <c r="JK53" s="158" t="s">
        <v>128</v>
      </c>
      <c r="JL53" s="158" t="s">
        <v>128</v>
      </c>
      <c r="JM53" s="158" t="s">
        <v>128</v>
      </c>
      <c r="JN53" s="158" t="s">
        <v>128</v>
      </c>
      <c r="JO53" s="158" t="s">
        <v>128</v>
      </c>
      <c r="JP53" s="158" t="s">
        <v>128</v>
      </c>
      <c r="JQ53" s="158" t="s">
        <v>128</v>
      </c>
      <c r="JR53" s="158" t="s">
        <v>128</v>
      </c>
      <c r="JS53" s="158" t="s">
        <v>128</v>
      </c>
      <c r="JT53" s="158" t="s">
        <v>128</v>
      </c>
      <c r="JU53" s="158" t="s">
        <v>128</v>
      </c>
      <c r="JV53" s="158" t="s">
        <v>128</v>
      </c>
      <c r="JW53" s="158" t="s">
        <v>128</v>
      </c>
      <c r="JX53" s="158" t="s">
        <v>128</v>
      </c>
      <c r="JY53" s="158" t="s">
        <v>128</v>
      </c>
      <c r="JZ53" s="158" t="s">
        <v>128</v>
      </c>
      <c r="KA53" s="158" t="s">
        <v>128</v>
      </c>
      <c r="KB53" s="158" t="s">
        <v>128</v>
      </c>
      <c r="KC53" s="158" t="s">
        <v>128</v>
      </c>
      <c r="KD53" s="158" t="s">
        <v>128</v>
      </c>
      <c r="KE53" s="158" t="s">
        <v>128</v>
      </c>
      <c r="KF53" s="158" t="s">
        <v>128</v>
      </c>
      <c r="KG53" s="158" t="s">
        <v>128</v>
      </c>
      <c r="KH53" s="158" t="s">
        <v>128</v>
      </c>
      <c r="KI53" s="158" t="s">
        <v>128</v>
      </c>
      <c r="KJ53" s="158" t="s">
        <v>128</v>
      </c>
      <c r="KK53" s="158" t="s">
        <v>128</v>
      </c>
      <c r="KL53" s="158" t="s">
        <v>128</v>
      </c>
      <c r="KM53" s="158" t="s">
        <v>128</v>
      </c>
      <c r="KN53" s="158" t="s">
        <v>128</v>
      </c>
      <c r="KO53" s="158" t="s">
        <v>128</v>
      </c>
      <c r="KP53" s="158" t="s">
        <v>128</v>
      </c>
      <c r="KQ53" s="158" t="s">
        <v>128</v>
      </c>
      <c r="KR53" s="158" t="s">
        <v>128</v>
      </c>
      <c r="KS53" s="158" t="s">
        <v>128</v>
      </c>
      <c r="KT53" s="158" t="s">
        <v>128</v>
      </c>
      <c r="KU53" s="158" t="s">
        <v>128</v>
      </c>
      <c r="KV53" s="158" t="s">
        <v>128</v>
      </c>
      <c r="KW53" s="158" t="s">
        <v>128</v>
      </c>
      <c r="KX53" s="158" t="s">
        <v>128</v>
      </c>
      <c r="KY53" s="158" t="s">
        <v>128</v>
      </c>
      <c r="KZ53" s="158" t="s">
        <v>128</v>
      </c>
      <c r="LA53" s="158" t="s">
        <v>128</v>
      </c>
      <c r="LB53" s="158" t="s">
        <v>128</v>
      </c>
      <c r="LC53" s="158" t="s">
        <v>128</v>
      </c>
      <c r="LD53" s="158" t="s">
        <v>128</v>
      </c>
      <c r="LE53" s="158" t="s">
        <v>128</v>
      </c>
      <c r="LF53" s="158" t="s">
        <v>128</v>
      </c>
      <c r="LG53" s="158" t="s">
        <v>128</v>
      </c>
      <c r="LH53" s="158" t="s">
        <v>128</v>
      </c>
      <c r="LI53" s="158" t="s">
        <v>128</v>
      </c>
      <c r="LJ53" s="158" t="s">
        <v>128</v>
      </c>
      <c r="LK53" s="158" t="s">
        <v>128</v>
      </c>
      <c r="LL53" s="158" t="s">
        <v>128</v>
      </c>
      <c r="LM53" s="158" t="s">
        <v>128</v>
      </c>
      <c r="LN53" s="158" t="s">
        <v>128</v>
      </c>
      <c r="LO53" s="158" t="s">
        <v>128</v>
      </c>
      <c r="LP53" s="158" t="s">
        <v>128</v>
      </c>
      <c r="LQ53" s="158" t="s">
        <v>128</v>
      </c>
      <c r="LR53" s="158" t="s">
        <v>128</v>
      </c>
      <c r="LS53" s="158" t="s">
        <v>128</v>
      </c>
      <c r="LT53" s="158" t="s">
        <v>128</v>
      </c>
      <c r="LU53" s="158" t="s">
        <v>128</v>
      </c>
      <c r="LV53" s="158" t="s">
        <v>128</v>
      </c>
      <c r="LW53" s="158" t="s">
        <v>128</v>
      </c>
      <c r="LX53" s="158" t="s">
        <v>128</v>
      </c>
      <c r="LY53" s="158" t="s">
        <v>128</v>
      </c>
      <c r="LZ53" s="158" t="s">
        <v>128</v>
      </c>
      <c r="MA53" s="158" t="s">
        <v>128</v>
      </c>
      <c r="MB53" s="158" t="s">
        <v>128</v>
      </c>
      <c r="MC53" s="158" t="s">
        <v>128</v>
      </c>
      <c r="MD53" s="158" t="s">
        <v>128</v>
      </c>
      <c r="ME53" s="158" t="s">
        <v>128</v>
      </c>
      <c r="MF53" s="158" t="s">
        <v>128</v>
      </c>
      <c r="MG53" s="158" t="s">
        <v>128</v>
      </c>
      <c r="MH53" s="158" t="s">
        <v>128</v>
      </c>
      <c r="MI53" s="158" t="s">
        <v>128</v>
      </c>
      <c r="MJ53" s="158" t="s">
        <v>128</v>
      </c>
      <c r="MK53" s="158" t="s">
        <v>128</v>
      </c>
      <c r="ML53" s="158" t="s">
        <v>128</v>
      </c>
      <c r="MM53" s="158" t="s">
        <v>128</v>
      </c>
      <c r="MN53" s="158" t="s">
        <v>128</v>
      </c>
      <c r="MO53" s="158" t="s">
        <v>128</v>
      </c>
      <c r="MP53" s="158" t="s">
        <v>128</v>
      </c>
      <c r="MQ53" s="158" t="s">
        <v>128</v>
      </c>
      <c r="MR53" s="158" t="s">
        <v>128</v>
      </c>
      <c r="MS53" s="158" t="s">
        <v>128</v>
      </c>
      <c r="MT53" s="158" t="s">
        <v>128</v>
      </c>
      <c r="MU53" s="158" t="s">
        <v>128</v>
      </c>
      <c r="MV53" s="158" t="s">
        <v>128</v>
      </c>
      <c r="MW53" s="158" t="s">
        <v>128</v>
      </c>
      <c r="MX53" s="158" t="s">
        <v>128</v>
      </c>
      <c r="MY53" s="158" t="s">
        <v>128</v>
      </c>
      <c r="MZ53" s="158" t="s">
        <v>128</v>
      </c>
      <c r="NA53" s="158" t="s">
        <v>128</v>
      </c>
      <c r="NB53" s="158" t="s">
        <v>128</v>
      </c>
      <c r="NC53" s="158" t="s">
        <v>128</v>
      </c>
      <c r="ND53" s="158" t="s">
        <v>128</v>
      </c>
      <c r="NE53" s="158" t="s">
        <v>128</v>
      </c>
      <c r="NF53" s="158" t="s">
        <v>128</v>
      </c>
      <c r="NG53" s="158" t="s">
        <v>128</v>
      </c>
      <c r="NH53" s="158" t="s">
        <v>128</v>
      </c>
      <c r="NI53" s="158" t="s">
        <v>128</v>
      </c>
      <c r="NJ53" s="158" t="s">
        <v>128</v>
      </c>
      <c r="NK53" s="158" t="s">
        <v>128</v>
      </c>
      <c r="NL53" s="158" t="s">
        <v>128</v>
      </c>
      <c r="NM53" s="158" t="s">
        <v>128</v>
      </c>
      <c r="NN53" s="158" t="s">
        <v>128</v>
      </c>
      <c r="NO53" s="158" t="s">
        <v>128</v>
      </c>
      <c r="NP53" s="158" t="s">
        <v>128</v>
      </c>
      <c r="NQ53" s="158" t="s">
        <v>128</v>
      </c>
      <c r="NR53" s="158" t="s">
        <v>128</v>
      </c>
      <c r="NS53" s="158" t="s">
        <v>128</v>
      </c>
      <c r="NT53" s="158" t="s">
        <v>128</v>
      </c>
      <c r="NU53" s="158" t="s">
        <v>128</v>
      </c>
      <c r="NV53" s="158" t="s">
        <v>128</v>
      </c>
      <c r="NW53" s="158" t="s">
        <v>128</v>
      </c>
      <c r="NX53" s="158" t="s">
        <v>128</v>
      </c>
      <c r="NY53" s="158" t="s">
        <v>128</v>
      </c>
      <c r="NZ53" s="158" t="s">
        <v>128</v>
      </c>
      <c r="OA53" s="158" t="s">
        <v>128</v>
      </c>
      <c r="OB53" s="158" t="s">
        <v>128</v>
      </c>
      <c r="OC53" s="158" t="s">
        <v>128</v>
      </c>
      <c r="OD53" s="158" t="s">
        <v>128</v>
      </c>
      <c r="OE53" s="170" t="s">
        <v>128</v>
      </c>
      <c r="OF53" s="181"/>
      <c r="OG53" s="174">
        <f t="shared" si="9"/>
        <v>55.402930402930409</v>
      </c>
      <c r="OH53" s="66" t="str">
        <f t="shared" si="10"/>
        <v>kg/GJ delivered</v>
      </c>
      <c r="OI53" s="66" t="str">
        <f t="shared" si="11"/>
        <v/>
      </c>
      <c r="OJ53" s="66" t="str">
        <f t="shared" si="12"/>
        <v/>
      </c>
      <c r="OK53" s="130">
        <f t="shared" si="13"/>
        <v>17.643772893772894</v>
      </c>
      <c r="OL53" s="66" t="str">
        <f t="shared" si="14"/>
        <v>kg/GJ delivered</v>
      </c>
      <c r="OM53" s="159">
        <f t="shared" si="15"/>
        <v>671.7032967032967</v>
      </c>
      <c r="ON53" s="66" t="str">
        <f t="shared" si="16"/>
        <v>kg/GJ delivered</v>
      </c>
      <c r="OO53" s="66" t="str">
        <f t="shared" si="17"/>
        <v/>
      </c>
      <c r="OP53" s="66" t="str">
        <f t="shared" si="18"/>
        <v/>
      </c>
      <c r="OQ53" s="66" t="str">
        <f t="shared" si="19"/>
        <v/>
      </c>
      <c r="OR53" s="66" t="str">
        <f t="shared" si="20"/>
        <v/>
      </c>
      <c r="OS53" s="66" t="str">
        <f t="shared" si="21"/>
        <v/>
      </c>
      <c r="OT53" s="66" t="str">
        <f t="shared" si="22"/>
        <v/>
      </c>
      <c r="OU53" s="66" t="str">
        <f t="shared" si="23"/>
        <v/>
      </c>
      <c r="OV53" s="66" t="str">
        <f t="shared" si="24"/>
        <v/>
      </c>
      <c r="OW53" s="66" t="str">
        <f t="shared" si="25"/>
        <v/>
      </c>
      <c r="OX53" s="66" t="str">
        <f t="shared" si="26"/>
        <v/>
      </c>
      <c r="OY53" s="66" t="str">
        <f t="shared" si="27"/>
        <v/>
      </c>
      <c r="OZ53" s="66" t="str">
        <f t="shared" si="28"/>
        <v/>
      </c>
      <c r="PA53" s="66" t="str">
        <f t="shared" si="29"/>
        <v/>
      </c>
      <c r="PB53" s="66" t="str">
        <f t="shared" si="30"/>
        <v/>
      </c>
      <c r="PC53" s="66" t="str">
        <f t="shared" si="31"/>
        <v/>
      </c>
      <c r="PD53" s="66" t="str">
        <f t="shared" si="32"/>
        <v/>
      </c>
      <c r="PE53" s="66" t="str">
        <f t="shared" si="33"/>
        <v/>
      </c>
      <c r="PF53" s="66" t="str">
        <f t="shared" si="34"/>
        <v/>
      </c>
      <c r="PG53" s="66" t="str">
        <f t="shared" si="35"/>
        <v/>
      </c>
      <c r="PH53" s="66" t="str">
        <f t="shared" si="36"/>
        <v/>
      </c>
      <c r="PI53" s="66" t="str">
        <f t="shared" si="37"/>
        <v/>
      </c>
      <c r="PJ53" s="66" t="str">
        <f t="shared" si="38"/>
        <v/>
      </c>
      <c r="PK53" s="66" t="str">
        <f t="shared" si="39"/>
        <v/>
      </c>
      <c r="PL53" s="66" t="str">
        <f t="shared" si="40"/>
        <v/>
      </c>
      <c r="PM53" s="66" t="str">
        <f t="shared" si="41"/>
        <v/>
      </c>
      <c r="PN53" s="66" t="str">
        <f t="shared" si="42"/>
        <v/>
      </c>
      <c r="PO53" s="66" t="str">
        <f t="shared" si="43"/>
        <v/>
      </c>
      <c r="PP53" s="66" t="str">
        <f t="shared" si="44"/>
        <v/>
      </c>
      <c r="PQ53" s="66" t="str">
        <f t="shared" si="45"/>
        <v/>
      </c>
      <c r="PR53" s="66" t="str">
        <f t="shared" si="46"/>
        <v/>
      </c>
      <c r="PS53" s="66" t="str">
        <f t="shared" si="47"/>
        <v/>
      </c>
      <c r="PT53" s="66" t="str">
        <f t="shared" si="48"/>
        <v/>
      </c>
      <c r="PU53" s="66" t="str">
        <f t="shared" si="49"/>
        <v/>
      </c>
      <c r="PV53" s="66" t="str">
        <f t="shared" si="50"/>
        <v/>
      </c>
      <c r="PW53" s="66" t="str">
        <f t="shared" si="51"/>
        <v/>
      </c>
      <c r="PX53" s="66" t="str">
        <f t="shared" si="52"/>
        <v/>
      </c>
      <c r="PY53" s="66" t="str">
        <f t="shared" si="53"/>
        <v/>
      </c>
      <c r="PZ53" s="66" t="str">
        <f t="shared" si="54"/>
        <v/>
      </c>
      <c r="QA53" s="66" t="str">
        <f t="shared" si="55"/>
        <v/>
      </c>
      <c r="QB53" s="66" t="str">
        <f t="shared" si="56"/>
        <v/>
      </c>
      <c r="QC53" s="66" t="str">
        <f t="shared" si="57"/>
        <v/>
      </c>
      <c r="QD53" s="66" t="str">
        <f t="shared" si="58"/>
        <v/>
      </c>
      <c r="QE53" s="66" t="str">
        <f t="shared" si="59"/>
        <v/>
      </c>
      <c r="QF53" s="66" t="str">
        <f t="shared" si="60"/>
        <v/>
      </c>
      <c r="QG53" s="66" t="str">
        <f t="shared" si="61"/>
        <v/>
      </c>
      <c r="QH53" s="66" t="str">
        <f t="shared" si="62"/>
        <v/>
      </c>
      <c r="QI53" s="66" t="str">
        <f t="shared" si="63"/>
        <v/>
      </c>
      <c r="QJ53" s="66" t="str">
        <f t="shared" si="64"/>
        <v/>
      </c>
      <c r="QK53" s="66" t="str">
        <f t="shared" si="65"/>
        <v/>
      </c>
      <c r="QL53" s="66" t="str">
        <f t="shared" si="66"/>
        <v/>
      </c>
      <c r="QM53" s="66" t="str">
        <f t="shared" si="67"/>
        <v/>
      </c>
      <c r="QN53" s="66" t="str">
        <f t="shared" si="68"/>
        <v/>
      </c>
      <c r="QO53" s="66" t="str">
        <f t="shared" si="69"/>
        <v/>
      </c>
      <c r="QP53" s="66" t="str">
        <f t="shared" si="70"/>
        <v/>
      </c>
      <c r="QQ53" s="66" t="str">
        <f t="shared" si="71"/>
        <v/>
      </c>
      <c r="QR53" s="66" t="str">
        <f t="shared" si="72"/>
        <v/>
      </c>
      <c r="QS53" s="66" t="str">
        <f t="shared" si="73"/>
        <v/>
      </c>
      <c r="QT53" s="66" t="str">
        <f t="shared" si="74"/>
        <v/>
      </c>
      <c r="QU53" s="66" t="str">
        <f t="shared" si="75"/>
        <v/>
      </c>
      <c r="QV53" s="66" t="str">
        <f t="shared" si="76"/>
        <v/>
      </c>
      <c r="QW53" s="66" t="str">
        <f t="shared" si="77"/>
        <v/>
      </c>
      <c r="QX53" s="66" t="str">
        <f t="shared" si="78"/>
        <v/>
      </c>
      <c r="QY53" s="66" t="str">
        <f t="shared" si="79"/>
        <v/>
      </c>
      <c r="QZ53" s="66" t="str">
        <f t="shared" si="80"/>
        <v/>
      </c>
      <c r="RA53" s="66" t="str">
        <f t="shared" si="81"/>
        <v/>
      </c>
      <c r="RB53" s="66" t="str">
        <f t="shared" si="82"/>
        <v/>
      </c>
      <c r="RC53" s="66" t="str">
        <f t="shared" si="83"/>
        <v/>
      </c>
      <c r="RD53" s="66" t="str">
        <f t="shared" si="84"/>
        <v/>
      </c>
      <c r="RE53" s="66" t="str">
        <f t="shared" si="85"/>
        <v/>
      </c>
      <c r="RF53" s="66" t="str">
        <f t="shared" si="86"/>
        <v/>
      </c>
      <c r="RG53" s="66" t="str">
        <f t="shared" si="87"/>
        <v/>
      </c>
      <c r="RH53" s="66" t="str">
        <f t="shared" si="88"/>
        <v/>
      </c>
      <c r="RI53" s="66" t="str">
        <f t="shared" si="89"/>
        <v/>
      </c>
      <c r="RJ53" s="66" t="str">
        <f t="shared" si="90"/>
        <v/>
      </c>
      <c r="RK53" s="66" t="str">
        <f t="shared" si="91"/>
        <v/>
      </c>
      <c r="RL53" s="66" t="str">
        <f t="shared" si="92"/>
        <v/>
      </c>
      <c r="RM53" s="66" t="str">
        <f t="shared" si="93"/>
        <v/>
      </c>
      <c r="RN53" s="66" t="str">
        <f t="shared" si="94"/>
        <v/>
      </c>
      <c r="RO53" s="66" t="str">
        <f t="shared" si="95"/>
        <v/>
      </c>
      <c r="RP53" s="66" t="str">
        <f t="shared" si="96"/>
        <v/>
      </c>
      <c r="RQ53" s="66" t="str">
        <f t="shared" si="97"/>
        <v/>
      </c>
      <c r="RR53" s="66" t="str">
        <f t="shared" si="98"/>
        <v/>
      </c>
      <c r="RS53" s="66" t="str">
        <f t="shared" si="99"/>
        <v/>
      </c>
      <c r="RT53" s="66" t="str">
        <f t="shared" si="100"/>
        <v/>
      </c>
      <c r="RU53" s="66" t="str">
        <f t="shared" si="101"/>
        <v/>
      </c>
      <c r="RV53" s="66" t="str">
        <f t="shared" si="102"/>
        <v/>
      </c>
      <c r="RW53" s="66" t="str">
        <f t="shared" si="103"/>
        <v/>
      </c>
      <c r="RX53" s="66" t="str">
        <f t="shared" si="104"/>
        <v/>
      </c>
      <c r="RY53" s="66" t="str">
        <f t="shared" si="105"/>
        <v/>
      </c>
      <c r="RZ53" s="66" t="str">
        <f t="shared" si="106"/>
        <v/>
      </c>
      <c r="SA53" s="66" t="str">
        <f t="shared" si="107"/>
        <v/>
      </c>
      <c r="SB53" s="66" t="str">
        <f t="shared" si="108"/>
        <v/>
      </c>
      <c r="SC53" s="66" t="str">
        <f t="shared" si="109"/>
        <v/>
      </c>
      <c r="SD53" s="66" t="str">
        <f t="shared" si="110"/>
        <v/>
      </c>
      <c r="SE53" s="66" t="str">
        <f t="shared" si="111"/>
        <v/>
      </c>
      <c r="SF53" s="66" t="str">
        <f t="shared" si="112"/>
        <v/>
      </c>
      <c r="SG53" s="66" t="str">
        <f t="shared" si="113"/>
        <v/>
      </c>
      <c r="SH53" s="66" t="str">
        <f t="shared" si="114"/>
        <v/>
      </c>
      <c r="SI53" s="66" t="str">
        <f t="shared" si="115"/>
        <v/>
      </c>
      <c r="SJ53" s="66" t="str">
        <f t="shared" si="116"/>
        <v/>
      </c>
      <c r="SK53" s="66" t="str">
        <f t="shared" si="117"/>
        <v/>
      </c>
      <c r="SL53" s="66" t="str">
        <f t="shared" si="118"/>
        <v/>
      </c>
      <c r="SM53" s="66" t="str">
        <f t="shared" si="119"/>
        <v/>
      </c>
      <c r="SN53" s="66" t="str">
        <f t="shared" si="120"/>
        <v/>
      </c>
      <c r="SO53" s="66" t="str">
        <f t="shared" si="121"/>
        <v/>
      </c>
      <c r="SP53" s="66" t="str">
        <f t="shared" si="122"/>
        <v/>
      </c>
      <c r="SQ53" s="66" t="str">
        <f t="shared" si="123"/>
        <v/>
      </c>
      <c r="SR53" s="66" t="str">
        <f t="shared" si="124"/>
        <v/>
      </c>
      <c r="SS53" s="66" t="str">
        <f t="shared" si="125"/>
        <v/>
      </c>
      <c r="ST53" s="66" t="str">
        <f t="shared" si="126"/>
        <v/>
      </c>
      <c r="SU53" s="66" t="str">
        <f t="shared" si="127"/>
        <v/>
      </c>
      <c r="SV53" s="66" t="str">
        <f t="shared" si="128"/>
        <v/>
      </c>
      <c r="SW53" s="66" t="str">
        <f t="shared" si="129"/>
        <v/>
      </c>
      <c r="SX53" s="66" t="str">
        <f t="shared" si="130"/>
        <v/>
      </c>
      <c r="SY53" s="66" t="str">
        <f t="shared" si="131"/>
        <v/>
      </c>
      <c r="SZ53" s="66" t="str">
        <f t="shared" si="132"/>
        <v/>
      </c>
      <c r="TA53" s="66" t="str">
        <f t="shared" si="133"/>
        <v/>
      </c>
      <c r="TB53" s="66" t="str">
        <f t="shared" si="134"/>
        <v/>
      </c>
      <c r="TC53" s="66" t="str">
        <f t="shared" si="135"/>
        <v/>
      </c>
      <c r="TD53" s="66" t="str">
        <f t="shared" si="136"/>
        <v/>
      </c>
      <c r="TE53" s="66" t="str">
        <f t="shared" si="137"/>
        <v/>
      </c>
      <c r="TF53" s="66" t="str">
        <f t="shared" si="138"/>
        <v/>
      </c>
      <c r="TG53" s="66" t="str">
        <f t="shared" si="139"/>
        <v/>
      </c>
      <c r="TH53" s="66" t="str">
        <f t="shared" si="140"/>
        <v/>
      </c>
      <c r="TI53" s="66" t="str">
        <f t="shared" si="141"/>
        <v/>
      </c>
      <c r="TJ53" s="66" t="str">
        <f t="shared" si="142"/>
        <v/>
      </c>
      <c r="TK53" s="66" t="str">
        <f t="shared" si="143"/>
        <v/>
      </c>
      <c r="TL53" s="66" t="str">
        <f t="shared" si="144"/>
        <v/>
      </c>
      <c r="TM53" s="66" t="str">
        <f t="shared" si="145"/>
        <v/>
      </c>
      <c r="TN53" s="66" t="str">
        <f t="shared" si="146"/>
        <v/>
      </c>
      <c r="TO53" s="66" t="str">
        <f t="shared" si="147"/>
        <v/>
      </c>
      <c r="TP53" s="66" t="str">
        <f t="shared" si="148"/>
        <v/>
      </c>
      <c r="TQ53" s="66" t="str">
        <f t="shared" si="149"/>
        <v/>
      </c>
      <c r="TR53" s="66" t="str">
        <f t="shared" si="150"/>
        <v/>
      </c>
      <c r="TS53" s="66" t="str">
        <f t="shared" si="151"/>
        <v/>
      </c>
      <c r="TT53" s="66" t="str">
        <f t="shared" si="152"/>
        <v/>
      </c>
      <c r="TU53" s="66" t="str">
        <f t="shared" si="153"/>
        <v/>
      </c>
      <c r="TV53" s="66" t="str">
        <f t="shared" si="154"/>
        <v/>
      </c>
      <c r="TW53" s="66" t="str">
        <f t="shared" si="155"/>
        <v/>
      </c>
      <c r="TX53" s="66" t="str">
        <f t="shared" si="156"/>
        <v/>
      </c>
      <c r="TY53" s="66" t="str">
        <f t="shared" si="157"/>
        <v/>
      </c>
      <c r="TZ53" s="66" t="str">
        <f t="shared" si="158"/>
        <v/>
      </c>
      <c r="UA53" s="66" t="str">
        <f t="shared" si="159"/>
        <v/>
      </c>
      <c r="UB53" s="66" t="str">
        <f t="shared" si="160"/>
        <v/>
      </c>
      <c r="UC53" s="66" t="str">
        <f t="shared" si="161"/>
        <v/>
      </c>
      <c r="UD53" s="66" t="str">
        <f t="shared" si="162"/>
        <v/>
      </c>
      <c r="UE53" s="66" t="str">
        <f t="shared" si="163"/>
        <v/>
      </c>
      <c r="UF53" s="66" t="str">
        <f t="shared" si="164"/>
        <v/>
      </c>
      <c r="UG53" s="66" t="str">
        <f t="shared" si="165"/>
        <v/>
      </c>
      <c r="UH53" s="66" t="str">
        <f t="shared" si="166"/>
        <v/>
      </c>
      <c r="UI53" s="66" t="str">
        <f t="shared" si="167"/>
        <v/>
      </c>
      <c r="UJ53" s="66" t="str">
        <f t="shared" si="168"/>
        <v/>
      </c>
      <c r="UK53" s="66" t="str">
        <f t="shared" si="169"/>
        <v/>
      </c>
      <c r="UL53" s="66" t="str">
        <f t="shared" si="170"/>
        <v/>
      </c>
      <c r="UM53" s="66" t="str">
        <f t="shared" si="171"/>
        <v/>
      </c>
      <c r="UN53" s="66" t="str">
        <f t="shared" si="172"/>
        <v/>
      </c>
      <c r="UO53" s="66" t="str">
        <f t="shared" si="173"/>
        <v/>
      </c>
      <c r="UP53" s="66" t="str">
        <f t="shared" si="174"/>
        <v/>
      </c>
      <c r="UQ53" s="66" t="str">
        <f t="shared" si="175"/>
        <v/>
      </c>
      <c r="UR53" s="66" t="str">
        <f t="shared" si="176"/>
        <v/>
      </c>
      <c r="US53" s="66" t="str">
        <f t="shared" si="177"/>
        <v/>
      </c>
      <c r="UT53" s="66" t="str">
        <f t="shared" si="178"/>
        <v/>
      </c>
      <c r="UU53" s="66" t="str">
        <f t="shared" si="179"/>
        <v/>
      </c>
      <c r="UV53" s="66" t="str">
        <f t="shared" si="180"/>
        <v/>
      </c>
      <c r="UW53" s="66" t="str">
        <f t="shared" si="181"/>
        <v/>
      </c>
      <c r="UX53" s="66" t="str">
        <f t="shared" si="182"/>
        <v/>
      </c>
      <c r="UY53" s="66" t="str">
        <f t="shared" si="183"/>
        <v/>
      </c>
      <c r="UZ53" s="66" t="str">
        <f t="shared" si="184"/>
        <v/>
      </c>
      <c r="VA53" s="66" t="str">
        <f t="shared" si="185"/>
        <v/>
      </c>
      <c r="VB53" s="66" t="str">
        <f t="shared" si="186"/>
        <v/>
      </c>
      <c r="VC53" s="66" t="str">
        <f t="shared" si="187"/>
        <v/>
      </c>
      <c r="VD53" s="66" t="str">
        <f t="shared" si="188"/>
        <v/>
      </c>
      <c r="VE53" s="66" t="str">
        <f t="shared" si="189"/>
        <v/>
      </c>
      <c r="VF53" s="66" t="str">
        <f t="shared" si="190"/>
        <v/>
      </c>
      <c r="VG53" s="66" t="str">
        <f t="shared" si="191"/>
        <v/>
      </c>
      <c r="VH53" s="66" t="str">
        <f t="shared" si="192"/>
        <v/>
      </c>
      <c r="VI53" s="66" t="str">
        <f t="shared" si="193"/>
        <v/>
      </c>
      <c r="VJ53" s="66" t="str">
        <f t="shared" si="194"/>
        <v/>
      </c>
      <c r="VK53" s="66" t="str">
        <f t="shared" si="195"/>
        <v/>
      </c>
      <c r="VL53" s="66" t="str">
        <f t="shared" si="196"/>
        <v/>
      </c>
      <c r="VM53" s="66" t="str">
        <f t="shared" si="197"/>
        <v/>
      </c>
      <c r="VN53" s="66" t="str">
        <f t="shared" si="198"/>
        <v/>
      </c>
      <c r="VO53" s="66" t="str">
        <f t="shared" si="199"/>
        <v/>
      </c>
      <c r="VP53" s="66" t="str">
        <f t="shared" si="200"/>
        <v/>
      </c>
      <c r="VQ53" s="66" t="str">
        <f t="shared" si="201"/>
        <v/>
      </c>
      <c r="VR53" s="66" t="str">
        <f t="shared" si="202"/>
        <v/>
      </c>
      <c r="VS53" s="66" t="str">
        <f t="shared" si="203"/>
        <v/>
      </c>
      <c r="VT53" s="66" t="str">
        <f t="shared" si="204"/>
        <v/>
      </c>
      <c r="VU53" s="66" t="str">
        <f t="shared" si="205"/>
        <v/>
      </c>
      <c r="VV53" s="66" t="str">
        <f t="shared" si="206"/>
        <v/>
      </c>
      <c r="VW53" s="66" t="str">
        <f t="shared" si="207"/>
        <v/>
      </c>
      <c r="VX53" s="66" t="str">
        <f t="shared" si="208"/>
        <v/>
      </c>
      <c r="VY53" s="66" t="str">
        <f t="shared" si="209"/>
        <v/>
      </c>
      <c r="VZ53" s="66" t="str">
        <f t="shared" si="210"/>
        <v/>
      </c>
      <c r="WA53" s="66" t="str">
        <f t="shared" si="211"/>
        <v/>
      </c>
      <c r="WB53" s="66" t="str">
        <f t="shared" si="212"/>
        <v/>
      </c>
      <c r="WC53" s="66" t="str">
        <f t="shared" si="213"/>
        <v/>
      </c>
      <c r="WD53" s="66" t="str">
        <f t="shared" si="214"/>
        <v/>
      </c>
      <c r="WE53" s="66" t="str">
        <f t="shared" si="215"/>
        <v/>
      </c>
      <c r="WF53" s="66" t="str">
        <f t="shared" si="216"/>
        <v/>
      </c>
      <c r="WG53" s="66" t="str">
        <f t="shared" si="217"/>
        <v/>
      </c>
      <c r="WH53" s="66" t="str">
        <f t="shared" si="218"/>
        <v/>
      </c>
      <c r="WI53" s="66" t="str">
        <f t="shared" si="219"/>
        <v/>
      </c>
      <c r="WJ53" s="66" t="str">
        <f t="shared" si="220"/>
        <v/>
      </c>
      <c r="WK53" s="66" t="str">
        <f t="shared" si="221"/>
        <v/>
      </c>
      <c r="WL53" s="66" t="str">
        <f t="shared" si="222"/>
        <v/>
      </c>
      <c r="WM53" s="66" t="str">
        <f t="shared" si="223"/>
        <v/>
      </c>
      <c r="WN53" s="66" t="str">
        <f t="shared" si="224"/>
        <v/>
      </c>
      <c r="WO53" s="66" t="str">
        <f t="shared" si="225"/>
        <v/>
      </c>
      <c r="WP53" s="66" t="str">
        <f t="shared" si="226"/>
        <v/>
      </c>
      <c r="WQ53" s="66" t="str">
        <f t="shared" si="227"/>
        <v/>
      </c>
      <c r="WR53" s="66" t="str">
        <f t="shared" si="228"/>
        <v/>
      </c>
      <c r="WS53" s="66" t="str">
        <f t="shared" si="229"/>
        <v/>
      </c>
      <c r="WT53" s="66" t="str">
        <f t="shared" si="230"/>
        <v/>
      </c>
      <c r="WU53" s="66" t="str">
        <f t="shared" si="231"/>
        <v/>
      </c>
      <c r="WV53" s="66" t="str">
        <f t="shared" si="232"/>
        <v/>
      </c>
      <c r="WW53" s="66" t="str">
        <f t="shared" si="233"/>
        <v/>
      </c>
      <c r="WX53" s="66" t="str">
        <f t="shared" si="234"/>
        <v/>
      </c>
      <c r="WY53" s="66" t="str">
        <f t="shared" si="235"/>
        <v/>
      </c>
      <c r="WZ53" s="66" t="str">
        <f t="shared" si="236"/>
        <v/>
      </c>
      <c r="XA53" s="66" t="str">
        <f t="shared" si="237"/>
        <v/>
      </c>
      <c r="XB53" s="66" t="str">
        <f t="shared" si="238"/>
        <v/>
      </c>
      <c r="XC53" s="66" t="str">
        <f t="shared" si="239"/>
        <v/>
      </c>
      <c r="XD53" s="66" t="str">
        <f t="shared" si="240"/>
        <v/>
      </c>
      <c r="XE53" s="66" t="str">
        <f t="shared" si="241"/>
        <v/>
      </c>
      <c r="XF53" s="66" t="str">
        <f t="shared" si="242"/>
        <v/>
      </c>
      <c r="XG53" s="66" t="str">
        <f t="shared" si="243"/>
        <v/>
      </c>
      <c r="XH53" s="66" t="str">
        <f t="shared" si="244"/>
        <v/>
      </c>
      <c r="XI53" s="66" t="str">
        <f t="shared" si="245"/>
        <v/>
      </c>
      <c r="XJ53" s="66" t="str">
        <f t="shared" si="246"/>
        <v/>
      </c>
      <c r="XK53" s="66" t="str">
        <f t="shared" si="247"/>
        <v/>
      </c>
      <c r="XL53" s="66" t="str">
        <f t="shared" si="248"/>
        <v/>
      </c>
      <c r="XM53" s="66" t="str">
        <f t="shared" si="249"/>
        <v/>
      </c>
      <c r="XN53" s="66" t="str">
        <f t="shared" si="250"/>
        <v/>
      </c>
      <c r="XO53" s="66" t="str">
        <f t="shared" si="251"/>
        <v/>
      </c>
      <c r="XP53" s="66" t="str">
        <f t="shared" si="252"/>
        <v/>
      </c>
      <c r="XQ53" s="66" t="str">
        <f t="shared" si="253"/>
        <v/>
      </c>
      <c r="XR53" s="66" t="str">
        <f t="shared" si="254"/>
        <v/>
      </c>
      <c r="XS53" s="66" t="str">
        <f t="shared" si="255"/>
        <v/>
      </c>
      <c r="XT53" s="66" t="str">
        <f t="shared" si="256"/>
        <v/>
      </c>
      <c r="XU53" s="66" t="str">
        <f t="shared" si="257"/>
        <v/>
      </c>
      <c r="XV53" s="66" t="str">
        <f t="shared" si="258"/>
        <v/>
      </c>
      <c r="XW53" s="66" t="str">
        <f t="shared" si="259"/>
        <v/>
      </c>
      <c r="XX53" s="66" t="str">
        <f t="shared" si="260"/>
        <v/>
      </c>
      <c r="XY53" s="66" t="str">
        <f t="shared" si="261"/>
        <v/>
      </c>
      <c r="XZ53" s="66" t="str">
        <f t="shared" si="262"/>
        <v/>
      </c>
      <c r="YA53" s="66" t="str">
        <f t="shared" si="263"/>
        <v/>
      </c>
      <c r="YB53" s="66" t="str">
        <f t="shared" si="264"/>
        <v/>
      </c>
      <c r="YC53" s="66" t="str">
        <f t="shared" si="265"/>
        <v/>
      </c>
      <c r="YD53" s="66" t="str">
        <f t="shared" si="266"/>
        <v/>
      </c>
      <c r="YE53" s="66" t="str">
        <f t="shared" si="267"/>
        <v/>
      </c>
      <c r="YF53" s="66" t="str">
        <f t="shared" si="268"/>
        <v/>
      </c>
      <c r="YG53" s="66" t="str">
        <f t="shared" si="269"/>
        <v/>
      </c>
      <c r="YH53" s="66" t="str">
        <f t="shared" si="270"/>
        <v/>
      </c>
      <c r="YI53" s="66" t="str">
        <f t="shared" si="271"/>
        <v/>
      </c>
      <c r="YJ53" s="66" t="str">
        <f t="shared" si="272"/>
        <v/>
      </c>
      <c r="YK53" s="66" t="str">
        <f t="shared" si="273"/>
        <v/>
      </c>
      <c r="YL53" s="66" t="str">
        <f t="shared" si="274"/>
        <v/>
      </c>
      <c r="YM53" s="66" t="str">
        <f t="shared" si="275"/>
        <v/>
      </c>
      <c r="YN53" s="66" t="str">
        <f t="shared" si="276"/>
        <v/>
      </c>
      <c r="YO53" s="66" t="str">
        <f t="shared" si="277"/>
        <v/>
      </c>
      <c r="YP53" s="66" t="str">
        <f t="shared" si="278"/>
        <v/>
      </c>
      <c r="YQ53" s="66" t="str">
        <f t="shared" si="279"/>
        <v/>
      </c>
      <c r="YR53" s="66" t="str">
        <f t="shared" si="280"/>
        <v/>
      </c>
      <c r="YS53" s="66" t="str">
        <f t="shared" si="281"/>
        <v/>
      </c>
      <c r="YT53" s="66" t="str">
        <f t="shared" si="282"/>
        <v/>
      </c>
      <c r="YU53" s="66" t="str">
        <f t="shared" si="283"/>
        <v/>
      </c>
      <c r="YV53" s="66" t="str">
        <f t="shared" si="284"/>
        <v/>
      </c>
      <c r="YW53" s="66" t="str">
        <f t="shared" si="285"/>
        <v/>
      </c>
      <c r="YX53" s="66" t="str">
        <f t="shared" si="286"/>
        <v/>
      </c>
      <c r="YY53" s="66" t="str">
        <f t="shared" si="287"/>
        <v/>
      </c>
      <c r="YZ53" s="66" t="str">
        <f t="shared" si="288"/>
        <v/>
      </c>
      <c r="ZA53" s="66" t="str">
        <f t="shared" si="289"/>
        <v/>
      </c>
      <c r="ZB53" s="66" t="str">
        <f t="shared" si="290"/>
        <v/>
      </c>
      <c r="ZC53" s="66" t="str">
        <f t="shared" si="291"/>
        <v/>
      </c>
      <c r="ZD53" s="66" t="str">
        <f t="shared" si="292"/>
        <v/>
      </c>
      <c r="ZE53" s="66" t="str">
        <f t="shared" si="293"/>
        <v/>
      </c>
      <c r="ZF53" s="66" t="str">
        <f t="shared" si="294"/>
        <v/>
      </c>
      <c r="ZG53" s="66" t="str">
        <f t="shared" si="295"/>
        <v/>
      </c>
      <c r="ZH53" s="66" t="str">
        <f t="shared" si="296"/>
        <v/>
      </c>
      <c r="ZI53" s="66" t="str">
        <f t="shared" si="297"/>
        <v/>
      </c>
      <c r="ZJ53" s="66" t="str">
        <f t="shared" si="298"/>
        <v/>
      </c>
      <c r="ZK53" s="66" t="str">
        <f t="shared" si="299"/>
        <v/>
      </c>
      <c r="ZL53" s="66" t="str">
        <f t="shared" si="300"/>
        <v/>
      </c>
      <c r="ZM53" s="66" t="str">
        <f t="shared" si="301"/>
        <v/>
      </c>
      <c r="ZN53" s="66" t="str">
        <f t="shared" si="302"/>
        <v/>
      </c>
      <c r="ZO53" s="66" t="str">
        <f t="shared" si="303"/>
        <v/>
      </c>
      <c r="ZP53" s="66" t="str">
        <f t="shared" si="304"/>
        <v/>
      </c>
      <c r="ZQ53" s="66" t="str">
        <f t="shared" si="305"/>
        <v/>
      </c>
      <c r="ZR53" s="66" t="str">
        <f t="shared" si="306"/>
        <v/>
      </c>
      <c r="ZS53" s="66" t="str">
        <f t="shared" si="307"/>
        <v/>
      </c>
      <c r="ZT53" s="66" t="str">
        <f t="shared" si="308"/>
        <v/>
      </c>
      <c r="ZU53" s="66" t="str">
        <f t="shared" si="309"/>
        <v/>
      </c>
      <c r="ZV53" s="66" t="str">
        <f t="shared" si="310"/>
        <v/>
      </c>
      <c r="ZW53" s="66" t="str">
        <f t="shared" si="311"/>
        <v/>
      </c>
      <c r="ZX53" s="66" t="str">
        <f t="shared" si="312"/>
        <v/>
      </c>
      <c r="ZY53" s="66" t="str">
        <f t="shared" si="313"/>
        <v/>
      </c>
      <c r="ZZ53" s="66" t="str">
        <f t="shared" si="314"/>
        <v/>
      </c>
      <c r="AAA53" s="66" t="str">
        <f t="shared" si="315"/>
        <v/>
      </c>
      <c r="AAB53" s="66" t="str">
        <f t="shared" si="316"/>
        <v/>
      </c>
      <c r="AAC53" s="66" t="str">
        <f t="shared" si="317"/>
        <v/>
      </c>
      <c r="AAD53" s="66" t="str">
        <f t="shared" si="318"/>
        <v/>
      </c>
      <c r="AAE53" s="66" t="str">
        <f t="shared" si="319"/>
        <v/>
      </c>
      <c r="AAF53" s="66" t="str">
        <f t="shared" si="320"/>
        <v/>
      </c>
      <c r="AAG53" s="66" t="str">
        <f t="shared" si="321"/>
        <v/>
      </c>
      <c r="AAH53" s="66" t="str">
        <f t="shared" si="322"/>
        <v/>
      </c>
      <c r="AAI53" s="66" t="str">
        <f t="shared" si="323"/>
        <v/>
      </c>
      <c r="AAJ53" s="66" t="str">
        <f t="shared" si="324"/>
        <v/>
      </c>
      <c r="AAK53" s="66" t="str">
        <f t="shared" si="325"/>
        <v/>
      </c>
      <c r="AAL53" s="66" t="str">
        <f t="shared" si="326"/>
        <v/>
      </c>
      <c r="AAM53" s="66" t="str">
        <f t="shared" si="327"/>
        <v/>
      </c>
      <c r="AAN53" s="66" t="str">
        <f t="shared" si="328"/>
        <v/>
      </c>
      <c r="AAO53" s="66" t="str">
        <f t="shared" si="329"/>
        <v/>
      </c>
      <c r="AAP53" s="66" t="str">
        <f t="shared" si="330"/>
        <v/>
      </c>
      <c r="AAQ53" s="66" t="str">
        <f t="shared" si="331"/>
        <v/>
      </c>
      <c r="AAR53" s="66" t="str">
        <f t="shared" si="332"/>
        <v/>
      </c>
      <c r="AAS53" s="66" t="str">
        <f t="shared" si="333"/>
        <v/>
      </c>
      <c r="AAT53" s="66" t="str">
        <f t="shared" si="334"/>
        <v/>
      </c>
      <c r="AAU53" s="66" t="str">
        <f t="shared" si="335"/>
        <v/>
      </c>
      <c r="AAV53" s="66" t="str">
        <f t="shared" si="336"/>
        <v/>
      </c>
      <c r="AAW53" s="66" t="str">
        <f t="shared" si="337"/>
        <v/>
      </c>
      <c r="AAX53" s="66" t="str">
        <f t="shared" si="338"/>
        <v/>
      </c>
      <c r="AAY53" s="66" t="str">
        <f t="shared" si="339"/>
        <v/>
      </c>
      <c r="AAZ53" s="66" t="str">
        <f t="shared" si="340"/>
        <v/>
      </c>
      <c r="ABA53" s="66" t="str">
        <f t="shared" si="341"/>
        <v/>
      </c>
      <c r="ABB53" s="66" t="str">
        <f t="shared" si="342"/>
        <v/>
      </c>
      <c r="ABC53" s="66" t="str">
        <f t="shared" si="343"/>
        <v/>
      </c>
      <c r="ABD53" s="66" t="str">
        <f t="shared" si="344"/>
        <v/>
      </c>
      <c r="ABE53" s="66" t="str">
        <f t="shared" si="345"/>
        <v/>
      </c>
      <c r="ABF53" s="66" t="str">
        <f t="shared" si="346"/>
        <v/>
      </c>
      <c r="ABG53" s="66" t="str">
        <f t="shared" si="347"/>
        <v/>
      </c>
      <c r="ABH53" s="66" t="str">
        <f t="shared" si="348"/>
        <v/>
      </c>
      <c r="ABI53" s="66" t="str">
        <f t="shared" si="349"/>
        <v/>
      </c>
      <c r="ABJ53" s="66" t="str">
        <f t="shared" si="350"/>
        <v/>
      </c>
      <c r="ABK53" s="66" t="str">
        <f t="shared" si="351"/>
        <v/>
      </c>
      <c r="ABL53" s="66" t="str">
        <f t="shared" si="352"/>
        <v/>
      </c>
      <c r="ABM53" s="66" t="str">
        <f t="shared" si="353"/>
        <v/>
      </c>
      <c r="ABN53" s="66" t="str">
        <f t="shared" si="354"/>
        <v/>
      </c>
      <c r="ABO53" s="66" t="str">
        <f t="shared" si="355"/>
        <v/>
      </c>
      <c r="ABP53" s="66" t="str">
        <f t="shared" si="356"/>
        <v/>
      </c>
      <c r="ABQ53" s="66" t="str">
        <f t="shared" si="357"/>
        <v/>
      </c>
      <c r="ABR53" s="66" t="str">
        <f t="shared" si="358"/>
        <v/>
      </c>
      <c r="ABS53" s="66" t="str">
        <f t="shared" si="359"/>
        <v/>
      </c>
      <c r="ABT53" s="66" t="str">
        <f t="shared" si="360"/>
        <v/>
      </c>
      <c r="ABU53" s="66" t="str">
        <f t="shared" si="361"/>
        <v/>
      </c>
      <c r="ABV53" s="66" t="str">
        <f t="shared" si="362"/>
        <v/>
      </c>
      <c r="ABW53" s="66" t="str">
        <f t="shared" si="363"/>
        <v/>
      </c>
      <c r="ABX53" s="66" t="str">
        <f t="shared" si="364"/>
        <v/>
      </c>
      <c r="ABY53" s="66" t="str">
        <f t="shared" si="365"/>
        <v/>
      </c>
      <c r="ABZ53" s="66" t="str">
        <f t="shared" si="366"/>
        <v/>
      </c>
      <c r="ACA53" s="66" t="str">
        <f t="shared" si="367"/>
        <v/>
      </c>
      <c r="ACB53" s="66" t="str">
        <f t="shared" si="368"/>
        <v/>
      </c>
      <c r="ACC53" s="66" t="str">
        <f t="shared" si="369"/>
        <v/>
      </c>
      <c r="ACD53" s="66" t="str">
        <f t="shared" si="370"/>
        <v/>
      </c>
      <c r="ACE53" s="66" t="str">
        <f t="shared" si="371"/>
        <v/>
      </c>
      <c r="ACF53" s="66" t="str">
        <f t="shared" si="372"/>
        <v/>
      </c>
      <c r="ACG53" s="66" t="str">
        <f t="shared" si="373"/>
        <v/>
      </c>
      <c r="ACH53" s="66" t="str">
        <f t="shared" si="374"/>
        <v/>
      </c>
      <c r="ACI53" s="66" t="str">
        <f t="shared" si="375"/>
        <v/>
      </c>
      <c r="ACJ53" s="66" t="str">
        <f t="shared" si="376"/>
        <v/>
      </c>
      <c r="ACK53" s="66" t="str">
        <f t="shared" si="377"/>
        <v/>
      </c>
      <c r="ACL53" s="66" t="str">
        <f t="shared" si="378"/>
        <v/>
      </c>
      <c r="ACM53" s="66" t="str">
        <f t="shared" ref="ACM53:ACN53" si="433">IF(AND(ACS$3="Unit", ACL53=""), "", IF(AND(ACS$3="Unit", ACL53="-"),"", IF(ACS$3="Unit", "kg/GJ delivered", IF(AND(NY53&lt;&gt;"", NY53&lt;&gt;"-", NX53="-"),"", IF($H53="","", IF(NX53="nd", "",IF(NX53="&lt;n.a.&gt;", "", IF(NY53="#/MJ", "", IF(NY53="kg/GJ delivered",NX53,IF(NY53="g/MJ delivered",NX53,IF(NY53="kg/MJ delivered",NX53*1000,IF(NY53="mg/MJ delivered",NX53/1000,IF(NY53="g/kg",((NX53)*(1/$I53)*(1/$H53)),IF(NY53="mg/kg",((NX53/1000)*(1/$I53)*(1/$H53)),IF(NY53="mg/MJ delivered",NX53/1000,IF(NY53="-","","Error"))))))))))))))))</f>
        <v/>
      </c>
      <c r="ACN53" s="66" t="str">
        <f t="shared" si="433"/>
        <v/>
      </c>
      <c r="ACO53" s="66" t="str">
        <f t="shared" si="380"/>
        <v/>
      </c>
      <c r="ACP53" s="66" t="str">
        <f t="shared" si="381"/>
        <v/>
      </c>
      <c r="ACQ53" s="66" t="str">
        <f t="shared" si="382"/>
        <v/>
      </c>
      <c r="ACR53" s="66" t="str">
        <f t="shared" si="383"/>
        <v/>
      </c>
      <c r="ACS53" s="66" t="str">
        <f t="shared" si="384"/>
        <v/>
      </c>
      <c r="ACT53" s="66" t="str">
        <f t="shared" si="385"/>
        <v/>
      </c>
    </row>
    <row r="54" spans="2:774" ht="15.75" customHeight="1" x14ac:dyDescent="0.25">
      <c r="B54" s="66">
        <v>176</v>
      </c>
      <c r="C54" s="66" t="s">
        <v>784</v>
      </c>
      <c r="D54" s="66" t="s">
        <v>1614</v>
      </c>
      <c r="E54" s="156" t="s">
        <v>300</v>
      </c>
      <c r="F54" s="66" t="s">
        <v>497</v>
      </c>
      <c r="G54" s="66" t="s">
        <v>490</v>
      </c>
      <c r="H54" s="126">
        <v>0.11</v>
      </c>
      <c r="I54" s="130">
        <v>19.5</v>
      </c>
      <c r="J54" s="66" t="str">
        <f t="shared" si="0"/>
        <v>Firewood, Traditional, GLO</v>
      </c>
      <c r="K54" s="161"/>
      <c r="L54" s="161"/>
      <c r="M54" s="161"/>
      <c r="N54" s="161"/>
      <c r="O54" s="66" t="s">
        <v>794</v>
      </c>
      <c r="P54" s="66" t="str">
        <f t="shared" si="428"/>
        <v>GLO</v>
      </c>
      <c r="Q54" s="66" t="s">
        <v>1582</v>
      </c>
      <c r="R54" s="162">
        <v>25.3</v>
      </c>
      <c r="S54" s="158" t="s">
        <v>523</v>
      </c>
      <c r="T54" s="158" t="s">
        <v>128</v>
      </c>
      <c r="U54" s="158" t="s">
        <v>128</v>
      </c>
      <c r="V54" s="158" t="s">
        <v>128</v>
      </c>
      <c r="W54" s="158" t="s">
        <v>128</v>
      </c>
      <c r="X54" s="166" t="s">
        <v>733</v>
      </c>
      <c r="Y54" s="158" t="s">
        <v>523</v>
      </c>
      <c r="Z54" s="165">
        <v>2.7</v>
      </c>
      <c r="AA54" s="158" t="s">
        <v>523</v>
      </c>
      <c r="AB54" s="158" t="s">
        <v>128</v>
      </c>
      <c r="AC54" s="158" t="s">
        <v>128</v>
      </c>
      <c r="AD54" s="158" t="s">
        <v>128</v>
      </c>
      <c r="AE54" s="158" t="s">
        <v>128</v>
      </c>
      <c r="AF54" s="162">
        <v>22.4</v>
      </c>
      <c r="AG54" s="158" t="s">
        <v>523</v>
      </c>
      <c r="AH54" s="163">
        <v>0.01</v>
      </c>
      <c r="AI54" s="158" t="s">
        <v>523</v>
      </c>
      <c r="AJ54" s="158" t="s">
        <v>128</v>
      </c>
      <c r="AK54" s="158" t="s">
        <v>128</v>
      </c>
      <c r="AL54" s="158" t="s">
        <v>128</v>
      </c>
      <c r="AM54" s="158" t="s">
        <v>128</v>
      </c>
      <c r="AN54" s="158" t="s">
        <v>128</v>
      </c>
      <c r="AO54" s="158" t="s">
        <v>128</v>
      </c>
      <c r="AP54" s="158" t="s">
        <v>128</v>
      </c>
      <c r="AQ54" s="158" t="s">
        <v>128</v>
      </c>
      <c r="AR54" s="158" t="s">
        <v>128</v>
      </c>
      <c r="AS54" s="158" t="s">
        <v>128</v>
      </c>
      <c r="AT54" s="158" t="s">
        <v>128</v>
      </c>
      <c r="AU54" s="158" t="s">
        <v>128</v>
      </c>
      <c r="AV54" s="158" t="s">
        <v>128</v>
      </c>
      <c r="AW54" s="158" t="s">
        <v>128</v>
      </c>
      <c r="AX54" s="158" t="s">
        <v>128</v>
      </c>
      <c r="AY54" s="158" t="s">
        <v>128</v>
      </c>
      <c r="AZ54" s="158" t="s">
        <v>128</v>
      </c>
      <c r="BA54" s="158" t="s">
        <v>128</v>
      </c>
      <c r="BB54" s="158" t="s">
        <v>128</v>
      </c>
      <c r="BC54" s="158" t="s">
        <v>128</v>
      </c>
      <c r="BD54" s="158" t="s">
        <v>128</v>
      </c>
      <c r="BE54" s="158" t="s">
        <v>128</v>
      </c>
      <c r="BF54" s="158" t="s">
        <v>128</v>
      </c>
      <c r="BG54" s="158" t="s">
        <v>128</v>
      </c>
      <c r="BH54" s="158" t="s">
        <v>128</v>
      </c>
      <c r="BI54" s="158" t="s">
        <v>128</v>
      </c>
      <c r="BJ54" s="158" t="s">
        <v>128</v>
      </c>
      <c r="BK54" s="158" t="s">
        <v>128</v>
      </c>
      <c r="BL54" s="158" t="s">
        <v>128</v>
      </c>
      <c r="BM54" s="158" t="s">
        <v>128</v>
      </c>
      <c r="BN54" s="158" t="s">
        <v>128</v>
      </c>
      <c r="BO54" s="158" t="s">
        <v>128</v>
      </c>
      <c r="BP54" s="158" t="s">
        <v>128</v>
      </c>
      <c r="BQ54" s="158" t="s">
        <v>128</v>
      </c>
      <c r="BR54" s="158" t="s">
        <v>128</v>
      </c>
      <c r="BS54" s="158" t="s">
        <v>128</v>
      </c>
      <c r="BT54" s="158" t="s">
        <v>128</v>
      </c>
      <c r="BU54" s="158" t="s">
        <v>128</v>
      </c>
      <c r="BV54" s="158" t="s">
        <v>128</v>
      </c>
      <c r="BW54" s="158" t="s">
        <v>128</v>
      </c>
      <c r="BX54" s="158" t="s">
        <v>128</v>
      </c>
      <c r="BY54" s="158" t="s">
        <v>128</v>
      </c>
      <c r="BZ54" s="158" t="s">
        <v>128</v>
      </c>
      <c r="CA54" s="158" t="s">
        <v>128</v>
      </c>
      <c r="CB54" s="158" t="s">
        <v>128</v>
      </c>
      <c r="CC54" s="158" t="s">
        <v>128</v>
      </c>
      <c r="CD54" s="158" t="s">
        <v>128</v>
      </c>
      <c r="CE54" s="158" t="s">
        <v>128</v>
      </c>
      <c r="CF54" s="158" t="s">
        <v>128</v>
      </c>
      <c r="CG54" s="158" t="s">
        <v>128</v>
      </c>
      <c r="CH54" s="158" t="s">
        <v>128</v>
      </c>
      <c r="CI54" s="158" t="s">
        <v>128</v>
      </c>
      <c r="CJ54" s="158" t="s">
        <v>128</v>
      </c>
      <c r="CK54" s="158" t="s">
        <v>128</v>
      </c>
      <c r="CL54" s="158" t="s">
        <v>128</v>
      </c>
      <c r="CM54" s="158" t="s">
        <v>128</v>
      </c>
      <c r="CN54" s="158" t="s">
        <v>128</v>
      </c>
      <c r="CO54" s="158" t="s">
        <v>128</v>
      </c>
      <c r="CP54" s="158" t="s">
        <v>128</v>
      </c>
      <c r="CQ54" s="158" t="s">
        <v>128</v>
      </c>
      <c r="CR54" s="158" t="s">
        <v>128</v>
      </c>
      <c r="CS54" s="158" t="s">
        <v>128</v>
      </c>
      <c r="CT54" s="158" t="s">
        <v>128</v>
      </c>
      <c r="CU54" s="158" t="s">
        <v>128</v>
      </c>
      <c r="CV54" s="158" t="s">
        <v>128</v>
      </c>
      <c r="CW54" s="158" t="s">
        <v>128</v>
      </c>
      <c r="CX54" s="158" t="s">
        <v>128</v>
      </c>
      <c r="CY54" s="158" t="s">
        <v>128</v>
      </c>
      <c r="CZ54" s="158" t="s">
        <v>128</v>
      </c>
      <c r="DA54" s="158" t="s">
        <v>128</v>
      </c>
      <c r="DB54" s="158" t="s">
        <v>128</v>
      </c>
      <c r="DC54" s="158" t="s">
        <v>128</v>
      </c>
      <c r="DD54" s="158" t="s">
        <v>128</v>
      </c>
      <c r="DE54" s="158" t="s">
        <v>128</v>
      </c>
      <c r="DF54" s="158" t="s">
        <v>128</v>
      </c>
      <c r="DG54" s="158" t="s">
        <v>128</v>
      </c>
      <c r="DH54" s="158" t="s">
        <v>128</v>
      </c>
      <c r="DI54" s="158" t="s">
        <v>128</v>
      </c>
      <c r="DJ54" s="158" t="s">
        <v>128</v>
      </c>
      <c r="DK54" s="158" t="s">
        <v>128</v>
      </c>
      <c r="DL54" s="158" t="s">
        <v>128</v>
      </c>
      <c r="DM54" s="158" t="s">
        <v>128</v>
      </c>
      <c r="DN54" s="158" t="s">
        <v>128</v>
      </c>
      <c r="DO54" s="158" t="s">
        <v>128</v>
      </c>
      <c r="DP54" s="158" t="s">
        <v>128</v>
      </c>
      <c r="DQ54" s="158" t="s">
        <v>128</v>
      </c>
      <c r="DR54" s="158" t="s">
        <v>128</v>
      </c>
      <c r="DS54" s="158" t="s">
        <v>128</v>
      </c>
      <c r="DT54" s="158" t="s">
        <v>128</v>
      </c>
      <c r="DU54" s="158" t="s">
        <v>128</v>
      </c>
      <c r="DV54" s="158" t="s">
        <v>128</v>
      </c>
      <c r="DW54" s="158" t="s">
        <v>128</v>
      </c>
      <c r="DX54" s="158" t="s">
        <v>128</v>
      </c>
      <c r="DY54" s="158" t="s">
        <v>128</v>
      </c>
      <c r="DZ54" s="158" t="s">
        <v>128</v>
      </c>
      <c r="EA54" s="158" t="s">
        <v>128</v>
      </c>
      <c r="EB54" s="158" t="s">
        <v>128</v>
      </c>
      <c r="EC54" s="158" t="s">
        <v>128</v>
      </c>
      <c r="ED54" s="158" t="s">
        <v>128</v>
      </c>
      <c r="EE54" s="158" t="s">
        <v>128</v>
      </c>
      <c r="EF54" s="158" t="s">
        <v>128</v>
      </c>
      <c r="EG54" s="158" t="s">
        <v>128</v>
      </c>
      <c r="EH54" s="158" t="s">
        <v>128</v>
      </c>
      <c r="EI54" s="158" t="s">
        <v>128</v>
      </c>
      <c r="EJ54" s="158" t="s">
        <v>128</v>
      </c>
      <c r="EK54" s="158" t="s">
        <v>128</v>
      </c>
      <c r="EL54" s="158" t="s">
        <v>128</v>
      </c>
      <c r="EM54" s="158" t="s">
        <v>128</v>
      </c>
      <c r="EN54" s="158" t="s">
        <v>128</v>
      </c>
      <c r="EO54" s="158" t="s">
        <v>128</v>
      </c>
      <c r="EP54" s="158" t="s">
        <v>128</v>
      </c>
      <c r="EQ54" s="158" t="s">
        <v>128</v>
      </c>
      <c r="ER54" s="158" t="s">
        <v>128</v>
      </c>
      <c r="ES54" s="158" t="s">
        <v>128</v>
      </c>
      <c r="ET54" s="158" t="s">
        <v>128</v>
      </c>
      <c r="EU54" s="158" t="s">
        <v>128</v>
      </c>
      <c r="EV54" s="158" t="s">
        <v>128</v>
      </c>
      <c r="EW54" s="158" t="s">
        <v>128</v>
      </c>
      <c r="EX54" s="158" t="s">
        <v>128</v>
      </c>
      <c r="EY54" s="158" t="s">
        <v>128</v>
      </c>
      <c r="EZ54" s="158" t="s">
        <v>128</v>
      </c>
      <c r="FA54" s="158" t="s">
        <v>128</v>
      </c>
      <c r="FB54" s="158" t="s">
        <v>128</v>
      </c>
      <c r="FC54" s="158" t="s">
        <v>128</v>
      </c>
      <c r="FD54" s="158" t="s">
        <v>128</v>
      </c>
      <c r="FE54" s="158" t="s">
        <v>128</v>
      </c>
      <c r="FF54" s="158" t="s">
        <v>128</v>
      </c>
      <c r="FG54" s="158" t="s">
        <v>128</v>
      </c>
      <c r="FH54" s="158" t="s">
        <v>128</v>
      </c>
      <c r="FI54" s="158" t="s">
        <v>128</v>
      </c>
      <c r="FJ54" s="158" t="s">
        <v>128</v>
      </c>
      <c r="FK54" s="158" t="s">
        <v>128</v>
      </c>
      <c r="FL54" s="158" t="s">
        <v>128</v>
      </c>
      <c r="FM54" s="158" t="s">
        <v>128</v>
      </c>
      <c r="FN54" s="158" t="s">
        <v>128</v>
      </c>
      <c r="FO54" s="158" t="s">
        <v>128</v>
      </c>
      <c r="FP54" s="158" t="s">
        <v>128</v>
      </c>
      <c r="FQ54" s="158" t="s">
        <v>128</v>
      </c>
      <c r="FR54" s="158" t="s">
        <v>128</v>
      </c>
      <c r="FS54" s="158" t="s">
        <v>128</v>
      </c>
      <c r="FT54" s="158" t="s">
        <v>128</v>
      </c>
      <c r="FU54" s="158" t="s">
        <v>128</v>
      </c>
      <c r="FV54" s="158" t="s">
        <v>128</v>
      </c>
      <c r="FW54" s="158" t="s">
        <v>128</v>
      </c>
      <c r="FX54" s="158" t="s">
        <v>128</v>
      </c>
      <c r="FY54" s="158" t="s">
        <v>128</v>
      </c>
      <c r="FZ54" s="158" t="s">
        <v>128</v>
      </c>
      <c r="GA54" s="158" t="s">
        <v>128</v>
      </c>
      <c r="GB54" s="158" t="s">
        <v>128</v>
      </c>
      <c r="GC54" s="158" t="s">
        <v>128</v>
      </c>
      <c r="GD54" s="158" t="s">
        <v>128</v>
      </c>
      <c r="GE54" s="158" t="s">
        <v>128</v>
      </c>
      <c r="GF54" s="158" t="s">
        <v>128</v>
      </c>
      <c r="GG54" s="158" t="s">
        <v>128</v>
      </c>
      <c r="GH54" s="158" t="s">
        <v>128</v>
      </c>
      <c r="GI54" s="158" t="s">
        <v>128</v>
      </c>
      <c r="GJ54" s="158" t="s">
        <v>128</v>
      </c>
      <c r="GK54" s="158" t="s">
        <v>128</v>
      </c>
      <c r="GL54" s="158" t="s">
        <v>128</v>
      </c>
      <c r="GM54" s="158" t="s">
        <v>128</v>
      </c>
      <c r="GN54" s="158" t="s">
        <v>128</v>
      </c>
      <c r="GO54" s="158" t="s">
        <v>128</v>
      </c>
      <c r="GP54" s="158" t="s">
        <v>128</v>
      </c>
      <c r="GQ54" s="158" t="s">
        <v>128</v>
      </c>
      <c r="GR54" s="158" t="s">
        <v>128</v>
      </c>
      <c r="GS54" s="158" t="s">
        <v>128</v>
      </c>
      <c r="GT54" s="158" t="s">
        <v>128</v>
      </c>
      <c r="GU54" s="158" t="s">
        <v>128</v>
      </c>
      <c r="GV54" s="158" t="s">
        <v>128</v>
      </c>
      <c r="GW54" s="158" t="s">
        <v>128</v>
      </c>
      <c r="GX54" s="158" t="s">
        <v>128</v>
      </c>
      <c r="GY54" s="158" t="s">
        <v>128</v>
      </c>
      <c r="GZ54" s="158" t="s">
        <v>128</v>
      </c>
      <c r="HA54" s="158" t="s">
        <v>128</v>
      </c>
      <c r="HB54" s="158" t="s">
        <v>128</v>
      </c>
      <c r="HC54" s="158" t="s">
        <v>128</v>
      </c>
      <c r="HD54" s="158" t="s">
        <v>128</v>
      </c>
      <c r="HE54" s="158" t="s">
        <v>128</v>
      </c>
      <c r="HF54" s="158" t="s">
        <v>128</v>
      </c>
      <c r="HG54" s="158" t="s">
        <v>128</v>
      </c>
      <c r="HH54" s="158" t="s">
        <v>128</v>
      </c>
      <c r="HI54" s="158" t="s">
        <v>128</v>
      </c>
      <c r="HJ54" s="158" t="s">
        <v>128</v>
      </c>
      <c r="HK54" s="158" t="s">
        <v>128</v>
      </c>
      <c r="HL54" s="158" t="s">
        <v>128</v>
      </c>
      <c r="HM54" s="158" t="s">
        <v>128</v>
      </c>
      <c r="HN54" s="158" t="s">
        <v>128</v>
      </c>
      <c r="HO54" s="158" t="s">
        <v>128</v>
      </c>
      <c r="HP54" s="158" t="s">
        <v>128</v>
      </c>
      <c r="HQ54" s="158" t="s">
        <v>128</v>
      </c>
      <c r="HR54" s="158" t="s">
        <v>128</v>
      </c>
      <c r="HS54" s="158" t="s">
        <v>128</v>
      </c>
      <c r="HT54" s="158" t="s">
        <v>128</v>
      </c>
      <c r="HU54" s="158" t="s">
        <v>128</v>
      </c>
      <c r="HV54" s="158" t="s">
        <v>128</v>
      </c>
      <c r="HW54" s="158" t="s">
        <v>128</v>
      </c>
      <c r="HX54" s="158" t="s">
        <v>128</v>
      </c>
      <c r="HY54" s="158" t="s">
        <v>128</v>
      </c>
      <c r="HZ54" s="158" t="s">
        <v>128</v>
      </c>
      <c r="IA54" s="158" t="s">
        <v>128</v>
      </c>
      <c r="IB54" s="158" t="s">
        <v>128</v>
      </c>
      <c r="IC54" s="158" t="s">
        <v>128</v>
      </c>
      <c r="ID54" s="158" t="s">
        <v>128</v>
      </c>
      <c r="IE54" s="158" t="s">
        <v>128</v>
      </c>
      <c r="IF54" s="158" t="s">
        <v>128</v>
      </c>
      <c r="IG54" s="158" t="s">
        <v>128</v>
      </c>
      <c r="IH54" s="158" t="s">
        <v>128</v>
      </c>
      <c r="II54" s="158" t="s">
        <v>128</v>
      </c>
      <c r="IJ54" s="158" t="s">
        <v>128</v>
      </c>
      <c r="IK54" s="158" t="s">
        <v>128</v>
      </c>
      <c r="IL54" s="158" t="s">
        <v>128</v>
      </c>
      <c r="IM54" s="158" t="s">
        <v>128</v>
      </c>
      <c r="IN54" s="158" t="s">
        <v>128</v>
      </c>
      <c r="IO54" s="158" t="s">
        <v>128</v>
      </c>
      <c r="IP54" s="158" t="s">
        <v>128</v>
      </c>
      <c r="IQ54" s="158" t="s">
        <v>128</v>
      </c>
      <c r="IR54" s="158" t="s">
        <v>128</v>
      </c>
      <c r="IS54" s="158" t="s">
        <v>128</v>
      </c>
      <c r="IT54" s="158" t="s">
        <v>128</v>
      </c>
      <c r="IU54" s="158" t="s">
        <v>128</v>
      </c>
      <c r="IV54" s="158" t="s">
        <v>128</v>
      </c>
      <c r="IW54" s="158" t="s">
        <v>128</v>
      </c>
      <c r="IX54" s="158" t="s">
        <v>128</v>
      </c>
      <c r="IY54" s="158" t="s">
        <v>128</v>
      </c>
      <c r="IZ54" s="158" t="s">
        <v>128</v>
      </c>
      <c r="JA54" s="158" t="s">
        <v>128</v>
      </c>
      <c r="JB54" s="158" t="s">
        <v>128</v>
      </c>
      <c r="JC54" s="158" t="s">
        <v>128</v>
      </c>
      <c r="JD54" s="158" t="s">
        <v>128</v>
      </c>
      <c r="JE54" s="158" t="s">
        <v>128</v>
      </c>
      <c r="JF54" s="158" t="s">
        <v>128</v>
      </c>
      <c r="JG54" s="158" t="s">
        <v>128</v>
      </c>
      <c r="JH54" s="158" t="s">
        <v>128</v>
      </c>
      <c r="JI54" s="158" t="s">
        <v>128</v>
      </c>
      <c r="JJ54" s="158" t="s">
        <v>128</v>
      </c>
      <c r="JK54" s="158" t="s">
        <v>128</v>
      </c>
      <c r="JL54" s="158" t="s">
        <v>128</v>
      </c>
      <c r="JM54" s="158" t="s">
        <v>128</v>
      </c>
      <c r="JN54" s="158" t="s">
        <v>128</v>
      </c>
      <c r="JO54" s="158" t="s">
        <v>128</v>
      </c>
      <c r="JP54" s="158" t="s">
        <v>128</v>
      </c>
      <c r="JQ54" s="158" t="s">
        <v>128</v>
      </c>
      <c r="JR54" s="158" t="s">
        <v>128</v>
      </c>
      <c r="JS54" s="158" t="s">
        <v>128</v>
      </c>
      <c r="JT54" s="158" t="s">
        <v>128</v>
      </c>
      <c r="JU54" s="158" t="s">
        <v>128</v>
      </c>
      <c r="JV54" s="158" t="s">
        <v>128</v>
      </c>
      <c r="JW54" s="158" t="s">
        <v>128</v>
      </c>
      <c r="JX54" s="158" t="s">
        <v>128</v>
      </c>
      <c r="JY54" s="158" t="s">
        <v>128</v>
      </c>
      <c r="JZ54" s="158" t="s">
        <v>128</v>
      </c>
      <c r="KA54" s="158" t="s">
        <v>128</v>
      </c>
      <c r="KB54" s="158" t="s">
        <v>128</v>
      </c>
      <c r="KC54" s="158" t="s">
        <v>128</v>
      </c>
      <c r="KD54" s="158" t="s">
        <v>128</v>
      </c>
      <c r="KE54" s="158" t="s">
        <v>128</v>
      </c>
      <c r="KF54" s="158" t="s">
        <v>128</v>
      </c>
      <c r="KG54" s="158" t="s">
        <v>128</v>
      </c>
      <c r="KH54" s="158" t="s">
        <v>128</v>
      </c>
      <c r="KI54" s="158" t="s">
        <v>128</v>
      </c>
      <c r="KJ54" s="158" t="s">
        <v>128</v>
      </c>
      <c r="KK54" s="158" t="s">
        <v>128</v>
      </c>
      <c r="KL54" s="158" t="s">
        <v>128</v>
      </c>
      <c r="KM54" s="158" t="s">
        <v>128</v>
      </c>
      <c r="KN54" s="158" t="s">
        <v>128</v>
      </c>
      <c r="KO54" s="158" t="s">
        <v>128</v>
      </c>
      <c r="KP54" s="158" t="s">
        <v>128</v>
      </c>
      <c r="KQ54" s="158" t="s">
        <v>128</v>
      </c>
      <c r="KR54" s="158" t="s">
        <v>128</v>
      </c>
      <c r="KS54" s="158" t="s">
        <v>128</v>
      </c>
      <c r="KT54" s="158" t="s">
        <v>128</v>
      </c>
      <c r="KU54" s="158" t="s">
        <v>128</v>
      </c>
      <c r="KV54" s="158" t="s">
        <v>128</v>
      </c>
      <c r="KW54" s="158" t="s">
        <v>128</v>
      </c>
      <c r="KX54" s="158" t="s">
        <v>128</v>
      </c>
      <c r="KY54" s="158" t="s">
        <v>128</v>
      </c>
      <c r="KZ54" s="158" t="s">
        <v>128</v>
      </c>
      <c r="LA54" s="158" t="s">
        <v>128</v>
      </c>
      <c r="LB54" s="158" t="s">
        <v>128</v>
      </c>
      <c r="LC54" s="158" t="s">
        <v>128</v>
      </c>
      <c r="LD54" s="158" t="s">
        <v>128</v>
      </c>
      <c r="LE54" s="158" t="s">
        <v>128</v>
      </c>
      <c r="LF54" s="158" t="s">
        <v>128</v>
      </c>
      <c r="LG54" s="158" t="s">
        <v>128</v>
      </c>
      <c r="LH54" s="158" t="s">
        <v>128</v>
      </c>
      <c r="LI54" s="158" t="s">
        <v>128</v>
      </c>
      <c r="LJ54" s="158" t="s">
        <v>128</v>
      </c>
      <c r="LK54" s="158" t="s">
        <v>128</v>
      </c>
      <c r="LL54" s="158" t="s">
        <v>128</v>
      </c>
      <c r="LM54" s="158" t="s">
        <v>128</v>
      </c>
      <c r="LN54" s="158" t="s">
        <v>128</v>
      </c>
      <c r="LO54" s="158" t="s">
        <v>128</v>
      </c>
      <c r="LP54" s="158" t="s">
        <v>128</v>
      </c>
      <c r="LQ54" s="158" t="s">
        <v>128</v>
      </c>
      <c r="LR54" s="158" t="s">
        <v>128</v>
      </c>
      <c r="LS54" s="158" t="s">
        <v>128</v>
      </c>
      <c r="LT54" s="158" t="s">
        <v>128</v>
      </c>
      <c r="LU54" s="158" t="s">
        <v>128</v>
      </c>
      <c r="LV54" s="158" t="s">
        <v>128</v>
      </c>
      <c r="LW54" s="158" t="s">
        <v>128</v>
      </c>
      <c r="LX54" s="158" t="s">
        <v>128</v>
      </c>
      <c r="LY54" s="158" t="s">
        <v>128</v>
      </c>
      <c r="LZ54" s="158" t="s">
        <v>128</v>
      </c>
      <c r="MA54" s="158" t="s">
        <v>128</v>
      </c>
      <c r="MB54" s="158" t="s">
        <v>128</v>
      </c>
      <c r="MC54" s="158" t="s">
        <v>128</v>
      </c>
      <c r="MD54" s="158" t="s">
        <v>128</v>
      </c>
      <c r="ME54" s="158" t="s">
        <v>128</v>
      </c>
      <c r="MF54" s="158" t="s">
        <v>128</v>
      </c>
      <c r="MG54" s="158" t="s">
        <v>128</v>
      </c>
      <c r="MH54" s="158" t="s">
        <v>128</v>
      </c>
      <c r="MI54" s="158" t="s">
        <v>128</v>
      </c>
      <c r="MJ54" s="158" t="s">
        <v>128</v>
      </c>
      <c r="MK54" s="158" t="s">
        <v>128</v>
      </c>
      <c r="ML54" s="158" t="s">
        <v>128</v>
      </c>
      <c r="MM54" s="158" t="s">
        <v>128</v>
      </c>
      <c r="MN54" s="158" t="s">
        <v>128</v>
      </c>
      <c r="MO54" s="158" t="s">
        <v>128</v>
      </c>
      <c r="MP54" s="158" t="s">
        <v>128</v>
      </c>
      <c r="MQ54" s="158" t="s">
        <v>128</v>
      </c>
      <c r="MR54" s="158" t="s">
        <v>128</v>
      </c>
      <c r="MS54" s="158" t="s">
        <v>128</v>
      </c>
      <c r="MT54" s="158" t="s">
        <v>128</v>
      </c>
      <c r="MU54" s="158" t="s">
        <v>128</v>
      </c>
      <c r="MV54" s="158" t="s">
        <v>128</v>
      </c>
      <c r="MW54" s="158" t="s">
        <v>128</v>
      </c>
      <c r="MX54" s="158" t="s">
        <v>128</v>
      </c>
      <c r="MY54" s="158" t="s">
        <v>128</v>
      </c>
      <c r="MZ54" s="158" t="s">
        <v>128</v>
      </c>
      <c r="NA54" s="158" t="s">
        <v>128</v>
      </c>
      <c r="NB54" s="158" t="s">
        <v>128</v>
      </c>
      <c r="NC54" s="158" t="s">
        <v>128</v>
      </c>
      <c r="ND54" s="158" t="s">
        <v>128</v>
      </c>
      <c r="NE54" s="158" t="s">
        <v>128</v>
      </c>
      <c r="NF54" s="158" t="s">
        <v>128</v>
      </c>
      <c r="NG54" s="158" t="s">
        <v>128</v>
      </c>
      <c r="NH54" s="158" t="s">
        <v>128</v>
      </c>
      <c r="NI54" s="158" t="s">
        <v>128</v>
      </c>
      <c r="NJ54" s="158" t="s">
        <v>128</v>
      </c>
      <c r="NK54" s="158" t="s">
        <v>128</v>
      </c>
      <c r="NL54" s="158" t="s">
        <v>128</v>
      </c>
      <c r="NM54" s="158" t="s">
        <v>128</v>
      </c>
      <c r="NN54" s="158" t="s">
        <v>128</v>
      </c>
      <c r="NO54" s="158" t="s">
        <v>128</v>
      </c>
      <c r="NP54" s="158" t="s">
        <v>128</v>
      </c>
      <c r="NQ54" s="158" t="s">
        <v>128</v>
      </c>
      <c r="NR54" s="158" t="s">
        <v>128</v>
      </c>
      <c r="NS54" s="158" t="s">
        <v>128</v>
      </c>
      <c r="NT54" s="158" t="s">
        <v>128</v>
      </c>
      <c r="NU54" s="158" t="s">
        <v>128</v>
      </c>
      <c r="NV54" s="158" t="s">
        <v>128</v>
      </c>
      <c r="NW54" s="158" t="s">
        <v>128</v>
      </c>
      <c r="NX54" s="158" t="s">
        <v>128</v>
      </c>
      <c r="NY54" s="158" t="s">
        <v>128</v>
      </c>
      <c r="NZ54" s="158" t="s">
        <v>128</v>
      </c>
      <c r="OA54" s="158" t="s">
        <v>128</v>
      </c>
      <c r="OB54" s="158" t="s">
        <v>128</v>
      </c>
      <c r="OC54" s="158" t="s">
        <v>128</v>
      </c>
      <c r="OD54" s="158" t="s">
        <v>128</v>
      </c>
      <c r="OE54" s="170" t="s">
        <v>128</v>
      </c>
      <c r="OF54" s="181"/>
      <c r="OG54" s="174">
        <f t="shared" si="9"/>
        <v>11.794871794871796</v>
      </c>
      <c r="OH54" s="66" t="str">
        <f t="shared" si="10"/>
        <v>kg/GJ delivered</v>
      </c>
      <c r="OI54" s="66" t="str">
        <f t="shared" si="11"/>
        <v/>
      </c>
      <c r="OJ54" s="66" t="str">
        <f t="shared" si="12"/>
        <v/>
      </c>
      <c r="OK54" s="66" t="str">
        <f t="shared" si="13"/>
        <v/>
      </c>
      <c r="OL54" s="66" t="str">
        <f t="shared" si="14"/>
        <v/>
      </c>
      <c r="OM54" s="159">
        <f t="shared" si="15"/>
        <v>736.5967365967366</v>
      </c>
      <c r="ON54" s="66" t="str">
        <f t="shared" si="16"/>
        <v>kg/GJ delivered</v>
      </c>
      <c r="OO54" s="118">
        <f t="shared" si="17"/>
        <v>1.258741258741259</v>
      </c>
      <c r="OP54" s="66" t="str">
        <f t="shared" si="18"/>
        <v>kg/GJ delivered</v>
      </c>
      <c r="OQ54" s="66" t="str">
        <f t="shared" si="19"/>
        <v/>
      </c>
      <c r="OR54" s="66" t="str">
        <f t="shared" si="20"/>
        <v/>
      </c>
      <c r="OS54" s="66" t="str">
        <f t="shared" si="21"/>
        <v/>
      </c>
      <c r="OT54" s="66" t="str">
        <f t="shared" si="22"/>
        <v/>
      </c>
      <c r="OU54" s="130">
        <f t="shared" si="23"/>
        <v>10.442890442890443</v>
      </c>
      <c r="OV54" s="66" t="str">
        <f t="shared" si="24"/>
        <v>kg/GJ delivered</v>
      </c>
      <c r="OW54" s="160">
        <f t="shared" si="25"/>
        <v>4.662004662004662E-3</v>
      </c>
      <c r="OX54" s="66" t="str">
        <f t="shared" si="26"/>
        <v>kg/GJ delivered</v>
      </c>
      <c r="OY54" s="66" t="str">
        <f t="shared" si="27"/>
        <v/>
      </c>
      <c r="OZ54" s="66" t="str">
        <f t="shared" si="28"/>
        <v/>
      </c>
      <c r="PA54" s="66" t="str">
        <f t="shared" si="29"/>
        <v/>
      </c>
      <c r="PB54" s="66" t="str">
        <f t="shared" si="30"/>
        <v/>
      </c>
      <c r="PC54" s="66" t="str">
        <f t="shared" si="31"/>
        <v/>
      </c>
      <c r="PD54" s="66" t="str">
        <f t="shared" si="32"/>
        <v/>
      </c>
      <c r="PE54" s="66" t="str">
        <f t="shared" si="33"/>
        <v/>
      </c>
      <c r="PF54" s="66" t="str">
        <f t="shared" si="34"/>
        <v/>
      </c>
      <c r="PG54" s="66" t="str">
        <f t="shared" si="35"/>
        <v/>
      </c>
      <c r="PH54" s="66" t="str">
        <f t="shared" si="36"/>
        <v/>
      </c>
      <c r="PI54" s="66" t="str">
        <f t="shared" si="37"/>
        <v/>
      </c>
      <c r="PJ54" s="66" t="str">
        <f t="shared" si="38"/>
        <v/>
      </c>
      <c r="PK54" s="66" t="str">
        <f t="shared" si="39"/>
        <v/>
      </c>
      <c r="PL54" s="66" t="str">
        <f t="shared" si="40"/>
        <v/>
      </c>
      <c r="PM54" s="66" t="str">
        <f t="shared" si="41"/>
        <v/>
      </c>
      <c r="PN54" s="66" t="str">
        <f t="shared" si="42"/>
        <v/>
      </c>
      <c r="PO54" s="66" t="str">
        <f t="shared" si="43"/>
        <v/>
      </c>
      <c r="PP54" s="66" t="str">
        <f t="shared" si="44"/>
        <v/>
      </c>
      <c r="PQ54" s="66" t="str">
        <f t="shared" si="45"/>
        <v/>
      </c>
      <c r="PR54" s="66" t="str">
        <f t="shared" si="46"/>
        <v/>
      </c>
      <c r="PS54" s="66" t="str">
        <f t="shared" si="47"/>
        <v/>
      </c>
      <c r="PT54" s="66" t="str">
        <f t="shared" si="48"/>
        <v/>
      </c>
      <c r="PU54" s="66" t="str">
        <f t="shared" si="49"/>
        <v/>
      </c>
      <c r="PV54" s="66" t="str">
        <f t="shared" si="50"/>
        <v/>
      </c>
      <c r="PW54" s="66" t="str">
        <f t="shared" si="51"/>
        <v/>
      </c>
      <c r="PX54" s="66" t="str">
        <f t="shared" si="52"/>
        <v/>
      </c>
      <c r="PY54" s="66" t="str">
        <f t="shared" si="53"/>
        <v/>
      </c>
      <c r="PZ54" s="66" t="str">
        <f t="shared" si="54"/>
        <v/>
      </c>
      <c r="QA54" s="66" t="str">
        <f t="shared" si="55"/>
        <v/>
      </c>
      <c r="QB54" s="66" t="str">
        <f t="shared" si="56"/>
        <v/>
      </c>
      <c r="QC54" s="66" t="str">
        <f t="shared" si="57"/>
        <v/>
      </c>
      <c r="QD54" s="66" t="str">
        <f t="shared" si="58"/>
        <v/>
      </c>
      <c r="QE54" s="66" t="str">
        <f t="shared" si="59"/>
        <v/>
      </c>
      <c r="QF54" s="66" t="str">
        <f t="shared" si="60"/>
        <v/>
      </c>
      <c r="QG54" s="66" t="str">
        <f t="shared" si="61"/>
        <v/>
      </c>
      <c r="QH54" s="66" t="str">
        <f t="shared" si="62"/>
        <v/>
      </c>
      <c r="QI54" s="66" t="str">
        <f t="shared" si="63"/>
        <v/>
      </c>
      <c r="QJ54" s="66" t="str">
        <f t="shared" si="64"/>
        <v/>
      </c>
      <c r="QK54" s="66" t="str">
        <f t="shared" si="65"/>
        <v/>
      </c>
      <c r="QL54" s="66" t="str">
        <f t="shared" si="66"/>
        <v/>
      </c>
      <c r="QM54" s="66" t="str">
        <f t="shared" si="67"/>
        <v/>
      </c>
      <c r="QN54" s="66" t="str">
        <f t="shared" si="68"/>
        <v/>
      </c>
      <c r="QO54" s="66" t="str">
        <f t="shared" si="69"/>
        <v/>
      </c>
      <c r="QP54" s="66" t="str">
        <f t="shared" si="70"/>
        <v/>
      </c>
      <c r="QQ54" s="66" t="str">
        <f t="shared" si="71"/>
        <v/>
      </c>
      <c r="QR54" s="66" t="str">
        <f t="shared" si="72"/>
        <v/>
      </c>
      <c r="QS54" s="66" t="str">
        <f t="shared" si="73"/>
        <v/>
      </c>
      <c r="QT54" s="66" t="str">
        <f t="shared" si="74"/>
        <v/>
      </c>
      <c r="QU54" s="66" t="str">
        <f t="shared" si="75"/>
        <v/>
      </c>
      <c r="QV54" s="66" t="str">
        <f t="shared" si="76"/>
        <v/>
      </c>
      <c r="QW54" s="66" t="str">
        <f t="shared" si="77"/>
        <v/>
      </c>
      <c r="QX54" s="66" t="str">
        <f t="shared" si="78"/>
        <v/>
      </c>
      <c r="QY54" s="66" t="str">
        <f t="shared" si="79"/>
        <v/>
      </c>
      <c r="QZ54" s="66" t="str">
        <f t="shared" si="80"/>
        <v/>
      </c>
      <c r="RA54" s="66" t="str">
        <f t="shared" si="81"/>
        <v/>
      </c>
      <c r="RB54" s="66" t="str">
        <f t="shared" si="82"/>
        <v/>
      </c>
      <c r="RC54" s="66" t="str">
        <f t="shared" si="83"/>
        <v/>
      </c>
      <c r="RD54" s="66" t="str">
        <f t="shared" si="84"/>
        <v/>
      </c>
      <c r="RE54" s="66" t="str">
        <f t="shared" si="85"/>
        <v/>
      </c>
      <c r="RF54" s="66" t="str">
        <f t="shared" si="86"/>
        <v/>
      </c>
      <c r="RG54" s="66" t="str">
        <f t="shared" si="87"/>
        <v/>
      </c>
      <c r="RH54" s="66" t="str">
        <f t="shared" si="88"/>
        <v/>
      </c>
      <c r="RI54" s="66" t="str">
        <f t="shared" si="89"/>
        <v/>
      </c>
      <c r="RJ54" s="66" t="str">
        <f t="shared" si="90"/>
        <v/>
      </c>
      <c r="RK54" s="66" t="str">
        <f t="shared" si="91"/>
        <v/>
      </c>
      <c r="RL54" s="66" t="str">
        <f t="shared" si="92"/>
        <v/>
      </c>
      <c r="RM54" s="66" t="str">
        <f t="shared" si="93"/>
        <v/>
      </c>
      <c r="RN54" s="66" t="str">
        <f t="shared" si="94"/>
        <v/>
      </c>
      <c r="RO54" s="66" t="str">
        <f t="shared" si="95"/>
        <v/>
      </c>
      <c r="RP54" s="66" t="str">
        <f t="shared" si="96"/>
        <v/>
      </c>
      <c r="RQ54" s="66" t="str">
        <f t="shared" si="97"/>
        <v/>
      </c>
      <c r="RR54" s="66" t="str">
        <f t="shared" si="98"/>
        <v/>
      </c>
      <c r="RS54" s="66" t="str">
        <f t="shared" si="99"/>
        <v/>
      </c>
      <c r="RT54" s="66" t="str">
        <f t="shared" si="100"/>
        <v/>
      </c>
      <c r="RU54" s="66" t="str">
        <f t="shared" si="101"/>
        <v/>
      </c>
      <c r="RV54" s="66" t="str">
        <f t="shared" si="102"/>
        <v/>
      </c>
      <c r="RW54" s="66" t="str">
        <f t="shared" si="103"/>
        <v/>
      </c>
      <c r="RX54" s="66" t="str">
        <f t="shared" si="104"/>
        <v/>
      </c>
      <c r="RY54" s="66" t="str">
        <f t="shared" si="105"/>
        <v/>
      </c>
      <c r="RZ54" s="66" t="str">
        <f t="shared" si="106"/>
        <v/>
      </c>
      <c r="SA54" s="66" t="str">
        <f t="shared" si="107"/>
        <v/>
      </c>
      <c r="SB54" s="66" t="str">
        <f t="shared" si="108"/>
        <v/>
      </c>
      <c r="SC54" s="66" t="str">
        <f t="shared" si="109"/>
        <v/>
      </c>
      <c r="SD54" s="66" t="str">
        <f t="shared" si="110"/>
        <v/>
      </c>
      <c r="SE54" s="66" t="str">
        <f t="shared" si="111"/>
        <v/>
      </c>
      <c r="SF54" s="66" t="str">
        <f t="shared" si="112"/>
        <v/>
      </c>
      <c r="SG54" s="66" t="str">
        <f t="shared" si="113"/>
        <v/>
      </c>
      <c r="SH54" s="66" t="str">
        <f t="shared" si="114"/>
        <v/>
      </c>
      <c r="SI54" s="66" t="str">
        <f t="shared" si="115"/>
        <v/>
      </c>
      <c r="SJ54" s="66" t="str">
        <f t="shared" si="116"/>
        <v/>
      </c>
      <c r="SK54" s="66" t="str">
        <f t="shared" si="117"/>
        <v/>
      </c>
      <c r="SL54" s="66" t="str">
        <f t="shared" si="118"/>
        <v/>
      </c>
      <c r="SM54" s="66" t="str">
        <f t="shared" si="119"/>
        <v/>
      </c>
      <c r="SN54" s="66" t="str">
        <f t="shared" si="120"/>
        <v/>
      </c>
      <c r="SO54" s="66" t="str">
        <f t="shared" si="121"/>
        <v/>
      </c>
      <c r="SP54" s="66" t="str">
        <f t="shared" si="122"/>
        <v/>
      </c>
      <c r="SQ54" s="66" t="str">
        <f t="shared" si="123"/>
        <v/>
      </c>
      <c r="SR54" s="66" t="str">
        <f t="shared" si="124"/>
        <v/>
      </c>
      <c r="SS54" s="66" t="str">
        <f t="shared" si="125"/>
        <v/>
      </c>
      <c r="ST54" s="66" t="str">
        <f t="shared" si="126"/>
        <v/>
      </c>
      <c r="SU54" s="66" t="str">
        <f t="shared" si="127"/>
        <v/>
      </c>
      <c r="SV54" s="66" t="str">
        <f t="shared" si="128"/>
        <v/>
      </c>
      <c r="SW54" s="66" t="str">
        <f t="shared" si="129"/>
        <v/>
      </c>
      <c r="SX54" s="66" t="str">
        <f t="shared" si="130"/>
        <v/>
      </c>
      <c r="SY54" s="66" t="str">
        <f t="shared" si="131"/>
        <v/>
      </c>
      <c r="SZ54" s="66" t="str">
        <f t="shared" si="132"/>
        <v/>
      </c>
      <c r="TA54" s="66" t="str">
        <f t="shared" si="133"/>
        <v/>
      </c>
      <c r="TB54" s="66" t="str">
        <f t="shared" si="134"/>
        <v/>
      </c>
      <c r="TC54" s="66" t="str">
        <f t="shared" si="135"/>
        <v/>
      </c>
      <c r="TD54" s="66" t="str">
        <f t="shared" si="136"/>
        <v/>
      </c>
      <c r="TE54" s="66" t="str">
        <f t="shared" si="137"/>
        <v/>
      </c>
      <c r="TF54" s="66" t="str">
        <f t="shared" si="138"/>
        <v/>
      </c>
      <c r="TG54" s="66" t="str">
        <f t="shared" si="139"/>
        <v/>
      </c>
      <c r="TH54" s="66" t="str">
        <f t="shared" si="140"/>
        <v/>
      </c>
      <c r="TI54" s="66" t="str">
        <f t="shared" si="141"/>
        <v/>
      </c>
      <c r="TJ54" s="66" t="str">
        <f t="shared" si="142"/>
        <v/>
      </c>
      <c r="TK54" s="66" t="str">
        <f t="shared" si="143"/>
        <v/>
      </c>
      <c r="TL54" s="66" t="str">
        <f t="shared" si="144"/>
        <v/>
      </c>
      <c r="TM54" s="66" t="str">
        <f t="shared" si="145"/>
        <v/>
      </c>
      <c r="TN54" s="66" t="str">
        <f t="shared" si="146"/>
        <v/>
      </c>
      <c r="TO54" s="66" t="str">
        <f t="shared" si="147"/>
        <v/>
      </c>
      <c r="TP54" s="66" t="str">
        <f t="shared" si="148"/>
        <v/>
      </c>
      <c r="TQ54" s="66" t="str">
        <f t="shared" si="149"/>
        <v/>
      </c>
      <c r="TR54" s="66" t="str">
        <f t="shared" si="150"/>
        <v/>
      </c>
      <c r="TS54" s="66" t="str">
        <f t="shared" si="151"/>
        <v/>
      </c>
      <c r="TT54" s="66" t="str">
        <f t="shared" si="152"/>
        <v/>
      </c>
      <c r="TU54" s="66" t="str">
        <f t="shared" si="153"/>
        <v/>
      </c>
      <c r="TV54" s="66" t="str">
        <f t="shared" si="154"/>
        <v/>
      </c>
      <c r="TW54" s="66" t="str">
        <f t="shared" si="155"/>
        <v/>
      </c>
      <c r="TX54" s="66" t="str">
        <f t="shared" si="156"/>
        <v/>
      </c>
      <c r="TY54" s="66" t="str">
        <f t="shared" si="157"/>
        <v/>
      </c>
      <c r="TZ54" s="66" t="str">
        <f t="shared" si="158"/>
        <v/>
      </c>
      <c r="UA54" s="66" t="str">
        <f t="shared" si="159"/>
        <v/>
      </c>
      <c r="UB54" s="66" t="str">
        <f t="shared" si="160"/>
        <v/>
      </c>
      <c r="UC54" s="66" t="str">
        <f t="shared" si="161"/>
        <v/>
      </c>
      <c r="UD54" s="66" t="str">
        <f t="shared" si="162"/>
        <v/>
      </c>
      <c r="UE54" s="66" t="str">
        <f t="shared" si="163"/>
        <v/>
      </c>
      <c r="UF54" s="66" t="str">
        <f t="shared" si="164"/>
        <v/>
      </c>
      <c r="UG54" s="66" t="str">
        <f t="shared" si="165"/>
        <v/>
      </c>
      <c r="UH54" s="66" t="str">
        <f t="shared" si="166"/>
        <v/>
      </c>
      <c r="UI54" s="66" t="str">
        <f t="shared" si="167"/>
        <v/>
      </c>
      <c r="UJ54" s="66" t="str">
        <f t="shared" si="168"/>
        <v/>
      </c>
      <c r="UK54" s="66" t="str">
        <f t="shared" si="169"/>
        <v/>
      </c>
      <c r="UL54" s="66" t="str">
        <f t="shared" si="170"/>
        <v/>
      </c>
      <c r="UM54" s="66" t="str">
        <f t="shared" si="171"/>
        <v/>
      </c>
      <c r="UN54" s="66" t="str">
        <f t="shared" si="172"/>
        <v/>
      </c>
      <c r="UO54" s="66" t="str">
        <f t="shared" si="173"/>
        <v/>
      </c>
      <c r="UP54" s="66" t="str">
        <f t="shared" si="174"/>
        <v/>
      </c>
      <c r="UQ54" s="66" t="str">
        <f t="shared" si="175"/>
        <v/>
      </c>
      <c r="UR54" s="66" t="str">
        <f t="shared" si="176"/>
        <v/>
      </c>
      <c r="US54" s="66" t="str">
        <f t="shared" si="177"/>
        <v/>
      </c>
      <c r="UT54" s="66" t="str">
        <f t="shared" si="178"/>
        <v/>
      </c>
      <c r="UU54" s="66" t="str">
        <f t="shared" si="179"/>
        <v/>
      </c>
      <c r="UV54" s="66" t="str">
        <f t="shared" si="180"/>
        <v/>
      </c>
      <c r="UW54" s="66" t="str">
        <f t="shared" si="181"/>
        <v/>
      </c>
      <c r="UX54" s="66" t="str">
        <f t="shared" si="182"/>
        <v/>
      </c>
      <c r="UY54" s="66" t="str">
        <f t="shared" si="183"/>
        <v/>
      </c>
      <c r="UZ54" s="66" t="str">
        <f t="shared" si="184"/>
        <v/>
      </c>
      <c r="VA54" s="66" t="str">
        <f t="shared" si="185"/>
        <v/>
      </c>
      <c r="VB54" s="66" t="str">
        <f t="shared" si="186"/>
        <v/>
      </c>
      <c r="VC54" s="66" t="str">
        <f t="shared" si="187"/>
        <v/>
      </c>
      <c r="VD54" s="66" t="str">
        <f t="shared" si="188"/>
        <v/>
      </c>
      <c r="VE54" s="66" t="str">
        <f t="shared" si="189"/>
        <v/>
      </c>
      <c r="VF54" s="66" t="str">
        <f t="shared" si="190"/>
        <v/>
      </c>
      <c r="VG54" s="66" t="str">
        <f t="shared" si="191"/>
        <v/>
      </c>
      <c r="VH54" s="66" t="str">
        <f t="shared" si="192"/>
        <v/>
      </c>
      <c r="VI54" s="66" t="str">
        <f t="shared" si="193"/>
        <v/>
      </c>
      <c r="VJ54" s="66" t="str">
        <f t="shared" si="194"/>
        <v/>
      </c>
      <c r="VK54" s="66" t="str">
        <f t="shared" si="195"/>
        <v/>
      </c>
      <c r="VL54" s="66" t="str">
        <f t="shared" si="196"/>
        <v/>
      </c>
      <c r="VM54" s="66" t="str">
        <f t="shared" si="197"/>
        <v/>
      </c>
      <c r="VN54" s="66" t="str">
        <f t="shared" si="198"/>
        <v/>
      </c>
      <c r="VO54" s="66" t="str">
        <f t="shared" si="199"/>
        <v/>
      </c>
      <c r="VP54" s="66" t="str">
        <f t="shared" si="200"/>
        <v/>
      </c>
      <c r="VQ54" s="66" t="str">
        <f t="shared" si="201"/>
        <v/>
      </c>
      <c r="VR54" s="66" t="str">
        <f t="shared" si="202"/>
        <v/>
      </c>
      <c r="VS54" s="66" t="str">
        <f t="shared" si="203"/>
        <v/>
      </c>
      <c r="VT54" s="66" t="str">
        <f t="shared" si="204"/>
        <v/>
      </c>
      <c r="VU54" s="66" t="str">
        <f t="shared" si="205"/>
        <v/>
      </c>
      <c r="VV54" s="66" t="str">
        <f t="shared" si="206"/>
        <v/>
      </c>
      <c r="VW54" s="66" t="str">
        <f t="shared" si="207"/>
        <v/>
      </c>
      <c r="VX54" s="66" t="str">
        <f t="shared" si="208"/>
        <v/>
      </c>
      <c r="VY54" s="66" t="str">
        <f t="shared" si="209"/>
        <v/>
      </c>
      <c r="VZ54" s="66" t="str">
        <f t="shared" si="210"/>
        <v/>
      </c>
      <c r="WA54" s="66" t="str">
        <f t="shared" si="211"/>
        <v/>
      </c>
      <c r="WB54" s="66" t="str">
        <f t="shared" si="212"/>
        <v/>
      </c>
      <c r="WC54" s="66" t="str">
        <f t="shared" si="213"/>
        <v/>
      </c>
      <c r="WD54" s="66" t="str">
        <f t="shared" si="214"/>
        <v/>
      </c>
      <c r="WE54" s="66" t="str">
        <f t="shared" si="215"/>
        <v/>
      </c>
      <c r="WF54" s="66" t="str">
        <f t="shared" si="216"/>
        <v/>
      </c>
      <c r="WG54" s="66" t="str">
        <f t="shared" si="217"/>
        <v/>
      </c>
      <c r="WH54" s="66" t="str">
        <f t="shared" si="218"/>
        <v/>
      </c>
      <c r="WI54" s="66" t="str">
        <f t="shared" si="219"/>
        <v/>
      </c>
      <c r="WJ54" s="66" t="str">
        <f t="shared" si="220"/>
        <v/>
      </c>
      <c r="WK54" s="66" t="str">
        <f t="shared" si="221"/>
        <v/>
      </c>
      <c r="WL54" s="66" t="str">
        <f t="shared" si="222"/>
        <v/>
      </c>
      <c r="WM54" s="66" t="str">
        <f t="shared" si="223"/>
        <v/>
      </c>
      <c r="WN54" s="66" t="str">
        <f t="shared" si="224"/>
        <v/>
      </c>
      <c r="WO54" s="66" t="str">
        <f t="shared" si="225"/>
        <v/>
      </c>
      <c r="WP54" s="66" t="str">
        <f t="shared" si="226"/>
        <v/>
      </c>
      <c r="WQ54" s="66" t="str">
        <f t="shared" si="227"/>
        <v/>
      </c>
      <c r="WR54" s="66" t="str">
        <f t="shared" si="228"/>
        <v/>
      </c>
      <c r="WS54" s="66" t="str">
        <f t="shared" si="229"/>
        <v/>
      </c>
      <c r="WT54" s="66" t="str">
        <f t="shared" si="230"/>
        <v/>
      </c>
      <c r="WU54" s="66" t="str">
        <f t="shared" si="231"/>
        <v/>
      </c>
      <c r="WV54" s="66" t="str">
        <f t="shared" si="232"/>
        <v/>
      </c>
      <c r="WW54" s="66" t="str">
        <f t="shared" si="233"/>
        <v/>
      </c>
      <c r="WX54" s="66" t="str">
        <f t="shared" si="234"/>
        <v/>
      </c>
      <c r="WY54" s="66" t="str">
        <f t="shared" si="235"/>
        <v/>
      </c>
      <c r="WZ54" s="66" t="str">
        <f t="shared" si="236"/>
        <v/>
      </c>
      <c r="XA54" s="66" t="str">
        <f t="shared" si="237"/>
        <v/>
      </c>
      <c r="XB54" s="66" t="str">
        <f t="shared" si="238"/>
        <v/>
      </c>
      <c r="XC54" s="66" t="str">
        <f t="shared" si="239"/>
        <v/>
      </c>
      <c r="XD54" s="66" t="str">
        <f t="shared" si="240"/>
        <v/>
      </c>
      <c r="XE54" s="66" t="str">
        <f t="shared" si="241"/>
        <v/>
      </c>
      <c r="XF54" s="66" t="str">
        <f t="shared" si="242"/>
        <v/>
      </c>
      <c r="XG54" s="66" t="str">
        <f t="shared" si="243"/>
        <v/>
      </c>
      <c r="XH54" s="66" t="str">
        <f t="shared" si="244"/>
        <v/>
      </c>
      <c r="XI54" s="66" t="str">
        <f t="shared" si="245"/>
        <v/>
      </c>
      <c r="XJ54" s="66" t="str">
        <f t="shared" si="246"/>
        <v/>
      </c>
      <c r="XK54" s="66" t="str">
        <f t="shared" si="247"/>
        <v/>
      </c>
      <c r="XL54" s="66" t="str">
        <f t="shared" si="248"/>
        <v/>
      </c>
      <c r="XM54" s="66" t="str">
        <f t="shared" si="249"/>
        <v/>
      </c>
      <c r="XN54" s="66" t="str">
        <f t="shared" si="250"/>
        <v/>
      </c>
      <c r="XO54" s="66" t="str">
        <f t="shared" si="251"/>
        <v/>
      </c>
      <c r="XP54" s="66" t="str">
        <f t="shared" si="252"/>
        <v/>
      </c>
      <c r="XQ54" s="66" t="str">
        <f t="shared" si="253"/>
        <v/>
      </c>
      <c r="XR54" s="66" t="str">
        <f t="shared" si="254"/>
        <v/>
      </c>
      <c r="XS54" s="66" t="str">
        <f t="shared" si="255"/>
        <v/>
      </c>
      <c r="XT54" s="66" t="str">
        <f t="shared" si="256"/>
        <v/>
      </c>
      <c r="XU54" s="66" t="str">
        <f t="shared" si="257"/>
        <v/>
      </c>
      <c r="XV54" s="66" t="str">
        <f t="shared" si="258"/>
        <v/>
      </c>
      <c r="XW54" s="66" t="str">
        <f t="shared" si="259"/>
        <v/>
      </c>
      <c r="XX54" s="66" t="str">
        <f t="shared" si="260"/>
        <v/>
      </c>
      <c r="XY54" s="66" t="str">
        <f t="shared" si="261"/>
        <v/>
      </c>
      <c r="XZ54" s="66" t="str">
        <f t="shared" si="262"/>
        <v/>
      </c>
      <c r="YA54" s="66" t="str">
        <f t="shared" si="263"/>
        <v/>
      </c>
      <c r="YB54" s="66" t="str">
        <f t="shared" si="264"/>
        <v/>
      </c>
      <c r="YC54" s="66" t="str">
        <f t="shared" si="265"/>
        <v/>
      </c>
      <c r="YD54" s="66" t="str">
        <f t="shared" si="266"/>
        <v/>
      </c>
      <c r="YE54" s="66" t="str">
        <f t="shared" si="267"/>
        <v/>
      </c>
      <c r="YF54" s="66" t="str">
        <f t="shared" si="268"/>
        <v/>
      </c>
      <c r="YG54" s="66" t="str">
        <f t="shared" si="269"/>
        <v/>
      </c>
      <c r="YH54" s="66" t="str">
        <f t="shared" si="270"/>
        <v/>
      </c>
      <c r="YI54" s="66" t="str">
        <f t="shared" si="271"/>
        <v/>
      </c>
      <c r="YJ54" s="66" t="str">
        <f t="shared" si="272"/>
        <v/>
      </c>
      <c r="YK54" s="66" t="str">
        <f t="shared" si="273"/>
        <v/>
      </c>
      <c r="YL54" s="66" t="str">
        <f t="shared" si="274"/>
        <v/>
      </c>
      <c r="YM54" s="66" t="str">
        <f t="shared" si="275"/>
        <v/>
      </c>
      <c r="YN54" s="66" t="str">
        <f t="shared" si="276"/>
        <v/>
      </c>
      <c r="YO54" s="66" t="str">
        <f t="shared" si="277"/>
        <v/>
      </c>
      <c r="YP54" s="66" t="str">
        <f t="shared" si="278"/>
        <v/>
      </c>
      <c r="YQ54" s="66" t="str">
        <f t="shared" si="279"/>
        <v/>
      </c>
      <c r="YR54" s="66" t="str">
        <f t="shared" si="280"/>
        <v/>
      </c>
      <c r="YS54" s="66" t="str">
        <f t="shared" si="281"/>
        <v/>
      </c>
      <c r="YT54" s="66" t="str">
        <f t="shared" si="282"/>
        <v/>
      </c>
      <c r="YU54" s="66" t="str">
        <f t="shared" si="283"/>
        <v/>
      </c>
      <c r="YV54" s="66" t="str">
        <f t="shared" si="284"/>
        <v/>
      </c>
      <c r="YW54" s="66" t="str">
        <f t="shared" si="285"/>
        <v/>
      </c>
      <c r="YX54" s="66" t="str">
        <f t="shared" si="286"/>
        <v/>
      </c>
      <c r="YY54" s="66" t="str">
        <f t="shared" si="287"/>
        <v/>
      </c>
      <c r="YZ54" s="66" t="str">
        <f t="shared" si="288"/>
        <v/>
      </c>
      <c r="ZA54" s="66" t="str">
        <f t="shared" si="289"/>
        <v/>
      </c>
      <c r="ZB54" s="66" t="str">
        <f t="shared" si="290"/>
        <v/>
      </c>
      <c r="ZC54" s="66" t="str">
        <f t="shared" si="291"/>
        <v/>
      </c>
      <c r="ZD54" s="66" t="str">
        <f t="shared" si="292"/>
        <v/>
      </c>
      <c r="ZE54" s="66" t="str">
        <f t="shared" si="293"/>
        <v/>
      </c>
      <c r="ZF54" s="66" t="str">
        <f t="shared" si="294"/>
        <v/>
      </c>
      <c r="ZG54" s="66" t="str">
        <f t="shared" si="295"/>
        <v/>
      </c>
      <c r="ZH54" s="66" t="str">
        <f t="shared" si="296"/>
        <v/>
      </c>
      <c r="ZI54" s="66" t="str">
        <f t="shared" si="297"/>
        <v/>
      </c>
      <c r="ZJ54" s="66" t="str">
        <f t="shared" si="298"/>
        <v/>
      </c>
      <c r="ZK54" s="66" t="str">
        <f t="shared" si="299"/>
        <v/>
      </c>
      <c r="ZL54" s="66" t="str">
        <f t="shared" si="300"/>
        <v/>
      </c>
      <c r="ZM54" s="66" t="str">
        <f t="shared" si="301"/>
        <v/>
      </c>
      <c r="ZN54" s="66" t="str">
        <f t="shared" si="302"/>
        <v/>
      </c>
      <c r="ZO54" s="66" t="str">
        <f t="shared" si="303"/>
        <v/>
      </c>
      <c r="ZP54" s="66" t="str">
        <f t="shared" si="304"/>
        <v/>
      </c>
      <c r="ZQ54" s="66" t="str">
        <f t="shared" si="305"/>
        <v/>
      </c>
      <c r="ZR54" s="66" t="str">
        <f t="shared" si="306"/>
        <v/>
      </c>
      <c r="ZS54" s="66" t="str">
        <f t="shared" si="307"/>
        <v/>
      </c>
      <c r="ZT54" s="66" t="str">
        <f t="shared" si="308"/>
        <v/>
      </c>
      <c r="ZU54" s="66" t="str">
        <f t="shared" si="309"/>
        <v/>
      </c>
      <c r="ZV54" s="66" t="str">
        <f t="shared" si="310"/>
        <v/>
      </c>
      <c r="ZW54" s="66" t="str">
        <f t="shared" si="311"/>
        <v/>
      </c>
      <c r="ZX54" s="66" t="str">
        <f t="shared" si="312"/>
        <v/>
      </c>
      <c r="ZY54" s="66" t="str">
        <f t="shared" si="313"/>
        <v/>
      </c>
      <c r="ZZ54" s="66" t="str">
        <f t="shared" si="314"/>
        <v/>
      </c>
      <c r="AAA54" s="66" t="str">
        <f t="shared" si="315"/>
        <v/>
      </c>
      <c r="AAB54" s="66" t="str">
        <f t="shared" si="316"/>
        <v/>
      </c>
      <c r="AAC54" s="66" t="str">
        <f t="shared" si="317"/>
        <v/>
      </c>
      <c r="AAD54" s="66" t="str">
        <f t="shared" si="318"/>
        <v/>
      </c>
      <c r="AAE54" s="66" t="str">
        <f t="shared" si="319"/>
        <v/>
      </c>
      <c r="AAF54" s="66" t="str">
        <f t="shared" si="320"/>
        <v/>
      </c>
      <c r="AAG54" s="66" t="str">
        <f t="shared" si="321"/>
        <v/>
      </c>
      <c r="AAH54" s="66" t="str">
        <f t="shared" si="322"/>
        <v/>
      </c>
      <c r="AAI54" s="66" t="str">
        <f t="shared" si="323"/>
        <v/>
      </c>
      <c r="AAJ54" s="66" t="str">
        <f t="shared" si="324"/>
        <v/>
      </c>
      <c r="AAK54" s="66" t="str">
        <f t="shared" si="325"/>
        <v/>
      </c>
      <c r="AAL54" s="66" t="str">
        <f t="shared" si="326"/>
        <v/>
      </c>
      <c r="AAM54" s="66" t="str">
        <f t="shared" si="327"/>
        <v/>
      </c>
      <c r="AAN54" s="66" t="str">
        <f t="shared" si="328"/>
        <v/>
      </c>
      <c r="AAO54" s="66" t="str">
        <f t="shared" si="329"/>
        <v/>
      </c>
      <c r="AAP54" s="66" t="str">
        <f t="shared" si="330"/>
        <v/>
      </c>
      <c r="AAQ54" s="66" t="str">
        <f t="shared" si="331"/>
        <v/>
      </c>
      <c r="AAR54" s="66" t="str">
        <f t="shared" si="332"/>
        <v/>
      </c>
      <c r="AAS54" s="66" t="str">
        <f t="shared" si="333"/>
        <v/>
      </c>
      <c r="AAT54" s="66" t="str">
        <f t="shared" si="334"/>
        <v/>
      </c>
      <c r="AAU54" s="66" t="str">
        <f t="shared" si="335"/>
        <v/>
      </c>
      <c r="AAV54" s="66" t="str">
        <f t="shared" si="336"/>
        <v/>
      </c>
      <c r="AAW54" s="66" t="str">
        <f t="shared" si="337"/>
        <v/>
      </c>
      <c r="AAX54" s="66" t="str">
        <f t="shared" si="338"/>
        <v/>
      </c>
      <c r="AAY54" s="66" t="str">
        <f t="shared" si="339"/>
        <v/>
      </c>
      <c r="AAZ54" s="66" t="str">
        <f t="shared" si="340"/>
        <v/>
      </c>
      <c r="ABA54" s="66" t="str">
        <f t="shared" si="341"/>
        <v/>
      </c>
      <c r="ABB54" s="66" t="str">
        <f t="shared" si="342"/>
        <v/>
      </c>
      <c r="ABC54" s="66" t="str">
        <f t="shared" si="343"/>
        <v/>
      </c>
      <c r="ABD54" s="66" t="str">
        <f t="shared" si="344"/>
        <v/>
      </c>
      <c r="ABE54" s="66" t="str">
        <f t="shared" si="345"/>
        <v/>
      </c>
      <c r="ABF54" s="66" t="str">
        <f t="shared" si="346"/>
        <v/>
      </c>
      <c r="ABG54" s="66" t="str">
        <f t="shared" si="347"/>
        <v/>
      </c>
      <c r="ABH54" s="66" t="str">
        <f t="shared" si="348"/>
        <v/>
      </c>
      <c r="ABI54" s="66" t="str">
        <f t="shared" si="349"/>
        <v/>
      </c>
      <c r="ABJ54" s="66" t="str">
        <f t="shared" si="350"/>
        <v/>
      </c>
      <c r="ABK54" s="66" t="str">
        <f t="shared" si="351"/>
        <v/>
      </c>
      <c r="ABL54" s="66" t="str">
        <f t="shared" si="352"/>
        <v/>
      </c>
      <c r="ABM54" s="66" t="str">
        <f t="shared" si="353"/>
        <v/>
      </c>
      <c r="ABN54" s="66" t="str">
        <f t="shared" si="354"/>
        <v/>
      </c>
      <c r="ABO54" s="66" t="str">
        <f t="shared" si="355"/>
        <v/>
      </c>
      <c r="ABP54" s="66" t="str">
        <f t="shared" si="356"/>
        <v/>
      </c>
      <c r="ABQ54" s="66" t="str">
        <f t="shared" si="357"/>
        <v/>
      </c>
      <c r="ABR54" s="66" t="str">
        <f t="shared" si="358"/>
        <v/>
      </c>
      <c r="ABS54" s="66" t="str">
        <f t="shared" si="359"/>
        <v/>
      </c>
      <c r="ABT54" s="66" t="str">
        <f t="shared" si="360"/>
        <v/>
      </c>
      <c r="ABU54" s="66" t="str">
        <f t="shared" si="361"/>
        <v/>
      </c>
      <c r="ABV54" s="66" t="str">
        <f t="shared" si="362"/>
        <v/>
      </c>
      <c r="ABW54" s="66" t="str">
        <f t="shared" si="363"/>
        <v/>
      </c>
      <c r="ABX54" s="66" t="str">
        <f t="shared" si="364"/>
        <v/>
      </c>
      <c r="ABY54" s="66" t="str">
        <f t="shared" si="365"/>
        <v/>
      </c>
      <c r="ABZ54" s="66" t="str">
        <f t="shared" si="366"/>
        <v/>
      </c>
      <c r="ACA54" s="66" t="str">
        <f t="shared" si="367"/>
        <v/>
      </c>
      <c r="ACB54" s="66" t="str">
        <f t="shared" si="368"/>
        <v/>
      </c>
      <c r="ACC54" s="66" t="str">
        <f t="shared" si="369"/>
        <v/>
      </c>
      <c r="ACD54" s="66" t="str">
        <f t="shared" si="370"/>
        <v/>
      </c>
      <c r="ACE54" s="66" t="str">
        <f t="shared" si="371"/>
        <v/>
      </c>
      <c r="ACF54" s="66" t="str">
        <f t="shared" si="372"/>
        <v/>
      </c>
      <c r="ACG54" s="66" t="str">
        <f t="shared" si="373"/>
        <v/>
      </c>
      <c r="ACH54" s="66" t="str">
        <f t="shared" si="374"/>
        <v/>
      </c>
      <c r="ACI54" s="66" t="str">
        <f t="shared" si="375"/>
        <v/>
      </c>
      <c r="ACJ54" s="66" t="str">
        <f t="shared" si="376"/>
        <v/>
      </c>
      <c r="ACK54" s="66" t="str">
        <f t="shared" si="377"/>
        <v/>
      </c>
      <c r="ACL54" s="66" t="str">
        <f t="shared" si="378"/>
        <v/>
      </c>
      <c r="ACM54" s="66" t="str">
        <f t="shared" ref="ACM54:ACN54" si="434">IF(AND(ACS$3="Unit", ACL54=""), "", IF(AND(ACS$3="Unit", ACL54="-"),"", IF(ACS$3="Unit", "kg/GJ delivered", IF(AND(NY54&lt;&gt;"", NY54&lt;&gt;"-", NX54="-"),"", IF($H54="","", IF(NX54="nd", "",IF(NX54="&lt;n.a.&gt;", "", IF(NY54="#/MJ", "", IF(NY54="kg/GJ delivered",NX54,IF(NY54="g/MJ delivered",NX54,IF(NY54="kg/MJ delivered",NX54*1000,IF(NY54="mg/MJ delivered",NX54/1000,IF(NY54="g/kg",((NX54)*(1/$I54)*(1/$H54)),IF(NY54="mg/kg",((NX54/1000)*(1/$I54)*(1/$H54)),IF(NY54="mg/MJ delivered",NX54/1000,IF(NY54="-","","Error"))))))))))))))))</f>
        <v/>
      </c>
      <c r="ACN54" s="66" t="str">
        <f t="shared" si="434"/>
        <v/>
      </c>
      <c r="ACO54" s="66" t="str">
        <f t="shared" si="380"/>
        <v/>
      </c>
      <c r="ACP54" s="66" t="str">
        <f t="shared" si="381"/>
        <v/>
      </c>
      <c r="ACQ54" s="66" t="str">
        <f t="shared" si="382"/>
        <v/>
      </c>
      <c r="ACR54" s="66" t="str">
        <f t="shared" si="383"/>
        <v/>
      </c>
      <c r="ACS54" s="66" t="str">
        <f t="shared" si="384"/>
        <v/>
      </c>
      <c r="ACT54" s="66" t="str">
        <f t="shared" si="385"/>
        <v/>
      </c>
    </row>
    <row r="55" spans="2:774" ht="15.75" customHeight="1" x14ac:dyDescent="0.25">
      <c r="B55" s="66">
        <v>177</v>
      </c>
      <c r="C55" s="66" t="s">
        <v>783</v>
      </c>
      <c r="D55" s="66" t="s">
        <v>1615</v>
      </c>
      <c r="E55" s="156" t="s">
        <v>300</v>
      </c>
      <c r="F55" s="66" t="s">
        <v>497</v>
      </c>
      <c r="G55" s="66" t="s">
        <v>490</v>
      </c>
      <c r="H55" s="126">
        <v>0.14300000000000002</v>
      </c>
      <c r="I55" s="130">
        <v>19.5</v>
      </c>
      <c r="J55" s="66" t="str">
        <f t="shared" si="0"/>
        <v>Firewood, Traditional, GLO</v>
      </c>
      <c r="K55" s="161"/>
      <c r="L55" s="161"/>
      <c r="M55" s="161"/>
      <c r="N55" s="161"/>
      <c r="O55" s="66" t="s">
        <v>794</v>
      </c>
      <c r="P55" s="66" t="str">
        <f t="shared" si="428"/>
        <v>GLO</v>
      </c>
      <c r="Q55" s="66" t="s">
        <v>1583</v>
      </c>
      <c r="R55" s="162">
        <v>27.3</v>
      </c>
      <c r="S55" s="158" t="s">
        <v>523</v>
      </c>
      <c r="T55" s="158" t="s">
        <v>128</v>
      </c>
      <c r="U55" s="158" t="s">
        <v>128</v>
      </c>
      <c r="V55" s="158" t="s">
        <v>128</v>
      </c>
      <c r="W55" s="158" t="s">
        <v>128</v>
      </c>
      <c r="X55" s="166" t="s">
        <v>734</v>
      </c>
      <c r="Y55" s="158" t="s">
        <v>523</v>
      </c>
      <c r="Z55" s="165">
        <v>8.4</v>
      </c>
      <c r="AA55" s="158" t="s">
        <v>523</v>
      </c>
      <c r="AB55" s="158" t="s">
        <v>128</v>
      </c>
      <c r="AC55" s="158" t="s">
        <v>128</v>
      </c>
      <c r="AD55" s="158" t="s">
        <v>128</v>
      </c>
      <c r="AE55" s="158" t="s">
        <v>128</v>
      </c>
      <c r="AF55" s="162">
        <v>16.3</v>
      </c>
      <c r="AG55" s="158" t="s">
        <v>523</v>
      </c>
      <c r="AH55" s="163">
        <v>0.1</v>
      </c>
      <c r="AI55" s="158" t="s">
        <v>523</v>
      </c>
      <c r="AJ55" s="158" t="s">
        <v>128</v>
      </c>
      <c r="AK55" s="158" t="s">
        <v>128</v>
      </c>
      <c r="AL55" s="158" t="s">
        <v>128</v>
      </c>
      <c r="AM55" s="158" t="s">
        <v>128</v>
      </c>
      <c r="AN55" s="158" t="s">
        <v>128</v>
      </c>
      <c r="AO55" s="158" t="s">
        <v>128</v>
      </c>
      <c r="AP55" s="158" t="s">
        <v>128</v>
      </c>
      <c r="AQ55" s="158" t="s">
        <v>128</v>
      </c>
      <c r="AR55" s="158" t="s">
        <v>128</v>
      </c>
      <c r="AS55" s="158" t="s">
        <v>128</v>
      </c>
      <c r="AT55" s="158" t="s">
        <v>128</v>
      </c>
      <c r="AU55" s="158" t="s">
        <v>128</v>
      </c>
      <c r="AV55" s="158" t="s">
        <v>128</v>
      </c>
      <c r="AW55" s="158" t="s">
        <v>128</v>
      </c>
      <c r="AX55" s="158" t="s">
        <v>128</v>
      </c>
      <c r="AY55" s="158" t="s">
        <v>128</v>
      </c>
      <c r="AZ55" s="158" t="s">
        <v>128</v>
      </c>
      <c r="BA55" s="158" t="s">
        <v>128</v>
      </c>
      <c r="BB55" s="158" t="s">
        <v>128</v>
      </c>
      <c r="BC55" s="158" t="s">
        <v>128</v>
      </c>
      <c r="BD55" s="158" t="s">
        <v>128</v>
      </c>
      <c r="BE55" s="158" t="s">
        <v>128</v>
      </c>
      <c r="BF55" s="158" t="s">
        <v>128</v>
      </c>
      <c r="BG55" s="158" t="s">
        <v>128</v>
      </c>
      <c r="BH55" s="158" t="s">
        <v>128</v>
      </c>
      <c r="BI55" s="158" t="s">
        <v>128</v>
      </c>
      <c r="BJ55" s="158" t="s">
        <v>128</v>
      </c>
      <c r="BK55" s="158" t="s">
        <v>128</v>
      </c>
      <c r="BL55" s="158" t="s">
        <v>128</v>
      </c>
      <c r="BM55" s="158" t="s">
        <v>128</v>
      </c>
      <c r="BN55" s="158" t="s">
        <v>128</v>
      </c>
      <c r="BO55" s="158" t="s">
        <v>128</v>
      </c>
      <c r="BP55" s="158" t="s">
        <v>128</v>
      </c>
      <c r="BQ55" s="158" t="s">
        <v>128</v>
      </c>
      <c r="BR55" s="158" t="s">
        <v>128</v>
      </c>
      <c r="BS55" s="158" t="s">
        <v>128</v>
      </c>
      <c r="BT55" s="158" t="s">
        <v>128</v>
      </c>
      <c r="BU55" s="158" t="s">
        <v>128</v>
      </c>
      <c r="BV55" s="158" t="s">
        <v>128</v>
      </c>
      <c r="BW55" s="158" t="s">
        <v>128</v>
      </c>
      <c r="BX55" s="158" t="s">
        <v>128</v>
      </c>
      <c r="BY55" s="158" t="s">
        <v>128</v>
      </c>
      <c r="BZ55" s="158" t="s">
        <v>128</v>
      </c>
      <c r="CA55" s="158" t="s">
        <v>128</v>
      </c>
      <c r="CB55" s="158" t="s">
        <v>128</v>
      </c>
      <c r="CC55" s="158" t="s">
        <v>128</v>
      </c>
      <c r="CD55" s="158" t="s">
        <v>128</v>
      </c>
      <c r="CE55" s="158" t="s">
        <v>128</v>
      </c>
      <c r="CF55" s="158" t="s">
        <v>128</v>
      </c>
      <c r="CG55" s="158" t="s">
        <v>128</v>
      </c>
      <c r="CH55" s="158" t="s">
        <v>128</v>
      </c>
      <c r="CI55" s="158" t="s">
        <v>128</v>
      </c>
      <c r="CJ55" s="158" t="s">
        <v>128</v>
      </c>
      <c r="CK55" s="158" t="s">
        <v>128</v>
      </c>
      <c r="CL55" s="158" t="s">
        <v>128</v>
      </c>
      <c r="CM55" s="158" t="s">
        <v>128</v>
      </c>
      <c r="CN55" s="158" t="s">
        <v>128</v>
      </c>
      <c r="CO55" s="158" t="s">
        <v>128</v>
      </c>
      <c r="CP55" s="158" t="s">
        <v>128</v>
      </c>
      <c r="CQ55" s="158" t="s">
        <v>128</v>
      </c>
      <c r="CR55" s="158" t="s">
        <v>128</v>
      </c>
      <c r="CS55" s="158" t="s">
        <v>128</v>
      </c>
      <c r="CT55" s="158" t="s">
        <v>128</v>
      </c>
      <c r="CU55" s="158" t="s">
        <v>128</v>
      </c>
      <c r="CV55" s="158" t="s">
        <v>128</v>
      </c>
      <c r="CW55" s="158" t="s">
        <v>128</v>
      </c>
      <c r="CX55" s="158" t="s">
        <v>128</v>
      </c>
      <c r="CY55" s="158" t="s">
        <v>128</v>
      </c>
      <c r="CZ55" s="158" t="s">
        <v>128</v>
      </c>
      <c r="DA55" s="158" t="s">
        <v>128</v>
      </c>
      <c r="DB55" s="158" t="s">
        <v>128</v>
      </c>
      <c r="DC55" s="158" t="s">
        <v>128</v>
      </c>
      <c r="DD55" s="158" t="s">
        <v>128</v>
      </c>
      <c r="DE55" s="158" t="s">
        <v>128</v>
      </c>
      <c r="DF55" s="158" t="s">
        <v>128</v>
      </c>
      <c r="DG55" s="158" t="s">
        <v>128</v>
      </c>
      <c r="DH55" s="158" t="s">
        <v>128</v>
      </c>
      <c r="DI55" s="158" t="s">
        <v>128</v>
      </c>
      <c r="DJ55" s="158" t="s">
        <v>128</v>
      </c>
      <c r="DK55" s="158" t="s">
        <v>128</v>
      </c>
      <c r="DL55" s="158" t="s">
        <v>128</v>
      </c>
      <c r="DM55" s="158" t="s">
        <v>128</v>
      </c>
      <c r="DN55" s="158" t="s">
        <v>128</v>
      </c>
      <c r="DO55" s="158" t="s">
        <v>128</v>
      </c>
      <c r="DP55" s="158" t="s">
        <v>128</v>
      </c>
      <c r="DQ55" s="158" t="s">
        <v>128</v>
      </c>
      <c r="DR55" s="158" t="s">
        <v>128</v>
      </c>
      <c r="DS55" s="158" t="s">
        <v>128</v>
      </c>
      <c r="DT55" s="158" t="s">
        <v>128</v>
      </c>
      <c r="DU55" s="158" t="s">
        <v>128</v>
      </c>
      <c r="DV55" s="158" t="s">
        <v>128</v>
      </c>
      <c r="DW55" s="158" t="s">
        <v>128</v>
      </c>
      <c r="DX55" s="158" t="s">
        <v>128</v>
      </c>
      <c r="DY55" s="158" t="s">
        <v>128</v>
      </c>
      <c r="DZ55" s="158" t="s">
        <v>128</v>
      </c>
      <c r="EA55" s="158" t="s">
        <v>128</v>
      </c>
      <c r="EB55" s="158" t="s">
        <v>128</v>
      </c>
      <c r="EC55" s="158" t="s">
        <v>128</v>
      </c>
      <c r="ED55" s="158" t="s">
        <v>128</v>
      </c>
      <c r="EE55" s="158" t="s">
        <v>128</v>
      </c>
      <c r="EF55" s="158" t="s">
        <v>128</v>
      </c>
      <c r="EG55" s="158" t="s">
        <v>128</v>
      </c>
      <c r="EH55" s="158" t="s">
        <v>128</v>
      </c>
      <c r="EI55" s="158" t="s">
        <v>128</v>
      </c>
      <c r="EJ55" s="158" t="s">
        <v>128</v>
      </c>
      <c r="EK55" s="158" t="s">
        <v>128</v>
      </c>
      <c r="EL55" s="158" t="s">
        <v>128</v>
      </c>
      <c r="EM55" s="158" t="s">
        <v>128</v>
      </c>
      <c r="EN55" s="158" t="s">
        <v>128</v>
      </c>
      <c r="EO55" s="158" t="s">
        <v>128</v>
      </c>
      <c r="EP55" s="158" t="s">
        <v>128</v>
      </c>
      <c r="EQ55" s="158" t="s">
        <v>128</v>
      </c>
      <c r="ER55" s="158" t="s">
        <v>128</v>
      </c>
      <c r="ES55" s="158" t="s">
        <v>128</v>
      </c>
      <c r="ET55" s="158" t="s">
        <v>128</v>
      </c>
      <c r="EU55" s="158" t="s">
        <v>128</v>
      </c>
      <c r="EV55" s="158" t="s">
        <v>128</v>
      </c>
      <c r="EW55" s="158" t="s">
        <v>128</v>
      </c>
      <c r="EX55" s="158" t="s">
        <v>128</v>
      </c>
      <c r="EY55" s="158" t="s">
        <v>128</v>
      </c>
      <c r="EZ55" s="158" t="s">
        <v>128</v>
      </c>
      <c r="FA55" s="158" t="s">
        <v>128</v>
      </c>
      <c r="FB55" s="158" t="s">
        <v>128</v>
      </c>
      <c r="FC55" s="158" t="s">
        <v>128</v>
      </c>
      <c r="FD55" s="158" t="s">
        <v>128</v>
      </c>
      <c r="FE55" s="158" t="s">
        <v>128</v>
      </c>
      <c r="FF55" s="158" t="s">
        <v>128</v>
      </c>
      <c r="FG55" s="158" t="s">
        <v>128</v>
      </c>
      <c r="FH55" s="158" t="s">
        <v>128</v>
      </c>
      <c r="FI55" s="158" t="s">
        <v>128</v>
      </c>
      <c r="FJ55" s="158" t="s">
        <v>128</v>
      </c>
      <c r="FK55" s="158" t="s">
        <v>128</v>
      </c>
      <c r="FL55" s="158" t="s">
        <v>128</v>
      </c>
      <c r="FM55" s="158" t="s">
        <v>128</v>
      </c>
      <c r="FN55" s="158" t="s">
        <v>128</v>
      </c>
      <c r="FO55" s="158" t="s">
        <v>128</v>
      </c>
      <c r="FP55" s="158" t="s">
        <v>128</v>
      </c>
      <c r="FQ55" s="158" t="s">
        <v>128</v>
      </c>
      <c r="FR55" s="158" t="s">
        <v>128</v>
      </c>
      <c r="FS55" s="158" t="s">
        <v>128</v>
      </c>
      <c r="FT55" s="158" t="s">
        <v>128</v>
      </c>
      <c r="FU55" s="158" t="s">
        <v>128</v>
      </c>
      <c r="FV55" s="158" t="s">
        <v>128</v>
      </c>
      <c r="FW55" s="158" t="s">
        <v>128</v>
      </c>
      <c r="FX55" s="158" t="s">
        <v>128</v>
      </c>
      <c r="FY55" s="158" t="s">
        <v>128</v>
      </c>
      <c r="FZ55" s="158" t="s">
        <v>128</v>
      </c>
      <c r="GA55" s="158" t="s">
        <v>128</v>
      </c>
      <c r="GB55" s="158" t="s">
        <v>128</v>
      </c>
      <c r="GC55" s="158" t="s">
        <v>128</v>
      </c>
      <c r="GD55" s="158" t="s">
        <v>128</v>
      </c>
      <c r="GE55" s="158" t="s">
        <v>128</v>
      </c>
      <c r="GF55" s="158" t="s">
        <v>128</v>
      </c>
      <c r="GG55" s="158" t="s">
        <v>128</v>
      </c>
      <c r="GH55" s="158" t="s">
        <v>128</v>
      </c>
      <c r="GI55" s="158" t="s">
        <v>128</v>
      </c>
      <c r="GJ55" s="158" t="s">
        <v>128</v>
      </c>
      <c r="GK55" s="158" t="s">
        <v>128</v>
      </c>
      <c r="GL55" s="158" t="s">
        <v>128</v>
      </c>
      <c r="GM55" s="158" t="s">
        <v>128</v>
      </c>
      <c r="GN55" s="158" t="s">
        <v>128</v>
      </c>
      <c r="GO55" s="158" t="s">
        <v>128</v>
      </c>
      <c r="GP55" s="158" t="s">
        <v>128</v>
      </c>
      <c r="GQ55" s="158" t="s">
        <v>128</v>
      </c>
      <c r="GR55" s="158" t="s">
        <v>128</v>
      </c>
      <c r="GS55" s="158" t="s">
        <v>128</v>
      </c>
      <c r="GT55" s="158" t="s">
        <v>128</v>
      </c>
      <c r="GU55" s="158" t="s">
        <v>128</v>
      </c>
      <c r="GV55" s="158" t="s">
        <v>128</v>
      </c>
      <c r="GW55" s="158" t="s">
        <v>128</v>
      </c>
      <c r="GX55" s="158" t="s">
        <v>128</v>
      </c>
      <c r="GY55" s="158" t="s">
        <v>128</v>
      </c>
      <c r="GZ55" s="158" t="s">
        <v>128</v>
      </c>
      <c r="HA55" s="158" t="s">
        <v>128</v>
      </c>
      <c r="HB55" s="158" t="s">
        <v>128</v>
      </c>
      <c r="HC55" s="158" t="s">
        <v>128</v>
      </c>
      <c r="HD55" s="158" t="s">
        <v>128</v>
      </c>
      <c r="HE55" s="158" t="s">
        <v>128</v>
      </c>
      <c r="HF55" s="158" t="s">
        <v>128</v>
      </c>
      <c r="HG55" s="158" t="s">
        <v>128</v>
      </c>
      <c r="HH55" s="158" t="s">
        <v>128</v>
      </c>
      <c r="HI55" s="158" t="s">
        <v>128</v>
      </c>
      <c r="HJ55" s="158" t="s">
        <v>128</v>
      </c>
      <c r="HK55" s="158" t="s">
        <v>128</v>
      </c>
      <c r="HL55" s="158" t="s">
        <v>128</v>
      </c>
      <c r="HM55" s="158" t="s">
        <v>128</v>
      </c>
      <c r="HN55" s="158" t="s">
        <v>128</v>
      </c>
      <c r="HO55" s="158" t="s">
        <v>128</v>
      </c>
      <c r="HP55" s="158" t="s">
        <v>128</v>
      </c>
      <c r="HQ55" s="158" t="s">
        <v>128</v>
      </c>
      <c r="HR55" s="158" t="s">
        <v>128</v>
      </c>
      <c r="HS55" s="158" t="s">
        <v>128</v>
      </c>
      <c r="HT55" s="158" t="s">
        <v>128</v>
      </c>
      <c r="HU55" s="158" t="s">
        <v>128</v>
      </c>
      <c r="HV55" s="158" t="s">
        <v>128</v>
      </c>
      <c r="HW55" s="158" t="s">
        <v>128</v>
      </c>
      <c r="HX55" s="158" t="s">
        <v>128</v>
      </c>
      <c r="HY55" s="158" t="s">
        <v>128</v>
      </c>
      <c r="HZ55" s="158" t="s">
        <v>128</v>
      </c>
      <c r="IA55" s="158" t="s">
        <v>128</v>
      </c>
      <c r="IB55" s="158" t="s">
        <v>128</v>
      </c>
      <c r="IC55" s="158" t="s">
        <v>128</v>
      </c>
      <c r="ID55" s="158" t="s">
        <v>128</v>
      </c>
      <c r="IE55" s="158" t="s">
        <v>128</v>
      </c>
      <c r="IF55" s="158" t="s">
        <v>128</v>
      </c>
      <c r="IG55" s="158" t="s">
        <v>128</v>
      </c>
      <c r="IH55" s="158" t="s">
        <v>128</v>
      </c>
      <c r="II55" s="158" t="s">
        <v>128</v>
      </c>
      <c r="IJ55" s="158" t="s">
        <v>128</v>
      </c>
      <c r="IK55" s="158" t="s">
        <v>128</v>
      </c>
      <c r="IL55" s="158" t="s">
        <v>128</v>
      </c>
      <c r="IM55" s="158" t="s">
        <v>128</v>
      </c>
      <c r="IN55" s="158" t="s">
        <v>128</v>
      </c>
      <c r="IO55" s="158" t="s">
        <v>128</v>
      </c>
      <c r="IP55" s="158" t="s">
        <v>128</v>
      </c>
      <c r="IQ55" s="158" t="s">
        <v>128</v>
      </c>
      <c r="IR55" s="158" t="s">
        <v>128</v>
      </c>
      <c r="IS55" s="158" t="s">
        <v>128</v>
      </c>
      <c r="IT55" s="158" t="s">
        <v>128</v>
      </c>
      <c r="IU55" s="158" t="s">
        <v>128</v>
      </c>
      <c r="IV55" s="158" t="s">
        <v>128</v>
      </c>
      <c r="IW55" s="158" t="s">
        <v>128</v>
      </c>
      <c r="IX55" s="158" t="s">
        <v>128</v>
      </c>
      <c r="IY55" s="158" t="s">
        <v>128</v>
      </c>
      <c r="IZ55" s="158" t="s">
        <v>128</v>
      </c>
      <c r="JA55" s="158" t="s">
        <v>128</v>
      </c>
      <c r="JB55" s="158" t="s">
        <v>128</v>
      </c>
      <c r="JC55" s="158" t="s">
        <v>128</v>
      </c>
      <c r="JD55" s="158" t="s">
        <v>128</v>
      </c>
      <c r="JE55" s="158" t="s">
        <v>128</v>
      </c>
      <c r="JF55" s="158" t="s">
        <v>128</v>
      </c>
      <c r="JG55" s="158" t="s">
        <v>128</v>
      </c>
      <c r="JH55" s="158" t="s">
        <v>128</v>
      </c>
      <c r="JI55" s="158" t="s">
        <v>128</v>
      </c>
      <c r="JJ55" s="158" t="s">
        <v>128</v>
      </c>
      <c r="JK55" s="158" t="s">
        <v>128</v>
      </c>
      <c r="JL55" s="158" t="s">
        <v>128</v>
      </c>
      <c r="JM55" s="158" t="s">
        <v>128</v>
      </c>
      <c r="JN55" s="158" t="s">
        <v>128</v>
      </c>
      <c r="JO55" s="158" t="s">
        <v>128</v>
      </c>
      <c r="JP55" s="158" t="s">
        <v>128</v>
      </c>
      <c r="JQ55" s="158" t="s">
        <v>128</v>
      </c>
      <c r="JR55" s="158" t="s">
        <v>128</v>
      </c>
      <c r="JS55" s="158" t="s">
        <v>128</v>
      </c>
      <c r="JT55" s="158" t="s">
        <v>128</v>
      </c>
      <c r="JU55" s="158" t="s">
        <v>128</v>
      </c>
      <c r="JV55" s="158" t="s">
        <v>128</v>
      </c>
      <c r="JW55" s="158" t="s">
        <v>128</v>
      </c>
      <c r="JX55" s="158" t="s">
        <v>128</v>
      </c>
      <c r="JY55" s="158" t="s">
        <v>128</v>
      </c>
      <c r="JZ55" s="158" t="s">
        <v>128</v>
      </c>
      <c r="KA55" s="158" t="s">
        <v>128</v>
      </c>
      <c r="KB55" s="158" t="s">
        <v>128</v>
      </c>
      <c r="KC55" s="158" t="s">
        <v>128</v>
      </c>
      <c r="KD55" s="158" t="s">
        <v>128</v>
      </c>
      <c r="KE55" s="158" t="s">
        <v>128</v>
      </c>
      <c r="KF55" s="158" t="s">
        <v>128</v>
      </c>
      <c r="KG55" s="158" t="s">
        <v>128</v>
      </c>
      <c r="KH55" s="158" t="s">
        <v>128</v>
      </c>
      <c r="KI55" s="158" t="s">
        <v>128</v>
      </c>
      <c r="KJ55" s="158" t="s">
        <v>128</v>
      </c>
      <c r="KK55" s="158" t="s">
        <v>128</v>
      </c>
      <c r="KL55" s="158" t="s">
        <v>128</v>
      </c>
      <c r="KM55" s="158" t="s">
        <v>128</v>
      </c>
      <c r="KN55" s="158" t="s">
        <v>128</v>
      </c>
      <c r="KO55" s="158" t="s">
        <v>128</v>
      </c>
      <c r="KP55" s="158" t="s">
        <v>128</v>
      </c>
      <c r="KQ55" s="158" t="s">
        <v>128</v>
      </c>
      <c r="KR55" s="158" t="s">
        <v>128</v>
      </c>
      <c r="KS55" s="158" t="s">
        <v>128</v>
      </c>
      <c r="KT55" s="158" t="s">
        <v>128</v>
      </c>
      <c r="KU55" s="158" t="s">
        <v>128</v>
      </c>
      <c r="KV55" s="158" t="s">
        <v>128</v>
      </c>
      <c r="KW55" s="158" t="s">
        <v>128</v>
      </c>
      <c r="KX55" s="158" t="s">
        <v>128</v>
      </c>
      <c r="KY55" s="158" t="s">
        <v>128</v>
      </c>
      <c r="KZ55" s="158" t="s">
        <v>128</v>
      </c>
      <c r="LA55" s="158" t="s">
        <v>128</v>
      </c>
      <c r="LB55" s="158" t="s">
        <v>128</v>
      </c>
      <c r="LC55" s="158" t="s">
        <v>128</v>
      </c>
      <c r="LD55" s="158" t="s">
        <v>128</v>
      </c>
      <c r="LE55" s="158" t="s">
        <v>128</v>
      </c>
      <c r="LF55" s="158" t="s">
        <v>128</v>
      </c>
      <c r="LG55" s="158" t="s">
        <v>128</v>
      </c>
      <c r="LH55" s="158" t="s">
        <v>128</v>
      </c>
      <c r="LI55" s="158" t="s">
        <v>128</v>
      </c>
      <c r="LJ55" s="158" t="s">
        <v>128</v>
      </c>
      <c r="LK55" s="158" t="s">
        <v>128</v>
      </c>
      <c r="LL55" s="158" t="s">
        <v>128</v>
      </c>
      <c r="LM55" s="158" t="s">
        <v>128</v>
      </c>
      <c r="LN55" s="158" t="s">
        <v>128</v>
      </c>
      <c r="LO55" s="158" t="s">
        <v>128</v>
      </c>
      <c r="LP55" s="158" t="s">
        <v>128</v>
      </c>
      <c r="LQ55" s="158" t="s">
        <v>128</v>
      </c>
      <c r="LR55" s="158" t="s">
        <v>128</v>
      </c>
      <c r="LS55" s="158" t="s">
        <v>128</v>
      </c>
      <c r="LT55" s="158" t="s">
        <v>128</v>
      </c>
      <c r="LU55" s="158" t="s">
        <v>128</v>
      </c>
      <c r="LV55" s="158" t="s">
        <v>128</v>
      </c>
      <c r="LW55" s="158" t="s">
        <v>128</v>
      </c>
      <c r="LX55" s="158" t="s">
        <v>128</v>
      </c>
      <c r="LY55" s="158" t="s">
        <v>128</v>
      </c>
      <c r="LZ55" s="158" t="s">
        <v>128</v>
      </c>
      <c r="MA55" s="158" t="s">
        <v>128</v>
      </c>
      <c r="MB55" s="158" t="s">
        <v>128</v>
      </c>
      <c r="MC55" s="158" t="s">
        <v>128</v>
      </c>
      <c r="MD55" s="158" t="s">
        <v>128</v>
      </c>
      <c r="ME55" s="158" t="s">
        <v>128</v>
      </c>
      <c r="MF55" s="158" t="s">
        <v>128</v>
      </c>
      <c r="MG55" s="158" t="s">
        <v>128</v>
      </c>
      <c r="MH55" s="158" t="s">
        <v>128</v>
      </c>
      <c r="MI55" s="158" t="s">
        <v>128</v>
      </c>
      <c r="MJ55" s="158" t="s">
        <v>128</v>
      </c>
      <c r="MK55" s="158" t="s">
        <v>128</v>
      </c>
      <c r="ML55" s="158" t="s">
        <v>128</v>
      </c>
      <c r="MM55" s="158" t="s">
        <v>128</v>
      </c>
      <c r="MN55" s="158" t="s">
        <v>128</v>
      </c>
      <c r="MO55" s="158" t="s">
        <v>128</v>
      </c>
      <c r="MP55" s="158" t="s">
        <v>128</v>
      </c>
      <c r="MQ55" s="158" t="s">
        <v>128</v>
      </c>
      <c r="MR55" s="158" t="s">
        <v>128</v>
      </c>
      <c r="MS55" s="158" t="s">
        <v>128</v>
      </c>
      <c r="MT55" s="158" t="s">
        <v>128</v>
      </c>
      <c r="MU55" s="158" t="s">
        <v>128</v>
      </c>
      <c r="MV55" s="158" t="s">
        <v>128</v>
      </c>
      <c r="MW55" s="158" t="s">
        <v>128</v>
      </c>
      <c r="MX55" s="158" t="s">
        <v>128</v>
      </c>
      <c r="MY55" s="158" t="s">
        <v>128</v>
      </c>
      <c r="MZ55" s="158" t="s">
        <v>128</v>
      </c>
      <c r="NA55" s="158" t="s">
        <v>128</v>
      </c>
      <c r="NB55" s="158" t="s">
        <v>128</v>
      </c>
      <c r="NC55" s="158" t="s">
        <v>128</v>
      </c>
      <c r="ND55" s="158" t="s">
        <v>128</v>
      </c>
      <c r="NE55" s="158" t="s">
        <v>128</v>
      </c>
      <c r="NF55" s="158" t="s">
        <v>128</v>
      </c>
      <c r="NG55" s="158" t="s">
        <v>128</v>
      </c>
      <c r="NH55" s="158" t="s">
        <v>128</v>
      </c>
      <c r="NI55" s="158" t="s">
        <v>128</v>
      </c>
      <c r="NJ55" s="158" t="s">
        <v>128</v>
      </c>
      <c r="NK55" s="158" t="s">
        <v>128</v>
      </c>
      <c r="NL55" s="158" t="s">
        <v>128</v>
      </c>
      <c r="NM55" s="158" t="s">
        <v>128</v>
      </c>
      <c r="NN55" s="158" t="s">
        <v>128</v>
      </c>
      <c r="NO55" s="158" t="s">
        <v>128</v>
      </c>
      <c r="NP55" s="158" t="s">
        <v>128</v>
      </c>
      <c r="NQ55" s="158" t="s">
        <v>128</v>
      </c>
      <c r="NR55" s="158" t="s">
        <v>128</v>
      </c>
      <c r="NS55" s="158" t="s">
        <v>128</v>
      </c>
      <c r="NT55" s="158" t="s">
        <v>128</v>
      </c>
      <c r="NU55" s="158" t="s">
        <v>128</v>
      </c>
      <c r="NV55" s="158" t="s">
        <v>128</v>
      </c>
      <c r="NW55" s="158" t="s">
        <v>128</v>
      </c>
      <c r="NX55" s="158" t="s">
        <v>128</v>
      </c>
      <c r="NY55" s="158" t="s">
        <v>128</v>
      </c>
      <c r="NZ55" s="158" t="s">
        <v>128</v>
      </c>
      <c r="OA55" s="158" t="s">
        <v>128</v>
      </c>
      <c r="OB55" s="158" t="s">
        <v>128</v>
      </c>
      <c r="OC55" s="158" t="s">
        <v>128</v>
      </c>
      <c r="OD55" s="158" t="s">
        <v>128</v>
      </c>
      <c r="OE55" s="170" t="s">
        <v>128</v>
      </c>
      <c r="OF55" s="181"/>
      <c r="OG55" s="175">
        <f t="shared" si="9"/>
        <v>9.7902097902097882</v>
      </c>
      <c r="OH55" s="66" t="str">
        <f t="shared" si="10"/>
        <v>kg/GJ delivered</v>
      </c>
      <c r="OI55" s="66" t="str">
        <f t="shared" si="11"/>
        <v/>
      </c>
      <c r="OJ55" s="66" t="str">
        <f t="shared" si="12"/>
        <v/>
      </c>
      <c r="OK55" s="66" t="str">
        <f t="shared" si="13"/>
        <v/>
      </c>
      <c r="OL55" s="66" t="str">
        <f t="shared" si="14"/>
        <v/>
      </c>
      <c r="OM55" s="159">
        <f t="shared" si="15"/>
        <v>566.25425856195091</v>
      </c>
      <c r="ON55" s="66" t="str">
        <f t="shared" si="16"/>
        <v>kg/GJ delivered</v>
      </c>
      <c r="OO55" s="118">
        <f t="shared" si="17"/>
        <v>3.0123722431414737</v>
      </c>
      <c r="OP55" s="66" t="str">
        <f t="shared" si="18"/>
        <v>kg/GJ delivered</v>
      </c>
      <c r="OQ55" s="66" t="str">
        <f t="shared" si="19"/>
        <v/>
      </c>
      <c r="OR55" s="66" t="str">
        <f t="shared" si="20"/>
        <v/>
      </c>
      <c r="OS55" s="66" t="str">
        <f t="shared" si="21"/>
        <v/>
      </c>
      <c r="OT55" s="66" t="str">
        <f t="shared" si="22"/>
        <v/>
      </c>
      <c r="OU55" s="118">
        <f t="shared" si="23"/>
        <v>5.845436614667384</v>
      </c>
      <c r="OV55" s="66" t="str">
        <f t="shared" si="24"/>
        <v>kg/GJ delivered</v>
      </c>
      <c r="OW55" s="126">
        <f t="shared" si="25"/>
        <v>3.586157432311278E-2</v>
      </c>
      <c r="OX55" s="66" t="str">
        <f t="shared" si="26"/>
        <v>kg/GJ delivered</v>
      </c>
      <c r="OY55" s="66" t="str">
        <f t="shared" si="27"/>
        <v/>
      </c>
      <c r="OZ55" s="66" t="str">
        <f t="shared" si="28"/>
        <v/>
      </c>
      <c r="PA55" s="66" t="str">
        <f t="shared" si="29"/>
        <v/>
      </c>
      <c r="PB55" s="66" t="str">
        <f t="shared" si="30"/>
        <v/>
      </c>
      <c r="PC55" s="66" t="str">
        <f t="shared" si="31"/>
        <v/>
      </c>
      <c r="PD55" s="66" t="str">
        <f t="shared" si="32"/>
        <v/>
      </c>
      <c r="PE55" s="66" t="str">
        <f t="shared" si="33"/>
        <v/>
      </c>
      <c r="PF55" s="66" t="str">
        <f t="shared" si="34"/>
        <v/>
      </c>
      <c r="PG55" s="66" t="str">
        <f t="shared" si="35"/>
        <v/>
      </c>
      <c r="PH55" s="66" t="str">
        <f t="shared" si="36"/>
        <v/>
      </c>
      <c r="PI55" s="66" t="str">
        <f t="shared" si="37"/>
        <v/>
      </c>
      <c r="PJ55" s="66" t="str">
        <f t="shared" si="38"/>
        <v/>
      </c>
      <c r="PK55" s="66" t="str">
        <f t="shared" si="39"/>
        <v/>
      </c>
      <c r="PL55" s="66" t="str">
        <f t="shared" si="40"/>
        <v/>
      </c>
      <c r="PM55" s="66" t="str">
        <f t="shared" si="41"/>
        <v/>
      </c>
      <c r="PN55" s="66" t="str">
        <f t="shared" si="42"/>
        <v/>
      </c>
      <c r="PO55" s="66" t="str">
        <f t="shared" si="43"/>
        <v/>
      </c>
      <c r="PP55" s="66" t="str">
        <f t="shared" si="44"/>
        <v/>
      </c>
      <c r="PQ55" s="66" t="str">
        <f t="shared" si="45"/>
        <v/>
      </c>
      <c r="PR55" s="66" t="str">
        <f t="shared" si="46"/>
        <v/>
      </c>
      <c r="PS55" s="66" t="str">
        <f t="shared" si="47"/>
        <v/>
      </c>
      <c r="PT55" s="66" t="str">
        <f t="shared" si="48"/>
        <v/>
      </c>
      <c r="PU55" s="66" t="str">
        <f t="shared" si="49"/>
        <v/>
      </c>
      <c r="PV55" s="66" t="str">
        <f t="shared" si="50"/>
        <v/>
      </c>
      <c r="PW55" s="66" t="str">
        <f t="shared" si="51"/>
        <v/>
      </c>
      <c r="PX55" s="66" t="str">
        <f t="shared" si="52"/>
        <v/>
      </c>
      <c r="PY55" s="66" t="str">
        <f t="shared" si="53"/>
        <v/>
      </c>
      <c r="PZ55" s="66" t="str">
        <f t="shared" si="54"/>
        <v/>
      </c>
      <c r="QA55" s="66" t="str">
        <f t="shared" si="55"/>
        <v/>
      </c>
      <c r="QB55" s="66" t="str">
        <f t="shared" si="56"/>
        <v/>
      </c>
      <c r="QC55" s="66" t="str">
        <f t="shared" si="57"/>
        <v/>
      </c>
      <c r="QD55" s="66" t="str">
        <f t="shared" si="58"/>
        <v/>
      </c>
      <c r="QE55" s="66" t="str">
        <f t="shared" si="59"/>
        <v/>
      </c>
      <c r="QF55" s="66" t="str">
        <f t="shared" si="60"/>
        <v/>
      </c>
      <c r="QG55" s="66" t="str">
        <f t="shared" si="61"/>
        <v/>
      </c>
      <c r="QH55" s="66" t="str">
        <f t="shared" si="62"/>
        <v/>
      </c>
      <c r="QI55" s="66" t="str">
        <f t="shared" si="63"/>
        <v/>
      </c>
      <c r="QJ55" s="66" t="str">
        <f t="shared" si="64"/>
        <v/>
      </c>
      <c r="QK55" s="66" t="str">
        <f t="shared" si="65"/>
        <v/>
      </c>
      <c r="QL55" s="66" t="str">
        <f t="shared" si="66"/>
        <v/>
      </c>
      <c r="QM55" s="66" t="str">
        <f t="shared" si="67"/>
        <v/>
      </c>
      <c r="QN55" s="66" t="str">
        <f t="shared" si="68"/>
        <v/>
      </c>
      <c r="QO55" s="66" t="str">
        <f t="shared" si="69"/>
        <v/>
      </c>
      <c r="QP55" s="66" t="str">
        <f t="shared" si="70"/>
        <v/>
      </c>
      <c r="QQ55" s="66" t="str">
        <f t="shared" si="71"/>
        <v/>
      </c>
      <c r="QR55" s="66" t="str">
        <f t="shared" si="72"/>
        <v/>
      </c>
      <c r="QS55" s="66" t="str">
        <f t="shared" si="73"/>
        <v/>
      </c>
      <c r="QT55" s="66" t="str">
        <f t="shared" si="74"/>
        <v/>
      </c>
      <c r="QU55" s="66" t="str">
        <f t="shared" si="75"/>
        <v/>
      </c>
      <c r="QV55" s="66" t="str">
        <f t="shared" si="76"/>
        <v/>
      </c>
      <c r="QW55" s="66" t="str">
        <f t="shared" si="77"/>
        <v/>
      </c>
      <c r="QX55" s="66" t="str">
        <f t="shared" si="78"/>
        <v/>
      </c>
      <c r="QY55" s="66" t="str">
        <f t="shared" si="79"/>
        <v/>
      </c>
      <c r="QZ55" s="66" t="str">
        <f t="shared" si="80"/>
        <v/>
      </c>
      <c r="RA55" s="66" t="str">
        <f t="shared" si="81"/>
        <v/>
      </c>
      <c r="RB55" s="66" t="str">
        <f t="shared" si="82"/>
        <v/>
      </c>
      <c r="RC55" s="66" t="str">
        <f t="shared" si="83"/>
        <v/>
      </c>
      <c r="RD55" s="66" t="str">
        <f t="shared" si="84"/>
        <v/>
      </c>
      <c r="RE55" s="66" t="str">
        <f t="shared" si="85"/>
        <v/>
      </c>
      <c r="RF55" s="66" t="str">
        <f t="shared" si="86"/>
        <v/>
      </c>
      <c r="RG55" s="66" t="str">
        <f t="shared" si="87"/>
        <v/>
      </c>
      <c r="RH55" s="66" t="str">
        <f t="shared" si="88"/>
        <v/>
      </c>
      <c r="RI55" s="66" t="str">
        <f t="shared" si="89"/>
        <v/>
      </c>
      <c r="RJ55" s="66" t="str">
        <f t="shared" si="90"/>
        <v/>
      </c>
      <c r="RK55" s="66" t="str">
        <f t="shared" si="91"/>
        <v/>
      </c>
      <c r="RL55" s="66" t="str">
        <f t="shared" si="92"/>
        <v/>
      </c>
      <c r="RM55" s="66" t="str">
        <f t="shared" si="93"/>
        <v/>
      </c>
      <c r="RN55" s="66" t="str">
        <f t="shared" si="94"/>
        <v/>
      </c>
      <c r="RO55" s="66" t="str">
        <f t="shared" si="95"/>
        <v/>
      </c>
      <c r="RP55" s="66" t="str">
        <f t="shared" si="96"/>
        <v/>
      </c>
      <c r="RQ55" s="66" t="str">
        <f t="shared" si="97"/>
        <v/>
      </c>
      <c r="RR55" s="66" t="str">
        <f t="shared" si="98"/>
        <v/>
      </c>
      <c r="RS55" s="66" t="str">
        <f t="shared" si="99"/>
        <v/>
      </c>
      <c r="RT55" s="66" t="str">
        <f t="shared" si="100"/>
        <v/>
      </c>
      <c r="RU55" s="66" t="str">
        <f t="shared" si="101"/>
        <v/>
      </c>
      <c r="RV55" s="66" t="str">
        <f t="shared" si="102"/>
        <v/>
      </c>
      <c r="RW55" s="66" t="str">
        <f t="shared" si="103"/>
        <v/>
      </c>
      <c r="RX55" s="66" t="str">
        <f t="shared" si="104"/>
        <v/>
      </c>
      <c r="RY55" s="66" t="str">
        <f t="shared" si="105"/>
        <v/>
      </c>
      <c r="RZ55" s="66" t="str">
        <f t="shared" si="106"/>
        <v/>
      </c>
      <c r="SA55" s="66" t="str">
        <f t="shared" si="107"/>
        <v/>
      </c>
      <c r="SB55" s="66" t="str">
        <f t="shared" si="108"/>
        <v/>
      </c>
      <c r="SC55" s="66" t="str">
        <f t="shared" si="109"/>
        <v/>
      </c>
      <c r="SD55" s="66" t="str">
        <f t="shared" si="110"/>
        <v/>
      </c>
      <c r="SE55" s="66" t="str">
        <f t="shared" si="111"/>
        <v/>
      </c>
      <c r="SF55" s="66" t="str">
        <f t="shared" si="112"/>
        <v/>
      </c>
      <c r="SG55" s="66" t="str">
        <f t="shared" si="113"/>
        <v/>
      </c>
      <c r="SH55" s="66" t="str">
        <f t="shared" si="114"/>
        <v/>
      </c>
      <c r="SI55" s="66" t="str">
        <f t="shared" si="115"/>
        <v/>
      </c>
      <c r="SJ55" s="66" t="str">
        <f t="shared" si="116"/>
        <v/>
      </c>
      <c r="SK55" s="66" t="str">
        <f t="shared" si="117"/>
        <v/>
      </c>
      <c r="SL55" s="66" t="str">
        <f t="shared" si="118"/>
        <v/>
      </c>
      <c r="SM55" s="66" t="str">
        <f t="shared" si="119"/>
        <v/>
      </c>
      <c r="SN55" s="66" t="str">
        <f t="shared" si="120"/>
        <v/>
      </c>
      <c r="SO55" s="66" t="str">
        <f t="shared" si="121"/>
        <v/>
      </c>
      <c r="SP55" s="66" t="str">
        <f t="shared" si="122"/>
        <v/>
      </c>
      <c r="SQ55" s="66" t="str">
        <f t="shared" si="123"/>
        <v/>
      </c>
      <c r="SR55" s="66" t="str">
        <f t="shared" si="124"/>
        <v/>
      </c>
      <c r="SS55" s="66" t="str">
        <f t="shared" si="125"/>
        <v/>
      </c>
      <c r="ST55" s="66" t="str">
        <f t="shared" si="126"/>
        <v/>
      </c>
      <c r="SU55" s="66" t="str">
        <f t="shared" si="127"/>
        <v/>
      </c>
      <c r="SV55" s="66" t="str">
        <f t="shared" si="128"/>
        <v/>
      </c>
      <c r="SW55" s="66" t="str">
        <f t="shared" si="129"/>
        <v/>
      </c>
      <c r="SX55" s="66" t="str">
        <f t="shared" si="130"/>
        <v/>
      </c>
      <c r="SY55" s="66" t="str">
        <f t="shared" si="131"/>
        <v/>
      </c>
      <c r="SZ55" s="66" t="str">
        <f t="shared" si="132"/>
        <v/>
      </c>
      <c r="TA55" s="66" t="str">
        <f t="shared" si="133"/>
        <v/>
      </c>
      <c r="TB55" s="66" t="str">
        <f t="shared" si="134"/>
        <v/>
      </c>
      <c r="TC55" s="66" t="str">
        <f t="shared" si="135"/>
        <v/>
      </c>
      <c r="TD55" s="66" t="str">
        <f t="shared" si="136"/>
        <v/>
      </c>
      <c r="TE55" s="66" t="str">
        <f t="shared" si="137"/>
        <v/>
      </c>
      <c r="TF55" s="66" t="str">
        <f t="shared" si="138"/>
        <v/>
      </c>
      <c r="TG55" s="66" t="str">
        <f t="shared" si="139"/>
        <v/>
      </c>
      <c r="TH55" s="66" t="str">
        <f t="shared" si="140"/>
        <v/>
      </c>
      <c r="TI55" s="66" t="str">
        <f t="shared" si="141"/>
        <v/>
      </c>
      <c r="TJ55" s="66" t="str">
        <f t="shared" si="142"/>
        <v/>
      </c>
      <c r="TK55" s="66" t="str">
        <f t="shared" si="143"/>
        <v/>
      </c>
      <c r="TL55" s="66" t="str">
        <f t="shared" si="144"/>
        <v/>
      </c>
      <c r="TM55" s="66" t="str">
        <f t="shared" si="145"/>
        <v/>
      </c>
      <c r="TN55" s="66" t="str">
        <f t="shared" si="146"/>
        <v/>
      </c>
      <c r="TO55" s="66" t="str">
        <f t="shared" si="147"/>
        <v/>
      </c>
      <c r="TP55" s="66" t="str">
        <f t="shared" si="148"/>
        <v/>
      </c>
      <c r="TQ55" s="66" t="str">
        <f t="shared" si="149"/>
        <v/>
      </c>
      <c r="TR55" s="66" t="str">
        <f t="shared" si="150"/>
        <v/>
      </c>
      <c r="TS55" s="66" t="str">
        <f t="shared" si="151"/>
        <v/>
      </c>
      <c r="TT55" s="66" t="str">
        <f t="shared" si="152"/>
        <v/>
      </c>
      <c r="TU55" s="66" t="str">
        <f t="shared" si="153"/>
        <v/>
      </c>
      <c r="TV55" s="66" t="str">
        <f t="shared" si="154"/>
        <v/>
      </c>
      <c r="TW55" s="66" t="str">
        <f t="shared" si="155"/>
        <v/>
      </c>
      <c r="TX55" s="66" t="str">
        <f t="shared" si="156"/>
        <v/>
      </c>
      <c r="TY55" s="66" t="str">
        <f t="shared" si="157"/>
        <v/>
      </c>
      <c r="TZ55" s="66" t="str">
        <f t="shared" si="158"/>
        <v/>
      </c>
      <c r="UA55" s="66" t="str">
        <f t="shared" si="159"/>
        <v/>
      </c>
      <c r="UB55" s="66" t="str">
        <f t="shared" si="160"/>
        <v/>
      </c>
      <c r="UC55" s="66" t="str">
        <f t="shared" si="161"/>
        <v/>
      </c>
      <c r="UD55" s="66" t="str">
        <f t="shared" si="162"/>
        <v/>
      </c>
      <c r="UE55" s="66" t="str">
        <f t="shared" si="163"/>
        <v/>
      </c>
      <c r="UF55" s="66" t="str">
        <f t="shared" si="164"/>
        <v/>
      </c>
      <c r="UG55" s="66" t="str">
        <f t="shared" si="165"/>
        <v/>
      </c>
      <c r="UH55" s="66" t="str">
        <f t="shared" si="166"/>
        <v/>
      </c>
      <c r="UI55" s="66" t="str">
        <f t="shared" si="167"/>
        <v/>
      </c>
      <c r="UJ55" s="66" t="str">
        <f t="shared" si="168"/>
        <v/>
      </c>
      <c r="UK55" s="66" t="str">
        <f t="shared" si="169"/>
        <v/>
      </c>
      <c r="UL55" s="66" t="str">
        <f t="shared" si="170"/>
        <v/>
      </c>
      <c r="UM55" s="66" t="str">
        <f t="shared" si="171"/>
        <v/>
      </c>
      <c r="UN55" s="66" t="str">
        <f t="shared" si="172"/>
        <v/>
      </c>
      <c r="UO55" s="66" t="str">
        <f t="shared" si="173"/>
        <v/>
      </c>
      <c r="UP55" s="66" t="str">
        <f t="shared" si="174"/>
        <v/>
      </c>
      <c r="UQ55" s="66" t="str">
        <f t="shared" si="175"/>
        <v/>
      </c>
      <c r="UR55" s="66" t="str">
        <f t="shared" si="176"/>
        <v/>
      </c>
      <c r="US55" s="66" t="str">
        <f t="shared" si="177"/>
        <v/>
      </c>
      <c r="UT55" s="66" t="str">
        <f t="shared" si="178"/>
        <v/>
      </c>
      <c r="UU55" s="66" t="str">
        <f t="shared" si="179"/>
        <v/>
      </c>
      <c r="UV55" s="66" t="str">
        <f t="shared" si="180"/>
        <v/>
      </c>
      <c r="UW55" s="66" t="str">
        <f t="shared" si="181"/>
        <v/>
      </c>
      <c r="UX55" s="66" t="str">
        <f t="shared" si="182"/>
        <v/>
      </c>
      <c r="UY55" s="66" t="str">
        <f t="shared" si="183"/>
        <v/>
      </c>
      <c r="UZ55" s="66" t="str">
        <f t="shared" si="184"/>
        <v/>
      </c>
      <c r="VA55" s="66" t="str">
        <f t="shared" si="185"/>
        <v/>
      </c>
      <c r="VB55" s="66" t="str">
        <f t="shared" si="186"/>
        <v/>
      </c>
      <c r="VC55" s="66" t="str">
        <f t="shared" si="187"/>
        <v/>
      </c>
      <c r="VD55" s="66" t="str">
        <f t="shared" si="188"/>
        <v/>
      </c>
      <c r="VE55" s="66" t="str">
        <f t="shared" si="189"/>
        <v/>
      </c>
      <c r="VF55" s="66" t="str">
        <f t="shared" si="190"/>
        <v/>
      </c>
      <c r="VG55" s="66" t="str">
        <f t="shared" si="191"/>
        <v/>
      </c>
      <c r="VH55" s="66" t="str">
        <f t="shared" si="192"/>
        <v/>
      </c>
      <c r="VI55" s="66" t="str">
        <f t="shared" si="193"/>
        <v/>
      </c>
      <c r="VJ55" s="66" t="str">
        <f t="shared" si="194"/>
        <v/>
      </c>
      <c r="VK55" s="66" t="str">
        <f t="shared" si="195"/>
        <v/>
      </c>
      <c r="VL55" s="66" t="str">
        <f t="shared" si="196"/>
        <v/>
      </c>
      <c r="VM55" s="66" t="str">
        <f t="shared" si="197"/>
        <v/>
      </c>
      <c r="VN55" s="66" t="str">
        <f t="shared" si="198"/>
        <v/>
      </c>
      <c r="VO55" s="66" t="str">
        <f t="shared" si="199"/>
        <v/>
      </c>
      <c r="VP55" s="66" t="str">
        <f t="shared" si="200"/>
        <v/>
      </c>
      <c r="VQ55" s="66" t="str">
        <f t="shared" si="201"/>
        <v/>
      </c>
      <c r="VR55" s="66" t="str">
        <f t="shared" si="202"/>
        <v/>
      </c>
      <c r="VS55" s="66" t="str">
        <f t="shared" si="203"/>
        <v/>
      </c>
      <c r="VT55" s="66" t="str">
        <f t="shared" si="204"/>
        <v/>
      </c>
      <c r="VU55" s="66" t="str">
        <f t="shared" si="205"/>
        <v/>
      </c>
      <c r="VV55" s="66" t="str">
        <f t="shared" si="206"/>
        <v/>
      </c>
      <c r="VW55" s="66" t="str">
        <f t="shared" si="207"/>
        <v/>
      </c>
      <c r="VX55" s="66" t="str">
        <f t="shared" si="208"/>
        <v/>
      </c>
      <c r="VY55" s="66" t="str">
        <f t="shared" si="209"/>
        <v/>
      </c>
      <c r="VZ55" s="66" t="str">
        <f t="shared" si="210"/>
        <v/>
      </c>
      <c r="WA55" s="66" t="str">
        <f t="shared" si="211"/>
        <v/>
      </c>
      <c r="WB55" s="66" t="str">
        <f t="shared" si="212"/>
        <v/>
      </c>
      <c r="WC55" s="66" t="str">
        <f t="shared" si="213"/>
        <v/>
      </c>
      <c r="WD55" s="66" t="str">
        <f t="shared" si="214"/>
        <v/>
      </c>
      <c r="WE55" s="66" t="str">
        <f t="shared" si="215"/>
        <v/>
      </c>
      <c r="WF55" s="66" t="str">
        <f t="shared" si="216"/>
        <v/>
      </c>
      <c r="WG55" s="66" t="str">
        <f t="shared" si="217"/>
        <v/>
      </c>
      <c r="WH55" s="66" t="str">
        <f t="shared" si="218"/>
        <v/>
      </c>
      <c r="WI55" s="66" t="str">
        <f t="shared" si="219"/>
        <v/>
      </c>
      <c r="WJ55" s="66" t="str">
        <f t="shared" si="220"/>
        <v/>
      </c>
      <c r="WK55" s="66" t="str">
        <f t="shared" si="221"/>
        <v/>
      </c>
      <c r="WL55" s="66" t="str">
        <f t="shared" si="222"/>
        <v/>
      </c>
      <c r="WM55" s="66" t="str">
        <f t="shared" si="223"/>
        <v/>
      </c>
      <c r="WN55" s="66" t="str">
        <f t="shared" si="224"/>
        <v/>
      </c>
      <c r="WO55" s="66" t="str">
        <f t="shared" si="225"/>
        <v/>
      </c>
      <c r="WP55" s="66" t="str">
        <f t="shared" si="226"/>
        <v/>
      </c>
      <c r="WQ55" s="66" t="str">
        <f t="shared" si="227"/>
        <v/>
      </c>
      <c r="WR55" s="66" t="str">
        <f t="shared" si="228"/>
        <v/>
      </c>
      <c r="WS55" s="66" t="str">
        <f t="shared" si="229"/>
        <v/>
      </c>
      <c r="WT55" s="66" t="str">
        <f t="shared" si="230"/>
        <v/>
      </c>
      <c r="WU55" s="66" t="str">
        <f t="shared" si="231"/>
        <v/>
      </c>
      <c r="WV55" s="66" t="str">
        <f t="shared" si="232"/>
        <v/>
      </c>
      <c r="WW55" s="66" t="str">
        <f t="shared" si="233"/>
        <v/>
      </c>
      <c r="WX55" s="66" t="str">
        <f t="shared" si="234"/>
        <v/>
      </c>
      <c r="WY55" s="66" t="str">
        <f t="shared" si="235"/>
        <v/>
      </c>
      <c r="WZ55" s="66" t="str">
        <f t="shared" si="236"/>
        <v/>
      </c>
      <c r="XA55" s="66" t="str">
        <f t="shared" si="237"/>
        <v/>
      </c>
      <c r="XB55" s="66" t="str">
        <f t="shared" si="238"/>
        <v/>
      </c>
      <c r="XC55" s="66" t="str">
        <f t="shared" si="239"/>
        <v/>
      </c>
      <c r="XD55" s="66" t="str">
        <f t="shared" si="240"/>
        <v/>
      </c>
      <c r="XE55" s="66" t="str">
        <f t="shared" si="241"/>
        <v/>
      </c>
      <c r="XF55" s="66" t="str">
        <f t="shared" si="242"/>
        <v/>
      </c>
      <c r="XG55" s="66" t="str">
        <f t="shared" si="243"/>
        <v/>
      </c>
      <c r="XH55" s="66" t="str">
        <f t="shared" si="244"/>
        <v/>
      </c>
      <c r="XI55" s="66" t="str">
        <f t="shared" si="245"/>
        <v/>
      </c>
      <c r="XJ55" s="66" t="str">
        <f t="shared" si="246"/>
        <v/>
      </c>
      <c r="XK55" s="66" t="str">
        <f t="shared" si="247"/>
        <v/>
      </c>
      <c r="XL55" s="66" t="str">
        <f t="shared" si="248"/>
        <v/>
      </c>
      <c r="XM55" s="66" t="str">
        <f t="shared" si="249"/>
        <v/>
      </c>
      <c r="XN55" s="66" t="str">
        <f t="shared" si="250"/>
        <v/>
      </c>
      <c r="XO55" s="66" t="str">
        <f t="shared" si="251"/>
        <v/>
      </c>
      <c r="XP55" s="66" t="str">
        <f t="shared" si="252"/>
        <v/>
      </c>
      <c r="XQ55" s="66" t="str">
        <f t="shared" si="253"/>
        <v/>
      </c>
      <c r="XR55" s="66" t="str">
        <f t="shared" si="254"/>
        <v/>
      </c>
      <c r="XS55" s="66" t="str">
        <f t="shared" si="255"/>
        <v/>
      </c>
      <c r="XT55" s="66" t="str">
        <f t="shared" si="256"/>
        <v/>
      </c>
      <c r="XU55" s="66" t="str">
        <f t="shared" si="257"/>
        <v/>
      </c>
      <c r="XV55" s="66" t="str">
        <f t="shared" si="258"/>
        <v/>
      </c>
      <c r="XW55" s="66" t="str">
        <f t="shared" si="259"/>
        <v/>
      </c>
      <c r="XX55" s="66" t="str">
        <f t="shared" si="260"/>
        <v/>
      </c>
      <c r="XY55" s="66" t="str">
        <f t="shared" si="261"/>
        <v/>
      </c>
      <c r="XZ55" s="66" t="str">
        <f t="shared" si="262"/>
        <v/>
      </c>
      <c r="YA55" s="66" t="str">
        <f t="shared" si="263"/>
        <v/>
      </c>
      <c r="YB55" s="66" t="str">
        <f t="shared" si="264"/>
        <v/>
      </c>
      <c r="YC55" s="66" t="str">
        <f t="shared" si="265"/>
        <v/>
      </c>
      <c r="YD55" s="66" t="str">
        <f t="shared" si="266"/>
        <v/>
      </c>
      <c r="YE55" s="66" t="str">
        <f t="shared" si="267"/>
        <v/>
      </c>
      <c r="YF55" s="66" t="str">
        <f t="shared" si="268"/>
        <v/>
      </c>
      <c r="YG55" s="66" t="str">
        <f t="shared" si="269"/>
        <v/>
      </c>
      <c r="YH55" s="66" t="str">
        <f t="shared" si="270"/>
        <v/>
      </c>
      <c r="YI55" s="66" t="str">
        <f t="shared" si="271"/>
        <v/>
      </c>
      <c r="YJ55" s="66" t="str">
        <f t="shared" si="272"/>
        <v/>
      </c>
      <c r="YK55" s="66" t="str">
        <f t="shared" si="273"/>
        <v/>
      </c>
      <c r="YL55" s="66" t="str">
        <f t="shared" si="274"/>
        <v/>
      </c>
      <c r="YM55" s="66" t="str">
        <f t="shared" si="275"/>
        <v/>
      </c>
      <c r="YN55" s="66" t="str">
        <f t="shared" si="276"/>
        <v/>
      </c>
      <c r="YO55" s="66" t="str">
        <f t="shared" si="277"/>
        <v/>
      </c>
      <c r="YP55" s="66" t="str">
        <f t="shared" si="278"/>
        <v/>
      </c>
      <c r="YQ55" s="66" t="str">
        <f t="shared" si="279"/>
        <v/>
      </c>
      <c r="YR55" s="66" t="str">
        <f t="shared" si="280"/>
        <v/>
      </c>
      <c r="YS55" s="66" t="str">
        <f t="shared" si="281"/>
        <v/>
      </c>
      <c r="YT55" s="66" t="str">
        <f t="shared" si="282"/>
        <v/>
      </c>
      <c r="YU55" s="66" t="str">
        <f t="shared" si="283"/>
        <v/>
      </c>
      <c r="YV55" s="66" t="str">
        <f t="shared" si="284"/>
        <v/>
      </c>
      <c r="YW55" s="66" t="str">
        <f t="shared" si="285"/>
        <v/>
      </c>
      <c r="YX55" s="66" t="str">
        <f t="shared" si="286"/>
        <v/>
      </c>
      <c r="YY55" s="66" t="str">
        <f t="shared" si="287"/>
        <v/>
      </c>
      <c r="YZ55" s="66" t="str">
        <f t="shared" si="288"/>
        <v/>
      </c>
      <c r="ZA55" s="66" t="str">
        <f t="shared" si="289"/>
        <v/>
      </c>
      <c r="ZB55" s="66" t="str">
        <f t="shared" si="290"/>
        <v/>
      </c>
      <c r="ZC55" s="66" t="str">
        <f t="shared" si="291"/>
        <v/>
      </c>
      <c r="ZD55" s="66" t="str">
        <f t="shared" si="292"/>
        <v/>
      </c>
      <c r="ZE55" s="66" t="str">
        <f t="shared" si="293"/>
        <v/>
      </c>
      <c r="ZF55" s="66" t="str">
        <f t="shared" si="294"/>
        <v/>
      </c>
      <c r="ZG55" s="66" t="str">
        <f t="shared" si="295"/>
        <v/>
      </c>
      <c r="ZH55" s="66" t="str">
        <f t="shared" si="296"/>
        <v/>
      </c>
      <c r="ZI55" s="66" t="str">
        <f t="shared" si="297"/>
        <v/>
      </c>
      <c r="ZJ55" s="66" t="str">
        <f t="shared" si="298"/>
        <v/>
      </c>
      <c r="ZK55" s="66" t="str">
        <f t="shared" si="299"/>
        <v/>
      </c>
      <c r="ZL55" s="66" t="str">
        <f t="shared" si="300"/>
        <v/>
      </c>
      <c r="ZM55" s="66" t="str">
        <f t="shared" si="301"/>
        <v/>
      </c>
      <c r="ZN55" s="66" t="str">
        <f t="shared" si="302"/>
        <v/>
      </c>
      <c r="ZO55" s="66" t="str">
        <f t="shared" si="303"/>
        <v/>
      </c>
      <c r="ZP55" s="66" t="str">
        <f t="shared" si="304"/>
        <v/>
      </c>
      <c r="ZQ55" s="66" t="str">
        <f t="shared" si="305"/>
        <v/>
      </c>
      <c r="ZR55" s="66" t="str">
        <f t="shared" si="306"/>
        <v/>
      </c>
      <c r="ZS55" s="66" t="str">
        <f t="shared" si="307"/>
        <v/>
      </c>
      <c r="ZT55" s="66" t="str">
        <f t="shared" si="308"/>
        <v/>
      </c>
      <c r="ZU55" s="66" t="str">
        <f t="shared" si="309"/>
        <v/>
      </c>
      <c r="ZV55" s="66" t="str">
        <f t="shared" si="310"/>
        <v/>
      </c>
      <c r="ZW55" s="66" t="str">
        <f t="shared" si="311"/>
        <v/>
      </c>
      <c r="ZX55" s="66" t="str">
        <f t="shared" si="312"/>
        <v/>
      </c>
      <c r="ZY55" s="66" t="str">
        <f t="shared" si="313"/>
        <v/>
      </c>
      <c r="ZZ55" s="66" t="str">
        <f t="shared" si="314"/>
        <v/>
      </c>
      <c r="AAA55" s="66" t="str">
        <f t="shared" si="315"/>
        <v/>
      </c>
      <c r="AAB55" s="66" t="str">
        <f t="shared" si="316"/>
        <v/>
      </c>
      <c r="AAC55" s="66" t="str">
        <f t="shared" si="317"/>
        <v/>
      </c>
      <c r="AAD55" s="66" t="str">
        <f t="shared" si="318"/>
        <v/>
      </c>
      <c r="AAE55" s="66" t="str">
        <f t="shared" si="319"/>
        <v/>
      </c>
      <c r="AAF55" s="66" t="str">
        <f t="shared" si="320"/>
        <v/>
      </c>
      <c r="AAG55" s="66" t="str">
        <f t="shared" si="321"/>
        <v/>
      </c>
      <c r="AAH55" s="66" t="str">
        <f t="shared" si="322"/>
        <v/>
      </c>
      <c r="AAI55" s="66" t="str">
        <f t="shared" si="323"/>
        <v/>
      </c>
      <c r="AAJ55" s="66" t="str">
        <f t="shared" si="324"/>
        <v/>
      </c>
      <c r="AAK55" s="66" t="str">
        <f t="shared" si="325"/>
        <v/>
      </c>
      <c r="AAL55" s="66" t="str">
        <f t="shared" si="326"/>
        <v/>
      </c>
      <c r="AAM55" s="66" t="str">
        <f t="shared" si="327"/>
        <v/>
      </c>
      <c r="AAN55" s="66" t="str">
        <f t="shared" si="328"/>
        <v/>
      </c>
      <c r="AAO55" s="66" t="str">
        <f t="shared" si="329"/>
        <v/>
      </c>
      <c r="AAP55" s="66" t="str">
        <f t="shared" si="330"/>
        <v/>
      </c>
      <c r="AAQ55" s="66" t="str">
        <f t="shared" si="331"/>
        <v/>
      </c>
      <c r="AAR55" s="66" t="str">
        <f t="shared" si="332"/>
        <v/>
      </c>
      <c r="AAS55" s="66" t="str">
        <f t="shared" si="333"/>
        <v/>
      </c>
      <c r="AAT55" s="66" t="str">
        <f t="shared" si="334"/>
        <v/>
      </c>
      <c r="AAU55" s="66" t="str">
        <f t="shared" si="335"/>
        <v/>
      </c>
      <c r="AAV55" s="66" t="str">
        <f t="shared" si="336"/>
        <v/>
      </c>
      <c r="AAW55" s="66" t="str">
        <f t="shared" si="337"/>
        <v/>
      </c>
      <c r="AAX55" s="66" t="str">
        <f t="shared" si="338"/>
        <v/>
      </c>
      <c r="AAY55" s="66" t="str">
        <f t="shared" si="339"/>
        <v/>
      </c>
      <c r="AAZ55" s="66" t="str">
        <f t="shared" si="340"/>
        <v/>
      </c>
      <c r="ABA55" s="66" t="str">
        <f t="shared" si="341"/>
        <v/>
      </c>
      <c r="ABB55" s="66" t="str">
        <f t="shared" si="342"/>
        <v/>
      </c>
      <c r="ABC55" s="66" t="str">
        <f t="shared" si="343"/>
        <v/>
      </c>
      <c r="ABD55" s="66" t="str">
        <f t="shared" si="344"/>
        <v/>
      </c>
      <c r="ABE55" s="66" t="str">
        <f t="shared" si="345"/>
        <v/>
      </c>
      <c r="ABF55" s="66" t="str">
        <f t="shared" si="346"/>
        <v/>
      </c>
      <c r="ABG55" s="66" t="str">
        <f t="shared" si="347"/>
        <v/>
      </c>
      <c r="ABH55" s="66" t="str">
        <f t="shared" si="348"/>
        <v/>
      </c>
      <c r="ABI55" s="66" t="str">
        <f t="shared" si="349"/>
        <v/>
      </c>
      <c r="ABJ55" s="66" t="str">
        <f t="shared" si="350"/>
        <v/>
      </c>
      <c r="ABK55" s="66" t="str">
        <f t="shared" si="351"/>
        <v/>
      </c>
      <c r="ABL55" s="66" t="str">
        <f t="shared" si="352"/>
        <v/>
      </c>
      <c r="ABM55" s="66" t="str">
        <f t="shared" si="353"/>
        <v/>
      </c>
      <c r="ABN55" s="66" t="str">
        <f t="shared" si="354"/>
        <v/>
      </c>
      <c r="ABO55" s="66" t="str">
        <f t="shared" si="355"/>
        <v/>
      </c>
      <c r="ABP55" s="66" t="str">
        <f t="shared" si="356"/>
        <v/>
      </c>
      <c r="ABQ55" s="66" t="str">
        <f t="shared" si="357"/>
        <v/>
      </c>
      <c r="ABR55" s="66" t="str">
        <f t="shared" si="358"/>
        <v/>
      </c>
      <c r="ABS55" s="66" t="str">
        <f t="shared" si="359"/>
        <v/>
      </c>
      <c r="ABT55" s="66" t="str">
        <f t="shared" si="360"/>
        <v/>
      </c>
      <c r="ABU55" s="66" t="str">
        <f t="shared" si="361"/>
        <v/>
      </c>
      <c r="ABV55" s="66" t="str">
        <f t="shared" si="362"/>
        <v/>
      </c>
      <c r="ABW55" s="66" t="str">
        <f t="shared" si="363"/>
        <v/>
      </c>
      <c r="ABX55" s="66" t="str">
        <f t="shared" si="364"/>
        <v/>
      </c>
      <c r="ABY55" s="66" t="str">
        <f t="shared" si="365"/>
        <v/>
      </c>
      <c r="ABZ55" s="66" t="str">
        <f t="shared" si="366"/>
        <v/>
      </c>
      <c r="ACA55" s="66" t="str">
        <f t="shared" si="367"/>
        <v/>
      </c>
      <c r="ACB55" s="66" t="str">
        <f t="shared" si="368"/>
        <v/>
      </c>
      <c r="ACC55" s="66" t="str">
        <f t="shared" si="369"/>
        <v/>
      </c>
      <c r="ACD55" s="66" t="str">
        <f t="shared" si="370"/>
        <v/>
      </c>
      <c r="ACE55" s="66" t="str">
        <f t="shared" si="371"/>
        <v/>
      </c>
      <c r="ACF55" s="66" t="str">
        <f t="shared" si="372"/>
        <v/>
      </c>
      <c r="ACG55" s="66" t="str">
        <f t="shared" si="373"/>
        <v/>
      </c>
      <c r="ACH55" s="66" t="str">
        <f t="shared" si="374"/>
        <v/>
      </c>
      <c r="ACI55" s="66" t="str">
        <f t="shared" si="375"/>
        <v/>
      </c>
      <c r="ACJ55" s="66" t="str">
        <f t="shared" si="376"/>
        <v/>
      </c>
      <c r="ACK55" s="66" t="str">
        <f t="shared" si="377"/>
        <v/>
      </c>
      <c r="ACL55" s="66" t="str">
        <f t="shared" si="378"/>
        <v/>
      </c>
      <c r="ACM55" s="66" t="str">
        <f t="shared" ref="ACM55:ACN55" si="435">IF(AND(ACS$3="Unit", ACL55=""), "", IF(AND(ACS$3="Unit", ACL55="-"),"", IF(ACS$3="Unit", "kg/GJ delivered", IF(AND(NY55&lt;&gt;"", NY55&lt;&gt;"-", NX55="-"),"", IF($H55="","", IF(NX55="nd", "",IF(NX55="&lt;n.a.&gt;", "", IF(NY55="#/MJ", "", IF(NY55="kg/GJ delivered",NX55,IF(NY55="g/MJ delivered",NX55,IF(NY55="kg/MJ delivered",NX55*1000,IF(NY55="mg/MJ delivered",NX55/1000,IF(NY55="g/kg",((NX55)*(1/$I55)*(1/$H55)),IF(NY55="mg/kg",((NX55/1000)*(1/$I55)*(1/$H55)),IF(NY55="mg/MJ delivered",NX55/1000,IF(NY55="-","","Error"))))))))))))))))</f>
        <v/>
      </c>
      <c r="ACN55" s="66" t="str">
        <f t="shared" si="435"/>
        <v/>
      </c>
      <c r="ACO55" s="66" t="str">
        <f t="shared" si="380"/>
        <v/>
      </c>
      <c r="ACP55" s="66" t="str">
        <f t="shared" si="381"/>
        <v/>
      </c>
      <c r="ACQ55" s="66" t="str">
        <f t="shared" si="382"/>
        <v/>
      </c>
      <c r="ACR55" s="66" t="str">
        <f t="shared" si="383"/>
        <v/>
      </c>
      <c r="ACS55" s="66" t="str">
        <f t="shared" si="384"/>
        <v/>
      </c>
      <c r="ACT55" s="66" t="str">
        <f t="shared" si="385"/>
        <v/>
      </c>
    </row>
    <row r="56" spans="2:774" ht="15.75" customHeight="1" x14ac:dyDescent="0.25">
      <c r="B56" s="66">
        <v>178</v>
      </c>
      <c r="C56" s="66" t="s">
        <v>782</v>
      </c>
      <c r="D56" s="66" t="s">
        <v>1616</v>
      </c>
      <c r="E56" s="156" t="s">
        <v>300</v>
      </c>
      <c r="F56" s="66" t="s">
        <v>497</v>
      </c>
      <c r="G56" s="66" t="s">
        <v>490</v>
      </c>
      <c r="H56" s="126">
        <v>0.15</v>
      </c>
      <c r="I56" s="130">
        <v>19.5</v>
      </c>
      <c r="J56" s="66" t="str">
        <f t="shared" si="0"/>
        <v>Firewood, Traditional, GLO</v>
      </c>
      <c r="K56" s="161"/>
      <c r="L56" s="161"/>
      <c r="M56" s="161"/>
      <c r="N56" s="161"/>
      <c r="O56" s="66" t="s">
        <v>794</v>
      </c>
      <c r="P56" s="66" t="str">
        <f t="shared" si="428"/>
        <v>GLO</v>
      </c>
      <c r="Q56" s="66" t="s">
        <v>1584</v>
      </c>
      <c r="R56" s="162">
        <v>38.6</v>
      </c>
      <c r="S56" s="158" t="s">
        <v>523</v>
      </c>
      <c r="T56" s="158" t="s">
        <v>128</v>
      </c>
      <c r="U56" s="158" t="s">
        <v>128</v>
      </c>
      <c r="V56" s="158" t="s">
        <v>128</v>
      </c>
      <c r="W56" s="158" t="s">
        <v>128</v>
      </c>
      <c r="X56" s="166" t="s">
        <v>735</v>
      </c>
      <c r="Y56" s="158" t="s">
        <v>523</v>
      </c>
      <c r="Z56" s="165">
        <v>3.9</v>
      </c>
      <c r="AA56" s="158" t="s">
        <v>523</v>
      </c>
      <c r="AB56" s="158" t="s">
        <v>128</v>
      </c>
      <c r="AC56" s="158" t="s">
        <v>128</v>
      </c>
      <c r="AD56" s="158" t="s">
        <v>128</v>
      </c>
      <c r="AE56" s="158" t="s">
        <v>128</v>
      </c>
      <c r="AF56" s="165">
        <v>3.3</v>
      </c>
      <c r="AG56" s="158" t="s">
        <v>523</v>
      </c>
      <c r="AH56" s="163">
        <v>7.0000000000000007E-2</v>
      </c>
      <c r="AI56" s="158" t="s">
        <v>523</v>
      </c>
      <c r="AJ56" s="158" t="s">
        <v>128</v>
      </c>
      <c r="AK56" s="158" t="s">
        <v>128</v>
      </c>
      <c r="AL56" s="158" t="s">
        <v>128</v>
      </c>
      <c r="AM56" s="158" t="s">
        <v>128</v>
      </c>
      <c r="AN56" s="158" t="s">
        <v>128</v>
      </c>
      <c r="AO56" s="158" t="s">
        <v>128</v>
      </c>
      <c r="AP56" s="158" t="s">
        <v>128</v>
      </c>
      <c r="AQ56" s="158" t="s">
        <v>128</v>
      </c>
      <c r="AR56" s="158" t="s">
        <v>128</v>
      </c>
      <c r="AS56" s="158" t="s">
        <v>128</v>
      </c>
      <c r="AT56" s="158" t="s">
        <v>128</v>
      </c>
      <c r="AU56" s="158" t="s">
        <v>128</v>
      </c>
      <c r="AV56" s="158" t="s">
        <v>128</v>
      </c>
      <c r="AW56" s="158" t="s">
        <v>128</v>
      </c>
      <c r="AX56" s="158" t="s">
        <v>128</v>
      </c>
      <c r="AY56" s="158" t="s">
        <v>128</v>
      </c>
      <c r="AZ56" s="158" t="s">
        <v>128</v>
      </c>
      <c r="BA56" s="158" t="s">
        <v>128</v>
      </c>
      <c r="BB56" s="158" t="s">
        <v>128</v>
      </c>
      <c r="BC56" s="158" t="s">
        <v>128</v>
      </c>
      <c r="BD56" s="158" t="s">
        <v>128</v>
      </c>
      <c r="BE56" s="158" t="s">
        <v>128</v>
      </c>
      <c r="BF56" s="158" t="s">
        <v>128</v>
      </c>
      <c r="BG56" s="158" t="s">
        <v>128</v>
      </c>
      <c r="BH56" s="158" t="s">
        <v>128</v>
      </c>
      <c r="BI56" s="158" t="s">
        <v>128</v>
      </c>
      <c r="BJ56" s="158" t="s">
        <v>128</v>
      </c>
      <c r="BK56" s="158" t="s">
        <v>128</v>
      </c>
      <c r="BL56" s="158" t="s">
        <v>128</v>
      </c>
      <c r="BM56" s="158" t="s">
        <v>128</v>
      </c>
      <c r="BN56" s="158" t="s">
        <v>128</v>
      </c>
      <c r="BO56" s="158" t="s">
        <v>128</v>
      </c>
      <c r="BP56" s="158" t="s">
        <v>128</v>
      </c>
      <c r="BQ56" s="158" t="s">
        <v>128</v>
      </c>
      <c r="BR56" s="158" t="s">
        <v>128</v>
      </c>
      <c r="BS56" s="158" t="s">
        <v>128</v>
      </c>
      <c r="BT56" s="158" t="s">
        <v>128</v>
      </c>
      <c r="BU56" s="158" t="s">
        <v>128</v>
      </c>
      <c r="BV56" s="158" t="s">
        <v>128</v>
      </c>
      <c r="BW56" s="158" t="s">
        <v>128</v>
      </c>
      <c r="BX56" s="158" t="s">
        <v>128</v>
      </c>
      <c r="BY56" s="158" t="s">
        <v>128</v>
      </c>
      <c r="BZ56" s="158" t="s">
        <v>128</v>
      </c>
      <c r="CA56" s="158" t="s">
        <v>128</v>
      </c>
      <c r="CB56" s="158" t="s">
        <v>128</v>
      </c>
      <c r="CC56" s="158" t="s">
        <v>128</v>
      </c>
      <c r="CD56" s="158" t="s">
        <v>128</v>
      </c>
      <c r="CE56" s="158" t="s">
        <v>128</v>
      </c>
      <c r="CF56" s="158" t="s">
        <v>128</v>
      </c>
      <c r="CG56" s="158" t="s">
        <v>128</v>
      </c>
      <c r="CH56" s="158" t="s">
        <v>128</v>
      </c>
      <c r="CI56" s="158" t="s">
        <v>128</v>
      </c>
      <c r="CJ56" s="158" t="s">
        <v>128</v>
      </c>
      <c r="CK56" s="158" t="s">
        <v>128</v>
      </c>
      <c r="CL56" s="158" t="s">
        <v>128</v>
      </c>
      <c r="CM56" s="158" t="s">
        <v>128</v>
      </c>
      <c r="CN56" s="158" t="s">
        <v>128</v>
      </c>
      <c r="CO56" s="158" t="s">
        <v>128</v>
      </c>
      <c r="CP56" s="158" t="s">
        <v>128</v>
      </c>
      <c r="CQ56" s="158" t="s">
        <v>128</v>
      </c>
      <c r="CR56" s="158" t="s">
        <v>128</v>
      </c>
      <c r="CS56" s="158" t="s">
        <v>128</v>
      </c>
      <c r="CT56" s="158" t="s">
        <v>128</v>
      </c>
      <c r="CU56" s="158" t="s">
        <v>128</v>
      </c>
      <c r="CV56" s="158" t="s">
        <v>128</v>
      </c>
      <c r="CW56" s="158" t="s">
        <v>128</v>
      </c>
      <c r="CX56" s="158" t="s">
        <v>128</v>
      </c>
      <c r="CY56" s="158" t="s">
        <v>128</v>
      </c>
      <c r="CZ56" s="158" t="s">
        <v>128</v>
      </c>
      <c r="DA56" s="158" t="s">
        <v>128</v>
      </c>
      <c r="DB56" s="158" t="s">
        <v>128</v>
      </c>
      <c r="DC56" s="158" t="s">
        <v>128</v>
      </c>
      <c r="DD56" s="158" t="s">
        <v>128</v>
      </c>
      <c r="DE56" s="158" t="s">
        <v>128</v>
      </c>
      <c r="DF56" s="158" t="s">
        <v>128</v>
      </c>
      <c r="DG56" s="158" t="s">
        <v>128</v>
      </c>
      <c r="DH56" s="158" t="s">
        <v>128</v>
      </c>
      <c r="DI56" s="158" t="s">
        <v>128</v>
      </c>
      <c r="DJ56" s="158" t="s">
        <v>128</v>
      </c>
      <c r="DK56" s="158" t="s">
        <v>128</v>
      </c>
      <c r="DL56" s="158" t="s">
        <v>128</v>
      </c>
      <c r="DM56" s="158" t="s">
        <v>128</v>
      </c>
      <c r="DN56" s="158" t="s">
        <v>128</v>
      </c>
      <c r="DO56" s="158" t="s">
        <v>128</v>
      </c>
      <c r="DP56" s="158" t="s">
        <v>128</v>
      </c>
      <c r="DQ56" s="158" t="s">
        <v>128</v>
      </c>
      <c r="DR56" s="158" t="s">
        <v>128</v>
      </c>
      <c r="DS56" s="158" t="s">
        <v>128</v>
      </c>
      <c r="DT56" s="158" t="s">
        <v>128</v>
      </c>
      <c r="DU56" s="158" t="s">
        <v>128</v>
      </c>
      <c r="DV56" s="158" t="s">
        <v>128</v>
      </c>
      <c r="DW56" s="158" t="s">
        <v>128</v>
      </c>
      <c r="DX56" s="158" t="s">
        <v>128</v>
      </c>
      <c r="DY56" s="158" t="s">
        <v>128</v>
      </c>
      <c r="DZ56" s="158" t="s">
        <v>128</v>
      </c>
      <c r="EA56" s="158" t="s">
        <v>128</v>
      </c>
      <c r="EB56" s="158" t="s">
        <v>128</v>
      </c>
      <c r="EC56" s="158" t="s">
        <v>128</v>
      </c>
      <c r="ED56" s="158" t="s">
        <v>128</v>
      </c>
      <c r="EE56" s="158" t="s">
        <v>128</v>
      </c>
      <c r="EF56" s="158" t="s">
        <v>128</v>
      </c>
      <c r="EG56" s="158" t="s">
        <v>128</v>
      </c>
      <c r="EH56" s="158" t="s">
        <v>128</v>
      </c>
      <c r="EI56" s="158" t="s">
        <v>128</v>
      </c>
      <c r="EJ56" s="158" t="s">
        <v>128</v>
      </c>
      <c r="EK56" s="158" t="s">
        <v>128</v>
      </c>
      <c r="EL56" s="158" t="s">
        <v>128</v>
      </c>
      <c r="EM56" s="158" t="s">
        <v>128</v>
      </c>
      <c r="EN56" s="158" t="s">
        <v>128</v>
      </c>
      <c r="EO56" s="158" t="s">
        <v>128</v>
      </c>
      <c r="EP56" s="158" t="s">
        <v>128</v>
      </c>
      <c r="EQ56" s="158" t="s">
        <v>128</v>
      </c>
      <c r="ER56" s="158" t="s">
        <v>128</v>
      </c>
      <c r="ES56" s="158" t="s">
        <v>128</v>
      </c>
      <c r="ET56" s="158" t="s">
        <v>128</v>
      </c>
      <c r="EU56" s="158" t="s">
        <v>128</v>
      </c>
      <c r="EV56" s="158" t="s">
        <v>128</v>
      </c>
      <c r="EW56" s="158" t="s">
        <v>128</v>
      </c>
      <c r="EX56" s="158" t="s">
        <v>128</v>
      </c>
      <c r="EY56" s="158" t="s">
        <v>128</v>
      </c>
      <c r="EZ56" s="158" t="s">
        <v>128</v>
      </c>
      <c r="FA56" s="158" t="s">
        <v>128</v>
      </c>
      <c r="FB56" s="158" t="s">
        <v>128</v>
      </c>
      <c r="FC56" s="158" t="s">
        <v>128</v>
      </c>
      <c r="FD56" s="158" t="s">
        <v>128</v>
      </c>
      <c r="FE56" s="158" t="s">
        <v>128</v>
      </c>
      <c r="FF56" s="158" t="s">
        <v>128</v>
      </c>
      <c r="FG56" s="158" t="s">
        <v>128</v>
      </c>
      <c r="FH56" s="158" t="s">
        <v>128</v>
      </c>
      <c r="FI56" s="158" t="s">
        <v>128</v>
      </c>
      <c r="FJ56" s="158" t="s">
        <v>128</v>
      </c>
      <c r="FK56" s="158" t="s">
        <v>128</v>
      </c>
      <c r="FL56" s="158" t="s">
        <v>128</v>
      </c>
      <c r="FM56" s="158" t="s">
        <v>128</v>
      </c>
      <c r="FN56" s="158" t="s">
        <v>128</v>
      </c>
      <c r="FO56" s="158" t="s">
        <v>128</v>
      </c>
      <c r="FP56" s="158" t="s">
        <v>128</v>
      </c>
      <c r="FQ56" s="158" t="s">
        <v>128</v>
      </c>
      <c r="FR56" s="158" t="s">
        <v>128</v>
      </c>
      <c r="FS56" s="158" t="s">
        <v>128</v>
      </c>
      <c r="FT56" s="158" t="s">
        <v>128</v>
      </c>
      <c r="FU56" s="158" t="s">
        <v>128</v>
      </c>
      <c r="FV56" s="158" t="s">
        <v>128</v>
      </c>
      <c r="FW56" s="158" t="s">
        <v>128</v>
      </c>
      <c r="FX56" s="158" t="s">
        <v>128</v>
      </c>
      <c r="FY56" s="158" t="s">
        <v>128</v>
      </c>
      <c r="FZ56" s="158" t="s">
        <v>128</v>
      </c>
      <c r="GA56" s="158" t="s">
        <v>128</v>
      </c>
      <c r="GB56" s="158" t="s">
        <v>128</v>
      </c>
      <c r="GC56" s="158" t="s">
        <v>128</v>
      </c>
      <c r="GD56" s="158" t="s">
        <v>128</v>
      </c>
      <c r="GE56" s="158" t="s">
        <v>128</v>
      </c>
      <c r="GF56" s="158" t="s">
        <v>128</v>
      </c>
      <c r="GG56" s="158" t="s">
        <v>128</v>
      </c>
      <c r="GH56" s="158" t="s">
        <v>128</v>
      </c>
      <c r="GI56" s="158" t="s">
        <v>128</v>
      </c>
      <c r="GJ56" s="158" t="s">
        <v>128</v>
      </c>
      <c r="GK56" s="158" t="s">
        <v>128</v>
      </c>
      <c r="GL56" s="158" t="s">
        <v>128</v>
      </c>
      <c r="GM56" s="158" t="s">
        <v>128</v>
      </c>
      <c r="GN56" s="158" t="s">
        <v>128</v>
      </c>
      <c r="GO56" s="158" t="s">
        <v>128</v>
      </c>
      <c r="GP56" s="158" t="s">
        <v>128</v>
      </c>
      <c r="GQ56" s="158" t="s">
        <v>128</v>
      </c>
      <c r="GR56" s="158" t="s">
        <v>128</v>
      </c>
      <c r="GS56" s="158" t="s">
        <v>128</v>
      </c>
      <c r="GT56" s="158" t="s">
        <v>128</v>
      </c>
      <c r="GU56" s="158" t="s">
        <v>128</v>
      </c>
      <c r="GV56" s="158" t="s">
        <v>128</v>
      </c>
      <c r="GW56" s="158" t="s">
        <v>128</v>
      </c>
      <c r="GX56" s="158" t="s">
        <v>128</v>
      </c>
      <c r="GY56" s="158" t="s">
        <v>128</v>
      </c>
      <c r="GZ56" s="158" t="s">
        <v>128</v>
      </c>
      <c r="HA56" s="158" t="s">
        <v>128</v>
      </c>
      <c r="HB56" s="158" t="s">
        <v>128</v>
      </c>
      <c r="HC56" s="158" t="s">
        <v>128</v>
      </c>
      <c r="HD56" s="158" t="s">
        <v>128</v>
      </c>
      <c r="HE56" s="158" t="s">
        <v>128</v>
      </c>
      <c r="HF56" s="158" t="s">
        <v>128</v>
      </c>
      <c r="HG56" s="158" t="s">
        <v>128</v>
      </c>
      <c r="HH56" s="158" t="s">
        <v>128</v>
      </c>
      <c r="HI56" s="158" t="s">
        <v>128</v>
      </c>
      <c r="HJ56" s="158" t="s">
        <v>128</v>
      </c>
      <c r="HK56" s="158" t="s">
        <v>128</v>
      </c>
      <c r="HL56" s="158" t="s">
        <v>128</v>
      </c>
      <c r="HM56" s="158" t="s">
        <v>128</v>
      </c>
      <c r="HN56" s="158" t="s">
        <v>128</v>
      </c>
      <c r="HO56" s="158" t="s">
        <v>128</v>
      </c>
      <c r="HP56" s="158" t="s">
        <v>128</v>
      </c>
      <c r="HQ56" s="158" t="s">
        <v>128</v>
      </c>
      <c r="HR56" s="158" t="s">
        <v>128</v>
      </c>
      <c r="HS56" s="158" t="s">
        <v>128</v>
      </c>
      <c r="HT56" s="158" t="s">
        <v>128</v>
      </c>
      <c r="HU56" s="158" t="s">
        <v>128</v>
      </c>
      <c r="HV56" s="158" t="s">
        <v>128</v>
      </c>
      <c r="HW56" s="158" t="s">
        <v>128</v>
      </c>
      <c r="HX56" s="158" t="s">
        <v>128</v>
      </c>
      <c r="HY56" s="158" t="s">
        <v>128</v>
      </c>
      <c r="HZ56" s="158" t="s">
        <v>128</v>
      </c>
      <c r="IA56" s="158" t="s">
        <v>128</v>
      </c>
      <c r="IB56" s="158" t="s">
        <v>128</v>
      </c>
      <c r="IC56" s="158" t="s">
        <v>128</v>
      </c>
      <c r="ID56" s="158" t="s">
        <v>128</v>
      </c>
      <c r="IE56" s="158" t="s">
        <v>128</v>
      </c>
      <c r="IF56" s="158" t="s">
        <v>128</v>
      </c>
      <c r="IG56" s="158" t="s">
        <v>128</v>
      </c>
      <c r="IH56" s="158" t="s">
        <v>128</v>
      </c>
      <c r="II56" s="158" t="s">
        <v>128</v>
      </c>
      <c r="IJ56" s="158" t="s">
        <v>128</v>
      </c>
      <c r="IK56" s="158" t="s">
        <v>128</v>
      </c>
      <c r="IL56" s="158" t="s">
        <v>128</v>
      </c>
      <c r="IM56" s="158" t="s">
        <v>128</v>
      </c>
      <c r="IN56" s="158" t="s">
        <v>128</v>
      </c>
      <c r="IO56" s="158" t="s">
        <v>128</v>
      </c>
      <c r="IP56" s="158" t="s">
        <v>128</v>
      </c>
      <c r="IQ56" s="158" t="s">
        <v>128</v>
      </c>
      <c r="IR56" s="158" t="s">
        <v>128</v>
      </c>
      <c r="IS56" s="158" t="s">
        <v>128</v>
      </c>
      <c r="IT56" s="158" t="s">
        <v>128</v>
      </c>
      <c r="IU56" s="158" t="s">
        <v>128</v>
      </c>
      <c r="IV56" s="158" t="s">
        <v>128</v>
      </c>
      <c r="IW56" s="158" t="s">
        <v>128</v>
      </c>
      <c r="IX56" s="158" t="s">
        <v>128</v>
      </c>
      <c r="IY56" s="158" t="s">
        <v>128</v>
      </c>
      <c r="IZ56" s="158" t="s">
        <v>128</v>
      </c>
      <c r="JA56" s="158" t="s">
        <v>128</v>
      </c>
      <c r="JB56" s="158" t="s">
        <v>128</v>
      </c>
      <c r="JC56" s="158" t="s">
        <v>128</v>
      </c>
      <c r="JD56" s="158" t="s">
        <v>128</v>
      </c>
      <c r="JE56" s="158" t="s">
        <v>128</v>
      </c>
      <c r="JF56" s="158" t="s">
        <v>128</v>
      </c>
      <c r="JG56" s="158" t="s">
        <v>128</v>
      </c>
      <c r="JH56" s="158" t="s">
        <v>128</v>
      </c>
      <c r="JI56" s="158" t="s">
        <v>128</v>
      </c>
      <c r="JJ56" s="158" t="s">
        <v>128</v>
      </c>
      <c r="JK56" s="158" t="s">
        <v>128</v>
      </c>
      <c r="JL56" s="158" t="s">
        <v>128</v>
      </c>
      <c r="JM56" s="158" t="s">
        <v>128</v>
      </c>
      <c r="JN56" s="158" t="s">
        <v>128</v>
      </c>
      <c r="JO56" s="158" t="s">
        <v>128</v>
      </c>
      <c r="JP56" s="158" t="s">
        <v>128</v>
      </c>
      <c r="JQ56" s="158" t="s">
        <v>128</v>
      </c>
      <c r="JR56" s="158" t="s">
        <v>128</v>
      </c>
      <c r="JS56" s="158" t="s">
        <v>128</v>
      </c>
      <c r="JT56" s="158" t="s">
        <v>128</v>
      </c>
      <c r="JU56" s="158" t="s">
        <v>128</v>
      </c>
      <c r="JV56" s="158" t="s">
        <v>128</v>
      </c>
      <c r="JW56" s="158" t="s">
        <v>128</v>
      </c>
      <c r="JX56" s="158" t="s">
        <v>128</v>
      </c>
      <c r="JY56" s="158" t="s">
        <v>128</v>
      </c>
      <c r="JZ56" s="158" t="s">
        <v>128</v>
      </c>
      <c r="KA56" s="158" t="s">
        <v>128</v>
      </c>
      <c r="KB56" s="158" t="s">
        <v>128</v>
      </c>
      <c r="KC56" s="158" t="s">
        <v>128</v>
      </c>
      <c r="KD56" s="158" t="s">
        <v>128</v>
      </c>
      <c r="KE56" s="158" t="s">
        <v>128</v>
      </c>
      <c r="KF56" s="158" t="s">
        <v>128</v>
      </c>
      <c r="KG56" s="158" t="s">
        <v>128</v>
      </c>
      <c r="KH56" s="158" t="s">
        <v>128</v>
      </c>
      <c r="KI56" s="158" t="s">
        <v>128</v>
      </c>
      <c r="KJ56" s="158" t="s">
        <v>128</v>
      </c>
      <c r="KK56" s="158" t="s">
        <v>128</v>
      </c>
      <c r="KL56" s="158" t="s">
        <v>128</v>
      </c>
      <c r="KM56" s="158" t="s">
        <v>128</v>
      </c>
      <c r="KN56" s="158" t="s">
        <v>128</v>
      </c>
      <c r="KO56" s="158" t="s">
        <v>128</v>
      </c>
      <c r="KP56" s="158" t="s">
        <v>128</v>
      </c>
      <c r="KQ56" s="158" t="s">
        <v>128</v>
      </c>
      <c r="KR56" s="158" t="s">
        <v>128</v>
      </c>
      <c r="KS56" s="158" t="s">
        <v>128</v>
      </c>
      <c r="KT56" s="158" t="s">
        <v>128</v>
      </c>
      <c r="KU56" s="158" t="s">
        <v>128</v>
      </c>
      <c r="KV56" s="158" t="s">
        <v>128</v>
      </c>
      <c r="KW56" s="158" t="s">
        <v>128</v>
      </c>
      <c r="KX56" s="158" t="s">
        <v>128</v>
      </c>
      <c r="KY56" s="158" t="s">
        <v>128</v>
      </c>
      <c r="KZ56" s="158" t="s">
        <v>128</v>
      </c>
      <c r="LA56" s="158" t="s">
        <v>128</v>
      </c>
      <c r="LB56" s="158" t="s">
        <v>128</v>
      </c>
      <c r="LC56" s="158" t="s">
        <v>128</v>
      </c>
      <c r="LD56" s="158" t="s">
        <v>128</v>
      </c>
      <c r="LE56" s="158" t="s">
        <v>128</v>
      </c>
      <c r="LF56" s="158" t="s">
        <v>128</v>
      </c>
      <c r="LG56" s="158" t="s">
        <v>128</v>
      </c>
      <c r="LH56" s="158" t="s">
        <v>128</v>
      </c>
      <c r="LI56" s="158" t="s">
        <v>128</v>
      </c>
      <c r="LJ56" s="158" t="s">
        <v>128</v>
      </c>
      <c r="LK56" s="158" t="s">
        <v>128</v>
      </c>
      <c r="LL56" s="158" t="s">
        <v>128</v>
      </c>
      <c r="LM56" s="158" t="s">
        <v>128</v>
      </c>
      <c r="LN56" s="158" t="s">
        <v>128</v>
      </c>
      <c r="LO56" s="158" t="s">
        <v>128</v>
      </c>
      <c r="LP56" s="158" t="s">
        <v>128</v>
      </c>
      <c r="LQ56" s="158" t="s">
        <v>128</v>
      </c>
      <c r="LR56" s="158" t="s">
        <v>128</v>
      </c>
      <c r="LS56" s="158" t="s">
        <v>128</v>
      </c>
      <c r="LT56" s="158" t="s">
        <v>128</v>
      </c>
      <c r="LU56" s="158" t="s">
        <v>128</v>
      </c>
      <c r="LV56" s="158" t="s">
        <v>128</v>
      </c>
      <c r="LW56" s="158" t="s">
        <v>128</v>
      </c>
      <c r="LX56" s="158" t="s">
        <v>128</v>
      </c>
      <c r="LY56" s="158" t="s">
        <v>128</v>
      </c>
      <c r="LZ56" s="158" t="s">
        <v>128</v>
      </c>
      <c r="MA56" s="158" t="s">
        <v>128</v>
      </c>
      <c r="MB56" s="158" t="s">
        <v>128</v>
      </c>
      <c r="MC56" s="158" t="s">
        <v>128</v>
      </c>
      <c r="MD56" s="158" t="s">
        <v>128</v>
      </c>
      <c r="ME56" s="158" t="s">
        <v>128</v>
      </c>
      <c r="MF56" s="158" t="s">
        <v>128</v>
      </c>
      <c r="MG56" s="158" t="s">
        <v>128</v>
      </c>
      <c r="MH56" s="158" t="s">
        <v>128</v>
      </c>
      <c r="MI56" s="158" t="s">
        <v>128</v>
      </c>
      <c r="MJ56" s="158" t="s">
        <v>128</v>
      </c>
      <c r="MK56" s="158" t="s">
        <v>128</v>
      </c>
      <c r="ML56" s="158" t="s">
        <v>128</v>
      </c>
      <c r="MM56" s="158" t="s">
        <v>128</v>
      </c>
      <c r="MN56" s="158" t="s">
        <v>128</v>
      </c>
      <c r="MO56" s="158" t="s">
        <v>128</v>
      </c>
      <c r="MP56" s="158" t="s">
        <v>128</v>
      </c>
      <c r="MQ56" s="158" t="s">
        <v>128</v>
      </c>
      <c r="MR56" s="158" t="s">
        <v>128</v>
      </c>
      <c r="MS56" s="158" t="s">
        <v>128</v>
      </c>
      <c r="MT56" s="158" t="s">
        <v>128</v>
      </c>
      <c r="MU56" s="158" t="s">
        <v>128</v>
      </c>
      <c r="MV56" s="158" t="s">
        <v>128</v>
      </c>
      <c r="MW56" s="158" t="s">
        <v>128</v>
      </c>
      <c r="MX56" s="158" t="s">
        <v>128</v>
      </c>
      <c r="MY56" s="158" t="s">
        <v>128</v>
      </c>
      <c r="MZ56" s="158" t="s">
        <v>128</v>
      </c>
      <c r="NA56" s="158" t="s">
        <v>128</v>
      </c>
      <c r="NB56" s="158" t="s">
        <v>128</v>
      </c>
      <c r="NC56" s="158" t="s">
        <v>128</v>
      </c>
      <c r="ND56" s="158" t="s">
        <v>128</v>
      </c>
      <c r="NE56" s="158" t="s">
        <v>128</v>
      </c>
      <c r="NF56" s="158" t="s">
        <v>128</v>
      </c>
      <c r="NG56" s="158" t="s">
        <v>128</v>
      </c>
      <c r="NH56" s="158" t="s">
        <v>128</v>
      </c>
      <c r="NI56" s="158" t="s">
        <v>128</v>
      </c>
      <c r="NJ56" s="158" t="s">
        <v>128</v>
      </c>
      <c r="NK56" s="158" t="s">
        <v>128</v>
      </c>
      <c r="NL56" s="158" t="s">
        <v>128</v>
      </c>
      <c r="NM56" s="158" t="s">
        <v>128</v>
      </c>
      <c r="NN56" s="158" t="s">
        <v>128</v>
      </c>
      <c r="NO56" s="158" t="s">
        <v>128</v>
      </c>
      <c r="NP56" s="158" t="s">
        <v>128</v>
      </c>
      <c r="NQ56" s="158" t="s">
        <v>128</v>
      </c>
      <c r="NR56" s="158" t="s">
        <v>128</v>
      </c>
      <c r="NS56" s="158" t="s">
        <v>128</v>
      </c>
      <c r="NT56" s="158" t="s">
        <v>128</v>
      </c>
      <c r="NU56" s="158" t="s">
        <v>128</v>
      </c>
      <c r="NV56" s="158" t="s">
        <v>128</v>
      </c>
      <c r="NW56" s="158" t="s">
        <v>128</v>
      </c>
      <c r="NX56" s="158" t="s">
        <v>128</v>
      </c>
      <c r="NY56" s="158" t="s">
        <v>128</v>
      </c>
      <c r="NZ56" s="158" t="s">
        <v>128</v>
      </c>
      <c r="OA56" s="158" t="s">
        <v>128</v>
      </c>
      <c r="OB56" s="158" t="s">
        <v>128</v>
      </c>
      <c r="OC56" s="158" t="s">
        <v>128</v>
      </c>
      <c r="OD56" s="158" t="s">
        <v>128</v>
      </c>
      <c r="OE56" s="170" t="s">
        <v>128</v>
      </c>
      <c r="OF56" s="181"/>
      <c r="OG56" s="174">
        <f t="shared" si="9"/>
        <v>13.196581196581198</v>
      </c>
      <c r="OH56" s="66" t="str">
        <f t="shared" si="10"/>
        <v>kg/GJ delivered</v>
      </c>
      <c r="OI56" s="66" t="str">
        <f t="shared" si="11"/>
        <v/>
      </c>
      <c r="OJ56" s="66" t="str">
        <f t="shared" si="12"/>
        <v/>
      </c>
      <c r="OK56" s="66" t="str">
        <f t="shared" si="13"/>
        <v/>
      </c>
      <c r="OL56" s="66" t="str">
        <f t="shared" si="14"/>
        <v/>
      </c>
      <c r="OM56" s="159">
        <f t="shared" si="15"/>
        <v>549.74358974358972</v>
      </c>
      <c r="ON56" s="66" t="str">
        <f t="shared" si="16"/>
        <v>kg/GJ delivered</v>
      </c>
      <c r="OO56" s="118">
        <f t="shared" si="17"/>
        <v>1.3333333333333333</v>
      </c>
      <c r="OP56" s="66" t="str">
        <f t="shared" si="18"/>
        <v>kg/GJ delivered</v>
      </c>
      <c r="OQ56" s="66" t="str">
        <f t="shared" si="19"/>
        <v/>
      </c>
      <c r="OR56" s="66" t="str">
        <f t="shared" si="20"/>
        <v/>
      </c>
      <c r="OS56" s="66" t="str">
        <f t="shared" si="21"/>
        <v/>
      </c>
      <c r="OT56" s="66" t="str">
        <f t="shared" si="22"/>
        <v/>
      </c>
      <c r="OU56" s="118">
        <f t="shared" si="23"/>
        <v>1.1282051282051282</v>
      </c>
      <c r="OV56" s="66" t="str">
        <f t="shared" si="24"/>
        <v>kg/GJ delivered</v>
      </c>
      <c r="OW56" s="126">
        <f t="shared" si="25"/>
        <v>2.3931623931623937E-2</v>
      </c>
      <c r="OX56" s="66" t="str">
        <f t="shared" si="26"/>
        <v>kg/GJ delivered</v>
      </c>
      <c r="OY56" s="66" t="str">
        <f t="shared" si="27"/>
        <v/>
      </c>
      <c r="OZ56" s="66" t="str">
        <f t="shared" si="28"/>
        <v/>
      </c>
      <c r="PA56" s="66" t="str">
        <f t="shared" si="29"/>
        <v/>
      </c>
      <c r="PB56" s="66" t="str">
        <f t="shared" si="30"/>
        <v/>
      </c>
      <c r="PC56" s="66" t="str">
        <f t="shared" si="31"/>
        <v/>
      </c>
      <c r="PD56" s="66" t="str">
        <f t="shared" si="32"/>
        <v/>
      </c>
      <c r="PE56" s="66" t="str">
        <f t="shared" si="33"/>
        <v/>
      </c>
      <c r="PF56" s="66" t="str">
        <f t="shared" si="34"/>
        <v/>
      </c>
      <c r="PG56" s="66" t="str">
        <f t="shared" si="35"/>
        <v/>
      </c>
      <c r="PH56" s="66" t="str">
        <f t="shared" si="36"/>
        <v/>
      </c>
      <c r="PI56" s="66" t="str">
        <f t="shared" si="37"/>
        <v/>
      </c>
      <c r="PJ56" s="66" t="str">
        <f t="shared" si="38"/>
        <v/>
      </c>
      <c r="PK56" s="66" t="str">
        <f t="shared" si="39"/>
        <v/>
      </c>
      <c r="PL56" s="66" t="str">
        <f t="shared" si="40"/>
        <v/>
      </c>
      <c r="PM56" s="66" t="str">
        <f t="shared" si="41"/>
        <v/>
      </c>
      <c r="PN56" s="66" t="str">
        <f t="shared" si="42"/>
        <v/>
      </c>
      <c r="PO56" s="66" t="str">
        <f t="shared" si="43"/>
        <v/>
      </c>
      <c r="PP56" s="66" t="str">
        <f t="shared" si="44"/>
        <v/>
      </c>
      <c r="PQ56" s="66" t="str">
        <f t="shared" si="45"/>
        <v/>
      </c>
      <c r="PR56" s="66" t="str">
        <f t="shared" si="46"/>
        <v/>
      </c>
      <c r="PS56" s="66" t="str">
        <f t="shared" si="47"/>
        <v/>
      </c>
      <c r="PT56" s="66" t="str">
        <f t="shared" si="48"/>
        <v/>
      </c>
      <c r="PU56" s="66" t="str">
        <f t="shared" si="49"/>
        <v/>
      </c>
      <c r="PV56" s="66" t="str">
        <f t="shared" si="50"/>
        <v/>
      </c>
      <c r="PW56" s="66" t="str">
        <f t="shared" si="51"/>
        <v/>
      </c>
      <c r="PX56" s="66" t="str">
        <f t="shared" si="52"/>
        <v/>
      </c>
      <c r="PY56" s="66" t="str">
        <f t="shared" si="53"/>
        <v/>
      </c>
      <c r="PZ56" s="66" t="str">
        <f t="shared" si="54"/>
        <v/>
      </c>
      <c r="QA56" s="66" t="str">
        <f t="shared" si="55"/>
        <v/>
      </c>
      <c r="QB56" s="66" t="str">
        <f t="shared" si="56"/>
        <v/>
      </c>
      <c r="QC56" s="66" t="str">
        <f t="shared" si="57"/>
        <v/>
      </c>
      <c r="QD56" s="66" t="str">
        <f t="shared" si="58"/>
        <v/>
      </c>
      <c r="QE56" s="66" t="str">
        <f t="shared" si="59"/>
        <v/>
      </c>
      <c r="QF56" s="66" t="str">
        <f t="shared" si="60"/>
        <v/>
      </c>
      <c r="QG56" s="66" t="str">
        <f t="shared" si="61"/>
        <v/>
      </c>
      <c r="QH56" s="66" t="str">
        <f t="shared" si="62"/>
        <v/>
      </c>
      <c r="QI56" s="66" t="str">
        <f t="shared" si="63"/>
        <v/>
      </c>
      <c r="QJ56" s="66" t="str">
        <f t="shared" si="64"/>
        <v/>
      </c>
      <c r="QK56" s="66" t="str">
        <f t="shared" si="65"/>
        <v/>
      </c>
      <c r="QL56" s="66" t="str">
        <f t="shared" si="66"/>
        <v/>
      </c>
      <c r="QM56" s="66" t="str">
        <f t="shared" si="67"/>
        <v/>
      </c>
      <c r="QN56" s="66" t="str">
        <f t="shared" si="68"/>
        <v/>
      </c>
      <c r="QO56" s="66" t="str">
        <f t="shared" si="69"/>
        <v/>
      </c>
      <c r="QP56" s="66" t="str">
        <f t="shared" si="70"/>
        <v/>
      </c>
      <c r="QQ56" s="66" t="str">
        <f t="shared" si="71"/>
        <v/>
      </c>
      <c r="QR56" s="66" t="str">
        <f t="shared" si="72"/>
        <v/>
      </c>
      <c r="QS56" s="66" t="str">
        <f t="shared" si="73"/>
        <v/>
      </c>
      <c r="QT56" s="66" t="str">
        <f t="shared" si="74"/>
        <v/>
      </c>
      <c r="QU56" s="66" t="str">
        <f t="shared" si="75"/>
        <v/>
      </c>
      <c r="QV56" s="66" t="str">
        <f t="shared" si="76"/>
        <v/>
      </c>
      <c r="QW56" s="66" t="str">
        <f t="shared" si="77"/>
        <v/>
      </c>
      <c r="QX56" s="66" t="str">
        <f t="shared" si="78"/>
        <v/>
      </c>
      <c r="QY56" s="66" t="str">
        <f t="shared" si="79"/>
        <v/>
      </c>
      <c r="QZ56" s="66" t="str">
        <f t="shared" si="80"/>
        <v/>
      </c>
      <c r="RA56" s="66" t="str">
        <f t="shared" si="81"/>
        <v/>
      </c>
      <c r="RB56" s="66" t="str">
        <f t="shared" si="82"/>
        <v/>
      </c>
      <c r="RC56" s="66" t="str">
        <f t="shared" si="83"/>
        <v/>
      </c>
      <c r="RD56" s="66" t="str">
        <f t="shared" si="84"/>
        <v/>
      </c>
      <c r="RE56" s="66" t="str">
        <f t="shared" si="85"/>
        <v/>
      </c>
      <c r="RF56" s="66" t="str">
        <f t="shared" si="86"/>
        <v/>
      </c>
      <c r="RG56" s="66" t="str">
        <f t="shared" si="87"/>
        <v/>
      </c>
      <c r="RH56" s="66" t="str">
        <f t="shared" si="88"/>
        <v/>
      </c>
      <c r="RI56" s="66" t="str">
        <f t="shared" si="89"/>
        <v/>
      </c>
      <c r="RJ56" s="66" t="str">
        <f t="shared" si="90"/>
        <v/>
      </c>
      <c r="RK56" s="66" t="str">
        <f t="shared" si="91"/>
        <v/>
      </c>
      <c r="RL56" s="66" t="str">
        <f t="shared" si="92"/>
        <v/>
      </c>
      <c r="RM56" s="66" t="str">
        <f t="shared" si="93"/>
        <v/>
      </c>
      <c r="RN56" s="66" t="str">
        <f t="shared" si="94"/>
        <v/>
      </c>
      <c r="RO56" s="66" t="str">
        <f t="shared" si="95"/>
        <v/>
      </c>
      <c r="RP56" s="66" t="str">
        <f t="shared" si="96"/>
        <v/>
      </c>
      <c r="RQ56" s="66" t="str">
        <f t="shared" si="97"/>
        <v/>
      </c>
      <c r="RR56" s="66" t="str">
        <f t="shared" si="98"/>
        <v/>
      </c>
      <c r="RS56" s="66" t="str">
        <f t="shared" si="99"/>
        <v/>
      </c>
      <c r="RT56" s="66" t="str">
        <f t="shared" si="100"/>
        <v/>
      </c>
      <c r="RU56" s="66" t="str">
        <f t="shared" si="101"/>
        <v/>
      </c>
      <c r="RV56" s="66" t="str">
        <f t="shared" si="102"/>
        <v/>
      </c>
      <c r="RW56" s="66" t="str">
        <f t="shared" si="103"/>
        <v/>
      </c>
      <c r="RX56" s="66" t="str">
        <f t="shared" si="104"/>
        <v/>
      </c>
      <c r="RY56" s="66" t="str">
        <f t="shared" si="105"/>
        <v/>
      </c>
      <c r="RZ56" s="66" t="str">
        <f t="shared" si="106"/>
        <v/>
      </c>
      <c r="SA56" s="66" t="str">
        <f t="shared" si="107"/>
        <v/>
      </c>
      <c r="SB56" s="66" t="str">
        <f t="shared" si="108"/>
        <v/>
      </c>
      <c r="SC56" s="66" t="str">
        <f t="shared" si="109"/>
        <v/>
      </c>
      <c r="SD56" s="66" t="str">
        <f t="shared" si="110"/>
        <v/>
      </c>
      <c r="SE56" s="66" t="str">
        <f t="shared" si="111"/>
        <v/>
      </c>
      <c r="SF56" s="66" t="str">
        <f t="shared" si="112"/>
        <v/>
      </c>
      <c r="SG56" s="66" t="str">
        <f t="shared" si="113"/>
        <v/>
      </c>
      <c r="SH56" s="66" t="str">
        <f t="shared" si="114"/>
        <v/>
      </c>
      <c r="SI56" s="66" t="str">
        <f t="shared" si="115"/>
        <v/>
      </c>
      <c r="SJ56" s="66" t="str">
        <f t="shared" si="116"/>
        <v/>
      </c>
      <c r="SK56" s="66" t="str">
        <f t="shared" si="117"/>
        <v/>
      </c>
      <c r="SL56" s="66" t="str">
        <f t="shared" si="118"/>
        <v/>
      </c>
      <c r="SM56" s="66" t="str">
        <f t="shared" si="119"/>
        <v/>
      </c>
      <c r="SN56" s="66" t="str">
        <f t="shared" si="120"/>
        <v/>
      </c>
      <c r="SO56" s="66" t="str">
        <f t="shared" si="121"/>
        <v/>
      </c>
      <c r="SP56" s="66" t="str">
        <f t="shared" si="122"/>
        <v/>
      </c>
      <c r="SQ56" s="66" t="str">
        <f t="shared" si="123"/>
        <v/>
      </c>
      <c r="SR56" s="66" t="str">
        <f t="shared" si="124"/>
        <v/>
      </c>
      <c r="SS56" s="66" t="str">
        <f t="shared" si="125"/>
        <v/>
      </c>
      <c r="ST56" s="66" t="str">
        <f t="shared" si="126"/>
        <v/>
      </c>
      <c r="SU56" s="66" t="str">
        <f t="shared" si="127"/>
        <v/>
      </c>
      <c r="SV56" s="66" t="str">
        <f t="shared" si="128"/>
        <v/>
      </c>
      <c r="SW56" s="66" t="str">
        <f t="shared" si="129"/>
        <v/>
      </c>
      <c r="SX56" s="66" t="str">
        <f t="shared" si="130"/>
        <v/>
      </c>
      <c r="SY56" s="66" t="str">
        <f t="shared" si="131"/>
        <v/>
      </c>
      <c r="SZ56" s="66" t="str">
        <f t="shared" si="132"/>
        <v/>
      </c>
      <c r="TA56" s="66" t="str">
        <f t="shared" si="133"/>
        <v/>
      </c>
      <c r="TB56" s="66" t="str">
        <f t="shared" si="134"/>
        <v/>
      </c>
      <c r="TC56" s="66" t="str">
        <f t="shared" si="135"/>
        <v/>
      </c>
      <c r="TD56" s="66" t="str">
        <f t="shared" si="136"/>
        <v/>
      </c>
      <c r="TE56" s="66" t="str">
        <f t="shared" si="137"/>
        <v/>
      </c>
      <c r="TF56" s="66" t="str">
        <f t="shared" si="138"/>
        <v/>
      </c>
      <c r="TG56" s="66" t="str">
        <f t="shared" si="139"/>
        <v/>
      </c>
      <c r="TH56" s="66" t="str">
        <f t="shared" si="140"/>
        <v/>
      </c>
      <c r="TI56" s="66" t="str">
        <f t="shared" si="141"/>
        <v/>
      </c>
      <c r="TJ56" s="66" t="str">
        <f t="shared" si="142"/>
        <v/>
      </c>
      <c r="TK56" s="66" t="str">
        <f t="shared" si="143"/>
        <v/>
      </c>
      <c r="TL56" s="66" t="str">
        <f t="shared" si="144"/>
        <v/>
      </c>
      <c r="TM56" s="66" t="str">
        <f t="shared" si="145"/>
        <v/>
      </c>
      <c r="TN56" s="66" t="str">
        <f t="shared" si="146"/>
        <v/>
      </c>
      <c r="TO56" s="66" t="str">
        <f t="shared" si="147"/>
        <v/>
      </c>
      <c r="TP56" s="66" t="str">
        <f t="shared" si="148"/>
        <v/>
      </c>
      <c r="TQ56" s="66" t="str">
        <f t="shared" si="149"/>
        <v/>
      </c>
      <c r="TR56" s="66" t="str">
        <f t="shared" si="150"/>
        <v/>
      </c>
      <c r="TS56" s="66" t="str">
        <f t="shared" si="151"/>
        <v/>
      </c>
      <c r="TT56" s="66" t="str">
        <f t="shared" si="152"/>
        <v/>
      </c>
      <c r="TU56" s="66" t="str">
        <f t="shared" si="153"/>
        <v/>
      </c>
      <c r="TV56" s="66" t="str">
        <f t="shared" si="154"/>
        <v/>
      </c>
      <c r="TW56" s="66" t="str">
        <f t="shared" si="155"/>
        <v/>
      </c>
      <c r="TX56" s="66" t="str">
        <f t="shared" si="156"/>
        <v/>
      </c>
      <c r="TY56" s="66" t="str">
        <f t="shared" si="157"/>
        <v/>
      </c>
      <c r="TZ56" s="66" t="str">
        <f t="shared" si="158"/>
        <v/>
      </c>
      <c r="UA56" s="66" t="str">
        <f t="shared" si="159"/>
        <v/>
      </c>
      <c r="UB56" s="66" t="str">
        <f t="shared" si="160"/>
        <v/>
      </c>
      <c r="UC56" s="66" t="str">
        <f t="shared" si="161"/>
        <v/>
      </c>
      <c r="UD56" s="66" t="str">
        <f t="shared" si="162"/>
        <v/>
      </c>
      <c r="UE56" s="66" t="str">
        <f t="shared" si="163"/>
        <v/>
      </c>
      <c r="UF56" s="66" t="str">
        <f t="shared" si="164"/>
        <v/>
      </c>
      <c r="UG56" s="66" t="str">
        <f t="shared" si="165"/>
        <v/>
      </c>
      <c r="UH56" s="66" t="str">
        <f t="shared" si="166"/>
        <v/>
      </c>
      <c r="UI56" s="66" t="str">
        <f t="shared" si="167"/>
        <v/>
      </c>
      <c r="UJ56" s="66" t="str">
        <f t="shared" si="168"/>
        <v/>
      </c>
      <c r="UK56" s="66" t="str">
        <f t="shared" si="169"/>
        <v/>
      </c>
      <c r="UL56" s="66" t="str">
        <f t="shared" si="170"/>
        <v/>
      </c>
      <c r="UM56" s="66" t="str">
        <f t="shared" si="171"/>
        <v/>
      </c>
      <c r="UN56" s="66" t="str">
        <f t="shared" si="172"/>
        <v/>
      </c>
      <c r="UO56" s="66" t="str">
        <f t="shared" si="173"/>
        <v/>
      </c>
      <c r="UP56" s="66" t="str">
        <f t="shared" si="174"/>
        <v/>
      </c>
      <c r="UQ56" s="66" t="str">
        <f t="shared" si="175"/>
        <v/>
      </c>
      <c r="UR56" s="66" t="str">
        <f t="shared" si="176"/>
        <v/>
      </c>
      <c r="US56" s="66" t="str">
        <f t="shared" si="177"/>
        <v/>
      </c>
      <c r="UT56" s="66" t="str">
        <f t="shared" si="178"/>
        <v/>
      </c>
      <c r="UU56" s="66" t="str">
        <f t="shared" si="179"/>
        <v/>
      </c>
      <c r="UV56" s="66" t="str">
        <f t="shared" si="180"/>
        <v/>
      </c>
      <c r="UW56" s="66" t="str">
        <f t="shared" si="181"/>
        <v/>
      </c>
      <c r="UX56" s="66" t="str">
        <f t="shared" si="182"/>
        <v/>
      </c>
      <c r="UY56" s="66" t="str">
        <f t="shared" si="183"/>
        <v/>
      </c>
      <c r="UZ56" s="66" t="str">
        <f t="shared" si="184"/>
        <v/>
      </c>
      <c r="VA56" s="66" t="str">
        <f t="shared" si="185"/>
        <v/>
      </c>
      <c r="VB56" s="66" t="str">
        <f t="shared" si="186"/>
        <v/>
      </c>
      <c r="VC56" s="66" t="str">
        <f t="shared" si="187"/>
        <v/>
      </c>
      <c r="VD56" s="66" t="str">
        <f t="shared" si="188"/>
        <v/>
      </c>
      <c r="VE56" s="66" t="str">
        <f t="shared" si="189"/>
        <v/>
      </c>
      <c r="VF56" s="66" t="str">
        <f t="shared" si="190"/>
        <v/>
      </c>
      <c r="VG56" s="66" t="str">
        <f t="shared" si="191"/>
        <v/>
      </c>
      <c r="VH56" s="66" t="str">
        <f t="shared" si="192"/>
        <v/>
      </c>
      <c r="VI56" s="66" t="str">
        <f t="shared" si="193"/>
        <v/>
      </c>
      <c r="VJ56" s="66" t="str">
        <f t="shared" si="194"/>
        <v/>
      </c>
      <c r="VK56" s="66" t="str">
        <f t="shared" si="195"/>
        <v/>
      </c>
      <c r="VL56" s="66" t="str">
        <f t="shared" si="196"/>
        <v/>
      </c>
      <c r="VM56" s="66" t="str">
        <f t="shared" si="197"/>
        <v/>
      </c>
      <c r="VN56" s="66" t="str">
        <f t="shared" si="198"/>
        <v/>
      </c>
      <c r="VO56" s="66" t="str">
        <f t="shared" si="199"/>
        <v/>
      </c>
      <c r="VP56" s="66" t="str">
        <f t="shared" si="200"/>
        <v/>
      </c>
      <c r="VQ56" s="66" t="str">
        <f t="shared" si="201"/>
        <v/>
      </c>
      <c r="VR56" s="66" t="str">
        <f t="shared" si="202"/>
        <v/>
      </c>
      <c r="VS56" s="66" t="str">
        <f t="shared" si="203"/>
        <v/>
      </c>
      <c r="VT56" s="66" t="str">
        <f t="shared" si="204"/>
        <v/>
      </c>
      <c r="VU56" s="66" t="str">
        <f t="shared" si="205"/>
        <v/>
      </c>
      <c r="VV56" s="66" t="str">
        <f t="shared" si="206"/>
        <v/>
      </c>
      <c r="VW56" s="66" t="str">
        <f t="shared" si="207"/>
        <v/>
      </c>
      <c r="VX56" s="66" t="str">
        <f t="shared" si="208"/>
        <v/>
      </c>
      <c r="VY56" s="66" t="str">
        <f t="shared" si="209"/>
        <v/>
      </c>
      <c r="VZ56" s="66" t="str">
        <f t="shared" si="210"/>
        <v/>
      </c>
      <c r="WA56" s="66" t="str">
        <f t="shared" si="211"/>
        <v/>
      </c>
      <c r="WB56" s="66" t="str">
        <f t="shared" si="212"/>
        <v/>
      </c>
      <c r="WC56" s="66" t="str">
        <f t="shared" si="213"/>
        <v/>
      </c>
      <c r="WD56" s="66" t="str">
        <f t="shared" si="214"/>
        <v/>
      </c>
      <c r="WE56" s="66" t="str">
        <f t="shared" si="215"/>
        <v/>
      </c>
      <c r="WF56" s="66" t="str">
        <f t="shared" si="216"/>
        <v/>
      </c>
      <c r="WG56" s="66" t="str">
        <f t="shared" si="217"/>
        <v/>
      </c>
      <c r="WH56" s="66" t="str">
        <f t="shared" si="218"/>
        <v/>
      </c>
      <c r="WI56" s="66" t="str">
        <f t="shared" si="219"/>
        <v/>
      </c>
      <c r="WJ56" s="66" t="str">
        <f t="shared" si="220"/>
        <v/>
      </c>
      <c r="WK56" s="66" t="str">
        <f t="shared" si="221"/>
        <v/>
      </c>
      <c r="WL56" s="66" t="str">
        <f t="shared" si="222"/>
        <v/>
      </c>
      <c r="WM56" s="66" t="str">
        <f t="shared" si="223"/>
        <v/>
      </c>
      <c r="WN56" s="66" t="str">
        <f t="shared" si="224"/>
        <v/>
      </c>
      <c r="WO56" s="66" t="str">
        <f t="shared" si="225"/>
        <v/>
      </c>
      <c r="WP56" s="66" t="str">
        <f t="shared" si="226"/>
        <v/>
      </c>
      <c r="WQ56" s="66" t="str">
        <f t="shared" si="227"/>
        <v/>
      </c>
      <c r="WR56" s="66" t="str">
        <f t="shared" si="228"/>
        <v/>
      </c>
      <c r="WS56" s="66" t="str">
        <f t="shared" si="229"/>
        <v/>
      </c>
      <c r="WT56" s="66" t="str">
        <f t="shared" si="230"/>
        <v/>
      </c>
      <c r="WU56" s="66" t="str">
        <f t="shared" si="231"/>
        <v/>
      </c>
      <c r="WV56" s="66" t="str">
        <f t="shared" si="232"/>
        <v/>
      </c>
      <c r="WW56" s="66" t="str">
        <f t="shared" si="233"/>
        <v/>
      </c>
      <c r="WX56" s="66" t="str">
        <f t="shared" si="234"/>
        <v/>
      </c>
      <c r="WY56" s="66" t="str">
        <f t="shared" si="235"/>
        <v/>
      </c>
      <c r="WZ56" s="66" t="str">
        <f t="shared" si="236"/>
        <v/>
      </c>
      <c r="XA56" s="66" t="str">
        <f t="shared" si="237"/>
        <v/>
      </c>
      <c r="XB56" s="66" t="str">
        <f t="shared" si="238"/>
        <v/>
      </c>
      <c r="XC56" s="66" t="str">
        <f t="shared" si="239"/>
        <v/>
      </c>
      <c r="XD56" s="66" t="str">
        <f t="shared" si="240"/>
        <v/>
      </c>
      <c r="XE56" s="66" t="str">
        <f t="shared" si="241"/>
        <v/>
      </c>
      <c r="XF56" s="66" t="str">
        <f t="shared" si="242"/>
        <v/>
      </c>
      <c r="XG56" s="66" t="str">
        <f t="shared" si="243"/>
        <v/>
      </c>
      <c r="XH56" s="66" t="str">
        <f t="shared" si="244"/>
        <v/>
      </c>
      <c r="XI56" s="66" t="str">
        <f t="shared" si="245"/>
        <v/>
      </c>
      <c r="XJ56" s="66" t="str">
        <f t="shared" si="246"/>
        <v/>
      </c>
      <c r="XK56" s="66" t="str">
        <f t="shared" si="247"/>
        <v/>
      </c>
      <c r="XL56" s="66" t="str">
        <f t="shared" si="248"/>
        <v/>
      </c>
      <c r="XM56" s="66" t="str">
        <f t="shared" si="249"/>
        <v/>
      </c>
      <c r="XN56" s="66" t="str">
        <f t="shared" si="250"/>
        <v/>
      </c>
      <c r="XO56" s="66" t="str">
        <f t="shared" si="251"/>
        <v/>
      </c>
      <c r="XP56" s="66" t="str">
        <f t="shared" si="252"/>
        <v/>
      </c>
      <c r="XQ56" s="66" t="str">
        <f t="shared" si="253"/>
        <v/>
      </c>
      <c r="XR56" s="66" t="str">
        <f t="shared" si="254"/>
        <v/>
      </c>
      <c r="XS56" s="66" t="str">
        <f t="shared" si="255"/>
        <v/>
      </c>
      <c r="XT56" s="66" t="str">
        <f t="shared" si="256"/>
        <v/>
      </c>
      <c r="XU56" s="66" t="str">
        <f t="shared" si="257"/>
        <v/>
      </c>
      <c r="XV56" s="66" t="str">
        <f t="shared" si="258"/>
        <v/>
      </c>
      <c r="XW56" s="66" t="str">
        <f t="shared" si="259"/>
        <v/>
      </c>
      <c r="XX56" s="66" t="str">
        <f t="shared" si="260"/>
        <v/>
      </c>
      <c r="XY56" s="66" t="str">
        <f t="shared" si="261"/>
        <v/>
      </c>
      <c r="XZ56" s="66" t="str">
        <f t="shared" si="262"/>
        <v/>
      </c>
      <c r="YA56" s="66" t="str">
        <f t="shared" si="263"/>
        <v/>
      </c>
      <c r="YB56" s="66" t="str">
        <f t="shared" si="264"/>
        <v/>
      </c>
      <c r="YC56" s="66" t="str">
        <f t="shared" si="265"/>
        <v/>
      </c>
      <c r="YD56" s="66" t="str">
        <f t="shared" si="266"/>
        <v/>
      </c>
      <c r="YE56" s="66" t="str">
        <f t="shared" si="267"/>
        <v/>
      </c>
      <c r="YF56" s="66" t="str">
        <f t="shared" si="268"/>
        <v/>
      </c>
      <c r="YG56" s="66" t="str">
        <f t="shared" si="269"/>
        <v/>
      </c>
      <c r="YH56" s="66" t="str">
        <f t="shared" si="270"/>
        <v/>
      </c>
      <c r="YI56" s="66" t="str">
        <f t="shared" si="271"/>
        <v/>
      </c>
      <c r="YJ56" s="66" t="str">
        <f t="shared" si="272"/>
        <v/>
      </c>
      <c r="YK56" s="66" t="str">
        <f t="shared" si="273"/>
        <v/>
      </c>
      <c r="YL56" s="66" t="str">
        <f t="shared" si="274"/>
        <v/>
      </c>
      <c r="YM56" s="66" t="str">
        <f t="shared" si="275"/>
        <v/>
      </c>
      <c r="YN56" s="66" t="str">
        <f t="shared" si="276"/>
        <v/>
      </c>
      <c r="YO56" s="66" t="str">
        <f t="shared" si="277"/>
        <v/>
      </c>
      <c r="YP56" s="66" t="str">
        <f t="shared" si="278"/>
        <v/>
      </c>
      <c r="YQ56" s="66" t="str">
        <f t="shared" si="279"/>
        <v/>
      </c>
      <c r="YR56" s="66" t="str">
        <f t="shared" si="280"/>
        <v/>
      </c>
      <c r="YS56" s="66" t="str">
        <f t="shared" si="281"/>
        <v/>
      </c>
      <c r="YT56" s="66" t="str">
        <f t="shared" si="282"/>
        <v/>
      </c>
      <c r="YU56" s="66" t="str">
        <f t="shared" si="283"/>
        <v/>
      </c>
      <c r="YV56" s="66" t="str">
        <f t="shared" si="284"/>
        <v/>
      </c>
      <c r="YW56" s="66" t="str">
        <f t="shared" si="285"/>
        <v/>
      </c>
      <c r="YX56" s="66" t="str">
        <f t="shared" si="286"/>
        <v/>
      </c>
      <c r="YY56" s="66" t="str">
        <f t="shared" si="287"/>
        <v/>
      </c>
      <c r="YZ56" s="66" t="str">
        <f t="shared" si="288"/>
        <v/>
      </c>
      <c r="ZA56" s="66" t="str">
        <f t="shared" si="289"/>
        <v/>
      </c>
      <c r="ZB56" s="66" t="str">
        <f t="shared" si="290"/>
        <v/>
      </c>
      <c r="ZC56" s="66" t="str">
        <f t="shared" si="291"/>
        <v/>
      </c>
      <c r="ZD56" s="66" t="str">
        <f t="shared" si="292"/>
        <v/>
      </c>
      <c r="ZE56" s="66" t="str">
        <f t="shared" si="293"/>
        <v/>
      </c>
      <c r="ZF56" s="66" t="str">
        <f t="shared" si="294"/>
        <v/>
      </c>
      <c r="ZG56" s="66" t="str">
        <f t="shared" si="295"/>
        <v/>
      </c>
      <c r="ZH56" s="66" t="str">
        <f t="shared" si="296"/>
        <v/>
      </c>
      <c r="ZI56" s="66" t="str">
        <f t="shared" si="297"/>
        <v/>
      </c>
      <c r="ZJ56" s="66" t="str">
        <f t="shared" si="298"/>
        <v/>
      </c>
      <c r="ZK56" s="66" t="str">
        <f t="shared" si="299"/>
        <v/>
      </c>
      <c r="ZL56" s="66" t="str">
        <f t="shared" si="300"/>
        <v/>
      </c>
      <c r="ZM56" s="66" t="str">
        <f t="shared" si="301"/>
        <v/>
      </c>
      <c r="ZN56" s="66" t="str">
        <f t="shared" si="302"/>
        <v/>
      </c>
      <c r="ZO56" s="66" t="str">
        <f t="shared" si="303"/>
        <v/>
      </c>
      <c r="ZP56" s="66" t="str">
        <f t="shared" si="304"/>
        <v/>
      </c>
      <c r="ZQ56" s="66" t="str">
        <f t="shared" si="305"/>
        <v/>
      </c>
      <c r="ZR56" s="66" t="str">
        <f t="shared" si="306"/>
        <v/>
      </c>
      <c r="ZS56" s="66" t="str">
        <f t="shared" si="307"/>
        <v/>
      </c>
      <c r="ZT56" s="66" t="str">
        <f t="shared" si="308"/>
        <v/>
      </c>
      <c r="ZU56" s="66" t="str">
        <f t="shared" si="309"/>
        <v/>
      </c>
      <c r="ZV56" s="66" t="str">
        <f t="shared" si="310"/>
        <v/>
      </c>
      <c r="ZW56" s="66" t="str">
        <f t="shared" si="311"/>
        <v/>
      </c>
      <c r="ZX56" s="66" t="str">
        <f t="shared" si="312"/>
        <v/>
      </c>
      <c r="ZY56" s="66" t="str">
        <f t="shared" si="313"/>
        <v/>
      </c>
      <c r="ZZ56" s="66" t="str">
        <f t="shared" si="314"/>
        <v/>
      </c>
      <c r="AAA56" s="66" t="str">
        <f t="shared" si="315"/>
        <v/>
      </c>
      <c r="AAB56" s="66" t="str">
        <f t="shared" si="316"/>
        <v/>
      </c>
      <c r="AAC56" s="66" t="str">
        <f t="shared" si="317"/>
        <v/>
      </c>
      <c r="AAD56" s="66" t="str">
        <f t="shared" si="318"/>
        <v/>
      </c>
      <c r="AAE56" s="66" t="str">
        <f t="shared" si="319"/>
        <v/>
      </c>
      <c r="AAF56" s="66" t="str">
        <f t="shared" si="320"/>
        <v/>
      </c>
      <c r="AAG56" s="66" t="str">
        <f t="shared" si="321"/>
        <v/>
      </c>
      <c r="AAH56" s="66" t="str">
        <f t="shared" si="322"/>
        <v/>
      </c>
      <c r="AAI56" s="66" t="str">
        <f t="shared" si="323"/>
        <v/>
      </c>
      <c r="AAJ56" s="66" t="str">
        <f t="shared" si="324"/>
        <v/>
      </c>
      <c r="AAK56" s="66" t="str">
        <f t="shared" si="325"/>
        <v/>
      </c>
      <c r="AAL56" s="66" t="str">
        <f t="shared" si="326"/>
        <v/>
      </c>
      <c r="AAM56" s="66" t="str">
        <f t="shared" si="327"/>
        <v/>
      </c>
      <c r="AAN56" s="66" t="str">
        <f t="shared" si="328"/>
        <v/>
      </c>
      <c r="AAO56" s="66" t="str">
        <f t="shared" si="329"/>
        <v/>
      </c>
      <c r="AAP56" s="66" t="str">
        <f t="shared" si="330"/>
        <v/>
      </c>
      <c r="AAQ56" s="66" t="str">
        <f t="shared" si="331"/>
        <v/>
      </c>
      <c r="AAR56" s="66" t="str">
        <f t="shared" si="332"/>
        <v/>
      </c>
      <c r="AAS56" s="66" t="str">
        <f t="shared" si="333"/>
        <v/>
      </c>
      <c r="AAT56" s="66" t="str">
        <f t="shared" si="334"/>
        <v/>
      </c>
      <c r="AAU56" s="66" t="str">
        <f t="shared" si="335"/>
        <v/>
      </c>
      <c r="AAV56" s="66" t="str">
        <f t="shared" si="336"/>
        <v/>
      </c>
      <c r="AAW56" s="66" t="str">
        <f t="shared" si="337"/>
        <v/>
      </c>
      <c r="AAX56" s="66" t="str">
        <f t="shared" si="338"/>
        <v/>
      </c>
      <c r="AAY56" s="66" t="str">
        <f t="shared" si="339"/>
        <v/>
      </c>
      <c r="AAZ56" s="66" t="str">
        <f t="shared" si="340"/>
        <v/>
      </c>
      <c r="ABA56" s="66" t="str">
        <f t="shared" si="341"/>
        <v/>
      </c>
      <c r="ABB56" s="66" t="str">
        <f t="shared" si="342"/>
        <v/>
      </c>
      <c r="ABC56" s="66" t="str">
        <f t="shared" si="343"/>
        <v/>
      </c>
      <c r="ABD56" s="66" t="str">
        <f t="shared" si="344"/>
        <v/>
      </c>
      <c r="ABE56" s="66" t="str">
        <f t="shared" si="345"/>
        <v/>
      </c>
      <c r="ABF56" s="66" t="str">
        <f t="shared" si="346"/>
        <v/>
      </c>
      <c r="ABG56" s="66" t="str">
        <f t="shared" si="347"/>
        <v/>
      </c>
      <c r="ABH56" s="66" t="str">
        <f t="shared" si="348"/>
        <v/>
      </c>
      <c r="ABI56" s="66" t="str">
        <f t="shared" si="349"/>
        <v/>
      </c>
      <c r="ABJ56" s="66" t="str">
        <f t="shared" si="350"/>
        <v/>
      </c>
      <c r="ABK56" s="66" t="str">
        <f t="shared" si="351"/>
        <v/>
      </c>
      <c r="ABL56" s="66" t="str">
        <f t="shared" si="352"/>
        <v/>
      </c>
      <c r="ABM56" s="66" t="str">
        <f t="shared" si="353"/>
        <v/>
      </c>
      <c r="ABN56" s="66" t="str">
        <f t="shared" si="354"/>
        <v/>
      </c>
      <c r="ABO56" s="66" t="str">
        <f t="shared" si="355"/>
        <v/>
      </c>
      <c r="ABP56" s="66" t="str">
        <f t="shared" si="356"/>
        <v/>
      </c>
      <c r="ABQ56" s="66" t="str">
        <f t="shared" si="357"/>
        <v/>
      </c>
      <c r="ABR56" s="66" t="str">
        <f t="shared" si="358"/>
        <v/>
      </c>
      <c r="ABS56" s="66" t="str">
        <f t="shared" si="359"/>
        <v/>
      </c>
      <c r="ABT56" s="66" t="str">
        <f t="shared" si="360"/>
        <v/>
      </c>
      <c r="ABU56" s="66" t="str">
        <f t="shared" si="361"/>
        <v/>
      </c>
      <c r="ABV56" s="66" t="str">
        <f t="shared" si="362"/>
        <v/>
      </c>
      <c r="ABW56" s="66" t="str">
        <f t="shared" si="363"/>
        <v/>
      </c>
      <c r="ABX56" s="66" t="str">
        <f t="shared" si="364"/>
        <v/>
      </c>
      <c r="ABY56" s="66" t="str">
        <f t="shared" si="365"/>
        <v/>
      </c>
      <c r="ABZ56" s="66" t="str">
        <f t="shared" si="366"/>
        <v/>
      </c>
      <c r="ACA56" s="66" t="str">
        <f t="shared" si="367"/>
        <v/>
      </c>
      <c r="ACB56" s="66" t="str">
        <f t="shared" si="368"/>
        <v/>
      </c>
      <c r="ACC56" s="66" t="str">
        <f t="shared" si="369"/>
        <v/>
      </c>
      <c r="ACD56" s="66" t="str">
        <f t="shared" si="370"/>
        <v/>
      </c>
      <c r="ACE56" s="66" t="str">
        <f t="shared" si="371"/>
        <v/>
      </c>
      <c r="ACF56" s="66" t="str">
        <f t="shared" si="372"/>
        <v/>
      </c>
      <c r="ACG56" s="66" t="str">
        <f t="shared" si="373"/>
        <v/>
      </c>
      <c r="ACH56" s="66" t="str">
        <f t="shared" si="374"/>
        <v/>
      </c>
      <c r="ACI56" s="66" t="str">
        <f t="shared" si="375"/>
        <v/>
      </c>
      <c r="ACJ56" s="66" t="str">
        <f t="shared" si="376"/>
        <v/>
      </c>
      <c r="ACK56" s="66" t="str">
        <f t="shared" si="377"/>
        <v/>
      </c>
      <c r="ACL56" s="66" t="str">
        <f t="shared" si="378"/>
        <v/>
      </c>
      <c r="ACM56" s="66" t="str">
        <f t="shared" ref="ACM56:ACN56" si="436">IF(AND(ACS$3="Unit", ACL56=""), "", IF(AND(ACS$3="Unit", ACL56="-"),"", IF(ACS$3="Unit", "kg/GJ delivered", IF(AND(NY56&lt;&gt;"", NY56&lt;&gt;"-", NX56="-"),"", IF($H56="","", IF(NX56="nd", "",IF(NX56="&lt;n.a.&gt;", "", IF(NY56="#/MJ", "", IF(NY56="kg/GJ delivered",NX56,IF(NY56="g/MJ delivered",NX56,IF(NY56="kg/MJ delivered",NX56*1000,IF(NY56="mg/MJ delivered",NX56/1000,IF(NY56="g/kg",((NX56)*(1/$I56)*(1/$H56)),IF(NY56="mg/kg",((NX56/1000)*(1/$I56)*(1/$H56)),IF(NY56="mg/MJ delivered",NX56/1000,IF(NY56="-","","Error"))))))))))))))))</f>
        <v/>
      </c>
      <c r="ACN56" s="66" t="str">
        <f t="shared" si="436"/>
        <v/>
      </c>
      <c r="ACO56" s="66" t="str">
        <f t="shared" si="380"/>
        <v/>
      </c>
      <c r="ACP56" s="66" t="str">
        <f t="shared" si="381"/>
        <v/>
      </c>
      <c r="ACQ56" s="66" t="str">
        <f t="shared" si="382"/>
        <v/>
      </c>
      <c r="ACR56" s="66" t="str">
        <f t="shared" si="383"/>
        <v/>
      </c>
      <c r="ACS56" s="66" t="str">
        <f t="shared" si="384"/>
        <v/>
      </c>
      <c r="ACT56" s="66" t="str">
        <f t="shared" si="385"/>
        <v/>
      </c>
    </row>
    <row r="57" spans="2:774" ht="15.75" customHeight="1" x14ac:dyDescent="0.25">
      <c r="B57" s="66">
        <v>179</v>
      </c>
      <c r="C57" s="66" t="s">
        <v>781</v>
      </c>
      <c r="D57" s="66" t="s">
        <v>1617</v>
      </c>
      <c r="E57" s="156" t="s">
        <v>28</v>
      </c>
      <c r="F57" s="66" t="s">
        <v>497</v>
      </c>
      <c r="G57" s="66" t="s">
        <v>490</v>
      </c>
      <c r="H57" s="126">
        <v>0.105</v>
      </c>
      <c r="I57" s="130">
        <v>19.5</v>
      </c>
      <c r="J57" s="66" t="str">
        <f t="shared" si="0"/>
        <v>Firewood, Traditional, GLO</v>
      </c>
      <c r="K57" s="161"/>
      <c r="L57" s="161"/>
      <c r="M57" s="161"/>
      <c r="N57" s="161"/>
      <c r="O57" s="66" t="s">
        <v>794</v>
      </c>
      <c r="P57" s="66" t="str">
        <f t="shared" si="428"/>
        <v>GLO</v>
      </c>
      <c r="Q57" s="66" t="s">
        <v>622</v>
      </c>
      <c r="R57" s="164" t="s">
        <v>731</v>
      </c>
      <c r="S57" s="158" t="s">
        <v>523</v>
      </c>
      <c r="T57" s="158" t="s">
        <v>128</v>
      </c>
      <c r="U57" s="158" t="s">
        <v>128</v>
      </c>
      <c r="V57" s="158" t="s">
        <v>128</v>
      </c>
      <c r="W57" s="158" t="s">
        <v>128</v>
      </c>
      <c r="X57" s="166" t="s">
        <v>736</v>
      </c>
      <c r="Y57" s="158" t="s">
        <v>523</v>
      </c>
      <c r="Z57" s="162">
        <v>26.8</v>
      </c>
      <c r="AA57" s="158" t="s">
        <v>523</v>
      </c>
      <c r="AB57" s="158" t="s">
        <v>128</v>
      </c>
      <c r="AC57" s="158" t="s">
        <v>128</v>
      </c>
      <c r="AD57" s="158" t="s">
        <v>128</v>
      </c>
      <c r="AE57" s="158" t="s">
        <v>128</v>
      </c>
      <c r="AF57" s="162">
        <v>20.399999999999999</v>
      </c>
      <c r="AG57" s="158" t="s">
        <v>523</v>
      </c>
      <c r="AH57" s="163">
        <v>0.1</v>
      </c>
      <c r="AI57" s="158" t="s">
        <v>523</v>
      </c>
      <c r="AJ57" s="158" t="s">
        <v>128</v>
      </c>
      <c r="AK57" s="158" t="s">
        <v>128</v>
      </c>
      <c r="AL57" s="158" t="s">
        <v>128</v>
      </c>
      <c r="AM57" s="158" t="s">
        <v>128</v>
      </c>
      <c r="AN57" s="158" t="s">
        <v>128</v>
      </c>
      <c r="AO57" s="158" t="s">
        <v>128</v>
      </c>
      <c r="AP57" s="158" t="s">
        <v>128</v>
      </c>
      <c r="AQ57" s="158" t="s">
        <v>128</v>
      </c>
      <c r="AR57" s="158" t="s">
        <v>128</v>
      </c>
      <c r="AS57" s="158" t="s">
        <v>128</v>
      </c>
      <c r="AT57" s="158" t="s">
        <v>128</v>
      </c>
      <c r="AU57" s="158" t="s">
        <v>128</v>
      </c>
      <c r="AV57" s="158" t="s">
        <v>128</v>
      </c>
      <c r="AW57" s="158" t="s">
        <v>128</v>
      </c>
      <c r="AX57" s="158" t="s">
        <v>128</v>
      </c>
      <c r="AY57" s="158" t="s">
        <v>128</v>
      </c>
      <c r="AZ57" s="158" t="s">
        <v>128</v>
      </c>
      <c r="BA57" s="158" t="s">
        <v>128</v>
      </c>
      <c r="BB57" s="158" t="s">
        <v>128</v>
      </c>
      <c r="BC57" s="158" t="s">
        <v>128</v>
      </c>
      <c r="BD57" s="158" t="s">
        <v>128</v>
      </c>
      <c r="BE57" s="158" t="s">
        <v>128</v>
      </c>
      <c r="BF57" s="158" t="s">
        <v>128</v>
      </c>
      <c r="BG57" s="158" t="s">
        <v>128</v>
      </c>
      <c r="BH57" s="158" t="s">
        <v>128</v>
      </c>
      <c r="BI57" s="158" t="s">
        <v>128</v>
      </c>
      <c r="BJ57" s="158" t="s">
        <v>128</v>
      </c>
      <c r="BK57" s="158" t="s">
        <v>128</v>
      </c>
      <c r="BL57" s="158" t="s">
        <v>128</v>
      </c>
      <c r="BM57" s="158" t="s">
        <v>128</v>
      </c>
      <c r="BN57" s="158" t="s">
        <v>128</v>
      </c>
      <c r="BO57" s="158" t="s">
        <v>128</v>
      </c>
      <c r="BP57" s="158" t="s">
        <v>128</v>
      </c>
      <c r="BQ57" s="158" t="s">
        <v>128</v>
      </c>
      <c r="BR57" s="158" t="s">
        <v>128</v>
      </c>
      <c r="BS57" s="158" t="s">
        <v>128</v>
      </c>
      <c r="BT57" s="158" t="s">
        <v>128</v>
      </c>
      <c r="BU57" s="158" t="s">
        <v>128</v>
      </c>
      <c r="BV57" s="158" t="s">
        <v>128</v>
      </c>
      <c r="BW57" s="158" t="s">
        <v>128</v>
      </c>
      <c r="BX57" s="158" t="s">
        <v>128</v>
      </c>
      <c r="BY57" s="158" t="s">
        <v>128</v>
      </c>
      <c r="BZ57" s="158" t="s">
        <v>128</v>
      </c>
      <c r="CA57" s="158" t="s">
        <v>128</v>
      </c>
      <c r="CB57" s="158" t="s">
        <v>128</v>
      </c>
      <c r="CC57" s="158" t="s">
        <v>128</v>
      </c>
      <c r="CD57" s="158" t="s">
        <v>128</v>
      </c>
      <c r="CE57" s="158" t="s">
        <v>128</v>
      </c>
      <c r="CF57" s="158" t="s">
        <v>128</v>
      </c>
      <c r="CG57" s="158" t="s">
        <v>128</v>
      </c>
      <c r="CH57" s="158" t="s">
        <v>128</v>
      </c>
      <c r="CI57" s="158" t="s">
        <v>128</v>
      </c>
      <c r="CJ57" s="158" t="s">
        <v>128</v>
      </c>
      <c r="CK57" s="158" t="s">
        <v>128</v>
      </c>
      <c r="CL57" s="158" t="s">
        <v>128</v>
      </c>
      <c r="CM57" s="158" t="s">
        <v>128</v>
      </c>
      <c r="CN57" s="158" t="s">
        <v>128</v>
      </c>
      <c r="CO57" s="158" t="s">
        <v>128</v>
      </c>
      <c r="CP57" s="158" t="s">
        <v>128</v>
      </c>
      <c r="CQ57" s="158" t="s">
        <v>128</v>
      </c>
      <c r="CR57" s="158" t="s">
        <v>128</v>
      </c>
      <c r="CS57" s="158" t="s">
        <v>128</v>
      </c>
      <c r="CT57" s="158" t="s">
        <v>128</v>
      </c>
      <c r="CU57" s="158" t="s">
        <v>128</v>
      </c>
      <c r="CV57" s="158" t="s">
        <v>128</v>
      </c>
      <c r="CW57" s="158" t="s">
        <v>128</v>
      </c>
      <c r="CX57" s="158" t="s">
        <v>128</v>
      </c>
      <c r="CY57" s="158" t="s">
        <v>128</v>
      </c>
      <c r="CZ57" s="158" t="s">
        <v>128</v>
      </c>
      <c r="DA57" s="158" t="s">
        <v>128</v>
      </c>
      <c r="DB57" s="158" t="s">
        <v>128</v>
      </c>
      <c r="DC57" s="158" t="s">
        <v>128</v>
      </c>
      <c r="DD57" s="158" t="s">
        <v>128</v>
      </c>
      <c r="DE57" s="158" t="s">
        <v>128</v>
      </c>
      <c r="DF57" s="158" t="s">
        <v>128</v>
      </c>
      <c r="DG57" s="158" t="s">
        <v>128</v>
      </c>
      <c r="DH57" s="158" t="s">
        <v>128</v>
      </c>
      <c r="DI57" s="158" t="s">
        <v>128</v>
      </c>
      <c r="DJ57" s="158" t="s">
        <v>128</v>
      </c>
      <c r="DK57" s="158" t="s">
        <v>128</v>
      </c>
      <c r="DL57" s="158" t="s">
        <v>128</v>
      </c>
      <c r="DM57" s="158" t="s">
        <v>128</v>
      </c>
      <c r="DN57" s="158" t="s">
        <v>128</v>
      </c>
      <c r="DO57" s="158" t="s">
        <v>128</v>
      </c>
      <c r="DP57" s="158" t="s">
        <v>128</v>
      </c>
      <c r="DQ57" s="158" t="s">
        <v>128</v>
      </c>
      <c r="DR57" s="158" t="s">
        <v>128</v>
      </c>
      <c r="DS57" s="158" t="s">
        <v>128</v>
      </c>
      <c r="DT57" s="158" t="s">
        <v>128</v>
      </c>
      <c r="DU57" s="158" t="s">
        <v>128</v>
      </c>
      <c r="DV57" s="158" t="s">
        <v>128</v>
      </c>
      <c r="DW57" s="158" t="s">
        <v>128</v>
      </c>
      <c r="DX57" s="158" t="s">
        <v>128</v>
      </c>
      <c r="DY57" s="158" t="s">
        <v>128</v>
      </c>
      <c r="DZ57" s="158" t="s">
        <v>128</v>
      </c>
      <c r="EA57" s="158" t="s">
        <v>128</v>
      </c>
      <c r="EB57" s="158" t="s">
        <v>128</v>
      </c>
      <c r="EC57" s="158" t="s">
        <v>128</v>
      </c>
      <c r="ED57" s="158" t="s">
        <v>128</v>
      </c>
      <c r="EE57" s="158" t="s">
        <v>128</v>
      </c>
      <c r="EF57" s="158" t="s">
        <v>128</v>
      </c>
      <c r="EG57" s="158" t="s">
        <v>128</v>
      </c>
      <c r="EH57" s="158" t="s">
        <v>128</v>
      </c>
      <c r="EI57" s="158" t="s">
        <v>128</v>
      </c>
      <c r="EJ57" s="158" t="s">
        <v>128</v>
      </c>
      <c r="EK57" s="158" t="s">
        <v>128</v>
      </c>
      <c r="EL57" s="158" t="s">
        <v>128</v>
      </c>
      <c r="EM57" s="158" t="s">
        <v>128</v>
      </c>
      <c r="EN57" s="158" t="s">
        <v>128</v>
      </c>
      <c r="EO57" s="158" t="s">
        <v>128</v>
      </c>
      <c r="EP57" s="158" t="s">
        <v>128</v>
      </c>
      <c r="EQ57" s="158" t="s">
        <v>128</v>
      </c>
      <c r="ER57" s="158" t="s">
        <v>128</v>
      </c>
      <c r="ES57" s="158" t="s">
        <v>128</v>
      </c>
      <c r="ET57" s="158" t="s">
        <v>128</v>
      </c>
      <c r="EU57" s="158" t="s">
        <v>128</v>
      </c>
      <c r="EV57" s="158" t="s">
        <v>128</v>
      </c>
      <c r="EW57" s="158" t="s">
        <v>128</v>
      </c>
      <c r="EX57" s="158" t="s">
        <v>128</v>
      </c>
      <c r="EY57" s="158" t="s">
        <v>128</v>
      </c>
      <c r="EZ57" s="158" t="s">
        <v>128</v>
      </c>
      <c r="FA57" s="158" t="s">
        <v>128</v>
      </c>
      <c r="FB57" s="158" t="s">
        <v>128</v>
      </c>
      <c r="FC57" s="158" t="s">
        <v>128</v>
      </c>
      <c r="FD57" s="158" t="s">
        <v>128</v>
      </c>
      <c r="FE57" s="158" t="s">
        <v>128</v>
      </c>
      <c r="FF57" s="158" t="s">
        <v>128</v>
      </c>
      <c r="FG57" s="158" t="s">
        <v>128</v>
      </c>
      <c r="FH57" s="158" t="s">
        <v>128</v>
      </c>
      <c r="FI57" s="158" t="s">
        <v>128</v>
      </c>
      <c r="FJ57" s="158" t="s">
        <v>128</v>
      </c>
      <c r="FK57" s="158" t="s">
        <v>128</v>
      </c>
      <c r="FL57" s="158" t="s">
        <v>128</v>
      </c>
      <c r="FM57" s="158" t="s">
        <v>128</v>
      </c>
      <c r="FN57" s="158" t="s">
        <v>128</v>
      </c>
      <c r="FO57" s="158" t="s">
        <v>128</v>
      </c>
      <c r="FP57" s="158" t="s">
        <v>128</v>
      </c>
      <c r="FQ57" s="158" t="s">
        <v>128</v>
      </c>
      <c r="FR57" s="158" t="s">
        <v>128</v>
      </c>
      <c r="FS57" s="158" t="s">
        <v>128</v>
      </c>
      <c r="FT57" s="158" t="s">
        <v>128</v>
      </c>
      <c r="FU57" s="158" t="s">
        <v>128</v>
      </c>
      <c r="FV57" s="158" t="s">
        <v>128</v>
      </c>
      <c r="FW57" s="158" t="s">
        <v>128</v>
      </c>
      <c r="FX57" s="158" t="s">
        <v>128</v>
      </c>
      <c r="FY57" s="158" t="s">
        <v>128</v>
      </c>
      <c r="FZ57" s="158" t="s">
        <v>128</v>
      </c>
      <c r="GA57" s="158" t="s">
        <v>128</v>
      </c>
      <c r="GB57" s="158" t="s">
        <v>128</v>
      </c>
      <c r="GC57" s="158" t="s">
        <v>128</v>
      </c>
      <c r="GD57" s="158" t="s">
        <v>128</v>
      </c>
      <c r="GE57" s="158" t="s">
        <v>128</v>
      </c>
      <c r="GF57" s="158" t="s">
        <v>128</v>
      </c>
      <c r="GG57" s="158" t="s">
        <v>128</v>
      </c>
      <c r="GH57" s="158" t="s">
        <v>128</v>
      </c>
      <c r="GI57" s="158" t="s">
        <v>128</v>
      </c>
      <c r="GJ57" s="158" t="s">
        <v>128</v>
      </c>
      <c r="GK57" s="158" t="s">
        <v>128</v>
      </c>
      <c r="GL57" s="158" t="s">
        <v>128</v>
      </c>
      <c r="GM57" s="158" t="s">
        <v>128</v>
      </c>
      <c r="GN57" s="158" t="s">
        <v>128</v>
      </c>
      <c r="GO57" s="158" t="s">
        <v>128</v>
      </c>
      <c r="GP57" s="158" t="s">
        <v>128</v>
      </c>
      <c r="GQ57" s="158" t="s">
        <v>128</v>
      </c>
      <c r="GR57" s="158" t="s">
        <v>128</v>
      </c>
      <c r="GS57" s="158" t="s">
        <v>128</v>
      </c>
      <c r="GT57" s="158" t="s">
        <v>128</v>
      </c>
      <c r="GU57" s="158" t="s">
        <v>128</v>
      </c>
      <c r="GV57" s="158" t="s">
        <v>128</v>
      </c>
      <c r="GW57" s="158" t="s">
        <v>128</v>
      </c>
      <c r="GX57" s="158" t="s">
        <v>128</v>
      </c>
      <c r="GY57" s="158" t="s">
        <v>128</v>
      </c>
      <c r="GZ57" s="158" t="s">
        <v>128</v>
      </c>
      <c r="HA57" s="158" t="s">
        <v>128</v>
      </c>
      <c r="HB57" s="158" t="s">
        <v>128</v>
      </c>
      <c r="HC57" s="158" t="s">
        <v>128</v>
      </c>
      <c r="HD57" s="158" t="s">
        <v>128</v>
      </c>
      <c r="HE57" s="158" t="s">
        <v>128</v>
      </c>
      <c r="HF57" s="158" t="s">
        <v>128</v>
      </c>
      <c r="HG57" s="158" t="s">
        <v>128</v>
      </c>
      <c r="HH57" s="158" t="s">
        <v>128</v>
      </c>
      <c r="HI57" s="158" t="s">
        <v>128</v>
      </c>
      <c r="HJ57" s="158" t="s">
        <v>128</v>
      </c>
      <c r="HK57" s="158" t="s">
        <v>128</v>
      </c>
      <c r="HL57" s="158" t="s">
        <v>128</v>
      </c>
      <c r="HM57" s="158" t="s">
        <v>128</v>
      </c>
      <c r="HN57" s="158" t="s">
        <v>128</v>
      </c>
      <c r="HO57" s="158" t="s">
        <v>128</v>
      </c>
      <c r="HP57" s="158" t="s">
        <v>128</v>
      </c>
      <c r="HQ57" s="158" t="s">
        <v>128</v>
      </c>
      <c r="HR57" s="158" t="s">
        <v>128</v>
      </c>
      <c r="HS57" s="158" t="s">
        <v>128</v>
      </c>
      <c r="HT57" s="158" t="s">
        <v>128</v>
      </c>
      <c r="HU57" s="158" t="s">
        <v>128</v>
      </c>
      <c r="HV57" s="158" t="s">
        <v>128</v>
      </c>
      <c r="HW57" s="158" t="s">
        <v>128</v>
      </c>
      <c r="HX57" s="158" t="s">
        <v>128</v>
      </c>
      <c r="HY57" s="158" t="s">
        <v>128</v>
      </c>
      <c r="HZ57" s="158" t="s">
        <v>128</v>
      </c>
      <c r="IA57" s="158" t="s">
        <v>128</v>
      </c>
      <c r="IB57" s="158" t="s">
        <v>128</v>
      </c>
      <c r="IC57" s="158" t="s">
        <v>128</v>
      </c>
      <c r="ID57" s="158" t="s">
        <v>128</v>
      </c>
      <c r="IE57" s="158" t="s">
        <v>128</v>
      </c>
      <c r="IF57" s="158" t="s">
        <v>128</v>
      </c>
      <c r="IG57" s="158" t="s">
        <v>128</v>
      </c>
      <c r="IH57" s="158" t="s">
        <v>128</v>
      </c>
      <c r="II57" s="158" t="s">
        <v>128</v>
      </c>
      <c r="IJ57" s="158" t="s">
        <v>128</v>
      </c>
      <c r="IK57" s="158" t="s">
        <v>128</v>
      </c>
      <c r="IL57" s="158" t="s">
        <v>128</v>
      </c>
      <c r="IM57" s="158" t="s">
        <v>128</v>
      </c>
      <c r="IN57" s="158" t="s">
        <v>128</v>
      </c>
      <c r="IO57" s="158" t="s">
        <v>128</v>
      </c>
      <c r="IP57" s="158" t="s">
        <v>128</v>
      </c>
      <c r="IQ57" s="158" t="s">
        <v>128</v>
      </c>
      <c r="IR57" s="158" t="s">
        <v>128</v>
      </c>
      <c r="IS57" s="158" t="s">
        <v>128</v>
      </c>
      <c r="IT57" s="158" t="s">
        <v>128</v>
      </c>
      <c r="IU57" s="158" t="s">
        <v>128</v>
      </c>
      <c r="IV57" s="158" t="s">
        <v>128</v>
      </c>
      <c r="IW57" s="158" t="s">
        <v>128</v>
      </c>
      <c r="IX57" s="158" t="s">
        <v>128</v>
      </c>
      <c r="IY57" s="158" t="s">
        <v>128</v>
      </c>
      <c r="IZ57" s="158" t="s">
        <v>128</v>
      </c>
      <c r="JA57" s="158" t="s">
        <v>128</v>
      </c>
      <c r="JB57" s="158" t="s">
        <v>128</v>
      </c>
      <c r="JC57" s="158" t="s">
        <v>128</v>
      </c>
      <c r="JD57" s="158" t="s">
        <v>128</v>
      </c>
      <c r="JE57" s="158" t="s">
        <v>128</v>
      </c>
      <c r="JF57" s="158" t="s">
        <v>128</v>
      </c>
      <c r="JG57" s="158" t="s">
        <v>128</v>
      </c>
      <c r="JH57" s="158" t="s">
        <v>128</v>
      </c>
      <c r="JI57" s="158" t="s">
        <v>128</v>
      </c>
      <c r="JJ57" s="158" t="s">
        <v>128</v>
      </c>
      <c r="JK57" s="158" t="s">
        <v>128</v>
      </c>
      <c r="JL57" s="158" t="s">
        <v>128</v>
      </c>
      <c r="JM57" s="158" t="s">
        <v>128</v>
      </c>
      <c r="JN57" s="158" t="s">
        <v>128</v>
      </c>
      <c r="JO57" s="158" t="s">
        <v>128</v>
      </c>
      <c r="JP57" s="158" t="s">
        <v>128</v>
      </c>
      <c r="JQ57" s="158" t="s">
        <v>128</v>
      </c>
      <c r="JR57" s="158" t="s">
        <v>128</v>
      </c>
      <c r="JS57" s="158" t="s">
        <v>128</v>
      </c>
      <c r="JT57" s="158" t="s">
        <v>128</v>
      </c>
      <c r="JU57" s="158" t="s">
        <v>128</v>
      </c>
      <c r="JV57" s="158" t="s">
        <v>128</v>
      </c>
      <c r="JW57" s="158" t="s">
        <v>128</v>
      </c>
      <c r="JX57" s="158" t="s">
        <v>128</v>
      </c>
      <c r="JY57" s="158" t="s">
        <v>128</v>
      </c>
      <c r="JZ57" s="158" t="s">
        <v>128</v>
      </c>
      <c r="KA57" s="158" t="s">
        <v>128</v>
      </c>
      <c r="KB57" s="158" t="s">
        <v>128</v>
      </c>
      <c r="KC57" s="158" t="s">
        <v>128</v>
      </c>
      <c r="KD57" s="158" t="s">
        <v>128</v>
      </c>
      <c r="KE57" s="158" t="s">
        <v>128</v>
      </c>
      <c r="KF57" s="158" t="s">
        <v>128</v>
      </c>
      <c r="KG57" s="158" t="s">
        <v>128</v>
      </c>
      <c r="KH57" s="158" t="s">
        <v>128</v>
      </c>
      <c r="KI57" s="158" t="s">
        <v>128</v>
      </c>
      <c r="KJ57" s="158" t="s">
        <v>128</v>
      </c>
      <c r="KK57" s="158" t="s">
        <v>128</v>
      </c>
      <c r="KL57" s="158" t="s">
        <v>128</v>
      </c>
      <c r="KM57" s="158" t="s">
        <v>128</v>
      </c>
      <c r="KN57" s="158" t="s">
        <v>128</v>
      </c>
      <c r="KO57" s="158" t="s">
        <v>128</v>
      </c>
      <c r="KP57" s="158" t="s">
        <v>128</v>
      </c>
      <c r="KQ57" s="158" t="s">
        <v>128</v>
      </c>
      <c r="KR57" s="158" t="s">
        <v>128</v>
      </c>
      <c r="KS57" s="158" t="s">
        <v>128</v>
      </c>
      <c r="KT57" s="158" t="s">
        <v>128</v>
      </c>
      <c r="KU57" s="158" t="s">
        <v>128</v>
      </c>
      <c r="KV57" s="158" t="s">
        <v>128</v>
      </c>
      <c r="KW57" s="158" t="s">
        <v>128</v>
      </c>
      <c r="KX57" s="158" t="s">
        <v>128</v>
      </c>
      <c r="KY57" s="158" t="s">
        <v>128</v>
      </c>
      <c r="KZ57" s="158" t="s">
        <v>128</v>
      </c>
      <c r="LA57" s="158" t="s">
        <v>128</v>
      </c>
      <c r="LB57" s="158" t="s">
        <v>128</v>
      </c>
      <c r="LC57" s="158" t="s">
        <v>128</v>
      </c>
      <c r="LD57" s="158" t="s">
        <v>128</v>
      </c>
      <c r="LE57" s="158" t="s">
        <v>128</v>
      </c>
      <c r="LF57" s="158" t="s">
        <v>128</v>
      </c>
      <c r="LG57" s="158" t="s">
        <v>128</v>
      </c>
      <c r="LH57" s="158" t="s">
        <v>128</v>
      </c>
      <c r="LI57" s="158" t="s">
        <v>128</v>
      </c>
      <c r="LJ57" s="158" t="s">
        <v>128</v>
      </c>
      <c r="LK57" s="158" t="s">
        <v>128</v>
      </c>
      <c r="LL57" s="158" t="s">
        <v>128</v>
      </c>
      <c r="LM57" s="158" t="s">
        <v>128</v>
      </c>
      <c r="LN57" s="158" t="s">
        <v>128</v>
      </c>
      <c r="LO57" s="158" t="s">
        <v>128</v>
      </c>
      <c r="LP57" s="158" t="s">
        <v>128</v>
      </c>
      <c r="LQ57" s="158" t="s">
        <v>128</v>
      </c>
      <c r="LR57" s="158" t="s">
        <v>128</v>
      </c>
      <c r="LS57" s="158" t="s">
        <v>128</v>
      </c>
      <c r="LT57" s="158" t="s">
        <v>128</v>
      </c>
      <c r="LU57" s="158" t="s">
        <v>128</v>
      </c>
      <c r="LV57" s="158" t="s">
        <v>128</v>
      </c>
      <c r="LW57" s="158" t="s">
        <v>128</v>
      </c>
      <c r="LX57" s="158" t="s">
        <v>128</v>
      </c>
      <c r="LY57" s="158" t="s">
        <v>128</v>
      </c>
      <c r="LZ57" s="158" t="s">
        <v>128</v>
      </c>
      <c r="MA57" s="158" t="s">
        <v>128</v>
      </c>
      <c r="MB57" s="158" t="s">
        <v>128</v>
      </c>
      <c r="MC57" s="158" t="s">
        <v>128</v>
      </c>
      <c r="MD57" s="158" t="s">
        <v>128</v>
      </c>
      <c r="ME57" s="158" t="s">
        <v>128</v>
      </c>
      <c r="MF57" s="158" t="s">
        <v>128</v>
      </c>
      <c r="MG57" s="158" t="s">
        <v>128</v>
      </c>
      <c r="MH57" s="158" t="s">
        <v>128</v>
      </c>
      <c r="MI57" s="158" t="s">
        <v>128</v>
      </c>
      <c r="MJ57" s="158" t="s">
        <v>128</v>
      </c>
      <c r="MK57" s="158" t="s">
        <v>128</v>
      </c>
      <c r="ML57" s="158" t="s">
        <v>128</v>
      </c>
      <c r="MM57" s="158" t="s">
        <v>128</v>
      </c>
      <c r="MN57" s="158" t="s">
        <v>128</v>
      </c>
      <c r="MO57" s="158" t="s">
        <v>128</v>
      </c>
      <c r="MP57" s="158" t="s">
        <v>128</v>
      </c>
      <c r="MQ57" s="158" t="s">
        <v>128</v>
      </c>
      <c r="MR57" s="158" t="s">
        <v>128</v>
      </c>
      <c r="MS57" s="158" t="s">
        <v>128</v>
      </c>
      <c r="MT57" s="158" t="s">
        <v>128</v>
      </c>
      <c r="MU57" s="158" t="s">
        <v>128</v>
      </c>
      <c r="MV57" s="158" t="s">
        <v>128</v>
      </c>
      <c r="MW57" s="158" t="s">
        <v>128</v>
      </c>
      <c r="MX57" s="158" t="s">
        <v>128</v>
      </c>
      <c r="MY57" s="158" t="s">
        <v>128</v>
      </c>
      <c r="MZ57" s="158" t="s">
        <v>128</v>
      </c>
      <c r="NA57" s="158" t="s">
        <v>128</v>
      </c>
      <c r="NB57" s="158" t="s">
        <v>128</v>
      </c>
      <c r="NC57" s="158" t="s">
        <v>128</v>
      </c>
      <c r="ND57" s="158" t="s">
        <v>128</v>
      </c>
      <c r="NE57" s="158" t="s">
        <v>128</v>
      </c>
      <c r="NF57" s="158" t="s">
        <v>128</v>
      </c>
      <c r="NG57" s="158" t="s">
        <v>128</v>
      </c>
      <c r="NH57" s="158" t="s">
        <v>128</v>
      </c>
      <c r="NI57" s="158" t="s">
        <v>128</v>
      </c>
      <c r="NJ57" s="158" t="s">
        <v>128</v>
      </c>
      <c r="NK57" s="158" t="s">
        <v>128</v>
      </c>
      <c r="NL57" s="158" t="s">
        <v>128</v>
      </c>
      <c r="NM57" s="158" t="s">
        <v>128</v>
      </c>
      <c r="NN57" s="158" t="s">
        <v>128</v>
      </c>
      <c r="NO57" s="158" t="s">
        <v>128</v>
      </c>
      <c r="NP57" s="158" t="s">
        <v>128</v>
      </c>
      <c r="NQ57" s="158" t="s">
        <v>128</v>
      </c>
      <c r="NR57" s="158" t="s">
        <v>128</v>
      </c>
      <c r="NS57" s="158" t="s">
        <v>128</v>
      </c>
      <c r="NT57" s="158" t="s">
        <v>128</v>
      </c>
      <c r="NU57" s="158" t="s">
        <v>128</v>
      </c>
      <c r="NV57" s="158" t="s">
        <v>128</v>
      </c>
      <c r="NW57" s="158" t="s">
        <v>128</v>
      </c>
      <c r="NX57" s="158" t="s">
        <v>128</v>
      </c>
      <c r="NY57" s="158" t="s">
        <v>128</v>
      </c>
      <c r="NZ57" s="158" t="s">
        <v>128</v>
      </c>
      <c r="OA57" s="158" t="s">
        <v>128</v>
      </c>
      <c r="OB57" s="158" t="s">
        <v>128</v>
      </c>
      <c r="OC57" s="158" t="s">
        <v>128</v>
      </c>
      <c r="OD57" s="158" t="s">
        <v>128</v>
      </c>
      <c r="OE57" s="170" t="s">
        <v>128</v>
      </c>
      <c r="OF57" s="181"/>
      <c r="OG57" s="174">
        <f t="shared" si="9"/>
        <v>66.422466422466428</v>
      </c>
      <c r="OH57" s="66" t="str">
        <f t="shared" si="10"/>
        <v>kg/GJ delivered</v>
      </c>
      <c r="OI57" s="66" t="str">
        <f t="shared" si="11"/>
        <v/>
      </c>
      <c r="OJ57" s="66" t="str">
        <f t="shared" si="12"/>
        <v/>
      </c>
      <c r="OK57" s="66" t="str">
        <f t="shared" si="13"/>
        <v/>
      </c>
      <c r="OL57" s="66" t="str">
        <f t="shared" si="14"/>
        <v/>
      </c>
      <c r="OM57" s="159">
        <f t="shared" si="15"/>
        <v>656.41025641025635</v>
      </c>
      <c r="ON57" s="66" t="str">
        <f t="shared" si="16"/>
        <v>kg/GJ delivered</v>
      </c>
      <c r="OO57" s="130">
        <f t="shared" si="17"/>
        <v>13.089133089133089</v>
      </c>
      <c r="OP57" s="66" t="str">
        <f t="shared" si="18"/>
        <v>kg/GJ delivered</v>
      </c>
      <c r="OQ57" s="66" t="str">
        <f t="shared" si="19"/>
        <v/>
      </c>
      <c r="OR57" s="66" t="str">
        <f t="shared" si="20"/>
        <v/>
      </c>
      <c r="OS57" s="66" t="str">
        <f t="shared" si="21"/>
        <v/>
      </c>
      <c r="OT57" s="66" t="str">
        <f t="shared" si="22"/>
        <v/>
      </c>
      <c r="OU57" s="118">
        <f t="shared" si="23"/>
        <v>9.9633699633699617</v>
      </c>
      <c r="OV57" s="66" t="str">
        <f t="shared" si="24"/>
        <v>kg/GJ delivered</v>
      </c>
      <c r="OW57" s="126">
        <f t="shared" si="25"/>
        <v>4.884004884004884E-2</v>
      </c>
      <c r="OX57" s="66" t="str">
        <f t="shared" si="26"/>
        <v>kg/GJ delivered</v>
      </c>
      <c r="OY57" s="66" t="str">
        <f t="shared" si="27"/>
        <v/>
      </c>
      <c r="OZ57" s="66" t="str">
        <f t="shared" si="28"/>
        <v/>
      </c>
      <c r="PA57" s="66" t="str">
        <f t="shared" si="29"/>
        <v/>
      </c>
      <c r="PB57" s="66" t="str">
        <f t="shared" si="30"/>
        <v/>
      </c>
      <c r="PC57" s="66" t="str">
        <f t="shared" si="31"/>
        <v/>
      </c>
      <c r="PD57" s="66" t="str">
        <f t="shared" si="32"/>
        <v/>
      </c>
      <c r="PE57" s="66" t="str">
        <f t="shared" si="33"/>
        <v/>
      </c>
      <c r="PF57" s="66" t="str">
        <f t="shared" si="34"/>
        <v/>
      </c>
      <c r="PG57" s="66" t="str">
        <f t="shared" si="35"/>
        <v/>
      </c>
      <c r="PH57" s="66" t="str">
        <f t="shared" si="36"/>
        <v/>
      </c>
      <c r="PI57" s="66" t="str">
        <f t="shared" si="37"/>
        <v/>
      </c>
      <c r="PJ57" s="66" t="str">
        <f t="shared" si="38"/>
        <v/>
      </c>
      <c r="PK57" s="66" t="str">
        <f t="shared" si="39"/>
        <v/>
      </c>
      <c r="PL57" s="66" t="str">
        <f t="shared" si="40"/>
        <v/>
      </c>
      <c r="PM57" s="66" t="str">
        <f t="shared" si="41"/>
        <v/>
      </c>
      <c r="PN57" s="66" t="str">
        <f t="shared" si="42"/>
        <v/>
      </c>
      <c r="PO57" s="66" t="str">
        <f t="shared" si="43"/>
        <v/>
      </c>
      <c r="PP57" s="66" t="str">
        <f t="shared" si="44"/>
        <v/>
      </c>
      <c r="PQ57" s="66" t="str">
        <f t="shared" si="45"/>
        <v/>
      </c>
      <c r="PR57" s="66" t="str">
        <f t="shared" si="46"/>
        <v/>
      </c>
      <c r="PS57" s="66" t="str">
        <f t="shared" si="47"/>
        <v/>
      </c>
      <c r="PT57" s="66" t="str">
        <f t="shared" si="48"/>
        <v/>
      </c>
      <c r="PU57" s="66" t="str">
        <f t="shared" si="49"/>
        <v/>
      </c>
      <c r="PV57" s="66" t="str">
        <f t="shared" si="50"/>
        <v/>
      </c>
      <c r="PW57" s="66" t="str">
        <f t="shared" si="51"/>
        <v/>
      </c>
      <c r="PX57" s="66" t="str">
        <f t="shared" si="52"/>
        <v/>
      </c>
      <c r="PY57" s="66" t="str">
        <f t="shared" si="53"/>
        <v/>
      </c>
      <c r="PZ57" s="66" t="str">
        <f t="shared" si="54"/>
        <v/>
      </c>
      <c r="QA57" s="66" t="str">
        <f t="shared" si="55"/>
        <v/>
      </c>
      <c r="QB57" s="66" t="str">
        <f t="shared" si="56"/>
        <v/>
      </c>
      <c r="QC57" s="66" t="str">
        <f t="shared" si="57"/>
        <v/>
      </c>
      <c r="QD57" s="66" t="str">
        <f t="shared" si="58"/>
        <v/>
      </c>
      <c r="QE57" s="66" t="str">
        <f t="shared" si="59"/>
        <v/>
      </c>
      <c r="QF57" s="66" t="str">
        <f t="shared" si="60"/>
        <v/>
      </c>
      <c r="QG57" s="66" t="str">
        <f t="shared" si="61"/>
        <v/>
      </c>
      <c r="QH57" s="66" t="str">
        <f t="shared" si="62"/>
        <v/>
      </c>
      <c r="QI57" s="66" t="str">
        <f t="shared" si="63"/>
        <v/>
      </c>
      <c r="QJ57" s="66" t="str">
        <f t="shared" si="64"/>
        <v/>
      </c>
      <c r="QK57" s="66" t="str">
        <f t="shared" si="65"/>
        <v/>
      </c>
      <c r="QL57" s="66" t="str">
        <f t="shared" si="66"/>
        <v/>
      </c>
      <c r="QM57" s="66" t="str">
        <f t="shared" si="67"/>
        <v/>
      </c>
      <c r="QN57" s="66" t="str">
        <f t="shared" si="68"/>
        <v/>
      </c>
      <c r="QO57" s="66" t="str">
        <f t="shared" si="69"/>
        <v/>
      </c>
      <c r="QP57" s="66" t="str">
        <f t="shared" si="70"/>
        <v/>
      </c>
      <c r="QQ57" s="66" t="str">
        <f t="shared" si="71"/>
        <v/>
      </c>
      <c r="QR57" s="66" t="str">
        <f t="shared" si="72"/>
        <v/>
      </c>
      <c r="QS57" s="66" t="str">
        <f t="shared" si="73"/>
        <v/>
      </c>
      <c r="QT57" s="66" t="str">
        <f t="shared" si="74"/>
        <v/>
      </c>
      <c r="QU57" s="66" t="str">
        <f t="shared" si="75"/>
        <v/>
      </c>
      <c r="QV57" s="66" t="str">
        <f t="shared" si="76"/>
        <v/>
      </c>
      <c r="QW57" s="66" t="str">
        <f t="shared" si="77"/>
        <v/>
      </c>
      <c r="QX57" s="66" t="str">
        <f t="shared" si="78"/>
        <v/>
      </c>
      <c r="QY57" s="66" t="str">
        <f t="shared" si="79"/>
        <v/>
      </c>
      <c r="QZ57" s="66" t="str">
        <f t="shared" si="80"/>
        <v/>
      </c>
      <c r="RA57" s="66" t="str">
        <f t="shared" si="81"/>
        <v/>
      </c>
      <c r="RB57" s="66" t="str">
        <f t="shared" si="82"/>
        <v/>
      </c>
      <c r="RC57" s="66" t="str">
        <f t="shared" si="83"/>
        <v/>
      </c>
      <c r="RD57" s="66" t="str">
        <f t="shared" si="84"/>
        <v/>
      </c>
      <c r="RE57" s="66" t="str">
        <f t="shared" si="85"/>
        <v/>
      </c>
      <c r="RF57" s="66" t="str">
        <f t="shared" si="86"/>
        <v/>
      </c>
      <c r="RG57" s="66" t="str">
        <f t="shared" si="87"/>
        <v/>
      </c>
      <c r="RH57" s="66" t="str">
        <f t="shared" si="88"/>
        <v/>
      </c>
      <c r="RI57" s="66" t="str">
        <f t="shared" si="89"/>
        <v/>
      </c>
      <c r="RJ57" s="66" t="str">
        <f t="shared" si="90"/>
        <v/>
      </c>
      <c r="RK57" s="66" t="str">
        <f t="shared" si="91"/>
        <v/>
      </c>
      <c r="RL57" s="66" t="str">
        <f t="shared" si="92"/>
        <v/>
      </c>
      <c r="RM57" s="66" t="str">
        <f t="shared" si="93"/>
        <v/>
      </c>
      <c r="RN57" s="66" t="str">
        <f t="shared" si="94"/>
        <v/>
      </c>
      <c r="RO57" s="66" t="str">
        <f t="shared" si="95"/>
        <v/>
      </c>
      <c r="RP57" s="66" t="str">
        <f t="shared" si="96"/>
        <v/>
      </c>
      <c r="RQ57" s="66" t="str">
        <f t="shared" si="97"/>
        <v/>
      </c>
      <c r="RR57" s="66" t="str">
        <f t="shared" si="98"/>
        <v/>
      </c>
      <c r="RS57" s="66" t="str">
        <f t="shared" si="99"/>
        <v/>
      </c>
      <c r="RT57" s="66" t="str">
        <f t="shared" si="100"/>
        <v/>
      </c>
      <c r="RU57" s="66" t="str">
        <f t="shared" si="101"/>
        <v/>
      </c>
      <c r="RV57" s="66" t="str">
        <f t="shared" si="102"/>
        <v/>
      </c>
      <c r="RW57" s="66" t="str">
        <f t="shared" si="103"/>
        <v/>
      </c>
      <c r="RX57" s="66" t="str">
        <f t="shared" si="104"/>
        <v/>
      </c>
      <c r="RY57" s="66" t="str">
        <f t="shared" si="105"/>
        <v/>
      </c>
      <c r="RZ57" s="66" t="str">
        <f t="shared" si="106"/>
        <v/>
      </c>
      <c r="SA57" s="66" t="str">
        <f t="shared" si="107"/>
        <v/>
      </c>
      <c r="SB57" s="66" t="str">
        <f t="shared" si="108"/>
        <v/>
      </c>
      <c r="SC57" s="66" t="str">
        <f t="shared" si="109"/>
        <v/>
      </c>
      <c r="SD57" s="66" t="str">
        <f t="shared" si="110"/>
        <v/>
      </c>
      <c r="SE57" s="66" t="str">
        <f t="shared" si="111"/>
        <v/>
      </c>
      <c r="SF57" s="66" t="str">
        <f t="shared" si="112"/>
        <v/>
      </c>
      <c r="SG57" s="66" t="str">
        <f t="shared" si="113"/>
        <v/>
      </c>
      <c r="SH57" s="66" t="str">
        <f t="shared" si="114"/>
        <v/>
      </c>
      <c r="SI57" s="66" t="str">
        <f t="shared" si="115"/>
        <v/>
      </c>
      <c r="SJ57" s="66" t="str">
        <f t="shared" si="116"/>
        <v/>
      </c>
      <c r="SK57" s="66" t="str">
        <f t="shared" si="117"/>
        <v/>
      </c>
      <c r="SL57" s="66" t="str">
        <f t="shared" si="118"/>
        <v/>
      </c>
      <c r="SM57" s="66" t="str">
        <f t="shared" si="119"/>
        <v/>
      </c>
      <c r="SN57" s="66" t="str">
        <f t="shared" si="120"/>
        <v/>
      </c>
      <c r="SO57" s="66" t="str">
        <f t="shared" si="121"/>
        <v/>
      </c>
      <c r="SP57" s="66" t="str">
        <f t="shared" si="122"/>
        <v/>
      </c>
      <c r="SQ57" s="66" t="str">
        <f t="shared" si="123"/>
        <v/>
      </c>
      <c r="SR57" s="66" t="str">
        <f t="shared" si="124"/>
        <v/>
      </c>
      <c r="SS57" s="66" t="str">
        <f t="shared" si="125"/>
        <v/>
      </c>
      <c r="ST57" s="66" t="str">
        <f t="shared" si="126"/>
        <v/>
      </c>
      <c r="SU57" s="66" t="str">
        <f t="shared" si="127"/>
        <v/>
      </c>
      <c r="SV57" s="66" t="str">
        <f t="shared" si="128"/>
        <v/>
      </c>
      <c r="SW57" s="66" t="str">
        <f t="shared" si="129"/>
        <v/>
      </c>
      <c r="SX57" s="66" t="str">
        <f t="shared" si="130"/>
        <v/>
      </c>
      <c r="SY57" s="66" t="str">
        <f t="shared" si="131"/>
        <v/>
      </c>
      <c r="SZ57" s="66" t="str">
        <f t="shared" si="132"/>
        <v/>
      </c>
      <c r="TA57" s="66" t="str">
        <f t="shared" si="133"/>
        <v/>
      </c>
      <c r="TB57" s="66" t="str">
        <f t="shared" si="134"/>
        <v/>
      </c>
      <c r="TC57" s="66" t="str">
        <f t="shared" si="135"/>
        <v/>
      </c>
      <c r="TD57" s="66" t="str">
        <f t="shared" si="136"/>
        <v/>
      </c>
      <c r="TE57" s="66" t="str">
        <f t="shared" si="137"/>
        <v/>
      </c>
      <c r="TF57" s="66" t="str">
        <f t="shared" si="138"/>
        <v/>
      </c>
      <c r="TG57" s="66" t="str">
        <f t="shared" si="139"/>
        <v/>
      </c>
      <c r="TH57" s="66" t="str">
        <f t="shared" si="140"/>
        <v/>
      </c>
      <c r="TI57" s="66" t="str">
        <f t="shared" si="141"/>
        <v/>
      </c>
      <c r="TJ57" s="66" t="str">
        <f t="shared" si="142"/>
        <v/>
      </c>
      <c r="TK57" s="66" t="str">
        <f t="shared" si="143"/>
        <v/>
      </c>
      <c r="TL57" s="66" t="str">
        <f t="shared" si="144"/>
        <v/>
      </c>
      <c r="TM57" s="66" t="str">
        <f t="shared" si="145"/>
        <v/>
      </c>
      <c r="TN57" s="66" t="str">
        <f t="shared" si="146"/>
        <v/>
      </c>
      <c r="TO57" s="66" t="str">
        <f t="shared" si="147"/>
        <v/>
      </c>
      <c r="TP57" s="66" t="str">
        <f t="shared" si="148"/>
        <v/>
      </c>
      <c r="TQ57" s="66" t="str">
        <f t="shared" si="149"/>
        <v/>
      </c>
      <c r="TR57" s="66" t="str">
        <f t="shared" si="150"/>
        <v/>
      </c>
      <c r="TS57" s="66" t="str">
        <f t="shared" si="151"/>
        <v/>
      </c>
      <c r="TT57" s="66" t="str">
        <f t="shared" si="152"/>
        <v/>
      </c>
      <c r="TU57" s="66" t="str">
        <f t="shared" si="153"/>
        <v/>
      </c>
      <c r="TV57" s="66" t="str">
        <f t="shared" si="154"/>
        <v/>
      </c>
      <c r="TW57" s="66" t="str">
        <f t="shared" si="155"/>
        <v/>
      </c>
      <c r="TX57" s="66" t="str">
        <f t="shared" si="156"/>
        <v/>
      </c>
      <c r="TY57" s="66" t="str">
        <f t="shared" si="157"/>
        <v/>
      </c>
      <c r="TZ57" s="66" t="str">
        <f t="shared" si="158"/>
        <v/>
      </c>
      <c r="UA57" s="66" t="str">
        <f t="shared" si="159"/>
        <v/>
      </c>
      <c r="UB57" s="66" t="str">
        <f t="shared" si="160"/>
        <v/>
      </c>
      <c r="UC57" s="66" t="str">
        <f t="shared" si="161"/>
        <v/>
      </c>
      <c r="UD57" s="66" t="str">
        <f t="shared" si="162"/>
        <v/>
      </c>
      <c r="UE57" s="66" t="str">
        <f t="shared" si="163"/>
        <v/>
      </c>
      <c r="UF57" s="66" t="str">
        <f t="shared" si="164"/>
        <v/>
      </c>
      <c r="UG57" s="66" t="str">
        <f t="shared" si="165"/>
        <v/>
      </c>
      <c r="UH57" s="66" t="str">
        <f t="shared" si="166"/>
        <v/>
      </c>
      <c r="UI57" s="66" t="str">
        <f t="shared" si="167"/>
        <v/>
      </c>
      <c r="UJ57" s="66" t="str">
        <f t="shared" si="168"/>
        <v/>
      </c>
      <c r="UK57" s="66" t="str">
        <f t="shared" si="169"/>
        <v/>
      </c>
      <c r="UL57" s="66" t="str">
        <f t="shared" si="170"/>
        <v/>
      </c>
      <c r="UM57" s="66" t="str">
        <f t="shared" si="171"/>
        <v/>
      </c>
      <c r="UN57" s="66" t="str">
        <f t="shared" si="172"/>
        <v/>
      </c>
      <c r="UO57" s="66" t="str">
        <f t="shared" si="173"/>
        <v/>
      </c>
      <c r="UP57" s="66" t="str">
        <f t="shared" si="174"/>
        <v/>
      </c>
      <c r="UQ57" s="66" t="str">
        <f t="shared" si="175"/>
        <v/>
      </c>
      <c r="UR57" s="66" t="str">
        <f t="shared" si="176"/>
        <v/>
      </c>
      <c r="US57" s="66" t="str">
        <f t="shared" si="177"/>
        <v/>
      </c>
      <c r="UT57" s="66" t="str">
        <f t="shared" si="178"/>
        <v/>
      </c>
      <c r="UU57" s="66" t="str">
        <f t="shared" si="179"/>
        <v/>
      </c>
      <c r="UV57" s="66" t="str">
        <f t="shared" si="180"/>
        <v/>
      </c>
      <c r="UW57" s="66" t="str">
        <f t="shared" si="181"/>
        <v/>
      </c>
      <c r="UX57" s="66" t="str">
        <f t="shared" si="182"/>
        <v/>
      </c>
      <c r="UY57" s="66" t="str">
        <f t="shared" si="183"/>
        <v/>
      </c>
      <c r="UZ57" s="66" t="str">
        <f t="shared" si="184"/>
        <v/>
      </c>
      <c r="VA57" s="66" t="str">
        <f t="shared" si="185"/>
        <v/>
      </c>
      <c r="VB57" s="66" t="str">
        <f t="shared" si="186"/>
        <v/>
      </c>
      <c r="VC57" s="66" t="str">
        <f t="shared" si="187"/>
        <v/>
      </c>
      <c r="VD57" s="66" t="str">
        <f t="shared" si="188"/>
        <v/>
      </c>
      <c r="VE57" s="66" t="str">
        <f t="shared" si="189"/>
        <v/>
      </c>
      <c r="VF57" s="66" t="str">
        <f t="shared" si="190"/>
        <v/>
      </c>
      <c r="VG57" s="66" t="str">
        <f t="shared" si="191"/>
        <v/>
      </c>
      <c r="VH57" s="66" t="str">
        <f t="shared" si="192"/>
        <v/>
      </c>
      <c r="VI57" s="66" t="str">
        <f t="shared" si="193"/>
        <v/>
      </c>
      <c r="VJ57" s="66" t="str">
        <f t="shared" si="194"/>
        <v/>
      </c>
      <c r="VK57" s="66" t="str">
        <f t="shared" si="195"/>
        <v/>
      </c>
      <c r="VL57" s="66" t="str">
        <f t="shared" si="196"/>
        <v/>
      </c>
      <c r="VM57" s="66" t="str">
        <f t="shared" si="197"/>
        <v/>
      </c>
      <c r="VN57" s="66" t="str">
        <f t="shared" si="198"/>
        <v/>
      </c>
      <c r="VO57" s="66" t="str">
        <f t="shared" si="199"/>
        <v/>
      </c>
      <c r="VP57" s="66" t="str">
        <f t="shared" si="200"/>
        <v/>
      </c>
      <c r="VQ57" s="66" t="str">
        <f t="shared" si="201"/>
        <v/>
      </c>
      <c r="VR57" s="66" t="str">
        <f t="shared" si="202"/>
        <v/>
      </c>
      <c r="VS57" s="66" t="str">
        <f t="shared" si="203"/>
        <v/>
      </c>
      <c r="VT57" s="66" t="str">
        <f t="shared" si="204"/>
        <v/>
      </c>
      <c r="VU57" s="66" t="str">
        <f t="shared" si="205"/>
        <v/>
      </c>
      <c r="VV57" s="66" t="str">
        <f t="shared" si="206"/>
        <v/>
      </c>
      <c r="VW57" s="66" t="str">
        <f t="shared" si="207"/>
        <v/>
      </c>
      <c r="VX57" s="66" t="str">
        <f t="shared" si="208"/>
        <v/>
      </c>
      <c r="VY57" s="66" t="str">
        <f t="shared" si="209"/>
        <v/>
      </c>
      <c r="VZ57" s="66" t="str">
        <f t="shared" si="210"/>
        <v/>
      </c>
      <c r="WA57" s="66" t="str">
        <f t="shared" si="211"/>
        <v/>
      </c>
      <c r="WB57" s="66" t="str">
        <f t="shared" si="212"/>
        <v/>
      </c>
      <c r="WC57" s="66" t="str">
        <f t="shared" si="213"/>
        <v/>
      </c>
      <c r="WD57" s="66" t="str">
        <f t="shared" si="214"/>
        <v/>
      </c>
      <c r="WE57" s="66" t="str">
        <f t="shared" si="215"/>
        <v/>
      </c>
      <c r="WF57" s="66" t="str">
        <f t="shared" si="216"/>
        <v/>
      </c>
      <c r="WG57" s="66" t="str">
        <f t="shared" si="217"/>
        <v/>
      </c>
      <c r="WH57" s="66" t="str">
        <f t="shared" si="218"/>
        <v/>
      </c>
      <c r="WI57" s="66" t="str">
        <f t="shared" si="219"/>
        <v/>
      </c>
      <c r="WJ57" s="66" t="str">
        <f t="shared" si="220"/>
        <v/>
      </c>
      <c r="WK57" s="66" t="str">
        <f t="shared" si="221"/>
        <v/>
      </c>
      <c r="WL57" s="66" t="str">
        <f t="shared" si="222"/>
        <v/>
      </c>
      <c r="WM57" s="66" t="str">
        <f t="shared" si="223"/>
        <v/>
      </c>
      <c r="WN57" s="66" t="str">
        <f t="shared" si="224"/>
        <v/>
      </c>
      <c r="WO57" s="66" t="str">
        <f t="shared" si="225"/>
        <v/>
      </c>
      <c r="WP57" s="66" t="str">
        <f t="shared" si="226"/>
        <v/>
      </c>
      <c r="WQ57" s="66" t="str">
        <f t="shared" si="227"/>
        <v/>
      </c>
      <c r="WR57" s="66" t="str">
        <f t="shared" si="228"/>
        <v/>
      </c>
      <c r="WS57" s="66" t="str">
        <f t="shared" si="229"/>
        <v/>
      </c>
      <c r="WT57" s="66" t="str">
        <f t="shared" si="230"/>
        <v/>
      </c>
      <c r="WU57" s="66" t="str">
        <f t="shared" si="231"/>
        <v/>
      </c>
      <c r="WV57" s="66" t="str">
        <f t="shared" si="232"/>
        <v/>
      </c>
      <c r="WW57" s="66" t="str">
        <f t="shared" si="233"/>
        <v/>
      </c>
      <c r="WX57" s="66" t="str">
        <f t="shared" si="234"/>
        <v/>
      </c>
      <c r="WY57" s="66" t="str">
        <f t="shared" si="235"/>
        <v/>
      </c>
      <c r="WZ57" s="66" t="str">
        <f t="shared" si="236"/>
        <v/>
      </c>
      <c r="XA57" s="66" t="str">
        <f t="shared" si="237"/>
        <v/>
      </c>
      <c r="XB57" s="66" t="str">
        <f t="shared" si="238"/>
        <v/>
      </c>
      <c r="XC57" s="66" t="str">
        <f t="shared" si="239"/>
        <v/>
      </c>
      <c r="XD57" s="66" t="str">
        <f t="shared" si="240"/>
        <v/>
      </c>
      <c r="XE57" s="66" t="str">
        <f t="shared" si="241"/>
        <v/>
      </c>
      <c r="XF57" s="66" t="str">
        <f t="shared" si="242"/>
        <v/>
      </c>
      <c r="XG57" s="66" t="str">
        <f t="shared" si="243"/>
        <v/>
      </c>
      <c r="XH57" s="66" t="str">
        <f t="shared" si="244"/>
        <v/>
      </c>
      <c r="XI57" s="66" t="str">
        <f t="shared" si="245"/>
        <v/>
      </c>
      <c r="XJ57" s="66" t="str">
        <f t="shared" si="246"/>
        <v/>
      </c>
      <c r="XK57" s="66" t="str">
        <f t="shared" si="247"/>
        <v/>
      </c>
      <c r="XL57" s="66" t="str">
        <f t="shared" si="248"/>
        <v/>
      </c>
      <c r="XM57" s="66" t="str">
        <f t="shared" si="249"/>
        <v/>
      </c>
      <c r="XN57" s="66" t="str">
        <f t="shared" si="250"/>
        <v/>
      </c>
      <c r="XO57" s="66" t="str">
        <f t="shared" si="251"/>
        <v/>
      </c>
      <c r="XP57" s="66" t="str">
        <f t="shared" si="252"/>
        <v/>
      </c>
      <c r="XQ57" s="66" t="str">
        <f t="shared" si="253"/>
        <v/>
      </c>
      <c r="XR57" s="66" t="str">
        <f t="shared" si="254"/>
        <v/>
      </c>
      <c r="XS57" s="66" t="str">
        <f t="shared" si="255"/>
        <v/>
      </c>
      <c r="XT57" s="66" t="str">
        <f t="shared" si="256"/>
        <v/>
      </c>
      <c r="XU57" s="66" t="str">
        <f t="shared" si="257"/>
        <v/>
      </c>
      <c r="XV57" s="66" t="str">
        <f t="shared" si="258"/>
        <v/>
      </c>
      <c r="XW57" s="66" t="str">
        <f t="shared" si="259"/>
        <v/>
      </c>
      <c r="XX57" s="66" t="str">
        <f t="shared" si="260"/>
        <v/>
      </c>
      <c r="XY57" s="66" t="str">
        <f t="shared" si="261"/>
        <v/>
      </c>
      <c r="XZ57" s="66" t="str">
        <f t="shared" si="262"/>
        <v/>
      </c>
      <c r="YA57" s="66" t="str">
        <f t="shared" si="263"/>
        <v/>
      </c>
      <c r="YB57" s="66" t="str">
        <f t="shared" si="264"/>
        <v/>
      </c>
      <c r="YC57" s="66" t="str">
        <f t="shared" si="265"/>
        <v/>
      </c>
      <c r="YD57" s="66" t="str">
        <f t="shared" si="266"/>
        <v/>
      </c>
      <c r="YE57" s="66" t="str">
        <f t="shared" si="267"/>
        <v/>
      </c>
      <c r="YF57" s="66" t="str">
        <f t="shared" si="268"/>
        <v/>
      </c>
      <c r="YG57" s="66" t="str">
        <f t="shared" si="269"/>
        <v/>
      </c>
      <c r="YH57" s="66" t="str">
        <f t="shared" si="270"/>
        <v/>
      </c>
      <c r="YI57" s="66" t="str">
        <f t="shared" si="271"/>
        <v/>
      </c>
      <c r="YJ57" s="66" t="str">
        <f t="shared" si="272"/>
        <v/>
      </c>
      <c r="YK57" s="66" t="str">
        <f t="shared" si="273"/>
        <v/>
      </c>
      <c r="YL57" s="66" t="str">
        <f t="shared" si="274"/>
        <v/>
      </c>
      <c r="YM57" s="66" t="str">
        <f t="shared" si="275"/>
        <v/>
      </c>
      <c r="YN57" s="66" t="str">
        <f t="shared" si="276"/>
        <v/>
      </c>
      <c r="YO57" s="66" t="str">
        <f t="shared" si="277"/>
        <v/>
      </c>
      <c r="YP57" s="66" t="str">
        <f t="shared" si="278"/>
        <v/>
      </c>
      <c r="YQ57" s="66" t="str">
        <f t="shared" si="279"/>
        <v/>
      </c>
      <c r="YR57" s="66" t="str">
        <f t="shared" si="280"/>
        <v/>
      </c>
      <c r="YS57" s="66" t="str">
        <f t="shared" si="281"/>
        <v/>
      </c>
      <c r="YT57" s="66" t="str">
        <f t="shared" si="282"/>
        <v/>
      </c>
      <c r="YU57" s="66" t="str">
        <f t="shared" si="283"/>
        <v/>
      </c>
      <c r="YV57" s="66" t="str">
        <f t="shared" si="284"/>
        <v/>
      </c>
      <c r="YW57" s="66" t="str">
        <f t="shared" si="285"/>
        <v/>
      </c>
      <c r="YX57" s="66" t="str">
        <f t="shared" si="286"/>
        <v/>
      </c>
      <c r="YY57" s="66" t="str">
        <f t="shared" si="287"/>
        <v/>
      </c>
      <c r="YZ57" s="66" t="str">
        <f t="shared" si="288"/>
        <v/>
      </c>
      <c r="ZA57" s="66" t="str">
        <f t="shared" si="289"/>
        <v/>
      </c>
      <c r="ZB57" s="66" t="str">
        <f t="shared" si="290"/>
        <v/>
      </c>
      <c r="ZC57" s="66" t="str">
        <f t="shared" si="291"/>
        <v/>
      </c>
      <c r="ZD57" s="66" t="str">
        <f t="shared" si="292"/>
        <v/>
      </c>
      <c r="ZE57" s="66" t="str">
        <f t="shared" si="293"/>
        <v/>
      </c>
      <c r="ZF57" s="66" t="str">
        <f t="shared" si="294"/>
        <v/>
      </c>
      <c r="ZG57" s="66" t="str">
        <f t="shared" si="295"/>
        <v/>
      </c>
      <c r="ZH57" s="66" t="str">
        <f t="shared" si="296"/>
        <v/>
      </c>
      <c r="ZI57" s="66" t="str">
        <f t="shared" si="297"/>
        <v/>
      </c>
      <c r="ZJ57" s="66" t="str">
        <f t="shared" si="298"/>
        <v/>
      </c>
      <c r="ZK57" s="66" t="str">
        <f t="shared" si="299"/>
        <v/>
      </c>
      <c r="ZL57" s="66" t="str">
        <f t="shared" si="300"/>
        <v/>
      </c>
      <c r="ZM57" s="66" t="str">
        <f t="shared" si="301"/>
        <v/>
      </c>
      <c r="ZN57" s="66" t="str">
        <f t="shared" si="302"/>
        <v/>
      </c>
      <c r="ZO57" s="66" t="str">
        <f t="shared" si="303"/>
        <v/>
      </c>
      <c r="ZP57" s="66" t="str">
        <f t="shared" si="304"/>
        <v/>
      </c>
      <c r="ZQ57" s="66" t="str">
        <f t="shared" si="305"/>
        <v/>
      </c>
      <c r="ZR57" s="66" t="str">
        <f t="shared" si="306"/>
        <v/>
      </c>
      <c r="ZS57" s="66" t="str">
        <f t="shared" si="307"/>
        <v/>
      </c>
      <c r="ZT57" s="66" t="str">
        <f t="shared" si="308"/>
        <v/>
      </c>
      <c r="ZU57" s="66" t="str">
        <f t="shared" si="309"/>
        <v/>
      </c>
      <c r="ZV57" s="66" t="str">
        <f t="shared" si="310"/>
        <v/>
      </c>
      <c r="ZW57" s="66" t="str">
        <f t="shared" si="311"/>
        <v/>
      </c>
      <c r="ZX57" s="66" t="str">
        <f t="shared" si="312"/>
        <v/>
      </c>
      <c r="ZY57" s="66" t="str">
        <f t="shared" si="313"/>
        <v/>
      </c>
      <c r="ZZ57" s="66" t="str">
        <f t="shared" si="314"/>
        <v/>
      </c>
      <c r="AAA57" s="66" t="str">
        <f t="shared" si="315"/>
        <v/>
      </c>
      <c r="AAB57" s="66" t="str">
        <f t="shared" si="316"/>
        <v/>
      </c>
      <c r="AAC57" s="66" t="str">
        <f t="shared" si="317"/>
        <v/>
      </c>
      <c r="AAD57" s="66" t="str">
        <f t="shared" si="318"/>
        <v/>
      </c>
      <c r="AAE57" s="66" t="str">
        <f t="shared" si="319"/>
        <v/>
      </c>
      <c r="AAF57" s="66" t="str">
        <f t="shared" si="320"/>
        <v/>
      </c>
      <c r="AAG57" s="66" t="str">
        <f t="shared" si="321"/>
        <v/>
      </c>
      <c r="AAH57" s="66" t="str">
        <f t="shared" si="322"/>
        <v/>
      </c>
      <c r="AAI57" s="66" t="str">
        <f t="shared" si="323"/>
        <v/>
      </c>
      <c r="AAJ57" s="66" t="str">
        <f t="shared" si="324"/>
        <v/>
      </c>
      <c r="AAK57" s="66" t="str">
        <f t="shared" si="325"/>
        <v/>
      </c>
      <c r="AAL57" s="66" t="str">
        <f t="shared" si="326"/>
        <v/>
      </c>
      <c r="AAM57" s="66" t="str">
        <f t="shared" si="327"/>
        <v/>
      </c>
      <c r="AAN57" s="66" t="str">
        <f t="shared" si="328"/>
        <v/>
      </c>
      <c r="AAO57" s="66" t="str">
        <f t="shared" si="329"/>
        <v/>
      </c>
      <c r="AAP57" s="66" t="str">
        <f t="shared" si="330"/>
        <v/>
      </c>
      <c r="AAQ57" s="66" t="str">
        <f t="shared" si="331"/>
        <v/>
      </c>
      <c r="AAR57" s="66" t="str">
        <f t="shared" si="332"/>
        <v/>
      </c>
      <c r="AAS57" s="66" t="str">
        <f t="shared" si="333"/>
        <v/>
      </c>
      <c r="AAT57" s="66" t="str">
        <f t="shared" si="334"/>
        <v/>
      </c>
      <c r="AAU57" s="66" t="str">
        <f t="shared" si="335"/>
        <v/>
      </c>
      <c r="AAV57" s="66" t="str">
        <f t="shared" si="336"/>
        <v/>
      </c>
      <c r="AAW57" s="66" t="str">
        <f t="shared" si="337"/>
        <v/>
      </c>
      <c r="AAX57" s="66" t="str">
        <f t="shared" si="338"/>
        <v/>
      </c>
      <c r="AAY57" s="66" t="str">
        <f t="shared" si="339"/>
        <v/>
      </c>
      <c r="AAZ57" s="66" t="str">
        <f t="shared" si="340"/>
        <v/>
      </c>
      <c r="ABA57" s="66" t="str">
        <f t="shared" si="341"/>
        <v/>
      </c>
      <c r="ABB57" s="66" t="str">
        <f t="shared" si="342"/>
        <v/>
      </c>
      <c r="ABC57" s="66" t="str">
        <f t="shared" si="343"/>
        <v/>
      </c>
      <c r="ABD57" s="66" t="str">
        <f t="shared" si="344"/>
        <v/>
      </c>
      <c r="ABE57" s="66" t="str">
        <f t="shared" si="345"/>
        <v/>
      </c>
      <c r="ABF57" s="66" t="str">
        <f t="shared" si="346"/>
        <v/>
      </c>
      <c r="ABG57" s="66" t="str">
        <f t="shared" si="347"/>
        <v/>
      </c>
      <c r="ABH57" s="66" t="str">
        <f t="shared" si="348"/>
        <v/>
      </c>
      <c r="ABI57" s="66" t="str">
        <f t="shared" si="349"/>
        <v/>
      </c>
      <c r="ABJ57" s="66" t="str">
        <f t="shared" si="350"/>
        <v/>
      </c>
      <c r="ABK57" s="66" t="str">
        <f t="shared" si="351"/>
        <v/>
      </c>
      <c r="ABL57" s="66" t="str">
        <f t="shared" si="352"/>
        <v/>
      </c>
      <c r="ABM57" s="66" t="str">
        <f t="shared" si="353"/>
        <v/>
      </c>
      <c r="ABN57" s="66" t="str">
        <f t="shared" si="354"/>
        <v/>
      </c>
      <c r="ABO57" s="66" t="str">
        <f t="shared" si="355"/>
        <v/>
      </c>
      <c r="ABP57" s="66" t="str">
        <f t="shared" si="356"/>
        <v/>
      </c>
      <c r="ABQ57" s="66" t="str">
        <f t="shared" si="357"/>
        <v/>
      </c>
      <c r="ABR57" s="66" t="str">
        <f t="shared" si="358"/>
        <v/>
      </c>
      <c r="ABS57" s="66" t="str">
        <f t="shared" si="359"/>
        <v/>
      </c>
      <c r="ABT57" s="66" t="str">
        <f t="shared" si="360"/>
        <v/>
      </c>
      <c r="ABU57" s="66" t="str">
        <f t="shared" si="361"/>
        <v/>
      </c>
      <c r="ABV57" s="66" t="str">
        <f t="shared" si="362"/>
        <v/>
      </c>
      <c r="ABW57" s="66" t="str">
        <f t="shared" si="363"/>
        <v/>
      </c>
      <c r="ABX57" s="66" t="str">
        <f t="shared" si="364"/>
        <v/>
      </c>
      <c r="ABY57" s="66" t="str">
        <f t="shared" si="365"/>
        <v/>
      </c>
      <c r="ABZ57" s="66" t="str">
        <f t="shared" si="366"/>
        <v/>
      </c>
      <c r="ACA57" s="66" t="str">
        <f t="shared" si="367"/>
        <v/>
      </c>
      <c r="ACB57" s="66" t="str">
        <f t="shared" si="368"/>
        <v/>
      </c>
      <c r="ACC57" s="66" t="str">
        <f t="shared" si="369"/>
        <v/>
      </c>
      <c r="ACD57" s="66" t="str">
        <f t="shared" si="370"/>
        <v/>
      </c>
      <c r="ACE57" s="66" t="str">
        <f t="shared" si="371"/>
        <v/>
      </c>
      <c r="ACF57" s="66" t="str">
        <f t="shared" si="372"/>
        <v/>
      </c>
      <c r="ACG57" s="66" t="str">
        <f t="shared" si="373"/>
        <v/>
      </c>
      <c r="ACH57" s="66" t="str">
        <f t="shared" si="374"/>
        <v/>
      </c>
      <c r="ACI57" s="66" t="str">
        <f t="shared" si="375"/>
        <v/>
      </c>
      <c r="ACJ57" s="66" t="str">
        <f t="shared" si="376"/>
        <v/>
      </c>
      <c r="ACK57" s="66" t="str">
        <f t="shared" si="377"/>
        <v/>
      </c>
      <c r="ACL57" s="66" t="str">
        <f t="shared" si="378"/>
        <v/>
      </c>
      <c r="ACM57" s="66" t="str">
        <f t="shared" ref="ACM57:ACN57" si="437">IF(AND(ACS$3="Unit", ACL57=""), "", IF(AND(ACS$3="Unit", ACL57="-"),"", IF(ACS$3="Unit", "kg/GJ delivered", IF(AND(NY57&lt;&gt;"", NY57&lt;&gt;"-", NX57="-"),"", IF($H57="","", IF(NX57="nd", "",IF(NX57="&lt;n.a.&gt;", "", IF(NY57="#/MJ", "", IF(NY57="kg/GJ delivered",NX57,IF(NY57="g/MJ delivered",NX57,IF(NY57="kg/MJ delivered",NX57*1000,IF(NY57="mg/MJ delivered",NX57/1000,IF(NY57="g/kg",((NX57)*(1/$I57)*(1/$H57)),IF(NY57="mg/kg",((NX57/1000)*(1/$I57)*(1/$H57)),IF(NY57="mg/MJ delivered",NX57/1000,IF(NY57="-","","Error"))))))))))))))))</f>
        <v/>
      </c>
      <c r="ACN57" s="66" t="str">
        <f t="shared" si="437"/>
        <v/>
      </c>
      <c r="ACO57" s="66" t="str">
        <f t="shared" si="380"/>
        <v/>
      </c>
      <c r="ACP57" s="66" t="str">
        <f t="shared" si="381"/>
        <v/>
      </c>
      <c r="ACQ57" s="66" t="str">
        <f t="shared" si="382"/>
        <v/>
      </c>
      <c r="ACR57" s="66" t="str">
        <f t="shared" si="383"/>
        <v/>
      </c>
      <c r="ACS57" s="66" t="str">
        <f t="shared" si="384"/>
        <v/>
      </c>
      <c r="ACT57" s="66" t="str">
        <f t="shared" si="385"/>
        <v/>
      </c>
    </row>
    <row r="58" spans="2:774" ht="15.75" customHeight="1" x14ac:dyDescent="0.25">
      <c r="B58" s="66">
        <v>180</v>
      </c>
      <c r="C58" s="66" t="s">
        <v>780</v>
      </c>
      <c r="D58" s="66" t="s">
        <v>1618</v>
      </c>
      <c r="E58" s="156" t="s">
        <v>28</v>
      </c>
      <c r="F58" s="66" t="s">
        <v>497</v>
      </c>
      <c r="G58" s="66" t="s">
        <v>492</v>
      </c>
      <c r="H58" s="126">
        <v>0.14000000000000001</v>
      </c>
      <c r="I58" s="130">
        <v>19.5</v>
      </c>
      <c r="J58" s="66" t="str">
        <f t="shared" si="0"/>
        <v>Firewood, Improved, GLO</v>
      </c>
      <c r="K58" s="161"/>
      <c r="L58" s="161"/>
      <c r="M58" s="161"/>
      <c r="N58" s="161"/>
      <c r="O58" s="66" t="s">
        <v>794</v>
      </c>
      <c r="P58" s="66" t="str">
        <f t="shared" si="428"/>
        <v>GLO</v>
      </c>
      <c r="Q58" s="66" t="s">
        <v>1585</v>
      </c>
      <c r="R58" s="162">
        <v>26.4</v>
      </c>
      <c r="S58" s="158" t="s">
        <v>523</v>
      </c>
      <c r="T58" s="158" t="s">
        <v>128</v>
      </c>
      <c r="U58" s="158" t="s">
        <v>128</v>
      </c>
      <c r="V58" s="158" t="s">
        <v>128</v>
      </c>
      <c r="W58" s="158" t="s">
        <v>128</v>
      </c>
      <c r="X58" s="166" t="s">
        <v>737</v>
      </c>
      <c r="Y58" s="158" t="s">
        <v>523</v>
      </c>
      <c r="Z58" s="162" t="s">
        <v>754</v>
      </c>
      <c r="AA58" s="158" t="s">
        <v>523</v>
      </c>
      <c r="AB58" s="158" t="s">
        <v>128</v>
      </c>
      <c r="AC58" s="158" t="s">
        <v>128</v>
      </c>
      <c r="AD58" s="158" t="s">
        <v>128</v>
      </c>
      <c r="AE58" s="158" t="s">
        <v>128</v>
      </c>
      <c r="AF58" s="165">
        <v>8.9</v>
      </c>
      <c r="AG58" s="158" t="s">
        <v>523</v>
      </c>
      <c r="AH58" s="163">
        <v>0.12</v>
      </c>
      <c r="AI58" s="158" t="s">
        <v>523</v>
      </c>
      <c r="AJ58" s="158" t="s">
        <v>128</v>
      </c>
      <c r="AK58" s="158" t="s">
        <v>128</v>
      </c>
      <c r="AL58" s="158" t="s">
        <v>128</v>
      </c>
      <c r="AM58" s="158" t="s">
        <v>128</v>
      </c>
      <c r="AN58" s="158" t="s">
        <v>128</v>
      </c>
      <c r="AO58" s="158" t="s">
        <v>128</v>
      </c>
      <c r="AP58" s="158" t="s">
        <v>128</v>
      </c>
      <c r="AQ58" s="158" t="s">
        <v>128</v>
      </c>
      <c r="AR58" s="158" t="s">
        <v>128</v>
      </c>
      <c r="AS58" s="158" t="s">
        <v>128</v>
      </c>
      <c r="AT58" s="158" t="s">
        <v>128</v>
      </c>
      <c r="AU58" s="158" t="s">
        <v>128</v>
      </c>
      <c r="AV58" s="158" t="s">
        <v>128</v>
      </c>
      <c r="AW58" s="158" t="s">
        <v>128</v>
      </c>
      <c r="AX58" s="158" t="s">
        <v>128</v>
      </c>
      <c r="AY58" s="158" t="s">
        <v>128</v>
      </c>
      <c r="AZ58" s="158" t="s">
        <v>128</v>
      </c>
      <c r="BA58" s="158" t="s">
        <v>128</v>
      </c>
      <c r="BB58" s="158" t="s">
        <v>128</v>
      </c>
      <c r="BC58" s="158" t="s">
        <v>128</v>
      </c>
      <c r="BD58" s="158" t="s">
        <v>128</v>
      </c>
      <c r="BE58" s="158" t="s">
        <v>128</v>
      </c>
      <c r="BF58" s="158" t="s">
        <v>128</v>
      </c>
      <c r="BG58" s="158" t="s">
        <v>128</v>
      </c>
      <c r="BH58" s="158" t="s">
        <v>128</v>
      </c>
      <c r="BI58" s="158" t="s">
        <v>128</v>
      </c>
      <c r="BJ58" s="158" t="s">
        <v>128</v>
      </c>
      <c r="BK58" s="158" t="s">
        <v>128</v>
      </c>
      <c r="BL58" s="158" t="s">
        <v>128</v>
      </c>
      <c r="BM58" s="158" t="s">
        <v>128</v>
      </c>
      <c r="BN58" s="158" t="s">
        <v>128</v>
      </c>
      <c r="BO58" s="158" t="s">
        <v>128</v>
      </c>
      <c r="BP58" s="158" t="s">
        <v>128</v>
      </c>
      <c r="BQ58" s="158" t="s">
        <v>128</v>
      </c>
      <c r="BR58" s="158" t="s">
        <v>128</v>
      </c>
      <c r="BS58" s="158" t="s">
        <v>128</v>
      </c>
      <c r="BT58" s="158" t="s">
        <v>128</v>
      </c>
      <c r="BU58" s="158" t="s">
        <v>128</v>
      </c>
      <c r="BV58" s="158" t="s">
        <v>128</v>
      </c>
      <c r="BW58" s="158" t="s">
        <v>128</v>
      </c>
      <c r="BX58" s="158" t="s">
        <v>128</v>
      </c>
      <c r="BY58" s="158" t="s">
        <v>128</v>
      </c>
      <c r="BZ58" s="158" t="s">
        <v>128</v>
      </c>
      <c r="CA58" s="158" t="s">
        <v>128</v>
      </c>
      <c r="CB58" s="158" t="s">
        <v>128</v>
      </c>
      <c r="CC58" s="158" t="s">
        <v>128</v>
      </c>
      <c r="CD58" s="158" t="s">
        <v>128</v>
      </c>
      <c r="CE58" s="158" t="s">
        <v>128</v>
      </c>
      <c r="CF58" s="158" t="s">
        <v>128</v>
      </c>
      <c r="CG58" s="158" t="s">
        <v>128</v>
      </c>
      <c r="CH58" s="158" t="s">
        <v>128</v>
      </c>
      <c r="CI58" s="158" t="s">
        <v>128</v>
      </c>
      <c r="CJ58" s="158" t="s">
        <v>128</v>
      </c>
      <c r="CK58" s="158" t="s">
        <v>128</v>
      </c>
      <c r="CL58" s="158" t="s">
        <v>128</v>
      </c>
      <c r="CM58" s="158" t="s">
        <v>128</v>
      </c>
      <c r="CN58" s="158" t="s">
        <v>128</v>
      </c>
      <c r="CO58" s="158" t="s">
        <v>128</v>
      </c>
      <c r="CP58" s="158" t="s">
        <v>128</v>
      </c>
      <c r="CQ58" s="158" t="s">
        <v>128</v>
      </c>
      <c r="CR58" s="158" t="s">
        <v>128</v>
      </c>
      <c r="CS58" s="158" t="s">
        <v>128</v>
      </c>
      <c r="CT58" s="158" t="s">
        <v>128</v>
      </c>
      <c r="CU58" s="158" t="s">
        <v>128</v>
      </c>
      <c r="CV58" s="158" t="s">
        <v>128</v>
      </c>
      <c r="CW58" s="158" t="s">
        <v>128</v>
      </c>
      <c r="CX58" s="158" t="s">
        <v>128</v>
      </c>
      <c r="CY58" s="158" t="s">
        <v>128</v>
      </c>
      <c r="CZ58" s="158" t="s">
        <v>128</v>
      </c>
      <c r="DA58" s="158" t="s">
        <v>128</v>
      </c>
      <c r="DB58" s="158" t="s">
        <v>128</v>
      </c>
      <c r="DC58" s="158" t="s">
        <v>128</v>
      </c>
      <c r="DD58" s="158" t="s">
        <v>128</v>
      </c>
      <c r="DE58" s="158" t="s">
        <v>128</v>
      </c>
      <c r="DF58" s="158" t="s">
        <v>128</v>
      </c>
      <c r="DG58" s="158" t="s">
        <v>128</v>
      </c>
      <c r="DH58" s="158" t="s">
        <v>128</v>
      </c>
      <c r="DI58" s="158" t="s">
        <v>128</v>
      </c>
      <c r="DJ58" s="158" t="s">
        <v>128</v>
      </c>
      <c r="DK58" s="158" t="s">
        <v>128</v>
      </c>
      <c r="DL58" s="158" t="s">
        <v>128</v>
      </c>
      <c r="DM58" s="158" t="s">
        <v>128</v>
      </c>
      <c r="DN58" s="158" t="s">
        <v>128</v>
      </c>
      <c r="DO58" s="158" t="s">
        <v>128</v>
      </c>
      <c r="DP58" s="158" t="s">
        <v>128</v>
      </c>
      <c r="DQ58" s="158" t="s">
        <v>128</v>
      </c>
      <c r="DR58" s="158" t="s">
        <v>128</v>
      </c>
      <c r="DS58" s="158" t="s">
        <v>128</v>
      </c>
      <c r="DT58" s="158" t="s">
        <v>128</v>
      </c>
      <c r="DU58" s="158" t="s">
        <v>128</v>
      </c>
      <c r="DV58" s="158" t="s">
        <v>128</v>
      </c>
      <c r="DW58" s="158" t="s">
        <v>128</v>
      </c>
      <c r="DX58" s="158" t="s">
        <v>128</v>
      </c>
      <c r="DY58" s="158" t="s">
        <v>128</v>
      </c>
      <c r="DZ58" s="158" t="s">
        <v>128</v>
      </c>
      <c r="EA58" s="158" t="s">
        <v>128</v>
      </c>
      <c r="EB58" s="158" t="s">
        <v>128</v>
      </c>
      <c r="EC58" s="158" t="s">
        <v>128</v>
      </c>
      <c r="ED58" s="158" t="s">
        <v>128</v>
      </c>
      <c r="EE58" s="158" t="s">
        <v>128</v>
      </c>
      <c r="EF58" s="158" t="s">
        <v>128</v>
      </c>
      <c r="EG58" s="158" t="s">
        <v>128</v>
      </c>
      <c r="EH58" s="158" t="s">
        <v>128</v>
      </c>
      <c r="EI58" s="158" t="s">
        <v>128</v>
      </c>
      <c r="EJ58" s="158" t="s">
        <v>128</v>
      </c>
      <c r="EK58" s="158" t="s">
        <v>128</v>
      </c>
      <c r="EL58" s="158" t="s">
        <v>128</v>
      </c>
      <c r="EM58" s="158" t="s">
        <v>128</v>
      </c>
      <c r="EN58" s="158" t="s">
        <v>128</v>
      </c>
      <c r="EO58" s="158" t="s">
        <v>128</v>
      </c>
      <c r="EP58" s="158" t="s">
        <v>128</v>
      </c>
      <c r="EQ58" s="158" t="s">
        <v>128</v>
      </c>
      <c r="ER58" s="158" t="s">
        <v>128</v>
      </c>
      <c r="ES58" s="158" t="s">
        <v>128</v>
      </c>
      <c r="ET58" s="158" t="s">
        <v>128</v>
      </c>
      <c r="EU58" s="158" t="s">
        <v>128</v>
      </c>
      <c r="EV58" s="158" t="s">
        <v>128</v>
      </c>
      <c r="EW58" s="158" t="s">
        <v>128</v>
      </c>
      <c r="EX58" s="158" t="s">
        <v>128</v>
      </c>
      <c r="EY58" s="158" t="s">
        <v>128</v>
      </c>
      <c r="EZ58" s="158" t="s">
        <v>128</v>
      </c>
      <c r="FA58" s="158" t="s">
        <v>128</v>
      </c>
      <c r="FB58" s="158" t="s">
        <v>128</v>
      </c>
      <c r="FC58" s="158" t="s">
        <v>128</v>
      </c>
      <c r="FD58" s="158" t="s">
        <v>128</v>
      </c>
      <c r="FE58" s="158" t="s">
        <v>128</v>
      </c>
      <c r="FF58" s="158" t="s">
        <v>128</v>
      </c>
      <c r="FG58" s="158" t="s">
        <v>128</v>
      </c>
      <c r="FH58" s="158" t="s">
        <v>128</v>
      </c>
      <c r="FI58" s="158" t="s">
        <v>128</v>
      </c>
      <c r="FJ58" s="158" t="s">
        <v>128</v>
      </c>
      <c r="FK58" s="158" t="s">
        <v>128</v>
      </c>
      <c r="FL58" s="158" t="s">
        <v>128</v>
      </c>
      <c r="FM58" s="158" t="s">
        <v>128</v>
      </c>
      <c r="FN58" s="158" t="s">
        <v>128</v>
      </c>
      <c r="FO58" s="158" t="s">
        <v>128</v>
      </c>
      <c r="FP58" s="158" t="s">
        <v>128</v>
      </c>
      <c r="FQ58" s="158" t="s">
        <v>128</v>
      </c>
      <c r="FR58" s="158" t="s">
        <v>128</v>
      </c>
      <c r="FS58" s="158" t="s">
        <v>128</v>
      </c>
      <c r="FT58" s="158" t="s">
        <v>128</v>
      </c>
      <c r="FU58" s="158" t="s">
        <v>128</v>
      </c>
      <c r="FV58" s="158" t="s">
        <v>128</v>
      </c>
      <c r="FW58" s="158" t="s">
        <v>128</v>
      </c>
      <c r="FX58" s="158" t="s">
        <v>128</v>
      </c>
      <c r="FY58" s="158" t="s">
        <v>128</v>
      </c>
      <c r="FZ58" s="158" t="s">
        <v>128</v>
      </c>
      <c r="GA58" s="158" t="s">
        <v>128</v>
      </c>
      <c r="GB58" s="158" t="s">
        <v>128</v>
      </c>
      <c r="GC58" s="158" t="s">
        <v>128</v>
      </c>
      <c r="GD58" s="158" t="s">
        <v>128</v>
      </c>
      <c r="GE58" s="158" t="s">
        <v>128</v>
      </c>
      <c r="GF58" s="158" t="s">
        <v>128</v>
      </c>
      <c r="GG58" s="158" t="s">
        <v>128</v>
      </c>
      <c r="GH58" s="158" t="s">
        <v>128</v>
      </c>
      <c r="GI58" s="158" t="s">
        <v>128</v>
      </c>
      <c r="GJ58" s="158" t="s">
        <v>128</v>
      </c>
      <c r="GK58" s="158" t="s">
        <v>128</v>
      </c>
      <c r="GL58" s="158" t="s">
        <v>128</v>
      </c>
      <c r="GM58" s="158" t="s">
        <v>128</v>
      </c>
      <c r="GN58" s="158" t="s">
        <v>128</v>
      </c>
      <c r="GO58" s="158" t="s">
        <v>128</v>
      </c>
      <c r="GP58" s="158" t="s">
        <v>128</v>
      </c>
      <c r="GQ58" s="158" t="s">
        <v>128</v>
      </c>
      <c r="GR58" s="158" t="s">
        <v>128</v>
      </c>
      <c r="GS58" s="158" t="s">
        <v>128</v>
      </c>
      <c r="GT58" s="158" t="s">
        <v>128</v>
      </c>
      <c r="GU58" s="158" t="s">
        <v>128</v>
      </c>
      <c r="GV58" s="158" t="s">
        <v>128</v>
      </c>
      <c r="GW58" s="158" t="s">
        <v>128</v>
      </c>
      <c r="GX58" s="158" t="s">
        <v>128</v>
      </c>
      <c r="GY58" s="158" t="s">
        <v>128</v>
      </c>
      <c r="GZ58" s="158" t="s">
        <v>128</v>
      </c>
      <c r="HA58" s="158" t="s">
        <v>128</v>
      </c>
      <c r="HB58" s="158" t="s">
        <v>128</v>
      </c>
      <c r="HC58" s="158" t="s">
        <v>128</v>
      </c>
      <c r="HD58" s="158" t="s">
        <v>128</v>
      </c>
      <c r="HE58" s="158" t="s">
        <v>128</v>
      </c>
      <c r="HF58" s="158" t="s">
        <v>128</v>
      </c>
      <c r="HG58" s="158" t="s">
        <v>128</v>
      </c>
      <c r="HH58" s="158" t="s">
        <v>128</v>
      </c>
      <c r="HI58" s="158" t="s">
        <v>128</v>
      </c>
      <c r="HJ58" s="158" t="s">
        <v>128</v>
      </c>
      <c r="HK58" s="158" t="s">
        <v>128</v>
      </c>
      <c r="HL58" s="158" t="s">
        <v>128</v>
      </c>
      <c r="HM58" s="158" t="s">
        <v>128</v>
      </c>
      <c r="HN58" s="158" t="s">
        <v>128</v>
      </c>
      <c r="HO58" s="158" t="s">
        <v>128</v>
      </c>
      <c r="HP58" s="158" t="s">
        <v>128</v>
      </c>
      <c r="HQ58" s="158" t="s">
        <v>128</v>
      </c>
      <c r="HR58" s="158" t="s">
        <v>128</v>
      </c>
      <c r="HS58" s="158" t="s">
        <v>128</v>
      </c>
      <c r="HT58" s="158" t="s">
        <v>128</v>
      </c>
      <c r="HU58" s="158" t="s">
        <v>128</v>
      </c>
      <c r="HV58" s="158" t="s">
        <v>128</v>
      </c>
      <c r="HW58" s="158" t="s">
        <v>128</v>
      </c>
      <c r="HX58" s="158" t="s">
        <v>128</v>
      </c>
      <c r="HY58" s="158" t="s">
        <v>128</v>
      </c>
      <c r="HZ58" s="158" t="s">
        <v>128</v>
      </c>
      <c r="IA58" s="158" t="s">
        <v>128</v>
      </c>
      <c r="IB58" s="158" t="s">
        <v>128</v>
      </c>
      <c r="IC58" s="158" t="s">
        <v>128</v>
      </c>
      <c r="ID58" s="158" t="s">
        <v>128</v>
      </c>
      <c r="IE58" s="158" t="s">
        <v>128</v>
      </c>
      <c r="IF58" s="158" t="s">
        <v>128</v>
      </c>
      <c r="IG58" s="158" t="s">
        <v>128</v>
      </c>
      <c r="IH58" s="158" t="s">
        <v>128</v>
      </c>
      <c r="II58" s="158" t="s">
        <v>128</v>
      </c>
      <c r="IJ58" s="158" t="s">
        <v>128</v>
      </c>
      <c r="IK58" s="158" t="s">
        <v>128</v>
      </c>
      <c r="IL58" s="158" t="s">
        <v>128</v>
      </c>
      <c r="IM58" s="158" t="s">
        <v>128</v>
      </c>
      <c r="IN58" s="158" t="s">
        <v>128</v>
      </c>
      <c r="IO58" s="158" t="s">
        <v>128</v>
      </c>
      <c r="IP58" s="158" t="s">
        <v>128</v>
      </c>
      <c r="IQ58" s="158" t="s">
        <v>128</v>
      </c>
      <c r="IR58" s="158" t="s">
        <v>128</v>
      </c>
      <c r="IS58" s="158" t="s">
        <v>128</v>
      </c>
      <c r="IT58" s="158" t="s">
        <v>128</v>
      </c>
      <c r="IU58" s="158" t="s">
        <v>128</v>
      </c>
      <c r="IV58" s="158" t="s">
        <v>128</v>
      </c>
      <c r="IW58" s="158" t="s">
        <v>128</v>
      </c>
      <c r="IX58" s="158" t="s">
        <v>128</v>
      </c>
      <c r="IY58" s="158" t="s">
        <v>128</v>
      </c>
      <c r="IZ58" s="158" t="s">
        <v>128</v>
      </c>
      <c r="JA58" s="158" t="s">
        <v>128</v>
      </c>
      <c r="JB58" s="158" t="s">
        <v>128</v>
      </c>
      <c r="JC58" s="158" t="s">
        <v>128</v>
      </c>
      <c r="JD58" s="158" t="s">
        <v>128</v>
      </c>
      <c r="JE58" s="158" t="s">
        <v>128</v>
      </c>
      <c r="JF58" s="158" t="s">
        <v>128</v>
      </c>
      <c r="JG58" s="158" t="s">
        <v>128</v>
      </c>
      <c r="JH58" s="158" t="s">
        <v>128</v>
      </c>
      <c r="JI58" s="158" t="s">
        <v>128</v>
      </c>
      <c r="JJ58" s="158" t="s">
        <v>128</v>
      </c>
      <c r="JK58" s="158" t="s">
        <v>128</v>
      </c>
      <c r="JL58" s="158" t="s">
        <v>128</v>
      </c>
      <c r="JM58" s="158" t="s">
        <v>128</v>
      </c>
      <c r="JN58" s="158" t="s">
        <v>128</v>
      </c>
      <c r="JO58" s="158" t="s">
        <v>128</v>
      </c>
      <c r="JP58" s="158" t="s">
        <v>128</v>
      </c>
      <c r="JQ58" s="158" t="s">
        <v>128</v>
      </c>
      <c r="JR58" s="158" t="s">
        <v>128</v>
      </c>
      <c r="JS58" s="158" t="s">
        <v>128</v>
      </c>
      <c r="JT58" s="158" t="s">
        <v>128</v>
      </c>
      <c r="JU58" s="158" t="s">
        <v>128</v>
      </c>
      <c r="JV58" s="158" t="s">
        <v>128</v>
      </c>
      <c r="JW58" s="158" t="s">
        <v>128</v>
      </c>
      <c r="JX58" s="158" t="s">
        <v>128</v>
      </c>
      <c r="JY58" s="158" t="s">
        <v>128</v>
      </c>
      <c r="JZ58" s="158" t="s">
        <v>128</v>
      </c>
      <c r="KA58" s="158" t="s">
        <v>128</v>
      </c>
      <c r="KB58" s="158" t="s">
        <v>128</v>
      </c>
      <c r="KC58" s="158" t="s">
        <v>128</v>
      </c>
      <c r="KD58" s="158" t="s">
        <v>128</v>
      </c>
      <c r="KE58" s="158" t="s">
        <v>128</v>
      </c>
      <c r="KF58" s="158" t="s">
        <v>128</v>
      </c>
      <c r="KG58" s="158" t="s">
        <v>128</v>
      </c>
      <c r="KH58" s="158" t="s">
        <v>128</v>
      </c>
      <c r="KI58" s="158" t="s">
        <v>128</v>
      </c>
      <c r="KJ58" s="158" t="s">
        <v>128</v>
      </c>
      <c r="KK58" s="158" t="s">
        <v>128</v>
      </c>
      <c r="KL58" s="158" t="s">
        <v>128</v>
      </c>
      <c r="KM58" s="158" t="s">
        <v>128</v>
      </c>
      <c r="KN58" s="158" t="s">
        <v>128</v>
      </c>
      <c r="KO58" s="158" t="s">
        <v>128</v>
      </c>
      <c r="KP58" s="158" t="s">
        <v>128</v>
      </c>
      <c r="KQ58" s="158" t="s">
        <v>128</v>
      </c>
      <c r="KR58" s="158" t="s">
        <v>128</v>
      </c>
      <c r="KS58" s="158" t="s">
        <v>128</v>
      </c>
      <c r="KT58" s="158" t="s">
        <v>128</v>
      </c>
      <c r="KU58" s="158" t="s">
        <v>128</v>
      </c>
      <c r="KV58" s="158" t="s">
        <v>128</v>
      </c>
      <c r="KW58" s="158" t="s">
        <v>128</v>
      </c>
      <c r="KX58" s="158" t="s">
        <v>128</v>
      </c>
      <c r="KY58" s="158" t="s">
        <v>128</v>
      </c>
      <c r="KZ58" s="158" t="s">
        <v>128</v>
      </c>
      <c r="LA58" s="158" t="s">
        <v>128</v>
      </c>
      <c r="LB58" s="158" t="s">
        <v>128</v>
      </c>
      <c r="LC58" s="158" t="s">
        <v>128</v>
      </c>
      <c r="LD58" s="158" t="s">
        <v>128</v>
      </c>
      <c r="LE58" s="158" t="s">
        <v>128</v>
      </c>
      <c r="LF58" s="158" t="s">
        <v>128</v>
      </c>
      <c r="LG58" s="158" t="s">
        <v>128</v>
      </c>
      <c r="LH58" s="158" t="s">
        <v>128</v>
      </c>
      <c r="LI58" s="158" t="s">
        <v>128</v>
      </c>
      <c r="LJ58" s="158" t="s">
        <v>128</v>
      </c>
      <c r="LK58" s="158" t="s">
        <v>128</v>
      </c>
      <c r="LL58" s="158" t="s">
        <v>128</v>
      </c>
      <c r="LM58" s="158" t="s">
        <v>128</v>
      </c>
      <c r="LN58" s="158" t="s">
        <v>128</v>
      </c>
      <c r="LO58" s="158" t="s">
        <v>128</v>
      </c>
      <c r="LP58" s="158" t="s">
        <v>128</v>
      </c>
      <c r="LQ58" s="158" t="s">
        <v>128</v>
      </c>
      <c r="LR58" s="158" t="s">
        <v>128</v>
      </c>
      <c r="LS58" s="158" t="s">
        <v>128</v>
      </c>
      <c r="LT58" s="158" t="s">
        <v>128</v>
      </c>
      <c r="LU58" s="158" t="s">
        <v>128</v>
      </c>
      <c r="LV58" s="158" t="s">
        <v>128</v>
      </c>
      <c r="LW58" s="158" t="s">
        <v>128</v>
      </c>
      <c r="LX58" s="158" t="s">
        <v>128</v>
      </c>
      <c r="LY58" s="158" t="s">
        <v>128</v>
      </c>
      <c r="LZ58" s="158" t="s">
        <v>128</v>
      </c>
      <c r="MA58" s="158" t="s">
        <v>128</v>
      </c>
      <c r="MB58" s="158" t="s">
        <v>128</v>
      </c>
      <c r="MC58" s="158" t="s">
        <v>128</v>
      </c>
      <c r="MD58" s="158" t="s">
        <v>128</v>
      </c>
      <c r="ME58" s="158" t="s">
        <v>128</v>
      </c>
      <c r="MF58" s="158" t="s">
        <v>128</v>
      </c>
      <c r="MG58" s="158" t="s">
        <v>128</v>
      </c>
      <c r="MH58" s="158" t="s">
        <v>128</v>
      </c>
      <c r="MI58" s="158" t="s">
        <v>128</v>
      </c>
      <c r="MJ58" s="158" t="s">
        <v>128</v>
      </c>
      <c r="MK58" s="158" t="s">
        <v>128</v>
      </c>
      <c r="ML58" s="158" t="s">
        <v>128</v>
      </c>
      <c r="MM58" s="158" t="s">
        <v>128</v>
      </c>
      <c r="MN58" s="158" t="s">
        <v>128</v>
      </c>
      <c r="MO58" s="158" t="s">
        <v>128</v>
      </c>
      <c r="MP58" s="158" t="s">
        <v>128</v>
      </c>
      <c r="MQ58" s="158" t="s">
        <v>128</v>
      </c>
      <c r="MR58" s="158" t="s">
        <v>128</v>
      </c>
      <c r="MS58" s="158" t="s">
        <v>128</v>
      </c>
      <c r="MT58" s="158" t="s">
        <v>128</v>
      </c>
      <c r="MU58" s="158" t="s">
        <v>128</v>
      </c>
      <c r="MV58" s="158" t="s">
        <v>128</v>
      </c>
      <c r="MW58" s="158" t="s">
        <v>128</v>
      </c>
      <c r="MX58" s="158" t="s">
        <v>128</v>
      </c>
      <c r="MY58" s="158" t="s">
        <v>128</v>
      </c>
      <c r="MZ58" s="158" t="s">
        <v>128</v>
      </c>
      <c r="NA58" s="158" t="s">
        <v>128</v>
      </c>
      <c r="NB58" s="158" t="s">
        <v>128</v>
      </c>
      <c r="NC58" s="158" t="s">
        <v>128</v>
      </c>
      <c r="ND58" s="158" t="s">
        <v>128</v>
      </c>
      <c r="NE58" s="158" t="s">
        <v>128</v>
      </c>
      <c r="NF58" s="158" t="s">
        <v>128</v>
      </c>
      <c r="NG58" s="158" t="s">
        <v>128</v>
      </c>
      <c r="NH58" s="158" t="s">
        <v>128</v>
      </c>
      <c r="NI58" s="158" t="s">
        <v>128</v>
      </c>
      <c r="NJ58" s="158" t="s">
        <v>128</v>
      </c>
      <c r="NK58" s="158" t="s">
        <v>128</v>
      </c>
      <c r="NL58" s="158" t="s">
        <v>128</v>
      </c>
      <c r="NM58" s="158" t="s">
        <v>128</v>
      </c>
      <c r="NN58" s="158" t="s">
        <v>128</v>
      </c>
      <c r="NO58" s="158" t="s">
        <v>128</v>
      </c>
      <c r="NP58" s="158" t="s">
        <v>128</v>
      </c>
      <c r="NQ58" s="158" t="s">
        <v>128</v>
      </c>
      <c r="NR58" s="158" t="s">
        <v>128</v>
      </c>
      <c r="NS58" s="158" t="s">
        <v>128</v>
      </c>
      <c r="NT58" s="158" t="s">
        <v>128</v>
      </c>
      <c r="NU58" s="158" t="s">
        <v>128</v>
      </c>
      <c r="NV58" s="158" t="s">
        <v>128</v>
      </c>
      <c r="NW58" s="158" t="s">
        <v>128</v>
      </c>
      <c r="NX58" s="158" t="s">
        <v>128</v>
      </c>
      <c r="NY58" s="158" t="s">
        <v>128</v>
      </c>
      <c r="NZ58" s="158" t="s">
        <v>128</v>
      </c>
      <c r="OA58" s="158" t="s">
        <v>128</v>
      </c>
      <c r="OB58" s="158" t="s">
        <v>128</v>
      </c>
      <c r="OC58" s="158" t="s">
        <v>128</v>
      </c>
      <c r="OD58" s="158" t="s">
        <v>128</v>
      </c>
      <c r="OE58" s="170" t="s">
        <v>128</v>
      </c>
      <c r="OF58" s="181"/>
      <c r="OG58" s="175">
        <f t="shared" si="9"/>
        <v>9.6703296703296679</v>
      </c>
      <c r="OH58" s="66" t="str">
        <f t="shared" si="10"/>
        <v>kg/GJ delivered</v>
      </c>
      <c r="OI58" s="66" t="str">
        <f t="shared" si="11"/>
        <v/>
      </c>
      <c r="OJ58" s="66" t="str">
        <f t="shared" si="12"/>
        <v/>
      </c>
      <c r="OK58" s="66" t="str">
        <f t="shared" si="13"/>
        <v/>
      </c>
      <c r="OL58" s="66" t="str">
        <f t="shared" si="14"/>
        <v/>
      </c>
      <c r="OM58" s="159">
        <f t="shared" si="15"/>
        <v>584.61538461538453</v>
      </c>
      <c r="ON58" s="66" t="str">
        <f t="shared" si="16"/>
        <v>kg/GJ delivered</v>
      </c>
      <c r="OO58" s="118">
        <f t="shared" si="17"/>
        <v>3.6630036630036624</v>
      </c>
      <c r="OP58" s="66" t="str">
        <f t="shared" si="18"/>
        <v>kg/GJ delivered</v>
      </c>
      <c r="OQ58" s="66" t="str">
        <f t="shared" si="19"/>
        <v/>
      </c>
      <c r="OR58" s="66" t="str">
        <f t="shared" si="20"/>
        <v/>
      </c>
      <c r="OS58" s="66" t="str">
        <f t="shared" si="21"/>
        <v/>
      </c>
      <c r="OT58" s="66" t="str">
        <f t="shared" si="22"/>
        <v/>
      </c>
      <c r="OU58" s="118">
        <f t="shared" si="23"/>
        <v>3.2600732600732596</v>
      </c>
      <c r="OV58" s="66" t="str">
        <f t="shared" si="24"/>
        <v>kg/GJ delivered</v>
      </c>
      <c r="OW58" s="126">
        <f t="shared" si="25"/>
        <v>4.3956043956043946E-2</v>
      </c>
      <c r="OX58" s="66" t="str">
        <f t="shared" si="26"/>
        <v>kg/GJ delivered</v>
      </c>
      <c r="OY58" s="66" t="str">
        <f t="shared" si="27"/>
        <v/>
      </c>
      <c r="OZ58" s="66" t="str">
        <f t="shared" si="28"/>
        <v/>
      </c>
      <c r="PA58" s="66" t="str">
        <f t="shared" si="29"/>
        <v/>
      </c>
      <c r="PB58" s="66" t="str">
        <f t="shared" si="30"/>
        <v/>
      </c>
      <c r="PC58" s="66" t="str">
        <f t="shared" si="31"/>
        <v/>
      </c>
      <c r="PD58" s="66" t="str">
        <f t="shared" si="32"/>
        <v/>
      </c>
      <c r="PE58" s="66" t="str">
        <f t="shared" si="33"/>
        <v/>
      </c>
      <c r="PF58" s="66" t="str">
        <f t="shared" si="34"/>
        <v/>
      </c>
      <c r="PG58" s="66" t="str">
        <f t="shared" si="35"/>
        <v/>
      </c>
      <c r="PH58" s="66" t="str">
        <f t="shared" si="36"/>
        <v/>
      </c>
      <c r="PI58" s="66" t="str">
        <f t="shared" si="37"/>
        <v/>
      </c>
      <c r="PJ58" s="66" t="str">
        <f t="shared" si="38"/>
        <v/>
      </c>
      <c r="PK58" s="66" t="str">
        <f t="shared" si="39"/>
        <v/>
      </c>
      <c r="PL58" s="66" t="str">
        <f t="shared" si="40"/>
        <v/>
      </c>
      <c r="PM58" s="66" t="str">
        <f t="shared" si="41"/>
        <v/>
      </c>
      <c r="PN58" s="66" t="str">
        <f t="shared" si="42"/>
        <v/>
      </c>
      <c r="PO58" s="66" t="str">
        <f t="shared" si="43"/>
        <v/>
      </c>
      <c r="PP58" s="66" t="str">
        <f t="shared" si="44"/>
        <v/>
      </c>
      <c r="PQ58" s="66" t="str">
        <f t="shared" si="45"/>
        <v/>
      </c>
      <c r="PR58" s="66" t="str">
        <f t="shared" si="46"/>
        <v/>
      </c>
      <c r="PS58" s="66" t="str">
        <f t="shared" si="47"/>
        <v/>
      </c>
      <c r="PT58" s="66" t="str">
        <f t="shared" si="48"/>
        <v/>
      </c>
      <c r="PU58" s="66" t="str">
        <f t="shared" si="49"/>
        <v/>
      </c>
      <c r="PV58" s="66" t="str">
        <f t="shared" si="50"/>
        <v/>
      </c>
      <c r="PW58" s="66" t="str">
        <f t="shared" si="51"/>
        <v/>
      </c>
      <c r="PX58" s="66" t="str">
        <f t="shared" si="52"/>
        <v/>
      </c>
      <c r="PY58" s="66" t="str">
        <f t="shared" si="53"/>
        <v/>
      </c>
      <c r="PZ58" s="66" t="str">
        <f t="shared" si="54"/>
        <v/>
      </c>
      <c r="QA58" s="66" t="str">
        <f t="shared" si="55"/>
        <v/>
      </c>
      <c r="QB58" s="66" t="str">
        <f t="shared" si="56"/>
        <v/>
      </c>
      <c r="QC58" s="66" t="str">
        <f t="shared" si="57"/>
        <v/>
      </c>
      <c r="QD58" s="66" t="str">
        <f t="shared" si="58"/>
        <v/>
      </c>
      <c r="QE58" s="66" t="str">
        <f t="shared" si="59"/>
        <v/>
      </c>
      <c r="QF58" s="66" t="str">
        <f t="shared" si="60"/>
        <v/>
      </c>
      <c r="QG58" s="66" t="str">
        <f t="shared" si="61"/>
        <v/>
      </c>
      <c r="QH58" s="66" t="str">
        <f t="shared" si="62"/>
        <v/>
      </c>
      <c r="QI58" s="66" t="str">
        <f t="shared" si="63"/>
        <v/>
      </c>
      <c r="QJ58" s="66" t="str">
        <f t="shared" si="64"/>
        <v/>
      </c>
      <c r="QK58" s="66" t="str">
        <f t="shared" si="65"/>
        <v/>
      </c>
      <c r="QL58" s="66" t="str">
        <f t="shared" si="66"/>
        <v/>
      </c>
      <c r="QM58" s="66" t="str">
        <f t="shared" si="67"/>
        <v/>
      </c>
      <c r="QN58" s="66" t="str">
        <f t="shared" si="68"/>
        <v/>
      </c>
      <c r="QO58" s="66" t="str">
        <f t="shared" si="69"/>
        <v/>
      </c>
      <c r="QP58" s="66" t="str">
        <f t="shared" si="70"/>
        <v/>
      </c>
      <c r="QQ58" s="66" t="str">
        <f t="shared" si="71"/>
        <v/>
      </c>
      <c r="QR58" s="66" t="str">
        <f t="shared" si="72"/>
        <v/>
      </c>
      <c r="QS58" s="66" t="str">
        <f t="shared" si="73"/>
        <v/>
      </c>
      <c r="QT58" s="66" t="str">
        <f t="shared" si="74"/>
        <v/>
      </c>
      <c r="QU58" s="66" t="str">
        <f t="shared" si="75"/>
        <v/>
      </c>
      <c r="QV58" s="66" t="str">
        <f t="shared" si="76"/>
        <v/>
      </c>
      <c r="QW58" s="66" t="str">
        <f t="shared" si="77"/>
        <v/>
      </c>
      <c r="QX58" s="66" t="str">
        <f t="shared" si="78"/>
        <v/>
      </c>
      <c r="QY58" s="66" t="str">
        <f t="shared" si="79"/>
        <v/>
      </c>
      <c r="QZ58" s="66" t="str">
        <f t="shared" si="80"/>
        <v/>
      </c>
      <c r="RA58" s="66" t="str">
        <f t="shared" si="81"/>
        <v/>
      </c>
      <c r="RB58" s="66" t="str">
        <f t="shared" si="82"/>
        <v/>
      </c>
      <c r="RC58" s="66" t="str">
        <f t="shared" si="83"/>
        <v/>
      </c>
      <c r="RD58" s="66" t="str">
        <f t="shared" si="84"/>
        <v/>
      </c>
      <c r="RE58" s="66" t="str">
        <f t="shared" si="85"/>
        <v/>
      </c>
      <c r="RF58" s="66" t="str">
        <f t="shared" si="86"/>
        <v/>
      </c>
      <c r="RG58" s="66" t="str">
        <f t="shared" si="87"/>
        <v/>
      </c>
      <c r="RH58" s="66" t="str">
        <f t="shared" si="88"/>
        <v/>
      </c>
      <c r="RI58" s="66" t="str">
        <f t="shared" si="89"/>
        <v/>
      </c>
      <c r="RJ58" s="66" t="str">
        <f t="shared" si="90"/>
        <v/>
      </c>
      <c r="RK58" s="66" t="str">
        <f t="shared" si="91"/>
        <v/>
      </c>
      <c r="RL58" s="66" t="str">
        <f t="shared" si="92"/>
        <v/>
      </c>
      <c r="RM58" s="66" t="str">
        <f t="shared" si="93"/>
        <v/>
      </c>
      <c r="RN58" s="66" t="str">
        <f t="shared" si="94"/>
        <v/>
      </c>
      <c r="RO58" s="66" t="str">
        <f t="shared" si="95"/>
        <v/>
      </c>
      <c r="RP58" s="66" t="str">
        <f t="shared" si="96"/>
        <v/>
      </c>
      <c r="RQ58" s="66" t="str">
        <f t="shared" si="97"/>
        <v/>
      </c>
      <c r="RR58" s="66" t="str">
        <f t="shared" si="98"/>
        <v/>
      </c>
      <c r="RS58" s="66" t="str">
        <f t="shared" si="99"/>
        <v/>
      </c>
      <c r="RT58" s="66" t="str">
        <f t="shared" si="100"/>
        <v/>
      </c>
      <c r="RU58" s="66" t="str">
        <f t="shared" si="101"/>
        <v/>
      </c>
      <c r="RV58" s="66" t="str">
        <f t="shared" si="102"/>
        <v/>
      </c>
      <c r="RW58" s="66" t="str">
        <f t="shared" si="103"/>
        <v/>
      </c>
      <c r="RX58" s="66" t="str">
        <f t="shared" si="104"/>
        <v/>
      </c>
      <c r="RY58" s="66" t="str">
        <f t="shared" si="105"/>
        <v/>
      </c>
      <c r="RZ58" s="66" t="str">
        <f t="shared" si="106"/>
        <v/>
      </c>
      <c r="SA58" s="66" t="str">
        <f t="shared" si="107"/>
        <v/>
      </c>
      <c r="SB58" s="66" t="str">
        <f t="shared" si="108"/>
        <v/>
      </c>
      <c r="SC58" s="66" t="str">
        <f t="shared" si="109"/>
        <v/>
      </c>
      <c r="SD58" s="66" t="str">
        <f t="shared" si="110"/>
        <v/>
      </c>
      <c r="SE58" s="66" t="str">
        <f t="shared" si="111"/>
        <v/>
      </c>
      <c r="SF58" s="66" t="str">
        <f t="shared" si="112"/>
        <v/>
      </c>
      <c r="SG58" s="66" t="str">
        <f t="shared" si="113"/>
        <v/>
      </c>
      <c r="SH58" s="66" t="str">
        <f t="shared" si="114"/>
        <v/>
      </c>
      <c r="SI58" s="66" t="str">
        <f t="shared" si="115"/>
        <v/>
      </c>
      <c r="SJ58" s="66" t="str">
        <f t="shared" si="116"/>
        <v/>
      </c>
      <c r="SK58" s="66" t="str">
        <f t="shared" si="117"/>
        <v/>
      </c>
      <c r="SL58" s="66" t="str">
        <f t="shared" si="118"/>
        <v/>
      </c>
      <c r="SM58" s="66" t="str">
        <f t="shared" si="119"/>
        <v/>
      </c>
      <c r="SN58" s="66" t="str">
        <f t="shared" si="120"/>
        <v/>
      </c>
      <c r="SO58" s="66" t="str">
        <f t="shared" si="121"/>
        <v/>
      </c>
      <c r="SP58" s="66" t="str">
        <f t="shared" si="122"/>
        <v/>
      </c>
      <c r="SQ58" s="66" t="str">
        <f t="shared" si="123"/>
        <v/>
      </c>
      <c r="SR58" s="66" t="str">
        <f t="shared" si="124"/>
        <v/>
      </c>
      <c r="SS58" s="66" t="str">
        <f t="shared" si="125"/>
        <v/>
      </c>
      <c r="ST58" s="66" t="str">
        <f t="shared" si="126"/>
        <v/>
      </c>
      <c r="SU58" s="66" t="str">
        <f t="shared" si="127"/>
        <v/>
      </c>
      <c r="SV58" s="66" t="str">
        <f t="shared" si="128"/>
        <v/>
      </c>
      <c r="SW58" s="66" t="str">
        <f t="shared" si="129"/>
        <v/>
      </c>
      <c r="SX58" s="66" t="str">
        <f t="shared" si="130"/>
        <v/>
      </c>
      <c r="SY58" s="66" t="str">
        <f t="shared" si="131"/>
        <v/>
      </c>
      <c r="SZ58" s="66" t="str">
        <f t="shared" si="132"/>
        <v/>
      </c>
      <c r="TA58" s="66" t="str">
        <f t="shared" si="133"/>
        <v/>
      </c>
      <c r="TB58" s="66" t="str">
        <f t="shared" si="134"/>
        <v/>
      </c>
      <c r="TC58" s="66" t="str">
        <f t="shared" si="135"/>
        <v/>
      </c>
      <c r="TD58" s="66" t="str">
        <f t="shared" si="136"/>
        <v/>
      </c>
      <c r="TE58" s="66" t="str">
        <f t="shared" si="137"/>
        <v/>
      </c>
      <c r="TF58" s="66" t="str">
        <f t="shared" si="138"/>
        <v/>
      </c>
      <c r="TG58" s="66" t="str">
        <f t="shared" si="139"/>
        <v/>
      </c>
      <c r="TH58" s="66" t="str">
        <f t="shared" si="140"/>
        <v/>
      </c>
      <c r="TI58" s="66" t="str">
        <f t="shared" si="141"/>
        <v/>
      </c>
      <c r="TJ58" s="66" t="str">
        <f t="shared" si="142"/>
        <v/>
      </c>
      <c r="TK58" s="66" t="str">
        <f t="shared" si="143"/>
        <v/>
      </c>
      <c r="TL58" s="66" t="str">
        <f t="shared" si="144"/>
        <v/>
      </c>
      <c r="TM58" s="66" t="str">
        <f t="shared" si="145"/>
        <v/>
      </c>
      <c r="TN58" s="66" t="str">
        <f t="shared" si="146"/>
        <v/>
      </c>
      <c r="TO58" s="66" t="str">
        <f t="shared" si="147"/>
        <v/>
      </c>
      <c r="TP58" s="66" t="str">
        <f t="shared" si="148"/>
        <v/>
      </c>
      <c r="TQ58" s="66" t="str">
        <f t="shared" si="149"/>
        <v/>
      </c>
      <c r="TR58" s="66" t="str">
        <f t="shared" si="150"/>
        <v/>
      </c>
      <c r="TS58" s="66" t="str">
        <f t="shared" si="151"/>
        <v/>
      </c>
      <c r="TT58" s="66" t="str">
        <f t="shared" si="152"/>
        <v/>
      </c>
      <c r="TU58" s="66" t="str">
        <f t="shared" si="153"/>
        <v/>
      </c>
      <c r="TV58" s="66" t="str">
        <f t="shared" si="154"/>
        <v/>
      </c>
      <c r="TW58" s="66" t="str">
        <f t="shared" si="155"/>
        <v/>
      </c>
      <c r="TX58" s="66" t="str">
        <f t="shared" si="156"/>
        <v/>
      </c>
      <c r="TY58" s="66" t="str">
        <f t="shared" si="157"/>
        <v/>
      </c>
      <c r="TZ58" s="66" t="str">
        <f t="shared" si="158"/>
        <v/>
      </c>
      <c r="UA58" s="66" t="str">
        <f t="shared" si="159"/>
        <v/>
      </c>
      <c r="UB58" s="66" t="str">
        <f t="shared" si="160"/>
        <v/>
      </c>
      <c r="UC58" s="66" t="str">
        <f t="shared" si="161"/>
        <v/>
      </c>
      <c r="UD58" s="66" t="str">
        <f t="shared" si="162"/>
        <v/>
      </c>
      <c r="UE58" s="66" t="str">
        <f t="shared" si="163"/>
        <v/>
      </c>
      <c r="UF58" s="66" t="str">
        <f t="shared" si="164"/>
        <v/>
      </c>
      <c r="UG58" s="66" t="str">
        <f t="shared" si="165"/>
        <v/>
      </c>
      <c r="UH58" s="66" t="str">
        <f t="shared" si="166"/>
        <v/>
      </c>
      <c r="UI58" s="66" t="str">
        <f t="shared" si="167"/>
        <v/>
      </c>
      <c r="UJ58" s="66" t="str">
        <f t="shared" si="168"/>
        <v/>
      </c>
      <c r="UK58" s="66" t="str">
        <f t="shared" si="169"/>
        <v/>
      </c>
      <c r="UL58" s="66" t="str">
        <f t="shared" si="170"/>
        <v/>
      </c>
      <c r="UM58" s="66" t="str">
        <f t="shared" si="171"/>
        <v/>
      </c>
      <c r="UN58" s="66" t="str">
        <f t="shared" si="172"/>
        <v/>
      </c>
      <c r="UO58" s="66" t="str">
        <f t="shared" si="173"/>
        <v/>
      </c>
      <c r="UP58" s="66" t="str">
        <f t="shared" si="174"/>
        <v/>
      </c>
      <c r="UQ58" s="66" t="str">
        <f t="shared" si="175"/>
        <v/>
      </c>
      <c r="UR58" s="66" t="str">
        <f t="shared" si="176"/>
        <v/>
      </c>
      <c r="US58" s="66" t="str">
        <f t="shared" si="177"/>
        <v/>
      </c>
      <c r="UT58" s="66" t="str">
        <f t="shared" si="178"/>
        <v/>
      </c>
      <c r="UU58" s="66" t="str">
        <f t="shared" si="179"/>
        <v/>
      </c>
      <c r="UV58" s="66" t="str">
        <f t="shared" si="180"/>
        <v/>
      </c>
      <c r="UW58" s="66" t="str">
        <f t="shared" si="181"/>
        <v/>
      </c>
      <c r="UX58" s="66" t="str">
        <f t="shared" si="182"/>
        <v/>
      </c>
      <c r="UY58" s="66" t="str">
        <f t="shared" si="183"/>
        <v/>
      </c>
      <c r="UZ58" s="66" t="str">
        <f t="shared" si="184"/>
        <v/>
      </c>
      <c r="VA58" s="66" t="str">
        <f t="shared" si="185"/>
        <v/>
      </c>
      <c r="VB58" s="66" t="str">
        <f t="shared" si="186"/>
        <v/>
      </c>
      <c r="VC58" s="66" t="str">
        <f t="shared" si="187"/>
        <v/>
      </c>
      <c r="VD58" s="66" t="str">
        <f t="shared" si="188"/>
        <v/>
      </c>
      <c r="VE58" s="66" t="str">
        <f t="shared" si="189"/>
        <v/>
      </c>
      <c r="VF58" s="66" t="str">
        <f t="shared" si="190"/>
        <v/>
      </c>
      <c r="VG58" s="66" t="str">
        <f t="shared" si="191"/>
        <v/>
      </c>
      <c r="VH58" s="66" t="str">
        <f t="shared" si="192"/>
        <v/>
      </c>
      <c r="VI58" s="66" t="str">
        <f t="shared" si="193"/>
        <v/>
      </c>
      <c r="VJ58" s="66" t="str">
        <f t="shared" si="194"/>
        <v/>
      </c>
      <c r="VK58" s="66" t="str">
        <f t="shared" si="195"/>
        <v/>
      </c>
      <c r="VL58" s="66" t="str">
        <f t="shared" si="196"/>
        <v/>
      </c>
      <c r="VM58" s="66" t="str">
        <f t="shared" si="197"/>
        <v/>
      </c>
      <c r="VN58" s="66" t="str">
        <f t="shared" si="198"/>
        <v/>
      </c>
      <c r="VO58" s="66" t="str">
        <f t="shared" si="199"/>
        <v/>
      </c>
      <c r="VP58" s="66" t="str">
        <f t="shared" si="200"/>
        <v/>
      </c>
      <c r="VQ58" s="66" t="str">
        <f t="shared" si="201"/>
        <v/>
      </c>
      <c r="VR58" s="66" t="str">
        <f t="shared" si="202"/>
        <v/>
      </c>
      <c r="VS58" s="66" t="str">
        <f t="shared" si="203"/>
        <v/>
      </c>
      <c r="VT58" s="66" t="str">
        <f t="shared" si="204"/>
        <v/>
      </c>
      <c r="VU58" s="66" t="str">
        <f t="shared" si="205"/>
        <v/>
      </c>
      <c r="VV58" s="66" t="str">
        <f t="shared" si="206"/>
        <v/>
      </c>
      <c r="VW58" s="66" t="str">
        <f t="shared" si="207"/>
        <v/>
      </c>
      <c r="VX58" s="66" t="str">
        <f t="shared" si="208"/>
        <v/>
      </c>
      <c r="VY58" s="66" t="str">
        <f t="shared" si="209"/>
        <v/>
      </c>
      <c r="VZ58" s="66" t="str">
        <f t="shared" si="210"/>
        <v/>
      </c>
      <c r="WA58" s="66" t="str">
        <f t="shared" si="211"/>
        <v/>
      </c>
      <c r="WB58" s="66" t="str">
        <f t="shared" si="212"/>
        <v/>
      </c>
      <c r="WC58" s="66" t="str">
        <f t="shared" si="213"/>
        <v/>
      </c>
      <c r="WD58" s="66" t="str">
        <f t="shared" si="214"/>
        <v/>
      </c>
      <c r="WE58" s="66" t="str">
        <f t="shared" si="215"/>
        <v/>
      </c>
      <c r="WF58" s="66" t="str">
        <f t="shared" si="216"/>
        <v/>
      </c>
      <c r="WG58" s="66" t="str">
        <f t="shared" si="217"/>
        <v/>
      </c>
      <c r="WH58" s="66" t="str">
        <f t="shared" si="218"/>
        <v/>
      </c>
      <c r="WI58" s="66" t="str">
        <f t="shared" si="219"/>
        <v/>
      </c>
      <c r="WJ58" s="66" t="str">
        <f t="shared" si="220"/>
        <v/>
      </c>
      <c r="WK58" s="66" t="str">
        <f t="shared" si="221"/>
        <v/>
      </c>
      <c r="WL58" s="66" t="str">
        <f t="shared" si="222"/>
        <v/>
      </c>
      <c r="WM58" s="66" t="str">
        <f t="shared" si="223"/>
        <v/>
      </c>
      <c r="WN58" s="66" t="str">
        <f t="shared" si="224"/>
        <v/>
      </c>
      <c r="WO58" s="66" t="str">
        <f t="shared" si="225"/>
        <v/>
      </c>
      <c r="WP58" s="66" t="str">
        <f t="shared" si="226"/>
        <v/>
      </c>
      <c r="WQ58" s="66" t="str">
        <f t="shared" si="227"/>
        <v/>
      </c>
      <c r="WR58" s="66" t="str">
        <f t="shared" si="228"/>
        <v/>
      </c>
      <c r="WS58" s="66" t="str">
        <f t="shared" si="229"/>
        <v/>
      </c>
      <c r="WT58" s="66" t="str">
        <f t="shared" si="230"/>
        <v/>
      </c>
      <c r="WU58" s="66" t="str">
        <f t="shared" si="231"/>
        <v/>
      </c>
      <c r="WV58" s="66" t="str">
        <f t="shared" si="232"/>
        <v/>
      </c>
      <c r="WW58" s="66" t="str">
        <f t="shared" si="233"/>
        <v/>
      </c>
      <c r="WX58" s="66" t="str">
        <f t="shared" si="234"/>
        <v/>
      </c>
      <c r="WY58" s="66" t="str">
        <f t="shared" si="235"/>
        <v/>
      </c>
      <c r="WZ58" s="66" t="str">
        <f t="shared" si="236"/>
        <v/>
      </c>
      <c r="XA58" s="66" t="str">
        <f t="shared" si="237"/>
        <v/>
      </c>
      <c r="XB58" s="66" t="str">
        <f t="shared" si="238"/>
        <v/>
      </c>
      <c r="XC58" s="66" t="str">
        <f t="shared" si="239"/>
        <v/>
      </c>
      <c r="XD58" s="66" t="str">
        <f t="shared" si="240"/>
        <v/>
      </c>
      <c r="XE58" s="66" t="str">
        <f t="shared" si="241"/>
        <v/>
      </c>
      <c r="XF58" s="66" t="str">
        <f t="shared" si="242"/>
        <v/>
      </c>
      <c r="XG58" s="66" t="str">
        <f t="shared" si="243"/>
        <v/>
      </c>
      <c r="XH58" s="66" t="str">
        <f t="shared" si="244"/>
        <v/>
      </c>
      <c r="XI58" s="66" t="str">
        <f t="shared" si="245"/>
        <v/>
      </c>
      <c r="XJ58" s="66" t="str">
        <f t="shared" si="246"/>
        <v/>
      </c>
      <c r="XK58" s="66" t="str">
        <f t="shared" si="247"/>
        <v/>
      </c>
      <c r="XL58" s="66" t="str">
        <f t="shared" si="248"/>
        <v/>
      </c>
      <c r="XM58" s="66" t="str">
        <f t="shared" si="249"/>
        <v/>
      </c>
      <c r="XN58" s="66" t="str">
        <f t="shared" si="250"/>
        <v/>
      </c>
      <c r="XO58" s="66" t="str">
        <f t="shared" si="251"/>
        <v/>
      </c>
      <c r="XP58" s="66" t="str">
        <f t="shared" si="252"/>
        <v/>
      </c>
      <c r="XQ58" s="66" t="str">
        <f t="shared" si="253"/>
        <v/>
      </c>
      <c r="XR58" s="66" t="str">
        <f t="shared" si="254"/>
        <v/>
      </c>
      <c r="XS58" s="66" t="str">
        <f t="shared" si="255"/>
        <v/>
      </c>
      <c r="XT58" s="66" t="str">
        <f t="shared" si="256"/>
        <v/>
      </c>
      <c r="XU58" s="66" t="str">
        <f t="shared" si="257"/>
        <v/>
      </c>
      <c r="XV58" s="66" t="str">
        <f t="shared" si="258"/>
        <v/>
      </c>
      <c r="XW58" s="66" t="str">
        <f t="shared" si="259"/>
        <v/>
      </c>
      <c r="XX58" s="66" t="str">
        <f t="shared" si="260"/>
        <v/>
      </c>
      <c r="XY58" s="66" t="str">
        <f t="shared" si="261"/>
        <v/>
      </c>
      <c r="XZ58" s="66" t="str">
        <f t="shared" si="262"/>
        <v/>
      </c>
      <c r="YA58" s="66" t="str">
        <f t="shared" si="263"/>
        <v/>
      </c>
      <c r="YB58" s="66" t="str">
        <f t="shared" si="264"/>
        <v/>
      </c>
      <c r="YC58" s="66" t="str">
        <f t="shared" si="265"/>
        <v/>
      </c>
      <c r="YD58" s="66" t="str">
        <f t="shared" si="266"/>
        <v/>
      </c>
      <c r="YE58" s="66" t="str">
        <f t="shared" si="267"/>
        <v/>
      </c>
      <c r="YF58" s="66" t="str">
        <f t="shared" si="268"/>
        <v/>
      </c>
      <c r="YG58" s="66" t="str">
        <f t="shared" si="269"/>
        <v/>
      </c>
      <c r="YH58" s="66" t="str">
        <f t="shared" si="270"/>
        <v/>
      </c>
      <c r="YI58" s="66" t="str">
        <f t="shared" si="271"/>
        <v/>
      </c>
      <c r="YJ58" s="66" t="str">
        <f t="shared" si="272"/>
        <v/>
      </c>
      <c r="YK58" s="66" t="str">
        <f t="shared" si="273"/>
        <v/>
      </c>
      <c r="YL58" s="66" t="str">
        <f t="shared" si="274"/>
        <v/>
      </c>
      <c r="YM58" s="66" t="str">
        <f t="shared" si="275"/>
        <v/>
      </c>
      <c r="YN58" s="66" t="str">
        <f t="shared" si="276"/>
        <v/>
      </c>
      <c r="YO58" s="66" t="str">
        <f t="shared" si="277"/>
        <v/>
      </c>
      <c r="YP58" s="66" t="str">
        <f t="shared" si="278"/>
        <v/>
      </c>
      <c r="YQ58" s="66" t="str">
        <f t="shared" si="279"/>
        <v/>
      </c>
      <c r="YR58" s="66" t="str">
        <f t="shared" si="280"/>
        <v/>
      </c>
      <c r="YS58" s="66" t="str">
        <f t="shared" si="281"/>
        <v/>
      </c>
      <c r="YT58" s="66" t="str">
        <f t="shared" si="282"/>
        <v/>
      </c>
      <c r="YU58" s="66" t="str">
        <f t="shared" si="283"/>
        <v/>
      </c>
      <c r="YV58" s="66" t="str">
        <f t="shared" si="284"/>
        <v/>
      </c>
      <c r="YW58" s="66" t="str">
        <f t="shared" si="285"/>
        <v/>
      </c>
      <c r="YX58" s="66" t="str">
        <f t="shared" si="286"/>
        <v/>
      </c>
      <c r="YY58" s="66" t="str">
        <f t="shared" si="287"/>
        <v/>
      </c>
      <c r="YZ58" s="66" t="str">
        <f t="shared" si="288"/>
        <v/>
      </c>
      <c r="ZA58" s="66" t="str">
        <f t="shared" si="289"/>
        <v/>
      </c>
      <c r="ZB58" s="66" t="str">
        <f t="shared" si="290"/>
        <v/>
      </c>
      <c r="ZC58" s="66" t="str">
        <f t="shared" si="291"/>
        <v/>
      </c>
      <c r="ZD58" s="66" t="str">
        <f t="shared" si="292"/>
        <v/>
      </c>
      <c r="ZE58" s="66" t="str">
        <f t="shared" si="293"/>
        <v/>
      </c>
      <c r="ZF58" s="66" t="str">
        <f t="shared" si="294"/>
        <v/>
      </c>
      <c r="ZG58" s="66" t="str">
        <f t="shared" si="295"/>
        <v/>
      </c>
      <c r="ZH58" s="66" t="str">
        <f t="shared" si="296"/>
        <v/>
      </c>
      <c r="ZI58" s="66" t="str">
        <f t="shared" si="297"/>
        <v/>
      </c>
      <c r="ZJ58" s="66" t="str">
        <f t="shared" si="298"/>
        <v/>
      </c>
      <c r="ZK58" s="66" t="str">
        <f t="shared" si="299"/>
        <v/>
      </c>
      <c r="ZL58" s="66" t="str">
        <f t="shared" si="300"/>
        <v/>
      </c>
      <c r="ZM58" s="66" t="str">
        <f t="shared" si="301"/>
        <v/>
      </c>
      <c r="ZN58" s="66" t="str">
        <f t="shared" si="302"/>
        <v/>
      </c>
      <c r="ZO58" s="66" t="str">
        <f t="shared" si="303"/>
        <v/>
      </c>
      <c r="ZP58" s="66" t="str">
        <f t="shared" si="304"/>
        <v/>
      </c>
      <c r="ZQ58" s="66" t="str">
        <f t="shared" si="305"/>
        <v/>
      </c>
      <c r="ZR58" s="66" t="str">
        <f t="shared" si="306"/>
        <v/>
      </c>
      <c r="ZS58" s="66" t="str">
        <f t="shared" si="307"/>
        <v/>
      </c>
      <c r="ZT58" s="66" t="str">
        <f t="shared" si="308"/>
        <v/>
      </c>
      <c r="ZU58" s="66" t="str">
        <f t="shared" si="309"/>
        <v/>
      </c>
      <c r="ZV58" s="66" t="str">
        <f t="shared" si="310"/>
        <v/>
      </c>
      <c r="ZW58" s="66" t="str">
        <f t="shared" si="311"/>
        <v/>
      </c>
      <c r="ZX58" s="66" t="str">
        <f t="shared" si="312"/>
        <v/>
      </c>
      <c r="ZY58" s="66" t="str">
        <f t="shared" si="313"/>
        <v/>
      </c>
      <c r="ZZ58" s="66" t="str">
        <f t="shared" si="314"/>
        <v/>
      </c>
      <c r="AAA58" s="66" t="str">
        <f t="shared" si="315"/>
        <v/>
      </c>
      <c r="AAB58" s="66" t="str">
        <f t="shared" si="316"/>
        <v/>
      </c>
      <c r="AAC58" s="66" t="str">
        <f t="shared" si="317"/>
        <v/>
      </c>
      <c r="AAD58" s="66" t="str">
        <f t="shared" si="318"/>
        <v/>
      </c>
      <c r="AAE58" s="66" t="str">
        <f t="shared" si="319"/>
        <v/>
      </c>
      <c r="AAF58" s="66" t="str">
        <f t="shared" si="320"/>
        <v/>
      </c>
      <c r="AAG58" s="66" t="str">
        <f t="shared" si="321"/>
        <v/>
      </c>
      <c r="AAH58" s="66" t="str">
        <f t="shared" si="322"/>
        <v/>
      </c>
      <c r="AAI58" s="66" t="str">
        <f t="shared" si="323"/>
        <v/>
      </c>
      <c r="AAJ58" s="66" t="str">
        <f t="shared" si="324"/>
        <v/>
      </c>
      <c r="AAK58" s="66" t="str">
        <f t="shared" si="325"/>
        <v/>
      </c>
      <c r="AAL58" s="66" t="str">
        <f t="shared" si="326"/>
        <v/>
      </c>
      <c r="AAM58" s="66" t="str">
        <f t="shared" si="327"/>
        <v/>
      </c>
      <c r="AAN58" s="66" t="str">
        <f t="shared" si="328"/>
        <v/>
      </c>
      <c r="AAO58" s="66" t="str">
        <f t="shared" si="329"/>
        <v/>
      </c>
      <c r="AAP58" s="66" t="str">
        <f t="shared" si="330"/>
        <v/>
      </c>
      <c r="AAQ58" s="66" t="str">
        <f t="shared" si="331"/>
        <v/>
      </c>
      <c r="AAR58" s="66" t="str">
        <f t="shared" si="332"/>
        <v/>
      </c>
      <c r="AAS58" s="66" t="str">
        <f t="shared" si="333"/>
        <v/>
      </c>
      <c r="AAT58" s="66" t="str">
        <f t="shared" si="334"/>
        <v/>
      </c>
      <c r="AAU58" s="66" t="str">
        <f t="shared" si="335"/>
        <v/>
      </c>
      <c r="AAV58" s="66" t="str">
        <f t="shared" si="336"/>
        <v/>
      </c>
      <c r="AAW58" s="66" t="str">
        <f t="shared" si="337"/>
        <v/>
      </c>
      <c r="AAX58" s="66" t="str">
        <f t="shared" si="338"/>
        <v/>
      </c>
      <c r="AAY58" s="66" t="str">
        <f t="shared" si="339"/>
        <v/>
      </c>
      <c r="AAZ58" s="66" t="str">
        <f t="shared" si="340"/>
        <v/>
      </c>
      <c r="ABA58" s="66" t="str">
        <f t="shared" si="341"/>
        <v/>
      </c>
      <c r="ABB58" s="66" t="str">
        <f t="shared" si="342"/>
        <v/>
      </c>
      <c r="ABC58" s="66" t="str">
        <f t="shared" si="343"/>
        <v/>
      </c>
      <c r="ABD58" s="66" t="str">
        <f t="shared" si="344"/>
        <v/>
      </c>
      <c r="ABE58" s="66" t="str">
        <f t="shared" si="345"/>
        <v/>
      </c>
      <c r="ABF58" s="66" t="str">
        <f t="shared" si="346"/>
        <v/>
      </c>
      <c r="ABG58" s="66" t="str">
        <f t="shared" si="347"/>
        <v/>
      </c>
      <c r="ABH58" s="66" t="str">
        <f t="shared" si="348"/>
        <v/>
      </c>
      <c r="ABI58" s="66" t="str">
        <f t="shared" si="349"/>
        <v/>
      </c>
      <c r="ABJ58" s="66" t="str">
        <f t="shared" si="350"/>
        <v/>
      </c>
      <c r="ABK58" s="66" t="str">
        <f t="shared" si="351"/>
        <v/>
      </c>
      <c r="ABL58" s="66" t="str">
        <f t="shared" si="352"/>
        <v/>
      </c>
      <c r="ABM58" s="66" t="str">
        <f t="shared" si="353"/>
        <v/>
      </c>
      <c r="ABN58" s="66" t="str">
        <f t="shared" si="354"/>
        <v/>
      </c>
      <c r="ABO58" s="66" t="str">
        <f t="shared" si="355"/>
        <v/>
      </c>
      <c r="ABP58" s="66" t="str">
        <f t="shared" si="356"/>
        <v/>
      </c>
      <c r="ABQ58" s="66" t="str">
        <f t="shared" si="357"/>
        <v/>
      </c>
      <c r="ABR58" s="66" t="str">
        <f t="shared" si="358"/>
        <v/>
      </c>
      <c r="ABS58" s="66" t="str">
        <f t="shared" si="359"/>
        <v/>
      </c>
      <c r="ABT58" s="66" t="str">
        <f t="shared" si="360"/>
        <v/>
      </c>
      <c r="ABU58" s="66" t="str">
        <f t="shared" si="361"/>
        <v/>
      </c>
      <c r="ABV58" s="66" t="str">
        <f t="shared" si="362"/>
        <v/>
      </c>
      <c r="ABW58" s="66" t="str">
        <f t="shared" si="363"/>
        <v/>
      </c>
      <c r="ABX58" s="66" t="str">
        <f t="shared" si="364"/>
        <v/>
      </c>
      <c r="ABY58" s="66" t="str">
        <f t="shared" si="365"/>
        <v/>
      </c>
      <c r="ABZ58" s="66" t="str">
        <f t="shared" si="366"/>
        <v/>
      </c>
      <c r="ACA58" s="66" t="str">
        <f t="shared" si="367"/>
        <v/>
      </c>
      <c r="ACB58" s="66" t="str">
        <f t="shared" si="368"/>
        <v/>
      </c>
      <c r="ACC58" s="66" t="str">
        <f t="shared" si="369"/>
        <v/>
      </c>
      <c r="ACD58" s="66" t="str">
        <f t="shared" si="370"/>
        <v/>
      </c>
      <c r="ACE58" s="66" t="str">
        <f t="shared" si="371"/>
        <v/>
      </c>
      <c r="ACF58" s="66" t="str">
        <f t="shared" si="372"/>
        <v/>
      </c>
      <c r="ACG58" s="66" t="str">
        <f t="shared" si="373"/>
        <v/>
      </c>
      <c r="ACH58" s="66" t="str">
        <f t="shared" si="374"/>
        <v/>
      </c>
      <c r="ACI58" s="66" t="str">
        <f t="shared" si="375"/>
        <v/>
      </c>
      <c r="ACJ58" s="66" t="str">
        <f t="shared" si="376"/>
        <v/>
      </c>
      <c r="ACK58" s="66" t="str">
        <f t="shared" si="377"/>
        <v/>
      </c>
      <c r="ACL58" s="66" t="str">
        <f t="shared" si="378"/>
        <v/>
      </c>
      <c r="ACM58" s="66" t="str">
        <f t="shared" ref="ACM58:ACN58" si="438">IF(AND(ACS$3="Unit", ACL58=""), "", IF(AND(ACS$3="Unit", ACL58="-"),"", IF(ACS$3="Unit", "kg/GJ delivered", IF(AND(NY58&lt;&gt;"", NY58&lt;&gt;"-", NX58="-"),"", IF($H58="","", IF(NX58="nd", "",IF(NX58="&lt;n.a.&gt;", "", IF(NY58="#/MJ", "", IF(NY58="kg/GJ delivered",NX58,IF(NY58="g/MJ delivered",NX58,IF(NY58="kg/MJ delivered",NX58*1000,IF(NY58="mg/MJ delivered",NX58/1000,IF(NY58="g/kg",((NX58)*(1/$I58)*(1/$H58)),IF(NY58="mg/kg",((NX58/1000)*(1/$I58)*(1/$H58)),IF(NY58="mg/MJ delivered",NX58/1000,IF(NY58="-","","Error"))))))))))))))))</f>
        <v/>
      </c>
      <c r="ACN58" s="66" t="str">
        <f t="shared" si="438"/>
        <v/>
      </c>
      <c r="ACO58" s="66" t="str">
        <f t="shared" si="380"/>
        <v/>
      </c>
      <c r="ACP58" s="66" t="str">
        <f t="shared" si="381"/>
        <v/>
      </c>
      <c r="ACQ58" s="66" t="str">
        <f t="shared" si="382"/>
        <v/>
      </c>
      <c r="ACR58" s="66" t="str">
        <f t="shared" si="383"/>
        <v/>
      </c>
      <c r="ACS58" s="66" t="str">
        <f t="shared" si="384"/>
        <v/>
      </c>
      <c r="ACT58" s="66" t="str">
        <f t="shared" si="385"/>
        <v/>
      </c>
    </row>
    <row r="59" spans="2:774" ht="15.75" customHeight="1" x14ac:dyDescent="0.25">
      <c r="B59" s="66">
        <v>181</v>
      </c>
      <c r="C59" s="66" t="s">
        <v>779</v>
      </c>
      <c r="D59" s="66" t="s">
        <v>1619</v>
      </c>
      <c r="E59" s="156" t="s">
        <v>28</v>
      </c>
      <c r="F59" s="66" t="s">
        <v>497</v>
      </c>
      <c r="G59" s="66" t="s">
        <v>490</v>
      </c>
      <c r="H59" s="126">
        <v>0.11199999999999999</v>
      </c>
      <c r="I59" s="130">
        <v>19.5</v>
      </c>
      <c r="J59" s="66" t="str">
        <f t="shared" si="0"/>
        <v>Firewood, Traditional, GLO</v>
      </c>
      <c r="K59" s="161"/>
      <c r="L59" s="161"/>
      <c r="M59" s="161"/>
      <c r="N59" s="161"/>
      <c r="O59" s="66" t="s">
        <v>794</v>
      </c>
      <c r="P59" s="66" t="str">
        <f t="shared" si="428"/>
        <v>GLO</v>
      </c>
      <c r="Q59" s="66" t="s">
        <v>306</v>
      </c>
      <c r="R59" s="162">
        <v>22.1</v>
      </c>
      <c r="S59" s="158" t="s">
        <v>523</v>
      </c>
      <c r="T59" s="158" t="s">
        <v>128</v>
      </c>
      <c r="U59" s="158" t="s">
        <v>128</v>
      </c>
      <c r="V59" s="158" t="s">
        <v>128</v>
      </c>
      <c r="W59" s="158" t="s">
        <v>128</v>
      </c>
      <c r="X59" s="166" t="s">
        <v>738</v>
      </c>
      <c r="Y59" s="158" t="s">
        <v>523</v>
      </c>
      <c r="Z59" s="165">
        <v>4.2</v>
      </c>
      <c r="AA59" s="158" t="s">
        <v>523</v>
      </c>
      <c r="AB59" s="158" t="s">
        <v>128</v>
      </c>
      <c r="AC59" s="158" t="s">
        <v>128</v>
      </c>
      <c r="AD59" s="158" t="s">
        <v>128</v>
      </c>
      <c r="AE59" s="158" t="s">
        <v>128</v>
      </c>
      <c r="AF59" s="165">
        <v>2.8</v>
      </c>
      <c r="AG59" s="158" t="s">
        <v>523</v>
      </c>
      <c r="AH59" s="163">
        <v>0.1</v>
      </c>
      <c r="AI59" s="158" t="s">
        <v>523</v>
      </c>
      <c r="AJ59" s="158" t="s">
        <v>128</v>
      </c>
      <c r="AK59" s="158" t="s">
        <v>128</v>
      </c>
      <c r="AL59" s="158" t="s">
        <v>128</v>
      </c>
      <c r="AM59" s="158" t="s">
        <v>128</v>
      </c>
      <c r="AN59" s="158" t="s">
        <v>128</v>
      </c>
      <c r="AO59" s="158" t="s">
        <v>128</v>
      </c>
      <c r="AP59" s="158" t="s">
        <v>128</v>
      </c>
      <c r="AQ59" s="158" t="s">
        <v>128</v>
      </c>
      <c r="AR59" s="158" t="s">
        <v>128</v>
      </c>
      <c r="AS59" s="158" t="s">
        <v>128</v>
      </c>
      <c r="AT59" s="158" t="s">
        <v>128</v>
      </c>
      <c r="AU59" s="158" t="s">
        <v>128</v>
      </c>
      <c r="AV59" s="158" t="s">
        <v>128</v>
      </c>
      <c r="AW59" s="158" t="s">
        <v>128</v>
      </c>
      <c r="AX59" s="158" t="s">
        <v>128</v>
      </c>
      <c r="AY59" s="158" t="s">
        <v>128</v>
      </c>
      <c r="AZ59" s="158" t="s">
        <v>128</v>
      </c>
      <c r="BA59" s="158" t="s">
        <v>128</v>
      </c>
      <c r="BB59" s="158" t="s">
        <v>128</v>
      </c>
      <c r="BC59" s="158" t="s">
        <v>128</v>
      </c>
      <c r="BD59" s="158" t="s">
        <v>128</v>
      </c>
      <c r="BE59" s="158" t="s">
        <v>128</v>
      </c>
      <c r="BF59" s="158" t="s">
        <v>128</v>
      </c>
      <c r="BG59" s="158" t="s">
        <v>128</v>
      </c>
      <c r="BH59" s="158" t="s">
        <v>128</v>
      </c>
      <c r="BI59" s="158" t="s">
        <v>128</v>
      </c>
      <c r="BJ59" s="158" t="s">
        <v>128</v>
      </c>
      <c r="BK59" s="158" t="s">
        <v>128</v>
      </c>
      <c r="BL59" s="158" t="s">
        <v>128</v>
      </c>
      <c r="BM59" s="158" t="s">
        <v>128</v>
      </c>
      <c r="BN59" s="158" t="s">
        <v>128</v>
      </c>
      <c r="BO59" s="158" t="s">
        <v>128</v>
      </c>
      <c r="BP59" s="158" t="s">
        <v>128</v>
      </c>
      <c r="BQ59" s="158" t="s">
        <v>128</v>
      </c>
      <c r="BR59" s="158" t="s">
        <v>128</v>
      </c>
      <c r="BS59" s="158" t="s">
        <v>128</v>
      </c>
      <c r="BT59" s="158" t="s">
        <v>128</v>
      </c>
      <c r="BU59" s="158" t="s">
        <v>128</v>
      </c>
      <c r="BV59" s="158" t="s">
        <v>128</v>
      </c>
      <c r="BW59" s="158" t="s">
        <v>128</v>
      </c>
      <c r="BX59" s="158" t="s">
        <v>128</v>
      </c>
      <c r="BY59" s="158" t="s">
        <v>128</v>
      </c>
      <c r="BZ59" s="158" t="s">
        <v>128</v>
      </c>
      <c r="CA59" s="158" t="s">
        <v>128</v>
      </c>
      <c r="CB59" s="158" t="s">
        <v>128</v>
      </c>
      <c r="CC59" s="158" t="s">
        <v>128</v>
      </c>
      <c r="CD59" s="158" t="s">
        <v>128</v>
      </c>
      <c r="CE59" s="158" t="s">
        <v>128</v>
      </c>
      <c r="CF59" s="158" t="s">
        <v>128</v>
      </c>
      <c r="CG59" s="158" t="s">
        <v>128</v>
      </c>
      <c r="CH59" s="158" t="s">
        <v>128</v>
      </c>
      <c r="CI59" s="158" t="s">
        <v>128</v>
      </c>
      <c r="CJ59" s="158" t="s">
        <v>128</v>
      </c>
      <c r="CK59" s="158" t="s">
        <v>128</v>
      </c>
      <c r="CL59" s="158" t="s">
        <v>128</v>
      </c>
      <c r="CM59" s="158" t="s">
        <v>128</v>
      </c>
      <c r="CN59" s="158" t="s">
        <v>128</v>
      </c>
      <c r="CO59" s="158" t="s">
        <v>128</v>
      </c>
      <c r="CP59" s="158" t="s">
        <v>128</v>
      </c>
      <c r="CQ59" s="158" t="s">
        <v>128</v>
      </c>
      <c r="CR59" s="158" t="s">
        <v>128</v>
      </c>
      <c r="CS59" s="158" t="s">
        <v>128</v>
      </c>
      <c r="CT59" s="158" t="s">
        <v>128</v>
      </c>
      <c r="CU59" s="158" t="s">
        <v>128</v>
      </c>
      <c r="CV59" s="158" t="s">
        <v>128</v>
      </c>
      <c r="CW59" s="158" t="s">
        <v>128</v>
      </c>
      <c r="CX59" s="158" t="s">
        <v>128</v>
      </c>
      <c r="CY59" s="158" t="s">
        <v>128</v>
      </c>
      <c r="CZ59" s="158" t="s">
        <v>128</v>
      </c>
      <c r="DA59" s="158" t="s">
        <v>128</v>
      </c>
      <c r="DB59" s="158" t="s">
        <v>128</v>
      </c>
      <c r="DC59" s="158" t="s">
        <v>128</v>
      </c>
      <c r="DD59" s="158" t="s">
        <v>128</v>
      </c>
      <c r="DE59" s="158" t="s">
        <v>128</v>
      </c>
      <c r="DF59" s="158" t="s">
        <v>128</v>
      </c>
      <c r="DG59" s="158" t="s">
        <v>128</v>
      </c>
      <c r="DH59" s="158" t="s">
        <v>128</v>
      </c>
      <c r="DI59" s="158" t="s">
        <v>128</v>
      </c>
      <c r="DJ59" s="158" t="s">
        <v>128</v>
      </c>
      <c r="DK59" s="158" t="s">
        <v>128</v>
      </c>
      <c r="DL59" s="158" t="s">
        <v>128</v>
      </c>
      <c r="DM59" s="158" t="s">
        <v>128</v>
      </c>
      <c r="DN59" s="158" t="s">
        <v>128</v>
      </c>
      <c r="DO59" s="158" t="s">
        <v>128</v>
      </c>
      <c r="DP59" s="158" t="s">
        <v>128</v>
      </c>
      <c r="DQ59" s="158" t="s">
        <v>128</v>
      </c>
      <c r="DR59" s="158" t="s">
        <v>128</v>
      </c>
      <c r="DS59" s="158" t="s">
        <v>128</v>
      </c>
      <c r="DT59" s="158" t="s">
        <v>128</v>
      </c>
      <c r="DU59" s="158" t="s">
        <v>128</v>
      </c>
      <c r="DV59" s="158" t="s">
        <v>128</v>
      </c>
      <c r="DW59" s="158" t="s">
        <v>128</v>
      </c>
      <c r="DX59" s="158" t="s">
        <v>128</v>
      </c>
      <c r="DY59" s="158" t="s">
        <v>128</v>
      </c>
      <c r="DZ59" s="158" t="s">
        <v>128</v>
      </c>
      <c r="EA59" s="158" t="s">
        <v>128</v>
      </c>
      <c r="EB59" s="158" t="s">
        <v>128</v>
      </c>
      <c r="EC59" s="158" t="s">
        <v>128</v>
      </c>
      <c r="ED59" s="158" t="s">
        <v>128</v>
      </c>
      <c r="EE59" s="158" t="s">
        <v>128</v>
      </c>
      <c r="EF59" s="158" t="s">
        <v>128</v>
      </c>
      <c r="EG59" s="158" t="s">
        <v>128</v>
      </c>
      <c r="EH59" s="158" t="s">
        <v>128</v>
      </c>
      <c r="EI59" s="158" t="s">
        <v>128</v>
      </c>
      <c r="EJ59" s="158" t="s">
        <v>128</v>
      </c>
      <c r="EK59" s="158" t="s">
        <v>128</v>
      </c>
      <c r="EL59" s="158" t="s">
        <v>128</v>
      </c>
      <c r="EM59" s="158" t="s">
        <v>128</v>
      </c>
      <c r="EN59" s="158" t="s">
        <v>128</v>
      </c>
      <c r="EO59" s="158" t="s">
        <v>128</v>
      </c>
      <c r="EP59" s="158" t="s">
        <v>128</v>
      </c>
      <c r="EQ59" s="158" t="s">
        <v>128</v>
      </c>
      <c r="ER59" s="158" t="s">
        <v>128</v>
      </c>
      <c r="ES59" s="158" t="s">
        <v>128</v>
      </c>
      <c r="ET59" s="158" t="s">
        <v>128</v>
      </c>
      <c r="EU59" s="158" t="s">
        <v>128</v>
      </c>
      <c r="EV59" s="158" t="s">
        <v>128</v>
      </c>
      <c r="EW59" s="158" t="s">
        <v>128</v>
      </c>
      <c r="EX59" s="158" t="s">
        <v>128</v>
      </c>
      <c r="EY59" s="158" t="s">
        <v>128</v>
      </c>
      <c r="EZ59" s="158" t="s">
        <v>128</v>
      </c>
      <c r="FA59" s="158" t="s">
        <v>128</v>
      </c>
      <c r="FB59" s="158" t="s">
        <v>128</v>
      </c>
      <c r="FC59" s="158" t="s">
        <v>128</v>
      </c>
      <c r="FD59" s="158" t="s">
        <v>128</v>
      </c>
      <c r="FE59" s="158" t="s">
        <v>128</v>
      </c>
      <c r="FF59" s="158" t="s">
        <v>128</v>
      </c>
      <c r="FG59" s="158" t="s">
        <v>128</v>
      </c>
      <c r="FH59" s="158" t="s">
        <v>128</v>
      </c>
      <c r="FI59" s="158" t="s">
        <v>128</v>
      </c>
      <c r="FJ59" s="158" t="s">
        <v>128</v>
      </c>
      <c r="FK59" s="158" t="s">
        <v>128</v>
      </c>
      <c r="FL59" s="158" t="s">
        <v>128</v>
      </c>
      <c r="FM59" s="158" t="s">
        <v>128</v>
      </c>
      <c r="FN59" s="158" t="s">
        <v>128</v>
      </c>
      <c r="FO59" s="158" t="s">
        <v>128</v>
      </c>
      <c r="FP59" s="158" t="s">
        <v>128</v>
      </c>
      <c r="FQ59" s="158" t="s">
        <v>128</v>
      </c>
      <c r="FR59" s="158" t="s">
        <v>128</v>
      </c>
      <c r="FS59" s="158" t="s">
        <v>128</v>
      </c>
      <c r="FT59" s="158" t="s">
        <v>128</v>
      </c>
      <c r="FU59" s="158" t="s">
        <v>128</v>
      </c>
      <c r="FV59" s="158" t="s">
        <v>128</v>
      </c>
      <c r="FW59" s="158" t="s">
        <v>128</v>
      </c>
      <c r="FX59" s="158" t="s">
        <v>128</v>
      </c>
      <c r="FY59" s="158" t="s">
        <v>128</v>
      </c>
      <c r="FZ59" s="158" t="s">
        <v>128</v>
      </c>
      <c r="GA59" s="158" t="s">
        <v>128</v>
      </c>
      <c r="GB59" s="158" t="s">
        <v>128</v>
      </c>
      <c r="GC59" s="158" t="s">
        <v>128</v>
      </c>
      <c r="GD59" s="158" t="s">
        <v>128</v>
      </c>
      <c r="GE59" s="158" t="s">
        <v>128</v>
      </c>
      <c r="GF59" s="158" t="s">
        <v>128</v>
      </c>
      <c r="GG59" s="158" t="s">
        <v>128</v>
      </c>
      <c r="GH59" s="158" t="s">
        <v>128</v>
      </c>
      <c r="GI59" s="158" t="s">
        <v>128</v>
      </c>
      <c r="GJ59" s="158" t="s">
        <v>128</v>
      </c>
      <c r="GK59" s="158" t="s">
        <v>128</v>
      </c>
      <c r="GL59" s="158" t="s">
        <v>128</v>
      </c>
      <c r="GM59" s="158" t="s">
        <v>128</v>
      </c>
      <c r="GN59" s="158" t="s">
        <v>128</v>
      </c>
      <c r="GO59" s="158" t="s">
        <v>128</v>
      </c>
      <c r="GP59" s="158" t="s">
        <v>128</v>
      </c>
      <c r="GQ59" s="158" t="s">
        <v>128</v>
      </c>
      <c r="GR59" s="158" t="s">
        <v>128</v>
      </c>
      <c r="GS59" s="158" t="s">
        <v>128</v>
      </c>
      <c r="GT59" s="158" t="s">
        <v>128</v>
      </c>
      <c r="GU59" s="158" t="s">
        <v>128</v>
      </c>
      <c r="GV59" s="158" t="s">
        <v>128</v>
      </c>
      <c r="GW59" s="158" t="s">
        <v>128</v>
      </c>
      <c r="GX59" s="158" t="s">
        <v>128</v>
      </c>
      <c r="GY59" s="158" t="s">
        <v>128</v>
      </c>
      <c r="GZ59" s="158" t="s">
        <v>128</v>
      </c>
      <c r="HA59" s="158" t="s">
        <v>128</v>
      </c>
      <c r="HB59" s="158" t="s">
        <v>128</v>
      </c>
      <c r="HC59" s="158" t="s">
        <v>128</v>
      </c>
      <c r="HD59" s="158" t="s">
        <v>128</v>
      </c>
      <c r="HE59" s="158" t="s">
        <v>128</v>
      </c>
      <c r="HF59" s="158" t="s">
        <v>128</v>
      </c>
      <c r="HG59" s="158" t="s">
        <v>128</v>
      </c>
      <c r="HH59" s="158" t="s">
        <v>128</v>
      </c>
      <c r="HI59" s="158" t="s">
        <v>128</v>
      </c>
      <c r="HJ59" s="158" t="s">
        <v>128</v>
      </c>
      <c r="HK59" s="158" t="s">
        <v>128</v>
      </c>
      <c r="HL59" s="158" t="s">
        <v>128</v>
      </c>
      <c r="HM59" s="158" t="s">
        <v>128</v>
      </c>
      <c r="HN59" s="158" t="s">
        <v>128</v>
      </c>
      <c r="HO59" s="158" t="s">
        <v>128</v>
      </c>
      <c r="HP59" s="158" t="s">
        <v>128</v>
      </c>
      <c r="HQ59" s="158" t="s">
        <v>128</v>
      </c>
      <c r="HR59" s="158" t="s">
        <v>128</v>
      </c>
      <c r="HS59" s="158" t="s">
        <v>128</v>
      </c>
      <c r="HT59" s="158" t="s">
        <v>128</v>
      </c>
      <c r="HU59" s="158" t="s">
        <v>128</v>
      </c>
      <c r="HV59" s="158" t="s">
        <v>128</v>
      </c>
      <c r="HW59" s="158" t="s">
        <v>128</v>
      </c>
      <c r="HX59" s="158" t="s">
        <v>128</v>
      </c>
      <c r="HY59" s="158" t="s">
        <v>128</v>
      </c>
      <c r="HZ59" s="158" t="s">
        <v>128</v>
      </c>
      <c r="IA59" s="158" t="s">
        <v>128</v>
      </c>
      <c r="IB59" s="158" t="s">
        <v>128</v>
      </c>
      <c r="IC59" s="158" t="s">
        <v>128</v>
      </c>
      <c r="ID59" s="158" t="s">
        <v>128</v>
      </c>
      <c r="IE59" s="158" t="s">
        <v>128</v>
      </c>
      <c r="IF59" s="158" t="s">
        <v>128</v>
      </c>
      <c r="IG59" s="158" t="s">
        <v>128</v>
      </c>
      <c r="IH59" s="158" t="s">
        <v>128</v>
      </c>
      <c r="II59" s="158" t="s">
        <v>128</v>
      </c>
      <c r="IJ59" s="158" t="s">
        <v>128</v>
      </c>
      <c r="IK59" s="158" t="s">
        <v>128</v>
      </c>
      <c r="IL59" s="158" t="s">
        <v>128</v>
      </c>
      <c r="IM59" s="158" t="s">
        <v>128</v>
      </c>
      <c r="IN59" s="158" t="s">
        <v>128</v>
      </c>
      <c r="IO59" s="158" t="s">
        <v>128</v>
      </c>
      <c r="IP59" s="158" t="s">
        <v>128</v>
      </c>
      <c r="IQ59" s="158" t="s">
        <v>128</v>
      </c>
      <c r="IR59" s="158" t="s">
        <v>128</v>
      </c>
      <c r="IS59" s="158" t="s">
        <v>128</v>
      </c>
      <c r="IT59" s="158" t="s">
        <v>128</v>
      </c>
      <c r="IU59" s="158" t="s">
        <v>128</v>
      </c>
      <c r="IV59" s="158" t="s">
        <v>128</v>
      </c>
      <c r="IW59" s="158" t="s">
        <v>128</v>
      </c>
      <c r="IX59" s="158" t="s">
        <v>128</v>
      </c>
      <c r="IY59" s="158" t="s">
        <v>128</v>
      </c>
      <c r="IZ59" s="158" t="s">
        <v>128</v>
      </c>
      <c r="JA59" s="158" t="s">
        <v>128</v>
      </c>
      <c r="JB59" s="158" t="s">
        <v>128</v>
      </c>
      <c r="JC59" s="158" t="s">
        <v>128</v>
      </c>
      <c r="JD59" s="158" t="s">
        <v>128</v>
      </c>
      <c r="JE59" s="158" t="s">
        <v>128</v>
      </c>
      <c r="JF59" s="158" t="s">
        <v>128</v>
      </c>
      <c r="JG59" s="158" t="s">
        <v>128</v>
      </c>
      <c r="JH59" s="158" t="s">
        <v>128</v>
      </c>
      <c r="JI59" s="158" t="s">
        <v>128</v>
      </c>
      <c r="JJ59" s="158" t="s">
        <v>128</v>
      </c>
      <c r="JK59" s="158" t="s">
        <v>128</v>
      </c>
      <c r="JL59" s="158" t="s">
        <v>128</v>
      </c>
      <c r="JM59" s="158" t="s">
        <v>128</v>
      </c>
      <c r="JN59" s="158" t="s">
        <v>128</v>
      </c>
      <c r="JO59" s="158" t="s">
        <v>128</v>
      </c>
      <c r="JP59" s="158" t="s">
        <v>128</v>
      </c>
      <c r="JQ59" s="158" t="s">
        <v>128</v>
      </c>
      <c r="JR59" s="158" t="s">
        <v>128</v>
      </c>
      <c r="JS59" s="158" t="s">
        <v>128</v>
      </c>
      <c r="JT59" s="158" t="s">
        <v>128</v>
      </c>
      <c r="JU59" s="158" t="s">
        <v>128</v>
      </c>
      <c r="JV59" s="158" t="s">
        <v>128</v>
      </c>
      <c r="JW59" s="158" t="s">
        <v>128</v>
      </c>
      <c r="JX59" s="158" t="s">
        <v>128</v>
      </c>
      <c r="JY59" s="158" t="s">
        <v>128</v>
      </c>
      <c r="JZ59" s="158" t="s">
        <v>128</v>
      </c>
      <c r="KA59" s="158" t="s">
        <v>128</v>
      </c>
      <c r="KB59" s="158" t="s">
        <v>128</v>
      </c>
      <c r="KC59" s="158" t="s">
        <v>128</v>
      </c>
      <c r="KD59" s="158" t="s">
        <v>128</v>
      </c>
      <c r="KE59" s="158" t="s">
        <v>128</v>
      </c>
      <c r="KF59" s="158" t="s">
        <v>128</v>
      </c>
      <c r="KG59" s="158" t="s">
        <v>128</v>
      </c>
      <c r="KH59" s="158" t="s">
        <v>128</v>
      </c>
      <c r="KI59" s="158" t="s">
        <v>128</v>
      </c>
      <c r="KJ59" s="158" t="s">
        <v>128</v>
      </c>
      <c r="KK59" s="158" t="s">
        <v>128</v>
      </c>
      <c r="KL59" s="158" t="s">
        <v>128</v>
      </c>
      <c r="KM59" s="158" t="s">
        <v>128</v>
      </c>
      <c r="KN59" s="158" t="s">
        <v>128</v>
      </c>
      <c r="KO59" s="158" t="s">
        <v>128</v>
      </c>
      <c r="KP59" s="158" t="s">
        <v>128</v>
      </c>
      <c r="KQ59" s="158" t="s">
        <v>128</v>
      </c>
      <c r="KR59" s="158" t="s">
        <v>128</v>
      </c>
      <c r="KS59" s="158" t="s">
        <v>128</v>
      </c>
      <c r="KT59" s="158" t="s">
        <v>128</v>
      </c>
      <c r="KU59" s="158" t="s">
        <v>128</v>
      </c>
      <c r="KV59" s="158" t="s">
        <v>128</v>
      </c>
      <c r="KW59" s="158" t="s">
        <v>128</v>
      </c>
      <c r="KX59" s="158" t="s">
        <v>128</v>
      </c>
      <c r="KY59" s="158" t="s">
        <v>128</v>
      </c>
      <c r="KZ59" s="158" t="s">
        <v>128</v>
      </c>
      <c r="LA59" s="158" t="s">
        <v>128</v>
      </c>
      <c r="LB59" s="158" t="s">
        <v>128</v>
      </c>
      <c r="LC59" s="158" t="s">
        <v>128</v>
      </c>
      <c r="LD59" s="158" t="s">
        <v>128</v>
      </c>
      <c r="LE59" s="158" t="s">
        <v>128</v>
      </c>
      <c r="LF59" s="158" t="s">
        <v>128</v>
      </c>
      <c r="LG59" s="158" t="s">
        <v>128</v>
      </c>
      <c r="LH59" s="158" t="s">
        <v>128</v>
      </c>
      <c r="LI59" s="158" t="s">
        <v>128</v>
      </c>
      <c r="LJ59" s="158" t="s">
        <v>128</v>
      </c>
      <c r="LK59" s="158" t="s">
        <v>128</v>
      </c>
      <c r="LL59" s="158" t="s">
        <v>128</v>
      </c>
      <c r="LM59" s="158" t="s">
        <v>128</v>
      </c>
      <c r="LN59" s="158" t="s">
        <v>128</v>
      </c>
      <c r="LO59" s="158" t="s">
        <v>128</v>
      </c>
      <c r="LP59" s="158" t="s">
        <v>128</v>
      </c>
      <c r="LQ59" s="158" t="s">
        <v>128</v>
      </c>
      <c r="LR59" s="158" t="s">
        <v>128</v>
      </c>
      <c r="LS59" s="158" t="s">
        <v>128</v>
      </c>
      <c r="LT59" s="158" t="s">
        <v>128</v>
      </c>
      <c r="LU59" s="158" t="s">
        <v>128</v>
      </c>
      <c r="LV59" s="158" t="s">
        <v>128</v>
      </c>
      <c r="LW59" s="158" t="s">
        <v>128</v>
      </c>
      <c r="LX59" s="158" t="s">
        <v>128</v>
      </c>
      <c r="LY59" s="158" t="s">
        <v>128</v>
      </c>
      <c r="LZ59" s="158" t="s">
        <v>128</v>
      </c>
      <c r="MA59" s="158" t="s">
        <v>128</v>
      </c>
      <c r="MB59" s="158" t="s">
        <v>128</v>
      </c>
      <c r="MC59" s="158" t="s">
        <v>128</v>
      </c>
      <c r="MD59" s="158" t="s">
        <v>128</v>
      </c>
      <c r="ME59" s="158" t="s">
        <v>128</v>
      </c>
      <c r="MF59" s="158" t="s">
        <v>128</v>
      </c>
      <c r="MG59" s="158" t="s">
        <v>128</v>
      </c>
      <c r="MH59" s="158" t="s">
        <v>128</v>
      </c>
      <c r="MI59" s="158" t="s">
        <v>128</v>
      </c>
      <c r="MJ59" s="158" t="s">
        <v>128</v>
      </c>
      <c r="MK59" s="158" t="s">
        <v>128</v>
      </c>
      <c r="ML59" s="158" t="s">
        <v>128</v>
      </c>
      <c r="MM59" s="158" t="s">
        <v>128</v>
      </c>
      <c r="MN59" s="158" t="s">
        <v>128</v>
      </c>
      <c r="MO59" s="158" t="s">
        <v>128</v>
      </c>
      <c r="MP59" s="158" t="s">
        <v>128</v>
      </c>
      <c r="MQ59" s="158" t="s">
        <v>128</v>
      </c>
      <c r="MR59" s="158" t="s">
        <v>128</v>
      </c>
      <c r="MS59" s="158" t="s">
        <v>128</v>
      </c>
      <c r="MT59" s="158" t="s">
        <v>128</v>
      </c>
      <c r="MU59" s="158" t="s">
        <v>128</v>
      </c>
      <c r="MV59" s="158" t="s">
        <v>128</v>
      </c>
      <c r="MW59" s="158" t="s">
        <v>128</v>
      </c>
      <c r="MX59" s="158" t="s">
        <v>128</v>
      </c>
      <c r="MY59" s="158" t="s">
        <v>128</v>
      </c>
      <c r="MZ59" s="158" t="s">
        <v>128</v>
      </c>
      <c r="NA59" s="158" t="s">
        <v>128</v>
      </c>
      <c r="NB59" s="158" t="s">
        <v>128</v>
      </c>
      <c r="NC59" s="158" t="s">
        <v>128</v>
      </c>
      <c r="ND59" s="158" t="s">
        <v>128</v>
      </c>
      <c r="NE59" s="158" t="s">
        <v>128</v>
      </c>
      <c r="NF59" s="158" t="s">
        <v>128</v>
      </c>
      <c r="NG59" s="158" t="s">
        <v>128</v>
      </c>
      <c r="NH59" s="158" t="s">
        <v>128</v>
      </c>
      <c r="NI59" s="158" t="s">
        <v>128</v>
      </c>
      <c r="NJ59" s="158" t="s">
        <v>128</v>
      </c>
      <c r="NK59" s="158" t="s">
        <v>128</v>
      </c>
      <c r="NL59" s="158" t="s">
        <v>128</v>
      </c>
      <c r="NM59" s="158" t="s">
        <v>128</v>
      </c>
      <c r="NN59" s="158" t="s">
        <v>128</v>
      </c>
      <c r="NO59" s="158" t="s">
        <v>128</v>
      </c>
      <c r="NP59" s="158" t="s">
        <v>128</v>
      </c>
      <c r="NQ59" s="158" t="s">
        <v>128</v>
      </c>
      <c r="NR59" s="158" t="s">
        <v>128</v>
      </c>
      <c r="NS59" s="158" t="s">
        <v>128</v>
      </c>
      <c r="NT59" s="158" t="s">
        <v>128</v>
      </c>
      <c r="NU59" s="158" t="s">
        <v>128</v>
      </c>
      <c r="NV59" s="158" t="s">
        <v>128</v>
      </c>
      <c r="NW59" s="158" t="s">
        <v>128</v>
      </c>
      <c r="NX59" s="158" t="s">
        <v>128</v>
      </c>
      <c r="NY59" s="158" t="s">
        <v>128</v>
      </c>
      <c r="NZ59" s="158" t="s">
        <v>128</v>
      </c>
      <c r="OA59" s="158" t="s">
        <v>128</v>
      </c>
      <c r="OB59" s="158" t="s">
        <v>128</v>
      </c>
      <c r="OC59" s="158" t="s">
        <v>128</v>
      </c>
      <c r="OD59" s="158" t="s">
        <v>128</v>
      </c>
      <c r="OE59" s="170" t="s">
        <v>128</v>
      </c>
      <c r="OF59" s="181"/>
      <c r="OG59" s="174">
        <f t="shared" si="9"/>
        <v>10.119047619047619</v>
      </c>
      <c r="OH59" s="66" t="str">
        <f t="shared" si="10"/>
        <v>kg/GJ delivered</v>
      </c>
      <c r="OI59" s="66" t="str">
        <f t="shared" si="11"/>
        <v/>
      </c>
      <c r="OJ59" s="66" t="str">
        <f t="shared" si="12"/>
        <v/>
      </c>
      <c r="OK59" s="66" t="str">
        <f t="shared" si="13"/>
        <v/>
      </c>
      <c r="OL59" s="66" t="str">
        <f t="shared" si="14"/>
        <v/>
      </c>
      <c r="OM59" s="159">
        <f t="shared" si="15"/>
        <v>744.50549450549454</v>
      </c>
      <c r="ON59" s="66" t="str">
        <f t="shared" si="16"/>
        <v>kg/GJ delivered</v>
      </c>
      <c r="OO59" s="118">
        <f t="shared" si="17"/>
        <v>1.9230769230769231</v>
      </c>
      <c r="OP59" s="66" t="str">
        <f t="shared" si="18"/>
        <v>kg/GJ delivered</v>
      </c>
      <c r="OQ59" s="66" t="str">
        <f t="shared" si="19"/>
        <v/>
      </c>
      <c r="OR59" s="66" t="str">
        <f t="shared" si="20"/>
        <v/>
      </c>
      <c r="OS59" s="66" t="str">
        <f t="shared" si="21"/>
        <v/>
      </c>
      <c r="OT59" s="66" t="str">
        <f t="shared" si="22"/>
        <v/>
      </c>
      <c r="OU59" s="118">
        <f t="shared" si="23"/>
        <v>1.2820512820512819</v>
      </c>
      <c r="OV59" s="66" t="str">
        <f t="shared" si="24"/>
        <v>kg/GJ delivered</v>
      </c>
      <c r="OW59" s="126">
        <f t="shared" si="25"/>
        <v>4.5787545787545791E-2</v>
      </c>
      <c r="OX59" s="66" t="str">
        <f t="shared" si="26"/>
        <v>kg/GJ delivered</v>
      </c>
      <c r="OY59" s="66" t="str">
        <f t="shared" si="27"/>
        <v/>
      </c>
      <c r="OZ59" s="66" t="str">
        <f t="shared" si="28"/>
        <v/>
      </c>
      <c r="PA59" s="66" t="str">
        <f t="shared" si="29"/>
        <v/>
      </c>
      <c r="PB59" s="66" t="str">
        <f t="shared" si="30"/>
        <v/>
      </c>
      <c r="PC59" s="66" t="str">
        <f t="shared" si="31"/>
        <v/>
      </c>
      <c r="PD59" s="66" t="str">
        <f t="shared" si="32"/>
        <v/>
      </c>
      <c r="PE59" s="66" t="str">
        <f t="shared" si="33"/>
        <v/>
      </c>
      <c r="PF59" s="66" t="str">
        <f t="shared" si="34"/>
        <v/>
      </c>
      <c r="PG59" s="66" t="str">
        <f t="shared" si="35"/>
        <v/>
      </c>
      <c r="PH59" s="66" t="str">
        <f t="shared" si="36"/>
        <v/>
      </c>
      <c r="PI59" s="66" t="str">
        <f t="shared" si="37"/>
        <v/>
      </c>
      <c r="PJ59" s="66" t="str">
        <f t="shared" si="38"/>
        <v/>
      </c>
      <c r="PK59" s="66" t="str">
        <f t="shared" si="39"/>
        <v/>
      </c>
      <c r="PL59" s="66" t="str">
        <f t="shared" si="40"/>
        <v/>
      </c>
      <c r="PM59" s="66" t="str">
        <f t="shared" si="41"/>
        <v/>
      </c>
      <c r="PN59" s="66" t="str">
        <f t="shared" si="42"/>
        <v/>
      </c>
      <c r="PO59" s="66" t="str">
        <f t="shared" si="43"/>
        <v/>
      </c>
      <c r="PP59" s="66" t="str">
        <f t="shared" si="44"/>
        <v/>
      </c>
      <c r="PQ59" s="66" t="str">
        <f t="shared" si="45"/>
        <v/>
      </c>
      <c r="PR59" s="66" t="str">
        <f t="shared" si="46"/>
        <v/>
      </c>
      <c r="PS59" s="66" t="str">
        <f t="shared" si="47"/>
        <v/>
      </c>
      <c r="PT59" s="66" t="str">
        <f t="shared" si="48"/>
        <v/>
      </c>
      <c r="PU59" s="66" t="str">
        <f t="shared" si="49"/>
        <v/>
      </c>
      <c r="PV59" s="66" t="str">
        <f t="shared" si="50"/>
        <v/>
      </c>
      <c r="PW59" s="66" t="str">
        <f t="shared" si="51"/>
        <v/>
      </c>
      <c r="PX59" s="66" t="str">
        <f t="shared" si="52"/>
        <v/>
      </c>
      <c r="PY59" s="66" t="str">
        <f t="shared" si="53"/>
        <v/>
      </c>
      <c r="PZ59" s="66" t="str">
        <f t="shared" si="54"/>
        <v/>
      </c>
      <c r="QA59" s="66" t="str">
        <f t="shared" si="55"/>
        <v/>
      </c>
      <c r="QB59" s="66" t="str">
        <f t="shared" si="56"/>
        <v/>
      </c>
      <c r="QC59" s="66" t="str">
        <f t="shared" si="57"/>
        <v/>
      </c>
      <c r="QD59" s="66" t="str">
        <f t="shared" si="58"/>
        <v/>
      </c>
      <c r="QE59" s="66" t="str">
        <f t="shared" si="59"/>
        <v/>
      </c>
      <c r="QF59" s="66" t="str">
        <f t="shared" si="60"/>
        <v/>
      </c>
      <c r="QG59" s="66" t="str">
        <f t="shared" si="61"/>
        <v/>
      </c>
      <c r="QH59" s="66" t="str">
        <f t="shared" si="62"/>
        <v/>
      </c>
      <c r="QI59" s="66" t="str">
        <f t="shared" si="63"/>
        <v/>
      </c>
      <c r="QJ59" s="66" t="str">
        <f t="shared" si="64"/>
        <v/>
      </c>
      <c r="QK59" s="66" t="str">
        <f t="shared" si="65"/>
        <v/>
      </c>
      <c r="QL59" s="66" t="str">
        <f t="shared" si="66"/>
        <v/>
      </c>
      <c r="QM59" s="66" t="str">
        <f t="shared" si="67"/>
        <v/>
      </c>
      <c r="QN59" s="66" t="str">
        <f t="shared" si="68"/>
        <v/>
      </c>
      <c r="QO59" s="66" t="str">
        <f t="shared" si="69"/>
        <v/>
      </c>
      <c r="QP59" s="66" t="str">
        <f t="shared" si="70"/>
        <v/>
      </c>
      <c r="QQ59" s="66" t="str">
        <f t="shared" si="71"/>
        <v/>
      </c>
      <c r="QR59" s="66" t="str">
        <f t="shared" si="72"/>
        <v/>
      </c>
      <c r="QS59" s="66" t="str">
        <f t="shared" si="73"/>
        <v/>
      </c>
      <c r="QT59" s="66" t="str">
        <f t="shared" si="74"/>
        <v/>
      </c>
      <c r="QU59" s="66" t="str">
        <f t="shared" si="75"/>
        <v/>
      </c>
      <c r="QV59" s="66" t="str">
        <f t="shared" si="76"/>
        <v/>
      </c>
      <c r="QW59" s="66" t="str">
        <f t="shared" si="77"/>
        <v/>
      </c>
      <c r="QX59" s="66" t="str">
        <f t="shared" si="78"/>
        <v/>
      </c>
      <c r="QY59" s="66" t="str">
        <f t="shared" si="79"/>
        <v/>
      </c>
      <c r="QZ59" s="66" t="str">
        <f t="shared" si="80"/>
        <v/>
      </c>
      <c r="RA59" s="66" t="str">
        <f t="shared" si="81"/>
        <v/>
      </c>
      <c r="RB59" s="66" t="str">
        <f t="shared" si="82"/>
        <v/>
      </c>
      <c r="RC59" s="66" t="str">
        <f t="shared" si="83"/>
        <v/>
      </c>
      <c r="RD59" s="66" t="str">
        <f t="shared" si="84"/>
        <v/>
      </c>
      <c r="RE59" s="66" t="str">
        <f t="shared" si="85"/>
        <v/>
      </c>
      <c r="RF59" s="66" t="str">
        <f t="shared" si="86"/>
        <v/>
      </c>
      <c r="RG59" s="66" t="str">
        <f t="shared" si="87"/>
        <v/>
      </c>
      <c r="RH59" s="66" t="str">
        <f t="shared" si="88"/>
        <v/>
      </c>
      <c r="RI59" s="66" t="str">
        <f t="shared" si="89"/>
        <v/>
      </c>
      <c r="RJ59" s="66" t="str">
        <f t="shared" si="90"/>
        <v/>
      </c>
      <c r="RK59" s="66" t="str">
        <f t="shared" si="91"/>
        <v/>
      </c>
      <c r="RL59" s="66" t="str">
        <f t="shared" si="92"/>
        <v/>
      </c>
      <c r="RM59" s="66" t="str">
        <f t="shared" si="93"/>
        <v/>
      </c>
      <c r="RN59" s="66" t="str">
        <f t="shared" si="94"/>
        <v/>
      </c>
      <c r="RO59" s="66" t="str">
        <f t="shared" si="95"/>
        <v/>
      </c>
      <c r="RP59" s="66" t="str">
        <f t="shared" si="96"/>
        <v/>
      </c>
      <c r="RQ59" s="66" t="str">
        <f t="shared" si="97"/>
        <v/>
      </c>
      <c r="RR59" s="66" t="str">
        <f t="shared" si="98"/>
        <v/>
      </c>
      <c r="RS59" s="66" t="str">
        <f t="shared" si="99"/>
        <v/>
      </c>
      <c r="RT59" s="66" t="str">
        <f t="shared" si="100"/>
        <v/>
      </c>
      <c r="RU59" s="66" t="str">
        <f t="shared" si="101"/>
        <v/>
      </c>
      <c r="RV59" s="66" t="str">
        <f t="shared" si="102"/>
        <v/>
      </c>
      <c r="RW59" s="66" t="str">
        <f t="shared" si="103"/>
        <v/>
      </c>
      <c r="RX59" s="66" t="str">
        <f t="shared" si="104"/>
        <v/>
      </c>
      <c r="RY59" s="66" t="str">
        <f t="shared" si="105"/>
        <v/>
      </c>
      <c r="RZ59" s="66" t="str">
        <f t="shared" si="106"/>
        <v/>
      </c>
      <c r="SA59" s="66" t="str">
        <f t="shared" si="107"/>
        <v/>
      </c>
      <c r="SB59" s="66" t="str">
        <f t="shared" si="108"/>
        <v/>
      </c>
      <c r="SC59" s="66" t="str">
        <f t="shared" si="109"/>
        <v/>
      </c>
      <c r="SD59" s="66" t="str">
        <f t="shared" si="110"/>
        <v/>
      </c>
      <c r="SE59" s="66" t="str">
        <f t="shared" si="111"/>
        <v/>
      </c>
      <c r="SF59" s="66" t="str">
        <f t="shared" si="112"/>
        <v/>
      </c>
      <c r="SG59" s="66" t="str">
        <f t="shared" si="113"/>
        <v/>
      </c>
      <c r="SH59" s="66" t="str">
        <f t="shared" si="114"/>
        <v/>
      </c>
      <c r="SI59" s="66" t="str">
        <f t="shared" si="115"/>
        <v/>
      </c>
      <c r="SJ59" s="66" t="str">
        <f t="shared" si="116"/>
        <v/>
      </c>
      <c r="SK59" s="66" t="str">
        <f t="shared" si="117"/>
        <v/>
      </c>
      <c r="SL59" s="66" t="str">
        <f t="shared" si="118"/>
        <v/>
      </c>
      <c r="SM59" s="66" t="str">
        <f t="shared" si="119"/>
        <v/>
      </c>
      <c r="SN59" s="66" t="str">
        <f t="shared" si="120"/>
        <v/>
      </c>
      <c r="SO59" s="66" t="str">
        <f t="shared" si="121"/>
        <v/>
      </c>
      <c r="SP59" s="66" t="str">
        <f t="shared" si="122"/>
        <v/>
      </c>
      <c r="SQ59" s="66" t="str">
        <f t="shared" si="123"/>
        <v/>
      </c>
      <c r="SR59" s="66" t="str">
        <f t="shared" si="124"/>
        <v/>
      </c>
      <c r="SS59" s="66" t="str">
        <f t="shared" si="125"/>
        <v/>
      </c>
      <c r="ST59" s="66" t="str">
        <f t="shared" si="126"/>
        <v/>
      </c>
      <c r="SU59" s="66" t="str">
        <f t="shared" si="127"/>
        <v/>
      </c>
      <c r="SV59" s="66" t="str">
        <f t="shared" si="128"/>
        <v/>
      </c>
      <c r="SW59" s="66" t="str">
        <f t="shared" si="129"/>
        <v/>
      </c>
      <c r="SX59" s="66" t="str">
        <f t="shared" si="130"/>
        <v/>
      </c>
      <c r="SY59" s="66" t="str">
        <f t="shared" si="131"/>
        <v/>
      </c>
      <c r="SZ59" s="66" t="str">
        <f t="shared" si="132"/>
        <v/>
      </c>
      <c r="TA59" s="66" t="str">
        <f t="shared" si="133"/>
        <v/>
      </c>
      <c r="TB59" s="66" t="str">
        <f t="shared" si="134"/>
        <v/>
      </c>
      <c r="TC59" s="66" t="str">
        <f t="shared" si="135"/>
        <v/>
      </c>
      <c r="TD59" s="66" t="str">
        <f t="shared" si="136"/>
        <v/>
      </c>
      <c r="TE59" s="66" t="str">
        <f t="shared" si="137"/>
        <v/>
      </c>
      <c r="TF59" s="66" t="str">
        <f t="shared" si="138"/>
        <v/>
      </c>
      <c r="TG59" s="66" t="str">
        <f t="shared" si="139"/>
        <v/>
      </c>
      <c r="TH59" s="66" t="str">
        <f t="shared" si="140"/>
        <v/>
      </c>
      <c r="TI59" s="66" t="str">
        <f t="shared" si="141"/>
        <v/>
      </c>
      <c r="TJ59" s="66" t="str">
        <f t="shared" si="142"/>
        <v/>
      </c>
      <c r="TK59" s="66" t="str">
        <f t="shared" si="143"/>
        <v/>
      </c>
      <c r="TL59" s="66" t="str">
        <f t="shared" si="144"/>
        <v/>
      </c>
      <c r="TM59" s="66" t="str">
        <f t="shared" si="145"/>
        <v/>
      </c>
      <c r="TN59" s="66" t="str">
        <f t="shared" si="146"/>
        <v/>
      </c>
      <c r="TO59" s="66" t="str">
        <f t="shared" si="147"/>
        <v/>
      </c>
      <c r="TP59" s="66" t="str">
        <f t="shared" si="148"/>
        <v/>
      </c>
      <c r="TQ59" s="66" t="str">
        <f t="shared" si="149"/>
        <v/>
      </c>
      <c r="TR59" s="66" t="str">
        <f t="shared" si="150"/>
        <v/>
      </c>
      <c r="TS59" s="66" t="str">
        <f t="shared" si="151"/>
        <v/>
      </c>
      <c r="TT59" s="66" t="str">
        <f t="shared" si="152"/>
        <v/>
      </c>
      <c r="TU59" s="66" t="str">
        <f t="shared" si="153"/>
        <v/>
      </c>
      <c r="TV59" s="66" t="str">
        <f t="shared" si="154"/>
        <v/>
      </c>
      <c r="TW59" s="66" t="str">
        <f t="shared" si="155"/>
        <v/>
      </c>
      <c r="TX59" s="66" t="str">
        <f t="shared" si="156"/>
        <v/>
      </c>
      <c r="TY59" s="66" t="str">
        <f t="shared" si="157"/>
        <v/>
      </c>
      <c r="TZ59" s="66" t="str">
        <f t="shared" si="158"/>
        <v/>
      </c>
      <c r="UA59" s="66" t="str">
        <f t="shared" si="159"/>
        <v/>
      </c>
      <c r="UB59" s="66" t="str">
        <f t="shared" si="160"/>
        <v/>
      </c>
      <c r="UC59" s="66" t="str">
        <f t="shared" si="161"/>
        <v/>
      </c>
      <c r="UD59" s="66" t="str">
        <f t="shared" si="162"/>
        <v/>
      </c>
      <c r="UE59" s="66" t="str">
        <f t="shared" si="163"/>
        <v/>
      </c>
      <c r="UF59" s="66" t="str">
        <f t="shared" si="164"/>
        <v/>
      </c>
      <c r="UG59" s="66" t="str">
        <f t="shared" si="165"/>
        <v/>
      </c>
      <c r="UH59" s="66" t="str">
        <f t="shared" si="166"/>
        <v/>
      </c>
      <c r="UI59" s="66" t="str">
        <f t="shared" si="167"/>
        <v/>
      </c>
      <c r="UJ59" s="66" t="str">
        <f t="shared" si="168"/>
        <v/>
      </c>
      <c r="UK59" s="66" t="str">
        <f t="shared" si="169"/>
        <v/>
      </c>
      <c r="UL59" s="66" t="str">
        <f t="shared" si="170"/>
        <v/>
      </c>
      <c r="UM59" s="66" t="str">
        <f t="shared" si="171"/>
        <v/>
      </c>
      <c r="UN59" s="66" t="str">
        <f t="shared" si="172"/>
        <v/>
      </c>
      <c r="UO59" s="66" t="str">
        <f t="shared" si="173"/>
        <v/>
      </c>
      <c r="UP59" s="66" t="str">
        <f t="shared" si="174"/>
        <v/>
      </c>
      <c r="UQ59" s="66" t="str">
        <f t="shared" si="175"/>
        <v/>
      </c>
      <c r="UR59" s="66" t="str">
        <f t="shared" si="176"/>
        <v/>
      </c>
      <c r="US59" s="66" t="str">
        <f t="shared" si="177"/>
        <v/>
      </c>
      <c r="UT59" s="66" t="str">
        <f t="shared" si="178"/>
        <v/>
      </c>
      <c r="UU59" s="66" t="str">
        <f t="shared" si="179"/>
        <v/>
      </c>
      <c r="UV59" s="66" t="str">
        <f t="shared" si="180"/>
        <v/>
      </c>
      <c r="UW59" s="66" t="str">
        <f t="shared" si="181"/>
        <v/>
      </c>
      <c r="UX59" s="66" t="str">
        <f t="shared" si="182"/>
        <v/>
      </c>
      <c r="UY59" s="66" t="str">
        <f t="shared" si="183"/>
        <v/>
      </c>
      <c r="UZ59" s="66" t="str">
        <f t="shared" si="184"/>
        <v/>
      </c>
      <c r="VA59" s="66" t="str">
        <f t="shared" si="185"/>
        <v/>
      </c>
      <c r="VB59" s="66" t="str">
        <f t="shared" si="186"/>
        <v/>
      </c>
      <c r="VC59" s="66" t="str">
        <f t="shared" si="187"/>
        <v/>
      </c>
      <c r="VD59" s="66" t="str">
        <f t="shared" si="188"/>
        <v/>
      </c>
      <c r="VE59" s="66" t="str">
        <f t="shared" si="189"/>
        <v/>
      </c>
      <c r="VF59" s="66" t="str">
        <f t="shared" si="190"/>
        <v/>
      </c>
      <c r="VG59" s="66" t="str">
        <f t="shared" si="191"/>
        <v/>
      </c>
      <c r="VH59" s="66" t="str">
        <f t="shared" si="192"/>
        <v/>
      </c>
      <c r="VI59" s="66" t="str">
        <f t="shared" si="193"/>
        <v/>
      </c>
      <c r="VJ59" s="66" t="str">
        <f t="shared" si="194"/>
        <v/>
      </c>
      <c r="VK59" s="66" t="str">
        <f t="shared" si="195"/>
        <v/>
      </c>
      <c r="VL59" s="66" t="str">
        <f t="shared" si="196"/>
        <v/>
      </c>
      <c r="VM59" s="66" t="str">
        <f t="shared" si="197"/>
        <v/>
      </c>
      <c r="VN59" s="66" t="str">
        <f t="shared" si="198"/>
        <v/>
      </c>
      <c r="VO59" s="66" t="str">
        <f t="shared" si="199"/>
        <v/>
      </c>
      <c r="VP59" s="66" t="str">
        <f t="shared" si="200"/>
        <v/>
      </c>
      <c r="VQ59" s="66" t="str">
        <f t="shared" si="201"/>
        <v/>
      </c>
      <c r="VR59" s="66" t="str">
        <f t="shared" si="202"/>
        <v/>
      </c>
      <c r="VS59" s="66" t="str">
        <f t="shared" si="203"/>
        <v/>
      </c>
      <c r="VT59" s="66" t="str">
        <f t="shared" si="204"/>
        <v/>
      </c>
      <c r="VU59" s="66" t="str">
        <f t="shared" si="205"/>
        <v/>
      </c>
      <c r="VV59" s="66" t="str">
        <f t="shared" si="206"/>
        <v/>
      </c>
      <c r="VW59" s="66" t="str">
        <f t="shared" si="207"/>
        <v/>
      </c>
      <c r="VX59" s="66" t="str">
        <f t="shared" si="208"/>
        <v/>
      </c>
      <c r="VY59" s="66" t="str">
        <f t="shared" si="209"/>
        <v/>
      </c>
      <c r="VZ59" s="66" t="str">
        <f t="shared" si="210"/>
        <v/>
      </c>
      <c r="WA59" s="66" t="str">
        <f t="shared" si="211"/>
        <v/>
      </c>
      <c r="WB59" s="66" t="str">
        <f t="shared" si="212"/>
        <v/>
      </c>
      <c r="WC59" s="66" t="str">
        <f t="shared" si="213"/>
        <v/>
      </c>
      <c r="WD59" s="66" t="str">
        <f t="shared" si="214"/>
        <v/>
      </c>
      <c r="WE59" s="66" t="str">
        <f t="shared" si="215"/>
        <v/>
      </c>
      <c r="WF59" s="66" t="str">
        <f t="shared" si="216"/>
        <v/>
      </c>
      <c r="WG59" s="66" t="str">
        <f t="shared" si="217"/>
        <v/>
      </c>
      <c r="WH59" s="66" t="str">
        <f t="shared" si="218"/>
        <v/>
      </c>
      <c r="WI59" s="66" t="str">
        <f t="shared" si="219"/>
        <v/>
      </c>
      <c r="WJ59" s="66" t="str">
        <f t="shared" si="220"/>
        <v/>
      </c>
      <c r="WK59" s="66" t="str">
        <f t="shared" si="221"/>
        <v/>
      </c>
      <c r="WL59" s="66" t="str">
        <f t="shared" si="222"/>
        <v/>
      </c>
      <c r="WM59" s="66" t="str">
        <f t="shared" si="223"/>
        <v/>
      </c>
      <c r="WN59" s="66" t="str">
        <f t="shared" si="224"/>
        <v/>
      </c>
      <c r="WO59" s="66" t="str">
        <f t="shared" si="225"/>
        <v/>
      </c>
      <c r="WP59" s="66" t="str">
        <f t="shared" si="226"/>
        <v/>
      </c>
      <c r="WQ59" s="66" t="str">
        <f t="shared" si="227"/>
        <v/>
      </c>
      <c r="WR59" s="66" t="str">
        <f t="shared" si="228"/>
        <v/>
      </c>
      <c r="WS59" s="66" t="str">
        <f t="shared" si="229"/>
        <v/>
      </c>
      <c r="WT59" s="66" t="str">
        <f t="shared" si="230"/>
        <v/>
      </c>
      <c r="WU59" s="66" t="str">
        <f t="shared" si="231"/>
        <v/>
      </c>
      <c r="WV59" s="66" t="str">
        <f t="shared" si="232"/>
        <v/>
      </c>
      <c r="WW59" s="66" t="str">
        <f t="shared" si="233"/>
        <v/>
      </c>
      <c r="WX59" s="66" t="str">
        <f t="shared" si="234"/>
        <v/>
      </c>
      <c r="WY59" s="66" t="str">
        <f t="shared" si="235"/>
        <v/>
      </c>
      <c r="WZ59" s="66" t="str">
        <f t="shared" si="236"/>
        <v/>
      </c>
      <c r="XA59" s="66" t="str">
        <f t="shared" si="237"/>
        <v/>
      </c>
      <c r="XB59" s="66" t="str">
        <f t="shared" si="238"/>
        <v/>
      </c>
      <c r="XC59" s="66" t="str">
        <f t="shared" si="239"/>
        <v/>
      </c>
      <c r="XD59" s="66" t="str">
        <f t="shared" si="240"/>
        <v/>
      </c>
      <c r="XE59" s="66" t="str">
        <f t="shared" si="241"/>
        <v/>
      </c>
      <c r="XF59" s="66" t="str">
        <f t="shared" si="242"/>
        <v/>
      </c>
      <c r="XG59" s="66" t="str">
        <f t="shared" si="243"/>
        <v/>
      </c>
      <c r="XH59" s="66" t="str">
        <f t="shared" si="244"/>
        <v/>
      </c>
      <c r="XI59" s="66" t="str">
        <f t="shared" si="245"/>
        <v/>
      </c>
      <c r="XJ59" s="66" t="str">
        <f t="shared" si="246"/>
        <v/>
      </c>
      <c r="XK59" s="66" t="str">
        <f t="shared" si="247"/>
        <v/>
      </c>
      <c r="XL59" s="66" t="str">
        <f t="shared" si="248"/>
        <v/>
      </c>
      <c r="XM59" s="66" t="str">
        <f t="shared" si="249"/>
        <v/>
      </c>
      <c r="XN59" s="66" t="str">
        <f t="shared" si="250"/>
        <v/>
      </c>
      <c r="XO59" s="66" t="str">
        <f t="shared" si="251"/>
        <v/>
      </c>
      <c r="XP59" s="66" t="str">
        <f t="shared" si="252"/>
        <v/>
      </c>
      <c r="XQ59" s="66" t="str">
        <f t="shared" si="253"/>
        <v/>
      </c>
      <c r="XR59" s="66" t="str">
        <f t="shared" si="254"/>
        <v/>
      </c>
      <c r="XS59" s="66" t="str">
        <f t="shared" si="255"/>
        <v/>
      </c>
      <c r="XT59" s="66" t="str">
        <f t="shared" si="256"/>
        <v/>
      </c>
      <c r="XU59" s="66" t="str">
        <f t="shared" si="257"/>
        <v/>
      </c>
      <c r="XV59" s="66" t="str">
        <f t="shared" si="258"/>
        <v/>
      </c>
      <c r="XW59" s="66" t="str">
        <f t="shared" si="259"/>
        <v/>
      </c>
      <c r="XX59" s="66" t="str">
        <f t="shared" si="260"/>
        <v/>
      </c>
      <c r="XY59" s="66" t="str">
        <f t="shared" si="261"/>
        <v/>
      </c>
      <c r="XZ59" s="66" t="str">
        <f t="shared" si="262"/>
        <v/>
      </c>
      <c r="YA59" s="66" t="str">
        <f t="shared" si="263"/>
        <v/>
      </c>
      <c r="YB59" s="66" t="str">
        <f t="shared" si="264"/>
        <v/>
      </c>
      <c r="YC59" s="66" t="str">
        <f t="shared" si="265"/>
        <v/>
      </c>
      <c r="YD59" s="66" t="str">
        <f t="shared" si="266"/>
        <v/>
      </c>
      <c r="YE59" s="66" t="str">
        <f t="shared" si="267"/>
        <v/>
      </c>
      <c r="YF59" s="66" t="str">
        <f t="shared" si="268"/>
        <v/>
      </c>
      <c r="YG59" s="66" t="str">
        <f t="shared" si="269"/>
        <v/>
      </c>
      <c r="YH59" s="66" t="str">
        <f t="shared" si="270"/>
        <v/>
      </c>
      <c r="YI59" s="66" t="str">
        <f t="shared" si="271"/>
        <v/>
      </c>
      <c r="YJ59" s="66" t="str">
        <f t="shared" si="272"/>
        <v/>
      </c>
      <c r="YK59" s="66" t="str">
        <f t="shared" si="273"/>
        <v/>
      </c>
      <c r="YL59" s="66" t="str">
        <f t="shared" si="274"/>
        <v/>
      </c>
      <c r="YM59" s="66" t="str">
        <f t="shared" si="275"/>
        <v/>
      </c>
      <c r="YN59" s="66" t="str">
        <f t="shared" si="276"/>
        <v/>
      </c>
      <c r="YO59" s="66" t="str">
        <f t="shared" si="277"/>
        <v/>
      </c>
      <c r="YP59" s="66" t="str">
        <f t="shared" si="278"/>
        <v/>
      </c>
      <c r="YQ59" s="66" t="str">
        <f t="shared" si="279"/>
        <v/>
      </c>
      <c r="YR59" s="66" t="str">
        <f t="shared" si="280"/>
        <v/>
      </c>
      <c r="YS59" s="66" t="str">
        <f t="shared" si="281"/>
        <v/>
      </c>
      <c r="YT59" s="66" t="str">
        <f t="shared" si="282"/>
        <v/>
      </c>
      <c r="YU59" s="66" t="str">
        <f t="shared" si="283"/>
        <v/>
      </c>
      <c r="YV59" s="66" t="str">
        <f t="shared" si="284"/>
        <v/>
      </c>
      <c r="YW59" s="66" t="str">
        <f t="shared" si="285"/>
        <v/>
      </c>
      <c r="YX59" s="66" t="str">
        <f t="shared" si="286"/>
        <v/>
      </c>
      <c r="YY59" s="66" t="str">
        <f t="shared" si="287"/>
        <v/>
      </c>
      <c r="YZ59" s="66" t="str">
        <f t="shared" si="288"/>
        <v/>
      </c>
      <c r="ZA59" s="66" t="str">
        <f t="shared" si="289"/>
        <v/>
      </c>
      <c r="ZB59" s="66" t="str">
        <f t="shared" si="290"/>
        <v/>
      </c>
      <c r="ZC59" s="66" t="str">
        <f t="shared" si="291"/>
        <v/>
      </c>
      <c r="ZD59" s="66" t="str">
        <f t="shared" si="292"/>
        <v/>
      </c>
      <c r="ZE59" s="66" t="str">
        <f t="shared" si="293"/>
        <v/>
      </c>
      <c r="ZF59" s="66" t="str">
        <f t="shared" si="294"/>
        <v/>
      </c>
      <c r="ZG59" s="66" t="str">
        <f t="shared" si="295"/>
        <v/>
      </c>
      <c r="ZH59" s="66" t="str">
        <f t="shared" si="296"/>
        <v/>
      </c>
      <c r="ZI59" s="66" t="str">
        <f t="shared" si="297"/>
        <v/>
      </c>
      <c r="ZJ59" s="66" t="str">
        <f t="shared" si="298"/>
        <v/>
      </c>
      <c r="ZK59" s="66" t="str">
        <f t="shared" si="299"/>
        <v/>
      </c>
      <c r="ZL59" s="66" t="str">
        <f t="shared" si="300"/>
        <v/>
      </c>
      <c r="ZM59" s="66" t="str">
        <f t="shared" si="301"/>
        <v/>
      </c>
      <c r="ZN59" s="66" t="str">
        <f t="shared" si="302"/>
        <v/>
      </c>
      <c r="ZO59" s="66" t="str">
        <f t="shared" si="303"/>
        <v/>
      </c>
      <c r="ZP59" s="66" t="str">
        <f t="shared" si="304"/>
        <v/>
      </c>
      <c r="ZQ59" s="66" t="str">
        <f t="shared" si="305"/>
        <v/>
      </c>
      <c r="ZR59" s="66" t="str">
        <f t="shared" si="306"/>
        <v/>
      </c>
      <c r="ZS59" s="66" t="str">
        <f t="shared" si="307"/>
        <v/>
      </c>
      <c r="ZT59" s="66" t="str">
        <f t="shared" si="308"/>
        <v/>
      </c>
      <c r="ZU59" s="66" t="str">
        <f t="shared" si="309"/>
        <v/>
      </c>
      <c r="ZV59" s="66" t="str">
        <f t="shared" si="310"/>
        <v/>
      </c>
      <c r="ZW59" s="66" t="str">
        <f t="shared" si="311"/>
        <v/>
      </c>
      <c r="ZX59" s="66" t="str">
        <f t="shared" si="312"/>
        <v/>
      </c>
      <c r="ZY59" s="66" t="str">
        <f t="shared" si="313"/>
        <v/>
      </c>
      <c r="ZZ59" s="66" t="str">
        <f t="shared" si="314"/>
        <v/>
      </c>
      <c r="AAA59" s="66" t="str">
        <f t="shared" si="315"/>
        <v/>
      </c>
      <c r="AAB59" s="66" t="str">
        <f t="shared" si="316"/>
        <v/>
      </c>
      <c r="AAC59" s="66" t="str">
        <f t="shared" si="317"/>
        <v/>
      </c>
      <c r="AAD59" s="66" t="str">
        <f t="shared" si="318"/>
        <v/>
      </c>
      <c r="AAE59" s="66" t="str">
        <f t="shared" si="319"/>
        <v/>
      </c>
      <c r="AAF59" s="66" t="str">
        <f t="shared" si="320"/>
        <v/>
      </c>
      <c r="AAG59" s="66" t="str">
        <f t="shared" si="321"/>
        <v/>
      </c>
      <c r="AAH59" s="66" t="str">
        <f t="shared" si="322"/>
        <v/>
      </c>
      <c r="AAI59" s="66" t="str">
        <f t="shared" si="323"/>
        <v/>
      </c>
      <c r="AAJ59" s="66" t="str">
        <f t="shared" si="324"/>
        <v/>
      </c>
      <c r="AAK59" s="66" t="str">
        <f t="shared" si="325"/>
        <v/>
      </c>
      <c r="AAL59" s="66" t="str">
        <f t="shared" si="326"/>
        <v/>
      </c>
      <c r="AAM59" s="66" t="str">
        <f t="shared" si="327"/>
        <v/>
      </c>
      <c r="AAN59" s="66" t="str">
        <f t="shared" si="328"/>
        <v/>
      </c>
      <c r="AAO59" s="66" t="str">
        <f t="shared" si="329"/>
        <v/>
      </c>
      <c r="AAP59" s="66" t="str">
        <f t="shared" si="330"/>
        <v/>
      </c>
      <c r="AAQ59" s="66" t="str">
        <f t="shared" si="331"/>
        <v/>
      </c>
      <c r="AAR59" s="66" t="str">
        <f t="shared" si="332"/>
        <v/>
      </c>
      <c r="AAS59" s="66" t="str">
        <f t="shared" si="333"/>
        <v/>
      </c>
      <c r="AAT59" s="66" t="str">
        <f t="shared" si="334"/>
        <v/>
      </c>
      <c r="AAU59" s="66" t="str">
        <f t="shared" si="335"/>
        <v/>
      </c>
      <c r="AAV59" s="66" t="str">
        <f t="shared" si="336"/>
        <v/>
      </c>
      <c r="AAW59" s="66" t="str">
        <f t="shared" si="337"/>
        <v/>
      </c>
      <c r="AAX59" s="66" t="str">
        <f t="shared" si="338"/>
        <v/>
      </c>
      <c r="AAY59" s="66" t="str">
        <f t="shared" si="339"/>
        <v/>
      </c>
      <c r="AAZ59" s="66" t="str">
        <f t="shared" si="340"/>
        <v/>
      </c>
      <c r="ABA59" s="66" t="str">
        <f t="shared" si="341"/>
        <v/>
      </c>
      <c r="ABB59" s="66" t="str">
        <f t="shared" si="342"/>
        <v/>
      </c>
      <c r="ABC59" s="66" t="str">
        <f t="shared" si="343"/>
        <v/>
      </c>
      <c r="ABD59" s="66" t="str">
        <f t="shared" si="344"/>
        <v/>
      </c>
      <c r="ABE59" s="66" t="str">
        <f t="shared" si="345"/>
        <v/>
      </c>
      <c r="ABF59" s="66" t="str">
        <f t="shared" si="346"/>
        <v/>
      </c>
      <c r="ABG59" s="66" t="str">
        <f t="shared" si="347"/>
        <v/>
      </c>
      <c r="ABH59" s="66" t="str">
        <f t="shared" si="348"/>
        <v/>
      </c>
      <c r="ABI59" s="66" t="str">
        <f t="shared" si="349"/>
        <v/>
      </c>
      <c r="ABJ59" s="66" t="str">
        <f t="shared" si="350"/>
        <v/>
      </c>
      <c r="ABK59" s="66" t="str">
        <f t="shared" si="351"/>
        <v/>
      </c>
      <c r="ABL59" s="66" t="str">
        <f t="shared" si="352"/>
        <v/>
      </c>
      <c r="ABM59" s="66" t="str">
        <f t="shared" si="353"/>
        <v/>
      </c>
      <c r="ABN59" s="66" t="str">
        <f t="shared" si="354"/>
        <v/>
      </c>
      <c r="ABO59" s="66" t="str">
        <f t="shared" si="355"/>
        <v/>
      </c>
      <c r="ABP59" s="66" t="str">
        <f t="shared" si="356"/>
        <v/>
      </c>
      <c r="ABQ59" s="66" t="str">
        <f t="shared" si="357"/>
        <v/>
      </c>
      <c r="ABR59" s="66" t="str">
        <f t="shared" si="358"/>
        <v/>
      </c>
      <c r="ABS59" s="66" t="str">
        <f t="shared" si="359"/>
        <v/>
      </c>
      <c r="ABT59" s="66" t="str">
        <f t="shared" si="360"/>
        <v/>
      </c>
      <c r="ABU59" s="66" t="str">
        <f t="shared" si="361"/>
        <v/>
      </c>
      <c r="ABV59" s="66" t="str">
        <f t="shared" si="362"/>
        <v/>
      </c>
      <c r="ABW59" s="66" t="str">
        <f t="shared" si="363"/>
        <v/>
      </c>
      <c r="ABX59" s="66" t="str">
        <f t="shared" si="364"/>
        <v/>
      </c>
      <c r="ABY59" s="66" t="str">
        <f t="shared" si="365"/>
        <v/>
      </c>
      <c r="ABZ59" s="66" t="str">
        <f t="shared" si="366"/>
        <v/>
      </c>
      <c r="ACA59" s="66" t="str">
        <f t="shared" si="367"/>
        <v/>
      </c>
      <c r="ACB59" s="66" t="str">
        <f t="shared" si="368"/>
        <v/>
      </c>
      <c r="ACC59" s="66" t="str">
        <f t="shared" si="369"/>
        <v/>
      </c>
      <c r="ACD59" s="66" t="str">
        <f t="shared" si="370"/>
        <v/>
      </c>
      <c r="ACE59" s="66" t="str">
        <f t="shared" si="371"/>
        <v/>
      </c>
      <c r="ACF59" s="66" t="str">
        <f t="shared" si="372"/>
        <v/>
      </c>
      <c r="ACG59" s="66" t="str">
        <f t="shared" si="373"/>
        <v/>
      </c>
      <c r="ACH59" s="66" t="str">
        <f t="shared" si="374"/>
        <v/>
      </c>
      <c r="ACI59" s="66" t="str">
        <f t="shared" si="375"/>
        <v/>
      </c>
      <c r="ACJ59" s="66" t="str">
        <f t="shared" si="376"/>
        <v/>
      </c>
      <c r="ACK59" s="66" t="str">
        <f t="shared" si="377"/>
        <v/>
      </c>
      <c r="ACL59" s="66" t="str">
        <f t="shared" si="378"/>
        <v/>
      </c>
      <c r="ACM59" s="66" t="str">
        <f t="shared" ref="ACM59:ACN59" si="439">IF(AND(ACS$3="Unit", ACL59=""), "", IF(AND(ACS$3="Unit", ACL59="-"),"", IF(ACS$3="Unit", "kg/GJ delivered", IF(AND(NY59&lt;&gt;"", NY59&lt;&gt;"-", NX59="-"),"", IF($H59="","", IF(NX59="nd", "",IF(NX59="&lt;n.a.&gt;", "", IF(NY59="#/MJ", "", IF(NY59="kg/GJ delivered",NX59,IF(NY59="g/MJ delivered",NX59,IF(NY59="kg/MJ delivered",NX59*1000,IF(NY59="mg/MJ delivered",NX59/1000,IF(NY59="g/kg",((NX59)*(1/$I59)*(1/$H59)),IF(NY59="mg/kg",((NX59/1000)*(1/$I59)*(1/$H59)),IF(NY59="mg/MJ delivered",NX59/1000,IF(NY59="-","","Error"))))))))))))))))</f>
        <v/>
      </c>
      <c r="ACN59" s="66" t="str">
        <f t="shared" si="439"/>
        <v/>
      </c>
      <c r="ACO59" s="66" t="str">
        <f t="shared" si="380"/>
        <v/>
      </c>
      <c r="ACP59" s="66" t="str">
        <f t="shared" si="381"/>
        <v/>
      </c>
      <c r="ACQ59" s="66" t="str">
        <f t="shared" si="382"/>
        <v/>
      </c>
      <c r="ACR59" s="66" t="str">
        <f t="shared" si="383"/>
        <v/>
      </c>
      <c r="ACS59" s="66" t="str">
        <f t="shared" si="384"/>
        <v/>
      </c>
      <c r="ACT59" s="66" t="str">
        <f t="shared" si="385"/>
        <v/>
      </c>
    </row>
    <row r="60" spans="2:774" ht="15.75" customHeight="1" x14ac:dyDescent="0.25">
      <c r="B60" s="66">
        <v>182</v>
      </c>
      <c r="C60" s="66" t="s">
        <v>778</v>
      </c>
      <c r="D60" s="66" t="s">
        <v>1619</v>
      </c>
      <c r="E60" s="156" t="s">
        <v>28</v>
      </c>
      <c r="F60" s="66" t="s">
        <v>497</v>
      </c>
      <c r="G60" s="66" t="s">
        <v>490</v>
      </c>
      <c r="H60" s="126">
        <v>0.114</v>
      </c>
      <c r="I60" s="130">
        <v>19.5</v>
      </c>
      <c r="J60" s="66" t="str">
        <f t="shared" si="0"/>
        <v>Firewood, Traditional, GLO</v>
      </c>
      <c r="K60" s="161"/>
      <c r="L60" s="161"/>
      <c r="M60" s="161"/>
      <c r="N60" s="161"/>
      <c r="O60" s="66" t="s">
        <v>794</v>
      </c>
      <c r="P60" s="66" t="str">
        <f t="shared" si="428"/>
        <v>GLO</v>
      </c>
      <c r="Q60" s="66" t="s">
        <v>306</v>
      </c>
      <c r="R60" s="162">
        <v>20.5</v>
      </c>
      <c r="S60" s="158" t="s">
        <v>523</v>
      </c>
      <c r="T60" s="158" t="s">
        <v>128</v>
      </c>
      <c r="U60" s="158" t="s">
        <v>128</v>
      </c>
      <c r="V60" s="158" t="s">
        <v>128</v>
      </c>
      <c r="W60" s="158" t="s">
        <v>128</v>
      </c>
      <c r="X60" s="166" t="s">
        <v>739</v>
      </c>
      <c r="Y60" s="158" t="s">
        <v>523</v>
      </c>
      <c r="Z60" s="165">
        <v>5</v>
      </c>
      <c r="AA60" s="158" t="s">
        <v>523</v>
      </c>
      <c r="AB60" s="158" t="s">
        <v>128</v>
      </c>
      <c r="AC60" s="158" t="s">
        <v>128</v>
      </c>
      <c r="AD60" s="158" t="s">
        <v>128</v>
      </c>
      <c r="AE60" s="158" t="s">
        <v>128</v>
      </c>
      <c r="AF60" s="165">
        <v>3.4</v>
      </c>
      <c r="AG60" s="158" t="s">
        <v>523</v>
      </c>
      <c r="AH60" s="163">
        <v>0.12</v>
      </c>
      <c r="AI60" s="158" t="s">
        <v>523</v>
      </c>
      <c r="AJ60" s="158" t="s">
        <v>128</v>
      </c>
      <c r="AK60" s="158" t="s">
        <v>128</v>
      </c>
      <c r="AL60" s="158" t="s">
        <v>128</v>
      </c>
      <c r="AM60" s="158" t="s">
        <v>128</v>
      </c>
      <c r="AN60" s="158" t="s">
        <v>128</v>
      </c>
      <c r="AO60" s="158" t="s">
        <v>128</v>
      </c>
      <c r="AP60" s="158" t="s">
        <v>128</v>
      </c>
      <c r="AQ60" s="158" t="s">
        <v>128</v>
      </c>
      <c r="AR60" s="158" t="s">
        <v>128</v>
      </c>
      <c r="AS60" s="158" t="s">
        <v>128</v>
      </c>
      <c r="AT60" s="158" t="s">
        <v>128</v>
      </c>
      <c r="AU60" s="158" t="s">
        <v>128</v>
      </c>
      <c r="AV60" s="158" t="s">
        <v>128</v>
      </c>
      <c r="AW60" s="158" t="s">
        <v>128</v>
      </c>
      <c r="AX60" s="158" t="s">
        <v>128</v>
      </c>
      <c r="AY60" s="158" t="s">
        <v>128</v>
      </c>
      <c r="AZ60" s="158" t="s">
        <v>128</v>
      </c>
      <c r="BA60" s="158" t="s">
        <v>128</v>
      </c>
      <c r="BB60" s="158" t="s">
        <v>128</v>
      </c>
      <c r="BC60" s="158" t="s">
        <v>128</v>
      </c>
      <c r="BD60" s="158" t="s">
        <v>128</v>
      </c>
      <c r="BE60" s="158" t="s">
        <v>128</v>
      </c>
      <c r="BF60" s="158" t="s">
        <v>128</v>
      </c>
      <c r="BG60" s="158" t="s">
        <v>128</v>
      </c>
      <c r="BH60" s="158" t="s">
        <v>128</v>
      </c>
      <c r="BI60" s="158" t="s">
        <v>128</v>
      </c>
      <c r="BJ60" s="158" t="s">
        <v>128</v>
      </c>
      <c r="BK60" s="158" t="s">
        <v>128</v>
      </c>
      <c r="BL60" s="158" t="s">
        <v>128</v>
      </c>
      <c r="BM60" s="158" t="s">
        <v>128</v>
      </c>
      <c r="BN60" s="158" t="s">
        <v>128</v>
      </c>
      <c r="BO60" s="158" t="s">
        <v>128</v>
      </c>
      <c r="BP60" s="158" t="s">
        <v>128</v>
      </c>
      <c r="BQ60" s="158" t="s">
        <v>128</v>
      </c>
      <c r="BR60" s="158" t="s">
        <v>128</v>
      </c>
      <c r="BS60" s="158" t="s">
        <v>128</v>
      </c>
      <c r="BT60" s="158" t="s">
        <v>128</v>
      </c>
      <c r="BU60" s="158" t="s">
        <v>128</v>
      </c>
      <c r="BV60" s="158" t="s">
        <v>128</v>
      </c>
      <c r="BW60" s="158" t="s">
        <v>128</v>
      </c>
      <c r="BX60" s="158" t="s">
        <v>128</v>
      </c>
      <c r="BY60" s="158" t="s">
        <v>128</v>
      </c>
      <c r="BZ60" s="158" t="s">
        <v>128</v>
      </c>
      <c r="CA60" s="158" t="s">
        <v>128</v>
      </c>
      <c r="CB60" s="158" t="s">
        <v>128</v>
      </c>
      <c r="CC60" s="158" t="s">
        <v>128</v>
      </c>
      <c r="CD60" s="158" t="s">
        <v>128</v>
      </c>
      <c r="CE60" s="158" t="s">
        <v>128</v>
      </c>
      <c r="CF60" s="158" t="s">
        <v>128</v>
      </c>
      <c r="CG60" s="158" t="s">
        <v>128</v>
      </c>
      <c r="CH60" s="158" t="s">
        <v>128</v>
      </c>
      <c r="CI60" s="158" t="s">
        <v>128</v>
      </c>
      <c r="CJ60" s="158" t="s">
        <v>128</v>
      </c>
      <c r="CK60" s="158" t="s">
        <v>128</v>
      </c>
      <c r="CL60" s="158" t="s">
        <v>128</v>
      </c>
      <c r="CM60" s="158" t="s">
        <v>128</v>
      </c>
      <c r="CN60" s="158" t="s">
        <v>128</v>
      </c>
      <c r="CO60" s="158" t="s">
        <v>128</v>
      </c>
      <c r="CP60" s="158" t="s">
        <v>128</v>
      </c>
      <c r="CQ60" s="158" t="s">
        <v>128</v>
      </c>
      <c r="CR60" s="158" t="s">
        <v>128</v>
      </c>
      <c r="CS60" s="158" t="s">
        <v>128</v>
      </c>
      <c r="CT60" s="158" t="s">
        <v>128</v>
      </c>
      <c r="CU60" s="158" t="s">
        <v>128</v>
      </c>
      <c r="CV60" s="158" t="s">
        <v>128</v>
      </c>
      <c r="CW60" s="158" t="s">
        <v>128</v>
      </c>
      <c r="CX60" s="158" t="s">
        <v>128</v>
      </c>
      <c r="CY60" s="158" t="s">
        <v>128</v>
      </c>
      <c r="CZ60" s="158" t="s">
        <v>128</v>
      </c>
      <c r="DA60" s="158" t="s">
        <v>128</v>
      </c>
      <c r="DB60" s="158" t="s">
        <v>128</v>
      </c>
      <c r="DC60" s="158" t="s">
        <v>128</v>
      </c>
      <c r="DD60" s="158" t="s">
        <v>128</v>
      </c>
      <c r="DE60" s="158" t="s">
        <v>128</v>
      </c>
      <c r="DF60" s="158" t="s">
        <v>128</v>
      </c>
      <c r="DG60" s="158" t="s">
        <v>128</v>
      </c>
      <c r="DH60" s="158" t="s">
        <v>128</v>
      </c>
      <c r="DI60" s="158" t="s">
        <v>128</v>
      </c>
      <c r="DJ60" s="158" t="s">
        <v>128</v>
      </c>
      <c r="DK60" s="158" t="s">
        <v>128</v>
      </c>
      <c r="DL60" s="158" t="s">
        <v>128</v>
      </c>
      <c r="DM60" s="158" t="s">
        <v>128</v>
      </c>
      <c r="DN60" s="158" t="s">
        <v>128</v>
      </c>
      <c r="DO60" s="158" t="s">
        <v>128</v>
      </c>
      <c r="DP60" s="158" t="s">
        <v>128</v>
      </c>
      <c r="DQ60" s="158" t="s">
        <v>128</v>
      </c>
      <c r="DR60" s="158" t="s">
        <v>128</v>
      </c>
      <c r="DS60" s="158" t="s">
        <v>128</v>
      </c>
      <c r="DT60" s="158" t="s">
        <v>128</v>
      </c>
      <c r="DU60" s="158" t="s">
        <v>128</v>
      </c>
      <c r="DV60" s="158" t="s">
        <v>128</v>
      </c>
      <c r="DW60" s="158" t="s">
        <v>128</v>
      </c>
      <c r="DX60" s="158" t="s">
        <v>128</v>
      </c>
      <c r="DY60" s="158" t="s">
        <v>128</v>
      </c>
      <c r="DZ60" s="158" t="s">
        <v>128</v>
      </c>
      <c r="EA60" s="158" t="s">
        <v>128</v>
      </c>
      <c r="EB60" s="158" t="s">
        <v>128</v>
      </c>
      <c r="EC60" s="158" t="s">
        <v>128</v>
      </c>
      <c r="ED60" s="158" t="s">
        <v>128</v>
      </c>
      <c r="EE60" s="158" t="s">
        <v>128</v>
      </c>
      <c r="EF60" s="158" t="s">
        <v>128</v>
      </c>
      <c r="EG60" s="158" t="s">
        <v>128</v>
      </c>
      <c r="EH60" s="158" t="s">
        <v>128</v>
      </c>
      <c r="EI60" s="158" t="s">
        <v>128</v>
      </c>
      <c r="EJ60" s="158" t="s">
        <v>128</v>
      </c>
      <c r="EK60" s="158" t="s">
        <v>128</v>
      </c>
      <c r="EL60" s="158" t="s">
        <v>128</v>
      </c>
      <c r="EM60" s="158" t="s">
        <v>128</v>
      </c>
      <c r="EN60" s="158" t="s">
        <v>128</v>
      </c>
      <c r="EO60" s="158" t="s">
        <v>128</v>
      </c>
      <c r="EP60" s="158" t="s">
        <v>128</v>
      </c>
      <c r="EQ60" s="158" t="s">
        <v>128</v>
      </c>
      <c r="ER60" s="158" t="s">
        <v>128</v>
      </c>
      <c r="ES60" s="158" t="s">
        <v>128</v>
      </c>
      <c r="ET60" s="158" t="s">
        <v>128</v>
      </c>
      <c r="EU60" s="158" t="s">
        <v>128</v>
      </c>
      <c r="EV60" s="158" t="s">
        <v>128</v>
      </c>
      <c r="EW60" s="158" t="s">
        <v>128</v>
      </c>
      <c r="EX60" s="158" t="s">
        <v>128</v>
      </c>
      <c r="EY60" s="158" t="s">
        <v>128</v>
      </c>
      <c r="EZ60" s="158" t="s">
        <v>128</v>
      </c>
      <c r="FA60" s="158" t="s">
        <v>128</v>
      </c>
      <c r="FB60" s="158" t="s">
        <v>128</v>
      </c>
      <c r="FC60" s="158" t="s">
        <v>128</v>
      </c>
      <c r="FD60" s="158" t="s">
        <v>128</v>
      </c>
      <c r="FE60" s="158" t="s">
        <v>128</v>
      </c>
      <c r="FF60" s="158" t="s">
        <v>128</v>
      </c>
      <c r="FG60" s="158" t="s">
        <v>128</v>
      </c>
      <c r="FH60" s="158" t="s">
        <v>128</v>
      </c>
      <c r="FI60" s="158" t="s">
        <v>128</v>
      </c>
      <c r="FJ60" s="158" t="s">
        <v>128</v>
      </c>
      <c r="FK60" s="158" t="s">
        <v>128</v>
      </c>
      <c r="FL60" s="158" t="s">
        <v>128</v>
      </c>
      <c r="FM60" s="158" t="s">
        <v>128</v>
      </c>
      <c r="FN60" s="158" t="s">
        <v>128</v>
      </c>
      <c r="FO60" s="158" t="s">
        <v>128</v>
      </c>
      <c r="FP60" s="158" t="s">
        <v>128</v>
      </c>
      <c r="FQ60" s="158" t="s">
        <v>128</v>
      </c>
      <c r="FR60" s="158" t="s">
        <v>128</v>
      </c>
      <c r="FS60" s="158" t="s">
        <v>128</v>
      </c>
      <c r="FT60" s="158" t="s">
        <v>128</v>
      </c>
      <c r="FU60" s="158" t="s">
        <v>128</v>
      </c>
      <c r="FV60" s="158" t="s">
        <v>128</v>
      </c>
      <c r="FW60" s="158" t="s">
        <v>128</v>
      </c>
      <c r="FX60" s="158" t="s">
        <v>128</v>
      </c>
      <c r="FY60" s="158" t="s">
        <v>128</v>
      </c>
      <c r="FZ60" s="158" t="s">
        <v>128</v>
      </c>
      <c r="GA60" s="158" t="s">
        <v>128</v>
      </c>
      <c r="GB60" s="158" t="s">
        <v>128</v>
      </c>
      <c r="GC60" s="158" t="s">
        <v>128</v>
      </c>
      <c r="GD60" s="158" t="s">
        <v>128</v>
      </c>
      <c r="GE60" s="158" t="s">
        <v>128</v>
      </c>
      <c r="GF60" s="158" t="s">
        <v>128</v>
      </c>
      <c r="GG60" s="158" t="s">
        <v>128</v>
      </c>
      <c r="GH60" s="158" t="s">
        <v>128</v>
      </c>
      <c r="GI60" s="158" t="s">
        <v>128</v>
      </c>
      <c r="GJ60" s="158" t="s">
        <v>128</v>
      </c>
      <c r="GK60" s="158" t="s">
        <v>128</v>
      </c>
      <c r="GL60" s="158" t="s">
        <v>128</v>
      </c>
      <c r="GM60" s="158" t="s">
        <v>128</v>
      </c>
      <c r="GN60" s="158" t="s">
        <v>128</v>
      </c>
      <c r="GO60" s="158" t="s">
        <v>128</v>
      </c>
      <c r="GP60" s="158" t="s">
        <v>128</v>
      </c>
      <c r="GQ60" s="158" t="s">
        <v>128</v>
      </c>
      <c r="GR60" s="158" t="s">
        <v>128</v>
      </c>
      <c r="GS60" s="158" t="s">
        <v>128</v>
      </c>
      <c r="GT60" s="158" t="s">
        <v>128</v>
      </c>
      <c r="GU60" s="158" t="s">
        <v>128</v>
      </c>
      <c r="GV60" s="158" t="s">
        <v>128</v>
      </c>
      <c r="GW60" s="158" t="s">
        <v>128</v>
      </c>
      <c r="GX60" s="158" t="s">
        <v>128</v>
      </c>
      <c r="GY60" s="158" t="s">
        <v>128</v>
      </c>
      <c r="GZ60" s="158" t="s">
        <v>128</v>
      </c>
      <c r="HA60" s="158" t="s">
        <v>128</v>
      </c>
      <c r="HB60" s="158" t="s">
        <v>128</v>
      </c>
      <c r="HC60" s="158" t="s">
        <v>128</v>
      </c>
      <c r="HD60" s="158" t="s">
        <v>128</v>
      </c>
      <c r="HE60" s="158" t="s">
        <v>128</v>
      </c>
      <c r="HF60" s="158" t="s">
        <v>128</v>
      </c>
      <c r="HG60" s="158" t="s">
        <v>128</v>
      </c>
      <c r="HH60" s="158" t="s">
        <v>128</v>
      </c>
      <c r="HI60" s="158" t="s">
        <v>128</v>
      </c>
      <c r="HJ60" s="158" t="s">
        <v>128</v>
      </c>
      <c r="HK60" s="158" t="s">
        <v>128</v>
      </c>
      <c r="HL60" s="158" t="s">
        <v>128</v>
      </c>
      <c r="HM60" s="158" t="s">
        <v>128</v>
      </c>
      <c r="HN60" s="158" t="s">
        <v>128</v>
      </c>
      <c r="HO60" s="158" t="s">
        <v>128</v>
      </c>
      <c r="HP60" s="158" t="s">
        <v>128</v>
      </c>
      <c r="HQ60" s="158" t="s">
        <v>128</v>
      </c>
      <c r="HR60" s="158" t="s">
        <v>128</v>
      </c>
      <c r="HS60" s="158" t="s">
        <v>128</v>
      </c>
      <c r="HT60" s="158" t="s">
        <v>128</v>
      </c>
      <c r="HU60" s="158" t="s">
        <v>128</v>
      </c>
      <c r="HV60" s="158" t="s">
        <v>128</v>
      </c>
      <c r="HW60" s="158" t="s">
        <v>128</v>
      </c>
      <c r="HX60" s="158" t="s">
        <v>128</v>
      </c>
      <c r="HY60" s="158" t="s">
        <v>128</v>
      </c>
      <c r="HZ60" s="158" t="s">
        <v>128</v>
      </c>
      <c r="IA60" s="158" t="s">
        <v>128</v>
      </c>
      <c r="IB60" s="158" t="s">
        <v>128</v>
      </c>
      <c r="IC60" s="158" t="s">
        <v>128</v>
      </c>
      <c r="ID60" s="158" t="s">
        <v>128</v>
      </c>
      <c r="IE60" s="158" t="s">
        <v>128</v>
      </c>
      <c r="IF60" s="158" t="s">
        <v>128</v>
      </c>
      <c r="IG60" s="158" t="s">
        <v>128</v>
      </c>
      <c r="IH60" s="158" t="s">
        <v>128</v>
      </c>
      <c r="II60" s="158" t="s">
        <v>128</v>
      </c>
      <c r="IJ60" s="158" t="s">
        <v>128</v>
      </c>
      <c r="IK60" s="158" t="s">
        <v>128</v>
      </c>
      <c r="IL60" s="158" t="s">
        <v>128</v>
      </c>
      <c r="IM60" s="158" t="s">
        <v>128</v>
      </c>
      <c r="IN60" s="158" t="s">
        <v>128</v>
      </c>
      <c r="IO60" s="158" t="s">
        <v>128</v>
      </c>
      <c r="IP60" s="158" t="s">
        <v>128</v>
      </c>
      <c r="IQ60" s="158" t="s">
        <v>128</v>
      </c>
      <c r="IR60" s="158" t="s">
        <v>128</v>
      </c>
      <c r="IS60" s="158" t="s">
        <v>128</v>
      </c>
      <c r="IT60" s="158" t="s">
        <v>128</v>
      </c>
      <c r="IU60" s="158" t="s">
        <v>128</v>
      </c>
      <c r="IV60" s="158" t="s">
        <v>128</v>
      </c>
      <c r="IW60" s="158" t="s">
        <v>128</v>
      </c>
      <c r="IX60" s="158" t="s">
        <v>128</v>
      </c>
      <c r="IY60" s="158" t="s">
        <v>128</v>
      </c>
      <c r="IZ60" s="158" t="s">
        <v>128</v>
      </c>
      <c r="JA60" s="158" t="s">
        <v>128</v>
      </c>
      <c r="JB60" s="158" t="s">
        <v>128</v>
      </c>
      <c r="JC60" s="158" t="s">
        <v>128</v>
      </c>
      <c r="JD60" s="158" t="s">
        <v>128</v>
      </c>
      <c r="JE60" s="158" t="s">
        <v>128</v>
      </c>
      <c r="JF60" s="158" t="s">
        <v>128</v>
      </c>
      <c r="JG60" s="158" t="s">
        <v>128</v>
      </c>
      <c r="JH60" s="158" t="s">
        <v>128</v>
      </c>
      <c r="JI60" s="158" t="s">
        <v>128</v>
      </c>
      <c r="JJ60" s="158" t="s">
        <v>128</v>
      </c>
      <c r="JK60" s="158" t="s">
        <v>128</v>
      </c>
      <c r="JL60" s="158" t="s">
        <v>128</v>
      </c>
      <c r="JM60" s="158" t="s">
        <v>128</v>
      </c>
      <c r="JN60" s="158" t="s">
        <v>128</v>
      </c>
      <c r="JO60" s="158" t="s">
        <v>128</v>
      </c>
      <c r="JP60" s="158" t="s">
        <v>128</v>
      </c>
      <c r="JQ60" s="158" t="s">
        <v>128</v>
      </c>
      <c r="JR60" s="158" t="s">
        <v>128</v>
      </c>
      <c r="JS60" s="158" t="s">
        <v>128</v>
      </c>
      <c r="JT60" s="158" t="s">
        <v>128</v>
      </c>
      <c r="JU60" s="158" t="s">
        <v>128</v>
      </c>
      <c r="JV60" s="158" t="s">
        <v>128</v>
      </c>
      <c r="JW60" s="158" t="s">
        <v>128</v>
      </c>
      <c r="JX60" s="158" t="s">
        <v>128</v>
      </c>
      <c r="JY60" s="158" t="s">
        <v>128</v>
      </c>
      <c r="JZ60" s="158" t="s">
        <v>128</v>
      </c>
      <c r="KA60" s="158" t="s">
        <v>128</v>
      </c>
      <c r="KB60" s="158" t="s">
        <v>128</v>
      </c>
      <c r="KC60" s="158" t="s">
        <v>128</v>
      </c>
      <c r="KD60" s="158" t="s">
        <v>128</v>
      </c>
      <c r="KE60" s="158" t="s">
        <v>128</v>
      </c>
      <c r="KF60" s="158" t="s">
        <v>128</v>
      </c>
      <c r="KG60" s="158" t="s">
        <v>128</v>
      </c>
      <c r="KH60" s="158" t="s">
        <v>128</v>
      </c>
      <c r="KI60" s="158" t="s">
        <v>128</v>
      </c>
      <c r="KJ60" s="158" t="s">
        <v>128</v>
      </c>
      <c r="KK60" s="158" t="s">
        <v>128</v>
      </c>
      <c r="KL60" s="158" t="s">
        <v>128</v>
      </c>
      <c r="KM60" s="158" t="s">
        <v>128</v>
      </c>
      <c r="KN60" s="158" t="s">
        <v>128</v>
      </c>
      <c r="KO60" s="158" t="s">
        <v>128</v>
      </c>
      <c r="KP60" s="158" t="s">
        <v>128</v>
      </c>
      <c r="KQ60" s="158" t="s">
        <v>128</v>
      </c>
      <c r="KR60" s="158" t="s">
        <v>128</v>
      </c>
      <c r="KS60" s="158" t="s">
        <v>128</v>
      </c>
      <c r="KT60" s="158" t="s">
        <v>128</v>
      </c>
      <c r="KU60" s="158" t="s">
        <v>128</v>
      </c>
      <c r="KV60" s="158" t="s">
        <v>128</v>
      </c>
      <c r="KW60" s="158" t="s">
        <v>128</v>
      </c>
      <c r="KX60" s="158" t="s">
        <v>128</v>
      </c>
      <c r="KY60" s="158" t="s">
        <v>128</v>
      </c>
      <c r="KZ60" s="158" t="s">
        <v>128</v>
      </c>
      <c r="LA60" s="158" t="s">
        <v>128</v>
      </c>
      <c r="LB60" s="158" t="s">
        <v>128</v>
      </c>
      <c r="LC60" s="158" t="s">
        <v>128</v>
      </c>
      <c r="LD60" s="158" t="s">
        <v>128</v>
      </c>
      <c r="LE60" s="158" t="s">
        <v>128</v>
      </c>
      <c r="LF60" s="158" t="s">
        <v>128</v>
      </c>
      <c r="LG60" s="158" t="s">
        <v>128</v>
      </c>
      <c r="LH60" s="158" t="s">
        <v>128</v>
      </c>
      <c r="LI60" s="158" t="s">
        <v>128</v>
      </c>
      <c r="LJ60" s="158" t="s">
        <v>128</v>
      </c>
      <c r="LK60" s="158" t="s">
        <v>128</v>
      </c>
      <c r="LL60" s="158" t="s">
        <v>128</v>
      </c>
      <c r="LM60" s="158" t="s">
        <v>128</v>
      </c>
      <c r="LN60" s="158" t="s">
        <v>128</v>
      </c>
      <c r="LO60" s="158" t="s">
        <v>128</v>
      </c>
      <c r="LP60" s="158" t="s">
        <v>128</v>
      </c>
      <c r="LQ60" s="158" t="s">
        <v>128</v>
      </c>
      <c r="LR60" s="158" t="s">
        <v>128</v>
      </c>
      <c r="LS60" s="158" t="s">
        <v>128</v>
      </c>
      <c r="LT60" s="158" t="s">
        <v>128</v>
      </c>
      <c r="LU60" s="158" t="s">
        <v>128</v>
      </c>
      <c r="LV60" s="158" t="s">
        <v>128</v>
      </c>
      <c r="LW60" s="158" t="s">
        <v>128</v>
      </c>
      <c r="LX60" s="158" t="s">
        <v>128</v>
      </c>
      <c r="LY60" s="158" t="s">
        <v>128</v>
      </c>
      <c r="LZ60" s="158" t="s">
        <v>128</v>
      </c>
      <c r="MA60" s="158" t="s">
        <v>128</v>
      </c>
      <c r="MB60" s="158" t="s">
        <v>128</v>
      </c>
      <c r="MC60" s="158" t="s">
        <v>128</v>
      </c>
      <c r="MD60" s="158" t="s">
        <v>128</v>
      </c>
      <c r="ME60" s="158" t="s">
        <v>128</v>
      </c>
      <c r="MF60" s="158" t="s">
        <v>128</v>
      </c>
      <c r="MG60" s="158" t="s">
        <v>128</v>
      </c>
      <c r="MH60" s="158" t="s">
        <v>128</v>
      </c>
      <c r="MI60" s="158" t="s">
        <v>128</v>
      </c>
      <c r="MJ60" s="158" t="s">
        <v>128</v>
      </c>
      <c r="MK60" s="158" t="s">
        <v>128</v>
      </c>
      <c r="ML60" s="158" t="s">
        <v>128</v>
      </c>
      <c r="MM60" s="158" t="s">
        <v>128</v>
      </c>
      <c r="MN60" s="158" t="s">
        <v>128</v>
      </c>
      <c r="MO60" s="158" t="s">
        <v>128</v>
      </c>
      <c r="MP60" s="158" t="s">
        <v>128</v>
      </c>
      <c r="MQ60" s="158" t="s">
        <v>128</v>
      </c>
      <c r="MR60" s="158" t="s">
        <v>128</v>
      </c>
      <c r="MS60" s="158" t="s">
        <v>128</v>
      </c>
      <c r="MT60" s="158" t="s">
        <v>128</v>
      </c>
      <c r="MU60" s="158" t="s">
        <v>128</v>
      </c>
      <c r="MV60" s="158" t="s">
        <v>128</v>
      </c>
      <c r="MW60" s="158" t="s">
        <v>128</v>
      </c>
      <c r="MX60" s="158" t="s">
        <v>128</v>
      </c>
      <c r="MY60" s="158" t="s">
        <v>128</v>
      </c>
      <c r="MZ60" s="158" t="s">
        <v>128</v>
      </c>
      <c r="NA60" s="158" t="s">
        <v>128</v>
      </c>
      <c r="NB60" s="158" t="s">
        <v>128</v>
      </c>
      <c r="NC60" s="158" t="s">
        <v>128</v>
      </c>
      <c r="ND60" s="158" t="s">
        <v>128</v>
      </c>
      <c r="NE60" s="158" t="s">
        <v>128</v>
      </c>
      <c r="NF60" s="158" t="s">
        <v>128</v>
      </c>
      <c r="NG60" s="158" t="s">
        <v>128</v>
      </c>
      <c r="NH60" s="158" t="s">
        <v>128</v>
      </c>
      <c r="NI60" s="158" t="s">
        <v>128</v>
      </c>
      <c r="NJ60" s="158" t="s">
        <v>128</v>
      </c>
      <c r="NK60" s="158" t="s">
        <v>128</v>
      </c>
      <c r="NL60" s="158" t="s">
        <v>128</v>
      </c>
      <c r="NM60" s="158" t="s">
        <v>128</v>
      </c>
      <c r="NN60" s="158" t="s">
        <v>128</v>
      </c>
      <c r="NO60" s="158" t="s">
        <v>128</v>
      </c>
      <c r="NP60" s="158" t="s">
        <v>128</v>
      </c>
      <c r="NQ60" s="158" t="s">
        <v>128</v>
      </c>
      <c r="NR60" s="158" t="s">
        <v>128</v>
      </c>
      <c r="NS60" s="158" t="s">
        <v>128</v>
      </c>
      <c r="NT60" s="158" t="s">
        <v>128</v>
      </c>
      <c r="NU60" s="158" t="s">
        <v>128</v>
      </c>
      <c r="NV60" s="158" t="s">
        <v>128</v>
      </c>
      <c r="NW60" s="158" t="s">
        <v>128</v>
      </c>
      <c r="NX60" s="158" t="s">
        <v>128</v>
      </c>
      <c r="NY60" s="158" t="s">
        <v>128</v>
      </c>
      <c r="NZ60" s="158" t="s">
        <v>128</v>
      </c>
      <c r="OA60" s="158" t="s">
        <v>128</v>
      </c>
      <c r="OB60" s="158" t="s">
        <v>128</v>
      </c>
      <c r="OC60" s="158" t="s">
        <v>128</v>
      </c>
      <c r="OD60" s="158" t="s">
        <v>128</v>
      </c>
      <c r="OE60" s="170" t="s">
        <v>128</v>
      </c>
      <c r="OF60" s="181"/>
      <c r="OG60" s="175">
        <f t="shared" si="9"/>
        <v>9.2217723796671152</v>
      </c>
      <c r="OH60" s="66" t="str">
        <f t="shared" si="10"/>
        <v>kg/GJ delivered</v>
      </c>
      <c r="OI60" s="66" t="str">
        <f t="shared" si="11"/>
        <v/>
      </c>
      <c r="OJ60" s="66" t="str">
        <f t="shared" si="12"/>
        <v/>
      </c>
      <c r="OK60" s="66" t="str">
        <f t="shared" si="13"/>
        <v/>
      </c>
      <c r="OL60" s="66" t="str">
        <f t="shared" si="14"/>
        <v/>
      </c>
      <c r="OM60" s="159">
        <f t="shared" si="15"/>
        <v>730.99415204678348</v>
      </c>
      <c r="ON60" s="66" t="str">
        <f t="shared" si="16"/>
        <v>kg/GJ delivered</v>
      </c>
      <c r="OO60" s="118">
        <f t="shared" si="17"/>
        <v>2.2492127755285645</v>
      </c>
      <c r="OP60" s="66" t="str">
        <f t="shared" si="18"/>
        <v>kg/GJ delivered</v>
      </c>
      <c r="OQ60" s="66" t="str">
        <f t="shared" si="19"/>
        <v/>
      </c>
      <c r="OR60" s="66" t="str">
        <f t="shared" si="20"/>
        <v/>
      </c>
      <c r="OS60" s="66" t="str">
        <f t="shared" si="21"/>
        <v/>
      </c>
      <c r="OT60" s="66" t="str">
        <f t="shared" si="22"/>
        <v/>
      </c>
      <c r="OU60" s="118">
        <f t="shared" si="23"/>
        <v>1.529464687359424</v>
      </c>
      <c r="OV60" s="66" t="str">
        <f t="shared" si="24"/>
        <v>kg/GJ delivered</v>
      </c>
      <c r="OW60" s="126">
        <f t="shared" si="25"/>
        <v>5.3981106612685542E-2</v>
      </c>
      <c r="OX60" s="66" t="str">
        <f t="shared" si="26"/>
        <v>kg/GJ delivered</v>
      </c>
      <c r="OY60" s="66" t="str">
        <f t="shared" si="27"/>
        <v/>
      </c>
      <c r="OZ60" s="66" t="str">
        <f t="shared" si="28"/>
        <v/>
      </c>
      <c r="PA60" s="66" t="str">
        <f t="shared" si="29"/>
        <v/>
      </c>
      <c r="PB60" s="66" t="str">
        <f t="shared" si="30"/>
        <v/>
      </c>
      <c r="PC60" s="66" t="str">
        <f t="shared" si="31"/>
        <v/>
      </c>
      <c r="PD60" s="66" t="str">
        <f t="shared" si="32"/>
        <v/>
      </c>
      <c r="PE60" s="66" t="str">
        <f t="shared" si="33"/>
        <v/>
      </c>
      <c r="PF60" s="66" t="str">
        <f t="shared" si="34"/>
        <v/>
      </c>
      <c r="PG60" s="66" t="str">
        <f t="shared" si="35"/>
        <v/>
      </c>
      <c r="PH60" s="66" t="str">
        <f t="shared" si="36"/>
        <v/>
      </c>
      <c r="PI60" s="66" t="str">
        <f t="shared" si="37"/>
        <v/>
      </c>
      <c r="PJ60" s="66" t="str">
        <f t="shared" si="38"/>
        <v/>
      </c>
      <c r="PK60" s="66" t="str">
        <f t="shared" si="39"/>
        <v/>
      </c>
      <c r="PL60" s="66" t="str">
        <f t="shared" si="40"/>
        <v/>
      </c>
      <c r="PM60" s="66" t="str">
        <f t="shared" si="41"/>
        <v/>
      </c>
      <c r="PN60" s="66" t="str">
        <f t="shared" si="42"/>
        <v/>
      </c>
      <c r="PO60" s="66" t="str">
        <f t="shared" si="43"/>
        <v/>
      </c>
      <c r="PP60" s="66" t="str">
        <f t="shared" si="44"/>
        <v/>
      </c>
      <c r="PQ60" s="66" t="str">
        <f t="shared" si="45"/>
        <v/>
      </c>
      <c r="PR60" s="66" t="str">
        <f t="shared" si="46"/>
        <v/>
      </c>
      <c r="PS60" s="66" t="str">
        <f t="shared" si="47"/>
        <v/>
      </c>
      <c r="PT60" s="66" t="str">
        <f t="shared" si="48"/>
        <v/>
      </c>
      <c r="PU60" s="66" t="str">
        <f t="shared" si="49"/>
        <v/>
      </c>
      <c r="PV60" s="66" t="str">
        <f t="shared" si="50"/>
        <v/>
      </c>
      <c r="PW60" s="66" t="str">
        <f t="shared" si="51"/>
        <v/>
      </c>
      <c r="PX60" s="66" t="str">
        <f t="shared" si="52"/>
        <v/>
      </c>
      <c r="PY60" s="66" t="str">
        <f t="shared" si="53"/>
        <v/>
      </c>
      <c r="PZ60" s="66" t="str">
        <f t="shared" si="54"/>
        <v/>
      </c>
      <c r="QA60" s="66" t="str">
        <f t="shared" si="55"/>
        <v/>
      </c>
      <c r="QB60" s="66" t="str">
        <f t="shared" si="56"/>
        <v/>
      </c>
      <c r="QC60" s="66" t="str">
        <f t="shared" si="57"/>
        <v/>
      </c>
      <c r="QD60" s="66" t="str">
        <f t="shared" si="58"/>
        <v/>
      </c>
      <c r="QE60" s="66" t="str">
        <f t="shared" si="59"/>
        <v/>
      </c>
      <c r="QF60" s="66" t="str">
        <f t="shared" si="60"/>
        <v/>
      </c>
      <c r="QG60" s="66" t="str">
        <f t="shared" si="61"/>
        <v/>
      </c>
      <c r="QH60" s="66" t="str">
        <f t="shared" si="62"/>
        <v/>
      </c>
      <c r="QI60" s="66" t="str">
        <f t="shared" si="63"/>
        <v/>
      </c>
      <c r="QJ60" s="66" t="str">
        <f t="shared" si="64"/>
        <v/>
      </c>
      <c r="QK60" s="66" t="str">
        <f t="shared" si="65"/>
        <v/>
      </c>
      <c r="QL60" s="66" t="str">
        <f t="shared" si="66"/>
        <v/>
      </c>
      <c r="QM60" s="66" t="str">
        <f t="shared" si="67"/>
        <v/>
      </c>
      <c r="QN60" s="66" t="str">
        <f t="shared" si="68"/>
        <v/>
      </c>
      <c r="QO60" s="66" t="str">
        <f t="shared" si="69"/>
        <v/>
      </c>
      <c r="QP60" s="66" t="str">
        <f t="shared" si="70"/>
        <v/>
      </c>
      <c r="QQ60" s="66" t="str">
        <f t="shared" si="71"/>
        <v/>
      </c>
      <c r="QR60" s="66" t="str">
        <f t="shared" si="72"/>
        <v/>
      </c>
      <c r="QS60" s="66" t="str">
        <f t="shared" si="73"/>
        <v/>
      </c>
      <c r="QT60" s="66" t="str">
        <f t="shared" si="74"/>
        <v/>
      </c>
      <c r="QU60" s="66" t="str">
        <f t="shared" si="75"/>
        <v/>
      </c>
      <c r="QV60" s="66" t="str">
        <f t="shared" si="76"/>
        <v/>
      </c>
      <c r="QW60" s="66" t="str">
        <f t="shared" si="77"/>
        <v/>
      </c>
      <c r="QX60" s="66" t="str">
        <f t="shared" si="78"/>
        <v/>
      </c>
      <c r="QY60" s="66" t="str">
        <f t="shared" si="79"/>
        <v/>
      </c>
      <c r="QZ60" s="66" t="str">
        <f t="shared" si="80"/>
        <v/>
      </c>
      <c r="RA60" s="66" t="str">
        <f t="shared" si="81"/>
        <v/>
      </c>
      <c r="RB60" s="66" t="str">
        <f t="shared" si="82"/>
        <v/>
      </c>
      <c r="RC60" s="66" t="str">
        <f t="shared" si="83"/>
        <v/>
      </c>
      <c r="RD60" s="66" t="str">
        <f t="shared" si="84"/>
        <v/>
      </c>
      <c r="RE60" s="66" t="str">
        <f t="shared" si="85"/>
        <v/>
      </c>
      <c r="RF60" s="66" t="str">
        <f t="shared" si="86"/>
        <v/>
      </c>
      <c r="RG60" s="66" t="str">
        <f t="shared" si="87"/>
        <v/>
      </c>
      <c r="RH60" s="66" t="str">
        <f t="shared" si="88"/>
        <v/>
      </c>
      <c r="RI60" s="66" t="str">
        <f t="shared" si="89"/>
        <v/>
      </c>
      <c r="RJ60" s="66" t="str">
        <f t="shared" si="90"/>
        <v/>
      </c>
      <c r="RK60" s="66" t="str">
        <f t="shared" si="91"/>
        <v/>
      </c>
      <c r="RL60" s="66" t="str">
        <f t="shared" si="92"/>
        <v/>
      </c>
      <c r="RM60" s="66" t="str">
        <f t="shared" si="93"/>
        <v/>
      </c>
      <c r="RN60" s="66" t="str">
        <f t="shared" si="94"/>
        <v/>
      </c>
      <c r="RO60" s="66" t="str">
        <f t="shared" si="95"/>
        <v/>
      </c>
      <c r="RP60" s="66" t="str">
        <f t="shared" si="96"/>
        <v/>
      </c>
      <c r="RQ60" s="66" t="str">
        <f t="shared" si="97"/>
        <v/>
      </c>
      <c r="RR60" s="66" t="str">
        <f t="shared" si="98"/>
        <v/>
      </c>
      <c r="RS60" s="66" t="str">
        <f t="shared" si="99"/>
        <v/>
      </c>
      <c r="RT60" s="66" t="str">
        <f t="shared" si="100"/>
        <v/>
      </c>
      <c r="RU60" s="66" t="str">
        <f t="shared" si="101"/>
        <v/>
      </c>
      <c r="RV60" s="66" t="str">
        <f t="shared" si="102"/>
        <v/>
      </c>
      <c r="RW60" s="66" t="str">
        <f t="shared" si="103"/>
        <v/>
      </c>
      <c r="RX60" s="66" t="str">
        <f t="shared" si="104"/>
        <v/>
      </c>
      <c r="RY60" s="66" t="str">
        <f t="shared" si="105"/>
        <v/>
      </c>
      <c r="RZ60" s="66" t="str">
        <f t="shared" si="106"/>
        <v/>
      </c>
      <c r="SA60" s="66" t="str">
        <f t="shared" si="107"/>
        <v/>
      </c>
      <c r="SB60" s="66" t="str">
        <f t="shared" si="108"/>
        <v/>
      </c>
      <c r="SC60" s="66" t="str">
        <f t="shared" si="109"/>
        <v/>
      </c>
      <c r="SD60" s="66" t="str">
        <f t="shared" si="110"/>
        <v/>
      </c>
      <c r="SE60" s="66" t="str">
        <f t="shared" si="111"/>
        <v/>
      </c>
      <c r="SF60" s="66" t="str">
        <f t="shared" si="112"/>
        <v/>
      </c>
      <c r="SG60" s="66" t="str">
        <f t="shared" si="113"/>
        <v/>
      </c>
      <c r="SH60" s="66" t="str">
        <f t="shared" si="114"/>
        <v/>
      </c>
      <c r="SI60" s="66" t="str">
        <f t="shared" si="115"/>
        <v/>
      </c>
      <c r="SJ60" s="66" t="str">
        <f t="shared" si="116"/>
        <v/>
      </c>
      <c r="SK60" s="66" t="str">
        <f t="shared" si="117"/>
        <v/>
      </c>
      <c r="SL60" s="66" t="str">
        <f t="shared" si="118"/>
        <v/>
      </c>
      <c r="SM60" s="66" t="str">
        <f t="shared" si="119"/>
        <v/>
      </c>
      <c r="SN60" s="66" t="str">
        <f t="shared" si="120"/>
        <v/>
      </c>
      <c r="SO60" s="66" t="str">
        <f t="shared" si="121"/>
        <v/>
      </c>
      <c r="SP60" s="66" t="str">
        <f t="shared" si="122"/>
        <v/>
      </c>
      <c r="SQ60" s="66" t="str">
        <f t="shared" si="123"/>
        <v/>
      </c>
      <c r="SR60" s="66" t="str">
        <f t="shared" si="124"/>
        <v/>
      </c>
      <c r="SS60" s="66" t="str">
        <f t="shared" si="125"/>
        <v/>
      </c>
      <c r="ST60" s="66" t="str">
        <f t="shared" si="126"/>
        <v/>
      </c>
      <c r="SU60" s="66" t="str">
        <f t="shared" si="127"/>
        <v/>
      </c>
      <c r="SV60" s="66" t="str">
        <f t="shared" si="128"/>
        <v/>
      </c>
      <c r="SW60" s="66" t="str">
        <f t="shared" si="129"/>
        <v/>
      </c>
      <c r="SX60" s="66" t="str">
        <f t="shared" si="130"/>
        <v/>
      </c>
      <c r="SY60" s="66" t="str">
        <f t="shared" si="131"/>
        <v/>
      </c>
      <c r="SZ60" s="66" t="str">
        <f t="shared" si="132"/>
        <v/>
      </c>
      <c r="TA60" s="66" t="str">
        <f t="shared" si="133"/>
        <v/>
      </c>
      <c r="TB60" s="66" t="str">
        <f t="shared" si="134"/>
        <v/>
      </c>
      <c r="TC60" s="66" t="str">
        <f t="shared" si="135"/>
        <v/>
      </c>
      <c r="TD60" s="66" t="str">
        <f t="shared" si="136"/>
        <v/>
      </c>
      <c r="TE60" s="66" t="str">
        <f t="shared" si="137"/>
        <v/>
      </c>
      <c r="TF60" s="66" t="str">
        <f t="shared" si="138"/>
        <v/>
      </c>
      <c r="TG60" s="66" t="str">
        <f t="shared" si="139"/>
        <v/>
      </c>
      <c r="TH60" s="66" t="str">
        <f t="shared" si="140"/>
        <v/>
      </c>
      <c r="TI60" s="66" t="str">
        <f t="shared" si="141"/>
        <v/>
      </c>
      <c r="TJ60" s="66" t="str">
        <f t="shared" si="142"/>
        <v/>
      </c>
      <c r="TK60" s="66" t="str">
        <f t="shared" si="143"/>
        <v/>
      </c>
      <c r="TL60" s="66" t="str">
        <f t="shared" si="144"/>
        <v/>
      </c>
      <c r="TM60" s="66" t="str">
        <f t="shared" si="145"/>
        <v/>
      </c>
      <c r="TN60" s="66" t="str">
        <f t="shared" si="146"/>
        <v/>
      </c>
      <c r="TO60" s="66" t="str">
        <f t="shared" si="147"/>
        <v/>
      </c>
      <c r="TP60" s="66" t="str">
        <f t="shared" si="148"/>
        <v/>
      </c>
      <c r="TQ60" s="66" t="str">
        <f t="shared" si="149"/>
        <v/>
      </c>
      <c r="TR60" s="66" t="str">
        <f t="shared" si="150"/>
        <v/>
      </c>
      <c r="TS60" s="66" t="str">
        <f t="shared" si="151"/>
        <v/>
      </c>
      <c r="TT60" s="66" t="str">
        <f t="shared" si="152"/>
        <v/>
      </c>
      <c r="TU60" s="66" t="str">
        <f t="shared" si="153"/>
        <v/>
      </c>
      <c r="TV60" s="66" t="str">
        <f t="shared" si="154"/>
        <v/>
      </c>
      <c r="TW60" s="66" t="str">
        <f t="shared" si="155"/>
        <v/>
      </c>
      <c r="TX60" s="66" t="str">
        <f t="shared" si="156"/>
        <v/>
      </c>
      <c r="TY60" s="66" t="str">
        <f t="shared" si="157"/>
        <v/>
      </c>
      <c r="TZ60" s="66" t="str">
        <f t="shared" si="158"/>
        <v/>
      </c>
      <c r="UA60" s="66" t="str">
        <f t="shared" si="159"/>
        <v/>
      </c>
      <c r="UB60" s="66" t="str">
        <f t="shared" si="160"/>
        <v/>
      </c>
      <c r="UC60" s="66" t="str">
        <f t="shared" si="161"/>
        <v/>
      </c>
      <c r="UD60" s="66" t="str">
        <f t="shared" si="162"/>
        <v/>
      </c>
      <c r="UE60" s="66" t="str">
        <f t="shared" si="163"/>
        <v/>
      </c>
      <c r="UF60" s="66" t="str">
        <f t="shared" si="164"/>
        <v/>
      </c>
      <c r="UG60" s="66" t="str">
        <f t="shared" si="165"/>
        <v/>
      </c>
      <c r="UH60" s="66" t="str">
        <f t="shared" si="166"/>
        <v/>
      </c>
      <c r="UI60" s="66" t="str">
        <f t="shared" si="167"/>
        <v/>
      </c>
      <c r="UJ60" s="66" t="str">
        <f t="shared" si="168"/>
        <v/>
      </c>
      <c r="UK60" s="66" t="str">
        <f t="shared" si="169"/>
        <v/>
      </c>
      <c r="UL60" s="66" t="str">
        <f t="shared" si="170"/>
        <v/>
      </c>
      <c r="UM60" s="66" t="str">
        <f t="shared" si="171"/>
        <v/>
      </c>
      <c r="UN60" s="66" t="str">
        <f t="shared" si="172"/>
        <v/>
      </c>
      <c r="UO60" s="66" t="str">
        <f t="shared" si="173"/>
        <v/>
      </c>
      <c r="UP60" s="66" t="str">
        <f t="shared" si="174"/>
        <v/>
      </c>
      <c r="UQ60" s="66" t="str">
        <f t="shared" si="175"/>
        <v/>
      </c>
      <c r="UR60" s="66" t="str">
        <f t="shared" si="176"/>
        <v/>
      </c>
      <c r="US60" s="66" t="str">
        <f t="shared" si="177"/>
        <v/>
      </c>
      <c r="UT60" s="66" t="str">
        <f t="shared" si="178"/>
        <v/>
      </c>
      <c r="UU60" s="66" t="str">
        <f t="shared" si="179"/>
        <v/>
      </c>
      <c r="UV60" s="66" t="str">
        <f t="shared" si="180"/>
        <v/>
      </c>
      <c r="UW60" s="66" t="str">
        <f t="shared" si="181"/>
        <v/>
      </c>
      <c r="UX60" s="66" t="str">
        <f t="shared" si="182"/>
        <v/>
      </c>
      <c r="UY60" s="66" t="str">
        <f t="shared" si="183"/>
        <v/>
      </c>
      <c r="UZ60" s="66" t="str">
        <f t="shared" si="184"/>
        <v/>
      </c>
      <c r="VA60" s="66" t="str">
        <f t="shared" si="185"/>
        <v/>
      </c>
      <c r="VB60" s="66" t="str">
        <f t="shared" si="186"/>
        <v/>
      </c>
      <c r="VC60" s="66" t="str">
        <f t="shared" si="187"/>
        <v/>
      </c>
      <c r="VD60" s="66" t="str">
        <f t="shared" si="188"/>
        <v/>
      </c>
      <c r="VE60" s="66" t="str">
        <f t="shared" si="189"/>
        <v/>
      </c>
      <c r="VF60" s="66" t="str">
        <f t="shared" si="190"/>
        <v/>
      </c>
      <c r="VG60" s="66" t="str">
        <f t="shared" si="191"/>
        <v/>
      </c>
      <c r="VH60" s="66" t="str">
        <f t="shared" si="192"/>
        <v/>
      </c>
      <c r="VI60" s="66" t="str">
        <f t="shared" si="193"/>
        <v/>
      </c>
      <c r="VJ60" s="66" t="str">
        <f t="shared" si="194"/>
        <v/>
      </c>
      <c r="VK60" s="66" t="str">
        <f t="shared" si="195"/>
        <v/>
      </c>
      <c r="VL60" s="66" t="str">
        <f t="shared" si="196"/>
        <v/>
      </c>
      <c r="VM60" s="66" t="str">
        <f t="shared" si="197"/>
        <v/>
      </c>
      <c r="VN60" s="66" t="str">
        <f t="shared" si="198"/>
        <v/>
      </c>
      <c r="VO60" s="66" t="str">
        <f t="shared" si="199"/>
        <v/>
      </c>
      <c r="VP60" s="66" t="str">
        <f t="shared" si="200"/>
        <v/>
      </c>
      <c r="VQ60" s="66" t="str">
        <f t="shared" si="201"/>
        <v/>
      </c>
      <c r="VR60" s="66" t="str">
        <f t="shared" si="202"/>
        <v/>
      </c>
      <c r="VS60" s="66" t="str">
        <f t="shared" si="203"/>
        <v/>
      </c>
      <c r="VT60" s="66" t="str">
        <f t="shared" si="204"/>
        <v/>
      </c>
      <c r="VU60" s="66" t="str">
        <f t="shared" si="205"/>
        <v/>
      </c>
      <c r="VV60" s="66" t="str">
        <f t="shared" si="206"/>
        <v/>
      </c>
      <c r="VW60" s="66" t="str">
        <f t="shared" si="207"/>
        <v/>
      </c>
      <c r="VX60" s="66" t="str">
        <f t="shared" si="208"/>
        <v/>
      </c>
      <c r="VY60" s="66" t="str">
        <f t="shared" si="209"/>
        <v/>
      </c>
      <c r="VZ60" s="66" t="str">
        <f t="shared" si="210"/>
        <v/>
      </c>
      <c r="WA60" s="66" t="str">
        <f t="shared" si="211"/>
        <v/>
      </c>
      <c r="WB60" s="66" t="str">
        <f t="shared" si="212"/>
        <v/>
      </c>
      <c r="WC60" s="66" t="str">
        <f t="shared" si="213"/>
        <v/>
      </c>
      <c r="WD60" s="66" t="str">
        <f t="shared" si="214"/>
        <v/>
      </c>
      <c r="WE60" s="66" t="str">
        <f t="shared" si="215"/>
        <v/>
      </c>
      <c r="WF60" s="66" t="str">
        <f t="shared" si="216"/>
        <v/>
      </c>
      <c r="WG60" s="66" t="str">
        <f t="shared" si="217"/>
        <v/>
      </c>
      <c r="WH60" s="66" t="str">
        <f t="shared" si="218"/>
        <v/>
      </c>
      <c r="WI60" s="66" t="str">
        <f t="shared" si="219"/>
        <v/>
      </c>
      <c r="WJ60" s="66" t="str">
        <f t="shared" si="220"/>
        <v/>
      </c>
      <c r="WK60" s="66" t="str">
        <f t="shared" si="221"/>
        <v/>
      </c>
      <c r="WL60" s="66" t="str">
        <f t="shared" si="222"/>
        <v/>
      </c>
      <c r="WM60" s="66" t="str">
        <f t="shared" si="223"/>
        <v/>
      </c>
      <c r="WN60" s="66" t="str">
        <f t="shared" si="224"/>
        <v/>
      </c>
      <c r="WO60" s="66" t="str">
        <f t="shared" si="225"/>
        <v/>
      </c>
      <c r="WP60" s="66" t="str">
        <f t="shared" si="226"/>
        <v/>
      </c>
      <c r="WQ60" s="66" t="str">
        <f t="shared" si="227"/>
        <v/>
      </c>
      <c r="WR60" s="66" t="str">
        <f t="shared" si="228"/>
        <v/>
      </c>
      <c r="WS60" s="66" t="str">
        <f t="shared" si="229"/>
        <v/>
      </c>
      <c r="WT60" s="66" t="str">
        <f t="shared" si="230"/>
        <v/>
      </c>
      <c r="WU60" s="66" t="str">
        <f t="shared" si="231"/>
        <v/>
      </c>
      <c r="WV60" s="66" t="str">
        <f t="shared" si="232"/>
        <v/>
      </c>
      <c r="WW60" s="66" t="str">
        <f t="shared" si="233"/>
        <v/>
      </c>
      <c r="WX60" s="66" t="str">
        <f t="shared" si="234"/>
        <v/>
      </c>
      <c r="WY60" s="66" t="str">
        <f t="shared" si="235"/>
        <v/>
      </c>
      <c r="WZ60" s="66" t="str">
        <f t="shared" si="236"/>
        <v/>
      </c>
      <c r="XA60" s="66" t="str">
        <f t="shared" si="237"/>
        <v/>
      </c>
      <c r="XB60" s="66" t="str">
        <f t="shared" si="238"/>
        <v/>
      </c>
      <c r="XC60" s="66" t="str">
        <f t="shared" si="239"/>
        <v/>
      </c>
      <c r="XD60" s="66" t="str">
        <f t="shared" si="240"/>
        <v/>
      </c>
      <c r="XE60" s="66" t="str">
        <f t="shared" si="241"/>
        <v/>
      </c>
      <c r="XF60" s="66" t="str">
        <f t="shared" si="242"/>
        <v/>
      </c>
      <c r="XG60" s="66" t="str">
        <f t="shared" si="243"/>
        <v/>
      </c>
      <c r="XH60" s="66" t="str">
        <f t="shared" si="244"/>
        <v/>
      </c>
      <c r="XI60" s="66" t="str">
        <f t="shared" si="245"/>
        <v/>
      </c>
      <c r="XJ60" s="66" t="str">
        <f t="shared" si="246"/>
        <v/>
      </c>
      <c r="XK60" s="66" t="str">
        <f t="shared" si="247"/>
        <v/>
      </c>
      <c r="XL60" s="66" t="str">
        <f t="shared" si="248"/>
        <v/>
      </c>
      <c r="XM60" s="66" t="str">
        <f t="shared" si="249"/>
        <v/>
      </c>
      <c r="XN60" s="66" t="str">
        <f t="shared" si="250"/>
        <v/>
      </c>
      <c r="XO60" s="66" t="str">
        <f t="shared" si="251"/>
        <v/>
      </c>
      <c r="XP60" s="66" t="str">
        <f t="shared" si="252"/>
        <v/>
      </c>
      <c r="XQ60" s="66" t="str">
        <f t="shared" si="253"/>
        <v/>
      </c>
      <c r="XR60" s="66" t="str">
        <f t="shared" si="254"/>
        <v/>
      </c>
      <c r="XS60" s="66" t="str">
        <f t="shared" si="255"/>
        <v/>
      </c>
      <c r="XT60" s="66" t="str">
        <f t="shared" si="256"/>
        <v/>
      </c>
      <c r="XU60" s="66" t="str">
        <f t="shared" si="257"/>
        <v/>
      </c>
      <c r="XV60" s="66" t="str">
        <f t="shared" si="258"/>
        <v/>
      </c>
      <c r="XW60" s="66" t="str">
        <f t="shared" si="259"/>
        <v/>
      </c>
      <c r="XX60" s="66" t="str">
        <f t="shared" si="260"/>
        <v/>
      </c>
      <c r="XY60" s="66" t="str">
        <f t="shared" si="261"/>
        <v/>
      </c>
      <c r="XZ60" s="66" t="str">
        <f t="shared" si="262"/>
        <v/>
      </c>
      <c r="YA60" s="66" t="str">
        <f t="shared" si="263"/>
        <v/>
      </c>
      <c r="YB60" s="66" t="str">
        <f t="shared" si="264"/>
        <v/>
      </c>
      <c r="YC60" s="66" t="str">
        <f t="shared" si="265"/>
        <v/>
      </c>
      <c r="YD60" s="66" t="str">
        <f t="shared" si="266"/>
        <v/>
      </c>
      <c r="YE60" s="66" t="str">
        <f t="shared" si="267"/>
        <v/>
      </c>
      <c r="YF60" s="66" t="str">
        <f t="shared" si="268"/>
        <v/>
      </c>
      <c r="YG60" s="66" t="str">
        <f t="shared" si="269"/>
        <v/>
      </c>
      <c r="YH60" s="66" t="str">
        <f t="shared" si="270"/>
        <v/>
      </c>
      <c r="YI60" s="66" t="str">
        <f t="shared" si="271"/>
        <v/>
      </c>
      <c r="YJ60" s="66" t="str">
        <f t="shared" si="272"/>
        <v/>
      </c>
      <c r="YK60" s="66" t="str">
        <f t="shared" si="273"/>
        <v/>
      </c>
      <c r="YL60" s="66" t="str">
        <f t="shared" si="274"/>
        <v/>
      </c>
      <c r="YM60" s="66" t="str">
        <f t="shared" si="275"/>
        <v/>
      </c>
      <c r="YN60" s="66" t="str">
        <f t="shared" si="276"/>
        <v/>
      </c>
      <c r="YO60" s="66" t="str">
        <f t="shared" si="277"/>
        <v/>
      </c>
      <c r="YP60" s="66" t="str">
        <f t="shared" si="278"/>
        <v/>
      </c>
      <c r="YQ60" s="66" t="str">
        <f t="shared" si="279"/>
        <v/>
      </c>
      <c r="YR60" s="66" t="str">
        <f t="shared" si="280"/>
        <v/>
      </c>
      <c r="YS60" s="66" t="str">
        <f t="shared" si="281"/>
        <v/>
      </c>
      <c r="YT60" s="66" t="str">
        <f t="shared" si="282"/>
        <v/>
      </c>
      <c r="YU60" s="66" t="str">
        <f t="shared" si="283"/>
        <v/>
      </c>
      <c r="YV60" s="66" t="str">
        <f t="shared" si="284"/>
        <v/>
      </c>
      <c r="YW60" s="66" t="str">
        <f t="shared" si="285"/>
        <v/>
      </c>
      <c r="YX60" s="66" t="str">
        <f t="shared" si="286"/>
        <v/>
      </c>
      <c r="YY60" s="66" t="str">
        <f t="shared" si="287"/>
        <v/>
      </c>
      <c r="YZ60" s="66" t="str">
        <f t="shared" si="288"/>
        <v/>
      </c>
      <c r="ZA60" s="66" t="str">
        <f t="shared" si="289"/>
        <v/>
      </c>
      <c r="ZB60" s="66" t="str">
        <f t="shared" si="290"/>
        <v/>
      </c>
      <c r="ZC60" s="66" t="str">
        <f t="shared" si="291"/>
        <v/>
      </c>
      <c r="ZD60" s="66" t="str">
        <f t="shared" si="292"/>
        <v/>
      </c>
      <c r="ZE60" s="66" t="str">
        <f t="shared" si="293"/>
        <v/>
      </c>
      <c r="ZF60" s="66" t="str">
        <f t="shared" si="294"/>
        <v/>
      </c>
      <c r="ZG60" s="66" t="str">
        <f t="shared" si="295"/>
        <v/>
      </c>
      <c r="ZH60" s="66" t="str">
        <f t="shared" si="296"/>
        <v/>
      </c>
      <c r="ZI60" s="66" t="str">
        <f t="shared" si="297"/>
        <v/>
      </c>
      <c r="ZJ60" s="66" t="str">
        <f t="shared" si="298"/>
        <v/>
      </c>
      <c r="ZK60" s="66" t="str">
        <f t="shared" si="299"/>
        <v/>
      </c>
      <c r="ZL60" s="66" t="str">
        <f t="shared" si="300"/>
        <v/>
      </c>
      <c r="ZM60" s="66" t="str">
        <f t="shared" si="301"/>
        <v/>
      </c>
      <c r="ZN60" s="66" t="str">
        <f t="shared" si="302"/>
        <v/>
      </c>
      <c r="ZO60" s="66" t="str">
        <f t="shared" si="303"/>
        <v/>
      </c>
      <c r="ZP60" s="66" t="str">
        <f t="shared" si="304"/>
        <v/>
      </c>
      <c r="ZQ60" s="66" t="str">
        <f t="shared" si="305"/>
        <v/>
      </c>
      <c r="ZR60" s="66" t="str">
        <f t="shared" si="306"/>
        <v/>
      </c>
      <c r="ZS60" s="66" t="str">
        <f t="shared" si="307"/>
        <v/>
      </c>
      <c r="ZT60" s="66" t="str">
        <f t="shared" si="308"/>
        <v/>
      </c>
      <c r="ZU60" s="66" t="str">
        <f t="shared" si="309"/>
        <v/>
      </c>
      <c r="ZV60" s="66" t="str">
        <f t="shared" si="310"/>
        <v/>
      </c>
      <c r="ZW60" s="66" t="str">
        <f t="shared" si="311"/>
        <v/>
      </c>
      <c r="ZX60" s="66" t="str">
        <f t="shared" si="312"/>
        <v/>
      </c>
      <c r="ZY60" s="66" t="str">
        <f t="shared" si="313"/>
        <v/>
      </c>
      <c r="ZZ60" s="66" t="str">
        <f t="shared" si="314"/>
        <v/>
      </c>
      <c r="AAA60" s="66" t="str">
        <f t="shared" si="315"/>
        <v/>
      </c>
      <c r="AAB60" s="66" t="str">
        <f t="shared" si="316"/>
        <v/>
      </c>
      <c r="AAC60" s="66" t="str">
        <f t="shared" si="317"/>
        <v/>
      </c>
      <c r="AAD60" s="66" t="str">
        <f t="shared" si="318"/>
        <v/>
      </c>
      <c r="AAE60" s="66" t="str">
        <f t="shared" si="319"/>
        <v/>
      </c>
      <c r="AAF60" s="66" t="str">
        <f t="shared" si="320"/>
        <v/>
      </c>
      <c r="AAG60" s="66" t="str">
        <f t="shared" si="321"/>
        <v/>
      </c>
      <c r="AAH60" s="66" t="str">
        <f t="shared" si="322"/>
        <v/>
      </c>
      <c r="AAI60" s="66" t="str">
        <f t="shared" si="323"/>
        <v/>
      </c>
      <c r="AAJ60" s="66" t="str">
        <f t="shared" si="324"/>
        <v/>
      </c>
      <c r="AAK60" s="66" t="str">
        <f t="shared" si="325"/>
        <v/>
      </c>
      <c r="AAL60" s="66" t="str">
        <f t="shared" si="326"/>
        <v/>
      </c>
      <c r="AAM60" s="66" t="str">
        <f t="shared" si="327"/>
        <v/>
      </c>
      <c r="AAN60" s="66" t="str">
        <f t="shared" si="328"/>
        <v/>
      </c>
      <c r="AAO60" s="66" t="str">
        <f t="shared" si="329"/>
        <v/>
      </c>
      <c r="AAP60" s="66" t="str">
        <f t="shared" si="330"/>
        <v/>
      </c>
      <c r="AAQ60" s="66" t="str">
        <f t="shared" si="331"/>
        <v/>
      </c>
      <c r="AAR60" s="66" t="str">
        <f t="shared" si="332"/>
        <v/>
      </c>
      <c r="AAS60" s="66" t="str">
        <f t="shared" si="333"/>
        <v/>
      </c>
      <c r="AAT60" s="66" t="str">
        <f t="shared" si="334"/>
        <v/>
      </c>
      <c r="AAU60" s="66" t="str">
        <f t="shared" si="335"/>
        <v/>
      </c>
      <c r="AAV60" s="66" t="str">
        <f t="shared" si="336"/>
        <v/>
      </c>
      <c r="AAW60" s="66" t="str">
        <f t="shared" si="337"/>
        <v/>
      </c>
      <c r="AAX60" s="66" t="str">
        <f t="shared" si="338"/>
        <v/>
      </c>
      <c r="AAY60" s="66" t="str">
        <f t="shared" si="339"/>
        <v/>
      </c>
      <c r="AAZ60" s="66" t="str">
        <f t="shared" si="340"/>
        <v/>
      </c>
      <c r="ABA60" s="66" t="str">
        <f t="shared" si="341"/>
        <v/>
      </c>
      <c r="ABB60" s="66" t="str">
        <f t="shared" si="342"/>
        <v/>
      </c>
      <c r="ABC60" s="66" t="str">
        <f t="shared" si="343"/>
        <v/>
      </c>
      <c r="ABD60" s="66" t="str">
        <f t="shared" si="344"/>
        <v/>
      </c>
      <c r="ABE60" s="66" t="str">
        <f t="shared" si="345"/>
        <v/>
      </c>
      <c r="ABF60" s="66" t="str">
        <f t="shared" si="346"/>
        <v/>
      </c>
      <c r="ABG60" s="66" t="str">
        <f t="shared" si="347"/>
        <v/>
      </c>
      <c r="ABH60" s="66" t="str">
        <f t="shared" si="348"/>
        <v/>
      </c>
      <c r="ABI60" s="66" t="str">
        <f t="shared" si="349"/>
        <v/>
      </c>
      <c r="ABJ60" s="66" t="str">
        <f t="shared" si="350"/>
        <v/>
      </c>
      <c r="ABK60" s="66" t="str">
        <f t="shared" si="351"/>
        <v/>
      </c>
      <c r="ABL60" s="66" t="str">
        <f t="shared" si="352"/>
        <v/>
      </c>
      <c r="ABM60" s="66" t="str">
        <f t="shared" si="353"/>
        <v/>
      </c>
      <c r="ABN60" s="66" t="str">
        <f t="shared" si="354"/>
        <v/>
      </c>
      <c r="ABO60" s="66" t="str">
        <f t="shared" si="355"/>
        <v/>
      </c>
      <c r="ABP60" s="66" t="str">
        <f t="shared" si="356"/>
        <v/>
      </c>
      <c r="ABQ60" s="66" t="str">
        <f t="shared" si="357"/>
        <v/>
      </c>
      <c r="ABR60" s="66" t="str">
        <f t="shared" si="358"/>
        <v/>
      </c>
      <c r="ABS60" s="66" t="str">
        <f t="shared" si="359"/>
        <v/>
      </c>
      <c r="ABT60" s="66" t="str">
        <f t="shared" si="360"/>
        <v/>
      </c>
      <c r="ABU60" s="66" t="str">
        <f t="shared" si="361"/>
        <v/>
      </c>
      <c r="ABV60" s="66" t="str">
        <f t="shared" si="362"/>
        <v/>
      </c>
      <c r="ABW60" s="66" t="str">
        <f t="shared" si="363"/>
        <v/>
      </c>
      <c r="ABX60" s="66" t="str">
        <f t="shared" si="364"/>
        <v/>
      </c>
      <c r="ABY60" s="66" t="str">
        <f t="shared" si="365"/>
        <v/>
      </c>
      <c r="ABZ60" s="66" t="str">
        <f t="shared" si="366"/>
        <v/>
      </c>
      <c r="ACA60" s="66" t="str">
        <f t="shared" si="367"/>
        <v/>
      </c>
      <c r="ACB60" s="66" t="str">
        <f t="shared" si="368"/>
        <v/>
      </c>
      <c r="ACC60" s="66" t="str">
        <f t="shared" si="369"/>
        <v/>
      </c>
      <c r="ACD60" s="66" t="str">
        <f t="shared" si="370"/>
        <v/>
      </c>
      <c r="ACE60" s="66" t="str">
        <f t="shared" si="371"/>
        <v/>
      </c>
      <c r="ACF60" s="66" t="str">
        <f t="shared" si="372"/>
        <v/>
      </c>
      <c r="ACG60" s="66" t="str">
        <f t="shared" si="373"/>
        <v/>
      </c>
      <c r="ACH60" s="66" t="str">
        <f t="shared" si="374"/>
        <v/>
      </c>
      <c r="ACI60" s="66" t="str">
        <f t="shared" si="375"/>
        <v/>
      </c>
      <c r="ACJ60" s="66" t="str">
        <f t="shared" si="376"/>
        <v/>
      </c>
      <c r="ACK60" s="66" t="str">
        <f t="shared" si="377"/>
        <v/>
      </c>
      <c r="ACL60" s="66" t="str">
        <f t="shared" si="378"/>
        <v/>
      </c>
      <c r="ACM60" s="66" t="str">
        <f t="shared" ref="ACM60:ACN60" si="440">IF(AND(ACS$3="Unit", ACL60=""), "", IF(AND(ACS$3="Unit", ACL60="-"),"", IF(ACS$3="Unit", "kg/GJ delivered", IF(AND(NY60&lt;&gt;"", NY60&lt;&gt;"-", NX60="-"),"", IF($H60="","", IF(NX60="nd", "",IF(NX60="&lt;n.a.&gt;", "", IF(NY60="#/MJ", "", IF(NY60="kg/GJ delivered",NX60,IF(NY60="g/MJ delivered",NX60,IF(NY60="kg/MJ delivered",NX60*1000,IF(NY60="mg/MJ delivered",NX60/1000,IF(NY60="g/kg",((NX60)*(1/$I60)*(1/$H60)),IF(NY60="mg/kg",((NX60/1000)*(1/$I60)*(1/$H60)),IF(NY60="mg/MJ delivered",NX60/1000,IF(NY60="-","","Error"))))))))))))))))</f>
        <v/>
      </c>
      <c r="ACN60" s="66" t="str">
        <f t="shared" si="440"/>
        <v/>
      </c>
      <c r="ACO60" s="66" t="str">
        <f t="shared" si="380"/>
        <v/>
      </c>
      <c r="ACP60" s="66" t="str">
        <f t="shared" si="381"/>
        <v/>
      </c>
      <c r="ACQ60" s="66" t="str">
        <f t="shared" si="382"/>
        <v/>
      </c>
      <c r="ACR60" s="66" t="str">
        <f t="shared" si="383"/>
        <v/>
      </c>
      <c r="ACS60" s="66" t="str">
        <f t="shared" si="384"/>
        <v/>
      </c>
      <c r="ACT60" s="66" t="str">
        <f t="shared" si="385"/>
        <v/>
      </c>
    </row>
    <row r="61" spans="2:774" ht="15.75" customHeight="1" x14ac:dyDescent="0.25">
      <c r="B61" s="66">
        <v>183</v>
      </c>
      <c r="C61" s="66" t="s">
        <v>777</v>
      </c>
      <c r="D61" s="66" t="s">
        <v>1620</v>
      </c>
      <c r="E61" s="156" t="s">
        <v>300</v>
      </c>
      <c r="F61" s="66" t="s">
        <v>497</v>
      </c>
      <c r="G61" s="66" t="s">
        <v>492</v>
      </c>
      <c r="H61" s="126">
        <v>0.15</v>
      </c>
      <c r="I61" s="130">
        <v>19.5</v>
      </c>
      <c r="J61" s="66" t="str">
        <f t="shared" si="0"/>
        <v>Firewood, Improved, GLO</v>
      </c>
      <c r="K61" s="161"/>
      <c r="L61" s="161"/>
      <c r="M61" s="161"/>
      <c r="N61" s="161"/>
      <c r="O61" s="66" t="s">
        <v>794</v>
      </c>
      <c r="P61" s="66" t="str">
        <f t="shared" si="428"/>
        <v>GLO</v>
      </c>
      <c r="Q61" s="66" t="s">
        <v>306</v>
      </c>
      <c r="R61" s="162">
        <v>19.100000000000001</v>
      </c>
      <c r="S61" s="158" t="s">
        <v>523</v>
      </c>
      <c r="T61" s="158" t="s">
        <v>128</v>
      </c>
      <c r="U61" s="158" t="s">
        <v>128</v>
      </c>
      <c r="V61" s="158" t="s">
        <v>128</v>
      </c>
      <c r="W61" s="158" t="s">
        <v>128</v>
      </c>
      <c r="X61" s="166" t="s">
        <v>740</v>
      </c>
      <c r="Y61" s="158" t="s">
        <v>523</v>
      </c>
      <c r="Z61" s="162">
        <v>10.8</v>
      </c>
      <c r="AA61" s="158" t="s">
        <v>523</v>
      </c>
      <c r="AB61" s="158" t="s">
        <v>128</v>
      </c>
      <c r="AC61" s="158" t="s">
        <v>128</v>
      </c>
      <c r="AD61" s="158" t="s">
        <v>128</v>
      </c>
      <c r="AE61" s="158" t="s">
        <v>128</v>
      </c>
      <c r="AF61" s="165">
        <v>6.5</v>
      </c>
      <c r="AG61" s="158" t="s">
        <v>523</v>
      </c>
      <c r="AH61" s="163">
        <v>0.11</v>
      </c>
      <c r="AI61" s="158" t="s">
        <v>523</v>
      </c>
      <c r="AJ61" s="158" t="s">
        <v>128</v>
      </c>
      <c r="AK61" s="158" t="s">
        <v>128</v>
      </c>
      <c r="AL61" s="158" t="s">
        <v>128</v>
      </c>
      <c r="AM61" s="158" t="s">
        <v>128</v>
      </c>
      <c r="AN61" s="158" t="s">
        <v>128</v>
      </c>
      <c r="AO61" s="158" t="s">
        <v>128</v>
      </c>
      <c r="AP61" s="158" t="s">
        <v>128</v>
      </c>
      <c r="AQ61" s="158" t="s">
        <v>128</v>
      </c>
      <c r="AR61" s="158" t="s">
        <v>128</v>
      </c>
      <c r="AS61" s="158" t="s">
        <v>128</v>
      </c>
      <c r="AT61" s="158" t="s">
        <v>128</v>
      </c>
      <c r="AU61" s="158" t="s">
        <v>128</v>
      </c>
      <c r="AV61" s="158" t="s">
        <v>128</v>
      </c>
      <c r="AW61" s="158" t="s">
        <v>128</v>
      </c>
      <c r="AX61" s="158" t="s">
        <v>128</v>
      </c>
      <c r="AY61" s="158" t="s">
        <v>128</v>
      </c>
      <c r="AZ61" s="158" t="s">
        <v>128</v>
      </c>
      <c r="BA61" s="158" t="s">
        <v>128</v>
      </c>
      <c r="BB61" s="158" t="s">
        <v>128</v>
      </c>
      <c r="BC61" s="158" t="s">
        <v>128</v>
      </c>
      <c r="BD61" s="158" t="s">
        <v>128</v>
      </c>
      <c r="BE61" s="158" t="s">
        <v>128</v>
      </c>
      <c r="BF61" s="158" t="s">
        <v>128</v>
      </c>
      <c r="BG61" s="158" t="s">
        <v>128</v>
      </c>
      <c r="BH61" s="158" t="s">
        <v>128</v>
      </c>
      <c r="BI61" s="158" t="s">
        <v>128</v>
      </c>
      <c r="BJ61" s="158" t="s">
        <v>128</v>
      </c>
      <c r="BK61" s="158" t="s">
        <v>128</v>
      </c>
      <c r="BL61" s="158" t="s">
        <v>128</v>
      </c>
      <c r="BM61" s="158" t="s">
        <v>128</v>
      </c>
      <c r="BN61" s="158" t="s">
        <v>128</v>
      </c>
      <c r="BO61" s="158" t="s">
        <v>128</v>
      </c>
      <c r="BP61" s="158" t="s">
        <v>128</v>
      </c>
      <c r="BQ61" s="158" t="s">
        <v>128</v>
      </c>
      <c r="BR61" s="158" t="s">
        <v>128</v>
      </c>
      <c r="BS61" s="158" t="s">
        <v>128</v>
      </c>
      <c r="BT61" s="158" t="s">
        <v>128</v>
      </c>
      <c r="BU61" s="158" t="s">
        <v>128</v>
      </c>
      <c r="BV61" s="158" t="s">
        <v>128</v>
      </c>
      <c r="BW61" s="158" t="s">
        <v>128</v>
      </c>
      <c r="BX61" s="158" t="s">
        <v>128</v>
      </c>
      <c r="BY61" s="158" t="s">
        <v>128</v>
      </c>
      <c r="BZ61" s="158" t="s">
        <v>128</v>
      </c>
      <c r="CA61" s="158" t="s">
        <v>128</v>
      </c>
      <c r="CB61" s="158" t="s">
        <v>128</v>
      </c>
      <c r="CC61" s="158" t="s">
        <v>128</v>
      </c>
      <c r="CD61" s="158" t="s">
        <v>128</v>
      </c>
      <c r="CE61" s="158" t="s">
        <v>128</v>
      </c>
      <c r="CF61" s="158" t="s">
        <v>128</v>
      </c>
      <c r="CG61" s="158" t="s">
        <v>128</v>
      </c>
      <c r="CH61" s="158" t="s">
        <v>128</v>
      </c>
      <c r="CI61" s="158" t="s">
        <v>128</v>
      </c>
      <c r="CJ61" s="158" t="s">
        <v>128</v>
      </c>
      <c r="CK61" s="158" t="s">
        <v>128</v>
      </c>
      <c r="CL61" s="158" t="s">
        <v>128</v>
      </c>
      <c r="CM61" s="158" t="s">
        <v>128</v>
      </c>
      <c r="CN61" s="158" t="s">
        <v>128</v>
      </c>
      <c r="CO61" s="158" t="s">
        <v>128</v>
      </c>
      <c r="CP61" s="158" t="s">
        <v>128</v>
      </c>
      <c r="CQ61" s="158" t="s">
        <v>128</v>
      </c>
      <c r="CR61" s="158" t="s">
        <v>128</v>
      </c>
      <c r="CS61" s="158" t="s">
        <v>128</v>
      </c>
      <c r="CT61" s="158" t="s">
        <v>128</v>
      </c>
      <c r="CU61" s="158" t="s">
        <v>128</v>
      </c>
      <c r="CV61" s="158" t="s">
        <v>128</v>
      </c>
      <c r="CW61" s="158" t="s">
        <v>128</v>
      </c>
      <c r="CX61" s="158" t="s">
        <v>128</v>
      </c>
      <c r="CY61" s="158" t="s">
        <v>128</v>
      </c>
      <c r="CZ61" s="158" t="s">
        <v>128</v>
      </c>
      <c r="DA61" s="158" t="s">
        <v>128</v>
      </c>
      <c r="DB61" s="158" t="s">
        <v>128</v>
      </c>
      <c r="DC61" s="158" t="s">
        <v>128</v>
      </c>
      <c r="DD61" s="158" t="s">
        <v>128</v>
      </c>
      <c r="DE61" s="158" t="s">
        <v>128</v>
      </c>
      <c r="DF61" s="158" t="s">
        <v>128</v>
      </c>
      <c r="DG61" s="158" t="s">
        <v>128</v>
      </c>
      <c r="DH61" s="158" t="s">
        <v>128</v>
      </c>
      <c r="DI61" s="158" t="s">
        <v>128</v>
      </c>
      <c r="DJ61" s="158" t="s">
        <v>128</v>
      </c>
      <c r="DK61" s="158" t="s">
        <v>128</v>
      </c>
      <c r="DL61" s="158" t="s">
        <v>128</v>
      </c>
      <c r="DM61" s="158" t="s">
        <v>128</v>
      </c>
      <c r="DN61" s="158" t="s">
        <v>128</v>
      </c>
      <c r="DO61" s="158" t="s">
        <v>128</v>
      </c>
      <c r="DP61" s="158" t="s">
        <v>128</v>
      </c>
      <c r="DQ61" s="158" t="s">
        <v>128</v>
      </c>
      <c r="DR61" s="158" t="s">
        <v>128</v>
      </c>
      <c r="DS61" s="158" t="s">
        <v>128</v>
      </c>
      <c r="DT61" s="158" t="s">
        <v>128</v>
      </c>
      <c r="DU61" s="158" t="s">
        <v>128</v>
      </c>
      <c r="DV61" s="158" t="s">
        <v>128</v>
      </c>
      <c r="DW61" s="158" t="s">
        <v>128</v>
      </c>
      <c r="DX61" s="158" t="s">
        <v>128</v>
      </c>
      <c r="DY61" s="158" t="s">
        <v>128</v>
      </c>
      <c r="DZ61" s="158" t="s">
        <v>128</v>
      </c>
      <c r="EA61" s="158" t="s">
        <v>128</v>
      </c>
      <c r="EB61" s="158" t="s">
        <v>128</v>
      </c>
      <c r="EC61" s="158" t="s">
        <v>128</v>
      </c>
      <c r="ED61" s="158" t="s">
        <v>128</v>
      </c>
      <c r="EE61" s="158" t="s">
        <v>128</v>
      </c>
      <c r="EF61" s="158" t="s">
        <v>128</v>
      </c>
      <c r="EG61" s="158" t="s">
        <v>128</v>
      </c>
      <c r="EH61" s="158" t="s">
        <v>128</v>
      </c>
      <c r="EI61" s="158" t="s">
        <v>128</v>
      </c>
      <c r="EJ61" s="158" t="s">
        <v>128</v>
      </c>
      <c r="EK61" s="158" t="s">
        <v>128</v>
      </c>
      <c r="EL61" s="158" t="s">
        <v>128</v>
      </c>
      <c r="EM61" s="158" t="s">
        <v>128</v>
      </c>
      <c r="EN61" s="158" t="s">
        <v>128</v>
      </c>
      <c r="EO61" s="158" t="s">
        <v>128</v>
      </c>
      <c r="EP61" s="158" t="s">
        <v>128</v>
      </c>
      <c r="EQ61" s="158" t="s">
        <v>128</v>
      </c>
      <c r="ER61" s="158" t="s">
        <v>128</v>
      </c>
      <c r="ES61" s="158" t="s">
        <v>128</v>
      </c>
      <c r="ET61" s="158" t="s">
        <v>128</v>
      </c>
      <c r="EU61" s="158" t="s">
        <v>128</v>
      </c>
      <c r="EV61" s="158" t="s">
        <v>128</v>
      </c>
      <c r="EW61" s="158" t="s">
        <v>128</v>
      </c>
      <c r="EX61" s="158" t="s">
        <v>128</v>
      </c>
      <c r="EY61" s="158" t="s">
        <v>128</v>
      </c>
      <c r="EZ61" s="158" t="s">
        <v>128</v>
      </c>
      <c r="FA61" s="158" t="s">
        <v>128</v>
      </c>
      <c r="FB61" s="158" t="s">
        <v>128</v>
      </c>
      <c r="FC61" s="158" t="s">
        <v>128</v>
      </c>
      <c r="FD61" s="158" t="s">
        <v>128</v>
      </c>
      <c r="FE61" s="158" t="s">
        <v>128</v>
      </c>
      <c r="FF61" s="158" t="s">
        <v>128</v>
      </c>
      <c r="FG61" s="158" t="s">
        <v>128</v>
      </c>
      <c r="FH61" s="158" t="s">
        <v>128</v>
      </c>
      <c r="FI61" s="158" t="s">
        <v>128</v>
      </c>
      <c r="FJ61" s="158" t="s">
        <v>128</v>
      </c>
      <c r="FK61" s="158" t="s">
        <v>128</v>
      </c>
      <c r="FL61" s="158" t="s">
        <v>128</v>
      </c>
      <c r="FM61" s="158" t="s">
        <v>128</v>
      </c>
      <c r="FN61" s="158" t="s">
        <v>128</v>
      </c>
      <c r="FO61" s="158" t="s">
        <v>128</v>
      </c>
      <c r="FP61" s="158" t="s">
        <v>128</v>
      </c>
      <c r="FQ61" s="158" t="s">
        <v>128</v>
      </c>
      <c r="FR61" s="158" t="s">
        <v>128</v>
      </c>
      <c r="FS61" s="158" t="s">
        <v>128</v>
      </c>
      <c r="FT61" s="158" t="s">
        <v>128</v>
      </c>
      <c r="FU61" s="158" t="s">
        <v>128</v>
      </c>
      <c r="FV61" s="158" t="s">
        <v>128</v>
      </c>
      <c r="FW61" s="158" t="s">
        <v>128</v>
      </c>
      <c r="FX61" s="158" t="s">
        <v>128</v>
      </c>
      <c r="FY61" s="158" t="s">
        <v>128</v>
      </c>
      <c r="FZ61" s="158" t="s">
        <v>128</v>
      </c>
      <c r="GA61" s="158" t="s">
        <v>128</v>
      </c>
      <c r="GB61" s="158" t="s">
        <v>128</v>
      </c>
      <c r="GC61" s="158" t="s">
        <v>128</v>
      </c>
      <c r="GD61" s="158" t="s">
        <v>128</v>
      </c>
      <c r="GE61" s="158" t="s">
        <v>128</v>
      </c>
      <c r="GF61" s="158" t="s">
        <v>128</v>
      </c>
      <c r="GG61" s="158" t="s">
        <v>128</v>
      </c>
      <c r="GH61" s="158" t="s">
        <v>128</v>
      </c>
      <c r="GI61" s="158" t="s">
        <v>128</v>
      </c>
      <c r="GJ61" s="158" t="s">
        <v>128</v>
      </c>
      <c r="GK61" s="158" t="s">
        <v>128</v>
      </c>
      <c r="GL61" s="158" t="s">
        <v>128</v>
      </c>
      <c r="GM61" s="158" t="s">
        <v>128</v>
      </c>
      <c r="GN61" s="158" t="s">
        <v>128</v>
      </c>
      <c r="GO61" s="158" t="s">
        <v>128</v>
      </c>
      <c r="GP61" s="158" t="s">
        <v>128</v>
      </c>
      <c r="GQ61" s="158" t="s">
        <v>128</v>
      </c>
      <c r="GR61" s="158" t="s">
        <v>128</v>
      </c>
      <c r="GS61" s="158" t="s">
        <v>128</v>
      </c>
      <c r="GT61" s="158" t="s">
        <v>128</v>
      </c>
      <c r="GU61" s="158" t="s">
        <v>128</v>
      </c>
      <c r="GV61" s="158" t="s">
        <v>128</v>
      </c>
      <c r="GW61" s="158" t="s">
        <v>128</v>
      </c>
      <c r="GX61" s="158" t="s">
        <v>128</v>
      </c>
      <c r="GY61" s="158" t="s">
        <v>128</v>
      </c>
      <c r="GZ61" s="158" t="s">
        <v>128</v>
      </c>
      <c r="HA61" s="158" t="s">
        <v>128</v>
      </c>
      <c r="HB61" s="158" t="s">
        <v>128</v>
      </c>
      <c r="HC61" s="158" t="s">
        <v>128</v>
      </c>
      <c r="HD61" s="158" t="s">
        <v>128</v>
      </c>
      <c r="HE61" s="158" t="s">
        <v>128</v>
      </c>
      <c r="HF61" s="158" t="s">
        <v>128</v>
      </c>
      <c r="HG61" s="158" t="s">
        <v>128</v>
      </c>
      <c r="HH61" s="158" t="s">
        <v>128</v>
      </c>
      <c r="HI61" s="158" t="s">
        <v>128</v>
      </c>
      <c r="HJ61" s="158" t="s">
        <v>128</v>
      </c>
      <c r="HK61" s="158" t="s">
        <v>128</v>
      </c>
      <c r="HL61" s="158" t="s">
        <v>128</v>
      </c>
      <c r="HM61" s="158" t="s">
        <v>128</v>
      </c>
      <c r="HN61" s="158" t="s">
        <v>128</v>
      </c>
      <c r="HO61" s="158" t="s">
        <v>128</v>
      </c>
      <c r="HP61" s="158" t="s">
        <v>128</v>
      </c>
      <c r="HQ61" s="158" t="s">
        <v>128</v>
      </c>
      <c r="HR61" s="158" t="s">
        <v>128</v>
      </c>
      <c r="HS61" s="158" t="s">
        <v>128</v>
      </c>
      <c r="HT61" s="158" t="s">
        <v>128</v>
      </c>
      <c r="HU61" s="158" t="s">
        <v>128</v>
      </c>
      <c r="HV61" s="158" t="s">
        <v>128</v>
      </c>
      <c r="HW61" s="158" t="s">
        <v>128</v>
      </c>
      <c r="HX61" s="158" t="s">
        <v>128</v>
      </c>
      <c r="HY61" s="158" t="s">
        <v>128</v>
      </c>
      <c r="HZ61" s="158" t="s">
        <v>128</v>
      </c>
      <c r="IA61" s="158" t="s">
        <v>128</v>
      </c>
      <c r="IB61" s="158" t="s">
        <v>128</v>
      </c>
      <c r="IC61" s="158" t="s">
        <v>128</v>
      </c>
      <c r="ID61" s="158" t="s">
        <v>128</v>
      </c>
      <c r="IE61" s="158" t="s">
        <v>128</v>
      </c>
      <c r="IF61" s="158" t="s">
        <v>128</v>
      </c>
      <c r="IG61" s="158" t="s">
        <v>128</v>
      </c>
      <c r="IH61" s="158" t="s">
        <v>128</v>
      </c>
      <c r="II61" s="158" t="s">
        <v>128</v>
      </c>
      <c r="IJ61" s="158" t="s">
        <v>128</v>
      </c>
      <c r="IK61" s="158" t="s">
        <v>128</v>
      </c>
      <c r="IL61" s="158" t="s">
        <v>128</v>
      </c>
      <c r="IM61" s="158" t="s">
        <v>128</v>
      </c>
      <c r="IN61" s="158" t="s">
        <v>128</v>
      </c>
      <c r="IO61" s="158" t="s">
        <v>128</v>
      </c>
      <c r="IP61" s="158" t="s">
        <v>128</v>
      </c>
      <c r="IQ61" s="158" t="s">
        <v>128</v>
      </c>
      <c r="IR61" s="158" t="s">
        <v>128</v>
      </c>
      <c r="IS61" s="158" t="s">
        <v>128</v>
      </c>
      <c r="IT61" s="158" t="s">
        <v>128</v>
      </c>
      <c r="IU61" s="158" t="s">
        <v>128</v>
      </c>
      <c r="IV61" s="158" t="s">
        <v>128</v>
      </c>
      <c r="IW61" s="158" t="s">
        <v>128</v>
      </c>
      <c r="IX61" s="158" t="s">
        <v>128</v>
      </c>
      <c r="IY61" s="158" t="s">
        <v>128</v>
      </c>
      <c r="IZ61" s="158" t="s">
        <v>128</v>
      </c>
      <c r="JA61" s="158" t="s">
        <v>128</v>
      </c>
      <c r="JB61" s="158" t="s">
        <v>128</v>
      </c>
      <c r="JC61" s="158" t="s">
        <v>128</v>
      </c>
      <c r="JD61" s="158" t="s">
        <v>128</v>
      </c>
      <c r="JE61" s="158" t="s">
        <v>128</v>
      </c>
      <c r="JF61" s="158" t="s">
        <v>128</v>
      </c>
      <c r="JG61" s="158" t="s">
        <v>128</v>
      </c>
      <c r="JH61" s="158" t="s">
        <v>128</v>
      </c>
      <c r="JI61" s="158" t="s">
        <v>128</v>
      </c>
      <c r="JJ61" s="158" t="s">
        <v>128</v>
      </c>
      <c r="JK61" s="158" t="s">
        <v>128</v>
      </c>
      <c r="JL61" s="158" t="s">
        <v>128</v>
      </c>
      <c r="JM61" s="158" t="s">
        <v>128</v>
      </c>
      <c r="JN61" s="158" t="s">
        <v>128</v>
      </c>
      <c r="JO61" s="158" t="s">
        <v>128</v>
      </c>
      <c r="JP61" s="158" t="s">
        <v>128</v>
      </c>
      <c r="JQ61" s="158" t="s">
        <v>128</v>
      </c>
      <c r="JR61" s="158" t="s">
        <v>128</v>
      </c>
      <c r="JS61" s="158" t="s">
        <v>128</v>
      </c>
      <c r="JT61" s="158" t="s">
        <v>128</v>
      </c>
      <c r="JU61" s="158" t="s">
        <v>128</v>
      </c>
      <c r="JV61" s="158" t="s">
        <v>128</v>
      </c>
      <c r="JW61" s="158" t="s">
        <v>128</v>
      </c>
      <c r="JX61" s="158" t="s">
        <v>128</v>
      </c>
      <c r="JY61" s="158" t="s">
        <v>128</v>
      </c>
      <c r="JZ61" s="158" t="s">
        <v>128</v>
      </c>
      <c r="KA61" s="158" t="s">
        <v>128</v>
      </c>
      <c r="KB61" s="158" t="s">
        <v>128</v>
      </c>
      <c r="KC61" s="158" t="s">
        <v>128</v>
      </c>
      <c r="KD61" s="158" t="s">
        <v>128</v>
      </c>
      <c r="KE61" s="158" t="s">
        <v>128</v>
      </c>
      <c r="KF61" s="158" t="s">
        <v>128</v>
      </c>
      <c r="KG61" s="158" t="s">
        <v>128</v>
      </c>
      <c r="KH61" s="158" t="s">
        <v>128</v>
      </c>
      <c r="KI61" s="158" t="s">
        <v>128</v>
      </c>
      <c r="KJ61" s="158" t="s">
        <v>128</v>
      </c>
      <c r="KK61" s="158" t="s">
        <v>128</v>
      </c>
      <c r="KL61" s="158" t="s">
        <v>128</v>
      </c>
      <c r="KM61" s="158" t="s">
        <v>128</v>
      </c>
      <c r="KN61" s="158" t="s">
        <v>128</v>
      </c>
      <c r="KO61" s="158" t="s">
        <v>128</v>
      </c>
      <c r="KP61" s="158" t="s">
        <v>128</v>
      </c>
      <c r="KQ61" s="158" t="s">
        <v>128</v>
      </c>
      <c r="KR61" s="158" t="s">
        <v>128</v>
      </c>
      <c r="KS61" s="158" t="s">
        <v>128</v>
      </c>
      <c r="KT61" s="158" t="s">
        <v>128</v>
      </c>
      <c r="KU61" s="158" t="s">
        <v>128</v>
      </c>
      <c r="KV61" s="158" t="s">
        <v>128</v>
      </c>
      <c r="KW61" s="158" t="s">
        <v>128</v>
      </c>
      <c r="KX61" s="158" t="s">
        <v>128</v>
      </c>
      <c r="KY61" s="158" t="s">
        <v>128</v>
      </c>
      <c r="KZ61" s="158" t="s">
        <v>128</v>
      </c>
      <c r="LA61" s="158" t="s">
        <v>128</v>
      </c>
      <c r="LB61" s="158" t="s">
        <v>128</v>
      </c>
      <c r="LC61" s="158" t="s">
        <v>128</v>
      </c>
      <c r="LD61" s="158" t="s">
        <v>128</v>
      </c>
      <c r="LE61" s="158" t="s">
        <v>128</v>
      </c>
      <c r="LF61" s="158" t="s">
        <v>128</v>
      </c>
      <c r="LG61" s="158" t="s">
        <v>128</v>
      </c>
      <c r="LH61" s="158" t="s">
        <v>128</v>
      </c>
      <c r="LI61" s="158" t="s">
        <v>128</v>
      </c>
      <c r="LJ61" s="158" t="s">
        <v>128</v>
      </c>
      <c r="LK61" s="158" t="s">
        <v>128</v>
      </c>
      <c r="LL61" s="158" t="s">
        <v>128</v>
      </c>
      <c r="LM61" s="158" t="s">
        <v>128</v>
      </c>
      <c r="LN61" s="158" t="s">
        <v>128</v>
      </c>
      <c r="LO61" s="158" t="s">
        <v>128</v>
      </c>
      <c r="LP61" s="158" t="s">
        <v>128</v>
      </c>
      <c r="LQ61" s="158" t="s">
        <v>128</v>
      </c>
      <c r="LR61" s="158" t="s">
        <v>128</v>
      </c>
      <c r="LS61" s="158" t="s">
        <v>128</v>
      </c>
      <c r="LT61" s="158" t="s">
        <v>128</v>
      </c>
      <c r="LU61" s="158" t="s">
        <v>128</v>
      </c>
      <c r="LV61" s="158" t="s">
        <v>128</v>
      </c>
      <c r="LW61" s="158" t="s">
        <v>128</v>
      </c>
      <c r="LX61" s="158" t="s">
        <v>128</v>
      </c>
      <c r="LY61" s="158" t="s">
        <v>128</v>
      </c>
      <c r="LZ61" s="158" t="s">
        <v>128</v>
      </c>
      <c r="MA61" s="158" t="s">
        <v>128</v>
      </c>
      <c r="MB61" s="158" t="s">
        <v>128</v>
      </c>
      <c r="MC61" s="158" t="s">
        <v>128</v>
      </c>
      <c r="MD61" s="158" t="s">
        <v>128</v>
      </c>
      <c r="ME61" s="158" t="s">
        <v>128</v>
      </c>
      <c r="MF61" s="158" t="s">
        <v>128</v>
      </c>
      <c r="MG61" s="158" t="s">
        <v>128</v>
      </c>
      <c r="MH61" s="158" t="s">
        <v>128</v>
      </c>
      <c r="MI61" s="158" t="s">
        <v>128</v>
      </c>
      <c r="MJ61" s="158" t="s">
        <v>128</v>
      </c>
      <c r="MK61" s="158" t="s">
        <v>128</v>
      </c>
      <c r="ML61" s="158" t="s">
        <v>128</v>
      </c>
      <c r="MM61" s="158" t="s">
        <v>128</v>
      </c>
      <c r="MN61" s="158" t="s">
        <v>128</v>
      </c>
      <c r="MO61" s="158" t="s">
        <v>128</v>
      </c>
      <c r="MP61" s="158" t="s">
        <v>128</v>
      </c>
      <c r="MQ61" s="158" t="s">
        <v>128</v>
      </c>
      <c r="MR61" s="158" t="s">
        <v>128</v>
      </c>
      <c r="MS61" s="158" t="s">
        <v>128</v>
      </c>
      <c r="MT61" s="158" t="s">
        <v>128</v>
      </c>
      <c r="MU61" s="158" t="s">
        <v>128</v>
      </c>
      <c r="MV61" s="158" t="s">
        <v>128</v>
      </c>
      <c r="MW61" s="158" t="s">
        <v>128</v>
      </c>
      <c r="MX61" s="158" t="s">
        <v>128</v>
      </c>
      <c r="MY61" s="158" t="s">
        <v>128</v>
      </c>
      <c r="MZ61" s="158" t="s">
        <v>128</v>
      </c>
      <c r="NA61" s="158" t="s">
        <v>128</v>
      </c>
      <c r="NB61" s="158" t="s">
        <v>128</v>
      </c>
      <c r="NC61" s="158" t="s">
        <v>128</v>
      </c>
      <c r="ND61" s="158" t="s">
        <v>128</v>
      </c>
      <c r="NE61" s="158" t="s">
        <v>128</v>
      </c>
      <c r="NF61" s="158" t="s">
        <v>128</v>
      </c>
      <c r="NG61" s="158" t="s">
        <v>128</v>
      </c>
      <c r="NH61" s="158" t="s">
        <v>128</v>
      </c>
      <c r="NI61" s="158" t="s">
        <v>128</v>
      </c>
      <c r="NJ61" s="158" t="s">
        <v>128</v>
      </c>
      <c r="NK61" s="158" t="s">
        <v>128</v>
      </c>
      <c r="NL61" s="158" t="s">
        <v>128</v>
      </c>
      <c r="NM61" s="158" t="s">
        <v>128</v>
      </c>
      <c r="NN61" s="158" t="s">
        <v>128</v>
      </c>
      <c r="NO61" s="158" t="s">
        <v>128</v>
      </c>
      <c r="NP61" s="158" t="s">
        <v>128</v>
      </c>
      <c r="NQ61" s="158" t="s">
        <v>128</v>
      </c>
      <c r="NR61" s="158" t="s">
        <v>128</v>
      </c>
      <c r="NS61" s="158" t="s">
        <v>128</v>
      </c>
      <c r="NT61" s="158" t="s">
        <v>128</v>
      </c>
      <c r="NU61" s="158" t="s">
        <v>128</v>
      </c>
      <c r="NV61" s="158" t="s">
        <v>128</v>
      </c>
      <c r="NW61" s="158" t="s">
        <v>128</v>
      </c>
      <c r="NX61" s="158" t="s">
        <v>128</v>
      </c>
      <c r="NY61" s="158" t="s">
        <v>128</v>
      </c>
      <c r="NZ61" s="158" t="s">
        <v>128</v>
      </c>
      <c r="OA61" s="158" t="s">
        <v>128</v>
      </c>
      <c r="OB61" s="158" t="s">
        <v>128</v>
      </c>
      <c r="OC61" s="158" t="s">
        <v>128</v>
      </c>
      <c r="OD61" s="158" t="s">
        <v>128</v>
      </c>
      <c r="OE61" s="170" t="s">
        <v>128</v>
      </c>
      <c r="OF61" s="181"/>
      <c r="OG61" s="175">
        <f t="shared" si="9"/>
        <v>6.5299145299145307</v>
      </c>
      <c r="OH61" s="66" t="str">
        <f t="shared" si="10"/>
        <v>kg/GJ delivered</v>
      </c>
      <c r="OI61" s="66" t="str">
        <f t="shared" si="11"/>
        <v/>
      </c>
      <c r="OJ61" s="66" t="str">
        <f t="shared" si="12"/>
        <v/>
      </c>
      <c r="OK61" s="66" t="str">
        <f t="shared" si="13"/>
        <v/>
      </c>
      <c r="OL61" s="66" t="str">
        <f t="shared" si="14"/>
        <v/>
      </c>
      <c r="OM61" s="159">
        <f t="shared" si="15"/>
        <v>548.03418803418811</v>
      </c>
      <c r="ON61" s="66" t="str">
        <f t="shared" si="16"/>
        <v>kg/GJ delivered</v>
      </c>
      <c r="OO61" s="118">
        <f t="shared" si="17"/>
        <v>3.6923076923076925</v>
      </c>
      <c r="OP61" s="66" t="str">
        <f t="shared" si="18"/>
        <v>kg/GJ delivered</v>
      </c>
      <c r="OQ61" s="66" t="str">
        <f t="shared" si="19"/>
        <v/>
      </c>
      <c r="OR61" s="66" t="str">
        <f t="shared" si="20"/>
        <v/>
      </c>
      <c r="OS61" s="66" t="str">
        <f t="shared" si="21"/>
        <v/>
      </c>
      <c r="OT61" s="66" t="str">
        <f t="shared" si="22"/>
        <v/>
      </c>
      <c r="OU61" s="118">
        <f t="shared" si="23"/>
        <v>2.2222222222222223</v>
      </c>
      <c r="OV61" s="66" t="str">
        <f t="shared" si="24"/>
        <v>kg/GJ delivered</v>
      </c>
      <c r="OW61" s="126">
        <f t="shared" si="25"/>
        <v>3.7606837606837605E-2</v>
      </c>
      <c r="OX61" s="66" t="str">
        <f t="shared" si="26"/>
        <v>kg/GJ delivered</v>
      </c>
      <c r="OY61" s="66" t="str">
        <f t="shared" si="27"/>
        <v/>
      </c>
      <c r="OZ61" s="66" t="str">
        <f t="shared" si="28"/>
        <v/>
      </c>
      <c r="PA61" s="66" t="str">
        <f t="shared" si="29"/>
        <v/>
      </c>
      <c r="PB61" s="66" t="str">
        <f t="shared" si="30"/>
        <v/>
      </c>
      <c r="PC61" s="66" t="str">
        <f t="shared" si="31"/>
        <v/>
      </c>
      <c r="PD61" s="66" t="str">
        <f t="shared" si="32"/>
        <v/>
      </c>
      <c r="PE61" s="66" t="str">
        <f t="shared" si="33"/>
        <v/>
      </c>
      <c r="PF61" s="66" t="str">
        <f t="shared" si="34"/>
        <v/>
      </c>
      <c r="PG61" s="66" t="str">
        <f t="shared" si="35"/>
        <v/>
      </c>
      <c r="PH61" s="66" t="str">
        <f t="shared" si="36"/>
        <v/>
      </c>
      <c r="PI61" s="66" t="str">
        <f t="shared" si="37"/>
        <v/>
      </c>
      <c r="PJ61" s="66" t="str">
        <f t="shared" si="38"/>
        <v/>
      </c>
      <c r="PK61" s="66" t="str">
        <f t="shared" si="39"/>
        <v/>
      </c>
      <c r="PL61" s="66" t="str">
        <f t="shared" si="40"/>
        <v/>
      </c>
      <c r="PM61" s="66" t="str">
        <f t="shared" si="41"/>
        <v/>
      </c>
      <c r="PN61" s="66" t="str">
        <f t="shared" si="42"/>
        <v/>
      </c>
      <c r="PO61" s="66" t="str">
        <f t="shared" si="43"/>
        <v/>
      </c>
      <c r="PP61" s="66" t="str">
        <f t="shared" si="44"/>
        <v/>
      </c>
      <c r="PQ61" s="66" t="str">
        <f t="shared" si="45"/>
        <v/>
      </c>
      <c r="PR61" s="66" t="str">
        <f t="shared" si="46"/>
        <v/>
      </c>
      <c r="PS61" s="66" t="str">
        <f t="shared" si="47"/>
        <v/>
      </c>
      <c r="PT61" s="66" t="str">
        <f t="shared" si="48"/>
        <v/>
      </c>
      <c r="PU61" s="66" t="str">
        <f t="shared" si="49"/>
        <v/>
      </c>
      <c r="PV61" s="66" t="str">
        <f t="shared" si="50"/>
        <v/>
      </c>
      <c r="PW61" s="66" t="str">
        <f t="shared" si="51"/>
        <v/>
      </c>
      <c r="PX61" s="66" t="str">
        <f t="shared" si="52"/>
        <v/>
      </c>
      <c r="PY61" s="66" t="str">
        <f t="shared" si="53"/>
        <v/>
      </c>
      <c r="PZ61" s="66" t="str">
        <f t="shared" si="54"/>
        <v/>
      </c>
      <c r="QA61" s="66" t="str">
        <f t="shared" si="55"/>
        <v/>
      </c>
      <c r="QB61" s="66" t="str">
        <f t="shared" si="56"/>
        <v/>
      </c>
      <c r="QC61" s="66" t="str">
        <f t="shared" si="57"/>
        <v/>
      </c>
      <c r="QD61" s="66" t="str">
        <f t="shared" si="58"/>
        <v/>
      </c>
      <c r="QE61" s="66" t="str">
        <f t="shared" si="59"/>
        <v/>
      </c>
      <c r="QF61" s="66" t="str">
        <f t="shared" si="60"/>
        <v/>
      </c>
      <c r="QG61" s="66" t="str">
        <f t="shared" si="61"/>
        <v/>
      </c>
      <c r="QH61" s="66" t="str">
        <f t="shared" si="62"/>
        <v/>
      </c>
      <c r="QI61" s="66" t="str">
        <f t="shared" si="63"/>
        <v/>
      </c>
      <c r="QJ61" s="66" t="str">
        <f t="shared" si="64"/>
        <v/>
      </c>
      <c r="QK61" s="66" t="str">
        <f t="shared" si="65"/>
        <v/>
      </c>
      <c r="QL61" s="66" t="str">
        <f t="shared" si="66"/>
        <v/>
      </c>
      <c r="QM61" s="66" t="str">
        <f t="shared" si="67"/>
        <v/>
      </c>
      <c r="QN61" s="66" t="str">
        <f t="shared" si="68"/>
        <v/>
      </c>
      <c r="QO61" s="66" t="str">
        <f t="shared" si="69"/>
        <v/>
      </c>
      <c r="QP61" s="66" t="str">
        <f t="shared" si="70"/>
        <v/>
      </c>
      <c r="QQ61" s="66" t="str">
        <f t="shared" si="71"/>
        <v/>
      </c>
      <c r="QR61" s="66" t="str">
        <f t="shared" si="72"/>
        <v/>
      </c>
      <c r="QS61" s="66" t="str">
        <f t="shared" si="73"/>
        <v/>
      </c>
      <c r="QT61" s="66" t="str">
        <f t="shared" si="74"/>
        <v/>
      </c>
      <c r="QU61" s="66" t="str">
        <f t="shared" si="75"/>
        <v/>
      </c>
      <c r="QV61" s="66" t="str">
        <f t="shared" si="76"/>
        <v/>
      </c>
      <c r="QW61" s="66" t="str">
        <f t="shared" si="77"/>
        <v/>
      </c>
      <c r="QX61" s="66" t="str">
        <f t="shared" si="78"/>
        <v/>
      </c>
      <c r="QY61" s="66" t="str">
        <f t="shared" si="79"/>
        <v/>
      </c>
      <c r="QZ61" s="66" t="str">
        <f t="shared" si="80"/>
        <v/>
      </c>
      <c r="RA61" s="66" t="str">
        <f t="shared" si="81"/>
        <v/>
      </c>
      <c r="RB61" s="66" t="str">
        <f t="shared" si="82"/>
        <v/>
      </c>
      <c r="RC61" s="66" t="str">
        <f t="shared" si="83"/>
        <v/>
      </c>
      <c r="RD61" s="66" t="str">
        <f t="shared" si="84"/>
        <v/>
      </c>
      <c r="RE61" s="66" t="str">
        <f t="shared" si="85"/>
        <v/>
      </c>
      <c r="RF61" s="66" t="str">
        <f t="shared" si="86"/>
        <v/>
      </c>
      <c r="RG61" s="66" t="str">
        <f t="shared" si="87"/>
        <v/>
      </c>
      <c r="RH61" s="66" t="str">
        <f t="shared" si="88"/>
        <v/>
      </c>
      <c r="RI61" s="66" t="str">
        <f t="shared" si="89"/>
        <v/>
      </c>
      <c r="RJ61" s="66" t="str">
        <f t="shared" si="90"/>
        <v/>
      </c>
      <c r="RK61" s="66" t="str">
        <f t="shared" si="91"/>
        <v/>
      </c>
      <c r="RL61" s="66" t="str">
        <f t="shared" si="92"/>
        <v/>
      </c>
      <c r="RM61" s="66" t="str">
        <f t="shared" si="93"/>
        <v/>
      </c>
      <c r="RN61" s="66" t="str">
        <f t="shared" si="94"/>
        <v/>
      </c>
      <c r="RO61" s="66" t="str">
        <f t="shared" si="95"/>
        <v/>
      </c>
      <c r="RP61" s="66" t="str">
        <f t="shared" si="96"/>
        <v/>
      </c>
      <c r="RQ61" s="66" t="str">
        <f t="shared" si="97"/>
        <v/>
      </c>
      <c r="RR61" s="66" t="str">
        <f t="shared" si="98"/>
        <v/>
      </c>
      <c r="RS61" s="66" t="str">
        <f t="shared" si="99"/>
        <v/>
      </c>
      <c r="RT61" s="66" t="str">
        <f t="shared" si="100"/>
        <v/>
      </c>
      <c r="RU61" s="66" t="str">
        <f t="shared" si="101"/>
        <v/>
      </c>
      <c r="RV61" s="66" t="str">
        <f t="shared" si="102"/>
        <v/>
      </c>
      <c r="RW61" s="66" t="str">
        <f t="shared" si="103"/>
        <v/>
      </c>
      <c r="RX61" s="66" t="str">
        <f t="shared" si="104"/>
        <v/>
      </c>
      <c r="RY61" s="66" t="str">
        <f t="shared" si="105"/>
        <v/>
      </c>
      <c r="RZ61" s="66" t="str">
        <f t="shared" si="106"/>
        <v/>
      </c>
      <c r="SA61" s="66" t="str">
        <f t="shared" si="107"/>
        <v/>
      </c>
      <c r="SB61" s="66" t="str">
        <f t="shared" si="108"/>
        <v/>
      </c>
      <c r="SC61" s="66" t="str">
        <f t="shared" si="109"/>
        <v/>
      </c>
      <c r="SD61" s="66" t="str">
        <f t="shared" si="110"/>
        <v/>
      </c>
      <c r="SE61" s="66" t="str">
        <f t="shared" si="111"/>
        <v/>
      </c>
      <c r="SF61" s="66" t="str">
        <f t="shared" si="112"/>
        <v/>
      </c>
      <c r="SG61" s="66" t="str">
        <f t="shared" si="113"/>
        <v/>
      </c>
      <c r="SH61" s="66" t="str">
        <f t="shared" si="114"/>
        <v/>
      </c>
      <c r="SI61" s="66" t="str">
        <f t="shared" si="115"/>
        <v/>
      </c>
      <c r="SJ61" s="66" t="str">
        <f t="shared" si="116"/>
        <v/>
      </c>
      <c r="SK61" s="66" t="str">
        <f t="shared" si="117"/>
        <v/>
      </c>
      <c r="SL61" s="66" t="str">
        <f t="shared" si="118"/>
        <v/>
      </c>
      <c r="SM61" s="66" t="str">
        <f t="shared" si="119"/>
        <v/>
      </c>
      <c r="SN61" s="66" t="str">
        <f t="shared" si="120"/>
        <v/>
      </c>
      <c r="SO61" s="66" t="str">
        <f t="shared" si="121"/>
        <v/>
      </c>
      <c r="SP61" s="66" t="str">
        <f t="shared" si="122"/>
        <v/>
      </c>
      <c r="SQ61" s="66" t="str">
        <f t="shared" si="123"/>
        <v/>
      </c>
      <c r="SR61" s="66" t="str">
        <f t="shared" si="124"/>
        <v/>
      </c>
      <c r="SS61" s="66" t="str">
        <f t="shared" si="125"/>
        <v/>
      </c>
      <c r="ST61" s="66" t="str">
        <f t="shared" si="126"/>
        <v/>
      </c>
      <c r="SU61" s="66" t="str">
        <f t="shared" si="127"/>
        <v/>
      </c>
      <c r="SV61" s="66" t="str">
        <f t="shared" si="128"/>
        <v/>
      </c>
      <c r="SW61" s="66" t="str">
        <f t="shared" si="129"/>
        <v/>
      </c>
      <c r="SX61" s="66" t="str">
        <f t="shared" si="130"/>
        <v/>
      </c>
      <c r="SY61" s="66" t="str">
        <f t="shared" si="131"/>
        <v/>
      </c>
      <c r="SZ61" s="66" t="str">
        <f t="shared" si="132"/>
        <v/>
      </c>
      <c r="TA61" s="66" t="str">
        <f t="shared" si="133"/>
        <v/>
      </c>
      <c r="TB61" s="66" t="str">
        <f t="shared" si="134"/>
        <v/>
      </c>
      <c r="TC61" s="66" t="str">
        <f t="shared" si="135"/>
        <v/>
      </c>
      <c r="TD61" s="66" t="str">
        <f t="shared" si="136"/>
        <v/>
      </c>
      <c r="TE61" s="66" t="str">
        <f t="shared" si="137"/>
        <v/>
      </c>
      <c r="TF61" s="66" t="str">
        <f t="shared" si="138"/>
        <v/>
      </c>
      <c r="TG61" s="66" t="str">
        <f t="shared" si="139"/>
        <v/>
      </c>
      <c r="TH61" s="66" t="str">
        <f t="shared" si="140"/>
        <v/>
      </c>
      <c r="TI61" s="66" t="str">
        <f t="shared" si="141"/>
        <v/>
      </c>
      <c r="TJ61" s="66" t="str">
        <f t="shared" si="142"/>
        <v/>
      </c>
      <c r="TK61" s="66" t="str">
        <f t="shared" si="143"/>
        <v/>
      </c>
      <c r="TL61" s="66" t="str">
        <f t="shared" si="144"/>
        <v/>
      </c>
      <c r="TM61" s="66" t="str">
        <f t="shared" si="145"/>
        <v/>
      </c>
      <c r="TN61" s="66" t="str">
        <f t="shared" si="146"/>
        <v/>
      </c>
      <c r="TO61" s="66" t="str">
        <f t="shared" si="147"/>
        <v/>
      </c>
      <c r="TP61" s="66" t="str">
        <f t="shared" si="148"/>
        <v/>
      </c>
      <c r="TQ61" s="66" t="str">
        <f t="shared" si="149"/>
        <v/>
      </c>
      <c r="TR61" s="66" t="str">
        <f t="shared" si="150"/>
        <v/>
      </c>
      <c r="TS61" s="66" t="str">
        <f t="shared" si="151"/>
        <v/>
      </c>
      <c r="TT61" s="66" t="str">
        <f t="shared" si="152"/>
        <v/>
      </c>
      <c r="TU61" s="66" t="str">
        <f t="shared" si="153"/>
        <v/>
      </c>
      <c r="TV61" s="66" t="str">
        <f t="shared" si="154"/>
        <v/>
      </c>
      <c r="TW61" s="66" t="str">
        <f t="shared" si="155"/>
        <v/>
      </c>
      <c r="TX61" s="66" t="str">
        <f t="shared" si="156"/>
        <v/>
      </c>
      <c r="TY61" s="66" t="str">
        <f t="shared" si="157"/>
        <v/>
      </c>
      <c r="TZ61" s="66" t="str">
        <f t="shared" si="158"/>
        <v/>
      </c>
      <c r="UA61" s="66" t="str">
        <f t="shared" si="159"/>
        <v/>
      </c>
      <c r="UB61" s="66" t="str">
        <f t="shared" si="160"/>
        <v/>
      </c>
      <c r="UC61" s="66" t="str">
        <f t="shared" si="161"/>
        <v/>
      </c>
      <c r="UD61" s="66" t="str">
        <f t="shared" si="162"/>
        <v/>
      </c>
      <c r="UE61" s="66" t="str">
        <f t="shared" si="163"/>
        <v/>
      </c>
      <c r="UF61" s="66" t="str">
        <f t="shared" si="164"/>
        <v/>
      </c>
      <c r="UG61" s="66" t="str">
        <f t="shared" si="165"/>
        <v/>
      </c>
      <c r="UH61" s="66" t="str">
        <f t="shared" si="166"/>
        <v/>
      </c>
      <c r="UI61" s="66" t="str">
        <f t="shared" si="167"/>
        <v/>
      </c>
      <c r="UJ61" s="66" t="str">
        <f t="shared" si="168"/>
        <v/>
      </c>
      <c r="UK61" s="66" t="str">
        <f t="shared" si="169"/>
        <v/>
      </c>
      <c r="UL61" s="66" t="str">
        <f t="shared" si="170"/>
        <v/>
      </c>
      <c r="UM61" s="66" t="str">
        <f t="shared" si="171"/>
        <v/>
      </c>
      <c r="UN61" s="66" t="str">
        <f t="shared" si="172"/>
        <v/>
      </c>
      <c r="UO61" s="66" t="str">
        <f t="shared" si="173"/>
        <v/>
      </c>
      <c r="UP61" s="66" t="str">
        <f t="shared" si="174"/>
        <v/>
      </c>
      <c r="UQ61" s="66" t="str">
        <f t="shared" si="175"/>
        <v/>
      </c>
      <c r="UR61" s="66" t="str">
        <f t="shared" si="176"/>
        <v/>
      </c>
      <c r="US61" s="66" t="str">
        <f t="shared" si="177"/>
        <v/>
      </c>
      <c r="UT61" s="66" t="str">
        <f t="shared" si="178"/>
        <v/>
      </c>
      <c r="UU61" s="66" t="str">
        <f t="shared" si="179"/>
        <v/>
      </c>
      <c r="UV61" s="66" t="str">
        <f t="shared" si="180"/>
        <v/>
      </c>
      <c r="UW61" s="66" t="str">
        <f t="shared" si="181"/>
        <v/>
      </c>
      <c r="UX61" s="66" t="str">
        <f t="shared" si="182"/>
        <v/>
      </c>
      <c r="UY61" s="66" t="str">
        <f t="shared" si="183"/>
        <v/>
      </c>
      <c r="UZ61" s="66" t="str">
        <f t="shared" si="184"/>
        <v/>
      </c>
      <c r="VA61" s="66" t="str">
        <f t="shared" si="185"/>
        <v/>
      </c>
      <c r="VB61" s="66" t="str">
        <f t="shared" si="186"/>
        <v/>
      </c>
      <c r="VC61" s="66" t="str">
        <f t="shared" si="187"/>
        <v/>
      </c>
      <c r="VD61" s="66" t="str">
        <f t="shared" si="188"/>
        <v/>
      </c>
      <c r="VE61" s="66" t="str">
        <f t="shared" si="189"/>
        <v/>
      </c>
      <c r="VF61" s="66" t="str">
        <f t="shared" si="190"/>
        <v/>
      </c>
      <c r="VG61" s="66" t="str">
        <f t="shared" si="191"/>
        <v/>
      </c>
      <c r="VH61" s="66" t="str">
        <f t="shared" si="192"/>
        <v/>
      </c>
      <c r="VI61" s="66" t="str">
        <f t="shared" si="193"/>
        <v/>
      </c>
      <c r="VJ61" s="66" t="str">
        <f t="shared" si="194"/>
        <v/>
      </c>
      <c r="VK61" s="66" t="str">
        <f t="shared" si="195"/>
        <v/>
      </c>
      <c r="VL61" s="66" t="str">
        <f t="shared" si="196"/>
        <v/>
      </c>
      <c r="VM61" s="66" t="str">
        <f t="shared" si="197"/>
        <v/>
      </c>
      <c r="VN61" s="66" t="str">
        <f t="shared" si="198"/>
        <v/>
      </c>
      <c r="VO61" s="66" t="str">
        <f t="shared" si="199"/>
        <v/>
      </c>
      <c r="VP61" s="66" t="str">
        <f t="shared" si="200"/>
        <v/>
      </c>
      <c r="VQ61" s="66" t="str">
        <f t="shared" si="201"/>
        <v/>
      </c>
      <c r="VR61" s="66" t="str">
        <f t="shared" si="202"/>
        <v/>
      </c>
      <c r="VS61" s="66" t="str">
        <f t="shared" si="203"/>
        <v/>
      </c>
      <c r="VT61" s="66" t="str">
        <f t="shared" si="204"/>
        <v/>
      </c>
      <c r="VU61" s="66" t="str">
        <f t="shared" si="205"/>
        <v/>
      </c>
      <c r="VV61" s="66" t="str">
        <f t="shared" si="206"/>
        <v/>
      </c>
      <c r="VW61" s="66" t="str">
        <f t="shared" si="207"/>
        <v/>
      </c>
      <c r="VX61" s="66" t="str">
        <f t="shared" si="208"/>
        <v/>
      </c>
      <c r="VY61" s="66" t="str">
        <f t="shared" si="209"/>
        <v/>
      </c>
      <c r="VZ61" s="66" t="str">
        <f t="shared" si="210"/>
        <v/>
      </c>
      <c r="WA61" s="66" t="str">
        <f t="shared" si="211"/>
        <v/>
      </c>
      <c r="WB61" s="66" t="str">
        <f t="shared" si="212"/>
        <v/>
      </c>
      <c r="WC61" s="66" t="str">
        <f t="shared" si="213"/>
        <v/>
      </c>
      <c r="WD61" s="66" t="str">
        <f t="shared" si="214"/>
        <v/>
      </c>
      <c r="WE61" s="66" t="str">
        <f t="shared" si="215"/>
        <v/>
      </c>
      <c r="WF61" s="66" t="str">
        <f t="shared" si="216"/>
        <v/>
      </c>
      <c r="WG61" s="66" t="str">
        <f t="shared" si="217"/>
        <v/>
      </c>
      <c r="WH61" s="66" t="str">
        <f t="shared" si="218"/>
        <v/>
      </c>
      <c r="WI61" s="66" t="str">
        <f t="shared" si="219"/>
        <v/>
      </c>
      <c r="WJ61" s="66" t="str">
        <f t="shared" si="220"/>
        <v/>
      </c>
      <c r="WK61" s="66" t="str">
        <f t="shared" si="221"/>
        <v/>
      </c>
      <c r="WL61" s="66" t="str">
        <f t="shared" si="222"/>
        <v/>
      </c>
      <c r="WM61" s="66" t="str">
        <f t="shared" si="223"/>
        <v/>
      </c>
      <c r="WN61" s="66" t="str">
        <f t="shared" si="224"/>
        <v/>
      </c>
      <c r="WO61" s="66" t="str">
        <f t="shared" si="225"/>
        <v/>
      </c>
      <c r="WP61" s="66" t="str">
        <f t="shared" si="226"/>
        <v/>
      </c>
      <c r="WQ61" s="66" t="str">
        <f t="shared" si="227"/>
        <v/>
      </c>
      <c r="WR61" s="66" t="str">
        <f t="shared" si="228"/>
        <v/>
      </c>
      <c r="WS61" s="66" t="str">
        <f t="shared" si="229"/>
        <v/>
      </c>
      <c r="WT61" s="66" t="str">
        <f t="shared" si="230"/>
        <v/>
      </c>
      <c r="WU61" s="66" t="str">
        <f t="shared" si="231"/>
        <v/>
      </c>
      <c r="WV61" s="66" t="str">
        <f t="shared" si="232"/>
        <v/>
      </c>
      <c r="WW61" s="66" t="str">
        <f t="shared" si="233"/>
        <v/>
      </c>
      <c r="WX61" s="66" t="str">
        <f t="shared" si="234"/>
        <v/>
      </c>
      <c r="WY61" s="66" t="str">
        <f t="shared" si="235"/>
        <v/>
      </c>
      <c r="WZ61" s="66" t="str">
        <f t="shared" si="236"/>
        <v/>
      </c>
      <c r="XA61" s="66" t="str">
        <f t="shared" si="237"/>
        <v/>
      </c>
      <c r="XB61" s="66" t="str">
        <f t="shared" si="238"/>
        <v/>
      </c>
      <c r="XC61" s="66" t="str">
        <f t="shared" si="239"/>
        <v/>
      </c>
      <c r="XD61" s="66" t="str">
        <f t="shared" si="240"/>
        <v/>
      </c>
      <c r="XE61" s="66" t="str">
        <f t="shared" si="241"/>
        <v/>
      </c>
      <c r="XF61" s="66" t="str">
        <f t="shared" si="242"/>
        <v/>
      </c>
      <c r="XG61" s="66" t="str">
        <f t="shared" si="243"/>
        <v/>
      </c>
      <c r="XH61" s="66" t="str">
        <f t="shared" si="244"/>
        <v/>
      </c>
      <c r="XI61" s="66" t="str">
        <f t="shared" si="245"/>
        <v/>
      </c>
      <c r="XJ61" s="66" t="str">
        <f t="shared" si="246"/>
        <v/>
      </c>
      <c r="XK61" s="66" t="str">
        <f t="shared" si="247"/>
        <v/>
      </c>
      <c r="XL61" s="66" t="str">
        <f t="shared" si="248"/>
        <v/>
      </c>
      <c r="XM61" s="66" t="str">
        <f t="shared" si="249"/>
        <v/>
      </c>
      <c r="XN61" s="66" t="str">
        <f t="shared" si="250"/>
        <v/>
      </c>
      <c r="XO61" s="66" t="str">
        <f t="shared" si="251"/>
        <v/>
      </c>
      <c r="XP61" s="66" t="str">
        <f t="shared" si="252"/>
        <v/>
      </c>
      <c r="XQ61" s="66" t="str">
        <f t="shared" si="253"/>
        <v/>
      </c>
      <c r="XR61" s="66" t="str">
        <f t="shared" si="254"/>
        <v/>
      </c>
      <c r="XS61" s="66" t="str">
        <f t="shared" si="255"/>
        <v/>
      </c>
      <c r="XT61" s="66" t="str">
        <f t="shared" si="256"/>
        <v/>
      </c>
      <c r="XU61" s="66" t="str">
        <f t="shared" si="257"/>
        <v/>
      </c>
      <c r="XV61" s="66" t="str">
        <f t="shared" si="258"/>
        <v/>
      </c>
      <c r="XW61" s="66" t="str">
        <f t="shared" si="259"/>
        <v/>
      </c>
      <c r="XX61" s="66" t="str">
        <f t="shared" si="260"/>
        <v/>
      </c>
      <c r="XY61" s="66" t="str">
        <f t="shared" si="261"/>
        <v/>
      </c>
      <c r="XZ61" s="66" t="str">
        <f t="shared" si="262"/>
        <v/>
      </c>
      <c r="YA61" s="66" t="str">
        <f t="shared" si="263"/>
        <v/>
      </c>
      <c r="YB61" s="66" t="str">
        <f t="shared" si="264"/>
        <v/>
      </c>
      <c r="YC61" s="66" t="str">
        <f t="shared" si="265"/>
        <v/>
      </c>
      <c r="YD61" s="66" t="str">
        <f t="shared" si="266"/>
        <v/>
      </c>
      <c r="YE61" s="66" t="str">
        <f t="shared" si="267"/>
        <v/>
      </c>
      <c r="YF61" s="66" t="str">
        <f t="shared" si="268"/>
        <v/>
      </c>
      <c r="YG61" s="66" t="str">
        <f t="shared" si="269"/>
        <v/>
      </c>
      <c r="YH61" s="66" t="str">
        <f t="shared" si="270"/>
        <v/>
      </c>
      <c r="YI61" s="66" t="str">
        <f t="shared" si="271"/>
        <v/>
      </c>
      <c r="YJ61" s="66" t="str">
        <f t="shared" si="272"/>
        <v/>
      </c>
      <c r="YK61" s="66" t="str">
        <f t="shared" si="273"/>
        <v/>
      </c>
      <c r="YL61" s="66" t="str">
        <f t="shared" si="274"/>
        <v/>
      </c>
      <c r="YM61" s="66" t="str">
        <f t="shared" si="275"/>
        <v/>
      </c>
      <c r="YN61" s="66" t="str">
        <f t="shared" si="276"/>
        <v/>
      </c>
      <c r="YO61" s="66" t="str">
        <f t="shared" si="277"/>
        <v/>
      </c>
      <c r="YP61" s="66" t="str">
        <f t="shared" si="278"/>
        <v/>
      </c>
      <c r="YQ61" s="66" t="str">
        <f t="shared" si="279"/>
        <v/>
      </c>
      <c r="YR61" s="66" t="str">
        <f t="shared" si="280"/>
        <v/>
      </c>
      <c r="YS61" s="66" t="str">
        <f t="shared" si="281"/>
        <v/>
      </c>
      <c r="YT61" s="66" t="str">
        <f t="shared" si="282"/>
        <v/>
      </c>
      <c r="YU61" s="66" t="str">
        <f t="shared" si="283"/>
        <v/>
      </c>
      <c r="YV61" s="66" t="str">
        <f t="shared" si="284"/>
        <v/>
      </c>
      <c r="YW61" s="66" t="str">
        <f t="shared" si="285"/>
        <v/>
      </c>
      <c r="YX61" s="66" t="str">
        <f t="shared" si="286"/>
        <v/>
      </c>
      <c r="YY61" s="66" t="str">
        <f t="shared" si="287"/>
        <v/>
      </c>
      <c r="YZ61" s="66" t="str">
        <f t="shared" si="288"/>
        <v/>
      </c>
      <c r="ZA61" s="66" t="str">
        <f t="shared" si="289"/>
        <v/>
      </c>
      <c r="ZB61" s="66" t="str">
        <f t="shared" si="290"/>
        <v/>
      </c>
      <c r="ZC61" s="66" t="str">
        <f t="shared" si="291"/>
        <v/>
      </c>
      <c r="ZD61" s="66" t="str">
        <f t="shared" si="292"/>
        <v/>
      </c>
      <c r="ZE61" s="66" t="str">
        <f t="shared" si="293"/>
        <v/>
      </c>
      <c r="ZF61" s="66" t="str">
        <f t="shared" si="294"/>
        <v/>
      </c>
      <c r="ZG61" s="66" t="str">
        <f t="shared" si="295"/>
        <v/>
      </c>
      <c r="ZH61" s="66" t="str">
        <f t="shared" si="296"/>
        <v/>
      </c>
      <c r="ZI61" s="66" t="str">
        <f t="shared" si="297"/>
        <v/>
      </c>
      <c r="ZJ61" s="66" t="str">
        <f t="shared" si="298"/>
        <v/>
      </c>
      <c r="ZK61" s="66" t="str">
        <f t="shared" si="299"/>
        <v/>
      </c>
      <c r="ZL61" s="66" t="str">
        <f t="shared" si="300"/>
        <v/>
      </c>
      <c r="ZM61" s="66" t="str">
        <f t="shared" si="301"/>
        <v/>
      </c>
      <c r="ZN61" s="66" t="str">
        <f t="shared" si="302"/>
        <v/>
      </c>
      <c r="ZO61" s="66" t="str">
        <f t="shared" si="303"/>
        <v/>
      </c>
      <c r="ZP61" s="66" t="str">
        <f t="shared" si="304"/>
        <v/>
      </c>
      <c r="ZQ61" s="66" t="str">
        <f t="shared" si="305"/>
        <v/>
      </c>
      <c r="ZR61" s="66" t="str">
        <f t="shared" si="306"/>
        <v/>
      </c>
      <c r="ZS61" s="66" t="str">
        <f t="shared" si="307"/>
        <v/>
      </c>
      <c r="ZT61" s="66" t="str">
        <f t="shared" si="308"/>
        <v/>
      </c>
      <c r="ZU61" s="66" t="str">
        <f t="shared" si="309"/>
        <v/>
      </c>
      <c r="ZV61" s="66" t="str">
        <f t="shared" si="310"/>
        <v/>
      </c>
      <c r="ZW61" s="66" t="str">
        <f t="shared" si="311"/>
        <v/>
      </c>
      <c r="ZX61" s="66" t="str">
        <f t="shared" si="312"/>
        <v/>
      </c>
      <c r="ZY61" s="66" t="str">
        <f t="shared" si="313"/>
        <v/>
      </c>
      <c r="ZZ61" s="66" t="str">
        <f t="shared" si="314"/>
        <v/>
      </c>
      <c r="AAA61" s="66" t="str">
        <f t="shared" si="315"/>
        <v/>
      </c>
      <c r="AAB61" s="66" t="str">
        <f t="shared" si="316"/>
        <v/>
      </c>
      <c r="AAC61" s="66" t="str">
        <f t="shared" si="317"/>
        <v/>
      </c>
      <c r="AAD61" s="66" t="str">
        <f t="shared" si="318"/>
        <v/>
      </c>
      <c r="AAE61" s="66" t="str">
        <f t="shared" si="319"/>
        <v/>
      </c>
      <c r="AAF61" s="66" t="str">
        <f t="shared" si="320"/>
        <v/>
      </c>
      <c r="AAG61" s="66" t="str">
        <f t="shared" si="321"/>
        <v/>
      </c>
      <c r="AAH61" s="66" t="str">
        <f t="shared" si="322"/>
        <v/>
      </c>
      <c r="AAI61" s="66" t="str">
        <f t="shared" si="323"/>
        <v/>
      </c>
      <c r="AAJ61" s="66" t="str">
        <f t="shared" si="324"/>
        <v/>
      </c>
      <c r="AAK61" s="66" t="str">
        <f t="shared" si="325"/>
        <v/>
      </c>
      <c r="AAL61" s="66" t="str">
        <f t="shared" si="326"/>
        <v/>
      </c>
      <c r="AAM61" s="66" t="str">
        <f t="shared" si="327"/>
        <v/>
      </c>
      <c r="AAN61" s="66" t="str">
        <f t="shared" si="328"/>
        <v/>
      </c>
      <c r="AAO61" s="66" t="str">
        <f t="shared" si="329"/>
        <v/>
      </c>
      <c r="AAP61" s="66" t="str">
        <f t="shared" si="330"/>
        <v/>
      </c>
      <c r="AAQ61" s="66" t="str">
        <f t="shared" si="331"/>
        <v/>
      </c>
      <c r="AAR61" s="66" t="str">
        <f t="shared" si="332"/>
        <v/>
      </c>
      <c r="AAS61" s="66" t="str">
        <f t="shared" si="333"/>
        <v/>
      </c>
      <c r="AAT61" s="66" t="str">
        <f t="shared" si="334"/>
        <v/>
      </c>
      <c r="AAU61" s="66" t="str">
        <f t="shared" si="335"/>
        <v/>
      </c>
      <c r="AAV61" s="66" t="str">
        <f t="shared" si="336"/>
        <v/>
      </c>
      <c r="AAW61" s="66" t="str">
        <f t="shared" si="337"/>
        <v/>
      </c>
      <c r="AAX61" s="66" t="str">
        <f t="shared" si="338"/>
        <v/>
      </c>
      <c r="AAY61" s="66" t="str">
        <f t="shared" si="339"/>
        <v/>
      </c>
      <c r="AAZ61" s="66" t="str">
        <f t="shared" si="340"/>
        <v/>
      </c>
      <c r="ABA61" s="66" t="str">
        <f t="shared" si="341"/>
        <v/>
      </c>
      <c r="ABB61" s="66" t="str">
        <f t="shared" si="342"/>
        <v/>
      </c>
      <c r="ABC61" s="66" t="str">
        <f t="shared" si="343"/>
        <v/>
      </c>
      <c r="ABD61" s="66" t="str">
        <f t="shared" si="344"/>
        <v/>
      </c>
      <c r="ABE61" s="66" t="str">
        <f t="shared" si="345"/>
        <v/>
      </c>
      <c r="ABF61" s="66" t="str">
        <f t="shared" si="346"/>
        <v/>
      </c>
      <c r="ABG61" s="66" t="str">
        <f t="shared" si="347"/>
        <v/>
      </c>
      <c r="ABH61" s="66" t="str">
        <f t="shared" si="348"/>
        <v/>
      </c>
      <c r="ABI61" s="66" t="str">
        <f t="shared" si="349"/>
        <v/>
      </c>
      <c r="ABJ61" s="66" t="str">
        <f t="shared" si="350"/>
        <v/>
      </c>
      <c r="ABK61" s="66" t="str">
        <f t="shared" si="351"/>
        <v/>
      </c>
      <c r="ABL61" s="66" t="str">
        <f t="shared" si="352"/>
        <v/>
      </c>
      <c r="ABM61" s="66" t="str">
        <f t="shared" si="353"/>
        <v/>
      </c>
      <c r="ABN61" s="66" t="str">
        <f t="shared" si="354"/>
        <v/>
      </c>
      <c r="ABO61" s="66" t="str">
        <f t="shared" si="355"/>
        <v/>
      </c>
      <c r="ABP61" s="66" t="str">
        <f t="shared" si="356"/>
        <v/>
      </c>
      <c r="ABQ61" s="66" t="str">
        <f t="shared" si="357"/>
        <v/>
      </c>
      <c r="ABR61" s="66" t="str">
        <f t="shared" si="358"/>
        <v/>
      </c>
      <c r="ABS61" s="66" t="str">
        <f t="shared" si="359"/>
        <v/>
      </c>
      <c r="ABT61" s="66" t="str">
        <f t="shared" si="360"/>
        <v/>
      </c>
      <c r="ABU61" s="66" t="str">
        <f t="shared" si="361"/>
        <v/>
      </c>
      <c r="ABV61" s="66" t="str">
        <f t="shared" si="362"/>
        <v/>
      </c>
      <c r="ABW61" s="66" t="str">
        <f t="shared" si="363"/>
        <v/>
      </c>
      <c r="ABX61" s="66" t="str">
        <f t="shared" si="364"/>
        <v/>
      </c>
      <c r="ABY61" s="66" t="str">
        <f t="shared" si="365"/>
        <v/>
      </c>
      <c r="ABZ61" s="66" t="str">
        <f t="shared" si="366"/>
        <v/>
      </c>
      <c r="ACA61" s="66" t="str">
        <f t="shared" si="367"/>
        <v/>
      </c>
      <c r="ACB61" s="66" t="str">
        <f t="shared" si="368"/>
        <v/>
      </c>
      <c r="ACC61" s="66" t="str">
        <f t="shared" si="369"/>
        <v/>
      </c>
      <c r="ACD61" s="66" t="str">
        <f t="shared" si="370"/>
        <v/>
      </c>
      <c r="ACE61" s="66" t="str">
        <f t="shared" si="371"/>
        <v/>
      </c>
      <c r="ACF61" s="66" t="str">
        <f t="shared" si="372"/>
        <v/>
      </c>
      <c r="ACG61" s="66" t="str">
        <f t="shared" si="373"/>
        <v/>
      </c>
      <c r="ACH61" s="66" t="str">
        <f t="shared" si="374"/>
        <v/>
      </c>
      <c r="ACI61" s="66" t="str">
        <f t="shared" si="375"/>
        <v/>
      </c>
      <c r="ACJ61" s="66" t="str">
        <f t="shared" si="376"/>
        <v/>
      </c>
      <c r="ACK61" s="66" t="str">
        <f t="shared" si="377"/>
        <v/>
      </c>
      <c r="ACL61" s="66" t="str">
        <f t="shared" si="378"/>
        <v/>
      </c>
      <c r="ACM61" s="66" t="str">
        <f t="shared" ref="ACM61:ACN61" si="441">IF(AND(ACS$3="Unit", ACL61=""), "", IF(AND(ACS$3="Unit", ACL61="-"),"", IF(ACS$3="Unit", "kg/GJ delivered", IF(AND(NY61&lt;&gt;"", NY61&lt;&gt;"-", NX61="-"),"", IF($H61="","", IF(NX61="nd", "",IF(NX61="&lt;n.a.&gt;", "", IF(NY61="#/MJ", "", IF(NY61="kg/GJ delivered",NX61,IF(NY61="g/MJ delivered",NX61,IF(NY61="kg/MJ delivered",NX61*1000,IF(NY61="mg/MJ delivered",NX61/1000,IF(NY61="g/kg",((NX61)*(1/$I61)*(1/$H61)),IF(NY61="mg/kg",((NX61/1000)*(1/$I61)*(1/$H61)),IF(NY61="mg/MJ delivered",NX61/1000,IF(NY61="-","","Error"))))))))))))))))</f>
        <v/>
      </c>
      <c r="ACN61" s="66" t="str">
        <f t="shared" si="441"/>
        <v/>
      </c>
      <c r="ACO61" s="66" t="str">
        <f t="shared" si="380"/>
        <v/>
      </c>
      <c r="ACP61" s="66" t="str">
        <f t="shared" si="381"/>
        <v/>
      </c>
      <c r="ACQ61" s="66" t="str">
        <f t="shared" si="382"/>
        <v/>
      </c>
      <c r="ACR61" s="66" t="str">
        <f t="shared" si="383"/>
        <v/>
      </c>
      <c r="ACS61" s="66" t="str">
        <f t="shared" si="384"/>
        <v/>
      </c>
      <c r="ACT61" s="66" t="str">
        <f t="shared" si="385"/>
        <v/>
      </c>
    </row>
    <row r="62" spans="2:774" ht="15.75" customHeight="1" x14ac:dyDescent="0.25">
      <c r="B62" s="66">
        <v>184</v>
      </c>
      <c r="C62" s="66" t="s">
        <v>776</v>
      </c>
      <c r="D62" s="66" t="s">
        <v>1621</v>
      </c>
      <c r="E62" s="156" t="s">
        <v>300</v>
      </c>
      <c r="F62" s="66" t="s">
        <v>497</v>
      </c>
      <c r="G62" s="66" t="s">
        <v>490</v>
      </c>
      <c r="H62" s="126">
        <v>0.12</v>
      </c>
      <c r="I62" s="130">
        <v>19.5</v>
      </c>
      <c r="J62" s="66" t="str">
        <f t="shared" si="0"/>
        <v>Firewood, Traditional, GLO</v>
      </c>
      <c r="K62" s="161"/>
      <c r="L62" s="161"/>
      <c r="M62" s="161"/>
      <c r="N62" s="161"/>
      <c r="O62" s="66" t="s">
        <v>794</v>
      </c>
      <c r="P62" s="66" t="str">
        <f t="shared" si="428"/>
        <v>GLO</v>
      </c>
      <c r="Q62" s="66" t="s">
        <v>306</v>
      </c>
      <c r="R62" s="162">
        <v>25.2</v>
      </c>
      <c r="S62" s="158" t="s">
        <v>523</v>
      </c>
      <c r="T62" s="158" t="s">
        <v>128</v>
      </c>
      <c r="U62" s="158" t="s">
        <v>128</v>
      </c>
      <c r="V62" s="158" t="s">
        <v>128</v>
      </c>
      <c r="W62" s="158" t="s">
        <v>128</v>
      </c>
      <c r="X62" s="166" t="s">
        <v>741</v>
      </c>
      <c r="Y62" s="158" t="s">
        <v>523</v>
      </c>
      <c r="Z62" s="162" t="s">
        <v>614</v>
      </c>
      <c r="AA62" s="158" t="s">
        <v>523</v>
      </c>
      <c r="AB62" s="158" t="s">
        <v>128</v>
      </c>
      <c r="AC62" s="158" t="s">
        <v>128</v>
      </c>
      <c r="AD62" s="158" t="s">
        <v>128</v>
      </c>
      <c r="AE62" s="158" t="s">
        <v>128</v>
      </c>
      <c r="AF62" s="162">
        <v>10.199999999999999</v>
      </c>
      <c r="AG62" s="158" t="s">
        <v>523</v>
      </c>
      <c r="AH62" s="163">
        <v>0.1</v>
      </c>
      <c r="AI62" s="158" t="s">
        <v>523</v>
      </c>
      <c r="AJ62" s="158" t="s">
        <v>128</v>
      </c>
      <c r="AK62" s="158" t="s">
        <v>128</v>
      </c>
      <c r="AL62" s="158" t="s">
        <v>128</v>
      </c>
      <c r="AM62" s="158" t="s">
        <v>128</v>
      </c>
      <c r="AN62" s="158" t="s">
        <v>128</v>
      </c>
      <c r="AO62" s="158" t="s">
        <v>128</v>
      </c>
      <c r="AP62" s="158" t="s">
        <v>128</v>
      </c>
      <c r="AQ62" s="158" t="s">
        <v>128</v>
      </c>
      <c r="AR62" s="158" t="s">
        <v>128</v>
      </c>
      <c r="AS62" s="158" t="s">
        <v>128</v>
      </c>
      <c r="AT62" s="158" t="s">
        <v>128</v>
      </c>
      <c r="AU62" s="158" t="s">
        <v>128</v>
      </c>
      <c r="AV62" s="158" t="s">
        <v>128</v>
      </c>
      <c r="AW62" s="158" t="s">
        <v>128</v>
      </c>
      <c r="AX62" s="158" t="s">
        <v>128</v>
      </c>
      <c r="AY62" s="158" t="s">
        <v>128</v>
      </c>
      <c r="AZ62" s="158" t="s">
        <v>128</v>
      </c>
      <c r="BA62" s="158" t="s">
        <v>128</v>
      </c>
      <c r="BB62" s="158" t="s">
        <v>128</v>
      </c>
      <c r="BC62" s="158" t="s">
        <v>128</v>
      </c>
      <c r="BD62" s="158" t="s">
        <v>128</v>
      </c>
      <c r="BE62" s="158" t="s">
        <v>128</v>
      </c>
      <c r="BF62" s="158" t="s">
        <v>128</v>
      </c>
      <c r="BG62" s="158" t="s">
        <v>128</v>
      </c>
      <c r="BH62" s="158" t="s">
        <v>128</v>
      </c>
      <c r="BI62" s="158" t="s">
        <v>128</v>
      </c>
      <c r="BJ62" s="158" t="s">
        <v>128</v>
      </c>
      <c r="BK62" s="158" t="s">
        <v>128</v>
      </c>
      <c r="BL62" s="158" t="s">
        <v>128</v>
      </c>
      <c r="BM62" s="158" t="s">
        <v>128</v>
      </c>
      <c r="BN62" s="158" t="s">
        <v>128</v>
      </c>
      <c r="BO62" s="158" t="s">
        <v>128</v>
      </c>
      <c r="BP62" s="158" t="s">
        <v>128</v>
      </c>
      <c r="BQ62" s="158" t="s">
        <v>128</v>
      </c>
      <c r="BR62" s="158" t="s">
        <v>128</v>
      </c>
      <c r="BS62" s="158" t="s">
        <v>128</v>
      </c>
      <c r="BT62" s="158" t="s">
        <v>128</v>
      </c>
      <c r="BU62" s="158" t="s">
        <v>128</v>
      </c>
      <c r="BV62" s="158" t="s">
        <v>128</v>
      </c>
      <c r="BW62" s="158" t="s">
        <v>128</v>
      </c>
      <c r="BX62" s="158" t="s">
        <v>128</v>
      </c>
      <c r="BY62" s="158" t="s">
        <v>128</v>
      </c>
      <c r="BZ62" s="158" t="s">
        <v>128</v>
      </c>
      <c r="CA62" s="158" t="s">
        <v>128</v>
      </c>
      <c r="CB62" s="158" t="s">
        <v>128</v>
      </c>
      <c r="CC62" s="158" t="s">
        <v>128</v>
      </c>
      <c r="CD62" s="158" t="s">
        <v>128</v>
      </c>
      <c r="CE62" s="158" t="s">
        <v>128</v>
      </c>
      <c r="CF62" s="158" t="s">
        <v>128</v>
      </c>
      <c r="CG62" s="158" t="s">
        <v>128</v>
      </c>
      <c r="CH62" s="158" t="s">
        <v>128</v>
      </c>
      <c r="CI62" s="158" t="s">
        <v>128</v>
      </c>
      <c r="CJ62" s="158" t="s">
        <v>128</v>
      </c>
      <c r="CK62" s="158" t="s">
        <v>128</v>
      </c>
      <c r="CL62" s="158" t="s">
        <v>128</v>
      </c>
      <c r="CM62" s="158" t="s">
        <v>128</v>
      </c>
      <c r="CN62" s="158" t="s">
        <v>128</v>
      </c>
      <c r="CO62" s="158" t="s">
        <v>128</v>
      </c>
      <c r="CP62" s="158" t="s">
        <v>128</v>
      </c>
      <c r="CQ62" s="158" t="s">
        <v>128</v>
      </c>
      <c r="CR62" s="158" t="s">
        <v>128</v>
      </c>
      <c r="CS62" s="158" t="s">
        <v>128</v>
      </c>
      <c r="CT62" s="158" t="s">
        <v>128</v>
      </c>
      <c r="CU62" s="158" t="s">
        <v>128</v>
      </c>
      <c r="CV62" s="158" t="s">
        <v>128</v>
      </c>
      <c r="CW62" s="158" t="s">
        <v>128</v>
      </c>
      <c r="CX62" s="158" t="s">
        <v>128</v>
      </c>
      <c r="CY62" s="158" t="s">
        <v>128</v>
      </c>
      <c r="CZ62" s="158" t="s">
        <v>128</v>
      </c>
      <c r="DA62" s="158" t="s">
        <v>128</v>
      </c>
      <c r="DB62" s="158" t="s">
        <v>128</v>
      </c>
      <c r="DC62" s="158" t="s">
        <v>128</v>
      </c>
      <c r="DD62" s="158" t="s">
        <v>128</v>
      </c>
      <c r="DE62" s="158" t="s">
        <v>128</v>
      </c>
      <c r="DF62" s="158" t="s">
        <v>128</v>
      </c>
      <c r="DG62" s="158" t="s">
        <v>128</v>
      </c>
      <c r="DH62" s="158" t="s">
        <v>128</v>
      </c>
      <c r="DI62" s="158" t="s">
        <v>128</v>
      </c>
      <c r="DJ62" s="158" t="s">
        <v>128</v>
      </c>
      <c r="DK62" s="158" t="s">
        <v>128</v>
      </c>
      <c r="DL62" s="158" t="s">
        <v>128</v>
      </c>
      <c r="DM62" s="158" t="s">
        <v>128</v>
      </c>
      <c r="DN62" s="158" t="s">
        <v>128</v>
      </c>
      <c r="DO62" s="158" t="s">
        <v>128</v>
      </c>
      <c r="DP62" s="158" t="s">
        <v>128</v>
      </c>
      <c r="DQ62" s="158" t="s">
        <v>128</v>
      </c>
      <c r="DR62" s="158" t="s">
        <v>128</v>
      </c>
      <c r="DS62" s="158" t="s">
        <v>128</v>
      </c>
      <c r="DT62" s="158" t="s">
        <v>128</v>
      </c>
      <c r="DU62" s="158" t="s">
        <v>128</v>
      </c>
      <c r="DV62" s="158" t="s">
        <v>128</v>
      </c>
      <c r="DW62" s="158" t="s">
        <v>128</v>
      </c>
      <c r="DX62" s="158" t="s">
        <v>128</v>
      </c>
      <c r="DY62" s="158" t="s">
        <v>128</v>
      </c>
      <c r="DZ62" s="158" t="s">
        <v>128</v>
      </c>
      <c r="EA62" s="158" t="s">
        <v>128</v>
      </c>
      <c r="EB62" s="158" t="s">
        <v>128</v>
      </c>
      <c r="EC62" s="158" t="s">
        <v>128</v>
      </c>
      <c r="ED62" s="158" t="s">
        <v>128</v>
      </c>
      <c r="EE62" s="158" t="s">
        <v>128</v>
      </c>
      <c r="EF62" s="158" t="s">
        <v>128</v>
      </c>
      <c r="EG62" s="158" t="s">
        <v>128</v>
      </c>
      <c r="EH62" s="158" t="s">
        <v>128</v>
      </c>
      <c r="EI62" s="158" t="s">
        <v>128</v>
      </c>
      <c r="EJ62" s="158" t="s">
        <v>128</v>
      </c>
      <c r="EK62" s="158" t="s">
        <v>128</v>
      </c>
      <c r="EL62" s="158" t="s">
        <v>128</v>
      </c>
      <c r="EM62" s="158" t="s">
        <v>128</v>
      </c>
      <c r="EN62" s="158" t="s">
        <v>128</v>
      </c>
      <c r="EO62" s="158" t="s">
        <v>128</v>
      </c>
      <c r="EP62" s="158" t="s">
        <v>128</v>
      </c>
      <c r="EQ62" s="158" t="s">
        <v>128</v>
      </c>
      <c r="ER62" s="158" t="s">
        <v>128</v>
      </c>
      <c r="ES62" s="158" t="s">
        <v>128</v>
      </c>
      <c r="ET62" s="158" t="s">
        <v>128</v>
      </c>
      <c r="EU62" s="158" t="s">
        <v>128</v>
      </c>
      <c r="EV62" s="158" t="s">
        <v>128</v>
      </c>
      <c r="EW62" s="158" t="s">
        <v>128</v>
      </c>
      <c r="EX62" s="158" t="s">
        <v>128</v>
      </c>
      <c r="EY62" s="158" t="s">
        <v>128</v>
      </c>
      <c r="EZ62" s="158" t="s">
        <v>128</v>
      </c>
      <c r="FA62" s="158" t="s">
        <v>128</v>
      </c>
      <c r="FB62" s="158" t="s">
        <v>128</v>
      </c>
      <c r="FC62" s="158" t="s">
        <v>128</v>
      </c>
      <c r="FD62" s="158" t="s">
        <v>128</v>
      </c>
      <c r="FE62" s="158" t="s">
        <v>128</v>
      </c>
      <c r="FF62" s="158" t="s">
        <v>128</v>
      </c>
      <c r="FG62" s="158" t="s">
        <v>128</v>
      </c>
      <c r="FH62" s="158" t="s">
        <v>128</v>
      </c>
      <c r="FI62" s="158" t="s">
        <v>128</v>
      </c>
      <c r="FJ62" s="158" t="s">
        <v>128</v>
      </c>
      <c r="FK62" s="158" t="s">
        <v>128</v>
      </c>
      <c r="FL62" s="158" t="s">
        <v>128</v>
      </c>
      <c r="FM62" s="158" t="s">
        <v>128</v>
      </c>
      <c r="FN62" s="158" t="s">
        <v>128</v>
      </c>
      <c r="FO62" s="158" t="s">
        <v>128</v>
      </c>
      <c r="FP62" s="158" t="s">
        <v>128</v>
      </c>
      <c r="FQ62" s="158" t="s">
        <v>128</v>
      </c>
      <c r="FR62" s="158" t="s">
        <v>128</v>
      </c>
      <c r="FS62" s="158" t="s">
        <v>128</v>
      </c>
      <c r="FT62" s="158" t="s">
        <v>128</v>
      </c>
      <c r="FU62" s="158" t="s">
        <v>128</v>
      </c>
      <c r="FV62" s="158" t="s">
        <v>128</v>
      </c>
      <c r="FW62" s="158" t="s">
        <v>128</v>
      </c>
      <c r="FX62" s="158" t="s">
        <v>128</v>
      </c>
      <c r="FY62" s="158" t="s">
        <v>128</v>
      </c>
      <c r="FZ62" s="158" t="s">
        <v>128</v>
      </c>
      <c r="GA62" s="158" t="s">
        <v>128</v>
      </c>
      <c r="GB62" s="158" t="s">
        <v>128</v>
      </c>
      <c r="GC62" s="158" t="s">
        <v>128</v>
      </c>
      <c r="GD62" s="158" t="s">
        <v>128</v>
      </c>
      <c r="GE62" s="158" t="s">
        <v>128</v>
      </c>
      <c r="GF62" s="158" t="s">
        <v>128</v>
      </c>
      <c r="GG62" s="158" t="s">
        <v>128</v>
      </c>
      <c r="GH62" s="158" t="s">
        <v>128</v>
      </c>
      <c r="GI62" s="158" t="s">
        <v>128</v>
      </c>
      <c r="GJ62" s="158" t="s">
        <v>128</v>
      </c>
      <c r="GK62" s="158" t="s">
        <v>128</v>
      </c>
      <c r="GL62" s="158" t="s">
        <v>128</v>
      </c>
      <c r="GM62" s="158" t="s">
        <v>128</v>
      </c>
      <c r="GN62" s="158" t="s">
        <v>128</v>
      </c>
      <c r="GO62" s="158" t="s">
        <v>128</v>
      </c>
      <c r="GP62" s="158" t="s">
        <v>128</v>
      </c>
      <c r="GQ62" s="158" t="s">
        <v>128</v>
      </c>
      <c r="GR62" s="158" t="s">
        <v>128</v>
      </c>
      <c r="GS62" s="158" t="s">
        <v>128</v>
      </c>
      <c r="GT62" s="158" t="s">
        <v>128</v>
      </c>
      <c r="GU62" s="158" t="s">
        <v>128</v>
      </c>
      <c r="GV62" s="158" t="s">
        <v>128</v>
      </c>
      <c r="GW62" s="158" t="s">
        <v>128</v>
      </c>
      <c r="GX62" s="158" t="s">
        <v>128</v>
      </c>
      <c r="GY62" s="158" t="s">
        <v>128</v>
      </c>
      <c r="GZ62" s="158" t="s">
        <v>128</v>
      </c>
      <c r="HA62" s="158" t="s">
        <v>128</v>
      </c>
      <c r="HB62" s="158" t="s">
        <v>128</v>
      </c>
      <c r="HC62" s="158" t="s">
        <v>128</v>
      </c>
      <c r="HD62" s="158" t="s">
        <v>128</v>
      </c>
      <c r="HE62" s="158" t="s">
        <v>128</v>
      </c>
      <c r="HF62" s="158" t="s">
        <v>128</v>
      </c>
      <c r="HG62" s="158" t="s">
        <v>128</v>
      </c>
      <c r="HH62" s="158" t="s">
        <v>128</v>
      </c>
      <c r="HI62" s="158" t="s">
        <v>128</v>
      </c>
      <c r="HJ62" s="158" t="s">
        <v>128</v>
      </c>
      <c r="HK62" s="158" t="s">
        <v>128</v>
      </c>
      <c r="HL62" s="158" t="s">
        <v>128</v>
      </c>
      <c r="HM62" s="158" t="s">
        <v>128</v>
      </c>
      <c r="HN62" s="158" t="s">
        <v>128</v>
      </c>
      <c r="HO62" s="158" t="s">
        <v>128</v>
      </c>
      <c r="HP62" s="158" t="s">
        <v>128</v>
      </c>
      <c r="HQ62" s="158" t="s">
        <v>128</v>
      </c>
      <c r="HR62" s="158" t="s">
        <v>128</v>
      </c>
      <c r="HS62" s="158" t="s">
        <v>128</v>
      </c>
      <c r="HT62" s="158" t="s">
        <v>128</v>
      </c>
      <c r="HU62" s="158" t="s">
        <v>128</v>
      </c>
      <c r="HV62" s="158" t="s">
        <v>128</v>
      </c>
      <c r="HW62" s="158" t="s">
        <v>128</v>
      </c>
      <c r="HX62" s="158" t="s">
        <v>128</v>
      </c>
      <c r="HY62" s="158" t="s">
        <v>128</v>
      </c>
      <c r="HZ62" s="158" t="s">
        <v>128</v>
      </c>
      <c r="IA62" s="158" t="s">
        <v>128</v>
      </c>
      <c r="IB62" s="158" t="s">
        <v>128</v>
      </c>
      <c r="IC62" s="158" t="s">
        <v>128</v>
      </c>
      <c r="ID62" s="158" t="s">
        <v>128</v>
      </c>
      <c r="IE62" s="158" t="s">
        <v>128</v>
      </c>
      <c r="IF62" s="158" t="s">
        <v>128</v>
      </c>
      <c r="IG62" s="158" t="s">
        <v>128</v>
      </c>
      <c r="IH62" s="158" t="s">
        <v>128</v>
      </c>
      <c r="II62" s="158" t="s">
        <v>128</v>
      </c>
      <c r="IJ62" s="158" t="s">
        <v>128</v>
      </c>
      <c r="IK62" s="158" t="s">
        <v>128</v>
      </c>
      <c r="IL62" s="158" t="s">
        <v>128</v>
      </c>
      <c r="IM62" s="158" t="s">
        <v>128</v>
      </c>
      <c r="IN62" s="158" t="s">
        <v>128</v>
      </c>
      <c r="IO62" s="158" t="s">
        <v>128</v>
      </c>
      <c r="IP62" s="158" t="s">
        <v>128</v>
      </c>
      <c r="IQ62" s="158" t="s">
        <v>128</v>
      </c>
      <c r="IR62" s="158" t="s">
        <v>128</v>
      </c>
      <c r="IS62" s="158" t="s">
        <v>128</v>
      </c>
      <c r="IT62" s="158" t="s">
        <v>128</v>
      </c>
      <c r="IU62" s="158" t="s">
        <v>128</v>
      </c>
      <c r="IV62" s="158" t="s">
        <v>128</v>
      </c>
      <c r="IW62" s="158" t="s">
        <v>128</v>
      </c>
      <c r="IX62" s="158" t="s">
        <v>128</v>
      </c>
      <c r="IY62" s="158" t="s">
        <v>128</v>
      </c>
      <c r="IZ62" s="158" t="s">
        <v>128</v>
      </c>
      <c r="JA62" s="158" t="s">
        <v>128</v>
      </c>
      <c r="JB62" s="158" t="s">
        <v>128</v>
      </c>
      <c r="JC62" s="158" t="s">
        <v>128</v>
      </c>
      <c r="JD62" s="158" t="s">
        <v>128</v>
      </c>
      <c r="JE62" s="158" t="s">
        <v>128</v>
      </c>
      <c r="JF62" s="158" t="s">
        <v>128</v>
      </c>
      <c r="JG62" s="158" t="s">
        <v>128</v>
      </c>
      <c r="JH62" s="158" t="s">
        <v>128</v>
      </c>
      <c r="JI62" s="158" t="s">
        <v>128</v>
      </c>
      <c r="JJ62" s="158" t="s">
        <v>128</v>
      </c>
      <c r="JK62" s="158" t="s">
        <v>128</v>
      </c>
      <c r="JL62" s="158" t="s">
        <v>128</v>
      </c>
      <c r="JM62" s="158" t="s">
        <v>128</v>
      </c>
      <c r="JN62" s="158" t="s">
        <v>128</v>
      </c>
      <c r="JO62" s="158" t="s">
        <v>128</v>
      </c>
      <c r="JP62" s="158" t="s">
        <v>128</v>
      </c>
      <c r="JQ62" s="158" t="s">
        <v>128</v>
      </c>
      <c r="JR62" s="158" t="s">
        <v>128</v>
      </c>
      <c r="JS62" s="158" t="s">
        <v>128</v>
      </c>
      <c r="JT62" s="158" t="s">
        <v>128</v>
      </c>
      <c r="JU62" s="158" t="s">
        <v>128</v>
      </c>
      <c r="JV62" s="158" t="s">
        <v>128</v>
      </c>
      <c r="JW62" s="158" t="s">
        <v>128</v>
      </c>
      <c r="JX62" s="158" t="s">
        <v>128</v>
      </c>
      <c r="JY62" s="158" t="s">
        <v>128</v>
      </c>
      <c r="JZ62" s="158" t="s">
        <v>128</v>
      </c>
      <c r="KA62" s="158" t="s">
        <v>128</v>
      </c>
      <c r="KB62" s="158" t="s">
        <v>128</v>
      </c>
      <c r="KC62" s="158" t="s">
        <v>128</v>
      </c>
      <c r="KD62" s="158" t="s">
        <v>128</v>
      </c>
      <c r="KE62" s="158" t="s">
        <v>128</v>
      </c>
      <c r="KF62" s="158" t="s">
        <v>128</v>
      </c>
      <c r="KG62" s="158" t="s">
        <v>128</v>
      </c>
      <c r="KH62" s="158" t="s">
        <v>128</v>
      </c>
      <c r="KI62" s="158" t="s">
        <v>128</v>
      </c>
      <c r="KJ62" s="158" t="s">
        <v>128</v>
      </c>
      <c r="KK62" s="158" t="s">
        <v>128</v>
      </c>
      <c r="KL62" s="158" t="s">
        <v>128</v>
      </c>
      <c r="KM62" s="158" t="s">
        <v>128</v>
      </c>
      <c r="KN62" s="158" t="s">
        <v>128</v>
      </c>
      <c r="KO62" s="158" t="s">
        <v>128</v>
      </c>
      <c r="KP62" s="158" t="s">
        <v>128</v>
      </c>
      <c r="KQ62" s="158" t="s">
        <v>128</v>
      </c>
      <c r="KR62" s="158" t="s">
        <v>128</v>
      </c>
      <c r="KS62" s="158" t="s">
        <v>128</v>
      </c>
      <c r="KT62" s="158" t="s">
        <v>128</v>
      </c>
      <c r="KU62" s="158" t="s">
        <v>128</v>
      </c>
      <c r="KV62" s="158" t="s">
        <v>128</v>
      </c>
      <c r="KW62" s="158" t="s">
        <v>128</v>
      </c>
      <c r="KX62" s="158" t="s">
        <v>128</v>
      </c>
      <c r="KY62" s="158" t="s">
        <v>128</v>
      </c>
      <c r="KZ62" s="158" t="s">
        <v>128</v>
      </c>
      <c r="LA62" s="158" t="s">
        <v>128</v>
      </c>
      <c r="LB62" s="158" t="s">
        <v>128</v>
      </c>
      <c r="LC62" s="158" t="s">
        <v>128</v>
      </c>
      <c r="LD62" s="158" t="s">
        <v>128</v>
      </c>
      <c r="LE62" s="158" t="s">
        <v>128</v>
      </c>
      <c r="LF62" s="158" t="s">
        <v>128</v>
      </c>
      <c r="LG62" s="158" t="s">
        <v>128</v>
      </c>
      <c r="LH62" s="158" t="s">
        <v>128</v>
      </c>
      <c r="LI62" s="158" t="s">
        <v>128</v>
      </c>
      <c r="LJ62" s="158" t="s">
        <v>128</v>
      </c>
      <c r="LK62" s="158" t="s">
        <v>128</v>
      </c>
      <c r="LL62" s="158" t="s">
        <v>128</v>
      </c>
      <c r="LM62" s="158" t="s">
        <v>128</v>
      </c>
      <c r="LN62" s="158" t="s">
        <v>128</v>
      </c>
      <c r="LO62" s="158" t="s">
        <v>128</v>
      </c>
      <c r="LP62" s="158" t="s">
        <v>128</v>
      </c>
      <c r="LQ62" s="158" t="s">
        <v>128</v>
      </c>
      <c r="LR62" s="158" t="s">
        <v>128</v>
      </c>
      <c r="LS62" s="158" t="s">
        <v>128</v>
      </c>
      <c r="LT62" s="158" t="s">
        <v>128</v>
      </c>
      <c r="LU62" s="158" t="s">
        <v>128</v>
      </c>
      <c r="LV62" s="158" t="s">
        <v>128</v>
      </c>
      <c r="LW62" s="158" t="s">
        <v>128</v>
      </c>
      <c r="LX62" s="158" t="s">
        <v>128</v>
      </c>
      <c r="LY62" s="158" t="s">
        <v>128</v>
      </c>
      <c r="LZ62" s="158" t="s">
        <v>128</v>
      </c>
      <c r="MA62" s="158" t="s">
        <v>128</v>
      </c>
      <c r="MB62" s="158" t="s">
        <v>128</v>
      </c>
      <c r="MC62" s="158" t="s">
        <v>128</v>
      </c>
      <c r="MD62" s="158" t="s">
        <v>128</v>
      </c>
      <c r="ME62" s="158" t="s">
        <v>128</v>
      </c>
      <c r="MF62" s="158" t="s">
        <v>128</v>
      </c>
      <c r="MG62" s="158" t="s">
        <v>128</v>
      </c>
      <c r="MH62" s="158" t="s">
        <v>128</v>
      </c>
      <c r="MI62" s="158" t="s">
        <v>128</v>
      </c>
      <c r="MJ62" s="158" t="s">
        <v>128</v>
      </c>
      <c r="MK62" s="158" t="s">
        <v>128</v>
      </c>
      <c r="ML62" s="158" t="s">
        <v>128</v>
      </c>
      <c r="MM62" s="158" t="s">
        <v>128</v>
      </c>
      <c r="MN62" s="158" t="s">
        <v>128</v>
      </c>
      <c r="MO62" s="158" t="s">
        <v>128</v>
      </c>
      <c r="MP62" s="158" t="s">
        <v>128</v>
      </c>
      <c r="MQ62" s="158" t="s">
        <v>128</v>
      </c>
      <c r="MR62" s="158" t="s">
        <v>128</v>
      </c>
      <c r="MS62" s="158" t="s">
        <v>128</v>
      </c>
      <c r="MT62" s="158" t="s">
        <v>128</v>
      </c>
      <c r="MU62" s="158" t="s">
        <v>128</v>
      </c>
      <c r="MV62" s="158" t="s">
        <v>128</v>
      </c>
      <c r="MW62" s="158" t="s">
        <v>128</v>
      </c>
      <c r="MX62" s="158" t="s">
        <v>128</v>
      </c>
      <c r="MY62" s="158" t="s">
        <v>128</v>
      </c>
      <c r="MZ62" s="158" t="s">
        <v>128</v>
      </c>
      <c r="NA62" s="158" t="s">
        <v>128</v>
      </c>
      <c r="NB62" s="158" t="s">
        <v>128</v>
      </c>
      <c r="NC62" s="158" t="s">
        <v>128</v>
      </c>
      <c r="ND62" s="158" t="s">
        <v>128</v>
      </c>
      <c r="NE62" s="158" t="s">
        <v>128</v>
      </c>
      <c r="NF62" s="158" t="s">
        <v>128</v>
      </c>
      <c r="NG62" s="158" t="s">
        <v>128</v>
      </c>
      <c r="NH62" s="158" t="s">
        <v>128</v>
      </c>
      <c r="NI62" s="158" t="s">
        <v>128</v>
      </c>
      <c r="NJ62" s="158" t="s">
        <v>128</v>
      </c>
      <c r="NK62" s="158" t="s">
        <v>128</v>
      </c>
      <c r="NL62" s="158" t="s">
        <v>128</v>
      </c>
      <c r="NM62" s="158" t="s">
        <v>128</v>
      </c>
      <c r="NN62" s="158" t="s">
        <v>128</v>
      </c>
      <c r="NO62" s="158" t="s">
        <v>128</v>
      </c>
      <c r="NP62" s="158" t="s">
        <v>128</v>
      </c>
      <c r="NQ62" s="158" t="s">
        <v>128</v>
      </c>
      <c r="NR62" s="158" t="s">
        <v>128</v>
      </c>
      <c r="NS62" s="158" t="s">
        <v>128</v>
      </c>
      <c r="NT62" s="158" t="s">
        <v>128</v>
      </c>
      <c r="NU62" s="158" t="s">
        <v>128</v>
      </c>
      <c r="NV62" s="158" t="s">
        <v>128</v>
      </c>
      <c r="NW62" s="158" t="s">
        <v>128</v>
      </c>
      <c r="NX62" s="158" t="s">
        <v>128</v>
      </c>
      <c r="NY62" s="158" t="s">
        <v>128</v>
      </c>
      <c r="NZ62" s="158" t="s">
        <v>128</v>
      </c>
      <c r="OA62" s="158" t="s">
        <v>128</v>
      </c>
      <c r="OB62" s="158" t="s">
        <v>128</v>
      </c>
      <c r="OC62" s="158" t="s">
        <v>128</v>
      </c>
      <c r="OD62" s="158" t="s">
        <v>128</v>
      </c>
      <c r="OE62" s="170" t="s">
        <v>128</v>
      </c>
      <c r="OF62" s="181"/>
      <c r="OG62" s="174">
        <f t="shared" si="9"/>
        <v>10.769230769230768</v>
      </c>
      <c r="OH62" s="66" t="str">
        <f t="shared" si="10"/>
        <v>kg/GJ delivered</v>
      </c>
      <c r="OI62" s="66" t="str">
        <f t="shared" si="11"/>
        <v/>
      </c>
      <c r="OJ62" s="66" t="str">
        <f t="shared" si="12"/>
        <v/>
      </c>
      <c r="OK62" s="66" t="str">
        <f t="shared" si="13"/>
        <v/>
      </c>
      <c r="OL62" s="66" t="str">
        <f t="shared" si="14"/>
        <v/>
      </c>
      <c r="OM62" s="159">
        <f t="shared" si="15"/>
        <v>676.92307692307691</v>
      </c>
      <c r="ON62" s="66" t="str">
        <f t="shared" si="16"/>
        <v>kg/GJ delivered</v>
      </c>
      <c r="OO62" s="118">
        <f t="shared" si="17"/>
        <v>4.700854700854701</v>
      </c>
      <c r="OP62" s="66" t="str">
        <f t="shared" si="18"/>
        <v>kg/GJ delivered</v>
      </c>
      <c r="OQ62" s="66" t="str">
        <f t="shared" si="19"/>
        <v/>
      </c>
      <c r="OR62" s="66" t="str">
        <f t="shared" si="20"/>
        <v/>
      </c>
      <c r="OS62" s="66" t="str">
        <f t="shared" si="21"/>
        <v/>
      </c>
      <c r="OT62" s="66" t="str">
        <f t="shared" si="22"/>
        <v/>
      </c>
      <c r="OU62" s="118">
        <f t="shared" si="23"/>
        <v>4.3589743589743586</v>
      </c>
      <c r="OV62" s="66" t="str">
        <f t="shared" si="24"/>
        <v>kg/GJ delivered</v>
      </c>
      <c r="OW62" s="126">
        <f t="shared" si="25"/>
        <v>4.2735042735042736E-2</v>
      </c>
      <c r="OX62" s="66" t="str">
        <f t="shared" si="26"/>
        <v>kg/GJ delivered</v>
      </c>
      <c r="OY62" s="66" t="str">
        <f t="shared" si="27"/>
        <v/>
      </c>
      <c r="OZ62" s="66" t="str">
        <f t="shared" si="28"/>
        <v/>
      </c>
      <c r="PA62" s="66" t="str">
        <f t="shared" si="29"/>
        <v/>
      </c>
      <c r="PB62" s="66" t="str">
        <f t="shared" si="30"/>
        <v/>
      </c>
      <c r="PC62" s="66" t="str">
        <f t="shared" si="31"/>
        <v/>
      </c>
      <c r="PD62" s="66" t="str">
        <f t="shared" si="32"/>
        <v/>
      </c>
      <c r="PE62" s="66" t="str">
        <f t="shared" si="33"/>
        <v/>
      </c>
      <c r="PF62" s="66" t="str">
        <f t="shared" si="34"/>
        <v/>
      </c>
      <c r="PG62" s="66" t="str">
        <f t="shared" si="35"/>
        <v/>
      </c>
      <c r="PH62" s="66" t="str">
        <f t="shared" si="36"/>
        <v/>
      </c>
      <c r="PI62" s="66" t="str">
        <f t="shared" si="37"/>
        <v/>
      </c>
      <c r="PJ62" s="66" t="str">
        <f t="shared" si="38"/>
        <v/>
      </c>
      <c r="PK62" s="66" t="str">
        <f t="shared" si="39"/>
        <v/>
      </c>
      <c r="PL62" s="66" t="str">
        <f t="shared" si="40"/>
        <v/>
      </c>
      <c r="PM62" s="66" t="str">
        <f t="shared" si="41"/>
        <v/>
      </c>
      <c r="PN62" s="66" t="str">
        <f t="shared" si="42"/>
        <v/>
      </c>
      <c r="PO62" s="66" t="str">
        <f t="shared" si="43"/>
        <v/>
      </c>
      <c r="PP62" s="66" t="str">
        <f t="shared" si="44"/>
        <v/>
      </c>
      <c r="PQ62" s="66" t="str">
        <f t="shared" si="45"/>
        <v/>
      </c>
      <c r="PR62" s="66" t="str">
        <f t="shared" si="46"/>
        <v/>
      </c>
      <c r="PS62" s="66" t="str">
        <f t="shared" si="47"/>
        <v/>
      </c>
      <c r="PT62" s="66" t="str">
        <f t="shared" si="48"/>
        <v/>
      </c>
      <c r="PU62" s="66" t="str">
        <f t="shared" si="49"/>
        <v/>
      </c>
      <c r="PV62" s="66" t="str">
        <f t="shared" si="50"/>
        <v/>
      </c>
      <c r="PW62" s="66" t="str">
        <f t="shared" si="51"/>
        <v/>
      </c>
      <c r="PX62" s="66" t="str">
        <f t="shared" si="52"/>
        <v/>
      </c>
      <c r="PY62" s="66" t="str">
        <f t="shared" si="53"/>
        <v/>
      </c>
      <c r="PZ62" s="66" t="str">
        <f t="shared" si="54"/>
        <v/>
      </c>
      <c r="QA62" s="66" t="str">
        <f t="shared" si="55"/>
        <v/>
      </c>
      <c r="QB62" s="66" t="str">
        <f t="shared" si="56"/>
        <v/>
      </c>
      <c r="QC62" s="66" t="str">
        <f t="shared" si="57"/>
        <v/>
      </c>
      <c r="QD62" s="66" t="str">
        <f t="shared" si="58"/>
        <v/>
      </c>
      <c r="QE62" s="66" t="str">
        <f t="shared" si="59"/>
        <v/>
      </c>
      <c r="QF62" s="66" t="str">
        <f t="shared" si="60"/>
        <v/>
      </c>
      <c r="QG62" s="66" t="str">
        <f t="shared" si="61"/>
        <v/>
      </c>
      <c r="QH62" s="66" t="str">
        <f t="shared" si="62"/>
        <v/>
      </c>
      <c r="QI62" s="66" t="str">
        <f t="shared" si="63"/>
        <v/>
      </c>
      <c r="QJ62" s="66" t="str">
        <f t="shared" si="64"/>
        <v/>
      </c>
      <c r="QK62" s="66" t="str">
        <f t="shared" si="65"/>
        <v/>
      </c>
      <c r="QL62" s="66" t="str">
        <f t="shared" si="66"/>
        <v/>
      </c>
      <c r="QM62" s="66" t="str">
        <f t="shared" si="67"/>
        <v/>
      </c>
      <c r="QN62" s="66" t="str">
        <f t="shared" si="68"/>
        <v/>
      </c>
      <c r="QO62" s="66" t="str">
        <f t="shared" si="69"/>
        <v/>
      </c>
      <c r="QP62" s="66" t="str">
        <f t="shared" si="70"/>
        <v/>
      </c>
      <c r="QQ62" s="66" t="str">
        <f t="shared" si="71"/>
        <v/>
      </c>
      <c r="QR62" s="66" t="str">
        <f t="shared" si="72"/>
        <v/>
      </c>
      <c r="QS62" s="66" t="str">
        <f t="shared" si="73"/>
        <v/>
      </c>
      <c r="QT62" s="66" t="str">
        <f t="shared" si="74"/>
        <v/>
      </c>
      <c r="QU62" s="66" t="str">
        <f t="shared" si="75"/>
        <v/>
      </c>
      <c r="QV62" s="66" t="str">
        <f t="shared" si="76"/>
        <v/>
      </c>
      <c r="QW62" s="66" t="str">
        <f t="shared" si="77"/>
        <v/>
      </c>
      <c r="QX62" s="66" t="str">
        <f t="shared" si="78"/>
        <v/>
      </c>
      <c r="QY62" s="66" t="str">
        <f t="shared" si="79"/>
        <v/>
      </c>
      <c r="QZ62" s="66" t="str">
        <f t="shared" si="80"/>
        <v/>
      </c>
      <c r="RA62" s="66" t="str">
        <f t="shared" si="81"/>
        <v/>
      </c>
      <c r="RB62" s="66" t="str">
        <f t="shared" si="82"/>
        <v/>
      </c>
      <c r="RC62" s="66" t="str">
        <f t="shared" si="83"/>
        <v/>
      </c>
      <c r="RD62" s="66" t="str">
        <f t="shared" si="84"/>
        <v/>
      </c>
      <c r="RE62" s="66" t="str">
        <f t="shared" si="85"/>
        <v/>
      </c>
      <c r="RF62" s="66" t="str">
        <f t="shared" si="86"/>
        <v/>
      </c>
      <c r="RG62" s="66" t="str">
        <f t="shared" si="87"/>
        <v/>
      </c>
      <c r="RH62" s="66" t="str">
        <f t="shared" si="88"/>
        <v/>
      </c>
      <c r="RI62" s="66" t="str">
        <f t="shared" si="89"/>
        <v/>
      </c>
      <c r="RJ62" s="66" t="str">
        <f t="shared" si="90"/>
        <v/>
      </c>
      <c r="RK62" s="66" t="str">
        <f t="shared" si="91"/>
        <v/>
      </c>
      <c r="RL62" s="66" t="str">
        <f t="shared" si="92"/>
        <v/>
      </c>
      <c r="RM62" s="66" t="str">
        <f t="shared" si="93"/>
        <v/>
      </c>
      <c r="RN62" s="66" t="str">
        <f t="shared" si="94"/>
        <v/>
      </c>
      <c r="RO62" s="66" t="str">
        <f t="shared" si="95"/>
        <v/>
      </c>
      <c r="RP62" s="66" t="str">
        <f t="shared" si="96"/>
        <v/>
      </c>
      <c r="RQ62" s="66" t="str">
        <f t="shared" si="97"/>
        <v/>
      </c>
      <c r="RR62" s="66" t="str">
        <f t="shared" si="98"/>
        <v/>
      </c>
      <c r="RS62" s="66" t="str">
        <f t="shared" si="99"/>
        <v/>
      </c>
      <c r="RT62" s="66" t="str">
        <f t="shared" si="100"/>
        <v/>
      </c>
      <c r="RU62" s="66" t="str">
        <f t="shared" si="101"/>
        <v/>
      </c>
      <c r="RV62" s="66" t="str">
        <f t="shared" si="102"/>
        <v/>
      </c>
      <c r="RW62" s="66" t="str">
        <f t="shared" si="103"/>
        <v/>
      </c>
      <c r="RX62" s="66" t="str">
        <f t="shared" si="104"/>
        <v/>
      </c>
      <c r="RY62" s="66" t="str">
        <f t="shared" si="105"/>
        <v/>
      </c>
      <c r="RZ62" s="66" t="str">
        <f t="shared" si="106"/>
        <v/>
      </c>
      <c r="SA62" s="66" t="str">
        <f t="shared" si="107"/>
        <v/>
      </c>
      <c r="SB62" s="66" t="str">
        <f t="shared" si="108"/>
        <v/>
      </c>
      <c r="SC62" s="66" t="str">
        <f t="shared" si="109"/>
        <v/>
      </c>
      <c r="SD62" s="66" t="str">
        <f t="shared" si="110"/>
        <v/>
      </c>
      <c r="SE62" s="66" t="str">
        <f t="shared" si="111"/>
        <v/>
      </c>
      <c r="SF62" s="66" t="str">
        <f t="shared" si="112"/>
        <v/>
      </c>
      <c r="SG62" s="66" t="str">
        <f t="shared" si="113"/>
        <v/>
      </c>
      <c r="SH62" s="66" t="str">
        <f t="shared" si="114"/>
        <v/>
      </c>
      <c r="SI62" s="66" t="str">
        <f t="shared" si="115"/>
        <v/>
      </c>
      <c r="SJ62" s="66" t="str">
        <f t="shared" si="116"/>
        <v/>
      </c>
      <c r="SK62" s="66" t="str">
        <f t="shared" si="117"/>
        <v/>
      </c>
      <c r="SL62" s="66" t="str">
        <f t="shared" si="118"/>
        <v/>
      </c>
      <c r="SM62" s="66" t="str">
        <f t="shared" si="119"/>
        <v/>
      </c>
      <c r="SN62" s="66" t="str">
        <f t="shared" si="120"/>
        <v/>
      </c>
      <c r="SO62" s="66" t="str">
        <f t="shared" si="121"/>
        <v/>
      </c>
      <c r="SP62" s="66" t="str">
        <f t="shared" si="122"/>
        <v/>
      </c>
      <c r="SQ62" s="66" t="str">
        <f t="shared" si="123"/>
        <v/>
      </c>
      <c r="SR62" s="66" t="str">
        <f t="shared" si="124"/>
        <v/>
      </c>
      <c r="SS62" s="66" t="str">
        <f t="shared" si="125"/>
        <v/>
      </c>
      <c r="ST62" s="66" t="str">
        <f t="shared" si="126"/>
        <v/>
      </c>
      <c r="SU62" s="66" t="str">
        <f t="shared" si="127"/>
        <v/>
      </c>
      <c r="SV62" s="66" t="str">
        <f t="shared" si="128"/>
        <v/>
      </c>
      <c r="SW62" s="66" t="str">
        <f t="shared" si="129"/>
        <v/>
      </c>
      <c r="SX62" s="66" t="str">
        <f t="shared" si="130"/>
        <v/>
      </c>
      <c r="SY62" s="66" t="str">
        <f t="shared" si="131"/>
        <v/>
      </c>
      <c r="SZ62" s="66" t="str">
        <f t="shared" si="132"/>
        <v/>
      </c>
      <c r="TA62" s="66" t="str">
        <f t="shared" si="133"/>
        <v/>
      </c>
      <c r="TB62" s="66" t="str">
        <f t="shared" si="134"/>
        <v/>
      </c>
      <c r="TC62" s="66" t="str">
        <f t="shared" si="135"/>
        <v/>
      </c>
      <c r="TD62" s="66" t="str">
        <f t="shared" si="136"/>
        <v/>
      </c>
      <c r="TE62" s="66" t="str">
        <f t="shared" si="137"/>
        <v/>
      </c>
      <c r="TF62" s="66" t="str">
        <f t="shared" si="138"/>
        <v/>
      </c>
      <c r="TG62" s="66" t="str">
        <f t="shared" si="139"/>
        <v/>
      </c>
      <c r="TH62" s="66" t="str">
        <f t="shared" si="140"/>
        <v/>
      </c>
      <c r="TI62" s="66" t="str">
        <f t="shared" si="141"/>
        <v/>
      </c>
      <c r="TJ62" s="66" t="str">
        <f t="shared" si="142"/>
        <v/>
      </c>
      <c r="TK62" s="66" t="str">
        <f t="shared" si="143"/>
        <v/>
      </c>
      <c r="TL62" s="66" t="str">
        <f t="shared" si="144"/>
        <v/>
      </c>
      <c r="TM62" s="66" t="str">
        <f t="shared" si="145"/>
        <v/>
      </c>
      <c r="TN62" s="66" t="str">
        <f t="shared" si="146"/>
        <v/>
      </c>
      <c r="TO62" s="66" t="str">
        <f t="shared" si="147"/>
        <v/>
      </c>
      <c r="TP62" s="66" t="str">
        <f t="shared" si="148"/>
        <v/>
      </c>
      <c r="TQ62" s="66" t="str">
        <f t="shared" si="149"/>
        <v/>
      </c>
      <c r="TR62" s="66" t="str">
        <f t="shared" si="150"/>
        <v/>
      </c>
      <c r="TS62" s="66" t="str">
        <f t="shared" si="151"/>
        <v/>
      </c>
      <c r="TT62" s="66" t="str">
        <f t="shared" si="152"/>
        <v/>
      </c>
      <c r="TU62" s="66" t="str">
        <f t="shared" si="153"/>
        <v/>
      </c>
      <c r="TV62" s="66" t="str">
        <f t="shared" si="154"/>
        <v/>
      </c>
      <c r="TW62" s="66" t="str">
        <f t="shared" si="155"/>
        <v/>
      </c>
      <c r="TX62" s="66" t="str">
        <f t="shared" si="156"/>
        <v/>
      </c>
      <c r="TY62" s="66" t="str">
        <f t="shared" si="157"/>
        <v/>
      </c>
      <c r="TZ62" s="66" t="str">
        <f t="shared" si="158"/>
        <v/>
      </c>
      <c r="UA62" s="66" t="str">
        <f t="shared" si="159"/>
        <v/>
      </c>
      <c r="UB62" s="66" t="str">
        <f t="shared" si="160"/>
        <v/>
      </c>
      <c r="UC62" s="66" t="str">
        <f t="shared" si="161"/>
        <v/>
      </c>
      <c r="UD62" s="66" t="str">
        <f t="shared" si="162"/>
        <v/>
      </c>
      <c r="UE62" s="66" t="str">
        <f t="shared" si="163"/>
        <v/>
      </c>
      <c r="UF62" s="66" t="str">
        <f t="shared" si="164"/>
        <v/>
      </c>
      <c r="UG62" s="66" t="str">
        <f t="shared" si="165"/>
        <v/>
      </c>
      <c r="UH62" s="66" t="str">
        <f t="shared" si="166"/>
        <v/>
      </c>
      <c r="UI62" s="66" t="str">
        <f t="shared" si="167"/>
        <v/>
      </c>
      <c r="UJ62" s="66" t="str">
        <f t="shared" si="168"/>
        <v/>
      </c>
      <c r="UK62" s="66" t="str">
        <f t="shared" si="169"/>
        <v/>
      </c>
      <c r="UL62" s="66" t="str">
        <f t="shared" si="170"/>
        <v/>
      </c>
      <c r="UM62" s="66" t="str">
        <f t="shared" si="171"/>
        <v/>
      </c>
      <c r="UN62" s="66" t="str">
        <f t="shared" si="172"/>
        <v/>
      </c>
      <c r="UO62" s="66" t="str">
        <f t="shared" si="173"/>
        <v/>
      </c>
      <c r="UP62" s="66" t="str">
        <f t="shared" si="174"/>
        <v/>
      </c>
      <c r="UQ62" s="66" t="str">
        <f t="shared" si="175"/>
        <v/>
      </c>
      <c r="UR62" s="66" t="str">
        <f t="shared" si="176"/>
        <v/>
      </c>
      <c r="US62" s="66" t="str">
        <f t="shared" si="177"/>
        <v/>
      </c>
      <c r="UT62" s="66" t="str">
        <f t="shared" si="178"/>
        <v/>
      </c>
      <c r="UU62" s="66" t="str">
        <f t="shared" si="179"/>
        <v/>
      </c>
      <c r="UV62" s="66" t="str">
        <f t="shared" si="180"/>
        <v/>
      </c>
      <c r="UW62" s="66" t="str">
        <f t="shared" si="181"/>
        <v/>
      </c>
      <c r="UX62" s="66" t="str">
        <f t="shared" si="182"/>
        <v/>
      </c>
      <c r="UY62" s="66" t="str">
        <f t="shared" si="183"/>
        <v/>
      </c>
      <c r="UZ62" s="66" t="str">
        <f t="shared" si="184"/>
        <v/>
      </c>
      <c r="VA62" s="66" t="str">
        <f t="shared" si="185"/>
        <v/>
      </c>
      <c r="VB62" s="66" t="str">
        <f t="shared" si="186"/>
        <v/>
      </c>
      <c r="VC62" s="66" t="str">
        <f t="shared" si="187"/>
        <v/>
      </c>
      <c r="VD62" s="66" t="str">
        <f t="shared" si="188"/>
        <v/>
      </c>
      <c r="VE62" s="66" t="str">
        <f t="shared" si="189"/>
        <v/>
      </c>
      <c r="VF62" s="66" t="str">
        <f t="shared" si="190"/>
        <v/>
      </c>
      <c r="VG62" s="66" t="str">
        <f t="shared" si="191"/>
        <v/>
      </c>
      <c r="VH62" s="66" t="str">
        <f t="shared" si="192"/>
        <v/>
      </c>
      <c r="VI62" s="66" t="str">
        <f t="shared" si="193"/>
        <v/>
      </c>
      <c r="VJ62" s="66" t="str">
        <f t="shared" si="194"/>
        <v/>
      </c>
      <c r="VK62" s="66" t="str">
        <f t="shared" si="195"/>
        <v/>
      </c>
      <c r="VL62" s="66" t="str">
        <f t="shared" si="196"/>
        <v/>
      </c>
      <c r="VM62" s="66" t="str">
        <f t="shared" si="197"/>
        <v/>
      </c>
      <c r="VN62" s="66" t="str">
        <f t="shared" si="198"/>
        <v/>
      </c>
      <c r="VO62" s="66" t="str">
        <f t="shared" si="199"/>
        <v/>
      </c>
      <c r="VP62" s="66" t="str">
        <f t="shared" si="200"/>
        <v/>
      </c>
      <c r="VQ62" s="66" t="str">
        <f t="shared" si="201"/>
        <v/>
      </c>
      <c r="VR62" s="66" t="str">
        <f t="shared" si="202"/>
        <v/>
      </c>
      <c r="VS62" s="66" t="str">
        <f t="shared" si="203"/>
        <v/>
      </c>
      <c r="VT62" s="66" t="str">
        <f t="shared" si="204"/>
        <v/>
      </c>
      <c r="VU62" s="66" t="str">
        <f t="shared" si="205"/>
        <v/>
      </c>
      <c r="VV62" s="66" t="str">
        <f t="shared" si="206"/>
        <v/>
      </c>
      <c r="VW62" s="66" t="str">
        <f t="shared" si="207"/>
        <v/>
      </c>
      <c r="VX62" s="66" t="str">
        <f t="shared" si="208"/>
        <v/>
      </c>
      <c r="VY62" s="66" t="str">
        <f t="shared" si="209"/>
        <v/>
      </c>
      <c r="VZ62" s="66" t="str">
        <f t="shared" si="210"/>
        <v/>
      </c>
      <c r="WA62" s="66" t="str">
        <f t="shared" si="211"/>
        <v/>
      </c>
      <c r="WB62" s="66" t="str">
        <f t="shared" si="212"/>
        <v/>
      </c>
      <c r="WC62" s="66" t="str">
        <f t="shared" si="213"/>
        <v/>
      </c>
      <c r="WD62" s="66" t="str">
        <f t="shared" si="214"/>
        <v/>
      </c>
      <c r="WE62" s="66" t="str">
        <f t="shared" si="215"/>
        <v/>
      </c>
      <c r="WF62" s="66" t="str">
        <f t="shared" si="216"/>
        <v/>
      </c>
      <c r="WG62" s="66" t="str">
        <f t="shared" si="217"/>
        <v/>
      </c>
      <c r="WH62" s="66" t="str">
        <f t="shared" si="218"/>
        <v/>
      </c>
      <c r="WI62" s="66" t="str">
        <f t="shared" si="219"/>
        <v/>
      </c>
      <c r="WJ62" s="66" t="str">
        <f t="shared" si="220"/>
        <v/>
      </c>
      <c r="WK62" s="66" t="str">
        <f t="shared" si="221"/>
        <v/>
      </c>
      <c r="WL62" s="66" t="str">
        <f t="shared" si="222"/>
        <v/>
      </c>
      <c r="WM62" s="66" t="str">
        <f t="shared" si="223"/>
        <v/>
      </c>
      <c r="WN62" s="66" t="str">
        <f t="shared" si="224"/>
        <v/>
      </c>
      <c r="WO62" s="66" t="str">
        <f t="shared" si="225"/>
        <v/>
      </c>
      <c r="WP62" s="66" t="str">
        <f t="shared" si="226"/>
        <v/>
      </c>
      <c r="WQ62" s="66" t="str">
        <f t="shared" si="227"/>
        <v/>
      </c>
      <c r="WR62" s="66" t="str">
        <f t="shared" si="228"/>
        <v/>
      </c>
      <c r="WS62" s="66" t="str">
        <f t="shared" si="229"/>
        <v/>
      </c>
      <c r="WT62" s="66" t="str">
        <f t="shared" si="230"/>
        <v/>
      </c>
      <c r="WU62" s="66" t="str">
        <f t="shared" si="231"/>
        <v/>
      </c>
      <c r="WV62" s="66" t="str">
        <f t="shared" si="232"/>
        <v/>
      </c>
      <c r="WW62" s="66" t="str">
        <f t="shared" si="233"/>
        <v/>
      </c>
      <c r="WX62" s="66" t="str">
        <f t="shared" si="234"/>
        <v/>
      </c>
      <c r="WY62" s="66" t="str">
        <f t="shared" si="235"/>
        <v/>
      </c>
      <c r="WZ62" s="66" t="str">
        <f t="shared" si="236"/>
        <v/>
      </c>
      <c r="XA62" s="66" t="str">
        <f t="shared" si="237"/>
        <v/>
      </c>
      <c r="XB62" s="66" t="str">
        <f t="shared" si="238"/>
        <v/>
      </c>
      <c r="XC62" s="66" t="str">
        <f t="shared" si="239"/>
        <v/>
      </c>
      <c r="XD62" s="66" t="str">
        <f t="shared" si="240"/>
        <v/>
      </c>
      <c r="XE62" s="66" t="str">
        <f t="shared" si="241"/>
        <v/>
      </c>
      <c r="XF62" s="66" t="str">
        <f t="shared" si="242"/>
        <v/>
      </c>
      <c r="XG62" s="66" t="str">
        <f t="shared" si="243"/>
        <v/>
      </c>
      <c r="XH62" s="66" t="str">
        <f t="shared" si="244"/>
        <v/>
      </c>
      <c r="XI62" s="66" t="str">
        <f t="shared" si="245"/>
        <v/>
      </c>
      <c r="XJ62" s="66" t="str">
        <f t="shared" si="246"/>
        <v/>
      </c>
      <c r="XK62" s="66" t="str">
        <f t="shared" si="247"/>
        <v/>
      </c>
      <c r="XL62" s="66" t="str">
        <f t="shared" si="248"/>
        <v/>
      </c>
      <c r="XM62" s="66" t="str">
        <f t="shared" si="249"/>
        <v/>
      </c>
      <c r="XN62" s="66" t="str">
        <f t="shared" si="250"/>
        <v/>
      </c>
      <c r="XO62" s="66" t="str">
        <f t="shared" si="251"/>
        <v/>
      </c>
      <c r="XP62" s="66" t="str">
        <f t="shared" si="252"/>
        <v/>
      </c>
      <c r="XQ62" s="66" t="str">
        <f t="shared" si="253"/>
        <v/>
      </c>
      <c r="XR62" s="66" t="str">
        <f t="shared" si="254"/>
        <v/>
      </c>
      <c r="XS62" s="66" t="str">
        <f t="shared" si="255"/>
        <v/>
      </c>
      <c r="XT62" s="66" t="str">
        <f t="shared" si="256"/>
        <v/>
      </c>
      <c r="XU62" s="66" t="str">
        <f t="shared" si="257"/>
        <v/>
      </c>
      <c r="XV62" s="66" t="str">
        <f t="shared" si="258"/>
        <v/>
      </c>
      <c r="XW62" s="66" t="str">
        <f t="shared" si="259"/>
        <v/>
      </c>
      <c r="XX62" s="66" t="str">
        <f t="shared" si="260"/>
        <v/>
      </c>
      <c r="XY62" s="66" t="str">
        <f t="shared" si="261"/>
        <v/>
      </c>
      <c r="XZ62" s="66" t="str">
        <f t="shared" si="262"/>
        <v/>
      </c>
      <c r="YA62" s="66" t="str">
        <f t="shared" si="263"/>
        <v/>
      </c>
      <c r="YB62" s="66" t="str">
        <f t="shared" si="264"/>
        <v/>
      </c>
      <c r="YC62" s="66" t="str">
        <f t="shared" si="265"/>
        <v/>
      </c>
      <c r="YD62" s="66" t="str">
        <f t="shared" si="266"/>
        <v/>
      </c>
      <c r="YE62" s="66" t="str">
        <f t="shared" si="267"/>
        <v/>
      </c>
      <c r="YF62" s="66" t="str">
        <f t="shared" si="268"/>
        <v/>
      </c>
      <c r="YG62" s="66" t="str">
        <f t="shared" si="269"/>
        <v/>
      </c>
      <c r="YH62" s="66" t="str">
        <f t="shared" si="270"/>
        <v/>
      </c>
      <c r="YI62" s="66" t="str">
        <f t="shared" si="271"/>
        <v/>
      </c>
      <c r="YJ62" s="66" t="str">
        <f t="shared" si="272"/>
        <v/>
      </c>
      <c r="YK62" s="66" t="str">
        <f t="shared" si="273"/>
        <v/>
      </c>
      <c r="YL62" s="66" t="str">
        <f t="shared" si="274"/>
        <v/>
      </c>
      <c r="YM62" s="66" t="str">
        <f t="shared" si="275"/>
        <v/>
      </c>
      <c r="YN62" s="66" t="str">
        <f t="shared" si="276"/>
        <v/>
      </c>
      <c r="YO62" s="66" t="str">
        <f t="shared" si="277"/>
        <v/>
      </c>
      <c r="YP62" s="66" t="str">
        <f t="shared" si="278"/>
        <v/>
      </c>
      <c r="YQ62" s="66" t="str">
        <f t="shared" si="279"/>
        <v/>
      </c>
      <c r="YR62" s="66" t="str">
        <f t="shared" si="280"/>
        <v/>
      </c>
      <c r="YS62" s="66" t="str">
        <f t="shared" si="281"/>
        <v/>
      </c>
      <c r="YT62" s="66" t="str">
        <f t="shared" si="282"/>
        <v/>
      </c>
      <c r="YU62" s="66" t="str">
        <f t="shared" si="283"/>
        <v/>
      </c>
      <c r="YV62" s="66" t="str">
        <f t="shared" si="284"/>
        <v/>
      </c>
      <c r="YW62" s="66" t="str">
        <f t="shared" si="285"/>
        <v/>
      </c>
      <c r="YX62" s="66" t="str">
        <f t="shared" si="286"/>
        <v/>
      </c>
      <c r="YY62" s="66" t="str">
        <f t="shared" si="287"/>
        <v/>
      </c>
      <c r="YZ62" s="66" t="str">
        <f t="shared" si="288"/>
        <v/>
      </c>
      <c r="ZA62" s="66" t="str">
        <f t="shared" si="289"/>
        <v/>
      </c>
      <c r="ZB62" s="66" t="str">
        <f t="shared" si="290"/>
        <v/>
      </c>
      <c r="ZC62" s="66" t="str">
        <f t="shared" si="291"/>
        <v/>
      </c>
      <c r="ZD62" s="66" t="str">
        <f t="shared" si="292"/>
        <v/>
      </c>
      <c r="ZE62" s="66" t="str">
        <f t="shared" si="293"/>
        <v/>
      </c>
      <c r="ZF62" s="66" t="str">
        <f t="shared" si="294"/>
        <v/>
      </c>
      <c r="ZG62" s="66" t="str">
        <f t="shared" si="295"/>
        <v/>
      </c>
      <c r="ZH62" s="66" t="str">
        <f t="shared" si="296"/>
        <v/>
      </c>
      <c r="ZI62" s="66" t="str">
        <f t="shared" si="297"/>
        <v/>
      </c>
      <c r="ZJ62" s="66" t="str">
        <f t="shared" si="298"/>
        <v/>
      </c>
      <c r="ZK62" s="66" t="str">
        <f t="shared" si="299"/>
        <v/>
      </c>
      <c r="ZL62" s="66" t="str">
        <f t="shared" si="300"/>
        <v/>
      </c>
      <c r="ZM62" s="66" t="str">
        <f t="shared" si="301"/>
        <v/>
      </c>
      <c r="ZN62" s="66" t="str">
        <f t="shared" si="302"/>
        <v/>
      </c>
      <c r="ZO62" s="66" t="str">
        <f t="shared" si="303"/>
        <v/>
      </c>
      <c r="ZP62" s="66" t="str">
        <f t="shared" si="304"/>
        <v/>
      </c>
      <c r="ZQ62" s="66" t="str">
        <f t="shared" si="305"/>
        <v/>
      </c>
      <c r="ZR62" s="66" t="str">
        <f t="shared" si="306"/>
        <v/>
      </c>
      <c r="ZS62" s="66" t="str">
        <f t="shared" si="307"/>
        <v/>
      </c>
      <c r="ZT62" s="66" t="str">
        <f t="shared" si="308"/>
        <v/>
      </c>
      <c r="ZU62" s="66" t="str">
        <f t="shared" si="309"/>
        <v/>
      </c>
      <c r="ZV62" s="66" t="str">
        <f t="shared" si="310"/>
        <v/>
      </c>
      <c r="ZW62" s="66" t="str">
        <f t="shared" si="311"/>
        <v/>
      </c>
      <c r="ZX62" s="66" t="str">
        <f t="shared" si="312"/>
        <v/>
      </c>
      <c r="ZY62" s="66" t="str">
        <f t="shared" si="313"/>
        <v/>
      </c>
      <c r="ZZ62" s="66" t="str">
        <f t="shared" si="314"/>
        <v/>
      </c>
      <c r="AAA62" s="66" t="str">
        <f t="shared" si="315"/>
        <v/>
      </c>
      <c r="AAB62" s="66" t="str">
        <f t="shared" si="316"/>
        <v/>
      </c>
      <c r="AAC62" s="66" t="str">
        <f t="shared" si="317"/>
        <v/>
      </c>
      <c r="AAD62" s="66" t="str">
        <f t="shared" si="318"/>
        <v/>
      </c>
      <c r="AAE62" s="66" t="str">
        <f t="shared" si="319"/>
        <v/>
      </c>
      <c r="AAF62" s="66" t="str">
        <f t="shared" si="320"/>
        <v/>
      </c>
      <c r="AAG62" s="66" t="str">
        <f t="shared" si="321"/>
        <v/>
      </c>
      <c r="AAH62" s="66" t="str">
        <f t="shared" si="322"/>
        <v/>
      </c>
      <c r="AAI62" s="66" t="str">
        <f t="shared" si="323"/>
        <v/>
      </c>
      <c r="AAJ62" s="66" t="str">
        <f t="shared" si="324"/>
        <v/>
      </c>
      <c r="AAK62" s="66" t="str">
        <f t="shared" si="325"/>
        <v/>
      </c>
      <c r="AAL62" s="66" t="str">
        <f t="shared" si="326"/>
        <v/>
      </c>
      <c r="AAM62" s="66" t="str">
        <f t="shared" si="327"/>
        <v/>
      </c>
      <c r="AAN62" s="66" t="str">
        <f t="shared" si="328"/>
        <v/>
      </c>
      <c r="AAO62" s="66" t="str">
        <f t="shared" si="329"/>
        <v/>
      </c>
      <c r="AAP62" s="66" t="str">
        <f t="shared" si="330"/>
        <v/>
      </c>
      <c r="AAQ62" s="66" t="str">
        <f t="shared" si="331"/>
        <v/>
      </c>
      <c r="AAR62" s="66" t="str">
        <f t="shared" si="332"/>
        <v/>
      </c>
      <c r="AAS62" s="66" t="str">
        <f t="shared" si="333"/>
        <v/>
      </c>
      <c r="AAT62" s="66" t="str">
        <f t="shared" si="334"/>
        <v/>
      </c>
      <c r="AAU62" s="66" t="str">
        <f t="shared" si="335"/>
        <v/>
      </c>
      <c r="AAV62" s="66" t="str">
        <f t="shared" si="336"/>
        <v/>
      </c>
      <c r="AAW62" s="66" t="str">
        <f t="shared" si="337"/>
        <v/>
      </c>
      <c r="AAX62" s="66" t="str">
        <f t="shared" si="338"/>
        <v/>
      </c>
      <c r="AAY62" s="66" t="str">
        <f t="shared" si="339"/>
        <v/>
      </c>
      <c r="AAZ62" s="66" t="str">
        <f t="shared" si="340"/>
        <v/>
      </c>
      <c r="ABA62" s="66" t="str">
        <f t="shared" si="341"/>
        <v/>
      </c>
      <c r="ABB62" s="66" t="str">
        <f t="shared" si="342"/>
        <v/>
      </c>
      <c r="ABC62" s="66" t="str">
        <f t="shared" si="343"/>
        <v/>
      </c>
      <c r="ABD62" s="66" t="str">
        <f t="shared" si="344"/>
        <v/>
      </c>
      <c r="ABE62" s="66" t="str">
        <f t="shared" si="345"/>
        <v/>
      </c>
      <c r="ABF62" s="66" t="str">
        <f t="shared" si="346"/>
        <v/>
      </c>
      <c r="ABG62" s="66" t="str">
        <f t="shared" si="347"/>
        <v/>
      </c>
      <c r="ABH62" s="66" t="str">
        <f t="shared" si="348"/>
        <v/>
      </c>
      <c r="ABI62" s="66" t="str">
        <f t="shared" si="349"/>
        <v/>
      </c>
      <c r="ABJ62" s="66" t="str">
        <f t="shared" si="350"/>
        <v/>
      </c>
      <c r="ABK62" s="66" t="str">
        <f t="shared" si="351"/>
        <v/>
      </c>
      <c r="ABL62" s="66" t="str">
        <f t="shared" si="352"/>
        <v/>
      </c>
      <c r="ABM62" s="66" t="str">
        <f t="shared" si="353"/>
        <v/>
      </c>
      <c r="ABN62" s="66" t="str">
        <f t="shared" si="354"/>
        <v/>
      </c>
      <c r="ABO62" s="66" t="str">
        <f t="shared" si="355"/>
        <v/>
      </c>
      <c r="ABP62" s="66" t="str">
        <f t="shared" si="356"/>
        <v/>
      </c>
      <c r="ABQ62" s="66" t="str">
        <f t="shared" si="357"/>
        <v/>
      </c>
      <c r="ABR62" s="66" t="str">
        <f t="shared" si="358"/>
        <v/>
      </c>
      <c r="ABS62" s="66" t="str">
        <f t="shared" si="359"/>
        <v/>
      </c>
      <c r="ABT62" s="66" t="str">
        <f t="shared" si="360"/>
        <v/>
      </c>
      <c r="ABU62" s="66" t="str">
        <f t="shared" si="361"/>
        <v/>
      </c>
      <c r="ABV62" s="66" t="str">
        <f t="shared" si="362"/>
        <v/>
      </c>
      <c r="ABW62" s="66" t="str">
        <f t="shared" si="363"/>
        <v/>
      </c>
      <c r="ABX62" s="66" t="str">
        <f t="shared" si="364"/>
        <v/>
      </c>
      <c r="ABY62" s="66" t="str">
        <f t="shared" si="365"/>
        <v/>
      </c>
      <c r="ABZ62" s="66" t="str">
        <f t="shared" si="366"/>
        <v/>
      </c>
      <c r="ACA62" s="66" t="str">
        <f t="shared" si="367"/>
        <v/>
      </c>
      <c r="ACB62" s="66" t="str">
        <f t="shared" si="368"/>
        <v/>
      </c>
      <c r="ACC62" s="66" t="str">
        <f t="shared" si="369"/>
        <v/>
      </c>
      <c r="ACD62" s="66" t="str">
        <f t="shared" si="370"/>
        <v/>
      </c>
      <c r="ACE62" s="66" t="str">
        <f t="shared" si="371"/>
        <v/>
      </c>
      <c r="ACF62" s="66" t="str">
        <f t="shared" si="372"/>
        <v/>
      </c>
      <c r="ACG62" s="66" t="str">
        <f t="shared" si="373"/>
        <v/>
      </c>
      <c r="ACH62" s="66" t="str">
        <f t="shared" si="374"/>
        <v/>
      </c>
      <c r="ACI62" s="66" t="str">
        <f t="shared" si="375"/>
        <v/>
      </c>
      <c r="ACJ62" s="66" t="str">
        <f t="shared" si="376"/>
        <v/>
      </c>
      <c r="ACK62" s="66" t="str">
        <f t="shared" si="377"/>
        <v/>
      </c>
      <c r="ACL62" s="66" t="str">
        <f t="shared" si="378"/>
        <v/>
      </c>
      <c r="ACM62" s="66" t="str">
        <f t="shared" ref="ACM62:ACN62" si="442">IF(AND(ACS$3="Unit", ACL62=""), "", IF(AND(ACS$3="Unit", ACL62="-"),"", IF(ACS$3="Unit", "kg/GJ delivered", IF(AND(NY62&lt;&gt;"", NY62&lt;&gt;"-", NX62="-"),"", IF($H62="","", IF(NX62="nd", "",IF(NX62="&lt;n.a.&gt;", "", IF(NY62="#/MJ", "", IF(NY62="kg/GJ delivered",NX62,IF(NY62="g/MJ delivered",NX62,IF(NY62="kg/MJ delivered",NX62*1000,IF(NY62="mg/MJ delivered",NX62/1000,IF(NY62="g/kg",((NX62)*(1/$I62)*(1/$H62)),IF(NY62="mg/kg",((NX62/1000)*(1/$I62)*(1/$H62)),IF(NY62="mg/MJ delivered",NX62/1000,IF(NY62="-","","Error"))))))))))))))))</f>
        <v/>
      </c>
      <c r="ACN62" s="66" t="str">
        <f t="shared" si="442"/>
        <v/>
      </c>
      <c r="ACO62" s="66" t="str">
        <f t="shared" si="380"/>
        <v/>
      </c>
      <c r="ACP62" s="66" t="str">
        <f t="shared" si="381"/>
        <v/>
      </c>
      <c r="ACQ62" s="66" t="str">
        <f t="shared" si="382"/>
        <v/>
      </c>
      <c r="ACR62" s="66" t="str">
        <f t="shared" si="383"/>
        <v/>
      </c>
      <c r="ACS62" s="66" t="str">
        <f t="shared" si="384"/>
        <v/>
      </c>
      <c r="ACT62" s="66" t="str">
        <f t="shared" si="385"/>
        <v/>
      </c>
    </row>
    <row r="63" spans="2:774" ht="15.75" customHeight="1" x14ac:dyDescent="0.25">
      <c r="B63" s="66">
        <v>185</v>
      </c>
      <c r="C63" s="66" t="s">
        <v>775</v>
      </c>
      <c r="D63" s="66" t="s">
        <v>1622</v>
      </c>
      <c r="E63" s="156" t="s">
        <v>300</v>
      </c>
      <c r="F63" s="66" t="s">
        <v>497</v>
      </c>
      <c r="G63" s="66" t="s">
        <v>490</v>
      </c>
      <c r="H63" s="126">
        <v>0.122</v>
      </c>
      <c r="I63" s="130">
        <v>19.5</v>
      </c>
      <c r="J63" s="66" t="str">
        <f t="shared" si="0"/>
        <v>Firewood, Traditional, CN</v>
      </c>
      <c r="K63" s="161"/>
      <c r="L63" s="161"/>
      <c r="M63" s="161"/>
      <c r="N63" s="161"/>
      <c r="O63" s="66" t="s">
        <v>794</v>
      </c>
      <c r="P63" s="66" t="str">
        <f t="shared" si="428"/>
        <v>CN</v>
      </c>
      <c r="Q63" s="66" t="s">
        <v>87</v>
      </c>
      <c r="R63" s="162">
        <v>24.4</v>
      </c>
      <c r="S63" s="158" t="s">
        <v>523</v>
      </c>
      <c r="T63" s="158" t="s">
        <v>128</v>
      </c>
      <c r="U63" s="158" t="s">
        <v>128</v>
      </c>
      <c r="V63" s="158" t="s">
        <v>128</v>
      </c>
      <c r="W63" s="158" t="s">
        <v>128</v>
      </c>
      <c r="X63" s="166" t="s">
        <v>742</v>
      </c>
      <c r="Y63" s="158" t="s">
        <v>523</v>
      </c>
      <c r="Z63" s="165">
        <v>5.4</v>
      </c>
      <c r="AA63" s="158" t="s">
        <v>523</v>
      </c>
      <c r="AB63" s="158" t="s">
        <v>128</v>
      </c>
      <c r="AC63" s="158" t="s">
        <v>128</v>
      </c>
      <c r="AD63" s="158" t="s">
        <v>128</v>
      </c>
      <c r="AE63" s="158" t="s">
        <v>128</v>
      </c>
      <c r="AF63" s="165">
        <v>8.4</v>
      </c>
      <c r="AG63" s="158" t="s">
        <v>523</v>
      </c>
      <c r="AH63" s="163">
        <v>0.1</v>
      </c>
      <c r="AI63" s="158" t="s">
        <v>523</v>
      </c>
      <c r="AJ63" s="158" t="s">
        <v>128</v>
      </c>
      <c r="AK63" s="158" t="s">
        <v>128</v>
      </c>
      <c r="AL63" s="158" t="s">
        <v>128</v>
      </c>
      <c r="AM63" s="158" t="s">
        <v>128</v>
      </c>
      <c r="AN63" s="158" t="s">
        <v>128</v>
      </c>
      <c r="AO63" s="158" t="s">
        <v>128</v>
      </c>
      <c r="AP63" s="158" t="s">
        <v>128</v>
      </c>
      <c r="AQ63" s="158" t="s">
        <v>128</v>
      </c>
      <c r="AR63" s="158" t="s">
        <v>128</v>
      </c>
      <c r="AS63" s="158" t="s">
        <v>128</v>
      </c>
      <c r="AT63" s="158" t="s">
        <v>128</v>
      </c>
      <c r="AU63" s="158" t="s">
        <v>128</v>
      </c>
      <c r="AV63" s="158" t="s">
        <v>128</v>
      </c>
      <c r="AW63" s="158" t="s">
        <v>128</v>
      </c>
      <c r="AX63" s="158" t="s">
        <v>128</v>
      </c>
      <c r="AY63" s="158" t="s">
        <v>128</v>
      </c>
      <c r="AZ63" s="158" t="s">
        <v>128</v>
      </c>
      <c r="BA63" s="158" t="s">
        <v>128</v>
      </c>
      <c r="BB63" s="158" t="s">
        <v>128</v>
      </c>
      <c r="BC63" s="158" t="s">
        <v>128</v>
      </c>
      <c r="BD63" s="158" t="s">
        <v>128</v>
      </c>
      <c r="BE63" s="158" t="s">
        <v>128</v>
      </c>
      <c r="BF63" s="158" t="s">
        <v>128</v>
      </c>
      <c r="BG63" s="158" t="s">
        <v>128</v>
      </c>
      <c r="BH63" s="158" t="s">
        <v>128</v>
      </c>
      <c r="BI63" s="158" t="s">
        <v>128</v>
      </c>
      <c r="BJ63" s="158" t="s">
        <v>128</v>
      </c>
      <c r="BK63" s="158" t="s">
        <v>128</v>
      </c>
      <c r="BL63" s="158" t="s">
        <v>128</v>
      </c>
      <c r="BM63" s="158" t="s">
        <v>128</v>
      </c>
      <c r="BN63" s="158" t="s">
        <v>128</v>
      </c>
      <c r="BO63" s="158" t="s">
        <v>128</v>
      </c>
      <c r="BP63" s="158" t="s">
        <v>128</v>
      </c>
      <c r="BQ63" s="158" t="s">
        <v>128</v>
      </c>
      <c r="BR63" s="158" t="s">
        <v>128</v>
      </c>
      <c r="BS63" s="158" t="s">
        <v>128</v>
      </c>
      <c r="BT63" s="158" t="s">
        <v>128</v>
      </c>
      <c r="BU63" s="158" t="s">
        <v>128</v>
      </c>
      <c r="BV63" s="158" t="s">
        <v>128</v>
      </c>
      <c r="BW63" s="158" t="s">
        <v>128</v>
      </c>
      <c r="BX63" s="158" t="s">
        <v>128</v>
      </c>
      <c r="BY63" s="158" t="s">
        <v>128</v>
      </c>
      <c r="BZ63" s="158" t="s">
        <v>128</v>
      </c>
      <c r="CA63" s="158" t="s">
        <v>128</v>
      </c>
      <c r="CB63" s="158" t="s">
        <v>128</v>
      </c>
      <c r="CC63" s="158" t="s">
        <v>128</v>
      </c>
      <c r="CD63" s="158" t="s">
        <v>128</v>
      </c>
      <c r="CE63" s="158" t="s">
        <v>128</v>
      </c>
      <c r="CF63" s="158" t="s">
        <v>128</v>
      </c>
      <c r="CG63" s="158" t="s">
        <v>128</v>
      </c>
      <c r="CH63" s="158" t="s">
        <v>128</v>
      </c>
      <c r="CI63" s="158" t="s">
        <v>128</v>
      </c>
      <c r="CJ63" s="158" t="s">
        <v>128</v>
      </c>
      <c r="CK63" s="158" t="s">
        <v>128</v>
      </c>
      <c r="CL63" s="158" t="s">
        <v>128</v>
      </c>
      <c r="CM63" s="158" t="s">
        <v>128</v>
      </c>
      <c r="CN63" s="158" t="s">
        <v>128</v>
      </c>
      <c r="CO63" s="158" t="s">
        <v>128</v>
      </c>
      <c r="CP63" s="158" t="s">
        <v>128</v>
      </c>
      <c r="CQ63" s="158" t="s">
        <v>128</v>
      </c>
      <c r="CR63" s="158" t="s">
        <v>128</v>
      </c>
      <c r="CS63" s="158" t="s">
        <v>128</v>
      </c>
      <c r="CT63" s="158" t="s">
        <v>128</v>
      </c>
      <c r="CU63" s="158" t="s">
        <v>128</v>
      </c>
      <c r="CV63" s="158" t="s">
        <v>128</v>
      </c>
      <c r="CW63" s="158" t="s">
        <v>128</v>
      </c>
      <c r="CX63" s="158" t="s">
        <v>128</v>
      </c>
      <c r="CY63" s="158" t="s">
        <v>128</v>
      </c>
      <c r="CZ63" s="158" t="s">
        <v>128</v>
      </c>
      <c r="DA63" s="158" t="s">
        <v>128</v>
      </c>
      <c r="DB63" s="158" t="s">
        <v>128</v>
      </c>
      <c r="DC63" s="158" t="s">
        <v>128</v>
      </c>
      <c r="DD63" s="158" t="s">
        <v>128</v>
      </c>
      <c r="DE63" s="158" t="s">
        <v>128</v>
      </c>
      <c r="DF63" s="158" t="s">
        <v>128</v>
      </c>
      <c r="DG63" s="158" t="s">
        <v>128</v>
      </c>
      <c r="DH63" s="158" t="s">
        <v>128</v>
      </c>
      <c r="DI63" s="158" t="s">
        <v>128</v>
      </c>
      <c r="DJ63" s="158" t="s">
        <v>128</v>
      </c>
      <c r="DK63" s="158" t="s">
        <v>128</v>
      </c>
      <c r="DL63" s="158" t="s">
        <v>128</v>
      </c>
      <c r="DM63" s="158" t="s">
        <v>128</v>
      </c>
      <c r="DN63" s="158" t="s">
        <v>128</v>
      </c>
      <c r="DO63" s="158" t="s">
        <v>128</v>
      </c>
      <c r="DP63" s="158" t="s">
        <v>128</v>
      </c>
      <c r="DQ63" s="158" t="s">
        <v>128</v>
      </c>
      <c r="DR63" s="158" t="s">
        <v>128</v>
      </c>
      <c r="DS63" s="158" t="s">
        <v>128</v>
      </c>
      <c r="DT63" s="158" t="s">
        <v>128</v>
      </c>
      <c r="DU63" s="158" t="s">
        <v>128</v>
      </c>
      <c r="DV63" s="158" t="s">
        <v>128</v>
      </c>
      <c r="DW63" s="158" t="s">
        <v>128</v>
      </c>
      <c r="DX63" s="158" t="s">
        <v>128</v>
      </c>
      <c r="DY63" s="158" t="s">
        <v>128</v>
      </c>
      <c r="DZ63" s="158" t="s">
        <v>128</v>
      </c>
      <c r="EA63" s="158" t="s">
        <v>128</v>
      </c>
      <c r="EB63" s="158" t="s">
        <v>128</v>
      </c>
      <c r="EC63" s="158" t="s">
        <v>128</v>
      </c>
      <c r="ED63" s="158" t="s">
        <v>128</v>
      </c>
      <c r="EE63" s="158" t="s">
        <v>128</v>
      </c>
      <c r="EF63" s="158" t="s">
        <v>128</v>
      </c>
      <c r="EG63" s="158" t="s">
        <v>128</v>
      </c>
      <c r="EH63" s="158" t="s">
        <v>128</v>
      </c>
      <c r="EI63" s="158" t="s">
        <v>128</v>
      </c>
      <c r="EJ63" s="158" t="s">
        <v>128</v>
      </c>
      <c r="EK63" s="158" t="s">
        <v>128</v>
      </c>
      <c r="EL63" s="158" t="s">
        <v>128</v>
      </c>
      <c r="EM63" s="158" t="s">
        <v>128</v>
      </c>
      <c r="EN63" s="158" t="s">
        <v>128</v>
      </c>
      <c r="EO63" s="158" t="s">
        <v>128</v>
      </c>
      <c r="EP63" s="158" t="s">
        <v>128</v>
      </c>
      <c r="EQ63" s="158" t="s">
        <v>128</v>
      </c>
      <c r="ER63" s="158" t="s">
        <v>128</v>
      </c>
      <c r="ES63" s="158" t="s">
        <v>128</v>
      </c>
      <c r="ET63" s="158" t="s">
        <v>128</v>
      </c>
      <c r="EU63" s="158" t="s">
        <v>128</v>
      </c>
      <c r="EV63" s="158" t="s">
        <v>128</v>
      </c>
      <c r="EW63" s="158" t="s">
        <v>128</v>
      </c>
      <c r="EX63" s="158" t="s">
        <v>128</v>
      </c>
      <c r="EY63" s="158" t="s">
        <v>128</v>
      </c>
      <c r="EZ63" s="158" t="s">
        <v>128</v>
      </c>
      <c r="FA63" s="158" t="s">
        <v>128</v>
      </c>
      <c r="FB63" s="158" t="s">
        <v>128</v>
      </c>
      <c r="FC63" s="158" t="s">
        <v>128</v>
      </c>
      <c r="FD63" s="158" t="s">
        <v>128</v>
      </c>
      <c r="FE63" s="158" t="s">
        <v>128</v>
      </c>
      <c r="FF63" s="158" t="s">
        <v>128</v>
      </c>
      <c r="FG63" s="158" t="s">
        <v>128</v>
      </c>
      <c r="FH63" s="158" t="s">
        <v>128</v>
      </c>
      <c r="FI63" s="158" t="s">
        <v>128</v>
      </c>
      <c r="FJ63" s="158" t="s">
        <v>128</v>
      </c>
      <c r="FK63" s="158" t="s">
        <v>128</v>
      </c>
      <c r="FL63" s="158" t="s">
        <v>128</v>
      </c>
      <c r="FM63" s="158" t="s">
        <v>128</v>
      </c>
      <c r="FN63" s="158" t="s">
        <v>128</v>
      </c>
      <c r="FO63" s="158" t="s">
        <v>128</v>
      </c>
      <c r="FP63" s="158" t="s">
        <v>128</v>
      </c>
      <c r="FQ63" s="158" t="s">
        <v>128</v>
      </c>
      <c r="FR63" s="158" t="s">
        <v>128</v>
      </c>
      <c r="FS63" s="158" t="s">
        <v>128</v>
      </c>
      <c r="FT63" s="158" t="s">
        <v>128</v>
      </c>
      <c r="FU63" s="158" t="s">
        <v>128</v>
      </c>
      <c r="FV63" s="158" t="s">
        <v>128</v>
      </c>
      <c r="FW63" s="158" t="s">
        <v>128</v>
      </c>
      <c r="FX63" s="158" t="s">
        <v>128</v>
      </c>
      <c r="FY63" s="158" t="s">
        <v>128</v>
      </c>
      <c r="FZ63" s="158" t="s">
        <v>128</v>
      </c>
      <c r="GA63" s="158" t="s">
        <v>128</v>
      </c>
      <c r="GB63" s="158" t="s">
        <v>128</v>
      </c>
      <c r="GC63" s="158" t="s">
        <v>128</v>
      </c>
      <c r="GD63" s="158" t="s">
        <v>128</v>
      </c>
      <c r="GE63" s="158" t="s">
        <v>128</v>
      </c>
      <c r="GF63" s="158" t="s">
        <v>128</v>
      </c>
      <c r="GG63" s="158" t="s">
        <v>128</v>
      </c>
      <c r="GH63" s="158" t="s">
        <v>128</v>
      </c>
      <c r="GI63" s="158" t="s">
        <v>128</v>
      </c>
      <c r="GJ63" s="158" t="s">
        <v>128</v>
      </c>
      <c r="GK63" s="158" t="s">
        <v>128</v>
      </c>
      <c r="GL63" s="158" t="s">
        <v>128</v>
      </c>
      <c r="GM63" s="158" t="s">
        <v>128</v>
      </c>
      <c r="GN63" s="158" t="s">
        <v>128</v>
      </c>
      <c r="GO63" s="158" t="s">
        <v>128</v>
      </c>
      <c r="GP63" s="158" t="s">
        <v>128</v>
      </c>
      <c r="GQ63" s="158" t="s">
        <v>128</v>
      </c>
      <c r="GR63" s="158" t="s">
        <v>128</v>
      </c>
      <c r="GS63" s="158" t="s">
        <v>128</v>
      </c>
      <c r="GT63" s="158" t="s">
        <v>128</v>
      </c>
      <c r="GU63" s="158" t="s">
        <v>128</v>
      </c>
      <c r="GV63" s="158" t="s">
        <v>128</v>
      </c>
      <c r="GW63" s="158" t="s">
        <v>128</v>
      </c>
      <c r="GX63" s="158" t="s">
        <v>128</v>
      </c>
      <c r="GY63" s="158" t="s">
        <v>128</v>
      </c>
      <c r="GZ63" s="158" t="s">
        <v>128</v>
      </c>
      <c r="HA63" s="158" t="s">
        <v>128</v>
      </c>
      <c r="HB63" s="158" t="s">
        <v>128</v>
      </c>
      <c r="HC63" s="158" t="s">
        <v>128</v>
      </c>
      <c r="HD63" s="158" t="s">
        <v>128</v>
      </c>
      <c r="HE63" s="158" t="s">
        <v>128</v>
      </c>
      <c r="HF63" s="158" t="s">
        <v>128</v>
      </c>
      <c r="HG63" s="158" t="s">
        <v>128</v>
      </c>
      <c r="HH63" s="158" t="s">
        <v>128</v>
      </c>
      <c r="HI63" s="158" t="s">
        <v>128</v>
      </c>
      <c r="HJ63" s="158" t="s">
        <v>128</v>
      </c>
      <c r="HK63" s="158" t="s">
        <v>128</v>
      </c>
      <c r="HL63" s="158" t="s">
        <v>128</v>
      </c>
      <c r="HM63" s="158" t="s">
        <v>128</v>
      </c>
      <c r="HN63" s="158" t="s">
        <v>128</v>
      </c>
      <c r="HO63" s="158" t="s">
        <v>128</v>
      </c>
      <c r="HP63" s="158" t="s">
        <v>128</v>
      </c>
      <c r="HQ63" s="158" t="s">
        <v>128</v>
      </c>
      <c r="HR63" s="158" t="s">
        <v>128</v>
      </c>
      <c r="HS63" s="158" t="s">
        <v>128</v>
      </c>
      <c r="HT63" s="158" t="s">
        <v>128</v>
      </c>
      <c r="HU63" s="158" t="s">
        <v>128</v>
      </c>
      <c r="HV63" s="158" t="s">
        <v>128</v>
      </c>
      <c r="HW63" s="158" t="s">
        <v>128</v>
      </c>
      <c r="HX63" s="158" t="s">
        <v>128</v>
      </c>
      <c r="HY63" s="158" t="s">
        <v>128</v>
      </c>
      <c r="HZ63" s="158" t="s">
        <v>128</v>
      </c>
      <c r="IA63" s="158" t="s">
        <v>128</v>
      </c>
      <c r="IB63" s="158" t="s">
        <v>128</v>
      </c>
      <c r="IC63" s="158" t="s">
        <v>128</v>
      </c>
      <c r="ID63" s="158" t="s">
        <v>128</v>
      </c>
      <c r="IE63" s="158" t="s">
        <v>128</v>
      </c>
      <c r="IF63" s="158" t="s">
        <v>128</v>
      </c>
      <c r="IG63" s="158" t="s">
        <v>128</v>
      </c>
      <c r="IH63" s="158" t="s">
        <v>128</v>
      </c>
      <c r="II63" s="158" t="s">
        <v>128</v>
      </c>
      <c r="IJ63" s="158" t="s">
        <v>128</v>
      </c>
      <c r="IK63" s="158" t="s">
        <v>128</v>
      </c>
      <c r="IL63" s="158" t="s">
        <v>128</v>
      </c>
      <c r="IM63" s="158" t="s">
        <v>128</v>
      </c>
      <c r="IN63" s="158" t="s">
        <v>128</v>
      </c>
      <c r="IO63" s="158" t="s">
        <v>128</v>
      </c>
      <c r="IP63" s="158" t="s">
        <v>128</v>
      </c>
      <c r="IQ63" s="158" t="s">
        <v>128</v>
      </c>
      <c r="IR63" s="158" t="s">
        <v>128</v>
      </c>
      <c r="IS63" s="158" t="s">
        <v>128</v>
      </c>
      <c r="IT63" s="158" t="s">
        <v>128</v>
      </c>
      <c r="IU63" s="158" t="s">
        <v>128</v>
      </c>
      <c r="IV63" s="158" t="s">
        <v>128</v>
      </c>
      <c r="IW63" s="158" t="s">
        <v>128</v>
      </c>
      <c r="IX63" s="158" t="s">
        <v>128</v>
      </c>
      <c r="IY63" s="158" t="s">
        <v>128</v>
      </c>
      <c r="IZ63" s="158" t="s">
        <v>128</v>
      </c>
      <c r="JA63" s="158" t="s">
        <v>128</v>
      </c>
      <c r="JB63" s="158" t="s">
        <v>128</v>
      </c>
      <c r="JC63" s="158" t="s">
        <v>128</v>
      </c>
      <c r="JD63" s="158" t="s">
        <v>128</v>
      </c>
      <c r="JE63" s="158" t="s">
        <v>128</v>
      </c>
      <c r="JF63" s="158" t="s">
        <v>128</v>
      </c>
      <c r="JG63" s="158" t="s">
        <v>128</v>
      </c>
      <c r="JH63" s="158" t="s">
        <v>128</v>
      </c>
      <c r="JI63" s="158" t="s">
        <v>128</v>
      </c>
      <c r="JJ63" s="158" t="s">
        <v>128</v>
      </c>
      <c r="JK63" s="158" t="s">
        <v>128</v>
      </c>
      <c r="JL63" s="158" t="s">
        <v>128</v>
      </c>
      <c r="JM63" s="158" t="s">
        <v>128</v>
      </c>
      <c r="JN63" s="158" t="s">
        <v>128</v>
      </c>
      <c r="JO63" s="158" t="s">
        <v>128</v>
      </c>
      <c r="JP63" s="158" t="s">
        <v>128</v>
      </c>
      <c r="JQ63" s="158" t="s">
        <v>128</v>
      </c>
      <c r="JR63" s="158" t="s">
        <v>128</v>
      </c>
      <c r="JS63" s="158" t="s">
        <v>128</v>
      </c>
      <c r="JT63" s="158" t="s">
        <v>128</v>
      </c>
      <c r="JU63" s="158" t="s">
        <v>128</v>
      </c>
      <c r="JV63" s="158" t="s">
        <v>128</v>
      </c>
      <c r="JW63" s="158" t="s">
        <v>128</v>
      </c>
      <c r="JX63" s="158" t="s">
        <v>128</v>
      </c>
      <c r="JY63" s="158" t="s">
        <v>128</v>
      </c>
      <c r="JZ63" s="158" t="s">
        <v>128</v>
      </c>
      <c r="KA63" s="158" t="s">
        <v>128</v>
      </c>
      <c r="KB63" s="158" t="s">
        <v>128</v>
      </c>
      <c r="KC63" s="158" t="s">
        <v>128</v>
      </c>
      <c r="KD63" s="158" t="s">
        <v>128</v>
      </c>
      <c r="KE63" s="158" t="s">
        <v>128</v>
      </c>
      <c r="KF63" s="158" t="s">
        <v>128</v>
      </c>
      <c r="KG63" s="158" t="s">
        <v>128</v>
      </c>
      <c r="KH63" s="158" t="s">
        <v>128</v>
      </c>
      <c r="KI63" s="158" t="s">
        <v>128</v>
      </c>
      <c r="KJ63" s="158" t="s">
        <v>128</v>
      </c>
      <c r="KK63" s="158" t="s">
        <v>128</v>
      </c>
      <c r="KL63" s="158" t="s">
        <v>128</v>
      </c>
      <c r="KM63" s="158" t="s">
        <v>128</v>
      </c>
      <c r="KN63" s="158" t="s">
        <v>128</v>
      </c>
      <c r="KO63" s="158" t="s">
        <v>128</v>
      </c>
      <c r="KP63" s="158" t="s">
        <v>128</v>
      </c>
      <c r="KQ63" s="158" t="s">
        <v>128</v>
      </c>
      <c r="KR63" s="158" t="s">
        <v>128</v>
      </c>
      <c r="KS63" s="158" t="s">
        <v>128</v>
      </c>
      <c r="KT63" s="158" t="s">
        <v>128</v>
      </c>
      <c r="KU63" s="158" t="s">
        <v>128</v>
      </c>
      <c r="KV63" s="158" t="s">
        <v>128</v>
      </c>
      <c r="KW63" s="158" t="s">
        <v>128</v>
      </c>
      <c r="KX63" s="158" t="s">
        <v>128</v>
      </c>
      <c r="KY63" s="158" t="s">
        <v>128</v>
      </c>
      <c r="KZ63" s="158" t="s">
        <v>128</v>
      </c>
      <c r="LA63" s="158" t="s">
        <v>128</v>
      </c>
      <c r="LB63" s="158" t="s">
        <v>128</v>
      </c>
      <c r="LC63" s="158" t="s">
        <v>128</v>
      </c>
      <c r="LD63" s="158" t="s">
        <v>128</v>
      </c>
      <c r="LE63" s="158" t="s">
        <v>128</v>
      </c>
      <c r="LF63" s="158" t="s">
        <v>128</v>
      </c>
      <c r="LG63" s="158" t="s">
        <v>128</v>
      </c>
      <c r="LH63" s="158" t="s">
        <v>128</v>
      </c>
      <c r="LI63" s="158" t="s">
        <v>128</v>
      </c>
      <c r="LJ63" s="158" t="s">
        <v>128</v>
      </c>
      <c r="LK63" s="158" t="s">
        <v>128</v>
      </c>
      <c r="LL63" s="158" t="s">
        <v>128</v>
      </c>
      <c r="LM63" s="158" t="s">
        <v>128</v>
      </c>
      <c r="LN63" s="158" t="s">
        <v>128</v>
      </c>
      <c r="LO63" s="158" t="s">
        <v>128</v>
      </c>
      <c r="LP63" s="158" t="s">
        <v>128</v>
      </c>
      <c r="LQ63" s="158" t="s">
        <v>128</v>
      </c>
      <c r="LR63" s="158" t="s">
        <v>128</v>
      </c>
      <c r="LS63" s="158" t="s">
        <v>128</v>
      </c>
      <c r="LT63" s="158" t="s">
        <v>128</v>
      </c>
      <c r="LU63" s="158" t="s">
        <v>128</v>
      </c>
      <c r="LV63" s="158" t="s">
        <v>128</v>
      </c>
      <c r="LW63" s="158" t="s">
        <v>128</v>
      </c>
      <c r="LX63" s="158" t="s">
        <v>128</v>
      </c>
      <c r="LY63" s="158" t="s">
        <v>128</v>
      </c>
      <c r="LZ63" s="158" t="s">
        <v>128</v>
      </c>
      <c r="MA63" s="158" t="s">
        <v>128</v>
      </c>
      <c r="MB63" s="158" t="s">
        <v>128</v>
      </c>
      <c r="MC63" s="158" t="s">
        <v>128</v>
      </c>
      <c r="MD63" s="158" t="s">
        <v>128</v>
      </c>
      <c r="ME63" s="158" t="s">
        <v>128</v>
      </c>
      <c r="MF63" s="158" t="s">
        <v>128</v>
      </c>
      <c r="MG63" s="158" t="s">
        <v>128</v>
      </c>
      <c r="MH63" s="158" t="s">
        <v>128</v>
      </c>
      <c r="MI63" s="158" t="s">
        <v>128</v>
      </c>
      <c r="MJ63" s="158" t="s">
        <v>128</v>
      </c>
      <c r="MK63" s="158" t="s">
        <v>128</v>
      </c>
      <c r="ML63" s="158" t="s">
        <v>128</v>
      </c>
      <c r="MM63" s="158" t="s">
        <v>128</v>
      </c>
      <c r="MN63" s="158" t="s">
        <v>128</v>
      </c>
      <c r="MO63" s="158" t="s">
        <v>128</v>
      </c>
      <c r="MP63" s="158" t="s">
        <v>128</v>
      </c>
      <c r="MQ63" s="158" t="s">
        <v>128</v>
      </c>
      <c r="MR63" s="158" t="s">
        <v>128</v>
      </c>
      <c r="MS63" s="158" t="s">
        <v>128</v>
      </c>
      <c r="MT63" s="158" t="s">
        <v>128</v>
      </c>
      <c r="MU63" s="158" t="s">
        <v>128</v>
      </c>
      <c r="MV63" s="158" t="s">
        <v>128</v>
      </c>
      <c r="MW63" s="158" t="s">
        <v>128</v>
      </c>
      <c r="MX63" s="158" t="s">
        <v>128</v>
      </c>
      <c r="MY63" s="158" t="s">
        <v>128</v>
      </c>
      <c r="MZ63" s="158" t="s">
        <v>128</v>
      </c>
      <c r="NA63" s="158" t="s">
        <v>128</v>
      </c>
      <c r="NB63" s="158" t="s">
        <v>128</v>
      </c>
      <c r="NC63" s="158" t="s">
        <v>128</v>
      </c>
      <c r="ND63" s="158" t="s">
        <v>128</v>
      </c>
      <c r="NE63" s="158" t="s">
        <v>128</v>
      </c>
      <c r="NF63" s="158" t="s">
        <v>128</v>
      </c>
      <c r="NG63" s="158" t="s">
        <v>128</v>
      </c>
      <c r="NH63" s="158" t="s">
        <v>128</v>
      </c>
      <c r="NI63" s="158" t="s">
        <v>128</v>
      </c>
      <c r="NJ63" s="158" t="s">
        <v>128</v>
      </c>
      <c r="NK63" s="158" t="s">
        <v>128</v>
      </c>
      <c r="NL63" s="158" t="s">
        <v>128</v>
      </c>
      <c r="NM63" s="158" t="s">
        <v>128</v>
      </c>
      <c r="NN63" s="158" t="s">
        <v>128</v>
      </c>
      <c r="NO63" s="158" t="s">
        <v>128</v>
      </c>
      <c r="NP63" s="158" t="s">
        <v>128</v>
      </c>
      <c r="NQ63" s="158" t="s">
        <v>128</v>
      </c>
      <c r="NR63" s="158" t="s">
        <v>128</v>
      </c>
      <c r="NS63" s="158" t="s">
        <v>128</v>
      </c>
      <c r="NT63" s="158" t="s">
        <v>128</v>
      </c>
      <c r="NU63" s="158" t="s">
        <v>128</v>
      </c>
      <c r="NV63" s="158" t="s">
        <v>128</v>
      </c>
      <c r="NW63" s="158" t="s">
        <v>128</v>
      </c>
      <c r="NX63" s="158" t="s">
        <v>128</v>
      </c>
      <c r="NY63" s="158" t="s">
        <v>128</v>
      </c>
      <c r="NZ63" s="158" t="s">
        <v>128</v>
      </c>
      <c r="OA63" s="158" t="s">
        <v>128</v>
      </c>
      <c r="OB63" s="158" t="s">
        <v>128</v>
      </c>
      <c r="OC63" s="158" t="s">
        <v>128</v>
      </c>
      <c r="OD63" s="158" t="s">
        <v>128</v>
      </c>
      <c r="OE63" s="170" t="s">
        <v>128</v>
      </c>
      <c r="OF63" s="181"/>
      <c r="OG63" s="174">
        <f t="shared" si="9"/>
        <v>10.256410256410254</v>
      </c>
      <c r="OH63" s="66" t="str">
        <f t="shared" si="10"/>
        <v>kg/GJ delivered</v>
      </c>
      <c r="OI63" s="66" t="str">
        <f t="shared" si="11"/>
        <v/>
      </c>
      <c r="OJ63" s="66" t="str">
        <f t="shared" si="12"/>
        <v/>
      </c>
      <c r="OK63" s="66" t="str">
        <f t="shared" si="13"/>
        <v/>
      </c>
      <c r="OL63" s="66" t="str">
        <f t="shared" si="14"/>
        <v/>
      </c>
      <c r="OM63" s="159">
        <f t="shared" si="15"/>
        <v>659.94115174443039</v>
      </c>
      <c r="ON63" s="66" t="str">
        <f t="shared" si="16"/>
        <v>kg/GJ delivered</v>
      </c>
      <c r="OO63" s="118">
        <f t="shared" si="17"/>
        <v>2.2698612862547289</v>
      </c>
      <c r="OP63" s="66" t="str">
        <f t="shared" si="18"/>
        <v>kg/GJ delivered</v>
      </c>
      <c r="OQ63" s="66" t="str">
        <f t="shared" si="19"/>
        <v/>
      </c>
      <c r="OR63" s="66" t="str">
        <f t="shared" si="20"/>
        <v/>
      </c>
      <c r="OS63" s="66" t="str">
        <f t="shared" si="21"/>
        <v/>
      </c>
      <c r="OT63" s="66" t="str">
        <f t="shared" si="22"/>
        <v/>
      </c>
      <c r="OU63" s="118">
        <f t="shared" si="23"/>
        <v>3.5308953341740228</v>
      </c>
      <c r="OV63" s="66" t="str">
        <f t="shared" si="24"/>
        <v>kg/GJ delivered</v>
      </c>
      <c r="OW63" s="126">
        <f t="shared" si="25"/>
        <v>4.2034468263976457E-2</v>
      </c>
      <c r="OX63" s="66" t="str">
        <f t="shared" si="26"/>
        <v>kg/GJ delivered</v>
      </c>
      <c r="OY63" s="66" t="str">
        <f t="shared" si="27"/>
        <v/>
      </c>
      <c r="OZ63" s="66" t="str">
        <f t="shared" si="28"/>
        <v/>
      </c>
      <c r="PA63" s="66" t="str">
        <f t="shared" si="29"/>
        <v/>
      </c>
      <c r="PB63" s="66" t="str">
        <f t="shared" si="30"/>
        <v/>
      </c>
      <c r="PC63" s="66" t="str">
        <f t="shared" si="31"/>
        <v/>
      </c>
      <c r="PD63" s="66" t="str">
        <f t="shared" si="32"/>
        <v/>
      </c>
      <c r="PE63" s="66" t="str">
        <f t="shared" si="33"/>
        <v/>
      </c>
      <c r="PF63" s="66" t="str">
        <f t="shared" si="34"/>
        <v/>
      </c>
      <c r="PG63" s="66" t="str">
        <f t="shared" si="35"/>
        <v/>
      </c>
      <c r="PH63" s="66" t="str">
        <f t="shared" si="36"/>
        <v/>
      </c>
      <c r="PI63" s="66" t="str">
        <f t="shared" si="37"/>
        <v/>
      </c>
      <c r="PJ63" s="66" t="str">
        <f t="shared" si="38"/>
        <v/>
      </c>
      <c r="PK63" s="66" t="str">
        <f t="shared" si="39"/>
        <v/>
      </c>
      <c r="PL63" s="66" t="str">
        <f t="shared" si="40"/>
        <v/>
      </c>
      <c r="PM63" s="66" t="str">
        <f t="shared" si="41"/>
        <v/>
      </c>
      <c r="PN63" s="66" t="str">
        <f t="shared" si="42"/>
        <v/>
      </c>
      <c r="PO63" s="66" t="str">
        <f t="shared" si="43"/>
        <v/>
      </c>
      <c r="PP63" s="66" t="str">
        <f t="shared" si="44"/>
        <v/>
      </c>
      <c r="PQ63" s="66" t="str">
        <f t="shared" si="45"/>
        <v/>
      </c>
      <c r="PR63" s="66" t="str">
        <f t="shared" si="46"/>
        <v/>
      </c>
      <c r="PS63" s="66" t="str">
        <f t="shared" si="47"/>
        <v/>
      </c>
      <c r="PT63" s="66" t="str">
        <f t="shared" si="48"/>
        <v/>
      </c>
      <c r="PU63" s="66" t="str">
        <f t="shared" si="49"/>
        <v/>
      </c>
      <c r="PV63" s="66" t="str">
        <f t="shared" si="50"/>
        <v/>
      </c>
      <c r="PW63" s="66" t="str">
        <f t="shared" si="51"/>
        <v/>
      </c>
      <c r="PX63" s="66" t="str">
        <f t="shared" si="52"/>
        <v/>
      </c>
      <c r="PY63" s="66" t="str">
        <f t="shared" si="53"/>
        <v/>
      </c>
      <c r="PZ63" s="66" t="str">
        <f t="shared" si="54"/>
        <v/>
      </c>
      <c r="QA63" s="66" t="str">
        <f t="shared" si="55"/>
        <v/>
      </c>
      <c r="QB63" s="66" t="str">
        <f t="shared" si="56"/>
        <v/>
      </c>
      <c r="QC63" s="66" t="str">
        <f t="shared" si="57"/>
        <v/>
      </c>
      <c r="QD63" s="66" t="str">
        <f t="shared" si="58"/>
        <v/>
      </c>
      <c r="QE63" s="66" t="str">
        <f t="shared" si="59"/>
        <v/>
      </c>
      <c r="QF63" s="66" t="str">
        <f t="shared" si="60"/>
        <v/>
      </c>
      <c r="QG63" s="66" t="str">
        <f t="shared" si="61"/>
        <v/>
      </c>
      <c r="QH63" s="66" t="str">
        <f t="shared" si="62"/>
        <v/>
      </c>
      <c r="QI63" s="66" t="str">
        <f t="shared" si="63"/>
        <v/>
      </c>
      <c r="QJ63" s="66" t="str">
        <f t="shared" si="64"/>
        <v/>
      </c>
      <c r="QK63" s="66" t="str">
        <f t="shared" si="65"/>
        <v/>
      </c>
      <c r="QL63" s="66" t="str">
        <f t="shared" si="66"/>
        <v/>
      </c>
      <c r="QM63" s="66" t="str">
        <f t="shared" si="67"/>
        <v/>
      </c>
      <c r="QN63" s="66" t="str">
        <f t="shared" si="68"/>
        <v/>
      </c>
      <c r="QO63" s="66" t="str">
        <f t="shared" si="69"/>
        <v/>
      </c>
      <c r="QP63" s="66" t="str">
        <f t="shared" si="70"/>
        <v/>
      </c>
      <c r="QQ63" s="66" t="str">
        <f t="shared" si="71"/>
        <v/>
      </c>
      <c r="QR63" s="66" t="str">
        <f t="shared" si="72"/>
        <v/>
      </c>
      <c r="QS63" s="66" t="str">
        <f t="shared" si="73"/>
        <v/>
      </c>
      <c r="QT63" s="66" t="str">
        <f t="shared" si="74"/>
        <v/>
      </c>
      <c r="QU63" s="66" t="str">
        <f t="shared" si="75"/>
        <v/>
      </c>
      <c r="QV63" s="66" t="str">
        <f t="shared" si="76"/>
        <v/>
      </c>
      <c r="QW63" s="66" t="str">
        <f t="shared" si="77"/>
        <v/>
      </c>
      <c r="QX63" s="66" t="str">
        <f t="shared" si="78"/>
        <v/>
      </c>
      <c r="QY63" s="66" t="str">
        <f t="shared" si="79"/>
        <v/>
      </c>
      <c r="QZ63" s="66" t="str">
        <f t="shared" si="80"/>
        <v/>
      </c>
      <c r="RA63" s="66" t="str">
        <f t="shared" si="81"/>
        <v/>
      </c>
      <c r="RB63" s="66" t="str">
        <f t="shared" si="82"/>
        <v/>
      </c>
      <c r="RC63" s="66" t="str">
        <f t="shared" si="83"/>
        <v/>
      </c>
      <c r="RD63" s="66" t="str">
        <f t="shared" si="84"/>
        <v/>
      </c>
      <c r="RE63" s="66" t="str">
        <f t="shared" si="85"/>
        <v/>
      </c>
      <c r="RF63" s="66" t="str">
        <f t="shared" si="86"/>
        <v/>
      </c>
      <c r="RG63" s="66" t="str">
        <f t="shared" si="87"/>
        <v/>
      </c>
      <c r="RH63" s="66" t="str">
        <f t="shared" si="88"/>
        <v/>
      </c>
      <c r="RI63" s="66" t="str">
        <f t="shared" si="89"/>
        <v/>
      </c>
      <c r="RJ63" s="66" t="str">
        <f t="shared" si="90"/>
        <v/>
      </c>
      <c r="RK63" s="66" t="str">
        <f t="shared" si="91"/>
        <v/>
      </c>
      <c r="RL63" s="66" t="str">
        <f t="shared" si="92"/>
        <v/>
      </c>
      <c r="RM63" s="66" t="str">
        <f t="shared" si="93"/>
        <v/>
      </c>
      <c r="RN63" s="66" t="str">
        <f t="shared" si="94"/>
        <v/>
      </c>
      <c r="RO63" s="66" t="str">
        <f t="shared" si="95"/>
        <v/>
      </c>
      <c r="RP63" s="66" t="str">
        <f t="shared" si="96"/>
        <v/>
      </c>
      <c r="RQ63" s="66" t="str">
        <f t="shared" si="97"/>
        <v/>
      </c>
      <c r="RR63" s="66" t="str">
        <f t="shared" si="98"/>
        <v/>
      </c>
      <c r="RS63" s="66" t="str">
        <f t="shared" si="99"/>
        <v/>
      </c>
      <c r="RT63" s="66" t="str">
        <f t="shared" si="100"/>
        <v/>
      </c>
      <c r="RU63" s="66" t="str">
        <f t="shared" si="101"/>
        <v/>
      </c>
      <c r="RV63" s="66" t="str">
        <f t="shared" si="102"/>
        <v/>
      </c>
      <c r="RW63" s="66" t="str">
        <f t="shared" si="103"/>
        <v/>
      </c>
      <c r="RX63" s="66" t="str">
        <f t="shared" si="104"/>
        <v/>
      </c>
      <c r="RY63" s="66" t="str">
        <f t="shared" si="105"/>
        <v/>
      </c>
      <c r="RZ63" s="66" t="str">
        <f t="shared" si="106"/>
        <v/>
      </c>
      <c r="SA63" s="66" t="str">
        <f t="shared" si="107"/>
        <v/>
      </c>
      <c r="SB63" s="66" t="str">
        <f t="shared" si="108"/>
        <v/>
      </c>
      <c r="SC63" s="66" t="str">
        <f t="shared" si="109"/>
        <v/>
      </c>
      <c r="SD63" s="66" t="str">
        <f t="shared" si="110"/>
        <v/>
      </c>
      <c r="SE63" s="66" t="str">
        <f t="shared" si="111"/>
        <v/>
      </c>
      <c r="SF63" s="66" t="str">
        <f t="shared" si="112"/>
        <v/>
      </c>
      <c r="SG63" s="66" t="str">
        <f t="shared" si="113"/>
        <v/>
      </c>
      <c r="SH63" s="66" t="str">
        <f t="shared" si="114"/>
        <v/>
      </c>
      <c r="SI63" s="66" t="str">
        <f t="shared" si="115"/>
        <v/>
      </c>
      <c r="SJ63" s="66" t="str">
        <f t="shared" si="116"/>
        <v/>
      </c>
      <c r="SK63" s="66" t="str">
        <f t="shared" si="117"/>
        <v/>
      </c>
      <c r="SL63" s="66" t="str">
        <f t="shared" si="118"/>
        <v/>
      </c>
      <c r="SM63" s="66" t="str">
        <f t="shared" si="119"/>
        <v/>
      </c>
      <c r="SN63" s="66" t="str">
        <f t="shared" si="120"/>
        <v/>
      </c>
      <c r="SO63" s="66" t="str">
        <f t="shared" si="121"/>
        <v/>
      </c>
      <c r="SP63" s="66" t="str">
        <f t="shared" si="122"/>
        <v/>
      </c>
      <c r="SQ63" s="66" t="str">
        <f t="shared" si="123"/>
        <v/>
      </c>
      <c r="SR63" s="66" t="str">
        <f t="shared" si="124"/>
        <v/>
      </c>
      <c r="SS63" s="66" t="str">
        <f t="shared" si="125"/>
        <v/>
      </c>
      <c r="ST63" s="66" t="str">
        <f t="shared" si="126"/>
        <v/>
      </c>
      <c r="SU63" s="66" t="str">
        <f t="shared" si="127"/>
        <v/>
      </c>
      <c r="SV63" s="66" t="str">
        <f t="shared" si="128"/>
        <v/>
      </c>
      <c r="SW63" s="66" t="str">
        <f t="shared" si="129"/>
        <v/>
      </c>
      <c r="SX63" s="66" t="str">
        <f t="shared" si="130"/>
        <v/>
      </c>
      <c r="SY63" s="66" t="str">
        <f t="shared" si="131"/>
        <v/>
      </c>
      <c r="SZ63" s="66" t="str">
        <f t="shared" si="132"/>
        <v/>
      </c>
      <c r="TA63" s="66" t="str">
        <f t="shared" si="133"/>
        <v/>
      </c>
      <c r="TB63" s="66" t="str">
        <f t="shared" si="134"/>
        <v/>
      </c>
      <c r="TC63" s="66" t="str">
        <f t="shared" si="135"/>
        <v/>
      </c>
      <c r="TD63" s="66" t="str">
        <f t="shared" si="136"/>
        <v/>
      </c>
      <c r="TE63" s="66" t="str">
        <f t="shared" si="137"/>
        <v/>
      </c>
      <c r="TF63" s="66" t="str">
        <f t="shared" si="138"/>
        <v/>
      </c>
      <c r="TG63" s="66" t="str">
        <f t="shared" si="139"/>
        <v/>
      </c>
      <c r="TH63" s="66" t="str">
        <f t="shared" si="140"/>
        <v/>
      </c>
      <c r="TI63" s="66" t="str">
        <f t="shared" si="141"/>
        <v/>
      </c>
      <c r="TJ63" s="66" t="str">
        <f t="shared" si="142"/>
        <v/>
      </c>
      <c r="TK63" s="66" t="str">
        <f t="shared" si="143"/>
        <v/>
      </c>
      <c r="TL63" s="66" t="str">
        <f t="shared" si="144"/>
        <v/>
      </c>
      <c r="TM63" s="66" t="str">
        <f t="shared" si="145"/>
        <v/>
      </c>
      <c r="TN63" s="66" t="str">
        <f t="shared" si="146"/>
        <v/>
      </c>
      <c r="TO63" s="66" t="str">
        <f t="shared" si="147"/>
        <v/>
      </c>
      <c r="TP63" s="66" t="str">
        <f t="shared" si="148"/>
        <v/>
      </c>
      <c r="TQ63" s="66" t="str">
        <f t="shared" si="149"/>
        <v/>
      </c>
      <c r="TR63" s="66" t="str">
        <f t="shared" si="150"/>
        <v/>
      </c>
      <c r="TS63" s="66" t="str">
        <f t="shared" si="151"/>
        <v/>
      </c>
      <c r="TT63" s="66" t="str">
        <f t="shared" si="152"/>
        <v/>
      </c>
      <c r="TU63" s="66" t="str">
        <f t="shared" si="153"/>
        <v/>
      </c>
      <c r="TV63" s="66" t="str">
        <f t="shared" si="154"/>
        <v/>
      </c>
      <c r="TW63" s="66" t="str">
        <f t="shared" si="155"/>
        <v/>
      </c>
      <c r="TX63" s="66" t="str">
        <f t="shared" si="156"/>
        <v/>
      </c>
      <c r="TY63" s="66" t="str">
        <f t="shared" si="157"/>
        <v/>
      </c>
      <c r="TZ63" s="66" t="str">
        <f t="shared" si="158"/>
        <v/>
      </c>
      <c r="UA63" s="66" t="str">
        <f t="shared" si="159"/>
        <v/>
      </c>
      <c r="UB63" s="66" t="str">
        <f t="shared" si="160"/>
        <v/>
      </c>
      <c r="UC63" s="66" t="str">
        <f t="shared" si="161"/>
        <v/>
      </c>
      <c r="UD63" s="66" t="str">
        <f t="shared" si="162"/>
        <v/>
      </c>
      <c r="UE63" s="66" t="str">
        <f t="shared" si="163"/>
        <v/>
      </c>
      <c r="UF63" s="66" t="str">
        <f t="shared" si="164"/>
        <v/>
      </c>
      <c r="UG63" s="66" t="str">
        <f t="shared" si="165"/>
        <v/>
      </c>
      <c r="UH63" s="66" t="str">
        <f t="shared" si="166"/>
        <v/>
      </c>
      <c r="UI63" s="66" t="str">
        <f t="shared" si="167"/>
        <v/>
      </c>
      <c r="UJ63" s="66" t="str">
        <f t="shared" si="168"/>
        <v/>
      </c>
      <c r="UK63" s="66" t="str">
        <f t="shared" si="169"/>
        <v/>
      </c>
      <c r="UL63" s="66" t="str">
        <f t="shared" si="170"/>
        <v/>
      </c>
      <c r="UM63" s="66" t="str">
        <f t="shared" si="171"/>
        <v/>
      </c>
      <c r="UN63" s="66" t="str">
        <f t="shared" si="172"/>
        <v/>
      </c>
      <c r="UO63" s="66" t="str">
        <f t="shared" si="173"/>
        <v/>
      </c>
      <c r="UP63" s="66" t="str">
        <f t="shared" si="174"/>
        <v/>
      </c>
      <c r="UQ63" s="66" t="str">
        <f t="shared" si="175"/>
        <v/>
      </c>
      <c r="UR63" s="66" t="str">
        <f t="shared" si="176"/>
        <v/>
      </c>
      <c r="US63" s="66" t="str">
        <f t="shared" si="177"/>
        <v/>
      </c>
      <c r="UT63" s="66" t="str">
        <f t="shared" si="178"/>
        <v/>
      </c>
      <c r="UU63" s="66" t="str">
        <f t="shared" si="179"/>
        <v/>
      </c>
      <c r="UV63" s="66" t="str">
        <f t="shared" si="180"/>
        <v/>
      </c>
      <c r="UW63" s="66" t="str">
        <f t="shared" si="181"/>
        <v/>
      </c>
      <c r="UX63" s="66" t="str">
        <f t="shared" si="182"/>
        <v/>
      </c>
      <c r="UY63" s="66" t="str">
        <f t="shared" si="183"/>
        <v/>
      </c>
      <c r="UZ63" s="66" t="str">
        <f t="shared" si="184"/>
        <v/>
      </c>
      <c r="VA63" s="66" t="str">
        <f t="shared" si="185"/>
        <v/>
      </c>
      <c r="VB63" s="66" t="str">
        <f t="shared" si="186"/>
        <v/>
      </c>
      <c r="VC63" s="66" t="str">
        <f t="shared" si="187"/>
        <v/>
      </c>
      <c r="VD63" s="66" t="str">
        <f t="shared" si="188"/>
        <v/>
      </c>
      <c r="VE63" s="66" t="str">
        <f t="shared" si="189"/>
        <v/>
      </c>
      <c r="VF63" s="66" t="str">
        <f t="shared" si="190"/>
        <v/>
      </c>
      <c r="VG63" s="66" t="str">
        <f t="shared" si="191"/>
        <v/>
      </c>
      <c r="VH63" s="66" t="str">
        <f t="shared" si="192"/>
        <v/>
      </c>
      <c r="VI63" s="66" t="str">
        <f t="shared" si="193"/>
        <v/>
      </c>
      <c r="VJ63" s="66" t="str">
        <f t="shared" si="194"/>
        <v/>
      </c>
      <c r="VK63" s="66" t="str">
        <f t="shared" si="195"/>
        <v/>
      </c>
      <c r="VL63" s="66" t="str">
        <f t="shared" si="196"/>
        <v/>
      </c>
      <c r="VM63" s="66" t="str">
        <f t="shared" si="197"/>
        <v/>
      </c>
      <c r="VN63" s="66" t="str">
        <f t="shared" si="198"/>
        <v/>
      </c>
      <c r="VO63" s="66" t="str">
        <f t="shared" si="199"/>
        <v/>
      </c>
      <c r="VP63" s="66" t="str">
        <f t="shared" si="200"/>
        <v/>
      </c>
      <c r="VQ63" s="66" t="str">
        <f t="shared" si="201"/>
        <v/>
      </c>
      <c r="VR63" s="66" t="str">
        <f t="shared" si="202"/>
        <v/>
      </c>
      <c r="VS63" s="66" t="str">
        <f t="shared" si="203"/>
        <v/>
      </c>
      <c r="VT63" s="66" t="str">
        <f t="shared" si="204"/>
        <v/>
      </c>
      <c r="VU63" s="66" t="str">
        <f t="shared" si="205"/>
        <v/>
      </c>
      <c r="VV63" s="66" t="str">
        <f t="shared" si="206"/>
        <v/>
      </c>
      <c r="VW63" s="66" t="str">
        <f t="shared" si="207"/>
        <v/>
      </c>
      <c r="VX63" s="66" t="str">
        <f t="shared" si="208"/>
        <v/>
      </c>
      <c r="VY63" s="66" t="str">
        <f t="shared" si="209"/>
        <v/>
      </c>
      <c r="VZ63" s="66" t="str">
        <f t="shared" si="210"/>
        <v/>
      </c>
      <c r="WA63" s="66" t="str">
        <f t="shared" si="211"/>
        <v/>
      </c>
      <c r="WB63" s="66" t="str">
        <f t="shared" si="212"/>
        <v/>
      </c>
      <c r="WC63" s="66" t="str">
        <f t="shared" si="213"/>
        <v/>
      </c>
      <c r="WD63" s="66" t="str">
        <f t="shared" si="214"/>
        <v/>
      </c>
      <c r="WE63" s="66" t="str">
        <f t="shared" si="215"/>
        <v/>
      </c>
      <c r="WF63" s="66" t="str">
        <f t="shared" si="216"/>
        <v/>
      </c>
      <c r="WG63" s="66" t="str">
        <f t="shared" si="217"/>
        <v/>
      </c>
      <c r="WH63" s="66" t="str">
        <f t="shared" si="218"/>
        <v/>
      </c>
      <c r="WI63" s="66" t="str">
        <f t="shared" si="219"/>
        <v/>
      </c>
      <c r="WJ63" s="66" t="str">
        <f t="shared" si="220"/>
        <v/>
      </c>
      <c r="WK63" s="66" t="str">
        <f t="shared" si="221"/>
        <v/>
      </c>
      <c r="WL63" s="66" t="str">
        <f t="shared" si="222"/>
        <v/>
      </c>
      <c r="WM63" s="66" t="str">
        <f t="shared" si="223"/>
        <v/>
      </c>
      <c r="WN63" s="66" t="str">
        <f t="shared" si="224"/>
        <v/>
      </c>
      <c r="WO63" s="66" t="str">
        <f t="shared" si="225"/>
        <v/>
      </c>
      <c r="WP63" s="66" t="str">
        <f t="shared" si="226"/>
        <v/>
      </c>
      <c r="WQ63" s="66" t="str">
        <f t="shared" si="227"/>
        <v/>
      </c>
      <c r="WR63" s="66" t="str">
        <f t="shared" si="228"/>
        <v/>
      </c>
      <c r="WS63" s="66" t="str">
        <f t="shared" si="229"/>
        <v/>
      </c>
      <c r="WT63" s="66" t="str">
        <f t="shared" si="230"/>
        <v/>
      </c>
      <c r="WU63" s="66" t="str">
        <f t="shared" si="231"/>
        <v/>
      </c>
      <c r="WV63" s="66" t="str">
        <f t="shared" si="232"/>
        <v/>
      </c>
      <c r="WW63" s="66" t="str">
        <f t="shared" si="233"/>
        <v/>
      </c>
      <c r="WX63" s="66" t="str">
        <f t="shared" si="234"/>
        <v/>
      </c>
      <c r="WY63" s="66" t="str">
        <f t="shared" si="235"/>
        <v/>
      </c>
      <c r="WZ63" s="66" t="str">
        <f t="shared" si="236"/>
        <v/>
      </c>
      <c r="XA63" s="66" t="str">
        <f t="shared" si="237"/>
        <v/>
      </c>
      <c r="XB63" s="66" t="str">
        <f t="shared" si="238"/>
        <v/>
      </c>
      <c r="XC63" s="66" t="str">
        <f t="shared" si="239"/>
        <v/>
      </c>
      <c r="XD63" s="66" t="str">
        <f t="shared" si="240"/>
        <v/>
      </c>
      <c r="XE63" s="66" t="str">
        <f t="shared" si="241"/>
        <v/>
      </c>
      <c r="XF63" s="66" t="str">
        <f t="shared" si="242"/>
        <v/>
      </c>
      <c r="XG63" s="66" t="str">
        <f t="shared" si="243"/>
        <v/>
      </c>
      <c r="XH63" s="66" t="str">
        <f t="shared" si="244"/>
        <v/>
      </c>
      <c r="XI63" s="66" t="str">
        <f t="shared" si="245"/>
        <v/>
      </c>
      <c r="XJ63" s="66" t="str">
        <f t="shared" si="246"/>
        <v/>
      </c>
      <c r="XK63" s="66" t="str">
        <f t="shared" si="247"/>
        <v/>
      </c>
      <c r="XL63" s="66" t="str">
        <f t="shared" si="248"/>
        <v/>
      </c>
      <c r="XM63" s="66" t="str">
        <f t="shared" si="249"/>
        <v/>
      </c>
      <c r="XN63" s="66" t="str">
        <f t="shared" si="250"/>
        <v/>
      </c>
      <c r="XO63" s="66" t="str">
        <f t="shared" si="251"/>
        <v/>
      </c>
      <c r="XP63" s="66" t="str">
        <f t="shared" si="252"/>
        <v/>
      </c>
      <c r="XQ63" s="66" t="str">
        <f t="shared" si="253"/>
        <v/>
      </c>
      <c r="XR63" s="66" t="str">
        <f t="shared" si="254"/>
        <v/>
      </c>
      <c r="XS63" s="66" t="str">
        <f t="shared" si="255"/>
        <v/>
      </c>
      <c r="XT63" s="66" t="str">
        <f t="shared" si="256"/>
        <v/>
      </c>
      <c r="XU63" s="66" t="str">
        <f t="shared" si="257"/>
        <v/>
      </c>
      <c r="XV63" s="66" t="str">
        <f t="shared" si="258"/>
        <v/>
      </c>
      <c r="XW63" s="66" t="str">
        <f t="shared" si="259"/>
        <v/>
      </c>
      <c r="XX63" s="66" t="str">
        <f t="shared" si="260"/>
        <v/>
      </c>
      <c r="XY63" s="66" t="str">
        <f t="shared" si="261"/>
        <v/>
      </c>
      <c r="XZ63" s="66" t="str">
        <f t="shared" si="262"/>
        <v/>
      </c>
      <c r="YA63" s="66" t="str">
        <f t="shared" si="263"/>
        <v/>
      </c>
      <c r="YB63" s="66" t="str">
        <f t="shared" si="264"/>
        <v/>
      </c>
      <c r="YC63" s="66" t="str">
        <f t="shared" si="265"/>
        <v/>
      </c>
      <c r="YD63" s="66" t="str">
        <f t="shared" si="266"/>
        <v/>
      </c>
      <c r="YE63" s="66" t="str">
        <f t="shared" si="267"/>
        <v/>
      </c>
      <c r="YF63" s="66" t="str">
        <f t="shared" si="268"/>
        <v/>
      </c>
      <c r="YG63" s="66" t="str">
        <f t="shared" si="269"/>
        <v/>
      </c>
      <c r="YH63" s="66" t="str">
        <f t="shared" si="270"/>
        <v/>
      </c>
      <c r="YI63" s="66" t="str">
        <f t="shared" si="271"/>
        <v/>
      </c>
      <c r="YJ63" s="66" t="str">
        <f t="shared" si="272"/>
        <v/>
      </c>
      <c r="YK63" s="66" t="str">
        <f t="shared" si="273"/>
        <v/>
      </c>
      <c r="YL63" s="66" t="str">
        <f t="shared" si="274"/>
        <v/>
      </c>
      <c r="YM63" s="66" t="str">
        <f t="shared" si="275"/>
        <v/>
      </c>
      <c r="YN63" s="66" t="str">
        <f t="shared" si="276"/>
        <v/>
      </c>
      <c r="YO63" s="66" t="str">
        <f t="shared" si="277"/>
        <v/>
      </c>
      <c r="YP63" s="66" t="str">
        <f t="shared" si="278"/>
        <v/>
      </c>
      <c r="YQ63" s="66" t="str">
        <f t="shared" si="279"/>
        <v/>
      </c>
      <c r="YR63" s="66" t="str">
        <f t="shared" si="280"/>
        <v/>
      </c>
      <c r="YS63" s="66" t="str">
        <f t="shared" si="281"/>
        <v/>
      </c>
      <c r="YT63" s="66" t="str">
        <f t="shared" si="282"/>
        <v/>
      </c>
      <c r="YU63" s="66" t="str">
        <f t="shared" si="283"/>
        <v/>
      </c>
      <c r="YV63" s="66" t="str">
        <f t="shared" si="284"/>
        <v/>
      </c>
      <c r="YW63" s="66" t="str">
        <f t="shared" si="285"/>
        <v/>
      </c>
      <c r="YX63" s="66" t="str">
        <f t="shared" si="286"/>
        <v/>
      </c>
      <c r="YY63" s="66" t="str">
        <f t="shared" si="287"/>
        <v/>
      </c>
      <c r="YZ63" s="66" t="str">
        <f t="shared" si="288"/>
        <v/>
      </c>
      <c r="ZA63" s="66" t="str">
        <f t="shared" si="289"/>
        <v/>
      </c>
      <c r="ZB63" s="66" t="str">
        <f t="shared" si="290"/>
        <v/>
      </c>
      <c r="ZC63" s="66" t="str">
        <f t="shared" si="291"/>
        <v/>
      </c>
      <c r="ZD63" s="66" t="str">
        <f t="shared" si="292"/>
        <v/>
      </c>
      <c r="ZE63" s="66" t="str">
        <f t="shared" si="293"/>
        <v/>
      </c>
      <c r="ZF63" s="66" t="str">
        <f t="shared" si="294"/>
        <v/>
      </c>
      <c r="ZG63" s="66" t="str">
        <f t="shared" si="295"/>
        <v/>
      </c>
      <c r="ZH63" s="66" t="str">
        <f t="shared" si="296"/>
        <v/>
      </c>
      <c r="ZI63" s="66" t="str">
        <f t="shared" si="297"/>
        <v/>
      </c>
      <c r="ZJ63" s="66" t="str">
        <f t="shared" si="298"/>
        <v/>
      </c>
      <c r="ZK63" s="66" t="str">
        <f t="shared" si="299"/>
        <v/>
      </c>
      <c r="ZL63" s="66" t="str">
        <f t="shared" si="300"/>
        <v/>
      </c>
      <c r="ZM63" s="66" t="str">
        <f t="shared" si="301"/>
        <v/>
      </c>
      <c r="ZN63" s="66" t="str">
        <f t="shared" si="302"/>
        <v/>
      </c>
      <c r="ZO63" s="66" t="str">
        <f t="shared" si="303"/>
        <v/>
      </c>
      <c r="ZP63" s="66" t="str">
        <f t="shared" si="304"/>
        <v/>
      </c>
      <c r="ZQ63" s="66" t="str">
        <f t="shared" si="305"/>
        <v/>
      </c>
      <c r="ZR63" s="66" t="str">
        <f t="shared" si="306"/>
        <v/>
      </c>
      <c r="ZS63" s="66" t="str">
        <f t="shared" si="307"/>
        <v/>
      </c>
      <c r="ZT63" s="66" t="str">
        <f t="shared" si="308"/>
        <v/>
      </c>
      <c r="ZU63" s="66" t="str">
        <f t="shared" si="309"/>
        <v/>
      </c>
      <c r="ZV63" s="66" t="str">
        <f t="shared" si="310"/>
        <v/>
      </c>
      <c r="ZW63" s="66" t="str">
        <f t="shared" si="311"/>
        <v/>
      </c>
      <c r="ZX63" s="66" t="str">
        <f t="shared" si="312"/>
        <v/>
      </c>
      <c r="ZY63" s="66" t="str">
        <f t="shared" si="313"/>
        <v/>
      </c>
      <c r="ZZ63" s="66" t="str">
        <f t="shared" si="314"/>
        <v/>
      </c>
      <c r="AAA63" s="66" t="str">
        <f t="shared" si="315"/>
        <v/>
      </c>
      <c r="AAB63" s="66" t="str">
        <f t="shared" si="316"/>
        <v/>
      </c>
      <c r="AAC63" s="66" t="str">
        <f t="shared" si="317"/>
        <v/>
      </c>
      <c r="AAD63" s="66" t="str">
        <f t="shared" si="318"/>
        <v/>
      </c>
      <c r="AAE63" s="66" t="str">
        <f t="shared" si="319"/>
        <v/>
      </c>
      <c r="AAF63" s="66" t="str">
        <f t="shared" si="320"/>
        <v/>
      </c>
      <c r="AAG63" s="66" t="str">
        <f t="shared" si="321"/>
        <v/>
      </c>
      <c r="AAH63" s="66" t="str">
        <f t="shared" si="322"/>
        <v/>
      </c>
      <c r="AAI63" s="66" t="str">
        <f t="shared" si="323"/>
        <v/>
      </c>
      <c r="AAJ63" s="66" t="str">
        <f t="shared" si="324"/>
        <v/>
      </c>
      <c r="AAK63" s="66" t="str">
        <f t="shared" si="325"/>
        <v/>
      </c>
      <c r="AAL63" s="66" t="str">
        <f t="shared" si="326"/>
        <v/>
      </c>
      <c r="AAM63" s="66" t="str">
        <f t="shared" si="327"/>
        <v/>
      </c>
      <c r="AAN63" s="66" t="str">
        <f t="shared" si="328"/>
        <v/>
      </c>
      <c r="AAO63" s="66" t="str">
        <f t="shared" si="329"/>
        <v/>
      </c>
      <c r="AAP63" s="66" t="str">
        <f t="shared" si="330"/>
        <v/>
      </c>
      <c r="AAQ63" s="66" t="str">
        <f t="shared" si="331"/>
        <v/>
      </c>
      <c r="AAR63" s="66" t="str">
        <f t="shared" si="332"/>
        <v/>
      </c>
      <c r="AAS63" s="66" t="str">
        <f t="shared" si="333"/>
        <v/>
      </c>
      <c r="AAT63" s="66" t="str">
        <f t="shared" si="334"/>
        <v/>
      </c>
      <c r="AAU63" s="66" t="str">
        <f t="shared" si="335"/>
        <v/>
      </c>
      <c r="AAV63" s="66" t="str">
        <f t="shared" si="336"/>
        <v/>
      </c>
      <c r="AAW63" s="66" t="str">
        <f t="shared" si="337"/>
        <v/>
      </c>
      <c r="AAX63" s="66" t="str">
        <f t="shared" si="338"/>
        <v/>
      </c>
      <c r="AAY63" s="66" t="str">
        <f t="shared" si="339"/>
        <v/>
      </c>
      <c r="AAZ63" s="66" t="str">
        <f t="shared" si="340"/>
        <v/>
      </c>
      <c r="ABA63" s="66" t="str">
        <f t="shared" si="341"/>
        <v/>
      </c>
      <c r="ABB63" s="66" t="str">
        <f t="shared" si="342"/>
        <v/>
      </c>
      <c r="ABC63" s="66" t="str">
        <f t="shared" si="343"/>
        <v/>
      </c>
      <c r="ABD63" s="66" t="str">
        <f t="shared" si="344"/>
        <v/>
      </c>
      <c r="ABE63" s="66" t="str">
        <f t="shared" si="345"/>
        <v/>
      </c>
      <c r="ABF63" s="66" t="str">
        <f t="shared" si="346"/>
        <v/>
      </c>
      <c r="ABG63" s="66" t="str">
        <f t="shared" si="347"/>
        <v/>
      </c>
      <c r="ABH63" s="66" t="str">
        <f t="shared" si="348"/>
        <v/>
      </c>
      <c r="ABI63" s="66" t="str">
        <f t="shared" si="349"/>
        <v/>
      </c>
      <c r="ABJ63" s="66" t="str">
        <f t="shared" si="350"/>
        <v/>
      </c>
      <c r="ABK63" s="66" t="str">
        <f t="shared" si="351"/>
        <v/>
      </c>
      <c r="ABL63" s="66" t="str">
        <f t="shared" si="352"/>
        <v/>
      </c>
      <c r="ABM63" s="66" t="str">
        <f t="shared" si="353"/>
        <v/>
      </c>
      <c r="ABN63" s="66" t="str">
        <f t="shared" si="354"/>
        <v/>
      </c>
      <c r="ABO63" s="66" t="str">
        <f t="shared" si="355"/>
        <v/>
      </c>
      <c r="ABP63" s="66" t="str">
        <f t="shared" si="356"/>
        <v/>
      </c>
      <c r="ABQ63" s="66" t="str">
        <f t="shared" si="357"/>
        <v/>
      </c>
      <c r="ABR63" s="66" t="str">
        <f t="shared" si="358"/>
        <v/>
      </c>
      <c r="ABS63" s="66" t="str">
        <f t="shared" si="359"/>
        <v/>
      </c>
      <c r="ABT63" s="66" t="str">
        <f t="shared" si="360"/>
        <v/>
      </c>
      <c r="ABU63" s="66" t="str">
        <f t="shared" si="361"/>
        <v/>
      </c>
      <c r="ABV63" s="66" t="str">
        <f t="shared" si="362"/>
        <v/>
      </c>
      <c r="ABW63" s="66" t="str">
        <f t="shared" si="363"/>
        <v/>
      </c>
      <c r="ABX63" s="66" t="str">
        <f t="shared" si="364"/>
        <v/>
      </c>
      <c r="ABY63" s="66" t="str">
        <f t="shared" si="365"/>
        <v/>
      </c>
      <c r="ABZ63" s="66" t="str">
        <f t="shared" si="366"/>
        <v/>
      </c>
      <c r="ACA63" s="66" t="str">
        <f t="shared" si="367"/>
        <v/>
      </c>
      <c r="ACB63" s="66" t="str">
        <f t="shared" si="368"/>
        <v/>
      </c>
      <c r="ACC63" s="66" t="str">
        <f t="shared" si="369"/>
        <v/>
      </c>
      <c r="ACD63" s="66" t="str">
        <f t="shared" si="370"/>
        <v/>
      </c>
      <c r="ACE63" s="66" t="str">
        <f t="shared" si="371"/>
        <v/>
      </c>
      <c r="ACF63" s="66" t="str">
        <f t="shared" si="372"/>
        <v/>
      </c>
      <c r="ACG63" s="66" t="str">
        <f t="shared" si="373"/>
        <v/>
      </c>
      <c r="ACH63" s="66" t="str">
        <f t="shared" si="374"/>
        <v/>
      </c>
      <c r="ACI63" s="66" t="str">
        <f t="shared" si="375"/>
        <v/>
      </c>
      <c r="ACJ63" s="66" t="str">
        <f t="shared" si="376"/>
        <v/>
      </c>
      <c r="ACK63" s="66" t="str">
        <f t="shared" si="377"/>
        <v/>
      </c>
      <c r="ACL63" s="66" t="str">
        <f t="shared" si="378"/>
        <v/>
      </c>
      <c r="ACM63" s="66" t="str">
        <f t="shared" ref="ACM63:ACN63" si="443">IF(AND(ACS$3="Unit", ACL63=""), "", IF(AND(ACS$3="Unit", ACL63="-"),"", IF(ACS$3="Unit", "kg/GJ delivered", IF(AND(NY63&lt;&gt;"", NY63&lt;&gt;"-", NX63="-"),"", IF($H63="","", IF(NX63="nd", "",IF(NX63="&lt;n.a.&gt;", "", IF(NY63="#/MJ", "", IF(NY63="kg/GJ delivered",NX63,IF(NY63="g/MJ delivered",NX63,IF(NY63="kg/MJ delivered",NX63*1000,IF(NY63="mg/MJ delivered",NX63/1000,IF(NY63="g/kg",((NX63)*(1/$I63)*(1/$H63)),IF(NY63="mg/kg",((NX63/1000)*(1/$I63)*(1/$H63)),IF(NY63="mg/MJ delivered",NX63/1000,IF(NY63="-","","Error"))))))))))))))))</f>
        <v/>
      </c>
      <c r="ACN63" s="66" t="str">
        <f t="shared" si="443"/>
        <v/>
      </c>
      <c r="ACO63" s="66" t="str">
        <f t="shared" si="380"/>
        <v/>
      </c>
      <c r="ACP63" s="66" t="str">
        <f t="shared" si="381"/>
        <v/>
      </c>
      <c r="ACQ63" s="66" t="str">
        <f t="shared" si="382"/>
        <v/>
      </c>
      <c r="ACR63" s="66" t="str">
        <f t="shared" si="383"/>
        <v/>
      </c>
      <c r="ACS63" s="66" t="str">
        <f t="shared" si="384"/>
        <v/>
      </c>
      <c r="ACT63" s="66" t="str">
        <f t="shared" si="385"/>
        <v/>
      </c>
    </row>
    <row r="64" spans="2:774" ht="15.75" customHeight="1" x14ac:dyDescent="0.25">
      <c r="B64" s="66">
        <v>186</v>
      </c>
      <c r="C64" s="66" t="s">
        <v>774</v>
      </c>
      <c r="D64" s="66" t="s">
        <v>1623</v>
      </c>
      <c r="E64" s="156" t="s">
        <v>300</v>
      </c>
      <c r="F64" s="66" t="s">
        <v>497</v>
      </c>
      <c r="G64" s="66" t="s">
        <v>490</v>
      </c>
      <c r="H64" s="126">
        <v>9.5000000000000001E-2</v>
      </c>
      <c r="I64" s="130">
        <v>19.5</v>
      </c>
      <c r="J64" s="66" t="str">
        <f t="shared" si="0"/>
        <v>Firewood, Traditional, GLO</v>
      </c>
      <c r="K64" s="161"/>
      <c r="L64" s="161"/>
      <c r="M64" s="161"/>
      <c r="N64" s="161"/>
      <c r="O64" s="66" t="s">
        <v>794</v>
      </c>
      <c r="P64" s="66" t="str">
        <f t="shared" si="428"/>
        <v>GLO</v>
      </c>
      <c r="Q64" s="66" t="s">
        <v>1586</v>
      </c>
      <c r="R64" s="162">
        <v>28.7</v>
      </c>
      <c r="S64" s="158" t="s">
        <v>523</v>
      </c>
      <c r="T64" s="158" t="s">
        <v>128</v>
      </c>
      <c r="U64" s="158" t="s">
        <v>128</v>
      </c>
      <c r="V64" s="158" t="s">
        <v>128</v>
      </c>
      <c r="W64" s="158" t="s">
        <v>128</v>
      </c>
      <c r="X64" s="166" t="s">
        <v>743</v>
      </c>
      <c r="Y64" s="158" t="s">
        <v>523</v>
      </c>
      <c r="Z64" s="165">
        <v>8.1</v>
      </c>
      <c r="AA64" s="158" t="s">
        <v>523</v>
      </c>
      <c r="AB64" s="158" t="s">
        <v>128</v>
      </c>
      <c r="AC64" s="158" t="s">
        <v>128</v>
      </c>
      <c r="AD64" s="158" t="s">
        <v>128</v>
      </c>
      <c r="AE64" s="158" t="s">
        <v>128</v>
      </c>
      <c r="AF64" s="165">
        <v>6.2</v>
      </c>
      <c r="AG64" s="158" t="s">
        <v>523</v>
      </c>
      <c r="AH64" s="163">
        <v>0.16</v>
      </c>
      <c r="AI64" s="158" t="s">
        <v>523</v>
      </c>
      <c r="AJ64" s="158" t="s">
        <v>128</v>
      </c>
      <c r="AK64" s="158" t="s">
        <v>128</v>
      </c>
      <c r="AL64" s="158" t="s">
        <v>128</v>
      </c>
      <c r="AM64" s="158" t="s">
        <v>128</v>
      </c>
      <c r="AN64" s="158" t="s">
        <v>128</v>
      </c>
      <c r="AO64" s="158" t="s">
        <v>128</v>
      </c>
      <c r="AP64" s="158" t="s">
        <v>128</v>
      </c>
      <c r="AQ64" s="158" t="s">
        <v>128</v>
      </c>
      <c r="AR64" s="158" t="s">
        <v>128</v>
      </c>
      <c r="AS64" s="158" t="s">
        <v>128</v>
      </c>
      <c r="AT64" s="158" t="s">
        <v>128</v>
      </c>
      <c r="AU64" s="158" t="s">
        <v>128</v>
      </c>
      <c r="AV64" s="158" t="s">
        <v>128</v>
      </c>
      <c r="AW64" s="158" t="s">
        <v>128</v>
      </c>
      <c r="AX64" s="158" t="s">
        <v>128</v>
      </c>
      <c r="AY64" s="158" t="s">
        <v>128</v>
      </c>
      <c r="AZ64" s="158" t="s">
        <v>128</v>
      </c>
      <c r="BA64" s="158" t="s">
        <v>128</v>
      </c>
      <c r="BB64" s="158" t="s">
        <v>128</v>
      </c>
      <c r="BC64" s="158" t="s">
        <v>128</v>
      </c>
      <c r="BD64" s="158" t="s">
        <v>128</v>
      </c>
      <c r="BE64" s="158" t="s">
        <v>128</v>
      </c>
      <c r="BF64" s="158" t="s">
        <v>128</v>
      </c>
      <c r="BG64" s="158" t="s">
        <v>128</v>
      </c>
      <c r="BH64" s="158" t="s">
        <v>128</v>
      </c>
      <c r="BI64" s="158" t="s">
        <v>128</v>
      </c>
      <c r="BJ64" s="158" t="s">
        <v>128</v>
      </c>
      <c r="BK64" s="158" t="s">
        <v>128</v>
      </c>
      <c r="BL64" s="158" t="s">
        <v>128</v>
      </c>
      <c r="BM64" s="158" t="s">
        <v>128</v>
      </c>
      <c r="BN64" s="158" t="s">
        <v>128</v>
      </c>
      <c r="BO64" s="158" t="s">
        <v>128</v>
      </c>
      <c r="BP64" s="158" t="s">
        <v>128</v>
      </c>
      <c r="BQ64" s="158" t="s">
        <v>128</v>
      </c>
      <c r="BR64" s="158" t="s">
        <v>128</v>
      </c>
      <c r="BS64" s="158" t="s">
        <v>128</v>
      </c>
      <c r="BT64" s="158" t="s">
        <v>128</v>
      </c>
      <c r="BU64" s="158" t="s">
        <v>128</v>
      </c>
      <c r="BV64" s="158" t="s">
        <v>128</v>
      </c>
      <c r="BW64" s="158" t="s">
        <v>128</v>
      </c>
      <c r="BX64" s="158" t="s">
        <v>128</v>
      </c>
      <c r="BY64" s="158" t="s">
        <v>128</v>
      </c>
      <c r="BZ64" s="158" t="s">
        <v>128</v>
      </c>
      <c r="CA64" s="158" t="s">
        <v>128</v>
      </c>
      <c r="CB64" s="158" t="s">
        <v>128</v>
      </c>
      <c r="CC64" s="158" t="s">
        <v>128</v>
      </c>
      <c r="CD64" s="158" t="s">
        <v>128</v>
      </c>
      <c r="CE64" s="158" t="s">
        <v>128</v>
      </c>
      <c r="CF64" s="158" t="s">
        <v>128</v>
      </c>
      <c r="CG64" s="158" t="s">
        <v>128</v>
      </c>
      <c r="CH64" s="158" t="s">
        <v>128</v>
      </c>
      <c r="CI64" s="158" t="s">
        <v>128</v>
      </c>
      <c r="CJ64" s="158" t="s">
        <v>128</v>
      </c>
      <c r="CK64" s="158" t="s">
        <v>128</v>
      </c>
      <c r="CL64" s="158" t="s">
        <v>128</v>
      </c>
      <c r="CM64" s="158" t="s">
        <v>128</v>
      </c>
      <c r="CN64" s="158" t="s">
        <v>128</v>
      </c>
      <c r="CO64" s="158" t="s">
        <v>128</v>
      </c>
      <c r="CP64" s="158" t="s">
        <v>128</v>
      </c>
      <c r="CQ64" s="158" t="s">
        <v>128</v>
      </c>
      <c r="CR64" s="158" t="s">
        <v>128</v>
      </c>
      <c r="CS64" s="158" t="s">
        <v>128</v>
      </c>
      <c r="CT64" s="158" t="s">
        <v>128</v>
      </c>
      <c r="CU64" s="158" t="s">
        <v>128</v>
      </c>
      <c r="CV64" s="158" t="s">
        <v>128</v>
      </c>
      <c r="CW64" s="158" t="s">
        <v>128</v>
      </c>
      <c r="CX64" s="158" t="s">
        <v>128</v>
      </c>
      <c r="CY64" s="158" t="s">
        <v>128</v>
      </c>
      <c r="CZ64" s="158" t="s">
        <v>128</v>
      </c>
      <c r="DA64" s="158" t="s">
        <v>128</v>
      </c>
      <c r="DB64" s="158" t="s">
        <v>128</v>
      </c>
      <c r="DC64" s="158" t="s">
        <v>128</v>
      </c>
      <c r="DD64" s="158" t="s">
        <v>128</v>
      </c>
      <c r="DE64" s="158" t="s">
        <v>128</v>
      </c>
      <c r="DF64" s="158" t="s">
        <v>128</v>
      </c>
      <c r="DG64" s="158" t="s">
        <v>128</v>
      </c>
      <c r="DH64" s="158" t="s">
        <v>128</v>
      </c>
      <c r="DI64" s="158" t="s">
        <v>128</v>
      </c>
      <c r="DJ64" s="158" t="s">
        <v>128</v>
      </c>
      <c r="DK64" s="158" t="s">
        <v>128</v>
      </c>
      <c r="DL64" s="158" t="s">
        <v>128</v>
      </c>
      <c r="DM64" s="158" t="s">
        <v>128</v>
      </c>
      <c r="DN64" s="158" t="s">
        <v>128</v>
      </c>
      <c r="DO64" s="158" t="s">
        <v>128</v>
      </c>
      <c r="DP64" s="158" t="s">
        <v>128</v>
      </c>
      <c r="DQ64" s="158" t="s">
        <v>128</v>
      </c>
      <c r="DR64" s="158" t="s">
        <v>128</v>
      </c>
      <c r="DS64" s="158" t="s">
        <v>128</v>
      </c>
      <c r="DT64" s="158" t="s">
        <v>128</v>
      </c>
      <c r="DU64" s="158" t="s">
        <v>128</v>
      </c>
      <c r="DV64" s="158" t="s">
        <v>128</v>
      </c>
      <c r="DW64" s="158" t="s">
        <v>128</v>
      </c>
      <c r="DX64" s="158" t="s">
        <v>128</v>
      </c>
      <c r="DY64" s="158" t="s">
        <v>128</v>
      </c>
      <c r="DZ64" s="158" t="s">
        <v>128</v>
      </c>
      <c r="EA64" s="158" t="s">
        <v>128</v>
      </c>
      <c r="EB64" s="158" t="s">
        <v>128</v>
      </c>
      <c r="EC64" s="158" t="s">
        <v>128</v>
      </c>
      <c r="ED64" s="158" t="s">
        <v>128</v>
      </c>
      <c r="EE64" s="158" t="s">
        <v>128</v>
      </c>
      <c r="EF64" s="158" t="s">
        <v>128</v>
      </c>
      <c r="EG64" s="158" t="s">
        <v>128</v>
      </c>
      <c r="EH64" s="158" t="s">
        <v>128</v>
      </c>
      <c r="EI64" s="158" t="s">
        <v>128</v>
      </c>
      <c r="EJ64" s="158" t="s">
        <v>128</v>
      </c>
      <c r="EK64" s="158" t="s">
        <v>128</v>
      </c>
      <c r="EL64" s="158" t="s">
        <v>128</v>
      </c>
      <c r="EM64" s="158" t="s">
        <v>128</v>
      </c>
      <c r="EN64" s="158" t="s">
        <v>128</v>
      </c>
      <c r="EO64" s="158" t="s">
        <v>128</v>
      </c>
      <c r="EP64" s="158" t="s">
        <v>128</v>
      </c>
      <c r="EQ64" s="158" t="s">
        <v>128</v>
      </c>
      <c r="ER64" s="158" t="s">
        <v>128</v>
      </c>
      <c r="ES64" s="158" t="s">
        <v>128</v>
      </c>
      <c r="ET64" s="158" t="s">
        <v>128</v>
      </c>
      <c r="EU64" s="158" t="s">
        <v>128</v>
      </c>
      <c r="EV64" s="158" t="s">
        <v>128</v>
      </c>
      <c r="EW64" s="158" t="s">
        <v>128</v>
      </c>
      <c r="EX64" s="158" t="s">
        <v>128</v>
      </c>
      <c r="EY64" s="158" t="s">
        <v>128</v>
      </c>
      <c r="EZ64" s="158" t="s">
        <v>128</v>
      </c>
      <c r="FA64" s="158" t="s">
        <v>128</v>
      </c>
      <c r="FB64" s="158" t="s">
        <v>128</v>
      </c>
      <c r="FC64" s="158" t="s">
        <v>128</v>
      </c>
      <c r="FD64" s="158" t="s">
        <v>128</v>
      </c>
      <c r="FE64" s="158" t="s">
        <v>128</v>
      </c>
      <c r="FF64" s="158" t="s">
        <v>128</v>
      </c>
      <c r="FG64" s="158" t="s">
        <v>128</v>
      </c>
      <c r="FH64" s="158" t="s">
        <v>128</v>
      </c>
      <c r="FI64" s="158" t="s">
        <v>128</v>
      </c>
      <c r="FJ64" s="158" t="s">
        <v>128</v>
      </c>
      <c r="FK64" s="158" t="s">
        <v>128</v>
      </c>
      <c r="FL64" s="158" t="s">
        <v>128</v>
      </c>
      <c r="FM64" s="158" t="s">
        <v>128</v>
      </c>
      <c r="FN64" s="158" t="s">
        <v>128</v>
      </c>
      <c r="FO64" s="158" t="s">
        <v>128</v>
      </c>
      <c r="FP64" s="158" t="s">
        <v>128</v>
      </c>
      <c r="FQ64" s="158" t="s">
        <v>128</v>
      </c>
      <c r="FR64" s="158" t="s">
        <v>128</v>
      </c>
      <c r="FS64" s="158" t="s">
        <v>128</v>
      </c>
      <c r="FT64" s="158" t="s">
        <v>128</v>
      </c>
      <c r="FU64" s="158" t="s">
        <v>128</v>
      </c>
      <c r="FV64" s="158" t="s">
        <v>128</v>
      </c>
      <c r="FW64" s="158" t="s">
        <v>128</v>
      </c>
      <c r="FX64" s="158" t="s">
        <v>128</v>
      </c>
      <c r="FY64" s="158" t="s">
        <v>128</v>
      </c>
      <c r="FZ64" s="158" t="s">
        <v>128</v>
      </c>
      <c r="GA64" s="158" t="s">
        <v>128</v>
      </c>
      <c r="GB64" s="158" t="s">
        <v>128</v>
      </c>
      <c r="GC64" s="158" t="s">
        <v>128</v>
      </c>
      <c r="GD64" s="158" t="s">
        <v>128</v>
      </c>
      <c r="GE64" s="158" t="s">
        <v>128</v>
      </c>
      <c r="GF64" s="158" t="s">
        <v>128</v>
      </c>
      <c r="GG64" s="158" t="s">
        <v>128</v>
      </c>
      <c r="GH64" s="158" t="s">
        <v>128</v>
      </c>
      <c r="GI64" s="158" t="s">
        <v>128</v>
      </c>
      <c r="GJ64" s="158" t="s">
        <v>128</v>
      </c>
      <c r="GK64" s="158" t="s">
        <v>128</v>
      </c>
      <c r="GL64" s="158" t="s">
        <v>128</v>
      </c>
      <c r="GM64" s="158" t="s">
        <v>128</v>
      </c>
      <c r="GN64" s="158" t="s">
        <v>128</v>
      </c>
      <c r="GO64" s="158" t="s">
        <v>128</v>
      </c>
      <c r="GP64" s="158" t="s">
        <v>128</v>
      </c>
      <c r="GQ64" s="158" t="s">
        <v>128</v>
      </c>
      <c r="GR64" s="158" t="s">
        <v>128</v>
      </c>
      <c r="GS64" s="158" t="s">
        <v>128</v>
      </c>
      <c r="GT64" s="158" t="s">
        <v>128</v>
      </c>
      <c r="GU64" s="158" t="s">
        <v>128</v>
      </c>
      <c r="GV64" s="158" t="s">
        <v>128</v>
      </c>
      <c r="GW64" s="158" t="s">
        <v>128</v>
      </c>
      <c r="GX64" s="158" t="s">
        <v>128</v>
      </c>
      <c r="GY64" s="158" t="s">
        <v>128</v>
      </c>
      <c r="GZ64" s="158" t="s">
        <v>128</v>
      </c>
      <c r="HA64" s="158" t="s">
        <v>128</v>
      </c>
      <c r="HB64" s="158" t="s">
        <v>128</v>
      </c>
      <c r="HC64" s="158" t="s">
        <v>128</v>
      </c>
      <c r="HD64" s="158" t="s">
        <v>128</v>
      </c>
      <c r="HE64" s="158" t="s">
        <v>128</v>
      </c>
      <c r="HF64" s="158" t="s">
        <v>128</v>
      </c>
      <c r="HG64" s="158" t="s">
        <v>128</v>
      </c>
      <c r="HH64" s="158" t="s">
        <v>128</v>
      </c>
      <c r="HI64" s="158" t="s">
        <v>128</v>
      </c>
      <c r="HJ64" s="158" t="s">
        <v>128</v>
      </c>
      <c r="HK64" s="158" t="s">
        <v>128</v>
      </c>
      <c r="HL64" s="158" t="s">
        <v>128</v>
      </c>
      <c r="HM64" s="158" t="s">
        <v>128</v>
      </c>
      <c r="HN64" s="158" t="s">
        <v>128</v>
      </c>
      <c r="HO64" s="158" t="s">
        <v>128</v>
      </c>
      <c r="HP64" s="158" t="s">
        <v>128</v>
      </c>
      <c r="HQ64" s="158" t="s">
        <v>128</v>
      </c>
      <c r="HR64" s="158" t="s">
        <v>128</v>
      </c>
      <c r="HS64" s="158" t="s">
        <v>128</v>
      </c>
      <c r="HT64" s="158" t="s">
        <v>128</v>
      </c>
      <c r="HU64" s="158" t="s">
        <v>128</v>
      </c>
      <c r="HV64" s="158" t="s">
        <v>128</v>
      </c>
      <c r="HW64" s="158" t="s">
        <v>128</v>
      </c>
      <c r="HX64" s="158" t="s">
        <v>128</v>
      </c>
      <c r="HY64" s="158" t="s">
        <v>128</v>
      </c>
      <c r="HZ64" s="158" t="s">
        <v>128</v>
      </c>
      <c r="IA64" s="158" t="s">
        <v>128</v>
      </c>
      <c r="IB64" s="158" t="s">
        <v>128</v>
      </c>
      <c r="IC64" s="158" t="s">
        <v>128</v>
      </c>
      <c r="ID64" s="158" t="s">
        <v>128</v>
      </c>
      <c r="IE64" s="158" t="s">
        <v>128</v>
      </c>
      <c r="IF64" s="158" t="s">
        <v>128</v>
      </c>
      <c r="IG64" s="158" t="s">
        <v>128</v>
      </c>
      <c r="IH64" s="158" t="s">
        <v>128</v>
      </c>
      <c r="II64" s="158" t="s">
        <v>128</v>
      </c>
      <c r="IJ64" s="158" t="s">
        <v>128</v>
      </c>
      <c r="IK64" s="158" t="s">
        <v>128</v>
      </c>
      <c r="IL64" s="158" t="s">
        <v>128</v>
      </c>
      <c r="IM64" s="158" t="s">
        <v>128</v>
      </c>
      <c r="IN64" s="158" t="s">
        <v>128</v>
      </c>
      <c r="IO64" s="158" t="s">
        <v>128</v>
      </c>
      <c r="IP64" s="158" t="s">
        <v>128</v>
      </c>
      <c r="IQ64" s="158" t="s">
        <v>128</v>
      </c>
      <c r="IR64" s="158" t="s">
        <v>128</v>
      </c>
      <c r="IS64" s="158" t="s">
        <v>128</v>
      </c>
      <c r="IT64" s="158" t="s">
        <v>128</v>
      </c>
      <c r="IU64" s="158" t="s">
        <v>128</v>
      </c>
      <c r="IV64" s="158" t="s">
        <v>128</v>
      </c>
      <c r="IW64" s="158" t="s">
        <v>128</v>
      </c>
      <c r="IX64" s="158" t="s">
        <v>128</v>
      </c>
      <c r="IY64" s="158" t="s">
        <v>128</v>
      </c>
      <c r="IZ64" s="158" t="s">
        <v>128</v>
      </c>
      <c r="JA64" s="158" t="s">
        <v>128</v>
      </c>
      <c r="JB64" s="158" t="s">
        <v>128</v>
      </c>
      <c r="JC64" s="158" t="s">
        <v>128</v>
      </c>
      <c r="JD64" s="158" t="s">
        <v>128</v>
      </c>
      <c r="JE64" s="158" t="s">
        <v>128</v>
      </c>
      <c r="JF64" s="158" t="s">
        <v>128</v>
      </c>
      <c r="JG64" s="158" t="s">
        <v>128</v>
      </c>
      <c r="JH64" s="158" t="s">
        <v>128</v>
      </c>
      <c r="JI64" s="158" t="s">
        <v>128</v>
      </c>
      <c r="JJ64" s="158" t="s">
        <v>128</v>
      </c>
      <c r="JK64" s="158" t="s">
        <v>128</v>
      </c>
      <c r="JL64" s="158" t="s">
        <v>128</v>
      </c>
      <c r="JM64" s="158" t="s">
        <v>128</v>
      </c>
      <c r="JN64" s="158" t="s">
        <v>128</v>
      </c>
      <c r="JO64" s="158" t="s">
        <v>128</v>
      </c>
      <c r="JP64" s="158" t="s">
        <v>128</v>
      </c>
      <c r="JQ64" s="158" t="s">
        <v>128</v>
      </c>
      <c r="JR64" s="158" t="s">
        <v>128</v>
      </c>
      <c r="JS64" s="158" t="s">
        <v>128</v>
      </c>
      <c r="JT64" s="158" t="s">
        <v>128</v>
      </c>
      <c r="JU64" s="158" t="s">
        <v>128</v>
      </c>
      <c r="JV64" s="158" t="s">
        <v>128</v>
      </c>
      <c r="JW64" s="158" t="s">
        <v>128</v>
      </c>
      <c r="JX64" s="158" t="s">
        <v>128</v>
      </c>
      <c r="JY64" s="158" t="s">
        <v>128</v>
      </c>
      <c r="JZ64" s="158" t="s">
        <v>128</v>
      </c>
      <c r="KA64" s="158" t="s">
        <v>128</v>
      </c>
      <c r="KB64" s="158" t="s">
        <v>128</v>
      </c>
      <c r="KC64" s="158" t="s">
        <v>128</v>
      </c>
      <c r="KD64" s="158" t="s">
        <v>128</v>
      </c>
      <c r="KE64" s="158" t="s">
        <v>128</v>
      </c>
      <c r="KF64" s="158" t="s">
        <v>128</v>
      </c>
      <c r="KG64" s="158" t="s">
        <v>128</v>
      </c>
      <c r="KH64" s="158" t="s">
        <v>128</v>
      </c>
      <c r="KI64" s="158" t="s">
        <v>128</v>
      </c>
      <c r="KJ64" s="158" t="s">
        <v>128</v>
      </c>
      <c r="KK64" s="158" t="s">
        <v>128</v>
      </c>
      <c r="KL64" s="158" t="s">
        <v>128</v>
      </c>
      <c r="KM64" s="158" t="s">
        <v>128</v>
      </c>
      <c r="KN64" s="158" t="s">
        <v>128</v>
      </c>
      <c r="KO64" s="158" t="s">
        <v>128</v>
      </c>
      <c r="KP64" s="158" t="s">
        <v>128</v>
      </c>
      <c r="KQ64" s="158" t="s">
        <v>128</v>
      </c>
      <c r="KR64" s="158" t="s">
        <v>128</v>
      </c>
      <c r="KS64" s="158" t="s">
        <v>128</v>
      </c>
      <c r="KT64" s="158" t="s">
        <v>128</v>
      </c>
      <c r="KU64" s="158" t="s">
        <v>128</v>
      </c>
      <c r="KV64" s="158" t="s">
        <v>128</v>
      </c>
      <c r="KW64" s="158" t="s">
        <v>128</v>
      </c>
      <c r="KX64" s="158" t="s">
        <v>128</v>
      </c>
      <c r="KY64" s="158" t="s">
        <v>128</v>
      </c>
      <c r="KZ64" s="158" t="s">
        <v>128</v>
      </c>
      <c r="LA64" s="158" t="s">
        <v>128</v>
      </c>
      <c r="LB64" s="158" t="s">
        <v>128</v>
      </c>
      <c r="LC64" s="158" t="s">
        <v>128</v>
      </c>
      <c r="LD64" s="158" t="s">
        <v>128</v>
      </c>
      <c r="LE64" s="158" t="s">
        <v>128</v>
      </c>
      <c r="LF64" s="158" t="s">
        <v>128</v>
      </c>
      <c r="LG64" s="158" t="s">
        <v>128</v>
      </c>
      <c r="LH64" s="158" t="s">
        <v>128</v>
      </c>
      <c r="LI64" s="158" t="s">
        <v>128</v>
      </c>
      <c r="LJ64" s="158" t="s">
        <v>128</v>
      </c>
      <c r="LK64" s="158" t="s">
        <v>128</v>
      </c>
      <c r="LL64" s="158" t="s">
        <v>128</v>
      </c>
      <c r="LM64" s="158" t="s">
        <v>128</v>
      </c>
      <c r="LN64" s="158" t="s">
        <v>128</v>
      </c>
      <c r="LO64" s="158" t="s">
        <v>128</v>
      </c>
      <c r="LP64" s="158" t="s">
        <v>128</v>
      </c>
      <c r="LQ64" s="158" t="s">
        <v>128</v>
      </c>
      <c r="LR64" s="158" t="s">
        <v>128</v>
      </c>
      <c r="LS64" s="158" t="s">
        <v>128</v>
      </c>
      <c r="LT64" s="158" t="s">
        <v>128</v>
      </c>
      <c r="LU64" s="158" t="s">
        <v>128</v>
      </c>
      <c r="LV64" s="158" t="s">
        <v>128</v>
      </c>
      <c r="LW64" s="158" t="s">
        <v>128</v>
      </c>
      <c r="LX64" s="158" t="s">
        <v>128</v>
      </c>
      <c r="LY64" s="158" t="s">
        <v>128</v>
      </c>
      <c r="LZ64" s="158" t="s">
        <v>128</v>
      </c>
      <c r="MA64" s="158" t="s">
        <v>128</v>
      </c>
      <c r="MB64" s="158" t="s">
        <v>128</v>
      </c>
      <c r="MC64" s="158" t="s">
        <v>128</v>
      </c>
      <c r="MD64" s="158" t="s">
        <v>128</v>
      </c>
      <c r="ME64" s="158" t="s">
        <v>128</v>
      </c>
      <c r="MF64" s="158" t="s">
        <v>128</v>
      </c>
      <c r="MG64" s="158" t="s">
        <v>128</v>
      </c>
      <c r="MH64" s="158" t="s">
        <v>128</v>
      </c>
      <c r="MI64" s="158" t="s">
        <v>128</v>
      </c>
      <c r="MJ64" s="158" t="s">
        <v>128</v>
      </c>
      <c r="MK64" s="158" t="s">
        <v>128</v>
      </c>
      <c r="ML64" s="158" t="s">
        <v>128</v>
      </c>
      <c r="MM64" s="158" t="s">
        <v>128</v>
      </c>
      <c r="MN64" s="158" t="s">
        <v>128</v>
      </c>
      <c r="MO64" s="158" t="s">
        <v>128</v>
      </c>
      <c r="MP64" s="158" t="s">
        <v>128</v>
      </c>
      <c r="MQ64" s="158" t="s">
        <v>128</v>
      </c>
      <c r="MR64" s="158" t="s">
        <v>128</v>
      </c>
      <c r="MS64" s="158" t="s">
        <v>128</v>
      </c>
      <c r="MT64" s="158" t="s">
        <v>128</v>
      </c>
      <c r="MU64" s="158" t="s">
        <v>128</v>
      </c>
      <c r="MV64" s="158" t="s">
        <v>128</v>
      </c>
      <c r="MW64" s="158" t="s">
        <v>128</v>
      </c>
      <c r="MX64" s="158" t="s">
        <v>128</v>
      </c>
      <c r="MY64" s="158" t="s">
        <v>128</v>
      </c>
      <c r="MZ64" s="158" t="s">
        <v>128</v>
      </c>
      <c r="NA64" s="158" t="s">
        <v>128</v>
      </c>
      <c r="NB64" s="158" t="s">
        <v>128</v>
      </c>
      <c r="NC64" s="158" t="s">
        <v>128</v>
      </c>
      <c r="ND64" s="158" t="s">
        <v>128</v>
      </c>
      <c r="NE64" s="158" t="s">
        <v>128</v>
      </c>
      <c r="NF64" s="158" t="s">
        <v>128</v>
      </c>
      <c r="NG64" s="158" t="s">
        <v>128</v>
      </c>
      <c r="NH64" s="158" t="s">
        <v>128</v>
      </c>
      <c r="NI64" s="158" t="s">
        <v>128</v>
      </c>
      <c r="NJ64" s="158" t="s">
        <v>128</v>
      </c>
      <c r="NK64" s="158" t="s">
        <v>128</v>
      </c>
      <c r="NL64" s="158" t="s">
        <v>128</v>
      </c>
      <c r="NM64" s="158" t="s">
        <v>128</v>
      </c>
      <c r="NN64" s="158" t="s">
        <v>128</v>
      </c>
      <c r="NO64" s="158" t="s">
        <v>128</v>
      </c>
      <c r="NP64" s="158" t="s">
        <v>128</v>
      </c>
      <c r="NQ64" s="158" t="s">
        <v>128</v>
      </c>
      <c r="NR64" s="158" t="s">
        <v>128</v>
      </c>
      <c r="NS64" s="158" t="s">
        <v>128</v>
      </c>
      <c r="NT64" s="158" t="s">
        <v>128</v>
      </c>
      <c r="NU64" s="158" t="s">
        <v>128</v>
      </c>
      <c r="NV64" s="158" t="s">
        <v>128</v>
      </c>
      <c r="NW64" s="158" t="s">
        <v>128</v>
      </c>
      <c r="NX64" s="158" t="s">
        <v>128</v>
      </c>
      <c r="NY64" s="158" t="s">
        <v>128</v>
      </c>
      <c r="NZ64" s="158" t="s">
        <v>128</v>
      </c>
      <c r="OA64" s="158" t="s">
        <v>128</v>
      </c>
      <c r="OB64" s="158" t="s">
        <v>128</v>
      </c>
      <c r="OC64" s="158" t="s">
        <v>128</v>
      </c>
      <c r="OD64" s="158" t="s">
        <v>128</v>
      </c>
      <c r="OE64" s="170" t="s">
        <v>128</v>
      </c>
      <c r="OF64" s="181"/>
      <c r="OG64" s="174">
        <f t="shared" si="9"/>
        <v>15.492577597840755</v>
      </c>
      <c r="OH64" s="66" t="str">
        <f t="shared" si="10"/>
        <v>kg/GJ delivered</v>
      </c>
      <c r="OI64" s="66" t="str">
        <f t="shared" si="11"/>
        <v/>
      </c>
      <c r="OJ64" s="66" t="str">
        <f t="shared" si="12"/>
        <v/>
      </c>
      <c r="OK64" s="66" t="str">
        <f t="shared" si="13"/>
        <v/>
      </c>
      <c r="OL64" s="66" t="str">
        <f t="shared" si="14"/>
        <v/>
      </c>
      <c r="OM64" s="159">
        <f t="shared" si="15"/>
        <v>843.18488529014849</v>
      </c>
      <c r="ON64" s="66" t="str">
        <f t="shared" si="16"/>
        <v>kg/GJ delivered</v>
      </c>
      <c r="OO64" s="118">
        <f t="shared" si="17"/>
        <v>4.3724696356275308</v>
      </c>
      <c r="OP64" s="66" t="str">
        <f t="shared" si="18"/>
        <v>kg/GJ delivered</v>
      </c>
      <c r="OQ64" s="66" t="str">
        <f t="shared" si="19"/>
        <v/>
      </c>
      <c r="OR64" s="66" t="str">
        <f t="shared" si="20"/>
        <v/>
      </c>
      <c r="OS64" s="66" t="str">
        <f t="shared" si="21"/>
        <v/>
      </c>
      <c r="OT64" s="66" t="str">
        <f t="shared" si="22"/>
        <v/>
      </c>
      <c r="OU64" s="118">
        <f t="shared" si="23"/>
        <v>3.3468286099865048</v>
      </c>
      <c r="OV64" s="66" t="str">
        <f t="shared" si="24"/>
        <v>kg/GJ delivered</v>
      </c>
      <c r="OW64" s="126">
        <f t="shared" si="25"/>
        <v>8.6369770580296906E-2</v>
      </c>
      <c r="OX64" s="66" t="str">
        <f t="shared" si="26"/>
        <v>kg/GJ delivered</v>
      </c>
      <c r="OY64" s="66" t="str">
        <f t="shared" si="27"/>
        <v/>
      </c>
      <c r="OZ64" s="66" t="str">
        <f t="shared" si="28"/>
        <v/>
      </c>
      <c r="PA64" s="66" t="str">
        <f t="shared" si="29"/>
        <v/>
      </c>
      <c r="PB64" s="66" t="str">
        <f t="shared" si="30"/>
        <v/>
      </c>
      <c r="PC64" s="66" t="str">
        <f t="shared" si="31"/>
        <v/>
      </c>
      <c r="PD64" s="66" t="str">
        <f t="shared" si="32"/>
        <v/>
      </c>
      <c r="PE64" s="66" t="str">
        <f t="shared" si="33"/>
        <v/>
      </c>
      <c r="PF64" s="66" t="str">
        <f t="shared" si="34"/>
        <v/>
      </c>
      <c r="PG64" s="66" t="str">
        <f t="shared" si="35"/>
        <v/>
      </c>
      <c r="PH64" s="66" t="str">
        <f t="shared" si="36"/>
        <v/>
      </c>
      <c r="PI64" s="66" t="str">
        <f t="shared" si="37"/>
        <v/>
      </c>
      <c r="PJ64" s="66" t="str">
        <f t="shared" si="38"/>
        <v/>
      </c>
      <c r="PK64" s="66" t="str">
        <f t="shared" si="39"/>
        <v/>
      </c>
      <c r="PL64" s="66" t="str">
        <f t="shared" si="40"/>
        <v/>
      </c>
      <c r="PM64" s="66" t="str">
        <f t="shared" si="41"/>
        <v/>
      </c>
      <c r="PN64" s="66" t="str">
        <f t="shared" si="42"/>
        <v/>
      </c>
      <c r="PO64" s="66" t="str">
        <f t="shared" si="43"/>
        <v/>
      </c>
      <c r="PP64" s="66" t="str">
        <f t="shared" si="44"/>
        <v/>
      </c>
      <c r="PQ64" s="66" t="str">
        <f t="shared" si="45"/>
        <v/>
      </c>
      <c r="PR64" s="66" t="str">
        <f t="shared" si="46"/>
        <v/>
      </c>
      <c r="PS64" s="66" t="str">
        <f t="shared" si="47"/>
        <v/>
      </c>
      <c r="PT64" s="66" t="str">
        <f t="shared" si="48"/>
        <v/>
      </c>
      <c r="PU64" s="66" t="str">
        <f t="shared" si="49"/>
        <v/>
      </c>
      <c r="PV64" s="66" t="str">
        <f t="shared" si="50"/>
        <v/>
      </c>
      <c r="PW64" s="66" t="str">
        <f t="shared" si="51"/>
        <v/>
      </c>
      <c r="PX64" s="66" t="str">
        <f t="shared" si="52"/>
        <v/>
      </c>
      <c r="PY64" s="66" t="str">
        <f t="shared" si="53"/>
        <v/>
      </c>
      <c r="PZ64" s="66" t="str">
        <f t="shared" si="54"/>
        <v/>
      </c>
      <c r="QA64" s="66" t="str">
        <f t="shared" si="55"/>
        <v/>
      </c>
      <c r="QB64" s="66" t="str">
        <f t="shared" si="56"/>
        <v/>
      </c>
      <c r="QC64" s="66" t="str">
        <f t="shared" si="57"/>
        <v/>
      </c>
      <c r="QD64" s="66" t="str">
        <f t="shared" si="58"/>
        <v/>
      </c>
      <c r="QE64" s="66" t="str">
        <f t="shared" si="59"/>
        <v/>
      </c>
      <c r="QF64" s="66" t="str">
        <f t="shared" si="60"/>
        <v/>
      </c>
      <c r="QG64" s="66" t="str">
        <f t="shared" si="61"/>
        <v/>
      </c>
      <c r="QH64" s="66" t="str">
        <f t="shared" si="62"/>
        <v/>
      </c>
      <c r="QI64" s="66" t="str">
        <f t="shared" si="63"/>
        <v/>
      </c>
      <c r="QJ64" s="66" t="str">
        <f t="shared" si="64"/>
        <v/>
      </c>
      <c r="QK64" s="66" t="str">
        <f t="shared" si="65"/>
        <v/>
      </c>
      <c r="QL64" s="66" t="str">
        <f t="shared" si="66"/>
        <v/>
      </c>
      <c r="QM64" s="66" t="str">
        <f t="shared" si="67"/>
        <v/>
      </c>
      <c r="QN64" s="66" t="str">
        <f t="shared" si="68"/>
        <v/>
      </c>
      <c r="QO64" s="66" t="str">
        <f t="shared" si="69"/>
        <v/>
      </c>
      <c r="QP64" s="66" t="str">
        <f t="shared" si="70"/>
        <v/>
      </c>
      <c r="QQ64" s="66" t="str">
        <f t="shared" si="71"/>
        <v/>
      </c>
      <c r="QR64" s="66" t="str">
        <f t="shared" si="72"/>
        <v/>
      </c>
      <c r="QS64" s="66" t="str">
        <f t="shared" si="73"/>
        <v/>
      </c>
      <c r="QT64" s="66" t="str">
        <f t="shared" si="74"/>
        <v/>
      </c>
      <c r="QU64" s="66" t="str">
        <f t="shared" si="75"/>
        <v/>
      </c>
      <c r="QV64" s="66" t="str">
        <f t="shared" si="76"/>
        <v/>
      </c>
      <c r="QW64" s="66" t="str">
        <f t="shared" si="77"/>
        <v/>
      </c>
      <c r="QX64" s="66" t="str">
        <f t="shared" si="78"/>
        <v/>
      </c>
      <c r="QY64" s="66" t="str">
        <f t="shared" si="79"/>
        <v/>
      </c>
      <c r="QZ64" s="66" t="str">
        <f t="shared" si="80"/>
        <v/>
      </c>
      <c r="RA64" s="66" t="str">
        <f t="shared" si="81"/>
        <v/>
      </c>
      <c r="RB64" s="66" t="str">
        <f t="shared" si="82"/>
        <v/>
      </c>
      <c r="RC64" s="66" t="str">
        <f t="shared" si="83"/>
        <v/>
      </c>
      <c r="RD64" s="66" t="str">
        <f t="shared" si="84"/>
        <v/>
      </c>
      <c r="RE64" s="66" t="str">
        <f t="shared" si="85"/>
        <v/>
      </c>
      <c r="RF64" s="66" t="str">
        <f t="shared" si="86"/>
        <v/>
      </c>
      <c r="RG64" s="66" t="str">
        <f t="shared" si="87"/>
        <v/>
      </c>
      <c r="RH64" s="66" t="str">
        <f t="shared" si="88"/>
        <v/>
      </c>
      <c r="RI64" s="66" t="str">
        <f t="shared" si="89"/>
        <v/>
      </c>
      <c r="RJ64" s="66" t="str">
        <f t="shared" si="90"/>
        <v/>
      </c>
      <c r="RK64" s="66" t="str">
        <f t="shared" si="91"/>
        <v/>
      </c>
      <c r="RL64" s="66" t="str">
        <f t="shared" si="92"/>
        <v/>
      </c>
      <c r="RM64" s="66" t="str">
        <f t="shared" si="93"/>
        <v/>
      </c>
      <c r="RN64" s="66" t="str">
        <f t="shared" si="94"/>
        <v/>
      </c>
      <c r="RO64" s="66" t="str">
        <f t="shared" si="95"/>
        <v/>
      </c>
      <c r="RP64" s="66" t="str">
        <f t="shared" si="96"/>
        <v/>
      </c>
      <c r="RQ64" s="66" t="str">
        <f t="shared" si="97"/>
        <v/>
      </c>
      <c r="RR64" s="66" t="str">
        <f t="shared" si="98"/>
        <v/>
      </c>
      <c r="RS64" s="66" t="str">
        <f t="shared" si="99"/>
        <v/>
      </c>
      <c r="RT64" s="66" t="str">
        <f t="shared" si="100"/>
        <v/>
      </c>
      <c r="RU64" s="66" t="str">
        <f t="shared" si="101"/>
        <v/>
      </c>
      <c r="RV64" s="66" t="str">
        <f t="shared" si="102"/>
        <v/>
      </c>
      <c r="RW64" s="66" t="str">
        <f t="shared" si="103"/>
        <v/>
      </c>
      <c r="RX64" s="66" t="str">
        <f t="shared" si="104"/>
        <v/>
      </c>
      <c r="RY64" s="66" t="str">
        <f t="shared" si="105"/>
        <v/>
      </c>
      <c r="RZ64" s="66" t="str">
        <f t="shared" si="106"/>
        <v/>
      </c>
      <c r="SA64" s="66" t="str">
        <f t="shared" si="107"/>
        <v/>
      </c>
      <c r="SB64" s="66" t="str">
        <f t="shared" si="108"/>
        <v/>
      </c>
      <c r="SC64" s="66" t="str">
        <f t="shared" si="109"/>
        <v/>
      </c>
      <c r="SD64" s="66" t="str">
        <f t="shared" si="110"/>
        <v/>
      </c>
      <c r="SE64" s="66" t="str">
        <f t="shared" si="111"/>
        <v/>
      </c>
      <c r="SF64" s="66" t="str">
        <f t="shared" si="112"/>
        <v/>
      </c>
      <c r="SG64" s="66" t="str">
        <f t="shared" si="113"/>
        <v/>
      </c>
      <c r="SH64" s="66" t="str">
        <f t="shared" si="114"/>
        <v/>
      </c>
      <c r="SI64" s="66" t="str">
        <f t="shared" si="115"/>
        <v/>
      </c>
      <c r="SJ64" s="66" t="str">
        <f t="shared" si="116"/>
        <v/>
      </c>
      <c r="SK64" s="66" t="str">
        <f t="shared" si="117"/>
        <v/>
      </c>
      <c r="SL64" s="66" t="str">
        <f t="shared" si="118"/>
        <v/>
      </c>
      <c r="SM64" s="66" t="str">
        <f t="shared" si="119"/>
        <v/>
      </c>
      <c r="SN64" s="66" t="str">
        <f t="shared" si="120"/>
        <v/>
      </c>
      <c r="SO64" s="66" t="str">
        <f t="shared" si="121"/>
        <v/>
      </c>
      <c r="SP64" s="66" t="str">
        <f t="shared" si="122"/>
        <v/>
      </c>
      <c r="SQ64" s="66" t="str">
        <f t="shared" si="123"/>
        <v/>
      </c>
      <c r="SR64" s="66" t="str">
        <f t="shared" si="124"/>
        <v/>
      </c>
      <c r="SS64" s="66" t="str">
        <f t="shared" si="125"/>
        <v/>
      </c>
      <c r="ST64" s="66" t="str">
        <f t="shared" si="126"/>
        <v/>
      </c>
      <c r="SU64" s="66" t="str">
        <f t="shared" si="127"/>
        <v/>
      </c>
      <c r="SV64" s="66" t="str">
        <f t="shared" si="128"/>
        <v/>
      </c>
      <c r="SW64" s="66" t="str">
        <f t="shared" si="129"/>
        <v/>
      </c>
      <c r="SX64" s="66" t="str">
        <f t="shared" si="130"/>
        <v/>
      </c>
      <c r="SY64" s="66" t="str">
        <f t="shared" si="131"/>
        <v/>
      </c>
      <c r="SZ64" s="66" t="str">
        <f t="shared" si="132"/>
        <v/>
      </c>
      <c r="TA64" s="66" t="str">
        <f t="shared" si="133"/>
        <v/>
      </c>
      <c r="TB64" s="66" t="str">
        <f t="shared" si="134"/>
        <v/>
      </c>
      <c r="TC64" s="66" t="str">
        <f t="shared" si="135"/>
        <v/>
      </c>
      <c r="TD64" s="66" t="str">
        <f t="shared" si="136"/>
        <v/>
      </c>
      <c r="TE64" s="66" t="str">
        <f t="shared" si="137"/>
        <v/>
      </c>
      <c r="TF64" s="66" t="str">
        <f t="shared" si="138"/>
        <v/>
      </c>
      <c r="TG64" s="66" t="str">
        <f t="shared" si="139"/>
        <v/>
      </c>
      <c r="TH64" s="66" t="str">
        <f t="shared" si="140"/>
        <v/>
      </c>
      <c r="TI64" s="66" t="str">
        <f t="shared" si="141"/>
        <v/>
      </c>
      <c r="TJ64" s="66" t="str">
        <f t="shared" si="142"/>
        <v/>
      </c>
      <c r="TK64" s="66" t="str">
        <f t="shared" si="143"/>
        <v/>
      </c>
      <c r="TL64" s="66" t="str">
        <f t="shared" si="144"/>
        <v/>
      </c>
      <c r="TM64" s="66" t="str">
        <f t="shared" si="145"/>
        <v/>
      </c>
      <c r="TN64" s="66" t="str">
        <f t="shared" si="146"/>
        <v/>
      </c>
      <c r="TO64" s="66" t="str">
        <f t="shared" si="147"/>
        <v/>
      </c>
      <c r="TP64" s="66" t="str">
        <f t="shared" si="148"/>
        <v/>
      </c>
      <c r="TQ64" s="66" t="str">
        <f t="shared" si="149"/>
        <v/>
      </c>
      <c r="TR64" s="66" t="str">
        <f t="shared" si="150"/>
        <v/>
      </c>
      <c r="TS64" s="66" t="str">
        <f t="shared" si="151"/>
        <v/>
      </c>
      <c r="TT64" s="66" t="str">
        <f t="shared" si="152"/>
        <v/>
      </c>
      <c r="TU64" s="66" t="str">
        <f t="shared" si="153"/>
        <v/>
      </c>
      <c r="TV64" s="66" t="str">
        <f t="shared" si="154"/>
        <v/>
      </c>
      <c r="TW64" s="66" t="str">
        <f t="shared" si="155"/>
        <v/>
      </c>
      <c r="TX64" s="66" t="str">
        <f t="shared" si="156"/>
        <v/>
      </c>
      <c r="TY64" s="66" t="str">
        <f t="shared" si="157"/>
        <v/>
      </c>
      <c r="TZ64" s="66" t="str">
        <f t="shared" si="158"/>
        <v/>
      </c>
      <c r="UA64" s="66" t="str">
        <f t="shared" si="159"/>
        <v/>
      </c>
      <c r="UB64" s="66" t="str">
        <f t="shared" si="160"/>
        <v/>
      </c>
      <c r="UC64" s="66" t="str">
        <f t="shared" si="161"/>
        <v/>
      </c>
      <c r="UD64" s="66" t="str">
        <f t="shared" si="162"/>
        <v/>
      </c>
      <c r="UE64" s="66" t="str">
        <f t="shared" si="163"/>
        <v/>
      </c>
      <c r="UF64" s="66" t="str">
        <f t="shared" si="164"/>
        <v/>
      </c>
      <c r="UG64" s="66" t="str">
        <f t="shared" si="165"/>
        <v/>
      </c>
      <c r="UH64" s="66" t="str">
        <f t="shared" si="166"/>
        <v/>
      </c>
      <c r="UI64" s="66" t="str">
        <f t="shared" si="167"/>
        <v/>
      </c>
      <c r="UJ64" s="66" t="str">
        <f t="shared" si="168"/>
        <v/>
      </c>
      <c r="UK64" s="66" t="str">
        <f t="shared" si="169"/>
        <v/>
      </c>
      <c r="UL64" s="66" t="str">
        <f t="shared" si="170"/>
        <v/>
      </c>
      <c r="UM64" s="66" t="str">
        <f t="shared" si="171"/>
        <v/>
      </c>
      <c r="UN64" s="66" t="str">
        <f t="shared" si="172"/>
        <v/>
      </c>
      <c r="UO64" s="66" t="str">
        <f t="shared" si="173"/>
        <v/>
      </c>
      <c r="UP64" s="66" t="str">
        <f t="shared" si="174"/>
        <v/>
      </c>
      <c r="UQ64" s="66" t="str">
        <f t="shared" si="175"/>
        <v/>
      </c>
      <c r="UR64" s="66" t="str">
        <f t="shared" si="176"/>
        <v/>
      </c>
      <c r="US64" s="66" t="str">
        <f t="shared" si="177"/>
        <v/>
      </c>
      <c r="UT64" s="66" t="str">
        <f t="shared" si="178"/>
        <v/>
      </c>
      <c r="UU64" s="66" t="str">
        <f t="shared" si="179"/>
        <v/>
      </c>
      <c r="UV64" s="66" t="str">
        <f t="shared" si="180"/>
        <v/>
      </c>
      <c r="UW64" s="66" t="str">
        <f t="shared" si="181"/>
        <v/>
      </c>
      <c r="UX64" s="66" t="str">
        <f t="shared" si="182"/>
        <v/>
      </c>
      <c r="UY64" s="66" t="str">
        <f t="shared" si="183"/>
        <v/>
      </c>
      <c r="UZ64" s="66" t="str">
        <f t="shared" si="184"/>
        <v/>
      </c>
      <c r="VA64" s="66" t="str">
        <f t="shared" si="185"/>
        <v/>
      </c>
      <c r="VB64" s="66" t="str">
        <f t="shared" si="186"/>
        <v/>
      </c>
      <c r="VC64" s="66" t="str">
        <f t="shared" si="187"/>
        <v/>
      </c>
      <c r="VD64" s="66" t="str">
        <f t="shared" si="188"/>
        <v/>
      </c>
      <c r="VE64" s="66" t="str">
        <f t="shared" si="189"/>
        <v/>
      </c>
      <c r="VF64" s="66" t="str">
        <f t="shared" si="190"/>
        <v/>
      </c>
      <c r="VG64" s="66" t="str">
        <f t="shared" si="191"/>
        <v/>
      </c>
      <c r="VH64" s="66" t="str">
        <f t="shared" si="192"/>
        <v/>
      </c>
      <c r="VI64" s="66" t="str">
        <f t="shared" si="193"/>
        <v/>
      </c>
      <c r="VJ64" s="66" t="str">
        <f t="shared" si="194"/>
        <v/>
      </c>
      <c r="VK64" s="66" t="str">
        <f t="shared" si="195"/>
        <v/>
      </c>
      <c r="VL64" s="66" t="str">
        <f t="shared" si="196"/>
        <v/>
      </c>
      <c r="VM64" s="66" t="str">
        <f t="shared" si="197"/>
        <v/>
      </c>
      <c r="VN64" s="66" t="str">
        <f t="shared" si="198"/>
        <v/>
      </c>
      <c r="VO64" s="66" t="str">
        <f t="shared" si="199"/>
        <v/>
      </c>
      <c r="VP64" s="66" t="str">
        <f t="shared" si="200"/>
        <v/>
      </c>
      <c r="VQ64" s="66" t="str">
        <f t="shared" si="201"/>
        <v/>
      </c>
      <c r="VR64" s="66" t="str">
        <f t="shared" si="202"/>
        <v/>
      </c>
      <c r="VS64" s="66" t="str">
        <f t="shared" si="203"/>
        <v/>
      </c>
      <c r="VT64" s="66" t="str">
        <f t="shared" si="204"/>
        <v/>
      </c>
      <c r="VU64" s="66" t="str">
        <f t="shared" si="205"/>
        <v/>
      </c>
      <c r="VV64" s="66" t="str">
        <f t="shared" si="206"/>
        <v/>
      </c>
      <c r="VW64" s="66" t="str">
        <f t="shared" si="207"/>
        <v/>
      </c>
      <c r="VX64" s="66" t="str">
        <f t="shared" si="208"/>
        <v/>
      </c>
      <c r="VY64" s="66" t="str">
        <f t="shared" si="209"/>
        <v/>
      </c>
      <c r="VZ64" s="66" t="str">
        <f t="shared" si="210"/>
        <v/>
      </c>
      <c r="WA64" s="66" t="str">
        <f t="shared" si="211"/>
        <v/>
      </c>
      <c r="WB64" s="66" t="str">
        <f t="shared" si="212"/>
        <v/>
      </c>
      <c r="WC64" s="66" t="str">
        <f t="shared" si="213"/>
        <v/>
      </c>
      <c r="WD64" s="66" t="str">
        <f t="shared" si="214"/>
        <v/>
      </c>
      <c r="WE64" s="66" t="str">
        <f t="shared" si="215"/>
        <v/>
      </c>
      <c r="WF64" s="66" t="str">
        <f t="shared" si="216"/>
        <v/>
      </c>
      <c r="WG64" s="66" t="str">
        <f t="shared" si="217"/>
        <v/>
      </c>
      <c r="WH64" s="66" t="str">
        <f t="shared" si="218"/>
        <v/>
      </c>
      <c r="WI64" s="66" t="str">
        <f t="shared" si="219"/>
        <v/>
      </c>
      <c r="WJ64" s="66" t="str">
        <f t="shared" si="220"/>
        <v/>
      </c>
      <c r="WK64" s="66" t="str">
        <f t="shared" si="221"/>
        <v/>
      </c>
      <c r="WL64" s="66" t="str">
        <f t="shared" si="222"/>
        <v/>
      </c>
      <c r="WM64" s="66" t="str">
        <f t="shared" si="223"/>
        <v/>
      </c>
      <c r="WN64" s="66" t="str">
        <f t="shared" si="224"/>
        <v/>
      </c>
      <c r="WO64" s="66" t="str">
        <f t="shared" si="225"/>
        <v/>
      </c>
      <c r="WP64" s="66" t="str">
        <f t="shared" si="226"/>
        <v/>
      </c>
      <c r="WQ64" s="66" t="str">
        <f t="shared" si="227"/>
        <v/>
      </c>
      <c r="WR64" s="66" t="str">
        <f t="shared" si="228"/>
        <v/>
      </c>
      <c r="WS64" s="66" t="str">
        <f t="shared" si="229"/>
        <v/>
      </c>
      <c r="WT64" s="66" t="str">
        <f t="shared" si="230"/>
        <v/>
      </c>
      <c r="WU64" s="66" t="str">
        <f t="shared" si="231"/>
        <v/>
      </c>
      <c r="WV64" s="66" t="str">
        <f t="shared" si="232"/>
        <v/>
      </c>
      <c r="WW64" s="66" t="str">
        <f t="shared" si="233"/>
        <v/>
      </c>
      <c r="WX64" s="66" t="str">
        <f t="shared" si="234"/>
        <v/>
      </c>
      <c r="WY64" s="66" t="str">
        <f t="shared" si="235"/>
        <v/>
      </c>
      <c r="WZ64" s="66" t="str">
        <f t="shared" si="236"/>
        <v/>
      </c>
      <c r="XA64" s="66" t="str">
        <f t="shared" si="237"/>
        <v/>
      </c>
      <c r="XB64" s="66" t="str">
        <f t="shared" si="238"/>
        <v/>
      </c>
      <c r="XC64" s="66" t="str">
        <f t="shared" si="239"/>
        <v/>
      </c>
      <c r="XD64" s="66" t="str">
        <f t="shared" si="240"/>
        <v/>
      </c>
      <c r="XE64" s="66" t="str">
        <f t="shared" si="241"/>
        <v/>
      </c>
      <c r="XF64" s="66" t="str">
        <f t="shared" si="242"/>
        <v/>
      </c>
      <c r="XG64" s="66" t="str">
        <f t="shared" si="243"/>
        <v/>
      </c>
      <c r="XH64" s="66" t="str">
        <f t="shared" si="244"/>
        <v/>
      </c>
      <c r="XI64" s="66" t="str">
        <f t="shared" si="245"/>
        <v/>
      </c>
      <c r="XJ64" s="66" t="str">
        <f t="shared" si="246"/>
        <v/>
      </c>
      <c r="XK64" s="66" t="str">
        <f t="shared" si="247"/>
        <v/>
      </c>
      <c r="XL64" s="66" t="str">
        <f t="shared" si="248"/>
        <v/>
      </c>
      <c r="XM64" s="66" t="str">
        <f t="shared" si="249"/>
        <v/>
      </c>
      <c r="XN64" s="66" t="str">
        <f t="shared" si="250"/>
        <v/>
      </c>
      <c r="XO64" s="66" t="str">
        <f t="shared" si="251"/>
        <v/>
      </c>
      <c r="XP64" s="66" t="str">
        <f t="shared" si="252"/>
        <v/>
      </c>
      <c r="XQ64" s="66" t="str">
        <f t="shared" si="253"/>
        <v/>
      </c>
      <c r="XR64" s="66" t="str">
        <f t="shared" si="254"/>
        <v/>
      </c>
      <c r="XS64" s="66" t="str">
        <f t="shared" si="255"/>
        <v/>
      </c>
      <c r="XT64" s="66" t="str">
        <f t="shared" si="256"/>
        <v/>
      </c>
      <c r="XU64" s="66" t="str">
        <f t="shared" si="257"/>
        <v/>
      </c>
      <c r="XV64" s="66" t="str">
        <f t="shared" si="258"/>
        <v/>
      </c>
      <c r="XW64" s="66" t="str">
        <f t="shared" si="259"/>
        <v/>
      </c>
      <c r="XX64" s="66" t="str">
        <f t="shared" si="260"/>
        <v/>
      </c>
      <c r="XY64" s="66" t="str">
        <f t="shared" si="261"/>
        <v/>
      </c>
      <c r="XZ64" s="66" t="str">
        <f t="shared" si="262"/>
        <v/>
      </c>
      <c r="YA64" s="66" t="str">
        <f t="shared" si="263"/>
        <v/>
      </c>
      <c r="YB64" s="66" t="str">
        <f t="shared" si="264"/>
        <v/>
      </c>
      <c r="YC64" s="66" t="str">
        <f t="shared" si="265"/>
        <v/>
      </c>
      <c r="YD64" s="66" t="str">
        <f t="shared" si="266"/>
        <v/>
      </c>
      <c r="YE64" s="66" t="str">
        <f t="shared" si="267"/>
        <v/>
      </c>
      <c r="YF64" s="66" t="str">
        <f t="shared" si="268"/>
        <v/>
      </c>
      <c r="YG64" s="66" t="str">
        <f t="shared" si="269"/>
        <v/>
      </c>
      <c r="YH64" s="66" t="str">
        <f t="shared" si="270"/>
        <v/>
      </c>
      <c r="YI64" s="66" t="str">
        <f t="shared" si="271"/>
        <v/>
      </c>
      <c r="YJ64" s="66" t="str">
        <f t="shared" si="272"/>
        <v/>
      </c>
      <c r="YK64" s="66" t="str">
        <f t="shared" si="273"/>
        <v/>
      </c>
      <c r="YL64" s="66" t="str">
        <f t="shared" si="274"/>
        <v/>
      </c>
      <c r="YM64" s="66" t="str">
        <f t="shared" si="275"/>
        <v/>
      </c>
      <c r="YN64" s="66" t="str">
        <f t="shared" si="276"/>
        <v/>
      </c>
      <c r="YO64" s="66" t="str">
        <f t="shared" si="277"/>
        <v/>
      </c>
      <c r="YP64" s="66" t="str">
        <f t="shared" si="278"/>
        <v/>
      </c>
      <c r="YQ64" s="66" t="str">
        <f t="shared" si="279"/>
        <v/>
      </c>
      <c r="YR64" s="66" t="str">
        <f t="shared" si="280"/>
        <v/>
      </c>
      <c r="YS64" s="66" t="str">
        <f t="shared" si="281"/>
        <v/>
      </c>
      <c r="YT64" s="66" t="str">
        <f t="shared" si="282"/>
        <v/>
      </c>
      <c r="YU64" s="66" t="str">
        <f t="shared" si="283"/>
        <v/>
      </c>
      <c r="YV64" s="66" t="str">
        <f t="shared" si="284"/>
        <v/>
      </c>
      <c r="YW64" s="66" t="str">
        <f t="shared" si="285"/>
        <v/>
      </c>
      <c r="YX64" s="66" t="str">
        <f t="shared" si="286"/>
        <v/>
      </c>
      <c r="YY64" s="66" t="str">
        <f t="shared" si="287"/>
        <v/>
      </c>
      <c r="YZ64" s="66" t="str">
        <f t="shared" si="288"/>
        <v/>
      </c>
      <c r="ZA64" s="66" t="str">
        <f t="shared" si="289"/>
        <v/>
      </c>
      <c r="ZB64" s="66" t="str">
        <f t="shared" si="290"/>
        <v/>
      </c>
      <c r="ZC64" s="66" t="str">
        <f t="shared" si="291"/>
        <v/>
      </c>
      <c r="ZD64" s="66" t="str">
        <f t="shared" si="292"/>
        <v/>
      </c>
      <c r="ZE64" s="66" t="str">
        <f t="shared" si="293"/>
        <v/>
      </c>
      <c r="ZF64" s="66" t="str">
        <f t="shared" si="294"/>
        <v/>
      </c>
      <c r="ZG64" s="66" t="str">
        <f t="shared" si="295"/>
        <v/>
      </c>
      <c r="ZH64" s="66" t="str">
        <f t="shared" si="296"/>
        <v/>
      </c>
      <c r="ZI64" s="66" t="str">
        <f t="shared" si="297"/>
        <v/>
      </c>
      <c r="ZJ64" s="66" t="str">
        <f t="shared" si="298"/>
        <v/>
      </c>
      <c r="ZK64" s="66" t="str">
        <f t="shared" si="299"/>
        <v/>
      </c>
      <c r="ZL64" s="66" t="str">
        <f t="shared" si="300"/>
        <v/>
      </c>
      <c r="ZM64" s="66" t="str">
        <f t="shared" si="301"/>
        <v/>
      </c>
      <c r="ZN64" s="66" t="str">
        <f t="shared" si="302"/>
        <v/>
      </c>
      <c r="ZO64" s="66" t="str">
        <f t="shared" si="303"/>
        <v/>
      </c>
      <c r="ZP64" s="66" t="str">
        <f t="shared" si="304"/>
        <v/>
      </c>
      <c r="ZQ64" s="66" t="str">
        <f t="shared" si="305"/>
        <v/>
      </c>
      <c r="ZR64" s="66" t="str">
        <f t="shared" si="306"/>
        <v/>
      </c>
      <c r="ZS64" s="66" t="str">
        <f t="shared" si="307"/>
        <v/>
      </c>
      <c r="ZT64" s="66" t="str">
        <f t="shared" si="308"/>
        <v/>
      </c>
      <c r="ZU64" s="66" t="str">
        <f t="shared" si="309"/>
        <v/>
      </c>
      <c r="ZV64" s="66" t="str">
        <f t="shared" si="310"/>
        <v/>
      </c>
      <c r="ZW64" s="66" t="str">
        <f t="shared" si="311"/>
        <v/>
      </c>
      <c r="ZX64" s="66" t="str">
        <f t="shared" si="312"/>
        <v/>
      </c>
      <c r="ZY64" s="66" t="str">
        <f t="shared" si="313"/>
        <v/>
      </c>
      <c r="ZZ64" s="66" t="str">
        <f t="shared" si="314"/>
        <v/>
      </c>
      <c r="AAA64" s="66" t="str">
        <f t="shared" si="315"/>
        <v/>
      </c>
      <c r="AAB64" s="66" t="str">
        <f t="shared" si="316"/>
        <v/>
      </c>
      <c r="AAC64" s="66" t="str">
        <f t="shared" si="317"/>
        <v/>
      </c>
      <c r="AAD64" s="66" t="str">
        <f t="shared" si="318"/>
        <v/>
      </c>
      <c r="AAE64" s="66" t="str">
        <f t="shared" si="319"/>
        <v/>
      </c>
      <c r="AAF64" s="66" t="str">
        <f t="shared" si="320"/>
        <v/>
      </c>
      <c r="AAG64" s="66" t="str">
        <f t="shared" si="321"/>
        <v/>
      </c>
      <c r="AAH64" s="66" t="str">
        <f t="shared" si="322"/>
        <v/>
      </c>
      <c r="AAI64" s="66" t="str">
        <f t="shared" si="323"/>
        <v/>
      </c>
      <c r="AAJ64" s="66" t="str">
        <f t="shared" si="324"/>
        <v/>
      </c>
      <c r="AAK64" s="66" t="str">
        <f t="shared" si="325"/>
        <v/>
      </c>
      <c r="AAL64" s="66" t="str">
        <f t="shared" si="326"/>
        <v/>
      </c>
      <c r="AAM64" s="66" t="str">
        <f t="shared" si="327"/>
        <v/>
      </c>
      <c r="AAN64" s="66" t="str">
        <f t="shared" si="328"/>
        <v/>
      </c>
      <c r="AAO64" s="66" t="str">
        <f t="shared" si="329"/>
        <v/>
      </c>
      <c r="AAP64" s="66" t="str">
        <f t="shared" si="330"/>
        <v/>
      </c>
      <c r="AAQ64" s="66" t="str">
        <f t="shared" si="331"/>
        <v/>
      </c>
      <c r="AAR64" s="66" t="str">
        <f t="shared" si="332"/>
        <v/>
      </c>
      <c r="AAS64" s="66" t="str">
        <f t="shared" si="333"/>
        <v/>
      </c>
      <c r="AAT64" s="66" t="str">
        <f t="shared" si="334"/>
        <v/>
      </c>
      <c r="AAU64" s="66" t="str">
        <f t="shared" si="335"/>
        <v/>
      </c>
      <c r="AAV64" s="66" t="str">
        <f t="shared" si="336"/>
        <v/>
      </c>
      <c r="AAW64" s="66" t="str">
        <f t="shared" si="337"/>
        <v/>
      </c>
      <c r="AAX64" s="66" t="str">
        <f t="shared" si="338"/>
        <v/>
      </c>
      <c r="AAY64" s="66" t="str">
        <f t="shared" si="339"/>
        <v/>
      </c>
      <c r="AAZ64" s="66" t="str">
        <f t="shared" si="340"/>
        <v/>
      </c>
      <c r="ABA64" s="66" t="str">
        <f t="shared" si="341"/>
        <v/>
      </c>
      <c r="ABB64" s="66" t="str">
        <f t="shared" si="342"/>
        <v/>
      </c>
      <c r="ABC64" s="66" t="str">
        <f t="shared" si="343"/>
        <v/>
      </c>
      <c r="ABD64" s="66" t="str">
        <f t="shared" si="344"/>
        <v/>
      </c>
      <c r="ABE64" s="66" t="str">
        <f t="shared" si="345"/>
        <v/>
      </c>
      <c r="ABF64" s="66" t="str">
        <f t="shared" si="346"/>
        <v/>
      </c>
      <c r="ABG64" s="66" t="str">
        <f t="shared" si="347"/>
        <v/>
      </c>
      <c r="ABH64" s="66" t="str">
        <f t="shared" si="348"/>
        <v/>
      </c>
      <c r="ABI64" s="66" t="str">
        <f t="shared" si="349"/>
        <v/>
      </c>
      <c r="ABJ64" s="66" t="str">
        <f t="shared" si="350"/>
        <v/>
      </c>
      <c r="ABK64" s="66" t="str">
        <f t="shared" si="351"/>
        <v/>
      </c>
      <c r="ABL64" s="66" t="str">
        <f t="shared" si="352"/>
        <v/>
      </c>
      <c r="ABM64" s="66" t="str">
        <f t="shared" si="353"/>
        <v/>
      </c>
      <c r="ABN64" s="66" t="str">
        <f t="shared" si="354"/>
        <v/>
      </c>
      <c r="ABO64" s="66" t="str">
        <f t="shared" si="355"/>
        <v/>
      </c>
      <c r="ABP64" s="66" t="str">
        <f t="shared" si="356"/>
        <v/>
      </c>
      <c r="ABQ64" s="66" t="str">
        <f t="shared" si="357"/>
        <v/>
      </c>
      <c r="ABR64" s="66" t="str">
        <f t="shared" si="358"/>
        <v/>
      </c>
      <c r="ABS64" s="66" t="str">
        <f t="shared" si="359"/>
        <v/>
      </c>
      <c r="ABT64" s="66" t="str">
        <f t="shared" si="360"/>
        <v/>
      </c>
      <c r="ABU64" s="66" t="str">
        <f t="shared" si="361"/>
        <v/>
      </c>
      <c r="ABV64" s="66" t="str">
        <f t="shared" si="362"/>
        <v/>
      </c>
      <c r="ABW64" s="66" t="str">
        <f t="shared" si="363"/>
        <v/>
      </c>
      <c r="ABX64" s="66" t="str">
        <f t="shared" si="364"/>
        <v/>
      </c>
      <c r="ABY64" s="66" t="str">
        <f t="shared" si="365"/>
        <v/>
      </c>
      <c r="ABZ64" s="66" t="str">
        <f t="shared" si="366"/>
        <v/>
      </c>
      <c r="ACA64" s="66" t="str">
        <f t="shared" si="367"/>
        <v/>
      </c>
      <c r="ACB64" s="66" t="str">
        <f t="shared" si="368"/>
        <v/>
      </c>
      <c r="ACC64" s="66" t="str">
        <f t="shared" si="369"/>
        <v/>
      </c>
      <c r="ACD64" s="66" t="str">
        <f t="shared" si="370"/>
        <v/>
      </c>
      <c r="ACE64" s="66" t="str">
        <f t="shared" si="371"/>
        <v/>
      </c>
      <c r="ACF64" s="66" t="str">
        <f t="shared" si="372"/>
        <v/>
      </c>
      <c r="ACG64" s="66" t="str">
        <f t="shared" si="373"/>
        <v/>
      </c>
      <c r="ACH64" s="66" t="str">
        <f t="shared" si="374"/>
        <v/>
      </c>
      <c r="ACI64" s="66" t="str">
        <f t="shared" si="375"/>
        <v/>
      </c>
      <c r="ACJ64" s="66" t="str">
        <f t="shared" si="376"/>
        <v/>
      </c>
      <c r="ACK64" s="66" t="str">
        <f t="shared" si="377"/>
        <v/>
      </c>
      <c r="ACL64" s="66" t="str">
        <f t="shared" si="378"/>
        <v/>
      </c>
      <c r="ACM64" s="66" t="str">
        <f t="shared" ref="ACM64:ACN64" si="444">IF(AND(ACS$3="Unit", ACL64=""), "", IF(AND(ACS$3="Unit", ACL64="-"),"", IF(ACS$3="Unit", "kg/GJ delivered", IF(AND(NY64&lt;&gt;"", NY64&lt;&gt;"-", NX64="-"),"", IF($H64="","", IF(NX64="nd", "",IF(NX64="&lt;n.a.&gt;", "", IF(NY64="#/MJ", "", IF(NY64="kg/GJ delivered",NX64,IF(NY64="g/MJ delivered",NX64,IF(NY64="kg/MJ delivered",NX64*1000,IF(NY64="mg/MJ delivered",NX64/1000,IF(NY64="g/kg",((NX64)*(1/$I64)*(1/$H64)),IF(NY64="mg/kg",((NX64/1000)*(1/$I64)*(1/$H64)),IF(NY64="mg/MJ delivered",NX64/1000,IF(NY64="-","","Error"))))))))))))))))</f>
        <v/>
      </c>
      <c r="ACN64" s="66" t="str">
        <f t="shared" si="444"/>
        <v/>
      </c>
      <c r="ACO64" s="66" t="str">
        <f t="shared" si="380"/>
        <v/>
      </c>
      <c r="ACP64" s="66" t="str">
        <f t="shared" si="381"/>
        <v/>
      </c>
      <c r="ACQ64" s="66" t="str">
        <f t="shared" si="382"/>
        <v/>
      </c>
      <c r="ACR64" s="66" t="str">
        <f t="shared" si="383"/>
        <v/>
      </c>
      <c r="ACS64" s="66" t="str">
        <f t="shared" si="384"/>
        <v/>
      </c>
      <c r="ACT64" s="66" t="str">
        <f t="shared" si="385"/>
        <v/>
      </c>
    </row>
    <row r="65" spans="2:774" ht="15.75" customHeight="1" x14ac:dyDescent="0.25">
      <c r="B65" s="66">
        <v>187</v>
      </c>
      <c r="C65" s="66" t="s">
        <v>773</v>
      </c>
      <c r="D65" s="66" t="s">
        <v>1624</v>
      </c>
      <c r="E65" s="156" t="s">
        <v>300</v>
      </c>
      <c r="F65" s="66" t="s">
        <v>497</v>
      </c>
      <c r="G65" s="66" t="s">
        <v>492</v>
      </c>
      <c r="H65" s="126">
        <v>0.23</v>
      </c>
      <c r="I65" s="130">
        <v>19.5</v>
      </c>
      <c r="J65" s="66" t="str">
        <f t="shared" si="0"/>
        <v>Firewood, Improved, GLO</v>
      </c>
      <c r="K65" s="161"/>
      <c r="L65" s="161"/>
      <c r="M65" s="161"/>
      <c r="N65" s="161"/>
      <c r="O65" s="66" t="s">
        <v>794</v>
      </c>
      <c r="P65" s="66" t="str">
        <f t="shared" si="428"/>
        <v>GLO</v>
      </c>
      <c r="Q65" s="66" t="s">
        <v>1587</v>
      </c>
      <c r="R65" s="162">
        <v>45.1</v>
      </c>
      <c r="S65" s="158" t="s">
        <v>523</v>
      </c>
      <c r="T65" s="158" t="s">
        <v>128</v>
      </c>
      <c r="U65" s="158" t="s">
        <v>128</v>
      </c>
      <c r="V65" s="158" t="s">
        <v>128</v>
      </c>
      <c r="W65" s="158" t="s">
        <v>128</v>
      </c>
      <c r="X65" s="166" t="s">
        <v>744</v>
      </c>
      <c r="Y65" s="158" t="s">
        <v>523</v>
      </c>
      <c r="Z65" s="165">
        <v>9.6999999999999993</v>
      </c>
      <c r="AA65" s="158" t="s">
        <v>523</v>
      </c>
      <c r="AB65" s="158" t="s">
        <v>128</v>
      </c>
      <c r="AC65" s="158" t="s">
        <v>128</v>
      </c>
      <c r="AD65" s="158" t="s">
        <v>128</v>
      </c>
      <c r="AE65" s="158" t="s">
        <v>128</v>
      </c>
      <c r="AF65" s="165">
        <v>9.5</v>
      </c>
      <c r="AG65" s="158" t="s">
        <v>523</v>
      </c>
      <c r="AH65" s="163">
        <v>0.2</v>
      </c>
      <c r="AI65" s="158" t="s">
        <v>523</v>
      </c>
      <c r="AJ65" s="158" t="s">
        <v>128</v>
      </c>
      <c r="AK65" s="158" t="s">
        <v>128</v>
      </c>
      <c r="AL65" s="158" t="s">
        <v>128</v>
      </c>
      <c r="AM65" s="158" t="s">
        <v>128</v>
      </c>
      <c r="AN65" s="158" t="s">
        <v>128</v>
      </c>
      <c r="AO65" s="158" t="s">
        <v>128</v>
      </c>
      <c r="AP65" s="158" t="s">
        <v>128</v>
      </c>
      <c r="AQ65" s="158" t="s">
        <v>128</v>
      </c>
      <c r="AR65" s="158" t="s">
        <v>128</v>
      </c>
      <c r="AS65" s="158" t="s">
        <v>128</v>
      </c>
      <c r="AT65" s="158" t="s">
        <v>128</v>
      </c>
      <c r="AU65" s="158" t="s">
        <v>128</v>
      </c>
      <c r="AV65" s="158" t="s">
        <v>128</v>
      </c>
      <c r="AW65" s="158" t="s">
        <v>128</v>
      </c>
      <c r="AX65" s="158" t="s">
        <v>128</v>
      </c>
      <c r="AY65" s="158" t="s">
        <v>128</v>
      </c>
      <c r="AZ65" s="158" t="s">
        <v>128</v>
      </c>
      <c r="BA65" s="158" t="s">
        <v>128</v>
      </c>
      <c r="BB65" s="158" t="s">
        <v>128</v>
      </c>
      <c r="BC65" s="158" t="s">
        <v>128</v>
      </c>
      <c r="BD65" s="158" t="s">
        <v>128</v>
      </c>
      <c r="BE65" s="158" t="s">
        <v>128</v>
      </c>
      <c r="BF65" s="158" t="s">
        <v>128</v>
      </c>
      <c r="BG65" s="158" t="s">
        <v>128</v>
      </c>
      <c r="BH65" s="158" t="s">
        <v>128</v>
      </c>
      <c r="BI65" s="158" t="s">
        <v>128</v>
      </c>
      <c r="BJ65" s="158" t="s">
        <v>128</v>
      </c>
      <c r="BK65" s="158" t="s">
        <v>128</v>
      </c>
      <c r="BL65" s="158" t="s">
        <v>128</v>
      </c>
      <c r="BM65" s="158" t="s">
        <v>128</v>
      </c>
      <c r="BN65" s="158" t="s">
        <v>128</v>
      </c>
      <c r="BO65" s="158" t="s">
        <v>128</v>
      </c>
      <c r="BP65" s="158" t="s">
        <v>128</v>
      </c>
      <c r="BQ65" s="158" t="s">
        <v>128</v>
      </c>
      <c r="BR65" s="158" t="s">
        <v>128</v>
      </c>
      <c r="BS65" s="158" t="s">
        <v>128</v>
      </c>
      <c r="BT65" s="158" t="s">
        <v>128</v>
      </c>
      <c r="BU65" s="158" t="s">
        <v>128</v>
      </c>
      <c r="BV65" s="158" t="s">
        <v>128</v>
      </c>
      <c r="BW65" s="158" t="s">
        <v>128</v>
      </c>
      <c r="BX65" s="158" t="s">
        <v>128</v>
      </c>
      <c r="BY65" s="158" t="s">
        <v>128</v>
      </c>
      <c r="BZ65" s="158" t="s">
        <v>128</v>
      </c>
      <c r="CA65" s="158" t="s">
        <v>128</v>
      </c>
      <c r="CB65" s="158" t="s">
        <v>128</v>
      </c>
      <c r="CC65" s="158" t="s">
        <v>128</v>
      </c>
      <c r="CD65" s="158" t="s">
        <v>128</v>
      </c>
      <c r="CE65" s="158" t="s">
        <v>128</v>
      </c>
      <c r="CF65" s="158" t="s">
        <v>128</v>
      </c>
      <c r="CG65" s="158" t="s">
        <v>128</v>
      </c>
      <c r="CH65" s="158" t="s">
        <v>128</v>
      </c>
      <c r="CI65" s="158" t="s">
        <v>128</v>
      </c>
      <c r="CJ65" s="158" t="s">
        <v>128</v>
      </c>
      <c r="CK65" s="158" t="s">
        <v>128</v>
      </c>
      <c r="CL65" s="158" t="s">
        <v>128</v>
      </c>
      <c r="CM65" s="158" t="s">
        <v>128</v>
      </c>
      <c r="CN65" s="158" t="s">
        <v>128</v>
      </c>
      <c r="CO65" s="158" t="s">
        <v>128</v>
      </c>
      <c r="CP65" s="158" t="s">
        <v>128</v>
      </c>
      <c r="CQ65" s="158" t="s">
        <v>128</v>
      </c>
      <c r="CR65" s="158" t="s">
        <v>128</v>
      </c>
      <c r="CS65" s="158" t="s">
        <v>128</v>
      </c>
      <c r="CT65" s="158" t="s">
        <v>128</v>
      </c>
      <c r="CU65" s="158" t="s">
        <v>128</v>
      </c>
      <c r="CV65" s="158" t="s">
        <v>128</v>
      </c>
      <c r="CW65" s="158" t="s">
        <v>128</v>
      </c>
      <c r="CX65" s="158" t="s">
        <v>128</v>
      </c>
      <c r="CY65" s="158" t="s">
        <v>128</v>
      </c>
      <c r="CZ65" s="158" t="s">
        <v>128</v>
      </c>
      <c r="DA65" s="158" t="s">
        <v>128</v>
      </c>
      <c r="DB65" s="158" t="s">
        <v>128</v>
      </c>
      <c r="DC65" s="158" t="s">
        <v>128</v>
      </c>
      <c r="DD65" s="158" t="s">
        <v>128</v>
      </c>
      <c r="DE65" s="158" t="s">
        <v>128</v>
      </c>
      <c r="DF65" s="158" t="s">
        <v>128</v>
      </c>
      <c r="DG65" s="158" t="s">
        <v>128</v>
      </c>
      <c r="DH65" s="158" t="s">
        <v>128</v>
      </c>
      <c r="DI65" s="158" t="s">
        <v>128</v>
      </c>
      <c r="DJ65" s="158" t="s">
        <v>128</v>
      </c>
      <c r="DK65" s="158" t="s">
        <v>128</v>
      </c>
      <c r="DL65" s="158" t="s">
        <v>128</v>
      </c>
      <c r="DM65" s="158" t="s">
        <v>128</v>
      </c>
      <c r="DN65" s="158" t="s">
        <v>128</v>
      </c>
      <c r="DO65" s="158" t="s">
        <v>128</v>
      </c>
      <c r="DP65" s="158" t="s">
        <v>128</v>
      </c>
      <c r="DQ65" s="158" t="s">
        <v>128</v>
      </c>
      <c r="DR65" s="158" t="s">
        <v>128</v>
      </c>
      <c r="DS65" s="158" t="s">
        <v>128</v>
      </c>
      <c r="DT65" s="158" t="s">
        <v>128</v>
      </c>
      <c r="DU65" s="158" t="s">
        <v>128</v>
      </c>
      <c r="DV65" s="158" t="s">
        <v>128</v>
      </c>
      <c r="DW65" s="158" t="s">
        <v>128</v>
      </c>
      <c r="DX65" s="158" t="s">
        <v>128</v>
      </c>
      <c r="DY65" s="158" t="s">
        <v>128</v>
      </c>
      <c r="DZ65" s="158" t="s">
        <v>128</v>
      </c>
      <c r="EA65" s="158" t="s">
        <v>128</v>
      </c>
      <c r="EB65" s="158" t="s">
        <v>128</v>
      </c>
      <c r="EC65" s="158" t="s">
        <v>128</v>
      </c>
      <c r="ED65" s="158" t="s">
        <v>128</v>
      </c>
      <c r="EE65" s="158" t="s">
        <v>128</v>
      </c>
      <c r="EF65" s="158" t="s">
        <v>128</v>
      </c>
      <c r="EG65" s="158" t="s">
        <v>128</v>
      </c>
      <c r="EH65" s="158" t="s">
        <v>128</v>
      </c>
      <c r="EI65" s="158" t="s">
        <v>128</v>
      </c>
      <c r="EJ65" s="158" t="s">
        <v>128</v>
      </c>
      <c r="EK65" s="158" t="s">
        <v>128</v>
      </c>
      <c r="EL65" s="158" t="s">
        <v>128</v>
      </c>
      <c r="EM65" s="158" t="s">
        <v>128</v>
      </c>
      <c r="EN65" s="158" t="s">
        <v>128</v>
      </c>
      <c r="EO65" s="158" t="s">
        <v>128</v>
      </c>
      <c r="EP65" s="158" t="s">
        <v>128</v>
      </c>
      <c r="EQ65" s="158" t="s">
        <v>128</v>
      </c>
      <c r="ER65" s="158" t="s">
        <v>128</v>
      </c>
      <c r="ES65" s="158" t="s">
        <v>128</v>
      </c>
      <c r="ET65" s="158" t="s">
        <v>128</v>
      </c>
      <c r="EU65" s="158" t="s">
        <v>128</v>
      </c>
      <c r="EV65" s="158" t="s">
        <v>128</v>
      </c>
      <c r="EW65" s="158" t="s">
        <v>128</v>
      </c>
      <c r="EX65" s="158" t="s">
        <v>128</v>
      </c>
      <c r="EY65" s="158" t="s">
        <v>128</v>
      </c>
      <c r="EZ65" s="158" t="s">
        <v>128</v>
      </c>
      <c r="FA65" s="158" t="s">
        <v>128</v>
      </c>
      <c r="FB65" s="158" t="s">
        <v>128</v>
      </c>
      <c r="FC65" s="158" t="s">
        <v>128</v>
      </c>
      <c r="FD65" s="158" t="s">
        <v>128</v>
      </c>
      <c r="FE65" s="158" t="s">
        <v>128</v>
      </c>
      <c r="FF65" s="158" t="s">
        <v>128</v>
      </c>
      <c r="FG65" s="158" t="s">
        <v>128</v>
      </c>
      <c r="FH65" s="158" t="s">
        <v>128</v>
      </c>
      <c r="FI65" s="158" t="s">
        <v>128</v>
      </c>
      <c r="FJ65" s="158" t="s">
        <v>128</v>
      </c>
      <c r="FK65" s="158" t="s">
        <v>128</v>
      </c>
      <c r="FL65" s="158" t="s">
        <v>128</v>
      </c>
      <c r="FM65" s="158" t="s">
        <v>128</v>
      </c>
      <c r="FN65" s="158" t="s">
        <v>128</v>
      </c>
      <c r="FO65" s="158" t="s">
        <v>128</v>
      </c>
      <c r="FP65" s="158" t="s">
        <v>128</v>
      </c>
      <c r="FQ65" s="158" t="s">
        <v>128</v>
      </c>
      <c r="FR65" s="158" t="s">
        <v>128</v>
      </c>
      <c r="FS65" s="158" t="s">
        <v>128</v>
      </c>
      <c r="FT65" s="158" t="s">
        <v>128</v>
      </c>
      <c r="FU65" s="158" t="s">
        <v>128</v>
      </c>
      <c r="FV65" s="158" t="s">
        <v>128</v>
      </c>
      <c r="FW65" s="158" t="s">
        <v>128</v>
      </c>
      <c r="FX65" s="158" t="s">
        <v>128</v>
      </c>
      <c r="FY65" s="158" t="s">
        <v>128</v>
      </c>
      <c r="FZ65" s="158" t="s">
        <v>128</v>
      </c>
      <c r="GA65" s="158" t="s">
        <v>128</v>
      </c>
      <c r="GB65" s="158" t="s">
        <v>128</v>
      </c>
      <c r="GC65" s="158" t="s">
        <v>128</v>
      </c>
      <c r="GD65" s="158" t="s">
        <v>128</v>
      </c>
      <c r="GE65" s="158" t="s">
        <v>128</v>
      </c>
      <c r="GF65" s="158" t="s">
        <v>128</v>
      </c>
      <c r="GG65" s="158" t="s">
        <v>128</v>
      </c>
      <c r="GH65" s="158" t="s">
        <v>128</v>
      </c>
      <c r="GI65" s="158" t="s">
        <v>128</v>
      </c>
      <c r="GJ65" s="158" t="s">
        <v>128</v>
      </c>
      <c r="GK65" s="158" t="s">
        <v>128</v>
      </c>
      <c r="GL65" s="158" t="s">
        <v>128</v>
      </c>
      <c r="GM65" s="158" t="s">
        <v>128</v>
      </c>
      <c r="GN65" s="158" t="s">
        <v>128</v>
      </c>
      <c r="GO65" s="158" t="s">
        <v>128</v>
      </c>
      <c r="GP65" s="158" t="s">
        <v>128</v>
      </c>
      <c r="GQ65" s="158" t="s">
        <v>128</v>
      </c>
      <c r="GR65" s="158" t="s">
        <v>128</v>
      </c>
      <c r="GS65" s="158" t="s">
        <v>128</v>
      </c>
      <c r="GT65" s="158" t="s">
        <v>128</v>
      </c>
      <c r="GU65" s="158" t="s">
        <v>128</v>
      </c>
      <c r="GV65" s="158" t="s">
        <v>128</v>
      </c>
      <c r="GW65" s="158" t="s">
        <v>128</v>
      </c>
      <c r="GX65" s="158" t="s">
        <v>128</v>
      </c>
      <c r="GY65" s="158" t="s">
        <v>128</v>
      </c>
      <c r="GZ65" s="158" t="s">
        <v>128</v>
      </c>
      <c r="HA65" s="158" t="s">
        <v>128</v>
      </c>
      <c r="HB65" s="158" t="s">
        <v>128</v>
      </c>
      <c r="HC65" s="158" t="s">
        <v>128</v>
      </c>
      <c r="HD65" s="158" t="s">
        <v>128</v>
      </c>
      <c r="HE65" s="158" t="s">
        <v>128</v>
      </c>
      <c r="HF65" s="158" t="s">
        <v>128</v>
      </c>
      <c r="HG65" s="158" t="s">
        <v>128</v>
      </c>
      <c r="HH65" s="158" t="s">
        <v>128</v>
      </c>
      <c r="HI65" s="158" t="s">
        <v>128</v>
      </c>
      <c r="HJ65" s="158" t="s">
        <v>128</v>
      </c>
      <c r="HK65" s="158" t="s">
        <v>128</v>
      </c>
      <c r="HL65" s="158" t="s">
        <v>128</v>
      </c>
      <c r="HM65" s="158" t="s">
        <v>128</v>
      </c>
      <c r="HN65" s="158" t="s">
        <v>128</v>
      </c>
      <c r="HO65" s="158" t="s">
        <v>128</v>
      </c>
      <c r="HP65" s="158" t="s">
        <v>128</v>
      </c>
      <c r="HQ65" s="158" t="s">
        <v>128</v>
      </c>
      <c r="HR65" s="158" t="s">
        <v>128</v>
      </c>
      <c r="HS65" s="158" t="s">
        <v>128</v>
      </c>
      <c r="HT65" s="158" t="s">
        <v>128</v>
      </c>
      <c r="HU65" s="158" t="s">
        <v>128</v>
      </c>
      <c r="HV65" s="158" t="s">
        <v>128</v>
      </c>
      <c r="HW65" s="158" t="s">
        <v>128</v>
      </c>
      <c r="HX65" s="158" t="s">
        <v>128</v>
      </c>
      <c r="HY65" s="158" t="s">
        <v>128</v>
      </c>
      <c r="HZ65" s="158" t="s">
        <v>128</v>
      </c>
      <c r="IA65" s="158" t="s">
        <v>128</v>
      </c>
      <c r="IB65" s="158" t="s">
        <v>128</v>
      </c>
      <c r="IC65" s="158" t="s">
        <v>128</v>
      </c>
      <c r="ID65" s="158" t="s">
        <v>128</v>
      </c>
      <c r="IE65" s="158" t="s">
        <v>128</v>
      </c>
      <c r="IF65" s="158" t="s">
        <v>128</v>
      </c>
      <c r="IG65" s="158" t="s">
        <v>128</v>
      </c>
      <c r="IH65" s="158" t="s">
        <v>128</v>
      </c>
      <c r="II65" s="158" t="s">
        <v>128</v>
      </c>
      <c r="IJ65" s="158" t="s">
        <v>128</v>
      </c>
      <c r="IK65" s="158" t="s">
        <v>128</v>
      </c>
      <c r="IL65" s="158" t="s">
        <v>128</v>
      </c>
      <c r="IM65" s="158" t="s">
        <v>128</v>
      </c>
      <c r="IN65" s="158" t="s">
        <v>128</v>
      </c>
      <c r="IO65" s="158" t="s">
        <v>128</v>
      </c>
      <c r="IP65" s="158" t="s">
        <v>128</v>
      </c>
      <c r="IQ65" s="158" t="s">
        <v>128</v>
      </c>
      <c r="IR65" s="158" t="s">
        <v>128</v>
      </c>
      <c r="IS65" s="158" t="s">
        <v>128</v>
      </c>
      <c r="IT65" s="158" t="s">
        <v>128</v>
      </c>
      <c r="IU65" s="158" t="s">
        <v>128</v>
      </c>
      <c r="IV65" s="158" t="s">
        <v>128</v>
      </c>
      <c r="IW65" s="158" t="s">
        <v>128</v>
      </c>
      <c r="IX65" s="158" t="s">
        <v>128</v>
      </c>
      <c r="IY65" s="158" t="s">
        <v>128</v>
      </c>
      <c r="IZ65" s="158" t="s">
        <v>128</v>
      </c>
      <c r="JA65" s="158" t="s">
        <v>128</v>
      </c>
      <c r="JB65" s="158" t="s">
        <v>128</v>
      </c>
      <c r="JC65" s="158" t="s">
        <v>128</v>
      </c>
      <c r="JD65" s="158" t="s">
        <v>128</v>
      </c>
      <c r="JE65" s="158" t="s">
        <v>128</v>
      </c>
      <c r="JF65" s="158" t="s">
        <v>128</v>
      </c>
      <c r="JG65" s="158" t="s">
        <v>128</v>
      </c>
      <c r="JH65" s="158" t="s">
        <v>128</v>
      </c>
      <c r="JI65" s="158" t="s">
        <v>128</v>
      </c>
      <c r="JJ65" s="158" t="s">
        <v>128</v>
      </c>
      <c r="JK65" s="158" t="s">
        <v>128</v>
      </c>
      <c r="JL65" s="158" t="s">
        <v>128</v>
      </c>
      <c r="JM65" s="158" t="s">
        <v>128</v>
      </c>
      <c r="JN65" s="158" t="s">
        <v>128</v>
      </c>
      <c r="JO65" s="158" t="s">
        <v>128</v>
      </c>
      <c r="JP65" s="158" t="s">
        <v>128</v>
      </c>
      <c r="JQ65" s="158" t="s">
        <v>128</v>
      </c>
      <c r="JR65" s="158" t="s">
        <v>128</v>
      </c>
      <c r="JS65" s="158" t="s">
        <v>128</v>
      </c>
      <c r="JT65" s="158" t="s">
        <v>128</v>
      </c>
      <c r="JU65" s="158" t="s">
        <v>128</v>
      </c>
      <c r="JV65" s="158" t="s">
        <v>128</v>
      </c>
      <c r="JW65" s="158" t="s">
        <v>128</v>
      </c>
      <c r="JX65" s="158" t="s">
        <v>128</v>
      </c>
      <c r="JY65" s="158" t="s">
        <v>128</v>
      </c>
      <c r="JZ65" s="158" t="s">
        <v>128</v>
      </c>
      <c r="KA65" s="158" t="s">
        <v>128</v>
      </c>
      <c r="KB65" s="158" t="s">
        <v>128</v>
      </c>
      <c r="KC65" s="158" t="s">
        <v>128</v>
      </c>
      <c r="KD65" s="158" t="s">
        <v>128</v>
      </c>
      <c r="KE65" s="158" t="s">
        <v>128</v>
      </c>
      <c r="KF65" s="158" t="s">
        <v>128</v>
      </c>
      <c r="KG65" s="158" t="s">
        <v>128</v>
      </c>
      <c r="KH65" s="158" t="s">
        <v>128</v>
      </c>
      <c r="KI65" s="158" t="s">
        <v>128</v>
      </c>
      <c r="KJ65" s="158" t="s">
        <v>128</v>
      </c>
      <c r="KK65" s="158" t="s">
        <v>128</v>
      </c>
      <c r="KL65" s="158" t="s">
        <v>128</v>
      </c>
      <c r="KM65" s="158" t="s">
        <v>128</v>
      </c>
      <c r="KN65" s="158" t="s">
        <v>128</v>
      </c>
      <c r="KO65" s="158" t="s">
        <v>128</v>
      </c>
      <c r="KP65" s="158" t="s">
        <v>128</v>
      </c>
      <c r="KQ65" s="158" t="s">
        <v>128</v>
      </c>
      <c r="KR65" s="158" t="s">
        <v>128</v>
      </c>
      <c r="KS65" s="158" t="s">
        <v>128</v>
      </c>
      <c r="KT65" s="158" t="s">
        <v>128</v>
      </c>
      <c r="KU65" s="158" t="s">
        <v>128</v>
      </c>
      <c r="KV65" s="158" t="s">
        <v>128</v>
      </c>
      <c r="KW65" s="158" t="s">
        <v>128</v>
      </c>
      <c r="KX65" s="158" t="s">
        <v>128</v>
      </c>
      <c r="KY65" s="158" t="s">
        <v>128</v>
      </c>
      <c r="KZ65" s="158" t="s">
        <v>128</v>
      </c>
      <c r="LA65" s="158" t="s">
        <v>128</v>
      </c>
      <c r="LB65" s="158" t="s">
        <v>128</v>
      </c>
      <c r="LC65" s="158" t="s">
        <v>128</v>
      </c>
      <c r="LD65" s="158" t="s">
        <v>128</v>
      </c>
      <c r="LE65" s="158" t="s">
        <v>128</v>
      </c>
      <c r="LF65" s="158" t="s">
        <v>128</v>
      </c>
      <c r="LG65" s="158" t="s">
        <v>128</v>
      </c>
      <c r="LH65" s="158" t="s">
        <v>128</v>
      </c>
      <c r="LI65" s="158" t="s">
        <v>128</v>
      </c>
      <c r="LJ65" s="158" t="s">
        <v>128</v>
      </c>
      <c r="LK65" s="158" t="s">
        <v>128</v>
      </c>
      <c r="LL65" s="158" t="s">
        <v>128</v>
      </c>
      <c r="LM65" s="158" t="s">
        <v>128</v>
      </c>
      <c r="LN65" s="158" t="s">
        <v>128</v>
      </c>
      <c r="LO65" s="158" t="s">
        <v>128</v>
      </c>
      <c r="LP65" s="158" t="s">
        <v>128</v>
      </c>
      <c r="LQ65" s="158" t="s">
        <v>128</v>
      </c>
      <c r="LR65" s="158" t="s">
        <v>128</v>
      </c>
      <c r="LS65" s="158" t="s">
        <v>128</v>
      </c>
      <c r="LT65" s="158" t="s">
        <v>128</v>
      </c>
      <c r="LU65" s="158" t="s">
        <v>128</v>
      </c>
      <c r="LV65" s="158" t="s">
        <v>128</v>
      </c>
      <c r="LW65" s="158" t="s">
        <v>128</v>
      </c>
      <c r="LX65" s="158" t="s">
        <v>128</v>
      </c>
      <c r="LY65" s="158" t="s">
        <v>128</v>
      </c>
      <c r="LZ65" s="158" t="s">
        <v>128</v>
      </c>
      <c r="MA65" s="158" t="s">
        <v>128</v>
      </c>
      <c r="MB65" s="158" t="s">
        <v>128</v>
      </c>
      <c r="MC65" s="158" t="s">
        <v>128</v>
      </c>
      <c r="MD65" s="158" t="s">
        <v>128</v>
      </c>
      <c r="ME65" s="158" t="s">
        <v>128</v>
      </c>
      <c r="MF65" s="158" t="s">
        <v>128</v>
      </c>
      <c r="MG65" s="158" t="s">
        <v>128</v>
      </c>
      <c r="MH65" s="158" t="s">
        <v>128</v>
      </c>
      <c r="MI65" s="158" t="s">
        <v>128</v>
      </c>
      <c r="MJ65" s="158" t="s">
        <v>128</v>
      </c>
      <c r="MK65" s="158" t="s">
        <v>128</v>
      </c>
      <c r="ML65" s="158" t="s">
        <v>128</v>
      </c>
      <c r="MM65" s="158" t="s">
        <v>128</v>
      </c>
      <c r="MN65" s="158" t="s">
        <v>128</v>
      </c>
      <c r="MO65" s="158" t="s">
        <v>128</v>
      </c>
      <c r="MP65" s="158" t="s">
        <v>128</v>
      </c>
      <c r="MQ65" s="158" t="s">
        <v>128</v>
      </c>
      <c r="MR65" s="158" t="s">
        <v>128</v>
      </c>
      <c r="MS65" s="158" t="s">
        <v>128</v>
      </c>
      <c r="MT65" s="158" t="s">
        <v>128</v>
      </c>
      <c r="MU65" s="158" t="s">
        <v>128</v>
      </c>
      <c r="MV65" s="158" t="s">
        <v>128</v>
      </c>
      <c r="MW65" s="158" t="s">
        <v>128</v>
      </c>
      <c r="MX65" s="158" t="s">
        <v>128</v>
      </c>
      <c r="MY65" s="158" t="s">
        <v>128</v>
      </c>
      <c r="MZ65" s="158" t="s">
        <v>128</v>
      </c>
      <c r="NA65" s="158" t="s">
        <v>128</v>
      </c>
      <c r="NB65" s="158" t="s">
        <v>128</v>
      </c>
      <c r="NC65" s="158" t="s">
        <v>128</v>
      </c>
      <c r="ND65" s="158" t="s">
        <v>128</v>
      </c>
      <c r="NE65" s="158" t="s">
        <v>128</v>
      </c>
      <c r="NF65" s="158" t="s">
        <v>128</v>
      </c>
      <c r="NG65" s="158" t="s">
        <v>128</v>
      </c>
      <c r="NH65" s="158" t="s">
        <v>128</v>
      </c>
      <c r="NI65" s="158" t="s">
        <v>128</v>
      </c>
      <c r="NJ65" s="158" t="s">
        <v>128</v>
      </c>
      <c r="NK65" s="158" t="s">
        <v>128</v>
      </c>
      <c r="NL65" s="158" t="s">
        <v>128</v>
      </c>
      <c r="NM65" s="158" t="s">
        <v>128</v>
      </c>
      <c r="NN65" s="158" t="s">
        <v>128</v>
      </c>
      <c r="NO65" s="158" t="s">
        <v>128</v>
      </c>
      <c r="NP65" s="158" t="s">
        <v>128</v>
      </c>
      <c r="NQ65" s="158" t="s">
        <v>128</v>
      </c>
      <c r="NR65" s="158" t="s">
        <v>128</v>
      </c>
      <c r="NS65" s="158" t="s">
        <v>128</v>
      </c>
      <c r="NT65" s="158" t="s">
        <v>128</v>
      </c>
      <c r="NU65" s="158" t="s">
        <v>128</v>
      </c>
      <c r="NV65" s="158" t="s">
        <v>128</v>
      </c>
      <c r="NW65" s="158" t="s">
        <v>128</v>
      </c>
      <c r="NX65" s="158" t="s">
        <v>128</v>
      </c>
      <c r="NY65" s="158" t="s">
        <v>128</v>
      </c>
      <c r="NZ65" s="158" t="s">
        <v>128</v>
      </c>
      <c r="OA65" s="158" t="s">
        <v>128</v>
      </c>
      <c r="OB65" s="158" t="s">
        <v>128</v>
      </c>
      <c r="OC65" s="158" t="s">
        <v>128</v>
      </c>
      <c r="OD65" s="158" t="s">
        <v>128</v>
      </c>
      <c r="OE65" s="170" t="s">
        <v>128</v>
      </c>
      <c r="OF65" s="181"/>
      <c r="OG65" s="174">
        <f t="shared" si="9"/>
        <v>10.055741360089185</v>
      </c>
      <c r="OH65" s="66" t="str">
        <f t="shared" si="10"/>
        <v>kg/GJ delivered</v>
      </c>
      <c r="OI65" s="66" t="str">
        <f t="shared" si="11"/>
        <v/>
      </c>
      <c r="OJ65" s="66" t="str">
        <f t="shared" si="12"/>
        <v/>
      </c>
      <c r="OK65" s="66" t="str">
        <f t="shared" si="13"/>
        <v/>
      </c>
      <c r="OL65" s="66" t="str">
        <f t="shared" si="14"/>
        <v/>
      </c>
      <c r="OM65" s="159">
        <f t="shared" si="15"/>
        <v>349.60981047937565</v>
      </c>
      <c r="ON65" s="66" t="str">
        <f t="shared" si="16"/>
        <v>kg/GJ delivered</v>
      </c>
      <c r="OO65" s="118">
        <f t="shared" si="17"/>
        <v>2.1627647714604232</v>
      </c>
      <c r="OP65" s="66" t="str">
        <f t="shared" si="18"/>
        <v>kg/GJ delivered</v>
      </c>
      <c r="OQ65" s="66" t="str">
        <f t="shared" si="19"/>
        <v/>
      </c>
      <c r="OR65" s="66" t="str">
        <f t="shared" si="20"/>
        <v/>
      </c>
      <c r="OS65" s="66" t="str">
        <f t="shared" si="21"/>
        <v/>
      </c>
      <c r="OT65" s="66" t="str">
        <f t="shared" si="22"/>
        <v/>
      </c>
      <c r="OU65" s="118">
        <f t="shared" si="23"/>
        <v>2.1181716833890745</v>
      </c>
      <c r="OV65" s="66" t="str">
        <f t="shared" si="24"/>
        <v>kg/GJ delivered</v>
      </c>
      <c r="OW65" s="126">
        <f t="shared" si="25"/>
        <v>4.4593088071348937E-2</v>
      </c>
      <c r="OX65" s="66" t="str">
        <f t="shared" si="26"/>
        <v>kg/GJ delivered</v>
      </c>
      <c r="OY65" s="66" t="str">
        <f t="shared" si="27"/>
        <v/>
      </c>
      <c r="OZ65" s="66" t="str">
        <f t="shared" si="28"/>
        <v/>
      </c>
      <c r="PA65" s="66" t="str">
        <f t="shared" si="29"/>
        <v/>
      </c>
      <c r="PB65" s="66" t="str">
        <f t="shared" si="30"/>
        <v/>
      </c>
      <c r="PC65" s="66" t="str">
        <f t="shared" si="31"/>
        <v/>
      </c>
      <c r="PD65" s="66" t="str">
        <f t="shared" si="32"/>
        <v/>
      </c>
      <c r="PE65" s="66" t="str">
        <f t="shared" si="33"/>
        <v/>
      </c>
      <c r="PF65" s="66" t="str">
        <f t="shared" si="34"/>
        <v/>
      </c>
      <c r="PG65" s="66" t="str">
        <f t="shared" si="35"/>
        <v/>
      </c>
      <c r="PH65" s="66" t="str">
        <f t="shared" si="36"/>
        <v/>
      </c>
      <c r="PI65" s="66" t="str">
        <f t="shared" si="37"/>
        <v/>
      </c>
      <c r="PJ65" s="66" t="str">
        <f t="shared" si="38"/>
        <v/>
      </c>
      <c r="PK65" s="66" t="str">
        <f t="shared" si="39"/>
        <v/>
      </c>
      <c r="PL65" s="66" t="str">
        <f t="shared" si="40"/>
        <v/>
      </c>
      <c r="PM65" s="66" t="str">
        <f t="shared" si="41"/>
        <v/>
      </c>
      <c r="PN65" s="66" t="str">
        <f t="shared" si="42"/>
        <v/>
      </c>
      <c r="PO65" s="66" t="str">
        <f t="shared" si="43"/>
        <v/>
      </c>
      <c r="PP65" s="66" t="str">
        <f t="shared" si="44"/>
        <v/>
      </c>
      <c r="PQ65" s="66" t="str">
        <f t="shared" si="45"/>
        <v/>
      </c>
      <c r="PR65" s="66" t="str">
        <f t="shared" si="46"/>
        <v/>
      </c>
      <c r="PS65" s="66" t="str">
        <f t="shared" si="47"/>
        <v/>
      </c>
      <c r="PT65" s="66" t="str">
        <f t="shared" si="48"/>
        <v/>
      </c>
      <c r="PU65" s="66" t="str">
        <f t="shared" si="49"/>
        <v/>
      </c>
      <c r="PV65" s="66" t="str">
        <f t="shared" si="50"/>
        <v/>
      </c>
      <c r="PW65" s="66" t="str">
        <f t="shared" si="51"/>
        <v/>
      </c>
      <c r="PX65" s="66" t="str">
        <f t="shared" si="52"/>
        <v/>
      </c>
      <c r="PY65" s="66" t="str">
        <f t="shared" si="53"/>
        <v/>
      </c>
      <c r="PZ65" s="66" t="str">
        <f t="shared" si="54"/>
        <v/>
      </c>
      <c r="QA65" s="66" t="str">
        <f t="shared" si="55"/>
        <v/>
      </c>
      <c r="QB65" s="66" t="str">
        <f t="shared" si="56"/>
        <v/>
      </c>
      <c r="QC65" s="66" t="str">
        <f t="shared" si="57"/>
        <v/>
      </c>
      <c r="QD65" s="66" t="str">
        <f t="shared" si="58"/>
        <v/>
      </c>
      <c r="QE65" s="66" t="str">
        <f t="shared" si="59"/>
        <v/>
      </c>
      <c r="QF65" s="66" t="str">
        <f t="shared" si="60"/>
        <v/>
      </c>
      <c r="QG65" s="66" t="str">
        <f t="shared" si="61"/>
        <v/>
      </c>
      <c r="QH65" s="66" t="str">
        <f t="shared" si="62"/>
        <v/>
      </c>
      <c r="QI65" s="66" t="str">
        <f t="shared" si="63"/>
        <v/>
      </c>
      <c r="QJ65" s="66" t="str">
        <f t="shared" si="64"/>
        <v/>
      </c>
      <c r="QK65" s="66" t="str">
        <f t="shared" si="65"/>
        <v/>
      </c>
      <c r="QL65" s="66" t="str">
        <f t="shared" si="66"/>
        <v/>
      </c>
      <c r="QM65" s="66" t="str">
        <f t="shared" si="67"/>
        <v/>
      </c>
      <c r="QN65" s="66" t="str">
        <f t="shared" si="68"/>
        <v/>
      </c>
      <c r="QO65" s="66" t="str">
        <f t="shared" si="69"/>
        <v/>
      </c>
      <c r="QP65" s="66" t="str">
        <f t="shared" si="70"/>
        <v/>
      </c>
      <c r="QQ65" s="66" t="str">
        <f t="shared" si="71"/>
        <v/>
      </c>
      <c r="QR65" s="66" t="str">
        <f t="shared" si="72"/>
        <v/>
      </c>
      <c r="QS65" s="66" t="str">
        <f t="shared" si="73"/>
        <v/>
      </c>
      <c r="QT65" s="66" t="str">
        <f t="shared" si="74"/>
        <v/>
      </c>
      <c r="QU65" s="66" t="str">
        <f t="shared" si="75"/>
        <v/>
      </c>
      <c r="QV65" s="66" t="str">
        <f t="shared" si="76"/>
        <v/>
      </c>
      <c r="QW65" s="66" t="str">
        <f t="shared" si="77"/>
        <v/>
      </c>
      <c r="QX65" s="66" t="str">
        <f t="shared" si="78"/>
        <v/>
      </c>
      <c r="QY65" s="66" t="str">
        <f t="shared" si="79"/>
        <v/>
      </c>
      <c r="QZ65" s="66" t="str">
        <f t="shared" si="80"/>
        <v/>
      </c>
      <c r="RA65" s="66" t="str">
        <f t="shared" si="81"/>
        <v/>
      </c>
      <c r="RB65" s="66" t="str">
        <f t="shared" si="82"/>
        <v/>
      </c>
      <c r="RC65" s="66" t="str">
        <f t="shared" si="83"/>
        <v/>
      </c>
      <c r="RD65" s="66" t="str">
        <f t="shared" si="84"/>
        <v/>
      </c>
      <c r="RE65" s="66" t="str">
        <f t="shared" si="85"/>
        <v/>
      </c>
      <c r="RF65" s="66" t="str">
        <f t="shared" si="86"/>
        <v/>
      </c>
      <c r="RG65" s="66" t="str">
        <f t="shared" si="87"/>
        <v/>
      </c>
      <c r="RH65" s="66" t="str">
        <f t="shared" si="88"/>
        <v/>
      </c>
      <c r="RI65" s="66" t="str">
        <f t="shared" si="89"/>
        <v/>
      </c>
      <c r="RJ65" s="66" t="str">
        <f t="shared" si="90"/>
        <v/>
      </c>
      <c r="RK65" s="66" t="str">
        <f t="shared" si="91"/>
        <v/>
      </c>
      <c r="RL65" s="66" t="str">
        <f t="shared" si="92"/>
        <v/>
      </c>
      <c r="RM65" s="66" t="str">
        <f t="shared" si="93"/>
        <v/>
      </c>
      <c r="RN65" s="66" t="str">
        <f t="shared" si="94"/>
        <v/>
      </c>
      <c r="RO65" s="66" t="str">
        <f t="shared" si="95"/>
        <v/>
      </c>
      <c r="RP65" s="66" t="str">
        <f t="shared" si="96"/>
        <v/>
      </c>
      <c r="RQ65" s="66" t="str">
        <f t="shared" si="97"/>
        <v/>
      </c>
      <c r="RR65" s="66" t="str">
        <f t="shared" si="98"/>
        <v/>
      </c>
      <c r="RS65" s="66" t="str">
        <f t="shared" si="99"/>
        <v/>
      </c>
      <c r="RT65" s="66" t="str">
        <f t="shared" si="100"/>
        <v/>
      </c>
      <c r="RU65" s="66" t="str">
        <f t="shared" si="101"/>
        <v/>
      </c>
      <c r="RV65" s="66" t="str">
        <f t="shared" si="102"/>
        <v/>
      </c>
      <c r="RW65" s="66" t="str">
        <f t="shared" si="103"/>
        <v/>
      </c>
      <c r="RX65" s="66" t="str">
        <f t="shared" si="104"/>
        <v/>
      </c>
      <c r="RY65" s="66" t="str">
        <f t="shared" si="105"/>
        <v/>
      </c>
      <c r="RZ65" s="66" t="str">
        <f t="shared" si="106"/>
        <v/>
      </c>
      <c r="SA65" s="66" t="str">
        <f t="shared" si="107"/>
        <v/>
      </c>
      <c r="SB65" s="66" t="str">
        <f t="shared" si="108"/>
        <v/>
      </c>
      <c r="SC65" s="66" t="str">
        <f t="shared" si="109"/>
        <v/>
      </c>
      <c r="SD65" s="66" t="str">
        <f t="shared" si="110"/>
        <v/>
      </c>
      <c r="SE65" s="66" t="str">
        <f t="shared" si="111"/>
        <v/>
      </c>
      <c r="SF65" s="66" t="str">
        <f t="shared" si="112"/>
        <v/>
      </c>
      <c r="SG65" s="66" t="str">
        <f t="shared" si="113"/>
        <v/>
      </c>
      <c r="SH65" s="66" t="str">
        <f t="shared" si="114"/>
        <v/>
      </c>
      <c r="SI65" s="66" t="str">
        <f t="shared" si="115"/>
        <v/>
      </c>
      <c r="SJ65" s="66" t="str">
        <f t="shared" si="116"/>
        <v/>
      </c>
      <c r="SK65" s="66" t="str">
        <f t="shared" si="117"/>
        <v/>
      </c>
      <c r="SL65" s="66" t="str">
        <f t="shared" si="118"/>
        <v/>
      </c>
      <c r="SM65" s="66" t="str">
        <f t="shared" si="119"/>
        <v/>
      </c>
      <c r="SN65" s="66" t="str">
        <f t="shared" si="120"/>
        <v/>
      </c>
      <c r="SO65" s="66" t="str">
        <f t="shared" si="121"/>
        <v/>
      </c>
      <c r="SP65" s="66" t="str">
        <f t="shared" si="122"/>
        <v/>
      </c>
      <c r="SQ65" s="66" t="str">
        <f t="shared" si="123"/>
        <v/>
      </c>
      <c r="SR65" s="66" t="str">
        <f t="shared" si="124"/>
        <v/>
      </c>
      <c r="SS65" s="66" t="str">
        <f t="shared" si="125"/>
        <v/>
      </c>
      <c r="ST65" s="66" t="str">
        <f t="shared" si="126"/>
        <v/>
      </c>
      <c r="SU65" s="66" t="str">
        <f t="shared" si="127"/>
        <v/>
      </c>
      <c r="SV65" s="66" t="str">
        <f t="shared" si="128"/>
        <v/>
      </c>
      <c r="SW65" s="66" t="str">
        <f t="shared" si="129"/>
        <v/>
      </c>
      <c r="SX65" s="66" t="str">
        <f t="shared" si="130"/>
        <v/>
      </c>
      <c r="SY65" s="66" t="str">
        <f t="shared" si="131"/>
        <v/>
      </c>
      <c r="SZ65" s="66" t="str">
        <f t="shared" si="132"/>
        <v/>
      </c>
      <c r="TA65" s="66" t="str">
        <f t="shared" si="133"/>
        <v/>
      </c>
      <c r="TB65" s="66" t="str">
        <f t="shared" si="134"/>
        <v/>
      </c>
      <c r="TC65" s="66" t="str">
        <f t="shared" si="135"/>
        <v/>
      </c>
      <c r="TD65" s="66" t="str">
        <f t="shared" si="136"/>
        <v/>
      </c>
      <c r="TE65" s="66" t="str">
        <f t="shared" si="137"/>
        <v/>
      </c>
      <c r="TF65" s="66" t="str">
        <f t="shared" si="138"/>
        <v/>
      </c>
      <c r="TG65" s="66" t="str">
        <f t="shared" si="139"/>
        <v/>
      </c>
      <c r="TH65" s="66" t="str">
        <f t="shared" si="140"/>
        <v/>
      </c>
      <c r="TI65" s="66" t="str">
        <f t="shared" si="141"/>
        <v/>
      </c>
      <c r="TJ65" s="66" t="str">
        <f t="shared" si="142"/>
        <v/>
      </c>
      <c r="TK65" s="66" t="str">
        <f t="shared" si="143"/>
        <v/>
      </c>
      <c r="TL65" s="66" t="str">
        <f t="shared" si="144"/>
        <v/>
      </c>
      <c r="TM65" s="66" t="str">
        <f t="shared" si="145"/>
        <v/>
      </c>
      <c r="TN65" s="66" t="str">
        <f t="shared" si="146"/>
        <v/>
      </c>
      <c r="TO65" s="66" t="str">
        <f t="shared" si="147"/>
        <v/>
      </c>
      <c r="TP65" s="66" t="str">
        <f t="shared" si="148"/>
        <v/>
      </c>
      <c r="TQ65" s="66" t="str">
        <f t="shared" si="149"/>
        <v/>
      </c>
      <c r="TR65" s="66" t="str">
        <f t="shared" si="150"/>
        <v/>
      </c>
      <c r="TS65" s="66" t="str">
        <f t="shared" si="151"/>
        <v/>
      </c>
      <c r="TT65" s="66" t="str">
        <f t="shared" si="152"/>
        <v/>
      </c>
      <c r="TU65" s="66" t="str">
        <f t="shared" si="153"/>
        <v/>
      </c>
      <c r="TV65" s="66" t="str">
        <f t="shared" si="154"/>
        <v/>
      </c>
      <c r="TW65" s="66" t="str">
        <f t="shared" si="155"/>
        <v/>
      </c>
      <c r="TX65" s="66" t="str">
        <f t="shared" si="156"/>
        <v/>
      </c>
      <c r="TY65" s="66" t="str">
        <f t="shared" si="157"/>
        <v/>
      </c>
      <c r="TZ65" s="66" t="str">
        <f t="shared" si="158"/>
        <v/>
      </c>
      <c r="UA65" s="66" t="str">
        <f t="shared" si="159"/>
        <v/>
      </c>
      <c r="UB65" s="66" t="str">
        <f t="shared" si="160"/>
        <v/>
      </c>
      <c r="UC65" s="66" t="str">
        <f t="shared" si="161"/>
        <v/>
      </c>
      <c r="UD65" s="66" t="str">
        <f t="shared" si="162"/>
        <v/>
      </c>
      <c r="UE65" s="66" t="str">
        <f t="shared" si="163"/>
        <v/>
      </c>
      <c r="UF65" s="66" t="str">
        <f t="shared" si="164"/>
        <v/>
      </c>
      <c r="UG65" s="66" t="str">
        <f t="shared" si="165"/>
        <v/>
      </c>
      <c r="UH65" s="66" t="str">
        <f t="shared" si="166"/>
        <v/>
      </c>
      <c r="UI65" s="66" t="str">
        <f t="shared" si="167"/>
        <v/>
      </c>
      <c r="UJ65" s="66" t="str">
        <f t="shared" si="168"/>
        <v/>
      </c>
      <c r="UK65" s="66" t="str">
        <f t="shared" si="169"/>
        <v/>
      </c>
      <c r="UL65" s="66" t="str">
        <f t="shared" si="170"/>
        <v/>
      </c>
      <c r="UM65" s="66" t="str">
        <f t="shared" si="171"/>
        <v/>
      </c>
      <c r="UN65" s="66" t="str">
        <f t="shared" si="172"/>
        <v/>
      </c>
      <c r="UO65" s="66" t="str">
        <f t="shared" si="173"/>
        <v/>
      </c>
      <c r="UP65" s="66" t="str">
        <f t="shared" si="174"/>
        <v/>
      </c>
      <c r="UQ65" s="66" t="str">
        <f t="shared" si="175"/>
        <v/>
      </c>
      <c r="UR65" s="66" t="str">
        <f t="shared" si="176"/>
        <v/>
      </c>
      <c r="US65" s="66" t="str">
        <f t="shared" si="177"/>
        <v/>
      </c>
      <c r="UT65" s="66" t="str">
        <f t="shared" si="178"/>
        <v/>
      </c>
      <c r="UU65" s="66" t="str">
        <f t="shared" si="179"/>
        <v/>
      </c>
      <c r="UV65" s="66" t="str">
        <f t="shared" si="180"/>
        <v/>
      </c>
      <c r="UW65" s="66" t="str">
        <f t="shared" si="181"/>
        <v/>
      </c>
      <c r="UX65" s="66" t="str">
        <f t="shared" si="182"/>
        <v/>
      </c>
      <c r="UY65" s="66" t="str">
        <f t="shared" si="183"/>
        <v/>
      </c>
      <c r="UZ65" s="66" t="str">
        <f t="shared" si="184"/>
        <v/>
      </c>
      <c r="VA65" s="66" t="str">
        <f t="shared" si="185"/>
        <v/>
      </c>
      <c r="VB65" s="66" t="str">
        <f t="shared" si="186"/>
        <v/>
      </c>
      <c r="VC65" s="66" t="str">
        <f t="shared" si="187"/>
        <v/>
      </c>
      <c r="VD65" s="66" t="str">
        <f t="shared" si="188"/>
        <v/>
      </c>
      <c r="VE65" s="66" t="str">
        <f t="shared" si="189"/>
        <v/>
      </c>
      <c r="VF65" s="66" t="str">
        <f t="shared" si="190"/>
        <v/>
      </c>
      <c r="VG65" s="66" t="str">
        <f t="shared" si="191"/>
        <v/>
      </c>
      <c r="VH65" s="66" t="str">
        <f t="shared" si="192"/>
        <v/>
      </c>
      <c r="VI65" s="66" t="str">
        <f t="shared" si="193"/>
        <v/>
      </c>
      <c r="VJ65" s="66" t="str">
        <f t="shared" si="194"/>
        <v/>
      </c>
      <c r="VK65" s="66" t="str">
        <f t="shared" si="195"/>
        <v/>
      </c>
      <c r="VL65" s="66" t="str">
        <f t="shared" si="196"/>
        <v/>
      </c>
      <c r="VM65" s="66" t="str">
        <f t="shared" si="197"/>
        <v/>
      </c>
      <c r="VN65" s="66" t="str">
        <f t="shared" si="198"/>
        <v/>
      </c>
      <c r="VO65" s="66" t="str">
        <f t="shared" si="199"/>
        <v/>
      </c>
      <c r="VP65" s="66" t="str">
        <f t="shared" si="200"/>
        <v/>
      </c>
      <c r="VQ65" s="66" t="str">
        <f t="shared" si="201"/>
        <v/>
      </c>
      <c r="VR65" s="66" t="str">
        <f t="shared" si="202"/>
        <v/>
      </c>
      <c r="VS65" s="66" t="str">
        <f t="shared" si="203"/>
        <v/>
      </c>
      <c r="VT65" s="66" t="str">
        <f t="shared" si="204"/>
        <v/>
      </c>
      <c r="VU65" s="66" t="str">
        <f t="shared" si="205"/>
        <v/>
      </c>
      <c r="VV65" s="66" t="str">
        <f t="shared" si="206"/>
        <v/>
      </c>
      <c r="VW65" s="66" t="str">
        <f t="shared" si="207"/>
        <v/>
      </c>
      <c r="VX65" s="66" t="str">
        <f t="shared" si="208"/>
        <v/>
      </c>
      <c r="VY65" s="66" t="str">
        <f t="shared" si="209"/>
        <v/>
      </c>
      <c r="VZ65" s="66" t="str">
        <f t="shared" si="210"/>
        <v/>
      </c>
      <c r="WA65" s="66" t="str">
        <f t="shared" si="211"/>
        <v/>
      </c>
      <c r="WB65" s="66" t="str">
        <f t="shared" si="212"/>
        <v/>
      </c>
      <c r="WC65" s="66" t="str">
        <f t="shared" si="213"/>
        <v/>
      </c>
      <c r="WD65" s="66" t="str">
        <f t="shared" si="214"/>
        <v/>
      </c>
      <c r="WE65" s="66" t="str">
        <f t="shared" si="215"/>
        <v/>
      </c>
      <c r="WF65" s="66" t="str">
        <f t="shared" si="216"/>
        <v/>
      </c>
      <c r="WG65" s="66" t="str">
        <f t="shared" si="217"/>
        <v/>
      </c>
      <c r="WH65" s="66" t="str">
        <f t="shared" si="218"/>
        <v/>
      </c>
      <c r="WI65" s="66" t="str">
        <f t="shared" si="219"/>
        <v/>
      </c>
      <c r="WJ65" s="66" t="str">
        <f t="shared" si="220"/>
        <v/>
      </c>
      <c r="WK65" s="66" t="str">
        <f t="shared" si="221"/>
        <v/>
      </c>
      <c r="WL65" s="66" t="str">
        <f t="shared" si="222"/>
        <v/>
      </c>
      <c r="WM65" s="66" t="str">
        <f t="shared" si="223"/>
        <v/>
      </c>
      <c r="WN65" s="66" t="str">
        <f t="shared" si="224"/>
        <v/>
      </c>
      <c r="WO65" s="66" t="str">
        <f t="shared" si="225"/>
        <v/>
      </c>
      <c r="WP65" s="66" t="str">
        <f t="shared" si="226"/>
        <v/>
      </c>
      <c r="WQ65" s="66" t="str">
        <f t="shared" si="227"/>
        <v/>
      </c>
      <c r="WR65" s="66" t="str">
        <f t="shared" si="228"/>
        <v/>
      </c>
      <c r="WS65" s="66" t="str">
        <f t="shared" si="229"/>
        <v/>
      </c>
      <c r="WT65" s="66" t="str">
        <f t="shared" si="230"/>
        <v/>
      </c>
      <c r="WU65" s="66" t="str">
        <f t="shared" si="231"/>
        <v/>
      </c>
      <c r="WV65" s="66" t="str">
        <f t="shared" si="232"/>
        <v/>
      </c>
      <c r="WW65" s="66" t="str">
        <f t="shared" si="233"/>
        <v/>
      </c>
      <c r="WX65" s="66" t="str">
        <f t="shared" si="234"/>
        <v/>
      </c>
      <c r="WY65" s="66" t="str">
        <f t="shared" si="235"/>
        <v/>
      </c>
      <c r="WZ65" s="66" t="str">
        <f t="shared" si="236"/>
        <v/>
      </c>
      <c r="XA65" s="66" t="str">
        <f t="shared" si="237"/>
        <v/>
      </c>
      <c r="XB65" s="66" t="str">
        <f t="shared" si="238"/>
        <v/>
      </c>
      <c r="XC65" s="66" t="str">
        <f t="shared" si="239"/>
        <v/>
      </c>
      <c r="XD65" s="66" t="str">
        <f t="shared" si="240"/>
        <v/>
      </c>
      <c r="XE65" s="66" t="str">
        <f t="shared" si="241"/>
        <v/>
      </c>
      <c r="XF65" s="66" t="str">
        <f t="shared" si="242"/>
        <v/>
      </c>
      <c r="XG65" s="66" t="str">
        <f t="shared" si="243"/>
        <v/>
      </c>
      <c r="XH65" s="66" t="str">
        <f t="shared" si="244"/>
        <v/>
      </c>
      <c r="XI65" s="66" t="str">
        <f t="shared" si="245"/>
        <v/>
      </c>
      <c r="XJ65" s="66" t="str">
        <f t="shared" si="246"/>
        <v/>
      </c>
      <c r="XK65" s="66" t="str">
        <f t="shared" si="247"/>
        <v/>
      </c>
      <c r="XL65" s="66" t="str">
        <f t="shared" si="248"/>
        <v/>
      </c>
      <c r="XM65" s="66" t="str">
        <f t="shared" si="249"/>
        <v/>
      </c>
      <c r="XN65" s="66" t="str">
        <f t="shared" si="250"/>
        <v/>
      </c>
      <c r="XO65" s="66" t="str">
        <f t="shared" si="251"/>
        <v/>
      </c>
      <c r="XP65" s="66" t="str">
        <f t="shared" si="252"/>
        <v/>
      </c>
      <c r="XQ65" s="66" t="str">
        <f t="shared" si="253"/>
        <v/>
      </c>
      <c r="XR65" s="66" t="str">
        <f t="shared" si="254"/>
        <v/>
      </c>
      <c r="XS65" s="66" t="str">
        <f t="shared" si="255"/>
        <v/>
      </c>
      <c r="XT65" s="66" t="str">
        <f t="shared" si="256"/>
        <v/>
      </c>
      <c r="XU65" s="66" t="str">
        <f t="shared" si="257"/>
        <v/>
      </c>
      <c r="XV65" s="66" t="str">
        <f t="shared" si="258"/>
        <v/>
      </c>
      <c r="XW65" s="66" t="str">
        <f t="shared" si="259"/>
        <v/>
      </c>
      <c r="XX65" s="66" t="str">
        <f t="shared" si="260"/>
        <v/>
      </c>
      <c r="XY65" s="66" t="str">
        <f t="shared" si="261"/>
        <v/>
      </c>
      <c r="XZ65" s="66" t="str">
        <f t="shared" si="262"/>
        <v/>
      </c>
      <c r="YA65" s="66" t="str">
        <f t="shared" si="263"/>
        <v/>
      </c>
      <c r="YB65" s="66" t="str">
        <f t="shared" si="264"/>
        <v/>
      </c>
      <c r="YC65" s="66" t="str">
        <f t="shared" si="265"/>
        <v/>
      </c>
      <c r="YD65" s="66" t="str">
        <f t="shared" si="266"/>
        <v/>
      </c>
      <c r="YE65" s="66" t="str">
        <f t="shared" si="267"/>
        <v/>
      </c>
      <c r="YF65" s="66" t="str">
        <f t="shared" si="268"/>
        <v/>
      </c>
      <c r="YG65" s="66" t="str">
        <f t="shared" si="269"/>
        <v/>
      </c>
      <c r="YH65" s="66" t="str">
        <f t="shared" si="270"/>
        <v/>
      </c>
      <c r="YI65" s="66" t="str">
        <f t="shared" si="271"/>
        <v/>
      </c>
      <c r="YJ65" s="66" t="str">
        <f t="shared" si="272"/>
        <v/>
      </c>
      <c r="YK65" s="66" t="str">
        <f t="shared" si="273"/>
        <v/>
      </c>
      <c r="YL65" s="66" t="str">
        <f t="shared" si="274"/>
        <v/>
      </c>
      <c r="YM65" s="66" t="str">
        <f t="shared" si="275"/>
        <v/>
      </c>
      <c r="YN65" s="66" t="str">
        <f t="shared" si="276"/>
        <v/>
      </c>
      <c r="YO65" s="66" t="str">
        <f t="shared" si="277"/>
        <v/>
      </c>
      <c r="YP65" s="66" t="str">
        <f t="shared" si="278"/>
        <v/>
      </c>
      <c r="YQ65" s="66" t="str">
        <f t="shared" si="279"/>
        <v/>
      </c>
      <c r="YR65" s="66" t="str">
        <f t="shared" si="280"/>
        <v/>
      </c>
      <c r="YS65" s="66" t="str">
        <f t="shared" si="281"/>
        <v/>
      </c>
      <c r="YT65" s="66" t="str">
        <f t="shared" si="282"/>
        <v/>
      </c>
      <c r="YU65" s="66" t="str">
        <f t="shared" si="283"/>
        <v/>
      </c>
      <c r="YV65" s="66" t="str">
        <f t="shared" si="284"/>
        <v/>
      </c>
      <c r="YW65" s="66" t="str">
        <f t="shared" si="285"/>
        <v/>
      </c>
      <c r="YX65" s="66" t="str">
        <f t="shared" si="286"/>
        <v/>
      </c>
      <c r="YY65" s="66" t="str">
        <f t="shared" si="287"/>
        <v/>
      </c>
      <c r="YZ65" s="66" t="str">
        <f t="shared" si="288"/>
        <v/>
      </c>
      <c r="ZA65" s="66" t="str">
        <f t="shared" si="289"/>
        <v/>
      </c>
      <c r="ZB65" s="66" t="str">
        <f t="shared" si="290"/>
        <v/>
      </c>
      <c r="ZC65" s="66" t="str">
        <f t="shared" si="291"/>
        <v/>
      </c>
      <c r="ZD65" s="66" t="str">
        <f t="shared" si="292"/>
        <v/>
      </c>
      <c r="ZE65" s="66" t="str">
        <f t="shared" si="293"/>
        <v/>
      </c>
      <c r="ZF65" s="66" t="str">
        <f t="shared" si="294"/>
        <v/>
      </c>
      <c r="ZG65" s="66" t="str">
        <f t="shared" si="295"/>
        <v/>
      </c>
      <c r="ZH65" s="66" t="str">
        <f t="shared" si="296"/>
        <v/>
      </c>
      <c r="ZI65" s="66" t="str">
        <f t="shared" si="297"/>
        <v/>
      </c>
      <c r="ZJ65" s="66" t="str">
        <f t="shared" si="298"/>
        <v/>
      </c>
      <c r="ZK65" s="66" t="str">
        <f t="shared" si="299"/>
        <v/>
      </c>
      <c r="ZL65" s="66" t="str">
        <f t="shared" si="300"/>
        <v/>
      </c>
      <c r="ZM65" s="66" t="str">
        <f t="shared" si="301"/>
        <v/>
      </c>
      <c r="ZN65" s="66" t="str">
        <f t="shared" si="302"/>
        <v/>
      </c>
      <c r="ZO65" s="66" t="str">
        <f t="shared" si="303"/>
        <v/>
      </c>
      <c r="ZP65" s="66" t="str">
        <f t="shared" si="304"/>
        <v/>
      </c>
      <c r="ZQ65" s="66" t="str">
        <f t="shared" si="305"/>
        <v/>
      </c>
      <c r="ZR65" s="66" t="str">
        <f t="shared" si="306"/>
        <v/>
      </c>
      <c r="ZS65" s="66" t="str">
        <f t="shared" si="307"/>
        <v/>
      </c>
      <c r="ZT65" s="66" t="str">
        <f t="shared" si="308"/>
        <v/>
      </c>
      <c r="ZU65" s="66" t="str">
        <f t="shared" si="309"/>
        <v/>
      </c>
      <c r="ZV65" s="66" t="str">
        <f t="shared" si="310"/>
        <v/>
      </c>
      <c r="ZW65" s="66" t="str">
        <f t="shared" si="311"/>
        <v/>
      </c>
      <c r="ZX65" s="66" t="str">
        <f t="shared" si="312"/>
        <v/>
      </c>
      <c r="ZY65" s="66" t="str">
        <f t="shared" si="313"/>
        <v/>
      </c>
      <c r="ZZ65" s="66" t="str">
        <f t="shared" si="314"/>
        <v/>
      </c>
      <c r="AAA65" s="66" t="str">
        <f t="shared" si="315"/>
        <v/>
      </c>
      <c r="AAB65" s="66" t="str">
        <f t="shared" si="316"/>
        <v/>
      </c>
      <c r="AAC65" s="66" t="str">
        <f t="shared" si="317"/>
        <v/>
      </c>
      <c r="AAD65" s="66" t="str">
        <f t="shared" si="318"/>
        <v/>
      </c>
      <c r="AAE65" s="66" t="str">
        <f t="shared" si="319"/>
        <v/>
      </c>
      <c r="AAF65" s="66" t="str">
        <f t="shared" si="320"/>
        <v/>
      </c>
      <c r="AAG65" s="66" t="str">
        <f t="shared" si="321"/>
        <v/>
      </c>
      <c r="AAH65" s="66" t="str">
        <f t="shared" si="322"/>
        <v/>
      </c>
      <c r="AAI65" s="66" t="str">
        <f t="shared" si="323"/>
        <v/>
      </c>
      <c r="AAJ65" s="66" t="str">
        <f t="shared" si="324"/>
        <v/>
      </c>
      <c r="AAK65" s="66" t="str">
        <f t="shared" si="325"/>
        <v/>
      </c>
      <c r="AAL65" s="66" t="str">
        <f t="shared" si="326"/>
        <v/>
      </c>
      <c r="AAM65" s="66" t="str">
        <f t="shared" si="327"/>
        <v/>
      </c>
      <c r="AAN65" s="66" t="str">
        <f t="shared" si="328"/>
        <v/>
      </c>
      <c r="AAO65" s="66" t="str">
        <f t="shared" si="329"/>
        <v/>
      </c>
      <c r="AAP65" s="66" t="str">
        <f t="shared" si="330"/>
        <v/>
      </c>
      <c r="AAQ65" s="66" t="str">
        <f t="shared" si="331"/>
        <v/>
      </c>
      <c r="AAR65" s="66" t="str">
        <f t="shared" si="332"/>
        <v/>
      </c>
      <c r="AAS65" s="66" t="str">
        <f t="shared" si="333"/>
        <v/>
      </c>
      <c r="AAT65" s="66" t="str">
        <f t="shared" si="334"/>
        <v/>
      </c>
      <c r="AAU65" s="66" t="str">
        <f t="shared" si="335"/>
        <v/>
      </c>
      <c r="AAV65" s="66" t="str">
        <f t="shared" si="336"/>
        <v/>
      </c>
      <c r="AAW65" s="66" t="str">
        <f t="shared" si="337"/>
        <v/>
      </c>
      <c r="AAX65" s="66" t="str">
        <f t="shared" si="338"/>
        <v/>
      </c>
      <c r="AAY65" s="66" t="str">
        <f t="shared" si="339"/>
        <v/>
      </c>
      <c r="AAZ65" s="66" t="str">
        <f t="shared" si="340"/>
        <v/>
      </c>
      <c r="ABA65" s="66" t="str">
        <f t="shared" si="341"/>
        <v/>
      </c>
      <c r="ABB65" s="66" t="str">
        <f t="shared" si="342"/>
        <v/>
      </c>
      <c r="ABC65" s="66" t="str">
        <f t="shared" si="343"/>
        <v/>
      </c>
      <c r="ABD65" s="66" t="str">
        <f t="shared" si="344"/>
        <v/>
      </c>
      <c r="ABE65" s="66" t="str">
        <f t="shared" si="345"/>
        <v/>
      </c>
      <c r="ABF65" s="66" t="str">
        <f t="shared" si="346"/>
        <v/>
      </c>
      <c r="ABG65" s="66" t="str">
        <f t="shared" si="347"/>
        <v/>
      </c>
      <c r="ABH65" s="66" t="str">
        <f t="shared" si="348"/>
        <v/>
      </c>
      <c r="ABI65" s="66" t="str">
        <f t="shared" si="349"/>
        <v/>
      </c>
      <c r="ABJ65" s="66" t="str">
        <f t="shared" si="350"/>
        <v/>
      </c>
      <c r="ABK65" s="66" t="str">
        <f t="shared" si="351"/>
        <v/>
      </c>
      <c r="ABL65" s="66" t="str">
        <f t="shared" si="352"/>
        <v/>
      </c>
      <c r="ABM65" s="66" t="str">
        <f t="shared" si="353"/>
        <v/>
      </c>
      <c r="ABN65" s="66" t="str">
        <f t="shared" si="354"/>
        <v/>
      </c>
      <c r="ABO65" s="66" t="str">
        <f t="shared" si="355"/>
        <v/>
      </c>
      <c r="ABP65" s="66" t="str">
        <f t="shared" si="356"/>
        <v/>
      </c>
      <c r="ABQ65" s="66" t="str">
        <f t="shared" si="357"/>
        <v/>
      </c>
      <c r="ABR65" s="66" t="str">
        <f t="shared" si="358"/>
        <v/>
      </c>
      <c r="ABS65" s="66" t="str">
        <f t="shared" si="359"/>
        <v/>
      </c>
      <c r="ABT65" s="66" t="str">
        <f t="shared" si="360"/>
        <v/>
      </c>
      <c r="ABU65" s="66" t="str">
        <f t="shared" si="361"/>
        <v/>
      </c>
      <c r="ABV65" s="66" t="str">
        <f t="shared" si="362"/>
        <v/>
      </c>
      <c r="ABW65" s="66" t="str">
        <f t="shared" si="363"/>
        <v/>
      </c>
      <c r="ABX65" s="66" t="str">
        <f t="shared" si="364"/>
        <v/>
      </c>
      <c r="ABY65" s="66" t="str">
        <f t="shared" si="365"/>
        <v/>
      </c>
      <c r="ABZ65" s="66" t="str">
        <f t="shared" si="366"/>
        <v/>
      </c>
      <c r="ACA65" s="66" t="str">
        <f t="shared" si="367"/>
        <v/>
      </c>
      <c r="ACB65" s="66" t="str">
        <f t="shared" si="368"/>
        <v/>
      </c>
      <c r="ACC65" s="66" t="str">
        <f t="shared" si="369"/>
        <v/>
      </c>
      <c r="ACD65" s="66" t="str">
        <f t="shared" si="370"/>
        <v/>
      </c>
      <c r="ACE65" s="66" t="str">
        <f t="shared" si="371"/>
        <v/>
      </c>
      <c r="ACF65" s="66" t="str">
        <f t="shared" si="372"/>
        <v/>
      </c>
      <c r="ACG65" s="66" t="str">
        <f t="shared" si="373"/>
        <v/>
      </c>
      <c r="ACH65" s="66" t="str">
        <f t="shared" si="374"/>
        <v/>
      </c>
      <c r="ACI65" s="66" t="str">
        <f t="shared" si="375"/>
        <v/>
      </c>
      <c r="ACJ65" s="66" t="str">
        <f t="shared" si="376"/>
        <v/>
      </c>
      <c r="ACK65" s="66" t="str">
        <f t="shared" si="377"/>
        <v/>
      </c>
      <c r="ACL65" s="66" t="str">
        <f t="shared" si="378"/>
        <v/>
      </c>
      <c r="ACM65" s="66" t="str">
        <f t="shared" ref="ACM65:ACN65" si="445">IF(AND(ACS$3="Unit", ACL65=""), "", IF(AND(ACS$3="Unit", ACL65="-"),"", IF(ACS$3="Unit", "kg/GJ delivered", IF(AND(NY65&lt;&gt;"", NY65&lt;&gt;"-", NX65="-"),"", IF($H65="","", IF(NX65="nd", "",IF(NX65="&lt;n.a.&gt;", "", IF(NY65="#/MJ", "", IF(NY65="kg/GJ delivered",NX65,IF(NY65="g/MJ delivered",NX65,IF(NY65="kg/MJ delivered",NX65*1000,IF(NY65="mg/MJ delivered",NX65/1000,IF(NY65="g/kg",((NX65)*(1/$I65)*(1/$H65)),IF(NY65="mg/kg",((NX65/1000)*(1/$I65)*(1/$H65)),IF(NY65="mg/MJ delivered",NX65/1000,IF(NY65="-","","Error"))))))))))))))))</f>
        <v/>
      </c>
      <c r="ACN65" s="66" t="str">
        <f t="shared" si="445"/>
        <v/>
      </c>
      <c r="ACO65" s="66" t="str">
        <f t="shared" si="380"/>
        <v/>
      </c>
      <c r="ACP65" s="66" t="str">
        <f t="shared" si="381"/>
        <v/>
      </c>
      <c r="ACQ65" s="66" t="str">
        <f t="shared" si="382"/>
        <v/>
      </c>
      <c r="ACR65" s="66" t="str">
        <f t="shared" si="383"/>
        <v/>
      </c>
      <c r="ACS65" s="66" t="str">
        <f t="shared" si="384"/>
        <v/>
      </c>
      <c r="ACT65" s="66" t="str">
        <f t="shared" si="385"/>
        <v/>
      </c>
    </row>
    <row r="66" spans="2:774" ht="15.75" customHeight="1" x14ac:dyDescent="0.25">
      <c r="B66" s="66">
        <v>188</v>
      </c>
      <c r="C66" s="66" t="s">
        <v>772</v>
      </c>
      <c r="D66" s="66" t="s">
        <v>1625</v>
      </c>
      <c r="E66" s="156" t="s">
        <v>300</v>
      </c>
      <c r="F66" s="66" t="s">
        <v>497</v>
      </c>
      <c r="G66" s="66" t="s">
        <v>492</v>
      </c>
      <c r="H66" s="126">
        <v>0.12</v>
      </c>
      <c r="I66" s="130">
        <v>19.5</v>
      </c>
      <c r="J66" s="66" t="str">
        <f t="shared" si="0"/>
        <v>Firewood, Improved, GLO</v>
      </c>
      <c r="K66" s="161"/>
      <c r="L66" s="161"/>
      <c r="M66" s="161"/>
      <c r="N66" s="161"/>
      <c r="O66" s="66" t="s">
        <v>794</v>
      </c>
      <c r="P66" s="66" t="str">
        <f t="shared" si="428"/>
        <v>GLO</v>
      </c>
      <c r="Q66" s="66" t="s">
        <v>1587</v>
      </c>
      <c r="R66" s="162">
        <v>28.6</v>
      </c>
      <c r="S66" s="158" t="s">
        <v>523</v>
      </c>
      <c r="T66" s="158" t="s">
        <v>128</v>
      </c>
      <c r="U66" s="158" t="s">
        <v>128</v>
      </c>
      <c r="V66" s="158" t="s">
        <v>128</v>
      </c>
      <c r="W66" s="158" t="s">
        <v>128</v>
      </c>
      <c r="X66" s="166" t="s">
        <v>740</v>
      </c>
      <c r="Y66" s="158" t="s">
        <v>523</v>
      </c>
      <c r="Z66" s="165">
        <v>8.9</v>
      </c>
      <c r="AA66" s="158" t="s">
        <v>523</v>
      </c>
      <c r="AB66" s="158" t="s">
        <v>128</v>
      </c>
      <c r="AC66" s="158" t="s">
        <v>128</v>
      </c>
      <c r="AD66" s="158" t="s">
        <v>128</v>
      </c>
      <c r="AE66" s="158" t="s">
        <v>128</v>
      </c>
      <c r="AF66" s="165">
        <v>7.5</v>
      </c>
      <c r="AG66" s="158" t="s">
        <v>523</v>
      </c>
      <c r="AH66" s="163">
        <v>0.17</v>
      </c>
      <c r="AI66" s="158" t="s">
        <v>523</v>
      </c>
      <c r="AJ66" s="158" t="s">
        <v>128</v>
      </c>
      <c r="AK66" s="158" t="s">
        <v>128</v>
      </c>
      <c r="AL66" s="158" t="s">
        <v>128</v>
      </c>
      <c r="AM66" s="158" t="s">
        <v>128</v>
      </c>
      <c r="AN66" s="158" t="s">
        <v>128</v>
      </c>
      <c r="AO66" s="158" t="s">
        <v>128</v>
      </c>
      <c r="AP66" s="158" t="s">
        <v>128</v>
      </c>
      <c r="AQ66" s="158" t="s">
        <v>128</v>
      </c>
      <c r="AR66" s="158" t="s">
        <v>128</v>
      </c>
      <c r="AS66" s="158" t="s">
        <v>128</v>
      </c>
      <c r="AT66" s="158" t="s">
        <v>128</v>
      </c>
      <c r="AU66" s="158" t="s">
        <v>128</v>
      </c>
      <c r="AV66" s="158" t="s">
        <v>128</v>
      </c>
      <c r="AW66" s="158" t="s">
        <v>128</v>
      </c>
      <c r="AX66" s="158" t="s">
        <v>128</v>
      </c>
      <c r="AY66" s="158" t="s">
        <v>128</v>
      </c>
      <c r="AZ66" s="158" t="s">
        <v>128</v>
      </c>
      <c r="BA66" s="158" t="s">
        <v>128</v>
      </c>
      <c r="BB66" s="158" t="s">
        <v>128</v>
      </c>
      <c r="BC66" s="158" t="s">
        <v>128</v>
      </c>
      <c r="BD66" s="158" t="s">
        <v>128</v>
      </c>
      <c r="BE66" s="158" t="s">
        <v>128</v>
      </c>
      <c r="BF66" s="158" t="s">
        <v>128</v>
      </c>
      <c r="BG66" s="158" t="s">
        <v>128</v>
      </c>
      <c r="BH66" s="158" t="s">
        <v>128</v>
      </c>
      <c r="BI66" s="158" t="s">
        <v>128</v>
      </c>
      <c r="BJ66" s="158" t="s">
        <v>128</v>
      </c>
      <c r="BK66" s="158" t="s">
        <v>128</v>
      </c>
      <c r="BL66" s="158" t="s">
        <v>128</v>
      </c>
      <c r="BM66" s="158" t="s">
        <v>128</v>
      </c>
      <c r="BN66" s="158" t="s">
        <v>128</v>
      </c>
      <c r="BO66" s="158" t="s">
        <v>128</v>
      </c>
      <c r="BP66" s="158" t="s">
        <v>128</v>
      </c>
      <c r="BQ66" s="158" t="s">
        <v>128</v>
      </c>
      <c r="BR66" s="158" t="s">
        <v>128</v>
      </c>
      <c r="BS66" s="158" t="s">
        <v>128</v>
      </c>
      <c r="BT66" s="158" t="s">
        <v>128</v>
      </c>
      <c r="BU66" s="158" t="s">
        <v>128</v>
      </c>
      <c r="BV66" s="158" t="s">
        <v>128</v>
      </c>
      <c r="BW66" s="158" t="s">
        <v>128</v>
      </c>
      <c r="BX66" s="158" t="s">
        <v>128</v>
      </c>
      <c r="BY66" s="158" t="s">
        <v>128</v>
      </c>
      <c r="BZ66" s="158" t="s">
        <v>128</v>
      </c>
      <c r="CA66" s="158" t="s">
        <v>128</v>
      </c>
      <c r="CB66" s="158" t="s">
        <v>128</v>
      </c>
      <c r="CC66" s="158" t="s">
        <v>128</v>
      </c>
      <c r="CD66" s="158" t="s">
        <v>128</v>
      </c>
      <c r="CE66" s="158" t="s">
        <v>128</v>
      </c>
      <c r="CF66" s="158" t="s">
        <v>128</v>
      </c>
      <c r="CG66" s="158" t="s">
        <v>128</v>
      </c>
      <c r="CH66" s="158" t="s">
        <v>128</v>
      </c>
      <c r="CI66" s="158" t="s">
        <v>128</v>
      </c>
      <c r="CJ66" s="158" t="s">
        <v>128</v>
      </c>
      <c r="CK66" s="158" t="s">
        <v>128</v>
      </c>
      <c r="CL66" s="158" t="s">
        <v>128</v>
      </c>
      <c r="CM66" s="158" t="s">
        <v>128</v>
      </c>
      <c r="CN66" s="158" t="s">
        <v>128</v>
      </c>
      <c r="CO66" s="158" t="s">
        <v>128</v>
      </c>
      <c r="CP66" s="158" t="s">
        <v>128</v>
      </c>
      <c r="CQ66" s="158" t="s">
        <v>128</v>
      </c>
      <c r="CR66" s="158" t="s">
        <v>128</v>
      </c>
      <c r="CS66" s="158" t="s">
        <v>128</v>
      </c>
      <c r="CT66" s="158" t="s">
        <v>128</v>
      </c>
      <c r="CU66" s="158" t="s">
        <v>128</v>
      </c>
      <c r="CV66" s="158" t="s">
        <v>128</v>
      </c>
      <c r="CW66" s="158" t="s">
        <v>128</v>
      </c>
      <c r="CX66" s="158" t="s">
        <v>128</v>
      </c>
      <c r="CY66" s="158" t="s">
        <v>128</v>
      </c>
      <c r="CZ66" s="158" t="s">
        <v>128</v>
      </c>
      <c r="DA66" s="158" t="s">
        <v>128</v>
      </c>
      <c r="DB66" s="158" t="s">
        <v>128</v>
      </c>
      <c r="DC66" s="158" t="s">
        <v>128</v>
      </c>
      <c r="DD66" s="158" t="s">
        <v>128</v>
      </c>
      <c r="DE66" s="158" t="s">
        <v>128</v>
      </c>
      <c r="DF66" s="158" t="s">
        <v>128</v>
      </c>
      <c r="DG66" s="158" t="s">
        <v>128</v>
      </c>
      <c r="DH66" s="158" t="s">
        <v>128</v>
      </c>
      <c r="DI66" s="158" t="s">
        <v>128</v>
      </c>
      <c r="DJ66" s="158" t="s">
        <v>128</v>
      </c>
      <c r="DK66" s="158" t="s">
        <v>128</v>
      </c>
      <c r="DL66" s="158" t="s">
        <v>128</v>
      </c>
      <c r="DM66" s="158" t="s">
        <v>128</v>
      </c>
      <c r="DN66" s="158" t="s">
        <v>128</v>
      </c>
      <c r="DO66" s="158" t="s">
        <v>128</v>
      </c>
      <c r="DP66" s="158" t="s">
        <v>128</v>
      </c>
      <c r="DQ66" s="158" t="s">
        <v>128</v>
      </c>
      <c r="DR66" s="158" t="s">
        <v>128</v>
      </c>
      <c r="DS66" s="158" t="s">
        <v>128</v>
      </c>
      <c r="DT66" s="158" t="s">
        <v>128</v>
      </c>
      <c r="DU66" s="158" t="s">
        <v>128</v>
      </c>
      <c r="DV66" s="158" t="s">
        <v>128</v>
      </c>
      <c r="DW66" s="158" t="s">
        <v>128</v>
      </c>
      <c r="DX66" s="158" t="s">
        <v>128</v>
      </c>
      <c r="DY66" s="158" t="s">
        <v>128</v>
      </c>
      <c r="DZ66" s="158" t="s">
        <v>128</v>
      </c>
      <c r="EA66" s="158" t="s">
        <v>128</v>
      </c>
      <c r="EB66" s="158" t="s">
        <v>128</v>
      </c>
      <c r="EC66" s="158" t="s">
        <v>128</v>
      </c>
      <c r="ED66" s="158" t="s">
        <v>128</v>
      </c>
      <c r="EE66" s="158" t="s">
        <v>128</v>
      </c>
      <c r="EF66" s="158" t="s">
        <v>128</v>
      </c>
      <c r="EG66" s="158" t="s">
        <v>128</v>
      </c>
      <c r="EH66" s="158" t="s">
        <v>128</v>
      </c>
      <c r="EI66" s="158" t="s">
        <v>128</v>
      </c>
      <c r="EJ66" s="158" t="s">
        <v>128</v>
      </c>
      <c r="EK66" s="158" t="s">
        <v>128</v>
      </c>
      <c r="EL66" s="158" t="s">
        <v>128</v>
      </c>
      <c r="EM66" s="158" t="s">
        <v>128</v>
      </c>
      <c r="EN66" s="158" t="s">
        <v>128</v>
      </c>
      <c r="EO66" s="158" t="s">
        <v>128</v>
      </c>
      <c r="EP66" s="158" t="s">
        <v>128</v>
      </c>
      <c r="EQ66" s="158" t="s">
        <v>128</v>
      </c>
      <c r="ER66" s="158" t="s">
        <v>128</v>
      </c>
      <c r="ES66" s="158" t="s">
        <v>128</v>
      </c>
      <c r="ET66" s="158" t="s">
        <v>128</v>
      </c>
      <c r="EU66" s="158" t="s">
        <v>128</v>
      </c>
      <c r="EV66" s="158" t="s">
        <v>128</v>
      </c>
      <c r="EW66" s="158" t="s">
        <v>128</v>
      </c>
      <c r="EX66" s="158" t="s">
        <v>128</v>
      </c>
      <c r="EY66" s="158" t="s">
        <v>128</v>
      </c>
      <c r="EZ66" s="158" t="s">
        <v>128</v>
      </c>
      <c r="FA66" s="158" t="s">
        <v>128</v>
      </c>
      <c r="FB66" s="158" t="s">
        <v>128</v>
      </c>
      <c r="FC66" s="158" t="s">
        <v>128</v>
      </c>
      <c r="FD66" s="158" t="s">
        <v>128</v>
      </c>
      <c r="FE66" s="158" t="s">
        <v>128</v>
      </c>
      <c r="FF66" s="158" t="s">
        <v>128</v>
      </c>
      <c r="FG66" s="158" t="s">
        <v>128</v>
      </c>
      <c r="FH66" s="158" t="s">
        <v>128</v>
      </c>
      <c r="FI66" s="158" t="s">
        <v>128</v>
      </c>
      <c r="FJ66" s="158" t="s">
        <v>128</v>
      </c>
      <c r="FK66" s="158" t="s">
        <v>128</v>
      </c>
      <c r="FL66" s="158" t="s">
        <v>128</v>
      </c>
      <c r="FM66" s="158" t="s">
        <v>128</v>
      </c>
      <c r="FN66" s="158" t="s">
        <v>128</v>
      </c>
      <c r="FO66" s="158" t="s">
        <v>128</v>
      </c>
      <c r="FP66" s="158" t="s">
        <v>128</v>
      </c>
      <c r="FQ66" s="158" t="s">
        <v>128</v>
      </c>
      <c r="FR66" s="158" t="s">
        <v>128</v>
      </c>
      <c r="FS66" s="158" t="s">
        <v>128</v>
      </c>
      <c r="FT66" s="158" t="s">
        <v>128</v>
      </c>
      <c r="FU66" s="158" t="s">
        <v>128</v>
      </c>
      <c r="FV66" s="158" t="s">
        <v>128</v>
      </c>
      <c r="FW66" s="158" t="s">
        <v>128</v>
      </c>
      <c r="FX66" s="158" t="s">
        <v>128</v>
      </c>
      <c r="FY66" s="158" t="s">
        <v>128</v>
      </c>
      <c r="FZ66" s="158" t="s">
        <v>128</v>
      </c>
      <c r="GA66" s="158" t="s">
        <v>128</v>
      </c>
      <c r="GB66" s="158" t="s">
        <v>128</v>
      </c>
      <c r="GC66" s="158" t="s">
        <v>128</v>
      </c>
      <c r="GD66" s="158" t="s">
        <v>128</v>
      </c>
      <c r="GE66" s="158" t="s">
        <v>128</v>
      </c>
      <c r="GF66" s="158" t="s">
        <v>128</v>
      </c>
      <c r="GG66" s="158" t="s">
        <v>128</v>
      </c>
      <c r="GH66" s="158" t="s">
        <v>128</v>
      </c>
      <c r="GI66" s="158" t="s">
        <v>128</v>
      </c>
      <c r="GJ66" s="158" t="s">
        <v>128</v>
      </c>
      <c r="GK66" s="158" t="s">
        <v>128</v>
      </c>
      <c r="GL66" s="158" t="s">
        <v>128</v>
      </c>
      <c r="GM66" s="158" t="s">
        <v>128</v>
      </c>
      <c r="GN66" s="158" t="s">
        <v>128</v>
      </c>
      <c r="GO66" s="158" t="s">
        <v>128</v>
      </c>
      <c r="GP66" s="158" t="s">
        <v>128</v>
      </c>
      <c r="GQ66" s="158" t="s">
        <v>128</v>
      </c>
      <c r="GR66" s="158" t="s">
        <v>128</v>
      </c>
      <c r="GS66" s="158" t="s">
        <v>128</v>
      </c>
      <c r="GT66" s="158" t="s">
        <v>128</v>
      </c>
      <c r="GU66" s="158" t="s">
        <v>128</v>
      </c>
      <c r="GV66" s="158" t="s">
        <v>128</v>
      </c>
      <c r="GW66" s="158" t="s">
        <v>128</v>
      </c>
      <c r="GX66" s="158" t="s">
        <v>128</v>
      </c>
      <c r="GY66" s="158" t="s">
        <v>128</v>
      </c>
      <c r="GZ66" s="158" t="s">
        <v>128</v>
      </c>
      <c r="HA66" s="158" t="s">
        <v>128</v>
      </c>
      <c r="HB66" s="158" t="s">
        <v>128</v>
      </c>
      <c r="HC66" s="158" t="s">
        <v>128</v>
      </c>
      <c r="HD66" s="158" t="s">
        <v>128</v>
      </c>
      <c r="HE66" s="158" t="s">
        <v>128</v>
      </c>
      <c r="HF66" s="158" t="s">
        <v>128</v>
      </c>
      <c r="HG66" s="158" t="s">
        <v>128</v>
      </c>
      <c r="HH66" s="158" t="s">
        <v>128</v>
      </c>
      <c r="HI66" s="158" t="s">
        <v>128</v>
      </c>
      <c r="HJ66" s="158" t="s">
        <v>128</v>
      </c>
      <c r="HK66" s="158" t="s">
        <v>128</v>
      </c>
      <c r="HL66" s="158" t="s">
        <v>128</v>
      </c>
      <c r="HM66" s="158" t="s">
        <v>128</v>
      </c>
      <c r="HN66" s="158" t="s">
        <v>128</v>
      </c>
      <c r="HO66" s="158" t="s">
        <v>128</v>
      </c>
      <c r="HP66" s="158" t="s">
        <v>128</v>
      </c>
      <c r="HQ66" s="158" t="s">
        <v>128</v>
      </c>
      <c r="HR66" s="158" t="s">
        <v>128</v>
      </c>
      <c r="HS66" s="158" t="s">
        <v>128</v>
      </c>
      <c r="HT66" s="158" t="s">
        <v>128</v>
      </c>
      <c r="HU66" s="158" t="s">
        <v>128</v>
      </c>
      <c r="HV66" s="158" t="s">
        <v>128</v>
      </c>
      <c r="HW66" s="158" t="s">
        <v>128</v>
      </c>
      <c r="HX66" s="158" t="s">
        <v>128</v>
      </c>
      <c r="HY66" s="158" t="s">
        <v>128</v>
      </c>
      <c r="HZ66" s="158" t="s">
        <v>128</v>
      </c>
      <c r="IA66" s="158" t="s">
        <v>128</v>
      </c>
      <c r="IB66" s="158" t="s">
        <v>128</v>
      </c>
      <c r="IC66" s="158" t="s">
        <v>128</v>
      </c>
      <c r="ID66" s="158" t="s">
        <v>128</v>
      </c>
      <c r="IE66" s="158" t="s">
        <v>128</v>
      </c>
      <c r="IF66" s="158" t="s">
        <v>128</v>
      </c>
      <c r="IG66" s="158" t="s">
        <v>128</v>
      </c>
      <c r="IH66" s="158" t="s">
        <v>128</v>
      </c>
      <c r="II66" s="158" t="s">
        <v>128</v>
      </c>
      <c r="IJ66" s="158" t="s">
        <v>128</v>
      </c>
      <c r="IK66" s="158" t="s">
        <v>128</v>
      </c>
      <c r="IL66" s="158" t="s">
        <v>128</v>
      </c>
      <c r="IM66" s="158" t="s">
        <v>128</v>
      </c>
      <c r="IN66" s="158" t="s">
        <v>128</v>
      </c>
      <c r="IO66" s="158" t="s">
        <v>128</v>
      </c>
      <c r="IP66" s="158" t="s">
        <v>128</v>
      </c>
      <c r="IQ66" s="158" t="s">
        <v>128</v>
      </c>
      <c r="IR66" s="158" t="s">
        <v>128</v>
      </c>
      <c r="IS66" s="158" t="s">
        <v>128</v>
      </c>
      <c r="IT66" s="158" t="s">
        <v>128</v>
      </c>
      <c r="IU66" s="158" t="s">
        <v>128</v>
      </c>
      <c r="IV66" s="158" t="s">
        <v>128</v>
      </c>
      <c r="IW66" s="158" t="s">
        <v>128</v>
      </c>
      <c r="IX66" s="158" t="s">
        <v>128</v>
      </c>
      <c r="IY66" s="158" t="s">
        <v>128</v>
      </c>
      <c r="IZ66" s="158" t="s">
        <v>128</v>
      </c>
      <c r="JA66" s="158" t="s">
        <v>128</v>
      </c>
      <c r="JB66" s="158" t="s">
        <v>128</v>
      </c>
      <c r="JC66" s="158" t="s">
        <v>128</v>
      </c>
      <c r="JD66" s="158" t="s">
        <v>128</v>
      </c>
      <c r="JE66" s="158" t="s">
        <v>128</v>
      </c>
      <c r="JF66" s="158" t="s">
        <v>128</v>
      </c>
      <c r="JG66" s="158" t="s">
        <v>128</v>
      </c>
      <c r="JH66" s="158" t="s">
        <v>128</v>
      </c>
      <c r="JI66" s="158" t="s">
        <v>128</v>
      </c>
      <c r="JJ66" s="158" t="s">
        <v>128</v>
      </c>
      <c r="JK66" s="158" t="s">
        <v>128</v>
      </c>
      <c r="JL66" s="158" t="s">
        <v>128</v>
      </c>
      <c r="JM66" s="158" t="s">
        <v>128</v>
      </c>
      <c r="JN66" s="158" t="s">
        <v>128</v>
      </c>
      <c r="JO66" s="158" t="s">
        <v>128</v>
      </c>
      <c r="JP66" s="158" t="s">
        <v>128</v>
      </c>
      <c r="JQ66" s="158" t="s">
        <v>128</v>
      </c>
      <c r="JR66" s="158" t="s">
        <v>128</v>
      </c>
      <c r="JS66" s="158" t="s">
        <v>128</v>
      </c>
      <c r="JT66" s="158" t="s">
        <v>128</v>
      </c>
      <c r="JU66" s="158" t="s">
        <v>128</v>
      </c>
      <c r="JV66" s="158" t="s">
        <v>128</v>
      </c>
      <c r="JW66" s="158" t="s">
        <v>128</v>
      </c>
      <c r="JX66" s="158" t="s">
        <v>128</v>
      </c>
      <c r="JY66" s="158" t="s">
        <v>128</v>
      </c>
      <c r="JZ66" s="158" t="s">
        <v>128</v>
      </c>
      <c r="KA66" s="158" t="s">
        <v>128</v>
      </c>
      <c r="KB66" s="158" t="s">
        <v>128</v>
      </c>
      <c r="KC66" s="158" t="s">
        <v>128</v>
      </c>
      <c r="KD66" s="158" t="s">
        <v>128</v>
      </c>
      <c r="KE66" s="158" t="s">
        <v>128</v>
      </c>
      <c r="KF66" s="158" t="s">
        <v>128</v>
      </c>
      <c r="KG66" s="158" t="s">
        <v>128</v>
      </c>
      <c r="KH66" s="158" t="s">
        <v>128</v>
      </c>
      <c r="KI66" s="158" t="s">
        <v>128</v>
      </c>
      <c r="KJ66" s="158" t="s">
        <v>128</v>
      </c>
      <c r="KK66" s="158" t="s">
        <v>128</v>
      </c>
      <c r="KL66" s="158" t="s">
        <v>128</v>
      </c>
      <c r="KM66" s="158" t="s">
        <v>128</v>
      </c>
      <c r="KN66" s="158" t="s">
        <v>128</v>
      </c>
      <c r="KO66" s="158" t="s">
        <v>128</v>
      </c>
      <c r="KP66" s="158" t="s">
        <v>128</v>
      </c>
      <c r="KQ66" s="158" t="s">
        <v>128</v>
      </c>
      <c r="KR66" s="158" t="s">
        <v>128</v>
      </c>
      <c r="KS66" s="158" t="s">
        <v>128</v>
      </c>
      <c r="KT66" s="158" t="s">
        <v>128</v>
      </c>
      <c r="KU66" s="158" t="s">
        <v>128</v>
      </c>
      <c r="KV66" s="158" t="s">
        <v>128</v>
      </c>
      <c r="KW66" s="158" t="s">
        <v>128</v>
      </c>
      <c r="KX66" s="158" t="s">
        <v>128</v>
      </c>
      <c r="KY66" s="158" t="s">
        <v>128</v>
      </c>
      <c r="KZ66" s="158" t="s">
        <v>128</v>
      </c>
      <c r="LA66" s="158" t="s">
        <v>128</v>
      </c>
      <c r="LB66" s="158" t="s">
        <v>128</v>
      </c>
      <c r="LC66" s="158" t="s">
        <v>128</v>
      </c>
      <c r="LD66" s="158" t="s">
        <v>128</v>
      </c>
      <c r="LE66" s="158" t="s">
        <v>128</v>
      </c>
      <c r="LF66" s="158" t="s">
        <v>128</v>
      </c>
      <c r="LG66" s="158" t="s">
        <v>128</v>
      </c>
      <c r="LH66" s="158" t="s">
        <v>128</v>
      </c>
      <c r="LI66" s="158" t="s">
        <v>128</v>
      </c>
      <c r="LJ66" s="158" t="s">
        <v>128</v>
      </c>
      <c r="LK66" s="158" t="s">
        <v>128</v>
      </c>
      <c r="LL66" s="158" t="s">
        <v>128</v>
      </c>
      <c r="LM66" s="158" t="s">
        <v>128</v>
      </c>
      <c r="LN66" s="158" t="s">
        <v>128</v>
      </c>
      <c r="LO66" s="158" t="s">
        <v>128</v>
      </c>
      <c r="LP66" s="158" t="s">
        <v>128</v>
      </c>
      <c r="LQ66" s="158" t="s">
        <v>128</v>
      </c>
      <c r="LR66" s="158" t="s">
        <v>128</v>
      </c>
      <c r="LS66" s="158" t="s">
        <v>128</v>
      </c>
      <c r="LT66" s="158" t="s">
        <v>128</v>
      </c>
      <c r="LU66" s="158" t="s">
        <v>128</v>
      </c>
      <c r="LV66" s="158" t="s">
        <v>128</v>
      </c>
      <c r="LW66" s="158" t="s">
        <v>128</v>
      </c>
      <c r="LX66" s="158" t="s">
        <v>128</v>
      </c>
      <c r="LY66" s="158" t="s">
        <v>128</v>
      </c>
      <c r="LZ66" s="158" t="s">
        <v>128</v>
      </c>
      <c r="MA66" s="158" t="s">
        <v>128</v>
      </c>
      <c r="MB66" s="158" t="s">
        <v>128</v>
      </c>
      <c r="MC66" s="158" t="s">
        <v>128</v>
      </c>
      <c r="MD66" s="158" t="s">
        <v>128</v>
      </c>
      <c r="ME66" s="158" t="s">
        <v>128</v>
      </c>
      <c r="MF66" s="158" t="s">
        <v>128</v>
      </c>
      <c r="MG66" s="158" t="s">
        <v>128</v>
      </c>
      <c r="MH66" s="158" t="s">
        <v>128</v>
      </c>
      <c r="MI66" s="158" t="s">
        <v>128</v>
      </c>
      <c r="MJ66" s="158" t="s">
        <v>128</v>
      </c>
      <c r="MK66" s="158" t="s">
        <v>128</v>
      </c>
      <c r="ML66" s="158" t="s">
        <v>128</v>
      </c>
      <c r="MM66" s="158" t="s">
        <v>128</v>
      </c>
      <c r="MN66" s="158" t="s">
        <v>128</v>
      </c>
      <c r="MO66" s="158" t="s">
        <v>128</v>
      </c>
      <c r="MP66" s="158" t="s">
        <v>128</v>
      </c>
      <c r="MQ66" s="158" t="s">
        <v>128</v>
      </c>
      <c r="MR66" s="158" t="s">
        <v>128</v>
      </c>
      <c r="MS66" s="158" t="s">
        <v>128</v>
      </c>
      <c r="MT66" s="158" t="s">
        <v>128</v>
      </c>
      <c r="MU66" s="158" t="s">
        <v>128</v>
      </c>
      <c r="MV66" s="158" t="s">
        <v>128</v>
      </c>
      <c r="MW66" s="158" t="s">
        <v>128</v>
      </c>
      <c r="MX66" s="158" t="s">
        <v>128</v>
      </c>
      <c r="MY66" s="158" t="s">
        <v>128</v>
      </c>
      <c r="MZ66" s="158" t="s">
        <v>128</v>
      </c>
      <c r="NA66" s="158" t="s">
        <v>128</v>
      </c>
      <c r="NB66" s="158" t="s">
        <v>128</v>
      </c>
      <c r="NC66" s="158" t="s">
        <v>128</v>
      </c>
      <c r="ND66" s="158" t="s">
        <v>128</v>
      </c>
      <c r="NE66" s="158" t="s">
        <v>128</v>
      </c>
      <c r="NF66" s="158" t="s">
        <v>128</v>
      </c>
      <c r="NG66" s="158" t="s">
        <v>128</v>
      </c>
      <c r="NH66" s="158" t="s">
        <v>128</v>
      </c>
      <c r="NI66" s="158" t="s">
        <v>128</v>
      </c>
      <c r="NJ66" s="158" t="s">
        <v>128</v>
      </c>
      <c r="NK66" s="158" t="s">
        <v>128</v>
      </c>
      <c r="NL66" s="158" t="s">
        <v>128</v>
      </c>
      <c r="NM66" s="158" t="s">
        <v>128</v>
      </c>
      <c r="NN66" s="158" t="s">
        <v>128</v>
      </c>
      <c r="NO66" s="158" t="s">
        <v>128</v>
      </c>
      <c r="NP66" s="158" t="s">
        <v>128</v>
      </c>
      <c r="NQ66" s="158" t="s">
        <v>128</v>
      </c>
      <c r="NR66" s="158" t="s">
        <v>128</v>
      </c>
      <c r="NS66" s="158" t="s">
        <v>128</v>
      </c>
      <c r="NT66" s="158" t="s">
        <v>128</v>
      </c>
      <c r="NU66" s="158" t="s">
        <v>128</v>
      </c>
      <c r="NV66" s="158" t="s">
        <v>128</v>
      </c>
      <c r="NW66" s="158" t="s">
        <v>128</v>
      </c>
      <c r="NX66" s="158" t="s">
        <v>128</v>
      </c>
      <c r="NY66" s="158" t="s">
        <v>128</v>
      </c>
      <c r="NZ66" s="158" t="s">
        <v>128</v>
      </c>
      <c r="OA66" s="158" t="s">
        <v>128</v>
      </c>
      <c r="OB66" s="158" t="s">
        <v>128</v>
      </c>
      <c r="OC66" s="158" t="s">
        <v>128</v>
      </c>
      <c r="OD66" s="158" t="s">
        <v>128</v>
      </c>
      <c r="OE66" s="170" t="s">
        <v>128</v>
      </c>
      <c r="OF66" s="181"/>
      <c r="OG66" s="174">
        <f t="shared" si="9"/>
        <v>12.222222222222223</v>
      </c>
      <c r="OH66" s="66" t="str">
        <f t="shared" si="10"/>
        <v>kg/GJ delivered</v>
      </c>
      <c r="OI66" s="66" t="str">
        <f t="shared" si="11"/>
        <v/>
      </c>
      <c r="OJ66" s="66" t="str">
        <f t="shared" si="12"/>
        <v/>
      </c>
      <c r="OK66" s="66" t="str">
        <f t="shared" si="13"/>
        <v/>
      </c>
      <c r="OL66" s="66" t="str">
        <f t="shared" si="14"/>
        <v/>
      </c>
      <c r="OM66" s="159">
        <f t="shared" si="15"/>
        <v>685.0427350427351</v>
      </c>
      <c r="ON66" s="66" t="str">
        <f t="shared" si="16"/>
        <v>kg/GJ delivered</v>
      </c>
      <c r="OO66" s="118">
        <f t="shared" si="17"/>
        <v>3.8034188034188037</v>
      </c>
      <c r="OP66" s="66" t="str">
        <f t="shared" si="18"/>
        <v>kg/GJ delivered</v>
      </c>
      <c r="OQ66" s="66" t="str">
        <f t="shared" si="19"/>
        <v/>
      </c>
      <c r="OR66" s="66" t="str">
        <f t="shared" si="20"/>
        <v/>
      </c>
      <c r="OS66" s="66" t="str">
        <f t="shared" si="21"/>
        <v/>
      </c>
      <c r="OT66" s="66" t="str">
        <f t="shared" si="22"/>
        <v/>
      </c>
      <c r="OU66" s="118">
        <f t="shared" si="23"/>
        <v>3.2051282051282053</v>
      </c>
      <c r="OV66" s="66" t="str">
        <f t="shared" si="24"/>
        <v>kg/GJ delivered</v>
      </c>
      <c r="OW66" s="126">
        <f t="shared" si="25"/>
        <v>7.2649572649572655E-2</v>
      </c>
      <c r="OX66" s="66" t="str">
        <f t="shared" si="26"/>
        <v>kg/GJ delivered</v>
      </c>
      <c r="OY66" s="66" t="str">
        <f t="shared" si="27"/>
        <v/>
      </c>
      <c r="OZ66" s="66" t="str">
        <f t="shared" si="28"/>
        <v/>
      </c>
      <c r="PA66" s="66" t="str">
        <f t="shared" si="29"/>
        <v/>
      </c>
      <c r="PB66" s="66" t="str">
        <f t="shared" si="30"/>
        <v/>
      </c>
      <c r="PC66" s="66" t="str">
        <f t="shared" si="31"/>
        <v/>
      </c>
      <c r="PD66" s="66" t="str">
        <f t="shared" si="32"/>
        <v/>
      </c>
      <c r="PE66" s="66" t="str">
        <f t="shared" si="33"/>
        <v/>
      </c>
      <c r="PF66" s="66" t="str">
        <f t="shared" si="34"/>
        <v/>
      </c>
      <c r="PG66" s="66" t="str">
        <f t="shared" si="35"/>
        <v/>
      </c>
      <c r="PH66" s="66" t="str">
        <f t="shared" si="36"/>
        <v/>
      </c>
      <c r="PI66" s="66" t="str">
        <f t="shared" si="37"/>
        <v/>
      </c>
      <c r="PJ66" s="66" t="str">
        <f t="shared" si="38"/>
        <v/>
      </c>
      <c r="PK66" s="66" t="str">
        <f t="shared" si="39"/>
        <v/>
      </c>
      <c r="PL66" s="66" t="str">
        <f t="shared" si="40"/>
        <v/>
      </c>
      <c r="PM66" s="66" t="str">
        <f t="shared" si="41"/>
        <v/>
      </c>
      <c r="PN66" s="66" t="str">
        <f t="shared" si="42"/>
        <v/>
      </c>
      <c r="PO66" s="66" t="str">
        <f t="shared" si="43"/>
        <v/>
      </c>
      <c r="PP66" s="66" t="str">
        <f t="shared" si="44"/>
        <v/>
      </c>
      <c r="PQ66" s="66" t="str">
        <f t="shared" si="45"/>
        <v/>
      </c>
      <c r="PR66" s="66" t="str">
        <f t="shared" si="46"/>
        <v/>
      </c>
      <c r="PS66" s="66" t="str">
        <f t="shared" si="47"/>
        <v/>
      </c>
      <c r="PT66" s="66" t="str">
        <f t="shared" si="48"/>
        <v/>
      </c>
      <c r="PU66" s="66" t="str">
        <f t="shared" si="49"/>
        <v/>
      </c>
      <c r="PV66" s="66" t="str">
        <f t="shared" si="50"/>
        <v/>
      </c>
      <c r="PW66" s="66" t="str">
        <f t="shared" si="51"/>
        <v/>
      </c>
      <c r="PX66" s="66" t="str">
        <f t="shared" si="52"/>
        <v/>
      </c>
      <c r="PY66" s="66" t="str">
        <f t="shared" si="53"/>
        <v/>
      </c>
      <c r="PZ66" s="66" t="str">
        <f t="shared" si="54"/>
        <v/>
      </c>
      <c r="QA66" s="66" t="str">
        <f t="shared" si="55"/>
        <v/>
      </c>
      <c r="QB66" s="66" t="str">
        <f t="shared" si="56"/>
        <v/>
      </c>
      <c r="QC66" s="66" t="str">
        <f t="shared" si="57"/>
        <v/>
      </c>
      <c r="QD66" s="66" t="str">
        <f t="shared" si="58"/>
        <v/>
      </c>
      <c r="QE66" s="66" t="str">
        <f t="shared" si="59"/>
        <v/>
      </c>
      <c r="QF66" s="66" t="str">
        <f t="shared" si="60"/>
        <v/>
      </c>
      <c r="QG66" s="66" t="str">
        <f t="shared" si="61"/>
        <v/>
      </c>
      <c r="QH66" s="66" t="str">
        <f t="shared" si="62"/>
        <v/>
      </c>
      <c r="QI66" s="66" t="str">
        <f t="shared" si="63"/>
        <v/>
      </c>
      <c r="QJ66" s="66" t="str">
        <f t="shared" si="64"/>
        <v/>
      </c>
      <c r="QK66" s="66" t="str">
        <f t="shared" si="65"/>
        <v/>
      </c>
      <c r="QL66" s="66" t="str">
        <f t="shared" si="66"/>
        <v/>
      </c>
      <c r="QM66" s="66" t="str">
        <f t="shared" si="67"/>
        <v/>
      </c>
      <c r="QN66" s="66" t="str">
        <f t="shared" si="68"/>
        <v/>
      </c>
      <c r="QO66" s="66" t="str">
        <f t="shared" si="69"/>
        <v/>
      </c>
      <c r="QP66" s="66" t="str">
        <f t="shared" si="70"/>
        <v/>
      </c>
      <c r="QQ66" s="66" t="str">
        <f t="shared" si="71"/>
        <v/>
      </c>
      <c r="QR66" s="66" t="str">
        <f t="shared" si="72"/>
        <v/>
      </c>
      <c r="QS66" s="66" t="str">
        <f t="shared" si="73"/>
        <v/>
      </c>
      <c r="QT66" s="66" t="str">
        <f t="shared" si="74"/>
        <v/>
      </c>
      <c r="QU66" s="66" t="str">
        <f t="shared" si="75"/>
        <v/>
      </c>
      <c r="QV66" s="66" t="str">
        <f t="shared" si="76"/>
        <v/>
      </c>
      <c r="QW66" s="66" t="str">
        <f t="shared" si="77"/>
        <v/>
      </c>
      <c r="QX66" s="66" t="str">
        <f t="shared" si="78"/>
        <v/>
      </c>
      <c r="QY66" s="66" t="str">
        <f t="shared" si="79"/>
        <v/>
      </c>
      <c r="QZ66" s="66" t="str">
        <f t="shared" si="80"/>
        <v/>
      </c>
      <c r="RA66" s="66" t="str">
        <f t="shared" si="81"/>
        <v/>
      </c>
      <c r="RB66" s="66" t="str">
        <f t="shared" si="82"/>
        <v/>
      </c>
      <c r="RC66" s="66" t="str">
        <f t="shared" si="83"/>
        <v/>
      </c>
      <c r="RD66" s="66" t="str">
        <f t="shared" si="84"/>
        <v/>
      </c>
      <c r="RE66" s="66" t="str">
        <f t="shared" si="85"/>
        <v/>
      </c>
      <c r="RF66" s="66" t="str">
        <f t="shared" si="86"/>
        <v/>
      </c>
      <c r="RG66" s="66" t="str">
        <f t="shared" si="87"/>
        <v/>
      </c>
      <c r="RH66" s="66" t="str">
        <f t="shared" si="88"/>
        <v/>
      </c>
      <c r="RI66" s="66" t="str">
        <f t="shared" si="89"/>
        <v/>
      </c>
      <c r="RJ66" s="66" t="str">
        <f t="shared" si="90"/>
        <v/>
      </c>
      <c r="RK66" s="66" t="str">
        <f t="shared" si="91"/>
        <v/>
      </c>
      <c r="RL66" s="66" t="str">
        <f t="shared" si="92"/>
        <v/>
      </c>
      <c r="RM66" s="66" t="str">
        <f t="shared" si="93"/>
        <v/>
      </c>
      <c r="RN66" s="66" t="str">
        <f t="shared" si="94"/>
        <v/>
      </c>
      <c r="RO66" s="66" t="str">
        <f t="shared" si="95"/>
        <v/>
      </c>
      <c r="RP66" s="66" t="str">
        <f t="shared" si="96"/>
        <v/>
      </c>
      <c r="RQ66" s="66" t="str">
        <f t="shared" si="97"/>
        <v/>
      </c>
      <c r="RR66" s="66" t="str">
        <f t="shared" si="98"/>
        <v/>
      </c>
      <c r="RS66" s="66" t="str">
        <f t="shared" si="99"/>
        <v/>
      </c>
      <c r="RT66" s="66" t="str">
        <f t="shared" si="100"/>
        <v/>
      </c>
      <c r="RU66" s="66" t="str">
        <f t="shared" si="101"/>
        <v/>
      </c>
      <c r="RV66" s="66" t="str">
        <f t="shared" si="102"/>
        <v/>
      </c>
      <c r="RW66" s="66" t="str">
        <f t="shared" si="103"/>
        <v/>
      </c>
      <c r="RX66" s="66" t="str">
        <f t="shared" si="104"/>
        <v/>
      </c>
      <c r="RY66" s="66" t="str">
        <f t="shared" si="105"/>
        <v/>
      </c>
      <c r="RZ66" s="66" t="str">
        <f t="shared" si="106"/>
        <v/>
      </c>
      <c r="SA66" s="66" t="str">
        <f t="shared" si="107"/>
        <v/>
      </c>
      <c r="SB66" s="66" t="str">
        <f t="shared" si="108"/>
        <v/>
      </c>
      <c r="SC66" s="66" t="str">
        <f t="shared" si="109"/>
        <v/>
      </c>
      <c r="SD66" s="66" t="str">
        <f t="shared" si="110"/>
        <v/>
      </c>
      <c r="SE66" s="66" t="str">
        <f t="shared" si="111"/>
        <v/>
      </c>
      <c r="SF66" s="66" t="str">
        <f t="shared" si="112"/>
        <v/>
      </c>
      <c r="SG66" s="66" t="str">
        <f t="shared" si="113"/>
        <v/>
      </c>
      <c r="SH66" s="66" t="str">
        <f t="shared" si="114"/>
        <v/>
      </c>
      <c r="SI66" s="66" t="str">
        <f t="shared" si="115"/>
        <v/>
      </c>
      <c r="SJ66" s="66" t="str">
        <f t="shared" si="116"/>
        <v/>
      </c>
      <c r="SK66" s="66" t="str">
        <f t="shared" si="117"/>
        <v/>
      </c>
      <c r="SL66" s="66" t="str">
        <f t="shared" si="118"/>
        <v/>
      </c>
      <c r="SM66" s="66" t="str">
        <f t="shared" si="119"/>
        <v/>
      </c>
      <c r="SN66" s="66" t="str">
        <f t="shared" si="120"/>
        <v/>
      </c>
      <c r="SO66" s="66" t="str">
        <f t="shared" si="121"/>
        <v/>
      </c>
      <c r="SP66" s="66" t="str">
        <f t="shared" si="122"/>
        <v/>
      </c>
      <c r="SQ66" s="66" t="str">
        <f t="shared" si="123"/>
        <v/>
      </c>
      <c r="SR66" s="66" t="str">
        <f t="shared" si="124"/>
        <v/>
      </c>
      <c r="SS66" s="66" t="str">
        <f t="shared" si="125"/>
        <v/>
      </c>
      <c r="ST66" s="66" t="str">
        <f t="shared" si="126"/>
        <v/>
      </c>
      <c r="SU66" s="66" t="str">
        <f t="shared" si="127"/>
        <v/>
      </c>
      <c r="SV66" s="66" t="str">
        <f t="shared" si="128"/>
        <v/>
      </c>
      <c r="SW66" s="66" t="str">
        <f t="shared" si="129"/>
        <v/>
      </c>
      <c r="SX66" s="66" t="str">
        <f t="shared" si="130"/>
        <v/>
      </c>
      <c r="SY66" s="66" t="str">
        <f t="shared" si="131"/>
        <v/>
      </c>
      <c r="SZ66" s="66" t="str">
        <f t="shared" si="132"/>
        <v/>
      </c>
      <c r="TA66" s="66" t="str">
        <f t="shared" si="133"/>
        <v/>
      </c>
      <c r="TB66" s="66" t="str">
        <f t="shared" si="134"/>
        <v/>
      </c>
      <c r="TC66" s="66" t="str">
        <f t="shared" si="135"/>
        <v/>
      </c>
      <c r="TD66" s="66" t="str">
        <f t="shared" si="136"/>
        <v/>
      </c>
      <c r="TE66" s="66" t="str">
        <f t="shared" si="137"/>
        <v/>
      </c>
      <c r="TF66" s="66" t="str">
        <f t="shared" si="138"/>
        <v/>
      </c>
      <c r="TG66" s="66" t="str">
        <f t="shared" si="139"/>
        <v/>
      </c>
      <c r="TH66" s="66" t="str">
        <f t="shared" si="140"/>
        <v/>
      </c>
      <c r="TI66" s="66" t="str">
        <f t="shared" si="141"/>
        <v/>
      </c>
      <c r="TJ66" s="66" t="str">
        <f t="shared" si="142"/>
        <v/>
      </c>
      <c r="TK66" s="66" t="str">
        <f t="shared" si="143"/>
        <v/>
      </c>
      <c r="TL66" s="66" t="str">
        <f t="shared" si="144"/>
        <v/>
      </c>
      <c r="TM66" s="66" t="str">
        <f t="shared" si="145"/>
        <v/>
      </c>
      <c r="TN66" s="66" t="str">
        <f t="shared" si="146"/>
        <v/>
      </c>
      <c r="TO66" s="66" t="str">
        <f t="shared" si="147"/>
        <v/>
      </c>
      <c r="TP66" s="66" t="str">
        <f t="shared" si="148"/>
        <v/>
      </c>
      <c r="TQ66" s="66" t="str">
        <f t="shared" si="149"/>
        <v/>
      </c>
      <c r="TR66" s="66" t="str">
        <f t="shared" si="150"/>
        <v/>
      </c>
      <c r="TS66" s="66" t="str">
        <f t="shared" si="151"/>
        <v/>
      </c>
      <c r="TT66" s="66" t="str">
        <f t="shared" si="152"/>
        <v/>
      </c>
      <c r="TU66" s="66" t="str">
        <f t="shared" si="153"/>
        <v/>
      </c>
      <c r="TV66" s="66" t="str">
        <f t="shared" si="154"/>
        <v/>
      </c>
      <c r="TW66" s="66" t="str">
        <f t="shared" si="155"/>
        <v/>
      </c>
      <c r="TX66" s="66" t="str">
        <f t="shared" si="156"/>
        <v/>
      </c>
      <c r="TY66" s="66" t="str">
        <f t="shared" si="157"/>
        <v/>
      </c>
      <c r="TZ66" s="66" t="str">
        <f t="shared" si="158"/>
        <v/>
      </c>
      <c r="UA66" s="66" t="str">
        <f t="shared" si="159"/>
        <v/>
      </c>
      <c r="UB66" s="66" t="str">
        <f t="shared" si="160"/>
        <v/>
      </c>
      <c r="UC66" s="66" t="str">
        <f t="shared" si="161"/>
        <v/>
      </c>
      <c r="UD66" s="66" t="str">
        <f t="shared" si="162"/>
        <v/>
      </c>
      <c r="UE66" s="66" t="str">
        <f t="shared" si="163"/>
        <v/>
      </c>
      <c r="UF66" s="66" t="str">
        <f t="shared" si="164"/>
        <v/>
      </c>
      <c r="UG66" s="66" t="str">
        <f t="shared" si="165"/>
        <v/>
      </c>
      <c r="UH66" s="66" t="str">
        <f t="shared" si="166"/>
        <v/>
      </c>
      <c r="UI66" s="66" t="str">
        <f t="shared" si="167"/>
        <v/>
      </c>
      <c r="UJ66" s="66" t="str">
        <f t="shared" si="168"/>
        <v/>
      </c>
      <c r="UK66" s="66" t="str">
        <f t="shared" si="169"/>
        <v/>
      </c>
      <c r="UL66" s="66" t="str">
        <f t="shared" si="170"/>
        <v/>
      </c>
      <c r="UM66" s="66" t="str">
        <f t="shared" si="171"/>
        <v/>
      </c>
      <c r="UN66" s="66" t="str">
        <f t="shared" si="172"/>
        <v/>
      </c>
      <c r="UO66" s="66" t="str">
        <f t="shared" si="173"/>
        <v/>
      </c>
      <c r="UP66" s="66" t="str">
        <f t="shared" si="174"/>
        <v/>
      </c>
      <c r="UQ66" s="66" t="str">
        <f t="shared" si="175"/>
        <v/>
      </c>
      <c r="UR66" s="66" t="str">
        <f t="shared" si="176"/>
        <v/>
      </c>
      <c r="US66" s="66" t="str">
        <f t="shared" si="177"/>
        <v/>
      </c>
      <c r="UT66" s="66" t="str">
        <f t="shared" si="178"/>
        <v/>
      </c>
      <c r="UU66" s="66" t="str">
        <f t="shared" si="179"/>
        <v/>
      </c>
      <c r="UV66" s="66" t="str">
        <f t="shared" si="180"/>
        <v/>
      </c>
      <c r="UW66" s="66" t="str">
        <f t="shared" si="181"/>
        <v/>
      </c>
      <c r="UX66" s="66" t="str">
        <f t="shared" si="182"/>
        <v/>
      </c>
      <c r="UY66" s="66" t="str">
        <f t="shared" si="183"/>
        <v/>
      </c>
      <c r="UZ66" s="66" t="str">
        <f t="shared" si="184"/>
        <v/>
      </c>
      <c r="VA66" s="66" t="str">
        <f t="shared" si="185"/>
        <v/>
      </c>
      <c r="VB66" s="66" t="str">
        <f t="shared" si="186"/>
        <v/>
      </c>
      <c r="VC66" s="66" t="str">
        <f t="shared" si="187"/>
        <v/>
      </c>
      <c r="VD66" s="66" t="str">
        <f t="shared" si="188"/>
        <v/>
      </c>
      <c r="VE66" s="66" t="str">
        <f t="shared" si="189"/>
        <v/>
      </c>
      <c r="VF66" s="66" t="str">
        <f t="shared" si="190"/>
        <v/>
      </c>
      <c r="VG66" s="66" t="str">
        <f t="shared" si="191"/>
        <v/>
      </c>
      <c r="VH66" s="66" t="str">
        <f t="shared" si="192"/>
        <v/>
      </c>
      <c r="VI66" s="66" t="str">
        <f t="shared" si="193"/>
        <v/>
      </c>
      <c r="VJ66" s="66" t="str">
        <f t="shared" si="194"/>
        <v/>
      </c>
      <c r="VK66" s="66" t="str">
        <f t="shared" si="195"/>
        <v/>
      </c>
      <c r="VL66" s="66" t="str">
        <f t="shared" si="196"/>
        <v/>
      </c>
      <c r="VM66" s="66" t="str">
        <f t="shared" si="197"/>
        <v/>
      </c>
      <c r="VN66" s="66" t="str">
        <f t="shared" si="198"/>
        <v/>
      </c>
      <c r="VO66" s="66" t="str">
        <f t="shared" si="199"/>
        <v/>
      </c>
      <c r="VP66" s="66" t="str">
        <f t="shared" si="200"/>
        <v/>
      </c>
      <c r="VQ66" s="66" t="str">
        <f t="shared" si="201"/>
        <v/>
      </c>
      <c r="VR66" s="66" t="str">
        <f t="shared" si="202"/>
        <v/>
      </c>
      <c r="VS66" s="66" t="str">
        <f t="shared" si="203"/>
        <v/>
      </c>
      <c r="VT66" s="66" t="str">
        <f t="shared" si="204"/>
        <v/>
      </c>
      <c r="VU66" s="66" t="str">
        <f t="shared" si="205"/>
        <v/>
      </c>
      <c r="VV66" s="66" t="str">
        <f t="shared" si="206"/>
        <v/>
      </c>
      <c r="VW66" s="66" t="str">
        <f t="shared" si="207"/>
        <v/>
      </c>
      <c r="VX66" s="66" t="str">
        <f t="shared" si="208"/>
        <v/>
      </c>
      <c r="VY66" s="66" t="str">
        <f t="shared" si="209"/>
        <v/>
      </c>
      <c r="VZ66" s="66" t="str">
        <f t="shared" si="210"/>
        <v/>
      </c>
      <c r="WA66" s="66" t="str">
        <f t="shared" si="211"/>
        <v/>
      </c>
      <c r="WB66" s="66" t="str">
        <f t="shared" si="212"/>
        <v/>
      </c>
      <c r="WC66" s="66" t="str">
        <f t="shared" si="213"/>
        <v/>
      </c>
      <c r="WD66" s="66" t="str">
        <f t="shared" si="214"/>
        <v/>
      </c>
      <c r="WE66" s="66" t="str">
        <f t="shared" si="215"/>
        <v/>
      </c>
      <c r="WF66" s="66" t="str">
        <f t="shared" si="216"/>
        <v/>
      </c>
      <c r="WG66" s="66" t="str">
        <f t="shared" si="217"/>
        <v/>
      </c>
      <c r="WH66" s="66" t="str">
        <f t="shared" si="218"/>
        <v/>
      </c>
      <c r="WI66" s="66" t="str">
        <f t="shared" si="219"/>
        <v/>
      </c>
      <c r="WJ66" s="66" t="str">
        <f t="shared" si="220"/>
        <v/>
      </c>
      <c r="WK66" s="66" t="str">
        <f t="shared" si="221"/>
        <v/>
      </c>
      <c r="WL66" s="66" t="str">
        <f t="shared" si="222"/>
        <v/>
      </c>
      <c r="WM66" s="66" t="str">
        <f t="shared" si="223"/>
        <v/>
      </c>
      <c r="WN66" s="66" t="str">
        <f t="shared" si="224"/>
        <v/>
      </c>
      <c r="WO66" s="66" t="str">
        <f t="shared" si="225"/>
        <v/>
      </c>
      <c r="WP66" s="66" t="str">
        <f t="shared" si="226"/>
        <v/>
      </c>
      <c r="WQ66" s="66" t="str">
        <f t="shared" si="227"/>
        <v/>
      </c>
      <c r="WR66" s="66" t="str">
        <f t="shared" si="228"/>
        <v/>
      </c>
      <c r="WS66" s="66" t="str">
        <f t="shared" si="229"/>
        <v/>
      </c>
      <c r="WT66" s="66" t="str">
        <f t="shared" si="230"/>
        <v/>
      </c>
      <c r="WU66" s="66" t="str">
        <f t="shared" si="231"/>
        <v/>
      </c>
      <c r="WV66" s="66" t="str">
        <f t="shared" si="232"/>
        <v/>
      </c>
      <c r="WW66" s="66" t="str">
        <f t="shared" si="233"/>
        <v/>
      </c>
      <c r="WX66" s="66" t="str">
        <f t="shared" si="234"/>
        <v/>
      </c>
      <c r="WY66" s="66" t="str">
        <f t="shared" si="235"/>
        <v/>
      </c>
      <c r="WZ66" s="66" t="str">
        <f t="shared" si="236"/>
        <v/>
      </c>
      <c r="XA66" s="66" t="str">
        <f t="shared" si="237"/>
        <v/>
      </c>
      <c r="XB66" s="66" t="str">
        <f t="shared" si="238"/>
        <v/>
      </c>
      <c r="XC66" s="66" t="str">
        <f t="shared" si="239"/>
        <v/>
      </c>
      <c r="XD66" s="66" t="str">
        <f t="shared" si="240"/>
        <v/>
      </c>
      <c r="XE66" s="66" t="str">
        <f t="shared" si="241"/>
        <v/>
      </c>
      <c r="XF66" s="66" t="str">
        <f t="shared" si="242"/>
        <v/>
      </c>
      <c r="XG66" s="66" t="str">
        <f t="shared" si="243"/>
        <v/>
      </c>
      <c r="XH66" s="66" t="str">
        <f t="shared" si="244"/>
        <v/>
      </c>
      <c r="XI66" s="66" t="str">
        <f t="shared" si="245"/>
        <v/>
      </c>
      <c r="XJ66" s="66" t="str">
        <f t="shared" si="246"/>
        <v/>
      </c>
      <c r="XK66" s="66" t="str">
        <f t="shared" si="247"/>
        <v/>
      </c>
      <c r="XL66" s="66" t="str">
        <f t="shared" si="248"/>
        <v/>
      </c>
      <c r="XM66" s="66" t="str">
        <f t="shared" si="249"/>
        <v/>
      </c>
      <c r="XN66" s="66" t="str">
        <f t="shared" si="250"/>
        <v/>
      </c>
      <c r="XO66" s="66" t="str">
        <f t="shared" si="251"/>
        <v/>
      </c>
      <c r="XP66" s="66" t="str">
        <f t="shared" si="252"/>
        <v/>
      </c>
      <c r="XQ66" s="66" t="str">
        <f t="shared" si="253"/>
        <v/>
      </c>
      <c r="XR66" s="66" t="str">
        <f t="shared" si="254"/>
        <v/>
      </c>
      <c r="XS66" s="66" t="str">
        <f t="shared" si="255"/>
        <v/>
      </c>
      <c r="XT66" s="66" t="str">
        <f t="shared" si="256"/>
        <v/>
      </c>
      <c r="XU66" s="66" t="str">
        <f t="shared" si="257"/>
        <v/>
      </c>
      <c r="XV66" s="66" t="str">
        <f t="shared" si="258"/>
        <v/>
      </c>
      <c r="XW66" s="66" t="str">
        <f t="shared" si="259"/>
        <v/>
      </c>
      <c r="XX66" s="66" t="str">
        <f t="shared" si="260"/>
        <v/>
      </c>
      <c r="XY66" s="66" t="str">
        <f t="shared" si="261"/>
        <v/>
      </c>
      <c r="XZ66" s="66" t="str">
        <f t="shared" si="262"/>
        <v/>
      </c>
      <c r="YA66" s="66" t="str">
        <f t="shared" si="263"/>
        <v/>
      </c>
      <c r="YB66" s="66" t="str">
        <f t="shared" si="264"/>
        <v/>
      </c>
      <c r="YC66" s="66" t="str">
        <f t="shared" si="265"/>
        <v/>
      </c>
      <c r="YD66" s="66" t="str">
        <f t="shared" si="266"/>
        <v/>
      </c>
      <c r="YE66" s="66" t="str">
        <f t="shared" si="267"/>
        <v/>
      </c>
      <c r="YF66" s="66" t="str">
        <f t="shared" si="268"/>
        <v/>
      </c>
      <c r="YG66" s="66" t="str">
        <f t="shared" si="269"/>
        <v/>
      </c>
      <c r="YH66" s="66" t="str">
        <f t="shared" si="270"/>
        <v/>
      </c>
      <c r="YI66" s="66" t="str">
        <f t="shared" si="271"/>
        <v/>
      </c>
      <c r="YJ66" s="66" t="str">
        <f t="shared" si="272"/>
        <v/>
      </c>
      <c r="YK66" s="66" t="str">
        <f t="shared" si="273"/>
        <v/>
      </c>
      <c r="YL66" s="66" t="str">
        <f t="shared" si="274"/>
        <v/>
      </c>
      <c r="YM66" s="66" t="str">
        <f t="shared" si="275"/>
        <v/>
      </c>
      <c r="YN66" s="66" t="str">
        <f t="shared" si="276"/>
        <v/>
      </c>
      <c r="YO66" s="66" t="str">
        <f t="shared" si="277"/>
        <v/>
      </c>
      <c r="YP66" s="66" t="str">
        <f t="shared" si="278"/>
        <v/>
      </c>
      <c r="YQ66" s="66" t="str">
        <f t="shared" si="279"/>
        <v/>
      </c>
      <c r="YR66" s="66" t="str">
        <f t="shared" si="280"/>
        <v/>
      </c>
      <c r="YS66" s="66" t="str">
        <f t="shared" si="281"/>
        <v/>
      </c>
      <c r="YT66" s="66" t="str">
        <f t="shared" si="282"/>
        <v/>
      </c>
      <c r="YU66" s="66" t="str">
        <f t="shared" si="283"/>
        <v/>
      </c>
      <c r="YV66" s="66" t="str">
        <f t="shared" si="284"/>
        <v/>
      </c>
      <c r="YW66" s="66" t="str">
        <f t="shared" si="285"/>
        <v/>
      </c>
      <c r="YX66" s="66" t="str">
        <f t="shared" si="286"/>
        <v/>
      </c>
      <c r="YY66" s="66" t="str">
        <f t="shared" si="287"/>
        <v/>
      </c>
      <c r="YZ66" s="66" t="str">
        <f t="shared" si="288"/>
        <v/>
      </c>
      <c r="ZA66" s="66" t="str">
        <f t="shared" si="289"/>
        <v/>
      </c>
      <c r="ZB66" s="66" t="str">
        <f t="shared" si="290"/>
        <v/>
      </c>
      <c r="ZC66" s="66" t="str">
        <f t="shared" si="291"/>
        <v/>
      </c>
      <c r="ZD66" s="66" t="str">
        <f t="shared" si="292"/>
        <v/>
      </c>
      <c r="ZE66" s="66" t="str">
        <f t="shared" si="293"/>
        <v/>
      </c>
      <c r="ZF66" s="66" t="str">
        <f t="shared" si="294"/>
        <v/>
      </c>
      <c r="ZG66" s="66" t="str">
        <f t="shared" si="295"/>
        <v/>
      </c>
      <c r="ZH66" s="66" t="str">
        <f t="shared" si="296"/>
        <v/>
      </c>
      <c r="ZI66" s="66" t="str">
        <f t="shared" si="297"/>
        <v/>
      </c>
      <c r="ZJ66" s="66" t="str">
        <f t="shared" si="298"/>
        <v/>
      </c>
      <c r="ZK66" s="66" t="str">
        <f t="shared" si="299"/>
        <v/>
      </c>
      <c r="ZL66" s="66" t="str">
        <f t="shared" si="300"/>
        <v/>
      </c>
      <c r="ZM66" s="66" t="str">
        <f t="shared" si="301"/>
        <v/>
      </c>
      <c r="ZN66" s="66" t="str">
        <f t="shared" si="302"/>
        <v/>
      </c>
      <c r="ZO66" s="66" t="str">
        <f t="shared" si="303"/>
        <v/>
      </c>
      <c r="ZP66" s="66" t="str">
        <f t="shared" si="304"/>
        <v/>
      </c>
      <c r="ZQ66" s="66" t="str">
        <f t="shared" si="305"/>
        <v/>
      </c>
      <c r="ZR66" s="66" t="str">
        <f t="shared" si="306"/>
        <v/>
      </c>
      <c r="ZS66" s="66" t="str">
        <f t="shared" si="307"/>
        <v/>
      </c>
      <c r="ZT66" s="66" t="str">
        <f t="shared" si="308"/>
        <v/>
      </c>
      <c r="ZU66" s="66" t="str">
        <f t="shared" si="309"/>
        <v/>
      </c>
      <c r="ZV66" s="66" t="str">
        <f t="shared" si="310"/>
        <v/>
      </c>
      <c r="ZW66" s="66" t="str">
        <f t="shared" si="311"/>
        <v/>
      </c>
      <c r="ZX66" s="66" t="str">
        <f t="shared" si="312"/>
        <v/>
      </c>
      <c r="ZY66" s="66" t="str">
        <f t="shared" si="313"/>
        <v/>
      </c>
      <c r="ZZ66" s="66" t="str">
        <f t="shared" si="314"/>
        <v/>
      </c>
      <c r="AAA66" s="66" t="str">
        <f t="shared" si="315"/>
        <v/>
      </c>
      <c r="AAB66" s="66" t="str">
        <f t="shared" si="316"/>
        <v/>
      </c>
      <c r="AAC66" s="66" t="str">
        <f t="shared" si="317"/>
        <v/>
      </c>
      <c r="AAD66" s="66" t="str">
        <f t="shared" si="318"/>
        <v/>
      </c>
      <c r="AAE66" s="66" t="str">
        <f t="shared" si="319"/>
        <v/>
      </c>
      <c r="AAF66" s="66" t="str">
        <f t="shared" si="320"/>
        <v/>
      </c>
      <c r="AAG66" s="66" t="str">
        <f t="shared" si="321"/>
        <v/>
      </c>
      <c r="AAH66" s="66" t="str">
        <f t="shared" si="322"/>
        <v/>
      </c>
      <c r="AAI66" s="66" t="str">
        <f t="shared" si="323"/>
        <v/>
      </c>
      <c r="AAJ66" s="66" t="str">
        <f t="shared" si="324"/>
        <v/>
      </c>
      <c r="AAK66" s="66" t="str">
        <f t="shared" si="325"/>
        <v/>
      </c>
      <c r="AAL66" s="66" t="str">
        <f t="shared" si="326"/>
        <v/>
      </c>
      <c r="AAM66" s="66" t="str">
        <f t="shared" si="327"/>
        <v/>
      </c>
      <c r="AAN66" s="66" t="str">
        <f t="shared" si="328"/>
        <v/>
      </c>
      <c r="AAO66" s="66" t="str">
        <f t="shared" si="329"/>
        <v/>
      </c>
      <c r="AAP66" s="66" t="str">
        <f t="shared" si="330"/>
        <v/>
      </c>
      <c r="AAQ66" s="66" t="str">
        <f t="shared" si="331"/>
        <v/>
      </c>
      <c r="AAR66" s="66" t="str">
        <f t="shared" si="332"/>
        <v/>
      </c>
      <c r="AAS66" s="66" t="str">
        <f t="shared" si="333"/>
        <v/>
      </c>
      <c r="AAT66" s="66" t="str">
        <f t="shared" si="334"/>
        <v/>
      </c>
      <c r="AAU66" s="66" t="str">
        <f t="shared" si="335"/>
        <v/>
      </c>
      <c r="AAV66" s="66" t="str">
        <f t="shared" si="336"/>
        <v/>
      </c>
      <c r="AAW66" s="66" t="str">
        <f t="shared" si="337"/>
        <v/>
      </c>
      <c r="AAX66" s="66" t="str">
        <f t="shared" si="338"/>
        <v/>
      </c>
      <c r="AAY66" s="66" t="str">
        <f t="shared" si="339"/>
        <v/>
      </c>
      <c r="AAZ66" s="66" t="str">
        <f t="shared" si="340"/>
        <v/>
      </c>
      <c r="ABA66" s="66" t="str">
        <f t="shared" si="341"/>
        <v/>
      </c>
      <c r="ABB66" s="66" t="str">
        <f t="shared" si="342"/>
        <v/>
      </c>
      <c r="ABC66" s="66" t="str">
        <f t="shared" si="343"/>
        <v/>
      </c>
      <c r="ABD66" s="66" t="str">
        <f t="shared" si="344"/>
        <v/>
      </c>
      <c r="ABE66" s="66" t="str">
        <f t="shared" si="345"/>
        <v/>
      </c>
      <c r="ABF66" s="66" t="str">
        <f t="shared" si="346"/>
        <v/>
      </c>
      <c r="ABG66" s="66" t="str">
        <f t="shared" si="347"/>
        <v/>
      </c>
      <c r="ABH66" s="66" t="str">
        <f t="shared" si="348"/>
        <v/>
      </c>
      <c r="ABI66" s="66" t="str">
        <f t="shared" si="349"/>
        <v/>
      </c>
      <c r="ABJ66" s="66" t="str">
        <f t="shared" si="350"/>
        <v/>
      </c>
      <c r="ABK66" s="66" t="str">
        <f t="shared" si="351"/>
        <v/>
      </c>
      <c r="ABL66" s="66" t="str">
        <f t="shared" si="352"/>
        <v/>
      </c>
      <c r="ABM66" s="66" t="str">
        <f t="shared" si="353"/>
        <v/>
      </c>
      <c r="ABN66" s="66" t="str">
        <f t="shared" si="354"/>
        <v/>
      </c>
      <c r="ABO66" s="66" t="str">
        <f t="shared" si="355"/>
        <v/>
      </c>
      <c r="ABP66" s="66" t="str">
        <f t="shared" si="356"/>
        <v/>
      </c>
      <c r="ABQ66" s="66" t="str">
        <f t="shared" si="357"/>
        <v/>
      </c>
      <c r="ABR66" s="66" t="str">
        <f t="shared" si="358"/>
        <v/>
      </c>
      <c r="ABS66" s="66" t="str">
        <f t="shared" si="359"/>
        <v/>
      </c>
      <c r="ABT66" s="66" t="str">
        <f t="shared" si="360"/>
        <v/>
      </c>
      <c r="ABU66" s="66" t="str">
        <f t="shared" si="361"/>
        <v/>
      </c>
      <c r="ABV66" s="66" t="str">
        <f t="shared" si="362"/>
        <v/>
      </c>
      <c r="ABW66" s="66" t="str">
        <f t="shared" si="363"/>
        <v/>
      </c>
      <c r="ABX66" s="66" t="str">
        <f t="shared" si="364"/>
        <v/>
      </c>
      <c r="ABY66" s="66" t="str">
        <f t="shared" si="365"/>
        <v/>
      </c>
      <c r="ABZ66" s="66" t="str">
        <f t="shared" si="366"/>
        <v/>
      </c>
      <c r="ACA66" s="66" t="str">
        <f t="shared" si="367"/>
        <v/>
      </c>
      <c r="ACB66" s="66" t="str">
        <f t="shared" si="368"/>
        <v/>
      </c>
      <c r="ACC66" s="66" t="str">
        <f t="shared" si="369"/>
        <v/>
      </c>
      <c r="ACD66" s="66" t="str">
        <f t="shared" si="370"/>
        <v/>
      </c>
      <c r="ACE66" s="66" t="str">
        <f t="shared" si="371"/>
        <v/>
      </c>
      <c r="ACF66" s="66" t="str">
        <f t="shared" si="372"/>
        <v/>
      </c>
      <c r="ACG66" s="66" t="str">
        <f t="shared" si="373"/>
        <v/>
      </c>
      <c r="ACH66" s="66" t="str">
        <f t="shared" si="374"/>
        <v/>
      </c>
      <c r="ACI66" s="66" t="str">
        <f t="shared" si="375"/>
        <v/>
      </c>
      <c r="ACJ66" s="66" t="str">
        <f t="shared" si="376"/>
        <v/>
      </c>
      <c r="ACK66" s="66" t="str">
        <f t="shared" si="377"/>
        <v/>
      </c>
      <c r="ACL66" s="66" t="str">
        <f t="shared" si="378"/>
        <v/>
      </c>
      <c r="ACM66" s="66" t="str">
        <f t="shared" ref="ACM66:ACN66" si="446">IF(AND(ACS$3="Unit", ACL66=""), "", IF(AND(ACS$3="Unit", ACL66="-"),"", IF(ACS$3="Unit", "kg/GJ delivered", IF(AND(NY66&lt;&gt;"", NY66&lt;&gt;"-", NX66="-"),"", IF($H66="","", IF(NX66="nd", "",IF(NX66="&lt;n.a.&gt;", "", IF(NY66="#/MJ", "", IF(NY66="kg/GJ delivered",NX66,IF(NY66="g/MJ delivered",NX66,IF(NY66="kg/MJ delivered",NX66*1000,IF(NY66="mg/MJ delivered",NX66/1000,IF(NY66="g/kg",((NX66)*(1/$I66)*(1/$H66)),IF(NY66="mg/kg",((NX66/1000)*(1/$I66)*(1/$H66)),IF(NY66="mg/MJ delivered",NX66/1000,IF(NY66="-","","Error"))))))))))))))))</f>
        <v/>
      </c>
      <c r="ACN66" s="66" t="str">
        <f t="shared" si="446"/>
        <v/>
      </c>
      <c r="ACO66" s="66" t="str">
        <f t="shared" si="380"/>
        <v/>
      </c>
      <c r="ACP66" s="66" t="str">
        <f t="shared" si="381"/>
        <v/>
      </c>
      <c r="ACQ66" s="66" t="str">
        <f t="shared" si="382"/>
        <v/>
      </c>
      <c r="ACR66" s="66" t="str">
        <f t="shared" si="383"/>
        <v/>
      </c>
      <c r="ACS66" s="66" t="str">
        <f t="shared" si="384"/>
        <v/>
      </c>
      <c r="ACT66" s="66" t="str">
        <f t="shared" si="385"/>
        <v/>
      </c>
    </row>
    <row r="67" spans="2:774" ht="15.75" customHeight="1" x14ac:dyDescent="0.25">
      <c r="B67" s="66">
        <v>189</v>
      </c>
      <c r="C67" s="66" t="s">
        <v>771</v>
      </c>
      <c r="D67" s="66" t="s">
        <v>1626</v>
      </c>
      <c r="E67" s="156" t="s">
        <v>300</v>
      </c>
      <c r="F67" s="66" t="s">
        <v>497</v>
      </c>
      <c r="G67" s="66" t="s">
        <v>490</v>
      </c>
      <c r="H67" s="126">
        <v>0.13</v>
      </c>
      <c r="I67" s="130">
        <v>19.5</v>
      </c>
      <c r="J67" s="66" t="str">
        <f t="shared" si="0"/>
        <v>Firewood, Traditional, GLO</v>
      </c>
      <c r="K67" s="161"/>
      <c r="L67" s="161"/>
      <c r="M67" s="161"/>
      <c r="N67" s="161"/>
      <c r="O67" s="66" t="s">
        <v>794</v>
      </c>
      <c r="P67" s="66" t="str">
        <f t="shared" si="428"/>
        <v>GLO</v>
      </c>
      <c r="Q67" s="66" t="s">
        <v>622</v>
      </c>
      <c r="R67" s="164" t="s">
        <v>731</v>
      </c>
      <c r="S67" s="158" t="s">
        <v>523</v>
      </c>
      <c r="T67" s="158" t="s">
        <v>128</v>
      </c>
      <c r="U67" s="158" t="s">
        <v>128</v>
      </c>
      <c r="V67" s="158" t="s">
        <v>128</v>
      </c>
      <c r="W67" s="158" t="s">
        <v>128</v>
      </c>
      <c r="X67" s="166" t="s">
        <v>736</v>
      </c>
      <c r="Y67" s="158" t="s">
        <v>523</v>
      </c>
      <c r="Z67" s="162">
        <v>26.8</v>
      </c>
      <c r="AA67" s="158" t="s">
        <v>523</v>
      </c>
      <c r="AB67" s="158" t="s">
        <v>128</v>
      </c>
      <c r="AC67" s="158" t="s">
        <v>128</v>
      </c>
      <c r="AD67" s="158" t="s">
        <v>128</v>
      </c>
      <c r="AE67" s="158" t="s">
        <v>128</v>
      </c>
      <c r="AF67" s="162">
        <v>20.399999999999999</v>
      </c>
      <c r="AG67" s="158" t="s">
        <v>523</v>
      </c>
      <c r="AH67" s="163">
        <v>7.0000000000000007E-2</v>
      </c>
      <c r="AI67" s="158" t="s">
        <v>523</v>
      </c>
      <c r="AJ67" s="158" t="s">
        <v>128</v>
      </c>
      <c r="AK67" s="158" t="s">
        <v>128</v>
      </c>
      <c r="AL67" s="158" t="s">
        <v>128</v>
      </c>
      <c r="AM67" s="158" t="s">
        <v>128</v>
      </c>
      <c r="AN67" s="158" t="s">
        <v>128</v>
      </c>
      <c r="AO67" s="158" t="s">
        <v>128</v>
      </c>
      <c r="AP67" s="158" t="s">
        <v>128</v>
      </c>
      <c r="AQ67" s="158" t="s">
        <v>128</v>
      </c>
      <c r="AR67" s="158" t="s">
        <v>128</v>
      </c>
      <c r="AS67" s="158" t="s">
        <v>128</v>
      </c>
      <c r="AT67" s="158" t="s">
        <v>128</v>
      </c>
      <c r="AU67" s="158" t="s">
        <v>128</v>
      </c>
      <c r="AV67" s="158" t="s">
        <v>128</v>
      </c>
      <c r="AW67" s="158" t="s">
        <v>128</v>
      </c>
      <c r="AX67" s="158" t="s">
        <v>128</v>
      </c>
      <c r="AY67" s="158" t="s">
        <v>128</v>
      </c>
      <c r="AZ67" s="158" t="s">
        <v>128</v>
      </c>
      <c r="BA67" s="158" t="s">
        <v>128</v>
      </c>
      <c r="BB67" s="158" t="s">
        <v>128</v>
      </c>
      <c r="BC67" s="158" t="s">
        <v>128</v>
      </c>
      <c r="BD67" s="158" t="s">
        <v>128</v>
      </c>
      <c r="BE67" s="158" t="s">
        <v>128</v>
      </c>
      <c r="BF67" s="158" t="s">
        <v>128</v>
      </c>
      <c r="BG67" s="158" t="s">
        <v>128</v>
      </c>
      <c r="BH67" s="158" t="s">
        <v>128</v>
      </c>
      <c r="BI67" s="158" t="s">
        <v>128</v>
      </c>
      <c r="BJ67" s="158" t="s">
        <v>128</v>
      </c>
      <c r="BK67" s="158" t="s">
        <v>128</v>
      </c>
      <c r="BL67" s="158" t="s">
        <v>128</v>
      </c>
      <c r="BM67" s="158" t="s">
        <v>128</v>
      </c>
      <c r="BN67" s="158" t="s">
        <v>128</v>
      </c>
      <c r="BO67" s="158" t="s">
        <v>128</v>
      </c>
      <c r="BP67" s="158" t="s">
        <v>128</v>
      </c>
      <c r="BQ67" s="158" t="s">
        <v>128</v>
      </c>
      <c r="BR67" s="158" t="s">
        <v>128</v>
      </c>
      <c r="BS67" s="158" t="s">
        <v>128</v>
      </c>
      <c r="BT67" s="158" t="s">
        <v>128</v>
      </c>
      <c r="BU67" s="158" t="s">
        <v>128</v>
      </c>
      <c r="BV67" s="158" t="s">
        <v>128</v>
      </c>
      <c r="BW67" s="158" t="s">
        <v>128</v>
      </c>
      <c r="BX67" s="158" t="s">
        <v>128</v>
      </c>
      <c r="BY67" s="158" t="s">
        <v>128</v>
      </c>
      <c r="BZ67" s="158" t="s">
        <v>128</v>
      </c>
      <c r="CA67" s="158" t="s">
        <v>128</v>
      </c>
      <c r="CB67" s="158" t="s">
        <v>128</v>
      </c>
      <c r="CC67" s="158" t="s">
        <v>128</v>
      </c>
      <c r="CD67" s="158" t="s">
        <v>128</v>
      </c>
      <c r="CE67" s="158" t="s">
        <v>128</v>
      </c>
      <c r="CF67" s="158" t="s">
        <v>128</v>
      </c>
      <c r="CG67" s="158" t="s">
        <v>128</v>
      </c>
      <c r="CH67" s="158" t="s">
        <v>128</v>
      </c>
      <c r="CI67" s="158" t="s">
        <v>128</v>
      </c>
      <c r="CJ67" s="158" t="s">
        <v>128</v>
      </c>
      <c r="CK67" s="158" t="s">
        <v>128</v>
      </c>
      <c r="CL67" s="158" t="s">
        <v>128</v>
      </c>
      <c r="CM67" s="158" t="s">
        <v>128</v>
      </c>
      <c r="CN67" s="158" t="s">
        <v>128</v>
      </c>
      <c r="CO67" s="158" t="s">
        <v>128</v>
      </c>
      <c r="CP67" s="158" t="s">
        <v>128</v>
      </c>
      <c r="CQ67" s="158" t="s">
        <v>128</v>
      </c>
      <c r="CR67" s="158" t="s">
        <v>128</v>
      </c>
      <c r="CS67" s="158" t="s">
        <v>128</v>
      </c>
      <c r="CT67" s="158" t="s">
        <v>128</v>
      </c>
      <c r="CU67" s="158" t="s">
        <v>128</v>
      </c>
      <c r="CV67" s="158" t="s">
        <v>128</v>
      </c>
      <c r="CW67" s="158" t="s">
        <v>128</v>
      </c>
      <c r="CX67" s="158" t="s">
        <v>128</v>
      </c>
      <c r="CY67" s="158" t="s">
        <v>128</v>
      </c>
      <c r="CZ67" s="158" t="s">
        <v>128</v>
      </c>
      <c r="DA67" s="158" t="s">
        <v>128</v>
      </c>
      <c r="DB67" s="158" t="s">
        <v>128</v>
      </c>
      <c r="DC67" s="158" t="s">
        <v>128</v>
      </c>
      <c r="DD67" s="158" t="s">
        <v>128</v>
      </c>
      <c r="DE67" s="158" t="s">
        <v>128</v>
      </c>
      <c r="DF67" s="158" t="s">
        <v>128</v>
      </c>
      <c r="DG67" s="158" t="s">
        <v>128</v>
      </c>
      <c r="DH67" s="158" t="s">
        <v>128</v>
      </c>
      <c r="DI67" s="158" t="s">
        <v>128</v>
      </c>
      <c r="DJ67" s="158" t="s">
        <v>128</v>
      </c>
      <c r="DK67" s="158" t="s">
        <v>128</v>
      </c>
      <c r="DL67" s="158" t="s">
        <v>128</v>
      </c>
      <c r="DM67" s="158" t="s">
        <v>128</v>
      </c>
      <c r="DN67" s="158" t="s">
        <v>128</v>
      </c>
      <c r="DO67" s="158" t="s">
        <v>128</v>
      </c>
      <c r="DP67" s="158" t="s">
        <v>128</v>
      </c>
      <c r="DQ67" s="158" t="s">
        <v>128</v>
      </c>
      <c r="DR67" s="158" t="s">
        <v>128</v>
      </c>
      <c r="DS67" s="158" t="s">
        <v>128</v>
      </c>
      <c r="DT67" s="158" t="s">
        <v>128</v>
      </c>
      <c r="DU67" s="158" t="s">
        <v>128</v>
      </c>
      <c r="DV67" s="158" t="s">
        <v>128</v>
      </c>
      <c r="DW67" s="158" t="s">
        <v>128</v>
      </c>
      <c r="DX67" s="158" t="s">
        <v>128</v>
      </c>
      <c r="DY67" s="158" t="s">
        <v>128</v>
      </c>
      <c r="DZ67" s="158" t="s">
        <v>128</v>
      </c>
      <c r="EA67" s="158" t="s">
        <v>128</v>
      </c>
      <c r="EB67" s="158" t="s">
        <v>128</v>
      </c>
      <c r="EC67" s="158" t="s">
        <v>128</v>
      </c>
      <c r="ED67" s="158" t="s">
        <v>128</v>
      </c>
      <c r="EE67" s="158" t="s">
        <v>128</v>
      </c>
      <c r="EF67" s="158" t="s">
        <v>128</v>
      </c>
      <c r="EG67" s="158" t="s">
        <v>128</v>
      </c>
      <c r="EH67" s="158" t="s">
        <v>128</v>
      </c>
      <c r="EI67" s="158" t="s">
        <v>128</v>
      </c>
      <c r="EJ67" s="158" t="s">
        <v>128</v>
      </c>
      <c r="EK67" s="158" t="s">
        <v>128</v>
      </c>
      <c r="EL67" s="158" t="s">
        <v>128</v>
      </c>
      <c r="EM67" s="158" t="s">
        <v>128</v>
      </c>
      <c r="EN67" s="158" t="s">
        <v>128</v>
      </c>
      <c r="EO67" s="158" t="s">
        <v>128</v>
      </c>
      <c r="EP67" s="158" t="s">
        <v>128</v>
      </c>
      <c r="EQ67" s="158" t="s">
        <v>128</v>
      </c>
      <c r="ER67" s="158" t="s">
        <v>128</v>
      </c>
      <c r="ES67" s="158" t="s">
        <v>128</v>
      </c>
      <c r="ET67" s="158" t="s">
        <v>128</v>
      </c>
      <c r="EU67" s="158" t="s">
        <v>128</v>
      </c>
      <c r="EV67" s="158" t="s">
        <v>128</v>
      </c>
      <c r="EW67" s="158" t="s">
        <v>128</v>
      </c>
      <c r="EX67" s="158" t="s">
        <v>128</v>
      </c>
      <c r="EY67" s="158" t="s">
        <v>128</v>
      </c>
      <c r="EZ67" s="158" t="s">
        <v>128</v>
      </c>
      <c r="FA67" s="158" t="s">
        <v>128</v>
      </c>
      <c r="FB67" s="158" t="s">
        <v>128</v>
      </c>
      <c r="FC67" s="158" t="s">
        <v>128</v>
      </c>
      <c r="FD67" s="158" t="s">
        <v>128</v>
      </c>
      <c r="FE67" s="158" t="s">
        <v>128</v>
      </c>
      <c r="FF67" s="158" t="s">
        <v>128</v>
      </c>
      <c r="FG67" s="158" t="s">
        <v>128</v>
      </c>
      <c r="FH67" s="158" t="s">
        <v>128</v>
      </c>
      <c r="FI67" s="158" t="s">
        <v>128</v>
      </c>
      <c r="FJ67" s="158" t="s">
        <v>128</v>
      </c>
      <c r="FK67" s="158" t="s">
        <v>128</v>
      </c>
      <c r="FL67" s="158" t="s">
        <v>128</v>
      </c>
      <c r="FM67" s="158" t="s">
        <v>128</v>
      </c>
      <c r="FN67" s="158" t="s">
        <v>128</v>
      </c>
      <c r="FO67" s="158" t="s">
        <v>128</v>
      </c>
      <c r="FP67" s="158" t="s">
        <v>128</v>
      </c>
      <c r="FQ67" s="158" t="s">
        <v>128</v>
      </c>
      <c r="FR67" s="158" t="s">
        <v>128</v>
      </c>
      <c r="FS67" s="158" t="s">
        <v>128</v>
      </c>
      <c r="FT67" s="158" t="s">
        <v>128</v>
      </c>
      <c r="FU67" s="158" t="s">
        <v>128</v>
      </c>
      <c r="FV67" s="158" t="s">
        <v>128</v>
      </c>
      <c r="FW67" s="158" t="s">
        <v>128</v>
      </c>
      <c r="FX67" s="158" t="s">
        <v>128</v>
      </c>
      <c r="FY67" s="158" t="s">
        <v>128</v>
      </c>
      <c r="FZ67" s="158" t="s">
        <v>128</v>
      </c>
      <c r="GA67" s="158" t="s">
        <v>128</v>
      </c>
      <c r="GB67" s="158" t="s">
        <v>128</v>
      </c>
      <c r="GC67" s="158" t="s">
        <v>128</v>
      </c>
      <c r="GD67" s="158" t="s">
        <v>128</v>
      </c>
      <c r="GE67" s="158" t="s">
        <v>128</v>
      </c>
      <c r="GF67" s="158" t="s">
        <v>128</v>
      </c>
      <c r="GG67" s="158" t="s">
        <v>128</v>
      </c>
      <c r="GH67" s="158" t="s">
        <v>128</v>
      </c>
      <c r="GI67" s="158" t="s">
        <v>128</v>
      </c>
      <c r="GJ67" s="158" t="s">
        <v>128</v>
      </c>
      <c r="GK67" s="158" t="s">
        <v>128</v>
      </c>
      <c r="GL67" s="158" t="s">
        <v>128</v>
      </c>
      <c r="GM67" s="158" t="s">
        <v>128</v>
      </c>
      <c r="GN67" s="158" t="s">
        <v>128</v>
      </c>
      <c r="GO67" s="158" t="s">
        <v>128</v>
      </c>
      <c r="GP67" s="158" t="s">
        <v>128</v>
      </c>
      <c r="GQ67" s="158" t="s">
        <v>128</v>
      </c>
      <c r="GR67" s="158" t="s">
        <v>128</v>
      </c>
      <c r="GS67" s="158" t="s">
        <v>128</v>
      </c>
      <c r="GT67" s="158" t="s">
        <v>128</v>
      </c>
      <c r="GU67" s="158" t="s">
        <v>128</v>
      </c>
      <c r="GV67" s="158" t="s">
        <v>128</v>
      </c>
      <c r="GW67" s="158" t="s">
        <v>128</v>
      </c>
      <c r="GX67" s="158" t="s">
        <v>128</v>
      </c>
      <c r="GY67" s="158" t="s">
        <v>128</v>
      </c>
      <c r="GZ67" s="158" t="s">
        <v>128</v>
      </c>
      <c r="HA67" s="158" t="s">
        <v>128</v>
      </c>
      <c r="HB67" s="158" t="s">
        <v>128</v>
      </c>
      <c r="HC67" s="158" t="s">
        <v>128</v>
      </c>
      <c r="HD67" s="158" t="s">
        <v>128</v>
      </c>
      <c r="HE67" s="158" t="s">
        <v>128</v>
      </c>
      <c r="HF67" s="158" t="s">
        <v>128</v>
      </c>
      <c r="HG67" s="158" t="s">
        <v>128</v>
      </c>
      <c r="HH67" s="158" t="s">
        <v>128</v>
      </c>
      <c r="HI67" s="158" t="s">
        <v>128</v>
      </c>
      <c r="HJ67" s="158" t="s">
        <v>128</v>
      </c>
      <c r="HK67" s="158" t="s">
        <v>128</v>
      </c>
      <c r="HL67" s="158" t="s">
        <v>128</v>
      </c>
      <c r="HM67" s="158" t="s">
        <v>128</v>
      </c>
      <c r="HN67" s="158" t="s">
        <v>128</v>
      </c>
      <c r="HO67" s="158" t="s">
        <v>128</v>
      </c>
      <c r="HP67" s="158" t="s">
        <v>128</v>
      </c>
      <c r="HQ67" s="158" t="s">
        <v>128</v>
      </c>
      <c r="HR67" s="158" t="s">
        <v>128</v>
      </c>
      <c r="HS67" s="158" t="s">
        <v>128</v>
      </c>
      <c r="HT67" s="158" t="s">
        <v>128</v>
      </c>
      <c r="HU67" s="158" t="s">
        <v>128</v>
      </c>
      <c r="HV67" s="158" t="s">
        <v>128</v>
      </c>
      <c r="HW67" s="158" t="s">
        <v>128</v>
      </c>
      <c r="HX67" s="158" t="s">
        <v>128</v>
      </c>
      <c r="HY67" s="158" t="s">
        <v>128</v>
      </c>
      <c r="HZ67" s="158" t="s">
        <v>128</v>
      </c>
      <c r="IA67" s="158" t="s">
        <v>128</v>
      </c>
      <c r="IB67" s="158" t="s">
        <v>128</v>
      </c>
      <c r="IC67" s="158" t="s">
        <v>128</v>
      </c>
      <c r="ID67" s="158" t="s">
        <v>128</v>
      </c>
      <c r="IE67" s="158" t="s">
        <v>128</v>
      </c>
      <c r="IF67" s="158" t="s">
        <v>128</v>
      </c>
      <c r="IG67" s="158" t="s">
        <v>128</v>
      </c>
      <c r="IH67" s="158" t="s">
        <v>128</v>
      </c>
      <c r="II67" s="158" t="s">
        <v>128</v>
      </c>
      <c r="IJ67" s="158" t="s">
        <v>128</v>
      </c>
      <c r="IK67" s="158" t="s">
        <v>128</v>
      </c>
      <c r="IL67" s="158" t="s">
        <v>128</v>
      </c>
      <c r="IM67" s="158" t="s">
        <v>128</v>
      </c>
      <c r="IN67" s="158" t="s">
        <v>128</v>
      </c>
      <c r="IO67" s="158" t="s">
        <v>128</v>
      </c>
      <c r="IP67" s="158" t="s">
        <v>128</v>
      </c>
      <c r="IQ67" s="158" t="s">
        <v>128</v>
      </c>
      <c r="IR67" s="158" t="s">
        <v>128</v>
      </c>
      <c r="IS67" s="158" t="s">
        <v>128</v>
      </c>
      <c r="IT67" s="158" t="s">
        <v>128</v>
      </c>
      <c r="IU67" s="158" t="s">
        <v>128</v>
      </c>
      <c r="IV67" s="158" t="s">
        <v>128</v>
      </c>
      <c r="IW67" s="158" t="s">
        <v>128</v>
      </c>
      <c r="IX67" s="158" t="s">
        <v>128</v>
      </c>
      <c r="IY67" s="158" t="s">
        <v>128</v>
      </c>
      <c r="IZ67" s="158" t="s">
        <v>128</v>
      </c>
      <c r="JA67" s="158" t="s">
        <v>128</v>
      </c>
      <c r="JB67" s="158" t="s">
        <v>128</v>
      </c>
      <c r="JC67" s="158" t="s">
        <v>128</v>
      </c>
      <c r="JD67" s="158" t="s">
        <v>128</v>
      </c>
      <c r="JE67" s="158" t="s">
        <v>128</v>
      </c>
      <c r="JF67" s="158" t="s">
        <v>128</v>
      </c>
      <c r="JG67" s="158" t="s">
        <v>128</v>
      </c>
      <c r="JH67" s="158" t="s">
        <v>128</v>
      </c>
      <c r="JI67" s="158" t="s">
        <v>128</v>
      </c>
      <c r="JJ67" s="158" t="s">
        <v>128</v>
      </c>
      <c r="JK67" s="158" t="s">
        <v>128</v>
      </c>
      <c r="JL67" s="158" t="s">
        <v>128</v>
      </c>
      <c r="JM67" s="158" t="s">
        <v>128</v>
      </c>
      <c r="JN67" s="158" t="s">
        <v>128</v>
      </c>
      <c r="JO67" s="158" t="s">
        <v>128</v>
      </c>
      <c r="JP67" s="158" t="s">
        <v>128</v>
      </c>
      <c r="JQ67" s="158" t="s">
        <v>128</v>
      </c>
      <c r="JR67" s="158" t="s">
        <v>128</v>
      </c>
      <c r="JS67" s="158" t="s">
        <v>128</v>
      </c>
      <c r="JT67" s="158" t="s">
        <v>128</v>
      </c>
      <c r="JU67" s="158" t="s">
        <v>128</v>
      </c>
      <c r="JV67" s="158" t="s">
        <v>128</v>
      </c>
      <c r="JW67" s="158" t="s">
        <v>128</v>
      </c>
      <c r="JX67" s="158" t="s">
        <v>128</v>
      </c>
      <c r="JY67" s="158" t="s">
        <v>128</v>
      </c>
      <c r="JZ67" s="158" t="s">
        <v>128</v>
      </c>
      <c r="KA67" s="158" t="s">
        <v>128</v>
      </c>
      <c r="KB67" s="158" t="s">
        <v>128</v>
      </c>
      <c r="KC67" s="158" t="s">
        <v>128</v>
      </c>
      <c r="KD67" s="158" t="s">
        <v>128</v>
      </c>
      <c r="KE67" s="158" t="s">
        <v>128</v>
      </c>
      <c r="KF67" s="158" t="s">
        <v>128</v>
      </c>
      <c r="KG67" s="158" t="s">
        <v>128</v>
      </c>
      <c r="KH67" s="158" t="s">
        <v>128</v>
      </c>
      <c r="KI67" s="158" t="s">
        <v>128</v>
      </c>
      <c r="KJ67" s="158" t="s">
        <v>128</v>
      </c>
      <c r="KK67" s="158" t="s">
        <v>128</v>
      </c>
      <c r="KL67" s="158" t="s">
        <v>128</v>
      </c>
      <c r="KM67" s="158" t="s">
        <v>128</v>
      </c>
      <c r="KN67" s="158" t="s">
        <v>128</v>
      </c>
      <c r="KO67" s="158" t="s">
        <v>128</v>
      </c>
      <c r="KP67" s="158" t="s">
        <v>128</v>
      </c>
      <c r="KQ67" s="158" t="s">
        <v>128</v>
      </c>
      <c r="KR67" s="158" t="s">
        <v>128</v>
      </c>
      <c r="KS67" s="158" t="s">
        <v>128</v>
      </c>
      <c r="KT67" s="158" t="s">
        <v>128</v>
      </c>
      <c r="KU67" s="158" t="s">
        <v>128</v>
      </c>
      <c r="KV67" s="158" t="s">
        <v>128</v>
      </c>
      <c r="KW67" s="158" t="s">
        <v>128</v>
      </c>
      <c r="KX67" s="158" t="s">
        <v>128</v>
      </c>
      <c r="KY67" s="158" t="s">
        <v>128</v>
      </c>
      <c r="KZ67" s="158" t="s">
        <v>128</v>
      </c>
      <c r="LA67" s="158" t="s">
        <v>128</v>
      </c>
      <c r="LB67" s="158" t="s">
        <v>128</v>
      </c>
      <c r="LC67" s="158" t="s">
        <v>128</v>
      </c>
      <c r="LD67" s="158" t="s">
        <v>128</v>
      </c>
      <c r="LE67" s="158" t="s">
        <v>128</v>
      </c>
      <c r="LF67" s="158" t="s">
        <v>128</v>
      </c>
      <c r="LG67" s="158" t="s">
        <v>128</v>
      </c>
      <c r="LH67" s="158" t="s">
        <v>128</v>
      </c>
      <c r="LI67" s="158" t="s">
        <v>128</v>
      </c>
      <c r="LJ67" s="158" t="s">
        <v>128</v>
      </c>
      <c r="LK67" s="158" t="s">
        <v>128</v>
      </c>
      <c r="LL67" s="158" t="s">
        <v>128</v>
      </c>
      <c r="LM67" s="158" t="s">
        <v>128</v>
      </c>
      <c r="LN67" s="158" t="s">
        <v>128</v>
      </c>
      <c r="LO67" s="158" t="s">
        <v>128</v>
      </c>
      <c r="LP67" s="158" t="s">
        <v>128</v>
      </c>
      <c r="LQ67" s="158" t="s">
        <v>128</v>
      </c>
      <c r="LR67" s="158" t="s">
        <v>128</v>
      </c>
      <c r="LS67" s="158" t="s">
        <v>128</v>
      </c>
      <c r="LT67" s="158" t="s">
        <v>128</v>
      </c>
      <c r="LU67" s="158" t="s">
        <v>128</v>
      </c>
      <c r="LV67" s="158" t="s">
        <v>128</v>
      </c>
      <c r="LW67" s="158" t="s">
        <v>128</v>
      </c>
      <c r="LX67" s="158" t="s">
        <v>128</v>
      </c>
      <c r="LY67" s="158" t="s">
        <v>128</v>
      </c>
      <c r="LZ67" s="158" t="s">
        <v>128</v>
      </c>
      <c r="MA67" s="158" t="s">
        <v>128</v>
      </c>
      <c r="MB67" s="158" t="s">
        <v>128</v>
      </c>
      <c r="MC67" s="158" t="s">
        <v>128</v>
      </c>
      <c r="MD67" s="158" t="s">
        <v>128</v>
      </c>
      <c r="ME67" s="158" t="s">
        <v>128</v>
      </c>
      <c r="MF67" s="158" t="s">
        <v>128</v>
      </c>
      <c r="MG67" s="158" t="s">
        <v>128</v>
      </c>
      <c r="MH67" s="158" t="s">
        <v>128</v>
      </c>
      <c r="MI67" s="158" t="s">
        <v>128</v>
      </c>
      <c r="MJ67" s="158" t="s">
        <v>128</v>
      </c>
      <c r="MK67" s="158" t="s">
        <v>128</v>
      </c>
      <c r="ML67" s="158" t="s">
        <v>128</v>
      </c>
      <c r="MM67" s="158" t="s">
        <v>128</v>
      </c>
      <c r="MN67" s="158" t="s">
        <v>128</v>
      </c>
      <c r="MO67" s="158" t="s">
        <v>128</v>
      </c>
      <c r="MP67" s="158" t="s">
        <v>128</v>
      </c>
      <c r="MQ67" s="158" t="s">
        <v>128</v>
      </c>
      <c r="MR67" s="158" t="s">
        <v>128</v>
      </c>
      <c r="MS67" s="158" t="s">
        <v>128</v>
      </c>
      <c r="MT67" s="158" t="s">
        <v>128</v>
      </c>
      <c r="MU67" s="158" t="s">
        <v>128</v>
      </c>
      <c r="MV67" s="158" t="s">
        <v>128</v>
      </c>
      <c r="MW67" s="158" t="s">
        <v>128</v>
      </c>
      <c r="MX67" s="158" t="s">
        <v>128</v>
      </c>
      <c r="MY67" s="158" t="s">
        <v>128</v>
      </c>
      <c r="MZ67" s="158" t="s">
        <v>128</v>
      </c>
      <c r="NA67" s="158" t="s">
        <v>128</v>
      </c>
      <c r="NB67" s="158" t="s">
        <v>128</v>
      </c>
      <c r="NC67" s="158" t="s">
        <v>128</v>
      </c>
      <c r="ND67" s="158" t="s">
        <v>128</v>
      </c>
      <c r="NE67" s="158" t="s">
        <v>128</v>
      </c>
      <c r="NF67" s="158" t="s">
        <v>128</v>
      </c>
      <c r="NG67" s="158" t="s">
        <v>128</v>
      </c>
      <c r="NH67" s="158" t="s">
        <v>128</v>
      </c>
      <c r="NI67" s="158" t="s">
        <v>128</v>
      </c>
      <c r="NJ67" s="158" t="s">
        <v>128</v>
      </c>
      <c r="NK67" s="158" t="s">
        <v>128</v>
      </c>
      <c r="NL67" s="158" t="s">
        <v>128</v>
      </c>
      <c r="NM67" s="158" t="s">
        <v>128</v>
      </c>
      <c r="NN67" s="158" t="s">
        <v>128</v>
      </c>
      <c r="NO67" s="158" t="s">
        <v>128</v>
      </c>
      <c r="NP67" s="158" t="s">
        <v>128</v>
      </c>
      <c r="NQ67" s="158" t="s">
        <v>128</v>
      </c>
      <c r="NR67" s="158" t="s">
        <v>128</v>
      </c>
      <c r="NS67" s="158" t="s">
        <v>128</v>
      </c>
      <c r="NT67" s="158" t="s">
        <v>128</v>
      </c>
      <c r="NU67" s="158" t="s">
        <v>128</v>
      </c>
      <c r="NV67" s="158" t="s">
        <v>128</v>
      </c>
      <c r="NW67" s="158" t="s">
        <v>128</v>
      </c>
      <c r="NX67" s="158" t="s">
        <v>128</v>
      </c>
      <c r="NY67" s="158" t="s">
        <v>128</v>
      </c>
      <c r="NZ67" s="158" t="s">
        <v>128</v>
      </c>
      <c r="OA67" s="158" t="s">
        <v>128</v>
      </c>
      <c r="OB67" s="158" t="s">
        <v>128</v>
      </c>
      <c r="OC67" s="158" t="s">
        <v>128</v>
      </c>
      <c r="OD67" s="158" t="s">
        <v>128</v>
      </c>
      <c r="OE67" s="170" t="s">
        <v>128</v>
      </c>
      <c r="OF67" s="181"/>
      <c r="OG67" s="174">
        <f t="shared" si="9"/>
        <v>53.648915187376723</v>
      </c>
      <c r="OH67" s="66" t="str">
        <f t="shared" si="10"/>
        <v>kg/GJ delivered</v>
      </c>
      <c r="OI67" s="66" t="str">
        <f t="shared" si="11"/>
        <v/>
      </c>
      <c r="OJ67" s="66" t="str">
        <f t="shared" si="12"/>
        <v/>
      </c>
      <c r="OK67" s="66" t="str">
        <f t="shared" si="13"/>
        <v/>
      </c>
      <c r="OL67" s="66" t="str">
        <f t="shared" si="14"/>
        <v/>
      </c>
      <c r="OM67" s="159">
        <f t="shared" si="15"/>
        <v>530.17751479289939</v>
      </c>
      <c r="ON67" s="66" t="str">
        <f t="shared" si="16"/>
        <v>kg/GJ delivered</v>
      </c>
      <c r="OO67" s="130">
        <f t="shared" si="17"/>
        <v>10.571992110453648</v>
      </c>
      <c r="OP67" s="66" t="str">
        <f t="shared" si="18"/>
        <v>kg/GJ delivered</v>
      </c>
      <c r="OQ67" s="66" t="str">
        <f t="shared" si="19"/>
        <v/>
      </c>
      <c r="OR67" s="66" t="str">
        <f t="shared" si="20"/>
        <v/>
      </c>
      <c r="OS67" s="66" t="str">
        <f t="shared" si="21"/>
        <v/>
      </c>
      <c r="OT67" s="66" t="str">
        <f t="shared" si="22"/>
        <v/>
      </c>
      <c r="OU67" s="118">
        <f t="shared" si="23"/>
        <v>8.0473372781065073</v>
      </c>
      <c r="OV67" s="66" t="str">
        <f t="shared" si="24"/>
        <v>kg/GJ delivered</v>
      </c>
      <c r="OW67" s="126">
        <f t="shared" si="25"/>
        <v>2.7613412228796846E-2</v>
      </c>
      <c r="OX67" s="66" t="str">
        <f t="shared" si="26"/>
        <v>kg/GJ delivered</v>
      </c>
      <c r="OY67" s="66" t="str">
        <f t="shared" si="27"/>
        <v/>
      </c>
      <c r="OZ67" s="66" t="str">
        <f t="shared" si="28"/>
        <v/>
      </c>
      <c r="PA67" s="66" t="str">
        <f t="shared" si="29"/>
        <v/>
      </c>
      <c r="PB67" s="66" t="str">
        <f t="shared" si="30"/>
        <v/>
      </c>
      <c r="PC67" s="66" t="str">
        <f t="shared" si="31"/>
        <v/>
      </c>
      <c r="PD67" s="66" t="str">
        <f t="shared" si="32"/>
        <v/>
      </c>
      <c r="PE67" s="66" t="str">
        <f t="shared" si="33"/>
        <v/>
      </c>
      <c r="PF67" s="66" t="str">
        <f t="shared" si="34"/>
        <v/>
      </c>
      <c r="PG67" s="66" t="str">
        <f t="shared" si="35"/>
        <v/>
      </c>
      <c r="PH67" s="66" t="str">
        <f t="shared" si="36"/>
        <v/>
      </c>
      <c r="PI67" s="66" t="str">
        <f t="shared" si="37"/>
        <v/>
      </c>
      <c r="PJ67" s="66" t="str">
        <f t="shared" si="38"/>
        <v/>
      </c>
      <c r="PK67" s="66" t="str">
        <f t="shared" si="39"/>
        <v/>
      </c>
      <c r="PL67" s="66" t="str">
        <f t="shared" si="40"/>
        <v/>
      </c>
      <c r="PM67" s="66" t="str">
        <f t="shared" si="41"/>
        <v/>
      </c>
      <c r="PN67" s="66" t="str">
        <f t="shared" si="42"/>
        <v/>
      </c>
      <c r="PO67" s="66" t="str">
        <f t="shared" si="43"/>
        <v/>
      </c>
      <c r="PP67" s="66" t="str">
        <f t="shared" si="44"/>
        <v/>
      </c>
      <c r="PQ67" s="66" t="str">
        <f t="shared" si="45"/>
        <v/>
      </c>
      <c r="PR67" s="66" t="str">
        <f t="shared" si="46"/>
        <v/>
      </c>
      <c r="PS67" s="66" t="str">
        <f t="shared" si="47"/>
        <v/>
      </c>
      <c r="PT67" s="66" t="str">
        <f t="shared" si="48"/>
        <v/>
      </c>
      <c r="PU67" s="66" t="str">
        <f t="shared" si="49"/>
        <v/>
      </c>
      <c r="PV67" s="66" t="str">
        <f t="shared" si="50"/>
        <v/>
      </c>
      <c r="PW67" s="66" t="str">
        <f t="shared" si="51"/>
        <v/>
      </c>
      <c r="PX67" s="66" t="str">
        <f t="shared" si="52"/>
        <v/>
      </c>
      <c r="PY67" s="66" t="str">
        <f t="shared" si="53"/>
        <v/>
      </c>
      <c r="PZ67" s="66" t="str">
        <f t="shared" si="54"/>
        <v/>
      </c>
      <c r="QA67" s="66" t="str">
        <f t="shared" si="55"/>
        <v/>
      </c>
      <c r="QB67" s="66" t="str">
        <f t="shared" si="56"/>
        <v/>
      </c>
      <c r="QC67" s="66" t="str">
        <f t="shared" si="57"/>
        <v/>
      </c>
      <c r="QD67" s="66" t="str">
        <f t="shared" si="58"/>
        <v/>
      </c>
      <c r="QE67" s="66" t="str">
        <f t="shared" si="59"/>
        <v/>
      </c>
      <c r="QF67" s="66" t="str">
        <f t="shared" si="60"/>
        <v/>
      </c>
      <c r="QG67" s="66" t="str">
        <f t="shared" si="61"/>
        <v/>
      </c>
      <c r="QH67" s="66" t="str">
        <f t="shared" si="62"/>
        <v/>
      </c>
      <c r="QI67" s="66" t="str">
        <f t="shared" si="63"/>
        <v/>
      </c>
      <c r="QJ67" s="66" t="str">
        <f t="shared" si="64"/>
        <v/>
      </c>
      <c r="QK67" s="66" t="str">
        <f t="shared" si="65"/>
        <v/>
      </c>
      <c r="QL67" s="66" t="str">
        <f t="shared" si="66"/>
        <v/>
      </c>
      <c r="QM67" s="66" t="str">
        <f t="shared" si="67"/>
        <v/>
      </c>
      <c r="QN67" s="66" t="str">
        <f t="shared" si="68"/>
        <v/>
      </c>
      <c r="QO67" s="66" t="str">
        <f t="shared" si="69"/>
        <v/>
      </c>
      <c r="QP67" s="66" t="str">
        <f t="shared" si="70"/>
        <v/>
      </c>
      <c r="QQ67" s="66" t="str">
        <f t="shared" si="71"/>
        <v/>
      </c>
      <c r="QR67" s="66" t="str">
        <f t="shared" si="72"/>
        <v/>
      </c>
      <c r="QS67" s="66" t="str">
        <f t="shared" si="73"/>
        <v/>
      </c>
      <c r="QT67" s="66" t="str">
        <f t="shared" si="74"/>
        <v/>
      </c>
      <c r="QU67" s="66" t="str">
        <f t="shared" si="75"/>
        <v/>
      </c>
      <c r="QV67" s="66" t="str">
        <f t="shared" si="76"/>
        <v/>
      </c>
      <c r="QW67" s="66" t="str">
        <f t="shared" si="77"/>
        <v/>
      </c>
      <c r="QX67" s="66" t="str">
        <f t="shared" si="78"/>
        <v/>
      </c>
      <c r="QY67" s="66" t="str">
        <f t="shared" si="79"/>
        <v/>
      </c>
      <c r="QZ67" s="66" t="str">
        <f t="shared" si="80"/>
        <v/>
      </c>
      <c r="RA67" s="66" t="str">
        <f t="shared" si="81"/>
        <v/>
      </c>
      <c r="RB67" s="66" t="str">
        <f t="shared" si="82"/>
        <v/>
      </c>
      <c r="RC67" s="66" t="str">
        <f t="shared" si="83"/>
        <v/>
      </c>
      <c r="RD67" s="66" t="str">
        <f t="shared" si="84"/>
        <v/>
      </c>
      <c r="RE67" s="66" t="str">
        <f t="shared" si="85"/>
        <v/>
      </c>
      <c r="RF67" s="66" t="str">
        <f t="shared" si="86"/>
        <v/>
      </c>
      <c r="RG67" s="66" t="str">
        <f t="shared" si="87"/>
        <v/>
      </c>
      <c r="RH67" s="66" t="str">
        <f t="shared" si="88"/>
        <v/>
      </c>
      <c r="RI67" s="66" t="str">
        <f t="shared" si="89"/>
        <v/>
      </c>
      <c r="RJ67" s="66" t="str">
        <f t="shared" si="90"/>
        <v/>
      </c>
      <c r="RK67" s="66" t="str">
        <f t="shared" si="91"/>
        <v/>
      </c>
      <c r="RL67" s="66" t="str">
        <f t="shared" si="92"/>
        <v/>
      </c>
      <c r="RM67" s="66" t="str">
        <f t="shared" si="93"/>
        <v/>
      </c>
      <c r="RN67" s="66" t="str">
        <f t="shared" si="94"/>
        <v/>
      </c>
      <c r="RO67" s="66" t="str">
        <f t="shared" si="95"/>
        <v/>
      </c>
      <c r="RP67" s="66" t="str">
        <f t="shared" si="96"/>
        <v/>
      </c>
      <c r="RQ67" s="66" t="str">
        <f t="shared" si="97"/>
        <v/>
      </c>
      <c r="RR67" s="66" t="str">
        <f t="shared" si="98"/>
        <v/>
      </c>
      <c r="RS67" s="66" t="str">
        <f t="shared" si="99"/>
        <v/>
      </c>
      <c r="RT67" s="66" t="str">
        <f t="shared" si="100"/>
        <v/>
      </c>
      <c r="RU67" s="66" t="str">
        <f t="shared" si="101"/>
        <v/>
      </c>
      <c r="RV67" s="66" t="str">
        <f t="shared" si="102"/>
        <v/>
      </c>
      <c r="RW67" s="66" t="str">
        <f t="shared" si="103"/>
        <v/>
      </c>
      <c r="RX67" s="66" t="str">
        <f t="shared" si="104"/>
        <v/>
      </c>
      <c r="RY67" s="66" t="str">
        <f t="shared" si="105"/>
        <v/>
      </c>
      <c r="RZ67" s="66" t="str">
        <f t="shared" si="106"/>
        <v/>
      </c>
      <c r="SA67" s="66" t="str">
        <f t="shared" si="107"/>
        <v/>
      </c>
      <c r="SB67" s="66" t="str">
        <f t="shared" si="108"/>
        <v/>
      </c>
      <c r="SC67" s="66" t="str">
        <f t="shared" si="109"/>
        <v/>
      </c>
      <c r="SD67" s="66" t="str">
        <f t="shared" si="110"/>
        <v/>
      </c>
      <c r="SE67" s="66" t="str">
        <f t="shared" si="111"/>
        <v/>
      </c>
      <c r="SF67" s="66" t="str">
        <f t="shared" si="112"/>
        <v/>
      </c>
      <c r="SG67" s="66" t="str">
        <f t="shared" si="113"/>
        <v/>
      </c>
      <c r="SH67" s="66" t="str">
        <f t="shared" si="114"/>
        <v/>
      </c>
      <c r="SI67" s="66" t="str">
        <f t="shared" si="115"/>
        <v/>
      </c>
      <c r="SJ67" s="66" t="str">
        <f t="shared" si="116"/>
        <v/>
      </c>
      <c r="SK67" s="66" t="str">
        <f t="shared" si="117"/>
        <v/>
      </c>
      <c r="SL67" s="66" t="str">
        <f t="shared" si="118"/>
        <v/>
      </c>
      <c r="SM67" s="66" t="str">
        <f t="shared" si="119"/>
        <v/>
      </c>
      <c r="SN67" s="66" t="str">
        <f t="shared" si="120"/>
        <v/>
      </c>
      <c r="SO67" s="66" t="str">
        <f t="shared" si="121"/>
        <v/>
      </c>
      <c r="SP67" s="66" t="str">
        <f t="shared" si="122"/>
        <v/>
      </c>
      <c r="SQ67" s="66" t="str">
        <f t="shared" si="123"/>
        <v/>
      </c>
      <c r="SR67" s="66" t="str">
        <f t="shared" si="124"/>
        <v/>
      </c>
      <c r="SS67" s="66" t="str">
        <f t="shared" si="125"/>
        <v/>
      </c>
      <c r="ST67" s="66" t="str">
        <f t="shared" si="126"/>
        <v/>
      </c>
      <c r="SU67" s="66" t="str">
        <f t="shared" si="127"/>
        <v/>
      </c>
      <c r="SV67" s="66" t="str">
        <f t="shared" si="128"/>
        <v/>
      </c>
      <c r="SW67" s="66" t="str">
        <f t="shared" si="129"/>
        <v/>
      </c>
      <c r="SX67" s="66" t="str">
        <f t="shared" si="130"/>
        <v/>
      </c>
      <c r="SY67" s="66" t="str">
        <f t="shared" si="131"/>
        <v/>
      </c>
      <c r="SZ67" s="66" t="str">
        <f t="shared" si="132"/>
        <v/>
      </c>
      <c r="TA67" s="66" t="str">
        <f t="shared" si="133"/>
        <v/>
      </c>
      <c r="TB67" s="66" t="str">
        <f t="shared" si="134"/>
        <v/>
      </c>
      <c r="TC67" s="66" t="str">
        <f t="shared" si="135"/>
        <v/>
      </c>
      <c r="TD67" s="66" t="str">
        <f t="shared" si="136"/>
        <v/>
      </c>
      <c r="TE67" s="66" t="str">
        <f t="shared" si="137"/>
        <v/>
      </c>
      <c r="TF67" s="66" t="str">
        <f t="shared" si="138"/>
        <v/>
      </c>
      <c r="TG67" s="66" t="str">
        <f t="shared" si="139"/>
        <v/>
      </c>
      <c r="TH67" s="66" t="str">
        <f t="shared" si="140"/>
        <v/>
      </c>
      <c r="TI67" s="66" t="str">
        <f t="shared" si="141"/>
        <v/>
      </c>
      <c r="TJ67" s="66" t="str">
        <f t="shared" si="142"/>
        <v/>
      </c>
      <c r="TK67" s="66" t="str">
        <f t="shared" si="143"/>
        <v/>
      </c>
      <c r="TL67" s="66" t="str">
        <f t="shared" si="144"/>
        <v/>
      </c>
      <c r="TM67" s="66" t="str">
        <f t="shared" si="145"/>
        <v/>
      </c>
      <c r="TN67" s="66" t="str">
        <f t="shared" si="146"/>
        <v/>
      </c>
      <c r="TO67" s="66" t="str">
        <f t="shared" si="147"/>
        <v/>
      </c>
      <c r="TP67" s="66" t="str">
        <f t="shared" si="148"/>
        <v/>
      </c>
      <c r="TQ67" s="66" t="str">
        <f t="shared" si="149"/>
        <v/>
      </c>
      <c r="TR67" s="66" t="str">
        <f t="shared" si="150"/>
        <v/>
      </c>
      <c r="TS67" s="66" t="str">
        <f t="shared" si="151"/>
        <v/>
      </c>
      <c r="TT67" s="66" t="str">
        <f t="shared" si="152"/>
        <v/>
      </c>
      <c r="TU67" s="66" t="str">
        <f t="shared" si="153"/>
        <v/>
      </c>
      <c r="TV67" s="66" t="str">
        <f t="shared" si="154"/>
        <v/>
      </c>
      <c r="TW67" s="66" t="str">
        <f t="shared" si="155"/>
        <v/>
      </c>
      <c r="TX67" s="66" t="str">
        <f t="shared" si="156"/>
        <v/>
      </c>
      <c r="TY67" s="66" t="str">
        <f t="shared" si="157"/>
        <v/>
      </c>
      <c r="TZ67" s="66" t="str">
        <f t="shared" si="158"/>
        <v/>
      </c>
      <c r="UA67" s="66" t="str">
        <f t="shared" si="159"/>
        <v/>
      </c>
      <c r="UB67" s="66" t="str">
        <f t="shared" si="160"/>
        <v/>
      </c>
      <c r="UC67" s="66" t="str">
        <f t="shared" si="161"/>
        <v/>
      </c>
      <c r="UD67" s="66" t="str">
        <f t="shared" si="162"/>
        <v/>
      </c>
      <c r="UE67" s="66" t="str">
        <f t="shared" si="163"/>
        <v/>
      </c>
      <c r="UF67" s="66" t="str">
        <f t="shared" si="164"/>
        <v/>
      </c>
      <c r="UG67" s="66" t="str">
        <f t="shared" si="165"/>
        <v/>
      </c>
      <c r="UH67" s="66" t="str">
        <f t="shared" si="166"/>
        <v/>
      </c>
      <c r="UI67" s="66" t="str">
        <f t="shared" si="167"/>
        <v/>
      </c>
      <c r="UJ67" s="66" t="str">
        <f t="shared" si="168"/>
        <v/>
      </c>
      <c r="UK67" s="66" t="str">
        <f t="shared" si="169"/>
        <v/>
      </c>
      <c r="UL67" s="66" t="str">
        <f t="shared" si="170"/>
        <v/>
      </c>
      <c r="UM67" s="66" t="str">
        <f t="shared" si="171"/>
        <v/>
      </c>
      <c r="UN67" s="66" t="str">
        <f t="shared" si="172"/>
        <v/>
      </c>
      <c r="UO67" s="66" t="str">
        <f t="shared" si="173"/>
        <v/>
      </c>
      <c r="UP67" s="66" t="str">
        <f t="shared" si="174"/>
        <v/>
      </c>
      <c r="UQ67" s="66" t="str">
        <f t="shared" si="175"/>
        <v/>
      </c>
      <c r="UR67" s="66" t="str">
        <f t="shared" si="176"/>
        <v/>
      </c>
      <c r="US67" s="66" t="str">
        <f t="shared" si="177"/>
        <v/>
      </c>
      <c r="UT67" s="66" t="str">
        <f t="shared" si="178"/>
        <v/>
      </c>
      <c r="UU67" s="66" t="str">
        <f t="shared" si="179"/>
        <v/>
      </c>
      <c r="UV67" s="66" t="str">
        <f t="shared" si="180"/>
        <v/>
      </c>
      <c r="UW67" s="66" t="str">
        <f t="shared" si="181"/>
        <v/>
      </c>
      <c r="UX67" s="66" t="str">
        <f t="shared" si="182"/>
        <v/>
      </c>
      <c r="UY67" s="66" t="str">
        <f t="shared" si="183"/>
        <v/>
      </c>
      <c r="UZ67" s="66" t="str">
        <f t="shared" si="184"/>
        <v/>
      </c>
      <c r="VA67" s="66" t="str">
        <f t="shared" si="185"/>
        <v/>
      </c>
      <c r="VB67" s="66" t="str">
        <f t="shared" si="186"/>
        <v/>
      </c>
      <c r="VC67" s="66" t="str">
        <f t="shared" si="187"/>
        <v/>
      </c>
      <c r="VD67" s="66" t="str">
        <f t="shared" si="188"/>
        <v/>
      </c>
      <c r="VE67" s="66" t="str">
        <f t="shared" si="189"/>
        <v/>
      </c>
      <c r="VF67" s="66" t="str">
        <f t="shared" si="190"/>
        <v/>
      </c>
      <c r="VG67" s="66" t="str">
        <f t="shared" si="191"/>
        <v/>
      </c>
      <c r="VH67" s="66" t="str">
        <f t="shared" si="192"/>
        <v/>
      </c>
      <c r="VI67" s="66" t="str">
        <f t="shared" si="193"/>
        <v/>
      </c>
      <c r="VJ67" s="66" t="str">
        <f t="shared" si="194"/>
        <v/>
      </c>
      <c r="VK67" s="66" t="str">
        <f t="shared" si="195"/>
        <v/>
      </c>
      <c r="VL67" s="66" t="str">
        <f t="shared" si="196"/>
        <v/>
      </c>
      <c r="VM67" s="66" t="str">
        <f t="shared" si="197"/>
        <v/>
      </c>
      <c r="VN67" s="66" t="str">
        <f t="shared" si="198"/>
        <v/>
      </c>
      <c r="VO67" s="66" t="str">
        <f t="shared" si="199"/>
        <v/>
      </c>
      <c r="VP67" s="66" t="str">
        <f t="shared" si="200"/>
        <v/>
      </c>
      <c r="VQ67" s="66" t="str">
        <f t="shared" si="201"/>
        <v/>
      </c>
      <c r="VR67" s="66" t="str">
        <f t="shared" si="202"/>
        <v/>
      </c>
      <c r="VS67" s="66" t="str">
        <f t="shared" si="203"/>
        <v/>
      </c>
      <c r="VT67" s="66" t="str">
        <f t="shared" si="204"/>
        <v/>
      </c>
      <c r="VU67" s="66" t="str">
        <f t="shared" si="205"/>
        <v/>
      </c>
      <c r="VV67" s="66" t="str">
        <f t="shared" si="206"/>
        <v/>
      </c>
      <c r="VW67" s="66" t="str">
        <f t="shared" si="207"/>
        <v/>
      </c>
      <c r="VX67" s="66" t="str">
        <f t="shared" si="208"/>
        <v/>
      </c>
      <c r="VY67" s="66" t="str">
        <f t="shared" si="209"/>
        <v/>
      </c>
      <c r="VZ67" s="66" t="str">
        <f t="shared" si="210"/>
        <v/>
      </c>
      <c r="WA67" s="66" t="str">
        <f t="shared" si="211"/>
        <v/>
      </c>
      <c r="WB67" s="66" t="str">
        <f t="shared" si="212"/>
        <v/>
      </c>
      <c r="WC67" s="66" t="str">
        <f t="shared" si="213"/>
        <v/>
      </c>
      <c r="WD67" s="66" t="str">
        <f t="shared" si="214"/>
        <v/>
      </c>
      <c r="WE67" s="66" t="str">
        <f t="shared" si="215"/>
        <v/>
      </c>
      <c r="WF67" s="66" t="str">
        <f t="shared" si="216"/>
        <v/>
      </c>
      <c r="WG67" s="66" t="str">
        <f t="shared" si="217"/>
        <v/>
      </c>
      <c r="WH67" s="66" t="str">
        <f t="shared" si="218"/>
        <v/>
      </c>
      <c r="WI67" s="66" t="str">
        <f t="shared" si="219"/>
        <v/>
      </c>
      <c r="WJ67" s="66" t="str">
        <f t="shared" si="220"/>
        <v/>
      </c>
      <c r="WK67" s="66" t="str">
        <f t="shared" si="221"/>
        <v/>
      </c>
      <c r="WL67" s="66" t="str">
        <f t="shared" si="222"/>
        <v/>
      </c>
      <c r="WM67" s="66" t="str">
        <f t="shared" si="223"/>
        <v/>
      </c>
      <c r="WN67" s="66" t="str">
        <f t="shared" si="224"/>
        <v/>
      </c>
      <c r="WO67" s="66" t="str">
        <f t="shared" si="225"/>
        <v/>
      </c>
      <c r="WP67" s="66" t="str">
        <f t="shared" si="226"/>
        <v/>
      </c>
      <c r="WQ67" s="66" t="str">
        <f t="shared" si="227"/>
        <v/>
      </c>
      <c r="WR67" s="66" t="str">
        <f t="shared" si="228"/>
        <v/>
      </c>
      <c r="WS67" s="66" t="str">
        <f t="shared" si="229"/>
        <v/>
      </c>
      <c r="WT67" s="66" t="str">
        <f t="shared" si="230"/>
        <v/>
      </c>
      <c r="WU67" s="66" t="str">
        <f t="shared" si="231"/>
        <v/>
      </c>
      <c r="WV67" s="66" t="str">
        <f t="shared" si="232"/>
        <v/>
      </c>
      <c r="WW67" s="66" t="str">
        <f t="shared" si="233"/>
        <v/>
      </c>
      <c r="WX67" s="66" t="str">
        <f t="shared" si="234"/>
        <v/>
      </c>
      <c r="WY67" s="66" t="str">
        <f t="shared" si="235"/>
        <v/>
      </c>
      <c r="WZ67" s="66" t="str">
        <f t="shared" si="236"/>
        <v/>
      </c>
      <c r="XA67" s="66" t="str">
        <f t="shared" si="237"/>
        <v/>
      </c>
      <c r="XB67" s="66" t="str">
        <f t="shared" si="238"/>
        <v/>
      </c>
      <c r="XC67" s="66" t="str">
        <f t="shared" si="239"/>
        <v/>
      </c>
      <c r="XD67" s="66" t="str">
        <f t="shared" si="240"/>
        <v/>
      </c>
      <c r="XE67" s="66" t="str">
        <f t="shared" si="241"/>
        <v/>
      </c>
      <c r="XF67" s="66" t="str">
        <f t="shared" si="242"/>
        <v/>
      </c>
      <c r="XG67" s="66" t="str">
        <f t="shared" si="243"/>
        <v/>
      </c>
      <c r="XH67" s="66" t="str">
        <f t="shared" si="244"/>
        <v/>
      </c>
      <c r="XI67" s="66" t="str">
        <f t="shared" si="245"/>
        <v/>
      </c>
      <c r="XJ67" s="66" t="str">
        <f t="shared" si="246"/>
        <v/>
      </c>
      <c r="XK67" s="66" t="str">
        <f t="shared" si="247"/>
        <v/>
      </c>
      <c r="XL67" s="66" t="str">
        <f t="shared" si="248"/>
        <v/>
      </c>
      <c r="XM67" s="66" t="str">
        <f t="shared" si="249"/>
        <v/>
      </c>
      <c r="XN67" s="66" t="str">
        <f t="shared" si="250"/>
        <v/>
      </c>
      <c r="XO67" s="66" t="str">
        <f t="shared" si="251"/>
        <v/>
      </c>
      <c r="XP67" s="66" t="str">
        <f t="shared" si="252"/>
        <v/>
      </c>
      <c r="XQ67" s="66" t="str">
        <f t="shared" si="253"/>
        <v/>
      </c>
      <c r="XR67" s="66" t="str">
        <f t="shared" si="254"/>
        <v/>
      </c>
      <c r="XS67" s="66" t="str">
        <f t="shared" si="255"/>
        <v/>
      </c>
      <c r="XT67" s="66" t="str">
        <f t="shared" si="256"/>
        <v/>
      </c>
      <c r="XU67" s="66" t="str">
        <f t="shared" si="257"/>
        <v/>
      </c>
      <c r="XV67" s="66" t="str">
        <f t="shared" si="258"/>
        <v/>
      </c>
      <c r="XW67" s="66" t="str">
        <f t="shared" si="259"/>
        <v/>
      </c>
      <c r="XX67" s="66" t="str">
        <f t="shared" si="260"/>
        <v/>
      </c>
      <c r="XY67" s="66" t="str">
        <f t="shared" si="261"/>
        <v/>
      </c>
      <c r="XZ67" s="66" t="str">
        <f t="shared" si="262"/>
        <v/>
      </c>
      <c r="YA67" s="66" t="str">
        <f t="shared" si="263"/>
        <v/>
      </c>
      <c r="YB67" s="66" t="str">
        <f t="shared" si="264"/>
        <v/>
      </c>
      <c r="YC67" s="66" t="str">
        <f t="shared" si="265"/>
        <v/>
      </c>
      <c r="YD67" s="66" t="str">
        <f t="shared" si="266"/>
        <v/>
      </c>
      <c r="YE67" s="66" t="str">
        <f t="shared" si="267"/>
        <v/>
      </c>
      <c r="YF67" s="66" t="str">
        <f t="shared" si="268"/>
        <v/>
      </c>
      <c r="YG67" s="66" t="str">
        <f t="shared" si="269"/>
        <v/>
      </c>
      <c r="YH67" s="66" t="str">
        <f t="shared" si="270"/>
        <v/>
      </c>
      <c r="YI67" s="66" t="str">
        <f t="shared" si="271"/>
        <v/>
      </c>
      <c r="YJ67" s="66" t="str">
        <f t="shared" si="272"/>
        <v/>
      </c>
      <c r="YK67" s="66" t="str">
        <f t="shared" si="273"/>
        <v/>
      </c>
      <c r="YL67" s="66" t="str">
        <f t="shared" si="274"/>
        <v/>
      </c>
      <c r="YM67" s="66" t="str">
        <f t="shared" si="275"/>
        <v/>
      </c>
      <c r="YN67" s="66" t="str">
        <f t="shared" si="276"/>
        <v/>
      </c>
      <c r="YO67" s="66" t="str">
        <f t="shared" si="277"/>
        <v/>
      </c>
      <c r="YP67" s="66" t="str">
        <f t="shared" si="278"/>
        <v/>
      </c>
      <c r="YQ67" s="66" t="str">
        <f t="shared" si="279"/>
        <v/>
      </c>
      <c r="YR67" s="66" t="str">
        <f t="shared" si="280"/>
        <v/>
      </c>
      <c r="YS67" s="66" t="str">
        <f t="shared" si="281"/>
        <v/>
      </c>
      <c r="YT67" s="66" t="str">
        <f t="shared" si="282"/>
        <v/>
      </c>
      <c r="YU67" s="66" t="str">
        <f t="shared" si="283"/>
        <v/>
      </c>
      <c r="YV67" s="66" t="str">
        <f t="shared" si="284"/>
        <v/>
      </c>
      <c r="YW67" s="66" t="str">
        <f t="shared" si="285"/>
        <v/>
      </c>
      <c r="YX67" s="66" t="str">
        <f t="shared" si="286"/>
        <v/>
      </c>
      <c r="YY67" s="66" t="str">
        <f t="shared" si="287"/>
        <v/>
      </c>
      <c r="YZ67" s="66" t="str">
        <f t="shared" si="288"/>
        <v/>
      </c>
      <c r="ZA67" s="66" t="str">
        <f t="shared" si="289"/>
        <v/>
      </c>
      <c r="ZB67" s="66" t="str">
        <f t="shared" si="290"/>
        <v/>
      </c>
      <c r="ZC67" s="66" t="str">
        <f t="shared" si="291"/>
        <v/>
      </c>
      <c r="ZD67" s="66" t="str">
        <f t="shared" si="292"/>
        <v/>
      </c>
      <c r="ZE67" s="66" t="str">
        <f t="shared" si="293"/>
        <v/>
      </c>
      <c r="ZF67" s="66" t="str">
        <f t="shared" si="294"/>
        <v/>
      </c>
      <c r="ZG67" s="66" t="str">
        <f t="shared" si="295"/>
        <v/>
      </c>
      <c r="ZH67" s="66" t="str">
        <f t="shared" si="296"/>
        <v/>
      </c>
      <c r="ZI67" s="66" t="str">
        <f t="shared" si="297"/>
        <v/>
      </c>
      <c r="ZJ67" s="66" t="str">
        <f t="shared" si="298"/>
        <v/>
      </c>
      <c r="ZK67" s="66" t="str">
        <f t="shared" si="299"/>
        <v/>
      </c>
      <c r="ZL67" s="66" t="str">
        <f t="shared" si="300"/>
        <v/>
      </c>
      <c r="ZM67" s="66" t="str">
        <f t="shared" si="301"/>
        <v/>
      </c>
      <c r="ZN67" s="66" t="str">
        <f t="shared" si="302"/>
        <v/>
      </c>
      <c r="ZO67" s="66" t="str">
        <f t="shared" si="303"/>
        <v/>
      </c>
      <c r="ZP67" s="66" t="str">
        <f t="shared" si="304"/>
        <v/>
      </c>
      <c r="ZQ67" s="66" t="str">
        <f t="shared" si="305"/>
        <v/>
      </c>
      <c r="ZR67" s="66" t="str">
        <f t="shared" si="306"/>
        <v/>
      </c>
      <c r="ZS67" s="66" t="str">
        <f t="shared" si="307"/>
        <v/>
      </c>
      <c r="ZT67" s="66" t="str">
        <f t="shared" si="308"/>
        <v/>
      </c>
      <c r="ZU67" s="66" t="str">
        <f t="shared" si="309"/>
        <v/>
      </c>
      <c r="ZV67" s="66" t="str">
        <f t="shared" si="310"/>
        <v/>
      </c>
      <c r="ZW67" s="66" t="str">
        <f t="shared" si="311"/>
        <v/>
      </c>
      <c r="ZX67" s="66" t="str">
        <f t="shared" si="312"/>
        <v/>
      </c>
      <c r="ZY67" s="66" t="str">
        <f t="shared" si="313"/>
        <v/>
      </c>
      <c r="ZZ67" s="66" t="str">
        <f t="shared" si="314"/>
        <v/>
      </c>
      <c r="AAA67" s="66" t="str">
        <f t="shared" si="315"/>
        <v/>
      </c>
      <c r="AAB67" s="66" t="str">
        <f t="shared" si="316"/>
        <v/>
      </c>
      <c r="AAC67" s="66" t="str">
        <f t="shared" si="317"/>
        <v/>
      </c>
      <c r="AAD67" s="66" t="str">
        <f t="shared" si="318"/>
        <v/>
      </c>
      <c r="AAE67" s="66" t="str">
        <f t="shared" si="319"/>
        <v/>
      </c>
      <c r="AAF67" s="66" t="str">
        <f t="shared" si="320"/>
        <v/>
      </c>
      <c r="AAG67" s="66" t="str">
        <f t="shared" si="321"/>
        <v/>
      </c>
      <c r="AAH67" s="66" t="str">
        <f t="shared" si="322"/>
        <v/>
      </c>
      <c r="AAI67" s="66" t="str">
        <f t="shared" si="323"/>
        <v/>
      </c>
      <c r="AAJ67" s="66" t="str">
        <f t="shared" si="324"/>
        <v/>
      </c>
      <c r="AAK67" s="66" t="str">
        <f t="shared" si="325"/>
        <v/>
      </c>
      <c r="AAL67" s="66" t="str">
        <f t="shared" si="326"/>
        <v/>
      </c>
      <c r="AAM67" s="66" t="str">
        <f t="shared" si="327"/>
        <v/>
      </c>
      <c r="AAN67" s="66" t="str">
        <f t="shared" si="328"/>
        <v/>
      </c>
      <c r="AAO67" s="66" t="str">
        <f t="shared" si="329"/>
        <v/>
      </c>
      <c r="AAP67" s="66" t="str">
        <f t="shared" si="330"/>
        <v/>
      </c>
      <c r="AAQ67" s="66" t="str">
        <f t="shared" si="331"/>
        <v/>
      </c>
      <c r="AAR67" s="66" t="str">
        <f t="shared" si="332"/>
        <v/>
      </c>
      <c r="AAS67" s="66" t="str">
        <f t="shared" si="333"/>
        <v/>
      </c>
      <c r="AAT67" s="66" t="str">
        <f t="shared" si="334"/>
        <v/>
      </c>
      <c r="AAU67" s="66" t="str">
        <f t="shared" si="335"/>
        <v/>
      </c>
      <c r="AAV67" s="66" t="str">
        <f t="shared" si="336"/>
        <v/>
      </c>
      <c r="AAW67" s="66" t="str">
        <f t="shared" si="337"/>
        <v/>
      </c>
      <c r="AAX67" s="66" t="str">
        <f t="shared" si="338"/>
        <v/>
      </c>
      <c r="AAY67" s="66" t="str">
        <f t="shared" si="339"/>
        <v/>
      </c>
      <c r="AAZ67" s="66" t="str">
        <f t="shared" si="340"/>
        <v/>
      </c>
      <c r="ABA67" s="66" t="str">
        <f t="shared" si="341"/>
        <v/>
      </c>
      <c r="ABB67" s="66" t="str">
        <f t="shared" si="342"/>
        <v/>
      </c>
      <c r="ABC67" s="66" t="str">
        <f t="shared" si="343"/>
        <v/>
      </c>
      <c r="ABD67" s="66" t="str">
        <f t="shared" si="344"/>
        <v/>
      </c>
      <c r="ABE67" s="66" t="str">
        <f t="shared" si="345"/>
        <v/>
      </c>
      <c r="ABF67" s="66" t="str">
        <f t="shared" si="346"/>
        <v/>
      </c>
      <c r="ABG67" s="66" t="str">
        <f t="shared" si="347"/>
        <v/>
      </c>
      <c r="ABH67" s="66" t="str">
        <f t="shared" si="348"/>
        <v/>
      </c>
      <c r="ABI67" s="66" t="str">
        <f t="shared" si="349"/>
        <v/>
      </c>
      <c r="ABJ67" s="66" t="str">
        <f t="shared" si="350"/>
        <v/>
      </c>
      <c r="ABK67" s="66" t="str">
        <f t="shared" si="351"/>
        <v/>
      </c>
      <c r="ABL67" s="66" t="str">
        <f t="shared" si="352"/>
        <v/>
      </c>
      <c r="ABM67" s="66" t="str">
        <f t="shared" si="353"/>
        <v/>
      </c>
      <c r="ABN67" s="66" t="str">
        <f t="shared" si="354"/>
        <v/>
      </c>
      <c r="ABO67" s="66" t="str">
        <f t="shared" si="355"/>
        <v/>
      </c>
      <c r="ABP67" s="66" t="str">
        <f t="shared" si="356"/>
        <v/>
      </c>
      <c r="ABQ67" s="66" t="str">
        <f t="shared" si="357"/>
        <v/>
      </c>
      <c r="ABR67" s="66" t="str">
        <f t="shared" si="358"/>
        <v/>
      </c>
      <c r="ABS67" s="66" t="str">
        <f t="shared" si="359"/>
        <v/>
      </c>
      <c r="ABT67" s="66" t="str">
        <f t="shared" si="360"/>
        <v/>
      </c>
      <c r="ABU67" s="66" t="str">
        <f t="shared" si="361"/>
        <v/>
      </c>
      <c r="ABV67" s="66" t="str">
        <f t="shared" si="362"/>
        <v/>
      </c>
      <c r="ABW67" s="66" t="str">
        <f t="shared" si="363"/>
        <v/>
      </c>
      <c r="ABX67" s="66" t="str">
        <f t="shared" si="364"/>
        <v/>
      </c>
      <c r="ABY67" s="66" t="str">
        <f t="shared" si="365"/>
        <v/>
      </c>
      <c r="ABZ67" s="66" t="str">
        <f t="shared" si="366"/>
        <v/>
      </c>
      <c r="ACA67" s="66" t="str">
        <f t="shared" si="367"/>
        <v/>
      </c>
      <c r="ACB67" s="66" t="str">
        <f t="shared" si="368"/>
        <v/>
      </c>
      <c r="ACC67" s="66" t="str">
        <f t="shared" si="369"/>
        <v/>
      </c>
      <c r="ACD67" s="66" t="str">
        <f t="shared" si="370"/>
        <v/>
      </c>
      <c r="ACE67" s="66" t="str">
        <f t="shared" si="371"/>
        <v/>
      </c>
      <c r="ACF67" s="66" t="str">
        <f t="shared" si="372"/>
        <v/>
      </c>
      <c r="ACG67" s="66" t="str">
        <f t="shared" si="373"/>
        <v/>
      </c>
      <c r="ACH67" s="66" t="str">
        <f t="shared" si="374"/>
        <v/>
      </c>
      <c r="ACI67" s="66" t="str">
        <f t="shared" si="375"/>
        <v/>
      </c>
      <c r="ACJ67" s="66" t="str">
        <f t="shared" si="376"/>
        <v/>
      </c>
      <c r="ACK67" s="66" t="str">
        <f t="shared" si="377"/>
        <v/>
      </c>
      <c r="ACL67" s="66" t="str">
        <f t="shared" si="378"/>
        <v/>
      </c>
      <c r="ACM67" s="66" t="str">
        <f t="shared" ref="ACM67:ACN67" si="447">IF(AND(ACS$3="Unit", ACL67=""), "", IF(AND(ACS$3="Unit", ACL67="-"),"", IF(ACS$3="Unit", "kg/GJ delivered", IF(AND(NY67&lt;&gt;"", NY67&lt;&gt;"-", NX67="-"),"", IF($H67="","", IF(NX67="nd", "",IF(NX67="&lt;n.a.&gt;", "", IF(NY67="#/MJ", "", IF(NY67="kg/GJ delivered",NX67,IF(NY67="g/MJ delivered",NX67,IF(NY67="kg/MJ delivered",NX67*1000,IF(NY67="mg/MJ delivered",NX67/1000,IF(NY67="g/kg",((NX67)*(1/$I67)*(1/$H67)),IF(NY67="mg/kg",((NX67/1000)*(1/$I67)*(1/$H67)),IF(NY67="mg/MJ delivered",NX67/1000,IF(NY67="-","","Error"))))))))))))))))</f>
        <v/>
      </c>
      <c r="ACN67" s="66" t="str">
        <f t="shared" si="447"/>
        <v/>
      </c>
      <c r="ACO67" s="66" t="str">
        <f t="shared" si="380"/>
        <v/>
      </c>
      <c r="ACP67" s="66" t="str">
        <f t="shared" si="381"/>
        <v/>
      </c>
      <c r="ACQ67" s="66" t="str">
        <f t="shared" si="382"/>
        <v/>
      </c>
      <c r="ACR67" s="66" t="str">
        <f t="shared" si="383"/>
        <v/>
      </c>
      <c r="ACS67" s="66" t="str">
        <f t="shared" si="384"/>
        <v/>
      </c>
      <c r="ACT67" s="66" t="str">
        <f t="shared" si="385"/>
        <v/>
      </c>
    </row>
    <row r="68" spans="2:774" ht="15.75" customHeight="1" x14ac:dyDescent="0.25">
      <c r="B68" s="66">
        <v>190</v>
      </c>
      <c r="C68" s="66" t="s">
        <v>770</v>
      </c>
      <c r="D68" s="66" t="s">
        <v>1627</v>
      </c>
      <c r="E68" s="156" t="s">
        <v>300</v>
      </c>
      <c r="F68" s="66" t="s">
        <v>497</v>
      </c>
      <c r="G68" s="66" t="s">
        <v>490</v>
      </c>
      <c r="H68" s="126">
        <v>0.13</v>
      </c>
      <c r="I68" s="130">
        <v>19.5</v>
      </c>
      <c r="J68" s="66" t="str">
        <f t="shared" si="0"/>
        <v>Firewood, Traditional, GLO</v>
      </c>
      <c r="K68" s="161"/>
      <c r="L68" s="161"/>
      <c r="M68" s="161"/>
      <c r="N68" s="161"/>
      <c r="O68" s="66" t="s">
        <v>794</v>
      </c>
      <c r="P68" s="66" t="str">
        <f t="shared" si="428"/>
        <v>GLO</v>
      </c>
      <c r="Q68" s="66" t="s">
        <v>622</v>
      </c>
      <c r="R68" s="164" t="s">
        <v>732</v>
      </c>
      <c r="S68" s="158" t="s">
        <v>523</v>
      </c>
      <c r="T68" s="158" t="s">
        <v>128</v>
      </c>
      <c r="U68" s="158" t="s">
        <v>128</v>
      </c>
      <c r="V68" s="158" t="s">
        <v>128</v>
      </c>
      <c r="W68" s="158" t="s">
        <v>128</v>
      </c>
      <c r="X68" s="166" t="s">
        <v>745</v>
      </c>
      <c r="Y68" s="158" t="s">
        <v>523</v>
      </c>
      <c r="Z68" s="162">
        <v>29.5</v>
      </c>
      <c r="AA68" s="158" t="s">
        <v>523</v>
      </c>
      <c r="AB68" s="158" t="s">
        <v>128</v>
      </c>
      <c r="AC68" s="158" t="s">
        <v>128</v>
      </c>
      <c r="AD68" s="158" t="s">
        <v>128</v>
      </c>
      <c r="AE68" s="158" t="s">
        <v>128</v>
      </c>
      <c r="AF68" s="165">
        <v>7.8</v>
      </c>
      <c r="AG68" s="158" t="s">
        <v>523</v>
      </c>
      <c r="AH68" s="163">
        <v>0.05</v>
      </c>
      <c r="AI68" s="158" t="s">
        <v>523</v>
      </c>
      <c r="AJ68" s="158" t="s">
        <v>128</v>
      </c>
      <c r="AK68" s="158" t="s">
        <v>128</v>
      </c>
      <c r="AL68" s="158" t="s">
        <v>128</v>
      </c>
      <c r="AM68" s="158" t="s">
        <v>128</v>
      </c>
      <c r="AN68" s="158" t="s">
        <v>128</v>
      </c>
      <c r="AO68" s="158" t="s">
        <v>128</v>
      </c>
      <c r="AP68" s="158" t="s">
        <v>128</v>
      </c>
      <c r="AQ68" s="158" t="s">
        <v>128</v>
      </c>
      <c r="AR68" s="158" t="s">
        <v>128</v>
      </c>
      <c r="AS68" s="158" t="s">
        <v>128</v>
      </c>
      <c r="AT68" s="158" t="s">
        <v>128</v>
      </c>
      <c r="AU68" s="158" t="s">
        <v>128</v>
      </c>
      <c r="AV68" s="158" t="s">
        <v>128</v>
      </c>
      <c r="AW68" s="158" t="s">
        <v>128</v>
      </c>
      <c r="AX68" s="158" t="s">
        <v>128</v>
      </c>
      <c r="AY68" s="158" t="s">
        <v>128</v>
      </c>
      <c r="AZ68" s="158" t="s">
        <v>128</v>
      </c>
      <c r="BA68" s="158" t="s">
        <v>128</v>
      </c>
      <c r="BB68" s="158" t="s">
        <v>128</v>
      </c>
      <c r="BC68" s="158" t="s">
        <v>128</v>
      </c>
      <c r="BD68" s="158" t="s">
        <v>128</v>
      </c>
      <c r="BE68" s="158" t="s">
        <v>128</v>
      </c>
      <c r="BF68" s="158" t="s">
        <v>128</v>
      </c>
      <c r="BG68" s="158" t="s">
        <v>128</v>
      </c>
      <c r="BH68" s="158" t="s">
        <v>128</v>
      </c>
      <c r="BI68" s="158" t="s">
        <v>128</v>
      </c>
      <c r="BJ68" s="158" t="s">
        <v>128</v>
      </c>
      <c r="BK68" s="158" t="s">
        <v>128</v>
      </c>
      <c r="BL68" s="158" t="s">
        <v>128</v>
      </c>
      <c r="BM68" s="158" t="s">
        <v>128</v>
      </c>
      <c r="BN68" s="158" t="s">
        <v>128</v>
      </c>
      <c r="BO68" s="158" t="s">
        <v>128</v>
      </c>
      <c r="BP68" s="158" t="s">
        <v>128</v>
      </c>
      <c r="BQ68" s="158" t="s">
        <v>128</v>
      </c>
      <c r="BR68" s="158" t="s">
        <v>128</v>
      </c>
      <c r="BS68" s="158" t="s">
        <v>128</v>
      </c>
      <c r="BT68" s="158" t="s">
        <v>128</v>
      </c>
      <c r="BU68" s="158" t="s">
        <v>128</v>
      </c>
      <c r="BV68" s="158" t="s">
        <v>128</v>
      </c>
      <c r="BW68" s="158" t="s">
        <v>128</v>
      </c>
      <c r="BX68" s="158" t="s">
        <v>128</v>
      </c>
      <c r="BY68" s="158" t="s">
        <v>128</v>
      </c>
      <c r="BZ68" s="158" t="s">
        <v>128</v>
      </c>
      <c r="CA68" s="158" t="s">
        <v>128</v>
      </c>
      <c r="CB68" s="158" t="s">
        <v>128</v>
      </c>
      <c r="CC68" s="158" t="s">
        <v>128</v>
      </c>
      <c r="CD68" s="158" t="s">
        <v>128</v>
      </c>
      <c r="CE68" s="158" t="s">
        <v>128</v>
      </c>
      <c r="CF68" s="158" t="s">
        <v>128</v>
      </c>
      <c r="CG68" s="158" t="s">
        <v>128</v>
      </c>
      <c r="CH68" s="158" t="s">
        <v>128</v>
      </c>
      <c r="CI68" s="158" t="s">
        <v>128</v>
      </c>
      <c r="CJ68" s="158" t="s">
        <v>128</v>
      </c>
      <c r="CK68" s="158" t="s">
        <v>128</v>
      </c>
      <c r="CL68" s="158" t="s">
        <v>128</v>
      </c>
      <c r="CM68" s="158" t="s">
        <v>128</v>
      </c>
      <c r="CN68" s="158" t="s">
        <v>128</v>
      </c>
      <c r="CO68" s="158" t="s">
        <v>128</v>
      </c>
      <c r="CP68" s="158" t="s">
        <v>128</v>
      </c>
      <c r="CQ68" s="158" t="s">
        <v>128</v>
      </c>
      <c r="CR68" s="158" t="s">
        <v>128</v>
      </c>
      <c r="CS68" s="158" t="s">
        <v>128</v>
      </c>
      <c r="CT68" s="158" t="s">
        <v>128</v>
      </c>
      <c r="CU68" s="158" t="s">
        <v>128</v>
      </c>
      <c r="CV68" s="158" t="s">
        <v>128</v>
      </c>
      <c r="CW68" s="158" t="s">
        <v>128</v>
      </c>
      <c r="CX68" s="158" t="s">
        <v>128</v>
      </c>
      <c r="CY68" s="158" t="s">
        <v>128</v>
      </c>
      <c r="CZ68" s="158" t="s">
        <v>128</v>
      </c>
      <c r="DA68" s="158" t="s">
        <v>128</v>
      </c>
      <c r="DB68" s="158" t="s">
        <v>128</v>
      </c>
      <c r="DC68" s="158" t="s">
        <v>128</v>
      </c>
      <c r="DD68" s="158" t="s">
        <v>128</v>
      </c>
      <c r="DE68" s="158" t="s">
        <v>128</v>
      </c>
      <c r="DF68" s="158" t="s">
        <v>128</v>
      </c>
      <c r="DG68" s="158" t="s">
        <v>128</v>
      </c>
      <c r="DH68" s="158" t="s">
        <v>128</v>
      </c>
      <c r="DI68" s="158" t="s">
        <v>128</v>
      </c>
      <c r="DJ68" s="158" t="s">
        <v>128</v>
      </c>
      <c r="DK68" s="158" t="s">
        <v>128</v>
      </c>
      <c r="DL68" s="158" t="s">
        <v>128</v>
      </c>
      <c r="DM68" s="158" t="s">
        <v>128</v>
      </c>
      <c r="DN68" s="158" t="s">
        <v>128</v>
      </c>
      <c r="DO68" s="158" t="s">
        <v>128</v>
      </c>
      <c r="DP68" s="158" t="s">
        <v>128</v>
      </c>
      <c r="DQ68" s="158" t="s">
        <v>128</v>
      </c>
      <c r="DR68" s="158" t="s">
        <v>128</v>
      </c>
      <c r="DS68" s="158" t="s">
        <v>128</v>
      </c>
      <c r="DT68" s="158" t="s">
        <v>128</v>
      </c>
      <c r="DU68" s="158" t="s">
        <v>128</v>
      </c>
      <c r="DV68" s="158" t="s">
        <v>128</v>
      </c>
      <c r="DW68" s="158" t="s">
        <v>128</v>
      </c>
      <c r="DX68" s="158" t="s">
        <v>128</v>
      </c>
      <c r="DY68" s="158" t="s">
        <v>128</v>
      </c>
      <c r="DZ68" s="158" t="s">
        <v>128</v>
      </c>
      <c r="EA68" s="158" t="s">
        <v>128</v>
      </c>
      <c r="EB68" s="158" t="s">
        <v>128</v>
      </c>
      <c r="EC68" s="158" t="s">
        <v>128</v>
      </c>
      <c r="ED68" s="158" t="s">
        <v>128</v>
      </c>
      <c r="EE68" s="158" t="s">
        <v>128</v>
      </c>
      <c r="EF68" s="158" t="s">
        <v>128</v>
      </c>
      <c r="EG68" s="158" t="s">
        <v>128</v>
      </c>
      <c r="EH68" s="158" t="s">
        <v>128</v>
      </c>
      <c r="EI68" s="158" t="s">
        <v>128</v>
      </c>
      <c r="EJ68" s="158" t="s">
        <v>128</v>
      </c>
      <c r="EK68" s="158" t="s">
        <v>128</v>
      </c>
      <c r="EL68" s="158" t="s">
        <v>128</v>
      </c>
      <c r="EM68" s="158" t="s">
        <v>128</v>
      </c>
      <c r="EN68" s="158" t="s">
        <v>128</v>
      </c>
      <c r="EO68" s="158" t="s">
        <v>128</v>
      </c>
      <c r="EP68" s="158" t="s">
        <v>128</v>
      </c>
      <c r="EQ68" s="158" t="s">
        <v>128</v>
      </c>
      <c r="ER68" s="158" t="s">
        <v>128</v>
      </c>
      <c r="ES68" s="158" t="s">
        <v>128</v>
      </c>
      <c r="ET68" s="158" t="s">
        <v>128</v>
      </c>
      <c r="EU68" s="158" t="s">
        <v>128</v>
      </c>
      <c r="EV68" s="158" t="s">
        <v>128</v>
      </c>
      <c r="EW68" s="158" t="s">
        <v>128</v>
      </c>
      <c r="EX68" s="158" t="s">
        <v>128</v>
      </c>
      <c r="EY68" s="158" t="s">
        <v>128</v>
      </c>
      <c r="EZ68" s="158" t="s">
        <v>128</v>
      </c>
      <c r="FA68" s="158" t="s">
        <v>128</v>
      </c>
      <c r="FB68" s="158" t="s">
        <v>128</v>
      </c>
      <c r="FC68" s="158" t="s">
        <v>128</v>
      </c>
      <c r="FD68" s="158" t="s">
        <v>128</v>
      </c>
      <c r="FE68" s="158" t="s">
        <v>128</v>
      </c>
      <c r="FF68" s="158" t="s">
        <v>128</v>
      </c>
      <c r="FG68" s="158" t="s">
        <v>128</v>
      </c>
      <c r="FH68" s="158" t="s">
        <v>128</v>
      </c>
      <c r="FI68" s="158" t="s">
        <v>128</v>
      </c>
      <c r="FJ68" s="158" t="s">
        <v>128</v>
      </c>
      <c r="FK68" s="158" t="s">
        <v>128</v>
      </c>
      <c r="FL68" s="158" t="s">
        <v>128</v>
      </c>
      <c r="FM68" s="158" t="s">
        <v>128</v>
      </c>
      <c r="FN68" s="158" t="s">
        <v>128</v>
      </c>
      <c r="FO68" s="158" t="s">
        <v>128</v>
      </c>
      <c r="FP68" s="158" t="s">
        <v>128</v>
      </c>
      <c r="FQ68" s="158" t="s">
        <v>128</v>
      </c>
      <c r="FR68" s="158" t="s">
        <v>128</v>
      </c>
      <c r="FS68" s="158" t="s">
        <v>128</v>
      </c>
      <c r="FT68" s="158" t="s">
        <v>128</v>
      </c>
      <c r="FU68" s="158" t="s">
        <v>128</v>
      </c>
      <c r="FV68" s="158" t="s">
        <v>128</v>
      </c>
      <c r="FW68" s="158" t="s">
        <v>128</v>
      </c>
      <c r="FX68" s="158" t="s">
        <v>128</v>
      </c>
      <c r="FY68" s="158" t="s">
        <v>128</v>
      </c>
      <c r="FZ68" s="158" t="s">
        <v>128</v>
      </c>
      <c r="GA68" s="158" t="s">
        <v>128</v>
      </c>
      <c r="GB68" s="158" t="s">
        <v>128</v>
      </c>
      <c r="GC68" s="158" t="s">
        <v>128</v>
      </c>
      <c r="GD68" s="158" t="s">
        <v>128</v>
      </c>
      <c r="GE68" s="158" t="s">
        <v>128</v>
      </c>
      <c r="GF68" s="158" t="s">
        <v>128</v>
      </c>
      <c r="GG68" s="158" t="s">
        <v>128</v>
      </c>
      <c r="GH68" s="158" t="s">
        <v>128</v>
      </c>
      <c r="GI68" s="158" t="s">
        <v>128</v>
      </c>
      <c r="GJ68" s="158" t="s">
        <v>128</v>
      </c>
      <c r="GK68" s="158" t="s">
        <v>128</v>
      </c>
      <c r="GL68" s="158" t="s">
        <v>128</v>
      </c>
      <c r="GM68" s="158" t="s">
        <v>128</v>
      </c>
      <c r="GN68" s="158" t="s">
        <v>128</v>
      </c>
      <c r="GO68" s="158" t="s">
        <v>128</v>
      </c>
      <c r="GP68" s="158" t="s">
        <v>128</v>
      </c>
      <c r="GQ68" s="158" t="s">
        <v>128</v>
      </c>
      <c r="GR68" s="158" t="s">
        <v>128</v>
      </c>
      <c r="GS68" s="158" t="s">
        <v>128</v>
      </c>
      <c r="GT68" s="158" t="s">
        <v>128</v>
      </c>
      <c r="GU68" s="158" t="s">
        <v>128</v>
      </c>
      <c r="GV68" s="158" t="s">
        <v>128</v>
      </c>
      <c r="GW68" s="158" t="s">
        <v>128</v>
      </c>
      <c r="GX68" s="158" t="s">
        <v>128</v>
      </c>
      <c r="GY68" s="158" t="s">
        <v>128</v>
      </c>
      <c r="GZ68" s="158" t="s">
        <v>128</v>
      </c>
      <c r="HA68" s="158" t="s">
        <v>128</v>
      </c>
      <c r="HB68" s="158" t="s">
        <v>128</v>
      </c>
      <c r="HC68" s="158" t="s">
        <v>128</v>
      </c>
      <c r="HD68" s="158" t="s">
        <v>128</v>
      </c>
      <c r="HE68" s="158" t="s">
        <v>128</v>
      </c>
      <c r="HF68" s="158" t="s">
        <v>128</v>
      </c>
      <c r="HG68" s="158" t="s">
        <v>128</v>
      </c>
      <c r="HH68" s="158" t="s">
        <v>128</v>
      </c>
      <c r="HI68" s="158" t="s">
        <v>128</v>
      </c>
      <c r="HJ68" s="158" t="s">
        <v>128</v>
      </c>
      <c r="HK68" s="158" t="s">
        <v>128</v>
      </c>
      <c r="HL68" s="158" t="s">
        <v>128</v>
      </c>
      <c r="HM68" s="158" t="s">
        <v>128</v>
      </c>
      <c r="HN68" s="158" t="s">
        <v>128</v>
      </c>
      <c r="HO68" s="158" t="s">
        <v>128</v>
      </c>
      <c r="HP68" s="158" t="s">
        <v>128</v>
      </c>
      <c r="HQ68" s="158" t="s">
        <v>128</v>
      </c>
      <c r="HR68" s="158" t="s">
        <v>128</v>
      </c>
      <c r="HS68" s="158" t="s">
        <v>128</v>
      </c>
      <c r="HT68" s="158" t="s">
        <v>128</v>
      </c>
      <c r="HU68" s="158" t="s">
        <v>128</v>
      </c>
      <c r="HV68" s="158" t="s">
        <v>128</v>
      </c>
      <c r="HW68" s="158" t="s">
        <v>128</v>
      </c>
      <c r="HX68" s="158" t="s">
        <v>128</v>
      </c>
      <c r="HY68" s="158" t="s">
        <v>128</v>
      </c>
      <c r="HZ68" s="158" t="s">
        <v>128</v>
      </c>
      <c r="IA68" s="158" t="s">
        <v>128</v>
      </c>
      <c r="IB68" s="158" t="s">
        <v>128</v>
      </c>
      <c r="IC68" s="158" t="s">
        <v>128</v>
      </c>
      <c r="ID68" s="158" t="s">
        <v>128</v>
      </c>
      <c r="IE68" s="158" t="s">
        <v>128</v>
      </c>
      <c r="IF68" s="158" t="s">
        <v>128</v>
      </c>
      <c r="IG68" s="158" t="s">
        <v>128</v>
      </c>
      <c r="IH68" s="158" t="s">
        <v>128</v>
      </c>
      <c r="II68" s="158" t="s">
        <v>128</v>
      </c>
      <c r="IJ68" s="158" t="s">
        <v>128</v>
      </c>
      <c r="IK68" s="158" t="s">
        <v>128</v>
      </c>
      <c r="IL68" s="158" t="s">
        <v>128</v>
      </c>
      <c r="IM68" s="158" t="s">
        <v>128</v>
      </c>
      <c r="IN68" s="158" t="s">
        <v>128</v>
      </c>
      <c r="IO68" s="158" t="s">
        <v>128</v>
      </c>
      <c r="IP68" s="158" t="s">
        <v>128</v>
      </c>
      <c r="IQ68" s="158" t="s">
        <v>128</v>
      </c>
      <c r="IR68" s="158" t="s">
        <v>128</v>
      </c>
      <c r="IS68" s="158" t="s">
        <v>128</v>
      </c>
      <c r="IT68" s="158" t="s">
        <v>128</v>
      </c>
      <c r="IU68" s="158" t="s">
        <v>128</v>
      </c>
      <c r="IV68" s="158" t="s">
        <v>128</v>
      </c>
      <c r="IW68" s="158" t="s">
        <v>128</v>
      </c>
      <c r="IX68" s="158" t="s">
        <v>128</v>
      </c>
      <c r="IY68" s="158" t="s">
        <v>128</v>
      </c>
      <c r="IZ68" s="158" t="s">
        <v>128</v>
      </c>
      <c r="JA68" s="158" t="s">
        <v>128</v>
      </c>
      <c r="JB68" s="158" t="s">
        <v>128</v>
      </c>
      <c r="JC68" s="158" t="s">
        <v>128</v>
      </c>
      <c r="JD68" s="158" t="s">
        <v>128</v>
      </c>
      <c r="JE68" s="158" t="s">
        <v>128</v>
      </c>
      <c r="JF68" s="158" t="s">
        <v>128</v>
      </c>
      <c r="JG68" s="158" t="s">
        <v>128</v>
      </c>
      <c r="JH68" s="158" t="s">
        <v>128</v>
      </c>
      <c r="JI68" s="158" t="s">
        <v>128</v>
      </c>
      <c r="JJ68" s="158" t="s">
        <v>128</v>
      </c>
      <c r="JK68" s="158" t="s">
        <v>128</v>
      </c>
      <c r="JL68" s="158" t="s">
        <v>128</v>
      </c>
      <c r="JM68" s="158" t="s">
        <v>128</v>
      </c>
      <c r="JN68" s="158" t="s">
        <v>128</v>
      </c>
      <c r="JO68" s="158" t="s">
        <v>128</v>
      </c>
      <c r="JP68" s="158" t="s">
        <v>128</v>
      </c>
      <c r="JQ68" s="158" t="s">
        <v>128</v>
      </c>
      <c r="JR68" s="158" t="s">
        <v>128</v>
      </c>
      <c r="JS68" s="158" t="s">
        <v>128</v>
      </c>
      <c r="JT68" s="158" t="s">
        <v>128</v>
      </c>
      <c r="JU68" s="158" t="s">
        <v>128</v>
      </c>
      <c r="JV68" s="158" t="s">
        <v>128</v>
      </c>
      <c r="JW68" s="158" t="s">
        <v>128</v>
      </c>
      <c r="JX68" s="158" t="s">
        <v>128</v>
      </c>
      <c r="JY68" s="158" t="s">
        <v>128</v>
      </c>
      <c r="JZ68" s="158" t="s">
        <v>128</v>
      </c>
      <c r="KA68" s="158" t="s">
        <v>128</v>
      </c>
      <c r="KB68" s="158" t="s">
        <v>128</v>
      </c>
      <c r="KC68" s="158" t="s">
        <v>128</v>
      </c>
      <c r="KD68" s="158" t="s">
        <v>128</v>
      </c>
      <c r="KE68" s="158" t="s">
        <v>128</v>
      </c>
      <c r="KF68" s="158" t="s">
        <v>128</v>
      </c>
      <c r="KG68" s="158" t="s">
        <v>128</v>
      </c>
      <c r="KH68" s="158" t="s">
        <v>128</v>
      </c>
      <c r="KI68" s="158" t="s">
        <v>128</v>
      </c>
      <c r="KJ68" s="158" t="s">
        <v>128</v>
      </c>
      <c r="KK68" s="158" t="s">
        <v>128</v>
      </c>
      <c r="KL68" s="158" t="s">
        <v>128</v>
      </c>
      <c r="KM68" s="158" t="s">
        <v>128</v>
      </c>
      <c r="KN68" s="158" t="s">
        <v>128</v>
      </c>
      <c r="KO68" s="158" t="s">
        <v>128</v>
      </c>
      <c r="KP68" s="158" t="s">
        <v>128</v>
      </c>
      <c r="KQ68" s="158" t="s">
        <v>128</v>
      </c>
      <c r="KR68" s="158" t="s">
        <v>128</v>
      </c>
      <c r="KS68" s="158" t="s">
        <v>128</v>
      </c>
      <c r="KT68" s="158" t="s">
        <v>128</v>
      </c>
      <c r="KU68" s="158" t="s">
        <v>128</v>
      </c>
      <c r="KV68" s="158" t="s">
        <v>128</v>
      </c>
      <c r="KW68" s="158" t="s">
        <v>128</v>
      </c>
      <c r="KX68" s="158" t="s">
        <v>128</v>
      </c>
      <c r="KY68" s="158" t="s">
        <v>128</v>
      </c>
      <c r="KZ68" s="158" t="s">
        <v>128</v>
      </c>
      <c r="LA68" s="158" t="s">
        <v>128</v>
      </c>
      <c r="LB68" s="158" t="s">
        <v>128</v>
      </c>
      <c r="LC68" s="158" t="s">
        <v>128</v>
      </c>
      <c r="LD68" s="158" t="s">
        <v>128</v>
      </c>
      <c r="LE68" s="158" t="s">
        <v>128</v>
      </c>
      <c r="LF68" s="158" t="s">
        <v>128</v>
      </c>
      <c r="LG68" s="158" t="s">
        <v>128</v>
      </c>
      <c r="LH68" s="158" t="s">
        <v>128</v>
      </c>
      <c r="LI68" s="158" t="s">
        <v>128</v>
      </c>
      <c r="LJ68" s="158" t="s">
        <v>128</v>
      </c>
      <c r="LK68" s="158" t="s">
        <v>128</v>
      </c>
      <c r="LL68" s="158" t="s">
        <v>128</v>
      </c>
      <c r="LM68" s="158" t="s">
        <v>128</v>
      </c>
      <c r="LN68" s="158" t="s">
        <v>128</v>
      </c>
      <c r="LO68" s="158" t="s">
        <v>128</v>
      </c>
      <c r="LP68" s="158" t="s">
        <v>128</v>
      </c>
      <c r="LQ68" s="158" t="s">
        <v>128</v>
      </c>
      <c r="LR68" s="158" t="s">
        <v>128</v>
      </c>
      <c r="LS68" s="158" t="s">
        <v>128</v>
      </c>
      <c r="LT68" s="158" t="s">
        <v>128</v>
      </c>
      <c r="LU68" s="158" t="s">
        <v>128</v>
      </c>
      <c r="LV68" s="158" t="s">
        <v>128</v>
      </c>
      <c r="LW68" s="158" t="s">
        <v>128</v>
      </c>
      <c r="LX68" s="158" t="s">
        <v>128</v>
      </c>
      <c r="LY68" s="158" t="s">
        <v>128</v>
      </c>
      <c r="LZ68" s="158" t="s">
        <v>128</v>
      </c>
      <c r="MA68" s="158" t="s">
        <v>128</v>
      </c>
      <c r="MB68" s="158" t="s">
        <v>128</v>
      </c>
      <c r="MC68" s="158" t="s">
        <v>128</v>
      </c>
      <c r="MD68" s="158" t="s">
        <v>128</v>
      </c>
      <c r="ME68" s="158" t="s">
        <v>128</v>
      </c>
      <c r="MF68" s="158" t="s">
        <v>128</v>
      </c>
      <c r="MG68" s="158" t="s">
        <v>128</v>
      </c>
      <c r="MH68" s="158" t="s">
        <v>128</v>
      </c>
      <c r="MI68" s="158" t="s">
        <v>128</v>
      </c>
      <c r="MJ68" s="158" t="s">
        <v>128</v>
      </c>
      <c r="MK68" s="158" t="s">
        <v>128</v>
      </c>
      <c r="ML68" s="158" t="s">
        <v>128</v>
      </c>
      <c r="MM68" s="158" t="s">
        <v>128</v>
      </c>
      <c r="MN68" s="158" t="s">
        <v>128</v>
      </c>
      <c r="MO68" s="158" t="s">
        <v>128</v>
      </c>
      <c r="MP68" s="158" t="s">
        <v>128</v>
      </c>
      <c r="MQ68" s="158" t="s">
        <v>128</v>
      </c>
      <c r="MR68" s="158" t="s">
        <v>128</v>
      </c>
      <c r="MS68" s="158" t="s">
        <v>128</v>
      </c>
      <c r="MT68" s="158" t="s">
        <v>128</v>
      </c>
      <c r="MU68" s="158" t="s">
        <v>128</v>
      </c>
      <c r="MV68" s="158" t="s">
        <v>128</v>
      </c>
      <c r="MW68" s="158" t="s">
        <v>128</v>
      </c>
      <c r="MX68" s="158" t="s">
        <v>128</v>
      </c>
      <c r="MY68" s="158" t="s">
        <v>128</v>
      </c>
      <c r="MZ68" s="158" t="s">
        <v>128</v>
      </c>
      <c r="NA68" s="158" t="s">
        <v>128</v>
      </c>
      <c r="NB68" s="158" t="s">
        <v>128</v>
      </c>
      <c r="NC68" s="158" t="s">
        <v>128</v>
      </c>
      <c r="ND68" s="158" t="s">
        <v>128</v>
      </c>
      <c r="NE68" s="158" t="s">
        <v>128</v>
      </c>
      <c r="NF68" s="158" t="s">
        <v>128</v>
      </c>
      <c r="NG68" s="158" t="s">
        <v>128</v>
      </c>
      <c r="NH68" s="158" t="s">
        <v>128</v>
      </c>
      <c r="NI68" s="158" t="s">
        <v>128</v>
      </c>
      <c r="NJ68" s="158" t="s">
        <v>128</v>
      </c>
      <c r="NK68" s="158" t="s">
        <v>128</v>
      </c>
      <c r="NL68" s="158" t="s">
        <v>128</v>
      </c>
      <c r="NM68" s="158" t="s">
        <v>128</v>
      </c>
      <c r="NN68" s="158" t="s">
        <v>128</v>
      </c>
      <c r="NO68" s="158" t="s">
        <v>128</v>
      </c>
      <c r="NP68" s="158" t="s">
        <v>128</v>
      </c>
      <c r="NQ68" s="158" t="s">
        <v>128</v>
      </c>
      <c r="NR68" s="158" t="s">
        <v>128</v>
      </c>
      <c r="NS68" s="158" t="s">
        <v>128</v>
      </c>
      <c r="NT68" s="158" t="s">
        <v>128</v>
      </c>
      <c r="NU68" s="158" t="s">
        <v>128</v>
      </c>
      <c r="NV68" s="158" t="s">
        <v>128</v>
      </c>
      <c r="NW68" s="158" t="s">
        <v>128</v>
      </c>
      <c r="NX68" s="158" t="s">
        <v>128</v>
      </c>
      <c r="NY68" s="158" t="s">
        <v>128</v>
      </c>
      <c r="NZ68" s="158" t="s">
        <v>128</v>
      </c>
      <c r="OA68" s="158" t="s">
        <v>128</v>
      </c>
      <c r="OB68" s="158" t="s">
        <v>128</v>
      </c>
      <c r="OC68" s="158" t="s">
        <v>128</v>
      </c>
      <c r="OD68" s="158" t="s">
        <v>128</v>
      </c>
      <c r="OE68" s="170" t="s">
        <v>128</v>
      </c>
      <c r="OF68" s="181"/>
      <c r="OG68" s="174">
        <f t="shared" si="9"/>
        <v>44.575936883629183</v>
      </c>
      <c r="OH68" s="66" t="str">
        <f t="shared" si="10"/>
        <v>kg/GJ delivered</v>
      </c>
      <c r="OI68" s="66" t="str">
        <f t="shared" si="11"/>
        <v/>
      </c>
      <c r="OJ68" s="66" t="str">
        <f t="shared" si="12"/>
        <v/>
      </c>
      <c r="OK68" s="66" t="str">
        <f t="shared" si="13"/>
        <v/>
      </c>
      <c r="OL68" s="66" t="str">
        <f t="shared" si="14"/>
        <v/>
      </c>
      <c r="OM68" s="159">
        <f t="shared" si="15"/>
        <v>555.4240631163708</v>
      </c>
      <c r="ON68" s="66" t="str">
        <f t="shared" si="16"/>
        <v>kg/GJ delivered</v>
      </c>
      <c r="OO68" s="130">
        <f t="shared" si="17"/>
        <v>11.637080867850097</v>
      </c>
      <c r="OP68" s="66" t="str">
        <f t="shared" si="18"/>
        <v>kg/GJ delivered</v>
      </c>
      <c r="OQ68" s="66" t="str">
        <f t="shared" si="19"/>
        <v/>
      </c>
      <c r="OR68" s="66" t="str">
        <f t="shared" si="20"/>
        <v/>
      </c>
      <c r="OS68" s="66" t="str">
        <f t="shared" si="21"/>
        <v/>
      </c>
      <c r="OT68" s="66" t="str">
        <f t="shared" si="22"/>
        <v/>
      </c>
      <c r="OU68" s="118">
        <f t="shared" si="23"/>
        <v>3.0769230769230762</v>
      </c>
      <c r="OV68" s="66" t="str">
        <f t="shared" si="24"/>
        <v>kg/GJ delivered</v>
      </c>
      <c r="OW68" s="126">
        <f t="shared" si="25"/>
        <v>1.9723865877712028E-2</v>
      </c>
      <c r="OX68" s="66" t="str">
        <f t="shared" si="26"/>
        <v>kg/GJ delivered</v>
      </c>
      <c r="OY68" s="66" t="str">
        <f t="shared" si="27"/>
        <v/>
      </c>
      <c r="OZ68" s="66" t="str">
        <f t="shared" si="28"/>
        <v/>
      </c>
      <c r="PA68" s="66" t="str">
        <f t="shared" si="29"/>
        <v/>
      </c>
      <c r="PB68" s="66" t="str">
        <f t="shared" si="30"/>
        <v/>
      </c>
      <c r="PC68" s="66" t="str">
        <f t="shared" si="31"/>
        <v/>
      </c>
      <c r="PD68" s="66" t="str">
        <f t="shared" si="32"/>
        <v/>
      </c>
      <c r="PE68" s="66" t="str">
        <f t="shared" si="33"/>
        <v/>
      </c>
      <c r="PF68" s="66" t="str">
        <f t="shared" si="34"/>
        <v/>
      </c>
      <c r="PG68" s="66" t="str">
        <f t="shared" si="35"/>
        <v/>
      </c>
      <c r="PH68" s="66" t="str">
        <f t="shared" si="36"/>
        <v/>
      </c>
      <c r="PI68" s="66" t="str">
        <f t="shared" si="37"/>
        <v/>
      </c>
      <c r="PJ68" s="66" t="str">
        <f t="shared" si="38"/>
        <v/>
      </c>
      <c r="PK68" s="66" t="str">
        <f t="shared" si="39"/>
        <v/>
      </c>
      <c r="PL68" s="66" t="str">
        <f t="shared" si="40"/>
        <v/>
      </c>
      <c r="PM68" s="66" t="str">
        <f t="shared" si="41"/>
        <v/>
      </c>
      <c r="PN68" s="66" t="str">
        <f t="shared" si="42"/>
        <v/>
      </c>
      <c r="PO68" s="66" t="str">
        <f t="shared" si="43"/>
        <v/>
      </c>
      <c r="PP68" s="66" t="str">
        <f t="shared" si="44"/>
        <v/>
      </c>
      <c r="PQ68" s="66" t="str">
        <f t="shared" si="45"/>
        <v/>
      </c>
      <c r="PR68" s="66" t="str">
        <f t="shared" si="46"/>
        <v/>
      </c>
      <c r="PS68" s="66" t="str">
        <f t="shared" si="47"/>
        <v/>
      </c>
      <c r="PT68" s="66" t="str">
        <f t="shared" si="48"/>
        <v/>
      </c>
      <c r="PU68" s="66" t="str">
        <f t="shared" si="49"/>
        <v/>
      </c>
      <c r="PV68" s="66" t="str">
        <f t="shared" si="50"/>
        <v/>
      </c>
      <c r="PW68" s="66" t="str">
        <f t="shared" si="51"/>
        <v/>
      </c>
      <c r="PX68" s="66" t="str">
        <f t="shared" si="52"/>
        <v/>
      </c>
      <c r="PY68" s="66" t="str">
        <f t="shared" si="53"/>
        <v/>
      </c>
      <c r="PZ68" s="66" t="str">
        <f t="shared" si="54"/>
        <v/>
      </c>
      <c r="QA68" s="66" t="str">
        <f t="shared" si="55"/>
        <v/>
      </c>
      <c r="QB68" s="66" t="str">
        <f t="shared" si="56"/>
        <v/>
      </c>
      <c r="QC68" s="66" t="str">
        <f t="shared" si="57"/>
        <v/>
      </c>
      <c r="QD68" s="66" t="str">
        <f t="shared" si="58"/>
        <v/>
      </c>
      <c r="QE68" s="66" t="str">
        <f t="shared" si="59"/>
        <v/>
      </c>
      <c r="QF68" s="66" t="str">
        <f t="shared" si="60"/>
        <v/>
      </c>
      <c r="QG68" s="66" t="str">
        <f t="shared" si="61"/>
        <v/>
      </c>
      <c r="QH68" s="66" t="str">
        <f t="shared" si="62"/>
        <v/>
      </c>
      <c r="QI68" s="66" t="str">
        <f t="shared" si="63"/>
        <v/>
      </c>
      <c r="QJ68" s="66" t="str">
        <f t="shared" si="64"/>
        <v/>
      </c>
      <c r="QK68" s="66" t="str">
        <f t="shared" si="65"/>
        <v/>
      </c>
      <c r="QL68" s="66" t="str">
        <f t="shared" si="66"/>
        <v/>
      </c>
      <c r="QM68" s="66" t="str">
        <f t="shared" si="67"/>
        <v/>
      </c>
      <c r="QN68" s="66" t="str">
        <f t="shared" si="68"/>
        <v/>
      </c>
      <c r="QO68" s="66" t="str">
        <f t="shared" si="69"/>
        <v/>
      </c>
      <c r="QP68" s="66" t="str">
        <f t="shared" si="70"/>
        <v/>
      </c>
      <c r="QQ68" s="66" t="str">
        <f t="shared" si="71"/>
        <v/>
      </c>
      <c r="QR68" s="66" t="str">
        <f t="shared" si="72"/>
        <v/>
      </c>
      <c r="QS68" s="66" t="str">
        <f t="shared" si="73"/>
        <v/>
      </c>
      <c r="QT68" s="66" t="str">
        <f t="shared" si="74"/>
        <v/>
      </c>
      <c r="QU68" s="66" t="str">
        <f t="shared" si="75"/>
        <v/>
      </c>
      <c r="QV68" s="66" t="str">
        <f t="shared" si="76"/>
        <v/>
      </c>
      <c r="QW68" s="66" t="str">
        <f t="shared" si="77"/>
        <v/>
      </c>
      <c r="QX68" s="66" t="str">
        <f t="shared" si="78"/>
        <v/>
      </c>
      <c r="QY68" s="66" t="str">
        <f t="shared" si="79"/>
        <v/>
      </c>
      <c r="QZ68" s="66" t="str">
        <f t="shared" si="80"/>
        <v/>
      </c>
      <c r="RA68" s="66" t="str">
        <f t="shared" si="81"/>
        <v/>
      </c>
      <c r="RB68" s="66" t="str">
        <f t="shared" si="82"/>
        <v/>
      </c>
      <c r="RC68" s="66" t="str">
        <f t="shared" si="83"/>
        <v/>
      </c>
      <c r="RD68" s="66" t="str">
        <f t="shared" si="84"/>
        <v/>
      </c>
      <c r="RE68" s="66" t="str">
        <f t="shared" si="85"/>
        <v/>
      </c>
      <c r="RF68" s="66" t="str">
        <f t="shared" si="86"/>
        <v/>
      </c>
      <c r="RG68" s="66" t="str">
        <f t="shared" si="87"/>
        <v/>
      </c>
      <c r="RH68" s="66" t="str">
        <f t="shared" si="88"/>
        <v/>
      </c>
      <c r="RI68" s="66" t="str">
        <f t="shared" si="89"/>
        <v/>
      </c>
      <c r="RJ68" s="66" t="str">
        <f t="shared" si="90"/>
        <v/>
      </c>
      <c r="RK68" s="66" t="str">
        <f t="shared" si="91"/>
        <v/>
      </c>
      <c r="RL68" s="66" t="str">
        <f t="shared" si="92"/>
        <v/>
      </c>
      <c r="RM68" s="66" t="str">
        <f t="shared" si="93"/>
        <v/>
      </c>
      <c r="RN68" s="66" t="str">
        <f t="shared" si="94"/>
        <v/>
      </c>
      <c r="RO68" s="66" t="str">
        <f t="shared" si="95"/>
        <v/>
      </c>
      <c r="RP68" s="66" t="str">
        <f t="shared" si="96"/>
        <v/>
      </c>
      <c r="RQ68" s="66" t="str">
        <f t="shared" si="97"/>
        <v/>
      </c>
      <c r="RR68" s="66" t="str">
        <f t="shared" si="98"/>
        <v/>
      </c>
      <c r="RS68" s="66" t="str">
        <f t="shared" si="99"/>
        <v/>
      </c>
      <c r="RT68" s="66" t="str">
        <f t="shared" si="100"/>
        <v/>
      </c>
      <c r="RU68" s="66" t="str">
        <f t="shared" si="101"/>
        <v/>
      </c>
      <c r="RV68" s="66" t="str">
        <f t="shared" si="102"/>
        <v/>
      </c>
      <c r="RW68" s="66" t="str">
        <f t="shared" si="103"/>
        <v/>
      </c>
      <c r="RX68" s="66" t="str">
        <f t="shared" si="104"/>
        <v/>
      </c>
      <c r="RY68" s="66" t="str">
        <f t="shared" si="105"/>
        <v/>
      </c>
      <c r="RZ68" s="66" t="str">
        <f t="shared" si="106"/>
        <v/>
      </c>
      <c r="SA68" s="66" t="str">
        <f t="shared" si="107"/>
        <v/>
      </c>
      <c r="SB68" s="66" t="str">
        <f t="shared" si="108"/>
        <v/>
      </c>
      <c r="SC68" s="66" t="str">
        <f t="shared" si="109"/>
        <v/>
      </c>
      <c r="SD68" s="66" t="str">
        <f t="shared" si="110"/>
        <v/>
      </c>
      <c r="SE68" s="66" t="str">
        <f t="shared" si="111"/>
        <v/>
      </c>
      <c r="SF68" s="66" t="str">
        <f t="shared" si="112"/>
        <v/>
      </c>
      <c r="SG68" s="66" t="str">
        <f t="shared" si="113"/>
        <v/>
      </c>
      <c r="SH68" s="66" t="str">
        <f t="shared" si="114"/>
        <v/>
      </c>
      <c r="SI68" s="66" t="str">
        <f t="shared" si="115"/>
        <v/>
      </c>
      <c r="SJ68" s="66" t="str">
        <f t="shared" si="116"/>
        <v/>
      </c>
      <c r="SK68" s="66" t="str">
        <f t="shared" si="117"/>
        <v/>
      </c>
      <c r="SL68" s="66" t="str">
        <f t="shared" si="118"/>
        <v/>
      </c>
      <c r="SM68" s="66" t="str">
        <f t="shared" si="119"/>
        <v/>
      </c>
      <c r="SN68" s="66" t="str">
        <f t="shared" si="120"/>
        <v/>
      </c>
      <c r="SO68" s="66" t="str">
        <f t="shared" si="121"/>
        <v/>
      </c>
      <c r="SP68" s="66" t="str">
        <f t="shared" si="122"/>
        <v/>
      </c>
      <c r="SQ68" s="66" t="str">
        <f t="shared" si="123"/>
        <v/>
      </c>
      <c r="SR68" s="66" t="str">
        <f t="shared" si="124"/>
        <v/>
      </c>
      <c r="SS68" s="66" t="str">
        <f t="shared" si="125"/>
        <v/>
      </c>
      <c r="ST68" s="66" t="str">
        <f t="shared" si="126"/>
        <v/>
      </c>
      <c r="SU68" s="66" t="str">
        <f t="shared" si="127"/>
        <v/>
      </c>
      <c r="SV68" s="66" t="str">
        <f t="shared" si="128"/>
        <v/>
      </c>
      <c r="SW68" s="66" t="str">
        <f t="shared" si="129"/>
        <v/>
      </c>
      <c r="SX68" s="66" t="str">
        <f t="shared" si="130"/>
        <v/>
      </c>
      <c r="SY68" s="66" t="str">
        <f t="shared" si="131"/>
        <v/>
      </c>
      <c r="SZ68" s="66" t="str">
        <f t="shared" si="132"/>
        <v/>
      </c>
      <c r="TA68" s="66" t="str">
        <f t="shared" si="133"/>
        <v/>
      </c>
      <c r="TB68" s="66" t="str">
        <f t="shared" si="134"/>
        <v/>
      </c>
      <c r="TC68" s="66" t="str">
        <f t="shared" si="135"/>
        <v/>
      </c>
      <c r="TD68" s="66" t="str">
        <f t="shared" si="136"/>
        <v/>
      </c>
      <c r="TE68" s="66" t="str">
        <f t="shared" si="137"/>
        <v/>
      </c>
      <c r="TF68" s="66" t="str">
        <f t="shared" si="138"/>
        <v/>
      </c>
      <c r="TG68" s="66" t="str">
        <f t="shared" si="139"/>
        <v/>
      </c>
      <c r="TH68" s="66" t="str">
        <f t="shared" si="140"/>
        <v/>
      </c>
      <c r="TI68" s="66" t="str">
        <f t="shared" si="141"/>
        <v/>
      </c>
      <c r="TJ68" s="66" t="str">
        <f t="shared" si="142"/>
        <v/>
      </c>
      <c r="TK68" s="66" t="str">
        <f t="shared" si="143"/>
        <v/>
      </c>
      <c r="TL68" s="66" t="str">
        <f t="shared" si="144"/>
        <v/>
      </c>
      <c r="TM68" s="66" t="str">
        <f t="shared" si="145"/>
        <v/>
      </c>
      <c r="TN68" s="66" t="str">
        <f t="shared" si="146"/>
        <v/>
      </c>
      <c r="TO68" s="66" t="str">
        <f t="shared" si="147"/>
        <v/>
      </c>
      <c r="TP68" s="66" t="str">
        <f t="shared" si="148"/>
        <v/>
      </c>
      <c r="TQ68" s="66" t="str">
        <f t="shared" si="149"/>
        <v/>
      </c>
      <c r="TR68" s="66" t="str">
        <f t="shared" si="150"/>
        <v/>
      </c>
      <c r="TS68" s="66" t="str">
        <f t="shared" si="151"/>
        <v/>
      </c>
      <c r="TT68" s="66" t="str">
        <f t="shared" si="152"/>
        <v/>
      </c>
      <c r="TU68" s="66" t="str">
        <f t="shared" si="153"/>
        <v/>
      </c>
      <c r="TV68" s="66" t="str">
        <f t="shared" si="154"/>
        <v/>
      </c>
      <c r="TW68" s="66" t="str">
        <f t="shared" si="155"/>
        <v/>
      </c>
      <c r="TX68" s="66" t="str">
        <f t="shared" si="156"/>
        <v/>
      </c>
      <c r="TY68" s="66" t="str">
        <f t="shared" si="157"/>
        <v/>
      </c>
      <c r="TZ68" s="66" t="str">
        <f t="shared" si="158"/>
        <v/>
      </c>
      <c r="UA68" s="66" t="str">
        <f t="shared" si="159"/>
        <v/>
      </c>
      <c r="UB68" s="66" t="str">
        <f t="shared" si="160"/>
        <v/>
      </c>
      <c r="UC68" s="66" t="str">
        <f t="shared" si="161"/>
        <v/>
      </c>
      <c r="UD68" s="66" t="str">
        <f t="shared" si="162"/>
        <v/>
      </c>
      <c r="UE68" s="66" t="str">
        <f t="shared" si="163"/>
        <v/>
      </c>
      <c r="UF68" s="66" t="str">
        <f t="shared" si="164"/>
        <v/>
      </c>
      <c r="UG68" s="66" t="str">
        <f t="shared" si="165"/>
        <v/>
      </c>
      <c r="UH68" s="66" t="str">
        <f t="shared" si="166"/>
        <v/>
      </c>
      <c r="UI68" s="66" t="str">
        <f t="shared" si="167"/>
        <v/>
      </c>
      <c r="UJ68" s="66" t="str">
        <f t="shared" si="168"/>
        <v/>
      </c>
      <c r="UK68" s="66" t="str">
        <f t="shared" si="169"/>
        <v/>
      </c>
      <c r="UL68" s="66" t="str">
        <f t="shared" si="170"/>
        <v/>
      </c>
      <c r="UM68" s="66" t="str">
        <f t="shared" si="171"/>
        <v/>
      </c>
      <c r="UN68" s="66" t="str">
        <f t="shared" si="172"/>
        <v/>
      </c>
      <c r="UO68" s="66" t="str">
        <f t="shared" si="173"/>
        <v/>
      </c>
      <c r="UP68" s="66" t="str">
        <f t="shared" si="174"/>
        <v/>
      </c>
      <c r="UQ68" s="66" t="str">
        <f t="shared" si="175"/>
        <v/>
      </c>
      <c r="UR68" s="66" t="str">
        <f t="shared" si="176"/>
        <v/>
      </c>
      <c r="US68" s="66" t="str">
        <f t="shared" si="177"/>
        <v/>
      </c>
      <c r="UT68" s="66" t="str">
        <f t="shared" si="178"/>
        <v/>
      </c>
      <c r="UU68" s="66" t="str">
        <f t="shared" si="179"/>
        <v/>
      </c>
      <c r="UV68" s="66" t="str">
        <f t="shared" si="180"/>
        <v/>
      </c>
      <c r="UW68" s="66" t="str">
        <f t="shared" si="181"/>
        <v/>
      </c>
      <c r="UX68" s="66" t="str">
        <f t="shared" si="182"/>
        <v/>
      </c>
      <c r="UY68" s="66" t="str">
        <f t="shared" si="183"/>
        <v/>
      </c>
      <c r="UZ68" s="66" t="str">
        <f t="shared" si="184"/>
        <v/>
      </c>
      <c r="VA68" s="66" t="str">
        <f t="shared" si="185"/>
        <v/>
      </c>
      <c r="VB68" s="66" t="str">
        <f t="shared" si="186"/>
        <v/>
      </c>
      <c r="VC68" s="66" t="str">
        <f t="shared" si="187"/>
        <v/>
      </c>
      <c r="VD68" s="66" t="str">
        <f t="shared" si="188"/>
        <v/>
      </c>
      <c r="VE68" s="66" t="str">
        <f t="shared" si="189"/>
        <v/>
      </c>
      <c r="VF68" s="66" t="str">
        <f t="shared" si="190"/>
        <v/>
      </c>
      <c r="VG68" s="66" t="str">
        <f t="shared" si="191"/>
        <v/>
      </c>
      <c r="VH68" s="66" t="str">
        <f t="shared" si="192"/>
        <v/>
      </c>
      <c r="VI68" s="66" t="str">
        <f t="shared" si="193"/>
        <v/>
      </c>
      <c r="VJ68" s="66" t="str">
        <f t="shared" si="194"/>
        <v/>
      </c>
      <c r="VK68" s="66" t="str">
        <f t="shared" si="195"/>
        <v/>
      </c>
      <c r="VL68" s="66" t="str">
        <f t="shared" si="196"/>
        <v/>
      </c>
      <c r="VM68" s="66" t="str">
        <f t="shared" si="197"/>
        <v/>
      </c>
      <c r="VN68" s="66" t="str">
        <f t="shared" si="198"/>
        <v/>
      </c>
      <c r="VO68" s="66" t="str">
        <f t="shared" si="199"/>
        <v/>
      </c>
      <c r="VP68" s="66" t="str">
        <f t="shared" si="200"/>
        <v/>
      </c>
      <c r="VQ68" s="66" t="str">
        <f t="shared" si="201"/>
        <v/>
      </c>
      <c r="VR68" s="66" t="str">
        <f t="shared" si="202"/>
        <v/>
      </c>
      <c r="VS68" s="66" t="str">
        <f t="shared" si="203"/>
        <v/>
      </c>
      <c r="VT68" s="66" t="str">
        <f t="shared" si="204"/>
        <v/>
      </c>
      <c r="VU68" s="66" t="str">
        <f t="shared" si="205"/>
        <v/>
      </c>
      <c r="VV68" s="66" t="str">
        <f t="shared" si="206"/>
        <v/>
      </c>
      <c r="VW68" s="66" t="str">
        <f t="shared" si="207"/>
        <v/>
      </c>
      <c r="VX68" s="66" t="str">
        <f t="shared" si="208"/>
        <v/>
      </c>
      <c r="VY68" s="66" t="str">
        <f t="shared" si="209"/>
        <v/>
      </c>
      <c r="VZ68" s="66" t="str">
        <f t="shared" si="210"/>
        <v/>
      </c>
      <c r="WA68" s="66" t="str">
        <f t="shared" si="211"/>
        <v/>
      </c>
      <c r="WB68" s="66" t="str">
        <f t="shared" si="212"/>
        <v/>
      </c>
      <c r="WC68" s="66" t="str">
        <f t="shared" si="213"/>
        <v/>
      </c>
      <c r="WD68" s="66" t="str">
        <f t="shared" si="214"/>
        <v/>
      </c>
      <c r="WE68" s="66" t="str">
        <f t="shared" si="215"/>
        <v/>
      </c>
      <c r="WF68" s="66" t="str">
        <f t="shared" si="216"/>
        <v/>
      </c>
      <c r="WG68" s="66" t="str">
        <f t="shared" si="217"/>
        <v/>
      </c>
      <c r="WH68" s="66" t="str">
        <f t="shared" si="218"/>
        <v/>
      </c>
      <c r="WI68" s="66" t="str">
        <f t="shared" si="219"/>
        <v/>
      </c>
      <c r="WJ68" s="66" t="str">
        <f t="shared" si="220"/>
        <v/>
      </c>
      <c r="WK68" s="66" t="str">
        <f t="shared" si="221"/>
        <v/>
      </c>
      <c r="WL68" s="66" t="str">
        <f t="shared" si="222"/>
        <v/>
      </c>
      <c r="WM68" s="66" t="str">
        <f t="shared" si="223"/>
        <v/>
      </c>
      <c r="WN68" s="66" t="str">
        <f t="shared" si="224"/>
        <v/>
      </c>
      <c r="WO68" s="66" t="str">
        <f t="shared" si="225"/>
        <v/>
      </c>
      <c r="WP68" s="66" t="str">
        <f t="shared" si="226"/>
        <v/>
      </c>
      <c r="WQ68" s="66" t="str">
        <f t="shared" si="227"/>
        <v/>
      </c>
      <c r="WR68" s="66" t="str">
        <f t="shared" si="228"/>
        <v/>
      </c>
      <c r="WS68" s="66" t="str">
        <f t="shared" si="229"/>
        <v/>
      </c>
      <c r="WT68" s="66" t="str">
        <f t="shared" si="230"/>
        <v/>
      </c>
      <c r="WU68" s="66" t="str">
        <f t="shared" si="231"/>
        <v/>
      </c>
      <c r="WV68" s="66" t="str">
        <f t="shared" si="232"/>
        <v/>
      </c>
      <c r="WW68" s="66" t="str">
        <f t="shared" si="233"/>
        <v/>
      </c>
      <c r="WX68" s="66" t="str">
        <f t="shared" si="234"/>
        <v/>
      </c>
      <c r="WY68" s="66" t="str">
        <f t="shared" si="235"/>
        <v/>
      </c>
      <c r="WZ68" s="66" t="str">
        <f t="shared" si="236"/>
        <v/>
      </c>
      <c r="XA68" s="66" t="str">
        <f t="shared" si="237"/>
        <v/>
      </c>
      <c r="XB68" s="66" t="str">
        <f t="shared" si="238"/>
        <v/>
      </c>
      <c r="XC68" s="66" t="str">
        <f t="shared" si="239"/>
        <v/>
      </c>
      <c r="XD68" s="66" t="str">
        <f t="shared" si="240"/>
        <v/>
      </c>
      <c r="XE68" s="66" t="str">
        <f t="shared" si="241"/>
        <v/>
      </c>
      <c r="XF68" s="66" t="str">
        <f t="shared" si="242"/>
        <v/>
      </c>
      <c r="XG68" s="66" t="str">
        <f t="shared" si="243"/>
        <v/>
      </c>
      <c r="XH68" s="66" t="str">
        <f t="shared" si="244"/>
        <v/>
      </c>
      <c r="XI68" s="66" t="str">
        <f t="shared" si="245"/>
        <v/>
      </c>
      <c r="XJ68" s="66" t="str">
        <f t="shared" si="246"/>
        <v/>
      </c>
      <c r="XK68" s="66" t="str">
        <f t="shared" si="247"/>
        <v/>
      </c>
      <c r="XL68" s="66" t="str">
        <f t="shared" si="248"/>
        <v/>
      </c>
      <c r="XM68" s="66" t="str">
        <f t="shared" si="249"/>
        <v/>
      </c>
      <c r="XN68" s="66" t="str">
        <f t="shared" si="250"/>
        <v/>
      </c>
      <c r="XO68" s="66" t="str">
        <f t="shared" si="251"/>
        <v/>
      </c>
      <c r="XP68" s="66" t="str">
        <f t="shared" si="252"/>
        <v/>
      </c>
      <c r="XQ68" s="66" t="str">
        <f t="shared" si="253"/>
        <v/>
      </c>
      <c r="XR68" s="66" t="str">
        <f t="shared" si="254"/>
        <v/>
      </c>
      <c r="XS68" s="66" t="str">
        <f t="shared" si="255"/>
        <v/>
      </c>
      <c r="XT68" s="66" t="str">
        <f t="shared" si="256"/>
        <v/>
      </c>
      <c r="XU68" s="66" t="str">
        <f t="shared" si="257"/>
        <v/>
      </c>
      <c r="XV68" s="66" t="str">
        <f t="shared" si="258"/>
        <v/>
      </c>
      <c r="XW68" s="66" t="str">
        <f t="shared" si="259"/>
        <v/>
      </c>
      <c r="XX68" s="66" t="str">
        <f t="shared" si="260"/>
        <v/>
      </c>
      <c r="XY68" s="66" t="str">
        <f t="shared" si="261"/>
        <v/>
      </c>
      <c r="XZ68" s="66" t="str">
        <f t="shared" si="262"/>
        <v/>
      </c>
      <c r="YA68" s="66" t="str">
        <f t="shared" si="263"/>
        <v/>
      </c>
      <c r="YB68" s="66" t="str">
        <f t="shared" si="264"/>
        <v/>
      </c>
      <c r="YC68" s="66" t="str">
        <f t="shared" si="265"/>
        <v/>
      </c>
      <c r="YD68" s="66" t="str">
        <f t="shared" si="266"/>
        <v/>
      </c>
      <c r="YE68" s="66" t="str">
        <f t="shared" si="267"/>
        <v/>
      </c>
      <c r="YF68" s="66" t="str">
        <f t="shared" si="268"/>
        <v/>
      </c>
      <c r="YG68" s="66" t="str">
        <f t="shared" si="269"/>
        <v/>
      </c>
      <c r="YH68" s="66" t="str">
        <f t="shared" si="270"/>
        <v/>
      </c>
      <c r="YI68" s="66" t="str">
        <f t="shared" si="271"/>
        <v/>
      </c>
      <c r="YJ68" s="66" t="str">
        <f t="shared" si="272"/>
        <v/>
      </c>
      <c r="YK68" s="66" t="str">
        <f t="shared" si="273"/>
        <v/>
      </c>
      <c r="YL68" s="66" t="str">
        <f t="shared" si="274"/>
        <v/>
      </c>
      <c r="YM68" s="66" t="str">
        <f t="shared" si="275"/>
        <v/>
      </c>
      <c r="YN68" s="66" t="str">
        <f t="shared" si="276"/>
        <v/>
      </c>
      <c r="YO68" s="66" t="str">
        <f t="shared" si="277"/>
        <v/>
      </c>
      <c r="YP68" s="66" t="str">
        <f t="shared" si="278"/>
        <v/>
      </c>
      <c r="YQ68" s="66" t="str">
        <f t="shared" si="279"/>
        <v/>
      </c>
      <c r="YR68" s="66" t="str">
        <f t="shared" si="280"/>
        <v/>
      </c>
      <c r="YS68" s="66" t="str">
        <f t="shared" si="281"/>
        <v/>
      </c>
      <c r="YT68" s="66" t="str">
        <f t="shared" si="282"/>
        <v/>
      </c>
      <c r="YU68" s="66" t="str">
        <f t="shared" si="283"/>
        <v/>
      </c>
      <c r="YV68" s="66" t="str">
        <f t="shared" si="284"/>
        <v/>
      </c>
      <c r="YW68" s="66" t="str">
        <f t="shared" si="285"/>
        <v/>
      </c>
      <c r="YX68" s="66" t="str">
        <f t="shared" si="286"/>
        <v/>
      </c>
      <c r="YY68" s="66" t="str">
        <f t="shared" si="287"/>
        <v/>
      </c>
      <c r="YZ68" s="66" t="str">
        <f t="shared" si="288"/>
        <v/>
      </c>
      <c r="ZA68" s="66" t="str">
        <f t="shared" si="289"/>
        <v/>
      </c>
      <c r="ZB68" s="66" t="str">
        <f t="shared" si="290"/>
        <v/>
      </c>
      <c r="ZC68" s="66" t="str">
        <f t="shared" si="291"/>
        <v/>
      </c>
      <c r="ZD68" s="66" t="str">
        <f t="shared" si="292"/>
        <v/>
      </c>
      <c r="ZE68" s="66" t="str">
        <f t="shared" si="293"/>
        <v/>
      </c>
      <c r="ZF68" s="66" t="str">
        <f t="shared" si="294"/>
        <v/>
      </c>
      <c r="ZG68" s="66" t="str">
        <f t="shared" si="295"/>
        <v/>
      </c>
      <c r="ZH68" s="66" t="str">
        <f t="shared" si="296"/>
        <v/>
      </c>
      <c r="ZI68" s="66" t="str">
        <f t="shared" si="297"/>
        <v/>
      </c>
      <c r="ZJ68" s="66" t="str">
        <f t="shared" si="298"/>
        <v/>
      </c>
      <c r="ZK68" s="66" t="str">
        <f t="shared" si="299"/>
        <v/>
      </c>
      <c r="ZL68" s="66" t="str">
        <f t="shared" si="300"/>
        <v/>
      </c>
      <c r="ZM68" s="66" t="str">
        <f t="shared" si="301"/>
        <v/>
      </c>
      <c r="ZN68" s="66" t="str">
        <f t="shared" si="302"/>
        <v/>
      </c>
      <c r="ZO68" s="66" t="str">
        <f t="shared" si="303"/>
        <v/>
      </c>
      <c r="ZP68" s="66" t="str">
        <f t="shared" si="304"/>
        <v/>
      </c>
      <c r="ZQ68" s="66" t="str">
        <f t="shared" si="305"/>
        <v/>
      </c>
      <c r="ZR68" s="66" t="str">
        <f t="shared" si="306"/>
        <v/>
      </c>
      <c r="ZS68" s="66" t="str">
        <f t="shared" si="307"/>
        <v/>
      </c>
      <c r="ZT68" s="66" t="str">
        <f t="shared" si="308"/>
        <v/>
      </c>
      <c r="ZU68" s="66" t="str">
        <f t="shared" si="309"/>
        <v/>
      </c>
      <c r="ZV68" s="66" t="str">
        <f t="shared" si="310"/>
        <v/>
      </c>
      <c r="ZW68" s="66" t="str">
        <f t="shared" si="311"/>
        <v/>
      </c>
      <c r="ZX68" s="66" t="str">
        <f t="shared" si="312"/>
        <v/>
      </c>
      <c r="ZY68" s="66" t="str">
        <f t="shared" si="313"/>
        <v/>
      </c>
      <c r="ZZ68" s="66" t="str">
        <f t="shared" si="314"/>
        <v/>
      </c>
      <c r="AAA68" s="66" t="str">
        <f t="shared" si="315"/>
        <v/>
      </c>
      <c r="AAB68" s="66" t="str">
        <f t="shared" si="316"/>
        <v/>
      </c>
      <c r="AAC68" s="66" t="str">
        <f t="shared" si="317"/>
        <v/>
      </c>
      <c r="AAD68" s="66" t="str">
        <f t="shared" si="318"/>
        <v/>
      </c>
      <c r="AAE68" s="66" t="str">
        <f t="shared" si="319"/>
        <v/>
      </c>
      <c r="AAF68" s="66" t="str">
        <f t="shared" si="320"/>
        <v/>
      </c>
      <c r="AAG68" s="66" t="str">
        <f t="shared" si="321"/>
        <v/>
      </c>
      <c r="AAH68" s="66" t="str">
        <f t="shared" si="322"/>
        <v/>
      </c>
      <c r="AAI68" s="66" t="str">
        <f t="shared" si="323"/>
        <v/>
      </c>
      <c r="AAJ68" s="66" t="str">
        <f t="shared" si="324"/>
        <v/>
      </c>
      <c r="AAK68" s="66" t="str">
        <f t="shared" si="325"/>
        <v/>
      </c>
      <c r="AAL68" s="66" t="str">
        <f t="shared" si="326"/>
        <v/>
      </c>
      <c r="AAM68" s="66" t="str">
        <f t="shared" si="327"/>
        <v/>
      </c>
      <c r="AAN68" s="66" t="str">
        <f t="shared" si="328"/>
        <v/>
      </c>
      <c r="AAO68" s="66" t="str">
        <f t="shared" si="329"/>
        <v/>
      </c>
      <c r="AAP68" s="66" t="str">
        <f t="shared" si="330"/>
        <v/>
      </c>
      <c r="AAQ68" s="66" t="str">
        <f t="shared" si="331"/>
        <v/>
      </c>
      <c r="AAR68" s="66" t="str">
        <f t="shared" si="332"/>
        <v/>
      </c>
      <c r="AAS68" s="66" t="str">
        <f t="shared" si="333"/>
        <v/>
      </c>
      <c r="AAT68" s="66" t="str">
        <f t="shared" si="334"/>
        <v/>
      </c>
      <c r="AAU68" s="66" t="str">
        <f t="shared" si="335"/>
        <v/>
      </c>
      <c r="AAV68" s="66" t="str">
        <f t="shared" si="336"/>
        <v/>
      </c>
      <c r="AAW68" s="66" t="str">
        <f t="shared" si="337"/>
        <v/>
      </c>
      <c r="AAX68" s="66" t="str">
        <f t="shared" si="338"/>
        <v/>
      </c>
      <c r="AAY68" s="66" t="str">
        <f t="shared" si="339"/>
        <v/>
      </c>
      <c r="AAZ68" s="66" t="str">
        <f t="shared" si="340"/>
        <v/>
      </c>
      <c r="ABA68" s="66" t="str">
        <f t="shared" si="341"/>
        <v/>
      </c>
      <c r="ABB68" s="66" t="str">
        <f t="shared" si="342"/>
        <v/>
      </c>
      <c r="ABC68" s="66" t="str">
        <f t="shared" si="343"/>
        <v/>
      </c>
      <c r="ABD68" s="66" t="str">
        <f t="shared" si="344"/>
        <v/>
      </c>
      <c r="ABE68" s="66" t="str">
        <f t="shared" si="345"/>
        <v/>
      </c>
      <c r="ABF68" s="66" t="str">
        <f t="shared" si="346"/>
        <v/>
      </c>
      <c r="ABG68" s="66" t="str">
        <f t="shared" si="347"/>
        <v/>
      </c>
      <c r="ABH68" s="66" t="str">
        <f t="shared" si="348"/>
        <v/>
      </c>
      <c r="ABI68" s="66" t="str">
        <f t="shared" si="349"/>
        <v/>
      </c>
      <c r="ABJ68" s="66" t="str">
        <f t="shared" si="350"/>
        <v/>
      </c>
      <c r="ABK68" s="66" t="str">
        <f t="shared" si="351"/>
        <v/>
      </c>
      <c r="ABL68" s="66" t="str">
        <f t="shared" si="352"/>
        <v/>
      </c>
      <c r="ABM68" s="66" t="str">
        <f t="shared" si="353"/>
        <v/>
      </c>
      <c r="ABN68" s="66" t="str">
        <f t="shared" si="354"/>
        <v/>
      </c>
      <c r="ABO68" s="66" t="str">
        <f t="shared" si="355"/>
        <v/>
      </c>
      <c r="ABP68" s="66" t="str">
        <f t="shared" si="356"/>
        <v/>
      </c>
      <c r="ABQ68" s="66" t="str">
        <f t="shared" si="357"/>
        <v/>
      </c>
      <c r="ABR68" s="66" t="str">
        <f t="shared" si="358"/>
        <v/>
      </c>
      <c r="ABS68" s="66" t="str">
        <f t="shared" si="359"/>
        <v/>
      </c>
      <c r="ABT68" s="66" t="str">
        <f t="shared" si="360"/>
        <v/>
      </c>
      <c r="ABU68" s="66" t="str">
        <f t="shared" si="361"/>
        <v/>
      </c>
      <c r="ABV68" s="66" t="str">
        <f t="shared" si="362"/>
        <v/>
      </c>
      <c r="ABW68" s="66" t="str">
        <f t="shared" si="363"/>
        <v/>
      </c>
      <c r="ABX68" s="66" t="str">
        <f t="shared" si="364"/>
        <v/>
      </c>
      <c r="ABY68" s="66" t="str">
        <f t="shared" si="365"/>
        <v/>
      </c>
      <c r="ABZ68" s="66" t="str">
        <f t="shared" si="366"/>
        <v/>
      </c>
      <c r="ACA68" s="66" t="str">
        <f t="shared" si="367"/>
        <v/>
      </c>
      <c r="ACB68" s="66" t="str">
        <f t="shared" si="368"/>
        <v/>
      </c>
      <c r="ACC68" s="66" t="str">
        <f t="shared" si="369"/>
        <v/>
      </c>
      <c r="ACD68" s="66" t="str">
        <f t="shared" si="370"/>
        <v/>
      </c>
      <c r="ACE68" s="66" t="str">
        <f t="shared" si="371"/>
        <v/>
      </c>
      <c r="ACF68" s="66" t="str">
        <f t="shared" si="372"/>
        <v/>
      </c>
      <c r="ACG68" s="66" t="str">
        <f t="shared" si="373"/>
        <v/>
      </c>
      <c r="ACH68" s="66" t="str">
        <f t="shared" si="374"/>
        <v/>
      </c>
      <c r="ACI68" s="66" t="str">
        <f t="shared" si="375"/>
        <v/>
      </c>
      <c r="ACJ68" s="66" t="str">
        <f t="shared" si="376"/>
        <v/>
      </c>
      <c r="ACK68" s="66" t="str">
        <f t="shared" si="377"/>
        <v/>
      </c>
      <c r="ACL68" s="66" t="str">
        <f t="shared" si="378"/>
        <v/>
      </c>
      <c r="ACM68" s="66" t="str">
        <f t="shared" ref="ACM68:ACN68" si="448">IF(AND(ACS$3="Unit", ACL68=""), "", IF(AND(ACS$3="Unit", ACL68="-"),"", IF(ACS$3="Unit", "kg/GJ delivered", IF(AND(NY68&lt;&gt;"", NY68&lt;&gt;"-", NX68="-"),"", IF($H68="","", IF(NX68="nd", "",IF(NX68="&lt;n.a.&gt;", "", IF(NY68="#/MJ", "", IF(NY68="kg/GJ delivered",NX68,IF(NY68="g/MJ delivered",NX68,IF(NY68="kg/MJ delivered",NX68*1000,IF(NY68="mg/MJ delivered",NX68/1000,IF(NY68="g/kg",((NX68)*(1/$I68)*(1/$H68)),IF(NY68="mg/kg",((NX68/1000)*(1/$I68)*(1/$H68)),IF(NY68="mg/MJ delivered",NX68/1000,IF(NY68="-","","Error"))))))))))))))))</f>
        <v/>
      </c>
      <c r="ACN68" s="66" t="str">
        <f t="shared" si="448"/>
        <v/>
      </c>
      <c r="ACO68" s="66" t="str">
        <f t="shared" si="380"/>
        <v/>
      </c>
      <c r="ACP68" s="66" t="str">
        <f t="shared" si="381"/>
        <v/>
      </c>
      <c r="ACQ68" s="66" t="str">
        <f t="shared" si="382"/>
        <v/>
      </c>
      <c r="ACR68" s="66" t="str">
        <f t="shared" si="383"/>
        <v/>
      </c>
      <c r="ACS68" s="66" t="str">
        <f t="shared" si="384"/>
        <v/>
      </c>
      <c r="ACT68" s="66" t="str">
        <f t="shared" si="385"/>
        <v/>
      </c>
    </row>
    <row r="69" spans="2:774" ht="15.75" customHeight="1" x14ac:dyDescent="0.25">
      <c r="B69" s="66">
        <v>191</v>
      </c>
      <c r="C69" s="66" t="s">
        <v>769</v>
      </c>
      <c r="D69" s="66" t="s">
        <v>1627</v>
      </c>
      <c r="E69" s="156" t="s">
        <v>300</v>
      </c>
      <c r="F69" s="66" t="s">
        <v>497</v>
      </c>
      <c r="G69" s="66" t="s">
        <v>490</v>
      </c>
      <c r="H69" s="126">
        <v>0.15</v>
      </c>
      <c r="I69" s="130">
        <v>19.5</v>
      </c>
      <c r="J69" s="66" t="str">
        <f t="shared" ref="J69:J131" si="449">IF(G69="", "NOT USED",  IF(F69="", "MISSING FUEL", CONCATENATE(F69, ", ", G69, ", ", P69)))</f>
        <v>Firewood, Traditional, GLO</v>
      </c>
      <c r="K69" s="161"/>
      <c r="L69" s="161"/>
      <c r="M69" s="161"/>
      <c r="N69" s="161"/>
      <c r="O69" s="66" t="s">
        <v>794</v>
      </c>
      <c r="P69" s="66" t="str">
        <f t="shared" si="428"/>
        <v>GLO</v>
      </c>
      <c r="Q69" s="66" t="s">
        <v>622</v>
      </c>
      <c r="R69" s="162">
        <v>45.6</v>
      </c>
      <c r="S69" s="158" t="s">
        <v>523</v>
      </c>
      <c r="T69" s="158" t="s">
        <v>128</v>
      </c>
      <c r="U69" s="158" t="s">
        <v>128</v>
      </c>
      <c r="V69" s="158" t="s">
        <v>128</v>
      </c>
      <c r="W69" s="158" t="s">
        <v>128</v>
      </c>
      <c r="X69" s="166" t="s">
        <v>746</v>
      </c>
      <c r="Y69" s="158" t="s">
        <v>523</v>
      </c>
      <c r="Z69" s="162">
        <v>18.899999999999999</v>
      </c>
      <c r="AA69" s="158" t="s">
        <v>523</v>
      </c>
      <c r="AB69" s="158" t="s">
        <v>128</v>
      </c>
      <c r="AC69" s="158" t="s">
        <v>128</v>
      </c>
      <c r="AD69" s="158" t="s">
        <v>128</v>
      </c>
      <c r="AE69" s="158" t="s">
        <v>128</v>
      </c>
      <c r="AF69" s="162">
        <v>14.2</v>
      </c>
      <c r="AG69" s="158" t="s">
        <v>523</v>
      </c>
      <c r="AH69" s="163">
        <v>7.0000000000000007E-2</v>
      </c>
      <c r="AI69" s="158" t="s">
        <v>523</v>
      </c>
      <c r="AJ69" s="158" t="s">
        <v>128</v>
      </c>
      <c r="AK69" s="158" t="s">
        <v>128</v>
      </c>
      <c r="AL69" s="158" t="s">
        <v>128</v>
      </c>
      <c r="AM69" s="158" t="s">
        <v>128</v>
      </c>
      <c r="AN69" s="158" t="s">
        <v>128</v>
      </c>
      <c r="AO69" s="158" t="s">
        <v>128</v>
      </c>
      <c r="AP69" s="158" t="s">
        <v>128</v>
      </c>
      <c r="AQ69" s="158" t="s">
        <v>128</v>
      </c>
      <c r="AR69" s="158" t="s">
        <v>128</v>
      </c>
      <c r="AS69" s="158" t="s">
        <v>128</v>
      </c>
      <c r="AT69" s="158" t="s">
        <v>128</v>
      </c>
      <c r="AU69" s="158" t="s">
        <v>128</v>
      </c>
      <c r="AV69" s="158" t="s">
        <v>128</v>
      </c>
      <c r="AW69" s="158" t="s">
        <v>128</v>
      </c>
      <c r="AX69" s="158" t="s">
        <v>128</v>
      </c>
      <c r="AY69" s="158" t="s">
        <v>128</v>
      </c>
      <c r="AZ69" s="158" t="s">
        <v>128</v>
      </c>
      <c r="BA69" s="158" t="s">
        <v>128</v>
      </c>
      <c r="BB69" s="158" t="s">
        <v>128</v>
      </c>
      <c r="BC69" s="158" t="s">
        <v>128</v>
      </c>
      <c r="BD69" s="158" t="s">
        <v>128</v>
      </c>
      <c r="BE69" s="158" t="s">
        <v>128</v>
      </c>
      <c r="BF69" s="158" t="s">
        <v>128</v>
      </c>
      <c r="BG69" s="158" t="s">
        <v>128</v>
      </c>
      <c r="BH69" s="158" t="s">
        <v>128</v>
      </c>
      <c r="BI69" s="158" t="s">
        <v>128</v>
      </c>
      <c r="BJ69" s="158" t="s">
        <v>128</v>
      </c>
      <c r="BK69" s="158" t="s">
        <v>128</v>
      </c>
      <c r="BL69" s="158" t="s">
        <v>128</v>
      </c>
      <c r="BM69" s="158" t="s">
        <v>128</v>
      </c>
      <c r="BN69" s="158" t="s">
        <v>128</v>
      </c>
      <c r="BO69" s="158" t="s">
        <v>128</v>
      </c>
      <c r="BP69" s="158" t="s">
        <v>128</v>
      </c>
      <c r="BQ69" s="158" t="s">
        <v>128</v>
      </c>
      <c r="BR69" s="158" t="s">
        <v>128</v>
      </c>
      <c r="BS69" s="158" t="s">
        <v>128</v>
      </c>
      <c r="BT69" s="158" t="s">
        <v>128</v>
      </c>
      <c r="BU69" s="158" t="s">
        <v>128</v>
      </c>
      <c r="BV69" s="158" t="s">
        <v>128</v>
      </c>
      <c r="BW69" s="158" t="s">
        <v>128</v>
      </c>
      <c r="BX69" s="158" t="s">
        <v>128</v>
      </c>
      <c r="BY69" s="158" t="s">
        <v>128</v>
      </c>
      <c r="BZ69" s="158" t="s">
        <v>128</v>
      </c>
      <c r="CA69" s="158" t="s">
        <v>128</v>
      </c>
      <c r="CB69" s="158" t="s">
        <v>128</v>
      </c>
      <c r="CC69" s="158" t="s">
        <v>128</v>
      </c>
      <c r="CD69" s="158" t="s">
        <v>128</v>
      </c>
      <c r="CE69" s="158" t="s">
        <v>128</v>
      </c>
      <c r="CF69" s="158" t="s">
        <v>128</v>
      </c>
      <c r="CG69" s="158" t="s">
        <v>128</v>
      </c>
      <c r="CH69" s="158" t="s">
        <v>128</v>
      </c>
      <c r="CI69" s="158" t="s">
        <v>128</v>
      </c>
      <c r="CJ69" s="158" t="s">
        <v>128</v>
      </c>
      <c r="CK69" s="158" t="s">
        <v>128</v>
      </c>
      <c r="CL69" s="158" t="s">
        <v>128</v>
      </c>
      <c r="CM69" s="158" t="s">
        <v>128</v>
      </c>
      <c r="CN69" s="158" t="s">
        <v>128</v>
      </c>
      <c r="CO69" s="158" t="s">
        <v>128</v>
      </c>
      <c r="CP69" s="158" t="s">
        <v>128</v>
      </c>
      <c r="CQ69" s="158" t="s">
        <v>128</v>
      </c>
      <c r="CR69" s="158" t="s">
        <v>128</v>
      </c>
      <c r="CS69" s="158" t="s">
        <v>128</v>
      </c>
      <c r="CT69" s="158" t="s">
        <v>128</v>
      </c>
      <c r="CU69" s="158" t="s">
        <v>128</v>
      </c>
      <c r="CV69" s="158" t="s">
        <v>128</v>
      </c>
      <c r="CW69" s="158" t="s">
        <v>128</v>
      </c>
      <c r="CX69" s="158" t="s">
        <v>128</v>
      </c>
      <c r="CY69" s="158" t="s">
        <v>128</v>
      </c>
      <c r="CZ69" s="158" t="s">
        <v>128</v>
      </c>
      <c r="DA69" s="158" t="s">
        <v>128</v>
      </c>
      <c r="DB69" s="158" t="s">
        <v>128</v>
      </c>
      <c r="DC69" s="158" t="s">
        <v>128</v>
      </c>
      <c r="DD69" s="158" t="s">
        <v>128</v>
      </c>
      <c r="DE69" s="158" t="s">
        <v>128</v>
      </c>
      <c r="DF69" s="158" t="s">
        <v>128</v>
      </c>
      <c r="DG69" s="158" t="s">
        <v>128</v>
      </c>
      <c r="DH69" s="158" t="s">
        <v>128</v>
      </c>
      <c r="DI69" s="158" t="s">
        <v>128</v>
      </c>
      <c r="DJ69" s="158" t="s">
        <v>128</v>
      </c>
      <c r="DK69" s="158" t="s">
        <v>128</v>
      </c>
      <c r="DL69" s="158" t="s">
        <v>128</v>
      </c>
      <c r="DM69" s="158" t="s">
        <v>128</v>
      </c>
      <c r="DN69" s="158" t="s">
        <v>128</v>
      </c>
      <c r="DO69" s="158" t="s">
        <v>128</v>
      </c>
      <c r="DP69" s="158" t="s">
        <v>128</v>
      </c>
      <c r="DQ69" s="158" t="s">
        <v>128</v>
      </c>
      <c r="DR69" s="158" t="s">
        <v>128</v>
      </c>
      <c r="DS69" s="158" t="s">
        <v>128</v>
      </c>
      <c r="DT69" s="158" t="s">
        <v>128</v>
      </c>
      <c r="DU69" s="158" t="s">
        <v>128</v>
      </c>
      <c r="DV69" s="158" t="s">
        <v>128</v>
      </c>
      <c r="DW69" s="158" t="s">
        <v>128</v>
      </c>
      <c r="DX69" s="158" t="s">
        <v>128</v>
      </c>
      <c r="DY69" s="158" t="s">
        <v>128</v>
      </c>
      <c r="DZ69" s="158" t="s">
        <v>128</v>
      </c>
      <c r="EA69" s="158" t="s">
        <v>128</v>
      </c>
      <c r="EB69" s="158" t="s">
        <v>128</v>
      </c>
      <c r="EC69" s="158" t="s">
        <v>128</v>
      </c>
      <c r="ED69" s="158" t="s">
        <v>128</v>
      </c>
      <c r="EE69" s="158" t="s">
        <v>128</v>
      </c>
      <c r="EF69" s="158" t="s">
        <v>128</v>
      </c>
      <c r="EG69" s="158" t="s">
        <v>128</v>
      </c>
      <c r="EH69" s="158" t="s">
        <v>128</v>
      </c>
      <c r="EI69" s="158" t="s">
        <v>128</v>
      </c>
      <c r="EJ69" s="158" t="s">
        <v>128</v>
      </c>
      <c r="EK69" s="158" t="s">
        <v>128</v>
      </c>
      <c r="EL69" s="158" t="s">
        <v>128</v>
      </c>
      <c r="EM69" s="158" t="s">
        <v>128</v>
      </c>
      <c r="EN69" s="158" t="s">
        <v>128</v>
      </c>
      <c r="EO69" s="158" t="s">
        <v>128</v>
      </c>
      <c r="EP69" s="158" t="s">
        <v>128</v>
      </c>
      <c r="EQ69" s="158" t="s">
        <v>128</v>
      </c>
      <c r="ER69" s="158" t="s">
        <v>128</v>
      </c>
      <c r="ES69" s="158" t="s">
        <v>128</v>
      </c>
      <c r="ET69" s="158" t="s">
        <v>128</v>
      </c>
      <c r="EU69" s="158" t="s">
        <v>128</v>
      </c>
      <c r="EV69" s="158" t="s">
        <v>128</v>
      </c>
      <c r="EW69" s="158" t="s">
        <v>128</v>
      </c>
      <c r="EX69" s="158" t="s">
        <v>128</v>
      </c>
      <c r="EY69" s="158" t="s">
        <v>128</v>
      </c>
      <c r="EZ69" s="158" t="s">
        <v>128</v>
      </c>
      <c r="FA69" s="158" t="s">
        <v>128</v>
      </c>
      <c r="FB69" s="158" t="s">
        <v>128</v>
      </c>
      <c r="FC69" s="158" t="s">
        <v>128</v>
      </c>
      <c r="FD69" s="158" t="s">
        <v>128</v>
      </c>
      <c r="FE69" s="158" t="s">
        <v>128</v>
      </c>
      <c r="FF69" s="158" t="s">
        <v>128</v>
      </c>
      <c r="FG69" s="158" t="s">
        <v>128</v>
      </c>
      <c r="FH69" s="158" t="s">
        <v>128</v>
      </c>
      <c r="FI69" s="158" t="s">
        <v>128</v>
      </c>
      <c r="FJ69" s="158" t="s">
        <v>128</v>
      </c>
      <c r="FK69" s="158" t="s">
        <v>128</v>
      </c>
      <c r="FL69" s="158" t="s">
        <v>128</v>
      </c>
      <c r="FM69" s="158" t="s">
        <v>128</v>
      </c>
      <c r="FN69" s="158" t="s">
        <v>128</v>
      </c>
      <c r="FO69" s="158" t="s">
        <v>128</v>
      </c>
      <c r="FP69" s="158" t="s">
        <v>128</v>
      </c>
      <c r="FQ69" s="158" t="s">
        <v>128</v>
      </c>
      <c r="FR69" s="158" t="s">
        <v>128</v>
      </c>
      <c r="FS69" s="158" t="s">
        <v>128</v>
      </c>
      <c r="FT69" s="158" t="s">
        <v>128</v>
      </c>
      <c r="FU69" s="158" t="s">
        <v>128</v>
      </c>
      <c r="FV69" s="158" t="s">
        <v>128</v>
      </c>
      <c r="FW69" s="158" t="s">
        <v>128</v>
      </c>
      <c r="FX69" s="158" t="s">
        <v>128</v>
      </c>
      <c r="FY69" s="158" t="s">
        <v>128</v>
      </c>
      <c r="FZ69" s="158" t="s">
        <v>128</v>
      </c>
      <c r="GA69" s="158" t="s">
        <v>128</v>
      </c>
      <c r="GB69" s="158" t="s">
        <v>128</v>
      </c>
      <c r="GC69" s="158" t="s">
        <v>128</v>
      </c>
      <c r="GD69" s="158" t="s">
        <v>128</v>
      </c>
      <c r="GE69" s="158" t="s">
        <v>128</v>
      </c>
      <c r="GF69" s="158" t="s">
        <v>128</v>
      </c>
      <c r="GG69" s="158" t="s">
        <v>128</v>
      </c>
      <c r="GH69" s="158" t="s">
        <v>128</v>
      </c>
      <c r="GI69" s="158" t="s">
        <v>128</v>
      </c>
      <c r="GJ69" s="158" t="s">
        <v>128</v>
      </c>
      <c r="GK69" s="158" t="s">
        <v>128</v>
      </c>
      <c r="GL69" s="158" t="s">
        <v>128</v>
      </c>
      <c r="GM69" s="158" t="s">
        <v>128</v>
      </c>
      <c r="GN69" s="158" t="s">
        <v>128</v>
      </c>
      <c r="GO69" s="158" t="s">
        <v>128</v>
      </c>
      <c r="GP69" s="158" t="s">
        <v>128</v>
      </c>
      <c r="GQ69" s="158" t="s">
        <v>128</v>
      </c>
      <c r="GR69" s="158" t="s">
        <v>128</v>
      </c>
      <c r="GS69" s="158" t="s">
        <v>128</v>
      </c>
      <c r="GT69" s="158" t="s">
        <v>128</v>
      </c>
      <c r="GU69" s="158" t="s">
        <v>128</v>
      </c>
      <c r="GV69" s="158" t="s">
        <v>128</v>
      </c>
      <c r="GW69" s="158" t="s">
        <v>128</v>
      </c>
      <c r="GX69" s="158" t="s">
        <v>128</v>
      </c>
      <c r="GY69" s="158" t="s">
        <v>128</v>
      </c>
      <c r="GZ69" s="158" t="s">
        <v>128</v>
      </c>
      <c r="HA69" s="158" t="s">
        <v>128</v>
      </c>
      <c r="HB69" s="158" t="s">
        <v>128</v>
      </c>
      <c r="HC69" s="158" t="s">
        <v>128</v>
      </c>
      <c r="HD69" s="158" t="s">
        <v>128</v>
      </c>
      <c r="HE69" s="158" t="s">
        <v>128</v>
      </c>
      <c r="HF69" s="158" t="s">
        <v>128</v>
      </c>
      <c r="HG69" s="158" t="s">
        <v>128</v>
      </c>
      <c r="HH69" s="158" t="s">
        <v>128</v>
      </c>
      <c r="HI69" s="158" t="s">
        <v>128</v>
      </c>
      <c r="HJ69" s="158" t="s">
        <v>128</v>
      </c>
      <c r="HK69" s="158" t="s">
        <v>128</v>
      </c>
      <c r="HL69" s="158" t="s">
        <v>128</v>
      </c>
      <c r="HM69" s="158" t="s">
        <v>128</v>
      </c>
      <c r="HN69" s="158" t="s">
        <v>128</v>
      </c>
      <c r="HO69" s="158" t="s">
        <v>128</v>
      </c>
      <c r="HP69" s="158" t="s">
        <v>128</v>
      </c>
      <c r="HQ69" s="158" t="s">
        <v>128</v>
      </c>
      <c r="HR69" s="158" t="s">
        <v>128</v>
      </c>
      <c r="HS69" s="158" t="s">
        <v>128</v>
      </c>
      <c r="HT69" s="158" t="s">
        <v>128</v>
      </c>
      <c r="HU69" s="158" t="s">
        <v>128</v>
      </c>
      <c r="HV69" s="158" t="s">
        <v>128</v>
      </c>
      <c r="HW69" s="158" t="s">
        <v>128</v>
      </c>
      <c r="HX69" s="158" t="s">
        <v>128</v>
      </c>
      <c r="HY69" s="158" t="s">
        <v>128</v>
      </c>
      <c r="HZ69" s="158" t="s">
        <v>128</v>
      </c>
      <c r="IA69" s="158" t="s">
        <v>128</v>
      </c>
      <c r="IB69" s="158" t="s">
        <v>128</v>
      </c>
      <c r="IC69" s="158" t="s">
        <v>128</v>
      </c>
      <c r="ID69" s="158" t="s">
        <v>128</v>
      </c>
      <c r="IE69" s="158" t="s">
        <v>128</v>
      </c>
      <c r="IF69" s="158" t="s">
        <v>128</v>
      </c>
      <c r="IG69" s="158" t="s">
        <v>128</v>
      </c>
      <c r="IH69" s="158" t="s">
        <v>128</v>
      </c>
      <c r="II69" s="158" t="s">
        <v>128</v>
      </c>
      <c r="IJ69" s="158" t="s">
        <v>128</v>
      </c>
      <c r="IK69" s="158" t="s">
        <v>128</v>
      </c>
      <c r="IL69" s="158" t="s">
        <v>128</v>
      </c>
      <c r="IM69" s="158" t="s">
        <v>128</v>
      </c>
      <c r="IN69" s="158" t="s">
        <v>128</v>
      </c>
      <c r="IO69" s="158" t="s">
        <v>128</v>
      </c>
      <c r="IP69" s="158" t="s">
        <v>128</v>
      </c>
      <c r="IQ69" s="158" t="s">
        <v>128</v>
      </c>
      <c r="IR69" s="158" t="s">
        <v>128</v>
      </c>
      <c r="IS69" s="158" t="s">
        <v>128</v>
      </c>
      <c r="IT69" s="158" t="s">
        <v>128</v>
      </c>
      <c r="IU69" s="158" t="s">
        <v>128</v>
      </c>
      <c r="IV69" s="158" t="s">
        <v>128</v>
      </c>
      <c r="IW69" s="158" t="s">
        <v>128</v>
      </c>
      <c r="IX69" s="158" t="s">
        <v>128</v>
      </c>
      <c r="IY69" s="158" t="s">
        <v>128</v>
      </c>
      <c r="IZ69" s="158" t="s">
        <v>128</v>
      </c>
      <c r="JA69" s="158" t="s">
        <v>128</v>
      </c>
      <c r="JB69" s="158" t="s">
        <v>128</v>
      </c>
      <c r="JC69" s="158" t="s">
        <v>128</v>
      </c>
      <c r="JD69" s="158" t="s">
        <v>128</v>
      </c>
      <c r="JE69" s="158" t="s">
        <v>128</v>
      </c>
      <c r="JF69" s="158" t="s">
        <v>128</v>
      </c>
      <c r="JG69" s="158" t="s">
        <v>128</v>
      </c>
      <c r="JH69" s="158" t="s">
        <v>128</v>
      </c>
      <c r="JI69" s="158" t="s">
        <v>128</v>
      </c>
      <c r="JJ69" s="158" t="s">
        <v>128</v>
      </c>
      <c r="JK69" s="158" t="s">
        <v>128</v>
      </c>
      <c r="JL69" s="158" t="s">
        <v>128</v>
      </c>
      <c r="JM69" s="158" t="s">
        <v>128</v>
      </c>
      <c r="JN69" s="158" t="s">
        <v>128</v>
      </c>
      <c r="JO69" s="158" t="s">
        <v>128</v>
      </c>
      <c r="JP69" s="158" t="s">
        <v>128</v>
      </c>
      <c r="JQ69" s="158" t="s">
        <v>128</v>
      </c>
      <c r="JR69" s="158" t="s">
        <v>128</v>
      </c>
      <c r="JS69" s="158" t="s">
        <v>128</v>
      </c>
      <c r="JT69" s="158" t="s">
        <v>128</v>
      </c>
      <c r="JU69" s="158" t="s">
        <v>128</v>
      </c>
      <c r="JV69" s="158" t="s">
        <v>128</v>
      </c>
      <c r="JW69" s="158" t="s">
        <v>128</v>
      </c>
      <c r="JX69" s="158" t="s">
        <v>128</v>
      </c>
      <c r="JY69" s="158" t="s">
        <v>128</v>
      </c>
      <c r="JZ69" s="158" t="s">
        <v>128</v>
      </c>
      <c r="KA69" s="158" t="s">
        <v>128</v>
      </c>
      <c r="KB69" s="158" t="s">
        <v>128</v>
      </c>
      <c r="KC69" s="158" t="s">
        <v>128</v>
      </c>
      <c r="KD69" s="158" t="s">
        <v>128</v>
      </c>
      <c r="KE69" s="158" t="s">
        <v>128</v>
      </c>
      <c r="KF69" s="158" t="s">
        <v>128</v>
      </c>
      <c r="KG69" s="158" t="s">
        <v>128</v>
      </c>
      <c r="KH69" s="158" t="s">
        <v>128</v>
      </c>
      <c r="KI69" s="158" t="s">
        <v>128</v>
      </c>
      <c r="KJ69" s="158" t="s">
        <v>128</v>
      </c>
      <c r="KK69" s="158" t="s">
        <v>128</v>
      </c>
      <c r="KL69" s="158" t="s">
        <v>128</v>
      </c>
      <c r="KM69" s="158" t="s">
        <v>128</v>
      </c>
      <c r="KN69" s="158" t="s">
        <v>128</v>
      </c>
      <c r="KO69" s="158" t="s">
        <v>128</v>
      </c>
      <c r="KP69" s="158" t="s">
        <v>128</v>
      </c>
      <c r="KQ69" s="158" t="s">
        <v>128</v>
      </c>
      <c r="KR69" s="158" t="s">
        <v>128</v>
      </c>
      <c r="KS69" s="158" t="s">
        <v>128</v>
      </c>
      <c r="KT69" s="158" t="s">
        <v>128</v>
      </c>
      <c r="KU69" s="158" t="s">
        <v>128</v>
      </c>
      <c r="KV69" s="158" t="s">
        <v>128</v>
      </c>
      <c r="KW69" s="158" t="s">
        <v>128</v>
      </c>
      <c r="KX69" s="158" t="s">
        <v>128</v>
      </c>
      <c r="KY69" s="158" t="s">
        <v>128</v>
      </c>
      <c r="KZ69" s="158" t="s">
        <v>128</v>
      </c>
      <c r="LA69" s="158" t="s">
        <v>128</v>
      </c>
      <c r="LB69" s="158" t="s">
        <v>128</v>
      </c>
      <c r="LC69" s="158" t="s">
        <v>128</v>
      </c>
      <c r="LD69" s="158" t="s">
        <v>128</v>
      </c>
      <c r="LE69" s="158" t="s">
        <v>128</v>
      </c>
      <c r="LF69" s="158" t="s">
        <v>128</v>
      </c>
      <c r="LG69" s="158" t="s">
        <v>128</v>
      </c>
      <c r="LH69" s="158" t="s">
        <v>128</v>
      </c>
      <c r="LI69" s="158" t="s">
        <v>128</v>
      </c>
      <c r="LJ69" s="158" t="s">
        <v>128</v>
      </c>
      <c r="LK69" s="158" t="s">
        <v>128</v>
      </c>
      <c r="LL69" s="158" t="s">
        <v>128</v>
      </c>
      <c r="LM69" s="158" t="s">
        <v>128</v>
      </c>
      <c r="LN69" s="158" t="s">
        <v>128</v>
      </c>
      <c r="LO69" s="158" t="s">
        <v>128</v>
      </c>
      <c r="LP69" s="158" t="s">
        <v>128</v>
      </c>
      <c r="LQ69" s="158" t="s">
        <v>128</v>
      </c>
      <c r="LR69" s="158" t="s">
        <v>128</v>
      </c>
      <c r="LS69" s="158" t="s">
        <v>128</v>
      </c>
      <c r="LT69" s="158" t="s">
        <v>128</v>
      </c>
      <c r="LU69" s="158" t="s">
        <v>128</v>
      </c>
      <c r="LV69" s="158" t="s">
        <v>128</v>
      </c>
      <c r="LW69" s="158" t="s">
        <v>128</v>
      </c>
      <c r="LX69" s="158" t="s">
        <v>128</v>
      </c>
      <c r="LY69" s="158" t="s">
        <v>128</v>
      </c>
      <c r="LZ69" s="158" t="s">
        <v>128</v>
      </c>
      <c r="MA69" s="158" t="s">
        <v>128</v>
      </c>
      <c r="MB69" s="158" t="s">
        <v>128</v>
      </c>
      <c r="MC69" s="158" t="s">
        <v>128</v>
      </c>
      <c r="MD69" s="158" t="s">
        <v>128</v>
      </c>
      <c r="ME69" s="158" t="s">
        <v>128</v>
      </c>
      <c r="MF69" s="158" t="s">
        <v>128</v>
      </c>
      <c r="MG69" s="158" t="s">
        <v>128</v>
      </c>
      <c r="MH69" s="158" t="s">
        <v>128</v>
      </c>
      <c r="MI69" s="158" t="s">
        <v>128</v>
      </c>
      <c r="MJ69" s="158" t="s">
        <v>128</v>
      </c>
      <c r="MK69" s="158" t="s">
        <v>128</v>
      </c>
      <c r="ML69" s="158" t="s">
        <v>128</v>
      </c>
      <c r="MM69" s="158" t="s">
        <v>128</v>
      </c>
      <c r="MN69" s="158" t="s">
        <v>128</v>
      </c>
      <c r="MO69" s="158" t="s">
        <v>128</v>
      </c>
      <c r="MP69" s="158" t="s">
        <v>128</v>
      </c>
      <c r="MQ69" s="158" t="s">
        <v>128</v>
      </c>
      <c r="MR69" s="158" t="s">
        <v>128</v>
      </c>
      <c r="MS69" s="158" t="s">
        <v>128</v>
      </c>
      <c r="MT69" s="158" t="s">
        <v>128</v>
      </c>
      <c r="MU69" s="158" t="s">
        <v>128</v>
      </c>
      <c r="MV69" s="158" t="s">
        <v>128</v>
      </c>
      <c r="MW69" s="158" t="s">
        <v>128</v>
      </c>
      <c r="MX69" s="158" t="s">
        <v>128</v>
      </c>
      <c r="MY69" s="158" t="s">
        <v>128</v>
      </c>
      <c r="MZ69" s="158" t="s">
        <v>128</v>
      </c>
      <c r="NA69" s="158" t="s">
        <v>128</v>
      </c>
      <c r="NB69" s="158" t="s">
        <v>128</v>
      </c>
      <c r="NC69" s="158" t="s">
        <v>128</v>
      </c>
      <c r="ND69" s="158" t="s">
        <v>128</v>
      </c>
      <c r="NE69" s="158" t="s">
        <v>128</v>
      </c>
      <c r="NF69" s="158" t="s">
        <v>128</v>
      </c>
      <c r="NG69" s="158" t="s">
        <v>128</v>
      </c>
      <c r="NH69" s="158" t="s">
        <v>128</v>
      </c>
      <c r="NI69" s="158" t="s">
        <v>128</v>
      </c>
      <c r="NJ69" s="158" t="s">
        <v>128</v>
      </c>
      <c r="NK69" s="158" t="s">
        <v>128</v>
      </c>
      <c r="NL69" s="158" t="s">
        <v>128</v>
      </c>
      <c r="NM69" s="158" t="s">
        <v>128</v>
      </c>
      <c r="NN69" s="158" t="s">
        <v>128</v>
      </c>
      <c r="NO69" s="158" t="s">
        <v>128</v>
      </c>
      <c r="NP69" s="158" t="s">
        <v>128</v>
      </c>
      <c r="NQ69" s="158" t="s">
        <v>128</v>
      </c>
      <c r="NR69" s="158" t="s">
        <v>128</v>
      </c>
      <c r="NS69" s="158" t="s">
        <v>128</v>
      </c>
      <c r="NT69" s="158" t="s">
        <v>128</v>
      </c>
      <c r="NU69" s="158" t="s">
        <v>128</v>
      </c>
      <c r="NV69" s="158" t="s">
        <v>128</v>
      </c>
      <c r="NW69" s="158" t="s">
        <v>128</v>
      </c>
      <c r="NX69" s="158" t="s">
        <v>128</v>
      </c>
      <c r="NY69" s="158" t="s">
        <v>128</v>
      </c>
      <c r="NZ69" s="158" t="s">
        <v>128</v>
      </c>
      <c r="OA69" s="158" t="s">
        <v>128</v>
      </c>
      <c r="OB69" s="158" t="s">
        <v>128</v>
      </c>
      <c r="OC69" s="158" t="s">
        <v>128</v>
      </c>
      <c r="OD69" s="158" t="s">
        <v>128</v>
      </c>
      <c r="OE69" s="170" t="s">
        <v>128</v>
      </c>
      <c r="OF69" s="181"/>
      <c r="OG69" s="174">
        <f t="shared" si="9"/>
        <v>15.589743589743591</v>
      </c>
      <c r="OH69" s="66" t="str">
        <f t="shared" si="10"/>
        <v>kg/GJ delivered</v>
      </c>
      <c r="OI69" s="66" t="str">
        <f t="shared" si="11"/>
        <v/>
      </c>
      <c r="OJ69" s="66" t="str">
        <f t="shared" si="12"/>
        <v/>
      </c>
      <c r="OK69" s="66" t="str">
        <f t="shared" si="13"/>
        <v/>
      </c>
      <c r="OL69" s="66" t="str">
        <f t="shared" si="14"/>
        <v/>
      </c>
      <c r="OM69" s="159">
        <f t="shared" si="15"/>
        <v>523.07692307692309</v>
      </c>
      <c r="ON69" s="66" t="str">
        <f t="shared" si="16"/>
        <v>kg/GJ delivered</v>
      </c>
      <c r="OO69" s="118">
        <f t="shared" si="17"/>
        <v>6.4615384615384608</v>
      </c>
      <c r="OP69" s="66" t="str">
        <f t="shared" si="18"/>
        <v>kg/GJ delivered</v>
      </c>
      <c r="OQ69" s="66" t="str">
        <f t="shared" si="19"/>
        <v/>
      </c>
      <c r="OR69" s="66" t="str">
        <f t="shared" si="20"/>
        <v/>
      </c>
      <c r="OS69" s="66" t="str">
        <f t="shared" si="21"/>
        <v/>
      </c>
      <c r="OT69" s="66" t="str">
        <f t="shared" si="22"/>
        <v/>
      </c>
      <c r="OU69" s="118">
        <f t="shared" si="23"/>
        <v>4.8547008547008543</v>
      </c>
      <c r="OV69" s="66" t="str">
        <f t="shared" si="24"/>
        <v>kg/GJ delivered</v>
      </c>
      <c r="OW69" s="126">
        <f t="shared" si="25"/>
        <v>2.3931623931623937E-2</v>
      </c>
      <c r="OX69" s="66" t="str">
        <f t="shared" si="26"/>
        <v>kg/GJ delivered</v>
      </c>
      <c r="OY69" s="66" t="str">
        <f t="shared" si="27"/>
        <v/>
      </c>
      <c r="OZ69" s="66" t="str">
        <f t="shared" si="28"/>
        <v/>
      </c>
      <c r="PA69" s="66" t="str">
        <f t="shared" si="29"/>
        <v/>
      </c>
      <c r="PB69" s="66" t="str">
        <f t="shared" si="30"/>
        <v/>
      </c>
      <c r="PC69" s="66" t="str">
        <f t="shared" si="31"/>
        <v/>
      </c>
      <c r="PD69" s="66" t="str">
        <f t="shared" si="32"/>
        <v/>
      </c>
      <c r="PE69" s="66" t="str">
        <f t="shared" si="33"/>
        <v/>
      </c>
      <c r="PF69" s="66" t="str">
        <f t="shared" si="34"/>
        <v/>
      </c>
      <c r="PG69" s="66" t="str">
        <f t="shared" si="35"/>
        <v/>
      </c>
      <c r="PH69" s="66" t="str">
        <f t="shared" si="36"/>
        <v/>
      </c>
      <c r="PI69" s="66" t="str">
        <f t="shared" si="37"/>
        <v/>
      </c>
      <c r="PJ69" s="66" t="str">
        <f t="shared" si="38"/>
        <v/>
      </c>
      <c r="PK69" s="66" t="str">
        <f t="shared" si="39"/>
        <v/>
      </c>
      <c r="PL69" s="66" t="str">
        <f t="shared" si="40"/>
        <v/>
      </c>
      <c r="PM69" s="66" t="str">
        <f t="shared" si="41"/>
        <v/>
      </c>
      <c r="PN69" s="66" t="str">
        <f t="shared" si="42"/>
        <v/>
      </c>
      <c r="PO69" s="66" t="str">
        <f t="shared" si="43"/>
        <v/>
      </c>
      <c r="PP69" s="66" t="str">
        <f t="shared" si="44"/>
        <v/>
      </c>
      <c r="PQ69" s="66" t="str">
        <f t="shared" si="45"/>
        <v/>
      </c>
      <c r="PR69" s="66" t="str">
        <f t="shared" si="46"/>
        <v/>
      </c>
      <c r="PS69" s="66" t="str">
        <f t="shared" si="47"/>
        <v/>
      </c>
      <c r="PT69" s="66" t="str">
        <f t="shared" si="48"/>
        <v/>
      </c>
      <c r="PU69" s="66" t="str">
        <f t="shared" si="49"/>
        <v/>
      </c>
      <c r="PV69" s="66" t="str">
        <f t="shared" si="50"/>
        <v/>
      </c>
      <c r="PW69" s="66" t="str">
        <f t="shared" si="51"/>
        <v/>
      </c>
      <c r="PX69" s="66" t="str">
        <f t="shared" si="52"/>
        <v/>
      </c>
      <c r="PY69" s="66" t="str">
        <f t="shared" si="53"/>
        <v/>
      </c>
      <c r="PZ69" s="66" t="str">
        <f t="shared" si="54"/>
        <v/>
      </c>
      <c r="QA69" s="66" t="str">
        <f t="shared" si="55"/>
        <v/>
      </c>
      <c r="QB69" s="66" t="str">
        <f t="shared" si="56"/>
        <v/>
      </c>
      <c r="QC69" s="66" t="str">
        <f t="shared" si="57"/>
        <v/>
      </c>
      <c r="QD69" s="66" t="str">
        <f t="shared" si="58"/>
        <v/>
      </c>
      <c r="QE69" s="66" t="str">
        <f t="shared" si="59"/>
        <v/>
      </c>
      <c r="QF69" s="66" t="str">
        <f t="shared" si="60"/>
        <v/>
      </c>
      <c r="QG69" s="66" t="str">
        <f t="shared" si="61"/>
        <v/>
      </c>
      <c r="QH69" s="66" t="str">
        <f t="shared" si="62"/>
        <v/>
      </c>
      <c r="QI69" s="66" t="str">
        <f t="shared" si="63"/>
        <v/>
      </c>
      <c r="QJ69" s="66" t="str">
        <f t="shared" si="64"/>
        <v/>
      </c>
      <c r="QK69" s="66" t="str">
        <f t="shared" si="65"/>
        <v/>
      </c>
      <c r="QL69" s="66" t="str">
        <f t="shared" si="66"/>
        <v/>
      </c>
      <c r="QM69" s="66" t="str">
        <f t="shared" si="67"/>
        <v/>
      </c>
      <c r="QN69" s="66" t="str">
        <f t="shared" si="68"/>
        <v/>
      </c>
      <c r="QO69" s="66" t="str">
        <f t="shared" si="69"/>
        <v/>
      </c>
      <c r="QP69" s="66" t="str">
        <f t="shared" si="70"/>
        <v/>
      </c>
      <c r="QQ69" s="66" t="str">
        <f t="shared" si="71"/>
        <v/>
      </c>
      <c r="QR69" s="66" t="str">
        <f t="shared" si="72"/>
        <v/>
      </c>
      <c r="QS69" s="66" t="str">
        <f t="shared" si="73"/>
        <v/>
      </c>
      <c r="QT69" s="66" t="str">
        <f t="shared" si="74"/>
        <v/>
      </c>
      <c r="QU69" s="66" t="str">
        <f t="shared" si="75"/>
        <v/>
      </c>
      <c r="QV69" s="66" t="str">
        <f t="shared" si="76"/>
        <v/>
      </c>
      <c r="QW69" s="66" t="str">
        <f t="shared" si="77"/>
        <v/>
      </c>
      <c r="QX69" s="66" t="str">
        <f t="shared" si="78"/>
        <v/>
      </c>
      <c r="QY69" s="66" t="str">
        <f t="shared" si="79"/>
        <v/>
      </c>
      <c r="QZ69" s="66" t="str">
        <f t="shared" si="80"/>
        <v/>
      </c>
      <c r="RA69" s="66" t="str">
        <f t="shared" si="81"/>
        <v/>
      </c>
      <c r="RB69" s="66" t="str">
        <f t="shared" si="82"/>
        <v/>
      </c>
      <c r="RC69" s="66" t="str">
        <f t="shared" si="83"/>
        <v/>
      </c>
      <c r="RD69" s="66" t="str">
        <f t="shared" si="84"/>
        <v/>
      </c>
      <c r="RE69" s="66" t="str">
        <f t="shared" si="85"/>
        <v/>
      </c>
      <c r="RF69" s="66" t="str">
        <f t="shared" si="86"/>
        <v/>
      </c>
      <c r="RG69" s="66" t="str">
        <f t="shared" si="87"/>
        <v/>
      </c>
      <c r="RH69" s="66" t="str">
        <f t="shared" si="88"/>
        <v/>
      </c>
      <c r="RI69" s="66" t="str">
        <f t="shared" si="89"/>
        <v/>
      </c>
      <c r="RJ69" s="66" t="str">
        <f t="shared" si="90"/>
        <v/>
      </c>
      <c r="RK69" s="66" t="str">
        <f t="shared" si="91"/>
        <v/>
      </c>
      <c r="RL69" s="66" t="str">
        <f t="shared" si="92"/>
        <v/>
      </c>
      <c r="RM69" s="66" t="str">
        <f t="shared" si="93"/>
        <v/>
      </c>
      <c r="RN69" s="66" t="str">
        <f t="shared" si="94"/>
        <v/>
      </c>
      <c r="RO69" s="66" t="str">
        <f t="shared" si="95"/>
        <v/>
      </c>
      <c r="RP69" s="66" t="str">
        <f t="shared" si="96"/>
        <v/>
      </c>
      <c r="RQ69" s="66" t="str">
        <f t="shared" si="97"/>
        <v/>
      </c>
      <c r="RR69" s="66" t="str">
        <f t="shared" si="98"/>
        <v/>
      </c>
      <c r="RS69" s="66" t="str">
        <f t="shared" si="99"/>
        <v/>
      </c>
      <c r="RT69" s="66" t="str">
        <f t="shared" si="100"/>
        <v/>
      </c>
      <c r="RU69" s="66" t="str">
        <f t="shared" si="101"/>
        <v/>
      </c>
      <c r="RV69" s="66" t="str">
        <f t="shared" si="102"/>
        <v/>
      </c>
      <c r="RW69" s="66" t="str">
        <f t="shared" si="103"/>
        <v/>
      </c>
      <c r="RX69" s="66" t="str">
        <f t="shared" si="104"/>
        <v/>
      </c>
      <c r="RY69" s="66" t="str">
        <f t="shared" si="105"/>
        <v/>
      </c>
      <c r="RZ69" s="66" t="str">
        <f t="shared" si="106"/>
        <v/>
      </c>
      <c r="SA69" s="66" t="str">
        <f t="shared" si="107"/>
        <v/>
      </c>
      <c r="SB69" s="66" t="str">
        <f t="shared" si="108"/>
        <v/>
      </c>
      <c r="SC69" s="66" t="str">
        <f t="shared" si="109"/>
        <v/>
      </c>
      <c r="SD69" s="66" t="str">
        <f t="shared" si="110"/>
        <v/>
      </c>
      <c r="SE69" s="66" t="str">
        <f t="shared" si="111"/>
        <v/>
      </c>
      <c r="SF69" s="66" t="str">
        <f t="shared" si="112"/>
        <v/>
      </c>
      <c r="SG69" s="66" t="str">
        <f t="shared" si="113"/>
        <v/>
      </c>
      <c r="SH69" s="66" t="str">
        <f t="shared" si="114"/>
        <v/>
      </c>
      <c r="SI69" s="66" t="str">
        <f t="shared" si="115"/>
        <v/>
      </c>
      <c r="SJ69" s="66" t="str">
        <f t="shared" si="116"/>
        <v/>
      </c>
      <c r="SK69" s="66" t="str">
        <f t="shared" si="117"/>
        <v/>
      </c>
      <c r="SL69" s="66" t="str">
        <f t="shared" si="118"/>
        <v/>
      </c>
      <c r="SM69" s="66" t="str">
        <f t="shared" si="119"/>
        <v/>
      </c>
      <c r="SN69" s="66" t="str">
        <f t="shared" si="120"/>
        <v/>
      </c>
      <c r="SO69" s="66" t="str">
        <f t="shared" si="121"/>
        <v/>
      </c>
      <c r="SP69" s="66" t="str">
        <f t="shared" si="122"/>
        <v/>
      </c>
      <c r="SQ69" s="66" t="str">
        <f t="shared" si="123"/>
        <v/>
      </c>
      <c r="SR69" s="66" t="str">
        <f t="shared" si="124"/>
        <v/>
      </c>
      <c r="SS69" s="66" t="str">
        <f t="shared" si="125"/>
        <v/>
      </c>
      <c r="ST69" s="66" t="str">
        <f t="shared" si="126"/>
        <v/>
      </c>
      <c r="SU69" s="66" t="str">
        <f t="shared" si="127"/>
        <v/>
      </c>
      <c r="SV69" s="66" t="str">
        <f t="shared" si="128"/>
        <v/>
      </c>
      <c r="SW69" s="66" t="str">
        <f t="shared" si="129"/>
        <v/>
      </c>
      <c r="SX69" s="66" t="str">
        <f t="shared" si="130"/>
        <v/>
      </c>
      <c r="SY69" s="66" t="str">
        <f t="shared" si="131"/>
        <v/>
      </c>
      <c r="SZ69" s="66" t="str">
        <f t="shared" si="132"/>
        <v/>
      </c>
      <c r="TA69" s="66" t="str">
        <f t="shared" si="133"/>
        <v/>
      </c>
      <c r="TB69" s="66" t="str">
        <f t="shared" si="134"/>
        <v/>
      </c>
      <c r="TC69" s="66" t="str">
        <f t="shared" si="135"/>
        <v/>
      </c>
      <c r="TD69" s="66" t="str">
        <f t="shared" si="136"/>
        <v/>
      </c>
      <c r="TE69" s="66" t="str">
        <f t="shared" si="137"/>
        <v/>
      </c>
      <c r="TF69" s="66" t="str">
        <f t="shared" si="138"/>
        <v/>
      </c>
      <c r="TG69" s="66" t="str">
        <f t="shared" si="139"/>
        <v/>
      </c>
      <c r="TH69" s="66" t="str">
        <f t="shared" si="140"/>
        <v/>
      </c>
      <c r="TI69" s="66" t="str">
        <f t="shared" si="141"/>
        <v/>
      </c>
      <c r="TJ69" s="66" t="str">
        <f t="shared" si="142"/>
        <v/>
      </c>
      <c r="TK69" s="66" t="str">
        <f t="shared" si="143"/>
        <v/>
      </c>
      <c r="TL69" s="66" t="str">
        <f t="shared" si="144"/>
        <v/>
      </c>
      <c r="TM69" s="66" t="str">
        <f t="shared" si="145"/>
        <v/>
      </c>
      <c r="TN69" s="66" t="str">
        <f t="shared" si="146"/>
        <v/>
      </c>
      <c r="TO69" s="66" t="str">
        <f t="shared" si="147"/>
        <v/>
      </c>
      <c r="TP69" s="66" t="str">
        <f t="shared" si="148"/>
        <v/>
      </c>
      <c r="TQ69" s="66" t="str">
        <f t="shared" si="149"/>
        <v/>
      </c>
      <c r="TR69" s="66" t="str">
        <f t="shared" si="150"/>
        <v/>
      </c>
      <c r="TS69" s="66" t="str">
        <f t="shared" si="151"/>
        <v/>
      </c>
      <c r="TT69" s="66" t="str">
        <f t="shared" si="152"/>
        <v/>
      </c>
      <c r="TU69" s="66" t="str">
        <f t="shared" si="153"/>
        <v/>
      </c>
      <c r="TV69" s="66" t="str">
        <f t="shared" si="154"/>
        <v/>
      </c>
      <c r="TW69" s="66" t="str">
        <f t="shared" si="155"/>
        <v/>
      </c>
      <c r="TX69" s="66" t="str">
        <f t="shared" si="156"/>
        <v/>
      </c>
      <c r="TY69" s="66" t="str">
        <f t="shared" si="157"/>
        <v/>
      </c>
      <c r="TZ69" s="66" t="str">
        <f t="shared" si="158"/>
        <v/>
      </c>
      <c r="UA69" s="66" t="str">
        <f t="shared" si="159"/>
        <v/>
      </c>
      <c r="UB69" s="66" t="str">
        <f t="shared" si="160"/>
        <v/>
      </c>
      <c r="UC69" s="66" t="str">
        <f t="shared" si="161"/>
        <v/>
      </c>
      <c r="UD69" s="66" t="str">
        <f t="shared" si="162"/>
        <v/>
      </c>
      <c r="UE69" s="66" t="str">
        <f t="shared" si="163"/>
        <v/>
      </c>
      <c r="UF69" s="66" t="str">
        <f t="shared" si="164"/>
        <v/>
      </c>
      <c r="UG69" s="66" t="str">
        <f t="shared" si="165"/>
        <v/>
      </c>
      <c r="UH69" s="66" t="str">
        <f t="shared" si="166"/>
        <v/>
      </c>
      <c r="UI69" s="66" t="str">
        <f t="shared" si="167"/>
        <v/>
      </c>
      <c r="UJ69" s="66" t="str">
        <f t="shared" si="168"/>
        <v/>
      </c>
      <c r="UK69" s="66" t="str">
        <f t="shared" si="169"/>
        <v/>
      </c>
      <c r="UL69" s="66" t="str">
        <f t="shared" si="170"/>
        <v/>
      </c>
      <c r="UM69" s="66" t="str">
        <f t="shared" si="171"/>
        <v/>
      </c>
      <c r="UN69" s="66" t="str">
        <f t="shared" si="172"/>
        <v/>
      </c>
      <c r="UO69" s="66" t="str">
        <f t="shared" si="173"/>
        <v/>
      </c>
      <c r="UP69" s="66" t="str">
        <f t="shared" si="174"/>
        <v/>
      </c>
      <c r="UQ69" s="66" t="str">
        <f t="shared" si="175"/>
        <v/>
      </c>
      <c r="UR69" s="66" t="str">
        <f t="shared" si="176"/>
        <v/>
      </c>
      <c r="US69" s="66" t="str">
        <f t="shared" si="177"/>
        <v/>
      </c>
      <c r="UT69" s="66" t="str">
        <f t="shared" si="178"/>
        <v/>
      </c>
      <c r="UU69" s="66" t="str">
        <f t="shared" si="179"/>
        <v/>
      </c>
      <c r="UV69" s="66" t="str">
        <f t="shared" si="180"/>
        <v/>
      </c>
      <c r="UW69" s="66" t="str">
        <f t="shared" si="181"/>
        <v/>
      </c>
      <c r="UX69" s="66" t="str">
        <f t="shared" si="182"/>
        <v/>
      </c>
      <c r="UY69" s="66" t="str">
        <f t="shared" si="183"/>
        <v/>
      </c>
      <c r="UZ69" s="66" t="str">
        <f t="shared" si="184"/>
        <v/>
      </c>
      <c r="VA69" s="66" t="str">
        <f t="shared" si="185"/>
        <v/>
      </c>
      <c r="VB69" s="66" t="str">
        <f t="shared" si="186"/>
        <v/>
      </c>
      <c r="VC69" s="66" t="str">
        <f t="shared" si="187"/>
        <v/>
      </c>
      <c r="VD69" s="66" t="str">
        <f t="shared" si="188"/>
        <v/>
      </c>
      <c r="VE69" s="66" t="str">
        <f t="shared" si="189"/>
        <v/>
      </c>
      <c r="VF69" s="66" t="str">
        <f t="shared" si="190"/>
        <v/>
      </c>
      <c r="VG69" s="66" t="str">
        <f t="shared" si="191"/>
        <v/>
      </c>
      <c r="VH69" s="66" t="str">
        <f t="shared" si="192"/>
        <v/>
      </c>
      <c r="VI69" s="66" t="str">
        <f t="shared" si="193"/>
        <v/>
      </c>
      <c r="VJ69" s="66" t="str">
        <f t="shared" si="194"/>
        <v/>
      </c>
      <c r="VK69" s="66" t="str">
        <f t="shared" si="195"/>
        <v/>
      </c>
      <c r="VL69" s="66" t="str">
        <f t="shared" si="196"/>
        <v/>
      </c>
      <c r="VM69" s="66" t="str">
        <f t="shared" si="197"/>
        <v/>
      </c>
      <c r="VN69" s="66" t="str">
        <f t="shared" si="198"/>
        <v/>
      </c>
      <c r="VO69" s="66" t="str">
        <f t="shared" si="199"/>
        <v/>
      </c>
      <c r="VP69" s="66" t="str">
        <f t="shared" si="200"/>
        <v/>
      </c>
      <c r="VQ69" s="66" t="str">
        <f t="shared" si="201"/>
        <v/>
      </c>
      <c r="VR69" s="66" t="str">
        <f t="shared" si="202"/>
        <v/>
      </c>
      <c r="VS69" s="66" t="str">
        <f t="shared" si="203"/>
        <v/>
      </c>
      <c r="VT69" s="66" t="str">
        <f t="shared" si="204"/>
        <v/>
      </c>
      <c r="VU69" s="66" t="str">
        <f t="shared" si="205"/>
        <v/>
      </c>
      <c r="VV69" s="66" t="str">
        <f t="shared" si="206"/>
        <v/>
      </c>
      <c r="VW69" s="66" t="str">
        <f t="shared" si="207"/>
        <v/>
      </c>
      <c r="VX69" s="66" t="str">
        <f t="shared" si="208"/>
        <v/>
      </c>
      <c r="VY69" s="66" t="str">
        <f t="shared" si="209"/>
        <v/>
      </c>
      <c r="VZ69" s="66" t="str">
        <f t="shared" si="210"/>
        <v/>
      </c>
      <c r="WA69" s="66" t="str">
        <f t="shared" si="211"/>
        <v/>
      </c>
      <c r="WB69" s="66" t="str">
        <f t="shared" si="212"/>
        <v/>
      </c>
      <c r="WC69" s="66" t="str">
        <f t="shared" si="213"/>
        <v/>
      </c>
      <c r="WD69" s="66" t="str">
        <f t="shared" si="214"/>
        <v/>
      </c>
      <c r="WE69" s="66" t="str">
        <f t="shared" si="215"/>
        <v/>
      </c>
      <c r="WF69" s="66" t="str">
        <f t="shared" si="216"/>
        <v/>
      </c>
      <c r="WG69" s="66" t="str">
        <f t="shared" si="217"/>
        <v/>
      </c>
      <c r="WH69" s="66" t="str">
        <f t="shared" si="218"/>
        <v/>
      </c>
      <c r="WI69" s="66" t="str">
        <f t="shared" si="219"/>
        <v/>
      </c>
      <c r="WJ69" s="66" t="str">
        <f t="shared" si="220"/>
        <v/>
      </c>
      <c r="WK69" s="66" t="str">
        <f t="shared" si="221"/>
        <v/>
      </c>
      <c r="WL69" s="66" t="str">
        <f t="shared" si="222"/>
        <v/>
      </c>
      <c r="WM69" s="66" t="str">
        <f t="shared" si="223"/>
        <v/>
      </c>
      <c r="WN69" s="66" t="str">
        <f t="shared" si="224"/>
        <v/>
      </c>
      <c r="WO69" s="66" t="str">
        <f t="shared" si="225"/>
        <v/>
      </c>
      <c r="WP69" s="66" t="str">
        <f t="shared" si="226"/>
        <v/>
      </c>
      <c r="WQ69" s="66" t="str">
        <f t="shared" si="227"/>
        <v/>
      </c>
      <c r="WR69" s="66" t="str">
        <f t="shared" si="228"/>
        <v/>
      </c>
      <c r="WS69" s="66" t="str">
        <f t="shared" si="229"/>
        <v/>
      </c>
      <c r="WT69" s="66" t="str">
        <f t="shared" si="230"/>
        <v/>
      </c>
      <c r="WU69" s="66" t="str">
        <f t="shared" si="231"/>
        <v/>
      </c>
      <c r="WV69" s="66" t="str">
        <f t="shared" si="232"/>
        <v/>
      </c>
      <c r="WW69" s="66" t="str">
        <f t="shared" si="233"/>
        <v/>
      </c>
      <c r="WX69" s="66" t="str">
        <f t="shared" si="234"/>
        <v/>
      </c>
      <c r="WY69" s="66" t="str">
        <f t="shared" si="235"/>
        <v/>
      </c>
      <c r="WZ69" s="66" t="str">
        <f t="shared" si="236"/>
        <v/>
      </c>
      <c r="XA69" s="66" t="str">
        <f t="shared" si="237"/>
        <v/>
      </c>
      <c r="XB69" s="66" t="str">
        <f t="shared" si="238"/>
        <v/>
      </c>
      <c r="XC69" s="66" t="str">
        <f t="shared" si="239"/>
        <v/>
      </c>
      <c r="XD69" s="66" t="str">
        <f t="shared" si="240"/>
        <v/>
      </c>
      <c r="XE69" s="66" t="str">
        <f t="shared" si="241"/>
        <v/>
      </c>
      <c r="XF69" s="66" t="str">
        <f t="shared" si="242"/>
        <v/>
      </c>
      <c r="XG69" s="66" t="str">
        <f t="shared" si="243"/>
        <v/>
      </c>
      <c r="XH69" s="66" t="str">
        <f t="shared" si="244"/>
        <v/>
      </c>
      <c r="XI69" s="66" t="str">
        <f t="shared" si="245"/>
        <v/>
      </c>
      <c r="XJ69" s="66" t="str">
        <f t="shared" si="246"/>
        <v/>
      </c>
      <c r="XK69" s="66" t="str">
        <f t="shared" si="247"/>
        <v/>
      </c>
      <c r="XL69" s="66" t="str">
        <f t="shared" si="248"/>
        <v/>
      </c>
      <c r="XM69" s="66" t="str">
        <f t="shared" si="249"/>
        <v/>
      </c>
      <c r="XN69" s="66" t="str">
        <f t="shared" si="250"/>
        <v/>
      </c>
      <c r="XO69" s="66" t="str">
        <f t="shared" si="251"/>
        <v/>
      </c>
      <c r="XP69" s="66" t="str">
        <f t="shared" si="252"/>
        <v/>
      </c>
      <c r="XQ69" s="66" t="str">
        <f t="shared" si="253"/>
        <v/>
      </c>
      <c r="XR69" s="66" t="str">
        <f t="shared" si="254"/>
        <v/>
      </c>
      <c r="XS69" s="66" t="str">
        <f t="shared" si="255"/>
        <v/>
      </c>
      <c r="XT69" s="66" t="str">
        <f t="shared" si="256"/>
        <v/>
      </c>
      <c r="XU69" s="66" t="str">
        <f t="shared" si="257"/>
        <v/>
      </c>
      <c r="XV69" s="66" t="str">
        <f t="shared" si="258"/>
        <v/>
      </c>
      <c r="XW69" s="66" t="str">
        <f t="shared" si="259"/>
        <v/>
      </c>
      <c r="XX69" s="66" t="str">
        <f t="shared" si="260"/>
        <v/>
      </c>
      <c r="XY69" s="66" t="str">
        <f t="shared" si="261"/>
        <v/>
      </c>
      <c r="XZ69" s="66" t="str">
        <f t="shared" si="262"/>
        <v/>
      </c>
      <c r="YA69" s="66" t="str">
        <f t="shared" si="263"/>
        <v/>
      </c>
      <c r="YB69" s="66" t="str">
        <f t="shared" si="264"/>
        <v/>
      </c>
      <c r="YC69" s="66" t="str">
        <f t="shared" si="265"/>
        <v/>
      </c>
      <c r="YD69" s="66" t="str">
        <f t="shared" si="266"/>
        <v/>
      </c>
      <c r="YE69" s="66" t="str">
        <f t="shared" si="267"/>
        <v/>
      </c>
      <c r="YF69" s="66" t="str">
        <f t="shared" si="268"/>
        <v/>
      </c>
      <c r="YG69" s="66" t="str">
        <f t="shared" si="269"/>
        <v/>
      </c>
      <c r="YH69" s="66" t="str">
        <f t="shared" si="270"/>
        <v/>
      </c>
      <c r="YI69" s="66" t="str">
        <f t="shared" si="271"/>
        <v/>
      </c>
      <c r="YJ69" s="66" t="str">
        <f t="shared" si="272"/>
        <v/>
      </c>
      <c r="YK69" s="66" t="str">
        <f t="shared" si="273"/>
        <v/>
      </c>
      <c r="YL69" s="66" t="str">
        <f t="shared" si="274"/>
        <v/>
      </c>
      <c r="YM69" s="66" t="str">
        <f t="shared" si="275"/>
        <v/>
      </c>
      <c r="YN69" s="66" t="str">
        <f t="shared" si="276"/>
        <v/>
      </c>
      <c r="YO69" s="66" t="str">
        <f t="shared" si="277"/>
        <v/>
      </c>
      <c r="YP69" s="66" t="str">
        <f t="shared" si="278"/>
        <v/>
      </c>
      <c r="YQ69" s="66" t="str">
        <f t="shared" si="279"/>
        <v/>
      </c>
      <c r="YR69" s="66" t="str">
        <f t="shared" si="280"/>
        <v/>
      </c>
      <c r="YS69" s="66" t="str">
        <f t="shared" si="281"/>
        <v/>
      </c>
      <c r="YT69" s="66" t="str">
        <f t="shared" si="282"/>
        <v/>
      </c>
      <c r="YU69" s="66" t="str">
        <f t="shared" si="283"/>
        <v/>
      </c>
      <c r="YV69" s="66" t="str">
        <f t="shared" si="284"/>
        <v/>
      </c>
      <c r="YW69" s="66" t="str">
        <f t="shared" si="285"/>
        <v/>
      </c>
      <c r="YX69" s="66" t="str">
        <f t="shared" si="286"/>
        <v/>
      </c>
      <c r="YY69" s="66" t="str">
        <f t="shared" si="287"/>
        <v/>
      </c>
      <c r="YZ69" s="66" t="str">
        <f t="shared" si="288"/>
        <v/>
      </c>
      <c r="ZA69" s="66" t="str">
        <f t="shared" si="289"/>
        <v/>
      </c>
      <c r="ZB69" s="66" t="str">
        <f t="shared" si="290"/>
        <v/>
      </c>
      <c r="ZC69" s="66" t="str">
        <f t="shared" si="291"/>
        <v/>
      </c>
      <c r="ZD69" s="66" t="str">
        <f t="shared" si="292"/>
        <v/>
      </c>
      <c r="ZE69" s="66" t="str">
        <f t="shared" si="293"/>
        <v/>
      </c>
      <c r="ZF69" s="66" t="str">
        <f t="shared" si="294"/>
        <v/>
      </c>
      <c r="ZG69" s="66" t="str">
        <f t="shared" si="295"/>
        <v/>
      </c>
      <c r="ZH69" s="66" t="str">
        <f t="shared" si="296"/>
        <v/>
      </c>
      <c r="ZI69" s="66" t="str">
        <f t="shared" si="297"/>
        <v/>
      </c>
      <c r="ZJ69" s="66" t="str">
        <f t="shared" si="298"/>
        <v/>
      </c>
      <c r="ZK69" s="66" t="str">
        <f t="shared" si="299"/>
        <v/>
      </c>
      <c r="ZL69" s="66" t="str">
        <f t="shared" si="300"/>
        <v/>
      </c>
      <c r="ZM69" s="66" t="str">
        <f t="shared" si="301"/>
        <v/>
      </c>
      <c r="ZN69" s="66" t="str">
        <f t="shared" si="302"/>
        <v/>
      </c>
      <c r="ZO69" s="66" t="str">
        <f t="shared" si="303"/>
        <v/>
      </c>
      <c r="ZP69" s="66" t="str">
        <f t="shared" si="304"/>
        <v/>
      </c>
      <c r="ZQ69" s="66" t="str">
        <f t="shared" si="305"/>
        <v/>
      </c>
      <c r="ZR69" s="66" t="str">
        <f t="shared" si="306"/>
        <v/>
      </c>
      <c r="ZS69" s="66" t="str">
        <f t="shared" si="307"/>
        <v/>
      </c>
      <c r="ZT69" s="66" t="str">
        <f t="shared" si="308"/>
        <v/>
      </c>
      <c r="ZU69" s="66" t="str">
        <f t="shared" si="309"/>
        <v/>
      </c>
      <c r="ZV69" s="66" t="str">
        <f t="shared" si="310"/>
        <v/>
      </c>
      <c r="ZW69" s="66" t="str">
        <f t="shared" si="311"/>
        <v/>
      </c>
      <c r="ZX69" s="66" t="str">
        <f t="shared" si="312"/>
        <v/>
      </c>
      <c r="ZY69" s="66" t="str">
        <f t="shared" si="313"/>
        <v/>
      </c>
      <c r="ZZ69" s="66" t="str">
        <f t="shared" si="314"/>
        <v/>
      </c>
      <c r="AAA69" s="66" t="str">
        <f t="shared" si="315"/>
        <v/>
      </c>
      <c r="AAB69" s="66" t="str">
        <f t="shared" si="316"/>
        <v/>
      </c>
      <c r="AAC69" s="66" t="str">
        <f t="shared" si="317"/>
        <v/>
      </c>
      <c r="AAD69" s="66" t="str">
        <f t="shared" si="318"/>
        <v/>
      </c>
      <c r="AAE69" s="66" t="str">
        <f t="shared" si="319"/>
        <v/>
      </c>
      <c r="AAF69" s="66" t="str">
        <f t="shared" si="320"/>
        <v/>
      </c>
      <c r="AAG69" s="66" t="str">
        <f t="shared" si="321"/>
        <v/>
      </c>
      <c r="AAH69" s="66" t="str">
        <f t="shared" si="322"/>
        <v/>
      </c>
      <c r="AAI69" s="66" t="str">
        <f t="shared" si="323"/>
        <v/>
      </c>
      <c r="AAJ69" s="66" t="str">
        <f t="shared" si="324"/>
        <v/>
      </c>
      <c r="AAK69" s="66" t="str">
        <f t="shared" si="325"/>
        <v/>
      </c>
      <c r="AAL69" s="66" t="str">
        <f t="shared" si="326"/>
        <v/>
      </c>
      <c r="AAM69" s="66" t="str">
        <f t="shared" si="327"/>
        <v/>
      </c>
      <c r="AAN69" s="66" t="str">
        <f t="shared" si="328"/>
        <v/>
      </c>
      <c r="AAO69" s="66" t="str">
        <f t="shared" si="329"/>
        <v/>
      </c>
      <c r="AAP69" s="66" t="str">
        <f t="shared" si="330"/>
        <v/>
      </c>
      <c r="AAQ69" s="66" t="str">
        <f t="shared" si="331"/>
        <v/>
      </c>
      <c r="AAR69" s="66" t="str">
        <f t="shared" si="332"/>
        <v/>
      </c>
      <c r="AAS69" s="66" t="str">
        <f t="shared" si="333"/>
        <v/>
      </c>
      <c r="AAT69" s="66" t="str">
        <f t="shared" si="334"/>
        <v/>
      </c>
      <c r="AAU69" s="66" t="str">
        <f t="shared" si="335"/>
        <v/>
      </c>
      <c r="AAV69" s="66" t="str">
        <f t="shared" si="336"/>
        <v/>
      </c>
      <c r="AAW69" s="66" t="str">
        <f t="shared" si="337"/>
        <v/>
      </c>
      <c r="AAX69" s="66" t="str">
        <f t="shared" si="338"/>
        <v/>
      </c>
      <c r="AAY69" s="66" t="str">
        <f t="shared" si="339"/>
        <v/>
      </c>
      <c r="AAZ69" s="66" t="str">
        <f t="shared" si="340"/>
        <v/>
      </c>
      <c r="ABA69" s="66" t="str">
        <f t="shared" si="341"/>
        <v/>
      </c>
      <c r="ABB69" s="66" t="str">
        <f t="shared" si="342"/>
        <v/>
      </c>
      <c r="ABC69" s="66" t="str">
        <f t="shared" si="343"/>
        <v/>
      </c>
      <c r="ABD69" s="66" t="str">
        <f t="shared" si="344"/>
        <v/>
      </c>
      <c r="ABE69" s="66" t="str">
        <f t="shared" si="345"/>
        <v/>
      </c>
      <c r="ABF69" s="66" t="str">
        <f t="shared" si="346"/>
        <v/>
      </c>
      <c r="ABG69" s="66" t="str">
        <f t="shared" si="347"/>
        <v/>
      </c>
      <c r="ABH69" s="66" t="str">
        <f t="shared" si="348"/>
        <v/>
      </c>
      <c r="ABI69" s="66" t="str">
        <f t="shared" si="349"/>
        <v/>
      </c>
      <c r="ABJ69" s="66" t="str">
        <f t="shared" si="350"/>
        <v/>
      </c>
      <c r="ABK69" s="66" t="str">
        <f t="shared" si="351"/>
        <v/>
      </c>
      <c r="ABL69" s="66" t="str">
        <f t="shared" si="352"/>
        <v/>
      </c>
      <c r="ABM69" s="66" t="str">
        <f t="shared" si="353"/>
        <v/>
      </c>
      <c r="ABN69" s="66" t="str">
        <f t="shared" si="354"/>
        <v/>
      </c>
      <c r="ABO69" s="66" t="str">
        <f t="shared" si="355"/>
        <v/>
      </c>
      <c r="ABP69" s="66" t="str">
        <f t="shared" si="356"/>
        <v/>
      </c>
      <c r="ABQ69" s="66" t="str">
        <f t="shared" si="357"/>
        <v/>
      </c>
      <c r="ABR69" s="66" t="str">
        <f t="shared" si="358"/>
        <v/>
      </c>
      <c r="ABS69" s="66" t="str">
        <f t="shared" si="359"/>
        <v/>
      </c>
      <c r="ABT69" s="66" t="str">
        <f t="shared" si="360"/>
        <v/>
      </c>
      <c r="ABU69" s="66" t="str">
        <f t="shared" si="361"/>
        <v/>
      </c>
      <c r="ABV69" s="66" t="str">
        <f t="shared" si="362"/>
        <v/>
      </c>
      <c r="ABW69" s="66" t="str">
        <f t="shared" si="363"/>
        <v/>
      </c>
      <c r="ABX69" s="66" t="str">
        <f t="shared" si="364"/>
        <v/>
      </c>
      <c r="ABY69" s="66" t="str">
        <f t="shared" si="365"/>
        <v/>
      </c>
      <c r="ABZ69" s="66" t="str">
        <f t="shared" si="366"/>
        <v/>
      </c>
      <c r="ACA69" s="66" t="str">
        <f t="shared" si="367"/>
        <v/>
      </c>
      <c r="ACB69" s="66" t="str">
        <f t="shared" si="368"/>
        <v/>
      </c>
      <c r="ACC69" s="66" t="str">
        <f t="shared" si="369"/>
        <v/>
      </c>
      <c r="ACD69" s="66" t="str">
        <f t="shared" si="370"/>
        <v/>
      </c>
      <c r="ACE69" s="66" t="str">
        <f t="shared" si="371"/>
        <v/>
      </c>
      <c r="ACF69" s="66" t="str">
        <f t="shared" si="372"/>
        <v/>
      </c>
      <c r="ACG69" s="66" t="str">
        <f t="shared" si="373"/>
        <v/>
      </c>
      <c r="ACH69" s="66" t="str">
        <f t="shared" si="374"/>
        <v/>
      </c>
      <c r="ACI69" s="66" t="str">
        <f t="shared" si="375"/>
        <v/>
      </c>
      <c r="ACJ69" s="66" t="str">
        <f t="shared" si="376"/>
        <v/>
      </c>
      <c r="ACK69" s="66" t="str">
        <f t="shared" si="377"/>
        <v/>
      </c>
      <c r="ACL69" s="66" t="str">
        <f t="shared" si="378"/>
        <v/>
      </c>
      <c r="ACM69" s="66" t="str">
        <f t="shared" ref="ACM69:ACN69" si="450">IF(AND(ACS$3="Unit", ACL69=""), "", IF(AND(ACS$3="Unit", ACL69="-"),"", IF(ACS$3="Unit", "kg/GJ delivered", IF(AND(NY69&lt;&gt;"", NY69&lt;&gt;"-", NX69="-"),"", IF($H69="","", IF(NX69="nd", "",IF(NX69="&lt;n.a.&gt;", "", IF(NY69="#/MJ", "", IF(NY69="kg/GJ delivered",NX69,IF(NY69="g/MJ delivered",NX69,IF(NY69="kg/MJ delivered",NX69*1000,IF(NY69="mg/MJ delivered",NX69/1000,IF(NY69="g/kg",((NX69)*(1/$I69)*(1/$H69)),IF(NY69="mg/kg",((NX69/1000)*(1/$I69)*(1/$H69)),IF(NY69="mg/MJ delivered",NX69/1000,IF(NY69="-","","Error"))))))))))))))))</f>
        <v/>
      </c>
      <c r="ACN69" s="66" t="str">
        <f t="shared" si="450"/>
        <v/>
      </c>
      <c r="ACO69" s="66" t="str">
        <f t="shared" si="380"/>
        <v/>
      </c>
      <c r="ACP69" s="66" t="str">
        <f t="shared" si="381"/>
        <v/>
      </c>
      <c r="ACQ69" s="66" t="str">
        <f t="shared" si="382"/>
        <v/>
      </c>
      <c r="ACR69" s="66" t="str">
        <f t="shared" si="383"/>
        <v/>
      </c>
      <c r="ACS69" s="66" t="str">
        <f t="shared" si="384"/>
        <v/>
      </c>
      <c r="ACT69" s="66" t="str">
        <f t="shared" si="385"/>
        <v/>
      </c>
    </row>
    <row r="70" spans="2:774" ht="15.75" customHeight="1" x14ac:dyDescent="0.25">
      <c r="B70" s="66">
        <v>192</v>
      </c>
      <c r="C70" s="66" t="s">
        <v>768</v>
      </c>
      <c r="D70" s="66" t="s">
        <v>1628</v>
      </c>
      <c r="E70" s="156" t="s">
        <v>300</v>
      </c>
      <c r="F70" s="66" t="s">
        <v>497</v>
      </c>
      <c r="G70" s="66" t="s">
        <v>492</v>
      </c>
      <c r="H70" s="126">
        <v>0.184</v>
      </c>
      <c r="I70" s="130">
        <v>19.5</v>
      </c>
      <c r="J70" s="66" t="str">
        <f t="shared" si="449"/>
        <v>Firewood, Improved, GLO</v>
      </c>
      <c r="K70" s="161"/>
      <c r="L70" s="161"/>
      <c r="M70" s="161"/>
      <c r="N70" s="161"/>
      <c r="O70" s="66" t="s">
        <v>794</v>
      </c>
      <c r="P70" s="66" t="str">
        <f t="shared" si="428"/>
        <v>GLO</v>
      </c>
      <c r="Q70" s="66" t="s">
        <v>1583</v>
      </c>
      <c r="R70" s="162">
        <v>51.9</v>
      </c>
      <c r="S70" s="158" t="s">
        <v>523</v>
      </c>
      <c r="T70" s="158" t="s">
        <v>128</v>
      </c>
      <c r="U70" s="158" t="s">
        <v>128</v>
      </c>
      <c r="V70" s="158" t="s">
        <v>128</v>
      </c>
      <c r="W70" s="158" t="s">
        <v>128</v>
      </c>
      <c r="X70" s="166" t="s">
        <v>747</v>
      </c>
      <c r="Y70" s="158" t="s">
        <v>523</v>
      </c>
      <c r="Z70" s="165">
        <v>6</v>
      </c>
      <c r="AA70" s="158" t="s">
        <v>523</v>
      </c>
      <c r="AB70" s="158" t="s">
        <v>128</v>
      </c>
      <c r="AC70" s="158" t="s">
        <v>128</v>
      </c>
      <c r="AD70" s="158" t="s">
        <v>128</v>
      </c>
      <c r="AE70" s="158" t="s">
        <v>128</v>
      </c>
      <c r="AF70" s="162">
        <v>10</v>
      </c>
      <c r="AG70" s="158" t="s">
        <v>523</v>
      </c>
      <c r="AH70" s="163">
        <v>0.19</v>
      </c>
      <c r="AI70" s="158" t="s">
        <v>523</v>
      </c>
      <c r="AJ70" s="158" t="s">
        <v>128</v>
      </c>
      <c r="AK70" s="158" t="s">
        <v>128</v>
      </c>
      <c r="AL70" s="158" t="s">
        <v>128</v>
      </c>
      <c r="AM70" s="158" t="s">
        <v>128</v>
      </c>
      <c r="AN70" s="158" t="s">
        <v>128</v>
      </c>
      <c r="AO70" s="158" t="s">
        <v>128</v>
      </c>
      <c r="AP70" s="158" t="s">
        <v>128</v>
      </c>
      <c r="AQ70" s="158" t="s">
        <v>128</v>
      </c>
      <c r="AR70" s="158" t="s">
        <v>128</v>
      </c>
      <c r="AS70" s="158" t="s">
        <v>128</v>
      </c>
      <c r="AT70" s="158" t="s">
        <v>128</v>
      </c>
      <c r="AU70" s="158" t="s">
        <v>128</v>
      </c>
      <c r="AV70" s="158" t="s">
        <v>128</v>
      </c>
      <c r="AW70" s="158" t="s">
        <v>128</v>
      </c>
      <c r="AX70" s="158" t="s">
        <v>128</v>
      </c>
      <c r="AY70" s="158" t="s">
        <v>128</v>
      </c>
      <c r="AZ70" s="158" t="s">
        <v>128</v>
      </c>
      <c r="BA70" s="158" t="s">
        <v>128</v>
      </c>
      <c r="BB70" s="158" t="s">
        <v>128</v>
      </c>
      <c r="BC70" s="158" t="s">
        <v>128</v>
      </c>
      <c r="BD70" s="158" t="s">
        <v>128</v>
      </c>
      <c r="BE70" s="158" t="s">
        <v>128</v>
      </c>
      <c r="BF70" s="158" t="s">
        <v>128</v>
      </c>
      <c r="BG70" s="158" t="s">
        <v>128</v>
      </c>
      <c r="BH70" s="158" t="s">
        <v>128</v>
      </c>
      <c r="BI70" s="158" t="s">
        <v>128</v>
      </c>
      <c r="BJ70" s="158" t="s">
        <v>128</v>
      </c>
      <c r="BK70" s="158" t="s">
        <v>128</v>
      </c>
      <c r="BL70" s="158" t="s">
        <v>128</v>
      </c>
      <c r="BM70" s="158" t="s">
        <v>128</v>
      </c>
      <c r="BN70" s="158" t="s">
        <v>128</v>
      </c>
      <c r="BO70" s="158" t="s">
        <v>128</v>
      </c>
      <c r="BP70" s="158" t="s">
        <v>128</v>
      </c>
      <c r="BQ70" s="158" t="s">
        <v>128</v>
      </c>
      <c r="BR70" s="158" t="s">
        <v>128</v>
      </c>
      <c r="BS70" s="158" t="s">
        <v>128</v>
      </c>
      <c r="BT70" s="158" t="s">
        <v>128</v>
      </c>
      <c r="BU70" s="158" t="s">
        <v>128</v>
      </c>
      <c r="BV70" s="158" t="s">
        <v>128</v>
      </c>
      <c r="BW70" s="158" t="s">
        <v>128</v>
      </c>
      <c r="BX70" s="158" t="s">
        <v>128</v>
      </c>
      <c r="BY70" s="158" t="s">
        <v>128</v>
      </c>
      <c r="BZ70" s="158" t="s">
        <v>128</v>
      </c>
      <c r="CA70" s="158" t="s">
        <v>128</v>
      </c>
      <c r="CB70" s="158" t="s">
        <v>128</v>
      </c>
      <c r="CC70" s="158" t="s">
        <v>128</v>
      </c>
      <c r="CD70" s="158" t="s">
        <v>128</v>
      </c>
      <c r="CE70" s="158" t="s">
        <v>128</v>
      </c>
      <c r="CF70" s="158" t="s">
        <v>128</v>
      </c>
      <c r="CG70" s="158" t="s">
        <v>128</v>
      </c>
      <c r="CH70" s="158" t="s">
        <v>128</v>
      </c>
      <c r="CI70" s="158" t="s">
        <v>128</v>
      </c>
      <c r="CJ70" s="158" t="s">
        <v>128</v>
      </c>
      <c r="CK70" s="158" t="s">
        <v>128</v>
      </c>
      <c r="CL70" s="158" t="s">
        <v>128</v>
      </c>
      <c r="CM70" s="158" t="s">
        <v>128</v>
      </c>
      <c r="CN70" s="158" t="s">
        <v>128</v>
      </c>
      <c r="CO70" s="158" t="s">
        <v>128</v>
      </c>
      <c r="CP70" s="158" t="s">
        <v>128</v>
      </c>
      <c r="CQ70" s="158" t="s">
        <v>128</v>
      </c>
      <c r="CR70" s="158" t="s">
        <v>128</v>
      </c>
      <c r="CS70" s="158" t="s">
        <v>128</v>
      </c>
      <c r="CT70" s="158" t="s">
        <v>128</v>
      </c>
      <c r="CU70" s="158" t="s">
        <v>128</v>
      </c>
      <c r="CV70" s="158" t="s">
        <v>128</v>
      </c>
      <c r="CW70" s="158" t="s">
        <v>128</v>
      </c>
      <c r="CX70" s="158" t="s">
        <v>128</v>
      </c>
      <c r="CY70" s="158" t="s">
        <v>128</v>
      </c>
      <c r="CZ70" s="158" t="s">
        <v>128</v>
      </c>
      <c r="DA70" s="158" t="s">
        <v>128</v>
      </c>
      <c r="DB70" s="158" t="s">
        <v>128</v>
      </c>
      <c r="DC70" s="158" t="s">
        <v>128</v>
      </c>
      <c r="DD70" s="158" t="s">
        <v>128</v>
      </c>
      <c r="DE70" s="158" t="s">
        <v>128</v>
      </c>
      <c r="DF70" s="158" t="s">
        <v>128</v>
      </c>
      <c r="DG70" s="158" t="s">
        <v>128</v>
      </c>
      <c r="DH70" s="158" t="s">
        <v>128</v>
      </c>
      <c r="DI70" s="158" t="s">
        <v>128</v>
      </c>
      <c r="DJ70" s="158" t="s">
        <v>128</v>
      </c>
      <c r="DK70" s="158" t="s">
        <v>128</v>
      </c>
      <c r="DL70" s="158" t="s">
        <v>128</v>
      </c>
      <c r="DM70" s="158" t="s">
        <v>128</v>
      </c>
      <c r="DN70" s="158" t="s">
        <v>128</v>
      </c>
      <c r="DO70" s="158" t="s">
        <v>128</v>
      </c>
      <c r="DP70" s="158" t="s">
        <v>128</v>
      </c>
      <c r="DQ70" s="158" t="s">
        <v>128</v>
      </c>
      <c r="DR70" s="158" t="s">
        <v>128</v>
      </c>
      <c r="DS70" s="158" t="s">
        <v>128</v>
      </c>
      <c r="DT70" s="158" t="s">
        <v>128</v>
      </c>
      <c r="DU70" s="158" t="s">
        <v>128</v>
      </c>
      <c r="DV70" s="158" t="s">
        <v>128</v>
      </c>
      <c r="DW70" s="158" t="s">
        <v>128</v>
      </c>
      <c r="DX70" s="158" t="s">
        <v>128</v>
      </c>
      <c r="DY70" s="158" t="s">
        <v>128</v>
      </c>
      <c r="DZ70" s="158" t="s">
        <v>128</v>
      </c>
      <c r="EA70" s="158" t="s">
        <v>128</v>
      </c>
      <c r="EB70" s="158" t="s">
        <v>128</v>
      </c>
      <c r="EC70" s="158" t="s">
        <v>128</v>
      </c>
      <c r="ED70" s="158" t="s">
        <v>128</v>
      </c>
      <c r="EE70" s="158" t="s">
        <v>128</v>
      </c>
      <c r="EF70" s="158" t="s">
        <v>128</v>
      </c>
      <c r="EG70" s="158" t="s">
        <v>128</v>
      </c>
      <c r="EH70" s="158" t="s">
        <v>128</v>
      </c>
      <c r="EI70" s="158" t="s">
        <v>128</v>
      </c>
      <c r="EJ70" s="158" t="s">
        <v>128</v>
      </c>
      <c r="EK70" s="158" t="s">
        <v>128</v>
      </c>
      <c r="EL70" s="158" t="s">
        <v>128</v>
      </c>
      <c r="EM70" s="158" t="s">
        <v>128</v>
      </c>
      <c r="EN70" s="158" t="s">
        <v>128</v>
      </c>
      <c r="EO70" s="158" t="s">
        <v>128</v>
      </c>
      <c r="EP70" s="158" t="s">
        <v>128</v>
      </c>
      <c r="EQ70" s="158" t="s">
        <v>128</v>
      </c>
      <c r="ER70" s="158" t="s">
        <v>128</v>
      </c>
      <c r="ES70" s="158" t="s">
        <v>128</v>
      </c>
      <c r="ET70" s="158" t="s">
        <v>128</v>
      </c>
      <c r="EU70" s="158" t="s">
        <v>128</v>
      </c>
      <c r="EV70" s="158" t="s">
        <v>128</v>
      </c>
      <c r="EW70" s="158" t="s">
        <v>128</v>
      </c>
      <c r="EX70" s="158" t="s">
        <v>128</v>
      </c>
      <c r="EY70" s="158" t="s">
        <v>128</v>
      </c>
      <c r="EZ70" s="158" t="s">
        <v>128</v>
      </c>
      <c r="FA70" s="158" t="s">
        <v>128</v>
      </c>
      <c r="FB70" s="158" t="s">
        <v>128</v>
      </c>
      <c r="FC70" s="158" t="s">
        <v>128</v>
      </c>
      <c r="FD70" s="158" t="s">
        <v>128</v>
      </c>
      <c r="FE70" s="158" t="s">
        <v>128</v>
      </c>
      <c r="FF70" s="158" t="s">
        <v>128</v>
      </c>
      <c r="FG70" s="158" t="s">
        <v>128</v>
      </c>
      <c r="FH70" s="158" t="s">
        <v>128</v>
      </c>
      <c r="FI70" s="158" t="s">
        <v>128</v>
      </c>
      <c r="FJ70" s="158" t="s">
        <v>128</v>
      </c>
      <c r="FK70" s="158" t="s">
        <v>128</v>
      </c>
      <c r="FL70" s="158" t="s">
        <v>128</v>
      </c>
      <c r="FM70" s="158" t="s">
        <v>128</v>
      </c>
      <c r="FN70" s="158" t="s">
        <v>128</v>
      </c>
      <c r="FO70" s="158" t="s">
        <v>128</v>
      </c>
      <c r="FP70" s="158" t="s">
        <v>128</v>
      </c>
      <c r="FQ70" s="158" t="s">
        <v>128</v>
      </c>
      <c r="FR70" s="158" t="s">
        <v>128</v>
      </c>
      <c r="FS70" s="158" t="s">
        <v>128</v>
      </c>
      <c r="FT70" s="158" t="s">
        <v>128</v>
      </c>
      <c r="FU70" s="158" t="s">
        <v>128</v>
      </c>
      <c r="FV70" s="158" t="s">
        <v>128</v>
      </c>
      <c r="FW70" s="158" t="s">
        <v>128</v>
      </c>
      <c r="FX70" s="158" t="s">
        <v>128</v>
      </c>
      <c r="FY70" s="158" t="s">
        <v>128</v>
      </c>
      <c r="FZ70" s="158" t="s">
        <v>128</v>
      </c>
      <c r="GA70" s="158" t="s">
        <v>128</v>
      </c>
      <c r="GB70" s="158" t="s">
        <v>128</v>
      </c>
      <c r="GC70" s="158" t="s">
        <v>128</v>
      </c>
      <c r="GD70" s="158" t="s">
        <v>128</v>
      </c>
      <c r="GE70" s="158" t="s">
        <v>128</v>
      </c>
      <c r="GF70" s="158" t="s">
        <v>128</v>
      </c>
      <c r="GG70" s="158" t="s">
        <v>128</v>
      </c>
      <c r="GH70" s="158" t="s">
        <v>128</v>
      </c>
      <c r="GI70" s="158" t="s">
        <v>128</v>
      </c>
      <c r="GJ70" s="158" t="s">
        <v>128</v>
      </c>
      <c r="GK70" s="158" t="s">
        <v>128</v>
      </c>
      <c r="GL70" s="158" t="s">
        <v>128</v>
      </c>
      <c r="GM70" s="158" t="s">
        <v>128</v>
      </c>
      <c r="GN70" s="158" t="s">
        <v>128</v>
      </c>
      <c r="GO70" s="158" t="s">
        <v>128</v>
      </c>
      <c r="GP70" s="158" t="s">
        <v>128</v>
      </c>
      <c r="GQ70" s="158" t="s">
        <v>128</v>
      </c>
      <c r="GR70" s="158" t="s">
        <v>128</v>
      </c>
      <c r="GS70" s="158" t="s">
        <v>128</v>
      </c>
      <c r="GT70" s="158" t="s">
        <v>128</v>
      </c>
      <c r="GU70" s="158" t="s">
        <v>128</v>
      </c>
      <c r="GV70" s="158" t="s">
        <v>128</v>
      </c>
      <c r="GW70" s="158" t="s">
        <v>128</v>
      </c>
      <c r="GX70" s="158" t="s">
        <v>128</v>
      </c>
      <c r="GY70" s="158" t="s">
        <v>128</v>
      </c>
      <c r="GZ70" s="158" t="s">
        <v>128</v>
      </c>
      <c r="HA70" s="158" t="s">
        <v>128</v>
      </c>
      <c r="HB70" s="158" t="s">
        <v>128</v>
      </c>
      <c r="HC70" s="158" t="s">
        <v>128</v>
      </c>
      <c r="HD70" s="158" t="s">
        <v>128</v>
      </c>
      <c r="HE70" s="158" t="s">
        <v>128</v>
      </c>
      <c r="HF70" s="158" t="s">
        <v>128</v>
      </c>
      <c r="HG70" s="158" t="s">
        <v>128</v>
      </c>
      <c r="HH70" s="158" t="s">
        <v>128</v>
      </c>
      <c r="HI70" s="158" t="s">
        <v>128</v>
      </c>
      <c r="HJ70" s="158" t="s">
        <v>128</v>
      </c>
      <c r="HK70" s="158" t="s">
        <v>128</v>
      </c>
      <c r="HL70" s="158" t="s">
        <v>128</v>
      </c>
      <c r="HM70" s="158" t="s">
        <v>128</v>
      </c>
      <c r="HN70" s="158" t="s">
        <v>128</v>
      </c>
      <c r="HO70" s="158" t="s">
        <v>128</v>
      </c>
      <c r="HP70" s="158" t="s">
        <v>128</v>
      </c>
      <c r="HQ70" s="158" t="s">
        <v>128</v>
      </c>
      <c r="HR70" s="158" t="s">
        <v>128</v>
      </c>
      <c r="HS70" s="158" t="s">
        <v>128</v>
      </c>
      <c r="HT70" s="158" t="s">
        <v>128</v>
      </c>
      <c r="HU70" s="158" t="s">
        <v>128</v>
      </c>
      <c r="HV70" s="158" t="s">
        <v>128</v>
      </c>
      <c r="HW70" s="158" t="s">
        <v>128</v>
      </c>
      <c r="HX70" s="158" t="s">
        <v>128</v>
      </c>
      <c r="HY70" s="158" t="s">
        <v>128</v>
      </c>
      <c r="HZ70" s="158" t="s">
        <v>128</v>
      </c>
      <c r="IA70" s="158" t="s">
        <v>128</v>
      </c>
      <c r="IB70" s="158" t="s">
        <v>128</v>
      </c>
      <c r="IC70" s="158" t="s">
        <v>128</v>
      </c>
      <c r="ID70" s="158" t="s">
        <v>128</v>
      </c>
      <c r="IE70" s="158" t="s">
        <v>128</v>
      </c>
      <c r="IF70" s="158" t="s">
        <v>128</v>
      </c>
      <c r="IG70" s="158" t="s">
        <v>128</v>
      </c>
      <c r="IH70" s="158" t="s">
        <v>128</v>
      </c>
      <c r="II70" s="158" t="s">
        <v>128</v>
      </c>
      <c r="IJ70" s="158" t="s">
        <v>128</v>
      </c>
      <c r="IK70" s="158" t="s">
        <v>128</v>
      </c>
      <c r="IL70" s="158" t="s">
        <v>128</v>
      </c>
      <c r="IM70" s="158" t="s">
        <v>128</v>
      </c>
      <c r="IN70" s="158" t="s">
        <v>128</v>
      </c>
      <c r="IO70" s="158" t="s">
        <v>128</v>
      </c>
      <c r="IP70" s="158" t="s">
        <v>128</v>
      </c>
      <c r="IQ70" s="158" t="s">
        <v>128</v>
      </c>
      <c r="IR70" s="158" t="s">
        <v>128</v>
      </c>
      <c r="IS70" s="158" t="s">
        <v>128</v>
      </c>
      <c r="IT70" s="158" t="s">
        <v>128</v>
      </c>
      <c r="IU70" s="158" t="s">
        <v>128</v>
      </c>
      <c r="IV70" s="158" t="s">
        <v>128</v>
      </c>
      <c r="IW70" s="158" t="s">
        <v>128</v>
      </c>
      <c r="IX70" s="158" t="s">
        <v>128</v>
      </c>
      <c r="IY70" s="158" t="s">
        <v>128</v>
      </c>
      <c r="IZ70" s="158" t="s">
        <v>128</v>
      </c>
      <c r="JA70" s="158" t="s">
        <v>128</v>
      </c>
      <c r="JB70" s="158" t="s">
        <v>128</v>
      </c>
      <c r="JC70" s="158" t="s">
        <v>128</v>
      </c>
      <c r="JD70" s="158" t="s">
        <v>128</v>
      </c>
      <c r="JE70" s="158" t="s">
        <v>128</v>
      </c>
      <c r="JF70" s="158" t="s">
        <v>128</v>
      </c>
      <c r="JG70" s="158" t="s">
        <v>128</v>
      </c>
      <c r="JH70" s="158" t="s">
        <v>128</v>
      </c>
      <c r="JI70" s="158" t="s">
        <v>128</v>
      </c>
      <c r="JJ70" s="158" t="s">
        <v>128</v>
      </c>
      <c r="JK70" s="158" t="s">
        <v>128</v>
      </c>
      <c r="JL70" s="158" t="s">
        <v>128</v>
      </c>
      <c r="JM70" s="158" t="s">
        <v>128</v>
      </c>
      <c r="JN70" s="158" t="s">
        <v>128</v>
      </c>
      <c r="JO70" s="158" t="s">
        <v>128</v>
      </c>
      <c r="JP70" s="158" t="s">
        <v>128</v>
      </c>
      <c r="JQ70" s="158" t="s">
        <v>128</v>
      </c>
      <c r="JR70" s="158" t="s">
        <v>128</v>
      </c>
      <c r="JS70" s="158" t="s">
        <v>128</v>
      </c>
      <c r="JT70" s="158" t="s">
        <v>128</v>
      </c>
      <c r="JU70" s="158" t="s">
        <v>128</v>
      </c>
      <c r="JV70" s="158" t="s">
        <v>128</v>
      </c>
      <c r="JW70" s="158" t="s">
        <v>128</v>
      </c>
      <c r="JX70" s="158" t="s">
        <v>128</v>
      </c>
      <c r="JY70" s="158" t="s">
        <v>128</v>
      </c>
      <c r="JZ70" s="158" t="s">
        <v>128</v>
      </c>
      <c r="KA70" s="158" t="s">
        <v>128</v>
      </c>
      <c r="KB70" s="158" t="s">
        <v>128</v>
      </c>
      <c r="KC70" s="158" t="s">
        <v>128</v>
      </c>
      <c r="KD70" s="158" t="s">
        <v>128</v>
      </c>
      <c r="KE70" s="158" t="s">
        <v>128</v>
      </c>
      <c r="KF70" s="158" t="s">
        <v>128</v>
      </c>
      <c r="KG70" s="158" t="s">
        <v>128</v>
      </c>
      <c r="KH70" s="158" t="s">
        <v>128</v>
      </c>
      <c r="KI70" s="158" t="s">
        <v>128</v>
      </c>
      <c r="KJ70" s="158" t="s">
        <v>128</v>
      </c>
      <c r="KK70" s="158" t="s">
        <v>128</v>
      </c>
      <c r="KL70" s="158" t="s">
        <v>128</v>
      </c>
      <c r="KM70" s="158" t="s">
        <v>128</v>
      </c>
      <c r="KN70" s="158" t="s">
        <v>128</v>
      </c>
      <c r="KO70" s="158" t="s">
        <v>128</v>
      </c>
      <c r="KP70" s="158" t="s">
        <v>128</v>
      </c>
      <c r="KQ70" s="158" t="s">
        <v>128</v>
      </c>
      <c r="KR70" s="158" t="s">
        <v>128</v>
      </c>
      <c r="KS70" s="158" t="s">
        <v>128</v>
      </c>
      <c r="KT70" s="158" t="s">
        <v>128</v>
      </c>
      <c r="KU70" s="158" t="s">
        <v>128</v>
      </c>
      <c r="KV70" s="158" t="s">
        <v>128</v>
      </c>
      <c r="KW70" s="158" t="s">
        <v>128</v>
      </c>
      <c r="KX70" s="158" t="s">
        <v>128</v>
      </c>
      <c r="KY70" s="158" t="s">
        <v>128</v>
      </c>
      <c r="KZ70" s="158" t="s">
        <v>128</v>
      </c>
      <c r="LA70" s="158" t="s">
        <v>128</v>
      </c>
      <c r="LB70" s="158" t="s">
        <v>128</v>
      </c>
      <c r="LC70" s="158" t="s">
        <v>128</v>
      </c>
      <c r="LD70" s="158" t="s">
        <v>128</v>
      </c>
      <c r="LE70" s="158" t="s">
        <v>128</v>
      </c>
      <c r="LF70" s="158" t="s">
        <v>128</v>
      </c>
      <c r="LG70" s="158" t="s">
        <v>128</v>
      </c>
      <c r="LH70" s="158" t="s">
        <v>128</v>
      </c>
      <c r="LI70" s="158" t="s">
        <v>128</v>
      </c>
      <c r="LJ70" s="158" t="s">
        <v>128</v>
      </c>
      <c r="LK70" s="158" t="s">
        <v>128</v>
      </c>
      <c r="LL70" s="158" t="s">
        <v>128</v>
      </c>
      <c r="LM70" s="158" t="s">
        <v>128</v>
      </c>
      <c r="LN70" s="158" t="s">
        <v>128</v>
      </c>
      <c r="LO70" s="158" t="s">
        <v>128</v>
      </c>
      <c r="LP70" s="158" t="s">
        <v>128</v>
      </c>
      <c r="LQ70" s="158" t="s">
        <v>128</v>
      </c>
      <c r="LR70" s="158" t="s">
        <v>128</v>
      </c>
      <c r="LS70" s="158" t="s">
        <v>128</v>
      </c>
      <c r="LT70" s="158" t="s">
        <v>128</v>
      </c>
      <c r="LU70" s="158" t="s">
        <v>128</v>
      </c>
      <c r="LV70" s="158" t="s">
        <v>128</v>
      </c>
      <c r="LW70" s="158" t="s">
        <v>128</v>
      </c>
      <c r="LX70" s="158" t="s">
        <v>128</v>
      </c>
      <c r="LY70" s="158" t="s">
        <v>128</v>
      </c>
      <c r="LZ70" s="158" t="s">
        <v>128</v>
      </c>
      <c r="MA70" s="158" t="s">
        <v>128</v>
      </c>
      <c r="MB70" s="158" t="s">
        <v>128</v>
      </c>
      <c r="MC70" s="158" t="s">
        <v>128</v>
      </c>
      <c r="MD70" s="158" t="s">
        <v>128</v>
      </c>
      <c r="ME70" s="158" t="s">
        <v>128</v>
      </c>
      <c r="MF70" s="158" t="s">
        <v>128</v>
      </c>
      <c r="MG70" s="158" t="s">
        <v>128</v>
      </c>
      <c r="MH70" s="158" t="s">
        <v>128</v>
      </c>
      <c r="MI70" s="158" t="s">
        <v>128</v>
      </c>
      <c r="MJ70" s="158" t="s">
        <v>128</v>
      </c>
      <c r="MK70" s="158" t="s">
        <v>128</v>
      </c>
      <c r="ML70" s="158" t="s">
        <v>128</v>
      </c>
      <c r="MM70" s="158" t="s">
        <v>128</v>
      </c>
      <c r="MN70" s="158" t="s">
        <v>128</v>
      </c>
      <c r="MO70" s="158" t="s">
        <v>128</v>
      </c>
      <c r="MP70" s="158" t="s">
        <v>128</v>
      </c>
      <c r="MQ70" s="158" t="s">
        <v>128</v>
      </c>
      <c r="MR70" s="158" t="s">
        <v>128</v>
      </c>
      <c r="MS70" s="158" t="s">
        <v>128</v>
      </c>
      <c r="MT70" s="158" t="s">
        <v>128</v>
      </c>
      <c r="MU70" s="158" t="s">
        <v>128</v>
      </c>
      <c r="MV70" s="158" t="s">
        <v>128</v>
      </c>
      <c r="MW70" s="158" t="s">
        <v>128</v>
      </c>
      <c r="MX70" s="158" t="s">
        <v>128</v>
      </c>
      <c r="MY70" s="158" t="s">
        <v>128</v>
      </c>
      <c r="MZ70" s="158" t="s">
        <v>128</v>
      </c>
      <c r="NA70" s="158" t="s">
        <v>128</v>
      </c>
      <c r="NB70" s="158" t="s">
        <v>128</v>
      </c>
      <c r="NC70" s="158" t="s">
        <v>128</v>
      </c>
      <c r="ND70" s="158" t="s">
        <v>128</v>
      </c>
      <c r="NE70" s="158" t="s">
        <v>128</v>
      </c>
      <c r="NF70" s="158" t="s">
        <v>128</v>
      </c>
      <c r="NG70" s="158" t="s">
        <v>128</v>
      </c>
      <c r="NH70" s="158" t="s">
        <v>128</v>
      </c>
      <c r="NI70" s="158" t="s">
        <v>128</v>
      </c>
      <c r="NJ70" s="158" t="s">
        <v>128</v>
      </c>
      <c r="NK70" s="158" t="s">
        <v>128</v>
      </c>
      <c r="NL70" s="158" t="s">
        <v>128</v>
      </c>
      <c r="NM70" s="158" t="s">
        <v>128</v>
      </c>
      <c r="NN70" s="158" t="s">
        <v>128</v>
      </c>
      <c r="NO70" s="158" t="s">
        <v>128</v>
      </c>
      <c r="NP70" s="158" t="s">
        <v>128</v>
      </c>
      <c r="NQ70" s="158" t="s">
        <v>128</v>
      </c>
      <c r="NR70" s="158" t="s">
        <v>128</v>
      </c>
      <c r="NS70" s="158" t="s">
        <v>128</v>
      </c>
      <c r="NT70" s="158" t="s">
        <v>128</v>
      </c>
      <c r="NU70" s="158" t="s">
        <v>128</v>
      </c>
      <c r="NV70" s="158" t="s">
        <v>128</v>
      </c>
      <c r="NW70" s="158" t="s">
        <v>128</v>
      </c>
      <c r="NX70" s="158" t="s">
        <v>128</v>
      </c>
      <c r="NY70" s="158" t="s">
        <v>128</v>
      </c>
      <c r="NZ70" s="158" t="s">
        <v>128</v>
      </c>
      <c r="OA70" s="158" t="s">
        <v>128</v>
      </c>
      <c r="OB70" s="158" t="s">
        <v>128</v>
      </c>
      <c r="OC70" s="158" t="s">
        <v>128</v>
      </c>
      <c r="OD70" s="158" t="s">
        <v>128</v>
      </c>
      <c r="OE70" s="170" t="s">
        <v>128</v>
      </c>
      <c r="OF70" s="181"/>
      <c r="OG70" s="174">
        <f t="shared" ref="OG70:OG133" si="451">IF(AND(OM$3="Unit", OF70=""), "", IF(AND(OM$3="Unit", OF70="-"),"", IF(OM$3="Unit", "kg/GJ delivered", IF(AND(S70&lt;&gt;"", S70&lt;&gt;"-", R70="-"),"", IF($H70="","", IF(R70="nd", "",IF(R70="&lt;n.a.&gt;", "", IF(S70="#/MJ", "", IF(S70="kg/GJ delivered",R70,IF(S70="g/MJ delivered",R70,IF(S70="kg/MJ delivered",R70*1000,IF(S70="mg/MJ delivered",R70/1000,IF(S70="g/kg",((R70)*(1/$I70)*(1/$H70)),IF(S70="mg/kg",((R70/1000)*(1/$I70)*(1/$H70)),IF(S70="mg/MJ delivered",R70/1000,IF(S70="-","","Error"))))))))))))))))</f>
        <v>14.464882943143813</v>
      </c>
      <c r="OH70" s="66" t="str">
        <f t="shared" ref="OH70:OH133" si="452">IF(AND(ON$3="Unit", OG70=""), "", IF(AND(ON$3="Unit", OG70="-"),"", IF(ON$3="Unit", "kg/GJ delivered", IF(AND(T70&lt;&gt;"", T70&lt;&gt;"-", S70="-"),"", IF($H70="","", IF(S70="nd", "",IF(S70="&lt;n.a.&gt;", "", IF(T70="#/MJ", "", IF(T70="kg/GJ delivered",S70,IF(T70="g/MJ delivered",S70,IF(T70="kg/MJ delivered",S70*1000,IF(T70="mg/MJ delivered",S70/1000,IF(T70="g/kg",((S70)*(1/$I70)*(1/$H70)),IF(T70="mg/kg",((S70/1000)*(1/$I70)*(1/$H70)),IF(T70="mg/MJ delivered",S70/1000,IF(T70="-","","Error"))))))))))))))))</f>
        <v>kg/GJ delivered</v>
      </c>
      <c r="OI70" s="66" t="str">
        <f t="shared" ref="OI70:OI133" si="453">IF(AND(OO$3="Unit", OH70=""), "", IF(AND(OO$3="Unit", OH70="-"),"", IF(OO$3="Unit", "kg/GJ delivered", IF(AND(U70&lt;&gt;"", U70&lt;&gt;"-", T70="-"),"", IF($H70="","", IF(T70="nd", "",IF(T70="&lt;n.a.&gt;", "", IF(U70="#/MJ", "", IF(U70="kg/GJ delivered",T70,IF(U70="g/MJ delivered",T70,IF(U70="kg/MJ delivered",T70*1000,IF(U70="mg/MJ delivered",T70/1000,IF(U70="g/kg",((T70)*(1/$I70)*(1/$H70)),IF(U70="mg/kg",((T70/1000)*(1/$I70)*(1/$H70)),IF(U70="mg/MJ delivered",T70/1000,IF(U70="-","","Error"))))))))))))))))</f>
        <v/>
      </c>
      <c r="OJ70" s="66" t="str">
        <f t="shared" ref="OJ70:OJ133" si="454">IF(AND(OP$3="Unit", OI70=""), "", IF(AND(OP$3="Unit", OI70="-"),"", IF(OP$3="Unit", "kg/GJ delivered", IF(AND(V70&lt;&gt;"", V70&lt;&gt;"-", U70="-"),"", IF($H70="","", IF(U70="nd", "",IF(U70="&lt;n.a.&gt;", "", IF(V70="#/MJ", "", IF(V70="kg/GJ delivered",U70,IF(V70="g/MJ delivered",U70,IF(V70="kg/MJ delivered",U70*1000,IF(V70="mg/MJ delivered",U70/1000,IF(V70="g/kg",((U70)*(1/$I70)*(1/$H70)),IF(V70="mg/kg",((U70/1000)*(1/$I70)*(1/$H70)),IF(V70="mg/MJ delivered",U70/1000,IF(V70="-","","Error"))))))))))))))))</f>
        <v/>
      </c>
      <c r="OK70" s="66" t="str">
        <f t="shared" ref="OK70:OK133" si="455">IF(AND(OQ$3="Unit", OJ70=""), "", IF(AND(OQ$3="Unit", OJ70="-"),"", IF(OQ$3="Unit", "kg/GJ delivered", IF(AND(W70&lt;&gt;"", W70&lt;&gt;"-", V70="-"),"", IF($H70="","", IF(V70="nd", "",IF(V70="&lt;n.a.&gt;", "", IF(W70="#/MJ", "", IF(W70="kg/GJ delivered",V70,IF(W70="g/MJ delivered",V70,IF(W70="kg/MJ delivered",V70*1000,IF(W70="mg/MJ delivered",V70/1000,IF(W70="g/kg",((V70)*(1/$I70)*(1/$H70)),IF(W70="mg/kg",((V70/1000)*(1/$I70)*(1/$H70)),IF(W70="mg/MJ delivered",V70/1000,IF(W70="-","","Error"))))))))))))))))</f>
        <v/>
      </c>
      <c r="OL70" s="66" t="str">
        <f t="shared" ref="OL70:OL133" si="456">IF(AND(OR$3="Unit", OK70=""), "", IF(AND(OR$3="Unit", OK70="-"),"", IF(OR$3="Unit", "kg/GJ delivered", IF(AND(X70&lt;&gt;"", X70&lt;&gt;"-", W70="-"),"", IF($H70="","", IF(W70="nd", "",IF(W70="&lt;n.a.&gt;", "", IF(X70="#/MJ", "", IF(X70="kg/GJ delivered",W70,IF(X70="g/MJ delivered",W70,IF(X70="kg/MJ delivered",W70*1000,IF(X70="mg/MJ delivered",W70/1000,IF(X70="g/kg",((W70)*(1/$I70)*(1/$H70)),IF(X70="mg/kg",((W70/1000)*(1/$I70)*(1/$H70)),IF(X70="mg/MJ delivered",W70/1000,IF(X70="-","","Error"))))))))))))))))</f>
        <v/>
      </c>
      <c r="OM70" s="159">
        <f t="shared" ref="OM70:OM133" si="457">IF(AND(OS$3="Unit", OL70=""), "", IF(AND(OS$3="Unit", OL70="-"),"", IF(OS$3="Unit", "kg/GJ delivered", IF(AND(Y70&lt;&gt;"", Y70&lt;&gt;"-", X70="-"),"", IF($H70="","", IF(X70="nd", "",IF(X70="&lt;n.a.&gt;", "", IF(Y70="#/MJ", "", IF(Y70="kg/GJ delivered",X70,IF(Y70="g/MJ delivered",X70,IF(Y70="kg/MJ delivered",X70*1000,IF(Y70="mg/MJ delivered",X70/1000,IF(Y70="g/kg",((X70)*(1/$I70)*(1/$H70)),IF(Y70="mg/kg",((X70/1000)*(1/$I70)*(1/$H70)),IF(Y70="mg/MJ delivered",X70/1000,IF(Y70="-","","Error"))))))))))))))))</f>
        <v>436.1761426978818</v>
      </c>
      <c r="ON70" s="66" t="str">
        <f t="shared" ref="ON70:ON133" si="458">IF(AND(OT$3="Unit", OM70=""), "", IF(AND(OT$3="Unit", OM70="-"),"", IF(OT$3="Unit", "kg/GJ delivered", IF(AND(Z70&lt;&gt;"", Z70&lt;&gt;"-", Y70="-"),"", IF($H70="","", IF(Y70="nd", "",IF(Y70="&lt;n.a.&gt;", "", IF(Z70="#/MJ", "", IF(Z70="kg/GJ delivered",Y70,IF(Z70="g/MJ delivered",Y70,IF(Z70="kg/MJ delivered",Y70*1000,IF(Z70="mg/MJ delivered",Y70/1000,IF(Z70="g/kg",((Y70)*(1/$I70)*(1/$H70)),IF(Z70="mg/kg",((Y70/1000)*(1/$I70)*(1/$H70)),IF(Z70="mg/MJ delivered",Y70/1000,IF(Z70="-","","Error"))))))))))))))))</f>
        <v>kg/GJ delivered</v>
      </c>
      <c r="OO70" s="118">
        <f t="shared" ref="OO70:OO133" si="459">IF(AND(OU$3="Unit", ON70=""), "", IF(AND(OU$3="Unit", ON70="-"),"", IF(OU$3="Unit", "kg/GJ delivered", IF(AND(AA70&lt;&gt;"", AA70&lt;&gt;"-", Z70="-"),"", IF($H70="","", IF(Z70="nd", "",IF(Z70="&lt;n.a.&gt;", "", IF(AA70="#/MJ", "", IF(AA70="kg/GJ delivered",Z70,IF(AA70="g/MJ delivered",Z70,IF(AA70="kg/MJ delivered",Z70*1000,IF(AA70="mg/MJ delivered",Z70/1000,IF(AA70="g/kg",((Z70)*(1/$I70)*(1/$H70)),IF(AA70="mg/kg",((Z70/1000)*(1/$I70)*(1/$H70)),IF(AA70="mg/MJ delivered",Z70/1000,IF(AA70="-","","Error"))))))))))))))))</f>
        <v>1.6722408026755855</v>
      </c>
      <c r="OP70" s="66" t="str">
        <f t="shared" ref="OP70:OP133" si="460">IF(AND(OV$3="Unit", OO70=""), "", IF(AND(OV$3="Unit", OO70="-"),"", IF(OV$3="Unit", "kg/GJ delivered", IF(AND(AB70&lt;&gt;"", AB70&lt;&gt;"-", AA70="-"),"", IF($H70="","", IF(AA70="nd", "",IF(AA70="&lt;n.a.&gt;", "", IF(AB70="#/MJ", "", IF(AB70="kg/GJ delivered",AA70,IF(AB70="g/MJ delivered",AA70,IF(AB70="kg/MJ delivered",AA70*1000,IF(AB70="mg/MJ delivered",AA70/1000,IF(AB70="g/kg",((AA70)*(1/$I70)*(1/$H70)),IF(AB70="mg/kg",((AA70/1000)*(1/$I70)*(1/$H70)),IF(AB70="mg/MJ delivered",AA70/1000,IF(AB70="-","","Error"))))))))))))))))</f>
        <v>kg/GJ delivered</v>
      </c>
      <c r="OQ70" s="66" t="str">
        <f t="shared" ref="OQ70:OQ133" si="461">IF(AND(OW$3="Unit", OP70=""), "", IF(AND(OW$3="Unit", OP70="-"),"", IF(OW$3="Unit", "kg/GJ delivered", IF(AND(AC70&lt;&gt;"", AC70&lt;&gt;"-", AB70="-"),"", IF($H70="","", IF(AB70="nd", "",IF(AB70="&lt;n.a.&gt;", "", IF(AC70="#/MJ", "", IF(AC70="kg/GJ delivered",AB70,IF(AC70="g/MJ delivered",AB70,IF(AC70="kg/MJ delivered",AB70*1000,IF(AC70="mg/MJ delivered",AB70/1000,IF(AC70="g/kg",((AB70)*(1/$I70)*(1/$H70)),IF(AC70="mg/kg",((AB70/1000)*(1/$I70)*(1/$H70)),IF(AC70="mg/MJ delivered",AB70/1000,IF(AC70="-","","Error"))))))))))))))))</f>
        <v/>
      </c>
      <c r="OR70" s="66" t="str">
        <f t="shared" ref="OR70:OR133" si="462">IF(AND(OX$3="Unit", OQ70=""), "", IF(AND(OX$3="Unit", OQ70="-"),"", IF(OX$3="Unit", "kg/GJ delivered", IF(AND(AD70&lt;&gt;"", AD70&lt;&gt;"-", AC70="-"),"", IF($H70="","", IF(AC70="nd", "",IF(AC70="&lt;n.a.&gt;", "", IF(AD70="#/MJ", "", IF(AD70="kg/GJ delivered",AC70,IF(AD70="g/MJ delivered",AC70,IF(AD70="kg/MJ delivered",AC70*1000,IF(AD70="mg/MJ delivered",AC70/1000,IF(AD70="g/kg",((AC70)*(1/$I70)*(1/$H70)),IF(AD70="mg/kg",((AC70/1000)*(1/$I70)*(1/$H70)),IF(AD70="mg/MJ delivered",AC70/1000,IF(AD70="-","","Error"))))))))))))))))</f>
        <v/>
      </c>
      <c r="OS70" s="66" t="str">
        <f t="shared" ref="OS70:OS133" si="463">IF(AND(OY$3="Unit", OR70=""), "", IF(AND(OY$3="Unit", OR70="-"),"", IF(OY$3="Unit", "kg/GJ delivered", IF(AND(AE70&lt;&gt;"", AE70&lt;&gt;"-", AD70="-"),"", IF($H70="","", IF(AD70="nd", "",IF(AD70="&lt;n.a.&gt;", "", IF(AE70="#/MJ", "", IF(AE70="kg/GJ delivered",AD70,IF(AE70="g/MJ delivered",AD70,IF(AE70="kg/MJ delivered",AD70*1000,IF(AE70="mg/MJ delivered",AD70/1000,IF(AE70="g/kg",((AD70)*(1/$I70)*(1/$H70)),IF(AE70="mg/kg",((AD70/1000)*(1/$I70)*(1/$H70)),IF(AE70="mg/MJ delivered",AD70/1000,IF(AE70="-","","Error"))))))))))))))))</f>
        <v/>
      </c>
      <c r="OT70" s="66" t="str">
        <f t="shared" ref="OT70:OT133" si="464">IF(AND(OZ$3="Unit", OS70=""), "", IF(AND(OZ$3="Unit", OS70="-"),"", IF(OZ$3="Unit", "kg/GJ delivered", IF(AND(AF70&lt;&gt;"", AF70&lt;&gt;"-", AE70="-"),"", IF($H70="","", IF(AE70="nd", "",IF(AE70="&lt;n.a.&gt;", "", IF(AF70="#/MJ", "", IF(AF70="kg/GJ delivered",AE70,IF(AF70="g/MJ delivered",AE70,IF(AF70="kg/MJ delivered",AE70*1000,IF(AF70="mg/MJ delivered",AE70/1000,IF(AF70="g/kg",((AE70)*(1/$I70)*(1/$H70)),IF(AF70="mg/kg",((AE70/1000)*(1/$I70)*(1/$H70)),IF(AF70="mg/MJ delivered",AE70/1000,IF(AF70="-","","Error"))))))))))))))))</f>
        <v/>
      </c>
      <c r="OU70" s="118">
        <f t="shared" ref="OU70:OU133" si="465">IF(AND(PA$3="Unit", OT70=""), "", IF(AND(PA$3="Unit", OT70="-"),"", IF(PA$3="Unit", "kg/GJ delivered", IF(AND(AG70&lt;&gt;"", AG70&lt;&gt;"-", AF70="-"),"", IF($H70="","", IF(AF70="nd", "",IF(AF70="&lt;n.a.&gt;", "", IF(AG70="#/MJ", "", IF(AG70="kg/GJ delivered",AF70,IF(AG70="g/MJ delivered",AF70,IF(AG70="kg/MJ delivered",AF70*1000,IF(AG70="mg/MJ delivered",AF70/1000,IF(AG70="g/kg",((AF70)*(1/$I70)*(1/$H70)),IF(AG70="mg/kg",((AF70/1000)*(1/$I70)*(1/$H70)),IF(AG70="mg/MJ delivered",AF70/1000,IF(AG70="-","","Error"))))))))))))))))</f>
        <v>2.7870680044593086</v>
      </c>
      <c r="OV70" s="66" t="str">
        <f t="shared" ref="OV70:OV133" si="466">IF(AND(PB$3="Unit", OU70=""), "", IF(AND(PB$3="Unit", OU70="-"),"", IF(PB$3="Unit", "kg/GJ delivered", IF(AND(AH70&lt;&gt;"", AH70&lt;&gt;"-", AG70="-"),"", IF($H70="","", IF(AG70="nd", "",IF(AG70="&lt;n.a.&gt;", "", IF(AH70="#/MJ", "", IF(AH70="kg/GJ delivered",AG70,IF(AH70="g/MJ delivered",AG70,IF(AH70="kg/MJ delivered",AG70*1000,IF(AH70="mg/MJ delivered",AG70/1000,IF(AH70="g/kg",((AG70)*(1/$I70)*(1/$H70)),IF(AH70="mg/kg",((AG70/1000)*(1/$I70)*(1/$H70)),IF(AH70="mg/MJ delivered",AG70/1000,IF(AH70="-","","Error"))))))))))))))))</f>
        <v>kg/GJ delivered</v>
      </c>
      <c r="OW70" s="126">
        <f t="shared" ref="OW70:OW133" si="467">IF(AND(PC$3="Unit", OV70=""), "", IF(AND(PC$3="Unit", OV70="-"),"", IF(PC$3="Unit", "kg/GJ delivered", IF(AND(AI70&lt;&gt;"", AI70&lt;&gt;"-", AH70="-"),"", IF($H70="","", IF(AH70="nd", "",IF(AH70="&lt;n.a.&gt;", "", IF(AI70="#/MJ", "", IF(AI70="kg/GJ delivered",AH70,IF(AI70="g/MJ delivered",AH70,IF(AI70="kg/MJ delivered",AH70*1000,IF(AI70="mg/MJ delivered",AH70/1000,IF(AI70="g/kg",((AH70)*(1/$I70)*(1/$H70)),IF(AI70="mg/kg",((AH70/1000)*(1/$I70)*(1/$H70)),IF(AI70="mg/MJ delivered",AH70/1000,IF(AI70="-","","Error"))))))))))))))))</f>
        <v>5.2954292084726871E-2</v>
      </c>
      <c r="OX70" s="66" t="str">
        <f t="shared" ref="OX70:OX133" si="468">IF(AND(PD$3="Unit", OW70=""), "", IF(AND(PD$3="Unit", OW70="-"),"", IF(PD$3="Unit", "kg/GJ delivered", IF(AND(AJ70&lt;&gt;"", AJ70&lt;&gt;"-", AI70="-"),"", IF($H70="","", IF(AI70="nd", "",IF(AI70="&lt;n.a.&gt;", "", IF(AJ70="#/MJ", "", IF(AJ70="kg/GJ delivered",AI70,IF(AJ70="g/MJ delivered",AI70,IF(AJ70="kg/MJ delivered",AI70*1000,IF(AJ70="mg/MJ delivered",AI70/1000,IF(AJ70="g/kg",((AI70)*(1/$I70)*(1/$H70)),IF(AJ70="mg/kg",((AI70/1000)*(1/$I70)*(1/$H70)),IF(AJ70="mg/MJ delivered",AI70/1000,IF(AJ70="-","","Error"))))))))))))))))</f>
        <v>kg/GJ delivered</v>
      </c>
      <c r="OY70" s="66" t="str">
        <f t="shared" ref="OY70:OY133" si="469">IF(AND(PE$3="Unit", OX70=""), "", IF(AND(PE$3="Unit", OX70="-"),"", IF(PE$3="Unit", "kg/GJ delivered", IF(AND(AK70&lt;&gt;"", AK70&lt;&gt;"-", AJ70="-"),"", IF($H70="","", IF(AJ70="nd", "",IF(AJ70="&lt;n.a.&gt;", "", IF(AK70="#/MJ", "", IF(AK70="kg/GJ delivered",AJ70,IF(AK70="g/MJ delivered",AJ70,IF(AK70="kg/MJ delivered",AJ70*1000,IF(AK70="mg/MJ delivered",AJ70/1000,IF(AK70="g/kg",((AJ70)*(1/$I70)*(1/$H70)),IF(AK70="mg/kg",((AJ70/1000)*(1/$I70)*(1/$H70)),IF(AK70="mg/MJ delivered",AJ70/1000,IF(AK70="-","","Error"))))))))))))))))</f>
        <v/>
      </c>
      <c r="OZ70" s="66" t="str">
        <f t="shared" ref="OZ70:OZ133" si="470">IF(AND(PF$3="Unit", OY70=""), "", IF(AND(PF$3="Unit", OY70="-"),"", IF(PF$3="Unit", "kg/GJ delivered", IF(AND(AL70&lt;&gt;"", AL70&lt;&gt;"-", AK70="-"),"", IF($H70="","", IF(AK70="nd", "",IF(AK70="&lt;n.a.&gt;", "", IF(AL70="#/MJ", "", IF(AL70="kg/GJ delivered",AK70,IF(AL70="g/MJ delivered",AK70,IF(AL70="kg/MJ delivered",AK70*1000,IF(AL70="mg/MJ delivered",AK70/1000,IF(AL70="g/kg",((AK70)*(1/$I70)*(1/$H70)),IF(AL70="mg/kg",((AK70/1000)*(1/$I70)*(1/$H70)),IF(AL70="mg/MJ delivered",AK70/1000,IF(AL70="-","","Error"))))))))))))))))</f>
        <v/>
      </c>
      <c r="PA70" s="66" t="str">
        <f t="shared" ref="PA70:PA133" si="471">IF(AND(PG$3="Unit", OZ70=""), "", IF(AND(PG$3="Unit", OZ70="-"),"", IF(PG$3="Unit", "kg/GJ delivered", IF(AND(AM70&lt;&gt;"", AM70&lt;&gt;"-", AL70="-"),"", IF($H70="","", IF(AL70="nd", "",IF(AL70="&lt;n.a.&gt;", "", IF(AM70="#/MJ", "", IF(AM70="kg/GJ delivered",AL70,IF(AM70="g/MJ delivered",AL70,IF(AM70="kg/MJ delivered",AL70*1000,IF(AM70="mg/MJ delivered",AL70/1000,IF(AM70="g/kg",((AL70)*(1/$I70)*(1/$H70)),IF(AM70="mg/kg",((AL70/1000)*(1/$I70)*(1/$H70)),IF(AM70="mg/MJ delivered",AL70/1000,IF(AM70="-","","Error"))))))))))))))))</f>
        <v/>
      </c>
      <c r="PB70" s="66" t="str">
        <f t="shared" ref="PB70:PB133" si="472">IF(AND(PH$3="Unit", PA70=""), "", IF(AND(PH$3="Unit", PA70="-"),"", IF(PH$3="Unit", "kg/GJ delivered", IF(AND(AN70&lt;&gt;"", AN70&lt;&gt;"-", AM70="-"),"", IF($H70="","", IF(AM70="nd", "",IF(AM70="&lt;n.a.&gt;", "", IF(AN70="#/MJ", "", IF(AN70="kg/GJ delivered",AM70,IF(AN70="g/MJ delivered",AM70,IF(AN70="kg/MJ delivered",AM70*1000,IF(AN70="mg/MJ delivered",AM70/1000,IF(AN70="g/kg",((AM70)*(1/$I70)*(1/$H70)),IF(AN70="mg/kg",((AM70/1000)*(1/$I70)*(1/$H70)),IF(AN70="mg/MJ delivered",AM70/1000,IF(AN70="-","","Error"))))))))))))))))</f>
        <v/>
      </c>
      <c r="PC70" s="66" t="str">
        <f t="shared" ref="PC70:PC133" si="473">IF(AND(PI$3="Unit", PB70=""), "", IF(AND(PI$3="Unit", PB70="-"),"", IF(PI$3="Unit", "kg/GJ delivered", IF(AND(AO70&lt;&gt;"", AO70&lt;&gt;"-", AN70="-"),"", IF($H70="","", IF(AN70="nd", "",IF(AN70="&lt;n.a.&gt;", "", IF(AO70="#/MJ", "", IF(AO70="kg/GJ delivered",AN70,IF(AO70="g/MJ delivered",AN70,IF(AO70="kg/MJ delivered",AN70*1000,IF(AO70="mg/MJ delivered",AN70/1000,IF(AO70="g/kg",((AN70)*(1/$I70)*(1/$H70)),IF(AO70="mg/kg",((AN70/1000)*(1/$I70)*(1/$H70)),IF(AO70="mg/MJ delivered",AN70/1000,IF(AO70="-","","Error"))))))))))))))))</f>
        <v/>
      </c>
      <c r="PD70" s="66" t="str">
        <f t="shared" ref="PD70:PD133" si="474">IF(AND(PJ$3="Unit", PC70=""), "", IF(AND(PJ$3="Unit", PC70="-"),"", IF(PJ$3="Unit", "kg/GJ delivered", IF(AND(AP70&lt;&gt;"", AP70&lt;&gt;"-", AO70="-"),"", IF($H70="","", IF(AO70="nd", "",IF(AO70="&lt;n.a.&gt;", "", IF(AP70="#/MJ", "", IF(AP70="kg/GJ delivered",AO70,IF(AP70="g/MJ delivered",AO70,IF(AP70="kg/MJ delivered",AO70*1000,IF(AP70="mg/MJ delivered",AO70/1000,IF(AP70="g/kg",((AO70)*(1/$I70)*(1/$H70)),IF(AP70="mg/kg",((AO70/1000)*(1/$I70)*(1/$H70)),IF(AP70="mg/MJ delivered",AO70/1000,IF(AP70="-","","Error"))))))))))))))))</f>
        <v/>
      </c>
      <c r="PE70" s="66" t="str">
        <f t="shared" ref="PE70:PE133" si="475">IF(AND(PK$3="Unit", PD70=""), "", IF(AND(PK$3="Unit", PD70="-"),"", IF(PK$3="Unit", "kg/GJ delivered", IF(AND(AQ70&lt;&gt;"", AQ70&lt;&gt;"-", AP70="-"),"", IF($H70="","", IF(AP70="nd", "",IF(AP70="&lt;n.a.&gt;", "", IF(AQ70="#/MJ", "", IF(AQ70="kg/GJ delivered",AP70,IF(AQ70="g/MJ delivered",AP70,IF(AQ70="kg/MJ delivered",AP70*1000,IF(AQ70="mg/MJ delivered",AP70/1000,IF(AQ70="g/kg",((AP70)*(1/$I70)*(1/$H70)),IF(AQ70="mg/kg",((AP70/1000)*(1/$I70)*(1/$H70)),IF(AQ70="mg/MJ delivered",AP70/1000,IF(AQ70="-","","Error"))))))))))))))))</f>
        <v/>
      </c>
      <c r="PF70" s="66" t="str">
        <f t="shared" ref="PF70:PF133" si="476">IF(AND(PL$3="Unit", PE70=""), "", IF(AND(PL$3="Unit", PE70="-"),"", IF(PL$3="Unit", "kg/GJ delivered", IF(AND(AR70&lt;&gt;"", AR70&lt;&gt;"-", AQ70="-"),"", IF($H70="","", IF(AQ70="nd", "",IF(AQ70="&lt;n.a.&gt;", "", IF(AR70="#/MJ", "", IF(AR70="kg/GJ delivered",AQ70,IF(AR70="g/MJ delivered",AQ70,IF(AR70="kg/MJ delivered",AQ70*1000,IF(AR70="mg/MJ delivered",AQ70/1000,IF(AR70="g/kg",((AQ70)*(1/$I70)*(1/$H70)),IF(AR70="mg/kg",((AQ70/1000)*(1/$I70)*(1/$H70)),IF(AR70="mg/MJ delivered",AQ70/1000,IF(AR70="-","","Error"))))))))))))))))</f>
        <v/>
      </c>
      <c r="PG70" s="66" t="str">
        <f t="shared" ref="PG70:PG133" si="477">IF(AND(PM$3="Unit", PF70=""), "", IF(AND(PM$3="Unit", PF70="-"),"", IF(PM$3="Unit", "kg/GJ delivered", IF(AND(AS70&lt;&gt;"", AS70&lt;&gt;"-", AR70="-"),"", IF($H70="","", IF(AR70="nd", "",IF(AR70="&lt;n.a.&gt;", "", IF(AS70="#/MJ", "", IF(AS70="kg/GJ delivered",AR70,IF(AS70="g/MJ delivered",AR70,IF(AS70="kg/MJ delivered",AR70*1000,IF(AS70="mg/MJ delivered",AR70/1000,IF(AS70="g/kg",((AR70)*(1/$I70)*(1/$H70)),IF(AS70="mg/kg",((AR70/1000)*(1/$I70)*(1/$H70)),IF(AS70="mg/MJ delivered",AR70/1000,IF(AS70="-","","Error"))))))))))))))))</f>
        <v/>
      </c>
      <c r="PH70" s="66" t="str">
        <f t="shared" ref="PH70:PH133" si="478">IF(AND(PN$3="Unit", PG70=""), "", IF(AND(PN$3="Unit", PG70="-"),"", IF(PN$3="Unit", "kg/GJ delivered", IF(AND(AT70&lt;&gt;"", AT70&lt;&gt;"-", AS70="-"),"", IF($H70="","", IF(AS70="nd", "",IF(AS70="&lt;n.a.&gt;", "", IF(AT70="#/MJ", "", IF(AT70="kg/GJ delivered",AS70,IF(AT70="g/MJ delivered",AS70,IF(AT70="kg/MJ delivered",AS70*1000,IF(AT70="mg/MJ delivered",AS70/1000,IF(AT70="g/kg",((AS70)*(1/$I70)*(1/$H70)),IF(AT70="mg/kg",((AS70/1000)*(1/$I70)*(1/$H70)),IF(AT70="mg/MJ delivered",AS70/1000,IF(AT70="-","","Error"))))))))))))))))</f>
        <v/>
      </c>
      <c r="PI70" s="66" t="str">
        <f t="shared" ref="PI70:PI133" si="479">IF(AND(PO$3="Unit", PH70=""), "", IF(AND(PO$3="Unit", PH70="-"),"", IF(PO$3="Unit", "kg/GJ delivered", IF(AND(AU70&lt;&gt;"", AU70&lt;&gt;"-", AT70="-"),"", IF($H70="","", IF(AT70="nd", "",IF(AT70="&lt;n.a.&gt;", "", IF(AU70="#/MJ", "", IF(AU70="kg/GJ delivered",AT70,IF(AU70="g/MJ delivered",AT70,IF(AU70="kg/MJ delivered",AT70*1000,IF(AU70="mg/MJ delivered",AT70/1000,IF(AU70="g/kg",((AT70)*(1/$I70)*(1/$H70)),IF(AU70="mg/kg",((AT70/1000)*(1/$I70)*(1/$H70)),IF(AU70="mg/MJ delivered",AT70/1000,IF(AU70="-","","Error"))))))))))))))))</f>
        <v/>
      </c>
      <c r="PJ70" s="66" t="str">
        <f t="shared" ref="PJ70:PJ133" si="480">IF(AND(PP$3="Unit", PI70=""), "", IF(AND(PP$3="Unit", PI70="-"),"", IF(PP$3="Unit", "kg/GJ delivered", IF(AND(AV70&lt;&gt;"", AV70&lt;&gt;"-", AU70="-"),"", IF($H70="","", IF(AU70="nd", "",IF(AU70="&lt;n.a.&gt;", "", IF(AV70="#/MJ", "", IF(AV70="kg/GJ delivered",AU70,IF(AV70="g/MJ delivered",AU70,IF(AV70="kg/MJ delivered",AU70*1000,IF(AV70="mg/MJ delivered",AU70/1000,IF(AV70="g/kg",((AU70)*(1/$I70)*(1/$H70)),IF(AV70="mg/kg",((AU70/1000)*(1/$I70)*(1/$H70)),IF(AV70="mg/MJ delivered",AU70/1000,IF(AV70="-","","Error"))))))))))))))))</f>
        <v/>
      </c>
      <c r="PK70" s="66" t="str">
        <f t="shared" ref="PK70:PK133" si="481">IF(AND(PQ$3="Unit", PJ70=""), "", IF(AND(PQ$3="Unit", PJ70="-"),"", IF(PQ$3="Unit", "kg/GJ delivered", IF(AND(AW70&lt;&gt;"", AW70&lt;&gt;"-", AV70="-"),"", IF($H70="","", IF(AV70="nd", "",IF(AV70="&lt;n.a.&gt;", "", IF(AW70="#/MJ", "", IF(AW70="kg/GJ delivered",AV70,IF(AW70="g/MJ delivered",AV70,IF(AW70="kg/MJ delivered",AV70*1000,IF(AW70="mg/MJ delivered",AV70/1000,IF(AW70="g/kg",((AV70)*(1/$I70)*(1/$H70)),IF(AW70="mg/kg",((AV70/1000)*(1/$I70)*(1/$H70)),IF(AW70="mg/MJ delivered",AV70/1000,IF(AW70="-","","Error"))))))))))))))))</f>
        <v/>
      </c>
      <c r="PL70" s="66" t="str">
        <f t="shared" ref="PL70:PL133" si="482">IF(AND(PR$3="Unit", PK70=""), "", IF(AND(PR$3="Unit", PK70="-"),"", IF(PR$3="Unit", "kg/GJ delivered", IF(AND(AX70&lt;&gt;"", AX70&lt;&gt;"-", AW70="-"),"", IF($H70="","", IF(AW70="nd", "",IF(AW70="&lt;n.a.&gt;", "", IF(AX70="#/MJ", "", IF(AX70="kg/GJ delivered",AW70,IF(AX70="g/MJ delivered",AW70,IF(AX70="kg/MJ delivered",AW70*1000,IF(AX70="mg/MJ delivered",AW70/1000,IF(AX70="g/kg",((AW70)*(1/$I70)*(1/$H70)),IF(AX70="mg/kg",((AW70/1000)*(1/$I70)*(1/$H70)),IF(AX70="mg/MJ delivered",AW70/1000,IF(AX70="-","","Error"))))))))))))))))</f>
        <v/>
      </c>
      <c r="PM70" s="66" t="str">
        <f t="shared" ref="PM70:PM133" si="483">IF(AND(PS$3="Unit", PL70=""), "", IF(AND(PS$3="Unit", PL70="-"),"", IF(PS$3="Unit", "kg/GJ delivered", IF(AND(AY70&lt;&gt;"", AY70&lt;&gt;"-", AX70="-"),"", IF($H70="","", IF(AX70="nd", "",IF(AX70="&lt;n.a.&gt;", "", IF(AY70="#/MJ", "", IF(AY70="kg/GJ delivered",AX70,IF(AY70="g/MJ delivered",AX70,IF(AY70="kg/MJ delivered",AX70*1000,IF(AY70="mg/MJ delivered",AX70/1000,IF(AY70="g/kg",((AX70)*(1/$I70)*(1/$H70)),IF(AY70="mg/kg",((AX70/1000)*(1/$I70)*(1/$H70)),IF(AY70="mg/MJ delivered",AX70/1000,IF(AY70="-","","Error"))))))))))))))))</f>
        <v/>
      </c>
      <c r="PN70" s="66" t="str">
        <f t="shared" ref="PN70:PN133" si="484">IF(AND(PT$3="Unit", PM70=""), "", IF(AND(PT$3="Unit", PM70="-"),"", IF(PT$3="Unit", "kg/GJ delivered", IF(AND(AZ70&lt;&gt;"", AZ70&lt;&gt;"-", AY70="-"),"", IF($H70="","", IF(AY70="nd", "",IF(AY70="&lt;n.a.&gt;", "", IF(AZ70="#/MJ", "", IF(AZ70="kg/GJ delivered",AY70,IF(AZ70="g/MJ delivered",AY70,IF(AZ70="kg/MJ delivered",AY70*1000,IF(AZ70="mg/MJ delivered",AY70/1000,IF(AZ70="g/kg",((AY70)*(1/$I70)*(1/$H70)),IF(AZ70="mg/kg",((AY70/1000)*(1/$I70)*(1/$H70)),IF(AZ70="mg/MJ delivered",AY70/1000,IF(AZ70="-","","Error"))))))))))))))))</f>
        <v/>
      </c>
      <c r="PO70" s="66" t="str">
        <f t="shared" ref="PO70:PO133" si="485">IF(AND(PU$3="Unit", PN70=""), "", IF(AND(PU$3="Unit", PN70="-"),"", IF(PU$3="Unit", "kg/GJ delivered", IF(AND(BA70&lt;&gt;"", BA70&lt;&gt;"-", AZ70="-"),"", IF($H70="","", IF(AZ70="nd", "",IF(AZ70="&lt;n.a.&gt;", "", IF(BA70="#/MJ", "", IF(BA70="kg/GJ delivered",AZ70,IF(BA70="g/MJ delivered",AZ70,IF(BA70="kg/MJ delivered",AZ70*1000,IF(BA70="mg/MJ delivered",AZ70/1000,IF(BA70="g/kg",((AZ70)*(1/$I70)*(1/$H70)),IF(BA70="mg/kg",((AZ70/1000)*(1/$I70)*(1/$H70)),IF(BA70="mg/MJ delivered",AZ70/1000,IF(BA70="-","","Error"))))))))))))))))</f>
        <v/>
      </c>
      <c r="PP70" s="66" t="str">
        <f t="shared" ref="PP70:PP133" si="486">IF(AND(PV$3="Unit", PO70=""), "", IF(AND(PV$3="Unit", PO70="-"),"", IF(PV$3="Unit", "kg/GJ delivered", IF(AND(BB70&lt;&gt;"", BB70&lt;&gt;"-", BA70="-"),"", IF($H70="","", IF(BA70="nd", "",IF(BA70="&lt;n.a.&gt;", "", IF(BB70="#/MJ", "", IF(BB70="kg/GJ delivered",BA70,IF(BB70="g/MJ delivered",BA70,IF(BB70="kg/MJ delivered",BA70*1000,IF(BB70="mg/MJ delivered",BA70/1000,IF(BB70="g/kg",((BA70)*(1/$I70)*(1/$H70)),IF(BB70="mg/kg",((BA70/1000)*(1/$I70)*(1/$H70)),IF(BB70="mg/MJ delivered",BA70/1000,IF(BB70="-","","Error"))))))))))))))))</f>
        <v/>
      </c>
      <c r="PQ70" s="66" t="str">
        <f t="shared" ref="PQ70:PQ133" si="487">IF(AND(PW$3="Unit", PP70=""), "", IF(AND(PW$3="Unit", PP70="-"),"", IF(PW$3="Unit", "kg/GJ delivered", IF(AND(BC70&lt;&gt;"", BC70&lt;&gt;"-", BB70="-"),"", IF($H70="","", IF(BB70="nd", "",IF(BB70="&lt;n.a.&gt;", "", IF(BC70="#/MJ", "", IF(BC70="kg/GJ delivered",BB70,IF(BC70="g/MJ delivered",BB70,IF(BC70="kg/MJ delivered",BB70*1000,IF(BC70="mg/MJ delivered",BB70/1000,IF(BC70="g/kg",((BB70)*(1/$I70)*(1/$H70)),IF(BC70="mg/kg",((BB70/1000)*(1/$I70)*(1/$H70)),IF(BC70="mg/MJ delivered",BB70/1000,IF(BC70="-","","Error"))))))))))))))))</f>
        <v/>
      </c>
      <c r="PR70" s="66" t="str">
        <f t="shared" ref="PR70:PR133" si="488">IF(AND(PX$3="Unit", PQ70=""), "", IF(AND(PX$3="Unit", PQ70="-"),"", IF(PX$3="Unit", "kg/GJ delivered", IF(AND(BD70&lt;&gt;"", BD70&lt;&gt;"-", BC70="-"),"", IF($H70="","", IF(BC70="nd", "",IF(BC70="&lt;n.a.&gt;", "", IF(BD70="#/MJ", "", IF(BD70="kg/GJ delivered",BC70,IF(BD70="g/MJ delivered",BC70,IF(BD70="kg/MJ delivered",BC70*1000,IF(BD70="mg/MJ delivered",BC70/1000,IF(BD70="g/kg",((BC70)*(1/$I70)*(1/$H70)),IF(BD70="mg/kg",((BC70/1000)*(1/$I70)*(1/$H70)),IF(BD70="mg/MJ delivered",BC70/1000,IF(BD70="-","","Error"))))))))))))))))</f>
        <v/>
      </c>
      <c r="PS70" s="66" t="str">
        <f t="shared" ref="PS70:PS133" si="489">IF(AND(PY$3="Unit", PR70=""), "", IF(AND(PY$3="Unit", PR70="-"),"", IF(PY$3="Unit", "kg/GJ delivered", IF(AND(BE70&lt;&gt;"", BE70&lt;&gt;"-", BD70="-"),"", IF($H70="","", IF(BD70="nd", "",IF(BD70="&lt;n.a.&gt;", "", IF(BE70="#/MJ", "", IF(BE70="kg/GJ delivered",BD70,IF(BE70="g/MJ delivered",BD70,IF(BE70="kg/MJ delivered",BD70*1000,IF(BE70="mg/MJ delivered",BD70/1000,IF(BE70="g/kg",((BD70)*(1/$I70)*(1/$H70)),IF(BE70="mg/kg",((BD70/1000)*(1/$I70)*(1/$H70)),IF(BE70="mg/MJ delivered",BD70/1000,IF(BE70="-","","Error"))))))))))))))))</f>
        <v/>
      </c>
      <c r="PT70" s="66" t="str">
        <f t="shared" ref="PT70:PT133" si="490">IF(AND(PZ$3="Unit", PS70=""), "", IF(AND(PZ$3="Unit", PS70="-"),"", IF(PZ$3="Unit", "kg/GJ delivered", IF(AND(BF70&lt;&gt;"", BF70&lt;&gt;"-", BE70="-"),"", IF($H70="","", IF(BE70="nd", "",IF(BE70="&lt;n.a.&gt;", "", IF(BF70="#/MJ", "", IF(BF70="kg/GJ delivered",BE70,IF(BF70="g/MJ delivered",BE70,IF(BF70="kg/MJ delivered",BE70*1000,IF(BF70="mg/MJ delivered",BE70/1000,IF(BF70="g/kg",((BE70)*(1/$I70)*(1/$H70)),IF(BF70="mg/kg",((BE70/1000)*(1/$I70)*(1/$H70)),IF(BF70="mg/MJ delivered",BE70/1000,IF(BF70="-","","Error"))))))))))))))))</f>
        <v/>
      </c>
      <c r="PU70" s="66" t="str">
        <f t="shared" ref="PU70:PU133" si="491">IF(AND(QA$3="Unit", PT70=""), "", IF(AND(QA$3="Unit", PT70="-"),"", IF(QA$3="Unit", "kg/GJ delivered", IF(AND(BG70&lt;&gt;"", BG70&lt;&gt;"-", BF70="-"),"", IF($H70="","", IF(BF70="nd", "",IF(BF70="&lt;n.a.&gt;", "", IF(BG70="#/MJ", "", IF(BG70="kg/GJ delivered",BF70,IF(BG70="g/MJ delivered",BF70,IF(BG70="kg/MJ delivered",BF70*1000,IF(BG70="mg/MJ delivered",BF70/1000,IF(BG70="g/kg",((BF70)*(1/$I70)*(1/$H70)),IF(BG70="mg/kg",((BF70/1000)*(1/$I70)*(1/$H70)),IF(BG70="mg/MJ delivered",BF70/1000,IF(BG70="-","","Error"))))))))))))))))</f>
        <v/>
      </c>
      <c r="PV70" s="66" t="str">
        <f t="shared" ref="PV70:PV133" si="492">IF(AND(QB$3="Unit", PU70=""), "", IF(AND(QB$3="Unit", PU70="-"),"", IF(QB$3="Unit", "kg/GJ delivered", IF(AND(BH70&lt;&gt;"", BH70&lt;&gt;"-", BG70="-"),"", IF($H70="","", IF(BG70="nd", "",IF(BG70="&lt;n.a.&gt;", "", IF(BH70="#/MJ", "", IF(BH70="kg/GJ delivered",BG70,IF(BH70="g/MJ delivered",BG70,IF(BH70="kg/MJ delivered",BG70*1000,IF(BH70="mg/MJ delivered",BG70/1000,IF(BH70="g/kg",((BG70)*(1/$I70)*(1/$H70)),IF(BH70="mg/kg",((BG70/1000)*(1/$I70)*(1/$H70)),IF(BH70="mg/MJ delivered",BG70/1000,IF(BH70="-","","Error"))))))))))))))))</f>
        <v/>
      </c>
      <c r="PW70" s="66" t="str">
        <f t="shared" ref="PW70:PW133" si="493">IF(AND(QC$3="Unit", PV70=""), "", IF(AND(QC$3="Unit", PV70="-"),"", IF(QC$3="Unit", "kg/GJ delivered", IF(AND(BI70&lt;&gt;"", BI70&lt;&gt;"-", BH70="-"),"", IF($H70="","", IF(BH70="nd", "",IF(BH70="&lt;n.a.&gt;", "", IF(BI70="#/MJ", "", IF(BI70="kg/GJ delivered",BH70,IF(BI70="g/MJ delivered",BH70,IF(BI70="kg/MJ delivered",BH70*1000,IF(BI70="mg/MJ delivered",BH70/1000,IF(BI70="g/kg",((BH70)*(1/$I70)*(1/$H70)),IF(BI70="mg/kg",((BH70/1000)*(1/$I70)*(1/$H70)),IF(BI70="mg/MJ delivered",BH70/1000,IF(BI70="-","","Error"))))))))))))))))</f>
        <v/>
      </c>
      <c r="PX70" s="66" t="str">
        <f t="shared" ref="PX70:PX133" si="494">IF(AND(QD$3="Unit", PW70=""), "", IF(AND(QD$3="Unit", PW70="-"),"", IF(QD$3="Unit", "kg/GJ delivered", IF(AND(BJ70&lt;&gt;"", BJ70&lt;&gt;"-", BI70="-"),"", IF($H70="","", IF(BI70="nd", "",IF(BI70="&lt;n.a.&gt;", "", IF(BJ70="#/MJ", "", IF(BJ70="kg/GJ delivered",BI70,IF(BJ70="g/MJ delivered",BI70,IF(BJ70="kg/MJ delivered",BI70*1000,IF(BJ70="mg/MJ delivered",BI70/1000,IF(BJ70="g/kg",((BI70)*(1/$I70)*(1/$H70)),IF(BJ70="mg/kg",((BI70/1000)*(1/$I70)*(1/$H70)),IF(BJ70="mg/MJ delivered",BI70/1000,IF(BJ70="-","","Error"))))))))))))))))</f>
        <v/>
      </c>
      <c r="PY70" s="66" t="str">
        <f t="shared" ref="PY70:PY133" si="495">IF(AND(QE$3="Unit", PX70=""), "", IF(AND(QE$3="Unit", PX70="-"),"", IF(QE$3="Unit", "kg/GJ delivered", IF(AND(BK70&lt;&gt;"", BK70&lt;&gt;"-", BJ70="-"),"", IF($H70="","", IF(BJ70="nd", "",IF(BJ70="&lt;n.a.&gt;", "", IF(BK70="#/MJ", "", IF(BK70="kg/GJ delivered",BJ70,IF(BK70="g/MJ delivered",BJ70,IF(BK70="kg/MJ delivered",BJ70*1000,IF(BK70="mg/MJ delivered",BJ70/1000,IF(BK70="g/kg",((BJ70)*(1/$I70)*(1/$H70)),IF(BK70="mg/kg",((BJ70/1000)*(1/$I70)*(1/$H70)),IF(BK70="mg/MJ delivered",BJ70/1000,IF(BK70="-","","Error"))))))))))))))))</f>
        <v/>
      </c>
      <c r="PZ70" s="66" t="str">
        <f t="shared" ref="PZ70:PZ133" si="496">IF(AND(QF$3="Unit", PY70=""), "", IF(AND(QF$3="Unit", PY70="-"),"", IF(QF$3="Unit", "kg/GJ delivered", IF(AND(BL70&lt;&gt;"", BL70&lt;&gt;"-", BK70="-"),"", IF($H70="","", IF(BK70="nd", "",IF(BK70="&lt;n.a.&gt;", "", IF(BL70="#/MJ", "", IF(BL70="kg/GJ delivered",BK70,IF(BL70="g/MJ delivered",BK70,IF(BL70="kg/MJ delivered",BK70*1000,IF(BL70="mg/MJ delivered",BK70/1000,IF(BL70="g/kg",((BK70)*(1/$I70)*(1/$H70)),IF(BL70="mg/kg",((BK70/1000)*(1/$I70)*(1/$H70)),IF(BL70="mg/MJ delivered",BK70/1000,IF(BL70="-","","Error"))))))))))))))))</f>
        <v/>
      </c>
      <c r="QA70" s="66" t="str">
        <f t="shared" ref="QA70:QA133" si="497">IF(AND(QG$3="Unit", PZ70=""), "", IF(AND(QG$3="Unit", PZ70="-"),"", IF(QG$3="Unit", "kg/GJ delivered", IF(AND(BM70&lt;&gt;"", BM70&lt;&gt;"-", BL70="-"),"", IF($H70="","", IF(BL70="nd", "",IF(BL70="&lt;n.a.&gt;", "", IF(BM70="#/MJ", "", IF(BM70="kg/GJ delivered",BL70,IF(BM70="g/MJ delivered",BL70,IF(BM70="kg/MJ delivered",BL70*1000,IF(BM70="mg/MJ delivered",BL70/1000,IF(BM70="g/kg",((BL70)*(1/$I70)*(1/$H70)),IF(BM70="mg/kg",((BL70/1000)*(1/$I70)*(1/$H70)),IF(BM70="mg/MJ delivered",BL70/1000,IF(BM70="-","","Error"))))))))))))))))</f>
        <v/>
      </c>
      <c r="QB70" s="66" t="str">
        <f t="shared" ref="QB70:QB133" si="498">IF(AND(QH$3="Unit", QA70=""), "", IF(AND(QH$3="Unit", QA70="-"),"", IF(QH$3="Unit", "kg/GJ delivered", IF(AND(BN70&lt;&gt;"", BN70&lt;&gt;"-", BM70="-"),"", IF($H70="","", IF(BM70="nd", "",IF(BM70="&lt;n.a.&gt;", "", IF(BN70="#/MJ", "", IF(BN70="kg/GJ delivered",BM70,IF(BN70="g/MJ delivered",BM70,IF(BN70="kg/MJ delivered",BM70*1000,IF(BN70="mg/MJ delivered",BM70/1000,IF(BN70="g/kg",((BM70)*(1/$I70)*(1/$H70)),IF(BN70="mg/kg",((BM70/1000)*(1/$I70)*(1/$H70)),IF(BN70="mg/MJ delivered",BM70/1000,IF(BN70="-","","Error"))))))))))))))))</f>
        <v/>
      </c>
      <c r="QC70" s="66" t="str">
        <f t="shared" ref="QC70:QC133" si="499">IF(AND(QI$3="Unit", QB70=""), "", IF(AND(QI$3="Unit", QB70="-"),"", IF(QI$3="Unit", "kg/GJ delivered", IF(AND(BO70&lt;&gt;"", BO70&lt;&gt;"-", BN70="-"),"", IF($H70="","", IF(BN70="nd", "",IF(BN70="&lt;n.a.&gt;", "", IF(BO70="#/MJ", "", IF(BO70="kg/GJ delivered",BN70,IF(BO70="g/MJ delivered",BN70,IF(BO70="kg/MJ delivered",BN70*1000,IF(BO70="mg/MJ delivered",BN70/1000,IF(BO70="g/kg",((BN70)*(1/$I70)*(1/$H70)),IF(BO70="mg/kg",((BN70/1000)*(1/$I70)*(1/$H70)),IF(BO70="mg/MJ delivered",BN70/1000,IF(BO70="-","","Error"))))))))))))))))</f>
        <v/>
      </c>
      <c r="QD70" s="66" t="str">
        <f t="shared" ref="QD70:QD133" si="500">IF(AND(QJ$3="Unit", QC70=""), "", IF(AND(QJ$3="Unit", QC70="-"),"", IF(QJ$3="Unit", "kg/GJ delivered", IF(AND(BP70&lt;&gt;"", BP70&lt;&gt;"-", BO70="-"),"", IF($H70="","", IF(BO70="nd", "",IF(BO70="&lt;n.a.&gt;", "", IF(BP70="#/MJ", "", IF(BP70="kg/GJ delivered",BO70,IF(BP70="g/MJ delivered",BO70,IF(BP70="kg/MJ delivered",BO70*1000,IF(BP70="mg/MJ delivered",BO70/1000,IF(BP70="g/kg",((BO70)*(1/$I70)*(1/$H70)),IF(BP70="mg/kg",((BO70/1000)*(1/$I70)*(1/$H70)),IF(BP70="mg/MJ delivered",BO70/1000,IF(BP70="-","","Error"))))))))))))))))</f>
        <v/>
      </c>
      <c r="QE70" s="66" t="str">
        <f t="shared" ref="QE70:QE133" si="501">IF(AND(QK$3="Unit", QD70=""), "", IF(AND(QK$3="Unit", QD70="-"),"", IF(QK$3="Unit", "kg/GJ delivered", IF(AND(BQ70&lt;&gt;"", BQ70&lt;&gt;"-", BP70="-"),"", IF($H70="","", IF(BP70="nd", "",IF(BP70="&lt;n.a.&gt;", "", IF(BQ70="#/MJ", "", IF(BQ70="kg/GJ delivered",BP70,IF(BQ70="g/MJ delivered",BP70,IF(BQ70="kg/MJ delivered",BP70*1000,IF(BQ70="mg/MJ delivered",BP70/1000,IF(BQ70="g/kg",((BP70)*(1/$I70)*(1/$H70)),IF(BQ70="mg/kg",((BP70/1000)*(1/$I70)*(1/$H70)),IF(BQ70="mg/MJ delivered",BP70/1000,IF(BQ70="-","","Error"))))))))))))))))</f>
        <v/>
      </c>
      <c r="QF70" s="66" t="str">
        <f t="shared" ref="QF70:QF133" si="502">IF(AND(QL$3="Unit", QE70=""), "", IF(AND(QL$3="Unit", QE70="-"),"", IF(QL$3="Unit", "kg/GJ delivered", IF(AND(BR70&lt;&gt;"", BR70&lt;&gt;"-", BQ70="-"),"", IF($H70="","", IF(BQ70="nd", "",IF(BQ70="&lt;n.a.&gt;", "", IF(BR70="#/MJ", "", IF(BR70="kg/GJ delivered",BQ70,IF(BR70="g/MJ delivered",BQ70,IF(BR70="kg/MJ delivered",BQ70*1000,IF(BR70="mg/MJ delivered",BQ70/1000,IF(BR70="g/kg",((BQ70)*(1/$I70)*(1/$H70)),IF(BR70="mg/kg",((BQ70/1000)*(1/$I70)*(1/$H70)),IF(BR70="mg/MJ delivered",BQ70/1000,IF(BR70="-","","Error"))))))))))))))))</f>
        <v/>
      </c>
      <c r="QG70" s="66" t="str">
        <f t="shared" ref="QG70:QG133" si="503">IF(AND(QM$3="Unit", QF70=""), "", IF(AND(QM$3="Unit", QF70="-"),"", IF(QM$3="Unit", "kg/GJ delivered", IF(AND(BS70&lt;&gt;"", BS70&lt;&gt;"-", BR70="-"),"", IF($H70="","", IF(BR70="nd", "",IF(BR70="&lt;n.a.&gt;", "", IF(BS70="#/MJ", "", IF(BS70="kg/GJ delivered",BR70,IF(BS70="g/MJ delivered",BR70,IF(BS70="kg/MJ delivered",BR70*1000,IF(BS70="mg/MJ delivered",BR70/1000,IF(BS70="g/kg",((BR70)*(1/$I70)*(1/$H70)),IF(BS70="mg/kg",((BR70/1000)*(1/$I70)*(1/$H70)),IF(BS70="mg/MJ delivered",BR70/1000,IF(BS70="-","","Error"))))))))))))))))</f>
        <v/>
      </c>
      <c r="QH70" s="66" t="str">
        <f t="shared" ref="QH70:QH133" si="504">IF(AND(QN$3="Unit", QG70=""), "", IF(AND(QN$3="Unit", QG70="-"),"", IF(QN$3="Unit", "kg/GJ delivered", IF(AND(BT70&lt;&gt;"", BT70&lt;&gt;"-", BS70="-"),"", IF($H70="","", IF(BS70="nd", "",IF(BS70="&lt;n.a.&gt;", "", IF(BT70="#/MJ", "", IF(BT70="kg/GJ delivered",BS70,IF(BT70="g/MJ delivered",BS70,IF(BT70="kg/MJ delivered",BS70*1000,IF(BT70="mg/MJ delivered",BS70/1000,IF(BT70="g/kg",((BS70)*(1/$I70)*(1/$H70)),IF(BT70="mg/kg",((BS70/1000)*(1/$I70)*(1/$H70)),IF(BT70="mg/MJ delivered",BS70/1000,IF(BT70="-","","Error"))))))))))))))))</f>
        <v/>
      </c>
      <c r="QI70" s="66" t="str">
        <f t="shared" ref="QI70:QI133" si="505">IF(AND(QO$3="Unit", QH70=""), "", IF(AND(QO$3="Unit", QH70="-"),"", IF(QO$3="Unit", "kg/GJ delivered", IF(AND(BU70&lt;&gt;"", BU70&lt;&gt;"-", BT70="-"),"", IF($H70="","", IF(BT70="nd", "",IF(BT70="&lt;n.a.&gt;", "", IF(BU70="#/MJ", "", IF(BU70="kg/GJ delivered",BT70,IF(BU70="g/MJ delivered",BT70,IF(BU70="kg/MJ delivered",BT70*1000,IF(BU70="mg/MJ delivered",BT70/1000,IF(BU70="g/kg",((BT70)*(1/$I70)*(1/$H70)),IF(BU70="mg/kg",((BT70/1000)*(1/$I70)*(1/$H70)),IF(BU70="mg/MJ delivered",BT70/1000,IF(BU70="-","","Error"))))))))))))))))</f>
        <v/>
      </c>
      <c r="QJ70" s="66" t="str">
        <f t="shared" ref="QJ70:QJ133" si="506">IF(AND(QP$3="Unit", QI70=""), "", IF(AND(QP$3="Unit", QI70="-"),"", IF(QP$3="Unit", "kg/GJ delivered", IF(AND(BV70&lt;&gt;"", BV70&lt;&gt;"-", BU70="-"),"", IF($H70="","", IF(BU70="nd", "",IF(BU70="&lt;n.a.&gt;", "", IF(BV70="#/MJ", "", IF(BV70="kg/GJ delivered",BU70,IF(BV70="g/MJ delivered",BU70,IF(BV70="kg/MJ delivered",BU70*1000,IF(BV70="mg/MJ delivered",BU70/1000,IF(BV70="g/kg",((BU70)*(1/$I70)*(1/$H70)),IF(BV70="mg/kg",((BU70/1000)*(1/$I70)*(1/$H70)),IF(BV70="mg/MJ delivered",BU70/1000,IF(BV70="-","","Error"))))))))))))))))</f>
        <v/>
      </c>
      <c r="QK70" s="66" t="str">
        <f t="shared" ref="QK70:QK133" si="507">IF(AND(QQ$3="Unit", QJ70=""), "", IF(AND(QQ$3="Unit", QJ70="-"),"", IF(QQ$3="Unit", "kg/GJ delivered", IF(AND(BW70&lt;&gt;"", BW70&lt;&gt;"-", BV70="-"),"", IF($H70="","", IF(BV70="nd", "",IF(BV70="&lt;n.a.&gt;", "", IF(BW70="#/MJ", "", IF(BW70="kg/GJ delivered",BV70,IF(BW70="g/MJ delivered",BV70,IF(BW70="kg/MJ delivered",BV70*1000,IF(BW70="mg/MJ delivered",BV70/1000,IF(BW70="g/kg",((BV70)*(1/$I70)*(1/$H70)),IF(BW70="mg/kg",((BV70/1000)*(1/$I70)*(1/$H70)),IF(BW70="mg/MJ delivered",BV70/1000,IF(BW70="-","","Error"))))))))))))))))</f>
        <v/>
      </c>
      <c r="QL70" s="66" t="str">
        <f t="shared" ref="QL70:QL133" si="508">IF(AND(QR$3="Unit", QK70=""), "", IF(AND(QR$3="Unit", QK70="-"),"", IF(QR$3="Unit", "kg/GJ delivered", IF(AND(BX70&lt;&gt;"", BX70&lt;&gt;"-", BW70="-"),"", IF($H70="","", IF(BW70="nd", "",IF(BW70="&lt;n.a.&gt;", "", IF(BX70="#/MJ", "", IF(BX70="kg/GJ delivered",BW70,IF(BX70="g/MJ delivered",BW70,IF(BX70="kg/MJ delivered",BW70*1000,IF(BX70="mg/MJ delivered",BW70/1000,IF(BX70="g/kg",((BW70)*(1/$I70)*(1/$H70)),IF(BX70="mg/kg",((BW70/1000)*(1/$I70)*(1/$H70)),IF(BX70="mg/MJ delivered",BW70/1000,IF(BX70="-","","Error"))))))))))))))))</f>
        <v/>
      </c>
      <c r="QM70" s="66" t="str">
        <f t="shared" ref="QM70:QM133" si="509">IF(AND(QS$3="Unit", QL70=""), "", IF(AND(QS$3="Unit", QL70="-"),"", IF(QS$3="Unit", "kg/GJ delivered", IF(AND(BY70&lt;&gt;"", BY70&lt;&gt;"-", BX70="-"),"", IF($H70="","", IF(BX70="nd", "",IF(BX70="&lt;n.a.&gt;", "", IF(BY70="#/MJ", "", IF(BY70="kg/GJ delivered",BX70,IF(BY70="g/MJ delivered",BX70,IF(BY70="kg/MJ delivered",BX70*1000,IF(BY70="mg/MJ delivered",BX70/1000,IF(BY70="g/kg",((BX70)*(1/$I70)*(1/$H70)),IF(BY70="mg/kg",((BX70/1000)*(1/$I70)*(1/$H70)),IF(BY70="mg/MJ delivered",BX70/1000,IF(BY70="-","","Error"))))))))))))))))</f>
        <v/>
      </c>
      <c r="QN70" s="66" t="str">
        <f t="shared" ref="QN70:QN133" si="510">IF(AND(QT$3="Unit", QM70=""), "", IF(AND(QT$3="Unit", QM70="-"),"", IF(QT$3="Unit", "kg/GJ delivered", IF(AND(BZ70&lt;&gt;"", BZ70&lt;&gt;"-", BY70="-"),"", IF($H70="","", IF(BY70="nd", "",IF(BY70="&lt;n.a.&gt;", "", IF(BZ70="#/MJ", "", IF(BZ70="kg/GJ delivered",BY70,IF(BZ70="g/MJ delivered",BY70,IF(BZ70="kg/MJ delivered",BY70*1000,IF(BZ70="mg/MJ delivered",BY70/1000,IF(BZ70="g/kg",((BY70)*(1/$I70)*(1/$H70)),IF(BZ70="mg/kg",((BY70/1000)*(1/$I70)*(1/$H70)),IF(BZ70="mg/MJ delivered",BY70/1000,IF(BZ70="-","","Error"))))))))))))))))</f>
        <v/>
      </c>
      <c r="QO70" s="66" t="str">
        <f t="shared" ref="QO70:QO133" si="511">IF(AND(QU$3="Unit", QN70=""), "", IF(AND(QU$3="Unit", QN70="-"),"", IF(QU$3="Unit", "kg/GJ delivered", IF(AND(CA70&lt;&gt;"", CA70&lt;&gt;"-", BZ70="-"),"", IF($H70="","", IF(BZ70="nd", "",IF(BZ70="&lt;n.a.&gt;", "", IF(CA70="#/MJ", "", IF(CA70="kg/GJ delivered",BZ70,IF(CA70="g/MJ delivered",BZ70,IF(CA70="kg/MJ delivered",BZ70*1000,IF(CA70="mg/MJ delivered",BZ70/1000,IF(CA70="g/kg",((BZ70)*(1/$I70)*(1/$H70)),IF(CA70="mg/kg",((BZ70/1000)*(1/$I70)*(1/$H70)),IF(CA70="mg/MJ delivered",BZ70/1000,IF(CA70="-","","Error"))))))))))))))))</f>
        <v/>
      </c>
      <c r="QP70" s="66" t="str">
        <f t="shared" ref="QP70:QP133" si="512">IF(AND(QV$3="Unit", QO70=""), "", IF(AND(QV$3="Unit", QO70="-"),"", IF(QV$3="Unit", "kg/GJ delivered", IF(AND(CB70&lt;&gt;"", CB70&lt;&gt;"-", CA70="-"),"", IF($H70="","", IF(CA70="nd", "",IF(CA70="&lt;n.a.&gt;", "", IF(CB70="#/MJ", "", IF(CB70="kg/GJ delivered",CA70,IF(CB70="g/MJ delivered",CA70,IF(CB70="kg/MJ delivered",CA70*1000,IF(CB70="mg/MJ delivered",CA70/1000,IF(CB70="g/kg",((CA70)*(1/$I70)*(1/$H70)),IF(CB70="mg/kg",((CA70/1000)*(1/$I70)*(1/$H70)),IF(CB70="mg/MJ delivered",CA70/1000,IF(CB70="-","","Error"))))))))))))))))</f>
        <v/>
      </c>
      <c r="QQ70" s="66" t="str">
        <f t="shared" ref="QQ70:QQ133" si="513">IF(AND(QW$3="Unit", QP70=""), "", IF(AND(QW$3="Unit", QP70="-"),"", IF(QW$3="Unit", "kg/GJ delivered", IF(AND(CC70&lt;&gt;"", CC70&lt;&gt;"-", CB70="-"),"", IF($H70="","", IF(CB70="nd", "",IF(CB70="&lt;n.a.&gt;", "", IF(CC70="#/MJ", "", IF(CC70="kg/GJ delivered",CB70,IF(CC70="g/MJ delivered",CB70,IF(CC70="kg/MJ delivered",CB70*1000,IF(CC70="mg/MJ delivered",CB70/1000,IF(CC70="g/kg",((CB70)*(1/$I70)*(1/$H70)),IF(CC70="mg/kg",((CB70/1000)*(1/$I70)*(1/$H70)),IF(CC70="mg/MJ delivered",CB70/1000,IF(CC70="-","","Error"))))))))))))))))</f>
        <v/>
      </c>
      <c r="QR70" s="66" t="str">
        <f t="shared" ref="QR70:QR133" si="514">IF(AND(QX$3="Unit", QQ70=""), "", IF(AND(QX$3="Unit", QQ70="-"),"", IF(QX$3="Unit", "kg/GJ delivered", IF(AND(CD70&lt;&gt;"", CD70&lt;&gt;"-", CC70="-"),"", IF($H70="","", IF(CC70="nd", "",IF(CC70="&lt;n.a.&gt;", "", IF(CD70="#/MJ", "", IF(CD70="kg/GJ delivered",CC70,IF(CD70="g/MJ delivered",CC70,IF(CD70="kg/MJ delivered",CC70*1000,IF(CD70="mg/MJ delivered",CC70/1000,IF(CD70="g/kg",((CC70)*(1/$I70)*(1/$H70)),IF(CD70="mg/kg",((CC70/1000)*(1/$I70)*(1/$H70)),IF(CD70="mg/MJ delivered",CC70/1000,IF(CD70="-","","Error"))))))))))))))))</f>
        <v/>
      </c>
      <c r="QS70" s="66" t="str">
        <f t="shared" ref="QS70:QS133" si="515">IF(AND(QY$3="Unit", QR70=""), "", IF(AND(QY$3="Unit", QR70="-"),"", IF(QY$3="Unit", "kg/GJ delivered", IF(AND(CE70&lt;&gt;"", CE70&lt;&gt;"-", CD70="-"),"", IF($H70="","", IF(CD70="nd", "",IF(CD70="&lt;n.a.&gt;", "", IF(CE70="#/MJ", "", IF(CE70="kg/GJ delivered",CD70,IF(CE70="g/MJ delivered",CD70,IF(CE70="kg/MJ delivered",CD70*1000,IF(CE70="mg/MJ delivered",CD70/1000,IF(CE70="g/kg",((CD70)*(1/$I70)*(1/$H70)),IF(CE70="mg/kg",((CD70/1000)*(1/$I70)*(1/$H70)),IF(CE70="mg/MJ delivered",CD70/1000,IF(CE70="-","","Error"))))))))))))))))</f>
        <v/>
      </c>
      <c r="QT70" s="66" t="str">
        <f t="shared" ref="QT70:QT133" si="516">IF(AND(QZ$3="Unit", QS70=""), "", IF(AND(QZ$3="Unit", QS70="-"),"", IF(QZ$3="Unit", "kg/GJ delivered", IF(AND(CF70&lt;&gt;"", CF70&lt;&gt;"-", CE70="-"),"", IF($H70="","", IF(CE70="nd", "",IF(CE70="&lt;n.a.&gt;", "", IF(CF70="#/MJ", "", IF(CF70="kg/GJ delivered",CE70,IF(CF70="g/MJ delivered",CE70,IF(CF70="kg/MJ delivered",CE70*1000,IF(CF70="mg/MJ delivered",CE70/1000,IF(CF70="g/kg",((CE70)*(1/$I70)*(1/$H70)),IF(CF70="mg/kg",((CE70/1000)*(1/$I70)*(1/$H70)),IF(CF70="mg/MJ delivered",CE70/1000,IF(CF70="-","","Error"))))))))))))))))</f>
        <v/>
      </c>
      <c r="QU70" s="66" t="str">
        <f t="shared" ref="QU70:QU133" si="517">IF(AND(RA$3="Unit", QT70=""), "", IF(AND(RA$3="Unit", QT70="-"),"", IF(RA$3="Unit", "kg/GJ delivered", IF(AND(CG70&lt;&gt;"", CG70&lt;&gt;"-", CF70="-"),"", IF($H70="","", IF(CF70="nd", "",IF(CF70="&lt;n.a.&gt;", "", IF(CG70="#/MJ", "", IF(CG70="kg/GJ delivered",CF70,IF(CG70="g/MJ delivered",CF70,IF(CG70="kg/MJ delivered",CF70*1000,IF(CG70="mg/MJ delivered",CF70/1000,IF(CG70="g/kg",((CF70)*(1/$I70)*(1/$H70)),IF(CG70="mg/kg",((CF70/1000)*(1/$I70)*(1/$H70)),IF(CG70="mg/MJ delivered",CF70/1000,IF(CG70="-","","Error"))))))))))))))))</f>
        <v/>
      </c>
      <c r="QV70" s="66" t="str">
        <f t="shared" ref="QV70:QV133" si="518">IF(AND(RB$3="Unit", QU70=""), "", IF(AND(RB$3="Unit", QU70="-"),"", IF(RB$3="Unit", "kg/GJ delivered", IF(AND(CH70&lt;&gt;"", CH70&lt;&gt;"-", CG70="-"),"", IF($H70="","", IF(CG70="nd", "",IF(CG70="&lt;n.a.&gt;", "", IF(CH70="#/MJ", "", IF(CH70="kg/GJ delivered",CG70,IF(CH70="g/MJ delivered",CG70,IF(CH70="kg/MJ delivered",CG70*1000,IF(CH70="mg/MJ delivered",CG70/1000,IF(CH70="g/kg",((CG70)*(1/$I70)*(1/$H70)),IF(CH70="mg/kg",((CG70/1000)*(1/$I70)*(1/$H70)),IF(CH70="mg/MJ delivered",CG70/1000,IF(CH70="-","","Error"))))))))))))))))</f>
        <v/>
      </c>
      <c r="QW70" s="66" t="str">
        <f t="shared" ref="QW70:QW133" si="519">IF(AND(RC$3="Unit", QV70=""), "", IF(AND(RC$3="Unit", QV70="-"),"", IF(RC$3="Unit", "kg/GJ delivered", IF(AND(CI70&lt;&gt;"", CI70&lt;&gt;"-", CH70="-"),"", IF($H70="","", IF(CH70="nd", "",IF(CH70="&lt;n.a.&gt;", "", IF(CI70="#/MJ", "", IF(CI70="kg/GJ delivered",CH70,IF(CI70="g/MJ delivered",CH70,IF(CI70="kg/MJ delivered",CH70*1000,IF(CI70="mg/MJ delivered",CH70/1000,IF(CI70="g/kg",((CH70)*(1/$I70)*(1/$H70)),IF(CI70="mg/kg",((CH70/1000)*(1/$I70)*(1/$H70)),IF(CI70="mg/MJ delivered",CH70/1000,IF(CI70="-","","Error"))))))))))))))))</f>
        <v/>
      </c>
      <c r="QX70" s="66" t="str">
        <f t="shared" ref="QX70:QX133" si="520">IF(AND(RD$3="Unit", QW70=""), "", IF(AND(RD$3="Unit", QW70="-"),"", IF(RD$3="Unit", "kg/GJ delivered", IF(AND(CJ70&lt;&gt;"", CJ70&lt;&gt;"-", CI70="-"),"", IF($H70="","", IF(CI70="nd", "",IF(CI70="&lt;n.a.&gt;", "", IF(CJ70="#/MJ", "", IF(CJ70="kg/GJ delivered",CI70,IF(CJ70="g/MJ delivered",CI70,IF(CJ70="kg/MJ delivered",CI70*1000,IF(CJ70="mg/MJ delivered",CI70/1000,IF(CJ70="g/kg",((CI70)*(1/$I70)*(1/$H70)),IF(CJ70="mg/kg",((CI70/1000)*(1/$I70)*(1/$H70)),IF(CJ70="mg/MJ delivered",CI70/1000,IF(CJ70="-","","Error"))))))))))))))))</f>
        <v/>
      </c>
      <c r="QY70" s="66" t="str">
        <f t="shared" ref="QY70:QY133" si="521">IF(AND(RE$3="Unit", QX70=""), "", IF(AND(RE$3="Unit", QX70="-"),"", IF(RE$3="Unit", "kg/GJ delivered", IF(AND(CK70&lt;&gt;"", CK70&lt;&gt;"-", CJ70="-"),"", IF($H70="","", IF(CJ70="nd", "",IF(CJ70="&lt;n.a.&gt;", "", IF(CK70="#/MJ", "", IF(CK70="kg/GJ delivered",CJ70,IF(CK70="g/MJ delivered",CJ70,IF(CK70="kg/MJ delivered",CJ70*1000,IF(CK70="mg/MJ delivered",CJ70/1000,IF(CK70="g/kg",((CJ70)*(1/$I70)*(1/$H70)),IF(CK70="mg/kg",((CJ70/1000)*(1/$I70)*(1/$H70)),IF(CK70="mg/MJ delivered",CJ70/1000,IF(CK70="-","","Error"))))))))))))))))</f>
        <v/>
      </c>
      <c r="QZ70" s="66" t="str">
        <f t="shared" ref="QZ70:QZ133" si="522">IF(AND(RF$3="Unit", QY70=""), "", IF(AND(RF$3="Unit", QY70="-"),"", IF(RF$3="Unit", "kg/GJ delivered", IF(AND(CL70&lt;&gt;"", CL70&lt;&gt;"-", CK70="-"),"", IF($H70="","", IF(CK70="nd", "",IF(CK70="&lt;n.a.&gt;", "", IF(CL70="#/MJ", "", IF(CL70="kg/GJ delivered",CK70,IF(CL70="g/MJ delivered",CK70,IF(CL70="kg/MJ delivered",CK70*1000,IF(CL70="mg/MJ delivered",CK70/1000,IF(CL70="g/kg",((CK70)*(1/$I70)*(1/$H70)),IF(CL70="mg/kg",((CK70/1000)*(1/$I70)*(1/$H70)),IF(CL70="mg/MJ delivered",CK70/1000,IF(CL70="-","","Error"))))))))))))))))</f>
        <v/>
      </c>
      <c r="RA70" s="66" t="str">
        <f t="shared" ref="RA70:RA133" si="523">IF(AND(RG$3="Unit", QZ70=""), "", IF(AND(RG$3="Unit", QZ70="-"),"", IF(RG$3="Unit", "kg/GJ delivered", IF(AND(CM70&lt;&gt;"", CM70&lt;&gt;"-", CL70="-"),"", IF($H70="","", IF(CL70="nd", "",IF(CL70="&lt;n.a.&gt;", "", IF(CM70="#/MJ", "", IF(CM70="kg/GJ delivered",CL70,IF(CM70="g/MJ delivered",CL70,IF(CM70="kg/MJ delivered",CL70*1000,IF(CM70="mg/MJ delivered",CL70/1000,IF(CM70="g/kg",((CL70)*(1/$I70)*(1/$H70)),IF(CM70="mg/kg",((CL70/1000)*(1/$I70)*(1/$H70)),IF(CM70="mg/MJ delivered",CL70/1000,IF(CM70="-","","Error"))))))))))))))))</f>
        <v/>
      </c>
      <c r="RB70" s="66" t="str">
        <f t="shared" ref="RB70:RB133" si="524">IF(AND(RH$3="Unit", RA70=""), "", IF(AND(RH$3="Unit", RA70="-"),"", IF(RH$3="Unit", "kg/GJ delivered", IF(AND(CN70&lt;&gt;"", CN70&lt;&gt;"-", CM70="-"),"", IF($H70="","", IF(CM70="nd", "",IF(CM70="&lt;n.a.&gt;", "", IF(CN70="#/MJ", "", IF(CN70="kg/GJ delivered",CM70,IF(CN70="g/MJ delivered",CM70,IF(CN70="kg/MJ delivered",CM70*1000,IF(CN70="mg/MJ delivered",CM70/1000,IF(CN70="g/kg",((CM70)*(1/$I70)*(1/$H70)),IF(CN70="mg/kg",((CM70/1000)*(1/$I70)*(1/$H70)),IF(CN70="mg/MJ delivered",CM70/1000,IF(CN70="-","","Error"))))))))))))))))</f>
        <v/>
      </c>
      <c r="RC70" s="66" t="str">
        <f t="shared" ref="RC70:RC133" si="525">IF(AND(RI$3="Unit", RB70=""), "", IF(AND(RI$3="Unit", RB70="-"),"", IF(RI$3="Unit", "kg/GJ delivered", IF(AND(CO70&lt;&gt;"", CO70&lt;&gt;"-", CN70="-"),"", IF($H70="","", IF(CN70="nd", "",IF(CN70="&lt;n.a.&gt;", "", IF(CO70="#/MJ", "", IF(CO70="kg/GJ delivered",CN70,IF(CO70="g/MJ delivered",CN70,IF(CO70="kg/MJ delivered",CN70*1000,IF(CO70="mg/MJ delivered",CN70/1000,IF(CO70="g/kg",((CN70)*(1/$I70)*(1/$H70)),IF(CO70="mg/kg",((CN70/1000)*(1/$I70)*(1/$H70)),IF(CO70="mg/MJ delivered",CN70/1000,IF(CO70="-","","Error"))))))))))))))))</f>
        <v/>
      </c>
      <c r="RD70" s="66" t="str">
        <f t="shared" ref="RD70:RD133" si="526">IF(AND(RJ$3="Unit", RC70=""), "", IF(AND(RJ$3="Unit", RC70="-"),"", IF(RJ$3="Unit", "kg/GJ delivered", IF(AND(CP70&lt;&gt;"", CP70&lt;&gt;"-", CO70="-"),"", IF($H70="","", IF(CO70="nd", "",IF(CO70="&lt;n.a.&gt;", "", IF(CP70="#/MJ", "", IF(CP70="kg/GJ delivered",CO70,IF(CP70="g/MJ delivered",CO70,IF(CP70="kg/MJ delivered",CO70*1000,IF(CP70="mg/MJ delivered",CO70/1000,IF(CP70="g/kg",((CO70)*(1/$I70)*(1/$H70)),IF(CP70="mg/kg",((CO70/1000)*(1/$I70)*(1/$H70)),IF(CP70="mg/MJ delivered",CO70/1000,IF(CP70="-","","Error"))))))))))))))))</f>
        <v/>
      </c>
      <c r="RE70" s="66" t="str">
        <f t="shared" ref="RE70:RE133" si="527">IF(AND(RK$3="Unit", RD70=""), "", IF(AND(RK$3="Unit", RD70="-"),"", IF(RK$3="Unit", "kg/GJ delivered", IF(AND(CQ70&lt;&gt;"", CQ70&lt;&gt;"-", CP70="-"),"", IF($H70="","", IF(CP70="nd", "",IF(CP70="&lt;n.a.&gt;", "", IF(CQ70="#/MJ", "", IF(CQ70="kg/GJ delivered",CP70,IF(CQ70="g/MJ delivered",CP70,IF(CQ70="kg/MJ delivered",CP70*1000,IF(CQ70="mg/MJ delivered",CP70/1000,IF(CQ70="g/kg",((CP70)*(1/$I70)*(1/$H70)),IF(CQ70="mg/kg",((CP70/1000)*(1/$I70)*(1/$H70)),IF(CQ70="mg/MJ delivered",CP70/1000,IF(CQ70="-","","Error"))))))))))))))))</f>
        <v/>
      </c>
      <c r="RF70" s="66" t="str">
        <f t="shared" ref="RF70:RF133" si="528">IF(AND(RL$3="Unit", RE70=""), "", IF(AND(RL$3="Unit", RE70="-"),"", IF(RL$3="Unit", "kg/GJ delivered", IF(AND(CR70&lt;&gt;"", CR70&lt;&gt;"-", CQ70="-"),"", IF($H70="","", IF(CQ70="nd", "",IF(CQ70="&lt;n.a.&gt;", "", IF(CR70="#/MJ", "", IF(CR70="kg/GJ delivered",CQ70,IF(CR70="g/MJ delivered",CQ70,IF(CR70="kg/MJ delivered",CQ70*1000,IF(CR70="mg/MJ delivered",CQ70/1000,IF(CR70="g/kg",((CQ70)*(1/$I70)*(1/$H70)),IF(CR70="mg/kg",((CQ70/1000)*(1/$I70)*(1/$H70)),IF(CR70="mg/MJ delivered",CQ70/1000,IF(CR70="-","","Error"))))))))))))))))</f>
        <v/>
      </c>
      <c r="RG70" s="66" t="str">
        <f t="shared" ref="RG70:RG133" si="529">IF(AND(RM$3="Unit", RF70=""), "", IF(AND(RM$3="Unit", RF70="-"),"", IF(RM$3="Unit", "kg/GJ delivered", IF(AND(CS70&lt;&gt;"", CS70&lt;&gt;"-", CR70="-"),"", IF($H70="","", IF(CR70="nd", "",IF(CR70="&lt;n.a.&gt;", "", IF(CS70="#/MJ", "", IF(CS70="kg/GJ delivered",CR70,IF(CS70="g/MJ delivered",CR70,IF(CS70="kg/MJ delivered",CR70*1000,IF(CS70="mg/MJ delivered",CR70/1000,IF(CS70="g/kg",((CR70)*(1/$I70)*(1/$H70)),IF(CS70="mg/kg",((CR70/1000)*(1/$I70)*(1/$H70)),IF(CS70="mg/MJ delivered",CR70/1000,IF(CS70="-","","Error"))))))))))))))))</f>
        <v/>
      </c>
      <c r="RH70" s="66" t="str">
        <f t="shared" ref="RH70:RH133" si="530">IF(AND(RN$3="Unit", RG70=""), "", IF(AND(RN$3="Unit", RG70="-"),"", IF(RN$3="Unit", "kg/GJ delivered", IF(AND(CT70&lt;&gt;"", CT70&lt;&gt;"-", CS70="-"),"", IF($H70="","", IF(CS70="nd", "",IF(CS70="&lt;n.a.&gt;", "", IF(CT70="#/MJ", "", IF(CT70="kg/GJ delivered",CS70,IF(CT70="g/MJ delivered",CS70,IF(CT70="kg/MJ delivered",CS70*1000,IF(CT70="mg/MJ delivered",CS70/1000,IF(CT70="g/kg",((CS70)*(1/$I70)*(1/$H70)),IF(CT70="mg/kg",((CS70/1000)*(1/$I70)*(1/$H70)),IF(CT70="mg/MJ delivered",CS70/1000,IF(CT70="-","","Error"))))))))))))))))</f>
        <v/>
      </c>
      <c r="RI70" s="66" t="str">
        <f t="shared" ref="RI70:RI133" si="531">IF(AND(RO$3="Unit", RH70=""), "", IF(AND(RO$3="Unit", RH70="-"),"", IF(RO$3="Unit", "kg/GJ delivered", IF(AND(CU70&lt;&gt;"", CU70&lt;&gt;"-", CT70="-"),"", IF($H70="","", IF(CT70="nd", "",IF(CT70="&lt;n.a.&gt;", "", IF(CU70="#/MJ", "", IF(CU70="kg/GJ delivered",CT70,IF(CU70="g/MJ delivered",CT70,IF(CU70="kg/MJ delivered",CT70*1000,IF(CU70="mg/MJ delivered",CT70/1000,IF(CU70="g/kg",((CT70)*(1/$I70)*(1/$H70)),IF(CU70="mg/kg",((CT70/1000)*(1/$I70)*(1/$H70)),IF(CU70="mg/MJ delivered",CT70/1000,IF(CU70="-","","Error"))))))))))))))))</f>
        <v/>
      </c>
      <c r="RJ70" s="66" t="str">
        <f t="shared" ref="RJ70:RJ133" si="532">IF(AND(RP$3="Unit", RI70=""), "", IF(AND(RP$3="Unit", RI70="-"),"", IF(RP$3="Unit", "kg/GJ delivered", IF(AND(CV70&lt;&gt;"", CV70&lt;&gt;"-", CU70="-"),"", IF($H70="","", IF(CU70="nd", "",IF(CU70="&lt;n.a.&gt;", "", IF(CV70="#/MJ", "", IF(CV70="kg/GJ delivered",CU70,IF(CV70="g/MJ delivered",CU70,IF(CV70="kg/MJ delivered",CU70*1000,IF(CV70="mg/MJ delivered",CU70/1000,IF(CV70="g/kg",((CU70)*(1/$I70)*(1/$H70)),IF(CV70="mg/kg",((CU70/1000)*(1/$I70)*(1/$H70)),IF(CV70="mg/MJ delivered",CU70/1000,IF(CV70="-","","Error"))))))))))))))))</f>
        <v/>
      </c>
      <c r="RK70" s="66" t="str">
        <f t="shared" ref="RK70:RK133" si="533">IF(AND(RQ$3="Unit", RJ70=""), "", IF(AND(RQ$3="Unit", RJ70="-"),"", IF(RQ$3="Unit", "kg/GJ delivered", IF(AND(CW70&lt;&gt;"", CW70&lt;&gt;"-", CV70="-"),"", IF($H70="","", IF(CV70="nd", "",IF(CV70="&lt;n.a.&gt;", "", IF(CW70="#/MJ", "", IF(CW70="kg/GJ delivered",CV70,IF(CW70="g/MJ delivered",CV70,IF(CW70="kg/MJ delivered",CV70*1000,IF(CW70="mg/MJ delivered",CV70/1000,IF(CW70="g/kg",((CV70)*(1/$I70)*(1/$H70)),IF(CW70="mg/kg",((CV70/1000)*(1/$I70)*(1/$H70)),IF(CW70="mg/MJ delivered",CV70/1000,IF(CW70="-","","Error"))))))))))))))))</f>
        <v/>
      </c>
      <c r="RL70" s="66" t="str">
        <f t="shared" ref="RL70:RL133" si="534">IF(AND(RR$3="Unit", RK70=""), "", IF(AND(RR$3="Unit", RK70="-"),"", IF(RR$3="Unit", "kg/GJ delivered", IF(AND(CX70&lt;&gt;"", CX70&lt;&gt;"-", CW70="-"),"", IF($H70="","", IF(CW70="nd", "",IF(CW70="&lt;n.a.&gt;", "", IF(CX70="#/MJ", "", IF(CX70="kg/GJ delivered",CW70,IF(CX70="g/MJ delivered",CW70,IF(CX70="kg/MJ delivered",CW70*1000,IF(CX70="mg/MJ delivered",CW70/1000,IF(CX70="g/kg",((CW70)*(1/$I70)*(1/$H70)),IF(CX70="mg/kg",((CW70/1000)*(1/$I70)*(1/$H70)),IF(CX70="mg/MJ delivered",CW70/1000,IF(CX70="-","","Error"))))))))))))))))</f>
        <v/>
      </c>
      <c r="RM70" s="66" t="str">
        <f t="shared" ref="RM70:RM133" si="535">IF(AND(RS$3="Unit", RL70=""), "", IF(AND(RS$3="Unit", RL70="-"),"", IF(RS$3="Unit", "kg/GJ delivered", IF(AND(CY70&lt;&gt;"", CY70&lt;&gt;"-", CX70="-"),"", IF($H70="","", IF(CX70="nd", "",IF(CX70="&lt;n.a.&gt;", "", IF(CY70="#/MJ", "", IF(CY70="kg/GJ delivered",CX70,IF(CY70="g/MJ delivered",CX70,IF(CY70="kg/MJ delivered",CX70*1000,IF(CY70="mg/MJ delivered",CX70/1000,IF(CY70="g/kg",((CX70)*(1/$I70)*(1/$H70)),IF(CY70="mg/kg",((CX70/1000)*(1/$I70)*(1/$H70)),IF(CY70="mg/MJ delivered",CX70/1000,IF(CY70="-","","Error"))))))))))))))))</f>
        <v/>
      </c>
      <c r="RN70" s="66" t="str">
        <f t="shared" ref="RN70:RN133" si="536">IF(AND(RT$3="Unit", RM70=""), "", IF(AND(RT$3="Unit", RM70="-"),"", IF(RT$3="Unit", "kg/GJ delivered", IF(AND(CZ70&lt;&gt;"", CZ70&lt;&gt;"-", CY70="-"),"", IF($H70="","", IF(CY70="nd", "",IF(CY70="&lt;n.a.&gt;", "", IF(CZ70="#/MJ", "", IF(CZ70="kg/GJ delivered",CY70,IF(CZ70="g/MJ delivered",CY70,IF(CZ70="kg/MJ delivered",CY70*1000,IF(CZ70="mg/MJ delivered",CY70/1000,IF(CZ70="g/kg",((CY70)*(1/$I70)*(1/$H70)),IF(CZ70="mg/kg",((CY70/1000)*(1/$I70)*(1/$H70)),IF(CZ70="mg/MJ delivered",CY70/1000,IF(CZ70="-","","Error"))))))))))))))))</f>
        <v/>
      </c>
      <c r="RO70" s="66" t="str">
        <f t="shared" ref="RO70:RO133" si="537">IF(AND(RU$3="Unit", RN70=""), "", IF(AND(RU$3="Unit", RN70="-"),"", IF(RU$3="Unit", "kg/GJ delivered", IF(AND(DA70&lt;&gt;"", DA70&lt;&gt;"-", CZ70="-"),"", IF($H70="","", IF(CZ70="nd", "",IF(CZ70="&lt;n.a.&gt;", "", IF(DA70="#/MJ", "", IF(DA70="kg/GJ delivered",CZ70,IF(DA70="g/MJ delivered",CZ70,IF(DA70="kg/MJ delivered",CZ70*1000,IF(DA70="mg/MJ delivered",CZ70/1000,IF(DA70="g/kg",((CZ70)*(1/$I70)*(1/$H70)),IF(DA70="mg/kg",((CZ70/1000)*(1/$I70)*(1/$H70)),IF(DA70="mg/MJ delivered",CZ70/1000,IF(DA70="-","","Error"))))))))))))))))</f>
        <v/>
      </c>
      <c r="RP70" s="66" t="str">
        <f t="shared" ref="RP70:RP133" si="538">IF(AND(RV$3="Unit", RO70=""), "", IF(AND(RV$3="Unit", RO70="-"),"", IF(RV$3="Unit", "kg/GJ delivered", IF(AND(DB70&lt;&gt;"", DB70&lt;&gt;"-", DA70="-"),"", IF($H70="","", IF(DA70="nd", "",IF(DA70="&lt;n.a.&gt;", "", IF(DB70="#/MJ", "", IF(DB70="kg/GJ delivered",DA70,IF(DB70="g/MJ delivered",DA70,IF(DB70="kg/MJ delivered",DA70*1000,IF(DB70="mg/MJ delivered",DA70/1000,IF(DB70="g/kg",((DA70)*(1/$I70)*(1/$H70)),IF(DB70="mg/kg",((DA70/1000)*(1/$I70)*(1/$H70)),IF(DB70="mg/MJ delivered",DA70/1000,IF(DB70="-","","Error"))))))))))))))))</f>
        <v/>
      </c>
      <c r="RQ70" s="66" t="str">
        <f t="shared" ref="RQ70:RQ133" si="539">IF(AND(RW$3="Unit", RP70=""), "", IF(AND(RW$3="Unit", RP70="-"),"", IF(RW$3="Unit", "kg/GJ delivered", IF(AND(DC70&lt;&gt;"", DC70&lt;&gt;"-", DB70="-"),"", IF($H70="","", IF(DB70="nd", "",IF(DB70="&lt;n.a.&gt;", "", IF(DC70="#/MJ", "", IF(DC70="kg/GJ delivered",DB70,IF(DC70="g/MJ delivered",DB70,IF(DC70="kg/MJ delivered",DB70*1000,IF(DC70="mg/MJ delivered",DB70/1000,IF(DC70="g/kg",((DB70)*(1/$I70)*(1/$H70)),IF(DC70="mg/kg",((DB70/1000)*(1/$I70)*(1/$H70)),IF(DC70="mg/MJ delivered",DB70/1000,IF(DC70="-","","Error"))))))))))))))))</f>
        <v/>
      </c>
      <c r="RR70" s="66" t="str">
        <f t="shared" ref="RR70:RR133" si="540">IF(AND(RX$3="Unit", RQ70=""), "", IF(AND(RX$3="Unit", RQ70="-"),"", IF(RX$3="Unit", "kg/GJ delivered", IF(AND(DD70&lt;&gt;"", DD70&lt;&gt;"-", DC70="-"),"", IF($H70="","", IF(DC70="nd", "",IF(DC70="&lt;n.a.&gt;", "", IF(DD70="#/MJ", "", IF(DD70="kg/GJ delivered",DC70,IF(DD70="g/MJ delivered",DC70,IF(DD70="kg/MJ delivered",DC70*1000,IF(DD70="mg/MJ delivered",DC70/1000,IF(DD70="g/kg",((DC70)*(1/$I70)*(1/$H70)),IF(DD70="mg/kg",((DC70/1000)*(1/$I70)*(1/$H70)),IF(DD70="mg/MJ delivered",DC70/1000,IF(DD70="-","","Error"))))))))))))))))</f>
        <v/>
      </c>
      <c r="RS70" s="66" t="str">
        <f t="shared" ref="RS70:RS133" si="541">IF(AND(RY$3="Unit", RR70=""), "", IF(AND(RY$3="Unit", RR70="-"),"", IF(RY$3="Unit", "kg/GJ delivered", IF(AND(DE70&lt;&gt;"", DE70&lt;&gt;"-", DD70="-"),"", IF($H70="","", IF(DD70="nd", "",IF(DD70="&lt;n.a.&gt;", "", IF(DE70="#/MJ", "", IF(DE70="kg/GJ delivered",DD70,IF(DE70="g/MJ delivered",DD70,IF(DE70="kg/MJ delivered",DD70*1000,IF(DE70="mg/MJ delivered",DD70/1000,IF(DE70="g/kg",((DD70)*(1/$I70)*(1/$H70)),IF(DE70="mg/kg",((DD70/1000)*(1/$I70)*(1/$H70)),IF(DE70="mg/MJ delivered",DD70/1000,IF(DE70="-","","Error"))))))))))))))))</f>
        <v/>
      </c>
      <c r="RT70" s="66" t="str">
        <f t="shared" ref="RT70:RT133" si="542">IF(AND(RZ$3="Unit", RS70=""), "", IF(AND(RZ$3="Unit", RS70="-"),"", IF(RZ$3="Unit", "kg/GJ delivered", IF(AND(DF70&lt;&gt;"", DF70&lt;&gt;"-", DE70="-"),"", IF($H70="","", IF(DE70="nd", "",IF(DE70="&lt;n.a.&gt;", "", IF(DF70="#/MJ", "", IF(DF70="kg/GJ delivered",DE70,IF(DF70="g/MJ delivered",DE70,IF(DF70="kg/MJ delivered",DE70*1000,IF(DF70="mg/MJ delivered",DE70/1000,IF(DF70="g/kg",((DE70)*(1/$I70)*(1/$H70)),IF(DF70="mg/kg",((DE70/1000)*(1/$I70)*(1/$H70)),IF(DF70="mg/MJ delivered",DE70/1000,IF(DF70="-","","Error"))))))))))))))))</f>
        <v/>
      </c>
      <c r="RU70" s="66" t="str">
        <f t="shared" ref="RU70:RU133" si="543">IF(AND(SA$3="Unit", RT70=""), "", IF(AND(SA$3="Unit", RT70="-"),"", IF(SA$3="Unit", "kg/GJ delivered", IF(AND(DG70&lt;&gt;"", DG70&lt;&gt;"-", DF70="-"),"", IF($H70="","", IF(DF70="nd", "",IF(DF70="&lt;n.a.&gt;", "", IF(DG70="#/MJ", "", IF(DG70="kg/GJ delivered",DF70,IF(DG70="g/MJ delivered",DF70,IF(DG70="kg/MJ delivered",DF70*1000,IF(DG70="mg/MJ delivered",DF70/1000,IF(DG70="g/kg",((DF70)*(1/$I70)*(1/$H70)),IF(DG70="mg/kg",((DF70/1000)*(1/$I70)*(1/$H70)),IF(DG70="mg/MJ delivered",DF70/1000,IF(DG70="-","","Error"))))))))))))))))</f>
        <v/>
      </c>
      <c r="RV70" s="66" t="str">
        <f t="shared" ref="RV70:RV133" si="544">IF(AND(SB$3="Unit", RU70=""), "", IF(AND(SB$3="Unit", RU70="-"),"", IF(SB$3="Unit", "kg/GJ delivered", IF(AND(DH70&lt;&gt;"", DH70&lt;&gt;"-", DG70="-"),"", IF($H70="","", IF(DG70="nd", "",IF(DG70="&lt;n.a.&gt;", "", IF(DH70="#/MJ", "", IF(DH70="kg/GJ delivered",DG70,IF(DH70="g/MJ delivered",DG70,IF(DH70="kg/MJ delivered",DG70*1000,IF(DH70="mg/MJ delivered",DG70/1000,IF(DH70="g/kg",((DG70)*(1/$I70)*(1/$H70)),IF(DH70="mg/kg",((DG70/1000)*(1/$I70)*(1/$H70)),IF(DH70="mg/MJ delivered",DG70/1000,IF(DH70="-","","Error"))))))))))))))))</f>
        <v/>
      </c>
      <c r="RW70" s="66" t="str">
        <f t="shared" ref="RW70:RW133" si="545">IF(AND(SC$3="Unit", RV70=""), "", IF(AND(SC$3="Unit", RV70="-"),"", IF(SC$3="Unit", "kg/GJ delivered", IF(AND(DI70&lt;&gt;"", DI70&lt;&gt;"-", DH70="-"),"", IF($H70="","", IF(DH70="nd", "",IF(DH70="&lt;n.a.&gt;", "", IF(DI70="#/MJ", "", IF(DI70="kg/GJ delivered",DH70,IF(DI70="g/MJ delivered",DH70,IF(DI70="kg/MJ delivered",DH70*1000,IF(DI70="mg/MJ delivered",DH70/1000,IF(DI70="g/kg",((DH70)*(1/$I70)*(1/$H70)),IF(DI70="mg/kg",((DH70/1000)*(1/$I70)*(1/$H70)),IF(DI70="mg/MJ delivered",DH70/1000,IF(DI70="-","","Error"))))))))))))))))</f>
        <v/>
      </c>
      <c r="RX70" s="66" t="str">
        <f t="shared" ref="RX70:RX133" si="546">IF(AND(SD$3="Unit", RW70=""), "", IF(AND(SD$3="Unit", RW70="-"),"", IF(SD$3="Unit", "kg/GJ delivered", IF(AND(DJ70&lt;&gt;"", DJ70&lt;&gt;"-", DI70="-"),"", IF($H70="","", IF(DI70="nd", "",IF(DI70="&lt;n.a.&gt;", "", IF(DJ70="#/MJ", "", IF(DJ70="kg/GJ delivered",DI70,IF(DJ70="g/MJ delivered",DI70,IF(DJ70="kg/MJ delivered",DI70*1000,IF(DJ70="mg/MJ delivered",DI70/1000,IF(DJ70="g/kg",((DI70)*(1/$I70)*(1/$H70)),IF(DJ70="mg/kg",((DI70/1000)*(1/$I70)*(1/$H70)),IF(DJ70="mg/MJ delivered",DI70/1000,IF(DJ70="-","","Error"))))))))))))))))</f>
        <v/>
      </c>
      <c r="RY70" s="66" t="str">
        <f t="shared" ref="RY70:RY133" si="547">IF(AND(SE$3="Unit", RX70=""), "", IF(AND(SE$3="Unit", RX70="-"),"", IF(SE$3="Unit", "kg/GJ delivered", IF(AND(DK70&lt;&gt;"", DK70&lt;&gt;"-", DJ70="-"),"", IF($H70="","", IF(DJ70="nd", "",IF(DJ70="&lt;n.a.&gt;", "", IF(DK70="#/MJ", "", IF(DK70="kg/GJ delivered",DJ70,IF(DK70="g/MJ delivered",DJ70,IF(DK70="kg/MJ delivered",DJ70*1000,IF(DK70="mg/MJ delivered",DJ70/1000,IF(DK70="g/kg",((DJ70)*(1/$I70)*(1/$H70)),IF(DK70="mg/kg",((DJ70/1000)*(1/$I70)*(1/$H70)),IF(DK70="mg/MJ delivered",DJ70/1000,IF(DK70="-","","Error"))))))))))))))))</f>
        <v/>
      </c>
      <c r="RZ70" s="66" t="str">
        <f t="shared" ref="RZ70:RZ133" si="548">IF(AND(SF$3="Unit", RY70=""), "", IF(AND(SF$3="Unit", RY70="-"),"", IF(SF$3="Unit", "kg/GJ delivered", IF(AND(DL70&lt;&gt;"", DL70&lt;&gt;"-", DK70="-"),"", IF($H70="","", IF(DK70="nd", "",IF(DK70="&lt;n.a.&gt;", "", IF(DL70="#/MJ", "", IF(DL70="kg/GJ delivered",DK70,IF(DL70="g/MJ delivered",DK70,IF(DL70="kg/MJ delivered",DK70*1000,IF(DL70="mg/MJ delivered",DK70/1000,IF(DL70="g/kg",((DK70)*(1/$I70)*(1/$H70)),IF(DL70="mg/kg",((DK70/1000)*(1/$I70)*(1/$H70)),IF(DL70="mg/MJ delivered",DK70/1000,IF(DL70="-","","Error"))))))))))))))))</f>
        <v/>
      </c>
      <c r="SA70" s="66" t="str">
        <f t="shared" ref="SA70:SA133" si="549">IF(AND(SG$3="Unit", RZ70=""), "", IF(AND(SG$3="Unit", RZ70="-"),"", IF(SG$3="Unit", "kg/GJ delivered", IF(AND(DM70&lt;&gt;"", DM70&lt;&gt;"-", DL70="-"),"", IF($H70="","", IF(DL70="nd", "",IF(DL70="&lt;n.a.&gt;", "", IF(DM70="#/MJ", "", IF(DM70="kg/GJ delivered",DL70,IF(DM70="g/MJ delivered",DL70,IF(DM70="kg/MJ delivered",DL70*1000,IF(DM70="mg/MJ delivered",DL70/1000,IF(DM70="g/kg",((DL70)*(1/$I70)*(1/$H70)),IF(DM70="mg/kg",((DL70/1000)*(1/$I70)*(1/$H70)),IF(DM70="mg/MJ delivered",DL70/1000,IF(DM70="-","","Error"))))))))))))))))</f>
        <v/>
      </c>
      <c r="SB70" s="66" t="str">
        <f t="shared" ref="SB70:SB133" si="550">IF(AND(SH$3="Unit", SA70=""), "", IF(AND(SH$3="Unit", SA70="-"),"", IF(SH$3="Unit", "kg/GJ delivered", IF(AND(DN70&lt;&gt;"", DN70&lt;&gt;"-", DM70="-"),"", IF($H70="","", IF(DM70="nd", "",IF(DM70="&lt;n.a.&gt;", "", IF(DN70="#/MJ", "", IF(DN70="kg/GJ delivered",DM70,IF(DN70="g/MJ delivered",DM70,IF(DN70="kg/MJ delivered",DM70*1000,IF(DN70="mg/MJ delivered",DM70/1000,IF(DN70="g/kg",((DM70)*(1/$I70)*(1/$H70)),IF(DN70="mg/kg",((DM70/1000)*(1/$I70)*(1/$H70)),IF(DN70="mg/MJ delivered",DM70/1000,IF(DN70="-","","Error"))))))))))))))))</f>
        <v/>
      </c>
      <c r="SC70" s="66" t="str">
        <f t="shared" ref="SC70:SC133" si="551">IF(AND(SI$3="Unit", SB70=""), "", IF(AND(SI$3="Unit", SB70="-"),"", IF(SI$3="Unit", "kg/GJ delivered", IF(AND(DO70&lt;&gt;"", DO70&lt;&gt;"-", DN70="-"),"", IF($H70="","", IF(DN70="nd", "",IF(DN70="&lt;n.a.&gt;", "", IF(DO70="#/MJ", "", IF(DO70="kg/GJ delivered",DN70,IF(DO70="g/MJ delivered",DN70,IF(DO70="kg/MJ delivered",DN70*1000,IF(DO70="mg/MJ delivered",DN70/1000,IF(DO70="g/kg",((DN70)*(1/$I70)*(1/$H70)),IF(DO70="mg/kg",((DN70/1000)*(1/$I70)*(1/$H70)),IF(DO70="mg/MJ delivered",DN70/1000,IF(DO70="-","","Error"))))))))))))))))</f>
        <v/>
      </c>
      <c r="SD70" s="66" t="str">
        <f t="shared" ref="SD70:SD133" si="552">IF(AND(SJ$3="Unit", SC70=""), "", IF(AND(SJ$3="Unit", SC70="-"),"", IF(SJ$3="Unit", "kg/GJ delivered", IF(AND(DP70&lt;&gt;"", DP70&lt;&gt;"-", DO70="-"),"", IF($H70="","", IF(DO70="nd", "",IF(DO70="&lt;n.a.&gt;", "", IF(DP70="#/MJ", "", IF(DP70="kg/GJ delivered",DO70,IF(DP70="g/MJ delivered",DO70,IF(DP70="kg/MJ delivered",DO70*1000,IF(DP70="mg/MJ delivered",DO70/1000,IF(DP70="g/kg",((DO70)*(1/$I70)*(1/$H70)),IF(DP70="mg/kg",((DO70/1000)*(1/$I70)*(1/$H70)),IF(DP70="mg/MJ delivered",DO70/1000,IF(DP70="-","","Error"))))))))))))))))</f>
        <v/>
      </c>
      <c r="SE70" s="66" t="str">
        <f t="shared" ref="SE70:SE133" si="553">IF(AND(SK$3="Unit", SD70=""), "", IF(AND(SK$3="Unit", SD70="-"),"", IF(SK$3="Unit", "kg/GJ delivered", IF(AND(DQ70&lt;&gt;"", DQ70&lt;&gt;"-", DP70="-"),"", IF($H70="","", IF(DP70="nd", "",IF(DP70="&lt;n.a.&gt;", "", IF(DQ70="#/MJ", "", IF(DQ70="kg/GJ delivered",DP70,IF(DQ70="g/MJ delivered",DP70,IF(DQ70="kg/MJ delivered",DP70*1000,IF(DQ70="mg/MJ delivered",DP70/1000,IF(DQ70="g/kg",((DP70)*(1/$I70)*(1/$H70)),IF(DQ70="mg/kg",((DP70/1000)*(1/$I70)*(1/$H70)),IF(DQ70="mg/MJ delivered",DP70/1000,IF(DQ70="-","","Error"))))))))))))))))</f>
        <v/>
      </c>
      <c r="SF70" s="66" t="str">
        <f t="shared" ref="SF70:SF133" si="554">IF(AND(SL$3="Unit", SE70=""), "", IF(AND(SL$3="Unit", SE70="-"),"", IF(SL$3="Unit", "kg/GJ delivered", IF(AND(DR70&lt;&gt;"", DR70&lt;&gt;"-", DQ70="-"),"", IF($H70="","", IF(DQ70="nd", "",IF(DQ70="&lt;n.a.&gt;", "", IF(DR70="#/MJ", "", IF(DR70="kg/GJ delivered",DQ70,IF(DR70="g/MJ delivered",DQ70,IF(DR70="kg/MJ delivered",DQ70*1000,IF(DR70="mg/MJ delivered",DQ70/1000,IF(DR70="g/kg",((DQ70)*(1/$I70)*(1/$H70)),IF(DR70="mg/kg",((DQ70/1000)*(1/$I70)*(1/$H70)),IF(DR70="mg/MJ delivered",DQ70/1000,IF(DR70="-","","Error"))))))))))))))))</f>
        <v/>
      </c>
      <c r="SG70" s="66" t="str">
        <f t="shared" ref="SG70:SG133" si="555">IF(AND(SM$3="Unit", SF70=""), "", IF(AND(SM$3="Unit", SF70="-"),"", IF(SM$3="Unit", "kg/GJ delivered", IF(AND(DS70&lt;&gt;"", DS70&lt;&gt;"-", DR70="-"),"", IF($H70="","", IF(DR70="nd", "",IF(DR70="&lt;n.a.&gt;", "", IF(DS70="#/MJ", "", IF(DS70="kg/GJ delivered",DR70,IF(DS70="g/MJ delivered",DR70,IF(DS70="kg/MJ delivered",DR70*1000,IF(DS70="mg/MJ delivered",DR70/1000,IF(DS70="g/kg",((DR70)*(1/$I70)*(1/$H70)),IF(DS70="mg/kg",((DR70/1000)*(1/$I70)*(1/$H70)),IF(DS70="mg/MJ delivered",DR70/1000,IF(DS70="-","","Error"))))))))))))))))</f>
        <v/>
      </c>
      <c r="SH70" s="66" t="str">
        <f t="shared" ref="SH70:SH133" si="556">IF(AND(SN$3="Unit", SG70=""), "", IF(AND(SN$3="Unit", SG70="-"),"", IF(SN$3="Unit", "kg/GJ delivered", IF(AND(DT70&lt;&gt;"", DT70&lt;&gt;"-", DS70="-"),"", IF($H70="","", IF(DS70="nd", "",IF(DS70="&lt;n.a.&gt;", "", IF(DT70="#/MJ", "", IF(DT70="kg/GJ delivered",DS70,IF(DT70="g/MJ delivered",DS70,IF(DT70="kg/MJ delivered",DS70*1000,IF(DT70="mg/MJ delivered",DS70/1000,IF(DT70="g/kg",((DS70)*(1/$I70)*(1/$H70)),IF(DT70="mg/kg",((DS70/1000)*(1/$I70)*(1/$H70)),IF(DT70="mg/MJ delivered",DS70/1000,IF(DT70="-","","Error"))))))))))))))))</f>
        <v/>
      </c>
      <c r="SI70" s="66" t="str">
        <f t="shared" ref="SI70:SI133" si="557">IF(AND(SO$3="Unit", SH70=""), "", IF(AND(SO$3="Unit", SH70="-"),"", IF(SO$3="Unit", "kg/GJ delivered", IF(AND(DU70&lt;&gt;"", DU70&lt;&gt;"-", DT70="-"),"", IF($H70="","", IF(DT70="nd", "",IF(DT70="&lt;n.a.&gt;", "", IF(DU70="#/MJ", "", IF(DU70="kg/GJ delivered",DT70,IF(DU70="g/MJ delivered",DT70,IF(DU70="kg/MJ delivered",DT70*1000,IF(DU70="mg/MJ delivered",DT70/1000,IF(DU70="g/kg",((DT70)*(1/$I70)*(1/$H70)),IF(DU70="mg/kg",((DT70/1000)*(1/$I70)*(1/$H70)),IF(DU70="mg/MJ delivered",DT70/1000,IF(DU70="-","","Error"))))))))))))))))</f>
        <v/>
      </c>
      <c r="SJ70" s="66" t="str">
        <f t="shared" ref="SJ70:SJ133" si="558">IF(AND(SP$3="Unit", SI70=""), "", IF(AND(SP$3="Unit", SI70="-"),"", IF(SP$3="Unit", "kg/GJ delivered", IF(AND(DV70&lt;&gt;"", DV70&lt;&gt;"-", DU70="-"),"", IF($H70="","", IF(DU70="nd", "",IF(DU70="&lt;n.a.&gt;", "", IF(DV70="#/MJ", "", IF(DV70="kg/GJ delivered",DU70,IF(DV70="g/MJ delivered",DU70,IF(DV70="kg/MJ delivered",DU70*1000,IF(DV70="mg/MJ delivered",DU70/1000,IF(DV70="g/kg",((DU70)*(1/$I70)*(1/$H70)),IF(DV70="mg/kg",((DU70/1000)*(1/$I70)*(1/$H70)),IF(DV70="mg/MJ delivered",DU70/1000,IF(DV70="-","","Error"))))))))))))))))</f>
        <v/>
      </c>
      <c r="SK70" s="66" t="str">
        <f t="shared" ref="SK70:SK133" si="559">IF(AND(SQ$3="Unit", SJ70=""), "", IF(AND(SQ$3="Unit", SJ70="-"),"", IF(SQ$3="Unit", "kg/GJ delivered", IF(AND(DW70&lt;&gt;"", DW70&lt;&gt;"-", DV70="-"),"", IF($H70="","", IF(DV70="nd", "",IF(DV70="&lt;n.a.&gt;", "", IF(DW70="#/MJ", "", IF(DW70="kg/GJ delivered",DV70,IF(DW70="g/MJ delivered",DV70,IF(DW70="kg/MJ delivered",DV70*1000,IF(DW70="mg/MJ delivered",DV70/1000,IF(DW70="g/kg",((DV70)*(1/$I70)*(1/$H70)),IF(DW70="mg/kg",((DV70/1000)*(1/$I70)*(1/$H70)),IF(DW70="mg/MJ delivered",DV70/1000,IF(DW70="-","","Error"))))))))))))))))</f>
        <v/>
      </c>
      <c r="SL70" s="66" t="str">
        <f t="shared" ref="SL70:SL133" si="560">IF(AND(SR$3="Unit", SK70=""), "", IF(AND(SR$3="Unit", SK70="-"),"", IF(SR$3="Unit", "kg/GJ delivered", IF(AND(DX70&lt;&gt;"", DX70&lt;&gt;"-", DW70="-"),"", IF($H70="","", IF(DW70="nd", "",IF(DW70="&lt;n.a.&gt;", "", IF(DX70="#/MJ", "", IF(DX70="kg/GJ delivered",DW70,IF(DX70="g/MJ delivered",DW70,IF(DX70="kg/MJ delivered",DW70*1000,IF(DX70="mg/MJ delivered",DW70/1000,IF(DX70="g/kg",((DW70)*(1/$I70)*(1/$H70)),IF(DX70="mg/kg",((DW70/1000)*(1/$I70)*(1/$H70)),IF(DX70="mg/MJ delivered",DW70/1000,IF(DX70="-","","Error"))))))))))))))))</f>
        <v/>
      </c>
      <c r="SM70" s="66" t="str">
        <f t="shared" ref="SM70:SM133" si="561">IF(AND(SS$3="Unit", SL70=""), "", IF(AND(SS$3="Unit", SL70="-"),"", IF(SS$3="Unit", "kg/GJ delivered", IF(AND(DY70&lt;&gt;"", DY70&lt;&gt;"-", DX70="-"),"", IF($H70="","", IF(DX70="nd", "",IF(DX70="&lt;n.a.&gt;", "", IF(DY70="#/MJ", "", IF(DY70="kg/GJ delivered",DX70,IF(DY70="g/MJ delivered",DX70,IF(DY70="kg/MJ delivered",DX70*1000,IF(DY70="mg/MJ delivered",DX70/1000,IF(DY70="g/kg",((DX70)*(1/$I70)*(1/$H70)),IF(DY70="mg/kg",((DX70/1000)*(1/$I70)*(1/$H70)),IF(DY70="mg/MJ delivered",DX70/1000,IF(DY70="-","","Error"))))))))))))))))</f>
        <v/>
      </c>
      <c r="SN70" s="66" t="str">
        <f t="shared" ref="SN70:SN133" si="562">IF(AND(ST$3="Unit", SM70=""), "", IF(AND(ST$3="Unit", SM70="-"),"", IF(ST$3="Unit", "kg/GJ delivered", IF(AND(DZ70&lt;&gt;"", DZ70&lt;&gt;"-", DY70="-"),"", IF($H70="","", IF(DY70="nd", "",IF(DY70="&lt;n.a.&gt;", "", IF(DZ70="#/MJ", "", IF(DZ70="kg/GJ delivered",DY70,IF(DZ70="g/MJ delivered",DY70,IF(DZ70="kg/MJ delivered",DY70*1000,IF(DZ70="mg/MJ delivered",DY70/1000,IF(DZ70="g/kg",((DY70)*(1/$I70)*(1/$H70)),IF(DZ70="mg/kg",((DY70/1000)*(1/$I70)*(1/$H70)),IF(DZ70="mg/MJ delivered",DY70/1000,IF(DZ70="-","","Error"))))))))))))))))</f>
        <v/>
      </c>
      <c r="SO70" s="66" t="str">
        <f t="shared" ref="SO70:SO133" si="563">IF(AND(SU$3="Unit", SN70=""), "", IF(AND(SU$3="Unit", SN70="-"),"", IF(SU$3="Unit", "kg/GJ delivered", IF(AND(EA70&lt;&gt;"", EA70&lt;&gt;"-", DZ70="-"),"", IF($H70="","", IF(DZ70="nd", "",IF(DZ70="&lt;n.a.&gt;", "", IF(EA70="#/MJ", "", IF(EA70="kg/GJ delivered",DZ70,IF(EA70="g/MJ delivered",DZ70,IF(EA70="kg/MJ delivered",DZ70*1000,IF(EA70="mg/MJ delivered",DZ70/1000,IF(EA70="g/kg",((DZ70)*(1/$I70)*(1/$H70)),IF(EA70="mg/kg",((DZ70/1000)*(1/$I70)*(1/$H70)),IF(EA70="mg/MJ delivered",DZ70/1000,IF(EA70="-","","Error"))))))))))))))))</f>
        <v/>
      </c>
      <c r="SP70" s="66" t="str">
        <f t="shared" ref="SP70:SP133" si="564">IF(AND(SV$3="Unit", SO70=""), "", IF(AND(SV$3="Unit", SO70="-"),"", IF(SV$3="Unit", "kg/GJ delivered", IF(AND(EB70&lt;&gt;"", EB70&lt;&gt;"-", EA70="-"),"", IF($H70="","", IF(EA70="nd", "",IF(EA70="&lt;n.a.&gt;", "", IF(EB70="#/MJ", "", IF(EB70="kg/GJ delivered",EA70,IF(EB70="g/MJ delivered",EA70,IF(EB70="kg/MJ delivered",EA70*1000,IF(EB70="mg/MJ delivered",EA70/1000,IF(EB70="g/kg",((EA70)*(1/$I70)*(1/$H70)),IF(EB70="mg/kg",((EA70/1000)*(1/$I70)*(1/$H70)),IF(EB70="mg/MJ delivered",EA70/1000,IF(EB70="-","","Error"))))))))))))))))</f>
        <v/>
      </c>
      <c r="SQ70" s="66" t="str">
        <f t="shared" ref="SQ70:SQ133" si="565">IF(AND(SW$3="Unit", SP70=""), "", IF(AND(SW$3="Unit", SP70="-"),"", IF(SW$3="Unit", "kg/GJ delivered", IF(AND(EC70&lt;&gt;"", EC70&lt;&gt;"-", EB70="-"),"", IF($H70="","", IF(EB70="nd", "",IF(EB70="&lt;n.a.&gt;", "", IF(EC70="#/MJ", "", IF(EC70="kg/GJ delivered",EB70,IF(EC70="g/MJ delivered",EB70,IF(EC70="kg/MJ delivered",EB70*1000,IF(EC70="mg/MJ delivered",EB70/1000,IF(EC70="g/kg",((EB70)*(1/$I70)*(1/$H70)),IF(EC70="mg/kg",((EB70/1000)*(1/$I70)*(1/$H70)),IF(EC70="mg/MJ delivered",EB70/1000,IF(EC70="-","","Error"))))))))))))))))</f>
        <v/>
      </c>
      <c r="SR70" s="66" t="str">
        <f t="shared" ref="SR70:SR133" si="566">IF(AND(SX$3="Unit", SQ70=""), "", IF(AND(SX$3="Unit", SQ70="-"),"", IF(SX$3="Unit", "kg/GJ delivered", IF(AND(ED70&lt;&gt;"", ED70&lt;&gt;"-", EC70="-"),"", IF($H70="","", IF(EC70="nd", "",IF(EC70="&lt;n.a.&gt;", "", IF(ED70="#/MJ", "", IF(ED70="kg/GJ delivered",EC70,IF(ED70="g/MJ delivered",EC70,IF(ED70="kg/MJ delivered",EC70*1000,IF(ED70="mg/MJ delivered",EC70/1000,IF(ED70="g/kg",((EC70)*(1/$I70)*(1/$H70)),IF(ED70="mg/kg",((EC70/1000)*(1/$I70)*(1/$H70)),IF(ED70="mg/MJ delivered",EC70/1000,IF(ED70="-","","Error"))))))))))))))))</f>
        <v/>
      </c>
      <c r="SS70" s="66" t="str">
        <f t="shared" ref="SS70:SS133" si="567">IF(AND(SY$3="Unit", SR70=""), "", IF(AND(SY$3="Unit", SR70="-"),"", IF(SY$3="Unit", "kg/GJ delivered", IF(AND(EE70&lt;&gt;"", EE70&lt;&gt;"-", ED70="-"),"", IF($H70="","", IF(ED70="nd", "",IF(ED70="&lt;n.a.&gt;", "", IF(EE70="#/MJ", "", IF(EE70="kg/GJ delivered",ED70,IF(EE70="g/MJ delivered",ED70,IF(EE70="kg/MJ delivered",ED70*1000,IF(EE70="mg/MJ delivered",ED70/1000,IF(EE70="g/kg",((ED70)*(1/$I70)*(1/$H70)),IF(EE70="mg/kg",((ED70/1000)*(1/$I70)*(1/$H70)),IF(EE70="mg/MJ delivered",ED70/1000,IF(EE70="-","","Error"))))))))))))))))</f>
        <v/>
      </c>
      <c r="ST70" s="66" t="str">
        <f t="shared" ref="ST70:ST133" si="568">IF(AND(SZ$3="Unit", SS70=""), "", IF(AND(SZ$3="Unit", SS70="-"),"", IF(SZ$3="Unit", "kg/GJ delivered", IF(AND(EF70&lt;&gt;"", EF70&lt;&gt;"-", EE70="-"),"", IF($H70="","", IF(EE70="nd", "",IF(EE70="&lt;n.a.&gt;", "", IF(EF70="#/MJ", "", IF(EF70="kg/GJ delivered",EE70,IF(EF70="g/MJ delivered",EE70,IF(EF70="kg/MJ delivered",EE70*1000,IF(EF70="mg/MJ delivered",EE70/1000,IF(EF70="g/kg",((EE70)*(1/$I70)*(1/$H70)),IF(EF70="mg/kg",((EE70/1000)*(1/$I70)*(1/$H70)),IF(EF70="mg/MJ delivered",EE70/1000,IF(EF70="-","","Error"))))))))))))))))</f>
        <v/>
      </c>
      <c r="SU70" s="66" t="str">
        <f t="shared" ref="SU70:SU133" si="569">IF(AND(TA$3="Unit", ST70=""), "", IF(AND(TA$3="Unit", ST70="-"),"", IF(TA$3="Unit", "kg/GJ delivered", IF(AND(EG70&lt;&gt;"", EG70&lt;&gt;"-", EF70="-"),"", IF($H70="","", IF(EF70="nd", "",IF(EF70="&lt;n.a.&gt;", "", IF(EG70="#/MJ", "", IF(EG70="kg/GJ delivered",EF70,IF(EG70="g/MJ delivered",EF70,IF(EG70="kg/MJ delivered",EF70*1000,IF(EG70="mg/MJ delivered",EF70/1000,IF(EG70="g/kg",((EF70)*(1/$I70)*(1/$H70)),IF(EG70="mg/kg",((EF70/1000)*(1/$I70)*(1/$H70)),IF(EG70="mg/MJ delivered",EF70/1000,IF(EG70="-","","Error"))))))))))))))))</f>
        <v/>
      </c>
      <c r="SV70" s="66" t="str">
        <f t="shared" ref="SV70:SV133" si="570">IF(AND(TB$3="Unit", SU70=""), "", IF(AND(TB$3="Unit", SU70="-"),"", IF(TB$3="Unit", "kg/GJ delivered", IF(AND(EH70&lt;&gt;"", EH70&lt;&gt;"-", EG70="-"),"", IF($H70="","", IF(EG70="nd", "",IF(EG70="&lt;n.a.&gt;", "", IF(EH70="#/MJ", "", IF(EH70="kg/GJ delivered",EG70,IF(EH70="g/MJ delivered",EG70,IF(EH70="kg/MJ delivered",EG70*1000,IF(EH70="mg/MJ delivered",EG70/1000,IF(EH70="g/kg",((EG70)*(1/$I70)*(1/$H70)),IF(EH70="mg/kg",((EG70/1000)*(1/$I70)*(1/$H70)),IF(EH70="mg/MJ delivered",EG70/1000,IF(EH70="-","","Error"))))))))))))))))</f>
        <v/>
      </c>
      <c r="SW70" s="66" t="str">
        <f t="shared" ref="SW70:SW133" si="571">IF(AND(TC$3="Unit", SV70=""), "", IF(AND(TC$3="Unit", SV70="-"),"", IF(TC$3="Unit", "kg/GJ delivered", IF(AND(EI70&lt;&gt;"", EI70&lt;&gt;"-", EH70="-"),"", IF($H70="","", IF(EH70="nd", "",IF(EH70="&lt;n.a.&gt;", "", IF(EI70="#/MJ", "", IF(EI70="kg/GJ delivered",EH70,IF(EI70="g/MJ delivered",EH70,IF(EI70="kg/MJ delivered",EH70*1000,IF(EI70="mg/MJ delivered",EH70/1000,IF(EI70="g/kg",((EH70)*(1/$I70)*(1/$H70)),IF(EI70="mg/kg",((EH70/1000)*(1/$I70)*(1/$H70)),IF(EI70="mg/MJ delivered",EH70/1000,IF(EI70="-","","Error"))))))))))))))))</f>
        <v/>
      </c>
      <c r="SX70" s="66" t="str">
        <f t="shared" ref="SX70:SX133" si="572">IF(AND(TD$3="Unit", SW70=""), "", IF(AND(TD$3="Unit", SW70="-"),"", IF(TD$3="Unit", "kg/GJ delivered", IF(AND(EJ70&lt;&gt;"", EJ70&lt;&gt;"-", EI70="-"),"", IF($H70="","", IF(EI70="nd", "",IF(EI70="&lt;n.a.&gt;", "", IF(EJ70="#/MJ", "", IF(EJ70="kg/GJ delivered",EI70,IF(EJ70="g/MJ delivered",EI70,IF(EJ70="kg/MJ delivered",EI70*1000,IF(EJ70="mg/MJ delivered",EI70/1000,IF(EJ70="g/kg",((EI70)*(1/$I70)*(1/$H70)),IF(EJ70="mg/kg",((EI70/1000)*(1/$I70)*(1/$H70)),IF(EJ70="mg/MJ delivered",EI70/1000,IF(EJ70="-","","Error"))))))))))))))))</f>
        <v/>
      </c>
      <c r="SY70" s="66" t="str">
        <f t="shared" ref="SY70:SY133" si="573">IF(AND(TE$3="Unit", SX70=""), "", IF(AND(TE$3="Unit", SX70="-"),"", IF(TE$3="Unit", "kg/GJ delivered", IF(AND(EK70&lt;&gt;"", EK70&lt;&gt;"-", EJ70="-"),"", IF($H70="","", IF(EJ70="nd", "",IF(EJ70="&lt;n.a.&gt;", "", IF(EK70="#/MJ", "", IF(EK70="kg/GJ delivered",EJ70,IF(EK70="g/MJ delivered",EJ70,IF(EK70="kg/MJ delivered",EJ70*1000,IF(EK70="mg/MJ delivered",EJ70/1000,IF(EK70="g/kg",((EJ70)*(1/$I70)*(1/$H70)),IF(EK70="mg/kg",((EJ70/1000)*(1/$I70)*(1/$H70)),IF(EK70="mg/MJ delivered",EJ70/1000,IF(EK70="-","","Error"))))))))))))))))</f>
        <v/>
      </c>
      <c r="SZ70" s="66" t="str">
        <f t="shared" ref="SZ70:SZ133" si="574">IF(AND(TF$3="Unit", SY70=""), "", IF(AND(TF$3="Unit", SY70="-"),"", IF(TF$3="Unit", "kg/GJ delivered", IF(AND(EL70&lt;&gt;"", EL70&lt;&gt;"-", EK70="-"),"", IF($H70="","", IF(EK70="nd", "",IF(EK70="&lt;n.a.&gt;", "", IF(EL70="#/MJ", "", IF(EL70="kg/GJ delivered",EK70,IF(EL70="g/MJ delivered",EK70,IF(EL70="kg/MJ delivered",EK70*1000,IF(EL70="mg/MJ delivered",EK70/1000,IF(EL70="g/kg",((EK70)*(1/$I70)*(1/$H70)),IF(EL70="mg/kg",((EK70/1000)*(1/$I70)*(1/$H70)),IF(EL70="mg/MJ delivered",EK70/1000,IF(EL70="-","","Error"))))))))))))))))</f>
        <v/>
      </c>
      <c r="TA70" s="66" t="str">
        <f t="shared" ref="TA70:TA133" si="575">IF(AND(TG$3="Unit", SZ70=""), "", IF(AND(TG$3="Unit", SZ70="-"),"", IF(TG$3="Unit", "kg/GJ delivered", IF(AND(EM70&lt;&gt;"", EM70&lt;&gt;"-", EL70="-"),"", IF($H70="","", IF(EL70="nd", "",IF(EL70="&lt;n.a.&gt;", "", IF(EM70="#/MJ", "", IF(EM70="kg/GJ delivered",EL70,IF(EM70="g/MJ delivered",EL70,IF(EM70="kg/MJ delivered",EL70*1000,IF(EM70="mg/MJ delivered",EL70/1000,IF(EM70="g/kg",((EL70)*(1/$I70)*(1/$H70)),IF(EM70="mg/kg",((EL70/1000)*(1/$I70)*(1/$H70)),IF(EM70="mg/MJ delivered",EL70/1000,IF(EM70="-","","Error"))))))))))))))))</f>
        <v/>
      </c>
      <c r="TB70" s="66" t="str">
        <f t="shared" ref="TB70:TB133" si="576">IF(AND(TH$3="Unit", TA70=""), "", IF(AND(TH$3="Unit", TA70="-"),"", IF(TH$3="Unit", "kg/GJ delivered", IF(AND(EN70&lt;&gt;"", EN70&lt;&gt;"-", EM70="-"),"", IF($H70="","", IF(EM70="nd", "",IF(EM70="&lt;n.a.&gt;", "", IF(EN70="#/MJ", "", IF(EN70="kg/GJ delivered",EM70,IF(EN70="g/MJ delivered",EM70,IF(EN70="kg/MJ delivered",EM70*1000,IF(EN70="mg/MJ delivered",EM70/1000,IF(EN70="g/kg",((EM70)*(1/$I70)*(1/$H70)),IF(EN70="mg/kg",((EM70/1000)*(1/$I70)*(1/$H70)),IF(EN70="mg/MJ delivered",EM70/1000,IF(EN70="-","","Error"))))))))))))))))</f>
        <v/>
      </c>
      <c r="TC70" s="66" t="str">
        <f t="shared" ref="TC70:TC133" si="577">IF(AND(TI$3="Unit", TB70=""), "", IF(AND(TI$3="Unit", TB70="-"),"", IF(TI$3="Unit", "kg/GJ delivered", IF(AND(EO70&lt;&gt;"", EO70&lt;&gt;"-", EN70="-"),"", IF($H70="","", IF(EN70="nd", "",IF(EN70="&lt;n.a.&gt;", "", IF(EO70="#/MJ", "", IF(EO70="kg/GJ delivered",EN70,IF(EO70="g/MJ delivered",EN70,IF(EO70="kg/MJ delivered",EN70*1000,IF(EO70="mg/MJ delivered",EN70/1000,IF(EO70="g/kg",((EN70)*(1/$I70)*(1/$H70)),IF(EO70="mg/kg",((EN70/1000)*(1/$I70)*(1/$H70)),IF(EO70="mg/MJ delivered",EN70/1000,IF(EO70="-","","Error"))))))))))))))))</f>
        <v/>
      </c>
      <c r="TD70" s="66" t="str">
        <f t="shared" ref="TD70:TD133" si="578">IF(AND(TJ$3="Unit", TC70=""), "", IF(AND(TJ$3="Unit", TC70="-"),"", IF(TJ$3="Unit", "kg/GJ delivered", IF(AND(EP70&lt;&gt;"", EP70&lt;&gt;"-", EO70="-"),"", IF($H70="","", IF(EO70="nd", "",IF(EO70="&lt;n.a.&gt;", "", IF(EP70="#/MJ", "", IF(EP70="kg/GJ delivered",EO70,IF(EP70="g/MJ delivered",EO70,IF(EP70="kg/MJ delivered",EO70*1000,IF(EP70="mg/MJ delivered",EO70/1000,IF(EP70="g/kg",((EO70)*(1/$I70)*(1/$H70)),IF(EP70="mg/kg",((EO70/1000)*(1/$I70)*(1/$H70)),IF(EP70="mg/MJ delivered",EO70/1000,IF(EP70="-","","Error"))))))))))))))))</f>
        <v/>
      </c>
      <c r="TE70" s="66" t="str">
        <f t="shared" ref="TE70:TE133" si="579">IF(AND(TK$3="Unit", TD70=""), "", IF(AND(TK$3="Unit", TD70="-"),"", IF(TK$3="Unit", "kg/GJ delivered", IF(AND(EQ70&lt;&gt;"", EQ70&lt;&gt;"-", EP70="-"),"", IF($H70="","", IF(EP70="nd", "",IF(EP70="&lt;n.a.&gt;", "", IF(EQ70="#/MJ", "", IF(EQ70="kg/GJ delivered",EP70,IF(EQ70="g/MJ delivered",EP70,IF(EQ70="kg/MJ delivered",EP70*1000,IF(EQ70="mg/MJ delivered",EP70/1000,IF(EQ70="g/kg",((EP70)*(1/$I70)*(1/$H70)),IF(EQ70="mg/kg",((EP70/1000)*(1/$I70)*(1/$H70)),IF(EQ70="mg/MJ delivered",EP70/1000,IF(EQ70="-","","Error"))))))))))))))))</f>
        <v/>
      </c>
      <c r="TF70" s="66" t="str">
        <f t="shared" ref="TF70:TF133" si="580">IF(AND(TL$3="Unit", TE70=""), "", IF(AND(TL$3="Unit", TE70="-"),"", IF(TL$3="Unit", "kg/GJ delivered", IF(AND(ER70&lt;&gt;"", ER70&lt;&gt;"-", EQ70="-"),"", IF($H70="","", IF(EQ70="nd", "",IF(EQ70="&lt;n.a.&gt;", "", IF(ER70="#/MJ", "", IF(ER70="kg/GJ delivered",EQ70,IF(ER70="g/MJ delivered",EQ70,IF(ER70="kg/MJ delivered",EQ70*1000,IF(ER70="mg/MJ delivered",EQ70/1000,IF(ER70="g/kg",((EQ70)*(1/$I70)*(1/$H70)),IF(ER70="mg/kg",((EQ70/1000)*(1/$I70)*(1/$H70)),IF(ER70="mg/MJ delivered",EQ70/1000,IF(ER70="-","","Error"))))))))))))))))</f>
        <v/>
      </c>
      <c r="TG70" s="66" t="str">
        <f t="shared" ref="TG70:TG133" si="581">IF(AND(TM$3="Unit", TF70=""), "", IF(AND(TM$3="Unit", TF70="-"),"", IF(TM$3="Unit", "kg/GJ delivered", IF(AND(ES70&lt;&gt;"", ES70&lt;&gt;"-", ER70="-"),"", IF($H70="","", IF(ER70="nd", "",IF(ER70="&lt;n.a.&gt;", "", IF(ES70="#/MJ", "", IF(ES70="kg/GJ delivered",ER70,IF(ES70="g/MJ delivered",ER70,IF(ES70="kg/MJ delivered",ER70*1000,IF(ES70="mg/MJ delivered",ER70/1000,IF(ES70="g/kg",((ER70)*(1/$I70)*(1/$H70)),IF(ES70="mg/kg",((ER70/1000)*(1/$I70)*(1/$H70)),IF(ES70="mg/MJ delivered",ER70/1000,IF(ES70="-","","Error"))))))))))))))))</f>
        <v/>
      </c>
      <c r="TH70" s="66" t="str">
        <f t="shared" ref="TH70:TH133" si="582">IF(AND(TN$3="Unit", TG70=""), "", IF(AND(TN$3="Unit", TG70="-"),"", IF(TN$3="Unit", "kg/GJ delivered", IF(AND(ET70&lt;&gt;"", ET70&lt;&gt;"-", ES70="-"),"", IF($H70="","", IF(ES70="nd", "",IF(ES70="&lt;n.a.&gt;", "", IF(ET70="#/MJ", "", IF(ET70="kg/GJ delivered",ES70,IF(ET70="g/MJ delivered",ES70,IF(ET70="kg/MJ delivered",ES70*1000,IF(ET70="mg/MJ delivered",ES70/1000,IF(ET70="g/kg",((ES70)*(1/$I70)*(1/$H70)),IF(ET70="mg/kg",((ES70/1000)*(1/$I70)*(1/$H70)),IF(ET70="mg/MJ delivered",ES70/1000,IF(ET70="-","","Error"))))))))))))))))</f>
        <v/>
      </c>
      <c r="TI70" s="66" t="str">
        <f t="shared" ref="TI70:TI133" si="583">IF(AND(TO$3="Unit", TH70=""), "", IF(AND(TO$3="Unit", TH70="-"),"", IF(TO$3="Unit", "kg/GJ delivered", IF(AND(EU70&lt;&gt;"", EU70&lt;&gt;"-", ET70="-"),"", IF($H70="","", IF(ET70="nd", "",IF(ET70="&lt;n.a.&gt;", "", IF(EU70="#/MJ", "", IF(EU70="kg/GJ delivered",ET70,IF(EU70="g/MJ delivered",ET70,IF(EU70="kg/MJ delivered",ET70*1000,IF(EU70="mg/MJ delivered",ET70/1000,IF(EU70="g/kg",((ET70)*(1/$I70)*(1/$H70)),IF(EU70="mg/kg",((ET70/1000)*(1/$I70)*(1/$H70)),IF(EU70="mg/MJ delivered",ET70/1000,IF(EU70="-","","Error"))))))))))))))))</f>
        <v/>
      </c>
      <c r="TJ70" s="66" t="str">
        <f t="shared" ref="TJ70:TJ133" si="584">IF(AND(TP$3="Unit", TI70=""), "", IF(AND(TP$3="Unit", TI70="-"),"", IF(TP$3="Unit", "kg/GJ delivered", IF(AND(EV70&lt;&gt;"", EV70&lt;&gt;"-", EU70="-"),"", IF($H70="","", IF(EU70="nd", "",IF(EU70="&lt;n.a.&gt;", "", IF(EV70="#/MJ", "", IF(EV70="kg/GJ delivered",EU70,IF(EV70="g/MJ delivered",EU70,IF(EV70="kg/MJ delivered",EU70*1000,IF(EV70="mg/MJ delivered",EU70/1000,IF(EV70="g/kg",((EU70)*(1/$I70)*(1/$H70)),IF(EV70="mg/kg",((EU70/1000)*(1/$I70)*(1/$H70)),IF(EV70="mg/MJ delivered",EU70/1000,IF(EV70="-","","Error"))))))))))))))))</f>
        <v/>
      </c>
      <c r="TK70" s="66" t="str">
        <f t="shared" ref="TK70:TK133" si="585">IF(AND(TQ$3="Unit", TJ70=""), "", IF(AND(TQ$3="Unit", TJ70="-"),"", IF(TQ$3="Unit", "kg/GJ delivered", IF(AND(EW70&lt;&gt;"", EW70&lt;&gt;"-", EV70="-"),"", IF($H70="","", IF(EV70="nd", "",IF(EV70="&lt;n.a.&gt;", "", IF(EW70="#/MJ", "", IF(EW70="kg/GJ delivered",EV70,IF(EW70="g/MJ delivered",EV70,IF(EW70="kg/MJ delivered",EV70*1000,IF(EW70="mg/MJ delivered",EV70/1000,IF(EW70="g/kg",((EV70)*(1/$I70)*(1/$H70)),IF(EW70="mg/kg",((EV70/1000)*(1/$I70)*(1/$H70)),IF(EW70="mg/MJ delivered",EV70/1000,IF(EW70="-","","Error"))))))))))))))))</f>
        <v/>
      </c>
      <c r="TL70" s="66" t="str">
        <f t="shared" ref="TL70:TL133" si="586">IF(AND(TR$3="Unit", TK70=""), "", IF(AND(TR$3="Unit", TK70="-"),"", IF(TR$3="Unit", "kg/GJ delivered", IF(AND(EX70&lt;&gt;"", EX70&lt;&gt;"-", EW70="-"),"", IF($H70="","", IF(EW70="nd", "",IF(EW70="&lt;n.a.&gt;", "", IF(EX70="#/MJ", "", IF(EX70="kg/GJ delivered",EW70,IF(EX70="g/MJ delivered",EW70,IF(EX70="kg/MJ delivered",EW70*1000,IF(EX70="mg/MJ delivered",EW70/1000,IF(EX70="g/kg",((EW70)*(1/$I70)*(1/$H70)),IF(EX70="mg/kg",((EW70/1000)*(1/$I70)*(1/$H70)),IF(EX70="mg/MJ delivered",EW70/1000,IF(EX70="-","","Error"))))))))))))))))</f>
        <v/>
      </c>
      <c r="TM70" s="66" t="str">
        <f t="shared" ref="TM70:TM133" si="587">IF(AND(TS$3="Unit", TL70=""), "", IF(AND(TS$3="Unit", TL70="-"),"", IF(TS$3="Unit", "kg/GJ delivered", IF(AND(EY70&lt;&gt;"", EY70&lt;&gt;"-", EX70="-"),"", IF($H70="","", IF(EX70="nd", "",IF(EX70="&lt;n.a.&gt;", "", IF(EY70="#/MJ", "", IF(EY70="kg/GJ delivered",EX70,IF(EY70="g/MJ delivered",EX70,IF(EY70="kg/MJ delivered",EX70*1000,IF(EY70="mg/MJ delivered",EX70/1000,IF(EY70="g/kg",((EX70)*(1/$I70)*(1/$H70)),IF(EY70="mg/kg",((EX70/1000)*(1/$I70)*(1/$H70)),IF(EY70="mg/MJ delivered",EX70/1000,IF(EY70="-","","Error"))))))))))))))))</f>
        <v/>
      </c>
      <c r="TN70" s="66" t="str">
        <f t="shared" ref="TN70:TN133" si="588">IF(AND(TT$3="Unit", TM70=""), "", IF(AND(TT$3="Unit", TM70="-"),"", IF(TT$3="Unit", "kg/GJ delivered", IF(AND(EZ70&lt;&gt;"", EZ70&lt;&gt;"-", EY70="-"),"", IF($H70="","", IF(EY70="nd", "",IF(EY70="&lt;n.a.&gt;", "", IF(EZ70="#/MJ", "", IF(EZ70="kg/GJ delivered",EY70,IF(EZ70="g/MJ delivered",EY70,IF(EZ70="kg/MJ delivered",EY70*1000,IF(EZ70="mg/MJ delivered",EY70/1000,IF(EZ70="g/kg",((EY70)*(1/$I70)*(1/$H70)),IF(EZ70="mg/kg",((EY70/1000)*(1/$I70)*(1/$H70)),IF(EZ70="mg/MJ delivered",EY70/1000,IF(EZ70="-","","Error"))))))))))))))))</f>
        <v/>
      </c>
      <c r="TO70" s="66" t="str">
        <f t="shared" ref="TO70:TO133" si="589">IF(AND(TU$3="Unit", TN70=""), "", IF(AND(TU$3="Unit", TN70="-"),"", IF(TU$3="Unit", "kg/GJ delivered", IF(AND(FA70&lt;&gt;"", FA70&lt;&gt;"-", EZ70="-"),"", IF($H70="","", IF(EZ70="nd", "",IF(EZ70="&lt;n.a.&gt;", "", IF(FA70="#/MJ", "", IF(FA70="kg/GJ delivered",EZ70,IF(FA70="g/MJ delivered",EZ70,IF(FA70="kg/MJ delivered",EZ70*1000,IF(FA70="mg/MJ delivered",EZ70/1000,IF(FA70="g/kg",((EZ70)*(1/$I70)*(1/$H70)),IF(FA70="mg/kg",((EZ70/1000)*(1/$I70)*(1/$H70)),IF(FA70="mg/MJ delivered",EZ70/1000,IF(FA70="-","","Error"))))))))))))))))</f>
        <v/>
      </c>
      <c r="TP70" s="66" t="str">
        <f t="shared" ref="TP70:TP133" si="590">IF(AND(TV$3="Unit", TO70=""), "", IF(AND(TV$3="Unit", TO70="-"),"", IF(TV$3="Unit", "kg/GJ delivered", IF(AND(FB70&lt;&gt;"", FB70&lt;&gt;"-", FA70="-"),"", IF($H70="","", IF(FA70="nd", "",IF(FA70="&lt;n.a.&gt;", "", IF(FB70="#/MJ", "", IF(FB70="kg/GJ delivered",FA70,IF(FB70="g/MJ delivered",FA70,IF(FB70="kg/MJ delivered",FA70*1000,IF(FB70="mg/MJ delivered",FA70/1000,IF(FB70="g/kg",((FA70)*(1/$I70)*(1/$H70)),IF(FB70="mg/kg",((FA70/1000)*(1/$I70)*(1/$H70)),IF(FB70="mg/MJ delivered",FA70/1000,IF(FB70="-","","Error"))))))))))))))))</f>
        <v/>
      </c>
      <c r="TQ70" s="66" t="str">
        <f t="shared" ref="TQ70:TQ133" si="591">IF(AND(TW$3="Unit", TP70=""), "", IF(AND(TW$3="Unit", TP70="-"),"", IF(TW$3="Unit", "kg/GJ delivered", IF(AND(FC70&lt;&gt;"", FC70&lt;&gt;"-", FB70="-"),"", IF($H70="","", IF(FB70="nd", "",IF(FB70="&lt;n.a.&gt;", "", IF(FC70="#/MJ", "", IF(FC70="kg/GJ delivered",FB70,IF(FC70="g/MJ delivered",FB70,IF(FC70="kg/MJ delivered",FB70*1000,IF(FC70="mg/MJ delivered",FB70/1000,IF(FC70="g/kg",((FB70)*(1/$I70)*(1/$H70)),IF(FC70="mg/kg",((FB70/1000)*(1/$I70)*(1/$H70)),IF(FC70="mg/MJ delivered",FB70/1000,IF(FC70="-","","Error"))))))))))))))))</f>
        <v/>
      </c>
      <c r="TR70" s="66" t="str">
        <f t="shared" ref="TR70:TR133" si="592">IF(AND(TX$3="Unit", TQ70=""), "", IF(AND(TX$3="Unit", TQ70="-"),"", IF(TX$3="Unit", "kg/GJ delivered", IF(AND(FD70&lt;&gt;"", FD70&lt;&gt;"-", FC70="-"),"", IF($H70="","", IF(FC70="nd", "",IF(FC70="&lt;n.a.&gt;", "", IF(FD70="#/MJ", "", IF(FD70="kg/GJ delivered",FC70,IF(FD70="g/MJ delivered",FC70,IF(FD70="kg/MJ delivered",FC70*1000,IF(FD70="mg/MJ delivered",FC70/1000,IF(FD70="g/kg",((FC70)*(1/$I70)*(1/$H70)),IF(FD70="mg/kg",((FC70/1000)*(1/$I70)*(1/$H70)),IF(FD70="mg/MJ delivered",FC70/1000,IF(FD70="-","","Error"))))))))))))))))</f>
        <v/>
      </c>
      <c r="TS70" s="66" t="str">
        <f t="shared" ref="TS70:TS133" si="593">IF(AND(TY$3="Unit", TR70=""), "", IF(AND(TY$3="Unit", TR70="-"),"", IF(TY$3="Unit", "kg/GJ delivered", IF(AND(FE70&lt;&gt;"", FE70&lt;&gt;"-", FD70="-"),"", IF($H70="","", IF(FD70="nd", "",IF(FD70="&lt;n.a.&gt;", "", IF(FE70="#/MJ", "", IF(FE70="kg/GJ delivered",FD70,IF(FE70="g/MJ delivered",FD70,IF(FE70="kg/MJ delivered",FD70*1000,IF(FE70="mg/MJ delivered",FD70/1000,IF(FE70="g/kg",((FD70)*(1/$I70)*(1/$H70)),IF(FE70="mg/kg",((FD70/1000)*(1/$I70)*(1/$H70)),IF(FE70="mg/MJ delivered",FD70/1000,IF(FE70="-","","Error"))))))))))))))))</f>
        <v/>
      </c>
      <c r="TT70" s="66" t="str">
        <f t="shared" ref="TT70:TT133" si="594">IF(AND(TZ$3="Unit", TS70=""), "", IF(AND(TZ$3="Unit", TS70="-"),"", IF(TZ$3="Unit", "kg/GJ delivered", IF(AND(FF70&lt;&gt;"", FF70&lt;&gt;"-", FE70="-"),"", IF($H70="","", IF(FE70="nd", "",IF(FE70="&lt;n.a.&gt;", "", IF(FF70="#/MJ", "", IF(FF70="kg/GJ delivered",FE70,IF(FF70="g/MJ delivered",FE70,IF(FF70="kg/MJ delivered",FE70*1000,IF(FF70="mg/MJ delivered",FE70/1000,IF(FF70="g/kg",((FE70)*(1/$I70)*(1/$H70)),IF(FF70="mg/kg",((FE70/1000)*(1/$I70)*(1/$H70)),IF(FF70="mg/MJ delivered",FE70/1000,IF(FF70="-","","Error"))))))))))))))))</f>
        <v/>
      </c>
      <c r="TU70" s="66" t="str">
        <f t="shared" ref="TU70:TU133" si="595">IF(AND(UA$3="Unit", TT70=""), "", IF(AND(UA$3="Unit", TT70="-"),"", IF(UA$3="Unit", "kg/GJ delivered", IF(AND(FG70&lt;&gt;"", FG70&lt;&gt;"-", FF70="-"),"", IF($H70="","", IF(FF70="nd", "",IF(FF70="&lt;n.a.&gt;", "", IF(FG70="#/MJ", "", IF(FG70="kg/GJ delivered",FF70,IF(FG70="g/MJ delivered",FF70,IF(FG70="kg/MJ delivered",FF70*1000,IF(FG70="mg/MJ delivered",FF70/1000,IF(FG70="g/kg",((FF70)*(1/$I70)*(1/$H70)),IF(FG70="mg/kg",((FF70/1000)*(1/$I70)*(1/$H70)),IF(FG70="mg/MJ delivered",FF70/1000,IF(FG70="-","","Error"))))))))))))))))</f>
        <v/>
      </c>
      <c r="TV70" s="66" t="str">
        <f t="shared" ref="TV70:TV133" si="596">IF(AND(UB$3="Unit", TU70=""), "", IF(AND(UB$3="Unit", TU70="-"),"", IF(UB$3="Unit", "kg/GJ delivered", IF(AND(FH70&lt;&gt;"", FH70&lt;&gt;"-", FG70="-"),"", IF($H70="","", IF(FG70="nd", "",IF(FG70="&lt;n.a.&gt;", "", IF(FH70="#/MJ", "", IF(FH70="kg/GJ delivered",FG70,IF(FH70="g/MJ delivered",FG70,IF(FH70="kg/MJ delivered",FG70*1000,IF(FH70="mg/MJ delivered",FG70/1000,IF(FH70="g/kg",((FG70)*(1/$I70)*(1/$H70)),IF(FH70="mg/kg",((FG70/1000)*(1/$I70)*(1/$H70)),IF(FH70="mg/MJ delivered",FG70/1000,IF(FH70="-","","Error"))))))))))))))))</f>
        <v/>
      </c>
      <c r="TW70" s="66" t="str">
        <f t="shared" ref="TW70:TW133" si="597">IF(AND(UC$3="Unit", TV70=""), "", IF(AND(UC$3="Unit", TV70="-"),"", IF(UC$3="Unit", "kg/GJ delivered", IF(AND(FI70&lt;&gt;"", FI70&lt;&gt;"-", FH70="-"),"", IF($H70="","", IF(FH70="nd", "",IF(FH70="&lt;n.a.&gt;", "", IF(FI70="#/MJ", "", IF(FI70="kg/GJ delivered",FH70,IF(FI70="g/MJ delivered",FH70,IF(FI70="kg/MJ delivered",FH70*1000,IF(FI70="mg/MJ delivered",FH70/1000,IF(FI70="g/kg",((FH70)*(1/$I70)*(1/$H70)),IF(FI70="mg/kg",((FH70/1000)*(1/$I70)*(1/$H70)),IF(FI70="mg/MJ delivered",FH70/1000,IF(FI70="-","","Error"))))))))))))))))</f>
        <v/>
      </c>
      <c r="TX70" s="66" t="str">
        <f t="shared" ref="TX70:TX133" si="598">IF(AND(UD$3="Unit", TW70=""), "", IF(AND(UD$3="Unit", TW70="-"),"", IF(UD$3="Unit", "kg/GJ delivered", IF(AND(FJ70&lt;&gt;"", FJ70&lt;&gt;"-", FI70="-"),"", IF($H70="","", IF(FI70="nd", "",IF(FI70="&lt;n.a.&gt;", "", IF(FJ70="#/MJ", "", IF(FJ70="kg/GJ delivered",FI70,IF(FJ70="g/MJ delivered",FI70,IF(FJ70="kg/MJ delivered",FI70*1000,IF(FJ70="mg/MJ delivered",FI70/1000,IF(FJ70="g/kg",((FI70)*(1/$I70)*(1/$H70)),IF(FJ70="mg/kg",((FI70/1000)*(1/$I70)*(1/$H70)),IF(FJ70="mg/MJ delivered",FI70/1000,IF(FJ70="-","","Error"))))))))))))))))</f>
        <v/>
      </c>
      <c r="TY70" s="66" t="str">
        <f t="shared" ref="TY70:TY133" si="599">IF(AND(UE$3="Unit", TX70=""), "", IF(AND(UE$3="Unit", TX70="-"),"", IF(UE$3="Unit", "kg/GJ delivered", IF(AND(FK70&lt;&gt;"", FK70&lt;&gt;"-", FJ70="-"),"", IF($H70="","", IF(FJ70="nd", "",IF(FJ70="&lt;n.a.&gt;", "", IF(FK70="#/MJ", "", IF(FK70="kg/GJ delivered",FJ70,IF(FK70="g/MJ delivered",FJ70,IF(FK70="kg/MJ delivered",FJ70*1000,IF(FK70="mg/MJ delivered",FJ70/1000,IF(FK70="g/kg",((FJ70)*(1/$I70)*(1/$H70)),IF(FK70="mg/kg",((FJ70/1000)*(1/$I70)*(1/$H70)),IF(FK70="mg/MJ delivered",FJ70/1000,IF(FK70="-","","Error"))))))))))))))))</f>
        <v/>
      </c>
      <c r="TZ70" s="66" t="str">
        <f t="shared" ref="TZ70:TZ133" si="600">IF(AND(UF$3="Unit", TY70=""), "", IF(AND(UF$3="Unit", TY70="-"),"", IF(UF$3="Unit", "kg/GJ delivered", IF(AND(FL70&lt;&gt;"", FL70&lt;&gt;"-", FK70="-"),"", IF($H70="","", IF(FK70="nd", "",IF(FK70="&lt;n.a.&gt;", "", IF(FL70="#/MJ", "", IF(FL70="kg/GJ delivered",FK70,IF(FL70="g/MJ delivered",FK70,IF(FL70="kg/MJ delivered",FK70*1000,IF(FL70="mg/MJ delivered",FK70/1000,IF(FL70="g/kg",((FK70)*(1/$I70)*(1/$H70)),IF(FL70="mg/kg",((FK70/1000)*(1/$I70)*(1/$H70)),IF(FL70="mg/MJ delivered",FK70/1000,IF(FL70="-","","Error"))))))))))))))))</f>
        <v/>
      </c>
      <c r="UA70" s="66" t="str">
        <f t="shared" ref="UA70:UA133" si="601">IF(AND(UG$3="Unit", TZ70=""), "", IF(AND(UG$3="Unit", TZ70="-"),"", IF(UG$3="Unit", "kg/GJ delivered", IF(AND(FM70&lt;&gt;"", FM70&lt;&gt;"-", FL70="-"),"", IF($H70="","", IF(FL70="nd", "",IF(FL70="&lt;n.a.&gt;", "", IF(FM70="#/MJ", "", IF(FM70="kg/GJ delivered",FL70,IF(FM70="g/MJ delivered",FL70,IF(FM70="kg/MJ delivered",FL70*1000,IF(FM70="mg/MJ delivered",FL70/1000,IF(FM70="g/kg",((FL70)*(1/$I70)*(1/$H70)),IF(FM70="mg/kg",((FL70/1000)*(1/$I70)*(1/$H70)),IF(FM70="mg/MJ delivered",FL70/1000,IF(FM70="-","","Error"))))))))))))))))</f>
        <v/>
      </c>
      <c r="UB70" s="66" t="str">
        <f t="shared" ref="UB70:UB133" si="602">IF(AND(UH$3="Unit", UA70=""), "", IF(AND(UH$3="Unit", UA70="-"),"", IF(UH$3="Unit", "kg/GJ delivered", IF(AND(FN70&lt;&gt;"", FN70&lt;&gt;"-", FM70="-"),"", IF($H70="","", IF(FM70="nd", "",IF(FM70="&lt;n.a.&gt;", "", IF(FN70="#/MJ", "", IF(FN70="kg/GJ delivered",FM70,IF(FN70="g/MJ delivered",FM70,IF(FN70="kg/MJ delivered",FM70*1000,IF(FN70="mg/MJ delivered",FM70/1000,IF(FN70="g/kg",((FM70)*(1/$I70)*(1/$H70)),IF(FN70="mg/kg",((FM70/1000)*(1/$I70)*(1/$H70)),IF(FN70="mg/MJ delivered",FM70/1000,IF(FN70="-","","Error"))))))))))))))))</f>
        <v/>
      </c>
      <c r="UC70" s="66" t="str">
        <f t="shared" ref="UC70:UC133" si="603">IF(AND(UI$3="Unit", UB70=""), "", IF(AND(UI$3="Unit", UB70="-"),"", IF(UI$3="Unit", "kg/GJ delivered", IF(AND(FO70&lt;&gt;"", FO70&lt;&gt;"-", FN70="-"),"", IF($H70="","", IF(FN70="nd", "",IF(FN70="&lt;n.a.&gt;", "", IF(FO70="#/MJ", "", IF(FO70="kg/GJ delivered",FN70,IF(FO70="g/MJ delivered",FN70,IF(FO70="kg/MJ delivered",FN70*1000,IF(FO70="mg/MJ delivered",FN70/1000,IF(FO70="g/kg",((FN70)*(1/$I70)*(1/$H70)),IF(FO70="mg/kg",((FN70/1000)*(1/$I70)*(1/$H70)),IF(FO70="mg/MJ delivered",FN70/1000,IF(FO70="-","","Error"))))))))))))))))</f>
        <v/>
      </c>
      <c r="UD70" s="66" t="str">
        <f t="shared" ref="UD70:UD133" si="604">IF(AND(UJ$3="Unit", UC70=""), "", IF(AND(UJ$3="Unit", UC70="-"),"", IF(UJ$3="Unit", "kg/GJ delivered", IF(AND(FP70&lt;&gt;"", FP70&lt;&gt;"-", FO70="-"),"", IF($H70="","", IF(FO70="nd", "",IF(FO70="&lt;n.a.&gt;", "", IF(FP70="#/MJ", "", IF(FP70="kg/GJ delivered",FO70,IF(FP70="g/MJ delivered",FO70,IF(FP70="kg/MJ delivered",FO70*1000,IF(FP70="mg/MJ delivered",FO70/1000,IF(FP70="g/kg",((FO70)*(1/$I70)*(1/$H70)),IF(FP70="mg/kg",((FO70/1000)*(1/$I70)*(1/$H70)),IF(FP70="mg/MJ delivered",FO70/1000,IF(FP70="-","","Error"))))))))))))))))</f>
        <v/>
      </c>
      <c r="UE70" s="66" t="str">
        <f t="shared" ref="UE70:UE133" si="605">IF(AND(UK$3="Unit", UD70=""), "", IF(AND(UK$3="Unit", UD70="-"),"", IF(UK$3="Unit", "kg/GJ delivered", IF(AND(FQ70&lt;&gt;"", FQ70&lt;&gt;"-", FP70="-"),"", IF($H70="","", IF(FP70="nd", "",IF(FP70="&lt;n.a.&gt;", "", IF(FQ70="#/MJ", "", IF(FQ70="kg/GJ delivered",FP70,IF(FQ70="g/MJ delivered",FP70,IF(FQ70="kg/MJ delivered",FP70*1000,IF(FQ70="mg/MJ delivered",FP70/1000,IF(FQ70="g/kg",((FP70)*(1/$I70)*(1/$H70)),IF(FQ70="mg/kg",((FP70/1000)*(1/$I70)*(1/$H70)),IF(FQ70="mg/MJ delivered",FP70/1000,IF(FQ70="-","","Error"))))))))))))))))</f>
        <v/>
      </c>
      <c r="UF70" s="66" t="str">
        <f t="shared" ref="UF70:UF133" si="606">IF(AND(UL$3="Unit", UE70=""), "", IF(AND(UL$3="Unit", UE70="-"),"", IF(UL$3="Unit", "kg/GJ delivered", IF(AND(FR70&lt;&gt;"", FR70&lt;&gt;"-", FQ70="-"),"", IF($H70="","", IF(FQ70="nd", "",IF(FQ70="&lt;n.a.&gt;", "", IF(FR70="#/MJ", "", IF(FR70="kg/GJ delivered",FQ70,IF(FR70="g/MJ delivered",FQ70,IF(FR70="kg/MJ delivered",FQ70*1000,IF(FR70="mg/MJ delivered",FQ70/1000,IF(FR70="g/kg",((FQ70)*(1/$I70)*(1/$H70)),IF(FR70="mg/kg",((FQ70/1000)*(1/$I70)*(1/$H70)),IF(FR70="mg/MJ delivered",FQ70/1000,IF(FR70="-","","Error"))))))))))))))))</f>
        <v/>
      </c>
      <c r="UG70" s="66" t="str">
        <f t="shared" ref="UG70:UG133" si="607">IF(AND(UM$3="Unit", UF70=""), "", IF(AND(UM$3="Unit", UF70="-"),"", IF(UM$3="Unit", "kg/GJ delivered", IF(AND(FS70&lt;&gt;"", FS70&lt;&gt;"-", FR70="-"),"", IF($H70="","", IF(FR70="nd", "",IF(FR70="&lt;n.a.&gt;", "", IF(FS70="#/MJ", "", IF(FS70="kg/GJ delivered",FR70,IF(FS70="g/MJ delivered",FR70,IF(FS70="kg/MJ delivered",FR70*1000,IF(FS70="mg/MJ delivered",FR70/1000,IF(FS70="g/kg",((FR70)*(1/$I70)*(1/$H70)),IF(FS70="mg/kg",((FR70/1000)*(1/$I70)*(1/$H70)),IF(FS70="mg/MJ delivered",FR70/1000,IF(FS70="-","","Error"))))))))))))))))</f>
        <v/>
      </c>
      <c r="UH70" s="66" t="str">
        <f t="shared" ref="UH70:UH133" si="608">IF(AND(UN$3="Unit", UG70=""), "", IF(AND(UN$3="Unit", UG70="-"),"", IF(UN$3="Unit", "kg/GJ delivered", IF(AND(FT70&lt;&gt;"", FT70&lt;&gt;"-", FS70="-"),"", IF($H70="","", IF(FS70="nd", "",IF(FS70="&lt;n.a.&gt;", "", IF(FT70="#/MJ", "", IF(FT70="kg/GJ delivered",FS70,IF(FT70="g/MJ delivered",FS70,IF(FT70="kg/MJ delivered",FS70*1000,IF(FT70="mg/MJ delivered",FS70/1000,IF(FT70="g/kg",((FS70)*(1/$I70)*(1/$H70)),IF(FT70="mg/kg",((FS70/1000)*(1/$I70)*(1/$H70)),IF(FT70="mg/MJ delivered",FS70/1000,IF(FT70="-","","Error"))))))))))))))))</f>
        <v/>
      </c>
      <c r="UI70" s="66" t="str">
        <f t="shared" ref="UI70:UI133" si="609">IF(AND(UO$3="Unit", UH70=""), "", IF(AND(UO$3="Unit", UH70="-"),"", IF(UO$3="Unit", "kg/GJ delivered", IF(AND(FU70&lt;&gt;"", FU70&lt;&gt;"-", FT70="-"),"", IF($H70="","", IF(FT70="nd", "",IF(FT70="&lt;n.a.&gt;", "", IF(FU70="#/MJ", "", IF(FU70="kg/GJ delivered",FT70,IF(FU70="g/MJ delivered",FT70,IF(FU70="kg/MJ delivered",FT70*1000,IF(FU70="mg/MJ delivered",FT70/1000,IF(FU70="g/kg",((FT70)*(1/$I70)*(1/$H70)),IF(FU70="mg/kg",((FT70/1000)*(1/$I70)*(1/$H70)),IF(FU70="mg/MJ delivered",FT70/1000,IF(FU70="-","","Error"))))))))))))))))</f>
        <v/>
      </c>
      <c r="UJ70" s="66" t="str">
        <f t="shared" ref="UJ70:UJ133" si="610">IF(AND(UP$3="Unit", UI70=""), "", IF(AND(UP$3="Unit", UI70="-"),"", IF(UP$3="Unit", "kg/GJ delivered", IF(AND(FV70&lt;&gt;"", FV70&lt;&gt;"-", FU70="-"),"", IF($H70="","", IF(FU70="nd", "",IF(FU70="&lt;n.a.&gt;", "", IF(FV70="#/MJ", "", IF(FV70="kg/GJ delivered",FU70,IF(FV70="g/MJ delivered",FU70,IF(FV70="kg/MJ delivered",FU70*1000,IF(FV70="mg/MJ delivered",FU70/1000,IF(FV70="g/kg",((FU70)*(1/$I70)*(1/$H70)),IF(FV70="mg/kg",((FU70/1000)*(1/$I70)*(1/$H70)),IF(FV70="mg/MJ delivered",FU70/1000,IF(FV70="-","","Error"))))))))))))))))</f>
        <v/>
      </c>
      <c r="UK70" s="66" t="str">
        <f t="shared" ref="UK70:UK133" si="611">IF(AND(UQ$3="Unit", UJ70=""), "", IF(AND(UQ$3="Unit", UJ70="-"),"", IF(UQ$3="Unit", "kg/GJ delivered", IF(AND(FW70&lt;&gt;"", FW70&lt;&gt;"-", FV70="-"),"", IF($H70="","", IF(FV70="nd", "",IF(FV70="&lt;n.a.&gt;", "", IF(FW70="#/MJ", "", IF(FW70="kg/GJ delivered",FV70,IF(FW70="g/MJ delivered",FV70,IF(FW70="kg/MJ delivered",FV70*1000,IF(FW70="mg/MJ delivered",FV70/1000,IF(FW70="g/kg",((FV70)*(1/$I70)*(1/$H70)),IF(FW70="mg/kg",((FV70/1000)*(1/$I70)*(1/$H70)),IF(FW70="mg/MJ delivered",FV70/1000,IF(FW70="-","","Error"))))))))))))))))</f>
        <v/>
      </c>
      <c r="UL70" s="66" t="str">
        <f t="shared" ref="UL70:UL133" si="612">IF(AND(UR$3="Unit", UK70=""), "", IF(AND(UR$3="Unit", UK70="-"),"", IF(UR$3="Unit", "kg/GJ delivered", IF(AND(FX70&lt;&gt;"", FX70&lt;&gt;"-", FW70="-"),"", IF($H70="","", IF(FW70="nd", "",IF(FW70="&lt;n.a.&gt;", "", IF(FX70="#/MJ", "", IF(FX70="kg/GJ delivered",FW70,IF(FX70="g/MJ delivered",FW70,IF(FX70="kg/MJ delivered",FW70*1000,IF(FX70="mg/MJ delivered",FW70/1000,IF(FX70="g/kg",((FW70)*(1/$I70)*(1/$H70)),IF(FX70="mg/kg",((FW70/1000)*(1/$I70)*(1/$H70)),IF(FX70="mg/MJ delivered",FW70/1000,IF(FX70="-","","Error"))))))))))))))))</f>
        <v/>
      </c>
      <c r="UM70" s="66" t="str">
        <f t="shared" ref="UM70:UM133" si="613">IF(AND(US$3="Unit", UL70=""), "", IF(AND(US$3="Unit", UL70="-"),"", IF(US$3="Unit", "kg/GJ delivered", IF(AND(FY70&lt;&gt;"", FY70&lt;&gt;"-", FX70="-"),"", IF($H70="","", IF(FX70="nd", "",IF(FX70="&lt;n.a.&gt;", "", IF(FY70="#/MJ", "", IF(FY70="kg/GJ delivered",FX70,IF(FY70="g/MJ delivered",FX70,IF(FY70="kg/MJ delivered",FX70*1000,IF(FY70="mg/MJ delivered",FX70/1000,IF(FY70="g/kg",((FX70)*(1/$I70)*(1/$H70)),IF(FY70="mg/kg",((FX70/1000)*(1/$I70)*(1/$H70)),IF(FY70="mg/MJ delivered",FX70/1000,IF(FY70="-","","Error"))))))))))))))))</f>
        <v/>
      </c>
      <c r="UN70" s="66" t="str">
        <f t="shared" ref="UN70:UN133" si="614">IF(AND(UT$3="Unit", UM70=""), "", IF(AND(UT$3="Unit", UM70="-"),"", IF(UT$3="Unit", "kg/GJ delivered", IF(AND(FZ70&lt;&gt;"", FZ70&lt;&gt;"-", FY70="-"),"", IF($H70="","", IF(FY70="nd", "",IF(FY70="&lt;n.a.&gt;", "", IF(FZ70="#/MJ", "", IF(FZ70="kg/GJ delivered",FY70,IF(FZ70="g/MJ delivered",FY70,IF(FZ70="kg/MJ delivered",FY70*1000,IF(FZ70="mg/MJ delivered",FY70/1000,IF(FZ70="g/kg",((FY70)*(1/$I70)*(1/$H70)),IF(FZ70="mg/kg",((FY70/1000)*(1/$I70)*(1/$H70)),IF(FZ70="mg/MJ delivered",FY70/1000,IF(FZ70="-","","Error"))))))))))))))))</f>
        <v/>
      </c>
      <c r="UO70" s="66" t="str">
        <f t="shared" ref="UO70:UO133" si="615">IF(AND(UU$3="Unit", UN70=""), "", IF(AND(UU$3="Unit", UN70="-"),"", IF(UU$3="Unit", "kg/GJ delivered", IF(AND(GA70&lt;&gt;"", GA70&lt;&gt;"-", FZ70="-"),"", IF($H70="","", IF(FZ70="nd", "",IF(FZ70="&lt;n.a.&gt;", "", IF(GA70="#/MJ", "", IF(GA70="kg/GJ delivered",FZ70,IF(GA70="g/MJ delivered",FZ70,IF(GA70="kg/MJ delivered",FZ70*1000,IF(GA70="mg/MJ delivered",FZ70/1000,IF(GA70="g/kg",((FZ70)*(1/$I70)*(1/$H70)),IF(GA70="mg/kg",((FZ70/1000)*(1/$I70)*(1/$H70)),IF(GA70="mg/MJ delivered",FZ70/1000,IF(GA70="-","","Error"))))))))))))))))</f>
        <v/>
      </c>
      <c r="UP70" s="66" t="str">
        <f t="shared" ref="UP70:UP133" si="616">IF(AND(UV$3="Unit", UO70=""), "", IF(AND(UV$3="Unit", UO70="-"),"", IF(UV$3="Unit", "kg/GJ delivered", IF(AND(GB70&lt;&gt;"", GB70&lt;&gt;"-", GA70="-"),"", IF($H70="","", IF(GA70="nd", "",IF(GA70="&lt;n.a.&gt;", "", IF(GB70="#/MJ", "", IF(GB70="kg/GJ delivered",GA70,IF(GB70="g/MJ delivered",GA70,IF(GB70="kg/MJ delivered",GA70*1000,IF(GB70="mg/MJ delivered",GA70/1000,IF(GB70="g/kg",((GA70)*(1/$I70)*(1/$H70)),IF(GB70="mg/kg",((GA70/1000)*(1/$I70)*(1/$H70)),IF(GB70="mg/MJ delivered",GA70/1000,IF(GB70="-","","Error"))))))))))))))))</f>
        <v/>
      </c>
      <c r="UQ70" s="66" t="str">
        <f t="shared" ref="UQ70:UQ133" si="617">IF(AND(UW$3="Unit", UP70=""), "", IF(AND(UW$3="Unit", UP70="-"),"", IF(UW$3="Unit", "kg/GJ delivered", IF(AND(GC70&lt;&gt;"", GC70&lt;&gt;"-", GB70="-"),"", IF($H70="","", IF(GB70="nd", "",IF(GB70="&lt;n.a.&gt;", "", IF(GC70="#/MJ", "", IF(GC70="kg/GJ delivered",GB70,IF(GC70="g/MJ delivered",GB70,IF(GC70="kg/MJ delivered",GB70*1000,IF(GC70="mg/MJ delivered",GB70/1000,IF(GC70="g/kg",((GB70)*(1/$I70)*(1/$H70)),IF(GC70="mg/kg",((GB70/1000)*(1/$I70)*(1/$H70)),IF(GC70="mg/MJ delivered",GB70/1000,IF(GC70="-","","Error"))))))))))))))))</f>
        <v/>
      </c>
      <c r="UR70" s="66" t="str">
        <f t="shared" ref="UR70:UR133" si="618">IF(AND(UX$3="Unit", UQ70=""), "", IF(AND(UX$3="Unit", UQ70="-"),"", IF(UX$3="Unit", "kg/GJ delivered", IF(AND(GD70&lt;&gt;"", GD70&lt;&gt;"-", GC70="-"),"", IF($H70="","", IF(GC70="nd", "",IF(GC70="&lt;n.a.&gt;", "", IF(GD70="#/MJ", "", IF(GD70="kg/GJ delivered",GC70,IF(GD70="g/MJ delivered",GC70,IF(GD70="kg/MJ delivered",GC70*1000,IF(GD70="mg/MJ delivered",GC70/1000,IF(GD70="g/kg",((GC70)*(1/$I70)*(1/$H70)),IF(GD70="mg/kg",((GC70/1000)*(1/$I70)*(1/$H70)),IF(GD70="mg/MJ delivered",GC70/1000,IF(GD70="-","","Error"))))))))))))))))</f>
        <v/>
      </c>
      <c r="US70" s="66" t="str">
        <f t="shared" ref="US70:US133" si="619">IF(AND(UY$3="Unit", UR70=""), "", IF(AND(UY$3="Unit", UR70="-"),"", IF(UY$3="Unit", "kg/GJ delivered", IF(AND(GE70&lt;&gt;"", GE70&lt;&gt;"-", GD70="-"),"", IF($H70="","", IF(GD70="nd", "",IF(GD70="&lt;n.a.&gt;", "", IF(GE70="#/MJ", "", IF(GE70="kg/GJ delivered",GD70,IF(GE70="g/MJ delivered",GD70,IF(GE70="kg/MJ delivered",GD70*1000,IF(GE70="mg/MJ delivered",GD70/1000,IF(GE70="g/kg",((GD70)*(1/$I70)*(1/$H70)),IF(GE70="mg/kg",((GD70/1000)*(1/$I70)*(1/$H70)),IF(GE70="mg/MJ delivered",GD70/1000,IF(GE70="-","","Error"))))))))))))))))</f>
        <v/>
      </c>
      <c r="UT70" s="66" t="str">
        <f t="shared" ref="UT70:UT133" si="620">IF(AND(UZ$3="Unit", US70=""), "", IF(AND(UZ$3="Unit", US70="-"),"", IF(UZ$3="Unit", "kg/GJ delivered", IF(AND(GF70&lt;&gt;"", GF70&lt;&gt;"-", GE70="-"),"", IF($H70="","", IF(GE70="nd", "",IF(GE70="&lt;n.a.&gt;", "", IF(GF70="#/MJ", "", IF(GF70="kg/GJ delivered",GE70,IF(GF70="g/MJ delivered",GE70,IF(GF70="kg/MJ delivered",GE70*1000,IF(GF70="mg/MJ delivered",GE70/1000,IF(GF70="g/kg",((GE70)*(1/$I70)*(1/$H70)),IF(GF70="mg/kg",((GE70/1000)*(1/$I70)*(1/$H70)),IF(GF70="mg/MJ delivered",GE70/1000,IF(GF70="-","","Error"))))))))))))))))</f>
        <v/>
      </c>
      <c r="UU70" s="66" t="str">
        <f t="shared" ref="UU70:UU133" si="621">IF(AND(VA$3="Unit", UT70=""), "", IF(AND(VA$3="Unit", UT70="-"),"", IF(VA$3="Unit", "kg/GJ delivered", IF(AND(GG70&lt;&gt;"", GG70&lt;&gt;"-", GF70="-"),"", IF($H70="","", IF(GF70="nd", "",IF(GF70="&lt;n.a.&gt;", "", IF(GG70="#/MJ", "", IF(GG70="kg/GJ delivered",GF70,IF(GG70="g/MJ delivered",GF70,IF(GG70="kg/MJ delivered",GF70*1000,IF(GG70="mg/MJ delivered",GF70/1000,IF(GG70="g/kg",((GF70)*(1/$I70)*(1/$H70)),IF(GG70="mg/kg",((GF70/1000)*(1/$I70)*(1/$H70)),IF(GG70="mg/MJ delivered",GF70/1000,IF(GG70="-","","Error"))))))))))))))))</f>
        <v/>
      </c>
      <c r="UV70" s="66" t="str">
        <f t="shared" ref="UV70:UV133" si="622">IF(AND(VB$3="Unit", UU70=""), "", IF(AND(VB$3="Unit", UU70="-"),"", IF(VB$3="Unit", "kg/GJ delivered", IF(AND(GH70&lt;&gt;"", GH70&lt;&gt;"-", GG70="-"),"", IF($H70="","", IF(GG70="nd", "",IF(GG70="&lt;n.a.&gt;", "", IF(GH70="#/MJ", "", IF(GH70="kg/GJ delivered",GG70,IF(GH70="g/MJ delivered",GG70,IF(GH70="kg/MJ delivered",GG70*1000,IF(GH70="mg/MJ delivered",GG70/1000,IF(GH70="g/kg",((GG70)*(1/$I70)*(1/$H70)),IF(GH70="mg/kg",((GG70/1000)*(1/$I70)*(1/$H70)),IF(GH70="mg/MJ delivered",GG70/1000,IF(GH70="-","","Error"))))))))))))))))</f>
        <v/>
      </c>
      <c r="UW70" s="66" t="str">
        <f t="shared" ref="UW70:UW133" si="623">IF(AND(VC$3="Unit", UV70=""), "", IF(AND(VC$3="Unit", UV70="-"),"", IF(VC$3="Unit", "kg/GJ delivered", IF(AND(GI70&lt;&gt;"", GI70&lt;&gt;"-", GH70="-"),"", IF($H70="","", IF(GH70="nd", "",IF(GH70="&lt;n.a.&gt;", "", IF(GI70="#/MJ", "", IF(GI70="kg/GJ delivered",GH70,IF(GI70="g/MJ delivered",GH70,IF(GI70="kg/MJ delivered",GH70*1000,IF(GI70="mg/MJ delivered",GH70/1000,IF(GI70="g/kg",((GH70)*(1/$I70)*(1/$H70)),IF(GI70="mg/kg",((GH70/1000)*(1/$I70)*(1/$H70)),IF(GI70="mg/MJ delivered",GH70/1000,IF(GI70="-","","Error"))))))))))))))))</f>
        <v/>
      </c>
      <c r="UX70" s="66" t="str">
        <f t="shared" ref="UX70:UX133" si="624">IF(AND(VD$3="Unit", UW70=""), "", IF(AND(VD$3="Unit", UW70="-"),"", IF(VD$3="Unit", "kg/GJ delivered", IF(AND(GJ70&lt;&gt;"", GJ70&lt;&gt;"-", GI70="-"),"", IF($H70="","", IF(GI70="nd", "",IF(GI70="&lt;n.a.&gt;", "", IF(GJ70="#/MJ", "", IF(GJ70="kg/GJ delivered",GI70,IF(GJ70="g/MJ delivered",GI70,IF(GJ70="kg/MJ delivered",GI70*1000,IF(GJ70="mg/MJ delivered",GI70/1000,IF(GJ70="g/kg",((GI70)*(1/$I70)*(1/$H70)),IF(GJ70="mg/kg",((GI70/1000)*(1/$I70)*(1/$H70)),IF(GJ70="mg/MJ delivered",GI70/1000,IF(GJ70="-","","Error"))))))))))))))))</f>
        <v/>
      </c>
      <c r="UY70" s="66" t="str">
        <f t="shared" ref="UY70:UY133" si="625">IF(AND(VE$3="Unit", UX70=""), "", IF(AND(VE$3="Unit", UX70="-"),"", IF(VE$3="Unit", "kg/GJ delivered", IF(AND(GK70&lt;&gt;"", GK70&lt;&gt;"-", GJ70="-"),"", IF($H70="","", IF(GJ70="nd", "",IF(GJ70="&lt;n.a.&gt;", "", IF(GK70="#/MJ", "", IF(GK70="kg/GJ delivered",GJ70,IF(GK70="g/MJ delivered",GJ70,IF(GK70="kg/MJ delivered",GJ70*1000,IF(GK70="mg/MJ delivered",GJ70/1000,IF(GK70="g/kg",((GJ70)*(1/$I70)*(1/$H70)),IF(GK70="mg/kg",((GJ70/1000)*(1/$I70)*(1/$H70)),IF(GK70="mg/MJ delivered",GJ70/1000,IF(GK70="-","","Error"))))))))))))))))</f>
        <v/>
      </c>
      <c r="UZ70" s="66" t="str">
        <f t="shared" ref="UZ70:UZ133" si="626">IF(AND(VF$3="Unit", UY70=""), "", IF(AND(VF$3="Unit", UY70="-"),"", IF(VF$3="Unit", "kg/GJ delivered", IF(AND(GL70&lt;&gt;"", GL70&lt;&gt;"-", GK70="-"),"", IF($H70="","", IF(GK70="nd", "",IF(GK70="&lt;n.a.&gt;", "", IF(GL70="#/MJ", "", IF(GL70="kg/GJ delivered",GK70,IF(GL70="g/MJ delivered",GK70,IF(GL70="kg/MJ delivered",GK70*1000,IF(GL70="mg/MJ delivered",GK70/1000,IF(GL70="g/kg",((GK70)*(1/$I70)*(1/$H70)),IF(GL70="mg/kg",((GK70/1000)*(1/$I70)*(1/$H70)),IF(GL70="mg/MJ delivered",GK70/1000,IF(GL70="-","","Error"))))))))))))))))</f>
        <v/>
      </c>
      <c r="VA70" s="66" t="str">
        <f t="shared" ref="VA70:VA133" si="627">IF(AND(VG$3="Unit", UZ70=""), "", IF(AND(VG$3="Unit", UZ70="-"),"", IF(VG$3="Unit", "kg/GJ delivered", IF(AND(GM70&lt;&gt;"", GM70&lt;&gt;"-", GL70="-"),"", IF($H70="","", IF(GL70="nd", "",IF(GL70="&lt;n.a.&gt;", "", IF(GM70="#/MJ", "", IF(GM70="kg/GJ delivered",GL70,IF(GM70="g/MJ delivered",GL70,IF(GM70="kg/MJ delivered",GL70*1000,IF(GM70="mg/MJ delivered",GL70/1000,IF(GM70="g/kg",((GL70)*(1/$I70)*(1/$H70)),IF(GM70="mg/kg",((GL70/1000)*(1/$I70)*(1/$H70)),IF(GM70="mg/MJ delivered",GL70/1000,IF(GM70="-","","Error"))))))))))))))))</f>
        <v/>
      </c>
      <c r="VB70" s="66" t="str">
        <f t="shared" ref="VB70:VB133" si="628">IF(AND(VH$3="Unit", VA70=""), "", IF(AND(VH$3="Unit", VA70="-"),"", IF(VH$3="Unit", "kg/GJ delivered", IF(AND(GN70&lt;&gt;"", GN70&lt;&gt;"-", GM70="-"),"", IF($H70="","", IF(GM70="nd", "",IF(GM70="&lt;n.a.&gt;", "", IF(GN70="#/MJ", "", IF(GN70="kg/GJ delivered",GM70,IF(GN70="g/MJ delivered",GM70,IF(GN70="kg/MJ delivered",GM70*1000,IF(GN70="mg/MJ delivered",GM70/1000,IF(GN70="g/kg",((GM70)*(1/$I70)*(1/$H70)),IF(GN70="mg/kg",((GM70/1000)*(1/$I70)*(1/$H70)),IF(GN70="mg/MJ delivered",GM70/1000,IF(GN70="-","","Error"))))))))))))))))</f>
        <v/>
      </c>
      <c r="VC70" s="66" t="str">
        <f t="shared" ref="VC70:VC133" si="629">IF(AND(VI$3="Unit", VB70=""), "", IF(AND(VI$3="Unit", VB70="-"),"", IF(VI$3="Unit", "kg/GJ delivered", IF(AND(GO70&lt;&gt;"", GO70&lt;&gt;"-", GN70="-"),"", IF($H70="","", IF(GN70="nd", "",IF(GN70="&lt;n.a.&gt;", "", IF(GO70="#/MJ", "", IF(GO70="kg/GJ delivered",GN70,IF(GO70="g/MJ delivered",GN70,IF(GO70="kg/MJ delivered",GN70*1000,IF(GO70="mg/MJ delivered",GN70/1000,IF(GO70="g/kg",((GN70)*(1/$I70)*(1/$H70)),IF(GO70="mg/kg",((GN70/1000)*(1/$I70)*(1/$H70)),IF(GO70="mg/MJ delivered",GN70/1000,IF(GO70="-","","Error"))))))))))))))))</f>
        <v/>
      </c>
      <c r="VD70" s="66" t="str">
        <f t="shared" ref="VD70:VD133" si="630">IF(AND(VJ$3="Unit", VC70=""), "", IF(AND(VJ$3="Unit", VC70="-"),"", IF(VJ$3="Unit", "kg/GJ delivered", IF(AND(GP70&lt;&gt;"", GP70&lt;&gt;"-", GO70="-"),"", IF($H70="","", IF(GO70="nd", "",IF(GO70="&lt;n.a.&gt;", "", IF(GP70="#/MJ", "", IF(GP70="kg/GJ delivered",GO70,IF(GP70="g/MJ delivered",GO70,IF(GP70="kg/MJ delivered",GO70*1000,IF(GP70="mg/MJ delivered",GO70/1000,IF(GP70="g/kg",((GO70)*(1/$I70)*(1/$H70)),IF(GP70="mg/kg",((GO70/1000)*(1/$I70)*(1/$H70)),IF(GP70="mg/MJ delivered",GO70/1000,IF(GP70="-","","Error"))))))))))))))))</f>
        <v/>
      </c>
      <c r="VE70" s="66" t="str">
        <f t="shared" ref="VE70:VE133" si="631">IF(AND(VK$3="Unit", VD70=""), "", IF(AND(VK$3="Unit", VD70="-"),"", IF(VK$3="Unit", "kg/GJ delivered", IF(AND(GQ70&lt;&gt;"", GQ70&lt;&gt;"-", GP70="-"),"", IF($H70="","", IF(GP70="nd", "",IF(GP70="&lt;n.a.&gt;", "", IF(GQ70="#/MJ", "", IF(GQ70="kg/GJ delivered",GP70,IF(GQ70="g/MJ delivered",GP70,IF(GQ70="kg/MJ delivered",GP70*1000,IF(GQ70="mg/MJ delivered",GP70/1000,IF(GQ70="g/kg",((GP70)*(1/$I70)*(1/$H70)),IF(GQ70="mg/kg",((GP70/1000)*(1/$I70)*(1/$H70)),IF(GQ70="mg/MJ delivered",GP70/1000,IF(GQ70="-","","Error"))))))))))))))))</f>
        <v/>
      </c>
      <c r="VF70" s="66" t="str">
        <f t="shared" ref="VF70:VF133" si="632">IF(AND(VL$3="Unit", VE70=""), "", IF(AND(VL$3="Unit", VE70="-"),"", IF(VL$3="Unit", "kg/GJ delivered", IF(AND(GR70&lt;&gt;"", GR70&lt;&gt;"-", GQ70="-"),"", IF($H70="","", IF(GQ70="nd", "",IF(GQ70="&lt;n.a.&gt;", "", IF(GR70="#/MJ", "", IF(GR70="kg/GJ delivered",GQ70,IF(GR70="g/MJ delivered",GQ70,IF(GR70="kg/MJ delivered",GQ70*1000,IF(GR70="mg/MJ delivered",GQ70/1000,IF(GR70="g/kg",((GQ70)*(1/$I70)*(1/$H70)),IF(GR70="mg/kg",((GQ70/1000)*(1/$I70)*(1/$H70)),IF(GR70="mg/MJ delivered",GQ70/1000,IF(GR70="-","","Error"))))))))))))))))</f>
        <v/>
      </c>
      <c r="VG70" s="66" t="str">
        <f t="shared" ref="VG70:VG133" si="633">IF(AND(VM$3="Unit", VF70=""), "", IF(AND(VM$3="Unit", VF70="-"),"", IF(VM$3="Unit", "kg/GJ delivered", IF(AND(GS70&lt;&gt;"", GS70&lt;&gt;"-", GR70="-"),"", IF($H70="","", IF(GR70="nd", "",IF(GR70="&lt;n.a.&gt;", "", IF(GS70="#/MJ", "", IF(GS70="kg/GJ delivered",GR70,IF(GS70="g/MJ delivered",GR70,IF(GS70="kg/MJ delivered",GR70*1000,IF(GS70="mg/MJ delivered",GR70/1000,IF(GS70="g/kg",((GR70)*(1/$I70)*(1/$H70)),IF(GS70="mg/kg",((GR70/1000)*(1/$I70)*(1/$H70)),IF(GS70="mg/MJ delivered",GR70/1000,IF(GS70="-","","Error"))))))))))))))))</f>
        <v/>
      </c>
      <c r="VH70" s="66" t="str">
        <f t="shared" ref="VH70:VH133" si="634">IF(AND(VN$3="Unit", VG70=""), "", IF(AND(VN$3="Unit", VG70="-"),"", IF(VN$3="Unit", "kg/GJ delivered", IF(AND(GT70&lt;&gt;"", GT70&lt;&gt;"-", GS70="-"),"", IF($H70="","", IF(GS70="nd", "",IF(GS70="&lt;n.a.&gt;", "", IF(GT70="#/MJ", "", IF(GT70="kg/GJ delivered",GS70,IF(GT70="g/MJ delivered",GS70,IF(GT70="kg/MJ delivered",GS70*1000,IF(GT70="mg/MJ delivered",GS70/1000,IF(GT70="g/kg",((GS70)*(1/$I70)*(1/$H70)),IF(GT70="mg/kg",((GS70/1000)*(1/$I70)*(1/$H70)),IF(GT70="mg/MJ delivered",GS70/1000,IF(GT70="-","","Error"))))))))))))))))</f>
        <v/>
      </c>
      <c r="VI70" s="66" t="str">
        <f t="shared" ref="VI70:VI133" si="635">IF(AND(VO$3="Unit", VH70=""), "", IF(AND(VO$3="Unit", VH70="-"),"", IF(VO$3="Unit", "kg/GJ delivered", IF(AND(GU70&lt;&gt;"", GU70&lt;&gt;"-", GT70="-"),"", IF($H70="","", IF(GT70="nd", "",IF(GT70="&lt;n.a.&gt;", "", IF(GU70="#/MJ", "", IF(GU70="kg/GJ delivered",GT70,IF(GU70="g/MJ delivered",GT70,IF(GU70="kg/MJ delivered",GT70*1000,IF(GU70="mg/MJ delivered",GT70/1000,IF(GU70="g/kg",((GT70)*(1/$I70)*(1/$H70)),IF(GU70="mg/kg",((GT70/1000)*(1/$I70)*(1/$H70)),IF(GU70="mg/MJ delivered",GT70/1000,IF(GU70="-","","Error"))))))))))))))))</f>
        <v/>
      </c>
      <c r="VJ70" s="66" t="str">
        <f t="shared" ref="VJ70:VJ133" si="636">IF(AND(VP$3="Unit", VI70=""), "", IF(AND(VP$3="Unit", VI70="-"),"", IF(VP$3="Unit", "kg/GJ delivered", IF(AND(GV70&lt;&gt;"", GV70&lt;&gt;"-", GU70="-"),"", IF($H70="","", IF(GU70="nd", "",IF(GU70="&lt;n.a.&gt;", "", IF(GV70="#/MJ", "", IF(GV70="kg/GJ delivered",GU70,IF(GV70="g/MJ delivered",GU70,IF(GV70="kg/MJ delivered",GU70*1000,IF(GV70="mg/MJ delivered",GU70/1000,IF(GV70="g/kg",((GU70)*(1/$I70)*(1/$H70)),IF(GV70="mg/kg",((GU70/1000)*(1/$I70)*(1/$H70)),IF(GV70="mg/MJ delivered",GU70/1000,IF(GV70="-","","Error"))))))))))))))))</f>
        <v/>
      </c>
      <c r="VK70" s="66" t="str">
        <f t="shared" ref="VK70:VK133" si="637">IF(AND(VQ$3="Unit", VJ70=""), "", IF(AND(VQ$3="Unit", VJ70="-"),"", IF(VQ$3="Unit", "kg/GJ delivered", IF(AND(GW70&lt;&gt;"", GW70&lt;&gt;"-", GV70="-"),"", IF($H70="","", IF(GV70="nd", "",IF(GV70="&lt;n.a.&gt;", "", IF(GW70="#/MJ", "", IF(GW70="kg/GJ delivered",GV70,IF(GW70="g/MJ delivered",GV70,IF(GW70="kg/MJ delivered",GV70*1000,IF(GW70="mg/MJ delivered",GV70/1000,IF(GW70="g/kg",((GV70)*(1/$I70)*(1/$H70)),IF(GW70="mg/kg",((GV70/1000)*(1/$I70)*(1/$H70)),IF(GW70="mg/MJ delivered",GV70/1000,IF(GW70="-","","Error"))))))))))))))))</f>
        <v/>
      </c>
      <c r="VL70" s="66" t="str">
        <f t="shared" ref="VL70:VL133" si="638">IF(AND(VR$3="Unit", VK70=""), "", IF(AND(VR$3="Unit", VK70="-"),"", IF(VR$3="Unit", "kg/GJ delivered", IF(AND(GX70&lt;&gt;"", GX70&lt;&gt;"-", GW70="-"),"", IF($H70="","", IF(GW70="nd", "",IF(GW70="&lt;n.a.&gt;", "", IF(GX70="#/MJ", "", IF(GX70="kg/GJ delivered",GW70,IF(GX70="g/MJ delivered",GW70,IF(GX70="kg/MJ delivered",GW70*1000,IF(GX70="mg/MJ delivered",GW70/1000,IF(GX70="g/kg",((GW70)*(1/$I70)*(1/$H70)),IF(GX70="mg/kg",((GW70/1000)*(1/$I70)*(1/$H70)),IF(GX70="mg/MJ delivered",GW70/1000,IF(GX70="-","","Error"))))))))))))))))</f>
        <v/>
      </c>
      <c r="VM70" s="66" t="str">
        <f t="shared" ref="VM70:VM133" si="639">IF(AND(VS$3="Unit", VL70=""), "", IF(AND(VS$3="Unit", VL70="-"),"", IF(VS$3="Unit", "kg/GJ delivered", IF(AND(GY70&lt;&gt;"", GY70&lt;&gt;"-", GX70="-"),"", IF($H70="","", IF(GX70="nd", "",IF(GX70="&lt;n.a.&gt;", "", IF(GY70="#/MJ", "", IF(GY70="kg/GJ delivered",GX70,IF(GY70="g/MJ delivered",GX70,IF(GY70="kg/MJ delivered",GX70*1000,IF(GY70="mg/MJ delivered",GX70/1000,IF(GY70="g/kg",((GX70)*(1/$I70)*(1/$H70)),IF(GY70="mg/kg",((GX70/1000)*(1/$I70)*(1/$H70)),IF(GY70="mg/MJ delivered",GX70/1000,IF(GY70="-","","Error"))))))))))))))))</f>
        <v/>
      </c>
      <c r="VN70" s="66" t="str">
        <f t="shared" ref="VN70:VN133" si="640">IF(AND(VT$3="Unit", VM70=""), "", IF(AND(VT$3="Unit", VM70="-"),"", IF(VT$3="Unit", "kg/GJ delivered", IF(AND(GZ70&lt;&gt;"", GZ70&lt;&gt;"-", GY70="-"),"", IF($H70="","", IF(GY70="nd", "",IF(GY70="&lt;n.a.&gt;", "", IF(GZ70="#/MJ", "", IF(GZ70="kg/GJ delivered",GY70,IF(GZ70="g/MJ delivered",GY70,IF(GZ70="kg/MJ delivered",GY70*1000,IF(GZ70="mg/MJ delivered",GY70/1000,IF(GZ70="g/kg",((GY70)*(1/$I70)*(1/$H70)),IF(GZ70="mg/kg",((GY70/1000)*(1/$I70)*(1/$H70)),IF(GZ70="mg/MJ delivered",GY70/1000,IF(GZ70="-","","Error"))))))))))))))))</f>
        <v/>
      </c>
      <c r="VO70" s="66" t="str">
        <f t="shared" ref="VO70:VO133" si="641">IF(AND(VU$3="Unit", VN70=""), "", IF(AND(VU$3="Unit", VN70="-"),"", IF(VU$3="Unit", "kg/GJ delivered", IF(AND(HA70&lt;&gt;"", HA70&lt;&gt;"-", GZ70="-"),"", IF($H70="","", IF(GZ70="nd", "",IF(GZ70="&lt;n.a.&gt;", "", IF(HA70="#/MJ", "", IF(HA70="kg/GJ delivered",GZ70,IF(HA70="g/MJ delivered",GZ70,IF(HA70="kg/MJ delivered",GZ70*1000,IF(HA70="mg/MJ delivered",GZ70/1000,IF(HA70="g/kg",((GZ70)*(1/$I70)*(1/$H70)),IF(HA70="mg/kg",((GZ70/1000)*(1/$I70)*(1/$H70)),IF(HA70="mg/MJ delivered",GZ70/1000,IF(HA70="-","","Error"))))))))))))))))</f>
        <v/>
      </c>
      <c r="VP70" s="66" t="str">
        <f t="shared" ref="VP70:VP133" si="642">IF(AND(VV$3="Unit", VO70=""), "", IF(AND(VV$3="Unit", VO70="-"),"", IF(VV$3="Unit", "kg/GJ delivered", IF(AND(HB70&lt;&gt;"", HB70&lt;&gt;"-", HA70="-"),"", IF($H70="","", IF(HA70="nd", "",IF(HA70="&lt;n.a.&gt;", "", IF(HB70="#/MJ", "", IF(HB70="kg/GJ delivered",HA70,IF(HB70="g/MJ delivered",HA70,IF(HB70="kg/MJ delivered",HA70*1000,IF(HB70="mg/MJ delivered",HA70/1000,IF(HB70="g/kg",((HA70)*(1/$I70)*(1/$H70)),IF(HB70="mg/kg",((HA70/1000)*(1/$I70)*(1/$H70)),IF(HB70="mg/MJ delivered",HA70/1000,IF(HB70="-","","Error"))))))))))))))))</f>
        <v/>
      </c>
      <c r="VQ70" s="66" t="str">
        <f t="shared" ref="VQ70:VQ133" si="643">IF(AND(VW$3="Unit", VP70=""), "", IF(AND(VW$3="Unit", VP70="-"),"", IF(VW$3="Unit", "kg/GJ delivered", IF(AND(HC70&lt;&gt;"", HC70&lt;&gt;"-", HB70="-"),"", IF($H70="","", IF(HB70="nd", "",IF(HB70="&lt;n.a.&gt;", "", IF(HC70="#/MJ", "", IF(HC70="kg/GJ delivered",HB70,IF(HC70="g/MJ delivered",HB70,IF(HC70="kg/MJ delivered",HB70*1000,IF(HC70="mg/MJ delivered",HB70/1000,IF(HC70="g/kg",((HB70)*(1/$I70)*(1/$H70)),IF(HC70="mg/kg",((HB70/1000)*(1/$I70)*(1/$H70)),IF(HC70="mg/MJ delivered",HB70/1000,IF(HC70="-","","Error"))))))))))))))))</f>
        <v/>
      </c>
      <c r="VR70" s="66" t="str">
        <f t="shared" ref="VR70:VR133" si="644">IF(AND(VX$3="Unit", VQ70=""), "", IF(AND(VX$3="Unit", VQ70="-"),"", IF(VX$3="Unit", "kg/GJ delivered", IF(AND(HD70&lt;&gt;"", HD70&lt;&gt;"-", HC70="-"),"", IF($H70="","", IF(HC70="nd", "",IF(HC70="&lt;n.a.&gt;", "", IF(HD70="#/MJ", "", IF(HD70="kg/GJ delivered",HC70,IF(HD70="g/MJ delivered",HC70,IF(HD70="kg/MJ delivered",HC70*1000,IF(HD70="mg/MJ delivered",HC70/1000,IF(HD70="g/kg",((HC70)*(1/$I70)*(1/$H70)),IF(HD70="mg/kg",((HC70/1000)*(1/$I70)*(1/$H70)),IF(HD70="mg/MJ delivered",HC70/1000,IF(HD70="-","","Error"))))))))))))))))</f>
        <v/>
      </c>
      <c r="VS70" s="66" t="str">
        <f t="shared" ref="VS70:VS133" si="645">IF(AND(VY$3="Unit", VR70=""), "", IF(AND(VY$3="Unit", VR70="-"),"", IF(VY$3="Unit", "kg/GJ delivered", IF(AND(HE70&lt;&gt;"", HE70&lt;&gt;"-", HD70="-"),"", IF($H70="","", IF(HD70="nd", "",IF(HD70="&lt;n.a.&gt;", "", IF(HE70="#/MJ", "", IF(HE70="kg/GJ delivered",HD70,IF(HE70="g/MJ delivered",HD70,IF(HE70="kg/MJ delivered",HD70*1000,IF(HE70="mg/MJ delivered",HD70/1000,IF(HE70="g/kg",((HD70)*(1/$I70)*(1/$H70)),IF(HE70="mg/kg",((HD70/1000)*(1/$I70)*(1/$H70)),IF(HE70="mg/MJ delivered",HD70/1000,IF(HE70="-","","Error"))))))))))))))))</f>
        <v/>
      </c>
      <c r="VT70" s="66" t="str">
        <f t="shared" ref="VT70:VT133" si="646">IF(AND(VZ$3="Unit", VS70=""), "", IF(AND(VZ$3="Unit", VS70="-"),"", IF(VZ$3="Unit", "kg/GJ delivered", IF(AND(HF70&lt;&gt;"", HF70&lt;&gt;"-", HE70="-"),"", IF($H70="","", IF(HE70="nd", "",IF(HE70="&lt;n.a.&gt;", "", IF(HF70="#/MJ", "", IF(HF70="kg/GJ delivered",HE70,IF(HF70="g/MJ delivered",HE70,IF(HF70="kg/MJ delivered",HE70*1000,IF(HF70="mg/MJ delivered",HE70/1000,IF(HF70="g/kg",((HE70)*(1/$I70)*(1/$H70)),IF(HF70="mg/kg",((HE70/1000)*(1/$I70)*(1/$H70)),IF(HF70="mg/MJ delivered",HE70/1000,IF(HF70="-","","Error"))))))))))))))))</f>
        <v/>
      </c>
      <c r="VU70" s="66" t="str">
        <f t="shared" ref="VU70:VU133" si="647">IF(AND(WA$3="Unit", VT70=""), "", IF(AND(WA$3="Unit", VT70="-"),"", IF(WA$3="Unit", "kg/GJ delivered", IF(AND(HG70&lt;&gt;"", HG70&lt;&gt;"-", HF70="-"),"", IF($H70="","", IF(HF70="nd", "",IF(HF70="&lt;n.a.&gt;", "", IF(HG70="#/MJ", "", IF(HG70="kg/GJ delivered",HF70,IF(HG70="g/MJ delivered",HF70,IF(HG70="kg/MJ delivered",HF70*1000,IF(HG70="mg/MJ delivered",HF70/1000,IF(HG70="g/kg",((HF70)*(1/$I70)*(1/$H70)),IF(HG70="mg/kg",((HF70/1000)*(1/$I70)*(1/$H70)),IF(HG70="mg/MJ delivered",HF70/1000,IF(HG70="-","","Error"))))))))))))))))</f>
        <v/>
      </c>
      <c r="VV70" s="66" t="str">
        <f t="shared" ref="VV70:VV133" si="648">IF(AND(WB$3="Unit", VU70=""), "", IF(AND(WB$3="Unit", VU70="-"),"", IF(WB$3="Unit", "kg/GJ delivered", IF(AND(HH70&lt;&gt;"", HH70&lt;&gt;"-", HG70="-"),"", IF($H70="","", IF(HG70="nd", "",IF(HG70="&lt;n.a.&gt;", "", IF(HH70="#/MJ", "", IF(HH70="kg/GJ delivered",HG70,IF(HH70="g/MJ delivered",HG70,IF(HH70="kg/MJ delivered",HG70*1000,IF(HH70="mg/MJ delivered",HG70/1000,IF(HH70="g/kg",((HG70)*(1/$I70)*(1/$H70)),IF(HH70="mg/kg",((HG70/1000)*(1/$I70)*(1/$H70)),IF(HH70="mg/MJ delivered",HG70/1000,IF(HH70="-","","Error"))))))))))))))))</f>
        <v/>
      </c>
      <c r="VW70" s="66" t="str">
        <f t="shared" ref="VW70:VW133" si="649">IF(AND(WC$3="Unit", VV70=""), "", IF(AND(WC$3="Unit", VV70="-"),"", IF(WC$3="Unit", "kg/GJ delivered", IF(AND(HI70&lt;&gt;"", HI70&lt;&gt;"-", HH70="-"),"", IF($H70="","", IF(HH70="nd", "",IF(HH70="&lt;n.a.&gt;", "", IF(HI70="#/MJ", "", IF(HI70="kg/GJ delivered",HH70,IF(HI70="g/MJ delivered",HH70,IF(HI70="kg/MJ delivered",HH70*1000,IF(HI70="mg/MJ delivered",HH70/1000,IF(HI70="g/kg",((HH70)*(1/$I70)*(1/$H70)),IF(HI70="mg/kg",((HH70/1000)*(1/$I70)*(1/$H70)),IF(HI70="mg/MJ delivered",HH70/1000,IF(HI70="-","","Error"))))))))))))))))</f>
        <v/>
      </c>
      <c r="VX70" s="66" t="str">
        <f t="shared" ref="VX70:VX133" si="650">IF(AND(WD$3="Unit", VW70=""), "", IF(AND(WD$3="Unit", VW70="-"),"", IF(WD$3="Unit", "kg/GJ delivered", IF(AND(HJ70&lt;&gt;"", HJ70&lt;&gt;"-", HI70="-"),"", IF($H70="","", IF(HI70="nd", "",IF(HI70="&lt;n.a.&gt;", "", IF(HJ70="#/MJ", "", IF(HJ70="kg/GJ delivered",HI70,IF(HJ70="g/MJ delivered",HI70,IF(HJ70="kg/MJ delivered",HI70*1000,IF(HJ70="mg/MJ delivered",HI70/1000,IF(HJ70="g/kg",((HI70)*(1/$I70)*(1/$H70)),IF(HJ70="mg/kg",((HI70/1000)*(1/$I70)*(1/$H70)),IF(HJ70="mg/MJ delivered",HI70/1000,IF(HJ70="-","","Error"))))))))))))))))</f>
        <v/>
      </c>
      <c r="VY70" s="66" t="str">
        <f t="shared" ref="VY70:VY133" si="651">IF(AND(WE$3="Unit", VX70=""), "", IF(AND(WE$3="Unit", VX70="-"),"", IF(WE$3="Unit", "kg/GJ delivered", IF(AND(HK70&lt;&gt;"", HK70&lt;&gt;"-", HJ70="-"),"", IF($H70="","", IF(HJ70="nd", "",IF(HJ70="&lt;n.a.&gt;", "", IF(HK70="#/MJ", "", IF(HK70="kg/GJ delivered",HJ70,IF(HK70="g/MJ delivered",HJ70,IF(HK70="kg/MJ delivered",HJ70*1000,IF(HK70="mg/MJ delivered",HJ70/1000,IF(HK70="g/kg",((HJ70)*(1/$I70)*(1/$H70)),IF(HK70="mg/kg",((HJ70/1000)*(1/$I70)*(1/$H70)),IF(HK70="mg/MJ delivered",HJ70/1000,IF(HK70="-","","Error"))))))))))))))))</f>
        <v/>
      </c>
      <c r="VZ70" s="66" t="str">
        <f t="shared" ref="VZ70:VZ133" si="652">IF(AND(WF$3="Unit", VY70=""), "", IF(AND(WF$3="Unit", VY70="-"),"", IF(WF$3="Unit", "kg/GJ delivered", IF(AND(HL70&lt;&gt;"", HL70&lt;&gt;"-", HK70="-"),"", IF($H70="","", IF(HK70="nd", "",IF(HK70="&lt;n.a.&gt;", "", IF(HL70="#/MJ", "", IF(HL70="kg/GJ delivered",HK70,IF(HL70="g/MJ delivered",HK70,IF(HL70="kg/MJ delivered",HK70*1000,IF(HL70="mg/MJ delivered",HK70/1000,IF(HL70="g/kg",((HK70)*(1/$I70)*(1/$H70)),IF(HL70="mg/kg",((HK70/1000)*(1/$I70)*(1/$H70)),IF(HL70="mg/MJ delivered",HK70/1000,IF(HL70="-","","Error"))))))))))))))))</f>
        <v/>
      </c>
      <c r="WA70" s="66" t="str">
        <f t="shared" ref="WA70:WA133" si="653">IF(AND(WG$3="Unit", VZ70=""), "", IF(AND(WG$3="Unit", VZ70="-"),"", IF(WG$3="Unit", "kg/GJ delivered", IF(AND(HM70&lt;&gt;"", HM70&lt;&gt;"-", HL70="-"),"", IF($H70="","", IF(HL70="nd", "",IF(HL70="&lt;n.a.&gt;", "", IF(HM70="#/MJ", "", IF(HM70="kg/GJ delivered",HL70,IF(HM70="g/MJ delivered",HL70,IF(HM70="kg/MJ delivered",HL70*1000,IF(HM70="mg/MJ delivered",HL70/1000,IF(HM70="g/kg",((HL70)*(1/$I70)*(1/$H70)),IF(HM70="mg/kg",((HL70/1000)*(1/$I70)*(1/$H70)),IF(HM70="mg/MJ delivered",HL70/1000,IF(HM70="-","","Error"))))))))))))))))</f>
        <v/>
      </c>
      <c r="WB70" s="66" t="str">
        <f t="shared" ref="WB70:WB133" si="654">IF(AND(WH$3="Unit", WA70=""), "", IF(AND(WH$3="Unit", WA70="-"),"", IF(WH$3="Unit", "kg/GJ delivered", IF(AND(HN70&lt;&gt;"", HN70&lt;&gt;"-", HM70="-"),"", IF($H70="","", IF(HM70="nd", "",IF(HM70="&lt;n.a.&gt;", "", IF(HN70="#/MJ", "", IF(HN70="kg/GJ delivered",HM70,IF(HN70="g/MJ delivered",HM70,IF(HN70="kg/MJ delivered",HM70*1000,IF(HN70="mg/MJ delivered",HM70/1000,IF(HN70="g/kg",((HM70)*(1/$I70)*(1/$H70)),IF(HN70="mg/kg",((HM70/1000)*(1/$I70)*(1/$H70)),IF(HN70="mg/MJ delivered",HM70/1000,IF(HN70="-","","Error"))))))))))))))))</f>
        <v/>
      </c>
      <c r="WC70" s="66" t="str">
        <f t="shared" ref="WC70:WC133" si="655">IF(AND(WI$3="Unit", WB70=""), "", IF(AND(WI$3="Unit", WB70="-"),"", IF(WI$3="Unit", "kg/GJ delivered", IF(AND(HO70&lt;&gt;"", HO70&lt;&gt;"-", HN70="-"),"", IF($H70="","", IF(HN70="nd", "",IF(HN70="&lt;n.a.&gt;", "", IF(HO70="#/MJ", "", IF(HO70="kg/GJ delivered",HN70,IF(HO70="g/MJ delivered",HN70,IF(HO70="kg/MJ delivered",HN70*1000,IF(HO70="mg/MJ delivered",HN70/1000,IF(HO70="g/kg",((HN70)*(1/$I70)*(1/$H70)),IF(HO70="mg/kg",((HN70/1000)*(1/$I70)*(1/$H70)),IF(HO70="mg/MJ delivered",HN70/1000,IF(HO70="-","","Error"))))))))))))))))</f>
        <v/>
      </c>
      <c r="WD70" s="66" t="str">
        <f t="shared" ref="WD70:WD133" si="656">IF(AND(WJ$3="Unit", WC70=""), "", IF(AND(WJ$3="Unit", WC70="-"),"", IF(WJ$3="Unit", "kg/GJ delivered", IF(AND(HP70&lt;&gt;"", HP70&lt;&gt;"-", HO70="-"),"", IF($H70="","", IF(HO70="nd", "",IF(HO70="&lt;n.a.&gt;", "", IF(HP70="#/MJ", "", IF(HP70="kg/GJ delivered",HO70,IF(HP70="g/MJ delivered",HO70,IF(HP70="kg/MJ delivered",HO70*1000,IF(HP70="mg/MJ delivered",HO70/1000,IF(HP70="g/kg",((HO70)*(1/$I70)*(1/$H70)),IF(HP70="mg/kg",((HO70/1000)*(1/$I70)*(1/$H70)),IF(HP70="mg/MJ delivered",HO70/1000,IF(HP70="-","","Error"))))))))))))))))</f>
        <v/>
      </c>
      <c r="WE70" s="66" t="str">
        <f t="shared" ref="WE70:WE133" si="657">IF(AND(WK$3="Unit", WD70=""), "", IF(AND(WK$3="Unit", WD70="-"),"", IF(WK$3="Unit", "kg/GJ delivered", IF(AND(HQ70&lt;&gt;"", HQ70&lt;&gt;"-", HP70="-"),"", IF($H70="","", IF(HP70="nd", "",IF(HP70="&lt;n.a.&gt;", "", IF(HQ70="#/MJ", "", IF(HQ70="kg/GJ delivered",HP70,IF(HQ70="g/MJ delivered",HP70,IF(HQ70="kg/MJ delivered",HP70*1000,IF(HQ70="mg/MJ delivered",HP70/1000,IF(HQ70="g/kg",((HP70)*(1/$I70)*(1/$H70)),IF(HQ70="mg/kg",((HP70/1000)*(1/$I70)*(1/$H70)),IF(HQ70="mg/MJ delivered",HP70/1000,IF(HQ70="-","","Error"))))))))))))))))</f>
        <v/>
      </c>
      <c r="WF70" s="66" t="str">
        <f t="shared" ref="WF70:WF133" si="658">IF(AND(WL$3="Unit", WE70=""), "", IF(AND(WL$3="Unit", WE70="-"),"", IF(WL$3="Unit", "kg/GJ delivered", IF(AND(HR70&lt;&gt;"", HR70&lt;&gt;"-", HQ70="-"),"", IF($H70="","", IF(HQ70="nd", "",IF(HQ70="&lt;n.a.&gt;", "", IF(HR70="#/MJ", "", IF(HR70="kg/GJ delivered",HQ70,IF(HR70="g/MJ delivered",HQ70,IF(HR70="kg/MJ delivered",HQ70*1000,IF(HR70="mg/MJ delivered",HQ70/1000,IF(HR70="g/kg",((HQ70)*(1/$I70)*(1/$H70)),IF(HR70="mg/kg",((HQ70/1000)*(1/$I70)*(1/$H70)),IF(HR70="mg/MJ delivered",HQ70/1000,IF(HR70="-","","Error"))))))))))))))))</f>
        <v/>
      </c>
      <c r="WG70" s="66" t="str">
        <f t="shared" ref="WG70:WG133" si="659">IF(AND(WM$3="Unit", WF70=""), "", IF(AND(WM$3="Unit", WF70="-"),"", IF(WM$3="Unit", "kg/GJ delivered", IF(AND(HS70&lt;&gt;"", HS70&lt;&gt;"-", HR70="-"),"", IF($H70="","", IF(HR70="nd", "",IF(HR70="&lt;n.a.&gt;", "", IF(HS70="#/MJ", "", IF(HS70="kg/GJ delivered",HR70,IF(HS70="g/MJ delivered",HR70,IF(HS70="kg/MJ delivered",HR70*1000,IF(HS70="mg/MJ delivered",HR70/1000,IF(HS70="g/kg",((HR70)*(1/$I70)*(1/$H70)),IF(HS70="mg/kg",((HR70/1000)*(1/$I70)*(1/$H70)),IF(HS70="mg/MJ delivered",HR70/1000,IF(HS70="-","","Error"))))))))))))))))</f>
        <v/>
      </c>
      <c r="WH70" s="66" t="str">
        <f t="shared" ref="WH70:WH133" si="660">IF(AND(WN$3="Unit", WG70=""), "", IF(AND(WN$3="Unit", WG70="-"),"", IF(WN$3="Unit", "kg/GJ delivered", IF(AND(HT70&lt;&gt;"", HT70&lt;&gt;"-", HS70="-"),"", IF($H70="","", IF(HS70="nd", "",IF(HS70="&lt;n.a.&gt;", "", IF(HT70="#/MJ", "", IF(HT70="kg/GJ delivered",HS70,IF(HT70="g/MJ delivered",HS70,IF(HT70="kg/MJ delivered",HS70*1000,IF(HT70="mg/MJ delivered",HS70/1000,IF(HT70="g/kg",((HS70)*(1/$I70)*(1/$H70)),IF(HT70="mg/kg",((HS70/1000)*(1/$I70)*(1/$H70)),IF(HT70="mg/MJ delivered",HS70/1000,IF(HT70="-","","Error"))))))))))))))))</f>
        <v/>
      </c>
      <c r="WI70" s="66" t="str">
        <f t="shared" ref="WI70:WI133" si="661">IF(AND(WO$3="Unit", WH70=""), "", IF(AND(WO$3="Unit", WH70="-"),"", IF(WO$3="Unit", "kg/GJ delivered", IF(AND(HU70&lt;&gt;"", HU70&lt;&gt;"-", HT70="-"),"", IF($H70="","", IF(HT70="nd", "",IF(HT70="&lt;n.a.&gt;", "", IF(HU70="#/MJ", "", IF(HU70="kg/GJ delivered",HT70,IF(HU70="g/MJ delivered",HT70,IF(HU70="kg/MJ delivered",HT70*1000,IF(HU70="mg/MJ delivered",HT70/1000,IF(HU70="g/kg",((HT70)*(1/$I70)*(1/$H70)),IF(HU70="mg/kg",((HT70/1000)*(1/$I70)*(1/$H70)),IF(HU70="mg/MJ delivered",HT70/1000,IF(HU70="-","","Error"))))))))))))))))</f>
        <v/>
      </c>
      <c r="WJ70" s="66" t="str">
        <f t="shared" ref="WJ70:WJ133" si="662">IF(AND(WP$3="Unit", WI70=""), "", IF(AND(WP$3="Unit", WI70="-"),"", IF(WP$3="Unit", "kg/GJ delivered", IF(AND(HV70&lt;&gt;"", HV70&lt;&gt;"-", HU70="-"),"", IF($H70="","", IF(HU70="nd", "",IF(HU70="&lt;n.a.&gt;", "", IF(HV70="#/MJ", "", IF(HV70="kg/GJ delivered",HU70,IF(HV70="g/MJ delivered",HU70,IF(HV70="kg/MJ delivered",HU70*1000,IF(HV70="mg/MJ delivered",HU70/1000,IF(HV70="g/kg",((HU70)*(1/$I70)*(1/$H70)),IF(HV70="mg/kg",((HU70/1000)*(1/$I70)*(1/$H70)),IF(HV70="mg/MJ delivered",HU70/1000,IF(HV70="-","","Error"))))))))))))))))</f>
        <v/>
      </c>
      <c r="WK70" s="66" t="str">
        <f t="shared" ref="WK70:WK133" si="663">IF(AND(WQ$3="Unit", WJ70=""), "", IF(AND(WQ$3="Unit", WJ70="-"),"", IF(WQ$3="Unit", "kg/GJ delivered", IF(AND(HW70&lt;&gt;"", HW70&lt;&gt;"-", HV70="-"),"", IF($H70="","", IF(HV70="nd", "",IF(HV70="&lt;n.a.&gt;", "", IF(HW70="#/MJ", "", IF(HW70="kg/GJ delivered",HV70,IF(HW70="g/MJ delivered",HV70,IF(HW70="kg/MJ delivered",HV70*1000,IF(HW70="mg/MJ delivered",HV70/1000,IF(HW70="g/kg",((HV70)*(1/$I70)*(1/$H70)),IF(HW70="mg/kg",((HV70/1000)*(1/$I70)*(1/$H70)),IF(HW70="mg/MJ delivered",HV70/1000,IF(HW70="-","","Error"))))))))))))))))</f>
        <v/>
      </c>
      <c r="WL70" s="66" t="str">
        <f t="shared" ref="WL70:WL133" si="664">IF(AND(WR$3="Unit", WK70=""), "", IF(AND(WR$3="Unit", WK70="-"),"", IF(WR$3="Unit", "kg/GJ delivered", IF(AND(HX70&lt;&gt;"", HX70&lt;&gt;"-", HW70="-"),"", IF($H70="","", IF(HW70="nd", "",IF(HW70="&lt;n.a.&gt;", "", IF(HX70="#/MJ", "", IF(HX70="kg/GJ delivered",HW70,IF(HX70="g/MJ delivered",HW70,IF(HX70="kg/MJ delivered",HW70*1000,IF(HX70="mg/MJ delivered",HW70/1000,IF(HX70="g/kg",((HW70)*(1/$I70)*(1/$H70)),IF(HX70="mg/kg",((HW70/1000)*(1/$I70)*(1/$H70)),IF(HX70="mg/MJ delivered",HW70/1000,IF(HX70="-","","Error"))))))))))))))))</f>
        <v/>
      </c>
      <c r="WM70" s="66" t="str">
        <f t="shared" ref="WM70:WM133" si="665">IF(AND(WS$3="Unit", WL70=""), "", IF(AND(WS$3="Unit", WL70="-"),"", IF(WS$3="Unit", "kg/GJ delivered", IF(AND(HY70&lt;&gt;"", HY70&lt;&gt;"-", HX70="-"),"", IF($H70="","", IF(HX70="nd", "",IF(HX70="&lt;n.a.&gt;", "", IF(HY70="#/MJ", "", IF(HY70="kg/GJ delivered",HX70,IF(HY70="g/MJ delivered",HX70,IF(HY70="kg/MJ delivered",HX70*1000,IF(HY70="mg/MJ delivered",HX70/1000,IF(HY70="g/kg",((HX70)*(1/$I70)*(1/$H70)),IF(HY70="mg/kg",((HX70/1000)*(1/$I70)*(1/$H70)),IF(HY70="mg/MJ delivered",HX70/1000,IF(HY70="-","","Error"))))))))))))))))</f>
        <v/>
      </c>
      <c r="WN70" s="66" t="str">
        <f t="shared" ref="WN70:WN133" si="666">IF(AND(WT$3="Unit", WM70=""), "", IF(AND(WT$3="Unit", WM70="-"),"", IF(WT$3="Unit", "kg/GJ delivered", IF(AND(HZ70&lt;&gt;"", HZ70&lt;&gt;"-", HY70="-"),"", IF($H70="","", IF(HY70="nd", "",IF(HY70="&lt;n.a.&gt;", "", IF(HZ70="#/MJ", "", IF(HZ70="kg/GJ delivered",HY70,IF(HZ70="g/MJ delivered",HY70,IF(HZ70="kg/MJ delivered",HY70*1000,IF(HZ70="mg/MJ delivered",HY70/1000,IF(HZ70="g/kg",((HY70)*(1/$I70)*(1/$H70)),IF(HZ70="mg/kg",((HY70/1000)*(1/$I70)*(1/$H70)),IF(HZ70="mg/MJ delivered",HY70/1000,IF(HZ70="-","","Error"))))))))))))))))</f>
        <v/>
      </c>
      <c r="WO70" s="66" t="str">
        <f t="shared" ref="WO70:WO133" si="667">IF(AND(WU$3="Unit", WN70=""), "", IF(AND(WU$3="Unit", WN70="-"),"", IF(WU$3="Unit", "kg/GJ delivered", IF(AND(IA70&lt;&gt;"", IA70&lt;&gt;"-", HZ70="-"),"", IF($H70="","", IF(HZ70="nd", "",IF(HZ70="&lt;n.a.&gt;", "", IF(IA70="#/MJ", "", IF(IA70="kg/GJ delivered",HZ70,IF(IA70="g/MJ delivered",HZ70,IF(IA70="kg/MJ delivered",HZ70*1000,IF(IA70="mg/MJ delivered",HZ70/1000,IF(IA70="g/kg",((HZ70)*(1/$I70)*(1/$H70)),IF(IA70="mg/kg",((HZ70/1000)*(1/$I70)*(1/$H70)),IF(IA70="mg/MJ delivered",HZ70/1000,IF(IA70="-","","Error"))))))))))))))))</f>
        <v/>
      </c>
      <c r="WP70" s="66" t="str">
        <f t="shared" ref="WP70:WP133" si="668">IF(AND(WV$3="Unit", WO70=""), "", IF(AND(WV$3="Unit", WO70="-"),"", IF(WV$3="Unit", "kg/GJ delivered", IF(AND(IB70&lt;&gt;"", IB70&lt;&gt;"-", IA70="-"),"", IF($H70="","", IF(IA70="nd", "",IF(IA70="&lt;n.a.&gt;", "", IF(IB70="#/MJ", "", IF(IB70="kg/GJ delivered",IA70,IF(IB70="g/MJ delivered",IA70,IF(IB70="kg/MJ delivered",IA70*1000,IF(IB70="mg/MJ delivered",IA70/1000,IF(IB70="g/kg",((IA70)*(1/$I70)*(1/$H70)),IF(IB70="mg/kg",((IA70/1000)*(1/$I70)*(1/$H70)),IF(IB70="mg/MJ delivered",IA70/1000,IF(IB70="-","","Error"))))))))))))))))</f>
        <v/>
      </c>
      <c r="WQ70" s="66" t="str">
        <f t="shared" ref="WQ70:WQ133" si="669">IF(AND(WW$3="Unit", WP70=""), "", IF(AND(WW$3="Unit", WP70="-"),"", IF(WW$3="Unit", "kg/GJ delivered", IF(AND(IC70&lt;&gt;"", IC70&lt;&gt;"-", IB70="-"),"", IF($H70="","", IF(IB70="nd", "",IF(IB70="&lt;n.a.&gt;", "", IF(IC70="#/MJ", "", IF(IC70="kg/GJ delivered",IB70,IF(IC70="g/MJ delivered",IB70,IF(IC70="kg/MJ delivered",IB70*1000,IF(IC70="mg/MJ delivered",IB70/1000,IF(IC70="g/kg",((IB70)*(1/$I70)*(1/$H70)),IF(IC70="mg/kg",((IB70/1000)*(1/$I70)*(1/$H70)),IF(IC70="mg/MJ delivered",IB70/1000,IF(IC70="-","","Error"))))))))))))))))</f>
        <v/>
      </c>
      <c r="WR70" s="66" t="str">
        <f t="shared" ref="WR70:WR133" si="670">IF(AND(WX$3="Unit", WQ70=""), "", IF(AND(WX$3="Unit", WQ70="-"),"", IF(WX$3="Unit", "kg/GJ delivered", IF(AND(ID70&lt;&gt;"", ID70&lt;&gt;"-", IC70="-"),"", IF($H70="","", IF(IC70="nd", "",IF(IC70="&lt;n.a.&gt;", "", IF(ID70="#/MJ", "", IF(ID70="kg/GJ delivered",IC70,IF(ID70="g/MJ delivered",IC70,IF(ID70="kg/MJ delivered",IC70*1000,IF(ID70="mg/MJ delivered",IC70/1000,IF(ID70="g/kg",((IC70)*(1/$I70)*(1/$H70)),IF(ID70="mg/kg",((IC70/1000)*(1/$I70)*(1/$H70)),IF(ID70="mg/MJ delivered",IC70/1000,IF(ID70="-","","Error"))))))))))))))))</f>
        <v/>
      </c>
      <c r="WS70" s="66" t="str">
        <f t="shared" ref="WS70:WS133" si="671">IF(AND(WY$3="Unit", WR70=""), "", IF(AND(WY$3="Unit", WR70="-"),"", IF(WY$3="Unit", "kg/GJ delivered", IF(AND(IE70&lt;&gt;"", IE70&lt;&gt;"-", ID70="-"),"", IF($H70="","", IF(ID70="nd", "",IF(ID70="&lt;n.a.&gt;", "", IF(IE70="#/MJ", "", IF(IE70="kg/GJ delivered",ID70,IF(IE70="g/MJ delivered",ID70,IF(IE70="kg/MJ delivered",ID70*1000,IF(IE70="mg/MJ delivered",ID70/1000,IF(IE70="g/kg",((ID70)*(1/$I70)*(1/$H70)),IF(IE70="mg/kg",((ID70/1000)*(1/$I70)*(1/$H70)),IF(IE70="mg/MJ delivered",ID70/1000,IF(IE70="-","","Error"))))))))))))))))</f>
        <v/>
      </c>
      <c r="WT70" s="66" t="str">
        <f t="shared" ref="WT70:WT133" si="672">IF(AND(WZ$3="Unit", WS70=""), "", IF(AND(WZ$3="Unit", WS70="-"),"", IF(WZ$3="Unit", "kg/GJ delivered", IF(AND(IF70&lt;&gt;"", IF70&lt;&gt;"-", IE70="-"),"", IF($H70="","", IF(IE70="nd", "",IF(IE70="&lt;n.a.&gt;", "", IF(IF70="#/MJ", "", IF(IF70="kg/GJ delivered",IE70,IF(IF70="g/MJ delivered",IE70,IF(IF70="kg/MJ delivered",IE70*1000,IF(IF70="mg/MJ delivered",IE70/1000,IF(IF70="g/kg",((IE70)*(1/$I70)*(1/$H70)),IF(IF70="mg/kg",((IE70/1000)*(1/$I70)*(1/$H70)),IF(IF70="mg/MJ delivered",IE70/1000,IF(IF70="-","","Error"))))))))))))))))</f>
        <v/>
      </c>
      <c r="WU70" s="66" t="str">
        <f t="shared" ref="WU70:WU133" si="673">IF(AND(XA$3="Unit", WT70=""), "", IF(AND(XA$3="Unit", WT70="-"),"", IF(XA$3="Unit", "kg/GJ delivered", IF(AND(IG70&lt;&gt;"", IG70&lt;&gt;"-", IF70="-"),"", IF($H70="","", IF(IF70="nd", "",IF(IF70="&lt;n.a.&gt;", "", IF(IG70="#/MJ", "", IF(IG70="kg/GJ delivered",IF70,IF(IG70="g/MJ delivered",IF70,IF(IG70="kg/MJ delivered",IF70*1000,IF(IG70="mg/MJ delivered",IF70/1000,IF(IG70="g/kg",((IF70)*(1/$I70)*(1/$H70)),IF(IG70="mg/kg",((IF70/1000)*(1/$I70)*(1/$H70)),IF(IG70="mg/MJ delivered",IF70/1000,IF(IG70="-","","Error"))))))))))))))))</f>
        <v/>
      </c>
      <c r="WV70" s="66" t="str">
        <f t="shared" ref="WV70:WV133" si="674">IF(AND(XB$3="Unit", WU70=""), "", IF(AND(XB$3="Unit", WU70="-"),"", IF(XB$3="Unit", "kg/GJ delivered", IF(AND(IH70&lt;&gt;"", IH70&lt;&gt;"-", IG70="-"),"", IF($H70="","", IF(IG70="nd", "",IF(IG70="&lt;n.a.&gt;", "", IF(IH70="#/MJ", "", IF(IH70="kg/GJ delivered",IG70,IF(IH70="g/MJ delivered",IG70,IF(IH70="kg/MJ delivered",IG70*1000,IF(IH70="mg/MJ delivered",IG70/1000,IF(IH70="g/kg",((IG70)*(1/$I70)*(1/$H70)),IF(IH70="mg/kg",((IG70/1000)*(1/$I70)*(1/$H70)),IF(IH70="mg/MJ delivered",IG70/1000,IF(IH70="-","","Error"))))))))))))))))</f>
        <v/>
      </c>
      <c r="WW70" s="66" t="str">
        <f t="shared" ref="WW70:WW133" si="675">IF(AND(XC$3="Unit", WV70=""), "", IF(AND(XC$3="Unit", WV70="-"),"", IF(XC$3="Unit", "kg/GJ delivered", IF(AND(II70&lt;&gt;"", II70&lt;&gt;"-", IH70="-"),"", IF($H70="","", IF(IH70="nd", "",IF(IH70="&lt;n.a.&gt;", "", IF(II70="#/MJ", "", IF(II70="kg/GJ delivered",IH70,IF(II70="g/MJ delivered",IH70,IF(II70="kg/MJ delivered",IH70*1000,IF(II70="mg/MJ delivered",IH70/1000,IF(II70="g/kg",((IH70)*(1/$I70)*(1/$H70)),IF(II70="mg/kg",((IH70/1000)*(1/$I70)*(1/$H70)),IF(II70="mg/MJ delivered",IH70/1000,IF(II70="-","","Error"))))))))))))))))</f>
        <v/>
      </c>
      <c r="WX70" s="66" t="str">
        <f t="shared" ref="WX70:WX133" si="676">IF(AND(XD$3="Unit", WW70=""), "", IF(AND(XD$3="Unit", WW70="-"),"", IF(XD$3="Unit", "kg/GJ delivered", IF(AND(IJ70&lt;&gt;"", IJ70&lt;&gt;"-", II70="-"),"", IF($H70="","", IF(II70="nd", "",IF(II70="&lt;n.a.&gt;", "", IF(IJ70="#/MJ", "", IF(IJ70="kg/GJ delivered",II70,IF(IJ70="g/MJ delivered",II70,IF(IJ70="kg/MJ delivered",II70*1000,IF(IJ70="mg/MJ delivered",II70/1000,IF(IJ70="g/kg",((II70)*(1/$I70)*(1/$H70)),IF(IJ70="mg/kg",((II70/1000)*(1/$I70)*(1/$H70)),IF(IJ70="mg/MJ delivered",II70/1000,IF(IJ70="-","","Error"))))))))))))))))</f>
        <v/>
      </c>
      <c r="WY70" s="66" t="str">
        <f t="shared" ref="WY70:WY133" si="677">IF(AND(XE$3="Unit", WX70=""), "", IF(AND(XE$3="Unit", WX70="-"),"", IF(XE$3="Unit", "kg/GJ delivered", IF(AND(IK70&lt;&gt;"", IK70&lt;&gt;"-", IJ70="-"),"", IF($H70="","", IF(IJ70="nd", "",IF(IJ70="&lt;n.a.&gt;", "", IF(IK70="#/MJ", "", IF(IK70="kg/GJ delivered",IJ70,IF(IK70="g/MJ delivered",IJ70,IF(IK70="kg/MJ delivered",IJ70*1000,IF(IK70="mg/MJ delivered",IJ70/1000,IF(IK70="g/kg",((IJ70)*(1/$I70)*(1/$H70)),IF(IK70="mg/kg",((IJ70/1000)*(1/$I70)*(1/$H70)),IF(IK70="mg/MJ delivered",IJ70/1000,IF(IK70="-","","Error"))))))))))))))))</f>
        <v/>
      </c>
      <c r="WZ70" s="66" t="str">
        <f t="shared" ref="WZ70:WZ133" si="678">IF(AND(XF$3="Unit", WY70=""), "", IF(AND(XF$3="Unit", WY70="-"),"", IF(XF$3="Unit", "kg/GJ delivered", IF(AND(IL70&lt;&gt;"", IL70&lt;&gt;"-", IK70="-"),"", IF($H70="","", IF(IK70="nd", "",IF(IK70="&lt;n.a.&gt;", "", IF(IL70="#/MJ", "", IF(IL70="kg/GJ delivered",IK70,IF(IL70="g/MJ delivered",IK70,IF(IL70="kg/MJ delivered",IK70*1000,IF(IL70="mg/MJ delivered",IK70/1000,IF(IL70="g/kg",((IK70)*(1/$I70)*(1/$H70)),IF(IL70="mg/kg",((IK70/1000)*(1/$I70)*(1/$H70)),IF(IL70="mg/MJ delivered",IK70/1000,IF(IL70="-","","Error"))))))))))))))))</f>
        <v/>
      </c>
      <c r="XA70" s="66" t="str">
        <f t="shared" ref="XA70:XA133" si="679">IF(AND(XG$3="Unit", WZ70=""), "", IF(AND(XG$3="Unit", WZ70="-"),"", IF(XG$3="Unit", "kg/GJ delivered", IF(AND(IM70&lt;&gt;"", IM70&lt;&gt;"-", IL70="-"),"", IF($H70="","", IF(IL70="nd", "",IF(IL70="&lt;n.a.&gt;", "", IF(IM70="#/MJ", "", IF(IM70="kg/GJ delivered",IL70,IF(IM70="g/MJ delivered",IL70,IF(IM70="kg/MJ delivered",IL70*1000,IF(IM70="mg/MJ delivered",IL70/1000,IF(IM70="g/kg",((IL70)*(1/$I70)*(1/$H70)),IF(IM70="mg/kg",((IL70/1000)*(1/$I70)*(1/$H70)),IF(IM70="mg/MJ delivered",IL70/1000,IF(IM70="-","","Error"))))))))))))))))</f>
        <v/>
      </c>
      <c r="XB70" s="66" t="str">
        <f t="shared" ref="XB70:XB133" si="680">IF(AND(XH$3="Unit", XA70=""), "", IF(AND(XH$3="Unit", XA70="-"),"", IF(XH$3="Unit", "kg/GJ delivered", IF(AND(IN70&lt;&gt;"", IN70&lt;&gt;"-", IM70="-"),"", IF($H70="","", IF(IM70="nd", "",IF(IM70="&lt;n.a.&gt;", "", IF(IN70="#/MJ", "", IF(IN70="kg/GJ delivered",IM70,IF(IN70="g/MJ delivered",IM70,IF(IN70="kg/MJ delivered",IM70*1000,IF(IN70="mg/MJ delivered",IM70/1000,IF(IN70="g/kg",((IM70)*(1/$I70)*(1/$H70)),IF(IN70="mg/kg",((IM70/1000)*(1/$I70)*(1/$H70)),IF(IN70="mg/MJ delivered",IM70/1000,IF(IN70="-","","Error"))))))))))))))))</f>
        <v/>
      </c>
      <c r="XC70" s="66" t="str">
        <f t="shared" ref="XC70:XC133" si="681">IF(AND(XI$3="Unit", XB70=""), "", IF(AND(XI$3="Unit", XB70="-"),"", IF(XI$3="Unit", "kg/GJ delivered", IF(AND(IO70&lt;&gt;"", IO70&lt;&gt;"-", IN70="-"),"", IF($H70="","", IF(IN70="nd", "",IF(IN70="&lt;n.a.&gt;", "", IF(IO70="#/MJ", "", IF(IO70="kg/GJ delivered",IN70,IF(IO70="g/MJ delivered",IN70,IF(IO70="kg/MJ delivered",IN70*1000,IF(IO70="mg/MJ delivered",IN70/1000,IF(IO70="g/kg",((IN70)*(1/$I70)*(1/$H70)),IF(IO70="mg/kg",((IN70/1000)*(1/$I70)*(1/$H70)),IF(IO70="mg/MJ delivered",IN70/1000,IF(IO70="-","","Error"))))))))))))))))</f>
        <v/>
      </c>
      <c r="XD70" s="66" t="str">
        <f t="shared" ref="XD70:XD133" si="682">IF(AND(XJ$3="Unit", XC70=""), "", IF(AND(XJ$3="Unit", XC70="-"),"", IF(XJ$3="Unit", "kg/GJ delivered", IF(AND(IP70&lt;&gt;"", IP70&lt;&gt;"-", IO70="-"),"", IF($H70="","", IF(IO70="nd", "",IF(IO70="&lt;n.a.&gt;", "", IF(IP70="#/MJ", "", IF(IP70="kg/GJ delivered",IO70,IF(IP70="g/MJ delivered",IO70,IF(IP70="kg/MJ delivered",IO70*1000,IF(IP70="mg/MJ delivered",IO70/1000,IF(IP70="g/kg",((IO70)*(1/$I70)*(1/$H70)),IF(IP70="mg/kg",((IO70/1000)*(1/$I70)*(1/$H70)),IF(IP70="mg/MJ delivered",IO70/1000,IF(IP70="-","","Error"))))))))))))))))</f>
        <v/>
      </c>
      <c r="XE70" s="66" t="str">
        <f t="shared" ref="XE70:XE133" si="683">IF(AND(XK$3="Unit", XD70=""), "", IF(AND(XK$3="Unit", XD70="-"),"", IF(XK$3="Unit", "kg/GJ delivered", IF(AND(IQ70&lt;&gt;"", IQ70&lt;&gt;"-", IP70="-"),"", IF($H70="","", IF(IP70="nd", "",IF(IP70="&lt;n.a.&gt;", "", IF(IQ70="#/MJ", "", IF(IQ70="kg/GJ delivered",IP70,IF(IQ70="g/MJ delivered",IP70,IF(IQ70="kg/MJ delivered",IP70*1000,IF(IQ70="mg/MJ delivered",IP70/1000,IF(IQ70="g/kg",((IP70)*(1/$I70)*(1/$H70)),IF(IQ70="mg/kg",((IP70/1000)*(1/$I70)*(1/$H70)),IF(IQ70="mg/MJ delivered",IP70/1000,IF(IQ70="-","","Error"))))))))))))))))</f>
        <v/>
      </c>
      <c r="XF70" s="66" t="str">
        <f t="shared" ref="XF70:XF133" si="684">IF(AND(XL$3="Unit", XE70=""), "", IF(AND(XL$3="Unit", XE70="-"),"", IF(XL$3="Unit", "kg/GJ delivered", IF(AND(IR70&lt;&gt;"", IR70&lt;&gt;"-", IQ70="-"),"", IF($H70="","", IF(IQ70="nd", "",IF(IQ70="&lt;n.a.&gt;", "", IF(IR70="#/MJ", "", IF(IR70="kg/GJ delivered",IQ70,IF(IR70="g/MJ delivered",IQ70,IF(IR70="kg/MJ delivered",IQ70*1000,IF(IR70="mg/MJ delivered",IQ70/1000,IF(IR70="g/kg",((IQ70)*(1/$I70)*(1/$H70)),IF(IR70="mg/kg",((IQ70/1000)*(1/$I70)*(1/$H70)),IF(IR70="mg/MJ delivered",IQ70/1000,IF(IR70="-","","Error"))))))))))))))))</f>
        <v/>
      </c>
      <c r="XG70" s="66" t="str">
        <f t="shared" ref="XG70:XG133" si="685">IF(AND(XM$3="Unit", XF70=""), "", IF(AND(XM$3="Unit", XF70="-"),"", IF(XM$3="Unit", "kg/GJ delivered", IF(AND(IS70&lt;&gt;"", IS70&lt;&gt;"-", IR70="-"),"", IF($H70="","", IF(IR70="nd", "",IF(IR70="&lt;n.a.&gt;", "", IF(IS70="#/MJ", "", IF(IS70="kg/GJ delivered",IR70,IF(IS70="g/MJ delivered",IR70,IF(IS70="kg/MJ delivered",IR70*1000,IF(IS70="mg/MJ delivered",IR70/1000,IF(IS70="g/kg",((IR70)*(1/$I70)*(1/$H70)),IF(IS70="mg/kg",((IR70/1000)*(1/$I70)*(1/$H70)),IF(IS70="mg/MJ delivered",IR70/1000,IF(IS70="-","","Error"))))))))))))))))</f>
        <v/>
      </c>
      <c r="XH70" s="66" t="str">
        <f t="shared" ref="XH70:XH133" si="686">IF(AND(XN$3="Unit", XG70=""), "", IF(AND(XN$3="Unit", XG70="-"),"", IF(XN$3="Unit", "kg/GJ delivered", IF(AND(IT70&lt;&gt;"", IT70&lt;&gt;"-", IS70="-"),"", IF($H70="","", IF(IS70="nd", "",IF(IS70="&lt;n.a.&gt;", "", IF(IT70="#/MJ", "", IF(IT70="kg/GJ delivered",IS70,IF(IT70="g/MJ delivered",IS70,IF(IT70="kg/MJ delivered",IS70*1000,IF(IT70="mg/MJ delivered",IS70/1000,IF(IT70="g/kg",((IS70)*(1/$I70)*(1/$H70)),IF(IT70="mg/kg",((IS70/1000)*(1/$I70)*(1/$H70)),IF(IT70="mg/MJ delivered",IS70/1000,IF(IT70="-","","Error"))))))))))))))))</f>
        <v/>
      </c>
      <c r="XI70" s="66" t="str">
        <f t="shared" ref="XI70:XI133" si="687">IF(AND(XO$3="Unit", XH70=""), "", IF(AND(XO$3="Unit", XH70="-"),"", IF(XO$3="Unit", "kg/GJ delivered", IF(AND(IU70&lt;&gt;"", IU70&lt;&gt;"-", IT70="-"),"", IF($H70="","", IF(IT70="nd", "",IF(IT70="&lt;n.a.&gt;", "", IF(IU70="#/MJ", "", IF(IU70="kg/GJ delivered",IT70,IF(IU70="g/MJ delivered",IT70,IF(IU70="kg/MJ delivered",IT70*1000,IF(IU70="mg/MJ delivered",IT70/1000,IF(IU70="g/kg",((IT70)*(1/$I70)*(1/$H70)),IF(IU70="mg/kg",((IT70/1000)*(1/$I70)*(1/$H70)),IF(IU70="mg/MJ delivered",IT70/1000,IF(IU70="-","","Error"))))))))))))))))</f>
        <v/>
      </c>
      <c r="XJ70" s="66" t="str">
        <f t="shared" ref="XJ70:XJ133" si="688">IF(AND(XP$3="Unit", XI70=""), "", IF(AND(XP$3="Unit", XI70="-"),"", IF(XP$3="Unit", "kg/GJ delivered", IF(AND(IV70&lt;&gt;"", IV70&lt;&gt;"-", IU70="-"),"", IF($H70="","", IF(IU70="nd", "",IF(IU70="&lt;n.a.&gt;", "", IF(IV70="#/MJ", "", IF(IV70="kg/GJ delivered",IU70,IF(IV70="g/MJ delivered",IU70,IF(IV70="kg/MJ delivered",IU70*1000,IF(IV70="mg/MJ delivered",IU70/1000,IF(IV70="g/kg",((IU70)*(1/$I70)*(1/$H70)),IF(IV70="mg/kg",((IU70/1000)*(1/$I70)*(1/$H70)),IF(IV70="mg/MJ delivered",IU70/1000,IF(IV70="-","","Error"))))))))))))))))</f>
        <v/>
      </c>
      <c r="XK70" s="66" t="str">
        <f t="shared" ref="XK70:XK133" si="689">IF(AND(XQ$3="Unit", XJ70=""), "", IF(AND(XQ$3="Unit", XJ70="-"),"", IF(XQ$3="Unit", "kg/GJ delivered", IF(AND(IW70&lt;&gt;"", IW70&lt;&gt;"-", IV70="-"),"", IF($H70="","", IF(IV70="nd", "",IF(IV70="&lt;n.a.&gt;", "", IF(IW70="#/MJ", "", IF(IW70="kg/GJ delivered",IV70,IF(IW70="g/MJ delivered",IV70,IF(IW70="kg/MJ delivered",IV70*1000,IF(IW70="mg/MJ delivered",IV70/1000,IF(IW70="g/kg",((IV70)*(1/$I70)*(1/$H70)),IF(IW70="mg/kg",((IV70/1000)*(1/$I70)*(1/$H70)),IF(IW70="mg/MJ delivered",IV70/1000,IF(IW70="-","","Error"))))))))))))))))</f>
        <v/>
      </c>
      <c r="XL70" s="66" t="str">
        <f t="shared" ref="XL70:XL133" si="690">IF(AND(XR$3="Unit", XK70=""), "", IF(AND(XR$3="Unit", XK70="-"),"", IF(XR$3="Unit", "kg/GJ delivered", IF(AND(IX70&lt;&gt;"", IX70&lt;&gt;"-", IW70="-"),"", IF($H70="","", IF(IW70="nd", "",IF(IW70="&lt;n.a.&gt;", "", IF(IX70="#/MJ", "", IF(IX70="kg/GJ delivered",IW70,IF(IX70="g/MJ delivered",IW70,IF(IX70="kg/MJ delivered",IW70*1000,IF(IX70="mg/MJ delivered",IW70/1000,IF(IX70="g/kg",((IW70)*(1/$I70)*(1/$H70)),IF(IX70="mg/kg",((IW70/1000)*(1/$I70)*(1/$H70)),IF(IX70="mg/MJ delivered",IW70/1000,IF(IX70="-","","Error"))))))))))))))))</f>
        <v/>
      </c>
      <c r="XM70" s="66" t="str">
        <f t="shared" ref="XM70:XM133" si="691">IF(AND(XS$3="Unit", XL70=""), "", IF(AND(XS$3="Unit", XL70="-"),"", IF(XS$3="Unit", "kg/GJ delivered", IF(AND(IY70&lt;&gt;"", IY70&lt;&gt;"-", IX70="-"),"", IF($H70="","", IF(IX70="nd", "",IF(IX70="&lt;n.a.&gt;", "", IF(IY70="#/MJ", "", IF(IY70="kg/GJ delivered",IX70,IF(IY70="g/MJ delivered",IX70,IF(IY70="kg/MJ delivered",IX70*1000,IF(IY70="mg/MJ delivered",IX70/1000,IF(IY70="g/kg",((IX70)*(1/$I70)*(1/$H70)),IF(IY70="mg/kg",((IX70/1000)*(1/$I70)*(1/$H70)),IF(IY70="mg/MJ delivered",IX70/1000,IF(IY70="-","","Error"))))))))))))))))</f>
        <v/>
      </c>
      <c r="XN70" s="66" t="str">
        <f t="shared" ref="XN70:XN133" si="692">IF(AND(XT$3="Unit", XM70=""), "", IF(AND(XT$3="Unit", XM70="-"),"", IF(XT$3="Unit", "kg/GJ delivered", IF(AND(IZ70&lt;&gt;"", IZ70&lt;&gt;"-", IY70="-"),"", IF($H70="","", IF(IY70="nd", "",IF(IY70="&lt;n.a.&gt;", "", IF(IZ70="#/MJ", "", IF(IZ70="kg/GJ delivered",IY70,IF(IZ70="g/MJ delivered",IY70,IF(IZ70="kg/MJ delivered",IY70*1000,IF(IZ70="mg/MJ delivered",IY70/1000,IF(IZ70="g/kg",((IY70)*(1/$I70)*(1/$H70)),IF(IZ70="mg/kg",((IY70/1000)*(1/$I70)*(1/$H70)),IF(IZ70="mg/MJ delivered",IY70/1000,IF(IZ70="-","","Error"))))))))))))))))</f>
        <v/>
      </c>
      <c r="XO70" s="66" t="str">
        <f t="shared" ref="XO70:XO133" si="693">IF(AND(XU$3="Unit", XN70=""), "", IF(AND(XU$3="Unit", XN70="-"),"", IF(XU$3="Unit", "kg/GJ delivered", IF(AND(JA70&lt;&gt;"", JA70&lt;&gt;"-", IZ70="-"),"", IF($H70="","", IF(IZ70="nd", "",IF(IZ70="&lt;n.a.&gt;", "", IF(JA70="#/MJ", "", IF(JA70="kg/GJ delivered",IZ70,IF(JA70="g/MJ delivered",IZ70,IF(JA70="kg/MJ delivered",IZ70*1000,IF(JA70="mg/MJ delivered",IZ70/1000,IF(JA70="g/kg",((IZ70)*(1/$I70)*(1/$H70)),IF(JA70="mg/kg",((IZ70/1000)*(1/$I70)*(1/$H70)),IF(JA70="mg/MJ delivered",IZ70/1000,IF(JA70="-","","Error"))))))))))))))))</f>
        <v/>
      </c>
      <c r="XP70" s="66" t="str">
        <f t="shared" ref="XP70:XP133" si="694">IF(AND(XV$3="Unit", XO70=""), "", IF(AND(XV$3="Unit", XO70="-"),"", IF(XV$3="Unit", "kg/GJ delivered", IF(AND(JB70&lt;&gt;"", JB70&lt;&gt;"-", JA70="-"),"", IF($H70="","", IF(JA70="nd", "",IF(JA70="&lt;n.a.&gt;", "", IF(JB70="#/MJ", "", IF(JB70="kg/GJ delivered",JA70,IF(JB70="g/MJ delivered",JA70,IF(JB70="kg/MJ delivered",JA70*1000,IF(JB70="mg/MJ delivered",JA70/1000,IF(JB70="g/kg",((JA70)*(1/$I70)*(1/$H70)),IF(JB70="mg/kg",((JA70/1000)*(1/$I70)*(1/$H70)),IF(JB70="mg/MJ delivered",JA70/1000,IF(JB70="-","","Error"))))))))))))))))</f>
        <v/>
      </c>
      <c r="XQ70" s="66" t="str">
        <f t="shared" ref="XQ70:XQ133" si="695">IF(AND(XW$3="Unit", XP70=""), "", IF(AND(XW$3="Unit", XP70="-"),"", IF(XW$3="Unit", "kg/GJ delivered", IF(AND(JC70&lt;&gt;"", JC70&lt;&gt;"-", JB70="-"),"", IF($H70="","", IF(JB70="nd", "",IF(JB70="&lt;n.a.&gt;", "", IF(JC70="#/MJ", "", IF(JC70="kg/GJ delivered",JB70,IF(JC70="g/MJ delivered",JB70,IF(JC70="kg/MJ delivered",JB70*1000,IF(JC70="mg/MJ delivered",JB70/1000,IF(JC70="g/kg",((JB70)*(1/$I70)*(1/$H70)),IF(JC70="mg/kg",((JB70/1000)*(1/$I70)*(1/$H70)),IF(JC70="mg/MJ delivered",JB70/1000,IF(JC70="-","","Error"))))))))))))))))</f>
        <v/>
      </c>
      <c r="XR70" s="66" t="str">
        <f t="shared" ref="XR70:XR133" si="696">IF(AND(XX$3="Unit", XQ70=""), "", IF(AND(XX$3="Unit", XQ70="-"),"", IF(XX$3="Unit", "kg/GJ delivered", IF(AND(JD70&lt;&gt;"", JD70&lt;&gt;"-", JC70="-"),"", IF($H70="","", IF(JC70="nd", "",IF(JC70="&lt;n.a.&gt;", "", IF(JD70="#/MJ", "", IF(JD70="kg/GJ delivered",JC70,IF(JD70="g/MJ delivered",JC70,IF(JD70="kg/MJ delivered",JC70*1000,IF(JD70="mg/MJ delivered",JC70/1000,IF(JD70="g/kg",((JC70)*(1/$I70)*(1/$H70)),IF(JD70="mg/kg",((JC70/1000)*(1/$I70)*(1/$H70)),IF(JD70="mg/MJ delivered",JC70/1000,IF(JD70="-","","Error"))))))))))))))))</f>
        <v/>
      </c>
      <c r="XS70" s="66" t="str">
        <f t="shared" ref="XS70:XS133" si="697">IF(AND(XY$3="Unit", XR70=""), "", IF(AND(XY$3="Unit", XR70="-"),"", IF(XY$3="Unit", "kg/GJ delivered", IF(AND(JE70&lt;&gt;"", JE70&lt;&gt;"-", JD70="-"),"", IF($H70="","", IF(JD70="nd", "",IF(JD70="&lt;n.a.&gt;", "", IF(JE70="#/MJ", "", IF(JE70="kg/GJ delivered",JD70,IF(JE70="g/MJ delivered",JD70,IF(JE70="kg/MJ delivered",JD70*1000,IF(JE70="mg/MJ delivered",JD70/1000,IF(JE70="g/kg",((JD70)*(1/$I70)*(1/$H70)),IF(JE70="mg/kg",((JD70/1000)*(1/$I70)*(1/$H70)),IF(JE70="mg/MJ delivered",JD70/1000,IF(JE70="-","","Error"))))))))))))))))</f>
        <v/>
      </c>
      <c r="XT70" s="66" t="str">
        <f t="shared" ref="XT70:XT133" si="698">IF(AND(XZ$3="Unit", XS70=""), "", IF(AND(XZ$3="Unit", XS70="-"),"", IF(XZ$3="Unit", "kg/GJ delivered", IF(AND(JF70&lt;&gt;"", JF70&lt;&gt;"-", JE70="-"),"", IF($H70="","", IF(JE70="nd", "",IF(JE70="&lt;n.a.&gt;", "", IF(JF70="#/MJ", "", IF(JF70="kg/GJ delivered",JE70,IF(JF70="g/MJ delivered",JE70,IF(JF70="kg/MJ delivered",JE70*1000,IF(JF70="mg/MJ delivered",JE70/1000,IF(JF70="g/kg",((JE70)*(1/$I70)*(1/$H70)),IF(JF70="mg/kg",((JE70/1000)*(1/$I70)*(1/$H70)),IF(JF70="mg/MJ delivered",JE70/1000,IF(JF70="-","","Error"))))))))))))))))</f>
        <v/>
      </c>
      <c r="XU70" s="66" t="str">
        <f t="shared" ref="XU70:XU133" si="699">IF(AND(YA$3="Unit", XT70=""), "", IF(AND(YA$3="Unit", XT70="-"),"", IF(YA$3="Unit", "kg/GJ delivered", IF(AND(JG70&lt;&gt;"", JG70&lt;&gt;"-", JF70="-"),"", IF($H70="","", IF(JF70="nd", "",IF(JF70="&lt;n.a.&gt;", "", IF(JG70="#/MJ", "", IF(JG70="kg/GJ delivered",JF70,IF(JG70="g/MJ delivered",JF70,IF(JG70="kg/MJ delivered",JF70*1000,IF(JG70="mg/MJ delivered",JF70/1000,IF(JG70="g/kg",((JF70)*(1/$I70)*(1/$H70)),IF(JG70="mg/kg",((JF70/1000)*(1/$I70)*(1/$H70)),IF(JG70="mg/MJ delivered",JF70/1000,IF(JG70="-","","Error"))))))))))))))))</f>
        <v/>
      </c>
      <c r="XV70" s="66" t="str">
        <f t="shared" ref="XV70:XV133" si="700">IF(AND(YB$3="Unit", XU70=""), "", IF(AND(YB$3="Unit", XU70="-"),"", IF(YB$3="Unit", "kg/GJ delivered", IF(AND(JH70&lt;&gt;"", JH70&lt;&gt;"-", JG70="-"),"", IF($H70="","", IF(JG70="nd", "",IF(JG70="&lt;n.a.&gt;", "", IF(JH70="#/MJ", "", IF(JH70="kg/GJ delivered",JG70,IF(JH70="g/MJ delivered",JG70,IF(JH70="kg/MJ delivered",JG70*1000,IF(JH70="mg/MJ delivered",JG70/1000,IF(JH70="g/kg",((JG70)*(1/$I70)*(1/$H70)),IF(JH70="mg/kg",((JG70/1000)*(1/$I70)*(1/$H70)),IF(JH70="mg/MJ delivered",JG70/1000,IF(JH70="-","","Error"))))))))))))))))</f>
        <v/>
      </c>
      <c r="XW70" s="66" t="str">
        <f t="shared" ref="XW70:XW133" si="701">IF(AND(YC$3="Unit", XV70=""), "", IF(AND(YC$3="Unit", XV70="-"),"", IF(YC$3="Unit", "kg/GJ delivered", IF(AND(JI70&lt;&gt;"", JI70&lt;&gt;"-", JH70="-"),"", IF($H70="","", IF(JH70="nd", "",IF(JH70="&lt;n.a.&gt;", "", IF(JI70="#/MJ", "", IF(JI70="kg/GJ delivered",JH70,IF(JI70="g/MJ delivered",JH70,IF(JI70="kg/MJ delivered",JH70*1000,IF(JI70="mg/MJ delivered",JH70/1000,IF(JI70="g/kg",((JH70)*(1/$I70)*(1/$H70)),IF(JI70="mg/kg",((JH70/1000)*(1/$I70)*(1/$H70)),IF(JI70="mg/MJ delivered",JH70/1000,IF(JI70="-","","Error"))))))))))))))))</f>
        <v/>
      </c>
      <c r="XX70" s="66" t="str">
        <f t="shared" ref="XX70:XX133" si="702">IF(AND(YD$3="Unit", XW70=""), "", IF(AND(YD$3="Unit", XW70="-"),"", IF(YD$3="Unit", "kg/GJ delivered", IF(AND(JJ70&lt;&gt;"", JJ70&lt;&gt;"-", JI70="-"),"", IF($H70="","", IF(JI70="nd", "",IF(JI70="&lt;n.a.&gt;", "", IF(JJ70="#/MJ", "", IF(JJ70="kg/GJ delivered",JI70,IF(JJ70="g/MJ delivered",JI70,IF(JJ70="kg/MJ delivered",JI70*1000,IF(JJ70="mg/MJ delivered",JI70/1000,IF(JJ70="g/kg",((JI70)*(1/$I70)*(1/$H70)),IF(JJ70="mg/kg",((JI70/1000)*(1/$I70)*(1/$H70)),IF(JJ70="mg/MJ delivered",JI70/1000,IF(JJ70="-","","Error"))))))))))))))))</f>
        <v/>
      </c>
      <c r="XY70" s="66" t="str">
        <f t="shared" ref="XY70:XY133" si="703">IF(AND(YE$3="Unit", XX70=""), "", IF(AND(YE$3="Unit", XX70="-"),"", IF(YE$3="Unit", "kg/GJ delivered", IF(AND(JK70&lt;&gt;"", JK70&lt;&gt;"-", JJ70="-"),"", IF($H70="","", IF(JJ70="nd", "",IF(JJ70="&lt;n.a.&gt;", "", IF(JK70="#/MJ", "", IF(JK70="kg/GJ delivered",JJ70,IF(JK70="g/MJ delivered",JJ70,IF(JK70="kg/MJ delivered",JJ70*1000,IF(JK70="mg/MJ delivered",JJ70/1000,IF(JK70="g/kg",((JJ70)*(1/$I70)*(1/$H70)),IF(JK70="mg/kg",((JJ70/1000)*(1/$I70)*(1/$H70)),IF(JK70="mg/MJ delivered",JJ70/1000,IF(JK70="-","","Error"))))))))))))))))</f>
        <v/>
      </c>
      <c r="XZ70" s="66" t="str">
        <f t="shared" ref="XZ70:XZ133" si="704">IF(AND(YF$3="Unit", XY70=""), "", IF(AND(YF$3="Unit", XY70="-"),"", IF(YF$3="Unit", "kg/GJ delivered", IF(AND(JL70&lt;&gt;"", JL70&lt;&gt;"-", JK70="-"),"", IF($H70="","", IF(JK70="nd", "",IF(JK70="&lt;n.a.&gt;", "", IF(JL70="#/MJ", "", IF(JL70="kg/GJ delivered",JK70,IF(JL70="g/MJ delivered",JK70,IF(JL70="kg/MJ delivered",JK70*1000,IF(JL70="mg/MJ delivered",JK70/1000,IF(JL70="g/kg",((JK70)*(1/$I70)*(1/$H70)),IF(JL70="mg/kg",((JK70/1000)*(1/$I70)*(1/$H70)),IF(JL70="mg/MJ delivered",JK70/1000,IF(JL70="-","","Error"))))))))))))))))</f>
        <v/>
      </c>
      <c r="YA70" s="66" t="str">
        <f t="shared" ref="YA70:YA133" si="705">IF(AND(YG$3="Unit", XZ70=""), "", IF(AND(YG$3="Unit", XZ70="-"),"", IF(YG$3="Unit", "kg/GJ delivered", IF(AND(JM70&lt;&gt;"", JM70&lt;&gt;"-", JL70="-"),"", IF($H70="","", IF(JL70="nd", "",IF(JL70="&lt;n.a.&gt;", "", IF(JM70="#/MJ", "", IF(JM70="kg/GJ delivered",JL70,IF(JM70="g/MJ delivered",JL70,IF(JM70="kg/MJ delivered",JL70*1000,IF(JM70="mg/MJ delivered",JL70/1000,IF(JM70="g/kg",((JL70)*(1/$I70)*(1/$H70)),IF(JM70="mg/kg",((JL70/1000)*(1/$I70)*(1/$H70)),IF(JM70="mg/MJ delivered",JL70/1000,IF(JM70="-","","Error"))))))))))))))))</f>
        <v/>
      </c>
      <c r="YB70" s="66" t="str">
        <f t="shared" ref="YB70:YB133" si="706">IF(AND(YH$3="Unit", YA70=""), "", IF(AND(YH$3="Unit", YA70="-"),"", IF(YH$3="Unit", "kg/GJ delivered", IF(AND(JN70&lt;&gt;"", JN70&lt;&gt;"-", JM70="-"),"", IF($H70="","", IF(JM70="nd", "",IF(JM70="&lt;n.a.&gt;", "", IF(JN70="#/MJ", "", IF(JN70="kg/GJ delivered",JM70,IF(JN70="g/MJ delivered",JM70,IF(JN70="kg/MJ delivered",JM70*1000,IF(JN70="mg/MJ delivered",JM70/1000,IF(JN70="g/kg",((JM70)*(1/$I70)*(1/$H70)),IF(JN70="mg/kg",((JM70/1000)*(1/$I70)*(1/$H70)),IF(JN70="mg/MJ delivered",JM70/1000,IF(JN70="-","","Error"))))))))))))))))</f>
        <v/>
      </c>
      <c r="YC70" s="66" t="str">
        <f t="shared" ref="YC70:YC133" si="707">IF(AND(YI$3="Unit", YB70=""), "", IF(AND(YI$3="Unit", YB70="-"),"", IF(YI$3="Unit", "kg/GJ delivered", IF(AND(JO70&lt;&gt;"", JO70&lt;&gt;"-", JN70="-"),"", IF($H70="","", IF(JN70="nd", "",IF(JN70="&lt;n.a.&gt;", "", IF(JO70="#/MJ", "", IF(JO70="kg/GJ delivered",JN70,IF(JO70="g/MJ delivered",JN70,IF(JO70="kg/MJ delivered",JN70*1000,IF(JO70="mg/MJ delivered",JN70/1000,IF(JO70="g/kg",((JN70)*(1/$I70)*(1/$H70)),IF(JO70="mg/kg",((JN70/1000)*(1/$I70)*(1/$H70)),IF(JO70="mg/MJ delivered",JN70/1000,IF(JO70="-","","Error"))))))))))))))))</f>
        <v/>
      </c>
      <c r="YD70" s="66" t="str">
        <f t="shared" ref="YD70:YD133" si="708">IF(AND(YJ$3="Unit", YC70=""), "", IF(AND(YJ$3="Unit", YC70="-"),"", IF(YJ$3="Unit", "kg/GJ delivered", IF(AND(JP70&lt;&gt;"", JP70&lt;&gt;"-", JO70="-"),"", IF($H70="","", IF(JO70="nd", "",IF(JO70="&lt;n.a.&gt;", "", IF(JP70="#/MJ", "", IF(JP70="kg/GJ delivered",JO70,IF(JP70="g/MJ delivered",JO70,IF(JP70="kg/MJ delivered",JO70*1000,IF(JP70="mg/MJ delivered",JO70/1000,IF(JP70="g/kg",((JO70)*(1/$I70)*(1/$H70)),IF(JP70="mg/kg",((JO70/1000)*(1/$I70)*(1/$H70)),IF(JP70="mg/MJ delivered",JO70/1000,IF(JP70="-","","Error"))))))))))))))))</f>
        <v/>
      </c>
      <c r="YE70" s="66" t="str">
        <f t="shared" ref="YE70:YE133" si="709">IF(AND(YK$3="Unit", YD70=""), "", IF(AND(YK$3="Unit", YD70="-"),"", IF(YK$3="Unit", "kg/GJ delivered", IF(AND(JQ70&lt;&gt;"", JQ70&lt;&gt;"-", JP70="-"),"", IF($H70="","", IF(JP70="nd", "",IF(JP70="&lt;n.a.&gt;", "", IF(JQ70="#/MJ", "", IF(JQ70="kg/GJ delivered",JP70,IF(JQ70="g/MJ delivered",JP70,IF(JQ70="kg/MJ delivered",JP70*1000,IF(JQ70="mg/MJ delivered",JP70/1000,IF(JQ70="g/kg",((JP70)*(1/$I70)*(1/$H70)),IF(JQ70="mg/kg",((JP70/1000)*(1/$I70)*(1/$H70)),IF(JQ70="mg/MJ delivered",JP70/1000,IF(JQ70="-","","Error"))))))))))))))))</f>
        <v/>
      </c>
      <c r="YF70" s="66" t="str">
        <f t="shared" ref="YF70:YF133" si="710">IF(AND(YL$3="Unit", YE70=""), "", IF(AND(YL$3="Unit", YE70="-"),"", IF(YL$3="Unit", "kg/GJ delivered", IF(AND(JR70&lt;&gt;"", JR70&lt;&gt;"-", JQ70="-"),"", IF($H70="","", IF(JQ70="nd", "",IF(JQ70="&lt;n.a.&gt;", "", IF(JR70="#/MJ", "", IF(JR70="kg/GJ delivered",JQ70,IF(JR70="g/MJ delivered",JQ70,IF(JR70="kg/MJ delivered",JQ70*1000,IF(JR70="mg/MJ delivered",JQ70/1000,IF(JR70="g/kg",((JQ70)*(1/$I70)*(1/$H70)),IF(JR70="mg/kg",((JQ70/1000)*(1/$I70)*(1/$H70)),IF(JR70="mg/MJ delivered",JQ70/1000,IF(JR70="-","","Error"))))))))))))))))</f>
        <v/>
      </c>
      <c r="YG70" s="66" t="str">
        <f t="shared" ref="YG70:YG133" si="711">IF(AND(YM$3="Unit", YF70=""), "", IF(AND(YM$3="Unit", YF70="-"),"", IF(YM$3="Unit", "kg/GJ delivered", IF(AND(JS70&lt;&gt;"", JS70&lt;&gt;"-", JR70="-"),"", IF($H70="","", IF(JR70="nd", "",IF(JR70="&lt;n.a.&gt;", "", IF(JS70="#/MJ", "", IF(JS70="kg/GJ delivered",JR70,IF(JS70="g/MJ delivered",JR70,IF(JS70="kg/MJ delivered",JR70*1000,IF(JS70="mg/MJ delivered",JR70/1000,IF(JS70="g/kg",((JR70)*(1/$I70)*(1/$H70)),IF(JS70="mg/kg",((JR70/1000)*(1/$I70)*(1/$H70)),IF(JS70="mg/MJ delivered",JR70/1000,IF(JS70="-","","Error"))))))))))))))))</f>
        <v/>
      </c>
      <c r="YH70" s="66" t="str">
        <f t="shared" ref="YH70:YH133" si="712">IF(AND(YN$3="Unit", YG70=""), "", IF(AND(YN$3="Unit", YG70="-"),"", IF(YN$3="Unit", "kg/GJ delivered", IF(AND(JT70&lt;&gt;"", JT70&lt;&gt;"-", JS70="-"),"", IF($H70="","", IF(JS70="nd", "",IF(JS70="&lt;n.a.&gt;", "", IF(JT70="#/MJ", "", IF(JT70="kg/GJ delivered",JS70,IF(JT70="g/MJ delivered",JS70,IF(JT70="kg/MJ delivered",JS70*1000,IF(JT70="mg/MJ delivered",JS70/1000,IF(JT70="g/kg",((JS70)*(1/$I70)*(1/$H70)),IF(JT70="mg/kg",((JS70/1000)*(1/$I70)*(1/$H70)),IF(JT70="mg/MJ delivered",JS70/1000,IF(JT70="-","","Error"))))))))))))))))</f>
        <v/>
      </c>
      <c r="YI70" s="66" t="str">
        <f t="shared" ref="YI70:YI133" si="713">IF(AND(YO$3="Unit", YH70=""), "", IF(AND(YO$3="Unit", YH70="-"),"", IF(YO$3="Unit", "kg/GJ delivered", IF(AND(JU70&lt;&gt;"", JU70&lt;&gt;"-", JT70="-"),"", IF($H70="","", IF(JT70="nd", "",IF(JT70="&lt;n.a.&gt;", "", IF(JU70="#/MJ", "", IF(JU70="kg/GJ delivered",JT70,IF(JU70="g/MJ delivered",JT70,IF(JU70="kg/MJ delivered",JT70*1000,IF(JU70="mg/MJ delivered",JT70/1000,IF(JU70="g/kg",((JT70)*(1/$I70)*(1/$H70)),IF(JU70="mg/kg",((JT70/1000)*(1/$I70)*(1/$H70)),IF(JU70="mg/MJ delivered",JT70/1000,IF(JU70="-","","Error"))))))))))))))))</f>
        <v/>
      </c>
      <c r="YJ70" s="66" t="str">
        <f t="shared" ref="YJ70:YJ133" si="714">IF(AND(YP$3="Unit", YI70=""), "", IF(AND(YP$3="Unit", YI70="-"),"", IF(YP$3="Unit", "kg/GJ delivered", IF(AND(JV70&lt;&gt;"", JV70&lt;&gt;"-", JU70="-"),"", IF($H70="","", IF(JU70="nd", "",IF(JU70="&lt;n.a.&gt;", "", IF(JV70="#/MJ", "", IF(JV70="kg/GJ delivered",JU70,IF(JV70="g/MJ delivered",JU70,IF(JV70="kg/MJ delivered",JU70*1000,IF(JV70="mg/MJ delivered",JU70/1000,IF(JV70="g/kg",((JU70)*(1/$I70)*(1/$H70)),IF(JV70="mg/kg",((JU70/1000)*(1/$I70)*(1/$H70)),IF(JV70="mg/MJ delivered",JU70/1000,IF(JV70="-","","Error"))))))))))))))))</f>
        <v/>
      </c>
      <c r="YK70" s="66" t="str">
        <f t="shared" ref="YK70:YK133" si="715">IF(AND(YQ$3="Unit", YJ70=""), "", IF(AND(YQ$3="Unit", YJ70="-"),"", IF(YQ$3="Unit", "kg/GJ delivered", IF(AND(JW70&lt;&gt;"", JW70&lt;&gt;"-", JV70="-"),"", IF($H70="","", IF(JV70="nd", "",IF(JV70="&lt;n.a.&gt;", "", IF(JW70="#/MJ", "", IF(JW70="kg/GJ delivered",JV70,IF(JW70="g/MJ delivered",JV70,IF(JW70="kg/MJ delivered",JV70*1000,IF(JW70="mg/MJ delivered",JV70/1000,IF(JW70="g/kg",((JV70)*(1/$I70)*(1/$H70)),IF(JW70="mg/kg",((JV70/1000)*(1/$I70)*(1/$H70)),IF(JW70="mg/MJ delivered",JV70/1000,IF(JW70="-","","Error"))))))))))))))))</f>
        <v/>
      </c>
      <c r="YL70" s="66" t="str">
        <f t="shared" ref="YL70:YL133" si="716">IF(AND(YR$3="Unit", YK70=""), "", IF(AND(YR$3="Unit", YK70="-"),"", IF(YR$3="Unit", "kg/GJ delivered", IF(AND(JX70&lt;&gt;"", JX70&lt;&gt;"-", JW70="-"),"", IF($H70="","", IF(JW70="nd", "",IF(JW70="&lt;n.a.&gt;", "", IF(JX70="#/MJ", "", IF(JX70="kg/GJ delivered",JW70,IF(JX70="g/MJ delivered",JW70,IF(JX70="kg/MJ delivered",JW70*1000,IF(JX70="mg/MJ delivered",JW70/1000,IF(JX70="g/kg",((JW70)*(1/$I70)*(1/$H70)),IF(JX70="mg/kg",((JW70/1000)*(1/$I70)*(1/$H70)),IF(JX70="mg/MJ delivered",JW70/1000,IF(JX70="-","","Error"))))))))))))))))</f>
        <v/>
      </c>
      <c r="YM70" s="66" t="str">
        <f t="shared" ref="YM70:YM133" si="717">IF(AND(YS$3="Unit", YL70=""), "", IF(AND(YS$3="Unit", YL70="-"),"", IF(YS$3="Unit", "kg/GJ delivered", IF(AND(JY70&lt;&gt;"", JY70&lt;&gt;"-", JX70="-"),"", IF($H70="","", IF(JX70="nd", "",IF(JX70="&lt;n.a.&gt;", "", IF(JY70="#/MJ", "", IF(JY70="kg/GJ delivered",JX70,IF(JY70="g/MJ delivered",JX70,IF(JY70="kg/MJ delivered",JX70*1000,IF(JY70="mg/MJ delivered",JX70/1000,IF(JY70="g/kg",((JX70)*(1/$I70)*(1/$H70)),IF(JY70="mg/kg",((JX70/1000)*(1/$I70)*(1/$H70)),IF(JY70="mg/MJ delivered",JX70/1000,IF(JY70="-","","Error"))))))))))))))))</f>
        <v/>
      </c>
      <c r="YN70" s="66" t="str">
        <f t="shared" ref="YN70:YN133" si="718">IF(AND(YT$3="Unit", YM70=""), "", IF(AND(YT$3="Unit", YM70="-"),"", IF(YT$3="Unit", "kg/GJ delivered", IF(AND(JZ70&lt;&gt;"", JZ70&lt;&gt;"-", JY70="-"),"", IF($H70="","", IF(JY70="nd", "",IF(JY70="&lt;n.a.&gt;", "", IF(JZ70="#/MJ", "", IF(JZ70="kg/GJ delivered",JY70,IF(JZ70="g/MJ delivered",JY70,IF(JZ70="kg/MJ delivered",JY70*1000,IF(JZ70="mg/MJ delivered",JY70/1000,IF(JZ70="g/kg",((JY70)*(1/$I70)*(1/$H70)),IF(JZ70="mg/kg",((JY70/1000)*(1/$I70)*(1/$H70)),IF(JZ70="mg/MJ delivered",JY70/1000,IF(JZ70="-","","Error"))))))))))))))))</f>
        <v/>
      </c>
      <c r="YO70" s="66" t="str">
        <f t="shared" ref="YO70:YO133" si="719">IF(AND(YU$3="Unit", YN70=""), "", IF(AND(YU$3="Unit", YN70="-"),"", IF(YU$3="Unit", "kg/GJ delivered", IF(AND(KA70&lt;&gt;"", KA70&lt;&gt;"-", JZ70="-"),"", IF($H70="","", IF(JZ70="nd", "",IF(JZ70="&lt;n.a.&gt;", "", IF(KA70="#/MJ", "", IF(KA70="kg/GJ delivered",JZ70,IF(KA70="g/MJ delivered",JZ70,IF(KA70="kg/MJ delivered",JZ70*1000,IF(KA70="mg/MJ delivered",JZ70/1000,IF(KA70="g/kg",((JZ70)*(1/$I70)*(1/$H70)),IF(KA70="mg/kg",((JZ70/1000)*(1/$I70)*(1/$H70)),IF(KA70="mg/MJ delivered",JZ70/1000,IF(KA70="-","","Error"))))))))))))))))</f>
        <v/>
      </c>
      <c r="YP70" s="66" t="str">
        <f t="shared" ref="YP70:YP133" si="720">IF(AND(YV$3="Unit", YO70=""), "", IF(AND(YV$3="Unit", YO70="-"),"", IF(YV$3="Unit", "kg/GJ delivered", IF(AND(KB70&lt;&gt;"", KB70&lt;&gt;"-", KA70="-"),"", IF($H70="","", IF(KA70="nd", "",IF(KA70="&lt;n.a.&gt;", "", IF(KB70="#/MJ", "", IF(KB70="kg/GJ delivered",KA70,IF(KB70="g/MJ delivered",KA70,IF(KB70="kg/MJ delivered",KA70*1000,IF(KB70="mg/MJ delivered",KA70/1000,IF(KB70="g/kg",((KA70)*(1/$I70)*(1/$H70)),IF(KB70="mg/kg",((KA70/1000)*(1/$I70)*(1/$H70)),IF(KB70="mg/MJ delivered",KA70/1000,IF(KB70="-","","Error"))))))))))))))))</f>
        <v/>
      </c>
      <c r="YQ70" s="66" t="str">
        <f t="shared" ref="YQ70:YQ133" si="721">IF(AND(YW$3="Unit", YP70=""), "", IF(AND(YW$3="Unit", YP70="-"),"", IF(YW$3="Unit", "kg/GJ delivered", IF(AND(KC70&lt;&gt;"", KC70&lt;&gt;"-", KB70="-"),"", IF($H70="","", IF(KB70="nd", "",IF(KB70="&lt;n.a.&gt;", "", IF(KC70="#/MJ", "", IF(KC70="kg/GJ delivered",KB70,IF(KC70="g/MJ delivered",KB70,IF(KC70="kg/MJ delivered",KB70*1000,IF(KC70="mg/MJ delivered",KB70/1000,IF(KC70="g/kg",((KB70)*(1/$I70)*(1/$H70)),IF(KC70="mg/kg",((KB70/1000)*(1/$I70)*(1/$H70)),IF(KC70="mg/MJ delivered",KB70/1000,IF(KC70="-","","Error"))))))))))))))))</f>
        <v/>
      </c>
      <c r="YR70" s="66" t="str">
        <f t="shared" ref="YR70:YR133" si="722">IF(AND(YX$3="Unit", YQ70=""), "", IF(AND(YX$3="Unit", YQ70="-"),"", IF(YX$3="Unit", "kg/GJ delivered", IF(AND(KD70&lt;&gt;"", KD70&lt;&gt;"-", KC70="-"),"", IF($H70="","", IF(KC70="nd", "",IF(KC70="&lt;n.a.&gt;", "", IF(KD70="#/MJ", "", IF(KD70="kg/GJ delivered",KC70,IF(KD70="g/MJ delivered",KC70,IF(KD70="kg/MJ delivered",KC70*1000,IF(KD70="mg/MJ delivered",KC70/1000,IF(KD70="g/kg",((KC70)*(1/$I70)*(1/$H70)),IF(KD70="mg/kg",((KC70/1000)*(1/$I70)*(1/$H70)),IF(KD70="mg/MJ delivered",KC70/1000,IF(KD70="-","","Error"))))))))))))))))</f>
        <v/>
      </c>
      <c r="YS70" s="66" t="str">
        <f t="shared" ref="YS70:YS133" si="723">IF(AND(YY$3="Unit", YR70=""), "", IF(AND(YY$3="Unit", YR70="-"),"", IF(YY$3="Unit", "kg/GJ delivered", IF(AND(KE70&lt;&gt;"", KE70&lt;&gt;"-", KD70="-"),"", IF($H70="","", IF(KD70="nd", "",IF(KD70="&lt;n.a.&gt;", "", IF(KE70="#/MJ", "", IF(KE70="kg/GJ delivered",KD70,IF(KE70="g/MJ delivered",KD70,IF(KE70="kg/MJ delivered",KD70*1000,IF(KE70="mg/MJ delivered",KD70/1000,IF(KE70="g/kg",((KD70)*(1/$I70)*(1/$H70)),IF(KE70="mg/kg",((KD70/1000)*(1/$I70)*(1/$H70)),IF(KE70="mg/MJ delivered",KD70/1000,IF(KE70="-","","Error"))))))))))))))))</f>
        <v/>
      </c>
      <c r="YT70" s="66" t="str">
        <f t="shared" ref="YT70:YT133" si="724">IF(AND(YZ$3="Unit", YS70=""), "", IF(AND(YZ$3="Unit", YS70="-"),"", IF(YZ$3="Unit", "kg/GJ delivered", IF(AND(KF70&lt;&gt;"", KF70&lt;&gt;"-", KE70="-"),"", IF($H70="","", IF(KE70="nd", "",IF(KE70="&lt;n.a.&gt;", "", IF(KF70="#/MJ", "", IF(KF70="kg/GJ delivered",KE70,IF(KF70="g/MJ delivered",KE70,IF(KF70="kg/MJ delivered",KE70*1000,IF(KF70="mg/MJ delivered",KE70/1000,IF(KF70="g/kg",((KE70)*(1/$I70)*(1/$H70)),IF(KF70="mg/kg",((KE70/1000)*(1/$I70)*(1/$H70)),IF(KF70="mg/MJ delivered",KE70/1000,IF(KF70="-","","Error"))))))))))))))))</f>
        <v/>
      </c>
      <c r="YU70" s="66" t="str">
        <f t="shared" ref="YU70:YU133" si="725">IF(AND(ZA$3="Unit", YT70=""), "", IF(AND(ZA$3="Unit", YT70="-"),"", IF(ZA$3="Unit", "kg/GJ delivered", IF(AND(KG70&lt;&gt;"", KG70&lt;&gt;"-", KF70="-"),"", IF($H70="","", IF(KF70="nd", "",IF(KF70="&lt;n.a.&gt;", "", IF(KG70="#/MJ", "", IF(KG70="kg/GJ delivered",KF70,IF(KG70="g/MJ delivered",KF70,IF(KG70="kg/MJ delivered",KF70*1000,IF(KG70="mg/MJ delivered",KF70/1000,IF(KG70="g/kg",((KF70)*(1/$I70)*(1/$H70)),IF(KG70="mg/kg",((KF70/1000)*(1/$I70)*(1/$H70)),IF(KG70="mg/MJ delivered",KF70/1000,IF(KG70="-","","Error"))))))))))))))))</f>
        <v/>
      </c>
      <c r="YV70" s="66" t="str">
        <f t="shared" ref="YV70:YV133" si="726">IF(AND(ZB$3="Unit", YU70=""), "", IF(AND(ZB$3="Unit", YU70="-"),"", IF(ZB$3="Unit", "kg/GJ delivered", IF(AND(KH70&lt;&gt;"", KH70&lt;&gt;"-", KG70="-"),"", IF($H70="","", IF(KG70="nd", "",IF(KG70="&lt;n.a.&gt;", "", IF(KH70="#/MJ", "", IF(KH70="kg/GJ delivered",KG70,IF(KH70="g/MJ delivered",KG70,IF(KH70="kg/MJ delivered",KG70*1000,IF(KH70="mg/MJ delivered",KG70/1000,IF(KH70="g/kg",((KG70)*(1/$I70)*(1/$H70)),IF(KH70="mg/kg",((KG70/1000)*(1/$I70)*(1/$H70)),IF(KH70="mg/MJ delivered",KG70/1000,IF(KH70="-","","Error"))))))))))))))))</f>
        <v/>
      </c>
      <c r="YW70" s="66" t="str">
        <f t="shared" ref="YW70:YW133" si="727">IF(AND(ZC$3="Unit", YV70=""), "", IF(AND(ZC$3="Unit", YV70="-"),"", IF(ZC$3="Unit", "kg/GJ delivered", IF(AND(KI70&lt;&gt;"", KI70&lt;&gt;"-", KH70="-"),"", IF($H70="","", IF(KH70="nd", "",IF(KH70="&lt;n.a.&gt;", "", IF(KI70="#/MJ", "", IF(KI70="kg/GJ delivered",KH70,IF(KI70="g/MJ delivered",KH70,IF(KI70="kg/MJ delivered",KH70*1000,IF(KI70="mg/MJ delivered",KH70/1000,IF(KI70="g/kg",((KH70)*(1/$I70)*(1/$H70)),IF(KI70="mg/kg",((KH70/1000)*(1/$I70)*(1/$H70)),IF(KI70="mg/MJ delivered",KH70/1000,IF(KI70="-","","Error"))))))))))))))))</f>
        <v/>
      </c>
      <c r="YX70" s="66" t="str">
        <f t="shared" ref="YX70:YX133" si="728">IF(AND(ZD$3="Unit", YW70=""), "", IF(AND(ZD$3="Unit", YW70="-"),"", IF(ZD$3="Unit", "kg/GJ delivered", IF(AND(KJ70&lt;&gt;"", KJ70&lt;&gt;"-", KI70="-"),"", IF($H70="","", IF(KI70="nd", "",IF(KI70="&lt;n.a.&gt;", "", IF(KJ70="#/MJ", "", IF(KJ70="kg/GJ delivered",KI70,IF(KJ70="g/MJ delivered",KI70,IF(KJ70="kg/MJ delivered",KI70*1000,IF(KJ70="mg/MJ delivered",KI70/1000,IF(KJ70="g/kg",((KI70)*(1/$I70)*(1/$H70)),IF(KJ70="mg/kg",((KI70/1000)*(1/$I70)*(1/$H70)),IF(KJ70="mg/MJ delivered",KI70/1000,IF(KJ70="-","","Error"))))))))))))))))</f>
        <v/>
      </c>
      <c r="YY70" s="66" t="str">
        <f t="shared" ref="YY70:YY133" si="729">IF(AND(ZE$3="Unit", YX70=""), "", IF(AND(ZE$3="Unit", YX70="-"),"", IF(ZE$3="Unit", "kg/GJ delivered", IF(AND(KK70&lt;&gt;"", KK70&lt;&gt;"-", KJ70="-"),"", IF($H70="","", IF(KJ70="nd", "",IF(KJ70="&lt;n.a.&gt;", "", IF(KK70="#/MJ", "", IF(KK70="kg/GJ delivered",KJ70,IF(KK70="g/MJ delivered",KJ70,IF(KK70="kg/MJ delivered",KJ70*1000,IF(KK70="mg/MJ delivered",KJ70/1000,IF(KK70="g/kg",((KJ70)*(1/$I70)*(1/$H70)),IF(KK70="mg/kg",((KJ70/1000)*(1/$I70)*(1/$H70)),IF(KK70="mg/MJ delivered",KJ70/1000,IF(KK70="-","","Error"))))))))))))))))</f>
        <v/>
      </c>
      <c r="YZ70" s="66" t="str">
        <f t="shared" ref="YZ70:YZ133" si="730">IF(AND(ZF$3="Unit", YY70=""), "", IF(AND(ZF$3="Unit", YY70="-"),"", IF(ZF$3="Unit", "kg/GJ delivered", IF(AND(KL70&lt;&gt;"", KL70&lt;&gt;"-", KK70="-"),"", IF($H70="","", IF(KK70="nd", "",IF(KK70="&lt;n.a.&gt;", "", IF(KL70="#/MJ", "", IF(KL70="kg/GJ delivered",KK70,IF(KL70="g/MJ delivered",KK70,IF(KL70="kg/MJ delivered",KK70*1000,IF(KL70="mg/MJ delivered",KK70/1000,IF(KL70="g/kg",((KK70)*(1/$I70)*(1/$H70)),IF(KL70="mg/kg",((KK70/1000)*(1/$I70)*(1/$H70)),IF(KL70="mg/MJ delivered",KK70/1000,IF(KL70="-","","Error"))))))))))))))))</f>
        <v/>
      </c>
      <c r="ZA70" s="66" t="str">
        <f t="shared" ref="ZA70:ZA133" si="731">IF(AND(ZG$3="Unit", YZ70=""), "", IF(AND(ZG$3="Unit", YZ70="-"),"", IF(ZG$3="Unit", "kg/GJ delivered", IF(AND(KM70&lt;&gt;"", KM70&lt;&gt;"-", KL70="-"),"", IF($H70="","", IF(KL70="nd", "",IF(KL70="&lt;n.a.&gt;", "", IF(KM70="#/MJ", "", IF(KM70="kg/GJ delivered",KL70,IF(KM70="g/MJ delivered",KL70,IF(KM70="kg/MJ delivered",KL70*1000,IF(KM70="mg/MJ delivered",KL70/1000,IF(KM70="g/kg",((KL70)*(1/$I70)*(1/$H70)),IF(KM70="mg/kg",((KL70/1000)*(1/$I70)*(1/$H70)),IF(KM70="mg/MJ delivered",KL70/1000,IF(KM70="-","","Error"))))))))))))))))</f>
        <v/>
      </c>
      <c r="ZB70" s="66" t="str">
        <f t="shared" ref="ZB70:ZB133" si="732">IF(AND(ZH$3="Unit", ZA70=""), "", IF(AND(ZH$3="Unit", ZA70="-"),"", IF(ZH$3="Unit", "kg/GJ delivered", IF(AND(KN70&lt;&gt;"", KN70&lt;&gt;"-", KM70="-"),"", IF($H70="","", IF(KM70="nd", "",IF(KM70="&lt;n.a.&gt;", "", IF(KN70="#/MJ", "", IF(KN70="kg/GJ delivered",KM70,IF(KN70="g/MJ delivered",KM70,IF(KN70="kg/MJ delivered",KM70*1000,IF(KN70="mg/MJ delivered",KM70/1000,IF(KN70="g/kg",((KM70)*(1/$I70)*(1/$H70)),IF(KN70="mg/kg",((KM70/1000)*(1/$I70)*(1/$H70)),IF(KN70="mg/MJ delivered",KM70/1000,IF(KN70="-","","Error"))))))))))))))))</f>
        <v/>
      </c>
      <c r="ZC70" s="66" t="str">
        <f t="shared" ref="ZC70:ZC133" si="733">IF(AND(ZI$3="Unit", ZB70=""), "", IF(AND(ZI$3="Unit", ZB70="-"),"", IF(ZI$3="Unit", "kg/GJ delivered", IF(AND(KO70&lt;&gt;"", KO70&lt;&gt;"-", KN70="-"),"", IF($H70="","", IF(KN70="nd", "",IF(KN70="&lt;n.a.&gt;", "", IF(KO70="#/MJ", "", IF(KO70="kg/GJ delivered",KN70,IF(KO70="g/MJ delivered",KN70,IF(KO70="kg/MJ delivered",KN70*1000,IF(KO70="mg/MJ delivered",KN70/1000,IF(KO70="g/kg",((KN70)*(1/$I70)*(1/$H70)),IF(KO70="mg/kg",((KN70/1000)*(1/$I70)*(1/$H70)),IF(KO70="mg/MJ delivered",KN70/1000,IF(KO70="-","","Error"))))))))))))))))</f>
        <v/>
      </c>
      <c r="ZD70" s="66" t="str">
        <f t="shared" ref="ZD70:ZD133" si="734">IF(AND(ZJ$3="Unit", ZC70=""), "", IF(AND(ZJ$3="Unit", ZC70="-"),"", IF(ZJ$3="Unit", "kg/GJ delivered", IF(AND(KP70&lt;&gt;"", KP70&lt;&gt;"-", KO70="-"),"", IF($H70="","", IF(KO70="nd", "",IF(KO70="&lt;n.a.&gt;", "", IF(KP70="#/MJ", "", IF(KP70="kg/GJ delivered",KO70,IF(KP70="g/MJ delivered",KO70,IF(KP70="kg/MJ delivered",KO70*1000,IF(KP70="mg/MJ delivered",KO70/1000,IF(KP70="g/kg",((KO70)*(1/$I70)*(1/$H70)),IF(KP70="mg/kg",((KO70/1000)*(1/$I70)*(1/$H70)),IF(KP70="mg/MJ delivered",KO70/1000,IF(KP70="-","","Error"))))))))))))))))</f>
        <v/>
      </c>
      <c r="ZE70" s="66" t="str">
        <f t="shared" ref="ZE70:ZE133" si="735">IF(AND(ZK$3="Unit", ZD70=""), "", IF(AND(ZK$3="Unit", ZD70="-"),"", IF(ZK$3="Unit", "kg/GJ delivered", IF(AND(KQ70&lt;&gt;"", KQ70&lt;&gt;"-", KP70="-"),"", IF($H70="","", IF(KP70="nd", "",IF(KP70="&lt;n.a.&gt;", "", IF(KQ70="#/MJ", "", IF(KQ70="kg/GJ delivered",KP70,IF(KQ70="g/MJ delivered",KP70,IF(KQ70="kg/MJ delivered",KP70*1000,IF(KQ70="mg/MJ delivered",KP70/1000,IF(KQ70="g/kg",((KP70)*(1/$I70)*(1/$H70)),IF(KQ70="mg/kg",((KP70/1000)*(1/$I70)*(1/$H70)),IF(KQ70="mg/MJ delivered",KP70/1000,IF(KQ70="-","","Error"))))))))))))))))</f>
        <v/>
      </c>
      <c r="ZF70" s="66" t="str">
        <f t="shared" ref="ZF70:ZF133" si="736">IF(AND(ZL$3="Unit", ZE70=""), "", IF(AND(ZL$3="Unit", ZE70="-"),"", IF(ZL$3="Unit", "kg/GJ delivered", IF(AND(KR70&lt;&gt;"", KR70&lt;&gt;"-", KQ70="-"),"", IF($H70="","", IF(KQ70="nd", "",IF(KQ70="&lt;n.a.&gt;", "", IF(KR70="#/MJ", "", IF(KR70="kg/GJ delivered",KQ70,IF(KR70="g/MJ delivered",KQ70,IF(KR70="kg/MJ delivered",KQ70*1000,IF(KR70="mg/MJ delivered",KQ70/1000,IF(KR70="g/kg",((KQ70)*(1/$I70)*(1/$H70)),IF(KR70="mg/kg",((KQ70/1000)*(1/$I70)*(1/$H70)),IF(KR70="mg/MJ delivered",KQ70/1000,IF(KR70="-","","Error"))))))))))))))))</f>
        <v/>
      </c>
      <c r="ZG70" s="66" t="str">
        <f t="shared" ref="ZG70:ZG133" si="737">IF(AND(ZM$3="Unit", ZF70=""), "", IF(AND(ZM$3="Unit", ZF70="-"),"", IF(ZM$3="Unit", "kg/GJ delivered", IF(AND(KS70&lt;&gt;"", KS70&lt;&gt;"-", KR70="-"),"", IF($H70="","", IF(KR70="nd", "",IF(KR70="&lt;n.a.&gt;", "", IF(KS70="#/MJ", "", IF(KS70="kg/GJ delivered",KR70,IF(KS70="g/MJ delivered",KR70,IF(KS70="kg/MJ delivered",KR70*1000,IF(KS70="mg/MJ delivered",KR70/1000,IF(KS70="g/kg",((KR70)*(1/$I70)*(1/$H70)),IF(KS70="mg/kg",((KR70/1000)*(1/$I70)*(1/$H70)),IF(KS70="mg/MJ delivered",KR70/1000,IF(KS70="-","","Error"))))))))))))))))</f>
        <v/>
      </c>
      <c r="ZH70" s="66" t="str">
        <f t="shared" ref="ZH70:ZH133" si="738">IF(AND(ZN$3="Unit", ZG70=""), "", IF(AND(ZN$3="Unit", ZG70="-"),"", IF(ZN$3="Unit", "kg/GJ delivered", IF(AND(KT70&lt;&gt;"", KT70&lt;&gt;"-", KS70="-"),"", IF($H70="","", IF(KS70="nd", "",IF(KS70="&lt;n.a.&gt;", "", IF(KT70="#/MJ", "", IF(KT70="kg/GJ delivered",KS70,IF(KT70="g/MJ delivered",KS70,IF(KT70="kg/MJ delivered",KS70*1000,IF(KT70="mg/MJ delivered",KS70/1000,IF(KT70="g/kg",((KS70)*(1/$I70)*(1/$H70)),IF(KT70="mg/kg",((KS70/1000)*(1/$I70)*(1/$H70)),IF(KT70="mg/MJ delivered",KS70/1000,IF(KT70="-","","Error"))))))))))))))))</f>
        <v/>
      </c>
      <c r="ZI70" s="66" t="str">
        <f t="shared" ref="ZI70:ZI133" si="739">IF(AND(ZO$3="Unit", ZH70=""), "", IF(AND(ZO$3="Unit", ZH70="-"),"", IF(ZO$3="Unit", "kg/GJ delivered", IF(AND(KU70&lt;&gt;"", KU70&lt;&gt;"-", KT70="-"),"", IF($H70="","", IF(KT70="nd", "",IF(KT70="&lt;n.a.&gt;", "", IF(KU70="#/MJ", "", IF(KU70="kg/GJ delivered",KT70,IF(KU70="g/MJ delivered",KT70,IF(KU70="kg/MJ delivered",KT70*1000,IF(KU70="mg/MJ delivered",KT70/1000,IF(KU70="g/kg",((KT70)*(1/$I70)*(1/$H70)),IF(KU70="mg/kg",((KT70/1000)*(1/$I70)*(1/$H70)),IF(KU70="mg/MJ delivered",KT70/1000,IF(KU70="-","","Error"))))))))))))))))</f>
        <v/>
      </c>
      <c r="ZJ70" s="66" t="str">
        <f t="shared" ref="ZJ70:ZJ133" si="740">IF(AND(ZP$3="Unit", ZI70=""), "", IF(AND(ZP$3="Unit", ZI70="-"),"", IF(ZP$3="Unit", "kg/GJ delivered", IF(AND(KV70&lt;&gt;"", KV70&lt;&gt;"-", KU70="-"),"", IF($H70="","", IF(KU70="nd", "",IF(KU70="&lt;n.a.&gt;", "", IF(KV70="#/MJ", "", IF(KV70="kg/GJ delivered",KU70,IF(KV70="g/MJ delivered",KU70,IF(KV70="kg/MJ delivered",KU70*1000,IF(KV70="mg/MJ delivered",KU70/1000,IF(KV70="g/kg",((KU70)*(1/$I70)*(1/$H70)),IF(KV70="mg/kg",((KU70/1000)*(1/$I70)*(1/$H70)),IF(KV70="mg/MJ delivered",KU70/1000,IF(KV70="-","","Error"))))))))))))))))</f>
        <v/>
      </c>
      <c r="ZK70" s="66" t="str">
        <f t="shared" ref="ZK70:ZK133" si="741">IF(AND(ZQ$3="Unit", ZJ70=""), "", IF(AND(ZQ$3="Unit", ZJ70="-"),"", IF(ZQ$3="Unit", "kg/GJ delivered", IF(AND(KW70&lt;&gt;"", KW70&lt;&gt;"-", KV70="-"),"", IF($H70="","", IF(KV70="nd", "",IF(KV70="&lt;n.a.&gt;", "", IF(KW70="#/MJ", "", IF(KW70="kg/GJ delivered",KV70,IF(KW70="g/MJ delivered",KV70,IF(KW70="kg/MJ delivered",KV70*1000,IF(KW70="mg/MJ delivered",KV70/1000,IF(KW70="g/kg",((KV70)*(1/$I70)*(1/$H70)),IF(KW70="mg/kg",((KV70/1000)*(1/$I70)*(1/$H70)),IF(KW70="mg/MJ delivered",KV70/1000,IF(KW70="-","","Error"))))))))))))))))</f>
        <v/>
      </c>
      <c r="ZL70" s="66" t="str">
        <f t="shared" ref="ZL70:ZL133" si="742">IF(AND(ZR$3="Unit", ZK70=""), "", IF(AND(ZR$3="Unit", ZK70="-"),"", IF(ZR$3="Unit", "kg/GJ delivered", IF(AND(KX70&lt;&gt;"", KX70&lt;&gt;"-", KW70="-"),"", IF($H70="","", IF(KW70="nd", "",IF(KW70="&lt;n.a.&gt;", "", IF(KX70="#/MJ", "", IF(KX70="kg/GJ delivered",KW70,IF(KX70="g/MJ delivered",KW70,IF(KX70="kg/MJ delivered",KW70*1000,IF(KX70="mg/MJ delivered",KW70/1000,IF(KX70="g/kg",((KW70)*(1/$I70)*(1/$H70)),IF(KX70="mg/kg",((KW70/1000)*(1/$I70)*(1/$H70)),IF(KX70="mg/MJ delivered",KW70/1000,IF(KX70="-","","Error"))))))))))))))))</f>
        <v/>
      </c>
      <c r="ZM70" s="66" t="str">
        <f t="shared" ref="ZM70:ZM133" si="743">IF(AND(ZS$3="Unit", ZL70=""), "", IF(AND(ZS$3="Unit", ZL70="-"),"", IF(ZS$3="Unit", "kg/GJ delivered", IF(AND(KY70&lt;&gt;"", KY70&lt;&gt;"-", KX70="-"),"", IF($H70="","", IF(KX70="nd", "",IF(KX70="&lt;n.a.&gt;", "", IF(KY70="#/MJ", "", IF(KY70="kg/GJ delivered",KX70,IF(KY70="g/MJ delivered",KX70,IF(KY70="kg/MJ delivered",KX70*1000,IF(KY70="mg/MJ delivered",KX70/1000,IF(KY70="g/kg",((KX70)*(1/$I70)*(1/$H70)),IF(KY70="mg/kg",((KX70/1000)*(1/$I70)*(1/$H70)),IF(KY70="mg/MJ delivered",KX70/1000,IF(KY70="-","","Error"))))))))))))))))</f>
        <v/>
      </c>
      <c r="ZN70" s="66" t="str">
        <f t="shared" ref="ZN70:ZN133" si="744">IF(AND(ZT$3="Unit", ZM70=""), "", IF(AND(ZT$3="Unit", ZM70="-"),"", IF(ZT$3="Unit", "kg/GJ delivered", IF(AND(KZ70&lt;&gt;"", KZ70&lt;&gt;"-", KY70="-"),"", IF($H70="","", IF(KY70="nd", "",IF(KY70="&lt;n.a.&gt;", "", IF(KZ70="#/MJ", "", IF(KZ70="kg/GJ delivered",KY70,IF(KZ70="g/MJ delivered",KY70,IF(KZ70="kg/MJ delivered",KY70*1000,IF(KZ70="mg/MJ delivered",KY70/1000,IF(KZ70="g/kg",((KY70)*(1/$I70)*(1/$H70)),IF(KZ70="mg/kg",((KY70/1000)*(1/$I70)*(1/$H70)),IF(KZ70="mg/MJ delivered",KY70/1000,IF(KZ70="-","","Error"))))))))))))))))</f>
        <v/>
      </c>
      <c r="ZO70" s="66" t="str">
        <f t="shared" ref="ZO70:ZO133" si="745">IF(AND(ZU$3="Unit", ZN70=""), "", IF(AND(ZU$3="Unit", ZN70="-"),"", IF(ZU$3="Unit", "kg/GJ delivered", IF(AND(LA70&lt;&gt;"", LA70&lt;&gt;"-", KZ70="-"),"", IF($H70="","", IF(KZ70="nd", "",IF(KZ70="&lt;n.a.&gt;", "", IF(LA70="#/MJ", "", IF(LA70="kg/GJ delivered",KZ70,IF(LA70="g/MJ delivered",KZ70,IF(LA70="kg/MJ delivered",KZ70*1000,IF(LA70="mg/MJ delivered",KZ70/1000,IF(LA70="g/kg",((KZ70)*(1/$I70)*(1/$H70)),IF(LA70="mg/kg",((KZ70/1000)*(1/$I70)*(1/$H70)),IF(LA70="mg/MJ delivered",KZ70/1000,IF(LA70="-","","Error"))))))))))))))))</f>
        <v/>
      </c>
      <c r="ZP70" s="66" t="str">
        <f t="shared" ref="ZP70:ZP133" si="746">IF(AND(ZV$3="Unit", ZO70=""), "", IF(AND(ZV$3="Unit", ZO70="-"),"", IF(ZV$3="Unit", "kg/GJ delivered", IF(AND(LB70&lt;&gt;"", LB70&lt;&gt;"-", LA70="-"),"", IF($H70="","", IF(LA70="nd", "",IF(LA70="&lt;n.a.&gt;", "", IF(LB70="#/MJ", "", IF(LB70="kg/GJ delivered",LA70,IF(LB70="g/MJ delivered",LA70,IF(LB70="kg/MJ delivered",LA70*1000,IF(LB70="mg/MJ delivered",LA70/1000,IF(LB70="g/kg",((LA70)*(1/$I70)*(1/$H70)),IF(LB70="mg/kg",((LA70/1000)*(1/$I70)*(1/$H70)),IF(LB70="mg/MJ delivered",LA70/1000,IF(LB70="-","","Error"))))))))))))))))</f>
        <v/>
      </c>
      <c r="ZQ70" s="66" t="str">
        <f t="shared" ref="ZQ70:ZQ133" si="747">IF(AND(ZW$3="Unit", ZP70=""), "", IF(AND(ZW$3="Unit", ZP70="-"),"", IF(ZW$3="Unit", "kg/GJ delivered", IF(AND(LC70&lt;&gt;"", LC70&lt;&gt;"-", LB70="-"),"", IF($H70="","", IF(LB70="nd", "",IF(LB70="&lt;n.a.&gt;", "", IF(LC70="#/MJ", "", IF(LC70="kg/GJ delivered",LB70,IF(LC70="g/MJ delivered",LB70,IF(LC70="kg/MJ delivered",LB70*1000,IF(LC70="mg/MJ delivered",LB70/1000,IF(LC70="g/kg",((LB70)*(1/$I70)*(1/$H70)),IF(LC70="mg/kg",((LB70/1000)*(1/$I70)*(1/$H70)),IF(LC70="mg/MJ delivered",LB70/1000,IF(LC70="-","","Error"))))))))))))))))</f>
        <v/>
      </c>
      <c r="ZR70" s="66" t="str">
        <f t="shared" ref="ZR70:ZR133" si="748">IF(AND(ZX$3="Unit", ZQ70=""), "", IF(AND(ZX$3="Unit", ZQ70="-"),"", IF(ZX$3="Unit", "kg/GJ delivered", IF(AND(LD70&lt;&gt;"", LD70&lt;&gt;"-", LC70="-"),"", IF($H70="","", IF(LC70="nd", "",IF(LC70="&lt;n.a.&gt;", "", IF(LD70="#/MJ", "", IF(LD70="kg/GJ delivered",LC70,IF(LD70="g/MJ delivered",LC70,IF(LD70="kg/MJ delivered",LC70*1000,IF(LD70="mg/MJ delivered",LC70/1000,IF(LD70="g/kg",((LC70)*(1/$I70)*(1/$H70)),IF(LD70="mg/kg",((LC70/1000)*(1/$I70)*(1/$H70)),IF(LD70="mg/MJ delivered",LC70/1000,IF(LD70="-","","Error"))))))))))))))))</f>
        <v/>
      </c>
      <c r="ZS70" s="66" t="str">
        <f t="shared" ref="ZS70:ZS133" si="749">IF(AND(ZY$3="Unit", ZR70=""), "", IF(AND(ZY$3="Unit", ZR70="-"),"", IF(ZY$3="Unit", "kg/GJ delivered", IF(AND(LE70&lt;&gt;"", LE70&lt;&gt;"-", LD70="-"),"", IF($H70="","", IF(LD70="nd", "",IF(LD70="&lt;n.a.&gt;", "", IF(LE70="#/MJ", "", IF(LE70="kg/GJ delivered",LD70,IF(LE70="g/MJ delivered",LD70,IF(LE70="kg/MJ delivered",LD70*1000,IF(LE70="mg/MJ delivered",LD70/1000,IF(LE70="g/kg",((LD70)*(1/$I70)*(1/$H70)),IF(LE70="mg/kg",((LD70/1000)*(1/$I70)*(1/$H70)),IF(LE70="mg/MJ delivered",LD70/1000,IF(LE70="-","","Error"))))))))))))))))</f>
        <v/>
      </c>
      <c r="ZT70" s="66" t="str">
        <f t="shared" ref="ZT70:ZT133" si="750">IF(AND(ZZ$3="Unit", ZS70=""), "", IF(AND(ZZ$3="Unit", ZS70="-"),"", IF(ZZ$3="Unit", "kg/GJ delivered", IF(AND(LF70&lt;&gt;"", LF70&lt;&gt;"-", LE70="-"),"", IF($H70="","", IF(LE70="nd", "",IF(LE70="&lt;n.a.&gt;", "", IF(LF70="#/MJ", "", IF(LF70="kg/GJ delivered",LE70,IF(LF70="g/MJ delivered",LE70,IF(LF70="kg/MJ delivered",LE70*1000,IF(LF70="mg/MJ delivered",LE70/1000,IF(LF70="g/kg",((LE70)*(1/$I70)*(1/$H70)),IF(LF70="mg/kg",((LE70/1000)*(1/$I70)*(1/$H70)),IF(LF70="mg/MJ delivered",LE70/1000,IF(LF70="-","","Error"))))))))))))))))</f>
        <v/>
      </c>
      <c r="ZU70" s="66" t="str">
        <f t="shared" ref="ZU70:ZU133" si="751">IF(AND(AAA$3="Unit", ZT70=""), "", IF(AND(AAA$3="Unit", ZT70="-"),"", IF(AAA$3="Unit", "kg/GJ delivered", IF(AND(LG70&lt;&gt;"", LG70&lt;&gt;"-", LF70="-"),"", IF($H70="","", IF(LF70="nd", "",IF(LF70="&lt;n.a.&gt;", "", IF(LG70="#/MJ", "", IF(LG70="kg/GJ delivered",LF70,IF(LG70="g/MJ delivered",LF70,IF(LG70="kg/MJ delivered",LF70*1000,IF(LG70="mg/MJ delivered",LF70/1000,IF(LG70="g/kg",((LF70)*(1/$I70)*(1/$H70)),IF(LG70="mg/kg",((LF70/1000)*(1/$I70)*(1/$H70)),IF(LG70="mg/MJ delivered",LF70/1000,IF(LG70="-","","Error"))))))))))))))))</f>
        <v/>
      </c>
      <c r="ZV70" s="66" t="str">
        <f t="shared" ref="ZV70:ZV133" si="752">IF(AND(AAB$3="Unit", ZU70=""), "", IF(AND(AAB$3="Unit", ZU70="-"),"", IF(AAB$3="Unit", "kg/GJ delivered", IF(AND(LH70&lt;&gt;"", LH70&lt;&gt;"-", LG70="-"),"", IF($H70="","", IF(LG70="nd", "",IF(LG70="&lt;n.a.&gt;", "", IF(LH70="#/MJ", "", IF(LH70="kg/GJ delivered",LG70,IF(LH70="g/MJ delivered",LG70,IF(LH70="kg/MJ delivered",LG70*1000,IF(LH70="mg/MJ delivered",LG70/1000,IF(LH70="g/kg",((LG70)*(1/$I70)*(1/$H70)),IF(LH70="mg/kg",((LG70/1000)*(1/$I70)*(1/$H70)),IF(LH70="mg/MJ delivered",LG70/1000,IF(LH70="-","","Error"))))))))))))))))</f>
        <v/>
      </c>
      <c r="ZW70" s="66" t="str">
        <f t="shared" ref="ZW70:ZW133" si="753">IF(AND(AAC$3="Unit", ZV70=""), "", IF(AND(AAC$3="Unit", ZV70="-"),"", IF(AAC$3="Unit", "kg/GJ delivered", IF(AND(LI70&lt;&gt;"", LI70&lt;&gt;"-", LH70="-"),"", IF($H70="","", IF(LH70="nd", "",IF(LH70="&lt;n.a.&gt;", "", IF(LI70="#/MJ", "", IF(LI70="kg/GJ delivered",LH70,IF(LI70="g/MJ delivered",LH70,IF(LI70="kg/MJ delivered",LH70*1000,IF(LI70="mg/MJ delivered",LH70/1000,IF(LI70="g/kg",((LH70)*(1/$I70)*(1/$H70)),IF(LI70="mg/kg",((LH70/1000)*(1/$I70)*(1/$H70)),IF(LI70="mg/MJ delivered",LH70/1000,IF(LI70="-","","Error"))))))))))))))))</f>
        <v/>
      </c>
      <c r="ZX70" s="66" t="str">
        <f t="shared" ref="ZX70:ZX133" si="754">IF(AND(AAD$3="Unit", ZW70=""), "", IF(AND(AAD$3="Unit", ZW70="-"),"", IF(AAD$3="Unit", "kg/GJ delivered", IF(AND(LJ70&lt;&gt;"", LJ70&lt;&gt;"-", LI70="-"),"", IF($H70="","", IF(LI70="nd", "",IF(LI70="&lt;n.a.&gt;", "", IF(LJ70="#/MJ", "", IF(LJ70="kg/GJ delivered",LI70,IF(LJ70="g/MJ delivered",LI70,IF(LJ70="kg/MJ delivered",LI70*1000,IF(LJ70="mg/MJ delivered",LI70/1000,IF(LJ70="g/kg",((LI70)*(1/$I70)*(1/$H70)),IF(LJ70="mg/kg",((LI70/1000)*(1/$I70)*(1/$H70)),IF(LJ70="mg/MJ delivered",LI70/1000,IF(LJ70="-","","Error"))))))))))))))))</f>
        <v/>
      </c>
      <c r="ZY70" s="66" t="str">
        <f t="shared" ref="ZY70:ZY133" si="755">IF(AND(AAE$3="Unit", ZX70=""), "", IF(AND(AAE$3="Unit", ZX70="-"),"", IF(AAE$3="Unit", "kg/GJ delivered", IF(AND(LK70&lt;&gt;"", LK70&lt;&gt;"-", LJ70="-"),"", IF($H70="","", IF(LJ70="nd", "",IF(LJ70="&lt;n.a.&gt;", "", IF(LK70="#/MJ", "", IF(LK70="kg/GJ delivered",LJ70,IF(LK70="g/MJ delivered",LJ70,IF(LK70="kg/MJ delivered",LJ70*1000,IF(LK70="mg/MJ delivered",LJ70/1000,IF(LK70="g/kg",((LJ70)*(1/$I70)*(1/$H70)),IF(LK70="mg/kg",((LJ70/1000)*(1/$I70)*(1/$H70)),IF(LK70="mg/MJ delivered",LJ70/1000,IF(LK70="-","","Error"))))))))))))))))</f>
        <v/>
      </c>
      <c r="ZZ70" s="66" t="str">
        <f t="shared" ref="ZZ70:ZZ133" si="756">IF(AND(AAF$3="Unit", ZY70=""), "", IF(AND(AAF$3="Unit", ZY70="-"),"", IF(AAF$3="Unit", "kg/GJ delivered", IF(AND(LL70&lt;&gt;"", LL70&lt;&gt;"-", LK70="-"),"", IF($H70="","", IF(LK70="nd", "",IF(LK70="&lt;n.a.&gt;", "", IF(LL70="#/MJ", "", IF(LL70="kg/GJ delivered",LK70,IF(LL70="g/MJ delivered",LK70,IF(LL70="kg/MJ delivered",LK70*1000,IF(LL70="mg/MJ delivered",LK70/1000,IF(LL70="g/kg",((LK70)*(1/$I70)*(1/$H70)),IF(LL70="mg/kg",((LK70/1000)*(1/$I70)*(1/$H70)),IF(LL70="mg/MJ delivered",LK70/1000,IF(LL70="-","","Error"))))))))))))))))</f>
        <v/>
      </c>
      <c r="AAA70" s="66" t="str">
        <f t="shared" ref="AAA70:AAA133" si="757">IF(AND(AAG$3="Unit", ZZ70=""), "", IF(AND(AAG$3="Unit", ZZ70="-"),"", IF(AAG$3="Unit", "kg/GJ delivered", IF(AND(LM70&lt;&gt;"", LM70&lt;&gt;"-", LL70="-"),"", IF($H70="","", IF(LL70="nd", "",IF(LL70="&lt;n.a.&gt;", "", IF(LM70="#/MJ", "", IF(LM70="kg/GJ delivered",LL70,IF(LM70="g/MJ delivered",LL70,IF(LM70="kg/MJ delivered",LL70*1000,IF(LM70="mg/MJ delivered",LL70/1000,IF(LM70="g/kg",((LL70)*(1/$I70)*(1/$H70)),IF(LM70="mg/kg",((LL70/1000)*(1/$I70)*(1/$H70)),IF(LM70="mg/MJ delivered",LL70/1000,IF(LM70="-","","Error"))))))))))))))))</f>
        <v/>
      </c>
      <c r="AAB70" s="66" t="str">
        <f t="shared" ref="AAB70:AAB133" si="758">IF(AND(AAH$3="Unit", AAA70=""), "", IF(AND(AAH$3="Unit", AAA70="-"),"", IF(AAH$3="Unit", "kg/GJ delivered", IF(AND(LN70&lt;&gt;"", LN70&lt;&gt;"-", LM70="-"),"", IF($H70="","", IF(LM70="nd", "",IF(LM70="&lt;n.a.&gt;", "", IF(LN70="#/MJ", "", IF(LN70="kg/GJ delivered",LM70,IF(LN70="g/MJ delivered",LM70,IF(LN70="kg/MJ delivered",LM70*1000,IF(LN70="mg/MJ delivered",LM70/1000,IF(LN70="g/kg",((LM70)*(1/$I70)*(1/$H70)),IF(LN70="mg/kg",((LM70/1000)*(1/$I70)*(1/$H70)),IF(LN70="mg/MJ delivered",LM70/1000,IF(LN70="-","","Error"))))))))))))))))</f>
        <v/>
      </c>
      <c r="AAC70" s="66" t="str">
        <f t="shared" ref="AAC70:AAC133" si="759">IF(AND(AAI$3="Unit", AAB70=""), "", IF(AND(AAI$3="Unit", AAB70="-"),"", IF(AAI$3="Unit", "kg/GJ delivered", IF(AND(LO70&lt;&gt;"", LO70&lt;&gt;"-", LN70="-"),"", IF($H70="","", IF(LN70="nd", "",IF(LN70="&lt;n.a.&gt;", "", IF(LO70="#/MJ", "", IF(LO70="kg/GJ delivered",LN70,IF(LO70="g/MJ delivered",LN70,IF(LO70="kg/MJ delivered",LN70*1000,IF(LO70="mg/MJ delivered",LN70/1000,IF(LO70="g/kg",((LN70)*(1/$I70)*(1/$H70)),IF(LO70="mg/kg",((LN70/1000)*(1/$I70)*(1/$H70)),IF(LO70="mg/MJ delivered",LN70/1000,IF(LO70="-","","Error"))))))))))))))))</f>
        <v/>
      </c>
      <c r="AAD70" s="66" t="str">
        <f t="shared" ref="AAD70:AAD133" si="760">IF(AND(AAJ$3="Unit", AAC70=""), "", IF(AND(AAJ$3="Unit", AAC70="-"),"", IF(AAJ$3="Unit", "kg/GJ delivered", IF(AND(LP70&lt;&gt;"", LP70&lt;&gt;"-", LO70="-"),"", IF($H70="","", IF(LO70="nd", "",IF(LO70="&lt;n.a.&gt;", "", IF(LP70="#/MJ", "", IF(LP70="kg/GJ delivered",LO70,IF(LP70="g/MJ delivered",LO70,IF(LP70="kg/MJ delivered",LO70*1000,IF(LP70="mg/MJ delivered",LO70/1000,IF(LP70="g/kg",((LO70)*(1/$I70)*(1/$H70)),IF(LP70="mg/kg",((LO70/1000)*(1/$I70)*(1/$H70)),IF(LP70="mg/MJ delivered",LO70/1000,IF(LP70="-","","Error"))))))))))))))))</f>
        <v/>
      </c>
      <c r="AAE70" s="66" t="str">
        <f t="shared" ref="AAE70:AAE133" si="761">IF(AND(AAK$3="Unit", AAD70=""), "", IF(AND(AAK$3="Unit", AAD70="-"),"", IF(AAK$3="Unit", "kg/GJ delivered", IF(AND(LQ70&lt;&gt;"", LQ70&lt;&gt;"-", LP70="-"),"", IF($H70="","", IF(LP70="nd", "",IF(LP70="&lt;n.a.&gt;", "", IF(LQ70="#/MJ", "", IF(LQ70="kg/GJ delivered",LP70,IF(LQ70="g/MJ delivered",LP70,IF(LQ70="kg/MJ delivered",LP70*1000,IF(LQ70="mg/MJ delivered",LP70/1000,IF(LQ70="g/kg",((LP70)*(1/$I70)*(1/$H70)),IF(LQ70="mg/kg",((LP70/1000)*(1/$I70)*(1/$H70)),IF(LQ70="mg/MJ delivered",LP70/1000,IF(LQ70="-","","Error"))))))))))))))))</f>
        <v/>
      </c>
      <c r="AAF70" s="66" t="str">
        <f t="shared" ref="AAF70:AAF133" si="762">IF(AND(AAL$3="Unit", AAE70=""), "", IF(AND(AAL$3="Unit", AAE70="-"),"", IF(AAL$3="Unit", "kg/GJ delivered", IF(AND(LR70&lt;&gt;"", LR70&lt;&gt;"-", LQ70="-"),"", IF($H70="","", IF(LQ70="nd", "",IF(LQ70="&lt;n.a.&gt;", "", IF(LR70="#/MJ", "", IF(LR70="kg/GJ delivered",LQ70,IF(LR70="g/MJ delivered",LQ70,IF(LR70="kg/MJ delivered",LQ70*1000,IF(LR70="mg/MJ delivered",LQ70/1000,IF(LR70="g/kg",((LQ70)*(1/$I70)*(1/$H70)),IF(LR70="mg/kg",((LQ70/1000)*(1/$I70)*(1/$H70)),IF(LR70="mg/MJ delivered",LQ70/1000,IF(LR70="-","","Error"))))))))))))))))</f>
        <v/>
      </c>
      <c r="AAG70" s="66" t="str">
        <f t="shared" ref="AAG70:AAG133" si="763">IF(AND(AAM$3="Unit", AAF70=""), "", IF(AND(AAM$3="Unit", AAF70="-"),"", IF(AAM$3="Unit", "kg/GJ delivered", IF(AND(LS70&lt;&gt;"", LS70&lt;&gt;"-", LR70="-"),"", IF($H70="","", IF(LR70="nd", "",IF(LR70="&lt;n.a.&gt;", "", IF(LS70="#/MJ", "", IF(LS70="kg/GJ delivered",LR70,IF(LS70="g/MJ delivered",LR70,IF(LS70="kg/MJ delivered",LR70*1000,IF(LS70="mg/MJ delivered",LR70/1000,IF(LS70="g/kg",((LR70)*(1/$I70)*(1/$H70)),IF(LS70="mg/kg",((LR70/1000)*(1/$I70)*(1/$H70)),IF(LS70="mg/MJ delivered",LR70/1000,IF(LS70="-","","Error"))))))))))))))))</f>
        <v/>
      </c>
      <c r="AAH70" s="66" t="str">
        <f t="shared" ref="AAH70:AAH133" si="764">IF(AND(AAN$3="Unit", AAG70=""), "", IF(AND(AAN$3="Unit", AAG70="-"),"", IF(AAN$3="Unit", "kg/GJ delivered", IF(AND(LT70&lt;&gt;"", LT70&lt;&gt;"-", LS70="-"),"", IF($H70="","", IF(LS70="nd", "",IF(LS70="&lt;n.a.&gt;", "", IF(LT70="#/MJ", "", IF(LT70="kg/GJ delivered",LS70,IF(LT70="g/MJ delivered",LS70,IF(LT70="kg/MJ delivered",LS70*1000,IF(LT70="mg/MJ delivered",LS70/1000,IF(LT70="g/kg",((LS70)*(1/$I70)*(1/$H70)),IF(LT70="mg/kg",((LS70/1000)*(1/$I70)*(1/$H70)),IF(LT70="mg/MJ delivered",LS70/1000,IF(LT70="-","","Error"))))))))))))))))</f>
        <v/>
      </c>
      <c r="AAI70" s="66" t="str">
        <f t="shared" ref="AAI70:AAI133" si="765">IF(AND(AAO$3="Unit", AAH70=""), "", IF(AND(AAO$3="Unit", AAH70="-"),"", IF(AAO$3="Unit", "kg/GJ delivered", IF(AND(LU70&lt;&gt;"", LU70&lt;&gt;"-", LT70="-"),"", IF($H70="","", IF(LT70="nd", "",IF(LT70="&lt;n.a.&gt;", "", IF(LU70="#/MJ", "", IF(LU70="kg/GJ delivered",LT70,IF(LU70="g/MJ delivered",LT70,IF(LU70="kg/MJ delivered",LT70*1000,IF(LU70="mg/MJ delivered",LT70/1000,IF(LU70="g/kg",((LT70)*(1/$I70)*(1/$H70)),IF(LU70="mg/kg",((LT70/1000)*(1/$I70)*(1/$H70)),IF(LU70="mg/MJ delivered",LT70/1000,IF(LU70="-","","Error"))))))))))))))))</f>
        <v/>
      </c>
      <c r="AAJ70" s="66" t="str">
        <f t="shared" ref="AAJ70:AAJ133" si="766">IF(AND(AAP$3="Unit", AAI70=""), "", IF(AND(AAP$3="Unit", AAI70="-"),"", IF(AAP$3="Unit", "kg/GJ delivered", IF(AND(LV70&lt;&gt;"", LV70&lt;&gt;"-", LU70="-"),"", IF($H70="","", IF(LU70="nd", "",IF(LU70="&lt;n.a.&gt;", "", IF(LV70="#/MJ", "", IF(LV70="kg/GJ delivered",LU70,IF(LV70="g/MJ delivered",LU70,IF(LV70="kg/MJ delivered",LU70*1000,IF(LV70="mg/MJ delivered",LU70/1000,IF(LV70="g/kg",((LU70)*(1/$I70)*(1/$H70)),IF(LV70="mg/kg",((LU70/1000)*(1/$I70)*(1/$H70)),IF(LV70="mg/MJ delivered",LU70/1000,IF(LV70="-","","Error"))))))))))))))))</f>
        <v/>
      </c>
      <c r="AAK70" s="66" t="str">
        <f t="shared" ref="AAK70:AAK133" si="767">IF(AND(AAQ$3="Unit", AAJ70=""), "", IF(AND(AAQ$3="Unit", AAJ70="-"),"", IF(AAQ$3="Unit", "kg/GJ delivered", IF(AND(LW70&lt;&gt;"", LW70&lt;&gt;"-", LV70="-"),"", IF($H70="","", IF(LV70="nd", "",IF(LV70="&lt;n.a.&gt;", "", IF(LW70="#/MJ", "", IF(LW70="kg/GJ delivered",LV70,IF(LW70="g/MJ delivered",LV70,IF(LW70="kg/MJ delivered",LV70*1000,IF(LW70="mg/MJ delivered",LV70/1000,IF(LW70="g/kg",((LV70)*(1/$I70)*(1/$H70)),IF(LW70="mg/kg",((LV70/1000)*(1/$I70)*(1/$H70)),IF(LW70="mg/MJ delivered",LV70/1000,IF(LW70="-","","Error"))))))))))))))))</f>
        <v/>
      </c>
      <c r="AAL70" s="66" t="str">
        <f t="shared" ref="AAL70:AAL133" si="768">IF(AND(AAR$3="Unit", AAK70=""), "", IF(AND(AAR$3="Unit", AAK70="-"),"", IF(AAR$3="Unit", "kg/GJ delivered", IF(AND(LX70&lt;&gt;"", LX70&lt;&gt;"-", LW70="-"),"", IF($H70="","", IF(LW70="nd", "",IF(LW70="&lt;n.a.&gt;", "", IF(LX70="#/MJ", "", IF(LX70="kg/GJ delivered",LW70,IF(LX70="g/MJ delivered",LW70,IF(LX70="kg/MJ delivered",LW70*1000,IF(LX70="mg/MJ delivered",LW70/1000,IF(LX70="g/kg",((LW70)*(1/$I70)*(1/$H70)),IF(LX70="mg/kg",((LW70/1000)*(1/$I70)*(1/$H70)),IF(LX70="mg/MJ delivered",LW70/1000,IF(LX70="-","","Error"))))))))))))))))</f>
        <v/>
      </c>
      <c r="AAM70" s="66" t="str">
        <f t="shared" ref="AAM70:AAM133" si="769">IF(AND(AAS$3="Unit", AAL70=""), "", IF(AND(AAS$3="Unit", AAL70="-"),"", IF(AAS$3="Unit", "kg/GJ delivered", IF(AND(LY70&lt;&gt;"", LY70&lt;&gt;"-", LX70="-"),"", IF($H70="","", IF(LX70="nd", "",IF(LX70="&lt;n.a.&gt;", "", IF(LY70="#/MJ", "", IF(LY70="kg/GJ delivered",LX70,IF(LY70="g/MJ delivered",LX70,IF(LY70="kg/MJ delivered",LX70*1000,IF(LY70="mg/MJ delivered",LX70/1000,IF(LY70="g/kg",((LX70)*(1/$I70)*(1/$H70)),IF(LY70="mg/kg",((LX70/1000)*(1/$I70)*(1/$H70)),IF(LY70="mg/MJ delivered",LX70/1000,IF(LY70="-","","Error"))))))))))))))))</f>
        <v/>
      </c>
      <c r="AAN70" s="66" t="str">
        <f t="shared" ref="AAN70:AAN133" si="770">IF(AND(AAT$3="Unit", AAM70=""), "", IF(AND(AAT$3="Unit", AAM70="-"),"", IF(AAT$3="Unit", "kg/GJ delivered", IF(AND(LZ70&lt;&gt;"", LZ70&lt;&gt;"-", LY70="-"),"", IF($H70="","", IF(LY70="nd", "",IF(LY70="&lt;n.a.&gt;", "", IF(LZ70="#/MJ", "", IF(LZ70="kg/GJ delivered",LY70,IF(LZ70="g/MJ delivered",LY70,IF(LZ70="kg/MJ delivered",LY70*1000,IF(LZ70="mg/MJ delivered",LY70/1000,IF(LZ70="g/kg",((LY70)*(1/$I70)*(1/$H70)),IF(LZ70="mg/kg",((LY70/1000)*(1/$I70)*(1/$H70)),IF(LZ70="mg/MJ delivered",LY70/1000,IF(LZ70="-","","Error"))))))))))))))))</f>
        <v/>
      </c>
      <c r="AAO70" s="66" t="str">
        <f t="shared" ref="AAO70:AAO133" si="771">IF(AND(AAU$3="Unit", AAN70=""), "", IF(AND(AAU$3="Unit", AAN70="-"),"", IF(AAU$3="Unit", "kg/GJ delivered", IF(AND(MA70&lt;&gt;"", MA70&lt;&gt;"-", LZ70="-"),"", IF($H70="","", IF(LZ70="nd", "",IF(LZ70="&lt;n.a.&gt;", "", IF(MA70="#/MJ", "", IF(MA70="kg/GJ delivered",LZ70,IF(MA70="g/MJ delivered",LZ70,IF(MA70="kg/MJ delivered",LZ70*1000,IF(MA70="mg/MJ delivered",LZ70/1000,IF(MA70="g/kg",((LZ70)*(1/$I70)*(1/$H70)),IF(MA70="mg/kg",((LZ70/1000)*(1/$I70)*(1/$H70)),IF(MA70="mg/MJ delivered",LZ70/1000,IF(MA70="-","","Error"))))))))))))))))</f>
        <v/>
      </c>
      <c r="AAP70" s="66" t="str">
        <f t="shared" ref="AAP70:AAP133" si="772">IF(AND(AAV$3="Unit", AAO70=""), "", IF(AND(AAV$3="Unit", AAO70="-"),"", IF(AAV$3="Unit", "kg/GJ delivered", IF(AND(MB70&lt;&gt;"", MB70&lt;&gt;"-", MA70="-"),"", IF($H70="","", IF(MA70="nd", "",IF(MA70="&lt;n.a.&gt;", "", IF(MB70="#/MJ", "", IF(MB70="kg/GJ delivered",MA70,IF(MB70="g/MJ delivered",MA70,IF(MB70="kg/MJ delivered",MA70*1000,IF(MB70="mg/MJ delivered",MA70/1000,IF(MB70="g/kg",((MA70)*(1/$I70)*(1/$H70)),IF(MB70="mg/kg",((MA70/1000)*(1/$I70)*(1/$H70)),IF(MB70="mg/MJ delivered",MA70/1000,IF(MB70="-","","Error"))))))))))))))))</f>
        <v/>
      </c>
      <c r="AAQ70" s="66" t="str">
        <f t="shared" ref="AAQ70:AAQ133" si="773">IF(AND(AAW$3="Unit", AAP70=""), "", IF(AND(AAW$3="Unit", AAP70="-"),"", IF(AAW$3="Unit", "kg/GJ delivered", IF(AND(MC70&lt;&gt;"", MC70&lt;&gt;"-", MB70="-"),"", IF($H70="","", IF(MB70="nd", "",IF(MB70="&lt;n.a.&gt;", "", IF(MC70="#/MJ", "", IF(MC70="kg/GJ delivered",MB70,IF(MC70="g/MJ delivered",MB70,IF(MC70="kg/MJ delivered",MB70*1000,IF(MC70="mg/MJ delivered",MB70/1000,IF(MC70="g/kg",((MB70)*(1/$I70)*(1/$H70)),IF(MC70="mg/kg",((MB70/1000)*(1/$I70)*(1/$H70)),IF(MC70="mg/MJ delivered",MB70/1000,IF(MC70="-","","Error"))))))))))))))))</f>
        <v/>
      </c>
      <c r="AAR70" s="66" t="str">
        <f t="shared" ref="AAR70:AAR133" si="774">IF(AND(AAX$3="Unit", AAQ70=""), "", IF(AND(AAX$3="Unit", AAQ70="-"),"", IF(AAX$3="Unit", "kg/GJ delivered", IF(AND(MD70&lt;&gt;"", MD70&lt;&gt;"-", MC70="-"),"", IF($H70="","", IF(MC70="nd", "",IF(MC70="&lt;n.a.&gt;", "", IF(MD70="#/MJ", "", IF(MD70="kg/GJ delivered",MC70,IF(MD70="g/MJ delivered",MC70,IF(MD70="kg/MJ delivered",MC70*1000,IF(MD70="mg/MJ delivered",MC70/1000,IF(MD70="g/kg",((MC70)*(1/$I70)*(1/$H70)),IF(MD70="mg/kg",((MC70/1000)*(1/$I70)*(1/$H70)),IF(MD70="mg/MJ delivered",MC70/1000,IF(MD70="-","","Error"))))))))))))))))</f>
        <v/>
      </c>
      <c r="AAS70" s="66" t="str">
        <f t="shared" ref="AAS70:AAS133" si="775">IF(AND(AAY$3="Unit", AAR70=""), "", IF(AND(AAY$3="Unit", AAR70="-"),"", IF(AAY$3="Unit", "kg/GJ delivered", IF(AND(ME70&lt;&gt;"", ME70&lt;&gt;"-", MD70="-"),"", IF($H70="","", IF(MD70="nd", "",IF(MD70="&lt;n.a.&gt;", "", IF(ME70="#/MJ", "", IF(ME70="kg/GJ delivered",MD70,IF(ME70="g/MJ delivered",MD70,IF(ME70="kg/MJ delivered",MD70*1000,IF(ME70="mg/MJ delivered",MD70/1000,IF(ME70="g/kg",((MD70)*(1/$I70)*(1/$H70)),IF(ME70="mg/kg",((MD70/1000)*(1/$I70)*(1/$H70)),IF(ME70="mg/MJ delivered",MD70/1000,IF(ME70="-","","Error"))))))))))))))))</f>
        <v/>
      </c>
      <c r="AAT70" s="66" t="str">
        <f t="shared" ref="AAT70:AAT133" si="776">IF(AND(AAZ$3="Unit", AAS70=""), "", IF(AND(AAZ$3="Unit", AAS70="-"),"", IF(AAZ$3="Unit", "kg/GJ delivered", IF(AND(MF70&lt;&gt;"", MF70&lt;&gt;"-", ME70="-"),"", IF($H70="","", IF(ME70="nd", "",IF(ME70="&lt;n.a.&gt;", "", IF(MF70="#/MJ", "", IF(MF70="kg/GJ delivered",ME70,IF(MF70="g/MJ delivered",ME70,IF(MF70="kg/MJ delivered",ME70*1000,IF(MF70="mg/MJ delivered",ME70/1000,IF(MF70="g/kg",((ME70)*(1/$I70)*(1/$H70)),IF(MF70="mg/kg",((ME70/1000)*(1/$I70)*(1/$H70)),IF(MF70="mg/MJ delivered",ME70/1000,IF(MF70="-","","Error"))))))))))))))))</f>
        <v/>
      </c>
      <c r="AAU70" s="66" t="str">
        <f t="shared" ref="AAU70:AAU133" si="777">IF(AND(ABA$3="Unit", AAT70=""), "", IF(AND(ABA$3="Unit", AAT70="-"),"", IF(ABA$3="Unit", "kg/GJ delivered", IF(AND(MG70&lt;&gt;"", MG70&lt;&gt;"-", MF70="-"),"", IF($H70="","", IF(MF70="nd", "",IF(MF70="&lt;n.a.&gt;", "", IF(MG70="#/MJ", "", IF(MG70="kg/GJ delivered",MF70,IF(MG70="g/MJ delivered",MF70,IF(MG70="kg/MJ delivered",MF70*1000,IF(MG70="mg/MJ delivered",MF70/1000,IF(MG70="g/kg",((MF70)*(1/$I70)*(1/$H70)),IF(MG70="mg/kg",((MF70/1000)*(1/$I70)*(1/$H70)),IF(MG70="mg/MJ delivered",MF70/1000,IF(MG70="-","","Error"))))))))))))))))</f>
        <v/>
      </c>
      <c r="AAV70" s="66" t="str">
        <f t="shared" ref="AAV70:AAV133" si="778">IF(AND(ABB$3="Unit", AAU70=""), "", IF(AND(ABB$3="Unit", AAU70="-"),"", IF(ABB$3="Unit", "kg/GJ delivered", IF(AND(MH70&lt;&gt;"", MH70&lt;&gt;"-", MG70="-"),"", IF($H70="","", IF(MG70="nd", "",IF(MG70="&lt;n.a.&gt;", "", IF(MH70="#/MJ", "", IF(MH70="kg/GJ delivered",MG70,IF(MH70="g/MJ delivered",MG70,IF(MH70="kg/MJ delivered",MG70*1000,IF(MH70="mg/MJ delivered",MG70/1000,IF(MH70="g/kg",((MG70)*(1/$I70)*(1/$H70)),IF(MH70="mg/kg",((MG70/1000)*(1/$I70)*(1/$H70)),IF(MH70="mg/MJ delivered",MG70/1000,IF(MH70="-","","Error"))))))))))))))))</f>
        <v/>
      </c>
      <c r="AAW70" s="66" t="str">
        <f t="shared" ref="AAW70:AAW133" si="779">IF(AND(ABC$3="Unit", AAV70=""), "", IF(AND(ABC$3="Unit", AAV70="-"),"", IF(ABC$3="Unit", "kg/GJ delivered", IF(AND(MI70&lt;&gt;"", MI70&lt;&gt;"-", MH70="-"),"", IF($H70="","", IF(MH70="nd", "",IF(MH70="&lt;n.a.&gt;", "", IF(MI70="#/MJ", "", IF(MI70="kg/GJ delivered",MH70,IF(MI70="g/MJ delivered",MH70,IF(MI70="kg/MJ delivered",MH70*1000,IF(MI70="mg/MJ delivered",MH70/1000,IF(MI70="g/kg",((MH70)*(1/$I70)*(1/$H70)),IF(MI70="mg/kg",((MH70/1000)*(1/$I70)*(1/$H70)),IF(MI70="mg/MJ delivered",MH70/1000,IF(MI70="-","","Error"))))))))))))))))</f>
        <v/>
      </c>
      <c r="AAX70" s="66" t="str">
        <f t="shared" ref="AAX70:AAX133" si="780">IF(AND(ABD$3="Unit", AAW70=""), "", IF(AND(ABD$3="Unit", AAW70="-"),"", IF(ABD$3="Unit", "kg/GJ delivered", IF(AND(MJ70&lt;&gt;"", MJ70&lt;&gt;"-", MI70="-"),"", IF($H70="","", IF(MI70="nd", "",IF(MI70="&lt;n.a.&gt;", "", IF(MJ70="#/MJ", "", IF(MJ70="kg/GJ delivered",MI70,IF(MJ70="g/MJ delivered",MI70,IF(MJ70="kg/MJ delivered",MI70*1000,IF(MJ70="mg/MJ delivered",MI70/1000,IF(MJ70="g/kg",((MI70)*(1/$I70)*(1/$H70)),IF(MJ70="mg/kg",((MI70/1000)*(1/$I70)*(1/$H70)),IF(MJ70="mg/MJ delivered",MI70/1000,IF(MJ70="-","","Error"))))))))))))))))</f>
        <v/>
      </c>
      <c r="AAY70" s="66" t="str">
        <f t="shared" ref="AAY70:AAY133" si="781">IF(AND(ABE$3="Unit", AAX70=""), "", IF(AND(ABE$3="Unit", AAX70="-"),"", IF(ABE$3="Unit", "kg/GJ delivered", IF(AND(MK70&lt;&gt;"", MK70&lt;&gt;"-", MJ70="-"),"", IF($H70="","", IF(MJ70="nd", "",IF(MJ70="&lt;n.a.&gt;", "", IF(MK70="#/MJ", "", IF(MK70="kg/GJ delivered",MJ70,IF(MK70="g/MJ delivered",MJ70,IF(MK70="kg/MJ delivered",MJ70*1000,IF(MK70="mg/MJ delivered",MJ70/1000,IF(MK70="g/kg",((MJ70)*(1/$I70)*(1/$H70)),IF(MK70="mg/kg",((MJ70/1000)*(1/$I70)*(1/$H70)),IF(MK70="mg/MJ delivered",MJ70/1000,IF(MK70="-","","Error"))))))))))))))))</f>
        <v/>
      </c>
      <c r="AAZ70" s="66" t="str">
        <f t="shared" ref="AAZ70:AAZ133" si="782">IF(AND(ABF$3="Unit", AAY70=""), "", IF(AND(ABF$3="Unit", AAY70="-"),"", IF(ABF$3="Unit", "kg/GJ delivered", IF(AND(ML70&lt;&gt;"", ML70&lt;&gt;"-", MK70="-"),"", IF($H70="","", IF(MK70="nd", "",IF(MK70="&lt;n.a.&gt;", "", IF(ML70="#/MJ", "", IF(ML70="kg/GJ delivered",MK70,IF(ML70="g/MJ delivered",MK70,IF(ML70="kg/MJ delivered",MK70*1000,IF(ML70="mg/MJ delivered",MK70/1000,IF(ML70="g/kg",((MK70)*(1/$I70)*(1/$H70)),IF(ML70="mg/kg",((MK70/1000)*(1/$I70)*(1/$H70)),IF(ML70="mg/MJ delivered",MK70/1000,IF(ML70="-","","Error"))))))))))))))))</f>
        <v/>
      </c>
      <c r="ABA70" s="66" t="str">
        <f t="shared" ref="ABA70:ABA133" si="783">IF(AND(ABG$3="Unit", AAZ70=""), "", IF(AND(ABG$3="Unit", AAZ70="-"),"", IF(ABG$3="Unit", "kg/GJ delivered", IF(AND(MM70&lt;&gt;"", MM70&lt;&gt;"-", ML70="-"),"", IF($H70="","", IF(ML70="nd", "",IF(ML70="&lt;n.a.&gt;", "", IF(MM70="#/MJ", "", IF(MM70="kg/GJ delivered",ML70,IF(MM70="g/MJ delivered",ML70,IF(MM70="kg/MJ delivered",ML70*1000,IF(MM70="mg/MJ delivered",ML70/1000,IF(MM70="g/kg",((ML70)*(1/$I70)*(1/$H70)),IF(MM70="mg/kg",((ML70/1000)*(1/$I70)*(1/$H70)),IF(MM70="mg/MJ delivered",ML70/1000,IF(MM70="-","","Error"))))))))))))))))</f>
        <v/>
      </c>
      <c r="ABB70" s="66" t="str">
        <f t="shared" ref="ABB70:ABB133" si="784">IF(AND(ABH$3="Unit", ABA70=""), "", IF(AND(ABH$3="Unit", ABA70="-"),"", IF(ABH$3="Unit", "kg/GJ delivered", IF(AND(MN70&lt;&gt;"", MN70&lt;&gt;"-", MM70="-"),"", IF($H70="","", IF(MM70="nd", "",IF(MM70="&lt;n.a.&gt;", "", IF(MN70="#/MJ", "", IF(MN70="kg/GJ delivered",MM70,IF(MN70="g/MJ delivered",MM70,IF(MN70="kg/MJ delivered",MM70*1000,IF(MN70="mg/MJ delivered",MM70/1000,IF(MN70="g/kg",((MM70)*(1/$I70)*(1/$H70)),IF(MN70="mg/kg",((MM70/1000)*(1/$I70)*(1/$H70)),IF(MN70="mg/MJ delivered",MM70/1000,IF(MN70="-","","Error"))))))))))))))))</f>
        <v/>
      </c>
      <c r="ABC70" s="66" t="str">
        <f t="shared" ref="ABC70:ABC133" si="785">IF(AND(ABI$3="Unit", ABB70=""), "", IF(AND(ABI$3="Unit", ABB70="-"),"", IF(ABI$3="Unit", "kg/GJ delivered", IF(AND(MO70&lt;&gt;"", MO70&lt;&gt;"-", MN70="-"),"", IF($H70="","", IF(MN70="nd", "",IF(MN70="&lt;n.a.&gt;", "", IF(MO70="#/MJ", "", IF(MO70="kg/GJ delivered",MN70,IF(MO70="g/MJ delivered",MN70,IF(MO70="kg/MJ delivered",MN70*1000,IF(MO70="mg/MJ delivered",MN70/1000,IF(MO70="g/kg",((MN70)*(1/$I70)*(1/$H70)),IF(MO70="mg/kg",((MN70/1000)*(1/$I70)*(1/$H70)),IF(MO70="mg/MJ delivered",MN70/1000,IF(MO70="-","","Error"))))))))))))))))</f>
        <v/>
      </c>
      <c r="ABD70" s="66" t="str">
        <f t="shared" ref="ABD70:ABD133" si="786">IF(AND(ABJ$3="Unit", ABC70=""), "", IF(AND(ABJ$3="Unit", ABC70="-"),"", IF(ABJ$3="Unit", "kg/GJ delivered", IF(AND(MP70&lt;&gt;"", MP70&lt;&gt;"-", MO70="-"),"", IF($H70="","", IF(MO70="nd", "",IF(MO70="&lt;n.a.&gt;", "", IF(MP70="#/MJ", "", IF(MP70="kg/GJ delivered",MO70,IF(MP70="g/MJ delivered",MO70,IF(MP70="kg/MJ delivered",MO70*1000,IF(MP70="mg/MJ delivered",MO70/1000,IF(MP70="g/kg",((MO70)*(1/$I70)*(1/$H70)),IF(MP70="mg/kg",((MO70/1000)*(1/$I70)*(1/$H70)),IF(MP70="mg/MJ delivered",MO70/1000,IF(MP70="-","","Error"))))))))))))))))</f>
        <v/>
      </c>
      <c r="ABE70" s="66" t="str">
        <f t="shared" ref="ABE70:ABE133" si="787">IF(AND(ABK$3="Unit", ABD70=""), "", IF(AND(ABK$3="Unit", ABD70="-"),"", IF(ABK$3="Unit", "kg/GJ delivered", IF(AND(MQ70&lt;&gt;"", MQ70&lt;&gt;"-", MP70="-"),"", IF($H70="","", IF(MP70="nd", "",IF(MP70="&lt;n.a.&gt;", "", IF(MQ70="#/MJ", "", IF(MQ70="kg/GJ delivered",MP70,IF(MQ70="g/MJ delivered",MP70,IF(MQ70="kg/MJ delivered",MP70*1000,IF(MQ70="mg/MJ delivered",MP70/1000,IF(MQ70="g/kg",((MP70)*(1/$I70)*(1/$H70)),IF(MQ70="mg/kg",((MP70/1000)*(1/$I70)*(1/$H70)),IF(MQ70="mg/MJ delivered",MP70/1000,IF(MQ70="-","","Error"))))))))))))))))</f>
        <v/>
      </c>
      <c r="ABF70" s="66" t="str">
        <f t="shared" ref="ABF70:ABF133" si="788">IF(AND(ABL$3="Unit", ABE70=""), "", IF(AND(ABL$3="Unit", ABE70="-"),"", IF(ABL$3="Unit", "kg/GJ delivered", IF(AND(MR70&lt;&gt;"", MR70&lt;&gt;"-", MQ70="-"),"", IF($H70="","", IF(MQ70="nd", "",IF(MQ70="&lt;n.a.&gt;", "", IF(MR70="#/MJ", "", IF(MR70="kg/GJ delivered",MQ70,IF(MR70="g/MJ delivered",MQ70,IF(MR70="kg/MJ delivered",MQ70*1000,IF(MR70="mg/MJ delivered",MQ70/1000,IF(MR70="g/kg",((MQ70)*(1/$I70)*(1/$H70)),IF(MR70="mg/kg",((MQ70/1000)*(1/$I70)*(1/$H70)),IF(MR70="mg/MJ delivered",MQ70/1000,IF(MR70="-","","Error"))))))))))))))))</f>
        <v/>
      </c>
      <c r="ABG70" s="66" t="str">
        <f t="shared" ref="ABG70:ABG133" si="789">IF(AND(ABM$3="Unit", ABF70=""), "", IF(AND(ABM$3="Unit", ABF70="-"),"", IF(ABM$3="Unit", "kg/GJ delivered", IF(AND(MS70&lt;&gt;"", MS70&lt;&gt;"-", MR70="-"),"", IF($H70="","", IF(MR70="nd", "",IF(MR70="&lt;n.a.&gt;", "", IF(MS70="#/MJ", "", IF(MS70="kg/GJ delivered",MR70,IF(MS70="g/MJ delivered",MR70,IF(MS70="kg/MJ delivered",MR70*1000,IF(MS70="mg/MJ delivered",MR70/1000,IF(MS70="g/kg",((MR70)*(1/$I70)*(1/$H70)),IF(MS70="mg/kg",((MR70/1000)*(1/$I70)*(1/$H70)),IF(MS70="mg/MJ delivered",MR70/1000,IF(MS70="-","","Error"))))))))))))))))</f>
        <v/>
      </c>
      <c r="ABH70" s="66" t="str">
        <f t="shared" ref="ABH70:ABH133" si="790">IF(AND(ABN$3="Unit", ABG70=""), "", IF(AND(ABN$3="Unit", ABG70="-"),"", IF(ABN$3="Unit", "kg/GJ delivered", IF(AND(MT70&lt;&gt;"", MT70&lt;&gt;"-", MS70="-"),"", IF($H70="","", IF(MS70="nd", "",IF(MS70="&lt;n.a.&gt;", "", IF(MT70="#/MJ", "", IF(MT70="kg/GJ delivered",MS70,IF(MT70="g/MJ delivered",MS70,IF(MT70="kg/MJ delivered",MS70*1000,IF(MT70="mg/MJ delivered",MS70/1000,IF(MT70="g/kg",((MS70)*(1/$I70)*(1/$H70)),IF(MT70="mg/kg",((MS70/1000)*(1/$I70)*(1/$H70)),IF(MT70="mg/MJ delivered",MS70/1000,IF(MT70="-","","Error"))))))))))))))))</f>
        <v/>
      </c>
      <c r="ABI70" s="66" t="str">
        <f t="shared" ref="ABI70:ABI133" si="791">IF(AND(ABO$3="Unit", ABH70=""), "", IF(AND(ABO$3="Unit", ABH70="-"),"", IF(ABO$3="Unit", "kg/GJ delivered", IF(AND(MU70&lt;&gt;"", MU70&lt;&gt;"-", MT70="-"),"", IF($H70="","", IF(MT70="nd", "",IF(MT70="&lt;n.a.&gt;", "", IF(MU70="#/MJ", "", IF(MU70="kg/GJ delivered",MT70,IF(MU70="g/MJ delivered",MT70,IF(MU70="kg/MJ delivered",MT70*1000,IF(MU70="mg/MJ delivered",MT70/1000,IF(MU70="g/kg",((MT70)*(1/$I70)*(1/$H70)),IF(MU70="mg/kg",((MT70/1000)*(1/$I70)*(1/$H70)),IF(MU70="mg/MJ delivered",MT70/1000,IF(MU70="-","","Error"))))))))))))))))</f>
        <v/>
      </c>
      <c r="ABJ70" s="66" t="str">
        <f t="shared" ref="ABJ70:ABJ133" si="792">IF(AND(ABP$3="Unit", ABI70=""), "", IF(AND(ABP$3="Unit", ABI70="-"),"", IF(ABP$3="Unit", "kg/GJ delivered", IF(AND(MV70&lt;&gt;"", MV70&lt;&gt;"-", MU70="-"),"", IF($H70="","", IF(MU70="nd", "",IF(MU70="&lt;n.a.&gt;", "", IF(MV70="#/MJ", "", IF(MV70="kg/GJ delivered",MU70,IF(MV70="g/MJ delivered",MU70,IF(MV70="kg/MJ delivered",MU70*1000,IF(MV70="mg/MJ delivered",MU70/1000,IF(MV70="g/kg",((MU70)*(1/$I70)*(1/$H70)),IF(MV70="mg/kg",((MU70/1000)*(1/$I70)*(1/$H70)),IF(MV70="mg/MJ delivered",MU70/1000,IF(MV70="-","","Error"))))))))))))))))</f>
        <v/>
      </c>
      <c r="ABK70" s="66" t="str">
        <f t="shared" ref="ABK70:ABK133" si="793">IF(AND(ABQ$3="Unit", ABJ70=""), "", IF(AND(ABQ$3="Unit", ABJ70="-"),"", IF(ABQ$3="Unit", "kg/GJ delivered", IF(AND(MW70&lt;&gt;"", MW70&lt;&gt;"-", MV70="-"),"", IF($H70="","", IF(MV70="nd", "",IF(MV70="&lt;n.a.&gt;", "", IF(MW70="#/MJ", "", IF(MW70="kg/GJ delivered",MV70,IF(MW70="g/MJ delivered",MV70,IF(MW70="kg/MJ delivered",MV70*1000,IF(MW70="mg/MJ delivered",MV70/1000,IF(MW70="g/kg",((MV70)*(1/$I70)*(1/$H70)),IF(MW70="mg/kg",((MV70/1000)*(1/$I70)*(1/$H70)),IF(MW70="mg/MJ delivered",MV70/1000,IF(MW70="-","","Error"))))))))))))))))</f>
        <v/>
      </c>
      <c r="ABL70" s="66" t="str">
        <f t="shared" ref="ABL70:ABL133" si="794">IF(AND(ABR$3="Unit", ABK70=""), "", IF(AND(ABR$3="Unit", ABK70="-"),"", IF(ABR$3="Unit", "kg/GJ delivered", IF(AND(MX70&lt;&gt;"", MX70&lt;&gt;"-", MW70="-"),"", IF($H70="","", IF(MW70="nd", "",IF(MW70="&lt;n.a.&gt;", "", IF(MX70="#/MJ", "", IF(MX70="kg/GJ delivered",MW70,IF(MX70="g/MJ delivered",MW70,IF(MX70="kg/MJ delivered",MW70*1000,IF(MX70="mg/MJ delivered",MW70/1000,IF(MX70="g/kg",((MW70)*(1/$I70)*(1/$H70)),IF(MX70="mg/kg",((MW70/1000)*(1/$I70)*(1/$H70)),IF(MX70="mg/MJ delivered",MW70/1000,IF(MX70="-","","Error"))))))))))))))))</f>
        <v/>
      </c>
      <c r="ABM70" s="66" t="str">
        <f t="shared" ref="ABM70:ABM133" si="795">IF(AND(ABS$3="Unit", ABL70=""), "", IF(AND(ABS$3="Unit", ABL70="-"),"", IF(ABS$3="Unit", "kg/GJ delivered", IF(AND(MY70&lt;&gt;"", MY70&lt;&gt;"-", MX70="-"),"", IF($H70="","", IF(MX70="nd", "",IF(MX70="&lt;n.a.&gt;", "", IF(MY70="#/MJ", "", IF(MY70="kg/GJ delivered",MX70,IF(MY70="g/MJ delivered",MX70,IF(MY70="kg/MJ delivered",MX70*1000,IF(MY70="mg/MJ delivered",MX70/1000,IF(MY70="g/kg",((MX70)*(1/$I70)*(1/$H70)),IF(MY70="mg/kg",((MX70/1000)*(1/$I70)*(1/$H70)),IF(MY70="mg/MJ delivered",MX70/1000,IF(MY70="-","","Error"))))))))))))))))</f>
        <v/>
      </c>
      <c r="ABN70" s="66" t="str">
        <f t="shared" ref="ABN70:ABN133" si="796">IF(AND(ABT$3="Unit", ABM70=""), "", IF(AND(ABT$3="Unit", ABM70="-"),"", IF(ABT$3="Unit", "kg/GJ delivered", IF(AND(MZ70&lt;&gt;"", MZ70&lt;&gt;"-", MY70="-"),"", IF($H70="","", IF(MY70="nd", "",IF(MY70="&lt;n.a.&gt;", "", IF(MZ70="#/MJ", "", IF(MZ70="kg/GJ delivered",MY70,IF(MZ70="g/MJ delivered",MY70,IF(MZ70="kg/MJ delivered",MY70*1000,IF(MZ70="mg/MJ delivered",MY70/1000,IF(MZ70="g/kg",((MY70)*(1/$I70)*(1/$H70)),IF(MZ70="mg/kg",((MY70/1000)*(1/$I70)*(1/$H70)),IF(MZ70="mg/MJ delivered",MY70/1000,IF(MZ70="-","","Error"))))))))))))))))</f>
        <v/>
      </c>
      <c r="ABO70" s="66" t="str">
        <f t="shared" ref="ABO70:ABO133" si="797">IF(AND(ABU$3="Unit", ABN70=""), "", IF(AND(ABU$3="Unit", ABN70="-"),"", IF(ABU$3="Unit", "kg/GJ delivered", IF(AND(NA70&lt;&gt;"", NA70&lt;&gt;"-", MZ70="-"),"", IF($H70="","", IF(MZ70="nd", "",IF(MZ70="&lt;n.a.&gt;", "", IF(NA70="#/MJ", "", IF(NA70="kg/GJ delivered",MZ70,IF(NA70="g/MJ delivered",MZ70,IF(NA70="kg/MJ delivered",MZ70*1000,IF(NA70="mg/MJ delivered",MZ70/1000,IF(NA70="g/kg",((MZ70)*(1/$I70)*(1/$H70)),IF(NA70="mg/kg",((MZ70/1000)*(1/$I70)*(1/$H70)),IF(NA70="mg/MJ delivered",MZ70/1000,IF(NA70="-","","Error"))))))))))))))))</f>
        <v/>
      </c>
      <c r="ABP70" s="66" t="str">
        <f t="shared" ref="ABP70:ABP133" si="798">IF(AND(ABV$3="Unit", ABO70=""), "", IF(AND(ABV$3="Unit", ABO70="-"),"", IF(ABV$3="Unit", "kg/GJ delivered", IF(AND(NB70&lt;&gt;"", NB70&lt;&gt;"-", NA70="-"),"", IF($H70="","", IF(NA70="nd", "",IF(NA70="&lt;n.a.&gt;", "", IF(NB70="#/MJ", "", IF(NB70="kg/GJ delivered",NA70,IF(NB70="g/MJ delivered",NA70,IF(NB70="kg/MJ delivered",NA70*1000,IF(NB70="mg/MJ delivered",NA70/1000,IF(NB70="g/kg",((NA70)*(1/$I70)*(1/$H70)),IF(NB70="mg/kg",((NA70/1000)*(1/$I70)*(1/$H70)),IF(NB70="mg/MJ delivered",NA70/1000,IF(NB70="-","","Error"))))))))))))))))</f>
        <v/>
      </c>
      <c r="ABQ70" s="66" t="str">
        <f t="shared" ref="ABQ70:ABQ133" si="799">IF(AND(ABW$3="Unit", ABP70=""), "", IF(AND(ABW$3="Unit", ABP70="-"),"", IF(ABW$3="Unit", "kg/GJ delivered", IF(AND(NC70&lt;&gt;"", NC70&lt;&gt;"-", NB70="-"),"", IF($H70="","", IF(NB70="nd", "",IF(NB70="&lt;n.a.&gt;", "", IF(NC70="#/MJ", "", IF(NC70="kg/GJ delivered",NB70,IF(NC70="g/MJ delivered",NB70,IF(NC70="kg/MJ delivered",NB70*1000,IF(NC70="mg/MJ delivered",NB70/1000,IF(NC70="g/kg",((NB70)*(1/$I70)*(1/$H70)),IF(NC70="mg/kg",((NB70/1000)*(1/$I70)*(1/$H70)),IF(NC70="mg/MJ delivered",NB70/1000,IF(NC70="-","","Error"))))))))))))))))</f>
        <v/>
      </c>
      <c r="ABR70" s="66" t="str">
        <f t="shared" ref="ABR70:ABR133" si="800">IF(AND(ABX$3="Unit", ABQ70=""), "", IF(AND(ABX$3="Unit", ABQ70="-"),"", IF(ABX$3="Unit", "kg/GJ delivered", IF(AND(ND70&lt;&gt;"", ND70&lt;&gt;"-", NC70="-"),"", IF($H70="","", IF(NC70="nd", "",IF(NC70="&lt;n.a.&gt;", "", IF(ND70="#/MJ", "", IF(ND70="kg/GJ delivered",NC70,IF(ND70="g/MJ delivered",NC70,IF(ND70="kg/MJ delivered",NC70*1000,IF(ND70="mg/MJ delivered",NC70/1000,IF(ND70="g/kg",((NC70)*(1/$I70)*(1/$H70)),IF(ND70="mg/kg",((NC70/1000)*(1/$I70)*(1/$H70)),IF(ND70="mg/MJ delivered",NC70/1000,IF(ND70="-","","Error"))))))))))))))))</f>
        <v/>
      </c>
      <c r="ABS70" s="66" t="str">
        <f t="shared" ref="ABS70:ABS133" si="801">IF(AND(ABY$3="Unit", ABR70=""), "", IF(AND(ABY$3="Unit", ABR70="-"),"", IF(ABY$3="Unit", "kg/GJ delivered", IF(AND(NE70&lt;&gt;"", NE70&lt;&gt;"-", ND70="-"),"", IF($H70="","", IF(ND70="nd", "",IF(ND70="&lt;n.a.&gt;", "", IF(NE70="#/MJ", "", IF(NE70="kg/GJ delivered",ND70,IF(NE70="g/MJ delivered",ND70,IF(NE70="kg/MJ delivered",ND70*1000,IF(NE70="mg/MJ delivered",ND70/1000,IF(NE70="g/kg",((ND70)*(1/$I70)*(1/$H70)),IF(NE70="mg/kg",((ND70/1000)*(1/$I70)*(1/$H70)),IF(NE70="mg/MJ delivered",ND70/1000,IF(NE70="-","","Error"))))))))))))))))</f>
        <v/>
      </c>
      <c r="ABT70" s="66" t="str">
        <f t="shared" ref="ABT70:ABT133" si="802">IF(AND(ABZ$3="Unit", ABS70=""), "", IF(AND(ABZ$3="Unit", ABS70="-"),"", IF(ABZ$3="Unit", "kg/GJ delivered", IF(AND(NF70&lt;&gt;"", NF70&lt;&gt;"-", NE70="-"),"", IF($H70="","", IF(NE70="nd", "",IF(NE70="&lt;n.a.&gt;", "", IF(NF70="#/MJ", "", IF(NF70="kg/GJ delivered",NE70,IF(NF70="g/MJ delivered",NE70,IF(NF70="kg/MJ delivered",NE70*1000,IF(NF70="mg/MJ delivered",NE70/1000,IF(NF70="g/kg",((NE70)*(1/$I70)*(1/$H70)),IF(NF70="mg/kg",((NE70/1000)*(1/$I70)*(1/$H70)),IF(NF70="mg/MJ delivered",NE70/1000,IF(NF70="-","","Error"))))))))))))))))</f>
        <v/>
      </c>
      <c r="ABU70" s="66" t="str">
        <f t="shared" ref="ABU70:ABU133" si="803">IF(AND(ACA$3="Unit", ABT70=""), "", IF(AND(ACA$3="Unit", ABT70="-"),"", IF(ACA$3="Unit", "kg/GJ delivered", IF(AND(NG70&lt;&gt;"", NG70&lt;&gt;"-", NF70="-"),"", IF($H70="","", IF(NF70="nd", "",IF(NF70="&lt;n.a.&gt;", "", IF(NG70="#/MJ", "", IF(NG70="kg/GJ delivered",NF70,IF(NG70="g/MJ delivered",NF70,IF(NG70="kg/MJ delivered",NF70*1000,IF(NG70="mg/MJ delivered",NF70/1000,IF(NG70="g/kg",((NF70)*(1/$I70)*(1/$H70)),IF(NG70="mg/kg",((NF70/1000)*(1/$I70)*(1/$H70)),IF(NG70="mg/MJ delivered",NF70/1000,IF(NG70="-","","Error"))))))))))))))))</f>
        <v/>
      </c>
      <c r="ABV70" s="66" t="str">
        <f t="shared" ref="ABV70:ABV133" si="804">IF(AND(ACB$3="Unit", ABU70=""), "", IF(AND(ACB$3="Unit", ABU70="-"),"", IF(ACB$3="Unit", "kg/GJ delivered", IF(AND(NH70&lt;&gt;"", NH70&lt;&gt;"-", NG70="-"),"", IF($H70="","", IF(NG70="nd", "",IF(NG70="&lt;n.a.&gt;", "", IF(NH70="#/MJ", "", IF(NH70="kg/GJ delivered",NG70,IF(NH70="g/MJ delivered",NG70,IF(NH70="kg/MJ delivered",NG70*1000,IF(NH70="mg/MJ delivered",NG70/1000,IF(NH70="g/kg",((NG70)*(1/$I70)*(1/$H70)),IF(NH70="mg/kg",((NG70/1000)*(1/$I70)*(1/$H70)),IF(NH70="mg/MJ delivered",NG70/1000,IF(NH70="-","","Error"))))))))))))))))</f>
        <v/>
      </c>
      <c r="ABW70" s="66" t="str">
        <f t="shared" ref="ABW70:ABW133" si="805">IF(AND(ACC$3="Unit", ABV70=""), "", IF(AND(ACC$3="Unit", ABV70="-"),"", IF(ACC$3="Unit", "kg/GJ delivered", IF(AND(NI70&lt;&gt;"", NI70&lt;&gt;"-", NH70="-"),"", IF($H70="","", IF(NH70="nd", "",IF(NH70="&lt;n.a.&gt;", "", IF(NI70="#/MJ", "", IF(NI70="kg/GJ delivered",NH70,IF(NI70="g/MJ delivered",NH70,IF(NI70="kg/MJ delivered",NH70*1000,IF(NI70="mg/MJ delivered",NH70/1000,IF(NI70="g/kg",((NH70)*(1/$I70)*(1/$H70)),IF(NI70="mg/kg",((NH70/1000)*(1/$I70)*(1/$H70)),IF(NI70="mg/MJ delivered",NH70/1000,IF(NI70="-","","Error"))))))))))))))))</f>
        <v/>
      </c>
      <c r="ABX70" s="66" t="str">
        <f t="shared" ref="ABX70:ABX133" si="806">IF(AND(ACD$3="Unit", ABW70=""), "", IF(AND(ACD$3="Unit", ABW70="-"),"", IF(ACD$3="Unit", "kg/GJ delivered", IF(AND(NJ70&lt;&gt;"", NJ70&lt;&gt;"-", NI70="-"),"", IF($H70="","", IF(NI70="nd", "",IF(NI70="&lt;n.a.&gt;", "", IF(NJ70="#/MJ", "", IF(NJ70="kg/GJ delivered",NI70,IF(NJ70="g/MJ delivered",NI70,IF(NJ70="kg/MJ delivered",NI70*1000,IF(NJ70="mg/MJ delivered",NI70/1000,IF(NJ70="g/kg",((NI70)*(1/$I70)*(1/$H70)),IF(NJ70="mg/kg",((NI70/1000)*(1/$I70)*(1/$H70)),IF(NJ70="mg/MJ delivered",NI70/1000,IF(NJ70="-","","Error"))))))))))))))))</f>
        <v/>
      </c>
      <c r="ABY70" s="66" t="str">
        <f t="shared" ref="ABY70:ABY133" si="807">IF(AND(ACE$3="Unit", ABX70=""), "", IF(AND(ACE$3="Unit", ABX70="-"),"", IF(ACE$3="Unit", "kg/GJ delivered", IF(AND(NK70&lt;&gt;"", NK70&lt;&gt;"-", NJ70="-"),"", IF($H70="","", IF(NJ70="nd", "",IF(NJ70="&lt;n.a.&gt;", "", IF(NK70="#/MJ", "", IF(NK70="kg/GJ delivered",NJ70,IF(NK70="g/MJ delivered",NJ70,IF(NK70="kg/MJ delivered",NJ70*1000,IF(NK70="mg/MJ delivered",NJ70/1000,IF(NK70="g/kg",((NJ70)*(1/$I70)*(1/$H70)),IF(NK70="mg/kg",((NJ70/1000)*(1/$I70)*(1/$H70)),IF(NK70="mg/MJ delivered",NJ70/1000,IF(NK70="-","","Error"))))))))))))))))</f>
        <v/>
      </c>
      <c r="ABZ70" s="66" t="str">
        <f t="shared" ref="ABZ70:ABZ133" si="808">IF(AND(ACF$3="Unit", ABY70=""), "", IF(AND(ACF$3="Unit", ABY70="-"),"", IF(ACF$3="Unit", "kg/GJ delivered", IF(AND(NL70&lt;&gt;"", NL70&lt;&gt;"-", NK70="-"),"", IF($H70="","", IF(NK70="nd", "",IF(NK70="&lt;n.a.&gt;", "", IF(NL70="#/MJ", "", IF(NL70="kg/GJ delivered",NK70,IF(NL70="g/MJ delivered",NK70,IF(NL70="kg/MJ delivered",NK70*1000,IF(NL70="mg/MJ delivered",NK70/1000,IF(NL70="g/kg",((NK70)*(1/$I70)*(1/$H70)),IF(NL70="mg/kg",((NK70/1000)*(1/$I70)*(1/$H70)),IF(NL70="mg/MJ delivered",NK70/1000,IF(NL70="-","","Error"))))))))))))))))</f>
        <v/>
      </c>
      <c r="ACA70" s="66" t="str">
        <f t="shared" ref="ACA70:ACA133" si="809">IF(AND(ACG$3="Unit", ABZ70=""), "", IF(AND(ACG$3="Unit", ABZ70="-"),"", IF(ACG$3="Unit", "kg/GJ delivered", IF(AND(NM70&lt;&gt;"", NM70&lt;&gt;"-", NL70="-"),"", IF($H70="","", IF(NL70="nd", "",IF(NL70="&lt;n.a.&gt;", "", IF(NM70="#/MJ", "", IF(NM70="kg/GJ delivered",NL70,IF(NM70="g/MJ delivered",NL70,IF(NM70="kg/MJ delivered",NL70*1000,IF(NM70="mg/MJ delivered",NL70/1000,IF(NM70="g/kg",((NL70)*(1/$I70)*(1/$H70)),IF(NM70="mg/kg",((NL70/1000)*(1/$I70)*(1/$H70)),IF(NM70="mg/MJ delivered",NL70/1000,IF(NM70="-","","Error"))))))))))))))))</f>
        <v/>
      </c>
      <c r="ACB70" s="66" t="str">
        <f t="shared" ref="ACB70:ACB133" si="810">IF(AND(ACH$3="Unit", ACA70=""), "", IF(AND(ACH$3="Unit", ACA70="-"),"", IF(ACH$3="Unit", "kg/GJ delivered", IF(AND(NN70&lt;&gt;"", NN70&lt;&gt;"-", NM70="-"),"", IF($H70="","", IF(NM70="nd", "",IF(NM70="&lt;n.a.&gt;", "", IF(NN70="#/MJ", "", IF(NN70="kg/GJ delivered",NM70,IF(NN70="g/MJ delivered",NM70,IF(NN70="kg/MJ delivered",NM70*1000,IF(NN70="mg/MJ delivered",NM70/1000,IF(NN70="g/kg",((NM70)*(1/$I70)*(1/$H70)),IF(NN70="mg/kg",((NM70/1000)*(1/$I70)*(1/$H70)),IF(NN70="mg/MJ delivered",NM70/1000,IF(NN70="-","","Error"))))))))))))))))</f>
        <v/>
      </c>
      <c r="ACC70" s="66" t="str">
        <f t="shared" ref="ACC70:ACC133" si="811">IF(AND(ACI$3="Unit", ACB70=""), "", IF(AND(ACI$3="Unit", ACB70="-"),"", IF(ACI$3="Unit", "kg/GJ delivered", IF(AND(NO70&lt;&gt;"", NO70&lt;&gt;"-", NN70="-"),"", IF($H70="","", IF(NN70="nd", "",IF(NN70="&lt;n.a.&gt;", "", IF(NO70="#/MJ", "", IF(NO70="kg/GJ delivered",NN70,IF(NO70="g/MJ delivered",NN70,IF(NO70="kg/MJ delivered",NN70*1000,IF(NO70="mg/MJ delivered",NN70/1000,IF(NO70="g/kg",((NN70)*(1/$I70)*(1/$H70)),IF(NO70="mg/kg",((NN70/1000)*(1/$I70)*(1/$H70)),IF(NO70="mg/MJ delivered",NN70/1000,IF(NO70="-","","Error"))))))))))))))))</f>
        <v/>
      </c>
      <c r="ACD70" s="66" t="str">
        <f t="shared" ref="ACD70:ACD133" si="812">IF(AND(ACJ$3="Unit", ACC70=""), "", IF(AND(ACJ$3="Unit", ACC70="-"),"", IF(ACJ$3="Unit", "kg/GJ delivered", IF(AND(NP70&lt;&gt;"", NP70&lt;&gt;"-", NO70="-"),"", IF($H70="","", IF(NO70="nd", "",IF(NO70="&lt;n.a.&gt;", "", IF(NP70="#/MJ", "", IF(NP70="kg/GJ delivered",NO70,IF(NP70="g/MJ delivered",NO70,IF(NP70="kg/MJ delivered",NO70*1000,IF(NP70="mg/MJ delivered",NO70/1000,IF(NP70="g/kg",((NO70)*(1/$I70)*(1/$H70)),IF(NP70="mg/kg",((NO70/1000)*(1/$I70)*(1/$H70)),IF(NP70="mg/MJ delivered",NO70/1000,IF(NP70="-","","Error"))))))))))))))))</f>
        <v/>
      </c>
      <c r="ACE70" s="66" t="str">
        <f t="shared" ref="ACE70:ACE133" si="813">IF(AND(ACK$3="Unit", ACD70=""), "", IF(AND(ACK$3="Unit", ACD70="-"),"", IF(ACK$3="Unit", "kg/GJ delivered", IF(AND(NQ70&lt;&gt;"", NQ70&lt;&gt;"-", NP70="-"),"", IF($H70="","", IF(NP70="nd", "",IF(NP70="&lt;n.a.&gt;", "", IF(NQ70="#/MJ", "", IF(NQ70="kg/GJ delivered",NP70,IF(NQ70="g/MJ delivered",NP70,IF(NQ70="kg/MJ delivered",NP70*1000,IF(NQ70="mg/MJ delivered",NP70/1000,IF(NQ70="g/kg",((NP70)*(1/$I70)*(1/$H70)),IF(NQ70="mg/kg",((NP70/1000)*(1/$I70)*(1/$H70)),IF(NQ70="mg/MJ delivered",NP70/1000,IF(NQ70="-","","Error"))))))))))))))))</f>
        <v/>
      </c>
      <c r="ACF70" s="66" t="str">
        <f t="shared" ref="ACF70:ACF133" si="814">IF(AND(ACL$3="Unit", ACE70=""), "", IF(AND(ACL$3="Unit", ACE70="-"),"", IF(ACL$3="Unit", "kg/GJ delivered", IF(AND(NR70&lt;&gt;"", NR70&lt;&gt;"-", NQ70="-"),"", IF($H70="","", IF(NQ70="nd", "",IF(NQ70="&lt;n.a.&gt;", "", IF(NR70="#/MJ", "", IF(NR70="kg/GJ delivered",NQ70,IF(NR70="g/MJ delivered",NQ70,IF(NR70="kg/MJ delivered",NQ70*1000,IF(NR70="mg/MJ delivered",NQ70/1000,IF(NR70="g/kg",((NQ70)*(1/$I70)*(1/$H70)),IF(NR70="mg/kg",((NQ70/1000)*(1/$I70)*(1/$H70)),IF(NR70="mg/MJ delivered",NQ70/1000,IF(NR70="-","","Error"))))))))))))))))</f>
        <v/>
      </c>
      <c r="ACG70" s="66" t="str">
        <f t="shared" ref="ACG70:ACG133" si="815">IF(AND(ACM$3="Unit", ACF70=""), "", IF(AND(ACM$3="Unit", ACF70="-"),"", IF(ACM$3="Unit", "kg/GJ delivered", IF(AND(NS70&lt;&gt;"", NS70&lt;&gt;"-", NR70="-"),"", IF($H70="","", IF(NR70="nd", "",IF(NR70="&lt;n.a.&gt;", "", IF(NS70="#/MJ", "", IF(NS70="kg/GJ delivered",NR70,IF(NS70="g/MJ delivered",NR70,IF(NS70="kg/MJ delivered",NR70*1000,IF(NS70="mg/MJ delivered",NR70/1000,IF(NS70="g/kg",((NR70)*(1/$I70)*(1/$H70)),IF(NS70="mg/kg",((NR70/1000)*(1/$I70)*(1/$H70)),IF(NS70="mg/MJ delivered",NR70/1000,IF(NS70="-","","Error"))))))))))))))))</f>
        <v/>
      </c>
      <c r="ACH70" s="66" t="str">
        <f t="shared" ref="ACH70:ACH133" si="816">IF(AND(ACN$3="Unit", ACG70=""), "", IF(AND(ACN$3="Unit", ACG70="-"),"", IF(ACN$3="Unit", "kg/GJ delivered", IF(AND(NT70&lt;&gt;"", NT70&lt;&gt;"-", NS70="-"),"", IF($H70="","", IF(NS70="nd", "",IF(NS70="&lt;n.a.&gt;", "", IF(NT70="#/MJ", "", IF(NT70="kg/GJ delivered",NS70,IF(NT70="g/MJ delivered",NS70,IF(NT70="kg/MJ delivered",NS70*1000,IF(NT70="mg/MJ delivered",NS70/1000,IF(NT70="g/kg",((NS70)*(1/$I70)*(1/$H70)),IF(NT70="mg/kg",((NS70/1000)*(1/$I70)*(1/$H70)),IF(NT70="mg/MJ delivered",NS70/1000,IF(NT70="-","","Error"))))))))))))))))</f>
        <v/>
      </c>
      <c r="ACI70" s="66" t="str">
        <f t="shared" ref="ACI70:ACI133" si="817">IF(AND(ACO$3="Unit", ACH70=""), "", IF(AND(ACO$3="Unit", ACH70="-"),"", IF(ACO$3="Unit", "kg/GJ delivered", IF(AND(NU70&lt;&gt;"", NU70&lt;&gt;"-", NT70="-"),"", IF($H70="","", IF(NT70="nd", "",IF(NT70="&lt;n.a.&gt;", "", IF(NU70="#/MJ", "", IF(NU70="kg/GJ delivered",NT70,IF(NU70="g/MJ delivered",NT70,IF(NU70="kg/MJ delivered",NT70*1000,IF(NU70="mg/MJ delivered",NT70/1000,IF(NU70="g/kg",((NT70)*(1/$I70)*(1/$H70)),IF(NU70="mg/kg",((NT70/1000)*(1/$I70)*(1/$H70)),IF(NU70="mg/MJ delivered",NT70/1000,IF(NU70="-","","Error"))))))))))))))))</f>
        <v/>
      </c>
      <c r="ACJ70" s="66" t="str">
        <f t="shared" ref="ACJ70:ACJ133" si="818">IF(AND(ACP$3="Unit", ACI70=""), "", IF(AND(ACP$3="Unit", ACI70="-"),"", IF(ACP$3="Unit", "kg/GJ delivered", IF(AND(NV70&lt;&gt;"", NV70&lt;&gt;"-", NU70="-"),"", IF($H70="","", IF(NU70="nd", "",IF(NU70="&lt;n.a.&gt;", "", IF(NV70="#/MJ", "", IF(NV70="kg/GJ delivered",NU70,IF(NV70="g/MJ delivered",NU70,IF(NV70="kg/MJ delivered",NU70*1000,IF(NV70="mg/MJ delivered",NU70/1000,IF(NV70="g/kg",((NU70)*(1/$I70)*(1/$H70)),IF(NV70="mg/kg",((NU70/1000)*(1/$I70)*(1/$H70)),IF(NV70="mg/MJ delivered",NU70/1000,IF(NV70="-","","Error"))))))))))))))))</f>
        <v/>
      </c>
      <c r="ACK70" s="66" t="str">
        <f t="shared" ref="ACK70:ACK133" si="819">IF(AND(ACQ$3="Unit", ACJ70=""), "", IF(AND(ACQ$3="Unit", ACJ70="-"),"", IF(ACQ$3="Unit", "kg/GJ delivered", IF(AND(NW70&lt;&gt;"", NW70&lt;&gt;"-", NV70="-"),"", IF($H70="","", IF(NV70="nd", "",IF(NV70="&lt;n.a.&gt;", "", IF(NW70="#/MJ", "", IF(NW70="kg/GJ delivered",NV70,IF(NW70="g/MJ delivered",NV70,IF(NW70="kg/MJ delivered",NV70*1000,IF(NW70="mg/MJ delivered",NV70/1000,IF(NW70="g/kg",((NV70)*(1/$I70)*(1/$H70)),IF(NW70="mg/kg",((NV70/1000)*(1/$I70)*(1/$H70)),IF(NW70="mg/MJ delivered",NV70/1000,IF(NW70="-","","Error"))))))))))))))))</f>
        <v/>
      </c>
      <c r="ACL70" s="66" t="str">
        <f t="shared" ref="ACL70:ACL133" si="820">IF(AND(ACR$3="Unit", ACK70=""), "", IF(AND(ACR$3="Unit", ACK70="-"),"", IF(ACR$3="Unit", "kg/GJ delivered", IF(AND(NX70&lt;&gt;"", NX70&lt;&gt;"-", NW70="-"),"", IF($H70="","", IF(NW70="nd", "",IF(NW70="&lt;n.a.&gt;", "", IF(NX70="#/MJ", "", IF(NX70="kg/GJ delivered",NW70,IF(NX70="g/MJ delivered",NW70,IF(NX70="kg/MJ delivered",NW70*1000,IF(NX70="mg/MJ delivered",NW70/1000,IF(NX70="g/kg",((NW70)*(1/$I70)*(1/$H70)),IF(NX70="mg/kg",((NW70/1000)*(1/$I70)*(1/$H70)),IF(NX70="mg/MJ delivered",NW70/1000,IF(NX70="-","","Error"))))))))))))))))</f>
        <v/>
      </c>
      <c r="ACM70" s="66" t="str">
        <f t="shared" ref="ACM70:ACN70" si="821">IF(AND(ACS$3="Unit", ACL70=""), "", IF(AND(ACS$3="Unit", ACL70="-"),"", IF(ACS$3="Unit", "kg/GJ delivered", IF(AND(NY70&lt;&gt;"", NY70&lt;&gt;"-", NX70="-"),"", IF($H70="","", IF(NX70="nd", "",IF(NX70="&lt;n.a.&gt;", "", IF(NY70="#/MJ", "", IF(NY70="kg/GJ delivered",NX70,IF(NY70="g/MJ delivered",NX70,IF(NY70="kg/MJ delivered",NX70*1000,IF(NY70="mg/MJ delivered",NX70/1000,IF(NY70="g/kg",((NX70)*(1/$I70)*(1/$H70)),IF(NY70="mg/kg",((NX70/1000)*(1/$I70)*(1/$H70)),IF(NY70="mg/MJ delivered",NX70/1000,IF(NY70="-","","Error"))))))))))))))))</f>
        <v/>
      </c>
      <c r="ACN70" s="66" t="str">
        <f t="shared" si="821"/>
        <v/>
      </c>
      <c r="ACO70" s="66" t="str">
        <f t="shared" ref="ACO70:ACO133" si="822">IF(AND(ACU$3="Unit", ACN70=""), "", IF(AND(ACU$3="Unit", ACN70="-"),"", IF(ACU$3="Unit", "kg/GJ delivered", IF(AND(OA70&lt;&gt;"", OA70&lt;&gt;"-", NZ70="-"),"", IF($H70="","", IF(NZ70="nd", "",IF(NZ70="&lt;n.a.&gt;", "", IF(OA70="#/MJ", "", IF(OA70="kg/GJ delivered",NZ70,IF(OA70="g/MJ delivered",NZ70,IF(OA70="kg/MJ delivered",NZ70*1000,IF(OA70="mg/MJ delivered",NZ70/1000,IF(OA70="g/kg",((NZ70)*(1/$I70)*(1/$H70)),IF(OA70="mg/kg",((NZ70/1000)*(1/$I70)*(1/$H70)),IF(OA70="mg/MJ delivered",NZ70/1000,IF(OA70="-","","Error"))))))))))))))))</f>
        <v/>
      </c>
      <c r="ACP70" s="66" t="str">
        <f t="shared" ref="ACP70:ACP133" si="823">IF(AND(ACV$3="Unit", ACO70=""), "", IF(AND(ACV$3="Unit", ACO70="-"),"", IF(ACV$3="Unit", "kg/GJ delivered", IF(AND(OB70&lt;&gt;"", OB70&lt;&gt;"-", OA70="-"),"", IF($H70="","", IF(OA70="nd", "",IF(OA70="&lt;n.a.&gt;", "", IF(OB70="#/MJ", "", IF(OB70="kg/GJ delivered",OA70,IF(OB70="g/MJ delivered",OA70,IF(OB70="kg/MJ delivered",OA70*1000,IF(OB70="mg/MJ delivered",OA70/1000,IF(OB70="g/kg",((OA70)*(1/$I70)*(1/$H70)),IF(OB70="mg/kg",((OA70/1000)*(1/$I70)*(1/$H70)),IF(OB70="mg/MJ delivered",OA70/1000,IF(OB70="-","","Error"))))))))))))))))</f>
        <v/>
      </c>
      <c r="ACQ70" s="66" t="str">
        <f t="shared" ref="ACQ70:ACQ133" si="824">IF(AND(ACW$3="Unit", ACP70=""), "", IF(AND(ACW$3="Unit", ACP70="-"),"", IF(ACW$3="Unit", "kg/GJ delivered", IF(AND(OC70&lt;&gt;"", OC70&lt;&gt;"-", OB70="-"),"", IF($H70="","", IF(OB70="nd", "",IF(OB70="&lt;n.a.&gt;", "", IF(OC70="#/MJ", "", IF(OC70="kg/GJ delivered",OB70,IF(OC70="g/MJ delivered",OB70,IF(OC70="kg/MJ delivered",OB70*1000,IF(OC70="mg/MJ delivered",OB70/1000,IF(OC70="g/kg",((OB70)*(1/$I70)*(1/$H70)),IF(OC70="mg/kg",((OB70/1000)*(1/$I70)*(1/$H70)),IF(OC70="mg/MJ delivered",OB70/1000,IF(OC70="-","","Error"))))))))))))))))</f>
        <v/>
      </c>
      <c r="ACR70" s="66" t="str">
        <f t="shared" ref="ACR70:ACR133" si="825">IF(AND(ACX$3="Unit", ACQ70=""), "", IF(AND(ACX$3="Unit", ACQ70="-"),"", IF(ACX$3="Unit", "kg/GJ delivered", IF(AND(OD70&lt;&gt;"", OD70&lt;&gt;"-", OC70="-"),"", IF($H70="","", IF(OC70="nd", "",IF(OC70="&lt;n.a.&gt;", "", IF(OD70="#/MJ", "", IF(OD70="kg/GJ delivered",OC70,IF(OD70="g/MJ delivered",OC70,IF(OD70="kg/MJ delivered",OC70*1000,IF(OD70="mg/MJ delivered",OC70/1000,IF(OD70="g/kg",((OC70)*(1/$I70)*(1/$H70)),IF(OD70="mg/kg",((OC70/1000)*(1/$I70)*(1/$H70)),IF(OD70="mg/MJ delivered",OC70/1000,IF(OD70="-","","Error"))))))))))))))))</f>
        <v/>
      </c>
      <c r="ACS70" s="66" t="str">
        <f t="shared" ref="ACS70:ACS133" si="826">IF(AND(ACY$3="Unit", ACR70=""), "", IF(AND(ACY$3="Unit", ACR70="-"),"", IF(ACY$3="Unit", "kg/GJ delivered", IF(AND(OE70&lt;&gt;"", OE70&lt;&gt;"-", OD70="-"),"", IF($H70="","", IF(OD70="nd", "",IF(OD70="&lt;n.a.&gt;", "", IF(OE70="#/MJ", "", IF(OE70="kg/GJ delivered",OD70,IF(OE70="g/MJ delivered",OD70,IF(OE70="kg/MJ delivered",OD70*1000,IF(OE70="mg/MJ delivered",OD70/1000,IF(OE70="g/kg",((OD70)*(1/$I70)*(1/$H70)),IF(OE70="mg/kg",((OD70/1000)*(1/$I70)*(1/$H70)),IF(OE70="mg/MJ delivered",OD70/1000,IF(OE70="-","","Error"))))))))))))))))</f>
        <v/>
      </c>
      <c r="ACT70" s="66" t="str">
        <f t="shared" ref="ACT70:ACT133" si="827">IF(AND(ACZ$3="Unit", ACS70=""), "", IF(AND(ACZ$3="Unit", ACS70="-"),"", IF(ACZ$3="Unit", "kg/GJ delivered", IF(AND(OF70&lt;&gt;"", OF70&lt;&gt;"-", OE70="-"),"", IF($H70="","", IF(OE70="nd", "",IF(OE70="&lt;n.a.&gt;", "", IF(OF70="#/MJ", "", IF(OF70="kg/GJ delivered",OE70,IF(OF70="g/MJ delivered",OE70,IF(OF70="kg/MJ delivered",OE70*1000,IF(OF70="mg/MJ delivered",OE70/1000,IF(OF70="g/kg",((OE70)*(1/$I70)*(1/$H70)),IF(OF70="mg/kg",((OE70/1000)*(1/$I70)*(1/$H70)),IF(OF70="mg/MJ delivered",OE70/1000,IF(OF70="-","","Error"))))))))))))))))</f>
        <v/>
      </c>
    </row>
    <row r="71" spans="2:774" ht="15.75" customHeight="1" x14ac:dyDescent="0.25">
      <c r="B71" s="66">
        <v>193</v>
      </c>
      <c r="C71" s="66" t="s">
        <v>767</v>
      </c>
      <c r="D71" s="66" t="s">
        <v>1629</v>
      </c>
      <c r="E71" s="156" t="s">
        <v>300</v>
      </c>
      <c r="F71" s="66" t="s">
        <v>497</v>
      </c>
      <c r="G71" s="66" t="s">
        <v>492</v>
      </c>
      <c r="H71" s="126">
        <v>0.17499999999999999</v>
      </c>
      <c r="I71" s="130">
        <v>19.5</v>
      </c>
      <c r="J71" s="66" t="str">
        <f t="shared" si="449"/>
        <v>Firewood, Improved, GLO</v>
      </c>
      <c r="K71" s="161"/>
      <c r="L71" s="161"/>
      <c r="M71" s="161"/>
      <c r="N71" s="161"/>
      <c r="O71" s="66" t="s">
        <v>794</v>
      </c>
      <c r="P71" s="66" t="str">
        <f t="shared" si="428"/>
        <v>GLO</v>
      </c>
      <c r="Q71" s="66" t="s">
        <v>1584</v>
      </c>
      <c r="R71" s="162">
        <v>47.1</v>
      </c>
      <c r="S71" s="158" t="s">
        <v>523</v>
      </c>
      <c r="T71" s="158" t="s">
        <v>128</v>
      </c>
      <c r="U71" s="158" t="s">
        <v>128</v>
      </c>
      <c r="V71" s="158" t="s">
        <v>128</v>
      </c>
      <c r="W71" s="158" t="s">
        <v>128</v>
      </c>
      <c r="X71" s="166" t="s">
        <v>748</v>
      </c>
      <c r="Y71" s="158" t="s">
        <v>523</v>
      </c>
      <c r="Z71" s="165">
        <v>5.3</v>
      </c>
      <c r="AA71" s="158" t="s">
        <v>523</v>
      </c>
      <c r="AB71" s="158" t="s">
        <v>128</v>
      </c>
      <c r="AC71" s="158" t="s">
        <v>128</v>
      </c>
      <c r="AD71" s="158" t="s">
        <v>128</v>
      </c>
      <c r="AE71" s="158" t="s">
        <v>128</v>
      </c>
      <c r="AF71" s="165">
        <v>7.6</v>
      </c>
      <c r="AG71" s="158" t="s">
        <v>523</v>
      </c>
      <c r="AH71" s="163">
        <v>0.15</v>
      </c>
      <c r="AI71" s="158" t="s">
        <v>523</v>
      </c>
      <c r="AJ71" s="158" t="s">
        <v>128</v>
      </c>
      <c r="AK71" s="158" t="s">
        <v>128</v>
      </c>
      <c r="AL71" s="158" t="s">
        <v>128</v>
      </c>
      <c r="AM71" s="158" t="s">
        <v>128</v>
      </c>
      <c r="AN71" s="158" t="s">
        <v>128</v>
      </c>
      <c r="AO71" s="158" t="s">
        <v>128</v>
      </c>
      <c r="AP71" s="158" t="s">
        <v>128</v>
      </c>
      <c r="AQ71" s="158" t="s">
        <v>128</v>
      </c>
      <c r="AR71" s="158" t="s">
        <v>128</v>
      </c>
      <c r="AS71" s="158" t="s">
        <v>128</v>
      </c>
      <c r="AT71" s="158" t="s">
        <v>128</v>
      </c>
      <c r="AU71" s="158" t="s">
        <v>128</v>
      </c>
      <c r="AV71" s="158" t="s">
        <v>128</v>
      </c>
      <c r="AW71" s="158" t="s">
        <v>128</v>
      </c>
      <c r="AX71" s="158" t="s">
        <v>128</v>
      </c>
      <c r="AY71" s="158" t="s">
        <v>128</v>
      </c>
      <c r="AZ71" s="158" t="s">
        <v>128</v>
      </c>
      <c r="BA71" s="158" t="s">
        <v>128</v>
      </c>
      <c r="BB71" s="158" t="s">
        <v>128</v>
      </c>
      <c r="BC71" s="158" t="s">
        <v>128</v>
      </c>
      <c r="BD71" s="158" t="s">
        <v>128</v>
      </c>
      <c r="BE71" s="158" t="s">
        <v>128</v>
      </c>
      <c r="BF71" s="158" t="s">
        <v>128</v>
      </c>
      <c r="BG71" s="158" t="s">
        <v>128</v>
      </c>
      <c r="BH71" s="158" t="s">
        <v>128</v>
      </c>
      <c r="BI71" s="158" t="s">
        <v>128</v>
      </c>
      <c r="BJ71" s="158" t="s">
        <v>128</v>
      </c>
      <c r="BK71" s="158" t="s">
        <v>128</v>
      </c>
      <c r="BL71" s="158" t="s">
        <v>128</v>
      </c>
      <c r="BM71" s="158" t="s">
        <v>128</v>
      </c>
      <c r="BN71" s="158" t="s">
        <v>128</v>
      </c>
      <c r="BO71" s="158" t="s">
        <v>128</v>
      </c>
      <c r="BP71" s="158" t="s">
        <v>128</v>
      </c>
      <c r="BQ71" s="158" t="s">
        <v>128</v>
      </c>
      <c r="BR71" s="158" t="s">
        <v>128</v>
      </c>
      <c r="BS71" s="158" t="s">
        <v>128</v>
      </c>
      <c r="BT71" s="158" t="s">
        <v>128</v>
      </c>
      <c r="BU71" s="158" t="s">
        <v>128</v>
      </c>
      <c r="BV71" s="158" t="s">
        <v>128</v>
      </c>
      <c r="BW71" s="158" t="s">
        <v>128</v>
      </c>
      <c r="BX71" s="158" t="s">
        <v>128</v>
      </c>
      <c r="BY71" s="158" t="s">
        <v>128</v>
      </c>
      <c r="BZ71" s="158" t="s">
        <v>128</v>
      </c>
      <c r="CA71" s="158" t="s">
        <v>128</v>
      </c>
      <c r="CB71" s="158" t="s">
        <v>128</v>
      </c>
      <c r="CC71" s="158" t="s">
        <v>128</v>
      </c>
      <c r="CD71" s="158" t="s">
        <v>128</v>
      </c>
      <c r="CE71" s="158" t="s">
        <v>128</v>
      </c>
      <c r="CF71" s="158" t="s">
        <v>128</v>
      </c>
      <c r="CG71" s="158" t="s">
        <v>128</v>
      </c>
      <c r="CH71" s="158" t="s">
        <v>128</v>
      </c>
      <c r="CI71" s="158" t="s">
        <v>128</v>
      </c>
      <c r="CJ71" s="158" t="s">
        <v>128</v>
      </c>
      <c r="CK71" s="158" t="s">
        <v>128</v>
      </c>
      <c r="CL71" s="158" t="s">
        <v>128</v>
      </c>
      <c r="CM71" s="158" t="s">
        <v>128</v>
      </c>
      <c r="CN71" s="158" t="s">
        <v>128</v>
      </c>
      <c r="CO71" s="158" t="s">
        <v>128</v>
      </c>
      <c r="CP71" s="158" t="s">
        <v>128</v>
      </c>
      <c r="CQ71" s="158" t="s">
        <v>128</v>
      </c>
      <c r="CR71" s="158" t="s">
        <v>128</v>
      </c>
      <c r="CS71" s="158" t="s">
        <v>128</v>
      </c>
      <c r="CT71" s="158" t="s">
        <v>128</v>
      </c>
      <c r="CU71" s="158" t="s">
        <v>128</v>
      </c>
      <c r="CV71" s="158" t="s">
        <v>128</v>
      </c>
      <c r="CW71" s="158" t="s">
        <v>128</v>
      </c>
      <c r="CX71" s="158" t="s">
        <v>128</v>
      </c>
      <c r="CY71" s="158" t="s">
        <v>128</v>
      </c>
      <c r="CZ71" s="158" t="s">
        <v>128</v>
      </c>
      <c r="DA71" s="158" t="s">
        <v>128</v>
      </c>
      <c r="DB71" s="158" t="s">
        <v>128</v>
      </c>
      <c r="DC71" s="158" t="s">
        <v>128</v>
      </c>
      <c r="DD71" s="158" t="s">
        <v>128</v>
      </c>
      <c r="DE71" s="158" t="s">
        <v>128</v>
      </c>
      <c r="DF71" s="158" t="s">
        <v>128</v>
      </c>
      <c r="DG71" s="158" t="s">
        <v>128</v>
      </c>
      <c r="DH71" s="158" t="s">
        <v>128</v>
      </c>
      <c r="DI71" s="158" t="s">
        <v>128</v>
      </c>
      <c r="DJ71" s="158" t="s">
        <v>128</v>
      </c>
      <c r="DK71" s="158" t="s">
        <v>128</v>
      </c>
      <c r="DL71" s="158" t="s">
        <v>128</v>
      </c>
      <c r="DM71" s="158" t="s">
        <v>128</v>
      </c>
      <c r="DN71" s="158" t="s">
        <v>128</v>
      </c>
      <c r="DO71" s="158" t="s">
        <v>128</v>
      </c>
      <c r="DP71" s="158" t="s">
        <v>128</v>
      </c>
      <c r="DQ71" s="158" t="s">
        <v>128</v>
      </c>
      <c r="DR71" s="158" t="s">
        <v>128</v>
      </c>
      <c r="DS71" s="158" t="s">
        <v>128</v>
      </c>
      <c r="DT71" s="158" t="s">
        <v>128</v>
      </c>
      <c r="DU71" s="158" t="s">
        <v>128</v>
      </c>
      <c r="DV71" s="158" t="s">
        <v>128</v>
      </c>
      <c r="DW71" s="158" t="s">
        <v>128</v>
      </c>
      <c r="DX71" s="158" t="s">
        <v>128</v>
      </c>
      <c r="DY71" s="158" t="s">
        <v>128</v>
      </c>
      <c r="DZ71" s="158" t="s">
        <v>128</v>
      </c>
      <c r="EA71" s="158" t="s">
        <v>128</v>
      </c>
      <c r="EB71" s="158" t="s">
        <v>128</v>
      </c>
      <c r="EC71" s="158" t="s">
        <v>128</v>
      </c>
      <c r="ED71" s="158" t="s">
        <v>128</v>
      </c>
      <c r="EE71" s="158" t="s">
        <v>128</v>
      </c>
      <c r="EF71" s="158" t="s">
        <v>128</v>
      </c>
      <c r="EG71" s="158" t="s">
        <v>128</v>
      </c>
      <c r="EH71" s="158" t="s">
        <v>128</v>
      </c>
      <c r="EI71" s="158" t="s">
        <v>128</v>
      </c>
      <c r="EJ71" s="158" t="s">
        <v>128</v>
      </c>
      <c r="EK71" s="158" t="s">
        <v>128</v>
      </c>
      <c r="EL71" s="158" t="s">
        <v>128</v>
      </c>
      <c r="EM71" s="158" t="s">
        <v>128</v>
      </c>
      <c r="EN71" s="158" t="s">
        <v>128</v>
      </c>
      <c r="EO71" s="158" t="s">
        <v>128</v>
      </c>
      <c r="EP71" s="158" t="s">
        <v>128</v>
      </c>
      <c r="EQ71" s="158" t="s">
        <v>128</v>
      </c>
      <c r="ER71" s="158" t="s">
        <v>128</v>
      </c>
      <c r="ES71" s="158" t="s">
        <v>128</v>
      </c>
      <c r="ET71" s="158" t="s">
        <v>128</v>
      </c>
      <c r="EU71" s="158" t="s">
        <v>128</v>
      </c>
      <c r="EV71" s="158" t="s">
        <v>128</v>
      </c>
      <c r="EW71" s="158" t="s">
        <v>128</v>
      </c>
      <c r="EX71" s="158" t="s">
        <v>128</v>
      </c>
      <c r="EY71" s="158" t="s">
        <v>128</v>
      </c>
      <c r="EZ71" s="158" t="s">
        <v>128</v>
      </c>
      <c r="FA71" s="158" t="s">
        <v>128</v>
      </c>
      <c r="FB71" s="158" t="s">
        <v>128</v>
      </c>
      <c r="FC71" s="158" t="s">
        <v>128</v>
      </c>
      <c r="FD71" s="158" t="s">
        <v>128</v>
      </c>
      <c r="FE71" s="158" t="s">
        <v>128</v>
      </c>
      <c r="FF71" s="158" t="s">
        <v>128</v>
      </c>
      <c r="FG71" s="158" t="s">
        <v>128</v>
      </c>
      <c r="FH71" s="158" t="s">
        <v>128</v>
      </c>
      <c r="FI71" s="158" t="s">
        <v>128</v>
      </c>
      <c r="FJ71" s="158" t="s">
        <v>128</v>
      </c>
      <c r="FK71" s="158" t="s">
        <v>128</v>
      </c>
      <c r="FL71" s="158" t="s">
        <v>128</v>
      </c>
      <c r="FM71" s="158" t="s">
        <v>128</v>
      </c>
      <c r="FN71" s="158" t="s">
        <v>128</v>
      </c>
      <c r="FO71" s="158" t="s">
        <v>128</v>
      </c>
      <c r="FP71" s="158" t="s">
        <v>128</v>
      </c>
      <c r="FQ71" s="158" t="s">
        <v>128</v>
      </c>
      <c r="FR71" s="158" t="s">
        <v>128</v>
      </c>
      <c r="FS71" s="158" t="s">
        <v>128</v>
      </c>
      <c r="FT71" s="158" t="s">
        <v>128</v>
      </c>
      <c r="FU71" s="158" t="s">
        <v>128</v>
      </c>
      <c r="FV71" s="158" t="s">
        <v>128</v>
      </c>
      <c r="FW71" s="158" t="s">
        <v>128</v>
      </c>
      <c r="FX71" s="158" t="s">
        <v>128</v>
      </c>
      <c r="FY71" s="158" t="s">
        <v>128</v>
      </c>
      <c r="FZ71" s="158" t="s">
        <v>128</v>
      </c>
      <c r="GA71" s="158" t="s">
        <v>128</v>
      </c>
      <c r="GB71" s="158" t="s">
        <v>128</v>
      </c>
      <c r="GC71" s="158" t="s">
        <v>128</v>
      </c>
      <c r="GD71" s="158" t="s">
        <v>128</v>
      </c>
      <c r="GE71" s="158" t="s">
        <v>128</v>
      </c>
      <c r="GF71" s="158" t="s">
        <v>128</v>
      </c>
      <c r="GG71" s="158" t="s">
        <v>128</v>
      </c>
      <c r="GH71" s="158" t="s">
        <v>128</v>
      </c>
      <c r="GI71" s="158" t="s">
        <v>128</v>
      </c>
      <c r="GJ71" s="158" t="s">
        <v>128</v>
      </c>
      <c r="GK71" s="158" t="s">
        <v>128</v>
      </c>
      <c r="GL71" s="158" t="s">
        <v>128</v>
      </c>
      <c r="GM71" s="158" t="s">
        <v>128</v>
      </c>
      <c r="GN71" s="158" t="s">
        <v>128</v>
      </c>
      <c r="GO71" s="158" t="s">
        <v>128</v>
      </c>
      <c r="GP71" s="158" t="s">
        <v>128</v>
      </c>
      <c r="GQ71" s="158" t="s">
        <v>128</v>
      </c>
      <c r="GR71" s="158" t="s">
        <v>128</v>
      </c>
      <c r="GS71" s="158" t="s">
        <v>128</v>
      </c>
      <c r="GT71" s="158" t="s">
        <v>128</v>
      </c>
      <c r="GU71" s="158" t="s">
        <v>128</v>
      </c>
      <c r="GV71" s="158" t="s">
        <v>128</v>
      </c>
      <c r="GW71" s="158" t="s">
        <v>128</v>
      </c>
      <c r="GX71" s="158" t="s">
        <v>128</v>
      </c>
      <c r="GY71" s="158" t="s">
        <v>128</v>
      </c>
      <c r="GZ71" s="158" t="s">
        <v>128</v>
      </c>
      <c r="HA71" s="158" t="s">
        <v>128</v>
      </c>
      <c r="HB71" s="158" t="s">
        <v>128</v>
      </c>
      <c r="HC71" s="158" t="s">
        <v>128</v>
      </c>
      <c r="HD71" s="158" t="s">
        <v>128</v>
      </c>
      <c r="HE71" s="158" t="s">
        <v>128</v>
      </c>
      <c r="HF71" s="158" t="s">
        <v>128</v>
      </c>
      <c r="HG71" s="158" t="s">
        <v>128</v>
      </c>
      <c r="HH71" s="158" t="s">
        <v>128</v>
      </c>
      <c r="HI71" s="158" t="s">
        <v>128</v>
      </c>
      <c r="HJ71" s="158" t="s">
        <v>128</v>
      </c>
      <c r="HK71" s="158" t="s">
        <v>128</v>
      </c>
      <c r="HL71" s="158" t="s">
        <v>128</v>
      </c>
      <c r="HM71" s="158" t="s">
        <v>128</v>
      </c>
      <c r="HN71" s="158" t="s">
        <v>128</v>
      </c>
      <c r="HO71" s="158" t="s">
        <v>128</v>
      </c>
      <c r="HP71" s="158" t="s">
        <v>128</v>
      </c>
      <c r="HQ71" s="158" t="s">
        <v>128</v>
      </c>
      <c r="HR71" s="158" t="s">
        <v>128</v>
      </c>
      <c r="HS71" s="158" t="s">
        <v>128</v>
      </c>
      <c r="HT71" s="158" t="s">
        <v>128</v>
      </c>
      <c r="HU71" s="158" t="s">
        <v>128</v>
      </c>
      <c r="HV71" s="158" t="s">
        <v>128</v>
      </c>
      <c r="HW71" s="158" t="s">
        <v>128</v>
      </c>
      <c r="HX71" s="158" t="s">
        <v>128</v>
      </c>
      <c r="HY71" s="158" t="s">
        <v>128</v>
      </c>
      <c r="HZ71" s="158" t="s">
        <v>128</v>
      </c>
      <c r="IA71" s="158" t="s">
        <v>128</v>
      </c>
      <c r="IB71" s="158" t="s">
        <v>128</v>
      </c>
      <c r="IC71" s="158" t="s">
        <v>128</v>
      </c>
      <c r="ID71" s="158" t="s">
        <v>128</v>
      </c>
      <c r="IE71" s="158" t="s">
        <v>128</v>
      </c>
      <c r="IF71" s="158" t="s">
        <v>128</v>
      </c>
      <c r="IG71" s="158" t="s">
        <v>128</v>
      </c>
      <c r="IH71" s="158" t="s">
        <v>128</v>
      </c>
      <c r="II71" s="158" t="s">
        <v>128</v>
      </c>
      <c r="IJ71" s="158" t="s">
        <v>128</v>
      </c>
      <c r="IK71" s="158" t="s">
        <v>128</v>
      </c>
      <c r="IL71" s="158" t="s">
        <v>128</v>
      </c>
      <c r="IM71" s="158" t="s">
        <v>128</v>
      </c>
      <c r="IN71" s="158" t="s">
        <v>128</v>
      </c>
      <c r="IO71" s="158" t="s">
        <v>128</v>
      </c>
      <c r="IP71" s="158" t="s">
        <v>128</v>
      </c>
      <c r="IQ71" s="158" t="s">
        <v>128</v>
      </c>
      <c r="IR71" s="158" t="s">
        <v>128</v>
      </c>
      <c r="IS71" s="158" t="s">
        <v>128</v>
      </c>
      <c r="IT71" s="158" t="s">
        <v>128</v>
      </c>
      <c r="IU71" s="158" t="s">
        <v>128</v>
      </c>
      <c r="IV71" s="158" t="s">
        <v>128</v>
      </c>
      <c r="IW71" s="158" t="s">
        <v>128</v>
      </c>
      <c r="IX71" s="158" t="s">
        <v>128</v>
      </c>
      <c r="IY71" s="158" t="s">
        <v>128</v>
      </c>
      <c r="IZ71" s="158" t="s">
        <v>128</v>
      </c>
      <c r="JA71" s="158" t="s">
        <v>128</v>
      </c>
      <c r="JB71" s="158" t="s">
        <v>128</v>
      </c>
      <c r="JC71" s="158" t="s">
        <v>128</v>
      </c>
      <c r="JD71" s="158" t="s">
        <v>128</v>
      </c>
      <c r="JE71" s="158" t="s">
        <v>128</v>
      </c>
      <c r="JF71" s="158" t="s">
        <v>128</v>
      </c>
      <c r="JG71" s="158" t="s">
        <v>128</v>
      </c>
      <c r="JH71" s="158" t="s">
        <v>128</v>
      </c>
      <c r="JI71" s="158" t="s">
        <v>128</v>
      </c>
      <c r="JJ71" s="158" t="s">
        <v>128</v>
      </c>
      <c r="JK71" s="158" t="s">
        <v>128</v>
      </c>
      <c r="JL71" s="158" t="s">
        <v>128</v>
      </c>
      <c r="JM71" s="158" t="s">
        <v>128</v>
      </c>
      <c r="JN71" s="158" t="s">
        <v>128</v>
      </c>
      <c r="JO71" s="158" t="s">
        <v>128</v>
      </c>
      <c r="JP71" s="158" t="s">
        <v>128</v>
      </c>
      <c r="JQ71" s="158" t="s">
        <v>128</v>
      </c>
      <c r="JR71" s="158" t="s">
        <v>128</v>
      </c>
      <c r="JS71" s="158" t="s">
        <v>128</v>
      </c>
      <c r="JT71" s="158" t="s">
        <v>128</v>
      </c>
      <c r="JU71" s="158" t="s">
        <v>128</v>
      </c>
      <c r="JV71" s="158" t="s">
        <v>128</v>
      </c>
      <c r="JW71" s="158" t="s">
        <v>128</v>
      </c>
      <c r="JX71" s="158" t="s">
        <v>128</v>
      </c>
      <c r="JY71" s="158" t="s">
        <v>128</v>
      </c>
      <c r="JZ71" s="158" t="s">
        <v>128</v>
      </c>
      <c r="KA71" s="158" t="s">
        <v>128</v>
      </c>
      <c r="KB71" s="158" t="s">
        <v>128</v>
      </c>
      <c r="KC71" s="158" t="s">
        <v>128</v>
      </c>
      <c r="KD71" s="158" t="s">
        <v>128</v>
      </c>
      <c r="KE71" s="158" t="s">
        <v>128</v>
      </c>
      <c r="KF71" s="158" t="s">
        <v>128</v>
      </c>
      <c r="KG71" s="158" t="s">
        <v>128</v>
      </c>
      <c r="KH71" s="158" t="s">
        <v>128</v>
      </c>
      <c r="KI71" s="158" t="s">
        <v>128</v>
      </c>
      <c r="KJ71" s="158" t="s">
        <v>128</v>
      </c>
      <c r="KK71" s="158" t="s">
        <v>128</v>
      </c>
      <c r="KL71" s="158" t="s">
        <v>128</v>
      </c>
      <c r="KM71" s="158" t="s">
        <v>128</v>
      </c>
      <c r="KN71" s="158" t="s">
        <v>128</v>
      </c>
      <c r="KO71" s="158" t="s">
        <v>128</v>
      </c>
      <c r="KP71" s="158" t="s">
        <v>128</v>
      </c>
      <c r="KQ71" s="158" t="s">
        <v>128</v>
      </c>
      <c r="KR71" s="158" t="s">
        <v>128</v>
      </c>
      <c r="KS71" s="158" t="s">
        <v>128</v>
      </c>
      <c r="KT71" s="158" t="s">
        <v>128</v>
      </c>
      <c r="KU71" s="158" t="s">
        <v>128</v>
      </c>
      <c r="KV71" s="158" t="s">
        <v>128</v>
      </c>
      <c r="KW71" s="158" t="s">
        <v>128</v>
      </c>
      <c r="KX71" s="158" t="s">
        <v>128</v>
      </c>
      <c r="KY71" s="158" t="s">
        <v>128</v>
      </c>
      <c r="KZ71" s="158" t="s">
        <v>128</v>
      </c>
      <c r="LA71" s="158" t="s">
        <v>128</v>
      </c>
      <c r="LB71" s="158" t="s">
        <v>128</v>
      </c>
      <c r="LC71" s="158" t="s">
        <v>128</v>
      </c>
      <c r="LD71" s="158" t="s">
        <v>128</v>
      </c>
      <c r="LE71" s="158" t="s">
        <v>128</v>
      </c>
      <c r="LF71" s="158" t="s">
        <v>128</v>
      </c>
      <c r="LG71" s="158" t="s">
        <v>128</v>
      </c>
      <c r="LH71" s="158" t="s">
        <v>128</v>
      </c>
      <c r="LI71" s="158" t="s">
        <v>128</v>
      </c>
      <c r="LJ71" s="158" t="s">
        <v>128</v>
      </c>
      <c r="LK71" s="158" t="s">
        <v>128</v>
      </c>
      <c r="LL71" s="158" t="s">
        <v>128</v>
      </c>
      <c r="LM71" s="158" t="s">
        <v>128</v>
      </c>
      <c r="LN71" s="158" t="s">
        <v>128</v>
      </c>
      <c r="LO71" s="158" t="s">
        <v>128</v>
      </c>
      <c r="LP71" s="158" t="s">
        <v>128</v>
      </c>
      <c r="LQ71" s="158" t="s">
        <v>128</v>
      </c>
      <c r="LR71" s="158" t="s">
        <v>128</v>
      </c>
      <c r="LS71" s="158" t="s">
        <v>128</v>
      </c>
      <c r="LT71" s="158" t="s">
        <v>128</v>
      </c>
      <c r="LU71" s="158" t="s">
        <v>128</v>
      </c>
      <c r="LV71" s="158" t="s">
        <v>128</v>
      </c>
      <c r="LW71" s="158" t="s">
        <v>128</v>
      </c>
      <c r="LX71" s="158" t="s">
        <v>128</v>
      </c>
      <c r="LY71" s="158" t="s">
        <v>128</v>
      </c>
      <c r="LZ71" s="158" t="s">
        <v>128</v>
      </c>
      <c r="MA71" s="158" t="s">
        <v>128</v>
      </c>
      <c r="MB71" s="158" t="s">
        <v>128</v>
      </c>
      <c r="MC71" s="158" t="s">
        <v>128</v>
      </c>
      <c r="MD71" s="158" t="s">
        <v>128</v>
      </c>
      <c r="ME71" s="158" t="s">
        <v>128</v>
      </c>
      <c r="MF71" s="158" t="s">
        <v>128</v>
      </c>
      <c r="MG71" s="158" t="s">
        <v>128</v>
      </c>
      <c r="MH71" s="158" t="s">
        <v>128</v>
      </c>
      <c r="MI71" s="158" t="s">
        <v>128</v>
      </c>
      <c r="MJ71" s="158" t="s">
        <v>128</v>
      </c>
      <c r="MK71" s="158" t="s">
        <v>128</v>
      </c>
      <c r="ML71" s="158" t="s">
        <v>128</v>
      </c>
      <c r="MM71" s="158" t="s">
        <v>128</v>
      </c>
      <c r="MN71" s="158" t="s">
        <v>128</v>
      </c>
      <c r="MO71" s="158" t="s">
        <v>128</v>
      </c>
      <c r="MP71" s="158" t="s">
        <v>128</v>
      </c>
      <c r="MQ71" s="158" t="s">
        <v>128</v>
      </c>
      <c r="MR71" s="158" t="s">
        <v>128</v>
      </c>
      <c r="MS71" s="158" t="s">
        <v>128</v>
      </c>
      <c r="MT71" s="158" t="s">
        <v>128</v>
      </c>
      <c r="MU71" s="158" t="s">
        <v>128</v>
      </c>
      <c r="MV71" s="158" t="s">
        <v>128</v>
      </c>
      <c r="MW71" s="158" t="s">
        <v>128</v>
      </c>
      <c r="MX71" s="158" t="s">
        <v>128</v>
      </c>
      <c r="MY71" s="158" t="s">
        <v>128</v>
      </c>
      <c r="MZ71" s="158" t="s">
        <v>128</v>
      </c>
      <c r="NA71" s="158" t="s">
        <v>128</v>
      </c>
      <c r="NB71" s="158" t="s">
        <v>128</v>
      </c>
      <c r="NC71" s="158" t="s">
        <v>128</v>
      </c>
      <c r="ND71" s="158" t="s">
        <v>128</v>
      </c>
      <c r="NE71" s="158" t="s">
        <v>128</v>
      </c>
      <c r="NF71" s="158" t="s">
        <v>128</v>
      </c>
      <c r="NG71" s="158" t="s">
        <v>128</v>
      </c>
      <c r="NH71" s="158" t="s">
        <v>128</v>
      </c>
      <c r="NI71" s="158" t="s">
        <v>128</v>
      </c>
      <c r="NJ71" s="158" t="s">
        <v>128</v>
      </c>
      <c r="NK71" s="158" t="s">
        <v>128</v>
      </c>
      <c r="NL71" s="158" t="s">
        <v>128</v>
      </c>
      <c r="NM71" s="158" t="s">
        <v>128</v>
      </c>
      <c r="NN71" s="158" t="s">
        <v>128</v>
      </c>
      <c r="NO71" s="158" t="s">
        <v>128</v>
      </c>
      <c r="NP71" s="158" t="s">
        <v>128</v>
      </c>
      <c r="NQ71" s="158" t="s">
        <v>128</v>
      </c>
      <c r="NR71" s="158" t="s">
        <v>128</v>
      </c>
      <c r="NS71" s="158" t="s">
        <v>128</v>
      </c>
      <c r="NT71" s="158" t="s">
        <v>128</v>
      </c>
      <c r="NU71" s="158" t="s">
        <v>128</v>
      </c>
      <c r="NV71" s="158" t="s">
        <v>128</v>
      </c>
      <c r="NW71" s="158" t="s">
        <v>128</v>
      </c>
      <c r="NX71" s="158" t="s">
        <v>128</v>
      </c>
      <c r="NY71" s="158" t="s">
        <v>128</v>
      </c>
      <c r="NZ71" s="158" t="s">
        <v>128</v>
      </c>
      <c r="OA71" s="158" t="s">
        <v>128</v>
      </c>
      <c r="OB71" s="158" t="s">
        <v>128</v>
      </c>
      <c r="OC71" s="158" t="s">
        <v>128</v>
      </c>
      <c r="OD71" s="158" t="s">
        <v>128</v>
      </c>
      <c r="OE71" s="170" t="s">
        <v>128</v>
      </c>
      <c r="OF71" s="181"/>
      <c r="OG71" s="174">
        <f t="shared" si="451"/>
        <v>13.802197802197801</v>
      </c>
      <c r="OH71" s="66" t="str">
        <f t="shared" si="452"/>
        <v>kg/GJ delivered</v>
      </c>
      <c r="OI71" s="66" t="str">
        <f t="shared" si="453"/>
        <v/>
      </c>
      <c r="OJ71" s="66" t="str">
        <f t="shared" si="454"/>
        <v/>
      </c>
      <c r="OK71" s="66" t="str">
        <f t="shared" si="455"/>
        <v/>
      </c>
      <c r="OL71" s="66" t="str">
        <f t="shared" si="456"/>
        <v/>
      </c>
      <c r="OM71" s="159">
        <f t="shared" si="457"/>
        <v>462.12454212454213</v>
      </c>
      <c r="ON71" s="66" t="str">
        <f t="shared" si="458"/>
        <v>kg/GJ delivered</v>
      </c>
      <c r="OO71" s="118">
        <f t="shared" si="459"/>
        <v>1.5531135531135529</v>
      </c>
      <c r="OP71" s="66" t="str">
        <f t="shared" si="460"/>
        <v>kg/GJ delivered</v>
      </c>
      <c r="OQ71" s="66" t="str">
        <f t="shared" si="461"/>
        <v/>
      </c>
      <c r="OR71" s="66" t="str">
        <f t="shared" si="462"/>
        <v/>
      </c>
      <c r="OS71" s="66" t="str">
        <f t="shared" si="463"/>
        <v/>
      </c>
      <c r="OT71" s="66" t="str">
        <f t="shared" si="464"/>
        <v/>
      </c>
      <c r="OU71" s="118">
        <f t="shared" si="465"/>
        <v>2.2271062271062267</v>
      </c>
      <c r="OV71" s="66" t="str">
        <f t="shared" si="466"/>
        <v>kg/GJ delivered</v>
      </c>
      <c r="OW71" s="126">
        <f t="shared" si="467"/>
        <v>4.3956043956043953E-2</v>
      </c>
      <c r="OX71" s="66" t="str">
        <f t="shared" si="468"/>
        <v>kg/GJ delivered</v>
      </c>
      <c r="OY71" s="66" t="str">
        <f t="shared" si="469"/>
        <v/>
      </c>
      <c r="OZ71" s="66" t="str">
        <f t="shared" si="470"/>
        <v/>
      </c>
      <c r="PA71" s="66" t="str">
        <f t="shared" si="471"/>
        <v/>
      </c>
      <c r="PB71" s="66" t="str">
        <f t="shared" si="472"/>
        <v/>
      </c>
      <c r="PC71" s="66" t="str">
        <f t="shared" si="473"/>
        <v/>
      </c>
      <c r="PD71" s="66" t="str">
        <f t="shared" si="474"/>
        <v/>
      </c>
      <c r="PE71" s="66" t="str">
        <f t="shared" si="475"/>
        <v/>
      </c>
      <c r="PF71" s="66" t="str">
        <f t="shared" si="476"/>
        <v/>
      </c>
      <c r="PG71" s="66" t="str">
        <f t="shared" si="477"/>
        <v/>
      </c>
      <c r="PH71" s="66" t="str">
        <f t="shared" si="478"/>
        <v/>
      </c>
      <c r="PI71" s="66" t="str">
        <f t="shared" si="479"/>
        <v/>
      </c>
      <c r="PJ71" s="66" t="str">
        <f t="shared" si="480"/>
        <v/>
      </c>
      <c r="PK71" s="66" t="str">
        <f t="shared" si="481"/>
        <v/>
      </c>
      <c r="PL71" s="66" t="str">
        <f t="shared" si="482"/>
        <v/>
      </c>
      <c r="PM71" s="66" t="str">
        <f t="shared" si="483"/>
        <v/>
      </c>
      <c r="PN71" s="66" t="str">
        <f t="shared" si="484"/>
        <v/>
      </c>
      <c r="PO71" s="66" t="str">
        <f t="shared" si="485"/>
        <v/>
      </c>
      <c r="PP71" s="66" t="str">
        <f t="shared" si="486"/>
        <v/>
      </c>
      <c r="PQ71" s="66" t="str">
        <f t="shared" si="487"/>
        <v/>
      </c>
      <c r="PR71" s="66" t="str">
        <f t="shared" si="488"/>
        <v/>
      </c>
      <c r="PS71" s="66" t="str">
        <f t="shared" si="489"/>
        <v/>
      </c>
      <c r="PT71" s="66" t="str">
        <f t="shared" si="490"/>
        <v/>
      </c>
      <c r="PU71" s="66" t="str">
        <f t="shared" si="491"/>
        <v/>
      </c>
      <c r="PV71" s="66" t="str">
        <f t="shared" si="492"/>
        <v/>
      </c>
      <c r="PW71" s="66" t="str">
        <f t="shared" si="493"/>
        <v/>
      </c>
      <c r="PX71" s="66" t="str">
        <f t="shared" si="494"/>
        <v/>
      </c>
      <c r="PY71" s="66" t="str">
        <f t="shared" si="495"/>
        <v/>
      </c>
      <c r="PZ71" s="66" t="str">
        <f t="shared" si="496"/>
        <v/>
      </c>
      <c r="QA71" s="66" t="str">
        <f t="shared" si="497"/>
        <v/>
      </c>
      <c r="QB71" s="66" t="str">
        <f t="shared" si="498"/>
        <v/>
      </c>
      <c r="QC71" s="66" t="str">
        <f t="shared" si="499"/>
        <v/>
      </c>
      <c r="QD71" s="66" t="str">
        <f t="shared" si="500"/>
        <v/>
      </c>
      <c r="QE71" s="66" t="str">
        <f t="shared" si="501"/>
        <v/>
      </c>
      <c r="QF71" s="66" t="str">
        <f t="shared" si="502"/>
        <v/>
      </c>
      <c r="QG71" s="66" t="str">
        <f t="shared" si="503"/>
        <v/>
      </c>
      <c r="QH71" s="66" t="str">
        <f t="shared" si="504"/>
        <v/>
      </c>
      <c r="QI71" s="66" t="str">
        <f t="shared" si="505"/>
        <v/>
      </c>
      <c r="QJ71" s="66" t="str">
        <f t="shared" si="506"/>
        <v/>
      </c>
      <c r="QK71" s="66" t="str">
        <f t="shared" si="507"/>
        <v/>
      </c>
      <c r="QL71" s="66" t="str">
        <f t="shared" si="508"/>
        <v/>
      </c>
      <c r="QM71" s="66" t="str">
        <f t="shared" si="509"/>
        <v/>
      </c>
      <c r="QN71" s="66" t="str">
        <f t="shared" si="510"/>
        <v/>
      </c>
      <c r="QO71" s="66" t="str">
        <f t="shared" si="511"/>
        <v/>
      </c>
      <c r="QP71" s="66" t="str">
        <f t="shared" si="512"/>
        <v/>
      </c>
      <c r="QQ71" s="66" t="str">
        <f t="shared" si="513"/>
        <v/>
      </c>
      <c r="QR71" s="66" t="str">
        <f t="shared" si="514"/>
        <v/>
      </c>
      <c r="QS71" s="66" t="str">
        <f t="shared" si="515"/>
        <v/>
      </c>
      <c r="QT71" s="66" t="str">
        <f t="shared" si="516"/>
        <v/>
      </c>
      <c r="QU71" s="66" t="str">
        <f t="shared" si="517"/>
        <v/>
      </c>
      <c r="QV71" s="66" t="str">
        <f t="shared" si="518"/>
        <v/>
      </c>
      <c r="QW71" s="66" t="str">
        <f t="shared" si="519"/>
        <v/>
      </c>
      <c r="QX71" s="66" t="str">
        <f t="shared" si="520"/>
        <v/>
      </c>
      <c r="QY71" s="66" t="str">
        <f t="shared" si="521"/>
        <v/>
      </c>
      <c r="QZ71" s="66" t="str">
        <f t="shared" si="522"/>
        <v/>
      </c>
      <c r="RA71" s="66" t="str">
        <f t="shared" si="523"/>
        <v/>
      </c>
      <c r="RB71" s="66" t="str">
        <f t="shared" si="524"/>
        <v/>
      </c>
      <c r="RC71" s="66" t="str">
        <f t="shared" si="525"/>
        <v/>
      </c>
      <c r="RD71" s="66" t="str">
        <f t="shared" si="526"/>
        <v/>
      </c>
      <c r="RE71" s="66" t="str">
        <f t="shared" si="527"/>
        <v/>
      </c>
      <c r="RF71" s="66" t="str">
        <f t="shared" si="528"/>
        <v/>
      </c>
      <c r="RG71" s="66" t="str">
        <f t="shared" si="529"/>
        <v/>
      </c>
      <c r="RH71" s="66" t="str">
        <f t="shared" si="530"/>
        <v/>
      </c>
      <c r="RI71" s="66" t="str">
        <f t="shared" si="531"/>
        <v/>
      </c>
      <c r="RJ71" s="66" t="str">
        <f t="shared" si="532"/>
        <v/>
      </c>
      <c r="RK71" s="66" t="str">
        <f t="shared" si="533"/>
        <v/>
      </c>
      <c r="RL71" s="66" t="str">
        <f t="shared" si="534"/>
        <v/>
      </c>
      <c r="RM71" s="66" t="str">
        <f t="shared" si="535"/>
        <v/>
      </c>
      <c r="RN71" s="66" t="str">
        <f t="shared" si="536"/>
        <v/>
      </c>
      <c r="RO71" s="66" t="str">
        <f t="shared" si="537"/>
        <v/>
      </c>
      <c r="RP71" s="66" t="str">
        <f t="shared" si="538"/>
        <v/>
      </c>
      <c r="RQ71" s="66" t="str">
        <f t="shared" si="539"/>
        <v/>
      </c>
      <c r="RR71" s="66" t="str">
        <f t="shared" si="540"/>
        <v/>
      </c>
      <c r="RS71" s="66" t="str">
        <f t="shared" si="541"/>
        <v/>
      </c>
      <c r="RT71" s="66" t="str">
        <f t="shared" si="542"/>
        <v/>
      </c>
      <c r="RU71" s="66" t="str">
        <f t="shared" si="543"/>
        <v/>
      </c>
      <c r="RV71" s="66" t="str">
        <f t="shared" si="544"/>
        <v/>
      </c>
      <c r="RW71" s="66" t="str">
        <f t="shared" si="545"/>
        <v/>
      </c>
      <c r="RX71" s="66" t="str">
        <f t="shared" si="546"/>
        <v/>
      </c>
      <c r="RY71" s="66" t="str">
        <f t="shared" si="547"/>
        <v/>
      </c>
      <c r="RZ71" s="66" t="str">
        <f t="shared" si="548"/>
        <v/>
      </c>
      <c r="SA71" s="66" t="str">
        <f t="shared" si="549"/>
        <v/>
      </c>
      <c r="SB71" s="66" t="str">
        <f t="shared" si="550"/>
        <v/>
      </c>
      <c r="SC71" s="66" t="str">
        <f t="shared" si="551"/>
        <v/>
      </c>
      <c r="SD71" s="66" t="str">
        <f t="shared" si="552"/>
        <v/>
      </c>
      <c r="SE71" s="66" t="str">
        <f t="shared" si="553"/>
        <v/>
      </c>
      <c r="SF71" s="66" t="str">
        <f t="shared" si="554"/>
        <v/>
      </c>
      <c r="SG71" s="66" t="str">
        <f t="shared" si="555"/>
        <v/>
      </c>
      <c r="SH71" s="66" t="str">
        <f t="shared" si="556"/>
        <v/>
      </c>
      <c r="SI71" s="66" t="str">
        <f t="shared" si="557"/>
        <v/>
      </c>
      <c r="SJ71" s="66" t="str">
        <f t="shared" si="558"/>
        <v/>
      </c>
      <c r="SK71" s="66" t="str">
        <f t="shared" si="559"/>
        <v/>
      </c>
      <c r="SL71" s="66" t="str">
        <f t="shared" si="560"/>
        <v/>
      </c>
      <c r="SM71" s="66" t="str">
        <f t="shared" si="561"/>
        <v/>
      </c>
      <c r="SN71" s="66" t="str">
        <f t="shared" si="562"/>
        <v/>
      </c>
      <c r="SO71" s="66" t="str">
        <f t="shared" si="563"/>
        <v/>
      </c>
      <c r="SP71" s="66" t="str">
        <f t="shared" si="564"/>
        <v/>
      </c>
      <c r="SQ71" s="66" t="str">
        <f t="shared" si="565"/>
        <v/>
      </c>
      <c r="SR71" s="66" t="str">
        <f t="shared" si="566"/>
        <v/>
      </c>
      <c r="SS71" s="66" t="str">
        <f t="shared" si="567"/>
        <v/>
      </c>
      <c r="ST71" s="66" t="str">
        <f t="shared" si="568"/>
        <v/>
      </c>
      <c r="SU71" s="66" t="str">
        <f t="shared" si="569"/>
        <v/>
      </c>
      <c r="SV71" s="66" t="str">
        <f t="shared" si="570"/>
        <v/>
      </c>
      <c r="SW71" s="66" t="str">
        <f t="shared" si="571"/>
        <v/>
      </c>
      <c r="SX71" s="66" t="str">
        <f t="shared" si="572"/>
        <v/>
      </c>
      <c r="SY71" s="66" t="str">
        <f t="shared" si="573"/>
        <v/>
      </c>
      <c r="SZ71" s="66" t="str">
        <f t="shared" si="574"/>
        <v/>
      </c>
      <c r="TA71" s="66" t="str">
        <f t="shared" si="575"/>
        <v/>
      </c>
      <c r="TB71" s="66" t="str">
        <f t="shared" si="576"/>
        <v/>
      </c>
      <c r="TC71" s="66" t="str">
        <f t="shared" si="577"/>
        <v/>
      </c>
      <c r="TD71" s="66" t="str">
        <f t="shared" si="578"/>
        <v/>
      </c>
      <c r="TE71" s="66" t="str">
        <f t="shared" si="579"/>
        <v/>
      </c>
      <c r="TF71" s="66" t="str">
        <f t="shared" si="580"/>
        <v/>
      </c>
      <c r="TG71" s="66" t="str">
        <f t="shared" si="581"/>
        <v/>
      </c>
      <c r="TH71" s="66" t="str">
        <f t="shared" si="582"/>
        <v/>
      </c>
      <c r="TI71" s="66" t="str">
        <f t="shared" si="583"/>
        <v/>
      </c>
      <c r="TJ71" s="66" t="str">
        <f t="shared" si="584"/>
        <v/>
      </c>
      <c r="TK71" s="66" t="str">
        <f t="shared" si="585"/>
        <v/>
      </c>
      <c r="TL71" s="66" t="str">
        <f t="shared" si="586"/>
        <v/>
      </c>
      <c r="TM71" s="66" t="str">
        <f t="shared" si="587"/>
        <v/>
      </c>
      <c r="TN71" s="66" t="str">
        <f t="shared" si="588"/>
        <v/>
      </c>
      <c r="TO71" s="66" t="str">
        <f t="shared" si="589"/>
        <v/>
      </c>
      <c r="TP71" s="66" t="str">
        <f t="shared" si="590"/>
        <v/>
      </c>
      <c r="TQ71" s="66" t="str">
        <f t="shared" si="591"/>
        <v/>
      </c>
      <c r="TR71" s="66" t="str">
        <f t="shared" si="592"/>
        <v/>
      </c>
      <c r="TS71" s="66" t="str">
        <f t="shared" si="593"/>
        <v/>
      </c>
      <c r="TT71" s="66" t="str">
        <f t="shared" si="594"/>
        <v/>
      </c>
      <c r="TU71" s="66" t="str">
        <f t="shared" si="595"/>
        <v/>
      </c>
      <c r="TV71" s="66" t="str">
        <f t="shared" si="596"/>
        <v/>
      </c>
      <c r="TW71" s="66" t="str">
        <f t="shared" si="597"/>
        <v/>
      </c>
      <c r="TX71" s="66" t="str">
        <f t="shared" si="598"/>
        <v/>
      </c>
      <c r="TY71" s="66" t="str">
        <f t="shared" si="599"/>
        <v/>
      </c>
      <c r="TZ71" s="66" t="str">
        <f t="shared" si="600"/>
        <v/>
      </c>
      <c r="UA71" s="66" t="str">
        <f t="shared" si="601"/>
        <v/>
      </c>
      <c r="UB71" s="66" t="str">
        <f t="shared" si="602"/>
        <v/>
      </c>
      <c r="UC71" s="66" t="str">
        <f t="shared" si="603"/>
        <v/>
      </c>
      <c r="UD71" s="66" t="str">
        <f t="shared" si="604"/>
        <v/>
      </c>
      <c r="UE71" s="66" t="str">
        <f t="shared" si="605"/>
        <v/>
      </c>
      <c r="UF71" s="66" t="str">
        <f t="shared" si="606"/>
        <v/>
      </c>
      <c r="UG71" s="66" t="str">
        <f t="shared" si="607"/>
        <v/>
      </c>
      <c r="UH71" s="66" t="str">
        <f t="shared" si="608"/>
        <v/>
      </c>
      <c r="UI71" s="66" t="str">
        <f t="shared" si="609"/>
        <v/>
      </c>
      <c r="UJ71" s="66" t="str">
        <f t="shared" si="610"/>
        <v/>
      </c>
      <c r="UK71" s="66" t="str">
        <f t="shared" si="611"/>
        <v/>
      </c>
      <c r="UL71" s="66" t="str">
        <f t="shared" si="612"/>
        <v/>
      </c>
      <c r="UM71" s="66" t="str">
        <f t="shared" si="613"/>
        <v/>
      </c>
      <c r="UN71" s="66" t="str">
        <f t="shared" si="614"/>
        <v/>
      </c>
      <c r="UO71" s="66" t="str">
        <f t="shared" si="615"/>
        <v/>
      </c>
      <c r="UP71" s="66" t="str">
        <f t="shared" si="616"/>
        <v/>
      </c>
      <c r="UQ71" s="66" t="str">
        <f t="shared" si="617"/>
        <v/>
      </c>
      <c r="UR71" s="66" t="str">
        <f t="shared" si="618"/>
        <v/>
      </c>
      <c r="US71" s="66" t="str">
        <f t="shared" si="619"/>
        <v/>
      </c>
      <c r="UT71" s="66" t="str">
        <f t="shared" si="620"/>
        <v/>
      </c>
      <c r="UU71" s="66" t="str">
        <f t="shared" si="621"/>
        <v/>
      </c>
      <c r="UV71" s="66" t="str">
        <f t="shared" si="622"/>
        <v/>
      </c>
      <c r="UW71" s="66" t="str">
        <f t="shared" si="623"/>
        <v/>
      </c>
      <c r="UX71" s="66" t="str">
        <f t="shared" si="624"/>
        <v/>
      </c>
      <c r="UY71" s="66" t="str">
        <f t="shared" si="625"/>
        <v/>
      </c>
      <c r="UZ71" s="66" t="str">
        <f t="shared" si="626"/>
        <v/>
      </c>
      <c r="VA71" s="66" t="str">
        <f t="shared" si="627"/>
        <v/>
      </c>
      <c r="VB71" s="66" t="str">
        <f t="shared" si="628"/>
        <v/>
      </c>
      <c r="VC71" s="66" t="str">
        <f t="shared" si="629"/>
        <v/>
      </c>
      <c r="VD71" s="66" t="str">
        <f t="shared" si="630"/>
        <v/>
      </c>
      <c r="VE71" s="66" t="str">
        <f t="shared" si="631"/>
        <v/>
      </c>
      <c r="VF71" s="66" t="str">
        <f t="shared" si="632"/>
        <v/>
      </c>
      <c r="VG71" s="66" t="str">
        <f t="shared" si="633"/>
        <v/>
      </c>
      <c r="VH71" s="66" t="str">
        <f t="shared" si="634"/>
        <v/>
      </c>
      <c r="VI71" s="66" t="str">
        <f t="shared" si="635"/>
        <v/>
      </c>
      <c r="VJ71" s="66" t="str">
        <f t="shared" si="636"/>
        <v/>
      </c>
      <c r="VK71" s="66" t="str">
        <f t="shared" si="637"/>
        <v/>
      </c>
      <c r="VL71" s="66" t="str">
        <f t="shared" si="638"/>
        <v/>
      </c>
      <c r="VM71" s="66" t="str">
        <f t="shared" si="639"/>
        <v/>
      </c>
      <c r="VN71" s="66" t="str">
        <f t="shared" si="640"/>
        <v/>
      </c>
      <c r="VO71" s="66" t="str">
        <f t="shared" si="641"/>
        <v/>
      </c>
      <c r="VP71" s="66" t="str">
        <f t="shared" si="642"/>
        <v/>
      </c>
      <c r="VQ71" s="66" t="str">
        <f t="shared" si="643"/>
        <v/>
      </c>
      <c r="VR71" s="66" t="str">
        <f t="shared" si="644"/>
        <v/>
      </c>
      <c r="VS71" s="66" t="str">
        <f t="shared" si="645"/>
        <v/>
      </c>
      <c r="VT71" s="66" t="str">
        <f t="shared" si="646"/>
        <v/>
      </c>
      <c r="VU71" s="66" t="str">
        <f t="shared" si="647"/>
        <v/>
      </c>
      <c r="VV71" s="66" t="str">
        <f t="shared" si="648"/>
        <v/>
      </c>
      <c r="VW71" s="66" t="str">
        <f t="shared" si="649"/>
        <v/>
      </c>
      <c r="VX71" s="66" t="str">
        <f t="shared" si="650"/>
        <v/>
      </c>
      <c r="VY71" s="66" t="str">
        <f t="shared" si="651"/>
        <v/>
      </c>
      <c r="VZ71" s="66" t="str">
        <f t="shared" si="652"/>
        <v/>
      </c>
      <c r="WA71" s="66" t="str">
        <f t="shared" si="653"/>
        <v/>
      </c>
      <c r="WB71" s="66" t="str">
        <f t="shared" si="654"/>
        <v/>
      </c>
      <c r="WC71" s="66" t="str">
        <f t="shared" si="655"/>
        <v/>
      </c>
      <c r="WD71" s="66" t="str">
        <f t="shared" si="656"/>
        <v/>
      </c>
      <c r="WE71" s="66" t="str">
        <f t="shared" si="657"/>
        <v/>
      </c>
      <c r="WF71" s="66" t="str">
        <f t="shared" si="658"/>
        <v/>
      </c>
      <c r="WG71" s="66" t="str">
        <f t="shared" si="659"/>
        <v/>
      </c>
      <c r="WH71" s="66" t="str">
        <f t="shared" si="660"/>
        <v/>
      </c>
      <c r="WI71" s="66" t="str">
        <f t="shared" si="661"/>
        <v/>
      </c>
      <c r="WJ71" s="66" t="str">
        <f t="shared" si="662"/>
        <v/>
      </c>
      <c r="WK71" s="66" t="str">
        <f t="shared" si="663"/>
        <v/>
      </c>
      <c r="WL71" s="66" t="str">
        <f t="shared" si="664"/>
        <v/>
      </c>
      <c r="WM71" s="66" t="str">
        <f t="shared" si="665"/>
        <v/>
      </c>
      <c r="WN71" s="66" t="str">
        <f t="shared" si="666"/>
        <v/>
      </c>
      <c r="WO71" s="66" t="str">
        <f t="shared" si="667"/>
        <v/>
      </c>
      <c r="WP71" s="66" t="str">
        <f t="shared" si="668"/>
        <v/>
      </c>
      <c r="WQ71" s="66" t="str">
        <f t="shared" si="669"/>
        <v/>
      </c>
      <c r="WR71" s="66" t="str">
        <f t="shared" si="670"/>
        <v/>
      </c>
      <c r="WS71" s="66" t="str">
        <f t="shared" si="671"/>
        <v/>
      </c>
      <c r="WT71" s="66" t="str">
        <f t="shared" si="672"/>
        <v/>
      </c>
      <c r="WU71" s="66" t="str">
        <f t="shared" si="673"/>
        <v/>
      </c>
      <c r="WV71" s="66" t="str">
        <f t="shared" si="674"/>
        <v/>
      </c>
      <c r="WW71" s="66" t="str">
        <f t="shared" si="675"/>
        <v/>
      </c>
      <c r="WX71" s="66" t="str">
        <f t="shared" si="676"/>
        <v/>
      </c>
      <c r="WY71" s="66" t="str">
        <f t="shared" si="677"/>
        <v/>
      </c>
      <c r="WZ71" s="66" t="str">
        <f t="shared" si="678"/>
        <v/>
      </c>
      <c r="XA71" s="66" t="str">
        <f t="shared" si="679"/>
        <v/>
      </c>
      <c r="XB71" s="66" t="str">
        <f t="shared" si="680"/>
        <v/>
      </c>
      <c r="XC71" s="66" t="str">
        <f t="shared" si="681"/>
        <v/>
      </c>
      <c r="XD71" s="66" t="str">
        <f t="shared" si="682"/>
        <v/>
      </c>
      <c r="XE71" s="66" t="str">
        <f t="shared" si="683"/>
        <v/>
      </c>
      <c r="XF71" s="66" t="str">
        <f t="shared" si="684"/>
        <v/>
      </c>
      <c r="XG71" s="66" t="str">
        <f t="shared" si="685"/>
        <v/>
      </c>
      <c r="XH71" s="66" t="str">
        <f t="shared" si="686"/>
        <v/>
      </c>
      <c r="XI71" s="66" t="str">
        <f t="shared" si="687"/>
        <v/>
      </c>
      <c r="XJ71" s="66" t="str">
        <f t="shared" si="688"/>
        <v/>
      </c>
      <c r="XK71" s="66" t="str">
        <f t="shared" si="689"/>
        <v/>
      </c>
      <c r="XL71" s="66" t="str">
        <f t="shared" si="690"/>
        <v/>
      </c>
      <c r="XM71" s="66" t="str">
        <f t="shared" si="691"/>
        <v/>
      </c>
      <c r="XN71" s="66" t="str">
        <f t="shared" si="692"/>
        <v/>
      </c>
      <c r="XO71" s="66" t="str">
        <f t="shared" si="693"/>
        <v/>
      </c>
      <c r="XP71" s="66" t="str">
        <f t="shared" si="694"/>
        <v/>
      </c>
      <c r="XQ71" s="66" t="str">
        <f t="shared" si="695"/>
        <v/>
      </c>
      <c r="XR71" s="66" t="str">
        <f t="shared" si="696"/>
        <v/>
      </c>
      <c r="XS71" s="66" t="str">
        <f t="shared" si="697"/>
        <v/>
      </c>
      <c r="XT71" s="66" t="str">
        <f t="shared" si="698"/>
        <v/>
      </c>
      <c r="XU71" s="66" t="str">
        <f t="shared" si="699"/>
        <v/>
      </c>
      <c r="XV71" s="66" t="str">
        <f t="shared" si="700"/>
        <v/>
      </c>
      <c r="XW71" s="66" t="str">
        <f t="shared" si="701"/>
        <v/>
      </c>
      <c r="XX71" s="66" t="str">
        <f t="shared" si="702"/>
        <v/>
      </c>
      <c r="XY71" s="66" t="str">
        <f t="shared" si="703"/>
        <v/>
      </c>
      <c r="XZ71" s="66" t="str">
        <f t="shared" si="704"/>
        <v/>
      </c>
      <c r="YA71" s="66" t="str">
        <f t="shared" si="705"/>
        <v/>
      </c>
      <c r="YB71" s="66" t="str">
        <f t="shared" si="706"/>
        <v/>
      </c>
      <c r="YC71" s="66" t="str">
        <f t="shared" si="707"/>
        <v/>
      </c>
      <c r="YD71" s="66" t="str">
        <f t="shared" si="708"/>
        <v/>
      </c>
      <c r="YE71" s="66" t="str">
        <f t="shared" si="709"/>
        <v/>
      </c>
      <c r="YF71" s="66" t="str">
        <f t="shared" si="710"/>
        <v/>
      </c>
      <c r="YG71" s="66" t="str">
        <f t="shared" si="711"/>
        <v/>
      </c>
      <c r="YH71" s="66" t="str">
        <f t="shared" si="712"/>
        <v/>
      </c>
      <c r="YI71" s="66" t="str">
        <f t="shared" si="713"/>
        <v/>
      </c>
      <c r="YJ71" s="66" t="str">
        <f t="shared" si="714"/>
        <v/>
      </c>
      <c r="YK71" s="66" t="str">
        <f t="shared" si="715"/>
        <v/>
      </c>
      <c r="YL71" s="66" t="str">
        <f t="shared" si="716"/>
        <v/>
      </c>
      <c r="YM71" s="66" t="str">
        <f t="shared" si="717"/>
        <v/>
      </c>
      <c r="YN71" s="66" t="str">
        <f t="shared" si="718"/>
        <v/>
      </c>
      <c r="YO71" s="66" t="str">
        <f t="shared" si="719"/>
        <v/>
      </c>
      <c r="YP71" s="66" t="str">
        <f t="shared" si="720"/>
        <v/>
      </c>
      <c r="YQ71" s="66" t="str">
        <f t="shared" si="721"/>
        <v/>
      </c>
      <c r="YR71" s="66" t="str">
        <f t="shared" si="722"/>
        <v/>
      </c>
      <c r="YS71" s="66" t="str">
        <f t="shared" si="723"/>
        <v/>
      </c>
      <c r="YT71" s="66" t="str">
        <f t="shared" si="724"/>
        <v/>
      </c>
      <c r="YU71" s="66" t="str">
        <f t="shared" si="725"/>
        <v/>
      </c>
      <c r="YV71" s="66" t="str">
        <f t="shared" si="726"/>
        <v/>
      </c>
      <c r="YW71" s="66" t="str">
        <f t="shared" si="727"/>
        <v/>
      </c>
      <c r="YX71" s="66" t="str">
        <f t="shared" si="728"/>
        <v/>
      </c>
      <c r="YY71" s="66" t="str">
        <f t="shared" si="729"/>
        <v/>
      </c>
      <c r="YZ71" s="66" t="str">
        <f t="shared" si="730"/>
        <v/>
      </c>
      <c r="ZA71" s="66" t="str">
        <f t="shared" si="731"/>
        <v/>
      </c>
      <c r="ZB71" s="66" t="str">
        <f t="shared" si="732"/>
        <v/>
      </c>
      <c r="ZC71" s="66" t="str">
        <f t="shared" si="733"/>
        <v/>
      </c>
      <c r="ZD71" s="66" t="str">
        <f t="shared" si="734"/>
        <v/>
      </c>
      <c r="ZE71" s="66" t="str">
        <f t="shared" si="735"/>
        <v/>
      </c>
      <c r="ZF71" s="66" t="str">
        <f t="shared" si="736"/>
        <v/>
      </c>
      <c r="ZG71" s="66" t="str">
        <f t="shared" si="737"/>
        <v/>
      </c>
      <c r="ZH71" s="66" t="str">
        <f t="shared" si="738"/>
        <v/>
      </c>
      <c r="ZI71" s="66" t="str">
        <f t="shared" si="739"/>
        <v/>
      </c>
      <c r="ZJ71" s="66" t="str">
        <f t="shared" si="740"/>
        <v/>
      </c>
      <c r="ZK71" s="66" t="str">
        <f t="shared" si="741"/>
        <v/>
      </c>
      <c r="ZL71" s="66" t="str">
        <f t="shared" si="742"/>
        <v/>
      </c>
      <c r="ZM71" s="66" t="str">
        <f t="shared" si="743"/>
        <v/>
      </c>
      <c r="ZN71" s="66" t="str">
        <f t="shared" si="744"/>
        <v/>
      </c>
      <c r="ZO71" s="66" t="str">
        <f t="shared" si="745"/>
        <v/>
      </c>
      <c r="ZP71" s="66" t="str">
        <f t="shared" si="746"/>
        <v/>
      </c>
      <c r="ZQ71" s="66" t="str">
        <f t="shared" si="747"/>
        <v/>
      </c>
      <c r="ZR71" s="66" t="str">
        <f t="shared" si="748"/>
        <v/>
      </c>
      <c r="ZS71" s="66" t="str">
        <f t="shared" si="749"/>
        <v/>
      </c>
      <c r="ZT71" s="66" t="str">
        <f t="shared" si="750"/>
        <v/>
      </c>
      <c r="ZU71" s="66" t="str">
        <f t="shared" si="751"/>
        <v/>
      </c>
      <c r="ZV71" s="66" t="str">
        <f t="shared" si="752"/>
        <v/>
      </c>
      <c r="ZW71" s="66" t="str">
        <f t="shared" si="753"/>
        <v/>
      </c>
      <c r="ZX71" s="66" t="str">
        <f t="shared" si="754"/>
        <v/>
      </c>
      <c r="ZY71" s="66" t="str">
        <f t="shared" si="755"/>
        <v/>
      </c>
      <c r="ZZ71" s="66" t="str">
        <f t="shared" si="756"/>
        <v/>
      </c>
      <c r="AAA71" s="66" t="str">
        <f t="shared" si="757"/>
        <v/>
      </c>
      <c r="AAB71" s="66" t="str">
        <f t="shared" si="758"/>
        <v/>
      </c>
      <c r="AAC71" s="66" t="str">
        <f t="shared" si="759"/>
        <v/>
      </c>
      <c r="AAD71" s="66" t="str">
        <f t="shared" si="760"/>
        <v/>
      </c>
      <c r="AAE71" s="66" t="str">
        <f t="shared" si="761"/>
        <v/>
      </c>
      <c r="AAF71" s="66" t="str">
        <f t="shared" si="762"/>
        <v/>
      </c>
      <c r="AAG71" s="66" t="str">
        <f t="shared" si="763"/>
        <v/>
      </c>
      <c r="AAH71" s="66" t="str">
        <f t="shared" si="764"/>
        <v/>
      </c>
      <c r="AAI71" s="66" t="str">
        <f t="shared" si="765"/>
        <v/>
      </c>
      <c r="AAJ71" s="66" t="str">
        <f t="shared" si="766"/>
        <v/>
      </c>
      <c r="AAK71" s="66" t="str">
        <f t="shared" si="767"/>
        <v/>
      </c>
      <c r="AAL71" s="66" t="str">
        <f t="shared" si="768"/>
        <v/>
      </c>
      <c r="AAM71" s="66" t="str">
        <f t="shared" si="769"/>
        <v/>
      </c>
      <c r="AAN71" s="66" t="str">
        <f t="shared" si="770"/>
        <v/>
      </c>
      <c r="AAO71" s="66" t="str">
        <f t="shared" si="771"/>
        <v/>
      </c>
      <c r="AAP71" s="66" t="str">
        <f t="shared" si="772"/>
        <v/>
      </c>
      <c r="AAQ71" s="66" t="str">
        <f t="shared" si="773"/>
        <v/>
      </c>
      <c r="AAR71" s="66" t="str">
        <f t="shared" si="774"/>
        <v/>
      </c>
      <c r="AAS71" s="66" t="str">
        <f t="shared" si="775"/>
        <v/>
      </c>
      <c r="AAT71" s="66" t="str">
        <f t="shared" si="776"/>
        <v/>
      </c>
      <c r="AAU71" s="66" t="str">
        <f t="shared" si="777"/>
        <v/>
      </c>
      <c r="AAV71" s="66" t="str">
        <f t="shared" si="778"/>
        <v/>
      </c>
      <c r="AAW71" s="66" t="str">
        <f t="shared" si="779"/>
        <v/>
      </c>
      <c r="AAX71" s="66" t="str">
        <f t="shared" si="780"/>
        <v/>
      </c>
      <c r="AAY71" s="66" t="str">
        <f t="shared" si="781"/>
        <v/>
      </c>
      <c r="AAZ71" s="66" t="str">
        <f t="shared" si="782"/>
        <v/>
      </c>
      <c r="ABA71" s="66" t="str">
        <f t="shared" si="783"/>
        <v/>
      </c>
      <c r="ABB71" s="66" t="str">
        <f t="shared" si="784"/>
        <v/>
      </c>
      <c r="ABC71" s="66" t="str">
        <f t="shared" si="785"/>
        <v/>
      </c>
      <c r="ABD71" s="66" t="str">
        <f t="shared" si="786"/>
        <v/>
      </c>
      <c r="ABE71" s="66" t="str">
        <f t="shared" si="787"/>
        <v/>
      </c>
      <c r="ABF71" s="66" t="str">
        <f t="shared" si="788"/>
        <v/>
      </c>
      <c r="ABG71" s="66" t="str">
        <f t="shared" si="789"/>
        <v/>
      </c>
      <c r="ABH71" s="66" t="str">
        <f t="shared" si="790"/>
        <v/>
      </c>
      <c r="ABI71" s="66" t="str">
        <f t="shared" si="791"/>
        <v/>
      </c>
      <c r="ABJ71" s="66" t="str">
        <f t="shared" si="792"/>
        <v/>
      </c>
      <c r="ABK71" s="66" t="str">
        <f t="shared" si="793"/>
        <v/>
      </c>
      <c r="ABL71" s="66" t="str">
        <f t="shared" si="794"/>
        <v/>
      </c>
      <c r="ABM71" s="66" t="str">
        <f t="shared" si="795"/>
        <v/>
      </c>
      <c r="ABN71" s="66" t="str">
        <f t="shared" si="796"/>
        <v/>
      </c>
      <c r="ABO71" s="66" t="str">
        <f t="shared" si="797"/>
        <v/>
      </c>
      <c r="ABP71" s="66" t="str">
        <f t="shared" si="798"/>
        <v/>
      </c>
      <c r="ABQ71" s="66" t="str">
        <f t="shared" si="799"/>
        <v/>
      </c>
      <c r="ABR71" s="66" t="str">
        <f t="shared" si="800"/>
        <v/>
      </c>
      <c r="ABS71" s="66" t="str">
        <f t="shared" si="801"/>
        <v/>
      </c>
      <c r="ABT71" s="66" t="str">
        <f t="shared" si="802"/>
        <v/>
      </c>
      <c r="ABU71" s="66" t="str">
        <f t="shared" si="803"/>
        <v/>
      </c>
      <c r="ABV71" s="66" t="str">
        <f t="shared" si="804"/>
        <v/>
      </c>
      <c r="ABW71" s="66" t="str">
        <f t="shared" si="805"/>
        <v/>
      </c>
      <c r="ABX71" s="66" t="str">
        <f t="shared" si="806"/>
        <v/>
      </c>
      <c r="ABY71" s="66" t="str">
        <f t="shared" si="807"/>
        <v/>
      </c>
      <c r="ABZ71" s="66" t="str">
        <f t="shared" si="808"/>
        <v/>
      </c>
      <c r="ACA71" s="66" t="str">
        <f t="shared" si="809"/>
        <v/>
      </c>
      <c r="ACB71" s="66" t="str">
        <f t="shared" si="810"/>
        <v/>
      </c>
      <c r="ACC71" s="66" t="str">
        <f t="shared" si="811"/>
        <v/>
      </c>
      <c r="ACD71" s="66" t="str">
        <f t="shared" si="812"/>
        <v/>
      </c>
      <c r="ACE71" s="66" t="str">
        <f t="shared" si="813"/>
        <v/>
      </c>
      <c r="ACF71" s="66" t="str">
        <f t="shared" si="814"/>
        <v/>
      </c>
      <c r="ACG71" s="66" t="str">
        <f t="shared" si="815"/>
        <v/>
      </c>
      <c r="ACH71" s="66" t="str">
        <f t="shared" si="816"/>
        <v/>
      </c>
      <c r="ACI71" s="66" t="str">
        <f t="shared" si="817"/>
        <v/>
      </c>
      <c r="ACJ71" s="66" t="str">
        <f t="shared" si="818"/>
        <v/>
      </c>
      <c r="ACK71" s="66" t="str">
        <f t="shared" si="819"/>
        <v/>
      </c>
      <c r="ACL71" s="66" t="str">
        <f t="shared" si="820"/>
        <v/>
      </c>
      <c r="ACM71" s="66" t="str">
        <f t="shared" ref="ACM71:ACN71" si="828">IF(AND(ACS$3="Unit", ACL71=""), "", IF(AND(ACS$3="Unit", ACL71="-"),"", IF(ACS$3="Unit", "kg/GJ delivered", IF(AND(NY71&lt;&gt;"", NY71&lt;&gt;"-", NX71="-"),"", IF($H71="","", IF(NX71="nd", "",IF(NX71="&lt;n.a.&gt;", "", IF(NY71="#/MJ", "", IF(NY71="kg/GJ delivered",NX71,IF(NY71="g/MJ delivered",NX71,IF(NY71="kg/MJ delivered",NX71*1000,IF(NY71="mg/MJ delivered",NX71/1000,IF(NY71="g/kg",((NX71)*(1/$I71)*(1/$H71)),IF(NY71="mg/kg",((NX71/1000)*(1/$I71)*(1/$H71)),IF(NY71="mg/MJ delivered",NX71/1000,IF(NY71="-","","Error"))))))))))))))))</f>
        <v/>
      </c>
      <c r="ACN71" s="66" t="str">
        <f t="shared" si="828"/>
        <v/>
      </c>
      <c r="ACO71" s="66" t="str">
        <f t="shared" si="822"/>
        <v/>
      </c>
      <c r="ACP71" s="66" t="str">
        <f t="shared" si="823"/>
        <v/>
      </c>
      <c r="ACQ71" s="66" t="str">
        <f t="shared" si="824"/>
        <v/>
      </c>
      <c r="ACR71" s="66" t="str">
        <f t="shared" si="825"/>
        <v/>
      </c>
      <c r="ACS71" s="66" t="str">
        <f t="shared" si="826"/>
        <v/>
      </c>
      <c r="ACT71" s="66" t="str">
        <f t="shared" si="827"/>
        <v/>
      </c>
    </row>
    <row r="72" spans="2:774" ht="15.75" customHeight="1" x14ac:dyDescent="0.25">
      <c r="B72" s="66">
        <v>194</v>
      </c>
      <c r="C72" s="66" t="s">
        <v>766</v>
      </c>
      <c r="D72" s="66" t="s">
        <v>1630</v>
      </c>
      <c r="E72" s="156" t="s">
        <v>300</v>
      </c>
      <c r="F72" s="66" t="s">
        <v>497</v>
      </c>
      <c r="G72" s="66" t="s">
        <v>492</v>
      </c>
      <c r="H72" s="126">
        <v>0.252</v>
      </c>
      <c r="I72" s="130">
        <v>19.5</v>
      </c>
      <c r="J72" s="66" t="str">
        <f t="shared" si="449"/>
        <v>Firewood, Improved, IN</v>
      </c>
      <c r="K72" s="66" t="s">
        <v>1254</v>
      </c>
      <c r="L72" s="66" t="s">
        <v>1254</v>
      </c>
      <c r="M72" s="66" t="s">
        <v>1254</v>
      </c>
      <c r="N72" s="66" t="s">
        <v>1254</v>
      </c>
      <c r="O72" s="66" t="s">
        <v>794</v>
      </c>
      <c r="P72" s="66" t="str">
        <f t="shared" si="428"/>
        <v>IN</v>
      </c>
      <c r="Q72" s="66" t="s">
        <v>2</v>
      </c>
      <c r="R72" s="162">
        <v>41.2</v>
      </c>
      <c r="S72" s="158" t="s">
        <v>523</v>
      </c>
      <c r="T72" s="158" t="s">
        <v>128</v>
      </c>
      <c r="U72" s="158" t="s">
        <v>128</v>
      </c>
      <c r="V72" s="158" t="s">
        <v>128</v>
      </c>
      <c r="W72" s="158" t="s">
        <v>128</v>
      </c>
      <c r="X72" s="166" t="s">
        <v>749</v>
      </c>
      <c r="Y72" s="158" t="s">
        <v>523</v>
      </c>
      <c r="Z72" s="162">
        <v>12.3</v>
      </c>
      <c r="AA72" s="158" t="s">
        <v>523</v>
      </c>
      <c r="AB72" s="158" t="s">
        <v>128</v>
      </c>
      <c r="AC72" s="158" t="s">
        <v>128</v>
      </c>
      <c r="AD72" s="158" t="s">
        <v>128</v>
      </c>
      <c r="AE72" s="158" t="s">
        <v>128</v>
      </c>
      <c r="AF72" s="165">
        <v>7.7</v>
      </c>
      <c r="AG72" s="158" t="s">
        <v>523</v>
      </c>
      <c r="AH72" s="163">
        <v>0.2</v>
      </c>
      <c r="AI72" s="158" t="s">
        <v>523</v>
      </c>
      <c r="AJ72" s="158" t="s">
        <v>128</v>
      </c>
      <c r="AK72" s="158" t="s">
        <v>128</v>
      </c>
      <c r="AL72" s="158" t="s">
        <v>128</v>
      </c>
      <c r="AM72" s="158" t="s">
        <v>128</v>
      </c>
      <c r="AN72" s="158" t="s">
        <v>128</v>
      </c>
      <c r="AO72" s="158" t="s">
        <v>128</v>
      </c>
      <c r="AP72" s="158" t="s">
        <v>128</v>
      </c>
      <c r="AQ72" s="158" t="s">
        <v>128</v>
      </c>
      <c r="AR72" s="158" t="s">
        <v>128</v>
      </c>
      <c r="AS72" s="158" t="s">
        <v>128</v>
      </c>
      <c r="AT72" s="158" t="s">
        <v>128</v>
      </c>
      <c r="AU72" s="158" t="s">
        <v>128</v>
      </c>
      <c r="AV72" s="158" t="s">
        <v>128</v>
      </c>
      <c r="AW72" s="158" t="s">
        <v>128</v>
      </c>
      <c r="AX72" s="158" t="s">
        <v>128</v>
      </c>
      <c r="AY72" s="158" t="s">
        <v>128</v>
      </c>
      <c r="AZ72" s="158" t="s">
        <v>128</v>
      </c>
      <c r="BA72" s="158" t="s">
        <v>128</v>
      </c>
      <c r="BB72" s="158" t="s">
        <v>128</v>
      </c>
      <c r="BC72" s="158" t="s">
        <v>128</v>
      </c>
      <c r="BD72" s="158" t="s">
        <v>128</v>
      </c>
      <c r="BE72" s="158" t="s">
        <v>128</v>
      </c>
      <c r="BF72" s="158" t="s">
        <v>128</v>
      </c>
      <c r="BG72" s="158" t="s">
        <v>128</v>
      </c>
      <c r="BH72" s="158" t="s">
        <v>128</v>
      </c>
      <c r="BI72" s="158" t="s">
        <v>128</v>
      </c>
      <c r="BJ72" s="158" t="s">
        <v>128</v>
      </c>
      <c r="BK72" s="158" t="s">
        <v>128</v>
      </c>
      <c r="BL72" s="158" t="s">
        <v>128</v>
      </c>
      <c r="BM72" s="158" t="s">
        <v>128</v>
      </c>
      <c r="BN72" s="158" t="s">
        <v>128</v>
      </c>
      <c r="BO72" s="158" t="s">
        <v>128</v>
      </c>
      <c r="BP72" s="158" t="s">
        <v>128</v>
      </c>
      <c r="BQ72" s="158" t="s">
        <v>128</v>
      </c>
      <c r="BR72" s="158" t="s">
        <v>128</v>
      </c>
      <c r="BS72" s="158" t="s">
        <v>128</v>
      </c>
      <c r="BT72" s="158" t="s">
        <v>128</v>
      </c>
      <c r="BU72" s="158" t="s">
        <v>128</v>
      </c>
      <c r="BV72" s="158" t="s">
        <v>128</v>
      </c>
      <c r="BW72" s="158" t="s">
        <v>128</v>
      </c>
      <c r="BX72" s="158" t="s">
        <v>128</v>
      </c>
      <c r="BY72" s="158" t="s">
        <v>128</v>
      </c>
      <c r="BZ72" s="158" t="s">
        <v>128</v>
      </c>
      <c r="CA72" s="158" t="s">
        <v>128</v>
      </c>
      <c r="CB72" s="158" t="s">
        <v>128</v>
      </c>
      <c r="CC72" s="158" t="s">
        <v>128</v>
      </c>
      <c r="CD72" s="158" t="s">
        <v>128</v>
      </c>
      <c r="CE72" s="158" t="s">
        <v>128</v>
      </c>
      <c r="CF72" s="158" t="s">
        <v>128</v>
      </c>
      <c r="CG72" s="158" t="s">
        <v>128</v>
      </c>
      <c r="CH72" s="158" t="s">
        <v>128</v>
      </c>
      <c r="CI72" s="158" t="s">
        <v>128</v>
      </c>
      <c r="CJ72" s="158" t="s">
        <v>128</v>
      </c>
      <c r="CK72" s="158" t="s">
        <v>128</v>
      </c>
      <c r="CL72" s="158" t="s">
        <v>128</v>
      </c>
      <c r="CM72" s="158" t="s">
        <v>128</v>
      </c>
      <c r="CN72" s="158" t="s">
        <v>128</v>
      </c>
      <c r="CO72" s="158" t="s">
        <v>128</v>
      </c>
      <c r="CP72" s="158" t="s">
        <v>128</v>
      </c>
      <c r="CQ72" s="158" t="s">
        <v>128</v>
      </c>
      <c r="CR72" s="158" t="s">
        <v>128</v>
      </c>
      <c r="CS72" s="158" t="s">
        <v>128</v>
      </c>
      <c r="CT72" s="158" t="s">
        <v>128</v>
      </c>
      <c r="CU72" s="158" t="s">
        <v>128</v>
      </c>
      <c r="CV72" s="158" t="s">
        <v>128</v>
      </c>
      <c r="CW72" s="158" t="s">
        <v>128</v>
      </c>
      <c r="CX72" s="158" t="s">
        <v>128</v>
      </c>
      <c r="CY72" s="158" t="s">
        <v>128</v>
      </c>
      <c r="CZ72" s="158" t="s">
        <v>128</v>
      </c>
      <c r="DA72" s="158" t="s">
        <v>128</v>
      </c>
      <c r="DB72" s="158" t="s">
        <v>128</v>
      </c>
      <c r="DC72" s="158" t="s">
        <v>128</v>
      </c>
      <c r="DD72" s="158" t="s">
        <v>128</v>
      </c>
      <c r="DE72" s="158" t="s">
        <v>128</v>
      </c>
      <c r="DF72" s="158" t="s">
        <v>128</v>
      </c>
      <c r="DG72" s="158" t="s">
        <v>128</v>
      </c>
      <c r="DH72" s="158" t="s">
        <v>128</v>
      </c>
      <c r="DI72" s="158" t="s">
        <v>128</v>
      </c>
      <c r="DJ72" s="158" t="s">
        <v>128</v>
      </c>
      <c r="DK72" s="158" t="s">
        <v>128</v>
      </c>
      <c r="DL72" s="158" t="s">
        <v>128</v>
      </c>
      <c r="DM72" s="158" t="s">
        <v>128</v>
      </c>
      <c r="DN72" s="158" t="s">
        <v>128</v>
      </c>
      <c r="DO72" s="158" t="s">
        <v>128</v>
      </c>
      <c r="DP72" s="158" t="s">
        <v>128</v>
      </c>
      <c r="DQ72" s="158" t="s">
        <v>128</v>
      </c>
      <c r="DR72" s="158" t="s">
        <v>128</v>
      </c>
      <c r="DS72" s="158" t="s">
        <v>128</v>
      </c>
      <c r="DT72" s="158" t="s">
        <v>128</v>
      </c>
      <c r="DU72" s="158" t="s">
        <v>128</v>
      </c>
      <c r="DV72" s="158" t="s">
        <v>128</v>
      </c>
      <c r="DW72" s="158" t="s">
        <v>128</v>
      </c>
      <c r="DX72" s="158" t="s">
        <v>128</v>
      </c>
      <c r="DY72" s="158" t="s">
        <v>128</v>
      </c>
      <c r="DZ72" s="158" t="s">
        <v>128</v>
      </c>
      <c r="EA72" s="158" t="s">
        <v>128</v>
      </c>
      <c r="EB72" s="158" t="s">
        <v>128</v>
      </c>
      <c r="EC72" s="158" t="s">
        <v>128</v>
      </c>
      <c r="ED72" s="158" t="s">
        <v>128</v>
      </c>
      <c r="EE72" s="158" t="s">
        <v>128</v>
      </c>
      <c r="EF72" s="158" t="s">
        <v>128</v>
      </c>
      <c r="EG72" s="158" t="s">
        <v>128</v>
      </c>
      <c r="EH72" s="158" t="s">
        <v>128</v>
      </c>
      <c r="EI72" s="158" t="s">
        <v>128</v>
      </c>
      <c r="EJ72" s="158" t="s">
        <v>128</v>
      </c>
      <c r="EK72" s="158" t="s">
        <v>128</v>
      </c>
      <c r="EL72" s="158" t="s">
        <v>128</v>
      </c>
      <c r="EM72" s="158" t="s">
        <v>128</v>
      </c>
      <c r="EN72" s="158" t="s">
        <v>128</v>
      </c>
      <c r="EO72" s="158" t="s">
        <v>128</v>
      </c>
      <c r="EP72" s="158" t="s">
        <v>128</v>
      </c>
      <c r="EQ72" s="158" t="s">
        <v>128</v>
      </c>
      <c r="ER72" s="158" t="s">
        <v>128</v>
      </c>
      <c r="ES72" s="158" t="s">
        <v>128</v>
      </c>
      <c r="ET72" s="158" t="s">
        <v>128</v>
      </c>
      <c r="EU72" s="158" t="s">
        <v>128</v>
      </c>
      <c r="EV72" s="158" t="s">
        <v>128</v>
      </c>
      <c r="EW72" s="158" t="s">
        <v>128</v>
      </c>
      <c r="EX72" s="158" t="s">
        <v>128</v>
      </c>
      <c r="EY72" s="158" t="s">
        <v>128</v>
      </c>
      <c r="EZ72" s="158" t="s">
        <v>128</v>
      </c>
      <c r="FA72" s="158" t="s">
        <v>128</v>
      </c>
      <c r="FB72" s="158" t="s">
        <v>128</v>
      </c>
      <c r="FC72" s="158" t="s">
        <v>128</v>
      </c>
      <c r="FD72" s="158" t="s">
        <v>128</v>
      </c>
      <c r="FE72" s="158" t="s">
        <v>128</v>
      </c>
      <c r="FF72" s="158" t="s">
        <v>128</v>
      </c>
      <c r="FG72" s="158" t="s">
        <v>128</v>
      </c>
      <c r="FH72" s="158" t="s">
        <v>128</v>
      </c>
      <c r="FI72" s="158" t="s">
        <v>128</v>
      </c>
      <c r="FJ72" s="158" t="s">
        <v>128</v>
      </c>
      <c r="FK72" s="158" t="s">
        <v>128</v>
      </c>
      <c r="FL72" s="158" t="s">
        <v>128</v>
      </c>
      <c r="FM72" s="158" t="s">
        <v>128</v>
      </c>
      <c r="FN72" s="158" t="s">
        <v>128</v>
      </c>
      <c r="FO72" s="158" t="s">
        <v>128</v>
      </c>
      <c r="FP72" s="158" t="s">
        <v>128</v>
      </c>
      <c r="FQ72" s="158" t="s">
        <v>128</v>
      </c>
      <c r="FR72" s="158" t="s">
        <v>128</v>
      </c>
      <c r="FS72" s="158" t="s">
        <v>128</v>
      </c>
      <c r="FT72" s="158" t="s">
        <v>128</v>
      </c>
      <c r="FU72" s="158" t="s">
        <v>128</v>
      </c>
      <c r="FV72" s="158" t="s">
        <v>128</v>
      </c>
      <c r="FW72" s="158" t="s">
        <v>128</v>
      </c>
      <c r="FX72" s="158" t="s">
        <v>128</v>
      </c>
      <c r="FY72" s="158" t="s">
        <v>128</v>
      </c>
      <c r="FZ72" s="158" t="s">
        <v>128</v>
      </c>
      <c r="GA72" s="158" t="s">
        <v>128</v>
      </c>
      <c r="GB72" s="158" t="s">
        <v>128</v>
      </c>
      <c r="GC72" s="158" t="s">
        <v>128</v>
      </c>
      <c r="GD72" s="158" t="s">
        <v>128</v>
      </c>
      <c r="GE72" s="158" t="s">
        <v>128</v>
      </c>
      <c r="GF72" s="158" t="s">
        <v>128</v>
      </c>
      <c r="GG72" s="158" t="s">
        <v>128</v>
      </c>
      <c r="GH72" s="158" t="s">
        <v>128</v>
      </c>
      <c r="GI72" s="158" t="s">
        <v>128</v>
      </c>
      <c r="GJ72" s="158" t="s">
        <v>128</v>
      </c>
      <c r="GK72" s="158" t="s">
        <v>128</v>
      </c>
      <c r="GL72" s="158" t="s">
        <v>128</v>
      </c>
      <c r="GM72" s="158" t="s">
        <v>128</v>
      </c>
      <c r="GN72" s="158" t="s">
        <v>128</v>
      </c>
      <c r="GO72" s="158" t="s">
        <v>128</v>
      </c>
      <c r="GP72" s="158" t="s">
        <v>128</v>
      </c>
      <c r="GQ72" s="158" t="s">
        <v>128</v>
      </c>
      <c r="GR72" s="158" t="s">
        <v>128</v>
      </c>
      <c r="GS72" s="158" t="s">
        <v>128</v>
      </c>
      <c r="GT72" s="158" t="s">
        <v>128</v>
      </c>
      <c r="GU72" s="158" t="s">
        <v>128</v>
      </c>
      <c r="GV72" s="158" t="s">
        <v>128</v>
      </c>
      <c r="GW72" s="158" t="s">
        <v>128</v>
      </c>
      <c r="GX72" s="158" t="s">
        <v>128</v>
      </c>
      <c r="GY72" s="158" t="s">
        <v>128</v>
      </c>
      <c r="GZ72" s="158" t="s">
        <v>128</v>
      </c>
      <c r="HA72" s="158" t="s">
        <v>128</v>
      </c>
      <c r="HB72" s="158" t="s">
        <v>128</v>
      </c>
      <c r="HC72" s="158" t="s">
        <v>128</v>
      </c>
      <c r="HD72" s="158" t="s">
        <v>128</v>
      </c>
      <c r="HE72" s="158" t="s">
        <v>128</v>
      </c>
      <c r="HF72" s="158" t="s">
        <v>128</v>
      </c>
      <c r="HG72" s="158" t="s">
        <v>128</v>
      </c>
      <c r="HH72" s="158" t="s">
        <v>128</v>
      </c>
      <c r="HI72" s="158" t="s">
        <v>128</v>
      </c>
      <c r="HJ72" s="158" t="s">
        <v>128</v>
      </c>
      <c r="HK72" s="158" t="s">
        <v>128</v>
      </c>
      <c r="HL72" s="158" t="s">
        <v>128</v>
      </c>
      <c r="HM72" s="158" t="s">
        <v>128</v>
      </c>
      <c r="HN72" s="158" t="s">
        <v>128</v>
      </c>
      <c r="HO72" s="158" t="s">
        <v>128</v>
      </c>
      <c r="HP72" s="158" t="s">
        <v>128</v>
      </c>
      <c r="HQ72" s="158" t="s">
        <v>128</v>
      </c>
      <c r="HR72" s="158" t="s">
        <v>128</v>
      </c>
      <c r="HS72" s="158" t="s">
        <v>128</v>
      </c>
      <c r="HT72" s="158" t="s">
        <v>128</v>
      </c>
      <c r="HU72" s="158" t="s">
        <v>128</v>
      </c>
      <c r="HV72" s="158" t="s">
        <v>128</v>
      </c>
      <c r="HW72" s="158" t="s">
        <v>128</v>
      </c>
      <c r="HX72" s="158" t="s">
        <v>128</v>
      </c>
      <c r="HY72" s="158" t="s">
        <v>128</v>
      </c>
      <c r="HZ72" s="158" t="s">
        <v>128</v>
      </c>
      <c r="IA72" s="158" t="s">
        <v>128</v>
      </c>
      <c r="IB72" s="158" t="s">
        <v>128</v>
      </c>
      <c r="IC72" s="158" t="s">
        <v>128</v>
      </c>
      <c r="ID72" s="158" t="s">
        <v>128</v>
      </c>
      <c r="IE72" s="158" t="s">
        <v>128</v>
      </c>
      <c r="IF72" s="158" t="s">
        <v>128</v>
      </c>
      <c r="IG72" s="158" t="s">
        <v>128</v>
      </c>
      <c r="IH72" s="158" t="s">
        <v>128</v>
      </c>
      <c r="II72" s="158" t="s">
        <v>128</v>
      </c>
      <c r="IJ72" s="158" t="s">
        <v>128</v>
      </c>
      <c r="IK72" s="158" t="s">
        <v>128</v>
      </c>
      <c r="IL72" s="158" t="s">
        <v>128</v>
      </c>
      <c r="IM72" s="158" t="s">
        <v>128</v>
      </c>
      <c r="IN72" s="158" t="s">
        <v>128</v>
      </c>
      <c r="IO72" s="158" t="s">
        <v>128</v>
      </c>
      <c r="IP72" s="158" t="s">
        <v>128</v>
      </c>
      <c r="IQ72" s="158" t="s">
        <v>128</v>
      </c>
      <c r="IR72" s="158" t="s">
        <v>128</v>
      </c>
      <c r="IS72" s="158" t="s">
        <v>128</v>
      </c>
      <c r="IT72" s="158" t="s">
        <v>128</v>
      </c>
      <c r="IU72" s="158" t="s">
        <v>128</v>
      </c>
      <c r="IV72" s="158" t="s">
        <v>128</v>
      </c>
      <c r="IW72" s="158" t="s">
        <v>128</v>
      </c>
      <c r="IX72" s="158" t="s">
        <v>128</v>
      </c>
      <c r="IY72" s="158" t="s">
        <v>128</v>
      </c>
      <c r="IZ72" s="158" t="s">
        <v>128</v>
      </c>
      <c r="JA72" s="158" t="s">
        <v>128</v>
      </c>
      <c r="JB72" s="158" t="s">
        <v>128</v>
      </c>
      <c r="JC72" s="158" t="s">
        <v>128</v>
      </c>
      <c r="JD72" s="158" t="s">
        <v>128</v>
      </c>
      <c r="JE72" s="158" t="s">
        <v>128</v>
      </c>
      <c r="JF72" s="158" t="s">
        <v>128</v>
      </c>
      <c r="JG72" s="158" t="s">
        <v>128</v>
      </c>
      <c r="JH72" s="158" t="s">
        <v>128</v>
      </c>
      <c r="JI72" s="158" t="s">
        <v>128</v>
      </c>
      <c r="JJ72" s="158" t="s">
        <v>128</v>
      </c>
      <c r="JK72" s="158" t="s">
        <v>128</v>
      </c>
      <c r="JL72" s="158" t="s">
        <v>128</v>
      </c>
      <c r="JM72" s="158" t="s">
        <v>128</v>
      </c>
      <c r="JN72" s="158" t="s">
        <v>128</v>
      </c>
      <c r="JO72" s="158" t="s">
        <v>128</v>
      </c>
      <c r="JP72" s="158" t="s">
        <v>128</v>
      </c>
      <c r="JQ72" s="158" t="s">
        <v>128</v>
      </c>
      <c r="JR72" s="158" t="s">
        <v>128</v>
      </c>
      <c r="JS72" s="158" t="s">
        <v>128</v>
      </c>
      <c r="JT72" s="158" t="s">
        <v>128</v>
      </c>
      <c r="JU72" s="158" t="s">
        <v>128</v>
      </c>
      <c r="JV72" s="158" t="s">
        <v>128</v>
      </c>
      <c r="JW72" s="158" t="s">
        <v>128</v>
      </c>
      <c r="JX72" s="158" t="s">
        <v>128</v>
      </c>
      <c r="JY72" s="158" t="s">
        <v>128</v>
      </c>
      <c r="JZ72" s="158" t="s">
        <v>128</v>
      </c>
      <c r="KA72" s="158" t="s">
        <v>128</v>
      </c>
      <c r="KB72" s="158" t="s">
        <v>128</v>
      </c>
      <c r="KC72" s="158" t="s">
        <v>128</v>
      </c>
      <c r="KD72" s="158" t="s">
        <v>128</v>
      </c>
      <c r="KE72" s="158" t="s">
        <v>128</v>
      </c>
      <c r="KF72" s="158" t="s">
        <v>128</v>
      </c>
      <c r="KG72" s="158" t="s">
        <v>128</v>
      </c>
      <c r="KH72" s="158" t="s">
        <v>128</v>
      </c>
      <c r="KI72" s="158" t="s">
        <v>128</v>
      </c>
      <c r="KJ72" s="158" t="s">
        <v>128</v>
      </c>
      <c r="KK72" s="158" t="s">
        <v>128</v>
      </c>
      <c r="KL72" s="158" t="s">
        <v>128</v>
      </c>
      <c r="KM72" s="158" t="s">
        <v>128</v>
      </c>
      <c r="KN72" s="158" t="s">
        <v>128</v>
      </c>
      <c r="KO72" s="158" t="s">
        <v>128</v>
      </c>
      <c r="KP72" s="158" t="s">
        <v>128</v>
      </c>
      <c r="KQ72" s="158" t="s">
        <v>128</v>
      </c>
      <c r="KR72" s="158" t="s">
        <v>128</v>
      </c>
      <c r="KS72" s="158" t="s">
        <v>128</v>
      </c>
      <c r="KT72" s="158" t="s">
        <v>128</v>
      </c>
      <c r="KU72" s="158" t="s">
        <v>128</v>
      </c>
      <c r="KV72" s="158" t="s">
        <v>128</v>
      </c>
      <c r="KW72" s="158" t="s">
        <v>128</v>
      </c>
      <c r="KX72" s="158" t="s">
        <v>128</v>
      </c>
      <c r="KY72" s="158" t="s">
        <v>128</v>
      </c>
      <c r="KZ72" s="158" t="s">
        <v>128</v>
      </c>
      <c r="LA72" s="158" t="s">
        <v>128</v>
      </c>
      <c r="LB72" s="158" t="s">
        <v>128</v>
      </c>
      <c r="LC72" s="158" t="s">
        <v>128</v>
      </c>
      <c r="LD72" s="158" t="s">
        <v>128</v>
      </c>
      <c r="LE72" s="158" t="s">
        <v>128</v>
      </c>
      <c r="LF72" s="158" t="s">
        <v>128</v>
      </c>
      <c r="LG72" s="158" t="s">
        <v>128</v>
      </c>
      <c r="LH72" s="158" t="s">
        <v>128</v>
      </c>
      <c r="LI72" s="158" t="s">
        <v>128</v>
      </c>
      <c r="LJ72" s="158" t="s">
        <v>128</v>
      </c>
      <c r="LK72" s="158" t="s">
        <v>128</v>
      </c>
      <c r="LL72" s="158" t="s">
        <v>128</v>
      </c>
      <c r="LM72" s="158" t="s">
        <v>128</v>
      </c>
      <c r="LN72" s="158" t="s">
        <v>128</v>
      </c>
      <c r="LO72" s="158" t="s">
        <v>128</v>
      </c>
      <c r="LP72" s="158" t="s">
        <v>128</v>
      </c>
      <c r="LQ72" s="158" t="s">
        <v>128</v>
      </c>
      <c r="LR72" s="158" t="s">
        <v>128</v>
      </c>
      <c r="LS72" s="158" t="s">
        <v>128</v>
      </c>
      <c r="LT72" s="158" t="s">
        <v>128</v>
      </c>
      <c r="LU72" s="158" t="s">
        <v>128</v>
      </c>
      <c r="LV72" s="158" t="s">
        <v>128</v>
      </c>
      <c r="LW72" s="158" t="s">
        <v>128</v>
      </c>
      <c r="LX72" s="158" t="s">
        <v>128</v>
      </c>
      <c r="LY72" s="158" t="s">
        <v>128</v>
      </c>
      <c r="LZ72" s="158" t="s">
        <v>128</v>
      </c>
      <c r="MA72" s="158" t="s">
        <v>128</v>
      </c>
      <c r="MB72" s="158" t="s">
        <v>128</v>
      </c>
      <c r="MC72" s="158" t="s">
        <v>128</v>
      </c>
      <c r="MD72" s="158" t="s">
        <v>128</v>
      </c>
      <c r="ME72" s="158" t="s">
        <v>128</v>
      </c>
      <c r="MF72" s="158" t="s">
        <v>128</v>
      </c>
      <c r="MG72" s="158" t="s">
        <v>128</v>
      </c>
      <c r="MH72" s="158" t="s">
        <v>128</v>
      </c>
      <c r="MI72" s="158" t="s">
        <v>128</v>
      </c>
      <c r="MJ72" s="158" t="s">
        <v>128</v>
      </c>
      <c r="MK72" s="158" t="s">
        <v>128</v>
      </c>
      <c r="ML72" s="158" t="s">
        <v>128</v>
      </c>
      <c r="MM72" s="158" t="s">
        <v>128</v>
      </c>
      <c r="MN72" s="158" t="s">
        <v>128</v>
      </c>
      <c r="MO72" s="158" t="s">
        <v>128</v>
      </c>
      <c r="MP72" s="158" t="s">
        <v>128</v>
      </c>
      <c r="MQ72" s="158" t="s">
        <v>128</v>
      </c>
      <c r="MR72" s="158" t="s">
        <v>128</v>
      </c>
      <c r="MS72" s="158" t="s">
        <v>128</v>
      </c>
      <c r="MT72" s="158" t="s">
        <v>128</v>
      </c>
      <c r="MU72" s="158" t="s">
        <v>128</v>
      </c>
      <c r="MV72" s="158" t="s">
        <v>128</v>
      </c>
      <c r="MW72" s="158" t="s">
        <v>128</v>
      </c>
      <c r="MX72" s="158" t="s">
        <v>128</v>
      </c>
      <c r="MY72" s="158" t="s">
        <v>128</v>
      </c>
      <c r="MZ72" s="158" t="s">
        <v>128</v>
      </c>
      <c r="NA72" s="158" t="s">
        <v>128</v>
      </c>
      <c r="NB72" s="158" t="s">
        <v>128</v>
      </c>
      <c r="NC72" s="158" t="s">
        <v>128</v>
      </c>
      <c r="ND72" s="158" t="s">
        <v>128</v>
      </c>
      <c r="NE72" s="158" t="s">
        <v>128</v>
      </c>
      <c r="NF72" s="158" t="s">
        <v>128</v>
      </c>
      <c r="NG72" s="158" t="s">
        <v>128</v>
      </c>
      <c r="NH72" s="158" t="s">
        <v>128</v>
      </c>
      <c r="NI72" s="158" t="s">
        <v>128</v>
      </c>
      <c r="NJ72" s="158" t="s">
        <v>128</v>
      </c>
      <c r="NK72" s="158" t="s">
        <v>128</v>
      </c>
      <c r="NL72" s="158" t="s">
        <v>128</v>
      </c>
      <c r="NM72" s="158" t="s">
        <v>128</v>
      </c>
      <c r="NN72" s="158" t="s">
        <v>128</v>
      </c>
      <c r="NO72" s="158" t="s">
        <v>128</v>
      </c>
      <c r="NP72" s="158" t="s">
        <v>128</v>
      </c>
      <c r="NQ72" s="158" t="s">
        <v>128</v>
      </c>
      <c r="NR72" s="158" t="s">
        <v>128</v>
      </c>
      <c r="NS72" s="158" t="s">
        <v>128</v>
      </c>
      <c r="NT72" s="158" t="s">
        <v>128</v>
      </c>
      <c r="NU72" s="158" t="s">
        <v>128</v>
      </c>
      <c r="NV72" s="158" t="s">
        <v>128</v>
      </c>
      <c r="NW72" s="158" t="s">
        <v>128</v>
      </c>
      <c r="NX72" s="158" t="s">
        <v>128</v>
      </c>
      <c r="NY72" s="158" t="s">
        <v>128</v>
      </c>
      <c r="NZ72" s="158" t="s">
        <v>128</v>
      </c>
      <c r="OA72" s="158" t="s">
        <v>128</v>
      </c>
      <c r="OB72" s="158" t="s">
        <v>128</v>
      </c>
      <c r="OC72" s="158" t="s">
        <v>128</v>
      </c>
      <c r="OD72" s="158" t="s">
        <v>128</v>
      </c>
      <c r="OE72" s="170" t="s">
        <v>128</v>
      </c>
      <c r="OF72" s="181"/>
      <c r="OG72" s="175">
        <f t="shared" si="451"/>
        <v>8.3842083842083852</v>
      </c>
      <c r="OH72" s="66" t="str">
        <f t="shared" si="452"/>
        <v>kg/GJ delivered</v>
      </c>
      <c r="OI72" s="66" t="str">
        <f t="shared" si="453"/>
        <v/>
      </c>
      <c r="OJ72" s="66" t="str">
        <f t="shared" si="454"/>
        <v/>
      </c>
      <c r="OK72" s="66" t="str">
        <f t="shared" si="455"/>
        <v/>
      </c>
      <c r="OL72" s="66" t="str">
        <f t="shared" si="456"/>
        <v/>
      </c>
      <c r="OM72" s="159">
        <f t="shared" si="457"/>
        <v>324.98982498982502</v>
      </c>
      <c r="ON72" s="66" t="str">
        <f t="shared" si="458"/>
        <v>kg/GJ delivered</v>
      </c>
      <c r="OO72" s="118">
        <f t="shared" si="459"/>
        <v>2.503052503052503</v>
      </c>
      <c r="OP72" s="66" t="str">
        <f t="shared" si="460"/>
        <v>kg/GJ delivered</v>
      </c>
      <c r="OQ72" s="66" t="str">
        <f t="shared" si="461"/>
        <v/>
      </c>
      <c r="OR72" s="66" t="str">
        <f t="shared" si="462"/>
        <v/>
      </c>
      <c r="OS72" s="66" t="str">
        <f t="shared" si="463"/>
        <v/>
      </c>
      <c r="OT72" s="66" t="str">
        <f t="shared" si="464"/>
        <v/>
      </c>
      <c r="OU72" s="118">
        <f t="shared" si="465"/>
        <v>1.566951566951567</v>
      </c>
      <c r="OV72" s="66" t="str">
        <f t="shared" si="466"/>
        <v>kg/GJ delivered</v>
      </c>
      <c r="OW72" s="126">
        <f t="shared" si="467"/>
        <v>4.0700040700040699E-2</v>
      </c>
      <c r="OX72" s="66" t="str">
        <f t="shared" si="468"/>
        <v>kg/GJ delivered</v>
      </c>
      <c r="OY72" s="66" t="str">
        <f t="shared" si="469"/>
        <v/>
      </c>
      <c r="OZ72" s="66" t="str">
        <f t="shared" si="470"/>
        <v/>
      </c>
      <c r="PA72" s="66" t="str">
        <f t="shared" si="471"/>
        <v/>
      </c>
      <c r="PB72" s="66" t="str">
        <f t="shared" si="472"/>
        <v/>
      </c>
      <c r="PC72" s="66" t="str">
        <f t="shared" si="473"/>
        <v/>
      </c>
      <c r="PD72" s="66" t="str">
        <f t="shared" si="474"/>
        <v/>
      </c>
      <c r="PE72" s="66" t="str">
        <f t="shared" si="475"/>
        <v/>
      </c>
      <c r="PF72" s="66" t="str">
        <f t="shared" si="476"/>
        <v/>
      </c>
      <c r="PG72" s="66" t="str">
        <f t="shared" si="477"/>
        <v/>
      </c>
      <c r="PH72" s="66" t="str">
        <f t="shared" si="478"/>
        <v/>
      </c>
      <c r="PI72" s="66" t="str">
        <f t="shared" si="479"/>
        <v/>
      </c>
      <c r="PJ72" s="66" t="str">
        <f t="shared" si="480"/>
        <v/>
      </c>
      <c r="PK72" s="66" t="str">
        <f t="shared" si="481"/>
        <v/>
      </c>
      <c r="PL72" s="66" t="str">
        <f t="shared" si="482"/>
        <v/>
      </c>
      <c r="PM72" s="66" t="str">
        <f t="shared" si="483"/>
        <v/>
      </c>
      <c r="PN72" s="66" t="str">
        <f t="shared" si="484"/>
        <v/>
      </c>
      <c r="PO72" s="66" t="str">
        <f t="shared" si="485"/>
        <v/>
      </c>
      <c r="PP72" s="66" t="str">
        <f t="shared" si="486"/>
        <v/>
      </c>
      <c r="PQ72" s="66" t="str">
        <f t="shared" si="487"/>
        <v/>
      </c>
      <c r="PR72" s="66" t="str">
        <f t="shared" si="488"/>
        <v/>
      </c>
      <c r="PS72" s="66" t="str">
        <f t="shared" si="489"/>
        <v/>
      </c>
      <c r="PT72" s="66" t="str">
        <f t="shared" si="490"/>
        <v/>
      </c>
      <c r="PU72" s="66" t="str">
        <f t="shared" si="491"/>
        <v/>
      </c>
      <c r="PV72" s="66" t="str">
        <f t="shared" si="492"/>
        <v/>
      </c>
      <c r="PW72" s="66" t="str">
        <f t="shared" si="493"/>
        <v/>
      </c>
      <c r="PX72" s="66" t="str">
        <f t="shared" si="494"/>
        <v/>
      </c>
      <c r="PY72" s="66" t="str">
        <f t="shared" si="495"/>
        <v/>
      </c>
      <c r="PZ72" s="66" t="str">
        <f t="shared" si="496"/>
        <v/>
      </c>
      <c r="QA72" s="66" t="str">
        <f t="shared" si="497"/>
        <v/>
      </c>
      <c r="QB72" s="66" t="str">
        <f t="shared" si="498"/>
        <v/>
      </c>
      <c r="QC72" s="66" t="str">
        <f t="shared" si="499"/>
        <v/>
      </c>
      <c r="QD72" s="66" t="str">
        <f t="shared" si="500"/>
        <v/>
      </c>
      <c r="QE72" s="66" t="str">
        <f t="shared" si="501"/>
        <v/>
      </c>
      <c r="QF72" s="66" t="str">
        <f t="shared" si="502"/>
        <v/>
      </c>
      <c r="QG72" s="66" t="str">
        <f t="shared" si="503"/>
        <v/>
      </c>
      <c r="QH72" s="66" t="str">
        <f t="shared" si="504"/>
        <v/>
      </c>
      <c r="QI72" s="66" t="str">
        <f t="shared" si="505"/>
        <v/>
      </c>
      <c r="QJ72" s="66" t="str">
        <f t="shared" si="506"/>
        <v/>
      </c>
      <c r="QK72" s="66" t="str">
        <f t="shared" si="507"/>
        <v/>
      </c>
      <c r="QL72" s="66" t="str">
        <f t="shared" si="508"/>
        <v/>
      </c>
      <c r="QM72" s="66" t="str">
        <f t="shared" si="509"/>
        <v/>
      </c>
      <c r="QN72" s="66" t="str">
        <f t="shared" si="510"/>
        <v/>
      </c>
      <c r="QO72" s="66" t="str">
        <f t="shared" si="511"/>
        <v/>
      </c>
      <c r="QP72" s="66" t="str">
        <f t="shared" si="512"/>
        <v/>
      </c>
      <c r="QQ72" s="66" t="str">
        <f t="shared" si="513"/>
        <v/>
      </c>
      <c r="QR72" s="66" t="str">
        <f t="shared" si="514"/>
        <v/>
      </c>
      <c r="QS72" s="66" t="str">
        <f t="shared" si="515"/>
        <v/>
      </c>
      <c r="QT72" s="66" t="str">
        <f t="shared" si="516"/>
        <v/>
      </c>
      <c r="QU72" s="66" t="str">
        <f t="shared" si="517"/>
        <v/>
      </c>
      <c r="QV72" s="66" t="str">
        <f t="shared" si="518"/>
        <v/>
      </c>
      <c r="QW72" s="66" t="str">
        <f t="shared" si="519"/>
        <v/>
      </c>
      <c r="QX72" s="66" t="str">
        <f t="shared" si="520"/>
        <v/>
      </c>
      <c r="QY72" s="66" t="str">
        <f t="shared" si="521"/>
        <v/>
      </c>
      <c r="QZ72" s="66" t="str">
        <f t="shared" si="522"/>
        <v/>
      </c>
      <c r="RA72" s="66" t="str">
        <f t="shared" si="523"/>
        <v/>
      </c>
      <c r="RB72" s="66" t="str">
        <f t="shared" si="524"/>
        <v/>
      </c>
      <c r="RC72" s="66" t="str">
        <f t="shared" si="525"/>
        <v/>
      </c>
      <c r="RD72" s="66" t="str">
        <f t="shared" si="526"/>
        <v/>
      </c>
      <c r="RE72" s="66" t="str">
        <f t="shared" si="527"/>
        <v/>
      </c>
      <c r="RF72" s="66" t="str">
        <f t="shared" si="528"/>
        <v/>
      </c>
      <c r="RG72" s="66" t="str">
        <f t="shared" si="529"/>
        <v/>
      </c>
      <c r="RH72" s="66" t="str">
        <f t="shared" si="530"/>
        <v/>
      </c>
      <c r="RI72" s="66" t="str">
        <f t="shared" si="531"/>
        <v/>
      </c>
      <c r="RJ72" s="66" t="str">
        <f t="shared" si="532"/>
        <v/>
      </c>
      <c r="RK72" s="66" t="str">
        <f t="shared" si="533"/>
        <v/>
      </c>
      <c r="RL72" s="66" t="str">
        <f t="shared" si="534"/>
        <v/>
      </c>
      <c r="RM72" s="66" t="str">
        <f t="shared" si="535"/>
        <v/>
      </c>
      <c r="RN72" s="66" t="str">
        <f t="shared" si="536"/>
        <v/>
      </c>
      <c r="RO72" s="66" t="str">
        <f t="shared" si="537"/>
        <v/>
      </c>
      <c r="RP72" s="66" t="str">
        <f t="shared" si="538"/>
        <v/>
      </c>
      <c r="RQ72" s="66" t="str">
        <f t="shared" si="539"/>
        <v/>
      </c>
      <c r="RR72" s="66" t="str">
        <f t="shared" si="540"/>
        <v/>
      </c>
      <c r="RS72" s="66" t="str">
        <f t="shared" si="541"/>
        <v/>
      </c>
      <c r="RT72" s="66" t="str">
        <f t="shared" si="542"/>
        <v/>
      </c>
      <c r="RU72" s="66" t="str">
        <f t="shared" si="543"/>
        <v/>
      </c>
      <c r="RV72" s="66" t="str">
        <f t="shared" si="544"/>
        <v/>
      </c>
      <c r="RW72" s="66" t="str">
        <f t="shared" si="545"/>
        <v/>
      </c>
      <c r="RX72" s="66" t="str">
        <f t="shared" si="546"/>
        <v/>
      </c>
      <c r="RY72" s="66" t="str">
        <f t="shared" si="547"/>
        <v/>
      </c>
      <c r="RZ72" s="66" t="str">
        <f t="shared" si="548"/>
        <v/>
      </c>
      <c r="SA72" s="66" t="str">
        <f t="shared" si="549"/>
        <v/>
      </c>
      <c r="SB72" s="66" t="str">
        <f t="shared" si="550"/>
        <v/>
      </c>
      <c r="SC72" s="66" t="str">
        <f t="shared" si="551"/>
        <v/>
      </c>
      <c r="SD72" s="66" t="str">
        <f t="shared" si="552"/>
        <v/>
      </c>
      <c r="SE72" s="66" t="str">
        <f t="shared" si="553"/>
        <v/>
      </c>
      <c r="SF72" s="66" t="str">
        <f t="shared" si="554"/>
        <v/>
      </c>
      <c r="SG72" s="66" t="str">
        <f t="shared" si="555"/>
        <v/>
      </c>
      <c r="SH72" s="66" t="str">
        <f t="shared" si="556"/>
        <v/>
      </c>
      <c r="SI72" s="66" t="str">
        <f t="shared" si="557"/>
        <v/>
      </c>
      <c r="SJ72" s="66" t="str">
        <f t="shared" si="558"/>
        <v/>
      </c>
      <c r="SK72" s="66" t="str">
        <f t="shared" si="559"/>
        <v/>
      </c>
      <c r="SL72" s="66" t="str">
        <f t="shared" si="560"/>
        <v/>
      </c>
      <c r="SM72" s="66" t="str">
        <f t="shared" si="561"/>
        <v/>
      </c>
      <c r="SN72" s="66" t="str">
        <f t="shared" si="562"/>
        <v/>
      </c>
      <c r="SO72" s="66" t="str">
        <f t="shared" si="563"/>
        <v/>
      </c>
      <c r="SP72" s="66" t="str">
        <f t="shared" si="564"/>
        <v/>
      </c>
      <c r="SQ72" s="66" t="str">
        <f t="shared" si="565"/>
        <v/>
      </c>
      <c r="SR72" s="66" t="str">
        <f t="shared" si="566"/>
        <v/>
      </c>
      <c r="SS72" s="66" t="str">
        <f t="shared" si="567"/>
        <v/>
      </c>
      <c r="ST72" s="66" t="str">
        <f t="shared" si="568"/>
        <v/>
      </c>
      <c r="SU72" s="66" t="str">
        <f t="shared" si="569"/>
        <v/>
      </c>
      <c r="SV72" s="66" t="str">
        <f t="shared" si="570"/>
        <v/>
      </c>
      <c r="SW72" s="66" t="str">
        <f t="shared" si="571"/>
        <v/>
      </c>
      <c r="SX72" s="66" t="str">
        <f t="shared" si="572"/>
        <v/>
      </c>
      <c r="SY72" s="66" t="str">
        <f t="shared" si="573"/>
        <v/>
      </c>
      <c r="SZ72" s="66" t="str">
        <f t="shared" si="574"/>
        <v/>
      </c>
      <c r="TA72" s="66" t="str">
        <f t="shared" si="575"/>
        <v/>
      </c>
      <c r="TB72" s="66" t="str">
        <f t="shared" si="576"/>
        <v/>
      </c>
      <c r="TC72" s="66" t="str">
        <f t="shared" si="577"/>
        <v/>
      </c>
      <c r="TD72" s="66" t="str">
        <f t="shared" si="578"/>
        <v/>
      </c>
      <c r="TE72" s="66" t="str">
        <f t="shared" si="579"/>
        <v/>
      </c>
      <c r="TF72" s="66" t="str">
        <f t="shared" si="580"/>
        <v/>
      </c>
      <c r="TG72" s="66" t="str">
        <f t="shared" si="581"/>
        <v/>
      </c>
      <c r="TH72" s="66" t="str">
        <f t="shared" si="582"/>
        <v/>
      </c>
      <c r="TI72" s="66" t="str">
        <f t="shared" si="583"/>
        <v/>
      </c>
      <c r="TJ72" s="66" t="str">
        <f t="shared" si="584"/>
        <v/>
      </c>
      <c r="TK72" s="66" t="str">
        <f t="shared" si="585"/>
        <v/>
      </c>
      <c r="TL72" s="66" t="str">
        <f t="shared" si="586"/>
        <v/>
      </c>
      <c r="TM72" s="66" t="str">
        <f t="shared" si="587"/>
        <v/>
      </c>
      <c r="TN72" s="66" t="str">
        <f t="shared" si="588"/>
        <v/>
      </c>
      <c r="TO72" s="66" t="str">
        <f t="shared" si="589"/>
        <v/>
      </c>
      <c r="TP72" s="66" t="str">
        <f t="shared" si="590"/>
        <v/>
      </c>
      <c r="TQ72" s="66" t="str">
        <f t="shared" si="591"/>
        <v/>
      </c>
      <c r="TR72" s="66" t="str">
        <f t="shared" si="592"/>
        <v/>
      </c>
      <c r="TS72" s="66" t="str">
        <f t="shared" si="593"/>
        <v/>
      </c>
      <c r="TT72" s="66" t="str">
        <f t="shared" si="594"/>
        <v/>
      </c>
      <c r="TU72" s="66" t="str">
        <f t="shared" si="595"/>
        <v/>
      </c>
      <c r="TV72" s="66" t="str">
        <f t="shared" si="596"/>
        <v/>
      </c>
      <c r="TW72" s="66" t="str">
        <f t="shared" si="597"/>
        <v/>
      </c>
      <c r="TX72" s="66" t="str">
        <f t="shared" si="598"/>
        <v/>
      </c>
      <c r="TY72" s="66" t="str">
        <f t="shared" si="599"/>
        <v/>
      </c>
      <c r="TZ72" s="66" t="str">
        <f t="shared" si="600"/>
        <v/>
      </c>
      <c r="UA72" s="66" t="str">
        <f t="shared" si="601"/>
        <v/>
      </c>
      <c r="UB72" s="66" t="str">
        <f t="shared" si="602"/>
        <v/>
      </c>
      <c r="UC72" s="66" t="str">
        <f t="shared" si="603"/>
        <v/>
      </c>
      <c r="UD72" s="66" t="str">
        <f t="shared" si="604"/>
        <v/>
      </c>
      <c r="UE72" s="66" t="str">
        <f t="shared" si="605"/>
        <v/>
      </c>
      <c r="UF72" s="66" t="str">
        <f t="shared" si="606"/>
        <v/>
      </c>
      <c r="UG72" s="66" t="str">
        <f t="shared" si="607"/>
        <v/>
      </c>
      <c r="UH72" s="66" t="str">
        <f t="shared" si="608"/>
        <v/>
      </c>
      <c r="UI72" s="66" t="str">
        <f t="shared" si="609"/>
        <v/>
      </c>
      <c r="UJ72" s="66" t="str">
        <f t="shared" si="610"/>
        <v/>
      </c>
      <c r="UK72" s="66" t="str">
        <f t="shared" si="611"/>
        <v/>
      </c>
      <c r="UL72" s="66" t="str">
        <f t="shared" si="612"/>
        <v/>
      </c>
      <c r="UM72" s="66" t="str">
        <f t="shared" si="613"/>
        <v/>
      </c>
      <c r="UN72" s="66" t="str">
        <f t="shared" si="614"/>
        <v/>
      </c>
      <c r="UO72" s="66" t="str">
        <f t="shared" si="615"/>
        <v/>
      </c>
      <c r="UP72" s="66" t="str">
        <f t="shared" si="616"/>
        <v/>
      </c>
      <c r="UQ72" s="66" t="str">
        <f t="shared" si="617"/>
        <v/>
      </c>
      <c r="UR72" s="66" t="str">
        <f t="shared" si="618"/>
        <v/>
      </c>
      <c r="US72" s="66" t="str">
        <f t="shared" si="619"/>
        <v/>
      </c>
      <c r="UT72" s="66" t="str">
        <f t="shared" si="620"/>
        <v/>
      </c>
      <c r="UU72" s="66" t="str">
        <f t="shared" si="621"/>
        <v/>
      </c>
      <c r="UV72" s="66" t="str">
        <f t="shared" si="622"/>
        <v/>
      </c>
      <c r="UW72" s="66" t="str">
        <f t="shared" si="623"/>
        <v/>
      </c>
      <c r="UX72" s="66" t="str">
        <f t="shared" si="624"/>
        <v/>
      </c>
      <c r="UY72" s="66" t="str">
        <f t="shared" si="625"/>
        <v/>
      </c>
      <c r="UZ72" s="66" t="str">
        <f t="shared" si="626"/>
        <v/>
      </c>
      <c r="VA72" s="66" t="str">
        <f t="shared" si="627"/>
        <v/>
      </c>
      <c r="VB72" s="66" t="str">
        <f t="shared" si="628"/>
        <v/>
      </c>
      <c r="VC72" s="66" t="str">
        <f t="shared" si="629"/>
        <v/>
      </c>
      <c r="VD72" s="66" t="str">
        <f t="shared" si="630"/>
        <v/>
      </c>
      <c r="VE72" s="66" t="str">
        <f t="shared" si="631"/>
        <v/>
      </c>
      <c r="VF72" s="66" t="str">
        <f t="shared" si="632"/>
        <v/>
      </c>
      <c r="VG72" s="66" t="str">
        <f t="shared" si="633"/>
        <v/>
      </c>
      <c r="VH72" s="66" t="str">
        <f t="shared" si="634"/>
        <v/>
      </c>
      <c r="VI72" s="66" t="str">
        <f t="shared" si="635"/>
        <v/>
      </c>
      <c r="VJ72" s="66" t="str">
        <f t="shared" si="636"/>
        <v/>
      </c>
      <c r="VK72" s="66" t="str">
        <f t="shared" si="637"/>
        <v/>
      </c>
      <c r="VL72" s="66" t="str">
        <f t="shared" si="638"/>
        <v/>
      </c>
      <c r="VM72" s="66" t="str">
        <f t="shared" si="639"/>
        <v/>
      </c>
      <c r="VN72" s="66" t="str">
        <f t="shared" si="640"/>
        <v/>
      </c>
      <c r="VO72" s="66" t="str">
        <f t="shared" si="641"/>
        <v/>
      </c>
      <c r="VP72" s="66" t="str">
        <f t="shared" si="642"/>
        <v/>
      </c>
      <c r="VQ72" s="66" t="str">
        <f t="shared" si="643"/>
        <v/>
      </c>
      <c r="VR72" s="66" t="str">
        <f t="shared" si="644"/>
        <v/>
      </c>
      <c r="VS72" s="66" t="str">
        <f t="shared" si="645"/>
        <v/>
      </c>
      <c r="VT72" s="66" t="str">
        <f t="shared" si="646"/>
        <v/>
      </c>
      <c r="VU72" s="66" t="str">
        <f t="shared" si="647"/>
        <v/>
      </c>
      <c r="VV72" s="66" t="str">
        <f t="shared" si="648"/>
        <v/>
      </c>
      <c r="VW72" s="66" t="str">
        <f t="shared" si="649"/>
        <v/>
      </c>
      <c r="VX72" s="66" t="str">
        <f t="shared" si="650"/>
        <v/>
      </c>
      <c r="VY72" s="66" t="str">
        <f t="shared" si="651"/>
        <v/>
      </c>
      <c r="VZ72" s="66" t="str">
        <f t="shared" si="652"/>
        <v/>
      </c>
      <c r="WA72" s="66" t="str">
        <f t="shared" si="653"/>
        <v/>
      </c>
      <c r="WB72" s="66" t="str">
        <f t="shared" si="654"/>
        <v/>
      </c>
      <c r="WC72" s="66" t="str">
        <f t="shared" si="655"/>
        <v/>
      </c>
      <c r="WD72" s="66" t="str">
        <f t="shared" si="656"/>
        <v/>
      </c>
      <c r="WE72" s="66" t="str">
        <f t="shared" si="657"/>
        <v/>
      </c>
      <c r="WF72" s="66" t="str">
        <f t="shared" si="658"/>
        <v/>
      </c>
      <c r="WG72" s="66" t="str">
        <f t="shared" si="659"/>
        <v/>
      </c>
      <c r="WH72" s="66" t="str">
        <f t="shared" si="660"/>
        <v/>
      </c>
      <c r="WI72" s="66" t="str">
        <f t="shared" si="661"/>
        <v/>
      </c>
      <c r="WJ72" s="66" t="str">
        <f t="shared" si="662"/>
        <v/>
      </c>
      <c r="WK72" s="66" t="str">
        <f t="shared" si="663"/>
        <v/>
      </c>
      <c r="WL72" s="66" t="str">
        <f t="shared" si="664"/>
        <v/>
      </c>
      <c r="WM72" s="66" t="str">
        <f t="shared" si="665"/>
        <v/>
      </c>
      <c r="WN72" s="66" t="str">
        <f t="shared" si="666"/>
        <v/>
      </c>
      <c r="WO72" s="66" t="str">
        <f t="shared" si="667"/>
        <v/>
      </c>
      <c r="WP72" s="66" t="str">
        <f t="shared" si="668"/>
        <v/>
      </c>
      <c r="WQ72" s="66" t="str">
        <f t="shared" si="669"/>
        <v/>
      </c>
      <c r="WR72" s="66" t="str">
        <f t="shared" si="670"/>
        <v/>
      </c>
      <c r="WS72" s="66" t="str">
        <f t="shared" si="671"/>
        <v/>
      </c>
      <c r="WT72" s="66" t="str">
        <f t="shared" si="672"/>
        <v/>
      </c>
      <c r="WU72" s="66" t="str">
        <f t="shared" si="673"/>
        <v/>
      </c>
      <c r="WV72" s="66" t="str">
        <f t="shared" si="674"/>
        <v/>
      </c>
      <c r="WW72" s="66" t="str">
        <f t="shared" si="675"/>
        <v/>
      </c>
      <c r="WX72" s="66" t="str">
        <f t="shared" si="676"/>
        <v/>
      </c>
      <c r="WY72" s="66" t="str">
        <f t="shared" si="677"/>
        <v/>
      </c>
      <c r="WZ72" s="66" t="str">
        <f t="shared" si="678"/>
        <v/>
      </c>
      <c r="XA72" s="66" t="str">
        <f t="shared" si="679"/>
        <v/>
      </c>
      <c r="XB72" s="66" t="str">
        <f t="shared" si="680"/>
        <v/>
      </c>
      <c r="XC72" s="66" t="str">
        <f t="shared" si="681"/>
        <v/>
      </c>
      <c r="XD72" s="66" t="str">
        <f t="shared" si="682"/>
        <v/>
      </c>
      <c r="XE72" s="66" t="str">
        <f t="shared" si="683"/>
        <v/>
      </c>
      <c r="XF72" s="66" t="str">
        <f t="shared" si="684"/>
        <v/>
      </c>
      <c r="XG72" s="66" t="str">
        <f t="shared" si="685"/>
        <v/>
      </c>
      <c r="XH72" s="66" t="str">
        <f t="shared" si="686"/>
        <v/>
      </c>
      <c r="XI72" s="66" t="str">
        <f t="shared" si="687"/>
        <v/>
      </c>
      <c r="XJ72" s="66" t="str">
        <f t="shared" si="688"/>
        <v/>
      </c>
      <c r="XK72" s="66" t="str">
        <f t="shared" si="689"/>
        <v/>
      </c>
      <c r="XL72" s="66" t="str">
        <f t="shared" si="690"/>
        <v/>
      </c>
      <c r="XM72" s="66" t="str">
        <f t="shared" si="691"/>
        <v/>
      </c>
      <c r="XN72" s="66" t="str">
        <f t="shared" si="692"/>
        <v/>
      </c>
      <c r="XO72" s="66" t="str">
        <f t="shared" si="693"/>
        <v/>
      </c>
      <c r="XP72" s="66" t="str">
        <f t="shared" si="694"/>
        <v/>
      </c>
      <c r="XQ72" s="66" t="str">
        <f t="shared" si="695"/>
        <v/>
      </c>
      <c r="XR72" s="66" t="str">
        <f t="shared" si="696"/>
        <v/>
      </c>
      <c r="XS72" s="66" t="str">
        <f t="shared" si="697"/>
        <v/>
      </c>
      <c r="XT72" s="66" t="str">
        <f t="shared" si="698"/>
        <v/>
      </c>
      <c r="XU72" s="66" t="str">
        <f t="shared" si="699"/>
        <v/>
      </c>
      <c r="XV72" s="66" t="str">
        <f t="shared" si="700"/>
        <v/>
      </c>
      <c r="XW72" s="66" t="str">
        <f t="shared" si="701"/>
        <v/>
      </c>
      <c r="XX72" s="66" t="str">
        <f t="shared" si="702"/>
        <v/>
      </c>
      <c r="XY72" s="66" t="str">
        <f t="shared" si="703"/>
        <v/>
      </c>
      <c r="XZ72" s="66" t="str">
        <f t="shared" si="704"/>
        <v/>
      </c>
      <c r="YA72" s="66" t="str">
        <f t="shared" si="705"/>
        <v/>
      </c>
      <c r="YB72" s="66" t="str">
        <f t="shared" si="706"/>
        <v/>
      </c>
      <c r="YC72" s="66" t="str">
        <f t="shared" si="707"/>
        <v/>
      </c>
      <c r="YD72" s="66" t="str">
        <f t="shared" si="708"/>
        <v/>
      </c>
      <c r="YE72" s="66" t="str">
        <f t="shared" si="709"/>
        <v/>
      </c>
      <c r="YF72" s="66" t="str">
        <f t="shared" si="710"/>
        <v/>
      </c>
      <c r="YG72" s="66" t="str">
        <f t="shared" si="711"/>
        <v/>
      </c>
      <c r="YH72" s="66" t="str">
        <f t="shared" si="712"/>
        <v/>
      </c>
      <c r="YI72" s="66" t="str">
        <f t="shared" si="713"/>
        <v/>
      </c>
      <c r="YJ72" s="66" t="str">
        <f t="shared" si="714"/>
        <v/>
      </c>
      <c r="YK72" s="66" t="str">
        <f t="shared" si="715"/>
        <v/>
      </c>
      <c r="YL72" s="66" t="str">
        <f t="shared" si="716"/>
        <v/>
      </c>
      <c r="YM72" s="66" t="str">
        <f t="shared" si="717"/>
        <v/>
      </c>
      <c r="YN72" s="66" t="str">
        <f t="shared" si="718"/>
        <v/>
      </c>
      <c r="YO72" s="66" t="str">
        <f t="shared" si="719"/>
        <v/>
      </c>
      <c r="YP72" s="66" t="str">
        <f t="shared" si="720"/>
        <v/>
      </c>
      <c r="YQ72" s="66" t="str">
        <f t="shared" si="721"/>
        <v/>
      </c>
      <c r="YR72" s="66" t="str">
        <f t="shared" si="722"/>
        <v/>
      </c>
      <c r="YS72" s="66" t="str">
        <f t="shared" si="723"/>
        <v/>
      </c>
      <c r="YT72" s="66" t="str">
        <f t="shared" si="724"/>
        <v/>
      </c>
      <c r="YU72" s="66" t="str">
        <f t="shared" si="725"/>
        <v/>
      </c>
      <c r="YV72" s="66" t="str">
        <f t="shared" si="726"/>
        <v/>
      </c>
      <c r="YW72" s="66" t="str">
        <f t="shared" si="727"/>
        <v/>
      </c>
      <c r="YX72" s="66" t="str">
        <f t="shared" si="728"/>
        <v/>
      </c>
      <c r="YY72" s="66" t="str">
        <f t="shared" si="729"/>
        <v/>
      </c>
      <c r="YZ72" s="66" t="str">
        <f t="shared" si="730"/>
        <v/>
      </c>
      <c r="ZA72" s="66" t="str">
        <f t="shared" si="731"/>
        <v/>
      </c>
      <c r="ZB72" s="66" t="str">
        <f t="shared" si="732"/>
        <v/>
      </c>
      <c r="ZC72" s="66" t="str">
        <f t="shared" si="733"/>
        <v/>
      </c>
      <c r="ZD72" s="66" t="str">
        <f t="shared" si="734"/>
        <v/>
      </c>
      <c r="ZE72" s="66" t="str">
        <f t="shared" si="735"/>
        <v/>
      </c>
      <c r="ZF72" s="66" t="str">
        <f t="shared" si="736"/>
        <v/>
      </c>
      <c r="ZG72" s="66" t="str">
        <f t="shared" si="737"/>
        <v/>
      </c>
      <c r="ZH72" s="66" t="str">
        <f t="shared" si="738"/>
        <v/>
      </c>
      <c r="ZI72" s="66" t="str">
        <f t="shared" si="739"/>
        <v/>
      </c>
      <c r="ZJ72" s="66" t="str">
        <f t="shared" si="740"/>
        <v/>
      </c>
      <c r="ZK72" s="66" t="str">
        <f t="shared" si="741"/>
        <v/>
      </c>
      <c r="ZL72" s="66" t="str">
        <f t="shared" si="742"/>
        <v/>
      </c>
      <c r="ZM72" s="66" t="str">
        <f t="shared" si="743"/>
        <v/>
      </c>
      <c r="ZN72" s="66" t="str">
        <f t="shared" si="744"/>
        <v/>
      </c>
      <c r="ZO72" s="66" t="str">
        <f t="shared" si="745"/>
        <v/>
      </c>
      <c r="ZP72" s="66" t="str">
        <f t="shared" si="746"/>
        <v/>
      </c>
      <c r="ZQ72" s="66" t="str">
        <f t="shared" si="747"/>
        <v/>
      </c>
      <c r="ZR72" s="66" t="str">
        <f t="shared" si="748"/>
        <v/>
      </c>
      <c r="ZS72" s="66" t="str">
        <f t="shared" si="749"/>
        <v/>
      </c>
      <c r="ZT72" s="66" t="str">
        <f t="shared" si="750"/>
        <v/>
      </c>
      <c r="ZU72" s="66" t="str">
        <f t="shared" si="751"/>
        <v/>
      </c>
      <c r="ZV72" s="66" t="str">
        <f t="shared" si="752"/>
        <v/>
      </c>
      <c r="ZW72" s="66" t="str">
        <f t="shared" si="753"/>
        <v/>
      </c>
      <c r="ZX72" s="66" t="str">
        <f t="shared" si="754"/>
        <v/>
      </c>
      <c r="ZY72" s="66" t="str">
        <f t="shared" si="755"/>
        <v/>
      </c>
      <c r="ZZ72" s="66" t="str">
        <f t="shared" si="756"/>
        <v/>
      </c>
      <c r="AAA72" s="66" t="str">
        <f t="shared" si="757"/>
        <v/>
      </c>
      <c r="AAB72" s="66" t="str">
        <f t="shared" si="758"/>
        <v/>
      </c>
      <c r="AAC72" s="66" t="str">
        <f t="shared" si="759"/>
        <v/>
      </c>
      <c r="AAD72" s="66" t="str">
        <f t="shared" si="760"/>
        <v/>
      </c>
      <c r="AAE72" s="66" t="str">
        <f t="shared" si="761"/>
        <v/>
      </c>
      <c r="AAF72" s="66" t="str">
        <f t="shared" si="762"/>
        <v/>
      </c>
      <c r="AAG72" s="66" t="str">
        <f t="shared" si="763"/>
        <v/>
      </c>
      <c r="AAH72" s="66" t="str">
        <f t="shared" si="764"/>
        <v/>
      </c>
      <c r="AAI72" s="66" t="str">
        <f t="shared" si="765"/>
        <v/>
      </c>
      <c r="AAJ72" s="66" t="str">
        <f t="shared" si="766"/>
        <v/>
      </c>
      <c r="AAK72" s="66" t="str">
        <f t="shared" si="767"/>
        <v/>
      </c>
      <c r="AAL72" s="66" t="str">
        <f t="shared" si="768"/>
        <v/>
      </c>
      <c r="AAM72" s="66" t="str">
        <f t="shared" si="769"/>
        <v/>
      </c>
      <c r="AAN72" s="66" t="str">
        <f t="shared" si="770"/>
        <v/>
      </c>
      <c r="AAO72" s="66" t="str">
        <f t="shared" si="771"/>
        <v/>
      </c>
      <c r="AAP72" s="66" t="str">
        <f t="shared" si="772"/>
        <v/>
      </c>
      <c r="AAQ72" s="66" t="str">
        <f t="shared" si="773"/>
        <v/>
      </c>
      <c r="AAR72" s="66" t="str">
        <f t="shared" si="774"/>
        <v/>
      </c>
      <c r="AAS72" s="66" t="str">
        <f t="shared" si="775"/>
        <v/>
      </c>
      <c r="AAT72" s="66" t="str">
        <f t="shared" si="776"/>
        <v/>
      </c>
      <c r="AAU72" s="66" t="str">
        <f t="shared" si="777"/>
        <v/>
      </c>
      <c r="AAV72" s="66" t="str">
        <f t="shared" si="778"/>
        <v/>
      </c>
      <c r="AAW72" s="66" t="str">
        <f t="shared" si="779"/>
        <v/>
      </c>
      <c r="AAX72" s="66" t="str">
        <f t="shared" si="780"/>
        <v/>
      </c>
      <c r="AAY72" s="66" t="str">
        <f t="shared" si="781"/>
        <v/>
      </c>
      <c r="AAZ72" s="66" t="str">
        <f t="shared" si="782"/>
        <v/>
      </c>
      <c r="ABA72" s="66" t="str">
        <f t="shared" si="783"/>
        <v/>
      </c>
      <c r="ABB72" s="66" t="str">
        <f t="shared" si="784"/>
        <v/>
      </c>
      <c r="ABC72" s="66" t="str">
        <f t="shared" si="785"/>
        <v/>
      </c>
      <c r="ABD72" s="66" t="str">
        <f t="shared" si="786"/>
        <v/>
      </c>
      <c r="ABE72" s="66" t="str">
        <f t="shared" si="787"/>
        <v/>
      </c>
      <c r="ABF72" s="66" t="str">
        <f t="shared" si="788"/>
        <v/>
      </c>
      <c r="ABG72" s="66" t="str">
        <f t="shared" si="789"/>
        <v/>
      </c>
      <c r="ABH72" s="66" t="str">
        <f t="shared" si="790"/>
        <v/>
      </c>
      <c r="ABI72" s="66" t="str">
        <f t="shared" si="791"/>
        <v/>
      </c>
      <c r="ABJ72" s="66" t="str">
        <f t="shared" si="792"/>
        <v/>
      </c>
      <c r="ABK72" s="66" t="str">
        <f t="shared" si="793"/>
        <v/>
      </c>
      <c r="ABL72" s="66" t="str">
        <f t="shared" si="794"/>
        <v/>
      </c>
      <c r="ABM72" s="66" t="str">
        <f t="shared" si="795"/>
        <v/>
      </c>
      <c r="ABN72" s="66" t="str">
        <f t="shared" si="796"/>
        <v/>
      </c>
      <c r="ABO72" s="66" t="str">
        <f t="shared" si="797"/>
        <v/>
      </c>
      <c r="ABP72" s="66" t="str">
        <f t="shared" si="798"/>
        <v/>
      </c>
      <c r="ABQ72" s="66" t="str">
        <f t="shared" si="799"/>
        <v/>
      </c>
      <c r="ABR72" s="66" t="str">
        <f t="shared" si="800"/>
        <v/>
      </c>
      <c r="ABS72" s="66" t="str">
        <f t="shared" si="801"/>
        <v/>
      </c>
      <c r="ABT72" s="66" t="str">
        <f t="shared" si="802"/>
        <v/>
      </c>
      <c r="ABU72" s="66" t="str">
        <f t="shared" si="803"/>
        <v/>
      </c>
      <c r="ABV72" s="66" t="str">
        <f t="shared" si="804"/>
        <v/>
      </c>
      <c r="ABW72" s="66" t="str">
        <f t="shared" si="805"/>
        <v/>
      </c>
      <c r="ABX72" s="66" t="str">
        <f t="shared" si="806"/>
        <v/>
      </c>
      <c r="ABY72" s="66" t="str">
        <f t="shared" si="807"/>
        <v/>
      </c>
      <c r="ABZ72" s="66" t="str">
        <f t="shared" si="808"/>
        <v/>
      </c>
      <c r="ACA72" s="66" t="str">
        <f t="shared" si="809"/>
        <v/>
      </c>
      <c r="ACB72" s="66" t="str">
        <f t="shared" si="810"/>
        <v/>
      </c>
      <c r="ACC72" s="66" t="str">
        <f t="shared" si="811"/>
        <v/>
      </c>
      <c r="ACD72" s="66" t="str">
        <f t="shared" si="812"/>
        <v/>
      </c>
      <c r="ACE72" s="66" t="str">
        <f t="shared" si="813"/>
        <v/>
      </c>
      <c r="ACF72" s="66" t="str">
        <f t="shared" si="814"/>
        <v/>
      </c>
      <c r="ACG72" s="66" t="str">
        <f t="shared" si="815"/>
        <v/>
      </c>
      <c r="ACH72" s="66" t="str">
        <f t="shared" si="816"/>
        <v/>
      </c>
      <c r="ACI72" s="66" t="str">
        <f t="shared" si="817"/>
        <v/>
      </c>
      <c r="ACJ72" s="66" t="str">
        <f t="shared" si="818"/>
        <v/>
      </c>
      <c r="ACK72" s="66" t="str">
        <f t="shared" si="819"/>
        <v/>
      </c>
      <c r="ACL72" s="66" t="str">
        <f t="shared" si="820"/>
        <v/>
      </c>
      <c r="ACM72" s="66" t="str">
        <f t="shared" ref="ACM72:ACN72" si="829">IF(AND(ACS$3="Unit", ACL72=""), "", IF(AND(ACS$3="Unit", ACL72="-"),"", IF(ACS$3="Unit", "kg/GJ delivered", IF(AND(NY72&lt;&gt;"", NY72&lt;&gt;"-", NX72="-"),"", IF($H72="","", IF(NX72="nd", "",IF(NX72="&lt;n.a.&gt;", "", IF(NY72="#/MJ", "", IF(NY72="kg/GJ delivered",NX72,IF(NY72="g/MJ delivered",NX72,IF(NY72="kg/MJ delivered",NX72*1000,IF(NY72="mg/MJ delivered",NX72/1000,IF(NY72="g/kg",((NX72)*(1/$I72)*(1/$H72)),IF(NY72="mg/kg",((NX72/1000)*(1/$I72)*(1/$H72)),IF(NY72="mg/MJ delivered",NX72/1000,IF(NY72="-","","Error"))))))))))))))))</f>
        <v/>
      </c>
      <c r="ACN72" s="66" t="str">
        <f t="shared" si="829"/>
        <v/>
      </c>
      <c r="ACO72" s="66" t="str">
        <f t="shared" si="822"/>
        <v/>
      </c>
      <c r="ACP72" s="66" t="str">
        <f t="shared" si="823"/>
        <v/>
      </c>
      <c r="ACQ72" s="66" t="str">
        <f t="shared" si="824"/>
        <v/>
      </c>
      <c r="ACR72" s="66" t="str">
        <f t="shared" si="825"/>
        <v/>
      </c>
      <c r="ACS72" s="66" t="str">
        <f t="shared" si="826"/>
        <v/>
      </c>
      <c r="ACT72" s="66" t="str">
        <f t="shared" si="827"/>
        <v/>
      </c>
    </row>
    <row r="73" spans="2:774" ht="15.75" customHeight="1" x14ac:dyDescent="0.25">
      <c r="B73" s="66">
        <v>195</v>
      </c>
      <c r="C73" s="66" t="s">
        <v>765</v>
      </c>
      <c r="D73" s="66" t="s">
        <v>1631</v>
      </c>
      <c r="E73" s="156" t="s">
        <v>300</v>
      </c>
      <c r="F73" s="66" t="s">
        <v>497</v>
      </c>
      <c r="G73" s="66" t="s">
        <v>492</v>
      </c>
      <c r="H73" s="126">
        <v>0.20199999999999999</v>
      </c>
      <c r="I73" s="130">
        <v>19.5</v>
      </c>
      <c r="J73" s="66" t="str">
        <f t="shared" si="449"/>
        <v>Firewood, Improved, GLO</v>
      </c>
      <c r="K73" s="161"/>
      <c r="L73" s="161"/>
      <c r="M73" s="161"/>
      <c r="N73" s="161"/>
      <c r="O73" s="66" t="s">
        <v>794</v>
      </c>
      <c r="P73" s="66" t="str">
        <f t="shared" si="428"/>
        <v>GLO</v>
      </c>
      <c r="Q73" s="66" t="s">
        <v>306</v>
      </c>
      <c r="R73" s="162">
        <v>16.8</v>
      </c>
      <c r="S73" s="158" t="s">
        <v>523</v>
      </c>
      <c r="T73" s="158" t="s">
        <v>128</v>
      </c>
      <c r="U73" s="158" t="s">
        <v>128</v>
      </c>
      <c r="V73" s="158" t="s">
        <v>128</v>
      </c>
      <c r="W73" s="158" t="s">
        <v>128</v>
      </c>
      <c r="X73" s="166" t="s">
        <v>750</v>
      </c>
      <c r="Y73" s="158" t="s">
        <v>523</v>
      </c>
      <c r="Z73" s="162">
        <v>10</v>
      </c>
      <c r="AA73" s="158" t="s">
        <v>523</v>
      </c>
      <c r="AB73" s="158" t="s">
        <v>128</v>
      </c>
      <c r="AC73" s="158" t="s">
        <v>128</v>
      </c>
      <c r="AD73" s="158" t="s">
        <v>128</v>
      </c>
      <c r="AE73" s="158" t="s">
        <v>128</v>
      </c>
      <c r="AF73" s="165">
        <v>5.3</v>
      </c>
      <c r="AG73" s="158" t="s">
        <v>523</v>
      </c>
      <c r="AH73" s="163">
        <v>0.2</v>
      </c>
      <c r="AI73" s="158" t="s">
        <v>523</v>
      </c>
      <c r="AJ73" s="158" t="s">
        <v>128</v>
      </c>
      <c r="AK73" s="158" t="s">
        <v>128</v>
      </c>
      <c r="AL73" s="158" t="s">
        <v>128</v>
      </c>
      <c r="AM73" s="158" t="s">
        <v>128</v>
      </c>
      <c r="AN73" s="158" t="s">
        <v>128</v>
      </c>
      <c r="AO73" s="158" t="s">
        <v>128</v>
      </c>
      <c r="AP73" s="158" t="s">
        <v>128</v>
      </c>
      <c r="AQ73" s="158" t="s">
        <v>128</v>
      </c>
      <c r="AR73" s="158" t="s">
        <v>128</v>
      </c>
      <c r="AS73" s="158" t="s">
        <v>128</v>
      </c>
      <c r="AT73" s="158" t="s">
        <v>128</v>
      </c>
      <c r="AU73" s="158" t="s">
        <v>128</v>
      </c>
      <c r="AV73" s="158" t="s">
        <v>128</v>
      </c>
      <c r="AW73" s="158" t="s">
        <v>128</v>
      </c>
      <c r="AX73" s="158" t="s">
        <v>128</v>
      </c>
      <c r="AY73" s="158" t="s">
        <v>128</v>
      </c>
      <c r="AZ73" s="158" t="s">
        <v>128</v>
      </c>
      <c r="BA73" s="158" t="s">
        <v>128</v>
      </c>
      <c r="BB73" s="158" t="s">
        <v>128</v>
      </c>
      <c r="BC73" s="158" t="s">
        <v>128</v>
      </c>
      <c r="BD73" s="158" t="s">
        <v>128</v>
      </c>
      <c r="BE73" s="158" t="s">
        <v>128</v>
      </c>
      <c r="BF73" s="158" t="s">
        <v>128</v>
      </c>
      <c r="BG73" s="158" t="s">
        <v>128</v>
      </c>
      <c r="BH73" s="158" t="s">
        <v>128</v>
      </c>
      <c r="BI73" s="158" t="s">
        <v>128</v>
      </c>
      <c r="BJ73" s="158" t="s">
        <v>128</v>
      </c>
      <c r="BK73" s="158" t="s">
        <v>128</v>
      </c>
      <c r="BL73" s="158" t="s">
        <v>128</v>
      </c>
      <c r="BM73" s="158" t="s">
        <v>128</v>
      </c>
      <c r="BN73" s="158" t="s">
        <v>128</v>
      </c>
      <c r="BO73" s="158" t="s">
        <v>128</v>
      </c>
      <c r="BP73" s="158" t="s">
        <v>128</v>
      </c>
      <c r="BQ73" s="158" t="s">
        <v>128</v>
      </c>
      <c r="BR73" s="158" t="s">
        <v>128</v>
      </c>
      <c r="BS73" s="158" t="s">
        <v>128</v>
      </c>
      <c r="BT73" s="158" t="s">
        <v>128</v>
      </c>
      <c r="BU73" s="158" t="s">
        <v>128</v>
      </c>
      <c r="BV73" s="158" t="s">
        <v>128</v>
      </c>
      <c r="BW73" s="158" t="s">
        <v>128</v>
      </c>
      <c r="BX73" s="158" t="s">
        <v>128</v>
      </c>
      <c r="BY73" s="158" t="s">
        <v>128</v>
      </c>
      <c r="BZ73" s="158" t="s">
        <v>128</v>
      </c>
      <c r="CA73" s="158" t="s">
        <v>128</v>
      </c>
      <c r="CB73" s="158" t="s">
        <v>128</v>
      </c>
      <c r="CC73" s="158" t="s">
        <v>128</v>
      </c>
      <c r="CD73" s="158" t="s">
        <v>128</v>
      </c>
      <c r="CE73" s="158" t="s">
        <v>128</v>
      </c>
      <c r="CF73" s="158" t="s">
        <v>128</v>
      </c>
      <c r="CG73" s="158" t="s">
        <v>128</v>
      </c>
      <c r="CH73" s="158" t="s">
        <v>128</v>
      </c>
      <c r="CI73" s="158" t="s">
        <v>128</v>
      </c>
      <c r="CJ73" s="158" t="s">
        <v>128</v>
      </c>
      <c r="CK73" s="158" t="s">
        <v>128</v>
      </c>
      <c r="CL73" s="158" t="s">
        <v>128</v>
      </c>
      <c r="CM73" s="158" t="s">
        <v>128</v>
      </c>
      <c r="CN73" s="158" t="s">
        <v>128</v>
      </c>
      <c r="CO73" s="158" t="s">
        <v>128</v>
      </c>
      <c r="CP73" s="158" t="s">
        <v>128</v>
      </c>
      <c r="CQ73" s="158" t="s">
        <v>128</v>
      </c>
      <c r="CR73" s="158" t="s">
        <v>128</v>
      </c>
      <c r="CS73" s="158" t="s">
        <v>128</v>
      </c>
      <c r="CT73" s="158" t="s">
        <v>128</v>
      </c>
      <c r="CU73" s="158" t="s">
        <v>128</v>
      </c>
      <c r="CV73" s="158" t="s">
        <v>128</v>
      </c>
      <c r="CW73" s="158" t="s">
        <v>128</v>
      </c>
      <c r="CX73" s="158" t="s">
        <v>128</v>
      </c>
      <c r="CY73" s="158" t="s">
        <v>128</v>
      </c>
      <c r="CZ73" s="158" t="s">
        <v>128</v>
      </c>
      <c r="DA73" s="158" t="s">
        <v>128</v>
      </c>
      <c r="DB73" s="158" t="s">
        <v>128</v>
      </c>
      <c r="DC73" s="158" t="s">
        <v>128</v>
      </c>
      <c r="DD73" s="158" t="s">
        <v>128</v>
      </c>
      <c r="DE73" s="158" t="s">
        <v>128</v>
      </c>
      <c r="DF73" s="158" t="s">
        <v>128</v>
      </c>
      <c r="DG73" s="158" t="s">
        <v>128</v>
      </c>
      <c r="DH73" s="158" t="s">
        <v>128</v>
      </c>
      <c r="DI73" s="158" t="s">
        <v>128</v>
      </c>
      <c r="DJ73" s="158" t="s">
        <v>128</v>
      </c>
      <c r="DK73" s="158" t="s">
        <v>128</v>
      </c>
      <c r="DL73" s="158" t="s">
        <v>128</v>
      </c>
      <c r="DM73" s="158" t="s">
        <v>128</v>
      </c>
      <c r="DN73" s="158" t="s">
        <v>128</v>
      </c>
      <c r="DO73" s="158" t="s">
        <v>128</v>
      </c>
      <c r="DP73" s="158" t="s">
        <v>128</v>
      </c>
      <c r="DQ73" s="158" t="s">
        <v>128</v>
      </c>
      <c r="DR73" s="158" t="s">
        <v>128</v>
      </c>
      <c r="DS73" s="158" t="s">
        <v>128</v>
      </c>
      <c r="DT73" s="158" t="s">
        <v>128</v>
      </c>
      <c r="DU73" s="158" t="s">
        <v>128</v>
      </c>
      <c r="DV73" s="158" t="s">
        <v>128</v>
      </c>
      <c r="DW73" s="158" t="s">
        <v>128</v>
      </c>
      <c r="DX73" s="158" t="s">
        <v>128</v>
      </c>
      <c r="DY73" s="158" t="s">
        <v>128</v>
      </c>
      <c r="DZ73" s="158" t="s">
        <v>128</v>
      </c>
      <c r="EA73" s="158" t="s">
        <v>128</v>
      </c>
      <c r="EB73" s="158" t="s">
        <v>128</v>
      </c>
      <c r="EC73" s="158" t="s">
        <v>128</v>
      </c>
      <c r="ED73" s="158" t="s">
        <v>128</v>
      </c>
      <c r="EE73" s="158" t="s">
        <v>128</v>
      </c>
      <c r="EF73" s="158" t="s">
        <v>128</v>
      </c>
      <c r="EG73" s="158" t="s">
        <v>128</v>
      </c>
      <c r="EH73" s="158" t="s">
        <v>128</v>
      </c>
      <c r="EI73" s="158" t="s">
        <v>128</v>
      </c>
      <c r="EJ73" s="158" t="s">
        <v>128</v>
      </c>
      <c r="EK73" s="158" t="s">
        <v>128</v>
      </c>
      <c r="EL73" s="158" t="s">
        <v>128</v>
      </c>
      <c r="EM73" s="158" t="s">
        <v>128</v>
      </c>
      <c r="EN73" s="158" t="s">
        <v>128</v>
      </c>
      <c r="EO73" s="158" t="s">
        <v>128</v>
      </c>
      <c r="EP73" s="158" t="s">
        <v>128</v>
      </c>
      <c r="EQ73" s="158" t="s">
        <v>128</v>
      </c>
      <c r="ER73" s="158" t="s">
        <v>128</v>
      </c>
      <c r="ES73" s="158" t="s">
        <v>128</v>
      </c>
      <c r="ET73" s="158" t="s">
        <v>128</v>
      </c>
      <c r="EU73" s="158" t="s">
        <v>128</v>
      </c>
      <c r="EV73" s="158" t="s">
        <v>128</v>
      </c>
      <c r="EW73" s="158" t="s">
        <v>128</v>
      </c>
      <c r="EX73" s="158" t="s">
        <v>128</v>
      </c>
      <c r="EY73" s="158" t="s">
        <v>128</v>
      </c>
      <c r="EZ73" s="158" t="s">
        <v>128</v>
      </c>
      <c r="FA73" s="158" t="s">
        <v>128</v>
      </c>
      <c r="FB73" s="158" t="s">
        <v>128</v>
      </c>
      <c r="FC73" s="158" t="s">
        <v>128</v>
      </c>
      <c r="FD73" s="158" t="s">
        <v>128</v>
      </c>
      <c r="FE73" s="158" t="s">
        <v>128</v>
      </c>
      <c r="FF73" s="158" t="s">
        <v>128</v>
      </c>
      <c r="FG73" s="158" t="s">
        <v>128</v>
      </c>
      <c r="FH73" s="158" t="s">
        <v>128</v>
      </c>
      <c r="FI73" s="158" t="s">
        <v>128</v>
      </c>
      <c r="FJ73" s="158" t="s">
        <v>128</v>
      </c>
      <c r="FK73" s="158" t="s">
        <v>128</v>
      </c>
      <c r="FL73" s="158" t="s">
        <v>128</v>
      </c>
      <c r="FM73" s="158" t="s">
        <v>128</v>
      </c>
      <c r="FN73" s="158" t="s">
        <v>128</v>
      </c>
      <c r="FO73" s="158" t="s">
        <v>128</v>
      </c>
      <c r="FP73" s="158" t="s">
        <v>128</v>
      </c>
      <c r="FQ73" s="158" t="s">
        <v>128</v>
      </c>
      <c r="FR73" s="158" t="s">
        <v>128</v>
      </c>
      <c r="FS73" s="158" t="s">
        <v>128</v>
      </c>
      <c r="FT73" s="158" t="s">
        <v>128</v>
      </c>
      <c r="FU73" s="158" t="s">
        <v>128</v>
      </c>
      <c r="FV73" s="158" t="s">
        <v>128</v>
      </c>
      <c r="FW73" s="158" t="s">
        <v>128</v>
      </c>
      <c r="FX73" s="158" t="s">
        <v>128</v>
      </c>
      <c r="FY73" s="158" t="s">
        <v>128</v>
      </c>
      <c r="FZ73" s="158" t="s">
        <v>128</v>
      </c>
      <c r="GA73" s="158" t="s">
        <v>128</v>
      </c>
      <c r="GB73" s="158" t="s">
        <v>128</v>
      </c>
      <c r="GC73" s="158" t="s">
        <v>128</v>
      </c>
      <c r="GD73" s="158" t="s">
        <v>128</v>
      </c>
      <c r="GE73" s="158" t="s">
        <v>128</v>
      </c>
      <c r="GF73" s="158" t="s">
        <v>128</v>
      </c>
      <c r="GG73" s="158" t="s">
        <v>128</v>
      </c>
      <c r="GH73" s="158" t="s">
        <v>128</v>
      </c>
      <c r="GI73" s="158" t="s">
        <v>128</v>
      </c>
      <c r="GJ73" s="158" t="s">
        <v>128</v>
      </c>
      <c r="GK73" s="158" t="s">
        <v>128</v>
      </c>
      <c r="GL73" s="158" t="s">
        <v>128</v>
      </c>
      <c r="GM73" s="158" t="s">
        <v>128</v>
      </c>
      <c r="GN73" s="158" t="s">
        <v>128</v>
      </c>
      <c r="GO73" s="158" t="s">
        <v>128</v>
      </c>
      <c r="GP73" s="158" t="s">
        <v>128</v>
      </c>
      <c r="GQ73" s="158" t="s">
        <v>128</v>
      </c>
      <c r="GR73" s="158" t="s">
        <v>128</v>
      </c>
      <c r="GS73" s="158" t="s">
        <v>128</v>
      </c>
      <c r="GT73" s="158" t="s">
        <v>128</v>
      </c>
      <c r="GU73" s="158" t="s">
        <v>128</v>
      </c>
      <c r="GV73" s="158" t="s">
        <v>128</v>
      </c>
      <c r="GW73" s="158" t="s">
        <v>128</v>
      </c>
      <c r="GX73" s="158" t="s">
        <v>128</v>
      </c>
      <c r="GY73" s="158" t="s">
        <v>128</v>
      </c>
      <c r="GZ73" s="158" t="s">
        <v>128</v>
      </c>
      <c r="HA73" s="158" t="s">
        <v>128</v>
      </c>
      <c r="HB73" s="158" t="s">
        <v>128</v>
      </c>
      <c r="HC73" s="158" t="s">
        <v>128</v>
      </c>
      <c r="HD73" s="158" t="s">
        <v>128</v>
      </c>
      <c r="HE73" s="158" t="s">
        <v>128</v>
      </c>
      <c r="HF73" s="158" t="s">
        <v>128</v>
      </c>
      <c r="HG73" s="158" t="s">
        <v>128</v>
      </c>
      <c r="HH73" s="158" t="s">
        <v>128</v>
      </c>
      <c r="HI73" s="158" t="s">
        <v>128</v>
      </c>
      <c r="HJ73" s="158" t="s">
        <v>128</v>
      </c>
      <c r="HK73" s="158" t="s">
        <v>128</v>
      </c>
      <c r="HL73" s="158" t="s">
        <v>128</v>
      </c>
      <c r="HM73" s="158" t="s">
        <v>128</v>
      </c>
      <c r="HN73" s="158" t="s">
        <v>128</v>
      </c>
      <c r="HO73" s="158" t="s">
        <v>128</v>
      </c>
      <c r="HP73" s="158" t="s">
        <v>128</v>
      </c>
      <c r="HQ73" s="158" t="s">
        <v>128</v>
      </c>
      <c r="HR73" s="158" t="s">
        <v>128</v>
      </c>
      <c r="HS73" s="158" t="s">
        <v>128</v>
      </c>
      <c r="HT73" s="158" t="s">
        <v>128</v>
      </c>
      <c r="HU73" s="158" t="s">
        <v>128</v>
      </c>
      <c r="HV73" s="158" t="s">
        <v>128</v>
      </c>
      <c r="HW73" s="158" t="s">
        <v>128</v>
      </c>
      <c r="HX73" s="158" t="s">
        <v>128</v>
      </c>
      <c r="HY73" s="158" t="s">
        <v>128</v>
      </c>
      <c r="HZ73" s="158" t="s">
        <v>128</v>
      </c>
      <c r="IA73" s="158" t="s">
        <v>128</v>
      </c>
      <c r="IB73" s="158" t="s">
        <v>128</v>
      </c>
      <c r="IC73" s="158" t="s">
        <v>128</v>
      </c>
      <c r="ID73" s="158" t="s">
        <v>128</v>
      </c>
      <c r="IE73" s="158" t="s">
        <v>128</v>
      </c>
      <c r="IF73" s="158" t="s">
        <v>128</v>
      </c>
      <c r="IG73" s="158" t="s">
        <v>128</v>
      </c>
      <c r="IH73" s="158" t="s">
        <v>128</v>
      </c>
      <c r="II73" s="158" t="s">
        <v>128</v>
      </c>
      <c r="IJ73" s="158" t="s">
        <v>128</v>
      </c>
      <c r="IK73" s="158" t="s">
        <v>128</v>
      </c>
      <c r="IL73" s="158" t="s">
        <v>128</v>
      </c>
      <c r="IM73" s="158" t="s">
        <v>128</v>
      </c>
      <c r="IN73" s="158" t="s">
        <v>128</v>
      </c>
      <c r="IO73" s="158" t="s">
        <v>128</v>
      </c>
      <c r="IP73" s="158" t="s">
        <v>128</v>
      </c>
      <c r="IQ73" s="158" t="s">
        <v>128</v>
      </c>
      <c r="IR73" s="158" t="s">
        <v>128</v>
      </c>
      <c r="IS73" s="158" t="s">
        <v>128</v>
      </c>
      <c r="IT73" s="158" t="s">
        <v>128</v>
      </c>
      <c r="IU73" s="158" t="s">
        <v>128</v>
      </c>
      <c r="IV73" s="158" t="s">
        <v>128</v>
      </c>
      <c r="IW73" s="158" t="s">
        <v>128</v>
      </c>
      <c r="IX73" s="158" t="s">
        <v>128</v>
      </c>
      <c r="IY73" s="158" t="s">
        <v>128</v>
      </c>
      <c r="IZ73" s="158" t="s">
        <v>128</v>
      </c>
      <c r="JA73" s="158" t="s">
        <v>128</v>
      </c>
      <c r="JB73" s="158" t="s">
        <v>128</v>
      </c>
      <c r="JC73" s="158" t="s">
        <v>128</v>
      </c>
      <c r="JD73" s="158" t="s">
        <v>128</v>
      </c>
      <c r="JE73" s="158" t="s">
        <v>128</v>
      </c>
      <c r="JF73" s="158" t="s">
        <v>128</v>
      </c>
      <c r="JG73" s="158" t="s">
        <v>128</v>
      </c>
      <c r="JH73" s="158" t="s">
        <v>128</v>
      </c>
      <c r="JI73" s="158" t="s">
        <v>128</v>
      </c>
      <c r="JJ73" s="158" t="s">
        <v>128</v>
      </c>
      <c r="JK73" s="158" t="s">
        <v>128</v>
      </c>
      <c r="JL73" s="158" t="s">
        <v>128</v>
      </c>
      <c r="JM73" s="158" t="s">
        <v>128</v>
      </c>
      <c r="JN73" s="158" t="s">
        <v>128</v>
      </c>
      <c r="JO73" s="158" t="s">
        <v>128</v>
      </c>
      <c r="JP73" s="158" t="s">
        <v>128</v>
      </c>
      <c r="JQ73" s="158" t="s">
        <v>128</v>
      </c>
      <c r="JR73" s="158" t="s">
        <v>128</v>
      </c>
      <c r="JS73" s="158" t="s">
        <v>128</v>
      </c>
      <c r="JT73" s="158" t="s">
        <v>128</v>
      </c>
      <c r="JU73" s="158" t="s">
        <v>128</v>
      </c>
      <c r="JV73" s="158" t="s">
        <v>128</v>
      </c>
      <c r="JW73" s="158" t="s">
        <v>128</v>
      </c>
      <c r="JX73" s="158" t="s">
        <v>128</v>
      </c>
      <c r="JY73" s="158" t="s">
        <v>128</v>
      </c>
      <c r="JZ73" s="158" t="s">
        <v>128</v>
      </c>
      <c r="KA73" s="158" t="s">
        <v>128</v>
      </c>
      <c r="KB73" s="158" t="s">
        <v>128</v>
      </c>
      <c r="KC73" s="158" t="s">
        <v>128</v>
      </c>
      <c r="KD73" s="158" t="s">
        <v>128</v>
      </c>
      <c r="KE73" s="158" t="s">
        <v>128</v>
      </c>
      <c r="KF73" s="158" t="s">
        <v>128</v>
      </c>
      <c r="KG73" s="158" t="s">
        <v>128</v>
      </c>
      <c r="KH73" s="158" t="s">
        <v>128</v>
      </c>
      <c r="KI73" s="158" t="s">
        <v>128</v>
      </c>
      <c r="KJ73" s="158" t="s">
        <v>128</v>
      </c>
      <c r="KK73" s="158" t="s">
        <v>128</v>
      </c>
      <c r="KL73" s="158" t="s">
        <v>128</v>
      </c>
      <c r="KM73" s="158" t="s">
        <v>128</v>
      </c>
      <c r="KN73" s="158" t="s">
        <v>128</v>
      </c>
      <c r="KO73" s="158" t="s">
        <v>128</v>
      </c>
      <c r="KP73" s="158" t="s">
        <v>128</v>
      </c>
      <c r="KQ73" s="158" t="s">
        <v>128</v>
      </c>
      <c r="KR73" s="158" t="s">
        <v>128</v>
      </c>
      <c r="KS73" s="158" t="s">
        <v>128</v>
      </c>
      <c r="KT73" s="158" t="s">
        <v>128</v>
      </c>
      <c r="KU73" s="158" t="s">
        <v>128</v>
      </c>
      <c r="KV73" s="158" t="s">
        <v>128</v>
      </c>
      <c r="KW73" s="158" t="s">
        <v>128</v>
      </c>
      <c r="KX73" s="158" t="s">
        <v>128</v>
      </c>
      <c r="KY73" s="158" t="s">
        <v>128</v>
      </c>
      <c r="KZ73" s="158" t="s">
        <v>128</v>
      </c>
      <c r="LA73" s="158" t="s">
        <v>128</v>
      </c>
      <c r="LB73" s="158" t="s">
        <v>128</v>
      </c>
      <c r="LC73" s="158" t="s">
        <v>128</v>
      </c>
      <c r="LD73" s="158" t="s">
        <v>128</v>
      </c>
      <c r="LE73" s="158" t="s">
        <v>128</v>
      </c>
      <c r="LF73" s="158" t="s">
        <v>128</v>
      </c>
      <c r="LG73" s="158" t="s">
        <v>128</v>
      </c>
      <c r="LH73" s="158" t="s">
        <v>128</v>
      </c>
      <c r="LI73" s="158" t="s">
        <v>128</v>
      </c>
      <c r="LJ73" s="158" t="s">
        <v>128</v>
      </c>
      <c r="LK73" s="158" t="s">
        <v>128</v>
      </c>
      <c r="LL73" s="158" t="s">
        <v>128</v>
      </c>
      <c r="LM73" s="158" t="s">
        <v>128</v>
      </c>
      <c r="LN73" s="158" t="s">
        <v>128</v>
      </c>
      <c r="LO73" s="158" t="s">
        <v>128</v>
      </c>
      <c r="LP73" s="158" t="s">
        <v>128</v>
      </c>
      <c r="LQ73" s="158" t="s">
        <v>128</v>
      </c>
      <c r="LR73" s="158" t="s">
        <v>128</v>
      </c>
      <c r="LS73" s="158" t="s">
        <v>128</v>
      </c>
      <c r="LT73" s="158" t="s">
        <v>128</v>
      </c>
      <c r="LU73" s="158" t="s">
        <v>128</v>
      </c>
      <c r="LV73" s="158" t="s">
        <v>128</v>
      </c>
      <c r="LW73" s="158" t="s">
        <v>128</v>
      </c>
      <c r="LX73" s="158" t="s">
        <v>128</v>
      </c>
      <c r="LY73" s="158" t="s">
        <v>128</v>
      </c>
      <c r="LZ73" s="158" t="s">
        <v>128</v>
      </c>
      <c r="MA73" s="158" t="s">
        <v>128</v>
      </c>
      <c r="MB73" s="158" t="s">
        <v>128</v>
      </c>
      <c r="MC73" s="158" t="s">
        <v>128</v>
      </c>
      <c r="MD73" s="158" t="s">
        <v>128</v>
      </c>
      <c r="ME73" s="158" t="s">
        <v>128</v>
      </c>
      <c r="MF73" s="158" t="s">
        <v>128</v>
      </c>
      <c r="MG73" s="158" t="s">
        <v>128</v>
      </c>
      <c r="MH73" s="158" t="s">
        <v>128</v>
      </c>
      <c r="MI73" s="158" t="s">
        <v>128</v>
      </c>
      <c r="MJ73" s="158" t="s">
        <v>128</v>
      </c>
      <c r="MK73" s="158" t="s">
        <v>128</v>
      </c>
      <c r="ML73" s="158" t="s">
        <v>128</v>
      </c>
      <c r="MM73" s="158" t="s">
        <v>128</v>
      </c>
      <c r="MN73" s="158" t="s">
        <v>128</v>
      </c>
      <c r="MO73" s="158" t="s">
        <v>128</v>
      </c>
      <c r="MP73" s="158" t="s">
        <v>128</v>
      </c>
      <c r="MQ73" s="158" t="s">
        <v>128</v>
      </c>
      <c r="MR73" s="158" t="s">
        <v>128</v>
      </c>
      <c r="MS73" s="158" t="s">
        <v>128</v>
      </c>
      <c r="MT73" s="158" t="s">
        <v>128</v>
      </c>
      <c r="MU73" s="158" t="s">
        <v>128</v>
      </c>
      <c r="MV73" s="158" t="s">
        <v>128</v>
      </c>
      <c r="MW73" s="158" t="s">
        <v>128</v>
      </c>
      <c r="MX73" s="158" t="s">
        <v>128</v>
      </c>
      <c r="MY73" s="158" t="s">
        <v>128</v>
      </c>
      <c r="MZ73" s="158" t="s">
        <v>128</v>
      </c>
      <c r="NA73" s="158" t="s">
        <v>128</v>
      </c>
      <c r="NB73" s="158" t="s">
        <v>128</v>
      </c>
      <c r="NC73" s="158" t="s">
        <v>128</v>
      </c>
      <c r="ND73" s="158" t="s">
        <v>128</v>
      </c>
      <c r="NE73" s="158" t="s">
        <v>128</v>
      </c>
      <c r="NF73" s="158" t="s">
        <v>128</v>
      </c>
      <c r="NG73" s="158" t="s">
        <v>128</v>
      </c>
      <c r="NH73" s="158" t="s">
        <v>128</v>
      </c>
      <c r="NI73" s="158" t="s">
        <v>128</v>
      </c>
      <c r="NJ73" s="158" t="s">
        <v>128</v>
      </c>
      <c r="NK73" s="158" t="s">
        <v>128</v>
      </c>
      <c r="NL73" s="158" t="s">
        <v>128</v>
      </c>
      <c r="NM73" s="158" t="s">
        <v>128</v>
      </c>
      <c r="NN73" s="158" t="s">
        <v>128</v>
      </c>
      <c r="NO73" s="158" t="s">
        <v>128</v>
      </c>
      <c r="NP73" s="158" t="s">
        <v>128</v>
      </c>
      <c r="NQ73" s="158" t="s">
        <v>128</v>
      </c>
      <c r="NR73" s="158" t="s">
        <v>128</v>
      </c>
      <c r="NS73" s="158" t="s">
        <v>128</v>
      </c>
      <c r="NT73" s="158" t="s">
        <v>128</v>
      </c>
      <c r="NU73" s="158" t="s">
        <v>128</v>
      </c>
      <c r="NV73" s="158" t="s">
        <v>128</v>
      </c>
      <c r="NW73" s="158" t="s">
        <v>128</v>
      </c>
      <c r="NX73" s="158" t="s">
        <v>128</v>
      </c>
      <c r="NY73" s="158" t="s">
        <v>128</v>
      </c>
      <c r="NZ73" s="158" t="s">
        <v>128</v>
      </c>
      <c r="OA73" s="158" t="s">
        <v>128</v>
      </c>
      <c r="OB73" s="158" t="s">
        <v>128</v>
      </c>
      <c r="OC73" s="158" t="s">
        <v>128</v>
      </c>
      <c r="OD73" s="158" t="s">
        <v>128</v>
      </c>
      <c r="OE73" s="170" t="s">
        <v>128</v>
      </c>
      <c r="OF73" s="181"/>
      <c r="OG73" s="175">
        <f t="shared" si="451"/>
        <v>4.2650418888042649</v>
      </c>
      <c r="OH73" s="66" t="str">
        <f t="shared" si="452"/>
        <v>kg/GJ delivered</v>
      </c>
      <c r="OI73" s="66" t="str">
        <f t="shared" si="453"/>
        <v/>
      </c>
      <c r="OJ73" s="66" t="str">
        <f t="shared" si="454"/>
        <v/>
      </c>
      <c r="OK73" s="66" t="str">
        <f t="shared" si="455"/>
        <v/>
      </c>
      <c r="OL73" s="66" t="str">
        <f t="shared" si="456"/>
        <v/>
      </c>
      <c r="OM73" s="159">
        <f t="shared" si="457"/>
        <v>409.49479563340947</v>
      </c>
      <c r="ON73" s="66" t="str">
        <f t="shared" si="458"/>
        <v>kg/GJ delivered</v>
      </c>
      <c r="OO73" s="118">
        <f t="shared" si="459"/>
        <v>2.5387154100025384</v>
      </c>
      <c r="OP73" s="66" t="str">
        <f t="shared" si="460"/>
        <v>kg/GJ delivered</v>
      </c>
      <c r="OQ73" s="66" t="str">
        <f t="shared" si="461"/>
        <v/>
      </c>
      <c r="OR73" s="66" t="str">
        <f t="shared" si="462"/>
        <v/>
      </c>
      <c r="OS73" s="66" t="str">
        <f t="shared" si="463"/>
        <v/>
      </c>
      <c r="OT73" s="66" t="str">
        <f t="shared" si="464"/>
        <v/>
      </c>
      <c r="OU73" s="118">
        <f t="shared" si="465"/>
        <v>1.3455191673013454</v>
      </c>
      <c r="OV73" s="66" t="str">
        <f t="shared" si="466"/>
        <v>kg/GJ delivered</v>
      </c>
      <c r="OW73" s="126">
        <f t="shared" si="467"/>
        <v>5.0774308200050772E-2</v>
      </c>
      <c r="OX73" s="66" t="str">
        <f t="shared" si="468"/>
        <v>kg/GJ delivered</v>
      </c>
      <c r="OY73" s="66" t="str">
        <f t="shared" si="469"/>
        <v/>
      </c>
      <c r="OZ73" s="66" t="str">
        <f t="shared" si="470"/>
        <v/>
      </c>
      <c r="PA73" s="66" t="str">
        <f t="shared" si="471"/>
        <v/>
      </c>
      <c r="PB73" s="66" t="str">
        <f t="shared" si="472"/>
        <v/>
      </c>
      <c r="PC73" s="66" t="str">
        <f t="shared" si="473"/>
        <v/>
      </c>
      <c r="PD73" s="66" t="str">
        <f t="shared" si="474"/>
        <v/>
      </c>
      <c r="PE73" s="66" t="str">
        <f t="shared" si="475"/>
        <v/>
      </c>
      <c r="PF73" s="66" t="str">
        <f t="shared" si="476"/>
        <v/>
      </c>
      <c r="PG73" s="66" t="str">
        <f t="shared" si="477"/>
        <v/>
      </c>
      <c r="PH73" s="66" t="str">
        <f t="shared" si="478"/>
        <v/>
      </c>
      <c r="PI73" s="66" t="str">
        <f t="shared" si="479"/>
        <v/>
      </c>
      <c r="PJ73" s="66" t="str">
        <f t="shared" si="480"/>
        <v/>
      </c>
      <c r="PK73" s="66" t="str">
        <f t="shared" si="481"/>
        <v/>
      </c>
      <c r="PL73" s="66" t="str">
        <f t="shared" si="482"/>
        <v/>
      </c>
      <c r="PM73" s="66" t="str">
        <f t="shared" si="483"/>
        <v/>
      </c>
      <c r="PN73" s="66" t="str">
        <f t="shared" si="484"/>
        <v/>
      </c>
      <c r="PO73" s="66" t="str">
        <f t="shared" si="485"/>
        <v/>
      </c>
      <c r="PP73" s="66" t="str">
        <f t="shared" si="486"/>
        <v/>
      </c>
      <c r="PQ73" s="66" t="str">
        <f t="shared" si="487"/>
        <v/>
      </c>
      <c r="PR73" s="66" t="str">
        <f t="shared" si="488"/>
        <v/>
      </c>
      <c r="PS73" s="66" t="str">
        <f t="shared" si="489"/>
        <v/>
      </c>
      <c r="PT73" s="66" t="str">
        <f t="shared" si="490"/>
        <v/>
      </c>
      <c r="PU73" s="66" t="str">
        <f t="shared" si="491"/>
        <v/>
      </c>
      <c r="PV73" s="66" t="str">
        <f t="shared" si="492"/>
        <v/>
      </c>
      <c r="PW73" s="66" t="str">
        <f t="shared" si="493"/>
        <v/>
      </c>
      <c r="PX73" s="66" t="str">
        <f t="shared" si="494"/>
        <v/>
      </c>
      <c r="PY73" s="66" t="str">
        <f t="shared" si="495"/>
        <v/>
      </c>
      <c r="PZ73" s="66" t="str">
        <f t="shared" si="496"/>
        <v/>
      </c>
      <c r="QA73" s="66" t="str">
        <f t="shared" si="497"/>
        <v/>
      </c>
      <c r="QB73" s="66" t="str">
        <f t="shared" si="498"/>
        <v/>
      </c>
      <c r="QC73" s="66" t="str">
        <f t="shared" si="499"/>
        <v/>
      </c>
      <c r="QD73" s="66" t="str">
        <f t="shared" si="500"/>
        <v/>
      </c>
      <c r="QE73" s="66" t="str">
        <f t="shared" si="501"/>
        <v/>
      </c>
      <c r="QF73" s="66" t="str">
        <f t="shared" si="502"/>
        <v/>
      </c>
      <c r="QG73" s="66" t="str">
        <f t="shared" si="503"/>
        <v/>
      </c>
      <c r="QH73" s="66" t="str">
        <f t="shared" si="504"/>
        <v/>
      </c>
      <c r="QI73" s="66" t="str">
        <f t="shared" si="505"/>
        <v/>
      </c>
      <c r="QJ73" s="66" t="str">
        <f t="shared" si="506"/>
        <v/>
      </c>
      <c r="QK73" s="66" t="str">
        <f t="shared" si="507"/>
        <v/>
      </c>
      <c r="QL73" s="66" t="str">
        <f t="shared" si="508"/>
        <v/>
      </c>
      <c r="QM73" s="66" t="str">
        <f t="shared" si="509"/>
        <v/>
      </c>
      <c r="QN73" s="66" t="str">
        <f t="shared" si="510"/>
        <v/>
      </c>
      <c r="QO73" s="66" t="str">
        <f t="shared" si="511"/>
        <v/>
      </c>
      <c r="QP73" s="66" t="str">
        <f t="shared" si="512"/>
        <v/>
      </c>
      <c r="QQ73" s="66" t="str">
        <f t="shared" si="513"/>
        <v/>
      </c>
      <c r="QR73" s="66" t="str">
        <f t="shared" si="514"/>
        <v/>
      </c>
      <c r="QS73" s="66" t="str">
        <f t="shared" si="515"/>
        <v/>
      </c>
      <c r="QT73" s="66" t="str">
        <f t="shared" si="516"/>
        <v/>
      </c>
      <c r="QU73" s="66" t="str">
        <f t="shared" si="517"/>
        <v/>
      </c>
      <c r="QV73" s="66" t="str">
        <f t="shared" si="518"/>
        <v/>
      </c>
      <c r="QW73" s="66" t="str">
        <f t="shared" si="519"/>
        <v/>
      </c>
      <c r="QX73" s="66" t="str">
        <f t="shared" si="520"/>
        <v/>
      </c>
      <c r="QY73" s="66" t="str">
        <f t="shared" si="521"/>
        <v/>
      </c>
      <c r="QZ73" s="66" t="str">
        <f t="shared" si="522"/>
        <v/>
      </c>
      <c r="RA73" s="66" t="str">
        <f t="shared" si="523"/>
        <v/>
      </c>
      <c r="RB73" s="66" t="str">
        <f t="shared" si="524"/>
        <v/>
      </c>
      <c r="RC73" s="66" t="str">
        <f t="shared" si="525"/>
        <v/>
      </c>
      <c r="RD73" s="66" t="str">
        <f t="shared" si="526"/>
        <v/>
      </c>
      <c r="RE73" s="66" t="str">
        <f t="shared" si="527"/>
        <v/>
      </c>
      <c r="RF73" s="66" t="str">
        <f t="shared" si="528"/>
        <v/>
      </c>
      <c r="RG73" s="66" t="str">
        <f t="shared" si="529"/>
        <v/>
      </c>
      <c r="RH73" s="66" t="str">
        <f t="shared" si="530"/>
        <v/>
      </c>
      <c r="RI73" s="66" t="str">
        <f t="shared" si="531"/>
        <v/>
      </c>
      <c r="RJ73" s="66" t="str">
        <f t="shared" si="532"/>
        <v/>
      </c>
      <c r="RK73" s="66" t="str">
        <f t="shared" si="533"/>
        <v/>
      </c>
      <c r="RL73" s="66" t="str">
        <f t="shared" si="534"/>
        <v/>
      </c>
      <c r="RM73" s="66" t="str">
        <f t="shared" si="535"/>
        <v/>
      </c>
      <c r="RN73" s="66" t="str">
        <f t="shared" si="536"/>
        <v/>
      </c>
      <c r="RO73" s="66" t="str">
        <f t="shared" si="537"/>
        <v/>
      </c>
      <c r="RP73" s="66" t="str">
        <f t="shared" si="538"/>
        <v/>
      </c>
      <c r="RQ73" s="66" t="str">
        <f t="shared" si="539"/>
        <v/>
      </c>
      <c r="RR73" s="66" t="str">
        <f t="shared" si="540"/>
        <v/>
      </c>
      <c r="RS73" s="66" t="str">
        <f t="shared" si="541"/>
        <v/>
      </c>
      <c r="RT73" s="66" t="str">
        <f t="shared" si="542"/>
        <v/>
      </c>
      <c r="RU73" s="66" t="str">
        <f t="shared" si="543"/>
        <v/>
      </c>
      <c r="RV73" s="66" t="str">
        <f t="shared" si="544"/>
        <v/>
      </c>
      <c r="RW73" s="66" t="str">
        <f t="shared" si="545"/>
        <v/>
      </c>
      <c r="RX73" s="66" t="str">
        <f t="shared" si="546"/>
        <v/>
      </c>
      <c r="RY73" s="66" t="str">
        <f t="shared" si="547"/>
        <v/>
      </c>
      <c r="RZ73" s="66" t="str">
        <f t="shared" si="548"/>
        <v/>
      </c>
      <c r="SA73" s="66" t="str">
        <f t="shared" si="549"/>
        <v/>
      </c>
      <c r="SB73" s="66" t="str">
        <f t="shared" si="550"/>
        <v/>
      </c>
      <c r="SC73" s="66" t="str">
        <f t="shared" si="551"/>
        <v/>
      </c>
      <c r="SD73" s="66" t="str">
        <f t="shared" si="552"/>
        <v/>
      </c>
      <c r="SE73" s="66" t="str">
        <f t="shared" si="553"/>
        <v/>
      </c>
      <c r="SF73" s="66" t="str">
        <f t="shared" si="554"/>
        <v/>
      </c>
      <c r="SG73" s="66" t="str">
        <f t="shared" si="555"/>
        <v/>
      </c>
      <c r="SH73" s="66" t="str">
        <f t="shared" si="556"/>
        <v/>
      </c>
      <c r="SI73" s="66" t="str">
        <f t="shared" si="557"/>
        <v/>
      </c>
      <c r="SJ73" s="66" t="str">
        <f t="shared" si="558"/>
        <v/>
      </c>
      <c r="SK73" s="66" t="str">
        <f t="shared" si="559"/>
        <v/>
      </c>
      <c r="SL73" s="66" t="str">
        <f t="shared" si="560"/>
        <v/>
      </c>
      <c r="SM73" s="66" t="str">
        <f t="shared" si="561"/>
        <v/>
      </c>
      <c r="SN73" s="66" t="str">
        <f t="shared" si="562"/>
        <v/>
      </c>
      <c r="SO73" s="66" t="str">
        <f t="shared" si="563"/>
        <v/>
      </c>
      <c r="SP73" s="66" t="str">
        <f t="shared" si="564"/>
        <v/>
      </c>
      <c r="SQ73" s="66" t="str">
        <f t="shared" si="565"/>
        <v/>
      </c>
      <c r="SR73" s="66" t="str">
        <f t="shared" si="566"/>
        <v/>
      </c>
      <c r="SS73" s="66" t="str">
        <f t="shared" si="567"/>
        <v/>
      </c>
      <c r="ST73" s="66" t="str">
        <f t="shared" si="568"/>
        <v/>
      </c>
      <c r="SU73" s="66" t="str">
        <f t="shared" si="569"/>
        <v/>
      </c>
      <c r="SV73" s="66" t="str">
        <f t="shared" si="570"/>
        <v/>
      </c>
      <c r="SW73" s="66" t="str">
        <f t="shared" si="571"/>
        <v/>
      </c>
      <c r="SX73" s="66" t="str">
        <f t="shared" si="572"/>
        <v/>
      </c>
      <c r="SY73" s="66" t="str">
        <f t="shared" si="573"/>
        <v/>
      </c>
      <c r="SZ73" s="66" t="str">
        <f t="shared" si="574"/>
        <v/>
      </c>
      <c r="TA73" s="66" t="str">
        <f t="shared" si="575"/>
        <v/>
      </c>
      <c r="TB73" s="66" t="str">
        <f t="shared" si="576"/>
        <v/>
      </c>
      <c r="TC73" s="66" t="str">
        <f t="shared" si="577"/>
        <v/>
      </c>
      <c r="TD73" s="66" t="str">
        <f t="shared" si="578"/>
        <v/>
      </c>
      <c r="TE73" s="66" t="str">
        <f t="shared" si="579"/>
        <v/>
      </c>
      <c r="TF73" s="66" t="str">
        <f t="shared" si="580"/>
        <v/>
      </c>
      <c r="TG73" s="66" t="str">
        <f t="shared" si="581"/>
        <v/>
      </c>
      <c r="TH73" s="66" t="str">
        <f t="shared" si="582"/>
        <v/>
      </c>
      <c r="TI73" s="66" t="str">
        <f t="shared" si="583"/>
        <v/>
      </c>
      <c r="TJ73" s="66" t="str">
        <f t="shared" si="584"/>
        <v/>
      </c>
      <c r="TK73" s="66" t="str">
        <f t="shared" si="585"/>
        <v/>
      </c>
      <c r="TL73" s="66" t="str">
        <f t="shared" si="586"/>
        <v/>
      </c>
      <c r="TM73" s="66" t="str">
        <f t="shared" si="587"/>
        <v/>
      </c>
      <c r="TN73" s="66" t="str">
        <f t="shared" si="588"/>
        <v/>
      </c>
      <c r="TO73" s="66" t="str">
        <f t="shared" si="589"/>
        <v/>
      </c>
      <c r="TP73" s="66" t="str">
        <f t="shared" si="590"/>
        <v/>
      </c>
      <c r="TQ73" s="66" t="str">
        <f t="shared" si="591"/>
        <v/>
      </c>
      <c r="TR73" s="66" t="str">
        <f t="shared" si="592"/>
        <v/>
      </c>
      <c r="TS73" s="66" t="str">
        <f t="shared" si="593"/>
        <v/>
      </c>
      <c r="TT73" s="66" t="str">
        <f t="shared" si="594"/>
        <v/>
      </c>
      <c r="TU73" s="66" t="str">
        <f t="shared" si="595"/>
        <v/>
      </c>
      <c r="TV73" s="66" t="str">
        <f t="shared" si="596"/>
        <v/>
      </c>
      <c r="TW73" s="66" t="str">
        <f t="shared" si="597"/>
        <v/>
      </c>
      <c r="TX73" s="66" t="str">
        <f t="shared" si="598"/>
        <v/>
      </c>
      <c r="TY73" s="66" t="str">
        <f t="shared" si="599"/>
        <v/>
      </c>
      <c r="TZ73" s="66" t="str">
        <f t="shared" si="600"/>
        <v/>
      </c>
      <c r="UA73" s="66" t="str">
        <f t="shared" si="601"/>
        <v/>
      </c>
      <c r="UB73" s="66" t="str">
        <f t="shared" si="602"/>
        <v/>
      </c>
      <c r="UC73" s="66" t="str">
        <f t="shared" si="603"/>
        <v/>
      </c>
      <c r="UD73" s="66" t="str">
        <f t="shared" si="604"/>
        <v/>
      </c>
      <c r="UE73" s="66" t="str">
        <f t="shared" si="605"/>
        <v/>
      </c>
      <c r="UF73" s="66" t="str">
        <f t="shared" si="606"/>
        <v/>
      </c>
      <c r="UG73" s="66" t="str">
        <f t="shared" si="607"/>
        <v/>
      </c>
      <c r="UH73" s="66" t="str">
        <f t="shared" si="608"/>
        <v/>
      </c>
      <c r="UI73" s="66" t="str">
        <f t="shared" si="609"/>
        <v/>
      </c>
      <c r="UJ73" s="66" t="str">
        <f t="shared" si="610"/>
        <v/>
      </c>
      <c r="UK73" s="66" t="str">
        <f t="shared" si="611"/>
        <v/>
      </c>
      <c r="UL73" s="66" t="str">
        <f t="shared" si="612"/>
        <v/>
      </c>
      <c r="UM73" s="66" t="str">
        <f t="shared" si="613"/>
        <v/>
      </c>
      <c r="UN73" s="66" t="str">
        <f t="shared" si="614"/>
        <v/>
      </c>
      <c r="UO73" s="66" t="str">
        <f t="shared" si="615"/>
        <v/>
      </c>
      <c r="UP73" s="66" t="str">
        <f t="shared" si="616"/>
        <v/>
      </c>
      <c r="UQ73" s="66" t="str">
        <f t="shared" si="617"/>
        <v/>
      </c>
      <c r="UR73" s="66" t="str">
        <f t="shared" si="618"/>
        <v/>
      </c>
      <c r="US73" s="66" t="str">
        <f t="shared" si="619"/>
        <v/>
      </c>
      <c r="UT73" s="66" t="str">
        <f t="shared" si="620"/>
        <v/>
      </c>
      <c r="UU73" s="66" t="str">
        <f t="shared" si="621"/>
        <v/>
      </c>
      <c r="UV73" s="66" t="str">
        <f t="shared" si="622"/>
        <v/>
      </c>
      <c r="UW73" s="66" t="str">
        <f t="shared" si="623"/>
        <v/>
      </c>
      <c r="UX73" s="66" t="str">
        <f t="shared" si="624"/>
        <v/>
      </c>
      <c r="UY73" s="66" t="str">
        <f t="shared" si="625"/>
        <v/>
      </c>
      <c r="UZ73" s="66" t="str">
        <f t="shared" si="626"/>
        <v/>
      </c>
      <c r="VA73" s="66" t="str">
        <f t="shared" si="627"/>
        <v/>
      </c>
      <c r="VB73" s="66" t="str">
        <f t="shared" si="628"/>
        <v/>
      </c>
      <c r="VC73" s="66" t="str">
        <f t="shared" si="629"/>
        <v/>
      </c>
      <c r="VD73" s="66" t="str">
        <f t="shared" si="630"/>
        <v/>
      </c>
      <c r="VE73" s="66" t="str">
        <f t="shared" si="631"/>
        <v/>
      </c>
      <c r="VF73" s="66" t="str">
        <f t="shared" si="632"/>
        <v/>
      </c>
      <c r="VG73" s="66" t="str">
        <f t="shared" si="633"/>
        <v/>
      </c>
      <c r="VH73" s="66" t="str">
        <f t="shared" si="634"/>
        <v/>
      </c>
      <c r="VI73" s="66" t="str">
        <f t="shared" si="635"/>
        <v/>
      </c>
      <c r="VJ73" s="66" t="str">
        <f t="shared" si="636"/>
        <v/>
      </c>
      <c r="VK73" s="66" t="str">
        <f t="shared" si="637"/>
        <v/>
      </c>
      <c r="VL73" s="66" t="str">
        <f t="shared" si="638"/>
        <v/>
      </c>
      <c r="VM73" s="66" t="str">
        <f t="shared" si="639"/>
        <v/>
      </c>
      <c r="VN73" s="66" t="str">
        <f t="shared" si="640"/>
        <v/>
      </c>
      <c r="VO73" s="66" t="str">
        <f t="shared" si="641"/>
        <v/>
      </c>
      <c r="VP73" s="66" t="str">
        <f t="shared" si="642"/>
        <v/>
      </c>
      <c r="VQ73" s="66" t="str">
        <f t="shared" si="643"/>
        <v/>
      </c>
      <c r="VR73" s="66" t="str">
        <f t="shared" si="644"/>
        <v/>
      </c>
      <c r="VS73" s="66" t="str">
        <f t="shared" si="645"/>
        <v/>
      </c>
      <c r="VT73" s="66" t="str">
        <f t="shared" si="646"/>
        <v/>
      </c>
      <c r="VU73" s="66" t="str">
        <f t="shared" si="647"/>
        <v/>
      </c>
      <c r="VV73" s="66" t="str">
        <f t="shared" si="648"/>
        <v/>
      </c>
      <c r="VW73" s="66" t="str">
        <f t="shared" si="649"/>
        <v/>
      </c>
      <c r="VX73" s="66" t="str">
        <f t="shared" si="650"/>
        <v/>
      </c>
      <c r="VY73" s="66" t="str">
        <f t="shared" si="651"/>
        <v/>
      </c>
      <c r="VZ73" s="66" t="str">
        <f t="shared" si="652"/>
        <v/>
      </c>
      <c r="WA73" s="66" t="str">
        <f t="shared" si="653"/>
        <v/>
      </c>
      <c r="WB73" s="66" t="str">
        <f t="shared" si="654"/>
        <v/>
      </c>
      <c r="WC73" s="66" t="str">
        <f t="shared" si="655"/>
        <v/>
      </c>
      <c r="WD73" s="66" t="str">
        <f t="shared" si="656"/>
        <v/>
      </c>
      <c r="WE73" s="66" t="str">
        <f t="shared" si="657"/>
        <v/>
      </c>
      <c r="WF73" s="66" t="str">
        <f t="shared" si="658"/>
        <v/>
      </c>
      <c r="WG73" s="66" t="str">
        <f t="shared" si="659"/>
        <v/>
      </c>
      <c r="WH73" s="66" t="str">
        <f t="shared" si="660"/>
        <v/>
      </c>
      <c r="WI73" s="66" t="str">
        <f t="shared" si="661"/>
        <v/>
      </c>
      <c r="WJ73" s="66" t="str">
        <f t="shared" si="662"/>
        <v/>
      </c>
      <c r="WK73" s="66" t="str">
        <f t="shared" si="663"/>
        <v/>
      </c>
      <c r="WL73" s="66" t="str">
        <f t="shared" si="664"/>
        <v/>
      </c>
      <c r="WM73" s="66" t="str">
        <f t="shared" si="665"/>
        <v/>
      </c>
      <c r="WN73" s="66" t="str">
        <f t="shared" si="666"/>
        <v/>
      </c>
      <c r="WO73" s="66" t="str">
        <f t="shared" si="667"/>
        <v/>
      </c>
      <c r="WP73" s="66" t="str">
        <f t="shared" si="668"/>
        <v/>
      </c>
      <c r="WQ73" s="66" t="str">
        <f t="shared" si="669"/>
        <v/>
      </c>
      <c r="WR73" s="66" t="str">
        <f t="shared" si="670"/>
        <v/>
      </c>
      <c r="WS73" s="66" t="str">
        <f t="shared" si="671"/>
        <v/>
      </c>
      <c r="WT73" s="66" t="str">
        <f t="shared" si="672"/>
        <v/>
      </c>
      <c r="WU73" s="66" t="str">
        <f t="shared" si="673"/>
        <v/>
      </c>
      <c r="WV73" s="66" t="str">
        <f t="shared" si="674"/>
        <v/>
      </c>
      <c r="WW73" s="66" t="str">
        <f t="shared" si="675"/>
        <v/>
      </c>
      <c r="WX73" s="66" t="str">
        <f t="shared" si="676"/>
        <v/>
      </c>
      <c r="WY73" s="66" t="str">
        <f t="shared" si="677"/>
        <v/>
      </c>
      <c r="WZ73" s="66" t="str">
        <f t="shared" si="678"/>
        <v/>
      </c>
      <c r="XA73" s="66" t="str">
        <f t="shared" si="679"/>
        <v/>
      </c>
      <c r="XB73" s="66" t="str">
        <f t="shared" si="680"/>
        <v/>
      </c>
      <c r="XC73" s="66" t="str">
        <f t="shared" si="681"/>
        <v/>
      </c>
      <c r="XD73" s="66" t="str">
        <f t="shared" si="682"/>
        <v/>
      </c>
      <c r="XE73" s="66" t="str">
        <f t="shared" si="683"/>
        <v/>
      </c>
      <c r="XF73" s="66" t="str">
        <f t="shared" si="684"/>
        <v/>
      </c>
      <c r="XG73" s="66" t="str">
        <f t="shared" si="685"/>
        <v/>
      </c>
      <c r="XH73" s="66" t="str">
        <f t="shared" si="686"/>
        <v/>
      </c>
      <c r="XI73" s="66" t="str">
        <f t="shared" si="687"/>
        <v/>
      </c>
      <c r="XJ73" s="66" t="str">
        <f t="shared" si="688"/>
        <v/>
      </c>
      <c r="XK73" s="66" t="str">
        <f t="shared" si="689"/>
        <v/>
      </c>
      <c r="XL73" s="66" t="str">
        <f t="shared" si="690"/>
        <v/>
      </c>
      <c r="XM73" s="66" t="str">
        <f t="shared" si="691"/>
        <v/>
      </c>
      <c r="XN73" s="66" t="str">
        <f t="shared" si="692"/>
        <v/>
      </c>
      <c r="XO73" s="66" t="str">
        <f t="shared" si="693"/>
        <v/>
      </c>
      <c r="XP73" s="66" t="str">
        <f t="shared" si="694"/>
        <v/>
      </c>
      <c r="XQ73" s="66" t="str">
        <f t="shared" si="695"/>
        <v/>
      </c>
      <c r="XR73" s="66" t="str">
        <f t="shared" si="696"/>
        <v/>
      </c>
      <c r="XS73" s="66" t="str">
        <f t="shared" si="697"/>
        <v/>
      </c>
      <c r="XT73" s="66" t="str">
        <f t="shared" si="698"/>
        <v/>
      </c>
      <c r="XU73" s="66" t="str">
        <f t="shared" si="699"/>
        <v/>
      </c>
      <c r="XV73" s="66" t="str">
        <f t="shared" si="700"/>
        <v/>
      </c>
      <c r="XW73" s="66" t="str">
        <f t="shared" si="701"/>
        <v/>
      </c>
      <c r="XX73" s="66" t="str">
        <f t="shared" si="702"/>
        <v/>
      </c>
      <c r="XY73" s="66" t="str">
        <f t="shared" si="703"/>
        <v/>
      </c>
      <c r="XZ73" s="66" t="str">
        <f t="shared" si="704"/>
        <v/>
      </c>
      <c r="YA73" s="66" t="str">
        <f t="shared" si="705"/>
        <v/>
      </c>
      <c r="YB73" s="66" t="str">
        <f t="shared" si="706"/>
        <v/>
      </c>
      <c r="YC73" s="66" t="str">
        <f t="shared" si="707"/>
        <v/>
      </c>
      <c r="YD73" s="66" t="str">
        <f t="shared" si="708"/>
        <v/>
      </c>
      <c r="YE73" s="66" t="str">
        <f t="shared" si="709"/>
        <v/>
      </c>
      <c r="YF73" s="66" t="str">
        <f t="shared" si="710"/>
        <v/>
      </c>
      <c r="YG73" s="66" t="str">
        <f t="shared" si="711"/>
        <v/>
      </c>
      <c r="YH73" s="66" t="str">
        <f t="shared" si="712"/>
        <v/>
      </c>
      <c r="YI73" s="66" t="str">
        <f t="shared" si="713"/>
        <v/>
      </c>
      <c r="YJ73" s="66" t="str">
        <f t="shared" si="714"/>
        <v/>
      </c>
      <c r="YK73" s="66" t="str">
        <f t="shared" si="715"/>
        <v/>
      </c>
      <c r="YL73" s="66" t="str">
        <f t="shared" si="716"/>
        <v/>
      </c>
      <c r="YM73" s="66" t="str">
        <f t="shared" si="717"/>
        <v/>
      </c>
      <c r="YN73" s="66" t="str">
        <f t="shared" si="718"/>
        <v/>
      </c>
      <c r="YO73" s="66" t="str">
        <f t="shared" si="719"/>
        <v/>
      </c>
      <c r="YP73" s="66" t="str">
        <f t="shared" si="720"/>
        <v/>
      </c>
      <c r="YQ73" s="66" t="str">
        <f t="shared" si="721"/>
        <v/>
      </c>
      <c r="YR73" s="66" t="str">
        <f t="shared" si="722"/>
        <v/>
      </c>
      <c r="YS73" s="66" t="str">
        <f t="shared" si="723"/>
        <v/>
      </c>
      <c r="YT73" s="66" t="str">
        <f t="shared" si="724"/>
        <v/>
      </c>
      <c r="YU73" s="66" t="str">
        <f t="shared" si="725"/>
        <v/>
      </c>
      <c r="YV73" s="66" t="str">
        <f t="shared" si="726"/>
        <v/>
      </c>
      <c r="YW73" s="66" t="str">
        <f t="shared" si="727"/>
        <v/>
      </c>
      <c r="YX73" s="66" t="str">
        <f t="shared" si="728"/>
        <v/>
      </c>
      <c r="YY73" s="66" t="str">
        <f t="shared" si="729"/>
        <v/>
      </c>
      <c r="YZ73" s="66" t="str">
        <f t="shared" si="730"/>
        <v/>
      </c>
      <c r="ZA73" s="66" t="str">
        <f t="shared" si="731"/>
        <v/>
      </c>
      <c r="ZB73" s="66" t="str">
        <f t="shared" si="732"/>
        <v/>
      </c>
      <c r="ZC73" s="66" t="str">
        <f t="shared" si="733"/>
        <v/>
      </c>
      <c r="ZD73" s="66" t="str">
        <f t="shared" si="734"/>
        <v/>
      </c>
      <c r="ZE73" s="66" t="str">
        <f t="shared" si="735"/>
        <v/>
      </c>
      <c r="ZF73" s="66" t="str">
        <f t="shared" si="736"/>
        <v/>
      </c>
      <c r="ZG73" s="66" t="str">
        <f t="shared" si="737"/>
        <v/>
      </c>
      <c r="ZH73" s="66" t="str">
        <f t="shared" si="738"/>
        <v/>
      </c>
      <c r="ZI73" s="66" t="str">
        <f t="shared" si="739"/>
        <v/>
      </c>
      <c r="ZJ73" s="66" t="str">
        <f t="shared" si="740"/>
        <v/>
      </c>
      <c r="ZK73" s="66" t="str">
        <f t="shared" si="741"/>
        <v/>
      </c>
      <c r="ZL73" s="66" t="str">
        <f t="shared" si="742"/>
        <v/>
      </c>
      <c r="ZM73" s="66" t="str">
        <f t="shared" si="743"/>
        <v/>
      </c>
      <c r="ZN73" s="66" t="str">
        <f t="shared" si="744"/>
        <v/>
      </c>
      <c r="ZO73" s="66" t="str">
        <f t="shared" si="745"/>
        <v/>
      </c>
      <c r="ZP73" s="66" t="str">
        <f t="shared" si="746"/>
        <v/>
      </c>
      <c r="ZQ73" s="66" t="str">
        <f t="shared" si="747"/>
        <v/>
      </c>
      <c r="ZR73" s="66" t="str">
        <f t="shared" si="748"/>
        <v/>
      </c>
      <c r="ZS73" s="66" t="str">
        <f t="shared" si="749"/>
        <v/>
      </c>
      <c r="ZT73" s="66" t="str">
        <f t="shared" si="750"/>
        <v/>
      </c>
      <c r="ZU73" s="66" t="str">
        <f t="shared" si="751"/>
        <v/>
      </c>
      <c r="ZV73" s="66" t="str">
        <f t="shared" si="752"/>
        <v/>
      </c>
      <c r="ZW73" s="66" t="str">
        <f t="shared" si="753"/>
        <v/>
      </c>
      <c r="ZX73" s="66" t="str">
        <f t="shared" si="754"/>
        <v/>
      </c>
      <c r="ZY73" s="66" t="str">
        <f t="shared" si="755"/>
        <v/>
      </c>
      <c r="ZZ73" s="66" t="str">
        <f t="shared" si="756"/>
        <v/>
      </c>
      <c r="AAA73" s="66" t="str">
        <f t="shared" si="757"/>
        <v/>
      </c>
      <c r="AAB73" s="66" t="str">
        <f t="shared" si="758"/>
        <v/>
      </c>
      <c r="AAC73" s="66" t="str">
        <f t="shared" si="759"/>
        <v/>
      </c>
      <c r="AAD73" s="66" t="str">
        <f t="shared" si="760"/>
        <v/>
      </c>
      <c r="AAE73" s="66" t="str">
        <f t="shared" si="761"/>
        <v/>
      </c>
      <c r="AAF73" s="66" t="str">
        <f t="shared" si="762"/>
        <v/>
      </c>
      <c r="AAG73" s="66" t="str">
        <f t="shared" si="763"/>
        <v/>
      </c>
      <c r="AAH73" s="66" t="str">
        <f t="shared" si="764"/>
        <v/>
      </c>
      <c r="AAI73" s="66" t="str">
        <f t="shared" si="765"/>
        <v/>
      </c>
      <c r="AAJ73" s="66" t="str">
        <f t="shared" si="766"/>
        <v/>
      </c>
      <c r="AAK73" s="66" t="str">
        <f t="shared" si="767"/>
        <v/>
      </c>
      <c r="AAL73" s="66" t="str">
        <f t="shared" si="768"/>
        <v/>
      </c>
      <c r="AAM73" s="66" t="str">
        <f t="shared" si="769"/>
        <v/>
      </c>
      <c r="AAN73" s="66" t="str">
        <f t="shared" si="770"/>
        <v/>
      </c>
      <c r="AAO73" s="66" t="str">
        <f t="shared" si="771"/>
        <v/>
      </c>
      <c r="AAP73" s="66" t="str">
        <f t="shared" si="772"/>
        <v/>
      </c>
      <c r="AAQ73" s="66" t="str">
        <f t="shared" si="773"/>
        <v/>
      </c>
      <c r="AAR73" s="66" t="str">
        <f t="shared" si="774"/>
        <v/>
      </c>
      <c r="AAS73" s="66" t="str">
        <f t="shared" si="775"/>
        <v/>
      </c>
      <c r="AAT73" s="66" t="str">
        <f t="shared" si="776"/>
        <v/>
      </c>
      <c r="AAU73" s="66" t="str">
        <f t="shared" si="777"/>
        <v/>
      </c>
      <c r="AAV73" s="66" t="str">
        <f t="shared" si="778"/>
        <v/>
      </c>
      <c r="AAW73" s="66" t="str">
        <f t="shared" si="779"/>
        <v/>
      </c>
      <c r="AAX73" s="66" t="str">
        <f t="shared" si="780"/>
        <v/>
      </c>
      <c r="AAY73" s="66" t="str">
        <f t="shared" si="781"/>
        <v/>
      </c>
      <c r="AAZ73" s="66" t="str">
        <f t="shared" si="782"/>
        <v/>
      </c>
      <c r="ABA73" s="66" t="str">
        <f t="shared" si="783"/>
        <v/>
      </c>
      <c r="ABB73" s="66" t="str">
        <f t="shared" si="784"/>
        <v/>
      </c>
      <c r="ABC73" s="66" t="str">
        <f t="shared" si="785"/>
        <v/>
      </c>
      <c r="ABD73" s="66" t="str">
        <f t="shared" si="786"/>
        <v/>
      </c>
      <c r="ABE73" s="66" t="str">
        <f t="shared" si="787"/>
        <v/>
      </c>
      <c r="ABF73" s="66" t="str">
        <f t="shared" si="788"/>
        <v/>
      </c>
      <c r="ABG73" s="66" t="str">
        <f t="shared" si="789"/>
        <v/>
      </c>
      <c r="ABH73" s="66" t="str">
        <f t="shared" si="790"/>
        <v/>
      </c>
      <c r="ABI73" s="66" t="str">
        <f t="shared" si="791"/>
        <v/>
      </c>
      <c r="ABJ73" s="66" t="str">
        <f t="shared" si="792"/>
        <v/>
      </c>
      <c r="ABK73" s="66" t="str">
        <f t="shared" si="793"/>
        <v/>
      </c>
      <c r="ABL73" s="66" t="str">
        <f t="shared" si="794"/>
        <v/>
      </c>
      <c r="ABM73" s="66" t="str">
        <f t="shared" si="795"/>
        <v/>
      </c>
      <c r="ABN73" s="66" t="str">
        <f t="shared" si="796"/>
        <v/>
      </c>
      <c r="ABO73" s="66" t="str">
        <f t="shared" si="797"/>
        <v/>
      </c>
      <c r="ABP73" s="66" t="str">
        <f t="shared" si="798"/>
        <v/>
      </c>
      <c r="ABQ73" s="66" t="str">
        <f t="shared" si="799"/>
        <v/>
      </c>
      <c r="ABR73" s="66" t="str">
        <f t="shared" si="800"/>
        <v/>
      </c>
      <c r="ABS73" s="66" t="str">
        <f t="shared" si="801"/>
        <v/>
      </c>
      <c r="ABT73" s="66" t="str">
        <f t="shared" si="802"/>
        <v/>
      </c>
      <c r="ABU73" s="66" t="str">
        <f t="shared" si="803"/>
        <v/>
      </c>
      <c r="ABV73" s="66" t="str">
        <f t="shared" si="804"/>
        <v/>
      </c>
      <c r="ABW73" s="66" t="str">
        <f t="shared" si="805"/>
        <v/>
      </c>
      <c r="ABX73" s="66" t="str">
        <f t="shared" si="806"/>
        <v/>
      </c>
      <c r="ABY73" s="66" t="str">
        <f t="shared" si="807"/>
        <v/>
      </c>
      <c r="ABZ73" s="66" t="str">
        <f t="shared" si="808"/>
        <v/>
      </c>
      <c r="ACA73" s="66" t="str">
        <f t="shared" si="809"/>
        <v/>
      </c>
      <c r="ACB73" s="66" t="str">
        <f t="shared" si="810"/>
        <v/>
      </c>
      <c r="ACC73" s="66" t="str">
        <f t="shared" si="811"/>
        <v/>
      </c>
      <c r="ACD73" s="66" t="str">
        <f t="shared" si="812"/>
        <v/>
      </c>
      <c r="ACE73" s="66" t="str">
        <f t="shared" si="813"/>
        <v/>
      </c>
      <c r="ACF73" s="66" t="str">
        <f t="shared" si="814"/>
        <v/>
      </c>
      <c r="ACG73" s="66" t="str">
        <f t="shared" si="815"/>
        <v/>
      </c>
      <c r="ACH73" s="66" t="str">
        <f t="shared" si="816"/>
        <v/>
      </c>
      <c r="ACI73" s="66" t="str">
        <f t="shared" si="817"/>
        <v/>
      </c>
      <c r="ACJ73" s="66" t="str">
        <f t="shared" si="818"/>
        <v/>
      </c>
      <c r="ACK73" s="66" t="str">
        <f t="shared" si="819"/>
        <v/>
      </c>
      <c r="ACL73" s="66" t="str">
        <f t="shared" si="820"/>
        <v/>
      </c>
      <c r="ACM73" s="66" t="str">
        <f t="shared" ref="ACM73:ACN73" si="830">IF(AND(ACS$3="Unit", ACL73=""), "", IF(AND(ACS$3="Unit", ACL73="-"),"", IF(ACS$3="Unit", "kg/GJ delivered", IF(AND(NY73&lt;&gt;"", NY73&lt;&gt;"-", NX73="-"),"", IF($H73="","", IF(NX73="nd", "",IF(NX73="&lt;n.a.&gt;", "", IF(NY73="#/MJ", "", IF(NY73="kg/GJ delivered",NX73,IF(NY73="g/MJ delivered",NX73,IF(NY73="kg/MJ delivered",NX73*1000,IF(NY73="mg/MJ delivered",NX73/1000,IF(NY73="g/kg",((NX73)*(1/$I73)*(1/$H73)),IF(NY73="mg/kg",((NX73/1000)*(1/$I73)*(1/$H73)),IF(NY73="mg/MJ delivered",NX73/1000,IF(NY73="-","","Error"))))))))))))))))</f>
        <v/>
      </c>
      <c r="ACN73" s="66" t="str">
        <f t="shared" si="830"/>
        <v/>
      </c>
      <c r="ACO73" s="66" t="str">
        <f t="shared" si="822"/>
        <v/>
      </c>
      <c r="ACP73" s="66" t="str">
        <f t="shared" si="823"/>
        <v/>
      </c>
      <c r="ACQ73" s="66" t="str">
        <f t="shared" si="824"/>
        <v/>
      </c>
      <c r="ACR73" s="66" t="str">
        <f t="shared" si="825"/>
        <v/>
      </c>
      <c r="ACS73" s="66" t="str">
        <f t="shared" si="826"/>
        <v/>
      </c>
      <c r="ACT73" s="66" t="str">
        <f t="shared" si="827"/>
        <v/>
      </c>
    </row>
    <row r="74" spans="2:774" ht="15.75" customHeight="1" x14ac:dyDescent="0.25">
      <c r="B74" s="66">
        <v>196</v>
      </c>
      <c r="C74" s="66" t="s">
        <v>764</v>
      </c>
      <c r="D74" s="66" t="s">
        <v>1632</v>
      </c>
      <c r="E74" s="156" t="s">
        <v>300</v>
      </c>
      <c r="F74" s="66" t="s">
        <v>497</v>
      </c>
      <c r="G74" s="66" t="s">
        <v>492</v>
      </c>
      <c r="H74" s="126">
        <v>0.17499999999999999</v>
      </c>
      <c r="I74" s="130">
        <v>19.5</v>
      </c>
      <c r="J74" s="66" t="str">
        <f t="shared" si="449"/>
        <v>Firewood, Improved, GLO</v>
      </c>
      <c r="K74" s="161"/>
      <c r="L74" s="161"/>
      <c r="M74" s="161"/>
      <c r="N74" s="161"/>
      <c r="O74" s="66" t="s">
        <v>794</v>
      </c>
      <c r="P74" s="66" t="str">
        <f t="shared" si="428"/>
        <v>GLO</v>
      </c>
      <c r="Q74" s="66" t="s">
        <v>306</v>
      </c>
      <c r="R74" s="162">
        <v>15.4</v>
      </c>
      <c r="S74" s="158" t="s">
        <v>523</v>
      </c>
      <c r="T74" s="158" t="s">
        <v>128</v>
      </c>
      <c r="U74" s="158" t="s">
        <v>128</v>
      </c>
      <c r="V74" s="158" t="s">
        <v>128</v>
      </c>
      <c r="W74" s="158" t="s">
        <v>128</v>
      </c>
      <c r="X74" s="166" t="s">
        <v>751</v>
      </c>
      <c r="Y74" s="158" t="s">
        <v>523</v>
      </c>
      <c r="Z74" s="162">
        <v>10.5</v>
      </c>
      <c r="AA74" s="158" t="s">
        <v>523</v>
      </c>
      <c r="AB74" s="158" t="s">
        <v>128</v>
      </c>
      <c r="AC74" s="158" t="s">
        <v>128</v>
      </c>
      <c r="AD74" s="158" t="s">
        <v>128</v>
      </c>
      <c r="AE74" s="158" t="s">
        <v>128</v>
      </c>
      <c r="AF74" s="165">
        <v>5.5</v>
      </c>
      <c r="AG74" s="158" t="s">
        <v>523</v>
      </c>
      <c r="AH74" s="163">
        <v>0.15</v>
      </c>
      <c r="AI74" s="158" t="s">
        <v>523</v>
      </c>
      <c r="AJ74" s="158" t="s">
        <v>128</v>
      </c>
      <c r="AK74" s="158" t="s">
        <v>128</v>
      </c>
      <c r="AL74" s="158" t="s">
        <v>128</v>
      </c>
      <c r="AM74" s="158" t="s">
        <v>128</v>
      </c>
      <c r="AN74" s="158" t="s">
        <v>128</v>
      </c>
      <c r="AO74" s="158" t="s">
        <v>128</v>
      </c>
      <c r="AP74" s="158" t="s">
        <v>128</v>
      </c>
      <c r="AQ74" s="158" t="s">
        <v>128</v>
      </c>
      <c r="AR74" s="158" t="s">
        <v>128</v>
      </c>
      <c r="AS74" s="158" t="s">
        <v>128</v>
      </c>
      <c r="AT74" s="158" t="s">
        <v>128</v>
      </c>
      <c r="AU74" s="158" t="s">
        <v>128</v>
      </c>
      <c r="AV74" s="158" t="s">
        <v>128</v>
      </c>
      <c r="AW74" s="158" t="s">
        <v>128</v>
      </c>
      <c r="AX74" s="158" t="s">
        <v>128</v>
      </c>
      <c r="AY74" s="158" t="s">
        <v>128</v>
      </c>
      <c r="AZ74" s="158" t="s">
        <v>128</v>
      </c>
      <c r="BA74" s="158" t="s">
        <v>128</v>
      </c>
      <c r="BB74" s="158" t="s">
        <v>128</v>
      </c>
      <c r="BC74" s="158" t="s">
        <v>128</v>
      </c>
      <c r="BD74" s="158" t="s">
        <v>128</v>
      </c>
      <c r="BE74" s="158" t="s">
        <v>128</v>
      </c>
      <c r="BF74" s="158" t="s">
        <v>128</v>
      </c>
      <c r="BG74" s="158" t="s">
        <v>128</v>
      </c>
      <c r="BH74" s="158" t="s">
        <v>128</v>
      </c>
      <c r="BI74" s="158" t="s">
        <v>128</v>
      </c>
      <c r="BJ74" s="158" t="s">
        <v>128</v>
      </c>
      <c r="BK74" s="158" t="s">
        <v>128</v>
      </c>
      <c r="BL74" s="158" t="s">
        <v>128</v>
      </c>
      <c r="BM74" s="158" t="s">
        <v>128</v>
      </c>
      <c r="BN74" s="158" t="s">
        <v>128</v>
      </c>
      <c r="BO74" s="158" t="s">
        <v>128</v>
      </c>
      <c r="BP74" s="158" t="s">
        <v>128</v>
      </c>
      <c r="BQ74" s="158" t="s">
        <v>128</v>
      </c>
      <c r="BR74" s="158" t="s">
        <v>128</v>
      </c>
      <c r="BS74" s="158" t="s">
        <v>128</v>
      </c>
      <c r="BT74" s="158" t="s">
        <v>128</v>
      </c>
      <c r="BU74" s="158" t="s">
        <v>128</v>
      </c>
      <c r="BV74" s="158" t="s">
        <v>128</v>
      </c>
      <c r="BW74" s="158" t="s">
        <v>128</v>
      </c>
      <c r="BX74" s="158" t="s">
        <v>128</v>
      </c>
      <c r="BY74" s="158" t="s">
        <v>128</v>
      </c>
      <c r="BZ74" s="158" t="s">
        <v>128</v>
      </c>
      <c r="CA74" s="158" t="s">
        <v>128</v>
      </c>
      <c r="CB74" s="158" t="s">
        <v>128</v>
      </c>
      <c r="CC74" s="158" t="s">
        <v>128</v>
      </c>
      <c r="CD74" s="158" t="s">
        <v>128</v>
      </c>
      <c r="CE74" s="158" t="s">
        <v>128</v>
      </c>
      <c r="CF74" s="158" t="s">
        <v>128</v>
      </c>
      <c r="CG74" s="158" t="s">
        <v>128</v>
      </c>
      <c r="CH74" s="158" t="s">
        <v>128</v>
      </c>
      <c r="CI74" s="158" t="s">
        <v>128</v>
      </c>
      <c r="CJ74" s="158" t="s">
        <v>128</v>
      </c>
      <c r="CK74" s="158" t="s">
        <v>128</v>
      </c>
      <c r="CL74" s="158" t="s">
        <v>128</v>
      </c>
      <c r="CM74" s="158" t="s">
        <v>128</v>
      </c>
      <c r="CN74" s="158" t="s">
        <v>128</v>
      </c>
      <c r="CO74" s="158" t="s">
        <v>128</v>
      </c>
      <c r="CP74" s="158" t="s">
        <v>128</v>
      </c>
      <c r="CQ74" s="158" t="s">
        <v>128</v>
      </c>
      <c r="CR74" s="158" t="s">
        <v>128</v>
      </c>
      <c r="CS74" s="158" t="s">
        <v>128</v>
      </c>
      <c r="CT74" s="158" t="s">
        <v>128</v>
      </c>
      <c r="CU74" s="158" t="s">
        <v>128</v>
      </c>
      <c r="CV74" s="158" t="s">
        <v>128</v>
      </c>
      <c r="CW74" s="158" t="s">
        <v>128</v>
      </c>
      <c r="CX74" s="158" t="s">
        <v>128</v>
      </c>
      <c r="CY74" s="158" t="s">
        <v>128</v>
      </c>
      <c r="CZ74" s="158" t="s">
        <v>128</v>
      </c>
      <c r="DA74" s="158" t="s">
        <v>128</v>
      </c>
      <c r="DB74" s="158" t="s">
        <v>128</v>
      </c>
      <c r="DC74" s="158" t="s">
        <v>128</v>
      </c>
      <c r="DD74" s="158" t="s">
        <v>128</v>
      </c>
      <c r="DE74" s="158" t="s">
        <v>128</v>
      </c>
      <c r="DF74" s="158" t="s">
        <v>128</v>
      </c>
      <c r="DG74" s="158" t="s">
        <v>128</v>
      </c>
      <c r="DH74" s="158" t="s">
        <v>128</v>
      </c>
      <c r="DI74" s="158" t="s">
        <v>128</v>
      </c>
      <c r="DJ74" s="158" t="s">
        <v>128</v>
      </c>
      <c r="DK74" s="158" t="s">
        <v>128</v>
      </c>
      <c r="DL74" s="158" t="s">
        <v>128</v>
      </c>
      <c r="DM74" s="158" t="s">
        <v>128</v>
      </c>
      <c r="DN74" s="158" t="s">
        <v>128</v>
      </c>
      <c r="DO74" s="158" t="s">
        <v>128</v>
      </c>
      <c r="DP74" s="158" t="s">
        <v>128</v>
      </c>
      <c r="DQ74" s="158" t="s">
        <v>128</v>
      </c>
      <c r="DR74" s="158" t="s">
        <v>128</v>
      </c>
      <c r="DS74" s="158" t="s">
        <v>128</v>
      </c>
      <c r="DT74" s="158" t="s">
        <v>128</v>
      </c>
      <c r="DU74" s="158" t="s">
        <v>128</v>
      </c>
      <c r="DV74" s="158" t="s">
        <v>128</v>
      </c>
      <c r="DW74" s="158" t="s">
        <v>128</v>
      </c>
      <c r="DX74" s="158" t="s">
        <v>128</v>
      </c>
      <c r="DY74" s="158" t="s">
        <v>128</v>
      </c>
      <c r="DZ74" s="158" t="s">
        <v>128</v>
      </c>
      <c r="EA74" s="158" t="s">
        <v>128</v>
      </c>
      <c r="EB74" s="158" t="s">
        <v>128</v>
      </c>
      <c r="EC74" s="158" t="s">
        <v>128</v>
      </c>
      <c r="ED74" s="158" t="s">
        <v>128</v>
      </c>
      <c r="EE74" s="158" t="s">
        <v>128</v>
      </c>
      <c r="EF74" s="158" t="s">
        <v>128</v>
      </c>
      <c r="EG74" s="158" t="s">
        <v>128</v>
      </c>
      <c r="EH74" s="158" t="s">
        <v>128</v>
      </c>
      <c r="EI74" s="158" t="s">
        <v>128</v>
      </c>
      <c r="EJ74" s="158" t="s">
        <v>128</v>
      </c>
      <c r="EK74" s="158" t="s">
        <v>128</v>
      </c>
      <c r="EL74" s="158" t="s">
        <v>128</v>
      </c>
      <c r="EM74" s="158" t="s">
        <v>128</v>
      </c>
      <c r="EN74" s="158" t="s">
        <v>128</v>
      </c>
      <c r="EO74" s="158" t="s">
        <v>128</v>
      </c>
      <c r="EP74" s="158" t="s">
        <v>128</v>
      </c>
      <c r="EQ74" s="158" t="s">
        <v>128</v>
      </c>
      <c r="ER74" s="158" t="s">
        <v>128</v>
      </c>
      <c r="ES74" s="158" t="s">
        <v>128</v>
      </c>
      <c r="ET74" s="158" t="s">
        <v>128</v>
      </c>
      <c r="EU74" s="158" t="s">
        <v>128</v>
      </c>
      <c r="EV74" s="158" t="s">
        <v>128</v>
      </c>
      <c r="EW74" s="158" t="s">
        <v>128</v>
      </c>
      <c r="EX74" s="158" t="s">
        <v>128</v>
      </c>
      <c r="EY74" s="158" t="s">
        <v>128</v>
      </c>
      <c r="EZ74" s="158" t="s">
        <v>128</v>
      </c>
      <c r="FA74" s="158" t="s">
        <v>128</v>
      </c>
      <c r="FB74" s="158" t="s">
        <v>128</v>
      </c>
      <c r="FC74" s="158" t="s">
        <v>128</v>
      </c>
      <c r="FD74" s="158" t="s">
        <v>128</v>
      </c>
      <c r="FE74" s="158" t="s">
        <v>128</v>
      </c>
      <c r="FF74" s="158" t="s">
        <v>128</v>
      </c>
      <c r="FG74" s="158" t="s">
        <v>128</v>
      </c>
      <c r="FH74" s="158" t="s">
        <v>128</v>
      </c>
      <c r="FI74" s="158" t="s">
        <v>128</v>
      </c>
      <c r="FJ74" s="158" t="s">
        <v>128</v>
      </c>
      <c r="FK74" s="158" t="s">
        <v>128</v>
      </c>
      <c r="FL74" s="158" t="s">
        <v>128</v>
      </c>
      <c r="FM74" s="158" t="s">
        <v>128</v>
      </c>
      <c r="FN74" s="158" t="s">
        <v>128</v>
      </c>
      <c r="FO74" s="158" t="s">
        <v>128</v>
      </c>
      <c r="FP74" s="158" t="s">
        <v>128</v>
      </c>
      <c r="FQ74" s="158" t="s">
        <v>128</v>
      </c>
      <c r="FR74" s="158" t="s">
        <v>128</v>
      </c>
      <c r="FS74" s="158" t="s">
        <v>128</v>
      </c>
      <c r="FT74" s="158" t="s">
        <v>128</v>
      </c>
      <c r="FU74" s="158" t="s">
        <v>128</v>
      </c>
      <c r="FV74" s="158" t="s">
        <v>128</v>
      </c>
      <c r="FW74" s="158" t="s">
        <v>128</v>
      </c>
      <c r="FX74" s="158" t="s">
        <v>128</v>
      </c>
      <c r="FY74" s="158" t="s">
        <v>128</v>
      </c>
      <c r="FZ74" s="158" t="s">
        <v>128</v>
      </c>
      <c r="GA74" s="158" t="s">
        <v>128</v>
      </c>
      <c r="GB74" s="158" t="s">
        <v>128</v>
      </c>
      <c r="GC74" s="158" t="s">
        <v>128</v>
      </c>
      <c r="GD74" s="158" t="s">
        <v>128</v>
      </c>
      <c r="GE74" s="158" t="s">
        <v>128</v>
      </c>
      <c r="GF74" s="158" t="s">
        <v>128</v>
      </c>
      <c r="GG74" s="158" t="s">
        <v>128</v>
      </c>
      <c r="GH74" s="158" t="s">
        <v>128</v>
      </c>
      <c r="GI74" s="158" t="s">
        <v>128</v>
      </c>
      <c r="GJ74" s="158" t="s">
        <v>128</v>
      </c>
      <c r="GK74" s="158" t="s">
        <v>128</v>
      </c>
      <c r="GL74" s="158" t="s">
        <v>128</v>
      </c>
      <c r="GM74" s="158" t="s">
        <v>128</v>
      </c>
      <c r="GN74" s="158" t="s">
        <v>128</v>
      </c>
      <c r="GO74" s="158" t="s">
        <v>128</v>
      </c>
      <c r="GP74" s="158" t="s">
        <v>128</v>
      </c>
      <c r="GQ74" s="158" t="s">
        <v>128</v>
      </c>
      <c r="GR74" s="158" t="s">
        <v>128</v>
      </c>
      <c r="GS74" s="158" t="s">
        <v>128</v>
      </c>
      <c r="GT74" s="158" t="s">
        <v>128</v>
      </c>
      <c r="GU74" s="158" t="s">
        <v>128</v>
      </c>
      <c r="GV74" s="158" t="s">
        <v>128</v>
      </c>
      <c r="GW74" s="158" t="s">
        <v>128</v>
      </c>
      <c r="GX74" s="158" t="s">
        <v>128</v>
      </c>
      <c r="GY74" s="158" t="s">
        <v>128</v>
      </c>
      <c r="GZ74" s="158" t="s">
        <v>128</v>
      </c>
      <c r="HA74" s="158" t="s">
        <v>128</v>
      </c>
      <c r="HB74" s="158" t="s">
        <v>128</v>
      </c>
      <c r="HC74" s="158" t="s">
        <v>128</v>
      </c>
      <c r="HD74" s="158" t="s">
        <v>128</v>
      </c>
      <c r="HE74" s="158" t="s">
        <v>128</v>
      </c>
      <c r="HF74" s="158" t="s">
        <v>128</v>
      </c>
      <c r="HG74" s="158" t="s">
        <v>128</v>
      </c>
      <c r="HH74" s="158" t="s">
        <v>128</v>
      </c>
      <c r="HI74" s="158" t="s">
        <v>128</v>
      </c>
      <c r="HJ74" s="158" t="s">
        <v>128</v>
      </c>
      <c r="HK74" s="158" t="s">
        <v>128</v>
      </c>
      <c r="HL74" s="158" t="s">
        <v>128</v>
      </c>
      <c r="HM74" s="158" t="s">
        <v>128</v>
      </c>
      <c r="HN74" s="158" t="s">
        <v>128</v>
      </c>
      <c r="HO74" s="158" t="s">
        <v>128</v>
      </c>
      <c r="HP74" s="158" t="s">
        <v>128</v>
      </c>
      <c r="HQ74" s="158" t="s">
        <v>128</v>
      </c>
      <c r="HR74" s="158" t="s">
        <v>128</v>
      </c>
      <c r="HS74" s="158" t="s">
        <v>128</v>
      </c>
      <c r="HT74" s="158" t="s">
        <v>128</v>
      </c>
      <c r="HU74" s="158" t="s">
        <v>128</v>
      </c>
      <c r="HV74" s="158" t="s">
        <v>128</v>
      </c>
      <c r="HW74" s="158" t="s">
        <v>128</v>
      </c>
      <c r="HX74" s="158" t="s">
        <v>128</v>
      </c>
      <c r="HY74" s="158" t="s">
        <v>128</v>
      </c>
      <c r="HZ74" s="158" t="s">
        <v>128</v>
      </c>
      <c r="IA74" s="158" t="s">
        <v>128</v>
      </c>
      <c r="IB74" s="158" t="s">
        <v>128</v>
      </c>
      <c r="IC74" s="158" t="s">
        <v>128</v>
      </c>
      <c r="ID74" s="158" t="s">
        <v>128</v>
      </c>
      <c r="IE74" s="158" t="s">
        <v>128</v>
      </c>
      <c r="IF74" s="158" t="s">
        <v>128</v>
      </c>
      <c r="IG74" s="158" t="s">
        <v>128</v>
      </c>
      <c r="IH74" s="158" t="s">
        <v>128</v>
      </c>
      <c r="II74" s="158" t="s">
        <v>128</v>
      </c>
      <c r="IJ74" s="158" t="s">
        <v>128</v>
      </c>
      <c r="IK74" s="158" t="s">
        <v>128</v>
      </c>
      <c r="IL74" s="158" t="s">
        <v>128</v>
      </c>
      <c r="IM74" s="158" t="s">
        <v>128</v>
      </c>
      <c r="IN74" s="158" t="s">
        <v>128</v>
      </c>
      <c r="IO74" s="158" t="s">
        <v>128</v>
      </c>
      <c r="IP74" s="158" t="s">
        <v>128</v>
      </c>
      <c r="IQ74" s="158" t="s">
        <v>128</v>
      </c>
      <c r="IR74" s="158" t="s">
        <v>128</v>
      </c>
      <c r="IS74" s="158" t="s">
        <v>128</v>
      </c>
      <c r="IT74" s="158" t="s">
        <v>128</v>
      </c>
      <c r="IU74" s="158" t="s">
        <v>128</v>
      </c>
      <c r="IV74" s="158" t="s">
        <v>128</v>
      </c>
      <c r="IW74" s="158" t="s">
        <v>128</v>
      </c>
      <c r="IX74" s="158" t="s">
        <v>128</v>
      </c>
      <c r="IY74" s="158" t="s">
        <v>128</v>
      </c>
      <c r="IZ74" s="158" t="s">
        <v>128</v>
      </c>
      <c r="JA74" s="158" t="s">
        <v>128</v>
      </c>
      <c r="JB74" s="158" t="s">
        <v>128</v>
      </c>
      <c r="JC74" s="158" t="s">
        <v>128</v>
      </c>
      <c r="JD74" s="158" t="s">
        <v>128</v>
      </c>
      <c r="JE74" s="158" t="s">
        <v>128</v>
      </c>
      <c r="JF74" s="158" t="s">
        <v>128</v>
      </c>
      <c r="JG74" s="158" t="s">
        <v>128</v>
      </c>
      <c r="JH74" s="158" t="s">
        <v>128</v>
      </c>
      <c r="JI74" s="158" t="s">
        <v>128</v>
      </c>
      <c r="JJ74" s="158" t="s">
        <v>128</v>
      </c>
      <c r="JK74" s="158" t="s">
        <v>128</v>
      </c>
      <c r="JL74" s="158" t="s">
        <v>128</v>
      </c>
      <c r="JM74" s="158" t="s">
        <v>128</v>
      </c>
      <c r="JN74" s="158" t="s">
        <v>128</v>
      </c>
      <c r="JO74" s="158" t="s">
        <v>128</v>
      </c>
      <c r="JP74" s="158" t="s">
        <v>128</v>
      </c>
      <c r="JQ74" s="158" t="s">
        <v>128</v>
      </c>
      <c r="JR74" s="158" t="s">
        <v>128</v>
      </c>
      <c r="JS74" s="158" t="s">
        <v>128</v>
      </c>
      <c r="JT74" s="158" t="s">
        <v>128</v>
      </c>
      <c r="JU74" s="158" t="s">
        <v>128</v>
      </c>
      <c r="JV74" s="158" t="s">
        <v>128</v>
      </c>
      <c r="JW74" s="158" t="s">
        <v>128</v>
      </c>
      <c r="JX74" s="158" t="s">
        <v>128</v>
      </c>
      <c r="JY74" s="158" t="s">
        <v>128</v>
      </c>
      <c r="JZ74" s="158" t="s">
        <v>128</v>
      </c>
      <c r="KA74" s="158" t="s">
        <v>128</v>
      </c>
      <c r="KB74" s="158" t="s">
        <v>128</v>
      </c>
      <c r="KC74" s="158" t="s">
        <v>128</v>
      </c>
      <c r="KD74" s="158" t="s">
        <v>128</v>
      </c>
      <c r="KE74" s="158" t="s">
        <v>128</v>
      </c>
      <c r="KF74" s="158" t="s">
        <v>128</v>
      </c>
      <c r="KG74" s="158" t="s">
        <v>128</v>
      </c>
      <c r="KH74" s="158" t="s">
        <v>128</v>
      </c>
      <c r="KI74" s="158" t="s">
        <v>128</v>
      </c>
      <c r="KJ74" s="158" t="s">
        <v>128</v>
      </c>
      <c r="KK74" s="158" t="s">
        <v>128</v>
      </c>
      <c r="KL74" s="158" t="s">
        <v>128</v>
      </c>
      <c r="KM74" s="158" t="s">
        <v>128</v>
      </c>
      <c r="KN74" s="158" t="s">
        <v>128</v>
      </c>
      <c r="KO74" s="158" t="s">
        <v>128</v>
      </c>
      <c r="KP74" s="158" t="s">
        <v>128</v>
      </c>
      <c r="KQ74" s="158" t="s">
        <v>128</v>
      </c>
      <c r="KR74" s="158" t="s">
        <v>128</v>
      </c>
      <c r="KS74" s="158" t="s">
        <v>128</v>
      </c>
      <c r="KT74" s="158" t="s">
        <v>128</v>
      </c>
      <c r="KU74" s="158" t="s">
        <v>128</v>
      </c>
      <c r="KV74" s="158" t="s">
        <v>128</v>
      </c>
      <c r="KW74" s="158" t="s">
        <v>128</v>
      </c>
      <c r="KX74" s="158" t="s">
        <v>128</v>
      </c>
      <c r="KY74" s="158" t="s">
        <v>128</v>
      </c>
      <c r="KZ74" s="158" t="s">
        <v>128</v>
      </c>
      <c r="LA74" s="158" t="s">
        <v>128</v>
      </c>
      <c r="LB74" s="158" t="s">
        <v>128</v>
      </c>
      <c r="LC74" s="158" t="s">
        <v>128</v>
      </c>
      <c r="LD74" s="158" t="s">
        <v>128</v>
      </c>
      <c r="LE74" s="158" t="s">
        <v>128</v>
      </c>
      <c r="LF74" s="158" t="s">
        <v>128</v>
      </c>
      <c r="LG74" s="158" t="s">
        <v>128</v>
      </c>
      <c r="LH74" s="158" t="s">
        <v>128</v>
      </c>
      <c r="LI74" s="158" t="s">
        <v>128</v>
      </c>
      <c r="LJ74" s="158" t="s">
        <v>128</v>
      </c>
      <c r="LK74" s="158" t="s">
        <v>128</v>
      </c>
      <c r="LL74" s="158" t="s">
        <v>128</v>
      </c>
      <c r="LM74" s="158" t="s">
        <v>128</v>
      </c>
      <c r="LN74" s="158" t="s">
        <v>128</v>
      </c>
      <c r="LO74" s="158" t="s">
        <v>128</v>
      </c>
      <c r="LP74" s="158" t="s">
        <v>128</v>
      </c>
      <c r="LQ74" s="158" t="s">
        <v>128</v>
      </c>
      <c r="LR74" s="158" t="s">
        <v>128</v>
      </c>
      <c r="LS74" s="158" t="s">
        <v>128</v>
      </c>
      <c r="LT74" s="158" t="s">
        <v>128</v>
      </c>
      <c r="LU74" s="158" t="s">
        <v>128</v>
      </c>
      <c r="LV74" s="158" t="s">
        <v>128</v>
      </c>
      <c r="LW74" s="158" t="s">
        <v>128</v>
      </c>
      <c r="LX74" s="158" t="s">
        <v>128</v>
      </c>
      <c r="LY74" s="158" t="s">
        <v>128</v>
      </c>
      <c r="LZ74" s="158" t="s">
        <v>128</v>
      </c>
      <c r="MA74" s="158" t="s">
        <v>128</v>
      </c>
      <c r="MB74" s="158" t="s">
        <v>128</v>
      </c>
      <c r="MC74" s="158" t="s">
        <v>128</v>
      </c>
      <c r="MD74" s="158" t="s">
        <v>128</v>
      </c>
      <c r="ME74" s="158" t="s">
        <v>128</v>
      </c>
      <c r="MF74" s="158" t="s">
        <v>128</v>
      </c>
      <c r="MG74" s="158" t="s">
        <v>128</v>
      </c>
      <c r="MH74" s="158" t="s">
        <v>128</v>
      </c>
      <c r="MI74" s="158" t="s">
        <v>128</v>
      </c>
      <c r="MJ74" s="158" t="s">
        <v>128</v>
      </c>
      <c r="MK74" s="158" t="s">
        <v>128</v>
      </c>
      <c r="ML74" s="158" t="s">
        <v>128</v>
      </c>
      <c r="MM74" s="158" t="s">
        <v>128</v>
      </c>
      <c r="MN74" s="158" t="s">
        <v>128</v>
      </c>
      <c r="MO74" s="158" t="s">
        <v>128</v>
      </c>
      <c r="MP74" s="158" t="s">
        <v>128</v>
      </c>
      <c r="MQ74" s="158" t="s">
        <v>128</v>
      </c>
      <c r="MR74" s="158" t="s">
        <v>128</v>
      </c>
      <c r="MS74" s="158" t="s">
        <v>128</v>
      </c>
      <c r="MT74" s="158" t="s">
        <v>128</v>
      </c>
      <c r="MU74" s="158" t="s">
        <v>128</v>
      </c>
      <c r="MV74" s="158" t="s">
        <v>128</v>
      </c>
      <c r="MW74" s="158" t="s">
        <v>128</v>
      </c>
      <c r="MX74" s="158" t="s">
        <v>128</v>
      </c>
      <c r="MY74" s="158" t="s">
        <v>128</v>
      </c>
      <c r="MZ74" s="158" t="s">
        <v>128</v>
      </c>
      <c r="NA74" s="158" t="s">
        <v>128</v>
      </c>
      <c r="NB74" s="158" t="s">
        <v>128</v>
      </c>
      <c r="NC74" s="158" t="s">
        <v>128</v>
      </c>
      <c r="ND74" s="158" t="s">
        <v>128</v>
      </c>
      <c r="NE74" s="158" t="s">
        <v>128</v>
      </c>
      <c r="NF74" s="158" t="s">
        <v>128</v>
      </c>
      <c r="NG74" s="158" t="s">
        <v>128</v>
      </c>
      <c r="NH74" s="158" t="s">
        <v>128</v>
      </c>
      <c r="NI74" s="158" t="s">
        <v>128</v>
      </c>
      <c r="NJ74" s="158" t="s">
        <v>128</v>
      </c>
      <c r="NK74" s="158" t="s">
        <v>128</v>
      </c>
      <c r="NL74" s="158" t="s">
        <v>128</v>
      </c>
      <c r="NM74" s="158" t="s">
        <v>128</v>
      </c>
      <c r="NN74" s="158" t="s">
        <v>128</v>
      </c>
      <c r="NO74" s="158" t="s">
        <v>128</v>
      </c>
      <c r="NP74" s="158" t="s">
        <v>128</v>
      </c>
      <c r="NQ74" s="158" t="s">
        <v>128</v>
      </c>
      <c r="NR74" s="158" t="s">
        <v>128</v>
      </c>
      <c r="NS74" s="158" t="s">
        <v>128</v>
      </c>
      <c r="NT74" s="158" t="s">
        <v>128</v>
      </c>
      <c r="NU74" s="158" t="s">
        <v>128</v>
      </c>
      <c r="NV74" s="158" t="s">
        <v>128</v>
      </c>
      <c r="NW74" s="158" t="s">
        <v>128</v>
      </c>
      <c r="NX74" s="158" t="s">
        <v>128</v>
      </c>
      <c r="NY74" s="158" t="s">
        <v>128</v>
      </c>
      <c r="NZ74" s="158" t="s">
        <v>128</v>
      </c>
      <c r="OA74" s="158" t="s">
        <v>128</v>
      </c>
      <c r="OB74" s="158" t="s">
        <v>128</v>
      </c>
      <c r="OC74" s="158" t="s">
        <v>128</v>
      </c>
      <c r="OD74" s="158" t="s">
        <v>128</v>
      </c>
      <c r="OE74" s="170" t="s">
        <v>128</v>
      </c>
      <c r="OF74" s="181"/>
      <c r="OG74" s="175">
        <f t="shared" si="451"/>
        <v>4.5128205128205128</v>
      </c>
      <c r="OH74" s="66" t="str">
        <f t="shared" si="452"/>
        <v>kg/GJ delivered</v>
      </c>
      <c r="OI74" s="66" t="str">
        <f t="shared" si="453"/>
        <v/>
      </c>
      <c r="OJ74" s="66" t="str">
        <f t="shared" si="454"/>
        <v/>
      </c>
      <c r="OK74" s="66" t="str">
        <f t="shared" si="455"/>
        <v/>
      </c>
      <c r="OL74" s="66" t="str">
        <f t="shared" si="456"/>
        <v/>
      </c>
      <c r="OM74" s="159">
        <f t="shared" si="457"/>
        <v>472.38095238095235</v>
      </c>
      <c r="ON74" s="66" t="str">
        <f t="shared" si="458"/>
        <v>kg/GJ delivered</v>
      </c>
      <c r="OO74" s="118">
        <f t="shared" si="459"/>
        <v>3.0769230769230766</v>
      </c>
      <c r="OP74" s="66" t="str">
        <f t="shared" si="460"/>
        <v>kg/GJ delivered</v>
      </c>
      <c r="OQ74" s="66" t="str">
        <f t="shared" si="461"/>
        <v/>
      </c>
      <c r="OR74" s="66" t="str">
        <f t="shared" si="462"/>
        <v/>
      </c>
      <c r="OS74" s="66" t="str">
        <f t="shared" si="463"/>
        <v/>
      </c>
      <c r="OT74" s="66" t="str">
        <f t="shared" si="464"/>
        <v/>
      </c>
      <c r="OU74" s="118">
        <f t="shared" si="465"/>
        <v>1.6117216117216118</v>
      </c>
      <c r="OV74" s="66" t="str">
        <f t="shared" si="466"/>
        <v>kg/GJ delivered</v>
      </c>
      <c r="OW74" s="126">
        <f t="shared" si="467"/>
        <v>4.3956043956043953E-2</v>
      </c>
      <c r="OX74" s="66" t="str">
        <f t="shared" si="468"/>
        <v>kg/GJ delivered</v>
      </c>
      <c r="OY74" s="66" t="str">
        <f t="shared" si="469"/>
        <v/>
      </c>
      <c r="OZ74" s="66" t="str">
        <f t="shared" si="470"/>
        <v/>
      </c>
      <c r="PA74" s="66" t="str">
        <f t="shared" si="471"/>
        <v/>
      </c>
      <c r="PB74" s="66" t="str">
        <f t="shared" si="472"/>
        <v/>
      </c>
      <c r="PC74" s="66" t="str">
        <f t="shared" si="473"/>
        <v/>
      </c>
      <c r="PD74" s="66" t="str">
        <f t="shared" si="474"/>
        <v/>
      </c>
      <c r="PE74" s="66" t="str">
        <f t="shared" si="475"/>
        <v/>
      </c>
      <c r="PF74" s="66" t="str">
        <f t="shared" si="476"/>
        <v/>
      </c>
      <c r="PG74" s="66" t="str">
        <f t="shared" si="477"/>
        <v/>
      </c>
      <c r="PH74" s="66" t="str">
        <f t="shared" si="478"/>
        <v/>
      </c>
      <c r="PI74" s="66" t="str">
        <f t="shared" si="479"/>
        <v/>
      </c>
      <c r="PJ74" s="66" t="str">
        <f t="shared" si="480"/>
        <v/>
      </c>
      <c r="PK74" s="66" t="str">
        <f t="shared" si="481"/>
        <v/>
      </c>
      <c r="PL74" s="66" t="str">
        <f t="shared" si="482"/>
        <v/>
      </c>
      <c r="PM74" s="66" t="str">
        <f t="shared" si="483"/>
        <v/>
      </c>
      <c r="PN74" s="66" t="str">
        <f t="shared" si="484"/>
        <v/>
      </c>
      <c r="PO74" s="66" t="str">
        <f t="shared" si="485"/>
        <v/>
      </c>
      <c r="PP74" s="66" t="str">
        <f t="shared" si="486"/>
        <v/>
      </c>
      <c r="PQ74" s="66" t="str">
        <f t="shared" si="487"/>
        <v/>
      </c>
      <c r="PR74" s="66" t="str">
        <f t="shared" si="488"/>
        <v/>
      </c>
      <c r="PS74" s="66" t="str">
        <f t="shared" si="489"/>
        <v/>
      </c>
      <c r="PT74" s="66" t="str">
        <f t="shared" si="490"/>
        <v/>
      </c>
      <c r="PU74" s="66" t="str">
        <f t="shared" si="491"/>
        <v/>
      </c>
      <c r="PV74" s="66" t="str">
        <f t="shared" si="492"/>
        <v/>
      </c>
      <c r="PW74" s="66" t="str">
        <f t="shared" si="493"/>
        <v/>
      </c>
      <c r="PX74" s="66" t="str">
        <f t="shared" si="494"/>
        <v/>
      </c>
      <c r="PY74" s="66" t="str">
        <f t="shared" si="495"/>
        <v/>
      </c>
      <c r="PZ74" s="66" t="str">
        <f t="shared" si="496"/>
        <v/>
      </c>
      <c r="QA74" s="66" t="str">
        <f t="shared" si="497"/>
        <v/>
      </c>
      <c r="QB74" s="66" t="str">
        <f t="shared" si="498"/>
        <v/>
      </c>
      <c r="QC74" s="66" t="str">
        <f t="shared" si="499"/>
        <v/>
      </c>
      <c r="QD74" s="66" t="str">
        <f t="shared" si="500"/>
        <v/>
      </c>
      <c r="QE74" s="66" t="str">
        <f t="shared" si="501"/>
        <v/>
      </c>
      <c r="QF74" s="66" t="str">
        <f t="shared" si="502"/>
        <v/>
      </c>
      <c r="QG74" s="66" t="str">
        <f t="shared" si="503"/>
        <v/>
      </c>
      <c r="QH74" s="66" t="str">
        <f t="shared" si="504"/>
        <v/>
      </c>
      <c r="QI74" s="66" t="str">
        <f t="shared" si="505"/>
        <v/>
      </c>
      <c r="QJ74" s="66" t="str">
        <f t="shared" si="506"/>
        <v/>
      </c>
      <c r="QK74" s="66" t="str">
        <f t="shared" si="507"/>
        <v/>
      </c>
      <c r="QL74" s="66" t="str">
        <f t="shared" si="508"/>
        <v/>
      </c>
      <c r="QM74" s="66" t="str">
        <f t="shared" si="509"/>
        <v/>
      </c>
      <c r="QN74" s="66" t="str">
        <f t="shared" si="510"/>
        <v/>
      </c>
      <c r="QO74" s="66" t="str">
        <f t="shared" si="511"/>
        <v/>
      </c>
      <c r="QP74" s="66" t="str">
        <f t="shared" si="512"/>
        <v/>
      </c>
      <c r="QQ74" s="66" t="str">
        <f t="shared" si="513"/>
        <v/>
      </c>
      <c r="QR74" s="66" t="str">
        <f t="shared" si="514"/>
        <v/>
      </c>
      <c r="QS74" s="66" t="str">
        <f t="shared" si="515"/>
        <v/>
      </c>
      <c r="QT74" s="66" t="str">
        <f t="shared" si="516"/>
        <v/>
      </c>
      <c r="QU74" s="66" t="str">
        <f t="shared" si="517"/>
        <v/>
      </c>
      <c r="QV74" s="66" t="str">
        <f t="shared" si="518"/>
        <v/>
      </c>
      <c r="QW74" s="66" t="str">
        <f t="shared" si="519"/>
        <v/>
      </c>
      <c r="QX74" s="66" t="str">
        <f t="shared" si="520"/>
        <v/>
      </c>
      <c r="QY74" s="66" t="str">
        <f t="shared" si="521"/>
        <v/>
      </c>
      <c r="QZ74" s="66" t="str">
        <f t="shared" si="522"/>
        <v/>
      </c>
      <c r="RA74" s="66" t="str">
        <f t="shared" si="523"/>
        <v/>
      </c>
      <c r="RB74" s="66" t="str">
        <f t="shared" si="524"/>
        <v/>
      </c>
      <c r="RC74" s="66" t="str">
        <f t="shared" si="525"/>
        <v/>
      </c>
      <c r="RD74" s="66" t="str">
        <f t="shared" si="526"/>
        <v/>
      </c>
      <c r="RE74" s="66" t="str">
        <f t="shared" si="527"/>
        <v/>
      </c>
      <c r="RF74" s="66" t="str">
        <f t="shared" si="528"/>
        <v/>
      </c>
      <c r="RG74" s="66" t="str">
        <f t="shared" si="529"/>
        <v/>
      </c>
      <c r="RH74" s="66" t="str">
        <f t="shared" si="530"/>
        <v/>
      </c>
      <c r="RI74" s="66" t="str">
        <f t="shared" si="531"/>
        <v/>
      </c>
      <c r="RJ74" s="66" t="str">
        <f t="shared" si="532"/>
        <v/>
      </c>
      <c r="RK74" s="66" t="str">
        <f t="shared" si="533"/>
        <v/>
      </c>
      <c r="RL74" s="66" t="str">
        <f t="shared" si="534"/>
        <v/>
      </c>
      <c r="RM74" s="66" t="str">
        <f t="shared" si="535"/>
        <v/>
      </c>
      <c r="RN74" s="66" t="str">
        <f t="shared" si="536"/>
        <v/>
      </c>
      <c r="RO74" s="66" t="str">
        <f t="shared" si="537"/>
        <v/>
      </c>
      <c r="RP74" s="66" t="str">
        <f t="shared" si="538"/>
        <v/>
      </c>
      <c r="RQ74" s="66" t="str">
        <f t="shared" si="539"/>
        <v/>
      </c>
      <c r="RR74" s="66" t="str">
        <f t="shared" si="540"/>
        <v/>
      </c>
      <c r="RS74" s="66" t="str">
        <f t="shared" si="541"/>
        <v/>
      </c>
      <c r="RT74" s="66" t="str">
        <f t="shared" si="542"/>
        <v/>
      </c>
      <c r="RU74" s="66" t="str">
        <f t="shared" si="543"/>
        <v/>
      </c>
      <c r="RV74" s="66" t="str">
        <f t="shared" si="544"/>
        <v/>
      </c>
      <c r="RW74" s="66" t="str">
        <f t="shared" si="545"/>
        <v/>
      </c>
      <c r="RX74" s="66" t="str">
        <f t="shared" si="546"/>
        <v/>
      </c>
      <c r="RY74" s="66" t="str">
        <f t="shared" si="547"/>
        <v/>
      </c>
      <c r="RZ74" s="66" t="str">
        <f t="shared" si="548"/>
        <v/>
      </c>
      <c r="SA74" s="66" t="str">
        <f t="shared" si="549"/>
        <v/>
      </c>
      <c r="SB74" s="66" t="str">
        <f t="shared" si="550"/>
        <v/>
      </c>
      <c r="SC74" s="66" t="str">
        <f t="shared" si="551"/>
        <v/>
      </c>
      <c r="SD74" s="66" t="str">
        <f t="shared" si="552"/>
        <v/>
      </c>
      <c r="SE74" s="66" t="str">
        <f t="shared" si="553"/>
        <v/>
      </c>
      <c r="SF74" s="66" t="str">
        <f t="shared" si="554"/>
        <v/>
      </c>
      <c r="SG74" s="66" t="str">
        <f t="shared" si="555"/>
        <v/>
      </c>
      <c r="SH74" s="66" t="str">
        <f t="shared" si="556"/>
        <v/>
      </c>
      <c r="SI74" s="66" t="str">
        <f t="shared" si="557"/>
        <v/>
      </c>
      <c r="SJ74" s="66" t="str">
        <f t="shared" si="558"/>
        <v/>
      </c>
      <c r="SK74" s="66" t="str">
        <f t="shared" si="559"/>
        <v/>
      </c>
      <c r="SL74" s="66" t="str">
        <f t="shared" si="560"/>
        <v/>
      </c>
      <c r="SM74" s="66" t="str">
        <f t="shared" si="561"/>
        <v/>
      </c>
      <c r="SN74" s="66" t="str">
        <f t="shared" si="562"/>
        <v/>
      </c>
      <c r="SO74" s="66" t="str">
        <f t="shared" si="563"/>
        <v/>
      </c>
      <c r="SP74" s="66" t="str">
        <f t="shared" si="564"/>
        <v/>
      </c>
      <c r="SQ74" s="66" t="str">
        <f t="shared" si="565"/>
        <v/>
      </c>
      <c r="SR74" s="66" t="str">
        <f t="shared" si="566"/>
        <v/>
      </c>
      <c r="SS74" s="66" t="str">
        <f t="shared" si="567"/>
        <v/>
      </c>
      <c r="ST74" s="66" t="str">
        <f t="shared" si="568"/>
        <v/>
      </c>
      <c r="SU74" s="66" t="str">
        <f t="shared" si="569"/>
        <v/>
      </c>
      <c r="SV74" s="66" t="str">
        <f t="shared" si="570"/>
        <v/>
      </c>
      <c r="SW74" s="66" t="str">
        <f t="shared" si="571"/>
        <v/>
      </c>
      <c r="SX74" s="66" t="str">
        <f t="shared" si="572"/>
        <v/>
      </c>
      <c r="SY74" s="66" t="str">
        <f t="shared" si="573"/>
        <v/>
      </c>
      <c r="SZ74" s="66" t="str">
        <f t="shared" si="574"/>
        <v/>
      </c>
      <c r="TA74" s="66" t="str">
        <f t="shared" si="575"/>
        <v/>
      </c>
      <c r="TB74" s="66" t="str">
        <f t="shared" si="576"/>
        <v/>
      </c>
      <c r="TC74" s="66" t="str">
        <f t="shared" si="577"/>
        <v/>
      </c>
      <c r="TD74" s="66" t="str">
        <f t="shared" si="578"/>
        <v/>
      </c>
      <c r="TE74" s="66" t="str">
        <f t="shared" si="579"/>
        <v/>
      </c>
      <c r="TF74" s="66" t="str">
        <f t="shared" si="580"/>
        <v/>
      </c>
      <c r="TG74" s="66" t="str">
        <f t="shared" si="581"/>
        <v/>
      </c>
      <c r="TH74" s="66" t="str">
        <f t="shared" si="582"/>
        <v/>
      </c>
      <c r="TI74" s="66" t="str">
        <f t="shared" si="583"/>
        <v/>
      </c>
      <c r="TJ74" s="66" t="str">
        <f t="shared" si="584"/>
        <v/>
      </c>
      <c r="TK74" s="66" t="str">
        <f t="shared" si="585"/>
        <v/>
      </c>
      <c r="TL74" s="66" t="str">
        <f t="shared" si="586"/>
        <v/>
      </c>
      <c r="TM74" s="66" t="str">
        <f t="shared" si="587"/>
        <v/>
      </c>
      <c r="TN74" s="66" t="str">
        <f t="shared" si="588"/>
        <v/>
      </c>
      <c r="TO74" s="66" t="str">
        <f t="shared" si="589"/>
        <v/>
      </c>
      <c r="TP74" s="66" t="str">
        <f t="shared" si="590"/>
        <v/>
      </c>
      <c r="TQ74" s="66" t="str">
        <f t="shared" si="591"/>
        <v/>
      </c>
      <c r="TR74" s="66" t="str">
        <f t="shared" si="592"/>
        <v/>
      </c>
      <c r="TS74" s="66" t="str">
        <f t="shared" si="593"/>
        <v/>
      </c>
      <c r="TT74" s="66" t="str">
        <f t="shared" si="594"/>
        <v/>
      </c>
      <c r="TU74" s="66" t="str">
        <f t="shared" si="595"/>
        <v/>
      </c>
      <c r="TV74" s="66" t="str">
        <f t="shared" si="596"/>
        <v/>
      </c>
      <c r="TW74" s="66" t="str">
        <f t="shared" si="597"/>
        <v/>
      </c>
      <c r="TX74" s="66" t="str">
        <f t="shared" si="598"/>
        <v/>
      </c>
      <c r="TY74" s="66" t="str">
        <f t="shared" si="599"/>
        <v/>
      </c>
      <c r="TZ74" s="66" t="str">
        <f t="shared" si="600"/>
        <v/>
      </c>
      <c r="UA74" s="66" t="str">
        <f t="shared" si="601"/>
        <v/>
      </c>
      <c r="UB74" s="66" t="str">
        <f t="shared" si="602"/>
        <v/>
      </c>
      <c r="UC74" s="66" t="str">
        <f t="shared" si="603"/>
        <v/>
      </c>
      <c r="UD74" s="66" t="str">
        <f t="shared" si="604"/>
        <v/>
      </c>
      <c r="UE74" s="66" t="str">
        <f t="shared" si="605"/>
        <v/>
      </c>
      <c r="UF74" s="66" t="str">
        <f t="shared" si="606"/>
        <v/>
      </c>
      <c r="UG74" s="66" t="str">
        <f t="shared" si="607"/>
        <v/>
      </c>
      <c r="UH74" s="66" t="str">
        <f t="shared" si="608"/>
        <v/>
      </c>
      <c r="UI74" s="66" t="str">
        <f t="shared" si="609"/>
        <v/>
      </c>
      <c r="UJ74" s="66" t="str">
        <f t="shared" si="610"/>
        <v/>
      </c>
      <c r="UK74" s="66" t="str">
        <f t="shared" si="611"/>
        <v/>
      </c>
      <c r="UL74" s="66" t="str">
        <f t="shared" si="612"/>
        <v/>
      </c>
      <c r="UM74" s="66" t="str">
        <f t="shared" si="613"/>
        <v/>
      </c>
      <c r="UN74" s="66" t="str">
        <f t="shared" si="614"/>
        <v/>
      </c>
      <c r="UO74" s="66" t="str">
        <f t="shared" si="615"/>
        <v/>
      </c>
      <c r="UP74" s="66" t="str">
        <f t="shared" si="616"/>
        <v/>
      </c>
      <c r="UQ74" s="66" t="str">
        <f t="shared" si="617"/>
        <v/>
      </c>
      <c r="UR74" s="66" t="str">
        <f t="shared" si="618"/>
        <v/>
      </c>
      <c r="US74" s="66" t="str">
        <f t="shared" si="619"/>
        <v/>
      </c>
      <c r="UT74" s="66" t="str">
        <f t="shared" si="620"/>
        <v/>
      </c>
      <c r="UU74" s="66" t="str">
        <f t="shared" si="621"/>
        <v/>
      </c>
      <c r="UV74" s="66" t="str">
        <f t="shared" si="622"/>
        <v/>
      </c>
      <c r="UW74" s="66" t="str">
        <f t="shared" si="623"/>
        <v/>
      </c>
      <c r="UX74" s="66" t="str">
        <f t="shared" si="624"/>
        <v/>
      </c>
      <c r="UY74" s="66" t="str">
        <f t="shared" si="625"/>
        <v/>
      </c>
      <c r="UZ74" s="66" t="str">
        <f t="shared" si="626"/>
        <v/>
      </c>
      <c r="VA74" s="66" t="str">
        <f t="shared" si="627"/>
        <v/>
      </c>
      <c r="VB74" s="66" t="str">
        <f t="shared" si="628"/>
        <v/>
      </c>
      <c r="VC74" s="66" t="str">
        <f t="shared" si="629"/>
        <v/>
      </c>
      <c r="VD74" s="66" t="str">
        <f t="shared" si="630"/>
        <v/>
      </c>
      <c r="VE74" s="66" t="str">
        <f t="shared" si="631"/>
        <v/>
      </c>
      <c r="VF74" s="66" t="str">
        <f t="shared" si="632"/>
        <v/>
      </c>
      <c r="VG74" s="66" t="str">
        <f t="shared" si="633"/>
        <v/>
      </c>
      <c r="VH74" s="66" t="str">
        <f t="shared" si="634"/>
        <v/>
      </c>
      <c r="VI74" s="66" t="str">
        <f t="shared" si="635"/>
        <v/>
      </c>
      <c r="VJ74" s="66" t="str">
        <f t="shared" si="636"/>
        <v/>
      </c>
      <c r="VK74" s="66" t="str">
        <f t="shared" si="637"/>
        <v/>
      </c>
      <c r="VL74" s="66" t="str">
        <f t="shared" si="638"/>
        <v/>
      </c>
      <c r="VM74" s="66" t="str">
        <f t="shared" si="639"/>
        <v/>
      </c>
      <c r="VN74" s="66" t="str">
        <f t="shared" si="640"/>
        <v/>
      </c>
      <c r="VO74" s="66" t="str">
        <f t="shared" si="641"/>
        <v/>
      </c>
      <c r="VP74" s="66" t="str">
        <f t="shared" si="642"/>
        <v/>
      </c>
      <c r="VQ74" s="66" t="str">
        <f t="shared" si="643"/>
        <v/>
      </c>
      <c r="VR74" s="66" t="str">
        <f t="shared" si="644"/>
        <v/>
      </c>
      <c r="VS74" s="66" t="str">
        <f t="shared" si="645"/>
        <v/>
      </c>
      <c r="VT74" s="66" t="str">
        <f t="shared" si="646"/>
        <v/>
      </c>
      <c r="VU74" s="66" t="str">
        <f t="shared" si="647"/>
        <v/>
      </c>
      <c r="VV74" s="66" t="str">
        <f t="shared" si="648"/>
        <v/>
      </c>
      <c r="VW74" s="66" t="str">
        <f t="shared" si="649"/>
        <v/>
      </c>
      <c r="VX74" s="66" t="str">
        <f t="shared" si="650"/>
        <v/>
      </c>
      <c r="VY74" s="66" t="str">
        <f t="shared" si="651"/>
        <v/>
      </c>
      <c r="VZ74" s="66" t="str">
        <f t="shared" si="652"/>
        <v/>
      </c>
      <c r="WA74" s="66" t="str">
        <f t="shared" si="653"/>
        <v/>
      </c>
      <c r="WB74" s="66" t="str">
        <f t="shared" si="654"/>
        <v/>
      </c>
      <c r="WC74" s="66" t="str">
        <f t="shared" si="655"/>
        <v/>
      </c>
      <c r="WD74" s="66" t="str">
        <f t="shared" si="656"/>
        <v/>
      </c>
      <c r="WE74" s="66" t="str">
        <f t="shared" si="657"/>
        <v/>
      </c>
      <c r="WF74" s="66" t="str">
        <f t="shared" si="658"/>
        <v/>
      </c>
      <c r="WG74" s="66" t="str">
        <f t="shared" si="659"/>
        <v/>
      </c>
      <c r="WH74" s="66" t="str">
        <f t="shared" si="660"/>
        <v/>
      </c>
      <c r="WI74" s="66" t="str">
        <f t="shared" si="661"/>
        <v/>
      </c>
      <c r="WJ74" s="66" t="str">
        <f t="shared" si="662"/>
        <v/>
      </c>
      <c r="WK74" s="66" t="str">
        <f t="shared" si="663"/>
        <v/>
      </c>
      <c r="WL74" s="66" t="str">
        <f t="shared" si="664"/>
        <v/>
      </c>
      <c r="WM74" s="66" t="str">
        <f t="shared" si="665"/>
        <v/>
      </c>
      <c r="WN74" s="66" t="str">
        <f t="shared" si="666"/>
        <v/>
      </c>
      <c r="WO74" s="66" t="str">
        <f t="shared" si="667"/>
        <v/>
      </c>
      <c r="WP74" s="66" t="str">
        <f t="shared" si="668"/>
        <v/>
      </c>
      <c r="WQ74" s="66" t="str">
        <f t="shared" si="669"/>
        <v/>
      </c>
      <c r="WR74" s="66" t="str">
        <f t="shared" si="670"/>
        <v/>
      </c>
      <c r="WS74" s="66" t="str">
        <f t="shared" si="671"/>
        <v/>
      </c>
      <c r="WT74" s="66" t="str">
        <f t="shared" si="672"/>
        <v/>
      </c>
      <c r="WU74" s="66" t="str">
        <f t="shared" si="673"/>
        <v/>
      </c>
      <c r="WV74" s="66" t="str">
        <f t="shared" si="674"/>
        <v/>
      </c>
      <c r="WW74" s="66" t="str">
        <f t="shared" si="675"/>
        <v/>
      </c>
      <c r="WX74" s="66" t="str">
        <f t="shared" si="676"/>
        <v/>
      </c>
      <c r="WY74" s="66" t="str">
        <f t="shared" si="677"/>
        <v/>
      </c>
      <c r="WZ74" s="66" t="str">
        <f t="shared" si="678"/>
        <v/>
      </c>
      <c r="XA74" s="66" t="str">
        <f t="shared" si="679"/>
        <v/>
      </c>
      <c r="XB74" s="66" t="str">
        <f t="shared" si="680"/>
        <v/>
      </c>
      <c r="XC74" s="66" t="str">
        <f t="shared" si="681"/>
        <v/>
      </c>
      <c r="XD74" s="66" t="str">
        <f t="shared" si="682"/>
        <v/>
      </c>
      <c r="XE74" s="66" t="str">
        <f t="shared" si="683"/>
        <v/>
      </c>
      <c r="XF74" s="66" t="str">
        <f t="shared" si="684"/>
        <v/>
      </c>
      <c r="XG74" s="66" t="str">
        <f t="shared" si="685"/>
        <v/>
      </c>
      <c r="XH74" s="66" t="str">
        <f t="shared" si="686"/>
        <v/>
      </c>
      <c r="XI74" s="66" t="str">
        <f t="shared" si="687"/>
        <v/>
      </c>
      <c r="XJ74" s="66" t="str">
        <f t="shared" si="688"/>
        <v/>
      </c>
      <c r="XK74" s="66" t="str">
        <f t="shared" si="689"/>
        <v/>
      </c>
      <c r="XL74" s="66" t="str">
        <f t="shared" si="690"/>
        <v/>
      </c>
      <c r="XM74" s="66" t="str">
        <f t="shared" si="691"/>
        <v/>
      </c>
      <c r="XN74" s="66" t="str">
        <f t="shared" si="692"/>
        <v/>
      </c>
      <c r="XO74" s="66" t="str">
        <f t="shared" si="693"/>
        <v/>
      </c>
      <c r="XP74" s="66" t="str">
        <f t="shared" si="694"/>
        <v/>
      </c>
      <c r="XQ74" s="66" t="str">
        <f t="shared" si="695"/>
        <v/>
      </c>
      <c r="XR74" s="66" t="str">
        <f t="shared" si="696"/>
        <v/>
      </c>
      <c r="XS74" s="66" t="str">
        <f t="shared" si="697"/>
        <v/>
      </c>
      <c r="XT74" s="66" t="str">
        <f t="shared" si="698"/>
        <v/>
      </c>
      <c r="XU74" s="66" t="str">
        <f t="shared" si="699"/>
        <v/>
      </c>
      <c r="XV74" s="66" t="str">
        <f t="shared" si="700"/>
        <v/>
      </c>
      <c r="XW74" s="66" t="str">
        <f t="shared" si="701"/>
        <v/>
      </c>
      <c r="XX74" s="66" t="str">
        <f t="shared" si="702"/>
        <v/>
      </c>
      <c r="XY74" s="66" t="str">
        <f t="shared" si="703"/>
        <v/>
      </c>
      <c r="XZ74" s="66" t="str">
        <f t="shared" si="704"/>
        <v/>
      </c>
      <c r="YA74" s="66" t="str">
        <f t="shared" si="705"/>
        <v/>
      </c>
      <c r="YB74" s="66" t="str">
        <f t="shared" si="706"/>
        <v/>
      </c>
      <c r="YC74" s="66" t="str">
        <f t="shared" si="707"/>
        <v/>
      </c>
      <c r="YD74" s="66" t="str">
        <f t="shared" si="708"/>
        <v/>
      </c>
      <c r="YE74" s="66" t="str">
        <f t="shared" si="709"/>
        <v/>
      </c>
      <c r="YF74" s="66" t="str">
        <f t="shared" si="710"/>
        <v/>
      </c>
      <c r="YG74" s="66" t="str">
        <f t="shared" si="711"/>
        <v/>
      </c>
      <c r="YH74" s="66" t="str">
        <f t="shared" si="712"/>
        <v/>
      </c>
      <c r="YI74" s="66" t="str">
        <f t="shared" si="713"/>
        <v/>
      </c>
      <c r="YJ74" s="66" t="str">
        <f t="shared" si="714"/>
        <v/>
      </c>
      <c r="YK74" s="66" t="str">
        <f t="shared" si="715"/>
        <v/>
      </c>
      <c r="YL74" s="66" t="str">
        <f t="shared" si="716"/>
        <v/>
      </c>
      <c r="YM74" s="66" t="str">
        <f t="shared" si="717"/>
        <v/>
      </c>
      <c r="YN74" s="66" t="str">
        <f t="shared" si="718"/>
        <v/>
      </c>
      <c r="YO74" s="66" t="str">
        <f t="shared" si="719"/>
        <v/>
      </c>
      <c r="YP74" s="66" t="str">
        <f t="shared" si="720"/>
        <v/>
      </c>
      <c r="YQ74" s="66" t="str">
        <f t="shared" si="721"/>
        <v/>
      </c>
      <c r="YR74" s="66" t="str">
        <f t="shared" si="722"/>
        <v/>
      </c>
      <c r="YS74" s="66" t="str">
        <f t="shared" si="723"/>
        <v/>
      </c>
      <c r="YT74" s="66" t="str">
        <f t="shared" si="724"/>
        <v/>
      </c>
      <c r="YU74" s="66" t="str">
        <f t="shared" si="725"/>
        <v/>
      </c>
      <c r="YV74" s="66" t="str">
        <f t="shared" si="726"/>
        <v/>
      </c>
      <c r="YW74" s="66" t="str">
        <f t="shared" si="727"/>
        <v/>
      </c>
      <c r="YX74" s="66" t="str">
        <f t="shared" si="728"/>
        <v/>
      </c>
      <c r="YY74" s="66" t="str">
        <f t="shared" si="729"/>
        <v/>
      </c>
      <c r="YZ74" s="66" t="str">
        <f t="shared" si="730"/>
        <v/>
      </c>
      <c r="ZA74" s="66" t="str">
        <f t="shared" si="731"/>
        <v/>
      </c>
      <c r="ZB74" s="66" t="str">
        <f t="shared" si="732"/>
        <v/>
      </c>
      <c r="ZC74" s="66" t="str">
        <f t="shared" si="733"/>
        <v/>
      </c>
      <c r="ZD74" s="66" t="str">
        <f t="shared" si="734"/>
        <v/>
      </c>
      <c r="ZE74" s="66" t="str">
        <f t="shared" si="735"/>
        <v/>
      </c>
      <c r="ZF74" s="66" t="str">
        <f t="shared" si="736"/>
        <v/>
      </c>
      <c r="ZG74" s="66" t="str">
        <f t="shared" si="737"/>
        <v/>
      </c>
      <c r="ZH74" s="66" t="str">
        <f t="shared" si="738"/>
        <v/>
      </c>
      <c r="ZI74" s="66" t="str">
        <f t="shared" si="739"/>
        <v/>
      </c>
      <c r="ZJ74" s="66" t="str">
        <f t="shared" si="740"/>
        <v/>
      </c>
      <c r="ZK74" s="66" t="str">
        <f t="shared" si="741"/>
        <v/>
      </c>
      <c r="ZL74" s="66" t="str">
        <f t="shared" si="742"/>
        <v/>
      </c>
      <c r="ZM74" s="66" t="str">
        <f t="shared" si="743"/>
        <v/>
      </c>
      <c r="ZN74" s="66" t="str">
        <f t="shared" si="744"/>
        <v/>
      </c>
      <c r="ZO74" s="66" t="str">
        <f t="shared" si="745"/>
        <v/>
      </c>
      <c r="ZP74" s="66" t="str">
        <f t="shared" si="746"/>
        <v/>
      </c>
      <c r="ZQ74" s="66" t="str">
        <f t="shared" si="747"/>
        <v/>
      </c>
      <c r="ZR74" s="66" t="str">
        <f t="shared" si="748"/>
        <v/>
      </c>
      <c r="ZS74" s="66" t="str">
        <f t="shared" si="749"/>
        <v/>
      </c>
      <c r="ZT74" s="66" t="str">
        <f t="shared" si="750"/>
        <v/>
      </c>
      <c r="ZU74" s="66" t="str">
        <f t="shared" si="751"/>
        <v/>
      </c>
      <c r="ZV74" s="66" t="str">
        <f t="shared" si="752"/>
        <v/>
      </c>
      <c r="ZW74" s="66" t="str">
        <f t="shared" si="753"/>
        <v/>
      </c>
      <c r="ZX74" s="66" t="str">
        <f t="shared" si="754"/>
        <v/>
      </c>
      <c r="ZY74" s="66" t="str">
        <f t="shared" si="755"/>
        <v/>
      </c>
      <c r="ZZ74" s="66" t="str">
        <f t="shared" si="756"/>
        <v/>
      </c>
      <c r="AAA74" s="66" t="str">
        <f t="shared" si="757"/>
        <v/>
      </c>
      <c r="AAB74" s="66" t="str">
        <f t="shared" si="758"/>
        <v/>
      </c>
      <c r="AAC74" s="66" t="str">
        <f t="shared" si="759"/>
        <v/>
      </c>
      <c r="AAD74" s="66" t="str">
        <f t="shared" si="760"/>
        <v/>
      </c>
      <c r="AAE74" s="66" t="str">
        <f t="shared" si="761"/>
        <v/>
      </c>
      <c r="AAF74" s="66" t="str">
        <f t="shared" si="762"/>
        <v/>
      </c>
      <c r="AAG74" s="66" t="str">
        <f t="shared" si="763"/>
        <v/>
      </c>
      <c r="AAH74" s="66" t="str">
        <f t="shared" si="764"/>
        <v/>
      </c>
      <c r="AAI74" s="66" t="str">
        <f t="shared" si="765"/>
        <v/>
      </c>
      <c r="AAJ74" s="66" t="str">
        <f t="shared" si="766"/>
        <v/>
      </c>
      <c r="AAK74" s="66" t="str">
        <f t="shared" si="767"/>
        <v/>
      </c>
      <c r="AAL74" s="66" t="str">
        <f t="shared" si="768"/>
        <v/>
      </c>
      <c r="AAM74" s="66" t="str">
        <f t="shared" si="769"/>
        <v/>
      </c>
      <c r="AAN74" s="66" t="str">
        <f t="shared" si="770"/>
        <v/>
      </c>
      <c r="AAO74" s="66" t="str">
        <f t="shared" si="771"/>
        <v/>
      </c>
      <c r="AAP74" s="66" t="str">
        <f t="shared" si="772"/>
        <v/>
      </c>
      <c r="AAQ74" s="66" t="str">
        <f t="shared" si="773"/>
        <v/>
      </c>
      <c r="AAR74" s="66" t="str">
        <f t="shared" si="774"/>
        <v/>
      </c>
      <c r="AAS74" s="66" t="str">
        <f t="shared" si="775"/>
        <v/>
      </c>
      <c r="AAT74" s="66" t="str">
        <f t="shared" si="776"/>
        <v/>
      </c>
      <c r="AAU74" s="66" t="str">
        <f t="shared" si="777"/>
        <v/>
      </c>
      <c r="AAV74" s="66" t="str">
        <f t="shared" si="778"/>
        <v/>
      </c>
      <c r="AAW74" s="66" t="str">
        <f t="shared" si="779"/>
        <v/>
      </c>
      <c r="AAX74" s="66" t="str">
        <f t="shared" si="780"/>
        <v/>
      </c>
      <c r="AAY74" s="66" t="str">
        <f t="shared" si="781"/>
        <v/>
      </c>
      <c r="AAZ74" s="66" t="str">
        <f t="shared" si="782"/>
        <v/>
      </c>
      <c r="ABA74" s="66" t="str">
        <f t="shared" si="783"/>
        <v/>
      </c>
      <c r="ABB74" s="66" t="str">
        <f t="shared" si="784"/>
        <v/>
      </c>
      <c r="ABC74" s="66" t="str">
        <f t="shared" si="785"/>
        <v/>
      </c>
      <c r="ABD74" s="66" t="str">
        <f t="shared" si="786"/>
        <v/>
      </c>
      <c r="ABE74" s="66" t="str">
        <f t="shared" si="787"/>
        <v/>
      </c>
      <c r="ABF74" s="66" t="str">
        <f t="shared" si="788"/>
        <v/>
      </c>
      <c r="ABG74" s="66" t="str">
        <f t="shared" si="789"/>
        <v/>
      </c>
      <c r="ABH74" s="66" t="str">
        <f t="shared" si="790"/>
        <v/>
      </c>
      <c r="ABI74" s="66" t="str">
        <f t="shared" si="791"/>
        <v/>
      </c>
      <c r="ABJ74" s="66" t="str">
        <f t="shared" si="792"/>
        <v/>
      </c>
      <c r="ABK74" s="66" t="str">
        <f t="shared" si="793"/>
        <v/>
      </c>
      <c r="ABL74" s="66" t="str">
        <f t="shared" si="794"/>
        <v/>
      </c>
      <c r="ABM74" s="66" t="str">
        <f t="shared" si="795"/>
        <v/>
      </c>
      <c r="ABN74" s="66" t="str">
        <f t="shared" si="796"/>
        <v/>
      </c>
      <c r="ABO74" s="66" t="str">
        <f t="shared" si="797"/>
        <v/>
      </c>
      <c r="ABP74" s="66" t="str">
        <f t="shared" si="798"/>
        <v/>
      </c>
      <c r="ABQ74" s="66" t="str">
        <f t="shared" si="799"/>
        <v/>
      </c>
      <c r="ABR74" s="66" t="str">
        <f t="shared" si="800"/>
        <v/>
      </c>
      <c r="ABS74" s="66" t="str">
        <f t="shared" si="801"/>
        <v/>
      </c>
      <c r="ABT74" s="66" t="str">
        <f t="shared" si="802"/>
        <v/>
      </c>
      <c r="ABU74" s="66" t="str">
        <f t="shared" si="803"/>
        <v/>
      </c>
      <c r="ABV74" s="66" t="str">
        <f t="shared" si="804"/>
        <v/>
      </c>
      <c r="ABW74" s="66" t="str">
        <f t="shared" si="805"/>
        <v/>
      </c>
      <c r="ABX74" s="66" t="str">
        <f t="shared" si="806"/>
        <v/>
      </c>
      <c r="ABY74" s="66" t="str">
        <f t="shared" si="807"/>
        <v/>
      </c>
      <c r="ABZ74" s="66" t="str">
        <f t="shared" si="808"/>
        <v/>
      </c>
      <c r="ACA74" s="66" t="str">
        <f t="shared" si="809"/>
        <v/>
      </c>
      <c r="ACB74" s="66" t="str">
        <f t="shared" si="810"/>
        <v/>
      </c>
      <c r="ACC74" s="66" t="str">
        <f t="shared" si="811"/>
        <v/>
      </c>
      <c r="ACD74" s="66" t="str">
        <f t="shared" si="812"/>
        <v/>
      </c>
      <c r="ACE74" s="66" t="str">
        <f t="shared" si="813"/>
        <v/>
      </c>
      <c r="ACF74" s="66" t="str">
        <f t="shared" si="814"/>
        <v/>
      </c>
      <c r="ACG74" s="66" t="str">
        <f t="shared" si="815"/>
        <v/>
      </c>
      <c r="ACH74" s="66" t="str">
        <f t="shared" si="816"/>
        <v/>
      </c>
      <c r="ACI74" s="66" t="str">
        <f t="shared" si="817"/>
        <v/>
      </c>
      <c r="ACJ74" s="66" t="str">
        <f t="shared" si="818"/>
        <v/>
      </c>
      <c r="ACK74" s="66" t="str">
        <f t="shared" si="819"/>
        <v/>
      </c>
      <c r="ACL74" s="66" t="str">
        <f t="shared" si="820"/>
        <v/>
      </c>
      <c r="ACM74" s="66" t="str">
        <f t="shared" ref="ACM74:ACN74" si="831">IF(AND(ACS$3="Unit", ACL74=""), "", IF(AND(ACS$3="Unit", ACL74="-"),"", IF(ACS$3="Unit", "kg/GJ delivered", IF(AND(NY74&lt;&gt;"", NY74&lt;&gt;"-", NX74="-"),"", IF($H74="","", IF(NX74="nd", "",IF(NX74="&lt;n.a.&gt;", "", IF(NY74="#/MJ", "", IF(NY74="kg/GJ delivered",NX74,IF(NY74="g/MJ delivered",NX74,IF(NY74="kg/MJ delivered",NX74*1000,IF(NY74="mg/MJ delivered",NX74/1000,IF(NY74="g/kg",((NX74)*(1/$I74)*(1/$H74)),IF(NY74="mg/kg",((NX74/1000)*(1/$I74)*(1/$H74)),IF(NY74="mg/MJ delivered",NX74/1000,IF(NY74="-","","Error"))))))))))))))))</f>
        <v/>
      </c>
      <c r="ACN74" s="66" t="str">
        <f t="shared" si="831"/>
        <v/>
      </c>
      <c r="ACO74" s="66" t="str">
        <f t="shared" si="822"/>
        <v/>
      </c>
      <c r="ACP74" s="66" t="str">
        <f t="shared" si="823"/>
        <v/>
      </c>
      <c r="ACQ74" s="66" t="str">
        <f t="shared" si="824"/>
        <v/>
      </c>
      <c r="ACR74" s="66" t="str">
        <f t="shared" si="825"/>
        <v/>
      </c>
      <c r="ACS74" s="66" t="str">
        <f t="shared" si="826"/>
        <v/>
      </c>
      <c r="ACT74" s="66" t="str">
        <f t="shared" si="827"/>
        <v/>
      </c>
    </row>
    <row r="75" spans="2:774" ht="15.75" customHeight="1" x14ac:dyDescent="0.25">
      <c r="B75" s="66">
        <v>197</v>
      </c>
      <c r="C75" s="66" t="s">
        <v>763</v>
      </c>
      <c r="D75" s="66" t="s">
        <v>1633</v>
      </c>
      <c r="E75" s="156" t="s">
        <v>300</v>
      </c>
      <c r="F75" s="66" t="s">
        <v>497</v>
      </c>
      <c r="G75" s="66" t="s">
        <v>492</v>
      </c>
      <c r="H75" s="126">
        <v>0.182</v>
      </c>
      <c r="I75" s="130">
        <v>19.5</v>
      </c>
      <c r="J75" s="66" t="str">
        <f t="shared" si="449"/>
        <v>Firewood, Improved, GLO</v>
      </c>
      <c r="K75" s="161"/>
      <c r="L75" s="161"/>
      <c r="M75" s="161"/>
      <c r="N75" s="161"/>
      <c r="O75" s="66" t="s">
        <v>794</v>
      </c>
      <c r="P75" s="66" t="str">
        <f t="shared" si="428"/>
        <v>GLO</v>
      </c>
      <c r="Q75" s="66" t="s">
        <v>306</v>
      </c>
      <c r="R75" s="162">
        <v>22.1</v>
      </c>
      <c r="S75" s="158" t="s">
        <v>523</v>
      </c>
      <c r="T75" s="158" t="s">
        <v>128</v>
      </c>
      <c r="U75" s="158" t="s">
        <v>128</v>
      </c>
      <c r="V75" s="158" t="s">
        <v>128</v>
      </c>
      <c r="W75" s="158" t="s">
        <v>128</v>
      </c>
      <c r="X75" s="166" t="s">
        <v>752</v>
      </c>
      <c r="Y75" s="158" t="s">
        <v>523</v>
      </c>
      <c r="Z75" s="162">
        <v>12.4</v>
      </c>
      <c r="AA75" s="158" t="s">
        <v>523</v>
      </c>
      <c r="AB75" s="158" t="s">
        <v>128</v>
      </c>
      <c r="AC75" s="158" t="s">
        <v>128</v>
      </c>
      <c r="AD75" s="158" t="s">
        <v>128</v>
      </c>
      <c r="AE75" s="158" t="s">
        <v>128</v>
      </c>
      <c r="AF75" s="165">
        <v>9.5</v>
      </c>
      <c r="AG75" s="158" t="s">
        <v>523</v>
      </c>
      <c r="AH75" s="163">
        <v>0.11</v>
      </c>
      <c r="AI75" s="158" t="s">
        <v>523</v>
      </c>
      <c r="AJ75" s="158" t="s">
        <v>128</v>
      </c>
      <c r="AK75" s="158" t="s">
        <v>128</v>
      </c>
      <c r="AL75" s="158" t="s">
        <v>128</v>
      </c>
      <c r="AM75" s="158" t="s">
        <v>128</v>
      </c>
      <c r="AN75" s="158" t="s">
        <v>128</v>
      </c>
      <c r="AO75" s="158" t="s">
        <v>128</v>
      </c>
      <c r="AP75" s="158" t="s">
        <v>128</v>
      </c>
      <c r="AQ75" s="158" t="s">
        <v>128</v>
      </c>
      <c r="AR75" s="158" t="s">
        <v>128</v>
      </c>
      <c r="AS75" s="158" t="s">
        <v>128</v>
      </c>
      <c r="AT75" s="158" t="s">
        <v>128</v>
      </c>
      <c r="AU75" s="158" t="s">
        <v>128</v>
      </c>
      <c r="AV75" s="158" t="s">
        <v>128</v>
      </c>
      <c r="AW75" s="158" t="s">
        <v>128</v>
      </c>
      <c r="AX75" s="158" t="s">
        <v>128</v>
      </c>
      <c r="AY75" s="158" t="s">
        <v>128</v>
      </c>
      <c r="AZ75" s="158" t="s">
        <v>128</v>
      </c>
      <c r="BA75" s="158" t="s">
        <v>128</v>
      </c>
      <c r="BB75" s="158" t="s">
        <v>128</v>
      </c>
      <c r="BC75" s="158" t="s">
        <v>128</v>
      </c>
      <c r="BD75" s="158" t="s">
        <v>128</v>
      </c>
      <c r="BE75" s="158" t="s">
        <v>128</v>
      </c>
      <c r="BF75" s="158" t="s">
        <v>128</v>
      </c>
      <c r="BG75" s="158" t="s">
        <v>128</v>
      </c>
      <c r="BH75" s="158" t="s">
        <v>128</v>
      </c>
      <c r="BI75" s="158" t="s">
        <v>128</v>
      </c>
      <c r="BJ75" s="158" t="s">
        <v>128</v>
      </c>
      <c r="BK75" s="158" t="s">
        <v>128</v>
      </c>
      <c r="BL75" s="158" t="s">
        <v>128</v>
      </c>
      <c r="BM75" s="158" t="s">
        <v>128</v>
      </c>
      <c r="BN75" s="158" t="s">
        <v>128</v>
      </c>
      <c r="BO75" s="158" t="s">
        <v>128</v>
      </c>
      <c r="BP75" s="158" t="s">
        <v>128</v>
      </c>
      <c r="BQ75" s="158" t="s">
        <v>128</v>
      </c>
      <c r="BR75" s="158" t="s">
        <v>128</v>
      </c>
      <c r="BS75" s="158" t="s">
        <v>128</v>
      </c>
      <c r="BT75" s="158" t="s">
        <v>128</v>
      </c>
      <c r="BU75" s="158" t="s">
        <v>128</v>
      </c>
      <c r="BV75" s="158" t="s">
        <v>128</v>
      </c>
      <c r="BW75" s="158" t="s">
        <v>128</v>
      </c>
      <c r="BX75" s="158" t="s">
        <v>128</v>
      </c>
      <c r="BY75" s="158" t="s">
        <v>128</v>
      </c>
      <c r="BZ75" s="158" t="s">
        <v>128</v>
      </c>
      <c r="CA75" s="158" t="s">
        <v>128</v>
      </c>
      <c r="CB75" s="158" t="s">
        <v>128</v>
      </c>
      <c r="CC75" s="158" t="s">
        <v>128</v>
      </c>
      <c r="CD75" s="158" t="s">
        <v>128</v>
      </c>
      <c r="CE75" s="158" t="s">
        <v>128</v>
      </c>
      <c r="CF75" s="158" t="s">
        <v>128</v>
      </c>
      <c r="CG75" s="158" t="s">
        <v>128</v>
      </c>
      <c r="CH75" s="158" t="s">
        <v>128</v>
      </c>
      <c r="CI75" s="158" t="s">
        <v>128</v>
      </c>
      <c r="CJ75" s="158" t="s">
        <v>128</v>
      </c>
      <c r="CK75" s="158" t="s">
        <v>128</v>
      </c>
      <c r="CL75" s="158" t="s">
        <v>128</v>
      </c>
      <c r="CM75" s="158" t="s">
        <v>128</v>
      </c>
      <c r="CN75" s="158" t="s">
        <v>128</v>
      </c>
      <c r="CO75" s="158" t="s">
        <v>128</v>
      </c>
      <c r="CP75" s="158" t="s">
        <v>128</v>
      </c>
      <c r="CQ75" s="158" t="s">
        <v>128</v>
      </c>
      <c r="CR75" s="158" t="s">
        <v>128</v>
      </c>
      <c r="CS75" s="158" t="s">
        <v>128</v>
      </c>
      <c r="CT75" s="158" t="s">
        <v>128</v>
      </c>
      <c r="CU75" s="158" t="s">
        <v>128</v>
      </c>
      <c r="CV75" s="158" t="s">
        <v>128</v>
      </c>
      <c r="CW75" s="158" t="s">
        <v>128</v>
      </c>
      <c r="CX75" s="158" t="s">
        <v>128</v>
      </c>
      <c r="CY75" s="158" t="s">
        <v>128</v>
      </c>
      <c r="CZ75" s="158" t="s">
        <v>128</v>
      </c>
      <c r="DA75" s="158" t="s">
        <v>128</v>
      </c>
      <c r="DB75" s="158" t="s">
        <v>128</v>
      </c>
      <c r="DC75" s="158" t="s">
        <v>128</v>
      </c>
      <c r="DD75" s="158" t="s">
        <v>128</v>
      </c>
      <c r="DE75" s="158" t="s">
        <v>128</v>
      </c>
      <c r="DF75" s="158" t="s">
        <v>128</v>
      </c>
      <c r="DG75" s="158" t="s">
        <v>128</v>
      </c>
      <c r="DH75" s="158" t="s">
        <v>128</v>
      </c>
      <c r="DI75" s="158" t="s">
        <v>128</v>
      </c>
      <c r="DJ75" s="158" t="s">
        <v>128</v>
      </c>
      <c r="DK75" s="158" t="s">
        <v>128</v>
      </c>
      <c r="DL75" s="158" t="s">
        <v>128</v>
      </c>
      <c r="DM75" s="158" t="s">
        <v>128</v>
      </c>
      <c r="DN75" s="158" t="s">
        <v>128</v>
      </c>
      <c r="DO75" s="158" t="s">
        <v>128</v>
      </c>
      <c r="DP75" s="158" t="s">
        <v>128</v>
      </c>
      <c r="DQ75" s="158" t="s">
        <v>128</v>
      </c>
      <c r="DR75" s="158" t="s">
        <v>128</v>
      </c>
      <c r="DS75" s="158" t="s">
        <v>128</v>
      </c>
      <c r="DT75" s="158" t="s">
        <v>128</v>
      </c>
      <c r="DU75" s="158" t="s">
        <v>128</v>
      </c>
      <c r="DV75" s="158" t="s">
        <v>128</v>
      </c>
      <c r="DW75" s="158" t="s">
        <v>128</v>
      </c>
      <c r="DX75" s="158" t="s">
        <v>128</v>
      </c>
      <c r="DY75" s="158" t="s">
        <v>128</v>
      </c>
      <c r="DZ75" s="158" t="s">
        <v>128</v>
      </c>
      <c r="EA75" s="158" t="s">
        <v>128</v>
      </c>
      <c r="EB75" s="158" t="s">
        <v>128</v>
      </c>
      <c r="EC75" s="158" t="s">
        <v>128</v>
      </c>
      <c r="ED75" s="158" t="s">
        <v>128</v>
      </c>
      <c r="EE75" s="158" t="s">
        <v>128</v>
      </c>
      <c r="EF75" s="158" t="s">
        <v>128</v>
      </c>
      <c r="EG75" s="158" t="s">
        <v>128</v>
      </c>
      <c r="EH75" s="158" t="s">
        <v>128</v>
      </c>
      <c r="EI75" s="158" t="s">
        <v>128</v>
      </c>
      <c r="EJ75" s="158" t="s">
        <v>128</v>
      </c>
      <c r="EK75" s="158" t="s">
        <v>128</v>
      </c>
      <c r="EL75" s="158" t="s">
        <v>128</v>
      </c>
      <c r="EM75" s="158" t="s">
        <v>128</v>
      </c>
      <c r="EN75" s="158" t="s">
        <v>128</v>
      </c>
      <c r="EO75" s="158" t="s">
        <v>128</v>
      </c>
      <c r="EP75" s="158" t="s">
        <v>128</v>
      </c>
      <c r="EQ75" s="158" t="s">
        <v>128</v>
      </c>
      <c r="ER75" s="158" t="s">
        <v>128</v>
      </c>
      <c r="ES75" s="158" t="s">
        <v>128</v>
      </c>
      <c r="ET75" s="158" t="s">
        <v>128</v>
      </c>
      <c r="EU75" s="158" t="s">
        <v>128</v>
      </c>
      <c r="EV75" s="158" t="s">
        <v>128</v>
      </c>
      <c r="EW75" s="158" t="s">
        <v>128</v>
      </c>
      <c r="EX75" s="158" t="s">
        <v>128</v>
      </c>
      <c r="EY75" s="158" t="s">
        <v>128</v>
      </c>
      <c r="EZ75" s="158" t="s">
        <v>128</v>
      </c>
      <c r="FA75" s="158" t="s">
        <v>128</v>
      </c>
      <c r="FB75" s="158" t="s">
        <v>128</v>
      </c>
      <c r="FC75" s="158" t="s">
        <v>128</v>
      </c>
      <c r="FD75" s="158" t="s">
        <v>128</v>
      </c>
      <c r="FE75" s="158" t="s">
        <v>128</v>
      </c>
      <c r="FF75" s="158" t="s">
        <v>128</v>
      </c>
      <c r="FG75" s="158" t="s">
        <v>128</v>
      </c>
      <c r="FH75" s="158" t="s">
        <v>128</v>
      </c>
      <c r="FI75" s="158" t="s">
        <v>128</v>
      </c>
      <c r="FJ75" s="158" t="s">
        <v>128</v>
      </c>
      <c r="FK75" s="158" t="s">
        <v>128</v>
      </c>
      <c r="FL75" s="158" t="s">
        <v>128</v>
      </c>
      <c r="FM75" s="158" t="s">
        <v>128</v>
      </c>
      <c r="FN75" s="158" t="s">
        <v>128</v>
      </c>
      <c r="FO75" s="158" t="s">
        <v>128</v>
      </c>
      <c r="FP75" s="158" t="s">
        <v>128</v>
      </c>
      <c r="FQ75" s="158" t="s">
        <v>128</v>
      </c>
      <c r="FR75" s="158" t="s">
        <v>128</v>
      </c>
      <c r="FS75" s="158" t="s">
        <v>128</v>
      </c>
      <c r="FT75" s="158" t="s">
        <v>128</v>
      </c>
      <c r="FU75" s="158" t="s">
        <v>128</v>
      </c>
      <c r="FV75" s="158" t="s">
        <v>128</v>
      </c>
      <c r="FW75" s="158" t="s">
        <v>128</v>
      </c>
      <c r="FX75" s="158" t="s">
        <v>128</v>
      </c>
      <c r="FY75" s="158" t="s">
        <v>128</v>
      </c>
      <c r="FZ75" s="158" t="s">
        <v>128</v>
      </c>
      <c r="GA75" s="158" t="s">
        <v>128</v>
      </c>
      <c r="GB75" s="158" t="s">
        <v>128</v>
      </c>
      <c r="GC75" s="158" t="s">
        <v>128</v>
      </c>
      <c r="GD75" s="158" t="s">
        <v>128</v>
      </c>
      <c r="GE75" s="158" t="s">
        <v>128</v>
      </c>
      <c r="GF75" s="158" t="s">
        <v>128</v>
      </c>
      <c r="GG75" s="158" t="s">
        <v>128</v>
      </c>
      <c r="GH75" s="158" t="s">
        <v>128</v>
      </c>
      <c r="GI75" s="158" t="s">
        <v>128</v>
      </c>
      <c r="GJ75" s="158" t="s">
        <v>128</v>
      </c>
      <c r="GK75" s="158" t="s">
        <v>128</v>
      </c>
      <c r="GL75" s="158" t="s">
        <v>128</v>
      </c>
      <c r="GM75" s="158" t="s">
        <v>128</v>
      </c>
      <c r="GN75" s="158" t="s">
        <v>128</v>
      </c>
      <c r="GO75" s="158" t="s">
        <v>128</v>
      </c>
      <c r="GP75" s="158" t="s">
        <v>128</v>
      </c>
      <c r="GQ75" s="158" t="s">
        <v>128</v>
      </c>
      <c r="GR75" s="158" t="s">
        <v>128</v>
      </c>
      <c r="GS75" s="158" t="s">
        <v>128</v>
      </c>
      <c r="GT75" s="158" t="s">
        <v>128</v>
      </c>
      <c r="GU75" s="158" t="s">
        <v>128</v>
      </c>
      <c r="GV75" s="158" t="s">
        <v>128</v>
      </c>
      <c r="GW75" s="158" t="s">
        <v>128</v>
      </c>
      <c r="GX75" s="158" t="s">
        <v>128</v>
      </c>
      <c r="GY75" s="158" t="s">
        <v>128</v>
      </c>
      <c r="GZ75" s="158" t="s">
        <v>128</v>
      </c>
      <c r="HA75" s="158" t="s">
        <v>128</v>
      </c>
      <c r="HB75" s="158" t="s">
        <v>128</v>
      </c>
      <c r="HC75" s="158" t="s">
        <v>128</v>
      </c>
      <c r="HD75" s="158" t="s">
        <v>128</v>
      </c>
      <c r="HE75" s="158" t="s">
        <v>128</v>
      </c>
      <c r="HF75" s="158" t="s">
        <v>128</v>
      </c>
      <c r="HG75" s="158" t="s">
        <v>128</v>
      </c>
      <c r="HH75" s="158" t="s">
        <v>128</v>
      </c>
      <c r="HI75" s="158" t="s">
        <v>128</v>
      </c>
      <c r="HJ75" s="158" t="s">
        <v>128</v>
      </c>
      <c r="HK75" s="158" t="s">
        <v>128</v>
      </c>
      <c r="HL75" s="158" t="s">
        <v>128</v>
      </c>
      <c r="HM75" s="158" t="s">
        <v>128</v>
      </c>
      <c r="HN75" s="158" t="s">
        <v>128</v>
      </c>
      <c r="HO75" s="158" t="s">
        <v>128</v>
      </c>
      <c r="HP75" s="158" t="s">
        <v>128</v>
      </c>
      <c r="HQ75" s="158" t="s">
        <v>128</v>
      </c>
      <c r="HR75" s="158" t="s">
        <v>128</v>
      </c>
      <c r="HS75" s="158" t="s">
        <v>128</v>
      </c>
      <c r="HT75" s="158" t="s">
        <v>128</v>
      </c>
      <c r="HU75" s="158" t="s">
        <v>128</v>
      </c>
      <c r="HV75" s="158" t="s">
        <v>128</v>
      </c>
      <c r="HW75" s="158" t="s">
        <v>128</v>
      </c>
      <c r="HX75" s="158" t="s">
        <v>128</v>
      </c>
      <c r="HY75" s="158" t="s">
        <v>128</v>
      </c>
      <c r="HZ75" s="158" t="s">
        <v>128</v>
      </c>
      <c r="IA75" s="158" t="s">
        <v>128</v>
      </c>
      <c r="IB75" s="158" t="s">
        <v>128</v>
      </c>
      <c r="IC75" s="158" t="s">
        <v>128</v>
      </c>
      <c r="ID75" s="158" t="s">
        <v>128</v>
      </c>
      <c r="IE75" s="158" t="s">
        <v>128</v>
      </c>
      <c r="IF75" s="158" t="s">
        <v>128</v>
      </c>
      <c r="IG75" s="158" t="s">
        <v>128</v>
      </c>
      <c r="IH75" s="158" t="s">
        <v>128</v>
      </c>
      <c r="II75" s="158" t="s">
        <v>128</v>
      </c>
      <c r="IJ75" s="158" t="s">
        <v>128</v>
      </c>
      <c r="IK75" s="158" t="s">
        <v>128</v>
      </c>
      <c r="IL75" s="158" t="s">
        <v>128</v>
      </c>
      <c r="IM75" s="158" t="s">
        <v>128</v>
      </c>
      <c r="IN75" s="158" t="s">
        <v>128</v>
      </c>
      <c r="IO75" s="158" t="s">
        <v>128</v>
      </c>
      <c r="IP75" s="158" t="s">
        <v>128</v>
      </c>
      <c r="IQ75" s="158" t="s">
        <v>128</v>
      </c>
      <c r="IR75" s="158" t="s">
        <v>128</v>
      </c>
      <c r="IS75" s="158" t="s">
        <v>128</v>
      </c>
      <c r="IT75" s="158" t="s">
        <v>128</v>
      </c>
      <c r="IU75" s="158" t="s">
        <v>128</v>
      </c>
      <c r="IV75" s="158" t="s">
        <v>128</v>
      </c>
      <c r="IW75" s="158" t="s">
        <v>128</v>
      </c>
      <c r="IX75" s="158" t="s">
        <v>128</v>
      </c>
      <c r="IY75" s="158" t="s">
        <v>128</v>
      </c>
      <c r="IZ75" s="158" t="s">
        <v>128</v>
      </c>
      <c r="JA75" s="158" t="s">
        <v>128</v>
      </c>
      <c r="JB75" s="158" t="s">
        <v>128</v>
      </c>
      <c r="JC75" s="158" t="s">
        <v>128</v>
      </c>
      <c r="JD75" s="158" t="s">
        <v>128</v>
      </c>
      <c r="JE75" s="158" t="s">
        <v>128</v>
      </c>
      <c r="JF75" s="158" t="s">
        <v>128</v>
      </c>
      <c r="JG75" s="158" t="s">
        <v>128</v>
      </c>
      <c r="JH75" s="158" t="s">
        <v>128</v>
      </c>
      <c r="JI75" s="158" t="s">
        <v>128</v>
      </c>
      <c r="JJ75" s="158" t="s">
        <v>128</v>
      </c>
      <c r="JK75" s="158" t="s">
        <v>128</v>
      </c>
      <c r="JL75" s="158" t="s">
        <v>128</v>
      </c>
      <c r="JM75" s="158" t="s">
        <v>128</v>
      </c>
      <c r="JN75" s="158" t="s">
        <v>128</v>
      </c>
      <c r="JO75" s="158" t="s">
        <v>128</v>
      </c>
      <c r="JP75" s="158" t="s">
        <v>128</v>
      </c>
      <c r="JQ75" s="158" t="s">
        <v>128</v>
      </c>
      <c r="JR75" s="158" t="s">
        <v>128</v>
      </c>
      <c r="JS75" s="158" t="s">
        <v>128</v>
      </c>
      <c r="JT75" s="158" t="s">
        <v>128</v>
      </c>
      <c r="JU75" s="158" t="s">
        <v>128</v>
      </c>
      <c r="JV75" s="158" t="s">
        <v>128</v>
      </c>
      <c r="JW75" s="158" t="s">
        <v>128</v>
      </c>
      <c r="JX75" s="158" t="s">
        <v>128</v>
      </c>
      <c r="JY75" s="158" t="s">
        <v>128</v>
      </c>
      <c r="JZ75" s="158" t="s">
        <v>128</v>
      </c>
      <c r="KA75" s="158" t="s">
        <v>128</v>
      </c>
      <c r="KB75" s="158" t="s">
        <v>128</v>
      </c>
      <c r="KC75" s="158" t="s">
        <v>128</v>
      </c>
      <c r="KD75" s="158" t="s">
        <v>128</v>
      </c>
      <c r="KE75" s="158" t="s">
        <v>128</v>
      </c>
      <c r="KF75" s="158" t="s">
        <v>128</v>
      </c>
      <c r="KG75" s="158" t="s">
        <v>128</v>
      </c>
      <c r="KH75" s="158" t="s">
        <v>128</v>
      </c>
      <c r="KI75" s="158" t="s">
        <v>128</v>
      </c>
      <c r="KJ75" s="158" t="s">
        <v>128</v>
      </c>
      <c r="KK75" s="158" t="s">
        <v>128</v>
      </c>
      <c r="KL75" s="158" t="s">
        <v>128</v>
      </c>
      <c r="KM75" s="158" t="s">
        <v>128</v>
      </c>
      <c r="KN75" s="158" t="s">
        <v>128</v>
      </c>
      <c r="KO75" s="158" t="s">
        <v>128</v>
      </c>
      <c r="KP75" s="158" t="s">
        <v>128</v>
      </c>
      <c r="KQ75" s="158" t="s">
        <v>128</v>
      </c>
      <c r="KR75" s="158" t="s">
        <v>128</v>
      </c>
      <c r="KS75" s="158" t="s">
        <v>128</v>
      </c>
      <c r="KT75" s="158" t="s">
        <v>128</v>
      </c>
      <c r="KU75" s="158" t="s">
        <v>128</v>
      </c>
      <c r="KV75" s="158" t="s">
        <v>128</v>
      </c>
      <c r="KW75" s="158" t="s">
        <v>128</v>
      </c>
      <c r="KX75" s="158" t="s">
        <v>128</v>
      </c>
      <c r="KY75" s="158" t="s">
        <v>128</v>
      </c>
      <c r="KZ75" s="158" t="s">
        <v>128</v>
      </c>
      <c r="LA75" s="158" t="s">
        <v>128</v>
      </c>
      <c r="LB75" s="158" t="s">
        <v>128</v>
      </c>
      <c r="LC75" s="158" t="s">
        <v>128</v>
      </c>
      <c r="LD75" s="158" t="s">
        <v>128</v>
      </c>
      <c r="LE75" s="158" t="s">
        <v>128</v>
      </c>
      <c r="LF75" s="158" t="s">
        <v>128</v>
      </c>
      <c r="LG75" s="158" t="s">
        <v>128</v>
      </c>
      <c r="LH75" s="158" t="s">
        <v>128</v>
      </c>
      <c r="LI75" s="158" t="s">
        <v>128</v>
      </c>
      <c r="LJ75" s="158" t="s">
        <v>128</v>
      </c>
      <c r="LK75" s="158" t="s">
        <v>128</v>
      </c>
      <c r="LL75" s="158" t="s">
        <v>128</v>
      </c>
      <c r="LM75" s="158" t="s">
        <v>128</v>
      </c>
      <c r="LN75" s="158" t="s">
        <v>128</v>
      </c>
      <c r="LO75" s="158" t="s">
        <v>128</v>
      </c>
      <c r="LP75" s="158" t="s">
        <v>128</v>
      </c>
      <c r="LQ75" s="158" t="s">
        <v>128</v>
      </c>
      <c r="LR75" s="158" t="s">
        <v>128</v>
      </c>
      <c r="LS75" s="158" t="s">
        <v>128</v>
      </c>
      <c r="LT75" s="158" t="s">
        <v>128</v>
      </c>
      <c r="LU75" s="158" t="s">
        <v>128</v>
      </c>
      <c r="LV75" s="158" t="s">
        <v>128</v>
      </c>
      <c r="LW75" s="158" t="s">
        <v>128</v>
      </c>
      <c r="LX75" s="158" t="s">
        <v>128</v>
      </c>
      <c r="LY75" s="158" t="s">
        <v>128</v>
      </c>
      <c r="LZ75" s="158" t="s">
        <v>128</v>
      </c>
      <c r="MA75" s="158" t="s">
        <v>128</v>
      </c>
      <c r="MB75" s="158" t="s">
        <v>128</v>
      </c>
      <c r="MC75" s="158" t="s">
        <v>128</v>
      </c>
      <c r="MD75" s="158" t="s">
        <v>128</v>
      </c>
      <c r="ME75" s="158" t="s">
        <v>128</v>
      </c>
      <c r="MF75" s="158" t="s">
        <v>128</v>
      </c>
      <c r="MG75" s="158" t="s">
        <v>128</v>
      </c>
      <c r="MH75" s="158" t="s">
        <v>128</v>
      </c>
      <c r="MI75" s="158" t="s">
        <v>128</v>
      </c>
      <c r="MJ75" s="158" t="s">
        <v>128</v>
      </c>
      <c r="MK75" s="158" t="s">
        <v>128</v>
      </c>
      <c r="ML75" s="158" t="s">
        <v>128</v>
      </c>
      <c r="MM75" s="158" t="s">
        <v>128</v>
      </c>
      <c r="MN75" s="158" t="s">
        <v>128</v>
      </c>
      <c r="MO75" s="158" t="s">
        <v>128</v>
      </c>
      <c r="MP75" s="158" t="s">
        <v>128</v>
      </c>
      <c r="MQ75" s="158" t="s">
        <v>128</v>
      </c>
      <c r="MR75" s="158" t="s">
        <v>128</v>
      </c>
      <c r="MS75" s="158" t="s">
        <v>128</v>
      </c>
      <c r="MT75" s="158" t="s">
        <v>128</v>
      </c>
      <c r="MU75" s="158" t="s">
        <v>128</v>
      </c>
      <c r="MV75" s="158" t="s">
        <v>128</v>
      </c>
      <c r="MW75" s="158" t="s">
        <v>128</v>
      </c>
      <c r="MX75" s="158" t="s">
        <v>128</v>
      </c>
      <c r="MY75" s="158" t="s">
        <v>128</v>
      </c>
      <c r="MZ75" s="158" t="s">
        <v>128</v>
      </c>
      <c r="NA75" s="158" t="s">
        <v>128</v>
      </c>
      <c r="NB75" s="158" t="s">
        <v>128</v>
      </c>
      <c r="NC75" s="158" t="s">
        <v>128</v>
      </c>
      <c r="ND75" s="158" t="s">
        <v>128</v>
      </c>
      <c r="NE75" s="158" t="s">
        <v>128</v>
      </c>
      <c r="NF75" s="158" t="s">
        <v>128</v>
      </c>
      <c r="NG75" s="158" t="s">
        <v>128</v>
      </c>
      <c r="NH75" s="158" t="s">
        <v>128</v>
      </c>
      <c r="NI75" s="158" t="s">
        <v>128</v>
      </c>
      <c r="NJ75" s="158" t="s">
        <v>128</v>
      </c>
      <c r="NK75" s="158" t="s">
        <v>128</v>
      </c>
      <c r="NL75" s="158" t="s">
        <v>128</v>
      </c>
      <c r="NM75" s="158" t="s">
        <v>128</v>
      </c>
      <c r="NN75" s="158" t="s">
        <v>128</v>
      </c>
      <c r="NO75" s="158" t="s">
        <v>128</v>
      </c>
      <c r="NP75" s="158" t="s">
        <v>128</v>
      </c>
      <c r="NQ75" s="158" t="s">
        <v>128</v>
      </c>
      <c r="NR75" s="158" t="s">
        <v>128</v>
      </c>
      <c r="NS75" s="158" t="s">
        <v>128</v>
      </c>
      <c r="NT75" s="158" t="s">
        <v>128</v>
      </c>
      <c r="NU75" s="158" t="s">
        <v>128</v>
      </c>
      <c r="NV75" s="158" t="s">
        <v>128</v>
      </c>
      <c r="NW75" s="158" t="s">
        <v>128</v>
      </c>
      <c r="NX75" s="158" t="s">
        <v>128</v>
      </c>
      <c r="NY75" s="158" t="s">
        <v>128</v>
      </c>
      <c r="NZ75" s="158" t="s">
        <v>128</v>
      </c>
      <c r="OA75" s="158" t="s">
        <v>128</v>
      </c>
      <c r="OB75" s="158" t="s">
        <v>128</v>
      </c>
      <c r="OC75" s="158" t="s">
        <v>128</v>
      </c>
      <c r="OD75" s="158" t="s">
        <v>128</v>
      </c>
      <c r="OE75" s="170" t="s">
        <v>128</v>
      </c>
      <c r="OF75" s="181"/>
      <c r="OG75" s="175">
        <f t="shared" si="451"/>
        <v>6.2271062271062272</v>
      </c>
      <c r="OH75" s="66" t="str">
        <f t="shared" si="452"/>
        <v>kg/GJ delivered</v>
      </c>
      <c r="OI75" s="66" t="str">
        <f t="shared" si="453"/>
        <v/>
      </c>
      <c r="OJ75" s="66" t="str">
        <f t="shared" si="454"/>
        <v/>
      </c>
      <c r="OK75" s="66" t="str">
        <f t="shared" si="455"/>
        <v/>
      </c>
      <c r="OL75" s="66" t="str">
        <f t="shared" si="456"/>
        <v/>
      </c>
      <c r="OM75" s="159">
        <f t="shared" si="457"/>
        <v>446.60467737390815</v>
      </c>
      <c r="ON75" s="66" t="str">
        <f t="shared" si="458"/>
        <v>kg/GJ delivered</v>
      </c>
      <c r="OO75" s="118">
        <f t="shared" si="459"/>
        <v>3.493941955480417</v>
      </c>
      <c r="OP75" s="66" t="str">
        <f t="shared" si="460"/>
        <v>kg/GJ delivered</v>
      </c>
      <c r="OQ75" s="66" t="str">
        <f t="shared" si="461"/>
        <v/>
      </c>
      <c r="OR75" s="66" t="str">
        <f t="shared" si="462"/>
        <v/>
      </c>
      <c r="OS75" s="66" t="str">
        <f t="shared" si="463"/>
        <v/>
      </c>
      <c r="OT75" s="66" t="str">
        <f t="shared" si="464"/>
        <v/>
      </c>
      <c r="OU75" s="118">
        <f t="shared" si="465"/>
        <v>2.6768103691180616</v>
      </c>
      <c r="OV75" s="66" t="str">
        <f t="shared" si="466"/>
        <v>kg/GJ delivered</v>
      </c>
      <c r="OW75" s="126">
        <f t="shared" si="467"/>
        <v>3.0994646379261762E-2</v>
      </c>
      <c r="OX75" s="66" t="str">
        <f t="shared" si="468"/>
        <v>kg/GJ delivered</v>
      </c>
      <c r="OY75" s="66" t="str">
        <f t="shared" si="469"/>
        <v/>
      </c>
      <c r="OZ75" s="66" t="str">
        <f t="shared" si="470"/>
        <v/>
      </c>
      <c r="PA75" s="66" t="str">
        <f t="shared" si="471"/>
        <v/>
      </c>
      <c r="PB75" s="66" t="str">
        <f t="shared" si="472"/>
        <v/>
      </c>
      <c r="PC75" s="66" t="str">
        <f t="shared" si="473"/>
        <v/>
      </c>
      <c r="PD75" s="66" t="str">
        <f t="shared" si="474"/>
        <v/>
      </c>
      <c r="PE75" s="66" t="str">
        <f t="shared" si="475"/>
        <v/>
      </c>
      <c r="PF75" s="66" t="str">
        <f t="shared" si="476"/>
        <v/>
      </c>
      <c r="PG75" s="66" t="str">
        <f t="shared" si="477"/>
        <v/>
      </c>
      <c r="PH75" s="66" t="str">
        <f t="shared" si="478"/>
        <v/>
      </c>
      <c r="PI75" s="66" t="str">
        <f t="shared" si="479"/>
        <v/>
      </c>
      <c r="PJ75" s="66" t="str">
        <f t="shared" si="480"/>
        <v/>
      </c>
      <c r="PK75" s="66" t="str">
        <f t="shared" si="481"/>
        <v/>
      </c>
      <c r="PL75" s="66" t="str">
        <f t="shared" si="482"/>
        <v/>
      </c>
      <c r="PM75" s="66" t="str">
        <f t="shared" si="483"/>
        <v/>
      </c>
      <c r="PN75" s="66" t="str">
        <f t="shared" si="484"/>
        <v/>
      </c>
      <c r="PO75" s="66" t="str">
        <f t="shared" si="485"/>
        <v/>
      </c>
      <c r="PP75" s="66" t="str">
        <f t="shared" si="486"/>
        <v/>
      </c>
      <c r="PQ75" s="66" t="str">
        <f t="shared" si="487"/>
        <v/>
      </c>
      <c r="PR75" s="66" t="str">
        <f t="shared" si="488"/>
        <v/>
      </c>
      <c r="PS75" s="66" t="str">
        <f t="shared" si="489"/>
        <v/>
      </c>
      <c r="PT75" s="66" t="str">
        <f t="shared" si="490"/>
        <v/>
      </c>
      <c r="PU75" s="66" t="str">
        <f t="shared" si="491"/>
        <v/>
      </c>
      <c r="PV75" s="66" t="str">
        <f t="shared" si="492"/>
        <v/>
      </c>
      <c r="PW75" s="66" t="str">
        <f t="shared" si="493"/>
        <v/>
      </c>
      <c r="PX75" s="66" t="str">
        <f t="shared" si="494"/>
        <v/>
      </c>
      <c r="PY75" s="66" t="str">
        <f t="shared" si="495"/>
        <v/>
      </c>
      <c r="PZ75" s="66" t="str">
        <f t="shared" si="496"/>
        <v/>
      </c>
      <c r="QA75" s="66" t="str">
        <f t="shared" si="497"/>
        <v/>
      </c>
      <c r="QB75" s="66" t="str">
        <f t="shared" si="498"/>
        <v/>
      </c>
      <c r="QC75" s="66" t="str">
        <f t="shared" si="499"/>
        <v/>
      </c>
      <c r="QD75" s="66" t="str">
        <f t="shared" si="500"/>
        <v/>
      </c>
      <c r="QE75" s="66" t="str">
        <f t="shared" si="501"/>
        <v/>
      </c>
      <c r="QF75" s="66" t="str">
        <f t="shared" si="502"/>
        <v/>
      </c>
      <c r="QG75" s="66" t="str">
        <f t="shared" si="503"/>
        <v/>
      </c>
      <c r="QH75" s="66" t="str">
        <f t="shared" si="504"/>
        <v/>
      </c>
      <c r="QI75" s="66" t="str">
        <f t="shared" si="505"/>
        <v/>
      </c>
      <c r="QJ75" s="66" t="str">
        <f t="shared" si="506"/>
        <v/>
      </c>
      <c r="QK75" s="66" t="str">
        <f t="shared" si="507"/>
        <v/>
      </c>
      <c r="QL75" s="66" t="str">
        <f t="shared" si="508"/>
        <v/>
      </c>
      <c r="QM75" s="66" t="str">
        <f t="shared" si="509"/>
        <v/>
      </c>
      <c r="QN75" s="66" t="str">
        <f t="shared" si="510"/>
        <v/>
      </c>
      <c r="QO75" s="66" t="str">
        <f t="shared" si="511"/>
        <v/>
      </c>
      <c r="QP75" s="66" t="str">
        <f t="shared" si="512"/>
        <v/>
      </c>
      <c r="QQ75" s="66" t="str">
        <f t="shared" si="513"/>
        <v/>
      </c>
      <c r="QR75" s="66" t="str">
        <f t="shared" si="514"/>
        <v/>
      </c>
      <c r="QS75" s="66" t="str">
        <f t="shared" si="515"/>
        <v/>
      </c>
      <c r="QT75" s="66" t="str">
        <f t="shared" si="516"/>
        <v/>
      </c>
      <c r="QU75" s="66" t="str">
        <f t="shared" si="517"/>
        <v/>
      </c>
      <c r="QV75" s="66" t="str">
        <f t="shared" si="518"/>
        <v/>
      </c>
      <c r="QW75" s="66" t="str">
        <f t="shared" si="519"/>
        <v/>
      </c>
      <c r="QX75" s="66" t="str">
        <f t="shared" si="520"/>
        <v/>
      </c>
      <c r="QY75" s="66" t="str">
        <f t="shared" si="521"/>
        <v/>
      </c>
      <c r="QZ75" s="66" t="str">
        <f t="shared" si="522"/>
        <v/>
      </c>
      <c r="RA75" s="66" t="str">
        <f t="shared" si="523"/>
        <v/>
      </c>
      <c r="RB75" s="66" t="str">
        <f t="shared" si="524"/>
        <v/>
      </c>
      <c r="RC75" s="66" t="str">
        <f t="shared" si="525"/>
        <v/>
      </c>
      <c r="RD75" s="66" t="str">
        <f t="shared" si="526"/>
        <v/>
      </c>
      <c r="RE75" s="66" t="str">
        <f t="shared" si="527"/>
        <v/>
      </c>
      <c r="RF75" s="66" t="str">
        <f t="shared" si="528"/>
        <v/>
      </c>
      <c r="RG75" s="66" t="str">
        <f t="shared" si="529"/>
        <v/>
      </c>
      <c r="RH75" s="66" t="str">
        <f t="shared" si="530"/>
        <v/>
      </c>
      <c r="RI75" s="66" t="str">
        <f t="shared" si="531"/>
        <v/>
      </c>
      <c r="RJ75" s="66" t="str">
        <f t="shared" si="532"/>
        <v/>
      </c>
      <c r="RK75" s="66" t="str">
        <f t="shared" si="533"/>
        <v/>
      </c>
      <c r="RL75" s="66" t="str">
        <f t="shared" si="534"/>
        <v/>
      </c>
      <c r="RM75" s="66" t="str">
        <f t="shared" si="535"/>
        <v/>
      </c>
      <c r="RN75" s="66" t="str">
        <f t="shared" si="536"/>
        <v/>
      </c>
      <c r="RO75" s="66" t="str">
        <f t="shared" si="537"/>
        <v/>
      </c>
      <c r="RP75" s="66" t="str">
        <f t="shared" si="538"/>
        <v/>
      </c>
      <c r="RQ75" s="66" t="str">
        <f t="shared" si="539"/>
        <v/>
      </c>
      <c r="RR75" s="66" t="str">
        <f t="shared" si="540"/>
        <v/>
      </c>
      <c r="RS75" s="66" t="str">
        <f t="shared" si="541"/>
        <v/>
      </c>
      <c r="RT75" s="66" t="str">
        <f t="shared" si="542"/>
        <v/>
      </c>
      <c r="RU75" s="66" t="str">
        <f t="shared" si="543"/>
        <v/>
      </c>
      <c r="RV75" s="66" t="str">
        <f t="shared" si="544"/>
        <v/>
      </c>
      <c r="RW75" s="66" t="str">
        <f t="shared" si="545"/>
        <v/>
      </c>
      <c r="RX75" s="66" t="str">
        <f t="shared" si="546"/>
        <v/>
      </c>
      <c r="RY75" s="66" t="str">
        <f t="shared" si="547"/>
        <v/>
      </c>
      <c r="RZ75" s="66" t="str">
        <f t="shared" si="548"/>
        <v/>
      </c>
      <c r="SA75" s="66" t="str">
        <f t="shared" si="549"/>
        <v/>
      </c>
      <c r="SB75" s="66" t="str">
        <f t="shared" si="550"/>
        <v/>
      </c>
      <c r="SC75" s="66" t="str">
        <f t="shared" si="551"/>
        <v/>
      </c>
      <c r="SD75" s="66" t="str">
        <f t="shared" si="552"/>
        <v/>
      </c>
      <c r="SE75" s="66" t="str">
        <f t="shared" si="553"/>
        <v/>
      </c>
      <c r="SF75" s="66" t="str">
        <f t="shared" si="554"/>
        <v/>
      </c>
      <c r="SG75" s="66" t="str">
        <f t="shared" si="555"/>
        <v/>
      </c>
      <c r="SH75" s="66" t="str">
        <f t="shared" si="556"/>
        <v/>
      </c>
      <c r="SI75" s="66" t="str">
        <f t="shared" si="557"/>
        <v/>
      </c>
      <c r="SJ75" s="66" t="str">
        <f t="shared" si="558"/>
        <v/>
      </c>
      <c r="SK75" s="66" t="str">
        <f t="shared" si="559"/>
        <v/>
      </c>
      <c r="SL75" s="66" t="str">
        <f t="shared" si="560"/>
        <v/>
      </c>
      <c r="SM75" s="66" t="str">
        <f t="shared" si="561"/>
        <v/>
      </c>
      <c r="SN75" s="66" t="str">
        <f t="shared" si="562"/>
        <v/>
      </c>
      <c r="SO75" s="66" t="str">
        <f t="shared" si="563"/>
        <v/>
      </c>
      <c r="SP75" s="66" t="str">
        <f t="shared" si="564"/>
        <v/>
      </c>
      <c r="SQ75" s="66" t="str">
        <f t="shared" si="565"/>
        <v/>
      </c>
      <c r="SR75" s="66" t="str">
        <f t="shared" si="566"/>
        <v/>
      </c>
      <c r="SS75" s="66" t="str">
        <f t="shared" si="567"/>
        <v/>
      </c>
      <c r="ST75" s="66" t="str">
        <f t="shared" si="568"/>
        <v/>
      </c>
      <c r="SU75" s="66" t="str">
        <f t="shared" si="569"/>
        <v/>
      </c>
      <c r="SV75" s="66" t="str">
        <f t="shared" si="570"/>
        <v/>
      </c>
      <c r="SW75" s="66" t="str">
        <f t="shared" si="571"/>
        <v/>
      </c>
      <c r="SX75" s="66" t="str">
        <f t="shared" si="572"/>
        <v/>
      </c>
      <c r="SY75" s="66" t="str">
        <f t="shared" si="573"/>
        <v/>
      </c>
      <c r="SZ75" s="66" t="str">
        <f t="shared" si="574"/>
        <v/>
      </c>
      <c r="TA75" s="66" t="str">
        <f t="shared" si="575"/>
        <v/>
      </c>
      <c r="TB75" s="66" t="str">
        <f t="shared" si="576"/>
        <v/>
      </c>
      <c r="TC75" s="66" t="str">
        <f t="shared" si="577"/>
        <v/>
      </c>
      <c r="TD75" s="66" t="str">
        <f t="shared" si="578"/>
        <v/>
      </c>
      <c r="TE75" s="66" t="str">
        <f t="shared" si="579"/>
        <v/>
      </c>
      <c r="TF75" s="66" t="str">
        <f t="shared" si="580"/>
        <v/>
      </c>
      <c r="TG75" s="66" t="str">
        <f t="shared" si="581"/>
        <v/>
      </c>
      <c r="TH75" s="66" t="str">
        <f t="shared" si="582"/>
        <v/>
      </c>
      <c r="TI75" s="66" t="str">
        <f t="shared" si="583"/>
        <v/>
      </c>
      <c r="TJ75" s="66" t="str">
        <f t="shared" si="584"/>
        <v/>
      </c>
      <c r="TK75" s="66" t="str">
        <f t="shared" si="585"/>
        <v/>
      </c>
      <c r="TL75" s="66" t="str">
        <f t="shared" si="586"/>
        <v/>
      </c>
      <c r="TM75" s="66" t="str">
        <f t="shared" si="587"/>
        <v/>
      </c>
      <c r="TN75" s="66" t="str">
        <f t="shared" si="588"/>
        <v/>
      </c>
      <c r="TO75" s="66" t="str">
        <f t="shared" si="589"/>
        <v/>
      </c>
      <c r="TP75" s="66" t="str">
        <f t="shared" si="590"/>
        <v/>
      </c>
      <c r="TQ75" s="66" t="str">
        <f t="shared" si="591"/>
        <v/>
      </c>
      <c r="TR75" s="66" t="str">
        <f t="shared" si="592"/>
        <v/>
      </c>
      <c r="TS75" s="66" t="str">
        <f t="shared" si="593"/>
        <v/>
      </c>
      <c r="TT75" s="66" t="str">
        <f t="shared" si="594"/>
        <v/>
      </c>
      <c r="TU75" s="66" t="str">
        <f t="shared" si="595"/>
        <v/>
      </c>
      <c r="TV75" s="66" t="str">
        <f t="shared" si="596"/>
        <v/>
      </c>
      <c r="TW75" s="66" t="str">
        <f t="shared" si="597"/>
        <v/>
      </c>
      <c r="TX75" s="66" t="str">
        <f t="shared" si="598"/>
        <v/>
      </c>
      <c r="TY75" s="66" t="str">
        <f t="shared" si="599"/>
        <v/>
      </c>
      <c r="TZ75" s="66" t="str">
        <f t="shared" si="600"/>
        <v/>
      </c>
      <c r="UA75" s="66" t="str">
        <f t="shared" si="601"/>
        <v/>
      </c>
      <c r="UB75" s="66" t="str">
        <f t="shared" si="602"/>
        <v/>
      </c>
      <c r="UC75" s="66" t="str">
        <f t="shared" si="603"/>
        <v/>
      </c>
      <c r="UD75" s="66" t="str">
        <f t="shared" si="604"/>
        <v/>
      </c>
      <c r="UE75" s="66" t="str">
        <f t="shared" si="605"/>
        <v/>
      </c>
      <c r="UF75" s="66" t="str">
        <f t="shared" si="606"/>
        <v/>
      </c>
      <c r="UG75" s="66" t="str">
        <f t="shared" si="607"/>
        <v/>
      </c>
      <c r="UH75" s="66" t="str">
        <f t="shared" si="608"/>
        <v/>
      </c>
      <c r="UI75" s="66" t="str">
        <f t="shared" si="609"/>
        <v/>
      </c>
      <c r="UJ75" s="66" t="str">
        <f t="shared" si="610"/>
        <v/>
      </c>
      <c r="UK75" s="66" t="str">
        <f t="shared" si="611"/>
        <v/>
      </c>
      <c r="UL75" s="66" t="str">
        <f t="shared" si="612"/>
        <v/>
      </c>
      <c r="UM75" s="66" t="str">
        <f t="shared" si="613"/>
        <v/>
      </c>
      <c r="UN75" s="66" t="str">
        <f t="shared" si="614"/>
        <v/>
      </c>
      <c r="UO75" s="66" t="str">
        <f t="shared" si="615"/>
        <v/>
      </c>
      <c r="UP75" s="66" t="str">
        <f t="shared" si="616"/>
        <v/>
      </c>
      <c r="UQ75" s="66" t="str">
        <f t="shared" si="617"/>
        <v/>
      </c>
      <c r="UR75" s="66" t="str">
        <f t="shared" si="618"/>
        <v/>
      </c>
      <c r="US75" s="66" t="str">
        <f t="shared" si="619"/>
        <v/>
      </c>
      <c r="UT75" s="66" t="str">
        <f t="shared" si="620"/>
        <v/>
      </c>
      <c r="UU75" s="66" t="str">
        <f t="shared" si="621"/>
        <v/>
      </c>
      <c r="UV75" s="66" t="str">
        <f t="shared" si="622"/>
        <v/>
      </c>
      <c r="UW75" s="66" t="str">
        <f t="shared" si="623"/>
        <v/>
      </c>
      <c r="UX75" s="66" t="str">
        <f t="shared" si="624"/>
        <v/>
      </c>
      <c r="UY75" s="66" t="str">
        <f t="shared" si="625"/>
        <v/>
      </c>
      <c r="UZ75" s="66" t="str">
        <f t="shared" si="626"/>
        <v/>
      </c>
      <c r="VA75" s="66" t="str">
        <f t="shared" si="627"/>
        <v/>
      </c>
      <c r="VB75" s="66" t="str">
        <f t="shared" si="628"/>
        <v/>
      </c>
      <c r="VC75" s="66" t="str">
        <f t="shared" si="629"/>
        <v/>
      </c>
      <c r="VD75" s="66" t="str">
        <f t="shared" si="630"/>
        <v/>
      </c>
      <c r="VE75" s="66" t="str">
        <f t="shared" si="631"/>
        <v/>
      </c>
      <c r="VF75" s="66" t="str">
        <f t="shared" si="632"/>
        <v/>
      </c>
      <c r="VG75" s="66" t="str">
        <f t="shared" si="633"/>
        <v/>
      </c>
      <c r="VH75" s="66" t="str">
        <f t="shared" si="634"/>
        <v/>
      </c>
      <c r="VI75" s="66" t="str">
        <f t="shared" si="635"/>
        <v/>
      </c>
      <c r="VJ75" s="66" t="str">
        <f t="shared" si="636"/>
        <v/>
      </c>
      <c r="VK75" s="66" t="str">
        <f t="shared" si="637"/>
        <v/>
      </c>
      <c r="VL75" s="66" t="str">
        <f t="shared" si="638"/>
        <v/>
      </c>
      <c r="VM75" s="66" t="str">
        <f t="shared" si="639"/>
        <v/>
      </c>
      <c r="VN75" s="66" t="str">
        <f t="shared" si="640"/>
        <v/>
      </c>
      <c r="VO75" s="66" t="str">
        <f t="shared" si="641"/>
        <v/>
      </c>
      <c r="VP75" s="66" t="str">
        <f t="shared" si="642"/>
        <v/>
      </c>
      <c r="VQ75" s="66" t="str">
        <f t="shared" si="643"/>
        <v/>
      </c>
      <c r="VR75" s="66" t="str">
        <f t="shared" si="644"/>
        <v/>
      </c>
      <c r="VS75" s="66" t="str">
        <f t="shared" si="645"/>
        <v/>
      </c>
      <c r="VT75" s="66" t="str">
        <f t="shared" si="646"/>
        <v/>
      </c>
      <c r="VU75" s="66" t="str">
        <f t="shared" si="647"/>
        <v/>
      </c>
      <c r="VV75" s="66" t="str">
        <f t="shared" si="648"/>
        <v/>
      </c>
      <c r="VW75" s="66" t="str">
        <f t="shared" si="649"/>
        <v/>
      </c>
      <c r="VX75" s="66" t="str">
        <f t="shared" si="650"/>
        <v/>
      </c>
      <c r="VY75" s="66" t="str">
        <f t="shared" si="651"/>
        <v/>
      </c>
      <c r="VZ75" s="66" t="str">
        <f t="shared" si="652"/>
        <v/>
      </c>
      <c r="WA75" s="66" t="str">
        <f t="shared" si="653"/>
        <v/>
      </c>
      <c r="WB75" s="66" t="str">
        <f t="shared" si="654"/>
        <v/>
      </c>
      <c r="WC75" s="66" t="str">
        <f t="shared" si="655"/>
        <v/>
      </c>
      <c r="WD75" s="66" t="str">
        <f t="shared" si="656"/>
        <v/>
      </c>
      <c r="WE75" s="66" t="str">
        <f t="shared" si="657"/>
        <v/>
      </c>
      <c r="WF75" s="66" t="str">
        <f t="shared" si="658"/>
        <v/>
      </c>
      <c r="WG75" s="66" t="str">
        <f t="shared" si="659"/>
        <v/>
      </c>
      <c r="WH75" s="66" t="str">
        <f t="shared" si="660"/>
        <v/>
      </c>
      <c r="WI75" s="66" t="str">
        <f t="shared" si="661"/>
        <v/>
      </c>
      <c r="WJ75" s="66" t="str">
        <f t="shared" si="662"/>
        <v/>
      </c>
      <c r="WK75" s="66" t="str">
        <f t="shared" si="663"/>
        <v/>
      </c>
      <c r="WL75" s="66" t="str">
        <f t="shared" si="664"/>
        <v/>
      </c>
      <c r="WM75" s="66" t="str">
        <f t="shared" si="665"/>
        <v/>
      </c>
      <c r="WN75" s="66" t="str">
        <f t="shared" si="666"/>
        <v/>
      </c>
      <c r="WO75" s="66" t="str">
        <f t="shared" si="667"/>
        <v/>
      </c>
      <c r="WP75" s="66" t="str">
        <f t="shared" si="668"/>
        <v/>
      </c>
      <c r="WQ75" s="66" t="str">
        <f t="shared" si="669"/>
        <v/>
      </c>
      <c r="WR75" s="66" t="str">
        <f t="shared" si="670"/>
        <v/>
      </c>
      <c r="WS75" s="66" t="str">
        <f t="shared" si="671"/>
        <v/>
      </c>
      <c r="WT75" s="66" t="str">
        <f t="shared" si="672"/>
        <v/>
      </c>
      <c r="WU75" s="66" t="str">
        <f t="shared" si="673"/>
        <v/>
      </c>
      <c r="WV75" s="66" t="str">
        <f t="shared" si="674"/>
        <v/>
      </c>
      <c r="WW75" s="66" t="str">
        <f t="shared" si="675"/>
        <v/>
      </c>
      <c r="WX75" s="66" t="str">
        <f t="shared" si="676"/>
        <v/>
      </c>
      <c r="WY75" s="66" t="str">
        <f t="shared" si="677"/>
        <v/>
      </c>
      <c r="WZ75" s="66" t="str">
        <f t="shared" si="678"/>
        <v/>
      </c>
      <c r="XA75" s="66" t="str">
        <f t="shared" si="679"/>
        <v/>
      </c>
      <c r="XB75" s="66" t="str">
        <f t="shared" si="680"/>
        <v/>
      </c>
      <c r="XC75" s="66" t="str">
        <f t="shared" si="681"/>
        <v/>
      </c>
      <c r="XD75" s="66" t="str">
        <f t="shared" si="682"/>
        <v/>
      </c>
      <c r="XE75" s="66" t="str">
        <f t="shared" si="683"/>
        <v/>
      </c>
      <c r="XF75" s="66" t="str">
        <f t="shared" si="684"/>
        <v/>
      </c>
      <c r="XG75" s="66" t="str">
        <f t="shared" si="685"/>
        <v/>
      </c>
      <c r="XH75" s="66" t="str">
        <f t="shared" si="686"/>
        <v/>
      </c>
      <c r="XI75" s="66" t="str">
        <f t="shared" si="687"/>
        <v/>
      </c>
      <c r="XJ75" s="66" t="str">
        <f t="shared" si="688"/>
        <v/>
      </c>
      <c r="XK75" s="66" t="str">
        <f t="shared" si="689"/>
        <v/>
      </c>
      <c r="XL75" s="66" t="str">
        <f t="shared" si="690"/>
        <v/>
      </c>
      <c r="XM75" s="66" t="str">
        <f t="shared" si="691"/>
        <v/>
      </c>
      <c r="XN75" s="66" t="str">
        <f t="shared" si="692"/>
        <v/>
      </c>
      <c r="XO75" s="66" t="str">
        <f t="shared" si="693"/>
        <v/>
      </c>
      <c r="XP75" s="66" t="str">
        <f t="shared" si="694"/>
        <v/>
      </c>
      <c r="XQ75" s="66" t="str">
        <f t="shared" si="695"/>
        <v/>
      </c>
      <c r="XR75" s="66" t="str">
        <f t="shared" si="696"/>
        <v/>
      </c>
      <c r="XS75" s="66" t="str">
        <f t="shared" si="697"/>
        <v/>
      </c>
      <c r="XT75" s="66" t="str">
        <f t="shared" si="698"/>
        <v/>
      </c>
      <c r="XU75" s="66" t="str">
        <f t="shared" si="699"/>
        <v/>
      </c>
      <c r="XV75" s="66" t="str">
        <f t="shared" si="700"/>
        <v/>
      </c>
      <c r="XW75" s="66" t="str">
        <f t="shared" si="701"/>
        <v/>
      </c>
      <c r="XX75" s="66" t="str">
        <f t="shared" si="702"/>
        <v/>
      </c>
      <c r="XY75" s="66" t="str">
        <f t="shared" si="703"/>
        <v/>
      </c>
      <c r="XZ75" s="66" t="str">
        <f t="shared" si="704"/>
        <v/>
      </c>
      <c r="YA75" s="66" t="str">
        <f t="shared" si="705"/>
        <v/>
      </c>
      <c r="YB75" s="66" t="str">
        <f t="shared" si="706"/>
        <v/>
      </c>
      <c r="YC75" s="66" t="str">
        <f t="shared" si="707"/>
        <v/>
      </c>
      <c r="YD75" s="66" t="str">
        <f t="shared" si="708"/>
        <v/>
      </c>
      <c r="YE75" s="66" t="str">
        <f t="shared" si="709"/>
        <v/>
      </c>
      <c r="YF75" s="66" t="str">
        <f t="shared" si="710"/>
        <v/>
      </c>
      <c r="YG75" s="66" t="str">
        <f t="shared" si="711"/>
        <v/>
      </c>
      <c r="YH75" s="66" t="str">
        <f t="shared" si="712"/>
        <v/>
      </c>
      <c r="YI75" s="66" t="str">
        <f t="shared" si="713"/>
        <v/>
      </c>
      <c r="YJ75" s="66" t="str">
        <f t="shared" si="714"/>
        <v/>
      </c>
      <c r="YK75" s="66" t="str">
        <f t="shared" si="715"/>
        <v/>
      </c>
      <c r="YL75" s="66" t="str">
        <f t="shared" si="716"/>
        <v/>
      </c>
      <c r="YM75" s="66" t="str">
        <f t="shared" si="717"/>
        <v/>
      </c>
      <c r="YN75" s="66" t="str">
        <f t="shared" si="718"/>
        <v/>
      </c>
      <c r="YO75" s="66" t="str">
        <f t="shared" si="719"/>
        <v/>
      </c>
      <c r="YP75" s="66" t="str">
        <f t="shared" si="720"/>
        <v/>
      </c>
      <c r="YQ75" s="66" t="str">
        <f t="shared" si="721"/>
        <v/>
      </c>
      <c r="YR75" s="66" t="str">
        <f t="shared" si="722"/>
        <v/>
      </c>
      <c r="YS75" s="66" t="str">
        <f t="shared" si="723"/>
        <v/>
      </c>
      <c r="YT75" s="66" t="str">
        <f t="shared" si="724"/>
        <v/>
      </c>
      <c r="YU75" s="66" t="str">
        <f t="shared" si="725"/>
        <v/>
      </c>
      <c r="YV75" s="66" t="str">
        <f t="shared" si="726"/>
        <v/>
      </c>
      <c r="YW75" s="66" t="str">
        <f t="shared" si="727"/>
        <v/>
      </c>
      <c r="YX75" s="66" t="str">
        <f t="shared" si="728"/>
        <v/>
      </c>
      <c r="YY75" s="66" t="str">
        <f t="shared" si="729"/>
        <v/>
      </c>
      <c r="YZ75" s="66" t="str">
        <f t="shared" si="730"/>
        <v/>
      </c>
      <c r="ZA75" s="66" t="str">
        <f t="shared" si="731"/>
        <v/>
      </c>
      <c r="ZB75" s="66" t="str">
        <f t="shared" si="732"/>
        <v/>
      </c>
      <c r="ZC75" s="66" t="str">
        <f t="shared" si="733"/>
        <v/>
      </c>
      <c r="ZD75" s="66" t="str">
        <f t="shared" si="734"/>
        <v/>
      </c>
      <c r="ZE75" s="66" t="str">
        <f t="shared" si="735"/>
        <v/>
      </c>
      <c r="ZF75" s="66" t="str">
        <f t="shared" si="736"/>
        <v/>
      </c>
      <c r="ZG75" s="66" t="str">
        <f t="shared" si="737"/>
        <v/>
      </c>
      <c r="ZH75" s="66" t="str">
        <f t="shared" si="738"/>
        <v/>
      </c>
      <c r="ZI75" s="66" t="str">
        <f t="shared" si="739"/>
        <v/>
      </c>
      <c r="ZJ75" s="66" t="str">
        <f t="shared" si="740"/>
        <v/>
      </c>
      <c r="ZK75" s="66" t="str">
        <f t="shared" si="741"/>
        <v/>
      </c>
      <c r="ZL75" s="66" t="str">
        <f t="shared" si="742"/>
        <v/>
      </c>
      <c r="ZM75" s="66" t="str">
        <f t="shared" si="743"/>
        <v/>
      </c>
      <c r="ZN75" s="66" t="str">
        <f t="shared" si="744"/>
        <v/>
      </c>
      <c r="ZO75" s="66" t="str">
        <f t="shared" si="745"/>
        <v/>
      </c>
      <c r="ZP75" s="66" t="str">
        <f t="shared" si="746"/>
        <v/>
      </c>
      <c r="ZQ75" s="66" t="str">
        <f t="shared" si="747"/>
        <v/>
      </c>
      <c r="ZR75" s="66" t="str">
        <f t="shared" si="748"/>
        <v/>
      </c>
      <c r="ZS75" s="66" t="str">
        <f t="shared" si="749"/>
        <v/>
      </c>
      <c r="ZT75" s="66" t="str">
        <f t="shared" si="750"/>
        <v/>
      </c>
      <c r="ZU75" s="66" t="str">
        <f t="shared" si="751"/>
        <v/>
      </c>
      <c r="ZV75" s="66" t="str">
        <f t="shared" si="752"/>
        <v/>
      </c>
      <c r="ZW75" s="66" t="str">
        <f t="shared" si="753"/>
        <v/>
      </c>
      <c r="ZX75" s="66" t="str">
        <f t="shared" si="754"/>
        <v/>
      </c>
      <c r="ZY75" s="66" t="str">
        <f t="shared" si="755"/>
        <v/>
      </c>
      <c r="ZZ75" s="66" t="str">
        <f t="shared" si="756"/>
        <v/>
      </c>
      <c r="AAA75" s="66" t="str">
        <f t="shared" si="757"/>
        <v/>
      </c>
      <c r="AAB75" s="66" t="str">
        <f t="shared" si="758"/>
        <v/>
      </c>
      <c r="AAC75" s="66" t="str">
        <f t="shared" si="759"/>
        <v/>
      </c>
      <c r="AAD75" s="66" t="str">
        <f t="shared" si="760"/>
        <v/>
      </c>
      <c r="AAE75" s="66" t="str">
        <f t="shared" si="761"/>
        <v/>
      </c>
      <c r="AAF75" s="66" t="str">
        <f t="shared" si="762"/>
        <v/>
      </c>
      <c r="AAG75" s="66" t="str">
        <f t="shared" si="763"/>
        <v/>
      </c>
      <c r="AAH75" s="66" t="str">
        <f t="shared" si="764"/>
        <v/>
      </c>
      <c r="AAI75" s="66" t="str">
        <f t="shared" si="765"/>
        <v/>
      </c>
      <c r="AAJ75" s="66" t="str">
        <f t="shared" si="766"/>
        <v/>
      </c>
      <c r="AAK75" s="66" t="str">
        <f t="shared" si="767"/>
        <v/>
      </c>
      <c r="AAL75" s="66" t="str">
        <f t="shared" si="768"/>
        <v/>
      </c>
      <c r="AAM75" s="66" t="str">
        <f t="shared" si="769"/>
        <v/>
      </c>
      <c r="AAN75" s="66" t="str">
        <f t="shared" si="770"/>
        <v/>
      </c>
      <c r="AAO75" s="66" t="str">
        <f t="shared" si="771"/>
        <v/>
      </c>
      <c r="AAP75" s="66" t="str">
        <f t="shared" si="772"/>
        <v/>
      </c>
      <c r="AAQ75" s="66" t="str">
        <f t="shared" si="773"/>
        <v/>
      </c>
      <c r="AAR75" s="66" t="str">
        <f t="shared" si="774"/>
        <v/>
      </c>
      <c r="AAS75" s="66" t="str">
        <f t="shared" si="775"/>
        <v/>
      </c>
      <c r="AAT75" s="66" t="str">
        <f t="shared" si="776"/>
        <v/>
      </c>
      <c r="AAU75" s="66" t="str">
        <f t="shared" si="777"/>
        <v/>
      </c>
      <c r="AAV75" s="66" t="str">
        <f t="shared" si="778"/>
        <v/>
      </c>
      <c r="AAW75" s="66" t="str">
        <f t="shared" si="779"/>
        <v/>
      </c>
      <c r="AAX75" s="66" t="str">
        <f t="shared" si="780"/>
        <v/>
      </c>
      <c r="AAY75" s="66" t="str">
        <f t="shared" si="781"/>
        <v/>
      </c>
      <c r="AAZ75" s="66" t="str">
        <f t="shared" si="782"/>
        <v/>
      </c>
      <c r="ABA75" s="66" t="str">
        <f t="shared" si="783"/>
        <v/>
      </c>
      <c r="ABB75" s="66" t="str">
        <f t="shared" si="784"/>
        <v/>
      </c>
      <c r="ABC75" s="66" t="str">
        <f t="shared" si="785"/>
        <v/>
      </c>
      <c r="ABD75" s="66" t="str">
        <f t="shared" si="786"/>
        <v/>
      </c>
      <c r="ABE75" s="66" t="str">
        <f t="shared" si="787"/>
        <v/>
      </c>
      <c r="ABF75" s="66" t="str">
        <f t="shared" si="788"/>
        <v/>
      </c>
      <c r="ABG75" s="66" t="str">
        <f t="shared" si="789"/>
        <v/>
      </c>
      <c r="ABH75" s="66" t="str">
        <f t="shared" si="790"/>
        <v/>
      </c>
      <c r="ABI75" s="66" t="str">
        <f t="shared" si="791"/>
        <v/>
      </c>
      <c r="ABJ75" s="66" t="str">
        <f t="shared" si="792"/>
        <v/>
      </c>
      <c r="ABK75" s="66" t="str">
        <f t="shared" si="793"/>
        <v/>
      </c>
      <c r="ABL75" s="66" t="str">
        <f t="shared" si="794"/>
        <v/>
      </c>
      <c r="ABM75" s="66" t="str">
        <f t="shared" si="795"/>
        <v/>
      </c>
      <c r="ABN75" s="66" t="str">
        <f t="shared" si="796"/>
        <v/>
      </c>
      <c r="ABO75" s="66" t="str">
        <f t="shared" si="797"/>
        <v/>
      </c>
      <c r="ABP75" s="66" t="str">
        <f t="shared" si="798"/>
        <v/>
      </c>
      <c r="ABQ75" s="66" t="str">
        <f t="shared" si="799"/>
        <v/>
      </c>
      <c r="ABR75" s="66" t="str">
        <f t="shared" si="800"/>
        <v/>
      </c>
      <c r="ABS75" s="66" t="str">
        <f t="shared" si="801"/>
        <v/>
      </c>
      <c r="ABT75" s="66" t="str">
        <f t="shared" si="802"/>
        <v/>
      </c>
      <c r="ABU75" s="66" t="str">
        <f t="shared" si="803"/>
        <v/>
      </c>
      <c r="ABV75" s="66" t="str">
        <f t="shared" si="804"/>
        <v/>
      </c>
      <c r="ABW75" s="66" t="str">
        <f t="shared" si="805"/>
        <v/>
      </c>
      <c r="ABX75" s="66" t="str">
        <f t="shared" si="806"/>
        <v/>
      </c>
      <c r="ABY75" s="66" t="str">
        <f t="shared" si="807"/>
        <v/>
      </c>
      <c r="ABZ75" s="66" t="str">
        <f t="shared" si="808"/>
        <v/>
      </c>
      <c r="ACA75" s="66" t="str">
        <f t="shared" si="809"/>
        <v/>
      </c>
      <c r="ACB75" s="66" t="str">
        <f t="shared" si="810"/>
        <v/>
      </c>
      <c r="ACC75" s="66" t="str">
        <f t="shared" si="811"/>
        <v/>
      </c>
      <c r="ACD75" s="66" t="str">
        <f t="shared" si="812"/>
        <v/>
      </c>
      <c r="ACE75" s="66" t="str">
        <f t="shared" si="813"/>
        <v/>
      </c>
      <c r="ACF75" s="66" t="str">
        <f t="shared" si="814"/>
        <v/>
      </c>
      <c r="ACG75" s="66" t="str">
        <f t="shared" si="815"/>
        <v/>
      </c>
      <c r="ACH75" s="66" t="str">
        <f t="shared" si="816"/>
        <v/>
      </c>
      <c r="ACI75" s="66" t="str">
        <f t="shared" si="817"/>
        <v/>
      </c>
      <c r="ACJ75" s="66" t="str">
        <f t="shared" si="818"/>
        <v/>
      </c>
      <c r="ACK75" s="66" t="str">
        <f t="shared" si="819"/>
        <v/>
      </c>
      <c r="ACL75" s="66" t="str">
        <f t="shared" si="820"/>
        <v/>
      </c>
      <c r="ACM75" s="66" t="str">
        <f t="shared" ref="ACM75:ACN75" si="832">IF(AND(ACS$3="Unit", ACL75=""), "", IF(AND(ACS$3="Unit", ACL75="-"),"", IF(ACS$3="Unit", "kg/GJ delivered", IF(AND(NY75&lt;&gt;"", NY75&lt;&gt;"-", NX75="-"),"", IF($H75="","", IF(NX75="nd", "",IF(NX75="&lt;n.a.&gt;", "", IF(NY75="#/MJ", "", IF(NY75="kg/GJ delivered",NX75,IF(NY75="g/MJ delivered",NX75,IF(NY75="kg/MJ delivered",NX75*1000,IF(NY75="mg/MJ delivered",NX75/1000,IF(NY75="g/kg",((NX75)*(1/$I75)*(1/$H75)),IF(NY75="mg/kg",((NX75/1000)*(1/$I75)*(1/$H75)),IF(NY75="mg/MJ delivered",NX75/1000,IF(NY75="-","","Error"))))))))))))))))</f>
        <v/>
      </c>
      <c r="ACN75" s="66" t="str">
        <f t="shared" si="832"/>
        <v/>
      </c>
      <c r="ACO75" s="66" t="str">
        <f t="shared" si="822"/>
        <v/>
      </c>
      <c r="ACP75" s="66" t="str">
        <f t="shared" si="823"/>
        <v/>
      </c>
      <c r="ACQ75" s="66" t="str">
        <f t="shared" si="824"/>
        <v/>
      </c>
      <c r="ACR75" s="66" t="str">
        <f t="shared" si="825"/>
        <v/>
      </c>
      <c r="ACS75" s="66" t="str">
        <f t="shared" si="826"/>
        <v/>
      </c>
      <c r="ACT75" s="66" t="str">
        <f t="shared" si="827"/>
        <v/>
      </c>
    </row>
    <row r="76" spans="2:774" ht="15.75" customHeight="1" x14ac:dyDescent="0.25">
      <c r="B76" s="66">
        <v>198</v>
      </c>
      <c r="C76" s="66" t="s">
        <v>762</v>
      </c>
      <c r="D76" s="66" t="s">
        <v>1634</v>
      </c>
      <c r="E76" s="156" t="s">
        <v>300</v>
      </c>
      <c r="F76" s="66" t="s">
        <v>497</v>
      </c>
      <c r="G76" s="66" t="s">
        <v>492</v>
      </c>
      <c r="H76" s="126">
        <v>0.217</v>
      </c>
      <c r="I76" s="130">
        <v>19.5</v>
      </c>
      <c r="J76" s="66" t="str">
        <f t="shared" si="449"/>
        <v>Firewood, Improved, GLO</v>
      </c>
      <c r="K76" s="161"/>
      <c r="L76" s="161"/>
      <c r="M76" s="161"/>
      <c r="N76" s="161"/>
      <c r="O76" s="66" t="s">
        <v>794</v>
      </c>
      <c r="P76" s="66" t="str">
        <f t="shared" si="428"/>
        <v>GLO</v>
      </c>
      <c r="Q76" s="66" t="s">
        <v>306</v>
      </c>
      <c r="R76" s="162">
        <v>24.7</v>
      </c>
      <c r="S76" s="158" t="s">
        <v>523</v>
      </c>
      <c r="T76" s="158" t="s">
        <v>128</v>
      </c>
      <c r="U76" s="158" t="s">
        <v>128</v>
      </c>
      <c r="V76" s="158" t="s">
        <v>128</v>
      </c>
      <c r="W76" s="158" t="s">
        <v>128</v>
      </c>
      <c r="X76" s="166" t="s">
        <v>753</v>
      </c>
      <c r="Y76" s="158" t="s">
        <v>523</v>
      </c>
      <c r="Z76" s="162">
        <v>14</v>
      </c>
      <c r="AA76" s="158" t="s">
        <v>523</v>
      </c>
      <c r="AB76" s="158" t="s">
        <v>128</v>
      </c>
      <c r="AC76" s="158" t="s">
        <v>128</v>
      </c>
      <c r="AD76" s="158" t="s">
        <v>128</v>
      </c>
      <c r="AE76" s="158" t="s">
        <v>128</v>
      </c>
      <c r="AF76" s="165">
        <v>7.9</v>
      </c>
      <c r="AG76" s="158" t="s">
        <v>523</v>
      </c>
      <c r="AH76" s="163">
        <v>0.13</v>
      </c>
      <c r="AI76" s="158" t="s">
        <v>523</v>
      </c>
      <c r="AJ76" s="158" t="s">
        <v>128</v>
      </c>
      <c r="AK76" s="158" t="s">
        <v>128</v>
      </c>
      <c r="AL76" s="158" t="s">
        <v>128</v>
      </c>
      <c r="AM76" s="158" t="s">
        <v>128</v>
      </c>
      <c r="AN76" s="158" t="s">
        <v>128</v>
      </c>
      <c r="AO76" s="158" t="s">
        <v>128</v>
      </c>
      <c r="AP76" s="158" t="s">
        <v>128</v>
      </c>
      <c r="AQ76" s="158" t="s">
        <v>128</v>
      </c>
      <c r="AR76" s="158" t="s">
        <v>128</v>
      </c>
      <c r="AS76" s="158" t="s">
        <v>128</v>
      </c>
      <c r="AT76" s="158" t="s">
        <v>128</v>
      </c>
      <c r="AU76" s="158" t="s">
        <v>128</v>
      </c>
      <c r="AV76" s="158" t="s">
        <v>128</v>
      </c>
      <c r="AW76" s="158" t="s">
        <v>128</v>
      </c>
      <c r="AX76" s="158" t="s">
        <v>128</v>
      </c>
      <c r="AY76" s="158" t="s">
        <v>128</v>
      </c>
      <c r="AZ76" s="158" t="s">
        <v>128</v>
      </c>
      <c r="BA76" s="158" t="s">
        <v>128</v>
      </c>
      <c r="BB76" s="158" t="s">
        <v>128</v>
      </c>
      <c r="BC76" s="158" t="s">
        <v>128</v>
      </c>
      <c r="BD76" s="158" t="s">
        <v>128</v>
      </c>
      <c r="BE76" s="158" t="s">
        <v>128</v>
      </c>
      <c r="BF76" s="158" t="s">
        <v>128</v>
      </c>
      <c r="BG76" s="158" t="s">
        <v>128</v>
      </c>
      <c r="BH76" s="158" t="s">
        <v>128</v>
      </c>
      <c r="BI76" s="158" t="s">
        <v>128</v>
      </c>
      <c r="BJ76" s="158" t="s">
        <v>128</v>
      </c>
      <c r="BK76" s="158" t="s">
        <v>128</v>
      </c>
      <c r="BL76" s="158" t="s">
        <v>128</v>
      </c>
      <c r="BM76" s="158" t="s">
        <v>128</v>
      </c>
      <c r="BN76" s="158" t="s">
        <v>128</v>
      </c>
      <c r="BO76" s="158" t="s">
        <v>128</v>
      </c>
      <c r="BP76" s="158" t="s">
        <v>128</v>
      </c>
      <c r="BQ76" s="158" t="s">
        <v>128</v>
      </c>
      <c r="BR76" s="158" t="s">
        <v>128</v>
      </c>
      <c r="BS76" s="158" t="s">
        <v>128</v>
      </c>
      <c r="BT76" s="158" t="s">
        <v>128</v>
      </c>
      <c r="BU76" s="158" t="s">
        <v>128</v>
      </c>
      <c r="BV76" s="158" t="s">
        <v>128</v>
      </c>
      <c r="BW76" s="158" t="s">
        <v>128</v>
      </c>
      <c r="BX76" s="158" t="s">
        <v>128</v>
      </c>
      <c r="BY76" s="158" t="s">
        <v>128</v>
      </c>
      <c r="BZ76" s="158" t="s">
        <v>128</v>
      </c>
      <c r="CA76" s="158" t="s">
        <v>128</v>
      </c>
      <c r="CB76" s="158" t="s">
        <v>128</v>
      </c>
      <c r="CC76" s="158" t="s">
        <v>128</v>
      </c>
      <c r="CD76" s="158" t="s">
        <v>128</v>
      </c>
      <c r="CE76" s="158" t="s">
        <v>128</v>
      </c>
      <c r="CF76" s="158" t="s">
        <v>128</v>
      </c>
      <c r="CG76" s="158" t="s">
        <v>128</v>
      </c>
      <c r="CH76" s="158" t="s">
        <v>128</v>
      </c>
      <c r="CI76" s="158" t="s">
        <v>128</v>
      </c>
      <c r="CJ76" s="158" t="s">
        <v>128</v>
      </c>
      <c r="CK76" s="158" t="s">
        <v>128</v>
      </c>
      <c r="CL76" s="158" t="s">
        <v>128</v>
      </c>
      <c r="CM76" s="158" t="s">
        <v>128</v>
      </c>
      <c r="CN76" s="158" t="s">
        <v>128</v>
      </c>
      <c r="CO76" s="158" t="s">
        <v>128</v>
      </c>
      <c r="CP76" s="158" t="s">
        <v>128</v>
      </c>
      <c r="CQ76" s="158" t="s">
        <v>128</v>
      </c>
      <c r="CR76" s="158" t="s">
        <v>128</v>
      </c>
      <c r="CS76" s="158" t="s">
        <v>128</v>
      </c>
      <c r="CT76" s="158" t="s">
        <v>128</v>
      </c>
      <c r="CU76" s="158" t="s">
        <v>128</v>
      </c>
      <c r="CV76" s="158" t="s">
        <v>128</v>
      </c>
      <c r="CW76" s="158" t="s">
        <v>128</v>
      </c>
      <c r="CX76" s="158" t="s">
        <v>128</v>
      </c>
      <c r="CY76" s="158" t="s">
        <v>128</v>
      </c>
      <c r="CZ76" s="158" t="s">
        <v>128</v>
      </c>
      <c r="DA76" s="158" t="s">
        <v>128</v>
      </c>
      <c r="DB76" s="158" t="s">
        <v>128</v>
      </c>
      <c r="DC76" s="158" t="s">
        <v>128</v>
      </c>
      <c r="DD76" s="158" t="s">
        <v>128</v>
      </c>
      <c r="DE76" s="158" t="s">
        <v>128</v>
      </c>
      <c r="DF76" s="158" t="s">
        <v>128</v>
      </c>
      <c r="DG76" s="158" t="s">
        <v>128</v>
      </c>
      <c r="DH76" s="158" t="s">
        <v>128</v>
      </c>
      <c r="DI76" s="158" t="s">
        <v>128</v>
      </c>
      <c r="DJ76" s="158" t="s">
        <v>128</v>
      </c>
      <c r="DK76" s="158" t="s">
        <v>128</v>
      </c>
      <c r="DL76" s="158" t="s">
        <v>128</v>
      </c>
      <c r="DM76" s="158" t="s">
        <v>128</v>
      </c>
      <c r="DN76" s="158" t="s">
        <v>128</v>
      </c>
      <c r="DO76" s="158" t="s">
        <v>128</v>
      </c>
      <c r="DP76" s="158" t="s">
        <v>128</v>
      </c>
      <c r="DQ76" s="158" t="s">
        <v>128</v>
      </c>
      <c r="DR76" s="158" t="s">
        <v>128</v>
      </c>
      <c r="DS76" s="158" t="s">
        <v>128</v>
      </c>
      <c r="DT76" s="158" t="s">
        <v>128</v>
      </c>
      <c r="DU76" s="158" t="s">
        <v>128</v>
      </c>
      <c r="DV76" s="158" t="s">
        <v>128</v>
      </c>
      <c r="DW76" s="158" t="s">
        <v>128</v>
      </c>
      <c r="DX76" s="158" t="s">
        <v>128</v>
      </c>
      <c r="DY76" s="158" t="s">
        <v>128</v>
      </c>
      <c r="DZ76" s="158" t="s">
        <v>128</v>
      </c>
      <c r="EA76" s="158" t="s">
        <v>128</v>
      </c>
      <c r="EB76" s="158" t="s">
        <v>128</v>
      </c>
      <c r="EC76" s="158" t="s">
        <v>128</v>
      </c>
      <c r="ED76" s="158" t="s">
        <v>128</v>
      </c>
      <c r="EE76" s="158" t="s">
        <v>128</v>
      </c>
      <c r="EF76" s="158" t="s">
        <v>128</v>
      </c>
      <c r="EG76" s="158" t="s">
        <v>128</v>
      </c>
      <c r="EH76" s="158" t="s">
        <v>128</v>
      </c>
      <c r="EI76" s="158" t="s">
        <v>128</v>
      </c>
      <c r="EJ76" s="158" t="s">
        <v>128</v>
      </c>
      <c r="EK76" s="158" t="s">
        <v>128</v>
      </c>
      <c r="EL76" s="158" t="s">
        <v>128</v>
      </c>
      <c r="EM76" s="158" t="s">
        <v>128</v>
      </c>
      <c r="EN76" s="158" t="s">
        <v>128</v>
      </c>
      <c r="EO76" s="158" t="s">
        <v>128</v>
      </c>
      <c r="EP76" s="158" t="s">
        <v>128</v>
      </c>
      <c r="EQ76" s="158" t="s">
        <v>128</v>
      </c>
      <c r="ER76" s="158" t="s">
        <v>128</v>
      </c>
      <c r="ES76" s="158" t="s">
        <v>128</v>
      </c>
      <c r="ET76" s="158" t="s">
        <v>128</v>
      </c>
      <c r="EU76" s="158" t="s">
        <v>128</v>
      </c>
      <c r="EV76" s="158" t="s">
        <v>128</v>
      </c>
      <c r="EW76" s="158" t="s">
        <v>128</v>
      </c>
      <c r="EX76" s="158" t="s">
        <v>128</v>
      </c>
      <c r="EY76" s="158" t="s">
        <v>128</v>
      </c>
      <c r="EZ76" s="158" t="s">
        <v>128</v>
      </c>
      <c r="FA76" s="158" t="s">
        <v>128</v>
      </c>
      <c r="FB76" s="158" t="s">
        <v>128</v>
      </c>
      <c r="FC76" s="158" t="s">
        <v>128</v>
      </c>
      <c r="FD76" s="158" t="s">
        <v>128</v>
      </c>
      <c r="FE76" s="158" t="s">
        <v>128</v>
      </c>
      <c r="FF76" s="158" t="s">
        <v>128</v>
      </c>
      <c r="FG76" s="158" t="s">
        <v>128</v>
      </c>
      <c r="FH76" s="158" t="s">
        <v>128</v>
      </c>
      <c r="FI76" s="158" t="s">
        <v>128</v>
      </c>
      <c r="FJ76" s="158" t="s">
        <v>128</v>
      </c>
      <c r="FK76" s="158" t="s">
        <v>128</v>
      </c>
      <c r="FL76" s="158" t="s">
        <v>128</v>
      </c>
      <c r="FM76" s="158" t="s">
        <v>128</v>
      </c>
      <c r="FN76" s="158" t="s">
        <v>128</v>
      </c>
      <c r="FO76" s="158" t="s">
        <v>128</v>
      </c>
      <c r="FP76" s="158" t="s">
        <v>128</v>
      </c>
      <c r="FQ76" s="158" t="s">
        <v>128</v>
      </c>
      <c r="FR76" s="158" t="s">
        <v>128</v>
      </c>
      <c r="FS76" s="158" t="s">
        <v>128</v>
      </c>
      <c r="FT76" s="158" t="s">
        <v>128</v>
      </c>
      <c r="FU76" s="158" t="s">
        <v>128</v>
      </c>
      <c r="FV76" s="158" t="s">
        <v>128</v>
      </c>
      <c r="FW76" s="158" t="s">
        <v>128</v>
      </c>
      <c r="FX76" s="158" t="s">
        <v>128</v>
      </c>
      <c r="FY76" s="158" t="s">
        <v>128</v>
      </c>
      <c r="FZ76" s="158" t="s">
        <v>128</v>
      </c>
      <c r="GA76" s="158" t="s">
        <v>128</v>
      </c>
      <c r="GB76" s="158" t="s">
        <v>128</v>
      </c>
      <c r="GC76" s="158" t="s">
        <v>128</v>
      </c>
      <c r="GD76" s="158" t="s">
        <v>128</v>
      </c>
      <c r="GE76" s="158" t="s">
        <v>128</v>
      </c>
      <c r="GF76" s="158" t="s">
        <v>128</v>
      </c>
      <c r="GG76" s="158" t="s">
        <v>128</v>
      </c>
      <c r="GH76" s="158" t="s">
        <v>128</v>
      </c>
      <c r="GI76" s="158" t="s">
        <v>128</v>
      </c>
      <c r="GJ76" s="158" t="s">
        <v>128</v>
      </c>
      <c r="GK76" s="158" t="s">
        <v>128</v>
      </c>
      <c r="GL76" s="158" t="s">
        <v>128</v>
      </c>
      <c r="GM76" s="158" t="s">
        <v>128</v>
      </c>
      <c r="GN76" s="158" t="s">
        <v>128</v>
      </c>
      <c r="GO76" s="158" t="s">
        <v>128</v>
      </c>
      <c r="GP76" s="158" t="s">
        <v>128</v>
      </c>
      <c r="GQ76" s="158" t="s">
        <v>128</v>
      </c>
      <c r="GR76" s="158" t="s">
        <v>128</v>
      </c>
      <c r="GS76" s="158" t="s">
        <v>128</v>
      </c>
      <c r="GT76" s="158" t="s">
        <v>128</v>
      </c>
      <c r="GU76" s="158" t="s">
        <v>128</v>
      </c>
      <c r="GV76" s="158" t="s">
        <v>128</v>
      </c>
      <c r="GW76" s="158" t="s">
        <v>128</v>
      </c>
      <c r="GX76" s="158" t="s">
        <v>128</v>
      </c>
      <c r="GY76" s="158" t="s">
        <v>128</v>
      </c>
      <c r="GZ76" s="158" t="s">
        <v>128</v>
      </c>
      <c r="HA76" s="158" t="s">
        <v>128</v>
      </c>
      <c r="HB76" s="158" t="s">
        <v>128</v>
      </c>
      <c r="HC76" s="158" t="s">
        <v>128</v>
      </c>
      <c r="HD76" s="158" t="s">
        <v>128</v>
      </c>
      <c r="HE76" s="158" t="s">
        <v>128</v>
      </c>
      <c r="HF76" s="158" t="s">
        <v>128</v>
      </c>
      <c r="HG76" s="158" t="s">
        <v>128</v>
      </c>
      <c r="HH76" s="158" t="s">
        <v>128</v>
      </c>
      <c r="HI76" s="158" t="s">
        <v>128</v>
      </c>
      <c r="HJ76" s="158" t="s">
        <v>128</v>
      </c>
      <c r="HK76" s="158" t="s">
        <v>128</v>
      </c>
      <c r="HL76" s="158" t="s">
        <v>128</v>
      </c>
      <c r="HM76" s="158" t="s">
        <v>128</v>
      </c>
      <c r="HN76" s="158" t="s">
        <v>128</v>
      </c>
      <c r="HO76" s="158" t="s">
        <v>128</v>
      </c>
      <c r="HP76" s="158" t="s">
        <v>128</v>
      </c>
      <c r="HQ76" s="158" t="s">
        <v>128</v>
      </c>
      <c r="HR76" s="158" t="s">
        <v>128</v>
      </c>
      <c r="HS76" s="158" t="s">
        <v>128</v>
      </c>
      <c r="HT76" s="158" t="s">
        <v>128</v>
      </c>
      <c r="HU76" s="158" t="s">
        <v>128</v>
      </c>
      <c r="HV76" s="158" t="s">
        <v>128</v>
      </c>
      <c r="HW76" s="158" t="s">
        <v>128</v>
      </c>
      <c r="HX76" s="158" t="s">
        <v>128</v>
      </c>
      <c r="HY76" s="158" t="s">
        <v>128</v>
      </c>
      <c r="HZ76" s="158" t="s">
        <v>128</v>
      </c>
      <c r="IA76" s="158" t="s">
        <v>128</v>
      </c>
      <c r="IB76" s="158" t="s">
        <v>128</v>
      </c>
      <c r="IC76" s="158" t="s">
        <v>128</v>
      </c>
      <c r="ID76" s="158" t="s">
        <v>128</v>
      </c>
      <c r="IE76" s="158" t="s">
        <v>128</v>
      </c>
      <c r="IF76" s="158" t="s">
        <v>128</v>
      </c>
      <c r="IG76" s="158" t="s">
        <v>128</v>
      </c>
      <c r="IH76" s="158" t="s">
        <v>128</v>
      </c>
      <c r="II76" s="158" t="s">
        <v>128</v>
      </c>
      <c r="IJ76" s="158" t="s">
        <v>128</v>
      </c>
      <c r="IK76" s="158" t="s">
        <v>128</v>
      </c>
      <c r="IL76" s="158" t="s">
        <v>128</v>
      </c>
      <c r="IM76" s="158" t="s">
        <v>128</v>
      </c>
      <c r="IN76" s="158" t="s">
        <v>128</v>
      </c>
      <c r="IO76" s="158" t="s">
        <v>128</v>
      </c>
      <c r="IP76" s="158" t="s">
        <v>128</v>
      </c>
      <c r="IQ76" s="158" t="s">
        <v>128</v>
      </c>
      <c r="IR76" s="158" t="s">
        <v>128</v>
      </c>
      <c r="IS76" s="158" t="s">
        <v>128</v>
      </c>
      <c r="IT76" s="158" t="s">
        <v>128</v>
      </c>
      <c r="IU76" s="158" t="s">
        <v>128</v>
      </c>
      <c r="IV76" s="158" t="s">
        <v>128</v>
      </c>
      <c r="IW76" s="158" t="s">
        <v>128</v>
      </c>
      <c r="IX76" s="158" t="s">
        <v>128</v>
      </c>
      <c r="IY76" s="158" t="s">
        <v>128</v>
      </c>
      <c r="IZ76" s="158" t="s">
        <v>128</v>
      </c>
      <c r="JA76" s="158" t="s">
        <v>128</v>
      </c>
      <c r="JB76" s="158" t="s">
        <v>128</v>
      </c>
      <c r="JC76" s="158" t="s">
        <v>128</v>
      </c>
      <c r="JD76" s="158" t="s">
        <v>128</v>
      </c>
      <c r="JE76" s="158" t="s">
        <v>128</v>
      </c>
      <c r="JF76" s="158" t="s">
        <v>128</v>
      </c>
      <c r="JG76" s="158" t="s">
        <v>128</v>
      </c>
      <c r="JH76" s="158" t="s">
        <v>128</v>
      </c>
      <c r="JI76" s="158" t="s">
        <v>128</v>
      </c>
      <c r="JJ76" s="158" t="s">
        <v>128</v>
      </c>
      <c r="JK76" s="158" t="s">
        <v>128</v>
      </c>
      <c r="JL76" s="158" t="s">
        <v>128</v>
      </c>
      <c r="JM76" s="158" t="s">
        <v>128</v>
      </c>
      <c r="JN76" s="158" t="s">
        <v>128</v>
      </c>
      <c r="JO76" s="158" t="s">
        <v>128</v>
      </c>
      <c r="JP76" s="158" t="s">
        <v>128</v>
      </c>
      <c r="JQ76" s="158" t="s">
        <v>128</v>
      </c>
      <c r="JR76" s="158" t="s">
        <v>128</v>
      </c>
      <c r="JS76" s="158" t="s">
        <v>128</v>
      </c>
      <c r="JT76" s="158" t="s">
        <v>128</v>
      </c>
      <c r="JU76" s="158" t="s">
        <v>128</v>
      </c>
      <c r="JV76" s="158" t="s">
        <v>128</v>
      </c>
      <c r="JW76" s="158" t="s">
        <v>128</v>
      </c>
      <c r="JX76" s="158" t="s">
        <v>128</v>
      </c>
      <c r="JY76" s="158" t="s">
        <v>128</v>
      </c>
      <c r="JZ76" s="158" t="s">
        <v>128</v>
      </c>
      <c r="KA76" s="158" t="s">
        <v>128</v>
      </c>
      <c r="KB76" s="158" t="s">
        <v>128</v>
      </c>
      <c r="KC76" s="158" t="s">
        <v>128</v>
      </c>
      <c r="KD76" s="158" t="s">
        <v>128</v>
      </c>
      <c r="KE76" s="158" t="s">
        <v>128</v>
      </c>
      <c r="KF76" s="158" t="s">
        <v>128</v>
      </c>
      <c r="KG76" s="158" t="s">
        <v>128</v>
      </c>
      <c r="KH76" s="158" t="s">
        <v>128</v>
      </c>
      <c r="KI76" s="158" t="s">
        <v>128</v>
      </c>
      <c r="KJ76" s="158" t="s">
        <v>128</v>
      </c>
      <c r="KK76" s="158" t="s">
        <v>128</v>
      </c>
      <c r="KL76" s="158" t="s">
        <v>128</v>
      </c>
      <c r="KM76" s="158" t="s">
        <v>128</v>
      </c>
      <c r="KN76" s="158" t="s">
        <v>128</v>
      </c>
      <c r="KO76" s="158" t="s">
        <v>128</v>
      </c>
      <c r="KP76" s="158" t="s">
        <v>128</v>
      </c>
      <c r="KQ76" s="158" t="s">
        <v>128</v>
      </c>
      <c r="KR76" s="158" t="s">
        <v>128</v>
      </c>
      <c r="KS76" s="158" t="s">
        <v>128</v>
      </c>
      <c r="KT76" s="158" t="s">
        <v>128</v>
      </c>
      <c r="KU76" s="158" t="s">
        <v>128</v>
      </c>
      <c r="KV76" s="158" t="s">
        <v>128</v>
      </c>
      <c r="KW76" s="158" t="s">
        <v>128</v>
      </c>
      <c r="KX76" s="158" t="s">
        <v>128</v>
      </c>
      <c r="KY76" s="158" t="s">
        <v>128</v>
      </c>
      <c r="KZ76" s="158" t="s">
        <v>128</v>
      </c>
      <c r="LA76" s="158" t="s">
        <v>128</v>
      </c>
      <c r="LB76" s="158" t="s">
        <v>128</v>
      </c>
      <c r="LC76" s="158" t="s">
        <v>128</v>
      </c>
      <c r="LD76" s="158" t="s">
        <v>128</v>
      </c>
      <c r="LE76" s="158" t="s">
        <v>128</v>
      </c>
      <c r="LF76" s="158" t="s">
        <v>128</v>
      </c>
      <c r="LG76" s="158" t="s">
        <v>128</v>
      </c>
      <c r="LH76" s="158" t="s">
        <v>128</v>
      </c>
      <c r="LI76" s="158" t="s">
        <v>128</v>
      </c>
      <c r="LJ76" s="158" t="s">
        <v>128</v>
      </c>
      <c r="LK76" s="158" t="s">
        <v>128</v>
      </c>
      <c r="LL76" s="158" t="s">
        <v>128</v>
      </c>
      <c r="LM76" s="158" t="s">
        <v>128</v>
      </c>
      <c r="LN76" s="158" t="s">
        <v>128</v>
      </c>
      <c r="LO76" s="158" t="s">
        <v>128</v>
      </c>
      <c r="LP76" s="158" t="s">
        <v>128</v>
      </c>
      <c r="LQ76" s="158" t="s">
        <v>128</v>
      </c>
      <c r="LR76" s="158" t="s">
        <v>128</v>
      </c>
      <c r="LS76" s="158" t="s">
        <v>128</v>
      </c>
      <c r="LT76" s="158" t="s">
        <v>128</v>
      </c>
      <c r="LU76" s="158" t="s">
        <v>128</v>
      </c>
      <c r="LV76" s="158" t="s">
        <v>128</v>
      </c>
      <c r="LW76" s="158" t="s">
        <v>128</v>
      </c>
      <c r="LX76" s="158" t="s">
        <v>128</v>
      </c>
      <c r="LY76" s="158" t="s">
        <v>128</v>
      </c>
      <c r="LZ76" s="158" t="s">
        <v>128</v>
      </c>
      <c r="MA76" s="158" t="s">
        <v>128</v>
      </c>
      <c r="MB76" s="158" t="s">
        <v>128</v>
      </c>
      <c r="MC76" s="158" t="s">
        <v>128</v>
      </c>
      <c r="MD76" s="158" t="s">
        <v>128</v>
      </c>
      <c r="ME76" s="158" t="s">
        <v>128</v>
      </c>
      <c r="MF76" s="158" t="s">
        <v>128</v>
      </c>
      <c r="MG76" s="158" t="s">
        <v>128</v>
      </c>
      <c r="MH76" s="158" t="s">
        <v>128</v>
      </c>
      <c r="MI76" s="158" t="s">
        <v>128</v>
      </c>
      <c r="MJ76" s="158" t="s">
        <v>128</v>
      </c>
      <c r="MK76" s="158" t="s">
        <v>128</v>
      </c>
      <c r="ML76" s="158" t="s">
        <v>128</v>
      </c>
      <c r="MM76" s="158" t="s">
        <v>128</v>
      </c>
      <c r="MN76" s="158" t="s">
        <v>128</v>
      </c>
      <c r="MO76" s="158" t="s">
        <v>128</v>
      </c>
      <c r="MP76" s="158" t="s">
        <v>128</v>
      </c>
      <c r="MQ76" s="158" t="s">
        <v>128</v>
      </c>
      <c r="MR76" s="158" t="s">
        <v>128</v>
      </c>
      <c r="MS76" s="158" t="s">
        <v>128</v>
      </c>
      <c r="MT76" s="158" t="s">
        <v>128</v>
      </c>
      <c r="MU76" s="158" t="s">
        <v>128</v>
      </c>
      <c r="MV76" s="158" t="s">
        <v>128</v>
      </c>
      <c r="MW76" s="158" t="s">
        <v>128</v>
      </c>
      <c r="MX76" s="158" t="s">
        <v>128</v>
      </c>
      <c r="MY76" s="158" t="s">
        <v>128</v>
      </c>
      <c r="MZ76" s="158" t="s">
        <v>128</v>
      </c>
      <c r="NA76" s="158" t="s">
        <v>128</v>
      </c>
      <c r="NB76" s="158" t="s">
        <v>128</v>
      </c>
      <c r="NC76" s="158" t="s">
        <v>128</v>
      </c>
      <c r="ND76" s="158" t="s">
        <v>128</v>
      </c>
      <c r="NE76" s="158" t="s">
        <v>128</v>
      </c>
      <c r="NF76" s="158" t="s">
        <v>128</v>
      </c>
      <c r="NG76" s="158" t="s">
        <v>128</v>
      </c>
      <c r="NH76" s="158" t="s">
        <v>128</v>
      </c>
      <c r="NI76" s="158" t="s">
        <v>128</v>
      </c>
      <c r="NJ76" s="158" t="s">
        <v>128</v>
      </c>
      <c r="NK76" s="158" t="s">
        <v>128</v>
      </c>
      <c r="NL76" s="158" t="s">
        <v>128</v>
      </c>
      <c r="NM76" s="158" t="s">
        <v>128</v>
      </c>
      <c r="NN76" s="158" t="s">
        <v>128</v>
      </c>
      <c r="NO76" s="158" t="s">
        <v>128</v>
      </c>
      <c r="NP76" s="158" t="s">
        <v>128</v>
      </c>
      <c r="NQ76" s="158" t="s">
        <v>128</v>
      </c>
      <c r="NR76" s="158" t="s">
        <v>128</v>
      </c>
      <c r="NS76" s="158" t="s">
        <v>128</v>
      </c>
      <c r="NT76" s="158" t="s">
        <v>128</v>
      </c>
      <c r="NU76" s="158" t="s">
        <v>128</v>
      </c>
      <c r="NV76" s="158" t="s">
        <v>128</v>
      </c>
      <c r="NW76" s="158" t="s">
        <v>128</v>
      </c>
      <c r="NX76" s="158" t="s">
        <v>128</v>
      </c>
      <c r="NY76" s="158" t="s">
        <v>128</v>
      </c>
      <c r="NZ76" s="158" t="s">
        <v>128</v>
      </c>
      <c r="OA76" s="158" t="s">
        <v>128</v>
      </c>
      <c r="OB76" s="158" t="s">
        <v>128</v>
      </c>
      <c r="OC76" s="158" t="s">
        <v>128</v>
      </c>
      <c r="OD76" s="158" t="s">
        <v>128</v>
      </c>
      <c r="OE76" s="170" t="s">
        <v>128</v>
      </c>
      <c r="OF76" s="181"/>
      <c r="OG76" s="175">
        <f t="shared" si="451"/>
        <v>5.8371735791090629</v>
      </c>
      <c r="OH76" s="66" t="str">
        <f t="shared" si="452"/>
        <v>kg/GJ delivered</v>
      </c>
      <c r="OI76" s="66" t="str">
        <f t="shared" si="453"/>
        <v/>
      </c>
      <c r="OJ76" s="66" t="str">
        <f t="shared" si="454"/>
        <v/>
      </c>
      <c r="OK76" s="66" t="str">
        <f t="shared" si="455"/>
        <v/>
      </c>
      <c r="OL76" s="66" t="str">
        <f t="shared" si="456"/>
        <v/>
      </c>
      <c r="OM76" s="159">
        <f t="shared" si="457"/>
        <v>373.62637362637366</v>
      </c>
      <c r="ON76" s="66" t="str">
        <f t="shared" si="458"/>
        <v>kg/GJ delivered</v>
      </c>
      <c r="OO76" s="118">
        <f t="shared" si="459"/>
        <v>3.3085194375516958</v>
      </c>
      <c r="OP76" s="66" t="str">
        <f t="shared" si="460"/>
        <v>kg/GJ delivered</v>
      </c>
      <c r="OQ76" s="66" t="str">
        <f t="shared" si="461"/>
        <v/>
      </c>
      <c r="OR76" s="66" t="str">
        <f t="shared" si="462"/>
        <v/>
      </c>
      <c r="OS76" s="66" t="str">
        <f t="shared" si="463"/>
        <v/>
      </c>
      <c r="OT76" s="66" t="str">
        <f t="shared" si="464"/>
        <v/>
      </c>
      <c r="OU76" s="118">
        <f t="shared" si="465"/>
        <v>1.8669502540470284</v>
      </c>
      <c r="OV76" s="66" t="str">
        <f t="shared" si="466"/>
        <v>kg/GJ delivered</v>
      </c>
      <c r="OW76" s="126">
        <f t="shared" si="467"/>
        <v>3.0721966205837177E-2</v>
      </c>
      <c r="OX76" s="66" t="str">
        <f t="shared" si="468"/>
        <v>kg/GJ delivered</v>
      </c>
      <c r="OY76" s="66" t="str">
        <f t="shared" si="469"/>
        <v/>
      </c>
      <c r="OZ76" s="66" t="str">
        <f t="shared" si="470"/>
        <v/>
      </c>
      <c r="PA76" s="66" t="str">
        <f t="shared" si="471"/>
        <v/>
      </c>
      <c r="PB76" s="66" t="str">
        <f t="shared" si="472"/>
        <v/>
      </c>
      <c r="PC76" s="66" t="str">
        <f t="shared" si="473"/>
        <v/>
      </c>
      <c r="PD76" s="66" t="str">
        <f t="shared" si="474"/>
        <v/>
      </c>
      <c r="PE76" s="66" t="str">
        <f t="shared" si="475"/>
        <v/>
      </c>
      <c r="PF76" s="66" t="str">
        <f t="shared" si="476"/>
        <v/>
      </c>
      <c r="PG76" s="66" t="str">
        <f t="shared" si="477"/>
        <v/>
      </c>
      <c r="PH76" s="66" t="str">
        <f t="shared" si="478"/>
        <v/>
      </c>
      <c r="PI76" s="66" t="str">
        <f t="shared" si="479"/>
        <v/>
      </c>
      <c r="PJ76" s="66" t="str">
        <f t="shared" si="480"/>
        <v/>
      </c>
      <c r="PK76" s="66" t="str">
        <f t="shared" si="481"/>
        <v/>
      </c>
      <c r="PL76" s="66" t="str">
        <f t="shared" si="482"/>
        <v/>
      </c>
      <c r="PM76" s="66" t="str">
        <f t="shared" si="483"/>
        <v/>
      </c>
      <c r="PN76" s="66" t="str">
        <f t="shared" si="484"/>
        <v/>
      </c>
      <c r="PO76" s="66" t="str">
        <f t="shared" si="485"/>
        <v/>
      </c>
      <c r="PP76" s="66" t="str">
        <f t="shared" si="486"/>
        <v/>
      </c>
      <c r="PQ76" s="66" t="str">
        <f t="shared" si="487"/>
        <v/>
      </c>
      <c r="PR76" s="66" t="str">
        <f t="shared" si="488"/>
        <v/>
      </c>
      <c r="PS76" s="66" t="str">
        <f t="shared" si="489"/>
        <v/>
      </c>
      <c r="PT76" s="66" t="str">
        <f t="shared" si="490"/>
        <v/>
      </c>
      <c r="PU76" s="66" t="str">
        <f t="shared" si="491"/>
        <v/>
      </c>
      <c r="PV76" s="66" t="str">
        <f t="shared" si="492"/>
        <v/>
      </c>
      <c r="PW76" s="66" t="str">
        <f t="shared" si="493"/>
        <v/>
      </c>
      <c r="PX76" s="66" t="str">
        <f t="shared" si="494"/>
        <v/>
      </c>
      <c r="PY76" s="66" t="str">
        <f t="shared" si="495"/>
        <v/>
      </c>
      <c r="PZ76" s="66" t="str">
        <f t="shared" si="496"/>
        <v/>
      </c>
      <c r="QA76" s="66" t="str">
        <f t="shared" si="497"/>
        <v/>
      </c>
      <c r="QB76" s="66" t="str">
        <f t="shared" si="498"/>
        <v/>
      </c>
      <c r="QC76" s="66" t="str">
        <f t="shared" si="499"/>
        <v/>
      </c>
      <c r="QD76" s="66" t="str">
        <f t="shared" si="500"/>
        <v/>
      </c>
      <c r="QE76" s="66" t="str">
        <f t="shared" si="501"/>
        <v/>
      </c>
      <c r="QF76" s="66" t="str">
        <f t="shared" si="502"/>
        <v/>
      </c>
      <c r="QG76" s="66" t="str">
        <f t="shared" si="503"/>
        <v/>
      </c>
      <c r="QH76" s="66" t="str">
        <f t="shared" si="504"/>
        <v/>
      </c>
      <c r="QI76" s="66" t="str">
        <f t="shared" si="505"/>
        <v/>
      </c>
      <c r="QJ76" s="66" t="str">
        <f t="shared" si="506"/>
        <v/>
      </c>
      <c r="QK76" s="66" t="str">
        <f t="shared" si="507"/>
        <v/>
      </c>
      <c r="QL76" s="66" t="str">
        <f t="shared" si="508"/>
        <v/>
      </c>
      <c r="QM76" s="66" t="str">
        <f t="shared" si="509"/>
        <v/>
      </c>
      <c r="QN76" s="66" t="str">
        <f t="shared" si="510"/>
        <v/>
      </c>
      <c r="QO76" s="66" t="str">
        <f t="shared" si="511"/>
        <v/>
      </c>
      <c r="QP76" s="66" t="str">
        <f t="shared" si="512"/>
        <v/>
      </c>
      <c r="QQ76" s="66" t="str">
        <f t="shared" si="513"/>
        <v/>
      </c>
      <c r="QR76" s="66" t="str">
        <f t="shared" si="514"/>
        <v/>
      </c>
      <c r="QS76" s="66" t="str">
        <f t="shared" si="515"/>
        <v/>
      </c>
      <c r="QT76" s="66" t="str">
        <f t="shared" si="516"/>
        <v/>
      </c>
      <c r="QU76" s="66" t="str">
        <f t="shared" si="517"/>
        <v/>
      </c>
      <c r="QV76" s="66" t="str">
        <f t="shared" si="518"/>
        <v/>
      </c>
      <c r="QW76" s="66" t="str">
        <f t="shared" si="519"/>
        <v/>
      </c>
      <c r="QX76" s="66" t="str">
        <f t="shared" si="520"/>
        <v/>
      </c>
      <c r="QY76" s="66" t="str">
        <f t="shared" si="521"/>
        <v/>
      </c>
      <c r="QZ76" s="66" t="str">
        <f t="shared" si="522"/>
        <v/>
      </c>
      <c r="RA76" s="66" t="str">
        <f t="shared" si="523"/>
        <v/>
      </c>
      <c r="RB76" s="66" t="str">
        <f t="shared" si="524"/>
        <v/>
      </c>
      <c r="RC76" s="66" t="str">
        <f t="shared" si="525"/>
        <v/>
      </c>
      <c r="RD76" s="66" t="str">
        <f t="shared" si="526"/>
        <v/>
      </c>
      <c r="RE76" s="66" t="str">
        <f t="shared" si="527"/>
        <v/>
      </c>
      <c r="RF76" s="66" t="str">
        <f t="shared" si="528"/>
        <v/>
      </c>
      <c r="RG76" s="66" t="str">
        <f t="shared" si="529"/>
        <v/>
      </c>
      <c r="RH76" s="66" t="str">
        <f t="shared" si="530"/>
        <v/>
      </c>
      <c r="RI76" s="66" t="str">
        <f t="shared" si="531"/>
        <v/>
      </c>
      <c r="RJ76" s="66" t="str">
        <f t="shared" si="532"/>
        <v/>
      </c>
      <c r="RK76" s="66" t="str">
        <f t="shared" si="533"/>
        <v/>
      </c>
      <c r="RL76" s="66" t="str">
        <f t="shared" si="534"/>
        <v/>
      </c>
      <c r="RM76" s="66" t="str">
        <f t="shared" si="535"/>
        <v/>
      </c>
      <c r="RN76" s="66" t="str">
        <f t="shared" si="536"/>
        <v/>
      </c>
      <c r="RO76" s="66" t="str">
        <f t="shared" si="537"/>
        <v/>
      </c>
      <c r="RP76" s="66" t="str">
        <f t="shared" si="538"/>
        <v/>
      </c>
      <c r="RQ76" s="66" t="str">
        <f t="shared" si="539"/>
        <v/>
      </c>
      <c r="RR76" s="66" t="str">
        <f t="shared" si="540"/>
        <v/>
      </c>
      <c r="RS76" s="66" t="str">
        <f t="shared" si="541"/>
        <v/>
      </c>
      <c r="RT76" s="66" t="str">
        <f t="shared" si="542"/>
        <v/>
      </c>
      <c r="RU76" s="66" t="str">
        <f t="shared" si="543"/>
        <v/>
      </c>
      <c r="RV76" s="66" t="str">
        <f t="shared" si="544"/>
        <v/>
      </c>
      <c r="RW76" s="66" t="str">
        <f t="shared" si="545"/>
        <v/>
      </c>
      <c r="RX76" s="66" t="str">
        <f t="shared" si="546"/>
        <v/>
      </c>
      <c r="RY76" s="66" t="str">
        <f t="shared" si="547"/>
        <v/>
      </c>
      <c r="RZ76" s="66" t="str">
        <f t="shared" si="548"/>
        <v/>
      </c>
      <c r="SA76" s="66" t="str">
        <f t="shared" si="549"/>
        <v/>
      </c>
      <c r="SB76" s="66" t="str">
        <f t="shared" si="550"/>
        <v/>
      </c>
      <c r="SC76" s="66" t="str">
        <f t="shared" si="551"/>
        <v/>
      </c>
      <c r="SD76" s="66" t="str">
        <f t="shared" si="552"/>
        <v/>
      </c>
      <c r="SE76" s="66" t="str">
        <f t="shared" si="553"/>
        <v/>
      </c>
      <c r="SF76" s="66" t="str">
        <f t="shared" si="554"/>
        <v/>
      </c>
      <c r="SG76" s="66" t="str">
        <f t="shared" si="555"/>
        <v/>
      </c>
      <c r="SH76" s="66" t="str">
        <f t="shared" si="556"/>
        <v/>
      </c>
      <c r="SI76" s="66" t="str">
        <f t="shared" si="557"/>
        <v/>
      </c>
      <c r="SJ76" s="66" t="str">
        <f t="shared" si="558"/>
        <v/>
      </c>
      <c r="SK76" s="66" t="str">
        <f t="shared" si="559"/>
        <v/>
      </c>
      <c r="SL76" s="66" t="str">
        <f t="shared" si="560"/>
        <v/>
      </c>
      <c r="SM76" s="66" t="str">
        <f t="shared" si="561"/>
        <v/>
      </c>
      <c r="SN76" s="66" t="str">
        <f t="shared" si="562"/>
        <v/>
      </c>
      <c r="SO76" s="66" t="str">
        <f t="shared" si="563"/>
        <v/>
      </c>
      <c r="SP76" s="66" t="str">
        <f t="shared" si="564"/>
        <v/>
      </c>
      <c r="SQ76" s="66" t="str">
        <f t="shared" si="565"/>
        <v/>
      </c>
      <c r="SR76" s="66" t="str">
        <f t="shared" si="566"/>
        <v/>
      </c>
      <c r="SS76" s="66" t="str">
        <f t="shared" si="567"/>
        <v/>
      </c>
      <c r="ST76" s="66" t="str">
        <f t="shared" si="568"/>
        <v/>
      </c>
      <c r="SU76" s="66" t="str">
        <f t="shared" si="569"/>
        <v/>
      </c>
      <c r="SV76" s="66" t="str">
        <f t="shared" si="570"/>
        <v/>
      </c>
      <c r="SW76" s="66" t="str">
        <f t="shared" si="571"/>
        <v/>
      </c>
      <c r="SX76" s="66" t="str">
        <f t="shared" si="572"/>
        <v/>
      </c>
      <c r="SY76" s="66" t="str">
        <f t="shared" si="573"/>
        <v/>
      </c>
      <c r="SZ76" s="66" t="str">
        <f t="shared" si="574"/>
        <v/>
      </c>
      <c r="TA76" s="66" t="str">
        <f t="shared" si="575"/>
        <v/>
      </c>
      <c r="TB76" s="66" t="str">
        <f t="shared" si="576"/>
        <v/>
      </c>
      <c r="TC76" s="66" t="str">
        <f t="shared" si="577"/>
        <v/>
      </c>
      <c r="TD76" s="66" t="str">
        <f t="shared" si="578"/>
        <v/>
      </c>
      <c r="TE76" s="66" t="str">
        <f t="shared" si="579"/>
        <v/>
      </c>
      <c r="TF76" s="66" t="str">
        <f t="shared" si="580"/>
        <v/>
      </c>
      <c r="TG76" s="66" t="str">
        <f t="shared" si="581"/>
        <v/>
      </c>
      <c r="TH76" s="66" t="str">
        <f t="shared" si="582"/>
        <v/>
      </c>
      <c r="TI76" s="66" t="str">
        <f t="shared" si="583"/>
        <v/>
      </c>
      <c r="TJ76" s="66" t="str">
        <f t="shared" si="584"/>
        <v/>
      </c>
      <c r="TK76" s="66" t="str">
        <f t="shared" si="585"/>
        <v/>
      </c>
      <c r="TL76" s="66" t="str">
        <f t="shared" si="586"/>
        <v/>
      </c>
      <c r="TM76" s="66" t="str">
        <f t="shared" si="587"/>
        <v/>
      </c>
      <c r="TN76" s="66" t="str">
        <f t="shared" si="588"/>
        <v/>
      </c>
      <c r="TO76" s="66" t="str">
        <f t="shared" si="589"/>
        <v/>
      </c>
      <c r="TP76" s="66" t="str">
        <f t="shared" si="590"/>
        <v/>
      </c>
      <c r="TQ76" s="66" t="str">
        <f t="shared" si="591"/>
        <v/>
      </c>
      <c r="TR76" s="66" t="str">
        <f t="shared" si="592"/>
        <v/>
      </c>
      <c r="TS76" s="66" t="str">
        <f t="shared" si="593"/>
        <v/>
      </c>
      <c r="TT76" s="66" t="str">
        <f t="shared" si="594"/>
        <v/>
      </c>
      <c r="TU76" s="66" t="str">
        <f t="shared" si="595"/>
        <v/>
      </c>
      <c r="TV76" s="66" t="str">
        <f t="shared" si="596"/>
        <v/>
      </c>
      <c r="TW76" s="66" t="str">
        <f t="shared" si="597"/>
        <v/>
      </c>
      <c r="TX76" s="66" t="str">
        <f t="shared" si="598"/>
        <v/>
      </c>
      <c r="TY76" s="66" t="str">
        <f t="shared" si="599"/>
        <v/>
      </c>
      <c r="TZ76" s="66" t="str">
        <f t="shared" si="600"/>
        <v/>
      </c>
      <c r="UA76" s="66" t="str">
        <f t="shared" si="601"/>
        <v/>
      </c>
      <c r="UB76" s="66" t="str">
        <f t="shared" si="602"/>
        <v/>
      </c>
      <c r="UC76" s="66" t="str">
        <f t="shared" si="603"/>
        <v/>
      </c>
      <c r="UD76" s="66" t="str">
        <f t="shared" si="604"/>
        <v/>
      </c>
      <c r="UE76" s="66" t="str">
        <f t="shared" si="605"/>
        <v/>
      </c>
      <c r="UF76" s="66" t="str">
        <f t="shared" si="606"/>
        <v/>
      </c>
      <c r="UG76" s="66" t="str">
        <f t="shared" si="607"/>
        <v/>
      </c>
      <c r="UH76" s="66" t="str">
        <f t="shared" si="608"/>
        <v/>
      </c>
      <c r="UI76" s="66" t="str">
        <f t="shared" si="609"/>
        <v/>
      </c>
      <c r="UJ76" s="66" t="str">
        <f t="shared" si="610"/>
        <v/>
      </c>
      <c r="UK76" s="66" t="str">
        <f t="shared" si="611"/>
        <v/>
      </c>
      <c r="UL76" s="66" t="str">
        <f t="shared" si="612"/>
        <v/>
      </c>
      <c r="UM76" s="66" t="str">
        <f t="shared" si="613"/>
        <v/>
      </c>
      <c r="UN76" s="66" t="str">
        <f t="shared" si="614"/>
        <v/>
      </c>
      <c r="UO76" s="66" t="str">
        <f t="shared" si="615"/>
        <v/>
      </c>
      <c r="UP76" s="66" t="str">
        <f t="shared" si="616"/>
        <v/>
      </c>
      <c r="UQ76" s="66" t="str">
        <f t="shared" si="617"/>
        <v/>
      </c>
      <c r="UR76" s="66" t="str">
        <f t="shared" si="618"/>
        <v/>
      </c>
      <c r="US76" s="66" t="str">
        <f t="shared" si="619"/>
        <v/>
      </c>
      <c r="UT76" s="66" t="str">
        <f t="shared" si="620"/>
        <v/>
      </c>
      <c r="UU76" s="66" t="str">
        <f t="shared" si="621"/>
        <v/>
      </c>
      <c r="UV76" s="66" t="str">
        <f t="shared" si="622"/>
        <v/>
      </c>
      <c r="UW76" s="66" t="str">
        <f t="shared" si="623"/>
        <v/>
      </c>
      <c r="UX76" s="66" t="str">
        <f t="shared" si="624"/>
        <v/>
      </c>
      <c r="UY76" s="66" t="str">
        <f t="shared" si="625"/>
        <v/>
      </c>
      <c r="UZ76" s="66" t="str">
        <f t="shared" si="626"/>
        <v/>
      </c>
      <c r="VA76" s="66" t="str">
        <f t="shared" si="627"/>
        <v/>
      </c>
      <c r="VB76" s="66" t="str">
        <f t="shared" si="628"/>
        <v/>
      </c>
      <c r="VC76" s="66" t="str">
        <f t="shared" si="629"/>
        <v/>
      </c>
      <c r="VD76" s="66" t="str">
        <f t="shared" si="630"/>
        <v/>
      </c>
      <c r="VE76" s="66" t="str">
        <f t="shared" si="631"/>
        <v/>
      </c>
      <c r="VF76" s="66" t="str">
        <f t="shared" si="632"/>
        <v/>
      </c>
      <c r="VG76" s="66" t="str">
        <f t="shared" si="633"/>
        <v/>
      </c>
      <c r="VH76" s="66" t="str">
        <f t="shared" si="634"/>
        <v/>
      </c>
      <c r="VI76" s="66" t="str">
        <f t="shared" si="635"/>
        <v/>
      </c>
      <c r="VJ76" s="66" t="str">
        <f t="shared" si="636"/>
        <v/>
      </c>
      <c r="VK76" s="66" t="str">
        <f t="shared" si="637"/>
        <v/>
      </c>
      <c r="VL76" s="66" t="str">
        <f t="shared" si="638"/>
        <v/>
      </c>
      <c r="VM76" s="66" t="str">
        <f t="shared" si="639"/>
        <v/>
      </c>
      <c r="VN76" s="66" t="str">
        <f t="shared" si="640"/>
        <v/>
      </c>
      <c r="VO76" s="66" t="str">
        <f t="shared" si="641"/>
        <v/>
      </c>
      <c r="VP76" s="66" t="str">
        <f t="shared" si="642"/>
        <v/>
      </c>
      <c r="VQ76" s="66" t="str">
        <f t="shared" si="643"/>
        <v/>
      </c>
      <c r="VR76" s="66" t="str">
        <f t="shared" si="644"/>
        <v/>
      </c>
      <c r="VS76" s="66" t="str">
        <f t="shared" si="645"/>
        <v/>
      </c>
      <c r="VT76" s="66" t="str">
        <f t="shared" si="646"/>
        <v/>
      </c>
      <c r="VU76" s="66" t="str">
        <f t="shared" si="647"/>
        <v/>
      </c>
      <c r="VV76" s="66" t="str">
        <f t="shared" si="648"/>
        <v/>
      </c>
      <c r="VW76" s="66" t="str">
        <f t="shared" si="649"/>
        <v/>
      </c>
      <c r="VX76" s="66" t="str">
        <f t="shared" si="650"/>
        <v/>
      </c>
      <c r="VY76" s="66" t="str">
        <f t="shared" si="651"/>
        <v/>
      </c>
      <c r="VZ76" s="66" t="str">
        <f t="shared" si="652"/>
        <v/>
      </c>
      <c r="WA76" s="66" t="str">
        <f t="shared" si="653"/>
        <v/>
      </c>
      <c r="WB76" s="66" t="str">
        <f t="shared" si="654"/>
        <v/>
      </c>
      <c r="WC76" s="66" t="str">
        <f t="shared" si="655"/>
        <v/>
      </c>
      <c r="WD76" s="66" t="str">
        <f t="shared" si="656"/>
        <v/>
      </c>
      <c r="WE76" s="66" t="str">
        <f t="shared" si="657"/>
        <v/>
      </c>
      <c r="WF76" s="66" t="str">
        <f t="shared" si="658"/>
        <v/>
      </c>
      <c r="WG76" s="66" t="str">
        <f t="shared" si="659"/>
        <v/>
      </c>
      <c r="WH76" s="66" t="str">
        <f t="shared" si="660"/>
        <v/>
      </c>
      <c r="WI76" s="66" t="str">
        <f t="shared" si="661"/>
        <v/>
      </c>
      <c r="WJ76" s="66" t="str">
        <f t="shared" si="662"/>
        <v/>
      </c>
      <c r="WK76" s="66" t="str">
        <f t="shared" si="663"/>
        <v/>
      </c>
      <c r="WL76" s="66" t="str">
        <f t="shared" si="664"/>
        <v/>
      </c>
      <c r="WM76" s="66" t="str">
        <f t="shared" si="665"/>
        <v/>
      </c>
      <c r="WN76" s="66" t="str">
        <f t="shared" si="666"/>
        <v/>
      </c>
      <c r="WO76" s="66" t="str">
        <f t="shared" si="667"/>
        <v/>
      </c>
      <c r="WP76" s="66" t="str">
        <f t="shared" si="668"/>
        <v/>
      </c>
      <c r="WQ76" s="66" t="str">
        <f t="shared" si="669"/>
        <v/>
      </c>
      <c r="WR76" s="66" t="str">
        <f t="shared" si="670"/>
        <v/>
      </c>
      <c r="WS76" s="66" t="str">
        <f t="shared" si="671"/>
        <v/>
      </c>
      <c r="WT76" s="66" t="str">
        <f t="shared" si="672"/>
        <v/>
      </c>
      <c r="WU76" s="66" t="str">
        <f t="shared" si="673"/>
        <v/>
      </c>
      <c r="WV76" s="66" t="str">
        <f t="shared" si="674"/>
        <v/>
      </c>
      <c r="WW76" s="66" t="str">
        <f t="shared" si="675"/>
        <v/>
      </c>
      <c r="WX76" s="66" t="str">
        <f t="shared" si="676"/>
        <v/>
      </c>
      <c r="WY76" s="66" t="str">
        <f t="shared" si="677"/>
        <v/>
      </c>
      <c r="WZ76" s="66" t="str">
        <f t="shared" si="678"/>
        <v/>
      </c>
      <c r="XA76" s="66" t="str">
        <f t="shared" si="679"/>
        <v/>
      </c>
      <c r="XB76" s="66" t="str">
        <f t="shared" si="680"/>
        <v/>
      </c>
      <c r="XC76" s="66" t="str">
        <f t="shared" si="681"/>
        <v/>
      </c>
      <c r="XD76" s="66" t="str">
        <f t="shared" si="682"/>
        <v/>
      </c>
      <c r="XE76" s="66" t="str">
        <f t="shared" si="683"/>
        <v/>
      </c>
      <c r="XF76" s="66" t="str">
        <f t="shared" si="684"/>
        <v/>
      </c>
      <c r="XG76" s="66" t="str">
        <f t="shared" si="685"/>
        <v/>
      </c>
      <c r="XH76" s="66" t="str">
        <f t="shared" si="686"/>
        <v/>
      </c>
      <c r="XI76" s="66" t="str">
        <f t="shared" si="687"/>
        <v/>
      </c>
      <c r="XJ76" s="66" t="str">
        <f t="shared" si="688"/>
        <v/>
      </c>
      <c r="XK76" s="66" t="str">
        <f t="shared" si="689"/>
        <v/>
      </c>
      <c r="XL76" s="66" t="str">
        <f t="shared" si="690"/>
        <v/>
      </c>
      <c r="XM76" s="66" t="str">
        <f t="shared" si="691"/>
        <v/>
      </c>
      <c r="XN76" s="66" t="str">
        <f t="shared" si="692"/>
        <v/>
      </c>
      <c r="XO76" s="66" t="str">
        <f t="shared" si="693"/>
        <v/>
      </c>
      <c r="XP76" s="66" t="str">
        <f t="shared" si="694"/>
        <v/>
      </c>
      <c r="XQ76" s="66" t="str">
        <f t="shared" si="695"/>
        <v/>
      </c>
      <c r="XR76" s="66" t="str">
        <f t="shared" si="696"/>
        <v/>
      </c>
      <c r="XS76" s="66" t="str">
        <f t="shared" si="697"/>
        <v/>
      </c>
      <c r="XT76" s="66" t="str">
        <f t="shared" si="698"/>
        <v/>
      </c>
      <c r="XU76" s="66" t="str">
        <f t="shared" si="699"/>
        <v/>
      </c>
      <c r="XV76" s="66" t="str">
        <f t="shared" si="700"/>
        <v/>
      </c>
      <c r="XW76" s="66" t="str">
        <f t="shared" si="701"/>
        <v/>
      </c>
      <c r="XX76" s="66" t="str">
        <f t="shared" si="702"/>
        <v/>
      </c>
      <c r="XY76" s="66" t="str">
        <f t="shared" si="703"/>
        <v/>
      </c>
      <c r="XZ76" s="66" t="str">
        <f t="shared" si="704"/>
        <v/>
      </c>
      <c r="YA76" s="66" t="str">
        <f t="shared" si="705"/>
        <v/>
      </c>
      <c r="YB76" s="66" t="str">
        <f t="shared" si="706"/>
        <v/>
      </c>
      <c r="YC76" s="66" t="str">
        <f t="shared" si="707"/>
        <v/>
      </c>
      <c r="YD76" s="66" t="str">
        <f t="shared" si="708"/>
        <v/>
      </c>
      <c r="YE76" s="66" t="str">
        <f t="shared" si="709"/>
        <v/>
      </c>
      <c r="YF76" s="66" t="str">
        <f t="shared" si="710"/>
        <v/>
      </c>
      <c r="YG76" s="66" t="str">
        <f t="shared" si="711"/>
        <v/>
      </c>
      <c r="YH76" s="66" t="str">
        <f t="shared" si="712"/>
        <v/>
      </c>
      <c r="YI76" s="66" t="str">
        <f t="shared" si="713"/>
        <v/>
      </c>
      <c r="YJ76" s="66" t="str">
        <f t="shared" si="714"/>
        <v/>
      </c>
      <c r="YK76" s="66" t="str">
        <f t="shared" si="715"/>
        <v/>
      </c>
      <c r="YL76" s="66" t="str">
        <f t="shared" si="716"/>
        <v/>
      </c>
      <c r="YM76" s="66" t="str">
        <f t="shared" si="717"/>
        <v/>
      </c>
      <c r="YN76" s="66" t="str">
        <f t="shared" si="718"/>
        <v/>
      </c>
      <c r="YO76" s="66" t="str">
        <f t="shared" si="719"/>
        <v/>
      </c>
      <c r="YP76" s="66" t="str">
        <f t="shared" si="720"/>
        <v/>
      </c>
      <c r="YQ76" s="66" t="str">
        <f t="shared" si="721"/>
        <v/>
      </c>
      <c r="YR76" s="66" t="str">
        <f t="shared" si="722"/>
        <v/>
      </c>
      <c r="YS76" s="66" t="str">
        <f t="shared" si="723"/>
        <v/>
      </c>
      <c r="YT76" s="66" t="str">
        <f t="shared" si="724"/>
        <v/>
      </c>
      <c r="YU76" s="66" t="str">
        <f t="shared" si="725"/>
        <v/>
      </c>
      <c r="YV76" s="66" t="str">
        <f t="shared" si="726"/>
        <v/>
      </c>
      <c r="YW76" s="66" t="str">
        <f t="shared" si="727"/>
        <v/>
      </c>
      <c r="YX76" s="66" t="str">
        <f t="shared" si="728"/>
        <v/>
      </c>
      <c r="YY76" s="66" t="str">
        <f t="shared" si="729"/>
        <v/>
      </c>
      <c r="YZ76" s="66" t="str">
        <f t="shared" si="730"/>
        <v/>
      </c>
      <c r="ZA76" s="66" t="str">
        <f t="shared" si="731"/>
        <v/>
      </c>
      <c r="ZB76" s="66" t="str">
        <f t="shared" si="732"/>
        <v/>
      </c>
      <c r="ZC76" s="66" t="str">
        <f t="shared" si="733"/>
        <v/>
      </c>
      <c r="ZD76" s="66" t="str">
        <f t="shared" si="734"/>
        <v/>
      </c>
      <c r="ZE76" s="66" t="str">
        <f t="shared" si="735"/>
        <v/>
      </c>
      <c r="ZF76" s="66" t="str">
        <f t="shared" si="736"/>
        <v/>
      </c>
      <c r="ZG76" s="66" t="str">
        <f t="shared" si="737"/>
        <v/>
      </c>
      <c r="ZH76" s="66" t="str">
        <f t="shared" si="738"/>
        <v/>
      </c>
      <c r="ZI76" s="66" t="str">
        <f t="shared" si="739"/>
        <v/>
      </c>
      <c r="ZJ76" s="66" t="str">
        <f t="shared" si="740"/>
        <v/>
      </c>
      <c r="ZK76" s="66" t="str">
        <f t="shared" si="741"/>
        <v/>
      </c>
      <c r="ZL76" s="66" t="str">
        <f t="shared" si="742"/>
        <v/>
      </c>
      <c r="ZM76" s="66" t="str">
        <f t="shared" si="743"/>
        <v/>
      </c>
      <c r="ZN76" s="66" t="str">
        <f t="shared" si="744"/>
        <v/>
      </c>
      <c r="ZO76" s="66" t="str">
        <f t="shared" si="745"/>
        <v/>
      </c>
      <c r="ZP76" s="66" t="str">
        <f t="shared" si="746"/>
        <v/>
      </c>
      <c r="ZQ76" s="66" t="str">
        <f t="shared" si="747"/>
        <v/>
      </c>
      <c r="ZR76" s="66" t="str">
        <f t="shared" si="748"/>
        <v/>
      </c>
      <c r="ZS76" s="66" t="str">
        <f t="shared" si="749"/>
        <v/>
      </c>
      <c r="ZT76" s="66" t="str">
        <f t="shared" si="750"/>
        <v/>
      </c>
      <c r="ZU76" s="66" t="str">
        <f t="shared" si="751"/>
        <v/>
      </c>
      <c r="ZV76" s="66" t="str">
        <f t="shared" si="752"/>
        <v/>
      </c>
      <c r="ZW76" s="66" t="str">
        <f t="shared" si="753"/>
        <v/>
      </c>
      <c r="ZX76" s="66" t="str">
        <f t="shared" si="754"/>
        <v/>
      </c>
      <c r="ZY76" s="66" t="str">
        <f t="shared" si="755"/>
        <v/>
      </c>
      <c r="ZZ76" s="66" t="str">
        <f t="shared" si="756"/>
        <v/>
      </c>
      <c r="AAA76" s="66" t="str">
        <f t="shared" si="757"/>
        <v/>
      </c>
      <c r="AAB76" s="66" t="str">
        <f t="shared" si="758"/>
        <v/>
      </c>
      <c r="AAC76" s="66" t="str">
        <f t="shared" si="759"/>
        <v/>
      </c>
      <c r="AAD76" s="66" t="str">
        <f t="shared" si="760"/>
        <v/>
      </c>
      <c r="AAE76" s="66" t="str">
        <f t="shared" si="761"/>
        <v/>
      </c>
      <c r="AAF76" s="66" t="str">
        <f t="shared" si="762"/>
        <v/>
      </c>
      <c r="AAG76" s="66" t="str">
        <f t="shared" si="763"/>
        <v/>
      </c>
      <c r="AAH76" s="66" t="str">
        <f t="shared" si="764"/>
        <v/>
      </c>
      <c r="AAI76" s="66" t="str">
        <f t="shared" si="765"/>
        <v/>
      </c>
      <c r="AAJ76" s="66" t="str">
        <f t="shared" si="766"/>
        <v/>
      </c>
      <c r="AAK76" s="66" t="str">
        <f t="shared" si="767"/>
        <v/>
      </c>
      <c r="AAL76" s="66" t="str">
        <f t="shared" si="768"/>
        <v/>
      </c>
      <c r="AAM76" s="66" t="str">
        <f t="shared" si="769"/>
        <v/>
      </c>
      <c r="AAN76" s="66" t="str">
        <f t="shared" si="770"/>
        <v/>
      </c>
      <c r="AAO76" s="66" t="str">
        <f t="shared" si="771"/>
        <v/>
      </c>
      <c r="AAP76" s="66" t="str">
        <f t="shared" si="772"/>
        <v/>
      </c>
      <c r="AAQ76" s="66" t="str">
        <f t="shared" si="773"/>
        <v/>
      </c>
      <c r="AAR76" s="66" t="str">
        <f t="shared" si="774"/>
        <v/>
      </c>
      <c r="AAS76" s="66" t="str">
        <f t="shared" si="775"/>
        <v/>
      </c>
      <c r="AAT76" s="66" t="str">
        <f t="shared" si="776"/>
        <v/>
      </c>
      <c r="AAU76" s="66" t="str">
        <f t="shared" si="777"/>
        <v/>
      </c>
      <c r="AAV76" s="66" t="str">
        <f t="shared" si="778"/>
        <v/>
      </c>
      <c r="AAW76" s="66" t="str">
        <f t="shared" si="779"/>
        <v/>
      </c>
      <c r="AAX76" s="66" t="str">
        <f t="shared" si="780"/>
        <v/>
      </c>
      <c r="AAY76" s="66" t="str">
        <f t="shared" si="781"/>
        <v/>
      </c>
      <c r="AAZ76" s="66" t="str">
        <f t="shared" si="782"/>
        <v/>
      </c>
      <c r="ABA76" s="66" t="str">
        <f t="shared" si="783"/>
        <v/>
      </c>
      <c r="ABB76" s="66" t="str">
        <f t="shared" si="784"/>
        <v/>
      </c>
      <c r="ABC76" s="66" t="str">
        <f t="shared" si="785"/>
        <v/>
      </c>
      <c r="ABD76" s="66" t="str">
        <f t="shared" si="786"/>
        <v/>
      </c>
      <c r="ABE76" s="66" t="str">
        <f t="shared" si="787"/>
        <v/>
      </c>
      <c r="ABF76" s="66" t="str">
        <f t="shared" si="788"/>
        <v/>
      </c>
      <c r="ABG76" s="66" t="str">
        <f t="shared" si="789"/>
        <v/>
      </c>
      <c r="ABH76" s="66" t="str">
        <f t="shared" si="790"/>
        <v/>
      </c>
      <c r="ABI76" s="66" t="str">
        <f t="shared" si="791"/>
        <v/>
      </c>
      <c r="ABJ76" s="66" t="str">
        <f t="shared" si="792"/>
        <v/>
      </c>
      <c r="ABK76" s="66" t="str">
        <f t="shared" si="793"/>
        <v/>
      </c>
      <c r="ABL76" s="66" t="str">
        <f t="shared" si="794"/>
        <v/>
      </c>
      <c r="ABM76" s="66" t="str">
        <f t="shared" si="795"/>
        <v/>
      </c>
      <c r="ABN76" s="66" t="str">
        <f t="shared" si="796"/>
        <v/>
      </c>
      <c r="ABO76" s="66" t="str">
        <f t="shared" si="797"/>
        <v/>
      </c>
      <c r="ABP76" s="66" t="str">
        <f t="shared" si="798"/>
        <v/>
      </c>
      <c r="ABQ76" s="66" t="str">
        <f t="shared" si="799"/>
        <v/>
      </c>
      <c r="ABR76" s="66" t="str">
        <f t="shared" si="800"/>
        <v/>
      </c>
      <c r="ABS76" s="66" t="str">
        <f t="shared" si="801"/>
        <v/>
      </c>
      <c r="ABT76" s="66" t="str">
        <f t="shared" si="802"/>
        <v/>
      </c>
      <c r="ABU76" s="66" t="str">
        <f t="shared" si="803"/>
        <v/>
      </c>
      <c r="ABV76" s="66" t="str">
        <f t="shared" si="804"/>
        <v/>
      </c>
      <c r="ABW76" s="66" t="str">
        <f t="shared" si="805"/>
        <v/>
      </c>
      <c r="ABX76" s="66" t="str">
        <f t="shared" si="806"/>
        <v/>
      </c>
      <c r="ABY76" s="66" t="str">
        <f t="shared" si="807"/>
        <v/>
      </c>
      <c r="ABZ76" s="66" t="str">
        <f t="shared" si="808"/>
        <v/>
      </c>
      <c r="ACA76" s="66" t="str">
        <f t="shared" si="809"/>
        <v/>
      </c>
      <c r="ACB76" s="66" t="str">
        <f t="shared" si="810"/>
        <v/>
      </c>
      <c r="ACC76" s="66" t="str">
        <f t="shared" si="811"/>
        <v/>
      </c>
      <c r="ACD76" s="66" t="str">
        <f t="shared" si="812"/>
        <v/>
      </c>
      <c r="ACE76" s="66" t="str">
        <f t="shared" si="813"/>
        <v/>
      </c>
      <c r="ACF76" s="66" t="str">
        <f t="shared" si="814"/>
        <v/>
      </c>
      <c r="ACG76" s="66" t="str">
        <f t="shared" si="815"/>
        <v/>
      </c>
      <c r="ACH76" s="66" t="str">
        <f t="shared" si="816"/>
        <v/>
      </c>
      <c r="ACI76" s="66" t="str">
        <f t="shared" si="817"/>
        <v/>
      </c>
      <c r="ACJ76" s="66" t="str">
        <f t="shared" si="818"/>
        <v/>
      </c>
      <c r="ACK76" s="66" t="str">
        <f t="shared" si="819"/>
        <v/>
      </c>
      <c r="ACL76" s="66" t="str">
        <f t="shared" si="820"/>
        <v/>
      </c>
      <c r="ACM76" s="66" t="str">
        <f t="shared" ref="ACM76:ACN76" si="833">IF(AND(ACS$3="Unit", ACL76=""), "", IF(AND(ACS$3="Unit", ACL76="-"),"", IF(ACS$3="Unit", "kg/GJ delivered", IF(AND(NY76&lt;&gt;"", NY76&lt;&gt;"-", NX76="-"),"", IF($H76="","", IF(NX76="nd", "",IF(NX76="&lt;n.a.&gt;", "", IF(NY76="#/MJ", "", IF(NY76="kg/GJ delivered",NX76,IF(NY76="g/MJ delivered",NX76,IF(NY76="kg/MJ delivered",NX76*1000,IF(NY76="mg/MJ delivered",NX76/1000,IF(NY76="g/kg",((NX76)*(1/$I76)*(1/$H76)),IF(NY76="mg/kg",((NX76/1000)*(1/$I76)*(1/$H76)),IF(NY76="mg/MJ delivered",NX76/1000,IF(NY76="-","","Error"))))))))))))))))</f>
        <v/>
      </c>
      <c r="ACN76" s="66" t="str">
        <f t="shared" si="833"/>
        <v/>
      </c>
      <c r="ACO76" s="66" t="str">
        <f t="shared" si="822"/>
        <v/>
      </c>
      <c r="ACP76" s="66" t="str">
        <f t="shared" si="823"/>
        <v/>
      </c>
      <c r="ACQ76" s="66" t="str">
        <f t="shared" si="824"/>
        <v/>
      </c>
      <c r="ACR76" s="66" t="str">
        <f t="shared" si="825"/>
        <v/>
      </c>
      <c r="ACS76" s="66" t="str">
        <f t="shared" si="826"/>
        <v/>
      </c>
      <c r="ACT76" s="66" t="str">
        <f t="shared" si="827"/>
        <v/>
      </c>
    </row>
    <row r="77" spans="2:774" ht="15.75" customHeight="1" x14ac:dyDescent="0.25">
      <c r="B77" s="66">
        <v>199</v>
      </c>
      <c r="C77" s="66" t="s">
        <v>761</v>
      </c>
      <c r="D77" s="66" t="s">
        <v>1635</v>
      </c>
      <c r="E77" s="156" t="s">
        <v>300</v>
      </c>
      <c r="F77" s="66" t="s">
        <v>497</v>
      </c>
      <c r="G77" s="66" t="s">
        <v>492</v>
      </c>
      <c r="H77" s="126">
        <v>0.19699999999999998</v>
      </c>
      <c r="I77" s="130">
        <v>19.5</v>
      </c>
      <c r="J77" s="66" t="str">
        <f t="shared" si="449"/>
        <v>Firewood, Improved, GLO</v>
      </c>
      <c r="K77" s="161"/>
      <c r="L77" s="161"/>
      <c r="M77" s="161"/>
      <c r="N77" s="161"/>
      <c r="O77" s="66" t="s">
        <v>794</v>
      </c>
      <c r="P77" s="66" t="str">
        <f t="shared" si="428"/>
        <v>GLO</v>
      </c>
      <c r="Q77" s="66" t="s">
        <v>1586</v>
      </c>
      <c r="R77" s="162">
        <v>18.7</v>
      </c>
      <c r="S77" s="158" t="s">
        <v>523</v>
      </c>
      <c r="T77" s="158" t="s">
        <v>128</v>
      </c>
      <c r="U77" s="158" t="s">
        <v>128</v>
      </c>
      <c r="V77" s="158" t="s">
        <v>128</v>
      </c>
      <c r="W77" s="158" t="s">
        <v>128</v>
      </c>
      <c r="X77" s="166" t="s">
        <v>740</v>
      </c>
      <c r="Y77" s="158" t="s">
        <v>523</v>
      </c>
      <c r="Z77" s="162">
        <v>13.7</v>
      </c>
      <c r="AA77" s="158" t="s">
        <v>523</v>
      </c>
      <c r="AB77" s="158" t="s">
        <v>128</v>
      </c>
      <c r="AC77" s="158" t="s">
        <v>128</v>
      </c>
      <c r="AD77" s="158" t="s">
        <v>128</v>
      </c>
      <c r="AE77" s="158" t="s">
        <v>128</v>
      </c>
      <c r="AF77" s="165">
        <v>9.3000000000000007</v>
      </c>
      <c r="AG77" s="158" t="s">
        <v>523</v>
      </c>
      <c r="AH77" s="163">
        <v>0.11</v>
      </c>
      <c r="AI77" s="158" t="s">
        <v>523</v>
      </c>
      <c r="AJ77" s="158" t="s">
        <v>128</v>
      </c>
      <c r="AK77" s="158" t="s">
        <v>128</v>
      </c>
      <c r="AL77" s="158" t="s">
        <v>128</v>
      </c>
      <c r="AM77" s="158" t="s">
        <v>128</v>
      </c>
      <c r="AN77" s="158" t="s">
        <v>128</v>
      </c>
      <c r="AO77" s="158" t="s">
        <v>128</v>
      </c>
      <c r="AP77" s="158" t="s">
        <v>128</v>
      </c>
      <c r="AQ77" s="158" t="s">
        <v>128</v>
      </c>
      <c r="AR77" s="158" t="s">
        <v>128</v>
      </c>
      <c r="AS77" s="158" t="s">
        <v>128</v>
      </c>
      <c r="AT77" s="158" t="s">
        <v>128</v>
      </c>
      <c r="AU77" s="158" t="s">
        <v>128</v>
      </c>
      <c r="AV77" s="158" t="s">
        <v>128</v>
      </c>
      <c r="AW77" s="158" t="s">
        <v>128</v>
      </c>
      <c r="AX77" s="158" t="s">
        <v>128</v>
      </c>
      <c r="AY77" s="158" t="s">
        <v>128</v>
      </c>
      <c r="AZ77" s="158" t="s">
        <v>128</v>
      </c>
      <c r="BA77" s="158" t="s">
        <v>128</v>
      </c>
      <c r="BB77" s="158" t="s">
        <v>128</v>
      </c>
      <c r="BC77" s="158" t="s">
        <v>128</v>
      </c>
      <c r="BD77" s="158" t="s">
        <v>128</v>
      </c>
      <c r="BE77" s="158" t="s">
        <v>128</v>
      </c>
      <c r="BF77" s="158" t="s">
        <v>128</v>
      </c>
      <c r="BG77" s="158" t="s">
        <v>128</v>
      </c>
      <c r="BH77" s="158" t="s">
        <v>128</v>
      </c>
      <c r="BI77" s="158" t="s">
        <v>128</v>
      </c>
      <c r="BJ77" s="158" t="s">
        <v>128</v>
      </c>
      <c r="BK77" s="158" t="s">
        <v>128</v>
      </c>
      <c r="BL77" s="158" t="s">
        <v>128</v>
      </c>
      <c r="BM77" s="158" t="s">
        <v>128</v>
      </c>
      <c r="BN77" s="158" t="s">
        <v>128</v>
      </c>
      <c r="BO77" s="158" t="s">
        <v>128</v>
      </c>
      <c r="BP77" s="158" t="s">
        <v>128</v>
      </c>
      <c r="BQ77" s="158" t="s">
        <v>128</v>
      </c>
      <c r="BR77" s="158" t="s">
        <v>128</v>
      </c>
      <c r="BS77" s="158" t="s">
        <v>128</v>
      </c>
      <c r="BT77" s="158" t="s">
        <v>128</v>
      </c>
      <c r="BU77" s="158" t="s">
        <v>128</v>
      </c>
      <c r="BV77" s="158" t="s">
        <v>128</v>
      </c>
      <c r="BW77" s="158" t="s">
        <v>128</v>
      </c>
      <c r="BX77" s="158" t="s">
        <v>128</v>
      </c>
      <c r="BY77" s="158" t="s">
        <v>128</v>
      </c>
      <c r="BZ77" s="158" t="s">
        <v>128</v>
      </c>
      <c r="CA77" s="158" t="s">
        <v>128</v>
      </c>
      <c r="CB77" s="158" t="s">
        <v>128</v>
      </c>
      <c r="CC77" s="158" t="s">
        <v>128</v>
      </c>
      <c r="CD77" s="158" t="s">
        <v>128</v>
      </c>
      <c r="CE77" s="158" t="s">
        <v>128</v>
      </c>
      <c r="CF77" s="158" t="s">
        <v>128</v>
      </c>
      <c r="CG77" s="158" t="s">
        <v>128</v>
      </c>
      <c r="CH77" s="158" t="s">
        <v>128</v>
      </c>
      <c r="CI77" s="158" t="s">
        <v>128</v>
      </c>
      <c r="CJ77" s="158" t="s">
        <v>128</v>
      </c>
      <c r="CK77" s="158" t="s">
        <v>128</v>
      </c>
      <c r="CL77" s="158" t="s">
        <v>128</v>
      </c>
      <c r="CM77" s="158" t="s">
        <v>128</v>
      </c>
      <c r="CN77" s="158" t="s">
        <v>128</v>
      </c>
      <c r="CO77" s="158" t="s">
        <v>128</v>
      </c>
      <c r="CP77" s="158" t="s">
        <v>128</v>
      </c>
      <c r="CQ77" s="158" t="s">
        <v>128</v>
      </c>
      <c r="CR77" s="158" t="s">
        <v>128</v>
      </c>
      <c r="CS77" s="158" t="s">
        <v>128</v>
      </c>
      <c r="CT77" s="158" t="s">
        <v>128</v>
      </c>
      <c r="CU77" s="158" t="s">
        <v>128</v>
      </c>
      <c r="CV77" s="158" t="s">
        <v>128</v>
      </c>
      <c r="CW77" s="158" t="s">
        <v>128</v>
      </c>
      <c r="CX77" s="158" t="s">
        <v>128</v>
      </c>
      <c r="CY77" s="158" t="s">
        <v>128</v>
      </c>
      <c r="CZ77" s="158" t="s">
        <v>128</v>
      </c>
      <c r="DA77" s="158" t="s">
        <v>128</v>
      </c>
      <c r="DB77" s="158" t="s">
        <v>128</v>
      </c>
      <c r="DC77" s="158" t="s">
        <v>128</v>
      </c>
      <c r="DD77" s="158" t="s">
        <v>128</v>
      </c>
      <c r="DE77" s="158" t="s">
        <v>128</v>
      </c>
      <c r="DF77" s="158" t="s">
        <v>128</v>
      </c>
      <c r="DG77" s="158" t="s">
        <v>128</v>
      </c>
      <c r="DH77" s="158" t="s">
        <v>128</v>
      </c>
      <c r="DI77" s="158" t="s">
        <v>128</v>
      </c>
      <c r="DJ77" s="158" t="s">
        <v>128</v>
      </c>
      <c r="DK77" s="158" t="s">
        <v>128</v>
      </c>
      <c r="DL77" s="158" t="s">
        <v>128</v>
      </c>
      <c r="DM77" s="158" t="s">
        <v>128</v>
      </c>
      <c r="DN77" s="158" t="s">
        <v>128</v>
      </c>
      <c r="DO77" s="158" t="s">
        <v>128</v>
      </c>
      <c r="DP77" s="158" t="s">
        <v>128</v>
      </c>
      <c r="DQ77" s="158" t="s">
        <v>128</v>
      </c>
      <c r="DR77" s="158" t="s">
        <v>128</v>
      </c>
      <c r="DS77" s="158" t="s">
        <v>128</v>
      </c>
      <c r="DT77" s="158" t="s">
        <v>128</v>
      </c>
      <c r="DU77" s="158" t="s">
        <v>128</v>
      </c>
      <c r="DV77" s="158" t="s">
        <v>128</v>
      </c>
      <c r="DW77" s="158" t="s">
        <v>128</v>
      </c>
      <c r="DX77" s="158" t="s">
        <v>128</v>
      </c>
      <c r="DY77" s="158" t="s">
        <v>128</v>
      </c>
      <c r="DZ77" s="158" t="s">
        <v>128</v>
      </c>
      <c r="EA77" s="158" t="s">
        <v>128</v>
      </c>
      <c r="EB77" s="158" t="s">
        <v>128</v>
      </c>
      <c r="EC77" s="158" t="s">
        <v>128</v>
      </c>
      <c r="ED77" s="158" t="s">
        <v>128</v>
      </c>
      <c r="EE77" s="158" t="s">
        <v>128</v>
      </c>
      <c r="EF77" s="158" t="s">
        <v>128</v>
      </c>
      <c r="EG77" s="158" t="s">
        <v>128</v>
      </c>
      <c r="EH77" s="158" t="s">
        <v>128</v>
      </c>
      <c r="EI77" s="158" t="s">
        <v>128</v>
      </c>
      <c r="EJ77" s="158" t="s">
        <v>128</v>
      </c>
      <c r="EK77" s="158" t="s">
        <v>128</v>
      </c>
      <c r="EL77" s="158" t="s">
        <v>128</v>
      </c>
      <c r="EM77" s="158" t="s">
        <v>128</v>
      </c>
      <c r="EN77" s="158" t="s">
        <v>128</v>
      </c>
      <c r="EO77" s="158" t="s">
        <v>128</v>
      </c>
      <c r="EP77" s="158" t="s">
        <v>128</v>
      </c>
      <c r="EQ77" s="158" t="s">
        <v>128</v>
      </c>
      <c r="ER77" s="158" t="s">
        <v>128</v>
      </c>
      <c r="ES77" s="158" t="s">
        <v>128</v>
      </c>
      <c r="ET77" s="158" t="s">
        <v>128</v>
      </c>
      <c r="EU77" s="158" t="s">
        <v>128</v>
      </c>
      <c r="EV77" s="158" t="s">
        <v>128</v>
      </c>
      <c r="EW77" s="158" t="s">
        <v>128</v>
      </c>
      <c r="EX77" s="158" t="s">
        <v>128</v>
      </c>
      <c r="EY77" s="158" t="s">
        <v>128</v>
      </c>
      <c r="EZ77" s="158" t="s">
        <v>128</v>
      </c>
      <c r="FA77" s="158" t="s">
        <v>128</v>
      </c>
      <c r="FB77" s="158" t="s">
        <v>128</v>
      </c>
      <c r="FC77" s="158" t="s">
        <v>128</v>
      </c>
      <c r="FD77" s="158" t="s">
        <v>128</v>
      </c>
      <c r="FE77" s="158" t="s">
        <v>128</v>
      </c>
      <c r="FF77" s="158" t="s">
        <v>128</v>
      </c>
      <c r="FG77" s="158" t="s">
        <v>128</v>
      </c>
      <c r="FH77" s="158" t="s">
        <v>128</v>
      </c>
      <c r="FI77" s="158" t="s">
        <v>128</v>
      </c>
      <c r="FJ77" s="158" t="s">
        <v>128</v>
      </c>
      <c r="FK77" s="158" t="s">
        <v>128</v>
      </c>
      <c r="FL77" s="158" t="s">
        <v>128</v>
      </c>
      <c r="FM77" s="158" t="s">
        <v>128</v>
      </c>
      <c r="FN77" s="158" t="s">
        <v>128</v>
      </c>
      <c r="FO77" s="158" t="s">
        <v>128</v>
      </c>
      <c r="FP77" s="158" t="s">
        <v>128</v>
      </c>
      <c r="FQ77" s="158" t="s">
        <v>128</v>
      </c>
      <c r="FR77" s="158" t="s">
        <v>128</v>
      </c>
      <c r="FS77" s="158" t="s">
        <v>128</v>
      </c>
      <c r="FT77" s="158" t="s">
        <v>128</v>
      </c>
      <c r="FU77" s="158" t="s">
        <v>128</v>
      </c>
      <c r="FV77" s="158" t="s">
        <v>128</v>
      </c>
      <c r="FW77" s="158" t="s">
        <v>128</v>
      </c>
      <c r="FX77" s="158" t="s">
        <v>128</v>
      </c>
      <c r="FY77" s="158" t="s">
        <v>128</v>
      </c>
      <c r="FZ77" s="158" t="s">
        <v>128</v>
      </c>
      <c r="GA77" s="158" t="s">
        <v>128</v>
      </c>
      <c r="GB77" s="158" t="s">
        <v>128</v>
      </c>
      <c r="GC77" s="158" t="s">
        <v>128</v>
      </c>
      <c r="GD77" s="158" t="s">
        <v>128</v>
      </c>
      <c r="GE77" s="158" t="s">
        <v>128</v>
      </c>
      <c r="GF77" s="158" t="s">
        <v>128</v>
      </c>
      <c r="GG77" s="158" t="s">
        <v>128</v>
      </c>
      <c r="GH77" s="158" t="s">
        <v>128</v>
      </c>
      <c r="GI77" s="158" t="s">
        <v>128</v>
      </c>
      <c r="GJ77" s="158" t="s">
        <v>128</v>
      </c>
      <c r="GK77" s="158" t="s">
        <v>128</v>
      </c>
      <c r="GL77" s="158" t="s">
        <v>128</v>
      </c>
      <c r="GM77" s="158" t="s">
        <v>128</v>
      </c>
      <c r="GN77" s="158" t="s">
        <v>128</v>
      </c>
      <c r="GO77" s="158" t="s">
        <v>128</v>
      </c>
      <c r="GP77" s="158" t="s">
        <v>128</v>
      </c>
      <c r="GQ77" s="158" t="s">
        <v>128</v>
      </c>
      <c r="GR77" s="158" t="s">
        <v>128</v>
      </c>
      <c r="GS77" s="158" t="s">
        <v>128</v>
      </c>
      <c r="GT77" s="158" t="s">
        <v>128</v>
      </c>
      <c r="GU77" s="158" t="s">
        <v>128</v>
      </c>
      <c r="GV77" s="158" t="s">
        <v>128</v>
      </c>
      <c r="GW77" s="158" t="s">
        <v>128</v>
      </c>
      <c r="GX77" s="158" t="s">
        <v>128</v>
      </c>
      <c r="GY77" s="158" t="s">
        <v>128</v>
      </c>
      <c r="GZ77" s="158" t="s">
        <v>128</v>
      </c>
      <c r="HA77" s="158" t="s">
        <v>128</v>
      </c>
      <c r="HB77" s="158" t="s">
        <v>128</v>
      </c>
      <c r="HC77" s="158" t="s">
        <v>128</v>
      </c>
      <c r="HD77" s="158" t="s">
        <v>128</v>
      </c>
      <c r="HE77" s="158" t="s">
        <v>128</v>
      </c>
      <c r="HF77" s="158" t="s">
        <v>128</v>
      </c>
      <c r="HG77" s="158" t="s">
        <v>128</v>
      </c>
      <c r="HH77" s="158" t="s">
        <v>128</v>
      </c>
      <c r="HI77" s="158" t="s">
        <v>128</v>
      </c>
      <c r="HJ77" s="158" t="s">
        <v>128</v>
      </c>
      <c r="HK77" s="158" t="s">
        <v>128</v>
      </c>
      <c r="HL77" s="158" t="s">
        <v>128</v>
      </c>
      <c r="HM77" s="158" t="s">
        <v>128</v>
      </c>
      <c r="HN77" s="158" t="s">
        <v>128</v>
      </c>
      <c r="HO77" s="158" t="s">
        <v>128</v>
      </c>
      <c r="HP77" s="158" t="s">
        <v>128</v>
      </c>
      <c r="HQ77" s="158" t="s">
        <v>128</v>
      </c>
      <c r="HR77" s="158" t="s">
        <v>128</v>
      </c>
      <c r="HS77" s="158" t="s">
        <v>128</v>
      </c>
      <c r="HT77" s="158" t="s">
        <v>128</v>
      </c>
      <c r="HU77" s="158" t="s">
        <v>128</v>
      </c>
      <c r="HV77" s="158" t="s">
        <v>128</v>
      </c>
      <c r="HW77" s="158" t="s">
        <v>128</v>
      </c>
      <c r="HX77" s="158" t="s">
        <v>128</v>
      </c>
      <c r="HY77" s="158" t="s">
        <v>128</v>
      </c>
      <c r="HZ77" s="158" t="s">
        <v>128</v>
      </c>
      <c r="IA77" s="158" t="s">
        <v>128</v>
      </c>
      <c r="IB77" s="158" t="s">
        <v>128</v>
      </c>
      <c r="IC77" s="158" t="s">
        <v>128</v>
      </c>
      <c r="ID77" s="158" t="s">
        <v>128</v>
      </c>
      <c r="IE77" s="158" t="s">
        <v>128</v>
      </c>
      <c r="IF77" s="158" t="s">
        <v>128</v>
      </c>
      <c r="IG77" s="158" t="s">
        <v>128</v>
      </c>
      <c r="IH77" s="158" t="s">
        <v>128</v>
      </c>
      <c r="II77" s="158" t="s">
        <v>128</v>
      </c>
      <c r="IJ77" s="158" t="s">
        <v>128</v>
      </c>
      <c r="IK77" s="158" t="s">
        <v>128</v>
      </c>
      <c r="IL77" s="158" t="s">
        <v>128</v>
      </c>
      <c r="IM77" s="158" t="s">
        <v>128</v>
      </c>
      <c r="IN77" s="158" t="s">
        <v>128</v>
      </c>
      <c r="IO77" s="158" t="s">
        <v>128</v>
      </c>
      <c r="IP77" s="158" t="s">
        <v>128</v>
      </c>
      <c r="IQ77" s="158" t="s">
        <v>128</v>
      </c>
      <c r="IR77" s="158" t="s">
        <v>128</v>
      </c>
      <c r="IS77" s="158" t="s">
        <v>128</v>
      </c>
      <c r="IT77" s="158" t="s">
        <v>128</v>
      </c>
      <c r="IU77" s="158" t="s">
        <v>128</v>
      </c>
      <c r="IV77" s="158" t="s">
        <v>128</v>
      </c>
      <c r="IW77" s="158" t="s">
        <v>128</v>
      </c>
      <c r="IX77" s="158" t="s">
        <v>128</v>
      </c>
      <c r="IY77" s="158" t="s">
        <v>128</v>
      </c>
      <c r="IZ77" s="158" t="s">
        <v>128</v>
      </c>
      <c r="JA77" s="158" t="s">
        <v>128</v>
      </c>
      <c r="JB77" s="158" t="s">
        <v>128</v>
      </c>
      <c r="JC77" s="158" t="s">
        <v>128</v>
      </c>
      <c r="JD77" s="158" t="s">
        <v>128</v>
      </c>
      <c r="JE77" s="158" t="s">
        <v>128</v>
      </c>
      <c r="JF77" s="158" t="s">
        <v>128</v>
      </c>
      <c r="JG77" s="158" t="s">
        <v>128</v>
      </c>
      <c r="JH77" s="158" t="s">
        <v>128</v>
      </c>
      <c r="JI77" s="158" t="s">
        <v>128</v>
      </c>
      <c r="JJ77" s="158" t="s">
        <v>128</v>
      </c>
      <c r="JK77" s="158" t="s">
        <v>128</v>
      </c>
      <c r="JL77" s="158" t="s">
        <v>128</v>
      </c>
      <c r="JM77" s="158" t="s">
        <v>128</v>
      </c>
      <c r="JN77" s="158" t="s">
        <v>128</v>
      </c>
      <c r="JO77" s="158" t="s">
        <v>128</v>
      </c>
      <c r="JP77" s="158" t="s">
        <v>128</v>
      </c>
      <c r="JQ77" s="158" t="s">
        <v>128</v>
      </c>
      <c r="JR77" s="158" t="s">
        <v>128</v>
      </c>
      <c r="JS77" s="158" t="s">
        <v>128</v>
      </c>
      <c r="JT77" s="158" t="s">
        <v>128</v>
      </c>
      <c r="JU77" s="158" t="s">
        <v>128</v>
      </c>
      <c r="JV77" s="158" t="s">
        <v>128</v>
      </c>
      <c r="JW77" s="158" t="s">
        <v>128</v>
      </c>
      <c r="JX77" s="158" t="s">
        <v>128</v>
      </c>
      <c r="JY77" s="158" t="s">
        <v>128</v>
      </c>
      <c r="JZ77" s="158" t="s">
        <v>128</v>
      </c>
      <c r="KA77" s="158" t="s">
        <v>128</v>
      </c>
      <c r="KB77" s="158" t="s">
        <v>128</v>
      </c>
      <c r="KC77" s="158" t="s">
        <v>128</v>
      </c>
      <c r="KD77" s="158" t="s">
        <v>128</v>
      </c>
      <c r="KE77" s="158" t="s">
        <v>128</v>
      </c>
      <c r="KF77" s="158" t="s">
        <v>128</v>
      </c>
      <c r="KG77" s="158" t="s">
        <v>128</v>
      </c>
      <c r="KH77" s="158" t="s">
        <v>128</v>
      </c>
      <c r="KI77" s="158" t="s">
        <v>128</v>
      </c>
      <c r="KJ77" s="158" t="s">
        <v>128</v>
      </c>
      <c r="KK77" s="158" t="s">
        <v>128</v>
      </c>
      <c r="KL77" s="158" t="s">
        <v>128</v>
      </c>
      <c r="KM77" s="158" t="s">
        <v>128</v>
      </c>
      <c r="KN77" s="158" t="s">
        <v>128</v>
      </c>
      <c r="KO77" s="158" t="s">
        <v>128</v>
      </c>
      <c r="KP77" s="158" t="s">
        <v>128</v>
      </c>
      <c r="KQ77" s="158" t="s">
        <v>128</v>
      </c>
      <c r="KR77" s="158" t="s">
        <v>128</v>
      </c>
      <c r="KS77" s="158" t="s">
        <v>128</v>
      </c>
      <c r="KT77" s="158" t="s">
        <v>128</v>
      </c>
      <c r="KU77" s="158" t="s">
        <v>128</v>
      </c>
      <c r="KV77" s="158" t="s">
        <v>128</v>
      </c>
      <c r="KW77" s="158" t="s">
        <v>128</v>
      </c>
      <c r="KX77" s="158" t="s">
        <v>128</v>
      </c>
      <c r="KY77" s="158" t="s">
        <v>128</v>
      </c>
      <c r="KZ77" s="158" t="s">
        <v>128</v>
      </c>
      <c r="LA77" s="158" t="s">
        <v>128</v>
      </c>
      <c r="LB77" s="158" t="s">
        <v>128</v>
      </c>
      <c r="LC77" s="158" t="s">
        <v>128</v>
      </c>
      <c r="LD77" s="158" t="s">
        <v>128</v>
      </c>
      <c r="LE77" s="158" t="s">
        <v>128</v>
      </c>
      <c r="LF77" s="158" t="s">
        <v>128</v>
      </c>
      <c r="LG77" s="158" t="s">
        <v>128</v>
      </c>
      <c r="LH77" s="158" t="s">
        <v>128</v>
      </c>
      <c r="LI77" s="158" t="s">
        <v>128</v>
      </c>
      <c r="LJ77" s="158" t="s">
        <v>128</v>
      </c>
      <c r="LK77" s="158" t="s">
        <v>128</v>
      </c>
      <c r="LL77" s="158" t="s">
        <v>128</v>
      </c>
      <c r="LM77" s="158" t="s">
        <v>128</v>
      </c>
      <c r="LN77" s="158" t="s">
        <v>128</v>
      </c>
      <c r="LO77" s="158" t="s">
        <v>128</v>
      </c>
      <c r="LP77" s="158" t="s">
        <v>128</v>
      </c>
      <c r="LQ77" s="158" t="s">
        <v>128</v>
      </c>
      <c r="LR77" s="158" t="s">
        <v>128</v>
      </c>
      <c r="LS77" s="158" t="s">
        <v>128</v>
      </c>
      <c r="LT77" s="158" t="s">
        <v>128</v>
      </c>
      <c r="LU77" s="158" t="s">
        <v>128</v>
      </c>
      <c r="LV77" s="158" t="s">
        <v>128</v>
      </c>
      <c r="LW77" s="158" t="s">
        <v>128</v>
      </c>
      <c r="LX77" s="158" t="s">
        <v>128</v>
      </c>
      <c r="LY77" s="158" t="s">
        <v>128</v>
      </c>
      <c r="LZ77" s="158" t="s">
        <v>128</v>
      </c>
      <c r="MA77" s="158" t="s">
        <v>128</v>
      </c>
      <c r="MB77" s="158" t="s">
        <v>128</v>
      </c>
      <c r="MC77" s="158" t="s">
        <v>128</v>
      </c>
      <c r="MD77" s="158" t="s">
        <v>128</v>
      </c>
      <c r="ME77" s="158" t="s">
        <v>128</v>
      </c>
      <c r="MF77" s="158" t="s">
        <v>128</v>
      </c>
      <c r="MG77" s="158" t="s">
        <v>128</v>
      </c>
      <c r="MH77" s="158" t="s">
        <v>128</v>
      </c>
      <c r="MI77" s="158" t="s">
        <v>128</v>
      </c>
      <c r="MJ77" s="158" t="s">
        <v>128</v>
      </c>
      <c r="MK77" s="158" t="s">
        <v>128</v>
      </c>
      <c r="ML77" s="158" t="s">
        <v>128</v>
      </c>
      <c r="MM77" s="158" t="s">
        <v>128</v>
      </c>
      <c r="MN77" s="158" t="s">
        <v>128</v>
      </c>
      <c r="MO77" s="158" t="s">
        <v>128</v>
      </c>
      <c r="MP77" s="158" t="s">
        <v>128</v>
      </c>
      <c r="MQ77" s="158" t="s">
        <v>128</v>
      </c>
      <c r="MR77" s="158" t="s">
        <v>128</v>
      </c>
      <c r="MS77" s="158" t="s">
        <v>128</v>
      </c>
      <c r="MT77" s="158" t="s">
        <v>128</v>
      </c>
      <c r="MU77" s="158" t="s">
        <v>128</v>
      </c>
      <c r="MV77" s="158" t="s">
        <v>128</v>
      </c>
      <c r="MW77" s="158" t="s">
        <v>128</v>
      </c>
      <c r="MX77" s="158" t="s">
        <v>128</v>
      </c>
      <c r="MY77" s="158" t="s">
        <v>128</v>
      </c>
      <c r="MZ77" s="158" t="s">
        <v>128</v>
      </c>
      <c r="NA77" s="158" t="s">
        <v>128</v>
      </c>
      <c r="NB77" s="158" t="s">
        <v>128</v>
      </c>
      <c r="NC77" s="158" t="s">
        <v>128</v>
      </c>
      <c r="ND77" s="158" t="s">
        <v>128</v>
      </c>
      <c r="NE77" s="158" t="s">
        <v>128</v>
      </c>
      <c r="NF77" s="158" t="s">
        <v>128</v>
      </c>
      <c r="NG77" s="158" t="s">
        <v>128</v>
      </c>
      <c r="NH77" s="158" t="s">
        <v>128</v>
      </c>
      <c r="NI77" s="158" t="s">
        <v>128</v>
      </c>
      <c r="NJ77" s="158" t="s">
        <v>128</v>
      </c>
      <c r="NK77" s="158" t="s">
        <v>128</v>
      </c>
      <c r="NL77" s="158" t="s">
        <v>128</v>
      </c>
      <c r="NM77" s="158" t="s">
        <v>128</v>
      </c>
      <c r="NN77" s="158" t="s">
        <v>128</v>
      </c>
      <c r="NO77" s="158" t="s">
        <v>128</v>
      </c>
      <c r="NP77" s="158" t="s">
        <v>128</v>
      </c>
      <c r="NQ77" s="158" t="s">
        <v>128</v>
      </c>
      <c r="NR77" s="158" t="s">
        <v>128</v>
      </c>
      <c r="NS77" s="158" t="s">
        <v>128</v>
      </c>
      <c r="NT77" s="158" t="s">
        <v>128</v>
      </c>
      <c r="NU77" s="158" t="s">
        <v>128</v>
      </c>
      <c r="NV77" s="158" t="s">
        <v>128</v>
      </c>
      <c r="NW77" s="158" t="s">
        <v>128</v>
      </c>
      <c r="NX77" s="158" t="s">
        <v>128</v>
      </c>
      <c r="NY77" s="158" t="s">
        <v>128</v>
      </c>
      <c r="NZ77" s="158" t="s">
        <v>128</v>
      </c>
      <c r="OA77" s="158" t="s">
        <v>128</v>
      </c>
      <c r="OB77" s="158" t="s">
        <v>128</v>
      </c>
      <c r="OC77" s="158" t="s">
        <v>128</v>
      </c>
      <c r="OD77" s="158" t="s">
        <v>128</v>
      </c>
      <c r="OE77" s="170" t="s">
        <v>128</v>
      </c>
      <c r="OF77" s="181"/>
      <c r="OG77" s="175">
        <f t="shared" si="451"/>
        <v>4.8678901470779641</v>
      </c>
      <c r="OH77" s="66" t="str">
        <f t="shared" si="452"/>
        <v>kg/GJ delivered</v>
      </c>
      <c r="OI77" s="66" t="str">
        <f t="shared" si="453"/>
        <v/>
      </c>
      <c r="OJ77" s="66" t="str">
        <f t="shared" si="454"/>
        <v/>
      </c>
      <c r="OK77" s="66" t="str">
        <f t="shared" si="455"/>
        <v/>
      </c>
      <c r="OL77" s="66" t="str">
        <f t="shared" si="456"/>
        <v/>
      </c>
      <c r="OM77" s="159">
        <f t="shared" si="457"/>
        <v>417.2849147468437</v>
      </c>
      <c r="ON77" s="66" t="str">
        <f t="shared" si="458"/>
        <v>kg/GJ delivered</v>
      </c>
      <c r="OO77" s="118">
        <f t="shared" si="459"/>
        <v>3.5663152414421448</v>
      </c>
      <c r="OP77" s="66" t="str">
        <f t="shared" si="460"/>
        <v>kg/GJ delivered</v>
      </c>
      <c r="OQ77" s="66" t="str">
        <f t="shared" si="461"/>
        <v/>
      </c>
      <c r="OR77" s="66" t="str">
        <f t="shared" si="462"/>
        <v/>
      </c>
      <c r="OS77" s="66" t="str">
        <f t="shared" si="463"/>
        <v/>
      </c>
      <c r="OT77" s="66" t="str">
        <f t="shared" si="464"/>
        <v/>
      </c>
      <c r="OU77" s="118">
        <f t="shared" si="465"/>
        <v>2.420929324482624</v>
      </c>
      <c r="OV77" s="66" t="str">
        <f t="shared" si="466"/>
        <v>kg/GJ delivered</v>
      </c>
      <c r="OW77" s="126">
        <f t="shared" si="467"/>
        <v>2.8634647923988024E-2</v>
      </c>
      <c r="OX77" s="66" t="str">
        <f t="shared" si="468"/>
        <v>kg/GJ delivered</v>
      </c>
      <c r="OY77" s="66" t="str">
        <f t="shared" si="469"/>
        <v/>
      </c>
      <c r="OZ77" s="66" t="str">
        <f t="shared" si="470"/>
        <v/>
      </c>
      <c r="PA77" s="66" t="str">
        <f t="shared" si="471"/>
        <v/>
      </c>
      <c r="PB77" s="66" t="str">
        <f t="shared" si="472"/>
        <v/>
      </c>
      <c r="PC77" s="66" t="str">
        <f t="shared" si="473"/>
        <v/>
      </c>
      <c r="PD77" s="66" t="str">
        <f t="shared" si="474"/>
        <v/>
      </c>
      <c r="PE77" s="66" t="str">
        <f t="shared" si="475"/>
        <v/>
      </c>
      <c r="PF77" s="66" t="str">
        <f t="shared" si="476"/>
        <v/>
      </c>
      <c r="PG77" s="66" t="str">
        <f t="shared" si="477"/>
        <v/>
      </c>
      <c r="PH77" s="66" t="str">
        <f t="shared" si="478"/>
        <v/>
      </c>
      <c r="PI77" s="66" t="str">
        <f t="shared" si="479"/>
        <v/>
      </c>
      <c r="PJ77" s="66" t="str">
        <f t="shared" si="480"/>
        <v/>
      </c>
      <c r="PK77" s="66" t="str">
        <f t="shared" si="481"/>
        <v/>
      </c>
      <c r="PL77" s="66" t="str">
        <f t="shared" si="482"/>
        <v/>
      </c>
      <c r="PM77" s="66" t="str">
        <f t="shared" si="483"/>
        <v/>
      </c>
      <c r="PN77" s="66" t="str">
        <f t="shared" si="484"/>
        <v/>
      </c>
      <c r="PO77" s="66" t="str">
        <f t="shared" si="485"/>
        <v/>
      </c>
      <c r="PP77" s="66" t="str">
        <f t="shared" si="486"/>
        <v/>
      </c>
      <c r="PQ77" s="66" t="str">
        <f t="shared" si="487"/>
        <v/>
      </c>
      <c r="PR77" s="66" t="str">
        <f t="shared" si="488"/>
        <v/>
      </c>
      <c r="PS77" s="66" t="str">
        <f t="shared" si="489"/>
        <v/>
      </c>
      <c r="PT77" s="66" t="str">
        <f t="shared" si="490"/>
        <v/>
      </c>
      <c r="PU77" s="66" t="str">
        <f t="shared" si="491"/>
        <v/>
      </c>
      <c r="PV77" s="66" t="str">
        <f t="shared" si="492"/>
        <v/>
      </c>
      <c r="PW77" s="66" t="str">
        <f t="shared" si="493"/>
        <v/>
      </c>
      <c r="PX77" s="66" t="str">
        <f t="shared" si="494"/>
        <v/>
      </c>
      <c r="PY77" s="66" t="str">
        <f t="shared" si="495"/>
        <v/>
      </c>
      <c r="PZ77" s="66" t="str">
        <f t="shared" si="496"/>
        <v/>
      </c>
      <c r="QA77" s="66" t="str">
        <f t="shared" si="497"/>
        <v/>
      </c>
      <c r="QB77" s="66" t="str">
        <f t="shared" si="498"/>
        <v/>
      </c>
      <c r="QC77" s="66" t="str">
        <f t="shared" si="499"/>
        <v/>
      </c>
      <c r="QD77" s="66" t="str">
        <f t="shared" si="500"/>
        <v/>
      </c>
      <c r="QE77" s="66" t="str">
        <f t="shared" si="501"/>
        <v/>
      </c>
      <c r="QF77" s="66" t="str">
        <f t="shared" si="502"/>
        <v/>
      </c>
      <c r="QG77" s="66" t="str">
        <f t="shared" si="503"/>
        <v/>
      </c>
      <c r="QH77" s="66" t="str">
        <f t="shared" si="504"/>
        <v/>
      </c>
      <c r="QI77" s="66" t="str">
        <f t="shared" si="505"/>
        <v/>
      </c>
      <c r="QJ77" s="66" t="str">
        <f t="shared" si="506"/>
        <v/>
      </c>
      <c r="QK77" s="66" t="str">
        <f t="shared" si="507"/>
        <v/>
      </c>
      <c r="QL77" s="66" t="str">
        <f t="shared" si="508"/>
        <v/>
      </c>
      <c r="QM77" s="66" t="str">
        <f t="shared" si="509"/>
        <v/>
      </c>
      <c r="QN77" s="66" t="str">
        <f t="shared" si="510"/>
        <v/>
      </c>
      <c r="QO77" s="66" t="str">
        <f t="shared" si="511"/>
        <v/>
      </c>
      <c r="QP77" s="66" t="str">
        <f t="shared" si="512"/>
        <v/>
      </c>
      <c r="QQ77" s="66" t="str">
        <f t="shared" si="513"/>
        <v/>
      </c>
      <c r="QR77" s="66" t="str">
        <f t="shared" si="514"/>
        <v/>
      </c>
      <c r="QS77" s="66" t="str">
        <f t="shared" si="515"/>
        <v/>
      </c>
      <c r="QT77" s="66" t="str">
        <f t="shared" si="516"/>
        <v/>
      </c>
      <c r="QU77" s="66" t="str">
        <f t="shared" si="517"/>
        <v/>
      </c>
      <c r="QV77" s="66" t="str">
        <f t="shared" si="518"/>
        <v/>
      </c>
      <c r="QW77" s="66" t="str">
        <f t="shared" si="519"/>
        <v/>
      </c>
      <c r="QX77" s="66" t="str">
        <f t="shared" si="520"/>
        <v/>
      </c>
      <c r="QY77" s="66" t="str">
        <f t="shared" si="521"/>
        <v/>
      </c>
      <c r="QZ77" s="66" t="str">
        <f t="shared" si="522"/>
        <v/>
      </c>
      <c r="RA77" s="66" t="str">
        <f t="shared" si="523"/>
        <v/>
      </c>
      <c r="RB77" s="66" t="str">
        <f t="shared" si="524"/>
        <v/>
      </c>
      <c r="RC77" s="66" t="str">
        <f t="shared" si="525"/>
        <v/>
      </c>
      <c r="RD77" s="66" t="str">
        <f t="shared" si="526"/>
        <v/>
      </c>
      <c r="RE77" s="66" t="str">
        <f t="shared" si="527"/>
        <v/>
      </c>
      <c r="RF77" s="66" t="str">
        <f t="shared" si="528"/>
        <v/>
      </c>
      <c r="RG77" s="66" t="str">
        <f t="shared" si="529"/>
        <v/>
      </c>
      <c r="RH77" s="66" t="str">
        <f t="shared" si="530"/>
        <v/>
      </c>
      <c r="RI77" s="66" t="str">
        <f t="shared" si="531"/>
        <v/>
      </c>
      <c r="RJ77" s="66" t="str">
        <f t="shared" si="532"/>
        <v/>
      </c>
      <c r="RK77" s="66" t="str">
        <f t="shared" si="533"/>
        <v/>
      </c>
      <c r="RL77" s="66" t="str">
        <f t="shared" si="534"/>
        <v/>
      </c>
      <c r="RM77" s="66" t="str">
        <f t="shared" si="535"/>
        <v/>
      </c>
      <c r="RN77" s="66" t="str">
        <f t="shared" si="536"/>
        <v/>
      </c>
      <c r="RO77" s="66" t="str">
        <f t="shared" si="537"/>
        <v/>
      </c>
      <c r="RP77" s="66" t="str">
        <f t="shared" si="538"/>
        <v/>
      </c>
      <c r="RQ77" s="66" t="str">
        <f t="shared" si="539"/>
        <v/>
      </c>
      <c r="RR77" s="66" t="str">
        <f t="shared" si="540"/>
        <v/>
      </c>
      <c r="RS77" s="66" t="str">
        <f t="shared" si="541"/>
        <v/>
      </c>
      <c r="RT77" s="66" t="str">
        <f t="shared" si="542"/>
        <v/>
      </c>
      <c r="RU77" s="66" t="str">
        <f t="shared" si="543"/>
        <v/>
      </c>
      <c r="RV77" s="66" t="str">
        <f t="shared" si="544"/>
        <v/>
      </c>
      <c r="RW77" s="66" t="str">
        <f t="shared" si="545"/>
        <v/>
      </c>
      <c r="RX77" s="66" t="str">
        <f t="shared" si="546"/>
        <v/>
      </c>
      <c r="RY77" s="66" t="str">
        <f t="shared" si="547"/>
        <v/>
      </c>
      <c r="RZ77" s="66" t="str">
        <f t="shared" si="548"/>
        <v/>
      </c>
      <c r="SA77" s="66" t="str">
        <f t="shared" si="549"/>
        <v/>
      </c>
      <c r="SB77" s="66" t="str">
        <f t="shared" si="550"/>
        <v/>
      </c>
      <c r="SC77" s="66" t="str">
        <f t="shared" si="551"/>
        <v/>
      </c>
      <c r="SD77" s="66" t="str">
        <f t="shared" si="552"/>
        <v/>
      </c>
      <c r="SE77" s="66" t="str">
        <f t="shared" si="553"/>
        <v/>
      </c>
      <c r="SF77" s="66" t="str">
        <f t="shared" si="554"/>
        <v/>
      </c>
      <c r="SG77" s="66" t="str">
        <f t="shared" si="555"/>
        <v/>
      </c>
      <c r="SH77" s="66" t="str">
        <f t="shared" si="556"/>
        <v/>
      </c>
      <c r="SI77" s="66" t="str">
        <f t="shared" si="557"/>
        <v/>
      </c>
      <c r="SJ77" s="66" t="str">
        <f t="shared" si="558"/>
        <v/>
      </c>
      <c r="SK77" s="66" t="str">
        <f t="shared" si="559"/>
        <v/>
      </c>
      <c r="SL77" s="66" t="str">
        <f t="shared" si="560"/>
        <v/>
      </c>
      <c r="SM77" s="66" t="str">
        <f t="shared" si="561"/>
        <v/>
      </c>
      <c r="SN77" s="66" t="str">
        <f t="shared" si="562"/>
        <v/>
      </c>
      <c r="SO77" s="66" t="str">
        <f t="shared" si="563"/>
        <v/>
      </c>
      <c r="SP77" s="66" t="str">
        <f t="shared" si="564"/>
        <v/>
      </c>
      <c r="SQ77" s="66" t="str">
        <f t="shared" si="565"/>
        <v/>
      </c>
      <c r="SR77" s="66" t="str">
        <f t="shared" si="566"/>
        <v/>
      </c>
      <c r="SS77" s="66" t="str">
        <f t="shared" si="567"/>
        <v/>
      </c>
      <c r="ST77" s="66" t="str">
        <f t="shared" si="568"/>
        <v/>
      </c>
      <c r="SU77" s="66" t="str">
        <f t="shared" si="569"/>
        <v/>
      </c>
      <c r="SV77" s="66" t="str">
        <f t="shared" si="570"/>
        <v/>
      </c>
      <c r="SW77" s="66" t="str">
        <f t="shared" si="571"/>
        <v/>
      </c>
      <c r="SX77" s="66" t="str">
        <f t="shared" si="572"/>
        <v/>
      </c>
      <c r="SY77" s="66" t="str">
        <f t="shared" si="573"/>
        <v/>
      </c>
      <c r="SZ77" s="66" t="str">
        <f t="shared" si="574"/>
        <v/>
      </c>
      <c r="TA77" s="66" t="str">
        <f t="shared" si="575"/>
        <v/>
      </c>
      <c r="TB77" s="66" t="str">
        <f t="shared" si="576"/>
        <v/>
      </c>
      <c r="TC77" s="66" t="str">
        <f t="shared" si="577"/>
        <v/>
      </c>
      <c r="TD77" s="66" t="str">
        <f t="shared" si="578"/>
        <v/>
      </c>
      <c r="TE77" s="66" t="str">
        <f t="shared" si="579"/>
        <v/>
      </c>
      <c r="TF77" s="66" t="str">
        <f t="shared" si="580"/>
        <v/>
      </c>
      <c r="TG77" s="66" t="str">
        <f t="shared" si="581"/>
        <v/>
      </c>
      <c r="TH77" s="66" t="str">
        <f t="shared" si="582"/>
        <v/>
      </c>
      <c r="TI77" s="66" t="str">
        <f t="shared" si="583"/>
        <v/>
      </c>
      <c r="TJ77" s="66" t="str">
        <f t="shared" si="584"/>
        <v/>
      </c>
      <c r="TK77" s="66" t="str">
        <f t="shared" si="585"/>
        <v/>
      </c>
      <c r="TL77" s="66" t="str">
        <f t="shared" si="586"/>
        <v/>
      </c>
      <c r="TM77" s="66" t="str">
        <f t="shared" si="587"/>
        <v/>
      </c>
      <c r="TN77" s="66" t="str">
        <f t="shared" si="588"/>
        <v/>
      </c>
      <c r="TO77" s="66" t="str">
        <f t="shared" si="589"/>
        <v/>
      </c>
      <c r="TP77" s="66" t="str">
        <f t="shared" si="590"/>
        <v/>
      </c>
      <c r="TQ77" s="66" t="str">
        <f t="shared" si="591"/>
        <v/>
      </c>
      <c r="TR77" s="66" t="str">
        <f t="shared" si="592"/>
        <v/>
      </c>
      <c r="TS77" s="66" t="str">
        <f t="shared" si="593"/>
        <v/>
      </c>
      <c r="TT77" s="66" t="str">
        <f t="shared" si="594"/>
        <v/>
      </c>
      <c r="TU77" s="66" t="str">
        <f t="shared" si="595"/>
        <v/>
      </c>
      <c r="TV77" s="66" t="str">
        <f t="shared" si="596"/>
        <v/>
      </c>
      <c r="TW77" s="66" t="str">
        <f t="shared" si="597"/>
        <v/>
      </c>
      <c r="TX77" s="66" t="str">
        <f t="shared" si="598"/>
        <v/>
      </c>
      <c r="TY77" s="66" t="str">
        <f t="shared" si="599"/>
        <v/>
      </c>
      <c r="TZ77" s="66" t="str">
        <f t="shared" si="600"/>
        <v/>
      </c>
      <c r="UA77" s="66" t="str">
        <f t="shared" si="601"/>
        <v/>
      </c>
      <c r="UB77" s="66" t="str">
        <f t="shared" si="602"/>
        <v/>
      </c>
      <c r="UC77" s="66" t="str">
        <f t="shared" si="603"/>
        <v/>
      </c>
      <c r="UD77" s="66" t="str">
        <f t="shared" si="604"/>
        <v/>
      </c>
      <c r="UE77" s="66" t="str">
        <f t="shared" si="605"/>
        <v/>
      </c>
      <c r="UF77" s="66" t="str">
        <f t="shared" si="606"/>
        <v/>
      </c>
      <c r="UG77" s="66" t="str">
        <f t="shared" si="607"/>
        <v/>
      </c>
      <c r="UH77" s="66" t="str">
        <f t="shared" si="608"/>
        <v/>
      </c>
      <c r="UI77" s="66" t="str">
        <f t="shared" si="609"/>
        <v/>
      </c>
      <c r="UJ77" s="66" t="str">
        <f t="shared" si="610"/>
        <v/>
      </c>
      <c r="UK77" s="66" t="str">
        <f t="shared" si="611"/>
        <v/>
      </c>
      <c r="UL77" s="66" t="str">
        <f t="shared" si="612"/>
        <v/>
      </c>
      <c r="UM77" s="66" t="str">
        <f t="shared" si="613"/>
        <v/>
      </c>
      <c r="UN77" s="66" t="str">
        <f t="shared" si="614"/>
        <v/>
      </c>
      <c r="UO77" s="66" t="str">
        <f t="shared" si="615"/>
        <v/>
      </c>
      <c r="UP77" s="66" t="str">
        <f t="shared" si="616"/>
        <v/>
      </c>
      <c r="UQ77" s="66" t="str">
        <f t="shared" si="617"/>
        <v/>
      </c>
      <c r="UR77" s="66" t="str">
        <f t="shared" si="618"/>
        <v/>
      </c>
      <c r="US77" s="66" t="str">
        <f t="shared" si="619"/>
        <v/>
      </c>
      <c r="UT77" s="66" t="str">
        <f t="shared" si="620"/>
        <v/>
      </c>
      <c r="UU77" s="66" t="str">
        <f t="shared" si="621"/>
        <v/>
      </c>
      <c r="UV77" s="66" t="str">
        <f t="shared" si="622"/>
        <v/>
      </c>
      <c r="UW77" s="66" t="str">
        <f t="shared" si="623"/>
        <v/>
      </c>
      <c r="UX77" s="66" t="str">
        <f t="shared" si="624"/>
        <v/>
      </c>
      <c r="UY77" s="66" t="str">
        <f t="shared" si="625"/>
        <v/>
      </c>
      <c r="UZ77" s="66" t="str">
        <f t="shared" si="626"/>
        <v/>
      </c>
      <c r="VA77" s="66" t="str">
        <f t="shared" si="627"/>
        <v/>
      </c>
      <c r="VB77" s="66" t="str">
        <f t="shared" si="628"/>
        <v/>
      </c>
      <c r="VC77" s="66" t="str">
        <f t="shared" si="629"/>
        <v/>
      </c>
      <c r="VD77" s="66" t="str">
        <f t="shared" si="630"/>
        <v/>
      </c>
      <c r="VE77" s="66" t="str">
        <f t="shared" si="631"/>
        <v/>
      </c>
      <c r="VF77" s="66" t="str">
        <f t="shared" si="632"/>
        <v/>
      </c>
      <c r="VG77" s="66" t="str">
        <f t="shared" si="633"/>
        <v/>
      </c>
      <c r="VH77" s="66" t="str">
        <f t="shared" si="634"/>
        <v/>
      </c>
      <c r="VI77" s="66" t="str">
        <f t="shared" si="635"/>
        <v/>
      </c>
      <c r="VJ77" s="66" t="str">
        <f t="shared" si="636"/>
        <v/>
      </c>
      <c r="VK77" s="66" t="str">
        <f t="shared" si="637"/>
        <v/>
      </c>
      <c r="VL77" s="66" t="str">
        <f t="shared" si="638"/>
        <v/>
      </c>
      <c r="VM77" s="66" t="str">
        <f t="shared" si="639"/>
        <v/>
      </c>
      <c r="VN77" s="66" t="str">
        <f t="shared" si="640"/>
        <v/>
      </c>
      <c r="VO77" s="66" t="str">
        <f t="shared" si="641"/>
        <v/>
      </c>
      <c r="VP77" s="66" t="str">
        <f t="shared" si="642"/>
        <v/>
      </c>
      <c r="VQ77" s="66" t="str">
        <f t="shared" si="643"/>
        <v/>
      </c>
      <c r="VR77" s="66" t="str">
        <f t="shared" si="644"/>
        <v/>
      </c>
      <c r="VS77" s="66" t="str">
        <f t="shared" si="645"/>
        <v/>
      </c>
      <c r="VT77" s="66" t="str">
        <f t="shared" si="646"/>
        <v/>
      </c>
      <c r="VU77" s="66" t="str">
        <f t="shared" si="647"/>
        <v/>
      </c>
      <c r="VV77" s="66" t="str">
        <f t="shared" si="648"/>
        <v/>
      </c>
      <c r="VW77" s="66" t="str">
        <f t="shared" si="649"/>
        <v/>
      </c>
      <c r="VX77" s="66" t="str">
        <f t="shared" si="650"/>
        <v/>
      </c>
      <c r="VY77" s="66" t="str">
        <f t="shared" si="651"/>
        <v/>
      </c>
      <c r="VZ77" s="66" t="str">
        <f t="shared" si="652"/>
        <v/>
      </c>
      <c r="WA77" s="66" t="str">
        <f t="shared" si="653"/>
        <v/>
      </c>
      <c r="WB77" s="66" t="str">
        <f t="shared" si="654"/>
        <v/>
      </c>
      <c r="WC77" s="66" t="str">
        <f t="shared" si="655"/>
        <v/>
      </c>
      <c r="WD77" s="66" t="str">
        <f t="shared" si="656"/>
        <v/>
      </c>
      <c r="WE77" s="66" t="str">
        <f t="shared" si="657"/>
        <v/>
      </c>
      <c r="WF77" s="66" t="str">
        <f t="shared" si="658"/>
        <v/>
      </c>
      <c r="WG77" s="66" t="str">
        <f t="shared" si="659"/>
        <v/>
      </c>
      <c r="WH77" s="66" t="str">
        <f t="shared" si="660"/>
        <v/>
      </c>
      <c r="WI77" s="66" t="str">
        <f t="shared" si="661"/>
        <v/>
      </c>
      <c r="WJ77" s="66" t="str">
        <f t="shared" si="662"/>
        <v/>
      </c>
      <c r="WK77" s="66" t="str">
        <f t="shared" si="663"/>
        <v/>
      </c>
      <c r="WL77" s="66" t="str">
        <f t="shared" si="664"/>
        <v/>
      </c>
      <c r="WM77" s="66" t="str">
        <f t="shared" si="665"/>
        <v/>
      </c>
      <c r="WN77" s="66" t="str">
        <f t="shared" si="666"/>
        <v/>
      </c>
      <c r="WO77" s="66" t="str">
        <f t="shared" si="667"/>
        <v/>
      </c>
      <c r="WP77" s="66" t="str">
        <f t="shared" si="668"/>
        <v/>
      </c>
      <c r="WQ77" s="66" t="str">
        <f t="shared" si="669"/>
        <v/>
      </c>
      <c r="WR77" s="66" t="str">
        <f t="shared" si="670"/>
        <v/>
      </c>
      <c r="WS77" s="66" t="str">
        <f t="shared" si="671"/>
        <v/>
      </c>
      <c r="WT77" s="66" t="str">
        <f t="shared" si="672"/>
        <v/>
      </c>
      <c r="WU77" s="66" t="str">
        <f t="shared" si="673"/>
        <v/>
      </c>
      <c r="WV77" s="66" t="str">
        <f t="shared" si="674"/>
        <v/>
      </c>
      <c r="WW77" s="66" t="str">
        <f t="shared" si="675"/>
        <v/>
      </c>
      <c r="WX77" s="66" t="str">
        <f t="shared" si="676"/>
        <v/>
      </c>
      <c r="WY77" s="66" t="str">
        <f t="shared" si="677"/>
        <v/>
      </c>
      <c r="WZ77" s="66" t="str">
        <f t="shared" si="678"/>
        <v/>
      </c>
      <c r="XA77" s="66" t="str">
        <f t="shared" si="679"/>
        <v/>
      </c>
      <c r="XB77" s="66" t="str">
        <f t="shared" si="680"/>
        <v/>
      </c>
      <c r="XC77" s="66" t="str">
        <f t="shared" si="681"/>
        <v/>
      </c>
      <c r="XD77" s="66" t="str">
        <f t="shared" si="682"/>
        <v/>
      </c>
      <c r="XE77" s="66" t="str">
        <f t="shared" si="683"/>
        <v/>
      </c>
      <c r="XF77" s="66" t="str">
        <f t="shared" si="684"/>
        <v/>
      </c>
      <c r="XG77" s="66" t="str">
        <f t="shared" si="685"/>
        <v/>
      </c>
      <c r="XH77" s="66" t="str">
        <f t="shared" si="686"/>
        <v/>
      </c>
      <c r="XI77" s="66" t="str">
        <f t="shared" si="687"/>
        <v/>
      </c>
      <c r="XJ77" s="66" t="str">
        <f t="shared" si="688"/>
        <v/>
      </c>
      <c r="XK77" s="66" t="str">
        <f t="shared" si="689"/>
        <v/>
      </c>
      <c r="XL77" s="66" t="str">
        <f t="shared" si="690"/>
        <v/>
      </c>
      <c r="XM77" s="66" t="str">
        <f t="shared" si="691"/>
        <v/>
      </c>
      <c r="XN77" s="66" t="str">
        <f t="shared" si="692"/>
        <v/>
      </c>
      <c r="XO77" s="66" t="str">
        <f t="shared" si="693"/>
        <v/>
      </c>
      <c r="XP77" s="66" t="str">
        <f t="shared" si="694"/>
        <v/>
      </c>
      <c r="XQ77" s="66" t="str">
        <f t="shared" si="695"/>
        <v/>
      </c>
      <c r="XR77" s="66" t="str">
        <f t="shared" si="696"/>
        <v/>
      </c>
      <c r="XS77" s="66" t="str">
        <f t="shared" si="697"/>
        <v/>
      </c>
      <c r="XT77" s="66" t="str">
        <f t="shared" si="698"/>
        <v/>
      </c>
      <c r="XU77" s="66" t="str">
        <f t="shared" si="699"/>
        <v/>
      </c>
      <c r="XV77" s="66" t="str">
        <f t="shared" si="700"/>
        <v/>
      </c>
      <c r="XW77" s="66" t="str">
        <f t="shared" si="701"/>
        <v/>
      </c>
      <c r="XX77" s="66" t="str">
        <f t="shared" si="702"/>
        <v/>
      </c>
      <c r="XY77" s="66" t="str">
        <f t="shared" si="703"/>
        <v/>
      </c>
      <c r="XZ77" s="66" t="str">
        <f t="shared" si="704"/>
        <v/>
      </c>
      <c r="YA77" s="66" t="str">
        <f t="shared" si="705"/>
        <v/>
      </c>
      <c r="YB77" s="66" t="str">
        <f t="shared" si="706"/>
        <v/>
      </c>
      <c r="YC77" s="66" t="str">
        <f t="shared" si="707"/>
        <v/>
      </c>
      <c r="YD77" s="66" t="str">
        <f t="shared" si="708"/>
        <v/>
      </c>
      <c r="YE77" s="66" t="str">
        <f t="shared" si="709"/>
        <v/>
      </c>
      <c r="YF77" s="66" t="str">
        <f t="shared" si="710"/>
        <v/>
      </c>
      <c r="YG77" s="66" t="str">
        <f t="shared" si="711"/>
        <v/>
      </c>
      <c r="YH77" s="66" t="str">
        <f t="shared" si="712"/>
        <v/>
      </c>
      <c r="YI77" s="66" t="str">
        <f t="shared" si="713"/>
        <v/>
      </c>
      <c r="YJ77" s="66" t="str">
        <f t="shared" si="714"/>
        <v/>
      </c>
      <c r="YK77" s="66" t="str">
        <f t="shared" si="715"/>
        <v/>
      </c>
      <c r="YL77" s="66" t="str">
        <f t="shared" si="716"/>
        <v/>
      </c>
      <c r="YM77" s="66" t="str">
        <f t="shared" si="717"/>
        <v/>
      </c>
      <c r="YN77" s="66" t="str">
        <f t="shared" si="718"/>
        <v/>
      </c>
      <c r="YO77" s="66" t="str">
        <f t="shared" si="719"/>
        <v/>
      </c>
      <c r="YP77" s="66" t="str">
        <f t="shared" si="720"/>
        <v/>
      </c>
      <c r="YQ77" s="66" t="str">
        <f t="shared" si="721"/>
        <v/>
      </c>
      <c r="YR77" s="66" t="str">
        <f t="shared" si="722"/>
        <v/>
      </c>
      <c r="YS77" s="66" t="str">
        <f t="shared" si="723"/>
        <v/>
      </c>
      <c r="YT77" s="66" t="str">
        <f t="shared" si="724"/>
        <v/>
      </c>
      <c r="YU77" s="66" t="str">
        <f t="shared" si="725"/>
        <v/>
      </c>
      <c r="YV77" s="66" t="str">
        <f t="shared" si="726"/>
        <v/>
      </c>
      <c r="YW77" s="66" t="str">
        <f t="shared" si="727"/>
        <v/>
      </c>
      <c r="YX77" s="66" t="str">
        <f t="shared" si="728"/>
        <v/>
      </c>
      <c r="YY77" s="66" t="str">
        <f t="shared" si="729"/>
        <v/>
      </c>
      <c r="YZ77" s="66" t="str">
        <f t="shared" si="730"/>
        <v/>
      </c>
      <c r="ZA77" s="66" t="str">
        <f t="shared" si="731"/>
        <v/>
      </c>
      <c r="ZB77" s="66" t="str">
        <f t="shared" si="732"/>
        <v/>
      </c>
      <c r="ZC77" s="66" t="str">
        <f t="shared" si="733"/>
        <v/>
      </c>
      <c r="ZD77" s="66" t="str">
        <f t="shared" si="734"/>
        <v/>
      </c>
      <c r="ZE77" s="66" t="str">
        <f t="shared" si="735"/>
        <v/>
      </c>
      <c r="ZF77" s="66" t="str">
        <f t="shared" si="736"/>
        <v/>
      </c>
      <c r="ZG77" s="66" t="str">
        <f t="shared" si="737"/>
        <v/>
      </c>
      <c r="ZH77" s="66" t="str">
        <f t="shared" si="738"/>
        <v/>
      </c>
      <c r="ZI77" s="66" t="str">
        <f t="shared" si="739"/>
        <v/>
      </c>
      <c r="ZJ77" s="66" t="str">
        <f t="shared" si="740"/>
        <v/>
      </c>
      <c r="ZK77" s="66" t="str">
        <f t="shared" si="741"/>
        <v/>
      </c>
      <c r="ZL77" s="66" t="str">
        <f t="shared" si="742"/>
        <v/>
      </c>
      <c r="ZM77" s="66" t="str">
        <f t="shared" si="743"/>
        <v/>
      </c>
      <c r="ZN77" s="66" t="str">
        <f t="shared" si="744"/>
        <v/>
      </c>
      <c r="ZO77" s="66" t="str">
        <f t="shared" si="745"/>
        <v/>
      </c>
      <c r="ZP77" s="66" t="str">
        <f t="shared" si="746"/>
        <v/>
      </c>
      <c r="ZQ77" s="66" t="str">
        <f t="shared" si="747"/>
        <v/>
      </c>
      <c r="ZR77" s="66" t="str">
        <f t="shared" si="748"/>
        <v/>
      </c>
      <c r="ZS77" s="66" t="str">
        <f t="shared" si="749"/>
        <v/>
      </c>
      <c r="ZT77" s="66" t="str">
        <f t="shared" si="750"/>
        <v/>
      </c>
      <c r="ZU77" s="66" t="str">
        <f t="shared" si="751"/>
        <v/>
      </c>
      <c r="ZV77" s="66" t="str">
        <f t="shared" si="752"/>
        <v/>
      </c>
      <c r="ZW77" s="66" t="str">
        <f t="shared" si="753"/>
        <v/>
      </c>
      <c r="ZX77" s="66" t="str">
        <f t="shared" si="754"/>
        <v/>
      </c>
      <c r="ZY77" s="66" t="str">
        <f t="shared" si="755"/>
        <v/>
      </c>
      <c r="ZZ77" s="66" t="str">
        <f t="shared" si="756"/>
        <v/>
      </c>
      <c r="AAA77" s="66" t="str">
        <f t="shared" si="757"/>
        <v/>
      </c>
      <c r="AAB77" s="66" t="str">
        <f t="shared" si="758"/>
        <v/>
      </c>
      <c r="AAC77" s="66" t="str">
        <f t="shared" si="759"/>
        <v/>
      </c>
      <c r="AAD77" s="66" t="str">
        <f t="shared" si="760"/>
        <v/>
      </c>
      <c r="AAE77" s="66" t="str">
        <f t="shared" si="761"/>
        <v/>
      </c>
      <c r="AAF77" s="66" t="str">
        <f t="shared" si="762"/>
        <v/>
      </c>
      <c r="AAG77" s="66" t="str">
        <f t="shared" si="763"/>
        <v/>
      </c>
      <c r="AAH77" s="66" t="str">
        <f t="shared" si="764"/>
        <v/>
      </c>
      <c r="AAI77" s="66" t="str">
        <f t="shared" si="765"/>
        <v/>
      </c>
      <c r="AAJ77" s="66" t="str">
        <f t="shared" si="766"/>
        <v/>
      </c>
      <c r="AAK77" s="66" t="str">
        <f t="shared" si="767"/>
        <v/>
      </c>
      <c r="AAL77" s="66" t="str">
        <f t="shared" si="768"/>
        <v/>
      </c>
      <c r="AAM77" s="66" t="str">
        <f t="shared" si="769"/>
        <v/>
      </c>
      <c r="AAN77" s="66" t="str">
        <f t="shared" si="770"/>
        <v/>
      </c>
      <c r="AAO77" s="66" t="str">
        <f t="shared" si="771"/>
        <v/>
      </c>
      <c r="AAP77" s="66" t="str">
        <f t="shared" si="772"/>
        <v/>
      </c>
      <c r="AAQ77" s="66" t="str">
        <f t="shared" si="773"/>
        <v/>
      </c>
      <c r="AAR77" s="66" t="str">
        <f t="shared" si="774"/>
        <v/>
      </c>
      <c r="AAS77" s="66" t="str">
        <f t="shared" si="775"/>
        <v/>
      </c>
      <c r="AAT77" s="66" t="str">
        <f t="shared" si="776"/>
        <v/>
      </c>
      <c r="AAU77" s="66" t="str">
        <f t="shared" si="777"/>
        <v/>
      </c>
      <c r="AAV77" s="66" t="str">
        <f t="shared" si="778"/>
        <v/>
      </c>
      <c r="AAW77" s="66" t="str">
        <f t="shared" si="779"/>
        <v/>
      </c>
      <c r="AAX77" s="66" t="str">
        <f t="shared" si="780"/>
        <v/>
      </c>
      <c r="AAY77" s="66" t="str">
        <f t="shared" si="781"/>
        <v/>
      </c>
      <c r="AAZ77" s="66" t="str">
        <f t="shared" si="782"/>
        <v/>
      </c>
      <c r="ABA77" s="66" t="str">
        <f t="shared" si="783"/>
        <v/>
      </c>
      <c r="ABB77" s="66" t="str">
        <f t="shared" si="784"/>
        <v/>
      </c>
      <c r="ABC77" s="66" t="str">
        <f t="shared" si="785"/>
        <v/>
      </c>
      <c r="ABD77" s="66" t="str">
        <f t="shared" si="786"/>
        <v/>
      </c>
      <c r="ABE77" s="66" t="str">
        <f t="shared" si="787"/>
        <v/>
      </c>
      <c r="ABF77" s="66" t="str">
        <f t="shared" si="788"/>
        <v/>
      </c>
      <c r="ABG77" s="66" t="str">
        <f t="shared" si="789"/>
        <v/>
      </c>
      <c r="ABH77" s="66" t="str">
        <f t="shared" si="790"/>
        <v/>
      </c>
      <c r="ABI77" s="66" t="str">
        <f t="shared" si="791"/>
        <v/>
      </c>
      <c r="ABJ77" s="66" t="str">
        <f t="shared" si="792"/>
        <v/>
      </c>
      <c r="ABK77" s="66" t="str">
        <f t="shared" si="793"/>
        <v/>
      </c>
      <c r="ABL77" s="66" t="str">
        <f t="shared" si="794"/>
        <v/>
      </c>
      <c r="ABM77" s="66" t="str">
        <f t="shared" si="795"/>
        <v/>
      </c>
      <c r="ABN77" s="66" t="str">
        <f t="shared" si="796"/>
        <v/>
      </c>
      <c r="ABO77" s="66" t="str">
        <f t="shared" si="797"/>
        <v/>
      </c>
      <c r="ABP77" s="66" t="str">
        <f t="shared" si="798"/>
        <v/>
      </c>
      <c r="ABQ77" s="66" t="str">
        <f t="shared" si="799"/>
        <v/>
      </c>
      <c r="ABR77" s="66" t="str">
        <f t="shared" si="800"/>
        <v/>
      </c>
      <c r="ABS77" s="66" t="str">
        <f t="shared" si="801"/>
        <v/>
      </c>
      <c r="ABT77" s="66" t="str">
        <f t="shared" si="802"/>
        <v/>
      </c>
      <c r="ABU77" s="66" t="str">
        <f t="shared" si="803"/>
        <v/>
      </c>
      <c r="ABV77" s="66" t="str">
        <f t="shared" si="804"/>
        <v/>
      </c>
      <c r="ABW77" s="66" t="str">
        <f t="shared" si="805"/>
        <v/>
      </c>
      <c r="ABX77" s="66" t="str">
        <f t="shared" si="806"/>
        <v/>
      </c>
      <c r="ABY77" s="66" t="str">
        <f t="shared" si="807"/>
        <v/>
      </c>
      <c r="ABZ77" s="66" t="str">
        <f t="shared" si="808"/>
        <v/>
      </c>
      <c r="ACA77" s="66" t="str">
        <f t="shared" si="809"/>
        <v/>
      </c>
      <c r="ACB77" s="66" t="str">
        <f t="shared" si="810"/>
        <v/>
      </c>
      <c r="ACC77" s="66" t="str">
        <f t="shared" si="811"/>
        <v/>
      </c>
      <c r="ACD77" s="66" t="str">
        <f t="shared" si="812"/>
        <v/>
      </c>
      <c r="ACE77" s="66" t="str">
        <f t="shared" si="813"/>
        <v/>
      </c>
      <c r="ACF77" s="66" t="str">
        <f t="shared" si="814"/>
        <v/>
      </c>
      <c r="ACG77" s="66" t="str">
        <f t="shared" si="815"/>
        <v/>
      </c>
      <c r="ACH77" s="66" t="str">
        <f t="shared" si="816"/>
        <v/>
      </c>
      <c r="ACI77" s="66" t="str">
        <f t="shared" si="817"/>
        <v/>
      </c>
      <c r="ACJ77" s="66" t="str">
        <f t="shared" si="818"/>
        <v/>
      </c>
      <c r="ACK77" s="66" t="str">
        <f t="shared" si="819"/>
        <v/>
      </c>
      <c r="ACL77" s="66" t="str">
        <f t="shared" si="820"/>
        <v/>
      </c>
      <c r="ACM77" s="66" t="str">
        <f t="shared" ref="ACM77:ACN77" si="834">IF(AND(ACS$3="Unit", ACL77=""), "", IF(AND(ACS$3="Unit", ACL77="-"),"", IF(ACS$3="Unit", "kg/GJ delivered", IF(AND(NY77&lt;&gt;"", NY77&lt;&gt;"-", NX77="-"),"", IF($H77="","", IF(NX77="nd", "",IF(NX77="&lt;n.a.&gt;", "", IF(NY77="#/MJ", "", IF(NY77="kg/GJ delivered",NX77,IF(NY77="g/MJ delivered",NX77,IF(NY77="kg/MJ delivered",NX77*1000,IF(NY77="mg/MJ delivered",NX77/1000,IF(NY77="g/kg",((NX77)*(1/$I77)*(1/$H77)),IF(NY77="mg/kg",((NX77/1000)*(1/$I77)*(1/$H77)),IF(NY77="mg/MJ delivered",NX77/1000,IF(NY77="-","","Error"))))))))))))))))</f>
        <v/>
      </c>
      <c r="ACN77" s="66" t="str">
        <f t="shared" si="834"/>
        <v/>
      </c>
      <c r="ACO77" s="66" t="str">
        <f t="shared" si="822"/>
        <v/>
      </c>
      <c r="ACP77" s="66" t="str">
        <f t="shared" si="823"/>
        <v/>
      </c>
      <c r="ACQ77" s="66" t="str">
        <f t="shared" si="824"/>
        <v/>
      </c>
      <c r="ACR77" s="66" t="str">
        <f t="shared" si="825"/>
        <v/>
      </c>
      <c r="ACS77" s="66" t="str">
        <f t="shared" si="826"/>
        <v/>
      </c>
      <c r="ACT77" s="66" t="str">
        <f t="shared" si="827"/>
        <v/>
      </c>
    </row>
    <row r="78" spans="2:774" ht="15.75" customHeight="1" x14ac:dyDescent="0.25">
      <c r="B78" s="66">
        <v>200</v>
      </c>
      <c r="C78" s="66" t="s">
        <v>785</v>
      </c>
      <c r="D78" s="66" t="s">
        <v>1614</v>
      </c>
      <c r="E78" s="156" t="s">
        <v>470</v>
      </c>
      <c r="F78" s="66" t="s">
        <v>139</v>
      </c>
      <c r="G78" s="66" t="s">
        <v>490</v>
      </c>
      <c r="H78" s="126">
        <v>0.14499999999999999</v>
      </c>
      <c r="I78" s="130">
        <v>28</v>
      </c>
      <c r="J78" s="66" t="str">
        <f t="shared" si="449"/>
        <v>Charcoal, Traditional, GLO</v>
      </c>
      <c r="K78" s="161"/>
      <c r="L78" s="161"/>
      <c r="M78" s="161"/>
      <c r="N78" s="161"/>
      <c r="O78" s="66" t="s">
        <v>794</v>
      </c>
      <c r="P78" s="66" t="str">
        <f t="shared" si="428"/>
        <v>GLO</v>
      </c>
      <c r="Q78" s="66" t="s">
        <v>1582</v>
      </c>
      <c r="R78" s="162">
        <v>34.200000000000003</v>
      </c>
      <c r="S78" s="158" t="s">
        <v>523</v>
      </c>
      <c r="T78" s="158" t="s">
        <v>128</v>
      </c>
      <c r="U78" s="158" t="s">
        <v>128</v>
      </c>
      <c r="V78" s="158" t="s">
        <v>128</v>
      </c>
      <c r="W78" s="158" t="s">
        <v>128</v>
      </c>
      <c r="X78" s="166">
        <v>2352</v>
      </c>
      <c r="Y78" s="158" t="s">
        <v>523</v>
      </c>
      <c r="Z78" s="165">
        <v>7.7</v>
      </c>
      <c r="AA78" s="158" t="s">
        <v>523</v>
      </c>
      <c r="AB78" s="158" t="s">
        <v>128</v>
      </c>
      <c r="AC78" s="158" t="s">
        <v>128</v>
      </c>
      <c r="AD78" s="158" t="s">
        <v>128</v>
      </c>
      <c r="AE78" s="158" t="s">
        <v>128</v>
      </c>
      <c r="AF78" s="165">
        <v>6.5</v>
      </c>
      <c r="AG78" s="158" t="s">
        <v>523</v>
      </c>
      <c r="AH78" s="163">
        <v>7.0000000000000007E-2</v>
      </c>
      <c r="AI78" s="158" t="s">
        <v>523</v>
      </c>
      <c r="AJ78" s="158" t="s">
        <v>128</v>
      </c>
      <c r="AK78" s="158" t="s">
        <v>128</v>
      </c>
      <c r="AL78" s="158" t="s">
        <v>128</v>
      </c>
      <c r="AM78" s="158" t="s">
        <v>128</v>
      </c>
      <c r="AN78" s="158" t="s">
        <v>128</v>
      </c>
      <c r="AO78" s="158" t="s">
        <v>128</v>
      </c>
      <c r="AP78" s="158" t="s">
        <v>128</v>
      </c>
      <c r="AQ78" s="158" t="s">
        <v>128</v>
      </c>
      <c r="AR78" s="158" t="s">
        <v>128</v>
      </c>
      <c r="AS78" s="158" t="s">
        <v>128</v>
      </c>
      <c r="AT78" s="158" t="s">
        <v>128</v>
      </c>
      <c r="AU78" s="158" t="s">
        <v>128</v>
      </c>
      <c r="AV78" s="158" t="s">
        <v>128</v>
      </c>
      <c r="AW78" s="158" t="s">
        <v>128</v>
      </c>
      <c r="AX78" s="158" t="s">
        <v>128</v>
      </c>
      <c r="AY78" s="158" t="s">
        <v>128</v>
      </c>
      <c r="AZ78" s="158" t="s">
        <v>128</v>
      </c>
      <c r="BA78" s="158" t="s">
        <v>128</v>
      </c>
      <c r="BB78" s="158" t="s">
        <v>128</v>
      </c>
      <c r="BC78" s="158" t="s">
        <v>128</v>
      </c>
      <c r="BD78" s="158" t="s">
        <v>128</v>
      </c>
      <c r="BE78" s="158" t="s">
        <v>128</v>
      </c>
      <c r="BF78" s="158" t="s">
        <v>128</v>
      </c>
      <c r="BG78" s="158" t="s">
        <v>128</v>
      </c>
      <c r="BH78" s="158" t="s">
        <v>128</v>
      </c>
      <c r="BI78" s="158" t="s">
        <v>128</v>
      </c>
      <c r="BJ78" s="158" t="s">
        <v>128</v>
      </c>
      <c r="BK78" s="158" t="s">
        <v>128</v>
      </c>
      <c r="BL78" s="158" t="s">
        <v>128</v>
      </c>
      <c r="BM78" s="158" t="s">
        <v>128</v>
      </c>
      <c r="BN78" s="158" t="s">
        <v>128</v>
      </c>
      <c r="BO78" s="158" t="s">
        <v>128</v>
      </c>
      <c r="BP78" s="158" t="s">
        <v>128</v>
      </c>
      <c r="BQ78" s="158" t="s">
        <v>128</v>
      </c>
      <c r="BR78" s="158" t="s">
        <v>128</v>
      </c>
      <c r="BS78" s="158" t="s">
        <v>128</v>
      </c>
      <c r="BT78" s="158" t="s">
        <v>128</v>
      </c>
      <c r="BU78" s="158" t="s">
        <v>128</v>
      </c>
      <c r="BV78" s="158" t="s">
        <v>128</v>
      </c>
      <c r="BW78" s="158" t="s">
        <v>128</v>
      </c>
      <c r="BX78" s="158" t="s">
        <v>128</v>
      </c>
      <c r="BY78" s="158" t="s">
        <v>128</v>
      </c>
      <c r="BZ78" s="158" t="s">
        <v>128</v>
      </c>
      <c r="CA78" s="158" t="s">
        <v>128</v>
      </c>
      <c r="CB78" s="158" t="s">
        <v>128</v>
      </c>
      <c r="CC78" s="158" t="s">
        <v>128</v>
      </c>
      <c r="CD78" s="158" t="s">
        <v>128</v>
      </c>
      <c r="CE78" s="158" t="s">
        <v>128</v>
      </c>
      <c r="CF78" s="158" t="s">
        <v>128</v>
      </c>
      <c r="CG78" s="158" t="s">
        <v>128</v>
      </c>
      <c r="CH78" s="158" t="s">
        <v>128</v>
      </c>
      <c r="CI78" s="158" t="s">
        <v>128</v>
      </c>
      <c r="CJ78" s="158" t="s">
        <v>128</v>
      </c>
      <c r="CK78" s="158" t="s">
        <v>128</v>
      </c>
      <c r="CL78" s="158" t="s">
        <v>128</v>
      </c>
      <c r="CM78" s="158" t="s">
        <v>128</v>
      </c>
      <c r="CN78" s="158" t="s">
        <v>128</v>
      </c>
      <c r="CO78" s="158" t="s">
        <v>128</v>
      </c>
      <c r="CP78" s="158" t="s">
        <v>128</v>
      </c>
      <c r="CQ78" s="158" t="s">
        <v>128</v>
      </c>
      <c r="CR78" s="158" t="s">
        <v>128</v>
      </c>
      <c r="CS78" s="158" t="s">
        <v>128</v>
      </c>
      <c r="CT78" s="158" t="s">
        <v>128</v>
      </c>
      <c r="CU78" s="158" t="s">
        <v>128</v>
      </c>
      <c r="CV78" s="158" t="s">
        <v>128</v>
      </c>
      <c r="CW78" s="158" t="s">
        <v>128</v>
      </c>
      <c r="CX78" s="158" t="s">
        <v>128</v>
      </c>
      <c r="CY78" s="158" t="s">
        <v>128</v>
      </c>
      <c r="CZ78" s="158" t="s">
        <v>128</v>
      </c>
      <c r="DA78" s="158" t="s">
        <v>128</v>
      </c>
      <c r="DB78" s="158" t="s">
        <v>128</v>
      </c>
      <c r="DC78" s="158" t="s">
        <v>128</v>
      </c>
      <c r="DD78" s="158" t="s">
        <v>128</v>
      </c>
      <c r="DE78" s="158" t="s">
        <v>128</v>
      </c>
      <c r="DF78" s="158" t="s">
        <v>128</v>
      </c>
      <c r="DG78" s="158" t="s">
        <v>128</v>
      </c>
      <c r="DH78" s="158" t="s">
        <v>128</v>
      </c>
      <c r="DI78" s="158" t="s">
        <v>128</v>
      </c>
      <c r="DJ78" s="158" t="s">
        <v>128</v>
      </c>
      <c r="DK78" s="158" t="s">
        <v>128</v>
      </c>
      <c r="DL78" s="158" t="s">
        <v>128</v>
      </c>
      <c r="DM78" s="158" t="s">
        <v>128</v>
      </c>
      <c r="DN78" s="158" t="s">
        <v>128</v>
      </c>
      <c r="DO78" s="158" t="s">
        <v>128</v>
      </c>
      <c r="DP78" s="158" t="s">
        <v>128</v>
      </c>
      <c r="DQ78" s="158" t="s">
        <v>128</v>
      </c>
      <c r="DR78" s="158" t="s">
        <v>128</v>
      </c>
      <c r="DS78" s="158" t="s">
        <v>128</v>
      </c>
      <c r="DT78" s="158" t="s">
        <v>128</v>
      </c>
      <c r="DU78" s="158" t="s">
        <v>128</v>
      </c>
      <c r="DV78" s="158" t="s">
        <v>128</v>
      </c>
      <c r="DW78" s="158" t="s">
        <v>128</v>
      </c>
      <c r="DX78" s="158" t="s">
        <v>128</v>
      </c>
      <c r="DY78" s="158" t="s">
        <v>128</v>
      </c>
      <c r="DZ78" s="158" t="s">
        <v>128</v>
      </c>
      <c r="EA78" s="158" t="s">
        <v>128</v>
      </c>
      <c r="EB78" s="158" t="s">
        <v>128</v>
      </c>
      <c r="EC78" s="158" t="s">
        <v>128</v>
      </c>
      <c r="ED78" s="158" t="s">
        <v>128</v>
      </c>
      <c r="EE78" s="158" t="s">
        <v>128</v>
      </c>
      <c r="EF78" s="158" t="s">
        <v>128</v>
      </c>
      <c r="EG78" s="158" t="s">
        <v>128</v>
      </c>
      <c r="EH78" s="158" t="s">
        <v>128</v>
      </c>
      <c r="EI78" s="158" t="s">
        <v>128</v>
      </c>
      <c r="EJ78" s="158" t="s">
        <v>128</v>
      </c>
      <c r="EK78" s="158" t="s">
        <v>128</v>
      </c>
      <c r="EL78" s="158" t="s">
        <v>128</v>
      </c>
      <c r="EM78" s="158" t="s">
        <v>128</v>
      </c>
      <c r="EN78" s="158" t="s">
        <v>128</v>
      </c>
      <c r="EO78" s="158" t="s">
        <v>128</v>
      </c>
      <c r="EP78" s="158" t="s">
        <v>128</v>
      </c>
      <c r="EQ78" s="158" t="s">
        <v>128</v>
      </c>
      <c r="ER78" s="158" t="s">
        <v>128</v>
      </c>
      <c r="ES78" s="158" t="s">
        <v>128</v>
      </c>
      <c r="ET78" s="158" t="s">
        <v>128</v>
      </c>
      <c r="EU78" s="158" t="s">
        <v>128</v>
      </c>
      <c r="EV78" s="158" t="s">
        <v>128</v>
      </c>
      <c r="EW78" s="158" t="s">
        <v>128</v>
      </c>
      <c r="EX78" s="158" t="s">
        <v>128</v>
      </c>
      <c r="EY78" s="158" t="s">
        <v>128</v>
      </c>
      <c r="EZ78" s="158" t="s">
        <v>128</v>
      </c>
      <c r="FA78" s="158" t="s">
        <v>128</v>
      </c>
      <c r="FB78" s="158" t="s">
        <v>128</v>
      </c>
      <c r="FC78" s="158" t="s">
        <v>128</v>
      </c>
      <c r="FD78" s="158" t="s">
        <v>128</v>
      </c>
      <c r="FE78" s="158" t="s">
        <v>128</v>
      </c>
      <c r="FF78" s="158" t="s">
        <v>128</v>
      </c>
      <c r="FG78" s="158" t="s">
        <v>128</v>
      </c>
      <c r="FH78" s="158" t="s">
        <v>128</v>
      </c>
      <c r="FI78" s="158" t="s">
        <v>128</v>
      </c>
      <c r="FJ78" s="158" t="s">
        <v>128</v>
      </c>
      <c r="FK78" s="158" t="s">
        <v>128</v>
      </c>
      <c r="FL78" s="158" t="s">
        <v>128</v>
      </c>
      <c r="FM78" s="158" t="s">
        <v>128</v>
      </c>
      <c r="FN78" s="158" t="s">
        <v>128</v>
      </c>
      <c r="FO78" s="158" t="s">
        <v>128</v>
      </c>
      <c r="FP78" s="158" t="s">
        <v>128</v>
      </c>
      <c r="FQ78" s="158" t="s">
        <v>128</v>
      </c>
      <c r="FR78" s="158" t="s">
        <v>128</v>
      </c>
      <c r="FS78" s="158" t="s">
        <v>128</v>
      </c>
      <c r="FT78" s="158" t="s">
        <v>128</v>
      </c>
      <c r="FU78" s="158" t="s">
        <v>128</v>
      </c>
      <c r="FV78" s="158" t="s">
        <v>128</v>
      </c>
      <c r="FW78" s="158" t="s">
        <v>128</v>
      </c>
      <c r="FX78" s="158" t="s">
        <v>128</v>
      </c>
      <c r="FY78" s="158" t="s">
        <v>128</v>
      </c>
      <c r="FZ78" s="158" t="s">
        <v>128</v>
      </c>
      <c r="GA78" s="158" t="s">
        <v>128</v>
      </c>
      <c r="GB78" s="158" t="s">
        <v>128</v>
      </c>
      <c r="GC78" s="158" t="s">
        <v>128</v>
      </c>
      <c r="GD78" s="158" t="s">
        <v>128</v>
      </c>
      <c r="GE78" s="158" t="s">
        <v>128</v>
      </c>
      <c r="GF78" s="158" t="s">
        <v>128</v>
      </c>
      <c r="GG78" s="158" t="s">
        <v>128</v>
      </c>
      <c r="GH78" s="158" t="s">
        <v>128</v>
      </c>
      <c r="GI78" s="158" t="s">
        <v>128</v>
      </c>
      <c r="GJ78" s="158" t="s">
        <v>128</v>
      </c>
      <c r="GK78" s="158" t="s">
        <v>128</v>
      </c>
      <c r="GL78" s="158" t="s">
        <v>128</v>
      </c>
      <c r="GM78" s="158" t="s">
        <v>128</v>
      </c>
      <c r="GN78" s="158" t="s">
        <v>128</v>
      </c>
      <c r="GO78" s="158" t="s">
        <v>128</v>
      </c>
      <c r="GP78" s="158" t="s">
        <v>128</v>
      </c>
      <c r="GQ78" s="158" t="s">
        <v>128</v>
      </c>
      <c r="GR78" s="158" t="s">
        <v>128</v>
      </c>
      <c r="GS78" s="158" t="s">
        <v>128</v>
      </c>
      <c r="GT78" s="158" t="s">
        <v>128</v>
      </c>
      <c r="GU78" s="158" t="s">
        <v>128</v>
      </c>
      <c r="GV78" s="158" t="s">
        <v>128</v>
      </c>
      <c r="GW78" s="158" t="s">
        <v>128</v>
      </c>
      <c r="GX78" s="158" t="s">
        <v>128</v>
      </c>
      <c r="GY78" s="158" t="s">
        <v>128</v>
      </c>
      <c r="GZ78" s="158" t="s">
        <v>128</v>
      </c>
      <c r="HA78" s="158" t="s">
        <v>128</v>
      </c>
      <c r="HB78" s="158" t="s">
        <v>128</v>
      </c>
      <c r="HC78" s="158" t="s">
        <v>128</v>
      </c>
      <c r="HD78" s="158" t="s">
        <v>128</v>
      </c>
      <c r="HE78" s="158" t="s">
        <v>128</v>
      </c>
      <c r="HF78" s="158" t="s">
        <v>128</v>
      </c>
      <c r="HG78" s="158" t="s">
        <v>128</v>
      </c>
      <c r="HH78" s="158" t="s">
        <v>128</v>
      </c>
      <c r="HI78" s="158" t="s">
        <v>128</v>
      </c>
      <c r="HJ78" s="158" t="s">
        <v>128</v>
      </c>
      <c r="HK78" s="158" t="s">
        <v>128</v>
      </c>
      <c r="HL78" s="158" t="s">
        <v>128</v>
      </c>
      <c r="HM78" s="158" t="s">
        <v>128</v>
      </c>
      <c r="HN78" s="158" t="s">
        <v>128</v>
      </c>
      <c r="HO78" s="158" t="s">
        <v>128</v>
      </c>
      <c r="HP78" s="158" t="s">
        <v>128</v>
      </c>
      <c r="HQ78" s="158" t="s">
        <v>128</v>
      </c>
      <c r="HR78" s="158" t="s">
        <v>128</v>
      </c>
      <c r="HS78" s="158" t="s">
        <v>128</v>
      </c>
      <c r="HT78" s="158" t="s">
        <v>128</v>
      </c>
      <c r="HU78" s="158" t="s">
        <v>128</v>
      </c>
      <c r="HV78" s="158" t="s">
        <v>128</v>
      </c>
      <c r="HW78" s="158" t="s">
        <v>128</v>
      </c>
      <c r="HX78" s="158" t="s">
        <v>128</v>
      </c>
      <c r="HY78" s="158" t="s">
        <v>128</v>
      </c>
      <c r="HZ78" s="158" t="s">
        <v>128</v>
      </c>
      <c r="IA78" s="158" t="s">
        <v>128</v>
      </c>
      <c r="IB78" s="158" t="s">
        <v>128</v>
      </c>
      <c r="IC78" s="158" t="s">
        <v>128</v>
      </c>
      <c r="ID78" s="158" t="s">
        <v>128</v>
      </c>
      <c r="IE78" s="158" t="s">
        <v>128</v>
      </c>
      <c r="IF78" s="158" t="s">
        <v>128</v>
      </c>
      <c r="IG78" s="158" t="s">
        <v>128</v>
      </c>
      <c r="IH78" s="158" t="s">
        <v>128</v>
      </c>
      <c r="II78" s="158" t="s">
        <v>128</v>
      </c>
      <c r="IJ78" s="158" t="s">
        <v>128</v>
      </c>
      <c r="IK78" s="158" t="s">
        <v>128</v>
      </c>
      <c r="IL78" s="158" t="s">
        <v>128</v>
      </c>
      <c r="IM78" s="158" t="s">
        <v>128</v>
      </c>
      <c r="IN78" s="158" t="s">
        <v>128</v>
      </c>
      <c r="IO78" s="158" t="s">
        <v>128</v>
      </c>
      <c r="IP78" s="158" t="s">
        <v>128</v>
      </c>
      <c r="IQ78" s="158" t="s">
        <v>128</v>
      </c>
      <c r="IR78" s="158" t="s">
        <v>128</v>
      </c>
      <c r="IS78" s="158" t="s">
        <v>128</v>
      </c>
      <c r="IT78" s="158" t="s">
        <v>128</v>
      </c>
      <c r="IU78" s="158" t="s">
        <v>128</v>
      </c>
      <c r="IV78" s="158" t="s">
        <v>128</v>
      </c>
      <c r="IW78" s="158" t="s">
        <v>128</v>
      </c>
      <c r="IX78" s="158" t="s">
        <v>128</v>
      </c>
      <c r="IY78" s="158" t="s">
        <v>128</v>
      </c>
      <c r="IZ78" s="158" t="s">
        <v>128</v>
      </c>
      <c r="JA78" s="158" t="s">
        <v>128</v>
      </c>
      <c r="JB78" s="158" t="s">
        <v>128</v>
      </c>
      <c r="JC78" s="158" t="s">
        <v>128</v>
      </c>
      <c r="JD78" s="158" t="s">
        <v>128</v>
      </c>
      <c r="JE78" s="158" t="s">
        <v>128</v>
      </c>
      <c r="JF78" s="158" t="s">
        <v>128</v>
      </c>
      <c r="JG78" s="158" t="s">
        <v>128</v>
      </c>
      <c r="JH78" s="158" t="s">
        <v>128</v>
      </c>
      <c r="JI78" s="158" t="s">
        <v>128</v>
      </c>
      <c r="JJ78" s="158" t="s">
        <v>128</v>
      </c>
      <c r="JK78" s="158" t="s">
        <v>128</v>
      </c>
      <c r="JL78" s="158" t="s">
        <v>128</v>
      </c>
      <c r="JM78" s="158" t="s">
        <v>128</v>
      </c>
      <c r="JN78" s="158" t="s">
        <v>128</v>
      </c>
      <c r="JO78" s="158" t="s">
        <v>128</v>
      </c>
      <c r="JP78" s="158" t="s">
        <v>128</v>
      </c>
      <c r="JQ78" s="158" t="s">
        <v>128</v>
      </c>
      <c r="JR78" s="158" t="s">
        <v>128</v>
      </c>
      <c r="JS78" s="158" t="s">
        <v>128</v>
      </c>
      <c r="JT78" s="158" t="s">
        <v>128</v>
      </c>
      <c r="JU78" s="158" t="s">
        <v>128</v>
      </c>
      <c r="JV78" s="158" t="s">
        <v>128</v>
      </c>
      <c r="JW78" s="158" t="s">
        <v>128</v>
      </c>
      <c r="JX78" s="158" t="s">
        <v>128</v>
      </c>
      <c r="JY78" s="158" t="s">
        <v>128</v>
      </c>
      <c r="JZ78" s="158" t="s">
        <v>128</v>
      </c>
      <c r="KA78" s="158" t="s">
        <v>128</v>
      </c>
      <c r="KB78" s="158" t="s">
        <v>128</v>
      </c>
      <c r="KC78" s="158" t="s">
        <v>128</v>
      </c>
      <c r="KD78" s="158" t="s">
        <v>128</v>
      </c>
      <c r="KE78" s="158" t="s">
        <v>128</v>
      </c>
      <c r="KF78" s="158" t="s">
        <v>128</v>
      </c>
      <c r="KG78" s="158" t="s">
        <v>128</v>
      </c>
      <c r="KH78" s="158" t="s">
        <v>128</v>
      </c>
      <c r="KI78" s="158" t="s">
        <v>128</v>
      </c>
      <c r="KJ78" s="158" t="s">
        <v>128</v>
      </c>
      <c r="KK78" s="158" t="s">
        <v>128</v>
      </c>
      <c r="KL78" s="158" t="s">
        <v>128</v>
      </c>
      <c r="KM78" s="158" t="s">
        <v>128</v>
      </c>
      <c r="KN78" s="158" t="s">
        <v>128</v>
      </c>
      <c r="KO78" s="158" t="s">
        <v>128</v>
      </c>
      <c r="KP78" s="158" t="s">
        <v>128</v>
      </c>
      <c r="KQ78" s="158" t="s">
        <v>128</v>
      </c>
      <c r="KR78" s="158" t="s">
        <v>128</v>
      </c>
      <c r="KS78" s="158" t="s">
        <v>128</v>
      </c>
      <c r="KT78" s="158" t="s">
        <v>128</v>
      </c>
      <c r="KU78" s="158" t="s">
        <v>128</v>
      </c>
      <c r="KV78" s="158" t="s">
        <v>128</v>
      </c>
      <c r="KW78" s="158" t="s">
        <v>128</v>
      </c>
      <c r="KX78" s="158" t="s">
        <v>128</v>
      </c>
      <c r="KY78" s="158" t="s">
        <v>128</v>
      </c>
      <c r="KZ78" s="158" t="s">
        <v>128</v>
      </c>
      <c r="LA78" s="158" t="s">
        <v>128</v>
      </c>
      <c r="LB78" s="158" t="s">
        <v>128</v>
      </c>
      <c r="LC78" s="158" t="s">
        <v>128</v>
      </c>
      <c r="LD78" s="158" t="s">
        <v>128</v>
      </c>
      <c r="LE78" s="158" t="s">
        <v>128</v>
      </c>
      <c r="LF78" s="158" t="s">
        <v>128</v>
      </c>
      <c r="LG78" s="158" t="s">
        <v>128</v>
      </c>
      <c r="LH78" s="158" t="s">
        <v>128</v>
      </c>
      <c r="LI78" s="158" t="s">
        <v>128</v>
      </c>
      <c r="LJ78" s="158" t="s">
        <v>128</v>
      </c>
      <c r="LK78" s="158" t="s">
        <v>128</v>
      </c>
      <c r="LL78" s="158" t="s">
        <v>128</v>
      </c>
      <c r="LM78" s="158" t="s">
        <v>128</v>
      </c>
      <c r="LN78" s="158" t="s">
        <v>128</v>
      </c>
      <c r="LO78" s="158" t="s">
        <v>128</v>
      </c>
      <c r="LP78" s="158" t="s">
        <v>128</v>
      </c>
      <c r="LQ78" s="158" t="s">
        <v>128</v>
      </c>
      <c r="LR78" s="158" t="s">
        <v>128</v>
      </c>
      <c r="LS78" s="158" t="s">
        <v>128</v>
      </c>
      <c r="LT78" s="158" t="s">
        <v>128</v>
      </c>
      <c r="LU78" s="158" t="s">
        <v>128</v>
      </c>
      <c r="LV78" s="158" t="s">
        <v>128</v>
      </c>
      <c r="LW78" s="158" t="s">
        <v>128</v>
      </c>
      <c r="LX78" s="158" t="s">
        <v>128</v>
      </c>
      <c r="LY78" s="158" t="s">
        <v>128</v>
      </c>
      <c r="LZ78" s="158" t="s">
        <v>128</v>
      </c>
      <c r="MA78" s="158" t="s">
        <v>128</v>
      </c>
      <c r="MB78" s="158" t="s">
        <v>128</v>
      </c>
      <c r="MC78" s="158" t="s">
        <v>128</v>
      </c>
      <c r="MD78" s="158" t="s">
        <v>128</v>
      </c>
      <c r="ME78" s="158" t="s">
        <v>128</v>
      </c>
      <c r="MF78" s="158" t="s">
        <v>128</v>
      </c>
      <c r="MG78" s="158" t="s">
        <v>128</v>
      </c>
      <c r="MH78" s="158" t="s">
        <v>128</v>
      </c>
      <c r="MI78" s="158" t="s">
        <v>128</v>
      </c>
      <c r="MJ78" s="158" t="s">
        <v>128</v>
      </c>
      <c r="MK78" s="158" t="s">
        <v>128</v>
      </c>
      <c r="ML78" s="158" t="s">
        <v>128</v>
      </c>
      <c r="MM78" s="158" t="s">
        <v>128</v>
      </c>
      <c r="MN78" s="158" t="s">
        <v>128</v>
      </c>
      <c r="MO78" s="158" t="s">
        <v>128</v>
      </c>
      <c r="MP78" s="158" t="s">
        <v>128</v>
      </c>
      <c r="MQ78" s="158" t="s">
        <v>128</v>
      </c>
      <c r="MR78" s="158" t="s">
        <v>128</v>
      </c>
      <c r="MS78" s="158" t="s">
        <v>128</v>
      </c>
      <c r="MT78" s="158" t="s">
        <v>128</v>
      </c>
      <c r="MU78" s="158" t="s">
        <v>128</v>
      </c>
      <c r="MV78" s="158" t="s">
        <v>128</v>
      </c>
      <c r="MW78" s="158" t="s">
        <v>128</v>
      </c>
      <c r="MX78" s="158" t="s">
        <v>128</v>
      </c>
      <c r="MY78" s="158" t="s">
        <v>128</v>
      </c>
      <c r="MZ78" s="158" t="s">
        <v>128</v>
      </c>
      <c r="NA78" s="158" t="s">
        <v>128</v>
      </c>
      <c r="NB78" s="158" t="s">
        <v>128</v>
      </c>
      <c r="NC78" s="158" t="s">
        <v>128</v>
      </c>
      <c r="ND78" s="158" t="s">
        <v>128</v>
      </c>
      <c r="NE78" s="158" t="s">
        <v>128</v>
      </c>
      <c r="NF78" s="158" t="s">
        <v>128</v>
      </c>
      <c r="NG78" s="158" t="s">
        <v>128</v>
      </c>
      <c r="NH78" s="158" t="s">
        <v>128</v>
      </c>
      <c r="NI78" s="158" t="s">
        <v>128</v>
      </c>
      <c r="NJ78" s="158" t="s">
        <v>128</v>
      </c>
      <c r="NK78" s="158" t="s">
        <v>128</v>
      </c>
      <c r="NL78" s="158" t="s">
        <v>128</v>
      </c>
      <c r="NM78" s="158" t="s">
        <v>128</v>
      </c>
      <c r="NN78" s="158" t="s">
        <v>128</v>
      </c>
      <c r="NO78" s="158" t="s">
        <v>128</v>
      </c>
      <c r="NP78" s="158" t="s">
        <v>128</v>
      </c>
      <c r="NQ78" s="158" t="s">
        <v>128</v>
      </c>
      <c r="NR78" s="158" t="s">
        <v>128</v>
      </c>
      <c r="NS78" s="158" t="s">
        <v>128</v>
      </c>
      <c r="NT78" s="158" t="s">
        <v>128</v>
      </c>
      <c r="NU78" s="158" t="s">
        <v>128</v>
      </c>
      <c r="NV78" s="158" t="s">
        <v>128</v>
      </c>
      <c r="NW78" s="158" t="s">
        <v>128</v>
      </c>
      <c r="NX78" s="158" t="s">
        <v>128</v>
      </c>
      <c r="NY78" s="158" t="s">
        <v>128</v>
      </c>
      <c r="NZ78" s="158" t="s">
        <v>128</v>
      </c>
      <c r="OA78" s="158" t="s">
        <v>128</v>
      </c>
      <c r="OB78" s="158" t="s">
        <v>128</v>
      </c>
      <c r="OC78" s="158" t="s">
        <v>128</v>
      </c>
      <c r="OD78" s="158" t="s">
        <v>128</v>
      </c>
      <c r="OE78" s="170" t="s">
        <v>128</v>
      </c>
      <c r="OF78" s="181"/>
      <c r="OG78" s="175">
        <f t="shared" si="451"/>
        <v>8.4236453201970463</v>
      </c>
      <c r="OH78" s="66" t="str">
        <f t="shared" si="452"/>
        <v>kg/GJ delivered</v>
      </c>
      <c r="OI78" s="66" t="str">
        <f t="shared" si="453"/>
        <v/>
      </c>
      <c r="OJ78" s="66" t="str">
        <f t="shared" si="454"/>
        <v/>
      </c>
      <c r="OK78" s="66" t="str">
        <f t="shared" si="455"/>
        <v/>
      </c>
      <c r="OL78" s="66" t="str">
        <f t="shared" si="456"/>
        <v/>
      </c>
      <c r="OM78" s="159">
        <f t="shared" si="457"/>
        <v>579.31034482758628</v>
      </c>
      <c r="ON78" s="66" t="str">
        <f t="shared" si="458"/>
        <v>kg/GJ delivered</v>
      </c>
      <c r="OO78" s="118">
        <f t="shared" si="459"/>
        <v>1.8965517241379308</v>
      </c>
      <c r="OP78" s="66" t="str">
        <f t="shared" si="460"/>
        <v>kg/GJ delivered</v>
      </c>
      <c r="OQ78" s="66" t="str">
        <f t="shared" si="461"/>
        <v/>
      </c>
      <c r="OR78" s="66" t="str">
        <f t="shared" si="462"/>
        <v/>
      </c>
      <c r="OS78" s="66" t="str">
        <f t="shared" si="463"/>
        <v/>
      </c>
      <c r="OT78" s="66" t="str">
        <f t="shared" si="464"/>
        <v/>
      </c>
      <c r="OU78" s="118">
        <f t="shared" si="465"/>
        <v>1.6009852216748768</v>
      </c>
      <c r="OV78" s="66" t="str">
        <f t="shared" si="466"/>
        <v>kg/GJ delivered</v>
      </c>
      <c r="OW78" s="126">
        <f t="shared" si="467"/>
        <v>1.7241379310344831E-2</v>
      </c>
      <c r="OX78" s="66" t="str">
        <f t="shared" si="468"/>
        <v>kg/GJ delivered</v>
      </c>
      <c r="OY78" s="66" t="str">
        <f t="shared" si="469"/>
        <v/>
      </c>
      <c r="OZ78" s="66" t="str">
        <f t="shared" si="470"/>
        <v/>
      </c>
      <c r="PA78" s="66" t="str">
        <f t="shared" si="471"/>
        <v/>
      </c>
      <c r="PB78" s="66" t="str">
        <f t="shared" si="472"/>
        <v/>
      </c>
      <c r="PC78" s="66" t="str">
        <f t="shared" si="473"/>
        <v/>
      </c>
      <c r="PD78" s="66" t="str">
        <f t="shared" si="474"/>
        <v/>
      </c>
      <c r="PE78" s="66" t="str">
        <f t="shared" si="475"/>
        <v/>
      </c>
      <c r="PF78" s="66" t="str">
        <f t="shared" si="476"/>
        <v/>
      </c>
      <c r="PG78" s="66" t="str">
        <f t="shared" si="477"/>
        <v/>
      </c>
      <c r="PH78" s="66" t="str">
        <f t="shared" si="478"/>
        <v/>
      </c>
      <c r="PI78" s="66" t="str">
        <f t="shared" si="479"/>
        <v/>
      </c>
      <c r="PJ78" s="66" t="str">
        <f t="shared" si="480"/>
        <v/>
      </c>
      <c r="PK78" s="66" t="str">
        <f t="shared" si="481"/>
        <v/>
      </c>
      <c r="PL78" s="66" t="str">
        <f t="shared" si="482"/>
        <v/>
      </c>
      <c r="PM78" s="66" t="str">
        <f t="shared" si="483"/>
        <v/>
      </c>
      <c r="PN78" s="66" t="str">
        <f t="shared" si="484"/>
        <v/>
      </c>
      <c r="PO78" s="66" t="str">
        <f t="shared" si="485"/>
        <v/>
      </c>
      <c r="PP78" s="66" t="str">
        <f t="shared" si="486"/>
        <v/>
      </c>
      <c r="PQ78" s="66" t="str">
        <f t="shared" si="487"/>
        <v/>
      </c>
      <c r="PR78" s="66" t="str">
        <f t="shared" si="488"/>
        <v/>
      </c>
      <c r="PS78" s="66" t="str">
        <f t="shared" si="489"/>
        <v/>
      </c>
      <c r="PT78" s="66" t="str">
        <f t="shared" si="490"/>
        <v/>
      </c>
      <c r="PU78" s="66" t="str">
        <f t="shared" si="491"/>
        <v/>
      </c>
      <c r="PV78" s="66" t="str">
        <f t="shared" si="492"/>
        <v/>
      </c>
      <c r="PW78" s="66" t="str">
        <f t="shared" si="493"/>
        <v/>
      </c>
      <c r="PX78" s="66" t="str">
        <f t="shared" si="494"/>
        <v/>
      </c>
      <c r="PY78" s="66" t="str">
        <f t="shared" si="495"/>
        <v/>
      </c>
      <c r="PZ78" s="66" t="str">
        <f t="shared" si="496"/>
        <v/>
      </c>
      <c r="QA78" s="66" t="str">
        <f t="shared" si="497"/>
        <v/>
      </c>
      <c r="QB78" s="66" t="str">
        <f t="shared" si="498"/>
        <v/>
      </c>
      <c r="QC78" s="66" t="str">
        <f t="shared" si="499"/>
        <v/>
      </c>
      <c r="QD78" s="66" t="str">
        <f t="shared" si="500"/>
        <v/>
      </c>
      <c r="QE78" s="66" t="str">
        <f t="shared" si="501"/>
        <v/>
      </c>
      <c r="QF78" s="66" t="str">
        <f t="shared" si="502"/>
        <v/>
      </c>
      <c r="QG78" s="66" t="str">
        <f t="shared" si="503"/>
        <v/>
      </c>
      <c r="QH78" s="66" t="str">
        <f t="shared" si="504"/>
        <v/>
      </c>
      <c r="QI78" s="66" t="str">
        <f t="shared" si="505"/>
        <v/>
      </c>
      <c r="QJ78" s="66" t="str">
        <f t="shared" si="506"/>
        <v/>
      </c>
      <c r="QK78" s="66" t="str">
        <f t="shared" si="507"/>
        <v/>
      </c>
      <c r="QL78" s="66" t="str">
        <f t="shared" si="508"/>
        <v/>
      </c>
      <c r="QM78" s="66" t="str">
        <f t="shared" si="509"/>
        <v/>
      </c>
      <c r="QN78" s="66" t="str">
        <f t="shared" si="510"/>
        <v/>
      </c>
      <c r="QO78" s="66" t="str">
        <f t="shared" si="511"/>
        <v/>
      </c>
      <c r="QP78" s="66" t="str">
        <f t="shared" si="512"/>
        <v/>
      </c>
      <c r="QQ78" s="66" t="str">
        <f t="shared" si="513"/>
        <v/>
      </c>
      <c r="QR78" s="66" t="str">
        <f t="shared" si="514"/>
        <v/>
      </c>
      <c r="QS78" s="66" t="str">
        <f t="shared" si="515"/>
        <v/>
      </c>
      <c r="QT78" s="66" t="str">
        <f t="shared" si="516"/>
        <v/>
      </c>
      <c r="QU78" s="66" t="str">
        <f t="shared" si="517"/>
        <v/>
      </c>
      <c r="QV78" s="66" t="str">
        <f t="shared" si="518"/>
        <v/>
      </c>
      <c r="QW78" s="66" t="str">
        <f t="shared" si="519"/>
        <v/>
      </c>
      <c r="QX78" s="66" t="str">
        <f t="shared" si="520"/>
        <v/>
      </c>
      <c r="QY78" s="66" t="str">
        <f t="shared" si="521"/>
        <v/>
      </c>
      <c r="QZ78" s="66" t="str">
        <f t="shared" si="522"/>
        <v/>
      </c>
      <c r="RA78" s="66" t="str">
        <f t="shared" si="523"/>
        <v/>
      </c>
      <c r="RB78" s="66" t="str">
        <f t="shared" si="524"/>
        <v/>
      </c>
      <c r="RC78" s="66" t="str">
        <f t="shared" si="525"/>
        <v/>
      </c>
      <c r="RD78" s="66" t="str">
        <f t="shared" si="526"/>
        <v/>
      </c>
      <c r="RE78" s="66" t="str">
        <f t="shared" si="527"/>
        <v/>
      </c>
      <c r="RF78" s="66" t="str">
        <f t="shared" si="528"/>
        <v/>
      </c>
      <c r="RG78" s="66" t="str">
        <f t="shared" si="529"/>
        <v/>
      </c>
      <c r="RH78" s="66" t="str">
        <f t="shared" si="530"/>
        <v/>
      </c>
      <c r="RI78" s="66" t="str">
        <f t="shared" si="531"/>
        <v/>
      </c>
      <c r="RJ78" s="66" t="str">
        <f t="shared" si="532"/>
        <v/>
      </c>
      <c r="RK78" s="66" t="str">
        <f t="shared" si="533"/>
        <v/>
      </c>
      <c r="RL78" s="66" t="str">
        <f t="shared" si="534"/>
        <v/>
      </c>
      <c r="RM78" s="66" t="str">
        <f t="shared" si="535"/>
        <v/>
      </c>
      <c r="RN78" s="66" t="str">
        <f t="shared" si="536"/>
        <v/>
      </c>
      <c r="RO78" s="66" t="str">
        <f t="shared" si="537"/>
        <v/>
      </c>
      <c r="RP78" s="66" t="str">
        <f t="shared" si="538"/>
        <v/>
      </c>
      <c r="RQ78" s="66" t="str">
        <f t="shared" si="539"/>
        <v/>
      </c>
      <c r="RR78" s="66" t="str">
        <f t="shared" si="540"/>
        <v/>
      </c>
      <c r="RS78" s="66" t="str">
        <f t="shared" si="541"/>
        <v/>
      </c>
      <c r="RT78" s="66" t="str">
        <f t="shared" si="542"/>
        <v/>
      </c>
      <c r="RU78" s="66" t="str">
        <f t="shared" si="543"/>
        <v/>
      </c>
      <c r="RV78" s="66" t="str">
        <f t="shared" si="544"/>
        <v/>
      </c>
      <c r="RW78" s="66" t="str">
        <f t="shared" si="545"/>
        <v/>
      </c>
      <c r="RX78" s="66" t="str">
        <f t="shared" si="546"/>
        <v/>
      </c>
      <c r="RY78" s="66" t="str">
        <f t="shared" si="547"/>
        <v/>
      </c>
      <c r="RZ78" s="66" t="str">
        <f t="shared" si="548"/>
        <v/>
      </c>
      <c r="SA78" s="66" t="str">
        <f t="shared" si="549"/>
        <v/>
      </c>
      <c r="SB78" s="66" t="str">
        <f t="shared" si="550"/>
        <v/>
      </c>
      <c r="SC78" s="66" t="str">
        <f t="shared" si="551"/>
        <v/>
      </c>
      <c r="SD78" s="66" t="str">
        <f t="shared" si="552"/>
        <v/>
      </c>
      <c r="SE78" s="66" t="str">
        <f t="shared" si="553"/>
        <v/>
      </c>
      <c r="SF78" s="66" t="str">
        <f t="shared" si="554"/>
        <v/>
      </c>
      <c r="SG78" s="66" t="str">
        <f t="shared" si="555"/>
        <v/>
      </c>
      <c r="SH78" s="66" t="str">
        <f t="shared" si="556"/>
        <v/>
      </c>
      <c r="SI78" s="66" t="str">
        <f t="shared" si="557"/>
        <v/>
      </c>
      <c r="SJ78" s="66" t="str">
        <f t="shared" si="558"/>
        <v/>
      </c>
      <c r="SK78" s="66" t="str">
        <f t="shared" si="559"/>
        <v/>
      </c>
      <c r="SL78" s="66" t="str">
        <f t="shared" si="560"/>
        <v/>
      </c>
      <c r="SM78" s="66" t="str">
        <f t="shared" si="561"/>
        <v/>
      </c>
      <c r="SN78" s="66" t="str">
        <f t="shared" si="562"/>
        <v/>
      </c>
      <c r="SO78" s="66" t="str">
        <f t="shared" si="563"/>
        <v/>
      </c>
      <c r="SP78" s="66" t="str">
        <f t="shared" si="564"/>
        <v/>
      </c>
      <c r="SQ78" s="66" t="str">
        <f t="shared" si="565"/>
        <v/>
      </c>
      <c r="SR78" s="66" t="str">
        <f t="shared" si="566"/>
        <v/>
      </c>
      <c r="SS78" s="66" t="str">
        <f t="shared" si="567"/>
        <v/>
      </c>
      <c r="ST78" s="66" t="str">
        <f t="shared" si="568"/>
        <v/>
      </c>
      <c r="SU78" s="66" t="str">
        <f t="shared" si="569"/>
        <v/>
      </c>
      <c r="SV78" s="66" t="str">
        <f t="shared" si="570"/>
        <v/>
      </c>
      <c r="SW78" s="66" t="str">
        <f t="shared" si="571"/>
        <v/>
      </c>
      <c r="SX78" s="66" t="str">
        <f t="shared" si="572"/>
        <v/>
      </c>
      <c r="SY78" s="66" t="str">
        <f t="shared" si="573"/>
        <v/>
      </c>
      <c r="SZ78" s="66" t="str">
        <f t="shared" si="574"/>
        <v/>
      </c>
      <c r="TA78" s="66" t="str">
        <f t="shared" si="575"/>
        <v/>
      </c>
      <c r="TB78" s="66" t="str">
        <f t="shared" si="576"/>
        <v/>
      </c>
      <c r="TC78" s="66" t="str">
        <f t="shared" si="577"/>
        <v/>
      </c>
      <c r="TD78" s="66" t="str">
        <f t="shared" si="578"/>
        <v/>
      </c>
      <c r="TE78" s="66" t="str">
        <f t="shared" si="579"/>
        <v/>
      </c>
      <c r="TF78" s="66" t="str">
        <f t="shared" si="580"/>
        <v/>
      </c>
      <c r="TG78" s="66" t="str">
        <f t="shared" si="581"/>
        <v/>
      </c>
      <c r="TH78" s="66" t="str">
        <f t="shared" si="582"/>
        <v/>
      </c>
      <c r="TI78" s="66" t="str">
        <f t="shared" si="583"/>
        <v/>
      </c>
      <c r="TJ78" s="66" t="str">
        <f t="shared" si="584"/>
        <v/>
      </c>
      <c r="TK78" s="66" t="str">
        <f t="shared" si="585"/>
        <v/>
      </c>
      <c r="TL78" s="66" t="str">
        <f t="shared" si="586"/>
        <v/>
      </c>
      <c r="TM78" s="66" t="str">
        <f t="shared" si="587"/>
        <v/>
      </c>
      <c r="TN78" s="66" t="str">
        <f t="shared" si="588"/>
        <v/>
      </c>
      <c r="TO78" s="66" t="str">
        <f t="shared" si="589"/>
        <v/>
      </c>
      <c r="TP78" s="66" t="str">
        <f t="shared" si="590"/>
        <v/>
      </c>
      <c r="TQ78" s="66" t="str">
        <f t="shared" si="591"/>
        <v/>
      </c>
      <c r="TR78" s="66" t="str">
        <f t="shared" si="592"/>
        <v/>
      </c>
      <c r="TS78" s="66" t="str">
        <f t="shared" si="593"/>
        <v/>
      </c>
      <c r="TT78" s="66" t="str">
        <f t="shared" si="594"/>
        <v/>
      </c>
      <c r="TU78" s="66" t="str">
        <f t="shared" si="595"/>
        <v/>
      </c>
      <c r="TV78" s="66" t="str">
        <f t="shared" si="596"/>
        <v/>
      </c>
      <c r="TW78" s="66" t="str">
        <f t="shared" si="597"/>
        <v/>
      </c>
      <c r="TX78" s="66" t="str">
        <f t="shared" si="598"/>
        <v/>
      </c>
      <c r="TY78" s="66" t="str">
        <f t="shared" si="599"/>
        <v/>
      </c>
      <c r="TZ78" s="66" t="str">
        <f t="shared" si="600"/>
        <v/>
      </c>
      <c r="UA78" s="66" t="str">
        <f t="shared" si="601"/>
        <v/>
      </c>
      <c r="UB78" s="66" t="str">
        <f t="shared" si="602"/>
        <v/>
      </c>
      <c r="UC78" s="66" t="str">
        <f t="shared" si="603"/>
        <v/>
      </c>
      <c r="UD78" s="66" t="str">
        <f t="shared" si="604"/>
        <v/>
      </c>
      <c r="UE78" s="66" t="str">
        <f t="shared" si="605"/>
        <v/>
      </c>
      <c r="UF78" s="66" t="str">
        <f t="shared" si="606"/>
        <v/>
      </c>
      <c r="UG78" s="66" t="str">
        <f t="shared" si="607"/>
        <v/>
      </c>
      <c r="UH78" s="66" t="str">
        <f t="shared" si="608"/>
        <v/>
      </c>
      <c r="UI78" s="66" t="str">
        <f t="shared" si="609"/>
        <v/>
      </c>
      <c r="UJ78" s="66" t="str">
        <f t="shared" si="610"/>
        <v/>
      </c>
      <c r="UK78" s="66" t="str">
        <f t="shared" si="611"/>
        <v/>
      </c>
      <c r="UL78" s="66" t="str">
        <f t="shared" si="612"/>
        <v/>
      </c>
      <c r="UM78" s="66" t="str">
        <f t="shared" si="613"/>
        <v/>
      </c>
      <c r="UN78" s="66" t="str">
        <f t="shared" si="614"/>
        <v/>
      </c>
      <c r="UO78" s="66" t="str">
        <f t="shared" si="615"/>
        <v/>
      </c>
      <c r="UP78" s="66" t="str">
        <f t="shared" si="616"/>
        <v/>
      </c>
      <c r="UQ78" s="66" t="str">
        <f t="shared" si="617"/>
        <v/>
      </c>
      <c r="UR78" s="66" t="str">
        <f t="shared" si="618"/>
        <v/>
      </c>
      <c r="US78" s="66" t="str">
        <f t="shared" si="619"/>
        <v/>
      </c>
      <c r="UT78" s="66" t="str">
        <f t="shared" si="620"/>
        <v/>
      </c>
      <c r="UU78" s="66" t="str">
        <f t="shared" si="621"/>
        <v/>
      </c>
      <c r="UV78" s="66" t="str">
        <f t="shared" si="622"/>
        <v/>
      </c>
      <c r="UW78" s="66" t="str">
        <f t="shared" si="623"/>
        <v/>
      </c>
      <c r="UX78" s="66" t="str">
        <f t="shared" si="624"/>
        <v/>
      </c>
      <c r="UY78" s="66" t="str">
        <f t="shared" si="625"/>
        <v/>
      </c>
      <c r="UZ78" s="66" t="str">
        <f t="shared" si="626"/>
        <v/>
      </c>
      <c r="VA78" s="66" t="str">
        <f t="shared" si="627"/>
        <v/>
      </c>
      <c r="VB78" s="66" t="str">
        <f t="shared" si="628"/>
        <v/>
      </c>
      <c r="VC78" s="66" t="str">
        <f t="shared" si="629"/>
        <v/>
      </c>
      <c r="VD78" s="66" t="str">
        <f t="shared" si="630"/>
        <v/>
      </c>
      <c r="VE78" s="66" t="str">
        <f t="shared" si="631"/>
        <v/>
      </c>
      <c r="VF78" s="66" t="str">
        <f t="shared" si="632"/>
        <v/>
      </c>
      <c r="VG78" s="66" t="str">
        <f t="shared" si="633"/>
        <v/>
      </c>
      <c r="VH78" s="66" t="str">
        <f t="shared" si="634"/>
        <v/>
      </c>
      <c r="VI78" s="66" t="str">
        <f t="shared" si="635"/>
        <v/>
      </c>
      <c r="VJ78" s="66" t="str">
        <f t="shared" si="636"/>
        <v/>
      </c>
      <c r="VK78" s="66" t="str">
        <f t="shared" si="637"/>
        <v/>
      </c>
      <c r="VL78" s="66" t="str">
        <f t="shared" si="638"/>
        <v/>
      </c>
      <c r="VM78" s="66" t="str">
        <f t="shared" si="639"/>
        <v/>
      </c>
      <c r="VN78" s="66" t="str">
        <f t="shared" si="640"/>
        <v/>
      </c>
      <c r="VO78" s="66" t="str">
        <f t="shared" si="641"/>
        <v/>
      </c>
      <c r="VP78" s="66" t="str">
        <f t="shared" si="642"/>
        <v/>
      </c>
      <c r="VQ78" s="66" t="str">
        <f t="shared" si="643"/>
        <v/>
      </c>
      <c r="VR78" s="66" t="str">
        <f t="shared" si="644"/>
        <v/>
      </c>
      <c r="VS78" s="66" t="str">
        <f t="shared" si="645"/>
        <v/>
      </c>
      <c r="VT78" s="66" t="str">
        <f t="shared" si="646"/>
        <v/>
      </c>
      <c r="VU78" s="66" t="str">
        <f t="shared" si="647"/>
        <v/>
      </c>
      <c r="VV78" s="66" t="str">
        <f t="shared" si="648"/>
        <v/>
      </c>
      <c r="VW78" s="66" t="str">
        <f t="shared" si="649"/>
        <v/>
      </c>
      <c r="VX78" s="66" t="str">
        <f t="shared" si="650"/>
        <v/>
      </c>
      <c r="VY78" s="66" t="str">
        <f t="shared" si="651"/>
        <v/>
      </c>
      <c r="VZ78" s="66" t="str">
        <f t="shared" si="652"/>
        <v/>
      </c>
      <c r="WA78" s="66" t="str">
        <f t="shared" si="653"/>
        <v/>
      </c>
      <c r="WB78" s="66" t="str">
        <f t="shared" si="654"/>
        <v/>
      </c>
      <c r="WC78" s="66" t="str">
        <f t="shared" si="655"/>
        <v/>
      </c>
      <c r="WD78" s="66" t="str">
        <f t="shared" si="656"/>
        <v/>
      </c>
      <c r="WE78" s="66" t="str">
        <f t="shared" si="657"/>
        <v/>
      </c>
      <c r="WF78" s="66" t="str">
        <f t="shared" si="658"/>
        <v/>
      </c>
      <c r="WG78" s="66" t="str">
        <f t="shared" si="659"/>
        <v/>
      </c>
      <c r="WH78" s="66" t="str">
        <f t="shared" si="660"/>
        <v/>
      </c>
      <c r="WI78" s="66" t="str">
        <f t="shared" si="661"/>
        <v/>
      </c>
      <c r="WJ78" s="66" t="str">
        <f t="shared" si="662"/>
        <v/>
      </c>
      <c r="WK78" s="66" t="str">
        <f t="shared" si="663"/>
        <v/>
      </c>
      <c r="WL78" s="66" t="str">
        <f t="shared" si="664"/>
        <v/>
      </c>
      <c r="WM78" s="66" t="str">
        <f t="shared" si="665"/>
        <v/>
      </c>
      <c r="WN78" s="66" t="str">
        <f t="shared" si="666"/>
        <v/>
      </c>
      <c r="WO78" s="66" t="str">
        <f t="shared" si="667"/>
        <v/>
      </c>
      <c r="WP78" s="66" t="str">
        <f t="shared" si="668"/>
        <v/>
      </c>
      <c r="WQ78" s="66" t="str">
        <f t="shared" si="669"/>
        <v/>
      </c>
      <c r="WR78" s="66" t="str">
        <f t="shared" si="670"/>
        <v/>
      </c>
      <c r="WS78" s="66" t="str">
        <f t="shared" si="671"/>
        <v/>
      </c>
      <c r="WT78" s="66" t="str">
        <f t="shared" si="672"/>
        <v/>
      </c>
      <c r="WU78" s="66" t="str">
        <f t="shared" si="673"/>
        <v/>
      </c>
      <c r="WV78" s="66" t="str">
        <f t="shared" si="674"/>
        <v/>
      </c>
      <c r="WW78" s="66" t="str">
        <f t="shared" si="675"/>
        <v/>
      </c>
      <c r="WX78" s="66" t="str">
        <f t="shared" si="676"/>
        <v/>
      </c>
      <c r="WY78" s="66" t="str">
        <f t="shared" si="677"/>
        <v/>
      </c>
      <c r="WZ78" s="66" t="str">
        <f t="shared" si="678"/>
        <v/>
      </c>
      <c r="XA78" s="66" t="str">
        <f t="shared" si="679"/>
        <v/>
      </c>
      <c r="XB78" s="66" t="str">
        <f t="shared" si="680"/>
        <v/>
      </c>
      <c r="XC78" s="66" t="str">
        <f t="shared" si="681"/>
        <v/>
      </c>
      <c r="XD78" s="66" t="str">
        <f t="shared" si="682"/>
        <v/>
      </c>
      <c r="XE78" s="66" t="str">
        <f t="shared" si="683"/>
        <v/>
      </c>
      <c r="XF78" s="66" t="str">
        <f t="shared" si="684"/>
        <v/>
      </c>
      <c r="XG78" s="66" t="str">
        <f t="shared" si="685"/>
        <v/>
      </c>
      <c r="XH78" s="66" t="str">
        <f t="shared" si="686"/>
        <v/>
      </c>
      <c r="XI78" s="66" t="str">
        <f t="shared" si="687"/>
        <v/>
      </c>
      <c r="XJ78" s="66" t="str">
        <f t="shared" si="688"/>
        <v/>
      </c>
      <c r="XK78" s="66" t="str">
        <f t="shared" si="689"/>
        <v/>
      </c>
      <c r="XL78" s="66" t="str">
        <f t="shared" si="690"/>
        <v/>
      </c>
      <c r="XM78" s="66" t="str">
        <f t="shared" si="691"/>
        <v/>
      </c>
      <c r="XN78" s="66" t="str">
        <f t="shared" si="692"/>
        <v/>
      </c>
      <c r="XO78" s="66" t="str">
        <f t="shared" si="693"/>
        <v/>
      </c>
      <c r="XP78" s="66" t="str">
        <f t="shared" si="694"/>
        <v/>
      </c>
      <c r="XQ78" s="66" t="str">
        <f t="shared" si="695"/>
        <v/>
      </c>
      <c r="XR78" s="66" t="str">
        <f t="shared" si="696"/>
        <v/>
      </c>
      <c r="XS78" s="66" t="str">
        <f t="shared" si="697"/>
        <v/>
      </c>
      <c r="XT78" s="66" t="str">
        <f t="shared" si="698"/>
        <v/>
      </c>
      <c r="XU78" s="66" t="str">
        <f t="shared" si="699"/>
        <v/>
      </c>
      <c r="XV78" s="66" t="str">
        <f t="shared" si="700"/>
        <v/>
      </c>
      <c r="XW78" s="66" t="str">
        <f t="shared" si="701"/>
        <v/>
      </c>
      <c r="XX78" s="66" t="str">
        <f t="shared" si="702"/>
        <v/>
      </c>
      <c r="XY78" s="66" t="str">
        <f t="shared" si="703"/>
        <v/>
      </c>
      <c r="XZ78" s="66" t="str">
        <f t="shared" si="704"/>
        <v/>
      </c>
      <c r="YA78" s="66" t="str">
        <f t="shared" si="705"/>
        <v/>
      </c>
      <c r="YB78" s="66" t="str">
        <f t="shared" si="706"/>
        <v/>
      </c>
      <c r="YC78" s="66" t="str">
        <f t="shared" si="707"/>
        <v/>
      </c>
      <c r="YD78" s="66" t="str">
        <f t="shared" si="708"/>
        <v/>
      </c>
      <c r="YE78" s="66" t="str">
        <f t="shared" si="709"/>
        <v/>
      </c>
      <c r="YF78" s="66" t="str">
        <f t="shared" si="710"/>
        <v/>
      </c>
      <c r="YG78" s="66" t="str">
        <f t="shared" si="711"/>
        <v/>
      </c>
      <c r="YH78" s="66" t="str">
        <f t="shared" si="712"/>
        <v/>
      </c>
      <c r="YI78" s="66" t="str">
        <f t="shared" si="713"/>
        <v/>
      </c>
      <c r="YJ78" s="66" t="str">
        <f t="shared" si="714"/>
        <v/>
      </c>
      <c r="YK78" s="66" t="str">
        <f t="shared" si="715"/>
        <v/>
      </c>
      <c r="YL78" s="66" t="str">
        <f t="shared" si="716"/>
        <v/>
      </c>
      <c r="YM78" s="66" t="str">
        <f t="shared" si="717"/>
        <v/>
      </c>
      <c r="YN78" s="66" t="str">
        <f t="shared" si="718"/>
        <v/>
      </c>
      <c r="YO78" s="66" t="str">
        <f t="shared" si="719"/>
        <v/>
      </c>
      <c r="YP78" s="66" t="str">
        <f t="shared" si="720"/>
        <v/>
      </c>
      <c r="YQ78" s="66" t="str">
        <f t="shared" si="721"/>
        <v/>
      </c>
      <c r="YR78" s="66" t="str">
        <f t="shared" si="722"/>
        <v/>
      </c>
      <c r="YS78" s="66" t="str">
        <f t="shared" si="723"/>
        <v/>
      </c>
      <c r="YT78" s="66" t="str">
        <f t="shared" si="724"/>
        <v/>
      </c>
      <c r="YU78" s="66" t="str">
        <f t="shared" si="725"/>
        <v/>
      </c>
      <c r="YV78" s="66" t="str">
        <f t="shared" si="726"/>
        <v/>
      </c>
      <c r="YW78" s="66" t="str">
        <f t="shared" si="727"/>
        <v/>
      </c>
      <c r="YX78" s="66" t="str">
        <f t="shared" si="728"/>
        <v/>
      </c>
      <c r="YY78" s="66" t="str">
        <f t="shared" si="729"/>
        <v/>
      </c>
      <c r="YZ78" s="66" t="str">
        <f t="shared" si="730"/>
        <v/>
      </c>
      <c r="ZA78" s="66" t="str">
        <f t="shared" si="731"/>
        <v/>
      </c>
      <c r="ZB78" s="66" t="str">
        <f t="shared" si="732"/>
        <v/>
      </c>
      <c r="ZC78" s="66" t="str">
        <f t="shared" si="733"/>
        <v/>
      </c>
      <c r="ZD78" s="66" t="str">
        <f t="shared" si="734"/>
        <v/>
      </c>
      <c r="ZE78" s="66" t="str">
        <f t="shared" si="735"/>
        <v/>
      </c>
      <c r="ZF78" s="66" t="str">
        <f t="shared" si="736"/>
        <v/>
      </c>
      <c r="ZG78" s="66" t="str">
        <f t="shared" si="737"/>
        <v/>
      </c>
      <c r="ZH78" s="66" t="str">
        <f t="shared" si="738"/>
        <v/>
      </c>
      <c r="ZI78" s="66" t="str">
        <f t="shared" si="739"/>
        <v/>
      </c>
      <c r="ZJ78" s="66" t="str">
        <f t="shared" si="740"/>
        <v/>
      </c>
      <c r="ZK78" s="66" t="str">
        <f t="shared" si="741"/>
        <v/>
      </c>
      <c r="ZL78" s="66" t="str">
        <f t="shared" si="742"/>
        <v/>
      </c>
      <c r="ZM78" s="66" t="str">
        <f t="shared" si="743"/>
        <v/>
      </c>
      <c r="ZN78" s="66" t="str">
        <f t="shared" si="744"/>
        <v/>
      </c>
      <c r="ZO78" s="66" t="str">
        <f t="shared" si="745"/>
        <v/>
      </c>
      <c r="ZP78" s="66" t="str">
        <f t="shared" si="746"/>
        <v/>
      </c>
      <c r="ZQ78" s="66" t="str">
        <f t="shared" si="747"/>
        <v/>
      </c>
      <c r="ZR78" s="66" t="str">
        <f t="shared" si="748"/>
        <v/>
      </c>
      <c r="ZS78" s="66" t="str">
        <f t="shared" si="749"/>
        <v/>
      </c>
      <c r="ZT78" s="66" t="str">
        <f t="shared" si="750"/>
        <v/>
      </c>
      <c r="ZU78" s="66" t="str">
        <f t="shared" si="751"/>
        <v/>
      </c>
      <c r="ZV78" s="66" t="str">
        <f t="shared" si="752"/>
        <v/>
      </c>
      <c r="ZW78" s="66" t="str">
        <f t="shared" si="753"/>
        <v/>
      </c>
      <c r="ZX78" s="66" t="str">
        <f t="shared" si="754"/>
        <v/>
      </c>
      <c r="ZY78" s="66" t="str">
        <f t="shared" si="755"/>
        <v/>
      </c>
      <c r="ZZ78" s="66" t="str">
        <f t="shared" si="756"/>
        <v/>
      </c>
      <c r="AAA78" s="66" t="str">
        <f t="shared" si="757"/>
        <v/>
      </c>
      <c r="AAB78" s="66" t="str">
        <f t="shared" si="758"/>
        <v/>
      </c>
      <c r="AAC78" s="66" t="str">
        <f t="shared" si="759"/>
        <v/>
      </c>
      <c r="AAD78" s="66" t="str">
        <f t="shared" si="760"/>
        <v/>
      </c>
      <c r="AAE78" s="66" t="str">
        <f t="shared" si="761"/>
        <v/>
      </c>
      <c r="AAF78" s="66" t="str">
        <f t="shared" si="762"/>
        <v/>
      </c>
      <c r="AAG78" s="66" t="str">
        <f t="shared" si="763"/>
        <v/>
      </c>
      <c r="AAH78" s="66" t="str">
        <f t="shared" si="764"/>
        <v/>
      </c>
      <c r="AAI78" s="66" t="str">
        <f t="shared" si="765"/>
        <v/>
      </c>
      <c r="AAJ78" s="66" t="str">
        <f t="shared" si="766"/>
        <v/>
      </c>
      <c r="AAK78" s="66" t="str">
        <f t="shared" si="767"/>
        <v/>
      </c>
      <c r="AAL78" s="66" t="str">
        <f t="shared" si="768"/>
        <v/>
      </c>
      <c r="AAM78" s="66" t="str">
        <f t="shared" si="769"/>
        <v/>
      </c>
      <c r="AAN78" s="66" t="str">
        <f t="shared" si="770"/>
        <v/>
      </c>
      <c r="AAO78" s="66" t="str">
        <f t="shared" si="771"/>
        <v/>
      </c>
      <c r="AAP78" s="66" t="str">
        <f t="shared" si="772"/>
        <v/>
      </c>
      <c r="AAQ78" s="66" t="str">
        <f t="shared" si="773"/>
        <v/>
      </c>
      <c r="AAR78" s="66" t="str">
        <f t="shared" si="774"/>
        <v/>
      </c>
      <c r="AAS78" s="66" t="str">
        <f t="shared" si="775"/>
        <v/>
      </c>
      <c r="AAT78" s="66" t="str">
        <f t="shared" si="776"/>
        <v/>
      </c>
      <c r="AAU78" s="66" t="str">
        <f t="shared" si="777"/>
        <v/>
      </c>
      <c r="AAV78" s="66" t="str">
        <f t="shared" si="778"/>
        <v/>
      </c>
      <c r="AAW78" s="66" t="str">
        <f t="shared" si="779"/>
        <v/>
      </c>
      <c r="AAX78" s="66" t="str">
        <f t="shared" si="780"/>
        <v/>
      </c>
      <c r="AAY78" s="66" t="str">
        <f t="shared" si="781"/>
        <v/>
      </c>
      <c r="AAZ78" s="66" t="str">
        <f t="shared" si="782"/>
        <v/>
      </c>
      <c r="ABA78" s="66" t="str">
        <f t="shared" si="783"/>
        <v/>
      </c>
      <c r="ABB78" s="66" t="str">
        <f t="shared" si="784"/>
        <v/>
      </c>
      <c r="ABC78" s="66" t="str">
        <f t="shared" si="785"/>
        <v/>
      </c>
      <c r="ABD78" s="66" t="str">
        <f t="shared" si="786"/>
        <v/>
      </c>
      <c r="ABE78" s="66" t="str">
        <f t="shared" si="787"/>
        <v/>
      </c>
      <c r="ABF78" s="66" t="str">
        <f t="shared" si="788"/>
        <v/>
      </c>
      <c r="ABG78" s="66" t="str">
        <f t="shared" si="789"/>
        <v/>
      </c>
      <c r="ABH78" s="66" t="str">
        <f t="shared" si="790"/>
        <v/>
      </c>
      <c r="ABI78" s="66" t="str">
        <f t="shared" si="791"/>
        <v/>
      </c>
      <c r="ABJ78" s="66" t="str">
        <f t="shared" si="792"/>
        <v/>
      </c>
      <c r="ABK78" s="66" t="str">
        <f t="shared" si="793"/>
        <v/>
      </c>
      <c r="ABL78" s="66" t="str">
        <f t="shared" si="794"/>
        <v/>
      </c>
      <c r="ABM78" s="66" t="str">
        <f t="shared" si="795"/>
        <v/>
      </c>
      <c r="ABN78" s="66" t="str">
        <f t="shared" si="796"/>
        <v/>
      </c>
      <c r="ABO78" s="66" t="str">
        <f t="shared" si="797"/>
        <v/>
      </c>
      <c r="ABP78" s="66" t="str">
        <f t="shared" si="798"/>
        <v/>
      </c>
      <c r="ABQ78" s="66" t="str">
        <f t="shared" si="799"/>
        <v/>
      </c>
      <c r="ABR78" s="66" t="str">
        <f t="shared" si="800"/>
        <v/>
      </c>
      <c r="ABS78" s="66" t="str">
        <f t="shared" si="801"/>
        <v/>
      </c>
      <c r="ABT78" s="66" t="str">
        <f t="shared" si="802"/>
        <v/>
      </c>
      <c r="ABU78" s="66" t="str">
        <f t="shared" si="803"/>
        <v/>
      </c>
      <c r="ABV78" s="66" t="str">
        <f t="shared" si="804"/>
        <v/>
      </c>
      <c r="ABW78" s="66" t="str">
        <f t="shared" si="805"/>
        <v/>
      </c>
      <c r="ABX78" s="66" t="str">
        <f t="shared" si="806"/>
        <v/>
      </c>
      <c r="ABY78" s="66" t="str">
        <f t="shared" si="807"/>
        <v/>
      </c>
      <c r="ABZ78" s="66" t="str">
        <f t="shared" si="808"/>
        <v/>
      </c>
      <c r="ACA78" s="66" t="str">
        <f t="shared" si="809"/>
        <v/>
      </c>
      <c r="ACB78" s="66" t="str">
        <f t="shared" si="810"/>
        <v/>
      </c>
      <c r="ACC78" s="66" t="str">
        <f t="shared" si="811"/>
        <v/>
      </c>
      <c r="ACD78" s="66" t="str">
        <f t="shared" si="812"/>
        <v/>
      </c>
      <c r="ACE78" s="66" t="str">
        <f t="shared" si="813"/>
        <v/>
      </c>
      <c r="ACF78" s="66" t="str">
        <f t="shared" si="814"/>
        <v/>
      </c>
      <c r="ACG78" s="66" t="str">
        <f t="shared" si="815"/>
        <v/>
      </c>
      <c r="ACH78" s="66" t="str">
        <f t="shared" si="816"/>
        <v/>
      </c>
      <c r="ACI78" s="66" t="str">
        <f t="shared" si="817"/>
        <v/>
      </c>
      <c r="ACJ78" s="66" t="str">
        <f t="shared" si="818"/>
        <v/>
      </c>
      <c r="ACK78" s="66" t="str">
        <f t="shared" si="819"/>
        <v/>
      </c>
      <c r="ACL78" s="66" t="str">
        <f t="shared" si="820"/>
        <v/>
      </c>
      <c r="ACM78" s="66" t="str">
        <f t="shared" ref="ACM78:ACN78" si="835">IF(AND(ACS$3="Unit", ACL78=""), "", IF(AND(ACS$3="Unit", ACL78="-"),"", IF(ACS$3="Unit", "kg/GJ delivered", IF(AND(NY78&lt;&gt;"", NY78&lt;&gt;"-", NX78="-"),"", IF($H78="","", IF(NX78="nd", "",IF(NX78="&lt;n.a.&gt;", "", IF(NY78="#/MJ", "", IF(NY78="kg/GJ delivered",NX78,IF(NY78="g/MJ delivered",NX78,IF(NY78="kg/MJ delivered",NX78*1000,IF(NY78="mg/MJ delivered",NX78/1000,IF(NY78="g/kg",((NX78)*(1/$I78)*(1/$H78)),IF(NY78="mg/kg",((NX78/1000)*(1/$I78)*(1/$H78)),IF(NY78="mg/MJ delivered",NX78/1000,IF(NY78="-","","Error"))))))))))))))))</f>
        <v/>
      </c>
      <c r="ACN78" s="66" t="str">
        <f t="shared" si="835"/>
        <v/>
      </c>
      <c r="ACO78" s="66" t="str">
        <f t="shared" si="822"/>
        <v/>
      </c>
      <c r="ACP78" s="66" t="str">
        <f t="shared" si="823"/>
        <v/>
      </c>
      <c r="ACQ78" s="66" t="str">
        <f t="shared" si="824"/>
        <v/>
      </c>
      <c r="ACR78" s="66" t="str">
        <f t="shared" si="825"/>
        <v/>
      </c>
      <c r="ACS78" s="66" t="str">
        <f t="shared" si="826"/>
        <v/>
      </c>
      <c r="ACT78" s="66" t="str">
        <f t="shared" si="827"/>
        <v/>
      </c>
    </row>
    <row r="79" spans="2:774" ht="15.75" customHeight="1" x14ac:dyDescent="0.25">
      <c r="B79" s="66">
        <v>201</v>
      </c>
      <c r="C79" s="66" t="s">
        <v>786</v>
      </c>
      <c r="D79" s="66" t="s">
        <v>1618</v>
      </c>
      <c r="E79" s="156" t="s">
        <v>470</v>
      </c>
      <c r="F79" s="66" t="s">
        <v>139</v>
      </c>
      <c r="G79" s="66" t="s">
        <v>492</v>
      </c>
      <c r="H79" s="126">
        <v>0.16200000000000001</v>
      </c>
      <c r="I79" s="130">
        <v>28</v>
      </c>
      <c r="J79" s="66" t="str">
        <f t="shared" si="449"/>
        <v>Charcoal, Improved, GLO</v>
      </c>
      <c r="K79" s="66" t="s">
        <v>1254</v>
      </c>
      <c r="L79" s="66" t="s">
        <v>1254</v>
      </c>
      <c r="M79" s="66" t="s">
        <v>1254</v>
      </c>
      <c r="N79" s="66" t="s">
        <v>1253</v>
      </c>
      <c r="O79" s="66" t="s">
        <v>794</v>
      </c>
      <c r="P79" s="66" t="str">
        <f t="shared" si="428"/>
        <v>GLO</v>
      </c>
      <c r="Q79" s="66" t="s">
        <v>1585</v>
      </c>
      <c r="R79" s="162">
        <v>35.700000000000003</v>
      </c>
      <c r="S79" s="158" t="s">
        <v>523</v>
      </c>
      <c r="T79" s="158" t="s">
        <v>128</v>
      </c>
      <c r="U79" s="158" t="s">
        <v>128</v>
      </c>
      <c r="V79" s="158" t="s">
        <v>128</v>
      </c>
      <c r="W79" s="158" t="s">
        <v>128</v>
      </c>
      <c r="X79" s="166">
        <v>2155</v>
      </c>
      <c r="Y79" s="158" t="s">
        <v>523</v>
      </c>
      <c r="Z79" s="165">
        <v>6.8</v>
      </c>
      <c r="AA79" s="158" t="s">
        <v>523</v>
      </c>
      <c r="AB79" s="158" t="s">
        <v>128</v>
      </c>
      <c r="AC79" s="158" t="s">
        <v>128</v>
      </c>
      <c r="AD79" s="158" t="s">
        <v>128</v>
      </c>
      <c r="AE79" s="158" t="s">
        <v>128</v>
      </c>
      <c r="AF79" s="165">
        <v>5.8</v>
      </c>
      <c r="AG79" s="158" t="s">
        <v>523</v>
      </c>
      <c r="AH79" s="163">
        <v>0.03</v>
      </c>
      <c r="AI79" s="158" t="s">
        <v>523</v>
      </c>
      <c r="AJ79" s="158" t="s">
        <v>128</v>
      </c>
      <c r="AK79" s="158" t="s">
        <v>128</v>
      </c>
      <c r="AL79" s="158" t="s">
        <v>128</v>
      </c>
      <c r="AM79" s="158" t="s">
        <v>128</v>
      </c>
      <c r="AN79" s="158" t="s">
        <v>128</v>
      </c>
      <c r="AO79" s="158" t="s">
        <v>128</v>
      </c>
      <c r="AP79" s="158" t="s">
        <v>128</v>
      </c>
      <c r="AQ79" s="158" t="s">
        <v>128</v>
      </c>
      <c r="AR79" s="158" t="s">
        <v>128</v>
      </c>
      <c r="AS79" s="158" t="s">
        <v>128</v>
      </c>
      <c r="AT79" s="158" t="s">
        <v>128</v>
      </c>
      <c r="AU79" s="158" t="s">
        <v>128</v>
      </c>
      <c r="AV79" s="158" t="s">
        <v>128</v>
      </c>
      <c r="AW79" s="158" t="s">
        <v>128</v>
      </c>
      <c r="AX79" s="158" t="s">
        <v>128</v>
      </c>
      <c r="AY79" s="158" t="s">
        <v>128</v>
      </c>
      <c r="AZ79" s="158" t="s">
        <v>128</v>
      </c>
      <c r="BA79" s="158" t="s">
        <v>128</v>
      </c>
      <c r="BB79" s="158" t="s">
        <v>128</v>
      </c>
      <c r="BC79" s="158" t="s">
        <v>128</v>
      </c>
      <c r="BD79" s="158" t="s">
        <v>128</v>
      </c>
      <c r="BE79" s="158" t="s">
        <v>128</v>
      </c>
      <c r="BF79" s="158" t="s">
        <v>128</v>
      </c>
      <c r="BG79" s="158" t="s">
        <v>128</v>
      </c>
      <c r="BH79" s="158" t="s">
        <v>128</v>
      </c>
      <c r="BI79" s="158" t="s">
        <v>128</v>
      </c>
      <c r="BJ79" s="158" t="s">
        <v>128</v>
      </c>
      <c r="BK79" s="158" t="s">
        <v>128</v>
      </c>
      <c r="BL79" s="158" t="s">
        <v>128</v>
      </c>
      <c r="BM79" s="158" t="s">
        <v>128</v>
      </c>
      <c r="BN79" s="158" t="s">
        <v>128</v>
      </c>
      <c r="BO79" s="158" t="s">
        <v>128</v>
      </c>
      <c r="BP79" s="158" t="s">
        <v>128</v>
      </c>
      <c r="BQ79" s="158" t="s">
        <v>128</v>
      </c>
      <c r="BR79" s="158" t="s">
        <v>128</v>
      </c>
      <c r="BS79" s="158" t="s">
        <v>128</v>
      </c>
      <c r="BT79" s="158" t="s">
        <v>128</v>
      </c>
      <c r="BU79" s="158" t="s">
        <v>128</v>
      </c>
      <c r="BV79" s="158" t="s">
        <v>128</v>
      </c>
      <c r="BW79" s="158" t="s">
        <v>128</v>
      </c>
      <c r="BX79" s="158" t="s">
        <v>128</v>
      </c>
      <c r="BY79" s="158" t="s">
        <v>128</v>
      </c>
      <c r="BZ79" s="158" t="s">
        <v>128</v>
      </c>
      <c r="CA79" s="158" t="s">
        <v>128</v>
      </c>
      <c r="CB79" s="158" t="s">
        <v>128</v>
      </c>
      <c r="CC79" s="158" t="s">
        <v>128</v>
      </c>
      <c r="CD79" s="158" t="s">
        <v>128</v>
      </c>
      <c r="CE79" s="158" t="s">
        <v>128</v>
      </c>
      <c r="CF79" s="158" t="s">
        <v>128</v>
      </c>
      <c r="CG79" s="158" t="s">
        <v>128</v>
      </c>
      <c r="CH79" s="158" t="s">
        <v>128</v>
      </c>
      <c r="CI79" s="158" t="s">
        <v>128</v>
      </c>
      <c r="CJ79" s="158" t="s">
        <v>128</v>
      </c>
      <c r="CK79" s="158" t="s">
        <v>128</v>
      </c>
      <c r="CL79" s="158" t="s">
        <v>128</v>
      </c>
      <c r="CM79" s="158" t="s">
        <v>128</v>
      </c>
      <c r="CN79" s="158" t="s">
        <v>128</v>
      </c>
      <c r="CO79" s="158" t="s">
        <v>128</v>
      </c>
      <c r="CP79" s="158" t="s">
        <v>128</v>
      </c>
      <c r="CQ79" s="158" t="s">
        <v>128</v>
      </c>
      <c r="CR79" s="158" t="s">
        <v>128</v>
      </c>
      <c r="CS79" s="158" t="s">
        <v>128</v>
      </c>
      <c r="CT79" s="158" t="s">
        <v>128</v>
      </c>
      <c r="CU79" s="158" t="s">
        <v>128</v>
      </c>
      <c r="CV79" s="158" t="s">
        <v>128</v>
      </c>
      <c r="CW79" s="158" t="s">
        <v>128</v>
      </c>
      <c r="CX79" s="158" t="s">
        <v>128</v>
      </c>
      <c r="CY79" s="158" t="s">
        <v>128</v>
      </c>
      <c r="CZ79" s="158" t="s">
        <v>128</v>
      </c>
      <c r="DA79" s="158" t="s">
        <v>128</v>
      </c>
      <c r="DB79" s="158" t="s">
        <v>128</v>
      </c>
      <c r="DC79" s="158" t="s">
        <v>128</v>
      </c>
      <c r="DD79" s="158" t="s">
        <v>128</v>
      </c>
      <c r="DE79" s="158" t="s">
        <v>128</v>
      </c>
      <c r="DF79" s="158" t="s">
        <v>128</v>
      </c>
      <c r="DG79" s="158" t="s">
        <v>128</v>
      </c>
      <c r="DH79" s="158" t="s">
        <v>128</v>
      </c>
      <c r="DI79" s="158" t="s">
        <v>128</v>
      </c>
      <c r="DJ79" s="158" t="s">
        <v>128</v>
      </c>
      <c r="DK79" s="158" t="s">
        <v>128</v>
      </c>
      <c r="DL79" s="158" t="s">
        <v>128</v>
      </c>
      <c r="DM79" s="158" t="s">
        <v>128</v>
      </c>
      <c r="DN79" s="158" t="s">
        <v>128</v>
      </c>
      <c r="DO79" s="158" t="s">
        <v>128</v>
      </c>
      <c r="DP79" s="158" t="s">
        <v>128</v>
      </c>
      <c r="DQ79" s="158" t="s">
        <v>128</v>
      </c>
      <c r="DR79" s="158" t="s">
        <v>128</v>
      </c>
      <c r="DS79" s="158" t="s">
        <v>128</v>
      </c>
      <c r="DT79" s="158" t="s">
        <v>128</v>
      </c>
      <c r="DU79" s="158" t="s">
        <v>128</v>
      </c>
      <c r="DV79" s="158" t="s">
        <v>128</v>
      </c>
      <c r="DW79" s="158" t="s">
        <v>128</v>
      </c>
      <c r="DX79" s="158" t="s">
        <v>128</v>
      </c>
      <c r="DY79" s="158" t="s">
        <v>128</v>
      </c>
      <c r="DZ79" s="158" t="s">
        <v>128</v>
      </c>
      <c r="EA79" s="158" t="s">
        <v>128</v>
      </c>
      <c r="EB79" s="158" t="s">
        <v>128</v>
      </c>
      <c r="EC79" s="158" t="s">
        <v>128</v>
      </c>
      <c r="ED79" s="158" t="s">
        <v>128</v>
      </c>
      <c r="EE79" s="158" t="s">
        <v>128</v>
      </c>
      <c r="EF79" s="158" t="s">
        <v>128</v>
      </c>
      <c r="EG79" s="158" t="s">
        <v>128</v>
      </c>
      <c r="EH79" s="158" t="s">
        <v>128</v>
      </c>
      <c r="EI79" s="158" t="s">
        <v>128</v>
      </c>
      <c r="EJ79" s="158" t="s">
        <v>128</v>
      </c>
      <c r="EK79" s="158" t="s">
        <v>128</v>
      </c>
      <c r="EL79" s="158" t="s">
        <v>128</v>
      </c>
      <c r="EM79" s="158" t="s">
        <v>128</v>
      </c>
      <c r="EN79" s="158" t="s">
        <v>128</v>
      </c>
      <c r="EO79" s="158" t="s">
        <v>128</v>
      </c>
      <c r="EP79" s="158" t="s">
        <v>128</v>
      </c>
      <c r="EQ79" s="158" t="s">
        <v>128</v>
      </c>
      <c r="ER79" s="158" t="s">
        <v>128</v>
      </c>
      <c r="ES79" s="158" t="s">
        <v>128</v>
      </c>
      <c r="ET79" s="158" t="s">
        <v>128</v>
      </c>
      <c r="EU79" s="158" t="s">
        <v>128</v>
      </c>
      <c r="EV79" s="158" t="s">
        <v>128</v>
      </c>
      <c r="EW79" s="158" t="s">
        <v>128</v>
      </c>
      <c r="EX79" s="158" t="s">
        <v>128</v>
      </c>
      <c r="EY79" s="158" t="s">
        <v>128</v>
      </c>
      <c r="EZ79" s="158" t="s">
        <v>128</v>
      </c>
      <c r="FA79" s="158" t="s">
        <v>128</v>
      </c>
      <c r="FB79" s="158" t="s">
        <v>128</v>
      </c>
      <c r="FC79" s="158" t="s">
        <v>128</v>
      </c>
      <c r="FD79" s="158" t="s">
        <v>128</v>
      </c>
      <c r="FE79" s="158" t="s">
        <v>128</v>
      </c>
      <c r="FF79" s="158" t="s">
        <v>128</v>
      </c>
      <c r="FG79" s="158" t="s">
        <v>128</v>
      </c>
      <c r="FH79" s="158" t="s">
        <v>128</v>
      </c>
      <c r="FI79" s="158" t="s">
        <v>128</v>
      </c>
      <c r="FJ79" s="158" t="s">
        <v>128</v>
      </c>
      <c r="FK79" s="158" t="s">
        <v>128</v>
      </c>
      <c r="FL79" s="158" t="s">
        <v>128</v>
      </c>
      <c r="FM79" s="158" t="s">
        <v>128</v>
      </c>
      <c r="FN79" s="158" t="s">
        <v>128</v>
      </c>
      <c r="FO79" s="158" t="s">
        <v>128</v>
      </c>
      <c r="FP79" s="158" t="s">
        <v>128</v>
      </c>
      <c r="FQ79" s="158" t="s">
        <v>128</v>
      </c>
      <c r="FR79" s="158" t="s">
        <v>128</v>
      </c>
      <c r="FS79" s="158" t="s">
        <v>128</v>
      </c>
      <c r="FT79" s="158" t="s">
        <v>128</v>
      </c>
      <c r="FU79" s="158" t="s">
        <v>128</v>
      </c>
      <c r="FV79" s="158" t="s">
        <v>128</v>
      </c>
      <c r="FW79" s="158" t="s">
        <v>128</v>
      </c>
      <c r="FX79" s="158" t="s">
        <v>128</v>
      </c>
      <c r="FY79" s="158" t="s">
        <v>128</v>
      </c>
      <c r="FZ79" s="158" t="s">
        <v>128</v>
      </c>
      <c r="GA79" s="158" t="s">
        <v>128</v>
      </c>
      <c r="GB79" s="158" t="s">
        <v>128</v>
      </c>
      <c r="GC79" s="158" t="s">
        <v>128</v>
      </c>
      <c r="GD79" s="158" t="s">
        <v>128</v>
      </c>
      <c r="GE79" s="158" t="s">
        <v>128</v>
      </c>
      <c r="GF79" s="158" t="s">
        <v>128</v>
      </c>
      <c r="GG79" s="158" t="s">
        <v>128</v>
      </c>
      <c r="GH79" s="158" t="s">
        <v>128</v>
      </c>
      <c r="GI79" s="158" t="s">
        <v>128</v>
      </c>
      <c r="GJ79" s="158" t="s">
        <v>128</v>
      </c>
      <c r="GK79" s="158" t="s">
        <v>128</v>
      </c>
      <c r="GL79" s="158" t="s">
        <v>128</v>
      </c>
      <c r="GM79" s="158" t="s">
        <v>128</v>
      </c>
      <c r="GN79" s="158" t="s">
        <v>128</v>
      </c>
      <c r="GO79" s="158" t="s">
        <v>128</v>
      </c>
      <c r="GP79" s="158" t="s">
        <v>128</v>
      </c>
      <c r="GQ79" s="158" t="s">
        <v>128</v>
      </c>
      <c r="GR79" s="158" t="s">
        <v>128</v>
      </c>
      <c r="GS79" s="158" t="s">
        <v>128</v>
      </c>
      <c r="GT79" s="158" t="s">
        <v>128</v>
      </c>
      <c r="GU79" s="158" t="s">
        <v>128</v>
      </c>
      <c r="GV79" s="158" t="s">
        <v>128</v>
      </c>
      <c r="GW79" s="158" t="s">
        <v>128</v>
      </c>
      <c r="GX79" s="158" t="s">
        <v>128</v>
      </c>
      <c r="GY79" s="158" t="s">
        <v>128</v>
      </c>
      <c r="GZ79" s="158" t="s">
        <v>128</v>
      </c>
      <c r="HA79" s="158" t="s">
        <v>128</v>
      </c>
      <c r="HB79" s="158" t="s">
        <v>128</v>
      </c>
      <c r="HC79" s="158" t="s">
        <v>128</v>
      </c>
      <c r="HD79" s="158" t="s">
        <v>128</v>
      </c>
      <c r="HE79" s="158" t="s">
        <v>128</v>
      </c>
      <c r="HF79" s="158" t="s">
        <v>128</v>
      </c>
      <c r="HG79" s="158" t="s">
        <v>128</v>
      </c>
      <c r="HH79" s="158" t="s">
        <v>128</v>
      </c>
      <c r="HI79" s="158" t="s">
        <v>128</v>
      </c>
      <c r="HJ79" s="158" t="s">
        <v>128</v>
      </c>
      <c r="HK79" s="158" t="s">
        <v>128</v>
      </c>
      <c r="HL79" s="158" t="s">
        <v>128</v>
      </c>
      <c r="HM79" s="158" t="s">
        <v>128</v>
      </c>
      <c r="HN79" s="158" t="s">
        <v>128</v>
      </c>
      <c r="HO79" s="158" t="s">
        <v>128</v>
      </c>
      <c r="HP79" s="158" t="s">
        <v>128</v>
      </c>
      <c r="HQ79" s="158" t="s">
        <v>128</v>
      </c>
      <c r="HR79" s="158" t="s">
        <v>128</v>
      </c>
      <c r="HS79" s="158" t="s">
        <v>128</v>
      </c>
      <c r="HT79" s="158" t="s">
        <v>128</v>
      </c>
      <c r="HU79" s="158" t="s">
        <v>128</v>
      </c>
      <c r="HV79" s="158" t="s">
        <v>128</v>
      </c>
      <c r="HW79" s="158" t="s">
        <v>128</v>
      </c>
      <c r="HX79" s="158" t="s">
        <v>128</v>
      </c>
      <c r="HY79" s="158" t="s">
        <v>128</v>
      </c>
      <c r="HZ79" s="158" t="s">
        <v>128</v>
      </c>
      <c r="IA79" s="158" t="s">
        <v>128</v>
      </c>
      <c r="IB79" s="158" t="s">
        <v>128</v>
      </c>
      <c r="IC79" s="158" t="s">
        <v>128</v>
      </c>
      <c r="ID79" s="158" t="s">
        <v>128</v>
      </c>
      <c r="IE79" s="158" t="s">
        <v>128</v>
      </c>
      <c r="IF79" s="158" t="s">
        <v>128</v>
      </c>
      <c r="IG79" s="158" t="s">
        <v>128</v>
      </c>
      <c r="IH79" s="158" t="s">
        <v>128</v>
      </c>
      <c r="II79" s="158" t="s">
        <v>128</v>
      </c>
      <c r="IJ79" s="158" t="s">
        <v>128</v>
      </c>
      <c r="IK79" s="158" t="s">
        <v>128</v>
      </c>
      <c r="IL79" s="158" t="s">
        <v>128</v>
      </c>
      <c r="IM79" s="158" t="s">
        <v>128</v>
      </c>
      <c r="IN79" s="158" t="s">
        <v>128</v>
      </c>
      <c r="IO79" s="158" t="s">
        <v>128</v>
      </c>
      <c r="IP79" s="158" t="s">
        <v>128</v>
      </c>
      <c r="IQ79" s="158" t="s">
        <v>128</v>
      </c>
      <c r="IR79" s="158" t="s">
        <v>128</v>
      </c>
      <c r="IS79" s="158" t="s">
        <v>128</v>
      </c>
      <c r="IT79" s="158" t="s">
        <v>128</v>
      </c>
      <c r="IU79" s="158" t="s">
        <v>128</v>
      </c>
      <c r="IV79" s="158" t="s">
        <v>128</v>
      </c>
      <c r="IW79" s="158" t="s">
        <v>128</v>
      </c>
      <c r="IX79" s="158" t="s">
        <v>128</v>
      </c>
      <c r="IY79" s="158" t="s">
        <v>128</v>
      </c>
      <c r="IZ79" s="158" t="s">
        <v>128</v>
      </c>
      <c r="JA79" s="158" t="s">
        <v>128</v>
      </c>
      <c r="JB79" s="158" t="s">
        <v>128</v>
      </c>
      <c r="JC79" s="158" t="s">
        <v>128</v>
      </c>
      <c r="JD79" s="158" t="s">
        <v>128</v>
      </c>
      <c r="JE79" s="158" t="s">
        <v>128</v>
      </c>
      <c r="JF79" s="158" t="s">
        <v>128</v>
      </c>
      <c r="JG79" s="158" t="s">
        <v>128</v>
      </c>
      <c r="JH79" s="158" t="s">
        <v>128</v>
      </c>
      <c r="JI79" s="158" t="s">
        <v>128</v>
      </c>
      <c r="JJ79" s="158" t="s">
        <v>128</v>
      </c>
      <c r="JK79" s="158" t="s">
        <v>128</v>
      </c>
      <c r="JL79" s="158" t="s">
        <v>128</v>
      </c>
      <c r="JM79" s="158" t="s">
        <v>128</v>
      </c>
      <c r="JN79" s="158" t="s">
        <v>128</v>
      </c>
      <c r="JO79" s="158" t="s">
        <v>128</v>
      </c>
      <c r="JP79" s="158" t="s">
        <v>128</v>
      </c>
      <c r="JQ79" s="158" t="s">
        <v>128</v>
      </c>
      <c r="JR79" s="158" t="s">
        <v>128</v>
      </c>
      <c r="JS79" s="158" t="s">
        <v>128</v>
      </c>
      <c r="JT79" s="158" t="s">
        <v>128</v>
      </c>
      <c r="JU79" s="158" t="s">
        <v>128</v>
      </c>
      <c r="JV79" s="158" t="s">
        <v>128</v>
      </c>
      <c r="JW79" s="158" t="s">
        <v>128</v>
      </c>
      <c r="JX79" s="158" t="s">
        <v>128</v>
      </c>
      <c r="JY79" s="158" t="s">
        <v>128</v>
      </c>
      <c r="JZ79" s="158" t="s">
        <v>128</v>
      </c>
      <c r="KA79" s="158" t="s">
        <v>128</v>
      </c>
      <c r="KB79" s="158" t="s">
        <v>128</v>
      </c>
      <c r="KC79" s="158" t="s">
        <v>128</v>
      </c>
      <c r="KD79" s="158" t="s">
        <v>128</v>
      </c>
      <c r="KE79" s="158" t="s">
        <v>128</v>
      </c>
      <c r="KF79" s="158" t="s">
        <v>128</v>
      </c>
      <c r="KG79" s="158" t="s">
        <v>128</v>
      </c>
      <c r="KH79" s="158" t="s">
        <v>128</v>
      </c>
      <c r="KI79" s="158" t="s">
        <v>128</v>
      </c>
      <c r="KJ79" s="158" t="s">
        <v>128</v>
      </c>
      <c r="KK79" s="158" t="s">
        <v>128</v>
      </c>
      <c r="KL79" s="158" t="s">
        <v>128</v>
      </c>
      <c r="KM79" s="158" t="s">
        <v>128</v>
      </c>
      <c r="KN79" s="158" t="s">
        <v>128</v>
      </c>
      <c r="KO79" s="158" t="s">
        <v>128</v>
      </c>
      <c r="KP79" s="158" t="s">
        <v>128</v>
      </c>
      <c r="KQ79" s="158" t="s">
        <v>128</v>
      </c>
      <c r="KR79" s="158" t="s">
        <v>128</v>
      </c>
      <c r="KS79" s="158" t="s">
        <v>128</v>
      </c>
      <c r="KT79" s="158" t="s">
        <v>128</v>
      </c>
      <c r="KU79" s="158" t="s">
        <v>128</v>
      </c>
      <c r="KV79" s="158" t="s">
        <v>128</v>
      </c>
      <c r="KW79" s="158" t="s">
        <v>128</v>
      </c>
      <c r="KX79" s="158" t="s">
        <v>128</v>
      </c>
      <c r="KY79" s="158" t="s">
        <v>128</v>
      </c>
      <c r="KZ79" s="158" t="s">
        <v>128</v>
      </c>
      <c r="LA79" s="158" t="s">
        <v>128</v>
      </c>
      <c r="LB79" s="158" t="s">
        <v>128</v>
      </c>
      <c r="LC79" s="158" t="s">
        <v>128</v>
      </c>
      <c r="LD79" s="158" t="s">
        <v>128</v>
      </c>
      <c r="LE79" s="158" t="s">
        <v>128</v>
      </c>
      <c r="LF79" s="158" t="s">
        <v>128</v>
      </c>
      <c r="LG79" s="158" t="s">
        <v>128</v>
      </c>
      <c r="LH79" s="158" t="s">
        <v>128</v>
      </c>
      <c r="LI79" s="158" t="s">
        <v>128</v>
      </c>
      <c r="LJ79" s="158" t="s">
        <v>128</v>
      </c>
      <c r="LK79" s="158" t="s">
        <v>128</v>
      </c>
      <c r="LL79" s="158" t="s">
        <v>128</v>
      </c>
      <c r="LM79" s="158" t="s">
        <v>128</v>
      </c>
      <c r="LN79" s="158" t="s">
        <v>128</v>
      </c>
      <c r="LO79" s="158" t="s">
        <v>128</v>
      </c>
      <c r="LP79" s="158" t="s">
        <v>128</v>
      </c>
      <c r="LQ79" s="158" t="s">
        <v>128</v>
      </c>
      <c r="LR79" s="158" t="s">
        <v>128</v>
      </c>
      <c r="LS79" s="158" t="s">
        <v>128</v>
      </c>
      <c r="LT79" s="158" t="s">
        <v>128</v>
      </c>
      <c r="LU79" s="158" t="s">
        <v>128</v>
      </c>
      <c r="LV79" s="158" t="s">
        <v>128</v>
      </c>
      <c r="LW79" s="158" t="s">
        <v>128</v>
      </c>
      <c r="LX79" s="158" t="s">
        <v>128</v>
      </c>
      <c r="LY79" s="158" t="s">
        <v>128</v>
      </c>
      <c r="LZ79" s="158" t="s">
        <v>128</v>
      </c>
      <c r="MA79" s="158" t="s">
        <v>128</v>
      </c>
      <c r="MB79" s="158" t="s">
        <v>128</v>
      </c>
      <c r="MC79" s="158" t="s">
        <v>128</v>
      </c>
      <c r="MD79" s="158" t="s">
        <v>128</v>
      </c>
      <c r="ME79" s="158" t="s">
        <v>128</v>
      </c>
      <c r="MF79" s="158" t="s">
        <v>128</v>
      </c>
      <c r="MG79" s="158" t="s">
        <v>128</v>
      </c>
      <c r="MH79" s="158" t="s">
        <v>128</v>
      </c>
      <c r="MI79" s="158" t="s">
        <v>128</v>
      </c>
      <c r="MJ79" s="158" t="s">
        <v>128</v>
      </c>
      <c r="MK79" s="158" t="s">
        <v>128</v>
      </c>
      <c r="ML79" s="158" t="s">
        <v>128</v>
      </c>
      <c r="MM79" s="158" t="s">
        <v>128</v>
      </c>
      <c r="MN79" s="158" t="s">
        <v>128</v>
      </c>
      <c r="MO79" s="158" t="s">
        <v>128</v>
      </c>
      <c r="MP79" s="158" t="s">
        <v>128</v>
      </c>
      <c r="MQ79" s="158" t="s">
        <v>128</v>
      </c>
      <c r="MR79" s="158" t="s">
        <v>128</v>
      </c>
      <c r="MS79" s="158" t="s">
        <v>128</v>
      </c>
      <c r="MT79" s="158" t="s">
        <v>128</v>
      </c>
      <c r="MU79" s="158" t="s">
        <v>128</v>
      </c>
      <c r="MV79" s="158" t="s">
        <v>128</v>
      </c>
      <c r="MW79" s="158" t="s">
        <v>128</v>
      </c>
      <c r="MX79" s="158" t="s">
        <v>128</v>
      </c>
      <c r="MY79" s="158" t="s">
        <v>128</v>
      </c>
      <c r="MZ79" s="158" t="s">
        <v>128</v>
      </c>
      <c r="NA79" s="158" t="s">
        <v>128</v>
      </c>
      <c r="NB79" s="158" t="s">
        <v>128</v>
      </c>
      <c r="NC79" s="158" t="s">
        <v>128</v>
      </c>
      <c r="ND79" s="158" t="s">
        <v>128</v>
      </c>
      <c r="NE79" s="158" t="s">
        <v>128</v>
      </c>
      <c r="NF79" s="158" t="s">
        <v>128</v>
      </c>
      <c r="NG79" s="158" t="s">
        <v>128</v>
      </c>
      <c r="NH79" s="158" t="s">
        <v>128</v>
      </c>
      <c r="NI79" s="158" t="s">
        <v>128</v>
      </c>
      <c r="NJ79" s="158" t="s">
        <v>128</v>
      </c>
      <c r="NK79" s="158" t="s">
        <v>128</v>
      </c>
      <c r="NL79" s="158" t="s">
        <v>128</v>
      </c>
      <c r="NM79" s="158" t="s">
        <v>128</v>
      </c>
      <c r="NN79" s="158" t="s">
        <v>128</v>
      </c>
      <c r="NO79" s="158" t="s">
        <v>128</v>
      </c>
      <c r="NP79" s="158" t="s">
        <v>128</v>
      </c>
      <c r="NQ79" s="158" t="s">
        <v>128</v>
      </c>
      <c r="NR79" s="158" t="s">
        <v>128</v>
      </c>
      <c r="NS79" s="158" t="s">
        <v>128</v>
      </c>
      <c r="NT79" s="158" t="s">
        <v>128</v>
      </c>
      <c r="NU79" s="158" t="s">
        <v>128</v>
      </c>
      <c r="NV79" s="158" t="s">
        <v>128</v>
      </c>
      <c r="NW79" s="158" t="s">
        <v>128</v>
      </c>
      <c r="NX79" s="158" t="s">
        <v>128</v>
      </c>
      <c r="NY79" s="158" t="s">
        <v>128</v>
      </c>
      <c r="NZ79" s="158" t="s">
        <v>128</v>
      </c>
      <c r="OA79" s="158" t="s">
        <v>128</v>
      </c>
      <c r="OB79" s="158" t="s">
        <v>128</v>
      </c>
      <c r="OC79" s="158" t="s">
        <v>128</v>
      </c>
      <c r="OD79" s="158" t="s">
        <v>128</v>
      </c>
      <c r="OE79" s="170" t="s">
        <v>128</v>
      </c>
      <c r="OF79" s="181"/>
      <c r="OG79" s="175">
        <f t="shared" si="451"/>
        <v>7.8703703703703711</v>
      </c>
      <c r="OH79" s="66" t="str">
        <f t="shared" si="452"/>
        <v>kg/GJ delivered</v>
      </c>
      <c r="OI79" s="66" t="str">
        <f t="shared" si="453"/>
        <v/>
      </c>
      <c r="OJ79" s="66" t="str">
        <f t="shared" si="454"/>
        <v/>
      </c>
      <c r="OK79" s="66" t="str">
        <f t="shared" si="455"/>
        <v/>
      </c>
      <c r="OL79" s="66" t="str">
        <f t="shared" si="456"/>
        <v/>
      </c>
      <c r="OM79" s="159">
        <f t="shared" si="457"/>
        <v>475.0881834215167</v>
      </c>
      <c r="ON79" s="66" t="str">
        <f t="shared" si="458"/>
        <v>kg/GJ delivered</v>
      </c>
      <c r="OO79" s="118">
        <f t="shared" si="459"/>
        <v>1.4991181657848323</v>
      </c>
      <c r="OP79" s="66" t="str">
        <f t="shared" si="460"/>
        <v>kg/GJ delivered</v>
      </c>
      <c r="OQ79" s="66" t="str">
        <f t="shared" si="461"/>
        <v/>
      </c>
      <c r="OR79" s="66" t="str">
        <f t="shared" si="462"/>
        <v/>
      </c>
      <c r="OS79" s="66" t="str">
        <f t="shared" si="463"/>
        <v/>
      </c>
      <c r="OT79" s="66" t="str">
        <f t="shared" si="464"/>
        <v/>
      </c>
      <c r="OU79" s="118">
        <f t="shared" si="465"/>
        <v>1.2786596119929452</v>
      </c>
      <c r="OV79" s="66" t="str">
        <f t="shared" si="466"/>
        <v>kg/GJ delivered</v>
      </c>
      <c r="OW79" s="160">
        <f t="shared" si="467"/>
        <v>6.6137566137566125E-3</v>
      </c>
      <c r="OX79" s="66" t="str">
        <f t="shared" si="468"/>
        <v>kg/GJ delivered</v>
      </c>
      <c r="OY79" s="66" t="str">
        <f t="shared" si="469"/>
        <v/>
      </c>
      <c r="OZ79" s="66" t="str">
        <f t="shared" si="470"/>
        <v/>
      </c>
      <c r="PA79" s="66" t="str">
        <f t="shared" si="471"/>
        <v/>
      </c>
      <c r="PB79" s="66" t="str">
        <f t="shared" si="472"/>
        <v/>
      </c>
      <c r="PC79" s="66" t="str">
        <f t="shared" si="473"/>
        <v/>
      </c>
      <c r="PD79" s="66" t="str">
        <f t="shared" si="474"/>
        <v/>
      </c>
      <c r="PE79" s="66" t="str">
        <f t="shared" si="475"/>
        <v/>
      </c>
      <c r="PF79" s="66" t="str">
        <f t="shared" si="476"/>
        <v/>
      </c>
      <c r="PG79" s="66" t="str">
        <f t="shared" si="477"/>
        <v/>
      </c>
      <c r="PH79" s="66" t="str">
        <f t="shared" si="478"/>
        <v/>
      </c>
      <c r="PI79" s="66" t="str">
        <f t="shared" si="479"/>
        <v/>
      </c>
      <c r="PJ79" s="66" t="str">
        <f t="shared" si="480"/>
        <v/>
      </c>
      <c r="PK79" s="66" t="str">
        <f t="shared" si="481"/>
        <v/>
      </c>
      <c r="PL79" s="66" t="str">
        <f t="shared" si="482"/>
        <v/>
      </c>
      <c r="PM79" s="66" t="str">
        <f t="shared" si="483"/>
        <v/>
      </c>
      <c r="PN79" s="66" t="str">
        <f t="shared" si="484"/>
        <v/>
      </c>
      <c r="PO79" s="66" t="str">
        <f t="shared" si="485"/>
        <v/>
      </c>
      <c r="PP79" s="66" t="str">
        <f t="shared" si="486"/>
        <v/>
      </c>
      <c r="PQ79" s="66" t="str">
        <f t="shared" si="487"/>
        <v/>
      </c>
      <c r="PR79" s="66" t="str">
        <f t="shared" si="488"/>
        <v/>
      </c>
      <c r="PS79" s="66" t="str">
        <f t="shared" si="489"/>
        <v/>
      </c>
      <c r="PT79" s="66" t="str">
        <f t="shared" si="490"/>
        <v/>
      </c>
      <c r="PU79" s="66" t="str">
        <f t="shared" si="491"/>
        <v/>
      </c>
      <c r="PV79" s="66" t="str">
        <f t="shared" si="492"/>
        <v/>
      </c>
      <c r="PW79" s="66" t="str">
        <f t="shared" si="493"/>
        <v/>
      </c>
      <c r="PX79" s="66" t="str">
        <f t="shared" si="494"/>
        <v/>
      </c>
      <c r="PY79" s="66" t="str">
        <f t="shared" si="495"/>
        <v/>
      </c>
      <c r="PZ79" s="66" t="str">
        <f t="shared" si="496"/>
        <v/>
      </c>
      <c r="QA79" s="66" t="str">
        <f t="shared" si="497"/>
        <v/>
      </c>
      <c r="QB79" s="66" t="str">
        <f t="shared" si="498"/>
        <v/>
      </c>
      <c r="QC79" s="66" t="str">
        <f t="shared" si="499"/>
        <v/>
      </c>
      <c r="QD79" s="66" t="str">
        <f t="shared" si="500"/>
        <v/>
      </c>
      <c r="QE79" s="66" t="str">
        <f t="shared" si="501"/>
        <v/>
      </c>
      <c r="QF79" s="66" t="str">
        <f t="shared" si="502"/>
        <v/>
      </c>
      <c r="QG79" s="66" t="str">
        <f t="shared" si="503"/>
        <v/>
      </c>
      <c r="QH79" s="66" t="str">
        <f t="shared" si="504"/>
        <v/>
      </c>
      <c r="QI79" s="66" t="str">
        <f t="shared" si="505"/>
        <v/>
      </c>
      <c r="QJ79" s="66" t="str">
        <f t="shared" si="506"/>
        <v/>
      </c>
      <c r="QK79" s="66" t="str">
        <f t="shared" si="507"/>
        <v/>
      </c>
      <c r="QL79" s="66" t="str">
        <f t="shared" si="508"/>
        <v/>
      </c>
      <c r="QM79" s="66" t="str">
        <f t="shared" si="509"/>
        <v/>
      </c>
      <c r="QN79" s="66" t="str">
        <f t="shared" si="510"/>
        <v/>
      </c>
      <c r="QO79" s="66" t="str">
        <f t="shared" si="511"/>
        <v/>
      </c>
      <c r="QP79" s="66" t="str">
        <f t="shared" si="512"/>
        <v/>
      </c>
      <c r="QQ79" s="66" t="str">
        <f t="shared" si="513"/>
        <v/>
      </c>
      <c r="QR79" s="66" t="str">
        <f t="shared" si="514"/>
        <v/>
      </c>
      <c r="QS79" s="66" t="str">
        <f t="shared" si="515"/>
        <v/>
      </c>
      <c r="QT79" s="66" t="str">
        <f t="shared" si="516"/>
        <v/>
      </c>
      <c r="QU79" s="66" t="str">
        <f t="shared" si="517"/>
        <v/>
      </c>
      <c r="QV79" s="66" t="str">
        <f t="shared" si="518"/>
        <v/>
      </c>
      <c r="QW79" s="66" t="str">
        <f t="shared" si="519"/>
        <v/>
      </c>
      <c r="QX79" s="66" t="str">
        <f t="shared" si="520"/>
        <v/>
      </c>
      <c r="QY79" s="66" t="str">
        <f t="shared" si="521"/>
        <v/>
      </c>
      <c r="QZ79" s="66" t="str">
        <f t="shared" si="522"/>
        <v/>
      </c>
      <c r="RA79" s="66" t="str">
        <f t="shared" si="523"/>
        <v/>
      </c>
      <c r="RB79" s="66" t="str">
        <f t="shared" si="524"/>
        <v/>
      </c>
      <c r="RC79" s="66" t="str">
        <f t="shared" si="525"/>
        <v/>
      </c>
      <c r="RD79" s="66" t="str">
        <f t="shared" si="526"/>
        <v/>
      </c>
      <c r="RE79" s="66" t="str">
        <f t="shared" si="527"/>
        <v/>
      </c>
      <c r="RF79" s="66" t="str">
        <f t="shared" si="528"/>
        <v/>
      </c>
      <c r="RG79" s="66" t="str">
        <f t="shared" si="529"/>
        <v/>
      </c>
      <c r="RH79" s="66" t="str">
        <f t="shared" si="530"/>
        <v/>
      </c>
      <c r="RI79" s="66" t="str">
        <f t="shared" si="531"/>
        <v/>
      </c>
      <c r="RJ79" s="66" t="str">
        <f t="shared" si="532"/>
        <v/>
      </c>
      <c r="RK79" s="66" t="str">
        <f t="shared" si="533"/>
        <v/>
      </c>
      <c r="RL79" s="66" t="str">
        <f t="shared" si="534"/>
        <v/>
      </c>
      <c r="RM79" s="66" t="str">
        <f t="shared" si="535"/>
        <v/>
      </c>
      <c r="RN79" s="66" t="str">
        <f t="shared" si="536"/>
        <v/>
      </c>
      <c r="RO79" s="66" t="str">
        <f t="shared" si="537"/>
        <v/>
      </c>
      <c r="RP79" s="66" t="str">
        <f t="shared" si="538"/>
        <v/>
      </c>
      <c r="RQ79" s="66" t="str">
        <f t="shared" si="539"/>
        <v/>
      </c>
      <c r="RR79" s="66" t="str">
        <f t="shared" si="540"/>
        <v/>
      </c>
      <c r="RS79" s="66" t="str">
        <f t="shared" si="541"/>
        <v/>
      </c>
      <c r="RT79" s="66" t="str">
        <f t="shared" si="542"/>
        <v/>
      </c>
      <c r="RU79" s="66" t="str">
        <f t="shared" si="543"/>
        <v/>
      </c>
      <c r="RV79" s="66" t="str">
        <f t="shared" si="544"/>
        <v/>
      </c>
      <c r="RW79" s="66" t="str">
        <f t="shared" si="545"/>
        <v/>
      </c>
      <c r="RX79" s="66" t="str">
        <f t="shared" si="546"/>
        <v/>
      </c>
      <c r="RY79" s="66" t="str">
        <f t="shared" si="547"/>
        <v/>
      </c>
      <c r="RZ79" s="66" t="str">
        <f t="shared" si="548"/>
        <v/>
      </c>
      <c r="SA79" s="66" t="str">
        <f t="shared" si="549"/>
        <v/>
      </c>
      <c r="SB79" s="66" t="str">
        <f t="shared" si="550"/>
        <v/>
      </c>
      <c r="SC79" s="66" t="str">
        <f t="shared" si="551"/>
        <v/>
      </c>
      <c r="SD79" s="66" t="str">
        <f t="shared" si="552"/>
        <v/>
      </c>
      <c r="SE79" s="66" t="str">
        <f t="shared" si="553"/>
        <v/>
      </c>
      <c r="SF79" s="66" t="str">
        <f t="shared" si="554"/>
        <v/>
      </c>
      <c r="SG79" s="66" t="str">
        <f t="shared" si="555"/>
        <v/>
      </c>
      <c r="SH79" s="66" t="str">
        <f t="shared" si="556"/>
        <v/>
      </c>
      <c r="SI79" s="66" t="str">
        <f t="shared" si="557"/>
        <v/>
      </c>
      <c r="SJ79" s="66" t="str">
        <f t="shared" si="558"/>
        <v/>
      </c>
      <c r="SK79" s="66" t="str">
        <f t="shared" si="559"/>
        <v/>
      </c>
      <c r="SL79" s="66" t="str">
        <f t="shared" si="560"/>
        <v/>
      </c>
      <c r="SM79" s="66" t="str">
        <f t="shared" si="561"/>
        <v/>
      </c>
      <c r="SN79" s="66" t="str">
        <f t="shared" si="562"/>
        <v/>
      </c>
      <c r="SO79" s="66" t="str">
        <f t="shared" si="563"/>
        <v/>
      </c>
      <c r="SP79" s="66" t="str">
        <f t="shared" si="564"/>
        <v/>
      </c>
      <c r="SQ79" s="66" t="str">
        <f t="shared" si="565"/>
        <v/>
      </c>
      <c r="SR79" s="66" t="str">
        <f t="shared" si="566"/>
        <v/>
      </c>
      <c r="SS79" s="66" t="str">
        <f t="shared" si="567"/>
        <v/>
      </c>
      <c r="ST79" s="66" t="str">
        <f t="shared" si="568"/>
        <v/>
      </c>
      <c r="SU79" s="66" t="str">
        <f t="shared" si="569"/>
        <v/>
      </c>
      <c r="SV79" s="66" t="str">
        <f t="shared" si="570"/>
        <v/>
      </c>
      <c r="SW79" s="66" t="str">
        <f t="shared" si="571"/>
        <v/>
      </c>
      <c r="SX79" s="66" t="str">
        <f t="shared" si="572"/>
        <v/>
      </c>
      <c r="SY79" s="66" t="str">
        <f t="shared" si="573"/>
        <v/>
      </c>
      <c r="SZ79" s="66" t="str">
        <f t="shared" si="574"/>
        <v/>
      </c>
      <c r="TA79" s="66" t="str">
        <f t="shared" si="575"/>
        <v/>
      </c>
      <c r="TB79" s="66" t="str">
        <f t="shared" si="576"/>
        <v/>
      </c>
      <c r="TC79" s="66" t="str">
        <f t="shared" si="577"/>
        <v/>
      </c>
      <c r="TD79" s="66" t="str">
        <f t="shared" si="578"/>
        <v/>
      </c>
      <c r="TE79" s="66" t="str">
        <f t="shared" si="579"/>
        <v/>
      </c>
      <c r="TF79" s="66" t="str">
        <f t="shared" si="580"/>
        <v/>
      </c>
      <c r="TG79" s="66" t="str">
        <f t="shared" si="581"/>
        <v/>
      </c>
      <c r="TH79" s="66" t="str">
        <f t="shared" si="582"/>
        <v/>
      </c>
      <c r="TI79" s="66" t="str">
        <f t="shared" si="583"/>
        <v/>
      </c>
      <c r="TJ79" s="66" t="str">
        <f t="shared" si="584"/>
        <v/>
      </c>
      <c r="TK79" s="66" t="str">
        <f t="shared" si="585"/>
        <v/>
      </c>
      <c r="TL79" s="66" t="str">
        <f t="shared" si="586"/>
        <v/>
      </c>
      <c r="TM79" s="66" t="str">
        <f t="shared" si="587"/>
        <v/>
      </c>
      <c r="TN79" s="66" t="str">
        <f t="shared" si="588"/>
        <v/>
      </c>
      <c r="TO79" s="66" t="str">
        <f t="shared" si="589"/>
        <v/>
      </c>
      <c r="TP79" s="66" t="str">
        <f t="shared" si="590"/>
        <v/>
      </c>
      <c r="TQ79" s="66" t="str">
        <f t="shared" si="591"/>
        <v/>
      </c>
      <c r="TR79" s="66" t="str">
        <f t="shared" si="592"/>
        <v/>
      </c>
      <c r="TS79" s="66" t="str">
        <f t="shared" si="593"/>
        <v/>
      </c>
      <c r="TT79" s="66" t="str">
        <f t="shared" si="594"/>
        <v/>
      </c>
      <c r="TU79" s="66" t="str">
        <f t="shared" si="595"/>
        <v/>
      </c>
      <c r="TV79" s="66" t="str">
        <f t="shared" si="596"/>
        <v/>
      </c>
      <c r="TW79" s="66" t="str">
        <f t="shared" si="597"/>
        <v/>
      </c>
      <c r="TX79" s="66" t="str">
        <f t="shared" si="598"/>
        <v/>
      </c>
      <c r="TY79" s="66" t="str">
        <f t="shared" si="599"/>
        <v/>
      </c>
      <c r="TZ79" s="66" t="str">
        <f t="shared" si="600"/>
        <v/>
      </c>
      <c r="UA79" s="66" t="str">
        <f t="shared" si="601"/>
        <v/>
      </c>
      <c r="UB79" s="66" t="str">
        <f t="shared" si="602"/>
        <v/>
      </c>
      <c r="UC79" s="66" t="str">
        <f t="shared" si="603"/>
        <v/>
      </c>
      <c r="UD79" s="66" t="str">
        <f t="shared" si="604"/>
        <v/>
      </c>
      <c r="UE79" s="66" t="str">
        <f t="shared" si="605"/>
        <v/>
      </c>
      <c r="UF79" s="66" t="str">
        <f t="shared" si="606"/>
        <v/>
      </c>
      <c r="UG79" s="66" t="str">
        <f t="shared" si="607"/>
        <v/>
      </c>
      <c r="UH79" s="66" t="str">
        <f t="shared" si="608"/>
        <v/>
      </c>
      <c r="UI79" s="66" t="str">
        <f t="shared" si="609"/>
        <v/>
      </c>
      <c r="UJ79" s="66" t="str">
        <f t="shared" si="610"/>
        <v/>
      </c>
      <c r="UK79" s="66" t="str">
        <f t="shared" si="611"/>
        <v/>
      </c>
      <c r="UL79" s="66" t="str">
        <f t="shared" si="612"/>
        <v/>
      </c>
      <c r="UM79" s="66" t="str">
        <f t="shared" si="613"/>
        <v/>
      </c>
      <c r="UN79" s="66" t="str">
        <f t="shared" si="614"/>
        <v/>
      </c>
      <c r="UO79" s="66" t="str">
        <f t="shared" si="615"/>
        <v/>
      </c>
      <c r="UP79" s="66" t="str">
        <f t="shared" si="616"/>
        <v/>
      </c>
      <c r="UQ79" s="66" t="str">
        <f t="shared" si="617"/>
        <v/>
      </c>
      <c r="UR79" s="66" t="str">
        <f t="shared" si="618"/>
        <v/>
      </c>
      <c r="US79" s="66" t="str">
        <f t="shared" si="619"/>
        <v/>
      </c>
      <c r="UT79" s="66" t="str">
        <f t="shared" si="620"/>
        <v/>
      </c>
      <c r="UU79" s="66" t="str">
        <f t="shared" si="621"/>
        <v/>
      </c>
      <c r="UV79" s="66" t="str">
        <f t="shared" si="622"/>
        <v/>
      </c>
      <c r="UW79" s="66" t="str">
        <f t="shared" si="623"/>
        <v/>
      </c>
      <c r="UX79" s="66" t="str">
        <f t="shared" si="624"/>
        <v/>
      </c>
      <c r="UY79" s="66" t="str">
        <f t="shared" si="625"/>
        <v/>
      </c>
      <c r="UZ79" s="66" t="str">
        <f t="shared" si="626"/>
        <v/>
      </c>
      <c r="VA79" s="66" t="str">
        <f t="shared" si="627"/>
        <v/>
      </c>
      <c r="VB79" s="66" t="str">
        <f t="shared" si="628"/>
        <v/>
      </c>
      <c r="VC79" s="66" t="str">
        <f t="shared" si="629"/>
        <v/>
      </c>
      <c r="VD79" s="66" t="str">
        <f t="shared" si="630"/>
        <v/>
      </c>
      <c r="VE79" s="66" t="str">
        <f t="shared" si="631"/>
        <v/>
      </c>
      <c r="VF79" s="66" t="str">
        <f t="shared" si="632"/>
        <v/>
      </c>
      <c r="VG79" s="66" t="str">
        <f t="shared" si="633"/>
        <v/>
      </c>
      <c r="VH79" s="66" t="str">
        <f t="shared" si="634"/>
        <v/>
      </c>
      <c r="VI79" s="66" t="str">
        <f t="shared" si="635"/>
        <v/>
      </c>
      <c r="VJ79" s="66" t="str">
        <f t="shared" si="636"/>
        <v/>
      </c>
      <c r="VK79" s="66" t="str">
        <f t="shared" si="637"/>
        <v/>
      </c>
      <c r="VL79" s="66" t="str">
        <f t="shared" si="638"/>
        <v/>
      </c>
      <c r="VM79" s="66" t="str">
        <f t="shared" si="639"/>
        <v/>
      </c>
      <c r="VN79" s="66" t="str">
        <f t="shared" si="640"/>
        <v/>
      </c>
      <c r="VO79" s="66" t="str">
        <f t="shared" si="641"/>
        <v/>
      </c>
      <c r="VP79" s="66" t="str">
        <f t="shared" si="642"/>
        <v/>
      </c>
      <c r="VQ79" s="66" t="str">
        <f t="shared" si="643"/>
        <v/>
      </c>
      <c r="VR79" s="66" t="str">
        <f t="shared" si="644"/>
        <v/>
      </c>
      <c r="VS79" s="66" t="str">
        <f t="shared" si="645"/>
        <v/>
      </c>
      <c r="VT79" s="66" t="str">
        <f t="shared" si="646"/>
        <v/>
      </c>
      <c r="VU79" s="66" t="str">
        <f t="shared" si="647"/>
        <v/>
      </c>
      <c r="VV79" s="66" t="str">
        <f t="shared" si="648"/>
        <v/>
      </c>
      <c r="VW79" s="66" t="str">
        <f t="shared" si="649"/>
        <v/>
      </c>
      <c r="VX79" s="66" t="str">
        <f t="shared" si="650"/>
        <v/>
      </c>
      <c r="VY79" s="66" t="str">
        <f t="shared" si="651"/>
        <v/>
      </c>
      <c r="VZ79" s="66" t="str">
        <f t="shared" si="652"/>
        <v/>
      </c>
      <c r="WA79" s="66" t="str">
        <f t="shared" si="653"/>
        <v/>
      </c>
      <c r="WB79" s="66" t="str">
        <f t="shared" si="654"/>
        <v/>
      </c>
      <c r="WC79" s="66" t="str">
        <f t="shared" si="655"/>
        <v/>
      </c>
      <c r="WD79" s="66" t="str">
        <f t="shared" si="656"/>
        <v/>
      </c>
      <c r="WE79" s="66" t="str">
        <f t="shared" si="657"/>
        <v/>
      </c>
      <c r="WF79" s="66" t="str">
        <f t="shared" si="658"/>
        <v/>
      </c>
      <c r="WG79" s="66" t="str">
        <f t="shared" si="659"/>
        <v/>
      </c>
      <c r="WH79" s="66" t="str">
        <f t="shared" si="660"/>
        <v/>
      </c>
      <c r="WI79" s="66" t="str">
        <f t="shared" si="661"/>
        <v/>
      </c>
      <c r="WJ79" s="66" t="str">
        <f t="shared" si="662"/>
        <v/>
      </c>
      <c r="WK79" s="66" t="str">
        <f t="shared" si="663"/>
        <v/>
      </c>
      <c r="WL79" s="66" t="str">
        <f t="shared" si="664"/>
        <v/>
      </c>
      <c r="WM79" s="66" t="str">
        <f t="shared" si="665"/>
        <v/>
      </c>
      <c r="WN79" s="66" t="str">
        <f t="shared" si="666"/>
        <v/>
      </c>
      <c r="WO79" s="66" t="str">
        <f t="shared" si="667"/>
        <v/>
      </c>
      <c r="WP79" s="66" t="str">
        <f t="shared" si="668"/>
        <v/>
      </c>
      <c r="WQ79" s="66" t="str">
        <f t="shared" si="669"/>
        <v/>
      </c>
      <c r="WR79" s="66" t="str">
        <f t="shared" si="670"/>
        <v/>
      </c>
      <c r="WS79" s="66" t="str">
        <f t="shared" si="671"/>
        <v/>
      </c>
      <c r="WT79" s="66" t="str">
        <f t="shared" si="672"/>
        <v/>
      </c>
      <c r="WU79" s="66" t="str">
        <f t="shared" si="673"/>
        <v/>
      </c>
      <c r="WV79" s="66" t="str">
        <f t="shared" si="674"/>
        <v/>
      </c>
      <c r="WW79" s="66" t="str">
        <f t="shared" si="675"/>
        <v/>
      </c>
      <c r="WX79" s="66" t="str">
        <f t="shared" si="676"/>
        <v/>
      </c>
      <c r="WY79" s="66" t="str">
        <f t="shared" si="677"/>
        <v/>
      </c>
      <c r="WZ79" s="66" t="str">
        <f t="shared" si="678"/>
        <v/>
      </c>
      <c r="XA79" s="66" t="str">
        <f t="shared" si="679"/>
        <v/>
      </c>
      <c r="XB79" s="66" t="str">
        <f t="shared" si="680"/>
        <v/>
      </c>
      <c r="XC79" s="66" t="str">
        <f t="shared" si="681"/>
        <v/>
      </c>
      <c r="XD79" s="66" t="str">
        <f t="shared" si="682"/>
        <v/>
      </c>
      <c r="XE79" s="66" t="str">
        <f t="shared" si="683"/>
        <v/>
      </c>
      <c r="XF79" s="66" t="str">
        <f t="shared" si="684"/>
        <v/>
      </c>
      <c r="XG79" s="66" t="str">
        <f t="shared" si="685"/>
        <v/>
      </c>
      <c r="XH79" s="66" t="str">
        <f t="shared" si="686"/>
        <v/>
      </c>
      <c r="XI79" s="66" t="str">
        <f t="shared" si="687"/>
        <v/>
      </c>
      <c r="XJ79" s="66" t="str">
        <f t="shared" si="688"/>
        <v/>
      </c>
      <c r="XK79" s="66" t="str">
        <f t="shared" si="689"/>
        <v/>
      </c>
      <c r="XL79" s="66" t="str">
        <f t="shared" si="690"/>
        <v/>
      </c>
      <c r="XM79" s="66" t="str">
        <f t="shared" si="691"/>
        <v/>
      </c>
      <c r="XN79" s="66" t="str">
        <f t="shared" si="692"/>
        <v/>
      </c>
      <c r="XO79" s="66" t="str">
        <f t="shared" si="693"/>
        <v/>
      </c>
      <c r="XP79" s="66" t="str">
        <f t="shared" si="694"/>
        <v/>
      </c>
      <c r="XQ79" s="66" t="str">
        <f t="shared" si="695"/>
        <v/>
      </c>
      <c r="XR79" s="66" t="str">
        <f t="shared" si="696"/>
        <v/>
      </c>
      <c r="XS79" s="66" t="str">
        <f t="shared" si="697"/>
        <v/>
      </c>
      <c r="XT79" s="66" t="str">
        <f t="shared" si="698"/>
        <v/>
      </c>
      <c r="XU79" s="66" t="str">
        <f t="shared" si="699"/>
        <v/>
      </c>
      <c r="XV79" s="66" t="str">
        <f t="shared" si="700"/>
        <v/>
      </c>
      <c r="XW79" s="66" t="str">
        <f t="shared" si="701"/>
        <v/>
      </c>
      <c r="XX79" s="66" t="str">
        <f t="shared" si="702"/>
        <v/>
      </c>
      <c r="XY79" s="66" t="str">
        <f t="shared" si="703"/>
        <v/>
      </c>
      <c r="XZ79" s="66" t="str">
        <f t="shared" si="704"/>
        <v/>
      </c>
      <c r="YA79" s="66" t="str">
        <f t="shared" si="705"/>
        <v/>
      </c>
      <c r="YB79" s="66" t="str">
        <f t="shared" si="706"/>
        <v/>
      </c>
      <c r="YC79" s="66" t="str">
        <f t="shared" si="707"/>
        <v/>
      </c>
      <c r="YD79" s="66" t="str">
        <f t="shared" si="708"/>
        <v/>
      </c>
      <c r="YE79" s="66" t="str">
        <f t="shared" si="709"/>
        <v/>
      </c>
      <c r="YF79" s="66" t="str">
        <f t="shared" si="710"/>
        <v/>
      </c>
      <c r="YG79" s="66" t="str">
        <f t="shared" si="711"/>
        <v/>
      </c>
      <c r="YH79" s="66" t="str">
        <f t="shared" si="712"/>
        <v/>
      </c>
      <c r="YI79" s="66" t="str">
        <f t="shared" si="713"/>
        <v/>
      </c>
      <c r="YJ79" s="66" t="str">
        <f t="shared" si="714"/>
        <v/>
      </c>
      <c r="YK79" s="66" t="str">
        <f t="shared" si="715"/>
        <v/>
      </c>
      <c r="YL79" s="66" t="str">
        <f t="shared" si="716"/>
        <v/>
      </c>
      <c r="YM79" s="66" t="str">
        <f t="shared" si="717"/>
        <v/>
      </c>
      <c r="YN79" s="66" t="str">
        <f t="shared" si="718"/>
        <v/>
      </c>
      <c r="YO79" s="66" t="str">
        <f t="shared" si="719"/>
        <v/>
      </c>
      <c r="YP79" s="66" t="str">
        <f t="shared" si="720"/>
        <v/>
      </c>
      <c r="YQ79" s="66" t="str">
        <f t="shared" si="721"/>
        <v/>
      </c>
      <c r="YR79" s="66" t="str">
        <f t="shared" si="722"/>
        <v/>
      </c>
      <c r="YS79" s="66" t="str">
        <f t="shared" si="723"/>
        <v/>
      </c>
      <c r="YT79" s="66" t="str">
        <f t="shared" si="724"/>
        <v/>
      </c>
      <c r="YU79" s="66" t="str">
        <f t="shared" si="725"/>
        <v/>
      </c>
      <c r="YV79" s="66" t="str">
        <f t="shared" si="726"/>
        <v/>
      </c>
      <c r="YW79" s="66" t="str">
        <f t="shared" si="727"/>
        <v/>
      </c>
      <c r="YX79" s="66" t="str">
        <f t="shared" si="728"/>
        <v/>
      </c>
      <c r="YY79" s="66" t="str">
        <f t="shared" si="729"/>
        <v/>
      </c>
      <c r="YZ79" s="66" t="str">
        <f t="shared" si="730"/>
        <v/>
      </c>
      <c r="ZA79" s="66" t="str">
        <f t="shared" si="731"/>
        <v/>
      </c>
      <c r="ZB79" s="66" t="str">
        <f t="shared" si="732"/>
        <v/>
      </c>
      <c r="ZC79" s="66" t="str">
        <f t="shared" si="733"/>
        <v/>
      </c>
      <c r="ZD79" s="66" t="str">
        <f t="shared" si="734"/>
        <v/>
      </c>
      <c r="ZE79" s="66" t="str">
        <f t="shared" si="735"/>
        <v/>
      </c>
      <c r="ZF79" s="66" t="str">
        <f t="shared" si="736"/>
        <v/>
      </c>
      <c r="ZG79" s="66" t="str">
        <f t="shared" si="737"/>
        <v/>
      </c>
      <c r="ZH79" s="66" t="str">
        <f t="shared" si="738"/>
        <v/>
      </c>
      <c r="ZI79" s="66" t="str">
        <f t="shared" si="739"/>
        <v/>
      </c>
      <c r="ZJ79" s="66" t="str">
        <f t="shared" si="740"/>
        <v/>
      </c>
      <c r="ZK79" s="66" t="str">
        <f t="shared" si="741"/>
        <v/>
      </c>
      <c r="ZL79" s="66" t="str">
        <f t="shared" si="742"/>
        <v/>
      </c>
      <c r="ZM79" s="66" t="str">
        <f t="shared" si="743"/>
        <v/>
      </c>
      <c r="ZN79" s="66" t="str">
        <f t="shared" si="744"/>
        <v/>
      </c>
      <c r="ZO79" s="66" t="str">
        <f t="shared" si="745"/>
        <v/>
      </c>
      <c r="ZP79" s="66" t="str">
        <f t="shared" si="746"/>
        <v/>
      </c>
      <c r="ZQ79" s="66" t="str">
        <f t="shared" si="747"/>
        <v/>
      </c>
      <c r="ZR79" s="66" t="str">
        <f t="shared" si="748"/>
        <v/>
      </c>
      <c r="ZS79" s="66" t="str">
        <f t="shared" si="749"/>
        <v/>
      </c>
      <c r="ZT79" s="66" t="str">
        <f t="shared" si="750"/>
        <v/>
      </c>
      <c r="ZU79" s="66" t="str">
        <f t="shared" si="751"/>
        <v/>
      </c>
      <c r="ZV79" s="66" t="str">
        <f t="shared" si="752"/>
        <v/>
      </c>
      <c r="ZW79" s="66" t="str">
        <f t="shared" si="753"/>
        <v/>
      </c>
      <c r="ZX79" s="66" t="str">
        <f t="shared" si="754"/>
        <v/>
      </c>
      <c r="ZY79" s="66" t="str">
        <f t="shared" si="755"/>
        <v/>
      </c>
      <c r="ZZ79" s="66" t="str">
        <f t="shared" si="756"/>
        <v/>
      </c>
      <c r="AAA79" s="66" t="str">
        <f t="shared" si="757"/>
        <v/>
      </c>
      <c r="AAB79" s="66" t="str">
        <f t="shared" si="758"/>
        <v/>
      </c>
      <c r="AAC79" s="66" t="str">
        <f t="shared" si="759"/>
        <v/>
      </c>
      <c r="AAD79" s="66" t="str">
        <f t="shared" si="760"/>
        <v/>
      </c>
      <c r="AAE79" s="66" t="str">
        <f t="shared" si="761"/>
        <v/>
      </c>
      <c r="AAF79" s="66" t="str">
        <f t="shared" si="762"/>
        <v/>
      </c>
      <c r="AAG79" s="66" t="str">
        <f t="shared" si="763"/>
        <v/>
      </c>
      <c r="AAH79" s="66" t="str">
        <f t="shared" si="764"/>
        <v/>
      </c>
      <c r="AAI79" s="66" t="str">
        <f t="shared" si="765"/>
        <v/>
      </c>
      <c r="AAJ79" s="66" t="str">
        <f t="shared" si="766"/>
        <v/>
      </c>
      <c r="AAK79" s="66" t="str">
        <f t="shared" si="767"/>
        <v/>
      </c>
      <c r="AAL79" s="66" t="str">
        <f t="shared" si="768"/>
        <v/>
      </c>
      <c r="AAM79" s="66" t="str">
        <f t="shared" si="769"/>
        <v/>
      </c>
      <c r="AAN79" s="66" t="str">
        <f t="shared" si="770"/>
        <v/>
      </c>
      <c r="AAO79" s="66" t="str">
        <f t="shared" si="771"/>
        <v/>
      </c>
      <c r="AAP79" s="66" t="str">
        <f t="shared" si="772"/>
        <v/>
      </c>
      <c r="AAQ79" s="66" t="str">
        <f t="shared" si="773"/>
        <v/>
      </c>
      <c r="AAR79" s="66" t="str">
        <f t="shared" si="774"/>
        <v/>
      </c>
      <c r="AAS79" s="66" t="str">
        <f t="shared" si="775"/>
        <v/>
      </c>
      <c r="AAT79" s="66" t="str">
        <f t="shared" si="776"/>
        <v/>
      </c>
      <c r="AAU79" s="66" t="str">
        <f t="shared" si="777"/>
        <v/>
      </c>
      <c r="AAV79" s="66" t="str">
        <f t="shared" si="778"/>
        <v/>
      </c>
      <c r="AAW79" s="66" t="str">
        <f t="shared" si="779"/>
        <v/>
      </c>
      <c r="AAX79" s="66" t="str">
        <f t="shared" si="780"/>
        <v/>
      </c>
      <c r="AAY79" s="66" t="str">
        <f t="shared" si="781"/>
        <v/>
      </c>
      <c r="AAZ79" s="66" t="str">
        <f t="shared" si="782"/>
        <v/>
      </c>
      <c r="ABA79" s="66" t="str">
        <f t="shared" si="783"/>
        <v/>
      </c>
      <c r="ABB79" s="66" t="str">
        <f t="shared" si="784"/>
        <v/>
      </c>
      <c r="ABC79" s="66" t="str">
        <f t="shared" si="785"/>
        <v/>
      </c>
      <c r="ABD79" s="66" t="str">
        <f t="shared" si="786"/>
        <v/>
      </c>
      <c r="ABE79" s="66" t="str">
        <f t="shared" si="787"/>
        <v/>
      </c>
      <c r="ABF79" s="66" t="str">
        <f t="shared" si="788"/>
        <v/>
      </c>
      <c r="ABG79" s="66" t="str">
        <f t="shared" si="789"/>
        <v/>
      </c>
      <c r="ABH79" s="66" t="str">
        <f t="shared" si="790"/>
        <v/>
      </c>
      <c r="ABI79" s="66" t="str">
        <f t="shared" si="791"/>
        <v/>
      </c>
      <c r="ABJ79" s="66" t="str">
        <f t="shared" si="792"/>
        <v/>
      </c>
      <c r="ABK79" s="66" t="str">
        <f t="shared" si="793"/>
        <v/>
      </c>
      <c r="ABL79" s="66" t="str">
        <f t="shared" si="794"/>
        <v/>
      </c>
      <c r="ABM79" s="66" t="str">
        <f t="shared" si="795"/>
        <v/>
      </c>
      <c r="ABN79" s="66" t="str">
        <f t="shared" si="796"/>
        <v/>
      </c>
      <c r="ABO79" s="66" t="str">
        <f t="shared" si="797"/>
        <v/>
      </c>
      <c r="ABP79" s="66" t="str">
        <f t="shared" si="798"/>
        <v/>
      </c>
      <c r="ABQ79" s="66" t="str">
        <f t="shared" si="799"/>
        <v/>
      </c>
      <c r="ABR79" s="66" t="str">
        <f t="shared" si="800"/>
        <v/>
      </c>
      <c r="ABS79" s="66" t="str">
        <f t="shared" si="801"/>
        <v/>
      </c>
      <c r="ABT79" s="66" t="str">
        <f t="shared" si="802"/>
        <v/>
      </c>
      <c r="ABU79" s="66" t="str">
        <f t="shared" si="803"/>
        <v/>
      </c>
      <c r="ABV79" s="66" t="str">
        <f t="shared" si="804"/>
        <v/>
      </c>
      <c r="ABW79" s="66" t="str">
        <f t="shared" si="805"/>
        <v/>
      </c>
      <c r="ABX79" s="66" t="str">
        <f t="shared" si="806"/>
        <v/>
      </c>
      <c r="ABY79" s="66" t="str">
        <f t="shared" si="807"/>
        <v/>
      </c>
      <c r="ABZ79" s="66" t="str">
        <f t="shared" si="808"/>
        <v/>
      </c>
      <c r="ACA79" s="66" t="str">
        <f t="shared" si="809"/>
        <v/>
      </c>
      <c r="ACB79" s="66" t="str">
        <f t="shared" si="810"/>
        <v/>
      </c>
      <c r="ACC79" s="66" t="str">
        <f t="shared" si="811"/>
        <v/>
      </c>
      <c r="ACD79" s="66" t="str">
        <f t="shared" si="812"/>
        <v/>
      </c>
      <c r="ACE79" s="66" t="str">
        <f t="shared" si="813"/>
        <v/>
      </c>
      <c r="ACF79" s="66" t="str">
        <f t="shared" si="814"/>
        <v/>
      </c>
      <c r="ACG79" s="66" t="str">
        <f t="shared" si="815"/>
        <v/>
      </c>
      <c r="ACH79" s="66" t="str">
        <f t="shared" si="816"/>
        <v/>
      </c>
      <c r="ACI79" s="66" t="str">
        <f t="shared" si="817"/>
        <v/>
      </c>
      <c r="ACJ79" s="66" t="str">
        <f t="shared" si="818"/>
        <v/>
      </c>
      <c r="ACK79" s="66" t="str">
        <f t="shared" si="819"/>
        <v/>
      </c>
      <c r="ACL79" s="66" t="str">
        <f t="shared" si="820"/>
        <v/>
      </c>
      <c r="ACM79" s="66" t="str">
        <f t="shared" ref="ACM79:ACN79" si="836">IF(AND(ACS$3="Unit", ACL79=""), "", IF(AND(ACS$3="Unit", ACL79="-"),"", IF(ACS$3="Unit", "kg/GJ delivered", IF(AND(NY79&lt;&gt;"", NY79&lt;&gt;"-", NX79="-"),"", IF($H79="","", IF(NX79="nd", "",IF(NX79="&lt;n.a.&gt;", "", IF(NY79="#/MJ", "", IF(NY79="kg/GJ delivered",NX79,IF(NY79="g/MJ delivered",NX79,IF(NY79="kg/MJ delivered",NX79*1000,IF(NY79="mg/MJ delivered",NX79/1000,IF(NY79="g/kg",((NX79)*(1/$I79)*(1/$H79)),IF(NY79="mg/kg",((NX79/1000)*(1/$I79)*(1/$H79)),IF(NY79="mg/MJ delivered",NX79/1000,IF(NY79="-","","Error"))))))))))))))))</f>
        <v/>
      </c>
      <c r="ACN79" s="66" t="str">
        <f t="shared" si="836"/>
        <v/>
      </c>
      <c r="ACO79" s="66" t="str">
        <f t="shared" si="822"/>
        <v/>
      </c>
      <c r="ACP79" s="66" t="str">
        <f t="shared" si="823"/>
        <v/>
      </c>
      <c r="ACQ79" s="66" t="str">
        <f t="shared" si="824"/>
        <v/>
      </c>
      <c r="ACR79" s="66" t="str">
        <f t="shared" si="825"/>
        <v/>
      </c>
      <c r="ACS79" s="66" t="str">
        <f t="shared" si="826"/>
        <v/>
      </c>
      <c r="ACT79" s="66" t="str">
        <f t="shared" si="827"/>
        <v/>
      </c>
    </row>
    <row r="80" spans="2:774" ht="15.75" customHeight="1" x14ac:dyDescent="0.25">
      <c r="B80" s="66">
        <v>202</v>
      </c>
      <c r="C80" s="66" t="s">
        <v>787</v>
      </c>
      <c r="D80" s="66" t="s">
        <v>1622</v>
      </c>
      <c r="E80" s="156" t="s">
        <v>470</v>
      </c>
      <c r="F80" s="66" t="s">
        <v>139</v>
      </c>
      <c r="G80" s="66" t="s">
        <v>490</v>
      </c>
      <c r="H80" s="126">
        <v>0.125</v>
      </c>
      <c r="I80" s="130">
        <v>28</v>
      </c>
      <c r="J80" s="66" t="str">
        <f t="shared" si="449"/>
        <v>Charcoal, Traditional, CN</v>
      </c>
      <c r="K80" s="161"/>
      <c r="L80" s="161"/>
      <c r="M80" s="161"/>
      <c r="N80" s="161"/>
      <c r="O80" s="66" t="s">
        <v>794</v>
      </c>
      <c r="P80" s="66" t="str">
        <f t="shared" si="428"/>
        <v>CN</v>
      </c>
      <c r="Q80" s="66" t="s">
        <v>87</v>
      </c>
      <c r="R80" s="164">
        <v>175</v>
      </c>
      <c r="S80" s="158" t="s">
        <v>523</v>
      </c>
      <c r="T80" s="158" t="s">
        <v>128</v>
      </c>
      <c r="U80" s="158" t="s">
        <v>128</v>
      </c>
      <c r="V80" s="158" t="s">
        <v>128</v>
      </c>
      <c r="W80" s="158" t="s">
        <v>128</v>
      </c>
      <c r="X80" s="166">
        <v>2436</v>
      </c>
      <c r="Y80" s="158" t="s">
        <v>523</v>
      </c>
      <c r="Z80" s="165">
        <v>7.8</v>
      </c>
      <c r="AA80" s="158" t="s">
        <v>523</v>
      </c>
      <c r="AB80" s="158" t="s">
        <v>128</v>
      </c>
      <c r="AC80" s="158" t="s">
        <v>128</v>
      </c>
      <c r="AD80" s="158" t="s">
        <v>128</v>
      </c>
      <c r="AE80" s="158" t="s">
        <v>128</v>
      </c>
      <c r="AF80" s="165">
        <v>8.5</v>
      </c>
      <c r="AG80" s="158" t="s">
        <v>523</v>
      </c>
      <c r="AH80" s="163">
        <v>0.3</v>
      </c>
      <c r="AI80" s="158" t="s">
        <v>523</v>
      </c>
      <c r="AJ80" s="158" t="s">
        <v>128</v>
      </c>
      <c r="AK80" s="158" t="s">
        <v>128</v>
      </c>
      <c r="AL80" s="158" t="s">
        <v>128</v>
      </c>
      <c r="AM80" s="158" t="s">
        <v>128</v>
      </c>
      <c r="AN80" s="158" t="s">
        <v>128</v>
      </c>
      <c r="AO80" s="158" t="s">
        <v>128</v>
      </c>
      <c r="AP80" s="158" t="s">
        <v>128</v>
      </c>
      <c r="AQ80" s="158" t="s">
        <v>128</v>
      </c>
      <c r="AR80" s="158" t="s">
        <v>128</v>
      </c>
      <c r="AS80" s="158" t="s">
        <v>128</v>
      </c>
      <c r="AT80" s="158" t="s">
        <v>128</v>
      </c>
      <c r="AU80" s="158" t="s">
        <v>128</v>
      </c>
      <c r="AV80" s="158" t="s">
        <v>128</v>
      </c>
      <c r="AW80" s="158" t="s">
        <v>128</v>
      </c>
      <c r="AX80" s="158" t="s">
        <v>128</v>
      </c>
      <c r="AY80" s="158" t="s">
        <v>128</v>
      </c>
      <c r="AZ80" s="158" t="s">
        <v>128</v>
      </c>
      <c r="BA80" s="158" t="s">
        <v>128</v>
      </c>
      <c r="BB80" s="158" t="s">
        <v>128</v>
      </c>
      <c r="BC80" s="158" t="s">
        <v>128</v>
      </c>
      <c r="BD80" s="158" t="s">
        <v>128</v>
      </c>
      <c r="BE80" s="158" t="s">
        <v>128</v>
      </c>
      <c r="BF80" s="158" t="s">
        <v>128</v>
      </c>
      <c r="BG80" s="158" t="s">
        <v>128</v>
      </c>
      <c r="BH80" s="158" t="s">
        <v>128</v>
      </c>
      <c r="BI80" s="158" t="s">
        <v>128</v>
      </c>
      <c r="BJ80" s="158" t="s">
        <v>128</v>
      </c>
      <c r="BK80" s="158" t="s">
        <v>128</v>
      </c>
      <c r="BL80" s="158" t="s">
        <v>128</v>
      </c>
      <c r="BM80" s="158" t="s">
        <v>128</v>
      </c>
      <c r="BN80" s="158" t="s">
        <v>128</v>
      </c>
      <c r="BO80" s="158" t="s">
        <v>128</v>
      </c>
      <c r="BP80" s="158" t="s">
        <v>128</v>
      </c>
      <c r="BQ80" s="158" t="s">
        <v>128</v>
      </c>
      <c r="BR80" s="158" t="s">
        <v>128</v>
      </c>
      <c r="BS80" s="158" t="s">
        <v>128</v>
      </c>
      <c r="BT80" s="158" t="s">
        <v>128</v>
      </c>
      <c r="BU80" s="158" t="s">
        <v>128</v>
      </c>
      <c r="BV80" s="158" t="s">
        <v>128</v>
      </c>
      <c r="BW80" s="158" t="s">
        <v>128</v>
      </c>
      <c r="BX80" s="158" t="s">
        <v>128</v>
      </c>
      <c r="BY80" s="158" t="s">
        <v>128</v>
      </c>
      <c r="BZ80" s="158" t="s">
        <v>128</v>
      </c>
      <c r="CA80" s="158" t="s">
        <v>128</v>
      </c>
      <c r="CB80" s="158" t="s">
        <v>128</v>
      </c>
      <c r="CC80" s="158" t="s">
        <v>128</v>
      </c>
      <c r="CD80" s="158" t="s">
        <v>128</v>
      </c>
      <c r="CE80" s="158" t="s">
        <v>128</v>
      </c>
      <c r="CF80" s="158" t="s">
        <v>128</v>
      </c>
      <c r="CG80" s="158" t="s">
        <v>128</v>
      </c>
      <c r="CH80" s="158" t="s">
        <v>128</v>
      </c>
      <c r="CI80" s="158" t="s">
        <v>128</v>
      </c>
      <c r="CJ80" s="158" t="s">
        <v>128</v>
      </c>
      <c r="CK80" s="158" t="s">
        <v>128</v>
      </c>
      <c r="CL80" s="158" t="s">
        <v>128</v>
      </c>
      <c r="CM80" s="158" t="s">
        <v>128</v>
      </c>
      <c r="CN80" s="158" t="s">
        <v>128</v>
      </c>
      <c r="CO80" s="158" t="s">
        <v>128</v>
      </c>
      <c r="CP80" s="158" t="s">
        <v>128</v>
      </c>
      <c r="CQ80" s="158" t="s">
        <v>128</v>
      </c>
      <c r="CR80" s="158" t="s">
        <v>128</v>
      </c>
      <c r="CS80" s="158" t="s">
        <v>128</v>
      </c>
      <c r="CT80" s="158" t="s">
        <v>128</v>
      </c>
      <c r="CU80" s="158" t="s">
        <v>128</v>
      </c>
      <c r="CV80" s="158" t="s">
        <v>128</v>
      </c>
      <c r="CW80" s="158" t="s">
        <v>128</v>
      </c>
      <c r="CX80" s="158" t="s">
        <v>128</v>
      </c>
      <c r="CY80" s="158" t="s">
        <v>128</v>
      </c>
      <c r="CZ80" s="158" t="s">
        <v>128</v>
      </c>
      <c r="DA80" s="158" t="s">
        <v>128</v>
      </c>
      <c r="DB80" s="158" t="s">
        <v>128</v>
      </c>
      <c r="DC80" s="158" t="s">
        <v>128</v>
      </c>
      <c r="DD80" s="158" t="s">
        <v>128</v>
      </c>
      <c r="DE80" s="158" t="s">
        <v>128</v>
      </c>
      <c r="DF80" s="158" t="s">
        <v>128</v>
      </c>
      <c r="DG80" s="158" t="s">
        <v>128</v>
      </c>
      <c r="DH80" s="158" t="s">
        <v>128</v>
      </c>
      <c r="DI80" s="158" t="s">
        <v>128</v>
      </c>
      <c r="DJ80" s="158" t="s">
        <v>128</v>
      </c>
      <c r="DK80" s="158" t="s">
        <v>128</v>
      </c>
      <c r="DL80" s="158" t="s">
        <v>128</v>
      </c>
      <c r="DM80" s="158" t="s">
        <v>128</v>
      </c>
      <c r="DN80" s="158" t="s">
        <v>128</v>
      </c>
      <c r="DO80" s="158" t="s">
        <v>128</v>
      </c>
      <c r="DP80" s="158" t="s">
        <v>128</v>
      </c>
      <c r="DQ80" s="158" t="s">
        <v>128</v>
      </c>
      <c r="DR80" s="158" t="s">
        <v>128</v>
      </c>
      <c r="DS80" s="158" t="s">
        <v>128</v>
      </c>
      <c r="DT80" s="158" t="s">
        <v>128</v>
      </c>
      <c r="DU80" s="158" t="s">
        <v>128</v>
      </c>
      <c r="DV80" s="158" t="s">
        <v>128</v>
      </c>
      <c r="DW80" s="158" t="s">
        <v>128</v>
      </c>
      <c r="DX80" s="158" t="s">
        <v>128</v>
      </c>
      <c r="DY80" s="158" t="s">
        <v>128</v>
      </c>
      <c r="DZ80" s="158" t="s">
        <v>128</v>
      </c>
      <c r="EA80" s="158" t="s">
        <v>128</v>
      </c>
      <c r="EB80" s="158" t="s">
        <v>128</v>
      </c>
      <c r="EC80" s="158" t="s">
        <v>128</v>
      </c>
      <c r="ED80" s="158" t="s">
        <v>128</v>
      </c>
      <c r="EE80" s="158" t="s">
        <v>128</v>
      </c>
      <c r="EF80" s="158" t="s">
        <v>128</v>
      </c>
      <c r="EG80" s="158" t="s">
        <v>128</v>
      </c>
      <c r="EH80" s="158" t="s">
        <v>128</v>
      </c>
      <c r="EI80" s="158" t="s">
        <v>128</v>
      </c>
      <c r="EJ80" s="158" t="s">
        <v>128</v>
      </c>
      <c r="EK80" s="158" t="s">
        <v>128</v>
      </c>
      <c r="EL80" s="158" t="s">
        <v>128</v>
      </c>
      <c r="EM80" s="158" t="s">
        <v>128</v>
      </c>
      <c r="EN80" s="158" t="s">
        <v>128</v>
      </c>
      <c r="EO80" s="158" t="s">
        <v>128</v>
      </c>
      <c r="EP80" s="158" t="s">
        <v>128</v>
      </c>
      <c r="EQ80" s="158" t="s">
        <v>128</v>
      </c>
      <c r="ER80" s="158" t="s">
        <v>128</v>
      </c>
      <c r="ES80" s="158" t="s">
        <v>128</v>
      </c>
      <c r="ET80" s="158" t="s">
        <v>128</v>
      </c>
      <c r="EU80" s="158" t="s">
        <v>128</v>
      </c>
      <c r="EV80" s="158" t="s">
        <v>128</v>
      </c>
      <c r="EW80" s="158" t="s">
        <v>128</v>
      </c>
      <c r="EX80" s="158" t="s">
        <v>128</v>
      </c>
      <c r="EY80" s="158" t="s">
        <v>128</v>
      </c>
      <c r="EZ80" s="158" t="s">
        <v>128</v>
      </c>
      <c r="FA80" s="158" t="s">
        <v>128</v>
      </c>
      <c r="FB80" s="158" t="s">
        <v>128</v>
      </c>
      <c r="FC80" s="158" t="s">
        <v>128</v>
      </c>
      <c r="FD80" s="158" t="s">
        <v>128</v>
      </c>
      <c r="FE80" s="158" t="s">
        <v>128</v>
      </c>
      <c r="FF80" s="158" t="s">
        <v>128</v>
      </c>
      <c r="FG80" s="158" t="s">
        <v>128</v>
      </c>
      <c r="FH80" s="158" t="s">
        <v>128</v>
      </c>
      <c r="FI80" s="158" t="s">
        <v>128</v>
      </c>
      <c r="FJ80" s="158" t="s">
        <v>128</v>
      </c>
      <c r="FK80" s="158" t="s">
        <v>128</v>
      </c>
      <c r="FL80" s="158" t="s">
        <v>128</v>
      </c>
      <c r="FM80" s="158" t="s">
        <v>128</v>
      </c>
      <c r="FN80" s="158" t="s">
        <v>128</v>
      </c>
      <c r="FO80" s="158" t="s">
        <v>128</v>
      </c>
      <c r="FP80" s="158" t="s">
        <v>128</v>
      </c>
      <c r="FQ80" s="158" t="s">
        <v>128</v>
      </c>
      <c r="FR80" s="158" t="s">
        <v>128</v>
      </c>
      <c r="FS80" s="158" t="s">
        <v>128</v>
      </c>
      <c r="FT80" s="158" t="s">
        <v>128</v>
      </c>
      <c r="FU80" s="158" t="s">
        <v>128</v>
      </c>
      <c r="FV80" s="158" t="s">
        <v>128</v>
      </c>
      <c r="FW80" s="158" t="s">
        <v>128</v>
      </c>
      <c r="FX80" s="158" t="s">
        <v>128</v>
      </c>
      <c r="FY80" s="158" t="s">
        <v>128</v>
      </c>
      <c r="FZ80" s="158" t="s">
        <v>128</v>
      </c>
      <c r="GA80" s="158" t="s">
        <v>128</v>
      </c>
      <c r="GB80" s="158" t="s">
        <v>128</v>
      </c>
      <c r="GC80" s="158" t="s">
        <v>128</v>
      </c>
      <c r="GD80" s="158" t="s">
        <v>128</v>
      </c>
      <c r="GE80" s="158" t="s">
        <v>128</v>
      </c>
      <c r="GF80" s="158" t="s">
        <v>128</v>
      </c>
      <c r="GG80" s="158" t="s">
        <v>128</v>
      </c>
      <c r="GH80" s="158" t="s">
        <v>128</v>
      </c>
      <c r="GI80" s="158" t="s">
        <v>128</v>
      </c>
      <c r="GJ80" s="158" t="s">
        <v>128</v>
      </c>
      <c r="GK80" s="158" t="s">
        <v>128</v>
      </c>
      <c r="GL80" s="158" t="s">
        <v>128</v>
      </c>
      <c r="GM80" s="158" t="s">
        <v>128</v>
      </c>
      <c r="GN80" s="158" t="s">
        <v>128</v>
      </c>
      <c r="GO80" s="158" t="s">
        <v>128</v>
      </c>
      <c r="GP80" s="158" t="s">
        <v>128</v>
      </c>
      <c r="GQ80" s="158" t="s">
        <v>128</v>
      </c>
      <c r="GR80" s="158" t="s">
        <v>128</v>
      </c>
      <c r="GS80" s="158" t="s">
        <v>128</v>
      </c>
      <c r="GT80" s="158" t="s">
        <v>128</v>
      </c>
      <c r="GU80" s="158" t="s">
        <v>128</v>
      </c>
      <c r="GV80" s="158" t="s">
        <v>128</v>
      </c>
      <c r="GW80" s="158" t="s">
        <v>128</v>
      </c>
      <c r="GX80" s="158" t="s">
        <v>128</v>
      </c>
      <c r="GY80" s="158" t="s">
        <v>128</v>
      </c>
      <c r="GZ80" s="158" t="s">
        <v>128</v>
      </c>
      <c r="HA80" s="158" t="s">
        <v>128</v>
      </c>
      <c r="HB80" s="158" t="s">
        <v>128</v>
      </c>
      <c r="HC80" s="158" t="s">
        <v>128</v>
      </c>
      <c r="HD80" s="158" t="s">
        <v>128</v>
      </c>
      <c r="HE80" s="158" t="s">
        <v>128</v>
      </c>
      <c r="HF80" s="158" t="s">
        <v>128</v>
      </c>
      <c r="HG80" s="158" t="s">
        <v>128</v>
      </c>
      <c r="HH80" s="158" t="s">
        <v>128</v>
      </c>
      <c r="HI80" s="158" t="s">
        <v>128</v>
      </c>
      <c r="HJ80" s="158" t="s">
        <v>128</v>
      </c>
      <c r="HK80" s="158" t="s">
        <v>128</v>
      </c>
      <c r="HL80" s="158" t="s">
        <v>128</v>
      </c>
      <c r="HM80" s="158" t="s">
        <v>128</v>
      </c>
      <c r="HN80" s="158" t="s">
        <v>128</v>
      </c>
      <c r="HO80" s="158" t="s">
        <v>128</v>
      </c>
      <c r="HP80" s="158" t="s">
        <v>128</v>
      </c>
      <c r="HQ80" s="158" t="s">
        <v>128</v>
      </c>
      <c r="HR80" s="158" t="s">
        <v>128</v>
      </c>
      <c r="HS80" s="158" t="s">
        <v>128</v>
      </c>
      <c r="HT80" s="158" t="s">
        <v>128</v>
      </c>
      <c r="HU80" s="158" t="s">
        <v>128</v>
      </c>
      <c r="HV80" s="158" t="s">
        <v>128</v>
      </c>
      <c r="HW80" s="158" t="s">
        <v>128</v>
      </c>
      <c r="HX80" s="158" t="s">
        <v>128</v>
      </c>
      <c r="HY80" s="158" t="s">
        <v>128</v>
      </c>
      <c r="HZ80" s="158" t="s">
        <v>128</v>
      </c>
      <c r="IA80" s="158" t="s">
        <v>128</v>
      </c>
      <c r="IB80" s="158" t="s">
        <v>128</v>
      </c>
      <c r="IC80" s="158" t="s">
        <v>128</v>
      </c>
      <c r="ID80" s="158" t="s">
        <v>128</v>
      </c>
      <c r="IE80" s="158" t="s">
        <v>128</v>
      </c>
      <c r="IF80" s="158" t="s">
        <v>128</v>
      </c>
      <c r="IG80" s="158" t="s">
        <v>128</v>
      </c>
      <c r="IH80" s="158" t="s">
        <v>128</v>
      </c>
      <c r="II80" s="158" t="s">
        <v>128</v>
      </c>
      <c r="IJ80" s="158" t="s">
        <v>128</v>
      </c>
      <c r="IK80" s="158" t="s">
        <v>128</v>
      </c>
      <c r="IL80" s="158" t="s">
        <v>128</v>
      </c>
      <c r="IM80" s="158" t="s">
        <v>128</v>
      </c>
      <c r="IN80" s="158" t="s">
        <v>128</v>
      </c>
      <c r="IO80" s="158" t="s">
        <v>128</v>
      </c>
      <c r="IP80" s="158" t="s">
        <v>128</v>
      </c>
      <c r="IQ80" s="158" t="s">
        <v>128</v>
      </c>
      <c r="IR80" s="158" t="s">
        <v>128</v>
      </c>
      <c r="IS80" s="158" t="s">
        <v>128</v>
      </c>
      <c r="IT80" s="158" t="s">
        <v>128</v>
      </c>
      <c r="IU80" s="158" t="s">
        <v>128</v>
      </c>
      <c r="IV80" s="158" t="s">
        <v>128</v>
      </c>
      <c r="IW80" s="158" t="s">
        <v>128</v>
      </c>
      <c r="IX80" s="158" t="s">
        <v>128</v>
      </c>
      <c r="IY80" s="158" t="s">
        <v>128</v>
      </c>
      <c r="IZ80" s="158" t="s">
        <v>128</v>
      </c>
      <c r="JA80" s="158" t="s">
        <v>128</v>
      </c>
      <c r="JB80" s="158" t="s">
        <v>128</v>
      </c>
      <c r="JC80" s="158" t="s">
        <v>128</v>
      </c>
      <c r="JD80" s="158" t="s">
        <v>128</v>
      </c>
      <c r="JE80" s="158" t="s">
        <v>128</v>
      </c>
      <c r="JF80" s="158" t="s">
        <v>128</v>
      </c>
      <c r="JG80" s="158" t="s">
        <v>128</v>
      </c>
      <c r="JH80" s="158" t="s">
        <v>128</v>
      </c>
      <c r="JI80" s="158" t="s">
        <v>128</v>
      </c>
      <c r="JJ80" s="158" t="s">
        <v>128</v>
      </c>
      <c r="JK80" s="158" t="s">
        <v>128</v>
      </c>
      <c r="JL80" s="158" t="s">
        <v>128</v>
      </c>
      <c r="JM80" s="158" t="s">
        <v>128</v>
      </c>
      <c r="JN80" s="158" t="s">
        <v>128</v>
      </c>
      <c r="JO80" s="158" t="s">
        <v>128</v>
      </c>
      <c r="JP80" s="158" t="s">
        <v>128</v>
      </c>
      <c r="JQ80" s="158" t="s">
        <v>128</v>
      </c>
      <c r="JR80" s="158" t="s">
        <v>128</v>
      </c>
      <c r="JS80" s="158" t="s">
        <v>128</v>
      </c>
      <c r="JT80" s="158" t="s">
        <v>128</v>
      </c>
      <c r="JU80" s="158" t="s">
        <v>128</v>
      </c>
      <c r="JV80" s="158" t="s">
        <v>128</v>
      </c>
      <c r="JW80" s="158" t="s">
        <v>128</v>
      </c>
      <c r="JX80" s="158" t="s">
        <v>128</v>
      </c>
      <c r="JY80" s="158" t="s">
        <v>128</v>
      </c>
      <c r="JZ80" s="158" t="s">
        <v>128</v>
      </c>
      <c r="KA80" s="158" t="s">
        <v>128</v>
      </c>
      <c r="KB80" s="158" t="s">
        <v>128</v>
      </c>
      <c r="KC80" s="158" t="s">
        <v>128</v>
      </c>
      <c r="KD80" s="158" t="s">
        <v>128</v>
      </c>
      <c r="KE80" s="158" t="s">
        <v>128</v>
      </c>
      <c r="KF80" s="158" t="s">
        <v>128</v>
      </c>
      <c r="KG80" s="158" t="s">
        <v>128</v>
      </c>
      <c r="KH80" s="158" t="s">
        <v>128</v>
      </c>
      <c r="KI80" s="158" t="s">
        <v>128</v>
      </c>
      <c r="KJ80" s="158" t="s">
        <v>128</v>
      </c>
      <c r="KK80" s="158" t="s">
        <v>128</v>
      </c>
      <c r="KL80" s="158" t="s">
        <v>128</v>
      </c>
      <c r="KM80" s="158" t="s">
        <v>128</v>
      </c>
      <c r="KN80" s="158" t="s">
        <v>128</v>
      </c>
      <c r="KO80" s="158" t="s">
        <v>128</v>
      </c>
      <c r="KP80" s="158" t="s">
        <v>128</v>
      </c>
      <c r="KQ80" s="158" t="s">
        <v>128</v>
      </c>
      <c r="KR80" s="158" t="s">
        <v>128</v>
      </c>
      <c r="KS80" s="158" t="s">
        <v>128</v>
      </c>
      <c r="KT80" s="158" t="s">
        <v>128</v>
      </c>
      <c r="KU80" s="158" t="s">
        <v>128</v>
      </c>
      <c r="KV80" s="158" t="s">
        <v>128</v>
      </c>
      <c r="KW80" s="158" t="s">
        <v>128</v>
      </c>
      <c r="KX80" s="158" t="s">
        <v>128</v>
      </c>
      <c r="KY80" s="158" t="s">
        <v>128</v>
      </c>
      <c r="KZ80" s="158" t="s">
        <v>128</v>
      </c>
      <c r="LA80" s="158" t="s">
        <v>128</v>
      </c>
      <c r="LB80" s="158" t="s">
        <v>128</v>
      </c>
      <c r="LC80" s="158" t="s">
        <v>128</v>
      </c>
      <c r="LD80" s="158" t="s">
        <v>128</v>
      </c>
      <c r="LE80" s="158" t="s">
        <v>128</v>
      </c>
      <c r="LF80" s="158" t="s">
        <v>128</v>
      </c>
      <c r="LG80" s="158" t="s">
        <v>128</v>
      </c>
      <c r="LH80" s="158" t="s">
        <v>128</v>
      </c>
      <c r="LI80" s="158" t="s">
        <v>128</v>
      </c>
      <c r="LJ80" s="158" t="s">
        <v>128</v>
      </c>
      <c r="LK80" s="158" t="s">
        <v>128</v>
      </c>
      <c r="LL80" s="158" t="s">
        <v>128</v>
      </c>
      <c r="LM80" s="158" t="s">
        <v>128</v>
      </c>
      <c r="LN80" s="158" t="s">
        <v>128</v>
      </c>
      <c r="LO80" s="158" t="s">
        <v>128</v>
      </c>
      <c r="LP80" s="158" t="s">
        <v>128</v>
      </c>
      <c r="LQ80" s="158" t="s">
        <v>128</v>
      </c>
      <c r="LR80" s="158" t="s">
        <v>128</v>
      </c>
      <c r="LS80" s="158" t="s">
        <v>128</v>
      </c>
      <c r="LT80" s="158" t="s">
        <v>128</v>
      </c>
      <c r="LU80" s="158" t="s">
        <v>128</v>
      </c>
      <c r="LV80" s="158" t="s">
        <v>128</v>
      </c>
      <c r="LW80" s="158" t="s">
        <v>128</v>
      </c>
      <c r="LX80" s="158" t="s">
        <v>128</v>
      </c>
      <c r="LY80" s="158" t="s">
        <v>128</v>
      </c>
      <c r="LZ80" s="158" t="s">
        <v>128</v>
      </c>
      <c r="MA80" s="158" t="s">
        <v>128</v>
      </c>
      <c r="MB80" s="158" t="s">
        <v>128</v>
      </c>
      <c r="MC80" s="158" t="s">
        <v>128</v>
      </c>
      <c r="MD80" s="158" t="s">
        <v>128</v>
      </c>
      <c r="ME80" s="158" t="s">
        <v>128</v>
      </c>
      <c r="MF80" s="158" t="s">
        <v>128</v>
      </c>
      <c r="MG80" s="158" t="s">
        <v>128</v>
      </c>
      <c r="MH80" s="158" t="s">
        <v>128</v>
      </c>
      <c r="MI80" s="158" t="s">
        <v>128</v>
      </c>
      <c r="MJ80" s="158" t="s">
        <v>128</v>
      </c>
      <c r="MK80" s="158" t="s">
        <v>128</v>
      </c>
      <c r="ML80" s="158" t="s">
        <v>128</v>
      </c>
      <c r="MM80" s="158" t="s">
        <v>128</v>
      </c>
      <c r="MN80" s="158" t="s">
        <v>128</v>
      </c>
      <c r="MO80" s="158" t="s">
        <v>128</v>
      </c>
      <c r="MP80" s="158" t="s">
        <v>128</v>
      </c>
      <c r="MQ80" s="158" t="s">
        <v>128</v>
      </c>
      <c r="MR80" s="158" t="s">
        <v>128</v>
      </c>
      <c r="MS80" s="158" t="s">
        <v>128</v>
      </c>
      <c r="MT80" s="158" t="s">
        <v>128</v>
      </c>
      <c r="MU80" s="158" t="s">
        <v>128</v>
      </c>
      <c r="MV80" s="158" t="s">
        <v>128</v>
      </c>
      <c r="MW80" s="158" t="s">
        <v>128</v>
      </c>
      <c r="MX80" s="158" t="s">
        <v>128</v>
      </c>
      <c r="MY80" s="158" t="s">
        <v>128</v>
      </c>
      <c r="MZ80" s="158" t="s">
        <v>128</v>
      </c>
      <c r="NA80" s="158" t="s">
        <v>128</v>
      </c>
      <c r="NB80" s="158" t="s">
        <v>128</v>
      </c>
      <c r="NC80" s="158" t="s">
        <v>128</v>
      </c>
      <c r="ND80" s="158" t="s">
        <v>128</v>
      </c>
      <c r="NE80" s="158" t="s">
        <v>128</v>
      </c>
      <c r="NF80" s="158" t="s">
        <v>128</v>
      </c>
      <c r="NG80" s="158" t="s">
        <v>128</v>
      </c>
      <c r="NH80" s="158" t="s">
        <v>128</v>
      </c>
      <c r="NI80" s="158" t="s">
        <v>128</v>
      </c>
      <c r="NJ80" s="158" t="s">
        <v>128</v>
      </c>
      <c r="NK80" s="158" t="s">
        <v>128</v>
      </c>
      <c r="NL80" s="158" t="s">
        <v>128</v>
      </c>
      <c r="NM80" s="158" t="s">
        <v>128</v>
      </c>
      <c r="NN80" s="158" t="s">
        <v>128</v>
      </c>
      <c r="NO80" s="158" t="s">
        <v>128</v>
      </c>
      <c r="NP80" s="158" t="s">
        <v>128</v>
      </c>
      <c r="NQ80" s="158" t="s">
        <v>128</v>
      </c>
      <c r="NR80" s="158" t="s">
        <v>128</v>
      </c>
      <c r="NS80" s="158" t="s">
        <v>128</v>
      </c>
      <c r="NT80" s="158" t="s">
        <v>128</v>
      </c>
      <c r="NU80" s="158" t="s">
        <v>128</v>
      </c>
      <c r="NV80" s="158" t="s">
        <v>128</v>
      </c>
      <c r="NW80" s="158" t="s">
        <v>128</v>
      </c>
      <c r="NX80" s="158" t="s">
        <v>128</v>
      </c>
      <c r="NY80" s="158" t="s">
        <v>128</v>
      </c>
      <c r="NZ80" s="158" t="s">
        <v>128</v>
      </c>
      <c r="OA80" s="158" t="s">
        <v>128</v>
      </c>
      <c r="OB80" s="158" t="s">
        <v>128</v>
      </c>
      <c r="OC80" s="158" t="s">
        <v>128</v>
      </c>
      <c r="OD80" s="158" t="s">
        <v>128</v>
      </c>
      <c r="OE80" s="170" t="s">
        <v>128</v>
      </c>
      <c r="OF80" s="181"/>
      <c r="OG80" s="174">
        <f t="shared" si="451"/>
        <v>50</v>
      </c>
      <c r="OH80" s="66" t="str">
        <f t="shared" si="452"/>
        <v>kg/GJ delivered</v>
      </c>
      <c r="OI80" s="66" t="str">
        <f t="shared" si="453"/>
        <v/>
      </c>
      <c r="OJ80" s="66" t="str">
        <f t="shared" si="454"/>
        <v/>
      </c>
      <c r="OK80" s="66" t="str">
        <f t="shared" si="455"/>
        <v/>
      </c>
      <c r="OL80" s="66" t="str">
        <f t="shared" si="456"/>
        <v/>
      </c>
      <c r="OM80" s="159">
        <f t="shared" si="457"/>
        <v>696</v>
      </c>
      <c r="ON80" s="66" t="str">
        <f t="shared" si="458"/>
        <v>kg/GJ delivered</v>
      </c>
      <c r="OO80" s="118">
        <f t="shared" si="459"/>
        <v>2.2285714285714282</v>
      </c>
      <c r="OP80" s="66" t="str">
        <f t="shared" si="460"/>
        <v>kg/GJ delivered</v>
      </c>
      <c r="OQ80" s="66" t="str">
        <f t="shared" si="461"/>
        <v/>
      </c>
      <c r="OR80" s="66" t="str">
        <f t="shared" si="462"/>
        <v/>
      </c>
      <c r="OS80" s="66" t="str">
        <f t="shared" si="463"/>
        <v/>
      </c>
      <c r="OT80" s="66" t="str">
        <f t="shared" si="464"/>
        <v/>
      </c>
      <c r="OU80" s="118">
        <f t="shared" si="465"/>
        <v>2.4285714285714284</v>
      </c>
      <c r="OV80" s="66" t="str">
        <f t="shared" si="466"/>
        <v>kg/GJ delivered</v>
      </c>
      <c r="OW80" s="126">
        <f t="shared" si="467"/>
        <v>8.5714285714285701E-2</v>
      </c>
      <c r="OX80" s="66" t="str">
        <f t="shared" si="468"/>
        <v>kg/GJ delivered</v>
      </c>
      <c r="OY80" s="66" t="str">
        <f t="shared" si="469"/>
        <v/>
      </c>
      <c r="OZ80" s="66" t="str">
        <f t="shared" si="470"/>
        <v/>
      </c>
      <c r="PA80" s="66" t="str">
        <f t="shared" si="471"/>
        <v/>
      </c>
      <c r="PB80" s="66" t="str">
        <f t="shared" si="472"/>
        <v/>
      </c>
      <c r="PC80" s="66" t="str">
        <f t="shared" si="473"/>
        <v/>
      </c>
      <c r="PD80" s="66" t="str">
        <f t="shared" si="474"/>
        <v/>
      </c>
      <c r="PE80" s="66" t="str">
        <f t="shared" si="475"/>
        <v/>
      </c>
      <c r="PF80" s="66" t="str">
        <f t="shared" si="476"/>
        <v/>
      </c>
      <c r="PG80" s="66" t="str">
        <f t="shared" si="477"/>
        <v/>
      </c>
      <c r="PH80" s="66" t="str">
        <f t="shared" si="478"/>
        <v/>
      </c>
      <c r="PI80" s="66" t="str">
        <f t="shared" si="479"/>
        <v/>
      </c>
      <c r="PJ80" s="66" t="str">
        <f t="shared" si="480"/>
        <v/>
      </c>
      <c r="PK80" s="66" t="str">
        <f t="shared" si="481"/>
        <v/>
      </c>
      <c r="PL80" s="66" t="str">
        <f t="shared" si="482"/>
        <v/>
      </c>
      <c r="PM80" s="66" t="str">
        <f t="shared" si="483"/>
        <v/>
      </c>
      <c r="PN80" s="66" t="str">
        <f t="shared" si="484"/>
        <v/>
      </c>
      <c r="PO80" s="66" t="str">
        <f t="shared" si="485"/>
        <v/>
      </c>
      <c r="PP80" s="66" t="str">
        <f t="shared" si="486"/>
        <v/>
      </c>
      <c r="PQ80" s="66" t="str">
        <f t="shared" si="487"/>
        <v/>
      </c>
      <c r="PR80" s="66" t="str">
        <f t="shared" si="488"/>
        <v/>
      </c>
      <c r="PS80" s="66" t="str">
        <f t="shared" si="489"/>
        <v/>
      </c>
      <c r="PT80" s="66" t="str">
        <f t="shared" si="490"/>
        <v/>
      </c>
      <c r="PU80" s="66" t="str">
        <f t="shared" si="491"/>
        <v/>
      </c>
      <c r="PV80" s="66" t="str">
        <f t="shared" si="492"/>
        <v/>
      </c>
      <c r="PW80" s="66" t="str">
        <f t="shared" si="493"/>
        <v/>
      </c>
      <c r="PX80" s="66" t="str">
        <f t="shared" si="494"/>
        <v/>
      </c>
      <c r="PY80" s="66" t="str">
        <f t="shared" si="495"/>
        <v/>
      </c>
      <c r="PZ80" s="66" t="str">
        <f t="shared" si="496"/>
        <v/>
      </c>
      <c r="QA80" s="66" t="str">
        <f t="shared" si="497"/>
        <v/>
      </c>
      <c r="QB80" s="66" t="str">
        <f t="shared" si="498"/>
        <v/>
      </c>
      <c r="QC80" s="66" t="str">
        <f t="shared" si="499"/>
        <v/>
      </c>
      <c r="QD80" s="66" t="str">
        <f t="shared" si="500"/>
        <v/>
      </c>
      <c r="QE80" s="66" t="str">
        <f t="shared" si="501"/>
        <v/>
      </c>
      <c r="QF80" s="66" t="str">
        <f t="shared" si="502"/>
        <v/>
      </c>
      <c r="QG80" s="66" t="str">
        <f t="shared" si="503"/>
        <v/>
      </c>
      <c r="QH80" s="66" t="str">
        <f t="shared" si="504"/>
        <v/>
      </c>
      <c r="QI80" s="66" t="str">
        <f t="shared" si="505"/>
        <v/>
      </c>
      <c r="QJ80" s="66" t="str">
        <f t="shared" si="506"/>
        <v/>
      </c>
      <c r="QK80" s="66" t="str">
        <f t="shared" si="507"/>
        <v/>
      </c>
      <c r="QL80" s="66" t="str">
        <f t="shared" si="508"/>
        <v/>
      </c>
      <c r="QM80" s="66" t="str">
        <f t="shared" si="509"/>
        <v/>
      </c>
      <c r="QN80" s="66" t="str">
        <f t="shared" si="510"/>
        <v/>
      </c>
      <c r="QO80" s="66" t="str">
        <f t="shared" si="511"/>
        <v/>
      </c>
      <c r="QP80" s="66" t="str">
        <f t="shared" si="512"/>
        <v/>
      </c>
      <c r="QQ80" s="66" t="str">
        <f t="shared" si="513"/>
        <v/>
      </c>
      <c r="QR80" s="66" t="str">
        <f t="shared" si="514"/>
        <v/>
      </c>
      <c r="QS80" s="66" t="str">
        <f t="shared" si="515"/>
        <v/>
      </c>
      <c r="QT80" s="66" t="str">
        <f t="shared" si="516"/>
        <v/>
      </c>
      <c r="QU80" s="66" t="str">
        <f t="shared" si="517"/>
        <v/>
      </c>
      <c r="QV80" s="66" t="str">
        <f t="shared" si="518"/>
        <v/>
      </c>
      <c r="QW80" s="66" t="str">
        <f t="shared" si="519"/>
        <v/>
      </c>
      <c r="QX80" s="66" t="str">
        <f t="shared" si="520"/>
        <v/>
      </c>
      <c r="QY80" s="66" t="str">
        <f t="shared" si="521"/>
        <v/>
      </c>
      <c r="QZ80" s="66" t="str">
        <f t="shared" si="522"/>
        <v/>
      </c>
      <c r="RA80" s="66" t="str">
        <f t="shared" si="523"/>
        <v/>
      </c>
      <c r="RB80" s="66" t="str">
        <f t="shared" si="524"/>
        <v/>
      </c>
      <c r="RC80" s="66" t="str">
        <f t="shared" si="525"/>
        <v/>
      </c>
      <c r="RD80" s="66" t="str">
        <f t="shared" si="526"/>
        <v/>
      </c>
      <c r="RE80" s="66" t="str">
        <f t="shared" si="527"/>
        <v/>
      </c>
      <c r="RF80" s="66" t="str">
        <f t="shared" si="528"/>
        <v/>
      </c>
      <c r="RG80" s="66" t="str">
        <f t="shared" si="529"/>
        <v/>
      </c>
      <c r="RH80" s="66" t="str">
        <f t="shared" si="530"/>
        <v/>
      </c>
      <c r="RI80" s="66" t="str">
        <f t="shared" si="531"/>
        <v/>
      </c>
      <c r="RJ80" s="66" t="str">
        <f t="shared" si="532"/>
        <v/>
      </c>
      <c r="RK80" s="66" t="str">
        <f t="shared" si="533"/>
        <v/>
      </c>
      <c r="RL80" s="66" t="str">
        <f t="shared" si="534"/>
        <v/>
      </c>
      <c r="RM80" s="66" t="str">
        <f t="shared" si="535"/>
        <v/>
      </c>
      <c r="RN80" s="66" t="str">
        <f t="shared" si="536"/>
        <v/>
      </c>
      <c r="RO80" s="66" t="str">
        <f t="shared" si="537"/>
        <v/>
      </c>
      <c r="RP80" s="66" t="str">
        <f t="shared" si="538"/>
        <v/>
      </c>
      <c r="RQ80" s="66" t="str">
        <f t="shared" si="539"/>
        <v/>
      </c>
      <c r="RR80" s="66" t="str">
        <f t="shared" si="540"/>
        <v/>
      </c>
      <c r="RS80" s="66" t="str">
        <f t="shared" si="541"/>
        <v/>
      </c>
      <c r="RT80" s="66" t="str">
        <f t="shared" si="542"/>
        <v/>
      </c>
      <c r="RU80" s="66" t="str">
        <f t="shared" si="543"/>
        <v/>
      </c>
      <c r="RV80" s="66" t="str">
        <f t="shared" si="544"/>
        <v/>
      </c>
      <c r="RW80" s="66" t="str">
        <f t="shared" si="545"/>
        <v/>
      </c>
      <c r="RX80" s="66" t="str">
        <f t="shared" si="546"/>
        <v/>
      </c>
      <c r="RY80" s="66" t="str">
        <f t="shared" si="547"/>
        <v/>
      </c>
      <c r="RZ80" s="66" t="str">
        <f t="shared" si="548"/>
        <v/>
      </c>
      <c r="SA80" s="66" t="str">
        <f t="shared" si="549"/>
        <v/>
      </c>
      <c r="SB80" s="66" t="str">
        <f t="shared" si="550"/>
        <v/>
      </c>
      <c r="SC80" s="66" t="str">
        <f t="shared" si="551"/>
        <v/>
      </c>
      <c r="SD80" s="66" t="str">
        <f t="shared" si="552"/>
        <v/>
      </c>
      <c r="SE80" s="66" t="str">
        <f t="shared" si="553"/>
        <v/>
      </c>
      <c r="SF80" s="66" t="str">
        <f t="shared" si="554"/>
        <v/>
      </c>
      <c r="SG80" s="66" t="str">
        <f t="shared" si="555"/>
        <v/>
      </c>
      <c r="SH80" s="66" t="str">
        <f t="shared" si="556"/>
        <v/>
      </c>
      <c r="SI80" s="66" t="str">
        <f t="shared" si="557"/>
        <v/>
      </c>
      <c r="SJ80" s="66" t="str">
        <f t="shared" si="558"/>
        <v/>
      </c>
      <c r="SK80" s="66" t="str">
        <f t="shared" si="559"/>
        <v/>
      </c>
      <c r="SL80" s="66" t="str">
        <f t="shared" si="560"/>
        <v/>
      </c>
      <c r="SM80" s="66" t="str">
        <f t="shared" si="561"/>
        <v/>
      </c>
      <c r="SN80" s="66" t="str">
        <f t="shared" si="562"/>
        <v/>
      </c>
      <c r="SO80" s="66" t="str">
        <f t="shared" si="563"/>
        <v/>
      </c>
      <c r="SP80" s="66" t="str">
        <f t="shared" si="564"/>
        <v/>
      </c>
      <c r="SQ80" s="66" t="str">
        <f t="shared" si="565"/>
        <v/>
      </c>
      <c r="SR80" s="66" t="str">
        <f t="shared" si="566"/>
        <v/>
      </c>
      <c r="SS80" s="66" t="str">
        <f t="shared" si="567"/>
        <v/>
      </c>
      <c r="ST80" s="66" t="str">
        <f t="shared" si="568"/>
        <v/>
      </c>
      <c r="SU80" s="66" t="str">
        <f t="shared" si="569"/>
        <v/>
      </c>
      <c r="SV80" s="66" t="str">
        <f t="shared" si="570"/>
        <v/>
      </c>
      <c r="SW80" s="66" t="str">
        <f t="shared" si="571"/>
        <v/>
      </c>
      <c r="SX80" s="66" t="str">
        <f t="shared" si="572"/>
        <v/>
      </c>
      <c r="SY80" s="66" t="str">
        <f t="shared" si="573"/>
        <v/>
      </c>
      <c r="SZ80" s="66" t="str">
        <f t="shared" si="574"/>
        <v/>
      </c>
      <c r="TA80" s="66" t="str">
        <f t="shared" si="575"/>
        <v/>
      </c>
      <c r="TB80" s="66" t="str">
        <f t="shared" si="576"/>
        <v/>
      </c>
      <c r="TC80" s="66" t="str">
        <f t="shared" si="577"/>
        <v/>
      </c>
      <c r="TD80" s="66" t="str">
        <f t="shared" si="578"/>
        <v/>
      </c>
      <c r="TE80" s="66" t="str">
        <f t="shared" si="579"/>
        <v/>
      </c>
      <c r="TF80" s="66" t="str">
        <f t="shared" si="580"/>
        <v/>
      </c>
      <c r="TG80" s="66" t="str">
        <f t="shared" si="581"/>
        <v/>
      </c>
      <c r="TH80" s="66" t="str">
        <f t="shared" si="582"/>
        <v/>
      </c>
      <c r="TI80" s="66" t="str">
        <f t="shared" si="583"/>
        <v/>
      </c>
      <c r="TJ80" s="66" t="str">
        <f t="shared" si="584"/>
        <v/>
      </c>
      <c r="TK80" s="66" t="str">
        <f t="shared" si="585"/>
        <v/>
      </c>
      <c r="TL80" s="66" t="str">
        <f t="shared" si="586"/>
        <v/>
      </c>
      <c r="TM80" s="66" t="str">
        <f t="shared" si="587"/>
        <v/>
      </c>
      <c r="TN80" s="66" t="str">
        <f t="shared" si="588"/>
        <v/>
      </c>
      <c r="TO80" s="66" t="str">
        <f t="shared" si="589"/>
        <v/>
      </c>
      <c r="TP80" s="66" t="str">
        <f t="shared" si="590"/>
        <v/>
      </c>
      <c r="TQ80" s="66" t="str">
        <f t="shared" si="591"/>
        <v/>
      </c>
      <c r="TR80" s="66" t="str">
        <f t="shared" si="592"/>
        <v/>
      </c>
      <c r="TS80" s="66" t="str">
        <f t="shared" si="593"/>
        <v/>
      </c>
      <c r="TT80" s="66" t="str">
        <f t="shared" si="594"/>
        <v/>
      </c>
      <c r="TU80" s="66" t="str">
        <f t="shared" si="595"/>
        <v/>
      </c>
      <c r="TV80" s="66" t="str">
        <f t="shared" si="596"/>
        <v/>
      </c>
      <c r="TW80" s="66" t="str">
        <f t="shared" si="597"/>
        <v/>
      </c>
      <c r="TX80" s="66" t="str">
        <f t="shared" si="598"/>
        <v/>
      </c>
      <c r="TY80" s="66" t="str">
        <f t="shared" si="599"/>
        <v/>
      </c>
      <c r="TZ80" s="66" t="str">
        <f t="shared" si="600"/>
        <v/>
      </c>
      <c r="UA80" s="66" t="str">
        <f t="shared" si="601"/>
        <v/>
      </c>
      <c r="UB80" s="66" t="str">
        <f t="shared" si="602"/>
        <v/>
      </c>
      <c r="UC80" s="66" t="str">
        <f t="shared" si="603"/>
        <v/>
      </c>
      <c r="UD80" s="66" t="str">
        <f t="shared" si="604"/>
        <v/>
      </c>
      <c r="UE80" s="66" t="str">
        <f t="shared" si="605"/>
        <v/>
      </c>
      <c r="UF80" s="66" t="str">
        <f t="shared" si="606"/>
        <v/>
      </c>
      <c r="UG80" s="66" t="str">
        <f t="shared" si="607"/>
        <v/>
      </c>
      <c r="UH80" s="66" t="str">
        <f t="shared" si="608"/>
        <v/>
      </c>
      <c r="UI80" s="66" t="str">
        <f t="shared" si="609"/>
        <v/>
      </c>
      <c r="UJ80" s="66" t="str">
        <f t="shared" si="610"/>
        <v/>
      </c>
      <c r="UK80" s="66" t="str">
        <f t="shared" si="611"/>
        <v/>
      </c>
      <c r="UL80" s="66" t="str">
        <f t="shared" si="612"/>
        <v/>
      </c>
      <c r="UM80" s="66" t="str">
        <f t="shared" si="613"/>
        <v/>
      </c>
      <c r="UN80" s="66" t="str">
        <f t="shared" si="614"/>
        <v/>
      </c>
      <c r="UO80" s="66" t="str">
        <f t="shared" si="615"/>
        <v/>
      </c>
      <c r="UP80" s="66" t="str">
        <f t="shared" si="616"/>
        <v/>
      </c>
      <c r="UQ80" s="66" t="str">
        <f t="shared" si="617"/>
        <v/>
      </c>
      <c r="UR80" s="66" t="str">
        <f t="shared" si="618"/>
        <v/>
      </c>
      <c r="US80" s="66" t="str">
        <f t="shared" si="619"/>
        <v/>
      </c>
      <c r="UT80" s="66" t="str">
        <f t="shared" si="620"/>
        <v/>
      </c>
      <c r="UU80" s="66" t="str">
        <f t="shared" si="621"/>
        <v/>
      </c>
      <c r="UV80" s="66" t="str">
        <f t="shared" si="622"/>
        <v/>
      </c>
      <c r="UW80" s="66" t="str">
        <f t="shared" si="623"/>
        <v/>
      </c>
      <c r="UX80" s="66" t="str">
        <f t="shared" si="624"/>
        <v/>
      </c>
      <c r="UY80" s="66" t="str">
        <f t="shared" si="625"/>
        <v/>
      </c>
      <c r="UZ80" s="66" t="str">
        <f t="shared" si="626"/>
        <v/>
      </c>
      <c r="VA80" s="66" t="str">
        <f t="shared" si="627"/>
        <v/>
      </c>
      <c r="VB80" s="66" t="str">
        <f t="shared" si="628"/>
        <v/>
      </c>
      <c r="VC80" s="66" t="str">
        <f t="shared" si="629"/>
        <v/>
      </c>
      <c r="VD80" s="66" t="str">
        <f t="shared" si="630"/>
        <v/>
      </c>
      <c r="VE80" s="66" t="str">
        <f t="shared" si="631"/>
        <v/>
      </c>
      <c r="VF80" s="66" t="str">
        <f t="shared" si="632"/>
        <v/>
      </c>
      <c r="VG80" s="66" t="str">
        <f t="shared" si="633"/>
        <v/>
      </c>
      <c r="VH80" s="66" t="str">
        <f t="shared" si="634"/>
        <v/>
      </c>
      <c r="VI80" s="66" t="str">
        <f t="shared" si="635"/>
        <v/>
      </c>
      <c r="VJ80" s="66" t="str">
        <f t="shared" si="636"/>
        <v/>
      </c>
      <c r="VK80" s="66" t="str">
        <f t="shared" si="637"/>
        <v/>
      </c>
      <c r="VL80" s="66" t="str">
        <f t="shared" si="638"/>
        <v/>
      </c>
      <c r="VM80" s="66" t="str">
        <f t="shared" si="639"/>
        <v/>
      </c>
      <c r="VN80" s="66" t="str">
        <f t="shared" si="640"/>
        <v/>
      </c>
      <c r="VO80" s="66" t="str">
        <f t="shared" si="641"/>
        <v/>
      </c>
      <c r="VP80" s="66" t="str">
        <f t="shared" si="642"/>
        <v/>
      </c>
      <c r="VQ80" s="66" t="str">
        <f t="shared" si="643"/>
        <v/>
      </c>
      <c r="VR80" s="66" t="str">
        <f t="shared" si="644"/>
        <v/>
      </c>
      <c r="VS80" s="66" t="str">
        <f t="shared" si="645"/>
        <v/>
      </c>
      <c r="VT80" s="66" t="str">
        <f t="shared" si="646"/>
        <v/>
      </c>
      <c r="VU80" s="66" t="str">
        <f t="shared" si="647"/>
        <v/>
      </c>
      <c r="VV80" s="66" t="str">
        <f t="shared" si="648"/>
        <v/>
      </c>
      <c r="VW80" s="66" t="str">
        <f t="shared" si="649"/>
        <v/>
      </c>
      <c r="VX80" s="66" t="str">
        <f t="shared" si="650"/>
        <v/>
      </c>
      <c r="VY80" s="66" t="str">
        <f t="shared" si="651"/>
        <v/>
      </c>
      <c r="VZ80" s="66" t="str">
        <f t="shared" si="652"/>
        <v/>
      </c>
      <c r="WA80" s="66" t="str">
        <f t="shared" si="653"/>
        <v/>
      </c>
      <c r="WB80" s="66" t="str">
        <f t="shared" si="654"/>
        <v/>
      </c>
      <c r="WC80" s="66" t="str">
        <f t="shared" si="655"/>
        <v/>
      </c>
      <c r="WD80" s="66" t="str">
        <f t="shared" si="656"/>
        <v/>
      </c>
      <c r="WE80" s="66" t="str">
        <f t="shared" si="657"/>
        <v/>
      </c>
      <c r="WF80" s="66" t="str">
        <f t="shared" si="658"/>
        <v/>
      </c>
      <c r="WG80" s="66" t="str">
        <f t="shared" si="659"/>
        <v/>
      </c>
      <c r="WH80" s="66" t="str">
        <f t="shared" si="660"/>
        <v/>
      </c>
      <c r="WI80" s="66" t="str">
        <f t="shared" si="661"/>
        <v/>
      </c>
      <c r="WJ80" s="66" t="str">
        <f t="shared" si="662"/>
        <v/>
      </c>
      <c r="WK80" s="66" t="str">
        <f t="shared" si="663"/>
        <v/>
      </c>
      <c r="WL80" s="66" t="str">
        <f t="shared" si="664"/>
        <v/>
      </c>
      <c r="WM80" s="66" t="str">
        <f t="shared" si="665"/>
        <v/>
      </c>
      <c r="WN80" s="66" t="str">
        <f t="shared" si="666"/>
        <v/>
      </c>
      <c r="WO80" s="66" t="str">
        <f t="shared" si="667"/>
        <v/>
      </c>
      <c r="WP80" s="66" t="str">
        <f t="shared" si="668"/>
        <v/>
      </c>
      <c r="WQ80" s="66" t="str">
        <f t="shared" si="669"/>
        <v/>
      </c>
      <c r="WR80" s="66" t="str">
        <f t="shared" si="670"/>
        <v/>
      </c>
      <c r="WS80" s="66" t="str">
        <f t="shared" si="671"/>
        <v/>
      </c>
      <c r="WT80" s="66" t="str">
        <f t="shared" si="672"/>
        <v/>
      </c>
      <c r="WU80" s="66" t="str">
        <f t="shared" si="673"/>
        <v/>
      </c>
      <c r="WV80" s="66" t="str">
        <f t="shared" si="674"/>
        <v/>
      </c>
      <c r="WW80" s="66" t="str">
        <f t="shared" si="675"/>
        <v/>
      </c>
      <c r="WX80" s="66" t="str">
        <f t="shared" si="676"/>
        <v/>
      </c>
      <c r="WY80" s="66" t="str">
        <f t="shared" si="677"/>
        <v/>
      </c>
      <c r="WZ80" s="66" t="str">
        <f t="shared" si="678"/>
        <v/>
      </c>
      <c r="XA80" s="66" t="str">
        <f t="shared" si="679"/>
        <v/>
      </c>
      <c r="XB80" s="66" t="str">
        <f t="shared" si="680"/>
        <v/>
      </c>
      <c r="XC80" s="66" t="str">
        <f t="shared" si="681"/>
        <v/>
      </c>
      <c r="XD80" s="66" t="str">
        <f t="shared" si="682"/>
        <v/>
      </c>
      <c r="XE80" s="66" t="str">
        <f t="shared" si="683"/>
        <v/>
      </c>
      <c r="XF80" s="66" t="str">
        <f t="shared" si="684"/>
        <v/>
      </c>
      <c r="XG80" s="66" t="str">
        <f t="shared" si="685"/>
        <v/>
      </c>
      <c r="XH80" s="66" t="str">
        <f t="shared" si="686"/>
        <v/>
      </c>
      <c r="XI80" s="66" t="str">
        <f t="shared" si="687"/>
        <v/>
      </c>
      <c r="XJ80" s="66" t="str">
        <f t="shared" si="688"/>
        <v/>
      </c>
      <c r="XK80" s="66" t="str">
        <f t="shared" si="689"/>
        <v/>
      </c>
      <c r="XL80" s="66" t="str">
        <f t="shared" si="690"/>
        <v/>
      </c>
      <c r="XM80" s="66" t="str">
        <f t="shared" si="691"/>
        <v/>
      </c>
      <c r="XN80" s="66" t="str">
        <f t="shared" si="692"/>
        <v/>
      </c>
      <c r="XO80" s="66" t="str">
        <f t="shared" si="693"/>
        <v/>
      </c>
      <c r="XP80" s="66" t="str">
        <f t="shared" si="694"/>
        <v/>
      </c>
      <c r="XQ80" s="66" t="str">
        <f t="shared" si="695"/>
        <v/>
      </c>
      <c r="XR80" s="66" t="str">
        <f t="shared" si="696"/>
        <v/>
      </c>
      <c r="XS80" s="66" t="str">
        <f t="shared" si="697"/>
        <v/>
      </c>
      <c r="XT80" s="66" t="str">
        <f t="shared" si="698"/>
        <v/>
      </c>
      <c r="XU80" s="66" t="str">
        <f t="shared" si="699"/>
        <v/>
      </c>
      <c r="XV80" s="66" t="str">
        <f t="shared" si="700"/>
        <v/>
      </c>
      <c r="XW80" s="66" t="str">
        <f t="shared" si="701"/>
        <v/>
      </c>
      <c r="XX80" s="66" t="str">
        <f t="shared" si="702"/>
        <v/>
      </c>
      <c r="XY80" s="66" t="str">
        <f t="shared" si="703"/>
        <v/>
      </c>
      <c r="XZ80" s="66" t="str">
        <f t="shared" si="704"/>
        <v/>
      </c>
      <c r="YA80" s="66" t="str">
        <f t="shared" si="705"/>
        <v/>
      </c>
      <c r="YB80" s="66" t="str">
        <f t="shared" si="706"/>
        <v/>
      </c>
      <c r="YC80" s="66" t="str">
        <f t="shared" si="707"/>
        <v/>
      </c>
      <c r="YD80" s="66" t="str">
        <f t="shared" si="708"/>
        <v/>
      </c>
      <c r="YE80" s="66" t="str">
        <f t="shared" si="709"/>
        <v/>
      </c>
      <c r="YF80" s="66" t="str">
        <f t="shared" si="710"/>
        <v/>
      </c>
      <c r="YG80" s="66" t="str">
        <f t="shared" si="711"/>
        <v/>
      </c>
      <c r="YH80" s="66" t="str">
        <f t="shared" si="712"/>
        <v/>
      </c>
      <c r="YI80" s="66" t="str">
        <f t="shared" si="713"/>
        <v/>
      </c>
      <c r="YJ80" s="66" t="str">
        <f t="shared" si="714"/>
        <v/>
      </c>
      <c r="YK80" s="66" t="str">
        <f t="shared" si="715"/>
        <v/>
      </c>
      <c r="YL80" s="66" t="str">
        <f t="shared" si="716"/>
        <v/>
      </c>
      <c r="YM80" s="66" t="str">
        <f t="shared" si="717"/>
        <v/>
      </c>
      <c r="YN80" s="66" t="str">
        <f t="shared" si="718"/>
        <v/>
      </c>
      <c r="YO80" s="66" t="str">
        <f t="shared" si="719"/>
        <v/>
      </c>
      <c r="YP80" s="66" t="str">
        <f t="shared" si="720"/>
        <v/>
      </c>
      <c r="YQ80" s="66" t="str">
        <f t="shared" si="721"/>
        <v/>
      </c>
      <c r="YR80" s="66" t="str">
        <f t="shared" si="722"/>
        <v/>
      </c>
      <c r="YS80" s="66" t="str">
        <f t="shared" si="723"/>
        <v/>
      </c>
      <c r="YT80" s="66" t="str">
        <f t="shared" si="724"/>
        <v/>
      </c>
      <c r="YU80" s="66" t="str">
        <f t="shared" si="725"/>
        <v/>
      </c>
      <c r="YV80" s="66" t="str">
        <f t="shared" si="726"/>
        <v/>
      </c>
      <c r="YW80" s="66" t="str">
        <f t="shared" si="727"/>
        <v/>
      </c>
      <c r="YX80" s="66" t="str">
        <f t="shared" si="728"/>
        <v/>
      </c>
      <c r="YY80" s="66" t="str">
        <f t="shared" si="729"/>
        <v/>
      </c>
      <c r="YZ80" s="66" t="str">
        <f t="shared" si="730"/>
        <v/>
      </c>
      <c r="ZA80" s="66" t="str">
        <f t="shared" si="731"/>
        <v/>
      </c>
      <c r="ZB80" s="66" t="str">
        <f t="shared" si="732"/>
        <v/>
      </c>
      <c r="ZC80" s="66" t="str">
        <f t="shared" si="733"/>
        <v/>
      </c>
      <c r="ZD80" s="66" t="str">
        <f t="shared" si="734"/>
        <v/>
      </c>
      <c r="ZE80" s="66" t="str">
        <f t="shared" si="735"/>
        <v/>
      </c>
      <c r="ZF80" s="66" t="str">
        <f t="shared" si="736"/>
        <v/>
      </c>
      <c r="ZG80" s="66" t="str">
        <f t="shared" si="737"/>
        <v/>
      </c>
      <c r="ZH80" s="66" t="str">
        <f t="shared" si="738"/>
        <v/>
      </c>
      <c r="ZI80" s="66" t="str">
        <f t="shared" si="739"/>
        <v/>
      </c>
      <c r="ZJ80" s="66" t="str">
        <f t="shared" si="740"/>
        <v/>
      </c>
      <c r="ZK80" s="66" t="str">
        <f t="shared" si="741"/>
        <v/>
      </c>
      <c r="ZL80" s="66" t="str">
        <f t="shared" si="742"/>
        <v/>
      </c>
      <c r="ZM80" s="66" t="str">
        <f t="shared" si="743"/>
        <v/>
      </c>
      <c r="ZN80" s="66" t="str">
        <f t="shared" si="744"/>
        <v/>
      </c>
      <c r="ZO80" s="66" t="str">
        <f t="shared" si="745"/>
        <v/>
      </c>
      <c r="ZP80" s="66" t="str">
        <f t="shared" si="746"/>
        <v/>
      </c>
      <c r="ZQ80" s="66" t="str">
        <f t="shared" si="747"/>
        <v/>
      </c>
      <c r="ZR80" s="66" t="str">
        <f t="shared" si="748"/>
        <v/>
      </c>
      <c r="ZS80" s="66" t="str">
        <f t="shared" si="749"/>
        <v/>
      </c>
      <c r="ZT80" s="66" t="str">
        <f t="shared" si="750"/>
        <v/>
      </c>
      <c r="ZU80" s="66" t="str">
        <f t="shared" si="751"/>
        <v/>
      </c>
      <c r="ZV80" s="66" t="str">
        <f t="shared" si="752"/>
        <v/>
      </c>
      <c r="ZW80" s="66" t="str">
        <f t="shared" si="753"/>
        <v/>
      </c>
      <c r="ZX80" s="66" t="str">
        <f t="shared" si="754"/>
        <v/>
      </c>
      <c r="ZY80" s="66" t="str">
        <f t="shared" si="755"/>
        <v/>
      </c>
      <c r="ZZ80" s="66" t="str">
        <f t="shared" si="756"/>
        <v/>
      </c>
      <c r="AAA80" s="66" t="str">
        <f t="shared" si="757"/>
        <v/>
      </c>
      <c r="AAB80" s="66" t="str">
        <f t="shared" si="758"/>
        <v/>
      </c>
      <c r="AAC80" s="66" t="str">
        <f t="shared" si="759"/>
        <v/>
      </c>
      <c r="AAD80" s="66" t="str">
        <f t="shared" si="760"/>
        <v/>
      </c>
      <c r="AAE80" s="66" t="str">
        <f t="shared" si="761"/>
        <v/>
      </c>
      <c r="AAF80" s="66" t="str">
        <f t="shared" si="762"/>
        <v/>
      </c>
      <c r="AAG80" s="66" t="str">
        <f t="shared" si="763"/>
        <v/>
      </c>
      <c r="AAH80" s="66" t="str">
        <f t="shared" si="764"/>
        <v/>
      </c>
      <c r="AAI80" s="66" t="str">
        <f t="shared" si="765"/>
        <v/>
      </c>
      <c r="AAJ80" s="66" t="str">
        <f t="shared" si="766"/>
        <v/>
      </c>
      <c r="AAK80" s="66" t="str">
        <f t="shared" si="767"/>
        <v/>
      </c>
      <c r="AAL80" s="66" t="str">
        <f t="shared" si="768"/>
        <v/>
      </c>
      <c r="AAM80" s="66" t="str">
        <f t="shared" si="769"/>
        <v/>
      </c>
      <c r="AAN80" s="66" t="str">
        <f t="shared" si="770"/>
        <v/>
      </c>
      <c r="AAO80" s="66" t="str">
        <f t="shared" si="771"/>
        <v/>
      </c>
      <c r="AAP80" s="66" t="str">
        <f t="shared" si="772"/>
        <v/>
      </c>
      <c r="AAQ80" s="66" t="str">
        <f t="shared" si="773"/>
        <v/>
      </c>
      <c r="AAR80" s="66" t="str">
        <f t="shared" si="774"/>
        <v/>
      </c>
      <c r="AAS80" s="66" t="str">
        <f t="shared" si="775"/>
        <v/>
      </c>
      <c r="AAT80" s="66" t="str">
        <f t="shared" si="776"/>
        <v/>
      </c>
      <c r="AAU80" s="66" t="str">
        <f t="shared" si="777"/>
        <v/>
      </c>
      <c r="AAV80" s="66" t="str">
        <f t="shared" si="778"/>
        <v/>
      </c>
      <c r="AAW80" s="66" t="str">
        <f t="shared" si="779"/>
        <v/>
      </c>
      <c r="AAX80" s="66" t="str">
        <f t="shared" si="780"/>
        <v/>
      </c>
      <c r="AAY80" s="66" t="str">
        <f t="shared" si="781"/>
        <v/>
      </c>
      <c r="AAZ80" s="66" t="str">
        <f t="shared" si="782"/>
        <v/>
      </c>
      <c r="ABA80" s="66" t="str">
        <f t="shared" si="783"/>
        <v/>
      </c>
      <c r="ABB80" s="66" t="str">
        <f t="shared" si="784"/>
        <v/>
      </c>
      <c r="ABC80" s="66" t="str">
        <f t="shared" si="785"/>
        <v/>
      </c>
      <c r="ABD80" s="66" t="str">
        <f t="shared" si="786"/>
        <v/>
      </c>
      <c r="ABE80" s="66" t="str">
        <f t="shared" si="787"/>
        <v/>
      </c>
      <c r="ABF80" s="66" t="str">
        <f t="shared" si="788"/>
        <v/>
      </c>
      <c r="ABG80" s="66" t="str">
        <f t="shared" si="789"/>
        <v/>
      </c>
      <c r="ABH80" s="66" t="str">
        <f t="shared" si="790"/>
        <v/>
      </c>
      <c r="ABI80" s="66" t="str">
        <f t="shared" si="791"/>
        <v/>
      </c>
      <c r="ABJ80" s="66" t="str">
        <f t="shared" si="792"/>
        <v/>
      </c>
      <c r="ABK80" s="66" t="str">
        <f t="shared" si="793"/>
        <v/>
      </c>
      <c r="ABL80" s="66" t="str">
        <f t="shared" si="794"/>
        <v/>
      </c>
      <c r="ABM80" s="66" t="str">
        <f t="shared" si="795"/>
        <v/>
      </c>
      <c r="ABN80" s="66" t="str">
        <f t="shared" si="796"/>
        <v/>
      </c>
      <c r="ABO80" s="66" t="str">
        <f t="shared" si="797"/>
        <v/>
      </c>
      <c r="ABP80" s="66" t="str">
        <f t="shared" si="798"/>
        <v/>
      </c>
      <c r="ABQ80" s="66" t="str">
        <f t="shared" si="799"/>
        <v/>
      </c>
      <c r="ABR80" s="66" t="str">
        <f t="shared" si="800"/>
        <v/>
      </c>
      <c r="ABS80" s="66" t="str">
        <f t="shared" si="801"/>
        <v/>
      </c>
      <c r="ABT80" s="66" t="str">
        <f t="shared" si="802"/>
        <v/>
      </c>
      <c r="ABU80" s="66" t="str">
        <f t="shared" si="803"/>
        <v/>
      </c>
      <c r="ABV80" s="66" t="str">
        <f t="shared" si="804"/>
        <v/>
      </c>
      <c r="ABW80" s="66" t="str">
        <f t="shared" si="805"/>
        <v/>
      </c>
      <c r="ABX80" s="66" t="str">
        <f t="shared" si="806"/>
        <v/>
      </c>
      <c r="ABY80" s="66" t="str">
        <f t="shared" si="807"/>
        <v/>
      </c>
      <c r="ABZ80" s="66" t="str">
        <f t="shared" si="808"/>
        <v/>
      </c>
      <c r="ACA80" s="66" t="str">
        <f t="shared" si="809"/>
        <v/>
      </c>
      <c r="ACB80" s="66" t="str">
        <f t="shared" si="810"/>
        <v/>
      </c>
      <c r="ACC80" s="66" t="str">
        <f t="shared" si="811"/>
        <v/>
      </c>
      <c r="ACD80" s="66" t="str">
        <f t="shared" si="812"/>
        <v/>
      </c>
      <c r="ACE80" s="66" t="str">
        <f t="shared" si="813"/>
        <v/>
      </c>
      <c r="ACF80" s="66" t="str">
        <f t="shared" si="814"/>
        <v/>
      </c>
      <c r="ACG80" s="66" t="str">
        <f t="shared" si="815"/>
        <v/>
      </c>
      <c r="ACH80" s="66" t="str">
        <f t="shared" si="816"/>
        <v/>
      </c>
      <c r="ACI80" s="66" t="str">
        <f t="shared" si="817"/>
        <v/>
      </c>
      <c r="ACJ80" s="66" t="str">
        <f t="shared" si="818"/>
        <v/>
      </c>
      <c r="ACK80" s="66" t="str">
        <f t="shared" si="819"/>
        <v/>
      </c>
      <c r="ACL80" s="66" t="str">
        <f t="shared" si="820"/>
        <v/>
      </c>
      <c r="ACM80" s="66" t="str">
        <f t="shared" ref="ACM80:ACN80" si="837">IF(AND(ACS$3="Unit", ACL80=""), "", IF(AND(ACS$3="Unit", ACL80="-"),"", IF(ACS$3="Unit", "kg/GJ delivered", IF(AND(NY80&lt;&gt;"", NY80&lt;&gt;"-", NX80="-"),"", IF($H80="","", IF(NX80="nd", "",IF(NX80="&lt;n.a.&gt;", "", IF(NY80="#/MJ", "", IF(NY80="kg/GJ delivered",NX80,IF(NY80="g/MJ delivered",NX80,IF(NY80="kg/MJ delivered",NX80*1000,IF(NY80="mg/MJ delivered",NX80/1000,IF(NY80="g/kg",((NX80)*(1/$I80)*(1/$H80)),IF(NY80="mg/kg",((NX80/1000)*(1/$I80)*(1/$H80)),IF(NY80="mg/MJ delivered",NX80/1000,IF(NY80="-","","Error"))))))))))))))))</f>
        <v/>
      </c>
      <c r="ACN80" s="66" t="str">
        <f t="shared" si="837"/>
        <v/>
      </c>
      <c r="ACO80" s="66" t="str">
        <f t="shared" si="822"/>
        <v/>
      </c>
      <c r="ACP80" s="66" t="str">
        <f t="shared" si="823"/>
        <v/>
      </c>
      <c r="ACQ80" s="66" t="str">
        <f t="shared" si="824"/>
        <v/>
      </c>
      <c r="ACR80" s="66" t="str">
        <f t="shared" si="825"/>
        <v/>
      </c>
      <c r="ACS80" s="66" t="str">
        <f t="shared" si="826"/>
        <v/>
      </c>
      <c r="ACT80" s="66" t="str">
        <f t="shared" si="827"/>
        <v/>
      </c>
    </row>
    <row r="81" spans="2:774" ht="15.75" customHeight="1" x14ac:dyDescent="0.25">
      <c r="B81" s="66">
        <v>203</v>
      </c>
      <c r="C81" s="66" t="s">
        <v>788</v>
      </c>
      <c r="D81" s="66" t="s">
        <v>1636</v>
      </c>
      <c r="E81" s="156" t="s">
        <v>470</v>
      </c>
      <c r="F81" s="66" t="s">
        <v>139</v>
      </c>
      <c r="G81" s="66" t="s">
        <v>492</v>
      </c>
      <c r="H81" s="126">
        <v>0.27</v>
      </c>
      <c r="I81" s="130">
        <v>28</v>
      </c>
      <c r="J81" s="66" t="str">
        <f t="shared" si="449"/>
        <v>Charcoal, Improved, GLO</v>
      </c>
      <c r="K81" s="161"/>
      <c r="L81" s="161"/>
      <c r="M81" s="161"/>
      <c r="N81" s="161"/>
      <c r="O81" s="66" t="s">
        <v>794</v>
      </c>
      <c r="P81" s="66" t="str">
        <f t="shared" si="428"/>
        <v>GLO</v>
      </c>
      <c r="Q81" s="66" t="s">
        <v>1587</v>
      </c>
      <c r="R81" s="164">
        <v>198</v>
      </c>
      <c r="S81" s="158" t="s">
        <v>523</v>
      </c>
      <c r="T81" s="158" t="s">
        <v>128</v>
      </c>
      <c r="U81" s="158" t="s">
        <v>128</v>
      </c>
      <c r="V81" s="158" t="s">
        <v>128</v>
      </c>
      <c r="W81" s="158" t="s">
        <v>128</v>
      </c>
      <c r="X81" s="166">
        <v>2276</v>
      </c>
      <c r="Y81" s="158" t="s">
        <v>523</v>
      </c>
      <c r="Z81" s="165">
        <v>8</v>
      </c>
      <c r="AA81" s="158" t="s">
        <v>523</v>
      </c>
      <c r="AB81" s="158" t="s">
        <v>128</v>
      </c>
      <c r="AC81" s="158" t="s">
        <v>128</v>
      </c>
      <c r="AD81" s="158" t="s">
        <v>128</v>
      </c>
      <c r="AE81" s="158" t="s">
        <v>128</v>
      </c>
      <c r="AF81" s="165">
        <v>9.6999999999999993</v>
      </c>
      <c r="AG81" s="158" t="s">
        <v>523</v>
      </c>
      <c r="AH81" s="163">
        <v>0.22</v>
      </c>
      <c r="AI81" s="158" t="s">
        <v>523</v>
      </c>
      <c r="AJ81" s="158" t="s">
        <v>128</v>
      </c>
      <c r="AK81" s="158" t="s">
        <v>128</v>
      </c>
      <c r="AL81" s="158" t="s">
        <v>128</v>
      </c>
      <c r="AM81" s="158" t="s">
        <v>128</v>
      </c>
      <c r="AN81" s="158" t="s">
        <v>128</v>
      </c>
      <c r="AO81" s="158" t="s">
        <v>128</v>
      </c>
      <c r="AP81" s="158" t="s">
        <v>128</v>
      </c>
      <c r="AQ81" s="158" t="s">
        <v>128</v>
      </c>
      <c r="AR81" s="158" t="s">
        <v>128</v>
      </c>
      <c r="AS81" s="158" t="s">
        <v>128</v>
      </c>
      <c r="AT81" s="158" t="s">
        <v>128</v>
      </c>
      <c r="AU81" s="158" t="s">
        <v>128</v>
      </c>
      <c r="AV81" s="158" t="s">
        <v>128</v>
      </c>
      <c r="AW81" s="158" t="s">
        <v>128</v>
      </c>
      <c r="AX81" s="158" t="s">
        <v>128</v>
      </c>
      <c r="AY81" s="158" t="s">
        <v>128</v>
      </c>
      <c r="AZ81" s="158" t="s">
        <v>128</v>
      </c>
      <c r="BA81" s="158" t="s">
        <v>128</v>
      </c>
      <c r="BB81" s="158" t="s">
        <v>128</v>
      </c>
      <c r="BC81" s="158" t="s">
        <v>128</v>
      </c>
      <c r="BD81" s="158" t="s">
        <v>128</v>
      </c>
      <c r="BE81" s="158" t="s">
        <v>128</v>
      </c>
      <c r="BF81" s="158" t="s">
        <v>128</v>
      </c>
      <c r="BG81" s="158" t="s">
        <v>128</v>
      </c>
      <c r="BH81" s="158" t="s">
        <v>128</v>
      </c>
      <c r="BI81" s="158" t="s">
        <v>128</v>
      </c>
      <c r="BJ81" s="158" t="s">
        <v>128</v>
      </c>
      <c r="BK81" s="158" t="s">
        <v>128</v>
      </c>
      <c r="BL81" s="158" t="s">
        <v>128</v>
      </c>
      <c r="BM81" s="158" t="s">
        <v>128</v>
      </c>
      <c r="BN81" s="158" t="s">
        <v>128</v>
      </c>
      <c r="BO81" s="158" t="s">
        <v>128</v>
      </c>
      <c r="BP81" s="158" t="s">
        <v>128</v>
      </c>
      <c r="BQ81" s="158" t="s">
        <v>128</v>
      </c>
      <c r="BR81" s="158" t="s">
        <v>128</v>
      </c>
      <c r="BS81" s="158" t="s">
        <v>128</v>
      </c>
      <c r="BT81" s="158" t="s">
        <v>128</v>
      </c>
      <c r="BU81" s="158" t="s">
        <v>128</v>
      </c>
      <c r="BV81" s="158" t="s">
        <v>128</v>
      </c>
      <c r="BW81" s="158" t="s">
        <v>128</v>
      </c>
      <c r="BX81" s="158" t="s">
        <v>128</v>
      </c>
      <c r="BY81" s="158" t="s">
        <v>128</v>
      </c>
      <c r="BZ81" s="158" t="s">
        <v>128</v>
      </c>
      <c r="CA81" s="158" t="s">
        <v>128</v>
      </c>
      <c r="CB81" s="158" t="s">
        <v>128</v>
      </c>
      <c r="CC81" s="158" t="s">
        <v>128</v>
      </c>
      <c r="CD81" s="158" t="s">
        <v>128</v>
      </c>
      <c r="CE81" s="158" t="s">
        <v>128</v>
      </c>
      <c r="CF81" s="158" t="s">
        <v>128</v>
      </c>
      <c r="CG81" s="158" t="s">
        <v>128</v>
      </c>
      <c r="CH81" s="158" t="s">
        <v>128</v>
      </c>
      <c r="CI81" s="158" t="s">
        <v>128</v>
      </c>
      <c r="CJ81" s="158" t="s">
        <v>128</v>
      </c>
      <c r="CK81" s="158" t="s">
        <v>128</v>
      </c>
      <c r="CL81" s="158" t="s">
        <v>128</v>
      </c>
      <c r="CM81" s="158" t="s">
        <v>128</v>
      </c>
      <c r="CN81" s="158" t="s">
        <v>128</v>
      </c>
      <c r="CO81" s="158" t="s">
        <v>128</v>
      </c>
      <c r="CP81" s="158" t="s">
        <v>128</v>
      </c>
      <c r="CQ81" s="158" t="s">
        <v>128</v>
      </c>
      <c r="CR81" s="158" t="s">
        <v>128</v>
      </c>
      <c r="CS81" s="158" t="s">
        <v>128</v>
      </c>
      <c r="CT81" s="158" t="s">
        <v>128</v>
      </c>
      <c r="CU81" s="158" t="s">
        <v>128</v>
      </c>
      <c r="CV81" s="158" t="s">
        <v>128</v>
      </c>
      <c r="CW81" s="158" t="s">
        <v>128</v>
      </c>
      <c r="CX81" s="158" t="s">
        <v>128</v>
      </c>
      <c r="CY81" s="158" t="s">
        <v>128</v>
      </c>
      <c r="CZ81" s="158" t="s">
        <v>128</v>
      </c>
      <c r="DA81" s="158" t="s">
        <v>128</v>
      </c>
      <c r="DB81" s="158" t="s">
        <v>128</v>
      </c>
      <c r="DC81" s="158" t="s">
        <v>128</v>
      </c>
      <c r="DD81" s="158" t="s">
        <v>128</v>
      </c>
      <c r="DE81" s="158" t="s">
        <v>128</v>
      </c>
      <c r="DF81" s="158" t="s">
        <v>128</v>
      </c>
      <c r="DG81" s="158" t="s">
        <v>128</v>
      </c>
      <c r="DH81" s="158" t="s">
        <v>128</v>
      </c>
      <c r="DI81" s="158" t="s">
        <v>128</v>
      </c>
      <c r="DJ81" s="158" t="s">
        <v>128</v>
      </c>
      <c r="DK81" s="158" t="s">
        <v>128</v>
      </c>
      <c r="DL81" s="158" t="s">
        <v>128</v>
      </c>
      <c r="DM81" s="158" t="s">
        <v>128</v>
      </c>
      <c r="DN81" s="158" t="s">
        <v>128</v>
      </c>
      <c r="DO81" s="158" t="s">
        <v>128</v>
      </c>
      <c r="DP81" s="158" t="s">
        <v>128</v>
      </c>
      <c r="DQ81" s="158" t="s">
        <v>128</v>
      </c>
      <c r="DR81" s="158" t="s">
        <v>128</v>
      </c>
      <c r="DS81" s="158" t="s">
        <v>128</v>
      </c>
      <c r="DT81" s="158" t="s">
        <v>128</v>
      </c>
      <c r="DU81" s="158" t="s">
        <v>128</v>
      </c>
      <c r="DV81" s="158" t="s">
        <v>128</v>
      </c>
      <c r="DW81" s="158" t="s">
        <v>128</v>
      </c>
      <c r="DX81" s="158" t="s">
        <v>128</v>
      </c>
      <c r="DY81" s="158" t="s">
        <v>128</v>
      </c>
      <c r="DZ81" s="158" t="s">
        <v>128</v>
      </c>
      <c r="EA81" s="158" t="s">
        <v>128</v>
      </c>
      <c r="EB81" s="158" t="s">
        <v>128</v>
      </c>
      <c r="EC81" s="158" t="s">
        <v>128</v>
      </c>
      <c r="ED81" s="158" t="s">
        <v>128</v>
      </c>
      <c r="EE81" s="158" t="s">
        <v>128</v>
      </c>
      <c r="EF81" s="158" t="s">
        <v>128</v>
      </c>
      <c r="EG81" s="158" t="s">
        <v>128</v>
      </c>
      <c r="EH81" s="158" t="s">
        <v>128</v>
      </c>
      <c r="EI81" s="158" t="s">
        <v>128</v>
      </c>
      <c r="EJ81" s="158" t="s">
        <v>128</v>
      </c>
      <c r="EK81" s="158" t="s">
        <v>128</v>
      </c>
      <c r="EL81" s="158" t="s">
        <v>128</v>
      </c>
      <c r="EM81" s="158" t="s">
        <v>128</v>
      </c>
      <c r="EN81" s="158" t="s">
        <v>128</v>
      </c>
      <c r="EO81" s="158" t="s">
        <v>128</v>
      </c>
      <c r="EP81" s="158" t="s">
        <v>128</v>
      </c>
      <c r="EQ81" s="158" t="s">
        <v>128</v>
      </c>
      <c r="ER81" s="158" t="s">
        <v>128</v>
      </c>
      <c r="ES81" s="158" t="s">
        <v>128</v>
      </c>
      <c r="ET81" s="158" t="s">
        <v>128</v>
      </c>
      <c r="EU81" s="158" t="s">
        <v>128</v>
      </c>
      <c r="EV81" s="158" t="s">
        <v>128</v>
      </c>
      <c r="EW81" s="158" t="s">
        <v>128</v>
      </c>
      <c r="EX81" s="158" t="s">
        <v>128</v>
      </c>
      <c r="EY81" s="158" t="s">
        <v>128</v>
      </c>
      <c r="EZ81" s="158" t="s">
        <v>128</v>
      </c>
      <c r="FA81" s="158" t="s">
        <v>128</v>
      </c>
      <c r="FB81" s="158" t="s">
        <v>128</v>
      </c>
      <c r="FC81" s="158" t="s">
        <v>128</v>
      </c>
      <c r="FD81" s="158" t="s">
        <v>128</v>
      </c>
      <c r="FE81" s="158" t="s">
        <v>128</v>
      </c>
      <c r="FF81" s="158" t="s">
        <v>128</v>
      </c>
      <c r="FG81" s="158" t="s">
        <v>128</v>
      </c>
      <c r="FH81" s="158" t="s">
        <v>128</v>
      </c>
      <c r="FI81" s="158" t="s">
        <v>128</v>
      </c>
      <c r="FJ81" s="158" t="s">
        <v>128</v>
      </c>
      <c r="FK81" s="158" t="s">
        <v>128</v>
      </c>
      <c r="FL81" s="158" t="s">
        <v>128</v>
      </c>
      <c r="FM81" s="158" t="s">
        <v>128</v>
      </c>
      <c r="FN81" s="158" t="s">
        <v>128</v>
      </c>
      <c r="FO81" s="158" t="s">
        <v>128</v>
      </c>
      <c r="FP81" s="158" t="s">
        <v>128</v>
      </c>
      <c r="FQ81" s="158" t="s">
        <v>128</v>
      </c>
      <c r="FR81" s="158" t="s">
        <v>128</v>
      </c>
      <c r="FS81" s="158" t="s">
        <v>128</v>
      </c>
      <c r="FT81" s="158" t="s">
        <v>128</v>
      </c>
      <c r="FU81" s="158" t="s">
        <v>128</v>
      </c>
      <c r="FV81" s="158" t="s">
        <v>128</v>
      </c>
      <c r="FW81" s="158" t="s">
        <v>128</v>
      </c>
      <c r="FX81" s="158" t="s">
        <v>128</v>
      </c>
      <c r="FY81" s="158" t="s">
        <v>128</v>
      </c>
      <c r="FZ81" s="158" t="s">
        <v>128</v>
      </c>
      <c r="GA81" s="158" t="s">
        <v>128</v>
      </c>
      <c r="GB81" s="158" t="s">
        <v>128</v>
      </c>
      <c r="GC81" s="158" t="s">
        <v>128</v>
      </c>
      <c r="GD81" s="158" t="s">
        <v>128</v>
      </c>
      <c r="GE81" s="158" t="s">
        <v>128</v>
      </c>
      <c r="GF81" s="158" t="s">
        <v>128</v>
      </c>
      <c r="GG81" s="158" t="s">
        <v>128</v>
      </c>
      <c r="GH81" s="158" t="s">
        <v>128</v>
      </c>
      <c r="GI81" s="158" t="s">
        <v>128</v>
      </c>
      <c r="GJ81" s="158" t="s">
        <v>128</v>
      </c>
      <c r="GK81" s="158" t="s">
        <v>128</v>
      </c>
      <c r="GL81" s="158" t="s">
        <v>128</v>
      </c>
      <c r="GM81" s="158" t="s">
        <v>128</v>
      </c>
      <c r="GN81" s="158" t="s">
        <v>128</v>
      </c>
      <c r="GO81" s="158" t="s">
        <v>128</v>
      </c>
      <c r="GP81" s="158" t="s">
        <v>128</v>
      </c>
      <c r="GQ81" s="158" t="s">
        <v>128</v>
      </c>
      <c r="GR81" s="158" t="s">
        <v>128</v>
      </c>
      <c r="GS81" s="158" t="s">
        <v>128</v>
      </c>
      <c r="GT81" s="158" t="s">
        <v>128</v>
      </c>
      <c r="GU81" s="158" t="s">
        <v>128</v>
      </c>
      <c r="GV81" s="158" t="s">
        <v>128</v>
      </c>
      <c r="GW81" s="158" t="s">
        <v>128</v>
      </c>
      <c r="GX81" s="158" t="s">
        <v>128</v>
      </c>
      <c r="GY81" s="158" t="s">
        <v>128</v>
      </c>
      <c r="GZ81" s="158" t="s">
        <v>128</v>
      </c>
      <c r="HA81" s="158" t="s">
        <v>128</v>
      </c>
      <c r="HB81" s="158" t="s">
        <v>128</v>
      </c>
      <c r="HC81" s="158" t="s">
        <v>128</v>
      </c>
      <c r="HD81" s="158" t="s">
        <v>128</v>
      </c>
      <c r="HE81" s="158" t="s">
        <v>128</v>
      </c>
      <c r="HF81" s="158" t="s">
        <v>128</v>
      </c>
      <c r="HG81" s="158" t="s">
        <v>128</v>
      </c>
      <c r="HH81" s="158" t="s">
        <v>128</v>
      </c>
      <c r="HI81" s="158" t="s">
        <v>128</v>
      </c>
      <c r="HJ81" s="158" t="s">
        <v>128</v>
      </c>
      <c r="HK81" s="158" t="s">
        <v>128</v>
      </c>
      <c r="HL81" s="158" t="s">
        <v>128</v>
      </c>
      <c r="HM81" s="158" t="s">
        <v>128</v>
      </c>
      <c r="HN81" s="158" t="s">
        <v>128</v>
      </c>
      <c r="HO81" s="158" t="s">
        <v>128</v>
      </c>
      <c r="HP81" s="158" t="s">
        <v>128</v>
      </c>
      <c r="HQ81" s="158" t="s">
        <v>128</v>
      </c>
      <c r="HR81" s="158" t="s">
        <v>128</v>
      </c>
      <c r="HS81" s="158" t="s">
        <v>128</v>
      </c>
      <c r="HT81" s="158" t="s">
        <v>128</v>
      </c>
      <c r="HU81" s="158" t="s">
        <v>128</v>
      </c>
      <c r="HV81" s="158" t="s">
        <v>128</v>
      </c>
      <c r="HW81" s="158" t="s">
        <v>128</v>
      </c>
      <c r="HX81" s="158" t="s">
        <v>128</v>
      </c>
      <c r="HY81" s="158" t="s">
        <v>128</v>
      </c>
      <c r="HZ81" s="158" t="s">
        <v>128</v>
      </c>
      <c r="IA81" s="158" t="s">
        <v>128</v>
      </c>
      <c r="IB81" s="158" t="s">
        <v>128</v>
      </c>
      <c r="IC81" s="158" t="s">
        <v>128</v>
      </c>
      <c r="ID81" s="158" t="s">
        <v>128</v>
      </c>
      <c r="IE81" s="158" t="s">
        <v>128</v>
      </c>
      <c r="IF81" s="158" t="s">
        <v>128</v>
      </c>
      <c r="IG81" s="158" t="s">
        <v>128</v>
      </c>
      <c r="IH81" s="158" t="s">
        <v>128</v>
      </c>
      <c r="II81" s="158" t="s">
        <v>128</v>
      </c>
      <c r="IJ81" s="158" t="s">
        <v>128</v>
      </c>
      <c r="IK81" s="158" t="s">
        <v>128</v>
      </c>
      <c r="IL81" s="158" t="s">
        <v>128</v>
      </c>
      <c r="IM81" s="158" t="s">
        <v>128</v>
      </c>
      <c r="IN81" s="158" t="s">
        <v>128</v>
      </c>
      <c r="IO81" s="158" t="s">
        <v>128</v>
      </c>
      <c r="IP81" s="158" t="s">
        <v>128</v>
      </c>
      <c r="IQ81" s="158" t="s">
        <v>128</v>
      </c>
      <c r="IR81" s="158" t="s">
        <v>128</v>
      </c>
      <c r="IS81" s="158" t="s">
        <v>128</v>
      </c>
      <c r="IT81" s="158" t="s">
        <v>128</v>
      </c>
      <c r="IU81" s="158" t="s">
        <v>128</v>
      </c>
      <c r="IV81" s="158" t="s">
        <v>128</v>
      </c>
      <c r="IW81" s="158" t="s">
        <v>128</v>
      </c>
      <c r="IX81" s="158" t="s">
        <v>128</v>
      </c>
      <c r="IY81" s="158" t="s">
        <v>128</v>
      </c>
      <c r="IZ81" s="158" t="s">
        <v>128</v>
      </c>
      <c r="JA81" s="158" t="s">
        <v>128</v>
      </c>
      <c r="JB81" s="158" t="s">
        <v>128</v>
      </c>
      <c r="JC81" s="158" t="s">
        <v>128</v>
      </c>
      <c r="JD81" s="158" t="s">
        <v>128</v>
      </c>
      <c r="JE81" s="158" t="s">
        <v>128</v>
      </c>
      <c r="JF81" s="158" t="s">
        <v>128</v>
      </c>
      <c r="JG81" s="158" t="s">
        <v>128</v>
      </c>
      <c r="JH81" s="158" t="s">
        <v>128</v>
      </c>
      <c r="JI81" s="158" t="s">
        <v>128</v>
      </c>
      <c r="JJ81" s="158" t="s">
        <v>128</v>
      </c>
      <c r="JK81" s="158" t="s">
        <v>128</v>
      </c>
      <c r="JL81" s="158" t="s">
        <v>128</v>
      </c>
      <c r="JM81" s="158" t="s">
        <v>128</v>
      </c>
      <c r="JN81" s="158" t="s">
        <v>128</v>
      </c>
      <c r="JO81" s="158" t="s">
        <v>128</v>
      </c>
      <c r="JP81" s="158" t="s">
        <v>128</v>
      </c>
      <c r="JQ81" s="158" t="s">
        <v>128</v>
      </c>
      <c r="JR81" s="158" t="s">
        <v>128</v>
      </c>
      <c r="JS81" s="158" t="s">
        <v>128</v>
      </c>
      <c r="JT81" s="158" t="s">
        <v>128</v>
      </c>
      <c r="JU81" s="158" t="s">
        <v>128</v>
      </c>
      <c r="JV81" s="158" t="s">
        <v>128</v>
      </c>
      <c r="JW81" s="158" t="s">
        <v>128</v>
      </c>
      <c r="JX81" s="158" t="s">
        <v>128</v>
      </c>
      <c r="JY81" s="158" t="s">
        <v>128</v>
      </c>
      <c r="JZ81" s="158" t="s">
        <v>128</v>
      </c>
      <c r="KA81" s="158" t="s">
        <v>128</v>
      </c>
      <c r="KB81" s="158" t="s">
        <v>128</v>
      </c>
      <c r="KC81" s="158" t="s">
        <v>128</v>
      </c>
      <c r="KD81" s="158" t="s">
        <v>128</v>
      </c>
      <c r="KE81" s="158" t="s">
        <v>128</v>
      </c>
      <c r="KF81" s="158" t="s">
        <v>128</v>
      </c>
      <c r="KG81" s="158" t="s">
        <v>128</v>
      </c>
      <c r="KH81" s="158" t="s">
        <v>128</v>
      </c>
      <c r="KI81" s="158" t="s">
        <v>128</v>
      </c>
      <c r="KJ81" s="158" t="s">
        <v>128</v>
      </c>
      <c r="KK81" s="158" t="s">
        <v>128</v>
      </c>
      <c r="KL81" s="158" t="s">
        <v>128</v>
      </c>
      <c r="KM81" s="158" t="s">
        <v>128</v>
      </c>
      <c r="KN81" s="158" t="s">
        <v>128</v>
      </c>
      <c r="KO81" s="158" t="s">
        <v>128</v>
      </c>
      <c r="KP81" s="158" t="s">
        <v>128</v>
      </c>
      <c r="KQ81" s="158" t="s">
        <v>128</v>
      </c>
      <c r="KR81" s="158" t="s">
        <v>128</v>
      </c>
      <c r="KS81" s="158" t="s">
        <v>128</v>
      </c>
      <c r="KT81" s="158" t="s">
        <v>128</v>
      </c>
      <c r="KU81" s="158" t="s">
        <v>128</v>
      </c>
      <c r="KV81" s="158" t="s">
        <v>128</v>
      </c>
      <c r="KW81" s="158" t="s">
        <v>128</v>
      </c>
      <c r="KX81" s="158" t="s">
        <v>128</v>
      </c>
      <c r="KY81" s="158" t="s">
        <v>128</v>
      </c>
      <c r="KZ81" s="158" t="s">
        <v>128</v>
      </c>
      <c r="LA81" s="158" t="s">
        <v>128</v>
      </c>
      <c r="LB81" s="158" t="s">
        <v>128</v>
      </c>
      <c r="LC81" s="158" t="s">
        <v>128</v>
      </c>
      <c r="LD81" s="158" t="s">
        <v>128</v>
      </c>
      <c r="LE81" s="158" t="s">
        <v>128</v>
      </c>
      <c r="LF81" s="158" t="s">
        <v>128</v>
      </c>
      <c r="LG81" s="158" t="s">
        <v>128</v>
      </c>
      <c r="LH81" s="158" t="s">
        <v>128</v>
      </c>
      <c r="LI81" s="158" t="s">
        <v>128</v>
      </c>
      <c r="LJ81" s="158" t="s">
        <v>128</v>
      </c>
      <c r="LK81" s="158" t="s">
        <v>128</v>
      </c>
      <c r="LL81" s="158" t="s">
        <v>128</v>
      </c>
      <c r="LM81" s="158" t="s">
        <v>128</v>
      </c>
      <c r="LN81" s="158" t="s">
        <v>128</v>
      </c>
      <c r="LO81" s="158" t="s">
        <v>128</v>
      </c>
      <c r="LP81" s="158" t="s">
        <v>128</v>
      </c>
      <c r="LQ81" s="158" t="s">
        <v>128</v>
      </c>
      <c r="LR81" s="158" t="s">
        <v>128</v>
      </c>
      <c r="LS81" s="158" t="s">
        <v>128</v>
      </c>
      <c r="LT81" s="158" t="s">
        <v>128</v>
      </c>
      <c r="LU81" s="158" t="s">
        <v>128</v>
      </c>
      <c r="LV81" s="158" t="s">
        <v>128</v>
      </c>
      <c r="LW81" s="158" t="s">
        <v>128</v>
      </c>
      <c r="LX81" s="158" t="s">
        <v>128</v>
      </c>
      <c r="LY81" s="158" t="s">
        <v>128</v>
      </c>
      <c r="LZ81" s="158" t="s">
        <v>128</v>
      </c>
      <c r="MA81" s="158" t="s">
        <v>128</v>
      </c>
      <c r="MB81" s="158" t="s">
        <v>128</v>
      </c>
      <c r="MC81" s="158" t="s">
        <v>128</v>
      </c>
      <c r="MD81" s="158" t="s">
        <v>128</v>
      </c>
      <c r="ME81" s="158" t="s">
        <v>128</v>
      </c>
      <c r="MF81" s="158" t="s">
        <v>128</v>
      </c>
      <c r="MG81" s="158" t="s">
        <v>128</v>
      </c>
      <c r="MH81" s="158" t="s">
        <v>128</v>
      </c>
      <c r="MI81" s="158" t="s">
        <v>128</v>
      </c>
      <c r="MJ81" s="158" t="s">
        <v>128</v>
      </c>
      <c r="MK81" s="158" t="s">
        <v>128</v>
      </c>
      <c r="ML81" s="158" t="s">
        <v>128</v>
      </c>
      <c r="MM81" s="158" t="s">
        <v>128</v>
      </c>
      <c r="MN81" s="158" t="s">
        <v>128</v>
      </c>
      <c r="MO81" s="158" t="s">
        <v>128</v>
      </c>
      <c r="MP81" s="158" t="s">
        <v>128</v>
      </c>
      <c r="MQ81" s="158" t="s">
        <v>128</v>
      </c>
      <c r="MR81" s="158" t="s">
        <v>128</v>
      </c>
      <c r="MS81" s="158" t="s">
        <v>128</v>
      </c>
      <c r="MT81" s="158" t="s">
        <v>128</v>
      </c>
      <c r="MU81" s="158" t="s">
        <v>128</v>
      </c>
      <c r="MV81" s="158" t="s">
        <v>128</v>
      </c>
      <c r="MW81" s="158" t="s">
        <v>128</v>
      </c>
      <c r="MX81" s="158" t="s">
        <v>128</v>
      </c>
      <c r="MY81" s="158" t="s">
        <v>128</v>
      </c>
      <c r="MZ81" s="158" t="s">
        <v>128</v>
      </c>
      <c r="NA81" s="158" t="s">
        <v>128</v>
      </c>
      <c r="NB81" s="158" t="s">
        <v>128</v>
      </c>
      <c r="NC81" s="158" t="s">
        <v>128</v>
      </c>
      <c r="ND81" s="158" t="s">
        <v>128</v>
      </c>
      <c r="NE81" s="158" t="s">
        <v>128</v>
      </c>
      <c r="NF81" s="158" t="s">
        <v>128</v>
      </c>
      <c r="NG81" s="158" t="s">
        <v>128</v>
      </c>
      <c r="NH81" s="158" t="s">
        <v>128</v>
      </c>
      <c r="NI81" s="158" t="s">
        <v>128</v>
      </c>
      <c r="NJ81" s="158" t="s">
        <v>128</v>
      </c>
      <c r="NK81" s="158" t="s">
        <v>128</v>
      </c>
      <c r="NL81" s="158" t="s">
        <v>128</v>
      </c>
      <c r="NM81" s="158" t="s">
        <v>128</v>
      </c>
      <c r="NN81" s="158" t="s">
        <v>128</v>
      </c>
      <c r="NO81" s="158" t="s">
        <v>128</v>
      </c>
      <c r="NP81" s="158" t="s">
        <v>128</v>
      </c>
      <c r="NQ81" s="158" t="s">
        <v>128</v>
      </c>
      <c r="NR81" s="158" t="s">
        <v>128</v>
      </c>
      <c r="NS81" s="158" t="s">
        <v>128</v>
      </c>
      <c r="NT81" s="158" t="s">
        <v>128</v>
      </c>
      <c r="NU81" s="158" t="s">
        <v>128</v>
      </c>
      <c r="NV81" s="158" t="s">
        <v>128</v>
      </c>
      <c r="NW81" s="158" t="s">
        <v>128</v>
      </c>
      <c r="NX81" s="158" t="s">
        <v>128</v>
      </c>
      <c r="NY81" s="158" t="s">
        <v>128</v>
      </c>
      <c r="NZ81" s="158" t="s">
        <v>128</v>
      </c>
      <c r="OA81" s="158" t="s">
        <v>128</v>
      </c>
      <c r="OB81" s="158" t="s">
        <v>128</v>
      </c>
      <c r="OC81" s="158" t="s">
        <v>128</v>
      </c>
      <c r="OD81" s="158" t="s">
        <v>128</v>
      </c>
      <c r="OE81" s="170" t="s">
        <v>128</v>
      </c>
      <c r="OF81" s="181"/>
      <c r="OG81" s="174">
        <f t="shared" si="451"/>
        <v>26.190476190476186</v>
      </c>
      <c r="OH81" s="66" t="str">
        <f t="shared" si="452"/>
        <v>kg/GJ delivered</v>
      </c>
      <c r="OI81" s="66" t="str">
        <f t="shared" si="453"/>
        <v/>
      </c>
      <c r="OJ81" s="66" t="str">
        <f t="shared" si="454"/>
        <v/>
      </c>
      <c r="OK81" s="66" t="str">
        <f t="shared" si="455"/>
        <v/>
      </c>
      <c r="OL81" s="66" t="str">
        <f t="shared" si="456"/>
        <v/>
      </c>
      <c r="OM81" s="159">
        <f t="shared" si="457"/>
        <v>301.05820105820101</v>
      </c>
      <c r="ON81" s="66" t="str">
        <f t="shared" si="458"/>
        <v>kg/GJ delivered</v>
      </c>
      <c r="OO81" s="118">
        <f t="shared" si="459"/>
        <v>1.0582010582010579</v>
      </c>
      <c r="OP81" s="66" t="str">
        <f t="shared" si="460"/>
        <v>kg/GJ delivered</v>
      </c>
      <c r="OQ81" s="66" t="str">
        <f t="shared" si="461"/>
        <v/>
      </c>
      <c r="OR81" s="66" t="str">
        <f t="shared" si="462"/>
        <v/>
      </c>
      <c r="OS81" s="66" t="str">
        <f t="shared" si="463"/>
        <v/>
      </c>
      <c r="OT81" s="66" t="str">
        <f t="shared" si="464"/>
        <v/>
      </c>
      <c r="OU81" s="118">
        <f t="shared" si="465"/>
        <v>1.2830687830687826</v>
      </c>
      <c r="OV81" s="66" t="str">
        <f t="shared" si="466"/>
        <v>kg/GJ delivered</v>
      </c>
      <c r="OW81" s="126">
        <f t="shared" si="467"/>
        <v>2.9100529100529092E-2</v>
      </c>
      <c r="OX81" s="66" t="str">
        <f t="shared" si="468"/>
        <v>kg/GJ delivered</v>
      </c>
      <c r="OY81" s="66" t="str">
        <f t="shared" si="469"/>
        <v/>
      </c>
      <c r="OZ81" s="66" t="str">
        <f t="shared" si="470"/>
        <v/>
      </c>
      <c r="PA81" s="66" t="str">
        <f t="shared" si="471"/>
        <v/>
      </c>
      <c r="PB81" s="66" t="str">
        <f t="shared" si="472"/>
        <v/>
      </c>
      <c r="PC81" s="66" t="str">
        <f t="shared" si="473"/>
        <v/>
      </c>
      <c r="PD81" s="66" t="str">
        <f t="shared" si="474"/>
        <v/>
      </c>
      <c r="PE81" s="66" t="str">
        <f t="shared" si="475"/>
        <v/>
      </c>
      <c r="PF81" s="66" t="str">
        <f t="shared" si="476"/>
        <v/>
      </c>
      <c r="PG81" s="66" t="str">
        <f t="shared" si="477"/>
        <v/>
      </c>
      <c r="PH81" s="66" t="str">
        <f t="shared" si="478"/>
        <v/>
      </c>
      <c r="PI81" s="66" t="str">
        <f t="shared" si="479"/>
        <v/>
      </c>
      <c r="PJ81" s="66" t="str">
        <f t="shared" si="480"/>
        <v/>
      </c>
      <c r="PK81" s="66" t="str">
        <f t="shared" si="481"/>
        <v/>
      </c>
      <c r="PL81" s="66" t="str">
        <f t="shared" si="482"/>
        <v/>
      </c>
      <c r="PM81" s="66" t="str">
        <f t="shared" si="483"/>
        <v/>
      </c>
      <c r="PN81" s="66" t="str">
        <f t="shared" si="484"/>
        <v/>
      </c>
      <c r="PO81" s="66" t="str">
        <f t="shared" si="485"/>
        <v/>
      </c>
      <c r="PP81" s="66" t="str">
        <f t="shared" si="486"/>
        <v/>
      </c>
      <c r="PQ81" s="66" t="str">
        <f t="shared" si="487"/>
        <v/>
      </c>
      <c r="PR81" s="66" t="str">
        <f t="shared" si="488"/>
        <v/>
      </c>
      <c r="PS81" s="66" t="str">
        <f t="shared" si="489"/>
        <v/>
      </c>
      <c r="PT81" s="66" t="str">
        <f t="shared" si="490"/>
        <v/>
      </c>
      <c r="PU81" s="66" t="str">
        <f t="shared" si="491"/>
        <v/>
      </c>
      <c r="PV81" s="66" t="str">
        <f t="shared" si="492"/>
        <v/>
      </c>
      <c r="PW81" s="66" t="str">
        <f t="shared" si="493"/>
        <v/>
      </c>
      <c r="PX81" s="66" t="str">
        <f t="shared" si="494"/>
        <v/>
      </c>
      <c r="PY81" s="66" t="str">
        <f t="shared" si="495"/>
        <v/>
      </c>
      <c r="PZ81" s="66" t="str">
        <f t="shared" si="496"/>
        <v/>
      </c>
      <c r="QA81" s="66" t="str">
        <f t="shared" si="497"/>
        <v/>
      </c>
      <c r="QB81" s="66" t="str">
        <f t="shared" si="498"/>
        <v/>
      </c>
      <c r="QC81" s="66" t="str">
        <f t="shared" si="499"/>
        <v/>
      </c>
      <c r="QD81" s="66" t="str">
        <f t="shared" si="500"/>
        <v/>
      </c>
      <c r="QE81" s="66" t="str">
        <f t="shared" si="501"/>
        <v/>
      </c>
      <c r="QF81" s="66" t="str">
        <f t="shared" si="502"/>
        <v/>
      </c>
      <c r="QG81" s="66" t="str">
        <f t="shared" si="503"/>
        <v/>
      </c>
      <c r="QH81" s="66" t="str">
        <f t="shared" si="504"/>
        <v/>
      </c>
      <c r="QI81" s="66" t="str">
        <f t="shared" si="505"/>
        <v/>
      </c>
      <c r="QJ81" s="66" t="str">
        <f t="shared" si="506"/>
        <v/>
      </c>
      <c r="QK81" s="66" t="str">
        <f t="shared" si="507"/>
        <v/>
      </c>
      <c r="QL81" s="66" t="str">
        <f t="shared" si="508"/>
        <v/>
      </c>
      <c r="QM81" s="66" t="str">
        <f t="shared" si="509"/>
        <v/>
      </c>
      <c r="QN81" s="66" t="str">
        <f t="shared" si="510"/>
        <v/>
      </c>
      <c r="QO81" s="66" t="str">
        <f t="shared" si="511"/>
        <v/>
      </c>
      <c r="QP81" s="66" t="str">
        <f t="shared" si="512"/>
        <v/>
      </c>
      <c r="QQ81" s="66" t="str">
        <f t="shared" si="513"/>
        <v/>
      </c>
      <c r="QR81" s="66" t="str">
        <f t="shared" si="514"/>
        <v/>
      </c>
      <c r="QS81" s="66" t="str">
        <f t="shared" si="515"/>
        <v/>
      </c>
      <c r="QT81" s="66" t="str">
        <f t="shared" si="516"/>
        <v/>
      </c>
      <c r="QU81" s="66" t="str">
        <f t="shared" si="517"/>
        <v/>
      </c>
      <c r="QV81" s="66" t="str">
        <f t="shared" si="518"/>
        <v/>
      </c>
      <c r="QW81" s="66" t="str">
        <f t="shared" si="519"/>
        <v/>
      </c>
      <c r="QX81" s="66" t="str">
        <f t="shared" si="520"/>
        <v/>
      </c>
      <c r="QY81" s="66" t="str">
        <f t="shared" si="521"/>
        <v/>
      </c>
      <c r="QZ81" s="66" t="str">
        <f t="shared" si="522"/>
        <v/>
      </c>
      <c r="RA81" s="66" t="str">
        <f t="shared" si="523"/>
        <v/>
      </c>
      <c r="RB81" s="66" t="str">
        <f t="shared" si="524"/>
        <v/>
      </c>
      <c r="RC81" s="66" t="str">
        <f t="shared" si="525"/>
        <v/>
      </c>
      <c r="RD81" s="66" t="str">
        <f t="shared" si="526"/>
        <v/>
      </c>
      <c r="RE81" s="66" t="str">
        <f t="shared" si="527"/>
        <v/>
      </c>
      <c r="RF81" s="66" t="str">
        <f t="shared" si="528"/>
        <v/>
      </c>
      <c r="RG81" s="66" t="str">
        <f t="shared" si="529"/>
        <v/>
      </c>
      <c r="RH81" s="66" t="str">
        <f t="shared" si="530"/>
        <v/>
      </c>
      <c r="RI81" s="66" t="str">
        <f t="shared" si="531"/>
        <v/>
      </c>
      <c r="RJ81" s="66" t="str">
        <f t="shared" si="532"/>
        <v/>
      </c>
      <c r="RK81" s="66" t="str">
        <f t="shared" si="533"/>
        <v/>
      </c>
      <c r="RL81" s="66" t="str">
        <f t="shared" si="534"/>
        <v/>
      </c>
      <c r="RM81" s="66" t="str">
        <f t="shared" si="535"/>
        <v/>
      </c>
      <c r="RN81" s="66" t="str">
        <f t="shared" si="536"/>
        <v/>
      </c>
      <c r="RO81" s="66" t="str">
        <f t="shared" si="537"/>
        <v/>
      </c>
      <c r="RP81" s="66" t="str">
        <f t="shared" si="538"/>
        <v/>
      </c>
      <c r="RQ81" s="66" t="str">
        <f t="shared" si="539"/>
        <v/>
      </c>
      <c r="RR81" s="66" t="str">
        <f t="shared" si="540"/>
        <v/>
      </c>
      <c r="RS81" s="66" t="str">
        <f t="shared" si="541"/>
        <v/>
      </c>
      <c r="RT81" s="66" t="str">
        <f t="shared" si="542"/>
        <v/>
      </c>
      <c r="RU81" s="66" t="str">
        <f t="shared" si="543"/>
        <v/>
      </c>
      <c r="RV81" s="66" t="str">
        <f t="shared" si="544"/>
        <v/>
      </c>
      <c r="RW81" s="66" t="str">
        <f t="shared" si="545"/>
        <v/>
      </c>
      <c r="RX81" s="66" t="str">
        <f t="shared" si="546"/>
        <v/>
      </c>
      <c r="RY81" s="66" t="str">
        <f t="shared" si="547"/>
        <v/>
      </c>
      <c r="RZ81" s="66" t="str">
        <f t="shared" si="548"/>
        <v/>
      </c>
      <c r="SA81" s="66" t="str">
        <f t="shared" si="549"/>
        <v/>
      </c>
      <c r="SB81" s="66" t="str">
        <f t="shared" si="550"/>
        <v/>
      </c>
      <c r="SC81" s="66" t="str">
        <f t="shared" si="551"/>
        <v/>
      </c>
      <c r="SD81" s="66" t="str">
        <f t="shared" si="552"/>
        <v/>
      </c>
      <c r="SE81" s="66" t="str">
        <f t="shared" si="553"/>
        <v/>
      </c>
      <c r="SF81" s="66" t="str">
        <f t="shared" si="554"/>
        <v/>
      </c>
      <c r="SG81" s="66" t="str">
        <f t="shared" si="555"/>
        <v/>
      </c>
      <c r="SH81" s="66" t="str">
        <f t="shared" si="556"/>
        <v/>
      </c>
      <c r="SI81" s="66" t="str">
        <f t="shared" si="557"/>
        <v/>
      </c>
      <c r="SJ81" s="66" t="str">
        <f t="shared" si="558"/>
        <v/>
      </c>
      <c r="SK81" s="66" t="str">
        <f t="shared" si="559"/>
        <v/>
      </c>
      <c r="SL81" s="66" t="str">
        <f t="shared" si="560"/>
        <v/>
      </c>
      <c r="SM81" s="66" t="str">
        <f t="shared" si="561"/>
        <v/>
      </c>
      <c r="SN81" s="66" t="str">
        <f t="shared" si="562"/>
        <v/>
      </c>
      <c r="SO81" s="66" t="str">
        <f t="shared" si="563"/>
        <v/>
      </c>
      <c r="SP81" s="66" t="str">
        <f t="shared" si="564"/>
        <v/>
      </c>
      <c r="SQ81" s="66" t="str">
        <f t="shared" si="565"/>
        <v/>
      </c>
      <c r="SR81" s="66" t="str">
        <f t="shared" si="566"/>
        <v/>
      </c>
      <c r="SS81" s="66" t="str">
        <f t="shared" si="567"/>
        <v/>
      </c>
      <c r="ST81" s="66" t="str">
        <f t="shared" si="568"/>
        <v/>
      </c>
      <c r="SU81" s="66" t="str">
        <f t="shared" si="569"/>
        <v/>
      </c>
      <c r="SV81" s="66" t="str">
        <f t="shared" si="570"/>
        <v/>
      </c>
      <c r="SW81" s="66" t="str">
        <f t="shared" si="571"/>
        <v/>
      </c>
      <c r="SX81" s="66" t="str">
        <f t="shared" si="572"/>
        <v/>
      </c>
      <c r="SY81" s="66" t="str">
        <f t="shared" si="573"/>
        <v/>
      </c>
      <c r="SZ81" s="66" t="str">
        <f t="shared" si="574"/>
        <v/>
      </c>
      <c r="TA81" s="66" t="str">
        <f t="shared" si="575"/>
        <v/>
      </c>
      <c r="TB81" s="66" t="str">
        <f t="shared" si="576"/>
        <v/>
      </c>
      <c r="TC81" s="66" t="str">
        <f t="shared" si="577"/>
        <v/>
      </c>
      <c r="TD81" s="66" t="str">
        <f t="shared" si="578"/>
        <v/>
      </c>
      <c r="TE81" s="66" t="str">
        <f t="shared" si="579"/>
        <v/>
      </c>
      <c r="TF81" s="66" t="str">
        <f t="shared" si="580"/>
        <v/>
      </c>
      <c r="TG81" s="66" t="str">
        <f t="shared" si="581"/>
        <v/>
      </c>
      <c r="TH81" s="66" t="str">
        <f t="shared" si="582"/>
        <v/>
      </c>
      <c r="TI81" s="66" t="str">
        <f t="shared" si="583"/>
        <v/>
      </c>
      <c r="TJ81" s="66" t="str">
        <f t="shared" si="584"/>
        <v/>
      </c>
      <c r="TK81" s="66" t="str">
        <f t="shared" si="585"/>
        <v/>
      </c>
      <c r="TL81" s="66" t="str">
        <f t="shared" si="586"/>
        <v/>
      </c>
      <c r="TM81" s="66" t="str">
        <f t="shared" si="587"/>
        <v/>
      </c>
      <c r="TN81" s="66" t="str">
        <f t="shared" si="588"/>
        <v/>
      </c>
      <c r="TO81" s="66" t="str">
        <f t="shared" si="589"/>
        <v/>
      </c>
      <c r="TP81" s="66" t="str">
        <f t="shared" si="590"/>
        <v/>
      </c>
      <c r="TQ81" s="66" t="str">
        <f t="shared" si="591"/>
        <v/>
      </c>
      <c r="TR81" s="66" t="str">
        <f t="shared" si="592"/>
        <v/>
      </c>
      <c r="TS81" s="66" t="str">
        <f t="shared" si="593"/>
        <v/>
      </c>
      <c r="TT81" s="66" t="str">
        <f t="shared" si="594"/>
        <v/>
      </c>
      <c r="TU81" s="66" t="str">
        <f t="shared" si="595"/>
        <v/>
      </c>
      <c r="TV81" s="66" t="str">
        <f t="shared" si="596"/>
        <v/>
      </c>
      <c r="TW81" s="66" t="str">
        <f t="shared" si="597"/>
        <v/>
      </c>
      <c r="TX81" s="66" t="str">
        <f t="shared" si="598"/>
        <v/>
      </c>
      <c r="TY81" s="66" t="str">
        <f t="shared" si="599"/>
        <v/>
      </c>
      <c r="TZ81" s="66" t="str">
        <f t="shared" si="600"/>
        <v/>
      </c>
      <c r="UA81" s="66" t="str">
        <f t="shared" si="601"/>
        <v/>
      </c>
      <c r="UB81" s="66" t="str">
        <f t="shared" si="602"/>
        <v/>
      </c>
      <c r="UC81" s="66" t="str">
        <f t="shared" si="603"/>
        <v/>
      </c>
      <c r="UD81" s="66" t="str">
        <f t="shared" si="604"/>
        <v/>
      </c>
      <c r="UE81" s="66" t="str">
        <f t="shared" si="605"/>
        <v/>
      </c>
      <c r="UF81" s="66" t="str">
        <f t="shared" si="606"/>
        <v/>
      </c>
      <c r="UG81" s="66" t="str">
        <f t="shared" si="607"/>
        <v/>
      </c>
      <c r="UH81" s="66" t="str">
        <f t="shared" si="608"/>
        <v/>
      </c>
      <c r="UI81" s="66" t="str">
        <f t="shared" si="609"/>
        <v/>
      </c>
      <c r="UJ81" s="66" t="str">
        <f t="shared" si="610"/>
        <v/>
      </c>
      <c r="UK81" s="66" t="str">
        <f t="shared" si="611"/>
        <v/>
      </c>
      <c r="UL81" s="66" t="str">
        <f t="shared" si="612"/>
        <v/>
      </c>
      <c r="UM81" s="66" t="str">
        <f t="shared" si="613"/>
        <v/>
      </c>
      <c r="UN81" s="66" t="str">
        <f t="shared" si="614"/>
        <v/>
      </c>
      <c r="UO81" s="66" t="str">
        <f t="shared" si="615"/>
        <v/>
      </c>
      <c r="UP81" s="66" t="str">
        <f t="shared" si="616"/>
        <v/>
      </c>
      <c r="UQ81" s="66" t="str">
        <f t="shared" si="617"/>
        <v/>
      </c>
      <c r="UR81" s="66" t="str">
        <f t="shared" si="618"/>
        <v/>
      </c>
      <c r="US81" s="66" t="str">
        <f t="shared" si="619"/>
        <v/>
      </c>
      <c r="UT81" s="66" t="str">
        <f t="shared" si="620"/>
        <v/>
      </c>
      <c r="UU81" s="66" t="str">
        <f t="shared" si="621"/>
        <v/>
      </c>
      <c r="UV81" s="66" t="str">
        <f t="shared" si="622"/>
        <v/>
      </c>
      <c r="UW81" s="66" t="str">
        <f t="shared" si="623"/>
        <v/>
      </c>
      <c r="UX81" s="66" t="str">
        <f t="shared" si="624"/>
        <v/>
      </c>
      <c r="UY81" s="66" t="str">
        <f t="shared" si="625"/>
        <v/>
      </c>
      <c r="UZ81" s="66" t="str">
        <f t="shared" si="626"/>
        <v/>
      </c>
      <c r="VA81" s="66" t="str">
        <f t="shared" si="627"/>
        <v/>
      </c>
      <c r="VB81" s="66" t="str">
        <f t="shared" si="628"/>
        <v/>
      </c>
      <c r="VC81" s="66" t="str">
        <f t="shared" si="629"/>
        <v/>
      </c>
      <c r="VD81" s="66" t="str">
        <f t="shared" si="630"/>
        <v/>
      </c>
      <c r="VE81" s="66" t="str">
        <f t="shared" si="631"/>
        <v/>
      </c>
      <c r="VF81" s="66" t="str">
        <f t="shared" si="632"/>
        <v/>
      </c>
      <c r="VG81" s="66" t="str">
        <f t="shared" si="633"/>
        <v/>
      </c>
      <c r="VH81" s="66" t="str">
        <f t="shared" si="634"/>
        <v/>
      </c>
      <c r="VI81" s="66" t="str">
        <f t="shared" si="635"/>
        <v/>
      </c>
      <c r="VJ81" s="66" t="str">
        <f t="shared" si="636"/>
        <v/>
      </c>
      <c r="VK81" s="66" t="str">
        <f t="shared" si="637"/>
        <v/>
      </c>
      <c r="VL81" s="66" t="str">
        <f t="shared" si="638"/>
        <v/>
      </c>
      <c r="VM81" s="66" t="str">
        <f t="shared" si="639"/>
        <v/>
      </c>
      <c r="VN81" s="66" t="str">
        <f t="shared" si="640"/>
        <v/>
      </c>
      <c r="VO81" s="66" t="str">
        <f t="shared" si="641"/>
        <v/>
      </c>
      <c r="VP81" s="66" t="str">
        <f t="shared" si="642"/>
        <v/>
      </c>
      <c r="VQ81" s="66" t="str">
        <f t="shared" si="643"/>
        <v/>
      </c>
      <c r="VR81" s="66" t="str">
        <f t="shared" si="644"/>
        <v/>
      </c>
      <c r="VS81" s="66" t="str">
        <f t="shared" si="645"/>
        <v/>
      </c>
      <c r="VT81" s="66" t="str">
        <f t="shared" si="646"/>
        <v/>
      </c>
      <c r="VU81" s="66" t="str">
        <f t="shared" si="647"/>
        <v/>
      </c>
      <c r="VV81" s="66" t="str">
        <f t="shared" si="648"/>
        <v/>
      </c>
      <c r="VW81" s="66" t="str">
        <f t="shared" si="649"/>
        <v/>
      </c>
      <c r="VX81" s="66" t="str">
        <f t="shared" si="650"/>
        <v/>
      </c>
      <c r="VY81" s="66" t="str">
        <f t="shared" si="651"/>
        <v/>
      </c>
      <c r="VZ81" s="66" t="str">
        <f t="shared" si="652"/>
        <v/>
      </c>
      <c r="WA81" s="66" t="str">
        <f t="shared" si="653"/>
        <v/>
      </c>
      <c r="WB81" s="66" t="str">
        <f t="shared" si="654"/>
        <v/>
      </c>
      <c r="WC81" s="66" t="str">
        <f t="shared" si="655"/>
        <v/>
      </c>
      <c r="WD81" s="66" t="str">
        <f t="shared" si="656"/>
        <v/>
      </c>
      <c r="WE81" s="66" t="str">
        <f t="shared" si="657"/>
        <v/>
      </c>
      <c r="WF81" s="66" t="str">
        <f t="shared" si="658"/>
        <v/>
      </c>
      <c r="WG81" s="66" t="str">
        <f t="shared" si="659"/>
        <v/>
      </c>
      <c r="WH81" s="66" t="str">
        <f t="shared" si="660"/>
        <v/>
      </c>
      <c r="WI81" s="66" t="str">
        <f t="shared" si="661"/>
        <v/>
      </c>
      <c r="WJ81" s="66" t="str">
        <f t="shared" si="662"/>
        <v/>
      </c>
      <c r="WK81" s="66" t="str">
        <f t="shared" si="663"/>
        <v/>
      </c>
      <c r="WL81" s="66" t="str">
        <f t="shared" si="664"/>
        <v/>
      </c>
      <c r="WM81" s="66" t="str">
        <f t="shared" si="665"/>
        <v/>
      </c>
      <c r="WN81" s="66" t="str">
        <f t="shared" si="666"/>
        <v/>
      </c>
      <c r="WO81" s="66" t="str">
        <f t="shared" si="667"/>
        <v/>
      </c>
      <c r="WP81" s="66" t="str">
        <f t="shared" si="668"/>
        <v/>
      </c>
      <c r="WQ81" s="66" t="str">
        <f t="shared" si="669"/>
        <v/>
      </c>
      <c r="WR81" s="66" t="str">
        <f t="shared" si="670"/>
        <v/>
      </c>
      <c r="WS81" s="66" t="str">
        <f t="shared" si="671"/>
        <v/>
      </c>
      <c r="WT81" s="66" t="str">
        <f t="shared" si="672"/>
        <v/>
      </c>
      <c r="WU81" s="66" t="str">
        <f t="shared" si="673"/>
        <v/>
      </c>
      <c r="WV81" s="66" t="str">
        <f t="shared" si="674"/>
        <v/>
      </c>
      <c r="WW81" s="66" t="str">
        <f t="shared" si="675"/>
        <v/>
      </c>
      <c r="WX81" s="66" t="str">
        <f t="shared" si="676"/>
        <v/>
      </c>
      <c r="WY81" s="66" t="str">
        <f t="shared" si="677"/>
        <v/>
      </c>
      <c r="WZ81" s="66" t="str">
        <f t="shared" si="678"/>
        <v/>
      </c>
      <c r="XA81" s="66" t="str">
        <f t="shared" si="679"/>
        <v/>
      </c>
      <c r="XB81" s="66" t="str">
        <f t="shared" si="680"/>
        <v/>
      </c>
      <c r="XC81" s="66" t="str">
        <f t="shared" si="681"/>
        <v/>
      </c>
      <c r="XD81" s="66" t="str">
        <f t="shared" si="682"/>
        <v/>
      </c>
      <c r="XE81" s="66" t="str">
        <f t="shared" si="683"/>
        <v/>
      </c>
      <c r="XF81" s="66" t="str">
        <f t="shared" si="684"/>
        <v/>
      </c>
      <c r="XG81" s="66" t="str">
        <f t="shared" si="685"/>
        <v/>
      </c>
      <c r="XH81" s="66" t="str">
        <f t="shared" si="686"/>
        <v/>
      </c>
      <c r="XI81" s="66" t="str">
        <f t="shared" si="687"/>
        <v/>
      </c>
      <c r="XJ81" s="66" t="str">
        <f t="shared" si="688"/>
        <v/>
      </c>
      <c r="XK81" s="66" t="str">
        <f t="shared" si="689"/>
        <v/>
      </c>
      <c r="XL81" s="66" t="str">
        <f t="shared" si="690"/>
        <v/>
      </c>
      <c r="XM81" s="66" t="str">
        <f t="shared" si="691"/>
        <v/>
      </c>
      <c r="XN81" s="66" t="str">
        <f t="shared" si="692"/>
        <v/>
      </c>
      <c r="XO81" s="66" t="str">
        <f t="shared" si="693"/>
        <v/>
      </c>
      <c r="XP81" s="66" t="str">
        <f t="shared" si="694"/>
        <v/>
      </c>
      <c r="XQ81" s="66" t="str">
        <f t="shared" si="695"/>
        <v/>
      </c>
      <c r="XR81" s="66" t="str">
        <f t="shared" si="696"/>
        <v/>
      </c>
      <c r="XS81" s="66" t="str">
        <f t="shared" si="697"/>
        <v/>
      </c>
      <c r="XT81" s="66" t="str">
        <f t="shared" si="698"/>
        <v/>
      </c>
      <c r="XU81" s="66" t="str">
        <f t="shared" si="699"/>
        <v/>
      </c>
      <c r="XV81" s="66" t="str">
        <f t="shared" si="700"/>
        <v/>
      </c>
      <c r="XW81" s="66" t="str">
        <f t="shared" si="701"/>
        <v/>
      </c>
      <c r="XX81" s="66" t="str">
        <f t="shared" si="702"/>
        <v/>
      </c>
      <c r="XY81" s="66" t="str">
        <f t="shared" si="703"/>
        <v/>
      </c>
      <c r="XZ81" s="66" t="str">
        <f t="shared" si="704"/>
        <v/>
      </c>
      <c r="YA81" s="66" t="str">
        <f t="shared" si="705"/>
        <v/>
      </c>
      <c r="YB81" s="66" t="str">
        <f t="shared" si="706"/>
        <v/>
      </c>
      <c r="YC81" s="66" t="str">
        <f t="shared" si="707"/>
        <v/>
      </c>
      <c r="YD81" s="66" t="str">
        <f t="shared" si="708"/>
        <v/>
      </c>
      <c r="YE81" s="66" t="str">
        <f t="shared" si="709"/>
        <v/>
      </c>
      <c r="YF81" s="66" t="str">
        <f t="shared" si="710"/>
        <v/>
      </c>
      <c r="YG81" s="66" t="str">
        <f t="shared" si="711"/>
        <v/>
      </c>
      <c r="YH81" s="66" t="str">
        <f t="shared" si="712"/>
        <v/>
      </c>
      <c r="YI81" s="66" t="str">
        <f t="shared" si="713"/>
        <v/>
      </c>
      <c r="YJ81" s="66" t="str">
        <f t="shared" si="714"/>
        <v/>
      </c>
      <c r="YK81" s="66" t="str">
        <f t="shared" si="715"/>
        <v/>
      </c>
      <c r="YL81" s="66" t="str">
        <f t="shared" si="716"/>
        <v/>
      </c>
      <c r="YM81" s="66" t="str">
        <f t="shared" si="717"/>
        <v/>
      </c>
      <c r="YN81" s="66" t="str">
        <f t="shared" si="718"/>
        <v/>
      </c>
      <c r="YO81" s="66" t="str">
        <f t="shared" si="719"/>
        <v/>
      </c>
      <c r="YP81" s="66" t="str">
        <f t="shared" si="720"/>
        <v/>
      </c>
      <c r="YQ81" s="66" t="str">
        <f t="shared" si="721"/>
        <v/>
      </c>
      <c r="YR81" s="66" t="str">
        <f t="shared" si="722"/>
        <v/>
      </c>
      <c r="YS81" s="66" t="str">
        <f t="shared" si="723"/>
        <v/>
      </c>
      <c r="YT81" s="66" t="str">
        <f t="shared" si="724"/>
        <v/>
      </c>
      <c r="YU81" s="66" t="str">
        <f t="shared" si="725"/>
        <v/>
      </c>
      <c r="YV81" s="66" t="str">
        <f t="shared" si="726"/>
        <v/>
      </c>
      <c r="YW81" s="66" t="str">
        <f t="shared" si="727"/>
        <v/>
      </c>
      <c r="YX81" s="66" t="str">
        <f t="shared" si="728"/>
        <v/>
      </c>
      <c r="YY81" s="66" t="str">
        <f t="shared" si="729"/>
        <v/>
      </c>
      <c r="YZ81" s="66" t="str">
        <f t="shared" si="730"/>
        <v/>
      </c>
      <c r="ZA81" s="66" t="str">
        <f t="shared" si="731"/>
        <v/>
      </c>
      <c r="ZB81" s="66" t="str">
        <f t="shared" si="732"/>
        <v/>
      </c>
      <c r="ZC81" s="66" t="str">
        <f t="shared" si="733"/>
        <v/>
      </c>
      <c r="ZD81" s="66" t="str">
        <f t="shared" si="734"/>
        <v/>
      </c>
      <c r="ZE81" s="66" t="str">
        <f t="shared" si="735"/>
        <v/>
      </c>
      <c r="ZF81" s="66" t="str">
        <f t="shared" si="736"/>
        <v/>
      </c>
      <c r="ZG81" s="66" t="str">
        <f t="shared" si="737"/>
        <v/>
      </c>
      <c r="ZH81" s="66" t="str">
        <f t="shared" si="738"/>
        <v/>
      </c>
      <c r="ZI81" s="66" t="str">
        <f t="shared" si="739"/>
        <v/>
      </c>
      <c r="ZJ81" s="66" t="str">
        <f t="shared" si="740"/>
        <v/>
      </c>
      <c r="ZK81" s="66" t="str">
        <f t="shared" si="741"/>
        <v/>
      </c>
      <c r="ZL81" s="66" t="str">
        <f t="shared" si="742"/>
        <v/>
      </c>
      <c r="ZM81" s="66" t="str">
        <f t="shared" si="743"/>
        <v/>
      </c>
      <c r="ZN81" s="66" t="str">
        <f t="shared" si="744"/>
        <v/>
      </c>
      <c r="ZO81" s="66" t="str">
        <f t="shared" si="745"/>
        <v/>
      </c>
      <c r="ZP81" s="66" t="str">
        <f t="shared" si="746"/>
        <v/>
      </c>
      <c r="ZQ81" s="66" t="str">
        <f t="shared" si="747"/>
        <v/>
      </c>
      <c r="ZR81" s="66" t="str">
        <f t="shared" si="748"/>
        <v/>
      </c>
      <c r="ZS81" s="66" t="str">
        <f t="shared" si="749"/>
        <v/>
      </c>
      <c r="ZT81" s="66" t="str">
        <f t="shared" si="750"/>
        <v/>
      </c>
      <c r="ZU81" s="66" t="str">
        <f t="shared" si="751"/>
        <v/>
      </c>
      <c r="ZV81" s="66" t="str">
        <f t="shared" si="752"/>
        <v/>
      </c>
      <c r="ZW81" s="66" t="str">
        <f t="shared" si="753"/>
        <v/>
      </c>
      <c r="ZX81" s="66" t="str">
        <f t="shared" si="754"/>
        <v/>
      </c>
      <c r="ZY81" s="66" t="str">
        <f t="shared" si="755"/>
        <v/>
      </c>
      <c r="ZZ81" s="66" t="str">
        <f t="shared" si="756"/>
        <v/>
      </c>
      <c r="AAA81" s="66" t="str">
        <f t="shared" si="757"/>
        <v/>
      </c>
      <c r="AAB81" s="66" t="str">
        <f t="shared" si="758"/>
        <v/>
      </c>
      <c r="AAC81" s="66" t="str">
        <f t="shared" si="759"/>
        <v/>
      </c>
      <c r="AAD81" s="66" t="str">
        <f t="shared" si="760"/>
        <v/>
      </c>
      <c r="AAE81" s="66" t="str">
        <f t="shared" si="761"/>
        <v/>
      </c>
      <c r="AAF81" s="66" t="str">
        <f t="shared" si="762"/>
        <v/>
      </c>
      <c r="AAG81" s="66" t="str">
        <f t="shared" si="763"/>
        <v/>
      </c>
      <c r="AAH81" s="66" t="str">
        <f t="shared" si="764"/>
        <v/>
      </c>
      <c r="AAI81" s="66" t="str">
        <f t="shared" si="765"/>
        <v/>
      </c>
      <c r="AAJ81" s="66" t="str">
        <f t="shared" si="766"/>
        <v/>
      </c>
      <c r="AAK81" s="66" t="str">
        <f t="shared" si="767"/>
        <v/>
      </c>
      <c r="AAL81" s="66" t="str">
        <f t="shared" si="768"/>
        <v/>
      </c>
      <c r="AAM81" s="66" t="str">
        <f t="shared" si="769"/>
        <v/>
      </c>
      <c r="AAN81" s="66" t="str">
        <f t="shared" si="770"/>
        <v/>
      </c>
      <c r="AAO81" s="66" t="str">
        <f t="shared" si="771"/>
        <v/>
      </c>
      <c r="AAP81" s="66" t="str">
        <f t="shared" si="772"/>
        <v/>
      </c>
      <c r="AAQ81" s="66" t="str">
        <f t="shared" si="773"/>
        <v/>
      </c>
      <c r="AAR81" s="66" t="str">
        <f t="shared" si="774"/>
        <v/>
      </c>
      <c r="AAS81" s="66" t="str">
        <f t="shared" si="775"/>
        <v/>
      </c>
      <c r="AAT81" s="66" t="str">
        <f t="shared" si="776"/>
        <v/>
      </c>
      <c r="AAU81" s="66" t="str">
        <f t="shared" si="777"/>
        <v/>
      </c>
      <c r="AAV81" s="66" t="str">
        <f t="shared" si="778"/>
        <v/>
      </c>
      <c r="AAW81" s="66" t="str">
        <f t="shared" si="779"/>
        <v/>
      </c>
      <c r="AAX81" s="66" t="str">
        <f t="shared" si="780"/>
        <v/>
      </c>
      <c r="AAY81" s="66" t="str">
        <f t="shared" si="781"/>
        <v/>
      </c>
      <c r="AAZ81" s="66" t="str">
        <f t="shared" si="782"/>
        <v/>
      </c>
      <c r="ABA81" s="66" t="str">
        <f t="shared" si="783"/>
        <v/>
      </c>
      <c r="ABB81" s="66" t="str">
        <f t="shared" si="784"/>
        <v/>
      </c>
      <c r="ABC81" s="66" t="str">
        <f t="shared" si="785"/>
        <v/>
      </c>
      <c r="ABD81" s="66" t="str">
        <f t="shared" si="786"/>
        <v/>
      </c>
      <c r="ABE81" s="66" t="str">
        <f t="shared" si="787"/>
        <v/>
      </c>
      <c r="ABF81" s="66" t="str">
        <f t="shared" si="788"/>
        <v/>
      </c>
      <c r="ABG81" s="66" t="str">
        <f t="shared" si="789"/>
        <v/>
      </c>
      <c r="ABH81" s="66" t="str">
        <f t="shared" si="790"/>
        <v/>
      </c>
      <c r="ABI81" s="66" t="str">
        <f t="shared" si="791"/>
        <v/>
      </c>
      <c r="ABJ81" s="66" t="str">
        <f t="shared" si="792"/>
        <v/>
      </c>
      <c r="ABK81" s="66" t="str">
        <f t="shared" si="793"/>
        <v/>
      </c>
      <c r="ABL81" s="66" t="str">
        <f t="shared" si="794"/>
        <v/>
      </c>
      <c r="ABM81" s="66" t="str">
        <f t="shared" si="795"/>
        <v/>
      </c>
      <c r="ABN81" s="66" t="str">
        <f t="shared" si="796"/>
        <v/>
      </c>
      <c r="ABO81" s="66" t="str">
        <f t="shared" si="797"/>
        <v/>
      </c>
      <c r="ABP81" s="66" t="str">
        <f t="shared" si="798"/>
        <v/>
      </c>
      <c r="ABQ81" s="66" t="str">
        <f t="shared" si="799"/>
        <v/>
      </c>
      <c r="ABR81" s="66" t="str">
        <f t="shared" si="800"/>
        <v/>
      </c>
      <c r="ABS81" s="66" t="str">
        <f t="shared" si="801"/>
        <v/>
      </c>
      <c r="ABT81" s="66" t="str">
        <f t="shared" si="802"/>
        <v/>
      </c>
      <c r="ABU81" s="66" t="str">
        <f t="shared" si="803"/>
        <v/>
      </c>
      <c r="ABV81" s="66" t="str">
        <f t="shared" si="804"/>
        <v/>
      </c>
      <c r="ABW81" s="66" t="str">
        <f t="shared" si="805"/>
        <v/>
      </c>
      <c r="ABX81" s="66" t="str">
        <f t="shared" si="806"/>
        <v/>
      </c>
      <c r="ABY81" s="66" t="str">
        <f t="shared" si="807"/>
        <v/>
      </c>
      <c r="ABZ81" s="66" t="str">
        <f t="shared" si="808"/>
        <v/>
      </c>
      <c r="ACA81" s="66" t="str">
        <f t="shared" si="809"/>
        <v/>
      </c>
      <c r="ACB81" s="66" t="str">
        <f t="shared" si="810"/>
        <v/>
      </c>
      <c r="ACC81" s="66" t="str">
        <f t="shared" si="811"/>
        <v/>
      </c>
      <c r="ACD81" s="66" t="str">
        <f t="shared" si="812"/>
        <v/>
      </c>
      <c r="ACE81" s="66" t="str">
        <f t="shared" si="813"/>
        <v/>
      </c>
      <c r="ACF81" s="66" t="str">
        <f t="shared" si="814"/>
        <v/>
      </c>
      <c r="ACG81" s="66" t="str">
        <f t="shared" si="815"/>
        <v/>
      </c>
      <c r="ACH81" s="66" t="str">
        <f t="shared" si="816"/>
        <v/>
      </c>
      <c r="ACI81" s="66" t="str">
        <f t="shared" si="817"/>
        <v/>
      </c>
      <c r="ACJ81" s="66" t="str">
        <f t="shared" si="818"/>
        <v/>
      </c>
      <c r="ACK81" s="66" t="str">
        <f t="shared" si="819"/>
        <v/>
      </c>
      <c r="ACL81" s="66" t="str">
        <f t="shared" si="820"/>
        <v/>
      </c>
      <c r="ACM81" s="66" t="str">
        <f t="shared" ref="ACM81:ACN81" si="838">IF(AND(ACS$3="Unit", ACL81=""), "", IF(AND(ACS$3="Unit", ACL81="-"),"", IF(ACS$3="Unit", "kg/GJ delivered", IF(AND(NY81&lt;&gt;"", NY81&lt;&gt;"-", NX81="-"),"", IF($H81="","", IF(NX81="nd", "",IF(NX81="&lt;n.a.&gt;", "", IF(NY81="#/MJ", "", IF(NY81="kg/GJ delivered",NX81,IF(NY81="g/MJ delivered",NX81,IF(NY81="kg/MJ delivered",NX81*1000,IF(NY81="mg/MJ delivered",NX81/1000,IF(NY81="g/kg",((NX81)*(1/$I81)*(1/$H81)),IF(NY81="mg/kg",((NX81/1000)*(1/$I81)*(1/$H81)),IF(NY81="mg/MJ delivered",NX81/1000,IF(NY81="-","","Error"))))))))))))))))</f>
        <v/>
      </c>
      <c r="ACN81" s="66" t="str">
        <f t="shared" si="838"/>
        <v/>
      </c>
      <c r="ACO81" s="66" t="str">
        <f t="shared" si="822"/>
        <v/>
      </c>
      <c r="ACP81" s="66" t="str">
        <f t="shared" si="823"/>
        <v/>
      </c>
      <c r="ACQ81" s="66" t="str">
        <f t="shared" si="824"/>
        <v/>
      </c>
      <c r="ACR81" s="66" t="str">
        <f t="shared" si="825"/>
        <v/>
      </c>
      <c r="ACS81" s="66" t="str">
        <f t="shared" si="826"/>
        <v/>
      </c>
      <c r="ACT81" s="66" t="str">
        <f t="shared" si="827"/>
        <v/>
      </c>
    </row>
    <row r="82" spans="2:774" ht="15.75" customHeight="1" x14ac:dyDescent="0.25">
      <c r="B82" s="66">
        <v>204</v>
      </c>
      <c r="C82" s="66" t="s">
        <v>789</v>
      </c>
      <c r="D82" s="66" t="s">
        <v>1625</v>
      </c>
      <c r="E82" s="156" t="s">
        <v>470</v>
      </c>
      <c r="F82" s="66" t="s">
        <v>139</v>
      </c>
      <c r="G82" s="66" t="s">
        <v>492</v>
      </c>
      <c r="H82" s="126">
        <v>0.215</v>
      </c>
      <c r="I82" s="130">
        <v>28</v>
      </c>
      <c r="J82" s="66" t="str">
        <f t="shared" si="449"/>
        <v>Charcoal, Improved, GLO</v>
      </c>
      <c r="K82" s="161"/>
      <c r="L82" s="161"/>
      <c r="M82" s="161"/>
      <c r="N82" s="161"/>
      <c r="O82" s="66" t="s">
        <v>794</v>
      </c>
      <c r="P82" s="66" t="str">
        <f t="shared" si="428"/>
        <v>GLO</v>
      </c>
      <c r="Q82" s="66" t="s">
        <v>1587</v>
      </c>
      <c r="R82" s="164">
        <v>155</v>
      </c>
      <c r="S82" s="158" t="s">
        <v>523</v>
      </c>
      <c r="T82" s="158" t="s">
        <v>128</v>
      </c>
      <c r="U82" s="158" t="s">
        <v>128</v>
      </c>
      <c r="V82" s="158" t="s">
        <v>128</v>
      </c>
      <c r="W82" s="158" t="s">
        <v>128</v>
      </c>
      <c r="X82" s="166">
        <v>2567</v>
      </c>
      <c r="Y82" s="158" t="s">
        <v>523</v>
      </c>
      <c r="Z82" s="165">
        <v>7.8</v>
      </c>
      <c r="AA82" s="158" t="s">
        <v>523</v>
      </c>
      <c r="AB82" s="158" t="s">
        <v>128</v>
      </c>
      <c r="AC82" s="158" t="s">
        <v>128</v>
      </c>
      <c r="AD82" s="158" t="s">
        <v>128</v>
      </c>
      <c r="AE82" s="158" t="s">
        <v>128</v>
      </c>
      <c r="AF82" s="165">
        <v>8.5</v>
      </c>
      <c r="AG82" s="158" t="s">
        <v>523</v>
      </c>
      <c r="AH82" s="163">
        <v>0.14000000000000001</v>
      </c>
      <c r="AI82" s="158" t="s">
        <v>523</v>
      </c>
      <c r="AJ82" s="158" t="s">
        <v>128</v>
      </c>
      <c r="AK82" s="158" t="s">
        <v>128</v>
      </c>
      <c r="AL82" s="158" t="s">
        <v>128</v>
      </c>
      <c r="AM82" s="158" t="s">
        <v>128</v>
      </c>
      <c r="AN82" s="158" t="s">
        <v>128</v>
      </c>
      <c r="AO82" s="158" t="s">
        <v>128</v>
      </c>
      <c r="AP82" s="158" t="s">
        <v>128</v>
      </c>
      <c r="AQ82" s="158" t="s">
        <v>128</v>
      </c>
      <c r="AR82" s="158" t="s">
        <v>128</v>
      </c>
      <c r="AS82" s="158" t="s">
        <v>128</v>
      </c>
      <c r="AT82" s="158" t="s">
        <v>128</v>
      </c>
      <c r="AU82" s="158" t="s">
        <v>128</v>
      </c>
      <c r="AV82" s="158" t="s">
        <v>128</v>
      </c>
      <c r="AW82" s="158" t="s">
        <v>128</v>
      </c>
      <c r="AX82" s="158" t="s">
        <v>128</v>
      </c>
      <c r="AY82" s="158" t="s">
        <v>128</v>
      </c>
      <c r="AZ82" s="158" t="s">
        <v>128</v>
      </c>
      <c r="BA82" s="158" t="s">
        <v>128</v>
      </c>
      <c r="BB82" s="158" t="s">
        <v>128</v>
      </c>
      <c r="BC82" s="158" t="s">
        <v>128</v>
      </c>
      <c r="BD82" s="158" t="s">
        <v>128</v>
      </c>
      <c r="BE82" s="158" t="s">
        <v>128</v>
      </c>
      <c r="BF82" s="158" t="s">
        <v>128</v>
      </c>
      <c r="BG82" s="158" t="s">
        <v>128</v>
      </c>
      <c r="BH82" s="158" t="s">
        <v>128</v>
      </c>
      <c r="BI82" s="158" t="s">
        <v>128</v>
      </c>
      <c r="BJ82" s="158" t="s">
        <v>128</v>
      </c>
      <c r="BK82" s="158" t="s">
        <v>128</v>
      </c>
      <c r="BL82" s="158" t="s">
        <v>128</v>
      </c>
      <c r="BM82" s="158" t="s">
        <v>128</v>
      </c>
      <c r="BN82" s="158" t="s">
        <v>128</v>
      </c>
      <c r="BO82" s="158" t="s">
        <v>128</v>
      </c>
      <c r="BP82" s="158" t="s">
        <v>128</v>
      </c>
      <c r="BQ82" s="158" t="s">
        <v>128</v>
      </c>
      <c r="BR82" s="158" t="s">
        <v>128</v>
      </c>
      <c r="BS82" s="158" t="s">
        <v>128</v>
      </c>
      <c r="BT82" s="158" t="s">
        <v>128</v>
      </c>
      <c r="BU82" s="158" t="s">
        <v>128</v>
      </c>
      <c r="BV82" s="158" t="s">
        <v>128</v>
      </c>
      <c r="BW82" s="158" t="s">
        <v>128</v>
      </c>
      <c r="BX82" s="158" t="s">
        <v>128</v>
      </c>
      <c r="BY82" s="158" t="s">
        <v>128</v>
      </c>
      <c r="BZ82" s="158" t="s">
        <v>128</v>
      </c>
      <c r="CA82" s="158" t="s">
        <v>128</v>
      </c>
      <c r="CB82" s="158" t="s">
        <v>128</v>
      </c>
      <c r="CC82" s="158" t="s">
        <v>128</v>
      </c>
      <c r="CD82" s="158" t="s">
        <v>128</v>
      </c>
      <c r="CE82" s="158" t="s">
        <v>128</v>
      </c>
      <c r="CF82" s="158" t="s">
        <v>128</v>
      </c>
      <c r="CG82" s="158" t="s">
        <v>128</v>
      </c>
      <c r="CH82" s="158" t="s">
        <v>128</v>
      </c>
      <c r="CI82" s="158" t="s">
        <v>128</v>
      </c>
      <c r="CJ82" s="158" t="s">
        <v>128</v>
      </c>
      <c r="CK82" s="158" t="s">
        <v>128</v>
      </c>
      <c r="CL82" s="158" t="s">
        <v>128</v>
      </c>
      <c r="CM82" s="158" t="s">
        <v>128</v>
      </c>
      <c r="CN82" s="158" t="s">
        <v>128</v>
      </c>
      <c r="CO82" s="158" t="s">
        <v>128</v>
      </c>
      <c r="CP82" s="158" t="s">
        <v>128</v>
      </c>
      <c r="CQ82" s="158" t="s">
        <v>128</v>
      </c>
      <c r="CR82" s="158" t="s">
        <v>128</v>
      </c>
      <c r="CS82" s="158" t="s">
        <v>128</v>
      </c>
      <c r="CT82" s="158" t="s">
        <v>128</v>
      </c>
      <c r="CU82" s="158" t="s">
        <v>128</v>
      </c>
      <c r="CV82" s="158" t="s">
        <v>128</v>
      </c>
      <c r="CW82" s="158" t="s">
        <v>128</v>
      </c>
      <c r="CX82" s="158" t="s">
        <v>128</v>
      </c>
      <c r="CY82" s="158" t="s">
        <v>128</v>
      </c>
      <c r="CZ82" s="158" t="s">
        <v>128</v>
      </c>
      <c r="DA82" s="158" t="s">
        <v>128</v>
      </c>
      <c r="DB82" s="158" t="s">
        <v>128</v>
      </c>
      <c r="DC82" s="158" t="s">
        <v>128</v>
      </c>
      <c r="DD82" s="158" t="s">
        <v>128</v>
      </c>
      <c r="DE82" s="158" t="s">
        <v>128</v>
      </c>
      <c r="DF82" s="158" t="s">
        <v>128</v>
      </c>
      <c r="DG82" s="158" t="s">
        <v>128</v>
      </c>
      <c r="DH82" s="158" t="s">
        <v>128</v>
      </c>
      <c r="DI82" s="158" t="s">
        <v>128</v>
      </c>
      <c r="DJ82" s="158" t="s">
        <v>128</v>
      </c>
      <c r="DK82" s="158" t="s">
        <v>128</v>
      </c>
      <c r="DL82" s="158" t="s">
        <v>128</v>
      </c>
      <c r="DM82" s="158" t="s">
        <v>128</v>
      </c>
      <c r="DN82" s="158" t="s">
        <v>128</v>
      </c>
      <c r="DO82" s="158" t="s">
        <v>128</v>
      </c>
      <c r="DP82" s="158" t="s">
        <v>128</v>
      </c>
      <c r="DQ82" s="158" t="s">
        <v>128</v>
      </c>
      <c r="DR82" s="158" t="s">
        <v>128</v>
      </c>
      <c r="DS82" s="158" t="s">
        <v>128</v>
      </c>
      <c r="DT82" s="158" t="s">
        <v>128</v>
      </c>
      <c r="DU82" s="158" t="s">
        <v>128</v>
      </c>
      <c r="DV82" s="158" t="s">
        <v>128</v>
      </c>
      <c r="DW82" s="158" t="s">
        <v>128</v>
      </c>
      <c r="DX82" s="158" t="s">
        <v>128</v>
      </c>
      <c r="DY82" s="158" t="s">
        <v>128</v>
      </c>
      <c r="DZ82" s="158" t="s">
        <v>128</v>
      </c>
      <c r="EA82" s="158" t="s">
        <v>128</v>
      </c>
      <c r="EB82" s="158" t="s">
        <v>128</v>
      </c>
      <c r="EC82" s="158" t="s">
        <v>128</v>
      </c>
      <c r="ED82" s="158" t="s">
        <v>128</v>
      </c>
      <c r="EE82" s="158" t="s">
        <v>128</v>
      </c>
      <c r="EF82" s="158" t="s">
        <v>128</v>
      </c>
      <c r="EG82" s="158" t="s">
        <v>128</v>
      </c>
      <c r="EH82" s="158" t="s">
        <v>128</v>
      </c>
      <c r="EI82" s="158" t="s">
        <v>128</v>
      </c>
      <c r="EJ82" s="158" t="s">
        <v>128</v>
      </c>
      <c r="EK82" s="158" t="s">
        <v>128</v>
      </c>
      <c r="EL82" s="158" t="s">
        <v>128</v>
      </c>
      <c r="EM82" s="158" t="s">
        <v>128</v>
      </c>
      <c r="EN82" s="158" t="s">
        <v>128</v>
      </c>
      <c r="EO82" s="158" t="s">
        <v>128</v>
      </c>
      <c r="EP82" s="158" t="s">
        <v>128</v>
      </c>
      <c r="EQ82" s="158" t="s">
        <v>128</v>
      </c>
      <c r="ER82" s="158" t="s">
        <v>128</v>
      </c>
      <c r="ES82" s="158" t="s">
        <v>128</v>
      </c>
      <c r="ET82" s="158" t="s">
        <v>128</v>
      </c>
      <c r="EU82" s="158" t="s">
        <v>128</v>
      </c>
      <c r="EV82" s="158" t="s">
        <v>128</v>
      </c>
      <c r="EW82" s="158" t="s">
        <v>128</v>
      </c>
      <c r="EX82" s="158" t="s">
        <v>128</v>
      </c>
      <c r="EY82" s="158" t="s">
        <v>128</v>
      </c>
      <c r="EZ82" s="158" t="s">
        <v>128</v>
      </c>
      <c r="FA82" s="158" t="s">
        <v>128</v>
      </c>
      <c r="FB82" s="158" t="s">
        <v>128</v>
      </c>
      <c r="FC82" s="158" t="s">
        <v>128</v>
      </c>
      <c r="FD82" s="158" t="s">
        <v>128</v>
      </c>
      <c r="FE82" s="158" t="s">
        <v>128</v>
      </c>
      <c r="FF82" s="158" t="s">
        <v>128</v>
      </c>
      <c r="FG82" s="158" t="s">
        <v>128</v>
      </c>
      <c r="FH82" s="158" t="s">
        <v>128</v>
      </c>
      <c r="FI82" s="158" t="s">
        <v>128</v>
      </c>
      <c r="FJ82" s="158" t="s">
        <v>128</v>
      </c>
      <c r="FK82" s="158" t="s">
        <v>128</v>
      </c>
      <c r="FL82" s="158" t="s">
        <v>128</v>
      </c>
      <c r="FM82" s="158" t="s">
        <v>128</v>
      </c>
      <c r="FN82" s="158" t="s">
        <v>128</v>
      </c>
      <c r="FO82" s="158" t="s">
        <v>128</v>
      </c>
      <c r="FP82" s="158" t="s">
        <v>128</v>
      </c>
      <c r="FQ82" s="158" t="s">
        <v>128</v>
      </c>
      <c r="FR82" s="158" t="s">
        <v>128</v>
      </c>
      <c r="FS82" s="158" t="s">
        <v>128</v>
      </c>
      <c r="FT82" s="158" t="s">
        <v>128</v>
      </c>
      <c r="FU82" s="158" t="s">
        <v>128</v>
      </c>
      <c r="FV82" s="158" t="s">
        <v>128</v>
      </c>
      <c r="FW82" s="158" t="s">
        <v>128</v>
      </c>
      <c r="FX82" s="158" t="s">
        <v>128</v>
      </c>
      <c r="FY82" s="158" t="s">
        <v>128</v>
      </c>
      <c r="FZ82" s="158" t="s">
        <v>128</v>
      </c>
      <c r="GA82" s="158" t="s">
        <v>128</v>
      </c>
      <c r="GB82" s="158" t="s">
        <v>128</v>
      </c>
      <c r="GC82" s="158" t="s">
        <v>128</v>
      </c>
      <c r="GD82" s="158" t="s">
        <v>128</v>
      </c>
      <c r="GE82" s="158" t="s">
        <v>128</v>
      </c>
      <c r="GF82" s="158" t="s">
        <v>128</v>
      </c>
      <c r="GG82" s="158" t="s">
        <v>128</v>
      </c>
      <c r="GH82" s="158" t="s">
        <v>128</v>
      </c>
      <c r="GI82" s="158" t="s">
        <v>128</v>
      </c>
      <c r="GJ82" s="158" t="s">
        <v>128</v>
      </c>
      <c r="GK82" s="158" t="s">
        <v>128</v>
      </c>
      <c r="GL82" s="158" t="s">
        <v>128</v>
      </c>
      <c r="GM82" s="158" t="s">
        <v>128</v>
      </c>
      <c r="GN82" s="158" t="s">
        <v>128</v>
      </c>
      <c r="GO82" s="158" t="s">
        <v>128</v>
      </c>
      <c r="GP82" s="158" t="s">
        <v>128</v>
      </c>
      <c r="GQ82" s="158" t="s">
        <v>128</v>
      </c>
      <c r="GR82" s="158" t="s">
        <v>128</v>
      </c>
      <c r="GS82" s="158" t="s">
        <v>128</v>
      </c>
      <c r="GT82" s="158" t="s">
        <v>128</v>
      </c>
      <c r="GU82" s="158" t="s">
        <v>128</v>
      </c>
      <c r="GV82" s="158" t="s">
        <v>128</v>
      </c>
      <c r="GW82" s="158" t="s">
        <v>128</v>
      </c>
      <c r="GX82" s="158" t="s">
        <v>128</v>
      </c>
      <c r="GY82" s="158" t="s">
        <v>128</v>
      </c>
      <c r="GZ82" s="158" t="s">
        <v>128</v>
      </c>
      <c r="HA82" s="158" t="s">
        <v>128</v>
      </c>
      <c r="HB82" s="158" t="s">
        <v>128</v>
      </c>
      <c r="HC82" s="158" t="s">
        <v>128</v>
      </c>
      <c r="HD82" s="158" t="s">
        <v>128</v>
      </c>
      <c r="HE82" s="158" t="s">
        <v>128</v>
      </c>
      <c r="HF82" s="158" t="s">
        <v>128</v>
      </c>
      <c r="HG82" s="158" t="s">
        <v>128</v>
      </c>
      <c r="HH82" s="158" t="s">
        <v>128</v>
      </c>
      <c r="HI82" s="158" t="s">
        <v>128</v>
      </c>
      <c r="HJ82" s="158" t="s">
        <v>128</v>
      </c>
      <c r="HK82" s="158" t="s">
        <v>128</v>
      </c>
      <c r="HL82" s="158" t="s">
        <v>128</v>
      </c>
      <c r="HM82" s="158" t="s">
        <v>128</v>
      </c>
      <c r="HN82" s="158" t="s">
        <v>128</v>
      </c>
      <c r="HO82" s="158" t="s">
        <v>128</v>
      </c>
      <c r="HP82" s="158" t="s">
        <v>128</v>
      </c>
      <c r="HQ82" s="158" t="s">
        <v>128</v>
      </c>
      <c r="HR82" s="158" t="s">
        <v>128</v>
      </c>
      <c r="HS82" s="158" t="s">
        <v>128</v>
      </c>
      <c r="HT82" s="158" t="s">
        <v>128</v>
      </c>
      <c r="HU82" s="158" t="s">
        <v>128</v>
      </c>
      <c r="HV82" s="158" t="s">
        <v>128</v>
      </c>
      <c r="HW82" s="158" t="s">
        <v>128</v>
      </c>
      <c r="HX82" s="158" t="s">
        <v>128</v>
      </c>
      <c r="HY82" s="158" t="s">
        <v>128</v>
      </c>
      <c r="HZ82" s="158" t="s">
        <v>128</v>
      </c>
      <c r="IA82" s="158" t="s">
        <v>128</v>
      </c>
      <c r="IB82" s="158" t="s">
        <v>128</v>
      </c>
      <c r="IC82" s="158" t="s">
        <v>128</v>
      </c>
      <c r="ID82" s="158" t="s">
        <v>128</v>
      </c>
      <c r="IE82" s="158" t="s">
        <v>128</v>
      </c>
      <c r="IF82" s="158" t="s">
        <v>128</v>
      </c>
      <c r="IG82" s="158" t="s">
        <v>128</v>
      </c>
      <c r="IH82" s="158" t="s">
        <v>128</v>
      </c>
      <c r="II82" s="158" t="s">
        <v>128</v>
      </c>
      <c r="IJ82" s="158" t="s">
        <v>128</v>
      </c>
      <c r="IK82" s="158" t="s">
        <v>128</v>
      </c>
      <c r="IL82" s="158" t="s">
        <v>128</v>
      </c>
      <c r="IM82" s="158" t="s">
        <v>128</v>
      </c>
      <c r="IN82" s="158" t="s">
        <v>128</v>
      </c>
      <c r="IO82" s="158" t="s">
        <v>128</v>
      </c>
      <c r="IP82" s="158" t="s">
        <v>128</v>
      </c>
      <c r="IQ82" s="158" t="s">
        <v>128</v>
      </c>
      <c r="IR82" s="158" t="s">
        <v>128</v>
      </c>
      <c r="IS82" s="158" t="s">
        <v>128</v>
      </c>
      <c r="IT82" s="158" t="s">
        <v>128</v>
      </c>
      <c r="IU82" s="158" t="s">
        <v>128</v>
      </c>
      <c r="IV82" s="158" t="s">
        <v>128</v>
      </c>
      <c r="IW82" s="158" t="s">
        <v>128</v>
      </c>
      <c r="IX82" s="158" t="s">
        <v>128</v>
      </c>
      <c r="IY82" s="158" t="s">
        <v>128</v>
      </c>
      <c r="IZ82" s="158" t="s">
        <v>128</v>
      </c>
      <c r="JA82" s="158" t="s">
        <v>128</v>
      </c>
      <c r="JB82" s="158" t="s">
        <v>128</v>
      </c>
      <c r="JC82" s="158" t="s">
        <v>128</v>
      </c>
      <c r="JD82" s="158" t="s">
        <v>128</v>
      </c>
      <c r="JE82" s="158" t="s">
        <v>128</v>
      </c>
      <c r="JF82" s="158" t="s">
        <v>128</v>
      </c>
      <c r="JG82" s="158" t="s">
        <v>128</v>
      </c>
      <c r="JH82" s="158" t="s">
        <v>128</v>
      </c>
      <c r="JI82" s="158" t="s">
        <v>128</v>
      </c>
      <c r="JJ82" s="158" t="s">
        <v>128</v>
      </c>
      <c r="JK82" s="158" t="s">
        <v>128</v>
      </c>
      <c r="JL82" s="158" t="s">
        <v>128</v>
      </c>
      <c r="JM82" s="158" t="s">
        <v>128</v>
      </c>
      <c r="JN82" s="158" t="s">
        <v>128</v>
      </c>
      <c r="JO82" s="158" t="s">
        <v>128</v>
      </c>
      <c r="JP82" s="158" t="s">
        <v>128</v>
      </c>
      <c r="JQ82" s="158" t="s">
        <v>128</v>
      </c>
      <c r="JR82" s="158" t="s">
        <v>128</v>
      </c>
      <c r="JS82" s="158" t="s">
        <v>128</v>
      </c>
      <c r="JT82" s="158" t="s">
        <v>128</v>
      </c>
      <c r="JU82" s="158" t="s">
        <v>128</v>
      </c>
      <c r="JV82" s="158" t="s">
        <v>128</v>
      </c>
      <c r="JW82" s="158" t="s">
        <v>128</v>
      </c>
      <c r="JX82" s="158" t="s">
        <v>128</v>
      </c>
      <c r="JY82" s="158" t="s">
        <v>128</v>
      </c>
      <c r="JZ82" s="158" t="s">
        <v>128</v>
      </c>
      <c r="KA82" s="158" t="s">
        <v>128</v>
      </c>
      <c r="KB82" s="158" t="s">
        <v>128</v>
      </c>
      <c r="KC82" s="158" t="s">
        <v>128</v>
      </c>
      <c r="KD82" s="158" t="s">
        <v>128</v>
      </c>
      <c r="KE82" s="158" t="s">
        <v>128</v>
      </c>
      <c r="KF82" s="158" t="s">
        <v>128</v>
      </c>
      <c r="KG82" s="158" t="s">
        <v>128</v>
      </c>
      <c r="KH82" s="158" t="s">
        <v>128</v>
      </c>
      <c r="KI82" s="158" t="s">
        <v>128</v>
      </c>
      <c r="KJ82" s="158" t="s">
        <v>128</v>
      </c>
      <c r="KK82" s="158" t="s">
        <v>128</v>
      </c>
      <c r="KL82" s="158" t="s">
        <v>128</v>
      </c>
      <c r="KM82" s="158" t="s">
        <v>128</v>
      </c>
      <c r="KN82" s="158" t="s">
        <v>128</v>
      </c>
      <c r="KO82" s="158" t="s">
        <v>128</v>
      </c>
      <c r="KP82" s="158" t="s">
        <v>128</v>
      </c>
      <c r="KQ82" s="158" t="s">
        <v>128</v>
      </c>
      <c r="KR82" s="158" t="s">
        <v>128</v>
      </c>
      <c r="KS82" s="158" t="s">
        <v>128</v>
      </c>
      <c r="KT82" s="158" t="s">
        <v>128</v>
      </c>
      <c r="KU82" s="158" t="s">
        <v>128</v>
      </c>
      <c r="KV82" s="158" t="s">
        <v>128</v>
      </c>
      <c r="KW82" s="158" t="s">
        <v>128</v>
      </c>
      <c r="KX82" s="158" t="s">
        <v>128</v>
      </c>
      <c r="KY82" s="158" t="s">
        <v>128</v>
      </c>
      <c r="KZ82" s="158" t="s">
        <v>128</v>
      </c>
      <c r="LA82" s="158" t="s">
        <v>128</v>
      </c>
      <c r="LB82" s="158" t="s">
        <v>128</v>
      </c>
      <c r="LC82" s="158" t="s">
        <v>128</v>
      </c>
      <c r="LD82" s="158" t="s">
        <v>128</v>
      </c>
      <c r="LE82" s="158" t="s">
        <v>128</v>
      </c>
      <c r="LF82" s="158" t="s">
        <v>128</v>
      </c>
      <c r="LG82" s="158" t="s">
        <v>128</v>
      </c>
      <c r="LH82" s="158" t="s">
        <v>128</v>
      </c>
      <c r="LI82" s="158" t="s">
        <v>128</v>
      </c>
      <c r="LJ82" s="158" t="s">
        <v>128</v>
      </c>
      <c r="LK82" s="158" t="s">
        <v>128</v>
      </c>
      <c r="LL82" s="158" t="s">
        <v>128</v>
      </c>
      <c r="LM82" s="158" t="s">
        <v>128</v>
      </c>
      <c r="LN82" s="158" t="s">
        <v>128</v>
      </c>
      <c r="LO82" s="158" t="s">
        <v>128</v>
      </c>
      <c r="LP82" s="158" t="s">
        <v>128</v>
      </c>
      <c r="LQ82" s="158" t="s">
        <v>128</v>
      </c>
      <c r="LR82" s="158" t="s">
        <v>128</v>
      </c>
      <c r="LS82" s="158" t="s">
        <v>128</v>
      </c>
      <c r="LT82" s="158" t="s">
        <v>128</v>
      </c>
      <c r="LU82" s="158" t="s">
        <v>128</v>
      </c>
      <c r="LV82" s="158" t="s">
        <v>128</v>
      </c>
      <c r="LW82" s="158" t="s">
        <v>128</v>
      </c>
      <c r="LX82" s="158" t="s">
        <v>128</v>
      </c>
      <c r="LY82" s="158" t="s">
        <v>128</v>
      </c>
      <c r="LZ82" s="158" t="s">
        <v>128</v>
      </c>
      <c r="MA82" s="158" t="s">
        <v>128</v>
      </c>
      <c r="MB82" s="158" t="s">
        <v>128</v>
      </c>
      <c r="MC82" s="158" t="s">
        <v>128</v>
      </c>
      <c r="MD82" s="158" t="s">
        <v>128</v>
      </c>
      <c r="ME82" s="158" t="s">
        <v>128</v>
      </c>
      <c r="MF82" s="158" t="s">
        <v>128</v>
      </c>
      <c r="MG82" s="158" t="s">
        <v>128</v>
      </c>
      <c r="MH82" s="158" t="s">
        <v>128</v>
      </c>
      <c r="MI82" s="158" t="s">
        <v>128</v>
      </c>
      <c r="MJ82" s="158" t="s">
        <v>128</v>
      </c>
      <c r="MK82" s="158" t="s">
        <v>128</v>
      </c>
      <c r="ML82" s="158" t="s">
        <v>128</v>
      </c>
      <c r="MM82" s="158" t="s">
        <v>128</v>
      </c>
      <c r="MN82" s="158" t="s">
        <v>128</v>
      </c>
      <c r="MO82" s="158" t="s">
        <v>128</v>
      </c>
      <c r="MP82" s="158" t="s">
        <v>128</v>
      </c>
      <c r="MQ82" s="158" t="s">
        <v>128</v>
      </c>
      <c r="MR82" s="158" t="s">
        <v>128</v>
      </c>
      <c r="MS82" s="158" t="s">
        <v>128</v>
      </c>
      <c r="MT82" s="158" t="s">
        <v>128</v>
      </c>
      <c r="MU82" s="158" t="s">
        <v>128</v>
      </c>
      <c r="MV82" s="158" t="s">
        <v>128</v>
      </c>
      <c r="MW82" s="158" t="s">
        <v>128</v>
      </c>
      <c r="MX82" s="158" t="s">
        <v>128</v>
      </c>
      <c r="MY82" s="158" t="s">
        <v>128</v>
      </c>
      <c r="MZ82" s="158" t="s">
        <v>128</v>
      </c>
      <c r="NA82" s="158" t="s">
        <v>128</v>
      </c>
      <c r="NB82" s="158" t="s">
        <v>128</v>
      </c>
      <c r="NC82" s="158" t="s">
        <v>128</v>
      </c>
      <c r="ND82" s="158" t="s">
        <v>128</v>
      </c>
      <c r="NE82" s="158" t="s">
        <v>128</v>
      </c>
      <c r="NF82" s="158" t="s">
        <v>128</v>
      </c>
      <c r="NG82" s="158" t="s">
        <v>128</v>
      </c>
      <c r="NH82" s="158" t="s">
        <v>128</v>
      </c>
      <c r="NI82" s="158" t="s">
        <v>128</v>
      </c>
      <c r="NJ82" s="158" t="s">
        <v>128</v>
      </c>
      <c r="NK82" s="158" t="s">
        <v>128</v>
      </c>
      <c r="NL82" s="158" t="s">
        <v>128</v>
      </c>
      <c r="NM82" s="158" t="s">
        <v>128</v>
      </c>
      <c r="NN82" s="158" t="s">
        <v>128</v>
      </c>
      <c r="NO82" s="158" t="s">
        <v>128</v>
      </c>
      <c r="NP82" s="158" t="s">
        <v>128</v>
      </c>
      <c r="NQ82" s="158" t="s">
        <v>128</v>
      </c>
      <c r="NR82" s="158" t="s">
        <v>128</v>
      </c>
      <c r="NS82" s="158" t="s">
        <v>128</v>
      </c>
      <c r="NT82" s="158" t="s">
        <v>128</v>
      </c>
      <c r="NU82" s="158" t="s">
        <v>128</v>
      </c>
      <c r="NV82" s="158" t="s">
        <v>128</v>
      </c>
      <c r="NW82" s="158" t="s">
        <v>128</v>
      </c>
      <c r="NX82" s="158" t="s">
        <v>128</v>
      </c>
      <c r="NY82" s="158" t="s">
        <v>128</v>
      </c>
      <c r="NZ82" s="158" t="s">
        <v>128</v>
      </c>
      <c r="OA82" s="158" t="s">
        <v>128</v>
      </c>
      <c r="OB82" s="158" t="s">
        <v>128</v>
      </c>
      <c r="OC82" s="158" t="s">
        <v>128</v>
      </c>
      <c r="OD82" s="158" t="s">
        <v>128</v>
      </c>
      <c r="OE82" s="170" t="s">
        <v>128</v>
      </c>
      <c r="OF82" s="181"/>
      <c r="OG82" s="174">
        <f t="shared" si="451"/>
        <v>25.747508305647841</v>
      </c>
      <c r="OH82" s="66" t="str">
        <f t="shared" si="452"/>
        <v>kg/GJ delivered</v>
      </c>
      <c r="OI82" s="66" t="str">
        <f t="shared" si="453"/>
        <v/>
      </c>
      <c r="OJ82" s="66" t="str">
        <f t="shared" si="454"/>
        <v/>
      </c>
      <c r="OK82" s="66" t="str">
        <f t="shared" si="455"/>
        <v/>
      </c>
      <c r="OL82" s="66" t="str">
        <f t="shared" si="456"/>
        <v/>
      </c>
      <c r="OM82" s="159">
        <f t="shared" si="457"/>
        <v>426.41196013289033</v>
      </c>
      <c r="ON82" s="66" t="str">
        <f t="shared" si="458"/>
        <v>kg/GJ delivered</v>
      </c>
      <c r="OO82" s="118">
        <f t="shared" si="459"/>
        <v>1.2956810631229234</v>
      </c>
      <c r="OP82" s="66" t="str">
        <f t="shared" si="460"/>
        <v>kg/GJ delivered</v>
      </c>
      <c r="OQ82" s="66" t="str">
        <f t="shared" si="461"/>
        <v/>
      </c>
      <c r="OR82" s="66" t="str">
        <f t="shared" si="462"/>
        <v/>
      </c>
      <c r="OS82" s="66" t="str">
        <f t="shared" si="463"/>
        <v/>
      </c>
      <c r="OT82" s="66" t="str">
        <f t="shared" si="464"/>
        <v/>
      </c>
      <c r="OU82" s="118">
        <f t="shared" si="465"/>
        <v>1.4119601328903655</v>
      </c>
      <c r="OV82" s="66" t="str">
        <f t="shared" si="466"/>
        <v>kg/GJ delivered</v>
      </c>
      <c r="OW82" s="126">
        <f t="shared" si="467"/>
        <v>2.3255813953488375E-2</v>
      </c>
      <c r="OX82" s="66" t="str">
        <f t="shared" si="468"/>
        <v>kg/GJ delivered</v>
      </c>
      <c r="OY82" s="66" t="str">
        <f t="shared" si="469"/>
        <v/>
      </c>
      <c r="OZ82" s="66" t="str">
        <f t="shared" si="470"/>
        <v/>
      </c>
      <c r="PA82" s="66" t="str">
        <f t="shared" si="471"/>
        <v/>
      </c>
      <c r="PB82" s="66" t="str">
        <f t="shared" si="472"/>
        <v/>
      </c>
      <c r="PC82" s="66" t="str">
        <f t="shared" si="473"/>
        <v/>
      </c>
      <c r="PD82" s="66" t="str">
        <f t="shared" si="474"/>
        <v/>
      </c>
      <c r="PE82" s="66" t="str">
        <f t="shared" si="475"/>
        <v/>
      </c>
      <c r="PF82" s="66" t="str">
        <f t="shared" si="476"/>
        <v/>
      </c>
      <c r="PG82" s="66" t="str">
        <f t="shared" si="477"/>
        <v/>
      </c>
      <c r="PH82" s="66" t="str">
        <f t="shared" si="478"/>
        <v/>
      </c>
      <c r="PI82" s="66" t="str">
        <f t="shared" si="479"/>
        <v/>
      </c>
      <c r="PJ82" s="66" t="str">
        <f t="shared" si="480"/>
        <v/>
      </c>
      <c r="PK82" s="66" t="str">
        <f t="shared" si="481"/>
        <v/>
      </c>
      <c r="PL82" s="66" t="str">
        <f t="shared" si="482"/>
        <v/>
      </c>
      <c r="PM82" s="66" t="str">
        <f t="shared" si="483"/>
        <v/>
      </c>
      <c r="PN82" s="66" t="str">
        <f t="shared" si="484"/>
        <v/>
      </c>
      <c r="PO82" s="66" t="str">
        <f t="shared" si="485"/>
        <v/>
      </c>
      <c r="PP82" s="66" t="str">
        <f t="shared" si="486"/>
        <v/>
      </c>
      <c r="PQ82" s="66" t="str">
        <f t="shared" si="487"/>
        <v/>
      </c>
      <c r="PR82" s="66" t="str">
        <f t="shared" si="488"/>
        <v/>
      </c>
      <c r="PS82" s="66" t="str">
        <f t="shared" si="489"/>
        <v/>
      </c>
      <c r="PT82" s="66" t="str">
        <f t="shared" si="490"/>
        <v/>
      </c>
      <c r="PU82" s="66" t="str">
        <f t="shared" si="491"/>
        <v/>
      </c>
      <c r="PV82" s="66" t="str">
        <f t="shared" si="492"/>
        <v/>
      </c>
      <c r="PW82" s="66" t="str">
        <f t="shared" si="493"/>
        <v/>
      </c>
      <c r="PX82" s="66" t="str">
        <f t="shared" si="494"/>
        <v/>
      </c>
      <c r="PY82" s="66" t="str">
        <f t="shared" si="495"/>
        <v/>
      </c>
      <c r="PZ82" s="66" t="str">
        <f t="shared" si="496"/>
        <v/>
      </c>
      <c r="QA82" s="66" t="str">
        <f t="shared" si="497"/>
        <v/>
      </c>
      <c r="QB82" s="66" t="str">
        <f t="shared" si="498"/>
        <v/>
      </c>
      <c r="QC82" s="66" t="str">
        <f t="shared" si="499"/>
        <v/>
      </c>
      <c r="QD82" s="66" t="str">
        <f t="shared" si="500"/>
        <v/>
      </c>
      <c r="QE82" s="66" t="str">
        <f t="shared" si="501"/>
        <v/>
      </c>
      <c r="QF82" s="66" t="str">
        <f t="shared" si="502"/>
        <v/>
      </c>
      <c r="QG82" s="66" t="str">
        <f t="shared" si="503"/>
        <v/>
      </c>
      <c r="QH82" s="66" t="str">
        <f t="shared" si="504"/>
        <v/>
      </c>
      <c r="QI82" s="66" t="str">
        <f t="shared" si="505"/>
        <v/>
      </c>
      <c r="QJ82" s="66" t="str">
        <f t="shared" si="506"/>
        <v/>
      </c>
      <c r="QK82" s="66" t="str">
        <f t="shared" si="507"/>
        <v/>
      </c>
      <c r="QL82" s="66" t="str">
        <f t="shared" si="508"/>
        <v/>
      </c>
      <c r="QM82" s="66" t="str">
        <f t="shared" si="509"/>
        <v/>
      </c>
      <c r="QN82" s="66" t="str">
        <f t="shared" si="510"/>
        <v/>
      </c>
      <c r="QO82" s="66" t="str">
        <f t="shared" si="511"/>
        <v/>
      </c>
      <c r="QP82" s="66" t="str">
        <f t="shared" si="512"/>
        <v/>
      </c>
      <c r="QQ82" s="66" t="str">
        <f t="shared" si="513"/>
        <v/>
      </c>
      <c r="QR82" s="66" t="str">
        <f t="shared" si="514"/>
        <v/>
      </c>
      <c r="QS82" s="66" t="str">
        <f t="shared" si="515"/>
        <v/>
      </c>
      <c r="QT82" s="66" t="str">
        <f t="shared" si="516"/>
        <v/>
      </c>
      <c r="QU82" s="66" t="str">
        <f t="shared" si="517"/>
        <v/>
      </c>
      <c r="QV82" s="66" t="str">
        <f t="shared" si="518"/>
        <v/>
      </c>
      <c r="QW82" s="66" t="str">
        <f t="shared" si="519"/>
        <v/>
      </c>
      <c r="QX82" s="66" t="str">
        <f t="shared" si="520"/>
        <v/>
      </c>
      <c r="QY82" s="66" t="str">
        <f t="shared" si="521"/>
        <v/>
      </c>
      <c r="QZ82" s="66" t="str">
        <f t="shared" si="522"/>
        <v/>
      </c>
      <c r="RA82" s="66" t="str">
        <f t="shared" si="523"/>
        <v/>
      </c>
      <c r="RB82" s="66" t="str">
        <f t="shared" si="524"/>
        <v/>
      </c>
      <c r="RC82" s="66" t="str">
        <f t="shared" si="525"/>
        <v/>
      </c>
      <c r="RD82" s="66" t="str">
        <f t="shared" si="526"/>
        <v/>
      </c>
      <c r="RE82" s="66" t="str">
        <f t="shared" si="527"/>
        <v/>
      </c>
      <c r="RF82" s="66" t="str">
        <f t="shared" si="528"/>
        <v/>
      </c>
      <c r="RG82" s="66" t="str">
        <f t="shared" si="529"/>
        <v/>
      </c>
      <c r="RH82" s="66" t="str">
        <f t="shared" si="530"/>
        <v/>
      </c>
      <c r="RI82" s="66" t="str">
        <f t="shared" si="531"/>
        <v/>
      </c>
      <c r="RJ82" s="66" t="str">
        <f t="shared" si="532"/>
        <v/>
      </c>
      <c r="RK82" s="66" t="str">
        <f t="shared" si="533"/>
        <v/>
      </c>
      <c r="RL82" s="66" t="str">
        <f t="shared" si="534"/>
        <v/>
      </c>
      <c r="RM82" s="66" t="str">
        <f t="shared" si="535"/>
        <v/>
      </c>
      <c r="RN82" s="66" t="str">
        <f t="shared" si="536"/>
        <v/>
      </c>
      <c r="RO82" s="66" t="str">
        <f t="shared" si="537"/>
        <v/>
      </c>
      <c r="RP82" s="66" t="str">
        <f t="shared" si="538"/>
        <v/>
      </c>
      <c r="RQ82" s="66" t="str">
        <f t="shared" si="539"/>
        <v/>
      </c>
      <c r="RR82" s="66" t="str">
        <f t="shared" si="540"/>
        <v/>
      </c>
      <c r="RS82" s="66" t="str">
        <f t="shared" si="541"/>
        <v/>
      </c>
      <c r="RT82" s="66" t="str">
        <f t="shared" si="542"/>
        <v/>
      </c>
      <c r="RU82" s="66" t="str">
        <f t="shared" si="543"/>
        <v/>
      </c>
      <c r="RV82" s="66" t="str">
        <f t="shared" si="544"/>
        <v/>
      </c>
      <c r="RW82" s="66" t="str">
        <f t="shared" si="545"/>
        <v/>
      </c>
      <c r="RX82" s="66" t="str">
        <f t="shared" si="546"/>
        <v/>
      </c>
      <c r="RY82" s="66" t="str">
        <f t="shared" si="547"/>
        <v/>
      </c>
      <c r="RZ82" s="66" t="str">
        <f t="shared" si="548"/>
        <v/>
      </c>
      <c r="SA82" s="66" t="str">
        <f t="shared" si="549"/>
        <v/>
      </c>
      <c r="SB82" s="66" t="str">
        <f t="shared" si="550"/>
        <v/>
      </c>
      <c r="SC82" s="66" t="str">
        <f t="shared" si="551"/>
        <v/>
      </c>
      <c r="SD82" s="66" t="str">
        <f t="shared" si="552"/>
        <v/>
      </c>
      <c r="SE82" s="66" t="str">
        <f t="shared" si="553"/>
        <v/>
      </c>
      <c r="SF82" s="66" t="str">
        <f t="shared" si="554"/>
        <v/>
      </c>
      <c r="SG82" s="66" t="str">
        <f t="shared" si="555"/>
        <v/>
      </c>
      <c r="SH82" s="66" t="str">
        <f t="shared" si="556"/>
        <v/>
      </c>
      <c r="SI82" s="66" t="str">
        <f t="shared" si="557"/>
        <v/>
      </c>
      <c r="SJ82" s="66" t="str">
        <f t="shared" si="558"/>
        <v/>
      </c>
      <c r="SK82" s="66" t="str">
        <f t="shared" si="559"/>
        <v/>
      </c>
      <c r="SL82" s="66" t="str">
        <f t="shared" si="560"/>
        <v/>
      </c>
      <c r="SM82" s="66" t="str">
        <f t="shared" si="561"/>
        <v/>
      </c>
      <c r="SN82" s="66" t="str">
        <f t="shared" si="562"/>
        <v/>
      </c>
      <c r="SO82" s="66" t="str">
        <f t="shared" si="563"/>
        <v/>
      </c>
      <c r="SP82" s="66" t="str">
        <f t="shared" si="564"/>
        <v/>
      </c>
      <c r="SQ82" s="66" t="str">
        <f t="shared" si="565"/>
        <v/>
      </c>
      <c r="SR82" s="66" t="str">
        <f t="shared" si="566"/>
        <v/>
      </c>
      <c r="SS82" s="66" t="str">
        <f t="shared" si="567"/>
        <v/>
      </c>
      <c r="ST82" s="66" t="str">
        <f t="shared" si="568"/>
        <v/>
      </c>
      <c r="SU82" s="66" t="str">
        <f t="shared" si="569"/>
        <v/>
      </c>
      <c r="SV82" s="66" t="str">
        <f t="shared" si="570"/>
        <v/>
      </c>
      <c r="SW82" s="66" t="str">
        <f t="shared" si="571"/>
        <v/>
      </c>
      <c r="SX82" s="66" t="str">
        <f t="shared" si="572"/>
        <v/>
      </c>
      <c r="SY82" s="66" t="str">
        <f t="shared" si="573"/>
        <v/>
      </c>
      <c r="SZ82" s="66" t="str">
        <f t="shared" si="574"/>
        <v/>
      </c>
      <c r="TA82" s="66" t="str">
        <f t="shared" si="575"/>
        <v/>
      </c>
      <c r="TB82" s="66" t="str">
        <f t="shared" si="576"/>
        <v/>
      </c>
      <c r="TC82" s="66" t="str">
        <f t="shared" si="577"/>
        <v/>
      </c>
      <c r="TD82" s="66" t="str">
        <f t="shared" si="578"/>
        <v/>
      </c>
      <c r="TE82" s="66" t="str">
        <f t="shared" si="579"/>
        <v/>
      </c>
      <c r="TF82" s="66" t="str">
        <f t="shared" si="580"/>
        <v/>
      </c>
      <c r="TG82" s="66" t="str">
        <f t="shared" si="581"/>
        <v/>
      </c>
      <c r="TH82" s="66" t="str">
        <f t="shared" si="582"/>
        <v/>
      </c>
      <c r="TI82" s="66" t="str">
        <f t="shared" si="583"/>
        <v/>
      </c>
      <c r="TJ82" s="66" t="str">
        <f t="shared" si="584"/>
        <v/>
      </c>
      <c r="TK82" s="66" t="str">
        <f t="shared" si="585"/>
        <v/>
      </c>
      <c r="TL82" s="66" t="str">
        <f t="shared" si="586"/>
        <v/>
      </c>
      <c r="TM82" s="66" t="str">
        <f t="shared" si="587"/>
        <v/>
      </c>
      <c r="TN82" s="66" t="str">
        <f t="shared" si="588"/>
        <v/>
      </c>
      <c r="TO82" s="66" t="str">
        <f t="shared" si="589"/>
        <v/>
      </c>
      <c r="TP82" s="66" t="str">
        <f t="shared" si="590"/>
        <v/>
      </c>
      <c r="TQ82" s="66" t="str">
        <f t="shared" si="591"/>
        <v/>
      </c>
      <c r="TR82" s="66" t="str">
        <f t="shared" si="592"/>
        <v/>
      </c>
      <c r="TS82" s="66" t="str">
        <f t="shared" si="593"/>
        <v/>
      </c>
      <c r="TT82" s="66" t="str">
        <f t="shared" si="594"/>
        <v/>
      </c>
      <c r="TU82" s="66" t="str">
        <f t="shared" si="595"/>
        <v/>
      </c>
      <c r="TV82" s="66" t="str">
        <f t="shared" si="596"/>
        <v/>
      </c>
      <c r="TW82" s="66" t="str">
        <f t="shared" si="597"/>
        <v/>
      </c>
      <c r="TX82" s="66" t="str">
        <f t="shared" si="598"/>
        <v/>
      </c>
      <c r="TY82" s="66" t="str">
        <f t="shared" si="599"/>
        <v/>
      </c>
      <c r="TZ82" s="66" t="str">
        <f t="shared" si="600"/>
        <v/>
      </c>
      <c r="UA82" s="66" t="str">
        <f t="shared" si="601"/>
        <v/>
      </c>
      <c r="UB82" s="66" t="str">
        <f t="shared" si="602"/>
        <v/>
      </c>
      <c r="UC82" s="66" t="str">
        <f t="shared" si="603"/>
        <v/>
      </c>
      <c r="UD82" s="66" t="str">
        <f t="shared" si="604"/>
        <v/>
      </c>
      <c r="UE82" s="66" t="str">
        <f t="shared" si="605"/>
        <v/>
      </c>
      <c r="UF82" s="66" t="str">
        <f t="shared" si="606"/>
        <v/>
      </c>
      <c r="UG82" s="66" t="str">
        <f t="shared" si="607"/>
        <v/>
      </c>
      <c r="UH82" s="66" t="str">
        <f t="shared" si="608"/>
        <v/>
      </c>
      <c r="UI82" s="66" t="str">
        <f t="shared" si="609"/>
        <v/>
      </c>
      <c r="UJ82" s="66" t="str">
        <f t="shared" si="610"/>
        <v/>
      </c>
      <c r="UK82" s="66" t="str">
        <f t="shared" si="611"/>
        <v/>
      </c>
      <c r="UL82" s="66" t="str">
        <f t="shared" si="612"/>
        <v/>
      </c>
      <c r="UM82" s="66" t="str">
        <f t="shared" si="613"/>
        <v/>
      </c>
      <c r="UN82" s="66" t="str">
        <f t="shared" si="614"/>
        <v/>
      </c>
      <c r="UO82" s="66" t="str">
        <f t="shared" si="615"/>
        <v/>
      </c>
      <c r="UP82" s="66" t="str">
        <f t="shared" si="616"/>
        <v/>
      </c>
      <c r="UQ82" s="66" t="str">
        <f t="shared" si="617"/>
        <v/>
      </c>
      <c r="UR82" s="66" t="str">
        <f t="shared" si="618"/>
        <v/>
      </c>
      <c r="US82" s="66" t="str">
        <f t="shared" si="619"/>
        <v/>
      </c>
      <c r="UT82" s="66" t="str">
        <f t="shared" si="620"/>
        <v/>
      </c>
      <c r="UU82" s="66" t="str">
        <f t="shared" si="621"/>
        <v/>
      </c>
      <c r="UV82" s="66" t="str">
        <f t="shared" si="622"/>
        <v/>
      </c>
      <c r="UW82" s="66" t="str">
        <f t="shared" si="623"/>
        <v/>
      </c>
      <c r="UX82" s="66" t="str">
        <f t="shared" si="624"/>
        <v/>
      </c>
      <c r="UY82" s="66" t="str">
        <f t="shared" si="625"/>
        <v/>
      </c>
      <c r="UZ82" s="66" t="str">
        <f t="shared" si="626"/>
        <v/>
      </c>
      <c r="VA82" s="66" t="str">
        <f t="shared" si="627"/>
        <v/>
      </c>
      <c r="VB82" s="66" t="str">
        <f t="shared" si="628"/>
        <v/>
      </c>
      <c r="VC82" s="66" t="str">
        <f t="shared" si="629"/>
        <v/>
      </c>
      <c r="VD82" s="66" t="str">
        <f t="shared" si="630"/>
        <v/>
      </c>
      <c r="VE82" s="66" t="str">
        <f t="shared" si="631"/>
        <v/>
      </c>
      <c r="VF82" s="66" t="str">
        <f t="shared" si="632"/>
        <v/>
      </c>
      <c r="VG82" s="66" t="str">
        <f t="shared" si="633"/>
        <v/>
      </c>
      <c r="VH82" s="66" t="str">
        <f t="shared" si="634"/>
        <v/>
      </c>
      <c r="VI82" s="66" t="str">
        <f t="shared" si="635"/>
        <v/>
      </c>
      <c r="VJ82" s="66" t="str">
        <f t="shared" si="636"/>
        <v/>
      </c>
      <c r="VK82" s="66" t="str">
        <f t="shared" si="637"/>
        <v/>
      </c>
      <c r="VL82" s="66" t="str">
        <f t="shared" si="638"/>
        <v/>
      </c>
      <c r="VM82" s="66" t="str">
        <f t="shared" si="639"/>
        <v/>
      </c>
      <c r="VN82" s="66" t="str">
        <f t="shared" si="640"/>
        <v/>
      </c>
      <c r="VO82" s="66" t="str">
        <f t="shared" si="641"/>
        <v/>
      </c>
      <c r="VP82" s="66" t="str">
        <f t="shared" si="642"/>
        <v/>
      </c>
      <c r="VQ82" s="66" t="str">
        <f t="shared" si="643"/>
        <v/>
      </c>
      <c r="VR82" s="66" t="str">
        <f t="shared" si="644"/>
        <v/>
      </c>
      <c r="VS82" s="66" t="str">
        <f t="shared" si="645"/>
        <v/>
      </c>
      <c r="VT82" s="66" t="str">
        <f t="shared" si="646"/>
        <v/>
      </c>
      <c r="VU82" s="66" t="str">
        <f t="shared" si="647"/>
        <v/>
      </c>
      <c r="VV82" s="66" t="str">
        <f t="shared" si="648"/>
        <v/>
      </c>
      <c r="VW82" s="66" t="str">
        <f t="shared" si="649"/>
        <v/>
      </c>
      <c r="VX82" s="66" t="str">
        <f t="shared" si="650"/>
        <v/>
      </c>
      <c r="VY82" s="66" t="str">
        <f t="shared" si="651"/>
        <v/>
      </c>
      <c r="VZ82" s="66" t="str">
        <f t="shared" si="652"/>
        <v/>
      </c>
      <c r="WA82" s="66" t="str">
        <f t="shared" si="653"/>
        <v/>
      </c>
      <c r="WB82" s="66" t="str">
        <f t="shared" si="654"/>
        <v/>
      </c>
      <c r="WC82" s="66" t="str">
        <f t="shared" si="655"/>
        <v/>
      </c>
      <c r="WD82" s="66" t="str">
        <f t="shared" si="656"/>
        <v/>
      </c>
      <c r="WE82" s="66" t="str">
        <f t="shared" si="657"/>
        <v/>
      </c>
      <c r="WF82" s="66" t="str">
        <f t="shared" si="658"/>
        <v/>
      </c>
      <c r="WG82" s="66" t="str">
        <f t="shared" si="659"/>
        <v/>
      </c>
      <c r="WH82" s="66" t="str">
        <f t="shared" si="660"/>
        <v/>
      </c>
      <c r="WI82" s="66" t="str">
        <f t="shared" si="661"/>
        <v/>
      </c>
      <c r="WJ82" s="66" t="str">
        <f t="shared" si="662"/>
        <v/>
      </c>
      <c r="WK82" s="66" t="str">
        <f t="shared" si="663"/>
        <v/>
      </c>
      <c r="WL82" s="66" t="str">
        <f t="shared" si="664"/>
        <v/>
      </c>
      <c r="WM82" s="66" t="str">
        <f t="shared" si="665"/>
        <v/>
      </c>
      <c r="WN82" s="66" t="str">
        <f t="shared" si="666"/>
        <v/>
      </c>
      <c r="WO82" s="66" t="str">
        <f t="shared" si="667"/>
        <v/>
      </c>
      <c r="WP82" s="66" t="str">
        <f t="shared" si="668"/>
        <v/>
      </c>
      <c r="WQ82" s="66" t="str">
        <f t="shared" si="669"/>
        <v/>
      </c>
      <c r="WR82" s="66" t="str">
        <f t="shared" si="670"/>
        <v/>
      </c>
      <c r="WS82" s="66" t="str">
        <f t="shared" si="671"/>
        <v/>
      </c>
      <c r="WT82" s="66" t="str">
        <f t="shared" si="672"/>
        <v/>
      </c>
      <c r="WU82" s="66" t="str">
        <f t="shared" si="673"/>
        <v/>
      </c>
      <c r="WV82" s="66" t="str">
        <f t="shared" si="674"/>
        <v/>
      </c>
      <c r="WW82" s="66" t="str">
        <f t="shared" si="675"/>
        <v/>
      </c>
      <c r="WX82" s="66" t="str">
        <f t="shared" si="676"/>
        <v/>
      </c>
      <c r="WY82" s="66" t="str">
        <f t="shared" si="677"/>
        <v/>
      </c>
      <c r="WZ82" s="66" t="str">
        <f t="shared" si="678"/>
        <v/>
      </c>
      <c r="XA82" s="66" t="str">
        <f t="shared" si="679"/>
        <v/>
      </c>
      <c r="XB82" s="66" t="str">
        <f t="shared" si="680"/>
        <v/>
      </c>
      <c r="XC82" s="66" t="str">
        <f t="shared" si="681"/>
        <v/>
      </c>
      <c r="XD82" s="66" t="str">
        <f t="shared" si="682"/>
        <v/>
      </c>
      <c r="XE82" s="66" t="str">
        <f t="shared" si="683"/>
        <v/>
      </c>
      <c r="XF82" s="66" t="str">
        <f t="shared" si="684"/>
        <v/>
      </c>
      <c r="XG82" s="66" t="str">
        <f t="shared" si="685"/>
        <v/>
      </c>
      <c r="XH82" s="66" t="str">
        <f t="shared" si="686"/>
        <v/>
      </c>
      <c r="XI82" s="66" t="str">
        <f t="shared" si="687"/>
        <v/>
      </c>
      <c r="XJ82" s="66" t="str">
        <f t="shared" si="688"/>
        <v/>
      </c>
      <c r="XK82" s="66" t="str">
        <f t="shared" si="689"/>
        <v/>
      </c>
      <c r="XL82" s="66" t="str">
        <f t="shared" si="690"/>
        <v/>
      </c>
      <c r="XM82" s="66" t="str">
        <f t="shared" si="691"/>
        <v/>
      </c>
      <c r="XN82" s="66" t="str">
        <f t="shared" si="692"/>
        <v/>
      </c>
      <c r="XO82" s="66" t="str">
        <f t="shared" si="693"/>
        <v/>
      </c>
      <c r="XP82" s="66" t="str">
        <f t="shared" si="694"/>
        <v/>
      </c>
      <c r="XQ82" s="66" t="str">
        <f t="shared" si="695"/>
        <v/>
      </c>
      <c r="XR82" s="66" t="str">
        <f t="shared" si="696"/>
        <v/>
      </c>
      <c r="XS82" s="66" t="str">
        <f t="shared" si="697"/>
        <v/>
      </c>
      <c r="XT82" s="66" t="str">
        <f t="shared" si="698"/>
        <v/>
      </c>
      <c r="XU82" s="66" t="str">
        <f t="shared" si="699"/>
        <v/>
      </c>
      <c r="XV82" s="66" t="str">
        <f t="shared" si="700"/>
        <v/>
      </c>
      <c r="XW82" s="66" t="str">
        <f t="shared" si="701"/>
        <v/>
      </c>
      <c r="XX82" s="66" t="str">
        <f t="shared" si="702"/>
        <v/>
      </c>
      <c r="XY82" s="66" t="str">
        <f t="shared" si="703"/>
        <v/>
      </c>
      <c r="XZ82" s="66" t="str">
        <f t="shared" si="704"/>
        <v/>
      </c>
      <c r="YA82" s="66" t="str">
        <f t="shared" si="705"/>
        <v/>
      </c>
      <c r="YB82" s="66" t="str">
        <f t="shared" si="706"/>
        <v/>
      </c>
      <c r="YC82" s="66" t="str">
        <f t="shared" si="707"/>
        <v/>
      </c>
      <c r="YD82" s="66" t="str">
        <f t="shared" si="708"/>
        <v/>
      </c>
      <c r="YE82" s="66" t="str">
        <f t="shared" si="709"/>
        <v/>
      </c>
      <c r="YF82" s="66" t="str">
        <f t="shared" si="710"/>
        <v/>
      </c>
      <c r="YG82" s="66" t="str">
        <f t="shared" si="711"/>
        <v/>
      </c>
      <c r="YH82" s="66" t="str">
        <f t="shared" si="712"/>
        <v/>
      </c>
      <c r="YI82" s="66" t="str">
        <f t="shared" si="713"/>
        <v/>
      </c>
      <c r="YJ82" s="66" t="str">
        <f t="shared" si="714"/>
        <v/>
      </c>
      <c r="YK82" s="66" t="str">
        <f t="shared" si="715"/>
        <v/>
      </c>
      <c r="YL82" s="66" t="str">
        <f t="shared" si="716"/>
        <v/>
      </c>
      <c r="YM82" s="66" t="str">
        <f t="shared" si="717"/>
        <v/>
      </c>
      <c r="YN82" s="66" t="str">
        <f t="shared" si="718"/>
        <v/>
      </c>
      <c r="YO82" s="66" t="str">
        <f t="shared" si="719"/>
        <v/>
      </c>
      <c r="YP82" s="66" t="str">
        <f t="shared" si="720"/>
        <v/>
      </c>
      <c r="YQ82" s="66" t="str">
        <f t="shared" si="721"/>
        <v/>
      </c>
      <c r="YR82" s="66" t="str">
        <f t="shared" si="722"/>
        <v/>
      </c>
      <c r="YS82" s="66" t="str">
        <f t="shared" si="723"/>
        <v/>
      </c>
      <c r="YT82" s="66" t="str">
        <f t="shared" si="724"/>
        <v/>
      </c>
      <c r="YU82" s="66" t="str">
        <f t="shared" si="725"/>
        <v/>
      </c>
      <c r="YV82" s="66" t="str">
        <f t="shared" si="726"/>
        <v/>
      </c>
      <c r="YW82" s="66" t="str">
        <f t="shared" si="727"/>
        <v/>
      </c>
      <c r="YX82" s="66" t="str">
        <f t="shared" si="728"/>
        <v/>
      </c>
      <c r="YY82" s="66" t="str">
        <f t="shared" si="729"/>
        <v/>
      </c>
      <c r="YZ82" s="66" t="str">
        <f t="shared" si="730"/>
        <v/>
      </c>
      <c r="ZA82" s="66" t="str">
        <f t="shared" si="731"/>
        <v/>
      </c>
      <c r="ZB82" s="66" t="str">
        <f t="shared" si="732"/>
        <v/>
      </c>
      <c r="ZC82" s="66" t="str">
        <f t="shared" si="733"/>
        <v/>
      </c>
      <c r="ZD82" s="66" t="str">
        <f t="shared" si="734"/>
        <v/>
      </c>
      <c r="ZE82" s="66" t="str">
        <f t="shared" si="735"/>
        <v/>
      </c>
      <c r="ZF82" s="66" t="str">
        <f t="shared" si="736"/>
        <v/>
      </c>
      <c r="ZG82" s="66" t="str">
        <f t="shared" si="737"/>
        <v/>
      </c>
      <c r="ZH82" s="66" t="str">
        <f t="shared" si="738"/>
        <v/>
      </c>
      <c r="ZI82" s="66" t="str">
        <f t="shared" si="739"/>
        <v/>
      </c>
      <c r="ZJ82" s="66" t="str">
        <f t="shared" si="740"/>
        <v/>
      </c>
      <c r="ZK82" s="66" t="str">
        <f t="shared" si="741"/>
        <v/>
      </c>
      <c r="ZL82" s="66" t="str">
        <f t="shared" si="742"/>
        <v/>
      </c>
      <c r="ZM82" s="66" t="str">
        <f t="shared" si="743"/>
        <v/>
      </c>
      <c r="ZN82" s="66" t="str">
        <f t="shared" si="744"/>
        <v/>
      </c>
      <c r="ZO82" s="66" t="str">
        <f t="shared" si="745"/>
        <v/>
      </c>
      <c r="ZP82" s="66" t="str">
        <f t="shared" si="746"/>
        <v/>
      </c>
      <c r="ZQ82" s="66" t="str">
        <f t="shared" si="747"/>
        <v/>
      </c>
      <c r="ZR82" s="66" t="str">
        <f t="shared" si="748"/>
        <v/>
      </c>
      <c r="ZS82" s="66" t="str">
        <f t="shared" si="749"/>
        <v/>
      </c>
      <c r="ZT82" s="66" t="str">
        <f t="shared" si="750"/>
        <v/>
      </c>
      <c r="ZU82" s="66" t="str">
        <f t="shared" si="751"/>
        <v/>
      </c>
      <c r="ZV82" s="66" t="str">
        <f t="shared" si="752"/>
        <v/>
      </c>
      <c r="ZW82" s="66" t="str">
        <f t="shared" si="753"/>
        <v/>
      </c>
      <c r="ZX82" s="66" t="str">
        <f t="shared" si="754"/>
        <v/>
      </c>
      <c r="ZY82" s="66" t="str">
        <f t="shared" si="755"/>
        <v/>
      </c>
      <c r="ZZ82" s="66" t="str">
        <f t="shared" si="756"/>
        <v/>
      </c>
      <c r="AAA82" s="66" t="str">
        <f t="shared" si="757"/>
        <v/>
      </c>
      <c r="AAB82" s="66" t="str">
        <f t="shared" si="758"/>
        <v/>
      </c>
      <c r="AAC82" s="66" t="str">
        <f t="shared" si="759"/>
        <v/>
      </c>
      <c r="AAD82" s="66" t="str">
        <f t="shared" si="760"/>
        <v/>
      </c>
      <c r="AAE82" s="66" t="str">
        <f t="shared" si="761"/>
        <v/>
      </c>
      <c r="AAF82" s="66" t="str">
        <f t="shared" si="762"/>
        <v/>
      </c>
      <c r="AAG82" s="66" t="str">
        <f t="shared" si="763"/>
        <v/>
      </c>
      <c r="AAH82" s="66" t="str">
        <f t="shared" si="764"/>
        <v/>
      </c>
      <c r="AAI82" s="66" t="str">
        <f t="shared" si="765"/>
        <v/>
      </c>
      <c r="AAJ82" s="66" t="str">
        <f t="shared" si="766"/>
        <v/>
      </c>
      <c r="AAK82" s="66" t="str">
        <f t="shared" si="767"/>
        <v/>
      </c>
      <c r="AAL82" s="66" t="str">
        <f t="shared" si="768"/>
        <v/>
      </c>
      <c r="AAM82" s="66" t="str">
        <f t="shared" si="769"/>
        <v/>
      </c>
      <c r="AAN82" s="66" t="str">
        <f t="shared" si="770"/>
        <v/>
      </c>
      <c r="AAO82" s="66" t="str">
        <f t="shared" si="771"/>
        <v/>
      </c>
      <c r="AAP82" s="66" t="str">
        <f t="shared" si="772"/>
        <v/>
      </c>
      <c r="AAQ82" s="66" t="str">
        <f t="shared" si="773"/>
        <v/>
      </c>
      <c r="AAR82" s="66" t="str">
        <f t="shared" si="774"/>
        <v/>
      </c>
      <c r="AAS82" s="66" t="str">
        <f t="shared" si="775"/>
        <v/>
      </c>
      <c r="AAT82" s="66" t="str">
        <f t="shared" si="776"/>
        <v/>
      </c>
      <c r="AAU82" s="66" t="str">
        <f t="shared" si="777"/>
        <v/>
      </c>
      <c r="AAV82" s="66" t="str">
        <f t="shared" si="778"/>
        <v/>
      </c>
      <c r="AAW82" s="66" t="str">
        <f t="shared" si="779"/>
        <v/>
      </c>
      <c r="AAX82" s="66" t="str">
        <f t="shared" si="780"/>
        <v/>
      </c>
      <c r="AAY82" s="66" t="str">
        <f t="shared" si="781"/>
        <v/>
      </c>
      <c r="AAZ82" s="66" t="str">
        <f t="shared" si="782"/>
        <v/>
      </c>
      <c r="ABA82" s="66" t="str">
        <f t="shared" si="783"/>
        <v/>
      </c>
      <c r="ABB82" s="66" t="str">
        <f t="shared" si="784"/>
        <v/>
      </c>
      <c r="ABC82" s="66" t="str">
        <f t="shared" si="785"/>
        <v/>
      </c>
      <c r="ABD82" s="66" t="str">
        <f t="shared" si="786"/>
        <v/>
      </c>
      <c r="ABE82" s="66" t="str">
        <f t="shared" si="787"/>
        <v/>
      </c>
      <c r="ABF82" s="66" t="str">
        <f t="shared" si="788"/>
        <v/>
      </c>
      <c r="ABG82" s="66" t="str">
        <f t="shared" si="789"/>
        <v/>
      </c>
      <c r="ABH82" s="66" t="str">
        <f t="shared" si="790"/>
        <v/>
      </c>
      <c r="ABI82" s="66" t="str">
        <f t="shared" si="791"/>
        <v/>
      </c>
      <c r="ABJ82" s="66" t="str">
        <f t="shared" si="792"/>
        <v/>
      </c>
      <c r="ABK82" s="66" t="str">
        <f t="shared" si="793"/>
        <v/>
      </c>
      <c r="ABL82" s="66" t="str">
        <f t="shared" si="794"/>
        <v/>
      </c>
      <c r="ABM82" s="66" t="str">
        <f t="shared" si="795"/>
        <v/>
      </c>
      <c r="ABN82" s="66" t="str">
        <f t="shared" si="796"/>
        <v/>
      </c>
      <c r="ABO82" s="66" t="str">
        <f t="shared" si="797"/>
        <v/>
      </c>
      <c r="ABP82" s="66" t="str">
        <f t="shared" si="798"/>
        <v/>
      </c>
      <c r="ABQ82" s="66" t="str">
        <f t="shared" si="799"/>
        <v/>
      </c>
      <c r="ABR82" s="66" t="str">
        <f t="shared" si="800"/>
        <v/>
      </c>
      <c r="ABS82" s="66" t="str">
        <f t="shared" si="801"/>
        <v/>
      </c>
      <c r="ABT82" s="66" t="str">
        <f t="shared" si="802"/>
        <v/>
      </c>
      <c r="ABU82" s="66" t="str">
        <f t="shared" si="803"/>
        <v/>
      </c>
      <c r="ABV82" s="66" t="str">
        <f t="shared" si="804"/>
        <v/>
      </c>
      <c r="ABW82" s="66" t="str">
        <f t="shared" si="805"/>
        <v/>
      </c>
      <c r="ABX82" s="66" t="str">
        <f t="shared" si="806"/>
        <v/>
      </c>
      <c r="ABY82" s="66" t="str">
        <f t="shared" si="807"/>
        <v/>
      </c>
      <c r="ABZ82" s="66" t="str">
        <f t="shared" si="808"/>
        <v/>
      </c>
      <c r="ACA82" s="66" t="str">
        <f t="shared" si="809"/>
        <v/>
      </c>
      <c r="ACB82" s="66" t="str">
        <f t="shared" si="810"/>
        <v/>
      </c>
      <c r="ACC82" s="66" t="str">
        <f t="shared" si="811"/>
        <v/>
      </c>
      <c r="ACD82" s="66" t="str">
        <f t="shared" si="812"/>
        <v/>
      </c>
      <c r="ACE82" s="66" t="str">
        <f t="shared" si="813"/>
        <v/>
      </c>
      <c r="ACF82" s="66" t="str">
        <f t="shared" si="814"/>
        <v/>
      </c>
      <c r="ACG82" s="66" t="str">
        <f t="shared" si="815"/>
        <v/>
      </c>
      <c r="ACH82" s="66" t="str">
        <f t="shared" si="816"/>
        <v/>
      </c>
      <c r="ACI82" s="66" t="str">
        <f t="shared" si="817"/>
        <v/>
      </c>
      <c r="ACJ82" s="66" t="str">
        <f t="shared" si="818"/>
        <v/>
      </c>
      <c r="ACK82" s="66" t="str">
        <f t="shared" si="819"/>
        <v/>
      </c>
      <c r="ACL82" s="66" t="str">
        <f t="shared" si="820"/>
        <v/>
      </c>
      <c r="ACM82" s="66" t="str">
        <f t="shared" ref="ACM82:ACN82" si="839">IF(AND(ACS$3="Unit", ACL82=""), "", IF(AND(ACS$3="Unit", ACL82="-"),"", IF(ACS$3="Unit", "kg/GJ delivered", IF(AND(NY82&lt;&gt;"", NY82&lt;&gt;"-", NX82="-"),"", IF($H82="","", IF(NX82="nd", "",IF(NX82="&lt;n.a.&gt;", "", IF(NY82="#/MJ", "", IF(NY82="kg/GJ delivered",NX82,IF(NY82="g/MJ delivered",NX82,IF(NY82="kg/MJ delivered",NX82*1000,IF(NY82="mg/MJ delivered",NX82/1000,IF(NY82="g/kg",((NX82)*(1/$I82)*(1/$H82)),IF(NY82="mg/kg",((NX82/1000)*(1/$I82)*(1/$H82)),IF(NY82="mg/MJ delivered",NX82/1000,IF(NY82="-","","Error"))))))))))))))))</f>
        <v/>
      </c>
      <c r="ACN82" s="66" t="str">
        <f t="shared" si="839"/>
        <v/>
      </c>
      <c r="ACO82" s="66" t="str">
        <f t="shared" si="822"/>
        <v/>
      </c>
      <c r="ACP82" s="66" t="str">
        <f t="shared" si="823"/>
        <v/>
      </c>
      <c r="ACQ82" s="66" t="str">
        <f t="shared" si="824"/>
        <v/>
      </c>
      <c r="ACR82" s="66" t="str">
        <f t="shared" si="825"/>
        <v/>
      </c>
      <c r="ACS82" s="66" t="str">
        <f t="shared" si="826"/>
        <v/>
      </c>
      <c r="ACT82" s="66" t="str">
        <f t="shared" si="827"/>
        <v/>
      </c>
    </row>
    <row r="83" spans="2:774" ht="15.75" customHeight="1" x14ac:dyDescent="0.25">
      <c r="B83" s="66">
        <v>205</v>
      </c>
      <c r="C83" s="66" t="s">
        <v>790</v>
      </c>
      <c r="D83" s="66" t="s">
        <v>1637</v>
      </c>
      <c r="E83" s="156" t="s">
        <v>470</v>
      </c>
      <c r="F83" s="66" t="s">
        <v>139</v>
      </c>
      <c r="G83" s="66" t="s">
        <v>492</v>
      </c>
      <c r="H83" s="126">
        <v>0.16500000000000001</v>
      </c>
      <c r="I83" s="130">
        <v>28</v>
      </c>
      <c r="J83" s="66" t="str">
        <f t="shared" si="449"/>
        <v>Charcoal, Improved, GLO</v>
      </c>
      <c r="K83" s="161"/>
      <c r="L83" s="161"/>
      <c r="M83" s="161"/>
      <c r="N83" s="161"/>
      <c r="O83" s="66" t="s">
        <v>794</v>
      </c>
      <c r="P83" s="66" t="str">
        <f t="shared" si="428"/>
        <v>GLO</v>
      </c>
      <c r="Q83" s="66" t="s">
        <v>1583</v>
      </c>
      <c r="R83" s="164">
        <v>134</v>
      </c>
      <c r="S83" s="158" t="s">
        <v>523</v>
      </c>
      <c r="T83" s="158" t="s">
        <v>128</v>
      </c>
      <c r="U83" s="158" t="s">
        <v>128</v>
      </c>
      <c r="V83" s="158" t="s">
        <v>128</v>
      </c>
      <c r="W83" s="158" t="s">
        <v>128</v>
      </c>
      <c r="X83" s="166">
        <v>2451</v>
      </c>
      <c r="Y83" s="158" t="s">
        <v>523</v>
      </c>
      <c r="Z83" s="165">
        <v>9.8000000000000007</v>
      </c>
      <c r="AA83" s="158" t="s">
        <v>523</v>
      </c>
      <c r="AB83" s="158" t="s">
        <v>128</v>
      </c>
      <c r="AC83" s="158" t="s">
        <v>128</v>
      </c>
      <c r="AD83" s="158" t="s">
        <v>128</v>
      </c>
      <c r="AE83" s="158" t="s">
        <v>128</v>
      </c>
      <c r="AF83" s="165">
        <v>6.3</v>
      </c>
      <c r="AG83" s="158" t="s">
        <v>523</v>
      </c>
      <c r="AH83" s="163">
        <v>0.19</v>
      </c>
      <c r="AI83" s="158" t="s">
        <v>523</v>
      </c>
      <c r="AJ83" s="158" t="s">
        <v>128</v>
      </c>
      <c r="AK83" s="158" t="s">
        <v>128</v>
      </c>
      <c r="AL83" s="158" t="s">
        <v>128</v>
      </c>
      <c r="AM83" s="158" t="s">
        <v>128</v>
      </c>
      <c r="AN83" s="158" t="s">
        <v>128</v>
      </c>
      <c r="AO83" s="158" t="s">
        <v>128</v>
      </c>
      <c r="AP83" s="158" t="s">
        <v>128</v>
      </c>
      <c r="AQ83" s="158" t="s">
        <v>128</v>
      </c>
      <c r="AR83" s="158" t="s">
        <v>128</v>
      </c>
      <c r="AS83" s="158" t="s">
        <v>128</v>
      </c>
      <c r="AT83" s="158" t="s">
        <v>128</v>
      </c>
      <c r="AU83" s="158" t="s">
        <v>128</v>
      </c>
      <c r="AV83" s="158" t="s">
        <v>128</v>
      </c>
      <c r="AW83" s="158" t="s">
        <v>128</v>
      </c>
      <c r="AX83" s="158" t="s">
        <v>128</v>
      </c>
      <c r="AY83" s="158" t="s">
        <v>128</v>
      </c>
      <c r="AZ83" s="158" t="s">
        <v>128</v>
      </c>
      <c r="BA83" s="158" t="s">
        <v>128</v>
      </c>
      <c r="BB83" s="158" t="s">
        <v>128</v>
      </c>
      <c r="BC83" s="158" t="s">
        <v>128</v>
      </c>
      <c r="BD83" s="158" t="s">
        <v>128</v>
      </c>
      <c r="BE83" s="158" t="s">
        <v>128</v>
      </c>
      <c r="BF83" s="158" t="s">
        <v>128</v>
      </c>
      <c r="BG83" s="158" t="s">
        <v>128</v>
      </c>
      <c r="BH83" s="158" t="s">
        <v>128</v>
      </c>
      <c r="BI83" s="158" t="s">
        <v>128</v>
      </c>
      <c r="BJ83" s="158" t="s">
        <v>128</v>
      </c>
      <c r="BK83" s="158" t="s">
        <v>128</v>
      </c>
      <c r="BL83" s="158" t="s">
        <v>128</v>
      </c>
      <c r="BM83" s="158" t="s">
        <v>128</v>
      </c>
      <c r="BN83" s="158" t="s">
        <v>128</v>
      </c>
      <c r="BO83" s="158" t="s">
        <v>128</v>
      </c>
      <c r="BP83" s="158" t="s">
        <v>128</v>
      </c>
      <c r="BQ83" s="158" t="s">
        <v>128</v>
      </c>
      <c r="BR83" s="158" t="s">
        <v>128</v>
      </c>
      <c r="BS83" s="158" t="s">
        <v>128</v>
      </c>
      <c r="BT83" s="158" t="s">
        <v>128</v>
      </c>
      <c r="BU83" s="158" t="s">
        <v>128</v>
      </c>
      <c r="BV83" s="158" t="s">
        <v>128</v>
      </c>
      <c r="BW83" s="158" t="s">
        <v>128</v>
      </c>
      <c r="BX83" s="158" t="s">
        <v>128</v>
      </c>
      <c r="BY83" s="158" t="s">
        <v>128</v>
      </c>
      <c r="BZ83" s="158" t="s">
        <v>128</v>
      </c>
      <c r="CA83" s="158" t="s">
        <v>128</v>
      </c>
      <c r="CB83" s="158" t="s">
        <v>128</v>
      </c>
      <c r="CC83" s="158" t="s">
        <v>128</v>
      </c>
      <c r="CD83" s="158" t="s">
        <v>128</v>
      </c>
      <c r="CE83" s="158" t="s">
        <v>128</v>
      </c>
      <c r="CF83" s="158" t="s">
        <v>128</v>
      </c>
      <c r="CG83" s="158" t="s">
        <v>128</v>
      </c>
      <c r="CH83" s="158" t="s">
        <v>128</v>
      </c>
      <c r="CI83" s="158" t="s">
        <v>128</v>
      </c>
      <c r="CJ83" s="158" t="s">
        <v>128</v>
      </c>
      <c r="CK83" s="158" t="s">
        <v>128</v>
      </c>
      <c r="CL83" s="158" t="s">
        <v>128</v>
      </c>
      <c r="CM83" s="158" t="s">
        <v>128</v>
      </c>
      <c r="CN83" s="158" t="s">
        <v>128</v>
      </c>
      <c r="CO83" s="158" t="s">
        <v>128</v>
      </c>
      <c r="CP83" s="158" t="s">
        <v>128</v>
      </c>
      <c r="CQ83" s="158" t="s">
        <v>128</v>
      </c>
      <c r="CR83" s="158" t="s">
        <v>128</v>
      </c>
      <c r="CS83" s="158" t="s">
        <v>128</v>
      </c>
      <c r="CT83" s="158" t="s">
        <v>128</v>
      </c>
      <c r="CU83" s="158" t="s">
        <v>128</v>
      </c>
      <c r="CV83" s="158" t="s">
        <v>128</v>
      </c>
      <c r="CW83" s="158" t="s">
        <v>128</v>
      </c>
      <c r="CX83" s="158" t="s">
        <v>128</v>
      </c>
      <c r="CY83" s="158" t="s">
        <v>128</v>
      </c>
      <c r="CZ83" s="158" t="s">
        <v>128</v>
      </c>
      <c r="DA83" s="158" t="s">
        <v>128</v>
      </c>
      <c r="DB83" s="158" t="s">
        <v>128</v>
      </c>
      <c r="DC83" s="158" t="s">
        <v>128</v>
      </c>
      <c r="DD83" s="158" t="s">
        <v>128</v>
      </c>
      <c r="DE83" s="158" t="s">
        <v>128</v>
      </c>
      <c r="DF83" s="158" t="s">
        <v>128</v>
      </c>
      <c r="DG83" s="158" t="s">
        <v>128</v>
      </c>
      <c r="DH83" s="158" t="s">
        <v>128</v>
      </c>
      <c r="DI83" s="158" t="s">
        <v>128</v>
      </c>
      <c r="DJ83" s="158" t="s">
        <v>128</v>
      </c>
      <c r="DK83" s="158" t="s">
        <v>128</v>
      </c>
      <c r="DL83" s="158" t="s">
        <v>128</v>
      </c>
      <c r="DM83" s="158" t="s">
        <v>128</v>
      </c>
      <c r="DN83" s="158" t="s">
        <v>128</v>
      </c>
      <c r="DO83" s="158" t="s">
        <v>128</v>
      </c>
      <c r="DP83" s="158" t="s">
        <v>128</v>
      </c>
      <c r="DQ83" s="158" t="s">
        <v>128</v>
      </c>
      <c r="DR83" s="158" t="s">
        <v>128</v>
      </c>
      <c r="DS83" s="158" t="s">
        <v>128</v>
      </c>
      <c r="DT83" s="158" t="s">
        <v>128</v>
      </c>
      <c r="DU83" s="158" t="s">
        <v>128</v>
      </c>
      <c r="DV83" s="158" t="s">
        <v>128</v>
      </c>
      <c r="DW83" s="158" t="s">
        <v>128</v>
      </c>
      <c r="DX83" s="158" t="s">
        <v>128</v>
      </c>
      <c r="DY83" s="158" t="s">
        <v>128</v>
      </c>
      <c r="DZ83" s="158" t="s">
        <v>128</v>
      </c>
      <c r="EA83" s="158" t="s">
        <v>128</v>
      </c>
      <c r="EB83" s="158" t="s">
        <v>128</v>
      </c>
      <c r="EC83" s="158" t="s">
        <v>128</v>
      </c>
      <c r="ED83" s="158" t="s">
        <v>128</v>
      </c>
      <c r="EE83" s="158" t="s">
        <v>128</v>
      </c>
      <c r="EF83" s="158" t="s">
        <v>128</v>
      </c>
      <c r="EG83" s="158" t="s">
        <v>128</v>
      </c>
      <c r="EH83" s="158" t="s">
        <v>128</v>
      </c>
      <c r="EI83" s="158" t="s">
        <v>128</v>
      </c>
      <c r="EJ83" s="158" t="s">
        <v>128</v>
      </c>
      <c r="EK83" s="158" t="s">
        <v>128</v>
      </c>
      <c r="EL83" s="158" t="s">
        <v>128</v>
      </c>
      <c r="EM83" s="158" t="s">
        <v>128</v>
      </c>
      <c r="EN83" s="158" t="s">
        <v>128</v>
      </c>
      <c r="EO83" s="158" t="s">
        <v>128</v>
      </c>
      <c r="EP83" s="158" t="s">
        <v>128</v>
      </c>
      <c r="EQ83" s="158" t="s">
        <v>128</v>
      </c>
      <c r="ER83" s="158" t="s">
        <v>128</v>
      </c>
      <c r="ES83" s="158" t="s">
        <v>128</v>
      </c>
      <c r="ET83" s="158" t="s">
        <v>128</v>
      </c>
      <c r="EU83" s="158" t="s">
        <v>128</v>
      </c>
      <c r="EV83" s="158" t="s">
        <v>128</v>
      </c>
      <c r="EW83" s="158" t="s">
        <v>128</v>
      </c>
      <c r="EX83" s="158" t="s">
        <v>128</v>
      </c>
      <c r="EY83" s="158" t="s">
        <v>128</v>
      </c>
      <c r="EZ83" s="158" t="s">
        <v>128</v>
      </c>
      <c r="FA83" s="158" t="s">
        <v>128</v>
      </c>
      <c r="FB83" s="158" t="s">
        <v>128</v>
      </c>
      <c r="FC83" s="158" t="s">
        <v>128</v>
      </c>
      <c r="FD83" s="158" t="s">
        <v>128</v>
      </c>
      <c r="FE83" s="158" t="s">
        <v>128</v>
      </c>
      <c r="FF83" s="158" t="s">
        <v>128</v>
      </c>
      <c r="FG83" s="158" t="s">
        <v>128</v>
      </c>
      <c r="FH83" s="158" t="s">
        <v>128</v>
      </c>
      <c r="FI83" s="158" t="s">
        <v>128</v>
      </c>
      <c r="FJ83" s="158" t="s">
        <v>128</v>
      </c>
      <c r="FK83" s="158" t="s">
        <v>128</v>
      </c>
      <c r="FL83" s="158" t="s">
        <v>128</v>
      </c>
      <c r="FM83" s="158" t="s">
        <v>128</v>
      </c>
      <c r="FN83" s="158" t="s">
        <v>128</v>
      </c>
      <c r="FO83" s="158" t="s">
        <v>128</v>
      </c>
      <c r="FP83" s="158" t="s">
        <v>128</v>
      </c>
      <c r="FQ83" s="158" t="s">
        <v>128</v>
      </c>
      <c r="FR83" s="158" t="s">
        <v>128</v>
      </c>
      <c r="FS83" s="158" t="s">
        <v>128</v>
      </c>
      <c r="FT83" s="158" t="s">
        <v>128</v>
      </c>
      <c r="FU83" s="158" t="s">
        <v>128</v>
      </c>
      <c r="FV83" s="158" t="s">
        <v>128</v>
      </c>
      <c r="FW83" s="158" t="s">
        <v>128</v>
      </c>
      <c r="FX83" s="158" t="s">
        <v>128</v>
      </c>
      <c r="FY83" s="158" t="s">
        <v>128</v>
      </c>
      <c r="FZ83" s="158" t="s">
        <v>128</v>
      </c>
      <c r="GA83" s="158" t="s">
        <v>128</v>
      </c>
      <c r="GB83" s="158" t="s">
        <v>128</v>
      </c>
      <c r="GC83" s="158" t="s">
        <v>128</v>
      </c>
      <c r="GD83" s="158" t="s">
        <v>128</v>
      </c>
      <c r="GE83" s="158" t="s">
        <v>128</v>
      </c>
      <c r="GF83" s="158" t="s">
        <v>128</v>
      </c>
      <c r="GG83" s="158" t="s">
        <v>128</v>
      </c>
      <c r="GH83" s="158" t="s">
        <v>128</v>
      </c>
      <c r="GI83" s="158" t="s">
        <v>128</v>
      </c>
      <c r="GJ83" s="158" t="s">
        <v>128</v>
      </c>
      <c r="GK83" s="158" t="s">
        <v>128</v>
      </c>
      <c r="GL83" s="158" t="s">
        <v>128</v>
      </c>
      <c r="GM83" s="158" t="s">
        <v>128</v>
      </c>
      <c r="GN83" s="158" t="s">
        <v>128</v>
      </c>
      <c r="GO83" s="158" t="s">
        <v>128</v>
      </c>
      <c r="GP83" s="158" t="s">
        <v>128</v>
      </c>
      <c r="GQ83" s="158" t="s">
        <v>128</v>
      </c>
      <c r="GR83" s="158" t="s">
        <v>128</v>
      </c>
      <c r="GS83" s="158" t="s">
        <v>128</v>
      </c>
      <c r="GT83" s="158" t="s">
        <v>128</v>
      </c>
      <c r="GU83" s="158" t="s">
        <v>128</v>
      </c>
      <c r="GV83" s="158" t="s">
        <v>128</v>
      </c>
      <c r="GW83" s="158" t="s">
        <v>128</v>
      </c>
      <c r="GX83" s="158" t="s">
        <v>128</v>
      </c>
      <c r="GY83" s="158" t="s">
        <v>128</v>
      </c>
      <c r="GZ83" s="158" t="s">
        <v>128</v>
      </c>
      <c r="HA83" s="158" t="s">
        <v>128</v>
      </c>
      <c r="HB83" s="158" t="s">
        <v>128</v>
      </c>
      <c r="HC83" s="158" t="s">
        <v>128</v>
      </c>
      <c r="HD83" s="158" t="s">
        <v>128</v>
      </c>
      <c r="HE83" s="158" t="s">
        <v>128</v>
      </c>
      <c r="HF83" s="158" t="s">
        <v>128</v>
      </c>
      <c r="HG83" s="158" t="s">
        <v>128</v>
      </c>
      <c r="HH83" s="158" t="s">
        <v>128</v>
      </c>
      <c r="HI83" s="158" t="s">
        <v>128</v>
      </c>
      <c r="HJ83" s="158" t="s">
        <v>128</v>
      </c>
      <c r="HK83" s="158" t="s">
        <v>128</v>
      </c>
      <c r="HL83" s="158" t="s">
        <v>128</v>
      </c>
      <c r="HM83" s="158" t="s">
        <v>128</v>
      </c>
      <c r="HN83" s="158" t="s">
        <v>128</v>
      </c>
      <c r="HO83" s="158" t="s">
        <v>128</v>
      </c>
      <c r="HP83" s="158" t="s">
        <v>128</v>
      </c>
      <c r="HQ83" s="158" t="s">
        <v>128</v>
      </c>
      <c r="HR83" s="158" t="s">
        <v>128</v>
      </c>
      <c r="HS83" s="158" t="s">
        <v>128</v>
      </c>
      <c r="HT83" s="158" t="s">
        <v>128</v>
      </c>
      <c r="HU83" s="158" t="s">
        <v>128</v>
      </c>
      <c r="HV83" s="158" t="s">
        <v>128</v>
      </c>
      <c r="HW83" s="158" t="s">
        <v>128</v>
      </c>
      <c r="HX83" s="158" t="s">
        <v>128</v>
      </c>
      <c r="HY83" s="158" t="s">
        <v>128</v>
      </c>
      <c r="HZ83" s="158" t="s">
        <v>128</v>
      </c>
      <c r="IA83" s="158" t="s">
        <v>128</v>
      </c>
      <c r="IB83" s="158" t="s">
        <v>128</v>
      </c>
      <c r="IC83" s="158" t="s">
        <v>128</v>
      </c>
      <c r="ID83" s="158" t="s">
        <v>128</v>
      </c>
      <c r="IE83" s="158" t="s">
        <v>128</v>
      </c>
      <c r="IF83" s="158" t="s">
        <v>128</v>
      </c>
      <c r="IG83" s="158" t="s">
        <v>128</v>
      </c>
      <c r="IH83" s="158" t="s">
        <v>128</v>
      </c>
      <c r="II83" s="158" t="s">
        <v>128</v>
      </c>
      <c r="IJ83" s="158" t="s">
        <v>128</v>
      </c>
      <c r="IK83" s="158" t="s">
        <v>128</v>
      </c>
      <c r="IL83" s="158" t="s">
        <v>128</v>
      </c>
      <c r="IM83" s="158" t="s">
        <v>128</v>
      </c>
      <c r="IN83" s="158" t="s">
        <v>128</v>
      </c>
      <c r="IO83" s="158" t="s">
        <v>128</v>
      </c>
      <c r="IP83" s="158" t="s">
        <v>128</v>
      </c>
      <c r="IQ83" s="158" t="s">
        <v>128</v>
      </c>
      <c r="IR83" s="158" t="s">
        <v>128</v>
      </c>
      <c r="IS83" s="158" t="s">
        <v>128</v>
      </c>
      <c r="IT83" s="158" t="s">
        <v>128</v>
      </c>
      <c r="IU83" s="158" t="s">
        <v>128</v>
      </c>
      <c r="IV83" s="158" t="s">
        <v>128</v>
      </c>
      <c r="IW83" s="158" t="s">
        <v>128</v>
      </c>
      <c r="IX83" s="158" t="s">
        <v>128</v>
      </c>
      <c r="IY83" s="158" t="s">
        <v>128</v>
      </c>
      <c r="IZ83" s="158" t="s">
        <v>128</v>
      </c>
      <c r="JA83" s="158" t="s">
        <v>128</v>
      </c>
      <c r="JB83" s="158" t="s">
        <v>128</v>
      </c>
      <c r="JC83" s="158" t="s">
        <v>128</v>
      </c>
      <c r="JD83" s="158" t="s">
        <v>128</v>
      </c>
      <c r="JE83" s="158" t="s">
        <v>128</v>
      </c>
      <c r="JF83" s="158" t="s">
        <v>128</v>
      </c>
      <c r="JG83" s="158" t="s">
        <v>128</v>
      </c>
      <c r="JH83" s="158" t="s">
        <v>128</v>
      </c>
      <c r="JI83" s="158" t="s">
        <v>128</v>
      </c>
      <c r="JJ83" s="158" t="s">
        <v>128</v>
      </c>
      <c r="JK83" s="158" t="s">
        <v>128</v>
      </c>
      <c r="JL83" s="158" t="s">
        <v>128</v>
      </c>
      <c r="JM83" s="158" t="s">
        <v>128</v>
      </c>
      <c r="JN83" s="158" t="s">
        <v>128</v>
      </c>
      <c r="JO83" s="158" t="s">
        <v>128</v>
      </c>
      <c r="JP83" s="158" t="s">
        <v>128</v>
      </c>
      <c r="JQ83" s="158" t="s">
        <v>128</v>
      </c>
      <c r="JR83" s="158" t="s">
        <v>128</v>
      </c>
      <c r="JS83" s="158" t="s">
        <v>128</v>
      </c>
      <c r="JT83" s="158" t="s">
        <v>128</v>
      </c>
      <c r="JU83" s="158" t="s">
        <v>128</v>
      </c>
      <c r="JV83" s="158" t="s">
        <v>128</v>
      </c>
      <c r="JW83" s="158" t="s">
        <v>128</v>
      </c>
      <c r="JX83" s="158" t="s">
        <v>128</v>
      </c>
      <c r="JY83" s="158" t="s">
        <v>128</v>
      </c>
      <c r="JZ83" s="158" t="s">
        <v>128</v>
      </c>
      <c r="KA83" s="158" t="s">
        <v>128</v>
      </c>
      <c r="KB83" s="158" t="s">
        <v>128</v>
      </c>
      <c r="KC83" s="158" t="s">
        <v>128</v>
      </c>
      <c r="KD83" s="158" t="s">
        <v>128</v>
      </c>
      <c r="KE83" s="158" t="s">
        <v>128</v>
      </c>
      <c r="KF83" s="158" t="s">
        <v>128</v>
      </c>
      <c r="KG83" s="158" t="s">
        <v>128</v>
      </c>
      <c r="KH83" s="158" t="s">
        <v>128</v>
      </c>
      <c r="KI83" s="158" t="s">
        <v>128</v>
      </c>
      <c r="KJ83" s="158" t="s">
        <v>128</v>
      </c>
      <c r="KK83" s="158" t="s">
        <v>128</v>
      </c>
      <c r="KL83" s="158" t="s">
        <v>128</v>
      </c>
      <c r="KM83" s="158" t="s">
        <v>128</v>
      </c>
      <c r="KN83" s="158" t="s">
        <v>128</v>
      </c>
      <c r="KO83" s="158" t="s">
        <v>128</v>
      </c>
      <c r="KP83" s="158" t="s">
        <v>128</v>
      </c>
      <c r="KQ83" s="158" t="s">
        <v>128</v>
      </c>
      <c r="KR83" s="158" t="s">
        <v>128</v>
      </c>
      <c r="KS83" s="158" t="s">
        <v>128</v>
      </c>
      <c r="KT83" s="158" t="s">
        <v>128</v>
      </c>
      <c r="KU83" s="158" t="s">
        <v>128</v>
      </c>
      <c r="KV83" s="158" t="s">
        <v>128</v>
      </c>
      <c r="KW83" s="158" t="s">
        <v>128</v>
      </c>
      <c r="KX83" s="158" t="s">
        <v>128</v>
      </c>
      <c r="KY83" s="158" t="s">
        <v>128</v>
      </c>
      <c r="KZ83" s="158" t="s">
        <v>128</v>
      </c>
      <c r="LA83" s="158" t="s">
        <v>128</v>
      </c>
      <c r="LB83" s="158" t="s">
        <v>128</v>
      </c>
      <c r="LC83" s="158" t="s">
        <v>128</v>
      </c>
      <c r="LD83" s="158" t="s">
        <v>128</v>
      </c>
      <c r="LE83" s="158" t="s">
        <v>128</v>
      </c>
      <c r="LF83" s="158" t="s">
        <v>128</v>
      </c>
      <c r="LG83" s="158" t="s">
        <v>128</v>
      </c>
      <c r="LH83" s="158" t="s">
        <v>128</v>
      </c>
      <c r="LI83" s="158" t="s">
        <v>128</v>
      </c>
      <c r="LJ83" s="158" t="s">
        <v>128</v>
      </c>
      <c r="LK83" s="158" t="s">
        <v>128</v>
      </c>
      <c r="LL83" s="158" t="s">
        <v>128</v>
      </c>
      <c r="LM83" s="158" t="s">
        <v>128</v>
      </c>
      <c r="LN83" s="158" t="s">
        <v>128</v>
      </c>
      <c r="LO83" s="158" t="s">
        <v>128</v>
      </c>
      <c r="LP83" s="158" t="s">
        <v>128</v>
      </c>
      <c r="LQ83" s="158" t="s">
        <v>128</v>
      </c>
      <c r="LR83" s="158" t="s">
        <v>128</v>
      </c>
      <c r="LS83" s="158" t="s">
        <v>128</v>
      </c>
      <c r="LT83" s="158" t="s">
        <v>128</v>
      </c>
      <c r="LU83" s="158" t="s">
        <v>128</v>
      </c>
      <c r="LV83" s="158" t="s">
        <v>128</v>
      </c>
      <c r="LW83" s="158" t="s">
        <v>128</v>
      </c>
      <c r="LX83" s="158" t="s">
        <v>128</v>
      </c>
      <c r="LY83" s="158" t="s">
        <v>128</v>
      </c>
      <c r="LZ83" s="158" t="s">
        <v>128</v>
      </c>
      <c r="MA83" s="158" t="s">
        <v>128</v>
      </c>
      <c r="MB83" s="158" t="s">
        <v>128</v>
      </c>
      <c r="MC83" s="158" t="s">
        <v>128</v>
      </c>
      <c r="MD83" s="158" t="s">
        <v>128</v>
      </c>
      <c r="ME83" s="158" t="s">
        <v>128</v>
      </c>
      <c r="MF83" s="158" t="s">
        <v>128</v>
      </c>
      <c r="MG83" s="158" t="s">
        <v>128</v>
      </c>
      <c r="MH83" s="158" t="s">
        <v>128</v>
      </c>
      <c r="MI83" s="158" t="s">
        <v>128</v>
      </c>
      <c r="MJ83" s="158" t="s">
        <v>128</v>
      </c>
      <c r="MK83" s="158" t="s">
        <v>128</v>
      </c>
      <c r="ML83" s="158" t="s">
        <v>128</v>
      </c>
      <c r="MM83" s="158" t="s">
        <v>128</v>
      </c>
      <c r="MN83" s="158" t="s">
        <v>128</v>
      </c>
      <c r="MO83" s="158" t="s">
        <v>128</v>
      </c>
      <c r="MP83" s="158" t="s">
        <v>128</v>
      </c>
      <c r="MQ83" s="158" t="s">
        <v>128</v>
      </c>
      <c r="MR83" s="158" t="s">
        <v>128</v>
      </c>
      <c r="MS83" s="158" t="s">
        <v>128</v>
      </c>
      <c r="MT83" s="158" t="s">
        <v>128</v>
      </c>
      <c r="MU83" s="158" t="s">
        <v>128</v>
      </c>
      <c r="MV83" s="158" t="s">
        <v>128</v>
      </c>
      <c r="MW83" s="158" t="s">
        <v>128</v>
      </c>
      <c r="MX83" s="158" t="s">
        <v>128</v>
      </c>
      <c r="MY83" s="158" t="s">
        <v>128</v>
      </c>
      <c r="MZ83" s="158" t="s">
        <v>128</v>
      </c>
      <c r="NA83" s="158" t="s">
        <v>128</v>
      </c>
      <c r="NB83" s="158" t="s">
        <v>128</v>
      </c>
      <c r="NC83" s="158" t="s">
        <v>128</v>
      </c>
      <c r="ND83" s="158" t="s">
        <v>128</v>
      </c>
      <c r="NE83" s="158" t="s">
        <v>128</v>
      </c>
      <c r="NF83" s="158" t="s">
        <v>128</v>
      </c>
      <c r="NG83" s="158" t="s">
        <v>128</v>
      </c>
      <c r="NH83" s="158" t="s">
        <v>128</v>
      </c>
      <c r="NI83" s="158" t="s">
        <v>128</v>
      </c>
      <c r="NJ83" s="158" t="s">
        <v>128</v>
      </c>
      <c r="NK83" s="158" t="s">
        <v>128</v>
      </c>
      <c r="NL83" s="158" t="s">
        <v>128</v>
      </c>
      <c r="NM83" s="158" t="s">
        <v>128</v>
      </c>
      <c r="NN83" s="158" t="s">
        <v>128</v>
      </c>
      <c r="NO83" s="158" t="s">
        <v>128</v>
      </c>
      <c r="NP83" s="158" t="s">
        <v>128</v>
      </c>
      <c r="NQ83" s="158" t="s">
        <v>128</v>
      </c>
      <c r="NR83" s="158" t="s">
        <v>128</v>
      </c>
      <c r="NS83" s="158" t="s">
        <v>128</v>
      </c>
      <c r="NT83" s="158" t="s">
        <v>128</v>
      </c>
      <c r="NU83" s="158" t="s">
        <v>128</v>
      </c>
      <c r="NV83" s="158" t="s">
        <v>128</v>
      </c>
      <c r="NW83" s="158" t="s">
        <v>128</v>
      </c>
      <c r="NX83" s="158" t="s">
        <v>128</v>
      </c>
      <c r="NY83" s="158" t="s">
        <v>128</v>
      </c>
      <c r="NZ83" s="158" t="s">
        <v>128</v>
      </c>
      <c r="OA83" s="158" t="s">
        <v>128</v>
      </c>
      <c r="OB83" s="158" t="s">
        <v>128</v>
      </c>
      <c r="OC83" s="158" t="s">
        <v>128</v>
      </c>
      <c r="OD83" s="158" t="s">
        <v>128</v>
      </c>
      <c r="OE83" s="170" t="s">
        <v>128</v>
      </c>
      <c r="OF83" s="181"/>
      <c r="OG83" s="174">
        <f t="shared" si="451"/>
        <v>29.004329004329005</v>
      </c>
      <c r="OH83" s="66" t="str">
        <f t="shared" si="452"/>
        <v>kg/GJ delivered</v>
      </c>
      <c r="OI83" s="66" t="str">
        <f t="shared" si="453"/>
        <v/>
      </c>
      <c r="OJ83" s="66" t="str">
        <f t="shared" si="454"/>
        <v/>
      </c>
      <c r="OK83" s="66" t="str">
        <f t="shared" si="455"/>
        <v/>
      </c>
      <c r="OL83" s="66" t="str">
        <f t="shared" si="456"/>
        <v/>
      </c>
      <c r="OM83" s="159">
        <f t="shared" si="457"/>
        <v>530.51948051948045</v>
      </c>
      <c r="ON83" s="66" t="str">
        <f t="shared" si="458"/>
        <v>kg/GJ delivered</v>
      </c>
      <c r="OO83" s="118">
        <f t="shared" si="459"/>
        <v>2.1212121212121215</v>
      </c>
      <c r="OP83" s="66" t="str">
        <f t="shared" si="460"/>
        <v>kg/GJ delivered</v>
      </c>
      <c r="OQ83" s="66" t="str">
        <f t="shared" si="461"/>
        <v/>
      </c>
      <c r="OR83" s="66" t="str">
        <f t="shared" si="462"/>
        <v/>
      </c>
      <c r="OS83" s="66" t="str">
        <f t="shared" si="463"/>
        <v/>
      </c>
      <c r="OT83" s="66" t="str">
        <f t="shared" si="464"/>
        <v/>
      </c>
      <c r="OU83" s="118">
        <f t="shared" si="465"/>
        <v>1.3636363636363635</v>
      </c>
      <c r="OV83" s="66" t="str">
        <f t="shared" si="466"/>
        <v>kg/GJ delivered</v>
      </c>
      <c r="OW83" s="126">
        <f t="shared" si="467"/>
        <v>4.1125541125541121E-2</v>
      </c>
      <c r="OX83" s="66" t="str">
        <f t="shared" si="468"/>
        <v>kg/GJ delivered</v>
      </c>
      <c r="OY83" s="66" t="str">
        <f t="shared" si="469"/>
        <v/>
      </c>
      <c r="OZ83" s="66" t="str">
        <f t="shared" si="470"/>
        <v/>
      </c>
      <c r="PA83" s="66" t="str">
        <f t="shared" si="471"/>
        <v/>
      </c>
      <c r="PB83" s="66" t="str">
        <f t="shared" si="472"/>
        <v/>
      </c>
      <c r="PC83" s="66" t="str">
        <f t="shared" si="473"/>
        <v/>
      </c>
      <c r="PD83" s="66" t="str">
        <f t="shared" si="474"/>
        <v/>
      </c>
      <c r="PE83" s="66" t="str">
        <f t="shared" si="475"/>
        <v/>
      </c>
      <c r="PF83" s="66" t="str">
        <f t="shared" si="476"/>
        <v/>
      </c>
      <c r="PG83" s="66" t="str">
        <f t="shared" si="477"/>
        <v/>
      </c>
      <c r="PH83" s="66" t="str">
        <f t="shared" si="478"/>
        <v/>
      </c>
      <c r="PI83" s="66" t="str">
        <f t="shared" si="479"/>
        <v/>
      </c>
      <c r="PJ83" s="66" t="str">
        <f t="shared" si="480"/>
        <v/>
      </c>
      <c r="PK83" s="66" t="str">
        <f t="shared" si="481"/>
        <v/>
      </c>
      <c r="PL83" s="66" t="str">
        <f t="shared" si="482"/>
        <v/>
      </c>
      <c r="PM83" s="66" t="str">
        <f t="shared" si="483"/>
        <v/>
      </c>
      <c r="PN83" s="66" t="str">
        <f t="shared" si="484"/>
        <v/>
      </c>
      <c r="PO83" s="66" t="str">
        <f t="shared" si="485"/>
        <v/>
      </c>
      <c r="PP83" s="66" t="str">
        <f t="shared" si="486"/>
        <v/>
      </c>
      <c r="PQ83" s="66" t="str">
        <f t="shared" si="487"/>
        <v/>
      </c>
      <c r="PR83" s="66" t="str">
        <f t="shared" si="488"/>
        <v/>
      </c>
      <c r="PS83" s="66" t="str">
        <f t="shared" si="489"/>
        <v/>
      </c>
      <c r="PT83" s="66" t="str">
        <f t="shared" si="490"/>
        <v/>
      </c>
      <c r="PU83" s="66" t="str">
        <f t="shared" si="491"/>
        <v/>
      </c>
      <c r="PV83" s="66" t="str">
        <f t="shared" si="492"/>
        <v/>
      </c>
      <c r="PW83" s="66" t="str">
        <f t="shared" si="493"/>
        <v/>
      </c>
      <c r="PX83" s="66" t="str">
        <f t="shared" si="494"/>
        <v/>
      </c>
      <c r="PY83" s="66" t="str">
        <f t="shared" si="495"/>
        <v/>
      </c>
      <c r="PZ83" s="66" t="str">
        <f t="shared" si="496"/>
        <v/>
      </c>
      <c r="QA83" s="66" t="str">
        <f t="shared" si="497"/>
        <v/>
      </c>
      <c r="QB83" s="66" t="str">
        <f t="shared" si="498"/>
        <v/>
      </c>
      <c r="QC83" s="66" t="str">
        <f t="shared" si="499"/>
        <v/>
      </c>
      <c r="QD83" s="66" t="str">
        <f t="shared" si="500"/>
        <v/>
      </c>
      <c r="QE83" s="66" t="str">
        <f t="shared" si="501"/>
        <v/>
      </c>
      <c r="QF83" s="66" t="str">
        <f t="shared" si="502"/>
        <v/>
      </c>
      <c r="QG83" s="66" t="str">
        <f t="shared" si="503"/>
        <v/>
      </c>
      <c r="QH83" s="66" t="str">
        <f t="shared" si="504"/>
        <v/>
      </c>
      <c r="QI83" s="66" t="str">
        <f t="shared" si="505"/>
        <v/>
      </c>
      <c r="QJ83" s="66" t="str">
        <f t="shared" si="506"/>
        <v/>
      </c>
      <c r="QK83" s="66" t="str">
        <f t="shared" si="507"/>
        <v/>
      </c>
      <c r="QL83" s="66" t="str">
        <f t="shared" si="508"/>
        <v/>
      </c>
      <c r="QM83" s="66" t="str">
        <f t="shared" si="509"/>
        <v/>
      </c>
      <c r="QN83" s="66" t="str">
        <f t="shared" si="510"/>
        <v/>
      </c>
      <c r="QO83" s="66" t="str">
        <f t="shared" si="511"/>
        <v/>
      </c>
      <c r="QP83" s="66" t="str">
        <f t="shared" si="512"/>
        <v/>
      </c>
      <c r="QQ83" s="66" t="str">
        <f t="shared" si="513"/>
        <v/>
      </c>
      <c r="QR83" s="66" t="str">
        <f t="shared" si="514"/>
        <v/>
      </c>
      <c r="QS83" s="66" t="str">
        <f t="shared" si="515"/>
        <v/>
      </c>
      <c r="QT83" s="66" t="str">
        <f t="shared" si="516"/>
        <v/>
      </c>
      <c r="QU83" s="66" t="str">
        <f t="shared" si="517"/>
        <v/>
      </c>
      <c r="QV83" s="66" t="str">
        <f t="shared" si="518"/>
        <v/>
      </c>
      <c r="QW83" s="66" t="str">
        <f t="shared" si="519"/>
        <v/>
      </c>
      <c r="QX83" s="66" t="str">
        <f t="shared" si="520"/>
        <v/>
      </c>
      <c r="QY83" s="66" t="str">
        <f t="shared" si="521"/>
        <v/>
      </c>
      <c r="QZ83" s="66" t="str">
        <f t="shared" si="522"/>
        <v/>
      </c>
      <c r="RA83" s="66" t="str">
        <f t="shared" si="523"/>
        <v/>
      </c>
      <c r="RB83" s="66" t="str">
        <f t="shared" si="524"/>
        <v/>
      </c>
      <c r="RC83" s="66" t="str">
        <f t="shared" si="525"/>
        <v/>
      </c>
      <c r="RD83" s="66" t="str">
        <f t="shared" si="526"/>
        <v/>
      </c>
      <c r="RE83" s="66" t="str">
        <f t="shared" si="527"/>
        <v/>
      </c>
      <c r="RF83" s="66" t="str">
        <f t="shared" si="528"/>
        <v/>
      </c>
      <c r="RG83" s="66" t="str">
        <f t="shared" si="529"/>
        <v/>
      </c>
      <c r="RH83" s="66" t="str">
        <f t="shared" si="530"/>
        <v/>
      </c>
      <c r="RI83" s="66" t="str">
        <f t="shared" si="531"/>
        <v/>
      </c>
      <c r="RJ83" s="66" t="str">
        <f t="shared" si="532"/>
        <v/>
      </c>
      <c r="RK83" s="66" t="str">
        <f t="shared" si="533"/>
        <v/>
      </c>
      <c r="RL83" s="66" t="str">
        <f t="shared" si="534"/>
        <v/>
      </c>
      <c r="RM83" s="66" t="str">
        <f t="shared" si="535"/>
        <v/>
      </c>
      <c r="RN83" s="66" t="str">
        <f t="shared" si="536"/>
        <v/>
      </c>
      <c r="RO83" s="66" t="str">
        <f t="shared" si="537"/>
        <v/>
      </c>
      <c r="RP83" s="66" t="str">
        <f t="shared" si="538"/>
        <v/>
      </c>
      <c r="RQ83" s="66" t="str">
        <f t="shared" si="539"/>
        <v/>
      </c>
      <c r="RR83" s="66" t="str">
        <f t="shared" si="540"/>
        <v/>
      </c>
      <c r="RS83" s="66" t="str">
        <f t="shared" si="541"/>
        <v/>
      </c>
      <c r="RT83" s="66" t="str">
        <f t="shared" si="542"/>
        <v/>
      </c>
      <c r="RU83" s="66" t="str">
        <f t="shared" si="543"/>
        <v/>
      </c>
      <c r="RV83" s="66" t="str">
        <f t="shared" si="544"/>
        <v/>
      </c>
      <c r="RW83" s="66" t="str">
        <f t="shared" si="545"/>
        <v/>
      </c>
      <c r="RX83" s="66" t="str">
        <f t="shared" si="546"/>
        <v/>
      </c>
      <c r="RY83" s="66" t="str">
        <f t="shared" si="547"/>
        <v/>
      </c>
      <c r="RZ83" s="66" t="str">
        <f t="shared" si="548"/>
        <v/>
      </c>
      <c r="SA83" s="66" t="str">
        <f t="shared" si="549"/>
        <v/>
      </c>
      <c r="SB83" s="66" t="str">
        <f t="shared" si="550"/>
        <v/>
      </c>
      <c r="SC83" s="66" t="str">
        <f t="shared" si="551"/>
        <v/>
      </c>
      <c r="SD83" s="66" t="str">
        <f t="shared" si="552"/>
        <v/>
      </c>
      <c r="SE83" s="66" t="str">
        <f t="shared" si="553"/>
        <v/>
      </c>
      <c r="SF83" s="66" t="str">
        <f t="shared" si="554"/>
        <v/>
      </c>
      <c r="SG83" s="66" t="str">
        <f t="shared" si="555"/>
        <v/>
      </c>
      <c r="SH83" s="66" t="str">
        <f t="shared" si="556"/>
        <v/>
      </c>
      <c r="SI83" s="66" t="str">
        <f t="shared" si="557"/>
        <v/>
      </c>
      <c r="SJ83" s="66" t="str">
        <f t="shared" si="558"/>
        <v/>
      </c>
      <c r="SK83" s="66" t="str">
        <f t="shared" si="559"/>
        <v/>
      </c>
      <c r="SL83" s="66" t="str">
        <f t="shared" si="560"/>
        <v/>
      </c>
      <c r="SM83" s="66" t="str">
        <f t="shared" si="561"/>
        <v/>
      </c>
      <c r="SN83" s="66" t="str">
        <f t="shared" si="562"/>
        <v/>
      </c>
      <c r="SO83" s="66" t="str">
        <f t="shared" si="563"/>
        <v/>
      </c>
      <c r="SP83" s="66" t="str">
        <f t="shared" si="564"/>
        <v/>
      </c>
      <c r="SQ83" s="66" t="str">
        <f t="shared" si="565"/>
        <v/>
      </c>
      <c r="SR83" s="66" t="str">
        <f t="shared" si="566"/>
        <v/>
      </c>
      <c r="SS83" s="66" t="str">
        <f t="shared" si="567"/>
        <v/>
      </c>
      <c r="ST83" s="66" t="str">
        <f t="shared" si="568"/>
        <v/>
      </c>
      <c r="SU83" s="66" t="str">
        <f t="shared" si="569"/>
        <v/>
      </c>
      <c r="SV83" s="66" t="str">
        <f t="shared" si="570"/>
        <v/>
      </c>
      <c r="SW83" s="66" t="str">
        <f t="shared" si="571"/>
        <v/>
      </c>
      <c r="SX83" s="66" t="str">
        <f t="shared" si="572"/>
        <v/>
      </c>
      <c r="SY83" s="66" t="str">
        <f t="shared" si="573"/>
        <v/>
      </c>
      <c r="SZ83" s="66" t="str">
        <f t="shared" si="574"/>
        <v/>
      </c>
      <c r="TA83" s="66" t="str">
        <f t="shared" si="575"/>
        <v/>
      </c>
      <c r="TB83" s="66" t="str">
        <f t="shared" si="576"/>
        <v/>
      </c>
      <c r="TC83" s="66" t="str">
        <f t="shared" si="577"/>
        <v/>
      </c>
      <c r="TD83" s="66" t="str">
        <f t="shared" si="578"/>
        <v/>
      </c>
      <c r="TE83" s="66" t="str">
        <f t="shared" si="579"/>
        <v/>
      </c>
      <c r="TF83" s="66" t="str">
        <f t="shared" si="580"/>
        <v/>
      </c>
      <c r="TG83" s="66" t="str">
        <f t="shared" si="581"/>
        <v/>
      </c>
      <c r="TH83" s="66" t="str">
        <f t="shared" si="582"/>
        <v/>
      </c>
      <c r="TI83" s="66" t="str">
        <f t="shared" si="583"/>
        <v/>
      </c>
      <c r="TJ83" s="66" t="str">
        <f t="shared" si="584"/>
        <v/>
      </c>
      <c r="TK83" s="66" t="str">
        <f t="shared" si="585"/>
        <v/>
      </c>
      <c r="TL83" s="66" t="str">
        <f t="shared" si="586"/>
        <v/>
      </c>
      <c r="TM83" s="66" t="str">
        <f t="shared" si="587"/>
        <v/>
      </c>
      <c r="TN83" s="66" t="str">
        <f t="shared" si="588"/>
        <v/>
      </c>
      <c r="TO83" s="66" t="str">
        <f t="shared" si="589"/>
        <v/>
      </c>
      <c r="TP83" s="66" t="str">
        <f t="shared" si="590"/>
        <v/>
      </c>
      <c r="TQ83" s="66" t="str">
        <f t="shared" si="591"/>
        <v/>
      </c>
      <c r="TR83" s="66" t="str">
        <f t="shared" si="592"/>
        <v/>
      </c>
      <c r="TS83" s="66" t="str">
        <f t="shared" si="593"/>
        <v/>
      </c>
      <c r="TT83" s="66" t="str">
        <f t="shared" si="594"/>
        <v/>
      </c>
      <c r="TU83" s="66" t="str">
        <f t="shared" si="595"/>
        <v/>
      </c>
      <c r="TV83" s="66" t="str">
        <f t="shared" si="596"/>
        <v/>
      </c>
      <c r="TW83" s="66" t="str">
        <f t="shared" si="597"/>
        <v/>
      </c>
      <c r="TX83" s="66" t="str">
        <f t="shared" si="598"/>
        <v/>
      </c>
      <c r="TY83" s="66" t="str">
        <f t="shared" si="599"/>
        <v/>
      </c>
      <c r="TZ83" s="66" t="str">
        <f t="shared" si="600"/>
        <v/>
      </c>
      <c r="UA83" s="66" t="str">
        <f t="shared" si="601"/>
        <v/>
      </c>
      <c r="UB83" s="66" t="str">
        <f t="shared" si="602"/>
        <v/>
      </c>
      <c r="UC83" s="66" t="str">
        <f t="shared" si="603"/>
        <v/>
      </c>
      <c r="UD83" s="66" t="str">
        <f t="shared" si="604"/>
        <v/>
      </c>
      <c r="UE83" s="66" t="str">
        <f t="shared" si="605"/>
        <v/>
      </c>
      <c r="UF83" s="66" t="str">
        <f t="shared" si="606"/>
        <v/>
      </c>
      <c r="UG83" s="66" t="str">
        <f t="shared" si="607"/>
        <v/>
      </c>
      <c r="UH83" s="66" t="str">
        <f t="shared" si="608"/>
        <v/>
      </c>
      <c r="UI83" s="66" t="str">
        <f t="shared" si="609"/>
        <v/>
      </c>
      <c r="UJ83" s="66" t="str">
        <f t="shared" si="610"/>
        <v/>
      </c>
      <c r="UK83" s="66" t="str">
        <f t="shared" si="611"/>
        <v/>
      </c>
      <c r="UL83" s="66" t="str">
        <f t="shared" si="612"/>
        <v/>
      </c>
      <c r="UM83" s="66" t="str">
        <f t="shared" si="613"/>
        <v/>
      </c>
      <c r="UN83" s="66" t="str">
        <f t="shared" si="614"/>
        <v/>
      </c>
      <c r="UO83" s="66" t="str">
        <f t="shared" si="615"/>
        <v/>
      </c>
      <c r="UP83" s="66" t="str">
        <f t="shared" si="616"/>
        <v/>
      </c>
      <c r="UQ83" s="66" t="str">
        <f t="shared" si="617"/>
        <v/>
      </c>
      <c r="UR83" s="66" t="str">
        <f t="shared" si="618"/>
        <v/>
      </c>
      <c r="US83" s="66" t="str">
        <f t="shared" si="619"/>
        <v/>
      </c>
      <c r="UT83" s="66" t="str">
        <f t="shared" si="620"/>
        <v/>
      </c>
      <c r="UU83" s="66" t="str">
        <f t="shared" si="621"/>
        <v/>
      </c>
      <c r="UV83" s="66" t="str">
        <f t="shared" si="622"/>
        <v/>
      </c>
      <c r="UW83" s="66" t="str">
        <f t="shared" si="623"/>
        <v/>
      </c>
      <c r="UX83" s="66" t="str">
        <f t="shared" si="624"/>
        <v/>
      </c>
      <c r="UY83" s="66" t="str">
        <f t="shared" si="625"/>
        <v/>
      </c>
      <c r="UZ83" s="66" t="str">
        <f t="shared" si="626"/>
        <v/>
      </c>
      <c r="VA83" s="66" t="str">
        <f t="shared" si="627"/>
        <v/>
      </c>
      <c r="VB83" s="66" t="str">
        <f t="shared" si="628"/>
        <v/>
      </c>
      <c r="VC83" s="66" t="str">
        <f t="shared" si="629"/>
        <v/>
      </c>
      <c r="VD83" s="66" t="str">
        <f t="shared" si="630"/>
        <v/>
      </c>
      <c r="VE83" s="66" t="str">
        <f t="shared" si="631"/>
        <v/>
      </c>
      <c r="VF83" s="66" t="str">
        <f t="shared" si="632"/>
        <v/>
      </c>
      <c r="VG83" s="66" t="str">
        <f t="shared" si="633"/>
        <v/>
      </c>
      <c r="VH83" s="66" t="str">
        <f t="shared" si="634"/>
        <v/>
      </c>
      <c r="VI83" s="66" t="str">
        <f t="shared" si="635"/>
        <v/>
      </c>
      <c r="VJ83" s="66" t="str">
        <f t="shared" si="636"/>
        <v/>
      </c>
      <c r="VK83" s="66" t="str">
        <f t="shared" si="637"/>
        <v/>
      </c>
      <c r="VL83" s="66" t="str">
        <f t="shared" si="638"/>
        <v/>
      </c>
      <c r="VM83" s="66" t="str">
        <f t="shared" si="639"/>
        <v/>
      </c>
      <c r="VN83" s="66" t="str">
        <f t="shared" si="640"/>
        <v/>
      </c>
      <c r="VO83" s="66" t="str">
        <f t="shared" si="641"/>
        <v/>
      </c>
      <c r="VP83" s="66" t="str">
        <f t="shared" si="642"/>
        <v/>
      </c>
      <c r="VQ83" s="66" t="str">
        <f t="shared" si="643"/>
        <v/>
      </c>
      <c r="VR83" s="66" t="str">
        <f t="shared" si="644"/>
        <v/>
      </c>
      <c r="VS83" s="66" t="str">
        <f t="shared" si="645"/>
        <v/>
      </c>
      <c r="VT83" s="66" t="str">
        <f t="shared" si="646"/>
        <v/>
      </c>
      <c r="VU83" s="66" t="str">
        <f t="shared" si="647"/>
        <v/>
      </c>
      <c r="VV83" s="66" t="str">
        <f t="shared" si="648"/>
        <v/>
      </c>
      <c r="VW83" s="66" t="str">
        <f t="shared" si="649"/>
        <v/>
      </c>
      <c r="VX83" s="66" t="str">
        <f t="shared" si="650"/>
        <v/>
      </c>
      <c r="VY83" s="66" t="str">
        <f t="shared" si="651"/>
        <v/>
      </c>
      <c r="VZ83" s="66" t="str">
        <f t="shared" si="652"/>
        <v/>
      </c>
      <c r="WA83" s="66" t="str">
        <f t="shared" si="653"/>
        <v/>
      </c>
      <c r="WB83" s="66" t="str">
        <f t="shared" si="654"/>
        <v/>
      </c>
      <c r="WC83" s="66" t="str">
        <f t="shared" si="655"/>
        <v/>
      </c>
      <c r="WD83" s="66" t="str">
        <f t="shared" si="656"/>
        <v/>
      </c>
      <c r="WE83" s="66" t="str">
        <f t="shared" si="657"/>
        <v/>
      </c>
      <c r="WF83" s="66" t="str">
        <f t="shared" si="658"/>
        <v/>
      </c>
      <c r="WG83" s="66" t="str">
        <f t="shared" si="659"/>
        <v/>
      </c>
      <c r="WH83" s="66" t="str">
        <f t="shared" si="660"/>
        <v/>
      </c>
      <c r="WI83" s="66" t="str">
        <f t="shared" si="661"/>
        <v/>
      </c>
      <c r="WJ83" s="66" t="str">
        <f t="shared" si="662"/>
        <v/>
      </c>
      <c r="WK83" s="66" t="str">
        <f t="shared" si="663"/>
        <v/>
      </c>
      <c r="WL83" s="66" t="str">
        <f t="shared" si="664"/>
        <v/>
      </c>
      <c r="WM83" s="66" t="str">
        <f t="shared" si="665"/>
        <v/>
      </c>
      <c r="WN83" s="66" t="str">
        <f t="shared" si="666"/>
        <v/>
      </c>
      <c r="WO83" s="66" t="str">
        <f t="shared" si="667"/>
        <v/>
      </c>
      <c r="WP83" s="66" t="str">
        <f t="shared" si="668"/>
        <v/>
      </c>
      <c r="WQ83" s="66" t="str">
        <f t="shared" si="669"/>
        <v/>
      </c>
      <c r="WR83" s="66" t="str">
        <f t="shared" si="670"/>
        <v/>
      </c>
      <c r="WS83" s="66" t="str">
        <f t="shared" si="671"/>
        <v/>
      </c>
      <c r="WT83" s="66" t="str">
        <f t="shared" si="672"/>
        <v/>
      </c>
      <c r="WU83" s="66" t="str">
        <f t="shared" si="673"/>
        <v/>
      </c>
      <c r="WV83" s="66" t="str">
        <f t="shared" si="674"/>
        <v/>
      </c>
      <c r="WW83" s="66" t="str">
        <f t="shared" si="675"/>
        <v/>
      </c>
      <c r="WX83" s="66" t="str">
        <f t="shared" si="676"/>
        <v/>
      </c>
      <c r="WY83" s="66" t="str">
        <f t="shared" si="677"/>
        <v/>
      </c>
      <c r="WZ83" s="66" t="str">
        <f t="shared" si="678"/>
        <v/>
      </c>
      <c r="XA83" s="66" t="str">
        <f t="shared" si="679"/>
        <v/>
      </c>
      <c r="XB83" s="66" t="str">
        <f t="shared" si="680"/>
        <v/>
      </c>
      <c r="XC83" s="66" t="str">
        <f t="shared" si="681"/>
        <v/>
      </c>
      <c r="XD83" s="66" t="str">
        <f t="shared" si="682"/>
        <v/>
      </c>
      <c r="XE83" s="66" t="str">
        <f t="shared" si="683"/>
        <v/>
      </c>
      <c r="XF83" s="66" t="str">
        <f t="shared" si="684"/>
        <v/>
      </c>
      <c r="XG83" s="66" t="str">
        <f t="shared" si="685"/>
        <v/>
      </c>
      <c r="XH83" s="66" t="str">
        <f t="shared" si="686"/>
        <v/>
      </c>
      <c r="XI83" s="66" t="str">
        <f t="shared" si="687"/>
        <v/>
      </c>
      <c r="XJ83" s="66" t="str">
        <f t="shared" si="688"/>
        <v/>
      </c>
      <c r="XK83" s="66" t="str">
        <f t="shared" si="689"/>
        <v/>
      </c>
      <c r="XL83" s="66" t="str">
        <f t="shared" si="690"/>
        <v/>
      </c>
      <c r="XM83" s="66" t="str">
        <f t="shared" si="691"/>
        <v/>
      </c>
      <c r="XN83" s="66" t="str">
        <f t="shared" si="692"/>
        <v/>
      </c>
      <c r="XO83" s="66" t="str">
        <f t="shared" si="693"/>
        <v/>
      </c>
      <c r="XP83" s="66" t="str">
        <f t="shared" si="694"/>
        <v/>
      </c>
      <c r="XQ83" s="66" t="str">
        <f t="shared" si="695"/>
        <v/>
      </c>
      <c r="XR83" s="66" t="str">
        <f t="shared" si="696"/>
        <v/>
      </c>
      <c r="XS83" s="66" t="str">
        <f t="shared" si="697"/>
        <v/>
      </c>
      <c r="XT83" s="66" t="str">
        <f t="shared" si="698"/>
        <v/>
      </c>
      <c r="XU83" s="66" t="str">
        <f t="shared" si="699"/>
        <v/>
      </c>
      <c r="XV83" s="66" t="str">
        <f t="shared" si="700"/>
        <v/>
      </c>
      <c r="XW83" s="66" t="str">
        <f t="shared" si="701"/>
        <v/>
      </c>
      <c r="XX83" s="66" t="str">
        <f t="shared" si="702"/>
        <v/>
      </c>
      <c r="XY83" s="66" t="str">
        <f t="shared" si="703"/>
        <v/>
      </c>
      <c r="XZ83" s="66" t="str">
        <f t="shared" si="704"/>
        <v/>
      </c>
      <c r="YA83" s="66" t="str">
        <f t="shared" si="705"/>
        <v/>
      </c>
      <c r="YB83" s="66" t="str">
        <f t="shared" si="706"/>
        <v/>
      </c>
      <c r="YC83" s="66" t="str">
        <f t="shared" si="707"/>
        <v/>
      </c>
      <c r="YD83" s="66" t="str">
        <f t="shared" si="708"/>
        <v/>
      </c>
      <c r="YE83" s="66" t="str">
        <f t="shared" si="709"/>
        <v/>
      </c>
      <c r="YF83" s="66" t="str">
        <f t="shared" si="710"/>
        <v/>
      </c>
      <c r="YG83" s="66" t="str">
        <f t="shared" si="711"/>
        <v/>
      </c>
      <c r="YH83" s="66" t="str">
        <f t="shared" si="712"/>
        <v/>
      </c>
      <c r="YI83" s="66" t="str">
        <f t="shared" si="713"/>
        <v/>
      </c>
      <c r="YJ83" s="66" t="str">
        <f t="shared" si="714"/>
        <v/>
      </c>
      <c r="YK83" s="66" t="str">
        <f t="shared" si="715"/>
        <v/>
      </c>
      <c r="YL83" s="66" t="str">
        <f t="shared" si="716"/>
        <v/>
      </c>
      <c r="YM83" s="66" t="str">
        <f t="shared" si="717"/>
        <v/>
      </c>
      <c r="YN83" s="66" t="str">
        <f t="shared" si="718"/>
        <v/>
      </c>
      <c r="YO83" s="66" t="str">
        <f t="shared" si="719"/>
        <v/>
      </c>
      <c r="YP83" s="66" t="str">
        <f t="shared" si="720"/>
        <v/>
      </c>
      <c r="YQ83" s="66" t="str">
        <f t="shared" si="721"/>
        <v/>
      </c>
      <c r="YR83" s="66" t="str">
        <f t="shared" si="722"/>
        <v/>
      </c>
      <c r="YS83" s="66" t="str">
        <f t="shared" si="723"/>
        <v/>
      </c>
      <c r="YT83" s="66" t="str">
        <f t="shared" si="724"/>
        <v/>
      </c>
      <c r="YU83" s="66" t="str">
        <f t="shared" si="725"/>
        <v/>
      </c>
      <c r="YV83" s="66" t="str">
        <f t="shared" si="726"/>
        <v/>
      </c>
      <c r="YW83" s="66" t="str">
        <f t="shared" si="727"/>
        <v/>
      </c>
      <c r="YX83" s="66" t="str">
        <f t="shared" si="728"/>
        <v/>
      </c>
      <c r="YY83" s="66" t="str">
        <f t="shared" si="729"/>
        <v/>
      </c>
      <c r="YZ83" s="66" t="str">
        <f t="shared" si="730"/>
        <v/>
      </c>
      <c r="ZA83" s="66" t="str">
        <f t="shared" si="731"/>
        <v/>
      </c>
      <c r="ZB83" s="66" t="str">
        <f t="shared" si="732"/>
        <v/>
      </c>
      <c r="ZC83" s="66" t="str">
        <f t="shared" si="733"/>
        <v/>
      </c>
      <c r="ZD83" s="66" t="str">
        <f t="shared" si="734"/>
        <v/>
      </c>
      <c r="ZE83" s="66" t="str">
        <f t="shared" si="735"/>
        <v/>
      </c>
      <c r="ZF83" s="66" t="str">
        <f t="shared" si="736"/>
        <v/>
      </c>
      <c r="ZG83" s="66" t="str">
        <f t="shared" si="737"/>
        <v/>
      </c>
      <c r="ZH83" s="66" t="str">
        <f t="shared" si="738"/>
        <v/>
      </c>
      <c r="ZI83" s="66" t="str">
        <f t="shared" si="739"/>
        <v/>
      </c>
      <c r="ZJ83" s="66" t="str">
        <f t="shared" si="740"/>
        <v/>
      </c>
      <c r="ZK83" s="66" t="str">
        <f t="shared" si="741"/>
        <v/>
      </c>
      <c r="ZL83" s="66" t="str">
        <f t="shared" si="742"/>
        <v/>
      </c>
      <c r="ZM83" s="66" t="str">
        <f t="shared" si="743"/>
        <v/>
      </c>
      <c r="ZN83" s="66" t="str">
        <f t="shared" si="744"/>
        <v/>
      </c>
      <c r="ZO83" s="66" t="str">
        <f t="shared" si="745"/>
        <v/>
      </c>
      <c r="ZP83" s="66" t="str">
        <f t="shared" si="746"/>
        <v/>
      </c>
      <c r="ZQ83" s="66" t="str">
        <f t="shared" si="747"/>
        <v/>
      </c>
      <c r="ZR83" s="66" t="str">
        <f t="shared" si="748"/>
        <v/>
      </c>
      <c r="ZS83" s="66" t="str">
        <f t="shared" si="749"/>
        <v/>
      </c>
      <c r="ZT83" s="66" t="str">
        <f t="shared" si="750"/>
        <v/>
      </c>
      <c r="ZU83" s="66" t="str">
        <f t="shared" si="751"/>
        <v/>
      </c>
      <c r="ZV83" s="66" t="str">
        <f t="shared" si="752"/>
        <v/>
      </c>
      <c r="ZW83" s="66" t="str">
        <f t="shared" si="753"/>
        <v/>
      </c>
      <c r="ZX83" s="66" t="str">
        <f t="shared" si="754"/>
        <v/>
      </c>
      <c r="ZY83" s="66" t="str">
        <f t="shared" si="755"/>
        <v/>
      </c>
      <c r="ZZ83" s="66" t="str">
        <f t="shared" si="756"/>
        <v/>
      </c>
      <c r="AAA83" s="66" t="str">
        <f t="shared" si="757"/>
        <v/>
      </c>
      <c r="AAB83" s="66" t="str">
        <f t="shared" si="758"/>
        <v/>
      </c>
      <c r="AAC83" s="66" t="str">
        <f t="shared" si="759"/>
        <v/>
      </c>
      <c r="AAD83" s="66" t="str">
        <f t="shared" si="760"/>
        <v/>
      </c>
      <c r="AAE83" s="66" t="str">
        <f t="shared" si="761"/>
        <v/>
      </c>
      <c r="AAF83" s="66" t="str">
        <f t="shared" si="762"/>
        <v/>
      </c>
      <c r="AAG83" s="66" t="str">
        <f t="shared" si="763"/>
        <v/>
      </c>
      <c r="AAH83" s="66" t="str">
        <f t="shared" si="764"/>
        <v/>
      </c>
      <c r="AAI83" s="66" t="str">
        <f t="shared" si="765"/>
        <v/>
      </c>
      <c r="AAJ83" s="66" t="str">
        <f t="shared" si="766"/>
        <v/>
      </c>
      <c r="AAK83" s="66" t="str">
        <f t="shared" si="767"/>
        <v/>
      </c>
      <c r="AAL83" s="66" t="str">
        <f t="shared" si="768"/>
        <v/>
      </c>
      <c r="AAM83" s="66" t="str">
        <f t="shared" si="769"/>
        <v/>
      </c>
      <c r="AAN83" s="66" t="str">
        <f t="shared" si="770"/>
        <v/>
      </c>
      <c r="AAO83" s="66" t="str">
        <f t="shared" si="771"/>
        <v/>
      </c>
      <c r="AAP83" s="66" t="str">
        <f t="shared" si="772"/>
        <v/>
      </c>
      <c r="AAQ83" s="66" t="str">
        <f t="shared" si="773"/>
        <v/>
      </c>
      <c r="AAR83" s="66" t="str">
        <f t="shared" si="774"/>
        <v/>
      </c>
      <c r="AAS83" s="66" t="str">
        <f t="shared" si="775"/>
        <v/>
      </c>
      <c r="AAT83" s="66" t="str">
        <f t="shared" si="776"/>
        <v/>
      </c>
      <c r="AAU83" s="66" t="str">
        <f t="shared" si="777"/>
        <v/>
      </c>
      <c r="AAV83" s="66" t="str">
        <f t="shared" si="778"/>
        <v/>
      </c>
      <c r="AAW83" s="66" t="str">
        <f t="shared" si="779"/>
        <v/>
      </c>
      <c r="AAX83" s="66" t="str">
        <f t="shared" si="780"/>
        <v/>
      </c>
      <c r="AAY83" s="66" t="str">
        <f t="shared" si="781"/>
        <v/>
      </c>
      <c r="AAZ83" s="66" t="str">
        <f t="shared" si="782"/>
        <v/>
      </c>
      <c r="ABA83" s="66" t="str">
        <f t="shared" si="783"/>
        <v/>
      </c>
      <c r="ABB83" s="66" t="str">
        <f t="shared" si="784"/>
        <v/>
      </c>
      <c r="ABC83" s="66" t="str">
        <f t="shared" si="785"/>
        <v/>
      </c>
      <c r="ABD83" s="66" t="str">
        <f t="shared" si="786"/>
        <v/>
      </c>
      <c r="ABE83" s="66" t="str">
        <f t="shared" si="787"/>
        <v/>
      </c>
      <c r="ABF83" s="66" t="str">
        <f t="shared" si="788"/>
        <v/>
      </c>
      <c r="ABG83" s="66" t="str">
        <f t="shared" si="789"/>
        <v/>
      </c>
      <c r="ABH83" s="66" t="str">
        <f t="shared" si="790"/>
        <v/>
      </c>
      <c r="ABI83" s="66" t="str">
        <f t="shared" si="791"/>
        <v/>
      </c>
      <c r="ABJ83" s="66" t="str">
        <f t="shared" si="792"/>
        <v/>
      </c>
      <c r="ABK83" s="66" t="str">
        <f t="shared" si="793"/>
        <v/>
      </c>
      <c r="ABL83" s="66" t="str">
        <f t="shared" si="794"/>
        <v/>
      </c>
      <c r="ABM83" s="66" t="str">
        <f t="shared" si="795"/>
        <v/>
      </c>
      <c r="ABN83" s="66" t="str">
        <f t="shared" si="796"/>
        <v/>
      </c>
      <c r="ABO83" s="66" t="str">
        <f t="shared" si="797"/>
        <v/>
      </c>
      <c r="ABP83" s="66" t="str">
        <f t="shared" si="798"/>
        <v/>
      </c>
      <c r="ABQ83" s="66" t="str">
        <f t="shared" si="799"/>
        <v/>
      </c>
      <c r="ABR83" s="66" t="str">
        <f t="shared" si="800"/>
        <v/>
      </c>
      <c r="ABS83" s="66" t="str">
        <f t="shared" si="801"/>
        <v/>
      </c>
      <c r="ABT83" s="66" t="str">
        <f t="shared" si="802"/>
        <v/>
      </c>
      <c r="ABU83" s="66" t="str">
        <f t="shared" si="803"/>
        <v/>
      </c>
      <c r="ABV83" s="66" t="str">
        <f t="shared" si="804"/>
        <v/>
      </c>
      <c r="ABW83" s="66" t="str">
        <f t="shared" si="805"/>
        <v/>
      </c>
      <c r="ABX83" s="66" t="str">
        <f t="shared" si="806"/>
        <v/>
      </c>
      <c r="ABY83" s="66" t="str">
        <f t="shared" si="807"/>
        <v/>
      </c>
      <c r="ABZ83" s="66" t="str">
        <f t="shared" si="808"/>
        <v/>
      </c>
      <c r="ACA83" s="66" t="str">
        <f t="shared" si="809"/>
        <v/>
      </c>
      <c r="ACB83" s="66" t="str">
        <f t="shared" si="810"/>
        <v/>
      </c>
      <c r="ACC83" s="66" t="str">
        <f t="shared" si="811"/>
        <v/>
      </c>
      <c r="ACD83" s="66" t="str">
        <f t="shared" si="812"/>
        <v/>
      </c>
      <c r="ACE83" s="66" t="str">
        <f t="shared" si="813"/>
        <v/>
      </c>
      <c r="ACF83" s="66" t="str">
        <f t="shared" si="814"/>
        <v/>
      </c>
      <c r="ACG83" s="66" t="str">
        <f t="shared" si="815"/>
        <v/>
      </c>
      <c r="ACH83" s="66" t="str">
        <f t="shared" si="816"/>
        <v/>
      </c>
      <c r="ACI83" s="66" t="str">
        <f t="shared" si="817"/>
        <v/>
      </c>
      <c r="ACJ83" s="66" t="str">
        <f t="shared" si="818"/>
        <v/>
      </c>
      <c r="ACK83" s="66" t="str">
        <f t="shared" si="819"/>
        <v/>
      </c>
      <c r="ACL83" s="66" t="str">
        <f t="shared" si="820"/>
        <v/>
      </c>
      <c r="ACM83" s="66" t="str">
        <f t="shared" ref="ACM83:ACN83" si="840">IF(AND(ACS$3="Unit", ACL83=""), "", IF(AND(ACS$3="Unit", ACL83="-"),"", IF(ACS$3="Unit", "kg/GJ delivered", IF(AND(NY83&lt;&gt;"", NY83&lt;&gt;"-", NX83="-"),"", IF($H83="","", IF(NX83="nd", "",IF(NX83="&lt;n.a.&gt;", "", IF(NY83="#/MJ", "", IF(NY83="kg/GJ delivered",NX83,IF(NY83="g/MJ delivered",NX83,IF(NY83="kg/MJ delivered",NX83*1000,IF(NY83="mg/MJ delivered",NX83/1000,IF(NY83="g/kg",((NX83)*(1/$I83)*(1/$H83)),IF(NY83="mg/kg",((NX83/1000)*(1/$I83)*(1/$H83)),IF(NY83="mg/MJ delivered",NX83/1000,IF(NY83="-","","Error"))))))))))))))))</f>
        <v/>
      </c>
      <c r="ACN83" s="66" t="str">
        <f t="shared" si="840"/>
        <v/>
      </c>
      <c r="ACO83" s="66" t="str">
        <f t="shared" si="822"/>
        <v/>
      </c>
      <c r="ACP83" s="66" t="str">
        <f t="shared" si="823"/>
        <v/>
      </c>
      <c r="ACQ83" s="66" t="str">
        <f t="shared" si="824"/>
        <v/>
      </c>
      <c r="ACR83" s="66" t="str">
        <f t="shared" si="825"/>
        <v/>
      </c>
      <c r="ACS83" s="66" t="str">
        <f t="shared" si="826"/>
        <v/>
      </c>
      <c r="ACT83" s="66" t="str">
        <f t="shared" si="827"/>
        <v/>
      </c>
    </row>
    <row r="84" spans="2:774" ht="15.75" customHeight="1" x14ac:dyDescent="0.25">
      <c r="B84" s="66">
        <v>206</v>
      </c>
      <c r="C84" s="66" t="s">
        <v>791</v>
      </c>
      <c r="D84" s="66" t="s">
        <v>1638</v>
      </c>
      <c r="E84" s="156" t="s">
        <v>470</v>
      </c>
      <c r="F84" s="66" t="s">
        <v>139</v>
      </c>
      <c r="G84" s="66" t="s">
        <v>492</v>
      </c>
      <c r="H84" s="126">
        <v>0.25</v>
      </c>
      <c r="I84" s="130">
        <v>28</v>
      </c>
      <c r="J84" s="66" t="str">
        <f t="shared" si="449"/>
        <v>Charcoal, Improved, GLO</v>
      </c>
      <c r="K84" s="161"/>
      <c r="L84" s="161"/>
      <c r="M84" s="161"/>
      <c r="N84" s="161"/>
      <c r="O84" s="66" t="s">
        <v>794</v>
      </c>
      <c r="P84" s="66" t="str">
        <f t="shared" si="428"/>
        <v>GLO</v>
      </c>
      <c r="Q84" s="66" t="s">
        <v>1584</v>
      </c>
      <c r="R84" s="162">
        <v>87.2</v>
      </c>
      <c r="S84" s="158" t="s">
        <v>523</v>
      </c>
      <c r="T84" s="158" t="s">
        <v>128</v>
      </c>
      <c r="U84" s="158" t="s">
        <v>128</v>
      </c>
      <c r="V84" s="158" t="s">
        <v>128</v>
      </c>
      <c r="W84" s="158" t="s">
        <v>128</v>
      </c>
      <c r="X84" s="166">
        <v>2233</v>
      </c>
      <c r="Y84" s="158" t="s">
        <v>523</v>
      </c>
      <c r="Z84" s="162">
        <v>10.8</v>
      </c>
      <c r="AA84" s="158" t="s">
        <v>523</v>
      </c>
      <c r="AB84" s="158" t="s">
        <v>128</v>
      </c>
      <c r="AC84" s="158" t="s">
        <v>128</v>
      </c>
      <c r="AD84" s="158" t="s">
        <v>128</v>
      </c>
      <c r="AE84" s="158" t="s">
        <v>128</v>
      </c>
      <c r="AF84" s="165">
        <v>4.8</v>
      </c>
      <c r="AG84" s="158" t="s">
        <v>523</v>
      </c>
      <c r="AH84" s="163">
        <v>0.3</v>
      </c>
      <c r="AI84" s="158" t="s">
        <v>523</v>
      </c>
      <c r="AJ84" s="158" t="s">
        <v>128</v>
      </c>
      <c r="AK84" s="158" t="s">
        <v>128</v>
      </c>
      <c r="AL84" s="158" t="s">
        <v>128</v>
      </c>
      <c r="AM84" s="158" t="s">
        <v>128</v>
      </c>
      <c r="AN84" s="158" t="s">
        <v>128</v>
      </c>
      <c r="AO84" s="158" t="s">
        <v>128</v>
      </c>
      <c r="AP84" s="158" t="s">
        <v>128</v>
      </c>
      <c r="AQ84" s="158" t="s">
        <v>128</v>
      </c>
      <c r="AR84" s="158" t="s">
        <v>128</v>
      </c>
      <c r="AS84" s="158" t="s">
        <v>128</v>
      </c>
      <c r="AT84" s="158" t="s">
        <v>128</v>
      </c>
      <c r="AU84" s="158" t="s">
        <v>128</v>
      </c>
      <c r="AV84" s="158" t="s">
        <v>128</v>
      </c>
      <c r="AW84" s="158" t="s">
        <v>128</v>
      </c>
      <c r="AX84" s="158" t="s">
        <v>128</v>
      </c>
      <c r="AY84" s="158" t="s">
        <v>128</v>
      </c>
      <c r="AZ84" s="158" t="s">
        <v>128</v>
      </c>
      <c r="BA84" s="158" t="s">
        <v>128</v>
      </c>
      <c r="BB84" s="158" t="s">
        <v>128</v>
      </c>
      <c r="BC84" s="158" t="s">
        <v>128</v>
      </c>
      <c r="BD84" s="158" t="s">
        <v>128</v>
      </c>
      <c r="BE84" s="158" t="s">
        <v>128</v>
      </c>
      <c r="BF84" s="158" t="s">
        <v>128</v>
      </c>
      <c r="BG84" s="158" t="s">
        <v>128</v>
      </c>
      <c r="BH84" s="158" t="s">
        <v>128</v>
      </c>
      <c r="BI84" s="158" t="s">
        <v>128</v>
      </c>
      <c r="BJ84" s="158" t="s">
        <v>128</v>
      </c>
      <c r="BK84" s="158" t="s">
        <v>128</v>
      </c>
      <c r="BL84" s="158" t="s">
        <v>128</v>
      </c>
      <c r="BM84" s="158" t="s">
        <v>128</v>
      </c>
      <c r="BN84" s="158" t="s">
        <v>128</v>
      </c>
      <c r="BO84" s="158" t="s">
        <v>128</v>
      </c>
      <c r="BP84" s="158" t="s">
        <v>128</v>
      </c>
      <c r="BQ84" s="158" t="s">
        <v>128</v>
      </c>
      <c r="BR84" s="158" t="s">
        <v>128</v>
      </c>
      <c r="BS84" s="158" t="s">
        <v>128</v>
      </c>
      <c r="BT84" s="158" t="s">
        <v>128</v>
      </c>
      <c r="BU84" s="158" t="s">
        <v>128</v>
      </c>
      <c r="BV84" s="158" t="s">
        <v>128</v>
      </c>
      <c r="BW84" s="158" t="s">
        <v>128</v>
      </c>
      <c r="BX84" s="158" t="s">
        <v>128</v>
      </c>
      <c r="BY84" s="158" t="s">
        <v>128</v>
      </c>
      <c r="BZ84" s="158" t="s">
        <v>128</v>
      </c>
      <c r="CA84" s="158" t="s">
        <v>128</v>
      </c>
      <c r="CB84" s="158" t="s">
        <v>128</v>
      </c>
      <c r="CC84" s="158" t="s">
        <v>128</v>
      </c>
      <c r="CD84" s="158" t="s">
        <v>128</v>
      </c>
      <c r="CE84" s="158" t="s">
        <v>128</v>
      </c>
      <c r="CF84" s="158" t="s">
        <v>128</v>
      </c>
      <c r="CG84" s="158" t="s">
        <v>128</v>
      </c>
      <c r="CH84" s="158" t="s">
        <v>128</v>
      </c>
      <c r="CI84" s="158" t="s">
        <v>128</v>
      </c>
      <c r="CJ84" s="158" t="s">
        <v>128</v>
      </c>
      <c r="CK84" s="158" t="s">
        <v>128</v>
      </c>
      <c r="CL84" s="158" t="s">
        <v>128</v>
      </c>
      <c r="CM84" s="158" t="s">
        <v>128</v>
      </c>
      <c r="CN84" s="158" t="s">
        <v>128</v>
      </c>
      <c r="CO84" s="158" t="s">
        <v>128</v>
      </c>
      <c r="CP84" s="158" t="s">
        <v>128</v>
      </c>
      <c r="CQ84" s="158" t="s">
        <v>128</v>
      </c>
      <c r="CR84" s="158" t="s">
        <v>128</v>
      </c>
      <c r="CS84" s="158" t="s">
        <v>128</v>
      </c>
      <c r="CT84" s="158" t="s">
        <v>128</v>
      </c>
      <c r="CU84" s="158" t="s">
        <v>128</v>
      </c>
      <c r="CV84" s="158" t="s">
        <v>128</v>
      </c>
      <c r="CW84" s="158" t="s">
        <v>128</v>
      </c>
      <c r="CX84" s="158" t="s">
        <v>128</v>
      </c>
      <c r="CY84" s="158" t="s">
        <v>128</v>
      </c>
      <c r="CZ84" s="158" t="s">
        <v>128</v>
      </c>
      <c r="DA84" s="158" t="s">
        <v>128</v>
      </c>
      <c r="DB84" s="158" t="s">
        <v>128</v>
      </c>
      <c r="DC84" s="158" t="s">
        <v>128</v>
      </c>
      <c r="DD84" s="158" t="s">
        <v>128</v>
      </c>
      <c r="DE84" s="158" t="s">
        <v>128</v>
      </c>
      <c r="DF84" s="158" t="s">
        <v>128</v>
      </c>
      <c r="DG84" s="158" t="s">
        <v>128</v>
      </c>
      <c r="DH84" s="158" t="s">
        <v>128</v>
      </c>
      <c r="DI84" s="158" t="s">
        <v>128</v>
      </c>
      <c r="DJ84" s="158" t="s">
        <v>128</v>
      </c>
      <c r="DK84" s="158" t="s">
        <v>128</v>
      </c>
      <c r="DL84" s="158" t="s">
        <v>128</v>
      </c>
      <c r="DM84" s="158" t="s">
        <v>128</v>
      </c>
      <c r="DN84" s="158" t="s">
        <v>128</v>
      </c>
      <c r="DO84" s="158" t="s">
        <v>128</v>
      </c>
      <c r="DP84" s="158" t="s">
        <v>128</v>
      </c>
      <c r="DQ84" s="158" t="s">
        <v>128</v>
      </c>
      <c r="DR84" s="158" t="s">
        <v>128</v>
      </c>
      <c r="DS84" s="158" t="s">
        <v>128</v>
      </c>
      <c r="DT84" s="158" t="s">
        <v>128</v>
      </c>
      <c r="DU84" s="158" t="s">
        <v>128</v>
      </c>
      <c r="DV84" s="158" t="s">
        <v>128</v>
      </c>
      <c r="DW84" s="158" t="s">
        <v>128</v>
      </c>
      <c r="DX84" s="158" t="s">
        <v>128</v>
      </c>
      <c r="DY84" s="158" t="s">
        <v>128</v>
      </c>
      <c r="DZ84" s="158" t="s">
        <v>128</v>
      </c>
      <c r="EA84" s="158" t="s">
        <v>128</v>
      </c>
      <c r="EB84" s="158" t="s">
        <v>128</v>
      </c>
      <c r="EC84" s="158" t="s">
        <v>128</v>
      </c>
      <c r="ED84" s="158" t="s">
        <v>128</v>
      </c>
      <c r="EE84" s="158" t="s">
        <v>128</v>
      </c>
      <c r="EF84" s="158" t="s">
        <v>128</v>
      </c>
      <c r="EG84" s="158" t="s">
        <v>128</v>
      </c>
      <c r="EH84" s="158" t="s">
        <v>128</v>
      </c>
      <c r="EI84" s="158" t="s">
        <v>128</v>
      </c>
      <c r="EJ84" s="158" t="s">
        <v>128</v>
      </c>
      <c r="EK84" s="158" t="s">
        <v>128</v>
      </c>
      <c r="EL84" s="158" t="s">
        <v>128</v>
      </c>
      <c r="EM84" s="158" t="s">
        <v>128</v>
      </c>
      <c r="EN84" s="158" t="s">
        <v>128</v>
      </c>
      <c r="EO84" s="158" t="s">
        <v>128</v>
      </c>
      <c r="EP84" s="158" t="s">
        <v>128</v>
      </c>
      <c r="EQ84" s="158" t="s">
        <v>128</v>
      </c>
      <c r="ER84" s="158" t="s">
        <v>128</v>
      </c>
      <c r="ES84" s="158" t="s">
        <v>128</v>
      </c>
      <c r="ET84" s="158" t="s">
        <v>128</v>
      </c>
      <c r="EU84" s="158" t="s">
        <v>128</v>
      </c>
      <c r="EV84" s="158" t="s">
        <v>128</v>
      </c>
      <c r="EW84" s="158" t="s">
        <v>128</v>
      </c>
      <c r="EX84" s="158" t="s">
        <v>128</v>
      </c>
      <c r="EY84" s="158" t="s">
        <v>128</v>
      </c>
      <c r="EZ84" s="158" t="s">
        <v>128</v>
      </c>
      <c r="FA84" s="158" t="s">
        <v>128</v>
      </c>
      <c r="FB84" s="158" t="s">
        <v>128</v>
      </c>
      <c r="FC84" s="158" t="s">
        <v>128</v>
      </c>
      <c r="FD84" s="158" t="s">
        <v>128</v>
      </c>
      <c r="FE84" s="158" t="s">
        <v>128</v>
      </c>
      <c r="FF84" s="158" t="s">
        <v>128</v>
      </c>
      <c r="FG84" s="158" t="s">
        <v>128</v>
      </c>
      <c r="FH84" s="158" t="s">
        <v>128</v>
      </c>
      <c r="FI84" s="158" t="s">
        <v>128</v>
      </c>
      <c r="FJ84" s="158" t="s">
        <v>128</v>
      </c>
      <c r="FK84" s="158" t="s">
        <v>128</v>
      </c>
      <c r="FL84" s="158" t="s">
        <v>128</v>
      </c>
      <c r="FM84" s="158" t="s">
        <v>128</v>
      </c>
      <c r="FN84" s="158" t="s">
        <v>128</v>
      </c>
      <c r="FO84" s="158" t="s">
        <v>128</v>
      </c>
      <c r="FP84" s="158" t="s">
        <v>128</v>
      </c>
      <c r="FQ84" s="158" t="s">
        <v>128</v>
      </c>
      <c r="FR84" s="158" t="s">
        <v>128</v>
      </c>
      <c r="FS84" s="158" t="s">
        <v>128</v>
      </c>
      <c r="FT84" s="158" t="s">
        <v>128</v>
      </c>
      <c r="FU84" s="158" t="s">
        <v>128</v>
      </c>
      <c r="FV84" s="158" t="s">
        <v>128</v>
      </c>
      <c r="FW84" s="158" t="s">
        <v>128</v>
      </c>
      <c r="FX84" s="158" t="s">
        <v>128</v>
      </c>
      <c r="FY84" s="158" t="s">
        <v>128</v>
      </c>
      <c r="FZ84" s="158" t="s">
        <v>128</v>
      </c>
      <c r="GA84" s="158" t="s">
        <v>128</v>
      </c>
      <c r="GB84" s="158" t="s">
        <v>128</v>
      </c>
      <c r="GC84" s="158" t="s">
        <v>128</v>
      </c>
      <c r="GD84" s="158" t="s">
        <v>128</v>
      </c>
      <c r="GE84" s="158" t="s">
        <v>128</v>
      </c>
      <c r="GF84" s="158" t="s">
        <v>128</v>
      </c>
      <c r="GG84" s="158" t="s">
        <v>128</v>
      </c>
      <c r="GH84" s="158" t="s">
        <v>128</v>
      </c>
      <c r="GI84" s="158" t="s">
        <v>128</v>
      </c>
      <c r="GJ84" s="158" t="s">
        <v>128</v>
      </c>
      <c r="GK84" s="158" t="s">
        <v>128</v>
      </c>
      <c r="GL84" s="158" t="s">
        <v>128</v>
      </c>
      <c r="GM84" s="158" t="s">
        <v>128</v>
      </c>
      <c r="GN84" s="158" t="s">
        <v>128</v>
      </c>
      <c r="GO84" s="158" t="s">
        <v>128</v>
      </c>
      <c r="GP84" s="158" t="s">
        <v>128</v>
      </c>
      <c r="GQ84" s="158" t="s">
        <v>128</v>
      </c>
      <c r="GR84" s="158" t="s">
        <v>128</v>
      </c>
      <c r="GS84" s="158" t="s">
        <v>128</v>
      </c>
      <c r="GT84" s="158" t="s">
        <v>128</v>
      </c>
      <c r="GU84" s="158" t="s">
        <v>128</v>
      </c>
      <c r="GV84" s="158" t="s">
        <v>128</v>
      </c>
      <c r="GW84" s="158" t="s">
        <v>128</v>
      </c>
      <c r="GX84" s="158" t="s">
        <v>128</v>
      </c>
      <c r="GY84" s="158" t="s">
        <v>128</v>
      </c>
      <c r="GZ84" s="158" t="s">
        <v>128</v>
      </c>
      <c r="HA84" s="158" t="s">
        <v>128</v>
      </c>
      <c r="HB84" s="158" t="s">
        <v>128</v>
      </c>
      <c r="HC84" s="158" t="s">
        <v>128</v>
      </c>
      <c r="HD84" s="158" t="s">
        <v>128</v>
      </c>
      <c r="HE84" s="158" t="s">
        <v>128</v>
      </c>
      <c r="HF84" s="158" t="s">
        <v>128</v>
      </c>
      <c r="HG84" s="158" t="s">
        <v>128</v>
      </c>
      <c r="HH84" s="158" t="s">
        <v>128</v>
      </c>
      <c r="HI84" s="158" t="s">
        <v>128</v>
      </c>
      <c r="HJ84" s="158" t="s">
        <v>128</v>
      </c>
      <c r="HK84" s="158" t="s">
        <v>128</v>
      </c>
      <c r="HL84" s="158" t="s">
        <v>128</v>
      </c>
      <c r="HM84" s="158" t="s">
        <v>128</v>
      </c>
      <c r="HN84" s="158" t="s">
        <v>128</v>
      </c>
      <c r="HO84" s="158" t="s">
        <v>128</v>
      </c>
      <c r="HP84" s="158" t="s">
        <v>128</v>
      </c>
      <c r="HQ84" s="158" t="s">
        <v>128</v>
      </c>
      <c r="HR84" s="158" t="s">
        <v>128</v>
      </c>
      <c r="HS84" s="158" t="s">
        <v>128</v>
      </c>
      <c r="HT84" s="158" t="s">
        <v>128</v>
      </c>
      <c r="HU84" s="158" t="s">
        <v>128</v>
      </c>
      <c r="HV84" s="158" t="s">
        <v>128</v>
      </c>
      <c r="HW84" s="158" t="s">
        <v>128</v>
      </c>
      <c r="HX84" s="158" t="s">
        <v>128</v>
      </c>
      <c r="HY84" s="158" t="s">
        <v>128</v>
      </c>
      <c r="HZ84" s="158" t="s">
        <v>128</v>
      </c>
      <c r="IA84" s="158" t="s">
        <v>128</v>
      </c>
      <c r="IB84" s="158" t="s">
        <v>128</v>
      </c>
      <c r="IC84" s="158" t="s">
        <v>128</v>
      </c>
      <c r="ID84" s="158" t="s">
        <v>128</v>
      </c>
      <c r="IE84" s="158" t="s">
        <v>128</v>
      </c>
      <c r="IF84" s="158" t="s">
        <v>128</v>
      </c>
      <c r="IG84" s="158" t="s">
        <v>128</v>
      </c>
      <c r="IH84" s="158" t="s">
        <v>128</v>
      </c>
      <c r="II84" s="158" t="s">
        <v>128</v>
      </c>
      <c r="IJ84" s="158" t="s">
        <v>128</v>
      </c>
      <c r="IK84" s="158" t="s">
        <v>128</v>
      </c>
      <c r="IL84" s="158" t="s">
        <v>128</v>
      </c>
      <c r="IM84" s="158" t="s">
        <v>128</v>
      </c>
      <c r="IN84" s="158" t="s">
        <v>128</v>
      </c>
      <c r="IO84" s="158" t="s">
        <v>128</v>
      </c>
      <c r="IP84" s="158" t="s">
        <v>128</v>
      </c>
      <c r="IQ84" s="158" t="s">
        <v>128</v>
      </c>
      <c r="IR84" s="158" t="s">
        <v>128</v>
      </c>
      <c r="IS84" s="158" t="s">
        <v>128</v>
      </c>
      <c r="IT84" s="158" t="s">
        <v>128</v>
      </c>
      <c r="IU84" s="158" t="s">
        <v>128</v>
      </c>
      <c r="IV84" s="158" t="s">
        <v>128</v>
      </c>
      <c r="IW84" s="158" t="s">
        <v>128</v>
      </c>
      <c r="IX84" s="158" t="s">
        <v>128</v>
      </c>
      <c r="IY84" s="158" t="s">
        <v>128</v>
      </c>
      <c r="IZ84" s="158" t="s">
        <v>128</v>
      </c>
      <c r="JA84" s="158" t="s">
        <v>128</v>
      </c>
      <c r="JB84" s="158" t="s">
        <v>128</v>
      </c>
      <c r="JC84" s="158" t="s">
        <v>128</v>
      </c>
      <c r="JD84" s="158" t="s">
        <v>128</v>
      </c>
      <c r="JE84" s="158" t="s">
        <v>128</v>
      </c>
      <c r="JF84" s="158" t="s">
        <v>128</v>
      </c>
      <c r="JG84" s="158" t="s">
        <v>128</v>
      </c>
      <c r="JH84" s="158" t="s">
        <v>128</v>
      </c>
      <c r="JI84" s="158" t="s">
        <v>128</v>
      </c>
      <c r="JJ84" s="158" t="s">
        <v>128</v>
      </c>
      <c r="JK84" s="158" t="s">
        <v>128</v>
      </c>
      <c r="JL84" s="158" t="s">
        <v>128</v>
      </c>
      <c r="JM84" s="158" t="s">
        <v>128</v>
      </c>
      <c r="JN84" s="158" t="s">
        <v>128</v>
      </c>
      <c r="JO84" s="158" t="s">
        <v>128</v>
      </c>
      <c r="JP84" s="158" t="s">
        <v>128</v>
      </c>
      <c r="JQ84" s="158" t="s">
        <v>128</v>
      </c>
      <c r="JR84" s="158" t="s">
        <v>128</v>
      </c>
      <c r="JS84" s="158" t="s">
        <v>128</v>
      </c>
      <c r="JT84" s="158" t="s">
        <v>128</v>
      </c>
      <c r="JU84" s="158" t="s">
        <v>128</v>
      </c>
      <c r="JV84" s="158" t="s">
        <v>128</v>
      </c>
      <c r="JW84" s="158" t="s">
        <v>128</v>
      </c>
      <c r="JX84" s="158" t="s">
        <v>128</v>
      </c>
      <c r="JY84" s="158" t="s">
        <v>128</v>
      </c>
      <c r="JZ84" s="158" t="s">
        <v>128</v>
      </c>
      <c r="KA84" s="158" t="s">
        <v>128</v>
      </c>
      <c r="KB84" s="158" t="s">
        <v>128</v>
      </c>
      <c r="KC84" s="158" t="s">
        <v>128</v>
      </c>
      <c r="KD84" s="158" t="s">
        <v>128</v>
      </c>
      <c r="KE84" s="158" t="s">
        <v>128</v>
      </c>
      <c r="KF84" s="158" t="s">
        <v>128</v>
      </c>
      <c r="KG84" s="158" t="s">
        <v>128</v>
      </c>
      <c r="KH84" s="158" t="s">
        <v>128</v>
      </c>
      <c r="KI84" s="158" t="s">
        <v>128</v>
      </c>
      <c r="KJ84" s="158" t="s">
        <v>128</v>
      </c>
      <c r="KK84" s="158" t="s">
        <v>128</v>
      </c>
      <c r="KL84" s="158" t="s">
        <v>128</v>
      </c>
      <c r="KM84" s="158" t="s">
        <v>128</v>
      </c>
      <c r="KN84" s="158" t="s">
        <v>128</v>
      </c>
      <c r="KO84" s="158" t="s">
        <v>128</v>
      </c>
      <c r="KP84" s="158" t="s">
        <v>128</v>
      </c>
      <c r="KQ84" s="158" t="s">
        <v>128</v>
      </c>
      <c r="KR84" s="158" t="s">
        <v>128</v>
      </c>
      <c r="KS84" s="158" t="s">
        <v>128</v>
      </c>
      <c r="KT84" s="158" t="s">
        <v>128</v>
      </c>
      <c r="KU84" s="158" t="s">
        <v>128</v>
      </c>
      <c r="KV84" s="158" t="s">
        <v>128</v>
      </c>
      <c r="KW84" s="158" t="s">
        <v>128</v>
      </c>
      <c r="KX84" s="158" t="s">
        <v>128</v>
      </c>
      <c r="KY84" s="158" t="s">
        <v>128</v>
      </c>
      <c r="KZ84" s="158" t="s">
        <v>128</v>
      </c>
      <c r="LA84" s="158" t="s">
        <v>128</v>
      </c>
      <c r="LB84" s="158" t="s">
        <v>128</v>
      </c>
      <c r="LC84" s="158" t="s">
        <v>128</v>
      </c>
      <c r="LD84" s="158" t="s">
        <v>128</v>
      </c>
      <c r="LE84" s="158" t="s">
        <v>128</v>
      </c>
      <c r="LF84" s="158" t="s">
        <v>128</v>
      </c>
      <c r="LG84" s="158" t="s">
        <v>128</v>
      </c>
      <c r="LH84" s="158" t="s">
        <v>128</v>
      </c>
      <c r="LI84" s="158" t="s">
        <v>128</v>
      </c>
      <c r="LJ84" s="158" t="s">
        <v>128</v>
      </c>
      <c r="LK84" s="158" t="s">
        <v>128</v>
      </c>
      <c r="LL84" s="158" t="s">
        <v>128</v>
      </c>
      <c r="LM84" s="158" t="s">
        <v>128</v>
      </c>
      <c r="LN84" s="158" t="s">
        <v>128</v>
      </c>
      <c r="LO84" s="158" t="s">
        <v>128</v>
      </c>
      <c r="LP84" s="158" t="s">
        <v>128</v>
      </c>
      <c r="LQ84" s="158" t="s">
        <v>128</v>
      </c>
      <c r="LR84" s="158" t="s">
        <v>128</v>
      </c>
      <c r="LS84" s="158" t="s">
        <v>128</v>
      </c>
      <c r="LT84" s="158" t="s">
        <v>128</v>
      </c>
      <c r="LU84" s="158" t="s">
        <v>128</v>
      </c>
      <c r="LV84" s="158" t="s">
        <v>128</v>
      </c>
      <c r="LW84" s="158" t="s">
        <v>128</v>
      </c>
      <c r="LX84" s="158" t="s">
        <v>128</v>
      </c>
      <c r="LY84" s="158" t="s">
        <v>128</v>
      </c>
      <c r="LZ84" s="158" t="s">
        <v>128</v>
      </c>
      <c r="MA84" s="158" t="s">
        <v>128</v>
      </c>
      <c r="MB84" s="158" t="s">
        <v>128</v>
      </c>
      <c r="MC84" s="158" t="s">
        <v>128</v>
      </c>
      <c r="MD84" s="158" t="s">
        <v>128</v>
      </c>
      <c r="ME84" s="158" t="s">
        <v>128</v>
      </c>
      <c r="MF84" s="158" t="s">
        <v>128</v>
      </c>
      <c r="MG84" s="158" t="s">
        <v>128</v>
      </c>
      <c r="MH84" s="158" t="s">
        <v>128</v>
      </c>
      <c r="MI84" s="158" t="s">
        <v>128</v>
      </c>
      <c r="MJ84" s="158" t="s">
        <v>128</v>
      </c>
      <c r="MK84" s="158" t="s">
        <v>128</v>
      </c>
      <c r="ML84" s="158" t="s">
        <v>128</v>
      </c>
      <c r="MM84" s="158" t="s">
        <v>128</v>
      </c>
      <c r="MN84" s="158" t="s">
        <v>128</v>
      </c>
      <c r="MO84" s="158" t="s">
        <v>128</v>
      </c>
      <c r="MP84" s="158" t="s">
        <v>128</v>
      </c>
      <c r="MQ84" s="158" t="s">
        <v>128</v>
      </c>
      <c r="MR84" s="158" t="s">
        <v>128</v>
      </c>
      <c r="MS84" s="158" t="s">
        <v>128</v>
      </c>
      <c r="MT84" s="158" t="s">
        <v>128</v>
      </c>
      <c r="MU84" s="158" t="s">
        <v>128</v>
      </c>
      <c r="MV84" s="158" t="s">
        <v>128</v>
      </c>
      <c r="MW84" s="158" t="s">
        <v>128</v>
      </c>
      <c r="MX84" s="158" t="s">
        <v>128</v>
      </c>
      <c r="MY84" s="158" t="s">
        <v>128</v>
      </c>
      <c r="MZ84" s="158" t="s">
        <v>128</v>
      </c>
      <c r="NA84" s="158" t="s">
        <v>128</v>
      </c>
      <c r="NB84" s="158" t="s">
        <v>128</v>
      </c>
      <c r="NC84" s="158" t="s">
        <v>128</v>
      </c>
      <c r="ND84" s="158" t="s">
        <v>128</v>
      </c>
      <c r="NE84" s="158" t="s">
        <v>128</v>
      </c>
      <c r="NF84" s="158" t="s">
        <v>128</v>
      </c>
      <c r="NG84" s="158" t="s">
        <v>128</v>
      </c>
      <c r="NH84" s="158" t="s">
        <v>128</v>
      </c>
      <c r="NI84" s="158" t="s">
        <v>128</v>
      </c>
      <c r="NJ84" s="158" t="s">
        <v>128</v>
      </c>
      <c r="NK84" s="158" t="s">
        <v>128</v>
      </c>
      <c r="NL84" s="158" t="s">
        <v>128</v>
      </c>
      <c r="NM84" s="158" t="s">
        <v>128</v>
      </c>
      <c r="NN84" s="158" t="s">
        <v>128</v>
      </c>
      <c r="NO84" s="158" t="s">
        <v>128</v>
      </c>
      <c r="NP84" s="158" t="s">
        <v>128</v>
      </c>
      <c r="NQ84" s="158" t="s">
        <v>128</v>
      </c>
      <c r="NR84" s="158" t="s">
        <v>128</v>
      </c>
      <c r="NS84" s="158" t="s">
        <v>128</v>
      </c>
      <c r="NT84" s="158" t="s">
        <v>128</v>
      </c>
      <c r="NU84" s="158" t="s">
        <v>128</v>
      </c>
      <c r="NV84" s="158" t="s">
        <v>128</v>
      </c>
      <c r="NW84" s="158" t="s">
        <v>128</v>
      </c>
      <c r="NX84" s="158" t="s">
        <v>128</v>
      </c>
      <c r="NY84" s="158" t="s">
        <v>128</v>
      </c>
      <c r="NZ84" s="158" t="s">
        <v>128</v>
      </c>
      <c r="OA84" s="158" t="s">
        <v>128</v>
      </c>
      <c r="OB84" s="158" t="s">
        <v>128</v>
      </c>
      <c r="OC84" s="158" t="s">
        <v>128</v>
      </c>
      <c r="OD84" s="158" t="s">
        <v>128</v>
      </c>
      <c r="OE84" s="170" t="s">
        <v>128</v>
      </c>
      <c r="OF84" s="181"/>
      <c r="OG84" s="174">
        <f t="shared" si="451"/>
        <v>12.457142857142857</v>
      </c>
      <c r="OH84" s="66" t="str">
        <f t="shared" si="452"/>
        <v>kg/GJ delivered</v>
      </c>
      <c r="OI84" s="66" t="str">
        <f t="shared" si="453"/>
        <v/>
      </c>
      <c r="OJ84" s="66" t="str">
        <f t="shared" si="454"/>
        <v/>
      </c>
      <c r="OK84" s="66" t="str">
        <f t="shared" si="455"/>
        <v/>
      </c>
      <c r="OL84" s="66" t="str">
        <f t="shared" si="456"/>
        <v/>
      </c>
      <c r="OM84" s="159">
        <f t="shared" si="457"/>
        <v>319</v>
      </c>
      <c r="ON84" s="66" t="str">
        <f t="shared" si="458"/>
        <v>kg/GJ delivered</v>
      </c>
      <c r="OO84" s="118">
        <f t="shared" si="459"/>
        <v>1.5428571428571429</v>
      </c>
      <c r="OP84" s="66" t="str">
        <f t="shared" si="460"/>
        <v>kg/GJ delivered</v>
      </c>
      <c r="OQ84" s="66" t="str">
        <f t="shared" si="461"/>
        <v/>
      </c>
      <c r="OR84" s="66" t="str">
        <f t="shared" si="462"/>
        <v/>
      </c>
      <c r="OS84" s="66" t="str">
        <f t="shared" si="463"/>
        <v/>
      </c>
      <c r="OT84" s="66" t="str">
        <f t="shared" si="464"/>
        <v/>
      </c>
      <c r="OU84" s="126">
        <f t="shared" si="465"/>
        <v>0.68571428571428561</v>
      </c>
      <c r="OV84" s="66" t="str">
        <f t="shared" si="466"/>
        <v>kg/GJ delivered</v>
      </c>
      <c r="OW84" s="126">
        <f t="shared" si="467"/>
        <v>4.2857142857142851E-2</v>
      </c>
      <c r="OX84" s="66" t="str">
        <f t="shared" si="468"/>
        <v>kg/GJ delivered</v>
      </c>
      <c r="OY84" s="66" t="str">
        <f t="shared" si="469"/>
        <v/>
      </c>
      <c r="OZ84" s="66" t="str">
        <f t="shared" si="470"/>
        <v/>
      </c>
      <c r="PA84" s="66" t="str">
        <f t="shared" si="471"/>
        <v/>
      </c>
      <c r="PB84" s="66" t="str">
        <f t="shared" si="472"/>
        <v/>
      </c>
      <c r="PC84" s="66" t="str">
        <f t="shared" si="473"/>
        <v/>
      </c>
      <c r="PD84" s="66" t="str">
        <f t="shared" si="474"/>
        <v/>
      </c>
      <c r="PE84" s="66" t="str">
        <f t="shared" si="475"/>
        <v/>
      </c>
      <c r="PF84" s="66" t="str">
        <f t="shared" si="476"/>
        <v/>
      </c>
      <c r="PG84" s="66" t="str">
        <f t="shared" si="477"/>
        <v/>
      </c>
      <c r="PH84" s="66" t="str">
        <f t="shared" si="478"/>
        <v/>
      </c>
      <c r="PI84" s="66" t="str">
        <f t="shared" si="479"/>
        <v/>
      </c>
      <c r="PJ84" s="66" t="str">
        <f t="shared" si="480"/>
        <v/>
      </c>
      <c r="PK84" s="66" t="str">
        <f t="shared" si="481"/>
        <v/>
      </c>
      <c r="PL84" s="66" t="str">
        <f t="shared" si="482"/>
        <v/>
      </c>
      <c r="PM84" s="66" t="str">
        <f t="shared" si="483"/>
        <v/>
      </c>
      <c r="PN84" s="66" t="str">
        <f t="shared" si="484"/>
        <v/>
      </c>
      <c r="PO84" s="66" t="str">
        <f t="shared" si="485"/>
        <v/>
      </c>
      <c r="PP84" s="66" t="str">
        <f t="shared" si="486"/>
        <v/>
      </c>
      <c r="PQ84" s="66" t="str">
        <f t="shared" si="487"/>
        <v/>
      </c>
      <c r="PR84" s="66" t="str">
        <f t="shared" si="488"/>
        <v/>
      </c>
      <c r="PS84" s="66" t="str">
        <f t="shared" si="489"/>
        <v/>
      </c>
      <c r="PT84" s="66" t="str">
        <f t="shared" si="490"/>
        <v/>
      </c>
      <c r="PU84" s="66" t="str">
        <f t="shared" si="491"/>
        <v/>
      </c>
      <c r="PV84" s="66" t="str">
        <f t="shared" si="492"/>
        <v/>
      </c>
      <c r="PW84" s="66" t="str">
        <f t="shared" si="493"/>
        <v/>
      </c>
      <c r="PX84" s="66" t="str">
        <f t="shared" si="494"/>
        <v/>
      </c>
      <c r="PY84" s="66" t="str">
        <f t="shared" si="495"/>
        <v/>
      </c>
      <c r="PZ84" s="66" t="str">
        <f t="shared" si="496"/>
        <v/>
      </c>
      <c r="QA84" s="66" t="str">
        <f t="shared" si="497"/>
        <v/>
      </c>
      <c r="QB84" s="66" t="str">
        <f t="shared" si="498"/>
        <v/>
      </c>
      <c r="QC84" s="66" t="str">
        <f t="shared" si="499"/>
        <v/>
      </c>
      <c r="QD84" s="66" t="str">
        <f t="shared" si="500"/>
        <v/>
      </c>
      <c r="QE84" s="66" t="str">
        <f t="shared" si="501"/>
        <v/>
      </c>
      <c r="QF84" s="66" t="str">
        <f t="shared" si="502"/>
        <v/>
      </c>
      <c r="QG84" s="66" t="str">
        <f t="shared" si="503"/>
        <v/>
      </c>
      <c r="QH84" s="66" t="str">
        <f t="shared" si="504"/>
        <v/>
      </c>
      <c r="QI84" s="66" t="str">
        <f t="shared" si="505"/>
        <v/>
      </c>
      <c r="QJ84" s="66" t="str">
        <f t="shared" si="506"/>
        <v/>
      </c>
      <c r="QK84" s="66" t="str">
        <f t="shared" si="507"/>
        <v/>
      </c>
      <c r="QL84" s="66" t="str">
        <f t="shared" si="508"/>
        <v/>
      </c>
      <c r="QM84" s="66" t="str">
        <f t="shared" si="509"/>
        <v/>
      </c>
      <c r="QN84" s="66" t="str">
        <f t="shared" si="510"/>
        <v/>
      </c>
      <c r="QO84" s="66" t="str">
        <f t="shared" si="511"/>
        <v/>
      </c>
      <c r="QP84" s="66" t="str">
        <f t="shared" si="512"/>
        <v/>
      </c>
      <c r="QQ84" s="66" t="str">
        <f t="shared" si="513"/>
        <v/>
      </c>
      <c r="QR84" s="66" t="str">
        <f t="shared" si="514"/>
        <v/>
      </c>
      <c r="QS84" s="66" t="str">
        <f t="shared" si="515"/>
        <v/>
      </c>
      <c r="QT84" s="66" t="str">
        <f t="shared" si="516"/>
        <v/>
      </c>
      <c r="QU84" s="66" t="str">
        <f t="shared" si="517"/>
        <v/>
      </c>
      <c r="QV84" s="66" t="str">
        <f t="shared" si="518"/>
        <v/>
      </c>
      <c r="QW84" s="66" t="str">
        <f t="shared" si="519"/>
        <v/>
      </c>
      <c r="QX84" s="66" t="str">
        <f t="shared" si="520"/>
        <v/>
      </c>
      <c r="QY84" s="66" t="str">
        <f t="shared" si="521"/>
        <v/>
      </c>
      <c r="QZ84" s="66" t="str">
        <f t="shared" si="522"/>
        <v/>
      </c>
      <c r="RA84" s="66" t="str">
        <f t="shared" si="523"/>
        <v/>
      </c>
      <c r="RB84" s="66" t="str">
        <f t="shared" si="524"/>
        <v/>
      </c>
      <c r="RC84" s="66" t="str">
        <f t="shared" si="525"/>
        <v/>
      </c>
      <c r="RD84" s="66" t="str">
        <f t="shared" si="526"/>
        <v/>
      </c>
      <c r="RE84" s="66" t="str">
        <f t="shared" si="527"/>
        <v/>
      </c>
      <c r="RF84" s="66" t="str">
        <f t="shared" si="528"/>
        <v/>
      </c>
      <c r="RG84" s="66" t="str">
        <f t="shared" si="529"/>
        <v/>
      </c>
      <c r="RH84" s="66" t="str">
        <f t="shared" si="530"/>
        <v/>
      </c>
      <c r="RI84" s="66" t="str">
        <f t="shared" si="531"/>
        <v/>
      </c>
      <c r="RJ84" s="66" t="str">
        <f t="shared" si="532"/>
        <v/>
      </c>
      <c r="RK84" s="66" t="str">
        <f t="shared" si="533"/>
        <v/>
      </c>
      <c r="RL84" s="66" t="str">
        <f t="shared" si="534"/>
        <v/>
      </c>
      <c r="RM84" s="66" t="str">
        <f t="shared" si="535"/>
        <v/>
      </c>
      <c r="RN84" s="66" t="str">
        <f t="shared" si="536"/>
        <v/>
      </c>
      <c r="RO84" s="66" t="str">
        <f t="shared" si="537"/>
        <v/>
      </c>
      <c r="RP84" s="66" t="str">
        <f t="shared" si="538"/>
        <v/>
      </c>
      <c r="RQ84" s="66" t="str">
        <f t="shared" si="539"/>
        <v/>
      </c>
      <c r="RR84" s="66" t="str">
        <f t="shared" si="540"/>
        <v/>
      </c>
      <c r="RS84" s="66" t="str">
        <f t="shared" si="541"/>
        <v/>
      </c>
      <c r="RT84" s="66" t="str">
        <f t="shared" si="542"/>
        <v/>
      </c>
      <c r="RU84" s="66" t="str">
        <f t="shared" si="543"/>
        <v/>
      </c>
      <c r="RV84" s="66" t="str">
        <f t="shared" si="544"/>
        <v/>
      </c>
      <c r="RW84" s="66" t="str">
        <f t="shared" si="545"/>
        <v/>
      </c>
      <c r="RX84" s="66" t="str">
        <f t="shared" si="546"/>
        <v/>
      </c>
      <c r="RY84" s="66" t="str">
        <f t="shared" si="547"/>
        <v/>
      </c>
      <c r="RZ84" s="66" t="str">
        <f t="shared" si="548"/>
        <v/>
      </c>
      <c r="SA84" s="66" t="str">
        <f t="shared" si="549"/>
        <v/>
      </c>
      <c r="SB84" s="66" t="str">
        <f t="shared" si="550"/>
        <v/>
      </c>
      <c r="SC84" s="66" t="str">
        <f t="shared" si="551"/>
        <v/>
      </c>
      <c r="SD84" s="66" t="str">
        <f t="shared" si="552"/>
        <v/>
      </c>
      <c r="SE84" s="66" t="str">
        <f t="shared" si="553"/>
        <v/>
      </c>
      <c r="SF84" s="66" t="str">
        <f t="shared" si="554"/>
        <v/>
      </c>
      <c r="SG84" s="66" t="str">
        <f t="shared" si="555"/>
        <v/>
      </c>
      <c r="SH84" s="66" t="str">
        <f t="shared" si="556"/>
        <v/>
      </c>
      <c r="SI84" s="66" t="str">
        <f t="shared" si="557"/>
        <v/>
      </c>
      <c r="SJ84" s="66" t="str">
        <f t="shared" si="558"/>
        <v/>
      </c>
      <c r="SK84" s="66" t="str">
        <f t="shared" si="559"/>
        <v/>
      </c>
      <c r="SL84" s="66" t="str">
        <f t="shared" si="560"/>
        <v/>
      </c>
      <c r="SM84" s="66" t="str">
        <f t="shared" si="561"/>
        <v/>
      </c>
      <c r="SN84" s="66" t="str">
        <f t="shared" si="562"/>
        <v/>
      </c>
      <c r="SO84" s="66" t="str">
        <f t="shared" si="563"/>
        <v/>
      </c>
      <c r="SP84" s="66" t="str">
        <f t="shared" si="564"/>
        <v/>
      </c>
      <c r="SQ84" s="66" t="str">
        <f t="shared" si="565"/>
        <v/>
      </c>
      <c r="SR84" s="66" t="str">
        <f t="shared" si="566"/>
        <v/>
      </c>
      <c r="SS84" s="66" t="str">
        <f t="shared" si="567"/>
        <v/>
      </c>
      <c r="ST84" s="66" t="str">
        <f t="shared" si="568"/>
        <v/>
      </c>
      <c r="SU84" s="66" t="str">
        <f t="shared" si="569"/>
        <v/>
      </c>
      <c r="SV84" s="66" t="str">
        <f t="shared" si="570"/>
        <v/>
      </c>
      <c r="SW84" s="66" t="str">
        <f t="shared" si="571"/>
        <v/>
      </c>
      <c r="SX84" s="66" t="str">
        <f t="shared" si="572"/>
        <v/>
      </c>
      <c r="SY84" s="66" t="str">
        <f t="shared" si="573"/>
        <v/>
      </c>
      <c r="SZ84" s="66" t="str">
        <f t="shared" si="574"/>
        <v/>
      </c>
      <c r="TA84" s="66" t="str">
        <f t="shared" si="575"/>
        <v/>
      </c>
      <c r="TB84" s="66" t="str">
        <f t="shared" si="576"/>
        <v/>
      </c>
      <c r="TC84" s="66" t="str">
        <f t="shared" si="577"/>
        <v/>
      </c>
      <c r="TD84" s="66" t="str">
        <f t="shared" si="578"/>
        <v/>
      </c>
      <c r="TE84" s="66" t="str">
        <f t="shared" si="579"/>
        <v/>
      </c>
      <c r="TF84" s="66" t="str">
        <f t="shared" si="580"/>
        <v/>
      </c>
      <c r="TG84" s="66" t="str">
        <f t="shared" si="581"/>
        <v/>
      </c>
      <c r="TH84" s="66" t="str">
        <f t="shared" si="582"/>
        <v/>
      </c>
      <c r="TI84" s="66" t="str">
        <f t="shared" si="583"/>
        <v/>
      </c>
      <c r="TJ84" s="66" t="str">
        <f t="shared" si="584"/>
        <v/>
      </c>
      <c r="TK84" s="66" t="str">
        <f t="shared" si="585"/>
        <v/>
      </c>
      <c r="TL84" s="66" t="str">
        <f t="shared" si="586"/>
        <v/>
      </c>
      <c r="TM84" s="66" t="str">
        <f t="shared" si="587"/>
        <v/>
      </c>
      <c r="TN84" s="66" t="str">
        <f t="shared" si="588"/>
        <v/>
      </c>
      <c r="TO84" s="66" t="str">
        <f t="shared" si="589"/>
        <v/>
      </c>
      <c r="TP84" s="66" t="str">
        <f t="shared" si="590"/>
        <v/>
      </c>
      <c r="TQ84" s="66" t="str">
        <f t="shared" si="591"/>
        <v/>
      </c>
      <c r="TR84" s="66" t="str">
        <f t="shared" si="592"/>
        <v/>
      </c>
      <c r="TS84" s="66" t="str">
        <f t="shared" si="593"/>
        <v/>
      </c>
      <c r="TT84" s="66" t="str">
        <f t="shared" si="594"/>
        <v/>
      </c>
      <c r="TU84" s="66" t="str">
        <f t="shared" si="595"/>
        <v/>
      </c>
      <c r="TV84" s="66" t="str">
        <f t="shared" si="596"/>
        <v/>
      </c>
      <c r="TW84" s="66" t="str">
        <f t="shared" si="597"/>
        <v/>
      </c>
      <c r="TX84" s="66" t="str">
        <f t="shared" si="598"/>
        <v/>
      </c>
      <c r="TY84" s="66" t="str">
        <f t="shared" si="599"/>
        <v/>
      </c>
      <c r="TZ84" s="66" t="str">
        <f t="shared" si="600"/>
        <v/>
      </c>
      <c r="UA84" s="66" t="str">
        <f t="shared" si="601"/>
        <v/>
      </c>
      <c r="UB84" s="66" t="str">
        <f t="shared" si="602"/>
        <v/>
      </c>
      <c r="UC84" s="66" t="str">
        <f t="shared" si="603"/>
        <v/>
      </c>
      <c r="UD84" s="66" t="str">
        <f t="shared" si="604"/>
        <v/>
      </c>
      <c r="UE84" s="66" t="str">
        <f t="shared" si="605"/>
        <v/>
      </c>
      <c r="UF84" s="66" t="str">
        <f t="shared" si="606"/>
        <v/>
      </c>
      <c r="UG84" s="66" t="str">
        <f t="shared" si="607"/>
        <v/>
      </c>
      <c r="UH84" s="66" t="str">
        <f t="shared" si="608"/>
        <v/>
      </c>
      <c r="UI84" s="66" t="str">
        <f t="shared" si="609"/>
        <v/>
      </c>
      <c r="UJ84" s="66" t="str">
        <f t="shared" si="610"/>
        <v/>
      </c>
      <c r="UK84" s="66" t="str">
        <f t="shared" si="611"/>
        <v/>
      </c>
      <c r="UL84" s="66" t="str">
        <f t="shared" si="612"/>
        <v/>
      </c>
      <c r="UM84" s="66" t="str">
        <f t="shared" si="613"/>
        <v/>
      </c>
      <c r="UN84" s="66" t="str">
        <f t="shared" si="614"/>
        <v/>
      </c>
      <c r="UO84" s="66" t="str">
        <f t="shared" si="615"/>
        <v/>
      </c>
      <c r="UP84" s="66" t="str">
        <f t="shared" si="616"/>
        <v/>
      </c>
      <c r="UQ84" s="66" t="str">
        <f t="shared" si="617"/>
        <v/>
      </c>
      <c r="UR84" s="66" t="str">
        <f t="shared" si="618"/>
        <v/>
      </c>
      <c r="US84" s="66" t="str">
        <f t="shared" si="619"/>
        <v/>
      </c>
      <c r="UT84" s="66" t="str">
        <f t="shared" si="620"/>
        <v/>
      </c>
      <c r="UU84" s="66" t="str">
        <f t="shared" si="621"/>
        <v/>
      </c>
      <c r="UV84" s="66" t="str">
        <f t="shared" si="622"/>
        <v/>
      </c>
      <c r="UW84" s="66" t="str">
        <f t="shared" si="623"/>
        <v/>
      </c>
      <c r="UX84" s="66" t="str">
        <f t="shared" si="624"/>
        <v/>
      </c>
      <c r="UY84" s="66" t="str">
        <f t="shared" si="625"/>
        <v/>
      </c>
      <c r="UZ84" s="66" t="str">
        <f t="shared" si="626"/>
        <v/>
      </c>
      <c r="VA84" s="66" t="str">
        <f t="shared" si="627"/>
        <v/>
      </c>
      <c r="VB84" s="66" t="str">
        <f t="shared" si="628"/>
        <v/>
      </c>
      <c r="VC84" s="66" t="str">
        <f t="shared" si="629"/>
        <v/>
      </c>
      <c r="VD84" s="66" t="str">
        <f t="shared" si="630"/>
        <v/>
      </c>
      <c r="VE84" s="66" t="str">
        <f t="shared" si="631"/>
        <v/>
      </c>
      <c r="VF84" s="66" t="str">
        <f t="shared" si="632"/>
        <v/>
      </c>
      <c r="VG84" s="66" t="str">
        <f t="shared" si="633"/>
        <v/>
      </c>
      <c r="VH84" s="66" t="str">
        <f t="shared" si="634"/>
        <v/>
      </c>
      <c r="VI84" s="66" t="str">
        <f t="shared" si="635"/>
        <v/>
      </c>
      <c r="VJ84" s="66" t="str">
        <f t="shared" si="636"/>
        <v/>
      </c>
      <c r="VK84" s="66" t="str">
        <f t="shared" si="637"/>
        <v/>
      </c>
      <c r="VL84" s="66" t="str">
        <f t="shared" si="638"/>
        <v/>
      </c>
      <c r="VM84" s="66" t="str">
        <f t="shared" si="639"/>
        <v/>
      </c>
      <c r="VN84" s="66" t="str">
        <f t="shared" si="640"/>
        <v/>
      </c>
      <c r="VO84" s="66" t="str">
        <f t="shared" si="641"/>
        <v/>
      </c>
      <c r="VP84" s="66" t="str">
        <f t="shared" si="642"/>
        <v/>
      </c>
      <c r="VQ84" s="66" t="str">
        <f t="shared" si="643"/>
        <v/>
      </c>
      <c r="VR84" s="66" t="str">
        <f t="shared" si="644"/>
        <v/>
      </c>
      <c r="VS84" s="66" t="str">
        <f t="shared" si="645"/>
        <v/>
      </c>
      <c r="VT84" s="66" t="str">
        <f t="shared" si="646"/>
        <v/>
      </c>
      <c r="VU84" s="66" t="str">
        <f t="shared" si="647"/>
        <v/>
      </c>
      <c r="VV84" s="66" t="str">
        <f t="shared" si="648"/>
        <v/>
      </c>
      <c r="VW84" s="66" t="str">
        <f t="shared" si="649"/>
        <v/>
      </c>
      <c r="VX84" s="66" t="str">
        <f t="shared" si="650"/>
        <v/>
      </c>
      <c r="VY84" s="66" t="str">
        <f t="shared" si="651"/>
        <v/>
      </c>
      <c r="VZ84" s="66" t="str">
        <f t="shared" si="652"/>
        <v/>
      </c>
      <c r="WA84" s="66" t="str">
        <f t="shared" si="653"/>
        <v/>
      </c>
      <c r="WB84" s="66" t="str">
        <f t="shared" si="654"/>
        <v/>
      </c>
      <c r="WC84" s="66" t="str">
        <f t="shared" si="655"/>
        <v/>
      </c>
      <c r="WD84" s="66" t="str">
        <f t="shared" si="656"/>
        <v/>
      </c>
      <c r="WE84" s="66" t="str">
        <f t="shared" si="657"/>
        <v/>
      </c>
      <c r="WF84" s="66" t="str">
        <f t="shared" si="658"/>
        <v/>
      </c>
      <c r="WG84" s="66" t="str">
        <f t="shared" si="659"/>
        <v/>
      </c>
      <c r="WH84" s="66" t="str">
        <f t="shared" si="660"/>
        <v/>
      </c>
      <c r="WI84" s="66" t="str">
        <f t="shared" si="661"/>
        <v/>
      </c>
      <c r="WJ84" s="66" t="str">
        <f t="shared" si="662"/>
        <v/>
      </c>
      <c r="WK84" s="66" t="str">
        <f t="shared" si="663"/>
        <v/>
      </c>
      <c r="WL84" s="66" t="str">
        <f t="shared" si="664"/>
        <v/>
      </c>
      <c r="WM84" s="66" t="str">
        <f t="shared" si="665"/>
        <v/>
      </c>
      <c r="WN84" s="66" t="str">
        <f t="shared" si="666"/>
        <v/>
      </c>
      <c r="WO84" s="66" t="str">
        <f t="shared" si="667"/>
        <v/>
      </c>
      <c r="WP84" s="66" t="str">
        <f t="shared" si="668"/>
        <v/>
      </c>
      <c r="WQ84" s="66" t="str">
        <f t="shared" si="669"/>
        <v/>
      </c>
      <c r="WR84" s="66" t="str">
        <f t="shared" si="670"/>
        <v/>
      </c>
      <c r="WS84" s="66" t="str">
        <f t="shared" si="671"/>
        <v/>
      </c>
      <c r="WT84" s="66" t="str">
        <f t="shared" si="672"/>
        <v/>
      </c>
      <c r="WU84" s="66" t="str">
        <f t="shared" si="673"/>
        <v/>
      </c>
      <c r="WV84" s="66" t="str">
        <f t="shared" si="674"/>
        <v/>
      </c>
      <c r="WW84" s="66" t="str">
        <f t="shared" si="675"/>
        <v/>
      </c>
      <c r="WX84" s="66" t="str">
        <f t="shared" si="676"/>
        <v/>
      </c>
      <c r="WY84" s="66" t="str">
        <f t="shared" si="677"/>
        <v/>
      </c>
      <c r="WZ84" s="66" t="str">
        <f t="shared" si="678"/>
        <v/>
      </c>
      <c r="XA84" s="66" t="str">
        <f t="shared" si="679"/>
        <v/>
      </c>
      <c r="XB84" s="66" t="str">
        <f t="shared" si="680"/>
        <v/>
      </c>
      <c r="XC84" s="66" t="str">
        <f t="shared" si="681"/>
        <v/>
      </c>
      <c r="XD84" s="66" t="str">
        <f t="shared" si="682"/>
        <v/>
      </c>
      <c r="XE84" s="66" t="str">
        <f t="shared" si="683"/>
        <v/>
      </c>
      <c r="XF84" s="66" t="str">
        <f t="shared" si="684"/>
        <v/>
      </c>
      <c r="XG84" s="66" t="str">
        <f t="shared" si="685"/>
        <v/>
      </c>
      <c r="XH84" s="66" t="str">
        <f t="shared" si="686"/>
        <v/>
      </c>
      <c r="XI84" s="66" t="str">
        <f t="shared" si="687"/>
        <v/>
      </c>
      <c r="XJ84" s="66" t="str">
        <f t="shared" si="688"/>
        <v/>
      </c>
      <c r="XK84" s="66" t="str">
        <f t="shared" si="689"/>
        <v/>
      </c>
      <c r="XL84" s="66" t="str">
        <f t="shared" si="690"/>
        <v/>
      </c>
      <c r="XM84" s="66" t="str">
        <f t="shared" si="691"/>
        <v/>
      </c>
      <c r="XN84" s="66" t="str">
        <f t="shared" si="692"/>
        <v/>
      </c>
      <c r="XO84" s="66" t="str">
        <f t="shared" si="693"/>
        <v/>
      </c>
      <c r="XP84" s="66" t="str">
        <f t="shared" si="694"/>
        <v/>
      </c>
      <c r="XQ84" s="66" t="str">
        <f t="shared" si="695"/>
        <v/>
      </c>
      <c r="XR84" s="66" t="str">
        <f t="shared" si="696"/>
        <v/>
      </c>
      <c r="XS84" s="66" t="str">
        <f t="shared" si="697"/>
        <v/>
      </c>
      <c r="XT84" s="66" t="str">
        <f t="shared" si="698"/>
        <v/>
      </c>
      <c r="XU84" s="66" t="str">
        <f t="shared" si="699"/>
        <v/>
      </c>
      <c r="XV84" s="66" t="str">
        <f t="shared" si="700"/>
        <v/>
      </c>
      <c r="XW84" s="66" t="str">
        <f t="shared" si="701"/>
        <v/>
      </c>
      <c r="XX84" s="66" t="str">
        <f t="shared" si="702"/>
        <v/>
      </c>
      <c r="XY84" s="66" t="str">
        <f t="shared" si="703"/>
        <v/>
      </c>
      <c r="XZ84" s="66" t="str">
        <f t="shared" si="704"/>
        <v/>
      </c>
      <c r="YA84" s="66" t="str">
        <f t="shared" si="705"/>
        <v/>
      </c>
      <c r="YB84" s="66" t="str">
        <f t="shared" si="706"/>
        <v/>
      </c>
      <c r="YC84" s="66" t="str">
        <f t="shared" si="707"/>
        <v/>
      </c>
      <c r="YD84" s="66" t="str">
        <f t="shared" si="708"/>
        <v/>
      </c>
      <c r="YE84" s="66" t="str">
        <f t="shared" si="709"/>
        <v/>
      </c>
      <c r="YF84" s="66" t="str">
        <f t="shared" si="710"/>
        <v/>
      </c>
      <c r="YG84" s="66" t="str">
        <f t="shared" si="711"/>
        <v/>
      </c>
      <c r="YH84" s="66" t="str">
        <f t="shared" si="712"/>
        <v/>
      </c>
      <c r="YI84" s="66" t="str">
        <f t="shared" si="713"/>
        <v/>
      </c>
      <c r="YJ84" s="66" t="str">
        <f t="shared" si="714"/>
        <v/>
      </c>
      <c r="YK84" s="66" t="str">
        <f t="shared" si="715"/>
        <v/>
      </c>
      <c r="YL84" s="66" t="str">
        <f t="shared" si="716"/>
        <v/>
      </c>
      <c r="YM84" s="66" t="str">
        <f t="shared" si="717"/>
        <v/>
      </c>
      <c r="YN84" s="66" t="str">
        <f t="shared" si="718"/>
        <v/>
      </c>
      <c r="YO84" s="66" t="str">
        <f t="shared" si="719"/>
        <v/>
      </c>
      <c r="YP84" s="66" t="str">
        <f t="shared" si="720"/>
        <v/>
      </c>
      <c r="YQ84" s="66" t="str">
        <f t="shared" si="721"/>
        <v/>
      </c>
      <c r="YR84" s="66" t="str">
        <f t="shared" si="722"/>
        <v/>
      </c>
      <c r="YS84" s="66" t="str">
        <f t="shared" si="723"/>
        <v/>
      </c>
      <c r="YT84" s="66" t="str">
        <f t="shared" si="724"/>
        <v/>
      </c>
      <c r="YU84" s="66" t="str">
        <f t="shared" si="725"/>
        <v/>
      </c>
      <c r="YV84" s="66" t="str">
        <f t="shared" si="726"/>
        <v/>
      </c>
      <c r="YW84" s="66" t="str">
        <f t="shared" si="727"/>
        <v/>
      </c>
      <c r="YX84" s="66" t="str">
        <f t="shared" si="728"/>
        <v/>
      </c>
      <c r="YY84" s="66" t="str">
        <f t="shared" si="729"/>
        <v/>
      </c>
      <c r="YZ84" s="66" t="str">
        <f t="shared" si="730"/>
        <v/>
      </c>
      <c r="ZA84" s="66" t="str">
        <f t="shared" si="731"/>
        <v/>
      </c>
      <c r="ZB84" s="66" t="str">
        <f t="shared" si="732"/>
        <v/>
      </c>
      <c r="ZC84" s="66" t="str">
        <f t="shared" si="733"/>
        <v/>
      </c>
      <c r="ZD84" s="66" t="str">
        <f t="shared" si="734"/>
        <v/>
      </c>
      <c r="ZE84" s="66" t="str">
        <f t="shared" si="735"/>
        <v/>
      </c>
      <c r="ZF84" s="66" t="str">
        <f t="shared" si="736"/>
        <v/>
      </c>
      <c r="ZG84" s="66" t="str">
        <f t="shared" si="737"/>
        <v/>
      </c>
      <c r="ZH84" s="66" t="str">
        <f t="shared" si="738"/>
        <v/>
      </c>
      <c r="ZI84" s="66" t="str">
        <f t="shared" si="739"/>
        <v/>
      </c>
      <c r="ZJ84" s="66" t="str">
        <f t="shared" si="740"/>
        <v/>
      </c>
      <c r="ZK84" s="66" t="str">
        <f t="shared" si="741"/>
        <v/>
      </c>
      <c r="ZL84" s="66" t="str">
        <f t="shared" si="742"/>
        <v/>
      </c>
      <c r="ZM84" s="66" t="str">
        <f t="shared" si="743"/>
        <v/>
      </c>
      <c r="ZN84" s="66" t="str">
        <f t="shared" si="744"/>
        <v/>
      </c>
      <c r="ZO84" s="66" t="str">
        <f t="shared" si="745"/>
        <v/>
      </c>
      <c r="ZP84" s="66" t="str">
        <f t="shared" si="746"/>
        <v/>
      </c>
      <c r="ZQ84" s="66" t="str">
        <f t="shared" si="747"/>
        <v/>
      </c>
      <c r="ZR84" s="66" t="str">
        <f t="shared" si="748"/>
        <v/>
      </c>
      <c r="ZS84" s="66" t="str">
        <f t="shared" si="749"/>
        <v/>
      </c>
      <c r="ZT84" s="66" t="str">
        <f t="shared" si="750"/>
        <v/>
      </c>
      <c r="ZU84" s="66" t="str">
        <f t="shared" si="751"/>
        <v/>
      </c>
      <c r="ZV84" s="66" t="str">
        <f t="shared" si="752"/>
        <v/>
      </c>
      <c r="ZW84" s="66" t="str">
        <f t="shared" si="753"/>
        <v/>
      </c>
      <c r="ZX84" s="66" t="str">
        <f t="shared" si="754"/>
        <v/>
      </c>
      <c r="ZY84" s="66" t="str">
        <f t="shared" si="755"/>
        <v/>
      </c>
      <c r="ZZ84" s="66" t="str">
        <f t="shared" si="756"/>
        <v/>
      </c>
      <c r="AAA84" s="66" t="str">
        <f t="shared" si="757"/>
        <v/>
      </c>
      <c r="AAB84" s="66" t="str">
        <f t="shared" si="758"/>
        <v/>
      </c>
      <c r="AAC84" s="66" t="str">
        <f t="shared" si="759"/>
        <v/>
      </c>
      <c r="AAD84" s="66" t="str">
        <f t="shared" si="760"/>
        <v/>
      </c>
      <c r="AAE84" s="66" t="str">
        <f t="shared" si="761"/>
        <v/>
      </c>
      <c r="AAF84" s="66" t="str">
        <f t="shared" si="762"/>
        <v/>
      </c>
      <c r="AAG84" s="66" t="str">
        <f t="shared" si="763"/>
        <v/>
      </c>
      <c r="AAH84" s="66" t="str">
        <f t="shared" si="764"/>
        <v/>
      </c>
      <c r="AAI84" s="66" t="str">
        <f t="shared" si="765"/>
        <v/>
      </c>
      <c r="AAJ84" s="66" t="str">
        <f t="shared" si="766"/>
        <v/>
      </c>
      <c r="AAK84" s="66" t="str">
        <f t="shared" si="767"/>
        <v/>
      </c>
      <c r="AAL84" s="66" t="str">
        <f t="shared" si="768"/>
        <v/>
      </c>
      <c r="AAM84" s="66" t="str">
        <f t="shared" si="769"/>
        <v/>
      </c>
      <c r="AAN84" s="66" t="str">
        <f t="shared" si="770"/>
        <v/>
      </c>
      <c r="AAO84" s="66" t="str">
        <f t="shared" si="771"/>
        <v/>
      </c>
      <c r="AAP84" s="66" t="str">
        <f t="shared" si="772"/>
        <v/>
      </c>
      <c r="AAQ84" s="66" t="str">
        <f t="shared" si="773"/>
        <v/>
      </c>
      <c r="AAR84" s="66" t="str">
        <f t="shared" si="774"/>
        <v/>
      </c>
      <c r="AAS84" s="66" t="str">
        <f t="shared" si="775"/>
        <v/>
      </c>
      <c r="AAT84" s="66" t="str">
        <f t="shared" si="776"/>
        <v/>
      </c>
      <c r="AAU84" s="66" t="str">
        <f t="shared" si="777"/>
        <v/>
      </c>
      <c r="AAV84" s="66" t="str">
        <f t="shared" si="778"/>
        <v/>
      </c>
      <c r="AAW84" s="66" t="str">
        <f t="shared" si="779"/>
        <v/>
      </c>
      <c r="AAX84" s="66" t="str">
        <f t="shared" si="780"/>
        <v/>
      </c>
      <c r="AAY84" s="66" t="str">
        <f t="shared" si="781"/>
        <v/>
      </c>
      <c r="AAZ84" s="66" t="str">
        <f t="shared" si="782"/>
        <v/>
      </c>
      <c r="ABA84" s="66" t="str">
        <f t="shared" si="783"/>
        <v/>
      </c>
      <c r="ABB84" s="66" t="str">
        <f t="shared" si="784"/>
        <v/>
      </c>
      <c r="ABC84" s="66" t="str">
        <f t="shared" si="785"/>
        <v/>
      </c>
      <c r="ABD84" s="66" t="str">
        <f t="shared" si="786"/>
        <v/>
      </c>
      <c r="ABE84" s="66" t="str">
        <f t="shared" si="787"/>
        <v/>
      </c>
      <c r="ABF84" s="66" t="str">
        <f t="shared" si="788"/>
        <v/>
      </c>
      <c r="ABG84" s="66" t="str">
        <f t="shared" si="789"/>
        <v/>
      </c>
      <c r="ABH84" s="66" t="str">
        <f t="shared" si="790"/>
        <v/>
      </c>
      <c r="ABI84" s="66" t="str">
        <f t="shared" si="791"/>
        <v/>
      </c>
      <c r="ABJ84" s="66" t="str">
        <f t="shared" si="792"/>
        <v/>
      </c>
      <c r="ABK84" s="66" t="str">
        <f t="shared" si="793"/>
        <v/>
      </c>
      <c r="ABL84" s="66" t="str">
        <f t="shared" si="794"/>
        <v/>
      </c>
      <c r="ABM84" s="66" t="str">
        <f t="shared" si="795"/>
        <v/>
      </c>
      <c r="ABN84" s="66" t="str">
        <f t="shared" si="796"/>
        <v/>
      </c>
      <c r="ABO84" s="66" t="str">
        <f t="shared" si="797"/>
        <v/>
      </c>
      <c r="ABP84" s="66" t="str">
        <f t="shared" si="798"/>
        <v/>
      </c>
      <c r="ABQ84" s="66" t="str">
        <f t="shared" si="799"/>
        <v/>
      </c>
      <c r="ABR84" s="66" t="str">
        <f t="shared" si="800"/>
        <v/>
      </c>
      <c r="ABS84" s="66" t="str">
        <f t="shared" si="801"/>
        <v/>
      </c>
      <c r="ABT84" s="66" t="str">
        <f t="shared" si="802"/>
        <v/>
      </c>
      <c r="ABU84" s="66" t="str">
        <f t="shared" si="803"/>
        <v/>
      </c>
      <c r="ABV84" s="66" t="str">
        <f t="shared" si="804"/>
        <v/>
      </c>
      <c r="ABW84" s="66" t="str">
        <f t="shared" si="805"/>
        <v/>
      </c>
      <c r="ABX84" s="66" t="str">
        <f t="shared" si="806"/>
        <v/>
      </c>
      <c r="ABY84" s="66" t="str">
        <f t="shared" si="807"/>
        <v/>
      </c>
      <c r="ABZ84" s="66" t="str">
        <f t="shared" si="808"/>
        <v/>
      </c>
      <c r="ACA84" s="66" t="str">
        <f t="shared" si="809"/>
        <v/>
      </c>
      <c r="ACB84" s="66" t="str">
        <f t="shared" si="810"/>
        <v/>
      </c>
      <c r="ACC84" s="66" t="str">
        <f t="shared" si="811"/>
        <v/>
      </c>
      <c r="ACD84" s="66" t="str">
        <f t="shared" si="812"/>
        <v/>
      </c>
      <c r="ACE84" s="66" t="str">
        <f t="shared" si="813"/>
        <v/>
      </c>
      <c r="ACF84" s="66" t="str">
        <f t="shared" si="814"/>
        <v/>
      </c>
      <c r="ACG84" s="66" t="str">
        <f t="shared" si="815"/>
        <v/>
      </c>
      <c r="ACH84" s="66" t="str">
        <f t="shared" si="816"/>
        <v/>
      </c>
      <c r="ACI84" s="66" t="str">
        <f t="shared" si="817"/>
        <v/>
      </c>
      <c r="ACJ84" s="66" t="str">
        <f t="shared" si="818"/>
        <v/>
      </c>
      <c r="ACK84" s="66" t="str">
        <f t="shared" si="819"/>
        <v/>
      </c>
      <c r="ACL84" s="66" t="str">
        <f t="shared" si="820"/>
        <v/>
      </c>
      <c r="ACM84" s="66" t="str">
        <f t="shared" ref="ACM84:ACN84" si="841">IF(AND(ACS$3="Unit", ACL84=""), "", IF(AND(ACS$3="Unit", ACL84="-"),"", IF(ACS$3="Unit", "kg/GJ delivered", IF(AND(NY84&lt;&gt;"", NY84&lt;&gt;"-", NX84="-"),"", IF($H84="","", IF(NX84="nd", "",IF(NX84="&lt;n.a.&gt;", "", IF(NY84="#/MJ", "", IF(NY84="kg/GJ delivered",NX84,IF(NY84="g/MJ delivered",NX84,IF(NY84="kg/MJ delivered",NX84*1000,IF(NY84="mg/MJ delivered",NX84/1000,IF(NY84="g/kg",((NX84)*(1/$I84)*(1/$H84)),IF(NY84="mg/kg",((NX84/1000)*(1/$I84)*(1/$H84)),IF(NY84="mg/MJ delivered",NX84/1000,IF(NY84="-","","Error"))))))))))))))))</f>
        <v/>
      </c>
      <c r="ACN84" s="66" t="str">
        <f t="shared" si="841"/>
        <v/>
      </c>
      <c r="ACO84" s="66" t="str">
        <f t="shared" si="822"/>
        <v/>
      </c>
      <c r="ACP84" s="66" t="str">
        <f t="shared" si="823"/>
        <v/>
      </c>
      <c r="ACQ84" s="66" t="str">
        <f t="shared" si="824"/>
        <v/>
      </c>
      <c r="ACR84" s="66" t="str">
        <f t="shared" si="825"/>
        <v/>
      </c>
      <c r="ACS84" s="66" t="str">
        <f t="shared" si="826"/>
        <v/>
      </c>
      <c r="ACT84" s="66" t="str">
        <f t="shared" si="827"/>
        <v/>
      </c>
    </row>
    <row r="85" spans="2:774" ht="15.75" customHeight="1" x14ac:dyDescent="0.25">
      <c r="B85" s="66">
        <v>207</v>
      </c>
      <c r="C85" s="66" t="s">
        <v>792</v>
      </c>
      <c r="D85" s="66" t="s">
        <v>1635</v>
      </c>
      <c r="E85" s="156" t="s">
        <v>470</v>
      </c>
      <c r="F85" s="66" t="s">
        <v>139</v>
      </c>
      <c r="G85" s="66" t="s">
        <v>492</v>
      </c>
      <c r="H85" s="126">
        <v>0.18</v>
      </c>
      <c r="I85" s="130">
        <v>28</v>
      </c>
      <c r="J85" s="66" t="str">
        <f t="shared" si="449"/>
        <v>Charcoal, Improved, GLO</v>
      </c>
      <c r="K85" s="161"/>
      <c r="L85" s="161"/>
      <c r="M85" s="161"/>
      <c r="N85" s="161"/>
      <c r="O85" s="66" t="s">
        <v>794</v>
      </c>
      <c r="P85" s="66" t="str">
        <f t="shared" si="428"/>
        <v>GLO</v>
      </c>
      <c r="Q85" s="66" t="s">
        <v>1586</v>
      </c>
      <c r="R85" s="164">
        <v>155</v>
      </c>
      <c r="S85" s="158" t="s">
        <v>523</v>
      </c>
      <c r="T85" s="158" t="s">
        <v>128</v>
      </c>
      <c r="U85" s="158" t="s">
        <v>128</v>
      </c>
      <c r="V85" s="158" t="s">
        <v>128</v>
      </c>
      <c r="W85" s="158" t="s">
        <v>128</v>
      </c>
      <c r="X85" s="166">
        <v>2576</v>
      </c>
      <c r="Y85" s="158" t="s">
        <v>523</v>
      </c>
      <c r="Z85" s="165">
        <v>8.1999999999999993</v>
      </c>
      <c r="AA85" s="158" t="s">
        <v>523</v>
      </c>
      <c r="AB85" s="158" t="s">
        <v>128</v>
      </c>
      <c r="AC85" s="158" t="s">
        <v>128</v>
      </c>
      <c r="AD85" s="158" t="s">
        <v>128</v>
      </c>
      <c r="AE85" s="158" t="s">
        <v>128</v>
      </c>
      <c r="AF85" s="165">
        <v>6.2</v>
      </c>
      <c r="AG85" s="158" t="s">
        <v>523</v>
      </c>
      <c r="AH85" s="163">
        <v>0.43</v>
      </c>
      <c r="AI85" s="158" t="s">
        <v>523</v>
      </c>
      <c r="AJ85" s="158" t="s">
        <v>128</v>
      </c>
      <c r="AK85" s="158" t="s">
        <v>128</v>
      </c>
      <c r="AL85" s="158" t="s">
        <v>128</v>
      </c>
      <c r="AM85" s="158" t="s">
        <v>128</v>
      </c>
      <c r="AN85" s="158" t="s">
        <v>128</v>
      </c>
      <c r="AO85" s="158" t="s">
        <v>128</v>
      </c>
      <c r="AP85" s="158" t="s">
        <v>128</v>
      </c>
      <c r="AQ85" s="158" t="s">
        <v>128</v>
      </c>
      <c r="AR85" s="158" t="s">
        <v>128</v>
      </c>
      <c r="AS85" s="158" t="s">
        <v>128</v>
      </c>
      <c r="AT85" s="158" t="s">
        <v>128</v>
      </c>
      <c r="AU85" s="158" t="s">
        <v>128</v>
      </c>
      <c r="AV85" s="158" t="s">
        <v>128</v>
      </c>
      <c r="AW85" s="158" t="s">
        <v>128</v>
      </c>
      <c r="AX85" s="158" t="s">
        <v>128</v>
      </c>
      <c r="AY85" s="158" t="s">
        <v>128</v>
      </c>
      <c r="AZ85" s="158" t="s">
        <v>128</v>
      </c>
      <c r="BA85" s="158" t="s">
        <v>128</v>
      </c>
      <c r="BB85" s="158" t="s">
        <v>128</v>
      </c>
      <c r="BC85" s="158" t="s">
        <v>128</v>
      </c>
      <c r="BD85" s="158" t="s">
        <v>128</v>
      </c>
      <c r="BE85" s="158" t="s">
        <v>128</v>
      </c>
      <c r="BF85" s="158" t="s">
        <v>128</v>
      </c>
      <c r="BG85" s="158" t="s">
        <v>128</v>
      </c>
      <c r="BH85" s="158" t="s">
        <v>128</v>
      </c>
      <c r="BI85" s="158" t="s">
        <v>128</v>
      </c>
      <c r="BJ85" s="158" t="s">
        <v>128</v>
      </c>
      <c r="BK85" s="158" t="s">
        <v>128</v>
      </c>
      <c r="BL85" s="158" t="s">
        <v>128</v>
      </c>
      <c r="BM85" s="158" t="s">
        <v>128</v>
      </c>
      <c r="BN85" s="158" t="s">
        <v>128</v>
      </c>
      <c r="BO85" s="158" t="s">
        <v>128</v>
      </c>
      <c r="BP85" s="158" t="s">
        <v>128</v>
      </c>
      <c r="BQ85" s="158" t="s">
        <v>128</v>
      </c>
      <c r="BR85" s="158" t="s">
        <v>128</v>
      </c>
      <c r="BS85" s="158" t="s">
        <v>128</v>
      </c>
      <c r="BT85" s="158" t="s">
        <v>128</v>
      </c>
      <c r="BU85" s="158" t="s">
        <v>128</v>
      </c>
      <c r="BV85" s="158" t="s">
        <v>128</v>
      </c>
      <c r="BW85" s="158" t="s">
        <v>128</v>
      </c>
      <c r="BX85" s="158" t="s">
        <v>128</v>
      </c>
      <c r="BY85" s="158" t="s">
        <v>128</v>
      </c>
      <c r="BZ85" s="158" t="s">
        <v>128</v>
      </c>
      <c r="CA85" s="158" t="s">
        <v>128</v>
      </c>
      <c r="CB85" s="158" t="s">
        <v>128</v>
      </c>
      <c r="CC85" s="158" t="s">
        <v>128</v>
      </c>
      <c r="CD85" s="158" t="s">
        <v>128</v>
      </c>
      <c r="CE85" s="158" t="s">
        <v>128</v>
      </c>
      <c r="CF85" s="158" t="s">
        <v>128</v>
      </c>
      <c r="CG85" s="158" t="s">
        <v>128</v>
      </c>
      <c r="CH85" s="158" t="s">
        <v>128</v>
      </c>
      <c r="CI85" s="158" t="s">
        <v>128</v>
      </c>
      <c r="CJ85" s="158" t="s">
        <v>128</v>
      </c>
      <c r="CK85" s="158" t="s">
        <v>128</v>
      </c>
      <c r="CL85" s="158" t="s">
        <v>128</v>
      </c>
      <c r="CM85" s="158" t="s">
        <v>128</v>
      </c>
      <c r="CN85" s="158" t="s">
        <v>128</v>
      </c>
      <c r="CO85" s="158" t="s">
        <v>128</v>
      </c>
      <c r="CP85" s="158" t="s">
        <v>128</v>
      </c>
      <c r="CQ85" s="158" t="s">
        <v>128</v>
      </c>
      <c r="CR85" s="158" t="s">
        <v>128</v>
      </c>
      <c r="CS85" s="158" t="s">
        <v>128</v>
      </c>
      <c r="CT85" s="158" t="s">
        <v>128</v>
      </c>
      <c r="CU85" s="158" t="s">
        <v>128</v>
      </c>
      <c r="CV85" s="158" t="s">
        <v>128</v>
      </c>
      <c r="CW85" s="158" t="s">
        <v>128</v>
      </c>
      <c r="CX85" s="158" t="s">
        <v>128</v>
      </c>
      <c r="CY85" s="158" t="s">
        <v>128</v>
      </c>
      <c r="CZ85" s="158" t="s">
        <v>128</v>
      </c>
      <c r="DA85" s="158" t="s">
        <v>128</v>
      </c>
      <c r="DB85" s="158" t="s">
        <v>128</v>
      </c>
      <c r="DC85" s="158" t="s">
        <v>128</v>
      </c>
      <c r="DD85" s="158" t="s">
        <v>128</v>
      </c>
      <c r="DE85" s="158" t="s">
        <v>128</v>
      </c>
      <c r="DF85" s="158" t="s">
        <v>128</v>
      </c>
      <c r="DG85" s="158" t="s">
        <v>128</v>
      </c>
      <c r="DH85" s="158" t="s">
        <v>128</v>
      </c>
      <c r="DI85" s="158" t="s">
        <v>128</v>
      </c>
      <c r="DJ85" s="158" t="s">
        <v>128</v>
      </c>
      <c r="DK85" s="158" t="s">
        <v>128</v>
      </c>
      <c r="DL85" s="158" t="s">
        <v>128</v>
      </c>
      <c r="DM85" s="158" t="s">
        <v>128</v>
      </c>
      <c r="DN85" s="158" t="s">
        <v>128</v>
      </c>
      <c r="DO85" s="158" t="s">
        <v>128</v>
      </c>
      <c r="DP85" s="158" t="s">
        <v>128</v>
      </c>
      <c r="DQ85" s="158" t="s">
        <v>128</v>
      </c>
      <c r="DR85" s="158" t="s">
        <v>128</v>
      </c>
      <c r="DS85" s="158" t="s">
        <v>128</v>
      </c>
      <c r="DT85" s="158" t="s">
        <v>128</v>
      </c>
      <c r="DU85" s="158" t="s">
        <v>128</v>
      </c>
      <c r="DV85" s="158" t="s">
        <v>128</v>
      </c>
      <c r="DW85" s="158" t="s">
        <v>128</v>
      </c>
      <c r="DX85" s="158" t="s">
        <v>128</v>
      </c>
      <c r="DY85" s="158" t="s">
        <v>128</v>
      </c>
      <c r="DZ85" s="158" t="s">
        <v>128</v>
      </c>
      <c r="EA85" s="158" t="s">
        <v>128</v>
      </c>
      <c r="EB85" s="158" t="s">
        <v>128</v>
      </c>
      <c r="EC85" s="158" t="s">
        <v>128</v>
      </c>
      <c r="ED85" s="158" t="s">
        <v>128</v>
      </c>
      <c r="EE85" s="158" t="s">
        <v>128</v>
      </c>
      <c r="EF85" s="158" t="s">
        <v>128</v>
      </c>
      <c r="EG85" s="158" t="s">
        <v>128</v>
      </c>
      <c r="EH85" s="158" t="s">
        <v>128</v>
      </c>
      <c r="EI85" s="158" t="s">
        <v>128</v>
      </c>
      <c r="EJ85" s="158" t="s">
        <v>128</v>
      </c>
      <c r="EK85" s="158" t="s">
        <v>128</v>
      </c>
      <c r="EL85" s="158" t="s">
        <v>128</v>
      </c>
      <c r="EM85" s="158" t="s">
        <v>128</v>
      </c>
      <c r="EN85" s="158" t="s">
        <v>128</v>
      </c>
      <c r="EO85" s="158" t="s">
        <v>128</v>
      </c>
      <c r="EP85" s="158" t="s">
        <v>128</v>
      </c>
      <c r="EQ85" s="158" t="s">
        <v>128</v>
      </c>
      <c r="ER85" s="158" t="s">
        <v>128</v>
      </c>
      <c r="ES85" s="158" t="s">
        <v>128</v>
      </c>
      <c r="ET85" s="158" t="s">
        <v>128</v>
      </c>
      <c r="EU85" s="158" t="s">
        <v>128</v>
      </c>
      <c r="EV85" s="158" t="s">
        <v>128</v>
      </c>
      <c r="EW85" s="158" t="s">
        <v>128</v>
      </c>
      <c r="EX85" s="158" t="s">
        <v>128</v>
      </c>
      <c r="EY85" s="158" t="s">
        <v>128</v>
      </c>
      <c r="EZ85" s="158" t="s">
        <v>128</v>
      </c>
      <c r="FA85" s="158" t="s">
        <v>128</v>
      </c>
      <c r="FB85" s="158" t="s">
        <v>128</v>
      </c>
      <c r="FC85" s="158" t="s">
        <v>128</v>
      </c>
      <c r="FD85" s="158" t="s">
        <v>128</v>
      </c>
      <c r="FE85" s="158" t="s">
        <v>128</v>
      </c>
      <c r="FF85" s="158" t="s">
        <v>128</v>
      </c>
      <c r="FG85" s="158" t="s">
        <v>128</v>
      </c>
      <c r="FH85" s="158" t="s">
        <v>128</v>
      </c>
      <c r="FI85" s="158" t="s">
        <v>128</v>
      </c>
      <c r="FJ85" s="158" t="s">
        <v>128</v>
      </c>
      <c r="FK85" s="158" t="s">
        <v>128</v>
      </c>
      <c r="FL85" s="158" t="s">
        <v>128</v>
      </c>
      <c r="FM85" s="158" t="s">
        <v>128</v>
      </c>
      <c r="FN85" s="158" t="s">
        <v>128</v>
      </c>
      <c r="FO85" s="158" t="s">
        <v>128</v>
      </c>
      <c r="FP85" s="158" t="s">
        <v>128</v>
      </c>
      <c r="FQ85" s="158" t="s">
        <v>128</v>
      </c>
      <c r="FR85" s="158" t="s">
        <v>128</v>
      </c>
      <c r="FS85" s="158" t="s">
        <v>128</v>
      </c>
      <c r="FT85" s="158" t="s">
        <v>128</v>
      </c>
      <c r="FU85" s="158" t="s">
        <v>128</v>
      </c>
      <c r="FV85" s="158" t="s">
        <v>128</v>
      </c>
      <c r="FW85" s="158" t="s">
        <v>128</v>
      </c>
      <c r="FX85" s="158" t="s">
        <v>128</v>
      </c>
      <c r="FY85" s="158" t="s">
        <v>128</v>
      </c>
      <c r="FZ85" s="158" t="s">
        <v>128</v>
      </c>
      <c r="GA85" s="158" t="s">
        <v>128</v>
      </c>
      <c r="GB85" s="158" t="s">
        <v>128</v>
      </c>
      <c r="GC85" s="158" t="s">
        <v>128</v>
      </c>
      <c r="GD85" s="158" t="s">
        <v>128</v>
      </c>
      <c r="GE85" s="158" t="s">
        <v>128</v>
      </c>
      <c r="GF85" s="158" t="s">
        <v>128</v>
      </c>
      <c r="GG85" s="158" t="s">
        <v>128</v>
      </c>
      <c r="GH85" s="158" t="s">
        <v>128</v>
      </c>
      <c r="GI85" s="158" t="s">
        <v>128</v>
      </c>
      <c r="GJ85" s="158" t="s">
        <v>128</v>
      </c>
      <c r="GK85" s="158" t="s">
        <v>128</v>
      </c>
      <c r="GL85" s="158" t="s">
        <v>128</v>
      </c>
      <c r="GM85" s="158" t="s">
        <v>128</v>
      </c>
      <c r="GN85" s="158" t="s">
        <v>128</v>
      </c>
      <c r="GO85" s="158" t="s">
        <v>128</v>
      </c>
      <c r="GP85" s="158" t="s">
        <v>128</v>
      </c>
      <c r="GQ85" s="158" t="s">
        <v>128</v>
      </c>
      <c r="GR85" s="158" t="s">
        <v>128</v>
      </c>
      <c r="GS85" s="158" t="s">
        <v>128</v>
      </c>
      <c r="GT85" s="158" t="s">
        <v>128</v>
      </c>
      <c r="GU85" s="158" t="s">
        <v>128</v>
      </c>
      <c r="GV85" s="158" t="s">
        <v>128</v>
      </c>
      <c r="GW85" s="158" t="s">
        <v>128</v>
      </c>
      <c r="GX85" s="158" t="s">
        <v>128</v>
      </c>
      <c r="GY85" s="158" t="s">
        <v>128</v>
      </c>
      <c r="GZ85" s="158" t="s">
        <v>128</v>
      </c>
      <c r="HA85" s="158" t="s">
        <v>128</v>
      </c>
      <c r="HB85" s="158" t="s">
        <v>128</v>
      </c>
      <c r="HC85" s="158" t="s">
        <v>128</v>
      </c>
      <c r="HD85" s="158" t="s">
        <v>128</v>
      </c>
      <c r="HE85" s="158" t="s">
        <v>128</v>
      </c>
      <c r="HF85" s="158" t="s">
        <v>128</v>
      </c>
      <c r="HG85" s="158" t="s">
        <v>128</v>
      </c>
      <c r="HH85" s="158" t="s">
        <v>128</v>
      </c>
      <c r="HI85" s="158" t="s">
        <v>128</v>
      </c>
      <c r="HJ85" s="158" t="s">
        <v>128</v>
      </c>
      <c r="HK85" s="158" t="s">
        <v>128</v>
      </c>
      <c r="HL85" s="158" t="s">
        <v>128</v>
      </c>
      <c r="HM85" s="158" t="s">
        <v>128</v>
      </c>
      <c r="HN85" s="158" t="s">
        <v>128</v>
      </c>
      <c r="HO85" s="158" t="s">
        <v>128</v>
      </c>
      <c r="HP85" s="158" t="s">
        <v>128</v>
      </c>
      <c r="HQ85" s="158" t="s">
        <v>128</v>
      </c>
      <c r="HR85" s="158" t="s">
        <v>128</v>
      </c>
      <c r="HS85" s="158" t="s">
        <v>128</v>
      </c>
      <c r="HT85" s="158" t="s">
        <v>128</v>
      </c>
      <c r="HU85" s="158" t="s">
        <v>128</v>
      </c>
      <c r="HV85" s="158" t="s">
        <v>128</v>
      </c>
      <c r="HW85" s="158" t="s">
        <v>128</v>
      </c>
      <c r="HX85" s="158" t="s">
        <v>128</v>
      </c>
      <c r="HY85" s="158" t="s">
        <v>128</v>
      </c>
      <c r="HZ85" s="158" t="s">
        <v>128</v>
      </c>
      <c r="IA85" s="158" t="s">
        <v>128</v>
      </c>
      <c r="IB85" s="158" t="s">
        <v>128</v>
      </c>
      <c r="IC85" s="158" t="s">
        <v>128</v>
      </c>
      <c r="ID85" s="158" t="s">
        <v>128</v>
      </c>
      <c r="IE85" s="158" t="s">
        <v>128</v>
      </c>
      <c r="IF85" s="158" t="s">
        <v>128</v>
      </c>
      <c r="IG85" s="158" t="s">
        <v>128</v>
      </c>
      <c r="IH85" s="158" t="s">
        <v>128</v>
      </c>
      <c r="II85" s="158" t="s">
        <v>128</v>
      </c>
      <c r="IJ85" s="158" t="s">
        <v>128</v>
      </c>
      <c r="IK85" s="158" t="s">
        <v>128</v>
      </c>
      <c r="IL85" s="158" t="s">
        <v>128</v>
      </c>
      <c r="IM85" s="158" t="s">
        <v>128</v>
      </c>
      <c r="IN85" s="158" t="s">
        <v>128</v>
      </c>
      <c r="IO85" s="158" t="s">
        <v>128</v>
      </c>
      <c r="IP85" s="158" t="s">
        <v>128</v>
      </c>
      <c r="IQ85" s="158" t="s">
        <v>128</v>
      </c>
      <c r="IR85" s="158" t="s">
        <v>128</v>
      </c>
      <c r="IS85" s="158" t="s">
        <v>128</v>
      </c>
      <c r="IT85" s="158" t="s">
        <v>128</v>
      </c>
      <c r="IU85" s="158" t="s">
        <v>128</v>
      </c>
      <c r="IV85" s="158" t="s">
        <v>128</v>
      </c>
      <c r="IW85" s="158" t="s">
        <v>128</v>
      </c>
      <c r="IX85" s="158" t="s">
        <v>128</v>
      </c>
      <c r="IY85" s="158" t="s">
        <v>128</v>
      </c>
      <c r="IZ85" s="158" t="s">
        <v>128</v>
      </c>
      <c r="JA85" s="158" t="s">
        <v>128</v>
      </c>
      <c r="JB85" s="158" t="s">
        <v>128</v>
      </c>
      <c r="JC85" s="158" t="s">
        <v>128</v>
      </c>
      <c r="JD85" s="158" t="s">
        <v>128</v>
      </c>
      <c r="JE85" s="158" t="s">
        <v>128</v>
      </c>
      <c r="JF85" s="158" t="s">
        <v>128</v>
      </c>
      <c r="JG85" s="158" t="s">
        <v>128</v>
      </c>
      <c r="JH85" s="158" t="s">
        <v>128</v>
      </c>
      <c r="JI85" s="158" t="s">
        <v>128</v>
      </c>
      <c r="JJ85" s="158" t="s">
        <v>128</v>
      </c>
      <c r="JK85" s="158" t="s">
        <v>128</v>
      </c>
      <c r="JL85" s="158" t="s">
        <v>128</v>
      </c>
      <c r="JM85" s="158" t="s">
        <v>128</v>
      </c>
      <c r="JN85" s="158" t="s">
        <v>128</v>
      </c>
      <c r="JO85" s="158" t="s">
        <v>128</v>
      </c>
      <c r="JP85" s="158" t="s">
        <v>128</v>
      </c>
      <c r="JQ85" s="158" t="s">
        <v>128</v>
      </c>
      <c r="JR85" s="158" t="s">
        <v>128</v>
      </c>
      <c r="JS85" s="158" t="s">
        <v>128</v>
      </c>
      <c r="JT85" s="158" t="s">
        <v>128</v>
      </c>
      <c r="JU85" s="158" t="s">
        <v>128</v>
      </c>
      <c r="JV85" s="158" t="s">
        <v>128</v>
      </c>
      <c r="JW85" s="158" t="s">
        <v>128</v>
      </c>
      <c r="JX85" s="158" t="s">
        <v>128</v>
      </c>
      <c r="JY85" s="158" t="s">
        <v>128</v>
      </c>
      <c r="JZ85" s="158" t="s">
        <v>128</v>
      </c>
      <c r="KA85" s="158" t="s">
        <v>128</v>
      </c>
      <c r="KB85" s="158" t="s">
        <v>128</v>
      </c>
      <c r="KC85" s="158" t="s">
        <v>128</v>
      </c>
      <c r="KD85" s="158" t="s">
        <v>128</v>
      </c>
      <c r="KE85" s="158" t="s">
        <v>128</v>
      </c>
      <c r="KF85" s="158" t="s">
        <v>128</v>
      </c>
      <c r="KG85" s="158" t="s">
        <v>128</v>
      </c>
      <c r="KH85" s="158" t="s">
        <v>128</v>
      </c>
      <c r="KI85" s="158" t="s">
        <v>128</v>
      </c>
      <c r="KJ85" s="158" t="s">
        <v>128</v>
      </c>
      <c r="KK85" s="158" t="s">
        <v>128</v>
      </c>
      <c r="KL85" s="158" t="s">
        <v>128</v>
      </c>
      <c r="KM85" s="158" t="s">
        <v>128</v>
      </c>
      <c r="KN85" s="158" t="s">
        <v>128</v>
      </c>
      <c r="KO85" s="158" t="s">
        <v>128</v>
      </c>
      <c r="KP85" s="158" t="s">
        <v>128</v>
      </c>
      <c r="KQ85" s="158" t="s">
        <v>128</v>
      </c>
      <c r="KR85" s="158" t="s">
        <v>128</v>
      </c>
      <c r="KS85" s="158" t="s">
        <v>128</v>
      </c>
      <c r="KT85" s="158" t="s">
        <v>128</v>
      </c>
      <c r="KU85" s="158" t="s">
        <v>128</v>
      </c>
      <c r="KV85" s="158" t="s">
        <v>128</v>
      </c>
      <c r="KW85" s="158" t="s">
        <v>128</v>
      </c>
      <c r="KX85" s="158" t="s">
        <v>128</v>
      </c>
      <c r="KY85" s="158" t="s">
        <v>128</v>
      </c>
      <c r="KZ85" s="158" t="s">
        <v>128</v>
      </c>
      <c r="LA85" s="158" t="s">
        <v>128</v>
      </c>
      <c r="LB85" s="158" t="s">
        <v>128</v>
      </c>
      <c r="LC85" s="158" t="s">
        <v>128</v>
      </c>
      <c r="LD85" s="158" t="s">
        <v>128</v>
      </c>
      <c r="LE85" s="158" t="s">
        <v>128</v>
      </c>
      <c r="LF85" s="158" t="s">
        <v>128</v>
      </c>
      <c r="LG85" s="158" t="s">
        <v>128</v>
      </c>
      <c r="LH85" s="158" t="s">
        <v>128</v>
      </c>
      <c r="LI85" s="158" t="s">
        <v>128</v>
      </c>
      <c r="LJ85" s="158" t="s">
        <v>128</v>
      </c>
      <c r="LK85" s="158" t="s">
        <v>128</v>
      </c>
      <c r="LL85" s="158" t="s">
        <v>128</v>
      </c>
      <c r="LM85" s="158" t="s">
        <v>128</v>
      </c>
      <c r="LN85" s="158" t="s">
        <v>128</v>
      </c>
      <c r="LO85" s="158" t="s">
        <v>128</v>
      </c>
      <c r="LP85" s="158" t="s">
        <v>128</v>
      </c>
      <c r="LQ85" s="158" t="s">
        <v>128</v>
      </c>
      <c r="LR85" s="158" t="s">
        <v>128</v>
      </c>
      <c r="LS85" s="158" t="s">
        <v>128</v>
      </c>
      <c r="LT85" s="158" t="s">
        <v>128</v>
      </c>
      <c r="LU85" s="158" t="s">
        <v>128</v>
      </c>
      <c r="LV85" s="158" t="s">
        <v>128</v>
      </c>
      <c r="LW85" s="158" t="s">
        <v>128</v>
      </c>
      <c r="LX85" s="158" t="s">
        <v>128</v>
      </c>
      <c r="LY85" s="158" t="s">
        <v>128</v>
      </c>
      <c r="LZ85" s="158" t="s">
        <v>128</v>
      </c>
      <c r="MA85" s="158" t="s">
        <v>128</v>
      </c>
      <c r="MB85" s="158" t="s">
        <v>128</v>
      </c>
      <c r="MC85" s="158" t="s">
        <v>128</v>
      </c>
      <c r="MD85" s="158" t="s">
        <v>128</v>
      </c>
      <c r="ME85" s="158" t="s">
        <v>128</v>
      </c>
      <c r="MF85" s="158" t="s">
        <v>128</v>
      </c>
      <c r="MG85" s="158" t="s">
        <v>128</v>
      </c>
      <c r="MH85" s="158" t="s">
        <v>128</v>
      </c>
      <c r="MI85" s="158" t="s">
        <v>128</v>
      </c>
      <c r="MJ85" s="158" t="s">
        <v>128</v>
      </c>
      <c r="MK85" s="158" t="s">
        <v>128</v>
      </c>
      <c r="ML85" s="158" t="s">
        <v>128</v>
      </c>
      <c r="MM85" s="158" t="s">
        <v>128</v>
      </c>
      <c r="MN85" s="158" t="s">
        <v>128</v>
      </c>
      <c r="MO85" s="158" t="s">
        <v>128</v>
      </c>
      <c r="MP85" s="158" t="s">
        <v>128</v>
      </c>
      <c r="MQ85" s="158" t="s">
        <v>128</v>
      </c>
      <c r="MR85" s="158" t="s">
        <v>128</v>
      </c>
      <c r="MS85" s="158" t="s">
        <v>128</v>
      </c>
      <c r="MT85" s="158" t="s">
        <v>128</v>
      </c>
      <c r="MU85" s="158" t="s">
        <v>128</v>
      </c>
      <c r="MV85" s="158" t="s">
        <v>128</v>
      </c>
      <c r="MW85" s="158" t="s">
        <v>128</v>
      </c>
      <c r="MX85" s="158" t="s">
        <v>128</v>
      </c>
      <c r="MY85" s="158" t="s">
        <v>128</v>
      </c>
      <c r="MZ85" s="158" t="s">
        <v>128</v>
      </c>
      <c r="NA85" s="158" t="s">
        <v>128</v>
      </c>
      <c r="NB85" s="158" t="s">
        <v>128</v>
      </c>
      <c r="NC85" s="158" t="s">
        <v>128</v>
      </c>
      <c r="ND85" s="158" t="s">
        <v>128</v>
      </c>
      <c r="NE85" s="158" t="s">
        <v>128</v>
      </c>
      <c r="NF85" s="158" t="s">
        <v>128</v>
      </c>
      <c r="NG85" s="158" t="s">
        <v>128</v>
      </c>
      <c r="NH85" s="158" t="s">
        <v>128</v>
      </c>
      <c r="NI85" s="158" t="s">
        <v>128</v>
      </c>
      <c r="NJ85" s="158" t="s">
        <v>128</v>
      </c>
      <c r="NK85" s="158" t="s">
        <v>128</v>
      </c>
      <c r="NL85" s="158" t="s">
        <v>128</v>
      </c>
      <c r="NM85" s="158" t="s">
        <v>128</v>
      </c>
      <c r="NN85" s="158" t="s">
        <v>128</v>
      </c>
      <c r="NO85" s="158" t="s">
        <v>128</v>
      </c>
      <c r="NP85" s="158" t="s">
        <v>128</v>
      </c>
      <c r="NQ85" s="158" t="s">
        <v>128</v>
      </c>
      <c r="NR85" s="158" t="s">
        <v>128</v>
      </c>
      <c r="NS85" s="158" t="s">
        <v>128</v>
      </c>
      <c r="NT85" s="158" t="s">
        <v>128</v>
      </c>
      <c r="NU85" s="158" t="s">
        <v>128</v>
      </c>
      <c r="NV85" s="158" t="s">
        <v>128</v>
      </c>
      <c r="NW85" s="158" t="s">
        <v>128</v>
      </c>
      <c r="NX85" s="158" t="s">
        <v>128</v>
      </c>
      <c r="NY85" s="158" t="s">
        <v>128</v>
      </c>
      <c r="NZ85" s="158" t="s">
        <v>128</v>
      </c>
      <c r="OA85" s="158" t="s">
        <v>128</v>
      </c>
      <c r="OB85" s="158" t="s">
        <v>128</v>
      </c>
      <c r="OC85" s="158" t="s">
        <v>128</v>
      </c>
      <c r="OD85" s="158" t="s">
        <v>128</v>
      </c>
      <c r="OE85" s="170" t="s">
        <v>128</v>
      </c>
      <c r="OF85" s="181"/>
      <c r="OG85" s="174">
        <f t="shared" si="451"/>
        <v>30.753968253968253</v>
      </c>
      <c r="OH85" s="66" t="str">
        <f t="shared" si="452"/>
        <v>kg/GJ delivered</v>
      </c>
      <c r="OI85" s="66" t="str">
        <f t="shared" si="453"/>
        <v/>
      </c>
      <c r="OJ85" s="66" t="str">
        <f t="shared" si="454"/>
        <v/>
      </c>
      <c r="OK85" s="66" t="str">
        <f t="shared" si="455"/>
        <v/>
      </c>
      <c r="OL85" s="66" t="str">
        <f t="shared" si="456"/>
        <v/>
      </c>
      <c r="OM85" s="159">
        <f t="shared" si="457"/>
        <v>511.11111111111109</v>
      </c>
      <c r="ON85" s="66" t="str">
        <f t="shared" si="458"/>
        <v>kg/GJ delivered</v>
      </c>
      <c r="OO85" s="118">
        <f t="shared" si="459"/>
        <v>1.6269841269841268</v>
      </c>
      <c r="OP85" s="66" t="str">
        <f t="shared" si="460"/>
        <v>kg/GJ delivered</v>
      </c>
      <c r="OQ85" s="66" t="str">
        <f t="shared" si="461"/>
        <v/>
      </c>
      <c r="OR85" s="66" t="str">
        <f t="shared" si="462"/>
        <v/>
      </c>
      <c r="OS85" s="66" t="str">
        <f t="shared" si="463"/>
        <v/>
      </c>
      <c r="OT85" s="66" t="str">
        <f t="shared" si="464"/>
        <v/>
      </c>
      <c r="OU85" s="118">
        <f t="shared" si="465"/>
        <v>1.23015873015873</v>
      </c>
      <c r="OV85" s="66" t="str">
        <f t="shared" si="466"/>
        <v>kg/GJ delivered</v>
      </c>
      <c r="OW85" s="126">
        <f t="shared" si="467"/>
        <v>8.5317460317460306E-2</v>
      </c>
      <c r="OX85" s="66" t="str">
        <f t="shared" si="468"/>
        <v>kg/GJ delivered</v>
      </c>
      <c r="OY85" s="66" t="str">
        <f t="shared" si="469"/>
        <v/>
      </c>
      <c r="OZ85" s="66" t="str">
        <f t="shared" si="470"/>
        <v/>
      </c>
      <c r="PA85" s="66" t="str">
        <f t="shared" si="471"/>
        <v/>
      </c>
      <c r="PB85" s="66" t="str">
        <f t="shared" si="472"/>
        <v/>
      </c>
      <c r="PC85" s="66" t="str">
        <f t="shared" si="473"/>
        <v/>
      </c>
      <c r="PD85" s="66" t="str">
        <f t="shared" si="474"/>
        <v/>
      </c>
      <c r="PE85" s="66" t="str">
        <f t="shared" si="475"/>
        <v/>
      </c>
      <c r="PF85" s="66" t="str">
        <f t="shared" si="476"/>
        <v/>
      </c>
      <c r="PG85" s="66" t="str">
        <f t="shared" si="477"/>
        <v/>
      </c>
      <c r="PH85" s="66" t="str">
        <f t="shared" si="478"/>
        <v/>
      </c>
      <c r="PI85" s="66" t="str">
        <f t="shared" si="479"/>
        <v/>
      </c>
      <c r="PJ85" s="66" t="str">
        <f t="shared" si="480"/>
        <v/>
      </c>
      <c r="PK85" s="66" t="str">
        <f t="shared" si="481"/>
        <v/>
      </c>
      <c r="PL85" s="66" t="str">
        <f t="shared" si="482"/>
        <v/>
      </c>
      <c r="PM85" s="66" t="str">
        <f t="shared" si="483"/>
        <v/>
      </c>
      <c r="PN85" s="66" t="str">
        <f t="shared" si="484"/>
        <v/>
      </c>
      <c r="PO85" s="66" t="str">
        <f t="shared" si="485"/>
        <v/>
      </c>
      <c r="PP85" s="66" t="str">
        <f t="shared" si="486"/>
        <v/>
      </c>
      <c r="PQ85" s="66" t="str">
        <f t="shared" si="487"/>
        <v/>
      </c>
      <c r="PR85" s="66" t="str">
        <f t="shared" si="488"/>
        <v/>
      </c>
      <c r="PS85" s="66" t="str">
        <f t="shared" si="489"/>
        <v/>
      </c>
      <c r="PT85" s="66" t="str">
        <f t="shared" si="490"/>
        <v/>
      </c>
      <c r="PU85" s="66" t="str">
        <f t="shared" si="491"/>
        <v/>
      </c>
      <c r="PV85" s="66" t="str">
        <f t="shared" si="492"/>
        <v/>
      </c>
      <c r="PW85" s="66" t="str">
        <f t="shared" si="493"/>
        <v/>
      </c>
      <c r="PX85" s="66" t="str">
        <f t="shared" si="494"/>
        <v/>
      </c>
      <c r="PY85" s="66" t="str">
        <f t="shared" si="495"/>
        <v/>
      </c>
      <c r="PZ85" s="66" t="str">
        <f t="shared" si="496"/>
        <v/>
      </c>
      <c r="QA85" s="66" t="str">
        <f t="shared" si="497"/>
        <v/>
      </c>
      <c r="QB85" s="66" t="str">
        <f t="shared" si="498"/>
        <v/>
      </c>
      <c r="QC85" s="66" t="str">
        <f t="shared" si="499"/>
        <v/>
      </c>
      <c r="QD85" s="66" t="str">
        <f t="shared" si="500"/>
        <v/>
      </c>
      <c r="QE85" s="66" t="str">
        <f t="shared" si="501"/>
        <v/>
      </c>
      <c r="QF85" s="66" t="str">
        <f t="shared" si="502"/>
        <v/>
      </c>
      <c r="QG85" s="66" t="str">
        <f t="shared" si="503"/>
        <v/>
      </c>
      <c r="QH85" s="66" t="str">
        <f t="shared" si="504"/>
        <v/>
      </c>
      <c r="QI85" s="66" t="str">
        <f t="shared" si="505"/>
        <v/>
      </c>
      <c r="QJ85" s="66" t="str">
        <f t="shared" si="506"/>
        <v/>
      </c>
      <c r="QK85" s="66" t="str">
        <f t="shared" si="507"/>
        <v/>
      </c>
      <c r="QL85" s="66" t="str">
        <f t="shared" si="508"/>
        <v/>
      </c>
      <c r="QM85" s="66" t="str">
        <f t="shared" si="509"/>
        <v/>
      </c>
      <c r="QN85" s="66" t="str">
        <f t="shared" si="510"/>
        <v/>
      </c>
      <c r="QO85" s="66" t="str">
        <f t="shared" si="511"/>
        <v/>
      </c>
      <c r="QP85" s="66" t="str">
        <f t="shared" si="512"/>
        <v/>
      </c>
      <c r="QQ85" s="66" t="str">
        <f t="shared" si="513"/>
        <v/>
      </c>
      <c r="QR85" s="66" t="str">
        <f t="shared" si="514"/>
        <v/>
      </c>
      <c r="QS85" s="66" t="str">
        <f t="shared" si="515"/>
        <v/>
      </c>
      <c r="QT85" s="66" t="str">
        <f t="shared" si="516"/>
        <v/>
      </c>
      <c r="QU85" s="66" t="str">
        <f t="shared" si="517"/>
        <v/>
      </c>
      <c r="QV85" s="66" t="str">
        <f t="shared" si="518"/>
        <v/>
      </c>
      <c r="QW85" s="66" t="str">
        <f t="shared" si="519"/>
        <v/>
      </c>
      <c r="QX85" s="66" t="str">
        <f t="shared" si="520"/>
        <v/>
      </c>
      <c r="QY85" s="66" t="str">
        <f t="shared" si="521"/>
        <v/>
      </c>
      <c r="QZ85" s="66" t="str">
        <f t="shared" si="522"/>
        <v/>
      </c>
      <c r="RA85" s="66" t="str">
        <f t="shared" si="523"/>
        <v/>
      </c>
      <c r="RB85" s="66" t="str">
        <f t="shared" si="524"/>
        <v/>
      </c>
      <c r="RC85" s="66" t="str">
        <f t="shared" si="525"/>
        <v/>
      </c>
      <c r="RD85" s="66" t="str">
        <f t="shared" si="526"/>
        <v/>
      </c>
      <c r="RE85" s="66" t="str">
        <f t="shared" si="527"/>
        <v/>
      </c>
      <c r="RF85" s="66" t="str">
        <f t="shared" si="528"/>
        <v/>
      </c>
      <c r="RG85" s="66" t="str">
        <f t="shared" si="529"/>
        <v/>
      </c>
      <c r="RH85" s="66" t="str">
        <f t="shared" si="530"/>
        <v/>
      </c>
      <c r="RI85" s="66" t="str">
        <f t="shared" si="531"/>
        <v/>
      </c>
      <c r="RJ85" s="66" t="str">
        <f t="shared" si="532"/>
        <v/>
      </c>
      <c r="RK85" s="66" t="str">
        <f t="shared" si="533"/>
        <v/>
      </c>
      <c r="RL85" s="66" t="str">
        <f t="shared" si="534"/>
        <v/>
      </c>
      <c r="RM85" s="66" t="str">
        <f t="shared" si="535"/>
        <v/>
      </c>
      <c r="RN85" s="66" t="str">
        <f t="shared" si="536"/>
        <v/>
      </c>
      <c r="RO85" s="66" t="str">
        <f t="shared" si="537"/>
        <v/>
      </c>
      <c r="RP85" s="66" t="str">
        <f t="shared" si="538"/>
        <v/>
      </c>
      <c r="RQ85" s="66" t="str">
        <f t="shared" si="539"/>
        <v/>
      </c>
      <c r="RR85" s="66" t="str">
        <f t="shared" si="540"/>
        <v/>
      </c>
      <c r="RS85" s="66" t="str">
        <f t="shared" si="541"/>
        <v/>
      </c>
      <c r="RT85" s="66" t="str">
        <f t="shared" si="542"/>
        <v/>
      </c>
      <c r="RU85" s="66" t="str">
        <f t="shared" si="543"/>
        <v/>
      </c>
      <c r="RV85" s="66" t="str">
        <f t="shared" si="544"/>
        <v/>
      </c>
      <c r="RW85" s="66" t="str">
        <f t="shared" si="545"/>
        <v/>
      </c>
      <c r="RX85" s="66" t="str">
        <f t="shared" si="546"/>
        <v/>
      </c>
      <c r="RY85" s="66" t="str">
        <f t="shared" si="547"/>
        <v/>
      </c>
      <c r="RZ85" s="66" t="str">
        <f t="shared" si="548"/>
        <v/>
      </c>
      <c r="SA85" s="66" t="str">
        <f t="shared" si="549"/>
        <v/>
      </c>
      <c r="SB85" s="66" t="str">
        <f t="shared" si="550"/>
        <v/>
      </c>
      <c r="SC85" s="66" t="str">
        <f t="shared" si="551"/>
        <v/>
      </c>
      <c r="SD85" s="66" t="str">
        <f t="shared" si="552"/>
        <v/>
      </c>
      <c r="SE85" s="66" t="str">
        <f t="shared" si="553"/>
        <v/>
      </c>
      <c r="SF85" s="66" t="str">
        <f t="shared" si="554"/>
        <v/>
      </c>
      <c r="SG85" s="66" t="str">
        <f t="shared" si="555"/>
        <v/>
      </c>
      <c r="SH85" s="66" t="str">
        <f t="shared" si="556"/>
        <v/>
      </c>
      <c r="SI85" s="66" t="str">
        <f t="shared" si="557"/>
        <v/>
      </c>
      <c r="SJ85" s="66" t="str">
        <f t="shared" si="558"/>
        <v/>
      </c>
      <c r="SK85" s="66" t="str">
        <f t="shared" si="559"/>
        <v/>
      </c>
      <c r="SL85" s="66" t="str">
        <f t="shared" si="560"/>
        <v/>
      </c>
      <c r="SM85" s="66" t="str">
        <f t="shared" si="561"/>
        <v/>
      </c>
      <c r="SN85" s="66" t="str">
        <f t="shared" si="562"/>
        <v/>
      </c>
      <c r="SO85" s="66" t="str">
        <f t="shared" si="563"/>
        <v/>
      </c>
      <c r="SP85" s="66" t="str">
        <f t="shared" si="564"/>
        <v/>
      </c>
      <c r="SQ85" s="66" t="str">
        <f t="shared" si="565"/>
        <v/>
      </c>
      <c r="SR85" s="66" t="str">
        <f t="shared" si="566"/>
        <v/>
      </c>
      <c r="SS85" s="66" t="str">
        <f t="shared" si="567"/>
        <v/>
      </c>
      <c r="ST85" s="66" t="str">
        <f t="shared" si="568"/>
        <v/>
      </c>
      <c r="SU85" s="66" t="str">
        <f t="shared" si="569"/>
        <v/>
      </c>
      <c r="SV85" s="66" t="str">
        <f t="shared" si="570"/>
        <v/>
      </c>
      <c r="SW85" s="66" t="str">
        <f t="shared" si="571"/>
        <v/>
      </c>
      <c r="SX85" s="66" t="str">
        <f t="shared" si="572"/>
        <v/>
      </c>
      <c r="SY85" s="66" t="str">
        <f t="shared" si="573"/>
        <v/>
      </c>
      <c r="SZ85" s="66" t="str">
        <f t="shared" si="574"/>
        <v/>
      </c>
      <c r="TA85" s="66" t="str">
        <f t="shared" si="575"/>
        <v/>
      </c>
      <c r="TB85" s="66" t="str">
        <f t="shared" si="576"/>
        <v/>
      </c>
      <c r="TC85" s="66" t="str">
        <f t="shared" si="577"/>
        <v/>
      </c>
      <c r="TD85" s="66" t="str">
        <f t="shared" si="578"/>
        <v/>
      </c>
      <c r="TE85" s="66" t="str">
        <f t="shared" si="579"/>
        <v/>
      </c>
      <c r="TF85" s="66" t="str">
        <f t="shared" si="580"/>
        <v/>
      </c>
      <c r="TG85" s="66" t="str">
        <f t="shared" si="581"/>
        <v/>
      </c>
      <c r="TH85" s="66" t="str">
        <f t="shared" si="582"/>
        <v/>
      </c>
      <c r="TI85" s="66" t="str">
        <f t="shared" si="583"/>
        <v/>
      </c>
      <c r="TJ85" s="66" t="str">
        <f t="shared" si="584"/>
        <v/>
      </c>
      <c r="TK85" s="66" t="str">
        <f t="shared" si="585"/>
        <v/>
      </c>
      <c r="TL85" s="66" t="str">
        <f t="shared" si="586"/>
        <v/>
      </c>
      <c r="TM85" s="66" t="str">
        <f t="shared" si="587"/>
        <v/>
      </c>
      <c r="TN85" s="66" t="str">
        <f t="shared" si="588"/>
        <v/>
      </c>
      <c r="TO85" s="66" t="str">
        <f t="shared" si="589"/>
        <v/>
      </c>
      <c r="TP85" s="66" t="str">
        <f t="shared" si="590"/>
        <v/>
      </c>
      <c r="TQ85" s="66" t="str">
        <f t="shared" si="591"/>
        <v/>
      </c>
      <c r="TR85" s="66" t="str">
        <f t="shared" si="592"/>
        <v/>
      </c>
      <c r="TS85" s="66" t="str">
        <f t="shared" si="593"/>
        <v/>
      </c>
      <c r="TT85" s="66" t="str">
        <f t="shared" si="594"/>
        <v/>
      </c>
      <c r="TU85" s="66" t="str">
        <f t="shared" si="595"/>
        <v/>
      </c>
      <c r="TV85" s="66" t="str">
        <f t="shared" si="596"/>
        <v/>
      </c>
      <c r="TW85" s="66" t="str">
        <f t="shared" si="597"/>
        <v/>
      </c>
      <c r="TX85" s="66" t="str">
        <f t="shared" si="598"/>
        <v/>
      </c>
      <c r="TY85" s="66" t="str">
        <f t="shared" si="599"/>
        <v/>
      </c>
      <c r="TZ85" s="66" t="str">
        <f t="shared" si="600"/>
        <v/>
      </c>
      <c r="UA85" s="66" t="str">
        <f t="shared" si="601"/>
        <v/>
      </c>
      <c r="UB85" s="66" t="str">
        <f t="shared" si="602"/>
        <v/>
      </c>
      <c r="UC85" s="66" t="str">
        <f t="shared" si="603"/>
        <v/>
      </c>
      <c r="UD85" s="66" t="str">
        <f t="shared" si="604"/>
        <v/>
      </c>
      <c r="UE85" s="66" t="str">
        <f t="shared" si="605"/>
        <v/>
      </c>
      <c r="UF85" s="66" t="str">
        <f t="shared" si="606"/>
        <v/>
      </c>
      <c r="UG85" s="66" t="str">
        <f t="shared" si="607"/>
        <v/>
      </c>
      <c r="UH85" s="66" t="str">
        <f t="shared" si="608"/>
        <v/>
      </c>
      <c r="UI85" s="66" t="str">
        <f t="shared" si="609"/>
        <v/>
      </c>
      <c r="UJ85" s="66" t="str">
        <f t="shared" si="610"/>
        <v/>
      </c>
      <c r="UK85" s="66" t="str">
        <f t="shared" si="611"/>
        <v/>
      </c>
      <c r="UL85" s="66" t="str">
        <f t="shared" si="612"/>
        <v/>
      </c>
      <c r="UM85" s="66" t="str">
        <f t="shared" si="613"/>
        <v/>
      </c>
      <c r="UN85" s="66" t="str">
        <f t="shared" si="614"/>
        <v/>
      </c>
      <c r="UO85" s="66" t="str">
        <f t="shared" si="615"/>
        <v/>
      </c>
      <c r="UP85" s="66" t="str">
        <f t="shared" si="616"/>
        <v/>
      </c>
      <c r="UQ85" s="66" t="str">
        <f t="shared" si="617"/>
        <v/>
      </c>
      <c r="UR85" s="66" t="str">
        <f t="shared" si="618"/>
        <v/>
      </c>
      <c r="US85" s="66" t="str">
        <f t="shared" si="619"/>
        <v/>
      </c>
      <c r="UT85" s="66" t="str">
        <f t="shared" si="620"/>
        <v/>
      </c>
      <c r="UU85" s="66" t="str">
        <f t="shared" si="621"/>
        <v/>
      </c>
      <c r="UV85" s="66" t="str">
        <f t="shared" si="622"/>
        <v/>
      </c>
      <c r="UW85" s="66" t="str">
        <f t="shared" si="623"/>
        <v/>
      </c>
      <c r="UX85" s="66" t="str">
        <f t="shared" si="624"/>
        <v/>
      </c>
      <c r="UY85" s="66" t="str">
        <f t="shared" si="625"/>
        <v/>
      </c>
      <c r="UZ85" s="66" t="str">
        <f t="shared" si="626"/>
        <v/>
      </c>
      <c r="VA85" s="66" t="str">
        <f t="shared" si="627"/>
        <v/>
      </c>
      <c r="VB85" s="66" t="str">
        <f t="shared" si="628"/>
        <v/>
      </c>
      <c r="VC85" s="66" t="str">
        <f t="shared" si="629"/>
        <v/>
      </c>
      <c r="VD85" s="66" t="str">
        <f t="shared" si="630"/>
        <v/>
      </c>
      <c r="VE85" s="66" t="str">
        <f t="shared" si="631"/>
        <v/>
      </c>
      <c r="VF85" s="66" t="str">
        <f t="shared" si="632"/>
        <v/>
      </c>
      <c r="VG85" s="66" t="str">
        <f t="shared" si="633"/>
        <v/>
      </c>
      <c r="VH85" s="66" t="str">
        <f t="shared" si="634"/>
        <v/>
      </c>
      <c r="VI85" s="66" t="str">
        <f t="shared" si="635"/>
        <v/>
      </c>
      <c r="VJ85" s="66" t="str">
        <f t="shared" si="636"/>
        <v/>
      </c>
      <c r="VK85" s="66" t="str">
        <f t="shared" si="637"/>
        <v/>
      </c>
      <c r="VL85" s="66" t="str">
        <f t="shared" si="638"/>
        <v/>
      </c>
      <c r="VM85" s="66" t="str">
        <f t="shared" si="639"/>
        <v/>
      </c>
      <c r="VN85" s="66" t="str">
        <f t="shared" si="640"/>
        <v/>
      </c>
      <c r="VO85" s="66" t="str">
        <f t="shared" si="641"/>
        <v/>
      </c>
      <c r="VP85" s="66" t="str">
        <f t="shared" si="642"/>
        <v/>
      </c>
      <c r="VQ85" s="66" t="str">
        <f t="shared" si="643"/>
        <v/>
      </c>
      <c r="VR85" s="66" t="str">
        <f t="shared" si="644"/>
        <v/>
      </c>
      <c r="VS85" s="66" t="str">
        <f t="shared" si="645"/>
        <v/>
      </c>
      <c r="VT85" s="66" t="str">
        <f t="shared" si="646"/>
        <v/>
      </c>
      <c r="VU85" s="66" t="str">
        <f t="shared" si="647"/>
        <v/>
      </c>
      <c r="VV85" s="66" t="str">
        <f t="shared" si="648"/>
        <v/>
      </c>
      <c r="VW85" s="66" t="str">
        <f t="shared" si="649"/>
        <v/>
      </c>
      <c r="VX85" s="66" t="str">
        <f t="shared" si="650"/>
        <v/>
      </c>
      <c r="VY85" s="66" t="str">
        <f t="shared" si="651"/>
        <v/>
      </c>
      <c r="VZ85" s="66" t="str">
        <f t="shared" si="652"/>
        <v/>
      </c>
      <c r="WA85" s="66" t="str">
        <f t="shared" si="653"/>
        <v/>
      </c>
      <c r="WB85" s="66" t="str">
        <f t="shared" si="654"/>
        <v/>
      </c>
      <c r="WC85" s="66" t="str">
        <f t="shared" si="655"/>
        <v/>
      </c>
      <c r="WD85" s="66" t="str">
        <f t="shared" si="656"/>
        <v/>
      </c>
      <c r="WE85" s="66" t="str">
        <f t="shared" si="657"/>
        <v/>
      </c>
      <c r="WF85" s="66" t="str">
        <f t="shared" si="658"/>
        <v/>
      </c>
      <c r="WG85" s="66" t="str">
        <f t="shared" si="659"/>
        <v/>
      </c>
      <c r="WH85" s="66" t="str">
        <f t="shared" si="660"/>
        <v/>
      </c>
      <c r="WI85" s="66" t="str">
        <f t="shared" si="661"/>
        <v/>
      </c>
      <c r="WJ85" s="66" t="str">
        <f t="shared" si="662"/>
        <v/>
      </c>
      <c r="WK85" s="66" t="str">
        <f t="shared" si="663"/>
        <v/>
      </c>
      <c r="WL85" s="66" t="str">
        <f t="shared" si="664"/>
        <v/>
      </c>
      <c r="WM85" s="66" t="str">
        <f t="shared" si="665"/>
        <v/>
      </c>
      <c r="WN85" s="66" t="str">
        <f t="shared" si="666"/>
        <v/>
      </c>
      <c r="WO85" s="66" t="str">
        <f t="shared" si="667"/>
        <v/>
      </c>
      <c r="WP85" s="66" t="str">
        <f t="shared" si="668"/>
        <v/>
      </c>
      <c r="WQ85" s="66" t="str">
        <f t="shared" si="669"/>
        <v/>
      </c>
      <c r="WR85" s="66" t="str">
        <f t="shared" si="670"/>
        <v/>
      </c>
      <c r="WS85" s="66" t="str">
        <f t="shared" si="671"/>
        <v/>
      </c>
      <c r="WT85" s="66" t="str">
        <f t="shared" si="672"/>
        <v/>
      </c>
      <c r="WU85" s="66" t="str">
        <f t="shared" si="673"/>
        <v/>
      </c>
      <c r="WV85" s="66" t="str">
        <f t="shared" si="674"/>
        <v/>
      </c>
      <c r="WW85" s="66" t="str">
        <f t="shared" si="675"/>
        <v/>
      </c>
      <c r="WX85" s="66" t="str">
        <f t="shared" si="676"/>
        <v/>
      </c>
      <c r="WY85" s="66" t="str">
        <f t="shared" si="677"/>
        <v/>
      </c>
      <c r="WZ85" s="66" t="str">
        <f t="shared" si="678"/>
        <v/>
      </c>
      <c r="XA85" s="66" t="str">
        <f t="shared" si="679"/>
        <v/>
      </c>
      <c r="XB85" s="66" t="str">
        <f t="shared" si="680"/>
        <v/>
      </c>
      <c r="XC85" s="66" t="str">
        <f t="shared" si="681"/>
        <v/>
      </c>
      <c r="XD85" s="66" t="str">
        <f t="shared" si="682"/>
        <v/>
      </c>
      <c r="XE85" s="66" t="str">
        <f t="shared" si="683"/>
        <v/>
      </c>
      <c r="XF85" s="66" t="str">
        <f t="shared" si="684"/>
        <v/>
      </c>
      <c r="XG85" s="66" t="str">
        <f t="shared" si="685"/>
        <v/>
      </c>
      <c r="XH85" s="66" t="str">
        <f t="shared" si="686"/>
        <v/>
      </c>
      <c r="XI85" s="66" t="str">
        <f t="shared" si="687"/>
        <v/>
      </c>
      <c r="XJ85" s="66" t="str">
        <f t="shared" si="688"/>
        <v/>
      </c>
      <c r="XK85" s="66" t="str">
        <f t="shared" si="689"/>
        <v/>
      </c>
      <c r="XL85" s="66" t="str">
        <f t="shared" si="690"/>
        <v/>
      </c>
      <c r="XM85" s="66" t="str">
        <f t="shared" si="691"/>
        <v/>
      </c>
      <c r="XN85" s="66" t="str">
        <f t="shared" si="692"/>
        <v/>
      </c>
      <c r="XO85" s="66" t="str">
        <f t="shared" si="693"/>
        <v/>
      </c>
      <c r="XP85" s="66" t="str">
        <f t="shared" si="694"/>
        <v/>
      </c>
      <c r="XQ85" s="66" t="str">
        <f t="shared" si="695"/>
        <v/>
      </c>
      <c r="XR85" s="66" t="str">
        <f t="shared" si="696"/>
        <v/>
      </c>
      <c r="XS85" s="66" t="str">
        <f t="shared" si="697"/>
        <v/>
      </c>
      <c r="XT85" s="66" t="str">
        <f t="shared" si="698"/>
        <v/>
      </c>
      <c r="XU85" s="66" t="str">
        <f t="shared" si="699"/>
        <v/>
      </c>
      <c r="XV85" s="66" t="str">
        <f t="shared" si="700"/>
        <v/>
      </c>
      <c r="XW85" s="66" t="str">
        <f t="shared" si="701"/>
        <v/>
      </c>
      <c r="XX85" s="66" t="str">
        <f t="shared" si="702"/>
        <v/>
      </c>
      <c r="XY85" s="66" t="str">
        <f t="shared" si="703"/>
        <v/>
      </c>
      <c r="XZ85" s="66" t="str">
        <f t="shared" si="704"/>
        <v/>
      </c>
      <c r="YA85" s="66" t="str">
        <f t="shared" si="705"/>
        <v/>
      </c>
      <c r="YB85" s="66" t="str">
        <f t="shared" si="706"/>
        <v/>
      </c>
      <c r="YC85" s="66" t="str">
        <f t="shared" si="707"/>
        <v/>
      </c>
      <c r="YD85" s="66" t="str">
        <f t="shared" si="708"/>
        <v/>
      </c>
      <c r="YE85" s="66" t="str">
        <f t="shared" si="709"/>
        <v/>
      </c>
      <c r="YF85" s="66" t="str">
        <f t="shared" si="710"/>
        <v/>
      </c>
      <c r="YG85" s="66" t="str">
        <f t="shared" si="711"/>
        <v/>
      </c>
      <c r="YH85" s="66" t="str">
        <f t="shared" si="712"/>
        <v/>
      </c>
      <c r="YI85" s="66" t="str">
        <f t="shared" si="713"/>
        <v/>
      </c>
      <c r="YJ85" s="66" t="str">
        <f t="shared" si="714"/>
        <v/>
      </c>
      <c r="YK85" s="66" t="str">
        <f t="shared" si="715"/>
        <v/>
      </c>
      <c r="YL85" s="66" t="str">
        <f t="shared" si="716"/>
        <v/>
      </c>
      <c r="YM85" s="66" t="str">
        <f t="shared" si="717"/>
        <v/>
      </c>
      <c r="YN85" s="66" t="str">
        <f t="shared" si="718"/>
        <v/>
      </c>
      <c r="YO85" s="66" t="str">
        <f t="shared" si="719"/>
        <v/>
      </c>
      <c r="YP85" s="66" t="str">
        <f t="shared" si="720"/>
        <v/>
      </c>
      <c r="YQ85" s="66" t="str">
        <f t="shared" si="721"/>
        <v/>
      </c>
      <c r="YR85" s="66" t="str">
        <f t="shared" si="722"/>
        <v/>
      </c>
      <c r="YS85" s="66" t="str">
        <f t="shared" si="723"/>
        <v/>
      </c>
      <c r="YT85" s="66" t="str">
        <f t="shared" si="724"/>
        <v/>
      </c>
      <c r="YU85" s="66" t="str">
        <f t="shared" si="725"/>
        <v/>
      </c>
      <c r="YV85" s="66" t="str">
        <f t="shared" si="726"/>
        <v/>
      </c>
      <c r="YW85" s="66" t="str">
        <f t="shared" si="727"/>
        <v/>
      </c>
      <c r="YX85" s="66" t="str">
        <f t="shared" si="728"/>
        <v/>
      </c>
      <c r="YY85" s="66" t="str">
        <f t="shared" si="729"/>
        <v/>
      </c>
      <c r="YZ85" s="66" t="str">
        <f t="shared" si="730"/>
        <v/>
      </c>
      <c r="ZA85" s="66" t="str">
        <f t="shared" si="731"/>
        <v/>
      </c>
      <c r="ZB85" s="66" t="str">
        <f t="shared" si="732"/>
        <v/>
      </c>
      <c r="ZC85" s="66" t="str">
        <f t="shared" si="733"/>
        <v/>
      </c>
      <c r="ZD85" s="66" t="str">
        <f t="shared" si="734"/>
        <v/>
      </c>
      <c r="ZE85" s="66" t="str">
        <f t="shared" si="735"/>
        <v/>
      </c>
      <c r="ZF85" s="66" t="str">
        <f t="shared" si="736"/>
        <v/>
      </c>
      <c r="ZG85" s="66" t="str">
        <f t="shared" si="737"/>
        <v/>
      </c>
      <c r="ZH85" s="66" t="str">
        <f t="shared" si="738"/>
        <v/>
      </c>
      <c r="ZI85" s="66" t="str">
        <f t="shared" si="739"/>
        <v/>
      </c>
      <c r="ZJ85" s="66" t="str">
        <f t="shared" si="740"/>
        <v/>
      </c>
      <c r="ZK85" s="66" t="str">
        <f t="shared" si="741"/>
        <v/>
      </c>
      <c r="ZL85" s="66" t="str">
        <f t="shared" si="742"/>
        <v/>
      </c>
      <c r="ZM85" s="66" t="str">
        <f t="shared" si="743"/>
        <v/>
      </c>
      <c r="ZN85" s="66" t="str">
        <f t="shared" si="744"/>
        <v/>
      </c>
      <c r="ZO85" s="66" t="str">
        <f t="shared" si="745"/>
        <v/>
      </c>
      <c r="ZP85" s="66" t="str">
        <f t="shared" si="746"/>
        <v/>
      </c>
      <c r="ZQ85" s="66" t="str">
        <f t="shared" si="747"/>
        <v/>
      </c>
      <c r="ZR85" s="66" t="str">
        <f t="shared" si="748"/>
        <v/>
      </c>
      <c r="ZS85" s="66" t="str">
        <f t="shared" si="749"/>
        <v/>
      </c>
      <c r="ZT85" s="66" t="str">
        <f t="shared" si="750"/>
        <v/>
      </c>
      <c r="ZU85" s="66" t="str">
        <f t="shared" si="751"/>
        <v/>
      </c>
      <c r="ZV85" s="66" t="str">
        <f t="shared" si="752"/>
        <v/>
      </c>
      <c r="ZW85" s="66" t="str">
        <f t="shared" si="753"/>
        <v/>
      </c>
      <c r="ZX85" s="66" t="str">
        <f t="shared" si="754"/>
        <v/>
      </c>
      <c r="ZY85" s="66" t="str">
        <f t="shared" si="755"/>
        <v/>
      </c>
      <c r="ZZ85" s="66" t="str">
        <f t="shared" si="756"/>
        <v/>
      </c>
      <c r="AAA85" s="66" t="str">
        <f t="shared" si="757"/>
        <v/>
      </c>
      <c r="AAB85" s="66" t="str">
        <f t="shared" si="758"/>
        <v/>
      </c>
      <c r="AAC85" s="66" t="str">
        <f t="shared" si="759"/>
        <v/>
      </c>
      <c r="AAD85" s="66" t="str">
        <f t="shared" si="760"/>
        <v/>
      </c>
      <c r="AAE85" s="66" t="str">
        <f t="shared" si="761"/>
        <v/>
      </c>
      <c r="AAF85" s="66" t="str">
        <f t="shared" si="762"/>
        <v/>
      </c>
      <c r="AAG85" s="66" t="str">
        <f t="shared" si="763"/>
        <v/>
      </c>
      <c r="AAH85" s="66" t="str">
        <f t="shared" si="764"/>
        <v/>
      </c>
      <c r="AAI85" s="66" t="str">
        <f t="shared" si="765"/>
        <v/>
      </c>
      <c r="AAJ85" s="66" t="str">
        <f t="shared" si="766"/>
        <v/>
      </c>
      <c r="AAK85" s="66" t="str">
        <f t="shared" si="767"/>
        <v/>
      </c>
      <c r="AAL85" s="66" t="str">
        <f t="shared" si="768"/>
        <v/>
      </c>
      <c r="AAM85" s="66" t="str">
        <f t="shared" si="769"/>
        <v/>
      </c>
      <c r="AAN85" s="66" t="str">
        <f t="shared" si="770"/>
        <v/>
      </c>
      <c r="AAO85" s="66" t="str">
        <f t="shared" si="771"/>
        <v/>
      </c>
      <c r="AAP85" s="66" t="str">
        <f t="shared" si="772"/>
        <v/>
      </c>
      <c r="AAQ85" s="66" t="str">
        <f t="shared" si="773"/>
        <v/>
      </c>
      <c r="AAR85" s="66" t="str">
        <f t="shared" si="774"/>
        <v/>
      </c>
      <c r="AAS85" s="66" t="str">
        <f t="shared" si="775"/>
        <v/>
      </c>
      <c r="AAT85" s="66" t="str">
        <f t="shared" si="776"/>
        <v/>
      </c>
      <c r="AAU85" s="66" t="str">
        <f t="shared" si="777"/>
        <v/>
      </c>
      <c r="AAV85" s="66" t="str">
        <f t="shared" si="778"/>
        <v/>
      </c>
      <c r="AAW85" s="66" t="str">
        <f t="shared" si="779"/>
        <v/>
      </c>
      <c r="AAX85" s="66" t="str">
        <f t="shared" si="780"/>
        <v/>
      </c>
      <c r="AAY85" s="66" t="str">
        <f t="shared" si="781"/>
        <v/>
      </c>
      <c r="AAZ85" s="66" t="str">
        <f t="shared" si="782"/>
        <v/>
      </c>
      <c r="ABA85" s="66" t="str">
        <f t="shared" si="783"/>
        <v/>
      </c>
      <c r="ABB85" s="66" t="str">
        <f t="shared" si="784"/>
        <v/>
      </c>
      <c r="ABC85" s="66" t="str">
        <f t="shared" si="785"/>
        <v/>
      </c>
      <c r="ABD85" s="66" t="str">
        <f t="shared" si="786"/>
        <v/>
      </c>
      <c r="ABE85" s="66" t="str">
        <f t="shared" si="787"/>
        <v/>
      </c>
      <c r="ABF85" s="66" t="str">
        <f t="shared" si="788"/>
        <v/>
      </c>
      <c r="ABG85" s="66" t="str">
        <f t="shared" si="789"/>
        <v/>
      </c>
      <c r="ABH85" s="66" t="str">
        <f t="shared" si="790"/>
        <v/>
      </c>
      <c r="ABI85" s="66" t="str">
        <f t="shared" si="791"/>
        <v/>
      </c>
      <c r="ABJ85" s="66" t="str">
        <f t="shared" si="792"/>
        <v/>
      </c>
      <c r="ABK85" s="66" t="str">
        <f t="shared" si="793"/>
        <v/>
      </c>
      <c r="ABL85" s="66" t="str">
        <f t="shared" si="794"/>
        <v/>
      </c>
      <c r="ABM85" s="66" t="str">
        <f t="shared" si="795"/>
        <v/>
      </c>
      <c r="ABN85" s="66" t="str">
        <f t="shared" si="796"/>
        <v/>
      </c>
      <c r="ABO85" s="66" t="str">
        <f t="shared" si="797"/>
        <v/>
      </c>
      <c r="ABP85" s="66" t="str">
        <f t="shared" si="798"/>
        <v/>
      </c>
      <c r="ABQ85" s="66" t="str">
        <f t="shared" si="799"/>
        <v/>
      </c>
      <c r="ABR85" s="66" t="str">
        <f t="shared" si="800"/>
        <v/>
      </c>
      <c r="ABS85" s="66" t="str">
        <f t="shared" si="801"/>
        <v/>
      </c>
      <c r="ABT85" s="66" t="str">
        <f t="shared" si="802"/>
        <v/>
      </c>
      <c r="ABU85" s="66" t="str">
        <f t="shared" si="803"/>
        <v/>
      </c>
      <c r="ABV85" s="66" t="str">
        <f t="shared" si="804"/>
        <v/>
      </c>
      <c r="ABW85" s="66" t="str">
        <f t="shared" si="805"/>
        <v/>
      </c>
      <c r="ABX85" s="66" t="str">
        <f t="shared" si="806"/>
        <v/>
      </c>
      <c r="ABY85" s="66" t="str">
        <f t="shared" si="807"/>
        <v/>
      </c>
      <c r="ABZ85" s="66" t="str">
        <f t="shared" si="808"/>
        <v/>
      </c>
      <c r="ACA85" s="66" t="str">
        <f t="shared" si="809"/>
        <v/>
      </c>
      <c r="ACB85" s="66" t="str">
        <f t="shared" si="810"/>
        <v/>
      </c>
      <c r="ACC85" s="66" t="str">
        <f t="shared" si="811"/>
        <v/>
      </c>
      <c r="ACD85" s="66" t="str">
        <f t="shared" si="812"/>
        <v/>
      </c>
      <c r="ACE85" s="66" t="str">
        <f t="shared" si="813"/>
        <v/>
      </c>
      <c r="ACF85" s="66" t="str">
        <f t="shared" si="814"/>
        <v/>
      </c>
      <c r="ACG85" s="66" t="str">
        <f t="shared" si="815"/>
        <v/>
      </c>
      <c r="ACH85" s="66" t="str">
        <f t="shared" si="816"/>
        <v/>
      </c>
      <c r="ACI85" s="66" t="str">
        <f t="shared" si="817"/>
        <v/>
      </c>
      <c r="ACJ85" s="66" t="str">
        <f t="shared" si="818"/>
        <v/>
      </c>
      <c r="ACK85" s="66" t="str">
        <f t="shared" si="819"/>
        <v/>
      </c>
      <c r="ACL85" s="66" t="str">
        <f t="shared" si="820"/>
        <v/>
      </c>
      <c r="ACM85" s="66" t="str">
        <f t="shared" ref="ACM85:ACN85" si="842">IF(AND(ACS$3="Unit", ACL85=""), "", IF(AND(ACS$3="Unit", ACL85="-"),"", IF(ACS$3="Unit", "kg/GJ delivered", IF(AND(NY85&lt;&gt;"", NY85&lt;&gt;"-", NX85="-"),"", IF($H85="","", IF(NX85="nd", "",IF(NX85="&lt;n.a.&gt;", "", IF(NY85="#/MJ", "", IF(NY85="kg/GJ delivered",NX85,IF(NY85="g/MJ delivered",NX85,IF(NY85="kg/MJ delivered",NX85*1000,IF(NY85="mg/MJ delivered",NX85/1000,IF(NY85="g/kg",((NX85)*(1/$I85)*(1/$H85)),IF(NY85="mg/kg",((NX85/1000)*(1/$I85)*(1/$H85)),IF(NY85="mg/MJ delivered",NX85/1000,IF(NY85="-","","Error"))))))))))))))))</f>
        <v/>
      </c>
      <c r="ACN85" s="66" t="str">
        <f t="shared" si="842"/>
        <v/>
      </c>
      <c r="ACO85" s="66" t="str">
        <f t="shared" si="822"/>
        <v/>
      </c>
      <c r="ACP85" s="66" t="str">
        <f t="shared" si="823"/>
        <v/>
      </c>
      <c r="ACQ85" s="66" t="str">
        <f t="shared" si="824"/>
        <v/>
      </c>
      <c r="ACR85" s="66" t="str">
        <f t="shared" si="825"/>
        <v/>
      </c>
      <c r="ACS85" s="66" t="str">
        <f t="shared" si="826"/>
        <v/>
      </c>
      <c r="ACT85" s="66" t="str">
        <f t="shared" si="827"/>
        <v/>
      </c>
    </row>
    <row r="86" spans="2:774" ht="15.75" customHeight="1" x14ac:dyDescent="0.25">
      <c r="B86" s="66">
        <v>208</v>
      </c>
      <c r="C86" s="66" t="s">
        <v>793</v>
      </c>
      <c r="D86" s="66" t="s">
        <v>1633</v>
      </c>
      <c r="E86" s="156" t="s">
        <v>470</v>
      </c>
      <c r="F86" s="66" t="s">
        <v>139</v>
      </c>
      <c r="G86" s="66" t="s">
        <v>492</v>
      </c>
      <c r="H86" s="126">
        <v>0.182</v>
      </c>
      <c r="I86" s="130">
        <v>28</v>
      </c>
      <c r="J86" s="66" t="str">
        <f t="shared" si="449"/>
        <v>Charcoal, Improved, GLO</v>
      </c>
      <c r="K86" s="66" t="s">
        <v>1254</v>
      </c>
      <c r="L86" s="161"/>
      <c r="M86" s="161"/>
      <c r="N86" s="66" t="s">
        <v>1253</v>
      </c>
      <c r="O86" s="66" t="s">
        <v>794</v>
      </c>
      <c r="P86" s="66" t="str">
        <f t="shared" si="428"/>
        <v>GLO</v>
      </c>
      <c r="Q86" s="66" t="s">
        <v>306</v>
      </c>
      <c r="R86" s="164">
        <v>178</v>
      </c>
      <c r="S86" s="158" t="s">
        <v>523</v>
      </c>
      <c r="T86" s="158" t="s">
        <v>128</v>
      </c>
      <c r="U86" s="158" t="s">
        <v>128</v>
      </c>
      <c r="V86" s="158" t="s">
        <v>128</v>
      </c>
      <c r="W86" s="158" t="s">
        <v>128</v>
      </c>
      <c r="X86" s="166">
        <v>2555</v>
      </c>
      <c r="Y86" s="158" t="s">
        <v>523</v>
      </c>
      <c r="Z86" s="165">
        <v>8.6999999999999993</v>
      </c>
      <c r="AA86" s="158" t="s">
        <v>523</v>
      </c>
      <c r="AB86" s="158" t="s">
        <v>128</v>
      </c>
      <c r="AC86" s="158" t="s">
        <v>128</v>
      </c>
      <c r="AD86" s="158" t="s">
        <v>128</v>
      </c>
      <c r="AE86" s="158" t="s">
        <v>128</v>
      </c>
      <c r="AF86" s="165">
        <v>7.8</v>
      </c>
      <c r="AG86" s="158" t="s">
        <v>523</v>
      </c>
      <c r="AH86" s="163">
        <v>0.42</v>
      </c>
      <c r="AI86" s="158" t="s">
        <v>523</v>
      </c>
      <c r="AJ86" s="158" t="s">
        <v>128</v>
      </c>
      <c r="AK86" s="158" t="s">
        <v>128</v>
      </c>
      <c r="AL86" s="158" t="s">
        <v>128</v>
      </c>
      <c r="AM86" s="158" t="s">
        <v>128</v>
      </c>
      <c r="AN86" s="158" t="s">
        <v>128</v>
      </c>
      <c r="AO86" s="158" t="s">
        <v>128</v>
      </c>
      <c r="AP86" s="158" t="s">
        <v>128</v>
      </c>
      <c r="AQ86" s="158" t="s">
        <v>128</v>
      </c>
      <c r="AR86" s="158" t="s">
        <v>128</v>
      </c>
      <c r="AS86" s="158" t="s">
        <v>128</v>
      </c>
      <c r="AT86" s="158" t="s">
        <v>128</v>
      </c>
      <c r="AU86" s="158" t="s">
        <v>128</v>
      </c>
      <c r="AV86" s="158" t="s">
        <v>128</v>
      </c>
      <c r="AW86" s="158" t="s">
        <v>128</v>
      </c>
      <c r="AX86" s="158" t="s">
        <v>128</v>
      </c>
      <c r="AY86" s="158" t="s">
        <v>128</v>
      </c>
      <c r="AZ86" s="158" t="s">
        <v>128</v>
      </c>
      <c r="BA86" s="158" t="s">
        <v>128</v>
      </c>
      <c r="BB86" s="158" t="s">
        <v>128</v>
      </c>
      <c r="BC86" s="158" t="s">
        <v>128</v>
      </c>
      <c r="BD86" s="158" t="s">
        <v>128</v>
      </c>
      <c r="BE86" s="158" t="s">
        <v>128</v>
      </c>
      <c r="BF86" s="158" t="s">
        <v>128</v>
      </c>
      <c r="BG86" s="158" t="s">
        <v>128</v>
      </c>
      <c r="BH86" s="158" t="s">
        <v>128</v>
      </c>
      <c r="BI86" s="158" t="s">
        <v>128</v>
      </c>
      <c r="BJ86" s="158" t="s">
        <v>128</v>
      </c>
      <c r="BK86" s="158" t="s">
        <v>128</v>
      </c>
      <c r="BL86" s="158" t="s">
        <v>128</v>
      </c>
      <c r="BM86" s="158" t="s">
        <v>128</v>
      </c>
      <c r="BN86" s="158" t="s">
        <v>128</v>
      </c>
      <c r="BO86" s="158" t="s">
        <v>128</v>
      </c>
      <c r="BP86" s="158" t="s">
        <v>128</v>
      </c>
      <c r="BQ86" s="158" t="s">
        <v>128</v>
      </c>
      <c r="BR86" s="158" t="s">
        <v>128</v>
      </c>
      <c r="BS86" s="158" t="s">
        <v>128</v>
      </c>
      <c r="BT86" s="158" t="s">
        <v>128</v>
      </c>
      <c r="BU86" s="158" t="s">
        <v>128</v>
      </c>
      <c r="BV86" s="158" t="s">
        <v>128</v>
      </c>
      <c r="BW86" s="158" t="s">
        <v>128</v>
      </c>
      <c r="BX86" s="158" t="s">
        <v>128</v>
      </c>
      <c r="BY86" s="158" t="s">
        <v>128</v>
      </c>
      <c r="BZ86" s="158" t="s">
        <v>128</v>
      </c>
      <c r="CA86" s="158" t="s">
        <v>128</v>
      </c>
      <c r="CB86" s="158" t="s">
        <v>128</v>
      </c>
      <c r="CC86" s="158" t="s">
        <v>128</v>
      </c>
      <c r="CD86" s="158" t="s">
        <v>128</v>
      </c>
      <c r="CE86" s="158" t="s">
        <v>128</v>
      </c>
      <c r="CF86" s="158" t="s">
        <v>128</v>
      </c>
      <c r="CG86" s="158" t="s">
        <v>128</v>
      </c>
      <c r="CH86" s="158" t="s">
        <v>128</v>
      </c>
      <c r="CI86" s="158" t="s">
        <v>128</v>
      </c>
      <c r="CJ86" s="158" t="s">
        <v>128</v>
      </c>
      <c r="CK86" s="158" t="s">
        <v>128</v>
      </c>
      <c r="CL86" s="158" t="s">
        <v>128</v>
      </c>
      <c r="CM86" s="158" t="s">
        <v>128</v>
      </c>
      <c r="CN86" s="158" t="s">
        <v>128</v>
      </c>
      <c r="CO86" s="158" t="s">
        <v>128</v>
      </c>
      <c r="CP86" s="158" t="s">
        <v>128</v>
      </c>
      <c r="CQ86" s="158" t="s">
        <v>128</v>
      </c>
      <c r="CR86" s="158" t="s">
        <v>128</v>
      </c>
      <c r="CS86" s="158" t="s">
        <v>128</v>
      </c>
      <c r="CT86" s="158" t="s">
        <v>128</v>
      </c>
      <c r="CU86" s="158" t="s">
        <v>128</v>
      </c>
      <c r="CV86" s="158" t="s">
        <v>128</v>
      </c>
      <c r="CW86" s="158" t="s">
        <v>128</v>
      </c>
      <c r="CX86" s="158" t="s">
        <v>128</v>
      </c>
      <c r="CY86" s="158" t="s">
        <v>128</v>
      </c>
      <c r="CZ86" s="158" t="s">
        <v>128</v>
      </c>
      <c r="DA86" s="158" t="s">
        <v>128</v>
      </c>
      <c r="DB86" s="158" t="s">
        <v>128</v>
      </c>
      <c r="DC86" s="158" t="s">
        <v>128</v>
      </c>
      <c r="DD86" s="158" t="s">
        <v>128</v>
      </c>
      <c r="DE86" s="158" t="s">
        <v>128</v>
      </c>
      <c r="DF86" s="158" t="s">
        <v>128</v>
      </c>
      <c r="DG86" s="158" t="s">
        <v>128</v>
      </c>
      <c r="DH86" s="158" t="s">
        <v>128</v>
      </c>
      <c r="DI86" s="158" t="s">
        <v>128</v>
      </c>
      <c r="DJ86" s="158" t="s">
        <v>128</v>
      </c>
      <c r="DK86" s="158" t="s">
        <v>128</v>
      </c>
      <c r="DL86" s="158" t="s">
        <v>128</v>
      </c>
      <c r="DM86" s="158" t="s">
        <v>128</v>
      </c>
      <c r="DN86" s="158" t="s">
        <v>128</v>
      </c>
      <c r="DO86" s="158" t="s">
        <v>128</v>
      </c>
      <c r="DP86" s="158" t="s">
        <v>128</v>
      </c>
      <c r="DQ86" s="158" t="s">
        <v>128</v>
      </c>
      <c r="DR86" s="158" t="s">
        <v>128</v>
      </c>
      <c r="DS86" s="158" t="s">
        <v>128</v>
      </c>
      <c r="DT86" s="158" t="s">
        <v>128</v>
      </c>
      <c r="DU86" s="158" t="s">
        <v>128</v>
      </c>
      <c r="DV86" s="158" t="s">
        <v>128</v>
      </c>
      <c r="DW86" s="158" t="s">
        <v>128</v>
      </c>
      <c r="DX86" s="158" t="s">
        <v>128</v>
      </c>
      <c r="DY86" s="158" t="s">
        <v>128</v>
      </c>
      <c r="DZ86" s="158" t="s">
        <v>128</v>
      </c>
      <c r="EA86" s="158" t="s">
        <v>128</v>
      </c>
      <c r="EB86" s="158" t="s">
        <v>128</v>
      </c>
      <c r="EC86" s="158" t="s">
        <v>128</v>
      </c>
      <c r="ED86" s="158" t="s">
        <v>128</v>
      </c>
      <c r="EE86" s="158" t="s">
        <v>128</v>
      </c>
      <c r="EF86" s="158" t="s">
        <v>128</v>
      </c>
      <c r="EG86" s="158" t="s">
        <v>128</v>
      </c>
      <c r="EH86" s="158" t="s">
        <v>128</v>
      </c>
      <c r="EI86" s="158" t="s">
        <v>128</v>
      </c>
      <c r="EJ86" s="158" t="s">
        <v>128</v>
      </c>
      <c r="EK86" s="158" t="s">
        <v>128</v>
      </c>
      <c r="EL86" s="158" t="s">
        <v>128</v>
      </c>
      <c r="EM86" s="158" t="s">
        <v>128</v>
      </c>
      <c r="EN86" s="158" t="s">
        <v>128</v>
      </c>
      <c r="EO86" s="158" t="s">
        <v>128</v>
      </c>
      <c r="EP86" s="158" t="s">
        <v>128</v>
      </c>
      <c r="EQ86" s="158" t="s">
        <v>128</v>
      </c>
      <c r="ER86" s="158" t="s">
        <v>128</v>
      </c>
      <c r="ES86" s="158" t="s">
        <v>128</v>
      </c>
      <c r="ET86" s="158" t="s">
        <v>128</v>
      </c>
      <c r="EU86" s="158" t="s">
        <v>128</v>
      </c>
      <c r="EV86" s="158" t="s">
        <v>128</v>
      </c>
      <c r="EW86" s="158" t="s">
        <v>128</v>
      </c>
      <c r="EX86" s="158" t="s">
        <v>128</v>
      </c>
      <c r="EY86" s="158" t="s">
        <v>128</v>
      </c>
      <c r="EZ86" s="158" t="s">
        <v>128</v>
      </c>
      <c r="FA86" s="158" t="s">
        <v>128</v>
      </c>
      <c r="FB86" s="158" t="s">
        <v>128</v>
      </c>
      <c r="FC86" s="158" t="s">
        <v>128</v>
      </c>
      <c r="FD86" s="158" t="s">
        <v>128</v>
      </c>
      <c r="FE86" s="158" t="s">
        <v>128</v>
      </c>
      <c r="FF86" s="158" t="s">
        <v>128</v>
      </c>
      <c r="FG86" s="158" t="s">
        <v>128</v>
      </c>
      <c r="FH86" s="158" t="s">
        <v>128</v>
      </c>
      <c r="FI86" s="158" t="s">
        <v>128</v>
      </c>
      <c r="FJ86" s="158" t="s">
        <v>128</v>
      </c>
      <c r="FK86" s="158" t="s">
        <v>128</v>
      </c>
      <c r="FL86" s="158" t="s">
        <v>128</v>
      </c>
      <c r="FM86" s="158" t="s">
        <v>128</v>
      </c>
      <c r="FN86" s="158" t="s">
        <v>128</v>
      </c>
      <c r="FO86" s="158" t="s">
        <v>128</v>
      </c>
      <c r="FP86" s="158" t="s">
        <v>128</v>
      </c>
      <c r="FQ86" s="158" t="s">
        <v>128</v>
      </c>
      <c r="FR86" s="158" t="s">
        <v>128</v>
      </c>
      <c r="FS86" s="158" t="s">
        <v>128</v>
      </c>
      <c r="FT86" s="158" t="s">
        <v>128</v>
      </c>
      <c r="FU86" s="158" t="s">
        <v>128</v>
      </c>
      <c r="FV86" s="158" t="s">
        <v>128</v>
      </c>
      <c r="FW86" s="158" t="s">
        <v>128</v>
      </c>
      <c r="FX86" s="158" t="s">
        <v>128</v>
      </c>
      <c r="FY86" s="158" t="s">
        <v>128</v>
      </c>
      <c r="FZ86" s="158" t="s">
        <v>128</v>
      </c>
      <c r="GA86" s="158" t="s">
        <v>128</v>
      </c>
      <c r="GB86" s="158" t="s">
        <v>128</v>
      </c>
      <c r="GC86" s="158" t="s">
        <v>128</v>
      </c>
      <c r="GD86" s="158" t="s">
        <v>128</v>
      </c>
      <c r="GE86" s="158" t="s">
        <v>128</v>
      </c>
      <c r="GF86" s="158" t="s">
        <v>128</v>
      </c>
      <c r="GG86" s="158" t="s">
        <v>128</v>
      </c>
      <c r="GH86" s="158" t="s">
        <v>128</v>
      </c>
      <c r="GI86" s="158" t="s">
        <v>128</v>
      </c>
      <c r="GJ86" s="158" t="s">
        <v>128</v>
      </c>
      <c r="GK86" s="158" t="s">
        <v>128</v>
      </c>
      <c r="GL86" s="158" t="s">
        <v>128</v>
      </c>
      <c r="GM86" s="158" t="s">
        <v>128</v>
      </c>
      <c r="GN86" s="158" t="s">
        <v>128</v>
      </c>
      <c r="GO86" s="158" t="s">
        <v>128</v>
      </c>
      <c r="GP86" s="158" t="s">
        <v>128</v>
      </c>
      <c r="GQ86" s="158" t="s">
        <v>128</v>
      </c>
      <c r="GR86" s="158" t="s">
        <v>128</v>
      </c>
      <c r="GS86" s="158" t="s">
        <v>128</v>
      </c>
      <c r="GT86" s="158" t="s">
        <v>128</v>
      </c>
      <c r="GU86" s="158" t="s">
        <v>128</v>
      </c>
      <c r="GV86" s="158" t="s">
        <v>128</v>
      </c>
      <c r="GW86" s="158" t="s">
        <v>128</v>
      </c>
      <c r="GX86" s="158" t="s">
        <v>128</v>
      </c>
      <c r="GY86" s="158" t="s">
        <v>128</v>
      </c>
      <c r="GZ86" s="158" t="s">
        <v>128</v>
      </c>
      <c r="HA86" s="158" t="s">
        <v>128</v>
      </c>
      <c r="HB86" s="158" t="s">
        <v>128</v>
      </c>
      <c r="HC86" s="158" t="s">
        <v>128</v>
      </c>
      <c r="HD86" s="158" t="s">
        <v>128</v>
      </c>
      <c r="HE86" s="158" t="s">
        <v>128</v>
      </c>
      <c r="HF86" s="158" t="s">
        <v>128</v>
      </c>
      <c r="HG86" s="158" t="s">
        <v>128</v>
      </c>
      <c r="HH86" s="158" t="s">
        <v>128</v>
      </c>
      <c r="HI86" s="158" t="s">
        <v>128</v>
      </c>
      <c r="HJ86" s="158" t="s">
        <v>128</v>
      </c>
      <c r="HK86" s="158" t="s">
        <v>128</v>
      </c>
      <c r="HL86" s="158" t="s">
        <v>128</v>
      </c>
      <c r="HM86" s="158" t="s">
        <v>128</v>
      </c>
      <c r="HN86" s="158" t="s">
        <v>128</v>
      </c>
      <c r="HO86" s="158" t="s">
        <v>128</v>
      </c>
      <c r="HP86" s="158" t="s">
        <v>128</v>
      </c>
      <c r="HQ86" s="158" t="s">
        <v>128</v>
      </c>
      <c r="HR86" s="158" t="s">
        <v>128</v>
      </c>
      <c r="HS86" s="158" t="s">
        <v>128</v>
      </c>
      <c r="HT86" s="158" t="s">
        <v>128</v>
      </c>
      <c r="HU86" s="158" t="s">
        <v>128</v>
      </c>
      <c r="HV86" s="158" t="s">
        <v>128</v>
      </c>
      <c r="HW86" s="158" t="s">
        <v>128</v>
      </c>
      <c r="HX86" s="158" t="s">
        <v>128</v>
      </c>
      <c r="HY86" s="158" t="s">
        <v>128</v>
      </c>
      <c r="HZ86" s="158" t="s">
        <v>128</v>
      </c>
      <c r="IA86" s="158" t="s">
        <v>128</v>
      </c>
      <c r="IB86" s="158" t="s">
        <v>128</v>
      </c>
      <c r="IC86" s="158" t="s">
        <v>128</v>
      </c>
      <c r="ID86" s="158" t="s">
        <v>128</v>
      </c>
      <c r="IE86" s="158" t="s">
        <v>128</v>
      </c>
      <c r="IF86" s="158" t="s">
        <v>128</v>
      </c>
      <c r="IG86" s="158" t="s">
        <v>128</v>
      </c>
      <c r="IH86" s="158" t="s">
        <v>128</v>
      </c>
      <c r="II86" s="158" t="s">
        <v>128</v>
      </c>
      <c r="IJ86" s="158" t="s">
        <v>128</v>
      </c>
      <c r="IK86" s="158" t="s">
        <v>128</v>
      </c>
      <c r="IL86" s="158" t="s">
        <v>128</v>
      </c>
      <c r="IM86" s="158" t="s">
        <v>128</v>
      </c>
      <c r="IN86" s="158" t="s">
        <v>128</v>
      </c>
      <c r="IO86" s="158" t="s">
        <v>128</v>
      </c>
      <c r="IP86" s="158" t="s">
        <v>128</v>
      </c>
      <c r="IQ86" s="158" t="s">
        <v>128</v>
      </c>
      <c r="IR86" s="158" t="s">
        <v>128</v>
      </c>
      <c r="IS86" s="158" t="s">
        <v>128</v>
      </c>
      <c r="IT86" s="158" t="s">
        <v>128</v>
      </c>
      <c r="IU86" s="158" t="s">
        <v>128</v>
      </c>
      <c r="IV86" s="158" t="s">
        <v>128</v>
      </c>
      <c r="IW86" s="158" t="s">
        <v>128</v>
      </c>
      <c r="IX86" s="158" t="s">
        <v>128</v>
      </c>
      <c r="IY86" s="158" t="s">
        <v>128</v>
      </c>
      <c r="IZ86" s="158" t="s">
        <v>128</v>
      </c>
      <c r="JA86" s="158" t="s">
        <v>128</v>
      </c>
      <c r="JB86" s="158" t="s">
        <v>128</v>
      </c>
      <c r="JC86" s="158" t="s">
        <v>128</v>
      </c>
      <c r="JD86" s="158" t="s">
        <v>128</v>
      </c>
      <c r="JE86" s="158" t="s">
        <v>128</v>
      </c>
      <c r="JF86" s="158" t="s">
        <v>128</v>
      </c>
      <c r="JG86" s="158" t="s">
        <v>128</v>
      </c>
      <c r="JH86" s="158" t="s">
        <v>128</v>
      </c>
      <c r="JI86" s="158" t="s">
        <v>128</v>
      </c>
      <c r="JJ86" s="158" t="s">
        <v>128</v>
      </c>
      <c r="JK86" s="158" t="s">
        <v>128</v>
      </c>
      <c r="JL86" s="158" t="s">
        <v>128</v>
      </c>
      <c r="JM86" s="158" t="s">
        <v>128</v>
      </c>
      <c r="JN86" s="158" t="s">
        <v>128</v>
      </c>
      <c r="JO86" s="158" t="s">
        <v>128</v>
      </c>
      <c r="JP86" s="158" t="s">
        <v>128</v>
      </c>
      <c r="JQ86" s="158" t="s">
        <v>128</v>
      </c>
      <c r="JR86" s="158" t="s">
        <v>128</v>
      </c>
      <c r="JS86" s="158" t="s">
        <v>128</v>
      </c>
      <c r="JT86" s="158" t="s">
        <v>128</v>
      </c>
      <c r="JU86" s="158" t="s">
        <v>128</v>
      </c>
      <c r="JV86" s="158" t="s">
        <v>128</v>
      </c>
      <c r="JW86" s="158" t="s">
        <v>128</v>
      </c>
      <c r="JX86" s="158" t="s">
        <v>128</v>
      </c>
      <c r="JY86" s="158" t="s">
        <v>128</v>
      </c>
      <c r="JZ86" s="158" t="s">
        <v>128</v>
      </c>
      <c r="KA86" s="158" t="s">
        <v>128</v>
      </c>
      <c r="KB86" s="158" t="s">
        <v>128</v>
      </c>
      <c r="KC86" s="158" t="s">
        <v>128</v>
      </c>
      <c r="KD86" s="158" t="s">
        <v>128</v>
      </c>
      <c r="KE86" s="158" t="s">
        <v>128</v>
      </c>
      <c r="KF86" s="158" t="s">
        <v>128</v>
      </c>
      <c r="KG86" s="158" t="s">
        <v>128</v>
      </c>
      <c r="KH86" s="158" t="s">
        <v>128</v>
      </c>
      <c r="KI86" s="158" t="s">
        <v>128</v>
      </c>
      <c r="KJ86" s="158" t="s">
        <v>128</v>
      </c>
      <c r="KK86" s="158" t="s">
        <v>128</v>
      </c>
      <c r="KL86" s="158" t="s">
        <v>128</v>
      </c>
      <c r="KM86" s="158" t="s">
        <v>128</v>
      </c>
      <c r="KN86" s="158" t="s">
        <v>128</v>
      </c>
      <c r="KO86" s="158" t="s">
        <v>128</v>
      </c>
      <c r="KP86" s="158" t="s">
        <v>128</v>
      </c>
      <c r="KQ86" s="158" t="s">
        <v>128</v>
      </c>
      <c r="KR86" s="158" t="s">
        <v>128</v>
      </c>
      <c r="KS86" s="158" t="s">
        <v>128</v>
      </c>
      <c r="KT86" s="158" t="s">
        <v>128</v>
      </c>
      <c r="KU86" s="158" t="s">
        <v>128</v>
      </c>
      <c r="KV86" s="158" t="s">
        <v>128</v>
      </c>
      <c r="KW86" s="158" t="s">
        <v>128</v>
      </c>
      <c r="KX86" s="158" t="s">
        <v>128</v>
      </c>
      <c r="KY86" s="158" t="s">
        <v>128</v>
      </c>
      <c r="KZ86" s="158" t="s">
        <v>128</v>
      </c>
      <c r="LA86" s="158" t="s">
        <v>128</v>
      </c>
      <c r="LB86" s="158" t="s">
        <v>128</v>
      </c>
      <c r="LC86" s="158" t="s">
        <v>128</v>
      </c>
      <c r="LD86" s="158" t="s">
        <v>128</v>
      </c>
      <c r="LE86" s="158" t="s">
        <v>128</v>
      </c>
      <c r="LF86" s="158" t="s">
        <v>128</v>
      </c>
      <c r="LG86" s="158" t="s">
        <v>128</v>
      </c>
      <c r="LH86" s="158" t="s">
        <v>128</v>
      </c>
      <c r="LI86" s="158" t="s">
        <v>128</v>
      </c>
      <c r="LJ86" s="158" t="s">
        <v>128</v>
      </c>
      <c r="LK86" s="158" t="s">
        <v>128</v>
      </c>
      <c r="LL86" s="158" t="s">
        <v>128</v>
      </c>
      <c r="LM86" s="158" t="s">
        <v>128</v>
      </c>
      <c r="LN86" s="158" t="s">
        <v>128</v>
      </c>
      <c r="LO86" s="158" t="s">
        <v>128</v>
      </c>
      <c r="LP86" s="158" t="s">
        <v>128</v>
      </c>
      <c r="LQ86" s="158" t="s">
        <v>128</v>
      </c>
      <c r="LR86" s="158" t="s">
        <v>128</v>
      </c>
      <c r="LS86" s="158" t="s">
        <v>128</v>
      </c>
      <c r="LT86" s="158" t="s">
        <v>128</v>
      </c>
      <c r="LU86" s="158" t="s">
        <v>128</v>
      </c>
      <c r="LV86" s="158" t="s">
        <v>128</v>
      </c>
      <c r="LW86" s="158" t="s">
        <v>128</v>
      </c>
      <c r="LX86" s="158" t="s">
        <v>128</v>
      </c>
      <c r="LY86" s="158" t="s">
        <v>128</v>
      </c>
      <c r="LZ86" s="158" t="s">
        <v>128</v>
      </c>
      <c r="MA86" s="158" t="s">
        <v>128</v>
      </c>
      <c r="MB86" s="158" t="s">
        <v>128</v>
      </c>
      <c r="MC86" s="158" t="s">
        <v>128</v>
      </c>
      <c r="MD86" s="158" t="s">
        <v>128</v>
      </c>
      <c r="ME86" s="158" t="s">
        <v>128</v>
      </c>
      <c r="MF86" s="158" t="s">
        <v>128</v>
      </c>
      <c r="MG86" s="158" t="s">
        <v>128</v>
      </c>
      <c r="MH86" s="158" t="s">
        <v>128</v>
      </c>
      <c r="MI86" s="158" t="s">
        <v>128</v>
      </c>
      <c r="MJ86" s="158" t="s">
        <v>128</v>
      </c>
      <c r="MK86" s="158" t="s">
        <v>128</v>
      </c>
      <c r="ML86" s="158" t="s">
        <v>128</v>
      </c>
      <c r="MM86" s="158" t="s">
        <v>128</v>
      </c>
      <c r="MN86" s="158" t="s">
        <v>128</v>
      </c>
      <c r="MO86" s="158" t="s">
        <v>128</v>
      </c>
      <c r="MP86" s="158" t="s">
        <v>128</v>
      </c>
      <c r="MQ86" s="158" t="s">
        <v>128</v>
      </c>
      <c r="MR86" s="158" t="s">
        <v>128</v>
      </c>
      <c r="MS86" s="158" t="s">
        <v>128</v>
      </c>
      <c r="MT86" s="158" t="s">
        <v>128</v>
      </c>
      <c r="MU86" s="158" t="s">
        <v>128</v>
      </c>
      <c r="MV86" s="158" t="s">
        <v>128</v>
      </c>
      <c r="MW86" s="158" t="s">
        <v>128</v>
      </c>
      <c r="MX86" s="158" t="s">
        <v>128</v>
      </c>
      <c r="MY86" s="158" t="s">
        <v>128</v>
      </c>
      <c r="MZ86" s="158" t="s">
        <v>128</v>
      </c>
      <c r="NA86" s="158" t="s">
        <v>128</v>
      </c>
      <c r="NB86" s="158" t="s">
        <v>128</v>
      </c>
      <c r="NC86" s="158" t="s">
        <v>128</v>
      </c>
      <c r="ND86" s="158" t="s">
        <v>128</v>
      </c>
      <c r="NE86" s="158" t="s">
        <v>128</v>
      </c>
      <c r="NF86" s="158" t="s">
        <v>128</v>
      </c>
      <c r="NG86" s="158" t="s">
        <v>128</v>
      </c>
      <c r="NH86" s="158" t="s">
        <v>128</v>
      </c>
      <c r="NI86" s="158" t="s">
        <v>128</v>
      </c>
      <c r="NJ86" s="158" t="s">
        <v>128</v>
      </c>
      <c r="NK86" s="158" t="s">
        <v>128</v>
      </c>
      <c r="NL86" s="158" t="s">
        <v>128</v>
      </c>
      <c r="NM86" s="158" t="s">
        <v>128</v>
      </c>
      <c r="NN86" s="158" t="s">
        <v>128</v>
      </c>
      <c r="NO86" s="158" t="s">
        <v>128</v>
      </c>
      <c r="NP86" s="158" t="s">
        <v>128</v>
      </c>
      <c r="NQ86" s="158" t="s">
        <v>128</v>
      </c>
      <c r="NR86" s="158" t="s">
        <v>128</v>
      </c>
      <c r="NS86" s="158" t="s">
        <v>128</v>
      </c>
      <c r="NT86" s="158" t="s">
        <v>128</v>
      </c>
      <c r="NU86" s="158" t="s">
        <v>128</v>
      </c>
      <c r="NV86" s="158" t="s">
        <v>128</v>
      </c>
      <c r="NW86" s="158" t="s">
        <v>128</v>
      </c>
      <c r="NX86" s="158" t="s">
        <v>128</v>
      </c>
      <c r="NY86" s="158" t="s">
        <v>128</v>
      </c>
      <c r="NZ86" s="158" t="s">
        <v>128</v>
      </c>
      <c r="OA86" s="158" t="s">
        <v>128</v>
      </c>
      <c r="OB86" s="158" t="s">
        <v>128</v>
      </c>
      <c r="OC86" s="158" t="s">
        <v>128</v>
      </c>
      <c r="OD86" s="158" t="s">
        <v>128</v>
      </c>
      <c r="OE86" s="170" t="s">
        <v>128</v>
      </c>
      <c r="OF86" s="181"/>
      <c r="OG86" s="174">
        <f t="shared" si="451"/>
        <v>34.929356357927787</v>
      </c>
      <c r="OH86" s="66" t="str">
        <f t="shared" si="452"/>
        <v>kg/GJ delivered</v>
      </c>
      <c r="OI86" s="66" t="str">
        <f t="shared" si="453"/>
        <v/>
      </c>
      <c r="OJ86" s="66" t="str">
        <f t="shared" si="454"/>
        <v/>
      </c>
      <c r="OK86" s="66" t="str">
        <f t="shared" si="455"/>
        <v/>
      </c>
      <c r="OL86" s="66" t="str">
        <f t="shared" si="456"/>
        <v/>
      </c>
      <c r="OM86" s="159">
        <f t="shared" si="457"/>
        <v>501.37362637362639</v>
      </c>
      <c r="ON86" s="66" t="str">
        <f t="shared" si="458"/>
        <v>kg/GJ delivered</v>
      </c>
      <c r="OO86" s="118">
        <f t="shared" si="459"/>
        <v>1.7072213500784927</v>
      </c>
      <c r="OP86" s="66" t="str">
        <f t="shared" si="460"/>
        <v>kg/GJ delivered</v>
      </c>
      <c r="OQ86" s="66" t="str">
        <f t="shared" si="461"/>
        <v/>
      </c>
      <c r="OR86" s="66" t="str">
        <f t="shared" si="462"/>
        <v/>
      </c>
      <c r="OS86" s="66" t="str">
        <f t="shared" si="463"/>
        <v/>
      </c>
      <c r="OT86" s="66" t="str">
        <f t="shared" si="464"/>
        <v/>
      </c>
      <c r="OU86" s="118">
        <f t="shared" si="465"/>
        <v>1.5306122448979589</v>
      </c>
      <c r="OV86" s="66" t="str">
        <f t="shared" si="466"/>
        <v>kg/GJ delivered</v>
      </c>
      <c r="OW86" s="126">
        <f t="shared" si="467"/>
        <v>8.2417582417582416E-2</v>
      </c>
      <c r="OX86" s="66" t="str">
        <f t="shared" si="468"/>
        <v>kg/GJ delivered</v>
      </c>
      <c r="OY86" s="66" t="str">
        <f t="shared" si="469"/>
        <v/>
      </c>
      <c r="OZ86" s="66" t="str">
        <f t="shared" si="470"/>
        <v/>
      </c>
      <c r="PA86" s="66" t="str">
        <f t="shared" si="471"/>
        <v/>
      </c>
      <c r="PB86" s="66" t="str">
        <f t="shared" si="472"/>
        <v/>
      </c>
      <c r="PC86" s="66" t="str">
        <f t="shared" si="473"/>
        <v/>
      </c>
      <c r="PD86" s="66" t="str">
        <f t="shared" si="474"/>
        <v/>
      </c>
      <c r="PE86" s="66" t="str">
        <f t="shared" si="475"/>
        <v/>
      </c>
      <c r="PF86" s="66" t="str">
        <f t="shared" si="476"/>
        <v/>
      </c>
      <c r="PG86" s="66" t="str">
        <f t="shared" si="477"/>
        <v/>
      </c>
      <c r="PH86" s="66" t="str">
        <f t="shared" si="478"/>
        <v/>
      </c>
      <c r="PI86" s="66" t="str">
        <f t="shared" si="479"/>
        <v/>
      </c>
      <c r="PJ86" s="66" t="str">
        <f t="shared" si="480"/>
        <v/>
      </c>
      <c r="PK86" s="66" t="str">
        <f t="shared" si="481"/>
        <v/>
      </c>
      <c r="PL86" s="66" t="str">
        <f t="shared" si="482"/>
        <v/>
      </c>
      <c r="PM86" s="66" t="str">
        <f t="shared" si="483"/>
        <v/>
      </c>
      <c r="PN86" s="66" t="str">
        <f t="shared" si="484"/>
        <v/>
      </c>
      <c r="PO86" s="66" t="str">
        <f t="shared" si="485"/>
        <v/>
      </c>
      <c r="PP86" s="66" t="str">
        <f t="shared" si="486"/>
        <v/>
      </c>
      <c r="PQ86" s="66" t="str">
        <f t="shared" si="487"/>
        <v/>
      </c>
      <c r="PR86" s="66" t="str">
        <f t="shared" si="488"/>
        <v/>
      </c>
      <c r="PS86" s="66" t="str">
        <f t="shared" si="489"/>
        <v/>
      </c>
      <c r="PT86" s="66" t="str">
        <f t="shared" si="490"/>
        <v/>
      </c>
      <c r="PU86" s="66" t="str">
        <f t="shared" si="491"/>
        <v/>
      </c>
      <c r="PV86" s="66" t="str">
        <f t="shared" si="492"/>
        <v/>
      </c>
      <c r="PW86" s="66" t="str">
        <f t="shared" si="493"/>
        <v/>
      </c>
      <c r="PX86" s="66" t="str">
        <f t="shared" si="494"/>
        <v/>
      </c>
      <c r="PY86" s="66" t="str">
        <f t="shared" si="495"/>
        <v/>
      </c>
      <c r="PZ86" s="66" t="str">
        <f t="shared" si="496"/>
        <v/>
      </c>
      <c r="QA86" s="66" t="str">
        <f t="shared" si="497"/>
        <v/>
      </c>
      <c r="QB86" s="66" t="str">
        <f t="shared" si="498"/>
        <v/>
      </c>
      <c r="QC86" s="66" t="str">
        <f t="shared" si="499"/>
        <v/>
      </c>
      <c r="QD86" s="66" t="str">
        <f t="shared" si="500"/>
        <v/>
      </c>
      <c r="QE86" s="66" t="str">
        <f t="shared" si="501"/>
        <v/>
      </c>
      <c r="QF86" s="66" t="str">
        <f t="shared" si="502"/>
        <v/>
      </c>
      <c r="QG86" s="66" t="str">
        <f t="shared" si="503"/>
        <v/>
      </c>
      <c r="QH86" s="66" t="str">
        <f t="shared" si="504"/>
        <v/>
      </c>
      <c r="QI86" s="66" t="str">
        <f t="shared" si="505"/>
        <v/>
      </c>
      <c r="QJ86" s="66" t="str">
        <f t="shared" si="506"/>
        <v/>
      </c>
      <c r="QK86" s="66" t="str">
        <f t="shared" si="507"/>
        <v/>
      </c>
      <c r="QL86" s="66" t="str">
        <f t="shared" si="508"/>
        <v/>
      </c>
      <c r="QM86" s="66" t="str">
        <f t="shared" si="509"/>
        <v/>
      </c>
      <c r="QN86" s="66" t="str">
        <f t="shared" si="510"/>
        <v/>
      </c>
      <c r="QO86" s="66" t="str">
        <f t="shared" si="511"/>
        <v/>
      </c>
      <c r="QP86" s="66" t="str">
        <f t="shared" si="512"/>
        <v/>
      </c>
      <c r="QQ86" s="66" t="str">
        <f t="shared" si="513"/>
        <v/>
      </c>
      <c r="QR86" s="66" t="str">
        <f t="shared" si="514"/>
        <v/>
      </c>
      <c r="QS86" s="66" t="str">
        <f t="shared" si="515"/>
        <v/>
      </c>
      <c r="QT86" s="66" t="str">
        <f t="shared" si="516"/>
        <v/>
      </c>
      <c r="QU86" s="66" t="str">
        <f t="shared" si="517"/>
        <v/>
      </c>
      <c r="QV86" s="66" t="str">
        <f t="shared" si="518"/>
        <v/>
      </c>
      <c r="QW86" s="66" t="str">
        <f t="shared" si="519"/>
        <v/>
      </c>
      <c r="QX86" s="66" t="str">
        <f t="shared" si="520"/>
        <v/>
      </c>
      <c r="QY86" s="66" t="str">
        <f t="shared" si="521"/>
        <v/>
      </c>
      <c r="QZ86" s="66" t="str">
        <f t="shared" si="522"/>
        <v/>
      </c>
      <c r="RA86" s="66" t="str">
        <f t="shared" si="523"/>
        <v/>
      </c>
      <c r="RB86" s="66" t="str">
        <f t="shared" si="524"/>
        <v/>
      </c>
      <c r="RC86" s="66" t="str">
        <f t="shared" si="525"/>
        <v/>
      </c>
      <c r="RD86" s="66" t="str">
        <f t="shared" si="526"/>
        <v/>
      </c>
      <c r="RE86" s="66" t="str">
        <f t="shared" si="527"/>
        <v/>
      </c>
      <c r="RF86" s="66" t="str">
        <f t="shared" si="528"/>
        <v/>
      </c>
      <c r="RG86" s="66" t="str">
        <f t="shared" si="529"/>
        <v/>
      </c>
      <c r="RH86" s="66" t="str">
        <f t="shared" si="530"/>
        <v/>
      </c>
      <c r="RI86" s="66" t="str">
        <f t="shared" si="531"/>
        <v/>
      </c>
      <c r="RJ86" s="66" t="str">
        <f t="shared" si="532"/>
        <v/>
      </c>
      <c r="RK86" s="66" t="str">
        <f t="shared" si="533"/>
        <v/>
      </c>
      <c r="RL86" s="66" t="str">
        <f t="shared" si="534"/>
        <v/>
      </c>
      <c r="RM86" s="66" t="str">
        <f t="shared" si="535"/>
        <v/>
      </c>
      <c r="RN86" s="66" t="str">
        <f t="shared" si="536"/>
        <v/>
      </c>
      <c r="RO86" s="66" t="str">
        <f t="shared" si="537"/>
        <v/>
      </c>
      <c r="RP86" s="66" t="str">
        <f t="shared" si="538"/>
        <v/>
      </c>
      <c r="RQ86" s="66" t="str">
        <f t="shared" si="539"/>
        <v/>
      </c>
      <c r="RR86" s="66" t="str">
        <f t="shared" si="540"/>
        <v/>
      </c>
      <c r="RS86" s="66" t="str">
        <f t="shared" si="541"/>
        <v/>
      </c>
      <c r="RT86" s="66" t="str">
        <f t="shared" si="542"/>
        <v/>
      </c>
      <c r="RU86" s="66" t="str">
        <f t="shared" si="543"/>
        <v/>
      </c>
      <c r="RV86" s="66" t="str">
        <f t="shared" si="544"/>
        <v/>
      </c>
      <c r="RW86" s="66" t="str">
        <f t="shared" si="545"/>
        <v/>
      </c>
      <c r="RX86" s="66" t="str">
        <f t="shared" si="546"/>
        <v/>
      </c>
      <c r="RY86" s="66" t="str">
        <f t="shared" si="547"/>
        <v/>
      </c>
      <c r="RZ86" s="66" t="str">
        <f t="shared" si="548"/>
        <v/>
      </c>
      <c r="SA86" s="66" t="str">
        <f t="shared" si="549"/>
        <v/>
      </c>
      <c r="SB86" s="66" t="str">
        <f t="shared" si="550"/>
        <v/>
      </c>
      <c r="SC86" s="66" t="str">
        <f t="shared" si="551"/>
        <v/>
      </c>
      <c r="SD86" s="66" t="str">
        <f t="shared" si="552"/>
        <v/>
      </c>
      <c r="SE86" s="66" t="str">
        <f t="shared" si="553"/>
        <v/>
      </c>
      <c r="SF86" s="66" t="str">
        <f t="shared" si="554"/>
        <v/>
      </c>
      <c r="SG86" s="66" t="str">
        <f t="shared" si="555"/>
        <v/>
      </c>
      <c r="SH86" s="66" t="str">
        <f t="shared" si="556"/>
        <v/>
      </c>
      <c r="SI86" s="66" t="str">
        <f t="shared" si="557"/>
        <v/>
      </c>
      <c r="SJ86" s="66" t="str">
        <f t="shared" si="558"/>
        <v/>
      </c>
      <c r="SK86" s="66" t="str">
        <f t="shared" si="559"/>
        <v/>
      </c>
      <c r="SL86" s="66" t="str">
        <f t="shared" si="560"/>
        <v/>
      </c>
      <c r="SM86" s="66" t="str">
        <f t="shared" si="561"/>
        <v/>
      </c>
      <c r="SN86" s="66" t="str">
        <f t="shared" si="562"/>
        <v/>
      </c>
      <c r="SO86" s="66" t="str">
        <f t="shared" si="563"/>
        <v/>
      </c>
      <c r="SP86" s="66" t="str">
        <f t="shared" si="564"/>
        <v/>
      </c>
      <c r="SQ86" s="66" t="str">
        <f t="shared" si="565"/>
        <v/>
      </c>
      <c r="SR86" s="66" t="str">
        <f t="shared" si="566"/>
        <v/>
      </c>
      <c r="SS86" s="66" t="str">
        <f t="shared" si="567"/>
        <v/>
      </c>
      <c r="ST86" s="66" t="str">
        <f t="shared" si="568"/>
        <v/>
      </c>
      <c r="SU86" s="66" t="str">
        <f t="shared" si="569"/>
        <v/>
      </c>
      <c r="SV86" s="66" t="str">
        <f t="shared" si="570"/>
        <v/>
      </c>
      <c r="SW86" s="66" t="str">
        <f t="shared" si="571"/>
        <v/>
      </c>
      <c r="SX86" s="66" t="str">
        <f t="shared" si="572"/>
        <v/>
      </c>
      <c r="SY86" s="66" t="str">
        <f t="shared" si="573"/>
        <v/>
      </c>
      <c r="SZ86" s="66" t="str">
        <f t="shared" si="574"/>
        <v/>
      </c>
      <c r="TA86" s="66" t="str">
        <f t="shared" si="575"/>
        <v/>
      </c>
      <c r="TB86" s="66" t="str">
        <f t="shared" si="576"/>
        <v/>
      </c>
      <c r="TC86" s="66" t="str">
        <f t="shared" si="577"/>
        <v/>
      </c>
      <c r="TD86" s="66" t="str">
        <f t="shared" si="578"/>
        <v/>
      </c>
      <c r="TE86" s="66" t="str">
        <f t="shared" si="579"/>
        <v/>
      </c>
      <c r="TF86" s="66" t="str">
        <f t="shared" si="580"/>
        <v/>
      </c>
      <c r="TG86" s="66" t="str">
        <f t="shared" si="581"/>
        <v/>
      </c>
      <c r="TH86" s="66" t="str">
        <f t="shared" si="582"/>
        <v/>
      </c>
      <c r="TI86" s="66" t="str">
        <f t="shared" si="583"/>
        <v/>
      </c>
      <c r="TJ86" s="66" t="str">
        <f t="shared" si="584"/>
        <v/>
      </c>
      <c r="TK86" s="66" t="str">
        <f t="shared" si="585"/>
        <v/>
      </c>
      <c r="TL86" s="66" t="str">
        <f t="shared" si="586"/>
        <v/>
      </c>
      <c r="TM86" s="66" t="str">
        <f t="shared" si="587"/>
        <v/>
      </c>
      <c r="TN86" s="66" t="str">
        <f t="shared" si="588"/>
        <v/>
      </c>
      <c r="TO86" s="66" t="str">
        <f t="shared" si="589"/>
        <v/>
      </c>
      <c r="TP86" s="66" t="str">
        <f t="shared" si="590"/>
        <v/>
      </c>
      <c r="TQ86" s="66" t="str">
        <f t="shared" si="591"/>
        <v/>
      </c>
      <c r="TR86" s="66" t="str">
        <f t="shared" si="592"/>
        <v/>
      </c>
      <c r="TS86" s="66" t="str">
        <f t="shared" si="593"/>
        <v/>
      </c>
      <c r="TT86" s="66" t="str">
        <f t="shared" si="594"/>
        <v/>
      </c>
      <c r="TU86" s="66" t="str">
        <f t="shared" si="595"/>
        <v/>
      </c>
      <c r="TV86" s="66" t="str">
        <f t="shared" si="596"/>
        <v/>
      </c>
      <c r="TW86" s="66" t="str">
        <f t="shared" si="597"/>
        <v/>
      </c>
      <c r="TX86" s="66" t="str">
        <f t="shared" si="598"/>
        <v/>
      </c>
      <c r="TY86" s="66" t="str">
        <f t="shared" si="599"/>
        <v/>
      </c>
      <c r="TZ86" s="66" t="str">
        <f t="shared" si="600"/>
        <v/>
      </c>
      <c r="UA86" s="66" t="str">
        <f t="shared" si="601"/>
        <v/>
      </c>
      <c r="UB86" s="66" t="str">
        <f t="shared" si="602"/>
        <v/>
      </c>
      <c r="UC86" s="66" t="str">
        <f t="shared" si="603"/>
        <v/>
      </c>
      <c r="UD86" s="66" t="str">
        <f t="shared" si="604"/>
        <v/>
      </c>
      <c r="UE86" s="66" t="str">
        <f t="shared" si="605"/>
        <v/>
      </c>
      <c r="UF86" s="66" t="str">
        <f t="shared" si="606"/>
        <v/>
      </c>
      <c r="UG86" s="66" t="str">
        <f t="shared" si="607"/>
        <v/>
      </c>
      <c r="UH86" s="66" t="str">
        <f t="shared" si="608"/>
        <v/>
      </c>
      <c r="UI86" s="66" t="str">
        <f t="shared" si="609"/>
        <v/>
      </c>
      <c r="UJ86" s="66" t="str">
        <f t="shared" si="610"/>
        <v/>
      </c>
      <c r="UK86" s="66" t="str">
        <f t="shared" si="611"/>
        <v/>
      </c>
      <c r="UL86" s="66" t="str">
        <f t="shared" si="612"/>
        <v/>
      </c>
      <c r="UM86" s="66" t="str">
        <f t="shared" si="613"/>
        <v/>
      </c>
      <c r="UN86" s="66" t="str">
        <f t="shared" si="614"/>
        <v/>
      </c>
      <c r="UO86" s="66" t="str">
        <f t="shared" si="615"/>
        <v/>
      </c>
      <c r="UP86" s="66" t="str">
        <f t="shared" si="616"/>
        <v/>
      </c>
      <c r="UQ86" s="66" t="str">
        <f t="shared" si="617"/>
        <v/>
      </c>
      <c r="UR86" s="66" t="str">
        <f t="shared" si="618"/>
        <v/>
      </c>
      <c r="US86" s="66" t="str">
        <f t="shared" si="619"/>
        <v/>
      </c>
      <c r="UT86" s="66" t="str">
        <f t="shared" si="620"/>
        <v/>
      </c>
      <c r="UU86" s="66" t="str">
        <f t="shared" si="621"/>
        <v/>
      </c>
      <c r="UV86" s="66" t="str">
        <f t="shared" si="622"/>
        <v/>
      </c>
      <c r="UW86" s="66" t="str">
        <f t="shared" si="623"/>
        <v/>
      </c>
      <c r="UX86" s="66" t="str">
        <f t="shared" si="624"/>
        <v/>
      </c>
      <c r="UY86" s="66" t="str">
        <f t="shared" si="625"/>
        <v/>
      </c>
      <c r="UZ86" s="66" t="str">
        <f t="shared" si="626"/>
        <v/>
      </c>
      <c r="VA86" s="66" t="str">
        <f t="shared" si="627"/>
        <v/>
      </c>
      <c r="VB86" s="66" t="str">
        <f t="shared" si="628"/>
        <v/>
      </c>
      <c r="VC86" s="66" t="str">
        <f t="shared" si="629"/>
        <v/>
      </c>
      <c r="VD86" s="66" t="str">
        <f t="shared" si="630"/>
        <v/>
      </c>
      <c r="VE86" s="66" t="str">
        <f t="shared" si="631"/>
        <v/>
      </c>
      <c r="VF86" s="66" t="str">
        <f t="shared" si="632"/>
        <v/>
      </c>
      <c r="VG86" s="66" t="str">
        <f t="shared" si="633"/>
        <v/>
      </c>
      <c r="VH86" s="66" t="str">
        <f t="shared" si="634"/>
        <v/>
      </c>
      <c r="VI86" s="66" t="str">
        <f t="shared" si="635"/>
        <v/>
      </c>
      <c r="VJ86" s="66" t="str">
        <f t="shared" si="636"/>
        <v/>
      </c>
      <c r="VK86" s="66" t="str">
        <f t="shared" si="637"/>
        <v/>
      </c>
      <c r="VL86" s="66" t="str">
        <f t="shared" si="638"/>
        <v/>
      </c>
      <c r="VM86" s="66" t="str">
        <f t="shared" si="639"/>
        <v/>
      </c>
      <c r="VN86" s="66" t="str">
        <f t="shared" si="640"/>
        <v/>
      </c>
      <c r="VO86" s="66" t="str">
        <f t="shared" si="641"/>
        <v/>
      </c>
      <c r="VP86" s="66" t="str">
        <f t="shared" si="642"/>
        <v/>
      </c>
      <c r="VQ86" s="66" t="str">
        <f t="shared" si="643"/>
        <v/>
      </c>
      <c r="VR86" s="66" t="str">
        <f t="shared" si="644"/>
        <v/>
      </c>
      <c r="VS86" s="66" t="str">
        <f t="shared" si="645"/>
        <v/>
      </c>
      <c r="VT86" s="66" t="str">
        <f t="shared" si="646"/>
        <v/>
      </c>
      <c r="VU86" s="66" t="str">
        <f t="shared" si="647"/>
        <v/>
      </c>
      <c r="VV86" s="66" t="str">
        <f t="shared" si="648"/>
        <v/>
      </c>
      <c r="VW86" s="66" t="str">
        <f t="shared" si="649"/>
        <v/>
      </c>
      <c r="VX86" s="66" t="str">
        <f t="shared" si="650"/>
        <v/>
      </c>
      <c r="VY86" s="66" t="str">
        <f t="shared" si="651"/>
        <v/>
      </c>
      <c r="VZ86" s="66" t="str">
        <f t="shared" si="652"/>
        <v/>
      </c>
      <c r="WA86" s="66" t="str">
        <f t="shared" si="653"/>
        <v/>
      </c>
      <c r="WB86" s="66" t="str">
        <f t="shared" si="654"/>
        <v/>
      </c>
      <c r="WC86" s="66" t="str">
        <f t="shared" si="655"/>
        <v/>
      </c>
      <c r="WD86" s="66" t="str">
        <f t="shared" si="656"/>
        <v/>
      </c>
      <c r="WE86" s="66" t="str">
        <f t="shared" si="657"/>
        <v/>
      </c>
      <c r="WF86" s="66" t="str">
        <f t="shared" si="658"/>
        <v/>
      </c>
      <c r="WG86" s="66" t="str">
        <f t="shared" si="659"/>
        <v/>
      </c>
      <c r="WH86" s="66" t="str">
        <f t="shared" si="660"/>
        <v/>
      </c>
      <c r="WI86" s="66" t="str">
        <f t="shared" si="661"/>
        <v/>
      </c>
      <c r="WJ86" s="66" t="str">
        <f t="shared" si="662"/>
        <v/>
      </c>
      <c r="WK86" s="66" t="str">
        <f t="shared" si="663"/>
        <v/>
      </c>
      <c r="WL86" s="66" t="str">
        <f t="shared" si="664"/>
        <v/>
      </c>
      <c r="WM86" s="66" t="str">
        <f t="shared" si="665"/>
        <v/>
      </c>
      <c r="WN86" s="66" t="str">
        <f t="shared" si="666"/>
        <v/>
      </c>
      <c r="WO86" s="66" t="str">
        <f t="shared" si="667"/>
        <v/>
      </c>
      <c r="WP86" s="66" t="str">
        <f t="shared" si="668"/>
        <v/>
      </c>
      <c r="WQ86" s="66" t="str">
        <f t="shared" si="669"/>
        <v/>
      </c>
      <c r="WR86" s="66" t="str">
        <f t="shared" si="670"/>
        <v/>
      </c>
      <c r="WS86" s="66" t="str">
        <f t="shared" si="671"/>
        <v/>
      </c>
      <c r="WT86" s="66" t="str">
        <f t="shared" si="672"/>
        <v/>
      </c>
      <c r="WU86" s="66" t="str">
        <f t="shared" si="673"/>
        <v/>
      </c>
      <c r="WV86" s="66" t="str">
        <f t="shared" si="674"/>
        <v/>
      </c>
      <c r="WW86" s="66" t="str">
        <f t="shared" si="675"/>
        <v/>
      </c>
      <c r="WX86" s="66" t="str">
        <f t="shared" si="676"/>
        <v/>
      </c>
      <c r="WY86" s="66" t="str">
        <f t="shared" si="677"/>
        <v/>
      </c>
      <c r="WZ86" s="66" t="str">
        <f t="shared" si="678"/>
        <v/>
      </c>
      <c r="XA86" s="66" t="str">
        <f t="shared" si="679"/>
        <v/>
      </c>
      <c r="XB86" s="66" t="str">
        <f t="shared" si="680"/>
        <v/>
      </c>
      <c r="XC86" s="66" t="str">
        <f t="shared" si="681"/>
        <v/>
      </c>
      <c r="XD86" s="66" t="str">
        <f t="shared" si="682"/>
        <v/>
      </c>
      <c r="XE86" s="66" t="str">
        <f t="shared" si="683"/>
        <v/>
      </c>
      <c r="XF86" s="66" t="str">
        <f t="shared" si="684"/>
        <v/>
      </c>
      <c r="XG86" s="66" t="str">
        <f t="shared" si="685"/>
        <v/>
      </c>
      <c r="XH86" s="66" t="str">
        <f t="shared" si="686"/>
        <v/>
      </c>
      <c r="XI86" s="66" t="str">
        <f t="shared" si="687"/>
        <v/>
      </c>
      <c r="XJ86" s="66" t="str">
        <f t="shared" si="688"/>
        <v/>
      </c>
      <c r="XK86" s="66" t="str">
        <f t="shared" si="689"/>
        <v/>
      </c>
      <c r="XL86" s="66" t="str">
        <f t="shared" si="690"/>
        <v/>
      </c>
      <c r="XM86" s="66" t="str">
        <f t="shared" si="691"/>
        <v/>
      </c>
      <c r="XN86" s="66" t="str">
        <f t="shared" si="692"/>
        <v/>
      </c>
      <c r="XO86" s="66" t="str">
        <f t="shared" si="693"/>
        <v/>
      </c>
      <c r="XP86" s="66" t="str">
        <f t="shared" si="694"/>
        <v/>
      </c>
      <c r="XQ86" s="66" t="str">
        <f t="shared" si="695"/>
        <v/>
      </c>
      <c r="XR86" s="66" t="str">
        <f t="shared" si="696"/>
        <v/>
      </c>
      <c r="XS86" s="66" t="str">
        <f t="shared" si="697"/>
        <v/>
      </c>
      <c r="XT86" s="66" t="str">
        <f t="shared" si="698"/>
        <v/>
      </c>
      <c r="XU86" s="66" t="str">
        <f t="shared" si="699"/>
        <v/>
      </c>
      <c r="XV86" s="66" t="str">
        <f t="shared" si="700"/>
        <v/>
      </c>
      <c r="XW86" s="66" t="str">
        <f t="shared" si="701"/>
        <v/>
      </c>
      <c r="XX86" s="66" t="str">
        <f t="shared" si="702"/>
        <v/>
      </c>
      <c r="XY86" s="66" t="str">
        <f t="shared" si="703"/>
        <v/>
      </c>
      <c r="XZ86" s="66" t="str">
        <f t="shared" si="704"/>
        <v/>
      </c>
      <c r="YA86" s="66" t="str">
        <f t="shared" si="705"/>
        <v/>
      </c>
      <c r="YB86" s="66" t="str">
        <f t="shared" si="706"/>
        <v/>
      </c>
      <c r="YC86" s="66" t="str">
        <f t="shared" si="707"/>
        <v/>
      </c>
      <c r="YD86" s="66" t="str">
        <f t="shared" si="708"/>
        <v/>
      </c>
      <c r="YE86" s="66" t="str">
        <f t="shared" si="709"/>
        <v/>
      </c>
      <c r="YF86" s="66" t="str">
        <f t="shared" si="710"/>
        <v/>
      </c>
      <c r="YG86" s="66" t="str">
        <f t="shared" si="711"/>
        <v/>
      </c>
      <c r="YH86" s="66" t="str">
        <f t="shared" si="712"/>
        <v/>
      </c>
      <c r="YI86" s="66" t="str">
        <f t="shared" si="713"/>
        <v/>
      </c>
      <c r="YJ86" s="66" t="str">
        <f t="shared" si="714"/>
        <v/>
      </c>
      <c r="YK86" s="66" t="str">
        <f t="shared" si="715"/>
        <v/>
      </c>
      <c r="YL86" s="66" t="str">
        <f t="shared" si="716"/>
        <v/>
      </c>
      <c r="YM86" s="66" t="str">
        <f t="shared" si="717"/>
        <v/>
      </c>
      <c r="YN86" s="66" t="str">
        <f t="shared" si="718"/>
        <v/>
      </c>
      <c r="YO86" s="66" t="str">
        <f t="shared" si="719"/>
        <v/>
      </c>
      <c r="YP86" s="66" t="str">
        <f t="shared" si="720"/>
        <v/>
      </c>
      <c r="YQ86" s="66" t="str">
        <f t="shared" si="721"/>
        <v/>
      </c>
      <c r="YR86" s="66" t="str">
        <f t="shared" si="722"/>
        <v/>
      </c>
      <c r="YS86" s="66" t="str">
        <f t="shared" si="723"/>
        <v/>
      </c>
      <c r="YT86" s="66" t="str">
        <f t="shared" si="724"/>
        <v/>
      </c>
      <c r="YU86" s="66" t="str">
        <f t="shared" si="725"/>
        <v/>
      </c>
      <c r="YV86" s="66" t="str">
        <f t="shared" si="726"/>
        <v/>
      </c>
      <c r="YW86" s="66" t="str">
        <f t="shared" si="727"/>
        <v/>
      </c>
      <c r="YX86" s="66" t="str">
        <f t="shared" si="728"/>
        <v/>
      </c>
      <c r="YY86" s="66" t="str">
        <f t="shared" si="729"/>
        <v/>
      </c>
      <c r="YZ86" s="66" t="str">
        <f t="shared" si="730"/>
        <v/>
      </c>
      <c r="ZA86" s="66" t="str">
        <f t="shared" si="731"/>
        <v/>
      </c>
      <c r="ZB86" s="66" t="str">
        <f t="shared" si="732"/>
        <v/>
      </c>
      <c r="ZC86" s="66" t="str">
        <f t="shared" si="733"/>
        <v/>
      </c>
      <c r="ZD86" s="66" t="str">
        <f t="shared" si="734"/>
        <v/>
      </c>
      <c r="ZE86" s="66" t="str">
        <f t="shared" si="735"/>
        <v/>
      </c>
      <c r="ZF86" s="66" t="str">
        <f t="shared" si="736"/>
        <v/>
      </c>
      <c r="ZG86" s="66" t="str">
        <f t="shared" si="737"/>
        <v/>
      </c>
      <c r="ZH86" s="66" t="str">
        <f t="shared" si="738"/>
        <v/>
      </c>
      <c r="ZI86" s="66" t="str">
        <f t="shared" si="739"/>
        <v/>
      </c>
      <c r="ZJ86" s="66" t="str">
        <f t="shared" si="740"/>
        <v/>
      </c>
      <c r="ZK86" s="66" t="str">
        <f t="shared" si="741"/>
        <v/>
      </c>
      <c r="ZL86" s="66" t="str">
        <f t="shared" si="742"/>
        <v/>
      </c>
      <c r="ZM86" s="66" t="str">
        <f t="shared" si="743"/>
        <v/>
      </c>
      <c r="ZN86" s="66" t="str">
        <f t="shared" si="744"/>
        <v/>
      </c>
      <c r="ZO86" s="66" t="str">
        <f t="shared" si="745"/>
        <v/>
      </c>
      <c r="ZP86" s="66" t="str">
        <f t="shared" si="746"/>
        <v/>
      </c>
      <c r="ZQ86" s="66" t="str">
        <f t="shared" si="747"/>
        <v/>
      </c>
      <c r="ZR86" s="66" t="str">
        <f t="shared" si="748"/>
        <v/>
      </c>
      <c r="ZS86" s="66" t="str">
        <f t="shared" si="749"/>
        <v/>
      </c>
      <c r="ZT86" s="66" t="str">
        <f t="shared" si="750"/>
        <v/>
      </c>
      <c r="ZU86" s="66" t="str">
        <f t="shared" si="751"/>
        <v/>
      </c>
      <c r="ZV86" s="66" t="str">
        <f t="shared" si="752"/>
        <v/>
      </c>
      <c r="ZW86" s="66" t="str">
        <f t="shared" si="753"/>
        <v/>
      </c>
      <c r="ZX86" s="66" t="str">
        <f t="shared" si="754"/>
        <v/>
      </c>
      <c r="ZY86" s="66" t="str">
        <f t="shared" si="755"/>
        <v/>
      </c>
      <c r="ZZ86" s="66" t="str">
        <f t="shared" si="756"/>
        <v/>
      </c>
      <c r="AAA86" s="66" t="str">
        <f t="shared" si="757"/>
        <v/>
      </c>
      <c r="AAB86" s="66" t="str">
        <f t="shared" si="758"/>
        <v/>
      </c>
      <c r="AAC86" s="66" t="str">
        <f t="shared" si="759"/>
        <v/>
      </c>
      <c r="AAD86" s="66" t="str">
        <f t="shared" si="760"/>
        <v/>
      </c>
      <c r="AAE86" s="66" t="str">
        <f t="shared" si="761"/>
        <v/>
      </c>
      <c r="AAF86" s="66" t="str">
        <f t="shared" si="762"/>
        <v/>
      </c>
      <c r="AAG86" s="66" t="str">
        <f t="shared" si="763"/>
        <v/>
      </c>
      <c r="AAH86" s="66" t="str">
        <f t="shared" si="764"/>
        <v/>
      </c>
      <c r="AAI86" s="66" t="str">
        <f t="shared" si="765"/>
        <v/>
      </c>
      <c r="AAJ86" s="66" t="str">
        <f t="shared" si="766"/>
        <v/>
      </c>
      <c r="AAK86" s="66" t="str">
        <f t="shared" si="767"/>
        <v/>
      </c>
      <c r="AAL86" s="66" t="str">
        <f t="shared" si="768"/>
        <v/>
      </c>
      <c r="AAM86" s="66" t="str">
        <f t="shared" si="769"/>
        <v/>
      </c>
      <c r="AAN86" s="66" t="str">
        <f t="shared" si="770"/>
        <v/>
      </c>
      <c r="AAO86" s="66" t="str">
        <f t="shared" si="771"/>
        <v/>
      </c>
      <c r="AAP86" s="66" t="str">
        <f t="shared" si="772"/>
        <v/>
      </c>
      <c r="AAQ86" s="66" t="str">
        <f t="shared" si="773"/>
        <v/>
      </c>
      <c r="AAR86" s="66" t="str">
        <f t="shared" si="774"/>
        <v/>
      </c>
      <c r="AAS86" s="66" t="str">
        <f t="shared" si="775"/>
        <v/>
      </c>
      <c r="AAT86" s="66" t="str">
        <f t="shared" si="776"/>
        <v/>
      </c>
      <c r="AAU86" s="66" t="str">
        <f t="shared" si="777"/>
        <v/>
      </c>
      <c r="AAV86" s="66" t="str">
        <f t="shared" si="778"/>
        <v/>
      </c>
      <c r="AAW86" s="66" t="str">
        <f t="shared" si="779"/>
        <v/>
      </c>
      <c r="AAX86" s="66" t="str">
        <f t="shared" si="780"/>
        <v/>
      </c>
      <c r="AAY86" s="66" t="str">
        <f t="shared" si="781"/>
        <v/>
      </c>
      <c r="AAZ86" s="66" t="str">
        <f t="shared" si="782"/>
        <v/>
      </c>
      <c r="ABA86" s="66" t="str">
        <f t="shared" si="783"/>
        <v/>
      </c>
      <c r="ABB86" s="66" t="str">
        <f t="shared" si="784"/>
        <v/>
      </c>
      <c r="ABC86" s="66" t="str">
        <f t="shared" si="785"/>
        <v/>
      </c>
      <c r="ABD86" s="66" t="str">
        <f t="shared" si="786"/>
        <v/>
      </c>
      <c r="ABE86" s="66" t="str">
        <f t="shared" si="787"/>
        <v/>
      </c>
      <c r="ABF86" s="66" t="str">
        <f t="shared" si="788"/>
        <v/>
      </c>
      <c r="ABG86" s="66" t="str">
        <f t="shared" si="789"/>
        <v/>
      </c>
      <c r="ABH86" s="66" t="str">
        <f t="shared" si="790"/>
        <v/>
      </c>
      <c r="ABI86" s="66" t="str">
        <f t="shared" si="791"/>
        <v/>
      </c>
      <c r="ABJ86" s="66" t="str">
        <f t="shared" si="792"/>
        <v/>
      </c>
      <c r="ABK86" s="66" t="str">
        <f t="shared" si="793"/>
        <v/>
      </c>
      <c r="ABL86" s="66" t="str">
        <f t="shared" si="794"/>
        <v/>
      </c>
      <c r="ABM86" s="66" t="str">
        <f t="shared" si="795"/>
        <v/>
      </c>
      <c r="ABN86" s="66" t="str">
        <f t="shared" si="796"/>
        <v/>
      </c>
      <c r="ABO86" s="66" t="str">
        <f t="shared" si="797"/>
        <v/>
      </c>
      <c r="ABP86" s="66" t="str">
        <f t="shared" si="798"/>
        <v/>
      </c>
      <c r="ABQ86" s="66" t="str">
        <f t="shared" si="799"/>
        <v/>
      </c>
      <c r="ABR86" s="66" t="str">
        <f t="shared" si="800"/>
        <v/>
      </c>
      <c r="ABS86" s="66" t="str">
        <f t="shared" si="801"/>
        <v/>
      </c>
      <c r="ABT86" s="66" t="str">
        <f t="shared" si="802"/>
        <v/>
      </c>
      <c r="ABU86" s="66" t="str">
        <f t="shared" si="803"/>
        <v/>
      </c>
      <c r="ABV86" s="66" t="str">
        <f t="shared" si="804"/>
        <v/>
      </c>
      <c r="ABW86" s="66" t="str">
        <f t="shared" si="805"/>
        <v/>
      </c>
      <c r="ABX86" s="66" t="str">
        <f t="shared" si="806"/>
        <v/>
      </c>
      <c r="ABY86" s="66" t="str">
        <f t="shared" si="807"/>
        <v/>
      </c>
      <c r="ABZ86" s="66" t="str">
        <f t="shared" si="808"/>
        <v/>
      </c>
      <c r="ACA86" s="66" t="str">
        <f t="shared" si="809"/>
        <v/>
      </c>
      <c r="ACB86" s="66" t="str">
        <f t="shared" si="810"/>
        <v/>
      </c>
      <c r="ACC86" s="66" t="str">
        <f t="shared" si="811"/>
        <v/>
      </c>
      <c r="ACD86" s="66" t="str">
        <f t="shared" si="812"/>
        <v/>
      </c>
      <c r="ACE86" s="66" t="str">
        <f t="shared" si="813"/>
        <v/>
      </c>
      <c r="ACF86" s="66" t="str">
        <f t="shared" si="814"/>
        <v/>
      </c>
      <c r="ACG86" s="66" t="str">
        <f t="shared" si="815"/>
        <v/>
      </c>
      <c r="ACH86" s="66" t="str">
        <f t="shared" si="816"/>
        <v/>
      </c>
      <c r="ACI86" s="66" t="str">
        <f t="shared" si="817"/>
        <v/>
      </c>
      <c r="ACJ86" s="66" t="str">
        <f t="shared" si="818"/>
        <v/>
      </c>
      <c r="ACK86" s="66" t="str">
        <f t="shared" si="819"/>
        <v/>
      </c>
      <c r="ACL86" s="66" t="str">
        <f t="shared" si="820"/>
        <v/>
      </c>
      <c r="ACM86" s="66" t="str">
        <f t="shared" ref="ACM86:ACN86" si="843">IF(AND(ACS$3="Unit", ACL86=""), "", IF(AND(ACS$3="Unit", ACL86="-"),"", IF(ACS$3="Unit", "kg/GJ delivered", IF(AND(NY86&lt;&gt;"", NY86&lt;&gt;"-", NX86="-"),"", IF($H86="","", IF(NX86="nd", "",IF(NX86="&lt;n.a.&gt;", "", IF(NY86="#/MJ", "", IF(NY86="kg/GJ delivered",NX86,IF(NY86="g/MJ delivered",NX86,IF(NY86="kg/MJ delivered",NX86*1000,IF(NY86="mg/MJ delivered",NX86/1000,IF(NY86="g/kg",((NX86)*(1/$I86)*(1/$H86)),IF(NY86="mg/kg",((NX86/1000)*(1/$I86)*(1/$H86)),IF(NY86="mg/MJ delivered",NX86/1000,IF(NY86="-","","Error"))))))))))))))))</f>
        <v/>
      </c>
      <c r="ACN86" s="66" t="str">
        <f t="shared" si="843"/>
        <v/>
      </c>
      <c r="ACO86" s="66" t="str">
        <f t="shared" si="822"/>
        <v/>
      </c>
      <c r="ACP86" s="66" t="str">
        <f t="shared" si="823"/>
        <v/>
      </c>
      <c r="ACQ86" s="66" t="str">
        <f t="shared" si="824"/>
        <v/>
      </c>
      <c r="ACR86" s="66" t="str">
        <f t="shared" si="825"/>
        <v/>
      </c>
      <c r="ACS86" s="66" t="str">
        <f t="shared" si="826"/>
        <v/>
      </c>
      <c r="ACT86" s="66" t="str">
        <f t="shared" si="827"/>
        <v/>
      </c>
    </row>
    <row r="87" spans="2:774" ht="15.75" customHeight="1" x14ac:dyDescent="0.25">
      <c r="B87" s="66">
        <v>209</v>
      </c>
      <c r="C87" s="66" t="s">
        <v>819</v>
      </c>
      <c r="D87" s="66" t="s">
        <v>796</v>
      </c>
      <c r="E87" s="156" t="s">
        <v>1639</v>
      </c>
      <c r="F87" s="66" t="s">
        <v>497</v>
      </c>
      <c r="G87" s="66" t="s">
        <v>492</v>
      </c>
      <c r="H87" s="126">
        <v>0.26100000000000001</v>
      </c>
      <c r="I87" s="130">
        <v>19.5</v>
      </c>
      <c r="J87" s="66" t="str">
        <f t="shared" si="449"/>
        <v>Firewood, Improved, IN</v>
      </c>
      <c r="K87" s="161"/>
      <c r="L87" s="161"/>
      <c r="M87" s="161"/>
      <c r="N87" s="161"/>
      <c r="O87" s="66" t="s">
        <v>802</v>
      </c>
      <c r="P87" s="66" t="str">
        <f t="shared" si="428"/>
        <v>IN</v>
      </c>
      <c r="Q87" s="66" t="s">
        <v>2</v>
      </c>
      <c r="R87" s="162">
        <v>40.1</v>
      </c>
      <c r="S87" s="158" t="s">
        <v>523</v>
      </c>
      <c r="T87" s="158" t="s">
        <v>128</v>
      </c>
      <c r="U87" s="158" t="s">
        <v>128</v>
      </c>
      <c r="V87" s="158" t="s">
        <v>128</v>
      </c>
      <c r="W87" s="158" t="s">
        <v>128</v>
      </c>
      <c r="X87" s="166">
        <v>1597.2</v>
      </c>
      <c r="Y87" s="158" t="s">
        <v>523</v>
      </c>
      <c r="Z87" s="162">
        <v>12.01</v>
      </c>
      <c r="AA87" s="158" t="s">
        <v>523</v>
      </c>
      <c r="AB87" s="158" t="s">
        <v>128</v>
      </c>
      <c r="AC87" s="158" t="s">
        <v>128</v>
      </c>
      <c r="AD87" s="158" t="s">
        <v>128</v>
      </c>
      <c r="AE87" s="158" t="s">
        <v>128</v>
      </c>
      <c r="AF87" s="165">
        <v>5.21</v>
      </c>
      <c r="AG87" s="158" t="s">
        <v>523</v>
      </c>
      <c r="AH87" s="163">
        <v>0.19500000000000001</v>
      </c>
      <c r="AI87" s="158" t="s">
        <v>523</v>
      </c>
      <c r="AJ87" s="158" t="s">
        <v>128</v>
      </c>
      <c r="AK87" s="158" t="s">
        <v>128</v>
      </c>
      <c r="AL87" s="158" t="s">
        <v>128</v>
      </c>
      <c r="AM87" s="158" t="s">
        <v>128</v>
      </c>
      <c r="AN87" s="158" t="s">
        <v>128</v>
      </c>
      <c r="AO87" s="158" t="s">
        <v>128</v>
      </c>
      <c r="AP87" s="158" t="s">
        <v>128</v>
      </c>
      <c r="AQ87" s="158" t="s">
        <v>128</v>
      </c>
      <c r="AR87" s="158" t="s">
        <v>128</v>
      </c>
      <c r="AS87" s="158" t="s">
        <v>128</v>
      </c>
      <c r="AT87" s="158" t="s">
        <v>128</v>
      </c>
      <c r="AU87" s="158" t="s">
        <v>128</v>
      </c>
      <c r="AV87" s="158" t="s">
        <v>128</v>
      </c>
      <c r="AW87" s="158" t="s">
        <v>128</v>
      </c>
      <c r="AX87" s="158" t="s">
        <v>128</v>
      </c>
      <c r="AY87" s="158" t="s">
        <v>128</v>
      </c>
      <c r="AZ87" s="158" t="s">
        <v>128</v>
      </c>
      <c r="BA87" s="158" t="s">
        <v>128</v>
      </c>
      <c r="BB87" s="158" t="s">
        <v>128</v>
      </c>
      <c r="BC87" s="158" t="s">
        <v>128</v>
      </c>
      <c r="BD87" s="158" t="s">
        <v>128</v>
      </c>
      <c r="BE87" s="158" t="s">
        <v>128</v>
      </c>
      <c r="BF87" s="158" t="s">
        <v>128</v>
      </c>
      <c r="BG87" s="158" t="s">
        <v>128</v>
      </c>
      <c r="BH87" s="158" t="s">
        <v>128</v>
      </c>
      <c r="BI87" s="158" t="s">
        <v>128</v>
      </c>
      <c r="BJ87" s="158" t="s">
        <v>128</v>
      </c>
      <c r="BK87" s="158" t="s">
        <v>128</v>
      </c>
      <c r="BL87" s="158" t="s">
        <v>128</v>
      </c>
      <c r="BM87" s="158" t="s">
        <v>128</v>
      </c>
      <c r="BN87" s="158" t="s">
        <v>128</v>
      </c>
      <c r="BO87" s="158" t="s">
        <v>128</v>
      </c>
      <c r="BP87" s="158" t="s">
        <v>128</v>
      </c>
      <c r="BQ87" s="158" t="s">
        <v>128</v>
      </c>
      <c r="BR87" s="158" t="s">
        <v>128</v>
      </c>
      <c r="BS87" s="158" t="s">
        <v>128</v>
      </c>
      <c r="BT87" s="158" t="s">
        <v>128</v>
      </c>
      <c r="BU87" s="158" t="s">
        <v>128</v>
      </c>
      <c r="BV87" s="158" t="s">
        <v>128</v>
      </c>
      <c r="BW87" s="158" t="s">
        <v>128</v>
      </c>
      <c r="BX87" s="158" t="s">
        <v>128</v>
      </c>
      <c r="BY87" s="158" t="s">
        <v>128</v>
      </c>
      <c r="BZ87" s="158" t="s">
        <v>128</v>
      </c>
      <c r="CA87" s="158" t="s">
        <v>128</v>
      </c>
      <c r="CB87" s="158" t="s">
        <v>128</v>
      </c>
      <c r="CC87" s="158" t="s">
        <v>128</v>
      </c>
      <c r="CD87" s="158" t="s">
        <v>128</v>
      </c>
      <c r="CE87" s="158" t="s">
        <v>128</v>
      </c>
      <c r="CF87" s="158" t="s">
        <v>128</v>
      </c>
      <c r="CG87" s="158" t="s">
        <v>128</v>
      </c>
      <c r="CH87" s="158" t="s">
        <v>128</v>
      </c>
      <c r="CI87" s="158" t="s">
        <v>128</v>
      </c>
      <c r="CJ87" s="158" t="s">
        <v>128</v>
      </c>
      <c r="CK87" s="158" t="s">
        <v>128</v>
      </c>
      <c r="CL87" s="158" t="s">
        <v>128</v>
      </c>
      <c r="CM87" s="158" t="s">
        <v>128</v>
      </c>
      <c r="CN87" s="158" t="s">
        <v>128</v>
      </c>
      <c r="CO87" s="158" t="s">
        <v>128</v>
      </c>
      <c r="CP87" s="158" t="s">
        <v>128</v>
      </c>
      <c r="CQ87" s="158" t="s">
        <v>128</v>
      </c>
      <c r="CR87" s="158" t="s">
        <v>128</v>
      </c>
      <c r="CS87" s="158" t="s">
        <v>128</v>
      </c>
      <c r="CT87" s="158" t="s">
        <v>128</v>
      </c>
      <c r="CU87" s="158" t="s">
        <v>128</v>
      </c>
      <c r="CV87" s="158" t="s">
        <v>128</v>
      </c>
      <c r="CW87" s="158" t="s">
        <v>128</v>
      </c>
      <c r="CX87" s="158" t="s">
        <v>128</v>
      </c>
      <c r="CY87" s="158" t="s">
        <v>128</v>
      </c>
      <c r="CZ87" s="158" t="s">
        <v>128</v>
      </c>
      <c r="DA87" s="158" t="s">
        <v>128</v>
      </c>
      <c r="DB87" s="158" t="s">
        <v>128</v>
      </c>
      <c r="DC87" s="158" t="s">
        <v>128</v>
      </c>
      <c r="DD87" s="158" t="s">
        <v>128</v>
      </c>
      <c r="DE87" s="158" t="s">
        <v>128</v>
      </c>
      <c r="DF87" s="158" t="s">
        <v>128</v>
      </c>
      <c r="DG87" s="158" t="s">
        <v>128</v>
      </c>
      <c r="DH87" s="158" t="s">
        <v>128</v>
      </c>
      <c r="DI87" s="158" t="s">
        <v>128</v>
      </c>
      <c r="DJ87" s="158" t="s">
        <v>128</v>
      </c>
      <c r="DK87" s="158" t="s">
        <v>128</v>
      </c>
      <c r="DL87" s="158" t="s">
        <v>128</v>
      </c>
      <c r="DM87" s="158" t="s">
        <v>128</v>
      </c>
      <c r="DN87" s="158" t="s">
        <v>128</v>
      </c>
      <c r="DO87" s="158" t="s">
        <v>128</v>
      </c>
      <c r="DP87" s="158" t="s">
        <v>128</v>
      </c>
      <c r="DQ87" s="158" t="s">
        <v>128</v>
      </c>
      <c r="DR87" s="158" t="s">
        <v>128</v>
      </c>
      <c r="DS87" s="158" t="s">
        <v>128</v>
      </c>
      <c r="DT87" s="158" t="s">
        <v>128</v>
      </c>
      <c r="DU87" s="158" t="s">
        <v>128</v>
      </c>
      <c r="DV87" s="158" t="s">
        <v>128</v>
      </c>
      <c r="DW87" s="158" t="s">
        <v>128</v>
      </c>
      <c r="DX87" s="158" t="s">
        <v>128</v>
      </c>
      <c r="DY87" s="158" t="s">
        <v>128</v>
      </c>
      <c r="DZ87" s="158" t="s">
        <v>128</v>
      </c>
      <c r="EA87" s="158" t="s">
        <v>128</v>
      </c>
      <c r="EB87" s="158" t="s">
        <v>128</v>
      </c>
      <c r="EC87" s="158" t="s">
        <v>128</v>
      </c>
      <c r="ED87" s="158" t="s">
        <v>128</v>
      </c>
      <c r="EE87" s="158" t="s">
        <v>128</v>
      </c>
      <c r="EF87" s="158" t="s">
        <v>128</v>
      </c>
      <c r="EG87" s="158" t="s">
        <v>128</v>
      </c>
      <c r="EH87" s="158" t="s">
        <v>128</v>
      </c>
      <c r="EI87" s="158" t="s">
        <v>128</v>
      </c>
      <c r="EJ87" s="158" t="s">
        <v>128</v>
      </c>
      <c r="EK87" s="158" t="s">
        <v>128</v>
      </c>
      <c r="EL87" s="158" t="s">
        <v>128</v>
      </c>
      <c r="EM87" s="158" t="s">
        <v>128</v>
      </c>
      <c r="EN87" s="158" t="s">
        <v>128</v>
      </c>
      <c r="EO87" s="158" t="s">
        <v>128</v>
      </c>
      <c r="EP87" s="158" t="s">
        <v>128</v>
      </c>
      <c r="EQ87" s="158" t="s">
        <v>128</v>
      </c>
      <c r="ER87" s="158" t="s">
        <v>128</v>
      </c>
      <c r="ES87" s="158" t="s">
        <v>128</v>
      </c>
      <c r="ET87" s="158" t="s">
        <v>128</v>
      </c>
      <c r="EU87" s="158" t="s">
        <v>128</v>
      </c>
      <c r="EV87" s="158" t="s">
        <v>128</v>
      </c>
      <c r="EW87" s="158" t="s">
        <v>128</v>
      </c>
      <c r="EX87" s="158" t="s">
        <v>128</v>
      </c>
      <c r="EY87" s="158" t="s">
        <v>128</v>
      </c>
      <c r="EZ87" s="158" t="s">
        <v>128</v>
      </c>
      <c r="FA87" s="158" t="s">
        <v>128</v>
      </c>
      <c r="FB87" s="158" t="s">
        <v>128</v>
      </c>
      <c r="FC87" s="158" t="s">
        <v>128</v>
      </c>
      <c r="FD87" s="158" t="s">
        <v>128</v>
      </c>
      <c r="FE87" s="158" t="s">
        <v>128</v>
      </c>
      <c r="FF87" s="158" t="s">
        <v>128</v>
      </c>
      <c r="FG87" s="158" t="s">
        <v>128</v>
      </c>
      <c r="FH87" s="158" t="s">
        <v>128</v>
      </c>
      <c r="FI87" s="158" t="s">
        <v>128</v>
      </c>
      <c r="FJ87" s="158" t="s">
        <v>128</v>
      </c>
      <c r="FK87" s="158" t="s">
        <v>128</v>
      </c>
      <c r="FL87" s="158" t="s">
        <v>128</v>
      </c>
      <c r="FM87" s="158" t="s">
        <v>128</v>
      </c>
      <c r="FN87" s="158" t="s">
        <v>128</v>
      </c>
      <c r="FO87" s="158" t="s">
        <v>128</v>
      </c>
      <c r="FP87" s="158" t="s">
        <v>128</v>
      </c>
      <c r="FQ87" s="158" t="s">
        <v>128</v>
      </c>
      <c r="FR87" s="158" t="s">
        <v>128</v>
      </c>
      <c r="FS87" s="158" t="s">
        <v>128</v>
      </c>
      <c r="FT87" s="158" t="s">
        <v>128</v>
      </c>
      <c r="FU87" s="158" t="s">
        <v>128</v>
      </c>
      <c r="FV87" s="158" t="s">
        <v>128</v>
      </c>
      <c r="FW87" s="158" t="s">
        <v>128</v>
      </c>
      <c r="FX87" s="158" t="s">
        <v>128</v>
      </c>
      <c r="FY87" s="158" t="s">
        <v>128</v>
      </c>
      <c r="FZ87" s="158" t="s">
        <v>128</v>
      </c>
      <c r="GA87" s="158" t="s">
        <v>128</v>
      </c>
      <c r="GB87" s="158" t="s">
        <v>128</v>
      </c>
      <c r="GC87" s="158" t="s">
        <v>128</v>
      </c>
      <c r="GD87" s="158" t="s">
        <v>128</v>
      </c>
      <c r="GE87" s="158" t="s">
        <v>128</v>
      </c>
      <c r="GF87" s="158" t="s">
        <v>128</v>
      </c>
      <c r="GG87" s="158" t="s">
        <v>128</v>
      </c>
      <c r="GH87" s="158" t="s">
        <v>128</v>
      </c>
      <c r="GI87" s="158" t="s">
        <v>128</v>
      </c>
      <c r="GJ87" s="158" t="s">
        <v>128</v>
      </c>
      <c r="GK87" s="158" t="s">
        <v>128</v>
      </c>
      <c r="GL87" s="158" t="s">
        <v>128</v>
      </c>
      <c r="GM87" s="158" t="s">
        <v>128</v>
      </c>
      <c r="GN87" s="158" t="s">
        <v>128</v>
      </c>
      <c r="GO87" s="158" t="s">
        <v>128</v>
      </c>
      <c r="GP87" s="158" t="s">
        <v>128</v>
      </c>
      <c r="GQ87" s="158" t="s">
        <v>128</v>
      </c>
      <c r="GR87" s="158" t="s">
        <v>128</v>
      </c>
      <c r="GS87" s="158" t="s">
        <v>128</v>
      </c>
      <c r="GT87" s="158" t="s">
        <v>128</v>
      </c>
      <c r="GU87" s="158" t="s">
        <v>128</v>
      </c>
      <c r="GV87" s="158" t="s">
        <v>128</v>
      </c>
      <c r="GW87" s="158" t="s">
        <v>128</v>
      </c>
      <c r="GX87" s="158" t="s">
        <v>128</v>
      </c>
      <c r="GY87" s="158" t="s">
        <v>128</v>
      </c>
      <c r="GZ87" s="158" t="s">
        <v>128</v>
      </c>
      <c r="HA87" s="158" t="s">
        <v>128</v>
      </c>
      <c r="HB87" s="158" t="s">
        <v>128</v>
      </c>
      <c r="HC87" s="158" t="s">
        <v>128</v>
      </c>
      <c r="HD87" s="158" t="s">
        <v>128</v>
      </c>
      <c r="HE87" s="158" t="s">
        <v>128</v>
      </c>
      <c r="HF87" s="158" t="s">
        <v>128</v>
      </c>
      <c r="HG87" s="158" t="s">
        <v>128</v>
      </c>
      <c r="HH87" s="158" t="s">
        <v>128</v>
      </c>
      <c r="HI87" s="158" t="s">
        <v>128</v>
      </c>
      <c r="HJ87" s="158" t="s">
        <v>128</v>
      </c>
      <c r="HK87" s="158" t="s">
        <v>128</v>
      </c>
      <c r="HL87" s="158" t="s">
        <v>128</v>
      </c>
      <c r="HM87" s="158" t="s">
        <v>128</v>
      </c>
      <c r="HN87" s="158" t="s">
        <v>128</v>
      </c>
      <c r="HO87" s="158" t="s">
        <v>128</v>
      </c>
      <c r="HP87" s="158" t="s">
        <v>128</v>
      </c>
      <c r="HQ87" s="158" t="s">
        <v>128</v>
      </c>
      <c r="HR87" s="158" t="s">
        <v>128</v>
      </c>
      <c r="HS87" s="158" t="s">
        <v>128</v>
      </c>
      <c r="HT87" s="158" t="s">
        <v>128</v>
      </c>
      <c r="HU87" s="158" t="s">
        <v>128</v>
      </c>
      <c r="HV87" s="158" t="s">
        <v>128</v>
      </c>
      <c r="HW87" s="158" t="s">
        <v>128</v>
      </c>
      <c r="HX87" s="158" t="s">
        <v>128</v>
      </c>
      <c r="HY87" s="158" t="s">
        <v>128</v>
      </c>
      <c r="HZ87" s="158" t="s">
        <v>128</v>
      </c>
      <c r="IA87" s="158" t="s">
        <v>128</v>
      </c>
      <c r="IB87" s="158" t="s">
        <v>128</v>
      </c>
      <c r="IC87" s="158" t="s">
        <v>128</v>
      </c>
      <c r="ID87" s="158" t="s">
        <v>128</v>
      </c>
      <c r="IE87" s="158" t="s">
        <v>128</v>
      </c>
      <c r="IF87" s="158" t="s">
        <v>128</v>
      </c>
      <c r="IG87" s="158" t="s">
        <v>128</v>
      </c>
      <c r="IH87" s="158" t="s">
        <v>128</v>
      </c>
      <c r="II87" s="158" t="s">
        <v>128</v>
      </c>
      <c r="IJ87" s="158" t="s">
        <v>128</v>
      </c>
      <c r="IK87" s="158" t="s">
        <v>128</v>
      </c>
      <c r="IL87" s="158" t="s">
        <v>128</v>
      </c>
      <c r="IM87" s="158" t="s">
        <v>128</v>
      </c>
      <c r="IN87" s="158" t="s">
        <v>128</v>
      </c>
      <c r="IO87" s="158" t="s">
        <v>128</v>
      </c>
      <c r="IP87" s="158" t="s">
        <v>128</v>
      </c>
      <c r="IQ87" s="158" t="s">
        <v>128</v>
      </c>
      <c r="IR87" s="158" t="s">
        <v>128</v>
      </c>
      <c r="IS87" s="158" t="s">
        <v>128</v>
      </c>
      <c r="IT87" s="158" t="s">
        <v>128</v>
      </c>
      <c r="IU87" s="158" t="s">
        <v>128</v>
      </c>
      <c r="IV87" s="158" t="s">
        <v>128</v>
      </c>
      <c r="IW87" s="158" t="s">
        <v>128</v>
      </c>
      <c r="IX87" s="158" t="s">
        <v>128</v>
      </c>
      <c r="IY87" s="158" t="s">
        <v>128</v>
      </c>
      <c r="IZ87" s="158" t="s">
        <v>128</v>
      </c>
      <c r="JA87" s="158" t="s">
        <v>128</v>
      </c>
      <c r="JB87" s="158" t="s">
        <v>128</v>
      </c>
      <c r="JC87" s="158" t="s">
        <v>128</v>
      </c>
      <c r="JD87" s="158" t="s">
        <v>128</v>
      </c>
      <c r="JE87" s="158" t="s">
        <v>128</v>
      </c>
      <c r="JF87" s="158" t="s">
        <v>128</v>
      </c>
      <c r="JG87" s="158" t="s">
        <v>128</v>
      </c>
      <c r="JH87" s="158" t="s">
        <v>128</v>
      </c>
      <c r="JI87" s="158" t="s">
        <v>128</v>
      </c>
      <c r="JJ87" s="158" t="s">
        <v>128</v>
      </c>
      <c r="JK87" s="158" t="s">
        <v>128</v>
      </c>
      <c r="JL87" s="158" t="s">
        <v>128</v>
      </c>
      <c r="JM87" s="158" t="s">
        <v>128</v>
      </c>
      <c r="JN87" s="158" t="s">
        <v>128</v>
      </c>
      <c r="JO87" s="158" t="s">
        <v>128</v>
      </c>
      <c r="JP87" s="158" t="s">
        <v>128</v>
      </c>
      <c r="JQ87" s="158" t="s">
        <v>128</v>
      </c>
      <c r="JR87" s="158" t="s">
        <v>128</v>
      </c>
      <c r="JS87" s="158" t="s">
        <v>128</v>
      </c>
      <c r="JT87" s="158" t="s">
        <v>128</v>
      </c>
      <c r="JU87" s="158" t="s">
        <v>128</v>
      </c>
      <c r="JV87" s="158" t="s">
        <v>128</v>
      </c>
      <c r="JW87" s="158" t="s">
        <v>128</v>
      </c>
      <c r="JX87" s="158" t="s">
        <v>128</v>
      </c>
      <c r="JY87" s="158" t="s">
        <v>128</v>
      </c>
      <c r="JZ87" s="158" t="s">
        <v>128</v>
      </c>
      <c r="KA87" s="158" t="s">
        <v>128</v>
      </c>
      <c r="KB87" s="158" t="s">
        <v>128</v>
      </c>
      <c r="KC87" s="158" t="s">
        <v>128</v>
      </c>
      <c r="KD87" s="158" t="s">
        <v>128</v>
      </c>
      <c r="KE87" s="158" t="s">
        <v>128</v>
      </c>
      <c r="KF87" s="158" t="s">
        <v>128</v>
      </c>
      <c r="KG87" s="158" t="s">
        <v>128</v>
      </c>
      <c r="KH87" s="158" t="s">
        <v>128</v>
      </c>
      <c r="KI87" s="158" t="s">
        <v>128</v>
      </c>
      <c r="KJ87" s="158" t="s">
        <v>128</v>
      </c>
      <c r="KK87" s="158" t="s">
        <v>128</v>
      </c>
      <c r="KL87" s="158" t="s">
        <v>128</v>
      </c>
      <c r="KM87" s="158" t="s">
        <v>128</v>
      </c>
      <c r="KN87" s="158" t="s">
        <v>128</v>
      </c>
      <c r="KO87" s="158" t="s">
        <v>128</v>
      </c>
      <c r="KP87" s="158" t="s">
        <v>128</v>
      </c>
      <c r="KQ87" s="158" t="s">
        <v>128</v>
      </c>
      <c r="KR87" s="158" t="s">
        <v>128</v>
      </c>
      <c r="KS87" s="158" t="s">
        <v>128</v>
      </c>
      <c r="KT87" s="158" t="s">
        <v>128</v>
      </c>
      <c r="KU87" s="158" t="s">
        <v>128</v>
      </c>
      <c r="KV87" s="158" t="s">
        <v>128</v>
      </c>
      <c r="KW87" s="158" t="s">
        <v>128</v>
      </c>
      <c r="KX87" s="158" t="s">
        <v>128</v>
      </c>
      <c r="KY87" s="158" t="s">
        <v>128</v>
      </c>
      <c r="KZ87" s="158" t="s">
        <v>128</v>
      </c>
      <c r="LA87" s="158" t="s">
        <v>128</v>
      </c>
      <c r="LB87" s="158" t="s">
        <v>128</v>
      </c>
      <c r="LC87" s="158" t="s">
        <v>128</v>
      </c>
      <c r="LD87" s="158" t="s">
        <v>128</v>
      </c>
      <c r="LE87" s="158" t="s">
        <v>128</v>
      </c>
      <c r="LF87" s="158" t="s">
        <v>128</v>
      </c>
      <c r="LG87" s="158" t="s">
        <v>128</v>
      </c>
      <c r="LH87" s="158" t="s">
        <v>128</v>
      </c>
      <c r="LI87" s="158" t="s">
        <v>128</v>
      </c>
      <c r="LJ87" s="158" t="s">
        <v>128</v>
      </c>
      <c r="LK87" s="158" t="s">
        <v>128</v>
      </c>
      <c r="LL87" s="158" t="s">
        <v>128</v>
      </c>
      <c r="LM87" s="158" t="s">
        <v>128</v>
      </c>
      <c r="LN87" s="158" t="s">
        <v>128</v>
      </c>
      <c r="LO87" s="158" t="s">
        <v>128</v>
      </c>
      <c r="LP87" s="158" t="s">
        <v>128</v>
      </c>
      <c r="LQ87" s="158" t="s">
        <v>128</v>
      </c>
      <c r="LR87" s="158" t="s">
        <v>128</v>
      </c>
      <c r="LS87" s="158" t="s">
        <v>128</v>
      </c>
      <c r="LT87" s="158" t="s">
        <v>128</v>
      </c>
      <c r="LU87" s="158" t="s">
        <v>128</v>
      </c>
      <c r="LV87" s="158" t="s">
        <v>128</v>
      </c>
      <c r="LW87" s="158" t="s">
        <v>128</v>
      </c>
      <c r="LX87" s="158" t="s">
        <v>128</v>
      </c>
      <c r="LY87" s="158" t="s">
        <v>128</v>
      </c>
      <c r="LZ87" s="158" t="s">
        <v>128</v>
      </c>
      <c r="MA87" s="158" t="s">
        <v>128</v>
      </c>
      <c r="MB87" s="158" t="s">
        <v>128</v>
      </c>
      <c r="MC87" s="158" t="s">
        <v>128</v>
      </c>
      <c r="MD87" s="158" t="s">
        <v>128</v>
      </c>
      <c r="ME87" s="158" t="s">
        <v>128</v>
      </c>
      <c r="MF87" s="158" t="s">
        <v>128</v>
      </c>
      <c r="MG87" s="158" t="s">
        <v>128</v>
      </c>
      <c r="MH87" s="158" t="s">
        <v>128</v>
      </c>
      <c r="MI87" s="158" t="s">
        <v>128</v>
      </c>
      <c r="MJ87" s="158" t="s">
        <v>128</v>
      </c>
      <c r="MK87" s="158" t="s">
        <v>128</v>
      </c>
      <c r="ML87" s="158" t="s">
        <v>128</v>
      </c>
      <c r="MM87" s="158" t="s">
        <v>128</v>
      </c>
      <c r="MN87" s="158" t="s">
        <v>128</v>
      </c>
      <c r="MO87" s="158" t="s">
        <v>128</v>
      </c>
      <c r="MP87" s="158" t="s">
        <v>128</v>
      </c>
      <c r="MQ87" s="158" t="s">
        <v>128</v>
      </c>
      <c r="MR87" s="158" t="s">
        <v>128</v>
      </c>
      <c r="MS87" s="158" t="s">
        <v>128</v>
      </c>
      <c r="MT87" s="158" t="s">
        <v>128</v>
      </c>
      <c r="MU87" s="158" t="s">
        <v>128</v>
      </c>
      <c r="MV87" s="158" t="s">
        <v>128</v>
      </c>
      <c r="MW87" s="158" t="s">
        <v>128</v>
      </c>
      <c r="MX87" s="158" t="s">
        <v>128</v>
      </c>
      <c r="MY87" s="158" t="s">
        <v>128</v>
      </c>
      <c r="MZ87" s="158" t="s">
        <v>128</v>
      </c>
      <c r="NA87" s="158" t="s">
        <v>128</v>
      </c>
      <c r="NB87" s="158" t="s">
        <v>128</v>
      </c>
      <c r="NC87" s="158" t="s">
        <v>128</v>
      </c>
      <c r="ND87" s="158" t="s">
        <v>128</v>
      </c>
      <c r="NE87" s="158" t="s">
        <v>128</v>
      </c>
      <c r="NF87" s="158" t="s">
        <v>128</v>
      </c>
      <c r="NG87" s="158" t="s">
        <v>128</v>
      </c>
      <c r="NH87" s="158" t="s">
        <v>128</v>
      </c>
      <c r="NI87" s="158" t="s">
        <v>128</v>
      </c>
      <c r="NJ87" s="158" t="s">
        <v>128</v>
      </c>
      <c r="NK87" s="158" t="s">
        <v>128</v>
      </c>
      <c r="NL87" s="158" t="s">
        <v>128</v>
      </c>
      <c r="NM87" s="158" t="s">
        <v>128</v>
      </c>
      <c r="NN87" s="158" t="s">
        <v>128</v>
      </c>
      <c r="NO87" s="158" t="s">
        <v>128</v>
      </c>
      <c r="NP87" s="158" t="s">
        <v>128</v>
      </c>
      <c r="NQ87" s="158" t="s">
        <v>128</v>
      </c>
      <c r="NR87" s="158" t="s">
        <v>128</v>
      </c>
      <c r="NS87" s="158" t="s">
        <v>128</v>
      </c>
      <c r="NT87" s="158" t="s">
        <v>128</v>
      </c>
      <c r="NU87" s="158" t="s">
        <v>128</v>
      </c>
      <c r="NV87" s="158" t="s">
        <v>128</v>
      </c>
      <c r="NW87" s="158" t="s">
        <v>128</v>
      </c>
      <c r="NX87" s="158" t="s">
        <v>128</v>
      </c>
      <c r="NY87" s="158" t="s">
        <v>128</v>
      </c>
      <c r="NZ87" s="158" t="s">
        <v>128</v>
      </c>
      <c r="OA87" s="158" t="s">
        <v>128</v>
      </c>
      <c r="OB87" s="158" t="s">
        <v>128</v>
      </c>
      <c r="OC87" s="158" t="s">
        <v>128</v>
      </c>
      <c r="OD87" s="158" t="s">
        <v>128</v>
      </c>
      <c r="OE87" s="170" t="s">
        <v>128</v>
      </c>
      <c r="OF87" s="181"/>
      <c r="OG87" s="175">
        <f t="shared" si="451"/>
        <v>7.8789664996561539</v>
      </c>
      <c r="OH87" s="66" t="str">
        <f t="shared" si="452"/>
        <v>kg/GJ delivered</v>
      </c>
      <c r="OI87" s="66" t="str">
        <f t="shared" si="453"/>
        <v/>
      </c>
      <c r="OJ87" s="66" t="str">
        <f t="shared" si="454"/>
        <v/>
      </c>
      <c r="OK87" s="66" t="str">
        <f t="shared" si="455"/>
        <v/>
      </c>
      <c r="OL87" s="66" t="str">
        <f t="shared" si="456"/>
        <v/>
      </c>
      <c r="OM87" s="159">
        <f t="shared" si="457"/>
        <v>313.82257589154136</v>
      </c>
      <c r="ON87" s="66" t="str">
        <f t="shared" si="458"/>
        <v>kg/GJ delivered</v>
      </c>
      <c r="OO87" s="118">
        <f t="shared" si="459"/>
        <v>2.3597602907947732</v>
      </c>
      <c r="OP87" s="66" t="str">
        <f t="shared" si="460"/>
        <v>kg/GJ delivered</v>
      </c>
      <c r="OQ87" s="66" t="str">
        <f t="shared" si="461"/>
        <v/>
      </c>
      <c r="OR87" s="66" t="str">
        <f t="shared" si="462"/>
        <v/>
      </c>
      <c r="OS87" s="66" t="str">
        <f t="shared" si="463"/>
        <v/>
      </c>
      <c r="OT87" s="66" t="str">
        <f t="shared" si="464"/>
        <v/>
      </c>
      <c r="OU87" s="118">
        <f t="shared" si="465"/>
        <v>1.0236761960899889</v>
      </c>
      <c r="OV87" s="66" t="str">
        <f t="shared" si="466"/>
        <v>kg/GJ delivered</v>
      </c>
      <c r="OW87" s="126">
        <f t="shared" si="467"/>
        <v>3.8314176245210725E-2</v>
      </c>
      <c r="OX87" s="66" t="str">
        <f t="shared" si="468"/>
        <v>kg/GJ delivered</v>
      </c>
      <c r="OY87" s="66" t="str">
        <f t="shared" si="469"/>
        <v/>
      </c>
      <c r="OZ87" s="66" t="str">
        <f t="shared" si="470"/>
        <v/>
      </c>
      <c r="PA87" s="66" t="str">
        <f t="shared" si="471"/>
        <v/>
      </c>
      <c r="PB87" s="66" t="str">
        <f t="shared" si="472"/>
        <v/>
      </c>
      <c r="PC87" s="66" t="str">
        <f t="shared" si="473"/>
        <v/>
      </c>
      <c r="PD87" s="66" t="str">
        <f t="shared" si="474"/>
        <v/>
      </c>
      <c r="PE87" s="66" t="str">
        <f t="shared" si="475"/>
        <v/>
      </c>
      <c r="PF87" s="66" t="str">
        <f t="shared" si="476"/>
        <v/>
      </c>
      <c r="PG87" s="66" t="str">
        <f t="shared" si="477"/>
        <v/>
      </c>
      <c r="PH87" s="66" t="str">
        <f t="shared" si="478"/>
        <v/>
      </c>
      <c r="PI87" s="66" t="str">
        <f t="shared" si="479"/>
        <v/>
      </c>
      <c r="PJ87" s="66" t="str">
        <f t="shared" si="480"/>
        <v/>
      </c>
      <c r="PK87" s="66" t="str">
        <f t="shared" si="481"/>
        <v/>
      </c>
      <c r="PL87" s="66" t="str">
        <f t="shared" si="482"/>
        <v/>
      </c>
      <c r="PM87" s="66" t="str">
        <f t="shared" si="483"/>
        <v/>
      </c>
      <c r="PN87" s="66" t="str">
        <f t="shared" si="484"/>
        <v/>
      </c>
      <c r="PO87" s="66" t="str">
        <f t="shared" si="485"/>
        <v/>
      </c>
      <c r="PP87" s="66" t="str">
        <f t="shared" si="486"/>
        <v/>
      </c>
      <c r="PQ87" s="66" t="str">
        <f t="shared" si="487"/>
        <v/>
      </c>
      <c r="PR87" s="66" t="str">
        <f t="shared" si="488"/>
        <v/>
      </c>
      <c r="PS87" s="66" t="str">
        <f t="shared" si="489"/>
        <v/>
      </c>
      <c r="PT87" s="66" t="str">
        <f t="shared" si="490"/>
        <v/>
      </c>
      <c r="PU87" s="66" t="str">
        <f t="shared" si="491"/>
        <v/>
      </c>
      <c r="PV87" s="66" t="str">
        <f t="shared" si="492"/>
        <v/>
      </c>
      <c r="PW87" s="66" t="str">
        <f t="shared" si="493"/>
        <v/>
      </c>
      <c r="PX87" s="66" t="str">
        <f t="shared" si="494"/>
        <v/>
      </c>
      <c r="PY87" s="66" t="str">
        <f t="shared" si="495"/>
        <v/>
      </c>
      <c r="PZ87" s="66" t="str">
        <f t="shared" si="496"/>
        <v/>
      </c>
      <c r="QA87" s="66" t="str">
        <f t="shared" si="497"/>
        <v/>
      </c>
      <c r="QB87" s="66" t="str">
        <f t="shared" si="498"/>
        <v/>
      </c>
      <c r="QC87" s="66" t="str">
        <f t="shared" si="499"/>
        <v/>
      </c>
      <c r="QD87" s="66" t="str">
        <f t="shared" si="500"/>
        <v/>
      </c>
      <c r="QE87" s="66" t="str">
        <f t="shared" si="501"/>
        <v/>
      </c>
      <c r="QF87" s="66" t="str">
        <f t="shared" si="502"/>
        <v/>
      </c>
      <c r="QG87" s="66" t="str">
        <f t="shared" si="503"/>
        <v/>
      </c>
      <c r="QH87" s="66" t="str">
        <f t="shared" si="504"/>
        <v/>
      </c>
      <c r="QI87" s="66" t="str">
        <f t="shared" si="505"/>
        <v/>
      </c>
      <c r="QJ87" s="66" t="str">
        <f t="shared" si="506"/>
        <v/>
      </c>
      <c r="QK87" s="66" t="str">
        <f t="shared" si="507"/>
        <v/>
      </c>
      <c r="QL87" s="66" t="str">
        <f t="shared" si="508"/>
        <v/>
      </c>
      <c r="QM87" s="66" t="str">
        <f t="shared" si="509"/>
        <v/>
      </c>
      <c r="QN87" s="66" t="str">
        <f t="shared" si="510"/>
        <v/>
      </c>
      <c r="QO87" s="66" t="str">
        <f t="shared" si="511"/>
        <v/>
      </c>
      <c r="QP87" s="66" t="str">
        <f t="shared" si="512"/>
        <v/>
      </c>
      <c r="QQ87" s="66" t="str">
        <f t="shared" si="513"/>
        <v/>
      </c>
      <c r="QR87" s="66" t="str">
        <f t="shared" si="514"/>
        <v/>
      </c>
      <c r="QS87" s="66" t="str">
        <f t="shared" si="515"/>
        <v/>
      </c>
      <c r="QT87" s="66" t="str">
        <f t="shared" si="516"/>
        <v/>
      </c>
      <c r="QU87" s="66" t="str">
        <f t="shared" si="517"/>
        <v/>
      </c>
      <c r="QV87" s="66" t="str">
        <f t="shared" si="518"/>
        <v/>
      </c>
      <c r="QW87" s="66" t="str">
        <f t="shared" si="519"/>
        <v/>
      </c>
      <c r="QX87" s="66" t="str">
        <f t="shared" si="520"/>
        <v/>
      </c>
      <c r="QY87" s="66" t="str">
        <f t="shared" si="521"/>
        <v/>
      </c>
      <c r="QZ87" s="66" t="str">
        <f t="shared" si="522"/>
        <v/>
      </c>
      <c r="RA87" s="66" t="str">
        <f t="shared" si="523"/>
        <v/>
      </c>
      <c r="RB87" s="66" t="str">
        <f t="shared" si="524"/>
        <v/>
      </c>
      <c r="RC87" s="66" t="str">
        <f t="shared" si="525"/>
        <v/>
      </c>
      <c r="RD87" s="66" t="str">
        <f t="shared" si="526"/>
        <v/>
      </c>
      <c r="RE87" s="66" t="str">
        <f t="shared" si="527"/>
        <v/>
      </c>
      <c r="RF87" s="66" t="str">
        <f t="shared" si="528"/>
        <v/>
      </c>
      <c r="RG87" s="66" t="str">
        <f t="shared" si="529"/>
        <v/>
      </c>
      <c r="RH87" s="66" t="str">
        <f t="shared" si="530"/>
        <v/>
      </c>
      <c r="RI87" s="66" t="str">
        <f t="shared" si="531"/>
        <v/>
      </c>
      <c r="RJ87" s="66" t="str">
        <f t="shared" si="532"/>
        <v/>
      </c>
      <c r="RK87" s="66" t="str">
        <f t="shared" si="533"/>
        <v/>
      </c>
      <c r="RL87" s="66" t="str">
        <f t="shared" si="534"/>
        <v/>
      </c>
      <c r="RM87" s="66" t="str">
        <f t="shared" si="535"/>
        <v/>
      </c>
      <c r="RN87" s="66" t="str">
        <f t="shared" si="536"/>
        <v/>
      </c>
      <c r="RO87" s="66" t="str">
        <f t="shared" si="537"/>
        <v/>
      </c>
      <c r="RP87" s="66" t="str">
        <f t="shared" si="538"/>
        <v/>
      </c>
      <c r="RQ87" s="66" t="str">
        <f t="shared" si="539"/>
        <v/>
      </c>
      <c r="RR87" s="66" t="str">
        <f t="shared" si="540"/>
        <v/>
      </c>
      <c r="RS87" s="66" t="str">
        <f t="shared" si="541"/>
        <v/>
      </c>
      <c r="RT87" s="66" t="str">
        <f t="shared" si="542"/>
        <v/>
      </c>
      <c r="RU87" s="66" t="str">
        <f t="shared" si="543"/>
        <v/>
      </c>
      <c r="RV87" s="66" t="str">
        <f t="shared" si="544"/>
        <v/>
      </c>
      <c r="RW87" s="66" t="str">
        <f t="shared" si="545"/>
        <v/>
      </c>
      <c r="RX87" s="66" t="str">
        <f t="shared" si="546"/>
        <v/>
      </c>
      <c r="RY87" s="66" t="str">
        <f t="shared" si="547"/>
        <v/>
      </c>
      <c r="RZ87" s="66" t="str">
        <f t="shared" si="548"/>
        <v/>
      </c>
      <c r="SA87" s="66" t="str">
        <f t="shared" si="549"/>
        <v/>
      </c>
      <c r="SB87" s="66" t="str">
        <f t="shared" si="550"/>
        <v/>
      </c>
      <c r="SC87" s="66" t="str">
        <f t="shared" si="551"/>
        <v/>
      </c>
      <c r="SD87" s="66" t="str">
        <f t="shared" si="552"/>
        <v/>
      </c>
      <c r="SE87" s="66" t="str">
        <f t="shared" si="553"/>
        <v/>
      </c>
      <c r="SF87" s="66" t="str">
        <f t="shared" si="554"/>
        <v/>
      </c>
      <c r="SG87" s="66" t="str">
        <f t="shared" si="555"/>
        <v/>
      </c>
      <c r="SH87" s="66" t="str">
        <f t="shared" si="556"/>
        <v/>
      </c>
      <c r="SI87" s="66" t="str">
        <f t="shared" si="557"/>
        <v/>
      </c>
      <c r="SJ87" s="66" t="str">
        <f t="shared" si="558"/>
        <v/>
      </c>
      <c r="SK87" s="66" t="str">
        <f t="shared" si="559"/>
        <v/>
      </c>
      <c r="SL87" s="66" t="str">
        <f t="shared" si="560"/>
        <v/>
      </c>
      <c r="SM87" s="66" t="str">
        <f t="shared" si="561"/>
        <v/>
      </c>
      <c r="SN87" s="66" t="str">
        <f t="shared" si="562"/>
        <v/>
      </c>
      <c r="SO87" s="66" t="str">
        <f t="shared" si="563"/>
        <v/>
      </c>
      <c r="SP87" s="66" t="str">
        <f t="shared" si="564"/>
        <v/>
      </c>
      <c r="SQ87" s="66" t="str">
        <f t="shared" si="565"/>
        <v/>
      </c>
      <c r="SR87" s="66" t="str">
        <f t="shared" si="566"/>
        <v/>
      </c>
      <c r="SS87" s="66" t="str">
        <f t="shared" si="567"/>
        <v/>
      </c>
      <c r="ST87" s="66" t="str">
        <f t="shared" si="568"/>
        <v/>
      </c>
      <c r="SU87" s="66" t="str">
        <f t="shared" si="569"/>
        <v/>
      </c>
      <c r="SV87" s="66" t="str">
        <f t="shared" si="570"/>
        <v/>
      </c>
      <c r="SW87" s="66" t="str">
        <f t="shared" si="571"/>
        <v/>
      </c>
      <c r="SX87" s="66" t="str">
        <f t="shared" si="572"/>
        <v/>
      </c>
      <c r="SY87" s="66" t="str">
        <f t="shared" si="573"/>
        <v/>
      </c>
      <c r="SZ87" s="66" t="str">
        <f t="shared" si="574"/>
        <v/>
      </c>
      <c r="TA87" s="66" t="str">
        <f t="shared" si="575"/>
        <v/>
      </c>
      <c r="TB87" s="66" t="str">
        <f t="shared" si="576"/>
        <v/>
      </c>
      <c r="TC87" s="66" t="str">
        <f t="shared" si="577"/>
        <v/>
      </c>
      <c r="TD87" s="66" t="str">
        <f t="shared" si="578"/>
        <v/>
      </c>
      <c r="TE87" s="66" t="str">
        <f t="shared" si="579"/>
        <v/>
      </c>
      <c r="TF87" s="66" t="str">
        <f t="shared" si="580"/>
        <v/>
      </c>
      <c r="TG87" s="66" t="str">
        <f t="shared" si="581"/>
        <v/>
      </c>
      <c r="TH87" s="66" t="str">
        <f t="shared" si="582"/>
        <v/>
      </c>
      <c r="TI87" s="66" t="str">
        <f t="shared" si="583"/>
        <v/>
      </c>
      <c r="TJ87" s="66" t="str">
        <f t="shared" si="584"/>
        <v/>
      </c>
      <c r="TK87" s="66" t="str">
        <f t="shared" si="585"/>
        <v/>
      </c>
      <c r="TL87" s="66" t="str">
        <f t="shared" si="586"/>
        <v/>
      </c>
      <c r="TM87" s="66" t="str">
        <f t="shared" si="587"/>
        <v/>
      </c>
      <c r="TN87" s="66" t="str">
        <f t="shared" si="588"/>
        <v/>
      </c>
      <c r="TO87" s="66" t="str">
        <f t="shared" si="589"/>
        <v/>
      </c>
      <c r="TP87" s="66" t="str">
        <f t="shared" si="590"/>
        <v/>
      </c>
      <c r="TQ87" s="66" t="str">
        <f t="shared" si="591"/>
        <v/>
      </c>
      <c r="TR87" s="66" t="str">
        <f t="shared" si="592"/>
        <v/>
      </c>
      <c r="TS87" s="66" t="str">
        <f t="shared" si="593"/>
        <v/>
      </c>
      <c r="TT87" s="66" t="str">
        <f t="shared" si="594"/>
        <v/>
      </c>
      <c r="TU87" s="66" t="str">
        <f t="shared" si="595"/>
        <v/>
      </c>
      <c r="TV87" s="66" t="str">
        <f t="shared" si="596"/>
        <v/>
      </c>
      <c r="TW87" s="66" t="str">
        <f t="shared" si="597"/>
        <v/>
      </c>
      <c r="TX87" s="66" t="str">
        <f t="shared" si="598"/>
        <v/>
      </c>
      <c r="TY87" s="66" t="str">
        <f t="shared" si="599"/>
        <v/>
      </c>
      <c r="TZ87" s="66" t="str">
        <f t="shared" si="600"/>
        <v/>
      </c>
      <c r="UA87" s="66" t="str">
        <f t="shared" si="601"/>
        <v/>
      </c>
      <c r="UB87" s="66" t="str">
        <f t="shared" si="602"/>
        <v/>
      </c>
      <c r="UC87" s="66" t="str">
        <f t="shared" si="603"/>
        <v/>
      </c>
      <c r="UD87" s="66" t="str">
        <f t="shared" si="604"/>
        <v/>
      </c>
      <c r="UE87" s="66" t="str">
        <f t="shared" si="605"/>
        <v/>
      </c>
      <c r="UF87" s="66" t="str">
        <f t="shared" si="606"/>
        <v/>
      </c>
      <c r="UG87" s="66" t="str">
        <f t="shared" si="607"/>
        <v/>
      </c>
      <c r="UH87" s="66" t="str">
        <f t="shared" si="608"/>
        <v/>
      </c>
      <c r="UI87" s="66" t="str">
        <f t="shared" si="609"/>
        <v/>
      </c>
      <c r="UJ87" s="66" t="str">
        <f t="shared" si="610"/>
        <v/>
      </c>
      <c r="UK87" s="66" t="str">
        <f t="shared" si="611"/>
        <v/>
      </c>
      <c r="UL87" s="66" t="str">
        <f t="shared" si="612"/>
        <v/>
      </c>
      <c r="UM87" s="66" t="str">
        <f t="shared" si="613"/>
        <v/>
      </c>
      <c r="UN87" s="66" t="str">
        <f t="shared" si="614"/>
        <v/>
      </c>
      <c r="UO87" s="66" t="str">
        <f t="shared" si="615"/>
        <v/>
      </c>
      <c r="UP87" s="66" t="str">
        <f t="shared" si="616"/>
        <v/>
      </c>
      <c r="UQ87" s="66" t="str">
        <f t="shared" si="617"/>
        <v/>
      </c>
      <c r="UR87" s="66" t="str">
        <f t="shared" si="618"/>
        <v/>
      </c>
      <c r="US87" s="66" t="str">
        <f t="shared" si="619"/>
        <v/>
      </c>
      <c r="UT87" s="66" t="str">
        <f t="shared" si="620"/>
        <v/>
      </c>
      <c r="UU87" s="66" t="str">
        <f t="shared" si="621"/>
        <v/>
      </c>
      <c r="UV87" s="66" t="str">
        <f t="shared" si="622"/>
        <v/>
      </c>
      <c r="UW87" s="66" t="str">
        <f t="shared" si="623"/>
        <v/>
      </c>
      <c r="UX87" s="66" t="str">
        <f t="shared" si="624"/>
        <v/>
      </c>
      <c r="UY87" s="66" t="str">
        <f t="shared" si="625"/>
        <v/>
      </c>
      <c r="UZ87" s="66" t="str">
        <f t="shared" si="626"/>
        <v/>
      </c>
      <c r="VA87" s="66" t="str">
        <f t="shared" si="627"/>
        <v/>
      </c>
      <c r="VB87" s="66" t="str">
        <f t="shared" si="628"/>
        <v/>
      </c>
      <c r="VC87" s="66" t="str">
        <f t="shared" si="629"/>
        <v/>
      </c>
      <c r="VD87" s="66" t="str">
        <f t="shared" si="630"/>
        <v/>
      </c>
      <c r="VE87" s="66" t="str">
        <f t="shared" si="631"/>
        <v/>
      </c>
      <c r="VF87" s="66" t="str">
        <f t="shared" si="632"/>
        <v/>
      </c>
      <c r="VG87" s="66" t="str">
        <f t="shared" si="633"/>
        <v/>
      </c>
      <c r="VH87" s="66" t="str">
        <f t="shared" si="634"/>
        <v/>
      </c>
      <c r="VI87" s="66" t="str">
        <f t="shared" si="635"/>
        <v/>
      </c>
      <c r="VJ87" s="66" t="str">
        <f t="shared" si="636"/>
        <v/>
      </c>
      <c r="VK87" s="66" t="str">
        <f t="shared" si="637"/>
        <v/>
      </c>
      <c r="VL87" s="66" t="str">
        <f t="shared" si="638"/>
        <v/>
      </c>
      <c r="VM87" s="66" t="str">
        <f t="shared" si="639"/>
        <v/>
      </c>
      <c r="VN87" s="66" t="str">
        <f t="shared" si="640"/>
        <v/>
      </c>
      <c r="VO87" s="66" t="str">
        <f t="shared" si="641"/>
        <v/>
      </c>
      <c r="VP87" s="66" t="str">
        <f t="shared" si="642"/>
        <v/>
      </c>
      <c r="VQ87" s="66" t="str">
        <f t="shared" si="643"/>
        <v/>
      </c>
      <c r="VR87" s="66" t="str">
        <f t="shared" si="644"/>
        <v/>
      </c>
      <c r="VS87" s="66" t="str">
        <f t="shared" si="645"/>
        <v/>
      </c>
      <c r="VT87" s="66" t="str">
        <f t="shared" si="646"/>
        <v/>
      </c>
      <c r="VU87" s="66" t="str">
        <f t="shared" si="647"/>
        <v/>
      </c>
      <c r="VV87" s="66" t="str">
        <f t="shared" si="648"/>
        <v/>
      </c>
      <c r="VW87" s="66" t="str">
        <f t="shared" si="649"/>
        <v/>
      </c>
      <c r="VX87" s="66" t="str">
        <f t="shared" si="650"/>
        <v/>
      </c>
      <c r="VY87" s="66" t="str">
        <f t="shared" si="651"/>
        <v/>
      </c>
      <c r="VZ87" s="66" t="str">
        <f t="shared" si="652"/>
        <v/>
      </c>
      <c r="WA87" s="66" t="str">
        <f t="shared" si="653"/>
        <v/>
      </c>
      <c r="WB87" s="66" t="str">
        <f t="shared" si="654"/>
        <v/>
      </c>
      <c r="WC87" s="66" t="str">
        <f t="shared" si="655"/>
        <v/>
      </c>
      <c r="WD87" s="66" t="str">
        <f t="shared" si="656"/>
        <v/>
      </c>
      <c r="WE87" s="66" t="str">
        <f t="shared" si="657"/>
        <v/>
      </c>
      <c r="WF87" s="66" t="str">
        <f t="shared" si="658"/>
        <v/>
      </c>
      <c r="WG87" s="66" t="str">
        <f t="shared" si="659"/>
        <v/>
      </c>
      <c r="WH87" s="66" t="str">
        <f t="shared" si="660"/>
        <v/>
      </c>
      <c r="WI87" s="66" t="str">
        <f t="shared" si="661"/>
        <v/>
      </c>
      <c r="WJ87" s="66" t="str">
        <f t="shared" si="662"/>
        <v/>
      </c>
      <c r="WK87" s="66" t="str">
        <f t="shared" si="663"/>
        <v/>
      </c>
      <c r="WL87" s="66" t="str">
        <f t="shared" si="664"/>
        <v/>
      </c>
      <c r="WM87" s="66" t="str">
        <f t="shared" si="665"/>
        <v/>
      </c>
      <c r="WN87" s="66" t="str">
        <f t="shared" si="666"/>
        <v/>
      </c>
      <c r="WO87" s="66" t="str">
        <f t="shared" si="667"/>
        <v/>
      </c>
      <c r="WP87" s="66" t="str">
        <f t="shared" si="668"/>
        <v/>
      </c>
      <c r="WQ87" s="66" t="str">
        <f t="shared" si="669"/>
        <v/>
      </c>
      <c r="WR87" s="66" t="str">
        <f t="shared" si="670"/>
        <v/>
      </c>
      <c r="WS87" s="66" t="str">
        <f t="shared" si="671"/>
        <v/>
      </c>
      <c r="WT87" s="66" t="str">
        <f t="shared" si="672"/>
        <v/>
      </c>
      <c r="WU87" s="66" t="str">
        <f t="shared" si="673"/>
        <v/>
      </c>
      <c r="WV87" s="66" t="str">
        <f t="shared" si="674"/>
        <v/>
      </c>
      <c r="WW87" s="66" t="str">
        <f t="shared" si="675"/>
        <v/>
      </c>
      <c r="WX87" s="66" t="str">
        <f t="shared" si="676"/>
        <v/>
      </c>
      <c r="WY87" s="66" t="str">
        <f t="shared" si="677"/>
        <v/>
      </c>
      <c r="WZ87" s="66" t="str">
        <f t="shared" si="678"/>
        <v/>
      </c>
      <c r="XA87" s="66" t="str">
        <f t="shared" si="679"/>
        <v/>
      </c>
      <c r="XB87" s="66" t="str">
        <f t="shared" si="680"/>
        <v/>
      </c>
      <c r="XC87" s="66" t="str">
        <f t="shared" si="681"/>
        <v/>
      </c>
      <c r="XD87" s="66" t="str">
        <f t="shared" si="682"/>
        <v/>
      </c>
      <c r="XE87" s="66" t="str">
        <f t="shared" si="683"/>
        <v/>
      </c>
      <c r="XF87" s="66" t="str">
        <f t="shared" si="684"/>
        <v/>
      </c>
      <c r="XG87" s="66" t="str">
        <f t="shared" si="685"/>
        <v/>
      </c>
      <c r="XH87" s="66" t="str">
        <f t="shared" si="686"/>
        <v/>
      </c>
      <c r="XI87" s="66" t="str">
        <f t="shared" si="687"/>
        <v/>
      </c>
      <c r="XJ87" s="66" t="str">
        <f t="shared" si="688"/>
        <v/>
      </c>
      <c r="XK87" s="66" t="str">
        <f t="shared" si="689"/>
        <v/>
      </c>
      <c r="XL87" s="66" t="str">
        <f t="shared" si="690"/>
        <v/>
      </c>
      <c r="XM87" s="66" t="str">
        <f t="shared" si="691"/>
        <v/>
      </c>
      <c r="XN87" s="66" t="str">
        <f t="shared" si="692"/>
        <v/>
      </c>
      <c r="XO87" s="66" t="str">
        <f t="shared" si="693"/>
        <v/>
      </c>
      <c r="XP87" s="66" t="str">
        <f t="shared" si="694"/>
        <v/>
      </c>
      <c r="XQ87" s="66" t="str">
        <f t="shared" si="695"/>
        <v/>
      </c>
      <c r="XR87" s="66" t="str">
        <f t="shared" si="696"/>
        <v/>
      </c>
      <c r="XS87" s="66" t="str">
        <f t="shared" si="697"/>
        <v/>
      </c>
      <c r="XT87" s="66" t="str">
        <f t="shared" si="698"/>
        <v/>
      </c>
      <c r="XU87" s="66" t="str">
        <f t="shared" si="699"/>
        <v/>
      </c>
      <c r="XV87" s="66" t="str">
        <f t="shared" si="700"/>
        <v/>
      </c>
      <c r="XW87" s="66" t="str">
        <f t="shared" si="701"/>
        <v/>
      </c>
      <c r="XX87" s="66" t="str">
        <f t="shared" si="702"/>
        <v/>
      </c>
      <c r="XY87" s="66" t="str">
        <f t="shared" si="703"/>
        <v/>
      </c>
      <c r="XZ87" s="66" t="str">
        <f t="shared" si="704"/>
        <v/>
      </c>
      <c r="YA87" s="66" t="str">
        <f t="shared" si="705"/>
        <v/>
      </c>
      <c r="YB87" s="66" t="str">
        <f t="shared" si="706"/>
        <v/>
      </c>
      <c r="YC87" s="66" t="str">
        <f t="shared" si="707"/>
        <v/>
      </c>
      <c r="YD87" s="66" t="str">
        <f t="shared" si="708"/>
        <v/>
      </c>
      <c r="YE87" s="66" t="str">
        <f t="shared" si="709"/>
        <v/>
      </c>
      <c r="YF87" s="66" t="str">
        <f t="shared" si="710"/>
        <v/>
      </c>
      <c r="YG87" s="66" t="str">
        <f t="shared" si="711"/>
        <v/>
      </c>
      <c r="YH87" s="66" t="str">
        <f t="shared" si="712"/>
        <v/>
      </c>
      <c r="YI87" s="66" t="str">
        <f t="shared" si="713"/>
        <v/>
      </c>
      <c r="YJ87" s="66" t="str">
        <f t="shared" si="714"/>
        <v/>
      </c>
      <c r="YK87" s="66" t="str">
        <f t="shared" si="715"/>
        <v/>
      </c>
      <c r="YL87" s="66" t="str">
        <f t="shared" si="716"/>
        <v/>
      </c>
      <c r="YM87" s="66" t="str">
        <f t="shared" si="717"/>
        <v/>
      </c>
      <c r="YN87" s="66" t="str">
        <f t="shared" si="718"/>
        <v/>
      </c>
      <c r="YO87" s="66" t="str">
        <f t="shared" si="719"/>
        <v/>
      </c>
      <c r="YP87" s="66" t="str">
        <f t="shared" si="720"/>
        <v/>
      </c>
      <c r="YQ87" s="66" t="str">
        <f t="shared" si="721"/>
        <v/>
      </c>
      <c r="YR87" s="66" t="str">
        <f t="shared" si="722"/>
        <v/>
      </c>
      <c r="YS87" s="66" t="str">
        <f t="shared" si="723"/>
        <v/>
      </c>
      <c r="YT87" s="66" t="str">
        <f t="shared" si="724"/>
        <v/>
      </c>
      <c r="YU87" s="66" t="str">
        <f t="shared" si="725"/>
        <v/>
      </c>
      <c r="YV87" s="66" t="str">
        <f t="shared" si="726"/>
        <v/>
      </c>
      <c r="YW87" s="66" t="str">
        <f t="shared" si="727"/>
        <v/>
      </c>
      <c r="YX87" s="66" t="str">
        <f t="shared" si="728"/>
        <v/>
      </c>
      <c r="YY87" s="66" t="str">
        <f t="shared" si="729"/>
        <v/>
      </c>
      <c r="YZ87" s="66" t="str">
        <f t="shared" si="730"/>
        <v/>
      </c>
      <c r="ZA87" s="66" t="str">
        <f t="shared" si="731"/>
        <v/>
      </c>
      <c r="ZB87" s="66" t="str">
        <f t="shared" si="732"/>
        <v/>
      </c>
      <c r="ZC87" s="66" t="str">
        <f t="shared" si="733"/>
        <v/>
      </c>
      <c r="ZD87" s="66" t="str">
        <f t="shared" si="734"/>
        <v/>
      </c>
      <c r="ZE87" s="66" t="str">
        <f t="shared" si="735"/>
        <v/>
      </c>
      <c r="ZF87" s="66" t="str">
        <f t="shared" si="736"/>
        <v/>
      </c>
      <c r="ZG87" s="66" t="str">
        <f t="shared" si="737"/>
        <v/>
      </c>
      <c r="ZH87" s="66" t="str">
        <f t="shared" si="738"/>
        <v/>
      </c>
      <c r="ZI87" s="66" t="str">
        <f t="shared" si="739"/>
        <v/>
      </c>
      <c r="ZJ87" s="66" t="str">
        <f t="shared" si="740"/>
        <v/>
      </c>
      <c r="ZK87" s="66" t="str">
        <f t="shared" si="741"/>
        <v/>
      </c>
      <c r="ZL87" s="66" t="str">
        <f t="shared" si="742"/>
        <v/>
      </c>
      <c r="ZM87" s="66" t="str">
        <f t="shared" si="743"/>
        <v/>
      </c>
      <c r="ZN87" s="66" t="str">
        <f t="shared" si="744"/>
        <v/>
      </c>
      <c r="ZO87" s="66" t="str">
        <f t="shared" si="745"/>
        <v/>
      </c>
      <c r="ZP87" s="66" t="str">
        <f t="shared" si="746"/>
        <v/>
      </c>
      <c r="ZQ87" s="66" t="str">
        <f t="shared" si="747"/>
        <v/>
      </c>
      <c r="ZR87" s="66" t="str">
        <f t="shared" si="748"/>
        <v/>
      </c>
      <c r="ZS87" s="66" t="str">
        <f t="shared" si="749"/>
        <v/>
      </c>
      <c r="ZT87" s="66" t="str">
        <f t="shared" si="750"/>
        <v/>
      </c>
      <c r="ZU87" s="66" t="str">
        <f t="shared" si="751"/>
        <v/>
      </c>
      <c r="ZV87" s="66" t="str">
        <f t="shared" si="752"/>
        <v/>
      </c>
      <c r="ZW87" s="66" t="str">
        <f t="shared" si="753"/>
        <v/>
      </c>
      <c r="ZX87" s="66" t="str">
        <f t="shared" si="754"/>
        <v/>
      </c>
      <c r="ZY87" s="66" t="str">
        <f t="shared" si="755"/>
        <v/>
      </c>
      <c r="ZZ87" s="66" t="str">
        <f t="shared" si="756"/>
        <v/>
      </c>
      <c r="AAA87" s="66" t="str">
        <f t="shared" si="757"/>
        <v/>
      </c>
      <c r="AAB87" s="66" t="str">
        <f t="shared" si="758"/>
        <v/>
      </c>
      <c r="AAC87" s="66" t="str">
        <f t="shared" si="759"/>
        <v/>
      </c>
      <c r="AAD87" s="66" t="str">
        <f t="shared" si="760"/>
        <v/>
      </c>
      <c r="AAE87" s="66" t="str">
        <f t="shared" si="761"/>
        <v/>
      </c>
      <c r="AAF87" s="66" t="str">
        <f t="shared" si="762"/>
        <v/>
      </c>
      <c r="AAG87" s="66" t="str">
        <f t="shared" si="763"/>
        <v/>
      </c>
      <c r="AAH87" s="66" t="str">
        <f t="shared" si="764"/>
        <v/>
      </c>
      <c r="AAI87" s="66" t="str">
        <f t="shared" si="765"/>
        <v/>
      </c>
      <c r="AAJ87" s="66" t="str">
        <f t="shared" si="766"/>
        <v/>
      </c>
      <c r="AAK87" s="66" t="str">
        <f t="shared" si="767"/>
        <v/>
      </c>
      <c r="AAL87" s="66" t="str">
        <f t="shared" si="768"/>
        <v/>
      </c>
      <c r="AAM87" s="66" t="str">
        <f t="shared" si="769"/>
        <v/>
      </c>
      <c r="AAN87" s="66" t="str">
        <f t="shared" si="770"/>
        <v/>
      </c>
      <c r="AAO87" s="66" t="str">
        <f t="shared" si="771"/>
        <v/>
      </c>
      <c r="AAP87" s="66" t="str">
        <f t="shared" si="772"/>
        <v/>
      </c>
      <c r="AAQ87" s="66" t="str">
        <f t="shared" si="773"/>
        <v/>
      </c>
      <c r="AAR87" s="66" t="str">
        <f t="shared" si="774"/>
        <v/>
      </c>
      <c r="AAS87" s="66" t="str">
        <f t="shared" si="775"/>
        <v/>
      </c>
      <c r="AAT87" s="66" t="str">
        <f t="shared" si="776"/>
        <v/>
      </c>
      <c r="AAU87" s="66" t="str">
        <f t="shared" si="777"/>
        <v/>
      </c>
      <c r="AAV87" s="66" t="str">
        <f t="shared" si="778"/>
        <v/>
      </c>
      <c r="AAW87" s="66" t="str">
        <f t="shared" si="779"/>
        <v/>
      </c>
      <c r="AAX87" s="66" t="str">
        <f t="shared" si="780"/>
        <v/>
      </c>
      <c r="AAY87" s="66" t="str">
        <f t="shared" si="781"/>
        <v/>
      </c>
      <c r="AAZ87" s="66" t="str">
        <f t="shared" si="782"/>
        <v/>
      </c>
      <c r="ABA87" s="66" t="str">
        <f t="shared" si="783"/>
        <v/>
      </c>
      <c r="ABB87" s="66" t="str">
        <f t="shared" si="784"/>
        <v/>
      </c>
      <c r="ABC87" s="66" t="str">
        <f t="shared" si="785"/>
        <v/>
      </c>
      <c r="ABD87" s="66" t="str">
        <f t="shared" si="786"/>
        <v/>
      </c>
      <c r="ABE87" s="66" t="str">
        <f t="shared" si="787"/>
        <v/>
      </c>
      <c r="ABF87" s="66" t="str">
        <f t="shared" si="788"/>
        <v/>
      </c>
      <c r="ABG87" s="66" t="str">
        <f t="shared" si="789"/>
        <v/>
      </c>
      <c r="ABH87" s="66" t="str">
        <f t="shared" si="790"/>
        <v/>
      </c>
      <c r="ABI87" s="66" t="str">
        <f t="shared" si="791"/>
        <v/>
      </c>
      <c r="ABJ87" s="66" t="str">
        <f t="shared" si="792"/>
        <v/>
      </c>
      <c r="ABK87" s="66" t="str">
        <f t="shared" si="793"/>
        <v/>
      </c>
      <c r="ABL87" s="66" t="str">
        <f t="shared" si="794"/>
        <v/>
      </c>
      <c r="ABM87" s="66" t="str">
        <f t="shared" si="795"/>
        <v/>
      </c>
      <c r="ABN87" s="66" t="str">
        <f t="shared" si="796"/>
        <v/>
      </c>
      <c r="ABO87" s="66" t="str">
        <f t="shared" si="797"/>
        <v/>
      </c>
      <c r="ABP87" s="66" t="str">
        <f t="shared" si="798"/>
        <v/>
      </c>
      <c r="ABQ87" s="66" t="str">
        <f t="shared" si="799"/>
        <v/>
      </c>
      <c r="ABR87" s="66" t="str">
        <f t="shared" si="800"/>
        <v/>
      </c>
      <c r="ABS87" s="66" t="str">
        <f t="shared" si="801"/>
        <v/>
      </c>
      <c r="ABT87" s="66" t="str">
        <f t="shared" si="802"/>
        <v/>
      </c>
      <c r="ABU87" s="66" t="str">
        <f t="shared" si="803"/>
        <v/>
      </c>
      <c r="ABV87" s="66" t="str">
        <f t="shared" si="804"/>
        <v/>
      </c>
      <c r="ABW87" s="66" t="str">
        <f t="shared" si="805"/>
        <v/>
      </c>
      <c r="ABX87" s="66" t="str">
        <f t="shared" si="806"/>
        <v/>
      </c>
      <c r="ABY87" s="66" t="str">
        <f t="shared" si="807"/>
        <v/>
      </c>
      <c r="ABZ87" s="66" t="str">
        <f t="shared" si="808"/>
        <v/>
      </c>
      <c r="ACA87" s="66" t="str">
        <f t="shared" si="809"/>
        <v/>
      </c>
      <c r="ACB87" s="66" t="str">
        <f t="shared" si="810"/>
        <v/>
      </c>
      <c r="ACC87" s="66" t="str">
        <f t="shared" si="811"/>
        <v/>
      </c>
      <c r="ACD87" s="66" t="str">
        <f t="shared" si="812"/>
        <v/>
      </c>
      <c r="ACE87" s="66" t="str">
        <f t="shared" si="813"/>
        <v/>
      </c>
      <c r="ACF87" s="66" t="str">
        <f t="shared" si="814"/>
        <v/>
      </c>
      <c r="ACG87" s="66" t="str">
        <f t="shared" si="815"/>
        <v/>
      </c>
      <c r="ACH87" s="66" t="str">
        <f t="shared" si="816"/>
        <v/>
      </c>
      <c r="ACI87" s="66" t="str">
        <f t="shared" si="817"/>
        <v/>
      </c>
      <c r="ACJ87" s="66" t="str">
        <f t="shared" si="818"/>
        <v/>
      </c>
      <c r="ACK87" s="66" t="str">
        <f t="shared" si="819"/>
        <v/>
      </c>
      <c r="ACL87" s="66" t="str">
        <f t="shared" si="820"/>
        <v/>
      </c>
      <c r="ACM87" s="66" t="str">
        <f t="shared" ref="ACM87:ACN87" si="844">IF(AND(ACS$3="Unit", ACL87=""), "", IF(AND(ACS$3="Unit", ACL87="-"),"", IF(ACS$3="Unit", "kg/GJ delivered", IF(AND(NY87&lt;&gt;"", NY87&lt;&gt;"-", NX87="-"),"", IF($H87="","", IF(NX87="nd", "",IF(NX87="&lt;n.a.&gt;", "", IF(NY87="#/MJ", "", IF(NY87="kg/GJ delivered",NX87,IF(NY87="g/MJ delivered",NX87,IF(NY87="kg/MJ delivered",NX87*1000,IF(NY87="mg/MJ delivered",NX87/1000,IF(NY87="g/kg",((NX87)*(1/$I87)*(1/$H87)),IF(NY87="mg/kg",((NX87/1000)*(1/$I87)*(1/$H87)),IF(NY87="mg/MJ delivered",NX87/1000,IF(NY87="-","","Error"))))))))))))))))</f>
        <v/>
      </c>
      <c r="ACN87" s="66" t="str">
        <f t="shared" si="844"/>
        <v/>
      </c>
      <c r="ACO87" s="66" t="str">
        <f t="shared" si="822"/>
        <v/>
      </c>
      <c r="ACP87" s="66" t="str">
        <f t="shared" si="823"/>
        <v/>
      </c>
      <c r="ACQ87" s="66" t="str">
        <f t="shared" si="824"/>
        <v/>
      </c>
      <c r="ACR87" s="66" t="str">
        <f t="shared" si="825"/>
        <v/>
      </c>
      <c r="ACS87" s="66" t="str">
        <f t="shared" si="826"/>
        <v/>
      </c>
      <c r="ACT87" s="66" t="str">
        <f t="shared" si="827"/>
        <v/>
      </c>
    </row>
    <row r="88" spans="2:774" ht="15.75" customHeight="1" x14ac:dyDescent="0.25">
      <c r="B88" s="66">
        <v>210</v>
      </c>
      <c r="C88" s="66" t="s">
        <v>820</v>
      </c>
      <c r="D88" s="66" t="s">
        <v>796</v>
      </c>
      <c r="E88" s="156" t="s">
        <v>1640</v>
      </c>
      <c r="F88" s="66" t="s">
        <v>497</v>
      </c>
      <c r="G88" s="66" t="s">
        <v>492</v>
      </c>
      <c r="H88" s="126">
        <v>0.252</v>
      </c>
      <c r="I88" s="130">
        <v>19.5</v>
      </c>
      <c r="J88" s="66" t="str">
        <f t="shared" si="449"/>
        <v>Firewood, Improved, IN</v>
      </c>
      <c r="K88" s="161"/>
      <c r="L88" s="161"/>
      <c r="M88" s="161"/>
      <c r="N88" s="161"/>
      <c r="O88" s="66" t="s">
        <v>802</v>
      </c>
      <c r="P88" s="66" t="str">
        <f t="shared" si="428"/>
        <v>IN</v>
      </c>
      <c r="Q88" s="66" t="s">
        <v>2</v>
      </c>
      <c r="R88" s="162">
        <v>45.7</v>
      </c>
      <c r="S88" s="158" t="s">
        <v>523</v>
      </c>
      <c r="T88" s="158" t="s">
        <v>128</v>
      </c>
      <c r="U88" s="158" t="s">
        <v>128</v>
      </c>
      <c r="V88" s="158" t="s">
        <v>128</v>
      </c>
      <c r="W88" s="158" t="s">
        <v>128</v>
      </c>
      <c r="X88" s="166">
        <v>1583.7</v>
      </c>
      <c r="Y88" s="158" t="s">
        <v>523</v>
      </c>
      <c r="Z88" s="162">
        <v>11.92</v>
      </c>
      <c r="AA88" s="158" t="s">
        <v>523</v>
      </c>
      <c r="AB88" s="158" t="s">
        <v>128</v>
      </c>
      <c r="AC88" s="158" t="s">
        <v>128</v>
      </c>
      <c r="AD88" s="158" t="s">
        <v>128</v>
      </c>
      <c r="AE88" s="158" t="s">
        <v>128</v>
      </c>
      <c r="AF88" s="165">
        <v>5.71</v>
      </c>
      <c r="AG88" s="158" t="s">
        <v>523</v>
      </c>
      <c r="AH88" s="163">
        <v>0.17199999999999999</v>
      </c>
      <c r="AI88" s="158" t="s">
        <v>523</v>
      </c>
      <c r="AJ88" s="158" t="s">
        <v>128</v>
      </c>
      <c r="AK88" s="158" t="s">
        <v>128</v>
      </c>
      <c r="AL88" s="158" t="s">
        <v>128</v>
      </c>
      <c r="AM88" s="158" t="s">
        <v>128</v>
      </c>
      <c r="AN88" s="158" t="s">
        <v>128</v>
      </c>
      <c r="AO88" s="158" t="s">
        <v>128</v>
      </c>
      <c r="AP88" s="158" t="s">
        <v>128</v>
      </c>
      <c r="AQ88" s="158" t="s">
        <v>128</v>
      </c>
      <c r="AR88" s="158" t="s">
        <v>128</v>
      </c>
      <c r="AS88" s="158" t="s">
        <v>128</v>
      </c>
      <c r="AT88" s="158" t="s">
        <v>128</v>
      </c>
      <c r="AU88" s="158" t="s">
        <v>128</v>
      </c>
      <c r="AV88" s="158" t="s">
        <v>128</v>
      </c>
      <c r="AW88" s="158" t="s">
        <v>128</v>
      </c>
      <c r="AX88" s="158" t="s">
        <v>128</v>
      </c>
      <c r="AY88" s="158" t="s">
        <v>128</v>
      </c>
      <c r="AZ88" s="158" t="s">
        <v>128</v>
      </c>
      <c r="BA88" s="158" t="s">
        <v>128</v>
      </c>
      <c r="BB88" s="158" t="s">
        <v>128</v>
      </c>
      <c r="BC88" s="158" t="s">
        <v>128</v>
      </c>
      <c r="BD88" s="158" t="s">
        <v>128</v>
      </c>
      <c r="BE88" s="158" t="s">
        <v>128</v>
      </c>
      <c r="BF88" s="158" t="s">
        <v>128</v>
      </c>
      <c r="BG88" s="158" t="s">
        <v>128</v>
      </c>
      <c r="BH88" s="158" t="s">
        <v>128</v>
      </c>
      <c r="BI88" s="158" t="s">
        <v>128</v>
      </c>
      <c r="BJ88" s="158" t="s">
        <v>128</v>
      </c>
      <c r="BK88" s="158" t="s">
        <v>128</v>
      </c>
      <c r="BL88" s="158" t="s">
        <v>128</v>
      </c>
      <c r="BM88" s="158" t="s">
        <v>128</v>
      </c>
      <c r="BN88" s="158" t="s">
        <v>128</v>
      </c>
      <c r="BO88" s="158" t="s">
        <v>128</v>
      </c>
      <c r="BP88" s="158" t="s">
        <v>128</v>
      </c>
      <c r="BQ88" s="158" t="s">
        <v>128</v>
      </c>
      <c r="BR88" s="158" t="s">
        <v>128</v>
      </c>
      <c r="BS88" s="158" t="s">
        <v>128</v>
      </c>
      <c r="BT88" s="158" t="s">
        <v>128</v>
      </c>
      <c r="BU88" s="158" t="s">
        <v>128</v>
      </c>
      <c r="BV88" s="158" t="s">
        <v>128</v>
      </c>
      <c r="BW88" s="158" t="s">
        <v>128</v>
      </c>
      <c r="BX88" s="158" t="s">
        <v>128</v>
      </c>
      <c r="BY88" s="158" t="s">
        <v>128</v>
      </c>
      <c r="BZ88" s="158" t="s">
        <v>128</v>
      </c>
      <c r="CA88" s="158" t="s">
        <v>128</v>
      </c>
      <c r="CB88" s="158" t="s">
        <v>128</v>
      </c>
      <c r="CC88" s="158" t="s">
        <v>128</v>
      </c>
      <c r="CD88" s="158" t="s">
        <v>128</v>
      </c>
      <c r="CE88" s="158" t="s">
        <v>128</v>
      </c>
      <c r="CF88" s="158" t="s">
        <v>128</v>
      </c>
      <c r="CG88" s="158" t="s">
        <v>128</v>
      </c>
      <c r="CH88" s="158" t="s">
        <v>128</v>
      </c>
      <c r="CI88" s="158" t="s">
        <v>128</v>
      </c>
      <c r="CJ88" s="158" t="s">
        <v>128</v>
      </c>
      <c r="CK88" s="158" t="s">
        <v>128</v>
      </c>
      <c r="CL88" s="158" t="s">
        <v>128</v>
      </c>
      <c r="CM88" s="158" t="s">
        <v>128</v>
      </c>
      <c r="CN88" s="158" t="s">
        <v>128</v>
      </c>
      <c r="CO88" s="158" t="s">
        <v>128</v>
      </c>
      <c r="CP88" s="158" t="s">
        <v>128</v>
      </c>
      <c r="CQ88" s="158" t="s">
        <v>128</v>
      </c>
      <c r="CR88" s="158" t="s">
        <v>128</v>
      </c>
      <c r="CS88" s="158" t="s">
        <v>128</v>
      </c>
      <c r="CT88" s="158" t="s">
        <v>128</v>
      </c>
      <c r="CU88" s="158" t="s">
        <v>128</v>
      </c>
      <c r="CV88" s="158" t="s">
        <v>128</v>
      </c>
      <c r="CW88" s="158" t="s">
        <v>128</v>
      </c>
      <c r="CX88" s="158" t="s">
        <v>128</v>
      </c>
      <c r="CY88" s="158" t="s">
        <v>128</v>
      </c>
      <c r="CZ88" s="158" t="s">
        <v>128</v>
      </c>
      <c r="DA88" s="158" t="s">
        <v>128</v>
      </c>
      <c r="DB88" s="158" t="s">
        <v>128</v>
      </c>
      <c r="DC88" s="158" t="s">
        <v>128</v>
      </c>
      <c r="DD88" s="158" t="s">
        <v>128</v>
      </c>
      <c r="DE88" s="158" t="s">
        <v>128</v>
      </c>
      <c r="DF88" s="158" t="s">
        <v>128</v>
      </c>
      <c r="DG88" s="158" t="s">
        <v>128</v>
      </c>
      <c r="DH88" s="158" t="s">
        <v>128</v>
      </c>
      <c r="DI88" s="158" t="s">
        <v>128</v>
      </c>
      <c r="DJ88" s="158" t="s">
        <v>128</v>
      </c>
      <c r="DK88" s="158" t="s">
        <v>128</v>
      </c>
      <c r="DL88" s="158" t="s">
        <v>128</v>
      </c>
      <c r="DM88" s="158" t="s">
        <v>128</v>
      </c>
      <c r="DN88" s="158" t="s">
        <v>128</v>
      </c>
      <c r="DO88" s="158" t="s">
        <v>128</v>
      </c>
      <c r="DP88" s="158" t="s">
        <v>128</v>
      </c>
      <c r="DQ88" s="158" t="s">
        <v>128</v>
      </c>
      <c r="DR88" s="158" t="s">
        <v>128</v>
      </c>
      <c r="DS88" s="158" t="s">
        <v>128</v>
      </c>
      <c r="DT88" s="158" t="s">
        <v>128</v>
      </c>
      <c r="DU88" s="158" t="s">
        <v>128</v>
      </c>
      <c r="DV88" s="158" t="s">
        <v>128</v>
      </c>
      <c r="DW88" s="158" t="s">
        <v>128</v>
      </c>
      <c r="DX88" s="158" t="s">
        <v>128</v>
      </c>
      <c r="DY88" s="158" t="s">
        <v>128</v>
      </c>
      <c r="DZ88" s="158" t="s">
        <v>128</v>
      </c>
      <c r="EA88" s="158" t="s">
        <v>128</v>
      </c>
      <c r="EB88" s="158" t="s">
        <v>128</v>
      </c>
      <c r="EC88" s="158" t="s">
        <v>128</v>
      </c>
      <c r="ED88" s="158" t="s">
        <v>128</v>
      </c>
      <c r="EE88" s="158" t="s">
        <v>128</v>
      </c>
      <c r="EF88" s="158" t="s">
        <v>128</v>
      </c>
      <c r="EG88" s="158" t="s">
        <v>128</v>
      </c>
      <c r="EH88" s="158" t="s">
        <v>128</v>
      </c>
      <c r="EI88" s="158" t="s">
        <v>128</v>
      </c>
      <c r="EJ88" s="158" t="s">
        <v>128</v>
      </c>
      <c r="EK88" s="158" t="s">
        <v>128</v>
      </c>
      <c r="EL88" s="158" t="s">
        <v>128</v>
      </c>
      <c r="EM88" s="158" t="s">
        <v>128</v>
      </c>
      <c r="EN88" s="158" t="s">
        <v>128</v>
      </c>
      <c r="EO88" s="158" t="s">
        <v>128</v>
      </c>
      <c r="EP88" s="158" t="s">
        <v>128</v>
      </c>
      <c r="EQ88" s="158" t="s">
        <v>128</v>
      </c>
      <c r="ER88" s="158" t="s">
        <v>128</v>
      </c>
      <c r="ES88" s="158" t="s">
        <v>128</v>
      </c>
      <c r="ET88" s="158" t="s">
        <v>128</v>
      </c>
      <c r="EU88" s="158" t="s">
        <v>128</v>
      </c>
      <c r="EV88" s="158" t="s">
        <v>128</v>
      </c>
      <c r="EW88" s="158" t="s">
        <v>128</v>
      </c>
      <c r="EX88" s="158" t="s">
        <v>128</v>
      </c>
      <c r="EY88" s="158" t="s">
        <v>128</v>
      </c>
      <c r="EZ88" s="158" t="s">
        <v>128</v>
      </c>
      <c r="FA88" s="158" t="s">
        <v>128</v>
      </c>
      <c r="FB88" s="158" t="s">
        <v>128</v>
      </c>
      <c r="FC88" s="158" t="s">
        <v>128</v>
      </c>
      <c r="FD88" s="158" t="s">
        <v>128</v>
      </c>
      <c r="FE88" s="158" t="s">
        <v>128</v>
      </c>
      <c r="FF88" s="158" t="s">
        <v>128</v>
      </c>
      <c r="FG88" s="158" t="s">
        <v>128</v>
      </c>
      <c r="FH88" s="158" t="s">
        <v>128</v>
      </c>
      <c r="FI88" s="158" t="s">
        <v>128</v>
      </c>
      <c r="FJ88" s="158" t="s">
        <v>128</v>
      </c>
      <c r="FK88" s="158" t="s">
        <v>128</v>
      </c>
      <c r="FL88" s="158" t="s">
        <v>128</v>
      </c>
      <c r="FM88" s="158" t="s">
        <v>128</v>
      </c>
      <c r="FN88" s="158" t="s">
        <v>128</v>
      </c>
      <c r="FO88" s="158" t="s">
        <v>128</v>
      </c>
      <c r="FP88" s="158" t="s">
        <v>128</v>
      </c>
      <c r="FQ88" s="158" t="s">
        <v>128</v>
      </c>
      <c r="FR88" s="158" t="s">
        <v>128</v>
      </c>
      <c r="FS88" s="158" t="s">
        <v>128</v>
      </c>
      <c r="FT88" s="158" t="s">
        <v>128</v>
      </c>
      <c r="FU88" s="158" t="s">
        <v>128</v>
      </c>
      <c r="FV88" s="158" t="s">
        <v>128</v>
      </c>
      <c r="FW88" s="158" t="s">
        <v>128</v>
      </c>
      <c r="FX88" s="158" t="s">
        <v>128</v>
      </c>
      <c r="FY88" s="158" t="s">
        <v>128</v>
      </c>
      <c r="FZ88" s="158" t="s">
        <v>128</v>
      </c>
      <c r="GA88" s="158" t="s">
        <v>128</v>
      </c>
      <c r="GB88" s="158" t="s">
        <v>128</v>
      </c>
      <c r="GC88" s="158" t="s">
        <v>128</v>
      </c>
      <c r="GD88" s="158" t="s">
        <v>128</v>
      </c>
      <c r="GE88" s="158" t="s">
        <v>128</v>
      </c>
      <c r="GF88" s="158" t="s">
        <v>128</v>
      </c>
      <c r="GG88" s="158" t="s">
        <v>128</v>
      </c>
      <c r="GH88" s="158" t="s">
        <v>128</v>
      </c>
      <c r="GI88" s="158" t="s">
        <v>128</v>
      </c>
      <c r="GJ88" s="158" t="s">
        <v>128</v>
      </c>
      <c r="GK88" s="158" t="s">
        <v>128</v>
      </c>
      <c r="GL88" s="158" t="s">
        <v>128</v>
      </c>
      <c r="GM88" s="158" t="s">
        <v>128</v>
      </c>
      <c r="GN88" s="158" t="s">
        <v>128</v>
      </c>
      <c r="GO88" s="158" t="s">
        <v>128</v>
      </c>
      <c r="GP88" s="158" t="s">
        <v>128</v>
      </c>
      <c r="GQ88" s="158" t="s">
        <v>128</v>
      </c>
      <c r="GR88" s="158" t="s">
        <v>128</v>
      </c>
      <c r="GS88" s="158" t="s">
        <v>128</v>
      </c>
      <c r="GT88" s="158" t="s">
        <v>128</v>
      </c>
      <c r="GU88" s="158" t="s">
        <v>128</v>
      </c>
      <c r="GV88" s="158" t="s">
        <v>128</v>
      </c>
      <c r="GW88" s="158" t="s">
        <v>128</v>
      </c>
      <c r="GX88" s="158" t="s">
        <v>128</v>
      </c>
      <c r="GY88" s="158" t="s">
        <v>128</v>
      </c>
      <c r="GZ88" s="158" t="s">
        <v>128</v>
      </c>
      <c r="HA88" s="158" t="s">
        <v>128</v>
      </c>
      <c r="HB88" s="158" t="s">
        <v>128</v>
      </c>
      <c r="HC88" s="158" t="s">
        <v>128</v>
      </c>
      <c r="HD88" s="158" t="s">
        <v>128</v>
      </c>
      <c r="HE88" s="158" t="s">
        <v>128</v>
      </c>
      <c r="HF88" s="158" t="s">
        <v>128</v>
      </c>
      <c r="HG88" s="158" t="s">
        <v>128</v>
      </c>
      <c r="HH88" s="158" t="s">
        <v>128</v>
      </c>
      <c r="HI88" s="158" t="s">
        <v>128</v>
      </c>
      <c r="HJ88" s="158" t="s">
        <v>128</v>
      </c>
      <c r="HK88" s="158" t="s">
        <v>128</v>
      </c>
      <c r="HL88" s="158" t="s">
        <v>128</v>
      </c>
      <c r="HM88" s="158" t="s">
        <v>128</v>
      </c>
      <c r="HN88" s="158" t="s">
        <v>128</v>
      </c>
      <c r="HO88" s="158" t="s">
        <v>128</v>
      </c>
      <c r="HP88" s="158" t="s">
        <v>128</v>
      </c>
      <c r="HQ88" s="158" t="s">
        <v>128</v>
      </c>
      <c r="HR88" s="158" t="s">
        <v>128</v>
      </c>
      <c r="HS88" s="158" t="s">
        <v>128</v>
      </c>
      <c r="HT88" s="158" t="s">
        <v>128</v>
      </c>
      <c r="HU88" s="158" t="s">
        <v>128</v>
      </c>
      <c r="HV88" s="158" t="s">
        <v>128</v>
      </c>
      <c r="HW88" s="158" t="s">
        <v>128</v>
      </c>
      <c r="HX88" s="158" t="s">
        <v>128</v>
      </c>
      <c r="HY88" s="158" t="s">
        <v>128</v>
      </c>
      <c r="HZ88" s="158" t="s">
        <v>128</v>
      </c>
      <c r="IA88" s="158" t="s">
        <v>128</v>
      </c>
      <c r="IB88" s="158" t="s">
        <v>128</v>
      </c>
      <c r="IC88" s="158" t="s">
        <v>128</v>
      </c>
      <c r="ID88" s="158" t="s">
        <v>128</v>
      </c>
      <c r="IE88" s="158" t="s">
        <v>128</v>
      </c>
      <c r="IF88" s="158" t="s">
        <v>128</v>
      </c>
      <c r="IG88" s="158" t="s">
        <v>128</v>
      </c>
      <c r="IH88" s="158" t="s">
        <v>128</v>
      </c>
      <c r="II88" s="158" t="s">
        <v>128</v>
      </c>
      <c r="IJ88" s="158" t="s">
        <v>128</v>
      </c>
      <c r="IK88" s="158" t="s">
        <v>128</v>
      </c>
      <c r="IL88" s="158" t="s">
        <v>128</v>
      </c>
      <c r="IM88" s="158" t="s">
        <v>128</v>
      </c>
      <c r="IN88" s="158" t="s">
        <v>128</v>
      </c>
      <c r="IO88" s="158" t="s">
        <v>128</v>
      </c>
      <c r="IP88" s="158" t="s">
        <v>128</v>
      </c>
      <c r="IQ88" s="158" t="s">
        <v>128</v>
      </c>
      <c r="IR88" s="158" t="s">
        <v>128</v>
      </c>
      <c r="IS88" s="158" t="s">
        <v>128</v>
      </c>
      <c r="IT88" s="158" t="s">
        <v>128</v>
      </c>
      <c r="IU88" s="158" t="s">
        <v>128</v>
      </c>
      <c r="IV88" s="158" t="s">
        <v>128</v>
      </c>
      <c r="IW88" s="158" t="s">
        <v>128</v>
      </c>
      <c r="IX88" s="158" t="s">
        <v>128</v>
      </c>
      <c r="IY88" s="158" t="s">
        <v>128</v>
      </c>
      <c r="IZ88" s="158" t="s">
        <v>128</v>
      </c>
      <c r="JA88" s="158" t="s">
        <v>128</v>
      </c>
      <c r="JB88" s="158" t="s">
        <v>128</v>
      </c>
      <c r="JC88" s="158" t="s">
        <v>128</v>
      </c>
      <c r="JD88" s="158" t="s">
        <v>128</v>
      </c>
      <c r="JE88" s="158" t="s">
        <v>128</v>
      </c>
      <c r="JF88" s="158" t="s">
        <v>128</v>
      </c>
      <c r="JG88" s="158" t="s">
        <v>128</v>
      </c>
      <c r="JH88" s="158" t="s">
        <v>128</v>
      </c>
      <c r="JI88" s="158" t="s">
        <v>128</v>
      </c>
      <c r="JJ88" s="158" t="s">
        <v>128</v>
      </c>
      <c r="JK88" s="158" t="s">
        <v>128</v>
      </c>
      <c r="JL88" s="158" t="s">
        <v>128</v>
      </c>
      <c r="JM88" s="158" t="s">
        <v>128</v>
      </c>
      <c r="JN88" s="158" t="s">
        <v>128</v>
      </c>
      <c r="JO88" s="158" t="s">
        <v>128</v>
      </c>
      <c r="JP88" s="158" t="s">
        <v>128</v>
      </c>
      <c r="JQ88" s="158" t="s">
        <v>128</v>
      </c>
      <c r="JR88" s="158" t="s">
        <v>128</v>
      </c>
      <c r="JS88" s="158" t="s">
        <v>128</v>
      </c>
      <c r="JT88" s="158" t="s">
        <v>128</v>
      </c>
      <c r="JU88" s="158" t="s">
        <v>128</v>
      </c>
      <c r="JV88" s="158" t="s">
        <v>128</v>
      </c>
      <c r="JW88" s="158" t="s">
        <v>128</v>
      </c>
      <c r="JX88" s="158" t="s">
        <v>128</v>
      </c>
      <c r="JY88" s="158" t="s">
        <v>128</v>
      </c>
      <c r="JZ88" s="158" t="s">
        <v>128</v>
      </c>
      <c r="KA88" s="158" t="s">
        <v>128</v>
      </c>
      <c r="KB88" s="158" t="s">
        <v>128</v>
      </c>
      <c r="KC88" s="158" t="s">
        <v>128</v>
      </c>
      <c r="KD88" s="158" t="s">
        <v>128</v>
      </c>
      <c r="KE88" s="158" t="s">
        <v>128</v>
      </c>
      <c r="KF88" s="158" t="s">
        <v>128</v>
      </c>
      <c r="KG88" s="158" t="s">
        <v>128</v>
      </c>
      <c r="KH88" s="158" t="s">
        <v>128</v>
      </c>
      <c r="KI88" s="158" t="s">
        <v>128</v>
      </c>
      <c r="KJ88" s="158" t="s">
        <v>128</v>
      </c>
      <c r="KK88" s="158" t="s">
        <v>128</v>
      </c>
      <c r="KL88" s="158" t="s">
        <v>128</v>
      </c>
      <c r="KM88" s="158" t="s">
        <v>128</v>
      </c>
      <c r="KN88" s="158" t="s">
        <v>128</v>
      </c>
      <c r="KO88" s="158" t="s">
        <v>128</v>
      </c>
      <c r="KP88" s="158" t="s">
        <v>128</v>
      </c>
      <c r="KQ88" s="158" t="s">
        <v>128</v>
      </c>
      <c r="KR88" s="158" t="s">
        <v>128</v>
      </c>
      <c r="KS88" s="158" t="s">
        <v>128</v>
      </c>
      <c r="KT88" s="158" t="s">
        <v>128</v>
      </c>
      <c r="KU88" s="158" t="s">
        <v>128</v>
      </c>
      <c r="KV88" s="158" t="s">
        <v>128</v>
      </c>
      <c r="KW88" s="158" t="s">
        <v>128</v>
      </c>
      <c r="KX88" s="158" t="s">
        <v>128</v>
      </c>
      <c r="KY88" s="158" t="s">
        <v>128</v>
      </c>
      <c r="KZ88" s="158" t="s">
        <v>128</v>
      </c>
      <c r="LA88" s="158" t="s">
        <v>128</v>
      </c>
      <c r="LB88" s="158" t="s">
        <v>128</v>
      </c>
      <c r="LC88" s="158" t="s">
        <v>128</v>
      </c>
      <c r="LD88" s="158" t="s">
        <v>128</v>
      </c>
      <c r="LE88" s="158" t="s">
        <v>128</v>
      </c>
      <c r="LF88" s="158" t="s">
        <v>128</v>
      </c>
      <c r="LG88" s="158" t="s">
        <v>128</v>
      </c>
      <c r="LH88" s="158" t="s">
        <v>128</v>
      </c>
      <c r="LI88" s="158" t="s">
        <v>128</v>
      </c>
      <c r="LJ88" s="158" t="s">
        <v>128</v>
      </c>
      <c r="LK88" s="158" t="s">
        <v>128</v>
      </c>
      <c r="LL88" s="158" t="s">
        <v>128</v>
      </c>
      <c r="LM88" s="158" t="s">
        <v>128</v>
      </c>
      <c r="LN88" s="158" t="s">
        <v>128</v>
      </c>
      <c r="LO88" s="158" t="s">
        <v>128</v>
      </c>
      <c r="LP88" s="158" t="s">
        <v>128</v>
      </c>
      <c r="LQ88" s="158" t="s">
        <v>128</v>
      </c>
      <c r="LR88" s="158" t="s">
        <v>128</v>
      </c>
      <c r="LS88" s="158" t="s">
        <v>128</v>
      </c>
      <c r="LT88" s="158" t="s">
        <v>128</v>
      </c>
      <c r="LU88" s="158" t="s">
        <v>128</v>
      </c>
      <c r="LV88" s="158" t="s">
        <v>128</v>
      </c>
      <c r="LW88" s="158" t="s">
        <v>128</v>
      </c>
      <c r="LX88" s="158" t="s">
        <v>128</v>
      </c>
      <c r="LY88" s="158" t="s">
        <v>128</v>
      </c>
      <c r="LZ88" s="158" t="s">
        <v>128</v>
      </c>
      <c r="MA88" s="158" t="s">
        <v>128</v>
      </c>
      <c r="MB88" s="158" t="s">
        <v>128</v>
      </c>
      <c r="MC88" s="158" t="s">
        <v>128</v>
      </c>
      <c r="MD88" s="158" t="s">
        <v>128</v>
      </c>
      <c r="ME88" s="158" t="s">
        <v>128</v>
      </c>
      <c r="MF88" s="158" t="s">
        <v>128</v>
      </c>
      <c r="MG88" s="158" t="s">
        <v>128</v>
      </c>
      <c r="MH88" s="158" t="s">
        <v>128</v>
      </c>
      <c r="MI88" s="158" t="s">
        <v>128</v>
      </c>
      <c r="MJ88" s="158" t="s">
        <v>128</v>
      </c>
      <c r="MK88" s="158" t="s">
        <v>128</v>
      </c>
      <c r="ML88" s="158" t="s">
        <v>128</v>
      </c>
      <c r="MM88" s="158" t="s">
        <v>128</v>
      </c>
      <c r="MN88" s="158" t="s">
        <v>128</v>
      </c>
      <c r="MO88" s="158" t="s">
        <v>128</v>
      </c>
      <c r="MP88" s="158" t="s">
        <v>128</v>
      </c>
      <c r="MQ88" s="158" t="s">
        <v>128</v>
      </c>
      <c r="MR88" s="158" t="s">
        <v>128</v>
      </c>
      <c r="MS88" s="158" t="s">
        <v>128</v>
      </c>
      <c r="MT88" s="158" t="s">
        <v>128</v>
      </c>
      <c r="MU88" s="158" t="s">
        <v>128</v>
      </c>
      <c r="MV88" s="158" t="s">
        <v>128</v>
      </c>
      <c r="MW88" s="158" t="s">
        <v>128</v>
      </c>
      <c r="MX88" s="158" t="s">
        <v>128</v>
      </c>
      <c r="MY88" s="158" t="s">
        <v>128</v>
      </c>
      <c r="MZ88" s="158" t="s">
        <v>128</v>
      </c>
      <c r="NA88" s="158" t="s">
        <v>128</v>
      </c>
      <c r="NB88" s="158" t="s">
        <v>128</v>
      </c>
      <c r="NC88" s="158" t="s">
        <v>128</v>
      </c>
      <c r="ND88" s="158" t="s">
        <v>128</v>
      </c>
      <c r="NE88" s="158" t="s">
        <v>128</v>
      </c>
      <c r="NF88" s="158" t="s">
        <v>128</v>
      </c>
      <c r="NG88" s="158" t="s">
        <v>128</v>
      </c>
      <c r="NH88" s="158" t="s">
        <v>128</v>
      </c>
      <c r="NI88" s="158" t="s">
        <v>128</v>
      </c>
      <c r="NJ88" s="158" t="s">
        <v>128</v>
      </c>
      <c r="NK88" s="158" t="s">
        <v>128</v>
      </c>
      <c r="NL88" s="158" t="s">
        <v>128</v>
      </c>
      <c r="NM88" s="158" t="s">
        <v>128</v>
      </c>
      <c r="NN88" s="158" t="s">
        <v>128</v>
      </c>
      <c r="NO88" s="158" t="s">
        <v>128</v>
      </c>
      <c r="NP88" s="158" t="s">
        <v>128</v>
      </c>
      <c r="NQ88" s="158" t="s">
        <v>128</v>
      </c>
      <c r="NR88" s="158" t="s">
        <v>128</v>
      </c>
      <c r="NS88" s="158" t="s">
        <v>128</v>
      </c>
      <c r="NT88" s="158" t="s">
        <v>128</v>
      </c>
      <c r="NU88" s="158" t="s">
        <v>128</v>
      </c>
      <c r="NV88" s="158" t="s">
        <v>128</v>
      </c>
      <c r="NW88" s="158" t="s">
        <v>128</v>
      </c>
      <c r="NX88" s="158" t="s">
        <v>128</v>
      </c>
      <c r="NY88" s="158" t="s">
        <v>128</v>
      </c>
      <c r="NZ88" s="158" t="s">
        <v>128</v>
      </c>
      <c r="OA88" s="158" t="s">
        <v>128</v>
      </c>
      <c r="OB88" s="158" t="s">
        <v>128</v>
      </c>
      <c r="OC88" s="158" t="s">
        <v>128</v>
      </c>
      <c r="OD88" s="158" t="s">
        <v>128</v>
      </c>
      <c r="OE88" s="170" t="s">
        <v>128</v>
      </c>
      <c r="OF88" s="181"/>
      <c r="OG88" s="175">
        <f t="shared" si="451"/>
        <v>9.2999592999593013</v>
      </c>
      <c r="OH88" s="66" t="str">
        <f t="shared" si="452"/>
        <v>kg/GJ delivered</v>
      </c>
      <c r="OI88" s="66" t="str">
        <f t="shared" si="453"/>
        <v/>
      </c>
      <c r="OJ88" s="66" t="str">
        <f t="shared" si="454"/>
        <v/>
      </c>
      <c r="OK88" s="66" t="str">
        <f t="shared" si="455"/>
        <v/>
      </c>
      <c r="OL88" s="66" t="str">
        <f t="shared" si="456"/>
        <v/>
      </c>
      <c r="OM88" s="159">
        <f t="shared" si="457"/>
        <v>322.28327228327231</v>
      </c>
      <c r="ON88" s="66" t="str">
        <f t="shared" si="458"/>
        <v>kg/GJ delivered</v>
      </c>
      <c r="OO88" s="118">
        <f t="shared" si="459"/>
        <v>2.4257224257224257</v>
      </c>
      <c r="OP88" s="66" t="str">
        <f t="shared" si="460"/>
        <v>kg/GJ delivered</v>
      </c>
      <c r="OQ88" s="66" t="str">
        <f t="shared" si="461"/>
        <v/>
      </c>
      <c r="OR88" s="66" t="str">
        <f t="shared" si="462"/>
        <v/>
      </c>
      <c r="OS88" s="66" t="str">
        <f t="shared" si="463"/>
        <v/>
      </c>
      <c r="OT88" s="66" t="str">
        <f t="shared" si="464"/>
        <v/>
      </c>
      <c r="OU88" s="118">
        <f t="shared" si="465"/>
        <v>1.161986161986162</v>
      </c>
      <c r="OV88" s="66" t="str">
        <f t="shared" si="466"/>
        <v>kg/GJ delivered</v>
      </c>
      <c r="OW88" s="126">
        <f t="shared" si="467"/>
        <v>3.5002035002034998E-2</v>
      </c>
      <c r="OX88" s="66" t="str">
        <f t="shared" si="468"/>
        <v>kg/GJ delivered</v>
      </c>
      <c r="OY88" s="66" t="str">
        <f t="shared" si="469"/>
        <v/>
      </c>
      <c r="OZ88" s="66" t="str">
        <f t="shared" si="470"/>
        <v/>
      </c>
      <c r="PA88" s="66" t="str">
        <f t="shared" si="471"/>
        <v/>
      </c>
      <c r="PB88" s="66" t="str">
        <f t="shared" si="472"/>
        <v/>
      </c>
      <c r="PC88" s="66" t="str">
        <f t="shared" si="473"/>
        <v/>
      </c>
      <c r="PD88" s="66" t="str">
        <f t="shared" si="474"/>
        <v/>
      </c>
      <c r="PE88" s="66" t="str">
        <f t="shared" si="475"/>
        <v/>
      </c>
      <c r="PF88" s="66" t="str">
        <f t="shared" si="476"/>
        <v/>
      </c>
      <c r="PG88" s="66" t="str">
        <f t="shared" si="477"/>
        <v/>
      </c>
      <c r="PH88" s="66" t="str">
        <f t="shared" si="478"/>
        <v/>
      </c>
      <c r="PI88" s="66" t="str">
        <f t="shared" si="479"/>
        <v/>
      </c>
      <c r="PJ88" s="66" t="str">
        <f t="shared" si="480"/>
        <v/>
      </c>
      <c r="PK88" s="66" t="str">
        <f t="shared" si="481"/>
        <v/>
      </c>
      <c r="PL88" s="66" t="str">
        <f t="shared" si="482"/>
        <v/>
      </c>
      <c r="PM88" s="66" t="str">
        <f t="shared" si="483"/>
        <v/>
      </c>
      <c r="PN88" s="66" t="str">
        <f t="shared" si="484"/>
        <v/>
      </c>
      <c r="PO88" s="66" t="str">
        <f t="shared" si="485"/>
        <v/>
      </c>
      <c r="PP88" s="66" t="str">
        <f t="shared" si="486"/>
        <v/>
      </c>
      <c r="PQ88" s="66" t="str">
        <f t="shared" si="487"/>
        <v/>
      </c>
      <c r="PR88" s="66" t="str">
        <f t="shared" si="488"/>
        <v/>
      </c>
      <c r="PS88" s="66" t="str">
        <f t="shared" si="489"/>
        <v/>
      </c>
      <c r="PT88" s="66" t="str">
        <f t="shared" si="490"/>
        <v/>
      </c>
      <c r="PU88" s="66" t="str">
        <f t="shared" si="491"/>
        <v/>
      </c>
      <c r="PV88" s="66" t="str">
        <f t="shared" si="492"/>
        <v/>
      </c>
      <c r="PW88" s="66" t="str">
        <f t="shared" si="493"/>
        <v/>
      </c>
      <c r="PX88" s="66" t="str">
        <f t="shared" si="494"/>
        <v/>
      </c>
      <c r="PY88" s="66" t="str">
        <f t="shared" si="495"/>
        <v/>
      </c>
      <c r="PZ88" s="66" t="str">
        <f t="shared" si="496"/>
        <v/>
      </c>
      <c r="QA88" s="66" t="str">
        <f t="shared" si="497"/>
        <v/>
      </c>
      <c r="QB88" s="66" t="str">
        <f t="shared" si="498"/>
        <v/>
      </c>
      <c r="QC88" s="66" t="str">
        <f t="shared" si="499"/>
        <v/>
      </c>
      <c r="QD88" s="66" t="str">
        <f t="shared" si="500"/>
        <v/>
      </c>
      <c r="QE88" s="66" t="str">
        <f t="shared" si="501"/>
        <v/>
      </c>
      <c r="QF88" s="66" t="str">
        <f t="shared" si="502"/>
        <v/>
      </c>
      <c r="QG88" s="66" t="str">
        <f t="shared" si="503"/>
        <v/>
      </c>
      <c r="QH88" s="66" t="str">
        <f t="shared" si="504"/>
        <v/>
      </c>
      <c r="QI88" s="66" t="str">
        <f t="shared" si="505"/>
        <v/>
      </c>
      <c r="QJ88" s="66" t="str">
        <f t="shared" si="506"/>
        <v/>
      </c>
      <c r="QK88" s="66" t="str">
        <f t="shared" si="507"/>
        <v/>
      </c>
      <c r="QL88" s="66" t="str">
        <f t="shared" si="508"/>
        <v/>
      </c>
      <c r="QM88" s="66" t="str">
        <f t="shared" si="509"/>
        <v/>
      </c>
      <c r="QN88" s="66" t="str">
        <f t="shared" si="510"/>
        <v/>
      </c>
      <c r="QO88" s="66" t="str">
        <f t="shared" si="511"/>
        <v/>
      </c>
      <c r="QP88" s="66" t="str">
        <f t="shared" si="512"/>
        <v/>
      </c>
      <c r="QQ88" s="66" t="str">
        <f t="shared" si="513"/>
        <v/>
      </c>
      <c r="QR88" s="66" t="str">
        <f t="shared" si="514"/>
        <v/>
      </c>
      <c r="QS88" s="66" t="str">
        <f t="shared" si="515"/>
        <v/>
      </c>
      <c r="QT88" s="66" t="str">
        <f t="shared" si="516"/>
        <v/>
      </c>
      <c r="QU88" s="66" t="str">
        <f t="shared" si="517"/>
        <v/>
      </c>
      <c r="QV88" s="66" t="str">
        <f t="shared" si="518"/>
        <v/>
      </c>
      <c r="QW88" s="66" t="str">
        <f t="shared" si="519"/>
        <v/>
      </c>
      <c r="QX88" s="66" t="str">
        <f t="shared" si="520"/>
        <v/>
      </c>
      <c r="QY88" s="66" t="str">
        <f t="shared" si="521"/>
        <v/>
      </c>
      <c r="QZ88" s="66" t="str">
        <f t="shared" si="522"/>
        <v/>
      </c>
      <c r="RA88" s="66" t="str">
        <f t="shared" si="523"/>
        <v/>
      </c>
      <c r="RB88" s="66" t="str">
        <f t="shared" si="524"/>
        <v/>
      </c>
      <c r="RC88" s="66" t="str">
        <f t="shared" si="525"/>
        <v/>
      </c>
      <c r="RD88" s="66" t="str">
        <f t="shared" si="526"/>
        <v/>
      </c>
      <c r="RE88" s="66" t="str">
        <f t="shared" si="527"/>
        <v/>
      </c>
      <c r="RF88" s="66" t="str">
        <f t="shared" si="528"/>
        <v/>
      </c>
      <c r="RG88" s="66" t="str">
        <f t="shared" si="529"/>
        <v/>
      </c>
      <c r="RH88" s="66" t="str">
        <f t="shared" si="530"/>
        <v/>
      </c>
      <c r="RI88" s="66" t="str">
        <f t="shared" si="531"/>
        <v/>
      </c>
      <c r="RJ88" s="66" t="str">
        <f t="shared" si="532"/>
        <v/>
      </c>
      <c r="RK88" s="66" t="str">
        <f t="shared" si="533"/>
        <v/>
      </c>
      <c r="RL88" s="66" t="str">
        <f t="shared" si="534"/>
        <v/>
      </c>
      <c r="RM88" s="66" t="str">
        <f t="shared" si="535"/>
        <v/>
      </c>
      <c r="RN88" s="66" t="str">
        <f t="shared" si="536"/>
        <v/>
      </c>
      <c r="RO88" s="66" t="str">
        <f t="shared" si="537"/>
        <v/>
      </c>
      <c r="RP88" s="66" t="str">
        <f t="shared" si="538"/>
        <v/>
      </c>
      <c r="RQ88" s="66" t="str">
        <f t="shared" si="539"/>
        <v/>
      </c>
      <c r="RR88" s="66" t="str">
        <f t="shared" si="540"/>
        <v/>
      </c>
      <c r="RS88" s="66" t="str">
        <f t="shared" si="541"/>
        <v/>
      </c>
      <c r="RT88" s="66" t="str">
        <f t="shared" si="542"/>
        <v/>
      </c>
      <c r="RU88" s="66" t="str">
        <f t="shared" si="543"/>
        <v/>
      </c>
      <c r="RV88" s="66" t="str">
        <f t="shared" si="544"/>
        <v/>
      </c>
      <c r="RW88" s="66" t="str">
        <f t="shared" si="545"/>
        <v/>
      </c>
      <c r="RX88" s="66" t="str">
        <f t="shared" si="546"/>
        <v/>
      </c>
      <c r="RY88" s="66" t="str">
        <f t="shared" si="547"/>
        <v/>
      </c>
      <c r="RZ88" s="66" t="str">
        <f t="shared" si="548"/>
        <v/>
      </c>
      <c r="SA88" s="66" t="str">
        <f t="shared" si="549"/>
        <v/>
      </c>
      <c r="SB88" s="66" t="str">
        <f t="shared" si="550"/>
        <v/>
      </c>
      <c r="SC88" s="66" t="str">
        <f t="shared" si="551"/>
        <v/>
      </c>
      <c r="SD88" s="66" t="str">
        <f t="shared" si="552"/>
        <v/>
      </c>
      <c r="SE88" s="66" t="str">
        <f t="shared" si="553"/>
        <v/>
      </c>
      <c r="SF88" s="66" t="str">
        <f t="shared" si="554"/>
        <v/>
      </c>
      <c r="SG88" s="66" t="str">
        <f t="shared" si="555"/>
        <v/>
      </c>
      <c r="SH88" s="66" t="str">
        <f t="shared" si="556"/>
        <v/>
      </c>
      <c r="SI88" s="66" t="str">
        <f t="shared" si="557"/>
        <v/>
      </c>
      <c r="SJ88" s="66" t="str">
        <f t="shared" si="558"/>
        <v/>
      </c>
      <c r="SK88" s="66" t="str">
        <f t="shared" si="559"/>
        <v/>
      </c>
      <c r="SL88" s="66" t="str">
        <f t="shared" si="560"/>
        <v/>
      </c>
      <c r="SM88" s="66" t="str">
        <f t="shared" si="561"/>
        <v/>
      </c>
      <c r="SN88" s="66" t="str">
        <f t="shared" si="562"/>
        <v/>
      </c>
      <c r="SO88" s="66" t="str">
        <f t="shared" si="563"/>
        <v/>
      </c>
      <c r="SP88" s="66" t="str">
        <f t="shared" si="564"/>
        <v/>
      </c>
      <c r="SQ88" s="66" t="str">
        <f t="shared" si="565"/>
        <v/>
      </c>
      <c r="SR88" s="66" t="str">
        <f t="shared" si="566"/>
        <v/>
      </c>
      <c r="SS88" s="66" t="str">
        <f t="shared" si="567"/>
        <v/>
      </c>
      <c r="ST88" s="66" t="str">
        <f t="shared" si="568"/>
        <v/>
      </c>
      <c r="SU88" s="66" t="str">
        <f t="shared" si="569"/>
        <v/>
      </c>
      <c r="SV88" s="66" t="str">
        <f t="shared" si="570"/>
        <v/>
      </c>
      <c r="SW88" s="66" t="str">
        <f t="shared" si="571"/>
        <v/>
      </c>
      <c r="SX88" s="66" t="str">
        <f t="shared" si="572"/>
        <v/>
      </c>
      <c r="SY88" s="66" t="str">
        <f t="shared" si="573"/>
        <v/>
      </c>
      <c r="SZ88" s="66" t="str">
        <f t="shared" si="574"/>
        <v/>
      </c>
      <c r="TA88" s="66" t="str">
        <f t="shared" si="575"/>
        <v/>
      </c>
      <c r="TB88" s="66" t="str">
        <f t="shared" si="576"/>
        <v/>
      </c>
      <c r="TC88" s="66" t="str">
        <f t="shared" si="577"/>
        <v/>
      </c>
      <c r="TD88" s="66" t="str">
        <f t="shared" si="578"/>
        <v/>
      </c>
      <c r="TE88" s="66" t="str">
        <f t="shared" si="579"/>
        <v/>
      </c>
      <c r="TF88" s="66" t="str">
        <f t="shared" si="580"/>
        <v/>
      </c>
      <c r="TG88" s="66" t="str">
        <f t="shared" si="581"/>
        <v/>
      </c>
      <c r="TH88" s="66" t="str">
        <f t="shared" si="582"/>
        <v/>
      </c>
      <c r="TI88" s="66" t="str">
        <f t="shared" si="583"/>
        <v/>
      </c>
      <c r="TJ88" s="66" t="str">
        <f t="shared" si="584"/>
        <v/>
      </c>
      <c r="TK88" s="66" t="str">
        <f t="shared" si="585"/>
        <v/>
      </c>
      <c r="TL88" s="66" t="str">
        <f t="shared" si="586"/>
        <v/>
      </c>
      <c r="TM88" s="66" t="str">
        <f t="shared" si="587"/>
        <v/>
      </c>
      <c r="TN88" s="66" t="str">
        <f t="shared" si="588"/>
        <v/>
      </c>
      <c r="TO88" s="66" t="str">
        <f t="shared" si="589"/>
        <v/>
      </c>
      <c r="TP88" s="66" t="str">
        <f t="shared" si="590"/>
        <v/>
      </c>
      <c r="TQ88" s="66" t="str">
        <f t="shared" si="591"/>
        <v/>
      </c>
      <c r="TR88" s="66" t="str">
        <f t="shared" si="592"/>
        <v/>
      </c>
      <c r="TS88" s="66" t="str">
        <f t="shared" si="593"/>
        <v/>
      </c>
      <c r="TT88" s="66" t="str">
        <f t="shared" si="594"/>
        <v/>
      </c>
      <c r="TU88" s="66" t="str">
        <f t="shared" si="595"/>
        <v/>
      </c>
      <c r="TV88" s="66" t="str">
        <f t="shared" si="596"/>
        <v/>
      </c>
      <c r="TW88" s="66" t="str">
        <f t="shared" si="597"/>
        <v/>
      </c>
      <c r="TX88" s="66" t="str">
        <f t="shared" si="598"/>
        <v/>
      </c>
      <c r="TY88" s="66" t="str">
        <f t="shared" si="599"/>
        <v/>
      </c>
      <c r="TZ88" s="66" t="str">
        <f t="shared" si="600"/>
        <v/>
      </c>
      <c r="UA88" s="66" t="str">
        <f t="shared" si="601"/>
        <v/>
      </c>
      <c r="UB88" s="66" t="str">
        <f t="shared" si="602"/>
        <v/>
      </c>
      <c r="UC88" s="66" t="str">
        <f t="shared" si="603"/>
        <v/>
      </c>
      <c r="UD88" s="66" t="str">
        <f t="shared" si="604"/>
        <v/>
      </c>
      <c r="UE88" s="66" t="str">
        <f t="shared" si="605"/>
        <v/>
      </c>
      <c r="UF88" s="66" t="str">
        <f t="shared" si="606"/>
        <v/>
      </c>
      <c r="UG88" s="66" t="str">
        <f t="shared" si="607"/>
        <v/>
      </c>
      <c r="UH88" s="66" t="str">
        <f t="shared" si="608"/>
        <v/>
      </c>
      <c r="UI88" s="66" t="str">
        <f t="shared" si="609"/>
        <v/>
      </c>
      <c r="UJ88" s="66" t="str">
        <f t="shared" si="610"/>
        <v/>
      </c>
      <c r="UK88" s="66" t="str">
        <f t="shared" si="611"/>
        <v/>
      </c>
      <c r="UL88" s="66" t="str">
        <f t="shared" si="612"/>
        <v/>
      </c>
      <c r="UM88" s="66" t="str">
        <f t="shared" si="613"/>
        <v/>
      </c>
      <c r="UN88" s="66" t="str">
        <f t="shared" si="614"/>
        <v/>
      </c>
      <c r="UO88" s="66" t="str">
        <f t="shared" si="615"/>
        <v/>
      </c>
      <c r="UP88" s="66" t="str">
        <f t="shared" si="616"/>
        <v/>
      </c>
      <c r="UQ88" s="66" t="str">
        <f t="shared" si="617"/>
        <v/>
      </c>
      <c r="UR88" s="66" t="str">
        <f t="shared" si="618"/>
        <v/>
      </c>
      <c r="US88" s="66" t="str">
        <f t="shared" si="619"/>
        <v/>
      </c>
      <c r="UT88" s="66" t="str">
        <f t="shared" si="620"/>
        <v/>
      </c>
      <c r="UU88" s="66" t="str">
        <f t="shared" si="621"/>
        <v/>
      </c>
      <c r="UV88" s="66" t="str">
        <f t="shared" si="622"/>
        <v/>
      </c>
      <c r="UW88" s="66" t="str">
        <f t="shared" si="623"/>
        <v/>
      </c>
      <c r="UX88" s="66" t="str">
        <f t="shared" si="624"/>
        <v/>
      </c>
      <c r="UY88" s="66" t="str">
        <f t="shared" si="625"/>
        <v/>
      </c>
      <c r="UZ88" s="66" t="str">
        <f t="shared" si="626"/>
        <v/>
      </c>
      <c r="VA88" s="66" t="str">
        <f t="shared" si="627"/>
        <v/>
      </c>
      <c r="VB88" s="66" t="str">
        <f t="shared" si="628"/>
        <v/>
      </c>
      <c r="VC88" s="66" t="str">
        <f t="shared" si="629"/>
        <v/>
      </c>
      <c r="VD88" s="66" t="str">
        <f t="shared" si="630"/>
        <v/>
      </c>
      <c r="VE88" s="66" t="str">
        <f t="shared" si="631"/>
        <v/>
      </c>
      <c r="VF88" s="66" t="str">
        <f t="shared" si="632"/>
        <v/>
      </c>
      <c r="VG88" s="66" t="str">
        <f t="shared" si="633"/>
        <v/>
      </c>
      <c r="VH88" s="66" t="str">
        <f t="shared" si="634"/>
        <v/>
      </c>
      <c r="VI88" s="66" t="str">
        <f t="shared" si="635"/>
        <v/>
      </c>
      <c r="VJ88" s="66" t="str">
        <f t="shared" si="636"/>
        <v/>
      </c>
      <c r="VK88" s="66" t="str">
        <f t="shared" si="637"/>
        <v/>
      </c>
      <c r="VL88" s="66" t="str">
        <f t="shared" si="638"/>
        <v/>
      </c>
      <c r="VM88" s="66" t="str">
        <f t="shared" si="639"/>
        <v/>
      </c>
      <c r="VN88" s="66" t="str">
        <f t="shared" si="640"/>
        <v/>
      </c>
      <c r="VO88" s="66" t="str">
        <f t="shared" si="641"/>
        <v/>
      </c>
      <c r="VP88" s="66" t="str">
        <f t="shared" si="642"/>
        <v/>
      </c>
      <c r="VQ88" s="66" t="str">
        <f t="shared" si="643"/>
        <v/>
      </c>
      <c r="VR88" s="66" t="str">
        <f t="shared" si="644"/>
        <v/>
      </c>
      <c r="VS88" s="66" t="str">
        <f t="shared" si="645"/>
        <v/>
      </c>
      <c r="VT88" s="66" t="str">
        <f t="shared" si="646"/>
        <v/>
      </c>
      <c r="VU88" s="66" t="str">
        <f t="shared" si="647"/>
        <v/>
      </c>
      <c r="VV88" s="66" t="str">
        <f t="shared" si="648"/>
        <v/>
      </c>
      <c r="VW88" s="66" t="str">
        <f t="shared" si="649"/>
        <v/>
      </c>
      <c r="VX88" s="66" t="str">
        <f t="shared" si="650"/>
        <v/>
      </c>
      <c r="VY88" s="66" t="str">
        <f t="shared" si="651"/>
        <v/>
      </c>
      <c r="VZ88" s="66" t="str">
        <f t="shared" si="652"/>
        <v/>
      </c>
      <c r="WA88" s="66" t="str">
        <f t="shared" si="653"/>
        <v/>
      </c>
      <c r="WB88" s="66" t="str">
        <f t="shared" si="654"/>
        <v/>
      </c>
      <c r="WC88" s="66" t="str">
        <f t="shared" si="655"/>
        <v/>
      </c>
      <c r="WD88" s="66" t="str">
        <f t="shared" si="656"/>
        <v/>
      </c>
      <c r="WE88" s="66" t="str">
        <f t="shared" si="657"/>
        <v/>
      </c>
      <c r="WF88" s="66" t="str">
        <f t="shared" si="658"/>
        <v/>
      </c>
      <c r="WG88" s="66" t="str">
        <f t="shared" si="659"/>
        <v/>
      </c>
      <c r="WH88" s="66" t="str">
        <f t="shared" si="660"/>
        <v/>
      </c>
      <c r="WI88" s="66" t="str">
        <f t="shared" si="661"/>
        <v/>
      </c>
      <c r="WJ88" s="66" t="str">
        <f t="shared" si="662"/>
        <v/>
      </c>
      <c r="WK88" s="66" t="str">
        <f t="shared" si="663"/>
        <v/>
      </c>
      <c r="WL88" s="66" t="str">
        <f t="shared" si="664"/>
        <v/>
      </c>
      <c r="WM88" s="66" t="str">
        <f t="shared" si="665"/>
        <v/>
      </c>
      <c r="WN88" s="66" t="str">
        <f t="shared" si="666"/>
        <v/>
      </c>
      <c r="WO88" s="66" t="str">
        <f t="shared" si="667"/>
        <v/>
      </c>
      <c r="WP88" s="66" t="str">
        <f t="shared" si="668"/>
        <v/>
      </c>
      <c r="WQ88" s="66" t="str">
        <f t="shared" si="669"/>
        <v/>
      </c>
      <c r="WR88" s="66" t="str">
        <f t="shared" si="670"/>
        <v/>
      </c>
      <c r="WS88" s="66" t="str">
        <f t="shared" si="671"/>
        <v/>
      </c>
      <c r="WT88" s="66" t="str">
        <f t="shared" si="672"/>
        <v/>
      </c>
      <c r="WU88" s="66" t="str">
        <f t="shared" si="673"/>
        <v/>
      </c>
      <c r="WV88" s="66" t="str">
        <f t="shared" si="674"/>
        <v/>
      </c>
      <c r="WW88" s="66" t="str">
        <f t="shared" si="675"/>
        <v/>
      </c>
      <c r="WX88" s="66" t="str">
        <f t="shared" si="676"/>
        <v/>
      </c>
      <c r="WY88" s="66" t="str">
        <f t="shared" si="677"/>
        <v/>
      </c>
      <c r="WZ88" s="66" t="str">
        <f t="shared" si="678"/>
        <v/>
      </c>
      <c r="XA88" s="66" t="str">
        <f t="shared" si="679"/>
        <v/>
      </c>
      <c r="XB88" s="66" t="str">
        <f t="shared" si="680"/>
        <v/>
      </c>
      <c r="XC88" s="66" t="str">
        <f t="shared" si="681"/>
        <v/>
      </c>
      <c r="XD88" s="66" t="str">
        <f t="shared" si="682"/>
        <v/>
      </c>
      <c r="XE88" s="66" t="str">
        <f t="shared" si="683"/>
        <v/>
      </c>
      <c r="XF88" s="66" t="str">
        <f t="shared" si="684"/>
        <v/>
      </c>
      <c r="XG88" s="66" t="str">
        <f t="shared" si="685"/>
        <v/>
      </c>
      <c r="XH88" s="66" t="str">
        <f t="shared" si="686"/>
        <v/>
      </c>
      <c r="XI88" s="66" t="str">
        <f t="shared" si="687"/>
        <v/>
      </c>
      <c r="XJ88" s="66" t="str">
        <f t="shared" si="688"/>
        <v/>
      </c>
      <c r="XK88" s="66" t="str">
        <f t="shared" si="689"/>
        <v/>
      </c>
      <c r="XL88" s="66" t="str">
        <f t="shared" si="690"/>
        <v/>
      </c>
      <c r="XM88" s="66" t="str">
        <f t="shared" si="691"/>
        <v/>
      </c>
      <c r="XN88" s="66" t="str">
        <f t="shared" si="692"/>
        <v/>
      </c>
      <c r="XO88" s="66" t="str">
        <f t="shared" si="693"/>
        <v/>
      </c>
      <c r="XP88" s="66" t="str">
        <f t="shared" si="694"/>
        <v/>
      </c>
      <c r="XQ88" s="66" t="str">
        <f t="shared" si="695"/>
        <v/>
      </c>
      <c r="XR88" s="66" t="str">
        <f t="shared" si="696"/>
        <v/>
      </c>
      <c r="XS88" s="66" t="str">
        <f t="shared" si="697"/>
        <v/>
      </c>
      <c r="XT88" s="66" t="str">
        <f t="shared" si="698"/>
        <v/>
      </c>
      <c r="XU88" s="66" t="str">
        <f t="shared" si="699"/>
        <v/>
      </c>
      <c r="XV88" s="66" t="str">
        <f t="shared" si="700"/>
        <v/>
      </c>
      <c r="XW88" s="66" t="str">
        <f t="shared" si="701"/>
        <v/>
      </c>
      <c r="XX88" s="66" t="str">
        <f t="shared" si="702"/>
        <v/>
      </c>
      <c r="XY88" s="66" t="str">
        <f t="shared" si="703"/>
        <v/>
      </c>
      <c r="XZ88" s="66" t="str">
        <f t="shared" si="704"/>
        <v/>
      </c>
      <c r="YA88" s="66" t="str">
        <f t="shared" si="705"/>
        <v/>
      </c>
      <c r="YB88" s="66" t="str">
        <f t="shared" si="706"/>
        <v/>
      </c>
      <c r="YC88" s="66" t="str">
        <f t="shared" si="707"/>
        <v/>
      </c>
      <c r="YD88" s="66" t="str">
        <f t="shared" si="708"/>
        <v/>
      </c>
      <c r="YE88" s="66" t="str">
        <f t="shared" si="709"/>
        <v/>
      </c>
      <c r="YF88" s="66" t="str">
        <f t="shared" si="710"/>
        <v/>
      </c>
      <c r="YG88" s="66" t="str">
        <f t="shared" si="711"/>
        <v/>
      </c>
      <c r="YH88" s="66" t="str">
        <f t="shared" si="712"/>
        <v/>
      </c>
      <c r="YI88" s="66" t="str">
        <f t="shared" si="713"/>
        <v/>
      </c>
      <c r="YJ88" s="66" t="str">
        <f t="shared" si="714"/>
        <v/>
      </c>
      <c r="YK88" s="66" t="str">
        <f t="shared" si="715"/>
        <v/>
      </c>
      <c r="YL88" s="66" t="str">
        <f t="shared" si="716"/>
        <v/>
      </c>
      <c r="YM88" s="66" t="str">
        <f t="shared" si="717"/>
        <v/>
      </c>
      <c r="YN88" s="66" t="str">
        <f t="shared" si="718"/>
        <v/>
      </c>
      <c r="YO88" s="66" t="str">
        <f t="shared" si="719"/>
        <v/>
      </c>
      <c r="YP88" s="66" t="str">
        <f t="shared" si="720"/>
        <v/>
      </c>
      <c r="YQ88" s="66" t="str">
        <f t="shared" si="721"/>
        <v/>
      </c>
      <c r="YR88" s="66" t="str">
        <f t="shared" si="722"/>
        <v/>
      </c>
      <c r="YS88" s="66" t="str">
        <f t="shared" si="723"/>
        <v/>
      </c>
      <c r="YT88" s="66" t="str">
        <f t="shared" si="724"/>
        <v/>
      </c>
      <c r="YU88" s="66" t="str">
        <f t="shared" si="725"/>
        <v/>
      </c>
      <c r="YV88" s="66" t="str">
        <f t="shared" si="726"/>
        <v/>
      </c>
      <c r="YW88" s="66" t="str">
        <f t="shared" si="727"/>
        <v/>
      </c>
      <c r="YX88" s="66" t="str">
        <f t="shared" si="728"/>
        <v/>
      </c>
      <c r="YY88" s="66" t="str">
        <f t="shared" si="729"/>
        <v/>
      </c>
      <c r="YZ88" s="66" t="str">
        <f t="shared" si="730"/>
        <v/>
      </c>
      <c r="ZA88" s="66" t="str">
        <f t="shared" si="731"/>
        <v/>
      </c>
      <c r="ZB88" s="66" t="str">
        <f t="shared" si="732"/>
        <v/>
      </c>
      <c r="ZC88" s="66" t="str">
        <f t="shared" si="733"/>
        <v/>
      </c>
      <c r="ZD88" s="66" t="str">
        <f t="shared" si="734"/>
        <v/>
      </c>
      <c r="ZE88" s="66" t="str">
        <f t="shared" si="735"/>
        <v/>
      </c>
      <c r="ZF88" s="66" t="str">
        <f t="shared" si="736"/>
        <v/>
      </c>
      <c r="ZG88" s="66" t="str">
        <f t="shared" si="737"/>
        <v/>
      </c>
      <c r="ZH88" s="66" t="str">
        <f t="shared" si="738"/>
        <v/>
      </c>
      <c r="ZI88" s="66" t="str">
        <f t="shared" si="739"/>
        <v/>
      </c>
      <c r="ZJ88" s="66" t="str">
        <f t="shared" si="740"/>
        <v/>
      </c>
      <c r="ZK88" s="66" t="str">
        <f t="shared" si="741"/>
        <v/>
      </c>
      <c r="ZL88" s="66" t="str">
        <f t="shared" si="742"/>
        <v/>
      </c>
      <c r="ZM88" s="66" t="str">
        <f t="shared" si="743"/>
        <v/>
      </c>
      <c r="ZN88" s="66" t="str">
        <f t="shared" si="744"/>
        <v/>
      </c>
      <c r="ZO88" s="66" t="str">
        <f t="shared" si="745"/>
        <v/>
      </c>
      <c r="ZP88" s="66" t="str">
        <f t="shared" si="746"/>
        <v/>
      </c>
      <c r="ZQ88" s="66" t="str">
        <f t="shared" si="747"/>
        <v/>
      </c>
      <c r="ZR88" s="66" t="str">
        <f t="shared" si="748"/>
        <v/>
      </c>
      <c r="ZS88" s="66" t="str">
        <f t="shared" si="749"/>
        <v/>
      </c>
      <c r="ZT88" s="66" t="str">
        <f t="shared" si="750"/>
        <v/>
      </c>
      <c r="ZU88" s="66" t="str">
        <f t="shared" si="751"/>
        <v/>
      </c>
      <c r="ZV88" s="66" t="str">
        <f t="shared" si="752"/>
        <v/>
      </c>
      <c r="ZW88" s="66" t="str">
        <f t="shared" si="753"/>
        <v/>
      </c>
      <c r="ZX88" s="66" t="str">
        <f t="shared" si="754"/>
        <v/>
      </c>
      <c r="ZY88" s="66" t="str">
        <f t="shared" si="755"/>
        <v/>
      </c>
      <c r="ZZ88" s="66" t="str">
        <f t="shared" si="756"/>
        <v/>
      </c>
      <c r="AAA88" s="66" t="str">
        <f t="shared" si="757"/>
        <v/>
      </c>
      <c r="AAB88" s="66" t="str">
        <f t="shared" si="758"/>
        <v/>
      </c>
      <c r="AAC88" s="66" t="str">
        <f t="shared" si="759"/>
        <v/>
      </c>
      <c r="AAD88" s="66" t="str">
        <f t="shared" si="760"/>
        <v/>
      </c>
      <c r="AAE88" s="66" t="str">
        <f t="shared" si="761"/>
        <v/>
      </c>
      <c r="AAF88" s="66" t="str">
        <f t="shared" si="762"/>
        <v/>
      </c>
      <c r="AAG88" s="66" t="str">
        <f t="shared" si="763"/>
        <v/>
      </c>
      <c r="AAH88" s="66" t="str">
        <f t="shared" si="764"/>
        <v/>
      </c>
      <c r="AAI88" s="66" t="str">
        <f t="shared" si="765"/>
        <v/>
      </c>
      <c r="AAJ88" s="66" t="str">
        <f t="shared" si="766"/>
        <v/>
      </c>
      <c r="AAK88" s="66" t="str">
        <f t="shared" si="767"/>
        <v/>
      </c>
      <c r="AAL88" s="66" t="str">
        <f t="shared" si="768"/>
        <v/>
      </c>
      <c r="AAM88" s="66" t="str">
        <f t="shared" si="769"/>
        <v/>
      </c>
      <c r="AAN88" s="66" t="str">
        <f t="shared" si="770"/>
        <v/>
      </c>
      <c r="AAO88" s="66" t="str">
        <f t="shared" si="771"/>
        <v/>
      </c>
      <c r="AAP88" s="66" t="str">
        <f t="shared" si="772"/>
        <v/>
      </c>
      <c r="AAQ88" s="66" t="str">
        <f t="shared" si="773"/>
        <v/>
      </c>
      <c r="AAR88" s="66" t="str">
        <f t="shared" si="774"/>
        <v/>
      </c>
      <c r="AAS88" s="66" t="str">
        <f t="shared" si="775"/>
        <v/>
      </c>
      <c r="AAT88" s="66" t="str">
        <f t="shared" si="776"/>
        <v/>
      </c>
      <c r="AAU88" s="66" t="str">
        <f t="shared" si="777"/>
        <v/>
      </c>
      <c r="AAV88" s="66" t="str">
        <f t="shared" si="778"/>
        <v/>
      </c>
      <c r="AAW88" s="66" t="str">
        <f t="shared" si="779"/>
        <v/>
      </c>
      <c r="AAX88" s="66" t="str">
        <f t="shared" si="780"/>
        <v/>
      </c>
      <c r="AAY88" s="66" t="str">
        <f t="shared" si="781"/>
        <v/>
      </c>
      <c r="AAZ88" s="66" t="str">
        <f t="shared" si="782"/>
        <v/>
      </c>
      <c r="ABA88" s="66" t="str">
        <f t="shared" si="783"/>
        <v/>
      </c>
      <c r="ABB88" s="66" t="str">
        <f t="shared" si="784"/>
        <v/>
      </c>
      <c r="ABC88" s="66" t="str">
        <f t="shared" si="785"/>
        <v/>
      </c>
      <c r="ABD88" s="66" t="str">
        <f t="shared" si="786"/>
        <v/>
      </c>
      <c r="ABE88" s="66" t="str">
        <f t="shared" si="787"/>
        <v/>
      </c>
      <c r="ABF88" s="66" t="str">
        <f t="shared" si="788"/>
        <v/>
      </c>
      <c r="ABG88" s="66" t="str">
        <f t="shared" si="789"/>
        <v/>
      </c>
      <c r="ABH88" s="66" t="str">
        <f t="shared" si="790"/>
        <v/>
      </c>
      <c r="ABI88" s="66" t="str">
        <f t="shared" si="791"/>
        <v/>
      </c>
      <c r="ABJ88" s="66" t="str">
        <f t="shared" si="792"/>
        <v/>
      </c>
      <c r="ABK88" s="66" t="str">
        <f t="shared" si="793"/>
        <v/>
      </c>
      <c r="ABL88" s="66" t="str">
        <f t="shared" si="794"/>
        <v/>
      </c>
      <c r="ABM88" s="66" t="str">
        <f t="shared" si="795"/>
        <v/>
      </c>
      <c r="ABN88" s="66" t="str">
        <f t="shared" si="796"/>
        <v/>
      </c>
      <c r="ABO88" s="66" t="str">
        <f t="shared" si="797"/>
        <v/>
      </c>
      <c r="ABP88" s="66" t="str">
        <f t="shared" si="798"/>
        <v/>
      </c>
      <c r="ABQ88" s="66" t="str">
        <f t="shared" si="799"/>
        <v/>
      </c>
      <c r="ABR88" s="66" t="str">
        <f t="shared" si="800"/>
        <v/>
      </c>
      <c r="ABS88" s="66" t="str">
        <f t="shared" si="801"/>
        <v/>
      </c>
      <c r="ABT88" s="66" t="str">
        <f t="shared" si="802"/>
        <v/>
      </c>
      <c r="ABU88" s="66" t="str">
        <f t="shared" si="803"/>
        <v/>
      </c>
      <c r="ABV88" s="66" t="str">
        <f t="shared" si="804"/>
        <v/>
      </c>
      <c r="ABW88" s="66" t="str">
        <f t="shared" si="805"/>
        <v/>
      </c>
      <c r="ABX88" s="66" t="str">
        <f t="shared" si="806"/>
        <v/>
      </c>
      <c r="ABY88" s="66" t="str">
        <f t="shared" si="807"/>
        <v/>
      </c>
      <c r="ABZ88" s="66" t="str">
        <f t="shared" si="808"/>
        <v/>
      </c>
      <c r="ACA88" s="66" t="str">
        <f t="shared" si="809"/>
        <v/>
      </c>
      <c r="ACB88" s="66" t="str">
        <f t="shared" si="810"/>
        <v/>
      </c>
      <c r="ACC88" s="66" t="str">
        <f t="shared" si="811"/>
        <v/>
      </c>
      <c r="ACD88" s="66" t="str">
        <f t="shared" si="812"/>
        <v/>
      </c>
      <c r="ACE88" s="66" t="str">
        <f t="shared" si="813"/>
        <v/>
      </c>
      <c r="ACF88" s="66" t="str">
        <f t="shared" si="814"/>
        <v/>
      </c>
      <c r="ACG88" s="66" t="str">
        <f t="shared" si="815"/>
        <v/>
      </c>
      <c r="ACH88" s="66" t="str">
        <f t="shared" si="816"/>
        <v/>
      </c>
      <c r="ACI88" s="66" t="str">
        <f t="shared" si="817"/>
        <v/>
      </c>
      <c r="ACJ88" s="66" t="str">
        <f t="shared" si="818"/>
        <v/>
      </c>
      <c r="ACK88" s="66" t="str">
        <f t="shared" si="819"/>
        <v/>
      </c>
      <c r="ACL88" s="66" t="str">
        <f t="shared" si="820"/>
        <v/>
      </c>
      <c r="ACM88" s="66" t="str">
        <f t="shared" ref="ACM88:ACN88" si="845">IF(AND(ACS$3="Unit", ACL88=""), "", IF(AND(ACS$3="Unit", ACL88="-"),"", IF(ACS$3="Unit", "kg/GJ delivered", IF(AND(NY88&lt;&gt;"", NY88&lt;&gt;"-", NX88="-"),"", IF($H88="","", IF(NX88="nd", "",IF(NX88="&lt;n.a.&gt;", "", IF(NY88="#/MJ", "", IF(NY88="kg/GJ delivered",NX88,IF(NY88="g/MJ delivered",NX88,IF(NY88="kg/MJ delivered",NX88*1000,IF(NY88="mg/MJ delivered",NX88/1000,IF(NY88="g/kg",((NX88)*(1/$I88)*(1/$H88)),IF(NY88="mg/kg",((NX88/1000)*(1/$I88)*(1/$H88)),IF(NY88="mg/MJ delivered",NX88/1000,IF(NY88="-","","Error"))))))))))))))))</f>
        <v/>
      </c>
      <c r="ACN88" s="66" t="str">
        <f t="shared" si="845"/>
        <v/>
      </c>
      <c r="ACO88" s="66" t="str">
        <f t="shared" si="822"/>
        <v/>
      </c>
      <c r="ACP88" s="66" t="str">
        <f t="shared" si="823"/>
        <v/>
      </c>
      <c r="ACQ88" s="66" t="str">
        <f t="shared" si="824"/>
        <v/>
      </c>
      <c r="ACR88" s="66" t="str">
        <f t="shared" si="825"/>
        <v/>
      </c>
      <c r="ACS88" s="66" t="str">
        <f t="shared" si="826"/>
        <v/>
      </c>
      <c r="ACT88" s="66" t="str">
        <f t="shared" si="827"/>
        <v/>
      </c>
    </row>
    <row r="89" spans="2:774" ht="15.75" customHeight="1" x14ac:dyDescent="0.25">
      <c r="B89" s="66">
        <v>211</v>
      </c>
      <c r="C89" s="66" t="s">
        <v>821</v>
      </c>
      <c r="D89" s="66" t="s">
        <v>796</v>
      </c>
      <c r="E89" s="156" t="s">
        <v>1641</v>
      </c>
      <c r="F89" s="66" t="s">
        <v>497</v>
      </c>
      <c r="G89" s="66" t="s">
        <v>492</v>
      </c>
      <c r="H89" s="126">
        <v>0.253</v>
      </c>
      <c r="I89" s="130">
        <v>19.5</v>
      </c>
      <c r="J89" s="66" t="str">
        <f t="shared" si="449"/>
        <v>Firewood, Improved, IN</v>
      </c>
      <c r="K89" s="161"/>
      <c r="L89" s="161"/>
      <c r="M89" s="161"/>
      <c r="N89" s="161"/>
      <c r="O89" s="66" t="s">
        <v>802</v>
      </c>
      <c r="P89" s="66" t="str">
        <f t="shared" si="428"/>
        <v>IN</v>
      </c>
      <c r="Q89" s="66" t="s">
        <v>2</v>
      </c>
      <c r="R89" s="162">
        <v>56.4</v>
      </c>
      <c r="S89" s="158" t="s">
        <v>523</v>
      </c>
      <c r="T89" s="158" t="s">
        <v>128</v>
      </c>
      <c r="U89" s="158" t="s">
        <v>128</v>
      </c>
      <c r="V89" s="158" t="s">
        <v>128</v>
      </c>
      <c r="W89" s="158" t="s">
        <v>128</v>
      </c>
      <c r="X89" s="166">
        <v>1587.5</v>
      </c>
      <c r="Y89" s="158" t="s">
        <v>523</v>
      </c>
      <c r="Z89" s="162">
        <v>11.87</v>
      </c>
      <c r="AA89" s="158" t="s">
        <v>523</v>
      </c>
      <c r="AB89" s="158" t="s">
        <v>128</v>
      </c>
      <c r="AC89" s="158" t="s">
        <v>128</v>
      </c>
      <c r="AD89" s="158" t="s">
        <v>128</v>
      </c>
      <c r="AE89" s="158" t="s">
        <v>128</v>
      </c>
      <c r="AF89" s="165">
        <v>5.92</v>
      </c>
      <c r="AG89" s="158" t="s">
        <v>523</v>
      </c>
      <c r="AH89" s="163">
        <v>0.17</v>
      </c>
      <c r="AI89" s="158" t="s">
        <v>523</v>
      </c>
      <c r="AJ89" s="158" t="s">
        <v>128</v>
      </c>
      <c r="AK89" s="158" t="s">
        <v>128</v>
      </c>
      <c r="AL89" s="158" t="s">
        <v>128</v>
      </c>
      <c r="AM89" s="158" t="s">
        <v>128</v>
      </c>
      <c r="AN89" s="158" t="s">
        <v>128</v>
      </c>
      <c r="AO89" s="158" t="s">
        <v>128</v>
      </c>
      <c r="AP89" s="158" t="s">
        <v>128</v>
      </c>
      <c r="AQ89" s="158" t="s">
        <v>128</v>
      </c>
      <c r="AR89" s="158" t="s">
        <v>128</v>
      </c>
      <c r="AS89" s="158" t="s">
        <v>128</v>
      </c>
      <c r="AT89" s="158" t="s">
        <v>128</v>
      </c>
      <c r="AU89" s="158" t="s">
        <v>128</v>
      </c>
      <c r="AV89" s="158" t="s">
        <v>128</v>
      </c>
      <c r="AW89" s="158" t="s">
        <v>128</v>
      </c>
      <c r="AX89" s="158" t="s">
        <v>128</v>
      </c>
      <c r="AY89" s="158" t="s">
        <v>128</v>
      </c>
      <c r="AZ89" s="158" t="s">
        <v>128</v>
      </c>
      <c r="BA89" s="158" t="s">
        <v>128</v>
      </c>
      <c r="BB89" s="158" t="s">
        <v>128</v>
      </c>
      <c r="BC89" s="158" t="s">
        <v>128</v>
      </c>
      <c r="BD89" s="158" t="s">
        <v>128</v>
      </c>
      <c r="BE89" s="158" t="s">
        <v>128</v>
      </c>
      <c r="BF89" s="158" t="s">
        <v>128</v>
      </c>
      <c r="BG89" s="158" t="s">
        <v>128</v>
      </c>
      <c r="BH89" s="158" t="s">
        <v>128</v>
      </c>
      <c r="BI89" s="158" t="s">
        <v>128</v>
      </c>
      <c r="BJ89" s="158" t="s">
        <v>128</v>
      </c>
      <c r="BK89" s="158" t="s">
        <v>128</v>
      </c>
      <c r="BL89" s="158" t="s">
        <v>128</v>
      </c>
      <c r="BM89" s="158" t="s">
        <v>128</v>
      </c>
      <c r="BN89" s="158" t="s">
        <v>128</v>
      </c>
      <c r="BO89" s="158" t="s">
        <v>128</v>
      </c>
      <c r="BP89" s="158" t="s">
        <v>128</v>
      </c>
      <c r="BQ89" s="158" t="s">
        <v>128</v>
      </c>
      <c r="BR89" s="158" t="s">
        <v>128</v>
      </c>
      <c r="BS89" s="158" t="s">
        <v>128</v>
      </c>
      <c r="BT89" s="158" t="s">
        <v>128</v>
      </c>
      <c r="BU89" s="158" t="s">
        <v>128</v>
      </c>
      <c r="BV89" s="158" t="s">
        <v>128</v>
      </c>
      <c r="BW89" s="158" t="s">
        <v>128</v>
      </c>
      <c r="BX89" s="158" t="s">
        <v>128</v>
      </c>
      <c r="BY89" s="158" t="s">
        <v>128</v>
      </c>
      <c r="BZ89" s="158" t="s">
        <v>128</v>
      </c>
      <c r="CA89" s="158" t="s">
        <v>128</v>
      </c>
      <c r="CB89" s="158" t="s">
        <v>128</v>
      </c>
      <c r="CC89" s="158" t="s">
        <v>128</v>
      </c>
      <c r="CD89" s="158" t="s">
        <v>128</v>
      </c>
      <c r="CE89" s="158" t="s">
        <v>128</v>
      </c>
      <c r="CF89" s="158" t="s">
        <v>128</v>
      </c>
      <c r="CG89" s="158" t="s">
        <v>128</v>
      </c>
      <c r="CH89" s="158" t="s">
        <v>128</v>
      </c>
      <c r="CI89" s="158" t="s">
        <v>128</v>
      </c>
      <c r="CJ89" s="158" t="s">
        <v>128</v>
      </c>
      <c r="CK89" s="158" t="s">
        <v>128</v>
      </c>
      <c r="CL89" s="158" t="s">
        <v>128</v>
      </c>
      <c r="CM89" s="158" t="s">
        <v>128</v>
      </c>
      <c r="CN89" s="158" t="s">
        <v>128</v>
      </c>
      <c r="CO89" s="158" t="s">
        <v>128</v>
      </c>
      <c r="CP89" s="158" t="s">
        <v>128</v>
      </c>
      <c r="CQ89" s="158" t="s">
        <v>128</v>
      </c>
      <c r="CR89" s="158" t="s">
        <v>128</v>
      </c>
      <c r="CS89" s="158" t="s">
        <v>128</v>
      </c>
      <c r="CT89" s="158" t="s">
        <v>128</v>
      </c>
      <c r="CU89" s="158" t="s">
        <v>128</v>
      </c>
      <c r="CV89" s="158" t="s">
        <v>128</v>
      </c>
      <c r="CW89" s="158" t="s">
        <v>128</v>
      </c>
      <c r="CX89" s="158" t="s">
        <v>128</v>
      </c>
      <c r="CY89" s="158" t="s">
        <v>128</v>
      </c>
      <c r="CZ89" s="158" t="s">
        <v>128</v>
      </c>
      <c r="DA89" s="158" t="s">
        <v>128</v>
      </c>
      <c r="DB89" s="158" t="s">
        <v>128</v>
      </c>
      <c r="DC89" s="158" t="s">
        <v>128</v>
      </c>
      <c r="DD89" s="158" t="s">
        <v>128</v>
      </c>
      <c r="DE89" s="158" t="s">
        <v>128</v>
      </c>
      <c r="DF89" s="158" t="s">
        <v>128</v>
      </c>
      <c r="DG89" s="158" t="s">
        <v>128</v>
      </c>
      <c r="DH89" s="158" t="s">
        <v>128</v>
      </c>
      <c r="DI89" s="158" t="s">
        <v>128</v>
      </c>
      <c r="DJ89" s="158" t="s">
        <v>128</v>
      </c>
      <c r="DK89" s="158" t="s">
        <v>128</v>
      </c>
      <c r="DL89" s="158" t="s">
        <v>128</v>
      </c>
      <c r="DM89" s="158" t="s">
        <v>128</v>
      </c>
      <c r="DN89" s="158" t="s">
        <v>128</v>
      </c>
      <c r="DO89" s="158" t="s">
        <v>128</v>
      </c>
      <c r="DP89" s="158" t="s">
        <v>128</v>
      </c>
      <c r="DQ89" s="158" t="s">
        <v>128</v>
      </c>
      <c r="DR89" s="158" t="s">
        <v>128</v>
      </c>
      <c r="DS89" s="158" t="s">
        <v>128</v>
      </c>
      <c r="DT89" s="158" t="s">
        <v>128</v>
      </c>
      <c r="DU89" s="158" t="s">
        <v>128</v>
      </c>
      <c r="DV89" s="158" t="s">
        <v>128</v>
      </c>
      <c r="DW89" s="158" t="s">
        <v>128</v>
      </c>
      <c r="DX89" s="158" t="s">
        <v>128</v>
      </c>
      <c r="DY89" s="158" t="s">
        <v>128</v>
      </c>
      <c r="DZ89" s="158" t="s">
        <v>128</v>
      </c>
      <c r="EA89" s="158" t="s">
        <v>128</v>
      </c>
      <c r="EB89" s="158" t="s">
        <v>128</v>
      </c>
      <c r="EC89" s="158" t="s">
        <v>128</v>
      </c>
      <c r="ED89" s="158" t="s">
        <v>128</v>
      </c>
      <c r="EE89" s="158" t="s">
        <v>128</v>
      </c>
      <c r="EF89" s="158" t="s">
        <v>128</v>
      </c>
      <c r="EG89" s="158" t="s">
        <v>128</v>
      </c>
      <c r="EH89" s="158" t="s">
        <v>128</v>
      </c>
      <c r="EI89" s="158" t="s">
        <v>128</v>
      </c>
      <c r="EJ89" s="158" t="s">
        <v>128</v>
      </c>
      <c r="EK89" s="158" t="s">
        <v>128</v>
      </c>
      <c r="EL89" s="158" t="s">
        <v>128</v>
      </c>
      <c r="EM89" s="158" t="s">
        <v>128</v>
      </c>
      <c r="EN89" s="158" t="s">
        <v>128</v>
      </c>
      <c r="EO89" s="158" t="s">
        <v>128</v>
      </c>
      <c r="EP89" s="158" t="s">
        <v>128</v>
      </c>
      <c r="EQ89" s="158" t="s">
        <v>128</v>
      </c>
      <c r="ER89" s="158" t="s">
        <v>128</v>
      </c>
      <c r="ES89" s="158" t="s">
        <v>128</v>
      </c>
      <c r="ET89" s="158" t="s">
        <v>128</v>
      </c>
      <c r="EU89" s="158" t="s">
        <v>128</v>
      </c>
      <c r="EV89" s="158" t="s">
        <v>128</v>
      </c>
      <c r="EW89" s="158" t="s">
        <v>128</v>
      </c>
      <c r="EX89" s="158" t="s">
        <v>128</v>
      </c>
      <c r="EY89" s="158" t="s">
        <v>128</v>
      </c>
      <c r="EZ89" s="158" t="s">
        <v>128</v>
      </c>
      <c r="FA89" s="158" t="s">
        <v>128</v>
      </c>
      <c r="FB89" s="158" t="s">
        <v>128</v>
      </c>
      <c r="FC89" s="158" t="s">
        <v>128</v>
      </c>
      <c r="FD89" s="158" t="s">
        <v>128</v>
      </c>
      <c r="FE89" s="158" t="s">
        <v>128</v>
      </c>
      <c r="FF89" s="158" t="s">
        <v>128</v>
      </c>
      <c r="FG89" s="158" t="s">
        <v>128</v>
      </c>
      <c r="FH89" s="158" t="s">
        <v>128</v>
      </c>
      <c r="FI89" s="158" t="s">
        <v>128</v>
      </c>
      <c r="FJ89" s="158" t="s">
        <v>128</v>
      </c>
      <c r="FK89" s="158" t="s">
        <v>128</v>
      </c>
      <c r="FL89" s="158" t="s">
        <v>128</v>
      </c>
      <c r="FM89" s="158" t="s">
        <v>128</v>
      </c>
      <c r="FN89" s="158" t="s">
        <v>128</v>
      </c>
      <c r="FO89" s="158" t="s">
        <v>128</v>
      </c>
      <c r="FP89" s="158" t="s">
        <v>128</v>
      </c>
      <c r="FQ89" s="158" t="s">
        <v>128</v>
      </c>
      <c r="FR89" s="158" t="s">
        <v>128</v>
      </c>
      <c r="FS89" s="158" t="s">
        <v>128</v>
      </c>
      <c r="FT89" s="158" t="s">
        <v>128</v>
      </c>
      <c r="FU89" s="158" t="s">
        <v>128</v>
      </c>
      <c r="FV89" s="158" t="s">
        <v>128</v>
      </c>
      <c r="FW89" s="158" t="s">
        <v>128</v>
      </c>
      <c r="FX89" s="158" t="s">
        <v>128</v>
      </c>
      <c r="FY89" s="158" t="s">
        <v>128</v>
      </c>
      <c r="FZ89" s="158" t="s">
        <v>128</v>
      </c>
      <c r="GA89" s="158" t="s">
        <v>128</v>
      </c>
      <c r="GB89" s="158" t="s">
        <v>128</v>
      </c>
      <c r="GC89" s="158" t="s">
        <v>128</v>
      </c>
      <c r="GD89" s="158" t="s">
        <v>128</v>
      </c>
      <c r="GE89" s="158" t="s">
        <v>128</v>
      </c>
      <c r="GF89" s="158" t="s">
        <v>128</v>
      </c>
      <c r="GG89" s="158" t="s">
        <v>128</v>
      </c>
      <c r="GH89" s="158" t="s">
        <v>128</v>
      </c>
      <c r="GI89" s="158" t="s">
        <v>128</v>
      </c>
      <c r="GJ89" s="158" t="s">
        <v>128</v>
      </c>
      <c r="GK89" s="158" t="s">
        <v>128</v>
      </c>
      <c r="GL89" s="158" t="s">
        <v>128</v>
      </c>
      <c r="GM89" s="158" t="s">
        <v>128</v>
      </c>
      <c r="GN89" s="158" t="s">
        <v>128</v>
      </c>
      <c r="GO89" s="158" t="s">
        <v>128</v>
      </c>
      <c r="GP89" s="158" t="s">
        <v>128</v>
      </c>
      <c r="GQ89" s="158" t="s">
        <v>128</v>
      </c>
      <c r="GR89" s="158" t="s">
        <v>128</v>
      </c>
      <c r="GS89" s="158" t="s">
        <v>128</v>
      </c>
      <c r="GT89" s="158" t="s">
        <v>128</v>
      </c>
      <c r="GU89" s="158" t="s">
        <v>128</v>
      </c>
      <c r="GV89" s="158" t="s">
        <v>128</v>
      </c>
      <c r="GW89" s="158" t="s">
        <v>128</v>
      </c>
      <c r="GX89" s="158" t="s">
        <v>128</v>
      </c>
      <c r="GY89" s="158" t="s">
        <v>128</v>
      </c>
      <c r="GZ89" s="158" t="s">
        <v>128</v>
      </c>
      <c r="HA89" s="158" t="s">
        <v>128</v>
      </c>
      <c r="HB89" s="158" t="s">
        <v>128</v>
      </c>
      <c r="HC89" s="158" t="s">
        <v>128</v>
      </c>
      <c r="HD89" s="158" t="s">
        <v>128</v>
      </c>
      <c r="HE89" s="158" t="s">
        <v>128</v>
      </c>
      <c r="HF89" s="158" t="s">
        <v>128</v>
      </c>
      <c r="HG89" s="158" t="s">
        <v>128</v>
      </c>
      <c r="HH89" s="158" t="s">
        <v>128</v>
      </c>
      <c r="HI89" s="158" t="s">
        <v>128</v>
      </c>
      <c r="HJ89" s="158" t="s">
        <v>128</v>
      </c>
      <c r="HK89" s="158" t="s">
        <v>128</v>
      </c>
      <c r="HL89" s="158" t="s">
        <v>128</v>
      </c>
      <c r="HM89" s="158" t="s">
        <v>128</v>
      </c>
      <c r="HN89" s="158" t="s">
        <v>128</v>
      </c>
      <c r="HO89" s="158" t="s">
        <v>128</v>
      </c>
      <c r="HP89" s="158" t="s">
        <v>128</v>
      </c>
      <c r="HQ89" s="158" t="s">
        <v>128</v>
      </c>
      <c r="HR89" s="158" t="s">
        <v>128</v>
      </c>
      <c r="HS89" s="158" t="s">
        <v>128</v>
      </c>
      <c r="HT89" s="158" t="s">
        <v>128</v>
      </c>
      <c r="HU89" s="158" t="s">
        <v>128</v>
      </c>
      <c r="HV89" s="158" t="s">
        <v>128</v>
      </c>
      <c r="HW89" s="158" t="s">
        <v>128</v>
      </c>
      <c r="HX89" s="158" t="s">
        <v>128</v>
      </c>
      <c r="HY89" s="158" t="s">
        <v>128</v>
      </c>
      <c r="HZ89" s="158" t="s">
        <v>128</v>
      </c>
      <c r="IA89" s="158" t="s">
        <v>128</v>
      </c>
      <c r="IB89" s="158" t="s">
        <v>128</v>
      </c>
      <c r="IC89" s="158" t="s">
        <v>128</v>
      </c>
      <c r="ID89" s="158" t="s">
        <v>128</v>
      </c>
      <c r="IE89" s="158" t="s">
        <v>128</v>
      </c>
      <c r="IF89" s="158" t="s">
        <v>128</v>
      </c>
      <c r="IG89" s="158" t="s">
        <v>128</v>
      </c>
      <c r="IH89" s="158" t="s">
        <v>128</v>
      </c>
      <c r="II89" s="158" t="s">
        <v>128</v>
      </c>
      <c r="IJ89" s="158" t="s">
        <v>128</v>
      </c>
      <c r="IK89" s="158" t="s">
        <v>128</v>
      </c>
      <c r="IL89" s="158" t="s">
        <v>128</v>
      </c>
      <c r="IM89" s="158" t="s">
        <v>128</v>
      </c>
      <c r="IN89" s="158" t="s">
        <v>128</v>
      </c>
      <c r="IO89" s="158" t="s">
        <v>128</v>
      </c>
      <c r="IP89" s="158" t="s">
        <v>128</v>
      </c>
      <c r="IQ89" s="158" t="s">
        <v>128</v>
      </c>
      <c r="IR89" s="158" t="s">
        <v>128</v>
      </c>
      <c r="IS89" s="158" t="s">
        <v>128</v>
      </c>
      <c r="IT89" s="158" t="s">
        <v>128</v>
      </c>
      <c r="IU89" s="158" t="s">
        <v>128</v>
      </c>
      <c r="IV89" s="158" t="s">
        <v>128</v>
      </c>
      <c r="IW89" s="158" t="s">
        <v>128</v>
      </c>
      <c r="IX89" s="158" t="s">
        <v>128</v>
      </c>
      <c r="IY89" s="158" t="s">
        <v>128</v>
      </c>
      <c r="IZ89" s="158" t="s">
        <v>128</v>
      </c>
      <c r="JA89" s="158" t="s">
        <v>128</v>
      </c>
      <c r="JB89" s="158" t="s">
        <v>128</v>
      </c>
      <c r="JC89" s="158" t="s">
        <v>128</v>
      </c>
      <c r="JD89" s="158" t="s">
        <v>128</v>
      </c>
      <c r="JE89" s="158" t="s">
        <v>128</v>
      </c>
      <c r="JF89" s="158" t="s">
        <v>128</v>
      </c>
      <c r="JG89" s="158" t="s">
        <v>128</v>
      </c>
      <c r="JH89" s="158" t="s">
        <v>128</v>
      </c>
      <c r="JI89" s="158" t="s">
        <v>128</v>
      </c>
      <c r="JJ89" s="158" t="s">
        <v>128</v>
      </c>
      <c r="JK89" s="158" t="s">
        <v>128</v>
      </c>
      <c r="JL89" s="158" t="s">
        <v>128</v>
      </c>
      <c r="JM89" s="158" t="s">
        <v>128</v>
      </c>
      <c r="JN89" s="158" t="s">
        <v>128</v>
      </c>
      <c r="JO89" s="158" t="s">
        <v>128</v>
      </c>
      <c r="JP89" s="158" t="s">
        <v>128</v>
      </c>
      <c r="JQ89" s="158" t="s">
        <v>128</v>
      </c>
      <c r="JR89" s="158" t="s">
        <v>128</v>
      </c>
      <c r="JS89" s="158" t="s">
        <v>128</v>
      </c>
      <c r="JT89" s="158" t="s">
        <v>128</v>
      </c>
      <c r="JU89" s="158" t="s">
        <v>128</v>
      </c>
      <c r="JV89" s="158" t="s">
        <v>128</v>
      </c>
      <c r="JW89" s="158" t="s">
        <v>128</v>
      </c>
      <c r="JX89" s="158" t="s">
        <v>128</v>
      </c>
      <c r="JY89" s="158" t="s">
        <v>128</v>
      </c>
      <c r="JZ89" s="158" t="s">
        <v>128</v>
      </c>
      <c r="KA89" s="158" t="s">
        <v>128</v>
      </c>
      <c r="KB89" s="158" t="s">
        <v>128</v>
      </c>
      <c r="KC89" s="158" t="s">
        <v>128</v>
      </c>
      <c r="KD89" s="158" t="s">
        <v>128</v>
      </c>
      <c r="KE89" s="158" t="s">
        <v>128</v>
      </c>
      <c r="KF89" s="158" t="s">
        <v>128</v>
      </c>
      <c r="KG89" s="158" t="s">
        <v>128</v>
      </c>
      <c r="KH89" s="158" t="s">
        <v>128</v>
      </c>
      <c r="KI89" s="158" t="s">
        <v>128</v>
      </c>
      <c r="KJ89" s="158" t="s">
        <v>128</v>
      </c>
      <c r="KK89" s="158" t="s">
        <v>128</v>
      </c>
      <c r="KL89" s="158" t="s">
        <v>128</v>
      </c>
      <c r="KM89" s="158" t="s">
        <v>128</v>
      </c>
      <c r="KN89" s="158" t="s">
        <v>128</v>
      </c>
      <c r="KO89" s="158" t="s">
        <v>128</v>
      </c>
      <c r="KP89" s="158" t="s">
        <v>128</v>
      </c>
      <c r="KQ89" s="158" t="s">
        <v>128</v>
      </c>
      <c r="KR89" s="158" t="s">
        <v>128</v>
      </c>
      <c r="KS89" s="158" t="s">
        <v>128</v>
      </c>
      <c r="KT89" s="158" t="s">
        <v>128</v>
      </c>
      <c r="KU89" s="158" t="s">
        <v>128</v>
      </c>
      <c r="KV89" s="158" t="s">
        <v>128</v>
      </c>
      <c r="KW89" s="158" t="s">
        <v>128</v>
      </c>
      <c r="KX89" s="158" t="s">
        <v>128</v>
      </c>
      <c r="KY89" s="158" t="s">
        <v>128</v>
      </c>
      <c r="KZ89" s="158" t="s">
        <v>128</v>
      </c>
      <c r="LA89" s="158" t="s">
        <v>128</v>
      </c>
      <c r="LB89" s="158" t="s">
        <v>128</v>
      </c>
      <c r="LC89" s="158" t="s">
        <v>128</v>
      </c>
      <c r="LD89" s="158" t="s">
        <v>128</v>
      </c>
      <c r="LE89" s="158" t="s">
        <v>128</v>
      </c>
      <c r="LF89" s="158" t="s">
        <v>128</v>
      </c>
      <c r="LG89" s="158" t="s">
        <v>128</v>
      </c>
      <c r="LH89" s="158" t="s">
        <v>128</v>
      </c>
      <c r="LI89" s="158" t="s">
        <v>128</v>
      </c>
      <c r="LJ89" s="158" t="s">
        <v>128</v>
      </c>
      <c r="LK89" s="158" t="s">
        <v>128</v>
      </c>
      <c r="LL89" s="158" t="s">
        <v>128</v>
      </c>
      <c r="LM89" s="158" t="s">
        <v>128</v>
      </c>
      <c r="LN89" s="158" t="s">
        <v>128</v>
      </c>
      <c r="LO89" s="158" t="s">
        <v>128</v>
      </c>
      <c r="LP89" s="158" t="s">
        <v>128</v>
      </c>
      <c r="LQ89" s="158" t="s">
        <v>128</v>
      </c>
      <c r="LR89" s="158" t="s">
        <v>128</v>
      </c>
      <c r="LS89" s="158" t="s">
        <v>128</v>
      </c>
      <c r="LT89" s="158" t="s">
        <v>128</v>
      </c>
      <c r="LU89" s="158" t="s">
        <v>128</v>
      </c>
      <c r="LV89" s="158" t="s">
        <v>128</v>
      </c>
      <c r="LW89" s="158" t="s">
        <v>128</v>
      </c>
      <c r="LX89" s="158" t="s">
        <v>128</v>
      </c>
      <c r="LY89" s="158" t="s">
        <v>128</v>
      </c>
      <c r="LZ89" s="158" t="s">
        <v>128</v>
      </c>
      <c r="MA89" s="158" t="s">
        <v>128</v>
      </c>
      <c r="MB89" s="158" t="s">
        <v>128</v>
      </c>
      <c r="MC89" s="158" t="s">
        <v>128</v>
      </c>
      <c r="MD89" s="158" t="s">
        <v>128</v>
      </c>
      <c r="ME89" s="158" t="s">
        <v>128</v>
      </c>
      <c r="MF89" s="158" t="s">
        <v>128</v>
      </c>
      <c r="MG89" s="158" t="s">
        <v>128</v>
      </c>
      <c r="MH89" s="158" t="s">
        <v>128</v>
      </c>
      <c r="MI89" s="158" t="s">
        <v>128</v>
      </c>
      <c r="MJ89" s="158" t="s">
        <v>128</v>
      </c>
      <c r="MK89" s="158" t="s">
        <v>128</v>
      </c>
      <c r="ML89" s="158" t="s">
        <v>128</v>
      </c>
      <c r="MM89" s="158" t="s">
        <v>128</v>
      </c>
      <c r="MN89" s="158" t="s">
        <v>128</v>
      </c>
      <c r="MO89" s="158" t="s">
        <v>128</v>
      </c>
      <c r="MP89" s="158" t="s">
        <v>128</v>
      </c>
      <c r="MQ89" s="158" t="s">
        <v>128</v>
      </c>
      <c r="MR89" s="158" t="s">
        <v>128</v>
      </c>
      <c r="MS89" s="158" t="s">
        <v>128</v>
      </c>
      <c r="MT89" s="158" t="s">
        <v>128</v>
      </c>
      <c r="MU89" s="158" t="s">
        <v>128</v>
      </c>
      <c r="MV89" s="158" t="s">
        <v>128</v>
      </c>
      <c r="MW89" s="158" t="s">
        <v>128</v>
      </c>
      <c r="MX89" s="158" t="s">
        <v>128</v>
      </c>
      <c r="MY89" s="158" t="s">
        <v>128</v>
      </c>
      <c r="MZ89" s="158" t="s">
        <v>128</v>
      </c>
      <c r="NA89" s="158" t="s">
        <v>128</v>
      </c>
      <c r="NB89" s="158" t="s">
        <v>128</v>
      </c>
      <c r="NC89" s="158" t="s">
        <v>128</v>
      </c>
      <c r="ND89" s="158" t="s">
        <v>128</v>
      </c>
      <c r="NE89" s="158" t="s">
        <v>128</v>
      </c>
      <c r="NF89" s="158" t="s">
        <v>128</v>
      </c>
      <c r="NG89" s="158" t="s">
        <v>128</v>
      </c>
      <c r="NH89" s="158" t="s">
        <v>128</v>
      </c>
      <c r="NI89" s="158" t="s">
        <v>128</v>
      </c>
      <c r="NJ89" s="158" t="s">
        <v>128</v>
      </c>
      <c r="NK89" s="158" t="s">
        <v>128</v>
      </c>
      <c r="NL89" s="158" t="s">
        <v>128</v>
      </c>
      <c r="NM89" s="158" t="s">
        <v>128</v>
      </c>
      <c r="NN89" s="158" t="s">
        <v>128</v>
      </c>
      <c r="NO89" s="158" t="s">
        <v>128</v>
      </c>
      <c r="NP89" s="158" t="s">
        <v>128</v>
      </c>
      <c r="NQ89" s="158" t="s">
        <v>128</v>
      </c>
      <c r="NR89" s="158" t="s">
        <v>128</v>
      </c>
      <c r="NS89" s="158" t="s">
        <v>128</v>
      </c>
      <c r="NT89" s="158" t="s">
        <v>128</v>
      </c>
      <c r="NU89" s="158" t="s">
        <v>128</v>
      </c>
      <c r="NV89" s="158" t="s">
        <v>128</v>
      </c>
      <c r="NW89" s="158" t="s">
        <v>128</v>
      </c>
      <c r="NX89" s="158" t="s">
        <v>128</v>
      </c>
      <c r="NY89" s="158" t="s">
        <v>128</v>
      </c>
      <c r="NZ89" s="158" t="s">
        <v>128</v>
      </c>
      <c r="OA89" s="158" t="s">
        <v>128</v>
      </c>
      <c r="OB89" s="158" t="s">
        <v>128</v>
      </c>
      <c r="OC89" s="158" t="s">
        <v>128</v>
      </c>
      <c r="OD89" s="158" t="s">
        <v>128</v>
      </c>
      <c r="OE89" s="170" t="s">
        <v>128</v>
      </c>
      <c r="OF89" s="181"/>
      <c r="OG89" s="174">
        <f t="shared" si="451"/>
        <v>11.43204621465491</v>
      </c>
      <c r="OH89" s="66" t="str">
        <f t="shared" si="452"/>
        <v>kg/GJ delivered</v>
      </c>
      <c r="OI89" s="66" t="str">
        <f t="shared" si="453"/>
        <v/>
      </c>
      <c r="OJ89" s="66" t="str">
        <f t="shared" si="454"/>
        <v/>
      </c>
      <c r="OK89" s="66" t="str">
        <f t="shared" si="455"/>
        <v/>
      </c>
      <c r="OL89" s="66" t="str">
        <f t="shared" si="456"/>
        <v/>
      </c>
      <c r="OM89" s="159">
        <f t="shared" si="457"/>
        <v>321.77966960575657</v>
      </c>
      <c r="ON89" s="66" t="str">
        <f t="shared" si="458"/>
        <v>kg/GJ delivered</v>
      </c>
      <c r="OO89" s="118">
        <f t="shared" si="459"/>
        <v>2.4059997973041449</v>
      </c>
      <c r="OP89" s="66" t="str">
        <f t="shared" si="460"/>
        <v>kg/GJ delivered</v>
      </c>
      <c r="OQ89" s="66" t="str">
        <f t="shared" si="461"/>
        <v/>
      </c>
      <c r="OR89" s="66" t="str">
        <f t="shared" si="462"/>
        <v/>
      </c>
      <c r="OS89" s="66" t="str">
        <f t="shared" si="463"/>
        <v/>
      </c>
      <c r="OT89" s="66" t="str">
        <f t="shared" si="464"/>
        <v/>
      </c>
      <c r="OU89" s="118">
        <f t="shared" si="465"/>
        <v>1.1999594608290258</v>
      </c>
      <c r="OV89" s="66" t="str">
        <f t="shared" si="466"/>
        <v>kg/GJ delivered</v>
      </c>
      <c r="OW89" s="126">
        <f t="shared" si="467"/>
        <v>3.4458295327860544E-2</v>
      </c>
      <c r="OX89" s="66" t="str">
        <f t="shared" si="468"/>
        <v>kg/GJ delivered</v>
      </c>
      <c r="OY89" s="66" t="str">
        <f t="shared" si="469"/>
        <v/>
      </c>
      <c r="OZ89" s="66" t="str">
        <f t="shared" si="470"/>
        <v/>
      </c>
      <c r="PA89" s="66" t="str">
        <f t="shared" si="471"/>
        <v/>
      </c>
      <c r="PB89" s="66" t="str">
        <f t="shared" si="472"/>
        <v/>
      </c>
      <c r="PC89" s="66" t="str">
        <f t="shared" si="473"/>
        <v/>
      </c>
      <c r="PD89" s="66" t="str">
        <f t="shared" si="474"/>
        <v/>
      </c>
      <c r="PE89" s="66" t="str">
        <f t="shared" si="475"/>
        <v/>
      </c>
      <c r="PF89" s="66" t="str">
        <f t="shared" si="476"/>
        <v/>
      </c>
      <c r="PG89" s="66" t="str">
        <f t="shared" si="477"/>
        <v/>
      </c>
      <c r="PH89" s="66" t="str">
        <f t="shared" si="478"/>
        <v/>
      </c>
      <c r="PI89" s="66" t="str">
        <f t="shared" si="479"/>
        <v/>
      </c>
      <c r="PJ89" s="66" t="str">
        <f t="shared" si="480"/>
        <v/>
      </c>
      <c r="PK89" s="66" t="str">
        <f t="shared" si="481"/>
        <v/>
      </c>
      <c r="PL89" s="66" t="str">
        <f t="shared" si="482"/>
        <v/>
      </c>
      <c r="PM89" s="66" t="str">
        <f t="shared" si="483"/>
        <v/>
      </c>
      <c r="PN89" s="66" t="str">
        <f t="shared" si="484"/>
        <v/>
      </c>
      <c r="PO89" s="66" t="str">
        <f t="shared" si="485"/>
        <v/>
      </c>
      <c r="PP89" s="66" t="str">
        <f t="shared" si="486"/>
        <v/>
      </c>
      <c r="PQ89" s="66" t="str">
        <f t="shared" si="487"/>
        <v/>
      </c>
      <c r="PR89" s="66" t="str">
        <f t="shared" si="488"/>
        <v/>
      </c>
      <c r="PS89" s="66" t="str">
        <f t="shared" si="489"/>
        <v/>
      </c>
      <c r="PT89" s="66" t="str">
        <f t="shared" si="490"/>
        <v/>
      </c>
      <c r="PU89" s="66" t="str">
        <f t="shared" si="491"/>
        <v/>
      </c>
      <c r="PV89" s="66" t="str">
        <f t="shared" si="492"/>
        <v/>
      </c>
      <c r="PW89" s="66" t="str">
        <f t="shared" si="493"/>
        <v/>
      </c>
      <c r="PX89" s="66" t="str">
        <f t="shared" si="494"/>
        <v/>
      </c>
      <c r="PY89" s="66" t="str">
        <f t="shared" si="495"/>
        <v/>
      </c>
      <c r="PZ89" s="66" t="str">
        <f t="shared" si="496"/>
        <v/>
      </c>
      <c r="QA89" s="66" t="str">
        <f t="shared" si="497"/>
        <v/>
      </c>
      <c r="QB89" s="66" t="str">
        <f t="shared" si="498"/>
        <v/>
      </c>
      <c r="QC89" s="66" t="str">
        <f t="shared" si="499"/>
        <v/>
      </c>
      <c r="QD89" s="66" t="str">
        <f t="shared" si="500"/>
        <v/>
      </c>
      <c r="QE89" s="66" t="str">
        <f t="shared" si="501"/>
        <v/>
      </c>
      <c r="QF89" s="66" t="str">
        <f t="shared" si="502"/>
        <v/>
      </c>
      <c r="QG89" s="66" t="str">
        <f t="shared" si="503"/>
        <v/>
      </c>
      <c r="QH89" s="66" t="str">
        <f t="shared" si="504"/>
        <v/>
      </c>
      <c r="QI89" s="66" t="str">
        <f t="shared" si="505"/>
        <v/>
      </c>
      <c r="QJ89" s="66" t="str">
        <f t="shared" si="506"/>
        <v/>
      </c>
      <c r="QK89" s="66" t="str">
        <f t="shared" si="507"/>
        <v/>
      </c>
      <c r="QL89" s="66" t="str">
        <f t="shared" si="508"/>
        <v/>
      </c>
      <c r="QM89" s="66" t="str">
        <f t="shared" si="509"/>
        <v/>
      </c>
      <c r="QN89" s="66" t="str">
        <f t="shared" si="510"/>
        <v/>
      </c>
      <c r="QO89" s="66" t="str">
        <f t="shared" si="511"/>
        <v/>
      </c>
      <c r="QP89" s="66" t="str">
        <f t="shared" si="512"/>
        <v/>
      </c>
      <c r="QQ89" s="66" t="str">
        <f t="shared" si="513"/>
        <v/>
      </c>
      <c r="QR89" s="66" t="str">
        <f t="shared" si="514"/>
        <v/>
      </c>
      <c r="QS89" s="66" t="str">
        <f t="shared" si="515"/>
        <v/>
      </c>
      <c r="QT89" s="66" t="str">
        <f t="shared" si="516"/>
        <v/>
      </c>
      <c r="QU89" s="66" t="str">
        <f t="shared" si="517"/>
        <v/>
      </c>
      <c r="QV89" s="66" t="str">
        <f t="shared" si="518"/>
        <v/>
      </c>
      <c r="QW89" s="66" t="str">
        <f t="shared" si="519"/>
        <v/>
      </c>
      <c r="QX89" s="66" t="str">
        <f t="shared" si="520"/>
        <v/>
      </c>
      <c r="QY89" s="66" t="str">
        <f t="shared" si="521"/>
        <v/>
      </c>
      <c r="QZ89" s="66" t="str">
        <f t="shared" si="522"/>
        <v/>
      </c>
      <c r="RA89" s="66" t="str">
        <f t="shared" si="523"/>
        <v/>
      </c>
      <c r="RB89" s="66" t="str">
        <f t="shared" si="524"/>
        <v/>
      </c>
      <c r="RC89" s="66" t="str">
        <f t="shared" si="525"/>
        <v/>
      </c>
      <c r="RD89" s="66" t="str">
        <f t="shared" si="526"/>
        <v/>
      </c>
      <c r="RE89" s="66" t="str">
        <f t="shared" si="527"/>
        <v/>
      </c>
      <c r="RF89" s="66" t="str">
        <f t="shared" si="528"/>
        <v/>
      </c>
      <c r="RG89" s="66" t="str">
        <f t="shared" si="529"/>
        <v/>
      </c>
      <c r="RH89" s="66" t="str">
        <f t="shared" si="530"/>
        <v/>
      </c>
      <c r="RI89" s="66" t="str">
        <f t="shared" si="531"/>
        <v/>
      </c>
      <c r="RJ89" s="66" t="str">
        <f t="shared" si="532"/>
        <v/>
      </c>
      <c r="RK89" s="66" t="str">
        <f t="shared" si="533"/>
        <v/>
      </c>
      <c r="RL89" s="66" t="str">
        <f t="shared" si="534"/>
        <v/>
      </c>
      <c r="RM89" s="66" t="str">
        <f t="shared" si="535"/>
        <v/>
      </c>
      <c r="RN89" s="66" t="str">
        <f t="shared" si="536"/>
        <v/>
      </c>
      <c r="RO89" s="66" t="str">
        <f t="shared" si="537"/>
        <v/>
      </c>
      <c r="RP89" s="66" t="str">
        <f t="shared" si="538"/>
        <v/>
      </c>
      <c r="RQ89" s="66" t="str">
        <f t="shared" si="539"/>
        <v/>
      </c>
      <c r="RR89" s="66" t="str">
        <f t="shared" si="540"/>
        <v/>
      </c>
      <c r="RS89" s="66" t="str">
        <f t="shared" si="541"/>
        <v/>
      </c>
      <c r="RT89" s="66" t="str">
        <f t="shared" si="542"/>
        <v/>
      </c>
      <c r="RU89" s="66" t="str">
        <f t="shared" si="543"/>
        <v/>
      </c>
      <c r="RV89" s="66" t="str">
        <f t="shared" si="544"/>
        <v/>
      </c>
      <c r="RW89" s="66" t="str">
        <f t="shared" si="545"/>
        <v/>
      </c>
      <c r="RX89" s="66" t="str">
        <f t="shared" si="546"/>
        <v/>
      </c>
      <c r="RY89" s="66" t="str">
        <f t="shared" si="547"/>
        <v/>
      </c>
      <c r="RZ89" s="66" t="str">
        <f t="shared" si="548"/>
        <v/>
      </c>
      <c r="SA89" s="66" t="str">
        <f t="shared" si="549"/>
        <v/>
      </c>
      <c r="SB89" s="66" t="str">
        <f t="shared" si="550"/>
        <v/>
      </c>
      <c r="SC89" s="66" t="str">
        <f t="shared" si="551"/>
        <v/>
      </c>
      <c r="SD89" s="66" t="str">
        <f t="shared" si="552"/>
        <v/>
      </c>
      <c r="SE89" s="66" t="str">
        <f t="shared" si="553"/>
        <v/>
      </c>
      <c r="SF89" s="66" t="str">
        <f t="shared" si="554"/>
        <v/>
      </c>
      <c r="SG89" s="66" t="str">
        <f t="shared" si="555"/>
        <v/>
      </c>
      <c r="SH89" s="66" t="str">
        <f t="shared" si="556"/>
        <v/>
      </c>
      <c r="SI89" s="66" t="str">
        <f t="shared" si="557"/>
        <v/>
      </c>
      <c r="SJ89" s="66" t="str">
        <f t="shared" si="558"/>
        <v/>
      </c>
      <c r="SK89" s="66" t="str">
        <f t="shared" si="559"/>
        <v/>
      </c>
      <c r="SL89" s="66" t="str">
        <f t="shared" si="560"/>
        <v/>
      </c>
      <c r="SM89" s="66" t="str">
        <f t="shared" si="561"/>
        <v/>
      </c>
      <c r="SN89" s="66" t="str">
        <f t="shared" si="562"/>
        <v/>
      </c>
      <c r="SO89" s="66" t="str">
        <f t="shared" si="563"/>
        <v/>
      </c>
      <c r="SP89" s="66" t="str">
        <f t="shared" si="564"/>
        <v/>
      </c>
      <c r="SQ89" s="66" t="str">
        <f t="shared" si="565"/>
        <v/>
      </c>
      <c r="SR89" s="66" t="str">
        <f t="shared" si="566"/>
        <v/>
      </c>
      <c r="SS89" s="66" t="str">
        <f t="shared" si="567"/>
        <v/>
      </c>
      <c r="ST89" s="66" t="str">
        <f t="shared" si="568"/>
        <v/>
      </c>
      <c r="SU89" s="66" t="str">
        <f t="shared" si="569"/>
        <v/>
      </c>
      <c r="SV89" s="66" t="str">
        <f t="shared" si="570"/>
        <v/>
      </c>
      <c r="SW89" s="66" t="str">
        <f t="shared" si="571"/>
        <v/>
      </c>
      <c r="SX89" s="66" t="str">
        <f t="shared" si="572"/>
        <v/>
      </c>
      <c r="SY89" s="66" t="str">
        <f t="shared" si="573"/>
        <v/>
      </c>
      <c r="SZ89" s="66" t="str">
        <f t="shared" si="574"/>
        <v/>
      </c>
      <c r="TA89" s="66" t="str">
        <f t="shared" si="575"/>
        <v/>
      </c>
      <c r="TB89" s="66" t="str">
        <f t="shared" si="576"/>
        <v/>
      </c>
      <c r="TC89" s="66" t="str">
        <f t="shared" si="577"/>
        <v/>
      </c>
      <c r="TD89" s="66" t="str">
        <f t="shared" si="578"/>
        <v/>
      </c>
      <c r="TE89" s="66" t="str">
        <f t="shared" si="579"/>
        <v/>
      </c>
      <c r="TF89" s="66" t="str">
        <f t="shared" si="580"/>
        <v/>
      </c>
      <c r="TG89" s="66" t="str">
        <f t="shared" si="581"/>
        <v/>
      </c>
      <c r="TH89" s="66" t="str">
        <f t="shared" si="582"/>
        <v/>
      </c>
      <c r="TI89" s="66" t="str">
        <f t="shared" si="583"/>
        <v/>
      </c>
      <c r="TJ89" s="66" t="str">
        <f t="shared" si="584"/>
        <v/>
      </c>
      <c r="TK89" s="66" t="str">
        <f t="shared" si="585"/>
        <v/>
      </c>
      <c r="TL89" s="66" t="str">
        <f t="shared" si="586"/>
        <v/>
      </c>
      <c r="TM89" s="66" t="str">
        <f t="shared" si="587"/>
        <v/>
      </c>
      <c r="TN89" s="66" t="str">
        <f t="shared" si="588"/>
        <v/>
      </c>
      <c r="TO89" s="66" t="str">
        <f t="shared" si="589"/>
        <v/>
      </c>
      <c r="TP89" s="66" t="str">
        <f t="shared" si="590"/>
        <v/>
      </c>
      <c r="TQ89" s="66" t="str">
        <f t="shared" si="591"/>
        <v/>
      </c>
      <c r="TR89" s="66" t="str">
        <f t="shared" si="592"/>
        <v/>
      </c>
      <c r="TS89" s="66" t="str">
        <f t="shared" si="593"/>
        <v/>
      </c>
      <c r="TT89" s="66" t="str">
        <f t="shared" si="594"/>
        <v/>
      </c>
      <c r="TU89" s="66" t="str">
        <f t="shared" si="595"/>
        <v/>
      </c>
      <c r="TV89" s="66" t="str">
        <f t="shared" si="596"/>
        <v/>
      </c>
      <c r="TW89" s="66" t="str">
        <f t="shared" si="597"/>
        <v/>
      </c>
      <c r="TX89" s="66" t="str">
        <f t="shared" si="598"/>
        <v/>
      </c>
      <c r="TY89" s="66" t="str">
        <f t="shared" si="599"/>
        <v/>
      </c>
      <c r="TZ89" s="66" t="str">
        <f t="shared" si="600"/>
        <v/>
      </c>
      <c r="UA89" s="66" t="str">
        <f t="shared" si="601"/>
        <v/>
      </c>
      <c r="UB89" s="66" t="str">
        <f t="shared" si="602"/>
        <v/>
      </c>
      <c r="UC89" s="66" t="str">
        <f t="shared" si="603"/>
        <v/>
      </c>
      <c r="UD89" s="66" t="str">
        <f t="shared" si="604"/>
        <v/>
      </c>
      <c r="UE89" s="66" t="str">
        <f t="shared" si="605"/>
        <v/>
      </c>
      <c r="UF89" s="66" t="str">
        <f t="shared" si="606"/>
        <v/>
      </c>
      <c r="UG89" s="66" t="str">
        <f t="shared" si="607"/>
        <v/>
      </c>
      <c r="UH89" s="66" t="str">
        <f t="shared" si="608"/>
        <v/>
      </c>
      <c r="UI89" s="66" t="str">
        <f t="shared" si="609"/>
        <v/>
      </c>
      <c r="UJ89" s="66" t="str">
        <f t="shared" si="610"/>
        <v/>
      </c>
      <c r="UK89" s="66" t="str">
        <f t="shared" si="611"/>
        <v/>
      </c>
      <c r="UL89" s="66" t="str">
        <f t="shared" si="612"/>
        <v/>
      </c>
      <c r="UM89" s="66" t="str">
        <f t="shared" si="613"/>
        <v/>
      </c>
      <c r="UN89" s="66" t="str">
        <f t="shared" si="614"/>
        <v/>
      </c>
      <c r="UO89" s="66" t="str">
        <f t="shared" si="615"/>
        <v/>
      </c>
      <c r="UP89" s="66" t="str">
        <f t="shared" si="616"/>
        <v/>
      </c>
      <c r="UQ89" s="66" t="str">
        <f t="shared" si="617"/>
        <v/>
      </c>
      <c r="UR89" s="66" t="str">
        <f t="shared" si="618"/>
        <v/>
      </c>
      <c r="US89" s="66" t="str">
        <f t="shared" si="619"/>
        <v/>
      </c>
      <c r="UT89" s="66" t="str">
        <f t="shared" si="620"/>
        <v/>
      </c>
      <c r="UU89" s="66" t="str">
        <f t="shared" si="621"/>
        <v/>
      </c>
      <c r="UV89" s="66" t="str">
        <f t="shared" si="622"/>
        <v/>
      </c>
      <c r="UW89" s="66" t="str">
        <f t="shared" si="623"/>
        <v/>
      </c>
      <c r="UX89" s="66" t="str">
        <f t="shared" si="624"/>
        <v/>
      </c>
      <c r="UY89" s="66" t="str">
        <f t="shared" si="625"/>
        <v/>
      </c>
      <c r="UZ89" s="66" t="str">
        <f t="shared" si="626"/>
        <v/>
      </c>
      <c r="VA89" s="66" t="str">
        <f t="shared" si="627"/>
        <v/>
      </c>
      <c r="VB89" s="66" t="str">
        <f t="shared" si="628"/>
        <v/>
      </c>
      <c r="VC89" s="66" t="str">
        <f t="shared" si="629"/>
        <v/>
      </c>
      <c r="VD89" s="66" t="str">
        <f t="shared" si="630"/>
        <v/>
      </c>
      <c r="VE89" s="66" t="str">
        <f t="shared" si="631"/>
        <v/>
      </c>
      <c r="VF89" s="66" t="str">
        <f t="shared" si="632"/>
        <v/>
      </c>
      <c r="VG89" s="66" t="str">
        <f t="shared" si="633"/>
        <v/>
      </c>
      <c r="VH89" s="66" t="str">
        <f t="shared" si="634"/>
        <v/>
      </c>
      <c r="VI89" s="66" t="str">
        <f t="shared" si="635"/>
        <v/>
      </c>
      <c r="VJ89" s="66" t="str">
        <f t="shared" si="636"/>
        <v/>
      </c>
      <c r="VK89" s="66" t="str">
        <f t="shared" si="637"/>
        <v/>
      </c>
      <c r="VL89" s="66" t="str">
        <f t="shared" si="638"/>
        <v/>
      </c>
      <c r="VM89" s="66" t="str">
        <f t="shared" si="639"/>
        <v/>
      </c>
      <c r="VN89" s="66" t="str">
        <f t="shared" si="640"/>
        <v/>
      </c>
      <c r="VO89" s="66" t="str">
        <f t="shared" si="641"/>
        <v/>
      </c>
      <c r="VP89" s="66" t="str">
        <f t="shared" si="642"/>
        <v/>
      </c>
      <c r="VQ89" s="66" t="str">
        <f t="shared" si="643"/>
        <v/>
      </c>
      <c r="VR89" s="66" t="str">
        <f t="shared" si="644"/>
        <v/>
      </c>
      <c r="VS89" s="66" t="str">
        <f t="shared" si="645"/>
        <v/>
      </c>
      <c r="VT89" s="66" t="str">
        <f t="shared" si="646"/>
        <v/>
      </c>
      <c r="VU89" s="66" t="str">
        <f t="shared" si="647"/>
        <v/>
      </c>
      <c r="VV89" s="66" t="str">
        <f t="shared" si="648"/>
        <v/>
      </c>
      <c r="VW89" s="66" t="str">
        <f t="shared" si="649"/>
        <v/>
      </c>
      <c r="VX89" s="66" t="str">
        <f t="shared" si="650"/>
        <v/>
      </c>
      <c r="VY89" s="66" t="str">
        <f t="shared" si="651"/>
        <v/>
      </c>
      <c r="VZ89" s="66" t="str">
        <f t="shared" si="652"/>
        <v/>
      </c>
      <c r="WA89" s="66" t="str">
        <f t="shared" si="653"/>
        <v/>
      </c>
      <c r="WB89" s="66" t="str">
        <f t="shared" si="654"/>
        <v/>
      </c>
      <c r="WC89" s="66" t="str">
        <f t="shared" si="655"/>
        <v/>
      </c>
      <c r="WD89" s="66" t="str">
        <f t="shared" si="656"/>
        <v/>
      </c>
      <c r="WE89" s="66" t="str">
        <f t="shared" si="657"/>
        <v/>
      </c>
      <c r="WF89" s="66" t="str">
        <f t="shared" si="658"/>
        <v/>
      </c>
      <c r="WG89" s="66" t="str">
        <f t="shared" si="659"/>
        <v/>
      </c>
      <c r="WH89" s="66" t="str">
        <f t="shared" si="660"/>
        <v/>
      </c>
      <c r="WI89" s="66" t="str">
        <f t="shared" si="661"/>
        <v/>
      </c>
      <c r="WJ89" s="66" t="str">
        <f t="shared" si="662"/>
        <v/>
      </c>
      <c r="WK89" s="66" t="str">
        <f t="shared" si="663"/>
        <v/>
      </c>
      <c r="WL89" s="66" t="str">
        <f t="shared" si="664"/>
        <v/>
      </c>
      <c r="WM89" s="66" t="str">
        <f t="shared" si="665"/>
        <v/>
      </c>
      <c r="WN89" s="66" t="str">
        <f t="shared" si="666"/>
        <v/>
      </c>
      <c r="WO89" s="66" t="str">
        <f t="shared" si="667"/>
        <v/>
      </c>
      <c r="WP89" s="66" t="str">
        <f t="shared" si="668"/>
        <v/>
      </c>
      <c r="WQ89" s="66" t="str">
        <f t="shared" si="669"/>
        <v/>
      </c>
      <c r="WR89" s="66" t="str">
        <f t="shared" si="670"/>
        <v/>
      </c>
      <c r="WS89" s="66" t="str">
        <f t="shared" si="671"/>
        <v/>
      </c>
      <c r="WT89" s="66" t="str">
        <f t="shared" si="672"/>
        <v/>
      </c>
      <c r="WU89" s="66" t="str">
        <f t="shared" si="673"/>
        <v/>
      </c>
      <c r="WV89" s="66" t="str">
        <f t="shared" si="674"/>
        <v/>
      </c>
      <c r="WW89" s="66" t="str">
        <f t="shared" si="675"/>
        <v/>
      </c>
      <c r="WX89" s="66" t="str">
        <f t="shared" si="676"/>
        <v/>
      </c>
      <c r="WY89" s="66" t="str">
        <f t="shared" si="677"/>
        <v/>
      </c>
      <c r="WZ89" s="66" t="str">
        <f t="shared" si="678"/>
        <v/>
      </c>
      <c r="XA89" s="66" t="str">
        <f t="shared" si="679"/>
        <v/>
      </c>
      <c r="XB89" s="66" t="str">
        <f t="shared" si="680"/>
        <v/>
      </c>
      <c r="XC89" s="66" t="str">
        <f t="shared" si="681"/>
        <v/>
      </c>
      <c r="XD89" s="66" t="str">
        <f t="shared" si="682"/>
        <v/>
      </c>
      <c r="XE89" s="66" t="str">
        <f t="shared" si="683"/>
        <v/>
      </c>
      <c r="XF89" s="66" t="str">
        <f t="shared" si="684"/>
        <v/>
      </c>
      <c r="XG89" s="66" t="str">
        <f t="shared" si="685"/>
        <v/>
      </c>
      <c r="XH89" s="66" t="str">
        <f t="shared" si="686"/>
        <v/>
      </c>
      <c r="XI89" s="66" t="str">
        <f t="shared" si="687"/>
        <v/>
      </c>
      <c r="XJ89" s="66" t="str">
        <f t="shared" si="688"/>
        <v/>
      </c>
      <c r="XK89" s="66" t="str">
        <f t="shared" si="689"/>
        <v/>
      </c>
      <c r="XL89" s="66" t="str">
        <f t="shared" si="690"/>
        <v/>
      </c>
      <c r="XM89" s="66" t="str">
        <f t="shared" si="691"/>
        <v/>
      </c>
      <c r="XN89" s="66" t="str">
        <f t="shared" si="692"/>
        <v/>
      </c>
      <c r="XO89" s="66" t="str">
        <f t="shared" si="693"/>
        <v/>
      </c>
      <c r="XP89" s="66" t="str">
        <f t="shared" si="694"/>
        <v/>
      </c>
      <c r="XQ89" s="66" t="str">
        <f t="shared" si="695"/>
        <v/>
      </c>
      <c r="XR89" s="66" t="str">
        <f t="shared" si="696"/>
        <v/>
      </c>
      <c r="XS89" s="66" t="str">
        <f t="shared" si="697"/>
        <v/>
      </c>
      <c r="XT89" s="66" t="str">
        <f t="shared" si="698"/>
        <v/>
      </c>
      <c r="XU89" s="66" t="str">
        <f t="shared" si="699"/>
        <v/>
      </c>
      <c r="XV89" s="66" t="str">
        <f t="shared" si="700"/>
        <v/>
      </c>
      <c r="XW89" s="66" t="str">
        <f t="shared" si="701"/>
        <v/>
      </c>
      <c r="XX89" s="66" t="str">
        <f t="shared" si="702"/>
        <v/>
      </c>
      <c r="XY89" s="66" t="str">
        <f t="shared" si="703"/>
        <v/>
      </c>
      <c r="XZ89" s="66" t="str">
        <f t="shared" si="704"/>
        <v/>
      </c>
      <c r="YA89" s="66" t="str">
        <f t="shared" si="705"/>
        <v/>
      </c>
      <c r="YB89" s="66" t="str">
        <f t="shared" si="706"/>
        <v/>
      </c>
      <c r="YC89" s="66" t="str">
        <f t="shared" si="707"/>
        <v/>
      </c>
      <c r="YD89" s="66" t="str">
        <f t="shared" si="708"/>
        <v/>
      </c>
      <c r="YE89" s="66" t="str">
        <f t="shared" si="709"/>
        <v/>
      </c>
      <c r="YF89" s="66" t="str">
        <f t="shared" si="710"/>
        <v/>
      </c>
      <c r="YG89" s="66" t="str">
        <f t="shared" si="711"/>
        <v/>
      </c>
      <c r="YH89" s="66" t="str">
        <f t="shared" si="712"/>
        <v/>
      </c>
      <c r="YI89" s="66" t="str">
        <f t="shared" si="713"/>
        <v/>
      </c>
      <c r="YJ89" s="66" t="str">
        <f t="shared" si="714"/>
        <v/>
      </c>
      <c r="YK89" s="66" t="str">
        <f t="shared" si="715"/>
        <v/>
      </c>
      <c r="YL89" s="66" t="str">
        <f t="shared" si="716"/>
        <v/>
      </c>
      <c r="YM89" s="66" t="str">
        <f t="shared" si="717"/>
        <v/>
      </c>
      <c r="YN89" s="66" t="str">
        <f t="shared" si="718"/>
        <v/>
      </c>
      <c r="YO89" s="66" t="str">
        <f t="shared" si="719"/>
        <v/>
      </c>
      <c r="YP89" s="66" t="str">
        <f t="shared" si="720"/>
        <v/>
      </c>
      <c r="YQ89" s="66" t="str">
        <f t="shared" si="721"/>
        <v/>
      </c>
      <c r="YR89" s="66" t="str">
        <f t="shared" si="722"/>
        <v/>
      </c>
      <c r="YS89" s="66" t="str">
        <f t="shared" si="723"/>
        <v/>
      </c>
      <c r="YT89" s="66" t="str">
        <f t="shared" si="724"/>
        <v/>
      </c>
      <c r="YU89" s="66" t="str">
        <f t="shared" si="725"/>
        <v/>
      </c>
      <c r="YV89" s="66" t="str">
        <f t="shared" si="726"/>
        <v/>
      </c>
      <c r="YW89" s="66" t="str">
        <f t="shared" si="727"/>
        <v/>
      </c>
      <c r="YX89" s="66" t="str">
        <f t="shared" si="728"/>
        <v/>
      </c>
      <c r="YY89" s="66" t="str">
        <f t="shared" si="729"/>
        <v/>
      </c>
      <c r="YZ89" s="66" t="str">
        <f t="shared" si="730"/>
        <v/>
      </c>
      <c r="ZA89" s="66" t="str">
        <f t="shared" si="731"/>
        <v/>
      </c>
      <c r="ZB89" s="66" t="str">
        <f t="shared" si="732"/>
        <v/>
      </c>
      <c r="ZC89" s="66" t="str">
        <f t="shared" si="733"/>
        <v/>
      </c>
      <c r="ZD89" s="66" t="str">
        <f t="shared" si="734"/>
        <v/>
      </c>
      <c r="ZE89" s="66" t="str">
        <f t="shared" si="735"/>
        <v/>
      </c>
      <c r="ZF89" s="66" t="str">
        <f t="shared" si="736"/>
        <v/>
      </c>
      <c r="ZG89" s="66" t="str">
        <f t="shared" si="737"/>
        <v/>
      </c>
      <c r="ZH89" s="66" t="str">
        <f t="shared" si="738"/>
        <v/>
      </c>
      <c r="ZI89" s="66" t="str">
        <f t="shared" si="739"/>
        <v/>
      </c>
      <c r="ZJ89" s="66" t="str">
        <f t="shared" si="740"/>
        <v/>
      </c>
      <c r="ZK89" s="66" t="str">
        <f t="shared" si="741"/>
        <v/>
      </c>
      <c r="ZL89" s="66" t="str">
        <f t="shared" si="742"/>
        <v/>
      </c>
      <c r="ZM89" s="66" t="str">
        <f t="shared" si="743"/>
        <v/>
      </c>
      <c r="ZN89" s="66" t="str">
        <f t="shared" si="744"/>
        <v/>
      </c>
      <c r="ZO89" s="66" t="str">
        <f t="shared" si="745"/>
        <v/>
      </c>
      <c r="ZP89" s="66" t="str">
        <f t="shared" si="746"/>
        <v/>
      </c>
      <c r="ZQ89" s="66" t="str">
        <f t="shared" si="747"/>
        <v/>
      </c>
      <c r="ZR89" s="66" t="str">
        <f t="shared" si="748"/>
        <v/>
      </c>
      <c r="ZS89" s="66" t="str">
        <f t="shared" si="749"/>
        <v/>
      </c>
      <c r="ZT89" s="66" t="str">
        <f t="shared" si="750"/>
        <v/>
      </c>
      <c r="ZU89" s="66" t="str">
        <f t="shared" si="751"/>
        <v/>
      </c>
      <c r="ZV89" s="66" t="str">
        <f t="shared" si="752"/>
        <v/>
      </c>
      <c r="ZW89" s="66" t="str">
        <f t="shared" si="753"/>
        <v/>
      </c>
      <c r="ZX89" s="66" t="str">
        <f t="shared" si="754"/>
        <v/>
      </c>
      <c r="ZY89" s="66" t="str">
        <f t="shared" si="755"/>
        <v/>
      </c>
      <c r="ZZ89" s="66" t="str">
        <f t="shared" si="756"/>
        <v/>
      </c>
      <c r="AAA89" s="66" t="str">
        <f t="shared" si="757"/>
        <v/>
      </c>
      <c r="AAB89" s="66" t="str">
        <f t="shared" si="758"/>
        <v/>
      </c>
      <c r="AAC89" s="66" t="str">
        <f t="shared" si="759"/>
        <v/>
      </c>
      <c r="AAD89" s="66" t="str">
        <f t="shared" si="760"/>
        <v/>
      </c>
      <c r="AAE89" s="66" t="str">
        <f t="shared" si="761"/>
        <v/>
      </c>
      <c r="AAF89" s="66" t="str">
        <f t="shared" si="762"/>
        <v/>
      </c>
      <c r="AAG89" s="66" t="str">
        <f t="shared" si="763"/>
        <v/>
      </c>
      <c r="AAH89" s="66" t="str">
        <f t="shared" si="764"/>
        <v/>
      </c>
      <c r="AAI89" s="66" t="str">
        <f t="shared" si="765"/>
        <v/>
      </c>
      <c r="AAJ89" s="66" t="str">
        <f t="shared" si="766"/>
        <v/>
      </c>
      <c r="AAK89" s="66" t="str">
        <f t="shared" si="767"/>
        <v/>
      </c>
      <c r="AAL89" s="66" t="str">
        <f t="shared" si="768"/>
        <v/>
      </c>
      <c r="AAM89" s="66" t="str">
        <f t="shared" si="769"/>
        <v/>
      </c>
      <c r="AAN89" s="66" t="str">
        <f t="shared" si="770"/>
        <v/>
      </c>
      <c r="AAO89" s="66" t="str">
        <f t="shared" si="771"/>
        <v/>
      </c>
      <c r="AAP89" s="66" t="str">
        <f t="shared" si="772"/>
        <v/>
      </c>
      <c r="AAQ89" s="66" t="str">
        <f t="shared" si="773"/>
        <v/>
      </c>
      <c r="AAR89" s="66" t="str">
        <f t="shared" si="774"/>
        <v/>
      </c>
      <c r="AAS89" s="66" t="str">
        <f t="shared" si="775"/>
        <v/>
      </c>
      <c r="AAT89" s="66" t="str">
        <f t="shared" si="776"/>
        <v/>
      </c>
      <c r="AAU89" s="66" t="str">
        <f t="shared" si="777"/>
        <v/>
      </c>
      <c r="AAV89" s="66" t="str">
        <f t="shared" si="778"/>
        <v/>
      </c>
      <c r="AAW89" s="66" t="str">
        <f t="shared" si="779"/>
        <v/>
      </c>
      <c r="AAX89" s="66" t="str">
        <f t="shared" si="780"/>
        <v/>
      </c>
      <c r="AAY89" s="66" t="str">
        <f t="shared" si="781"/>
        <v/>
      </c>
      <c r="AAZ89" s="66" t="str">
        <f t="shared" si="782"/>
        <v/>
      </c>
      <c r="ABA89" s="66" t="str">
        <f t="shared" si="783"/>
        <v/>
      </c>
      <c r="ABB89" s="66" t="str">
        <f t="shared" si="784"/>
        <v/>
      </c>
      <c r="ABC89" s="66" t="str">
        <f t="shared" si="785"/>
        <v/>
      </c>
      <c r="ABD89" s="66" t="str">
        <f t="shared" si="786"/>
        <v/>
      </c>
      <c r="ABE89" s="66" t="str">
        <f t="shared" si="787"/>
        <v/>
      </c>
      <c r="ABF89" s="66" t="str">
        <f t="shared" si="788"/>
        <v/>
      </c>
      <c r="ABG89" s="66" t="str">
        <f t="shared" si="789"/>
        <v/>
      </c>
      <c r="ABH89" s="66" t="str">
        <f t="shared" si="790"/>
        <v/>
      </c>
      <c r="ABI89" s="66" t="str">
        <f t="shared" si="791"/>
        <v/>
      </c>
      <c r="ABJ89" s="66" t="str">
        <f t="shared" si="792"/>
        <v/>
      </c>
      <c r="ABK89" s="66" t="str">
        <f t="shared" si="793"/>
        <v/>
      </c>
      <c r="ABL89" s="66" t="str">
        <f t="shared" si="794"/>
        <v/>
      </c>
      <c r="ABM89" s="66" t="str">
        <f t="shared" si="795"/>
        <v/>
      </c>
      <c r="ABN89" s="66" t="str">
        <f t="shared" si="796"/>
        <v/>
      </c>
      <c r="ABO89" s="66" t="str">
        <f t="shared" si="797"/>
        <v/>
      </c>
      <c r="ABP89" s="66" t="str">
        <f t="shared" si="798"/>
        <v/>
      </c>
      <c r="ABQ89" s="66" t="str">
        <f t="shared" si="799"/>
        <v/>
      </c>
      <c r="ABR89" s="66" t="str">
        <f t="shared" si="800"/>
        <v/>
      </c>
      <c r="ABS89" s="66" t="str">
        <f t="shared" si="801"/>
        <v/>
      </c>
      <c r="ABT89" s="66" t="str">
        <f t="shared" si="802"/>
        <v/>
      </c>
      <c r="ABU89" s="66" t="str">
        <f t="shared" si="803"/>
        <v/>
      </c>
      <c r="ABV89" s="66" t="str">
        <f t="shared" si="804"/>
        <v/>
      </c>
      <c r="ABW89" s="66" t="str">
        <f t="shared" si="805"/>
        <v/>
      </c>
      <c r="ABX89" s="66" t="str">
        <f t="shared" si="806"/>
        <v/>
      </c>
      <c r="ABY89" s="66" t="str">
        <f t="shared" si="807"/>
        <v/>
      </c>
      <c r="ABZ89" s="66" t="str">
        <f t="shared" si="808"/>
        <v/>
      </c>
      <c r="ACA89" s="66" t="str">
        <f t="shared" si="809"/>
        <v/>
      </c>
      <c r="ACB89" s="66" t="str">
        <f t="shared" si="810"/>
        <v/>
      </c>
      <c r="ACC89" s="66" t="str">
        <f t="shared" si="811"/>
        <v/>
      </c>
      <c r="ACD89" s="66" t="str">
        <f t="shared" si="812"/>
        <v/>
      </c>
      <c r="ACE89" s="66" t="str">
        <f t="shared" si="813"/>
        <v/>
      </c>
      <c r="ACF89" s="66" t="str">
        <f t="shared" si="814"/>
        <v/>
      </c>
      <c r="ACG89" s="66" t="str">
        <f t="shared" si="815"/>
        <v/>
      </c>
      <c r="ACH89" s="66" t="str">
        <f t="shared" si="816"/>
        <v/>
      </c>
      <c r="ACI89" s="66" t="str">
        <f t="shared" si="817"/>
        <v/>
      </c>
      <c r="ACJ89" s="66" t="str">
        <f t="shared" si="818"/>
        <v/>
      </c>
      <c r="ACK89" s="66" t="str">
        <f t="shared" si="819"/>
        <v/>
      </c>
      <c r="ACL89" s="66" t="str">
        <f t="shared" si="820"/>
        <v/>
      </c>
      <c r="ACM89" s="66" t="str">
        <f t="shared" ref="ACM89:ACN89" si="846">IF(AND(ACS$3="Unit", ACL89=""), "", IF(AND(ACS$3="Unit", ACL89="-"),"", IF(ACS$3="Unit", "kg/GJ delivered", IF(AND(NY89&lt;&gt;"", NY89&lt;&gt;"-", NX89="-"),"", IF($H89="","", IF(NX89="nd", "",IF(NX89="&lt;n.a.&gt;", "", IF(NY89="#/MJ", "", IF(NY89="kg/GJ delivered",NX89,IF(NY89="g/MJ delivered",NX89,IF(NY89="kg/MJ delivered",NX89*1000,IF(NY89="mg/MJ delivered",NX89/1000,IF(NY89="g/kg",((NX89)*(1/$I89)*(1/$H89)),IF(NY89="mg/kg",((NX89/1000)*(1/$I89)*(1/$H89)),IF(NY89="mg/MJ delivered",NX89/1000,IF(NY89="-","","Error"))))))))))))))))</f>
        <v/>
      </c>
      <c r="ACN89" s="66" t="str">
        <f t="shared" si="846"/>
        <v/>
      </c>
      <c r="ACO89" s="66" t="str">
        <f t="shared" si="822"/>
        <v/>
      </c>
      <c r="ACP89" s="66" t="str">
        <f t="shared" si="823"/>
        <v/>
      </c>
      <c r="ACQ89" s="66" t="str">
        <f t="shared" si="824"/>
        <v/>
      </c>
      <c r="ACR89" s="66" t="str">
        <f t="shared" si="825"/>
        <v/>
      </c>
      <c r="ACS89" s="66" t="str">
        <f t="shared" si="826"/>
        <v/>
      </c>
      <c r="ACT89" s="66" t="str">
        <f t="shared" si="827"/>
        <v/>
      </c>
    </row>
    <row r="90" spans="2:774" ht="15.75" customHeight="1" x14ac:dyDescent="0.25">
      <c r="B90" s="66">
        <v>212</v>
      </c>
      <c r="C90" s="66" t="s">
        <v>822</v>
      </c>
      <c r="D90" s="66" t="s">
        <v>796</v>
      </c>
      <c r="E90" s="156" t="s">
        <v>1642</v>
      </c>
      <c r="F90" s="66" t="s">
        <v>497</v>
      </c>
      <c r="G90" s="66" t="s">
        <v>492</v>
      </c>
      <c r="H90" s="126">
        <v>0.20100000000000001</v>
      </c>
      <c r="I90" s="130">
        <v>19.5</v>
      </c>
      <c r="J90" s="66" t="str">
        <f t="shared" si="449"/>
        <v>Firewood, Improved, IN</v>
      </c>
      <c r="K90" s="161"/>
      <c r="L90" s="161"/>
      <c r="M90" s="161"/>
      <c r="N90" s="161"/>
      <c r="O90" s="66" t="s">
        <v>802</v>
      </c>
      <c r="P90" s="66" t="str">
        <f t="shared" si="428"/>
        <v>IN</v>
      </c>
      <c r="Q90" s="66" t="s">
        <v>2</v>
      </c>
      <c r="R90" s="162">
        <v>72.099999999999994</v>
      </c>
      <c r="S90" s="158" t="s">
        <v>523</v>
      </c>
      <c r="T90" s="158" t="s">
        <v>128</v>
      </c>
      <c r="U90" s="158" t="s">
        <v>128</v>
      </c>
      <c r="V90" s="158" t="s">
        <v>128</v>
      </c>
      <c r="W90" s="158" t="s">
        <v>128</v>
      </c>
      <c r="X90" s="166">
        <v>1564.3</v>
      </c>
      <c r="Y90" s="158" t="s">
        <v>523</v>
      </c>
      <c r="Z90" s="162">
        <v>10.25</v>
      </c>
      <c r="AA90" s="158" t="s">
        <v>523</v>
      </c>
      <c r="AB90" s="158" t="s">
        <v>128</v>
      </c>
      <c r="AC90" s="158" t="s">
        <v>128</v>
      </c>
      <c r="AD90" s="158" t="s">
        <v>128</v>
      </c>
      <c r="AE90" s="158" t="s">
        <v>128</v>
      </c>
      <c r="AF90" s="165">
        <v>4.8</v>
      </c>
      <c r="AG90" s="158" t="s">
        <v>523</v>
      </c>
      <c r="AH90" s="163">
        <v>0.10199999999999999</v>
      </c>
      <c r="AI90" s="158" t="s">
        <v>523</v>
      </c>
      <c r="AJ90" s="158" t="s">
        <v>128</v>
      </c>
      <c r="AK90" s="158" t="s">
        <v>128</v>
      </c>
      <c r="AL90" s="158" t="s">
        <v>128</v>
      </c>
      <c r="AM90" s="158" t="s">
        <v>128</v>
      </c>
      <c r="AN90" s="158" t="s">
        <v>128</v>
      </c>
      <c r="AO90" s="158" t="s">
        <v>128</v>
      </c>
      <c r="AP90" s="158" t="s">
        <v>128</v>
      </c>
      <c r="AQ90" s="158" t="s">
        <v>128</v>
      </c>
      <c r="AR90" s="158" t="s">
        <v>128</v>
      </c>
      <c r="AS90" s="158" t="s">
        <v>128</v>
      </c>
      <c r="AT90" s="158" t="s">
        <v>128</v>
      </c>
      <c r="AU90" s="158" t="s">
        <v>128</v>
      </c>
      <c r="AV90" s="158" t="s">
        <v>128</v>
      </c>
      <c r="AW90" s="158" t="s">
        <v>128</v>
      </c>
      <c r="AX90" s="158" t="s">
        <v>128</v>
      </c>
      <c r="AY90" s="158" t="s">
        <v>128</v>
      </c>
      <c r="AZ90" s="158" t="s">
        <v>128</v>
      </c>
      <c r="BA90" s="158" t="s">
        <v>128</v>
      </c>
      <c r="BB90" s="158" t="s">
        <v>128</v>
      </c>
      <c r="BC90" s="158" t="s">
        <v>128</v>
      </c>
      <c r="BD90" s="158" t="s">
        <v>128</v>
      </c>
      <c r="BE90" s="158" t="s">
        <v>128</v>
      </c>
      <c r="BF90" s="158" t="s">
        <v>128</v>
      </c>
      <c r="BG90" s="158" t="s">
        <v>128</v>
      </c>
      <c r="BH90" s="158" t="s">
        <v>128</v>
      </c>
      <c r="BI90" s="158" t="s">
        <v>128</v>
      </c>
      <c r="BJ90" s="158" t="s">
        <v>128</v>
      </c>
      <c r="BK90" s="158" t="s">
        <v>128</v>
      </c>
      <c r="BL90" s="158" t="s">
        <v>128</v>
      </c>
      <c r="BM90" s="158" t="s">
        <v>128</v>
      </c>
      <c r="BN90" s="158" t="s">
        <v>128</v>
      </c>
      <c r="BO90" s="158" t="s">
        <v>128</v>
      </c>
      <c r="BP90" s="158" t="s">
        <v>128</v>
      </c>
      <c r="BQ90" s="158" t="s">
        <v>128</v>
      </c>
      <c r="BR90" s="158" t="s">
        <v>128</v>
      </c>
      <c r="BS90" s="158" t="s">
        <v>128</v>
      </c>
      <c r="BT90" s="158" t="s">
        <v>128</v>
      </c>
      <c r="BU90" s="158" t="s">
        <v>128</v>
      </c>
      <c r="BV90" s="158" t="s">
        <v>128</v>
      </c>
      <c r="BW90" s="158" t="s">
        <v>128</v>
      </c>
      <c r="BX90" s="158" t="s">
        <v>128</v>
      </c>
      <c r="BY90" s="158" t="s">
        <v>128</v>
      </c>
      <c r="BZ90" s="158" t="s">
        <v>128</v>
      </c>
      <c r="CA90" s="158" t="s">
        <v>128</v>
      </c>
      <c r="CB90" s="158" t="s">
        <v>128</v>
      </c>
      <c r="CC90" s="158" t="s">
        <v>128</v>
      </c>
      <c r="CD90" s="158" t="s">
        <v>128</v>
      </c>
      <c r="CE90" s="158" t="s">
        <v>128</v>
      </c>
      <c r="CF90" s="158" t="s">
        <v>128</v>
      </c>
      <c r="CG90" s="158" t="s">
        <v>128</v>
      </c>
      <c r="CH90" s="158" t="s">
        <v>128</v>
      </c>
      <c r="CI90" s="158" t="s">
        <v>128</v>
      </c>
      <c r="CJ90" s="158" t="s">
        <v>128</v>
      </c>
      <c r="CK90" s="158" t="s">
        <v>128</v>
      </c>
      <c r="CL90" s="158" t="s">
        <v>128</v>
      </c>
      <c r="CM90" s="158" t="s">
        <v>128</v>
      </c>
      <c r="CN90" s="158" t="s">
        <v>128</v>
      </c>
      <c r="CO90" s="158" t="s">
        <v>128</v>
      </c>
      <c r="CP90" s="158" t="s">
        <v>128</v>
      </c>
      <c r="CQ90" s="158" t="s">
        <v>128</v>
      </c>
      <c r="CR90" s="158" t="s">
        <v>128</v>
      </c>
      <c r="CS90" s="158" t="s">
        <v>128</v>
      </c>
      <c r="CT90" s="158" t="s">
        <v>128</v>
      </c>
      <c r="CU90" s="158" t="s">
        <v>128</v>
      </c>
      <c r="CV90" s="158" t="s">
        <v>128</v>
      </c>
      <c r="CW90" s="158" t="s">
        <v>128</v>
      </c>
      <c r="CX90" s="158" t="s">
        <v>128</v>
      </c>
      <c r="CY90" s="158" t="s">
        <v>128</v>
      </c>
      <c r="CZ90" s="158" t="s">
        <v>128</v>
      </c>
      <c r="DA90" s="158" t="s">
        <v>128</v>
      </c>
      <c r="DB90" s="158" t="s">
        <v>128</v>
      </c>
      <c r="DC90" s="158" t="s">
        <v>128</v>
      </c>
      <c r="DD90" s="158" t="s">
        <v>128</v>
      </c>
      <c r="DE90" s="158" t="s">
        <v>128</v>
      </c>
      <c r="DF90" s="158" t="s">
        <v>128</v>
      </c>
      <c r="DG90" s="158" t="s">
        <v>128</v>
      </c>
      <c r="DH90" s="158" t="s">
        <v>128</v>
      </c>
      <c r="DI90" s="158" t="s">
        <v>128</v>
      </c>
      <c r="DJ90" s="158" t="s">
        <v>128</v>
      </c>
      <c r="DK90" s="158" t="s">
        <v>128</v>
      </c>
      <c r="DL90" s="158" t="s">
        <v>128</v>
      </c>
      <c r="DM90" s="158" t="s">
        <v>128</v>
      </c>
      <c r="DN90" s="158" t="s">
        <v>128</v>
      </c>
      <c r="DO90" s="158" t="s">
        <v>128</v>
      </c>
      <c r="DP90" s="158" t="s">
        <v>128</v>
      </c>
      <c r="DQ90" s="158" t="s">
        <v>128</v>
      </c>
      <c r="DR90" s="158" t="s">
        <v>128</v>
      </c>
      <c r="DS90" s="158" t="s">
        <v>128</v>
      </c>
      <c r="DT90" s="158" t="s">
        <v>128</v>
      </c>
      <c r="DU90" s="158" t="s">
        <v>128</v>
      </c>
      <c r="DV90" s="158" t="s">
        <v>128</v>
      </c>
      <c r="DW90" s="158" t="s">
        <v>128</v>
      </c>
      <c r="DX90" s="158" t="s">
        <v>128</v>
      </c>
      <c r="DY90" s="158" t="s">
        <v>128</v>
      </c>
      <c r="DZ90" s="158" t="s">
        <v>128</v>
      </c>
      <c r="EA90" s="158" t="s">
        <v>128</v>
      </c>
      <c r="EB90" s="158" t="s">
        <v>128</v>
      </c>
      <c r="EC90" s="158" t="s">
        <v>128</v>
      </c>
      <c r="ED90" s="158" t="s">
        <v>128</v>
      </c>
      <c r="EE90" s="158" t="s">
        <v>128</v>
      </c>
      <c r="EF90" s="158" t="s">
        <v>128</v>
      </c>
      <c r="EG90" s="158" t="s">
        <v>128</v>
      </c>
      <c r="EH90" s="158" t="s">
        <v>128</v>
      </c>
      <c r="EI90" s="158" t="s">
        <v>128</v>
      </c>
      <c r="EJ90" s="158" t="s">
        <v>128</v>
      </c>
      <c r="EK90" s="158" t="s">
        <v>128</v>
      </c>
      <c r="EL90" s="158" t="s">
        <v>128</v>
      </c>
      <c r="EM90" s="158" t="s">
        <v>128</v>
      </c>
      <c r="EN90" s="158" t="s">
        <v>128</v>
      </c>
      <c r="EO90" s="158" t="s">
        <v>128</v>
      </c>
      <c r="EP90" s="158" t="s">
        <v>128</v>
      </c>
      <c r="EQ90" s="158" t="s">
        <v>128</v>
      </c>
      <c r="ER90" s="158" t="s">
        <v>128</v>
      </c>
      <c r="ES90" s="158" t="s">
        <v>128</v>
      </c>
      <c r="ET90" s="158" t="s">
        <v>128</v>
      </c>
      <c r="EU90" s="158" t="s">
        <v>128</v>
      </c>
      <c r="EV90" s="158" t="s">
        <v>128</v>
      </c>
      <c r="EW90" s="158" t="s">
        <v>128</v>
      </c>
      <c r="EX90" s="158" t="s">
        <v>128</v>
      </c>
      <c r="EY90" s="158" t="s">
        <v>128</v>
      </c>
      <c r="EZ90" s="158" t="s">
        <v>128</v>
      </c>
      <c r="FA90" s="158" t="s">
        <v>128</v>
      </c>
      <c r="FB90" s="158" t="s">
        <v>128</v>
      </c>
      <c r="FC90" s="158" t="s">
        <v>128</v>
      </c>
      <c r="FD90" s="158" t="s">
        <v>128</v>
      </c>
      <c r="FE90" s="158" t="s">
        <v>128</v>
      </c>
      <c r="FF90" s="158" t="s">
        <v>128</v>
      </c>
      <c r="FG90" s="158" t="s">
        <v>128</v>
      </c>
      <c r="FH90" s="158" t="s">
        <v>128</v>
      </c>
      <c r="FI90" s="158" t="s">
        <v>128</v>
      </c>
      <c r="FJ90" s="158" t="s">
        <v>128</v>
      </c>
      <c r="FK90" s="158" t="s">
        <v>128</v>
      </c>
      <c r="FL90" s="158" t="s">
        <v>128</v>
      </c>
      <c r="FM90" s="158" t="s">
        <v>128</v>
      </c>
      <c r="FN90" s="158" t="s">
        <v>128</v>
      </c>
      <c r="FO90" s="158" t="s">
        <v>128</v>
      </c>
      <c r="FP90" s="158" t="s">
        <v>128</v>
      </c>
      <c r="FQ90" s="158" t="s">
        <v>128</v>
      </c>
      <c r="FR90" s="158" t="s">
        <v>128</v>
      </c>
      <c r="FS90" s="158" t="s">
        <v>128</v>
      </c>
      <c r="FT90" s="158" t="s">
        <v>128</v>
      </c>
      <c r="FU90" s="158" t="s">
        <v>128</v>
      </c>
      <c r="FV90" s="158" t="s">
        <v>128</v>
      </c>
      <c r="FW90" s="158" t="s">
        <v>128</v>
      </c>
      <c r="FX90" s="158" t="s">
        <v>128</v>
      </c>
      <c r="FY90" s="158" t="s">
        <v>128</v>
      </c>
      <c r="FZ90" s="158" t="s">
        <v>128</v>
      </c>
      <c r="GA90" s="158" t="s">
        <v>128</v>
      </c>
      <c r="GB90" s="158" t="s">
        <v>128</v>
      </c>
      <c r="GC90" s="158" t="s">
        <v>128</v>
      </c>
      <c r="GD90" s="158" t="s">
        <v>128</v>
      </c>
      <c r="GE90" s="158" t="s">
        <v>128</v>
      </c>
      <c r="GF90" s="158" t="s">
        <v>128</v>
      </c>
      <c r="GG90" s="158" t="s">
        <v>128</v>
      </c>
      <c r="GH90" s="158" t="s">
        <v>128</v>
      </c>
      <c r="GI90" s="158" t="s">
        <v>128</v>
      </c>
      <c r="GJ90" s="158" t="s">
        <v>128</v>
      </c>
      <c r="GK90" s="158" t="s">
        <v>128</v>
      </c>
      <c r="GL90" s="158" t="s">
        <v>128</v>
      </c>
      <c r="GM90" s="158" t="s">
        <v>128</v>
      </c>
      <c r="GN90" s="158" t="s">
        <v>128</v>
      </c>
      <c r="GO90" s="158" t="s">
        <v>128</v>
      </c>
      <c r="GP90" s="158" t="s">
        <v>128</v>
      </c>
      <c r="GQ90" s="158" t="s">
        <v>128</v>
      </c>
      <c r="GR90" s="158" t="s">
        <v>128</v>
      </c>
      <c r="GS90" s="158" t="s">
        <v>128</v>
      </c>
      <c r="GT90" s="158" t="s">
        <v>128</v>
      </c>
      <c r="GU90" s="158" t="s">
        <v>128</v>
      </c>
      <c r="GV90" s="158" t="s">
        <v>128</v>
      </c>
      <c r="GW90" s="158" t="s">
        <v>128</v>
      </c>
      <c r="GX90" s="158" t="s">
        <v>128</v>
      </c>
      <c r="GY90" s="158" t="s">
        <v>128</v>
      </c>
      <c r="GZ90" s="158" t="s">
        <v>128</v>
      </c>
      <c r="HA90" s="158" t="s">
        <v>128</v>
      </c>
      <c r="HB90" s="158" t="s">
        <v>128</v>
      </c>
      <c r="HC90" s="158" t="s">
        <v>128</v>
      </c>
      <c r="HD90" s="158" t="s">
        <v>128</v>
      </c>
      <c r="HE90" s="158" t="s">
        <v>128</v>
      </c>
      <c r="HF90" s="158" t="s">
        <v>128</v>
      </c>
      <c r="HG90" s="158" t="s">
        <v>128</v>
      </c>
      <c r="HH90" s="158" t="s">
        <v>128</v>
      </c>
      <c r="HI90" s="158" t="s">
        <v>128</v>
      </c>
      <c r="HJ90" s="158" t="s">
        <v>128</v>
      </c>
      <c r="HK90" s="158" t="s">
        <v>128</v>
      </c>
      <c r="HL90" s="158" t="s">
        <v>128</v>
      </c>
      <c r="HM90" s="158" t="s">
        <v>128</v>
      </c>
      <c r="HN90" s="158" t="s">
        <v>128</v>
      </c>
      <c r="HO90" s="158" t="s">
        <v>128</v>
      </c>
      <c r="HP90" s="158" t="s">
        <v>128</v>
      </c>
      <c r="HQ90" s="158" t="s">
        <v>128</v>
      </c>
      <c r="HR90" s="158" t="s">
        <v>128</v>
      </c>
      <c r="HS90" s="158" t="s">
        <v>128</v>
      </c>
      <c r="HT90" s="158" t="s">
        <v>128</v>
      </c>
      <c r="HU90" s="158" t="s">
        <v>128</v>
      </c>
      <c r="HV90" s="158" t="s">
        <v>128</v>
      </c>
      <c r="HW90" s="158" t="s">
        <v>128</v>
      </c>
      <c r="HX90" s="158" t="s">
        <v>128</v>
      </c>
      <c r="HY90" s="158" t="s">
        <v>128</v>
      </c>
      <c r="HZ90" s="158" t="s">
        <v>128</v>
      </c>
      <c r="IA90" s="158" t="s">
        <v>128</v>
      </c>
      <c r="IB90" s="158" t="s">
        <v>128</v>
      </c>
      <c r="IC90" s="158" t="s">
        <v>128</v>
      </c>
      <c r="ID90" s="158" t="s">
        <v>128</v>
      </c>
      <c r="IE90" s="158" t="s">
        <v>128</v>
      </c>
      <c r="IF90" s="158" t="s">
        <v>128</v>
      </c>
      <c r="IG90" s="158" t="s">
        <v>128</v>
      </c>
      <c r="IH90" s="158" t="s">
        <v>128</v>
      </c>
      <c r="II90" s="158" t="s">
        <v>128</v>
      </c>
      <c r="IJ90" s="158" t="s">
        <v>128</v>
      </c>
      <c r="IK90" s="158" t="s">
        <v>128</v>
      </c>
      <c r="IL90" s="158" t="s">
        <v>128</v>
      </c>
      <c r="IM90" s="158" t="s">
        <v>128</v>
      </c>
      <c r="IN90" s="158" t="s">
        <v>128</v>
      </c>
      <c r="IO90" s="158" t="s">
        <v>128</v>
      </c>
      <c r="IP90" s="158" t="s">
        <v>128</v>
      </c>
      <c r="IQ90" s="158" t="s">
        <v>128</v>
      </c>
      <c r="IR90" s="158" t="s">
        <v>128</v>
      </c>
      <c r="IS90" s="158" t="s">
        <v>128</v>
      </c>
      <c r="IT90" s="158" t="s">
        <v>128</v>
      </c>
      <c r="IU90" s="158" t="s">
        <v>128</v>
      </c>
      <c r="IV90" s="158" t="s">
        <v>128</v>
      </c>
      <c r="IW90" s="158" t="s">
        <v>128</v>
      </c>
      <c r="IX90" s="158" t="s">
        <v>128</v>
      </c>
      <c r="IY90" s="158" t="s">
        <v>128</v>
      </c>
      <c r="IZ90" s="158" t="s">
        <v>128</v>
      </c>
      <c r="JA90" s="158" t="s">
        <v>128</v>
      </c>
      <c r="JB90" s="158" t="s">
        <v>128</v>
      </c>
      <c r="JC90" s="158" t="s">
        <v>128</v>
      </c>
      <c r="JD90" s="158" t="s">
        <v>128</v>
      </c>
      <c r="JE90" s="158" t="s">
        <v>128</v>
      </c>
      <c r="JF90" s="158" t="s">
        <v>128</v>
      </c>
      <c r="JG90" s="158" t="s">
        <v>128</v>
      </c>
      <c r="JH90" s="158" t="s">
        <v>128</v>
      </c>
      <c r="JI90" s="158" t="s">
        <v>128</v>
      </c>
      <c r="JJ90" s="158" t="s">
        <v>128</v>
      </c>
      <c r="JK90" s="158" t="s">
        <v>128</v>
      </c>
      <c r="JL90" s="158" t="s">
        <v>128</v>
      </c>
      <c r="JM90" s="158" t="s">
        <v>128</v>
      </c>
      <c r="JN90" s="158" t="s">
        <v>128</v>
      </c>
      <c r="JO90" s="158" t="s">
        <v>128</v>
      </c>
      <c r="JP90" s="158" t="s">
        <v>128</v>
      </c>
      <c r="JQ90" s="158" t="s">
        <v>128</v>
      </c>
      <c r="JR90" s="158" t="s">
        <v>128</v>
      </c>
      <c r="JS90" s="158" t="s">
        <v>128</v>
      </c>
      <c r="JT90" s="158" t="s">
        <v>128</v>
      </c>
      <c r="JU90" s="158" t="s">
        <v>128</v>
      </c>
      <c r="JV90" s="158" t="s">
        <v>128</v>
      </c>
      <c r="JW90" s="158" t="s">
        <v>128</v>
      </c>
      <c r="JX90" s="158" t="s">
        <v>128</v>
      </c>
      <c r="JY90" s="158" t="s">
        <v>128</v>
      </c>
      <c r="JZ90" s="158" t="s">
        <v>128</v>
      </c>
      <c r="KA90" s="158" t="s">
        <v>128</v>
      </c>
      <c r="KB90" s="158" t="s">
        <v>128</v>
      </c>
      <c r="KC90" s="158" t="s">
        <v>128</v>
      </c>
      <c r="KD90" s="158" t="s">
        <v>128</v>
      </c>
      <c r="KE90" s="158" t="s">
        <v>128</v>
      </c>
      <c r="KF90" s="158" t="s">
        <v>128</v>
      </c>
      <c r="KG90" s="158" t="s">
        <v>128</v>
      </c>
      <c r="KH90" s="158" t="s">
        <v>128</v>
      </c>
      <c r="KI90" s="158" t="s">
        <v>128</v>
      </c>
      <c r="KJ90" s="158" t="s">
        <v>128</v>
      </c>
      <c r="KK90" s="158" t="s">
        <v>128</v>
      </c>
      <c r="KL90" s="158" t="s">
        <v>128</v>
      </c>
      <c r="KM90" s="158" t="s">
        <v>128</v>
      </c>
      <c r="KN90" s="158" t="s">
        <v>128</v>
      </c>
      <c r="KO90" s="158" t="s">
        <v>128</v>
      </c>
      <c r="KP90" s="158" t="s">
        <v>128</v>
      </c>
      <c r="KQ90" s="158" t="s">
        <v>128</v>
      </c>
      <c r="KR90" s="158" t="s">
        <v>128</v>
      </c>
      <c r="KS90" s="158" t="s">
        <v>128</v>
      </c>
      <c r="KT90" s="158" t="s">
        <v>128</v>
      </c>
      <c r="KU90" s="158" t="s">
        <v>128</v>
      </c>
      <c r="KV90" s="158" t="s">
        <v>128</v>
      </c>
      <c r="KW90" s="158" t="s">
        <v>128</v>
      </c>
      <c r="KX90" s="158" t="s">
        <v>128</v>
      </c>
      <c r="KY90" s="158" t="s">
        <v>128</v>
      </c>
      <c r="KZ90" s="158" t="s">
        <v>128</v>
      </c>
      <c r="LA90" s="158" t="s">
        <v>128</v>
      </c>
      <c r="LB90" s="158" t="s">
        <v>128</v>
      </c>
      <c r="LC90" s="158" t="s">
        <v>128</v>
      </c>
      <c r="LD90" s="158" t="s">
        <v>128</v>
      </c>
      <c r="LE90" s="158" t="s">
        <v>128</v>
      </c>
      <c r="LF90" s="158" t="s">
        <v>128</v>
      </c>
      <c r="LG90" s="158" t="s">
        <v>128</v>
      </c>
      <c r="LH90" s="158" t="s">
        <v>128</v>
      </c>
      <c r="LI90" s="158" t="s">
        <v>128</v>
      </c>
      <c r="LJ90" s="158" t="s">
        <v>128</v>
      </c>
      <c r="LK90" s="158" t="s">
        <v>128</v>
      </c>
      <c r="LL90" s="158" t="s">
        <v>128</v>
      </c>
      <c r="LM90" s="158" t="s">
        <v>128</v>
      </c>
      <c r="LN90" s="158" t="s">
        <v>128</v>
      </c>
      <c r="LO90" s="158" t="s">
        <v>128</v>
      </c>
      <c r="LP90" s="158" t="s">
        <v>128</v>
      </c>
      <c r="LQ90" s="158" t="s">
        <v>128</v>
      </c>
      <c r="LR90" s="158" t="s">
        <v>128</v>
      </c>
      <c r="LS90" s="158" t="s">
        <v>128</v>
      </c>
      <c r="LT90" s="158" t="s">
        <v>128</v>
      </c>
      <c r="LU90" s="158" t="s">
        <v>128</v>
      </c>
      <c r="LV90" s="158" t="s">
        <v>128</v>
      </c>
      <c r="LW90" s="158" t="s">
        <v>128</v>
      </c>
      <c r="LX90" s="158" t="s">
        <v>128</v>
      </c>
      <c r="LY90" s="158" t="s">
        <v>128</v>
      </c>
      <c r="LZ90" s="158" t="s">
        <v>128</v>
      </c>
      <c r="MA90" s="158" t="s">
        <v>128</v>
      </c>
      <c r="MB90" s="158" t="s">
        <v>128</v>
      </c>
      <c r="MC90" s="158" t="s">
        <v>128</v>
      </c>
      <c r="MD90" s="158" t="s">
        <v>128</v>
      </c>
      <c r="ME90" s="158" t="s">
        <v>128</v>
      </c>
      <c r="MF90" s="158" t="s">
        <v>128</v>
      </c>
      <c r="MG90" s="158" t="s">
        <v>128</v>
      </c>
      <c r="MH90" s="158" t="s">
        <v>128</v>
      </c>
      <c r="MI90" s="158" t="s">
        <v>128</v>
      </c>
      <c r="MJ90" s="158" t="s">
        <v>128</v>
      </c>
      <c r="MK90" s="158" t="s">
        <v>128</v>
      </c>
      <c r="ML90" s="158" t="s">
        <v>128</v>
      </c>
      <c r="MM90" s="158" t="s">
        <v>128</v>
      </c>
      <c r="MN90" s="158" t="s">
        <v>128</v>
      </c>
      <c r="MO90" s="158" t="s">
        <v>128</v>
      </c>
      <c r="MP90" s="158" t="s">
        <v>128</v>
      </c>
      <c r="MQ90" s="158" t="s">
        <v>128</v>
      </c>
      <c r="MR90" s="158" t="s">
        <v>128</v>
      </c>
      <c r="MS90" s="158" t="s">
        <v>128</v>
      </c>
      <c r="MT90" s="158" t="s">
        <v>128</v>
      </c>
      <c r="MU90" s="158" t="s">
        <v>128</v>
      </c>
      <c r="MV90" s="158" t="s">
        <v>128</v>
      </c>
      <c r="MW90" s="158" t="s">
        <v>128</v>
      </c>
      <c r="MX90" s="158" t="s">
        <v>128</v>
      </c>
      <c r="MY90" s="158" t="s">
        <v>128</v>
      </c>
      <c r="MZ90" s="158" t="s">
        <v>128</v>
      </c>
      <c r="NA90" s="158" t="s">
        <v>128</v>
      </c>
      <c r="NB90" s="158" t="s">
        <v>128</v>
      </c>
      <c r="NC90" s="158" t="s">
        <v>128</v>
      </c>
      <c r="ND90" s="158" t="s">
        <v>128</v>
      </c>
      <c r="NE90" s="158" t="s">
        <v>128</v>
      </c>
      <c r="NF90" s="158" t="s">
        <v>128</v>
      </c>
      <c r="NG90" s="158" t="s">
        <v>128</v>
      </c>
      <c r="NH90" s="158" t="s">
        <v>128</v>
      </c>
      <c r="NI90" s="158" t="s">
        <v>128</v>
      </c>
      <c r="NJ90" s="158" t="s">
        <v>128</v>
      </c>
      <c r="NK90" s="158" t="s">
        <v>128</v>
      </c>
      <c r="NL90" s="158" t="s">
        <v>128</v>
      </c>
      <c r="NM90" s="158" t="s">
        <v>128</v>
      </c>
      <c r="NN90" s="158" t="s">
        <v>128</v>
      </c>
      <c r="NO90" s="158" t="s">
        <v>128</v>
      </c>
      <c r="NP90" s="158" t="s">
        <v>128</v>
      </c>
      <c r="NQ90" s="158" t="s">
        <v>128</v>
      </c>
      <c r="NR90" s="158" t="s">
        <v>128</v>
      </c>
      <c r="NS90" s="158" t="s">
        <v>128</v>
      </c>
      <c r="NT90" s="158" t="s">
        <v>128</v>
      </c>
      <c r="NU90" s="158" t="s">
        <v>128</v>
      </c>
      <c r="NV90" s="158" t="s">
        <v>128</v>
      </c>
      <c r="NW90" s="158" t="s">
        <v>128</v>
      </c>
      <c r="NX90" s="158" t="s">
        <v>128</v>
      </c>
      <c r="NY90" s="158" t="s">
        <v>128</v>
      </c>
      <c r="NZ90" s="158" t="s">
        <v>128</v>
      </c>
      <c r="OA90" s="158" t="s">
        <v>128</v>
      </c>
      <c r="OB90" s="158" t="s">
        <v>128</v>
      </c>
      <c r="OC90" s="158" t="s">
        <v>128</v>
      </c>
      <c r="OD90" s="158" t="s">
        <v>128</v>
      </c>
      <c r="OE90" s="170" t="s">
        <v>128</v>
      </c>
      <c r="OF90" s="181"/>
      <c r="OG90" s="174">
        <f t="shared" si="451"/>
        <v>18.395203469830331</v>
      </c>
      <c r="OH90" s="66" t="str">
        <f t="shared" si="452"/>
        <v>kg/GJ delivered</v>
      </c>
      <c r="OI90" s="66" t="str">
        <f t="shared" si="453"/>
        <v/>
      </c>
      <c r="OJ90" s="66" t="str">
        <f t="shared" si="454"/>
        <v/>
      </c>
      <c r="OK90" s="66" t="str">
        <f t="shared" si="455"/>
        <v/>
      </c>
      <c r="OL90" s="66" t="str">
        <f t="shared" si="456"/>
        <v/>
      </c>
      <c r="OM90" s="159">
        <f t="shared" si="457"/>
        <v>399.10702895777513</v>
      </c>
      <c r="ON90" s="66" t="str">
        <f t="shared" si="458"/>
        <v>kg/GJ delivered</v>
      </c>
      <c r="OO90" s="118">
        <f t="shared" si="459"/>
        <v>2.6151294808011225</v>
      </c>
      <c r="OP90" s="66" t="str">
        <f t="shared" si="460"/>
        <v>kg/GJ delivered</v>
      </c>
      <c r="OQ90" s="66" t="str">
        <f t="shared" si="461"/>
        <v/>
      </c>
      <c r="OR90" s="66" t="str">
        <f t="shared" si="462"/>
        <v/>
      </c>
      <c r="OS90" s="66" t="str">
        <f t="shared" si="463"/>
        <v/>
      </c>
      <c r="OT90" s="66" t="str">
        <f t="shared" si="464"/>
        <v/>
      </c>
      <c r="OU90" s="118">
        <f t="shared" si="465"/>
        <v>1.2246460007654036</v>
      </c>
      <c r="OV90" s="66" t="str">
        <f t="shared" si="466"/>
        <v>kg/GJ delivered</v>
      </c>
      <c r="OW90" s="126">
        <f t="shared" si="467"/>
        <v>2.6023727516264826E-2</v>
      </c>
      <c r="OX90" s="66" t="str">
        <f t="shared" si="468"/>
        <v>kg/GJ delivered</v>
      </c>
      <c r="OY90" s="66" t="str">
        <f t="shared" si="469"/>
        <v/>
      </c>
      <c r="OZ90" s="66" t="str">
        <f t="shared" si="470"/>
        <v/>
      </c>
      <c r="PA90" s="66" t="str">
        <f t="shared" si="471"/>
        <v/>
      </c>
      <c r="PB90" s="66" t="str">
        <f t="shared" si="472"/>
        <v/>
      </c>
      <c r="PC90" s="66" t="str">
        <f t="shared" si="473"/>
        <v/>
      </c>
      <c r="PD90" s="66" t="str">
        <f t="shared" si="474"/>
        <v/>
      </c>
      <c r="PE90" s="66" t="str">
        <f t="shared" si="475"/>
        <v/>
      </c>
      <c r="PF90" s="66" t="str">
        <f t="shared" si="476"/>
        <v/>
      </c>
      <c r="PG90" s="66" t="str">
        <f t="shared" si="477"/>
        <v/>
      </c>
      <c r="PH90" s="66" t="str">
        <f t="shared" si="478"/>
        <v/>
      </c>
      <c r="PI90" s="66" t="str">
        <f t="shared" si="479"/>
        <v/>
      </c>
      <c r="PJ90" s="66" t="str">
        <f t="shared" si="480"/>
        <v/>
      </c>
      <c r="PK90" s="66" t="str">
        <f t="shared" si="481"/>
        <v/>
      </c>
      <c r="PL90" s="66" t="str">
        <f t="shared" si="482"/>
        <v/>
      </c>
      <c r="PM90" s="66" t="str">
        <f t="shared" si="483"/>
        <v/>
      </c>
      <c r="PN90" s="66" t="str">
        <f t="shared" si="484"/>
        <v/>
      </c>
      <c r="PO90" s="66" t="str">
        <f t="shared" si="485"/>
        <v/>
      </c>
      <c r="PP90" s="66" t="str">
        <f t="shared" si="486"/>
        <v/>
      </c>
      <c r="PQ90" s="66" t="str">
        <f t="shared" si="487"/>
        <v/>
      </c>
      <c r="PR90" s="66" t="str">
        <f t="shared" si="488"/>
        <v/>
      </c>
      <c r="PS90" s="66" t="str">
        <f t="shared" si="489"/>
        <v/>
      </c>
      <c r="PT90" s="66" t="str">
        <f t="shared" si="490"/>
        <v/>
      </c>
      <c r="PU90" s="66" t="str">
        <f t="shared" si="491"/>
        <v/>
      </c>
      <c r="PV90" s="66" t="str">
        <f t="shared" si="492"/>
        <v/>
      </c>
      <c r="PW90" s="66" t="str">
        <f t="shared" si="493"/>
        <v/>
      </c>
      <c r="PX90" s="66" t="str">
        <f t="shared" si="494"/>
        <v/>
      </c>
      <c r="PY90" s="66" t="str">
        <f t="shared" si="495"/>
        <v/>
      </c>
      <c r="PZ90" s="66" t="str">
        <f t="shared" si="496"/>
        <v/>
      </c>
      <c r="QA90" s="66" t="str">
        <f t="shared" si="497"/>
        <v/>
      </c>
      <c r="QB90" s="66" t="str">
        <f t="shared" si="498"/>
        <v/>
      </c>
      <c r="QC90" s="66" t="str">
        <f t="shared" si="499"/>
        <v/>
      </c>
      <c r="QD90" s="66" t="str">
        <f t="shared" si="500"/>
        <v/>
      </c>
      <c r="QE90" s="66" t="str">
        <f t="shared" si="501"/>
        <v/>
      </c>
      <c r="QF90" s="66" t="str">
        <f t="shared" si="502"/>
        <v/>
      </c>
      <c r="QG90" s="66" t="str">
        <f t="shared" si="503"/>
        <v/>
      </c>
      <c r="QH90" s="66" t="str">
        <f t="shared" si="504"/>
        <v/>
      </c>
      <c r="QI90" s="66" t="str">
        <f t="shared" si="505"/>
        <v/>
      </c>
      <c r="QJ90" s="66" t="str">
        <f t="shared" si="506"/>
        <v/>
      </c>
      <c r="QK90" s="66" t="str">
        <f t="shared" si="507"/>
        <v/>
      </c>
      <c r="QL90" s="66" t="str">
        <f t="shared" si="508"/>
        <v/>
      </c>
      <c r="QM90" s="66" t="str">
        <f t="shared" si="509"/>
        <v/>
      </c>
      <c r="QN90" s="66" t="str">
        <f t="shared" si="510"/>
        <v/>
      </c>
      <c r="QO90" s="66" t="str">
        <f t="shared" si="511"/>
        <v/>
      </c>
      <c r="QP90" s="66" t="str">
        <f t="shared" si="512"/>
        <v/>
      </c>
      <c r="QQ90" s="66" t="str">
        <f t="shared" si="513"/>
        <v/>
      </c>
      <c r="QR90" s="66" t="str">
        <f t="shared" si="514"/>
        <v/>
      </c>
      <c r="QS90" s="66" t="str">
        <f t="shared" si="515"/>
        <v/>
      </c>
      <c r="QT90" s="66" t="str">
        <f t="shared" si="516"/>
        <v/>
      </c>
      <c r="QU90" s="66" t="str">
        <f t="shared" si="517"/>
        <v/>
      </c>
      <c r="QV90" s="66" t="str">
        <f t="shared" si="518"/>
        <v/>
      </c>
      <c r="QW90" s="66" t="str">
        <f t="shared" si="519"/>
        <v/>
      </c>
      <c r="QX90" s="66" t="str">
        <f t="shared" si="520"/>
        <v/>
      </c>
      <c r="QY90" s="66" t="str">
        <f t="shared" si="521"/>
        <v/>
      </c>
      <c r="QZ90" s="66" t="str">
        <f t="shared" si="522"/>
        <v/>
      </c>
      <c r="RA90" s="66" t="str">
        <f t="shared" si="523"/>
        <v/>
      </c>
      <c r="RB90" s="66" t="str">
        <f t="shared" si="524"/>
        <v/>
      </c>
      <c r="RC90" s="66" t="str">
        <f t="shared" si="525"/>
        <v/>
      </c>
      <c r="RD90" s="66" t="str">
        <f t="shared" si="526"/>
        <v/>
      </c>
      <c r="RE90" s="66" t="str">
        <f t="shared" si="527"/>
        <v/>
      </c>
      <c r="RF90" s="66" t="str">
        <f t="shared" si="528"/>
        <v/>
      </c>
      <c r="RG90" s="66" t="str">
        <f t="shared" si="529"/>
        <v/>
      </c>
      <c r="RH90" s="66" t="str">
        <f t="shared" si="530"/>
        <v/>
      </c>
      <c r="RI90" s="66" t="str">
        <f t="shared" si="531"/>
        <v/>
      </c>
      <c r="RJ90" s="66" t="str">
        <f t="shared" si="532"/>
        <v/>
      </c>
      <c r="RK90" s="66" t="str">
        <f t="shared" si="533"/>
        <v/>
      </c>
      <c r="RL90" s="66" t="str">
        <f t="shared" si="534"/>
        <v/>
      </c>
      <c r="RM90" s="66" t="str">
        <f t="shared" si="535"/>
        <v/>
      </c>
      <c r="RN90" s="66" t="str">
        <f t="shared" si="536"/>
        <v/>
      </c>
      <c r="RO90" s="66" t="str">
        <f t="shared" si="537"/>
        <v/>
      </c>
      <c r="RP90" s="66" t="str">
        <f t="shared" si="538"/>
        <v/>
      </c>
      <c r="RQ90" s="66" t="str">
        <f t="shared" si="539"/>
        <v/>
      </c>
      <c r="RR90" s="66" t="str">
        <f t="shared" si="540"/>
        <v/>
      </c>
      <c r="RS90" s="66" t="str">
        <f t="shared" si="541"/>
        <v/>
      </c>
      <c r="RT90" s="66" t="str">
        <f t="shared" si="542"/>
        <v/>
      </c>
      <c r="RU90" s="66" t="str">
        <f t="shared" si="543"/>
        <v/>
      </c>
      <c r="RV90" s="66" t="str">
        <f t="shared" si="544"/>
        <v/>
      </c>
      <c r="RW90" s="66" t="str">
        <f t="shared" si="545"/>
        <v/>
      </c>
      <c r="RX90" s="66" t="str">
        <f t="shared" si="546"/>
        <v/>
      </c>
      <c r="RY90" s="66" t="str">
        <f t="shared" si="547"/>
        <v/>
      </c>
      <c r="RZ90" s="66" t="str">
        <f t="shared" si="548"/>
        <v/>
      </c>
      <c r="SA90" s="66" t="str">
        <f t="shared" si="549"/>
        <v/>
      </c>
      <c r="SB90" s="66" t="str">
        <f t="shared" si="550"/>
        <v/>
      </c>
      <c r="SC90" s="66" t="str">
        <f t="shared" si="551"/>
        <v/>
      </c>
      <c r="SD90" s="66" t="str">
        <f t="shared" si="552"/>
        <v/>
      </c>
      <c r="SE90" s="66" t="str">
        <f t="shared" si="553"/>
        <v/>
      </c>
      <c r="SF90" s="66" t="str">
        <f t="shared" si="554"/>
        <v/>
      </c>
      <c r="SG90" s="66" t="str">
        <f t="shared" si="555"/>
        <v/>
      </c>
      <c r="SH90" s="66" t="str">
        <f t="shared" si="556"/>
        <v/>
      </c>
      <c r="SI90" s="66" t="str">
        <f t="shared" si="557"/>
        <v/>
      </c>
      <c r="SJ90" s="66" t="str">
        <f t="shared" si="558"/>
        <v/>
      </c>
      <c r="SK90" s="66" t="str">
        <f t="shared" si="559"/>
        <v/>
      </c>
      <c r="SL90" s="66" t="str">
        <f t="shared" si="560"/>
        <v/>
      </c>
      <c r="SM90" s="66" t="str">
        <f t="shared" si="561"/>
        <v/>
      </c>
      <c r="SN90" s="66" t="str">
        <f t="shared" si="562"/>
        <v/>
      </c>
      <c r="SO90" s="66" t="str">
        <f t="shared" si="563"/>
        <v/>
      </c>
      <c r="SP90" s="66" t="str">
        <f t="shared" si="564"/>
        <v/>
      </c>
      <c r="SQ90" s="66" t="str">
        <f t="shared" si="565"/>
        <v/>
      </c>
      <c r="SR90" s="66" t="str">
        <f t="shared" si="566"/>
        <v/>
      </c>
      <c r="SS90" s="66" t="str">
        <f t="shared" si="567"/>
        <v/>
      </c>
      <c r="ST90" s="66" t="str">
        <f t="shared" si="568"/>
        <v/>
      </c>
      <c r="SU90" s="66" t="str">
        <f t="shared" si="569"/>
        <v/>
      </c>
      <c r="SV90" s="66" t="str">
        <f t="shared" si="570"/>
        <v/>
      </c>
      <c r="SW90" s="66" t="str">
        <f t="shared" si="571"/>
        <v/>
      </c>
      <c r="SX90" s="66" t="str">
        <f t="shared" si="572"/>
        <v/>
      </c>
      <c r="SY90" s="66" t="str">
        <f t="shared" si="573"/>
        <v/>
      </c>
      <c r="SZ90" s="66" t="str">
        <f t="shared" si="574"/>
        <v/>
      </c>
      <c r="TA90" s="66" t="str">
        <f t="shared" si="575"/>
        <v/>
      </c>
      <c r="TB90" s="66" t="str">
        <f t="shared" si="576"/>
        <v/>
      </c>
      <c r="TC90" s="66" t="str">
        <f t="shared" si="577"/>
        <v/>
      </c>
      <c r="TD90" s="66" t="str">
        <f t="shared" si="578"/>
        <v/>
      </c>
      <c r="TE90" s="66" t="str">
        <f t="shared" si="579"/>
        <v/>
      </c>
      <c r="TF90" s="66" t="str">
        <f t="shared" si="580"/>
        <v/>
      </c>
      <c r="TG90" s="66" t="str">
        <f t="shared" si="581"/>
        <v/>
      </c>
      <c r="TH90" s="66" t="str">
        <f t="shared" si="582"/>
        <v/>
      </c>
      <c r="TI90" s="66" t="str">
        <f t="shared" si="583"/>
        <v/>
      </c>
      <c r="TJ90" s="66" t="str">
        <f t="shared" si="584"/>
        <v/>
      </c>
      <c r="TK90" s="66" t="str">
        <f t="shared" si="585"/>
        <v/>
      </c>
      <c r="TL90" s="66" t="str">
        <f t="shared" si="586"/>
        <v/>
      </c>
      <c r="TM90" s="66" t="str">
        <f t="shared" si="587"/>
        <v/>
      </c>
      <c r="TN90" s="66" t="str">
        <f t="shared" si="588"/>
        <v/>
      </c>
      <c r="TO90" s="66" t="str">
        <f t="shared" si="589"/>
        <v/>
      </c>
      <c r="TP90" s="66" t="str">
        <f t="shared" si="590"/>
        <v/>
      </c>
      <c r="TQ90" s="66" t="str">
        <f t="shared" si="591"/>
        <v/>
      </c>
      <c r="TR90" s="66" t="str">
        <f t="shared" si="592"/>
        <v/>
      </c>
      <c r="TS90" s="66" t="str">
        <f t="shared" si="593"/>
        <v/>
      </c>
      <c r="TT90" s="66" t="str">
        <f t="shared" si="594"/>
        <v/>
      </c>
      <c r="TU90" s="66" t="str">
        <f t="shared" si="595"/>
        <v/>
      </c>
      <c r="TV90" s="66" t="str">
        <f t="shared" si="596"/>
        <v/>
      </c>
      <c r="TW90" s="66" t="str">
        <f t="shared" si="597"/>
        <v/>
      </c>
      <c r="TX90" s="66" t="str">
        <f t="shared" si="598"/>
        <v/>
      </c>
      <c r="TY90" s="66" t="str">
        <f t="shared" si="599"/>
        <v/>
      </c>
      <c r="TZ90" s="66" t="str">
        <f t="shared" si="600"/>
        <v/>
      </c>
      <c r="UA90" s="66" t="str">
        <f t="shared" si="601"/>
        <v/>
      </c>
      <c r="UB90" s="66" t="str">
        <f t="shared" si="602"/>
        <v/>
      </c>
      <c r="UC90" s="66" t="str">
        <f t="shared" si="603"/>
        <v/>
      </c>
      <c r="UD90" s="66" t="str">
        <f t="shared" si="604"/>
        <v/>
      </c>
      <c r="UE90" s="66" t="str">
        <f t="shared" si="605"/>
        <v/>
      </c>
      <c r="UF90" s="66" t="str">
        <f t="shared" si="606"/>
        <v/>
      </c>
      <c r="UG90" s="66" t="str">
        <f t="shared" si="607"/>
        <v/>
      </c>
      <c r="UH90" s="66" t="str">
        <f t="shared" si="608"/>
        <v/>
      </c>
      <c r="UI90" s="66" t="str">
        <f t="shared" si="609"/>
        <v/>
      </c>
      <c r="UJ90" s="66" t="str">
        <f t="shared" si="610"/>
        <v/>
      </c>
      <c r="UK90" s="66" t="str">
        <f t="shared" si="611"/>
        <v/>
      </c>
      <c r="UL90" s="66" t="str">
        <f t="shared" si="612"/>
        <v/>
      </c>
      <c r="UM90" s="66" t="str">
        <f t="shared" si="613"/>
        <v/>
      </c>
      <c r="UN90" s="66" t="str">
        <f t="shared" si="614"/>
        <v/>
      </c>
      <c r="UO90" s="66" t="str">
        <f t="shared" si="615"/>
        <v/>
      </c>
      <c r="UP90" s="66" t="str">
        <f t="shared" si="616"/>
        <v/>
      </c>
      <c r="UQ90" s="66" t="str">
        <f t="shared" si="617"/>
        <v/>
      </c>
      <c r="UR90" s="66" t="str">
        <f t="shared" si="618"/>
        <v/>
      </c>
      <c r="US90" s="66" t="str">
        <f t="shared" si="619"/>
        <v/>
      </c>
      <c r="UT90" s="66" t="str">
        <f t="shared" si="620"/>
        <v/>
      </c>
      <c r="UU90" s="66" t="str">
        <f t="shared" si="621"/>
        <v/>
      </c>
      <c r="UV90" s="66" t="str">
        <f t="shared" si="622"/>
        <v/>
      </c>
      <c r="UW90" s="66" t="str">
        <f t="shared" si="623"/>
        <v/>
      </c>
      <c r="UX90" s="66" t="str">
        <f t="shared" si="624"/>
        <v/>
      </c>
      <c r="UY90" s="66" t="str">
        <f t="shared" si="625"/>
        <v/>
      </c>
      <c r="UZ90" s="66" t="str">
        <f t="shared" si="626"/>
        <v/>
      </c>
      <c r="VA90" s="66" t="str">
        <f t="shared" si="627"/>
        <v/>
      </c>
      <c r="VB90" s="66" t="str">
        <f t="shared" si="628"/>
        <v/>
      </c>
      <c r="VC90" s="66" t="str">
        <f t="shared" si="629"/>
        <v/>
      </c>
      <c r="VD90" s="66" t="str">
        <f t="shared" si="630"/>
        <v/>
      </c>
      <c r="VE90" s="66" t="str">
        <f t="shared" si="631"/>
        <v/>
      </c>
      <c r="VF90" s="66" t="str">
        <f t="shared" si="632"/>
        <v/>
      </c>
      <c r="VG90" s="66" t="str">
        <f t="shared" si="633"/>
        <v/>
      </c>
      <c r="VH90" s="66" t="str">
        <f t="shared" si="634"/>
        <v/>
      </c>
      <c r="VI90" s="66" t="str">
        <f t="shared" si="635"/>
        <v/>
      </c>
      <c r="VJ90" s="66" t="str">
        <f t="shared" si="636"/>
        <v/>
      </c>
      <c r="VK90" s="66" t="str">
        <f t="shared" si="637"/>
        <v/>
      </c>
      <c r="VL90" s="66" t="str">
        <f t="shared" si="638"/>
        <v/>
      </c>
      <c r="VM90" s="66" t="str">
        <f t="shared" si="639"/>
        <v/>
      </c>
      <c r="VN90" s="66" t="str">
        <f t="shared" si="640"/>
        <v/>
      </c>
      <c r="VO90" s="66" t="str">
        <f t="shared" si="641"/>
        <v/>
      </c>
      <c r="VP90" s="66" t="str">
        <f t="shared" si="642"/>
        <v/>
      </c>
      <c r="VQ90" s="66" t="str">
        <f t="shared" si="643"/>
        <v/>
      </c>
      <c r="VR90" s="66" t="str">
        <f t="shared" si="644"/>
        <v/>
      </c>
      <c r="VS90" s="66" t="str">
        <f t="shared" si="645"/>
        <v/>
      </c>
      <c r="VT90" s="66" t="str">
        <f t="shared" si="646"/>
        <v/>
      </c>
      <c r="VU90" s="66" t="str">
        <f t="shared" si="647"/>
        <v/>
      </c>
      <c r="VV90" s="66" t="str">
        <f t="shared" si="648"/>
        <v/>
      </c>
      <c r="VW90" s="66" t="str">
        <f t="shared" si="649"/>
        <v/>
      </c>
      <c r="VX90" s="66" t="str">
        <f t="shared" si="650"/>
        <v/>
      </c>
      <c r="VY90" s="66" t="str">
        <f t="shared" si="651"/>
        <v/>
      </c>
      <c r="VZ90" s="66" t="str">
        <f t="shared" si="652"/>
        <v/>
      </c>
      <c r="WA90" s="66" t="str">
        <f t="shared" si="653"/>
        <v/>
      </c>
      <c r="WB90" s="66" t="str">
        <f t="shared" si="654"/>
        <v/>
      </c>
      <c r="WC90" s="66" t="str">
        <f t="shared" si="655"/>
        <v/>
      </c>
      <c r="WD90" s="66" t="str">
        <f t="shared" si="656"/>
        <v/>
      </c>
      <c r="WE90" s="66" t="str">
        <f t="shared" si="657"/>
        <v/>
      </c>
      <c r="WF90" s="66" t="str">
        <f t="shared" si="658"/>
        <v/>
      </c>
      <c r="WG90" s="66" t="str">
        <f t="shared" si="659"/>
        <v/>
      </c>
      <c r="WH90" s="66" t="str">
        <f t="shared" si="660"/>
        <v/>
      </c>
      <c r="WI90" s="66" t="str">
        <f t="shared" si="661"/>
        <v/>
      </c>
      <c r="WJ90" s="66" t="str">
        <f t="shared" si="662"/>
        <v/>
      </c>
      <c r="WK90" s="66" t="str">
        <f t="shared" si="663"/>
        <v/>
      </c>
      <c r="WL90" s="66" t="str">
        <f t="shared" si="664"/>
        <v/>
      </c>
      <c r="WM90" s="66" t="str">
        <f t="shared" si="665"/>
        <v/>
      </c>
      <c r="WN90" s="66" t="str">
        <f t="shared" si="666"/>
        <v/>
      </c>
      <c r="WO90" s="66" t="str">
        <f t="shared" si="667"/>
        <v/>
      </c>
      <c r="WP90" s="66" t="str">
        <f t="shared" si="668"/>
        <v/>
      </c>
      <c r="WQ90" s="66" t="str">
        <f t="shared" si="669"/>
        <v/>
      </c>
      <c r="WR90" s="66" t="str">
        <f t="shared" si="670"/>
        <v/>
      </c>
      <c r="WS90" s="66" t="str">
        <f t="shared" si="671"/>
        <v/>
      </c>
      <c r="WT90" s="66" t="str">
        <f t="shared" si="672"/>
        <v/>
      </c>
      <c r="WU90" s="66" t="str">
        <f t="shared" si="673"/>
        <v/>
      </c>
      <c r="WV90" s="66" t="str">
        <f t="shared" si="674"/>
        <v/>
      </c>
      <c r="WW90" s="66" t="str">
        <f t="shared" si="675"/>
        <v/>
      </c>
      <c r="WX90" s="66" t="str">
        <f t="shared" si="676"/>
        <v/>
      </c>
      <c r="WY90" s="66" t="str">
        <f t="shared" si="677"/>
        <v/>
      </c>
      <c r="WZ90" s="66" t="str">
        <f t="shared" si="678"/>
        <v/>
      </c>
      <c r="XA90" s="66" t="str">
        <f t="shared" si="679"/>
        <v/>
      </c>
      <c r="XB90" s="66" t="str">
        <f t="shared" si="680"/>
        <v/>
      </c>
      <c r="XC90" s="66" t="str">
        <f t="shared" si="681"/>
        <v/>
      </c>
      <c r="XD90" s="66" t="str">
        <f t="shared" si="682"/>
        <v/>
      </c>
      <c r="XE90" s="66" t="str">
        <f t="shared" si="683"/>
        <v/>
      </c>
      <c r="XF90" s="66" t="str">
        <f t="shared" si="684"/>
        <v/>
      </c>
      <c r="XG90" s="66" t="str">
        <f t="shared" si="685"/>
        <v/>
      </c>
      <c r="XH90" s="66" t="str">
        <f t="shared" si="686"/>
        <v/>
      </c>
      <c r="XI90" s="66" t="str">
        <f t="shared" si="687"/>
        <v/>
      </c>
      <c r="XJ90" s="66" t="str">
        <f t="shared" si="688"/>
        <v/>
      </c>
      <c r="XK90" s="66" t="str">
        <f t="shared" si="689"/>
        <v/>
      </c>
      <c r="XL90" s="66" t="str">
        <f t="shared" si="690"/>
        <v/>
      </c>
      <c r="XM90" s="66" t="str">
        <f t="shared" si="691"/>
        <v/>
      </c>
      <c r="XN90" s="66" t="str">
        <f t="shared" si="692"/>
        <v/>
      </c>
      <c r="XO90" s="66" t="str">
        <f t="shared" si="693"/>
        <v/>
      </c>
      <c r="XP90" s="66" t="str">
        <f t="shared" si="694"/>
        <v/>
      </c>
      <c r="XQ90" s="66" t="str">
        <f t="shared" si="695"/>
        <v/>
      </c>
      <c r="XR90" s="66" t="str">
        <f t="shared" si="696"/>
        <v/>
      </c>
      <c r="XS90" s="66" t="str">
        <f t="shared" si="697"/>
        <v/>
      </c>
      <c r="XT90" s="66" t="str">
        <f t="shared" si="698"/>
        <v/>
      </c>
      <c r="XU90" s="66" t="str">
        <f t="shared" si="699"/>
        <v/>
      </c>
      <c r="XV90" s="66" t="str">
        <f t="shared" si="700"/>
        <v/>
      </c>
      <c r="XW90" s="66" t="str">
        <f t="shared" si="701"/>
        <v/>
      </c>
      <c r="XX90" s="66" t="str">
        <f t="shared" si="702"/>
        <v/>
      </c>
      <c r="XY90" s="66" t="str">
        <f t="shared" si="703"/>
        <v/>
      </c>
      <c r="XZ90" s="66" t="str">
        <f t="shared" si="704"/>
        <v/>
      </c>
      <c r="YA90" s="66" t="str">
        <f t="shared" si="705"/>
        <v/>
      </c>
      <c r="YB90" s="66" t="str">
        <f t="shared" si="706"/>
        <v/>
      </c>
      <c r="YC90" s="66" t="str">
        <f t="shared" si="707"/>
        <v/>
      </c>
      <c r="YD90" s="66" t="str">
        <f t="shared" si="708"/>
        <v/>
      </c>
      <c r="YE90" s="66" t="str">
        <f t="shared" si="709"/>
        <v/>
      </c>
      <c r="YF90" s="66" t="str">
        <f t="shared" si="710"/>
        <v/>
      </c>
      <c r="YG90" s="66" t="str">
        <f t="shared" si="711"/>
        <v/>
      </c>
      <c r="YH90" s="66" t="str">
        <f t="shared" si="712"/>
        <v/>
      </c>
      <c r="YI90" s="66" t="str">
        <f t="shared" si="713"/>
        <v/>
      </c>
      <c r="YJ90" s="66" t="str">
        <f t="shared" si="714"/>
        <v/>
      </c>
      <c r="YK90" s="66" t="str">
        <f t="shared" si="715"/>
        <v/>
      </c>
      <c r="YL90" s="66" t="str">
        <f t="shared" si="716"/>
        <v/>
      </c>
      <c r="YM90" s="66" t="str">
        <f t="shared" si="717"/>
        <v/>
      </c>
      <c r="YN90" s="66" t="str">
        <f t="shared" si="718"/>
        <v/>
      </c>
      <c r="YO90" s="66" t="str">
        <f t="shared" si="719"/>
        <v/>
      </c>
      <c r="YP90" s="66" t="str">
        <f t="shared" si="720"/>
        <v/>
      </c>
      <c r="YQ90" s="66" t="str">
        <f t="shared" si="721"/>
        <v/>
      </c>
      <c r="YR90" s="66" t="str">
        <f t="shared" si="722"/>
        <v/>
      </c>
      <c r="YS90" s="66" t="str">
        <f t="shared" si="723"/>
        <v/>
      </c>
      <c r="YT90" s="66" t="str">
        <f t="shared" si="724"/>
        <v/>
      </c>
      <c r="YU90" s="66" t="str">
        <f t="shared" si="725"/>
        <v/>
      </c>
      <c r="YV90" s="66" t="str">
        <f t="shared" si="726"/>
        <v/>
      </c>
      <c r="YW90" s="66" t="str">
        <f t="shared" si="727"/>
        <v/>
      </c>
      <c r="YX90" s="66" t="str">
        <f t="shared" si="728"/>
        <v/>
      </c>
      <c r="YY90" s="66" t="str">
        <f t="shared" si="729"/>
        <v/>
      </c>
      <c r="YZ90" s="66" t="str">
        <f t="shared" si="730"/>
        <v/>
      </c>
      <c r="ZA90" s="66" t="str">
        <f t="shared" si="731"/>
        <v/>
      </c>
      <c r="ZB90" s="66" t="str">
        <f t="shared" si="732"/>
        <v/>
      </c>
      <c r="ZC90" s="66" t="str">
        <f t="shared" si="733"/>
        <v/>
      </c>
      <c r="ZD90" s="66" t="str">
        <f t="shared" si="734"/>
        <v/>
      </c>
      <c r="ZE90" s="66" t="str">
        <f t="shared" si="735"/>
        <v/>
      </c>
      <c r="ZF90" s="66" t="str">
        <f t="shared" si="736"/>
        <v/>
      </c>
      <c r="ZG90" s="66" t="str">
        <f t="shared" si="737"/>
        <v/>
      </c>
      <c r="ZH90" s="66" t="str">
        <f t="shared" si="738"/>
        <v/>
      </c>
      <c r="ZI90" s="66" t="str">
        <f t="shared" si="739"/>
        <v/>
      </c>
      <c r="ZJ90" s="66" t="str">
        <f t="shared" si="740"/>
        <v/>
      </c>
      <c r="ZK90" s="66" t="str">
        <f t="shared" si="741"/>
        <v/>
      </c>
      <c r="ZL90" s="66" t="str">
        <f t="shared" si="742"/>
        <v/>
      </c>
      <c r="ZM90" s="66" t="str">
        <f t="shared" si="743"/>
        <v/>
      </c>
      <c r="ZN90" s="66" t="str">
        <f t="shared" si="744"/>
        <v/>
      </c>
      <c r="ZO90" s="66" t="str">
        <f t="shared" si="745"/>
        <v/>
      </c>
      <c r="ZP90" s="66" t="str">
        <f t="shared" si="746"/>
        <v/>
      </c>
      <c r="ZQ90" s="66" t="str">
        <f t="shared" si="747"/>
        <v/>
      </c>
      <c r="ZR90" s="66" t="str">
        <f t="shared" si="748"/>
        <v/>
      </c>
      <c r="ZS90" s="66" t="str">
        <f t="shared" si="749"/>
        <v/>
      </c>
      <c r="ZT90" s="66" t="str">
        <f t="shared" si="750"/>
        <v/>
      </c>
      <c r="ZU90" s="66" t="str">
        <f t="shared" si="751"/>
        <v/>
      </c>
      <c r="ZV90" s="66" t="str">
        <f t="shared" si="752"/>
        <v/>
      </c>
      <c r="ZW90" s="66" t="str">
        <f t="shared" si="753"/>
        <v/>
      </c>
      <c r="ZX90" s="66" t="str">
        <f t="shared" si="754"/>
        <v/>
      </c>
      <c r="ZY90" s="66" t="str">
        <f t="shared" si="755"/>
        <v/>
      </c>
      <c r="ZZ90" s="66" t="str">
        <f t="shared" si="756"/>
        <v/>
      </c>
      <c r="AAA90" s="66" t="str">
        <f t="shared" si="757"/>
        <v/>
      </c>
      <c r="AAB90" s="66" t="str">
        <f t="shared" si="758"/>
        <v/>
      </c>
      <c r="AAC90" s="66" t="str">
        <f t="shared" si="759"/>
        <v/>
      </c>
      <c r="AAD90" s="66" t="str">
        <f t="shared" si="760"/>
        <v/>
      </c>
      <c r="AAE90" s="66" t="str">
        <f t="shared" si="761"/>
        <v/>
      </c>
      <c r="AAF90" s="66" t="str">
        <f t="shared" si="762"/>
        <v/>
      </c>
      <c r="AAG90" s="66" t="str">
        <f t="shared" si="763"/>
        <v/>
      </c>
      <c r="AAH90" s="66" t="str">
        <f t="shared" si="764"/>
        <v/>
      </c>
      <c r="AAI90" s="66" t="str">
        <f t="shared" si="765"/>
        <v/>
      </c>
      <c r="AAJ90" s="66" t="str">
        <f t="shared" si="766"/>
        <v/>
      </c>
      <c r="AAK90" s="66" t="str">
        <f t="shared" si="767"/>
        <v/>
      </c>
      <c r="AAL90" s="66" t="str">
        <f t="shared" si="768"/>
        <v/>
      </c>
      <c r="AAM90" s="66" t="str">
        <f t="shared" si="769"/>
        <v/>
      </c>
      <c r="AAN90" s="66" t="str">
        <f t="shared" si="770"/>
        <v/>
      </c>
      <c r="AAO90" s="66" t="str">
        <f t="shared" si="771"/>
        <v/>
      </c>
      <c r="AAP90" s="66" t="str">
        <f t="shared" si="772"/>
        <v/>
      </c>
      <c r="AAQ90" s="66" t="str">
        <f t="shared" si="773"/>
        <v/>
      </c>
      <c r="AAR90" s="66" t="str">
        <f t="shared" si="774"/>
        <v/>
      </c>
      <c r="AAS90" s="66" t="str">
        <f t="shared" si="775"/>
        <v/>
      </c>
      <c r="AAT90" s="66" t="str">
        <f t="shared" si="776"/>
        <v/>
      </c>
      <c r="AAU90" s="66" t="str">
        <f t="shared" si="777"/>
        <v/>
      </c>
      <c r="AAV90" s="66" t="str">
        <f t="shared" si="778"/>
        <v/>
      </c>
      <c r="AAW90" s="66" t="str">
        <f t="shared" si="779"/>
        <v/>
      </c>
      <c r="AAX90" s="66" t="str">
        <f t="shared" si="780"/>
        <v/>
      </c>
      <c r="AAY90" s="66" t="str">
        <f t="shared" si="781"/>
        <v/>
      </c>
      <c r="AAZ90" s="66" t="str">
        <f t="shared" si="782"/>
        <v/>
      </c>
      <c r="ABA90" s="66" t="str">
        <f t="shared" si="783"/>
        <v/>
      </c>
      <c r="ABB90" s="66" t="str">
        <f t="shared" si="784"/>
        <v/>
      </c>
      <c r="ABC90" s="66" t="str">
        <f t="shared" si="785"/>
        <v/>
      </c>
      <c r="ABD90" s="66" t="str">
        <f t="shared" si="786"/>
        <v/>
      </c>
      <c r="ABE90" s="66" t="str">
        <f t="shared" si="787"/>
        <v/>
      </c>
      <c r="ABF90" s="66" t="str">
        <f t="shared" si="788"/>
        <v/>
      </c>
      <c r="ABG90" s="66" t="str">
        <f t="shared" si="789"/>
        <v/>
      </c>
      <c r="ABH90" s="66" t="str">
        <f t="shared" si="790"/>
        <v/>
      </c>
      <c r="ABI90" s="66" t="str">
        <f t="shared" si="791"/>
        <v/>
      </c>
      <c r="ABJ90" s="66" t="str">
        <f t="shared" si="792"/>
        <v/>
      </c>
      <c r="ABK90" s="66" t="str">
        <f t="shared" si="793"/>
        <v/>
      </c>
      <c r="ABL90" s="66" t="str">
        <f t="shared" si="794"/>
        <v/>
      </c>
      <c r="ABM90" s="66" t="str">
        <f t="shared" si="795"/>
        <v/>
      </c>
      <c r="ABN90" s="66" t="str">
        <f t="shared" si="796"/>
        <v/>
      </c>
      <c r="ABO90" s="66" t="str">
        <f t="shared" si="797"/>
        <v/>
      </c>
      <c r="ABP90" s="66" t="str">
        <f t="shared" si="798"/>
        <v/>
      </c>
      <c r="ABQ90" s="66" t="str">
        <f t="shared" si="799"/>
        <v/>
      </c>
      <c r="ABR90" s="66" t="str">
        <f t="shared" si="800"/>
        <v/>
      </c>
      <c r="ABS90" s="66" t="str">
        <f t="shared" si="801"/>
        <v/>
      </c>
      <c r="ABT90" s="66" t="str">
        <f t="shared" si="802"/>
        <v/>
      </c>
      <c r="ABU90" s="66" t="str">
        <f t="shared" si="803"/>
        <v/>
      </c>
      <c r="ABV90" s="66" t="str">
        <f t="shared" si="804"/>
        <v/>
      </c>
      <c r="ABW90" s="66" t="str">
        <f t="shared" si="805"/>
        <v/>
      </c>
      <c r="ABX90" s="66" t="str">
        <f t="shared" si="806"/>
        <v/>
      </c>
      <c r="ABY90" s="66" t="str">
        <f t="shared" si="807"/>
        <v/>
      </c>
      <c r="ABZ90" s="66" t="str">
        <f t="shared" si="808"/>
        <v/>
      </c>
      <c r="ACA90" s="66" t="str">
        <f t="shared" si="809"/>
        <v/>
      </c>
      <c r="ACB90" s="66" t="str">
        <f t="shared" si="810"/>
        <v/>
      </c>
      <c r="ACC90" s="66" t="str">
        <f t="shared" si="811"/>
        <v/>
      </c>
      <c r="ACD90" s="66" t="str">
        <f t="shared" si="812"/>
        <v/>
      </c>
      <c r="ACE90" s="66" t="str">
        <f t="shared" si="813"/>
        <v/>
      </c>
      <c r="ACF90" s="66" t="str">
        <f t="shared" si="814"/>
        <v/>
      </c>
      <c r="ACG90" s="66" t="str">
        <f t="shared" si="815"/>
        <v/>
      </c>
      <c r="ACH90" s="66" t="str">
        <f t="shared" si="816"/>
        <v/>
      </c>
      <c r="ACI90" s="66" t="str">
        <f t="shared" si="817"/>
        <v/>
      </c>
      <c r="ACJ90" s="66" t="str">
        <f t="shared" si="818"/>
        <v/>
      </c>
      <c r="ACK90" s="66" t="str">
        <f t="shared" si="819"/>
        <v/>
      </c>
      <c r="ACL90" s="66" t="str">
        <f t="shared" si="820"/>
        <v/>
      </c>
      <c r="ACM90" s="66" t="str">
        <f t="shared" ref="ACM90:ACN90" si="847">IF(AND(ACS$3="Unit", ACL90=""), "", IF(AND(ACS$3="Unit", ACL90="-"),"", IF(ACS$3="Unit", "kg/GJ delivered", IF(AND(NY90&lt;&gt;"", NY90&lt;&gt;"-", NX90="-"),"", IF($H90="","", IF(NX90="nd", "",IF(NX90="&lt;n.a.&gt;", "", IF(NY90="#/MJ", "", IF(NY90="kg/GJ delivered",NX90,IF(NY90="g/MJ delivered",NX90,IF(NY90="kg/MJ delivered",NX90*1000,IF(NY90="mg/MJ delivered",NX90/1000,IF(NY90="g/kg",((NX90)*(1/$I90)*(1/$H90)),IF(NY90="mg/kg",((NX90/1000)*(1/$I90)*(1/$H90)),IF(NY90="mg/MJ delivered",NX90/1000,IF(NY90="-","","Error"))))))))))))))))</f>
        <v/>
      </c>
      <c r="ACN90" s="66" t="str">
        <f t="shared" si="847"/>
        <v/>
      </c>
      <c r="ACO90" s="66" t="str">
        <f t="shared" si="822"/>
        <v/>
      </c>
      <c r="ACP90" s="66" t="str">
        <f t="shared" si="823"/>
        <v/>
      </c>
      <c r="ACQ90" s="66" t="str">
        <f t="shared" si="824"/>
        <v/>
      </c>
      <c r="ACR90" s="66" t="str">
        <f t="shared" si="825"/>
        <v/>
      </c>
      <c r="ACS90" s="66" t="str">
        <f t="shared" si="826"/>
        <v/>
      </c>
      <c r="ACT90" s="66" t="str">
        <f t="shared" si="827"/>
        <v/>
      </c>
    </row>
    <row r="91" spans="2:774" ht="15.75" customHeight="1" x14ac:dyDescent="0.25">
      <c r="B91" s="66">
        <v>213</v>
      </c>
      <c r="C91" s="66" t="s">
        <v>823</v>
      </c>
      <c r="D91" s="66" t="s">
        <v>796</v>
      </c>
      <c r="E91" s="156" t="s">
        <v>1643</v>
      </c>
      <c r="F91" s="66" t="s">
        <v>497</v>
      </c>
      <c r="G91" s="66" t="s">
        <v>492</v>
      </c>
      <c r="H91" s="126">
        <v>0.19699999999999998</v>
      </c>
      <c r="I91" s="130">
        <v>19.5</v>
      </c>
      <c r="J91" s="66" t="str">
        <f t="shared" si="449"/>
        <v>Firewood, Improved, IN</v>
      </c>
      <c r="K91" s="161"/>
      <c r="L91" s="161"/>
      <c r="M91" s="161"/>
      <c r="N91" s="161"/>
      <c r="O91" s="66" t="s">
        <v>802</v>
      </c>
      <c r="P91" s="66" t="str">
        <f t="shared" si="428"/>
        <v>IN</v>
      </c>
      <c r="Q91" s="66" t="s">
        <v>2</v>
      </c>
      <c r="R91" s="162">
        <v>78.2</v>
      </c>
      <c r="S91" s="158" t="s">
        <v>523</v>
      </c>
      <c r="T91" s="158" t="s">
        <v>128</v>
      </c>
      <c r="U91" s="158" t="s">
        <v>128</v>
      </c>
      <c r="V91" s="158" t="s">
        <v>128</v>
      </c>
      <c r="W91" s="158" t="s">
        <v>128</v>
      </c>
      <c r="X91" s="166">
        <v>1565.5</v>
      </c>
      <c r="Y91" s="158" t="s">
        <v>523</v>
      </c>
      <c r="Z91" s="165">
        <v>9.75</v>
      </c>
      <c r="AA91" s="158" t="s">
        <v>523</v>
      </c>
      <c r="AB91" s="158" t="s">
        <v>128</v>
      </c>
      <c r="AC91" s="158" t="s">
        <v>128</v>
      </c>
      <c r="AD91" s="158" t="s">
        <v>128</v>
      </c>
      <c r="AE91" s="158" t="s">
        <v>128</v>
      </c>
      <c r="AF91" s="165">
        <v>4.7</v>
      </c>
      <c r="AG91" s="158" t="s">
        <v>523</v>
      </c>
      <c r="AH91" s="163">
        <v>0.10199999999999999</v>
      </c>
      <c r="AI91" s="158" t="s">
        <v>523</v>
      </c>
      <c r="AJ91" s="158" t="s">
        <v>128</v>
      </c>
      <c r="AK91" s="158" t="s">
        <v>128</v>
      </c>
      <c r="AL91" s="158" t="s">
        <v>128</v>
      </c>
      <c r="AM91" s="158" t="s">
        <v>128</v>
      </c>
      <c r="AN91" s="158" t="s">
        <v>128</v>
      </c>
      <c r="AO91" s="158" t="s">
        <v>128</v>
      </c>
      <c r="AP91" s="158" t="s">
        <v>128</v>
      </c>
      <c r="AQ91" s="158" t="s">
        <v>128</v>
      </c>
      <c r="AR91" s="158" t="s">
        <v>128</v>
      </c>
      <c r="AS91" s="158" t="s">
        <v>128</v>
      </c>
      <c r="AT91" s="158" t="s">
        <v>128</v>
      </c>
      <c r="AU91" s="158" t="s">
        <v>128</v>
      </c>
      <c r="AV91" s="158" t="s">
        <v>128</v>
      </c>
      <c r="AW91" s="158" t="s">
        <v>128</v>
      </c>
      <c r="AX91" s="158" t="s">
        <v>128</v>
      </c>
      <c r="AY91" s="158" t="s">
        <v>128</v>
      </c>
      <c r="AZ91" s="158" t="s">
        <v>128</v>
      </c>
      <c r="BA91" s="158" t="s">
        <v>128</v>
      </c>
      <c r="BB91" s="158" t="s">
        <v>128</v>
      </c>
      <c r="BC91" s="158" t="s">
        <v>128</v>
      </c>
      <c r="BD91" s="158" t="s">
        <v>128</v>
      </c>
      <c r="BE91" s="158" t="s">
        <v>128</v>
      </c>
      <c r="BF91" s="158" t="s">
        <v>128</v>
      </c>
      <c r="BG91" s="158" t="s">
        <v>128</v>
      </c>
      <c r="BH91" s="158" t="s">
        <v>128</v>
      </c>
      <c r="BI91" s="158" t="s">
        <v>128</v>
      </c>
      <c r="BJ91" s="158" t="s">
        <v>128</v>
      </c>
      <c r="BK91" s="158" t="s">
        <v>128</v>
      </c>
      <c r="BL91" s="158" t="s">
        <v>128</v>
      </c>
      <c r="BM91" s="158" t="s">
        <v>128</v>
      </c>
      <c r="BN91" s="158" t="s">
        <v>128</v>
      </c>
      <c r="BO91" s="158" t="s">
        <v>128</v>
      </c>
      <c r="BP91" s="158" t="s">
        <v>128</v>
      </c>
      <c r="BQ91" s="158" t="s">
        <v>128</v>
      </c>
      <c r="BR91" s="158" t="s">
        <v>128</v>
      </c>
      <c r="BS91" s="158" t="s">
        <v>128</v>
      </c>
      <c r="BT91" s="158" t="s">
        <v>128</v>
      </c>
      <c r="BU91" s="158" t="s">
        <v>128</v>
      </c>
      <c r="BV91" s="158" t="s">
        <v>128</v>
      </c>
      <c r="BW91" s="158" t="s">
        <v>128</v>
      </c>
      <c r="BX91" s="158" t="s">
        <v>128</v>
      </c>
      <c r="BY91" s="158" t="s">
        <v>128</v>
      </c>
      <c r="BZ91" s="158" t="s">
        <v>128</v>
      </c>
      <c r="CA91" s="158" t="s">
        <v>128</v>
      </c>
      <c r="CB91" s="158" t="s">
        <v>128</v>
      </c>
      <c r="CC91" s="158" t="s">
        <v>128</v>
      </c>
      <c r="CD91" s="158" t="s">
        <v>128</v>
      </c>
      <c r="CE91" s="158" t="s">
        <v>128</v>
      </c>
      <c r="CF91" s="158" t="s">
        <v>128</v>
      </c>
      <c r="CG91" s="158" t="s">
        <v>128</v>
      </c>
      <c r="CH91" s="158" t="s">
        <v>128</v>
      </c>
      <c r="CI91" s="158" t="s">
        <v>128</v>
      </c>
      <c r="CJ91" s="158" t="s">
        <v>128</v>
      </c>
      <c r="CK91" s="158" t="s">
        <v>128</v>
      </c>
      <c r="CL91" s="158" t="s">
        <v>128</v>
      </c>
      <c r="CM91" s="158" t="s">
        <v>128</v>
      </c>
      <c r="CN91" s="158" t="s">
        <v>128</v>
      </c>
      <c r="CO91" s="158" t="s">
        <v>128</v>
      </c>
      <c r="CP91" s="158" t="s">
        <v>128</v>
      </c>
      <c r="CQ91" s="158" t="s">
        <v>128</v>
      </c>
      <c r="CR91" s="158" t="s">
        <v>128</v>
      </c>
      <c r="CS91" s="158" t="s">
        <v>128</v>
      </c>
      <c r="CT91" s="158" t="s">
        <v>128</v>
      </c>
      <c r="CU91" s="158" t="s">
        <v>128</v>
      </c>
      <c r="CV91" s="158" t="s">
        <v>128</v>
      </c>
      <c r="CW91" s="158" t="s">
        <v>128</v>
      </c>
      <c r="CX91" s="158" t="s">
        <v>128</v>
      </c>
      <c r="CY91" s="158" t="s">
        <v>128</v>
      </c>
      <c r="CZ91" s="158" t="s">
        <v>128</v>
      </c>
      <c r="DA91" s="158" t="s">
        <v>128</v>
      </c>
      <c r="DB91" s="158" t="s">
        <v>128</v>
      </c>
      <c r="DC91" s="158" t="s">
        <v>128</v>
      </c>
      <c r="DD91" s="158" t="s">
        <v>128</v>
      </c>
      <c r="DE91" s="158" t="s">
        <v>128</v>
      </c>
      <c r="DF91" s="158" t="s">
        <v>128</v>
      </c>
      <c r="DG91" s="158" t="s">
        <v>128</v>
      </c>
      <c r="DH91" s="158" t="s">
        <v>128</v>
      </c>
      <c r="DI91" s="158" t="s">
        <v>128</v>
      </c>
      <c r="DJ91" s="158" t="s">
        <v>128</v>
      </c>
      <c r="DK91" s="158" t="s">
        <v>128</v>
      </c>
      <c r="DL91" s="158" t="s">
        <v>128</v>
      </c>
      <c r="DM91" s="158" t="s">
        <v>128</v>
      </c>
      <c r="DN91" s="158" t="s">
        <v>128</v>
      </c>
      <c r="DO91" s="158" t="s">
        <v>128</v>
      </c>
      <c r="DP91" s="158" t="s">
        <v>128</v>
      </c>
      <c r="DQ91" s="158" t="s">
        <v>128</v>
      </c>
      <c r="DR91" s="158" t="s">
        <v>128</v>
      </c>
      <c r="DS91" s="158" t="s">
        <v>128</v>
      </c>
      <c r="DT91" s="158" t="s">
        <v>128</v>
      </c>
      <c r="DU91" s="158" t="s">
        <v>128</v>
      </c>
      <c r="DV91" s="158" t="s">
        <v>128</v>
      </c>
      <c r="DW91" s="158" t="s">
        <v>128</v>
      </c>
      <c r="DX91" s="158" t="s">
        <v>128</v>
      </c>
      <c r="DY91" s="158" t="s">
        <v>128</v>
      </c>
      <c r="DZ91" s="158" t="s">
        <v>128</v>
      </c>
      <c r="EA91" s="158" t="s">
        <v>128</v>
      </c>
      <c r="EB91" s="158" t="s">
        <v>128</v>
      </c>
      <c r="EC91" s="158" t="s">
        <v>128</v>
      </c>
      <c r="ED91" s="158" t="s">
        <v>128</v>
      </c>
      <c r="EE91" s="158" t="s">
        <v>128</v>
      </c>
      <c r="EF91" s="158" t="s">
        <v>128</v>
      </c>
      <c r="EG91" s="158" t="s">
        <v>128</v>
      </c>
      <c r="EH91" s="158" t="s">
        <v>128</v>
      </c>
      <c r="EI91" s="158" t="s">
        <v>128</v>
      </c>
      <c r="EJ91" s="158" t="s">
        <v>128</v>
      </c>
      <c r="EK91" s="158" t="s">
        <v>128</v>
      </c>
      <c r="EL91" s="158" t="s">
        <v>128</v>
      </c>
      <c r="EM91" s="158" t="s">
        <v>128</v>
      </c>
      <c r="EN91" s="158" t="s">
        <v>128</v>
      </c>
      <c r="EO91" s="158" t="s">
        <v>128</v>
      </c>
      <c r="EP91" s="158" t="s">
        <v>128</v>
      </c>
      <c r="EQ91" s="158" t="s">
        <v>128</v>
      </c>
      <c r="ER91" s="158" t="s">
        <v>128</v>
      </c>
      <c r="ES91" s="158" t="s">
        <v>128</v>
      </c>
      <c r="ET91" s="158" t="s">
        <v>128</v>
      </c>
      <c r="EU91" s="158" t="s">
        <v>128</v>
      </c>
      <c r="EV91" s="158" t="s">
        <v>128</v>
      </c>
      <c r="EW91" s="158" t="s">
        <v>128</v>
      </c>
      <c r="EX91" s="158" t="s">
        <v>128</v>
      </c>
      <c r="EY91" s="158" t="s">
        <v>128</v>
      </c>
      <c r="EZ91" s="158" t="s">
        <v>128</v>
      </c>
      <c r="FA91" s="158" t="s">
        <v>128</v>
      </c>
      <c r="FB91" s="158" t="s">
        <v>128</v>
      </c>
      <c r="FC91" s="158" t="s">
        <v>128</v>
      </c>
      <c r="FD91" s="158" t="s">
        <v>128</v>
      </c>
      <c r="FE91" s="158" t="s">
        <v>128</v>
      </c>
      <c r="FF91" s="158" t="s">
        <v>128</v>
      </c>
      <c r="FG91" s="158" t="s">
        <v>128</v>
      </c>
      <c r="FH91" s="158" t="s">
        <v>128</v>
      </c>
      <c r="FI91" s="158" t="s">
        <v>128</v>
      </c>
      <c r="FJ91" s="158" t="s">
        <v>128</v>
      </c>
      <c r="FK91" s="158" t="s">
        <v>128</v>
      </c>
      <c r="FL91" s="158" t="s">
        <v>128</v>
      </c>
      <c r="FM91" s="158" t="s">
        <v>128</v>
      </c>
      <c r="FN91" s="158" t="s">
        <v>128</v>
      </c>
      <c r="FO91" s="158" t="s">
        <v>128</v>
      </c>
      <c r="FP91" s="158" t="s">
        <v>128</v>
      </c>
      <c r="FQ91" s="158" t="s">
        <v>128</v>
      </c>
      <c r="FR91" s="158" t="s">
        <v>128</v>
      </c>
      <c r="FS91" s="158" t="s">
        <v>128</v>
      </c>
      <c r="FT91" s="158" t="s">
        <v>128</v>
      </c>
      <c r="FU91" s="158" t="s">
        <v>128</v>
      </c>
      <c r="FV91" s="158" t="s">
        <v>128</v>
      </c>
      <c r="FW91" s="158" t="s">
        <v>128</v>
      </c>
      <c r="FX91" s="158" t="s">
        <v>128</v>
      </c>
      <c r="FY91" s="158" t="s">
        <v>128</v>
      </c>
      <c r="FZ91" s="158" t="s">
        <v>128</v>
      </c>
      <c r="GA91" s="158" t="s">
        <v>128</v>
      </c>
      <c r="GB91" s="158" t="s">
        <v>128</v>
      </c>
      <c r="GC91" s="158" t="s">
        <v>128</v>
      </c>
      <c r="GD91" s="158" t="s">
        <v>128</v>
      </c>
      <c r="GE91" s="158" t="s">
        <v>128</v>
      </c>
      <c r="GF91" s="158" t="s">
        <v>128</v>
      </c>
      <c r="GG91" s="158" t="s">
        <v>128</v>
      </c>
      <c r="GH91" s="158" t="s">
        <v>128</v>
      </c>
      <c r="GI91" s="158" t="s">
        <v>128</v>
      </c>
      <c r="GJ91" s="158" t="s">
        <v>128</v>
      </c>
      <c r="GK91" s="158" t="s">
        <v>128</v>
      </c>
      <c r="GL91" s="158" t="s">
        <v>128</v>
      </c>
      <c r="GM91" s="158" t="s">
        <v>128</v>
      </c>
      <c r="GN91" s="158" t="s">
        <v>128</v>
      </c>
      <c r="GO91" s="158" t="s">
        <v>128</v>
      </c>
      <c r="GP91" s="158" t="s">
        <v>128</v>
      </c>
      <c r="GQ91" s="158" t="s">
        <v>128</v>
      </c>
      <c r="GR91" s="158" t="s">
        <v>128</v>
      </c>
      <c r="GS91" s="158" t="s">
        <v>128</v>
      </c>
      <c r="GT91" s="158" t="s">
        <v>128</v>
      </c>
      <c r="GU91" s="158" t="s">
        <v>128</v>
      </c>
      <c r="GV91" s="158" t="s">
        <v>128</v>
      </c>
      <c r="GW91" s="158" t="s">
        <v>128</v>
      </c>
      <c r="GX91" s="158" t="s">
        <v>128</v>
      </c>
      <c r="GY91" s="158" t="s">
        <v>128</v>
      </c>
      <c r="GZ91" s="158" t="s">
        <v>128</v>
      </c>
      <c r="HA91" s="158" t="s">
        <v>128</v>
      </c>
      <c r="HB91" s="158" t="s">
        <v>128</v>
      </c>
      <c r="HC91" s="158" t="s">
        <v>128</v>
      </c>
      <c r="HD91" s="158" t="s">
        <v>128</v>
      </c>
      <c r="HE91" s="158" t="s">
        <v>128</v>
      </c>
      <c r="HF91" s="158" t="s">
        <v>128</v>
      </c>
      <c r="HG91" s="158" t="s">
        <v>128</v>
      </c>
      <c r="HH91" s="158" t="s">
        <v>128</v>
      </c>
      <c r="HI91" s="158" t="s">
        <v>128</v>
      </c>
      <c r="HJ91" s="158" t="s">
        <v>128</v>
      </c>
      <c r="HK91" s="158" t="s">
        <v>128</v>
      </c>
      <c r="HL91" s="158" t="s">
        <v>128</v>
      </c>
      <c r="HM91" s="158" t="s">
        <v>128</v>
      </c>
      <c r="HN91" s="158" t="s">
        <v>128</v>
      </c>
      <c r="HO91" s="158" t="s">
        <v>128</v>
      </c>
      <c r="HP91" s="158" t="s">
        <v>128</v>
      </c>
      <c r="HQ91" s="158" t="s">
        <v>128</v>
      </c>
      <c r="HR91" s="158" t="s">
        <v>128</v>
      </c>
      <c r="HS91" s="158" t="s">
        <v>128</v>
      </c>
      <c r="HT91" s="158" t="s">
        <v>128</v>
      </c>
      <c r="HU91" s="158" t="s">
        <v>128</v>
      </c>
      <c r="HV91" s="158" t="s">
        <v>128</v>
      </c>
      <c r="HW91" s="158" t="s">
        <v>128</v>
      </c>
      <c r="HX91" s="158" t="s">
        <v>128</v>
      </c>
      <c r="HY91" s="158" t="s">
        <v>128</v>
      </c>
      <c r="HZ91" s="158" t="s">
        <v>128</v>
      </c>
      <c r="IA91" s="158" t="s">
        <v>128</v>
      </c>
      <c r="IB91" s="158" t="s">
        <v>128</v>
      </c>
      <c r="IC91" s="158" t="s">
        <v>128</v>
      </c>
      <c r="ID91" s="158" t="s">
        <v>128</v>
      </c>
      <c r="IE91" s="158" t="s">
        <v>128</v>
      </c>
      <c r="IF91" s="158" t="s">
        <v>128</v>
      </c>
      <c r="IG91" s="158" t="s">
        <v>128</v>
      </c>
      <c r="IH91" s="158" t="s">
        <v>128</v>
      </c>
      <c r="II91" s="158" t="s">
        <v>128</v>
      </c>
      <c r="IJ91" s="158" t="s">
        <v>128</v>
      </c>
      <c r="IK91" s="158" t="s">
        <v>128</v>
      </c>
      <c r="IL91" s="158" t="s">
        <v>128</v>
      </c>
      <c r="IM91" s="158" t="s">
        <v>128</v>
      </c>
      <c r="IN91" s="158" t="s">
        <v>128</v>
      </c>
      <c r="IO91" s="158" t="s">
        <v>128</v>
      </c>
      <c r="IP91" s="158" t="s">
        <v>128</v>
      </c>
      <c r="IQ91" s="158" t="s">
        <v>128</v>
      </c>
      <c r="IR91" s="158" t="s">
        <v>128</v>
      </c>
      <c r="IS91" s="158" t="s">
        <v>128</v>
      </c>
      <c r="IT91" s="158" t="s">
        <v>128</v>
      </c>
      <c r="IU91" s="158" t="s">
        <v>128</v>
      </c>
      <c r="IV91" s="158" t="s">
        <v>128</v>
      </c>
      <c r="IW91" s="158" t="s">
        <v>128</v>
      </c>
      <c r="IX91" s="158" t="s">
        <v>128</v>
      </c>
      <c r="IY91" s="158" t="s">
        <v>128</v>
      </c>
      <c r="IZ91" s="158" t="s">
        <v>128</v>
      </c>
      <c r="JA91" s="158" t="s">
        <v>128</v>
      </c>
      <c r="JB91" s="158" t="s">
        <v>128</v>
      </c>
      <c r="JC91" s="158" t="s">
        <v>128</v>
      </c>
      <c r="JD91" s="158" t="s">
        <v>128</v>
      </c>
      <c r="JE91" s="158" t="s">
        <v>128</v>
      </c>
      <c r="JF91" s="158" t="s">
        <v>128</v>
      </c>
      <c r="JG91" s="158" t="s">
        <v>128</v>
      </c>
      <c r="JH91" s="158" t="s">
        <v>128</v>
      </c>
      <c r="JI91" s="158" t="s">
        <v>128</v>
      </c>
      <c r="JJ91" s="158" t="s">
        <v>128</v>
      </c>
      <c r="JK91" s="158" t="s">
        <v>128</v>
      </c>
      <c r="JL91" s="158" t="s">
        <v>128</v>
      </c>
      <c r="JM91" s="158" t="s">
        <v>128</v>
      </c>
      <c r="JN91" s="158" t="s">
        <v>128</v>
      </c>
      <c r="JO91" s="158" t="s">
        <v>128</v>
      </c>
      <c r="JP91" s="158" t="s">
        <v>128</v>
      </c>
      <c r="JQ91" s="158" t="s">
        <v>128</v>
      </c>
      <c r="JR91" s="158" t="s">
        <v>128</v>
      </c>
      <c r="JS91" s="158" t="s">
        <v>128</v>
      </c>
      <c r="JT91" s="158" t="s">
        <v>128</v>
      </c>
      <c r="JU91" s="158" t="s">
        <v>128</v>
      </c>
      <c r="JV91" s="158" t="s">
        <v>128</v>
      </c>
      <c r="JW91" s="158" t="s">
        <v>128</v>
      </c>
      <c r="JX91" s="158" t="s">
        <v>128</v>
      </c>
      <c r="JY91" s="158" t="s">
        <v>128</v>
      </c>
      <c r="JZ91" s="158" t="s">
        <v>128</v>
      </c>
      <c r="KA91" s="158" t="s">
        <v>128</v>
      </c>
      <c r="KB91" s="158" t="s">
        <v>128</v>
      </c>
      <c r="KC91" s="158" t="s">
        <v>128</v>
      </c>
      <c r="KD91" s="158" t="s">
        <v>128</v>
      </c>
      <c r="KE91" s="158" t="s">
        <v>128</v>
      </c>
      <c r="KF91" s="158" t="s">
        <v>128</v>
      </c>
      <c r="KG91" s="158" t="s">
        <v>128</v>
      </c>
      <c r="KH91" s="158" t="s">
        <v>128</v>
      </c>
      <c r="KI91" s="158" t="s">
        <v>128</v>
      </c>
      <c r="KJ91" s="158" t="s">
        <v>128</v>
      </c>
      <c r="KK91" s="158" t="s">
        <v>128</v>
      </c>
      <c r="KL91" s="158" t="s">
        <v>128</v>
      </c>
      <c r="KM91" s="158" t="s">
        <v>128</v>
      </c>
      <c r="KN91" s="158" t="s">
        <v>128</v>
      </c>
      <c r="KO91" s="158" t="s">
        <v>128</v>
      </c>
      <c r="KP91" s="158" t="s">
        <v>128</v>
      </c>
      <c r="KQ91" s="158" t="s">
        <v>128</v>
      </c>
      <c r="KR91" s="158" t="s">
        <v>128</v>
      </c>
      <c r="KS91" s="158" t="s">
        <v>128</v>
      </c>
      <c r="KT91" s="158" t="s">
        <v>128</v>
      </c>
      <c r="KU91" s="158" t="s">
        <v>128</v>
      </c>
      <c r="KV91" s="158" t="s">
        <v>128</v>
      </c>
      <c r="KW91" s="158" t="s">
        <v>128</v>
      </c>
      <c r="KX91" s="158" t="s">
        <v>128</v>
      </c>
      <c r="KY91" s="158" t="s">
        <v>128</v>
      </c>
      <c r="KZ91" s="158" t="s">
        <v>128</v>
      </c>
      <c r="LA91" s="158" t="s">
        <v>128</v>
      </c>
      <c r="LB91" s="158" t="s">
        <v>128</v>
      </c>
      <c r="LC91" s="158" t="s">
        <v>128</v>
      </c>
      <c r="LD91" s="158" t="s">
        <v>128</v>
      </c>
      <c r="LE91" s="158" t="s">
        <v>128</v>
      </c>
      <c r="LF91" s="158" t="s">
        <v>128</v>
      </c>
      <c r="LG91" s="158" t="s">
        <v>128</v>
      </c>
      <c r="LH91" s="158" t="s">
        <v>128</v>
      </c>
      <c r="LI91" s="158" t="s">
        <v>128</v>
      </c>
      <c r="LJ91" s="158" t="s">
        <v>128</v>
      </c>
      <c r="LK91" s="158" t="s">
        <v>128</v>
      </c>
      <c r="LL91" s="158" t="s">
        <v>128</v>
      </c>
      <c r="LM91" s="158" t="s">
        <v>128</v>
      </c>
      <c r="LN91" s="158" t="s">
        <v>128</v>
      </c>
      <c r="LO91" s="158" t="s">
        <v>128</v>
      </c>
      <c r="LP91" s="158" t="s">
        <v>128</v>
      </c>
      <c r="LQ91" s="158" t="s">
        <v>128</v>
      </c>
      <c r="LR91" s="158" t="s">
        <v>128</v>
      </c>
      <c r="LS91" s="158" t="s">
        <v>128</v>
      </c>
      <c r="LT91" s="158" t="s">
        <v>128</v>
      </c>
      <c r="LU91" s="158" t="s">
        <v>128</v>
      </c>
      <c r="LV91" s="158" t="s">
        <v>128</v>
      </c>
      <c r="LW91" s="158" t="s">
        <v>128</v>
      </c>
      <c r="LX91" s="158" t="s">
        <v>128</v>
      </c>
      <c r="LY91" s="158" t="s">
        <v>128</v>
      </c>
      <c r="LZ91" s="158" t="s">
        <v>128</v>
      </c>
      <c r="MA91" s="158" t="s">
        <v>128</v>
      </c>
      <c r="MB91" s="158" t="s">
        <v>128</v>
      </c>
      <c r="MC91" s="158" t="s">
        <v>128</v>
      </c>
      <c r="MD91" s="158" t="s">
        <v>128</v>
      </c>
      <c r="ME91" s="158" t="s">
        <v>128</v>
      </c>
      <c r="MF91" s="158" t="s">
        <v>128</v>
      </c>
      <c r="MG91" s="158" t="s">
        <v>128</v>
      </c>
      <c r="MH91" s="158" t="s">
        <v>128</v>
      </c>
      <c r="MI91" s="158" t="s">
        <v>128</v>
      </c>
      <c r="MJ91" s="158" t="s">
        <v>128</v>
      </c>
      <c r="MK91" s="158" t="s">
        <v>128</v>
      </c>
      <c r="ML91" s="158" t="s">
        <v>128</v>
      </c>
      <c r="MM91" s="158" t="s">
        <v>128</v>
      </c>
      <c r="MN91" s="158" t="s">
        <v>128</v>
      </c>
      <c r="MO91" s="158" t="s">
        <v>128</v>
      </c>
      <c r="MP91" s="158" t="s">
        <v>128</v>
      </c>
      <c r="MQ91" s="158" t="s">
        <v>128</v>
      </c>
      <c r="MR91" s="158" t="s">
        <v>128</v>
      </c>
      <c r="MS91" s="158" t="s">
        <v>128</v>
      </c>
      <c r="MT91" s="158" t="s">
        <v>128</v>
      </c>
      <c r="MU91" s="158" t="s">
        <v>128</v>
      </c>
      <c r="MV91" s="158" t="s">
        <v>128</v>
      </c>
      <c r="MW91" s="158" t="s">
        <v>128</v>
      </c>
      <c r="MX91" s="158" t="s">
        <v>128</v>
      </c>
      <c r="MY91" s="158" t="s">
        <v>128</v>
      </c>
      <c r="MZ91" s="158" t="s">
        <v>128</v>
      </c>
      <c r="NA91" s="158" t="s">
        <v>128</v>
      </c>
      <c r="NB91" s="158" t="s">
        <v>128</v>
      </c>
      <c r="NC91" s="158" t="s">
        <v>128</v>
      </c>
      <c r="ND91" s="158" t="s">
        <v>128</v>
      </c>
      <c r="NE91" s="158" t="s">
        <v>128</v>
      </c>
      <c r="NF91" s="158" t="s">
        <v>128</v>
      </c>
      <c r="NG91" s="158" t="s">
        <v>128</v>
      </c>
      <c r="NH91" s="158" t="s">
        <v>128</v>
      </c>
      <c r="NI91" s="158" t="s">
        <v>128</v>
      </c>
      <c r="NJ91" s="158" t="s">
        <v>128</v>
      </c>
      <c r="NK91" s="158" t="s">
        <v>128</v>
      </c>
      <c r="NL91" s="158" t="s">
        <v>128</v>
      </c>
      <c r="NM91" s="158" t="s">
        <v>128</v>
      </c>
      <c r="NN91" s="158" t="s">
        <v>128</v>
      </c>
      <c r="NO91" s="158" t="s">
        <v>128</v>
      </c>
      <c r="NP91" s="158" t="s">
        <v>128</v>
      </c>
      <c r="NQ91" s="158" t="s">
        <v>128</v>
      </c>
      <c r="NR91" s="158" t="s">
        <v>128</v>
      </c>
      <c r="NS91" s="158" t="s">
        <v>128</v>
      </c>
      <c r="NT91" s="158" t="s">
        <v>128</v>
      </c>
      <c r="NU91" s="158" t="s">
        <v>128</v>
      </c>
      <c r="NV91" s="158" t="s">
        <v>128</v>
      </c>
      <c r="NW91" s="158" t="s">
        <v>128</v>
      </c>
      <c r="NX91" s="158" t="s">
        <v>128</v>
      </c>
      <c r="NY91" s="158" t="s">
        <v>128</v>
      </c>
      <c r="NZ91" s="158" t="s">
        <v>128</v>
      </c>
      <c r="OA91" s="158" t="s">
        <v>128</v>
      </c>
      <c r="OB91" s="158" t="s">
        <v>128</v>
      </c>
      <c r="OC91" s="158" t="s">
        <v>128</v>
      </c>
      <c r="OD91" s="158" t="s">
        <v>128</v>
      </c>
      <c r="OE91" s="170" t="s">
        <v>128</v>
      </c>
      <c r="OF91" s="181"/>
      <c r="OG91" s="174">
        <f t="shared" si="451"/>
        <v>20.356631524144216</v>
      </c>
      <c r="OH91" s="66" t="str">
        <f t="shared" si="452"/>
        <v>kg/GJ delivered</v>
      </c>
      <c r="OI91" s="66" t="str">
        <f t="shared" si="453"/>
        <v/>
      </c>
      <c r="OJ91" s="66" t="str">
        <f t="shared" si="454"/>
        <v/>
      </c>
      <c r="OK91" s="66" t="str">
        <f t="shared" si="455"/>
        <v/>
      </c>
      <c r="OL91" s="66" t="str">
        <f t="shared" si="456"/>
        <v/>
      </c>
      <c r="OM91" s="159">
        <f t="shared" si="457"/>
        <v>407.52310295457505</v>
      </c>
      <c r="ON91" s="66" t="str">
        <f t="shared" si="458"/>
        <v>kg/GJ delivered</v>
      </c>
      <c r="OO91" s="118">
        <f t="shared" si="459"/>
        <v>2.5380710659898478</v>
      </c>
      <c r="OP91" s="66" t="str">
        <f t="shared" si="460"/>
        <v>kg/GJ delivered</v>
      </c>
      <c r="OQ91" s="66" t="str">
        <f t="shared" si="461"/>
        <v/>
      </c>
      <c r="OR91" s="66" t="str">
        <f t="shared" si="462"/>
        <v/>
      </c>
      <c r="OS91" s="66" t="str">
        <f t="shared" si="463"/>
        <v/>
      </c>
      <c r="OT91" s="66" t="str">
        <f t="shared" si="464"/>
        <v/>
      </c>
      <c r="OU91" s="118">
        <f t="shared" si="465"/>
        <v>1.2234804112976703</v>
      </c>
      <c r="OV91" s="66" t="str">
        <f t="shared" si="466"/>
        <v>kg/GJ delivered</v>
      </c>
      <c r="OW91" s="126">
        <f t="shared" si="467"/>
        <v>2.6552128074970715E-2</v>
      </c>
      <c r="OX91" s="66" t="str">
        <f t="shared" si="468"/>
        <v>kg/GJ delivered</v>
      </c>
      <c r="OY91" s="66" t="str">
        <f t="shared" si="469"/>
        <v/>
      </c>
      <c r="OZ91" s="66" t="str">
        <f t="shared" si="470"/>
        <v/>
      </c>
      <c r="PA91" s="66" t="str">
        <f t="shared" si="471"/>
        <v/>
      </c>
      <c r="PB91" s="66" t="str">
        <f t="shared" si="472"/>
        <v/>
      </c>
      <c r="PC91" s="66" t="str">
        <f t="shared" si="473"/>
        <v/>
      </c>
      <c r="PD91" s="66" t="str">
        <f t="shared" si="474"/>
        <v/>
      </c>
      <c r="PE91" s="66" t="str">
        <f t="shared" si="475"/>
        <v/>
      </c>
      <c r="PF91" s="66" t="str">
        <f t="shared" si="476"/>
        <v/>
      </c>
      <c r="PG91" s="66" t="str">
        <f t="shared" si="477"/>
        <v/>
      </c>
      <c r="PH91" s="66" t="str">
        <f t="shared" si="478"/>
        <v/>
      </c>
      <c r="PI91" s="66" t="str">
        <f t="shared" si="479"/>
        <v/>
      </c>
      <c r="PJ91" s="66" t="str">
        <f t="shared" si="480"/>
        <v/>
      </c>
      <c r="PK91" s="66" t="str">
        <f t="shared" si="481"/>
        <v/>
      </c>
      <c r="PL91" s="66" t="str">
        <f t="shared" si="482"/>
        <v/>
      </c>
      <c r="PM91" s="66" t="str">
        <f t="shared" si="483"/>
        <v/>
      </c>
      <c r="PN91" s="66" t="str">
        <f t="shared" si="484"/>
        <v/>
      </c>
      <c r="PO91" s="66" t="str">
        <f t="shared" si="485"/>
        <v/>
      </c>
      <c r="PP91" s="66" t="str">
        <f t="shared" si="486"/>
        <v/>
      </c>
      <c r="PQ91" s="66" t="str">
        <f t="shared" si="487"/>
        <v/>
      </c>
      <c r="PR91" s="66" t="str">
        <f t="shared" si="488"/>
        <v/>
      </c>
      <c r="PS91" s="66" t="str">
        <f t="shared" si="489"/>
        <v/>
      </c>
      <c r="PT91" s="66" t="str">
        <f t="shared" si="490"/>
        <v/>
      </c>
      <c r="PU91" s="66" t="str">
        <f t="shared" si="491"/>
        <v/>
      </c>
      <c r="PV91" s="66" t="str">
        <f t="shared" si="492"/>
        <v/>
      </c>
      <c r="PW91" s="66" t="str">
        <f t="shared" si="493"/>
        <v/>
      </c>
      <c r="PX91" s="66" t="str">
        <f t="shared" si="494"/>
        <v/>
      </c>
      <c r="PY91" s="66" t="str">
        <f t="shared" si="495"/>
        <v/>
      </c>
      <c r="PZ91" s="66" t="str">
        <f t="shared" si="496"/>
        <v/>
      </c>
      <c r="QA91" s="66" t="str">
        <f t="shared" si="497"/>
        <v/>
      </c>
      <c r="QB91" s="66" t="str">
        <f t="shared" si="498"/>
        <v/>
      </c>
      <c r="QC91" s="66" t="str">
        <f t="shared" si="499"/>
        <v/>
      </c>
      <c r="QD91" s="66" t="str">
        <f t="shared" si="500"/>
        <v/>
      </c>
      <c r="QE91" s="66" t="str">
        <f t="shared" si="501"/>
        <v/>
      </c>
      <c r="QF91" s="66" t="str">
        <f t="shared" si="502"/>
        <v/>
      </c>
      <c r="QG91" s="66" t="str">
        <f t="shared" si="503"/>
        <v/>
      </c>
      <c r="QH91" s="66" t="str">
        <f t="shared" si="504"/>
        <v/>
      </c>
      <c r="QI91" s="66" t="str">
        <f t="shared" si="505"/>
        <v/>
      </c>
      <c r="QJ91" s="66" t="str">
        <f t="shared" si="506"/>
        <v/>
      </c>
      <c r="QK91" s="66" t="str">
        <f t="shared" si="507"/>
        <v/>
      </c>
      <c r="QL91" s="66" t="str">
        <f t="shared" si="508"/>
        <v/>
      </c>
      <c r="QM91" s="66" t="str">
        <f t="shared" si="509"/>
        <v/>
      </c>
      <c r="QN91" s="66" t="str">
        <f t="shared" si="510"/>
        <v/>
      </c>
      <c r="QO91" s="66" t="str">
        <f t="shared" si="511"/>
        <v/>
      </c>
      <c r="QP91" s="66" t="str">
        <f t="shared" si="512"/>
        <v/>
      </c>
      <c r="QQ91" s="66" t="str">
        <f t="shared" si="513"/>
        <v/>
      </c>
      <c r="QR91" s="66" t="str">
        <f t="shared" si="514"/>
        <v/>
      </c>
      <c r="QS91" s="66" t="str">
        <f t="shared" si="515"/>
        <v/>
      </c>
      <c r="QT91" s="66" t="str">
        <f t="shared" si="516"/>
        <v/>
      </c>
      <c r="QU91" s="66" t="str">
        <f t="shared" si="517"/>
        <v/>
      </c>
      <c r="QV91" s="66" t="str">
        <f t="shared" si="518"/>
        <v/>
      </c>
      <c r="QW91" s="66" t="str">
        <f t="shared" si="519"/>
        <v/>
      </c>
      <c r="QX91" s="66" t="str">
        <f t="shared" si="520"/>
        <v/>
      </c>
      <c r="QY91" s="66" t="str">
        <f t="shared" si="521"/>
        <v/>
      </c>
      <c r="QZ91" s="66" t="str">
        <f t="shared" si="522"/>
        <v/>
      </c>
      <c r="RA91" s="66" t="str">
        <f t="shared" si="523"/>
        <v/>
      </c>
      <c r="RB91" s="66" t="str">
        <f t="shared" si="524"/>
        <v/>
      </c>
      <c r="RC91" s="66" t="str">
        <f t="shared" si="525"/>
        <v/>
      </c>
      <c r="RD91" s="66" t="str">
        <f t="shared" si="526"/>
        <v/>
      </c>
      <c r="RE91" s="66" t="str">
        <f t="shared" si="527"/>
        <v/>
      </c>
      <c r="RF91" s="66" t="str">
        <f t="shared" si="528"/>
        <v/>
      </c>
      <c r="RG91" s="66" t="str">
        <f t="shared" si="529"/>
        <v/>
      </c>
      <c r="RH91" s="66" t="str">
        <f t="shared" si="530"/>
        <v/>
      </c>
      <c r="RI91" s="66" t="str">
        <f t="shared" si="531"/>
        <v/>
      </c>
      <c r="RJ91" s="66" t="str">
        <f t="shared" si="532"/>
        <v/>
      </c>
      <c r="RK91" s="66" t="str">
        <f t="shared" si="533"/>
        <v/>
      </c>
      <c r="RL91" s="66" t="str">
        <f t="shared" si="534"/>
        <v/>
      </c>
      <c r="RM91" s="66" t="str">
        <f t="shared" si="535"/>
        <v/>
      </c>
      <c r="RN91" s="66" t="str">
        <f t="shared" si="536"/>
        <v/>
      </c>
      <c r="RO91" s="66" t="str">
        <f t="shared" si="537"/>
        <v/>
      </c>
      <c r="RP91" s="66" t="str">
        <f t="shared" si="538"/>
        <v/>
      </c>
      <c r="RQ91" s="66" t="str">
        <f t="shared" si="539"/>
        <v/>
      </c>
      <c r="RR91" s="66" t="str">
        <f t="shared" si="540"/>
        <v/>
      </c>
      <c r="RS91" s="66" t="str">
        <f t="shared" si="541"/>
        <v/>
      </c>
      <c r="RT91" s="66" t="str">
        <f t="shared" si="542"/>
        <v/>
      </c>
      <c r="RU91" s="66" t="str">
        <f t="shared" si="543"/>
        <v/>
      </c>
      <c r="RV91" s="66" t="str">
        <f t="shared" si="544"/>
        <v/>
      </c>
      <c r="RW91" s="66" t="str">
        <f t="shared" si="545"/>
        <v/>
      </c>
      <c r="RX91" s="66" t="str">
        <f t="shared" si="546"/>
        <v/>
      </c>
      <c r="RY91" s="66" t="str">
        <f t="shared" si="547"/>
        <v/>
      </c>
      <c r="RZ91" s="66" t="str">
        <f t="shared" si="548"/>
        <v/>
      </c>
      <c r="SA91" s="66" t="str">
        <f t="shared" si="549"/>
        <v/>
      </c>
      <c r="SB91" s="66" t="str">
        <f t="shared" si="550"/>
        <v/>
      </c>
      <c r="SC91" s="66" t="str">
        <f t="shared" si="551"/>
        <v/>
      </c>
      <c r="SD91" s="66" t="str">
        <f t="shared" si="552"/>
        <v/>
      </c>
      <c r="SE91" s="66" t="str">
        <f t="shared" si="553"/>
        <v/>
      </c>
      <c r="SF91" s="66" t="str">
        <f t="shared" si="554"/>
        <v/>
      </c>
      <c r="SG91" s="66" t="str">
        <f t="shared" si="555"/>
        <v/>
      </c>
      <c r="SH91" s="66" t="str">
        <f t="shared" si="556"/>
        <v/>
      </c>
      <c r="SI91" s="66" t="str">
        <f t="shared" si="557"/>
        <v/>
      </c>
      <c r="SJ91" s="66" t="str">
        <f t="shared" si="558"/>
        <v/>
      </c>
      <c r="SK91" s="66" t="str">
        <f t="shared" si="559"/>
        <v/>
      </c>
      <c r="SL91" s="66" t="str">
        <f t="shared" si="560"/>
        <v/>
      </c>
      <c r="SM91" s="66" t="str">
        <f t="shared" si="561"/>
        <v/>
      </c>
      <c r="SN91" s="66" t="str">
        <f t="shared" si="562"/>
        <v/>
      </c>
      <c r="SO91" s="66" t="str">
        <f t="shared" si="563"/>
        <v/>
      </c>
      <c r="SP91" s="66" t="str">
        <f t="shared" si="564"/>
        <v/>
      </c>
      <c r="SQ91" s="66" t="str">
        <f t="shared" si="565"/>
        <v/>
      </c>
      <c r="SR91" s="66" t="str">
        <f t="shared" si="566"/>
        <v/>
      </c>
      <c r="SS91" s="66" t="str">
        <f t="shared" si="567"/>
        <v/>
      </c>
      <c r="ST91" s="66" t="str">
        <f t="shared" si="568"/>
        <v/>
      </c>
      <c r="SU91" s="66" t="str">
        <f t="shared" si="569"/>
        <v/>
      </c>
      <c r="SV91" s="66" t="str">
        <f t="shared" si="570"/>
        <v/>
      </c>
      <c r="SW91" s="66" t="str">
        <f t="shared" si="571"/>
        <v/>
      </c>
      <c r="SX91" s="66" t="str">
        <f t="shared" si="572"/>
        <v/>
      </c>
      <c r="SY91" s="66" t="str">
        <f t="shared" si="573"/>
        <v/>
      </c>
      <c r="SZ91" s="66" t="str">
        <f t="shared" si="574"/>
        <v/>
      </c>
      <c r="TA91" s="66" t="str">
        <f t="shared" si="575"/>
        <v/>
      </c>
      <c r="TB91" s="66" t="str">
        <f t="shared" si="576"/>
        <v/>
      </c>
      <c r="TC91" s="66" t="str">
        <f t="shared" si="577"/>
        <v/>
      </c>
      <c r="TD91" s="66" t="str">
        <f t="shared" si="578"/>
        <v/>
      </c>
      <c r="TE91" s="66" t="str">
        <f t="shared" si="579"/>
        <v/>
      </c>
      <c r="TF91" s="66" t="str">
        <f t="shared" si="580"/>
        <v/>
      </c>
      <c r="TG91" s="66" t="str">
        <f t="shared" si="581"/>
        <v/>
      </c>
      <c r="TH91" s="66" t="str">
        <f t="shared" si="582"/>
        <v/>
      </c>
      <c r="TI91" s="66" t="str">
        <f t="shared" si="583"/>
        <v/>
      </c>
      <c r="TJ91" s="66" t="str">
        <f t="shared" si="584"/>
        <v/>
      </c>
      <c r="TK91" s="66" t="str">
        <f t="shared" si="585"/>
        <v/>
      </c>
      <c r="TL91" s="66" t="str">
        <f t="shared" si="586"/>
        <v/>
      </c>
      <c r="TM91" s="66" t="str">
        <f t="shared" si="587"/>
        <v/>
      </c>
      <c r="TN91" s="66" t="str">
        <f t="shared" si="588"/>
        <v/>
      </c>
      <c r="TO91" s="66" t="str">
        <f t="shared" si="589"/>
        <v/>
      </c>
      <c r="TP91" s="66" t="str">
        <f t="shared" si="590"/>
        <v/>
      </c>
      <c r="TQ91" s="66" t="str">
        <f t="shared" si="591"/>
        <v/>
      </c>
      <c r="TR91" s="66" t="str">
        <f t="shared" si="592"/>
        <v/>
      </c>
      <c r="TS91" s="66" t="str">
        <f t="shared" si="593"/>
        <v/>
      </c>
      <c r="TT91" s="66" t="str">
        <f t="shared" si="594"/>
        <v/>
      </c>
      <c r="TU91" s="66" t="str">
        <f t="shared" si="595"/>
        <v/>
      </c>
      <c r="TV91" s="66" t="str">
        <f t="shared" si="596"/>
        <v/>
      </c>
      <c r="TW91" s="66" t="str">
        <f t="shared" si="597"/>
        <v/>
      </c>
      <c r="TX91" s="66" t="str">
        <f t="shared" si="598"/>
        <v/>
      </c>
      <c r="TY91" s="66" t="str">
        <f t="shared" si="599"/>
        <v/>
      </c>
      <c r="TZ91" s="66" t="str">
        <f t="shared" si="600"/>
        <v/>
      </c>
      <c r="UA91" s="66" t="str">
        <f t="shared" si="601"/>
        <v/>
      </c>
      <c r="UB91" s="66" t="str">
        <f t="shared" si="602"/>
        <v/>
      </c>
      <c r="UC91" s="66" t="str">
        <f t="shared" si="603"/>
        <v/>
      </c>
      <c r="UD91" s="66" t="str">
        <f t="shared" si="604"/>
        <v/>
      </c>
      <c r="UE91" s="66" t="str">
        <f t="shared" si="605"/>
        <v/>
      </c>
      <c r="UF91" s="66" t="str">
        <f t="shared" si="606"/>
        <v/>
      </c>
      <c r="UG91" s="66" t="str">
        <f t="shared" si="607"/>
        <v/>
      </c>
      <c r="UH91" s="66" t="str">
        <f t="shared" si="608"/>
        <v/>
      </c>
      <c r="UI91" s="66" t="str">
        <f t="shared" si="609"/>
        <v/>
      </c>
      <c r="UJ91" s="66" t="str">
        <f t="shared" si="610"/>
        <v/>
      </c>
      <c r="UK91" s="66" t="str">
        <f t="shared" si="611"/>
        <v/>
      </c>
      <c r="UL91" s="66" t="str">
        <f t="shared" si="612"/>
        <v/>
      </c>
      <c r="UM91" s="66" t="str">
        <f t="shared" si="613"/>
        <v/>
      </c>
      <c r="UN91" s="66" t="str">
        <f t="shared" si="614"/>
        <v/>
      </c>
      <c r="UO91" s="66" t="str">
        <f t="shared" si="615"/>
        <v/>
      </c>
      <c r="UP91" s="66" t="str">
        <f t="shared" si="616"/>
        <v/>
      </c>
      <c r="UQ91" s="66" t="str">
        <f t="shared" si="617"/>
        <v/>
      </c>
      <c r="UR91" s="66" t="str">
        <f t="shared" si="618"/>
        <v/>
      </c>
      <c r="US91" s="66" t="str">
        <f t="shared" si="619"/>
        <v/>
      </c>
      <c r="UT91" s="66" t="str">
        <f t="shared" si="620"/>
        <v/>
      </c>
      <c r="UU91" s="66" t="str">
        <f t="shared" si="621"/>
        <v/>
      </c>
      <c r="UV91" s="66" t="str">
        <f t="shared" si="622"/>
        <v/>
      </c>
      <c r="UW91" s="66" t="str">
        <f t="shared" si="623"/>
        <v/>
      </c>
      <c r="UX91" s="66" t="str">
        <f t="shared" si="624"/>
        <v/>
      </c>
      <c r="UY91" s="66" t="str">
        <f t="shared" si="625"/>
        <v/>
      </c>
      <c r="UZ91" s="66" t="str">
        <f t="shared" si="626"/>
        <v/>
      </c>
      <c r="VA91" s="66" t="str">
        <f t="shared" si="627"/>
        <v/>
      </c>
      <c r="VB91" s="66" t="str">
        <f t="shared" si="628"/>
        <v/>
      </c>
      <c r="VC91" s="66" t="str">
        <f t="shared" si="629"/>
        <v/>
      </c>
      <c r="VD91" s="66" t="str">
        <f t="shared" si="630"/>
        <v/>
      </c>
      <c r="VE91" s="66" t="str">
        <f t="shared" si="631"/>
        <v/>
      </c>
      <c r="VF91" s="66" t="str">
        <f t="shared" si="632"/>
        <v/>
      </c>
      <c r="VG91" s="66" t="str">
        <f t="shared" si="633"/>
        <v/>
      </c>
      <c r="VH91" s="66" t="str">
        <f t="shared" si="634"/>
        <v/>
      </c>
      <c r="VI91" s="66" t="str">
        <f t="shared" si="635"/>
        <v/>
      </c>
      <c r="VJ91" s="66" t="str">
        <f t="shared" si="636"/>
        <v/>
      </c>
      <c r="VK91" s="66" t="str">
        <f t="shared" si="637"/>
        <v/>
      </c>
      <c r="VL91" s="66" t="str">
        <f t="shared" si="638"/>
        <v/>
      </c>
      <c r="VM91" s="66" t="str">
        <f t="shared" si="639"/>
        <v/>
      </c>
      <c r="VN91" s="66" t="str">
        <f t="shared" si="640"/>
        <v/>
      </c>
      <c r="VO91" s="66" t="str">
        <f t="shared" si="641"/>
        <v/>
      </c>
      <c r="VP91" s="66" t="str">
        <f t="shared" si="642"/>
        <v/>
      </c>
      <c r="VQ91" s="66" t="str">
        <f t="shared" si="643"/>
        <v/>
      </c>
      <c r="VR91" s="66" t="str">
        <f t="shared" si="644"/>
        <v/>
      </c>
      <c r="VS91" s="66" t="str">
        <f t="shared" si="645"/>
        <v/>
      </c>
      <c r="VT91" s="66" t="str">
        <f t="shared" si="646"/>
        <v/>
      </c>
      <c r="VU91" s="66" t="str">
        <f t="shared" si="647"/>
        <v/>
      </c>
      <c r="VV91" s="66" t="str">
        <f t="shared" si="648"/>
        <v/>
      </c>
      <c r="VW91" s="66" t="str">
        <f t="shared" si="649"/>
        <v/>
      </c>
      <c r="VX91" s="66" t="str">
        <f t="shared" si="650"/>
        <v/>
      </c>
      <c r="VY91" s="66" t="str">
        <f t="shared" si="651"/>
        <v/>
      </c>
      <c r="VZ91" s="66" t="str">
        <f t="shared" si="652"/>
        <v/>
      </c>
      <c r="WA91" s="66" t="str">
        <f t="shared" si="653"/>
        <v/>
      </c>
      <c r="WB91" s="66" t="str">
        <f t="shared" si="654"/>
        <v/>
      </c>
      <c r="WC91" s="66" t="str">
        <f t="shared" si="655"/>
        <v/>
      </c>
      <c r="WD91" s="66" t="str">
        <f t="shared" si="656"/>
        <v/>
      </c>
      <c r="WE91" s="66" t="str">
        <f t="shared" si="657"/>
        <v/>
      </c>
      <c r="WF91" s="66" t="str">
        <f t="shared" si="658"/>
        <v/>
      </c>
      <c r="WG91" s="66" t="str">
        <f t="shared" si="659"/>
        <v/>
      </c>
      <c r="WH91" s="66" t="str">
        <f t="shared" si="660"/>
        <v/>
      </c>
      <c r="WI91" s="66" t="str">
        <f t="shared" si="661"/>
        <v/>
      </c>
      <c r="WJ91" s="66" t="str">
        <f t="shared" si="662"/>
        <v/>
      </c>
      <c r="WK91" s="66" t="str">
        <f t="shared" si="663"/>
        <v/>
      </c>
      <c r="WL91" s="66" t="str">
        <f t="shared" si="664"/>
        <v/>
      </c>
      <c r="WM91" s="66" t="str">
        <f t="shared" si="665"/>
        <v/>
      </c>
      <c r="WN91" s="66" t="str">
        <f t="shared" si="666"/>
        <v/>
      </c>
      <c r="WO91" s="66" t="str">
        <f t="shared" si="667"/>
        <v/>
      </c>
      <c r="WP91" s="66" t="str">
        <f t="shared" si="668"/>
        <v/>
      </c>
      <c r="WQ91" s="66" t="str">
        <f t="shared" si="669"/>
        <v/>
      </c>
      <c r="WR91" s="66" t="str">
        <f t="shared" si="670"/>
        <v/>
      </c>
      <c r="WS91" s="66" t="str">
        <f t="shared" si="671"/>
        <v/>
      </c>
      <c r="WT91" s="66" t="str">
        <f t="shared" si="672"/>
        <v/>
      </c>
      <c r="WU91" s="66" t="str">
        <f t="shared" si="673"/>
        <v/>
      </c>
      <c r="WV91" s="66" t="str">
        <f t="shared" si="674"/>
        <v/>
      </c>
      <c r="WW91" s="66" t="str">
        <f t="shared" si="675"/>
        <v/>
      </c>
      <c r="WX91" s="66" t="str">
        <f t="shared" si="676"/>
        <v/>
      </c>
      <c r="WY91" s="66" t="str">
        <f t="shared" si="677"/>
        <v/>
      </c>
      <c r="WZ91" s="66" t="str">
        <f t="shared" si="678"/>
        <v/>
      </c>
      <c r="XA91" s="66" t="str">
        <f t="shared" si="679"/>
        <v/>
      </c>
      <c r="XB91" s="66" t="str">
        <f t="shared" si="680"/>
        <v/>
      </c>
      <c r="XC91" s="66" t="str">
        <f t="shared" si="681"/>
        <v/>
      </c>
      <c r="XD91" s="66" t="str">
        <f t="shared" si="682"/>
        <v/>
      </c>
      <c r="XE91" s="66" t="str">
        <f t="shared" si="683"/>
        <v/>
      </c>
      <c r="XF91" s="66" t="str">
        <f t="shared" si="684"/>
        <v/>
      </c>
      <c r="XG91" s="66" t="str">
        <f t="shared" si="685"/>
        <v/>
      </c>
      <c r="XH91" s="66" t="str">
        <f t="shared" si="686"/>
        <v/>
      </c>
      <c r="XI91" s="66" t="str">
        <f t="shared" si="687"/>
        <v/>
      </c>
      <c r="XJ91" s="66" t="str">
        <f t="shared" si="688"/>
        <v/>
      </c>
      <c r="XK91" s="66" t="str">
        <f t="shared" si="689"/>
        <v/>
      </c>
      <c r="XL91" s="66" t="str">
        <f t="shared" si="690"/>
        <v/>
      </c>
      <c r="XM91" s="66" t="str">
        <f t="shared" si="691"/>
        <v/>
      </c>
      <c r="XN91" s="66" t="str">
        <f t="shared" si="692"/>
        <v/>
      </c>
      <c r="XO91" s="66" t="str">
        <f t="shared" si="693"/>
        <v/>
      </c>
      <c r="XP91" s="66" t="str">
        <f t="shared" si="694"/>
        <v/>
      </c>
      <c r="XQ91" s="66" t="str">
        <f t="shared" si="695"/>
        <v/>
      </c>
      <c r="XR91" s="66" t="str">
        <f t="shared" si="696"/>
        <v/>
      </c>
      <c r="XS91" s="66" t="str">
        <f t="shared" si="697"/>
        <v/>
      </c>
      <c r="XT91" s="66" t="str">
        <f t="shared" si="698"/>
        <v/>
      </c>
      <c r="XU91" s="66" t="str">
        <f t="shared" si="699"/>
        <v/>
      </c>
      <c r="XV91" s="66" t="str">
        <f t="shared" si="700"/>
        <v/>
      </c>
      <c r="XW91" s="66" t="str">
        <f t="shared" si="701"/>
        <v/>
      </c>
      <c r="XX91" s="66" t="str">
        <f t="shared" si="702"/>
        <v/>
      </c>
      <c r="XY91" s="66" t="str">
        <f t="shared" si="703"/>
        <v/>
      </c>
      <c r="XZ91" s="66" t="str">
        <f t="shared" si="704"/>
        <v/>
      </c>
      <c r="YA91" s="66" t="str">
        <f t="shared" si="705"/>
        <v/>
      </c>
      <c r="YB91" s="66" t="str">
        <f t="shared" si="706"/>
        <v/>
      </c>
      <c r="YC91" s="66" t="str">
        <f t="shared" si="707"/>
        <v/>
      </c>
      <c r="YD91" s="66" t="str">
        <f t="shared" si="708"/>
        <v/>
      </c>
      <c r="YE91" s="66" t="str">
        <f t="shared" si="709"/>
        <v/>
      </c>
      <c r="YF91" s="66" t="str">
        <f t="shared" si="710"/>
        <v/>
      </c>
      <c r="YG91" s="66" t="str">
        <f t="shared" si="711"/>
        <v/>
      </c>
      <c r="YH91" s="66" t="str">
        <f t="shared" si="712"/>
        <v/>
      </c>
      <c r="YI91" s="66" t="str">
        <f t="shared" si="713"/>
        <v/>
      </c>
      <c r="YJ91" s="66" t="str">
        <f t="shared" si="714"/>
        <v/>
      </c>
      <c r="YK91" s="66" t="str">
        <f t="shared" si="715"/>
        <v/>
      </c>
      <c r="YL91" s="66" t="str">
        <f t="shared" si="716"/>
        <v/>
      </c>
      <c r="YM91" s="66" t="str">
        <f t="shared" si="717"/>
        <v/>
      </c>
      <c r="YN91" s="66" t="str">
        <f t="shared" si="718"/>
        <v/>
      </c>
      <c r="YO91" s="66" t="str">
        <f t="shared" si="719"/>
        <v/>
      </c>
      <c r="YP91" s="66" t="str">
        <f t="shared" si="720"/>
        <v/>
      </c>
      <c r="YQ91" s="66" t="str">
        <f t="shared" si="721"/>
        <v/>
      </c>
      <c r="YR91" s="66" t="str">
        <f t="shared" si="722"/>
        <v/>
      </c>
      <c r="YS91" s="66" t="str">
        <f t="shared" si="723"/>
        <v/>
      </c>
      <c r="YT91" s="66" t="str">
        <f t="shared" si="724"/>
        <v/>
      </c>
      <c r="YU91" s="66" t="str">
        <f t="shared" si="725"/>
        <v/>
      </c>
      <c r="YV91" s="66" t="str">
        <f t="shared" si="726"/>
        <v/>
      </c>
      <c r="YW91" s="66" t="str">
        <f t="shared" si="727"/>
        <v/>
      </c>
      <c r="YX91" s="66" t="str">
        <f t="shared" si="728"/>
        <v/>
      </c>
      <c r="YY91" s="66" t="str">
        <f t="shared" si="729"/>
        <v/>
      </c>
      <c r="YZ91" s="66" t="str">
        <f t="shared" si="730"/>
        <v/>
      </c>
      <c r="ZA91" s="66" t="str">
        <f t="shared" si="731"/>
        <v/>
      </c>
      <c r="ZB91" s="66" t="str">
        <f t="shared" si="732"/>
        <v/>
      </c>
      <c r="ZC91" s="66" t="str">
        <f t="shared" si="733"/>
        <v/>
      </c>
      <c r="ZD91" s="66" t="str">
        <f t="shared" si="734"/>
        <v/>
      </c>
      <c r="ZE91" s="66" t="str">
        <f t="shared" si="735"/>
        <v/>
      </c>
      <c r="ZF91" s="66" t="str">
        <f t="shared" si="736"/>
        <v/>
      </c>
      <c r="ZG91" s="66" t="str">
        <f t="shared" si="737"/>
        <v/>
      </c>
      <c r="ZH91" s="66" t="str">
        <f t="shared" si="738"/>
        <v/>
      </c>
      <c r="ZI91" s="66" t="str">
        <f t="shared" si="739"/>
        <v/>
      </c>
      <c r="ZJ91" s="66" t="str">
        <f t="shared" si="740"/>
        <v/>
      </c>
      <c r="ZK91" s="66" t="str">
        <f t="shared" si="741"/>
        <v/>
      </c>
      <c r="ZL91" s="66" t="str">
        <f t="shared" si="742"/>
        <v/>
      </c>
      <c r="ZM91" s="66" t="str">
        <f t="shared" si="743"/>
        <v/>
      </c>
      <c r="ZN91" s="66" t="str">
        <f t="shared" si="744"/>
        <v/>
      </c>
      <c r="ZO91" s="66" t="str">
        <f t="shared" si="745"/>
        <v/>
      </c>
      <c r="ZP91" s="66" t="str">
        <f t="shared" si="746"/>
        <v/>
      </c>
      <c r="ZQ91" s="66" t="str">
        <f t="shared" si="747"/>
        <v/>
      </c>
      <c r="ZR91" s="66" t="str">
        <f t="shared" si="748"/>
        <v/>
      </c>
      <c r="ZS91" s="66" t="str">
        <f t="shared" si="749"/>
        <v/>
      </c>
      <c r="ZT91" s="66" t="str">
        <f t="shared" si="750"/>
        <v/>
      </c>
      <c r="ZU91" s="66" t="str">
        <f t="shared" si="751"/>
        <v/>
      </c>
      <c r="ZV91" s="66" t="str">
        <f t="shared" si="752"/>
        <v/>
      </c>
      <c r="ZW91" s="66" t="str">
        <f t="shared" si="753"/>
        <v/>
      </c>
      <c r="ZX91" s="66" t="str">
        <f t="shared" si="754"/>
        <v/>
      </c>
      <c r="ZY91" s="66" t="str">
        <f t="shared" si="755"/>
        <v/>
      </c>
      <c r="ZZ91" s="66" t="str">
        <f t="shared" si="756"/>
        <v/>
      </c>
      <c r="AAA91" s="66" t="str">
        <f t="shared" si="757"/>
        <v/>
      </c>
      <c r="AAB91" s="66" t="str">
        <f t="shared" si="758"/>
        <v/>
      </c>
      <c r="AAC91" s="66" t="str">
        <f t="shared" si="759"/>
        <v/>
      </c>
      <c r="AAD91" s="66" t="str">
        <f t="shared" si="760"/>
        <v/>
      </c>
      <c r="AAE91" s="66" t="str">
        <f t="shared" si="761"/>
        <v/>
      </c>
      <c r="AAF91" s="66" t="str">
        <f t="shared" si="762"/>
        <v/>
      </c>
      <c r="AAG91" s="66" t="str">
        <f t="shared" si="763"/>
        <v/>
      </c>
      <c r="AAH91" s="66" t="str">
        <f t="shared" si="764"/>
        <v/>
      </c>
      <c r="AAI91" s="66" t="str">
        <f t="shared" si="765"/>
        <v/>
      </c>
      <c r="AAJ91" s="66" t="str">
        <f t="shared" si="766"/>
        <v/>
      </c>
      <c r="AAK91" s="66" t="str">
        <f t="shared" si="767"/>
        <v/>
      </c>
      <c r="AAL91" s="66" t="str">
        <f t="shared" si="768"/>
        <v/>
      </c>
      <c r="AAM91" s="66" t="str">
        <f t="shared" si="769"/>
        <v/>
      </c>
      <c r="AAN91" s="66" t="str">
        <f t="shared" si="770"/>
        <v/>
      </c>
      <c r="AAO91" s="66" t="str">
        <f t="shared" si="771"/>
        <v/>
      </c>
      <c r="AAP91" s="66" t="str">
        <f t="shared" si="772"/>
        <v/>
      </c>
      <c r="AAQ91" s="66" t="str">
        <f t="shared" si="773"/>
        <v/>
      </c>
      <c r="AAR91" s="66" t="str">
        <f t="shared" si="774"/>
        <v/>
      </c>
      <c r="AAS91" s="66" t="str">
        <f t="shared" si="775"/>
        <v/>
      </c>
      <c r="AAT91" s="66" t="str">
        <f t="shared" si="776"/>
        <v/>
      </c>
      <c r="AAU91" s="66" t="str">
        <f t="shared" si="777"/>
        <v/>
      </c>
      <c r="AAV91" s="66" t="str">
        <f t="shared" si="778"/>
        <v/>
      </c>
      <c r="AAW91" s="66" t="str">
        <f t="shared" si="779"/>
        <v/>
      </c>
      <c r="AAX91" s="66" t="str">
        <f t="shared" si="780"/>
        <v/>
      </c>
      <c r="AAY91" s="66" t="str">
        <f t="shared" si="781"/>
        <v/>
      </c>
      <c r="AAZ91" s="66" t="str">
        <f t="shared" si="782"/>
        <v/>
      </c>
      <c r="ABA91" s="66" t="str">
        <f t="shared" si="783"/>
        <v/>
      </c>
      <c r="ABB91" s="66" t="str">
        <f t="shared" si="784"/>
        <v/>
      </c>
      <c r="ABC91" s="66" t="str">
        <f t="shared" si="785"/>
        <v/>
      </c>
      <c r="ABD91" s="66" t="str">
        <f t="shared" si="786"/>
        <v/>
      </c>
      <c r="ABE91" s="66" t="str">
        <f t="shared" si="787"/>
        <v/>
      </c>
      <c r="ABF91" s="66" t="str">
        <f t="shared" si="788"/>
        <v/>
      </c>
      <c r="ABG91" s="66" t="str">
        <f t="shared" si="789"/>
        <v/>
      </c>
      <c r="ABH91" s="66" t="str">
        <f t="shared" si="790"/>
        <v/>
      </c>
      <c r="ABI91" s="66" t="str">
        <f t="shared" si="791"/>
        <v/>
      </c>
      <c r="ABJ91" s="66" t="str">
        <f t="shared" si="792"/>
        <v/>
      </c>
      <c r="ABK91" s="66" t="str">
        <f t="shared" si="793"/>
        <v/>
      </c>
      <c r="ABL91" s="66" t="str">
        <f t="shared" si="794"/>
        <v/>
      </c>
      <c r="ABM91" s="66" t="str">
        <f t="shared" si="795"/>
        <v/>
      </c>
      <c r="ABN91" s="66" t="str">
        <f t="shared" si="796"/>
        <v/>
      </c>
      <c r="ABO91" s="66" t="str">
        <f t="shared" si="797"/>
        <v/>
      </c>
      <c r="ABP91" s="66" t="str">
        <f t="shared" si="798"/>
        <v/>
      </c>
      <c r="ABQ91" s="66" t="str">
        <f t="shared" si="799"/>
        <v/>
      </c>
      <c r="ABR91" s="66" t="str">
        <f t="shared" si="800"/>
        <v/>
      </c>
      <c r="ABS91" s="66" t="str">
        <f t="shared" si="801"/>
        <v/>
      </c>
      <c r="ABT91" s="66" t="str">
        <f t="shared" si="802"/>
        <v/>
      </c>
      <c r="ABU91" s="66" t="str">
        <f t="shared" si="803"/>
        <v/>
      </c>
      <c r="ABV91" s="66" t="str">
        <f t="shared" si="804"/>
        <v/>
      </c>
      <c r="ABW91" s="66" t="str">
        <f t="shared" si="805"/>
        <v/>
      </c>
      <c r="ABX91" s="66" t="str">
        <f t="shared" si="806"/>
        <v/>
      </c>
      <c r="ABY91" s="66" t="str">
        <f t="shared" si="807"/>
        <v/>
      </c>
      <c r="ABZ91" s="66" t="str">
        <f t="shared" si="808"/>
        <v/>
      </c>
      <c r="ACA91" s="66" t="str">
        <f t="shared" si="809"/>
        <v/>
      </c>
      <c r="ACB91" s="66" t="str">
        <f t="shared" si="810"/>
        <v/>
      </c>
      <c r="ACC91" s="66" t="str">
        <f t="shared" si="811"/>
        <v/>
      </c>
      <c r="ACD91" s="66" t="str">
        <f t="shared" si="812"/>
        <v/>
      </c>
      <c r="ACE91" s="66" t="str">
        <f t="shared" si="813"/>
        <v/>
      </c>
      <c r="ACF91" s="66" t="str">
        <f t="shared" si="814"/>
        <v/>
      </c>
      <c r="ACG91" s="66" t="str">
        <f t="shared" si="815"/>
        <v/>
      </c>
      <c r="ACH91" s="66" t="str">
        <f t="shared" si="816"/>
        <v/>
      </c>
      <c r="ACI91" s="66" t="str">
        <f t="shared" si="817"/>
        <v/>
      </c>
      <c r="ACJ91" s="66" t="str">
        <f t="shared" si="818"/>
        <v/>
      </c>
      <c r="ACK91" s="66" t="str">
        <f t="shared" si="819"/>
        <v/>
      </c>
      <c r="ACL91" s="66" t="str">
        <f t="shared" si="820"/>
        <v/>
      </c>
      <c r="ACM91" s="66" t="str">
        <f t="shared" ref="ACM91:ACN91" si="848">IF(AND(ACS$3="Unit", ACL91=""), "", IF(AND(ACS$3="Unit", ACL91="-"),"", IF(ACS$3="Unit", "kg/GJ delivered", IF(AND(NY91&lt;&gt;"", NY91&lt;&gt;"-", NX91="-"),"", IF($H91="","", IF(NX91="nd", "",IF(NX91="&lt;n.a.&gt;", "", IF(NY91="#/MJ", "", IF(NY91="kg/GJ delivered",NX91,IF(NY91="g/MJ delivered",NX91,IF(NY91="kg/MJ delivered",NX91*1000,IF(NY91="mg/MJ delivered",NX91/1000,IF(NY91="g/kg",((NX91)*(1/$I91)*(1/$H91)),IF(NY91="mg/kg",((NX91/1000)*(1/$I91)*(1/$H91)),IF(NY91="mg/MJ delivered",NX91/1000,IF(NY91="-","","Error"))))))))))))))))</f>
        <v/>
      </c>
      <c r="ACN91" s="66" t="str">
        <f t="shared" si="848"/>
        <v/>
      </c>
      <c r="ACO91" s="66" t="str">
        <f t="shared" si="822"/>
        <v/>
      </c>
      <c r="ACP91" s="66" t="str">
        <f t="shared" si="823"/>
        <v/>
      </c>
      <c r="ACQ91" s="66" t="str">
        <f t="shared" si="824"/>
        <v/>
      </c>
      <c r="ACR91" s="66" t="str">
        <f t="shared" si="825"/>
        <v/>
      </c>
      <c r="ACS91" s="66" t="str">
        <f t="shared" si="826"/>
        <v/>
      </c>
      <c r="ACT91" s="66" t="str">
        <f t="shared" si="827"/>
        <v/>
      </c>
    </row>
    <row r="92" spans="2:774" ht="15.75" customHeight="1" x14ac:dyDescent="0.25">
      <c r="B92" s="66">
        <v>214</v>
      </c>
      <c r="C92" s="66" t="s">
        <v>824</v>
      </c>
      <c r="D92" s="66" t="s">
        <v>797</v>
      </c>
      <c r="E92" s="156" t="s">
        <v>1644</v>
      </c>
      <c r="F92" s="66" t="s">
        <v>497</v>
      </c>
      <c r="G92" s="66" t="s">
        <v>490</v>
      </c>
      <c r="H92" s="126">
        <v>0.17499999999999999</v>
      </c>
      <c r="I92" s="130">
        <v>19.5</v>
      </c>
      <c r="J92" s="66" t="str">
        <f t="shared" si="449"/>
        <v>Firewood, Traditional, GLO</v>
      </c>
      <c r="K92" s="66" t="s">
        <v>1254</v>
      </c>
      <c r="L92" s="66" t="s">
        <v>1254</v>
      </c>
      <c r="M92" s="66" t="s">
        <v>1254</v>
      </c>
      <c r="N92" s="66" t="s">
        <v>1254</v>
      </c>
      <c r="O92" s="66" t="s">
        <v>802</v>
      </c>
      <c r="P92" s="66" t="str">
        <f t="shared" si="428"/>
        <v>GLO</v>
      </c>
      <c r="Q92" s="66" t="s">
        <v>1584</v>
      </c>
      <c r="R92" s="162">
        <v>38.6</v>
      </c>
      <c r="S92" s="158" t="s">
        <v>523</v>
      </c>
      <c r="T92" s="158" t="s">
        <v>128</v>
      </c>
      <c r="U92" s="158" t="s">
        <v>128</v>
      </c>
      <c r="V92" s="158" t="s">
        <v>128</v>
      </c>
      <c r="W92" s="158" t="s">
        <v>128</v>
      </c>
      <c r="X92" s="166">
        <v>1608.7</v>
      </c>
      <c r="Y92" s="158" t="s">
        <v>523</v>
      </c>
      <c r="Z92" s="165">
        <v>7.82</v>
      </c>
      <c r="AA92" s="158" t="s">
        <v>523</v>
      </c>
      <c r="AB92" s="158" t="s">
        <v>128</v>
      </c>
      <c r="AC92" s="158" t="s">
        <v>128</v>
      </c>
      <c r="AD92" s="158" t="s">
        <v>128</v>
      </c>
      <c r="AE92" s="158" t="s">
        <v>128</v>
      </c>
      <c r="AF92" s="162">
        <v>12.01</v>
      </c>
      <c r="AG92" s="158" t="s">
        <v>523</v>
      </c>
      <c r="AH92" s="163">
        <v>7.2999999999999995E-2</v>
      </c>
      <c r="AI92" s="158" t="s">
        <v>523</v>
      </c>
      <c r="AJ92" s="158" t="s">
        <v>128</v>
      </c>
      <c r="AK92" s="158" t="s">
        <v>128</v>
      </c>
      <c r="AL92" s="158" t="s">
        <v>128</v>
      </c>
      <c r="AM92" s="158" t="s">
        <v>128</v>
      </c>
      <c r="AN92" s="158" t="s">
        <v>128</v>
      </c>
      <c r="AO92" s="158" t="s">
        <v>128</v>
      </c>
      <c r="AP92" s="158" t="s">
        <v>128</v>
      </c>
      <c r="AQ92" s="158" t="s">
        <v>128</v>
      </c>
      <c r="AR92" s="158" t="s">
        <v>128</v>
      </c>
      <c r="AS92" s="158" t="s">
        <v>128</v>
      </c>
      <c r="AT92" s="158" t="s">
        <v>128</v>
      </c>
      <c r="AU92" s="158" t="s">
        <v>128</v>
      </c>
      <c r="AV92" s="158" t="s">
        <v>128</v>
      </c>
      <c r="AW92" s="158" t="s">
        <v>128</v>
      </c>
      <c r="AX92" s="158" t="s">
        <v>128</v>
      </c>
      <c r="AY92" s="158" t="s">
        <v>128</v>
      </c>
      <c r="AZ92" s="158" t="s">
        <v>128</v>
      </c>
      <c r="BA92" s="158" t="s">
        <v>128</v>
      </c>
      <c r="BB92" s="158" t="s">
        <v>128</v>
      </c>
      <c r="BC92" s="158" t="s">
        <v>128</v>
      </c>
      <c r="BD92" s="158" t="s">
        <v>128</v>
      </c>
      <c r="BE92" s="158" t="s">
        <v>128</v>
      </c>
      <c r="BF92" s="158" t="s">
        <v>128</v>
      </c>
      <c r="BG92" s="158" t="s">
        <v>128</v>
      </c>
      <c r="BH92" s="158" t="s">
        <v>128</v>
      </c>
      <c r="BI92" s="158" t="s">
        <v>128</v>
      </c>
      <c r="BJ92" s="158" t="s">
        <v>128</v>
      </c>
      <c r="BK92" s="158" t="s">
        <v>128</v>
      </c>
      <c r="BL92" s="158" t="s">
        <v>128</v>
      </c>
      <c r="BM92" s="158" t="s">
        <v>128</v>
      </c>
      <c r="BN92" s="158" t="s">
        <v>128</v>
      </c>
      <c r="BO92" s="158" t="s">
        <v>128</v>
      </c>
      <c r="BP92" s="158" t="s">
        <v>128</v>
      </c>
      <c r="BQ92" s="158" t="s">
        <v>128</v>
      </c>
      <c r="BR92" s="158" t="s">
        <v>128</v>
      </c>
      <c r="BS92" s="158" t="s">
        <v>128</v>
      </c>
      <c r="BT92" s="158" t="s">
        <v>128</v>
      </c>
      <c r="BU92" s="158" t="s">
        <v>128</v>
      </c>
      <c r="BV92" s="158" t="s">
        <v>128</v>
      </c>
      <c r="BW92" s="158" t="s">
        <v>128</v>
      </c>
      <c r="BX92" s="158" t="s">
        <v>128</v>
      </c>
      <c r="BY92" s="158" t="s">
        <v>128</v>
      </c>
      <c r="BZ92" s="158" t="s">
        <v>128</v>
      </c>
      <c r="CA92" s="158" t="s">
        <v>128</v>
      </c>
      <c r="CB92" s="158" t="s">
        <v>128</v>
      </c>
      <c r="CC92" s="158" t="s">
        <v>128</v>
      </c>
      <c r="CD92" s="158" t="s">
        <v>128</v>
      </c>
      <c r="CE92" s="158" t="s">
        <v>128</v>
      </c>
      <c r="CF92" s="158" t="s">
        <v>128</v>
      </c>
      <c r="CG92" s="158" t="s">
        <v>128</v>
      </c>
      <c r="CH92" s="158" t="s">
        <v>128</v>
      </c>
      <c r="CI92" s="158" t="s">
        <v>128</v>
      </c>
      <c r="CJ92" s="158" t="s">
        <v>128</v>
      </c>
      <c r="CK92" s="158" t="s">
        <v>128</v>
      </c>
      <c r="CL92" s="158" t="s">
        <v>128</v>
      </c>
      <c r="CM92" s="158" t="s">
        <v>128</v>
      </c>
      <c r="CN92" s="158" t="s">
        <v>128</v>
      </c>
      <c r="CO92" s="158" t="s">
        <v>128</v>
      </c>
      <c r="CP92" s="158" t="s">
        <v>128</v>
      </c>
      <c r="CQ92" s="158" t="s">
        <v>128</v>
      </c>
      <c r="CR92" s="158" t="s">
        <v>128</v>
      </c>
      <c r="CS92" s="158" t="s">
        <v>128</v>
      </c>
      <c r="CT92" s="158" t="s">
        <v>128</v>
      </c>
      <c r="CU92" s="158" t="s">
        <v>128</v>
      </c>
      <c r="CV92" s="158" t="s">
        <v>128</v>
      </c>
      <c r="CW92" s="158" t="s">
        <v>128</v>
      </c>
      <c r="CX92" s="158" t="s">
        <v>128</v>
      </c>
      <c r="CY92" s="158" t="s">
        <v>128</v>
      </c>
      <c r="CZ92" s="158" t="s">
        <v>128</v>
      </c>
      <c r="DA92" s="158" t="s">
        <v>128</v>
      </c>
      <c r="DB92" s="158" t="s">
        <v>128</v>
      </c>
      <c r="DC92" s="158" t="s">
        <v>128</v>
      </c>
      <c r="DD92" s="158" t="s">
        <v>128</v>
      </c>
      <c r="DE92" s="158" t="s">
        <v>128</v>
      </c>
      <c r="DF92" s="158" t="s">
        <v>128</v>
      </c>
      <c r="DG92" s="158" t="s">
        <v>128</v>
      </c>
      <c r="DH92" s="158" t="s">
        <v>128</v>
      </c>
      <c r="DI92" s="158" t="s">
        <v>128</v>
      </c>
      <c r="DJ92" s="158" t="s">
        <v>128</v>
      </c>
      <c r="DK92" s="158" t="s">
        <v>128</v>
      </c>
      <c r="DL92" s="158" t="s">
        <v>128</v>
      </c>
      <c r="DM92" s="158" t="s">
        <v>128</v>
      </c>
      <c r="DN92" s="158" t="s">
        <v>128</v>
      </c>
      <c r="DO92" s="158" t="s">
        <v>128</v>
      </c>
      <c r="DP92" s="158" t="s">
        <v>128</v>
      </c>
      <c r="DQ92" s="158" t="s">
        <v>128</v>
      </c>
      <c r="DR92" s="158" t="s">
        <v>128</v>
      </c>
      <c r="DS92" s="158" t="s">
        <v>128</v>
      </c>
      <c r="DT92" s="158" t="s">
        <v>128</v>
      </c>
      <c r="DU92" s="158" t="s">
        <v>128</v>
      </c>
      <c r="DV92" s="158" t="s">
        <v>128</v>
      </c>
      <c r="DW92" s="158" t="s">
        <v>128</v>
      </c>
      <c r="DX92" s="158" t="s">
        <v>128</v>
      </c>
      <c r="DY92" s="158" t="s">
        <v>128</v>
      </c>
      <c r="DZ92" s="158" t="s">
        <v>128</v>
      </c>
      <c r="EA92" s="158" t="s">
        <v>128</v>
      </c>
      <c r="EB92" s="158" t="s">
        <v>128</v>
      </c>
      <c r="EC92" s="158" t="s">
        <v>128</v>
      </c>
      <c r="ED92" s="158" t="s">
        <v>128</v>
      </c>
      <c r="EE92" s="158" t="s">
        <v>128</v>
      </c>
      <c r="EF92" s="158" t="s">
        <v>128</v>
      </c>
      <c r="EG92" s="158" t="s">
        <v>128</v>
      </c>
      <c r="EH92" s="158" t="s">
        <v>128</v>
      </c>
      <c r="EI92" s="158" t="s">
        <v>128</v>
      </c>
      <c r="EJ92" s="158" t="s">
        <v>128</v>
      </c>
      <c r="EK92" s="158" t="s">
        <v>128</v>
      </c>
      <c r="EL92" s="158" t="s">
        <v>128</v>
      </c>
      <c r="EM92" s="158" t="s">
        <v>128</v>
      </c>
      <c r="EN92" s="158" t="s">
        <v>128</v>
      </c>
      <c r="EO92" s="158" t="s">
        <v>128</v>
      </c>
      <c r="EP92" s="158" t="s">
        <v>128</v>
      </c>
      <c r="EQ92" s="158" t="s">
        <v>128</v>
      </c>
      <c r="ER92" s="158" t="s">
        <v>128</v>
      </c>
      <c r="ES92" s="158" t="s">
        <v>128</v>
      </c>
      <c r="ET92" s="158" t="s">
        <v>128</v>
      </c>
      <c r="EU92" s="158" t="s">
        <v>128</v>
      </c>
      <c r="EV92" s="158" t="s">
        <v>128</v>
      </c>
      <c r="EW92" s="158" t="s">
        <v>128</v>
      </c>
      <c r="EX92" s="158" t="s">
        <v>128</v>
      </c>
      <c r="EY92" s="158" t="s">
        <v>128</v>
      </c>
      <c r="EZ92" s="158" t="s">
        <v>128</v>
      </c>
      <c r="FA92" s="158" t="s">
        <v>128</v>
      </c>
      <c r="FB92" s="158" t="s">
        <v>128</v>
      </c>
      <c r="FC92" s="158" t="s">
        <v>128</v>
      </c>
      <c r="FD92" s="158" t="s">
        <v>128</v>
      </c>
      <c r="FE92" s="158" t="s">
        <v>128</v>
      </c>
      <c r="FF92" s="158" t="s">
        <v>128</v>
      </c>
      <c r="FG92" s="158" t="s">
        <v>128</v>
      </c>
      <c r="FH92" s="158" t="s">
        <v>128</v>
      </c>
      <c r="FI92" s="158" t="s">
        <v>128</v>
      </c>
      <c r="FJ92" s="158" t="s">
        <v>128</v>
      </c>
      <c r="FK92" s="158" t="s">
        <v>128</v>
      </c>
      <c r="FL92" s="158" t="s">
        <v>128</v>
      </c>
      <c r="FM92" s="158" t="s">
        <v>128</v>
      </c>
      <c r="FN92" s="158" t="s">
        <v>128</v>
      </c>
      <c r="FO92" s="158" t="s">
        <v>128</v>
      </c>
      <c r="FP92" s="158" t="s">
        <v>128</v>
      </c>
      <c r="FQ92" s="158" t="s">
        <v>128</v>
      </c>
      <c r="FR92" s="158" t="s">
        <v>128</v>
      </c>
      <c r="FS92" s="158" t="s">
        <v>128</v>
      </c>
      <c r="FT92" s="158" t="s">
        <v>128</v>
      </c>
      <c r="FU92" s="158" t="s">
        <v>128</v>
      </c>
      <c r="FV92" s="158" t="s">
        <v>128</v>
      </c>
      <c r="FW92" s="158" t="s">
        <v>128</v>
      </c>
      <c r="FX92" s="158" t="s">
        <v>128</v>
      </c>
      <c r="FY92" s="158" t="s">
        <v>128</v>
      </c>
      <c r="FZ92" s="158" t="s">
        <v>128</v>
      </c>
      <c r="GA92" s="158" t="s">
        <v>128</v>
      </c>
      <c r="GB92" s="158" t="s">
        <v>128</v>
      </c>
      <c r="GC92" s="158" t="s">
        <v>128</v>
      </c>
      <c r="GD92" s="158" t="s">
        <v>128</v>
      </c>
      <c r="GE92" s="158" t="s">
        <v>128</v>
      </c>
      <c r="GF92" s="158" t="s">
        <v>128</v>
      </c>
      <c r="GG92" s="158" t="s">
        <v>128</v>
      </c>
      <c r="GH92" s="158" t="s">
        <v>128</v>
      </c>
      <c r="GI92" s="158" t="s">
        <v>128</v>
      </c>
      <c r="GJ92" s="158" t="s">
        <v>128</v>
      </c>
      <c r="GK92" s="158" t="s">
        <v>128</v>
      </c>
      <c r="GL92" s="158" t="s">
        <v>128</v>
      </c>
      <c r="GM92" s="158" t="s">
        <v>128</v>
      </c>
      <c r="GN92" s="158" t="s">
        <v>128</v>
      </c>
      <c r="GO92" s="158" t="s">
        <v>128</v>
      </c>
      <c r="GP92" s="158" t="s">
        <v>128</v>
      </c>
      <c r="GQ92" s="158" t="s">
        <v>128</v>
      </c>
      <c r="GR92" s="158" t="s">
        <v>128</v>
      </c>
      <c r="GS92" s="158" t="s">
        <v>128</v>
      </c>
      <c r="GT92" s="158" t="s">
        <v>128</v>
      </c>
      <c r="GU92" s="158" t="s">
        <v>128</v>
      </c>
      <c r="GV92" s="158" t="s">
        <v>128</v>
      </c>
      <c r="GW92" s="158" t="s">
        <v>128</v>
      </c>
      <c r="GX92" s="158" t="s">
        <v>128</v>
      </c>
      <c r="GY92" s="158" t="s">
        <v>128</v>
      </c>
      <c r="GZ92" s="158" t="s">
        <v>128</v>
      </c>
      <c r="HA92" s="158" t="s">
        <v>128</v>
      </c>
      <c r="HB92" s="158" t="s">
        <v>128</v>
      </c>
      <c r="HC92" s="158" t="s">
        <v>128</v>
      </c>
      <c r="HD92" s="158" t="s">
        <v>128</v>
      </c>
      <c r="HE92" s="158" t="s">
        <v>128</v>
      </c>
      <c r="HF92" s="158" t="s">
        <v>128</v>
      </c>
      <c r="HG92" s="158" t="s">
        <v>128</v>
      </c>
      <c r="HH92" s="158" t="s">
        <v>128</v>
      </c>
      <c r="HI92" s="158" t="s">
        <v>128</v>
      </c>
      <c r="HJ92" s="158" t="s">
        <v>128</v>
      </c>
      <c r="HK92" s="158" t="s">
        <v>128</v>
      </c>
      <c r="HL92" s="158" t="s">
        <v>128</v>
      </c>
      <c r="HM92" s="158" t="s">
        <v>128</v>
      </c>
      <c r="HN92" s="158" t="s">
        <v>128</v>
      </c>
      <c r="HO92" s="158" t="s">
        <v>128</v>
      </c>
      <c r="HP92" s="158" t="s">
        <v>128</v>
      </c>
      <c r="HQ92" s="158" t="s">
        <v>128</v>
      </c>
      <c r="HR92" s="158" t="s">
        <v>128</v>
      </c>
      <c r="HS92" s="158" t="s">
        <v>128</v>
      </c>
      <c r="HT92" s="158" t="s">
        <v>128</v>
      </c>
      <c r="HU92" s="158" t="s">
        <v>128</v>
      </c>
      <c r="HV92" s="158" t="s">
        <v>128</v>
      </c>
      <c r="HW92" s="158" t="s">
        <v>128</v>
      </c>
      <c r="HX92" s="158" t="s">
        <v>128</v>
      </c>
      <c r="HY92" s="158" t="s">
        <v>128</v>
      </c>
      <c r="HZ92" s="158" t="s">
        <v>128</v>
      </c>
      <c r="IA92" s="158" t="s">
        <v>128</v>
      </c>
      <c r="IB92" s="158" t="s">
        <v>128</v>
      </c>
      <c r="IC92" s="158" t="s">
        <v>128</v>
      </c>
      <c r="ID92" s="158" t="s">
        <v>128</v>
      </c>
      <c r="IE92" s="158" t="s">
        <v>128</v>
      </c>
      <c r="IF92" s="158" t="s">
        <v>128</v>
      </c>
      <c r="IG92" s="158" t="s">
        <v>128</v>
      </c>
      <c r="IH92" s="158" t="s">
        <v>128</v>
      </c>
      <c r="II92" s="158" t="s">
        <v>128</v>
      </c>
      <c r="IJ92" s="158" t="s">
        <v>128</v>
      </c>
      <c r="IK92" s="158" t="s">
        <v>128</v>
      </c>
      <c r="IL92" s="158" t="s">
        <v>128</v>
      </c>
      <c r="IM92" s="158" t="s">
        <v>128</v>
      </c>
      <c r="IN92" s="158" t="s">
        <v>128</v>
      </c>
      <c r="IO92" s="158" t="s">
        <v>128</v>
      </c>
      <c r="IP92" s="158" t="s">
        <v>128</v>
      </c>
      <c r="IQ92" s="158" t="s">
        <v>128</v>
      </c>
      <c r="IR92" s="158" t="s">
        <v>128</v>
      </c>
      <c r="IS92" s="158" t="s">
        <v>128</v>
      </c>
      <c r="IT92" s="158" t="s">
        <v>128</v>
      </c>
      <c r="IU92" s="158" t="s">
        <v>128</v>
      </c>
      <c r="IV92" s="158" t="s">
        <v>128</v>
      </c>
      <c r="IW92" s="158" t="s">
        <v>128</v>
      </c>
      <c r="IX92" s="158" t="s">
        <v>128</v>
      </c>
      <c r="IY92" s="158" t="s">
        <v>128</v>
      </c>
      <c r="IZ92" s="158" t="s">
        <v>128</v>
      </c>
      <c r="JA92" s="158" t="s">
        <v>128</v>
      </c>
      <c r="JB92" s="158" t="s">
        <v>128</v>
      </c>
      <c r="JC92" s="158" t="s">
        <v>128</v>
      </c>
      <c r="JD92" s="158" t="s">
        <v>128</v>
      </c>
      <c r="JE92" s="158" t="s">
        <v>128</v>
      </c>
      <c r="JF92" s="158" t="s">
        <v>128</v>
      </c>
      <c r="JG92" s="158" t="s">
        <v>128</v>
      </c>
      <c r="JH92" s="158" t="s">
        <v>128</v>
      </c>
      <c r="JI92" s="158" t="s">
        <v>128</v>
      </c>
      <c r="JJ92" s="158" t="s">
        <v>128</v>
      </c>
      <c r="JK92" s="158" t="s">
        <v>128</v>
      </c>
      <c r="JL92" s="158" t="s">
        <v>128</v>
      </c>
      <c r="JM92" s="158" t="s">
        <v>128</v>
      </c>
      <c r="JN92" s="158" t="s">
        <v>128</v>
      </c>
      <c r="JO92" s="158" t="s">
        <v>128</v>
      </c>
      <c r="JP92" s="158" t="s">
        <v>128</v>
      </c>
      <c r="JQ92" s="158" t="s">
        <v>128</v>
      </c>
      <c r="JR92" s="158" t="s">
        <v>128</v>
      </c>
      <c r="JS92" s="158" t="s">
        <v>128</v>
      </c>
      <c r="JT92" s="158" t="s">
        <v>128</v>
      </c>
      <c r="JU92" s="158" t="s">
        <v>128</v>
      </c>
      <c r="JV92" s="158" t="s">
        <v>128</v>
      </c>
      <c r="JW92" s="158" t="s">
        <v>128</v>
      </c>
      <c r="JX92" s="158" t="s">
        <v>128</v>
      </c>
      <c r="JY92" s="158" t="s">
        <v>128</v>
      </c>
      <c r="JZ92" s="158" t="s">
        <v>128</v>
      </c>
      <c r="KA92" s="158" t="s">
        <v>128</v>
      </c>
      <c r="KB92" s="158" t="s">
        <v>128</v>
      </c>
      <c r="KC92" s="158" t="s">
        <v>128</v>
      </c>
      <c r="KD92" s="158" t="s">
        <v>128</v>
      </c>
      <c r="KE92" s="158" t="s">
        <v>128</v>
      </c>
      <c r="KF92" s="158" t="s">
        <v>128</v>
      </c>
      <c r="KG92" s="158" t="s">
        <v>128</v>
      </c>
      <c r="KH92" s="158" t="s">
        <v>128</v>
      </c>
      <c r="KI92" s="158" t="s">
        <v>128</v>
      </c>
      <c r="KJ92" s="158" t="s">
        <v>128</v>
      </c>
      <c r="KK92" s="158" t="s">
        <v>128</v>
      </c>
      <c r="KL92" s="158" t="s">
        <v>128</v>
      </c>
      <c r="KM92" s="158" t="s">
        <v>128</v>
      </c>
      <c r="KN92" s="158" t="s">
        <v>128</v>
      </c>
      <c r="KO92" s="158" t="s">
        <v>128</v>
      </c>
      <c r="KP92" s="158" t="s">
        <v>128</v>
      </c>
      <c r="KQ92" s="158" t="s">
        <v>128</v>
      </c>
      <c r="KR92" s="158" t="s">
        <v>128</v>
      </c>
      <c r="KS92" s="158" t="s">
        <v>128</v>
      </c>
      <c r="KT92" s="158" t="s">
        <v>128</v>
      </c>
      <c r="KU92" s="158" t="s">
        <v>128</v>
      </c>
      <c r="KV92" s="158" t="s">
        <v>128</v>
      </c>
      <c r="KW92" s="158" t="s">
        <v>128</v>
      </c>
      <c r="KX92" s="158" t="s">
        <v>128</v>
      </c>
      <c r="KY92" s="158" t="s">
        <v>128</v>
      </c>
      <c r="KZ92" s="158" t="s">
        <v>128</v>
      </c>
      <c r="LA92" s="158" t="s">
        <v>128</v>
      </c>
      <c r="LB92" s="158" t="s">
        <v>128</v>
      </c>
      <c r="LC92" s="158" t="s">
        <v>128</v>
      </c>
      <c r="LD92" s="158" t="s">
        <v>128</v>
      </c>
      <c r="LE92" s="158" t="s">
        <v>128</v>
      </c>
      <c r="LF92" s="158" t="s">
        <v>128</v>
      </c>
      <c r="LG92" s="158" t="s">
        <v>128</v>
      </c>
      <c r="LH92" s="158" t="s">
        <v>128</v>
      </c>
      <c r="LI92" s="158" t="s">
        <v>128</v>
      </c>
      <c r="LJ92" s="158" t="s">
        <v>128</v>
      </c>
      <c r="LK92" s="158" t="s">
        <v>128</v>
      </c>
      <c r="LL92" s="158" t="s">
        <v>128</v>
      </c>
      <c r="LM92" s="158" t="s">
        <v>128</v>
      </c>
      <c r="LN92" s="158" t="s">
        <v>128</v>
      </c>
      <c r="LO92" s="158" t="s">
        <v>128</v>
      </c>
      <c r="LP92" s="158" t="s">
        <v>128</v>
      </c>
      <c r="LQ92" s="158" t="s">
        <v>128</v>
      </c>
      <c r="LR92" s="158" t="s">
        <v>128</v>
      </c>
      <c r="LS92" s="158" t="s">
        <v>128</v>
      </c>
      <c r="LT92" s="158" t="s">
        <v>128</v>
      </c>
      <c r="LU92" s="158" t="s">
        <v>128</v>
      </c>
      <c r="LV92" s="158" t="s">
        <v>128</v>
      </c>
      <c r="LW92" s="158" t="s">
        <v>128</v>
      </c>
      <c r="LX92" s="158" t="s">
        <v>128</v>
      </c>
      <c r="LY92" s="158" t="s">
        <v>128</v>
      </c>
      <c r="LZ92" s="158" t="s">
        <v>128</v>
      </c>
      <c r="MA92" s="158" t="s">
        <v>128</v>
      </c>
      <c r="MB92" s="158" t="s">
        <v>128</v>
      </c>
      <c r="MC92" s="158" t="s">
        <v>128</v>
      </c>
      <c r="MD92" s="158" t="s">
        <v>128</v>
      </c>
      <c r="ME92" s="158" t="s">
        <v>128</v>
      </c>
      <c r="MF92" s="158" t="s">
        <v>128</v>
      </c>
      <c r="MG92" s="158" t="s">
        <v>128</v>
      </c>
      <c r="MH92" s="158" t="s">
        <v>128</v>
      </c>
      <c r="MI92" s="158" t="s">
        <v>128</v>
      </c>
      <c r="MJ92" s="158" t="s">
        <v>128</v>
      </c>
      <c r="MK92" s="158" t="s">
        <v>128</v>
      </c>
      <c r="ML92" s="158" t="s">
        <v>128</v>
      </c>
      <c r="MM92" s="158" t="s">
        <v>128</v>
      </c>
      <c r="MN92" s="158" t="s">
        <v>128</v>
      </c>
      <c r="MO92" s="158" t="s">
        <v>128</v>
      </c>
      <c r="MP92" s="158" t="s">
        <v>128</v>
      </c>
      <c r="MQ92" s="158" t="s">
        <v>128</v>
      </c>
      <c r="MR92" s="158" t="s">
        <v>128</v>
      </c>
      <c r="MS92" s="158" t="s">
        <v>128</v>
      </c>
      <c r="MT92" s="158" t="s">
        <v>128</v>
      </c>
      <c r="MU92" s="158" t="s">
        <v>128</v>
      </c>
      <c r="MV92" s="158" t="s">
        <v>128</v>
      </c>
      <c r="MW92" s="158" t="s">
        <v>128</v>
      </c>
      <c r="MX92" s="158" t="s">
        <v>128</v>
      </c>
      <c r="MY92" s="158" t="s">
        <v>128</v>
      </c>
      <c r="MZ92" s="158" t="s">
        <v>128</v>
      </c>
      <c r="NA92" s="158" t="s">
        <v>128</v>
      </c>
      <c r="NB92" s="158" t="s">
        <v>128</v>
      </c>
      <c r="NC92" s="158" t="s">
        <v>128</v>
      </c>
      <c r="ND92" s="158" t="s">
        <v>128</v>
      </c>
      <c r="NE92" s="158" t="s">
        <v>128</v>
      </c>
      <c r="NF92" s="158" t="s">
        <v>128</v>
      </c>
      <c r="NG92" s="158" t="s">
        <v>128</v>
      </c>
      <c r="NH92" s="158" t="s">
        <v>128</v>
      </c>
      <c r="NI92" s="158" t="s">
        <v>128</v>
      </c>
      <c r="NJ92" s="158" t="s">
        <v>128</v>
      </c>
      <c r="NK92" s="158" t="s">
        <v>128</v>
      </c>
      <c r="NL92" s="158" t="s">
        <v>128</v>
      </c>
      <c r="NM92" s="158" t="s">
        <v>128</v>
      </c>
      <c r="NN92" s="158" t="s">
        <v>128</v>
      </c>
      <c r="NO92" s="158" t="s">
        <v>128</v>
      </c>
      <c r="NP92" s="158" t="s">
        <v>128</v>
      </c>
      <c r="NQ92" s="158" t="s">
        <v>128</v>
      </c>
      <c r="NR92" s="158" t="s">
        <v>128</v>
      </c>
      <c r="NS92" s="158" t="s">
        <v>128</v>
      </c>
      <c r="NT92" s="158" t="s">
        <v>128</v>
      </c>
      <c r="NU92" s="158" t="s">
        <v>128</v>
      </c>
      <c r="NV92" s="158" t="s">
        <v>128</v>
      </c>
      <c r="NW92" s="158" t="s">
        <v>128</v>
      </c>
      <c r="NX92" s="158" t="s">
        <v>128</v>
      </c>
      <c r="NY92" s="158" t="s">
        <v>128</v>
      </c>
      <c r="NZ92" s="158" t="s">
        <v>128</v>
      </c>
      <c r="OA92" s="158" t="s">
        <v>128</v>
      </c>
      <c r="OB92" s="158" t="s">
        <v>128</v>
      </c>
      <c r="OC92" s="158" t="s">
        <v>128</v>
      </c>
      <c r="OD92" s="158" t="s">
        <v>128</v>
      </c>
      <c r="OE92" s="170" t="s">
        <v>128</v>
      </c>
      <c r="OF92" s="181"/>
      <c r="OG92" s="174">
        <f t="shared" si="451"/>
        <v>11.311355311355312</v>
      </c>
      <c r="OH92" s="66" t="str">
        <f t="shared" si="452"/>
        <v>kg/GJ delivered</v>
      </c>
      <c r="OI92" s="66" t="str">
        <f t="shared" si="453"/>
        <v/>
      </c>
      <c r="OJ92" s="66" t="str">
        <f t="shared" si="454"/>
        <v/>
      </c>
      <c r="OK92" s="66" t="str">
        <f t="shared" si="455"/>
        <v/>
      </c>
      <c r="OL92" s="66" t="str">
        <f t="shared" si="456"/>
        <v/>
      </c>
      <c r="OM92" s="159">
        <f t="shared" si="457"/>
        <v>471.41391941391942</v>
      </c>
      <c r="ON92" s="66" t="str">
        <f t="shared" si="458"/>
        <v>kg/GJ delivered</v>
      </c>
      <c r="OO92" s="118">
        <f t="shared" si="459"/>
        <v>2.2915750915750919</v>
      </c>
      <c r="OP92" s="66" t="str">
        <f t="shared" si="460"/>
        <v>kg/GJ delivered</v>
      </c>
      <c r="OQ92" s="66" t="str">
        <f t="shared" si="461"/>
        <v/>
      </c>
      <c r="OR92" s="66" t="str">
        <f t="shared" si="462"/>
        <v/>
      </c>
      <c r="OS92" s="66" t="str">
        <f t="shared" si="463"/>
        <v/>
      </c>
      <c r="OT92" s="66" t="str">
        <f t="shared" si="464"/>
        <v/>
      </c>
      <c r="OU92" s="118">
        <f t="shared" si="465"/>
        <v>3.5194139194139193</v>
      </c>
      <c r="OV92" s="66" t="str">
        <f t="shared" si="466"/>
        <v>kg/GJ delivered</v>
      </c>
      <c r="OW92" s="126">
        <f t="shared" si="467"/>
        <v>2.139194139194139E-2</v>
      </c>
      <c r="OX92" s="66" t="str">
        <f t="shared" si="468"/>
        <v>kg/GJ delivered</v>
      </c>
      <c r="OY92" s="66" t="str">
        <f t="shared" si="469"/>
        <v/>
      </c>
      <c r="OZ92" s="66" t="str">
        <f t="shared" si="470"/>
        <v/>
      </c>
      <c r="PA92" s="66" t="str">
        <f t="shared" si="471"/>
        <v/>
      </c>
      <c r="PB92" s="66" t="str">
        <f t="shared" si="472"/>
        <v/>
      </c>
      <c r="PC92" s="66" t="str">
        <f t="shared" si="473"/>
        <v/>
      </c>
      <c r="PD92" s="66" t="str">
        <f t="shared" si="474"/>
        <v/>
      </c>
      <c r="PE92" s="66" t="str">
        <f t="shared" si="475"/>
        <v/>
      </c>
      <c r="PF92" s="66" t="str">
        <f t="shared" si="476"/>
        <v/>
      </c>
      <c r="PG92" s="66" t="str">
        <f t="shared" si="477"/>
        <v/>
      </c>
      <c r="PH92" s="66" t="str">
        <f t="shared" si="478"/>
        <v/>
      </c>
      <c r="PI92" s="66" t="str">
        <f t="shared" si="479"/>
        <v/>
      </c>
      <c r="PJ92" s="66" t="str">
        <f t="shared" si="480"/>
        <v/>
      </c>
      <c r="PK92" s="66" t="str">
        <f t="shared" si="481"/>
        <v/>
      </c>
      <c r="PL92" s="66" t="str">
        <f t="shared" si="482"/>
        <v/>
      </c>
      <c r="PM92" s="66" t="str">
        <f t="shared" si="483"/>
        <v/>
      </c>
      <c r="PN92" s="66" t="str">
        <f t="shared" si="484"/>
        <v/>
      </c>
      <c r="PO92" s="66" t="str">
        <f t="shared" si="485"/>
        <v/>
      </c>
      <c r="PP92" s="66" t="str">
        <f t="shared" si="486"/>
        <v/>
      </c>
      <c r="PQ92" s="66" t="str">
        <f t="shared" si="487"/>
        <v/>
      </c>
      <c r="PR92" s="66" t="str">
        <f t="shared" si="488"/>
        <v/>
      </c>
      <c r="PS92" s="66" t="str">
        <f t="shared" si="489"/>
        <v/>
      </c>
      <c r="PT92" s="66" t="str">
        <f t="shared" si="490"/>
        <v/>
      </c>
      <c r="PU92" s="66" t="str">
        <f t="shared" si="491"/>
        <v/>
      </c>
      <c r="PV92" s="66" t="str">
        <f t="shared" si="492"/>
        <v/>
      </c>
      <c r="PW92" s="66" t="str">
        <f t="shared" si="493"/>
        <v/>
      </c>
      <c r="PX92" s="66" t="str">
        <f t="shared" si="494"/>
        <v/>
      </c>
      <c r="PY92" s="66" t="str">
        <f t="shared" si="495"/>
        <v/>
      </c>
      <c r="PZ92" s="66" t="str">
        <f t="shared" si="496"/>
        <v/>
      </c>
      <c r="QA92" s="66" t="str">
        <f t="shared" si="497"/>
        <v/>
      </c>
      <c r="QB92" s="66" t="str">
        <f t="shared" si="498"/>
        <v/>
      </c>
      <c r="QC92" s="66" t="str">
        <f t="shared" si="499"/>
        <v/>
      </c>
      <c r="QD92" s="66" t="str">
        <f t="shared" si="500"/>
        <v/>
      </c>
      <c r="QE92" s="66" t="str">
        <f t="shared" si="501"/>
        <v/>
      </c>
      <c r="QF92" s="66" t="str">
        <f t="shared" si="502"/>
        <v/>
      </c>
      <c r="QG92" s="66" t="str">
        <f t="shared" si="503"/>
        <v/>
      </c>
      <c r="QH92" s="66" t="str">
        <f t="shared" si="504"/>
        <v/>
      </c>
      <c r="QI92" s="66" t="str">
        <f t="shared" si="505"/>
        <v/>
      </c>
      <c r="QJ92" s="66" t="str">
        <f t="shared" si="506"/>
        <v/>
      </c>
      <c r="QK92" s="66" t="str">
        <f t="shared" si="507"/>
        <v/>
      </c>
      <c r="QL92" s="66" t="str">
        <f t="shared" si="508"/>
        <v/>
      </c>
      <c r="QM92" s="66" t="str">
        <f t="shared" si="509"/>
        <v/>
      </c>
      <c r="QN92" s="66" t="str">
        <f t="shared" si="510"/>
        <v/>
      </c>
      <c r="QO92" s="66" t="str">
        <f t="shared" si="511"/>
        <v/>
      </c>
      <c r="QP92" s="66" t="str">
        <f t="shared" si="512"/>
        <v/>
      </c>
      <c r="QQ92" s="66" t="str">
        <f t="shared" si="513"/>
        <v/>
      </c>
      <c r="QR92" s="66" t="str">
        <f t="shared" si="514"/>
        <v/>
      </c>
      <c r="QS92" s="66" t="str">
        <f t="shared" si="515"/>
        <v/>
      </c>
      <c r="QT92" s="66" t="str">
        <f t="shared" si="516"/>
        <v/>
      </c>
      <c r="QU92" s="66" t="str">
        <f t="shared" si="517"/>
        <v/>
      </c>
      <c r="QV92" s="66" t="str">
        <f t="shared" si="518"/>
        <v/>
      </c>
      <c r="QW92" s="66" t="str">
        <f t="shared" si="519"/>
        <v/>
      </c>
      <c r="QX92" s="66" t="str">
        <f t="shared" si="520"/>
        <v/>
      </c>
      <c r="QY92" s="66" t="str">
        <f t="shared" si="521"/>
        <v/>
      </c>
      <c r="QZ92" s="66" t="str">
        <f t="shared" si="522"/>
        <v/>
      </c>
      <c r="RA92" s="66" t="str">
        <f t="shared" si="523"/>
        <v/>
      </c>
      <c r="RB92" s="66" t="str">
        <f t="shared" si="524"/>
        <v/>
      </c>
      <c r="RC92" s="66" t="str">
        <f t="shared" si="525"/>
        <v/>
      </c>
      <c r="RD92" s="66" t="str">
        <f t="shared" si="526"/>
        <v/>
      </c>
      <c r="RE92" s="66" t="str">
        <f t="shared" si="527"/>
        <v/>
      </c>
      <c r="RF92" s="66" t="str">
        <f t="shared" si="528"/>
        <v/>
      </c>
      <c r="RG92" s="66" t="str">
        <f t="shared" si="529"/>
        <v/>
      </c>
      <c r="RH92" s="66" t="str">
        <f t="shared" si="530"/>
        <v/>
      </c>
      <c r="RI92" s="66" t="str">
        <f t="shared" si="531"/>
        <v/>
      </c>
      <c r="RJ92" s="66" t="str">
        <f t="shared" si="532"/>
        <v/>
      </c>
      <c r="RK92" s="66" t="str">
        <f t="shared" si="533"/>
        <v/>
      </c>
      <c r="RL92" s="66" t="str">
        <f t="shared" si="534"/>
        <v/>
      </c>
      <c r="RM92" s="66" t="str">
        <f t="shared" si="535"/>
        <v/>
      </c>
      <c r="RN92" s="66" t="str">
        <f t="shared" si="536"/>
        <v/>
      </c>
      <c r="RO92" s="66" t="str">
        <f t="shared" si="537"/>
        <v/>
      </c>
      <c r="RP92" s="66" t="str">
        <f t="shared" si="538"/>
        <v/>
      </c>
      <c r="RQ92" s="66" t="str">
        <f t="shared" si="539"/>
        <v/>
      </c>
      <c r="RR92" s="66" t="str">
        <f t="shared" si="540"/>
        <v/>
      </c>
      <c r="RS92" s="66" t="str">
        <f t="shared" si="541"/>
        <v/>
      </c>
      <c r="RT92" s="66" t="str">
        <f t="shared" si="542"/>
        <v/>
      </c>
      <c r="RU92" s="66" t="str">
        <f t="shared" si="543"/>
        <v/>
      </c>
      <c r="RV92" s="66" t="str">
        <f t="shared" si="544"/>
        <v/>
      </c>
      <c r="RW92" s="66" t="str">
        <f t="shared" si="545"/>
        <v/>
      </c>
      <c r="RX92" s="66" t="str">
        <f t="shared" si="546"/>
        <v/>
      </c>
      <c r="RY92" s="66" t="str">
        <f t="shared" si="547"/>
        <v/>
      </c>
      <c r="RZ92" s="66" t="str">
        <f t="shared" si="548"/>
        <v/>
      </c>
      <c r="SA92" s="66" t="str">
        <f t="shared" si="549"/>
        <v/>
      </c>
      <c r="SB92" s="66" t="str">
        <f t="shared" si="550"/>
        <v/>
      </c>
      <c r="SC92" s="66" t="str">
        <f t="shared" si="551"/>
        <v/>
      </c>
      <c r="SD92" s="66" t="str">
        <f t="shared" si="552"/>
        <v/>
      </c>
      <c r="SE92" s="66" t="str">
        <f t="shared" si="553"/>
        <v/>
      </c>
      <c r="SF92" s="66" t="str">
        <f t="shared" si="554"/>
        <v/>
      </c>
      <c r="SG92" s="66" t="str">
        <f t="shared" si="555"/>
        <v/>
      </c>
      <c r="SH92" s="66" t="str">
        <f t="shared" si="556"/>
        <v/>
      </c>
      <c r="SI92" s="66" t="str">
        <f t="shared" si="557"/>
        <v/>
      </c>
      <c r="SJ92" s="66" t="str">
        <f t="shared" si="558"/>
        <v/>
      </c>
      <c r="SK92" s="66" t="str">
        <f t="shared" si="559"/>
        <v/>
      </c>
      <c r="SL92" s="66" t="str">
        <f t="shared" si="560"/>
        <v/>
      </c>
      <c r="SM92" s="66" t="str">
        <f t="shared" si="561"/>
        <v/>
      </c>
      <c r="SN92" s="66" t="str">
        <f t="shared" si="562"/>
        <v/>
      </c>
      <c r="SO92" s="66" t="str">
        <f t="shared" si="563"/>
        <v/>
      </c>
      <c r="SP92" s="66" t="str">
        <f t="shared" si="564"/>
        <v/>
      </c>
      <c r="SQ92" s="66" t="str">
        <f t="shared" si="565"/>
        <v/>
      </c>
      <c r="SR92" s="66" t="str">
        <f t="shared" si="566"/>
        <v/>
      </c>
      <c r="SS92" s="66" t="str">
        <f t="shared" si="567"/>
        <v/>
      </c>
      <c r="ST92" s="66" t="str">
        <f t="shared" si="568"/>
        <v/>
      </c>
      <c r="SU92" s="66" t="str">
        <f t="shared" si="569"/>
        <v/>
      </c>
      <c r="SV92" s="66" t="str">
        <f t="shared" si="570"/>
        <v/>
      </c>
      <c r="SW92" s="66" t="str">
        <f t="shared" si="571"/>
        <v/>
      </c>
      <c r="SX92" s="66" t="str">
        <f t="shared" si="572"/>
        <v/>
      </c>
      <c r="SY92" s="66" t="str">
        <f t="shared" si="573"/>
        <v/>
      </c>
      <c r="SZ92" s="66" t="str">
        <f t="shared" si="574"/>
        <v/>
      </c>
      <c r="TA92" s="66" t="str">
        <f t="shared" si="575"/>
        <v/>
      </c>
      <c r="TB92" s="66" t="str">
        <f t="shared" si="576"/>
        <v/>
      </c>
      <c r="TC92" s="66" t="str">
        <f t="shared" si="577"/>
        <v/>
      </c>
      <c r="TD92" s="66" t="str">
        <f t="shared" si="578"/>
        <v/>
      </c>
      <c r="TE92" s="66" t="str">
        <f t="shared" si="579"/>
        <v/>
      </c>
      <c r="TF92" s="66" t="str">
        <f t="shared" si="580"/>
        <v/>
      </c>
      <c r="TG92" s="66" t="str">
        <f t="shared" si="581"/>
        <v/>
      </c>
      <c r="TH92" s="66" t="str">
        <f t="shared" si="582"/>
        <v/>
      </c>
      <c r="TI92" s="66" t="str">
        <f t="shared" si="583"/>
        <v/>
      </c>
      <c r="TJ92" s="66" t="str">
        <f t="shared" si="584"/>
        <v/>
      </c>
      <c r="TK92" s="66" t="str">
        <f t="shared" si="585"/>
        <v/>
      </c>
      <c r="TL92" s="66" t="str">
        <f t="shared" si="586"/>
        <v/>
      </c>
      <c r="TM92" s="66" t="str">
        <f t="shared" si="587"/>
        <v/>
      </c>
      <c r="TN92" s="66" t="str">
        <f t="shared" si="588"/>
        <v/>
      </c>
      <c r="TO92" s="66" t="str">
        <f t="shared" si="589"/>
        <v/>
      </c>
      <c r="TP92" s="66" t="str">
        <f t="shared" si="590"/>
        <v/>
      </c>
      <c r="TQ92" s="66" t="str">
        <f t="shared" si="591"/>
        <v/>
      </c>
      <c r="TR92" s="66" t="str">
        <f t="shared" si="592"/>
        <v/>
      </c>
      <c r="TS92" s="66" t="str">
        <f t="shared" si="593"/>
        <v/>
      </c>
      <c r="TT92" s="66" t="str">
        <f t="shared" si="594"/>
        <v/>
      </c>
      <c r="TU92" s="66" t="str">
        <f t="shared" si="595"/>
        <v/>
      </c>
      <c r="TV92" s="66" t="str">
        <f t="shared" si="596"/>
        <v/>
      </c>
      <c r="TW92" s="66" t="str">
        <f t="shared" si="597"/>
        <v/>
      </c>
      <c r="TX92" s="66" t="str">
        <f t="shared" si="598"/>
        <v/>
      </c>
      <c r="TY92" s="66" t="str">
        <f t="shared" si="599"/>
        <v/>
      </c>
      <c r="TZ92" s="66" t="str">
        <f t="shared" si="600"/>
        <v/>
      </c>
      <c r="UA92" s="66" t="str">
        <f t="shared" si="601"/>
        <v/>
      </c>
      <c r="UB92" s="66" t="str">
        <f t="shared" si="602"/>
        <v/>
      </c>
      <c r="UC92" s="66" t="str">
        <f t="shared" si="603"/>
        <v/>
      </c>
      <c r="UD92" s="66" t="str">
        <f t="shared" si="604"/>
        <v/>
      </c>
      <c r="UE92" s="66" t="str">
        <f t="shared" si="605"/>
        <v/>
      </c>
      <c r="UF92" s="66" t="str">
        <f t="shared" si="606"/>
        <v/>
      </c>
      <c r="UG92" s="66" t="str">
        <f t="shared" si="607"/>
        <v/>
      </c>
      <c r="UH92" s="66" t="str">
        <f t="shared" si="608"/>
        <v/>
      </c>
      <c r="UI92" s="66" t="str">
        <f t="shared" si="609"/>
        <v/>
      </c>
      <c r="UJ92" s="66" t="str">
        <f t="shared" si="610"/>
        <v/>
      </c>
      <c r="UK92" s="66" t="str">
        <f t="shared" si="611"/>
        <v/>
      </c>
      <c r="UL92" s="66" t="str">
        <f t="shared" si="612"/>
        <v/>
      </c>
      <c r="UM92" s="66" t="str">
        <f t="shared" si="613"/>
        <v/>
      </c>
      <c r="UN92" s="66" t="str">
        <f t="shared" si="614"/>
        <v/>
      </c>
      <c r="UO92" s="66" t="str">
        <f t="shared" si="615"/>
        <v/>
      </c>
      <c r="UP92" s="66" t="str">
        <f t="shared" si="616"/>
        <v/>
      </c>
      <c r="UQ92" s="66" t="str">
        <f t="shared" si="617"/>
        <v/>
      </c>
      <c r="UR92" s="66" t="str">
        <f t="shared" si="618"/>
        <v/>
      </c>
      <c r="US92" s="66" t="str">
        <f t="shared" si="619"/>
        <v/>
      </c>
      <c r="UT92" s="66" t="str">
        <f t="shared" si="620"/>
        <v/>
      </c>
      <c r="UU92" s="66" t="str">
        <f t="shared" si="621"/>
        <v/>
      </c>
      <c r="UV92" s="66" t="str">
        <f t="shared" si="622"/>
        <v/>
      </c>
      <c r="UW92" s="66" t="str">
        <f t="shared" si="623"/>
        <v/>
      </c>
      <c r="UX92" s="66" t="str">
        <f t="shared" si="624"/>
        <v/>
      </c>
      <c r="UY92" s="66" t="str">
        <f t="shared" si="625"/>
        <v/>
      </c>
      <c r="UZ92" s="66" t="str">
        <f t="shared" si="626"/>
        <v/>
      </c>
      <c r="VA92" s="66" t="str">
        <f t="shared" si="627"/>
        <v/>
      </c>
      <c r="VB92" s="66" t="str">
        <f t="shared" si="628"/>
        <v/>
      </c>
      <c r="VC92" s="66" t="str">
        <f t="shared" si="629"/>
        <v/>
      </c>
      <c r="VD92" s="66" t="str">
        <f t="shared" si="630"/>
        <v/>
      </c>
      <c r="VE92" s="66" t="str">
        <f t="shared" si="631"/>
        <v/>
      </c>
      <c r="VF92" s="66" t="str">
        <f t="shared" si="632"/>
        <v/>
      </c>
      <c r="VG92" s="66" t="str">
        <f t="shared" si="633"/>
        <v/>
      </c>
      <c r="VH92" s="66" t="str">
        <f t="shared" si="634"/>
        <v/>
      </c>
      <c r="VI92" s="66" t="str">
        <f t="shared" si="635"/>
        <v/>
      </c>
      <c r="VJ92" s="66" t="str">
        <f t="shared" si="636"/>
        <v/>
      </c>
      <c r="VK92" s="66" t="str">
        <f t="shared" si="637"/>
        <v/>
      </c>
      <c r="VL92" s="66" t="str">
        <f t="shared" si="638"/>
        <v/>
      </c>
      <c r="VM92" s="66" t="str">
        <f t="shared" si="639"/>
        <v/>
      </c>
      <c r="VN92" s="66" t="str">
        <f t="shared" si="640"/>
        <v/>
      </c>
      <c r="VO92" s="66" t="str">
        <f t="shared" si="641"/>
        <v/>
      </c>
      <c r="VP92" s="66" t="str">
        <f t="shared" si="642"/>
        <v/>
      </c>
      <c r="VQ92" s="66" t="str">
        <f t="shared" si="643"/>
        <v/>
      </c>
      <c r="VR92" s="66" t="str">
        <f t="shared" si="644"/>
        <v/>
      </c>
      <c r="VS92" s="66" t="str">
        <f t="shared" si="645"/>
        <v/>
      </c>
      <c r="VT92" s="66" t="str">
        <f t="shared" si="646"/>
        <v/>
      </c>
      <c r="VU92" s="66" t="str">
        <f t="shared" si="647"/>
        <v/>
      </c>
      <c r="VV92" s="66" t="str">
        <f t="shared" si="648"/>
        <v/>
      </c>
      <c r="VW92" s="66" t="str">
        <f t="shared" si="649"/>
        <v/>
      </c>
      <c r="VX92" s="66" t="str">
        <f t="shared" si="650"/>
        <v/>
      </c>
      <c r="VY92" s="66" t="str">
        <f t="shared" si="651"/>
        <v/>
      </c>
      <c r="VZ92" s="66" t="str">
        <f t="shared" si="652"/>
        <v/>
      </c>
      <c r="WA92" s="66" t="str">
        <f t="shared" si="653"/>
        <v/>
      </c>
      <c r="WB92" s="66" t="str">
        <f t="shared" si="654"/>
        <v/>
      </c>
      <c r="WC92" s="66" t="str">
        <f t="shared" si="655"/>
        <v/>
      </c>
      <c r="WD92" s="66" t="str">
        <f t="shared" si="656"/>
        <v/>
      </c>
      <c r="WE92" s="66" t="str">
        <f t="shared" si="657"/>
        <v/>
      </c>
      <c r="WF92" s="66" t="str">
        <f t="shared" si="658"/>
        <v/>
      </c>
      <c r="WG92" s="66" t="str">
        <f t="shared" si="659"/>
        <v/>
      </c>
      <c r="WH92" s="66" t="str">
        <f t="shared" si="660"/>
        <v/>
      </c>
      <c r="WI92" s="66" t="str">
        <f t="shared" si="661"/>
        <v/>
      </c>
      <c r="WJ92" s="66" t="str">
        <f t="shared" si="662"/>
        <v/>
      </c>
      <c r="WK92" s="66" t="str">
        <f t="shared" si="663"/>
        <v/>
      </c>
      <c r="WL92" s="66" t="str">
        <f t="shared" si="664"/>
        <v/>
      </c>
      <c r="WM92" s="66" t="str">
        <f t="shared" si="665"/>
        <v/>
      </c>
      <c r="WN92" s="66" t="str">
        <f t="shared" si="666"/>
        <v/>
      </c>
      <c r="WO92" s="66" t="str">
        <f t="shared" si="667"/>
        <v/>
      </c>
      <c r="WP92" s="66" t="str">
        <f t="shared" si="668"/>
        <v/>
      </c>
      <c r="WQ92" s="66" t="str">
        <f t="shared" si="669"/>
        <v/>
      </c>
      <c r="WR92" s="66" t="str">
        <f t="shared" si="670"/>
        <v/>
      </c>
      <c r="WS92" s="66" t="str">
        <f t="shared" si="671"/>
        <v/>
      </c>
      <c r="WT92" s="66" t="str">
        <f t="shared" si="672"/>
        <v/>
      </c>
      <c r="WU92" s="66" t="str">
        <f t="shared" si="673"/>
        <v/>
      </c>
      <c r="WV92" s="66" t="str">
        <f t="shared" si="674"/>
        <v/>
      </c>
      <c r="WW92" s="66" t="str">
        <f t="shared" si="675"/>
        <v/>
      </c>
      <c r="WX92" s="66" t="str">
        <f t="shared" si="676"/>
        <v/>
      </c>
      <c r="WY92" s="66" t="str">
        <f t="shared" si="677"/>
        <v/>
      </c>
      <c r="WZ92" s="66" t="str">
        <f t="shared" si="678"/>
        <v/>
      </c>
      <c r="XA92" s="66" t="str">
        <f t="shared" si="679"/>
        <v/>
      </c>
      <c r="XB92" s="66" t="str">
        <f t="shared" si="680"/>
        <v/>
      </c>
      <c r="XC92" s="66" t="str">
        <f t="shared" si="681"/>
        <v/>
      </c>
      <c r="XD92" s="66" t="str">
        <f t="shared" si="682"/>
        <v/>
      </c>
      <c r="XE92" s="66" t="str">
        <f t="shared" si="683"/>
        <v/>
      </c>
      <c r="XF92" s="66" t="str">
        <f t="shared" si="684"/>
        <v/>
      </c>
      <c r="XG92" s="66" t="str">
        <f t="shared" si="685"/>
        <v/>
      </c>
      <c r="XH92" s="66" t="str">
        <f t="shared" si="686"/>
        <v/>
      </c>
      <c r="XI92" s="66" t="str">
        <f t="shared" si="687"/>
        <v/>
      </c>
      <c r="XJ92" s="66" t="str">
        <f t="shared" si="688"/>
        <v/>
      </c>
      <c r="XK92" s="66" t="str">
        <f t="shared" si="689"/>
        <v/>
      </c>
      <c r="XL92" s="66" t="str">
        <f t="shared" si="690"/>
        <v/>
      </c>
      <c r="XM92" s="66" t="str">
        <f t="shared" si="691"/>
        <v/>
      </c>
      <c r="XN92" s="66" t="str">
        <f t="shared" si="692"/>
        <v/>
      </c>
      <c r="XO92" s="66" t="str">
        <f t="shared" si="693"/>
        <v/>
      </c>
      <c r="XP92" s="66" t="str">
        <f t="shared" si="694"/>
        <v/>
      </c>
      <c r="XQ92" s="66" t="str">
        <f t="shared" si="695"/>
        <v/>
      </c>
      <c r="XR92" s="66" t="str">
        <f t="shared" si="696"/>
        <v/>
      </c>
      <c r="XS92" s="66" t="str">
        <f t="shared" si="697"/>
        <v/>
      </c>
      <c r="XT92" s="66" t="str">
        <f t="shared" si="698"/>
        <v/>
      </c>
      <c r="XU92" s="66" t="str">
        <f t="shared" si="699"/>
        <v/>
      </c>
      <c r="XV92" s="66" t="str">
        <f t="shared" si="700"/>
        <v/>
      </c>
      <c r="XW92" s="66" t="str">
        <f t="shared" si="701"/>
        <v/>
      </c>
      <c r="XX92" s="66" t="str">
        <f t="shared" si="702"/>
        <v/>
      </c>
      <c r="XY92" s="66" t="str">
        <f t="shared" si="703"/>
        <v/>
      </c>
      <c r="XZ92" s="66" t="str">
        <f t="shared" si="704"/>
        <v/>
      </c>
      <c r="YA92" s="66" t="str">
        <f t="shared" si="705"/>
        <v/>
      </c>
      <c r="YB92" s="66" t="str">
        <f t="shared" si="706"/>
        <v/>
      </c>
      <c r="YC92" s="66" t="str">
        <f t="shared" si="707"/>
        <v/>
      </c>
      <c r="YD92" s="66" t="str">
        <f t="shared" si="708"/>
        <v/>
      </c>
      <c r="YE92" s="66" t="str">
        <f t="shared" si="709"/>
        <v/>
      </c>
      <c r="YF92" s="66" t="str">
        <f t="shared" si="710"/>
        <v/>
      </c>
      <c r="YG92" s="66" t="str">
        <f t="shared" si="711"/>
        <v/>
      </c>
      <c r="YH92" s="66" t="str">
        <f t="shared" si="712"/>
        <v/>
      </c>
      <c r="YI92" s="66" t="str">
        <f t="shared" si="713"/>
        <v/>
      </c>
      <c r="YJ92" s="66" t="str">
        <f t="shared" si="714"/>
        <v/>
      </c>
      <c r="YK92" s="66" t="str">
        <f t="shared" si="715"/>
        <v/>
      </c>
      <c r="YL92" s="66" t="str">
        <f t="shared" si="716"/>
        <v/>
      </c>
      <c r="YM92" s="66" t="str">
        <f t="shared" si="717"/>
        <v/>
      </c>
      <c r="YN92" s="66" t="str">
        <f t="shared" si="718"/>
        <v/>
      </c>
      <c r="YO92" s="66" t="str">
        <f t="shared" si="719"/>
        <v/>
      </c>
      <c r="YP92" s="66" t="str">
        <f t="shared" si="720"/>
        <v/>
      </c>
      <c r="YQ92" s="66" t="str">
        <f t="shared" si="721"/>
        <v/>
      </c>
      <c r="YR92" s="66" t="str">
        <f t="shared" si="722"/>
        <v/>
      </c>
      <c r="YS92" s="66" t="str">
        <f t="shared" si="723"/>
        <v/>
      </c>
      <c r="YT92" s="66" t="str">
        <f t="shared" si="724"/>
        <v/>
      </c>
      <c r="YU92" s="66" t="str">
        <f t="shared" si="725"/>
        <v/>
      </c>
      <c r="YV92" s="66" t="str">
        <f t="shared" si="726"/>
        <v/>
      </c>
      <c r="YW92" s="66" t="str">
        <f t="shared" si="727"/>
        <v/>
      </c>
      <c r="YX92" s="66" t="str">
        <f t="shared" si="728"/>
        <v/>
      </c>
      <c r="YY92" s="66" t="str">
        <f t="shared" si="729"/>
        <v/>
      </c>
      <c r="YZ92" s="66" t="str">
        <f t="shared" si="730"/>
        <v/>
      </c>
      <c r="ZA92" s="66" t="str">
        <f t="shared" si="731"/>
        <v/>
      </c>
      <c r="ZB92" s="66" t="str">
        <f t="shared" si="732"/>
        <v/>
      </c>
      <c r="ZC92" s="66" t="str">
        <f t="shared" si="733"/>
        <v/>
      </c>
      <c r="ZD92" s="66" t="str">
        <f t="shared" si="734"/>
        <v/>
      </c>
      <c r="ZE92" s="66" t="str">
        <f t="shared" si="735"/>
        <v/>
      </c>
      <c r="ZF92" s="66" t="str">
        <f t="shared" si="736"/>
        <v/>
      </c>
      <c r="ZG92" s="66" t="str">
        <f t="shared" si="737"/>
        <v/>
      </c>
      <c r="ZH92" s="66" t="str">
        <f t="shared" si="738"/>
        <v/>
      </c>
      <c r="ZI92" s="66" t="str">
        <f t="shared" si="739"/>
        <v/>
      </c>
      <c r="ZJ92" s="66" t="str">
        <f t="shared" si="740"/>
        <v/>
      </c>
      <c r="ZK92" s="66" t="str">
        <f t="shared" si="741"/>
        <v/>
      </c>
      <c r="ZL92" s="66" t="str">
        <f t="shared" si="742"/>
        <v/>
      </c>
      <c r="ZM92" s="66" t="str">
        <f t="shared" si="743"/>
        <v/>
      </c>
      <c r="ZN92" s="66" t="str">
        <f t="shared" si="744"/>
        <v/>
      </c>
      <c r="ZO92" s="66" t="str">
        <f t="shared" si="745"/>
        <v/>
      </c>
      <c r="ZP92" s="66" t="str">
        <f t="shared" si="746"/>
        <v/>
      </c>
      <c r="ZQ92" s="66" t="str">
        <f t="shared" si="747"/>
        <v/>
      </c>
      <c r="ZR92" s="66" t="str">
        <f t="shared" si="748"/>
        <v/>
      </c>
      <c r="ZS92" s="66" t="str">
        <f t="shared" si="749"/>
        <v/>
      </c>
      <c r="ZT92" s="66" t="str">
        <f t="shared" si="750"/>
        <v/>
      </c>
      <c r="ZU92" s="66" t="str">
        <f t="shared" si="751"/>
        <v/>
      </c>
      <c r="ZV92" s="66" t="str">
        <f t="shared" si="752"/>
        <v/>
      </c>
      <c r="ZW92" s="66" t="str">
        <f t="shared" si="753"/>
        <v/>
      </c>
      <c r="ZX92" s="66" t="str">
        <f t="shared" si="754"/>
        <v/>
      </c>
      <c r="ZY92" s="66" t="str">
        <f t="shared" si="755"/>
        <v/>
      </c>
      <c r="ZZ92" s="66" t="str">
        <f t="shared" si="756"/>
        <v/>
      </c>
      <c r="AAA92" s="66" t="str">
        <f t="shared" si="757"/>
        <v/>
      </c>
      <c r="AAB92" s="66" t="str">
        <f t="shared" si="758"/>
        <v/>
      </c>
      <c r="AAC92" s="66" t="str">
        <f t="shared" si="759"/>
        <v/>
      </c>
      <c r="AAD92" s="66" t="str">
        <f t="shared" si="760"/>
        <v/>
      </c>
      <c r="AAE92" s="66" t="str">
        <f t="shared" si="761"/>
        <v/>
      </c>
      <c r="AAF92" s="66" t="str">
        <f t="shared" si="762"/>
        <v/>
      </c>
      <c r="AAG92" s="66" t="str">
        <f t="shared" si="763"/>
        <v/>
      </c>
      <c r="AAH92" s="66" t="str">
        <f t="shared" si="764"/>
        <v/>
      </c>
      <c r="AAI92" s="66" t="str">
        <f t="shared" si="765"/>
        <v/>
      </c>
      <c r="AAJ92" s="66" t="str">
        <f t="shared" si="766"/>
        <v/>
      </c>
      <c r="AAK92" s="66" t="str">
        <f t="shared" si="767"/>
        <v/>
      </c>
      <c r="AAL92" s="66" t="str">
        <f t="shared" si="768"/>
        <v/>
      </c>
      <c r="AAM92" s="66" t="str">
        <f t="shared" si="769"/>
        <v/>
      </c>
      <c r="AAN92" s="66" t="str">
        <f t="shared" si="770"/>
        <v/>
      </c>
      <c r="AAO92" s="66" t="str">
        <f t="shared" si="771"/>
        <v/>
      </c>
      <c r="AAP92" s="66" t="str">
        <f t="shared" si="772"/>
        <v/>
      </c>
      <c r="AAQ92" s="66" t="str">
        <f t="shared" si="773"/>
        <v/>
      </c>
      <c r="AAR92" s="66" t="str">
        <f t="shared" si="774"/>
        <v/>
      </c>
      <c r="AAS92" s="66" t="str">
        <f t="shared" si="775"/>
        <v/>
      </c>
      <c r="AAT92" s="66" t="str">
        <f t="shared" si="776"/>
        <v/>
      </c>
      <c r="AAU92" s="66" t="str">
        <f t="shared" si="777"/>
        <v/>
      </c>
      <c r="AAV92" s="66" t="str">
        <f t="shared" si="778"/>
        <v/>
      </c>
      <c r="AAW92" s="66" t="str">
        <f t="shared" si="779"/>
        <v/>
      </c>
      <c r="AAX92" s="66" t="str">
        <f t="shared" si="780"/>
        <v/>
      </c>
      <c r="AAY92" s="66" t="str">
        <f t="shared" si="781"/>
        <v/>
      </c>
      <c r="AAZ92" s="66" t="str">
        <f t="shared" si="782"/>
        <v/>
      </c>
      <c r="ABA92" s="66" t="str">
        <f t="shared" si="783"/>
        <v/>
      </c>
      <c r="ABB92" s="66" t="str">
        <f t="shared" si="784"/>
        <v/>
      </c>
      <c r="ABC92" s="66" t="str">
        <f t="shared" si="785"/>
        <v/>
      </c>
      <c r="ABD92" s="66" t="str">
        <f t="shared" si="786"/>
        <v/>
      </c>
      <c r="ABE92" s="66" t="str">
        <f t="shared" si="787"/>
        <v/>
      </c>
      <c r="ABF92" s="66" t="str">
        <f t="shared" si="788"/>
        <v/>
      </c>
      <c r="ABG92" s="66" t="str">
        <f t="shared" si="789"/>
        <v/>
      </c>
      <c r="ABH92" s="66" t="str">
        <f t="shared" si="790"/>
        <v/>
      </c>
      <c r="ABI92" s="66" t="str">
        <f t="shared" si="791"/>
        <v/>
      </c>
      <c r="ABJ92" s="66" t="str">
        <f t="shared" si="792"/>
        <v/>
      </c>
      <c r="ABK92" s="66" t="str">
        <f t="shared" si="793"/>
        <v/>
      </c>
      <c r="ABL92" s="66" t="str">
        <f t="shared" si="794"/>
        <v/>
      </c>
      <c r="ABM92" s="66" t="str">
        <f t="shared" si="795"/>
        <v/>
      </c>
      <c r="ABN92" s="66" t="str">
        <f t="shared" si="796"/>
        <v/>
      </c>
      <c r="ABO92" s="66" t="str">
        <f t="shared" si="797"/>
        <v/>
      </c>
      <c r="ABP92" s="66" t="str">
        <f t="shared" si="798"/>
        <v/>
      </c>
      <c r="ABQ92" s="66" t="str">
        <f t="shared" si="799"/>
        <v/>
      </c>
      <c r="ABR92" s="66" t="str">
        <f t="shared" si="800"/>
        <v/>
      </c>
      <c r="ABS92" s="66" t="str">
        <f t="shared" si="801"/>
        <v/>
      </c>
      <c r="ABT92" s="66" t="str">
        <f t="shared" si="802"/>
        <v/>
      </c>
      <c r="ABU92" s="66" t="str">
        <f t="shared" si="803"/>
        <v/>
      </c>
      <c r="ABV92" s="66" t="str">
        <f t="shared" si="804"/>
        <v/>
      </c>
      <c r="ABW92" s="66" t="str">
        <f t="shared" si="805"/>
        <v/>
      </c>
      <c r="ABX92" s="66" t="str">
        <f t="shared" si="806"/>
        <v/>
      </c>
      <c r="ABY92" s="66" t="str">
        <f t="shared" si="807"/>
        <v/>
      </c>
      <c r="ABZ92" s="66" t="str">
        <f t="shared" si="808"/>
        <v/>
      </c>
      <c r="ACA92" s="66" t="str">
        <f t="shared" si="809"/>
        <v/>
      </c>
      <c r="ACB92" s="66" t="str">
        <f t="shared" si="810"/>
        <v/>
      </c>
      <c r="ACC92" s="66" t="str">
        <f t="shared" si="811"/>
        <v/>
      </c>
      <c r="ACD92" s="66" t="str">
        <f t="shared" si="812"/>
        <v/>
      </c>
      <c r="ACE92" s="66" t="str">
        <f t="shared" si="813"/>
        <v/>
      </c>
      <c r="ACF92" s="66" t="str">
        <f t="shared" si="814"/>
        <v/>
      </c>
      <c r="ACG92" s="66" t="str">
        <f t="shared" si="815"/>
        <v/>
      </c>
      <c r="ACH92" s="66" t="str">
        <f t="shared" si="816"/>
        <v/>
      </c>
      <c r="ACI92" s="66" t="str">
        <f t="shared" si="817"/>
        <v/>
      </c>
      <c r="ACJ92" s="66" t="str">
        <f t="shared" si="818"/>
        <v/>
      </c>
      <c r="ACK92" s="66" t="str">
        <f t="shared" si="819"/>
        <v/>
      </c>
      <c r="ACL92" s="66" t="str">
        <f t="shared" si="820"/>
        <v/>
      </c>
      <c r="ACM92" s="66" t="str">
        <f t="shared" ref="ACM92:ACN92" si="849">IF(AND(ACS$3="Unit", ACL92=""), "", IF(AND(ACS$3="Unit", ACL92="-"),"", IF(ACS$3="Unit", "kg/GJ delivered", IF(AND(NY92&lt;&gt;"", NY92&lt;&gt;"-", NX92="-"),"", IF($H92="","", IF(NX92="nd", "",IF(NX92="&lt;n.a.&gt;", "", IF(NY92="#/MJ", "", IF(NY92="kg/GJ delivered",NX92,IF(NY92="g/MJ delivered",NX92,IF(NY92="kg/MJ delivered",NX92*1000,IF(NY92="mg/MJ delivered",NX92/1000,IF(NY92="g/kg",((NX92)*(1/$I92)*(1/$H92)),IF(NY92="mg/kg",((NX92/1000)*(1/$I92)*(1/$H92)),IF(NY92="mg/MJ delivered",NX92/1000,IF(NY92="-","","Error"))))))))))))))))</f>
        <v/>
      </c>
      <c r="ACN92" s="66" t="str">
        <f t="shared" si="849"/>
        <v/>
      </c>
      <c r="ACO92" s="66" t="str">
        <f t="shared" si="822"/>
        <v/>
      </c>
      <c r="ACP92" s="66" t="str">
        <f t="shared" si="823"/>
        <v/>
      </c>
      <c r="ACQ92" s="66" t="str">
        <f t="shared" si="824"/>
        <v/>
      </c>
      <c r="ACR92" s="66" t="str">
        <f t="shared" si="825"/>
        <v/>
      </c>
      <c r="ACS92" s="66" t="str">
        <f t="shared" si="826"/>
        <v/>
      </c>
      <c r="ACT92" s="66" t="str">
        <f t="shared" si="827"/>
        <v/>
      </c>
    </row>
    <row r="93" spans="2:774" ht="15.75" customHeight="1" x14ac:dyDescent="0.25">
      <c r="B93" s="66">
        <v>215</v>
      </c>
      <c r="C93" s="66" t="s">
        <v>825</v>
      </c>
      <c r="D93" s="66" t="s">
        <v>797</v>
      </c>
      <c r="E93" s="156" t="s">
        <v>1645</v>
      </c>
      <c r="F93" s="66" t="s">
        <v>497</v>
      </c>
      <c r="G93" s="66" t="s">
        <v>490</v>
      </c>
      <c r="H93" s="126">
        <v>0.17600000000000002</v>
      </c>
      <c r="I93" s="130">
        <v>19.5</v>
      </c>
      <c r="J93" s="66" t="str">
        <f t="shared" si="449"/>
        <v>Firewood, Traditional, GLO</v>
      </c>
      <c r="K93" s="66" t="s">
        <v>1254</v>
      </c>
      <c r="L93" s="66" t="s">
        <v>1254</v>
      </c>
      <c r="M93" s="66" t="s">
        <v>1254</v>
      </c>
      <c r="N93" s="66" t="s">
        <v>1254</v>
      </c>
      <c r="O93" s="66" t="s">
        <v>802</v>
      </c>
      <c r="P93" s="66" t="str">
        <f t="shared" si="428"/>
        <v>GLO</v>
      </c>
      <c r="Q93" s="66" t="s">
        <v>1584</v>
      </c>
      <c r="R93" s="162">
        <v>39.200000000000003</v>
      </c>
      <c r="S93" s="158" t="s">
        <v>523</v>
      </c>
      <c r="T93" s="158" t="s">
        <v>128</v>
      </c>
      <c r="U93" s="158" t="s">
        <v>128</v>
      </c>
      <c r="V93" s="158" t="s">
        <v>128</v>
      </c>
      <c r="W93" s="158" t="s">
        <v>128</v>
      </c>
      <c r="X93" s="166">
        <v>1597.8</v>
      </c>
      <c r="Y93" s="158" t="s">
        <v>523</v>
      </c>
      <c r="Z93" s="165">
        <v>7.98</v>
      </c>
      <c r="AA93" s="158" t="s">
        <v>523</v>
      </c>
      <c r="AB93" s="158" t="s">
        <v>128</v>
      </c>
      <c r="AC93" s="158" t="s">
        <v>128</v>
      </c>
      <c r="AD93" s="158" t="s">
        <v>128</v>
      </c>
      <c r="AE93" s="158" t="s">
        <v>128</v>
      </c>
      <c r="AF93" s="162">
        <v>11.92</v>
      </c>
      <c r="AG93" s="158" t="s">
        <v>523</v>
      </c>
      <c r="AH93" s="163">
        <v>6.2E-2</v>
      </c>
      <c r="AI93" s="158" t="s">
        <v>523</v>
      </c>
      <c r="AJ93" s="158" t="s">
        <v>128</v>
      </c>
      <c r="AK93" s="158" t="s">
        <v>128</v>
      </c>
      <c r="AL93" s="158" t="s">
        <v>128</v>
      </c>
      <c r="AM93" s="158" t="s">
        <v>128</v>
      </c>
      <c r="AN93" s="158" t="s">
        <v>128</v>
      </c>
      <c r="AO93" s="158" t="s">
        <v>128</v>
      </c>
      <c r="AP93" s="158" t="s">
        <v>128</v>
      </c>
      <c r="AQ93" s="158" t="s">
        <v>128</v>
      </c>
      <c r="AR93" s="158" t="s">
        <v>128</v>
      </c>
      <c r="AS93" s="158" t="s">
        <v>128</v>
      </c>
      <c r="AT93" s="158" t="s">
        <v>128</v>
      </c>
      <c r="AU93" s="158" t="s">
        <v>128</v>
      </c>
      <c r="AV93" s="158" t="s">
        <v>128</v>
      </c>
      <c r="AW93" s="158" t="s">
        <v>128</v>
      </c>
      <c r="AX93" s="158" t="s">
        <v>128</v>
      </c>
      <c r="AY93" s="158" t="s">
        <v>128</v>
      </c>
      <c r="AZ93" s="158" t="s">
        <v>128</v>
      </c>
      <c r="BA93" s="158" t="s">
        <v>128</v>
      </c>
      <c r="BB93" s="158" t="s">
        <v>128</v>
      </c>
      <c r="BC93" s="158" t="s">
        <v>128</v>
      </c>
      <c r="BD93" s="158" t="s">
        <v>128</v>
      </c>
      <c r="BE93" s="158" t="s">
        <v>128</v>
      </c>
      <c r="BF93" s="158" t="s">
        <v>128</v>
      </c>
      <c r="BG93" s="158" t="s">
        <v>128</v>
      </c>
      <c r="BH93" s="158" t="s">
        <v>128</v>
      </c>
      <c r="BI93" s="158" t="s">
        <v>128</v>
      </c>
      <c r="BJ93" s="158" t="s">
        <v>128</v>
      </c>
      <c r="BK93" s="158" t="s">
        <v>128</v>
      </c>
      <c r="BL93" s="158" t="s">
        <v>128</v>
      </c>
      <c r="BM93" s="158" t="s">
        <v>128</v>
      </c>
      <c r="BN93" s="158" t="s">
        <v>128</v>
      </c>
      <c r="BO93" s="158" t="s">
        <v>128</v>
      </c>
      <c r="BP93" s="158" t="s">
        <v>128</v>
      </c>
      <c r="BQ93" s="158" t="s">
        <v>128</v>
      </c>
      <c r="BR93" s="158" t="s">
        <v>128</v>
      </c>
      <c r="BS93" s="158" t="s">
        <v>128</v>
      </c>
      <c r="BT93" s="158" t="s">
        <v>128</v>
      </c>
      <c r="BU93" s="158" t="s">
        <v>128</v>
      </c>
      <c r="BV93" s="158" t="s">
        <v>128</v>
      </c>
      <c r="BW93" s="158" t="s">
        <v>128</v>
      </c>
      <c r="BX93" s="158" t="s">
        <v>128</v>
      </c>
      <c r="BY93" s="158" t="s">
        <v>128</v>
      </c>
      <c r="BZ93" s="158" t="s">
        <v>128</v>
      </c>
      <c r="CA93" s="158" t="s">
        <v>128</v>
      </c>
      <c r="CB93" s="158" t="s">
        <v>128</v>
      </c>
      <c r="CC93" s="158" t="s">
        <v>128</v>
      </c>
      <c r="CD93" s="158" t="s">
        <v>128</v>
      </c>
      <c r="CE93" s="158" t="s">
        <v>128</v>
      </c>
      <c r="CF93" s="158" t="s">
        <v>128</v>
      </c>
      <c r="CG93" s="158" t="s">
        <v>128</v>
      </c>
      <c r="CH93" s="158" t="s">
        <v>128</v>
      </c>
      <c r="CI93" s="158" t="s">
        <v>128</v>
      </c>
      <c r="CJ93" s="158" t="s">
        <v>128</v>
      </c>
      <c r="CK93" s="158" t="s">
        <v>128</v>
      </c>
      <c r="CL93" s="158" t="s">
        <v>128</v>
      </c>
      <c r="CM93" s="158" t="s">
        <v>128</v>
      </c>
      <c r="CN93" s="158" t="s">
        <v>128</v>
      </c>
      <c r="CO93" s="158" t="s">
        <v>128</v>
      </c>
      <c r="CP93" s="158" t="s">
        <v>128</v>
      </c>
      <c r="CQ93" s="158" t="s">
        <v>128</v>
      </c>
      <c r="CR93" s="158" t="s">
        <v>128</v>
      </c>
      <c r="CS93" s="158" t="s">
        <v>128</v>
      </c>
      <c r="CT93" s="158" t="s">
        <v>128</v>
      </c>
      <c r="CU93" s="158" t="s">
        <v>128</v>
      </c>
      <c r="CV93" s="158" t="s">
        <v>128</v>
      </c>
      <c r="CW93" s="158" t="s">
        <v>128</v>
      </c>
      <c r="CX93" s="158" t="s">
        <v>128</v>
      </c>
      <c r="CY93" s="158" t="s">
        <v>128</v>
      </c>
      <c r="CZ93" s="158" t="s">
        <v>128</v>
      </c>
      <c r="DA93" s="158" t="s">
        <v>128</v>
      </c>
      <c r="DB93" s="158" t="s">
        <v>128</v>
      </c>
      <c r="DC93" s="158" t="s">
        <v>128</v>
      </c>
      <c r="DD93" s="158" t="s">
        <v>128</v>
      </c>
      <c r="DE93" s="158" t="s">
        <v>128</v>
      </c>
      <c r="DF93" s="158" t="s">
        <v>128</v>
      </c>
      <c r="DG93" s="158" t="s">
        <v>128</v>
      </c>
      <c r="DH93" s="158" t="s">
        <v>128</v>
      </c>
      <c r="DI93" s="158" t="s">
        <v>128</v>
      </c>
      <c r="DJ93" s="158" t="s">
        <v>128</v>
      </c>
      <c r="DK93" s="158" t="s">
        <v>128</v>
      </c>
      <c r="DL93" s="158" t="s">
        <v>128</v>
      </c>
      <c r="DM93" s="158" t="s">
        <v>128</v>
      </c>
      <c r="DN93" s="158" t="s">
        <v>128</v>
      </c>
      <c r="DO93" s="158" t="s">
        <v>128</v>
      </c>
      <c r="DP93" s="158" t="s">
        <v>128</v>
      </c>
      <c r="DQ93" s="158" t="s">
        <v>128</v>
      </c>
      <c r="DR93" s="158" t="s">
        <v>128</v>
      </c>
      <c r="DS93" s="158" t="s">
        <v>128</v>
      </c>
      <c r="DT93" s="158" t="s">
        <v>128</v>
      </c>
      <c r="DU93" s="158" t="s">
        <v>128</v>
      </c>
      <c r="DV93" s="158" t="s">
        <v>128</v>
      </c>
      <c r="DW93" s="158" t="s">
        <v>128</v>
      </c>
      <c r="DX93" s="158" t="s">
        <v>128</v>
      </c>
      <c r="DY93" s="158" t="s">
        <v>128</v>
      </c>
      <c r="DZ93" s="158" t="s">
        <v>128</v>
      </c>
      <c r="EA93" s="158" t="s">
        <v>128</v>
      </c>
      <c r="EB93" s="158" t="s">
        <v>128</v>
      </c>
      <c r="EC93" s="158" t="s">
        <v>128</v>
      </c>
      <c r="ED93" s="158" t="s">
        <v>128</v>
      </c>
      <c r="EE93" s="158" t="s">
        <v>128</v>
      </c>
      <c r="EF93" s="158" t="s">
        <v>128</v>
      </c>
      <c r="EG93" s="158" t="s">
        <v>128</v>
      </c>
      <c r="EH93" s="158" t="s">
        <v>128</v>
      </c>
      <c r="EI93" s="158" t="s">
        <v>128</v>
      </c>
      <c r="EJ93" s="158" t="s">
        <v>128</v>
      </c>
      <c r="EK93" s="158" t="s">
        <v>128</v>
      </c>
      <c r="EL93" s="158" t="s">
        <v>128</v>
      </c>
      <c r="EM93" s="158" t="s">
        <v>128</v>
      </c>
      <c r="EN93" s="158" t="s">
        <v>128</v>
      </c>
      <c r="EO93" s="158" t="s">
        <v>128</v>
      </c>
      <c r="EP93" s="158" t="s">
        <v>128</v>
      </c>
      <c r="EQ93" s="158" t="s">
        <v>128</v>
      </c>
      <c r="ER93" s="158" t="s">
        <v>128</v>
      </c>
      <c r="ES93" s="158" t="s">
        <v>128</v>
      </c>
      <c r="ET93" s="158" t="s">
        <v>128</v>
      </c>
      <c r="EU93" s="158" t="s">
        <v>128</v>
      </c>
      <c r="EV93" s="158" t="s">
        <v>128</v>
      </c>
      <c r="EW93" s="158" t="s">
        <v>128</v>
      </c>
      <c r="EX93" s="158" t="s">
        <v>128</v>
      </c>
      <c r="EY93" s="158" t="s">
        <v>128</v>
      </c>
      <c r="EZ93" s="158" t="s">
        <v>128</v>
      </c>
      <c r="FA93" s="158" t="s">
        <v>128</v>
      </c>
      <c r="FB93" s="158" t="s">
        <v>128</v>
      </c>
      <c r="FC93" s="158" t="s">
        <v>128</v>
      </c>
      <c r="FD93" s="158" t="s">
        <v>128</v>
      </c>
      <c r="FE93" s="158" t="s">
        <v>128</v>
      </c>
      <c r="FF93" s="158" t="s">
        <v>128</v>
      </c>
      <c r="FG93" s="158" t="s">
        <v>128</v>
      </c>
      <c r="FH93" s="158" t="s">
        <v>128</v>
      </c>
      <c r="FI93" s="158" t="s">
        <v>128</v>
      </c>
      <c r="FJ93" s="158" t="s">
        <v>128</v>
      </c>
      <c r="FK93" s="158" t="s">
        <v>128</v>
      </c>
      <c r="FL93" s="158" t="s">
        <v>128</v>
      </c>
      <c r="FM93" s="158" t="s">
        <v>128</v>
      </c>
      <c r="FN93" s="158" t="s">
        <v>128</v>
      </c>
      <c r="FO93" s="158" t="s">
        <v>128</v>
      </c>
      <c r="FP93" s="158" t="s">
        <v>128</v>
      </c>
      <c r="FQ93" s="158" t="s">
        <v>128</v>
      </c>
      <c r="FR93" s="158" t="s">
        <v>128</v>
      </c>
      <c r="FS93" s="158" t="s">
        <v>128</v>
      </c>
      <c r="FT93" s="158" t="s">
        <v>128</v>
      </c>
      <c r="FU93" s="158" t="s">
        <v>128</v>
      </c>
      <c r="FV93" s="158" t="s">
        <v>128</v>
      </c>
      <c r="FW93" s="158" t="s">
        <v>128</v>
      </c>
      <c r="FX93" s="158" t="s">
        <v>128</v>
      </c>
      <c r="FY93" s="158" t="s">
        <v>128</v>
      </c>
      <c r="FZ93" s="158" t="s">
        <v>128</v>
      </c>
      <c r="GA93" s="158" t="s">
        <v>128</v>
      </c>
      <c r="GB93" s="158" t="s">
        <v>128</v>
      </c>
      <c r="GC93" s="158" t="s">
        <v>128</v>
      </c>
      <c r="GD93" s="158" t="s">
        <v>128</v>
      </c>
      <c r="GE93" s="158" t="s">
        <v>128</v>
      </c>
      <c r="GF93" s="158" t="s">
        <v>128</v>
      </c>
      <c r="GG93" s="158" t="s">
        <v>128</v>
      </c>
      <c r="GH93" s="158" t="s">
        <v>128</v>
      </c>
      <c r="GI93" s="158" t="s">
        <v>128</v>
      </c>
      <c r="GJ93" s="158" t="s">
        <v>128</v>
      </c>
      <c r="GK93" s="158" t="s">
        <v>128</v>
      </c>
      <c r="GL93" s="158" t="s">
        <v>128</v>
      </c>
      <c r="GM93" s="158" t="s">
        <v>128</v>
      </c>
      <c r="GN93" s="158" t="s">
        <v>128</v>
      </c>
      <c r="GO93" s="158" t="s">
        <v>128</v>
      </c>
      <c r="GP93" s="158" t="s">
        <v>128</v>
      </c>
      <c r="GQ93" s="158" t="s">
        <v>128</v>
      </c>
      <c r="GR93" s="158" t="s">
        <v>128</v>
      </c>
      <c r="GS93" s="158" t="s">
        <v>128</v>
      </c>
      <c r="GT93" s="158" t="s">
        <v>128</v>
      </c>
      <c r="GU93" s="158" t="s">
        <v>128</v>
      </c>
      <c r="GV93" s="158" t="s">
        <v>128</v>
      </c>
      <c r="GW93" s="158" t="s">
        <v>128</v>
      </c>
      <c r="GX93" s="158" t="s">
        <v>128</v>
      </c>
      <c r="GY93" s="158" t="s">
        <v>128</v>
      </c>
      <c r="GZ93" s="158" t="s">
        <v>128</v>
      </c>
      <c r="HA93" s="158" t="s">
        <v>128</v>
      </c>
      <c r="HB93" s="158" t="s">
        <v>128</v>
      </c>
      <c r="HC93" s="158" t="s">
        <v>128</v>
      </c>
      <c r="HD93" s="158" t="s">
        <v>128</v>
      </c>
      <c r="HE93" s="158" t="s">
        <v>128</v>
      </c>
      <c r="HF93" s="158" t="s">
        <v>128</v>
      </c>
      <c r="HG93" s="158" t="s">
        <v>128</v>
      </c>
      <c r="HH93" s="158" t="s">
        <v>128</v>
      </c>
      <c r="HI93" s="158" t="s">
        <v>128</v>
      </c>
      <c r="HJ93" s="158" t="s">
        <v>128</v>
      </c>
      <c r="HK93" s="158" t="s">
        <v>128</v>
      </c>
      <c r="HL93" s="158" t="s">
        <v>128</v>
      </c>
      <c r="HM93" s="158" t="s">
        <v>128</v>
      </c>
      <c r="HN93" s="158" t="s">
        <v>128</v>
      </c>
      <c r="HO93" s="158" t="s">
        <v>128</v>
      </c>
      <c r="HP93" s="158" t="s">
        <v>128</v>
      </c>
      <c r="HQ93" s="158" t="s">
        <v>128</v>
      </c>
      <c r="HR93" s="158" t="s">
        <v>128</v>
      </c>
      <c r="HS93" s="158" t="s">
        <v>128</v>
      </c>
      <c r="HT93" s="158" t="s">
        <v>128</v>
      </c>
      <c r="HU93" s="158" t="s">
        <v>128</v>
      </c>
      <c r="HV93" s="158" t="s">
        <v>128</v>
      </c>
      <c r="HW93" s="158" t="s">
        <v>128</v>
      </c>
      <c r="HX93" s="158" t="s">
        <v>128</v>
      </c>
      <c r="HY93" s="158" t="s">
        <v>128</v>
      </c>
      <c r="HZ93" s="158" t="s">
        <v>128</v>
      </c>
      <c r="IA93" s="158" t="s">
        <v>128</v>
      </c>
      <c r="IB93" s="158" t="s">
        <v>128</v>
      </c>
      <c r="IC93" s="158" t="s">
        <v>128</v>
      </c>
      <c r="ID93" s="158" t="s">
        <v>128</v>
      </c>
      <c r="IE93" s="158" t="s">
        <v>128</v>
      </c>
      <c r="IF93" s="158" t="s">
        <v>128</v>
      </c>
      <c r="IG93" s="158" t="s">
        <v>128</v>
      </c>
      <c r="IH93" s="158" t="s">
        <v>128</v>
      </c>
      <c r="II93" s="158" t="s">
        <v>128</v>
      </c>
      <c r="IJ93" s="158" t="s">
        <v>128</v>
      </c>
      <c r="IK93" s="158" t="s">
        <v>128</v>
      </c>
      <c r="IL93" s="158" t="s">
        <v>128</v>
      </c>
      <c r="IM93" s="158" t="s">
        <v>128</v>
      </c>
      <c r="IN93" s="158" t="s">
        <v>128</v>
      </c>
      <c r="IO93" s="158" t="s">
        <v>128</v>
      </c>
      <c r="IP93" s="158" t="s">
        <v>128</v>
      </c>
      <c r="IQ93" s="158" t="s">
        <v>128</v>
      </c>
      <c r="IR93" s="158" t="s">
        <v>128</v>
      </c>
      <c r="IS93" s="158" t="s">
        <v>128</v>
      </c>
      <c r="IT93" s="158" t="s">
        <v>128</v>
      </c>
      <c r="IU93" s="158" t="s">
        <v>128</v>
      </c>
      <c r="IV93" s="158" t="s">
        <v>128</v>
      </c>
      <c r="IW93" s="158" t="s">
        <v>128</v>
      </c>
      <c r="IX93" s="158" t="s">
        <v>128</v>
      </c>
      <c r="IY93" s="158" t="s">
        <v>128</v>
      </c>
      <c r="IZ93" s="158" t="s">
        <v>128</v>
      </c>
      <c r="JA93" s="158" t="s">
        <v>128</v>
      </c>
      <c r="JB93" s="158" t="s">
        <v>128</v>
      </c>
      <c r="JC93" s="158" t="s">
        <v>128</v>
      </c>
      <c r="JD93" s="158" t="s">
        <v>128</v>
      </c>
      <c r="JE93" s="158" t="s">
        <v>128</v>
      </c>
      <c r="JF93" s="158" t="s">
        <v>128</v>
      </c>
      <c r="JG93" s="158" t="s">
        <v>128</v>
      </c>
      <c r="JH93" s="158" t="s">
        <v>128</v>
      </c>
      <c r="JI93" s="158" t="s">
        <v>128</v>
      </c>
      <c r="JJ93" s="158" t="s">
        <v>128</v>
      </c>
      <c r="JK93" s="158" t="s">
        <v>128</v>
      </c>
      <c r="JL93" s="158" t="s">
        <v>128</v>
      </c>
      <c r="JM93" s="158" t="s">
        <v>128</v>
      </c>
      <c r="JN93" s="158" t="s">
        <v>128</v>
      </c>
      <c r="JO93" s="158" t="s">
        <v>128</v>
      </c>
      <c r="JP93" s="158" t="s">
        <v>128</v>
      </c>
      <c r="JQ93" s="158" t="s">
        <v>128</v>
      </c>
      <c r="JR93" s="158" t="s">
        <v>128</v>
      </c>
      <c r="JS93" s="158" t="s">
        <v>128</v>
      </c>
      <c r="JT93" s="158" t="s">
        <v>128</v>
      </c>
      <c r="JU93" s="158" t="s">
        <v>128</v>
      </c>
      <c r="JV93" s="158" t="s">
        <v>128</v>
      </c>
      <c r="JW93" s="158" t="s">
        <v>128</v>
      </c>
      <c r="JX93" s="158" t="s">
        <v>128</v>
      </c>
      <c r="JY93" s="158" t="s">
        <v>128</v>
      </c>
      <c r="JZ93" s="158" t="s">
        <v>128</v>
      </c>
      <c r="KA93" s="158" t="s">
        <v>128</v>
      </c>
      <c r="KB93" s="158" t="s">
        <v>128</v>
      </c>
      <c r="KC93" s="158" t="s">
        <v>128</v>
      </c>
      <c r="KD93" s="158" t="s">
        <v>128</v>
      </c>
      <c r="KE93" s="158" t="s">
        <v>128</v>
      </c>
      <c r="KF93" s="158" t="s">
        <v>128</v>
      </c>
      <c r="KG93" s="158" t="s">
        <v>128</v>
      </c>
      <c r="KH93" s="158" t="s">
        <v>128</v>
      </c>
      <c r="KI93" s="158" t="s">
        <v>128</v>
      </c>
      <c r="KJ93" s="158" t="s">
        <v>128</v>
      </c>
      <c r="KK93" s="158" t="s">
        <v>128</v>
      </c>
      <c r="KL93" s="158" t="s">
        <v>128</v>
      </c>
      <c r="KM93" s="158" t="s">
        <v>128</v>
      </c>
      <c r="KN93" s="158" t="s">
        <v>128</v>
      </c>
      <c r="KO93" s="158" t="s">
        <v>128</v>
      </c>
      <c r="KP93" s="158" t="s">
        <v>128</v>
      </c>
      <c r="KQ93" s="158" t="s">
        <v>128</v>
      </c>
      <c r="KR93" s="158" t="s">
        <v>128</v>
      </c>
      <c r="KS93" s="158" t="s">
        <v>128</v>
      </c>
      <c r="KT93" s="158" t="s">
        <v>128</v>
      </c>
      <c r="KU93" s="158" t="s">
        <v>128</v>
      </c>
      <c r="KV93" s="158" t="s">
        <v>128</v>
      </c>
      <c r="KW93" s="158" t="s">
        <v>128</v>
      </c>
      <c r="KX93" s="158" t="s">
        <v>128</v>
      </c>
      <c r="KY93" s="158" t="s">
        <v>128</v>
      </c>
      <c r="KZ93" s="158" t="s">
        <v>128</v>
      </c>
      <c r="LA93" s="158" t="s">
        <v>128</v>
      </c>
      <c r="LB93" s="158" t="s">
        <v>128</v>
      </c>
      <c r="LC93" s="158" t="s">
        <v>128</v>
      </c>
      <c r="LD93" s="158" t="s">
        <v>128</v>
      </c>
      <c r="LE93" s="158" t="s">
        <v>128</v>
      </c>
      <c r="LF93" s="158" t="s">
        <v>128</v>
      </c>
      <c r="LG93" s="158" t="s">
        <v>128</v>
      </c>
      <c r="LH93" s="158" t="s">
        <v>128</v>
      </c>
      <c r="LI93" s="158" t="s">
        <v>128</v>
      </c>
      <c r="LJ93" s="158" t="s">
        <v>128</v>
      </c>
      <c r="LK93" s="158" t="s">
        <v>128</v>
      </c>
      <c r="LL93" s="158" t="s">
        <v>128</v>
      </c>
      <c r="LM93" s="158" t="s">
        <v>128</v>
      </c>
      <c r="LN93" s="158" t="s">
        <v>128</v>
      </c>
      <c r="LO93" s="158" t="s">
        <v>128</v>
      </c>
      <c r="LP93" s="158" t="s">
        <v>128</v>
      </c>
      <c r="LQ93" s="158" t="s">
        <v>128</v>
      </c>
      <c r="LR93" s="158" t="s">
        <v>128</v>
      </c>
      <c r="LS93" s="158" t="s">
        <v>128</v>
      </c>
      <c r="LT93" s="158" t="s">
        <v>128</v>
      </c>
      <c r="LU93" s="158" t="s">
        <v>128</v>
      </c>
      <c r="LV93" s="158" t="s">
        <v>128</v>
      </c>
      <c r="LW93" s="158" t="s">
        <v>128</v>
      </c>
      <c r="LX93" s="158" t="s">
        <v>128</v>
      </c>
      <c r="LY93" s="158" t="s">
        <v>128</v>
      </c>
      <c r="LZ93" s="158" t="s">
        <v>128</v>
      </c>
      <c r="MA93" s="158" t="s">
        <v>128</v>
      </c>
      <c r="MB93" s="158" t="s">
        <v>128</v>
      </c>
      <c r="MC93" s="158" t="s">
        <v>128</v>
      </c>
      <c r="MD93" s="158" t="s">
        <v>128</v>
      </c>
      <c r="ME93" s="158" t="s">
        <v>128</v>
      </c>
      <c r="MF93" s="158" t="s">
        <v>128</v>
      </c>
      <c r="MG93" s="158" t="s">
        <v>128</v>
      </c>
      <c r="MH93" s="158" t="s">
        <v>128</v>
      </c>
      <c r="MI93" s="158" t="s">
        <v>128</v>
      </c>
      <c r="MJ93" s="158" t="s">
        <v>128</v>
      </c>
      <c r="MK93" s="158" t="s">
        <v>128</v>
      </c>
      <c r="ML93" s="158" t="s">
        <v>128</v>
      </c>
      <c r="MM93" s="158" t="s">
        <v>128</v>
      </c>
      <c r="MN93" s="158" t="s">
        <v>128</v>
      </c>
      <c r="MO93" s="158" t="s">
        <v>128</v>
      </c>
      <c r="MP93" s="158" t="s">
        <v>128</v>
      </c>
      <c r="MQ93" s="158" t="s">
        <v>128</v>
      </c>
      <c r="MR93" s="158" t="s">
        <v>128</v>
      </c>
      <c r="MS93" s="158" t="s">
        <v>128</v>
      </c>
      <c r="MT93" s="158" t="s">
        <v>128</v>
      </c>
      <c r="MU93" s="158" t="s">
        <v>128</v>
      </c>
      <c r="MV93" s="158" t="s">
        <v>128</v>
      </c>
      <c r="MW93" s="158" t="s">
        <v>128</v>
      </c>
      <c r="MX93" s="158" t="s">
        <v>128</v>
      </c>
      <c r="MY93" s="158" t="s">
        <v>128</v>
      </c>
      <c r="MZ93" s="158" t="s">
        <v>128</v>
      </c>
      <c r="NA93" s="158" t="s">
        <v>128</v>
      </c>
      <c r="NB93" s="158" t="s">
        <v>128</v>
      </c>
      <c r="NC93" s="158" t="s">
        <v>128</v>
      </c>
      <c r="ND93" s="158" t="s">
        <v>128</v>
      </c>
      <c r="NE93" s="158" t="s">
        <v>128</v>
      </c>
      <c r="NF93" s="158" t="s">
        <v>128</v>
      </c>
      <c r="NG93" s="158" t="s">
        <v>128</v>
      </c>
      <c r="NH93" s="158" t="s">
        <v>128</v>
      </c>
      <c r="NI93" s="158" t="s">
        <v>128</v>
      </c>
      <c r="NJ93" s="158" t="s">
        <v>128</v>
      </c>
      <c r="NK93" s="158" t="s">
        <v>128</v>
      </c>
      <c r="NL93" s="158" t="s">
        <v>128</v>
      </c>
      <c r="NM93" s="158" t="s">
        <v>128</v>
      </c>
      <c r="NN93" s="158" t="s">
        <v>128</v>
      </c>
      <c r="NO93" s="158" t="s">
        <v>128</v>
      </c>
      <c r="NP93" s="158" t="s">
        <v>128</v>
      </c>
      <c r="NQ93" s="158" t="s">
        <v>128</v>
      </c>
      <c r="NR93" s="158" t="s">
        <v>128</v>
      </c>
      <c r="NS93" s="158" t="s">
        <v>128</v>
      </c>
      <c r="NT93" s="158" t="s">
        <v>128</v>
      </c>
      <c r="NU93" s="158" t="s">
        <v>128</v>
      </c>
      <c r="NV93" s="158" t="s">
        <v>128</v>
      </c>
      <c r="NW93" s="158" t="s">
        <v>128</v>
      </c>
      <c r="NX93" s="158" t="s">
        <v>128</v>
      </c>
      <c r="NY93" s="158" t="s">
        <v>128</v>
      </c>
      <c r="NZ93" s="158" t="s">
        <v>128</v>
      </c>
      <c r="OA93" s="158" t="s">
        <v>128</v>
      </c>
      <c r="OB93" s="158" t="s">
        <v>128</v>
      </c>
      <c r="OC93" s="158" t="s">
        <v>128</v>
      </c>
      <c r="OD93" s="158" t="s">
        <v>128</v>
      </c>
      <c r="OE93" s="170" t="s">
        <v>128</v>
      </c>
      <c r="OF93" s="181"/>
      <c r="OG93" s="174">
        <f t="shared" si="451"/>
        <v>11.421911421911421</v>
      </c>
      <c r="OH93" s="66" t="str">
        <f t="shared" si="452"/>
        <v>kg/GJ delivered</v>
      </c>
      <c r="OI93" s="66" t="str">
        <f t="shared" si="453"/>
        <v/>
      </c>
      <c r="OJ93" s="66" t="str">
        <f t="shared" si="454"/>
        <v/>
      </c>
      <c r="OK93" s="66" t="str">
        <f t="shared" si="455"/>
        <v/>
      </c>
      <c r="OL93" s="66" t="str">
        <f t="shared" si="456"/>
        <v/>
      </c>
      <c r="OM93" s="159">
        <f t="shared" si="457"/>
        <v>465.55944055944053</v>
      </c>
      <c r="ON93" s="66" t="str">
        <f t="shared" si="458"/>
        <v>kg/GJ delivered</v>
      </c>
      <c r="OO93" s="118">
        <f t="shared" si="459"/>
        <v>2.325174825174825</v>
      </c>
      <c r="OP93" s="66" t="str">
        <f t="shared" si="460"/>
        <v>kg/GJ delivered</v>
      </c>
      <c r="OQ93" s="66" t="str">
        <f t="shared" si="461"/>
        <v/>
      </c>
      <c r="OR93" s="66" t="str">
        <f t="shared" si="462"/>
        <v/>
      </c>
      <c r="OS93" s="66" t="str">
        <f t="shared" si="463"/>
        <v/>
      </c>
      <c r="OT93" s="66" t="str">
        <f t="shared" si="464"/>
        <v/>
      </c>
      <c r="OU93" s="118">
        <f t="shared" si="465"/>
        <v>3.473193473193473</v>
      </c>
      <c r="OV93" s="66" t="str">
        <f t="shared" si="466"/>
        <v>kg/GJ delivered</v>
      </c>
      <c r="OW93" s="126">
        <f t="shared" si="467"/>
        <v>1.8065268065268064E-2</v>
      </c>
      <c r="OX93" s="66" t="str">
        <f t="shared" si="468"/>
        <v>kg/GJ delivered</v>
      </c>
      <c r="OY93" s="66" t="str">
        <f t="shared" si="469"/>
        <v/>
      </c>
      <c r="OZ93" s="66" t="str">
        <f t="shared" si="470"/>
        <v/>
      </c>
      <c r="PA93" s="66" t="str">
        <f t="shared" si="471"/>
        <v/>
      </c>
      <c r="PB93" s="66" t="str">
        <f t="shared" si="472"/>
        <v/>
      </c>
      <c r="PC93" s="66" t="str">
        <f t="shared" si="473"/>
        <v/>
      </c>
      <c r="PD93" s="66" t="str">
        <f t="shared" si="474"/>
        <v/>
      </c>
      <c r="PE93" s="66" t="str">
        <f t="shared" si="475"/>
        <v/>
      </c>
      <c r="PF93" s="66" t="str">
        <f t="shared" si="476"/>
        <v/>
      </c>
      <c r="PG93" s="66" t="str">
        <f t="shared" si="477"/>
        <v/>
      </c>
      <c r="PH93" s="66" t="str">
        <f t="shared" si="478"/>
        <v/>
      </c>
      <c r="PI93" s="66" t="str">
        <f t="shared" si="479"/>
        <v/>
      </c>
      <c r="PJ93" s="66" t="str">
        <f t="shared" si="480"/>
        <v/>
      </c>
      <c r="PK93" s="66" t="str">
        <f t="shared" si="481"/>
        <v/>
      </c>
      <c r="PL93" s="66" t="str">
        <f t="shared" si="482"/>
        <v/>
      </c>
      <c r="PM93" s="66" t="str">
        <f t="shared" si="483"/>
        <v/>
      </c>
      <c r="PN93" s="66" t="str">
        <f t="shared" si="484"/>
        <v/>
      </c>
      <c r="PO93" s="66" t="str">
        <f t="shared" si="485"/>
        <v/>
      </c>
      <c r="PP93" s="66" t="str">
        <f t="shared" si="486"/>
        <v/>
      </c>
      <c r="PQ93" s="66" t="str">
        <f t="shared" si="487"/>
        <v/>
      </c>
      <c r="PR93" s="66" t="str">
        <f t="shared" si="488"/>
        <v/>
      </c>
      <c r="PS93" s="66" t="str">
        <f t="shared" si="489"/>
        <v/>
      </c>
      <c r="PT93" s="66" t="str">
        <f t="shared" si="490"/>
        <v/>
      </c>
      <c r="PU93" s="66" t="str">
        <f t="shared" si="491"/>
        <v/>
      </c>
      <c r="PV93" s="66" t="str">
        <f t="shared" si="492"/>
        <v/>
      </c>
      <c r="PW93" s="66" t="str">
        <f t="shared" si="493"/>
        <v/>
      </c>
      <c r="PX93" s="66" t="str">
        <f t="shared" si="494"/>
        <v/>
      </c>
      <c r="PY93" s="66" t="str">
        <f t="shared" si="495"/>
        <v/>
      </c>
      <c r="PZ93" s="66" t="str">
        <f t="shared" si="496"/>
        <v/>
      </c>
      <c r="QA93" s="66" t="str">
        <f t="shared" si="497"/>
        <v/>
      </c>
      <c r="QB93" s="66" t="str">
        <f t="shared" si="498"/>
        <v/>
      </c>
      <c r="QC93" s="66" t="str">
        <f t="shared" si="499"/>
        <v/>
      </c>
      <c r="QD93" s="66" t="str">
        <f t="shared" si="500"/>
        <v/>
      </c>
      <c r="QE93" s="66" t="str">
        <f t="shared" si="501"/>
        <v/>
      </c>
      <c r="QF93" s="66" t="str">
        <f t="shared" si="502"/>
        <v/>
      </c>
      <c r="QG93" s="66" t="str">
        <f t="shared" si="503"/>
        <v/>
      </c>
      <c r="QH93" s="66" t="str">
        <f t="shared" si="504"/>
        <v/>
      </c>
      <c r="QI93" s="66" t="str">
        <f t="shared" si="505"/>
        <v/>
      </c>
      <c r="QJ93" s="66" t="str">
        <f t="shared" si="506"/>
        <v/>
      </c>
      <c r="QK93" s="66" t="str">
        <f t="shared" si="507"/>
        <v/>
      </c>
      <c r="QL93" s="66" t="str">
        <f t="shared" si="508"/>
        <v/>
      </c>
      <c r="QM93" s="66" t="str">
        <f t="shared" si="509"/>
        <v/>
      </c>
      <c r="QN93" s="66" t="str">
        <f t="shared" si="510"/>
        <v/>
      </c>
      <c r="QO93" s="66" t="str">
        <f t="shared" si="511"/>
        <v/>
      </c>
      <c r="QP93" s="66" t="str">
        <f t="shared" si="512"/>
        <v/>
      </c>
      <c r="QQ93" s="66" t="str">
        <f t="shared" si="513"/>
        <v/>
      </c>
      <c r="QR93" s="66" t="str">
        <f t="shared" si="514"/>
        <v/>
      </c>
      <c r="QS93" s="66" t="str">
        <f t="shared" si="515"/>
        <v/>
      </c>
      <c r="QT93" s="66" t="str">
        <f t="shared" si="516"/>
        <v/>
      </c>
      <c r="QU93" s="66" t="str">
        <f t="shared" si="517"/>
        <v/>
      </c>
      <c r="QV93" s="66" t="str">
        <f t="shared" si="518"/>
        <v/>
      </c>
      <c r="QW93" s="66" t="str">
        <f t="shared" si="519"/>
        <v/>
      </c>
      <c r="QX93" s="66" t="str">
        <f t="shared" si="520"/>
        <v/>
      </c>
      <c r="QY93" s="66" t="str">
        <f t="shared" si="521"/>
        <v/>
      </c>
      <c r="QZ93" s="66" t="str">
        <f t="shared" si="522"/>
        <v/>
      </c>
      <c r="RA93" s="66" t="str">
        <f t="shared" si="523"/>
        <v/>
      </c>
      <c r="RB93" s="66" t="str">
        <f t="shared" si="524"/>
        <v/>
      </c>
      <c r="RC93" s="66" t="str">
        <f t="shared" si="525"/>
        <v/>
      </c>
      <c r="RD93" s="66" t="str">
        <f t="shared" si="526"/>
        <v/>
      </c>
      <c r="RE93" s="66" t="str">
        <f t="shared" si="527"/>
        <v/>
      </c>
      <c r="RF93" s="66" t="str">
        <f t="shared" si="528"/>
        <v/>
      </c>
      <c r="RG93" s="66" t="str">
        <f t="shared" si="529"/>
        <v/>
      </c>
      <c r="RH93" s="66" t="str">
        <f t="shared" si="530"/>
        <v/>
      </c>
      <c r="RI93" s="66" t="str">
        <f t="shared" si="531"/>
        <v/>
      </c>
      <c r="RJ93" s="66" t="str">
        <f t="shared" si="532"/>
        <v/>
      </c>
      <c r="RK93" s="66" t="str">
        <f t="shared" si="533"/>
        <v/>
      </c>
      <c r="RL93" s="66" t="str">
        <f t="shared" si="534"/>
        <v/>
      </c>
      <c r="RM93" s="66" t="str">
        <f t="shared" si="535"/>
        <v/>
      </c>
      <c r="RN93" s="66" t="str">
        <f t="shared" si="536"/>
        <v/>
      </c>
      <c r="RO93" s="66" t="str">
        <f t="shared" si="537"/>
        <v/>
      </c>
      <c r="RP93" s="66" t="str">
        <f t="shared" si="538"/>
        <v/>
      </c>
      <c r="RQ93" s="66" t="str">
        <f t="shared" si="539"/>
        <v/>
      </c>
      <c r="RR93" s="66" t="str">
        <f t="shared" si="540"/>
        <v/>
      </c>
      <c r="RS93" s="66" t="str">
        <f t="shared" si="541"/>
        <v/>
      </c>
      <c r="RT93" s="66" t="str">
        <f t="shared" si="542"/>
        <v/>
      </c>
      <c r="RU93" s="66" t="str">
        <f t="shared" si="543"/>
        <v/>
      </c>
      <c r="RV93" s="66" t="str">
        <f t="shared" si="544"/>
        <v/>
      </c>
      <c r="RW93" s="66" t="str">
        <f t="shared" si="545"/>
        <v/>
      </c>
      <c r="RX93" s="66" t="str">
        <f t="shared" si="546"/>
        <v/>
      </c>
      <c r="RY93" s="66" t="str">
        <f t="shared" si="547"/>
        <v/>
      </c>
      <c r="RZ93" s="66" t="str">
        <f t="shared" si="548"/>
        <v/>
      </c>
      <c r="SA93" s="66" t="str">
        <f t="shared" si="549"/>
        <v/>
      </c>
      <c r="SB93" s="66" t="str">
        <f t="shared" si="550"/>
        <v/>
      </c>
      <c r="SC93" s="66" t="str">
        <f t="shared" si="551"/>
        <v/>
      </c>
      <c r="SD93" s="66" t="str">
        <f t="shared" si="552"/>
        <v/>
      </c>
      <c r="SE93" s="66" t="str">
        <f t="shared" si="553"/>
        <v/>
      </c>
      <c r="SF93" s="66" t="str">
        <f t="shared" si="554"/>
        <v/>
      </c>
      <c r="SG93" s="66" t="str">
        <f t="shared" si="555"/>
        <v/>
      </c>
      <c r="SH93" s="66" t="str">
        <f t="shared" si="556"/>
        <v/>
      </c>
      <c r="SI93" s="66" t="str">
        <f t="shared" si="557"/>
        <v/>
      </c>
      <c r="SJ93" s="66" t="str">
        <f t="shared" si="558"/>
        <v/>
      </c>
      <c r="SK93" s="66" t="str">
        <f t="shared" si="559"/>
        <v/>
      </c>
      <c r="SL93" s="66" t="str">
        <f t="shared" si="560"/>
        <v/>
      </c>
      <c r="SM93" s="66" t="str">
        <f t="shared" si="561"/>
        <v/>
      </c>
      <c r="SN93" s="66" t="str">
        <f t="shared" si="562"/>
        <v/>
      </c>
      <c r="SO93" s="66" t="str">
        <f t="shared" si="563"/>
        <v/>
      </c>
      <c r="SP93" s="66" t="str">
        <f t="shared" si="564"/>
        <v/>
      </c>
      <c r="SQ93" s="66" t="str">
        <f t="shared" si="565"/>
        <v/>
      </c>
      <c r="SR93" s="66" t="str">
        <f t="shared" si="566"/>
        <v/>
      </c>
      <c r="SS93" s="66" t="str">
        <f t="shared" si="567"/>
        <v/>
      </c>
      <c r="ST93" s="66" t="str">
        <f t="shared" si="568"/>
        <v/>
      </c>
      <c r="SU93" s="66" t="str">
        <f t="shared" si="569"/>
        <v/>
      </c>
      <c r="SV93" s="66" t="str">
        <f t="shared" si="570"/>
        <v/>
      </c>
      <c r="SW93" s="66" t="str">
        <f t="shared" si="571"/>
        <v/>
      </c>
      <c r="SX93" s="66" t="str">
        <f t="shared" si="572"/>
        <v/>
      </c>
      <c r="SY93" s="66" t="str">
        <f t="shared" si="573"/>
        <v/>
      </c>
      <c r="SZ93" s="66" t="str">
        <f t="shared" si="574"/>
        <v/>
      </c>
      <c r="TA93" s="66" t="str">
        <f t="shared" si="575"/>
        <v/>
      </c>
      <c r="TB93" s="66" t="str">
        <f t="shared" si="576"/>
        <v/>
      </c>
      <c r="TC93" s="66" t="str">
        <f t="shared" si="577"/>
        <v/>
      </c>
      <c r="TD93" s="66" t="str">
        <f t="shared" si="578"/>
        <v/>
      </c>
      <c r="TE93" s="66" t="str">
        <f t="shared" si="579"/>
        <v/>
      </c>
      <c r="TF93" s="66" t="str">
        <f t="shared" si="580"/>
        <v/>
      </c>
      <c r="TG93" s="66" t="str">
        <f t="shared" si="581"/>
        <v/>
      </c>
      <c r="TH93" s="66" t="str">
        <f t="shared" si="582"/>
        <v/>
      </c>
      <c r="TI93" s="66" t="str">
        <f t="shared" si="583"/>
        <v/>
      </c>
      <c r="TJ93" s="66" t="str">
        <f t="shared" si="584"/>
        <v/>
      </c>
      <c r="TK93" s="66" t="str">
        <f t="shared" si="585"/>
        <v/>
      </c>
      <c r="TL93" s="66" t="str">
        <f t="shared" si="586"/>
        <v/>
      </c>
      <c r="TM93" s="66" t="str">
        <f t="shared" si="587"/>
        <v/>
      </c>
      <c r="TN93" s="66" t="str">
        <f t="shared" si="588"/>
        <v/>
      </c>
      <c r="TO93" s="66" t="str">
        <f t="shared" si="589"/>
        <v/>
      </c>
      <c r="TP93" s="66" t="str">
        <f t="shared" si="590"/>
        <v/>
      </c>
      <c r="TQ93" s="66" t="str">
        <f t="shared" si="591"/>
        <v/>
      </c>
      <c r="TR93" s="66" t="str">
        <f t="shared" si="592"/>
        <v/>
      </c>
      <c r="TS93" s="66" t="str">
        <f t="shared" si="593"/>
        <v/>
      </c>
      <c r="TT93" s="66" t="str">
        <f t="shared" si="594"/>
        <v/>
      </c>
      <c r="TU93" s="66" t="str">
        <f t="shared" si="595"/>
        <v/>
      </c>
      <c r="TV93" s="66" t="str">
        <f t="shared" si="596"/>
        <v/>
      </c>
      <c r="TW93" s="66" t="str">
        <f t="shared" si="597"/>
        <v/>
      </c>
      <c r="TX93" s="66" t="str">
        <f t="shared" si="598"/>
        <v/>
      </c>
      <c r="TY93" s="66" t="str">
        <f t="shared" si="599"/>
        <v/>
      </c>
      <c r="TZ93" s="66" t="str">
        <f t="shared" si="600"/>
        <v/>
      </c>
      <c r="UA93" s="66" t="str">
        <f t="shared" si="601"/>
        <v/>
      </c>
      <c r="UB93" s="66" t="str">
        <f t="shared" si="602"/>
        <v/>
      </c>
      <c r="UC93" s="66" t="str">
        <f t="shared" si="603"/>
        <v/>
      </c>
      <c r="UD93" s="66" t="str">
        <f t="shared" si="604"/>
        <v/>
      </c>
      <c r="UE93" s="66" t="str">
        <f t="shared" si="605"/>
        <v/>
      </c>
      <c r="UF93" s="66" t="str">
        <f t="shared" si="606"/>
        <v/>
      </c>
      <c r="UG93" s="66" t="str">
        <f t="shared" si="607"/>
        <v/>
      </c>
      <c r="UH93" s="66" t="str">
        <f t="shared" si="608"/>
        <v/>
      </c>
      <c r="UI93" s="66" t="str">
        <f t="shared" si="609"/>
        <v/>
      </c>
      <c r="UJ93" s="66" t="str">
        <f t="shared" si="610"/>
        <v/>
      </c>
      <c r="UK93" s="66" t="str">
        <f t="shared" si="611"/>
        <v/>
      </c>
      <c r="UL93" s="66" t="str">
        <f t="shared" si="612"/>
        <v/>
      </c>
      <c r="UM93" s="66" t="str">
        <f t="shared" si="613"/>
        <v/>
      </c>
      <c r="UN93" s="66" t="str">
        <f t="shared" si="614"/>
        <v/>
      </c>
      <c r="UO93" s="66" t="str">
        <f t="shared" si="615"/>
        <v/>
      </c>
      <c r="UP93" s="66" t="str">
        <f t="shared" si="616"/>
        <v/>
      </c>
      <c r="UQ93" s="66" t="str">
        <f t="shared" si="617"/>
        <v/>
      </c>
      <c r="UR93" s="66" t="str">
        <f t="shared" si="618"/>
        <v/>
      </c>
      <c r="US93" s="66" t="str">
        <f t="shared" si="619"/>
        <v/>
      </c>
      <c r="UT93" s="66" t="str">
        <f t="shared" si="620"/>
        <v/>
      </c>
      <c r="UU93" s="66" t="str">
        <f t="shared" si="621"/>
        <v/>
      </c>
      <c r="UV93" s="66" t="str">
        <f t="shared" si="622"/>
        <v/>
      </c>
      <c r="UW93" s="66" t="str">
        <f t="shared" si="623"/>
        <v/>
      </c>
      <c r="UX93" s="66" t="str">
        <f t="shared" si="624"/>
        <v/>
      </c>
      <c r="UY93" s="66" t="str">
        <f t="shared" si="625"/>
        <v/>
      </c>
      <c r="UZ93" s="66" t="str">
        <f t="shared" si="626"/>
        <v/>
      </c>
      <c r="VA93" s="66" t="str">
        <f t="shared" si="627"/>
        <v/>
      </c>
      <c r="VB93" s="66" t="str">
        <f t="shared" si="628"/>
        <v/>
      </c>
      <c r="VC93" s="66" t="str">
        <f t="shared" si="629"/>
        <v/>
      </c>
      <c r="VD93" s="66" t="str">
        <f t="shared" si="630"/>
        <v/>
      </c>
      <c r="VE93" s="66" t="str">
        <f t="shared" si="631"/>
        <v/>
      </c>
      <c r="VF93" s="66" t="str">
        <f t="shared" si="632"/>
        <v/>
      </c>
      <c r="VG93" s="66" t="str">
        <f t="shared" si="633"/>
        <v/>
      </c>
      <c r="VH93" s="66" t="str">
        <f t="shared" si="634"/>
        <v/>
      </c>
      <c r="VI93" s="66" t="str">
        <f t="shared" si="635"/>
        <v/>
      </c>
      <c r="VJ93" s="66" t="str">
        <f t="shared" si="636"/>
        <v/>
      </c>
      <c r="VK93" s="66" t="str">
        <f t="shared" si="637"/>
        <v/>
      </c>
      <c r="VL93" s="66" t="str">
        <f t="shared" si="638"/>
        <v/>
      </c>
      <c r="VM93" s="66" t="str">
        <f t="shared" si="639"/>
        <v/>
      </c>
      <c r="VN93" s="66" t="str">
        <f t="shared" si="640"/>
        <v/>
      </c>
      <c r="VO93" s="66" t="str">
        <f t="shared" si="641"/>
        <v/>
      </c>
      <c r="VP93" s="66" t="str">
        <f t="shared" si="642"/>
        <v/>
      </c>
      <c r="VQ93" s="66" t="str">
        <f t="shared" si="643"/>
        <v/>
      </c>
      <c r="VR93" s="66" t="str">
        <f t="shared" si="644"/>
        <v/>
      </c>
      <c r="VS93" s="66" t="str">
        <f t="shared" si="645"/>
        <v/>
      </c>
      <c r="VT93" s="66" t="str">
        <f t="shared" si="646"/>
        <v/>
      </c>
      <c r="VU93" s="66" t="str">
        <f t="shared" si="647"/>
        <v/>
      </c>
      <c r="VV93" s="66" t="str">
        <f t="shared" si="648"/>
        <v/>
      </c>
      <c r="VW93" s="66" t="str">
        <f t="shared" si="649"/>
        <v/>
      </c>
      <c r="VX93" s="66" t="str">
        <f t="shared" si="650"/>
        <v/>
      </c>
      <c r="VY93" s="66" t="str">
        <f t="shared" si="651"/>
        <v/>
      </c>
      <c r="VZ93" s="66" t="str">
        <f t="shared" si="652"/>
        <v/>
      </c>
      <c r="WA93" s="66" t="str">
        <f t="shared" si="653"/>
        <v/>
      </c>
      <c r="WB93" s="66" t="str">
        <f t="shared" si="654"/>
        <v/>
      </c>
      <c r="WC93" s="66" t="str">
        <f t="shared" si="655"/>
        <v/>
      </c>
      <c r="WD93" s="66" t="str">
        <f t="shared" si="656"/>
        <v/>
      </c>
      <c r="WE93" s="66" t="str">
        <f t="shared" si="657"/>
        <v/>
      </c>
      <c r="WF93" s="66" t="str">
        <f t="shared" si="658"/>
        <v/>
      </c>
      <c r="WG93" s="66" t="str">
        <f t="shared" si="659"/>
        <v/>
      </c>
      <c r="WH93" s="66" t="str">
        <f t="shared" si="660"/>
        <v/>
      </c>
      <c r="WI93" s="66" t="str">
        <f t="shared" si="661"/>
        <v/>
      </c>
      <c r="WJ93" s="66" t="str">
        <f t="shared" si="662"/>
        <v/>
      </c>
      <c r="WK93" s="66" t="str">
        <f t="shared" si="663"/>
        <v/>
      </c>
      <c r="WL93" s="66" t="str">
        <f t="shared" si="664"/>
        <v/>
      </c>
      <c r="WM93" s="66" t="str">
        <f t="shared" si="665"/>
        <v/>
      </c>
      <c r="WN93" s="66" t="str">
        <f t="shared" si="666"/>
        <v/>
      </c>
      <c r="WO93" s="66" t="str">
        <f t="shared" si="667"/>
        <v/>
      </c>
      <c r="WP93" s="66" t="str">
        <f t="shared" si="668"/>
        <v/>
      </c>
      <c r="WQ93" s="66" t="str">
        <f t="shared" si="669"/>
        <v/>
      </c>
      <c r="WR93" s="66" t="str">
        <f t="shared" si="670"/>
        <v/>
      </c>
      <c r="WS93" s="66" t="str">
        <f t="shared" si="671"/>
        <v/>
      </c>
      <c r="WT93" s="66" t="str">
        <f t="shared" si="672"/>
        <v/>
      </c>
      <c r="WU93" s="66" t="str">
        <f t="shared" si="673"/>
        <v/>
      </c>
      <c r="WV93" s="66" t="str">
        <f t="shared" si="674"/>
        <v/>
      </c>
      <c r="WW93" s="66" t="str">
        <f t="shared" si="675"/>
        <v/>
      </c>
      <c r="WX93" s="66" t="str">
        <f t="shared" si="676"/>
        <v/>
      </c>
      <c r="WY93" s="66" t="str">
        <f t="shared" si="677"/>
        <v/>
      </c>
      <c r="WZ93" s="66" t="str">
        <f t="shared" si="678"/>
        <v/>
      </c>
      <c r="XA93" s="66" t="str">
        <f t="shared" si="679"/>
        <v/>
      </c>
      <c r="XB93" s="66" t="str">
        <f t="shared" si="680"/>
        <v/>
      </c>
      <c r="XC93" s="66" t="str">
        <f t="shared" si="681"/>
        <v/>
      </c>
      <c r="XD93" s="66" t="str">
        <f t="shared" si="682"/>
        <v/>
      </c>
      <c r="XE93" s="66" t="str">
        <f t="shared" si="683"/>
        <v/>
      </c>
      <c r="XF93" s="66" t="str">
        <f t="shared" si="684"/>
        <v/>
      </c>
      <c r="XG93" s="66" t="str">
        <f t="shared" si="685"/>
        <v/>
      </c>
      <c r="XH93" s="66" t="str">
        <f t="shared" si="686"/>
        <v/>
      </c>
      <c r="XI93" s="66" t="str">
        <f t="shared" si="687"/>
        <v/>
      </c>
      <c r="XJ93" s="66" t="str">
        <f t="shared" si="688"/>
        <v/>
      </c>
      <c r="XK93" s="66" t="str">
        <f t="shared" si="689"/>
        <v/>
      </c>
      <c r="XL93" s="66" t="str">
        <f t="shared" si="690"/>
        <v/>
      </c>
      <c r="XM93" s="66" t="str">
        <f t="shared" si="691"/>
        <v/>
      </c>
      <c r="XN93" s="66" t="str">
        <f t="shared" si="692"/>
        <v/>
      </c>
      <c r="XO93" s="66" t="str">
        <f t="shared" si="693"/>
        <v/>
      </c>
      <c r="XP93" s="66" t="str">
        <f t="shared" si="694"/>
        <v/>
      </c>
      <c r="XQ93" s="66" t="str">
        <f t="shared" si="695"/>
        <v/>
      </c>
      <c r="XR93" s="66" t="str">
        <f t="shared" si="696"/>
        <v/>
      </c>
      <c r="XS93" s="66" t="str">
        <f t="shared" si="697"/>
        <v/>
      </c>
      <c r="XT93" s="66" t="str">
        <f t="shared" si="698"/>
        <v/>
      </c>
      <c r="XU93" s="66" t="str">
        <f t="shared" si="699"/>
        <v/>
      </c>
      <c r="XV93" s="66" t="str">
        <f t="shared" si="700"/>
        <v/>
      </c>
      <c r="XW93" s="66" t="str">
        <f t="shared" si="701"/>
        <v/>
      </c>
      <c r="XX93" s="66" t="str">
        <f t="shared" si="702"/>
        <v/>
      </c>
      <c r="XY93" s="66" t="str">
        <f t="shared" si="703"/>
        <v/>
      </c>
      <c r="XZ93" s="66" t="str">
        <f t="shared" si="704"/>
        <v/>
      </c>
      <c r="YA93" s="66" t="str">
        <f t="shared" si="705"/>
        <v/>
      </c>
      <c r="YB93" s="66" t="str">
        <f t="shared" si="706"/>
        <v/>
      </c>
      <c r="YC93" s="66" t="str">
        <f t="shared" si="707"/>
        <v/>
      </c>
      <c r="YD93" s="66" t="str">
        <f t="shared" si="708"/>
        <v/>
      </c>
      <c r="YE93" s="66" t="str">
        <f t="shared" si="709"/>
        <v/>
      </c>
      <c r="YF93" s="66" t="str">
        <f t="shared" si="710"/>
        <v/>
      </c>
      <c r="YG93" s="66" t="str">
        <f t="shared" si="711"/>
        <v/>
      </c>
      <c r="YH93" s="66" t="str">
        <f t="shared" si="712"/>
        <v/>
      </c>
      <c r="YI93" s="66" t="str">
        <f t="shared" si="713"/>
        <v/>
      </c>
      <c r="YJ93" s="66" t="str">
        <f t="shared" si="714"/>
        <v/>
      </c>
      <c r="YK93" s="66" t="str">
        <f t="shared" si="715"/>
        <v/>
      </c>
      <c r="YL93" s="66" t="str">
        <f t="shared" si="716"/>
        <v/>
      </c>
      <c r="YM93" s="66" t="str">
        <f t="shared" si="717"/>
        <v/>
      </c>
      <c r="YN93" s="66" t="str">
        <f t="shared" si="718"/>
        <v/>
      </c>
      <c r="YO93" s="66" t="str">
        <f t="shared" si="719"/>
        <v/>
      </c>
      <c r="YP93" s="66" t="str">
        <f t="shared" si="720"/>
        <v/>
      </c>
      <c r="YQ93" s="66" t="str">
        <f t="shared" si="721"/>
        <v/>
      </c>
      <c r="YR93" s="66" t="str">
        <f t="shared" si="722"/>
        <v/>
      </c>
      <c r="YS93" s="66" t="str">
        <f t="shared" si="723"/>
        <v/>
      </c>
      <c r="YT93" s="66" t="str">
        <f t="shared" si="724"/>
        <v/>
      </c>
      <c r="YU93" s="66" t="str">
        <f t="shared" si="725"/>
        <v/>
      </c>
      <c r="YV93" s="66" t="str">
        <f t="shared" si="726"/>
        <v/>
      </c>
      <c r="YW93" s="66" t="str">
        <f t="shared" si="727"/>
        <v/>
      </c>
      <c r="YX93" s="66" t="str">
        <f t="shared" si="728"/>
        <v/>
      </c>
      <c r="YY93" s="66" t="str">
        <f t="shared" si="729"/>
        <v/>
      </c>
      <c r="YZ93" s="66" t="str">
        <f t="shared" si="730"/>
        <v/>
      </c>
      <c r="ZA93" s="66" t="str">
        <f t="shared" si="731"/>
        <v/>
      </c>
      <c r="ZB93" s="66" t="str">
        <f t="shared" si="732"/>
        <v/>
      </c>
      <c r="ZC93" s="66" t="str">
        <f t="shared" si="733"/>
        <v/>
      </c>
      <c r="ZD93" s="66" t="str">
        <f t="shared" si="734"/>
        <v/>
      </c>
      <c r="ZE93" s="66" t="str">
        <f t="shared" si="735"/>
        <v/>
      </c>
      <c r="ZF93" s="66" t="str">
        <f t="shared" si="736"/>
        <v/>
      </c>
      <c r="ZG93" s="66" t="str">
        <f t="shared" si="737"/>
        <v/>
      </c>
      <c r="ZH93" s="66" t="str">
        <f t="shared" si="738"/>
        <v/>
      </c>
      <c r="ZI93" s="66" t="str">
        <f t="shared" si="739"/>
        <v/>
      </c>
      <c r="ZJ93" s="66" t="str">
        <f t="shared" si="740"/>
        <v/>
      </c>
      <c r="ZK93" s="66" t="str">
        <f t="shared" si="741"/>
        <v/>
      </c>
      <c r="ZL93" s="66" t="str">
        <f t="shared" si="742"/>
        <v/>
      </c>
      <c r="ZM93" s="66" t="str">
        <f t="shared" si="743"/>
        <v/>
      </c>
      <c r="ZN93" s="66" t="str">
        <f t="shared" si="744"/>
        <v/>
      </c>
      <c r="ZO93" s="66" t="str">
        <f t="shared" si="745"/>
        <v/>
      </c>
      <c r="ZP93" s="66" t="str">
        <f t="shared" si="746"/>
        <v/>
      </c>
      <c r="ZQ93" s="66" t="str">
        <f t="shared" si="747"/>
        <v/>
      </c>
      <c r="ZR93" s="66" t="str">
        <f t="shared" si="748"/>
        <v/>
      </c>
      <c r="ZS93" s="66" t="str">
        <f t="shared" si="749"/>
        <v/>
      </c>
      <c r="ZT93" s="66" t="str">
        <f t="shared" si="750"/>
        <v/>
      </c>
      <c r="ZU93" s="66" t="str">
        <f t="shared" si="751"/>
        <v/>
      </c>
      <c r="ZV93" s="66" t="str">
        <f t="shared" si="752"/>
        <v/>
      </c>
      <c r="ZW93" s="66" t="str">
        <f t="shared" si="753"/>
        <v/>
      </c>
      <c r="ZX93" s="66" t="str">
        <f t="shared" si="754"/>
        <v/>
      </c>
      <c r="ZY93" s="66" t="str">
        <f t="shared" si="755"/>
        <v/>
      </c>
      <c r="ZZ93" s="66" t="str">
        <f t="shared" si="756"/>
        <v/>
      </c>
      <c r="AAA93" s="66" t="str">
        <f t="shared" si="757"/>
        <v/>
      </c>
      <c r="AAB93" s="66" t="str">
        <f t="shared" si="758"/>
        <v/>
      </c>
      <c r="AAC93" s="66" t="str">
        <f t="shared" si="759"/>
        <v/>
      </c>
      <c r="AAD93" s="66" t="str">
        <f t="shared" si="760"/>
        <v/>
      </c>
      <c r="AAE93" s="66" t="str">
        <f t="shared" si="761"/>
        <v/>
      </c>
      <c r="AAF93" s="66" t="str">
        <f t="shared" si="762"/>
        <v/>
      </c>
      <c r="AAG93" s="66" t="str">
        <f t="shared" si="763"/>
        <v/>
      </c>
      <c r="AAH93" s="66" t="str">
        <f t="shared" si="764"/>
        <v/>
      </c>
      <c r="AAI93" s="66" t="str">
        <f t="shared" si="765"/>
        <v/>
      </c>
      <c r="AAJ93" s="66" t="str">
        <f t="shared" si="766"/>
        <v/>
      </c>
      <c r="AAK93" s="66" t="str">
        <f t="shared" si="767"/>
        <v/>
      </c>
      <c r="AAL93" s="66" t="str">
        <f t="shared" si="768"/>
        <v/>
      </c>
      <c r="AAM93" s="66" t="str">
        <f t="shared" si="769"/>
        <v/>
      </c>
      <c r="AAN93" s="66" t="str">
        <f t="shared" si="770"/>
        <v/>
      </c>
      <c r="AAO93" s="66" t="str">
        <f t="shared" si="771"/>
        <v/>
      </c>
      <c r="AAP93" s="66" t="str">
        <f t="shared" si="772"/>
        <v/>
      </c>
      <c r="AAQ93" s="66" t="str">
        <f t="shared" si="773"/>
        <v/>
      </c>
      <c r="AAR93" s="66" t="str">
        <f t="shared" si="774"/>
        <v/>
      </c>
      <c r="AAS93" s="66" t="str">
        <f t="shared" si="775"/>
        <v/>
      </c>
      <c r="AAT93" s="66" t="str">
        <f t="shared" si="776"/>
        <v/>
      </c>
      <c r="AAU93" s="66" t="str">
        <f t="shared" si="777"/>
        <v/>
      </c>
      <c r="AAV93" s="66" t="str">
        <f t="shared" si="778"/>
        <v/>
      </c>
      <c r="AAW93" s="66" t="str">
        <f t="shared" si="779"/>
        <v/>
      </c>
      <c r="AAX93" s="66" t="str">
        <f t="shared" si="780"/>
        <v/>
      </c>
      <c r="AAY93" s="66" t="str">
        <f t="shared" si="781"/>
        <v/>
      </c>
      <c r="AAZ93" s="66" t="str">
        <f t="shared" si="782"/>
        <v/>
      </c>
      <c r="ABA93" s="66" t="str">
        <f t="shared" si="783"/>
        <v/>
      </c>
      <c r="ABB93" s="66" t="str">
        <f t="shared" si="784"/>
        <v/>
      </c>
      <c r="ABC93" s="66" t="str">
        <f t="shared" si="785"/>
        <v/>
      </c>
      <c r="ABD93" s="66" t="str">
        <f t="shared" si="786"/>
        <v/>
      </c>
      <c r="ABE93" s="66" t="str">
        <f t="shared" si="787"/>
        <v/>
      </c>
      <c r="ABF93" s="66" t="str">
        <f t="shared" si="788"/>
        <v/>
      </c>
      <c r="ABG93" s="66" t="str">
        <f t="shared" si="789"/>
        <v/>
      </c>
      <c r="ABH93" s="66" t="str">
        <f t="shared" si="790"/>
        <v/>
      </c>
      <c r="ABI93" s="66" t="str">
        <f t="shared" si="791"/>
        <v/>
      </c>
      <c r="ABJ93" s="66" t="str">
        <f t="shared" si="792"/>
        <v/>
      </c>
      <c r="ABK93" s="66" t="str">
        <f t="shared" si="793"/>
        <v/>
      </c>
      <c r="ABL93" s="66" t="str">
        <f t="shared" si="794"/>
        <v/>
      </c>
      <c r="ABM93" s="66" t="str">
        <f t="shared" si="795"/>
        <v/>
      </c>
      <c r="ABN93" s="66" t="str">
        <f t="shared" si="796"/>
        <v/>
      </c>
      <c r="ABO93" s="66" t="str">
        <f t="shared" si="797"/>
        <v/>
      </c>
      <c r="ABP93" s="66" t="str">
        <f t="shared" si="798"/>
        <v/>
      </c>
      <c r="ABQ93" s="66" t="str">
        <f t="shared" si="799"/>
        <v/>
      </c>
      <c r="ABR93" s="66" t="str">
        <f t="shared" si="800"/>
        <v/>
      </c>
      <c r="ABS93" s="66" t="str">
        <f t="shared" si="801"/>
        <v/>
      </c>
      <c r="ABT93" s="66" t="str">
        <f t="shared" si="802"/>
        <v/>
      </c>
      <c r="ABU93" s="66" t="str">
        <f t="shared" si="803"/>
        <v/>
      </c>
      <c r="ABV93" s="66" t="str">
        <f t="shared" si="804"/>
        <v/>
      </c>
      <c r="ABW93" s="66" t="str">
        <f t="shared" si="805"/>
        <v/>
      </c>
      <c r="ABX93" s="66" t="str">
        <f t="shared" si="806"/>
        <v/>
      </c>
      <c r="ABY93" s="66" t="str">
        <f t="shared" si="807"/>
        <v/>
      </c>
      <c r="ABZ93" s="66" t="str">
        <f t="shared" si="808"/>
        <v/>
      </c>
      <c r="ACA93" s="66" t="str">
        <f t="shared" si="809"/>
        <v/>
      </c>
      <c r="ACB93" s="66" t="str">
        <f t="shared" si="810"/>
        <v/>
      </c>
      <c r="ACC93" s="66" t="str">
        <f t="shared" si="811"/>
        <v/>
      </c>
      <c r="ACD93" s="66" t="str">
        <f t="shared" si="812"/>
        <v/>
      </c>
      <c r="ACE93" s="66" t="str">
        <f t="shared" si="813"/>
        <v/>
      </c>
      <c r="ACF93" s="66" t="str">
        <f t="shared" si="814"/>
        <v/>
      </c>
      <c r="ACG93" s="66" t="str">
        <f t="shared" si="815"/>
        <v/>
      </c>
      <c r="ACH93" s="66" t="str">
        <f t="shared" si="816"/>
        <v/>
      </c>
      <c r="ACI93" s="66" t="str">
        <f t="shared" si="817"/>
        <v/>
      </c>
      <c r="ACJ93" s="66" t="str">
        <f t="shared" si="818"/>
        <v/>
      </c>
      <c r="ACK93" s="66" t="str">
        <f t="shared" si="819"/>
        <v/>
      </c>
      <c r="ACL93" s="66" t="str">
        <f t="shared" si="820"/>
        <v/>
      </c>
      <c r="ACM93" s="66" t="str">
        <f t="shared" ref="ACM93:ACN93" si="850">IF(AND(ACS$3="Unit", ACL93=""), "", IF(AND(ACS$3="Unit", ACL93="-"),"", IF(ACS$3="Unit", "kg/GJ delivered", IF(AND(NY93&lt;&gt;"", NY93&lt;&gt;"-", NX93="-"),"", IF($H93="","", IF(NX93="nd", "",IF(NX93="&lt;n.a.&gt;", "", IF(NY93="#/MJ", "", IF(NY93="kg/GJ delivered",NX93,IF(NY93="g/MJ delivered",NX93,IF(NY93="kg/MJ delivered",NX93*1000,IF(NY93="mg/MJ delivered",NX93/1000,IF(NY93="g/kg",((NX93)*(1/$I93)*(1/$H93)),IF(NY93="mg/kg",((NX93/1000)*(1/$I93)*(1/$H93)),IF(NY93="mg/MJ delivered",NX93/1000,IF(NY93="-","","Error"))))))))))))))))</f>
        <v/>
      </c>
      <c r="ACN93" s="66" t="str">
        <f t="shared" si="850"/>
        <v/>
      </c>
      <c r="ACO93" s="66" t="str">
        <f t="shared" si="822"/>
        <v/>
      </c>
      <c r="ACP93" s="66" t="str">
        <f t="shared" si="823"/>
        <v/>
      </c>
      <c r="ACQ93" s="66" t="str">
        <f t="shared" si="824"/>
        <v/>
      </c>
      <c r="ACR93" s="66" t="str">
        <f t="shared" si="825"/>
        <v/>
      </c>
      <c r="ACS93" s="66" t="str">
        <f t="shared" si="826"/>
        <v/>
      </c>
      <c r="ACT93" s="66" t="str">
        <f t="shared" si="827"/>
        <v/>
      </c>
    </row>
    <row r="94" spans="2:774" ht="15.75" customHeight="1" x14ac:dyDescent="0.25">
      <c r="B94" s="66">
        <v>216</v>
      </c>
      <c r="C94" s="66" t="s">
        <v>826</v>
      </c>
      <c r="D94" s="66" t="s">
        <v>797</v>
      </c>
      <c r="E94" s="156" t="s">
        <v>1646</v>
      </c>
      <c r="F94" s="66" t="s">
        <v>497</v>
      </c>
      <c r="G94" s="66" t="s">
        <v>490</v>
      </c>
      <c r="H94" s="126">
        <v>0.17199999999999999</v>
      </c>
      <c r="I94" s="130">
        <v>19.5</v>
      </c>
      <c r="J94" s="66" t="str">
        <f t="shared" si="449"/>
        <v>Firewood, Traditional, GLO</v>
      </c>
      <c r="K94" s="66" t="s">
        <v>1254</v>
      </c>
      <c r="L94" s="66" t="s">
        <v>1254</v>
      </c>
      <c r="M94" s="66" t="s">
        <v>1254</v>
      </c>
      <c r="N94" s="66" t="s">
        <v>1254</v>
      </c>
      <c r="O94" s="66" t="s">
        <v>802</v>
      </c>
      <c r="P94" s="66" t="str">
        <f t="shared" si="428"/>
        <v>GLO</v>
      </c>
      <c r="Q94" s="66" t="s">
        <v>1584</v>
      </c>
      <c r="R94" s="162">
        <v>42.1</v>
      </c>
      <c r="S94" s="158" t="s">
        <v>523</v>
      </c>
      <c r="T94" s="158" t="s">
        <v>128</v>
      </c>
      <c r="U94" s="158" t="s">
        <v>128</v>
      </c>
      <c r="V94" s="158" t="s">
        <v>128</v>
      </c>
      <c r="W94" s="158" t="s">
        <v>128</v>
      </c>
      <c r="X94" s="166">
        <v>1568.2</v>
      </c>
      <c r="Y94" s="158" t="s">
        <v>523</v>
      </c>
      <c r="Z94" s="165">
        <v>8.0500000000000007</v>
      </c>
      <c r="AA94" s="158" t="s">
        <v>523</v>
      </c>
      <c r="AB94" s="158" t="s">
        <v>128</v>
      </c>
      <c r="AC94" s="158" t="s">
        <v>128</v>
      </c>
      <c r="AD94" s="158" t="s">
        <v>128</v>
      </c>
      <c r="AE94" s="158" t="s">
        <v>128</v>
      </c>
      <c r="AF94" s="162">
        <v>11.87</v>
      </c>
      <c r="AG94" s="158" t="s">
        <v>523</v>
      </c>
      <c r="AH94" s="163">
        <v>6.0999999999999999E-2</v>
      </c>
      <c r="AI94" s="158" t="s">
        <v>523</v>
      </c>
      <c r="AJ94" s="158" t="s">
        <v>128</v>
      </c>
      <c r="AK94" s="158" t="s">
        <v>128</v>
      </c>
      <c r="AL94" s="158" t="s">
        <v>128</v>
      </c>
      <c r="AM94" s="158" t="s">
        <v>128</v>
      </c>
      <c r="AN94" s="158" t="s">
        <v>128</v>
      </c>
      <c r="AO94" s="158" t="s">
        <v>128</v>
      </c>
      <c r="AP94" s="158" t="s">
        <v>128</v>
      </c>
      <c r="AQ94" s="158" t="s">
        <v>128</v>
      </c>
      <c r="AR94" s="158" t="s">
        <v>128</v>
      </c>
      <c r="AS94" s="158" t="s">
        <v>128</v>
      </c>
      <c r="AT94" s="158" t="s">
        <v>128</v>
      </c>
      <c r="AU94" s="158" t="s">
        <v>128</v>
      </c>
      <c r="AV94" s="158" t="s">
        <v>128</v>
      </c>
      <c r="AW94" s="158" t="s">
        <v>128</v>
      </c>
      <c r="AX94" s="158" t="s">
        <v>128</v>
      </c>
      <c r="AY94" s="158" t="s">
        <v>128</v>
      </c>
      <c r="AZ94" s="158" t="s">
        <v>128</v>
      </c>
      <c r="BA94" s="158" t="s">
        <v>128</v>
      </c>
      <c r="BB94" s="158" t="s">
        <v>128</v>
      </c>
      <c r="BC94" s="158" t="s">
        <v>128</v>
      </c>
      <c r="BD94" s="158" t="s">
        <v>128</v>
      </c>
      <c r="BE94" s="158" t="s">
        <v>128</v>
      </c>
      <c r="BF94" s="158" t="s">
        <v>128</v>
      </c>
      <c r="BG94" s="158" t="s">
        <v>128</v>
      </c>
      <c r="BH94" s="158" t="s">
        <v>128</v>
      </c>
      <c r="BI94" s="158" t="s">
        <v>128</v>
      </c>
      <c r="BJ94" s="158" t="s">
        <v>128</v>
      </c>
      <c r="BK94" s="158" t="s">
        <v>128</v>
      </c>
      <c r="BL94" s="158" t="s">
        <v>128</v>
      </c>
      <c r="BM94" s="158" t="s">
        <v>128</v>
      </c>
      <c r="BN94" s="158" t="s">
        <v>128</v>
      </c>
      <c r="BO94" s="158" t="s">
        <v>128</v>
      </c>
      <c r="BP94" s="158" t="s">
        <v>128</v>
      </c>
      <c r="BQ94" s="158" t="s">
        <v>128</v>
      </c>
      <c r="BR94" s="158" t="s">
        <v>128</v>
      </c>
      <c r="BS94" s="158" t="s">
        <v>128</v>
      </c>
      <c r="BT94" s="158" t="s">
        <v>128</v>
      </c>
      <c r="BU94" s="158" t="s">
        <v>128</v>
      </c>
      <c r="BV94" s="158" t="s">
        <v>128</v>
      </c>
      <c r="BW94" s="158" t="s">
        <v>128</v>
      </c>
      <c r="BX94" s="158" t="s">
        <v>128</v>
      </c>
      <c r="BY94" s="158" t="s">
        <v>128</v>
      </c>
      <c r="BZ94" s="158" t="s">
        <v>128</v>
      </c>
      <c r="CA94" s="158" t="s">
        <v>128</v>
      </c>
      <c r="CB94" s="158" t="s">
        <v>128</v>
      </c>
      <c r="CC94" s="158" t="s">
        <v>128</v>
      </c>
      <c r="CD94" s="158" t="s">
        <v>128</v>
      </c>
      <c r="CE94" s="158" t="s">
        <v>128</v>
      </c>
      <c r="CF94" s="158" t="s">
        <v>128</v>
      </c>
      <c r="CG94" s="158" t="s">
        <v>128</v>
      </c>
      <c r="CH94" s="158" t="s">
        <v>128</v>
      </c>
      <c r="CI94" s="158" t="s">
        <v>128</v>
      </c>
      <c r="CJ94" s="158" t="s">
        <v>128</v>
      </c>
      <c r="CK94" s="158" t="s">
        <v>128</v>
      </c>
      <c r="CL94" s="158" t="s">
        <v>128</v>
      </c>
      <c r="CM94" s="158" t="s">
        <v>128</v>
      </c>
      <c r="CN94" s="158" t="s">
        <v>128</v>
      </c>
      <c r="CO94" s="158" t="s">
        <v>128</v>
      </c>
      <c r="CP94" s="158" t="s">
        <v>128</v>
      </c>
      <c r="CQ94" s="158" t="s">
        <v>128</v>
      </c>
      <c r="CR94" s="158" t="s">
        <v>128</v>
      </c>
      <c r="CS94" s="158" t="s">
        <v>128</v>
      </c>
      <c r="CT94" s="158" t="s">
        <v>128</v>
      </c>
      <c r="CU94" s="158" t="s">
        <v>128</v>
      </c>
      <c r="CV94" s="158" t="s">
        <v>128</v>
      </c>
      <c r="CW94" s="158" t="s">
        <v>128</v>
      </c>
      <c r="CX94" s="158" t="s">
        <v>128</v>
      </c>
      <c r="CY94" s="158" t="s">
        <v>128</v>
      </c>
      <c r="CZ94" s="158" t="s">
        <v>128</v>
      </c>
      <c r="DA94" s="158" t="s">
        <v>128</v>
      </c>
      <c r="DB94" s="158" t="s">
        <v>128</v>
      </c>
      <c r="DC94" s="158" t="s">
        <v>128</v>
      </c>
      <c r="DD94" s="158" t="s">
        <v>128</v>
      </c>
      <c r="DE94" s="158" t="s">
        <v>128</v>
      </c>
      <c r="DF94" s="158" t="s">
        <v>128</v>
      </c>
      <c r="DG94" s="158" t="s">
        <v>128</v>
      </c>
      <c r="DH94" s="158" t="s">
        <v>128</v>
      </c>
      <c r="DI94" s="158" t="s">
        <v>128</v>
      </c>
      <c r="DJ94" s="158" t="s">
        <v>128</v>
      </c>
      <c r="DK94" s="158" t="s">
        <v>128</v>
      </c>
      <c r="DL94" s="158" t="s">
        <v>128</v>
      </c>
      <c r="DM94" s="158" t="s">
        <v>128</v>
      </c>
      <c r="DN94" s="158" t="s">
        <v>128</v>
      </c>
      <c r="DO94" s="158" t="s">
        <v>128</v>
      </c>
      <c r="DP94" s="158" t="s">
        <v>128</v>
      </c>
      <c r="DQ94" s="158" t="s">
        <v>128</v>
      </c>
      <c r="DR94" s="158" t="s">
        <v>128</v>
      </c>
      <c r="DS94" s="158" t="s">
        <v>128</v>
      </c>
      <c r="DT94" s="158" t="s">
        <v>128</v>
      </c>
      <c r="DU94" s="158" t="s">
        <v>128</v>
      </c>
      <c r="DV94" s="158" t="s">
        <v>128</v>
      </c>
      <c r="DW94" s="158" t="s">
        <v>128</v>
      </c>
      <c r="DX94" s="158" t="s">
        <v>128</v>
      </c>
      <c r="DY94" s="158" t="s">
        <v>128</v>
      </c>
      <c r="DZ94" s="158" t="s">
        <v>128</v>
      </c>
      <c r="EA94" s="158" t="s">
        <v>128</v>
      </c>
      <c r="EB94" s="158" t="s">
        <v>128</v>
      </c>
      <c r="EC94" s="158" t="s">
        <v>128</v>
      </c>
      <c r="ED94" s="158" t="s">
        <v>128</v>
      </c>
      <c r="EE94" s="158" t="s">
        <v>128</v>
      </c>
      <c r="EF94" s="158" t="s">
        <v>128</v>
      </c>
      <c r="EG94" s="158" t="s">
        <v>128</v>
      </c>
      <c r="EH94" s="158" t="s">
        <v>128</v>
      </c>
      <c r="EI94" s="158" t="s">
        <v>128</v>
      </c>
      <c r="EJ94" s="158" t="s">
        <v>128</v>
      </c>
      <c r="EK94" s="158" t="s">
        <v>128</v>
      </c>
      <c r="EL94" s="158" t="s">
        <v>128</v>
      </c>
      <c r="EM94" s="158" t="s">
        <v>128</v>
      </c>
      <c r="EN94" s="158" t="s">
        <v>128</v>
      </c>
      <c r="EO94" s="158" t="s">
        <v>128</v>
      </c>
      <c r="EP94" s="158" t="s">
        <v>128</v>
      </c>
      <c r="EQ94" s="158" t="s">
        <v>128</v>
      </c>
      <c r="ER94" s="158" t="s">
        <v>128</v>
      </c>
      <c r="ES94" s="158" t="s">
        <v>128</v>
      </c>
      <c r="ET94" s="158" t="s">
        <v>128</v>
      </c>
      <c r="EU94" s="158" t="s">
        <v>128</v>
      </c>
      <c r="EV94" s="158" t="s">
        <v>128</v>
      </c>
      <c r="EW94" s="158" t="s">
        <v>128</v>
      </c>
      <c r="EX94" s="158" t="s">
        <v>128</v>
      </c>
      <c r="EY94" s="158" t="s">
        <v>128</v>
      </c>
      <c r="EZ94" s="158" t="s">
        <v>128</v>
      </c>
      <c r="FA94" s="158" t="s">
        <v>128</v>
      </c>
      <c r="FB94" s="158" t="s">
        <v>128</v>
      </c>
      <c r="FC94" s="158" t="s">
        <v>128</v>
      </c>
      <c r="FD94" s="158" t="s">
        <v>128</v>
      </c>
      <c r="FE94" s="158" t="s">
        <v>128</v>
      </c>
      <c r="FF94" s="158" t="s">
        <v>128</v>
      </c>
      <c r="FG94" s="158" t="s">
        <v>128</v>
      </c>
      <c r="FH94" s="158" t="s">
        <v>128</v>
      </c>
      <c r="FI94" s="158" t="s">
        <v>128</v>
      </c>
      <c r="FJ94" s="158" t="s">
        <v>128</v>
      </c>
      <c r="FK94" s="158" t="s">
        <v>128</v>
      </c>
      <c r="FL94" s="158" t="s">
        <v>128</v>
      </c>
      <c r="FM94" s="158" t="s">
        <v>128</v>
      </c>
      <c r="FN94" s="158" t="s">
        <v>128</v>
      </c>
      <c r="FO94" s="158" t="s">
        <v>128</v>
      </c>
      <c r="FP94" s="158" t="s">
        <v>128</v>
      </c>
      <c r="FQ94" s="158" t="s">
        <v>128</v>
      </c>
      <c r="FR94" s="158" t="s">
        <v>128</v>
      </c>
      <c r="FS94" s="158" t="s">
        <v>128</v>
      </c>
      <c r="FT94" s="158" t="s">
        <v>128</v>
      </c>
      <c r="FU94" s="158" t="s">
        <v>128</v>
      </c>
      <c r="FV94" s="158" t="s">
        <v>128</v>
      </c>
      <c r="FW94" s="158" t="s">
        <v>128</v>
      </c>
      <c r="FX94" s="158" t="s">
        <v>128</v>
      </c>
      <c r="FY94" s="158" t="s">
        <v>128</v>
      </c>
      <c r="FZ94" s="158" t="s">
        <v>128</v>
      </c>
      <c r="GA94" s="158" t="s">
        <v>128</v>
      </c>
      <c r="GB94" s="158" t="s">
        <v>128</v>
      </c>
      <c r="GC94" s="158" t="s">
        <v>128</v>
      </c>
      <c r="GD94" s="158" t="s">
        <v>128</v>
      </c>
      <c r="GE94" s="158" t="s">
        <v>128</v>
      </c>
      <c r="GF94" s="158" t="s">
        <v>128</v>
      </c>
      <c r="GG94" s="158" t="s">
        <v>128</v>
      </c>
      <c r="GH94" s="158" t="s">
        <v>128</v>
      </c>
      <c r="GI94" s="158" t="s">
        <v>128</v>
      </c>
      <c r="GJ94" s="158" t="s">
        <v>128</v>
      </c>
      <c r="GK94" s="158" t="s">
        <v>128</v>
      </c>
      <c r="GL94" s="158" t="s">
        <v>128</v>
      </c>
      <c r="GM94" s="158" t="s">
        <v>128</v>
      </c>
      <c r="GN94" s="158" t="s">
        <v>128</v>
      </c>
      <c r="GO94" s="158" t="s">
        <v>128</v>
      </c>
      <c r="GP94" s="158" t="s">
        <v>128</v>
      </c>
      <c r="GQ94" s="158" t="s">
        <v>128</v>
      </c>
      <c r="GR94" s="158" t="s">
        <v>128</v>
      </c>
      <c r="GS94" s="158" t="s">
        <v>128</v>
      </c>
      <c r="GT94" s="158" t="s">
        <v>128</v>
      </c>
      <c r="GU94" s="158" t="s">
        <v>128</v>
      </c>
      <c r="GV94" s="158" t="s">
        <v>128</v>
      </c>
      <c r="GW94" s="158" t="s">
        <v>128</v>
      </c>
      <c r="GX94" s="158" t="s">
        <v>128</v>
      </c>
      <c r="GY94" s="158" t="s">
        <v>128</v>
      </c>
      <c r="GZ94" s="158" t="s">
        <v>128</v>
      </c>
      <c r="HA94" s="158" t="s">
        <v>128</v>
      </c>
      <c r="HB94" s="158" t="s">
        <v>128</v>
      </c>
      <c r="HC94" s="158" t="s">
        <v>128</v>
      </c>
      <c r="HD94" s="158" t="s">
        <v>128</v>
      </c>
      <c r="HE94" s="158" t="s">
        <v>128</v>
      </c>
      <c r="HF94" s="158" t="s">
        <v>128</v>
      </c>
      <c r="HG94" s="158" t="s">
        <v>128</v>
      </c>
      <c r="HH94" s="158" t="s">
        <v>128</v>
      </c>
      <c r="HI94" s="158" t="s">
        <v>128</v>
      </c>
      <c r="HJ94" s="158" t="s">
        <v>128</v>
      </c>
      <c r="HK94" s="158" t="s">
        <v>128</v>
      </c>
      <c r="HL94" s="158" t="s">
        <v>128</v>
      </c>
      <c r="HM94" s="158" t="s">
        <v>128</v>
      </c>
      <c r="HN94" s="158" t="s">
        <v>128</v>
      </c>
      <c r="HO94" s="158" t="s">
        <v>128</v>
      </c>
      <c r="HP94" s="158" t="s">
        <v>128</v>
      </c>
      <c r="HQ94" s="158" t="s">
        <v>128</v>
      </c>
      <c r="HR94" s="158" t="s">
        <v>128</v>
      </c>
      <c r="HS94" s="158" t="s">
        <v>128</v>
      </c>
      <c r="HT94" s="158" t="s">
        <v>128</v>
      </c>
      <c r="HU94" s="158" t="s">
        <v>128</v>
      </c>
      <c r="HV94" s="158" t="s">
        <v>128</v>
      </c>
      <c r="HW94" s="158" t="s">
        <v>128</v>
      </c>
      <c r="HX94" s="158" t="s">
        <v>128</v>
      </c>
      <c r="HY94" s="158" t="s">
        <v>128</v>
      </c>
      <c r="HZ94" s="158" t="s">
        <v>128</v>
      </c>
      <c r="IA94" s="158" t="s">
        <v>128</v>
      </c>
      <c r="IB94" s="158" t="s">
        <v>128</v>
      </c>
      <c r="IC94" s="158" t="s">
        <v>128</v>
      </c>
      <c r="ID94" s="158" t="s">
        <v>128</v>
      </c>
      <c r="IE94" s="158" t="s">
        <v>128</v>
      </c>
      <c r="IF94" s="158" t="s">
        <v>128</v>
      </c>
      <c r="IG94" s="158" t="s">
        <v>128</v>
      </c>
      <c r="IH94" s="158" t="s">
        <v>128</v>
      </c>
      <c r="II94" s="158" t="s">
        <v>128</v>
      </c>
      <c r="IJ94" s="158" t="s">
        <v>128</v>
      </c>
      <c r="IK94" s="158" t="s">
        <v>128</v>
      </c>
      <c r="IL94" s="158" t="s">
        <v>128</v>
      </c>
      <c r="IM94" s="158" t="s">
        <v>128</v>
      </c>
      <c r="IN94" s="158" t="s">
        <v>128</v>
      </c>
      <c r="IO94" s="158" t="s">
        <v>128</v>
      </c>
      <c r="IP94" s="158" t="s">
        <v>128</v>
      </c>
      <c r="IQ94" s="158" t="s">
        <v>128</v>
      </c>
      <c r="IR94" s="158" t="s">
        <v>128</v>
      </c>
      <c r="IS94" s="158" t="s">
        <v>128</v>
      </c>
      <c r="IT94" s="158" t="s">
        <v>128</v>
      </c>
      <c r="IU94" s="158" t="s">
        <v>128</v>
      </c>
      <c r="IV94" s="158" t="s">
        <v>128</v>
      </c>
      <c r="IW94" s="158" t="s">
        <v>128</v>
      </c>
      <c r="IX94" s="158" t="s">
        <v>128</v>
      </c>
      <c r="IY94" s="158" t="s">
        <v>128</v>
      </c>
      <c r="IZ94" s="158" t="s">
        <v>128</v>
      </c>
      <c r="JA94" s="158" t="s">
        <v>128</v>
      </c>
      <c r="JB94" s="158" t="s">
        <v>128</v>
      </c>
      <c r="JC94" s="158" t="s">
        <v>128</v>
      </c>
      <c r="JD94" s="158" t="s">
        <v>128</v>
      </c>
      <c r="JE94" s="158" t="s">
        <v>128</v>
      </c>
      <c r="JF94" s="158" t="s">
        <v>128</v>
      </c>
      <c r="JG94" s="158" t="s">
        <v>128</v>
      </c>
      <c r="JH94" s="158" t="s">
        <v>128</v>
      </c>
      <c r="JI94" s="158" t="s">
        <v>128</v>
      </c>
      <c r="JJ94" s="158" t="s">
        <v>128</v>
      </c>
      <c r="JK94" s="158" t="s">
        <v>128</v>
      </c>
      <c r="JL94" s="158" t="s">
        <v>128</v>
      </c>
      <c r="JM94" s="158" t="s">
        <v>128</v>
      </c>
      <c r="JN94" s="158" t="s">
        <v>128</v>
      </c>
      <c r="JO94" s="158" t="s">
        <v>128</v>
      </c>
      <c r="JP94" s="158" t="s">
        <v>128</v>
      </c>
      <c r="JQ94" s="158" t="s">
        <v>128</v>
      </c>
      <c r="JR94" s="158" t="s">
        <v>128</v>
      </c>
      <c r="JS94" s="158" t="s">
        <v>128</v>
      </c>
      <c r="JT94" s="158" t="s">
        <v>128</v>
      </c>
      <c r="JU94" s="158" t="s">
        <v>128</v>
      </c>
      <c r="JV94" s="158" t="s">
        <v>128</v>
      </c>
      <c r="JW94" s="158" t="s">
        <v>128</v>
      </c>
      <c r="JX94" s="158" t="s">
        <v>128</v>
      </c>
      <c r="JY94" s="158" t="s">
        <v>128</v>
      </c>
      <c r="JZ94" s="158" t="s">
        <v>128</v>
      </c>
      <c r="KA94" s="158" t="s">
        <v>128</v>
      </c>
      <c r="KB94" s="158" t="s">
        <v>128</v>
      </c>
      <c r="KC94" s="158" t="s">
        <v>128</v>
      </c>
      <c r="KD94" s="158" t="s">
        <v>128</v>
      </c>
      <c r="KE94" s="158" t="s">
        <v>128</v>
      </c>
      <c r="KF94" s="158" t="s">
        <v>128</v>
      </c>
      <c r="KG94" s="158" t="s">
        <v>128</v>
      </c>
      <c r="KH94" s="158" t="s">
        <v>128</v>
      </c>
      <c r="KI94" s="158" t="s">
        <v>128</v>
      </c>
      <c r="KJ94" s="158" t="s">
        <v>128</v>
      </c>
      <c r="KK94" s="158" t="s">
        <v>128</v>
      </c>
      <c r="KL94" s="158" t="s">
        <v>128</v>
      </c>
      <c r="KM94" s="158" t="s">
        <v>128</v>
      </c>
      <c r="KN94" s="158" t="s">
        <v>128</v>
      </c>
      <c r="KO94" s="158" t="s">
        <v>128</v>
      </c>
      <c r="KP94" s="158" t="s">
        <v>128</v>
      </c>
      <c r="KQ94" s="158" t="s">
        <v>128</v>
      </c>
      <c r="KR94" s="158" t="s">
        <v>128</v>
      </c>
      <c r="KS94" s="158" t="s">
        <v>128</v>
      </c>
      <c r="KT94" s="158" t="s">
        <v>128</v>
      </c>
      <c r="KU94" s="158" t="s">
        <v>128</v>
      </c>
      <c r="KV94" s="158" t="s">
        <v>128</v>
      </c>
      <c r="KW94" s="158" t="s">
        <v>128</v>
      </c>
      <c r="KX94" s="158" t="s">
        <v>128</v>
      </c>
      <c r="KY94" s="158" t="s">
        <v>128</v>
      </c>
      <c r="KZ94" s="158" t="s">
        <v>128</v>
      </c>
      <c r="LA94" s="158" t="s">
        <v>128</v>
      </c>
      <c r="LB94" s="158" t="s">
        <v>128</v>
      </c>
      <c r="LC94" s="158" t="s">
        <v>128</v>
      </c>
      <c r="LD94" s="158" t="s">
        <v>128</v>
      </c>
      <c r="LE94" s="158" t="s">
        <v>128</v>
      </c>
      <c r="LF94" s="158" t="s">
        <v>128</v>
      </c>
      <c r="LG94" s="158" t="s">
        <v>128</v>
      </c>
      <c r="LH94" s="158" t="s">
        <v>128</v>
      </c>
      <c r="LI94" s="158" t="s">
        <v>128</v>
      </c>
      <c r="LJ94" s="158" t="s">
        <v>128</v>
      </c>
      <c r="LK94" s="158" t="s">
        <v>128</v>
      </c>
      <c r="LL94" s="158" t="s">
        <v>128</v>
      </c>
      <c r="LM94" s="158" t="s">
        <v>128</v>
      </c>
      <c r="LN94" s="158" t="s">
        <v>128</v>
      </c>
      <c r="LO94" s="158" t="s">
        <v>128</v>
      </c>
      <c r="LP94" s="158" t="s">
        <v>128</v>
      </c>
      <c r="LQ94" s="158" t="s">
        <v>128</v>
      </c>
      <c r="LR94" s="158" t="s">
        <v>128</v>
      </c>
      <c r="LS94" s="158" t="s">
        <v>128</v>
      </c>
      <c r="LT94" s="158" t="s">
        <v>128</v>
      </c>
      <c r="LU94" s="158" t="s">
        <v>128</v>
      </c>
      <c r="LV94" s="158" t="s">
        <v>128</v>
      </c>
      <c r="LW94" s="158" t="s">
        <v>128</v>
      </c>
      <c r="LX94" s="158" t="s">
        <v>128</v>
      </c>
      <c r="LY94" s="158" t="s">
        <v>128</v>
      </c>
      <c r="LZ94" s="158" t="s">
        <v>128</v>
      </c>
      <c r="MA94" s="158" t="s">
        <v>128</v>
      </c>
      <c r="MB94" s="158" t="s">
        <v>128</v>
      </c>
      <c r="MC94" s="158" t="s">
        <v>128</v>
      </c>
      <c r="MD94" s="158" t="s">
        <v>128</v>
      </c>
      <c r="ME94" s="158" t="s">
        <v>128</v>
      </c>
      <c r="MF94" s="158" t="s">
        <v>128</v>
      </c>
      <c r="MG94" s="158" t="s">
        <v>128</v>
      </c>
      <c r="MH94" s="158" t="s">
        <v>128</v>
      </c>
      <c r="MI94" s="158" t="s">
        <v>128</v>
      </c>
      <c r="MJ94" s="158" t="s">
        <v>128</v>
      </c>
      <c r="MK94" s="158" t="s">
        <v>128</v>
      </c>
      <c r="ML94" s="158" t="s">
        <v>128</v>
      </c>
      <c r="MM94" s="158" t="s">
        <v>128</v>
      </c>
      <c r="MN94" s="158" t="s">
        <v>128</v>
      </c>
      <c r="MO94" s="158" t="s">
        <v>128</v>
      </c>
      <c r="MP94" s="158" t="s">
        <v>128</v>
      </c>
      <c r="MQ94" s="158" t="s">
        <v>128</v>
      </c>
      <c r="MR94" s="158" t="s">
        <v>128</v>
      </c>
      <c r="MS94" s="158" t="s">
        <v>128</v>
      </c>
      <c r="MT94" s="158" t="s">
        <v>128</v>
      </c>
      <c r="MU94" s="158" t="s">
        <v>128</v>
      </c>
      <c r="MV94" s="158" t="s">
        <v>128</v>
      </c>
      <c r="MW94" s="158" t="s">
        <v>128</v>
      </c>
      <c r="MX94" s="158" t="s">
        <v>128</v>
      </c>
      <c r="MY94" s="158" t="s">
        <v>128</v>
      </c>
      <c r="MZ94" s="158" t="s">
        <v>128</v>
      </c>
      <c r="NA94" s="158" t="s">
        <v>128</v>
      </c>
      <c r="NB94" s="158" t="s">
        <v>128</v>
      </c>
      <c r="NC94" s="158" t="s">
        <v>128</v>
      </c>
      <c r="ND94" s="158" t="s">
        <v>128</v>
      </c>
      <c r="NE94" s="158" t="s">
        <v>128</v>
      </c>
      <c r="NF94" s="158" t="s">
        <v>128</v>
      </c>
      <c r="NG94" s="158" t="s">
        <v>128</v>
      </c>
      <c r="NH94" s="158" t="s">
        <v>128</v>
      </c>
      <c r="NI94" s="158" t="s">
        <v>128</v>
      </c>
      <c r="NJ94" s="158" t="s">
        <v>128</v>
      </c>
      <c r="NK94" s="158" t="s">
        <v>128</v>
      </c>
      <c r="NL94" s="158" t="s">
        <v>128</v>
      </c>
      <c r="NM94" s="158" t="s">
        <v>128</v>
      </c>
      <c r="NN94" s="158" t="s">
        <v>128</v>
      </c>
      <c r="NO94" s="158" t="s">
        <v>128</v>
      </c>
      <c r="NP94" s="158" t="s">
        <v>128</v>
      </c>
      <c r="NQ94" s="158" t="s">
        <v>128</v>
      </c>
      <c r="NR94" s="158" t="s">
        <v>128</v>
      </c>
      <c r="NS94" s="158" t="s">
        <v>128</v>
      </c>
      <c r="NT94" s="158" t="s">
        <v>128</v>
      </c>
      <c r="NU94" s="158" t="s">
        <v>128</v>
      </c>
      <c r="NV94" s="158" t="s">
        <v>128</v>
      </c>
      <c r="NW94" s="158" t="s">
        <v>128</v>
      </c>
      <c r="NX94" s="158" t="s">
        <v>128</v>
      </c>
      <c r="NY94" s="158" t="s">
        <v>128</v>
      </c>
      <c r="NZ94" s="158" t="s">
        <v>128</v>
      </c>
      <c r="OA94" s="158" t="s">
        <v>128</v>
      </c>
      <c r="OB94" s="158" t="s">
        <v>128</v>
      </c>
      <c r="OC94" s="158" t="s">
        <v>128</v>
      </c>
      <c r="OD94" s="158" t="s">
        <v>128</v>
      </c>
      <c r="OE94" s="170" t="s">
        <v>128</v>
      </c>
      <c r="OF94" s="181"/>
      <c r="OG94" s="174">
        <f t="shared" si="451"/>
        <v>12.552176505664878</v>
      </c>
      <c r="OH94" s="66" t="str">
        <f t="shared" si="452"/>
        <v>kg/GJ delivered</v>
      </c>
      <c r="OI94" s="66" t="str">
        <f t="shared" si="453"/>
        <v/>
      </c>
      <c r="OJ94" s="66" t="str">
        <f t="shared" si="454"/>
        <v/>
      </c>
      <c r="OK94" s="66" t="str">
        <f t="shared" si="455"/>
        <v/>
      </c>
      <c r="OL94" s="66" t="str">
        <f t="shared" si="456"/>
        <v/>
      </c>
      <c r="OM94" s="159">
        <f t="shared" si="457"/>
        <v>467.56112104949324</v>
      </c>
      <c r="ON94" s="66" t="str">
        <f t="shared" si="458"/>
        <v>kg/GJ delivered</v>
      </c>
      <c r="OO94" s="118">
        <f t="shared" si="459"/>
        <v>2.4001192605843773</v>
      </c>
      <c r="OP94" s="66" t="str">
        <f t="shared" si="460"/>
        <v>kg/GJ delivered</v>
      </c>
      <c r="OQ94" s="66" t="str">
        <f t="shared" si="461"/>
        <v/>
      </c>
      <c r="OR94" s="66" t="str">
        <f t="shared" si="462"/>
        <v/>
      </c>
      <c r="OS94" s="66" t="str">
        <f t="shared" si="463"/>
        <v/>
      </c>
      <c r="OT94" s="66" t="str">
        <f t="shared" si="464"/>
        <v/>
      </c>
      <c r="OU94" s="118">
        <f t="shared" si="465"/>
        <v>3.5390578413834231</v>
      </c>
      <c r="OV94" s="66" t="str">
        <f t="shared" si="466"/>
        <v>kg/GJ delivered</v>
      </c>
      <c r="OW94" s="126">
        <f t="shared" si="467"/>
        <v>1.8187239117471676E-2</v>
      </c>
      <c r="OX94" s="66" t="str">
        <f t="shared" si="468"/>
        <v>kg/GJ delivered</v>
      </c>
      <c r="OY94" s="66" t="str">
        <f t="shared" si="469"/>
        <v/>
      </c>
      <c r="OZ94" s="66" t="str">
        <f t="shared" si="470"/>
        <v/>
      </c>
      <c r="PA94" s="66" t="str">
        <f t="shared" si="471"/>
        <v/>
      </c>
      <c r="PB94" s="66" t="str">
        <f t="shared" si="472"/>
        <v/>
      </c>
      <c r="PC94" s="66" t="str">
        <f t="shared" si="473"/>
        <v/>
      </c>
      <c r="PD94" s="66" t="str">
        <f t="shared" si="474"/>
        <v/>
      </c>
      <c r="PE94" s="66" t="str">
        <f t="shared" si="475"/>
        <v/>
      </c>
      <c r="PF94" s="66" t="str">
        <f t="shared" si="476"/>
        <v/>
      </c>
      <c r="PG94" s="66" t="str">
        <f t="shared" si="477"/>
        <v/>
      </c>
      <c r="PH94" s="66" t="str">
        <f t="shared" si="478"/>
        <v/>
      </c>
      <c r="PI94" s="66" t="str">
        <f t="shared" si="479"/>
        <v/>
      </c>
      <c r="PJ94" s="66" t="str">
        <f t="shared" si="480"/>
        <v/>
      </c>
      <c r="PK94" s="66" t="str">
        <f t="shared" si="481"/>
        <v/>
      </c>
      <c r="PL94" s="66" t="str">
        <f t="shared" si="482"/>
        <v/>
      </c>
      <c r="PM94" s="66" t="str">
        <f t="shared" si="483"/>
        <v/>
      </c>
      <c r="PN94" s="66" t="str">
        <f t="shared" si="484"/>
        <v/>
      </c>
      <c r="PO94" s="66" t="str">
        <f t="shared" si="485"/>
        <v/>
      </c>
      <c r="PP94" s="66" t="str">
        <f t="shared" si="486"/>
        <v/>
      </c>
      <c r="PQ94" s="66" t="str">
        <f t="shared" si="487"/>
        <v/>
      </c>
      <c r="PR94" s="66" t="str">
        <f t="shared" si="488"/>
        <v/>
      </c>
      <c r="PS94" s="66" t="str">
        <f t="shared" si="489"/>
        <v/>
      </c>
      <c r="PT94" s="66" t="str">
        <f t="shared" si="490"/>
        <v/>
      </c>
      <c r="PU94" s="66" t="str">
        <f t="shared" si="491"/>
        <v/>
      </c>
      <c r="PV94" s="66" t="str">
        <f t="shared" si="492"/>
        <v/>
      </c>
      <c r="PW94" s="66" t="str">
        <f t="shared" si="493"/>
        <v/>
      </c>
      <c r="PX94" s="66" t="str">
        <f t="shared" si="494"/>
        <v/>
      </c>
      <c r="PY94" s="66" t="str">
        <f t="shared" si="495"/>
        <v/>
      </c>
      <c r="PZ94" s="66" t="str">
        <f t="shared" si="496"/>
        <v/>
      </c>
      <c r="QA94" s="66" t="str">
        <f t="shared" si="497"/>
        <v/>
      </c>
      <c r="QB94" s="66" t="str">
        <f t="shared" si="498"/>
        <v/>
      </c>
      <c r="QC94" s="66" t="str">
        <f t="shared" si="499"/>
        <v/>
      </c>
      <c r="QD94" s="66" t="str">
        <f t="shared" si="500"/>
        <v/>
      </c>
      <c r="QE94" s="66" t="str">
        <f t="shared" si="501"/>
        <v/>
      </c>
      <c r="QF94" s="66" t="str">
        <f t="shared" si="502"/>
        <v/>
      </c>
      <c r="QG94" s="66" t="str">
        <f t="shared" si="503"/>
        <v/>
      </c>
      <c r="QH94" s="66" t="str">
        <f t="shared" si="504"/>
        <v/>
      </c>
      <c r="QI94" s="66" t="str">
        <f t="shared" si="505"/>
        <v/>
      </c>
      <c r="QJ94" s="66" t="str">
        <f t="shared" si="506"/>
        <v/>
      </c>
      <c r="QK94" s="66" t="str">
        <f t="shared" si="507"/>
        <v/>
      </c>
      <c r="QL94" s="66" t="str">
        <f t="shared" si="508"/>
        <v/>
      </c>
      <c r="QM94" s="66" t="str">
        <f t="shared" si="509"/>
        <v/>
      </c>
      <c r="QN94" s="66" t="str">
        <f t="shared" si="510"/>
        <v/>
      </c>
      <c r="QO94" s="66" t="str">
        <f t="shared" si="511"/>
        <v/>
      </c>
      <c r="QP94" s="66" t="str">
        <f t="shared" si="512"/>
        <v/>
      </c>
      <c r="QQ94" s="66" t="str">
        <f t="shared" si="513"/>
        <v/>
      </c>
      <c r="QR94" s="66" t="str">
        <f t="shared" si="514"/>
        <v/>
      </c>
      <c r="QS94" s="66" t="str">
        <f t="shared" si="515"/>
        <v/>
      </c>
      <c r="QT94" s="66" t="str">
        <f t="shared" si="516"/>
        <v/>
      </c>
      <c r="QU94" s="66" t="str">
        <f t="shared" si="517"/>
        <v/>
      </c>
      <c r="QV94" s="66" t="str">
        <f t="shared" si="518"/>
        <v/>
      </c>
      <c r="QW94" s="66" t="str">
        <f t="shared" si="519"/>
        <v/>
      </c>
      <c r="QX94" s="66" t="str">
        <f t="shared" si="520"/>
        <v/>
      </c>
      <c r="QY94" s="66" t="str">
        <f t="shared" si="521"/>
        <v/>
      </c>
      <c r="QZ94" s="66" t="str">
        <f t="shared" si="522"/>
        <v/>
      </c>
      <c r="RA94" s="66" t="str">
        <f t="shared" si="523"/>
        <v/>
      </c>
      <c r="RB94" s="66" t="str">
        <f t="shared" si="524"/>
        <v/>
      </c>
      <c r="RC94" s="66" t="str">
        <f t="shared" si="525"/>
        <v/>
      </c>
      <c r="RD94" s="66" t="str">
        <f t="shared" si="526"/>
        <v/>
      </c>
      <c r="RE94" s="66" t="str">
        <f t="shared" si="527"/>
        <v/>
      </c>
      <c r="RF94" s="66" t="str">
        <f t="shared" si="528"/>
        <v/>
      </c>
      <c r="RG94" s="66" t="str">
        <f t="shared" si="529"/>
        <v/>
      </c>
      <c r="RH94" s="66" t="str">
        <f t="shared" si="530"/>
        <v/>
      </c>
      <c r="RI94" s="66" t="str">
        <f t="shared" si="531"/>
        <v/>
      </c>
      <c r="RJ94" s="66" t="str">
        <f t="shared" si="532"/>
        <v/>
      </c>
      <c r="RK94" s="66" t="str">
        <f t="shared" si="533"/>
        <v/>
      </c>
      <c r="RL94" s="66" t="str">
        <f t="shared" si="534"/>
        <v/>
      </c>
      <c r="RM94" s="66" t="str">
        <f t="shared" si="535"/>
        <v/>
      </c>
      <c r="RN94" s="66" t="str">
        <f t="shared" si="536"/>
        <v/>
      </c>
      <c r="RO94" s="66" t="str">
        <f t="shared" si="537"/>
        <v/>
      </c>
      <c r="RP94" s="66" t="str">
        <f t="shared" si="538"/>
        <v/>
      </c>
      <c r="RQ94" s="66" t="str">
        <f t="shared" si="539"/>
        <v/>
      </c>
      <c r="RR94" s="66" t="str">
        <f t="shared" si="540"/>
        <v/>
      </c>
      <c r="RS94" s="66" t="str">
        <f t="shared" si="541"/>
        <v/>
      </c>
      <c r="RT94" s="66" t="str">
        <f t="shared" si="542"/>
        <v/>
      </c>
      <c r="RU94" s="66" t="str">
        <f t="shared" si="543"/>
        <v/>
      </c>
      <c r="RV94" s="66" t="str">
        <f t="shared" si="544"/>
        <v/>
      </c>
      <c r="RW94" s="66" t="str">
        <f t="shared" si="545"/>
        <v/>
      </c>
      <c r="RX94" s="66" t="str">
        <f t="shared" si="546"/>
        <v/>
      </c>
      <c r="RY94" s="66" t="str">
        <f t="shared" si="547"/>
        <v/>
      </c>
      <c r="RZ94" s="66" t="str">
        <f t="shared" si="548"/>
        <v/>
      </c>
      <c r="SA94" s="66" t="str">
        <f t="shared" si="549"/>
        <v/>
      </c>
      <c r="SB94" s="66" t="str">
        <f t="shared" si="550"/>
        <v/>
      </c>
      <c r="SC94" s="66" t="str">
        <f t="shared" si="551"/>
        <v/>
      </c>
      <c r="SD94" s="66" t="str">
        <f t="shared" si="552"/>
        <v/>
      </c>
      <c r="SE94" s="66" t="str">
        <f t="shared" si="553"/>
        <v/>
      </c>
      <c r="SF94" s="66" t="str">
        <f t="shared" si="554"/>
        <v/>
      </c>
      <c r="SG94" s="66" t="str">
        <f t="shared" si="555"/>
        <v/>
      </c>
      <c r="SH94" s="66" t="str">
        <f t="shared" si="556"/>
        <v/>
      </c>
      <c r="SI94" s="66" t="str">
        <f t="shared" si="557"/>
        <v/>
      </c>
      <c r="SJ94" s="66" t="str">
        <f t="shared" si="558"/>
        <v/>
      </c>
      <c r="SK94" s="66" t="str">
        <f t="shared" si="559"/>
        <v/>
      </c>
      <c r="SL94" s="66" t="str">
        <f t="shared" si="560"/>
        <v/>
      </c>
      <c r="SM94" s="66" t="str">
        <f t="shared" si="561"/>
        <v/>
      </c>
      <c r="SN94" s="66" t="str">
        <f t="shared" si="562"/>
        <v/>
      </c>
      <c r="SO94" s="66" t="str">
        <f t="shared" si="563"/>
        <v/>
      </c>
      <c r="SP94" s="66" t="str">
        <f t="shared" si="564"/>
        <v/>
      </c>
      <c r="SQ94" s="66" t="str">
        <f t="shared" si="565"/>
        <v/>
      </c>
      <c r="SR94" s="66" t="str">
        <f t="shared" si="566"/>
        <v/>
      </c>
      <c r="SS94" s="66" t="str">
        <f t="shared" si="567"/>
        <v/>
      </c>
      <c r="ST94" s="66" t="str">
        <f t="shared" si="568"/>
        <v/>
      </c>
      <c r="SU94" s="66" t="str">
        <f t="shared" si="569"/>
        <v/>
      </c>
      <c r="SV94" s="66" t="str">
        <f t="shared" si="570"/>
        <v/>
      </c>
      <c r="SW94" s="66" t="str">
        <f t="shared" si="571"/>
        <v/>
      </c>
      <c r="SX94" s="66" t="str">
        <f t="shared" si="572"/>
        <v/>
      </c>
      <c r="SY94" s="66" t="str">
        <f t="shared" si="573"/>
        <v/>
      </c>
      <c r="SZ94" s="66" t="str">
        <f t="shared" si="574"/>
        <v/>
      </c>
      <c r="TA94" s="66" t="str">
        <f t="shared" si="575"/>
        <v/>
      </c>
      <c r="TB94" s="66" t="str">
        <f t="shared" si="576"/>
        <v/>
      </c>
      <c r="TC94" s="66" t="str">
        <f t="shared" si="577"/>
        <v/>
      </c>
      <c r="TD94" s="66" t="str">
        <f t="shared" si="578"/>
        <v/>
      </c>
      <c r="TE94" s="66" t="str">
        <f t="shared" si="579"/>
        <v/>
      </c>
      <c r="TF94" s="66" t="str">
        <f t="shared" si="580"/>
        <v/>
      </c>
      <c r="TG94" s="66" t="str">
        <f t="shared" si="581"/>
        <v/>
      </c>
      <c r="TH94" s="66" t="str">
        <f t="shared" si="582"/>
        <v/>
      </c>
      <c r="TI94" s="66" t="str">
        <f t="shared" si="583"/>
        <v/>
      </c>
      <c r="TJ94" s="66" t="str">
        <f t="shared" si="584"/>
        <v/>
      </c>
      <c r="TK94" s="66" t="str">
        <f t="shared" si="585"/>
        <v/>
      </c>
      <c r="TL94" s="66" t="str">
        <f t="shared" si="586"/>
        <v/>
      </c>
      <c r="TM94" s="66" t="str">
        <f t="shared" si="587"/>
        <v/>
      </c>
      <c r="TN94" s="66" t="str">
        <f t="shared" si="588"/>
        <v/>
      </c>
      <c r="TO94" s="66" t="str">
        <f t="shared" si="589"/>
        <v/>
      </c>
      <c r="TP94" s="66" t="str">
        <f t="shared" si="590"/>
        <v/>
      </c>
      <c r="TQ94" s="66" t="str">
        <f t="shared" si="591"/>
        <v/>
      </c>
      <c r="TR94" s="66" t="str">
        <f t="shared" si="592"/>
        <v/>
      </c>
      <c r="TS94" s="66" t="str">
        <f t="shared" si="593"/>
        <v/>
      </c>
      <c r="TT94" s="66" t="str">
        <f t="shared" si="594"/>
        <v/>
      </c>
      <c r="TU94" s="66" t="str">
        <f t="shared" si="595"/>
        <v/>
      </c>
      <c r="TV94" s="66" t="str">
        <f t="shared" si="596"/>
        <v/>
      </c>
      <c r="TW94" s="66" t="str">
        <f t="shared" si="597"/>
        <v/>
      </c>
      <c r="TX94" s="66" t="str">
        <f t="shared" si="598"/>
        <v/>
      </c>
      <c r="TY94" s="66" t="str">
        <f t="shared" si="599"/>
        <v/>
      </c>
      <c r="TZ94" s="66" t="str">
        <f t="shared" si="600"/>
        <v/>
      </c>
      <c r="UA94" s="66" t="str">
        <f t="shared" si="601"/>
        <v/>
      </c>
      <c r="UB94" s="66" t="str">
        <f t="shared" si="602"/>
        <v/>
      </c>
      <c r="UC94" s="66" t="str">
        <f t="shared" si="603"/>
        <v/>
      </c>
      <c r="UD94" s="66" t="str">
        <f t="shared" si="604"/>
        <v/>
      </c>
      <c r="UE94" s="66" t="str">
        <f t="shared" si="605"/>
        <v/>
      </c>
      <c r="UF94" s="66" t="str">
        <f t="shared" si="606"/>
        <v/>
      </c>
      <c r="UG94" s="66" t="str">
        <f t="shared" si="607"/>
        <v/>
      </c>
      <c r="UH94" s="66" t="str">
        <f t="shared" si="608"/>
        <v/>
      </c>
      <c r="UI94" s="66" t="str">
        <f t="shared" si="609"/>
        <v/>
      </c>
      <c r="UJ94" s="66" t="str">
        <f t="shared" si="610"/>
        <v/>
      </c>
      <c r="UK94" s="66" t="str">
        <f t="shared" si="611"/>
        <v/>
      </c>
      <c r="UL94" s="66" t="str">
        <f t="shared" si="612"/>
        <v/>
      </c>
      <c r="UM94" s="66" t="str">
        <f t="shared" si="613"/>
        <v/>
      </c>
      <c r="UN94" s="66" t="str">
        <f t="shared" si="614"/>
        <v/>
      </c>
      <c r="UO94" s="66" t="str">
        <f t="shared" si="615"/>
        <v/>
      </c>
      <c r="UP94" s="66" t="str">
        <f t="shared" si="616"/>
        <v/>
      </c>
      <c r="UQ94" s="66" t="str">
        <f t="shared" si="617"/>
        <v/>
      </c>
      <c r="UR94" s="66" t="str">
        <f t="shared" si="618"/>
        <v/>
      </c>
      <c r="US94" s="66" t="str">
        <f t="shared" si="619"/>
        <v/>
      </c>
      <c r="UT94" s="66" t="str">
        <f t="shared" si="620"/>
        <v/>
      </c>
      <c r="UU94" s="66" t="str">
        <f t="shared" si="621"/>
        <v/>
      </c>
      <c r="UV94" s="66" t="str">
        <f t="shared" si="622"/>
        <v/>
      </c>
      <c r="UW94" s="66" t="str">
        <f t="shared" si="623"/>
        <v/>
      </c>
      <c r="UX94" s="66" t="str">
        <f t="shared" si="624"/>
        <v/>
      </c>
      <c r="UY94" s="66" t="str">
        <f t="shared" si="625"/>
        <v/>
      </c>
      <c r="UZ94" s="66" t="str">
        <f t="shared" si="626"/>
        <v/>
      </c>
      <c r="VA94" s="66" t="str">
        <f t="shared" si="627"/>
        <v/>
      </c>
      <c r="VB94" s="66" t="str">
        <f t="shared" si="628"/>
        <v/>
      </c>
      <c r="VC94" s="66" t="str">
        <f t="shared" si="629"/>
        <v/>
      </c>
      <c r="VD94" s="66" t="str">
        <f t="shared" si="630"/>
        <v/>
      </c>
      <c r="VE94" s="66" t="str">
        <f t="shared" si="631"/>
        <v/>
      </c>
      <c r="VF94" s="66" t="str">
        <f t="shared" si="632"/>
        <v/>
      </c>
      <c r="VG94" s="66" t="str">
        <f t="shared" si="633"/>
        <v/>
      </c>
      <c r="VH94" s="66" t="str">
        <f t="shared" si="634"/>
        <v/>
      </c>
      <c r="VI94" s="66" t="str">
        <f t="shared" si="635"/>
        <v/>
      </c>
      <c r="VJ94" s="66" t="str">
        <f t="shared" si="636"/>
        <v/>
      </c>
      <c r="VK94" s="66" t="str">
        <f t="shared" si="637"/>
        <v/>
      </c>
      <c r="VL94" s="66" t="str">
        <f t="shared" si="638"/>
        <v/>
      </c>
      <c r="VM94" s="66" t="str">
        <f t="shared" si="639"/>
        <v/>
      </c>
      <c r="VN94" s="66" t="str">
        <f t="shared" si="640"/>
        <v/>
      </c>
      <c r="VO94" s="66" t="str">
        <f t="shared" si="641"/>
        <v/>
      </c>
      <c r="VP94" s="66" t="str">
        <f t="shared" si="642"/>
        <v/>
      </c>
      <c r="VQ94" s="66" t="str">
        <f t="shared" si="643"/>
        <v/>
      </c>
      <c r="VR94" s="66" t="str">
        <f t="shared" si="644"/>
        <v/>
      </c>
      <c r="VS94" s="66" t="str">
        <f t="shared" si="645"/>
        <v/>
      </c>
      <c r="VT94" s="66" t="str">
        <f t="shared" si="646"/>
        <v/>
      </c>
      <c r="VU94" s="66" t="str">
        <f t="shared" si="647"/>
        <v/>
      </c>
      <c r="VV94" s="66" t="str">
        <f t="shared" si="648"/>
        <v/>
      </c>
      <c r="VW94" s="66" t="str">
        <f t="shared" si="649"/>
        <v/>
      </c>
      <c r="VX94" s="66" t="str">
        <f t="shared" si="650"/>
        <v/>
      </c>
      <c r="VY94" s="66" t="str">
        <f t="shared" si="651"/>
        <v/>
      </c>
      <c r="VZ94" s="66" t="str">
        <f t="shared" si="652"/>
        <v/>
      </c>
      <c r="WA94" s="66" t="str">
        <f t="shared" si="653"/>
        <v/>
      </c>
      <c r="WB94" s="66" t="str">
        <f t="shared" si="654"/>
        <v/>
      </c>
      <c r="WC94" s="66" t="str">
        <f t="shared" si="655"/>
        <v/>
      </c>
      <c r="WD94" s="66" t="str">
        <f t="shared" si="656"/>
        <v/>
      </c>
      <c r="WE94" s="66" t="str">
        <f t="shared" si="657"/>
        <v/>
      </c>
      <c r="WF94" s="66" t="str">
        <f t="shared" si="658"/>
        <v/>
      </c>
      <c r="WG94" s="66" t="str">
        <f t="shared" si="659"/>
        <v/>
      </c>
      <c r="WH94" s="66" t="str">
        <f t="shared" si="660"/>
        <v/>
      </c>
      <c r="WI94" s="66" t="str">
        <f t="shared" si="661"/>
        <v/>
      </c>
      <c r="WJ94" s="66" t="str">
        <f t="shared" si="662"/>
        <v/>
      </c>
      <c r="WK94" s="66" t="str">
        <f t="shared" si="663"/>
        <v/>
      </c>
      <c r="WL94" s="66" t="str">
        <f t="shared" si="664"/>
        <v/>
      </c>
      <c r="WM94" s="66" t="str">
        <f t="shared" si="665"/>
        <v/>
      </c>
      <c r="WN94" s="66" t="str">
        <f t="shared" si="666"/>
        <v/>
      </c>
      <c r="WO94" s="66" t="str">
        <f t="shared" si="667"/>
        <v/>
      </c>
      <c r="WP94" s="66" t="str">
        <f t="shared" si="668"/>
        <v/>
      </c>
      <c r="WQ94" s="66" t="str">
        <f t="shared" si="669"/>
        <v/>
      </c>
      <c r="WR94" s="66" t="str">
        <f t="shared" si="670"/>
        <v/>
      </c>
      <c r="WS94" s="66" t="str">
        <f t="shared" si="671"/>
        <v/>
      </c>
      <c r="WT94" s="66" t="str">
        <f t="shared" si="672"/>
        <v/>
      </c>
      <c r="WU94" s="66" t="str">
        <f t="shared" si="673"/>
        <v/>
      </c>
      <c r="WV94" s="66" t="str">
        <f t="shared" si="674"/>
        <v/>
      </c>
      <c r="WW94" s="66" t="str">
        <f t="shared" si="675"/>
        <v/>
      </c>
      <c r="WX94" s="66" t="str">
        <f t="shared" si="676"/>
        <v/>
      </c>
      <c r="WY94" s="66" t="str">
        <f t="shared" si="677"/>
        <v/>
      </c>
      <c r="WZ94" s="66" t="str">
        <f t="shared" si="678"/>
        <v/>
      </c>
      <c r="XA94" s="66" t="str">
        <f t="shared" si="679"/>
        <v/>
      </c>
      <c r="XB94" s="66" t="str">
        <f t="shared" si="680"/>
        <v/>
      </c>
      <c r="XC94" s="66" t="str">
        <f t="shared" si="681"/>
        <v/>
      </c>
      <c r="XD94" s="66" t="str">
        <f t="shared" si="682"/>
        <v/>
      </c>
      <c r="XE94" s="66" t="str">
        <f t="shared" si="683"/>
        <v/>
      </c>
      <c r="XF94" s="66" t="str">
        <f t="shared" si="684"/>
        <v/>
      </c>
      <c r="XG94" s="66" t="str">
        <f t="shared" si="685"/>
        <v/>
      </c>
      <c r="XH94" s="66" t="str">
        <f t="shared" si="686"/>
        <v/>
      </c>
      <c r="XI94" s="66" t="str">
        <f t="shared" si="687"/>
        <v/>
      </c>
      <c r="XJ94" s="66" t="str">
        <f t="shared" si="688"/>
        <v/>
      </c>
      <c r="XK94" s="66" t="str">
        <f t="shared" si="689"/>
        <v/>
      </c>
      <c r="XL94" s="66" t="str">
        <f t="shared" si="690"/>
        <v/>
      </c>
      <c r="XM94" s="66" t="str">
        <f t="shared" si="691"/>
        <v/>
      </c>
      <c r="XN94" s="66" t="str">
        <f t="shared" si="692"/>
        <v/>
      </c>
      <c r="XO94" s="66" t="str">
        <f t="shared" si="693"/>
        <v/>
      </c>
      <c r="XP94" s="66" t="str">
        <f t="shared" si="694"/>
        <v/>
      </c>
      <c r="XQ94" s="66" t="str">
        <f t="shared" si="695"/>
        <v/>
      </c>
      <c r="XR94" s="66" t="str">
        <f t="shared" si="696"/>
        <v/>
      </c>
      <c r="XS94" s="66" t="str">
        <f t="shared" si="697"/>
        <v/>
      </c>
      <c r="XT94" s="66" t="str">
        <f t="shared" si="698"/>
        <v/>
      </c>
      <c r="XU94" s="66" t="str">
        <f t="shared" si="699"/>
        <v/>
      </c>
      <c r="XV94" s="66" t="str">
        <f t="shared" si="700"/>
        <v/>
      </c>
      <c r="XW94" s="66" t="str">
        <f t="shared" si="701"/>
        <v/>
      </c>
      <c r="XX94" s="66" t="str">
        <f t="shared" si="702"/>
        <v/>
      </c>
      <c r="XY94" s="66" t="str">
        <f t="shared" si="703"/>
        <v/>
      </c>
      <c r="XZ94" s="66" t="str">
        <f t="shared" si="704"/>
        <v/>
      </c>
      <c r="YA94" s="66" t="str">
        <f t="shared" si="705"/>
        <v/>
      </c>
      <c r="YB94" s="66" t="str">
        <f t="shared" si="706"/>
        <v/>
      </c>
      <c r="YC94" s="66" t="str">
        <f t="shared" si="707"/>
        <v/>
      </c>
      <c r="YD94" s="66" t="str">
        <f t="shared" si="708"/>
        <v/>
      </c>
      <c r="YE94" s="66" t="str">
        <f t="shared" si="709"/>
        <v/>
      </c>
      <c r="YF94" s="66" t="str">
        <f t="shared" si="710"/>
        <v/>
      </c>
      <c r="YG94" s="66" t="str">
        <f t="shared" si="711"/>
        <v/>
      </c>
      <c r="YH94" s="66" t="str">
        <f t="shared" si="712"/>
        <v/>
      </c>
      <c r="YI94" s="66" t="str">
        <f t="shared" si="713"/>
        <v/>
      </c>
      <c r="YJ94" s="66" t="str">
        <f t="shared" si="714"/>
        <v/>
      </c>
      <c r="YK94" s="66" t="str">
        <f t="shared" si="715"/>
        <v/>
      </c>
      <c r="YL94" s="66" t="str">
        <f t="shared" si="716"/>
        <v/>
      </c>
      <c r="YM94" s="66" t="str">
        <f t="shared" si="717"/>
        <v/>
      </c>
      <c r="YN94" s="66" t="str">
        <f t="shared" si="718"/>
        <v/>
      </c>
      <c r="YO94" s="66" t="str">
        <f t="shared" si="719"/>
        <v/>
      </c>
      <c r="YP94" s="66" t="str">
        <f t="shared" si="720"/>
        <v/>
      </c>
      <c r="YQ94" s="66" t="str">
        <f t="shared" si="721"/>
        <v/>
      </c>
      <c r="YR94" s="66" t="str">
        <f t="shared" si="722"/>
        <v/>
      </c>
      <c r="YS94" s="66" t="str">
        <f t="shared" si="723"/>
        <v/>
      </c>
      <c r="YT94" s="66" t="str">
        <f t="shared" si="724"/>
        <v/>
      </c>
      <c r="YU94" s="66" t="str">
        <f t="shared" si="725"/>
        <v/>
      </c>
      <c r="YV94" s="66" t="str">
        <f t="shared" si="726"/>
        <v/>
      </c>
      <c r="YW94" s="66" t="str">
        <f t="shared" si="727"/>
        <v/>
      </c>
      <c r="YX94" s="66" t="str">
        <f t="shared" si="728"/>
        <v/>
      </c>
      <c r="YY94" s="66" t="str">
        <f t="shared" si="729"/>
        <v/>
      </c>
      <c r="YZ94" s="66" t="str">
        <f t="shared" si="730"/>
        <v/>
      </c>
      <c r="ZA94" s="66" t="str">
        <f t="shared" si="731"/>
        <v/>
      </c>
      <c r="ZB94" s="66" t="str">
        <f t="shared" si="732"/>
        <v/>
      </c>
      <c r="ZC94" s="66" t="str">
        <f t="shared" si="733"/>
        <v/>
      </c>
      <c r="ZD94" s="66" t="str">
        <f t="shared" si="734"/>
        <v/>
      </c>
      <c r="ZE94" s="66" t="str">
        <f t="shared" si="735"/>
        <v/>
      </c>
      <c r="ZF94" s="66" t="str">
        <f t="shared" si="736"/>
        <v/>
      </c>
      <c r="ZG94" s="66" t="str">
        <f t="shared" si="737"/>
        <v/>
      </c>
      <c r="ZH94" s="66" t="str">
        <f t="shared" si="738"/>
        <v/>
      </c>
      <c r="ZI94" s="66" t="str">
        <f t="shared" si="739"/>
        <v/>
      </c>
      <c r="ZJ94" s="66" t="str">
        <f t="shared" si="740"/>
        <v/>
      </c>
      <c r="ZK94" s="66" t="str">
        <f t="shared" si="741"/>
        <v/>
      </c>
      <c r="ZL94" s="66" t="str">
        <f t="shared" si="742"/>
        <v/>
      </c>
      <c r="ZM94" s="66" t="str">
        <f t="shared" si="743"/>
        <v/>
      </c>
      <c r="ZN94" s="66" t="str">
        <f t="shared" si="744"/>
        <v/>
      </c>
      <c r="ZO94" s="66" t="str">
        <f t="shared" si="745"/>
        <v/>
      </c>
      <c r="ZP94" s="66" t="str">
        <f t="shared" si="746"/>
        <v/>
      </c>
      <c r="ZQ94" s="66" t="str">
        <f t="shared" si="747"/>
        <v/>
      </c>
      <c r="ZR94" s="66" t="str">
        <f t="shared" si="748"/>
        <v/>
      </c>
      <c r="ZS94" s="66" t="str">
        <f t="shared" si="749"/>
        <v/>
      </c>
      <c r="ZT94" s="66" t="str">
        <f t="shared" si="750"/>
        <v/>
      </c>
      <c r="ZU94" s="66" t="str">
        <f t="shared" si="751"/>
        <v/>
      </c>
      <c r="ZV94" s="66" t="str">
        <f t="shared" si="752"/>
        <v/>
      </c>
      <c r="ZW94" s="66" t="str">
        <f t="shared" si="753"/>
        <v/>
      </c>
      <c r="ZX94" s="66" t="str">
        <f t="shared" si="754"/>
        <v/>
      </c>
      <c r="ZY94" s="66" t="str">
        <f t="shared" si="755"/>
        <v/>
      </c>
      <c r="ZZ94" s="66" t="str">
        <f t="shared" si="756"/>
        <v/>
      </c>
      <c r="AAA94" s="66" t="str">
        <f t="shared" si="757"/>
        <v/>
      </c>
      <c r="AAB94" s="66" t="str">
        <f t="shared" si="758"/>
        <v/>
      </c>
      <c r="AAC94" s="66" t="str">
        <f t="shared" si="759"/>
        <v/>
      </c>
      <c r="AAD94" s="66" t="str">
        <f t="shared" si="760"/>
        <v/>
      </c>
      <c r="AAE94" s="66" t="str">
        <f t="shared" si="761"/>
        <v/>
      </c>
      <c r="AAF94" s="66" t="str">
        <f t="shared" si="762"/>
        <v/>
      </c>
      <c r="AAG94" s="66" t="str">
        <f t="shared" si="763"/>
        <v/>
      </c>
      <c r="AAH94" s="66" t="str">
        <f t="shared" si="764"/>
        <v/>
      </c>
      <c r="AAI94" s="66" t="str">
        <f t="shared" si="765"/>
        <v/>
      </c>
      <c r="AAJ94" s="66" t="str">
        <f t="shared" si="766"/>
        <v/>
      </c>
      <c r="AAK94" s="66" t="str">
        <f t="shared" si="767"/>
        <v/>
      </c>
      <c r="AAL94" s="66" t="str">
        <f t="shared" si="768"/>
        <v/>
      </c>
      <c r="AAM94" s="66" t="str">
        <f t="shared" si="769"/>
        <v/>
      </c>
      <c r="AAN94" s="66" t="str">
        <f t="shared" si="770"/>
        <v/>
      </c>
      <c r="AAO94" s="66" t="str">
        <f t="shared" si="771"/>
        <v/>
      </c>
      <c r="AAP94" s="66" t="str">
        <f t="shared" si="772"/>
        <v/>
      </c>
      <c r="AAQ94" s="66" t="str">
        <f t="shared" si="773"/>
        <v/>
      </c>
      <c r="AAR94" s="66" t="str">
        <f t="shared" si="774"/>
        <v/>
      </c>
      <c r="AAS94" s="66" t="str">
        <f t="shared" si="775"/>
        <v/>
      </c>
      <c r="AAT94" s="66" t="str">
        <f t="shared" si="776"/>
        <v/>
      </c>
      <c r="AAU94" s="66" t="str">
        <f t="shared" si="777"/>
        <v/>
      </c>
      <c r="AAV94" s="66" t="str">
        <f t="shared" si="778"/>
        <v/>
      </c>
      <c r="AAW94" s="66" t="str">
        <f t="shared" si="779"/>
        <v/>
      </c>
      <c r="AAX94" s="66" t="str">
        <f t="shared" si="780"/>
        <v/>
      </c>
      <c r="AAY94" s="66" t="str">
        <f t="shared" si="781"/>
        <v/>
      </c>
      <c r="AAZ94" s="66" t="str">
        <f t="shared" si="782"/>
        <v/>
      </c>
      <c r="ABA94" s="66" t="str">
        <f t="shared" si="783"/>
        <v/>
      </c>
      <c r="ABB94" s="66" t="str">
        <f t="shared" si="784"/>
        <v/>
      </c>
      <c r="ABC94" s="66" t="str">
        <f t="shared" si="785"/>
        <v/>
      </c>
      <c r="ABD94" s="66" t="str">
        <f t="shared" si="786"/>
        <v/>
      </c>
      <c r="ABE94" s="66" t="str">
        <f t="shared" si="787"/>
        <v/>
      </c>
      <c r="ABF94" s="66" t="str">
        <f t="shared" si="788"/>
        <v/>
      </c>
      <c r="ABG94" s="66" t="str">
        <f t="shared" si="789"/>
        <v/>
      </c>
      <c r="ABH94" s="66" t="str">
        <f t="shared" si="790"/>
        <v/>
      </c>
      <c r="ABI94" s="66" t="str">
        <f t="shared" si="791"/>
        <v/>
      </c>
      <c r="ABJ94" s="66" t="str">
        <f t="shared" si="792"/>
        <v/>
      </c>
      <c r="ABK94" s="66" t="str">
        <f t="shared" si="793"/>
        <v/>
      </c>
      <c r="ABL94" s="66" t="str">
        <f t="shared" si="794"/>
        <v/>
      </c>
      <c r="ABM94" s="66" t="str">
        <f t="shared" si="795"/>
        <v/>
      </c>
      <c r="ABN94" s="66" t="str">
        <f t="shared" si="796"/>
        <v/>
      </c>
      <c r="ABO94" s="66" t="str">
        <f t="shared" si="797"/>
        <v/>
      </c>
      <c r="ABP94" s="66" t="str">
        <f t="shared" si="798"/>
        <v/>
      </c>
      <c r="ABQ94" s="66" t="str">
        <f t="shared" si="799"/>
        <v/>
      </c>
      <c r="ABR94" s="66" t="str">
        <f t="shared" si="800"/>
        <v/>
      </c>
      <c r="ABS94" s="66" t="str">
        <f t="shared" si="801"/>
        <v/>
      </c>
      <c r="ABT94" s="66" t="str">
        <f t="shared" si="802"/>
        <v/>
      </c>
      <c r="ABU94" s="66" t="str">
        <f t="shared" si="803"/>
        <v/>
      </c>
      <c r="ABV94" s="66" t="str">
        <f t="shared" si="804"/>
        <v/>
      </c>
      <c r="ABW94" s="66" t="str">
        <f t="shared" si="805"/>
        <v/>
      </c>
      <c r="ABX94" s="66" t="str">
        <f t="shared" si="806"/>
        <v/>
      </c>
      <c r="ABY94" s="66" t="str">
        <f t="shared" si="807"/>
        <v/>
      </c>
      <c r="ABZ94" s="66" t="str">
        <f t="shared" si="808"/>
        <v/>
      </c>
      <c r="ACA94" s="66" t="str">
        <f t="shared" si="809"/>
        <v/>
      </c>
      <c r="ACB94" s="66" t="str">
        <f t="shared" si="810"/>
        <v/>
      </c>
      <c r="ACC94" s="66" t="str">
        <f t="shared" si="811"/>
        <v/>
      </c>
      <c r="ACD94" s="66" t="str">
        <f t="shared" si="812"/>
        <v/>
      </c>
      <c r="ACE94" s="66" t="str">
        <f t="shared" si="813"/>
        <v/>
      </c>
      <c r="ACF94" s="66" t="str">
        <f t="shared" si="814"/>
        <v/>
      </c>
      <c r="ACG94" s="66" t="str">
        <f t="shared" si="815"/>
        <v/>
      </c>
      <c r="ACH94" s="66" t="str">
        <f t="shared" si="816"/>
        <v/>
      </c>
      <c r="ACI94" s="66" t="str">
        <f t="shared" si="817"/>
        <v/>
      </c>
      <c r="ACJ94" s="66" t="str">
        <f t="shared" si="818"/>
        <v/>
      </c>
      <c r="ACK94" s="66" t="str">
        <f t="shared" si="819"/>
        <v/>
      </c>
      <c r="ACL94" s="66" t="str">
        <f t="shared" si="820"/>
        <v/>
      </c>
      <c r="ACM94" s="66" t="str">
        <f t="shared" ref="ACM94:ACN94" si="851">IF(AND(ACS$3="Unit", ACL94=""), "", IF(AND(ACS$3="Unit", ACL94="-"),"", IF(ACS$3="Unit", "kg/GJ delivered", IF(AND(NY94&lt;&gt;"", NY94&lt;&gt;"-", NX94="-"),"", IF($H94="","", IF(NX94="nd", "",IF(NX94="&lt;n.a.&gt;", "", IF(NY94="#/MJ", "", IF(NY94="kg/GJ delivered",NX94,IF(NY94="g/MJ delivered",NX94,IF(NY94="kg/MJ delivered",NX94*1000,IF(NY94="mg/MJ delivered",NX94/1000,IF(NY94="g/kg",((NX94)*(1/$I94)*(1/$H94)),IF(NY94="mg/kg",((NX94/1000)*(1/$I94)*(1/$H94)),IF(NY94="mg/MJ delivered",NX94/1000,IF(NY94="-","","Error"))))))))))))))))</f>
        <v/>
      </c>
      <c r="ACN94" s="66" t="str">
        <f t="shared" si="851"/>
        <v/>
      </c>
      <c r="ACO94" s="66" t="str">
        <f t="shared" si="822"/>
        <v/>
      </c>
      <c r="ACP94" s="66" t="str">
        <f t="shared" si="823"/>
        <v/>
      </c>
      <c r="ACQ94" s="66" t="str">
        <f t="shared" si="824"/>
        <v/>
      </c>
      <c r="ACR94" s="66" t="str">
        <f t="shared" si="825"/>
        <v/>
      </c>
      <c r="ACS94" s="66" t="str">
        <f t="shared" si="826"/>
        <v/>
      </c>
      <c r="ACT94" s="66" t="str">
        <f t="shared" si="827"/>
        <v/>
      </c>
    </row>
    <row r="95" spans="2:774" ht="15.75" customHeight="1" x14ac:dyDescent="0.25">
      <c r="B95" s="66">
        <v>217</v>
      </c>
      <c r="C95" s="66" t="s">
        <v>827</v>
      </c>
      <c r="D95" s="66" t="s">
        <v>797</v>
      </c>
      <c r="E95" s="156" t="s">
        <v>1647</v>
      </c>
      <c r="F95" s="66" t="s">
        <v>497</v>
      </c>
      <c r="G95" s="66" t="s">
        <v>490</v>
      </c>
      <c r="H95" s="126">
        <v>0.14300000000000002</v>
      </c>
      <c r="I95" s="130">
        <v>19.5</v>
      </c>
      <c r="J95" s="66" t="str">
        <f t="shared" si="449"/>
        <v>Firewood, Traditional, GLO</v>
      </c>
      <c r="K95" s="66" t="s">
        <v>1254</v>
      </c>
      <c r="L95" s="66" t="s">
        <v>1254</v>
      </c>
      <c r="M95" s="66" t="s">
        <v>1254</v>
      </c>
      <c r="N95" s="66" t="s">
        <v>1254</v>
      </c>
      <c r="O95" s="66" t="s">
        <v>802</v>
      </c>
      <c r="P95" s="66" t="str">
        <f t="shared" ref="P95:P136" si="852">IF(Q95="China", "CN", IF(Q95="India", "IN", "GLO"))</f>
        <v>GLO</v>
      </c>
      <c r="Q95" s="66" t="s">
        <v>1584</v>
      </c>
      <c r="R95" s="162">
        <v>53.2</v>
      </c>
      <c r="S95" s="158" t="s">
        <v>523</v>
      </c>
      <c r="T95" s="158" t="s">
        <v>128</v>
      </c>
      <c r="U95" s="158" t="s">
        <v>128</v>
      </c>
      <c r="V95" s="158" t="s">
        <v>128</v>
      </c>
      <c r="W95" s="158" t="s">
        <v>128</v>
      </c>
      <c r="X95" s="166">
        <v>1555.7</v>
      </c>
      <c r="Y95" s="158" t="s">
        <v>523</v>
      </c>
      <c r="Z95" s="165">
        <v>8.07</v>
      </c>
      <c r="AA95" s="158" t="s">
        <v>523</v>
      </c>
      <c r="AB95" s="158" t="s">
        <v>128</v>
      </c>
      <c r="AC95" s="158" t="s">
        <v>128</v>
      </c>
      <c r="AD95" s="158" t="s">
        <v>128</v>
      </c>
      <c r="AE95" s="158" t="s">
        <v>128</v>
      </c>
      <c r="AF95" s="165">
        <v>6.8</v>
      </c>
      <c r="AG95" s="158" t="s">
        <v>523</v>
      </c>
      <c r="AH95" s="163">
        <v>5.1999999999999998E-2</v>
      </c>
      <c r="AI95" s="158" t="s">
        <v>523</v>
      </c>
      <c r="AJ95" s="158" t="s">
        <v>128</v>
      </c>
      <c r="AK95" s="158" t="s">
        <v>128</v>
      </c>
      <c r="AL95" s="158" t="s">
        <v>128</v>
      </c>
      <c r="AM95" s="158" t="s">
        <v>128</v>
      </c>
      <c r="AN95" s="158" t="s">
        <v>128</v>
      </c>
      <c r="AO95" s="158" t="s">
        <v>128</v>
      </c>
      <c r="AP95" s="158" t="s">
        <v>128</v>
      </c>
      <c r="AQ95" s="158" t="s">
        <v>128</v>
      </c>
      <c r="AR95" s="158" t="s">
        <v>128</v>
      </c>
      <c r="AS95" s="158" t="s">
        <v>128</v>
      </c>
      <c r="AT95" s="158" t="s">
        <v>128</v>
      </c>
      <c r="AU95" s="158" t="s">
        <v>128</v>
      </c>
      <c r="AV95" s="158" t="s">
        <v>128</v>
      </c>
      <c r="AW95" s="158" t="s">
        <v>128</v>
      </c>
      <c r="AX95" s="158" t="s">
        <v>128</v>
      </c>
      <c r="AY95" s="158" t="s">
        <v>128</v>
      </c>
      <c r="AZ95" s="158" t="s">
        <v>128</v>
      </c>
      <c r="BA95" s="158" t="s">
        <v>128</v>
      </c>
      <c r="BB95" s="158" t="s">
        <v>128</v>
      </c>
      <c r="BC95" s="158" t="s">
        <v>128</v>
      </c>
      <c r="BD95" s="158" t="s">
        <v>128</v>
      </c>
      <c r="BE95" s="158" t="s">
        <v>128</v>
      </c>
      <c r="BF95" s="158" t="s">
        <v>128</v>
      </c>
      <c r="BG95" s="158" t="s">
        <v>128</v>
      </c>
      <c r="BH95" s="158" t="s">
        <v>128</v>
      </c>
      <c r="BI95" s="158" t="s">
        <v>128</v>
      </c>
      <c r="BJ95" s="158" t="s">
        <v>128</v>
      </c>
      <c r="BK95" s="158" t="s">
        <v>128</v>
      </c>
      <c r="BL95" s="158" t="s">
        <v>128</v>
      </c>
      <c r="BM95" s="158" t="s">
        <v>128</v>
      </c>
      <c r="BN95" s="158" t="s">
        <v>128</v>
      </c>
      <c r="BO95" s="158" t="s">
        <v>128</v>
      </c>
      <c r="BP95" s="158" t="s">
        <v>128</v>
      </c>
      <c r="BQ95" s="158" t="s">
        <v>128</v>
      </c>
      <c r="BR95" s="158" t="s">
        <v>128</v>
      </c>
      <c r="BS95" s="158" t="s">
        <v>128</v>
      </c>
      <c r="BT95" s="158" t="s">
        <v>128</v>
      </c>
      <c r="BU95" s="158" t="s">
        <v>128</v>
      </c>
      <c r="BV95" s="158" t="s">
        <v>128</v>
      </c>
      <c r="BW95" s="158" t="s">
        <v>128</v>
      </c>
      <c r="BX95" s="158" t="s">
        <v>128</v>
      </c>
      <c r="BY95" s="158" t="s">
        <v>128</v>
      </c>
      <c r="BZ95" s="158" t="s">
        <v>128</v>
      </c>
      <c r="CA95" s="158" t="s">
        <v>128</v>
      </c>
      <c r="CB95" s="158" t="s">
        <v>128</v>
      </c>
      <c r="CC95" s="158" t="s">
        <v>128</v>
      </c>
      <c r="CD95" s="158" t="s">
        <v>128</v>
      </c>
      <c r="CE95" s="158" t="s">
        <v>128</v>
      </c>
      <c r="CF95" s="158" t="s">
        <v>128</v>
      </c>
      <c r="CG95" s="158" t="s">
        <v>128</v>
      </c>
      <c r="CH95" s="158" t="s">
        <v>128</v>
      </c>
      <c r="CI95" s="158" t="s">
        <v>128</v>
      </c>
      <c r="CJ95" s="158" t="s">
        <v>128</v>
      </c>
      <c r="CK95" s="158" t="s">
        <v>128</v>
      </c>
      <c r="CL95" s="158" t="s">
        <v>128</v>
      </c>
      <c r="CM95" s="158" t="s">
        <v>128</v>
      </c>
      <c r="CN95" s="158" t="s">
        <v>128</v>
      </c>
      <c r="CO95" s="158" t="s">
        <v>128</v>
      </c>
      <c r="CP95" s="158" t="s">
        <v>128</v>
      </c>
      <c r="CQ95" s="158" t="s">
        <v>128</v>
      </c>
      <c r="CR95" s="158" t="s">
        <v>128</v>
      </c>
      <c r="CS95" s="158" t="s">
        <v>128</v>
      </c>
      <c r="CT95" s="158" t="s">
        <v>128</v>
      </c>
      <c r="CU95" s="158" t="s">
        <v>128</v>
      </c>
      <c r="CV95" s="158" t="s">
        <v>128</v>
      </c>
      <c r="CW95" s="158" t="s">
        <v>128</v>
      </c>
      <c r="CX95" s="158" t="s">
        <v>128</v>
      </c>
      <c r="CY95" s="158" t="s">
        <v>128</v>
      </c>
      <c r="CZ95" s="158" t="s">
        <v>128</v>
      </c>
      <c r="DA95" s="158" t="s">
        <v>128</v>
      </c>
      <c r="DB95" s="158" t="s">
        <v>128</v>
      </c>
      <c r="DC95" s="158" t="s">
        <v>128</v>
      </c>
      <c r="DD95" s="158" t="s">
        <v>128</v>
      </c>
      <c r="DE95" s="158" t="s">
        <v>128</v>
      </c>
      <c r="DF95" s="158" t="s">
        <v>128</v>
      </c>
      <c r="DG95" s="158" t="s">
        <v>128</v>
      </c>
      <c r="DH95" s="158" t="s">
        <v>128</v>
      </c>
      <c r="DI95" s="158" t="s">
        <v>128</v>
      </c>
      <c r="DJ95" s="158" t="s">
        <v>128</v>
      </c>
      <c r="DK95" s="158" t="s">
        <v>128</v>
      </c>
      <c r="DL95" s="158" t="s">
        <v>128</v>
      </c>
      <c r="DM95" s="158" t="s">
        <v>128</v>
      </c>
      <c r="DN95" s="158" t="s">
        <v>128</v>
      </c>
      <c r="DO95" s="158" t="s">
        <v>128</v>
      </c>
      <c r="DP95" s="158" t="s">
        <v>128</v>
      </c>
      <c r="DQ95" s="158" t="s">
        <v>128</v>
      </c>
      <c r="DR95" s="158" t="s">
        <v>128</v>
      </c>
      <c r="DS95" s="158" t="s">
        <v>128</v>
      </c>
      <c r="DT95" s="158" t="s">
        <v>128</v>
      </c>
      <c r="DU95" s="158" t="s">
        <v>128</v>
      </c>
      <c r="DV95" s="158" t="s">
        <v>128</v>
      </c>
      <c r="DW95" s="158" t="s">
        <v>128</v>
      </c>
      <c r="DX95" s="158" t="s">
        <v>128</v>
      </c>
      <c r="DY95" s="158" t="s">
        <v>128</v>
      </c>
      <c r="DZ95" s="158" t="s">
        <v>128</v>
      </c>
      <c r="EA95" s="158" t="s">
        <v>128</v>
      </c>
      <c r="EB95" s="158" t="s">
        <v>128</v>
      </c>
      <c r="EC95" s="158" t="s">
        <v>128</v>
      </c>
      <c r="ED95" s="158" t="s">
        <v>128</v>
      </c>
      <c r="EE95" s="158" t="s">
        <v>128</v>
      </c>
      <c r="EF95" s="158" t="s">
        <v>128</v>
      </c>
      <c r="EG95" s="158" t="s">
        <v>128</v>
      </c>
      <c r="EH95" s="158" t="s">
        <v>128</v>
      </c>
      <c r="EI95" s="158" t="s">
        <v>128</v>
      </c>
      <c r="EJ95" s="158" t="s">
        <v>128</v>
      </c>
      <c r="EK95" s="158" t="s">
        <v>128</v>
      </c>
      <c r="EL95" s="158" t="s">
        <v>128</v>
      </c>
      <c r="EM95" s="158" t="s">
        <v>128</v>
      </c>
      <c r="EN95" s="158" t="s">
        <v>128</v>
      </c>
      <c r="EO95" s="158" t="s">
        <v>128</v>
      </c>
      <c r="EP95" s="158" t="s">
        <v>128</v>
      </c>
      <c r="EQ95" s="158" t="s">
        <v>128</v>
      </c>
      <c r="ER95" s="158" t="s">
        <v>128</v>
      </c>
      <c r="ES95" s="158" t="s">
        <v>128</v>
      </c>
      <c r="ET95" s="158" t="s">
        <v>128</v>
      </c>
      <c r="EU95" s="158" t="s">
        <v>128</v>
      </c>
      <c r="EV95" s="158" t="s">
        <v>128</v>
      </c>
      <c r="EW95" s="158" t="s">
        <v>128</v>
      </c>
      <c r="EX95" s="158" t="s">
        <v>128</v>
      </c>
      <c r="EY95" s="158" t="s">
        <v>128</v>
      </c>
      <c r="EZ95" s="158" t="s">
        <v>128</v>
      </c>
      <c r="FA95" s="158" t="s">
        <v>128</v>
      </c>
      <c r="FB95" s="158" t="s">
        <v>128</v>
      </c>
      <c r="FC95" s="158" t="s">
        <v>128</v>
      </c>
      <c r="FD95" s="158" t="s">
        <v>128</v>
      </c>
      <c r="FE95" s="158" t="s">
        <v>128</v>
      </c>
      <c r="FF95" s="158" t="s">
        <v>128</v>
      </c>
      <c r="FG95" s="158" t="s">
        <v>128</v>
      </c>
      <c r="FH95" s="158" t="s">
        <v>128</v>
      </c>
      <c r="FI95" s="158" t="s">
        <v>128</v>
      </c>
      <c r="FJ95" s="158" t="s">
        <v>128</v>
      </c>
      <c r="FK95" s="158" t="s">
        <v>128</v>
      </c>
      <c r="FL95" s="158" t="s">
        <v>128</v>
      </c>
      <c r="FM95" s="158" t="s">
        <v>128</v>
      </c>
      <c r="FN95" s="158" t="s">
        <v>128</v>
      </c>
      <c r="FO95" s="158" t="s">
        <v>128</v>
      </c>
      <c r="FP95" s="158" t="s">
        <v>128</v>
      </c>
      <c r="FQ95" s="158" t="s">
        <v>128</v>
      </c>
      <c r="FR95" s="158" t="s">
        <v>128</v>
      </c>
      <c r="FS95" s="158" t="s">
        <v>128</v>
      </c>
      <c r="FT95" s="158" t="s">
        <v>128</v>
      </c>
      <c r="FU95" s="158" t="s">
        <v>128</v>
      </c>
      <c r="FV95" s="158" t="s">
        <v>128</v>
      </c>
      <c r="FW95" s="158" t="s">
        <v>128</v>
      </c>
      <c r="FX95" s="158" t="s">
        <v>128</v>
      </c>
      <c r="FY95" s="158" t="s">
        <v>128</v>
      </c>
      <c r="FZ95" s="158" t="s">
        <v>128</v>
      </c>
      <c r="GA95" s="158" t="s">
        <v>128</v>
      </c>
      <c r="GB95" s="158" t="s">
        <v>128</v>
      </c>
      <c r="GC95" s="158" t="s">
        <v>128</v>
      </c>
      <c r="GD95" s="158" t="s">
        <v>128</v>
      </c>
      <c r="GE95" s="158" t="s">
        <v>128</v>
      </c>
      <c r="GF95" s="158" t="s">
        <v>128</v>
      </c>
      <c r="GG95" s="158" t="s">
        <v>128</v>
      </c>
      <c r="GH95" s="158" t="s">
        <v>128</v>
      </c>
      <c r="GI95" s="158" t="s">
        <v>128</v>
      </c>
      <c r="GJ95" s="158" t="s">
        <v>128</v>
      </c>
      <c r="GK95" s="158" t="s">
        <v>128</v>
      </c>
      <c r="GL95" s="158" t="s">
        <v>128</v>
      </c>
      <c r="GM95" s="158" t="s">
        <v>128</v>
      </c>
      <c r="GN95" s="158" t="s">
        <v>128</v>
      </c>
      <c r="GO95" s="158" t="s">
        <v>128</v>
      </c>
      <c r="GP95" s="158" t="s">
        <v>128</v>
      </c>
      <c r="GQ95" s="158" t="s">
        <v>128</v>
      </c>
      <c r="GR95" s="158" t="s">
        <v>128</v>
      </c>
      <c r="GS95" s="158" t="s">
        <v>128</v>
      </c>
      <c r="GT95" s="158" t="s">
        <v>128</v>
      </c>
      <c r="GU95" s="158" t="s">
        <v>128</v>
      </c>
      <c r="GV95" s="158" t="s">
        <v>128</v>
      </c>
      <c r="GW95" s="158" t="s">
        <v>128</v>
      </c>
      <c r="GX95" s="158" t="s">
        <v>128</v>
      </c>
      <c r="GY95" s="158" t="s">
        <v>128</v>
      </c>
      <c r="GZ95" s="158" t="s">
        <v>128</v>
      </c>
      <c r="HA95" s="158" t="s">
        <v>128</v>
      </c>
      <c r="HB95" s="158" t="s">
        <v>128</v>
      </c>
      <c r="HC95" s="158" t="s">
        <v>128</v>
      </c>
      <c r="HD95" s="158" t="s">
        <v>128</v>
      </c>
      <c r="HE95" s="158" t="s">
        <v>128</v>
      </c>
      <c r="HF95" s="158" t="s">
        <v>128</v>
      </c>
      <c r="HG95" s="158" t="s">
        <v>128</v>
      </c>
      <c r="HH95" s="158" t="s">
        <v>128</v>
      </c>
      <c r="HI95" s="158" t="s">
        <v>128</v>
      </c>
      <c r="HJ95" s="158" t="s">
        <v>128</v>
      </c>
      <c r="HK95" s="158" t="s">
        <v>128</v>
      </c>
      <c r="HL95" s="158" t="s">
        <v>128</v>
      </c>
      <c r="HM95" s="158" t="s">
        <v>128</v>
      </c>
      <c r="HN95" s="158" t="s">
        <v>128</v>
      </c>
      <c r="HO95" s="158" t="s">
        <v>128</v>
      </c>
      <c r="HP95" s="158" t="s">
        <v>128</v>
      </c>
      <c r="HQ95" s="158" t="s">
        <v>128</v>
      </c>
      <c r="HR95" s="158" t="s">
        <v>128</v>
      </c>
      <c r="HS95" s="158" t="s">
        <v>128</v>
      </c>
      <c r="HT95" s="158" t="s">
        <v>128</v>
      </c>
      <c r="HU95" s="158" t="s">
        <v>128</v>
      </c>
      <c r="HV95" s="158" t="s">
        <v>128</v>
      </c>
      <c r="HW95" s="158" t="s">
        <v>128</v>
      </c>
      <c r="HX95" s="158" t="s">
        <v>128</v>
      </c>
      <c r="HY95" s="158" t="s">
        <v>128</v>
      </c>
      <c r="HZ95" s="158" t="s">
        <v>128</v>
      </c>
      <c r="IA95" s="158" t="s">
        <v>128</v>
      </c>
      <c r="IB95" s="158" t="s">
        <v>128</v>
      </c>
      <c r="IC95" s="158" t="s">
        <v>128</v>
      </c>
      <c r="ID95" s="158" t="s">
        <v>128</v>
      </c>
      <c r="IE95" s="158" t="s">
        <v>128</v>
      </c>
      <c r="IF95" s="158" t="s">
        <v>128</v>
      </c>
      <c r="IG95" s="158" t="s">
        <v>128</v>
      </c>
      <c r="IH95" s="158" t="s">
        <v>128</v>
      </c>
      <c r="II95" s="158" t="s">
        <v>128</v>
      </c>
      <c r="IJ95" s="158" t="s">
        <v>128</v>
      </c>
      <c r="IK95" s="158" t="s">
        <v>128</v>
      </c>
      <c r="IL95" s="158" t="s">
        <v>128</v>
      </c>
      <c r="IM95" s="158" t="s">
        <v>128</v>
      </c>
      <c r="IN95" s="158" t="s">
        <v>128</v>
      </c>
      <c r="IO95" s="158" t="s">
        <v>128</v>
      </c>
      <c r="IP95" s="158" t="s">
        <v>128</v>
      </c>
      <c r="IQ95" s="158" t="s">
        <v>128</v>
      </c>
      <c r="IR95" s="158" t="s">
        <v>128</v>
      </c>
      <c r="IS95" s="158" t="s">
        <v>128</v>
      </c>
      <c r="IT95" s="158" t="s">
        <v>128</v>
      </c>
      <c r="IU95" s="158" t="s">
        <v>128</v>
      </c>
      <c r="IV95" s="158" t="s">
        <v>128</v>
      </c>
      <c r="IW95" s="158" t="s">
        <v>128</v>
      </c>
      <c r="IX95" s="158" t="s">
        <v>128</v>
      </c>
      <c r="IY95" s="158" t="s">
        <v>128</v>
      </c>
      <c r="IZ95" s="158" t="s">
        <v>128</v>
      </c>
      <c r="JA95" s="158" t="s">
        <v>128</v>
      </c>
      <c r="JB95" s="158" t="s">
        <v>128</v>
      </c>
      <c r="JC95" s="158" t="s">
        <v>128</v>
      </c>
      <c r="JD95" s="158" t="s">
        <v>128</v>
      </c>
      <c r="JE95" s="158" t="s">
        <v>128</v>
      </c>
      <c r="JF95" s="158" t="s">
        <v>128</v>
      </c>
      <c r="JG95" s="158" t="s">
        <v>128</v>
      </c>
      <c r="JH95" s="158" t="s">
        <v>128</v>
      </c>
      <c r="JI95" s="158" t="s">
        <v>128</v>
      </c>
      <c r="JJ95" s="158" t="s">
        <v>128</v>
      </c>
      <c r="JK95" s="158" t="s">
        <v>128</v>
      </c>
      <c r="JL95" s="158" t="s">
        <v>128</v>
      </c>
      <c r="JM95" s="158" t="s">
        <v>128</v>
      </c>
      <c r="JN95" s="158" t="s">
        <v>128</v>
      </c>
      <c r="JO95" s="158" t="s">
        <v>128</v>
      </c>
      <c r="JP95" s="158" t="s">
        <v>128</v>
      </c>
      <c r="JQ95" s="158" t="s">
        <v>128</v>
      </c>
      <c r="JR95" s="158" t="s">
        <v>128</v>
      </c>
      <c r="JS95" s="158" t="s">
        <v>128</v>
      </c>
      <c r="JT95" s="158" t="s">
        <v>128</v>
      </c>
      <c r="JU95" s="158" t="s">
        <v>128</v>
      </c>
      <c r="JV95" s="158" t="s">
        <v>128</v>
      </c>
      <c r="JW95" s="158" t="s">
        <v>128</v>
      </c>
      <c r="JX95" s="158" t="s">
        <v>128</v>
      </c>
      <c r="JY95" s="158" t="s">
        <v>128</v>
      </c>
      <c r="JZ95" s="158" t="s">
        <v>128</v>
      </c>
      <c r="KA95" s="158" t="s">
        <v>128</v>
      </c>
      <c r="KB95" s="158" t="s">
        <v>128</v>
      </c>
      <c r="KC95" s="158" t="s">
        <v>128</v>
      </c>
      <c r="KD95" s="158" t="s">
        <v>128</v>
      </c>
      <c r="KE95" s="158" t="s">
        <v>128</v>
      </c>
      <c r="KF95" s="158" t="s">
        <v>128</v>
      </c>
      <c r="KG95" s="158" t="s">
        <v>128</v>
      </c>
      <c r="KH95" s="158" t="s">
        <v>128</v>
      </c>
      <c r="KI95" s="158" t="s">
        <v>128</v>
      </c>
      <c r="KJ95" s="158" t="s">
        <v>128</v>
      </c>
      <c r="KK95" s="158" t="s">
        <v>128</v>
      </c>
      <c r="KL95" s="158" t="s">
        <v>128</v>
      </c>
      <c r="KM95" s="158" t="s">
        <v>128</v>
      </c>
      <c r="KN95" s="158" t="s">
        <v>128</v>
      </c>
      <c r="KO95" s="158" t="s">
        <v>128</v>
      </c>
      <c r="KP95" s="158" t="s">
        <v>128</v>
      </c>
      <c r="KQ95" s="158" t="s">
        <v>128</v>
      </c>
      <c r="KR95" s="158" t="s">
        <v>128</v>
      </c>
      <c r="KS95" s="158" t="s">
        <v>128</v>
      </c>
      <c r="KT95" s="158" t="s">
        <v>128</v>
      </c>
      <c r="KU95" s="158" t="s">
        <v>128</v>
      </c>
      <c r="KV95" s="158" t="s">
        <v>128</v>
      </c>
      <c r="KW95" s="158" t="s">
        <v>128</v>
      </c>
      <c r="KX95" s="158" t="s">
        <v>128</v>
      </c>
      <c r="KY95" s="158" t="s">
        <v>128</v>
      </c>
      <c r="KZ95" s="158" t="s">
        <v>128</v>
      </c>
      <c r="LA95" s="158" t="s">
        <v>128</v>
      </c>
      <c r="LB95" s="158" t="s">
        <v>128</v>
      </c>
      <c r="LC95" s="158" t="s">
        <v>128</v>
      </c>
      <c r="LD95" s="158" t="s">
        <v>128</v>
      </c>
      <c r="LE95" s="158" t="s">
        <v>128</v>
      </c>
      <c r="LF95" s="158" t="s">
        <v>128</v>
      </c>
      <c r="LG95" s="158" t="s">
        <v>128</v>
      </c>
      <c r="LH95" s="158" t="s">
        <v>128</v>
      </c>
      <c r="LI95" s="158" t="s">
        <v>128</v>
      </c>
      <c r="LJ95" s="158" t="s">
        <v>128</v>
      </c>
      <c r="LK95" s="158" t="s">
        <v>128</v>
      </c>
      <c r="LL95" s="158" t="s">
        <v>128</v>
      </c>
      <c r="LM95" s="158" t="s">
        <v>128</v>
      </c>
      <c r="LN95" s="158" t="s">
        <v>128</v>
      </c>
      <c r="LO95" s="158" t="s">
        <v>128</v>
      </c>
      <c r="LP95" s="158" t="s">
        <v>128</v>
      </c>
      <c r="LQ95" s="158" t="s">
        <v>128</v>
      </c>
      <c r="LR95" s="158" t="s">
        <v>128</v>
      </c>
      <c r="LS95" s="158" t="s">
        <v>128</v>
      </c>
      <c r="LT95" s="158" t="s">
        <v>128</v>
      </c>
      <c r="LU95" s="158" t="s">
        <v>128</v>
      </c>
      <c r="LV95" s="158" t="s">
        <v>128</v>
      </c>
      <c r="LW95" s="158" t="s">
        <v>128</v>
      </c>
      <c r="LX95" s="158" t="s">
        <v>128</v>
      </c>
      <c r="LY95" s="158" t="s">
        <v>128</v>
      </c>
      <c r="LZ95" s="158" t="s">
        <v>128</v>
      </c>
      <c r="MA95" s="158" t="s">
        <v>128</v>
      </c>
      <c r="MB95" s="158" t="s">
        <v>128</v>
      </c>
      <c r="MC95" s="158" t="s">
        <v>128</v>
      </c>
      <c r="MD95" s="158" t="s">
        <v>128</v>
      </c>
      <c r="ME95" s="158" t="s">
        <v>128</v>
      </c>
      <c r="MF95" s="158" t="s">
        <v>128</v>
      </c>
      <c r="MG95" s="158" t="s">
        <v>128</v>
      </c>
      <c r="MH95" s="158" t="s">
        <v>128</v>
      </c>
      <c r="MI95" s="158" t="s">
        <v>128</v>
      </c>
      <c r="MJ95" s="158" t="s">
        <v>128</v>
      </c>
      <c r="MK95" s="158" t="s">
        <v>128</v>
      </c>
      <c r="ML95" s="158" t="s">
        <v>128</v>
      </c>
      <c r="MM95" s="158" t="s">
        <v>128</v>
      </c>
      <c r="MN95" s="158" t="s">
        <v>128</v>
      </c>
      <c r="MO95" s="158" t="s">
        <v>128</v>
      </c>
      <c r="MP95" s="158" t="s">
        <v>128</v>
      </c>
      <c r="MQ95" s="158" t="s">
        <v>128</v>
      </c>
      <c r="MR95" s="158" t="s">
        <v>128</v>
      </c>
      <c r="MS95" s="158" t="s">
        <v>128</v>
      </c>
      <c r="MT95" s="158" t="s">
        <v>128</v>
      </c>
      <c r="MU95" s="158" t="s">
        <v>128</v>
      </c>
      <c r="MV95" s="158" t="s">
        <v>128</v>
      </c>
      <c r="MW95" s="158" t="s">
        <v>128</v>
      </c>
      <c r="MX95" s="158" t="s">
        <v>128</v>
      </c>
      <c r="MY95" s="158" t="s">
        <v>128</v>
      </c>
      <c r="MZ95" s="158" t="s">
        <v>128</v>
      </c>
      <c r="NA95" s="158" t="s">
        <v>128</v>
      </c>
      <c r="NB95" s="158" t="s">
        <v>128</v>
      </c>
      <c r="NC95" s="158" t="s">
        <v>128</v>
      </c>
      <c r="ND95" s="158" t="s">
        <v>128</v>
      </c>
      <c r="NE95" s="158" t="s">
        <v>128</v>
      </c>
      <c r="NF95" s="158" t="s">
        <v>128</v>
      </c>
      <c r="NG95" s="158" t="s">
        <v>128</v>
      </c>
      <c r="NH95" s="158" t="s">
        <v>128</v>
      </c>
      <c r="NI95" s="158" t="s">
        <v>128</v>
      </c>
      <c r="NJ95" s="158" t="s">
        <v>128</v>
      </c>
      <c r="NK95" s="158" t="s">
        <v>128</v>
      </c>
      <c r="NL95" s="158" t="s">
        <v>128</v>
      </c>
      <c r="NM95" s="158" t="s">
        <v>128</v>
      </c>
      <c r="NN95" s="158" t="s">
        <v>128</v>
      </c>
      <c r="NO95" s="158" t="s">
        <v>128</v>
      </c>
      <c r="NP95" s="158" t="s">
        <v>128</v>
      </c>
      <c r="NQ95" s="158" t="s">
        <v>128</v>
      </c>
      <c r="NR95" s="158" t="s">
        <v>128</v>
      </c>
      <c r="NS95" s="158" t="s">
        <v>128</v>
      </c>
      <c r="NT95" s="158" t="s">
        <v>128</v>
      </c>
      <c r="NU95" s="158" t="s">
        <v>128</v>
      </c>
      <c r="NV95" s="158" t="s">
        <v>128</v>
      </c>
      <c r="NW95" s="158" t="s">
        <v>128</v>
      </c>
      <c r="NX95" s="158" t="s">
        <v>128</v>
      </c>
      <c r="NY95" s="158" t="s">
        <v>128</v>
      </c>
      <c r="NZ95" s="158" t="s">
        <v>128</v>
      </c>
      <c r="OA95" s="158" t="s">
        <v>128</v>
      </c>
      <c r="OB95" s="158" t="s">
        <v>128</v>
      </c>
      <c r="OC95" s="158" t="s">
        <v>128</v>
      </c>
      <c r="OD95" s="158" t="s">
        <v>128</v>
      </c>
      <c r="OE95" s="170" t="s">
        <v>128</v>
      </c>
      <c r="OF95" s="181"/>
      <c r="OG95" s="174">
        <f t="shared" si="451"/>
        <v>19.078357539896</v>
      </c>
      <c r="OH95" s="66" t="str">
        <f t="shared" si="452"/>
        <v>kg/GJ delivered</v>
      </c>
      <c r="OI95" s="66" t="str">
        <f t="shared" si="453"/>
        <v/>
      </c>
      <c r="OJ95" s="66" t="str">
        <f t="shared" si="454"/>
        <v/>
      </c>
      <c r="OK95" s="66" t="str">
        <f t="shared" si="455"/>
        <v/>
      </c>
      <c r="OL95" s="66" t="str">
        <f t="shared" si="456"/>
        <v/>
      </c>
      <c r="OM95" s="159">
        <f t="shared" si="457"/>
        <v>557.89851174466548</v>
      </c>
      <c r="ON95" s="66" t="str">
        <f t="shared" si="458"/>
        <v>kg/GJ delivered</v>
      </c>
      <c r="OO95" s="118">
        <f t="shared" si="459"/>
        <v>2.8940290478752018</v>
      </c>
      <c r="OP95" s="66" t="str">
        <f t="shared" si="460"/>
        <v>kg/GJ delivered</v>
      </c>
      <c r="OQ95" s="66" t="str">
        <f t="shared" si="461"/>
        <v/>
      </c>
      <c r="OR95" s="66" t="str">
        <f t="shared" si="462"/>
        <v/>
      </c>
      <c r="OS95" s="66" t="str">
        <f t="shared" si="463"/>
        <v/>
      </c>
      <c r="OT95" s="66" t="str">
        <f t="shared" si="464"/>
        <v/>
      </c>
      <c r="OU95" s="118">
        <f t="shared" si="465"/>
        <v>2.438587053971669</v>
      </c>
      <c r="OV95" s="66" t="str">
        <f t="shared" si="466"/>
        <v>kg/GJ delivered</v>
      </c>
      <c r="OW95" s="126">
        <f t="shared" si="467"/>
        <v>1.8648018648018645E-2</v>
      </c>
      <c r="OX95" s="66" t="str">
        <f t="shared" si="468"/>
        <v>kg/GJ delivered</v>
      </c>
      <c r="OY95" s="66" t="str">
        <f t="shared" si="469"/>
        <v/>
      </c>
      <c r="OZ95" s="66" t="str">
        <f t="shared" si="470"/>
        <v/>
      </c>
      <c r="PA95" s="66" t="str">
        <f t="shared" si="471"/>
        <v/>
      </c>
      <c r="PB95" s="66" t="str">
        <f t="shared" si="472"/>
        <v/>
      </c>
      <c r="PC95" s="66" t="str">
        <f t="shared" si="473"/>
        <v/>
      </c>
      <c r="PD95" s="66" t="str">
        <f t="shared" si="474"/>
        <v/>
      </c>
      <c r="PE95" s="66" t="str">
        <f t="shared" si="475"/>
        <v/>
      </c>
      <c r="PF95" s="66" t="str">
        <f t="shared" si="476"/>
        <v/>
      </c>
      <c r="PG95" s="66" t="str">
        <f t="shared" si="477"/>
        <v/>
      </c>
      <c r="PH95" s="66" t="str">
        <f t="shared" si="478"/>
        <v/>
      </c>
      <c r="PI95" s="66" t="str">
        <f t="shared" si="479"/>
        <v/>
      </c>
      <c r="PJ95" s="66" t="str">
        <f t="shared" si="480"/>
        <v/>
      </c>
      <c r="PK95" s="66" t="str">
        <f t="shared" si="481"/>
        <v/>
      </c>
      <c r="PL95" s="66" t="str">
        <f t="shared" si="482"/>
        <v/>
      </c>
      <c r="PM95" s="66" t="str">
        <f t="shared" si="483"/>
        <v/>
      </c>
      <c r="PN95" s="66" t="str">
        <f t="shared" si="484"/>
        <v/>
      </c>
      <c r="PO95" s="66" t="str">
        <f t="shared" si="485"/>
        <v/>
      </c>
      <c r="PP95" s="66" t="str">
        <f t="shared" si="486"/>
        <v/>
      </c>
      <c r="PQ95" s="66" t="str">
        <f t="shared" si="487"/>
        <v/>
      </c>
      <c r="PR95" s="66" t="str">
        <f t="shared" si="488"/>
        <v/>
      </c>
      <c r="PS95" s="66" t="str">
        <f t="shared" si="489"/>
        <v/>
      </c>
      <c r="PT95" s="66" t="str">
        <f t="shared" si="490"/>
        <v/>
      </c>
      <c r="PU95" s="66" t="str">
        <f t="shared" si="491"/>
        <v/>
      </c>
      <c r="PV95" s="66" t="str">
        <f t="shared" si="492"/>
        <v/>
      </c>
      <c r="PW95" s="66" t="str">
        <f t="shared" si="493"/>
        <v/>
      </c>
      <c r="PX95" s="66" t="str">
        <f t="shared" si="494"/>
        <v/>
      </c>
      <c r="PY95" s="66" t="str">
        <f t="shared" si="495"/>
        <v/>
      </c>
      <c r="PZ95" s="66" t="str">
        <f t="shared" si="496"/>
        <v/>
      </c>
      <c r="QA95" s="66" t="str">
        <f t="shared" si="497"/>
        <v/>
      </c>
      <c r="QB95" s="66" t="str">
        <f t="shared" si="498"/>
        <v/>
      </c>
      <c r="QC95" s="66" t="str">
        <f t="shared" si="499"/>
        <v/>
      </c>
      <c r="QD95" s="66" t="str">
        <f t="shared" si="500"/>
        <v/>
      </c>
      <c r="QE95" s="66" t="str">
        <f t="shared" si="501"/>
        <v/>
      </c>
      <c r="QF95" s="66" t="str">
        <f t="shared" si="502"/>
        <v/>
      </c>
      <c r="QG95" s="66" t="str">
        <f t="shared" si="503"/>
        <v/>
      </c>
      <c r="QH95" s="66" t="str">
        <f t="shared" si="504"/>
        <v/>
      </c>
      <c r="QI95" s="66" t="str">
        <f t="shared" si="505"/>
        <v/>
      </c>
      <c r="QJ95" s="66" t="str">
        <f t="shared" si="506"/>
        <v/>
      </c>
      <c r="QK95" s="66" t="str">
        <f t="shared" si="507"/>
        <v/>
      </c>
      <c r="QL95" s="66" t="str">
        <f t="shared" si="508"/>
        <v/>
      </c>
      <c r="QM95" s="66" t="str">
        <f t="shared" si="509"/>
        <v/>
      </c>
      <c r="QN95" s="66" t="str">
        <f t="shared" si="510"/>
        <v/>
      </c>
      <c r="QO95" s="66" t="str">
        <f t="shared" si="511"/>
        <v/>
      </c>
      <c r="QP95" s="66" t="str">
        <f t="shared" si="512"/>
        <v/>
      </c>
      <c r="QQ95" s="66" t="str">
        <f t="shared" si="513"/>
        <v/>
      </c>
      <c r="QR95" s="66" t="str">
        <f t="shared" si="514"/>
        <v/>
      </c>
      <c r="QS95" s="66" t="str">
        <f t="shared" si="515"/>
        <v/>
      </c>
      <c r="QT95" s="66" t="str">
        <f t="shared" si="516"/>
        <v/>
      </c>
      <c r="QU95" s="66" t="str">
        <f t="shared" si="517"/>
        <v/>
      </c>
      <c r="QV95" s="66" t="str">
        <f t="shared" si="518"/>
        <v/>
      </c>
      <c r="QW95" s="66" t="str">
        <f t="shared" si="519"/>
        <v/>
      </c>
      <c r="QX95" s="66" t="str">
        <f t="shared" si="520"/>
        <v/>
      </c>
      <c r="QY95" s="66" t="str">
        <f t="shared" si="521"/>
        <v/>
      </c>
      <c r="QZ95" s="66" t="str">
        <f t="shared" si="522"/>
        <v/>
      </c>
      <c r="RA95" s="66" t="str">
        <f t="shared" si="523"/>
        <v/>
      </c>
      <c r="RB95" s="66" t="str">
        <f t="shared" si="524"/>
        <v/>
      </c>
      <c r="RC95" s="66" t="str">
        <f t="shared" si="525"/>
        <v/>
      </c>
      <c r="RD95" s="66" t="str">
        <f t="shared" si="526"/>
        <v/>
      </c>
      <c r="RE95" s="66" t="str">
        <f t="shared" si="527"/>
        <v/>
      </c>
      <c r="RF95" s="66" t="str">
        <f t="shared" si="528"/>
        <v/>
      </c>
      <c r="RG95" s="66" t="str">
        <f t="shared" si="529"/>
        <v/>
      </c>
      <c r="RH95" s="66" t="str">
        <f t="shared" si="530"/>
        <v/>
      </c>
      <c r="RI95" s="66" t="str">
        <f t="shared" si="531"/>
        <v/>
      </c>
      <c r="RJ95" s="66" t="str">
        <f t="shared" si="532"/>
        <v/>
      </c>
      <c r="RK95" s="66" t="str">
        <f t="shared" si="533"/>
        <v/>
      </c>
      <c r="RL95" s="66" t="str">
        <f t="shared" si="534"/>
        <v/>
      </c>
      <c r="RM95" s="66" t="str">
        <f t="shared" si="535"/>
        <v/>
      </c>
      <c r="RN95" s="66" t="str">
        <f t="shared" si="536"/>
        <v/>
      </c>
      <c r="RO95" s="66" t="str">
        <f t="shared" si="537"/>
        <v/>
      </c>
      <c r="RP95" s="66" t="str">
        <f t="shared" si="538"/>
        <v/>
      </c>
      <c r="RQ95" s="66" t="str">
        <f t="shared" si="539"/>
        <v/>
      </c>
      <c r="RR95" s="66" t="str">
        <f t="shared" si="540"/>
        <v/>
      </c>
      <c r="RS95" s="66" t="str">
        <f t="shared" si="541"/>
        <v/>
      </c>
      <c r="RT95" s="66" t="str">
        <f t="shared" si="542"/>
        <v/>
      </c>
      <c r="RU95" s="66" t="str">
        <f t="shared" si="543"/>
        <v/>
      </c>
      <c r="RV95" s="66" t="str">
        <f t="shared" si="544"/>
        <v/>
      </c>
      <c r="RW95" s="66" t="str">
        <f t="shared" si="545"/>
        <v/>
      </c>
      <c r="RX95" s="66" t="str">
        <f t="shared" si="546"/>
        <v/>
      </c>
      <c r="RY95" s="66" t="str">
        <f t="shared" si="547"/>
        <v/>
      </c>
      <c r="RZ95" s="66" t="str">
        <f t="shared" si="548"/>
        <v/>
      </c>
      <c r="SA95" s="66" t="str">
        <f t="shared" si="549"/>
        <v/>
      </c>
      <c r="SB95" s="66" t="str">
        <f t="shared" si="550"/>
        <v/>
      </c>
      <c r="SC95" s="66" t="str">
        <f t="shared" si="551"/>
        <v/>
      </c>
      <c r="SD95" s="66" t="str">
        <f t="shared" si="552"/>
        <v/>
      </c>
      <c r="SE95" s="66" t="str">
        <f t="shared" si="553"/>
        <v/>
      </c>
      <c r="SF95" s="66" t="str">
        <f t="shared" si="554"/>
        <v/>
      </c>
      <c r="SG95" s="66" t="str">
        <f t="shared" si="555"/>
        <v/>
      </c>
      <c r="SH95" s="66" t="str">
        <f t="shared" si="556"/>
        <v/>
      </c>
      <c r="SI95" s="66" t="str">
        <f t="shared" si="557"/>
        <v/>
      </c>
      <c r="SJ95" s="66" t="str">
        <f t="shared" si="558"/>
        <v/>
      </c>
      <c r="SK95" s="66" t="str">
        <f t="shared" si="559"/>
        <v/>
      </c>
      <c r="SL95" s="66" t="str">
        <f t="shared" si="560"/>
        <v/>
      </c>
      <c r="SM95" s="66" t="str">
        <f t="shared" si="561"/>
        <v/>
      </c>
      <c r="SN95" s="66" t="str">
        <f t="shared" si="562"/>
        <v/>
      </c>
      <c r="SO95" s="66" t="str">
        <f t="shared" si="563"/>
        <v/>
      </c>
      <c r="SP95" s="66" t="str">
        <f t="shared" si="564"/>
        <v/>
      </c>
      <c r="SQ95" s="66" t="str">
        <f t="shared" si="565"/>
        <v/>
      </c>
      <c r="SR95" s="66" t="str">
        <f t="shared" si="566"/>
        <v/>
      </c>
      <c r="SS95" s="66" t="str">
        <f t="shared" si="567"/>
        <v/>
      </c>
      <c r="ST95" s="66" t="str">
        <f t="shared" si="568"/>
        <v/>
      </c>
      <c r="SU95" s="66" t="str">
        <f t="shared" si="569"/>
        <v/>
      </c>
      <c r="SV95" s="66" t="str">
        <f t="shared" si="570"/>
        <v/>
      </c>
      <c r="SW95" s="66" t="str">
        <f t="shared" si="571"/>
        <v/>
      </c>
      <c r="SX95" s="66" t="str">
        <f t="shared" si="572"/>
        <v/>
      </c>
      <c r="SY95" s="66" t="str">
        <f t="shared" si="573"/>
        <v/>
      </c>
      <c r="SZ95" s="66" t="str">
        <f t="shared" si="574"/>
        <v/>
      </c>
      <c r="TA95" s="66" t="str">
        <f t="shared" si="575"/>
        <v/>
      </c>
      <c r="TB95" s="66" t="str">
        <f t="shared" si="576"/>
        <v/>
      </c>
      <c r="TC95" s="66" t="str">
        <f t="shared" si="577"/>
        <v/>
      </c>
      <c r="TD95" s="66" t="str">
        <f t="shared" si="578"/>
        <v/>
      </c>
      <c r="TE95" s="66" t="str">
        <f t="shared" si="579"/>
        <v/>
      </c>
      <c r="TF95" s="66" t="str">
        <f t="shared" si="580"/>
        <v/>
      </c>
      <c r="TG95" s="66" t="str">
        <f t="shared" si="581"/>
        <v/>
      </c>
      <c r="TH95" s="66" t="str">
        <f t="shared" si="582"/>
        <v/>
      </c>
      <c r="TI95" s="66" t="str">
        <f t="shared" si="583"/>
        <v/>
      </c>
      <c r="TJ95" s="66" t="str">
        <f t="shared" si="584"/>
        <v/>
      </c>
      <c r="TK95" s="66" t="str">
        <f t="shared" si="585"/>
        <v/>
      </c>
      <c r="TL95" s="66" t="str">
        <f t="shared" si="586"/>
        <v/>
      </c>
      <c r="TM95" s="66" t="str">
        <f t="shared" si="587"/>
        <v/>
      </c>
      <c r="TN95" s="66" t="str">
        <f t="shared" si="588"/>
        <v/>
      </c>
      <c r="TO95" s="66" t="str">
        <f t="shared" si="589"/>
        <v/>
      </c>
      <c r="TP95" s="66" t="str">
        <f t="shared" si="590"/>
        <v/>
      </c>
      <c r="TQ95" s="66" t="str">
        <f t="shared" si="591"/>
        <v/>
      </c>
      <c r="TR95" s="66" t="str">
        <f t="shared" si="592"/>
        <v/>
      </c>
      <c r="TS95" s="66" t="str">
        <f t="shared" si="593"/>
        <v/>
      </c>
      <c r="TT95" s="66" t="str">
        <f t="shared" si="594"/>
        <v/>
      </c>
      <c r="TU95" s="66" t="str">
        <f t="shared" si="595"/>
        <v/>
      </c>
      <c r="TV95" s="66" t="str">
        <f t="shared" si="596"/>
        <v/>
      </c>
      <c r="TW95" s="66" t="str">
        <f t="shared" si="597"/>
        <v/>
      </c>
      <c r="TX95" s="66" t="str">
        <f t="shared" si="598"/>
        <v/>
      </c>
      <c r="TY95" s="66" t="str">
        <f t="shared" si="599"/>
        <v/>
      </c>
      <c r="TZ95" s="66" t="str">
        <f t="shared" si="600"/>
        <v/>
      </c>
      <c r="UA95" s="66" t="str">
        <f t="shared" si="601"/>
        <v/>
      </c>
      <c r="UB95" s="66" t="str">
        <f t="shared" si="602"/>
        <v/>
      </c>
      <c r="UC95" s="66" t="str">
        <f t="shared" si="603"/>
        <v/>
      </c>
      <c r="UD95" s="66" t="str">
        <f t="shared" si="604"/>
        <v/>
      </c>
      <c r="UE95" s="66" t="str">
        <f t="shared" si="605"/>
        <v/>
      </c>
      <c r="UF95" s="66" t="str">
        <f t="shared" si="606"/>
        <v/>
      </c>
      <c r="UG95" s="66" t="str">
        <f t="shared" si="607"/>
        <v/>
      </c>
      <c r="UH95" s="66" t="str">
        <f t="shared" si="608"/>
        <v/>
      </c>
      <c r="UI95" s="66" t="str">
        <f t="shared" si="609"/>
        <v/>
      </c>
      <c r="UJ95" s="66" t="str">
        <f t="shared" si="610"/>
        <v/>
      </c>
      <c r="UK95" s="66" t="str">
        <f t="shared" si="611"/>
        <v/>
      </c>
      <c r="UL95" s="66" t="str">
        <f t="shared" si="612"/>
        <v/>
      </c>
      <c r="UM95" s="66" t="str">
        <f t="shared" si="613"/>
        <v/>
      </c>
      <c r="UN95" s="66" t="str">
        <f t="shared" si="614"/>
        <v/>
      </c>
      <c r="UO95" s="66" t="str">
        <f t="shared" si="615"/>
        <v/>
      </c>
      <c r="UP95" s="66" t="str">
        <f t="shared" si="616"/>
        <v/>
      </c>
      <c r="UQ95" s="66" t="str">
        <f t="shared" si="617"/>
        <v/>
      </c>
      <c r="UR95" s="66" t="str">
        <f t="shared" si="618"/>
        <v/>
      </c>
      <c r="US95" s="66" t="str">
        <f t="shared" si="619"/>
        <v/>
      </c>
      <c r="UT95" s="66" t="str">
        <f t="shared" si="620"/>
        <v/>
      </c>
      <c r="UU95" s="66" t="str">
        <f t="shared" si="621"/>
        <v/>
      </c>
      <c r="UV95" s="66" t="str">
        <f t="shared" si="622"/>
        <v/>
      </c>
      <c r="UW95" s="66" t="str">
        <f t="shared" si="623"/>
        <v/>
      </c>
      <c r="UX95" s="66" t="str">
        <f t="shared" si="624"/>
        <v/>
      </c>
      <c r="UY95" s="66" t="str">
        <f t="shared" si="625"/>
        <v/>
      </c>
      <c r="UZ95" s="66" t="str">
        <f t="shared" si="626"/>
        <v/>
      </c>
      <c r="VA95" s="66" t="str">
        <f t="shared" si="627"/>
        <v/>
      </c>
      <c r="VB95" s="66" t="str">
        <f t="shared" si="628"/>
        <v/>
      </c>
      <c r="VC95" s="66" t="str">
        <f t="shared" si="629"/>
        <v/>
      </c>
      <c r="VD95" s="66" t="str">
        <f t="shared" si="630"/>
        <v/>
      </c>
      <c r="VE95" s="66" t="str">
        <f t="shared" si="631"/>
        <v/>
      </c>
      <c r="VF95" s="66" t="str">
        <f t="shared" si="632"/>
        <v/>
      </c>
      <c r="VG95" s="66" t="str">
        <f t="shared" si="633"/>
        <v/>
      </c>
      <c r="VH95" s="66" t="str">
        <f t="shared" si="634"/>
        <v/>
      </c>
      <c r="VI95" s="66" t="str">
        <f t="shared" si="635"/>
        <v/>
      </c>
      <c r="VJ95" s="66" t="str">
        <f t="shared" si="636"/>
        <v/>
      </c>
      <c r="VK95" s="66" t="str">
        <f t="shared" si="637"/>
        <v/>
      </c>
      <c r="VL95" s="66" t="str">
        <f t="shared" si="638"/>
        <v/>
      </c>
      <c r="VM95" s="66" t="str">
        <f t="shared" si="639"/>
        <v/>
      </c>
      <c r="VN95" s="66" t="str">
        <f t="shared" si="640"/>
        <v/>
      </c>
      <c r="VO95" s="66" t="str">
        <f t="shared" si="641"/>
        <v/>
      </c>
      <c r="VP95" s="66" t="str">
        <f t="shared" si="642"/>
        <v/>
      </c>
      <c r="VQ95" s="66" t="str">
        <f t="shared" si="643"/>
        <v/>
      </c>
      <c r="VR95" s="66" t="str">
        <f t="shared" si="644"/>
        <v/>
      </c>
      <c r="VS95" s="66" t="str">
        <f t="shared" si="645"/>
        <v/>
      </c>
      <c r="VT95" s="66" t="str">
        <f t="shared" si="646"/>
        <v/>
      </c>
      <c r="VU95" s="66" t="str">
        <f t="shared" si="647"/>
        <v/>
      </c>
      <c r="VV95" s="66" t="str">
        <f t="shared" si="648"/>
        <v/>
      </c>
      <c r="VW95" s="66" t="str">
        <f t="shared" si="649"/>
        <v/>
      </c>
      <c r="VX95" s="66" t="str">
        <f t="shared" si="650"/>
        <v/>
      </c>
      <c r="VY95" s="66" t="str">
        <f t="shared" si="651"/>
        <v/>
      </c>
      <c r="VZ95" s="66" t="str">
        <f t="shared" si="652"/>
        <v/>
      </c>
      <c r="WA95" s="66" t="str">
        <f t="shared" si="653"/>
        <v/>
      </c>
      <c r="WB95" s="66" t="str">
        <f t="shared" si="654"/>
        <v/>
      </c>
      <c r="WC95" s="66" t="str">
        <f t="shared" si="655"/>
        <v/>
      </c>
      <c r="WD95" s="66" t="str">
        <f t="shared" si="656"/>
        <v/>
      </c>
      <c r="WE95" s="66" t="str">
        <f t="shared" si="657"/>
        <v/>
      </c>
      <c r="WF95" s="66" t="str">
        <f t="shared" si="658"/>
        <v/>
      </c>
      <c r="WG95" s="66" t="str">
        <f t="shared" si="659"/>
        <v/>
      </c>
      <c r="WH95" s="66" t="str">
        <f t="shared" si="660"/>
        <v/>
      </c>
      <c r="WI95" s="66" t="str">
        <f t="shared" si="661"/>
        <v/>
      </c>
      <c r="WJ95" s="66" t="str">
        <f t="shared" si="662"/>
        <v/>
      </c>
      <c r="WK95" s="66" t="str">
        <f t="shared" si="663"/>
        <v/>
      </c>
      <c r="WL95" s="66" t="str">
        <f t="shared" si="664"/>
        <v/>
      </c>
      <c r="WM95" s="66" t="str">
        <f t="shared" si="665"/>
        <v/>
      </c>
      <c r="WN95" s="66" t="str">
        <f t="shared" si="666"/>
        <v/>
      </c>
      <c r="WO95" s="66" t="str">
        <f t="shared" si="667"/>
        <v/>
      </c>
      <c r="WP95" s="66" t="str">
        <f t="shared" si="668"/>
        <v/>
      </c>
      <c r="WQ95" s="66" t="str">
        <f t="shared" si="669"/>
        <v/>
      </c>
      <c r="WR95" s="66" t="str">
        <f t="shared" si="670"/>
        <v/>
      </c>
      <c r="WS95" s="66" t="str">
        <f t="shared" si="671"/>
        <v/>
      </c>
      <c r="WT95" s="66" t="str">
        <f t="shared" si="672"/>
        <v/>
      </c>
      <c r="WU95" s="66" t="str">
        <f t="shared" si="673"/>
        <v/>
      </c>
      <c r="WV95" s="66" t="str">
        <f t="shared" si="674"/>
        <v/>
      </c>
      <c r="WW95" s="66" t="str">
        <f t="shared" si="675"/>
        <v/>
      </c>
      <c r="WX95" s="66" t="str">
        <f t="shared" si="676"/>
        <v/>
      </c>
      <c r="WY95" s="66" t="str">
        <f t="shared" si="677"/>
        <v/>
      </c>
      <c r="WZ95" s="66" t="str">
        <f t="shared" si="678"/>
        <v/>
      </c>
      <c r="XA95" s="66" t="str">
        <f t="shared" si="679"/>
        <v/>
      </c>
      <c r="XB95" s="66" t="str">
        <f t="shared" si="680"/>
        <v/>
      </c>
      <c r="XC95" s="66" t="str">
        <f t="shared" si="681"/>
        <v/>
      </c>
      <c r="XD95" s="66" t="str">
        <f t="shared" si="682"/>
        <v/>
      </c>
      <c r="XE95" s="66" t="str">
        <f t="shared" si="683"/>
        <v/>
      </c>
      <c r="XF95" s="66" t="str">
        <f t="shared" si="684"/>
        <v/>
      </c>
      <c r="XG95" s="66" t="str">
        <f t="shared" si="685"/>
        <v/>
      </c>
      <c r="XH95" s="66" t="str">
        <f t="shared" si="686"/>
        <v/>
      </c>
      <c r="XI95" s="66" t="str">
        <f t="shared" si="687"/>
        <v/>
      </c>
      <c r="XJ95" s="66" t="str">
        <f t="shared" si="688"/>
        <v/>
      </c>
      <c r="XK95" s="66" t="str">
        <f t="shared" si="689"/>
        <v/>
      </c>
      <c r="XL95" s="66" t="str">
        <f t="shared" si="690"/>
        <v/>
      </c>
      <c r="XM95" s="66" t="str">
        <f t="shared" si="691"/>
        <v/>
      </c>
      <c r="XN95" s="66" t="str">
        <f t="shared" si="692"/>
        <v/>
      </c>
      <c r="XO95" s="66" t="str">
        <f t="shared" si="693"/>
        <v/>
      </c>
      <c r="XP95" s="66" t="str">
        <f t="shared" si="694"/>
        <v/>
      </c>
      <c r="XQ95" s="66" t="str">
        <f t="shared" si="695"/>
        <v/>
      </c>
      <c r="XR95" s="66" t="str">
        <f t="shared" si="696"/>
        <v/>
      </c>
      <c r="XS95" s="66" t="str">
        <f t="shared" si="697"/>
        <v/>
      </c>
      <c r="XT95" s="66" t="str">
        <f t="shared" si="698"/>
        <v/>
      </c>
      <c r="XU95" s="66" t="str">
        <f t="shared" si="699"/>
        <v/>
      </c>
      <c r="XV95" s="66" t="str">
        <f t="shared" si="700"/>
        <v/>
      </c>
      <c r="XW95" s="66" t="str">
        <f t="shared" si="701"/>
        <v/>
      </c>
      <c r="XX95" s="66" t="str">
        <f t="shared" si="702"/>
        <v/>
      </c>
      <c r="XY95" s="66" t="str">
        <f t="shared" si="703"/>
        <v/>
      </c>
      <c r="XZ95" s="66" t="str">
        <f t="shared" si="704"/>
        <v/>
      </c>
      <c r="YA95" s="66" t="str">
        <f t="shared" si="705"/>
        <v/>
      </c>
      <c r="YB95" s="66" t="str">
        <f t="shared" si="706"/>
        <v/>
      </c>
      <c r="YC95" s="66" t="str">
        <f t="shared" si="707"/>
        <v/>
      </c>
      <c r="YD95" s="66" t="str">
        <f t="shared" si="708"/>
        <v/>
      </c>
      <c r="YE95" s="66" t="str">
        <f t="shared" si="709"/>
        <v/>
      </c>
      <c r="YF95" s="66" t="str">
        <f t="shared" si="710"/>
        <v/>
      </c>
      <c r="YG95" s="66" t="str">
        <f t="shared" si="711"/>
        <v/>
      </c>
      <c r="YH95" s="66" t="str">
        <f t="shared" si="712"/>
        <v/>
      </c>
      <c r="YI95" s="66" t="str">
        <f t="shared" si="713"/>
        <v/>
      </c>
      <c r="YJ95" s="66" t="str">
        <f t="shared" si="714"/>
        <v/>
      </c>
      <c r="YK95" s="66" t="str">
        <f t="shared" si="715"/>
        <v/>
      </c>
      <c r="YL95" s="66" t="str">
        <f t="shared" si="716"/>
        <v/>
      </c>
      <c r="YM95" s="66" t="str">
        <f t="shared" si="717"/>
        <v/>
      </c>
      <c r="YN95" s="66" t="str">
        <f t="shared" si="718"/>
        <v/>
      </c>
      <c r="YO95" s="66" t="str">
        <f t="shared" si="719"/>
        <v/>
      </c>
      <c r="YP95" s="66" t="str">
        <f t="shared" si="720"/>
        <v/>
      </c>
      <c r="YQ95" s="66" t="str">
        <f t="shared" si="721"/>
        <v/>
      </c>
      <c r="YR95" s="66" t="str">
        <f t="shared" si="722"/>
        <v/>
      </c>
      <c r="YS95" s="66" t="str">
        <f t="shared" si="723"/>
        <v/>
      </c>
      <c r="YT95" s="66" t="str">
        <f t="shared" si="724"/>
        <v/>
      </c>
      <c r="YU95" s="66" t="str">
        <f t="shared" si="725"/>
        <v/>
      </c>
      <c r="YV95" s="66" t="str">
        <f t="shared" si="726"/>
        <v/>
      </c>
      <c r="YW95" s="66" t="str">
        <f t="shared" si="727"/>
        <v/>
      </c>
      <c r="YX95" s="66" t="str">
        <f t="shared" si="728"/>
        <v/>
      </c>
      <c r="YY95" s="66" t="str">
        <f t="shared" si="729"/>
        <v/>
      </c>
      <c r="YZ95" s="66" t="str">
        <f t="shared" si="730"/>
        <v/>
      </c>
      <c r="ZA95" s="66" t="str">
        <f t="shared" si="731"/>
        <v/>
      </c>
      <c r="ZB95" s="66" t="str">
        <f t="shared" si="732"/>
        <v/>
      </c>
      <c r="ZC95" s="66" t="str">
        <f t="shared" si="733"/>
        <v/>
      </c>
      <c r="ZD95" s="66" t="str">
        <f t="shared" si="734"/>
        <v/>
      </c>
      <c r="ZE95" s="66" t="str">
        <f t="shared" si="735"/>
        <v/>
      </c>
      <c r="ZF95" s="66" t="str">
        <f t="shared" si="736"/>
        <v/>
      </c>
      <c r="ZG95" s="66" t="str">
        <f t="shared" si="737"/>
        <v/>
      </c>
      <c r="ZH95" s="66" t="str">
        <f t="shared" si="738"/>
        <v/>
      </c>
      <c r="ZI95" s="66" t="str">
        <f t="shared" si="739"/>
        <v/>
      </c>
      <c r="ZJ95" s="66" t="str">
        <f t="shared" si="740"/>
        <v/>
      </c>
      <c r="ZK95" s="66" t="str">
        <f t="shared" si="741"/>
        <v/>
      </c>
      <c r="ZL95" s="66" t="str">
        <f t="shared" si="742"/>
        <v/>
      </c>
      <c r="ZM95" s="66" t="str">
        <f t="shared" si="743"/>
        <v/>
      </c>
      <c r="ZN95" s="66" t="str">
        <f t="shared" si="744"/>
        <v/>
      </c>
      <c r="ZO95" s="66" t="str">
        <f t="shared" si="745"/>
        <v/>
      </c>
      <c r="ZP95" s="66" t="str">
        <f t="shared" si="746"/>
        <v/>
      </c>
      <c r="ZQ95" s="66" t="str">
        <f t="shared" si="747"/>
        <v/>
      </c>
      <c r="ZR95" s="66" t="str">
        <f t="shared" si="748"/>
        <v/>
      </c>
      <c r="ZS95" s="66" t="str">
        <f t="shared" si="749"/>
        <v/>
      </c>
      <c r="ZT95" s="66" t="str">
        <f t="shared" si="750"/>
        <v/>
      </c>
      <c r="ZU95" s="66" t="str">
        <f t="shared" si="751"/>
        <v/>
      </c>
      <c r="ZV95" s="66" t="str">
        <f t="shared" si="752"/>
        <v/>
      </c>
      <c r="ZW95" s="66" t="str">
        <f t="shared" si="753"/>
        <v/>
      </c>
      <c r="ZX95" s="66" t="str">
        <f t="shared" si="754"/>
        <v/>
      </c>
      <c r="ZY95" s="66" t="str">
        <f t="shared" si="755"/>
        <v/>
      </c>
      <c r="ZZ95" s="66" t="str">
        <f t="shared" si="756"/>
        <v/>
      </c>
      <c r="AAA95" s="66" t="str">
        <f t="shared" si="757"/>
        <v/>
      </c>
      <c r="AAB95" s="66" t="str">
        <f t="shared" si="758"/>
        <v/>
      </c>
      <c r="AAC95" s="66" t="str">
        <f t="shared" si="759"/>
        <v/>
      </c>
      <c r="AAD95" s="66" t="str">
        <f t="shared" si="760"/>
        <v/>
      </c>
      <c r="AAE95" s="66" t="str">
        <f t="shared" si="761"/>
        <v/>
      </c>
      <c r="AAF95" s="66" t="str">
        <f t="shared" si="762"/>
        <v/>
      </c>
      <c r="AAG95" s="66" t="str">
        <f t="shared" si="763"/>
        <v/>
      </c>
      <c r="AAH95" s="66" t="str">
        <f t="shared" si="764"/>
        <v/>
      </c>
      <c r="AAI95" s="66" t="str">
        <f t="shared" si="765"/>
        <v/>
      </c>
      <c r="AAJ95" s="66" t="str">
        <f t="shared" si="766"/>
        <v/>
      </c>
      <c r="AAK95" s="66" t="str">
        <f t="shared" si="767"/>
        <v/>
      </c>
      <c r="AAL95" s="66" t="str">
        <f t="shared" si="768"/>
        <v/>
      </c>
      <c r="AAM95" s="66" t="str">
        <f t="shared" si="769"/>
        <v/>
      </c>
      <c r="AAN95" s="66" t="str">
        <f t="shared" si="770"/>
        <v/>
      </c>
      <c r="AAO95" s="66" t="str">
        <f t="shared" si="771"/>
        <v/>
      </c>
      <c r="AAP95" s="66" t="str">
        <f t="shared" si="772"/>
        <v/>
      </c>
      <c r="AAQ95" s="66" t="str">
        <f t="shared" si="773"/>
        <v/>
      </c>
      <c r="AAR95" s="66" t="str">
        <f t="shared" si="774"/>
        <v/>
      </c>
      <c r="AAS95" s="66" t="str">
        <f t="shared" si="775"/>
        <v/>
      </c>
      <c r="AAT95" s="66" t="str">
        <f t="shared" si="776"/>
        <v/>
      </c>
      <c r="AAU95" s="66" t="str">
        <f t="shared" si="777"/>
        <v/>
      </c>
      <c r="AAV95" s="66" t="str">
        <f t="shared" si="778"/>
        <v/>
      </c>
      <c r="AAW95" s="66" t="str">
        <f t="shared" si="779"/>
        <v/>
      </c>
      <c r="AAX95" s="66" t="str">
        <f t="shared" si="780"/>
        <v/>
      </c>
      <c r="AAY95" s="66" t="str">
        <f t="shared" si="781"/>
        <v/>
      </c>
      <c r="AAZ95" s="66" t="str">
        <f t="shared" si="782"/>
        <v/>
      </c>
      <c r="ABA95" s="66" t="str">
        <f t="shared" si="783"/>
        <v/>
      </c>
      <c r="ABB95" s="66" t="str">
        <f t="shared" si="784"/>
        <v/>
      </c>
      <c r="ABC95" s="66" t="str">
        <f t="shared" si="785"/>
        <v/>
      </c>
      <c r="ABD95" s="66" t="str">
        <f t="shared" si="786"/>
        <v/>
      </c>
      <c r="ABE95" s="66" t="str">
        <f t="shared" si="787"/>
        <v/>
      </c>
      <c r="ABF95" s="66" t="str">
        <f t="shared" si="788"/>
        <v/>
      </c>
      <c r="ABG95" s="66" t="str">
        <f t="shared" si="789"/>
        <v/>
      </c>
      <c r="ABH95" s="66" t="str">
        <f t="shared" si="790"/>
        <v/>
      </c>
      <c r="ABI95" s="66" t="str">
        <f t="shared" si="791"/>
        <v/>
      </c>
      <c r="ABJ95" s="66" t="str">
        <f t="shared" si="792"/>
        <v/>
      </c>
      <c r="ABK95" s="66" t="str">
        <f t="shared" si="793"/>
        <v/>
      </c>
      <c r="ABL95" s="66" t="str">
        <f t="shared" si="794"/>
        <v/>
      </c>
      <c r="ABM95" s="66" t="str">
        <f t="shared" si="795"/>
        <v/>
      </c>
      <c r="ABN95" s="66" t="str">
        <f t="shared" si="796"/>
        <v/>
      </c>
      <c r="ABO95" s="66" t="str">
        <f t="shared" si="797"/>
        <v/>
      </c>
      <c r="ABP95" s="66" t="str">
        <f t="shared" si="798"/>
        <v/>
      </c>
      <c r="ABQ95" s="66" t="str">
        <f t="shared" si="799"/>
        <v/>
      </c>
      <c r="ABR95" s="66" t="str">
        <f t="shared" si="800"/>
        <v/>
      </c>
      <c r="ABS95" s="66" t="str">
        <f t="shared" si="801"/>
        <v/>
      </c>
      <c r="ABT95" s="66" t="str">
        <f t="shared" si="802"/>
        <v/>
      </c>
      <c r="ABU95" s="66" t="str">
        <f t="shared" si="803"/>
        <v/>
      </c>
      <c r="ABV95" s="66" t="str">
        <f t="shared" si="804"/>
        <v/>
      </c>
      <c r="ABW95" s="66" t="str">
        <f t="shared" si="805"/>
        <v/>
      </c>
      <c r="ABX95" s="66" t="str">
        <f t="shared" si="806"/>
        <v/>
      </c>
      <c r="ABY95" s="66" t="str">
        <f t="shared" si="807"/>
        <v/>
      </c>
      <c r="ABZ95" s="66" t="str">
        <f t="shared" si="808"/>
        <v/>
      </c>
      <c r="ACA95" s="66" t="str">
        <f t="shared" si="809"/>
        <v/>
      </c>
      <c r="ACB95" s="66" t="str">
        <f t="shared" si="810"/>
        <v/>
      </c>
      <c r="ACC95" s="66" t="str">
        <f t="shared" si="811"/>
        <v/>
      </c>
      <c r="ACD95" s="66" t="str">
        <f t="shared" si="812"/>
        <v/>
      </c>
      <c r="ACE95" s="66" t="str">
        <f t="shared" si="813"/>
        <v/>
      </c>
      <c r="ACF95" s="66" t="str">
        <f t="shared" si="814"/>
        <v/>
      </c>
      <c r="ACG95" s="66" t="str">
        <f t="shared" si="815"/>
        <v/>
      </c>
      <c r="ACH95" s="66" t="str">
        <f t="shared" si="816"/>
        <v/>
      </c>
      <c r="ACI95" s="66" t="str">
        <f t="shared" si="817"/>
        <v/>
      </c>
      <c r="ACJ95" s="66" t="str">
        <f t="shared" si="818"/>
        <v/>
      </c>
      <c r="ACK95" s="66" t="str">
        <f t="shared" si="819"/>
        <v/>
      </c>
      <c r="ACL95" s="66" t="str">
        <f t="shared" si="820"/>
        <v/>
      </c>
      <c r="ACM95" s="66" t="str">
        <f t="shared" ref="ACM95:ACN95" si="853">IF(AND(ACS$3="Unit", ACL95=""), "", IF(AND(ACS$3="Unit", ACL95="-"),"", IF(ACS$3="Unit", "kg/GJ delivered", IF(AND(NY95&lt;&gt;"", NY95&lt;&gt;"-", NX95="-"),"", IF($H95="","", IF(NX95="nd", "",IF(NX95="&lt;n.a.&gt;", "", IF(NY95="#/MJ", "", IF(NY95="kg/GJ delivered",NX95,IF(NY95="g/MJ delivered",NX95,IF(NY95="kg/MJ delivered",NX95*1000,IF(NY95="mg/MJ delivered",NX95/1000,IF(NY95="g/kg",((NX95)*(1/$I95)*(1/$H95)),IF(NY95="mg/kg",((NX95/1000)*(1/$I95)*(1/$H95)),IF(NY95="mg/MJ delivered",NX95/1000,IF(NY95="-","","Error"))))))))))))))))</f>
        <v/>
      </c>
      <c r="ACN95" s="66" t="str">
        <f t="shared" si="853"/>
        <v/>
      </c>
      <c r="ACO95" s="66" t="str">
        <f t="shared" si="822"/>
        <v/>
      </c>
      <c r="ACP95" s="66" t="str">
        <f t="shared" si="823"/>
        <v/>
      </c>
      <c r="ACQ95" s="66" t="str">
        <f t="shared" si="824"/>
        <v/>
      </c>
      <c r="ACR95" s="66" t="str">
        <f t="shared" si="825"/>
        <v/>
      </c>
      <c r="ACS95" s="66" t="str">
        <f t="shared" si="826"/>
        <v/>
      </c>
      <c r="ACT95" s="66" t="str">
        <f t="shared" si="827"/>
        <v/>
      </c>
    </row>
    <row r="96" spans="2:774" ht="15.75" customHeight="1" x14ac:dyDescent="0.25">
      <c r="B96" s="66">
        <v>218</v>
      </c>
      <c r="C96" s="66" t="s">
        <v>828</v>
      </c>
      <c r="D96" s="66" t="s">
        <v>797</v>
      </c>
      <c r="E96" s="156" t="s">
        <v>1643</v>
      </c>
      <c r="F96" s="66" t="s">
        <v>497</v>
      </c>
      <c r="G96" s="66" t="s">
        <v>490</v>
      </c>
      <c r="H96" s="126">
        <v>0.14000000000000001</v>
      </c>
      <c r="I96" s="130">
        <v>19.5</v>
      </c>
      <c r="J96" s="66" t="str">
        <f t="shared" si="449"/>
        <v>Firewood, Traditional, GLO</v>
      </c>
      <c r="K96" s="66" t="s">
        <v>1254</v>
      </c>
      <c r="L96" s="66" t="s">
        <v>1254</v>
      </c>
      <c r="M96" s="66" t="s">
        <v>1254</v>
      </c>
      <c r="N96" s="66" t="s">
        <v>1254</v>
      </c>
      <c r="O96" s="66" t="s">
        <v>802</v>
      </c>
      <c r="P96" s="66" t="str">
        <f t="shared" si="852"/>
        <v>GLO</v>
      </c>
      <c r="Q96" s="66" t="s">
        <v>1584</v>
      </c>
      <c r="R96" s="162">
        <v>55.2</v>
      </c>
      <c r="S96" s="158" t="s">
        <v>523</v>
      </c>
      <c r="T96" s="158" t="s">
        <v>128</v>
      </c>
      <c r="U96" s="158" t="s">
        <v>128</v>
      </c>
      <c r="V96" s="158" t="s">
        <v>128</v>
      </c>
      <c r="W96" s="158" t="s">
        <v>128</v>
      </c>
      <c r="X96" s="166">
        <v>1547.2</v>
      </c>
      <c r="Y96" s="158" t="s">
        <v>523</v>
      </c>
      <c r="Z96" s="165">
        <v>7.98</v>
      </c>
      <c r="AA96" s="158" t="s">
        <v>523</v>
      </c>
      <c r="AB96" s="158" t="s">
        <v>128</v>
      </c>
      <c r="AC96" s="158" t="s">
        <v>128</v>
      </c>
      <c r="AD96" s="158" t="s">
        <v>128</v>
      </c>
      <c r="AE96" s="158" t="s">
        <v>128</v>
      </c>
      <c r="AF96" s="165">
        <v>6.8</v>
      </c>
      <c r="AG96" s="158" t="s">
        <v>523</v>
      </c>
      <c r="AH96" s="163">
        <v>5.0999999999999997E-2</v>
      </c>
      <c r="AI96" s="158" t="s">
        <v>523</v>
      </c>
      <c r="AJ96" s="158" t="s">
        <v>128</v>
      </c>
      <c r="AK96" s="158" t="s">
        <v>128</v>
      </c>
      <c r="AL96" s="158" t="s">
        <v>128</v>
      </c>
      <c r="AM96" s="158" t="s">
        <v>128</v>
      </c>
      <c r="AN96" s="158" t="s">
        <v>128</v>
      </c>
      <c r="AO96" s="158" t="s">
        <v>128</v>
      </c>
      <c r="AP96" s="158" t="s">
        <v>128</v>
      </c>
      <c r="AQ96" s="158" t="s">
        <v>128</v>
      </c>
      <c r="AR96" s="158" t="s">
        <v>128</v>
      </c>
      <c r="AS96" s="158" t="s">
        <v>128</v>
      </c>
      <c r="AT96" s="158" t="s">
        <v>128</v>
      </c>
      <c r="AU96" s="158" t="s">
        <v>128</v>
      </c>
      <c r="AV96" s="158" t="s">
        <v>128</v>
      </c>
      <c r="AW96" s="158" t="s">
        <v>128</v>
      </c>
      <c r="AX96" s="158" t="s">
        <v>128</v>
      </c>
      <c r="AY96" s="158" t="s">
        <v>128</v>
      </c>
      <c r="AZ96" s="158" t="s">
        <v>128</v>
      </c>
      <c r="BA96" s="158" t="s">
        <v>128</v>
      </c>
      <c r="BB96" s="158" t="s">
        <v>128</v>
      </c>
      <c r="BC96" s="158" t="s">
        <v>128</v>
      </c>
      <c r="BD96" s="158" t="s">
        <v>128</v>
      </c>
      <c r="BE96" s="158" t="s">
        <v>128</v>
      </c>
      <c r="BF96" s="158" t="s">
        <v>128</v>
      </c>
      <c r="BG96" s="158" t="s">
        <v>128</v>
      </c>
      <c r="BH96" s="158" t="s">
        <v>128</v>
      </c>
      <c r="BI96" s="158" t="s">
        <v>128</v>
      </c>
      <c r="BJ96" s="158" t="s">
        <v>128</v>
      </c>
      <c r="BK96" s="158" t="s">
        <v>128</v>
      </c>
      <c r="BL96" s="158" t="s">
        <v>128</v>
      </c>
      <c r="BM96" s="158" t="s">
        <v>128</v>
      </c>
      <c r="BN96" s="158" t="s">
        <v>128</v>
      </c>
      <c r="BO96" s="158" t="s">
        <v>128</v>
      </c>
      <c r="BP96" s="158" t="s">
        <v>128</v>
      </c>
      <c r="BQ96" s="158" t="s">
        <v>128</v>
      </c>
      <c r="BR96" s="158" t="s">
        <v>128</v>
      </c>
      <c r="BS96" s="158" t="s">
        <v>128</v>
      </c>
      <c r="BT96" s="158" t="s">
        <v>128</v>
      </c>
      <c r="BU96" s="158" t="s">
        <v>128</v>
      </c>
      <c r="BV96" s="158" t="s">
        <v>128</v>
      </c>
      <c r="BW96" s="158" t="s">
        <v>128</v>
      </c>
      <c r="BX96" s="158" t="s">
        <v>128</v>
      </c>
      <c r="BY96" s="158" t="s">
        <v>128</v>
      </c>
      <c r="BZ96" s="158" t="s">
        <v>128</v>
      </c>
      <c r="CA96" s="158" t="s">
        <v>128</v>
      </c>
      <c r="CB96" s="158" t="s">
        <v>128</v>
      </c>
      <c r="CC96" s="158" t="s">
        <v>128</v>
      </c>
      <c r="CD96" s="158" t="s">
        <v>128</v>
      </c>
      <c r="CE96" s="158" t="s">
        <v>128</v>
      </c>
      <c r="CF96" s="158" t="s">
        <v>128</v>
      </c>
      <c r="CG96" s="158" t="s">
        <v>128</v>
      </c>
      <c r="CH96" s="158" t="s">
        <v>128</v>
      </c>
      <c r="CI96" s="158" t="s">
        <v>128</v>
      </c>
      <c r="CJ96" s="158" t="s">
        <v>128</v>
      </c>
      <c r="CK96" s="158" t="s">
        <v>128</v>
      </c>
      <c r="CL96" s="158" t="s">
        <v>128</v>
      </c>
      <c r="CM96" s="158" t="s">
        <v>128</v>
      </c>
      <c r="CN96" s="158" t="s">
        <v>128</v>
      </c>
      <c r="CO96" s="158" t="s">
        <v>128</v>
      </c>
      <c r="CP96" s="158" t="s">
        <v>128</v>
      </c>
      <c r="CQ96" s="158" t="s">
        <v>128</v>
      </c>
      <c r="CR96" s="158" t="s">
        <v>128</v>
      </c>
      <c r="CS96" s="158" t="s">
        <v>128</v>
      </c>
      <c r="CT96" s="158" t="s">
        <v>128</v>
      </c>
      <c r="CU96" s="158" t="s">
        <v>128</v>
      </c>
      <c r="CV96" s="158" t="s">
        <v>128</v>
      </c>
      <c r="CW96" s="158" t="s">
        <v>128</v>
      </c>
      <c r="CX96" s="158" t="s">
        <v>128</v>
      </c>
      <c r="CY96" s="158" t="s">
        <v>128</v>
      </c>
      <c r="CZ96" s="158" t="s">
        <v>128</v>
      </c>
      <c r="DA96" s="158" t="s">
        <v>128</v>
      </c>
      <c r="DB96" s="158" t="s">
        <v>128</v>
      </c>
      <c r="DC96" s="158" t="s">
        <v>128</v>
      </c>
      <c r="DD96" s="158" t="s">
        <v>128</v>
      </c>
      <c r="DE96" s="158" t="s">
        <v>128</v>
      </c>
      <c r="DF96" s="158" t="s">
        <v>128</v>
      </c>
      <c r="DG96" s="158" t="s">
        <v>128</v>
      </c>
      <c r="DH96" s="158" t="s">
        <v>128</v>
      </c>
      <c r="DI96" s="158" t="s">
        <v>128</v>
      </c>
      <c r="DJ96" s="158" t="s">
        <v>128</v>
      </c>
      <c r="DK96" s="158" t="s">
        <v>128</v>
      </c>
      <c r="DL96" s="158" t="s">
        <v>128</v>
      </c>
      <c r="DM96" s="158" t="s">
        <v>128</v>
      </c>
      <c r="DN96" s="158" t="s">
        <v>128</v>
      </c>
      <c r="DO96" s="158" t="s">
        <v>128</v>
      </c>
      <c r="DP96" s="158" t="s">
        <v>128</v>
      </c>
      <c r="DQ96" s="158" t="s">
        <v>128</v>
      </c>
      <c r="DR96" s="158" t="s">
        <v>128</v>
      </c>
      <c r="DS96" s="158" t="s">
        <v>128</v>
      </c>
      <c r="DT96" s="158" t="s">
        <v>128</v>
      </c>
      <c r="DU96" s="158" t="s">
        <v>128</v>
      </c>
      <c r="DV96" s="158" t="s">
        <v>128</v>
      </c>
      <c r="DW96" s="158" t="s">
        <v>128</v>
      </c>
      <c r="DX96" s="158" t="s">
        <v>128</v>
      </c>
      <c r="DY96" s="158" t="s">
        <v>128</v>
      </c>
      <c r="DZ96" s="158" t="s">
        <v>128</v>
      </c>
      <c r="EA96" s="158" t="s">
        <v>128</v>
      </c>
      <c r="EB96" s="158" t="s">
        <v>128</v>
      </c>
      <c r="EC96" s="158" t="s">
        <v>128</v>
      </c>
      <c r="ED96" s="158" t="s">
        <v>128</v>
      </c>
      <c r="EE96" s="158" t="s">
        <v>128</v>
      </c>
      <c r="EF96" s="158" t="s">
        <v>128</v>
      </c>
      <c r="EG96" s="158" t="s">
        <v>128</v>
      </c>
      <c r="EH96" s="158" t="s">
        <v>128</v>
      </c>
      <c r="EI96" s="158" t="s">
        <v>128</v>
      </c>
      <c r="EJ96" s="158" t="s">
        <v>128</v>
      </c>
      <c r="EK96" s="158" t="s">
        <v>128</v>
      </c>
      <c r="EL96" s="158" t="s">
        <v>128</v>
      </c>
      <c r="EM96" s="158" t="s">
        <v>128</v>
      </c>
      <c r="EN96" s="158" t="s">
        <v>128</v>
      </c>
      <c r="EO96" s="158" t="s">
        <v>128</v>
      </c>
      <c r="EP96" s="158" t="s">
        <v>128</v>
      </c>
      <c r="EQ96" s="158" t="s">
        <v>128</v>
      </c>
      <c r="ER96" s="158" t="s">
        <v>128</v>
      </c>
      <c r="ES96" s="158" t="s">
        <v>128</v>
      </c>
      <c r="ET96" s="158" t="s">
        <v>128</v>
      </c>
      <c r="EU96" s="158" t="s">
        <v>128</v>
      </c>
      <c r="EV96" s="158" t="s">
        <v>128</v>
      </c>
      <c r="EW96" s="158" t="s">
        <v>128</v>
      </c>
      <c r="EX96" s="158" t="s">
        <v>128</v>
      </c>
      <c r="EY96" s="158" t="s">
        <v>128</v>
      </c>
      <c r="EZ96" s="158" t="s">
        <v>128</v>
      </c>
      <c r="FA96" s="158" t="s">
        <v>128</v>
      </c>
      <c r="FB96" s="158" t="s">
        <v>128</v>
      </c>
      <c r="FC96" s="158" t="s">
        <v>128</v>
      </c>
      <c r="FD96" s="158" t="s">
        <v>128</v>
      </c>
      <c r="FE96" s="158" t="s">
        <v>128</v>
      </c>
      <c r="FF96" s="158" t="s">
        <v>128</v>
      </c>
      <c r="FG96" s="158" t="s">
        <v>128</v>
      </c>
      <c r="FH96" s="158" t="s">
        <v>128</v>
      </c>
      <c r="FI96" s="158" t="s">
        <v>128</v>
      </c>
      <c r="FJ96" s="158" t="s">
        <v>128</v>
      </c>
      <c r="FK96" s="158" t="s">
        <v>128</v>
      </c>
      <c r="FL96" s="158" t="s">
        <v>128</v>
      </c>
      <c r="FM96" s="158" t="s">
        <v>128</v>
      </c>
      <c r="FN96" s="158" t="s">
        <v>128</v>
      </c>
      <c r="FO96" s="158" t="s">
        <v>128</v>
      </c>
      <c r="FP96" s="158" t="s">
        <v>128</v>
      </c>
      <c r="FQ96" s="158" t="s">
        <v>128</v>
      </c>
      <c r="FR96" s="158" t="s">
        <v>128</v>
      </c>
      <c r="FS96" s="158" t="s">
        <v>128</v>
      </c>
      <c r="FT96" s="158" t="s">
        <v>128</v>
      </c>
      <c r="FU96" s="158" t="s">
        <v>128</v>
      </c>
      <c r="FV96" s="158" t="s">
        <v>128</v>
      </c>
      <c r="FW96" s="158" t="s">
        <v>128</v>
      </c>
      <c r="FX96" s="158" t="s">
        <v>128</v>
      </c>
      <c r="FY96" s="158" t="s">
        <v>128</v>
      </c>
      <c r="FZ96" s="158" t="s">
        <v>128</v>
      </c>
      <c r="GA96" s="158" t="s">
        <v>128</v>
      </c>
      <c r="GB96" s="158" t="s">
        <v>128</v>
      </c>
      <c r="GC96" s="158" t="s">
        <v>128</v>
      </c>
      <c r="GD96" s="158" t="s">
        <v>128</v>
      </c>
      <c r="GE96" s="158" t="s">
        <v>128</v>
      </c>
      <c r="GF96" s="158" t="s">
        <v>128</v>
      </c>
      <c r="GG96" s="158" t="s">
        <v>128</v>
      </c>
      <c r="GH96" s="158" t="s">
        <v>128</v>
      </c>
      <c r="GI96" s="158" t="s">
        <v>128</v>
      </c>
      <c r="GJ96" s="158" t="s">
        <v>128</v>
      </c>
      <c r="GK96" s="158" t="s">
        <v>128</v>
      </c>
      <c r="GL96" s="158" t="s">
        <v>128</v>
      </c>
      <c r="GM96" s="158" t="s">
        <v>128</v>
      </c>
      <c r="GN96" s="158" t="s">
        <v>128</v>
      </c>
      <c r="GO96" s="158" t="s">
        <v>128</v>
      </c>
      <c r="GP96" s="158" t="s">
        <v>128</v>
      </c>
      <c r="GQ96" s="158" t="s">
        <v>128</v>
      </c>
      <c r="GR96" s="158" t="s">
        <v>128</v>
      </c>
      <c r="GS96" s="158" t="s">
        <v>128</v>
      </c>
      <c r="GT96" s="158" t="s">
        <v>128</v>
      </c>
      <c r="GU96" s="158" t="s">
        <v>128</v>
      </c>
      <c r="GV96" s="158" t="s">
        <v>128</v>
      </c>
      <c r="GW96" s="158" t="s">
        <v>128</v>
      </c>
      <c r="GX96" s="158" t="s">
        <v>128</v>
      </c>
      <c r="GY96" s="158" t="s">
        <v>128</v>
      </c>
      <c r="GZ96" s="158" t="s">
        <v>128</v>
      </c>
      <c r="HA96" s="158" t="s">
        <v>128</v>
      </c>
      <c r="HB96" s="158" t="s">
        <v>128</v>
      </c>
      <c r="HC96" s="158" t="s">
        <v>128</v>
      </c>
      <c r="HD96" s="158" t="s">
        <v>128</v>
      </c>
      <c r="HE96" s="158" t="s">
        <v>128</v>
      </c>
      <c r="HF96" s="158" t="s">
        <v>128</v>
      </c>
      <c r="HG96" s="158" t="s">
        <v>128</v>
      </c>
      <c r="HH96" s="158" t="s">
        <v>128</v>
      </c>
      <c r="HI96" s="158" t="s">
        <v>128</v>
      </c>
      <c r="HJ96" s="158" t="s">
        <v>128</v>
      </c>
      <c r="HK96" s="158" t="s">
        <v>128</v>
      </c>
      <c r="HL96" s="158" t="s">
        <v>128</v>
      </c>
      <c r="HM96" s="158" t="s">
        <v>128</v>
      </c>
      <c r="HN96" s="158" t="s">
        <v>128</v>
      </c>
      <c r="HO96" s="158" t="s">
        <v>128</v>
      </c>
      <c r="HP96" s="158" t="s">
        <v>128</v>
      </c>
      <c r="HQ96" s="158" t="s">
        <v>128</v>
      </c>
      <c r="HR96" s="158" t="s">
        <v>128</v>
      </c>
      <c r="HS96" s="158" t="s">
        <v>128</v>
      </c>
      <c r="HT96" s="158" t="s">
        <v>128</v>
      </c>
      <c r="HU96" s="158" t="s">
        <v>128</v>
      </c>
      <c r="HV96" s="158" t="s">
        <v>128</v>
      </c>
      <c r="HW96" s="158" t="s">
        <v>128</v>
      </c>
      <c r="HX96" s="158" t="s">
        <v>128</v>
      </c>
      <c r="HY96" s="158" t="s">
        <v>128</v>
      </c>
      <c r="HZ96" s="158" t="s">
        <v>128</v>
      </c>
      <c r="IA96" s="158" t="s">
        <v>128</v>
      </c>
      <c r="IB96" s="158" t="s">
        <v>128</v>
      </c>
      <c r="IC96" s="158" t="s">
        <v>128</v>
      </c>
      <c r="ID96" s="158" t="s">
        <v>128</v>
      </c>
      <c r="IE96" s="158" t="s">
        <v>128</v>
      </c>
      <c r="IF96" s="158" t="s">
        <v>128</v>
      </c>
      <c r="IG96" s="158" t="s">
        <v>128</v>
      </c>
      <c r="IH96" s="158" t="s">
        <v>128</v>
      </c>
      <c r="II96" s="158" t="s">
        <v>128</v>
      </c>
      <c r="IJ96" s="158" t="s">
        <v>128</v>
      </c>
      <c r="IK96" s="158" t="s">
        <v>128</v>
      </c>
      <c r="IL96" s="158" t="s">
        <v>128</v>
      </c>
      <c r="IM96" s="158" t="s">
        <v>128</v>
      </c>
      <c r="IN96" s="158" t="s">
        <v>128</v>
      </c>
      <c r="IO96" s="158" t="s">
        <v>128</v>
      </c>
      <c r="IP96" s="158" t="s">
        <v>128</v>
      </c>
      <c r="IQ96" s="158" t="s">
        <v>128</v>
      </c>
      <c r="IR96" s="158" t="s">
        <v>128</v>
      </c>
      <c r="IS96" s="158" t="s">
        <v>128</v>
      </c>
      <c r="IT96" s="158" t="s">
        <v>128</v>
      </c>
      <c r="IU96" s="158" t="s">
        <v>128</v>
      </c>
      <c r="IV96" s="158" t="s">
        <v>128</v>
      </c>
      <c r="IW96" s="158" t="s">
        <v>128</v>
      </c>
      <c r="IX96" s="158" t="s">
        <v>128</v>
      </c>
      <c r="IY96" s="158" t="s">
        <v>128</v>
      </c>
      <c r="IZ96" s="158" t="s">
        <v>128</v>
      </c>
      <c r="JA96" s="158" t="s">
        <v>128</v>
      </c>
      <c r="JB96" s="158" t="s">
        <v>128</v>
      </c>
      <c r="JC96" s="158" t="s">
        <v>128</v>
      </c>
      <c r="JD96" s="158" t="s">
        <v>128</v>
      </c>
      <c r="JE96" s="158" t="s">
        <v>128</v>
      </c>
      <c r="JF96" s="158" t="s">
        <v>128</v>
      </c>
      <c r="JG96" s="158" t="s">
        <v>128</v>
      </c>
      <c r="JH96" s="158" t="s">
        <v>128</v>
      </c>
      <c r="JI96" s="158" t="s">
        <v>128</v>
      </c>
      <c r="JJ96" s="158" t="s">
        <v>128</v>
      </c>
      <c r="JK96" s="158" t="s">
        <v>128</v>
      </c>
      <c r="JL96" s="158" t="s">
        <v>128</v>
      </c>
      <c r="JM96" s="158" t="s">
        <v>128</v>
      </c>
      <c r="JN96" s="158" t="s">
        <v>128</v>
      </c>
      <c r="JO96" s="158" t="s">
        <v>128</v>
      </c>
      <c r="JP96" s="158" t="s">
        <v>128</v>
      </c>
      <c r="JQ96" s="158" t="s">
        <v>128</v>
      </c>
      <c r="JR96" s="158" t="s">
        <v>128</v>
      </c>
      <c r="JS96" s="158" t="s">
        <v>128</v>
      </c>
      <c r="JT96" s="158" t="s">
        <v>128</v>
      </c>
      <c r="JU96" s="158" t="s">
        <v>128</v>
      </c>
      <c r="JV96" s="158" t="s">
        <v>128</v>
      </c>
      <c r="JW96" s="158" t="s">
        <v>128</v>
      </c>
      <c r="JX96" s="158" t="s">
        <v>128</v>
      </c>
      <c r="JY96" s="158" t="s">
        <v>128</v>
      </c>
      <c r="JZ96" s="158" t="s">
        <v>128</v>
      </c>
      <c r="KA96" s="158" t="s">
        <v>128</v>
      </c>
      <c r="KB96" s="158" t="s">
        <v>128</v>
      </c>
      <c r="KC96" s="158" t="s">
        <v>128</v>
      </c>
      <c r="KD96" s="158" t="s">
        <v>128</v>
      </c>
      <c r="KE96" s="158" t="s">
        <v>128</v>
      </c>
      <c r="KF96" s="158" t="s">
        <v>128</v>
      </c>
      <c r="KG96" s="158" t="s">
        <v>128</v>
      </c>
      <c r="KH96" s="158" t="s">
        <v>128</v>
      </c>
      <c r="KI96" s="158" t="s">
        <v>128</v>
      </c>
      <c r="KJ96" s="158" t="s">
        <v>128</v>
      </c>
      <c r="KK96" s="158" t="s">
        <v>128</v>
      </c>
      <c r="KL96" s="158" t="s">
        <v>128</v>
      </c>
      <c r="KM96" s="158" t="s">
        <v>128</v>
      </c>
      <c r="KN96" s="158" t="s">
        <v>128</v>
      </c>
      <c r="KO96" s="158" t="s">
        <v>128</v>
      </c>
      <c r="KP96" s="158" t="s">
        <v>128</v>
      </c>
      <c r="KQ96" s="158" t="s">
        <v>128</v>
      </c>
      <c r="KR96" s="158" t="s">
        <v>128</v>
      </c>
      <c r="KS96" s="158" t="s">
        <v>128</v>
      </c>
      <c r="KT96" s="158" t="s">
        <v>128</v>
      </c>
      <c r="KU96" s="158" t="s">
        <v>128</v>
      </c>
      <c r="KV96" s="158" t="s">
        <v>128</v>
      </c>
      <c r="KW96" s="158" t="s">
        <v>128</v>
      </c>
      <c r="KX96" s="158" t="s">
        <v>128</v>
      </c>
      <c r="KY96" s="158" t="s">
        <v>128</v>
      </c>
      <c r="KZ96" s="158" t="s">
        <v>128</v>
      </c>
      <c r="LA96" s="158" t="s">
        <v>128</v>
      </c>
      <c r="LB96" s="158" t="s">
        <v>128</v>
      </c>
      <c r="LC96" s="158" t="s">
        <v>128</v>
      </c>
      <c r="LD96" s="158" t="s">
        <v>128</v>
      </c>
      <c r="LE96" s="158" t="s">
        <v>128</v>
      </c>
      <c r="LF96" s="158" t="s">
        <v>128</v>
      </c>
      <c r="LG96" s="158" t="s">
        <v>128</v>
      </c>
      <c r="LH96" s="158" t="s">
        <v>128</v>
      </c>
      <c r="LI96" s="158" t="s">
        <v>128</v>
      </c>
      <c r="LJ96" s="158" t="s">
        <v>128</v>
      </c>
      <c r="LK96" s="158" t="s">
        <v>128</v>
      </c>
      <c r="LL96" s="158" t="s">
        <v>128</v>
      </c>
      <c r="LM96" s="158" t="s">
        <v>128</v>
      </c>
      <c r="LN96" s="158" t="s">
        <v>128</v>
      </c>
      <c r="LO96" s="158" t="s">
        <v>128</v>
      </c>
      <c r="LP96" s="158" t="s">
        <v>128</v>
      </c>
      <c r="LQ96" s="158" t="s">
        <v>128</v>
      </c>
      <c r="LR96" s="158" t="s">
        <v>128</v>
      </c>
      <c r="LS96" s="158" t="s">
        <v>128</v>
      </c>
      <c r="LT96" s="158" t="s">
        <v>128</v>
      </c>
      <c r="LU96" s="158" t="s">
        <v>128</v>
      </c>
      <c r="LV96" s="158" t="s">
        <v>128</v>
      </c>
      <c r="LW96" s="158" t="s">
        <v>128</v>
      </c>
      <c r="LX96" s="158" t="s">
        <v>128</v>
      </c>
      <c r="LY96" s="158" t="s">
        <v>128</v>
      </c>
      <c r="LZ96" s="158" t="s">
        <v>128</v>
      </c>
      <c r="MA96" s="158" t="s">
        <v>128</v>
      </c>
      <c r="MB96" s="158" t="s">
        <v>128</v>
      </c>
      <c r="MC96" s="158" t="s">
        <v>128</v>
      </c>
      <c r="MD96" s="158" t="s">
        <v>128</v>
      </c>
      <c r="ME96" s="158" t="s">
        <v>128</v>
      </c>
      <c r="MF96" s="158" t="s">
        <v>128</v>
      </c>
      <c r="MG96" s="158" t="s">
        <v>128</v>
      </c>
      <c r="MH96" s="158" t="s">
        <v>128</v>
      </c>
      <c r="MI96" s="158" t="s">
        <v>128</v>
      </c>
      <c r="MJ96" s="158" t="s">
        <v>128</v>
      </c>
      <c r="MK96" s="158" t="s">
        <v>128</v>
      </c>
      <c r="ML96" s="158" t="s">
        <v>128</v>
      </c>
      <c r="MM96" s="158" t="s">
        <v>128</v>
      </c>
      <c r="MN96" s="158" t="s">
        <v>128</v>
      </c>
      <c r="MO96" s="158" t="s">
        <v>128</v>
      </c>
      <c r="MP96" s="158" t="s">
        <v>128</v>
      </c>
      <c r="MQ96" s="158" t="s">
        <v>128</v>
      </c>
      <c r="MR96" s="158" t="s">
        <v>128</v>
      </c>
      <c r="MS96" s="158" t="s">
        <v>128</v>
      </c>
      <c r="MT96" s="158" t="s">
        <v>128</v>
      </c>
      <c r="MU96" s="158" t="s">
        <v>128</v>
      </c>
      <c r="MV96" s="158" t="s">
        <v>128</v>
      </c>
      <c r="MW96" s="158" t="s">
        <v>128</v>
      </c>
      <c r="MX96" s="158" t="s">
        <v>128</v>
      </c>
      <c r="MY96" s="158" t="s">
        <v>128</v>
      </c>
      <c r="MZ96" s="158" t="s">
        <v>128</v>
      </c>
      <c r="NA96" s="158" t="s">
        <v>128</v>
      </c>
      <c r="NB96" s="158" t="s">
        <v>128</v>
      </c>
      <c r="NC96" s="158" t="s">
        <v>128</v>
      </c>
      <c r="ND96" s="158" t="s">
        <v>128</v>
      </c>
      <c r="NE96" s="158" t="s">
        <v>128</v>
      </c>
      <c r="NF96" s="158" t="s">
        <v>128</v>
      </c>
      <c r="NG96" s="158" t="s">
        <v>128</v>
      </c>
      <c r="NH96" s="158" t="s">
        <v>128</v>
      </c>
      <c r="NI96" s="158" t="s">
        <v>128</v>
      </c>
      <c r="NJ96" s="158" t="s">
        <v>128</v>
      </c>
      <c r="NK96" s="158" t="s">
        <v>128</v>
      </c>
      <c r="NL96" s="158" t="s">
        <v>128</v>
      </c>
      <c r="NM96" s="158" t="s">
        <v>128</v>
      </c>
      <c r="NN96" s="158" t="s">
        <v>128</v>
      </c>
      <c r="NO96" s="158" t="s">
        <v>128</v>
      </c>
      <c r="NP96" s="158" t="s">
        <v>128</v>
      </c>
      <c r="NQ96" s="158" t="s">
        <v>128</v>
      </c>
      <c r="NR96" s="158" t="s">
        <v>128</v>
      </c>
      <c r="NS96" s="158" t="s">
        <v>128</v>
      </c>
      <c r="NT96" s="158" t="s">
        <v>128</v>
      </c>
      <c r="NU96" s="158" t="s">
        <v>128</v>
      </c>
      <c r="NV96" s="158" t="s">
        <v>128</v>
      </c>
      <c r="NW96" s="158" t="s">
        <v>128</v>
      </c>
      <c r="NX96" s="158" t="s">
        <v>128</v>
      </c>
      <c r="NY96" s="158" t="s">
        <v>128</v>
      </c>
      <c r="NZ96" s="158" t="s">
        <v>128</v>
      </c>
      <c r="OA96" s="158" t="s">
        <v>128</v>
      </c>
      <c r="OB96" s="158" t="s">
        <v>128</v>
      </c>
      <c r="OC96" s="158" t="s">
        <v>128</v>
      </c>
      <c r="OD96" s="158" t="s">
        <v>128</v>
      </c>
      <c r="OE96" s="170" t="s">
        <v>128</v>
      </c>
      <c r="OF96" s="181"/>
      <c r="OG96" s="174">
        <f t="shared" si="451"/>
        <v>20.219780219780219</v>
      </c>
      <c r="OH96" s="66" t="str">
        <f t="shared" si="452"/>
        <v>kg/GJ delivered</v>
      </c>
      <c r="OI96" s="66" t="str">
        <f t="shared" si="453"/>
        <v/>
      </c>
      <c r="OJ96" s="66" t="str">
        <f t="shared" si="454"/>
        <v/>
      </c>
      <c r="OK96" s="66" t="str">
        <f t="shared" si="455"/>
        <v/>
      </c>
      <c r="OL96" s="66" t="str">
        <f t="shared" si="456"/>
        <v/>
      </c>
      <c r="OM96" s="159">
        <f t="shared" si="457"/>
        <v>566.73992673992677</v>
      </c>
      <c r="ON96" s="66" t="str">
        <f t="shared" si="458"/>
        <v>kg/GJ delivered</v>
      </c>
      <c r="OO96" s="118">
        <f t="shared" si="459"/>
        <v>2.9230769230769229</v>
      </c>
      <c r="OP96" s="66" t="str">
        <f t="shared" si="460"/>
        <v>kg/GJ delivered</v>
      </c>
      <c r="OQ96" s="66" t="str">
        <f t="shared" si="461"/>
        <v/>
      </c>
      <c r="OR96" s="66" t="str">
        <f t="shared" si="462"/>
        <v/>
      </c>
      <c r="OS96" s="66" t="str">
        <f t="shared" si="463"/>
        <v/>
      </c>
      <c r="OT96" s="66" t="str">
        <f t="shared" si="464"/>
        <v/>
      </c>
      <c r="OU96" s="118">
        <f t="shared" si="465"/>
        <v>2.4908424908424904</v>
      </c>
      <c r="OV96" s="66" t="str">
        <f t="shared" si="466"/>
        <v>kg/GJ delivered</v>
      </c>
      <c r="OW96" s="126">
        <f t="shared" si="467"/>
        <v>1.8681318681318681E-2</v>
      </c>
      <c r="OX96" s="66" t="str">
        <f t="shared" si="468"/>
        <v>kg/GJ delivered</v>
      </c>
      <c r="OY96" s="66" t="str">
        <f t="shared" si="469"/>
        <v/>
      </c>
      <c r="OZ96" s="66" t="str">
        <f t="shared" si="470"/>
        <v/>
      </c>
      <c r="PA96" s="66" t="str">
        <f t="shared" si="471"/>
        <v/>
      </c>
      <c r="PB96" s="66" t="str">
        <f t="shared" si="472"/>
        <v/>
      </c>
      <c r="PC96" s="66" t="str">
        <f t="shared" si="473"/>
        <v/>
      </c>
      <c r="PD96" s="66" t="str">
        <f t="shared" si="474"/>
        <v/>
      </c>
      <c r="PE96" s="66" t="str">
        <f t="shared" si="475"/>
        <v/>
      </c>
      <c r="PF96" s="66" t="str">
        <f t="shared" si="476"/>
        <v/>
      </c>
      <c r="PG96" s="66" t="str">
        <f t="shared" si="477"/>
        <v/>
      </c>
      <c r="PH96" s="66" t="str">
        <f t="shared" si="478"/>
        <v/>
      </c>
      <c r="PI96" s="66" t="str">
        <f t="shared" si="479"/>
        <v/>
      </c>
      <c r="PJ96" s="66" t="str">
        <f t="shared" si="480"/>
        <v/>
      </c>
      <c r="PK96" s="66" t="str">
        <f t="shared" si="481"/>
        <v/>
      </c>
      <c r="PL96" s="66" t="str">
        <f t="shared" si="482"/>
        <v/>
      </c>
      <c r="PM96" s="66" t="str">
        <f t="shared" si="483"/>
        <v/>
      </c>
      <c r="PN96" s="66" t="str">
        <f t="shared" si="484"/>
        <v/>
      </c>
      <c r="PO96" s="66" t="str">
        <f t="shared" si="485"/>
        <v/>
      </c>
      <c r="PP96" s="66" t="str">
        <f t="shared" si="486"/>
        <v/>
      </c>
      <c r="PQ96" s="66" t="str">
        <f t="shared" si="487"/>
        <v/>
      </c>
      <c r="PR96" s="66" t="str">
        <f t="shared" si="488"/>
        <v/>
      </c>
      <c r="PS96" s="66" t="str">
        <f t="shared" si="489"/>
        <v/>
      </c>
      <c r="PT96" s="66" t="str">
        <f t="shared" si="490"/>
        <v/>
      </c>
      <c r="PU96" s="66" t="str">
        <f t="shared" si="491"/>
        <v/>
      </c>
      <c r="PV96" s="66" t="str">
        <f t="shared" si="492"/>
        <v/>
      </c>
      <c r="PW96" s="66" t="str">
        <f t="shared" si="493"/>
        <v/>
      </c>
      <c r="PX96" s="66" t="str">
        <f t="shared" si="494"/>
        <v/>
      </c>
      <c r="PY96" s="66" t="str">
        <f t="shared" si="495"/>
        <v/>
      </c>
      <c r="PZ96" s="66" t="str">
        <f t="shared" si="496"/>
        <v/>
      </c>
      <c r="QA96" s="66" t="str">
        <f t="shared" si="497"/>
        <v/>
      </c>
      <c r="QB96" s="66" t="str">
        <f t="shared" si="498"/>
        <v/>
      </c>
      <c r="QC96" s="66" t="str">
        <f t="shared" si="499"/>
        <v/>
      </c>
      <c r="QD96" s="66" t="str">
        <f t="shared" si="500"/>
        <v/>
      </c>
      <c r="QE96" s="66" t="str">
        <f t="shared" si="501"/>
        <v/>
      </c>
      <c r="QF96" s="66" t="str">
        <f t="shared" si="502"/>
        <v/>
      </c>
      <c r="QG96" s="66" t="str">
        <f t="shared" si="503"/>
        <v/>
      </c>
      <c r="QH96" s="66" t="str">
        <f t="shared" si="504"/>
        <v/>
      </c>
      <c r="QI96" s="66" t="str">
        <f t="shared" si="505"/>
        <v/>
      </c>
      <c r="QJ96" s="66" t="str">
        <f t="shared" si="506"/>
        <v/>
      </c>
      <c r="QK96" s="66" t="str">
        <f t="shared" si="507"/>
        <v/>
      </c>
      <c r="QL96" s="66" t="str">
        <f t="shared" si="508"/>
        <v/>
      </c>
      <c r="QM96" s="66" t="str">
        <f t="shared" si="509"/>
        <v/>
      </c>
      <c r="QN96" s="66" t="str">
        <f t="shared" si="510"/>
        <v/>
      </c>
      <c r="QO96" s="66" t="str">
        <f t="shared" si="511"/>
        <v/>
      </c>
      <c r="QP96" s="66" t="str">
        <f t="shared" si="512"/>
        <v/>
      </c>
      <c r="QQ96" s="66" t="str">
        <f t="shared" si="513"/>
        <v/>
      </c>
      <c r="QR96" s="66" t="str">
        <f t="shared" si="514"/>
        <v/>
      </c>
      <c r="QS96" s="66" t="str">
        <f t="shared" si="515"/>
        <v/>
      </c>
      <c r="QT96" s="66" t="str">
        <f t="shared" si="516"/>
        <v/>
      </c>
      <c r="QU96" s="66" t="str">
        <f t="shared" si="517"/>
        <v/>
      </c>
      <c r="QV96" s="66" t="str">
        <f t="shared" si="518"/>
        <v/>
      </c>
      <c r="QW96" s="66" t="str">
        <f t="shared" si="519"/>
        <v/>
      </c>
      <c r="QX96" s="66" t="str">
        <f t="shared" si="520"/>
        <v/>
      </c>
      <c r="QY96" s="66" t="str">
        <f t="shared" si="521"/>
        <v/>
      </c>
      <c r="QZ96" s="66" t="str">
        <f t="shared" si="522"/>
        <v/>
      </c>
      <c r="RA96" s="66" t="str">
        <f t="shared" si="523"/>
        <v/>
      </c>
      <c r="RB96" s="66" t="str">
        <f t="shared" si="524"/>
        <v/>
      </c>
      <c r="RC96" s="66" t="str">
        <f t="shared" si="525"/>
        <v/>
      </c>
      <c r="RD96" s="66" t="str">
        <f t="shared" si="526"/>
        <v/>
      </c>
      <c r="RE96" s="66" t="str">
        <f t="shared" si="527"/>
        <v/>
      </c>
      <c r="RF96" s="66" t="str">
        <f t="shared" si="528"/>
        <v/>
      </c>
      <c r="RG96" s="66" t="str">
        <f t="shared" si="529"/>
        <v/>
      </c>
      <c r="RH96" s="66" t="str">
        <f t="shared" si="530"/>
        <v/>
      </c>
      <c r="RI96" s="66" t="str">
        <f t="shared" si="531"/>
        <v/>
      </c>
      <c r="RJ96" s="66" t="str">
        <f t="shared" si="532"/>
        <v/>
      </c>
      <c r="RK96" s="66" t="str">
        <f t="shared" si="533"/>
        <v/>
      </c>
      <c r="RL96" s="66" t="str">
        <f t="shared" si="534"/>
        <v/>
      </c>
      <c r="RM96" s="66" t="str">
        <f t="shared" si="535"/>
        <v/>
      </c>
      <c r="RN96" s="66" t="str">
        <f t="shared" si="536"/>
        <v/>
      </c>
      <c r="RO96" s="66" t="str">
        <f t="shared" si="537"/>
        <v/>
      </c>
      <c r="RP96" s="66" t="str">
        <f t="shared" si="538"/>
        <v/>
      </c>
      <c r="RQ96" s="66" t="str">
        <f t="shared" si="539"/>
        <v/>
      </c>
      <c r="RR96" s="66" t="str">
        <f t="shared" si="540"/>
        <v/>
      </c>
      <c r="RS96" s="66" t="str">
        <f t="shared" si="541"/>
        <v/>
      </c>
      <c r="RT96" s="66" t="str">
        <f t="shared" si="542"/>
        <v/>
      </c>
      <c r="RU96" s="66" t="str">
        <f t="shared" si="543"/>
        <v/>
      </c>
      <c r="RV96" s="66" t="str">
        <f t="shared" si="544"/>
        <v/>
      </c>
      <c r="RW96" s="66" t="str">
        <f t="shared" si="545"/>
        <v/>
      </c>
      <c r="RX96" s="66" t="str">
        <f t="shared" si="546"/>
        <v/>
      </c>
      <c r="RY96" s="66" t="str">
        <f t="shared" si="547"/>
        <v/>
      </c>
      <c r="RZ96" s="66" t="str">
        <f t="shared" si="548"/>
        <v/>
      </c>
      <c r="SA96" s="66" t="str">
        <f t="shared" si="549"/>
        <v/>
      </c>
      <c r="SB96" s="66" t="str">
        <f t="shared" si="550"/>
        <v/>
      </c>
      <c r="SC96" s="66" t="str">
        <f t="shared" si="551"/>
        <v/>
      </c>
      <c r="SD96" s="66" t="str">
        <f t="shared" si="552"/>
        <v/>
      </c>
      <c r="SE96" s="66" t="str">
        <f t="shared" si="553"/>
        <v/>
      </c>
      <c r="SF96" s="66" t="str">
        <f t="shared" si="554"/>
        <v/>
      </c>
      <c r="SG96" s="66" t="str">
        <f t="shared" si="555"/>
        <v/>
      </c>
      <c r="SH96" s="66" t="str">
        <f t="shared" si="556"/>
        <v/>
      </c>
      <c r="SI96" s="66" t="str">
        <f t="shared" si="557"/>
        <v/>
      </c>
      <c r="SJ96" s="66" t="str">
        <f t="shared" si="558"/>
        <v/>
      </c>
      <c r="SK96" s="66" t="str">
        <f t="shared" si="559"/>
        <v/>
      </c>
      <c r="SL96" s="66" t="str">
        <f t="shared" si="560"/>
        <v/>
      </c>
      <c r="SM96" s="66" t="str">
        <f t="shared" si="561"/>
        <v/>
      </c>
      <c r="SN96" s="66" t="str">
        <f t="shared" si="562"/>
        <v/>
      </c>
      <c r="SO96" s="66" t="str">
        <f t="shared" si="563"/>
        <v/>
      </c>
      <c r="SP96" s="66" t="str">
        <f t="shared" si="564"/>
        <v/>
      </c>
      <c r="SQ96" s="66" t="str">
        <f t="shared" si="565"/>
        <v/>
      </c>
      <c r="SR96" s="66" t="str">
        <f t="shared" si="566"/>
        <v/>
      </c>
      <c r="SS96" s="66" t="str">
        <f t="shared" si="567"/>
        <v/>
      </c>
      <c r="ST96" s="66" t="str">
        <f t="shared" si="568"/>
        <v/>
      </c>
      <c r="SU96" s="66" t="str">
        <f t="shared" si="569"/>
        <v/>
      </c>
      <c r="SV96" s="66" t="str">
        <f t="shared" si="570"/>
        <v/>
      </c>
      <c r="SW96" s="66" t="str">
        <f t="shared" si="571"/>
        <v/>
      </c>
      <c r="SX96" s="66" t="str">
        <f t="shared" si="572"/>
        <v/>
      </c>
      <c r="SY96" s="66" t="str">
        <f t="shared" si="573"/>
        <v/>
      </c>
      <c r="SZ96" s="66" t="str">
        <f t="shared" si="574"/>
        <v/>
      </c>
      <c r="TA96" s="66" t="str">
        <f t="shared" si="575"/>
        <v/>
      </c>
      <c r="TB96" s="66" t="str">
        <f t="shared" si="576"/>
        <v/>
      </c>
      <c r="TC96" s="66" t="str">
        <f t="shared" si="577"/>
        <v/>
      </c>
      <c r="TD96" s="66" t="str">
        <f t="shared" si="578"/>
        <v/>
      </c>
      <c r="TE96" s="66" t="str">
        <f t="shared" si="579"/>
        <v/>
      </c>
      <c r="TF96" s="66" t="str">
        <f t="shared" si="580"/>
        <v/>
      </c>
      <c r="TG96" s="66" t="str">
        <f t="shared" si="581"/>
        <v/>
      </c>
      <c r="TH96" s="66" t="str">
        <f t="shared" si="582"/>
        <v/>
      </c>
      <c r="TI96" s="66" t="str">
        <f t="shared" si="583"/>
        <v/>
      </c>
      <c r="TJ96" s="66" t="str">
        <f t="shared" si="584"/>
        <v/>
      </c>
      <c r="TK96" s="66" t="str">
        <f t="shared" si="585"/>
        <v/>
      </c>
      <c r="TL96" s="66" t="str">
        <f t="shared" si="586"/>
        <v/>
      </c>
      <c r="TM96" s="66" t="str">
        <f t="shared" si="587"/>
        <v/>
      </c>
      <c r="TN96" s="66" t="str">
        <f t="shared" si="588"/>
        <v/>
      </c>
      <c r="TO96" s="66" t="str">
        <f t="shared" si="589"/>
        <v/>
      </c>
      <c r="TP96" s="66" t="str">
        <f t="shared" si="590"/>
        <v/>
      </c>
      <c r="TQ96" s="66" t="str">
        <f t="shared" si="591"/>
        <v/>
      </c>
      <c r="TR96" s="66" t="str">
        <f t="shared" si="592"/>
        <v/>
      </c>
      <c r="TS96" s="66" t="str">
        <f t="shared" si="593"/>
        <v/>
      </c>
      <c r="TT96" s="66" t="str">
        <f t="shared" si="594"/>
        <v/>
      </c>
      <c r="TU96" s="66" t="str">
        <f t="shared" si="595"/>
        <v/>
      </c>
      <c r="TV96" s="66" t="str">
        <f t="shared" si="596"/>
        <v/>
      </c>
      <c r="TW96" s="66" t="str">
        <f t="shared" si="597"/>
        <v/>
      </c>
      <c r="TX96" s="66" t="str">
        <f t="shared" si="598"/>
        <v/>
      </c>
      <c r="TY96" s="66" t="str">
        <f t="shared" si="599"/>
        <v/>
      </c>
      <c r="TZ96" s="66" t="str">
        <f t="shared" si="600"/>
        <v/>
      </c>
      <c r="UA96" s="66" t="str">
        <f t="shared" si="601"/>
        <v/>
      </c>
      <c r="UB96" s="66" t="str">
        <f t="shared" si="602"/>
        <v/>
      </c>
      <c r="UC96" s="66" t="str">
        <f t="shared" si="603"/>
        <v/>
      </c>
      <c r="UD96" s="66" t="str">
        <f t="shared" si="604"/>
        <v/>
      </c>
      <c r="UE96" s="66" t="str">
        <f t="shared" si="605"/>
        <v/>
      </c>
      <c r="UF96" s="66" t="str">
        <f t="shared" si="606"/>
        <v/>
      </c>
      <c r="UG96" s="66" t="str">
        <f t="shared" si="607"/>
        <v/>
      </c>
      <c r="UH96" s="66" t="str">
        <f t="shared" si="608"/>
        <v/>
      </c>
      <c r="UI96" s="66" t="str">
        <f t="shared" si="609"/>
        <v/>
      </c>
      <c r="UJ96" s="66" t="str">
        <f t="shared" si="610"/>
        <v/>
      </c>
      <c r="UK96" s="66" t="str">
        <f t="shared" si="611"/>
        <v/>
      </c>
      <c r="UL96" s="66" t="str">
        <f t="shared" si="612"/>
        <v/>
      </c>
      <c r="UM96" s="66" t="str">
        <f t="shared" si="613"/>
        <v/>
      </c>
      <c r="UN96" s="66" t="str">
        <f t="shared" si="614"/>
        <v/>
      </c>
      <c r="UO96" s="66" t="str">
        <f t="shared" si="615"/>
        <v/>
      </c>
      <c r="UP96" s="66" t="str">
        <f t="shared" si="616"/>
        <v/>
      </c>
      <c r="UQ96" s="66" t="str">
        <f t="shared" si="617"/>
        <v/>
      </c>
      <c r="UR96" s="66" t="str">
        <f t="shared" si="618"/>
        <v/>
      </c>
      <c r="US96" s="66" t="str">
        <f t="shared" si="619"/>
        <v/>
      </c>
      <c r="UT96" s="66" t="str">
        <f t="shared" si="620"/>
        <v/>
      </c>
      <c r="UU96" s="66" t="str">
        <f t="shared" si="621"/>
        <v/>
      </c>
      <c r="UV96" s="66" t="str">
        <f t="shared" si="622"/>
        <v/>
      </c>
      <c r="UW96" s="66" t="str">
        <f t="shared" si="623"/>
        <v/>
      </c>
      <c r="UX96" s="66" t="str">
        <f t="shared" si="624"/>
        <v/>
      </c>
      <c r="UY96" s="66" t="str">
        <f t="shared" si="625"/>
        <v/>
      </c>
      <c r="UZ96" s="66" t="str">
        <f t="shared" si="626"/>
        <v/>
      </c>
      <c r="VA96" s="66" t="str">
        <f t="shared" si="627"/>
        <v/>
      </c>
      <c r="VB96" s="66" t="str">
        <f t="shared" si="628"/>
        <v/>
      </c>
      <c r="VC96" s="66" t="str">
        <f t="shared" si="629"/>
        <v/>
      </c>
      <c r="VD96" s="66" t="str">
        <f t="shared" si="630"/>
        <v/>
      </c>
      <c r="VE96" s="66" t="str">
        <f t="shared" si="631"/>
        <v/>
      </c>
      <c r="VF96" s="66" t="str">
        <f t="shared" si="632"/>
        <v/>
      </c>
      <c r="VG96" s="66" t="str">
        <f t="shared" si="633"/>
        <v/>
      </c>
      <c r="VH96" s="66" t="str">
        <f t="shared" si="634"/>
        <v/>
      </c>
      <c r="VI96" s="66" t="str">
        <f t="shared" si="635"/>
        <v/>
      </c>
      <c r="VJ96" s="66" t="str">
        <f t="shared" si="636"/>
        <v/>
      </c>
      <c r="VK96" s="66" t="str">
        <f t="shared" si="637"/>
        <v/>
      </c>
      <c r="VL96" s="66" t="str">
        <f t="shared" si="638"/>
        <v/>
      </c>
      <c r="VM96" s="66" t="str">
        <f t="shared" si="639"/>
        <v/>
      </c>
      <c r="VN96" s="66" t="str">
        <f t="shared" si="640"/>
        <v/>
      </c>
      <c r="VO96" s="66" t="str">
        <f t="shared" si="641"/>
        <v/>
      </c>
      <c r="VP96" s="66" t="str">
        <f t="shared" si="642"/>
        <v/>
      </c>
      <c r="VQ96" s="66" t="str">
        <f t="shared" si="643"/>
        <v/>
      </c>
      <c r="VR96" s="66" t="str">
        <f t="shared" si="644"/>
        <v/>
      </c>
      <c r="VS96" s="66" t="str">
        <f t="shared" si="645"/>
        <v/>
      </c>
      <c r="VT96" s="66" t="str">
        <f t="shared" si="646"/>
        <v/>
      </c>
      <c r="VU96" s="66" t="str">
        <f t="shared" si="647"/>
        <v/>
      </c>
      <c r="VV96" s="66" t="str">
        <f t="shared" si="648"/>
        <v/>
      </c>
      <c r="VW96" s="66" t="str">
        <f t="shared" si="649"/>
        <v/>
      </c>
      <c r="VX96" s="66" t="str">
        <f t="shared" si="650"/>
        <v/>
      </c>
      <c r="VY96" s="66" t="str">
        <f t="shared" si="651"/>
        <v/>
      </c>
      <c r="VZ96" s="66" t="str">
        <f t="shared" si="652"/>
        <v/>
      </c>
      <c r="WA96" s="66" t="str">
        <f t="shared" si="653"/>
        <v/>
      </c>
      <c r="WB96" s="66" t="str">
        <f t="shared" si="654"/>
        <v/>
      </c>
      <c r="WC96" s="66" t="str">
        <f t="shared" si="655"/>
        <v/>
      </c>
      <c r="WD96" s="66" t="str">
        <f t="shared" si="656"/>
        <v/>
      </c>
      <c r="WE96" s="66" t="str">
        <f t="shared" si="657"/>
        <v/>
      </c>
      <c r="WF96" s="66" t="str">
        <f t="shared" si="658"/>
        <v/>
      </c>
      <c r="WG96" s="66" t="str">
        <f t="shared" si="659"/>
        <v/>
      </c>
      <c r="WH96" s="66" t="str">
        <f t="shared" si="660"/>
        <v/>
      </c>
      <c r="WI96" s="66" t="str">
        <f t="shared" si="661"/>
        <v/>
      </c>
      <c r="WJ96" s="66" t="str">
        <f t="shared" si="662"/>
        <v/>
      </c>
      <c r="WK96" s="66" t="str">
        <f t="shared" si="663"/>
        <v/>
      </c>
      <c r="WL96" s="66" t="str">
        <f t="shared" si="664"/>
        <v/>
      </c>
      <c r="WM96" s="66" t="str">
        <f t="shared" si="665"/>
        <v/>
      </c>
      <c r="WN96" s="66" t="str">
        <f t="shared" si="666"/>
        <v/>
      </c>
      <c r="WO96" s="66" t="str">
        <f t="shared" si="667"/>
        <v/>
      </c>
      <c r="WP96" s="66" t="str">
        <f t="shared" si="668"/>
        <v/>
      </c>
      <c r="WQ96" s="66" t="str">
        <f t="shared" si="669"/>
        <v/>
      </c>
      <c r="WR96" s="66" t="str">
        <f t="shared" si="670"/>
        <v/>
      </c>
      <c r="WS96" s="66" t="str">
        <f t="shared" si="671"/>
        <v/>
      </c>
      <c r="WT96" s="66" t="str">
        <f t="shared" si="672"/>
        <v/>
      </c>
      <c r="WU96" s="66" t="str">
        <f t="shared" si="673"/>
        <v/>
      </c>
      <c r="WV96" s="66" t="str">
        <f t="shared" si="674"/>
        <v/>
      </c>
      <c r="WW96" s="66" t="str">
        <f t="shared" si="675"/>
        <v/>
      </c>
      <c r="WX96" s="66" t="str">
        <f t="shared" si="676"/>
        <v/>
      </c>
      <c r="WY96" s="66" t="str">
        <f t="shared" si="677"/>
        <v/>
      </c>
      <c r="WZ96" s="66" t="str">
        <f t="shared" si="678"/>
        <v/>
      </c>
      <c r="XA96" s="66" t="str">
        <f t="shared" si="679"/>
        <v/>
      </c>
      <c r="XB96" s="66" t="str">
        <f t="shared" si="680"/>
        <v/>
      </c>
      <c r="XC96" s="66" t="str">
        <f t="shared" si="681"/>
        <v/>
      </c>
      <c r="XD96" s="66" t="str">
        <f t="shared" si="682"/>
        <v/>
      </c>
      <c r="XE96" s="66" t="str">
        <f t="shared" si="683"/>
        <v/>
      </c>
      <c r="XF96" s="66" t="str">
        <f t="shared" si="684"/>
        <v/>
      </c>
      <c r="XG96" s="66" t="str">
        <f t="shared" si="685"/>
        <v/>
      </c>
      <c r="XH96" s="66" t="str">
        <f t="shared" si="686"/>
        <v/>
      </c>
      <c r="XI96" s="66" t="str">
        <f t="shared" si="687"/>
        <v/>
      </c>
      <c r="XJ96" s="66" t="str">
        <f t="shared" si="688"/>
        <v/>
      </c>
      <c r="XK96" s="66" t="str">
        <f t="shared" si="689"/>
        <v/>
      </c>
      <c r="XL96" s="66" t="str">
        <f t="shared" si="690"/>
        <v/>
      </c>
      <c r="XM96" s="66" t="str">
        <f t="shared" si="691"/>
        <v/>
      </c>
      <c r="XN96" s="66" t="str">
        <f t="shared" si="692"/>
        <v/>
      </c>
      <c r="XO96" s="66" t="str">
        <f t="shared" si="693"/>
        <v/>
      </c>
      <c r="XP96" s="66" t="str">
        <f t="shared" si="694"/>
        <v/>
      </c>
      <c r="XQ96" s="66" t="str">
        <f t="shared" si="695"/>
        <v/>
      </c>
      <c r="XR96" s="66" t="str">
        <f t="shared" si="696"/>
        <v/>
      </c>
      <c r="XS96" s="66" t="str">
        <f t="shared" si="697"/>
        <v/>
      </c>
      <c r="XT96" s="66" t="str">
        <f t="shared" si="698"/>
        <v/>
      </c>
      <c r="XU96" s="66" t="str">
        <f t="shared" si="699"/>
        <v/>
      </c>
      <c r="XV96" s="66" t="str">
        <f t="shared" si="700"/>
        <v/>
      </c>
      <c r="XW96" s="66" t="str">
        <f t="shared" si="701"/>
        <v/>
      </c>
      <c r="XX96" s="66" t="str">
        <f t="shared" si="702"/>
        <v/>
      </c>
      <c r="XY96" s="66" t="str">
        <f t="shared" si="703"/>
        <v/>
      </c>
      <c r="XZ96" s="66" t="str">
        <f t="shared" si="704"/>
        <v/>
      </c>
      <c r="YA96" s="66" t="str">
        <f t="shared" si="705"/>
        <v/>
      </c>
      <c r="YB96" s="66" t="str">
        <f t="shared" si="706"/>
        <v/>
      </c>
      <c r="YC96" s="66" t="str">
        <f t="shared" si="707"/>
        <v/>
      </c>
      <c r="YD96" s="66" t="str">
        <f t="shared" si="708"/>
        <v/>
      </c>
      <c r="YE96" s="66" t="str">
        <f t="shared" si="709"/>
        <v/>
      </c>
      <c r="YF96" s="66" t="str">
        <f t="shared" si="710"/>
        <v/>
      </c>
      <c r="YG96" s="66" t="str">
        <f t="shared" si="711"/>
        <v/>
      </c>
      <c r="YH96" s="66" t="str">
        <f t="shared" si="712"/>
        <v/>
      </c>
      <c r="YI96" s="66" t="str">
        <f t="shared" si="713"/>
        <v/>
      </c>
      <c r="YJ96" s="66" t="str">
        <f t="shared" si="714"/>
        <v/>
      </c>
      <c r="YK96" s="66" t="str">
        <f t="shared" si="715"/>
        <v/>
      </c>
      <c r="YL96" s="66" t="str">
        <f t="shared" si="716"/>
        <v/>
      </c>
      <c r="YM96" s="66" t="str">
        <f t="shared" si="717"/>
        <v/>
      </c>
      <c r="YN96" s="66" t="str">
        <f t="shared" si="718"/>
        <v/>
      </c>
      <c r="YO96" s="66" t="str">
        <f t="shared" si="719"/>
        <v/>
      </c>
      <c r="YP96" s="66" t="str">
        <f t="shared" si="720"/>
        <v/>
      </c>
      <c r="YQ96" s="66" t="str">
        <f t="shared" si="721"/>
        <v/>
      </c>
      <c r="YR96" s="66" t="str">
        <f t="shared" si="722"/>
        <v/>
      </c>
      <c r="YS96" s="66" t="str">
        <f t="shared" si="723"/>
        <v/>
      </c>
      <c r="YT96" s="66" t="str">
        <f t="shared" si="724"/>
        <v/>
      </c>
      <c r="YU96" s="66" t="str">
        <f t="shared" si="725"/>
        <v/>
      </c>
      <c r="YV96" s="66" t="str">
        <f t="shared" si="726"/>
        <v/>
      </c>
      <c r="YW96" s="66" t="str">
        <f t="shared" si="727"/>
        <v/>
      </c>
      <c r="YX96" s="66" t="str">
        <f t="shared" si="728"/>
        <v/>
      </c>
      <c r="YY96" s="66" t="str">
        <f t="shared" si="729"/>
        <v/>
      </c>
      <c r="YZ96" s="66" t="str">
        <f t="shared" si="730"/>
        <v/>
      </c>
      <c r="ZA96" s="66" t="str">
        <f t="shared" si="731"/>
        <v/>
      </c>
      <c r="ZB96" s="66" t="str">
        <f t="shared" si="732"/>
        <v/>
      </c>
      <c r="ZC96" s="66" t="str">
        <f t="shared" si="733"/>
        <v/>
      </c>
      <c r="ZD96" s="66" t="str">
        <f t="shared" si="734"/>
        <v/>
      </c>
      <c r="ZE96" s="66" t="str">
        <f t="shared" si="735"/>
        <v/>
      </c>
      <c r="ZF96" s="66" t="str">
        <f t="shared" si="736"/>
        <v/>
      </c>
      <c r="ZG96" s="66" t="str">
        <f t="shared" si="737"/>
        <v/>
      </c>
      <c r="ZH96" s="66" t="str">
        <f t="shared" si="738"/>
        <v/>
      </c>
      <c r="ZI96" s="66" t="str">
        <f t="shared" si="739"/>
        <v/>
      </c>
      <c r="ZJ96" s="66" t="str">
        <f t="shared" si="740"/>
        <v/>
      </c>
      <c r="ZK96" s="66" t="str">
        <f t="shared" si="741"/>
        <v/>
      </c>
      <c r="ZL96" s="66" t="str">
        <f t="shared" si="742"/>
        <v/>
      </c>
      <c r="ZM96" s="66" t="str">
        <f t="shared" si="743"/>
        <v/>
      </c>
      <c r="ZN96" s="66" t="str">
        <f t="shared" si="744"/>
        <v/>
      </c>
      <c r="ZO96" s="66" t="str">
        <f t="shared" si="745"/>
        <v/>
      </c>
      <c r="ZP96" s="66" t="str">
        <f t="shared" si="746"/>
        <v/>
      </c>
      <c r="ZQ96" s="66" t="str">
        <f t="shared" si="747"/>
        <v/>
      </c>
      <c r="ZR96" s="66" t="str">
        <f t="shared" si="748"/>
        <v/>
      </c>
      <c r="ZS96" s="66" t="str">
        <f t="shared" si="749"/>
        <v/>
      </c>
      <c r="ZT96" s="66" t="str">
        <f t="shared" si="750"/>
        <v/>
      </c>
      <c r="ZU96" s="66" t="str">
        <f t="shared" si="751"/>
        <v/>
      </c>
      <c r="ZV96" s="66" t="str">
        <f t="shared" si="752"/>
        <v/>
      </c>
      <c r="ZW96" s="66" t="str">
        <f t="shared" si="753"/>
        <v/>
      </c>
      <c r="ZX96" s="66" t="str">
        <f t="shared" si="754"/>
        <v/>
      </c>
      <c r="ZY96" s="66" t="str">
        <f t="shared" si="755"/>
        <v/>
      </c>
      <c r="ZZ96" s="66" t="str">
        <f t="shared" si="756"/>
        <v/>
      </c>
      <c r="AAA96" s="66" t="str">
        <f t="shared" si="757"/>
        <v/>
      </c>
      <c r="AAB96" s="66" t="str">
        <f t="shared" si="758"/>
        <v/>
      </c>
      <c r="AAC96" s="66" t="str">
        <f t="shared" si="759"/>
        <v/>
      </c>
      <c r="AAD96" s="66" t="str">
        <f t="shared" si="760"/>
        <v/>
      </c>
      <c r="AAE96" s="66" t="str">
        <f t="shared" si="761"/>
        <v/>
      </c>
      <c r="AAF96" s="66" t="str">
        <f t="shared" si="762"/>
        <v/>
      </c>
      <c r="AAG96" s="66" t="str">
        <f t="shared" si="763"/>
        <v/>
      </c>
      <c r="AAH96" s="66" t="str">
        <f t="shared" si="764"/>
        <v/>
      </c>
      <c r="AAI96" s="66" t="str">
        <f t="shared" si="765"/>
        <v/>
      </c>
      <c r="AAJ96" s="66" t="str">
        <f t="shared" si="766"/>
        <v/>
      </c>
      <c r="AAK96" s="66" t="str">
        <f t="shared" si="767"/>
        <v/>
      </c>
      <c r="AAL96" s="66" t="str">
        <f t="shared" si="768"/>
        <v/>
      </c>
      <c r="AAM96" s="66" t="str">
        <f t="shared" si="769"/>
        <v/>
      </c>
      <c r="AAN96" s="66" t="str">
        <f t="shared" si="770"/>
        <v/>
      </c>
      <c r="AAO96" s="66" t="str">
        <f t="shared" si="771"/>
        <v/>
      </c>
      <c r="AAP96" s="66" t="str">
        <f t="shared" si="772"/>
        <v/>
      </c>
      <c r="AAQ96" s="66" t="str">
        <f t="shared" si="773"/>
        <v/>
      </c>
      <c r="AAR96" s="66" t="str">
        <f t="shared" si="774"/>
        <v/>
      </c>
      <c r="AAS96" s="66" t="str">
        <f t="shared" si="775"/>
        <v/>
      </c>
      <c r="AAT96" s="66" t="str">
        <f t="shared" si="776"/>
        <v/>
      </c>
      <c r="AAU96" s="66" t="str">
        <f t="shared" si="777"/>
        <v/>
      </c>
      <c r="AAV96" s="66" t="str">
        <f t="shared" si="778"/>
        <v/>
      </c>
      <c r="AAW96" s="66" t="str">
        <f t="shared" si="779"/>
        <v/>
      </c>
      <c r="AAX96" s="66" t="str">
        <f t="shared" si="780"/>
        <v/>
      </c>
      <c r="AAY96" s="66" t="str">
        <f t="shared" si="781"/>
        <v/>
      </c>
      <c r="AAZ96" s="66" t="str">
        <f t="shared" si="782"/>
        <v/>
      </c>
      <c r="ABA96" s="66" t="str">
        <f t="shared" si="783"/>
        <v/>
      </c>
      <c r="ABB96" s="66" t="str">
        <f t="shared" si="784"/>
        <v/>
      </c>
      <c r="ABC96" s="66" t="str">
        <f t="shared" si="785"/>
        <v/>
      </c>
      <c r="ABD96" s="66" t="str">
        <f t="shared" si="786"/>
        <v/>
      </c>
      <c r="ABE96" s="66" t="str">
        <f t="shared" si="787"/>
        <v/>
      </c>
      <c r="ABF96" s="66" t="str">
        <f t="shared" si="788"/>
        <v/>
      </c>
      <c r="ABG96" s="66" t="str">
        <f t="shared" si="789"/>
        <v/>
      </c>
      <c r="ABH96" s="66" t="str">
        <f t="shared" si="790"/>
        <v/>
      </c>
      <c r="ABI96" s="66" t="str">
        <f t="shared" si="791"/>
        <v/>
      </c>
      <c r="ABJ96" s="66" t="str">
        <f t="shared" si="792"/>
        <v/>
      </c>
      <c r="ABK96" s="66" t="str">
        <f t="shared" si="793"/>
        <v/>
      </c>
      <c r="ABL96" s="66" t="str">
        <f t="shared" si="794"/>
        <v/>
      </c>
      <c r="ABM96" s="66" t="str">
        <f t="shared" si="795"/>
        <v/>
      </c>
      <c r="ABN96" s="66" t="str">
        <f t="shared" si="796"/>
        <v/>
      </c>
      <c r="ABO96" s="66" t="str">
        <f t="shared" si="797"/>
        <v/>
      </c>
      <c r="ABP96" s="66" t="str">
        <f t="shared" si="798"/>
        <v/>
      </c>
      <c r="ABQ96" s="66" t="str">
        <f t="shared" si="799"/>
        <v/>
      </c>
      <c r="ABR96" s="66" t="str">
        <f t="shared" si="800"/>
        <v/>
      </c>
      <c r="ABS96" s="66" t="str">
        <f t="shared" si="801"/>
        <v/>
      </c>
      <c r="ABT96" s="66" t="str">
        <f t="shared" si="802"/>
        <v/>
      </c>
      <c r="ABU96" s="66" t="str">
        <f t="shared" si="803"/>
        <v/>
      </c>
      <c r="ABV96" s="66" t="str">
        <f t="shared" si="804"/>
        <v/>
      </c>
      <c r="ABW96" s="66" t="str">
        <f t="shared" si="805"/>
        <v/>
      </c>
      <c r="ABX96" s="66" t="str">
        <f t="shared" si="806"/>
        <v/>
      </c>
      <c r="ABY96" s="66" t="str">
        <f t="shared" si="807"/>
        <v/>
      </c>
      <c r="ABZ96" s="66" t="str">
        <f t="shared" si="808"/>
        <v/>
      </c>
      <c r="ACA96" s="66" t="str">
        <f t="shared" si="809"/>
        <v/>
      </c>
      <c r="ACB96" s="66" t="str">
        <f t="shared" si="810"/>
        <v/>
      </c>
      <c r="ACC96" s="66" t="str">
        <f t="shared" si="811"/>
        <v/>
      </c>
      <c r="ACD96" s="66" t="str">
        <f t="shared" si="812"/>
        <v/>
      </c>
      <c r="ACE96" s="66" t="str">
        <f t="shared" si="813"/>
        <v/>
      </c>
      <c r="ACF96" s="66" t="str">
        <f t="shared" si="814"/>
        <v/>
      </c>
      <c r="ACG96" s="66" t="str">
        <f t="shared" si="815"/>
        <v/>
      </c>
      <c r="ACH96" s="66" t="str">
        <f t="shared" si="816"/>
        <v/>
      </c>
      <c r="ACI96" s="66" t="str">
        <f t="shared" si="817"/>
        <v/>
      </c>
      <c r="ACJ96" s="66" t="str">
        <f t="shared" si="818"/>
        <v/>
      </c>
      <c r="ACK96" s="66" t="str">
        <f t="shared" si="819"/>
        <v/>
      </c>
      <c r="ACL96" s="66" t="str">
        <f t="shared" si="820"/>
        <v/>
      </c>
      <c r="ACM96" s="66" t="str">
        <f t="shared" ref="ACM96:ACN96" si="854">IF(AND(ACS$3="Unit", ACL96=""), "", IF(AND(ACS$3="Unit", ACL96="-"),"", IF(ACS$3="Unit", "kg/GJ delivered", IF(AND(NY96&lt;&gt;"", NY96&lt;&gt;"-", NX96="-"),"", IF($H96="","", IF(NX96="nd", "",IF(NX96="&lt;n.a.&gt;", "", IF(NY96="#/MJ", "", IF(NY96="kg/GJ delivered",NX96,IF(NY96="g/MJ delivered",NX96,IF(NY96="kg/MJ delivered",NX96*1000,IF(NY96="mg/MJ delivered",NX96/1000,IF(NY96="g/kg",((NX96)*(1/$I96)*(1/$H96)),IF(NY96="mg/kg",((NX96/1000)*(1/$I96)*(1/$H96)),IF(NY96="mg/MJ delivered",NX96/1000,IF(NY96="-","","Error"))))))))))))))))</f>
        <v/>
      </c>
      <c r="ACN96" s="66" t="str">
        <f t="shared" si="854"/>
        <v/>
      </c>
      <c r="ACO96" s="66" t="str">
        <f t="shared" si="822"/>
        <v/>
      </c>
      <c r="ACP96" s="66" t="str">
        <f t="shared" si="823"/>
        <v/>
      </c>
      <c r="ACQ96" s="66" t="str">
        <f t="shared" si="824"/>
        <v/>
      </c>
      <c r="ACR96" s="66" t="str">
        <f t="shared" si="825"/>
        <v/>
      </c>
      <c r="ACS96" s="66" t="str">
        <f t="shared" si="826"/>
        <v/>
      </c>
      <c r="ACT96" s="66" t="str">
        <f t="shared" si="827"/>
        <v/>
      </c>
    </row>
    <row r="97" spans="2:774" ht="15.75" customHeight="1" x14ac:dyDescent="0.25">
      <c r="B97" s="66">
        <v>219</v>
      </c>
      <c r="C97" s="66" t="s">
        <v>829</v>
      </c>
      <c r="D97" s="66" t="s">
        <v>798</v>
      </c>
      <c r="E97" s="156" t="s">
        <v>1648</v>
      </c>
      <c r="F97" s="66" t="s">
        <v>139</v>
      </c>
      <c r="G97" s="66" t="s">
        <v>492</v>
      </c>
      <c r="H97" s="126">
        <v>0.17100000000000001</v>
      </c>
      <c r="I97" s="130">
        <v>28</v>
      </c>
      <c r="J97" s="66" t="str">
        <f t="shared" si="449"/>
        <v>Charcoal, Improved, GLO</v>
      </c>
      <c r="K97" s="161"/>
      <c r="L97" s="161"/>
      <c r="M97" s="161"/>
      <c r="N97" s="161"/>
      <c r="O97" s="66" t="s">
        <v>802</v>
      </c>
      <c r="P97" s="66" t="str">
        <f t="shared" si="852"/>
        <v>GLO</v>
      </c>
      <c r="Q97" s="66" t="s">
        <v>306</v>
      </c>
      <c r="R97" s="162">
        <v>19.7</v>
      </c>
      <c r="S97" s="158" t="s">
        <v>523</v>
      </c>
      <c r="T97" s="158" t="s">
        <v>128</v>
      </c>
      <c r="U97" s="158" t="s">
        <v>128</v>
      </c>
      <c r="V97" s="158" t="s">
        <v>128</v>
      </c>
      <c r="W97" s="158" t="s">
        <v>128</v>
      </c>
      <c r="X97" s="166">
        <v>1605.3</v>
      </c>
      <c r="Y97" s="158" t="s">
        <v>523</v>
      </c>
      <c r="Z97" s="162">
        <v>10.83</v>
      </c>
      <c r="AA97" s="158" t="s">
        <v>523</v>
      </c>
      <c r="AB97" s="158" t="s">
        <v>128</v>
      </c>
      <c r="AC97" s="158" t="s">
        <v>128</v>
      </c>
      <c r="AD97" s="158" t="s">
        <v>128</v>
      </c>
      <c r="AE97" s="158" t="s">
        <v>128</v>
      </c>
      <c r="AF97" s="162">
        <v>10.84</v>
      </c>
      <c r="AG97" s="158" t="s">
        <v>523</v>
      </c>
      <c r="AH97" s="163">
        <v>0.113</v>
      </c>
      <c r="AI97" s="158" t="s">
        <v>523</v>
      </c>
      <c r="AJ97" s="158" t="s">
        <v>128</v>
      </c>
      <c r="AK97" s="158" t="s">
        <v>128</v>
      </c>
      <c r="AL97" s="158" t="s">
        <v>128</v>
      </c>
      <c r="AM97" s="158" t="s">
        <v>128</v>
      </c>
      <c r="AN97" s="158" t="s">
        <v>128</v>
      </c>
      <c r="AO97" s="158" t="s">
        <v>128</v>
      </c>
      <c r="AP97" s="158" t="s">
        <v>128</v>
      </c>
      <c r="AQ97" s="158" t="s">
        <v>128</v>
      </c>
      <c r="AR97" s="158" t="s">
        <v>128</v>
      </c>
      <c r="AS97" s="158" t="s">
        <v>128</v>
      </c>
      <c r="AT97" s="158" t="s">
        <v>128</v>
      </c>
      <c r="AU97" s="158" t="s">
        <v>128</v>
      </c>
      <c r="AV97" s="158" t="s">
        <v>128</v>
      </c>
      <c r="AW97" s="158" t="s">
        <v>128</v>
      </c>
      <c r="AX97" s="158" t="s">
        <v>128</v>
      </c>
      <c r="AY97" s="158" t="s">
        <v>128</v>
      </c>
      <c r="AZ97" s="158" t="s">
        <v>128</v>
      </c>
      <c r="BA97" s="158" t="s">
        <v>128</v>
      </c>
      <c r="BB97" s="158" t="s">
        <v>128</v>
      </c>
      <c r="BC97" s="158" t="s">
        <v>128</v>
      </c>
      <c r="BD97" s="158" t="s">
        <v>128</v>
      </c>
      <c r="BE97" s="158" t="s">
        <v>128</v>
      </c>
      <c r="BF97" s="158" t="s">
        <v>128</v>
      </c>
      <c r="BG97" s="158" t="s">
        <v>128</v>
      </c>
      <c r="BH97" s="158" t="s">
        <v>128</v>
      </c>
      <c r="BI97" s="158" t="s">
        <v>128</v>
      </c>
      <c r="BJ97" s="158" t="s">
        <v>128</v>
      </c>
      <c r="BK97" s="158" t="s">
        <v>128</v>
      </c>
      <c r="BL97" s="158" t="s">
        <v>128</v>
      </c>
      <c r="BM97" s="158" t="s">
        <v>128</v>
      </c>
      <c r="BN97" s="158" t="s">
        <v>128</v>
      </c>
      <c r="BO97" s="158" t="s">
        <v>128</v>
      </c>
      <c r="BP97" s="158" t="s">
        <v>128</v>
      </c>
      <c r="BQ97" s="158" t="s">
        <v>128</v>
      </c>
      <c r="BR97" s="158" t="s">
        <v>128</v>
      </c>
      <c r="BS97" s="158" t="s">
        <v>128</v>
      </c>
      <c r="BT97" s="158" t="s">
        <v>128</v>
      </c>
      <c r="BU97" s="158" t="s">
        <v>128</v>
      </c>
      <c r="BV97" s="158" t="s">
        <v>128</v>
      </c>
      <c r="BW97" s="158" t="s">
        <v>128</v>
      </c>
      <c r="BX97" s="158" t="s">
        <v>128</v>
      </c>
      <c r="BY97" s="158" t="s">
        <v>128</v>
      </c>
      <c r="BZ97" s="158" t="s">
        <v>128</v>
      </c>
      <c r="CA97" s="158" t="s">
        <v>128</v>
      </c>
      <c r="CB97" s="158" t="s">
        <v>128</v>
      </c>
      <c r="CC97" s="158" t="s">
        <v>128</v>
      </c>
      <c r="CD97" s="158" t="s">
        <v>128</v>
      </c>
      <c r="CE97" s="158" t="s">
        <v>128</v>
      </c>
      <c r="CF97" s="158" t="s">
        <v>128</v>
      </c>
      <c r="CG97" s="158" t="s">
        <v>128</v>
      </c>
      <c r="CH97" s="158" t="s">
        <v>128</v>
      </c>
      <c r="CI97" s="158" t="s">
        <v>128</v>
      </c>
      <c r="CJ97" s="158" t="s">
        <v>128</v>
      </c>
      <c r="CK97" s="158" t="s">
        <v>128</v>
      </c>
      <c r="CL97" s="158" t="s">
        <v>128</v>
      </c>
      <c r="CM97" s="158" t="s">
        <v>128</v>
      </c>
      <c r="CN97" s="158" t="s">
        <v>128</v>
      </c>
      <c r="CO97" s="158" t="s">
        <v>128</v>
      </c>
      <c r="CP97" s="158" t="s">
        <v>128</v>
      </c>
      <c r="CQ97" s="158" t="s">
        <v>128</v>
      </c>
      <c r="CR97" s="158" t="s">
        <v>128</v>
      </c>
      <c r="CS97" s="158" t="s">
        <v>128</v>
      </c>
      <c r="CT97" s="158" t="s">
        <v>128</v>
      </c>
      <c r="CU97" s="158" t="s">
        <v>128</v>
      </c>
      <c r="CV97" s="158" t="s">
        <v>128</v>
      </c>
      <c r="CW97" s="158" t="s">
        <v>128</v>
      </c>
      <c r="CX97" s="158" t="s">
        <v>128</v>
      </c>
      <c r="CY97" s="158" t="s">
        <v>128</v>
      </c>
      <c r="CZ97" s="158" t="s">
        <v>128</v>
      </c>
      <c r="DA97" s="158" t="s">
        <v>128</v>
      </c>
      <c r="DB97" s="158" t="s">
        <v>128</v>
      </c>
      <c r="DC97" s="158" t="s">
        <v>128</v>
      </c>
      <c r="DD97" s="158" t="s">
        <v>128</v>
      </c>
      <c r="DE97" s="158" t="s">
        <v>128</v>
      </c>
      <c r="DF97" s="158" t="s">
        <v>128</v>
      </c>
      <c r="DG97" s="158" t="s">
        <v>128</v>
      </c>
      <c r="DH97" s="158" t="s">
        <v>128</v>
      </c>
      <c r="DI97" s="158" t="s">
        <v>128</v>
      </c>
      <c r="DJ97" s="158" t="s">
        <v>128</v>
      </c>
      <c r="DK97" s="158" t="s">
        <v>128</v>
      </c>
      <c r="DL97" s="158" t="s">
        <v>128</v>
      </c>
      <c r="DM97" s="158" t="s">
        <v>128</v>
      </c>
      <c r="DN97" s="158" t="s">
        <v>128</v>
      </c>
      <c r="DO97" s="158" t="s">
        <v>128</v>
      </c>
      <c r="DP97" s="158" t="s">
        <v>128</v>
      </c>
      <c r="DQ97" s="158" t="s">
        <v>128</v>
      </c>
      <c r="DR97" s="158" t="s">
        <v>128</v>
      </c>
      <c r="DS97" s="158" t="s">
        <v>128</v>
      </c>
      <c r="DT97" s="158" t="s">
        <v>128</v>
      </c>
      <c r="DU97" s="158" t="s">
        <v>128</v>
      </c>
      <c r="DV97" s="158" t="s">
        <v>128</v>
      </c>
      <c r="DW97" s="158" t="s">
        <v>128</v>
      </c>
      <c r="DX97" s="158" t="s">
        <v>128</v>
      </c>
      <c r="DY97" s="158" t="s">
        <v>128</v>
      </c>
      <c r="DZ97" s="158" t="s">
        <v>128</v>
      </c>
      <c r="EA97" s="158" t="s">
        <v>128</v>
      </c>
      <c r="EB97" s="158" t="s">
        <v>128</v>
      </c>
      <c r="EC97" s="158" t="s">
        <v>128</v>
      </c>
      <c r="ED97" s="158" t="s">
        <v>128</v>
      </c>
      <c r="EE97" s="158" t="s">
        <v>128</v>
      </c>
      <c r="EF97" s="158" t="s">
        <v>128</v>
      </c>
      <c r="EG97" s="158" t="s">
        <v>128</v>
      </c>
      <c r="EH97" s="158" t="s">
        <v>128</v>
      </c>
      <c r="EI97" s="158" t="s">
        <v>128</v>
      </c>
      <c r="EJ97" s="158" t="s">
        <v>128</v>
      </c>
      <c r="EK97" s="158" t="s">
        <v>128</v>
      </c>
      <c r="EL97" s="158" t="s">
        <v>128</v>
      </c>
      <c r="EM97" s="158" t="s">
        <v>128</v>
      </c>
      <c r="EN97" s="158" t="s">
        <v>128</v>
      </c>
      <c r="EO97" s="158" t="s">
        <v>128</v>
      </c>
      <c r="EP97" s="158" t="s">
        <v>128</v>
      </c>
      <c r="EQ97" s="158" t="s">
        <v>128</v>
      </c>
      <c r="ER97" s="158" t="s">
        <v>128</v>
      </c>
      <c r="ES97" s="158" t="s">
        <v>128</v>
      </c>
      <c r="ET97" s="158" t="s">
        <v>128</v>
      </c>
      <c r="EU97" s="158" t="s">
        <v>128</v>
      </c>
      <c r="EV97" s="158" t="s">
        <v>128</v>
      </c>
      <c r="EW97" s="158" t="s">
        <v>128</v>
      </c>
      <c r="EX97" s="158" t="s">
        <v>128</v>
      </c>
      <c r="EY97" s="158" t="s">
        <v>128</v>
      </c>
      <c r="EZ97" s="158" t="s">
        <v>128</v>
      </c>
      <c r="FA97" s="158" t="s">
        <v>128</v>
      </c>
      <c r="FB97" s="158" t="s">
        <v>128</v>
      </c>
      <c r="FC97" s="158" t="s">
        <v>128</v>
      </c>
      <c r="FD97" s="158" t="s">
        <v>128</v>
      </c>
      <c r="FE97" s="158" t="s">
        <v>128</v>
      </c>
      <c r="FF97" s="158" t="s">
        <v>128</v>
      </c>
      <c r="FG97" s="158" t="s">
        <v>128</v>
      </c>
      <c r="FH97" s="158" t="s">
        <v>128</v>
      </c>
      <c r="FI97" s="158" t="s">
        <v>128</v>
      </c>
      <c r="FJ97" s="158" t="s">
        <v>128</v>
      </c>
      <c r="FK97" s="158" t="s">
        <v>128</v>
      </c>
      <c r="FL97" s="158" t="s">
        <v>128</v>
      </c>
      <c r="FM97" s="158" t="s">
        <v>128</v>
      </c>
      <c r="FN97" s="158" t="s">
        <v>128</v>
      </c>
      <c r="FO97" s="158" t="s">
        <v>128</v>
      </c>
      <c r="FP97" s="158" t="s">
        <v>128</v>
      </c>
      <c r="FQ97" s="158" t="s">
        <v>128</v>
      </c>
      <c r="FR97" s="158" t="s">
        <v>128</v>
      </c>
      <c r="FS97" s="158" t="s">
        <v>128</v>
      </c>
      <c r="FT97" s="158" t="s">
        <v>128</v>
      </c>
      <c r="FU97" s="158" t="s">
        <v>128</v>
      </c>
      <c r="FV97" s="158" t="s">
        <v>128</v>
      </c>
      <c r="FW97" s="158" t="s">
        <v>128</v>
      </c>
      <c r="FX97" s="158" t="s">
        <v>128</v>
      </c>
      <c r="FY97" s="158" t="s">
        <v>128</v>
      </c>
      <c r="FZ97" s="158" t="s">
        <v>128</v>
      </c>
      <c r="GA97" s="158" t="s">
        <v>128</v>
      </c>
      <c r="GB97" s="158" t="s">
        <v>128</v>
      </c>
      <c r="GC97" s="158" t="s">
        <v>128</v>
      </c>
      <c r="GD97" s="158" t="s">
        <v>128</v>
      </c>
      <c r="GE97" s="158" t="s">
        <v>128</v>
      </c>
      <c r="GF97" s="158" t="s">
        <v>128</v>
      </c>
      <c r="GG97" s="158" t="s">
        <v>128</v>
      </c>
      <c r="GH97" s="158" t="s">
        <v>128</v>
      </c>
      <c r="GI97" s="158" t="s">
        <v>128</v>
      </c>
      <c r="GJ97" s="158" t="s">
        <v>128</v>
      </c>
      <c r="GK97" s="158" t="s">
        <v>128</v>
      </c>
      <c r="GL97" s="158" t="s">
        <v>128</v>
      </c>
      <c r="GM97" s="158" t="s">
        <v>128</v>
      </c>
      <c r="GN97" s="158" t="s">
        <v>128</v>
      </c>
      <c r="GO97" s="158" t="s">
        <v>128</v>
      </c>
      <c r="GP97" s="158" t="s">
        <v>128</v>
      </c>
      <c r="GQ97" s="158" t="s">
        <v>128</v>
      </c>
      <c r="GR97" s="158" t="s">
        <v>128</v>
      </c>
      <c r="GS97" s="158" t="s">
        <v>128</v>
      </c>
      <c r="GT97" s="158" t="s">
        <v>128</v>
      </c>
      <c r="GU97" s="158" t="s">
        <v>128</v>
      </c>
      <c r="GV97" s="158" t="s">
        <v>128</v>
      </c>
      <c r="GW97" s="158" t="s">
        <v>128</v>
      </c>
      <c r="GX97" s="158" t="s">
        <v>128</v>
      </c>
      <c r="GY97" s="158" t="s">
        <v>128</v>
      </c>
      <c r="GZ97" s="158" t="s">
        <v>128</v>
      </c>
      <c r="HA97" s="158" t="s">
        <v>128</v>
      </c>
      <c r="HB97" s="158" t="s">
        <v>128</v>
      </c>
      <c r="HC97" s="158" t="s">
        <v>128</v>
      </c>
      <c r="HD97" s="158" t="s">
        <v>128</v>
      </c>
      <c r="HE97" s="158" t="s">
        <v>128</v>
      </c>
      <c r="HF97" s="158" t="s">
        <v>128</v>
      </c>
      <c r="HG97" s="158" t="s">
        <v>128</v>
      </c>
      <c r="HH97" s="158" t="s">
        <v>128</v>
      </c>
      <c r="HI97" s="158" t="s">
        <v>128</v>
      </c>
      <c r="HJ97" s="158" t="s">
        <v>128</v>
      </c>
      <c r="HK97" s="158" t="s">
        <v>128</v>
      </c>
      <c r="HL97" s="158" t="s">
        <v>128</v>
      </c>
      <c r="HM97" s="158" t="s">
        <v>128</v>
      </c>
      <c r="HN97" s="158" t="s">
        <v>128</v>
      </c>
      <c r="HO97" s="158" t="s">
        <v>128</v>
      </c>
      <c r="HP97" s="158" t="s">
        <v>128</v>
      </c>
      <c r="HQ97" s="158" t="s">
        <v>128</v>
      </c>
      <c r="HR97" s="158" t="s">
        <v>128</v>
      </c>
      <c r="HS97" s="158" t="s">
        <v>128</v>
      </c>
      <c r="HT97" s="158" t="s">
        <v>128</v>
      </c>
      <c r="HU97" s="158" t="s">
        <v>128</v>
      </c>
      <c r="HV97" s="158" t="s">
        <v>128</v>
      </c>
      <c r="HW97" s="158" t="s">
        <v>128</v>
      </c>
      <c r="HX97" s="158" t="s">
        <v>128</v>
      </c>
      <c r="HY97" s="158" t="s">
        <v>128</v>
      </c>
      <c r="HZ97" s="158" t="s">
        <v>128</v>
      </c>
      <c r="IA97" s="158" t="s">
        <v>128</v>
      </c>
      <c r="IB97" s="158" t="s">
        <v>128</v>
      </c>
      <c r="IC97" s="158" t="s">
        <v>128</v>
      </c>
      <c r="ID97" s="158" t="s">
        <v>128</v>
      </c>
      <c r="IE97" s="158" t="s">
        <v>128</v>
      </c>
      <c r="IF97" s="158" t="s">
        <v>128</v>
      </c>
      <c r="IG97" s="158" t="s">
        <v>128</v>
      </c>
      <c r="IH97" s="158" t="s">
        <v>128</v>
      </c>
      <c r="II97" s="158" t="s">
        <v>128</v>
      </c>
      <c r="IJ97" s="158" t="s">
        <v>128</v>
      </c>
      <c r="IK97" s="158" t="s">
        <v>128</v>
      </c>
      <c r="IL97" s="158" t="s">
        <v>128</v>
      </c>
      <c r="IM97" s="158" t="s">
        <v>128</v>
      </c>
      <c r="IN97" s="158" t="s">
        <v>128</v>
      </c>
      <c r="IO97" s="158" t="s">
        <v>128</v>
      </c>
      <c r="IP97" s="158" t="s">
        <v>128</v>
      </c>
      <c r="IQ97" s="158" t="s">
        <v>128</v>
      </c>
      <c r="IR97" s="158" t="s">
        <v>128</v>
      </c>
      <c r="IS97" s="158" t="s">
        <v>128</v>
      </c>
      <c r="IT97" s="158" t="s">
        <v>128</v>
      </c>
      <c r="IU97" s="158" t="s">
        <v>128</v>
      </c>
      <c r="IV97" s="158" t="s">
        <v>128</v>
      </c>
      <c r="IW97" s="158" t="s">
        <v>128</v>
      </c>
      <c r="IX97" s="158" t="s">
        <v>128</v>
      </c>
      <c r="IY97" s="158" t="s">
        <v>128</v>
      </c>
      <c r="IZ97" s="158" t="s">
        <v>128</v>
      </c>
      <c r="JA97" s="158" t="s">
        <v>128</v>
      </c>
      <c r="JB97" s="158" t="s">
        <v>128</v>
      </c>
      <c r="JC97" s="158" t="s">
        <v>128</v>
      </c>
      <c r="JD97" s="158" t="s">
        <v>128</v>
      </c>
      <c r="JE97" s="158" t="s">
        <v>128</v>
      </c>
      <c r="JF97" s="158" t="s">
        <v>128</v>
      </c>
      <c r="JG97" s="158" t="s">
        <v>128</v>
      </c>
      <c r="JH97" s="158" t="s">
        <v>128</v>
      </c>
      <c r="JI97" s="158" t="s">
        <v>128</v>
      </c>
      <c r="JJ97" s="158" t="s">
        <v>128</v>
      </c>
      <c r="JK97" s="158" t="s">
        <v>128</v>
      </c>
      <c r="JL97" s="158" t="s">
        <v>128</v>
      </c>
      <c r="JM97" s="158" t="s">
        <v>128</v>
      </c>
      <c r="JN97" s="158" t="s">
        <v>128</v>
      </c>
      <c r="JO97" s="158" t="s">
        <v>128</v>
      </c>
      <c r="JP97" s="158" t="s">
        <v>128</v>
      </c>
      <c r="JQ97" s="158" t="s">
        <v>128</v>
      </c>
      <c r="JR97" s="158" t="s">
        <v>128</v>
      </c>
      <c r="JS97" s="158" t="s">
        <v>128</v>
      </c>
      <c r="JT97" s="158" t="s">
        <v>128</v>
      </c>
      <c r="JU97" s="158" t="s">
        <v>128</v>
      </c>
      <c r="JV97" s="158" t="s">
        <v>128</v>
      </c>
      <c r="JW97" s="158" t="s">
        <v>128</v>
      </c>
      <c r="JX97" s="158" t="s">
        <v>128</v>
      </c>
      <c r="JY97" s="158" t="s">
        <v>128</v>
      </c>
      <c r="JZ97" s="158" t="s">
        <v>128</v>
      </c>
      <c r="KA97" s="158" t="s">
        <v>128</v>
      </c>
      <c r="KB97" s="158" t="s">
        <v>128</v>
      </c>
      <c r="KC97" s="158" t="s">
        <v>128</v>
      </c>
      <c r="KD97" s="158" t="s">
        <v>128</v>
      </c>
      <c r="KE97" s="158" t="s">
        <v>128</v>
      </c>
      <c r="KF97" s="158" t="s">
        <v>128</v>
      </c>
      <c r="KG97" s="158" t="s">
        <v>128</v>
      </c>
      <c r="KH97" s="158" t="s">
        <v>128</v>
      </c>
      <c r="KI97" s="158" t="s">
        <v>128</v>
      </c>
      <c r="KJ97" s="158" t="s">
        <v>128</v>
      </c>
      <c r="KK97" s="158" t="s">
        <v>128</v>
      </c>
      <c r="KL97" s="158" t="s">
        <v>128</v>
      </c>
      <c r="KM97" s="158" t="s">
        <v>128</v>
      </c>
      <c r="KN97" s="158" t="s">
        <v>128</v>
      </c>
      <c r="KO97" s="158" t="s">
        <v>128</v>
      </c>
      <c r="KP97" s="158" t="s">
        <v>128</v>
      </c>
      <c r="KQ97" s="158" t="s">
        <v>128</v>
      </c>
      <c r="KR97" s="158" t="s">
        <v>128</v>
      </c>
      <c r="KS97" s="158" t="s">
        <v>128</v>
      </c>
      <c r="KT97" s="158" t="s">
        <v>128</v>
      </c>
      <c r="KU97" s="158" t="s">
        <v>128</v>
      </c>
      <c r="KV97" s="158" t="s">
        <v>128</v>
      </c>
      <c r="KW97" s="158" t="s">
        <v>128</v>
      </c>
      <c r="KX97" s="158" t="s">
        <v>128</v>
      </c>
      <c r="KY97" s="158" t="s">
        <v>128</v>
      </c>
      <c r="KZ97" s="158" t="s">
        <v>128</v>
      </c>
      <c r="LA97" s="158" t="s">
        <v>128</v>
      </c>
      <c r="LB97" s="158" t="s">
        <v>128</v>
      </c>
      <c r="LC97" s="158" t="s">
        <v>128</v>
      </c>
      <c r="LD97" s="158" t="s">
        <v>128</v>
      </c>
      <c r="LE97" s="158" t="s">
        <v>128</v>
      </c>
      <c r="LF97" s="158" t="s">
        <v>128</v>
      </c>
      <c r="LG97" s="158" t="s">
        <v>128</v>
      </c>
      <c r="LH97" s="158" t="s">
        <v>128</v>
      </c>
      <c r="LI97" s="158" t="s">
        <v>128</v>
      </c>
      <c r="LJ97" s="158" t="s">
        <v>128</v>
      </c>
      <c r="LK97" s="158" t="s">
        <v>128</v>
      </c>
      <c r="LL97" s="158" t="s">
        <v>128</v>
      </c>
      <c r="LM97" s="158" t="s">
        <v>128</v>
      </c>
      <c r="LN97" s="158" t="s">
        <v>128</v>
      </c>
      <c r="LO97" s="158" t="s">
        <v>128</v>
      </c>
      <c r="LP97" s="158" t="s">
        <v>128</v>
      </c>
      <c r="LQ97" s="158" t="s">
        <v>128</v>
      </c>
      <c r="LR97" s="158" t="s">
        <v>128</v>
      </c>
      <c r="LS97" s="158" t="s">
        <v>128</v>
      </c>
      <c r="LT97" s="158" t="s">
        <v>128</v>
      </c>
      <c r="LU97" s="158" t="s">
        <v>128</v>
      </c>
      <c r="LV97" s="158" t="s">
        <v>128</v>
      </c>
      <c r="LW97" s="158" t="s">
        <v>128</v>
      </c>
      <c r="LX97" s="158" t="s">
        <v>128</v>
      </c>
      <c r="LY97" s="158" t="s">
        <v>128</v>
      </c>
      <c r="LZ97" s="158" t="s">
        <v>128</v>
      </c>
      <c r="MA97" s="158" t="s">
        <v>128</v>
      </c>
      <c r="MB97" s="158" t="s">
        <v>128</v>
      </c>
      <c r="MC97" s="158" t="s">
        <v>128</v>
      </c>
      <c r="MD97" s="158" t="s">
        <v>128</v>
      </c>
      <c r="ME97" s="158" t="s">
        <v>128</v>
      </c>
      <c r="MF97" s="158" t="s">
        <v>128</v>
      </c>
      <c r="MG97" s="158" t="s">
        <v>128</v>
      </c>
      <c r="MH97" s="158" t="s">
        <v>128</v>
      </c>
      <c r="MI97" s="158" t="s">
        <v>128</v>
      </c>
      <c r="MJ97" s="158" t="s">
        <v>128</v>
      </c>
      <c r="MK97" s="158" t="s">
        <v>128</v>
      </c>
      <c r="ML97" s="158" t="s">
        <v>128</v>
      </c>
      <c r="MM97" s="158" t="s">
        <v>128</v>
      </c>
      <c r="MN97" s="158" t="s">
        <v>128</v>
      </c>
      <c r="MO97" s="158" t="s">
        <v>128</v>
      </c>
      <c r="MP97" s="158" t="s">
        <v>128</v>
      </c>
      <c r="MQ97" s="158" t="s">
        <v>128</v>
      </c>
      <c r="MR97" s="158" t="s">
        <v>128</v>
      </c>
      <c r="MS97" s="158" t="s">
        <v>128</v>
      </c>
      <c r="MT97" s="158" t="s">
        <v>128</v>
      </c>
      <c r="MU97" s="158" t="s">
        <v>128</v>
      </c>
      <c r="MV97" s="158" t="s">
        <v>128</v>
      </c>
      <c r="MW97" s="158" t="s">
        <v>128</v>
      </c>
      <c r="MX97" s="158" t="s">
        <v>128</v>
      </c>
      <c r="MY97" s="158" t="s">
        <v>128</v>
      </c>
      <c r="MZ97" s="158" t="s">
        <v>128</v>
      </c>
      <c r="NA97" s="158" t="s">
        <v>128</v>
      </c>
      <c r="NB97" s="158" t="s">
        <v>128</v>
      </c>
      <c r="NC97" s="158" t="s">
        <v>128</v>
      </c>
      <c r="ND97" s="158" t="s">
        <v>128</v>
      </c>
      <c r="NE97" s="158" t="s">
        <v>128</v>
      </c>
      <c r="NF97" s="158" t="s">
        <v>128</v>
      </c>
      <c r="NG97" s="158" t="s">
        <v>128</v>
      </c>
      <c r="NH97" s="158" t="s">
        <v>128</v>
      </c>
      <c r="NI97" s="158" t="s">
        <v>128</v>
      </c>
      <c r="NJ97" s="158" t="s">
        <v>128</v>
      </c>
      <c r="NK97" s="158" t="s">
        <v>128</v>
      </c>
      <c r="NL97" s="158" t="s">
        <v>128</v>
      </c>
      <c r="NM97" s="158" t="s">
        <v>128</v>
      </c>
      <c r="NN97" s="158" t="s">
        <v>128</v>
      </c>
      <c r="NO97" s="158" t="s">
        <v>128</v>
      </c>
      <c r="NP97" s="158" t="s">
        <v>128</v>
      </c>
      <c r="NQ97" s="158" t="s">
        <v>128</v>
      </c>
      <c r="NR97" s="158" t="s">
        <v>128</v>
      </c>
      <c r="NS97" s="158" t="s">
        <v>128</v>
      </c>
      <c r="NT97" s="158" t="s">
        <v>128</v>
      </c>
      <c r="NU97" s="158" t="s">
        <v>128</v>
      </c>
      <c r="NV97" s="158" t="s">
        <v>128</v>
      </c>
      <c r="NW97" s="158" t="s">
        <v>128</v>
      </c>
      <c r="NX97" s="158" t="s">
        <v>128</v>
      </c>
      <c r="NY97" s="158" t="s">
        <v>128</v>
      </c>
      <c r="NZ97" s="158" t="s">
        <v>128</v>
      </c>
      <c r="OA97" s="158" t="s">
        <v>128</v>
      </c>
      <c r="OB97" s="158" t="s">
        <v>128</v>
      </c>
      <c r="OC97" s="158" t="s">
        <v>128</v>
      </c>
      <c r="OD97" s="158" t="s">
        <v>128</v>
      </c>
      <c r="OE97" s="170" t="s">
        <v>128</v>
      </c>
      <c r="OF97" s="181"/>
      <c r="OG97" s="175">
        <f t="shared" si="451"/>
        <v>4.1144527986633239</v>
      </c>
      <c r="OH97" s="66" t="str">
        <f t="shared" si="452"/>
        <v>kg/GJ delivered</v>
      </c>
      <c r="OI97" s="66" t="str">
        <f t="shared" si="453"/>
        <v/>
      </c>
      <c r="OJ97" s="66" t="str">
        <f t="shared" si="454"/>
        <v/>
      </c>
      <c r="OK97" s="66" t="str">
        <f t="shared" si="455"/>
        <v/>
      </c>
      <c r="OL97" s="66" t="str">
        <f t="shared" si="456"/>
        <v/>
      </c>
      <c r="OM97" s="159">
        <f t="shared" si="457"/>
        <v>335.27568922305761</v>
      </c>
      <c r="ON97" s="66" t="str">
        <f t="shared" si="458"/>
        <v>kg/GJ delivered</v>
      </c>
      <c r="OO97" s="118">
        <f t="shared" si="459"/>
        <v>2.2619047619047614</v>
      </c>
      <c r="OP97" s="66" t="str">
        <f t="shared" si="460"/>
        <v>kg/GJ delivered</v>
      </c>
      <c r="OQ97" s="66" t="str">
        <f t="shared" si="461"/>
        <v/>
      </c>
      <c r="OR97" s="66" t="str">
        <f t="shared" si="462"/>
        <v/>
      </c>
      <c r="OS97" s="66" t="str">
        <f t="shared" si="463"/>
        <v/>
      </c>
      <c r="OT97" s="66" t="str">
        <f t="shared" si="464"/>
        <v/>
      </c>
      <c r="OU97" s="118">
        <f t="shared" si="465"/>
        <v>2.2639933166248953</v>
      </c>
      <c r="OV97" s="66" t="str">
        <f t="shared" si="466"/>
        <v>kg/GJ delivered</v>
      </c>
      <c r="OW97" s="126">
        <f t="shared" si="467"/>
        <v>2.3600668337510438E-2</v>
      </c>
      <c r="OX97" s="66" t="str">
        <f t="shared" si="468"/>
        <v>kg/GJ delivered</v>
      </c>
      <c r="OY97" s="66" t="str">
        <f t="shared" si="469"/>
        <v/>
      </c>
      <c r="OZ97" s="66" t="str">
        <f t="shared" si="470"/>
        <v/>
      </c>
      <c r="PA97" s="66" t="str">
        <f t="shared" si="471"/>
        <v/>
      </c>
      <c r="PB97" s="66" t="str">
        <f t="shared" si="472"/>
        <v/>
      </c>
      <c r="PC97" s="66" t="str">
        <f t="shared" si="473"/>
        <v/>
      </c>
      <c r="PD97" s="66" t="str">
        <f t="shared" si="474"/>
        <v/>
      </c>
      <c r="PE97" s="66" t="str">
        <f t="shared" si="475"/>
        <v/>
      </c>
      <c r="PF97" s="66" t="str">
        <f t="shared" si="476"/>
        <v/>
      </c>
      <c r="PG97" s="66" t="str">
        <f t="shared" si="477"/>
        <v/>
      </c>
      <c r="PH97" s="66" t="str">
        <f t="shared" si="478"/>
        <v/>
      </c>
      <c r="PI97" s="66" t="str">
        <f t="shared" si="479"/>
        <v/>
      </c>
      <c r="PJ97" s="66" t="str">
        <f t="shared" si="480"/>
        <v/>
      </c>
      <c r="PK97" s="66" t="str">
        <f t="shared" si="481"/>
        <v/>
      </c>
      <c r="PL97" s="66" t="str">
        <f t="shared" si="482"/>
        <v/>
      </c>
      <c r="PM97" s="66" t="str">
        <f t="shared" si="483"/>
        <v/>
      </c>
      <c r="PN97" s="66" t="str">
        <f t="shared" si="484"/>
        <v/>
      </c>
      <c r="PO97" s="66" t="str">
        <f t="shared" si="485"/>
        <v/>
      </c>
      <c r="PP97" s="66" t="str">
        <f t="shared" si="486"/>
        <v/>
      </c>
      <c r="PQ97" s="66" t="str">
        <f t="shared" si="487"/>
        <v/>
      </c>
      <c r="PR97" s="66" t="str">
        <f t="shared" si="488"/>
        <v/>
      </c>
      <c r="PS97" s="66" t="str">
        <f t="shared" si="489"/>
        <v/>
      </c>
      <c r="PT97" s="66" t="str">
        <f t="shared" si="490"/>
        <v/>
      </c>
      <c r="PU97" s="66" t="str">
        <f t="shared" si="491"/>
        <v/>
      </c>
      <c r="PV97" s="66" t="str">
        <f t="shared" si="492"/>
        <v/>
      </c>
      <c r="PW97" s="66" t="str">
        <f t="shared" si="493"/>
        <v/>
      </c>
      <c r="PX97" s="66" t="str">
        <f t="shared" si="494"/>
        <v/>
      </c>
      <c r="PY97" s="66" t="str">
        <f t="shared" si="495"/>
        <v/>
      </c>
      <c r="PZ97" s="66" t="str">
        <f t="shared" si="496"/>
        <v/>
      </c>
      <c r="QA97" s="66" t="str">
        <f t="shared" si="497"/>
        <v/>
      </c>
      <c r="QB97" s="66" t="str">
        <f t="shared" si="498"/>
        <v/>
      </c>
      <c r="QC97" s="66" t="str">
        <f t="shared" si="499"/>
        <v/>
      </c>
      <c r="QD97" s="66" t="str">
        <f t="shared" si="500"/>
        <v/>
      </c>
      <c r="QE97" s="66" t="str">
        <f t="shared" si="501"/>
        <v/>
      </c>
      <c r="QF97" s="66" t="str">
        <f t="shared" si="502"/>
        <v/>
      </c>
      <c r="QG97" s="66" t="str">
        <f t="shared" si="503"/>
        <v/>
      </c>
      <c r="QH97" s="66" t="str">
        <f t="shared" si="504"/>
        <v/>
      </c>
      <c r="QI97" s="66" t="str">
        <f t="shared" si="505"/>
        <v/>
      </c>
      <c r="QJ97" s="66" t="str">
        <f t="shared" si="506"/>
        <v/>
      </c>
      <c r="QK97" s="66" t="str">
        <f t="shared" si="507"/>
        <v/>
      </c>
      <c r="QL97" s="66" t="str">
        <f t="shared" si="508"/>
        <v/>
      </c>
      <c r="QM97" s="66" t="str">
        <f t="shared" si="509"/>
        <v/>
      </c>
      <c r="QN97" s="66" t="str">
        <f t="shared" si="510"/>
        <v/>
      </c>
      <c r="QO97" s="66" t="str">
        <f t="shared" si="511"/>
        <v/>
      </c>
      <c r="QP97" s="66" t="str">
        <f t="shared" si="512"/>
        <v/>
      </c>
      <c r="QQ97" s="66" t="str">
        <f t="shared" si="513"/>
        <v/>
      </c>
      <c r="QR97" s="66" t="str">
        <f t="shared" si="514"/>
        <v/>
      </c>
      <c r="QS97" s="66" t="str">
        <f t="shared" si="515"/>
        <v/>
      </c>
      <c r="QT97" s="66" t="str">
        <f t="shared" si="516"/>
        <v/>
      </c>
      <c r="QU97" s="66" t="str">
        <f t="shared" si="517"/>
        <v/>
      </c>
      <c r="QV97" s="66" t="str">
        <f t="shared" si="518"/>
        <v/>
      </c>
      <c r="QW97" s="66" t="str">
        <f t="shared" si="519"/>
        <v/>
      </c>
      <c r="QX97" s="66" t="str">
        <f t="shared" si="520"/>
        <v/>
      </c>
      <c r="QY97" s="66" t="str">
        <f t="shared" si="521"/>
        <v/>
      </c>
      <c r="QZ97" s="66" t="str">
        <f t="shared" si="522"/>
        <v/>
      </c>
      <c r="RA97" s="66" t="str">
        <f t="shared" si="523"/>
        <v/>
      </c>
      <c r="RB97" s="66" t="str">
        <f t="shared" si="524"/>
        <v/>
      </c>
      <c r="RC97" s="66" t="str">
        <f t="shared" si="525"/>
        <v/>
      </c>
      <c r="RD97" s="66" t="str">
        <f t="shared" si="526"/>
        <v/>
      </c>
      <c r="RE97" s="66" t="str">
        <f t="shared" si="527"/>
        <v/>
      </c>
      <c r="RF97" s="66" t="str">
        <f t="shared" si="528"/>
        <v/>
      </c>
      <c r="RG97" s="66" t="str">
        <f t="shared" si="529"/>
        <v/>
      </c>
      <c r="RH97" s="66" t="str">
        <f t="shared" si="530"/>
        <v/>
      </c>
      <c r="RI97" s="66" t="str">
        <f t="shared" si="531"/>
        <v/>
      </c>
      <c r="RJ97" s="66" t="str">
        <f t="shared" si="532"/>
        <v/>
      </c>
      <c r="RK97" s="66" t="str">
        <f t="shared" si="533"/>
        <v/>
      </c>
      <c r="RL97" s="66" t="str">
        <f t="shared" si="534"/>
        <v/>
      </c>
      <c r="RM97" s="66" t="str">
        <f t="shared" si="535"/>
        <v/>
      </c>
      <c r="RN97" s="66" t="str">
        <f t="shared" si="536"/>
        <v/>
      </c>
      <c r="RO97" s="66" t="str">
        <f t="shared" si="537"/>
        <v/>
      </c>
      <c r="RP97" s="66" t="str">
        <f t="shared" si="538"/>
        <v/>
      </c>
      <c r="RQ97" s="66" t="str">
        <f t="shared" si="539"/>
        <v/>
      </c>
      <c r="RR97" s="66" t="str">
        <f t="shared" si="540"/>
        <v/>
      </c>
      <c r="RS97" s="66" t="str">
        <f t="shared" si="541"/>
        <v/>
      </c>
      <c r="RT97" s="66" t="str">
        <f t="shared" si="542"/>
        <v/>
      </c>
      <c r="RU97" s="66" t="str">
        <f t="shared" si="543"/>
        <v/>
      </c>
      <c r="RV97" s="66" t="str">
        <f t="shared" si="544"/>
        <v/>
      </c>
      <c r="RW97" s="66" t="str">
        <f t="shared" si="545"/>
        <v/>
      </c>
      <c r="RX97" s="66" t="str">
        <f t="shared" si="546"/>
        <v/>
      </c>
      <c r="RY97" s="66" t="str">
        <f t="shared" si="547"/>
        <v/>
      </c>
      <c r="RZ97" s="66" t="str">
        <f t="shared" si="548"/>
        <v/>
      </c>
      <c r="SA97" s="66" t="str">
        <f t="shared" si="549"/>
        <v/>
      </c>
      <c r="SB97" s="66" t="str">
        <f t="shared" si="550"/>
        <v/>
      </c>
      <c r="SC97" s="66" t="str">
        <f t="shared" si="551"/>
        <v/>
      </c>
      <c r="SD97" s="66" t="str">
        <f t="shared" si="552"/>
        <v/>
      </c>
      <c r="SE97" s="66" t="str">
        <f t="shared" si="553"/>
        <v/>
      </c>
      <c r="SF97" s="66" t="str">
        <f t="shared" si="554"/>
        <v/>
      </c>
      <c r="SG97" s="66" t="str">
        <f t="shared" si="555"/>
        <v/>
      </c>
      <c r="SH97" s="66" t="str">
        <f t="shared" si="556"/>
        <v/>
      </c>
      <c r="SI97" s="66" t="str">
        <f t="shared" si="557"/>
        <v/>
      </c>
      <c r="SJ97" s="66" t="str">
        <f t="shared" si="558"/>
        <v/>
      </c>
      <c r="SK97" s="66" t="str">
        <f t="shared" si="559"/>
        <v/>
      </c>
      <c r="SL97" s="66" t="str">
        <f t="shared" si="560"/>
        <v/>
      </c>
      <c r="SM97" s="66" t="str">
        <f t="shared" si="561"/>
        <v/>
      </c>
      <c r="SN97" s="66" t="str">
        <f t="shared" si="562"/>
        <v/>
      </c>
      <c r="SO97" s="66" t="str">
        <f t="shared" si="563"/>
        <v/>
      </c>
      <c r="SP97" s="66" t="str">
        <f t="shared" si="564"/>
        <v/>
      </c>
      <c r="SQ97" s="66" t="str">
        <f t="shared" si="565"/>
        <v/>
      </c>
      <c r="SR97" s="66" t="str">
        <f t="shared" si="566"/>
        <v/>
      </c>
      <c r="SS97" s="66" t="str">
        <f t="shared" si="567"/>
        <v/>
      </c>
      <c r="ST97" s="66" t="str">
        <f t="shared" si="568"/>
        <v/>
      </c>
      <c r="SU97" s="66" t="str">
        <f t="shared" si="569"/>
        <v/>
      </c>
      <c r="SV97" s="66" t="str">
        <f t="shared" si="570"/>
        <v/>
      </c>
      <c r="SW97" s="66" t="str">
        <f t="shared" si="571"/>
        <v/>
      </c>
      <c r="SX97" s="66" t="str">
        <f t="shared" si="572"/>
        <v/>
      </c>
      <c r="SY97" s="66" t="str">
        <f t="shared" si="573"/>
        <v/>
      </c>
      <c r="SZ97" s="66" t="str">
        <f t="shared" si="574"/>
        <v/>
      </c>
      <c r="TA97" s="66" t="str">
        <f t="shared" si="575"/>
        <v/>
      </c>
      <c r="TB97" s="66" t="str">
        <f t="shared" si="576"/>
        <v/>
      </c>
      <c r="TC97" s="66" t="str">
        <f t="shared" si="577"/>
        <v/>
      </c>
      <c r="TD97" s="66" t="str">
        <f t="shared" si="578"/>
        <v/>
      </c>
      <c r="TE97" s="66" t="str">
        <f t="shared" si="579"/>
        <v/>
      </c>
      <c r="TF97" s="66" t="str">
        <f t="shared" si="580"/>
        <v/>
      </c>
      <c r="TG97" s="66" t="str">
        <f t="shared" si="581"/>
        <v/>
      </c>
      <c r="TH97" s="66" t="str">
        <f t="shared" si="582"/>
        <v/>
      </c>
      <c r="TI97" s="66" t="str">
        <f t="shared" si="583"/>
        <v/>
      </c>
      <c r="TJ97" s="66" t="str">
        <f t="shared" si="584"/>
        <v/>
      </c>
      <c r="TK97" s="66" t="str">
        <f t="shared" si="585"/>
        <v/>
      </c>
      <c r="TL97" s="66" t="str">
        <f t="shared" si="586"/>
        <v/>
      </c>
      <c r="TM97" s="66" t="str">
        <f t="shared" si="587"/>
        <v/>
      </c>
      <c r="TN97" s="66" t="str">
        <f t="shared" si="588"/>
        <v/>
      </c>
      <c r="TO97" s="66" t="str">
        <f t="shared" si="589"/>
        <v/>
      </c>
      <c r="TP97" s="66" t="str">
        <f t="shared" si="590"/>
        <v/>
      </c>
      <c r="TQ97" s="66" t="str">
        <f t="shared" si="591"/>
        <v/>
      </c>
      <c r="TR97" s="66" t="str">
        <f t="shared" si="592"/>
        <v/>
      </c>
      <c r="TS97" s="66" t="str">
        <f t="shared" si="593"/>
        <v/>
      </c>
      <c r="TT97" s="66" t="str">
        <f t="shared" si="594"/>
        <v/>
      </c>
      <c r="TU97" s="66" t="str">
        <f t="shared" si="595"/>
        <v/>
      </c>
      <c r="TV97" s="66" t="str">
        <f t="shared" si="596"/>
        <v/>
      </c>
      <c r="TW97" s="66" t="str">
        <f t="shared" si="597"/>
        <v/>
      </c>
      <c r="TX97" s="66" t="str">
        <f t="shared" si="598"/>
        <v/>
      </c>
      <c r="TY97" s="66" t="str">
        <f t="shared" si="599"/>
        <v/>
      </c>
      <c r="TZ97" s="66" t="str">
        <f t="shared" si="600"/>
        <v/>
      </c>
      <c r="UA97" s="66" t="str">
        <f t="shared" si="601"/>
        <v/>
      </c>
      <c r="UB97" s="66" t="str">
        <f t="shared" si="602"/>
        <v/>
      </c>
      <c r="UC97" s="66" t="str">
        <f t="shared" si="603"/>
        <v/>
      </c>
      <c r="UD97" s="66" t="str">
        <f t="shared" si="604"/>
        <v/>
      </c>
      <c r="UE97" s="66" t="str">
        <f t="shared" si="605"/>
        <v/>
      </c>
      <c r="UF97" s="66" t="str">
        <f t="shared" si="606"/>
        <v/>
      </c>
      <c r="UG97" s="66" t="str">
        <f t="shared" si="607"/>
        <v/>
      </c>
      <c r="UH97" s="66" t="str">
        <f t="shared" si="608"/>
        <v/>
      </c>
      <c r="UI97" s="66" t="str">
        <f t="shared" si="609"/>
        <v/>
      </c>
      <c r="UJ97" s="66" t="str">
        <f t="shared" si="610"/>
        <v/>
      </c>
      <c r="UK97" s="66" t="str">
        <f t="shared" si="611"/>
        <v/>
      </c>
      <c r="UL97" s="66" t="str">
        <f t="shared" si="612"/>
        <v/>
      </c>
      <c r="UM97" s="66" t="str">
        <f t="shared" si="613"/>
        <v/>
      </c>
      <c r="UN97" s="66" t="str">
        <f t="shared" si="614"/>
        <v/>
      </c>
      <c r="UO97" s="66" t="str">
        <f t="shared" si="615"/>
        <v/>
      </c>
      <c r="UP97" s="66" t="str">
        <f t="shared" si="616"/>
        <v/>
      </c>
      <c r="UQ97" s="66" t="str">
        <f t="shared" si="617"/>
        <v/>
      </c>
      <c r="UR97" s="66" t="str">
        <f t="shared" si="618"/>
        <v/>
      </c>
      <c r="US97" s="66" t="str">
        <f t="shared" si="619"/>
        <v/>
      </c>
      <c r="UT97" s="66" t="str">
        <f t="shared" si="620"/>
        <v/>
      </c>
      <c r="UU97" s="66" t="str">
        <f t="shared" si="621"/>
        <v/>
      </c>
      <c r="UV97" s="66" t="str">
        <f t="shared" si="622"/>
        <v/>
      </c>
      <c r="UW97" s="66" t="str">
        <f t="shared" si="623"/>
        <v/>
      </c>
      <c r="UX97" s="66" t="str">
        <f t="shared" si="624"/>
        <v/>
      </c>
      <c r="UY97" s="66" t="str">
        <f t="shared" si="625"/>
        <v/>
      </c>
      <c r="UZ97" s="66" t="str">
        <f t="shared" si="626"/>
        <v/>
      </c>
      <c r="VA97" s="66" t="str">
        <f t="shared" si="627"/>
        <v/>
      </c>
      <c r="VB97" s="66" t="str">
        <f t="shared" si="628"/>
        <v/>
      </c>
      <c r="VC97" s="66" t="str">
        <f t="shared" si="629"/>
        <v/>
      </c>
      <c r="VD97" s="66" t="str">
        <f t="shared" si="630"/>
        <v/>
      </c>
      <c r="VE97" s="66" t="str">
        <f t="shared" si="631"/>
        <v/>
      </c>
      <c r="VF97" s="66" t="str">
        <f t="shared" si="632"/>
        <v/>
      </c>
      <c r="VG97" s="66" t="str">
        <f t="shared" si="633"/>
        <v/>
      </c>
      <c r="VH97" s="66" t="str">
        <f t="shared" si="634"/>
        <v/>
      </c>
      <c r="VI97" s="66" t="str">
        <f t="shared" si="635"/>
        <v/>
      </c>
      <c r="VJ97" s="66" t="str">
        <f t="shared" si="636"/>
        <v/>
      </c>
      <c r="VK97" s="66" t="str">
        <f t="shared" si="637"/>
        <v/>
      </c>
      <c r="VL97" s="66" t="str">
        <f t="shared" si="638"/>
        <v/>
      </c>
      <c r="VM97" s="66" t="str">
        <f t="shared" si="639"/>
        <v/>
      </c>
      <c r="VN97" s="66" t="str">
        <f t="shared" si="640"/>
        <v/>
      </c>
      <c r="VO97" s="66" t="str">
        <f t="shared" si="641"/>
        <v/>
      </c>
      <c r="VP97" s="66" t="str">
        <f t="shared" si="642"/>
        <v/>
      </c>
      <c r="VQ97" s="66" t="str">
        <f t="shared" si="643"/>
        <v/>
      </c>
      <c r="VR97" s="66" t="str">
        <f t="shared" si="644"/>
        <v/>
      </c>
      <c r="VS97" s="66" t="str">
        <f t="shared" si="645"/>
        <v/>
      </c>
      <c r="VT97" s="66" t="str">
        <f t="shared" si="646"/>
        <v/>
      </c>
      <c r="VU97" s="66" t="str">
        <f t="shared" si="647"/>
        <v/>
      </c>
      <c r="VV97" s="66" t="str">
        <f t="shared" si="648"/>
        <v/>
      </c>
      <c r="VW97" s="66" t="str">
        <f t="shared" si="649"/>
        <v/>
      </c>
      <c r="VX97" s="66" t="str">
        <f t="shared" si="650"/>
        <v/>
      </c>
      <c r="VY97" s="66" t="str">
        <f t="shared" si="651"/>
        <v/>
      </c>
      <c r="VZ97" s="66" t="str">
        <f t="shared" si="652"/>
        <v/>
      </c>
      <c r="WA97" s="66" t="str">
        <f t="shared" si="653"/>
        <v/>
      </c>
      <c r="WB97" s="66" t="str">
        <f t="shared" si="654"/>
        <v/>
      </c>
      <c r="WC97" s="66" t="str">
        <f t="shared" si="655"/>
        <v/>
      </c>
      <c r="WD97" s="66" t="str">
        <f t="shared" si="656"/>
        <v/>
      </c>
      <c r="WE97" s="66" t="str">
        <f t="shared" si="657"/>
        <v/>
      </c>
      <c r="WF97" s="66" t="str">
        <f t="shared" si="658"/>
        <v/>
      </c>
      <c r="WG97" s="66" t="str">
        <f t="shared" si="659"/>
        <v/>
      </c>
      <c r="WH97" s="66" t="str">
        <f t="shared" si="660"/>
        <v/>
      </c>
      <c r="WI97" s="66" t="str">
        <f t="shared" si="661"/>
        <v/>
      </c>
      <c r="WJ97" s="66" t="str">
        <f t="shared" si="662"/>
        <v/>
      </c>
      <c r="WK97" s="66" t="str">
        <f t="shared" si="663"/>
        <v/>
      </c>
      <c r="WL97" s="66" t="str">
        <f t="shared" si="664"/>
        <v/>
      </c>
      <c r="WM97" s="66" t="str">
        <f t="shared" si="665"/>
        <v/>
      </c>
      <c r="WN97" s="66" t="str">
        <f t="shared" si="666"/>
        <v/>
      </c>
      <c r="WO97" s="66" t="str">
        <f t="shared" si="667"/>
        <v/>
      </c>
      <c r="WP97" s="66" t="str">
        <f t="shared" si="668"/>
        <v/>
      </c>
      <c r="WQ97" s="66" t="str">
        <f t="shared" si="669"/>
        <v/>
      </c>
      <c r="WR97" s="66" t="str">
        <f t="shared" si="670"/>
        <v/>
      </c>
      <c r="WS97" s="66" t="str">
        <f t="shared" si="671"/>
        <v/>
      </c>
      <c r="WT97" s="66" t="str">
        <f t="shared" si="672"/>
        <v/>
      </c>
      <c r="WU97" s="66" t="str">
        <f t="shared" si="673"/>
        <v/>
      </c>
      <c r="WV97" s="66" t="str">
        <f t="shared" si="674"/>
        <v/>
      </c>
      <c r="WW97" s="66" t="str">
        <f t="shared" si="675"/>
        <v/>
      </c>
      <c r="WX97" s="66" t="str">
        <f t="shared" si="676"/>
        <v/>
      </c>
      <c r="WY97" s="66" t="str">
        <f t="shared" si="677"/>
        <v/>
      </c>
      <c r="WZ97" s="66" t="str">
        <f t="shared" si="678"/>
        <v/>
      </c>
      <c r="XA97" s="66" t="str">
        <f t="shared" si="679"/>
        <v/>
      </c>
      <c r="XB97" s="66" t="str">
        <f t="shared" si="680"/>
        <v/>
      </c>
      <c r="XC97" s="66" t="str">
        <f t="shared" si="681"/>
        <v/>
      </c>
      <c r="XD97" s="66" t="str">
        <f t="shared" si="682"/>
        <v/>
      </c>
      <c r="XE97" s="66" t="str">
        <f t="shared" si="683"/>
        <v/>
      </c>
      <c r="XF97" s="66" t="str">
        <f t="shared" si="684"/>
        <v/>
      </c>
      <c r="XG97" s="66" t="str">
        <f t="shared" si="685"/>
        <v/>
      </c>
      <c r="XH97" s="66" t="str">
        <f t="shared" si="686"/>
        <v/>
      </c>
      <c r="XI97" s="66" t="str">
        <f t="shared" si="687"/>
        <v/>
      </c>
      <c r="XJ97" s="66" t="str">
        <f t="shared" si="688"/>
        <v/>
      </c>
      <c r="XK97" s="66" t="str">
        <f t="shared" si="689"/>
        <v/>
      </c>
      <c r="XL97" s="66" t="str">
        <f t="shared" si="690"/>
        <v/>
      </c>
      <c r="XM97" s="66" t="str">
        <f t="shared" si="691"/>
        <v/>
      </c>
      <c r="XN97" s="66" t="str">
        <f t="shared" si="692"/>
        <v/>
      </c>
      <c r="XO97" s="66" t="str">
        <f t="shared" si="693"/>
        <v/>
      </c>
      <c r="XP97" s="66" t="str">
        <f t="shared" si="694"/>
        <v/>
      </c>
      <c r="XQ97" s="66" t="str">
        <f t="shared" si="695"/>
        <v/>
      </c>
      <c r="XR97" s="66" t="str">
        <f t="shared" si="696"/>
        <v/>
      </c>
      <c r="XS97" s="66" t="str">
        <f t="shared" si="697"/>
        <v/>
      </c>
      <c r="XT97" s="66" t="str">
        <f t="shared" si="698"/>
        <v/>
      </c>
      <c r="XU97" s="66" t="str">
        <f t="shared" si="699"/>
        <v/>
      </c>
      <c r="XV97" s="66" t="str">
        <f t="shared" si="700"/>
        <v/>
      </c>
      <c r="XW97" s="66" t="str">
        <f t="shared" si="701"/>
        <v/>
      </c>
      <c r="XX97" s="66" t="str">
        <f t="shared" si="702"/>
        <v/>
      </c>
      <c r="XY97" s="66" t="str">
        <f t="shared" si="703"/>
        <v/>
      </c>
      <c r="XZ97" s="66" t="str">
        <f t="shared" si="704"/>
        <v/>
      </c>
      <c r="YA97" s="66" t="str">
        <f t="shared" si="705"/>
        <v/>
      </c>
      <c r="YB97" s="66" t="str">
        <f t="shared" si="706"/>
        <v/>
      </c>
      <c r="YC97" s="66" t="str">
        <f t="shared" si="707"/>
        <v/>
      </c>
      <c r="YD97" s="66" t="str">
        <f t="shared" si="708"/>
        <v/>
      </c>
      <c r="YE97" s="66" t="str">
        <f t="shared" si="709"/>
        <v/>
      </c>
      <c r="YF97" s="66" t="str">
        <f t="shared" si="710"/>
        <v/>
      </c>
      <c r="YG97" s="66" t="str">
        <f t="shared" si="711"/>
        <v/>
      </c>
      <c r="YH97" s="66" t="str">
        <f t="shared" si="712"/>
        <v/>
      </c>
      <c r="YI97" s="66" t="str">
        <f t="shared" si="713"/>
        <v/>
      </c>
      <c r="YJ97" s="66" t="str">
        <f t="shared" si="714"/>
        <v/>
      </c>
      <c r="YK97" s="66" t="str">
        <f t="shared" si="715"/>
        <v/>
      </c>
      <c r="YL97" s="66" t="str">
        <f t="shared" si="716"/>
        <v/>
      </c>
      <c r="YM97" s="66" t="str">
        <f t="shared" si="717"/>
        <v/>
      </c>
      <c r="YN97" s="66" t="str">
        <f t="shared" si="718"/>
        <v/>
      </c>
      <c r="YO97" s="66" t="str">
        <f t="shared" si="719"/>
        <v/>
      </c>
      <c r="YP97" s="66" t="str">
        <f t="shared" si="720"/>
        <v/>
      </c>
      <c r="YQ97" s="66" t="str">
        <f t="shared" si="721"/>
        <v/>
      </c>
      <c r="YR97" s="66" t="str">
        <f t="shared" si="722"/>
        <v/>
      </c>
      <c r="YS97" s="66" t="str">
        <f t="shared" si="723"/>
        <v/>
      </c>
      <c r="YT97" s="66" t="str">
        <f t="shared" si="724"/>
        <v/>
      </c>
      <c r="YU97" s="66" t="str">
        <f t="shared" si="725"/>
        <v/>
      </c>
      <c r="YV97" s="66" t="str">
        <f t="shared" si="726"/>
        <v/>
      </c>
      <c r="YW97" s="66" t="str">
        <f t="shared" si="727"/>
        <v/>
      </c>
      <c r="YX97" s="66" t="str">
        <f t="shared" si="728"/>
        <v/>
      </c>
      <c r="YY97" s="66" t="str">
        <f t="shared" si="729"/>
        <v/>
      </c>
      <c r="YZ97" s="66" t="str">
        <f t="shared" si="730"/>
        <v/>
      </c>
      <c r="ZA97" s="66" t="str">
        <f t="shared" si="731"/>
        <v/>
      </c>
      <c r="ZB97" s="66" t="str">
        <f t="shared" si="732"/>
        <v/>
      </c>
      <c r="ZC97" s="66" t="str">
        <f t="shared" si="733"/>
        <v/>
      </c>
      <c r="ZD97" s="66" t="str">
        <f t="shared" si="734"/>
        <v/>
      </c>
      <c r="ZE97" s="66" t="str">
        <f t="shared" si="735"/>
        <v/>
      </c>
      <c r="ZF97" s="66" t="str">
        <f t="shared" si="736"/>
        <v/>
      </c>
      <c r="ZG97" s="66" t="str">
        <f t="shared" si="737"/>
        <v/>
      </c>
      <c r="ZH97" s="66" t="str">
        <f t="shared" si="738"/>
        <v/>
      </c>
      <c r="ZI97" s="66" t="str">
        <f t="shared" si="739"/>
        <v/>
      </c>
      <c r="ZJ97" s="66" t="str">
        <f t="shared" si="740"/>
        <v/>
      </c>
      <c r="ZK97" s="66" t="str">
        <f t="shared" si="741"/>
        <v/>
      </c>
      <c r="ZL97" s="66" t="str">
        <f t="shared" si="742"/>
        <v/>
      </c>
      <c r="ZM97" s="66" t="str">
        <f t="shared" si="743"/>
        <v/>
      </c>
      <c r="ZN97" s="66" t="str">
        <f t="shared" si="744"/>
        <v/>
      </c>
      <c r="ZO97" s="66" t="str">
        <f t="shared" si="745"/>
        <v/>
      </c>
      <c r="ZP97" s="66" t="str">
        <f t="shared" si="746"/>
        <v/>
      </c>
      <c r="ZQ97" s="66" t="str">
        <f t="shared" si="747"/>
        <v/>
      </c>
      <c r="ZR97" s="66" t="str">
        <f t="shared" si="748"/>
        <v/>
      </c>
      <c r="ZS97" s="66" t="str">
        <f t="shared" si="749"/>
        <v/>
      </c>
      <c r="ZT97" s="66" t="str">
        <f t="shared" si="750"/>
        <v/>
      </c>
      <c r="ZU97" s="66" t="str">
        <f t="shared" si="751"/>
        <v/>
      </c>
      <c r="ZV97" s="66" t="str">
        <f t="shared" si="752"/>
        <v/>
      </c>
      <c r="ZW97" s="66" t="str">
        <f t="shared" si="753"/>
        <v/>
      </c>
      <c r="ZX97" s="66" t="str">
        <f t="shared" si="754"/>
        <v/>
      </c>
      <c r="ZY97" s="66" t="str">
        <f t="shared" si="755"/>
        <v/>
      </c>
      <c r="ZZ97" s="66" t="str">
        <f t="shared" si="756"/>
        <v/>
      </c>
      <c r="AAA97" s="66" t="str">
        <f t="shared" si="757"/>
        <v/>
      </c>
      <c r="AAB97" s="66" t="str">
        <f t="shared" si="758"/>
        <v/>
      </c>
      <c r="AAC97" s="66" t="str">
        <f t="shared" si="759"/>
        <v/>
      </c>
      <c r="AAD97" s="66" t="str">
        <f t="shared" si="760"/>
        <v/>
      </c>
      <c r="AAE97" s="66" t="str">
        <f t="shared" si="761"/>
        <v/>
      </c>
      <c r="AAF97" s="66" t="str">
        <f t="shared" si="762"/>
        <v/>
      </c>
      <c r="AAG97" s="66" t="str">
        <f t="shared" si="763"/>
        <v/>
      </c>
      <c r="AAH97" s="66" t="str">
        <f t="shared" si="764"/>
        <v/>
      </c>
      <c r="AAI97" s="66" t="str">
        <f t="shared" si="765"/>
        <v/>
      </c>
      <c r="AAJ97" s="66" t="str">
        <f t="shared" si="766"/>
        <v/>
      </c>
      <c r="AAK97" s="66" t="str">
        <f t="shared" si="767"/>
        <v/>
      </c>
      <c r="AAL97" s="66" t="str">
        <f t="shared" si="768"/>
        <v/>
      </c>
      <c r="AAM97" s="66" t="str">
        <f t="shared" si="769"/>
        <v/>
      </c>
      <c r="AAN97" s="66" t="str">
        <f t="shared" si="770"/>
        <v/>
      </c>
      <c r="AAO97" s="66" t="str">
        <f t="shared" si="771"/>
        <v/>
      </c>
      <c r="AAP97" s="66" t="str">
        <f t="shared" si="772"/>
        <v/>
      </c>
      <c r="AAQ97" s="66" t="str">
        <f t="shared" si="773"/>
        <v/>
      </c>
      <c r="AAR97" s="66" t="str">
        <f t="shared" si="774"/>
        <v/>
      </c>
      <c r="AAS97" s="66" t="str">
        <f t="shared" si="775"/>
        <v/>
      </c>
      <c r="AAT97" s="66" t="str">
        <f t="shared" si="776"/>
        <v/>
      </c>
      <c r="AAU97" s="66" t="str">
        <f t="shared" si="777"/>
        <v/>
      </c>
      <c r="AAV97" s="66" t="str">
        <f t="shared" si="778"/>
        <v/>
      </c>
      <c r="AAW97" s="66" t="str">
        <f t="shared" si="779"/>
        <v/>
      </c>
      <c r="AAX97" s="66" t="str">
        <f t="shared" si="780"/>
        <v/>
      </c>
      <c r="AAY97" s="66" t="str">
        <f t="shared" si="781"/>
        <v/>
      </c>
      <c r="AAZ97" s="66" t="str">
        <f t="shared" si="782"/>
        <v/>
      </c>
      <c r="ABA97" s="66" t="str">
        <f t="shared" si="783"/>
        <v/>
      </c>
      <c r="ABB97" s="66" t="str">
        <f t="shared" si="784"/>
        <v/>
      </c>
      <c r="ABC97" s="66" t="str">
        <f t="shared" si="785"/>
        <v/>
      </c>
      <c r="ABD97" s="66" t="str">
        <f t="shared" si="786"/>
        <v/>
      </c>
      <c r="ABE97" s="66" t="str">
        <f t="shared" si="787"/>
        <v/>
      </c>
      <c r="ABF97" s="66" t="str">
        <f t="shared" si="788"/>
        <v/>
      </c>
      <c r="ABG97" s="66" t="str">
        <f t="shared" si="789"/>
        <v/>
      </c>
      <c r="ABH97" s="66" t="str">
        <f t="shared" si="790"/>
        <v/>
      </c>
      <c r="ABI97" s="66" t="str">
        <f t="shared" si="791"/>
        <v/>
      </c>
      <c r="ABJ97" s="66" t="str">
        <f t="shared" si="792"/>
        <v/>
      </c>
      <c r="ABK97" s="66" t="str">
        <f t="shared" si="793"/>
        <v/>
      </c>
      <c r="ABL97" s="66" t="str">
        <f t="shared" si="794"/>
        <v/>
      </c>
      <c r="ABM97" s="66" t="str">
        <f t="shared" si="795"/>
        <v/>
      </c>
      <c r="ABN97" s="66" t="str">
        <f t="shared" si="796"/>
        <v/>
      </c>
      <c r="ABO97" s="66" t="str">
        <f t="shared" si="797"/>
        <v/>
      </c>
      <c r="ABP97" s="66" t="str">
        <f t="shared" si="798"/>
        <v/>
      </c>
      <c r="ABQ97" s="66" t="str">
        <f t="shared" si="799"/>
        <v/>
      </c>
      <c r="ABR97" s="66" t="str">
        <f t="shared" si="800"/>
        <v/>
      </c>
      <c r="ABS97" s="66" t="str">
        <f t="shared" si="801"/>
        <v/>
      </c>
      <c r="ABT97" s="66" t="str">
        <f t="shared" si="802"/>
        <v/>
      </c>
      <c r="ABU97" s="66" t="str">
        <f t="shared" si="803"/>
        <v/>
      </c>
      <c r="ABV97" s="66" t="str">
        <f t="shared" si="804"/>
        <v/>
      </c>
      <c r="ABW97" s="66" t="str">
        <f t="shared" si="805"/>
        <v/>
      </c>
      <c r="ABX97" s="66" t="str">
        <f t="shared" si="806"/>
        <v/>
      </c>
      <c r="ABY97" s="66" t="str">
        <f t="shared" si="807"/>
        <v/>
      </c>
      <c r="ABZ97" s="66" t="str">
        <f t="shared" si="808"/>
        <v/>
      </c>
      <c r="ACA97" s="66" t="str">
        <f t="shared" si="809"/>
        <v/>
      </c>
      <c r="ACB97" s="66" t="str">
        <f t="shared" si="810"/>
        <v/>
      </c>
      <c r="ACC97" s="66" t="str">
        <f t="shared" si="811"/>
        <v/>
      </c>
      <c r="ACD97" s="66" t="str">
        <f t="shared" si="812"/>
        <v/>
      </c>
      <c r="ACE97" s="66" t="str">
        <f t="shared" si="813"/>
        <v/>
      </c>
      <c r="ACF97" s="66" t="str">
        <f t="shared" si="814"/>
        <v/>
      </c>
      <c r="ACG97" s="66" t="str">
        <f t="shared" si="815"/>
        <v/>
      </c>
      <c r="ACH97" s="66" t="str">
        <f t="shared" si="816"/>
        <v/>
      </c>
      <c r="ACI97" s="66" t="str">
        <f t="shared" si="817"/>
        <v/>
      </c>
      <c r="ACJ97" s="66" t="str">
        <f t="shared" si="818"/>
        <v/>
      </c>
      <c r="ACK97" s="66" t="str">
        <f t="shared" si="819"/>
        <v/>
      </c>
      <c r="ACL97" s="66" t="str">
        <f t="shared" si="820"/>
        <v/>
      </c>
      <c r="ACM97" s="66" t="str">
        <f t="shared" ref="ACM97:ACN97" si="855">IF(AND(ACS$3="Unit", ACL97=""), "", IF(AND(ACS$3="Unit", ACL97="-"),"", IF(ACS$3="Unit", "kg/GJ delivered", IF(AND(NY97&lt;&gt;"", NY97&lt;&gt;"-", NX97="-"),"", IF($H97="","", IF(NX97="nd", "",IF(NX97="&lt;n.a.&gt;", "", IF(NY97="#/MJ", "", IF(NY97="kg/GJ delivered",NX97,IF(NY97="g/MJ delivered",NX97,IF(NY97="kg/MJ delivered",NX97*1000,IF(NY97="mg/MJ delivered",NX97/1000,IF(NY97="g/kg",((NX97)*(1/$I97)*(1/$H97)),IF(NY97="mg/kg",((NX97/1000)*(1/$I97)*(1/$H97)),IF(NY97="mg/MJ delivered",NX97/1000,IF(NY97="-","","Error"))))))))))))))))</f>
        <v/>
      </c>
      <c r="ACN97" s="66" t="str">
        <f t="shared" si="855"/>
        <v/>
      </c>
      <c r="ACO97" s="66" t="str">
        <f t="shared" si="822"/>
        <v/>
      </c>
      <c r="ACP97" s="66" t="str">
        <f t="shared" si="823"/>
        <v/>
      </c>
      <c r="ACQ97" s="66" t="str">
        <f t="shared" si="824"/>
        <v/>
      </c>
      <c r="ACR97" s="66" t="str">
        <f t="shared" si="825"/>
        <v/>
      </c>
      <c r="ACS97" s="66" t="str">
        <f t="shared" si="826"/>
        <v/>
      </c>
      <c r="ACT97" s="66" t="str">
        <f t="shared" si="827"/>
        <v/>
      </c>
    </row>
    <row r="98" spans="2:774" ht="15.75" customHeight="1" x14ac:dyDescent="0.25">
      <c r="B98" s="66">
        <v>220</v>
      </c>
      <c r="C98" s="66" t="s">
        <v>830</v>
      </c>
      <c r="D98" s="66" t="s">
        <v>798</v>
      </c>
      <c r="E98" s="156" t="s">
        <v>1649</v>
      </c>
      <c r="F98" s="66" t="s">
        <v>139</v>
      </c>
      <c r="G98" s="66" t="s">
        <v>492</v>
      </c>
      <c r="H98" s="126">
        <v>0.14899999999999999</v>
      </c>
      <c r="I98" s="130">
        <v>28</v>
      </c>
      <c r="J98" s="66" t="str">
        <f t="shared" si="449"/>
        <v>Charcoal, Improved, GLO</v>
      </c>
      <c r="K98" s="161"/>
      <c r="L98" s="161"/>
      <c r="M98" s="161"/>
      <c r="N98" s="161"/>
      <c r="O98" s="66" t="s">
        <v>802</v>
      </c>
      <c r="P98" s="66" t="str">
        <f t="shared" si="852"/>
        <v>GLO</v>
      </c>
      <c r="Q98" s="66" t="s">
        <v>306</v>
      </c>
      <c r="R98" s="162">
        <v>25.4</v>
      </c>
      <c r="S98" s="158" t="s">
        <v>523</v>
      </c>
      <c r="T98" s="158" t="s">
        <v>128</v>
      </c>
      <c r="U98" s="158" t="s">
        <v>128</v>
      </c>
      <c r="V98" s="158" t="s">
        <v>128</v>
      </c>
      <c r="W98" s="158" t="s">
        <v>128</v>
      </c>
      <c r="X98" s="166">
        <v>1597.2</v>
      </c>
      <c r="Y98" s="158" t="s">
        <v>523</v>
      </c>
      <c r="Z98" s="162">
        <v>11.21</v>
      </c>
      <c r="AA98" s="158" t="s">
        <v>523</v>
      </c>
      <c r="AB98" s="158" t="s">
        <v>128</v>
      </c>
      <c r="AC98" s="158" t="s">
        <v>128</v>
      </c>
      <c r="AD98" s="158" t="s">
        <v>128</v>
      </c>
      <c r="AE98" s="158" t="s">
        <v>128</v>
      </c>
      <c r="AF98" s="162">
        <v>10.97</v>
      </c>
      <c r="AG98" s="158" t="s">
        <v>523</v>
      </c>
      <c r="AH98" s="163">
        <v>0.105</v>
      </c>
      <c r="AI98" s="158" t="s">
        <v>523</v>
      </c>
      <c r="AJ98" s="158" t="s">
        <v>128</v>
      </c>
      <c r="AK98" s="158" t="s">
        <v>128</v>
      </c>
      <c r="AL98" s="158" t="s">
        <v>128</v>
      </c>
      <c r="AM98" s="158" t="s">
        <v>128</v>
      </c>
      <c r="AN98" s="158" t="s">
        <v>128</v>
      </c>
      <c r="AO98" s="158" t="s">
        <v>128</v>
      </c>
      <c r="AP98" s="158" t="s">
        <v>128</v>
      </c>
      <c r="AQ98" s="158" t="s">
        <v>128</v>
      </c>
      <c r="AR98" s="158" t="s">
        <v>128</v>
      </c>
      <c r="AS98" s="158" t="s">
        <v>128</v>
      </c>
      <c r="AT98" s="158" t="s">
        <v>128</v>
      </c>
      <c r="AU98" s="158" t="s">
        <v>128</v>
      </c>
      <c r="AV98" s="158" t="s">
        <v>128</v>
      </c>
      <c r="AW98" s="158" t="s">
        <v>128</v>
      </c>
      <c r="AX98" s="158" t="s">
        <v>128</v>
      </c>
      <c r="AY98" s="158" t="s">
        <v>128</v>
      </c>
      <c r="AZ98" s="158" t="s">
        <v>128</v>
      </c>
      <c r="BA98" s="158" t="s">
        <v>128</v>
      </c>
      <c r="BB98" s="158" t="s">
        <v>128</v>
      </c>
      <c r="BC98" s="158" t="s">
        <v>128</v>
      </c>
      <c r="BD98" s="158" t="s">
        <v>128</v>
      </c>
      <c r="BE98" s="158" t="s">
        <v>128</v>
      </c>
      <c r="BF98" s="158" t="s">
        <v>128</v>
      </c>
      <c r="BG98" s="158" t="s">
        <v>128</v>
      </c>
      <c r="BH98" s="158" t="s">
        <v>128</v>
      </c>
      <c r="BI98" s="158" t="s">
        <v>128</v>
      </c>
      <c r="BJ98" s="158" t="s">
        <v>128</v>
      </c>
      <c r="BK98" s="158" t="s">
        <v>128</v>
      </c>
      <c r="BL98" s="158" t="s">
        <v>128</v>
      </c>
      <c r="BM98" s="158" t="s">
        <v>128</v>
      </c>
      <c r="BN98" s="158" t="s">
        <v>128</v>
      </c>
      <c r="BO98" s="158" t="s">
        <v>128</v>
      </c>
      <c r="BP98" s="158" t="s">
        <v>128</v>
      </c>
      <c r="BQ98" s="158" t="s">
        <v>128</v>
      </c>
      <c r="BR98" s="158" t="s">
        <v>128</v>
      </c>
      <c r="BS98" s="158" t="s">
        <v>128</v>
      </c>
      <c r="BT98" s="158" t="s">
        <v>128</v>
      </c>
      <c r="BU98" s="158" t="s">
        <v>128</v>
      </c>
      <c r="BV98" s="158" t="s">
        <v>128</v>
      </c>
      <c r="BW98" s="158" t="s">
        <v>128</v>
      </c>
      <c r="BX98" s="158" t="s">
        <v>128</v>
      </c>
      <c r="BY98" s="158" t="s">
        <v>128</v>
      </c>
      <c r="BZ98" s="158" t="s">
        <v>128</v>
      </c>
      <c r="CA98" s="158" t="s">
        <v>128</v>
      </c>
      <c r="CB98" s="158" t="s">
        <v>128</v>
      </c>
      <c r="CC98" s="158" t="s">
        <v>128</v>
      </c>
      <c r="CD98" s="158" t="s">
        <v>128</v>
      </c>
      <c r="CE98" s="158" t="s">
        <v>128</v>
      </c>
      <c r="CF98" s="158" t="s">
        <v>128</v>
      </c>
      <c r="CG98" s="158" t="s">
        <v>128</v>
      </c>
      <c r="CH98" s="158" t="s">
        <v>128</v>
      </c>
      <c r="CI98" s="158" t="s">
        <v>128</v>
      </c>
      <c r="CJ98" s="158" t="s">
        <v>128</v>
      </c>
      <c r="CK98" s="158" t="s">
        <v>128</v>
      </c>
      <c r="CL98" s="158" t="s">
        <v>128</v>
      </c>
      <c r="CM98" s="158" t="s">
        <v>128</v>
      </c>
      <c r="CN98" s="158" t="s">
        <v>128</v>
      </c>
      <c r="CO98" s="158" t="s">
        <v>128</v>
      </c>
      <c r="CP98" s="158" t="s">
        <v>128</v>
      </c>
      <c r="CQ98" s="158" t="s">
        <v>128</v>
      </c>
      <c r="CR98" s="158" t="s">
        <v>128</v>
      </c>
      <c r="CS98" s="158" t="s">
        <v>128</v>
      </c>
      <c r="CT98" s="158" t="s">
        <v>128</v>
      </c>
      <c r="CU98" s="158" t="s">
        <v>128</v>
      </c>
      <c r="CV98" s="158" t="s">
        <v>128</v>
      </c>
      <c r="CW98" s="158" t="s">
        <v>128</v>
      </c>
      <c r="CX98" s="158" t="s">
        <v>128</v>
      </c>
      <c r="CY98" s="158" t="s">
        <v>128</v>
      </c>
      <c r="CZ98" s="158" t="s">
        <v>128</v>
      </c>
      <c r="DA98" s="158" t="s">
        <v>128</v>
      </c>
      <c r="DB98" s="158" t="s">
        <v>128</v>
      </c>
      <c r="DC98" s="158" t="s">
        <v>128</v>
      </c>
      <c r="DD98" s="158" t="s">
        <v>128</v>
      </c>
      <c r="DE98" s="158" t="s">
        <v>128</v>
      </c>
      <c r="DF98" s="158" t="s">
        <v>128</v>
      </c>
      <c r="DG98" s="158" t="s">
        <v>128</v>
      </c>
      <c r="DH98" s="158" t="s">
        <v>128</v>
      </c>
      <c r="DI98" s="158" t="s">
        <v>128</v>
      </c>
      <c r="DJ98" s="158" t="s">
        <v>128</v>
      </c>
      <c r="DK98" s="158" t="s">
        <v>128</v>
      </c>
      <c r="DL98" s="158" t="s">
        <v>128</v>
      </c>
      <c r="DM98" s="158" t="s">
        <v>128</v>
      </c>
      <c r="DN98" s="158" t="s">
        <v>128</v>
      </c>
      <c r="DO98" s="158" t="s">
        <v>128</v>
      </c>
      <c r="DP98" s="158" t="s">
        <v>128</v>
      </c>
      <c r="DQ98" s="158" t="s">
        <v>128</v>
      </c>
      <c r="DR98" s="158" t="s">
        <v>128</v>
      </c>
      <c r="DS98" s="158" t="s">
        <v>128</v>
      </c>
      <c r="DT98" s="158" t="s">
        <v>128</v>
      </c>
      <c r="DU98" s="158" t="s">
        <v>128</v>
      </c>
      <c r="DV98" s="158" t="s">
        <v>128</v>
      </c>
      <c r="DW98" s="158" t="s">
        <v>128</v>
      </c>
      <c r="DX98" s="158" t="s">
        <v>128</v>
      </c>
      <c r="DY98" s="158" t="s">
        <v>128</v>
      </c>
      <c r="DZ98" s="158" t="s">
        <v>128</v>
      </c>
      <c r="EA98" s="158" t="s">
        <v>128</v>
      </c>
      <c r="EB98" s="158" t="s">
        <v>128</v>
      </c>
      <c r="EC98" s="158" t="s">
        <v>128</v>
      </c>
      <c r="ED98" s="158" t="s">
        <v>128</v>
      </c>
      <c r="EE98" s="158" t="s">
        <v>128</v>
      </c>
      <c r="EF98" s="158" t="s">
        <v>128</v>
      </c>
      <c r="EG98" s="158" t="s">
        <v>128</v>
      </c>
      <c r="EH98" s="158" t="s">
        <v>128</v>
      </c>
      <c r="EI98" s="158" t="s">
        <v>128</v>
      </c>
      <c r="EJ98" s="158" t="s">
        <v>128</v>
      </c>
      <c r="EK98" s="158" t="s">
        <v>128</v>
      </c>
      <c r="EL98" s="158" t="s">
        <v>128</v>
      </c>
      <c r="EM98" s="158" t="s">
        <v>128</v>
      </c>
      <c r="EN98" s="158" t="s">
        <v>128</v>
      </c>
      <c r="EO98" s="158" t="s">
        <v>128</v>
      </c>
      <c r="EP98" s="158" t="s">
        <v>128</v>
      </c>
      <c r="EQ98" s="158" t="s">
        <v>128</v>
      </c>
      <c r="ER98" s="158" t="s">
        <v>128</v>
      </c>
      <c r="ES98" s="158" t="s">
        <v>128</v>
      </c>
      <c r="ET98" s="158" t="s">
        <v>128</v>
      </c>
      <c r="EU98" s="158" t="s">
        <v>128</v>
      </c>
      <c r="EV98" s="158" t="s">
        <v>128</v>
      </c>
      <c r="EW98" s="158" t="s">
        <v>128</v>
      </c>
      <c r="EX98" s="158" t="s">
        <v>128</v>
      </c>
      <c r="EY98" s="158" t="s">
        <v>128</v>
      </c>
      <c r="EZ98" s="158" t="s">
        <v>128</v>
      </c>
      <c r="FA98" s="158" t="s">
        <v>128</v>
      </c>
      <c r="FB98" s="158" t="s">
        <v>128</v>
      </c>
      <c r="FC98" s="158" t="s">
        <v>128</v>
      </c>
      <c r="FD98" s="158" t="s">
        <v>128</v>
      </c>
      <c r="FE98" s="158" t="s">
        <v>128</v>
      </c>
      <c r="FF98" s="158" t="s">
        <v>128</v>
      </c>
      <c r="FG98" s="158" t="s">
        <v>128</v>
      </c>
      <c r="FH98" s="158" t="s">
        <v>128</v>
      </c>
      <c r="FI98" s="158" t="s">
        <v>128</v>
      </c>
      <c r="FJ98" s="158" t="s">
        <v>128</v>
      </c>
      <c r="FK98" s="158" t="s">
        <v>128</v>
      </c>
      <c r="FL98" s="158" t="s">
        <v>128</v>
      </c>
      <c r="FM98" s="158" t="s">
        <v>128</v>
      </c>
      <c r="FN98" s="158" t="s">
        <v>128</v>
      </c>
      <c r="FO98" s="158" t="s">
        <v>128</v>
      </c>
      <c r="FP98" s="158" t="s">
        <v>128</v>
      </c>
      <c r="FQ98" s="158" t="s">
        <v>128</v>
      </c>
      <c r="FR98" s="158" t="s">
        <v>128</v>
      </c>
      <c r="FS98" s="158" t="s">
        <v>128</v>
      </c>
      <c r="FT98" s="158" t="s">
        <v>128</v>
      </c>
      <c r="FU98" s="158" t="s">
        <v>128</v>
      </c>
      <c r="FV98" s="158" t="s">
        <v>128</v>
      </c>
      <c r="FW98" s="158" t="s">
        <v>128</v>
      </c>
      <c r="FX98" s="158" t="s">
        <v>128</v>
      </c>
      <c r="FY98" s="158" t="s">
        <v>128</v>
      </c>
      <c r="FZ98" s="158" t="s">
        <v>128</v>
      </c>
      <c r="GA98" s="158" t="s">
        <v>128</v>
      </c>
      <c r="GB98" s="158" t="s">
        <v>128</v>
      </c>
      <c r="GC98" s="158" t="s">
        <v>128</v>
      </c>
      <c r="GD98" s="158" t="s">
        <v>128</v>
      </c>
      <c r="GE98" s="158" t="s">
        <v>128</v>
      </c>
      <c r="GF98" s="158" t="s">
        <v>128</v>
      </c>
      <c r="GG98" s="158" t="s">
        <v>128</v>
      </c>
      <c r="GH98" s="158" t="s">
        <v>128</v>
      </c>
      <c r="GI98" s="158" t="s">
        <v>128</v>
      </c>
      <c r="GJ98" s="158" t="s">
        <v>128</v>
      </c>
      <c r="GK98" s="158" t="s">
        <v>128</v>
      </c>
      <c r="GL98" s="158" t="s">
        <v>128</v>
      </c>
      <c r="GM98" s="158" t="s">
        <v>128</v>
      </c>
      <c r="GN98" s="158" t="s">
        <v>128</v>
      </c>
      <c r="GO98" s="158" t="s">
        <v>128</v>
      </c>
      <c r="GP98" s="158" t="s">
        <v>128</v>
      </c>
      <c r="GQ98" s="158" t="s">
        <v>128</v>
      </c>
      <c r="GR98" s="158" t="s">
        <v>128</v>
      </c>
      <c r="GS98" s="158" t="s">
        <v>128</v>
      </c>
      <c r="GT98" s="158" t="s">
        <v>128</v>
      </c>
      <c r="GU98" s="158" t="s">
        <v>128</v>
      </c>
      <c r="GV98" s="158" t="s">
        <v>128</v>
      </c>
      <c r="GW98" s="158" t="s">
        <v>128</v>
      </c>
      <c r="GX98" s="158" t="s">
        <v>128</v>
      </c>
      <c r="GY98" s="158" t="s">
        <v>128</v>
      </c>
      <c r="GZ98" s="158" t="s">
        <v>128</v>
      </c>
      <c r="HA98" s="158" t="s">
        <v>128</v>
      </c>
      <c r="HB98" s="158" t="s">
        <v>128</v>
      </c>
      <c r="HC98" s="158" t="s">
        <v>128</v>
      </c>
      <c r="HD98" s="158" t="s">
        <v>128</v>
      </c>
      <c r="HE98" s="158" t="s">
        <v>128</v>
      </c>
      <c r="HF98" s="158" t="s">
        <v>128</v>
      </c>
      <c r="HG98" s="158" t="s">
        <v>128</v>
      </c>
      <c r="HH98" s="158" t="s">
        <v>128</v>
      </c>
      <c r="HI98" s="158" t="s">
        <v>128</v>
      </c>
      <c r="HJ98" s="158" t="s">
        <v>128</v>
      </c>
      <c r="HK98" s="158" t="s">
        <v>128</v>
      </c>
      <c r="HL98" s="158" t="s">
        <v>128</v>
      </c>
      <c r="HM98" s="158" t="s">
        <v>128</v>
      </c>
      <c r="HN98" s="158" t="s">
        <v>128</v>
      </c>
      <c r="HO98" s="158" t="s">
        <v>128</v>
      </c>
      <c r="HP98" s="158" t="s">
        <v>128</v>
      </c>
      <c r="HQ98" s="158" t="s">
        <v>128</v>
      </c>
      <c r="HR98" s="158" t="s">
        <v>128</v>
      </c>
      <c r="HS98" s="158" t="s">
        <v>128</v>
      </c>
      <c r="HT98" s="158" t="s">
        <v>128</v>
      </c>
      <c r="HU98" s="158" t="s">
        <v>128</v>
      </c>
      <c r="HV98" s="158" t="s">
        <v>128</v>
      </c>
      <c r="HW98" s="158" t="s">
        <v>128</v>
      </c>
      <c r="HX98" s="158" t="s">
        <v>128</v>
      </c>
      <c r="HY98" s="158" t="s">
        <v>128</v>
      </c>
      <c r="HZ98" s="158" t="s">
        <v>128</v>
      </c>
      <c r="IA98" s="158" t="s">
        <v>128</v>
      </c>
      <c r="IB98" s="158" t="s">
        <v>128</v>
      </c>
      <c r="IC98" s="158" t="s">
        <v>128</v>
      </c>
      <c r="ID98" s="158" t="s">
        <v>128</v>
      </c>
      <c r="IE98" s="158" t="s">
        <v>128</v>
      </c>
      <c r="IF98" s="158" t="s">
        <v>128</v>
      </c>
      <c r="IG98" s="158" t="s">
        <v>128</v>
      </c>
      <c r="IH98" s="158" t="s">
        <v>128</v>
      </c>
      <c r="II98" s="158" t="s">
        <v>128</v>
      </c>
      <c r="IJ98" s="158" t="s">
        <v>128</v>
      </c>
      <c r="IK98" s="158" t="s">
        <v>128</v>
      </c>
      <c r="IL98" s="158" t="s">
        <v>128</v>
      </c>
      <c r="IM98" s="158" t="s">
        <v>128</v>
      </c>
      <c r="IN98" s="158" t="s">
        <v>128</v>
      </c>
      <c r="IO98" s="158" t="s">
        <v>128</v>
      </c>
      <c r="IP98" s="158" t="s">
        <v>128</v>
      </c>
      <c r="IQ98" s="158" t="s">
        <v>128</v>
      </c>
      <c r="IR98" s="158" t="s">
        <v>128</v>
      </c>
      <c r="IS98" s="158" t="s">
        <v>128</v>
      </c>
      <c r="IT98" s="158" t="s">
        <v>128</v>
      </c>
      <c r="IU98" s="158" t="s">
        <v>128</v>
      </c>
      <c r="IV98" s="158" t="s">
        <v>128</v>
      </c>
      <c r="IW98" s="158" t="s">
        <v>128</v>
      </c>
      <c r="IX98" s="158" t="s">
        <v>128</v>
      </c>
      <c r="IY98" s="158" t="s">
        <v>128</v>
      </c>
      <c r="IZ98" s="158" t="s">
        <v>128</v>
      </c>
      <c r="JA98" s="158" t="s">
        <v>128</v>
      </c>
      <c r="JB98" s="158" t="s">
        <v>128</v>
      </c>
      <c r="JC98" s="158" t="s">
        <v>128</v>
      </c>
      <c r="JD98" s="158" t="s">
        <v>128</v>
      </c>
      <c r="JE98" s="158" t="s">
        <v>128</v>
      </c>
      <c r="JF98" s="158" t="s">
        <v>128</v>
      </c>
      <c r="JG98" s="158" t="s">
        <v>128</v>
      </c>
      <c r="JH98" s="158" t="s">
        <v>128</v>
      </c>
      <c r="JI98" s="158" t="s">
        <v>128</v>
      </c>
      <c r="JJ98" s="158" t="s">
        <v>128</v>
      </c>
      <c r="JK98" s="158" t="s">
        <v>128</v>
      </c>
      <c r="JL98" s="158" t="s">
        <v>128</v>
      </c>
      <c r="JM98" s="158" t="s">
        <v>128</v>
      </c>
      <c r="JN98" s="158" t="s">
        <v>128</v>
      </c>
      <c r="JO98" s="158" t="s">
        <v>128</v>
      </c>
      <c r="JP98" s="158" t="s">
        <v>128</v>
      </c>
      <c r="JQ98" s="158" t="s">
        <v>128</v>
      </c>
      <c r="JR98" s="158" t="s">
        <v>128</v>
      </c>
      <c r="JS98" s="158" t="s">
        <v>128</v>
      </c>
      <c r="JT98" s="158" t="s">
        <v>128</v>
      </c>
      <c r="JU98" s="158" t="s">
        <v>128</v>
      </c>
      <c r="JV98" s="158" t="s">
        <v>128</v>
      </c>
      <c r="JW98" s="158" t="s">
        <v>128</v>
      </c>
      <c r="JX98" s="158" t="s">
        <v>128</v>
      </c>
      <c r="JY98" s="158" t="s">
        <v>128</v>
      </c>
      <c r="JZ98" s="158" t="s">
        <v>128</v>
      </c>
      <c r="KA98" s="158" t="s">
        <v>128</v>
      </c>
      <c r="KB98" s="158" t="s">
        <v>128</v>
      </c>
      <c r="KC98" s="158" t="s">
        <v>128</v>
      </c>
      <c r="KD98" s="158" t="s">
        <v>128</v>
      </c>
      <c r="KE98" s="158" t="s">
        <v>128</v>
      </c>
      <c r="KF98" s="158" t="s">
        <v>128</v>
      </c>
      <c r="KG98" s="158" t="s">
        <v>128</v>
      </c>
      <c r="KH98" s="158" t="s">
        <v>128</v>
      </c>
      <c r="KI98" s="158" t="s">
        <v>128</v>
      </c>
      <c r="KJ98" s="158" t="s">
        <v>128</v>
      </c>
      <c r="KK98" s="158" t="s">
        <v>128</v>
      </c>
      <c r="KL98" s="158" t="s">
        <v>128</v>
      </c>
      <c r="KM98" s="158" t="s">
        <v>128</v>
      </c>
      <c r="KN98" s="158" t="s">
        <v>128</v>
      </c>
      <c r="KO98" s="158" t="s">
        <v>128</v>
      </c>
      <c r="KP98" s="158" t="s">
        <v>128</v>
      </c>
      <c r="KQ98" s="158" t="s">
        <v>128</v>
      </c>
      <c r="KR98" s="158" t="s">
        <v>128</v>
      </c>
      <c r="KS98" s="158" t="s">
        <v>128</v>
      </c>
      <c r="KT98" s="158" t="s">
        <v>128</v>
      </c>
      <c r="KU98" s="158" t="s">
        <v>128</v>
      </c>
      <c r="KV98" s="158" t="s">
        <v>128</v>
      </c>
      <c r="KW98" s="158" t="s">
        <v>128</v>
      </c>
      <c r="KX98" s="158" t="s">
        <v>128</v>
      </c>
      <c r="KY98" s="158" t="s">
        <v>128</v>
      </c>
      <c r="KZ98" s="158" t="s">
        <v>128</v>
      </c>
      <c r="LA98" s="158" t="s">
        <v>128</v>
      </c>
      <c r="LB98" s="158" t="s">
        <v>128</v>
      </c>
      <c r="LC98" s="158" t="s">
        <v>128</v>
      </c>
      <c r="LD98" s="158" t="s">
        <v>128</v>
      </c>
      <c r="LE98" s="158" t="s">
        <v>128</v>
      </c>
      <c r="LF98" s="158" t="s">
        <v>128</v>
      </c>
      <c r="LG98" s="158" t="s">
        <v>128</v>
      </c>
      <c r="LH98" s="158" t="s">
        <v>128</v>
      </c>
      <c r="LI98" s="158" t="s">
        <v>128</v>
      </c>
      <c r="LJ98" s="158" t="s">
        <v>128</v>
      </c>
      <c r="LK98" s="158" t="s">
        <v>128</v>
      </c>
      <c r="LL98" s="158" t="s">
        <v>128</v>
      </c>
      <c r="LM98" s="158" t="s">
        <v>128</v>
      </c>
      <c r="LN98" s="158" t="s">
        <v>128</v>
      </c>
      <c r="LO98" s="158" t="s">
        <v>128</v>
      </c>
      <c r="LP98" s="158" t="s">
        <v>128</v>
      </c>
      <c r="LQ98" s="158" t="s">
        <v>128</v>
      </c>
      <c r="LR98" s="158" t="s">
        <v>128</v>
      </c>
      <c r="LS98" s="158" t="s">
        <v>128</v>
      </c>
      <c r="LT98" s="158" t="s">
        <v>128</v>
      </c>
      <c r="LU98" s="158" t="s">
        <v>128</v>
      </c>
      <c r="LV98" s="158" t="s">
        <v>128</v>
      </c>
      <c r="LW98" s="158" t="s">
        <v>128</v>
      </c>
      <c r="LX98" s="158" t="s">
        <v>128</v>
      </c>
      <c r="LY98" s="158" t="s">
        <v>128</v>
      </c>
      <c r="LZ98" s="158" t="s">
        <v>128</v>
      </c>
      <c r="MA98" s="158" t="s">
        <v>128</v>
      </c>
      <c r="MB98" s="158" t="s">
        <v>128</v>
      </c>
      <c r="MC98" s="158" t="s">
        <v>128</v>
      </c>
      <c r="MD98" s="158" t="s">
        <v>128</v>
      </c>
      <c r="ME98" s="158" t="s">
        <v>128</v>
      </c>
      <c r="MF98" s="158" t="s">
        <v>128</v>
      </c>
      <c r="MG98" s="158" t="s">
        <v>128</v>
      </c>
      <c r="MH98" s="158" t="s">
        <v>128</v>
      </c>
      <c r="MI98" s="158" t="s">
        <v>128</v>
      </c>
      <c r="MJ98" s="158" t="s">
        <v>128</v>
      </c>
      <c r="MK98" s="158" t="s">
        <v>128</v>
      </c>
      <c r="ML98" s="158" t="s">
        <v>128</v>
      </c>
      <c r="MM98" s="158" t="s">
        <v>128</v>
      </c>
      <c r="MN98" s="158" t="s">
        <v>128</v>
      </c>
      <c r="MO98" s="158" t="s">
        <v>128</v>
      </c>
      <c r="MP98" s="158" t="s">
        <v>128</v>
      </c>
      <c r="MQ98" s="158" t="s">
        <v>128</v>
      </c>
      <c r="MR98" s="158" t="s">
        <v>128</v>
      </c>
      <c r="MS98" s="158" t="s">
        <v>128</v>
      </c>
      <c r="MT98" s="158" t="s">
        <v>128</v>
      </c>
      <c r="MU98" s="158" t="s">
        <v>128</v>
      </c>
      <c r="MV98" s="158" t="s">
        <v>128</v>
      </c>
      <c r="MW98" s="158" t="s">
        <v>128</v>
      </c>
      <c r="MX98" s="158" t="s">
        <v>128</v>
      </c>
      <c r="MY98" s="158" t="s">
        <v>128</v>
      </c>
      <c r="MZ98" s="158" t="s">
        <v>128</v>
      </c>
      <c r="NA98" s="158" t="s">
        <v>128</v>
      </c>
      <c r="NB98" s="158" t="s">
        <v>128</v>
      </c>
      <c r="NC98" s="158" t="s">
        <v>128</v>
      </c>
      <c r="ND98" s="158" t="s">
        <v>128</v>
      </c>
      <c r="NE98" s="158" t="s">
        <v>128</v>
      </c>
      <c r="NF98" s="158" t="s">
        <v>128</v>
      </c>
      <c r="NG98" s="158" t="s">
        <v>128</v>
      </c>
      <c r="NH98" s="158" t="s">
        <v>128</v>
      </c>
      <c r="NI98" s="158" t="s">
        <v>128</v>
      </c>
      <c r="NJ98" s="158" t="s">
        <v>128</v>
      </c>
      <c r="NK98" s="158" t="s">
        <v>128</v>
      </c>
      <c r="NL98" s="158" t="s">
        <v>128</v>
      </c>
      <c r="NM98" s="158" t="s">
        <v>128</v>
      </c>
      <c r="NN98" s="158" t="s">
        <v>128</v>
      </c>
      <c r="NO98" s="158" t="s">
        <v>128</v>
      </c>
      <c r="NP98" s="158" t="s">
        <v>128</v>
      </c>
      <c r="NQ98" s="158" t="s">
        <v>128</v>
      </c>
      <c r="NR98" s="158" t="s">
        <v>128</v>
      </c>
      <c r="NS98" s="158" t="s">
        <v>128</v>
      </c>
      <c r="NT98" s="158" t="s">
        <v>128</v>
      </c>
      <c r="NU98" s="158" t="s">
        <v>128</v>
      </c>
      <c r="NV98" s="158" t="s">
        <v>128</v>
      </c>
      <c r="NW98" s="158" t="s">
        <v>128</v>
      </c>
      <c r="NX98" s="158" t="s">
        <v>128</v>
      </c>
      <c r="NY98" s="158" t="s">
        <v>128</v>
      </c>
      <c r="NZ98" s="158" t="s">
        <v>128</v>
      </c>
      <c r="OA98" s="158" t="s">
        <v>128</v>
      </c>
      <c r="OB98" s="158" t="s">
        <v>128</v>
      </c>
      <c r="OC98" s="158" t="s">
        <v>128</v>
      </c>
      <c r="OD98" s="158" t="s">
        <v>128</v>
      </c>
      <c r="OE98" s="170" t="s">
        <v>128</v>
      </c>
      <c r="OF98" s="181"/>
      <c r="OG98" s="175">
        <f t="shared" si="451"/>
        <v>6.0882070949185039</v>
      </c>
      <c r="OH98" s="66" t="str">
        <f t="shared" si="452"/>
        <v>kg/GJ delivered</v>
      </c>
      <c r="OI98" s="66" t="str">
        <f t="shared" si="453"/>
        <v/>
      </c>
      <c r="OJ98" s="66" t="str">
        <f t="shared" si="454"/>
        <v/>
      </c>
      <c r="OK98" s="66" t="str">
        <f t="shared" si="455"/>
        <v/>
      </c>
      <c r="OL98" s="66" t="str">
        <f t="shared" si="456"/>
        <v/>
      </c>
      <c r="OM98" s="159">
        <f t="shared" si="457"/>
        <v>382.83796740172579</v>
      </c>
      <c r="ON98" s="66" t="str">
        <f t="shared" si="458"/>
        <v>kg/GJ delivered</v>
      </c>
      <c r="OO98" s="118">
        <f t="shared" si="459"/>
        <v>2.6869606903163952</v>
      </c>
      <c r="OP98" s="66" t="str">
        <f t="shared" si="460"/>
        <v>kg/GJ delivered</v>
      </c>
      <c r="OQ98" s="66" t="str">
        <f t="shared" si="461"/>
        <v/>
      </c>
      <c r="OR98" s="66" t="str">
        <f t="shared" si="462"/>
        <v/>
      </c>
      <c r="OS98" s="66" t="str">
        <f t="shared" si="463"/>
        <v/>
      </c>
      <c r="OT98" s="66" t="str">
        <f t="shared" si="464"/>
        <v/>
      </c>
      <c r="OU98" s="118">
        <f t="shared" si="465"/>
        <v>2.6294343240651967</v>
      </c>
      <c r="OV98" s="66" t="str">
        <f t="shared" si="466"/>
        <v>kg/GJ delivered</v>
      </c>
      <c r="OW98" s="126">
        <f t="shared" si="467"/>
        <v>2.5167785234899327E-2</v>
      </c>
      <c r="OX98" s="66" t="str">
        <f t="shared" si="468"/>
        <v>kg/GJ delivered</v>
      </c>
      <c r="OY98" s="66" t="str">
        <f t="shared" si="469"/>
        <v/>
      </c>
      <c r="OZ98" s="66" t="str">
        <f t="shared" si="470"/>
        <v/>
      </c>
      <c r="PA98" s="66" t="str">
        <f t="shared" si="471"/>
        <v/>
      </c>
      <c r="PB98" s="66" t="str">
        <f t="shared" si="472"/>
        <v/>
      </c>
      <c r="PC98" s="66" t="str">
        <f t="shared" si="473"/>
        <v/>
      </c>
      <c r="PD98" s="66" t="str">
        <f t="shared" si="474"/>
        <v/>
      </c>
      <c r="PE98" s="66" t="str">
        <f t="shared" si="475"/>
        <v/>
      </c>
      <c r="PF98" s="66" t="str">
        <f t="shared" si="476"/>
        <v/>
      </c>
      <c r="PG98" s="66" t="str">
        <f t="shared" si="477"/>
        <v/>
      </c>
      <c r="PH98" s="66" t="str">
        <f t="shared" si="478"/>
        <v/>
      </c>
      <c r="PI98" s="66" t="str">
        <f t="shared" si="479"/>
        <v/>
      </c>
      <c r="PJ98" s="66" t="str">
        <f t="shared" si="480"/>
        <v/>
      </c>
      <c r="PK98" s="66" t="str">
        <f t="shared" si="481"/>
        <v/>
      </c>
      <c r="PL98" s="66" t="str">
        <f t="shared" si="482"/>
        <v/>
      </c>
      <c r="PM98" s="66" t="str">
        <f t="shared" si="483"/>
        <v/>
      </c>
      <c r="PN98" s="66" t="str">
        <f t="shared" si="484"/>
        <v/>
      </c>
      <c r="PO98" s="66" t="str">
        <f t="shared" si="485"/>
        <v/>
      </c>
      <c r="PP98" s="66" t="str">
        <f t="shared" si="486"/>
        <v/>
      </c>
      <c r="PQ98" s="66" t="str">
        <f t="shared" si="487"/>
        <v/>
      </c>
      <c r="PR98" s="66" t="str">
        <f t="shared" si="488"/>
        <v/>
      </c>
      <c r="PS98" s="66" t="str">
        <f t="shared" si="489"/>
        <v/>
      </c>
      <c r="PT98" s="66" t="str">
        <f t="shared" si="490"/>
        <v/>
      </c>
      <c r="PU98" s="66" t="str">
        <f t="shared" si="491"/>
        <v/>
      </c>
      <c r="PV98" s="66" t="str">
        <f t="shared" si="492"/>
        <v/>
      </c>
      <c r="PW98" s="66" t="str">
        <f t="shared" si="493"/>
        <v/>
      </c>
      <c r="PX98" s="66" t="str">
        <f t="shared" si="494"/>
        <v/>
      </c>
      <c r="PY98" s="66" t="str">
        <f t="shared" si="495"/>
        <v/>
      </c>
      <c r="PZ98" s="66" t="str">
        <f t="shared" si="496"/>
        <v/>
      </c>
      <c r="QA98" s="66" t="str">
        <f t="shared" si="497"/>
        <v/>
      </c>
      <c r="QB98" s="66" t="str">
        <f t="shared" si="498"/>
        <v/>
      </c>
      <c r="QC98" s="66" t="str">
        <f t="shared" si="499"/>
        <v/>
      </c>
      <c r="QD98" s="66" t="str">
        <f t="shared" si="500"/>
        <v/>
      </c>
      <c r="QE98" s="66" t="str">
        <f t="shared" si="501"/>
        <v/>
      </c>
      <c r="QF98" s="66" t="str">
        <f t="shared" si="502"/>
        <v/>
      </c>
      <c r="QG98" s="66" t="str">
        <f t="shared" si="503"/>
        <v/>
      </c>
      <c r="QH98" s="66" t="str">
        <f t="shared" si="504"/>
        <v/>
      </c>
      <c r="QI98" s="66" t="str">
        <f t="shared" si="505"/>
        <v/>
      </c>
      <c r="QJ98" s="66" t="str">
        <f t="shared" si="506"/>
        <v/>
      </c>
      <c r="QK98" s="66" t="str">
        <f t="shared" si="507"/>
        <v/>
      </c>
      <c r="QL98" s="66" t="str">
        <f t="shared" si="508"/>
        <v/>
      </c>
      <c r="QM98" s="66" t="str">
        <f t="shared" si="509"/>
        <v/>
      </c>
      <c r="QN98" s="66" t="str">
        <f t="shared" si="510"/>
        <v/>
      </c>
      <c r="QO98" s="66" t="str">
        <f t="shared" si="511"/>
        <v/>
      </c>
      <c r="QP98" s="66" t="str">
        <f t="shared" si="512"/>
        <v/>
      </c>
      <c r="QQ98" s="66" t="str">
        <f t="shared" si="513"/>
        <v/>
      </c>
      <c r="QR98" s="66" t="str">
        <f t="shared" si="514"/>
        <v/>
      </c>
      <c r="QS98" s="66" t="str">
        <f t="shared" si="515"/>
        <v/>
      </c>
      <c r="QT98" s="66" t="str">
        <f t="shared" si="516"/>
        <v/>
      </c>
      <c r="QU98" s="66" t="str">
        <f t="shared" si="517"/>
        <v/>
      </c>
      <c r="QV98" s="66" t="str">
        <f t="shared" si="518"/>
        <v/>
      </c>
      <c r="QW98" s="66" t="str">
        <f t="shared" si="519"/>
        <v/>
      </c>
      <c r="QX98" s="66" t="str">
        <f t="shared" si="520"/>
        <v/>
      </c>
      <c r="QY98" s="66" t="str">
        <f t="shared" si="521"/>
        <v/>
      </c>
      <c r="QZ98" s="66" t="str">
        <f t="shared" si="522"/>
        <v/>
      </c>
      <c r="RA98" s="66" t="str">
        <f t="shared" si="523"/>
        <v/>
      </c>
      <c r="RB98" s="66" t="str">
        <f t="shared" si="524"/>
        <v/>
      </c>
      <c r="RC98" s="66" t="str">
        <f t="shared" si="525"/>
        <v/>
      </c>
      <c r="RD98" s="66" t="str">
        <f t="shared" si="526"/>
        <v/>
      </c>
      <c r="RE98" s="66" t="str">
        <f t="shared" si="527"/>
        <v/>
      </c>
      <c r="RF98" s="66" t="str">
        <f t="shared" si="528"/>
        <v/>
      </c>
      <c r="RG98" s="66" t="str">
        <f t="shared" si="529"/>
        <v/>
      </c>
      <c r="RH98" s="66" t="str">
        <f t="shared" si="530"/>
        <v/>
      </c>
      <c r="RI98" s="66" t="str">
        <f t="shared" si="531"/>
        <v/>
      </c>
      <c r="RJ98" s="66" t="str">
        <f t="shared" si="532"/>
        <v/>
      </c>
      <c r="RK98" s="66" t="str">
        <f t="shared" si="533"/>
        <v/>
      </c>
      <c r="RL98" s="66" t="str">
        <f t="shared" si="534"/>
        <v/>
      </c>
      <c r="RM98" s="66" t="str">
        <f t="shared" si="535"/>
        <v/>
      </c>
      <c r="RN98" s="66" t="str">
        <f t="shared" si="536"/>
        <v/>
      </c>
      <c r="RO98" s="66" t="str">
        <f t="shared" si="537"/>
        <v/>
      </c>
      <c r="RP98" s="66" t="str">
        <f t="shared" si="538"/>
        <v/>
      </c>
      <c r="RQ98" s="66" t="str">
        <f t="shared" si="539"/>
        <v/>
      </c>
      <c r="RR98" s="66" t="str">
        <f t="shared" si="540"/>
        <v/>
      </c>
      <c r="RS98" s="66" t="str">
        <f t="shared" si="541"/>
        <v/>
      </c>
      <c r="RT98" s="66" t="str">
        <f t="shared" si="542"/>
        <v/>
      </c>
      <c r="RU98" s="66" t="str">
        <f t="shared" si="543"/>
        <v/>
      </c>
      <c r="RV98" s="66" t="str">
        <f t="shared" si="544"/>
        <v/>
      </c>
      <c r="RW98" s="66" t="str">
        <f t="shared" si="545"/>
        <v/>
      </c>
      <c r="RX98" s="66" t="str">
        <f t="shared" si="546"/>
        <v/>
      </c>
      <c r="RY98" s="66" t="str">
        <f t="shared" si="547"/>
        <v/>
      </c>
      <c r="RZ98" s="66" t="str">
        <f t="shared" si="548"/>
        <v/>
      </c>
      <c r="SA98" s="66" t="str">
        <f t="shared" si="549"/>
        <v/>
      </c>
      <c r="SB98" s="66" t="str">
        <f t="shared" si="550"/>
        <v/>
      </c>
      <c r="SC98" s="66" t="str">
        <f t="shared" si="551"/>
        <v/>
      </c>
      <c r="SD98" s="66" t="str">
        <f t="shared" si="552"/>
        <v/>
      </c>
      <c r="SE98" s="66" t="str">
        <f t="shared" si="553"/>
        <v/>
      </c>
      <c r="SF98" s="66" t="str">
        <f t="shared" si="554"/>
        <v/>
      </c>
      <c r="SG98" s="66" t="str">
        <f t="shared" si="555"/>
        <v/>
      </c>
      <c r="SH98" s="66" t="str">
        <f t="shared" si="556"/>
        <v/>
      </c>
      <c r="SI98" s="66" t="str">
        <f t="shared" si="557"/>
        <v/>
      </c>
      <c r="SJ98" s="66" t="str">
        <f t="shared" si="558"/>
        <v/>
      </c>
      <c r="SK98" s="66" t="str">
        <f t="shared" si="559"/>
        <v/>
      </c>
      <c r="SL98" s="66" t="str">
        <f t="shared" si="560"/>
        <v/>
      </c>
      <c r="SM98" s="66" t="str">
        <f t="shared" si="561"/>
        <v/>
      </c>
      <c r="SN98" s="66" t="str">
        <f t="shared" si="562"/>
        <v/>
      </c>
      <c r="SO98" s="66" t="str">
        <f t="shared" si="563"/>
        <v/>
      </c>
      <c r="SP98" s="66" t="str">
        <f t="shared" si="564"/>
        <v/>
      </c>
      <c r="SQ98" s="66" t="str">
        <f t="shared" si="565"/>
        <v/>
      </c>
      <c r="SR98" s="66" t="str">
        <f t="shared" si="566"/>
        <v/>
      </c>
      <c r="SS98" s="66" t="str">
        <f t="shared" si="567"/>
        <v/>
      </c>
      <c r="ST98" s="66" t="str">
        <f t="shared" si="568"/>
        <v/>
      </c>
      <c r="SU98" s="66" t="str">
        <f t="shared" si="569"/>
        <v/>
      </c>
      <c r="SV98" s="66" t="str">
        <f t="shared" si="570"/>
        <v/>
      </c>
      <c r="SW98" s="66" t="str">
        <f t="shared" si="571"/>
        <v/>
      </c>
      <c r="SX98" s="66" t="str">
        <f t="shared" si="572"/>
        <v/>
      </c>
      <c r="SY98" s="66" t="str">
        <f t="shared" si="573"/>
        <v/>
      </c>
      <c r="SZ98" s="66" t="str">
        <f t="shared" si="574"/>
        <v/>
      </c>
      <c r="TA98" s="66" t="str">
        <f t="shared" si="575"/>
        <v/>
      </c>
      <c r="TB98" s="66" t="str">
        <f t="shared" si="576"/>
        <v/>
      </c>
      <c r="TC98" s="66" t="str">
        <f t="shared" si="577"/>
        <v/>
      </c>
      <c r="TD98" s="66" t="str">
        <f t="shared" si="578"/>
        <v/>
      </c>
      <c r="TE98" s="66" t="str">
        <f t="shared" si="579"/>
        <v/>
      </c>
      <c r="TF98" s="66" t="str">
        <f t="shared" si="580"/>
        <v/>
      </c>
      <c r="TG98" s="66" t="str">
        <f t="shared" si="581"/>
        <v/>
      </c>
      <c r="TH98" s="66" t="str">
        <f t="shared" si="582"/>
        <v/>
      </c>
      <c r="TI98" s="66" t="str">
        <f t="shared" si="583"/>
        <v/>
      </c>
      <c r="TJ98" s="66" t="str">
        <f t="shared" si="584"/>
        <v/>
      </c>
      <c r="TK98" s="66" t="str">
        <f t="shared" si="585"/>
        <v/>
      </c>
      <c r="TL98" s="66" t="str">
        <f t="shared" si="586"/>
        <v/>
      </c>
      <c r="TM98" s="66" t="str">
        <f t="shared" si="587"/>
        <v/>
      </c>
      <c r="TN98" s="66" t="str">
        <f t="shared" si="588"/>
        <v/>
      </c>
      <c r="TO98" s="66" t="str">
        <f t="shared" si="589"/>
        <v/>
      </c>
      <c r="TP98" s="66" t="str">
        <f t="shared" si="590"/>
        <v/>
      </c>
      <c r="TQ98" s="66" t="str">
        <f t="shared" si="591"/>
        <v/>
      </c>
      <c r="TR98" s="66" t="str">
        <f t="shared" si="592"/>
        <v/>
      </c>
      <c r="TS98" s="66" t="str">
        <f t="shared" si="593"/>
        <v/>
      </c>
      <c r="TT98" s="66" t="str">
        <f t="shared" si="594"/>
        <v/>
      </c>
      <c r="TU98" s="66" t="str">
        <f t="shared" si="595"/>
        <v/>
      </c>
      <c r="TV98" s="66" t="str">
        <f t="shared" si="596"/>
        <v/>
      </c>
      <c r="TW98" s="66" t="str">
        <f t="shared" si="597"/>
        <v/>
      </c>
      <c r="TX98" s="66" t="str">
        <f t="shared" si="598"/>
        <v/>
      </c>
      <c r="TY98" s="66" t="str">
        <f t="shared" si="599"/>
        <v/>
      </c>
      <c r="TZ98" s="66" t="str">
        <f t="shared" si="600"/>
        <v/>
      </c>
      <c r="UA98" s="66" t="str">
        <f t="shared" si="601"/>
        <v/>
      </c>
      <c r="UB98" s="66" t="str">
        <f t="shared" si="602"/>
        <v/>
      </c>
      <c r="UC98" s="66" t="str">
        <f t="shared" si="603"/>
        <v/>
      </c>
      <c r="UD98" s="66" t="str">
        <f t="shared" si="604"/>
        <v/>
      </c>
      <c r="UE98" s="66" t="str">
        <f t="shared" si="605"/>
        <v/>
      </c>
      <c r="UF98" s="66" t="str">
        <f t="shared" si="606"/>
        <v/>
      </c>
      <c r="UG98" s="66" t="str">
        <f t="shared" si="607"/>
        <v/>
      </c>
      <c r="UH98" s="66" t="str">
        <f t="shared" si="608"/>
        <v/>
      </c>
      <c r="UI98" s="66" t="str">
        <f t="shared" si="609"/>
        <v/>
      </c>
      <c r="UJ98" s="66" t="str">
        <f t="shared" si="610"/>
        <v/>
      </c>
      <c r="UK98" s="66" t="str">
        <f t="shared" si="611"/>
        <v/>
      </c>
      <c r="UL98" s="66" t="str">
        <f t="shared" si="612"/>
        <v/>
      </c>
      <c r="UM98" s="66" t="str">
        <f t="shared" si="613"/>
        <v/>
      </c>
      <c r="UN98" s="66" t="str">
        <f t="shared" si="614"/>
        <v/>
      </c>
      <c r="UO98" s="66" t="str">
        <f t="shared" si="615"/>
        <v/>
      </c>
      <c r="UP98" s="66" t="str">
        <f t="shared" si="616"/>
        <v/>
      </c>
      <c r="UQ98" s="66" t="str">
        <f t="shared" si="617"/>
        <v/>
      </c>
      <c r="UR98" s="66" t="str">
        <f t="shared" si="618"/>
        <v/>
      </c>
      <c r="US98" s="66" t="str">
        <f t="shared" si="619"/>
        <v/>
      </c>
      <c r="UT98" s="66" t="str">
        <f t="shared" si="620"/>
        <v/>
      </c>
      <c r="UU98" s="66" t="str">
        <f t="shared" si="621"/>
        <v/>
      </c>
      <c r="UV98" s="66" t="str">
        <f t="shared" si="622"/>
        <v/>
      </c>
      <c r="UW98" s="66" t="str">
        <f t="shared" si="623"/>
        <v/>
      </c>
      <c r="UX98" s="66" t="str">
        <f t="shared" si="624"/>
        <v/>
      </c>
      <c r="UY98" s="66" t="str">
        <f t="shared" si="625"/>
        <v/>
      </c>
      <c r="UZ98" s="66" t="str">
        <f t="shared" si="626"/>
        <v/>
      </c>
      <c r="VA98" s="66" t="str">
        <f t="shared" si="627"/>
        <v/>
      </c>
      <c r="VB98" s="66" t="str">
        <f t="shared" si="628"/>
        <v/>
      </c>
      <c r="VC98" s="66" t="str">
        <f t="shared" si="629"/>
        <v/>
      </c>
      <c r="VD98" s="66" t="str">
        <f t="shared" si="630"/>
        <v/>
      </c>
      <c r="VE98" s="66" t="str">
        <f t="shared" si="631"/>
        <v/>
      </c>
      <c r="VF98" s="66" t="str">
        <f t="shared" si="632"/>
        <v/>
      </c>
      <c r="VG98" s="66" t="str">
        <f t="shared" si="633"/>
        <v/>
      </c>
      <c r="VH98" s="66" t="str">
        <f t="shared" si="634"/>
        <v/>
      </c>
      <c r="VI98" s="66" t="str">
        <f t="shared" si="635"/>
        <v/>
      </c>
      <c r="VJ98" s="66" t="str">
        <f t="shared" si="636"/>
        <v/>
      </c>
      <c r="VK98" s="66" t="str">
        <f t="shared" si="637"/>
        <v/>
      </c>
      <c r="VL98" s="66" t="str">
        <f t="shared" si="638"/>
        <v/>
      </c>
      <c r="VM98" s="66" t="str">
        <f t="shared" si="639"/>
        <v/>
      </c>
      <c r="VN98" s="66" t="str">
        <f t="shared" si="640"/>
        <v/>
      </c>
      <c r="VO98" s="66" t="str">
        <f t="shared" si="641"/>
        <v/>
      </c>
      <c r="VP98" s="66" t="str">
        <f t="shared" si="642"/>
        <v/>
      </c>
      <c r="VQ98" s="66" t="str">
        <f t="shared" si="643"/>
        <v/>
      </c>
      <c r="VR98" s="66" t="str">
        <f t="shared" si="644"/>
        <v/>
      </c>
      <c r="VS98" s="66" t="str">
        <f t="shared" si="645"/>
        <v/>
      </c>
      <c r="VT98" s="66" t="str">
        <f t="shared" si="646"/>
        <v/>
      </c>
      <c r="VU98" s="66" t="str">
        <f t="shared" si="647"/>
        <v/>
      </c>
      <c r="VV98" s="66" t="str">
        <f t="shared" si="648"/>
        <v/>
      </c>
      <c r="VW98" s="66" t="str">
        <f t="shared" si="649"/>
        <v/>
      </c>
      <c r="VX98" s="66" t="str">
        <f t="shared" si="650"/>
        <v/>
      </c>
      <c r="VY98" s="66" t="str">
        <f t="shared" si="651"/>
        <v/>
      </c>
      <c r="VZ98" s="66" t="str">
        <f t="shared" si="652"/>
        <v/>
      </c>
      <c r="WA98" s="66" t="str">
        <f t="shared" si="653"/>
        <v/>
      </c>
      <c r="WB98" s="66" t="str">
        <f t="shared" si="654"/>
        <v/>
      </c>
      <c r="WC98" s="66" t="str">
        <f t="shared" si="655"/>
        <v/>
      </c>
      <c r="WD98" s="66" t="str">
        <f t="shared" si="656"/>
        <v/>
      </c>
      <c r="WE98" s="66" t="str">
        <f t="shared" si="657"/>
        <v/>
      </c>
      <c r="WF98" s="66" t="str">
        <f t="shared" si="658"/>
        <v/>
      </c>
      <c r="WG98" s="66" t="str">
        <f t="shared" si="659"/>
        <v/>
      </c>
      <c r="WH98" s="66" t="str">
        <f t="shared" si="660"/>
        <v/>
      </c>
      <c r="WI98" s="66" t="str">
        <f t="shared" si="661"/>
        <v/>
      </c>
      <c r="WJ98" s="66" t="str">
        <f t="shared" si="662"/>
        <v/>
      </c>
      <c r="WK98" s="66" t="str">
        <f t="shared" si="663"/>
        <v/>
      </c>
      <c r="WL98" s="66" t="str">
        <f t="shared" si="664"/>
        <v/>
      </c>
      <c r="WM98" s="66" t="str">
        <f t="shared" si="665"/>
        <v/>
      </c>
      <c r="WN98" s="66" t="str">
        <f t="shared" si="666"/>
        <v/>
      </c>
      <c r="WO98" s="66" t="str">
        <f t="shared" si="667"/>
        <v/>
      </c>
      <c r="WP98" s="66" t="str">
        <f t="shared" si="668"/>
        <v/>
      </c>
      <c r="WQ98" s="66" t="str">
        <f t="shared" si="669"/>
        <v/>
      </c>
      <c r="WR98" s="66" t="str">
        <f t="shared" si="670"/>
        <v/>
      </c>
      <c r="WS98" s="66" t="str">
        <f t="shared" si="671"/>
        <v/>
      </c>
      <c r="WT98" s="66" t="str">
        <f t="shared" si="672"/>
        <v/>
      </c>
      <c r="WU98" s="66" t="str">
        <f t="shared" si="673"/>
        <v/>
      </c>
      <c r="WV98" s="66" t="str">
        <f t="shared" si="674"/>
        <v/>
      </c>
      <c r="WW98" s="66" t="str">
        <f t="shared" si="675"/>
        <v/>
      </c>
      <c r="WX98" s="66" t="str">
        <f t="shared" si="676"/>
        <v/>
      </c>
      <c r="WY98" s="66" t="str">
        <f t="shared" si="677"/>
        <v/>
      </c>
      <c r="WZ98" s="66" t="str">
        <f t="shared" si="678"/>
        <v/>
      </c>
      <c r="XA98" s="66" t="str">
        <f t="shared" si="679"/>
        <v/>
      </c>
      <c r="XB98" s="66" t="str">
        <f t="shared" si="680"/>
        <v/>
      </c>
      <c r="XC98" s="66" t="str">
        <f t="shared" si="681"/>
        <v/>
      </c>
      <c r="XD98" s="66" t="str">
        <f t="shared" si="682"/>
        <v/>
      </c>
      <c r="XE98" s="66" t="str">
        <f t="shared" si="683"/>
        <v/>
      </c>
      <c r="XF98" s="66" t="str">
        <f t="shared" si="684"/>
        <v/>
      </c>
      <c r="XG98" s="66" t="str">
        <f t="shared" si="685"/>
        <v/>
      </c>
      <c r="XH98" s="66" t="str">
        <f t="shared" si="686"/>
        <v/>
      </c>
      <c r="XI98" s="66" t="str">
        <f t="shared" si="687"/>
        <v/>
      </c>
      <c r="XJ98" s="66" t="str">
        <f t="shared" si="688"/>
        <v/>
      </c>
      <c r="XK98" s="66" t="str">
        <f t="shared" si="689"/>
        <v/>
      </c>
      <c r="XL98" s="66" t="str">
        <f t="shared" si="690"/>
        <v/>
      </c>
      <c r="XM98" s="66" t="str">
        <f t="shared" si="691"/>
        <v/>
      </c>
      <c r="XN98" s="66" t="str">
        <f t="shared" si="692"/>
        <v/>
      </c>
      <c r="XO98" s="66" t="str">
        <f t="shared" si="693"/>
        <v/>
      </c>
      <c r="XP98" s="66" t="str">
        <f t="shared" si="694"/>
        <v/>
      </c>
      <c r="XQ98" s="66" t="str">
        <f t="shared" si="695"/>
        <v/>
      </c>
      <c r="XR98" s="66" t="str">
        <f t="shared" si="696"/>
        <v/>
      </c>
      <c r="XS98" s="66" t="str">
        <f t="shared" si="697"/>
        <v/>
      </c>
      <c r="XT98" s="66" t="str">
        <f t="shared" si="698"/>
        <v/>
      </c>
      <c r="XU98" s="66" t="str">
        <f t="shared" si="699"/>
        <v/>
      </c>
      <c r="XV98" s="66" t="str">
        <f t="shared" si="700"/>
        <v/>
      </c>
      <c r="XW98" s="66" t="str">
        <f t="shared" si="701"/>
        <v/>
      </c>
      <c r="XX98" s="66" t="str">
        <f t="shared" si="702"/>
        <v/>
      </c>
      <c r="XY98" s="66" t="str">
        <f t="shared" si="703"/>
        <v/>
      </c>
      <c r="XZ98" s="66" t="str">
        <f t="shared" si="704"/>
        <v/>
      </c>
      <c r="YA98" s="66" t="str">
        <f t="shared" si="705"/>
        <v/>
      </c>
      <c r="YB98" s="66" t="str">
        <f t="shared" si="706"/>
        <v/>
      </c>
      <c r="YC98" s="66" t="str">
        <f t="shared" si="707"/>
        <v/>
      </c>
      <c r="YD98" s="66" t="str">
        <f t="shared" si="708"/>
        <v/>
      </c>
      <c r="YE98" s="66" t="str">
        <f t="shared" si="709"/>
        <v/>
      </c>
      <c r="YF98" s="66" t="str">
        <f t="shared" si="710"/>
        <v/>
      </c>
      <c r="YG98" s="66" t="str">
        <f t="shared" si="711"/>
        <v/>
      </c>
      <c r="YH98" s="66" t="str">
        <f t="shared" si="712"/>
        <v/>
      </c>
      <c r="YI98" s="66" t="str">
        <f t="shared" si="713"/>
        <v/>
      </c>
      <c r="YJ98" s="66" t="str">
        <f t="shared" si="714"/>
        <v/>
      </c>
      <c r="YK98" s="66" t="str">
        <f t="shared" si="715"/>
        <v/>
      </c>
      <c r="YL98" s="66" t="str">
        <f t="shared" si="716"/>
        <v/>
      </c>
      <c r="YM98" s="66" t="str">
        <f t="shared" si="717"/>
        <v/>
      </c>
      <c r="YN98" s="66" t="str">
        <f t="shared" si="718"/>
        <v/>
      </c>
      <c r="YO98" s="66" t="str">
        <f t="shared" si="719"/>
        <v/>
      </c>
      <c r="YP98" s="66" t="str">
        <f t="shared" si="720"/>
        <v/>
      </c>
      <c r="YQ98" s="66" t="str">
        <f t="shared" si="721"/>
        <v/>
      </c>
      <c r="YR98" s="66" t="str">
        <f t="shared" si="722"/>
        <v/>
      </c>
      <c r="YS98" s="66" t="str">
        <f t="shared" si="723"/>
        <v/>
      </c>
      <c r="YT98" s="66" t="str">
        <f t="shared" si="724"/>
        <v/>
      </c>
      <c r="YU98" s="66" t="str">
        <f t="shared" si="725"/>
        <v/>
      </c>
      <c r="YV98" s="66" t="str">
        <f t="shared" si="726"/>
        <v/>
      </c>
      <c r="YW98" s="66" t="str">
        <f t="shared" si="727"/>
        <v/>
      </c>
      <c r="YX98" s="66" t="str">
        <f t="shared" si="728"/>
        <v/>
      </c>
      <c r="YY98" s="66" t="str">
        <f t="shared" si="729"/>
        <v/>
      </c>
      <c r="YZ98" s="66" t="str">
        <f t="shared" si="730"/>
        <v/>
      </c>
      <c r="ZA98" s="66" t="str">
        <f t="shared" si="731"/>
        <v/>
      </c>
      <c r="ZB98" s="66" t="str">
        <f t="shared" si="732"/>
        <v/>
      </c>
      <c r="ZC98" s="66" t="str">
        <f t="shared" si="733"/>
        <v/>
      </c>
      <c r="ZD98" s="66" t="str">
        <f t="shared" si="734"/>
        <v/>
      </c>
      <c r="ZE98" s="66" t="str">
        <f t="shared" si="735"/>
        <v/>
      </c>
      <c r="ZF98" s="66" t="str">
        <f t="shared" si="736"/>
        <v/>
      </c>
      <c r="ZG98" s="66" t="str">
        <f t="shared" si="737"/>
        <v/>
      </c>
      <c r="ZH98" s="66" t="str">
        <f t="shared" si="738"/>
        <v/>
      </c>
      <c r="ZI98" s="66" t="str">
        <f t="shared" si="739"/>
        <v/>
      </c>
      <c r="ZJ98" s="66" t="str">
        <f t="shared" si="740"/>
        <v/>
      </c>
      <c r="ZK98" s="66" t="str">
        <f t="shared" si="741"/>
        <v/>
      </c>
      <c r="ZL98" s="66" t="str">
        <f t="shared" si="742"/>
        <v/>
      </c>
      <c r="ZM98" s="66" t="str">
        <f t="shared" si="743"/>
        <v/>
      </c>
      <c r="ZN98" s="66" t="str">
        <f t="shared" si="744"/>
        <v/>
      </c>
      <c r="ZO98" s="66" t="str">
        <f t="shared" si="745"/>
        <v/>
      </c>
      <c r="ZP98" s="66" t="str">
        <f t="shared" si="746"/>
        <v/>
      </c>
      <c r="ZQ98" s="66" t="str">
        <f t="shared" si="747"/>
        <v/>
      </c>
      <c r="ZR98" s="66" t="str">
        <f t="shared" si="748"/>
        <v/>
      </c>
      <c r="ZS98" s="66" t="str">
        <f t="shared" si="749"/>
        <v/>
      </c>
      <c r="ZT98" s="66" t="str">
        <f t="shared" si="750"/>
        <v/>
      </c>
      <c r="ZU98" s="66" t="str">
        <f t="shared" si="751"/>
        <v/>
      </c>
      <c r="ZV98" s="66" t="str">
        <f t="shared" si="752"/>
        <v/>
      </c>
      <c r="ZW98" s="66" t="str">
        <f t="shared" si="753"/>
        <v/>
      </c>
      <c r="ZX98" s="66" t="str">
        <f t="shared" si="754"/>
        <v/>
      </c>
      <c r="ZY98" s="66" t="str">
        <f t="shared" si="755"/>
        <v/>
      </c>
      <c r="ZZ98" s="66" t="str">
        <f t="shared" si="756"/>
        <v/>
      </c>
      <c r="AAA98" s="66" t="str">
        <f t="shared" si="757"/>
        <v/>
      </c>
      <c r="AAB98" s="66" t="str">
        <f t="shared" si="758"/>
        <v/>
      </c>
      <c r="AAC98" s="66" t="str">
        <f t="shared" si="759"/>
        <v/>
      </c>
      <c r="AAD98" s="66" t="str">
        <f t="shared" si="760"/>
        <v/>
      </c>
      <c r="AAE98" s="66" t="str">
        <f t="shared" si="761"/>
        <v/>
      </c>
      <c r="AAF98" s="66" t="str">
        <f t="shared" si="762"/>
        <v/>
      </c>
      <c r="AAG98" s="66" t="str">
        <f t="shared" si="763"/>
        <v/>
      </c>
      <c r="AAH98" s="66" t="str">
        <f t="shared" si="764"/>
        <v/>
      </c>
      <c r="AAI98" s="66" t="str">
        <f t="shared" si="765"/>
        <v/>
      </c>
      <c r="AAJ98" s="66" t="str">
        <f t="shared" si="766"/>
        <v/>
      </c>
      <c r="AAK98" s="66" t="str">
        <f t="shared" si="767"/>
        <v/>
      </c>
      <c r="AAL98" s="66" t="str">
        <f t="shared" si="768"/>
        <v/>
      </c>
      <c r="AAM98" s="66" t="str">
        <f t="shared" si="769"/>
        <v/>
      </c>
      <c r="AAN98" s="66" t="str">
        <f t="shared" si="770"/>
        <v/>
      </c>
      <c r="AAO98" s="66" t="str">
        <f t="shared" si="771"/>
        <v/>
      </c>
      <c r="AAP98" s="66" t="str">
        <f t="shared" si="772"/>
        <v/>
      </c>
      <c r="AAQ98" s="66" t="str">
        <f t="shared" si="773"/>
        <v/>
      </c>
      <c r="AAR98" s="66" t="str">
        <f t="shared" si="774"/>
        <v/>
      </c>
      <c r="AAS98" s="66" t="str">
        <f t="shared" si="775"/>
        <v/>
      </c>
      <c r="AAT98" s="66" t="str">
        <f t="shared" si="776"/>
        <v/>
      </c>
      <c r="AAU98" s="66" t="str">
        <f t="shared" si="777"/>
        <v/>
      </c>
      <c r="AAV98" s="66" t="str">
        <f t="shared" si="778"/>
        <v/>
      </c>
      <c r="AAW98" s="66" t="str">
        <f t="shared" si="779"/>
        <v/>
      </c>
      <c r="AAX98" s="66" t="str">
        <f t="shared" si="780"/>
        <v/>
      </c>
      <c r="AAY98" s="66" t="str">
        <f t="shared" si="781"/>
        <v/>
      </c>
      <c r="AAZ98" s="66" t="str">
        <f t="shared" si="782"/>
        <v/>
      </c>
      <c r="ABA98" s="66" t="str">
        <f t="shared" si="783"/>
        <v/>
      </c>
      <c r="ABB98" s="66" t="str">
        <f t="shared" si="784"/>
        <v/>
      </c>
      <c r="ABC98" s="66" t="str">
        <f t="shared" si="785"/>
        <v/>
      </c>
      <c r="ABD98" s="66" t="str">
        <f t="shared" si="786"/>
        <v/>
      </c>
      <c r="ABE98" s="66" t="str">
        <f t="shared" si="787"/>
        <v/>
      </c>
      <c r="ABF98" s="66" t="str">
        <f t="shared" si="788"/>
        <v/>
      </c>
      <c r="ABG98" s="66" t="str">
        <f t="shared" si="789"/>
        <v/>
      </c>
      <c r="ABH98" s="66" t="str">
        <f t="shared" si="790"/>
        <v/>
      </c>
      <c r="ABI98" s="66" t="str">
        <f t="shared" si="791"/>
        <v/>
      </c>
      <c r="ABJ98" s="66" t="str">
        <f t="shared" si="792"/>
        <v/>
      </c>
      <c r="ABK98" s="66" t="str">
        <f t="shared" si="793"/>
        <v/>
      </c>
      <c r="ABL98" s="66" t="str">
        <f t="shared" si="794"/>
        <v/>
      </c>
      <c r="ABM98" s="66" t="str">
        <f t="shared" si="795"/>
        <v/>
      </c>
      <c r="ABN98" s="66" t="str">
        <f t="shared" si="796"/>
        <v/>
      </c>
      <c r="ABO98" s="66" t="str">
        <f t="shared" si="797"/>
        <v/>
      </c>
      <c r="ABP98" s="66" t="str">
        <f t="shared" si="798"/>
        <v/>
      </c>
      <c r="ABQ98" s="66" t="str">
        <f t="shared" si="799"/>
        <v/>
      </c>
      <c r="ABR98" s="66" t="str">
        <f t="shared" si="800"/>
        <v/>
      </c>
      <c r="ABS98" s="66" t="str">
        <f t="shared" si="801"/>
        <v/>
      </c>
      <c r="ABT98" s="66" t="str">
        <f t="shared" si="802"/>
        <v/>
      </c>
      <c r="ABU98" s="66" t="str">
        <f t="shared" si="803"/>
        <v/>
      </c>
      <c r="ABV98" s="66" t="str">
        <f t="shared" si="804"/>
        <v/>
      </c>
      <c r="ABW98" s="66" t="str">
        <f t="shared" si="805"/>
        <v/>
      </c>
      <c r="ABX98" s="66" t="str">
        <f t="shared" si="806"/>
        <v/>
      </c>
      <c r="ABY98" s="66" t="str">
        <f t="shared" si="807"/>
        <v/>
      </c>
      <c r="ABZ98" s="66" t="str">
        <f t="shared" si="808"/>
        <v/>
      </c>
      <c r="ACA98" s="66" t="str">
        <f t="shared" si="809"/>
        <v/>
      </c>
      <c r="ACB98" s="66" t="str">
        <f t="shared" si="810"/>
        <v/>
      </c>
      <c r="ACC98" s="66" t="str">
        <f t="shared" si="811"/>
        <v/>
      </c>
      <c r="ACD98" s="66" t="str">
        <f t="shared" si="812"/>
        <v/>
      </c>
      <c r="ACE98" s="66" t="str">
        <f t="shared" si="813"/>
        <v/>
      </c>
      <c r="ACF98" s="66" t="str">
        <f t="shared" si="814"/>
        <v/>
      </c>
      <c r="ACG98" s="66" t="str">
        <f t="shared" si="815"/>
        <v/>
      </c>
      <c r="ACH98" s="66" t="str">
        <f t="shared" si="816"/>
        <v/>
      </c>
      <c r="ACI98" s="66" t="str">
        <f t="shared" si="817"/>
        <v/>
      </c>
      <c r="ACJ98" s="66" t="str">
        <f t="shared" si="818"/>
        <v/>
      </c>
      <c r="ACK98" s="66" t="str">
        <f t="shared" si="819"/>
        <v/>
      </c>
      <c r="ACL98" s="66" t="str">
        <f t="shared" si="820"/>
        <v/>
      </c>
      <c r="ACM98" s="66" t="str">
        <f t="shared" ref="ACM98:ACN98" si="856">IF(AND(ACS$3="Unit", ACL98=""), "", IF(AND(ACS$3="Unit", ACL98="-"),"", IF(ACS$3="Unit", "kg/GJ delivered", IF(AND(NY98&lt;&gt;"", NY98&lt;&gt;"-", NX98="-"),"", IF($H98="","", IF(NX98="nd", "",IF(NX98="&lt;n.a.&gt;", "", IF(NY98="#/MJ", "", IF(NY98="kg/GJ delivered",NX98,IF(NY98="g/MJ delivered",NX98,IF(NY98="kg/MJ delivered",NX98*1000,IF(NY98="mg/MJ delivered",NX98/1000,IF(NY98="g/kg",((NX98)*(1/$I98)*(1/$H98)),IF(NY98="mg/kg",((NX98/1000)*(1/$I98)*(1/$H98)),IF(NY98="mg/MJ delivered",NX98/1000,IF(NY98="-","","Error"))))))))))))))))</f>
        <v/>
      </c>
      <c r="ACN98" s="66" t="str">
        <f t="shared" si="856"/>
        <v/>
      </c>
      <c r="ACO98" s="66" t="str">
        <f t="shared" si="822"/>
        <v/>
      </c>
      <c r="ACP98" s="66" t="str">
        <f t="shared" si="823"/>
        <v/>
      </c>
      <c r="ACQ98" s="66" t="str">
        <f t="shared" si="824"/>
        <v/>
      </c>
      <c r="ACR98" s="66" t="str">
        <f t="shared" si="825"/>
        <v/>
      </c>
      <c r="ACS98" s="66" t="str">
        <f t="shared" si="826"/>
        <v/>
      </c>
      <c r="ACT98" s="66" t="str">
        <f t="shared" si="827"/>
        <v/>
      </c>
    </row>
    <row r="99" spans="2:774" ht="15.75" customHeight="1" x14ac:dyDescent="0.25">
      <c r="B99" s="66">
        <v>221</v>
      </c>
      <c r="C99" s="66" t="s">
        <v>803</v>
      </c>
      <c r="D99" s="66" t="s">
        <v>798</v>
      </c>
      <c r="E99" s="156" t="s">
        <v>1650</v>
      </c>
      <c r="F99" s="66" t="s">
        <v>139</v>
      </c>
      <c r="G99" s="66" t="s">
        <v>492</v>
      </c>
      <c r="H99" s="126">
        <v>0.14699999999999999</v>
      </c>
      <c r="I99" s="130">
        <v>28</v>
      </c>
      <c r="J99" s="66" t="str">
        <f t="shared" si="449"/>
        <v>Charcoal, Improved, GLO</v>
      </c>
      <c r="K99" s="161"/>
      <c r="L99" s="161"/>
      <c r="M99" s="161"/>
      <c r="N99" s="161"/>
      <c r="O99" s="66" t="s">
        <v>802</v>
      </c>
      <c r="P99" s="66" t="str">
        <f t="shared" si="852"/>
        <v>GLO</v>
      </c>
      <c r="Q99" s="66" t="s">
        <v>306</v>
      </c>
      <c r="R99" s="162">
        <v>28.9</v>
      </c>
      <c r="S99" s="158" t="s">
        <v>523</v>
      </c>
      <c r="T99" s="158" t="s">
        <v>128</v>
      </c>
      <c r="U99" s="158" t="s">
        <v>128</v>
      </c>
      <c r="V99" s="158" t="s">
        <v>128</v>
      </c>
      <c r="W99" s="158" t="s">
        <v>128</v>
      </c>
      <c r="X99" s="166">
        <v>1590.9</v>
      </c>
      <c r="Y99" s="158" t="s">
        <v>523</v>
      </c>
      <c r="Z99" s="162">
        <v>12.95</v>
      </c>
      <c r="AA99" s="158" t="s">
        <v>523</v>
      </c>
      <c r="AB99" s="158" t="s">
        <v>128</v>
      </c>
      <c r="AC99" s="158" t="s">
        <v>128</v>
      </c>
      <c r="AD99" s="158" t="s">
        <v>128</v>
      </c>
      <c r="AE99" s="158" t="s">
        <v>128</v>
      </c>
      <c r="AF99" s="162">
        <v>10.71</v>
      </c>
      <c r="AG99" s="158" t="s">
        <v>523</v>
      </c>
      <c r="AH99" s="163">
        <v>9.0999999999999998E-2</v>
      </c>
      <c r="AI99" s="158" t="s">
        <v>523</v>
      </c>
      <c r="AJ99" s="158" t="s">
        <v>128</v>
      </c>
      <c r="AK99" s="158" t="s">
        <v>128</v>
      </c>
      <c r="AL99" s="158" t="s">
        <v>128</v>
      </c>
      <c r="AM99" s="158" t="s">
        <v>128</v>
      </c>
      <c r="AN99" s="158" t="s">
        <v>128</v>
      </c>
      <c r="AO99" s="158" t="s">
        <v>128</v>
      </c>
      <c r="AP99" s="158" t="s">
        <v>128</v>
      </c>
      <c r="AQ99" s="158" t="s">
        <v>128</v>
      </c>
      <c r="AR99" s="158" t="s">
        <v>128</v>
      </c>
      <c r="AS99" s="158" t="s">
        <v>128</v>
      </c>
      <c r="AT99" s="158" t="s">
        <v>128</v>
      </c>
      <c r="AU99" s="158" t="s">
        <v>128</v>
      </c>
      <c r="AV99" s="158" t="s">
        <v>128</v>
      </c>
      <c r="AW99" s="158" t="s">
        <v>128</v>
      </c>
      <c r="AX99" s="158" t="s">
        <v>128</v>
      </c>
      <c r="AY99" s="158" t="s">
        <v>128</v>
      </c>
      <c r="AZ99" s="158" t="s">
        <v>128</v>
      </c>
      <c r="BA99" s="158" t="s">
        <v>128</v>
      </c>
      <c r="BB99" s="158" t="s">
        <v>128</v>
      </c>
      <c r="BC99" s="158" t="s">
        <v>128</v>
      </c>
      <c r="BD99" s="158" t="s">
        <v>128</v>
      </c>
      <c r="BE99" s="158" t="s">
        <v>128</v>
      </c>
      <c r="BF99" s="158" t="s">
        <v>128</v>
      </c>
      <c r="BG99" s="158" t="s">
        <v>128</v>
      </c>
      <c r="BH99" s="158" t="s">
        <v>128</v>
      </c>
      <c r="BI99" s="158" t="s">
        <v>128</v>
      </c>
      <c r="BJ99" s="158" t="s">
        <v>128</v>
      </c>
      <c r="BK99" s="158" t="s">
        <v>128</v>
      </c>
      <c r="BL99" s="158" t="s">
        <v>128</v>
      </c>
      <c r="BM99" s="158" t="s">
        <v>128</v>
      </c>
      <c r="BN99" s="158" t="s">
        <v>128</v>
      </c>
      <c r="BO99" s="158" t="s">
        <v>128</v>
      </c>
      <c r="BP99" s="158" t="s">
        <v>128</v>
      </c>
      <c r="BQ99" s="158" t="s">
        <v>128</v>
      </c>
      <c r="BR99" s="158" t="s">
        <v>128</v>
      </c>
      <c r="BS99" s="158" t="s">
        <v>128</v>
      </c>
      <c r="BT99" s="158" t="s">
        <v>128</v>
      </c>
      <c r="BU99" s="158" t="s">
        <v>128</v>
      </c>
      <c r="BV99" s="158" t="s">
        <v>128</v>
      </c>
      <c r="BW99" s="158" t="s">
        <v>128</v>
      </c>
      <c r="BX99" s="158" t="s">
        <v>128</v>
      </c>
      <c r="BY99" s="158" t="s">
        <v>128</v>
      </c>
      <c r="BZ99" s="158" t="s">
        <v>128</v>
      </c>
      <c r="CA99" s="158" t="s">
        <v>128</v>
      </c>
      <c r="CB99" s="158" t="s">
        <v>128</v>
      </c>
      <c r="CC99" s="158" t="s">
        <v>128</v>
      </c>
      <c r="CD99" s="158" t="s">
        <v>128</v>
      </c>
      <c r="CE99" s="158" t="s">
        <v>128</v>
      </c>
      <c r="CF99" s="158" t="s">
        <v>128</v>
      </c>
      <c r="CG99" s="158" t="s">
        <v>128</v>
      </c>
      <c r="CH99" s="158" t="s">
        <v>128</v>
      </c>
      <c r="CI99" s="158" t="s">
        <v>128</v>
      </c>
      <c r="CJ99" s="158" t="s">
        <v>128</v>
      </c>
      <c r="CK99" s="158" t="s">
        <v>128</v>
      </c>
      <c r="CL99" s="158" t="s">
        <v>128</v>
      </c>
      <c r="CM99" s="158" t="s">
        <v>128</v>
      </c>
      <c r="CN99" s="158" t="s">
        <v>128</v>
      </c>
      <c r="CO99" s="158" t="s">
        <v>128</v>
      </c>
      <c r="CP99" s="158" t="s">
        <v>128</v>
      </c>
      <c r="CQ99" s="158" t="s">
        <v>128</v>
      </c>
      <c r="CR99" s="158" t="s">
        <v>128</v>
      </c>
      <c r="CS99" s="158" t="s">
        <v>128</v>
      </c>
      <c r="CT99" s="158" t="s">
        <v>128</v>
      </c>
      <c r="CU99" s="158" t="s">
        <v>128</v>
      </c>
      <c r="CV99" s="158" t="s">
        <v>128</v>
      </c>
      <c r="CW99" s="158" t="s">
        <v>128</v>
      </c>
      <c r="CX99" s="158" t="s">
        <v>128</v>
      </c>
      <c r="CY99" s="158" t="s">
        <v>128</v>
      </c>
      <c r="CZ99" s="158" t="s">
        <v>128</v>
      </c>
      <c r="DA99" s="158" t="s">
        <v>128</v>
      </c>
      <c r="DB99" s="158" t="s">
        <v>128</v>
      </c>
      <c r="DC99" s="158" t="s">
        <v>128</v>
      </c>
      <c r="DD99" s="158" t="s">
        <v>128</v>
      </c>
      <c r="DE99" s="158" t="s">
        <v>128</v>
      </c>
      <c r="DF99" s="158" t="s">
        <v>128</v>
      </c>
      <c r="DG99" s="158" t="s">
        <v>128</v>
      </c>
      <c r="DH99" s="158" t="s">
        <v>128</v>
      </c>
      <c r="DI99" s="158" t="s">
        <v>128</v>
      </c>
      <c r="DJ99" s="158" t="s">
        <v>128</v>
      </c>
      <c r="DK99" s="158" t="s">
        <v>128</v>
      </c>
      <c r="DL99" s="158" t="s">
        <v>128</v>
      </c>
      <c r="DM99" s="158" t="s">
        <v>128</v>
      </c>
      <c r="DN99" s="158" t="s">
        <v>128</v>
      </c>
      <c r="DO99" s="158" t="s">
        <v>128</v>
      </c>
      <c r="DP99" s="158" t="s">
        <v>128</v>
      </c>
      <c r="DQ99" s="158" t="s">
        <v>128</v>
      </c>
      <c r="DR99" s="158" t="s">
        <v>128</v>
      </c>
      <c r="DS99" s="158" t="s">
        <v>128</v>
      </c>
      <c r="DT99" s="158" t="s">
        <v>128</v>
      </c>
      <c r="DU99" s="158" t="s">
        <v>128</v>
      </c>
      <c r="DV99" s="158" t="s">
        <v>128</v>
      </c>
      <c r="DW99" s="158" t="s">
        <v>128</v>
      </c>
      <c r="DX99" s="158" t="s">
        <v>128</v>
      </c>
      <c r="DY99" s="158" t="s">
        <v>128</v>
      </c>
      <c r="DZ99" s="158" t="s">
        <v>128</v>
      </c>
      <c r="EA99" s="158" t="s">
        <v>128</v>
      </c>
      <c r="EB99" s="158" t="s">
        <v>128</v>
      </c>
      <c r="EC99" s="158" t="s">
        <v>128</v>
      </c>
      <c r="ED99" s="158" t="s">
        <v>128</v>
      </c>
      <c r="EE99" s="158" t="s">
        <v>128</v>
      </c>
      <c r="EF99" s="158" t="s">
        <v>128</v>
      </c>
      <c r="EG99" s="158" t="s">
        <v>128</v>
      </c>
      <c r="EH99" s="158" t="s">
        <v>128</v>
      </c>
      <c r="EI99" s="158" t="s">
        <v>128</v>
      </c>
      <c r="EJ99" s="158" t="s">
        <v>128</v>
      </c>
      <c r="EK99" s="158" t="s">
        <v>128</v>
      </c>
      <c r="EL99" s="158" t="s">
        <v>128</v>
      </c>
      <c r="EM99" s="158" t="s">
        <v>128</v>
      </c>
      <c r="EN99" s="158" t="s">
        <v>128</v>
      </c>
      <c r="EO99" s="158" t="s">
        <v>128</v>
      </c>
      <c r="EP99" s="158" t="s">
        <v>128</v>
      </c>
      <c r="EQ99" s="158" t="s">
        <v>128</v>
      </c>
      <c r="ER99" s="158" t="s">
        <v>128</v>
      </c>
      <c r="ES99" s="158" t="s">
        <v>128</v>
      </c>
      <c r="ET99" s="158" t="s">
        <v>128</v>
      </c>
      <c r="EU99" s="158" t="s">
        <v>128</v>
      </c>
      <c r="EV99" s="158" t="s">
        <v>128</v>
      </c>
      <c r="EW99" s="158" t="s">
        <v>128</v>
      </c>
      <c r="EX99" s="158" t="s">
        <v>128</v>
      </c>
      <c r="EY99" s="158" t="s">
        <v>128</v>
      </c>
      <c r="EZ99" s="158" t="s">
        <v>128</v>
      </c>
      <c r="FA99" s="158" t="s">
        <v>128</v>
      </c>
      <c r="FB99" s="158" t="s">
        <v>128</v>
      </c>
      <c r="FC99" s="158" t="s">
        <v>128</v>
      </c>
      <c r="FD99" s="158" t="s">
        <v>128</v>
      </c>
      <c r="FE99" s="158" t="s">
        <v>128</v>
      </c>
      <c r="FF99" s="158" t="s">
        <v>128</v>
      </c>
      <c r="FG99" s="158" t="s">
        <v>128</v>
      </c>
      <c r="FH99" s="158" t="s">
        <v>128</v>
      </c>
      <c r="FI99" s="158" t="s">
        <v>128</v>
      </c>
      <c r="FJ99" s="158" t="s">
        <v>128</v>
      </c>
      <c r="FK99" s="158" t="s">
        <v>128</v>
      </c>
      <c r="FL99" s="158" t="s">
        <v>128</v>
      </c>
      <c r="FM99" s="158" t="s">
        <v>128</v>
      </c>
      <c r="FN99" s="158" t="s">
        <v>128</v>
      </c>
      <c r="FO99" s="158" t="s">
        <v>128</v>
      </c>
      <c r="FP99" s="158" t="s">
        <v>128</v>
      </c>
      <c r="FQ99" s="158" t="s">
        <v>128</v>
      </c>
      <c r="FR99" s="158" t="s">
        <v>128</v>
      </c>
      <c r="FS99" s="158" t="s">
        <v>128</v>
      </c>
      <c r="FT99" s="158" t="s">
        <v>128</v>
      </c>
      <c r="FU99" s="158" t="s">
        <v>128</v>
      </c>
      <c r="FV99" s="158" t="s">
        <v>128</v>
      </c>
      <c r="FW99" s="158" t="s">
        <v>128</v>
      </c>
      <c r="FX99" s="158" t="s">
        <v>128</v>
      </c>
      <c r="FY99" s="158" t="s">
        <v>128</v>
      </c>
      <c r="FZ99" s="158" t="s">
        <v>128</v>
      </c>
      <c r="GA99" s="158" t="s">
        <v>128</v>
      </c>
      <c r="GB99" s="158" t="s">
        <v>128</v>
      </c>
      <c r="GC99" s="158" t="s">
        <v>128</v>
      </c>
      <c r="GD99" s="158" t="s">
        <v>128</v>
      </c>
      <c r="GE99" s="158" t="s">
        <v>128</v>
      </c>
      <c r="GF99" s="158" t="s">
        <v>128</v>
      </c>
      <c r="GG99" s="158" t="s">
        <v>128</v>
      </c>
      <c r="GH99" s="158" t="s">
        <v>128</v>
      </c>
      <c r="GI99" s="158" t="s">
        <v>128</v>
      </c>
      <c r="GJ99" s="158" t="s">
        <v>128</v>
      </c>
      <c r="GK99" s="158" t="s">
        <v>128</v>
      </c>
      <c r="GL99" s="158" t="s">
        <v>128</v>
      </c>
      <c r="GM99" s="158" t="s">
        <v>128</v>
      </c>
      <c r="GN99" s="158" t="s">
        <v>128</v>
      </c>
      <c r="GO99" s="158" t="s">
        <v>128</v>
      </c>
      <c r="GP99" s="158" t="s">
        <v>128</v>
      </c>
      <c r="GQ99" s="158" t="s">
        <v>128</v>
      </c>
      <c r="GR99" s="158" t="s">
        <v>128</v>
      </c>
      <c r="GS99" s="158" t="s">
        <v>128</v>
      </c>
      <c r="GT99" s="158" t="s">
        <v>128</v>
      </c>
      <c r="GU99" s="158" t="s">
        <v>128</v>
      </c>
      <c r="GV99" s="158" t="s">
        <v>128</v>
      </c>
      <c r="GW99" s="158" t="s">
        <v>128</v>
      </c>
      <c r="GX99" s="158" t="s">
        <v>128</v>
      </c>
      <c r="GY99" s="158" t="s">
        <v>128</v>
      </c>
      <c r="GZ99" s="158" t="s">
        <v>128</v>
      </c>
      <c r="HA99" s="158" t="s">
        <v>128</v>
      </c>
      <c r="HB99" s="158" t="s">
        <v>128</v>
      </c>
      <c r="HC99" s="158" t="s">
        <v>128</v>
      </c>
      <c r="HD99" s="158" t="s">
        <v>128</v>
      </c>
      <c r="HE99" s="158" t="s">
        <v>128</v>
      </c>
      <c r="HF99" s="158" t="s">
        <v>128</v>
      </c>
      <c r="HG99" s="158" t="s">
        <v>128</v>
      </c>
      <c r="HH99" s="158" t="s">
        <v>128</v>
      </c>
      <c r="HI99" s="158" t="s">
        <v>128</v>
      </c>
      <c r="HJ99" s="158" t="s">
        <v>128</v>
      </c>
      <c r="HK99" s="158" t="s">
        <v>128</v>
      </c>
      <c r="HL99" s="158" t="s">
        <v>128</v>
      </c>
      <c r="HM99" s="158" t="s">
        <v>128</v>
      </c>
      <c r="HN99" s="158" t="s">
        <v>128</v>
      </c>
      <c r="HO99" s="158" t="s">
        <v>128</v>
      </c>
      <c r="HP99" s="158" t="s">
        <v>128</v>
      </c>
      <c r="HQ99" s="158" t="s">
        <v>128</v>
      </c>
      <c r="HR99" s="158" t="s">
        <v>128</v>
      </c>
      <c r="HS99" s="158" t="s">
        <v>128</v>
      </c>
      <c r="HT99" s="158" t="s">
        <v>128</v>
      </c>
      <c r="HU99" s="158" t="s">
        <v>128</v>
      </c>
      <c r="HV99" s="158" t="s">
        <v>128</v>
      </c>
      <c r="HW99" s="158" t="s">
        <v>128</v>
      </c>
      <c r="HX99" s="158" t="s">
        <v>128</v>
      </c>
      <c r="HY99" s="158" t="s">
        <v>128</v>
      </c>
      <c r="HZ99" s="158" t="s">
        <v>128</v>
      </c>
      <c r="IA99" s="158" t="s">
        <v>128</v>
      </c>
      <c r="IB99" s="158" t="s">
        <v>128</v>
      </c>
      <c r="IC99" s="158" t="s">
        <v>128</v>
      </c>
      <c r="ID99" s="158" t="s">
        <v>128</v>
      </c>
      <c r="IE99" s="158" t="s">
        <v>128</v>
      </c>
      <c r="IF99" s="158" t="s">
        <v>128</v>
      </c>
      <c r="IG99" s="158" t="s">
        <v>128</v>
      </c>
      <c r="IH99" s="158" t="s">
        <v>128</v>
      </c>
      <c r="II99" s="158" t="s">
        <v>128</v>
      </c>
      <c r="IJ99" s="158" t="s">
        <v>128</v>
      </c>
      <c r="IK99" s="158" t="s">
        <v>128</v>
      </c>
      <c r="IL99" s="158" t="s">
        <v>128</v>
      </c>
      <c r="IM99" s="158" t="s">
        <v>128</v>
      </c>
      <c r="IN99" s="158" t="s">
        <v>128</v>
      </c>
      <c r="IO99" s="158" t="s">
        <v>128</v>
      </c>
      <c r="IP99" s="158" t="s">
        <v>128</v>
      </c>
      <c r="IQ99" s="158" t="s">
        <v>128</v>
      </c>
      <c r="IR99" s="158" t="s">
        <v>128</v>
      </c>
      <c r="IS99" s="158" t="s">
        <v>128</v>
      </c>
      <c r="IT99" s="158" t="s">
        <v>128</v>
      </c>
      <c r="IU99" s="158" t="s">
        <v>128</v>
      </c>
      <c r="IV99" s="158" t="s">
        <v>128</v>
      </c>
      <c r="IW99" s="158" t="s">
        <v>128</v>
      </c>
      <c r="IX99" s="158" t="s">
        <v>128</v>
      </c>
      <c r="IY99" s="158" t="s">
        <v>128</v>
      </c>
      <c r="IZ99" s="158" t="s">
        <v>128</v>
      </c>
      <c r="JA99" s="158" t="s">
        <v>128</v>
      </c>
      <c r="JB99" s="158" t="s">
        <v>128</v>
      </c>
      <c r="JC99" s="158" t="s">
        <v>128</v>
      </c>
      <c r="JD99" s="158" t="s">
        <v>128</v>
      </c>
      <c r="JE99" s="158" t="s">
        <v>128</v>
      </c>
      <c r="JF99" s="158" t="s">
        <v>128</v>
      </c>
      <c r="JG99" s="158" t="s">
        <v>128</v>
      </c>
      <c r="JH99" s="158" t="s">
        <v>128</v>
      </c>
      <c r="JI99" s="158" t="s">
        <v>128</v>
      </c>
      <c r="JJ99" s="158" t="s">
        <v>128</v>
      </c>
      <c r="JK99" s="158" t="s">
        <v>128</v>
      </c>
      <c r="JL99" s="158" t="s">
        <v>128</v>
      </c>
      <c r="JM99" s="158" t="s">
        <v>128</v>
      </c>
      <c r="JN99" s="158" t="s">
        <v>128</v>
      </c>
      <c r="JO99" s="158" t="s">
        <v>128</v>
      </c>
      <c r="JP99" s="158" t="s">
        <v>128</v>
      </c>
      <c r="JQ99" s="158" t="s">
        <v>128</v>
      </c>
      <c r="JR99" s="158" t="s">
        <v>128</v>
      </c>
      <c r="JS99" s="158" t="s">
        <v>128</v>
      </c>
      <c r="JT99" s="158" t="s">
        <v>128</v>
      </c>
      <c r="JU99" s="158" t="s">
        <v>128</v>
      </c>
      <c r="JV99" s="158" t="s">
        <v>128</v>
      </c>
      <c r="JW99" s="158" t="s">
        <v>128</v>
      </c>
      <c r="JX99" s="158" t="s">
        <v>128</v>
      </c>
      <c r="JY99" s="158" t="s">
        <v>128</v>
      </c>
      <c r="JZ99" s="158" t="s">
        <v>128</v>
      </c>
      <c r="KA99" s="158" t="s">
        <v>128</v>
      </c>
      <c r="KB99" s="158" t="s">
        <v>128</v>
      </c>
      <c r="KC99" s="158" t="s">
        <v>128</v>
      </c>
      <c r="KD99" s="158" t="s">
        <v>128</v>
      </c>
      <c r="KE99" s="158" t="s">
        <v>128</v>
      </c>
      <c r="KF99" s="158" t="s">
        <v>128</v>
      </c>
      <c r="KG99" s="158" t="s">
        <v>128</v>
      </c>
      <c r="KH99" s="158" t="s">
        <v>128</v>
      </c>
      <c r="KI99" s="158" t="s">
        <v>128</v>
      </c>
      <c r="KJ99" s="158" t="s">
        <v>128</v>
      </c>
      <c r="KK99" s="158" t="s">
        <v>128</v>
      </c>
      <c r="KL99" s="158" t="s">
        <v>128</v>
      </c>
      <c r="KM99" s="158" t="s">
        <v>128</v>
      </c>
      <c r="KN99" s="158" t="s">
        <v>128</v>
      </c>
      <c r="KO99" s="158" t="s">
        <v>128</v>
      </c>
      <c r="KP99" s="158" t="s">
        <v>128</v>
      </c>
      <c r="KQ99" s="158" t="s">
        <v>128</v>
      </c>
      <c r="KR99" s="158" t="s">
        <v>128</v>
      </c>
      <c r="KS99" s="158" t="s">
        <v>128</v>
      </c>
      <c r="KT99" s="158" t="s">
        <v>128</v>
      </c>
      <c r="KU99" s="158" t="s">
        <v>128</v>
      </c>
      <c r="KV99" s="158" t="s">
        <v>128</v>
      </c>
      <c r="KW99" s="158" t="s">
        <v>128</v>
      </c>
      <c r="KX99" s="158" t="s">
        <v>128</v>
      </c>
      <c r="KY99" s="158" t="s">
        <v>128</v>
      </c>
      <c r="KZ99" s="158" t="s">
        <v>128</v>
      </c>
      <c r="LA99" s="158" t="s">
        <v>128</v>
      </c>
      <c r="LB99" s="158" t="s">
        <v>128</v>
      </c>
      <c r="LC99" s="158" t="s">
        <v>128</v>
      </c>
      <c r="LD99" s="158" t="s">
        <v>128</v>
      </c>
      <c r="LE99" s="158" t="s">
        <v>128</v>
      </c>
      <c r="LF99" s="158" t="s">
        <v>128</v>
      </c>
      <c r="LG99" s="158" t="s">
        <v>128</v>
      </c>
      <c r="LH99" s="158" t="s">
        <v>128</v>
      </c>
      <c r="LI99" s="158" t="s">
        <v>128</v>
      </c>
      <c r="LJ99" s="158" t="s">
        <v>128</v>
      </c>
      <c r="LK99" s="158" t="s">
        <v>128</v>
      </c>
      <c r="LL99" s="158" t="s">
        <v>128</v>
      </c>
      <c r="LM99" s="158" t="s">
        <v>128</v>
      </c>
      <c r="LN99" s="158" t="s">
        <v>128</v>
      </c>
      <c r="LO99" s="158" t="s">
        <v>128</v>
      </c>
      <c r="LP99" s="158" t="s">
        <v>128</v>
      </c>
      <c r="LQ99" s="158" t="s">
        <v>128</v>
      </c>
      <c r="LR99" s="158" t="s">
        <v>128</v>
      </c>
      <c r="LS99" s="158" t="s">
        <v>128</v>
      </c>
      <c r="LT99" s="158" t="s">
        <v>128</v>
      </c>
      <c r="LU99" s="158" t="s">
        <v>128</v>
      </c>
      <c r="LV99" s="158" t="s">
        <v>128</v>
      </c>
      <c r="LW99" s="158" t="s">
        <v>128</v>
      </c>
      <c r="LX99" s="158" t="s">
        <v>128</v>
      </c>
      <c r="LY99" s="158" t="s">
        <v>128</v>
      </c>
      <c r="LZ99" s="158" t="s">
        <v>128</v>
      </c>
      <c r="MA99" s="158" t="s">
        <v>128</v>
      </c>
      <c r="MB99" s="158" t="s">
        <v>128</v>
      </c>
      <c r="MC99" s="158" t="s">
        <v>128</v>
      </c>
      <c r="MD99" s="158" t="s">
        <v>128</v>
      </c>
      <c r="ME99" s="158" t="s">
        <v>128</v>
      </c>
      <c r="MF99" s="158" t="s">
        <v>128</v>
      </c>
      <c r="MG99" s="158" t="s">
        <v>128</v>
      </c>
      <c r="MH99" s="158" t="s">
        <v>128</v>
      </c>
      <c r="MI99" s="158" t="s">
        <v>128</v>
      </c>
      <c r="MJ99" s="158" t="s">
        <v>128</v>
      </c>
      <c r="MK99" s="158" t="s">
        <v>128</v>
      </c>
      <c r="ML99" s="158" t="s">
        <v>128</v>
      </c>
      <c r="MM99" s="158" t="s">
        <v>128</v>
      </c>
      <c r="MN99" s="158" t="s">
        <v>128</v>
      </c>
      <c r="MO99" s="158" t="s">
        <v>128</v>
      </c>
      <c r="MP99" s="158" t="s">
        <v>128</v>
      </c>
      <c r="MQ99" s="158" t="s">
        <v>128</v>
      </c>
      <c r="MR99" s="158" t="s">
        <v>128</v>
      </c>
      <c r="MS99" s="158" t="s">
        <v>128</v>
      </c>
      <c r="MT99" s="158" t="s">
        <v>128</v>
      </c>
      <c r="MU99" s="158" t="s">
        <v>128</v>
      </c>
      <c r="MV99" s="158" t="s">
        <v>128</v>
      </c>
      <c r="MW99" s="158" t="s">
        <v>128</v>
      </c>
      <c r="MX99" s="158" t="s">
        <v>128</v>
      </c>
      <c r="MY99" s="158" t="s">
        <v>128</v>
      </c>
      <c r="MZ99" s="158" t="s">
        <v>128</v>
      </c>
      <c r="NA99" s="158" t="s">
        <v>128</v>
      </c>
      <c r="NB99" s="158" t="s">
        <v>128</v>
      </c>
      <c r="NC99" s="158" t="s">
        <v>128</v>
      </c>
      <c r="ND99" s="158" t="s">
        <v>128</v>
      </c>
      <c r="NE99" s="158" t="s">
        <v>128</v>
      </c>
      <c r="NF99" s="158" t="s">
        <v>128</v>
      </c>
      <c r="NG99" s="158" t="s">
        <v>128</v>
      </c>
      <c r="NH99" s="158" t="s">
        <v>128</v>
      </c>
      <c r="NI99" s="158" t="s">
        <v>128</v>
      </c>
      <c r="NJ99" s="158" t="s">
        <v>128</v>
      </c>
      <c r="NK99" s="158" t="s">
        <v>128</v>
      </c>
      <c r="NL99" s="158" t="s">
        <v>128</v>
      </c>
      <c r="NM99" s="158" t="s">
        <v>128</v>
      </c>
      <c r="NN99" s="158" t="s">
        <v>128</v>
      </c>
      <c r="NO99" s="158" t="s">
        <v>128</v>
      </c>
      <c r="NP99" s="158" t="s">
        <v>128</v>
      </c>
      <c r="NQ99" s="158" t="s">
        <v>128</v>
      </c>
      <c r="NR99" s="158" t="s">
        <v>128</v>
      </c>
      <c r="NS99" s="158" t="s">
        <v>128</v>
      </c>
      <c r="NT99" s="158" t="s">
        <v>128</v>
      </c>
      <c r="NU99" s="158" t="s">
        <v>128</v>
      </c>
      <c r="NV99" s="158" t="s">
        <v>128</v>
      </c>
      <c r="NW99" s="158" t="s">
        <v>128</v>
      </c>
      <c r="NX99" s="158" t="s">
        <v>128</v>
      </c>
      <c r="NY99" s="158" t="s">
        <v>128</v>
      </c>
      <c r="NZ99" s="158" t="s">
        <v>128</v>
      </c>
      <c r="OA99" s="158" t="s">
        <v>128</v>
      </c>
      <c r="OB99" s="158" t="s">
        <v>128</v>
      </c>
      <c r="OC99" s="158" t="s">
        <v>128</v>
      </c>
      <c r="OD99" s="158" t="s">
        <v>128</v>
      </c>
      <c r="OE99" s="170" t="s">
        <v>128</v>
      </c>
      <c r="OF99" s="181"/>
      <c r="OG99" s="175">
        <f t="shared" si="451"/>
        <v>7.0213799805636539</v>
      </c>
      <c r="OH99" s="66" t="str">
        <f t="shared" si="452"/>
        <v>kg/GJ delivered</v>
      </c>
      <c r="OI99" s="66" t="str">
        <f t="shared" si="453"/>
        <v/>
      </c>
      <c r="OJ99" s="66" t="str">
        <f t="shared" si="454"/>
        <v/>
      </c>
      <c r="OK99" s="66" t="str">
        <f t="shared" si="455"/>
        <v/>
      </c>
      <c r="OL99" s="66" t="str">
        <f t="shared" si="456"/>
        <v/>
      </c>
      <c r="OM99" s="159">
        <f t="shared" si="457"/>
        <v>386.51603498542278</v>
      </c>
      <c r="ON99" s="66" t="str">
        <f t="shared" si="458"/>
        <v>kg/GJ delivered</v>
      </c>
      <c r="OO99" s="118">
        <f t="shared" si="459"/>
        <v>3.1462585034013606</v>
      </c>
      <c r="OP99" s="66" t="str">
        <f t="shared" si="460"/>
        <v>kg/GJ delivered</v>
      </c>
      <c r="OQ99" s="66" t="str">
        <f t="shared" si="461"/>
        <v/>
      </c>
      <c r="OR99" s="66" t="str">
        <f t="shared" si="462"/>
        <v/>
      </c>
      <c r="OS99" s="66" t="str">
        <f t="shared" si="463"/>
        <v/>
      </c>
      <c r="OT99" s="66" t="str">
        <f t="shared" si="464"/>
        <v/>
      </c>
      <c r="OU99" s="118">
        <f t="shared" si="465"/>
        <v>2.6020408163265309</v>
      </c>
      <c r="OV99" s="66" t="str">
        <f t="shared" si="466"/>
        <v>kg/GJ delivered</v>
      </c>
      <c r="OW99" s="126">
        <f t="shared" si="467"/>
        <v>2.2108843537414966E-2</v>
      </c>
      <c r="OX99" s="66" t="str">
        <f t="shared" si="468"/>
        <v>kg/GJ delivered</v>
      </c>
      <c r="OY99" s="66" t="str">
        <f t="shared" si="469"/>
        <v/>
      </c>
      <c r="OZ99" s="66" t="str">
        <f t="shared" si="470"/>
        <v/>
      </c>
      <c r="PA99" s="66" t="str">
        <f t="shared" si="471"/>
        <v/>
      </c>
      <c r="PB99" s="66" t="str">
        <f t="shared" si="472"/>
        <v/>
      </c>
      <c r="PC99" s="66" t="str">
        <f t="shared" si="473"/>
        <v/>
      </c>
      <c r="PD99" s="66" t="str">
        <f t="shared" si="474"/>
        <v/>
      </c>
      <c r="PE99" s="66" t="str">
        <f t="shared" si="475"/>
        <v/>
      </c>
      <c r="PF99" s="66" t="str">
        <f t="shared" si="476"/>
        <v/>
      </c>
      <c r="PG99" s="66" t="str">
        <f t="shared" si="477"/>
        <v/>
      </c>
      <c r="PH99" s="66" t="str">
        <f t="shared" si="478"/>
        <v/>
      </c>
      <c r="PI99" s="66" t="str">
        <f t="shared" si="479"/>
        <v/>
      </c>
      <c r="PJ99" s="66" t="str">
        <f t="shared" si="480"/>
        <v/>
      </c>
      <c r="PK99" s="66" t="str">
        <f t="shared" si="481"/>
        <v/>
      </c>
      <c r="PL99" s="66" t="str">
        <f t="shared" si="482"/>
        <v/>
      </c>
      <c r="PM99" s="66" t="str">
        <f t="shared" si="483"/>
        <v/>
      </c>
      <c r="PN99" s="66" t="str">
        <f t="shared" si="484"/>
        <v/>
      </c>
      <c r="PO99" s="66" t="str">
        <f t="shared" si="485"/>
        <v/>
      </c>
      <c r="PP99" s="66" t="str">
        <f t="shared" si="486"/>
        <v/>
      </c>
      <c r="PQ99" s="66" t="str">
        <f t="shared" si="487"/>
        <v/>
      </c>
      <c r="PR99" s="66" t="str">
        <f t="shared" si="488"/>
        <v/>
      </c>
      <c r="PS99" s="66" t="str">
        <f t="shared" si="489"/>
        <v/>
      </c>
      <c r="PT99" s="66" t="str">
        <f t="shared" si="490"/>
        <v/>
      </c>
      <c r="PU99" s="66" t="str">
        <f t="shared" si="491"/>
        <v/>
      </c>
      <c r="PV99" s="66" t="str">
        <f t="shared" si="492"/>
        <v/>
      </c>
      <c r="PW99" s="66" t="str">
        <f t="shared" si="493"/>
        <v/>
      </c>
      <c r="PX99" s="66" t="str">
        <f t="shared" si="494"/>
        <v/>
      </c>
      <c r="PY99" s="66" t="str">
        <f t="shared" si="495"/>
        <v/>
      </c>
      <c r="PZ99" s="66" t="str">
        <f t="shared" si="496"/>
        <v/>
      </c>
      <c r="QA99" s="66" t="str">
        <f t="shared" si="497"/>
        <v/>
      </c>
      <c r="QB99" s="66" t="str">
        <f t="shared" si="498"/>
        <v/>
      </c>
      <c r="QC99" s="66" t="str">
        <f t="shared" si="499"/>
        <v/>
      </c>
      <c r="QD99" s="66" t="str">
        <f t="shared" si="500"/>
        <v/>
      </c>
      <c r="QE99" s="66" t="str">
        <f t="shared" si="501"/>
        <v/>
      </c>
      <c r="QF99" s="66" t="str">
        <f t="shared" si="502"/>
        <v/>
      </c>
      <c r="QG99" s="66" t="str">
        <f t="shared" si="503"/>
        <v/>
      </c>
      <c r="QH99" s="66" t="str">
        <f t="shared" si="504"/>
        <v/>
      </c>
      <c r="QI99" s="66" t="str">
        <f t="shared" si="505"/>
        <v/>
      </c>
      <c r="QJ99" s="66" t="str">
        <f t="shared" si="506"/>
        <v/>
      </c>
      <c r="QK99" s="66" t="str">
        <f t="shared" si="507"/>
        <v/>
      </c>
      <c r="QL99" s="66" t="str">
        <f t="shared" si="508"/>
        <v/>
      </c>
      <c r="QM99" s="66" t="str">
        <f t="shared" si="509"/>
        <v/>
      </c>
      <c r="QN99" s="66" t="str">
        <f t="shared" si="510"/>
        <v/>
      </c>
      <c r="QO99" s="66" t="str">
        <f t="shared" si="511"/>
        <v/>
      </c>
      <c r="QP99" s="66" t="str">
        <f t="shared" si="512"/>
        <v/>
      </c>
      <c r="QQ99" s="66" t="str">
        <f t="shared" si="513"/>
        <v/>
      </c>
      <c r="QR99" s="66" t="str">
        <f t="shared" si="514"/>
        <v/>
      </c>
      <c r="QS99" s="66" t="str">
        <f t="shared" si="515"/>
        <v/>
      </c>
      <c r="QT99" s="66" t="str">
        <f t="shared" si="516"/>
        <v/>
      </c>
      <c r="QU99" s="66" t="str">
        <f t="shared" si="517"/>
        <v/>
      </c>
      <c r="QV99" s="66" t="str">
        <f t="shared" si="518"/>
        <v/>
      </c>
      <c r="QW99" s="66" t="str">
        <f t="shared" si="519"/>
        <v/>
      </c>
      <c r="QX99" s="66" t="str">
        <f t="shared" si="520"/>
        <v/>
      </c>
      <c r="QY99" s="66" t="str">
        <f t="shared" si="521"/>
        <v/>
      </c>
      <c r="QZ99" s="66" t="str">
        <f t="shared" si="522"/>
        <v/>
      </c>
      <c r="RA99" s="66" t="str">
        <f t="shared" si="523"/>
        <v/>
      </c>
      <c r="RB99" s="66" t="str">
        <f t="shared" si="524"/>
        <v/>
      </c>
      <c r="RC99" s="66" t="str">
        <f t="shared" si="525"/>
        <v/>
      </c>
      <c r="RD99" s="66" t="str">
        <f t="shared" si="526"/>
        <v/>
      </c>
      <c r="RE99" s="66" t="str">
        <f t="shared" si="527"/>
        <v/>
      </c>
      <c r="RF99" s="66" t="str">
        <f t="shared" si="528"/>
        <v/>
      </c>
      <c r="RG99" s="66" t="str">
        <f t="shared" si="529"/>
        <v/>
      </c>
      <c r="RH99" s="66" t="str">
        <f t="shared" si="530"/>
        <v/>
      </c>
      <c r="RI99" s="66" t="str">
        <f t="shared" si="531"/>
        <v/>
      </c>
      <c r="RJ99" s="66" t="str">
        <f t="shared" si="532"/>
        <v/>
      </c>
      <c r="RK99" s="66" t="str">
        <f t="shared" si="533"/>
        <v/>
      </c>
      <c r="RL99" s="66" t="str">
        <f t="shared" si="534"/>
        <v/>
      </c>
      <c r="RM99" s="66" t="str">
        <f t="shared" si="535"/>
        <v/>
      </c>
      <c r="RN99" s="66" t="str">
        <f t="shared" si="536"/>
        <v/>
      </c>
      <c r="RO99" s="66" t="str">
        <f t="shared" si="537"/>
        <v/>
      </c>
      <c r="RP99" s="66" t="str">
        <f t="shared" si="538"/>
        <v/>
      </c>
      <c r="RQ99" s="66" t="str">
        <f t="shared" si="539"/>
        <v/>
      </c>
      <c r="RR99" s="66" t="str">
        <f t="shared" si="540"/>
        <v/>
      </c>
      <c r="RS99" s="66" t="str">
        <f t="shared" si="541"/>
        <v/>
      </c>
      <c r="RT99" s="66" t="str">
        <f t="shared" si="542"/>
        <v/>
      </c>
      <c r="RU99" s="66" t="str">
        <f t="shared" si="543"/>
        <v/>
      </c>
      <c r="RV99" s="66" t="str">
        <f t="shared" si="544"/>
        <v/>
      </c>
      <c r="RW99" s="66" t="str">
        <f t="shared" si="545"/>
        <v/>
      </c>
      <c r="RX99" s="66" t="str">
        <f t="shared" si="546"/>
        <v/>
      </c>
      <c r="RY99" s="66" t="str">
        <f t="shared" si="547"/>
        <v/>
      </c>
      <c r="RZ99" s="66" t="str">
        <f t="shared" si="548"/>
        <v/>
      </c>
      <c r="SA99" s="66" t="str">
        <f t="shared" si="549"/>
        <v/>
      </c>
      <c r="SB99" s="66" t="str">
        <f t="shared" si="550"/>
        <v/>
      </c>
      <c r="SC99" s="66" t="str">
        <f t="shared" si="551"/>
        <v/>
      </c>
      <c r="SD99" s="66" t="str">
        <f t="shared" si="552"/>
        <v/>
      </c>
      <c r="SE99" s="66" t="str">
        <f t="shared" si="553"/>
        <v/>
      </c>
      <c r="SF99" s="66" t="str">
        <f t="shared" si="554"/>
        <v/>
      </c>
      <c r="SG99" s="66" t="str">
        <f t="shared" si="555"/>
        <v/>
      </c>
      <c r="SH99" s="66" t="str">
        <f t="shared" si="556"/>
        <v/>
      </c>
      <c r="SI99" s="66" t="str">
        <f t="shared" si="557"/>
        <v/>
      </c>
      <c r="SJ99" s="66" t="str">
        <f t="shared" si="558"/>
        <v/>
      </c>
      <c r="SK99" s="66" t="str">
        <f t="shared" si="559"/>
        <v/>
      </c>
      <c r="SL99" s="66" t="str">
        <f t="shared" si="560"/>
        <v/>
      </c>
      <c r="SM99" s="66" t="str">
        <f t="shared" si="561"/>
        <v/>
      </c>
      <c r="SN99" s="66" t="str">
        <f t="shared" si="562"/>
        <v/>
      </c>
      <c r="SO99" s="66" t="str">
        <f t="shared" si="563"/>
        <v/>
      </c>
      <c r="SP99" s="66" t="str">
        <f t="shared" si="564"/>
        <v/>
      </c>
      <c r="SQ99" s="66" t="str">
        <f t="shared" si="565"/>
        <v/>
      </c>
      <c r="SR99" s="66" t="str">
        <f t="shared" si="566"/>
        <v/>
      </c>
      <c r="SS99" s="66" t="str">
        <f t="shared" si="567"/>
        <v/>
      </c>
      <c r="ST99" s="66" t="str">
        <f t="shared" si="568"/>
        <v/>
      </c>
      <c r="SU99" s="66" t="str">
        <f t="shared" si="569"/>
        <v/>
      </c>
      <c r="SV99" s="66" t="str">
        <f t="shared" si="570"/>
        <v/>
      </c>
      <c r="SW99" s="66" t="str">
        <f t="shared" si="571"/>
        <v/>
      </c>
      <c r="SX99" s="66" t="str">
        <f t="shared" si="572"/>
        <v/>
      </c>
      <c r="SY99" s="66" t="str">
        <f t="shared" si="573"/>
        <v/>
      </c>
      <c r="SZ99" s="66" t="str">
        <f t="shared" si="574"/>
        <v/>
      </c>
      <c r="TA99" s="66" t="str">
        <f t="shared" si="575"/>
        <v/>
      </c>
      <c r="TB99" s="66" t="str">
        <f t="shared" si="576"/>
        <v/>
      </c>
      <c r="TC99" s="66" t="str">
        <f t="shared" si="577"/>
        <v/>
      </c>
      <c r="TD99" s="66" t="str">
        <f t="shared" si="578"/>
        <v/>
      </c>
      <c r="TE99" s="66" t="str">
        <f t="shared" si="579"/>
        <v/>
      </c>
      <c r="TF99" s="66" t="str">
        <f t="shared" si="580"/>
        <v/>
      </c>
      <c r="TG99" s="66" t="str">
        <f t="shared" si="581"/>
        <v/>
      </c>
      <c r="TH99" s="66" t="str">
        <f t="shared" si="582"/>
        <v/>
      </c>
      <c r="TI99" s="66" t="str">
        <f t="shared" si="583"/>
        <v/>
      </c>
      <c r="TJ99" s="66" t="str">
        <f t="shared" si="584"/>
        <v/>
      </c>
      <c r="TK99" s="66" t="str">
        <f t="shared" si="585"/>
        <v/>
      </c>
      <c r="TL99" s="66" t="str">
        <f t="shared" si="586"/>
        <v/>
      </c>
      <c r="TM99" s="66" t="str">
        <f t="shared" si="587"/>
        <v/>
      </c>
      <c r="TN99" s="66" t="str">
        <f t="shared" si="588"/>
        <v/>
      </c>
      <c r="TO99" s="66" t="str">
        <f t="shared" si="589"/>
        <v/>
      </c>
      <c r="TP99" s="66" t="str">
        <f t="shared" si="590"/>
        <v/>
      </c>
      <c r="TQ99" s="66" t="str">
        <f t="shared" si="591"/>
        <v/>
      </c>
      <c r="TR99" s="66" t="str">
        <f t="shared" si="592"/>
        <v/>
      </c>
      <c r="TS99" s="66" t="str">
        <f t="shared" si="593"/>
        <v/>
      </c>
      <c r="TT99" s="66" t="str">
        <f t="shared" si="594"/>
        <v/>
      </c>
      <c r="TU99" s="66" t="str">
        <f t="shared" si="595"/>
        <v/>
      </c>
      <c r="TV99" s="66" t="str">
        <f t="shared" si="596"/>
        <v/>
      </c>
      <c r="TW99" s="66" t="str">
        <f t="shared" si="597"/>
        <v/>
      </c>
      <c r="TX99" s="66" t="str">
        <f t="shared" si="598"/>
        <v/>
      </c>
      <c r="TY99" s="66" t="str">
        <f t="shared" si="599"/>
        <v/>
      </c>
      <c r="TZ99" s="66" t="str">
        <f t="shared" si="600"/>
        <v/>
      </c>
      <c r="UA99" s="66" t="str">
        <f t="shared" si="601"/>
        <v/>
      </c>
      <c r="UB99" s="66" t="str">
        <f t="shared" si="602"/>
        <v/>
      </c>
      <c r="UC99" s="66" t="str">
        <f t="shared" si="603"/>
        <v/>
      </c>
      <c r="UD99" s="66" t="str">
        <f t="shared" si="604"/>
        <v/>
      </c>
      <c r="UE99" s="66" t="str">
        <f t="shared" si="605"/>
        <v/>
      </c>
      <c r="UF99" s="66" t="str">
        <f t="shared" si="606"/>
        <v/>
      </c>
      <c r="UG99" s="66" t="str">
        <f t="shared" si="607"/>
        <v/>
      </c>
      <c r="UH99" s="66" t="str">
        <f t="shared" si="608"/>
        <v/>
      </c>
      <c r="UI99" s="66" t="str">
        <f t="shared" si="609"/>
        <v/>
      </c>
      <c r="UJ99" s="66" t="str">
        <f t="shared" si="610"/>
        <v/>
      </c>
      <c r="UK99" s="66" t="str">
        <f t="shared" si="611"/>
        <v/>
      </c>
      <c r="UL99" s="66" t="str">
        <f t="shared" si="612"/>
        <v/>
      </c>
      <c r="UM99" s="66" t="str">
        <f t="shared" si="613"/>
        <v/>
      </c>
      <c r="UN99" s="66" t="str">
        <f t="shared" si="614"/>
        <v/>
      </c>
      <c r="UO99" s="66" t="str">
        <f t="shared" si="615"/>
        <v/>
      </c>
      <c r="UP99" s="66" t="str">
        <f t="shared" si="616"/>
        <v/>
      </c>
      <c r="UQ99" s="66" t="str">
        <f t="shared" si="617"/>
        <v/>
      </c>
      <c r="UR99" s="66" t="str">
        <f t="shared" si="618"/>
        <v/>
      </c>
      <c r="US99" s="66" t="str">
        <f t="shared" si="619"/>
        <v/>
      </c>
      <c r="UT99" s="66" t="str">
        <f t="shared" si="620"/>
        <v/>
      </c>
      <c r="UU99" s="66" t="str">
        <f t="shared" si="621"/>
        <v/>
      </c>
      <c r="UV99" s="66" t="str">
        <f t="shared" si="622"/>
        <v/>
      </c>
      <c r="UW99" s="66" t="str">
        <f t="shared" si="623"/>
        <v/>
      </c>
      <c r="UX99" s="66" t="str">
        <f t="shared" si="624"/>
        <v/>
      </c>
      <c r="UY99" s="66" t="str">
        <f t="shared" si="625"/>
        <v/>
      </c>
      <c r="UZ99" s="66" t="str">
        <f t="shared" si="626"/>
        <v/>
      </c>
      <c r="VA99" s="66" t="str">
        <f t="shared" si="627"/>
        <v/>
      </c>
      <c r="VB99" s="66" t="str">
        <f t="shared" si="628"/>
        <v/>
      </c>
      <c r="VC99" s="66" t="str">
        <f t="shared" si="629"/>
        <v/>
      </c>
      <c r="VD99" s="66" t="str">
        <f t="shared" si="630"/>
        <v/>
      </c>
      <c r="VE99" s="66" t="str">
        <f t="shared" si="631"/>
        <v/>
      </c>
      <c r="VF99" s="66" t="str">
        <f t="shared" si="632"/>
        <v/>
      </c>
      <c r="VG99" s="66" t="str">
        <f t="shared" si="633"/>
        <v/>
      </c>
      <c r="VH99" s="66" t="str">
        <f t="shared" si="634"/>
        <v/>
      </c>
      <c r="VI99" s="66" t="str">
        <f t="shared" si="635"/>
        <v/>
      </c>
      <c r="VJ99" s="66" t="str">
        <f t="shared" si="636"/>
        <v/>
      </c>
      <c r="VK99" s="66" t="str">
        <f t="shared" si="637"/>
        <v/>
      </c>
      <c r="VL99" s="66" t="str">
        <f t="shared" si="638"/>
        <v/>
      </c>
      <c r="VM99" s="66" t="str">
        <f t="shared" si="639"/>
        <v/>
      </c>
      <c r="VN99" s="66" t="str">
        <f t="shared" si="640"/>
        <v/>
      </c>
      <c r="VO99" s="66" t="str">
        <f t="shared" si="641"/>
        <v/>
      </c>
      <c r="VP99" s="66" t="str">
        <f t="shared" si="642"/>
        <v/>
      </c>
      <c r="VQ99" s="66" t="str">
        <f t="shared" si="643"/>
        <v/>
      </c>
      <c r="VR99" s="66" t="str">
        <f t="shared" si="644"/>
        <v/>
      </c>
      <c r="VS99" s="66" t="str">
        <f t="shared" si="645"/>
        <v/>
      </c>
      <c r="VT99" s="66" t="str">
        <f t="shared" si="646"/>
        <v/>
      </c>
      <c r="VU99" s="66" t="str">
        <f t="shared" si="647"/>
        <v/>
      </c>
      <c r="VV99" s="66" t="str">
        <f t="shared" si="648"/>
        <v/>
      </c>
      <c r="VW99" s="66" t="str">
        <f t="shared" si="649"/>
        <v/>
      </c>
      <c r="VX99" s="66" t="str">
        <f t="shared" si="650"/>
        <v/>
      </c>
      <c r="VY99" s="66" t="str">
        <f t="shared" si="651"/>
        <v/>
      </c>
      <c r="VZ99" s="66" t="str">
        <f t="shared" si="652"/>
        <v/>
      </c>
      <c r="WA99" s="66" t="str">
        <f t="shared" si="653"/>
        <v/>
      </c>
      <c r="WB99" s="66" t="str">
        <f t="shared" si="654"/>
        <v/>
      </c>
      <c r="WC99" s="66" t="str">
        <f t="shared" si="655"/>
        <v/>
      </c>
      <c r="WD99" s="66" t="str">
        <f t="shared" si="656"/>
        <v/>
      </c>
      <c r="WE99" s="66" t="str">
        <f t="shared" si="657"/>
        <v/>
      </c>
      <c r="WF99" s="66" t="str">
        <f t="shared" si="658"/>
        <v/>
      </c>
      <c r="WG99" s="66" t="str">
        <f t="shared" si="659"/>
        <v/>
      </c>
      <c r="WH99" s="66" t="str">
        <f t="shared" si="660"/>
        <v/>
      </c>
      <c r="WI99" s="66" t="str">
        <f t="shared" si="661"/>
        <v/>
      </c>
      <c r="WJ99" s="66" t="str">
        <f t="shared" si="662"/>
        <v/>
      </c>
      <c r="WK99" s="66" t="str">
        <f t="shared" si="663"/>
        <v/>
      </c>
      <c r="WL99" s="66" t="str">
        <f t="shared" si="664"/>
        <v/>
      </c>
      <c r="WM99" s="66" t="str">
        <f t="shared" si="665"/>
        <v/>
      </c>
      <c r="WN99" s="66" t="str">
        <f t="shared" si="666"/>
        <v/>
      </c>
      <c r="WO99" s="66" t="str">
        <f t="shared" si="667"/>
        <v/>
      </c>
      <c r="WP99" s="66" t="str">
        <f t="shared" si="668"/>
        <v/>
      </c>
      <c r="WQ99" s="66" t="str">
        <f t="shared" si="669"/>
        <v/>
      </c>
      <c r="WR99" s="66" t="str">
        <f t="shared" si="670"/>
        <v/>
      </c>
      <c r="WS99" s="66" t="str">
        <f t="shared" si="671"/>
        <v/>
      </c>
      <c r="WT99" s="66" t="str">
        <f t="shared" si="672"/>
        <v/>
      </c>
      <c r="WU99" s="66" t="str">
        <f t="shared" si="673"/>
        <v/>
      </c>
      <c r="WV99" s="66" t="str">
        <f t="shared" si="674"/>
        <v/>
      </c>
      <c r="WW99" s="66" t="str">
        <f t="shared" si="675"/>
        <v/>
      </c>
      <c r="WX99" s="66" t="str">
        <f t="shared" si="676"/>
        <v/>
      </c>
      <c r="WY99" s="66" t="str">
        <f t="shared" si="677"/>
        <v/>
      </c>
      <c r="WZ99" s="66" t="str">
        <f t="shared" si="678"/>
        <v/>
      </c>
      <c r="XA99" s="66" t="str">
        <f t="shared" si="679"/>
        <v/>
      </c>
      <c r="XB99" s="66" t="str">
        <f t="shared" si="680"/>
        <v/>
      </c>
      <c r="XC99" s="66" t="str">
        <f t="shared" si="681"/>
        <v/>
      </c>
      <c r="XD99" s="66" t="str">
        <f t="shared" si="682"/>
        <v/>
      </c>
      <c r="XE99" s="66" t="str">
        <f t="shared" si="683"/>
        <v/>
      </c>
      <c r="XF99" s="66" t="str">
        <f t="shared" si="684"/>
        <v/>
      </c>
      <c r="XG99" s="66" t="str">
        <f t="shared" si="685"/>
        <v/>
      </c>
      <c r="XH99" s="66" t="str">
        <f t="shared" si="686"/>
        <v/>
      </c>
      <c r="XI99" s="66" t="str">
        <f t="shared" si="687"/>
        <v/>
      </c>
      <c r="XJ99" s="66" t="str">
        <f t="shared" si="688"/>
        <v/>
      </c>
      <c r="XK99" s="66" t="str">
        <f t="shared" si="689"/>
        <v/>
      </c>
      <c r="XL99" s="66" t="str">
        <f t="shared" si="690"/>
        <v/>
      </c>
      <c r="XM99" s="66" t="str">
        <f t="shared" si="691"/>
        <v/>
      </c>
      <c r="XN99" s="66" t="str">
        <f t="shared" si="692"/>
        <v/>
      </c>
      <c r="XO99" s="66" t="str">
        <f t="shared" si="693"/>
        <v/>
      </c>
      <c r="XP99" s="66" t="str">
        <f t="shared" si="694"/>
        <v/>
      </c>
      <c r="XQ99" s="66" t="str">
        <f t="shared" si="695"/>
        <v/>
      </c>
      <c r="XR99" s="66" t="str">
        <f t="shared" si="696"/>
        <v/>
      </c>
      <c r="XS99" s="66" t="str">
        <f t="shared" si="697"/>
        <v/>
      </c>
      <c r="XT99" s="66" t="str">
        <f t="shared" si="698"/>
        <v/>
      </c>
      <c r="XU99" s="66" t="str">
        <f t="shared" si="699"/>
        <v/>
      </c>
      <c r="XV99" s="66" t="str">
        <f t="shared" si="700"/>
        <v/>
      </c>
      <c r="XW99" s="66" t="str">
        <f t="shared" si="701"/>
        <v/>
      </c>
      <c r="XX99" s="66" t="str">
        <f t="shared" si="702"/>
        <v/>
      </c>
      <c r="XY99" s="66" t="str">
        <f t="shared" si="703"/>
        <v/>
      </c>
      <c r="XZ99" s="66" t="str">
        <f t="shared" si="704"/>
        <v/>
      </c>
      <c r="YA99" s="66" t="str">
        <f t="shared" si="705"/>
        <v/>
      </c>
      <c r="YB99" s="66" t="str">
        <f t="shared" si="706"/>
        <v/>
      </c>
      <c r="YC99" s="66" t="str">
        <f t="shared" si="707"/>
        <v/>
      </c>
      <c r="YD99" s="66" t="str">
        <f t="shared" si="708"/>
        <v/>
      </c>
      <c r="YE99" s="66" t="str">
        <f t="shared" si="709"/>
        <v/>
      </c>
      <c r="YF99" s="66" t="str">
        <f t="shared" si="710"/>
        <v/>
      </c>
      <c r="YG99" s="66" t="str">
        <f t="shared" si="711"/>
        <v/>
      </c>
      <c r="YH99" s="66" t="str">
        <f t="shared" si="712"/>
        <v/>
      </c>
      <c r="YI99" s="66" t="str">
        <f t="shared" si="713"/>
        <v/>
      </c>
      <c r="YJ99" s="66" t="str">
        <f t="shared" si="714"/>
        <v/>
      </c>
      <c r="YK99" s="66" t="str">
        <f t="shared" si="715"/>
        <v/>
      </c>
      <c r="YL99" s="66" t="str">
        <f t="shared" si="716"/>
        <v/>
      </c>
      <c r="YM99" s="66" t="str">
        <f t="shared" si="717"/>
        <v/>
      </c>
      <c r="YN99" s="66" t="str">
        <f t="shared" si="718"/>
        <v/>
      </c>
      <c r="YO99" s="66" t="str">
        <f t="shared" si="719"/>
        <v/>
      </c>
      <c r="YP99" s="66" t="str">
        <f t="shared" si="720"/>
        <v/>
      </c>
      <c r="YQ99" s="66" t="str">
        <f t="shared" si="721"/>
        <v/>
      </c>
      <c r="YR99" s="66" t="str">
        <f t="shared" si="722"/>
        <v/>
      </c>
      <c r="YS99" s="66" t="str">
        <f t="shared" si="723"/>
        <v/>
      </c>
      <c r="YT99" s="66" t="str">
        <f t="shared" si="724"/>
        <v/>
      </c>
      <c r="YU99" s="66" t="str">
        <f t="shared" si="725"/>
        <v/>
      </c>
      <c r="YV99" s="66" t="str">
        <f t="shared" si="726"/>
        <v/>
      </c>
      <c r="YW99" s="66" t="str">
        <f t="shared" si="727"/>
        <v/>
      </c>
      <c r="YX99" s="66" t="str">
        <f t="shared" si="728"/>
        <v/>
      </c>
      <c r="YY99" s="66" t="str">
        <f t="shared" si="729"/>
        <v/>
      </c>
      <c r="YZ99" s="66" t="str">
        <f t="shared" si="730"/>
        <v/>
      </c>
      <c r="ZA99" s="66" t="str">
        <f t="shared" si="731"/>
        <v/>
      </c>
      <c r="ZB99" s="66" t="str">
        <f t="shared" si="732"/>
        <v/>
      </c>
      <c r="ZC99" s="66" t="str">
        <f t="shared" si="733"/>
        <v/>
      </c>
      <c r="ZD99" s="66" t="str">
        <f t="shared" si="734"/>
        <v/>
      </c>
      <c r="ZE99" s="66" t="str">
        <f t="shared" si="735"/>
        <v/>
      </c>
      <c r="ZF99" s="66" t="str">
        <f t="shared" si="736"/>
        <v/>
      </c>
      <c r="ZG99" s="66" t="str">
        <f t="shared" si="737"/>
        <v/>
      </c>
      <c r="ZH99" s="66" t="str">
        <f t="shared" si="738"/>
        <v/>
      </c>
      <c r="ZI99" s="66" t="str">
        <f t="shared" si="739"/>
        <v/>
      </c>
      <c r="ZJ99" s="66" t="str">
        <f t="shared" si="740"/>
        <v/>
      </c>
      <c r="ZK99" s="66" t="str">
        <f t="shared" si="741"/>
        <v/>
      </c>
      <c r="ZL99" s="66" t="str">
        <f t="shared" si="742"/>
        <v/>
      </c>
      <c r="ZM99" s="66" t="str">
        <f t="shared" si="743"/>
        <v/>
      </c>
      <c r="ZN99" s="66" t="str">
        <f t="shared" si="744"/>
        <v/>
      </c>
      <c r="ZO99" s="66" t="str">
        <f t="shared" si="745"/>
        <v/>
      </c>
      <c r="ZP99" s="66" t="str">
        <f t="shared" si="746"/>
        <v/>
      </c>
      <c r="ZQ99" s="66" t="str">
        <f t="shared" si="747"/>
        <v/>
      </c>
      <c r="ZR99" s="66" t="str">
        <f t="shared" si="748"/>
        <v/>
      </c>
      <c r="ZS99" s="66" t="str">
        <f t="shared" si="749"/>
        <v/>
      </c>
      <c r="ZT99" s="66" t="str">
        <f t="shared" si="750"/>
        <v/>
      </c>
      <c r="ZU99" s="66" t="str">
        <f t="shared" si="751"/>
        <v/>
      </c>
      <c r="ZV99" s="66" t="str">
        <f t="shared" si="752"/>
        <v/>
      </c>
      <c r="ZW99" s="66" t="str">
        <f t="shared" si="753"/>
        <v/>
      </c>
      <c r="ZX99" s="66" t="str">
        <f t="shared" si="754"/>
        <v/>
      </c>
      <c r="ZY99" s="66" t="str">
        <f t="shared" si="755"/>
        <v/>
      </c>
      <c r="ZZ99" s="66" t="str">
        <f t="shared" si="756"/>
        <v/>
      </c>
      <c r="AAA99" s="66" t="str">
        <f t="shared" si="757"/>
        <v/>
      </c>
      <c r="AAB99" s="66" t="str">
        <f t="shared" si="758"/>
        <v/>
      </c>
      <c r="AAC99" s="66" t="str">
        <f t="shared" si="759"/>
        <v/>
      </c>
      <c r="AAD99" s="66" t="str">
        <f t="shared" si="760"/>
        <v/>
      </c>
      <c r="AAE99" s="66" t="str">
        <f t="shared" si="761"/>
        <v/>
      </c>
      <c r="AAF99" s="66" t="str">
        <f t="shared" si="762"/>
        <v/>
      </c>
      <c r="AAG99" s="66" t="str">
        <f t="shared" si="763"/>
        <v/>
      </c>
      <c r="AAH99" s="66" t="str">
        <f t="shared" si="764"/>
        <v/>
      </c>
      <c r="AAI99" s="66" t="str">
        <f t="shared" si="765"/>
        <v/>
      </c>
      <c r="AAJ99" s="66" t="str">
        <f t="shared" si="766"/>
        <v/>
      </c>
      <c r="AAK99" s="66" t="str">
        <f t="shared" si="767"/>
        <v/>
      </c>
      <c r="AAL99" s="66" t="str">
        <f t="shared" si="768"/>
        <v/>
      </c>
      <c r="AAM99" s="66" t="str">
        <f t="shared" si="769"/>
        <v/>
      </c>
      <c r="AAN99" s="66" t="str">
        <f t="shared" si="770"/>
        <v/>
      </c>
      <c r="AAO99" s="66" t="str">
        <f t="shared" si="771"/>
        <v/>
      </c>
      <c r="AAP99" s="66" t="str">
        <f t="shared" si="772"/>
        <v/>
      </c>
      <c r="AAQ99" s="66" t="str">
        <f t="shared" si="773"/>
        <v/>
      </c>
      <c r="AAR99" s="66" t="str">
        <f t="shared" si="774"/>
        <v/>
      </c>
      <c r="AAS99" s="66" t="str">
        <f t="shared" si="775"/>
        <v/>
      </c>
      <c r="AAT99" s="66" t="str">
        <f t="shared" si="776"/>
        <v/>
      </c>
      <c r="AAU99" s="66" t="str">
        <f t="shared" si="777"/>
        <v/>
      </c>
      <c r="AAV99" s="66" t="str">
        <f t="shared" si="778"/>
        <v/>
      </c>
      <c r="AAW99" s="66" t="str">
        <f t="shared" si="779"/>
        <v/>
      </c>
      <c r="AAX99" s="66" t="str">
        <f t="shared" si="780"/>
        <v/>
      </c>
      <c r="AAY99" s="66" t="str">
        <f t="shared" si="781"/>
        <v/>
      </c>
      <c r="AAZ99" s="66" t="str">
        <f t="shared" si="782"/>
        <v/>
      </c>
      <c r="ABA99" s="66" t="str">
        <f t="shared" si="783"/>
        <v/>
      </c>
      <c r="ABB99" s="66" t="str">
        <f t="shared" si="784"/>
        <v/>
      </c>
      <c r="ABC99" s="66" t="str">
        <f t="shared" si="785"/>
        <v/>
      </c>
      <c r="ABD99" s="66" t="str">
        <f t="shared" si="786"/>
        <v/>
      </c>
      <c r="ABE99" s="66" t="str">
        <f t="shared" si="787"/>
        <v/>
      </c>
      <c r="ABF99" s="66" t="str">
        <f t="shared" si="788"/>
        <v/>
      </c>
      <c r="ABG99" s="66" t="str">
        <f t="shared" si="789"/>
        <v/>
      </c>
      <c r="ABH99" s="66" t="str">
        <f t="shared" si="790"/>
        <v/>
      </c>
      <c r="ABI99" s="66" t="str">
        <f t="shared" si="791"/>
        <v/>
      </c>
      <c r="ABJ99" s="66" t="str">
        <f t="shared" si="792"/>
        <v/>
      </c>
      <c r="ABK99" s="66" t="str">
        <f t="shared" si="793"/>
        <v/>
      </c>
      <c r="ABL99" s="66" t="str">
        <f t="shared" si="794"/>
        <v/>
      </c>
      <c r="ABM99" s="66" t="str">
        <f t="shared" si="795"/>
        <v/>
      </c>
      <c r="ABN99" s="66" t="str">
        <f t="shared" si="796"/>
        <v/>
      </c>
      <c r="ABO99" s="66" t="str">
        <f t="shared" si="797"/>
        <v/>
      </c>
      <c r="ABP99" s="66" t="str">
        <f t="shared" si="798"/>
        <v/>
      </c>
      <c r="ABQ99" s="66" t="str">
        <f t="shared" si="799"/>
        <v/>
      </c>
      <c r="ABR99" s="66" t="str">
        <f t="shared" si="800"/>
        <v/>
      </c>
      <c r="ABS99" s="66" t="str">
        <f t="shared" si="801"/>
        <v/>
      </c>
      <c r="ABT99" s="66" t="str">
        <f t="shared" si="802"/>
        <v/>
      </c>
      <c r="ABU99" s="66" t="str">
        <f t="shared" si="803"/>
        <v/>
      </c>
      <c r="ABV99" s="66" t="str">
        <f t="shared" si="804"/>
        <v/>
      </c>
      <c r="ABW99" s="66" t="str">
        <f t="shared" si="805"/>
        <v/>
      </c>
      <c r="ABX99" s="66" t="str">
        <f t="shared" si="806"/>
        <v/>
      </c>
      <c r="ABY99" s="66" t="str">
        <f t="shared" si="807"/>
        <v/>
      </c>
      <c r="ABZ99" s="66" t="str">
        <f t="shared" si="808"/>
        <v/>
      </c>
      <c r="ACA99" s="66" t="str">
        <f t="shared" si="809"/>
        <v/>
      </c>
      <c r="ACB99" s="66" t="str">
        <f t="shared" si="810"/>
        <v/>
      </c>
      <c r="ACC99" s="66" t="str">
        <f t="shared" si="811"/>
        <v/>
      </c>
      <c r="ACD99" s="66" t="str">
        <f t="shared" si="812"/>
        <v/>
      </c>
      <c r="ACE99" s="66" t="str">
        <f t="shared" si="813"/>
        <v/>
      </c>
      <c r="ACF99" s="66" t="str">
        <f t="shared" si="814"/>
        <v/>
      </c>
      <c r="ACG99" s="66" t="str">
        <f t="shared" si="815"/>
        <v/>
      </c>
      <c r="ACH99" s="66" t="str">
        <f t="shared" si="816"/>
        <v/>
      </c>
      <c r="ACI99" s="66" t="str">
        <f t="shared" si="817"/>
        <v/>
      </c>
      <c r="ACJ99" s="66" t="str">
        <f t="shared" si="818"/>
        <v/>
      </c>
      <c r="ACK99" s="66" t="str">
        <f t="shared" si="819"/>
        <v/>
      </c>
      <c r="ACL99" s="66" t="str">
        <f t="shared" si="820"/>
        <v/>
      </c>
      <c r="ACM99" s="66" t="str">
        <f t="shared" ref="ACM99:ACN99" si="857">IF(AND(ACS$3="Unit", ACL99=""), "", IF(AND(ACS$3="Unit", ACL99="-"),"", IF(ACS$3="Unit", "kg/GJ delivered", IF(AND(NY99&lt;&gt;"", NY99&lt;&gt;"-", NX99="-"),"", IF($H99="","", IF(NX99="nd", "",IF(NX99="&lt;n.a.&gt;", "", IF(NY99="#/MJ", "", IF(NY99="kg/GJ delivered",NX99,IF(NY99="g/MJ delivered",NX99,IF(NY99="kg/MJ delivered",NX99*1000,IF(NY99="mg/MJ delivered",NX99/1000,IF(NY99="g/kg",((NX99)*(1/$I99)*(1/$H99)),IF(NY99="mg/kg",((NX99/1000)*(1/$I99)*(1/$H99)),IF(NY99="mg/MJ delivered",NX99/1000,IF(NY99="-","","Error"))))))))))))))))</f>
        <v/>
      </c>
      <c r="ACN99" s="66" t="str">
        <f t="shared" si="857"/>
        <v/>
      </c>
      <c r="ACO99" s="66" t="str">
        <f t="shared" si="822"/>
        <v/>
      </c>
      <c r="ACP99" s="66" t="str">
        <f t="shared" si="823"/>
        <v/>
      </c>
      <c r="ACQ99" s="66" t="str">
        <f t="shared" si="824"/>
        <v/>
      </c>
      <c r="ACR99" s="66" t="str">
        <f t="shared" si="825"/>
        <v/>
      </c>
      <c r="ACS99" s="66" t="str">
        <f t="shared" si="826"/>
        <v/>
      </c>
      <c r="ACT99" s="66" t="str">
        <f t="shared" si="827"/>
        <v/>
      </c>
    </row>
    <row r="100" spans="2:774" ht="15.75" customHeight="1" x14ac:dyDescent="0.25">
      <c r="B100" s="66">
        <v>222</v>
      </c>
      <c r="C100" s="66" t="s">
        <v>831</v>
      </c>
      <c r="D100" s="66" t="s">
        <v>798</v>
      </c>
      <c r="E100" s="156" t="s">
        <v>1651</v>
      </c>
      <c r="F100" s="66" t="s">
        <v>139</v>
      </c>
      <c r="G100" s="66" t="s">
        <v>492</v>
      </c>
      <c r="H100" s="126">
        <v>0.10099999999999999</v>
      </c>
      <c r="I100" s="130">
        <v>28</v>
      </c>
      <c r="J100" s="66" t="str">
        <f t="shared" si="449"/>
        <v>Charcoal, Improved, GLO</v>
      </c>
      <c r="K100" s="161"/>
      <c r="L100" s="161"/>
      <c r="M100" s="161"/>
      <c r="N100" s="161"/>
      <c r="O100" s="66" t="s">
        <v>802</v>
      </c>
      <c r="P100" s="66" t="str">
        <f t="shared" si="852"/>
        <v>GLO</v>
      </c>
      <c r="Q100" s="66" t="s">
        <v>306</v>
      </c>
      <c r="R100" s="162">
        <v>55.4</v>
      </c>
      <c r="S100" s="158" t="s">
        <v>523</v>
      </c>
      <c r="T100" s="158" t="s">
        <v>128</v>
      </c>
      <c r="U100" s="158" t="s">
        <v>128</v>
      </c>
      <c r="V100" s="158" t="s">
        <v>128</v>
      </c>
      <c r="W100" s="158" t="s">
        <v>128</v>
      </c>
      <c r="X100" s="166">
        <v>1582.1</v>
      </c>
      <c r="Y100" s="158" t="s">
        <v>523</v>
      </c>
      <c r="Z100" s="162">
        <v>10.11</v>
      </c>
      <c r="AA100" s="158" t="s">
        <v>523</v>
      </c>
      <c r="AB100" s="158" t="s">
        <v>128</v>
      </c>
      <c r="AC100" s="158" t="s">
        <v>128</v>
      </c>
      <c r="AD100" s="158" t="s">
        <v>128</v>
      </c>
      <c r="AE100" s="158" t="s">
        <v>128</v>
      </c>
      <c r="AF100" s="165">
        <v>9.32</v>
      </c>
      <c r="AG100" s="158" t="s">
        <v>523</v>
      </c>
      <c r="AH100" s="163">
        <v>8.6999999999999994E-2</v>
      </c>
      <c r="AI100" s="158" t="s">
        <v>523</v>
      </c>
      <c r="AJ100" s="158" t="s">
        <v>128</v>
      </c>
      <c r="AK100" s="158" t="s">
        <v>128</v>
      </c>
      <c r="AL100" s="158" t="s">
        <v>128</v>
      </c>
      <c r="AM100" s="158" t="s">
        <v>128</v>
      </c>
      <c r="AN100" s="158" t="s">
        <v>128</v>
      </c>
      <c r="AO100" s="158" t="s">
        <v>128</v>
      </c>
      <c r="AP100" s="158" t="s">
        <v>128</v>
      </c>
      <c r="AQ100" s="158" t="s">
        <v>128</v>
      </c>
      <c r="AR100" s="158" t="s">
        <v>128</v>
      </c>
      <c r="AS100" s="158" t="s">
        <v>128</v>
      </c>
      <c r="AT100" s="158" t="s">
        <v>128</v>
      </c>
      <c r="AU100" s="158" t="s">
        <v>128</v>
      </c>
      <c r="AV100" s="158" t="s">
        <v>128</v>
      </c>
      <c r="AW100" s="158" t="s">
        <v>128</v>
      </c>
      <c r="AX100" s="158" t="s">
        <v>128</v>
      </c>
      <c r="AY100" s="158" t="s">
        <v>128</v>
      </c>
      <c r="AZ100" s="158" t="s">
        <v>128</v>
      </c>
      <c r="BA100" s="158" t="s">
        <v>128</v>
      </c>
      <c r="BB100" s="158" t="s">
        <v>128</v>
      </c>
      <c r="BC100" s="158" t="s">
        <v>128</v>
      </c>
      <c r="BD100" s="158" t="s">
        <v>128</v>
      </c>
      <c r="BE100" s="158" t="s">
        <v>128</v>
      </c>
      <c r="BF100" s="158" t="s">
        <v>128</v>
      </c>
      <c r="BG100" s="158" t="s">
        <v>128</v>
      </c>
      <c r="BH100" s="158" t="s">
        <v>128</v>
      </c>
      <c r="BI100" s="158" t="s">
        <v>128</v>
      </c>
      <c r="BJ100" s="158" t="s">
        <v>128</v>
      </c>
      <c r="BK100" s="158" t="s">
        <v>128</v>
      </c>
      <c r="BL100" s="158" t="s">
        <v>128</v>
      </c>
      <c r="BM100" s="158" t="s">
        <v>128</v>
      </c>
      <c r="BN100" s="158" t="s">
        <v>128</v>
      </c>
      <c r="BO100" s="158" t="s">
        <v>128</v>
      </c>
      <c r="BP100" s="158" t="s">
        <v>128</v>
      </c>
      <c r="BQ100" s="158" t="s">
        <v>128</v>
      </c>
      <c r="BR100" s="158" t="s">
        <v>128</v>
      </c>
      <c r="BS100" s="158" t="s">
        <v>128</v>
      </c>
      <c r="BT100" s="158" t="s">
        <v>128</v>
      </c>
      <c r="BU100" s="158" t="s">
        <v>128</v>
      </c>
      <c r="BV100" s="158" t="s">
        <v>128</v>
      </c>
      <c r="BW100" s="158" t="s">
        <v>128</v>
      </c>
      <c r="BX100" s="158" t="s">
        <v>128</v>
      </c>
      <c r="BY100" s="158" t="s">
        <v>128</v>
      </c>
      <c r="BZ100" s="158" t="s">
        <v>128</v>
      </c>
      <c r="CA100" s="158" t="s">
        <v>128</v>
      </c>
      <c r="CB100" s="158" t="s">
        <v>128</v>
      </c>
      <c r="CC100" s="158" t="s">
        <v>128</v>
      </c>
      <c r="CD100" s="158" t="s">
        <v>128</v>
      </c>
      <c r="CE100" s="158" t="s">
        <v>128</v>
      </c>
      <c r="CF100" s="158" t="s">
        <v>128</v>
      </c>
      <c r="CG100" s="158" t="s">
        <v>128</v>
      </c>
      <c r="CH100" s="158" t="s">
        <v>128</v>
      </c>
      <c r="CI100" s="158" t="s">
        <v>128</v>
      </c>
      <c r="CJ100" s="158" t="s">
        <v>128</v>
      </c>
      <c r="CK100" s="158" t="s">
        <v>128</v>
      </c>
      <c r="CL100" s="158" t="s">
        <v>128</v>
      </c>
      <c r="CM100" s="158" t="s">
        <v>128</v>
      </c>
      <c r="CN100" s="158" t="s">
        <v>128</v>
      </c>
      <c r="CO100" s="158" t="s">
        <v>128</v>
      </c>
      <c r="CP100" s="158" t="s">
        <v>128</v>
      </c>
      <c r="CQ100" s="158" t="s">
        <v>128</v>
      </c>
      <c r="CR100" s="158" t="s">
        <v>128</v>
      </c>
      <c r="CS100" s="158" t="s">
        <v>128</v>
      </c>
      <c r="CT100" s="158" t="s">
        <v>128</v>
      </c>
      <c r="CU100" s="158" t="s">
        <v>128</v>
      </c>
      <c r="CV100" s="158" t="s">
        <v>128</v>
      </c>
      <c r="CW100" s="158" t="s">
        <v>128</v>
      </c>
      <c r="CX100" s="158" t="s">
        <v>128</v>
      </c>
      <c r="CY100" s="158" t="s">
        <v>128</v>
      </c>
      <c r="CZ100" s="158" t="s">
        <v>128</v>
      </c>
      <c r="DA100" s="158" t="s">
        <v>128</v>
      </c>
      <c r="DB100" s="158" t="s">
        <v>128</v>
      </c>
      <c r="DC100" s="158" t="s">
        <v>128</v>
      </c>
      <c r="DD100" s="158" t="s">
        <v>128</v>
      </c>
      <c r="DE100" s="158" t="s">
        <v>128</v>
      </c>
      <c r="DF100" s="158" t="s">
        <v>128</v>
      </c>
      <c r="DG100" s="158" t="s">
        <v>128</v>
      </c>
      <c r="DH100" s="158" t="s">
        <v>128</v>
      </c>
      <c r="DI100" s="158" t="s">
        <v>128</v>
      </c>
      <c r="DJ100" s="158" t="s">
        <v>128</v>
      </c>
      <c r="DK100" s="158" t="s">
        <v>128</v>
      </c>
      <c r="DL100" s="158" t="s">
        <v>128</v>
      </c>
      <c r="DM100" s="158" t="s">
        <v>128</v>
      </c>
      <c r="DN100" s="158" t="s">
        <v>128</v>
      </c>
      <c r="DO100" s="158" t="s">
        <v>128</v>
      </c>
      <c r="DP100" s="158" t="s">
        <v>128</v>
      </c>
      <c r="DQ100" s="158" t="s">
        <v>128</v>
      </c>
      <c r="DR100" s="158" t="s">
        <v>128</v>
      </c>
      <c r="DS100" s="158" t="s">
        <v>128</v>
      </c>
      <c r="DT100" s="158" t="s">
        <v>128</v>
      </c>
      <c r="DU100" s="158" t="s">
        <v>128</v>
      </c>
      <c r="DV100" s="158" t="s">
        <v>128</v>
      </c>
      <c r="DW100" s="158" t="s">
        <v>128</v>
      </c>
      <c r="DX100" s="158" t="s">
        <v>128</v>
      </c>
      <c r="DY100" s="158" t="s">
        <v>128</v>
      </c>
      <c r="DZ100" s="158" t="s">
        <v>128</v>
      </c>
      <c r="EA100" s="158" t="s">
        <v>128</v>
      </c>
      <c r="EB100" s="158" t="s">
        <v>128</v>
      </c>
      <c r="EC100" s="158" t="s">
        <v>128</v>
      </c>
      <c r="ED100" s="158" t="s">
        <v>128</v>
      </c>
      <c r="EE100" s="158" t="s">
        <v>128</v>
      </c>
      <c r="EF100" s="158" t="s">
        <v>128</v>
      </c>
      <c r="EG100" s="158" t="s">
        <v>128</v>
      </c>
      <c r="EH100" s="158" t="s">
        <v>128</v>
      </c>
      <c r="EI100" s="158" t="s">
        <v>128</v>
      </c>
      <c r="EJ100" s="158" t="s">
        <v>128</v>
      </c>
      <c r="EK100" s="158" t="s">
        <v>128</v>
      </c>
      <c r="EL100" s="158" t="s">
        <v>128</v>
      </c>
      <c r="EM100" s="158" t="s">
        <v>128</v>
      </c>
      <c r="EN100" s="158" t="s">
        <v>128</v>
      </c>
      <c r="EO100" s="158" t="s">
        <v>128</v>
      </c>
      <c r="EP100" s="158" t="s">
        <v>128</v>
      </c>
      <c r="EQ100" s="158" t="s">
        <v>128</v>
      </c>
      <c r="ER100" s="158" t="s">
        <v>128</v>
      </c>
      <c r="ES100" s="158" t="s">
        <v>128</v>
      </c>
      <c r="ET100" s="158" t="s">
        <v>128</v>
      </c>
      <c r="EU100" s="158" t="s">
        <v>128</v>
      </c>
      <c r="EV100" s="158" t="s">
        <v>128</v>
      </c>
      <c r="EW100" s="158" t="s">
        <v>128</v>
      </c>
      <c r="EX100" s="158" t="s">
        <v>128</v>
      </c>
      <c r="EY100" s="158" t="s">
        <v>128</v>
      </c>
      <c r="EZ100" s="158" t="s">
        <v>128</v>
      </c>
      <c r="FA100" s="158" t="s">
        <v>128</v>
      </c>
      <c r="FB100" s="158" t="s">
        <v>128</v>
      </c>
      <c r="FC100" s="158" t="s">
        <v>128</v>
      </c>
      <c r="FD100" s="158" t="s">
        <v>128</v>
      </c>
      <c r="FE100" s="158" t="s">
        <v>128</v>
      </c>
      <c r="FF100" s="158" t="s">
        <v>128</v>
      </c>
      <c r="FG100" s="158" t="s">
        <v>128</v>
      </c>
      <c r="FH100" s="158" t="s">
        <v>128</v>
      </c>
      <c r="FI100" s="158" t="s">
        <v>128</v>
      </c>
      <c r="FJ100" s="158" t="s">
        <v>128</v>
      </c>
      <c r="FK100" s="158" t="s">
        <v>128</v>
      </c>
      <c r="FL100" s="158" t="s">
        <v>128</v>
      </c>
      <c r="FM100" s="158" t="s">
        <v>128</v>
      </c>
      <c r="FN100" s="158" t="s">
        <v>128</v>
      </c>
      <c r="FO100" s="158" t="s">
        <v>128</v>
      </c>
      <c r="FP100" s="158" t="s">
        <v>128</v>
      </c>
      <c r="FQ100" s="158" t="s">
        <v>128</v>
      </c>
      <c r="FR100" s="158" t="s">
        <v>128</v>
      </c>
      <c r="FS100" s="158" t="s">
        <v>128</v>
      </c>
      <c r="FT100" s="158" t="s">
        <v>128</v>
      </c>
      <c r="FU100" s="158" t="s">
        <v>128</v>
      </c>
      <c r="FV100" s="158" t="s">
        <v>128</v>
      </c>
      <c r="FW100" s="158" t="s">
        <v>128</v>
      </c>
      <c r="FX100" s="158" t="s">
        <v>128</v>
      </c>
      <c r="FY100" s="158" t="s">
        <v>128</v>
      </c>
      <c r="FZ100" s="158" t="s">
        <v>128</v>
      </c>
      <c r="GA100" s="158" t="s">
        <v>128</v>
      </c>
      <c r="GB100" s="158" t="s">
        <v>128</v>
      </c>
      <c r="GC100" s="158" t="s">
        <v>128</v>
      </c>
      <c r="GD100" s="158" t="s">
        <v>128</v>
      </c>
      <c r="GE100" s="158" t="s">
        <v>128</v>
      </c>
      <c r="GF100" s="158" t="s">
        <v>128</v>
      </c>
      <c r="GG100" s="158" t="s">
        <v>128</v>
      </c>
      <c r="GH100" s="158" t="s">
        <v>128</v>
      </c>
      <c r="GI100" s="158" t="s">
        <v>128</v>
      </c>
      <c r="GJ100" s="158" t="s">
        <v>128</v>
      </c>
      <c r="GK100" s="158" t="s">
        <v>128</v>
      </c>
      <c r="GL100" s="158" t="s">
        <v>128</v>
      </c>
      <c r="GM100" s="158" t="s">
        <v>128</v>
      </c>
      <c r="GN100" s="158" t="s">
        <v>128</v>
      </c>
      <c r="GO100" s="158" t="s">
        <v>128</v>
      </c>
      <c r="GP100" s="158" t="s">
        <v>128</v>
      </c>
      <c r="GQ100" s="158" t="s">
        <v>128</v>
      </c>
      <c r="GR100" s="158" t="s">
        <v>128</v>
      </c>
      <c r="GS100" s="158" t="s">
        <v>128</v>
      </c>
      <c r="GT100" s="158" t="s">
        <v>128</v>
      </c>
      <c r="GU100" s="158" t="s">
        <v>128</v>
      </c>
      <c r="GV100" s="158" t="s">
        <v>128</v>
      </c>
      <c r="GW100" s="158" t="s">
        <v>128</v>
      </c>
      <c r="GX100" s="158" t="s">
        <v>128</v>
      </c>
      <c r="GY100" s="158" t="s">
        <v>128</v>
      </c>
      <c r="GZ100" s="158" t="s">
        <v>128</v>
      </c>
      <c r="HA100" s="158" t="s">
        <v>128</v>
      </c>
      <c r="HB100" s="158" t="s">
        <v>128</v>
      </c>
      <c r="HC100" s="158" t="s">
        <v>128</v>
      </c>
      <c r="HD100" s="158" t="s">
        <v>128</v>
      </c>
      <c r="HE100" s="158" t="s">
        <v>128</v>
      </c>
      <c r="HF100" s="158" t="s">
        <v>128</v>
      </c>
      <c r="HG100" s="158" t="s">
        <v>128</v>
      </c>
      <c r="HH100" s="158" t="s">
        <v>128</v>
      </c>
      <c r="HI100" s="158" t="s">
        <v>128</v>
      </c>
      <c r="HJ100" s="158" t="s">
        <v>128</v>
      </c>
      <c r="HK100" s="158" t="s">
        <v>128</v>
      </c>
      <c r="HL100" s="158" t="s">
        <v>128</v>
      </c>
      <c r="HM100" s="158" t="s">
        <v>128</v>
      </c>
      <c r="HN100" s="158" t="s">
        <v>128</v>
      </c>
      <c r="HO100" s="158" t="s">
        <v>128</v>
      </c>
      <c r="HP100" s="158" t="s">
        <v>128</v>
      </c>
      <c r="HQ100" s="158" t="s">
        <v>128</v>
      </c>
      <c r="HR100" s="158" t="s">
        <v>128</v>
      </c>
      <c r="HS100" s="158" t="s">
        <v>128</v>
      </c>
      <c r="HT100" s="158" t="s">
        <v>128</v>
      </c>
      <c r="HU100" s="158" t="s">
        <v>128</v>
      </c>
      <c r="HV100" s="158" t="s">
        <v>128</v>
      </c>
      <c r="HW100" s="158" t="s">
        <v>128</v>
      </c>
      <c r="HX100" s="158" t="s">
        <v>128</v>
      </c>
      <c r="HY100" s="158" t="s">
        <v>128</v>
      </c>
      <c r="HZ100" s="158" t="s">
        <v>128</v>
      </c>
      <c r="IA100" s="158" t="s">
        <v>128</v>
      </c>
      <c r="IB100" s="158" t="s">
        <v>128</v>
      </c>
      <c r="IC100" s="158" t="s">
        <v>128</v>
      </c>
      <c r="ID100" s="158" t="s">
        <v>128</v>
      </c>
      <c r="IE100" s="158" t="s">
        <v>128</v>
      </c>
      <c r="IF100" s="158" t="s">
        <v>128</v>
      </c>
      <c r="IG100" s="158" t="s">
        <v>128</v>
      </c>
      <c r="IH100" s="158" t="s">
        <v>128</v>
      </c>
      <c r="II100" s="158" t="s">
        <v>128</v>
      </c>
      <c r="IJ100" s="158" t="s">
        <v>128</v>
      </c>
      <c r="IK100" s="158" t="s">
        <v>128</v>
      </c>
      <c r="IL100" s="158" t="s">
        <v>128</v>
      </c>
      <c r="IM100" s="158" t="s">
        <v>128</v>
      </c>
      <c r="IN100" s="158" t="s">
        <v>128</v>
      </c>
      <c r="IO100" s="158" t="s">
        <v>128</v>
      </c>
      <c r="IP100" s="158" t="s">
        <v>128</v>
      </c>
      <c r="IQ100" s="158" t="s">
        <v>128</v>
      </c>
      <c r="IR100" s="158" t="s">
        <v>128</v>
      </c>
      <c r="IS100" s="158" t="s">
        <v>128</v>
      </c>
      <c r="IT100" s="158" t="s">
        <v>128</v>
      </c>
      <c r="IU100" s="158" t="s">
        <v>128</v>
      </c>
      <c r="IV100" s="158" t="s">
        <v>128</v>
      </c>
      <c r="IW100" s="158" t="s">
        <v>128</v>
      </c>
      <c r="IX100" s="158" t="s">
        <v>128</v>
      </c>
      <c r="IY100" s="158" t="s">
        <v>128</v>
      </c>
      <c r="IZ100" s="158" t="s">
        <v>128</v>
      </c>
      <c r="JA100" s="158" t="s">
        <v>128</v>
      </c>
      <c r="JB100" s="158" t="s">
        <v>128</v>
      </c>
      <c r="JC100" s="158" t="s">
        <v>128</v>
      </c>
      <c r="JD100" s="158" t="s">
        <v>128</v>
      </c>
      <c r="JE100" s="158" t="s">
        <v>128</v>
      </c>
      <c r="JF100" s="158" t="s">
        <v>128</v>
      </c>
      <c r="JG100" s="158" t="s">
        <v>128</v>
      </c>
      <c r="JH100" s="158" t="s">
        <v>128</v>
      </c>
      <c r="JI100" s="158" t="s">
        <v>128</v>
      </c>
      <c r="JJ100" s="158" t="s">
        <v>128</v>
      </c>
      <c r="JK100" s="158" t="s">
        <v>128</v>
      </c>
      <c r="JL100" s="158" t="s">
        <v>128</v>
      </c>
      <c r="JM100" s="158" t="s">
        <v>128</v>
      </c>
      <c r="JN100" s="158" t="s">
        <v>128</v>
      </c>
      <c r="JO100" s="158" t="s">
        <v>128</v>
      </c>
      <c r="JP100" s="158" t="s">
        <v>128</v>
      </c>
      <c r="JQ100" s="158" t="s">
        <v>128</v>
      </c>
      <c r="JR100" s="158" t="s">
        <v>128</v>
      </c>
      <c r="JS100" s="158" t="s">
        <v>128</v>
      </c>
      <c r="JT100" s="158" t="s">
        <v>128</v>
      </c>
      <c r="JU100" s="158" t="s">
        <v>128</v>
      </c>
      <c r="JV100" s="158" t="s">
        <v>128</v>
      </c>
      <c r="JW100" s="158" t="s">
        <v>128</v>
      </c>
      <c r="JX100" s="158" t="s">
        <v>128</v>
      </c>
      <c r="JY100" s="158" t="s">
        <v>128</v>
      </c>
      <c r="JZ100" s="158" t="s">
        <v>128</v>
      </c>
      <c r="KA100" s="158" t="s">
        <v>128</v>
      </c>
      <c r="KB100" s="158" t="s">
        <v>128</v>
      </c>
      <c r="KC100" s="158" t="s">
        <v>128</v>
      </c>
      <c r="KD100" s="158" t="s">
        <v>128</v>
      </c>
      <c r="KE100" s="158" t="s">
        <v>128</v>
      </c>
      <c r="KF100" s="158" t="s">
        <v>128</v>
      </c>
      <c r="KG100" s="158" t="s">
        <v>128</v>
      </c>
      <c r="KH100" s="158" t="s">
        <v>128</v>
      </c>
      <c r="KI100" s="158" t="s">
        <v>128</v>
      </c>
      <c r="KJ100" s="158" t="s">
        <v>128</v>
      </c>
      <c r="KK100" s="158" t="s">
        <v>128</v>
      </c>
      <c r="KL100" s="158" t="s">
        <v>128</v>
      </c>
      <c r="KM100" s="158" t="s">
        <v>128</v>
      </c>
      <c r="KN100" s="158" t="s">
        <v>128</v>
      </c>
      <c r="KO100" s="158" t="s">
        <v>128</v>
      </c>
      <c r="KP100" s="158" t="s">
        <v>128</v>
      </c>
      <c r="KQ100" s="158" t="s">
        <v>128</v>
      </c>
      <c r="KR100" s="158" t="s">
        <v>128</v>
      </c>
      <c r="KS100" s="158" t="s">
        <v>128</v>
      </c>
      <c r="KT100" s="158" t="s">
        <v>128</v>
      </c>
      <c r="KU100" s="158" t="s">
        <v>128</v>
      </c>
      <c r="KV100" s="158" t="s">
        <v>128</v>
      </c>
      <c r="KW100" s="158" t="s">
        <v>128</v>
      </c>
      <c r="KX100" s="158" t="s">
        <v>128</v>
      </c>
      <c r="KY100" s="158" t="s">
        <v>128</v>
      </c>
      <c r="KZ100" s="158" t="s">
        <v>128</v>
      </c>
      <c r="LA100" s="158" t="s">
        <v>128</v>
      </c>
      <c r="LB100" s="158" t="s">
        <v>128</v>
      </c>
      <c r="LC100" s="158" t="s">
        <v>128</v>
      </c>
      <c r="LD100" s="158" t="s">
        <v>128</v>
      </c>
      <c r="LE100" s="158" t="s">
        <v>128</v>
      </c>
      <c r="LF100" s="158" t="s">
        <v>128</v>
      </c>
      <c r="LG100" s="158" t="s">
        <v>128</v>
      </c>
      <c r="LH100" s="158" t="s">
        <v>128</v>
      </c>
      <c r="LI100" s="158" t="s">
        <v>128</v>
      </c>
      <c r="LJ100" s="158" t="s">
        <v>128</v>
      </c>
      <c r="LK100" s="158" t="s">
        <v>128</v>
      </c>
      <c r="LL100" s="158" t="s">
        <v>128</v>
      </c>
      <c r="LM100" s="158" t="s">
        <v>128</v>
      </c>
      <c r="LN100" s="158" t="s">
        <v>128</v>
      </c>
      <c r="LO100" s="158" t="s">
        <v>128</v>
      </c>
      <c r="LP100" s="158" t="s">
        <v>128</v>
      </c>
      <c r="LQ100" s="158" t="s">
        <v>128</v>
      </c>
      <c r="LR100" s="158" t="s">
        <v>128</v>
      </c>
      <c r="LS100" s="158" t="s">
        <v>128</v>
      </c>
      <c r="LT100" s="158" t="s">
        <v>128</v>
      </c>
      <c r="LU100" s="158" t="s">
        <v>128</v>
      </c>
      <c r="LV100" s="158" t="s">
        <v>128</v>
      </c>
      <c r="LW100" s="158" t="s">
        <v>128</v>
      </c>
      <c r="LX100" s="158" t="s">
        <v>128</v>
      </c>
      <c r="LY100" s="158" t="s">
        <v>128</v>
      </c>
      <c r="LZ100" s="158" t="s">
        <v>128</v>
      </c>
      <c r="MA100" s="158" t="s">
        <v>128</v>
      </c>
      <c r="MB100" s="158" t="s">
        <v>128</v>
      </c>
      <c r="MC100" s="158" t="s">
        <v>128</v>
      </c>
      <c r="MD100" s="158" t="s">
        <v>128</v>
      </c>
      <c r="ME100" s="158" t="s">
        <v>128</v>
      </c>
      <c r="MF100" s="158" t="s">
        <v>128</v>
      </c>
      <c r="MG100" s="158" t="s">
        <v>128</v>
      </c>
      <c r="MH100" s="158" t="s">
        <v>128</v>
      </c>
      <c r="MI100" s="158" t="s">
        <v>128</v>
      </c>
      <c r="MJ100" s="158" t="s">
        <v>128</v>
      </c>
      <c r="MK100" s="158" t="s">
        <v>128</v>
      </c>
      <c r="ML100" s="158" t="s">
        <v>128</v>
      </c>
      <c r="MM100" s="158" t="s">
        <v>128</v>
      </c>
      <c r="MN100" s="158" t="s">
        <v>128</v>
      </c>
      <c r="MO100" s="158" t="s">
        <v>128</v>
      </c>
      <c r="MP100" s="158" t="s">
        <v>128</v>
      </c>
      <c r="MQ100" s="158" t="s">
        <v>128</v>
      </c>
      <c r="MR100" s="158" t="s">
        <v>128</v>
      </c>
      <c r="MS100" s="158" t="s">
        <v>128</v>
      </c>
      <c r="MT100" s="158" t="s">
        <v>128</v>
      </c>
      <c r="MU100" s="158" t="s">
        <v>128</v>
      </c>
      <c r="MV100" s="158" t="s">
        <v>128</v>
      </c>
      <c r="MW100" s="158" t="s">
        <v>128</v>
      </c>
      <c r="MX100" s="158" t="s">
        <v>128</v>
      </c>
      <c r="MY100" s="158" t="s">
        <v>128</v>
      </c>
      <c r="MZ100" s="158" t="s">
        <v>128</v>
      </c>
      <c r="NA100" s="158" t="s">
        <v>128</v>
      </c>
      <c r="NB100" s="158" t="s">
        <v>128</v>
      </c>
      <c r="NC100" s="158" t="s">
        <v>128</v>
      </c>
      <c r="ND100" s="158" t="s">
        <v>128</v>
      </c>
      <c r="NE100" s="158" t="s">
        <v>128</v>
      </c>
      <c r="NF100" s="158" t="s">
        <v>128</v>
      </c>
      <c r="NG100" s="158" t="s">
        <v>128</v>
      </c>
      <c r="NH100" s="158" t="s">
        <v>128</v>
      </c>
      <c r="NI100" s="158" t="s">
        <v>128</v>
      </c>
      <c r="NJ100" s="158" t="s">
        <v>128</v>
      </c>
      <c r="NK100" s="158" t="s">
        <v>128</v>
      </c>
      <c r="NL100" s="158" t="s">
        <v>128</v>
      </c>
      <c r="NM100" s="158" t="s">
        <v>128</v>
      </c>
      <c r="NN100" s="158" t="s">
        <v>128</v>
      </c>
      <c r="NO100" s="158" t="s">
        <v>128</v>
      </c>
      <c r="NP100" s="158" t="s">
        <v>128</v>
      </c>
      <c r="NQ100" s="158" t="s">
        <v>128</v>
      </c>
      <c r="NR100" s="158" t="s">
        <v>128</v>
      </c>
      <c r="NS100" s="158" t="s">
        <v>128</v>
      </c>
      <c r="NT100" s="158" t="s">
        <v>128</v>
      </c>
      <c r="NU100" s="158" t="s">
        <v>128</v>
      </c>
      <c r="NV100" s="158" t="s">
        <v>128</v>
      </c>
      <c r="NW100" s="158" t="s">
        <v>128</v>
      </c>
      <c r="NX100" s="158" t="s">
        <v>128</v>
      </c>
      <c r="NY100" s="158" t="s">
        <v>128</v>
      </c>
      <c r="NZ100" s="158" t="s">
        <v>128</v>
      </c>
      <c r="OA100" s="158" t="s">
        <v>128</v>
      </c>
      <c r="OB100" s="158" t="s">
        <v>128</v>
      </c>
      <c r="OC100" s="158" t="s">
        <v>128</v>
      </c>
      <c r="OD100" s="158" t="s">
        <v>128</v>
      </c>
      <c r="OE100" s="170" t="s">
        <v>128</v>
      </c>
      <c r="OF100" s="181"/>
      <c r="OG100" s="174">
        <f t="shared" si="451"/>
        <v>19.589816124469589</v>
      </c>
      <c r="OH100" s="66" t="str">
        <f t="shared" si="452"/>
        <v>kg/GJ delivered</v>
      </c>
      <c r="OI100" s="66" t="str">
        <f t="shared" si="453"/>
        <v/>
      </c>
      <c r="OJ100" s="66" t="str">
        <f t="shared" si="454"/>
        <v/>
      </c>
      <c r="OK100" s="66" t="str">
        <f t="shared" si="455"/>
        <v/>
      </c>
      <c r="OL100" s="66" t="str">
        <f t="shared" si="456"/>
        <v/>
      </c>
      <c r="OM100" s="159">
        <f t="shared" si="457"/>
        <v>559.44130127298433</v>
      </c>
      <c r="ON100" s="66" t="str">
        <f t="shared" si="458"/>
        <v>kg/GJ delivered</v>
      </c>
      <c r="OO100" s="118">
        <f t="shared" si="459"/>
        <v>3.5749646393210748</v>
      </c>
      <c r="OP100" s="66" t="str">
        <f t="shared" si="460"/>
        <v>kg/GJ delivered</v>
      </c>
      <c r="OQ100" s="66" t="str">
        <f t="shared" si="461"/>
        <v/>
      </c>
      <c r="OR100" s="66" t="str">
        <f t="shared" si="462"/>
        <v/>
      </c>
      <c r="OS100" s="66" t="str">
        <f t="shared" si="463"/>
        <v/>
      </c>
      <c r="OT100" s="66" t="str">
        <f t="shared" si="464"/>
        <v/>
      </c>
      <c r="OU100" s="118">
        <f t="shared" si="465"/>
        <v>3.2956152758132955</v>
      </c>
      <c r="OV100" s="66" t="str">
        <f t="shared" si="466"/>
        <v>kg/GJ delivered</v>
      </c>
      <c r="OW100" s="126">
        <f t="shared" si="467"/>
        <v>3.0763790664780761E-2</v>
      </c>
      <c r="OX100" s="66" t="str">
        <f t="shared" si="468"/>
        <v>kg/GJ delivered</v>
      </c>
      <c r="OY100" s="66" t="str">
        <f t="shared" si="469"/>
        <v/>
      </c>
      <c r="OZ100" s="66" t="str">
        <f t="shared" si="470"/>
        <v/>
      </c>
      <c r="PA100" s="66" t="str">
        <f t="shared" si="471"/>
        <v/>
      </c>
      <c r="PB100" s="66" t="str">
        <f t="shared" si="472"/>
        <v/>
      </c>
      <c r="PC100" s="66" t="str">
        <f t="shared" si="473"/>
        <v/>
      </c>
      <c r="PD100" s="66" t="str">
        <f t="shared" si="474"/>
        <v/>
      </c>
      <c r="PE100" s="66" t="str">
        <f t="shared" si="475"/>
        <v/>
      </c>
      <c r="PF100" s="66" t="str">
        <f t="shared" si="476"/>
        <v/>
      </c>
      <c r="PG100" s="66" t="str">
        <f t="shared" si="477"/>
        <v/>
      </c>
      <c r="PH100" s="66" t="str">
        <f t="shared" si="478"/>
        <v/>
      </c>
      <c r="PI100" s="66" t="str">
        <f t="shared" si="479"/>
        <v/>
      </c>
      <c r="PJ100" s="66" t="str">
        <f t="shared" si="480"/>
        <v/>
      </c>
      <c r="PK100" s="66" t="str">
        <f t="shared" si="481"/>
        <v/>
      </c>
      <c r="PL100" s="66" t="str">
        <f t="shared" si="482"/>
        <v/>
      </c>
      <c r="PM100" s="66" t="str">
        <f t="shared" si="483"/>
        <v/>
      </c>
      <c r="PN100" s="66" t="str">
        <f t="shared" si="484"/>
        <v/>
      </c>
      <c r="PO100" s="66" t="str">
        <f t="shared" si="485"/>
        <v/>
      </c>
      <c r="PP100" s="66" t="str">
        <f t="shared" si="486"/>
        <v/>
      </c>
      <c r="PQ100" s="66" t="str">
        <f t="shared" si="487"/>
        <v/>
      </c>
      <c r="PR100" s="66" t="str">
        <f t="shared" si="488"/>
        <v/>
      </c>
      <c r="PS100" s="66" t="str">
        <f t="shared" si="489"/>
        <v/>
      </c>
      <c r="PT100" s="66" t="str">
        <f t="shared" si="490"/>
        <v/>
      </c>
      <c r="PU100" s="66" t="str">
        <f t="shared" si="491"/>
        <v/>
      </c>
      <c r="PV100" s="66" t="str">
        <f t="shared" si="492"/>
        <v/>
      </c>
      <c r="PW100" s="66" t="str">
        <f t="shared" si="493"/>
        <v/>
      </c>
      <c r="PX100" s="66" t="str">
        <f t="shared" si="494"/>
        <v/>
      </c>
      <c r="PY100" s="66" t="str">
        <f t="shared" si="495"/>
        <v/>
      </c>
      <c r="PZ100" s="66" t="str">
        <f t="shared" si="496"/>
        <v/>
      </c>
      <c r="QA100" s="66" t="str">
        <f t="shared" si="497"/>
        <v/>
      </c>
      <c r="QB100" s="66" t="str">
        <f t="shared" si="498"/>
        <v/>
      </c>
      <c r="QC100" s="66" t="str">
        <f t="shared" si="499"/>
        <v/>
      </c>
      <c r="QD100" s="66" t="str">
        <f t="shared" si="500"/>
        <v/>
      </c>
      <c r="QE100" s="66" t="str">
        <f t="shared" si="501"/>
        <v/>
      </c>
      <c r="QF100" s="66" t="str">
        <f t="shared" si="502"/>
        <v/>
      </c>
      <c r="QG100" s="66" t="str">
        <f t="shared" si="503"/>
        <v/>
      </c>
      <c r="QH100" s="66" t="str">
        <f t="shared" si="504"/>
        <v/>
      </c>
      <c r="QI100" s="66" t="str">
        <f t="shared" si="505"/>
        <v/>
      </c>
      <c r="QJ100" s="66" t="str">
        <f t="shared" si="506"/>
        <v/>
      </c>
      <c r="QK100" s="66" t="str">
        <f t="shared" si="507"/>
        <v/>
      </c>
      <c r="QL100" s="66" t="str">
        <f t="shared" si="508"/>
        <v/>
      </c>
      <c r="QM100" s="66" t="str">
        <f t="shared" si="509"/>
        <v/>
      </c>
      <c r="QN100" s="66" t="str">
        <f t="shared" si="510"/>
        <v/>
      </c>
      <c r="QO100" s="66" t="str">
        <f t="shared" si="511"/>
        <v/>
      </c>
      <c r="QP100" s="66" t="str">
        <f t="shared" si="512"/>
        <v/>
      </c>
      <c r="QQ100" s="66" t="str">
        <f t="shared" si="513"/>
        <v/>
      </c>
      <c r="QR100" s="66" t="str">
        <f t="shared" si="514"/>
        <v/>
      </c>
      <c r="QS100" s="66" t="str">
        <f t="shared" si="515"/>
        <v/>
      </c>
      <c r="QT100" s="66" t="str">
        <f t="shared" si="516"/>
        <v/>
      </c>
      <c r="QU100" s="66" t="str">
        <f t="shared" si="517"/>
        <v/>
      </c>
      <c r="QV100" s="66" t="str">
        <f t="shared" si="518"/>
        <v/>
      </c>
      <c r="QW100" s="66" t="str">
        <f t="shared" si="519"/>
        <v/>
      </c>
      <c r="QX100" s="66" t="str">
        <f t="shared" si="520"/>
        <v/>
      </c>
      <c r="QY100" s="66" t="str">
        <f t="shared" si="521"/>
        <v/>
      </c>
      <c r="QZ100" s="66" t="str">
        <f t="shared" si="522"/>
        <v/>
      </c>
      <c r="RA100" s="66" t="str">
        <f t="shared" si="523"/>
        <v/>
      </c>
      <c r="RB100" s="66" t="str">
        <f t="shared" si="524"/>
        <v/>
      </c>
      <c r="RC100" s="66" t="str">
        <f t="shared" si="525"/>
        <v/>
      </c>
      <c r="RD100" s="66" t="str">
        <f t="shared" si="526"/>
        <v/>
      </c>
      <c r="RE100" s="66" t="str">
        <f t="shared" si="527"/>
        <v/>
      </c>
      <c r="RF100" s="66" t="str">
        <f t="shared" si="528"/>
        <v/>
      </c>
      <c r="RG100" s="66" t="str">
        <f t="shared" si="529"/>
        <v/>
      </c>
      <c r="RH100" s="66" t="str">
        <f t="shared" si="530"/>
        <v/>
      </c>
      <c r="RI100" s="66" t="str">
        <f t="shared" si="531"/>
        <v/>
      </c>
      <c r="RJ100" s="66" t="str">
        <f t="shared" si="532"/>
        <v/>
      </c>
      <c r="RK100" s="66" t="str">
        <f t="shared" si="533"/>
        <v/>
      </c>
      <c r="RL100" s="66" t="str">
        <f t="shared" si="534"/>
        <v/>
      </c>
      <c r="RM100" s="66" t="str">
        <f t="shared" si="535"/>
        <v/>
      </c>
      <c r="RN100" s="66" t="str">
        <f t="shared" si="536"/>
        <v/>
      </c>
      <c r="RO100" s="66" t="str">
        <f t="shared" si="537"/>
        <v/>
      </c>
      <c r="RP100" s="66" t="str">
        <f t="shared" si="538"/>
        <v/>
      </c>
      <c r="RQ100" s="66" t="str">
        <f t="shared" si="539"/>
        <v/>
      </c>
      <c r="RR100" s="66" t="str">
        <f t="shared" si="540"/>
        <v/>
      </c>
      <c r="RS100" s="66" t="str">
        <f t="shared" si="541"/>
        <v/>
      </c>
      <c r="RT100" s="66" t="str">
        <f t="shared" si="542"/>
        <v/>
      </c>
      <c r="RU100" s="66" t="str">
        <f t="shared" si="543"/>
        <v/>
      </c>
      <c r="RV100" s="66" t="str">
        <f t="shared" si="544"/>
        <v/>
      </c>
      <c r="RW100" s="66" t="str">
        <f t="shared" si="545"/>
        <v/>
      </c>
      <c r="RX100" s="66" t="str">
        <f t="shared" si="546"/>
        <v/>
      </c>
      <c r="RY100" s="66" t="str">
        <f t="shared" si="547"/>
        <v/>
      </c>
      <c r="RZ100" s="66" t="str">
        <f t="shared" si="548"/>
        <v/>
      </c>
      <c r="SA100" s="66" t="str">
        <f t="shared" si="549"/>
        <v/>
      </c>
      <c r="SB100" s="66" t="str">
        <f t="shared" si="550"/>
        <v/>
      </c>
      <c r="SC100" s="66" t="str">
        <f t="shared" si="551"/>
        <v/>
      </c>
      <c r="SD100" s="66" t="str">
        <f t="shared" si="552"/>
        <v/>
      </c>
      <c r="SE100" s="66" t="str">
        <f t="shared" si="553"/>
        <v/>
      </c>
      <c r="SF100" s="66" t="str">
        <f t="shared" si="554"/>
        <v/>
      </c>
      <c r="SG100" s="66" t="str">
        <f t="shared" si="555"/>
        <v/>
      </c>
      <c r="SH100" s="66" t="str">
        <f t="shared" si="556"/>
        <v/>
      </c>
      <c r="SI100" s="66" t="str">
        <f t="shared" si="557"/>
        <v/>
      </c>
      <c r="SJ100" s="66" t="str">
        <f t="shared" si="558"/>
        <v/>
      </c>
      <c r="SK100" s="66" t="str">
        <f t="shared" si="559"/>
        <v/>
      </c>
      <c r="SL100" s="66" t="str">
        <f t="shared" si="560"/>
        <v/>
      </c>
      <c r="SM100" s="66" t="str">
        <f t="shared" si="561"/>
        <v/>
      </c>
      <c r="SN100" s="66" t="str">
        <f t="shared" si="562"/>
        <v/>
      </c>
      <c r="SO100" s="66" t="str">
        <f t="shared" si="563"/>
        <v/>
      </c>
      <c r="SP100" s="66" t="str">
        <f t="shared" si="564"/>
        <v/>
      </c>
      <c r="SQ100" s="66" t="str">
        <f t="shared" si="565"/>
        <v/>
      </c>
      <c r="SR100" s="66" t="str">
        <f t="shared" si="566"/>
        <v/>
      </c>
      <c r="SS100" s="66" t="str">
        <f t="shared" si="567"/>
        <v/>
      </c>
      <c r="ST100" s="66" t="str">
        <f t="shared" si="568"/>
        <v/>
      </c>
      <c r="SU100" s="66" t="str">
        <f t="shared" si="569"/>
        <v/>
      </c>
      <c r="SV100" s="66" t="str">
        <f t="shared" si="570"/>
        <v/>
      </c>
      <c r="SW100" s="66" t="str">
        <f t="shared" si="571"/>
        <v/>
      </c>
      <c r="SX100" s="66" t="str">
        <f t="shared" si="572"/>
        <v/>
      </c>
      <c r="SY100" s="66" t="str">
        <f t="shared" si="573"/>
        <v/>
      </c>
      <c r="SZ100" s="66" t="str">
        <f t="shared" si="574"/>
        <v/>
      </c>
      <c r="TA100" s="66" t="str">
        <f t="shared" si="575"/>
        <v/>
      </c>
      <c r="TB100" s="66" t="str">
        <f t="shared" si="576"/>
        <v/>
      </c>
      <c r="TC100" s="66" t="str">
        <f t="shared" si="577"/>
        <v/>
      </c>
      <c r="TD100" s="66" t="str">
        <f t="shared" si="578"/>
        <v/>
      </c>
      <c r="TE100" s="66" t="str">
        <f t="shared" si="579"/>
        <v/>
      </c>
      <c r="TF100" s="66" t="str">
        <f t="shared" si="580"/>
        <v/>
      </c>
      <c r="TG100" s="66" t="str">
        <f t="shared" si="581"/>
        <v/>
      </c>
      <c r="TH100" s="66" t="str">
        <f t="shared" si="582"/>
        <v/>
      </c>
      <c r="TI100" s="66" t="str">
        <f t="shared" si="583"/>
        <v/>
      </c>
      <c r="TJ100" s="66" t="str">
        <f t="shared" si="584"/>
        <v/>
      </c>
      <c r="TK100" s="66" t="str">
        <f t="shared" si="585"/>
        <v/>
      </c>
      <c r="TL100" s="66" t="str">
        <f t="shared" si="586"/>
        <v/>
      </c>
      <c r="TM100" s="66" t="str">
        <f t="shared" si="587"/>
        <v/>
      </c>
      <c r="TN100" s="66" t="str">
        <f t="shared" si="588"/>
        <v/>
      </c>
      <c r="TO100" s="66" t="str">
        <f t="shared" si="589"/>
        <v/>
      </c>
      <c r="TP100" s="66" t="str">
        <f t="shared" si="590"/>
        <v/>
      </c>
      <c r="TQ100" s="66" t="str">
        <f t="shared" si="591"/>
        <v/>
      </c>
      <c r="TR100" s="66" t="str">
        <f t="shared" si="592"/>
        <v/>
      </c>
      <c r="TS100" s="66" t="str">
        <f t="shared" si="593"/>
        <v/>
      </c>
      <c r="TT100" s="66" t="str">
        <f t="shared" si="594"/>
        <v/>
      </c>
      <c r="TU100" s="66" t="str">
        <f t="shared" si="595"/>
        <v/>
      </c>
      <c r="TV100" s="66" t="str">
        <f t="shared" si="596"/>
        <v/>
      </c>
      <c r="TW100" s="66" t="str">
        <f t="shared" si="597"/>
        <v/>
      </c>
      <c r="TX100" s="66" t="str">
        <f t="shared" si="598"/>
        <v/>
      </c>
      <c r="TY100" s="66" t="str">
        <f t="shared" si="599"/>
        <v/>
      </c>
      <c r="TZ100" s="66" t="str">
        <f t="shared" si="600"/>
        <v/>
      </c>
      <c r="UA100" s="66" t="str">
        <f t="shared" si="601"/>
        <v/>
      </c>
      <c r="UB100" s="66" t="str">
        <f t="shared" si="602"/>
        <v/>
      </c>
      <c r="UC100" s="66" t="str">
        <f t="shared" si="603"/>
        <v/>
      </c>
      <c r="UD100" s="66" t="str">
        <f t="shared" si="604"/>
        <v/>
      </c>
      <c r="UE100" s="66" t="str">
        <f t="shared" si="605"/>
        <v/>
      </c>
      <c r="UF100" s="66" t="str">
        <f t="shared" si="606"/>
        <v/>
      </c>
      <c r="UG100" s="66" t="str">
        <f t="shared" si="607"/>
        <v/>
      </c>
      <c r="UH100" s="66" t="str">
        <f t="shared" si="608"/>
        <v/>
      </c>
      <c r="UI100" s="66" t="str">
        <f t="shared" si="609"/>
        <v/>
      </c>
      <c r="UJ100" s="66" t="str">
        <f t="shared" si="610"/>
        <v/>
      </c>
      <c r="UK100" s="66" t="str">
        <f t="shared" si="611"/>
        <v/>
      </c>
      <c r="UL100" s="66" t="str">
        <f t="shared" si="612"/>
        <v/>
      </c>
      <c r="UM100" s="66" t="str">
        <f t="shared" si="613"/>
        <v/>
      </c>
      <c r="UN100" s="66" t="str">
        <f t="shared" si="614"/>
        <v/>
      </c>
      <c r="UO100" s="66" t="str">
        <f t="shared" si="615"/>
        <v/>
      </c>
      <c r="UP100" s="66" t="str">
        <f t="shared" si="616"/>
        <v/>
      </c>
      <c r="UQ100" s="66" t="str">
        <f t="shared" si="617"/>
        <v/>
      </c>
      <c r="UR100" s="66" t="str">
        <f t="shared" si="618"/>
        <v/>
      </c>
      <c r="US100" s="66" t="str">
        <f t="shared" si="619"/>
        <v/>
      </c>
      <c r="UT100" s="66" t="str">
        <f t="shared" si="620"/>
        <v/>
      </c>
      <c r="UU100" s="66" t="str">
        <f t="shared" si="621"/>
        <v/>
      </c>
      <c r="UV100" s="66" t="str">
        <f t="shared" si="622"/>
        <v/>
      </c>
      <c r="UW100" s="66" t="str">
        <f t="shared" si="623"/>
        <v/>
      </c>
      <c r="UX100" s="66" t="str">
        <f t="shared" si="624"/>
        <v/>
      </c>
      <c r="UY100" s="66" t="str">
        <f t="shared" si="625"/>
        <v/>
      </c>
      <c r="UZ100" s="66" t="str">
        <f t="shared" si="626"/>
        <v/>
      </c>
      <c r="VA100" s="66" t="str">
        <f t="shared" si="627"/>
        <v/>
      </c>
      <c r="VB100" s="66" t="str">
        <f t="shared" si="628"/>
        <v/>
      </c>
      <c r="VC100" s="66" t="str">
        <f t="shared" si="629"/>
        <v/>
      </c>
      <c r="VD100" s="66" t="str">
        <f t="shared" si="630"/>
        <v/>
      </c>
      <c r="VE100" s="66" t="str">
        <f t="shared" si="631"/>
        <v/>
      </c>
      <c r="VF100" s="66" t="str">
        <f t="shared" si="632"/>
        <v/>
      </c>
      <c r="VG100" s="66" t="str">
        <f t="shared" si="633"/>
        <v/>
      </c>
      <c r="VH100" s="66" t="str">
        <f t="shared" si="634"/>
        <v/>
      </c>
      <c r="VI100" s="66" t="str">
        <f t="shared" si="635"/>
        <v/>
      </c>
      <c r="VJ100" s="66" t="str">
        <f t="shared" si="636"/>
        <v/>
      </c>
      <c r="VK100" s="66" t="str">
        <f t="shared" si="637"/>
        <v/>
      </c>
      <c r="VL100" s="66" t="str">
        <f t="shared" si="638"/>
        <v/>
      </c>
      <c r="VM100" s="66" t="str">
        <f t="shared" si="639"/>
        <v/>
      </c>
      <c r="VN100" s="66" t="str">
        <f t="shared" si="640"/>
        <v/>
      </c>
      <c r="VO100" s="66" t="str">
        <f t="shared" si="641"/>
        <v/>
      </c>
      <c r="VP100" s="66" t="str">
        <f t="shared" si="642"/>
        <v/>
      </c>
      <c r="VQ100" s="66" t="str">
        <f t="shared" si="643"/>
        <v/>
      </c>
      <c r="VR100" s="66" t="str">
        <f t="shared" si="644"/>
        <v/>
      </c>
      <c r="VS100" s="66" t="str">
        <f t="shared" si="645"/>
        <v/>
      </c>
      <c r="VT100" s="66" t="str">
        <f t="shared" si="646"/>
        <v/>
      </c>
      <c r="VU100" s="66" t="str">
        <f t="shared" si="647"/>
        <v/>
      </c>
      <c r="VV100" s="66" t="str">
        <f t="shared" si="648"/>
        <v/>
      </c>
      <c r="VW100" s="66" t="str">
        <f t="shared" si="649"/>
        <v/>
      </c>
      <c r="VX100" s="66" t="str">
        <f t="shared" si="650"/>
        <v/>
      </c>
      <c r="VY100" s="66" t="str">
        <f t="shared" si="651"/>
        <v/>
      </c>
      <c r="VZ100" s="66" t="str">
        <f t="shared" si="652"/>
        <v/>
      </c>
      <c r="WA100" s="66" t="str">
        <f t="shared" si="653"/>
        <v/>
      </c>
      <c r="WB100" s="66" t="str">
        <f t="shared" si="654"/>
        <v/>
      </c>
      <c r="WC100" s="66" t="str">
        <f t="shared" si="655"/>
        <v/>
      </c>
      <c r="WD100" s="66" t="str">
        <f t="shared" si="656"/>
        <v/>
      </c>
      <c r="WE100" s="66" t="str">
        <f t="shared" si="657"/>
        <v/>
      </c>
      <c r="WF100" s="66" t="str">
        <f t="shared" si="658"/>
        <v/>
      </c>
      <c r="WG100" s="66" t="str">
        <f t="shared" si="659"/>
        <v/>
      </c>
      <c r="WH100" s="66" t="str">
        <f t="shared" si="660"/>
        <v/>
      </c>
      <c r="WI100" s="66" t="str">
        <f t="shared" si="661"/>
        <v/>
      </c>
      <c r="WJ100" s="66" t="str">
        <f t="shared" si="662"/>
        <v/>
      </c>
      <c r="WK100" s="66" t="str">
        <f t="shared" si="663"/>
        <v/>
      </c>
      <c r="WL100" s="66" t="str">
        <f t="shared" si="664"/>
        <v/>
      </c>
      <c r="WM100" s="66" t="str">
        <f t="shared" si="665"/>
        <v/>
      </c>
      <c r="WN100" s="66" t="str">
        <f t="shared" si="666"/>
        <v/>
      </c>
      <c r="WO100" s="66" t="str">
        <f t="shared" si="667"/>
        <v/>
      </c>
      <c r="WP100" s="66" t="str">
        <f t="shared" si="668"/>
        <v/>
      </c>
      <c r="WQ100" s="66" t="str">
        <f t="shared" si="669"/>
        <v/>
      </c>
      <c r="WR100" s="66" t="str">
        <f t="shared" si="670"/>
        <v/>
      </c>
      <c r="WS100" s="66" t="str">
        <f t="shared" si="671"/>
        <v/>
      </c>
      <c r="WT100" s="66" t="str">
        <f t="shared" si="672"/>
        <v/>
      </c>
      <c r="WU100" s="66" t="str">
        <f t="shared" si="673"/>
        <v/>
      </c>
      <c r="WV100" s="66" t="str">
        <f t="shared" si="674"/>
        <v/>
      </c>
      <c r="WW100" s="66" t="str">
        <f t="shared" si="675"/>
        <v/>
      </c>
      <c r="WX100" s="66" t="str">
        <f t="shared" si="676"/>
        <v/>
      </c>
      <c r="WY100" s="66" t="str">
        <f t="shared" si="677"/>
        <v/>
      </c>
      <c r="WZ100" s="66" t="str">
        <f t="shared" si="678"/>
        <v/>
      </c>
      <c r="XA100" s="66" t="str">
        <f t="shared" si="679"/>
        <v/>
      </c>
      <c r="XB100" s="66" t="str">
        <f t="shared" si="680"/>
        <v/>
      </c>
      <c r="XC100" s="66" t="str">
        <f t="shared" si="681"/>
        <v/>
      </c>
      <c r="XD100" s="66" t="str">
        <f t="shared" si="682"/>
        <v/>
      </c>
      <c r="XE100" s="66" t="str">
        <f t="shared" si="683"/>
        <v/>
      </c>
      <c r="XF100" s="66" t="str">
        <f t="shared" si="684"/>
        <v/>
      </c>
      <c r="XG100" s="66" t="str">
        <f t="shared" si="685"/>
        <v/>
      </c>
      <c r="XH100" s="66" t="str">
        <f t="shared" si="686"/>
        <v/>
      </c>
      <c r="XI100" s="66" t="str">
        <f t="shared" si="687"/>
        <v/>
      </c>
      <c r="XJ100" s="66" t="str">
        <f t="shared" si="688"/>
        <v/>
      </c>
      <c r="XK100" s="66" t="str">
        <f t="shared" si="689"/>
        <v/>
      </c>
      <c r="XL100" s="66" t="str">
        <f t="shared" si="690"/>
        <v/>
      </c>
      <c r="XM100" s="66" t="str">
        <f t="shared" si="691"/>
        <v/>
      </c>
      <c r="XN100" s="66" t="str">
        <f t="shared" si="692"/>
        <v/>
      </c>
      <c r="XO100" s="66" t="str">
        <f t="shared" si="693"/>
        <v/>
      </c>
      <c r="XP100" s="66" t="str">
        <f t="shared" si="694"/>
        <v/>
      </c>
      <c r="XQ100" s="66" t="str">
        <f t="shared" si="695"/>
        <v/>
      </c>
      <c r="XR100" s="66" t="str">
        <f t="shared" si="696"/>
        <v/>
      </c>
      <c r="XS100" s="66" t="str">
        <f t="shared" si="697"/>
        <v/>
      </c>
      <c r="XT100" s="66" t="str">
        <f t="shared" si="698"/>
        <v/>
      </c>
      <c r="XU100" s="66" t="str">
        <f t="shared" si="699"/>
        <v/>
      </c>
      <c r="XV100" s="66" t="str">
        <f t="shared" si="700"/>
        <v/>
      </c>
      <c r="XW100" s="66" t="str">
        <f t="shared" si="701"/>
        <v/>
      </c>
      <c r="XX100" s="66" t="str">
        <f t="shared" si="702"/>
        <v/>
      </c>
      <c r="XY100" s="66" t="str">
        <f t="shared" si="703"/>
        <v/>
      </c>
      <c r="XZ100" s="66" t="str">
        <f t="shared" si="704"/>
        <v/>
      </c>
      <c r="YA100" s="66" t="str">
        <f t="shared" si="705"/>
        <v/>
      </c>
      <c r="YB100" s="66" t="str">
        <f t="shared" si="706"/>
        <v/>
      </c>
      <c r="YC100" s="66" t="str">
        <f t="shared" si="707"/>
        <v/>
      </c>
      <c r="YD100" s="66" t="str">
        <f t="shared" si="708"/>
        <v/>
      </c>
      <c r="YE100" s="66" t="str">
        <f t="shared" si="709"/>
        <v/>
      </c>
      <c r="YF100" s="66" t="str">
        <f t="shared" si="710"/>
        <v/>
      </c>
      <c r="YG100" s="66" t="str">
        <f t="shared" si="711"/>
        <v/>
      </c>
      <c r="YH100" s="66" t="str">
        <f t="shared" si="712"/>
        <v/>
      </c>
      <c r="YI100" s="66" t="str">
        <f t="shared" si="713"/>
        <v/>
      </c>
      <c r="YJ100" s="66" t="str">
        <f t="shared" si="714"/>
        <v/>
      </c>
      <c r="YK100" s="66" t="str">
        <f t="shared" si="715"/>
        <v/>
      </c>
      <c r="YL100" s="66" t="str">
        <f t="shared" si="716"/>
        <v/>
      </c>
      <c r="YM100" s="66" t="str">
        <f t="shared" si="717"/>
        <v/>
      </c>
      <c r="YN100" s="66" t="str">
        <f t="shared" si="718"/>
        <v/>
      </c>
      <c r="YO100" s="66" t="str">
        <f t="shared" si="719"/>
        <v/>
      </c>
      <c r="YP100" s="66" t="str">
        <f t="shared" si="720"/>
        <v/>
      </c>
      <c r="YQ100" s="66" t="str">
        <f t="shared" si="721"/>
        <v/>
      </c>
      <c r="YR100" s="66" t="str">
        <f t="shared" si="722"/>
        <v/>
      </c>
      <c r="YS100" s="66" t="str">
        <f t="shared" si="723"/>
        <v/>
      </c>
      <c r="YT100" s="66" t="str">
        <f t="shared" si="724"/>
        <v/>
      </c>
      <c r="YU100" s="66" t="str">
        <f t="shared" si="725"/>
        <v/>
      </c>
      <c r="YV100" s="66" t="str">
        <f t="shared" si="726"/>
        <v/>
      </c>
      <c r="YW100" s="66" t="str">
        <f t="shared" si="727"/>
        <v/>
      </c>
      <c r="YX100" s="66" t="str">
        <f t="shared" si="728"/>
        <v/>
      </c>
      <c r="YY100" s="66" t="str">
        <f t="shared" si="729"/>
        <v/>
      </c>
      <c r="YZ100" s="66" t="str">
        <f t="shared" si="730"/>
        <v/>
      </c>
      <c r="ZA100" s="66" t="str">
        <f t="shared" si="731"/>
        <v/>
      </c>
      <c r="ZB100" s="66" t="str">
        <f t="shared" si="732"/>
        <v/>
      </c>
      <c r="ZC100" s="66" t="str">
        <f t="shared" si="733"/>
        <v/>
      </c>
      <c r="ZD100" s="66" t="str">
        <f t="shared" si="734"/>
        <v/>
      </c>
      <c r="ZE100" s="66" t="str">
        <f t="shared" si="735"/>
        <v/>
      </c>
      <c r="ZF100" s="66" t="str">
        <f t="shared" si="736"/>
        <v/>
      </c>
      <c r="ZG100" s="66" t="str">
        <f t="shared" si="737"/>
        <v/>
      </c>
      <c r="ZH100" s="66" t="str">
        <f t="shared" si="738"/>
        <v/>
      </c>
      <c r="ZI100" s="66" t="str">
        <f t="shared" si="739"/>
        <v/>
      </c>
      <c r="ZJ100" s="66" t="str">
        <f t="shared" si="740"/>
        <v/>
      </c>
      <c r="ZK100" s="66" t="str">
        <f t="shared" si="741"/>
        <v/>
      </c>
      <c r="ZL100" s="66" t="str">
        <f t="shared" si="742"/>
        <v/>
      </c>
      <c r="ZM100" s="66" t="str">
        <f t="shared" si="743"/>
        <v/>
      </c>
      <c r="ZN100" s="66" t="str">
        <f t="shared" si="744"/>
        <v/>
      </c>
      <c r="ZO100" s="66" t="str">
        <f t="shared" si="745"/>
        <v/>
      </c>
      <c r="ZP100" s="66" t="str">
        <f t="shared" si="746"/>
        <v/>
      </c>
      <c r="ZQ100" s="66" t="str">
        <f t="shared" si="747"/>
        <v/>
      </c>
      <c r="ZR100" s="66" t="str">
        <f t="shared" si="748"/>
        <v/>
      </c>
      <c r="ZS100" s="66" t="str">
        <f t="shared" si="749"/>
        <v/>
      </c>
      <c r="ZT100" s="66" t="str">
        <f t="shared" si="750"/>
        <v/>
      </c>
      <c r="ZU100" s="66" t="str">
        <f t="shared" si="751"/>
        <v/>
      </c>
      <c r="ZV100" s="66" t="str">
        <f t="shared" si="752"/>
        <v/>
      </c>
      <c r="ZW100" s="66" t="str">
        <f t="shared" si="753"/>
        <v/>
      </c>
      <c r="ZX100" s="66" t="str">
        <f t="shared" si="754"/>
        <v/>
      </c>
      <c r="ZY100" s="66" t="str">
        <f t="shared" si="755"/>
        <v/>
      </c>
      <c r="ZZ100" s="66" t="str">
        <f t="shared" si="756"/>
        <v/>
      </c>
      <c r="AAA100" s="66" t="str">
        <f t="shared" si="757"/>
        <v/>
      </c>
      <c r="AAB100" s="66" t="str">
        <f t="shared" si="758"/>
        <v/>
      </c>
      <c r="AAC100" s="66" t="str">
        <f t="shared" si="759"/>
        <v/>
      </c>
      <c r="AAD100" s="66" t="str">
        <f t="shared" si="760"/>
        <v/>
      </c>
      <c r="AAE100" s="66" t="str">
        <f t="shared" si="761"/>
        <v/>
      </c>
      <c r="AAF100" s="66" t="str">
        <f t="shared" si="762"/>
        <v/>
      </c>
      <c r="AAG100" s="66" t="str">
        <f t="shared" si="763"/>
        <v/>
      </c>
      <c r="AAH100" s="66" t="str">
        <f t="shared" si="764"/>
        <v/>
      </c>
      <c r="AAI100" s="66" t="str">
        <f t="shared" si="765"/>
        <v/>
      </c>
      <c r="AAJ100" s="66" t="str">
        <f t="shared" si="766"/>
        <v/>
      </c>
      <c r="AAK100" s="66" t="str">
        <f t="shared" si="767"/>
        <v/>
      </c>
      <c r="AAL100" s="66" t="str">
        <f t="shared" si="768"/>
        <v/>
      </c>
      <c r="AAM100" s="66" t="str">
        <f t="shared" si="769"/>
        <v/>
      </c>
      <c r="AAN100" s="66" t="str">
        <f t="shared" si="770"/>
        <v/>
      </c>
      <c r="AAO100" s="66" t="str">
        <f t="shared" si="771"/>
        <v/>
      </c>
      <c r="AAP100" s="66" t="str">
        <f t="shared" si="772"/>
        <v/>
      </c>
      <c r="AAQ100" s="66" t="str">
        <f t="shared" si="773"/>
        <v/>
      </c>
      <c r="AAR100" s="66" t="str">
        <f t="shared" si="774"/>
        <v/>
      </c>
      <c r="AAS100" s="66" t="str">
        <f t="shared" si="775"/>
        <v/>
      </c>
      <c r="AAT100" s="66" t="str">
        <f t="shared" si="776"/>
        <v/>
      </c>
      <c r="AAU100" s="66" t="str">
        <f t="shared" si="777"/>
        <v/>
      </c>
      <c r="AAV100" s="66" t="str">
        <f t="shared" si="778"/>
        <v/>
      </c>
      <c r="AAW100" s="66" t="str">
        <f t="shared" si="779"/>
        <v/>
      </c>
      <c r="AAX100" s="66" t="str">
        <f t="shared" si="780"/>
        <v/>
      </c>
      <c r="AAY100" s="66" t="str">
        <f t="shared" si="781"/>
        <v/>
      </c>
      <c r="AAZ100" s="66" t="str">
        <f t="shared" si="782"/>
        <v/>
      </c>
      <c r="ABA100" s="66" t="str">
        <f t="shared" si="783"/>
        <v/>
      </c>
      <c r="ABB100" s="66" t="str">
        <f t="shared" si="784"/>
        <v/>
      </c>
      <c r="ABC100" s="66" t="str">
        <f t="shared" si="785"/>
        <v/>
      </c>
      <c r="ABD100" s="66" t="str">
        <f t="shared" si="786"/>
        <v/>
      </c>
      <c r="ABE100" s="66" t="str">
        <f t="shared" si="787"/>
        <v/>
      </c>
      <c r="ABF100" s="66" t="str">
        <f t="shared" si="788"/>
        <v/>
      </c>
      <c r="ABG100" s="66" t="str">
        <f t="shared" si="789"/>
        <v/>
      </c>
      <c r="ABH100" s="66" t="str">
        <f t="shared" si="790"/>
        <v/>
      </c>
      <c r="ABI100" s="66" t="str">
        <f t="shared" si="791"/>
        <v/>
      </c>
      <c r="ABJ100" s="66" t="str">
        <f t="shared" si="792"/>
        <v/>
      </c>
      <c r="ABK100" s="66" t="str">
        <f t="shared" si="793"/>
        <v/>
      </c>
      <c r="ABL100" s="66" t="str">
        <f t="shared" si="794"/>
        <v/>
      </c>
      <c r="ABM100" s="66" t="str">
        <f t="shared" si="795"/>
        <v/>
      </c>
      <c r="ABN100" s="66" t="str">
        <f t="shared" si="796"/>
        <v/>
      </c>
      <c r="ABO100" s="66" t="str">
        <f t="shared" si="797"/>
        <v/>
      </c>
      <c r="ABP100" s="66" t="str">
        <f t="shared" si="798"/>
        <v/>
      </c>
      <c r="ABQ100" s="66" t="str">
        <f t="shared" si="799"/>
        <v/>
      </c>
      <c r="ABR100" s="66" t="str">
        <f t="shared" si="800"/>
        <v/>
      </c>
      <c r="ABS100" s="66" t="str">
        <f t="shared" si="801"/>
        <v/>
      </c>
      <c r="ABT100" s="66" t="str">
        <f t="shared" si="802"/>
        <v/>
      </c>
      <c r="ABU100" s="66" t="str">
        <f t="shared" si="803"/>
        <v/>
      </c>
      <c r="ABV100" s="66" t="str">
        <f t="shared" si="804"/>
        <v/>
      </c>
      <c r="ABW100" s="66" t="str">
        <f t="shared" si="805"/>
        <v/>
      </c>
      <c r="ABX100" s="66" t="str">
        <f t="shared" si="806"/>
        <v/>
      </c>
      <c r="ABY100" s="66" t="str">
        <f t="shared" si="807"/>
        <v/>
      </c>
      <c r="ABZ100" s="66" t="str">
        <f t="shared" si="808"/>
        <v/>
      </c>
      <c r="ACA100" s="66" t="str">
        <f t="shared" si="809"/>
        <v/>
      </c>
      <c r="ACB100" s="66" t="str">
        <f t="shared" si="810"/>
        <v/>
      </c>
      <c r="ACC100" s="66" t="str">
        <f t="shared" si="811"/>
        <v/>
      </c>
      <c r="ACD100" s="66" t="str">
        <f t="shared" si="812"/>
        <v/>
      </c>
      <c r="ACE100" s="66" t="str">
        <f t="shared" si="813"/>
        <v/>
      </c>
      <c r="ACF100" s="66" t="str">
        <f t="shared" si="814"/>
        <v/>
      </c>
      <c r="ACG100" s="66" t="str">
        <f t="shared" si="815"/>
        <v/>
      </c>
      <c r="ACH100" s="66" t="str">
        <f t="shared" si="816"/>
        <v/>
      </c>
      <c r="ACI100" s="66" t="str">
        <f t="shared" si="817"/>
        <v/>
      </c>
      <c r="ACJ100" s="66" t="str">
        <f t="shared" si="818"/>
        <v/>
      </c>
      <c r="ACK100" s="66" t="str">
        <f t="shared" si="819"/>
        <v/>
      </c>
      <c r="ACL100" s="66" t="str">
        <f t="shared" si="820"/>
        <v/>
      </c>
      <c r="ACM100" s="66" t="str">
        <f t="shared" ref="ACM100:ACN100" si="858">IF(AND(ACS$3="Unit", ACL100=""), "", IF(AND(ACS$3="Unit", ACL100="-"),"", IF(ACS$3="Unit", "kg/GJ delivered", IF(AND(NY100&lt;&gt;"", NY100&lt;&gt;"-", NX100="-"),"", IF($H100="","", IF(NX100="nd", "",IF(NX100="&lt;n.a.&gt;", "", IF(NY100="#/MJ", "", IF(NY100="kg/GJ delivered",NX100,IF(NY100="g/MJ delivered",NX100,IF(NY100="kg/MJ delivered",NX100*1000,IF(NY100="mg/MJ delivered",NX100/1000,IF(NY100="g/kg",((NX100)*(1/$I100)*(1/$H100)),IF(NY100="mg/kg",((NX100/1000)*(1/$I100)*(1/$H100)),IF(NY100="mg/MJ delivered",NX100/1000,IF(NY100="-","","Error"))))))))))))))))</f>
        <v/>
      </c>
      <c r="ACN100" s="66" t="str">
        <f t="shared" si="858"/>
        <v/>
      </c>
      <c r="ACO100" s="66" t="str">
        <f t="shared" si="822"/>
        <v/>
      </c>
      <c r="ACP100" s="66" t="str">
        <f t="shared" si="823"/>
        <v/>
      </c>
      <c r="ACQ100" s="66" t="str">
        <f t="shared" si="824"/>
        <v/>
      </c>
      <c r="ACR100" s="66" t="str">
        <f t="shared" si="825"/>
        <v/>
      </c>
      <c r="ACS100" s="66" t="str">
        <f t="shared" si="826"/>
        <v/>
      </c>
      <c r="ACT100" s="66" t="str">
        <f t="shared" si="827"/>
        <v/>
      </c>
    </row>
    <row r="101" spans="2:774" ht="15.75" customHeight="1" x14ac:dyDescent="0.25">
      <c r="B101" s="66">
        <v>223</v>
      </c>
      <c r="C101" s="66" t="s">
        <v>832</v>
      </c>
      <c r="D101" s="66" t="s">
        <v>798</v>
      </c>
      <c r="E101" s="156" t="s">
        <v>1652</v>
      </c>
      <c r="F101" s="66" t="s">
        <v>139</v>
      </c>
      <c r="G101" s="66" t="s">
        <v>492</v>
      </c>
      <c r="H101" s="126">
        <v>9.6999999999999989E-2</v>
      </c>
      <c r="I101" s="130">
        <v>28</v>
      </c>
      <c r="J101" s="66" t="str">
        <f t="shared" si="449"/>
        <v>Charcoal, Improved, GLO</v>
      </c>
      <c r="K101" s="161"/>
      <c r="L101" s="161"/>
      <c r="M101" s="161"/>
      <c r="N101" s="161"/>
      <c r="O101" s="66" t="s">
        <v>802</v>
      </c>
      <c r="P101" s="66" t="str">
        <f t="shared" si="852"/>
        <v>GLO</v>
      </c>
      <c r="Q101" s="66" t="s">
        <v>306</v>
      </c>
      <c r="R101" s="162">
        <v>55.8</v>
      </c>
      <c r="S101" s="158" t="s">
        <v>523</v>
      </c>
      <c r="T101" s="158" t="s">
        <v>128</v>
      </c>
      <c r="U101" s="158" t="s">
        <v>128</v>
      </c>
      <c r="V101" s="158" t="s">
        <v>128</v>
      </c>
      <c r="W101" s="158" t="s">
        <v>128</v>
      </c>
      <c r="X101" s="166">
        <v>1572.1</v>
      </c>
      <c r="Y101" s="158" t="s">
        <v>523</v>
      </c>
      <c r="Z101" s="165">
        <v>9.7799999999999994</v>
      </c>
      <c r="AA101" s="158" t="s">
        <v>523</v>
      </c>
      <c r="AB101" s="158" t="s">
        <v>128</v>
      </c>
      <c r="AC101" s="158" t="s">
        <v>128</v>
      </c>
      <c r="AD101" s="158" t="s">
        <v>128</v>
      </c>
      <c r="AE101" s="158" t="s">
        <v>128</v>
      </c>
      <c r="AF101" s="165">
        <v>8.8800000000000008</v>
      </c>
      <c r="AG101" s="158" t="s">
        <v>523</v>
      </c>
      <c r="AH101" s="163">
        <v>8.2000000000000003E-2</v>
      </c>
      <c r="AI101" s="158" t="s">
        <v>523</v>
      </c>
      <c r="AJ101" s="158" t="s">
        <v>128</v>
      </c>
      <c r="AK101" s="158" t="s">
        <v>128</v>
      </c>
      <c r="AL101" s="158" t="s">
        <v>128</v>
      </c>
      <c r="AM101" s="158" t="s">
        <v>128</v>
      </c>
      <c r="AN101" s="158" t="s">
        <v>128</v>
      </c>
      <c r="AO101" s="158" t="s">
        <v>128</v>
      </c>
      <c r="AP101" s="158" t="s">
        <v>128</v>
      </c>
      <c r="AQ101" s="158" t="s">
        <v>128</v>
      </c>
      <c r="AR101" s="158" t="s">
        <v>128</v>
      </c>
      <c r="AS101" s="158" t="s">
        <v>128</v>
      </c>
      <c r="AT101" s="158" t="s">
        <v>128</v>
      </c>
      <c r="AU101" s="158" t="s">
        <v>128</v>
      </c>
      <c r="AV101" s="158" t="s">
        <v>128</v>
      </c>
      <c r="AW101" s="158" t="s">
        <v>128</v>
      </c>
      <c r="AX101" s="158" t="s">
        <v>128</v>
      </c>
      <c r="AY101" s="158" t="s">
        <v>128</v>
      </c>
      <c r="AZ101" s="158" t="s">
        <v>128</v>
      </c>
      <c r="BA101" s="158" t="s">
        <v>128</v>
      </c>
      <c r="BB101" s="158" t="s">
        <v>128</v>
      </c>
      <c r="BC101" s="158" t="s">
        <v>128</v>
      </c>
      <c r="BD101" s="158" t="s">
        <v>128</v>
      </c>
      <c r="BE101" s="158" t="s">
        <v>128</v>
      </c>
      <c r="BF101" s="158" t="s">
        <v>128</v>
      </c>
      <c r="BG101" s="158" t="s">
        <v>128</v>
      </c>
      <c r="BH101" s="158" t="s">
        <v>128</v>
      </c>
      <c r="BI101" s="158" t="s">
        <v>128</v>
      </c>
      <c r="BJ101" s="158" t="s">
        <v>128</v>
      </c>
      <c r="BK101" s="158" t="s">
        <v>128</v>
      </c>
      <c r="BL101" s="158" t="s">
        <v>128</v>
      </c>
      <c r="BM101" s="158" t="s">
        <v>128</v>
      </c>
      <c r="BN101" s="158" t="s">
        <v>128</v>
      </c>
      <c r="BO101" s="158" t="s">
        <v>128</v>
      </c>
      <c r="BP101" s="158" t="s">
        <v>128</v>
      </c>
      <c r="BQ101" s="158" t="s">
        <v>128</v>
      </c>
      <c r="BR101" s="158" t="s">
        <v>128</v>
      </c>
      <c r="BS101" s="158" t="s">
        <v>128</v>
      </c>
      <c r="BT101" s="158" t="s">
        <v>128</v>
      </c>
      <c r="BU101" s="158" t="s">
        <v>128</v>
      </c>
      <c r="BV101" s="158" t="s">
        <v>128</v>
      </c>
      <c r="BW101" s="158" t="s">
        <v>128</v>
      </c>
      <c r="BX101" s="158" t="s">
        <v>128</v>
      </c>
      <c r="BY101" s="158" t="s">
        <v>128</v>
      </c>
      <c r="BZ101" s="158" t="s">
        <v>128</v>
      </c>
      <c r="CA101" s="158" t="s">
        <v>128</v>
      </c>
      <c r="CB101" s="158" t="s">
        <v>128</v>
      </c>
      <c r="CC101" s="158" t="s">
        <v>128</v>
      </c>
      <c r="CD101" s="158" t="s">
        <v>128</v>
      </c>
      <c r="CE101" s="158" t="s">
        <v>128</v>
      </c>
      <c r="CF101" s="158" t="s">
        <v>128</v>
      </c>
      <c r="CG101" s="158" t="s">
        <v>128</v>
      </c>
      <c r="CH101" s="158" t="s">
        <v>128</v>
      </c>
      <c r="CI101" s="158" t="s">
        <v>128</v>
      </c>
      <c r="CJ101" s="158" t="s">
        <v>128</v>
      </c>
      <c r="CK101" s="158" t="s">
        <v>128</v>
      </c>
      <c r="CL101" s="158" t="s">
        <v>128</v>
      </c>
      <c r="CM101" s="158" t="s">
        <v>128</v>
      </c>
      <c r="CN101" s="158" t="s">
        <v>128</v>
      </c>
      <c r="CO101" s="158" t="s">
        <v>128</v>
      </c>
      <c r="CP101" s="158" t="s">
        <v>128</v>
      </c>
      <c r="CQ101" s="158" t="s">
        <v>128</v>
      </c>
      <c r="CR101" s="158" t="s">
        <v>128</v>
      </c>
      <c r="CS101" s="158" t="s">
        <v>128</v>
      </c>
      <c r="CT101" s="158" t="s">
        <v>128</v>
      </c>
      <c r="CU101" s="158" t="s">
        <v>128</v>
      </c>
      <c r="CV101" s="158" t="s">
        <v>128</v>
      </c>
      <c r="CW101" s="158" t="s">
        <v>128</v>
      </c>
      <c r="CX101" s="158" t="s">
        <v>128</v>
      </c>
      <c r="CY101" s="158" t="s">
        <v>128</v>
      </c>
      <c r="CZ101" s="158" t="s">
        <v>128</v>
      </c>
      <c r="DA101" s="158" t="s">
        <v>128</v>
      </c>
      <c r="DB101" s="158" t="s">
        <v>128</v>
      </c>
      <c r="DC101" s="158" t="s">
        <v>128</v>
      </c>
      <c r="DD101" s="158" t="s">
        <v>128</v>
      </c>
      <c r="DE101" s="158" t="s">
        <v>128</v>
      </c>
      <c r="DF101" s="158" t="s">
        <v>128</v>
      </c>
      <c r="DG101" s="158" t="s">
        <v>128</v>
      </c>
      <c r="DH101" s="158" t="s">
        <v>128</v>
      </c>
      <c r="DI101" s="158" t="s">
        <v>128</v>
      </c>
      <c r="DJ101" s="158" t="s">
        <v>128</v>
      </c>
      <c r="DK101" s="158" t="s">
        <v>128</v>
      </c>
      <c r="DL101" s="158" t="s">
        <v>128</v>
      </c>
      <c r="DM101" s="158" t="s">
        <v>128</v>
      </c>
      <c r="DN101" s="158" t="s">
        <v>128</v>
      </c>
      <c r="DO101" s="158" t="s">
        <v>128</v>
      </c>
      <c r="DP101" s="158" t="s">
        <v>128</v>
      </c>
      <c r="DQ101" s="158" t="s">
        <v>128</v>
      </c>
      <c r="DR101" s="158" t="s">
        <v>128</v>
      </c>
      <c r="DS101" s="158" t="s">
        <v>128</v>
      </c>
      <c r="DT101" s="158" t="s">
        <v>128</v>
      </c>
      <c r="DU101" s="158" t="s">
        <v>128</v>
      </c>
      <c r="DV101" s="158" t="s">
        <v>128</v>
      </c>
      <c r="DW101" s="158" t="s">
        <v>128</v>
      </c>
      <c r="DX101" s="158" t="s">
        <v>128</v>
      </c>
      <c r="DY101" s="158" t="s">
        <v>128</v>
      </c>
      <c r="DZ101" s="158" t="s">
        <v>128</v>
      </c>
      <c r="EA101" s="158" t="s">
        <v>128</v>
      </c>
      <c r="EB101" s="158" t="s">
        <v>128</v>
      </c>
      <c r="EC101" s="158" t="s">
        <v>128</v>
      </c>
      <c r="ED101" s="158" t="s">
        <v>128</v>
      </c>
      <c r="EE101" s="158" t="s">
        <v>128</v>
      </c>
      <c r="EF101" s="158" t="s">
        <v>128</v>
      </c>
      <c r="EG101" s="158" t="s">
        <v>128</v>
      </c>
      <c r="EH101" s="158" t="s">
        <v>128</v>
      </c>
      <c r="EI101" s="158" t="s">
        <v>128</v>
      </c>
      <c r="EJ101" s="158" t="s">
        <v>128</v>
      </c>
      <c r="EK101" s="158" t="s">
        <v>128</v>
      </c>
      <c r="EL101" s="158" t="s">
        <v>128</v>
      </c>
      <c r="EM101" s="158" t="s">
        <v>128</v>
      </c>
      <c r="EN101" s="158" t="s">
        <v>128</v>
      </c>
      <c r="EO101" s="158" t="s">
        <v>128</v>
      </c>
      <c r="EP101" s="158" t="s">
        <v>128</v>
      </c>
      <c r="EQ101" s="158" t="s">
        <v>128</v>
      </c>
      <c r="ER101" s="158" t="s">
        <v>128</v>
      </c>
      <c r="ES101" s="158" t="s">
        <v>128</v>
      </c>
      <c r="ET101" s="158" t="s">
        <v>128</v>
      </c>
      <c r="EU101" s="158" t="s">
        <v>128</v>
      </c>
      <c r="EV101" s="158" t="s">
        <v>128</v>
      </c>
      <c r="EW101" s="158" t="s">
        <v>128</v>
      </c>
      <c r="EX101" s="158" t="s">
        <v>128</v>
      </c>
      <c r="EY101" s="158" t="s">
        <v>128</v>
      </c>
      <c r="EZ101" s="158" t="s">
        <v>128</v>
      </c>
      <c r="FA101" s="158" t="s">
        <v>128</v>
      </c>
      <c r="FB101" s="158" t="s">
        <v>128</v>
      </c>
      <c r="FC101" s="158" t="s">
        <v>128</v>
      </c>
      <c r="FD101" s="158" t="s">
        <v>128</v>
      </c>
      <c r="FE101" s="158" t="s">
        <v>128</v>
      </c>
      <c r="FF101" s="158" t="s">
        <v>128</v>
      </c>
      <c r="FG101" s="158" t="s">
        <v>128</v>
      </c>
      <c r="FH101" s="158" t="s">
        <v>128</v>
      </c>
      <c r="FI101" s="158" t="s">
        <v>128</v>
      </c>
      <c r="FJ101" s="158" t="s">
        <v>128</v>
      </c>
      <c r="FK101" s="158" t="s">
        <v>128</v>
      </c>
      <c r="FL101" s="158" t="s">
        <v>128</v>
      </c>
      <c r="FM101" s="158" t="s">
        <v>128</v>
      </c>
      <c r="FN101" s="158" t="s">
        <v>128</v>
      </c>
      <c r="FO101" s="158" t="s">
        <v>128</v>
      </c>
      <c r="FP101" s="158" t="s">
        <v>128</v>
      </c>
      <c r="FQ101" s="158" t="s">
        <v>128</v>
      </c>
      <c r="FR101" s="158" t="s">
        <v>128</v>
      </c>
      <c r="FS101" s="158" t="s">
        <v>128</v>
      </c>
      <c r="FT101" s="158" t="s">
        <v>128</v>
      </c>
      <c r="FU101" s="158" t="s">
        <v>128</v>
      </c>
      <c r="FV101" s="158" t="s">
        <v>128</v>
      </c>
      <c r="FW101" s="158" t="s">
        <v>128</v>
      </c>
      <c r="FX101" s="158" t="s">
        <v>128</v>
      </c>
      <c r="FY101" s="158" t="s">
        <v>128</v>
      </c>
      <c r="FZ101" s="158" t="s">
        <v>128</v>
      </c>
      <c r="GA101" s="158" t="s">
        <v>128</v>
      </c>
      <c r="GB101" s="158" t="s">
        <v>128</v>
      </c>
      <c r="GC101" s="158" t="s">
        <v>128</v>
      </c>
      <c r="GD101" s="158" t="s">
        <v>128</v>
      </c>
      <c r="GE101" s="158" t="s">
        <v>128</v>
      </c>
      <c r="GF101" s="158" t="s">
        <v>128</v>
      </c>
      <c r="GG101" s="158" t="s">
        <v>128</v>
      </c>
      <c r="GH101" s="158" t="s">
        <v>128</v>
      </c>
      <c r="GI101" s="158" t="s">
        <v>128</v>
      </c>
      <c r="GJ101" s="158" t="s">
        <v>128</v>
      </c>
      <c r="GK101" s="158" t="s">
        <v>128</v>
      </c>
      <c r="GL101" s="158" t="s">
        <v>128</v>
      </c>
      <c r="GM101" s="158" t="s">
        <v>128</v>
      </c>
      <c r="GN101" s="158" t="s">
        <v>128</v>
      </c>
      <c r="GO101" s="158" t="s">
        <v>128</v>
      </c>
      <c r="GP101" s="158" t="s">
        <v>128</v>
      </c>
      <c r="GQ101" s="158" t="s">
        <v>128</v>
      </c>
      <c r="GR101" s="158" t="s">
        <v>128</v>
      </c>
      <c r="GS101" s="158" t="s">
        <v>128</v>
      </c>
      <c r="GT101" s="158" t="s">
        <v>128</v>
      </c>
      <c r="GU101" s="158" t="s">
        <v>128</v>
      </c>
      <c r="GV101" s="158" t="s">
        <v>128</v>
      </c>
      <c r="GW101" s="158" t="s">
        <v>128</v>
      </c>
      <c r="GX101" s="158" t="s">
        <v>128</v>
      </c>
      <c r="GY101" s="158" t="s">
        <v>128</v>
      </c>
      <c r="GZ101" s="158" t="s">
        <v>128</v>
      </c>
      <c r="HA101" s="158" t="s">
        <v>128</v>
      </c>
      <c r="HB101" s="158" t="s">
        <v>128</v>
      </c>
      <c r="HC101" s="158" t="s">
        <v>128</v>
      </c>
      <c r="HD101" s="158" t="s">
        <v>128</v>
      </c>
      <c r="HE101" s="158" t="s">
        <v>128</v>
      </c>
      <c r="HF101" s="158" t="s">
        <v>128</v>
      </c>
      <c r="HG101" s="158" t="s">
        <v>128</v>
      </c>
      <c r="HH101" s="158" t="s">
        <v>128</v>
      </c>
      <c r="HI101" s="158" t="s">
        <v>128</v>
      </c>
      <c r="HJ101" s="158" t="s">
        <v>128</v>
      </c>
      <c r="HK101" s="158" t="s">
        <v>128</v>
      </c>
      <c r="HL101" s="158" t="s">
        <v>128</v>
      </c>
      <c r="HM101" s="158" t="s">
        <v>128</v>
      </c>
      <c r="HN101" s="158" t="s">
        <v>128</v>
      </c>
      <c r="HO101" s="158" t="s">
        <v>128</v>
      </c>
      <c r="HP101" s="158" t="s">
        <v>128</v>
      </c>
      <c r="HQ101" s="158" t="s">
        <v>128</v>
      </c>
      <c r="HR101" s="158" t="s">
        <v>128</v>
      </c>
      <c r="HS101" s="158" t="s">
        <v>128</v>
      </c>
      <c r="HT101" s="158" t="s">
        <v>128</v>
      </c>
      <c r="HU101" s="158" t="s">
        <v>128</v>
      </c>
      <c r="HV101" s="158" t="s">
        <v>128</v>
      </c>
      <c r="HW101" s="158" t="s">
        <v>128</v>
      </c>
      <c r="HX101" s="158" t="s">
        <v>128</v>
      </c>
      <c r="HY101" s="158" t="s">
        <v>128</v>
      </c>
      <c r="HZ101" s="158" t="s">
        <v>128</v>
      </c>
      <c r="IA101" s="158" t="s">
        <v>128</v>
      </c>
      <c r="IB101" s="158" t="s">
        <v>128</v>
      </c>
      <c r="IC101" s="158" t="s">
        <v>128</v>
      </c>
      <c r="ID101" s="158" t="s">
        <v>128</v>
      </c>
      <c r="IE101" s="158" t="s">
        <v>128</v>
      </c>
      <c r="IF101" s="158" t="s">
        <v>128</v>
      </c>
      <c r="IG101" s="158" t="s">
        <v>128</v>
      </c>
      <c r="IH101" s="158" t="s">
        <v>128</v>
      </c>
      <c r="II101" s="158" t="s">
        <v>128</v>
      </c>
      <c r="IJ101" s="158" t="s">
        <v>128</v>
      </c>
      <c r="IK101" s="158" t="s">
        <v>128</v>
      </c>
      <c r="IL101" s="158" t="s">
        <v>128</v>
      </c>
      <c r="IM101" s="158" t="s">
        <v>128</v>
      </c>
      <c r="IN101" s="158" t="s">
        <v>128</v>
      </c>
      <c r="IO101" s="158" t="s">
        <v>128</v>
      </c>
      <c r="IP101" s="158" t="s">
        <v>128</v>
      </c>
      <c r="IQ101" s="158" t="s">
        <v>128</v>
      </c>
      <c r="IR101" s="158" t="s">
        <v>128</v>
      </c>
      <c r="IS101" s="158" t="s">
        <v>128</v>
      </c>
      <c r="IT101" s="158" t="s">
        <v>128</v>
      </c>
      <c r="IU101" s="158" t="s">
        <v>128</v>
      </c>
      <c r="IV101" s="158" t="s">
        <v>128</v>
      </c>
      <c r="IW101" s="158" t="s">
        <v>128</v>
      </c>
      <c r="IX101" s="158" t="s">
        <v>128</v>
      </c>
      <c r="IY101" s="158" t="s">
        <v>128</v>
      </c>
      <c r="IZ101" s="158" t="s">
        <v>128</v>
      </c>
      <c r="JA101" s="158" t="s">
        <v>128</v>
      </c>
      <c r="JB101" s="158" t="s">
        <v>128</v>
      </c>
      <c r="JC101" s="158" t="s">
        <v>128</v>
      </c>
      <c r="JD101" s="158" t="s">
        <v>128</v>
      </c>
      <c r="JE101" s="158" t="s">
        <v>128</v>
      </c>
      <c r="JF101" s="158" t="s">
        <v>128</v>
      </c>
      <c r="JG101" s="158" t="s">
        <v>128</v>
      </c>
      <c r="JH101" s="158" t="s">
        <v>128</v>
      </c>
      <c r="JI101" s="158" t="s">
        <v>128</v>
      </c>
      <c r="JJ101" s="158" t="s">
        <v>128</v>
      </c>
      <c r="JK101" s="158" t="s">
        <v>128</v>
      </c>
      <c r="JL101" s="158" t="s">
        <v>128</v>
      </c>
      <c r="JM101" s="158" t="s">
        <v>128</v>
      </c>
      <c r="JN101" s="158" t="s">
        <v>128</v>
      </c>
      <c r="JO101" s="158" t="s">
        <v>128</v>
      </c>
      <c r="JP101" s="158" t="s">
        <v>128</v>
      </c>
      <c r="JQ101" s="158" t="s">
        <v>128</v>
      </c>
      <c r="JR101" s="158" t="s">
        <v>128</v>
      </c>
      <c r="JS101" s="158" t="s">
        <v>128</v>
      </c>
      <c r="JT101" s="158" t="s">
        <v>128</v>
      </c>
      <c r="JU101" s="158" t="s">
        <v>128</v>
      </c>
      <c r="JV101" s="158" t="s">
        <v>128</v>
      </c>
      <c r="JW101" s="158" t="s">
        <v>128</v>
      </c>
      <c r="JX101" s="158" t="s">
        <v>128</v>
      </c>
      <c r="JY101" s="158" t="s">
        <v>128</v>
      </c>
      <c r="JZ101" s="158" t="s">
        <v>128</v>
      </c>
      <c r="KA101" s="158" t="s">
        <v>128</v>
      </c>
      <c r="KB101" s="158" t="s">
        <v>128</v>
      </c>
      <c r="KC101" s="158" t="s">
        <v>128</v>
      </c>
      <c r="KD101" s="158" t="s">
        <v>128</v>
      </c>
      <c r="KE101" s="158" t="s">
        <v>128</v>
      </c>
      <c r="KF101" s="158" t="s">
        <v>128</v>
      </c>
      <c r="KG101" s="158" t="s">
        <v>128</v>
      </c>
      <c r="KH101" s="158" t="s">
        <v>128</v>
      </c>
      <c r="KI101" s="158" t="s">
        <v>128</v>
      </c>
      <c r="KJ101" s="158" t="s">
        <v>128</v>
      </c>
      <c r="KK101" s="158" t="s">
        <v>128</v>
      </c>
      <c r="KL101" s="158" t="s">
        <v>128</v>
      </c>
      <c r="KM101" s="158" t="s">
        <v>128</v>
      </c>
      <c r="KN101" s="158" t="s">
        <v>128</v>
      </c>
      <c r="KO101" s="158" t="s">
        <v>128</v>
      </c>
      <c r="KP101" s="158" t="s">
        <v>128</v>
      </c>
      <c r="KQ101" s="158" t="s">
        <v>128</v>
      </c>
      <c r="KR101" s="158" t="s">
        <v>128</v>
      </c>
      <c r="KS101" s="158" t="s">
        <v>128</v>
      </c>
      <c r="KT101" s="158" t="s">
        <v>128</v>
      </c>
      <c r="KU101" s="158" t="s">
        <v>128</v>
      </c>
      <c r="KV101" s="158" t="s">
        <v>128</v>
      </c>
      <c r="KW101" s="158" t="s">
        <v>128</v>
      </c>
      <c r="KX101" s="158" t="s">
        <v>128</v>
      </c>
      <c r="KY101" s="158" t="s">
        <v>128</v>
      </c>
      <c r="KZ101" s="158" t="s">
        <v>128</v>
      </c>
      <c r="LA101" s="158" t="s">
        <v>128</v>
      </c>
      <c r="LB101" s="158" t="s">
        <v>128</v>
      </c>
      <c r="LC101" s="158" t="s">
        <v>128</v>
      </c>
      <c r="LD101" s="158" t="s">
        <v>128</v>
      </c>
      <c r="LE101" s="158" t="s">
        <v>128</v>
      </c>
      <c r="LF101" s="158" t="s">
        <v>128</v>
      </c>
      <c r="LG101" s="158" t="s">
        <v>128</v>
      </c>
      <c r="LH101" s="158" t="s">
        <v>128</v>
      </c>
      <c r="LI101" s="158" t="s">
        <v>128</v>
      </c>
      <c r="LJ101" s="158" t="s">
        <v>128</v>
      </c>
      <c r="LK101" s="158" t="s">
        <v>128</v>
      </c>
      <c r="LL101" s="158" t="s">
        <v>128</v>
      </c>
      <c r="LM101" s="158" t="s">
        <v>128</v>
      </c>
      <c r="LN101" s="158" t="s">
        <v>128</v>
      </c>
      <c r="LO101" s="158" t="s">
        <v>128</v>
      </c>
      <c r="LP101" s="158" t="s">
        <v>128</v>
      </c>
      <c r="LQ101" s="158" t="s">
        <v>128</v>
      </c>
      <c r="LR101" s="158" t="s">
        <v>128</v>
      </c>
      <c r="LS101" s="158" t="s">
        <v>128</v>
      </c>
      <c r="LT101" s="158" t="s">
        <v>128</v>
      </c>
      <c r="LU101" s="158" t="s">
        <v>128</v>
      </c>
      <c r="LV101" s="158" t="s">
        <v>128</v>
      </c>
      <c r="LW101" s="158" t="s">
        <v>128</v>
      </c>
      <c r="LX101" s="158" t="s">
        <v>128</v>
      </c>
      <c r="LY101" s="158" t="s">
        <v>128</v>
      </c>
      <c r="LZ101" s="158" t="s">
        <v>128</v>
      </c>
      <c r="MA101" s="158" t="s">
        <v>128</v>
      </c>
      <c r="MB101" s="158" t="s">
        <v>128</v>
      </c>
      <c r="MC101" s="158" t="s">
        <v>128</v>
      </c>
      <c r="MD101" s="158" t="s">
        <v>128</v>
      </c>
      <c r="ME101" s="158" t="s">
        <v>128</v>
      </c>
      <c r="MF101" s="158" t="s">
        <v>128</v>
      </c>
      <c r="MG101" s="158" t="s">
        <v>128</v>
      </c>
      <c r="MH101" s="158" t="s">
        <v>128</v>
      </c>
      <c r="MI101" s="158" t="s">
        <v>128</v>
      </c>
      <c r="MJ101" s="158" t="s">
        <v>128</v>
      </c>
      <c r="MK101" s="158" t="s">
        <v>128</v>
      </c>
      <c r="ML101" s="158" t="s">
        <v>128</v>
      </c>
      <c r="MM101" s="158" t="s">
        <v>128</v>
      </c>
      <c r="MN101" s="158" t="s">
        <v>128</v>
      </c>
      <c r="MO101" s="158" t="s">
        <v>128</v>
      </c>
      <c r="MP101" s="158" t="s">
        <v>128</v>
      </c>
      <c r="MQ101" s="158" t="s">
        <v>128</v>
      </c>
      <c r="MR101" s="158" t="s">
        <v>128</v>
      </c>
      <c r="MS101" s="158" t="s">
        <v>128</v>
      </c>
      <c r="MT101" s="158" t="s">
        <v>128</v>
      </c>
      <c r="MU101" s="158" t="s">
        <v>128</v>
      </c>
      <c r="MV101" s="158" t="s">
        <v>128</v>
      </c>
      <c r="MW101" s="158" t="s">
        <v>128</v>
      </c>
      <c r="MX101" s="158" t="s">
        <v>128</v>
      </c>
      <c r="MY101" s="158" t="s">
        <v>128</v>
      </c>
      <c r="MZ101" s="158" t="s">
        <v>128</v>
      </c>
      <c r="NA101" s="158" t="s">
        <v>128</v>
      </c>
      <c r="NB101" s="158" t="s">
        <v>128</v>
      </c>
      <c r="NC101" s="158" t="s">
        <v>128</v>
      </c>
      <c r="ND101" s="158" t="s">
        <v>128</v>
      </c>
      <c r="NE101" s="158" t="s">
        <v>128</v>
      </c>
      <c r="NF101" s="158" t="s">
        <v>128</v>
      </c>
      <c r="NG101" s="158" t="s">
        <v>128</v>
      </c>
      <c r="NH101" s="158" t="s">
        <v>128</v>
      </c>
      <c r="NI101" s="158" t="s">
        <v>128</v>
      </c>
      <c r="NJ101" s="158" t="s">
        <v>128</v>
      </c>
      <c r="NK101" s="158" t="s">
        <v>128</v>
      </c>
      <c r="NL101" s="158" t="s">
        <v>128</v>
      </c>
      <c r="NM101" s="158" t="s">
        <v>128</v>
      </c>
      <c r="NN101" s="158" t="s">
        <v>128</v>
      </c>
      <c r="NO101" s="158" t="s">
        <v>128</v>
      </c>
      <c r="NP101" s="158" t="s">
        <v>128</v>
      </c>
      <c r="NQ101" s="158" t="s">
        <v>128</v>
      </c>
      <c r="NR101" s="158" t="s">
        <v>128</v>
      </c>
      <c r="NS101" s="158" t="s">
        <v>128</v>
      </c>
      <c r="NT101" s="158" t="s">
        <v>128</v>
      </c>
      <c r="NU101" s="158" t="s">
        <v>128</v>
      </c>
      <c r="NV101" s="158" t="s">
        <v>128</v>
      </c>
      <c r="NW101" s="158" t="s">
        <v>128</v>
      </c>
      <c r="NX101" s="158" t="s">
        <v>128</v>
      </c>
      <c r="NY101" s="158" t="s">
        <v>128</v>
      </c>
      <c r="NZ101" s="158" t="s">
        <v>128</v>
      </c>
      <c r="OA101" s="158" t="s">
        <v>128</v>
      </c>
      <c r="OB101" s="158" t="s">
        <v>128</v>
      </c>
      <c r="OC101" s="158" t="s">
        <v>128</v>
      </c>
      <c r="OD101" s="158" t="s">
        <v>128</v>
      </c>
      <c r="OE101" s="170" t="s">
        <v>128</v>
      </c>
      <c r="OF101" s="181"/>
      <c r="OG101" s="174">
        <f t="shared" si="451"/>
        <v>20.544918998527244</v>
      </c>
      <c r="OH101" s="66" t="str">
        <f t="shared" si="452"/>
        <v>kg/GJ delivered</v>
      </c>
      <c r="OI101" s="66" t="str">
        <f t="shared" si="453"/>
        <v/>
      </c>
      <c r="OJ101" s="66" t="str">
        <f t="shared" si="454"/>
        <v/>
      </c>
      <c r="OK101" s="66" t="str">
        <f t="shared" si="455"/>
        <v/>
      </c>
      <c r="OL101" s="66" t="str">
        <f t="shared" si="456"/>
        <v/>
      </c>
      <c r="OM101" s="159">
        <f t="shared" si="457"/>
        <v>578.82916053019142</v>
      </c>
      <c r="ON101" s="66" t="str">
        <f t="shared" si="458"/>
        <v>kg/GJ delivered</v>
      </c>
      <c r="OO101" s="118">
        <f t="shared" si="459"/>
        <v>3.6008836524300443</v>
      </c>
      <c r="OP101" s="66" t="str">
        <f t="shared" si="460"/>
        <v>kg/GJ delivered</v>
      </c>
      <c r="OQ101" s="66" t="str">
        <f t="shared" si="461"/>
        <v/>
      </c>
      <c r="OR101" s="66" t="str">
        <f t="shared" si="462"/>
        <v/>
      </c>
      <c r="OS101" s="66" t="str">
        <f t="shared" si="463"/>
        <v/>
      </c>
      <c r="OT101" s="66" t="str">
        <f t="shared" si="464"/>
        <v/>
      </c>
      <c r="OU101" s="118">
        <f t="shared" si="465"/>
        <v>3.2695139911634761</v>
      </c>
      <c r="OV101" s="66" t="str">
        <f t="shared" si="466"/>
        <v>kg/GJ delivered</v>
      </c>
      <c r="OW101" s="126">
        <f t="shared" si="467"/>
        <v>3.0191458026509573E-2</v>
      </c>
      <c r="OX101" s="66" t="str">
        <f t="shared" si="468"/>
        <v>kg/GJ delivered</v>
      </c>
      <c r="OY101" s="66" t="str">
        <f t="shared" si="469"/>
        <v/>
      </c>
      <c r="OZ101" s="66" t="str">
        <f t="shared" si="470"/>
        <v/>
      </c>
      <c r="PA101" s="66" t="str">
        <f t="shared" si="471"/>
        <v/>
      </c>
      <c r="PB101" s="66" t="str">
        <f t="shared" si="472"/>
        <v/>
      </c>
      <c r="PC101" s="66" t="str">
        <f t="shared" si="473"/>
        <v/>
      </c>
      <c r="PD101" s="66" t="str">
        <f t="shared" si="474"/>
        <v/>
      </c>
      <c r="PE101" s="66" t="str">
        <f t="shared" si="475"/>
        <v/>
      </c>
      <c r="PF101" s="66" t="str">
        <f t="shared" si="476"/>
        <v/>
      </c>
      <c r="PG101" s="66" t="str">
        <f t="shared" si="477"/>
        <v/>
      </c>
      <c r="PH101" s="66" t="str">
        <f t="shared" si="478"/>
        <v/>
      </c>
      <c r="PI101" s="66" t="str">
        <f t="shared" si="479"/>
        <v/>
      </c>
      <c r="PJ101" s="66" t="str">
        <f t="shared" si="480"/>
        <v/>
      </c>
      <c r="PK101" s="66" t="str">
        <f t="shared" si="481"/>
        <v/>
      </c>
      <c r="PL101" s="66" t="str">
        <f t="shared" si="482"/>
        <v/>
      </c>
      <c r="PM101" s="66" t="str">
        <f t="shared" si="483"/>
        <v/>
      </c>
      <c r="PN101" s="66" t="str">
        <f t="shared" si="484"/>
        <v/>
      </c>
      <c r="PO101" s="66" t="str">
        <f t="shared" si="485"/>
        <v/>
      </c>
      <c r="PP101" s="66" t="str">
        <f t="shared" si="486"/>
        <v/>
      </c>
      <c r="PQ101" s="66" t="str">
        <f t="shared" si="487"/>
        <v/>
      </c>
      <c r="PR101" s="66" t="str">
        <f t="shared" si="488"/>
        <v/>
      </c>
      <c r="PS101" s="66" t="str">
        <f t="shared" si="489"/>
        <v/>
      </c>
      <c r="PT101" s="66" t="str">
        <f t="shared" si="490"/>
        <v/>
      </c>
      <c r="PU101" s="66" t="str">
        <f t="shared" si="491"/>
        <v/>
      </c>
      <c r="PV101" s="66" t="str">
        <f t="shared" si="492"/>
        <v/>
      </c>
      <c r="PW101" s="66" t="str">
        <f t="shared" si="493"/>
        <v/>
      </c>
      <c r="PX101" s="66" t="str">
        <f t="shared" si="494"/>
        <v/>
      </c>
      <c r="PY101" s="66" t="str">
        <f t="shared" si="495"/>
        <v/>
      </c>
      <c r="PZ101" s="66" t="str">
        <f t="shared" si="496"/>
        <v/>
      </c>
      <c r="QA101" s="66" t="str">
        <f t="shared" si="497"/>
        <v/>
      </c>
      <c r="QB101" s="66" t="str">
        <f t="shared" si="498"/>
        <v/>
      </c>
      <c r="QC101" s="66" t="str">
        <f t="shared" si="499"/>
        <v/>
      </c>
      <c r="QD101" s="66" t="str">
        <f t="shared" si="500"/>
        <v/>
      </c>
      <c r="QE101" s="66" t="str">
        <f t="shared" si="501"/>
        <v/>
      </c>
      <c r="QF101" s="66" t="str">
        <f t="shared" si="502"/>
        <v/>
      </c>
      <c r="QG101" s="66" t="str">
        <f t="shared" si="503"/>
        <v/>
      </c>
      <c r="QH101" s="66" t="str">
        <f t="shared" si="504"/>
        <v/>
      </c>
      <c r="QI101" s="66" t="str">
        <f t="shared" si="505"/>
        <v/>
      </c>
      <c r="QJ101" s="66" t="str">
        <f t="shared" si="506"/>
        <v/>
      </c>
      <c r="QK101" s="66" t="str">
        <f t="shared" si="507"/>
        <v/>
      </c>
      <c r="QL101" s="66" t="str">
        <f t="shared" si="508"/>
        <v/>
      </c>
      <c r="QM101" s="66" t="str">
        <f t="shared" si="509"/>
        <v/>
      </c>
      <c r="QN101" s="66" t="str">
        <f t="shared" si="510"/>
        <v/>
      </c>
      <c r="QO101" s="66" t="str">
        <f t="shared" si="511"/>
        <v/>
      </c>
      <c r="QP101" s="66" t="str">
        <f t="shared" si="512"/>
        <v/>
      </c>
      <c r="QQ101" s="66" t="str">
        <f t="shared" si="513"/>
        <v/>
      </c>
      <c r="QR101" s="66" t="str">
        <f t="shared" si="514"/>
        <v/>
      </c>
      <c r="QS101" s="66" t="str">
        <f t="shared" si="515"/>
        <v/>
      </c>
      <c r="QT101" s="66" t="str">
        <f t="shared" si="516"/>
        <v/>
      </c>
      <c r="QU101" s="66" t="str">
        <f t="shared" si="517"/>
        <v/>
      </c>
      <c r="QV101" s="66" t="str">
        <f t="shared" si="518"/>
        <v/>
      </c>
      <c r="QW101" s="66" t="str">
        <f t="shared" si="519"/>
        <v/>
      </c>
      <c r="QX101" s="66" t="str">
        <f t="shared" si="520"/>
        <v/>
      </c>
      <c r="QY101" s="66" t="str">
        <f t="shared" si="521"/>
        <v/>
      </c>
      <c r="QZ101" s="66" t="str">
        <f t="shared" si="522"/>
        <v/>
      </c>
      <c r="RA101" s="66" t="str">
        <f t="shared" si="523"/>
        <v/>
      </c>
      <c r="RB101" s="66" t="str">
        <f t="shared" si="524"/>
        <v/>
      </c>
      <c r="RC101" s="66" t="str">
        <f t="shared" si="525"/>
        <v/>
      </c>
      <c r="RD101" s="66" t="str">
        <f t="shared" si="526"/>
        <v/>
      </c>
      <c r="RE101" s="66" t="str">
        <f t="shared" si="527"/>
        <v/>
      </c>
      <c r="RF101" s="66" t="str">
        <f t="shared" si="528"/>
        <v/>
      </c>
      <c r="RG101" s="66" t="str">
        <f t="shared" si="529"/>
        <v/>
      </c>
      <c r="RH101" s="66" t="str">
        <f t="shared" si="530"/>
        <v/>
      </c>
      <c r="RI101" s="66" t="str">
        <f t="shared" si="531"/>
        <v/>
      </c>
      <c r="RJ101" s="66" t="str">
        <f t="shared" si="532"/>
        <v/>
      </c>
      <c r="RK101" s="66" t="str">
        <f t="shared" si="533"/>
        <v/>
      </c>
      <c r="RL101" s="66" t="str">
        <f t="shared" si="534"/>
        <v/>
      </c>
      <c r="RM101" s="66" t="str">
        <f t="shared" si="535"/>
        <v/>
      </c>
      <c r="RN101" s="66" t="str">
        <f t="shared" si="536"/>
        <v/>
      </c>
      <c r="RO101" s="66" t="str">
        <f t="shared" si="537"/>
        <v/>
      </c>
      <c r="RP101" s="66" t="str">
        <f t="shared" si="538"/>
        <v/>
      </c>
      <c r="RQ101" s="66" t="str">
        <f t="shared" si="539"/>
        <v/>
      </c>
      <c r="RR101" s="66" t="str">
        <f t="shared" si="540"/>
        <v/>
      </c>
      <c r="RS101" s="66" t="str">
        <f t="shared" si="541"/>
        <v/>
      </c>
      <c r="RT101" s="66" t="str">
        <f t="shared" si="542"/>
        <v/>
      </c>
      <c r="RU101" s="66" t="str">
        <f t="shared" si="543"/>
        <v/>
      </c>
      <c r="RV101" s="66" t="str">
        <f t="shared" si="544"/>
        <v/>
      </c>
      <c r="RW101" s="66" t="str">
        <f t="shared" si="545"/>
        <v/>
      </c>
      <c r="RX101" s="66" t="str">
        <f t="shared" si="546"/>
        <v/>
      </c>
      <c r="RY101" s="66" t="str">
        <f t="shared" si="547"/>
        <v/>
      </c>
      <c r="RZ101" s="66" t="str">
        <f t="shared" si="548"/>
        <v/>
      </c>
      <c r="SA101" s="66" t="str">
        <f t="shared" si="549"/>
        <v/>
      </c>
      <c r="SB101" s="66" t="str">
        <f t="shared" si="550"/>
        <v/>
      </c>
      <c r="SC101" s="66" t="str">
        <f t="shared" si="551"/>
        <v/>
      </c>
      <c r="SD101" s="66" t="str">
        <f t="shared" si="552"/>
        <v/>
      </c>
      <c r="SE101" s="66" t="str">
        <f t="shared" si="553"/>
        <v/>
      </c>
      <c r="SF101" s="66" t="str">
        <f t="shared" si="554"/>
        <v/>
      </c>
      <c r="SG101" s="66" t="str">
        <f t="shared" si="555"/>
        <v/>
      </c>
      <c r="SH101" s="66" t="str">
        <f t="shared" si="556"/>
        <v/>
      </c>
      <c r="SI101" s="66" t="str">
        <f t="shared" si="557"/>
        <v/>
      </c>
      <c r="SJ101" s="66" t="str">
        <f t="shared" si="558"/>
        <v/>
      </c>
      <c r="SK101" s="66" t="str">
        <f t="shared" si="559"/>
        <v/>
      </c>
      <c r="SL101" s="66" t="str">
        <f t="shared" si="560"/>
        <v/>
      </c>
      <c r="SM101" s="66" t="str">
        <f t="shared" si="561"/>
        <v/>
      </c>
      <c r="SN101" s="66" t="str">
        <f t="shared" si="562"/>
        <v/>
      </c>
      <c r="SO101" s="66" t="str">
        <f t="shared" si="563"/>
        <v/>
      </c>
      <c r="SP101" s="66" t="str">
        <f t="shared" si="564"/>
        <v/>
      </c>
      <c r="SQ101" s="66" t="str">
        <f t="shared" si="565"/>
        <v/>
      </c>
      <c r="SR101" s="66" t="str">
        <f t="shared" si="566"/>
        <v/>
      </c>
      <c r="SS101" s="66" t="str">
        <f t="shared" si="567"/>
        <v/>
      </c>
      <c r="ST101" s="66" t="str">
        <f t="shared" si="568"/>
        <v/>
      </c>
      <c r="SU101" s="66" t="str">
        <f t="shared" si="569"/>
        <v/>
      </c>
      <c r="SV101" s="66" t="str">
        <f t="shared" si="570"/>
        <v/>
      </c>
      <c r="SW101" s="66" t="str">
        <f t="shared" si="571"/>
        <v/>
      </c>
      <c r="SX101" s="66" t="str">
        <f t="shared" si="572"/>
        <v/>
      </c>
      <c r="SY101" s="66" t="str">
        <f t="shared" si="573"/>
        <v/>
      </c>
      <c r="SZ101" s="66" t="str">
        <f t="shared" si="574"/>
        <v/>
      </c>
      <c r="TA101" s="66" t="str">
        <f t="shared" si="575"/>
        <v/>
      </c>
      <c r="TB101" s="66" t="str">
        <f t="shared" si="576"/>
        <v/>
      </c>
      <c r="TC101" s="66" t="str">
        <f t="shared" si="577"/>
        <v/>
      </c>
      <c r="TD101" s="66" t="str">
        <f t="shared" si="578"/>
        <v/>
      </c>
      <c r="TE101" s="66" t="str">
        <f t="shared" si="579"/>
        <v/>
      </c>
      <c r="TF101" s="66" t="str">
        <f t="shared" si="580"/>
        <v/>
      </c>
      <c r="TG101" s="66" t="str">
        <f t="shared" si="581"/>
        <v/>
      </c>
      <c r="TH101" s="66" t="str">
        <f t="shared" si="582"/>
        <v/>
      </c>
      <c r="TI101" s="66" t="str">
        <f t="shared" si="583"/>
        <v/>
      </c>
      <c r="TJ101" s="66" t="str">
        <f t="shared" si="584"/>
        <v/>
      </c>
      <c r="TK101" s="66" t="str">
        <f t="shared" si="585"/>
        <v/>
      </c>
      <c r="TL101" s="66" t="str">
        <f t="shared" si="586"/>
        <v/>
      </c>
      <c r="TM101" s="66" t="str">
        <f t="shared" si="587"/>
        <v/>
      </c>
      <c r="TN101" s="66" t="str">
        <f t="shared" si="588"/>
        <v/>
      </c>
      <c r="TO101" s="66" t="str">
        <f t="shared" si="589"/>
        <v/>
      </c>
      <c r="TP101" s="66" t="str">
        <f t="shared" si="590"/>
        <v/>
      </c>
      <c r="TQ101" s="66" t="str">
        <f t="shared" si="591"/>
        <v/>
      </c>
      <c r="TR101" s="66" t="str">
        <f t="shared" si="592"/>
        <v/>
      </c>
      <c r="TS101" s="66" t="str">
        <f t="shared" si="593"/>
        <v/>
      </c>
      <c r="TT101" s="66" t="str">
        <f t="shared" si="594"/>
        <v/>
      </c>
      <c r="TU101" s="66" t="str">
        <f t="shared" si="595"/>
        <v/>
      </c>
      <c r="TV101" s="66" t="str">
        <f t="shared" si="596"/>
        <v/>
      </c>
      <c r="TW101" s="66" t="str">
        <f t="shared" si="597"/>
        <v/>
      </c>
      <c r="TX101" s="66" t="str">
        <f t="shared" si="598"/>
        <v/>
      </c>
      <c r="TY101" s="66" t="str">
        <f t="shared" si="599"/>
        <v/>
      </c>
      <c r="TZ101" s="66" t="str">
        <f t="shared" si="600"/>
        <v/>
      </c>
      <c r="UA101" s="66" t="str">
        <f t="shared" si="601"/>
        <v/>
      </c>
      <c r="UB101" s="66" t="str">
        <f t="shared" si="602"/>
        <v/>
      </c>
      <c r="UC101" s="66" t="str">
        <f t="shared" si="603"/>
        <v/>
      </c>
      <c r="UD101" s="66" t="str">
        <f t="shared" si="604"/>
        <v/>
      </c>
      <c r="UE101" s="66" t="str">
        <f t="shared" si="605"/>
        <v/>
      </c>
      <c r="UF101" s="66" t="str">
        <f t="shared" si="606"/>
        <v/>
      </c>
      <c r="UG101" s="66" t="str">
        <f t="shared" si="607"/>
        <v/>
      </c>
      <c r="UH101" s="66" t="str">
        <f t="shared" si="608"/>
        <v/>
      </c>
      <c r="UI101" s="66" t="str">
        <f t="shared" si="609"/>
        <v/>
      </c>
      <c r="UJ101" s="66" t="str">
        <f t="shared" si="610"/>
        <v/>
      </c>
      <c r="UK101" s="66" t="str">
        <f t="shared" si="611"/>
        <v/>
      </c>
      <c r="UL101" s="66" t="str">
        <f t="shared" si="612"/>
        <v/>
      </c>
      <c r="UM101" s="66" t="str">
        <f t="shared" si="613"/>
        <v/>
      </c>
      <c r="UN101" s="66" t="str">
        <f t="shared" si="614"/>
        <v/>
      </c>
      <c r="UO101" s="66" t="str">
        <f t="shared" si="615"/>
        <v/>
      </c>
      <c r="UP101" s="66" t="str">
        <f t="shared" si="616"/>
        <v/>
      </c>
      <c r="UQ101" s="66" t="str">
        <f t="shared" si="617"/>
        <v/>
      </c>
      <c r="UR101" s="66" t="str">
        <f t="shared" si="618"/>
        <v/>
      </c>
      <c r="US101" s="66" t="str">
        <f t="shared" si="619"/>
        <v/>
      </c>
      <c r="UT101" s="66" t="str">
        <f t="shared" si="620"/>
        <v/>
      </c>
      <c r="UU101" s="66" t="str">
        <f t="shared" si="621"/>
        <v/>
      </c>
      <c r="UV101" s="66" t="str">
        <f t="shared" si="622"/>
        <v/>
      </c>
      <c r="UW101" s="66" t="str">
        <f t="shared" si="623"/>
        <v/>
      </c>
      <c r="UX101" s="66" t="str">
        <f t="shared" si="624"/>
        <v/>
      </c>
      <c r="UY101" s="66" t="str">
        <f t="shared" si="625"/>
        <v/>
      </c>
      <c r="UZ101" s="66" t="str">
        <f t="shared" si="626"/>
        <v/>
      </c>
      <c r="VA101" s="66" t="str">
        <f t="shared" si="627"/>
        <v/>
      </c>
      <c r="VB101" s="66" t="str">
        <f t="shared" si="628"/>
        <v/>
      </c>
      <c r="VC101" s="66" t="str">
        <f t="shared" si="629"/>
        <v/>
      </c>
      <c r="VD101" s="66" t="str">
        <f t="shared" si="630"/>
        <v/>
      </c>
      <c r="VE101" s="66" t="str">
        <f t="shared" si="631"/>
        <v/>
      </c>
      <c r="VF101" s="66" t="str">
        <f t="shared" si="632"/>
        <v/>
      </c>
      <c r="VG101" s="66" t="str">
        <f t="shared" si="633"/>
        <v/>
      </c>
      <c r="VH101" s="66" t="str">
        <f t="shared" si="634"/>
        <v/>
      </c>
      <c r="VI101" s="66" t="str">
        <f t="shared" si="635"/>
        <v/>
      </c>
      <c r="VJ101" s="66" t="str">
        <f t="shared" si="636"/>
        <v/>
      </c>
      <c r="VK101" s="66" t="str">
        <f t="shared" si="637"/>
        <v/>
      </c>
      <c r="VL101" s="66" t="str">
        <f t="shared" si="638"/>
        <v/>
      </c>
      <c r="VM101" s="66" t="str">
        <f t="shared" si="639"/>
        <v/>
      </c>
      <c r="VN101" s="66" t="str">
        <f t="shared" si="640"/>
        <v/>
      </c>
      <c r="VO101" s="66" t="str">
        <f t="shared" si="641"/>
        <v/>
      </c>
      <c r="VP101" s="66" t="str">
        <f t="shared" si="642"/>
        <v/>
      </c>
      <c r="VQ101" s="66" t="str">
        <f t="shared" si="643"/>
        <v/>
      </c>
      <c r="VR101" s="66" t="str">
        <f t="shared" si="644"/>
        <v/>
      </c>
      <c r="VS101" s="66" t="str">
        <f t="shared" si="645"/>
        <v/>
      </c>
      <c r="VT101" s="66" t="str">
        <f t="shared" si="646"/>
        <v/>
      </c>
      <c r="VU101" s="66" t="str">
        <f t="shared" si="647"/>
        <v/>
      </c>
      <c r="VV101" s="66" t="str">
        <f t="shared" si="648"/>
        <v/>
      </c>
      <c r="VW101" s="66" t="str">
        <f t="shared" si="649"/>
        <v/>
      </c>
      <c r="VX101" s="66" t="str">
        <f t="shared" si="650"/>
        <v/>
      </c>
      <c r="VY101" s="66" t="str">
        <f t="shared" si="651"/>
        <v/>
      </c>
      <c r="VZ101" s="66" t="str">
        <f t="shared" si="652"/>
        <v/>
      </c>
      <c r="WA101" s="66" t="str">
        <f t="shared" si="653"/>
        <v/>
      </c>
      <c r="WB101" s="66" t="str">
        <f t="shared" si="654"/>
        <v/>
      </c>
      <c r="WC101" s="66" t="str">
        <f t="shared" si="655"/>
        <v/>
      </c>
      <c r="WD101" s="66" t="str">
        <f t="shared" si="656"/>
        <v/>
      </c>
      <c r="WE101" s="66" t="str">
        <f t="shared" si="657"/>
        <v/>
      </c>
      <c r="WF101" s="66" t="str">
        <f t="shared" si="658"/>
        <v/>
      </c>
      <c r="WG101" s="66" t="str">
        <f t="shared" si="659"/>
        <v/>
      </c>
      <c r="WH101" s="66" t="str">
        <f t="shared" si="660"/>
        <v/>
      </c>
      <c r="WI101" s="66" t="str">
        <f t="shared" si="661"/>
        <v/>
      </c>
      <c r="WJ101" s="66" t="str">
        <f t="shared" si="662"/>
        <v/>
      </c>
      <c r="WK101" s="66" t="str">
        <f t="shared" si="663"/>
        <v/>
      </c>
      <c r="WL101" s="66" t="str">
        <f t="shared" si="664"/>
        <v/>
      </c>
      <c r="WM101" s="66" t="str">
        <f t="shared" si="665"/>
        <v/>
      </c>
      <c r="WN101" s="66" t="str">
        <f t="shared" si="666"/>
        <v/>
      </c>
      <c r="WO101" s="66" t="str">
        <f t="shared" si="667"/>
        <v/>
      </c>
      <c r="WP101" s="66" t="str">
        <f t="shared" si="668"/>
        <v/>
      </c>
      <c r="WQ101" s="66" t="str">
        <f t="shared" si="669"/>
        <v/>
      </c>
      <c r="WR101" s="66" t="str">
        <f t="shared" si="670"/>
        <v/>
      </c>
      <c r="WS101" s="66" t="str">
        <f t="shared" si="671"/>
        <v/>
      </c>
      <c r="WT101" s="66" t="str">
        <f t="shared" si="672"/>
        <v/>
      </c>
      <c r="WU101" s="66" t="str">
        <f t="shared" si="673"/>
        <v/>
      </c>
      <c r="WV101" s="66" t="str">
        <f t="shared" si="674"/>
        <v/>
      </c>
      <c r="WW101" s="66" t="str">
        <f t="shared" si="675"/>
        <v/>
      </c>
      <c r="WX101" s="66" t="str">
        <f t="shared" si="676"/>
        <v/>
      </c>
      <c r="WY101" s="66" t="str">
        <f t="shared" si="677"/>
        <v/>
      </c>
      <c r="WZ101" s="66" t="str">
        <f t="shared" si="678"/>
        <v/>
      </c>
      <c r="XA101" s="66" t="str">
        <f t="shared" si="679"/>
        <v/>
      </c>
      <c r="XB101" s="66" t="str">
        <f t="shared" si="680"/>
        <v/>
      </c>
      <c r="XC101" s="66" t="str">
        <f t="shared" si="681"/>
        <v/>
      </c>
      <c r="XD101" s="66" t="str">
        <f t="shared" si="682"/>
        <v/>
      </c>
      <c r="XE101" s="66" t="str">
        <f t="shared" si="683"/>
        <v/>
      </c>
      <c r="XF101" s="66" t="str">
        <f t="shared" si="684"/>
        <v/>
      </c>
      <c r="XG101" s="66" t="str">
        <f t="shared" si="685"/>
        <v/>
      </c>
      <c r="XH101" s="66" t="str">
        <f t="shared" si="686"/>
        <v/>
      </c>
      <c r="XI101" s="66" t="str">
        <f t="shared" si="687"/>
        <v/>
      </c>
      <c r="XJ101" s="66" t="str">
        <f t="shared" si="688"/>
        <v/>
      </c>
      <c r="XK101" s="66" t="str">
        <f t="shared" si="689"/>
        <v/>
      </c>
      <c r="XL101" s="66" t="str">
        <f t="shared" si="690"/>
        <v/>
      </c>
      <c r="XM101" s="66" t="str">
        <f t="shared" si="691"/>
        <v/>
      </c>
      <c r="XN101" s="66" t="str">
        <f t="shared" si="692"/>
        <v/>
      </c>
      <c r="XO101" s="66" t="str">
        <f t="shared" si="693"/>
        <v/>
      </c>
      <c r="XP101" s="66" t="str">
        <f t="shared" si="694"/>
        <v/>
      </c>
      <c r="XQ101" s="66" t="str">
        <f t="shared" si="695"/>
        <v/>
      </c>
      <c r="XR101" s="66" t="str">
        <f t="shared" si="696"/>
        <v/>
      </c>
      <c r="XS101" s="66" t="str">
        <f t="shared" si="697"/>
        <v/>
      </c>
      <c r="XT101" s="66" t="str">
        <f t="shared" si="698"/>
        <v/>
      </c>
      <c r="XU101" s="66" t="str">
        <f t="shared" si="699"/>
        <v/>
      </c>
      <c r="XV101" s="66" t="str">
        <f t="shared" si="700"/>
        <v/>
      </c>
      <c r="XW101" s="66" t="str">
        <f t="shared" si="701"/>
        <v/>
      </c>
      <c r="XX101" s="66" t="str">
        <f t="shared" si="702"/>
        <v/>
      </c>
      <c r="XY101" s="66" t="str">
        <f t="shared" si="703"/>
        <v/>
      </c>
      <c r="XZ101" s="66" t="str">
        <f t="shared" si="704"/>
        <v/>
      </c>
      <c r="YA101" s="66" t="str">
        <f t="shared" si="705"/>
        <v/>
      </c>
      <c r="YB101" s="66" t="str">
        <f t="shared" si="706"/>
        <v/>
      </c>
      <c r="YC101" s="66" t="str">
        <f t="shared" si="707"/>
        <v/>
      </c>
      <c r="YD101" s="66" t="str">
        <f t="shared" si="708"/>
        <v/>
      </c>
      <c r="YE101" s="66" t="str">
        <f t="shared" si="709"/>
        <v/>
      </c>
      <c r="YF101" s="66" t="str">
        <f t="shared" si="710"/>
        <v/>
      </c>
      <c r="YG101" s="66" t="str">
        <f t="shared" si="711"/>
        <v/>
      </c>
      <c r="YH101" s="66" t="str">
        <f t="shared" si="712"/>
        <v/>
      </c>
      <c r="YI101" s="66" t="str">
        <f t="shared" si="713"/>
        <v/>
      </c>
      <c r="YJ101" s="66" t="str">
        <f t="shared" si="714"/>
        <v/>
      </c>
      <c r="YK101" s="66" t="str">
        <f t="shared" si="715"/>
        <v/>
      </c>
      <c r="YL101" s="66" t="str">
        <f t="shared" si="716"/>
        <v/>
      </c>
      <c r="YM101" s="66" t="str">
        <f t="shared" si="717"/>
        <v/>
      </c>
      <c r="YN101" s="66" t="str">
        <f t="shared" si="718"/>
        <v/>
      </c>
      <c r="YO101" s="66" t="str">
        <f t="shared" si="719"/>
        <v/>
      </c>
      <c r="YP101" s="66" t="str">
        <f t="shared" si="720"/>
        <v/>
      </c>
      <c r="YQ101" s="66" t="str">
        <f t="shared" si="721"/>
        <v/>
      </c>
      <c r="YR101" s="66" t="str">
        <f t="shared" si="722"/>
        <v/>
      </c>
      <c r="YS101" s="66" t="str">
        <f t="shared" si="723"/>
        <v/>
      </c>
      <c r="YT101" s="66" t="str">
        <f t="shared" si="724"/>
        <v/>
      </c>
      <c r="YU101" s="66" t="str">
        <f t="shared" si="725"/>
        <v/>
      </c>
      <c r="YV101" s="66" t="str">
        <f t="shared" si="726"/>
        <v/>
      </c>
      <c r="YW101" s="66" t="str">
        <f t="shared" si="727"/>
        <v/>
      </c>
      <c r="YX101" s="66" t="str">
        <f t="shared" si="728"/>
        <v/>
      </c>
      <c r="YY101" s="66" t="str">
        <f t="shared" si="729"/>
        <v/>
      </c>
      <c r="YZ101" s="66" t="str">
        <f t="shared" si="730"/>
        <v/>
      </c>
      <c r="ZA101" s="66" t="str">
        <f t="shared" si="731"/>
        <v/>
      </c>
      <c r="ZB101" s="66" t="str">
        <f t="shared" si="732"/>
        <v/>
      </c>
      <c r="ZC101" s="66" t="str">
        <f t="shared" si="733"/>
        <v/>
      </c>
      <c r="ZD101" s="66" t="str">
        <f t="shared" si="734"/>
        <v/>
      </c>
      <c r="ZE101" s="66" t="str">
        <f t="shared" si="735"/>
        <v/>
      </c>
      <c r="ZF101" s="66" t="str">
        <f t="shared" si="736"/>
        <v/>
      </c>
      <c r="ZG101" s="66" t="str">
        <f t="shared" si="737"/>
        <v/>
      </c>
      <c r="ZH101" s="66" t="str">
        <f t="shared" si="738"/>
        <v/>
      </c>
      <c r="ZI101" s="66" t="str">
        <f t="shared" si="739"/>
        <v/>
      </c>
      <c r="ZJ101" s="66" t="str">
        <f t="shared" si="740"/>
        <v/>
      </c>
      <c r="ZK101" s="66" t="str">
        <f t="shared" si="741"/>
        <v/>
      </c>
      <c r="ZL101" s="66" t="str">
        <f t="shared" si="742"/>
        <v/>
      </c>
      <c r="ZM101" s="66" t="str">
        <f t="shared" si="743"/>
        <v/>
      </c>
      <c r="ZN101" s="66" t="str">
        <f t="shared" si="744"/>
        <v/>
      </c>
      <c r="ZO101" s="66" t="str">
        <f t="shared" si="745"/>
        <v/>
      </c>
      <c r="ZP101" s="66" t="str">
        <f t="shared" si="746"/>
        <v/>
      </c>
      <c r="ZQ101" s="66" t="str">
        <f t="shared" si="747"/>
        <v/>
      </c>
      <c r="ZR101" s="66" t="str">
        <f t="shared" si="748"/>
        <v/>
      </c>
      <c r="ZS101" s="66" t="str">
        <f t="shared" si="749"/>
        <v/>
      </c>
      <c r="ZT101" s="66" t="str">
        <f t="shared" si="750"/>
        <v/>
      </c>
      <c r="ZU101" s="66" t="str">
        <f t="shared" si="751"/>
        <v/>
      </c>
      <c r="ZV101" s="66" t="str">
        <f t="shared" si="752"/>
        <v/>
      </c>
      <c r="ZW101" s="66" t="str">
        <f t="shared" si="753"/>
        <v/>
      </c>
      <c r="ZX101" s="66" t="str">
        <f t="shared" si="754"/>
        <v/>
      </c>
      <c r="ZY101" s="66" t="str">
        <f t="shared" si="755"/>
        <v/>
      </c>
      <c r="ZZ101" s="66" t="str">
        <f t="shared" si="756"/>
        <v/>
      </c>
      <c r="AAA101" s="66" t="str">
        <f t="shared" si="757"/>
        <v/>
      </c>
      <c r="AAB101" s="66" t="str">
        <f t="shared" si="758"/>
        <v/>
      </c>
      <c r="AAC101" s="66" t="str">
        <f t="shared" si="759"/>
        <v/>
      </c>
      <c r="AAD101" s="66" t="str">
        <f t="shared" si="760"/>
        <v/>
      </c>
      <c r="AAE101" s="66" t="str">
        <f t="shared" si="761"/>
        <v/>
      </c>
      <c r="AAF101" s="66" t="str">
        <f t="shared" si="762"/>
        <v/>
      </c>
      <c r="AAG101" s="66" t="str">
        <f t="shared" si="763"/>
        <v/>
      </c>
      <c r="AAH101" s="66" t="str">
        <f t="shared" si="764"/>
        <v/>
      </c>
      <c r="AAI101" s="66" t="str">
        <f t="shared" si="765"/>
        <v/>
      </c>
      <c r="AAJ101" s="66" t="str">
        <f t="shared" si="766"/>
        <v/>
      </c>
      <c r="AAK101" s="66" t="str">
        <f t="shared" si="767"/>
        <v/>
      </c>
      <c r="AAL101" s="66" t="str">
        <f t="shared" si="768"/>
        <v/>
      </c>
      <c r="AAM101" s="66" t="str">
        <f t="shared" si="769"/>
        <v/>
      </c>
      <c r="AAN101" s="66" t="str">
        <f t="shared" si="770"/>
        <v/>
      </c>
      <c r="AAO101" s="66" t="str">
        <f t="shared" si="771"/>
        <v/>
      </c>
      <c r="AAP101" s="66" t="str">
        <f t="shared" si="772"/>
        <v/>
      </c>
      <c r="AAQ101" s="66" t="str">
        <f t="shared" si="773"/>
        <v/>
      </c>
      <c r="AAR101" s="66" t="str">
        <f t="shared" si="774"/>
        <v/>
      </c>
      <c r="AAS101" s="66" t="str">
        <f t="shared" si="775"/>
        <v/>
      </c>
      <c r="AAT101" s="66" t="str">
        <f t="shared" si="776"/>
        <v/>
      </c>
      <c r="AAU101" s="66" t="str">
        <f t="shared" si="777"/>
        <v/>
      </c>
      <c r="AAV101" s="66" t="str">
        <f t="shared" si="778"/>
        <v/>
      </c>
      <c r="AAW101" s="66" t="str">
        <f t="shared" si="779"/>
        <v/>
      </c>
      <c r="AAX101" s="66" t="str">
        <f t="shared" si="780"/>
        <v/>
      </c>
      <c r="AAY101" s="66" t="str">
        <f t="shared" si="781"/>
        <v/>
      </c>
      <c r="AAZ101" s="66" t="str">
        <f t="shared" si="782"/>
        <v/>
      </c>
      <c r="ABA101" s="66" t="str">
        <f t="shared" si="783"/>
        <v/>
      </c>
      <c r="ABB101" s="66" t="str">
        <f t="shared" si="784"/>
        <v/>
      </c>
      <c r="ABC101" s="66" t="str">
        <f t="shared" si="785"/>
        <v/>
      </c>
      <c r="ABD101" s="66" t="str">
        <f t="shared" si="786"/>
        <v/>
      </c>
      <c r="ABE101" s="66" t="str">
        <f t="shared" si="787"/>
        <v/>
      </c>
      <c r="ABF101" s="66" t="str">
        <f t="shared" si="788"/>
        <v/>
      </c>
      <c r="ABG101" s="66" t="str">
        <f t="shared" si="789"/>
        <v/>
      </c>
      <c r="ABH101" s="66" t="str">
        <f t="shared" si="790"/>
        <v/>
      </c>
      <c r="ABI101" s="66" t="str">
        <f t="shared" si="791"/>
        <v/>
      </c>
      <c r="ABJ101" s="66" t="str">
        <f t="shared" si="792"/>
        <v/>
      </c>
      <c r="ABK101" s="66" t="str">
        <f t="shared" si="793"/>
        <v/>
      </c>
      <c r="ABL101" s="66" t="str">
        <f t="shared" si="794"/>
        <v/>
      </c>
      <c r="ABM101" s="66" t="str">
        <f t="shared" si="795"/>
        <v/>
      </c>
      <c r="ABN101" s="66" t="str">
        <f t="shared" si="796"/>
        <v/>
      </c>
      <c r="ABO101" s="66" t="str">
        <f t="shared" si="797"/>
        <v/>
      </c>
      <c r="ABP101" s="66" t="str">
        <f t="shared" si="798"/>
        <v/>
      </c>
      <c r="ABQ101" s="66" t="str">
        <f t="shared" si="799"/>
        <v/>
      </c>
      <c r="ABR101" s="66" t="str">
        <f t="shared" si="800"/>
        <v/>
      </c>
      <c r="ABS101" s="66" t="str">
        <f t="shared" si="801"/>
        <v/>
      </c>
      <c r="ABT101" s="66" t="str">
        <f t="shared" si="802"/>
        <v/>
      </c>
      <c r="ABU101" s="66" t="str">
        <f t="shared" si="803"/>
        <v/>
      </c>
      <c r="ABV101" s="66" t="str">
        <f t="shared" si="804"/>
        <v/>
      </c>
      <c r="ABW101" s="66" t="str">
        <f t="shared" si="805"/>
        <v/>
      </c>
      <c r="ABX101" s="66" t="str">
        <f t="shared" si="806"/>
        <v/>
      </c>
      <c r="ABY101" s="66" t="str">
        <f t="shared" si="807"/>
        <v/>
      </c>
      <c r="ABZ101" s="66" t="str">
        <f t="shared" si="808"/>
        <v/>
      </c>
      <c r="ACA101" s="66" t="str">
        <f t="shared" si="809"/>
        <v/>
      </c>
      <c r="ACB101" s="66" t="str">
        <f t="shared" si="810"/>
        <v/>
      </c>
      <c r="ACC101" s="66" t="str">
        <f t="shared" si="811"/>
        <v/>
      </c>
      <c r="ACD101" s="66" t="str">
        <f t="shared" si="812"/>
        <v/>
      </c>
      <c r="ACE101" s="66" t="str">
        <f t="shared" si="813"/>
        <v/>
      </c>
      <c r="ACF101" s="66" t="str">
        <f t="shared" si="814"/>
        <v/>
      </c>
      <c r="ACG101" s="66" t="str">
        <f t="shared" si="815"/>
        <v/>
      </c>
      <c r="ACH101" s="66" t="str">
        <f t="shared" si="816"/>
        <v/>
      </c>
      <c r="ACI101" s="66" t="str">
        <f t="shared" si="817"/>
        <v/>
      </c>
      <c r="ACJ101" s="66" t="str">
        <f t="shared" si="818"/>
        <v/>
      </c>
      <c r="ACK101" s="66" t="str">
        <f t="shared" si="819"/>
        <v/>
      </c>
      <c r="ACL101" s="66" t="str">
        <f t="shared" si="820"/>
        <v/>
      </c>
      <c r="ACM101" s="66" t="str">
        <f t="shared" ref="ACM101:ACN101" si="859">IF(AND(ACS$3="Unit", ACL101=""), "", IF(AND(ACS$3="Unit", ACL101="-"),"", IF(ACS$3="Unit", "kg/GJ delivered", IF(AND(NY101&lt;&gt;"", NY101&lt;&gt;"-", NX101="-"),"", IF($H101="","", IF(NX101="nd", "",IF(NX101="&lt;n.a.&gt;", "", IF(NY101="#/MJ", "", IF(NY101="kg/GJ delivered",NX101,IF(NY101="g/MJ delivered",NX101,IF(NY101="kg/MJ delivered",NX101*1000,IF(NY101="mg/MJ delivered",NX101/1000,IF(NY101="g/kg",((NX101)*(1/$I101)*(1/$H101)),IF(NY101="mg/kg",((NX101/1000)*(1/$I101)*(1/$H101)),IF(NY101="mg/MJ delivered",NX101/1000,IF(NY101="-","","Error"))))))))))))))))</f>
        <v/>
      </c>
      <c r="ACN101" s="66" t="str">
        <f t="shared" si="859"/>
        <v/>
      </c>
      <c r="ACO101" s="66" t="str">
        <f t="shared" si="822"/>
        <v/>
      </c>
      <c r="ACP101" s="66" t="str">
        <f t="shared" si="823"/>
        <v/>
      </c>
      <c r="ACQ101" s="66" t="str">
        <f t="shared" si="824"/>
        <v/>
      </c>
      <c r="ACR101" s="66" t="str">
        <f t="shared" si="825"/>
        <v/>
      </c>
      <c r="ACS101" s="66" t="str">
        <f t="shared" si="826"/>
        <v/>
      </c>
      <c r="ACT101" s="66" t="str">
        <f t="shared" si="827"/>
        <v/>
      </c>
    </row>
    <row r="102" spans="2:774" ht="15.75" customHeight="1" x14ac:dyDescent="0.25">
      <c r="B102" s="66">
        <v>397</v>
      </c>
      <c r="C102" s="66" t="s">
        <v>1304</v>
      </c>
      <c r="D102" s="66" t="s">
        <v>1291</v>
      </c>
      <c r="E102" s="156" t="s">
        <v>139</v>
      </c>
      <c r="F102" s="66" t="s">
        <v>139</v>
      </c>
      <c r="G102" s="66" t="s">
        <v>492</v>
      </c>
      <c r="H102" s="126">
        <v>0.316</v>
      </c>
      <c r="I102" s="130">
        <f>'Heating Values'!$D$33</f>
        <v>25.715</v>
      </c>
      <c r="J102" s="66" t="str">
        <f t="shared" si="449"/>
        <v>Charcoal, Improved, GLO</v>
      </c>
      <c r="K102" s="161"/>
      <c r="L102" s="161"/>
      <c r="M102" s="161"/>
      <c r="N102" s="161"/>
      <c r="O102" s="66" t="s">
        <v>1302</v>
      </c>
      <c r="P102" s="66" t="str">
        <f t="shared" si="852"/>
        <v>GLO</v>
      </c>
      <c r="Q102" s="66" t="s">
        <v>306</v>
      </c>
      <c r="R102" s="164">
        <v>373.69519832985389</v>
      </c>
      <c r="S102" s="158" t="s">
        <v>523</v>
      </c>
      <c r="T102" s="158" t="s">
        <v>128</v>
      </c>
      <c r="U102" s="158" t="s">
        <v>128</v>
      </c>
      <c r="V102" s="158" t="s">
        <v>128</v>
      </c>
      <c r="W102" s="158" t="s">
        <v>128</v>
      </c>
      <c r="X102" s="166">
        <v>2872.651356993737</v>
      </c>
      <c r="Y102" s="158" t="s">
        <v>523</v>
      </c>
      <c r="Z102" s="158" t="s">
        <v>128</v>
      </c>
      <c r="AA102" s="158" t="s">
        <v>128</v>
      </c>
      <c r="AB102" s="158" t="s">
        <v>128</v>
      </c>
      <c r="AC102" s="158" t="s">
        <v>128</v>
      </c>
      <c r="AD102" s="158" t="s">
        <v>128</v>
      </c>
      <c r="AE102" s="158" t="s">
        <v>128</v>
      </c>
      <c r="AF102" s="158" t="s">
        <v>128</v>
      </c>
      <c r="AG102" s="158" t="s">
        <v>128</v>
      </c>
      <c r="AH102" s="158" t="s">
        <v>128</v>
      </c>
      <c r="AI102" s="158" t="s">
        <v>128</v>
      </c>
      <c r="AJ102" s="158" t="s">
        <v>128</v>
      </c>
      <c r="AK102" s="158" t="s">
        <v>128</v>
      </c>
      <c r="AL102" s="158" t="s">
        <v>128</v>
      </c>
      <c r="AM102" s="158" t="s">
        <v>128</v>
      </c>
      <c r="AN102" s="158" t="s">
        <v>128</v>
      </c>
      <c r="AO102" s="158" t="s">
        <v>128</v>
      </c>
      <c r="AP102" s="158" t="s">
        <v>128</v>
      </c>
      <c r="AQ102" s="158" t="s">
        <v>128</v>
      </c>
      <c r="AR102" s="158" t="s">
        <v>128</v>
      </c>
      <c r="AS102" s="158" t="s">
        <v>128</v>
      </c>
      <c r="AT102" s="158" t="s">
        <v>128</v>
      </c>
      <c r="AU102" s="158" t="s">
        <v>128</v>
      </c>
      <c r="AV102" s="158" t="s">
        <v>128</v>
      </c>
      <c r="AW102" s="158" t="s">
        <v>128</v>
      </c>
      <c r="AX102" s="158" t="s">
        <v>128</v>
      </c>
      <c r="AY102" s="158" t="s">
        <v>128</v>
      </c>
      <c r="AZ102" s="158" t="s">
        <v>128</v>
      </c>
      <c r="BA102" s="158" t="s">
        <v>128</v>
      </c>
      <c r="BB102" s="158" t="s">
        <v>128</v>
      </c>
      <c r="BC102" s="158" t="s">
        <v>128</v>
      </c>
      <c r="BD102" s="158" t="s">
        <v>128</v>
      </c>
      <c r="BE102" s="158" t="s">
        <v>128</v>
      </c>
      <c r="BF102" s="158" t="s">
        <v>128</v>
      </c>
      <c r="BG102" s="158" t="s">
        <v>128</v>
      </c>
      <c r="BH102" s="158" t="s">
        <v>128</v>
      </c>
      <c r="BI102" s="158" t="s">
        <v>128</v>
      </c>
      <c r="BJ102" s="158" t="s">
        <v>128</v>
      </c>
      <c r="BK102" s="158" t="s">
        <v>128</v>
      </c>
      <c r="BL102" s="158" t="s">
        <v>128</v>
      </c>
      <c r="BM102" s="158" t="s">
        <v>128</v>
      </c>
      <c r="BN102" s="158" t="s">
        <v>128</v>
      </c>
      <c r="BO102" s="158" t="s">
        <v>128</v>
      </c>
      <c r="BP102" s="158" t="s">
        <v>128</v>
      </c>
      <c r="BQ102" s="158" t="s">
        <v>128</v>
      </c>
      <c r="BR102" s="158" t="s">
        <v>128</v>
      </c>
      <c r="BS102" s="158" t="s">
        <v>128</v>
      </c>
      <c r="BT102" s="158" t="s">
        <v>128</v>
      </c>
      <c r="BU102" s="158" t="s">
        <v>128</v>
      </c>
      <c r="BV102" s="158" t="s">
        <v>128</v>
      </c>
      <c r="BW102" s="158" t="s">
        <v>128</v>
      </c>
      <c r="BX102" s="158" t="s">
        <v>128</v>
      </c>
      <c r="BY102" s="158" t="s">
        <v>128</v>
      </c>
      <c r="BZ102" s="158" t="s">
        <v>128</v>
      </c>
      <c r="CA102" s="158" t="s">
        <v>128</v>
      </c>
      <c r="CB102" s="158" t="s">
        <v>128</v>
      </c>
      <c r="CC102" s="158" t="s">
        <v>128</v>
      </c>
      <c r="CD102" s="158" t="s">
        <v>128</v>
      </c>
      <c r="CE102" s="158" t="s">
        <v>128</v>
      </c>
      <c r="CF102" s="158" t="s">
        <v>128</v>
      </c>
      <c r="CG102" s="158" t="s">
        <v>128</v>
      </c>
      <c r="CH102" s="158" t="s">
        <v>128</v>
      </c>
      <c r="CI102" s="158" t="s">
        <v>128</v>
      </c>
      <c r="CJ102" s="158" t="s">
        <v>128</v>
      </c>
      <c r="CK102" s="158" t="s">
        <v>128</v>
      </c>
      <c r="CL102" s="158" t="s">
        <v>128</v>
      </c>
      <c r="CM102" s="158" t="s">
        <v>128</v>
      </c>
      <c r="CN102" s="158" t="s">
        <v>128</v>
      </c>
      <c r="CO102" s="158" t="s">
        <v>128</v>
      </c>
      <c r="CP102" s="158" t="s">
        <v>128</v>
      </c>
      <c r="CQ102" s="158" t="s">
        <v>128</v>
      </c>
      <c r="CR102" s="158" t="s">
        <v>128</v>
      </c>
      <c r="CS102" s="158" t="s">
        <v>128</v>
      </c>
      <c r="CT102" s="158" t="s">
        <v>128</v>
      </c>
      <c r="CU102" s="158" t="s">
        <v>128</v>
      </c>
      <c r="CV102" s="158" t="s">
        <v>128</v>
      </c>
      <c r="CW102" s="158" t="s">
        <v>128</v>
      </c>
      <c r="CX102" s="158" t="s">
        <v>128</v>
      </c>
      <c r="CY102" s="158" t="s">
        <v>128</v>
      </c>
      <c r="CZ102" s="158" t="s">
        <v>128</v>
      </c>
      <c r="DA102" s="158" t="s">
        <v>128</v>
      </c>
      <c r="DB102" s="158" t="s">
        <v>128</v>
      </c>
      <c r="DC102" s="158" t="s">
        <v>128</v>
      </c>
      <c r="DD102" s="158" t="s">
        <v>128</v>
      </c>
      <c r="DE102" s="158" t="s">
        <v>128</v>
      </c>
      <c r="DF102" s="158" t="s">
        <v>128</v>
      </c>
      <c r="DG102" s="158" t="s">
        <v>128</v>
      </c>
      <c r="DH102" s="158" t="s">
        <v>128</v>
      </c>
      <c r="DI102" s="158" t="s">
        <v>128</v>
      </c>
      <c r="DJ102" s="158" t="s">
        <v>128</v>
      </c>
      <c r="DK102" s="158" t="s">
        <v>128</v>
      </c>
      <c r="DL102" s="158" t="s">
        <v>128</v>
      </c>
      <c r="DM102" s="158" t="s">
        <v>128</v>
      </c>
      <c r="DN102" s="158" t="s">
        <v>128</v>
      </c>
      <c r="DO102" s="158" t="s">
        <v>128</v>
      </c>
      <c r="DP102" s="158" t="s">
        <v>128</v>
      </c>
      <c r="DQ102" s="158" t="s">
        <v>128</v>
      </c>
      <c r="DR102" s="158" t="s">
        <v>128</v>
      </c>
      <c r="DS102" s="158" t="s">
        <v>128</v>
      </c>
      <c r="DT102" s="158" t="s">
        <v>128</v>
      </c>
      <c r="DU102" s="158" t="s">
        <v>128</v>
      </c>
      <c r="DV102" s="158" t="s">
        <v>128</v>
      </c>
      <c r="DW102" s="158" t="s">
        <v>128</v>
      </c>
      <c r="DX102" s="158" t="s">
        <v>128</v>
      </c>
      <c r="DY102" s="158" t="s">
        <v>128</v>
      </c>
      <c r="DZ102" s="158" t="s">
        <v>128</v>
      </c>
      <c r="EA102" s="158" t="s">
        <v>128</v>
      </c>
      <c r="EB102" s="158" t="s">
        <v>128</v>
      </c>
      <c r="EC102" s="158" t="s">
        <v>128</v>
      </c>
      <c r="ED102" s="158" t="s">
        <v>128</v>
      </c>
      <c r="EE102" s="158" t="s">
        <v>128</v>
      </c>
      <c r="EF102" s="158" t="s">
        <v>128</v>
      </c>
      <c r="EG102" s="158" t="s">
        <v>128</v>
      </c>
      <c r="EH102" s="158" t="s">
        <v>128</v>
      </c>
      <c r="EI102" s="158" t="s">
        <v>128</v>
      </c>
      <c r="EJ102" s="158" t="s">
        <v>128</v>
      </c>
      <c r="EK102" s="158" t="s">
        <v>128</v>
      </c>
      <c r="EL102" s="158" t="s">
        <v>128</v>
      </c>
      <c r="EM102" s="158" t="s">
        <v>128</v>
      </c>
      <c r="EN102" s="158" t="s">
        <v>128</v>
      </c>
      <c r="EO102" s="158" t="s">
        <v>128</v>
      </c>
      <c r="EP102" s="158" t="s">
        <v>128</v>
      </c>
      <c r="EQ102" s="158" t="s">
        <v>128</v>
      </c>
      <c r="ER102" s="158" t="s">
        <v>128</v>
      </c>
      <c r="ES102" s="158" t="s">
        <v>128</v>
      </c>
      <c r="ET102" s="158" t="s">
        <v>128</v>
      </c>
      <c r="EU102" s="158" t="s">
        <v>128</v>
      </c>
      <c r="EV102" s="158" t="s">
        <v>128</v>
      </c>
      <c r="EW102" s="158" t="s">
        <v>128</v>
      </c>
      <c r="EX102" s="158" t="s">
        <v>128</v>
      </c>
      <c r="EY102" s="158" t="s">
        <v>128</v>
      </c>
      <c r="EZ102" s="158" t="s">
        <v>128</v>
      </c>
      <c r="FA102" s="158" t="s">
        <v>128</v>
      </c>
      <c r="FB102" s="158" t="s">
        <v>128</v>
      </c>
      <c r="FC102" s="158" t="s">
        <v>128</v>
      </c>
      <c r="FD102" s="158" t="s">
        <v>128</v>
      </c>
      <c r="FE102" s="158" t="s">
        <v>128</v>
      </c>
      <c r="FF102" s="158" t="s">
        <v>128</v>
      </c>
      <c r="FG102" s="158" t="s">
        <v>128</v>
      </c>
      <c r="FH102" s="158" t="s">
        <v>128</v>
      </c>
      <c r="FI102" s="158" t="s">
        <v>128</v>
      </c>
      <c r="FJ102" s="158" t="s">
        <v>128</v>
      </c>
      <c r="FK102" s="158" t="s">
        <v>128</v>
      </c>
      <c r="FL102" s="158" t="s">
        <v>128</v>
      </c>
      <c r="FM102" s="158" t="s">
        <v>128</v>
      </c>
      <c r="FN102" s="158" t="s">
        <v>128</v>
      </c>
      <c r="FO102" s="158" t="s">
        <v>128</v>
      </c>
      <c r="FP102" s="158" t="s">
        <v>128</v>
      </c>
      <c r="FQ102" s="158" t="s">
        <v>128</v>
      </c>
      <c r="FR102" s="158" t="s">
        <v>128</v>
      </c>
      <c r="FS102" s="158" t="s">
        <v>128</v>
      </c>
      <c r="FT102" s="158" t="s">
        <v>128</v>
      </c>
      <c r="FU102" s="158" t="s">
        <v>128</v>
      </c>
      <c r="FV102" s="158" t="s">
        <v>128</v>
      </c>
      <c r="FW102" s="158" t="s">
        <v>128</v>
      </c>
      <c r="FX102" s="158" t="s">
        <v>128</v>
      </c>
      <c r="FY102" s="158" t="s">
        <v>128</v>
      </c>
      <c r="FZ102" s="158" t="s">
        <v>128</v>
      </c>
      <c r="GA102" s="158" t="s">
        <v>128</v>
      </c>
      <c r="GB102" s="158" t="s">
        <v>128</v>
      </c>
      <c r="GC102" s="158" t="s">
        <v>128</v>
      </c>
      <c r="GD102" s="158" t="s">
        <v>128</v>
      </c>
      <c r="GE102" s="158" t="s">
        <v>128</v>
      </c>
      <c r="GF102" s="158" t="s">
        <v>128</v>
      </c>
      <c r="GG102" s="158" t="s">
        <v>128</v>
      </c>
      <c r="GH102" s="158" t="s">
        <v>128</v>
      </c>
      <c r="GI102" s="158" t="s">
        <v>128</v>
      </c>
      <c r="GJ102" s="158" t="s">
        <v>128</v>
      </c>
      <c r="GK102" s="158" t="s">
        <v>128</v>
      </c>
      <c r="GL102" s="158" t="s">
        <v>128</v>
      </c>
      <c r="GM102" s="158" t="s">
        <v>128</v>
      </c>
      <c r="GN102" s="158" t="s">
        <v>128</v>
      </c>
      <c r="GO102" s="158" t="s">
        <v>128</v>
      </c>
      <c r="GP102" s="158" t="s">
        <v>128</v>
      </c>
      <c r="GQ102" s="158" t="s">
        <v>128</v>
      </c>
      <c r="GR102" s="158" t="s">
        <v>128</v>
      </c>
      <c r="GS102" s="158" t="s">
        <v>128</v>
      </c>
      <c r="GT102" s="158" t="s">
        <v>128</v>
      </c>
      <c r="GU102" s="158" t="s">
        <v>128</v>
      </c>
      <c r="GV102" s="158" t="s">
        <v>128</v>
      </c>
      <c r="GW102" s="158" t="s">
        <v>128</v>
      </c>
      <c r="GX102" s="158" t="s">
        <v>128</v>
      </c>
      <c r="GY102" s="158" t="s">
        <v>128</v>
      </c>
      <c r="GZ102" s="158" t="s">
        <v>128</v>
      </c>
      <c r="HA102" s="158" t="s">
        <v>128</v>
      </c>
      <c r="HB102" s="158" t="s">
        <v>128</v>
      </c>
      <c r="HC102" s="158" t="s">
        <v>128</v>
      </c>
      <c r="HD102" s="158" t="s">
        <v>128</v>
      </c>
      <c r="HE102" s="158" t="s">
        <v>128</v>
      </c>
      <c r="HF102" s="158" t="s">
        <v>128</v>
      </c>
      <c r="HG102" s="158" t="s">
        <v>128</v>
      </c>
      <c r="HH102" s="158" t="s">
        <v>128</v>
      </c>
      <c r="HI102" s="158" t="s">
        <v>128</v>
      </c>
      <c r="HJ102" s="158" t="s">
        <v>128</v>
      </c>
      <c r="HK102" s="158" t="s">
        <v>128</v>
      </c>
      <c r="HL102" s="158" t="s">
        <v>128</v>
      </c>
      <c r="HM102" s="158" t="s">
        <v>128</v>
      </c>
      <c r="HN102" s="158" t="s">
        <v>128</v>
      </c>
      <c r="HO102" s="158" t="s">
        <v>128</v>
      </c>
      <c r="HP102" s="158" t="s">
        <v>128</v>
      </c>
      <c r="HQ102" s="158" t="s">
        <v>128</v>
      </c>
      <c r="HR102" s="158" t="s">
        <v>128</v>
      </c>
      <c r="HS102" s="158" t="s">
        <v>128</v>
      </c>
      <c r="HT102" s="158" t="s">
        <v>128</v>
      </c>
      <c r="HU102" s="158" t="s">
        <v>128</v>
      </c>
      <c r="HV102" s="158" t="s">
        <v>128</v>
      </c>
      <c r="HW102" s="158" t="s">
        <v>128</v>
      </c>
      <c r="HX102" s="158" t="s">
        <v>128</v>
      </c>
      <c r="HY102" s="158" t="s">
        <v>128</v>
      </c>
      <c r="HZ102" s="158" t="s">
        <v>128</v>
      </c>
      <c r="IA102" s="158" t="s">
        <v>128</v>
      </c>
      <c r="IB102" s="158" t="s">
        <v>128</v>
      </c>
      <c r="IC102" s="158" t="s">
        <v>128</v>
      </c>
      <c r="ID102" s="158" t="s">
        <v>128</v>
      </c>
      <c r="IE102" s="158" t="s">
        <v>128</v>
      </c>
      <c r="IF102" s="158" t="s">
        <v>128</v>
      </c>
      <c r="IG102" s="158" t="s">
        <v>128</v>
      </c>
      <c r="IH102" s="158" t="s">
        <v>128</v>
      </c>
      <c r="II102" s="158" t="s">
        <v>128</v>
      </c>
      <c r="IJ102" s="158" t="s">
        <v>128</v>
      </c>
      <c r="IK102" s="158" t="s">
        <v>128</v>
      </c>
      <c r="IL102" s="158" t="s">
        <v>128</v>
      </c>
      <c r="IM102" s="158" t="s">
        <v>128</v>
      </c>
      <c r="IN102" s="158" t="s">
        <v>128</v>
      </c>
      <c r="IO102" s="158" t="s">
        <v>128</v>
      </c>
      <c r="IP102" s="158" t="s">
        <v>128</v>
      </c>
      <c r="IQ102" s="158" t="s">
        <v>128</v>
      </c>
      <c r="IR102" s="158" t="s">
        <v>128</v>
      </c>
      <c r="IS102" s="158" t="s">
        <v>128</v>
      </c>
      <c r="IT102" s="158" t="s">
        <v>128</v>
      </c>
      <c r="IU102" s="158" t="s">
        <v>128</v>
      </c>
      <c r="IV102" s="158" t="s">
        <v>128</v>
      </c>
      <c r="IW102" s="158" t="s">
        <v>128</v>
      </c>
      <c r="IX102" s="158" t="s">
        <v>128</v>
      </c>
      <c r="IY102" s="158" t="s">
        <v>128</v>
      </c>
      <c r="IZ102" s="158" t="s">
        <v>128</v>
      </c>
      <c r="JA102" s="158" t="s">
        <v>128</v>
      </c>
      <c r="JB102" s="158" t="s">
        <v>128</v>
      </c>
      <c r="JC102" s="158" t="s">
        <v>128</v>
      </c>
      <c r="JD102" s="158" t="s">
        <v>128</v>
      </c>
      <c r="JE102" s="158" t="s">
        <v>128</v>
      </c>
      <c r="JF102" s="158" t="s">
        <v>128</v>
      </c>
      <c r="JG102" s="158" t="s">
        <v>128</v>
      </c>
      <c r="JH102" s="158" t="s">
        <v>128</v>
      </c>
      <c r="JI102" s="158" t="s">
        <v>128</v>
      </c>
      <c r="JJ102" s="158" t="s">
        <v>128</v>
      </c>
      <c r="JK102" s="158" t="s">
        <v>128</v>
      </c>
      <c r="JL102" s="158" t="s">
        <v>128</v>
      </c>
      <c r="JM102" s="158" t="s">
        <v>128</v>
      </c>
      <c r="JN102" s="158" t="s">
        <v>128</v>
      </c>
      <c r="JO102" s="158" t="s">
        <v>128</v>
      </c>
      <c r="JP102" s="158" t="s">
        <v>128</v>
      </c>
      <c r="JQ102" s="158" t="s">
        <v>128</v>
      </c>
      <c r="JR102" s="158" t="s">
        <v>128</v>
      </c>
      <c r="JS102" s="158" t="s">
        <v>128</v>
      </c>
      <c r="JT102" s="158" t="s">
        <v>128</v>
      </c>
      <c r="JU102" s="158" t="s">
        <v>128</v>
      </c>
      <c r="JV102" s="158" t="s">
        <v>128</v>
      </c>
      <c r="JW102" s="158" t="s">
        <v>128</v>
      </c>
      <c r="JX102" s="158" t="s">
        <v>128</v>
      </c>
      <c r="JY102" s="158" t="s">
        <v>128</v>
      </c>
      <c r="JZ102" s="158" t="s">
        <v>128</v>
      </c>
      <c r="KA102" s="158" t="s">
        <v>128</v>
      </c>
      <c r="KB102" s="158" t="s">
        <v>128</v>
      </c>
      <c r="KC102" s="158" t="s">
        <v>128</v>
      </c>
      <c r="KD102" s="158" t="s">
        <v>128</v>
      </c>
      <c r="KE102" s="158" t="s">
        <v>128</v>
      </c>
      <c r="KF102" s="158" t="s">
        <v>128</v>
      </c>
      <c r="KG102" s="158" t="s">
        <v>128</v>
      </c>
      <c r="KH102" s="158" t="s">
        <v>128</v>
      </c>
      <c r="KI102" s="158" t="s">
        <v>128</v>
      </c>
      <c r="KJ102" s="158" t="s">
        <v>128</v>
      </c>
      <c r="KK102" s="158" t="s">
        <v>128</v>
      </c>
      <c r="KL102" s="158" t="s">
        <v>128</v>
      </c>
      <c r="KM102" s="158" t="s">
        <v>128</v>
      </c>
      <c r="KN102" s="158" t="s">
        <v>128</v>
      </c>
      <c r="KO102" s="158" t="s">
        <v>128</v>
      </c>
      <c r="KP102" s="158" t="s">
        <v>128</v>
      </c>
      <c r="KQ102" s="158" t="s">
        <v>128</v>
      </c>
      <c r="KR102" s="158" t="s">
        <v>128</v>
      </c>
      <c r="KS102" s="158" t="s">
        <v>128</v>
      </c>
      <c r="KT102" s="158" t="s">
        <v>128</v>
      </c>
      <c r="KU102" s="158" t="s">
        <v>128</v>
      </c>
      <c r="KV102" s="158" t="s">
        <v>128</v>
      </c>
      <c r="KW102" s="158" t="s">
        <v>128</v>
      </c>
      <c r="KX102" s="158" t="s">
        <v>128</v>
      </c>
      <c r="KY102" s="158" t="s">
        <v>128</v>
      </c>
      <c r="KZ102" s="158" t="s">
        <v>128</v>
      </c>
      <c r="LA102" s="158" t="s">
        <v>128</v>
      </c>
      <c r="LB102" s="158" t="s">
        <v>128</v>
      </c>
      <c r="LC102" s="158" t="s">
        <v>128</v>
      </c>
      <c r="LD102" s="158" t="s">
        <v>128</v>
      </c>
      <c r="LE102" s="158" t="s">
        <v>128</v>
      </c>
      <c r="LF102" s="158" t="s">
        <v>128</v>
      </c>
      <c r="LG102" s="158" t="s">
        <v>128</v>
      </c>
      <c r="LH102" s="158" t="s">
        <v>128</v>
      </c>
      <c r="LI102" s="158" t="s">
        <v>128</v>
      </c>
      <c r="LJ102" s="158" t="s">
        <v>128</v>
      </c>
      <c r="LK102" s="158" t="s">
        <v>128</v>
      </c>
      <c r="LL102" s="158" t="s">
        <v>128</v>
      </c>
      <c r="LM102" s="158" t="s">
        <v>128</v>
      </c>
      <c r="LN102" s="158" t="s">
        <v>128</v>
      </c>
      <c r="LO102" s="158" t="s">
        <v>128</v>
      </c>
      <c r="LP102" s="158" t="s">
        <v>128</v>
      </c>
      <c r="LQ102" s="158" t="s">
        <v>128</v>
      </c>
      <c r="LR102" s="158" t="s">
        <v>128</v>
      </c>
      <c r="LS102" s="158" t="s">
        <v>128</v>
      </c>
      <c r="LT102" s="158" t="s">
        <v>128</v>
      </c>
      <c r="LU102" s="158" t="s">
        <v>128</v>
      </c>
      <c r="LV102" s="158" t="s">
        <v>128</v>
      </c>
      <c r="LW102" s="158" t="s">
        <v>128</v>
      </c>
      <c r="LX102" s="158" t="s">
        <v>128</v>
      </c>
      <c r="LY102" s="158" t="s">
        <v>128</v>
      </c>
      <c r="LZ102" s="158" t="s">
        <v>128</v>
      </c>
      <c r="MA102" s="158" t="s">
        <v>128</v>
      </c>
      <c r="MB102" s="158" t="s">
        <v>128</v>
      </c>
      <c r="MC102" s="158" t="s">
        <v>128</v>
      </c>
      <c r="MD102" s="158" t="s">
        <v>128</v>
      </c>
      <c r="ME102" s="158" t="s">
        <v>128</v>
      </c>
      <c r="MF102" s="158" t="s">
        <v>128</v>
      </c>
      <c r="MG102" s="158" t="s">
        <v>128</v>
      </c>
      <c r="MH102" s="158" t="s">
        <v>128</v>
      </c>
      <c r="MI102" s="158" t="s">
        <v>128</v>
      </c>
      <c r="MJ102" s="158" t="s">
        <v>128</v>
      </c>
      <c r="MK102" s="158" t="s">
        <v>128</v>
      </c>
      <c r="ML102" s="158" t="s">
        <v>128</v>
      </c>
      <c r="MM102" s="158" t="s">
        <v>128</v>
      </c>
      <c r="MN102" s="158" t="s">
        <v>128</v>
      </c>
      <c r="MO102" s="158" t="s">
        <v>128</v>
      </c>
      <c r="MP102" s="158" t="s">
        <v>128</v>
      </c>
      <c r="MQ102" s="158" t="s">
        <v>128</v>
      </c>
      <c r="MR102" s="158" t="s">
        <v>128</v>
      </c>
      <c r="MS102" s="158" t="s">
        <v>128</v>
      </c>
      <c r="MT102" s="158" t="s">
        <v>128</v>
      </c>
      <c r="MU102" s="158" t="s">
        <v>128</v>
      </c>
      <c r="MV102" s="158" t="s">
        <v>128</v>
      </c>
      <c r="MW102" s="158" t="s">
        <v>128</v>
      </c>
      <c r="MX102" s="158" t="s">
        <v>128</v>
      </c>
      <c r="MY102" s="158" t="s">
        <v>128</v>
      </c>
      <c r="MZ102" s="158" t="s">
        <v>128</v>
      </c>
      <c r="NA102" s="158" t="s">
        <v>128</v>
      </c>
      <c r="NB102" s="158" t="s">
        <v>128</v>
      </c>
      <c r="NC102" s="158" t="s">
        <v>128</v>
      </c>
      <c r="ND102" s="158" t="s">
        <v>128</v>
      </c>
      <c r="NE102" s="158" t="s">
        <v>128</v>
      </c>
      <c r="NF102" s="158" t="s">
        <v>128</v>
      </c>
      <c r="NG102" s="158" t="s">
        <v>128</v>
      </c>
      <c r="NH102" s="158" t="s">
        <v>128</v>
      </c>
      <c r="NI102" s="158" t="s">
        <v>128</v>
      </c>
      <c r="NJ102" s="158" t="s">
        <v>128</v>
      </c>
      <c r="NK102" s="158" t="s">
        <v>128</v>
      </c>
      <c r="NL102" s="158" t="s">
        <v>128</v>
      </c>
      <c r="NM102" s="158" t="s">
        <v>128</v>
      </c>
      <c r="NN102" s="158" t="s">
        <v>128</v>
      </c>
      <c r="NO102" s="158" t="s">
        <v>128</v>
      </c>
      <c r="NP102" s="158" t="s">
        <v>128</v>
      </c>
      <c r="NQ102" s="158" t="s">
        <v>128</v>
      </c>
      <c r="NR102" s="158" t="s">
        <v>128</v>
      </c>
      <c r="NS102" s="158" t="s">
        <v>128</v>
      </c>
      <c r="NT102" s="158" t="s">
        <v>128</v>
      </c>
      <c r="NU102" s="158" t="s">
        <v>128</v>
      </c>
      <c r="NV102" s="158" t="s">
        <v>128</v>
      </c>
      <c r="NW102" s="158" t="s">
        <v>128</v>
      </c>
      <c r="NX102" s="158" t="s">
        <v>128</v>
      </c>
      <c r="NY102" s="158" t="s">
        <v>128</v>
      </c>
      <c r="NZ102" s="158" t="s">
        <v>128</v>
      </c>
      <c r="OA102" s="158" t="s">
        <v>128</v>
      </c>
      <c r="OB102" s="158" t="s">
        <v>128</v>
      </c>
      <c r="OC102" s="158" t="s">
        <v>128</v>
      </c>
      <c r="OD102" s="158" t="s">
        <v>128</v>
      </c>
      <c r="OE102" s="170" t="s">
        <v>128</v>
      </c>
      <c r="OF102" s="181"/>
      <c r="OG102" s="174">
        <f t="shared" si="451"/>
        <v>45.987934728764166</v>
      </c>
      <c r="OH102" s="66" t="str">
        <f t="shared" si="452"/>
        <v>kg/GJ delivered</v>
      </c>
      <c r="OI102" s="66" t="str">
        <f t="shared" si="453"/>
        <v/>
      </c>
      <c r="OJ102" s="66" t="str">
        <f t="shared" si="454"/>
        <v/>
      </c>
      <c r="OK102" s="66" t="str">
        <f t="shared" si="455"/>
        <v/>
      </c>
      <c r="OL102" s="66" t="str">
        <f t="shared" si="456"/>
        <v/>
      </c>
      <c r="OM102" s="159">
        <f t="shared" si="457"/>
        <v>353.51619098759494</v>
      </c>
      <c r="ON102" s="66" t="str">
        <f t="shared" si="458"/>
        <v>kg/GJ delivered</v>
      </c>
      <c r="OO102" s="66" t="str">
        <f t="shared" si="459"/>
        <v/>
      </c>
      <c r="OP102" s="66" t="str">
        <f t="shared" si="460"/>
        <v/>
      </c>
      <c r="OQ102" s="66" t="str">
        <f t="shared" si="461"/>
        <v/>
      </c>
      <c r="OR102" s="66" t="str">
        <f t="shared" si="462"/>
        <v/>
      </c>
      <c r="OS102" s="66" t="str">
        <f t="shared" si="463"/>
        <v/>
      </c>
      <c r="OT102" s="66" t="str">
        <f t="shared" si="464"/>
        <v/>
      </c>
      <c r="OU102" s="66" t="str">
        <f t="shared" si="465"/>
        <v/>
      </c>
      <c r="OV102" s="66" t="str">
        <f t="shared" si="466"/>
        <v/>
      </c>
      <c r="OW102" s="66" t="str">
        <f t="shared" si="467"/>
        <v/>
      </c>
      <c r="OX102" s="66" t="str">
        <f t="shared" si="468"/>
        <v/>
      </c>
      <c r="OY102" s="66" t="str">
        <f t="shared" si="469"/>
        <v/>
      </c>
      <c r="OZ102" s="66" t="str">
        <f t="shared" si="470"/>
        <v/>
      </c>
      <c r="PA102" s="66" t="str">
        <f t="shared" si="471"/>
        <v/>
      </c>
      <c r="PB102" s="66" t="str">
        <f t="shared" si="472"/>
        <v/>
      </c>
      <c r="PC102" s="66" t="str">
        <f t="shared" si="473"/>
        <v/>
      </c>
      <c r="PD102" s="66" t="str">
        <f t="shared" si="474"/>
        <v/>
      </c>
      <c r="PE102" s="66" t="str">
        <f t="shared" si="475"/>
        <v/>
      </c>
      <c r="PF102" s="66" t="str">
        <f t="shared" si="476"/>
        <v/>
      </c>
      <c r="PG102" s="66" t="str">
        <f t="shared" si="477"/>
        <v/>
      </c>
      <c r="PH102" s="66" t="str">
        <f t="shared" si="478"/>
        <v/>
      </c>
      <c r="PI102" s="66" t="str">
        <f t="shared" si="479"/>
        <v/>
      </c>
      <c r="PJ102" s="66" t="str">
        <f t="shared" si="480"/>
        <v/>
      </c>
      <c r="PK102" s="66" t="str">
        <f t="shared" si="481"/>
        <v/>
      </c>
      <c r="PL102" s="66" t="str">
        <f t="shared" si="482"/>
        <v/>
      </c>
      <c r="PM102" s="66" t="str">
        <f t="shared" si="483"/>
        <v/>
      </c>
      <c r="PN102" s="66" t="str">
        <f t="shared" si="484"/>
        <v/>
      </c>
      <c r="PO102" s="66" t="str">
        <f t="shared" si="485"/>
        <v/>
      </c>
      <c r="PP102" s="66" t="str">
        <f t="shared" si="486"/>
        <v/>
      </c>
      <c r="PQ102" s="66" t="str">
        <f t="shared" si="487"/>
        <v/>
      </c>
      <c r="PR102" s="66" t="str">
        <f t="shared" si="488"/>
        <v/>
      </c>
      <c r="PS102" s="66" t="str">
        <f t="shared" si="489"/>
        <v/>
      </c>
      <c r="PT102" s="66" t="str">
        <f t="shared" si="490"/>
        <v/>
      </c>
      <c r="PU102" s="66" t="str">
        <f t="shared" si="491"/>
        <v/>
      </c>
      <c r="PV102" s="66" t="str">
        <f t="shared" si="492"/>
        <v/>
      </c>
      <c r="PW102" s="66" t="str">
        <f t="shared" si="493"/>
        <v/>
      </c>
      <c r="PX102" s="66" t="str">
        <f t="shared" si="494"/>
        <v/>
      </c>
      <c r="PY102" s="66" t="str">
        <f t="shared" si="495"/>
        <v/>
      </c>
      <c r="PZ102" s="66" t="str">
        <f t="shared" si="496"/>
        <v/>
      </c>
      <c r="QA102" s="66" t="str">
        <f t="shared" si="497"/>
        <v/>
      </c>
      <c r="QB102" s="66" t="str">
        <f t="shared" si="498"/>
        <v/>
      </c>
      <c r="QC102" s="66" t="str">
        <f t="shared" si="499"/>
        <v/>
      </c>
      <c r="QD102" s="66" t="str">
        <f t="shared" si="500"/>
        <v/>
      </c>
      <c r="QE102" s="66" t="str">
        <f t="shared" si="501"/>
        <v/>
      </c>
      <c r="QF102" s="66" t="str">
        <f t="shared" si="502"/>
        <v/>
      </c>
      <c r="QG102" s="66" t="str">
        <f t="shared" si="503"/>
        <v/>
      </c>
      <c r="QH102" s="66" t="str">
        <f t="shared" si="504"/>
        <v/>
      </c>
      <c r="QI102" s="66" t="str">
        <f t="shared" si="505"/>
        <v/>
      </c>
      <c r="QJ102" s="66" t="str">
        <f t="shared" si="506"/>
        <v/>
      </c>
      <c r="QK102" s="66" t="str">
        <f t="shared" si="507"/>
        <v/>
      </c>
      <c r="QL102" s="66" t="str">
        <f t="shared" si="508"/>
        <v/>
      </c>
      <c r="QM102" s="66" t="str">
        <f t="shared" si="509"/>
        <v/>
      </c>
      <c r="QN102" s="66" t="str">
        <f t="shared" si="510"/>
        <v/>
      </c>
      <c r="QO102" s="66" t="str">
        <f t="shared" si="511"/>
        <v/>
      </c>
      <c r="QP102" s="66" t="str">
        <f t="shared" si="512"/>
        <v/>
      </c>
      <c r="QQ102" s="66" t="str">
        <f t="shared" si="513"/>
        <v/>
      </c>
      <c r="QR102" s="66" t="str">
        <f t="shared" si="514"/>
        <v/>
      </c>
      <c r="QS102" s="66" t="str">
        <f t="shared" si="515"/>
        <v/>
      </c>
      <c r="QT102" s="66" t="str">
        <f t="shared" si="516"/>
        <v/>
      </c>
      <c r="QU102" s="66" t="str">
        <f t="shared" si="517"/>
        <v/>
      </c>
      <c r="QV102" s="66" t="str">
        <f t="shared" si="518"/>
        <v/>
      </c>
      <c r="QW102" s="66" t="str">
        <f t="shared" si="519"/>
        <v/>
      </c>
      <c r="QX102" s="66" t="str">
        <f t="shared" si="520"/>
        <v/>
      </c>
      <c r="QY102" s="66" t="str">
        <f t="shared" si="521"/>
        <v/>
      </c>
      <c r="QZ102" s="66" t="str">
        <f t="shared" si="522"/>
        <v/>
      </c>
      <c r="RA102" s="66" t="str">
        <f t="shared" si="523"/>
        <v/>
      </c>
      <c r="RB102" s="66" t="str">
        <f t="shared" si="524"/>
        <v/>
      </c>
      <c r="RC102" s="66" t="str">
        <f t="shared" si="525"/>
        <v/>
      </c>
      <c r="RD102" s="66" t="str">
        <f t="shared" si="526"/>
        <v/>
      </c>
      <c r="RE102" s="66" t="str">
        <f t="shared" si="527"/>
        <v/>
      </c>
      <c r="RF102" s="66" t="str">
        <f t="shared" si="528"/>
        <v/>
      </c>
      <c r="RG102" s="66" t="str">
        <f t="shared" si="529"/>
        <v/>
      </c>
      <c r="RH102" s="66" t="str">
        <f t="shared" si="530"/>
        <v/>
      </c>
      <c r="RI102" s="66" t="str">
        <f t="shared" si="531"/>
        <v/>
      </c>
      <c r="RJ102" s="66" t="str">
        <f t="shared" si="532"/>
        <v/>
      </c>
      <c r="RK102" s="66" t="str">
        <f t="shared" si="533"/>
        <v/>
      </c>
      <c r="RL102" s="66" t="str">
        <f t="shared" si="534"/>
        <v/>
      </c>
      <c r="RM102" s="66" t="str">
        <f t="shared" si="535"/>
        <v/>
      </c>
      <c r="RN102" s="66" t="str">
        <f t="shared" si="536"/>
        <v/>
      </c>
      <c r="RO102" s="66" t="str">
        <f t="shared" si="537"/>
        <v/>
      </c>
      <c r="RP102" s="66" t="str">
        <f t="shared" si="538"/>
        <v/>
      </c>
      <c r="RQ102" s="66" t="str">
        <f t="shared" si="539"/>
        <v/>
      </c>
      <c r="RR102" s="66" t="str">
        <f t="shared" si="540"/>
        <v/>
      </c>
      <c r="RS102" s="66" t="str">
        <f t="shared" si="541"/>
        <v/>
      </c>
      <c r="RT102" s="66" t="str">
        <f t="shared" si="542"/>
        <v/>
      </c>
      <c r="RU102" s="66" t="str">
        <f t="shared" si="543"/>
        <v/>
      </c>
      <c r="RV102" s="66" t="str">
        <f t="shared" si="544"/>
        <v/>
      </c>
      <c r="RW102" s="66" t="str">
        <f t="shared" si="545"/>
        <v/>
      </c>
      <c r="RX102" s="66" t="str">
        <f t="shared" si="546"/>
        <v/>
      </c>
      <c r="RY102" s="66" t="str">
        <f t="shared" si="547"/>
        <v/>
      </c>
      <c r="RZ102" s="66" t="str">
        <f t="shared" si="548"/>
        <v/>
      </c>
      <c r="SA102" s="66" t="str">
        <f t="shared" si="549"/>
        <v/>
      </c>
      <c r="SB102" s="66" t="str">
        <f t="shared" si="550"/>
        <v/>
      </c>
      <c r="SC102" s="66" t="str">
        <f t="shared" si="551"/>
        <v/>
      </c>
      <c r="SD102" s="66" t="str">
        <f t="shared" si="552"/>
        <v/>
      </c>
      <c r="SE102" s="66" t="str">
        <f t="shared" si="553"/>
        <v/>
      </c>
      <c r="SF102" s="66" t="str">
        <f t="shared" si="554"/>
        <v/>
      </c>
      <c r="SG102" s="66" t="str">
        <f t="shared" si="555"/>
        <v/>
      </c>
      <c r="SH102" s="66" t="str">
        <f t="shared" si="556"/>
        <v/>
      </c>
      <c r="SI102" s="66" t="str">
        <f t="shared" si="557"/>
        <v/>
      </c>
      <c r="SJ102" s="66" t="str">
        <f t="shared" si="558"/>
        <v/>
      </c>
      <c r="SK102" s="66" t="str">
        <f t="shared" si="559"/>
        <v/>
      </c>
      <c r="SL102" s="66" t="str">
        <f t="shared" si="560"/>
        <v/>
      </c>
      <c r="SM102" s="66" t="str">
        <f t="shared" si="561"/>
        <v/>
      </c>
      <c r="SN102" s="66" t="str">
        <f t="shared" si="562"/>
        <v/>
      </c>
      <c r="SO102" s="66" t="str">
        <f t="shared" si="563"/>
        <v/>
      </c>
      <c r="SP102" s="66" t="str">
        <f t="shared" si="564"/>
        <v/>
      </c>
      <c r="SQ102" s="66" t="str">
        <f t="shared" si="565"/>
        <v/>
      </c>
      <c r="SR102" s="66" t="str">
        <f t="shared" si="566"/>
        <v/>
      </c>
      <c r="SS102" s="66" t="str">
        <f t="shared" si="567"/>
        <v/>
      </c>
      <c r="ST102" s="66" t="str">
        <f t="shared" si="568"/>
        <v/>
      </c>
      <c r="SU102" s="66" t="str">
        <f t="shared" si="569"/>
        <v/>
      </c>
      <c r="SV102" s="66" t="str">
        <f t="shared" si="570"/>
        <v/>
      </c>
      <c r="SW102" s="66" t="str">
        <f t="shared" si="571"/>
        <v/>
      </c>
      <c r="SX102" s="66" t="str">
        <f t="shared" si="572"/>
        <v/>
      </c>
      <c r="SY102" s="66" t="str">
        <f t="shared" si="573"/>
        <v/>
      </c>
      <c r="SZ102" s="66" t="str">
        <f t="shared" si="574"/>
        <v/>
      </c>
      <c r="TA102" s="66" t="str">
        <f t="shared" si="575"/>
        <v/>
      </c>
      <c r="TB102" s="66" t="str">
        <f t="shared" si="576"/>
        <v/>
      </c>
      <c r="TC102" s="66" t="str">
        <f t="shared" si="577"/>
        <v/>
      </c>
      <c r="TD102" s="66" t="str">
        <f t="shared" si="578"/>
        <v/>
      </c>
      <c r="TE102" s="66" t="str">
        <f t="shared" si="579"/>
        <v/>
      </c>
      <c r="TF102" s="66" t="str">
        <f t="shared" si="580"/>
        <v/>
      </c>
      <c r="TG102" s="66" t="str">
        <f t="shared" si="581"/>
        <v/>
      </c>
      <c r="TH102" s="66" t="str">
        <f t="shared" si="582"/>
        <v/>
      </c>
      <c r="TI102" s="66" t="str">
        <f t="shared" si="583"/>
        <v/>
      </c>
      <c r="TJ102" s="66" t="str">
        <f t="shared" si="584"/>
        <v/>
      </c>
      <c r="TK102" s="66" t="str">
        <f t="shared" si="585"/>
        <v/>
      </c>
      <c r="TL102" s="66" t="str">
        <f t="shared" si="586"/>
        <v/>
      </c>
      <c r="TM102" s="66" t="str">
        <f t="shared" si="587"/>
        <v/>
      </c>
      <c r="TN102" s="66" t="str">
        <f t="shared" si="588"/>
        <v/>
      </c>
      <c r="TO102" s="66" t="str">
        <f t="shared" si="589"/>
        <v/>
      </c>
      <c r="TP102" s="66" t="str">
        <f t="shared" si="590"/>
        <v/>
      </c>
      <c r="TQ102" s="66" t="str">
        <f t="shared" si="591"/>
        <v/>
      </c>
      <c r="TR102" s="66" t="str">
        <f t="shared" si="592"/>
        <v/>
      </c>
      <c r="TS102" s="66" t="str">
        <f t="shared" si="593"/>
        <v/>
      </c>
      <c r="TT102" s="66" t="str">
        <f t="shared" si="594"/>
        <v/>
      </c>
      <c r="TU102" s="66" t="str">
        <f t="shared" si="595"/>
        <v/>
      </c>
      <c r="TV102" s="66" t="str">
        <f t="shared" si="596"/>
        <v/>
      </c>
      <c r="TW102" s="66" t="str">
        <f t="shared" si="597"/>
        <v/>
      </c>
      <c r="TX102" s="66" t="str">
        <f t="shared" si="598"/>
        <v/>
      </c>
      <c r="TY102" s="66" t="str">
        <f t="shared" si="599"/>
        <v/>
      </c>
      <c r="TZ102" s="66" t="str">
        <f t="shared" si="600"/>
        <v/>
      </c>
      <c r="UA102" s="66" t="str">
        <f t="shared" si="601"/>
        <v/>
      </c>
      <c r="UB102" s="66" t="str">
        <f t="shared" si="602"/>
        <v/>
      </c>
      <c r="UC102" s="66" t="str">
        <f t="shared" si="603"/>
        <v/>
      </c>
      <c r="UD102" s="66" t="str">
        <f t="shared" si="604"/>
        <v/>
      </c>
      <c r="UE102" s="66" t="str">
        <f t="shared" si="605"/>
        <v/>
      </c>
      <c r="UF102" s="66" t="str">
        <f t="shared" si="606"/>
        <v/>
      </c>
      <c r="UG102" s="66" t="str">
        <f t="shared" si="607"/>
        <v/>
      </c>
      <c r="UH102" s="66" t="str">
        <f t="shared" si="608"/>
        <v/>
      </c>
      <c r="UI102" s="66" t="str">
        <f t="shared" si="609"/>
        <v/>
      </c>
      <c r="UJ102" s="66" t="str">
        <f t="shared" si="610"/>
        <v/>
      </c>
      <c r="UK102" s="66" t="str">
        <f t="shared" si="611"/>
        <v/>
      </c>
      <c r="UL102" s="66" t="str">
        <f t="shared" si="612"/>
        <v/>
      </c>
      <c r="UM102" s="66" t="str">
        <f t="shared" si="613"/>
        <v/>
      </c>
      <c r="UN102" s="66" t="str">
        <f t="shared" si="614"/>
        <v/>
      </c>
      <c r="UO102" s="66" t="str">
        <f t="shared" si="615"/>
        <v/>
      </c>
      <c r="UP102" s="66" t="str">
        <f t="shared" si="616"/>
        <v/>
      </c>
      <c r="UQ102" s="66" t="str">
        <f t="shared" si="617"/>
        <v/>
      </c>
      <c r="UR102" s="66" t="str">
        <f t="shared" si="618"/>
        <v/>
      </c>
      <c r="US102" s="66" t="str">
        <f t="shared" si="619"/>
        <v/>
      </c>
      <c r="UT102" s="66" t="str">
        <f t="shared" si="620"/>
        <v/>
      </c>
      <c r="UU102" s="66" t="str">
        <f t="shared" si="621"/>
        <v/>
      </c>
      <c r="UV102" s="66" t="str">
        <f t="shared" si="622"/>
        <v/>
      </c>
      <c r="UW102" s="66" t="str">
        <f t="shared" si="623"/>
        <v/>
      </c>
      <c r="UX102" s="66" t="str">
        <f t="shared" si="624"/>
        <v/>
      </c>
      <c r="UY102" s="66" t="str">
        <f t="shared" si="625"/>
        <v/>
      </c>
      <c r="UZ102" s="66" t="str">
        <f t="shared" si="626"/>
        <v/>
      </c>
      <c r="VA102" s="66" t="str">
        <f t="shared" si="627"/>
        <v/>
      </c>
      <c r="VB102" s="66" t="str">
        <f t="shared" si="628"/>
        <v/>
      </c>
      <c r="VC102" s="66" t="str">
        <f t="shared" si="629"/>
        <v/>
      </c>
      <c r="VD102" s="66" t="str">
        <f t="shared" si="630"/>
        <v/>
      </c>
      <c r="VE102" s="66" t="str">
        <f t="shared" si="631"/>
        <v/>
      </c>
      <c r="VF102" s="66" t="str">
        <f t="shared" si="632"/>
        <v/>
      </c>
      <c r="VG102" s="66" t="str">
        <f t="shared" si="633"/>
        <v/>
      </c>
      <c r="VH102" s="66" t="str">
        <f t="shared" si="634"/>
        <v/>
      </c>
      <c r="VI102" s="66" t="str">
        <f t="shared" si="635"/>
        <v/>
      </c>
      <c r="VJ102" s="66" t="str">
        <f t="shared" si="636"/>
        <v/>
      </c>
      <c r="VK102" s="66" t="str">
        <f t="shared" si="637"/>
        <v/>
      </c>
      <c r="VL102" s="66" t="str">
        <f t="shared" si="638"/>
        <v/>
      </c>
      <c r="VM102" s="66" t="str">
        <f t="shared" si="639"/>
        <v/>
      </c>
      <c r="VN102" s="66" t="str">
        <f t="shared" si="640"/>
        <v/>
      </c>
      <c r="VO102" s="66" t="str">
        <f t="shared" si="641"/>
        <v/>
      </c>
      <c r="VP102" s="66" t="str">
        <f t="shared" si="642"/>
        <v/>
      </c>
      <c r="VQ102" s="66" t="str">
        <f t="shared" si="643"/>
        <v/>
      </c>
      <c r="VR102" s="66" t="str">
        <f t="shared" si="644"/>
        <v/>
      </c>
      <c r="VS102" s="66" t="str">
        <f t="shared" si="645"/>
        <v/>
      </c>
      <c r="VT102" s="66" t="str">
        <f t="shared" si="646"/>
        <v/>
      </c>
      <c r="VU102" s="66" t="str">
        <f t="shared" si="647"/>
        <v/>
      </c>
      <c r="VV102" s="66" t="str">
        <f t="shared" si="648"/>
        <v/>
      </c>
      <c r="VW102" s="66" t="str">
        <f t="shared" si="649"/>
        <v/>
      </c>
      <c r="VX102" s="66" t="str">
        <f t="shared" si="650"/>
        <v/>
      </c>
      <c r="VY102" s="66" t="str">
        <f t="shared" si="651"/>
        <v/>
      </c>
      <c r="VZ102" s="66" t="str">
        <f t="shared" si="652"/>
        <v/>
      </c>
      <c r="WA102" s="66" t="str">
        <f t="shared" si="653"/>
        <v/>
      </c>
      <c r="WB102" s="66" t="str">
        <f t="shared" si="654"/>
        <v/>
      </c>
      <c r="WC102" s="66" t="str">
        <f t="shared" si="655"/>
        <v/>
      </c>
      <c r="WD102" s="66" t="str">
        <f t="shared" si="656"/>
        <v/>
      </c>
      <c r="WE102" s="66" t="str">
        <f t="shared" si="657"/>
        <v/>
      </c>
      <c r="WF102" s="66" t="str">
        <f t="shared" si="658"/>
        <v/>
      </c>
      <c r="WG102" s="66" t="str">
        <f t="shared" si="659"/>
        <v/>
      </c>
      <c r="WH102" s="66" t="str">
        <f t="shared" si="660"/>
        <v/>
      </c>
      <c r="WI102" s="66" t="str">
        <f t="shared" si="661"/>
        <v/>
      </c>
      <c r="WJ102" s="66" t="str">
        <f t="shared" si="662"/>
        <v/>
      </c>
      <c r="WK102" s="66" t="str">
        <f t="shared" si="663"/>
        <v/>
      </c>
      <c r="WL102" s="66" t="str">
        <f t="shared" si="664"/>
        <v/>
      </c>
      <c r="WM102" s="66" t="str">
        <f t="shared" si="665"/>
        <v/>
      </c>
      <c r="WN102" s="66" t="str">
        <f t="shared" si="666"/>
        <v/>
      </c>
      <c r="WO102" s="66" t="str">
        <f t="shared" si="667"/>
        <v/>
      </c>
      <c r="WP102" s="66" t="str">
        <f t="shared" si="668"/>
        <v/>
      </c>
      <c r="WQ102" s="66" t="str">
        <f t="shared" si="669"/>
        <v/>
      </c>
      <c r="WR102" s="66" t="str">
        <f t="shared" si="670"/>
        <v/>
      </c>
      <c r="WS102" s="66" t="str">
        <f t="shared" si="671"/>
        <v/>
      </c>
      <c r="WT102" s="66" t="str">
        <f t="shared" si="672"/>
        <v/>
      </c>
      <c r="WU102" s="66" t="str">
        <f t="shared" si="673"/>
        <v/>
      </c>
      <c r="WV102" s="66" t="str">
        <f t="shared" si="674"/>
        <v/>
      </c>
      <c r="WW102" s="66" t="str">
        <f t="shared" si="675"/>
        <v/>
      </c>
      <c r="WX102" s="66" t="str">
        <f t="shared" si="676"/>
        <v/>
      </c>
      <c r="WY102" s="66" t="str">
        <f t="shared" si="677"/>
        <v/>
      </c>
      <c r="WZ102" s="66" t="str">
        <f t="shared" si="678"/>
        <v/>
      </c>
      <c r="XA102" s="66" t="str">
        <f t="shared" si="679"/>
        <v/>
      </c>
      <c r="XB102" s="66" t="str">
        <f t="shared" si="680"/>
        <v/>
      </c>
      <c r="XC102" s="66" t="str">
        <f t="shared" si="681"/>
        <v/>
      </c>
      <c r="XD102" s="66" t="str">
        <f t="shared" si="682"/>
        <v/>
      </c>
      <c r="XE102" s="66" t="str">
        <f t="shared" si="683"/>
        <v/>
      </c>
      <c r="XF102" s="66" t="str">
        <f t="shared" si="684"/>
        <v/>
      </c>
      <c r="XG102" s="66" t="str">
        <f t="shared" si="685"/>
        <v/>
      </c>
      <c r="XH102" s="66" t="str">
        <f t="shared" si="686"/>
        <v/>
      </c>
      <c r="XI102" s="66" t="str">
        <f t="shared" si="687"/>
        <v/>
      </c>
      <c r="XJ102" s="66" t="str">
        <f t="shared" si="688"/>
        <v/>
      </c>
      <c r="XK102" s="66" t="str">
        <f t="shared" si="689"/>
        <v/>
      </c>
      <c r="XL102" s="66" t="str">
        <f t="shared" si="690"/>
        <v/>
      </c>
      <c r="XM102" s="66" t="str">
        <f t="shared" si="691"/>
        <v/>
      </c>
      <c r="XN102" s="66" t="str">
        <f t="shared" si="692"/>
        <v/>
      </c>
      <c r="XO102" s="66" t="str">
        <f t="shared" si="693"/>
        <v/>
      </c>
      <c r="XP102" s="66" t="str">
        <f t="shared" si="694"/>
        <v/>
      </c>
      <c r="XQ102" s="66" t="str">
        <f t="shared" si="695"/>
        <v/>
      </c>
      <c r="XR102" s="66" t="str">
        <f t="shared" si="696"/>
        <v/>
      </c>
      <c r="XS102" s="66" t="str">
        <f t="shared" si="697"/>
        <v/>
      </c>
      <c r="XT102" s="66" t="str">
        <f t="shared" si="698"/>
        <v/>
      </c>
      <c r="XU102" s="66" t="str">
        <f t="shared" si="699"/>
        <v/>
      </c>
      <c r="XV102" s="66" t="str">
        <f t="shared" si="700"/>
        <v/>
      </c>
      <c r="XW102" s="66" t="str">
        <f t="shared" si="701"/>
        <v/>
      </c>
      <c r="XX102" s="66" t="str">
        <f t="shared" si="702"/>
        <v/>
      </c>
      <c r="XY102" s="66" t="str">
        <f t="shared" si="703"/>
        <v/>
      </c>
      <c r="XZ102" s="66" t="str">
        <f t="shared" si="704"/>
        <v/>
      </c>
      <c r="YA102" s="66" t="str">
        <f t="shared" si="705"/>
        <v/>
      </c>
      <c r="YB102" s="66" t="str">
        <f t="shared" si="706"/>
        <v/>
      </c>
      <c r="YC102" s="66" t="str">
        <f t="shared" si="707"/>
        <v/>
      </c>
      <c r="YD102" s="66" t="str">
        <f t="shared" si="708"/>
        <v/>
      </c>
      <c r="YE102" s="66" t="str">
        <f t="shared" si="709"/>
        <v/>
      </c>
      <c r="YF102" s="66" t="str">
        <f t="shared" si="710"/>
        <v/>
      </c>
      <c r="YG102" s="66" t="str">
        <f t="shared" si="711"/>
        <v/>
      </c>
      <c r="YH102" s="66" t="str">
        <f t="shared" si="712"/>
        <v/>
      </c>
      <c r="YI102" s="66" t="str">
        <f t="shared" si="713"/>
        <v/>
      </c>
      <c r="YJ102" s="66" t="str">
        <f t="shared" si="714"/>
        <v/>
      </c>
      <c r="YK102" s="66" t="str">
        <f t="shared" si="715"/>
        <v/>
      </c>
      <c r="YL102" s="66" t="str">
        <f t="shared" si="716"/>
        <v/>
      </c>
      <c r="YM102" s="66" t="str">
        <f t="shared" si="717"/>
        <v/>
      </c>
      <c r="YN102" s="66" t="str">
        <f t="shared" si="718"/>
        <v/>
      </c>
      <c r="YO102" s="66" t="str">
        <f t="shared" si="719"/>
        <v/>
      </c>
      <c r="YP102" s="66" t="str">
        <f t="shared" si="720"/>
        <v/>
      </c>
      <c r="YQ102" s="66" t="str">
        <f t="shared" si="721"/>
        <v/>
      </c>
      <c r="YR102" s="66" t="str">
        <f t="shared" si="722"/>
        <v/>
      </c>
      <c r="YS102" s="66" t="str">
        <f t="shared" si="723"/>
        <v/>
      </c>
      <c r="YT102" s="66" t="str">
        <f t="shared" si="724"/>
        <v/>
      </c>
      <c r="YU102" s="66" t="str">
        <f t="shared" si="725"/>
        <v/>
      </c>
      <c r="YV102" s="66" t="str">
        <f t="shared" si="726"/>
        <v/>
      </c>
      <c r="YW102" s="66" t="str">
        <f t="shared" si="727"/>
        <v/>
      </c>
      <c r="YX102" s="66" t="str">
        <f t="shared" si="728"/>
        <v/>
      </c>
      <c r="YY102" s="66" t="str">
        <f t="shared" si="729"/>
        <v/>
      </c>
      <c r="YZ102" s="66" t="str">
        <f t="shared" si="730"/>
        <v/>
      </c>
      <c r="ZA102" s="66" t="str">
        <f t="shared" si="731"/>
        <v/>
      </c>
      <c r="ZB102" s="66" t="str">
        <f t="shared" si="732"/>
        <v/>
      </c>
      <c r="ZC102" s="66" t="str">
        <f t="shared" si="733"/>
        <v/>
      </c>
      <c r="ZD102" s="66" t="str">
        <f t="shared" si="734"/>
        <v/>
      </c>
      <c r="ZE102" s="66" t="str">
        <f t="shared" si="735"/>
        <v/>
      </c>
      <c r="ZF102" s="66" t="str">
        <f t="shared" si="736"/>
        <v/>
      </c>
      <c r="ZG102" s="66" t="str">
        <f t="shared" si="737"/>
        <v/>
      </c>
      <c r="ZH102" s="66" t="str">
        <f t="shared" si="738"/>
        <v/>
      </c>
      <c r="ZI102" s="66" t="str">
        <f t="shared" si="739"/>
        <v/>
      </c>
      <c r="ZJ102" s="66" t="str">
        <f t="shared" si="740"/>
        <v/>
      </c>
      <c r="ZK102" s="66" t="str">
        <f t="shared" si="741"/>
        <v/>
      </c>
      <c r="ZL102" s="66" t="str">
        <f t="shared" si="742"/>
        <v/>
      </c>
      <c r="ZM102" s="66" t="str">
        <f t="shared" si="743"/>
        <v/>
      </c>
      <c r="ZN102" s="66" t="str">
        <f t="shared" si="744"/>
        <v/>
      </c>
      <c r="ZO102" s="66" t="str">
        <f t="shared" si="745"/>
        <v/>
      </c>
      <c r="ZP102" s="66" t="str">
        <f t="shared" si="746"/>
        <v/>
      </c>
      <c r="ZQ102" s="66" t="str">
        <f t="shared" si="747"/>
        <v/>
      </c>
      <c r="ZR102" s="66" t="str">
        <f t="shared" si="748"/>
        <v/>
      </c>
      <c r="ZS102" s="66" t="str">
        <f t="shared" si="749"/>
        <v/>
      </c>
      <c r="ZT102" s="66" t="str">
        <f t="shared" si="750"/>
        <v/>
      </c>
      <c r="ZU102" s="66" t="str">
        <f t="shared" si="751"/>
        <v/>
      </c>
      <c r="ZV102" s="66" t="str">
        <f t="shared" si="752"/>
        <v/>
      </c>
      <c r="ZW102" s="66" t="str">
        <f t="shared" si="753"/>
        <v/>
      </c>
      <c r="ZX102" s="66" t="str">
        <f t="shared" si="754"/>
        <v/>
      </c>
      <c r="ZY102" s="66" t="str">
        <f t="shared" si="755"/>
        <v/>
      </c>
      <c r="ZZ102" s="66" t="str">
        <f t="shared" si="756"/>
        <v/>
      </c>
      <c r="AAA102" s="66" t="str">
        <f t="shared" si="757"/>
        <v/>
      </c>
      <c r="AAB102" s="66" t="str">
        <f t="shared" si="758"/>
        <v/>
      </c>
      <c r="AAC102" s="66" t="str">
        <f t="shared" si="759"/>
        <v/>
      </c>
      <c r="AAD102" s="66" t="str">
        <f t="shared" si="760"/>
        <v/>
      </c>
      <c r="AAE102" s="66" t="str">
        <f t="shared" si="761"/>
        <v/>
      </c>
      <c r="AAF102" s="66" t="str">
        <f t="shared" si="762"/>
        <v/>
      </c>
      <c r="AAG102" s="66" t="str">
        <f t="shared" si="763"/>
        <v/>
      </c>
      <c r="AAH102" s="66" t="str">
        <f t="shared" si="764"/>
        <v/>
      </c>
      <c r="AAI102" s="66" t="str">
        <f t="shared" si="765"/>
        <v/>
      </c>
      <c r="AAJ102" s="66" t="str">
        <f t="shared" si="766"/>
        <v/>
      </c>
      <c r="AAK102" s="66" t="str">
        <f t="shared" si="767"/>
        <v/>
      </c>
      <c r="AAL102" s="66" t="str">
        <f t="shared" si="768"/>
        <v/>
      </c>
      <c r="AAM102" s="66" t="str">
        <f t="shared" si="769"/>
        <v/>
      </c>
      <c r="AAN102" s="66" t="str">
        <f t="shared" si="770"/>
        <v/>
      </c>
      <c r="AAO102" s="66" t="str">
        <f t="shared" si="771"/>
        <v/>
      </c>
      <c r="AAP102" s="66" t="str">
        <f t="shared" si="772"/>
        <v/>
      </c>
      <c r="AAQ102" s="66" t="str">
        <f t="shared" si="773"/>
        <v/>
      </c>
      <c r="AAR102" s="66" t="str">
        <f t="shared" si="774"/>
        <v/>
      </c>
      <c r="AAS102" s="66" t="str">
        <f t="shared" si="775"/>
        <v/>
      </c>
      <c r="AAT102" s="66" t="str">
        <f t="shared" si="776"/>
        <v/>
      </c>
      <c r="AAU102" s="66" t="str">
        <f t="shared" si="777"/>
        <v/>
      </c>
      <c r="AAV102" s="66" t="str">
        <f t="shared" si="778"/>
        <v/>
      </c>
      <c r="AAW102" s="66" t="str">
        <f t="shared" si="779"/>
        <v/>
      </c>
      <c r="AAX102" s="66" t="str">
        <f t="shared" si="780"/>
        <v/>
      </c>
      <c r="AAY102" s="66" t="str">
        <f t="shared" si="781"/>
        <v/>
      </c>
      <c r="AAZ102" s="66" t="str">
        <f t="shared" si="782"/>
        <v/>
      </c>
      <c r="ABA102" s="66" t="str">
        <f t="shared" si="783"/>
        <v/>
      </c>
      <c r="ABB102" s="66" t="str">
        <f t="shared" si="784"/>
        <v/>
      </c>
      <c r="ABC102" s="66" t="str">
        <f t="shared" si="785"/>
        <v/>
      </c>
      <c r="ABD102" s="66" t="str">
        <f t="shared" si="786"/>
        <v/>
      </c>
      <c r="ABE102" s="66" t="str">
        <f t="shared" si="787"/>
        <v/>
      </c>
      <c r="ABF102" s="66" t="str">
        <f t="shared" si="788"/>
        <v/>
      </c>
      <c r="ABG102" s="66" t="str">
        <f t="shared" si="789"/>
        <v/>
      </c>
      <c r="ABH102" s="66" t="str">
        <f t="shared" si="790"/>
        <v/>
      </c>
      <c r="ABI102" s="66" t="str">
        <f t="shared" si="791"/>
        <v/>
      </c>
      <c r="ABJ102" s="66" t="str">
        <f t="shared" si="792"/>
        <v/>
      </c>
      <c r="ABK102" s="66" t="str">
        <f t="shared" si="793"/>
        <v/>
      </c>
      <c r="ABL102" s="66" t="str">
        <f t="shared" si="794"/>
        <v/>
      </c>
      <c r="ABM102" s="66" t="str">
        <f t="shared" si="795"/>
        <v/>
      </c>
      <c r="ABN102" s="66" t="str">
        <f t="shared" si="796"/>
        <v/>
      </c>
      <c r="ABO102" s="66" t="str">
        <f t="shared" si="797"/>
        <v/>
      </c>
      <c r="ABP102" s="66" t="str">
        <f t="shared" si="798"/>
        <v/>
      </c>
      <c r="ABQ102" s="66" t="str">
        <f t="shared" si="799"/>
        <v/>
      </c>
      <c r="ABR102" s="66" t="str">
        <f t="shared" si="800"/>
        <v/>
      </c>
      <c r="ABS102" s="66" t="str">
        <f t="shared" si="801"/>
        <v/>
      </c>
      <c r="ABT102" s="66" t="str">
        <f t="shared" si="802"/>
        <v/>
      </c>
      <c r="ABU102" s="66" t="str">
        <f t="shared" si="803"/>
        <v/>
      </c>
      <c r="ABV102" s="66" t="str">
        <f t="shared" si="804"/>
        <v/>
      </c>
      <c r="ABW102" s="66" t="str">
        <f t="shared" si="805"/>
        <v/>
      </c>
      <c r="ABX102" s="66" t="str">
        <f t="shared" si="806"/>
        <v/>
      </c>
      <c r="ABY102" s="66" t="str">
        <f t="shared" si="807"/>
        <v/>
      </c>
      <c r="ABZ102" s="66" t="str">
        <f t="shared" si="808"/>
        <v/>
      </c>
      <c r="ACA102" s="66" t="str">
        <f t="shared" si="809"/>
        <v/>
      </c>
      <c r="ACB102" s="66" t="str">
        <f t="shared" si="810"/>
        <v/>
      </c>
      <c r="ACC102" s="66" t="str">
        <f t="shared" si="811"/>
        <v/>
      </c>
      <c r="ACD102" s="66" t="str">
        <f t="shared" si="812"/>
        <v/>
      </c>
      <c r="ACE102" s="66" t="str">
        <f t="shared" si="813"/>
        <v/>
      </c>
      <c r="ACF102" s="66" t="str">
        <f t="shared" si="814"/>
        <v/>
      </c>
      <c r="ACG102" s="66" t="str">
        <f t="shared" si="815"/>
        <v/>
      </c>
      <c r="ACH102" s="66" t="str">
        <f t="shared" si="816"/>
        <v/>
      </c>
      <c r="ACI102" s="66" t="str">
        <f t="shared" si="817"/>
        <v/>
      </c>
      <c r="ACJ102" s="66" t="str">
        <f t="shared" si="818"/>
        <v/>
      </c>
      <c r="ACK102" s="66" t="str">
        <f t="shared" si="819"/>
        <v/>
      </c>
      <c r="ACL102" s="66" t="str">
        <f t="shared" si="820"/>
        <v/>
      </c>
      <c r="ACM102" s="66" t="str">
        <f t="shared" ref="ACM102:ACN102" si="860">IF(AND(ACS$3="Unit", ACL102=""), "", IF(AND(ACS$3="Unit", ACL102="-"),"", IF(ACS$3="Unit", "kg/GJ delivered", IF(AND(NY102&lt;&gt;"", NY102&lt;&gt;"-", NX102="-"),"", IF($H102="","", IF(NX102="nd", "",IF(NX102="&lt;n.a.&gt;", "", IF(NY102="#/MJ", "", IF(NY102="kg/GJ delivered",NX102,IF(NY102="g/MJ delivered",NX102,IF(NY102="kg/MJ delivered",NX102*1000,IF(NY102="mg/MJ delivered",NX102/1000,IF(NY102="g/kg",((NX102)*(1/$I102)*(1/$H102)),IF(NY102="mg/kg",((NX102/1000)*(1/$I102)*(1/$H102)),IF(NY102="mg/MJ delivered",NX102/1000,IF(NY102="-","","Error"))))))))))))))))</f>
        <v/>
      </c>
      <c r="ACN102" s="66" t="str">
        <f t="shared" si="860"/>
        <v/>
      </c>
      <c r="ACO102" s="66" t="str">
        <f t="shared" si="822"/>
        <v/>
      </c>
      <c r="ACP102" s="66" t="str">
        <f t="shared" si="823"/>
        <v/>
      </c>
      <c r="ACQ102" s="66" t="str">
        <f t="shared" si="824"/>
        <v/>
      </c>
      <c r="ACR102" s="66" t="str">
        <f t="shared" si="825"/>
        <v/>
      </c>
      <c r="ACS102" s="66" t="str">
        <f t="shared" si="826"/>
        <v/>
      </c>
      <c r="ACT102" s="66" t="str">
        <f t="shared" si="827"/>
        <v/>
      </c>
    </row>
    <row r="103" spans="2:774" ht="15.75" customHeight="1" x14ac:dyDescent="0.25">
      <c r="B103" s="66">
        <v>393</v>
      </c>
      <c r="C103" s="66" t="s">
        <v>1305</v>
      </c>
      <c r="D103" s="66" t="s">
        <v>1292</v>
      </c>
      <c r="E103" s="156" t="s">
        <v>139</v>
      </c>
      <c r="F103" s="66" t="s">
        <v>139</v>
      </c>
      <c r="G103" s="66" t="s">
        <v>492</v>
      </c>
      <c r="H103" s="126">
        <v>0.28600000000000003</v>
      </c>
      <c r="I103" s="130">
        <f>'Heating Values'!$D$33</f>
        <v>25.715</v>
      </c>
      <c r="J103" s="66" t="str">
        <f t="shared" si="449"/>
        <v>Charcoal, Improved, GLO</v>
      </c>
      <c r="K103" s="161"/>
      <c r="L103" s="161"/>
      <c r="M103" s="161"/>
      <c r="N103" s="161"/>
      <c r="O103" s="66" t="s">
        <v>1302</v>
      </c>
      <c r="P103" s="66" t="str">
        <f t="shared" si="852"/>
        <v>GLO</v>
      </c>
      <c r="Q103" s="66" t="s">
        <v>306</v>
      </c>
      <c r="R103" s="164">
        <v>264.2998027613412</v>
      </c>
      <c r="S103" s="158" t="s">
        <v>523</v>
      </c>
      <c r="T103" s="158" t="s">
        <v>128</v>
      </c>
      <c r="U103" s="158" t="s">
        <v>128</v>
      </c>
      <c r="V103" s="158" t="s">
        <v>128</v>
      </c>
      <c r="W103" s="158" t="s">
        <v>128</v>
      </c>
      <c r="X103" s="166">
        <v>3110.4536489151874</v>
      </c>
      <c r="Y103" s="158" t="s">
        <v>523</v>
      </c>
      <c r="Z103" s="158" t="s">
        <v>128</v>
      </c>
      <c r="AA103" s="158" t="s">
        <v>128</v>
      </c>
      <c r="AB103" s="158" t="s">
        <v>128</v>
      </c>
      <c r="AC103" s="158" t="s">
        <v>128</v>
      </c>
      <c r="AD103" s="158" t="s">
        <v>128</v>
      </c>
      <c r="AE103" s="158" t="s">
        <v>128</v>
      </c>
      <c r="AF103" s="158" t="s">
        <v>128</v>
      </c>
      <c r="AG103" s="158" t="s">
        <v>128</v>
      </c>
      <c r="AH103" s="158" t="s">
        <v>128</v>
      </c>
      <c r="AI103" s="158" t="s">
        <v>128</v>
      </c>
      <c r="AJ103" s="158" t="s">
        <v>128</v>
      </c>
      <c r="AK103" s="158" t="s">
        <v>128</v>
      </c>
      <c r="AL103" s="158" t="s">
        <v>128</v>
      </c>
      <c r="AM103" s="158" t="s">
        <v>128</v>
      </c>
      <c r="AN103" s="158" t="s">
        <v>128</v>
      </c>
      <c r="AO103" s="158" t="s">
        <v>128</v>
      </c>
      <c r="AP103" s="158" t="s">
        <v>128</v>
      </c>
      <c r="AQ103" s="158" t="s">
        <v>128</v>
      </c>
      <c r="AR103" s="158" t="s">
        <v>128</v>
      </c>
      <c r="AS103" s="158" t="s">
        <v>128</v>
      </c>
      <c r="AT103" s="158" t="s">
        <v>128</v>
      </c>
      <c r="AU103" s="158" t="s">
        <v>128</v>
      </c>
      <c r="AV103" s="158" t="s">
        <v>128</v>
      </c>
      <c r="AW103" s="158" t="s">
        <v>128</v>
      </c>
      <c r="AX103" s="158" t="s">
        <v>128</v>
      </c>
      <c r="AY103" s="158" t="s">
        <v>128</v>
      </c>
      <c r="AZ103" s="158" t="s">
        <v>128</v>
      </c>
      <c r="BA103" s="158" t="s">
        <v>128</v>
      </c>
      <c r="BB103" s="158" t="s">
        <v>128</v>
      </c>
      <c r="BC103" s="158" t="s">
        <v>128</v>
      </c>
      <c r="BD103" s="158" t="s">
        <v>128</v>
      </c>
      <c r="BE103" s="158" t="s">
        <v>128</v>
      </c>
      <c r="BF103" s="158" t="s">
        <v>128</v>
      </c>
      <c r="BG103" s="158" t="s">
        <v>128</v>
      </c>
      <c r="BH103" s="158" t="s">
        <v>128</v>
      </c>
      <c r="BI103" s="158" t="s">
        <v>128</v>
      </c>
      <c r="BJ103" s="158" t="s">
        <v>128</v>
      </c>
      <c r="BK103" s="158" t="s">
        <v>128</v>
      </c>
      <c r="BL103" s="158" t="s">
        <v>128</v>
      </c>
      <c r="BM103" s="158" t="s">
        <v>128</v>
      </c>
      <c r="BN103" s="158" t="s">
        <v>128</v>
      </c>
      <c r="BO103" s="158" t="s">
        <v>128</v>
      </c>
      <c r="BP103" s="158" t="s">
        <v>128</v>
      </c>
      <c r="BQ103" s="158" t="s">
        <v>128</v>
      </c>
      <c r="BR103" s="158" t="s">
        <v>128</v>
      </c>
      <c r="BS103" s="158" t="s">
        <v>128</v>
      </c>
      <c r="BT103" s="158" t="s">
        <v>128</v>
      </c>
      <c r="BU103" s="158" t="s">
        <v>128</v>
      </c>
      <c r="BV103" s="158" t="s">
        <v>128</v>
      </c>
      <c r="BW103" s="158" t="s">
        <v>128</v>
      </c>
      <c r="BX103" s="158" t="s">
        <v>128</v>
      </c>
      <c r="BY103" s="158" t="s">
        <v>128</v>
      </c>
      <c r="BZ103" s="158" t="s">
        <v>128</v>
      </c>
      <c r="CA103" s="158" t="s">
        <v>128</v>
      </c>
      <c r="CB103" s="158" t="s">
        <v>128</v>
      </c>
      <c r="CC103" s="158" t="s">
        <v>128</v>
      </c>
      <c r="CD103" s="158" t="s">
        <v>128</v>
      </c>
      <c r="CE103" s="158" t="s">
        <v>128</v>
      </c>
      <c r="CF103" s="158" t="s">
        <v>128</v>
      </c>
      <c r="CG103" s="158" t="s">
        <v>128</v>
      </c>
      <c r="CH103" s="158" t="s">
        <v>128</v>
      </c>
      <c r="CI103" s="158" t="s">
        <v>128</v>
      </c>
      <c r="CJ103" s="158" t="s">
        <v>128</v>
      </c>
      <c r="CK103" s="158" t="s">
        <v>128</v>
      </c>
      <c r="CL103" s="158" t="s">
        <v>128</v>
      </c>
      <c r="CM103" s="158" t="s">
        <v>128</v>
      </c>
      <c r="CN103" s="158" t="s">
        <v>128</v>
      </c>
      <c r="CO103" s="158" t="s">
        <v>128</v>
      </c>
      <c r="CP103" s="158" t="s">
        <v>128</v>
      </c>
      <c r="CQ103" s="158" t="s">
        <v>128</v>
      </c>
      <c r="CR103" s="158" t="s">
        <v>128</v>
      </c>
      <c r="CS103" s="158" t="s">
        <v>128</v>
      </c>
      <c r="CT103" s="158" t="s">
        <v>128</v>
      </c>
      <c r="CU103" s="158" t="s">
        <v>128</v>
      </c>
      <c r="CV103" s="158" t="s">
        <v>128</v>
      </c>
      <c r="CW103" s="158" t="s">
        <v>128</v>
      </c>
      <c r="CX103" s="158" t="s">
        <v>128</v>
      </c>
      <c r="CY103" s="158" t="s">
        <v>128</v>
      </c>
      <c r="CZ103" s="158" t="s">
        <v>128</v>
      </c>
      <c r="DA103" s="158" t="s">
        <v>128</v>
      </c>
      <c r="DB103" s="158" t="s">
        <v>128</v>
      </c>
      <c r="DC103" s="158" t="s">
        <v>128</v>
      </c>
      <c r="DD103" s="158" t="s">
        <v>128</v>
      </c>
      <c r="DE103" s="158" t="s">
        <v>128</v>
      </c>
      <c r="DF103" s="158" t="s">
        <v>128</v>
      </c>
      <c r="DG103" s="158" t="s">
        <v>128</v>
      </c>
      <c r="DH103" s="158" t="s">
        <v>128</v>
      </c>
      <c r="DI103" s="158" t="s">
        <v>128</v>
      </c>
      <c r="DJ103" s="158" t="s">
        <v>128</v>
      </c>
      <c r="DK103" s="158" t="s">
        <v>128</v>
      </c>
      <c r="DL103" s="158" t="s">
        <v>128</v>
      </c>
      <c r="DM103" s="158" t="s">
        <v>128</v>
      </c>
      <c r="DN103" s="158" t="s">
        <v>128</v>
      </c>
      <c r="DO103" s="158" t="s">
        <v>128</v>
      </c>
      <c r="DP103" s="158" t="s">
        <v>128</v>
      </c>
      <c r="DQ103" s="158" t="s">
        <v>128</v>
      </c>
      <c r="DR103" s="158" t="s">
        <v>128</v>
      </c>
      <c r="DS103" s="158" t="s">
        <v>128</v>
      </c>
      <c r="DT103" s="158" t="s">
        <v>128</v>
      </c>
      <c r="DU103" s="158" t="s">
        <v>128</v>
      </c>
      <c r="DV103" s="158" t="s">
        <v>128</v>
      </c>
      <c r="DW103" s="158" t="s">
        <v>128</v>
      </c>
      <c r="DX103" s="158" t="s">
        <v>128</v>
      </c>
      <c r="DY103" s="158" t="s">
        <v>128</v>
      </c>
      <c r="DZ103" s="158" t="s">
        <v>128</v>
      </c>
      <c r="EA103" s="158" t="s">
        <v>128</v>
      </c>
      <c r="EB103" s="158" t="s">
        <v>128</v>
      </c>
      <c r="EC103" s="158" t="s">
        <v>128</v>
      </c>
      <c r="ED103" s="158" t="s">
        <v>128</v>
      </c>
      <c r="EE103" s="158" t="s">
        <v>128</v>
      </c>
      <c r="EF103" s="158" t="s">
        <v>128</v>
      </c>
      <c r="EG103" s="158" t="s">
        <v>128</v>
      </c>
      <c r="EH103" s="158" t="s">
        <v>128</v>
      </c>
      <c r="EI103" s="158" t="s">
        <v>128</v>
      </c>
      <c r="EJ103" s="158" t="s">
        <v>128</v>
      </c>
      <c r="EK103" s="158" t="s">
        <v>128</v>
      </c>
      <c r="EL103" s="158" t="s">
        <v>128</v>
      </c>
      <c r="EM103" s="158" t="s">
        <v>128</v>
      </c>
      <c r="EN103" s="158" t="s">
        <v>128</v>
      </c>
      <c r="EO103" s="158" t="s">
        <v>128</v>
      </c>
      <c r="EP103" s="158" t="s">
        <v>128</v>
      </c>
      <c r="EQ103" s="158" t="s">
        <v>128</v>
      </c>
      <c r="ER103" s="158" t="s">
        <v>128</v>
      </c>
      <c r="ES103" s="158" t="s">
        <v>128</v>
      </c>
      <c r="ET103" s="158" t="s">
        <v>128</v>
      </c>
      <c r="EU103" s="158" t="s">
        <v>128</v>
      </c>
      <c r="EV103" s="158" t="s">
        <v>128</v>
      </c>
      <c r="EW103" s="158" t="s">
        <v>128</v>
      </c>
      <c r="EX103" s="158" t="s">
        <v>128</v>
      </c>
      <c r="EY103" s="158" t="s">
        <v>128</v>
      </c>
      <c r="EZ103" s="158" t="s">
        <v>128</v>
      </c>
      <c r="FA103" s="158" t="s">
        <v>128</v>
      </c>
      <c r="FB103" s="158" t="s">
        <v>128</v>
      </c>
      <c r="FC103" s="158" t="s">
        <v>128</v>
      </c>
      <c r="FD103" s="158" t="s">
        <v>128</v>
      </c>
      <c r="FE103" s="158" t="s">
        <v>128</v>
      </c>
      <c r="FF103" s="158" t="s">
        <v>128</v>
      </c>
      <c r="FG103" s="158" t="s">
        <v>128</v>
      </c>
      <c r="FH103" s="158" t="s">
        <v>128</v>
      </c>
      <c r="FI103" s="158" t="s">
        <v>128</v>
      </c>
      <c r="FJ103" s="158" t="s">
        <v>128</v>
      </c>
      <c r="FK103" s="158" t="s">
        <v>128</v>
      </c>
      <c r="FL103" s="158" t="s">
        <v>128</v>
      </c>
      <c r="FM103" s="158" t="s">
        <v>128</v>
      </c>
      <c r="FN103" s="158" t="s">
        <v>128</v>
      </c>
      <c r="FO103" s="158" t="s">
        <v>128</v>
      </c>
      <c r="FP103" s="158" t="s">
        <v>128</v>
      </c>
      <c r="FQ103" s="158" t="s">
        <v>128</v>
      </c>
      <c r="FR103" s="158" t="s">
        <v>128</v>
      </c>
      <c r="FS103" s="158" t="s">
        <v>128</v>
      </c>
      <c r="FT103" s="158" t="s">
        <v>128</v>
      </c>
      <c r="FU103" s="158" t="s">
        <v>128</v>
      </c>
      <c r="FV103" s="158" t="s">
        <v>128</v>
      </c>
      <c r="FW103" s="158" t="s">
        <v>128</v>
      </c>
      <c r="FX103" s="158" t="s">
        <v>128</v>
      </c>
      <c r="FY103" s="158" t="s">
        <v>128</v>
      </c>
      <c r="FZ103" s="158" t="s">
        <v>128</v>
      </c>
      <c r="GA103" s="158" t="s">
        <v>128</v>
      </c>
      <c r="GB103" s="158" t="s">
        <v>128</v>
      </c>
      <c r="GC103" s="158" t="s">
        <v>128</v>
      </c>
      <c r="GD103" s="158" t="s">
        <v>128</v>
      </c>
      <c r="GE103" s="158" t="s">
        <v>128</v>
      </c>
      <c r="GF103" s="158" t="s">
        <v>128</v>
      </c>
      <c r="GG103" s="158" t="s">
        <v>128</v>
      </c>
      <c r="GH103" s="158" t="s">
        <v>128</v>
      </c>
      <c r="GI103" s="158" t="s">
        <v>128</v>
      </c>
      <c r="GJ103" s="158" t="s">
        <v>128</v>
      </c>
      <c r="GK103" s="158" t="s">
        <v>128</v>
      </c>
      <c r="GL103" s="158" t="s">
        <v>128</v>
      </c>
      <c r="GM103" s="158" t="s">
        <v>128</v>
      </c>
      <c r="GN103" s="158" t="s">
        <v>128</v>
      </c>
      <c r="GO103" s="158" t="s">
        <v>128</v>
      </c>
      <c r="GP103" s="158" t="s">
        <v>128</v>
      </c>
      <c r="GQ103" s="158" t="s">
        <v>128</v>
      </c>
      <c r="GR103" s="158" t="s">
        <v>128</v>
      </c>
      <c r="GS103" s="158" t="s">
        <v>128</v>
      </c>
      <c r="GT103" s="158" t="s">
        <v>128</v>
      </c>
      <c r="GU103" s="158" t="s">
        <v>128</v>
      </c>
      <c r="GV103" s="158" t="s">
        <v>128</v>
      </c>
      <c r="GW103" s="158" t="s">
        <v>128</v>
      </c>
      <c r="GX103" s="158" t="s">
        <v>128</v>
      </c>
      <c r="GY103" s="158" t="s">
        <v>128</v>
      </c>
      <c r="GZ103" s="158" t="s">
        <v>128</v>
      </c>
      <c r="HA103" s="158" t="s">
        <v>128</v>
      </c>
      <c r="HB103" s="158" t="s">
        <v>128</v>
      </c>
      <c r="HC103" s="158" t="s">
        <v>128</v>
      </c>
      <c r="HD103" s="158" t="s">
        <v>128</v>
      </c>
      <c r="HE103" s="158" t="s">
        <v>128</v>
      </c>
      <c r="HF103" s="158" t="s">
        <v>128</v>
      </c>
      <c r="HG103" s="158" t="s">
        <v>128</v>
      </c>
      <c r="HH103" s="158" t="s">
        <v>128</v>
      </c>
      <c r="HI103" s="158" t="s">
        <v>128</v>
      </c>
      <c r="HJ103" s="158" t="s">
        <v>128</v>
      </c>
      <c r="HK103" s="158" t="s">
        <v>128</v>
      </c>
      <c r="HL103" s="158" t="s">
        <v>128</v>
      </c>
      <c r="HM103" s="158" t="s">
        <v>128</v>
      </c>
      <c r="HN103" s="158" t="s">
        <v>128</v>
      </c>
      <c r="HO103" s="158" t="s">
        <v>128</v>
      </c>
      <c r="HP103" s="158" t="s">
        <v>128</v>
      </c>
      <c r="HQ103" s="158" t="s">
        <v>128</v>
      </c>
      <c r="HR103" s="158" t="s">
        <v>128</v>
      </c>
      <c r="HS103" s="158" t="s">
        <v>128</v>
      </c>
      <c r="HT103" s="158" t="s">
        <v>128</v>
      </c>
      <c r="HU103" s="158" t="s">
        <v>128</v>
      </c>
      <c r="HV103" s="158" t="s">
        <v>128</v>
      </c>
      <c r="HW103" s="158" t="s">
        <v>128</v>
      </c>
      <c r="HX103" s="158" t="s">
        <v>128</v>
      </c>
      <c r="HY103" s="158" t="s">
        <v>128</v>
      </c>
      <c r="HZ103" s="158" t="s">
        <v>128</v>
      </c>
      <c r="IA103" s="158" t="s">
        <v>128</v>
      </c>
      <c r="IB103" s="158" t="s">
        <v>128</v>
      </c>
      <c r="IC103" s="158" t="s">
        <v>128</v>
      </c>
      <c r="ID103" s="158" t="s">
        <v>128</v>
      </c>
      <c r="IE103" s="158" t="s">
        <v>128</v>
      </c>
      <c r="IF103" s="158" t="s">
        <v>128</v>
      </c>
      <c r="IG103" s="158" t="s">
        <v>128</v>
      </c>
      <c r="IH103" s="158" t="s">
        <v>128</v>
      </c>
      <c r="II103" s="158" t="s">
        <v>128</v>
      </c>
      <c r="IJ103" s="158" t="s">
        <v>128</v>
      </c>
      <c r="IK103" s="158" t="s">
        <v>128</v>
      </c>
      <c r="IL103" s="158" t="s">
        <v>128</v>
      </c>
      <c r="IM103" s="158" t="s">
        <v>128</v>
      </c>
      <c r="IN103" s="158" t="s">
        <v>128</v>
      </c>
      <c r="IO103" s="158" t="s">
        <v>128</v>
      </c>
      <c r="IP103" s="158" t="s">
        <v>128</v>
      </c>
      <c r="IQ103" s="158" t="s">
        <v>128</v>
      </c>
      <c r="IR103" s="158" t="s">
        <v>128</v>
      </c>
      <c r="IS103" s="158" t="s">
        <v>128</v>
      </c>
      <c r="IT103" s="158" t="s">
        <v>128</v>
      </c>
      <c r="IU103" s="158" t="s">
        <v>128</v>
      </c>
      <c r="IV103" s="158" t="s">
        <v>128</v>
      </c>
      <c r="IW103" s="158" t="s">
        <v>128</v>
      </c>
      <c r="IX103" s="158" t="s">
        <v>128</v>
      </c>
      <c r="IY103" s="158" t="s">
        <v>128</v>
      </c>
      <c r="IZ103" s="158" t="s">
        <v>128</v>
      </c>
      <c r="JA103" s="158" t="s">
        <v>128</v>
      </c>
      <c r="JB103" s="158" t="s">
        <v>128</v>
      </c>
      <c r="JC103" s="158" t="s">
        <v>128</v>
      </c>
      <c r="JD103" s="158" t="s">
        <v>128</v>
      </c>
      <c r="JE103" s="158" t="s">
        <v>128</v>
      </c>
      <c r="JF103" s="158" t="s">
        <v>128</v>
      </c>
      <c r="JG103" s="158" t="s">
        <v>128</v>
      </c>
      <c r="JH103" s="158" t="s">
        <v>128</v>
      </c>
      <c r="JI103" s="158" t="s">
        <v>128</v>
      </c>
      <c r="JJ103" s="158" t="s">
        <v>128</v>
      </c>
      <c r="JK103" s="158" t="s">
        <v>128</v>
      </c>
      <c r="JL103" s="158" t="s">
        <v>128</v>
      </c>
      <c r="JM103" s="158" t="s">
        <v>128</v>
      </c>
      <c r="JN103" s="158" t="s">
        <v>128</v>
      </c>
      <c r="JO103" s="158" t="s">
        <v>128</v>
      </c>
      <c r="JP103" s="158" t="s">
        <v>128</v>
      </c>
      <c r="JQ103" s="158" t="s">
        <v>128</v>
      </c>
      <c r="JR103" s="158" t="s">
        <v>128</v>
      </c>
      <c r="JS103" s="158" t="s">
        <v>128</v>
      </c>
      <c r="JT103" s="158" t="s">
        <v>128</v>
      </c>
      <c r="JU103" s="158" t="s">
        <v>128</v>
      </c>
      <c r="JV103" s="158" t="s">
        <v>128</v>
      </c>
      <c r="JW103" s="158" t="s">
        <v>128</v>
      </c>
      <c r="JX103" s="158" t="s">
        <v>128</v>
      </c>
      <c r="JY103" s="158" t="s">
        <v>128</v>
      </c>
      <c r="JZ103" s="158" t="s">
        <v>128</v>
      </c>
      <c r="KA103" s="158" t="s">
        <v>128</v>
      </c>
      <c r="KB103" s="158" t="s">
        <v>128</v>
      </c>
      <c r="KC103" s="158" t="s">
        <v>128</v>
      </c>
      <c r="KD103" s="158" t="s">
        <v>128</v>
      </c>
      <c r="KE103" s="158" t="s">
        <v>128</v>
      </c>
      <c r="KF103" s="158" t="s">
        <v>128</v>
      </c>
      <c r="KG103" s="158" t="s">
        <v>128</v>
      </c>
      <c r="KH103" s="158" t="s">
        <v>128</v>
      </c>
      <c r="KI103" s="158" t="s">
        <v>128</v>
      </c>
      <c r="KJ103" s="158" t="s">
        <v>128</v>
      </c>
      <c r="KK103" s="158" t="s">
        <v>128</v>
      </c>
      <c r="KL103" s="158" t="s">
        <v>128</v>
      </c>
      <c r="KM103" s="158" t="s">
        <v>128</v>
      </c>
      <c r="KN103" s="158" t="s">
        <v>128</v>
      </c>
      <c r="KO103" s="158" t="s">
        <v>128</v>
      </c>
      <c r="KP103" s="158" t="s">
        <v>128</v>
      </c>
      <c r="KQ103" s="158" t="s">
        <v>128</v>
      </c>
      <c r="KR103" s="158" t="s">
        <v>128</v>
      </c>
      <c r="KS103" s="158" t="s">
        <v>128</v>
      </c>
      <c r="KT103" s="158" t="s">
        <v>128</v>
      </c>
      <c r="KU103" s="158" t="s">
        <v>128</v>
      </c>
      <c r="KV103" s="158" t="s">
        <v>128</v>
      </c>
      <c r="KW103" s="158" t="s">
        <v>128</v>
      </c>
      <c r="KX103" s="158" t="s">
        <v>128</v>
      </c>
      <c r="KY103" s="158" t="s">
        <v>128</v>
      </c>
      <c r="KZ103" s="158" t="s">
        <v>128</v>
      </c>
      <c r="LA103" s="158" t="s">
        <v>128</v>
      </c>
      <c r="LB103" s="158" t="s">
        <v>128</v>
      </c>
      <c r="LC103" s="158" t="s">
        <v>128</v>
      </c>
      <c r="LD103" s="158" t="s">
        <v>128</v>
      </c>
      <c r="LE103" s="158" t="s">
        <v>128</v>
      </c>
      <c r="LF103" s="158" t="s">
        <v>128</v>
      </c>
      <c r="LG103" s="158" t="s">
        <v>128</v>
      </c>
      <c r="LH103" s="158" t="s">
        <v>128</v>
      </c>
      <c r="LI103" s="158" t="s">
        <v>128</v>
      </c>
      <c r="LJ103" s="158" t="s">
        <v>128</v>
      </c>
      <c r="LK103" s="158" t="s">
        <v>128</v>
      </c>
      <c r="LL103" s="158" t="s">
        <v>128</v>
      </c>
      <c r="LM103" s="158" t="s">
        <v>128</v>
      </c>
      <c r="LN103" s="158" t="s">
        <v>128</v>
      </c>
      <c r="LO103" s="158" t="s">
        <v>128</v>
      </c>
      <c r="LP103" s="158" t="s">
        <v>128</v>
      </c>
      <c r="LQ103" s="158" t="s">
        <v>128</v>
      </c>
      <c r="LR103" s="158" t="s">
        <v>128</v>
      </c>
      <c r="LS103" s="158" t="s">
        <v>128</v>
      </c>
      <c r="LT103" s="158" t="s">
        <v>128</v>
      </c>
      <c r="LU103" s="158" t="s">
        <v>128</v>
      </c>
      <c r="LV103" s="158" t="s">
        <v>128</v>
      </c>
      <c r="LW103" s="158" t="s">
        <v>128</v>
      </c>
      <c r="LX103" s="158" t="s">
        <v>128</v>
      </c>
      <c r="LY103" s="158" t="s">
        <v>128</v>
      </c>
      <c r="LZ103" s="158" t="s">
        <v>128</v>
      </c>
      <c r="MA103" s="158" t="s">
        <v>128</v>
      </c>
      <c r="MB103" s="158" t="s">
        <v>128</v>
      </c>
      <c r="MC103" s="158" t="s">
        <v>128</v>
      </c>
      <c r="MD103" s="158" t="s">
        <v>128</v>
      </c>
      <c r="ME103" s="158" t="s">
        <v>128</v>
      </c>
      <c r="MF103" s="158" t="s">
        <v>128</v>
      </c>
      <c r="MG103" s="158" t="s">
        <v>128</v>
      </c>
      <c r="MH103" s="158" t="s">
        <v>128</v>
      </c>
      <c r="MI103" s="158" t="s">
        <v>128</v>
      </c>
      <c r="MJ103" s="158" t="s">
        <v>128</v>
      </c>
      <c r="MK103" s="158" t="s">
        <v>128</v>
      </c>
      <c r="ML103" s="158" t="s">
        <v>128</v>
      </c>
      <c r="MM103" s="158" t="s">
        <v>128</v>
      </c>
      <c r="MN103" s="158" t="s">
        <v>128</v>
      </c>
      <c r="MO103" s="158" t="s">
        <v>128</v>
      </c>
      <c r="MP103" s="158" t="s">
        <v>128</v>
      </c>
      <c r="MQ103" s="158" t="s">
        <v>128</v>
      </c>
      <c r="MR103" s="158" t="s">
        <v>128</v>
      </c>
      <c r="MS103" s="158" t="s">
        <v>128</v>
      </c>
      <c r="MT103" s="158" t="s">
        <v>128</v>
      </c>
      <c r="MU103" s="158" t="s">
        <v>128</v>
      </c>
      <c r="MV103" s="158" t="s">
        <v>128</v>
      </c>
      <c r="MW103" s="158" t="s">
        <v>128</v>
      </c>
      <c r="MX103" s="158" t="s">
        <v>128</v>
      </c>
      <c r="MY103" s="158" t="s">
        <v>128</v>
      </c>
      <c r="MZ103" s="158" t="s">
        <v>128</v>
      </c>
      <c r="NA103" s="158" t="s">
        <v>128</v>
      </c>
      <c r="NB103" s="158" t="s">
        <v>128</v>
      </c>
      <c r="NC103" s="158" t="s">
        <v>128</v>
      </c>
      <c r="ND103" s="158" t="s">
        <v>128</v>
      </c>
      <c r="NE103" s="158" t="s">
        <v>128</v>
      </c>
      <c r="NF103" s="158" t="s">
        <v>128</v>
      </c>
      <c r="NG103" s="158" t="s">
        <v>128</v>
      </c>
      <c r="NH103" s="158" t="s">
        <v>128</v>
      </c>
      <c r="NI103" s="158" t="s">
        <v>128</v>
      </c>
      <c r="NJ103" s="158" t="s">
        <v>128</v>
      </c>
      <c r="NK103" s="158" t="s">
        <v>128</v>
      </c>
      <c r="NL103" s="158" t="s">
        <v>128</v>
      </c>
      <c r="NM103" s="158" t="s">
        <v>128</v>
      </c>
      <c r="NN103" s="158" t="s">
        <v>128</v>
      </c>
      <c r="NO103" s="158" t="s">
        <v>128</v>
      </c>
      <c r="NP103" s="158" t="s">
        <v>128</v>
      </c>
      <c r="NQ103" s="158" t="s">
        <v>128</v>
      </c>
      <c r="NR103" s="158" t="s">
        <v>128</v>
      </c>
      <c r="NS103" s="158" t="s">
        <v>128</v>
      </c>
      <c r="NT103" s="158" t="s">
        <v>128</v>
      </c>
      <c r="NU103" s="158" t="s">
        <v>128</v>
      </c>
      <c r="NV103" s="158" t="s">
        <v>128</v>
      </c>
      <c r="NW103" s="158" t="s">
        <v>128</v>
      </c>
      <c r="NX103" s="158" t="s">
        <v>128</v>
      </c>
      <c r="NY103" s="158" t="s">
        <v>128</v>
      </c>
      <c r="NZ103" s="158" t="s">
        <v>128</v>
      </c>
      <c r="OA103" s="158" t="s">
        <v>128</v>
      </c>
      <c r="OB103" s="158" t="s">
        <v>128</v>
      </c>
      <c r="OC103" s="158" t="s">
        <v>128</v>
      </c>
      <c r="OD103" s="158" t="s">
        <v>128</v>
      </c>
      <c r="OE103" s="170" t="s">
        <v>128</v>
      </c>
      <c r="OF103" s="181"/>
      <c r="OG103" s="174">
        <f t="shared" si="451"/>
        <v>35.937203363026015</v>
      </c>
      <c r="OH103" s="66" t="str">
        <f t="shared" si="452"/>
        <v>kg/GJ delivered</v>
      </c>
      <c r="OI103" s="66" t="str">
        <f t="shared" si="453"/>
        <v/>
      </c>
      <c r="OJ103" s="66" t="str">
        <f t="shared" si="454"/>
        <v/>
      </c>
      <c r="OK103" s="66" t="str">
        <f t="shared" si="455"/>
        <v/>
      </c>
      <c r="OL103" s="66" t="str">
        <f t="shared" si="456"/>
        <v/>
      </c>
      <c r="OM103" s="159">
        <f t="shared" si="457"/>
        <v>422.93260972755246</v>
      </c>
      <c r="ON103" s="66" t="str">
        <f t="shared" si="458"/>
        <v>kg/GJ delivered</v>
      </c>
      <c r="OO103" s="66" t="str">
        <f t="shared" si="459"/>
        <v/>
      </c>
      <c r="OP103" s="66" t="str">
        <f t="shared" si="460"/>
        <v/>
      </c>
      <c r="OQ103" s="66" t="str">
        <f t="shared" si="461"/>
        <v/>
      </c>
      <c r="OR103" s="66" t="str">
        <f t="shared" si="462"/>
        <v/>
      </c>
      <c r="OS103" s="66" t="str">
        <f t="shared" si="463"/>
        <v/>
      </c>
      <c r="OT103" s="66" t="str">
        <f t="shared" si="464"/>
        <v/>
      </c>
      <c r="OU103" s="66" t="str">
        <f t="shared" si="465"/>
        <v/>
      </c>
      <c r="OV103" s="66" t="str">
        <f t="shared" si="466"/>
        <v/>
      </c>
      <c r="OW103" s="66" t="str">
        <f t="shared" si="467"/>
        <v/>
      </c>
      <c r="OX103" s="66" t="str">
        <f t="shared" si="468"/>
        <v/>
      </c>
      <c r="OY103" s="66" t="str">
        <f t="shared" si="469"/>
        <v/>
      </c>
      <c r="OZ103" s="66" t="str">
        <f t="shared" si="470"/>
        <v/>
      </c>
      <c r="PA103" s="66" t="str">
        <f t="shared" si="471"/>
        <v/>
      </c>
      <c r="PB103" s="66" t="str">
        <f t="shared" si="472"/>
        <v/>
      </c>
      <c r="PC103" s="66" t="str">
        <f t="shared" si="473"/>
        <v/>
      </c>
      <c r="PD103" s="66" t="str">
        <f t="shared" si="474"/>
        <v/>
      </c>
      <c r="PE103" s="66" t="str">
        <f t="shared" si="475"/>
        <v/>
      </c>
      <c r="PF103" s="66" t="str">
        <f t="shared" si="476"/>
        <v/>
      </c>
      <c r="PG103" s="66" t="str">
        <f t="shared" si="477"/>
        <v/>
      </c>
      <c r="PH103" s="66" t="str">
        <f t="shared" si="478"/>
        <v/>
      </c>
      <c r="PI103" s="66" t="str">
        <f t="shared" si="479"/>
        <v/>
      </c>
      <c r="PJ103" s="66" t="str">
        <f t="shared" si="480"/>
        <v/>
      </c>
      <c r="PK103" s="66" t="str">
        <f t="shared" si="481"/>
        <v/>
      </c>
      <c r="PL103" s="66" t="str">
        <f t="shared" si="482"/>
        <v/>
      </c>
      <c r="PM103" s="66" t="str">
        <f t="shared" si="483"/>
        <v/>
      </c>
      <c r="PN103" s="66" t="str">
        <f t="shared" si="484"/>
        <v/>
      </c>
      <c r="PO103" s="66" t="str">
        <f t="shared" si="485"/>
        <v/>
      </c>
      <c r="PP103" s="66" t="str">
        <f t="shared" si="486"/>
        <v/>
      </c>
      <c r="PQ103" s="66" t="str">
        <f t="shared" si="487"/>
        <v/>
      </c>
      <c r="PR103" s="66" t="str">
        <f t="shared" si="488"/>
        <v/>
      </c>
      <c r="PS103" s="66" t="str">
        <f t="shared" si="489"/>
        <v/>
      </c>
      <c r="PT103" s="66" t="str">
        <f t="shared" si="490"/>
        <v/>
      </c>
      <c r="PU103" s="66" t="str">
        <f t="shared" si="491"/>
        <v/>
      </c>
      <c r="PV103" s="66" t="str">
        <f t="shared" si="492"/>
        <v/>
      </c>
      <c r="PW103" s="66" t="str">
        <f t="shared" si="493"/>
        <v/>
      </c>
      <c r="PX103" s="66" t="str">
        <f t="shared" si="494"/>
        <v/>
      </c>
      <c r="PY103" s="66" t="str">
        <f t="shared" si="495"/>
        <v/>
      </c>
      <c r="PZ103" s="66" t="str">
        <f t="shared" si="496"/>
        <v/>
      </c>
      <c r="QA103" s="66" t="str">
        <f t="shared" si="497"/>
        <v/>
      </c>
      <c r="QB103" s="66" t="str">
        <f t="shared" si="498"/>
        <v/>
      </c>
      <c r="QC103" s="66" t="str">
        <f t="shared" si="499"/>
        <v/>
      </c>
      <c r="QD103" s="66" t="str">
        <f t="shared" si="500"/>
        <v/>
      </c>
      <c r="QE103" s="66" t="str">
        <f t="shared" si="501"/>
        <v/>
      </c>
      <c r="QF103" s="66" t="str">
        <f t="shared" si="502"/>
        <v/>
      </c>
      <c r="QG103" s="66" t="str">
        <f t="shared" si="503"/>
        <v/>
      </c>
      <c r="QH103" s="66" t="str">
        <f t="shared" si="504"/>
        <v/>
      </c>
      <c r="QI103" s="66" t="str">
        <f t="shared" si="505"/>
        <v/>
      </c>
      <c r="QJ103" s="66" t="str">
        <f t="shared" si="506"/>
        <v/>
      </c>
      <c r="QK103" s="66" t="str">
        <f t="shared" si="507"/>
        <v/>
      </c>
      <c r="QL103" s="66" t="str">
        <f t="shared" si="508"/>
        <v/>
      </c>
      <c r="QM103" s="66" t="str">
        <f t="shared" si="509"/>
        <v/>
      </c>
      <c r="QN103" s="66" t="str">
        <f t="shared" si="510"/>
        <v/>
      </c>
      <c r="QO103" s="66" t="str">
        <f t="shared" si="511"/>
        <v/>
      </c>
      <c r="QP103" s="66" t="str">
        <f t="shared" si="512"/>
        <v/>
      </c>
      <c r="QQ103" s="66" t="str">
        <f t="shared" si="513"/>
        <v/>
      </c>
      <c r="QR103" s="66" t="str">
        <f t="shared" si="514"/>
        <v/>
      </c>
      <c r="QS103" s="66" t="str">
        <f t="shared" si="515"/>
        <v/>
      </c>
      <c r="QT103" s="66" t="str">
        <f t="shared" si="516"/>
        <v/>
      </c>
      <c r="QU103" s="66" t="str">
        <f t="shared" si="517"/>
        <v/>
      </c>
      <c r="QV103" s="66" t="str">
        <f t="shared" si="518"/>
        <v/>
      </c>
      <c r="QW103" s="66" t="str">
        <f t="shared" si="519"/>
        <v/>
      </c>
      <c r="QX103" s="66" t="str">
        <f t="shared" si="520"/>
        <v/>
      </c>
      <c r="QY103" s="66" t="str">
        <f t="shared" si="521"/>
        <v/>
      </c>
      <c r="QZ103" s="66" t="str">
        <f t="shared" si="522"/>
        <v/>
      </c>
      <c r="RA103" s="66" t="str">
        <f t="shared" si="523"/>
        <v/>
      </c>
      <c r="RB103" s="66" t="str">
        <f t="shared" si="524"/>
        <v/>
      </c>
      <c r="RC103" s="66" t="str">
        <f t="shared" si="525"/>
        <v/>
      </c>
      <c r="RD103" s="66" t="str">
        <f t="shared" si="526"/>
        <v/>
      </c>
      <c r="RE103" s="66" t="str">
        <f t="shared" si="527"/>
        <v/>
      </c>
      <c r="RF103" s="66" t="str">
        <f t="shared" si="528"/>
        <v/>
      </c>
      <c r="RG103" s="66" t="str">
        <f t="shared" si="529"/>
        <v/>
      </c>
      <c r="RH103" s="66" t="str">
        <f t="shared" si="530"/>
        <v/>
      </c>
      <c r="RI103" s="66" t="str">
        <f t="shared" si="531"/>
        <v/>
      </c>
      <c r="RJ103" s="66" t="str">
        <f t="shared" si="532"/>
        <v/>
      </c>
      <c r="RK103" s="66" t="str">
        <f t="shared" si="533"/>
        <v/>
      </c>
      <c r="RL103" s="66" t="str">
        <f t="shared" si="534"/>
        <v/>
      </c>
      <c r="RM103" s="66" t="str">
        <f t="shared" si="535"/>
        <v/>
      </c>
      <c r="RN103" s="66" t="str">
        <f t="shared" si="536"/>
        <v/>
      </c>
      <c r="RO103" s="66" t="str">
        <f t="shared" si="537"/>
        <v/>
      </c>
      <c r="RP103" s="66" t="str">
        <f t="shared" si="538"/>
        <v/>
      </c>
      <c r="RQ103" s="66" t="str">
        <f t="shared" si="539"/>
        <v/>
      </c>
      <c r="RR103" s="66" t="str">
        <f t="shared" si="540"/>
        <v/>
      </c>
      <c r="RS103" s="66" t="str">
        <f t="shared" si="541"/>
        <v/>
      </c>
      <c r="RT103" s="66" t="str">
        <f t="shared" si="542"/>
        <v/>
      </c>
      <c r="RU103" s="66" t="str">
        <f t="shared" si="543"/>
        <v/>
      </c>
      <c r="RV103" s="66" t="str">
        <f t="shared" si="544"/>
        <v/>
      </c>
      <c r="RW103" s="66" t="str">
        <f t="shared" si="545"/>
        <v/>
      </c>
      <c r="RX103" s="66" t="str">
        <f t="shared" si="546"/>
        <v/>
      </c>
      <c r="RY103" s="66" t="str">
        <f t="shared" si="547"/>
        <v/>
      </c>
      <c r="RZ103" s="66" t="str">
        <f t="shared" si="548"/>
        <v/>
      </c>
      <c r="SA103" s="66" t="str">
        <f t="shared" si="549"/>
        <v/>
      </c>
      <c r="SB103" s="66" t="str">
        <f t="shared" si="550"/>
        <v/>
      </c>
      <c r="SC103" s="66" t="str">
        <f t="shared" si="551"/>
        <v/>
      </c>
      <c r="SD103" s="66" t="str">
        <f t="shared" si="552"/>
        <v/>
      </c>
      <c r="SE103" s="66" t="str">
        <f t="shared" si="553"/>
        <v/>
      </c>
      <c r="SF103" s="66" t="str">
        <f t="shared" si="554"/>
        <v/>
      </c>
      <c r="SG103" s="66" t="str">
        <f t="shared" si="555"/>
        <v/>
      </c>
      <c r="SH103" s="66" t="str">
        <f t="shared" si="556"/>
        <v/>
      </c>
      <c r="SI103" s="66" t="str">
        <f t="shared" si="557"/>
        <v/>
      </c>
      <c r="SJ103" s="66" t="str">
        <f t="shared" si="558"/>
        <v/>
      </c>
      <c r="SK103" s="66" t="str">
        <f t="shared" si="559"/>
        <v/>
      </c>
      <c r="SL103" s="66" t="str">
        <f t="shared" si="560"/>
        <v/>
      </c>
      <c r="SM103" s="66" t="str">
        <f t="shared" si="561"/>
        <v/>
      </c>
      <c r="SN103" s="66" t="str">
        <f t="shared" si="562"/>
        <v/>
      </c>
      <c r="SO103" s="66" t="str">
        <f t="shared" si="563"/>
        <v/>
      </c>
      <c r="SP103" s="66" t="str">
        <f t="shared" si="564"/>
        <v/>
      </c>
      <c r="SQ103" s="66" t="str">
        <f t="shared" si="565"/>
        <v/>
      </c>
      <c r="SR103" s="66" t="str">
        <f t="shared" si="566"/>
        <v/>
      </c>
      <c r="SS103" s="66" t="str">
        <f t="shared" si="567"/>
        <v/>
      </c>
      <c r="ST103" s="66" t="str">
        <f t="shared" si="568"/>
        <v/>
      </c>
      <c r="SU103" s="66" t="str">
        <f t="shared" si="569"/>
        <v/>
      </c>
      <c r="SV103" s="66" t="str">
        <f t="shared" si="570"/>
        <v/>
      </c>
      <c r="SW103" s="66" t="str">
        <f t="shared" si="571"/>
        <v/>
      </c>
      <c r="SX103" s="66" t="str">
        <f t="shared" si="572"/>
        <v/>
      </c>
      <c r="SY103" s="66" t="str">
        <f t="shared" si="573"/>
        <v/>
      </c>
      <c r="SZ103" s="66" t="str">
        <f t="shared" si="574"/>
        <v/>
      </c>
      <c r="TA103" s="66" t="str">
        <f t="shared" si="575"/>
        <v/>
      </c>
      <c r="TB103" s="66" t="str">
        <f t="shared" si="576"/>
        <v/>
      </c>
      <c r="TC103" s="66" t="str">
        <f t="shared" si="577"/>
        <v/>
      </c>
      <c r="TD103" s="66" t="str">
        <f t="shared" si="578"/>
        <v/>
      </c>
      <c r="TE103" s="66" t="str">
        <f t="shared" si="579"/>
        <v/>
      </c>
      <c r="TF103" s="66" t="str">
        <f t="shared" si="580"/>
        <v/>
      </c>
      <c r="TG103" s="66" t="str">
        <f t="shared" si="581"/>
        <v/>
      </c>
      <c r="TH103" s="66" t="str">
        <f t="shared" si="582"/>
        <v/>
      </c>
      <c r="TI103" s="66" t="str">
        <f t="shared" si="583"/>
        <v/>
      </c>
      <c r="TJ103" s="66" t="str">
        <f t="shared" si="584"/>
        <v/>
      </c>
      <c r="TK103" s="66" t="str">
        <f t="shared" si="585"/>
        <v/>
      </c>
      <c r="TL103" s="66" t="str">
        <f t="shared" si="586"/>
        <v/>
      </c>
      <c r="TM103" s="66" t="str">
        <f t="shared" si="587"/>
        <v/>
      </c>
      <c r="TN103" s="66" t="str">
        <f t="shared" si="588"/>
        <v/>
      </c>
      <c r="TO103" s="66" t="str">
        <f t="shared" si="589"/>
        <v/>
      </c>
      <c r="TP103" s="66" t="str">
        <f t="shared" si="590"/>
        <v/>
      </c>
      <c r="TQ103" s="66" t="str">
        <f t="shared" si="591"/>
        <v/>
      </c>
      <c r="TR103" s="66" t="str">
        <f t="shared" si="592"/>
        <v/>
      </c>
      <c r="TS103" s="66" t="str">
        <f t="shared" si="593"/>
        <v/>
      </c>
      <c r="TT103" s="66" t="str">
        <f t="shared" si="594"/>
        <v/>
      </c>
      <c r="TU103" s="66" t="str">
        <f t="shared" si="595"/>
        <v/>
      </c>
      <c r="TV103" s="66" t="str">
        <f t="shared" si="596"/>
        <v/>
      </c>
      <c r="TW103" s="66" t="str">
        <f t="shared" si="597"/>
        <v/>
      </c>
      <c r="TX103" s="66" t="str">
        <f t="shared" si="598"/>
        <v/>
      </c>
      <c r="TY103" s="66" t="str">
        <f t="shared" si="599"/>
        <v/>
      </c>
      <c r="TZ103" s="66" t="str">
        <f t="shared" si="600"/>
        <v/>
      </c>
      <c r="UA103" s="66" t="str">
        <f t="shared" si="601"/>
        <v/>
      </c>
      <c r="UB103" s="66" t="str">
        <f t="shared" si="602"/>
        <v/>
      </c>
      <c r="UC103" s="66" t="str">
        <f t="shared" si="603"/>
        <v/>
      </c>
      <c r="UD103" s="66" t="str">
        <f t="shared" si="604"/>
        <v/>
      </c>
      <c r="UE103" s="66" t="str">
        <f t="shared" si="605"/>
        <v/>
      </c>
      <c r="UF103" s="66" t="str">
        <f t="shared" si="606"/>
        <v/>
      </c>
      <c r="UG103" s="66" t="str">
        <f t="shared" si="607"/>
        <v/>
      </c>
      <c r="UH103" s="66" t="str">
        <f t="shared" si="608"/>
        <v/>
      </c>
      <c r="UI103" s="66" t="str">
        <f t="shared" si="609"/>
        <v/>
      </c>
      <c r="UJ103" s="66" t="str">
        <f t="shared" si="610"/>
        <v/>
      </c>
      <c r="UK103" s="66" t="str">
        <f t="shared" si="611"/>
        <v/>
      </c>
      <c r="UL103" s="66" t="str">
        <f t="shared" si="612"/>
        <v/>
      </c>
      <c r="UM103" s="66" t="str">
        <f t="shared" si="613"/>
        <v/>
      </c>
      <c r="UN103" s="66" t="str">
        <f t="shared" si="614"/>
        <v/>
      </c>
      <c r="UO103" s="66" t="str">
        <f t="shared" si="615"/>
        <v/>
      </c>
      <c r="UP103" s="66" t="str">
        <f t="shared" si="616"/>
        <v/>
      </c>
      <c r="UQ103" s="66" t="str">
        <f t="shared" si="617"/>
        <v/>
      </c>
      <c r="UR103" s="66" t="str">
        <f t="shared" si="618"/>
        <v/>
      </c>
      <c r="US103" s="66" t="str">
        <f t="shared" si="619"/>
        <v/>
      </c>
      <c r="UT103" s="66" t="str">
        <f t="shared" si="620"/>
        <v/>
      </c>
      <c r="UU103" s="66" t="str">
        <f t="shared" si="621"/>
        <v/>
      </c>
      <c r="UV103" s="66" t="str">
        <f t="shared" si="622"/>
        <v/>
      </c>
      <c r="UW103" s="66" t="str">
        <f t="shared" si="623"/>
        <v/>
      </c>
      <c r="UX103" s="66" t="str">
        <f t="shared" si="624"/>
        <v/>
      </c>
      <c r="UY103" s="66" t="str">
        <f t="shared" si="625"/>
        <v/>
      </c>
      <c r="UZ103" s="66" t="str">
        <f t="shared" si="626"/>
        <v/>
      </c>
      <c r="VA103" s="66" t="str">
        <f t="shared" si="627"/>
        <v/>
      </c>
      <c r="VB103" s="66" t="str">
        <f t="shared" si="628"/>
        <v/>
      </c>
      <c r="VC103" s="66" t="str">
        <f t="shared" si="629"/>
        <v/>
      </c>
      <c r="VD103" s="66" t="str">
        <f t="shared" si="630"/>
        <v/>
      </c>
      <c r="VE103" s="66" t="str">
        <f t="shared" si="631"/>
        <v/>
      </c>
      <c r="VF103" s="66" t="str">
        <f t="shared" si="632"/>
        <v/>
      </c>
      <c r="VG103" s="66" t="str">
        <f t="shared" si="633"/>
        <v/>
      </c>
      <c r="VH103" s="66" t="str">
        <f t="shared" si="634"/>
        <v/>
      </c>
      <c r="VI103" s="66" t="str">
        <f t="shared" si="635"/>
        <v/>
      </c>
      <c r="VJ103" s="66" t="str">
        <f t="shared" si="636"/>
        <v/>
      </c>
      <c r="VK103" s="66" t="str">
        <f t="shared" si="637"/>
        <v/>
      </c>
      <c r="VL103" s="66" t="str">
        <f t="shared" si="638"/>
        <v/>
      </c>
      <c r="VM103" s="66" t="str">
        <f t="shared" si="639"/>
        <v/>
      </c>
      <c r="VN103" s="66" t="str">
        <f t="shared" si="640"/>
        <v/>
      </c>
      <c r="VO103" s="66" t="str">
        <f t="shared" si="641"/>
        <v/>
      </c>
      <c r="VP103" s="66" t="str">
        <f t="shared" si="642"/>
        <v/>
      </c>
      <c r="VQ103" s="66" t="str">
        <f t="shared" si="643"/>
        <v/>
      </c>
      <c r="VR103" s="66" t="str">
        <f t="shared" si="644"/>
        <v/>
      </c>
      <c r="VS103" s="66" t="str">
        <f t="shared" si="645"/>
        <v/>
      </c>
      <c r="VT103" s="66" t="str">
        <f t="shared" si="646"/>
        <v/>
      </c>
      <c r="VU103" s="66" t="str">
        <f t="shared" si="647"/>
        <v/>
      </c>
      <c r="VV103" s="66" t="str">
        <f t="shared" si="648"/>
        <v/>
      </c>
      <c r="VW103" s="66" t="str">
        <f t="shared" si="649"/>
        <v/>
      </c>
      <c r="VX103" s="66" t="str">
        <f t="shared" si="650"/>
        <v/>
      </c>
      <c r="VY103" s="66" t="str">
        <f t="shared" si="651"/>
        <v/>
      </c>
      <c r="VZ103" s="66" t="str">
        <f t="shared" si="652"/>
        <v/>
      </c>
      <c r="WA103" s="66" t="str">
        <f t="shared" si="653"/>
        <v/>
      </c>
      <c r="WB103" s="66" t="str">
        <f t="shared" si="654"/>
        <v/>
      </c>
      <c r="WC103" s="66" t="str">
        <f t="shared" si="655"/>
        <v/>
      </c>
      <c r="WD103" s="66" t="str">
        <f t="shared" si="656"/>
        <v/>
      </c>
      <c r="WE103" s="66" t="str">
        <f t="shared" si="657"/>
        <v/>
      </c>
      <c r="WF103" s="66" t="str">
        <f t="shared" si="658"/>
        <v/>
      </c>
      <c r="WG103" s="66" t="str">
        <f t="shared" si="659"/>
        <v/>
      </c>
      <c r="WH103" s="66" t="str">
        <f t="shared" si="660"/>
        <v/>
      </c>
      <c r="WI103" s="66" t="str">
        <f t="shared" si="661"/>
        <v/>
      </c>
      <c r="WJ103" s="66" t="str">
        <f t="shared" si="662"/>
        <v/>
      </c>
      <c r="WK103" s="66" t="str">
        <f t="shared" si="663"/>
        <v/>
      </c>
      <c r="WL103" s="66" t="str">
        <f t="shared" si="664"/>
        <v/>
      </c>
      <c r="WM103" s="66" t="str">
        <f t="shared" si="665"/>
        <v/>
      </c>
      <c r="WN103" s="66" t="str">
        <f t="shared" si="666"/>
        <v/>
      </c>
      <c r="WO103" s="66" t="str">
        <f t="shared" si="667"/>
        <v/>
      </c>
      <c r="WP103" s="66" t="str">
        <f t="shared" si="668"/>
        <v/>
      </c>
      <c r="WQ103" s="66" t="str">
        <f t="shared" si="669"/>
        <v/>
      </c>
      <c r="WR103" s="66" t="str">
        <f t="shared" si="670"/>
        <v/>
      </c>
      <c r="WS103" s="66" t="str">
        <f t="shared" si="671"/>
        <v/>
      </c>
      <c r="WT103" s="66" t="str">
        <f t="shared" si="672"/>
        <v/>
      </c>
      <c r="WU103" s="66" t="str">
        <f t="shared" si="673"/>
        <v/>
      </c>
      <c r="WV103" s="66" t="str">
        <f t="shared" si="674"/>
        <v/>
      </c>
      <c r="WW103" s="66" t="str">
        <f t="shared" si="675"/>
        <v/>
      </c>
      <c r="WX103" s="66" t="str">
        <f t="shared" si="676"/>
        <v/>
      </c>
      <c r="WY103" s="66" t="str">
        <f t="shared" si="677"/>
        <v/>
      </c>
      <c r="WZ103" s="66" t="str">
        <f t="shared" si="678"/>
        <v/>
      </c>
      <c r="XA103" s="66" t="str">
        <f t="shared" si="679"/>
        <v/>
      </c>
      <c r="XB103" s="66" t="str">
        <f t="shared" si="680"/>
        <v/>
      </c>
      <c r="XC103" s="66" t="str">
        <f t="shared" si="681"/>
        <v/>
      </c>
      <c r="XD103" s="66" t="str">
        <f t="shared" si="682"/>
        <v/>
      </c>
      <c r="XE103" s="66" t="str">
        <f t="shared" si="683"/>
        <v/>
      </c>
      <c r="XF103" s="66" t="str">
        <f t="shared" si="684"/>
        <v/>
      </c>
      <c r="XG103" s="66" t="str">
        <f t="shared" si="685"/>
        <v/>
      </c>
      <c r="XH103" s="66" t="str">
        <f t="shared" si="686"/>
        <v/>
      </c>
      <c r="XI103" s="66" t="str">
        <f t="shared" si="687"/>
        <v/>
      </c>
      <c r="XJ103" s="66" t="str">
        <f t="shared" si="688"/>
        <v/>
      </c>
      <c r="XK103" s="66" t="str">
        <f t="shared" si="689"/>
        <v/>
      </c>
      <c r="XL103" s="66" t="str">
        <f t="shared" si="690"/>
        <v/>
      </c>
      <c r="XM103" s="66" t="str">
        <f t="shared" si="691"/>
        <v/>
      </c>
      <c r="XN103" s="66" t="str">
        <f t="shared" si="692"/>
        <v/>
      </c>
      <c r="XO103" s="66" t="str">
        <f t="shared" si="693"/>
        <v/>
      </c>
      <c r="XP103" s="66" t="str">
        <f t="shared" si="694"/>
        <v/>
      </c>
      <c r="XQ103" s="66" t="str">
        <f t="shared" si="695"/>
        <v/>
      </c>
      <c r="XR103" s="66" t="str">
        <f t="shared" si="696"/>
        <v/>
      </c>
      <c r="XS103" s="66" t="str">
        <f t="shared" si="697"/>
        <v/>
      </c>
      <c r="XT103" s="66" t="str">
        <f t="shared" si="698"/>
        <v/>
      </c>
      <c r="XU103" s="66" t="str">
        <f t="shared" si="699"/>
        <v/>
      </c>
      <c r="XV103" s="66" t="str">
        <f t="shared" si="700"/>
        <v/>
      </c>
      <c r="XW103" s="66" t="str">
        <f t="shared" si="701"/>
        <v/>
      </c>
      <c r="XX103" s="66" t="str">
        <f t="shared" si="702"/>
        <v/>
      </c>
      <c r="XY103" s="66" t="str">
        <f t="shared" si="703"/>
        <v/>
      </c>
      <c r="XZ103" s="66" t="str">
        <f t="shared" si="704"/>
        <v/>
      </c>
      <c r="YA103" s="66" t="str">
        <f t="shared" si="705"/>
        <v/>
      </c>
      <c r="YB103" s="66" t="str">
        <f t="shared" si="706"/>
        <v/>
      </c>
      <c r="YC103" s="66" t="str">
        <f t="shared" si="707"/>
        <v/>
      </c>
      <c r="YD103" s="66" t="str">
        <f t="shared" si="708"/>
        <v/>
      </c>
      <c r="YE103" s="66" t="str">
        <f t="shared" si="709"/>
        <v/>
      </c>
      <c r="YF103" s="66" t="str">
        <f t="shared" si="710"/>
        <v/>
      </c>
      <c r="YG103" s="66" t="str">
        <f t="shared" si="711"/>
        <v/>
      </c>
      <c r="YH103" s="66" t="str">
        <f t="shared" si="712"/>
        <v/>
      </c>
      <c r="YI103" s="66" t="str">
        <f t="shared" si="713"/>
        <v/>
      </c>
      <c r="YJ103" s="66" t="str">
        <f t="shared" si="714"/>
        <v/>
      </c>
      <c r="YK103" s="66" t="str">
        <f t="shared" si="715"/>
        <v/>
      </c>
      <c r="YL103" s="66" t="str">
        <f t="shared" si="716"/>
        <v/>
      </c>
      <c r="YM103" s="66" t="str">
        <f t="shared" si="717"/>
        <v/>
      </c>
      <c r="YN103" s="66" t="str">
        <f t="shared" si="718"/>
        <v/>
      </c>
      <c r="YO103" s="66" t="str">
        <f t="shared" si="719"/>
        <v/>
      </c>
      <c r="YP103" s="66" t="str">
        <f t="shared" si="720"/>
        <v/>
      </c>
      <c r="YQ103" s="66" t="str">
        <f t="shared" si="721"/>
        <v/>
      </c>
      <c r="YR103" s="66" t="str">
        <f t="shared" si="722"/>
        <v/>
      </c>
      <c r="YS103" s="66" t="str">
        <f t="shared" si="723"/>
        <v/>
      </c>
      <c r="YT103" s="66" t="str">
        <f t="shared" si="724"/>
        <v/>
      </c>
      <c r="YU103" s="66" t="str">
        <f t="shared" si="725"/>
        <v/>
      </c>
      <c r="YV103" s="66" t="str">
        <f t="shared" si="726"/>
        <v/>
      </c>
      <c r="YW103" s="66" t="str">
        <f t="shared" si="727"/>
        <v/>
      </c>
      <c r="YX103" s="66" t="str">
        <f t="shared" si="728"/>
        <v/>
      </c>
      <c r="YY103" s="66" t="str">
        <f t="shared" si="729"/>
        <v/>
      </c>
      <c r="YZ103" s="66" t="str">
        <f t="shared" si="730"/>
        <v/>
      </c>
      <c r="ZA103" s="66" t="str">
        <f t="shared" si="731"/>
        <v/>
      </c>
      <c r="ZB103" s="66" t="str">
        <f t="shared" si="732"/>
        <v/>
      </c>
      <c r="ZC103" s="66" t="str">
        <f t="shared" si="733"/>
        <v/>
      </c>
      <c r="ZD103" s="66" t="str">
        <f t="shared" si="734"/>
        <v/>
      </c>
      <c r="ZE103" s="66" t="str">
        <f t="shared" si="735"/>
        <v/>
      </c>
      <c r="ZF103" s="66" t="str">
        <f t="shared" si="736"/>
        <v/>
      </c>
      <c r="ZG103" s="66" t="str">
        <f t="shared" si="737"/>
        <v/>
      </c>
      <c r="ZH103" s="66" t="str">
        <f t="shared" si="738"/>
        <v/>
      </c>
      <c r="ZI103" s="66" t="str">
        <f t="shared" si="739"/>
        <v/>
      </c>
      <c r="ZJ103" s="66" t="str">
        <f t="shared" si="740"/>
        <v/>
      </c>
      <c r="ZK103" s="66" t="str">
        <f t="shared" si="741"/>
        <v/>
      </c>
      <c r="ZL103" s="66" t="str">
        <f t="shared" si="742"/>
        <v/>
      </c>
      <c r="ZM103" s="66" t="str">
        <f t="shared" si="743"/>
        <v/>
      </c>
      <c r="ZN103" s="66" t="str">
        <f t="shared" si="744"/>
        <v/>
      </c>
      <c r="ZO103" s="66" t="str">
        <f t="shared" si="745"/>
        <v/>
      </c>
      <c r="ZP103" s="66" t="str">
        <f t="shared" si="746"/>
        <v/>
      </c>
      <c r="ZQ103" s="66" t="str">
        <f t="shared" si="747"/>
        <v/>
      </c>
      <c r="ZR103" s="66" t="str">
        <f t="shared" si="748"/>
        <v/>
      </c>
      <c r="ZS103" s="66" t="str">
        <f t="shared" si="749"/>
        <v/>
      </c>
      <c r="ZT103" s="66" t="str">
        <f t="shared" si="750"/>
        <v/>
      </c>
      <c r="ZU103" s="66" t="str">
        <f t="shared" si="751"/>
        <v/>
      </c>
      <c r="ZV103" s="66" t="str">
        <f t="shared" si="752"/>
        <v/>
      </c>
      <c r="ZW103" s="66" t="str">
        <f t="shared" si="753"/>
        <v/>
      </c>
      <c r="ZX103" s="66" t="str">
        <f t="shared" si="754"/>
        <v/>
      </c>
      <c r="ZY103" s="66" t="str">
        <f t="shared" si="755"/>
        <v/>
      </c>
      <c r="ZZ103" s="66" t="str">
        <f t="shared" si="756"/>
        <v/>
      </c>
      <c r="AAA103" s="66" t="str">
        <f t="shared" si="757"/>
        <v/>
      </c>
      <c r="AAB103" s="66" t="str">
        <f t="shared" si="758"/>
        <v/>
      </c>
      <c r="AAC103" s="66" t="str">
        <f t="shared" si="759"/>
        <v/>
      </c>
      <c r="AAD103" s="66" t="str">
        <f t="shared" si="760"/>
        <v/>
      </c>
      <c r="AAE103" s="66" t="str">
        <f t="shared" si="761"/>
        <v/>
      </c>
      <c r="AAF103" s="66" t="str">
        <f t="shared" si="762"/>
        <v/>
      </c>
      <c r="AAG103" s="66" t="str">
        <f t="shared" si="763"/>
        <v/>
      </c>
      <c r="AAH103" s="66" t="str">
        <f t="shared" si="764"/>
        <v/>
      </c>
      <c r="AAI103" s="66" t="str">
        <f t="shared" si="765"/>
        <v/>
      </c>
      <c r="AAJ103" s="66" t="str">
        <f t="shared" si="766"/>
        <v/>
      </c>
      <c r="AAK103" s="66" t="str">
        <f t="shared" si="767"/>
        <v/>
      </c>
      <c r="AAL103" s="66" t="str">
        <f t="shared" si="768"/>
        <v/>
      </c>
      <c r="AAM103" s="66" t="str">
        <f t="shared" si="769"/>
        <v/>
      </c>
      <c r="AAN103" s="66" t="str">
        <f t="shared" si="770"/>
        <v/>
      </c>
      <c r="AAO103" s="66" t="str">
        <f t="shared" si="771"/>
        <v/>
      </c>
      <c r="AAP103" s="66" t="str">
        <f t="shared" si="772"/>
        <v/>
      </c>
      <c r="AAQ103" s="66" t="str">
        <f t="shared" si="773"/>
        <v/>
      </c>
      <c r="AAR103" s="66" t="str">
        <f t="shared" si="774"/>
        <v/>
      </c>
      <c r="AAS103" s="66" t="str">
        <f t="shared" si="775"/>
        <v/>
      </c>
      <c r="AAT103" s="66" t="str">
        <f t="shared" si="776"/>
        <v/>
      </c>
      <c r="AAU103" s="66" t="str">
        <f t="shared" si="777"/>
        <v/>
      </c>
      <c r="AAV103" s="66" t="str">
        <f t="shared" si="778"/>
        <v/>
      </c>
      <c r="AAW103" s="66" t="str">
        <f t="shared" si="779"/>
        <v/>
      </c>
      <c r="AAX103" s="66" t="str">
        <f t="shared" si="780"/>
        <v/>
      </c>
      <c r="AAY103" s="66" t="str">
        <f t="shared" si="781"/>
        <v/>
      </c>
      <c r="AAZ103" s="66" t="str">
        <f t="shared" si="782"/>
        <v/>
      </c>
      <c r="ABA103" s="66" t="str">
        <f t="shared" si="783"/>
        <v/>
      </c>
      <c r="ABB103" s="66" t="str">
        <f t="shared" si="784"/>
        <v/>
      </c>
      <c r="ABC103" s="66" t="str">
        <f t="shared" si="785"/>
        <v/>
      </c>
      <c r="ABD103" s="66" t="str">
        <f t="shared" si="786"/>
        <v/>
      </c>
      <c r="ABE103" s="66" t="str">
        <f t="shared" si="787"/>
        <v/>
      </c>
      <c r="ABF103" s="66" t="str">
        <f t="shared" si="788"/>
        <v/>
      </c>
      <c r="ABG103" s="66" t="str">
        <f t="shared" si="789"/>
        <v/>
      </c>
      <c r="ABH103" s="66" t="str">
        <f t="shared" si="790"/>
        <v/>
      </c>
      <c r="ABI103" s="66" t="str">
        <f t="shared" si="791"/>
        <v/>
      </c>
      <c r="ABJ103" s="66" t="str">
        <f t="shared" si="792"/>
        <v/>
      </c>
      <c r="ABK103" s="66" t="str">
        <f t="shared" si="793"/>
        <v/>
      </c>
      <c r="ABL103" s="66" t="str">
        <f t="shared" si="794"/>
        <v/>
      </c>
      <c r="ABM103" s="66" t="str">
        <f t="shared" si="795"/>
        <v/>
      </c>
      <c r="ABN103" s="66" t="str">
        <f t="shared" si="796"/>
        <v/>
      </c>
      <c r="ABO103" s="66" t="str">
        <f t="shared" si="797"/>
        <v/>
      </c>
      <c r="ABP103" s="66" t="str">
        <f t="shared" si="798"/>
        <v/>
      </c>
      <c r="ABQ103" s="66" t="str">
        <f t="shared" si="799"/>
        <v/>
      </c>
      <c r="ABR103" s="66" t="str">
        <f t="shared" si="800"/>
        <v/>
      </c>
      <c r="ABS103" s="66" t="str">
        <f t="shared" si="801"/>
        <v/>
      </c>
      <c r="ABT103" s="66" t="str">
        <f t="shared" si="802"/>
        <v/>
      </c>
      <c r="ABU103" s="66" t="str">
        <f t="shared" si="803"/>
        <v/>
      </c>
      <c r="ABV103" s="66" t="str">
        <f t="shared" si="804"/>
        <v/>
      </c>
      <c r="ABW103" s="66" t="str">
        <f t="shared" si="805"/>
        <v/>
      </c>
      <c r="ABX103" s="66" t="str">
        <f t="shared" si="806"/>
        <v/>
      </c>
      <c r="ABY103" s="66" t="str">
        <f t="shared" si="807"/>
        <v/>
      </c>
      <c r="ABZ103" s="66" t="str">
        <f t="shared" si="808"/>
        <v/>
      </c>
      <c r="ACA103" s="66" t="str">
        <f t="shared" si="809"/>
        <v/>
      </c>
      <c r="ACB103" s="66" t="str">
        <f t="shared" si="810"/>
        <v/>
      </c>
      <c r="ACC103" s="66" t="str">
        <f t="shared" si="811"/>
        <v/>
      </c>
      <c r="ACD103" s="66" t="str">
        <f t="shared" si="812"/>
        <v/>
      </c>
      <c r="ACE103" s="66" t="str">
        <f t="shared" si="813"/>
        <v/>
      </c>
      <c r="ACF103" s="66" t="str">
        <f t="shared" si="814"/>
        <v/>
      </c>
      <c r="ACG103" s="66" t="str">
        <f t="shared" si="815"/>
        <v/>
      </c>
      <c r="ACH103" s="66" t="str">
        <f t="shared" si="816"/>
        <v/>
      </c>
      <c r="ACI103" s="66" t="str">
        <f t="shared" si="817"/>
        <v/>
      </c>
      <c r="ACJ103" s="66" t="str">
        <f t="shared" si="818"/>
        <v/>
      </c>
      <c r="ACK103" s="66" t="str">
        <f t="shared" si="819"/>
        <v/>
      </c>
      <c r="ACL103" s="66" t="str">
        <f t="shared" si="820"/>
        <v/>
      </c>
      <c r="ACM103" s="66" t="str">
        <f t="shared" ref="ACM103:ACN103" si="861">IF(AND(ACS$3="Unit", ACL103=""), "", IF(AND(ACS$3="Unit", ACL103="-"),"", IF(ACS$3="Unit", "kg/GJ delivered", IF(AND(NY103&lt;&gt;"", NY103&lt;&gt;"-", NX103="-"),"", IF($H103="","", IF(NX103="nd", "",IF(NX103="&lt;n.a.&gt;", "", IF(NY103="#/MJ", "", IF(NY103="kg/GJ delivered",NX103,IF(NY103="g/MJ delivered",NX103,IF(NY103="kg/MJ delivered",NX103*1000,IF(NY103="mg/MJ delivered",NX103/1000,IF(NY103="g/kg",((NX103)*(1/$I103)*(1/$H103)),IF(NY103="mg/kg",((NX103/1000)*(1/$I103)*(1/$H103)),IF(NY103="mg/MJ delivered",NX103/1000,IF(NY103="-","","Error"))))))))))))))))</f>
        <v/>
      </c>
      <c r="ACN103" s="66" t="str">
        <f t="shared" si="861"/>
        <v/>
      </c>
      <c r="ACO103" s="66" t="str">
        <f t="shared" si="822"/>
        <v/>
      </c>
      <c r="ACP103" s="66" t="str">
        <f t="shared" si="823"/>
        <v/>
      </c>
      <c r="ACQ103" s="66" t="str">
        <f t="shared" si="824"/>
        <v/>
      </c>
      <c r="ACR103" s="66" t="str">
        <f t="shared" si="825"/>
        <v/>
      </c>
      <c r="ACS103" s="66" t="str">
        <f t="shared" si="826"/>
        <v/>
      </c>
      <c r="ACT103" s="66" t="str">
        <f t="shared" si="827"/>
        <v/>
      </c>
    </row>
    <row r="104" spans="2:774" ht="15.75" customHeight="1" x14ac:dyDescent="0.25">
      <c r="B104" s="66">
        <v>394</v>
      </c>
      <c r="C104" s="66" t="s">
        <v>1306</v>
      </c>
      <c r="D104" s="66" t="s">
        <v>1293</v>
      </c>
      <c r="E104" s="156" t="s">
        <v>139</v>
      </c>
      <c r="F104" s="66" t="s">
        <v>139</v>
      </c>
      <c r="G104" s="66" t="s">
        <v>492</v>
      </c>
      <c r="H104" s="126">
        <v>0.373</v>
      </c>
      <c r="I104" s="130">
        <f>'Heating Values'!$D$33</f>
        <v>25.715</v>
      </c>
      <c r="J104" s="66" t="str">
        <f t="shared" si="449"/>
        <v>Charcoal, Improved, GLO</v>
      </c>
      <c r="K104" s="161"/>
      <c r="L104" s="161"/>
      <c r="M104" s="161"/>
      <c r="N104" s="161"/>
      <c r="O104" s="66" t="s">
        <v>1302</v>
      </c>
      <c r="P104" s="66" t="str">
        <f t="shared" si="852"/>
        <v>GLO</v>
      </c>
      <c r="Q104" s="66" t="s">
        <v>306</v>
      </c>
      <c r="R104" s="164">
        <v>252.31910946196658</v>
      </c>
      <c r="S104" s="158" t="s">
        <v>523</v>
      </c>
      <c r="T104" s="158" t="s">
        <v>128</v>
      </c>
      <c r="U104" s="158" t="s">
        <v>128</v>
      </c>
      <c r="V104" s="158" t="s">
        <v>128</v>
      </c>
      <c r="W104" s="158" t="s">
        <v>128</v>
      </c>
      <c r="X104" s="166">
        <v>2317.2541743970314</v>
      </c>
      <c r="Y104" s="158" t="s">
        <v>523</v>
      </c>
      <c r="Z104" s="158" t="s">
        <v>128</v>
      </c>
      <c r="AA104" s="158" t="s">
        <v>128</v>
      </c>
      <c r="AB104" s="158" t="s">
        <v>128</v>
      </c>
      <c r="AC104" s="158" t="s">
        <v>128</v>
      </c>
      <c r="AD104" s="158" t="s">
        <v>128</v>
      </c>
      <c r="AE104" s="158" t="s">
        <v>128</v>
      </c>
      <c r="AF104" s="158" t="s">
        <v>128</v>
      </c>
      <c r="AG104" s="158" t="s">
        <v>128</v>
      </c>
      <c r="AH104" s="158" t="s">
        <v>128</v>
      </c>
      <c r="AI104" s="158" t="s">
        <v>128</v>
      </c>
      <c r="AJ104" s="158" t="s">
        <v>128</v>
      </c>
      <c r="AK104" s="158" t="s">
        <v>128</v>
      </c>
      <c r="AL104" s="158" t="s">
        <v>128</v>
      </c>
      <c r="AM104" s="158" t="s">
        <v>128</v>
      </c>
      <c r="AN104" s="158" t="s">
        <v>128</v>
      </c>
      <c r="AO104" s="158" t="s">
        <v>128</v>
      </c>
      <c r="AP104" s="158" t="s">
        <v>128</v>
      </c>
      <c r="AQ104" s="158" t="s">
        <v>128</v>
      </c>
      <c r="AR104" s="158" t="s">
        <v>128</v>
      </c>
      <c r="AS104" s="158" t="s">
        <v>128</v>
      </c>
      <c r="AT104" s="158" t="s">
        <v>128</v>
      </c>
      <c r="AU104" s="158" t="s">
        <v>128</v>
      </c>
      <c r="AV104" s="158" t="s">
        <v>128</v>
      </c>
      <c r="AW104" s="158" t="s">
        <v>128</v>
      </c>
      <c r="AX104" s="158" t="s">
        <v>128</v>
      </c>
      <c r="AY104" s="158" t="s">
        <v>128</v>
      </c>
      <c r="AZ104" s="158" t="s">
        <v>128</v>
      </c>
      <c r="BA104" s="158" t="s">
        <v>128</v>
      </c>
      <c r="BB104" s="158" t="s">
        <v>128</v>
      </c>
      <c r="BC104" s="158" t="s">
        <v>128</v>
      </c>
      <c r="BD104" s="158" t="s">
        <v>128</v>
      </c>
      <c r="BE104" s="158" t="s">
        <v>128</v>
      </c>
      <c r="BF104" s="158" t="s">
        <v>128</v>
      </c>
      <c r="BG104" s="158" t="s">
        <v>128</v>
      </c>
      <c r="BH104" s="158" t="s">
        <v>128</v>
      </c>
      <c r="BI104" s="158" t="s">
        <v>128</v>
      </c>
      <c r="BJ104" s="158" t="s">
        <v>128</v>
      </c>
      <c r="BK104" s="158" t="s">
        <v>128</v>
      </c>
      <c r="BL104" s="158" t="s">
        <v>128</v>
      </c>
      <c r="BM104" s="158" t="s">
        <v>128</v>
      </c>
      <c r="BN104" s="158" t="s">
        <v>128</v>
      </c>
      <c r="BO104" s="158" t="s">
        <v>128</v>
      </c>
      <c r="BP104" s="158" t="s">
        <v>128</v>
      </c>
      <c r="BQ104" s="158" t="s">
        <v>128</v>
      </c>
      <c r="BR104" s="158" t="s">
        <v>128</v>
      </c>
      <c r="BS104" s="158" t="s">
        <v>128</v>
      </c>
      <c r="BT104" s="158" t="s">
        <v>128</v>
      </c>
      <c r="BU104" s="158" t="s">
        <v>128</v>
      </c>
      <c r="BV104" s="158" t="s">
        <v>128</v>
      </c>
      <c r="BW104" s="158" t="s">
        <v>128</v>
      </c>
      <c r="BX104" s="158" t="s">
        <v>128</v>
      </c>
      <c r="BY104" s="158" t="s">
        <v>128</v>
      </c>
      <c r="BZ104" s="158" t="s">
        <v>128</v>
      </c>
      <c r="CA104" s="158" t="s">
        <v>128</v>
      </c>
      <c r="CB104" s="158" t="s">
        <v>128</v>
      </c>
      <c r="CC104" s="158" t="s">
        <v>128</v>
      </c>
      <c r="CD104" s="158" t="s">
        <v>128</v>
      </c>
      <c r="CE104" s="158" t="s">
        <v>128</v>
      </c>
      <c r="CF104" s="158" t="s">
        <v>128</v>
      </c>
      <c r="CG104" s="158" t="s">
        <v>128</v>
      </c>
      <c r="CH104" s="158" t="s">
        <v>128</v>
      </c>
      <c r="CI104" s="158" t="s">
        <v>128</v>
      </c>
      <c r="CJ104" s="158" t="s">
        <v>128</v>
      </c>
      <c r="CK104" s="158" t="s">
        <v>128</v>
      </c>
      <c r="CL104" s="158" t="s">
        <v>128</v>
      </c>
      <c r="CM104" s="158" t="s">
        <v>128</v>
      </c>
      <c r="CN104" s="158" t="s">
        <v>128</v>
      </c>
      <c r="CO104" s="158" t="s">
        <v>128</v>
      </c>
      <c r="CP104" s="158" t="s">
        <v>128</v>
      </c>
      <c r="CQ104" s="158" t="s">
        <v>128</v>
      </c>
      <c r="CR104" s="158" t="s">
        <v>128</v>
      </c>
      <c r="CS104" s="158" t="s">
        <v>128</v>
      </c>
      <c r="CT104" s="158" t="s">
        <v>128</v>
      </c>
      <c r="CU104" s="158" t="s">
        <v>128</v>
      </c>
      <c r="CV104" s="158" t="s">
        <v>128</v>
      </c>
      <c r="CW104" s="158" t="s">
        <v>128</v>
      </c>
      <c r="CX104" s="158" t="s">
        <v>128</v>
      </c>
      <c r="CY104" s="158" t="s">
        <v>128</v>
      </c>
      <c r="CZ104" s="158" t="s">
        <v>128</v>
      </c>
      <c r="DA104" s="158" t="s">
        <v>128</v>
      </c>
      <c r="DB104" s="158" t="s">
        <v>128</v>
      </c>
      <c r="DC104" s="158" t="s">
        <v>128</v>
      </c>
      <c r="DD104" s="158" t="s">
        <v>128</v>
      </c>
      <c r="DE104" s="158" t="s">
        <v>128</v>
      </c>
      <c r="DF104" s="158" t="s">
        <v>128</v>
      </c>
      <c r="DG104" s="158" t="s">
        <v>128</v>
      </c>
      <c r="DH104" s="158" t="s">
        <v>128</v>
      </c>
      <c r="DI104" s="158" t="s">
        <v>128</v>
      </c>
      <c r="DJ104" s="158" t="s">
        <v>128</v>
      </c>
      <c r="DK104" s="158" t="s">
        <v>128</v>
      </c>
      <c r="DL104" s="158" t="s">
        <v>128</v>
      </c>
      <c r="DM104" s="158" t="s">
        <v>128</v>
      </c>
      <c r="DN104" s="158" t="s">
        <v>128</v>
      </c>
      <c r="DO104" s="158" t="s">
        <v>128</v>
      </c>
      <c r="DP104" s="158" t="s">
        <v>128</v>
      </c>
      <c r="DQ104" s="158" t="s">
        <v>128</v>
      </c>
      <c r="DR104" s="158" t="s">
        <v>128</v>
      </c>
      <c r="DS104" s="158" t="s">
        <v>128</v>
      </c>
      <c r="DT104" s="158" t="s">
        <v>128</v>
      </c>
      <c r="DU104" s="158" t="s">
        <v>128</v>
      </c>
      <c r="DV104" s="158" t="s">
        <v>128</v>
      </c>
      <c r="DW104" s="158" t="s">
        <v>128</v>
      </c>
      <c r="DX104" s="158" t="s">
        <v>128</v>
      </c>
      <c r="DY104" s="158" t="s">
        <v>128</v>
      </c>
      <c r="DZ104" s="158" t="s">
        <v>128</v>
      </c>
      <c r="EA104" s="158" t="s">
        <v>128</v>
      </c>
      <c r="EB104" s="158" t="s">
        <v>128</v>
      </c>
      <c r="EC104" s="158" t="s">
        <v>128</v>
      </c>
      <c r="ED104" s="158" t="s">
        <v>128</v>
      </c>
      <c r="EE104" s="158" t="s">
        <v>128</v>
      </c>
      <c r="EF104" s="158" t="s">
        <v>128</v>
      </c>
      <c r="EG104" s="158" t="s">
        <v>128</v>
      </c>
      <c r="EH104" s="158" t="s">
        <v>128</v>
      </c>
      <c r="EI104" s="158" t="s">
        <v>128</v>
      </c>
      <c r="EJ104" s="158" t="s">
        <v>128</v>
      </c>
      <c r="EK104" s="158" t="s">
        <v>128</v>
      </c>
      <c r="EL104" s="158" t="s">
        <v>128</v>
      </c>
      <c r="EM104" s="158" t="s">
        <v>128</v>
      </c>
      <c r="EN104" s="158" t="s">
        <v>128</v>
      </c>
      <c r="EO104" s="158" t="s">
        <v>128</v>
      </c>
      <c r="EP104" s="158" t="s">
        <v>128</v>
      </c>
      <c r="EQ104" s="158" t="s">
        <v>128</v>
      </c>
      <c r="ER104" s="158" t="s">
        <v>128</v>
      </c>
      <c r="ES104" s="158" t="s">
        <v>128</v>
      </c>
      <c r="ET104" s="158" t="s">
        <v>128</v>
      </c>
      <c r="EU104" s="158" t="s">
        <v>128</v>
      </c>
      <c r="EV104" s="158" t="s">
        <v>128</v>
      </c>
      <c r="EW104" s="158" t="s">
        <v>128</v>
      </c>
      <c r="EX104" s="158" t="s">
        <v>128</v>
      </c>
      <c r="EY104" s="158" t="s">
        <v>128</v>
      </c>
      <c r="EZ104" s="158" t="s">
        <v>128</v>
      </c>
      <c r="FA104" s="158" t="s">
        <v>128</v>
      </c>
      <c r="FB104" s="158" t="s">
        <v>128</v>
      </c>
      <c r="FC104" s="158" t="s">
        <v>128</v>
      </c>
      <c r="FD104" s="158" t="s">
        <v>128</v>
      </c>
      <c r="FE104" s="158" t="s">
        <v>128</v>
      </c>
      <c r="FF104" s="158" t="s">
        <v>128</v>
      </c>
      <c r="FG104" s="158" t="s">
        <v>128</v>
      </c>
      <c r="FH104" s="158" t="s">
        <v>128</v>
      </c>
      <c r="FI104" s="158" t="s">
        <v>128</v>
      </c>
      <c r="FJ104" s="158" t="s">
        <v>128</v>
      </c>
      <c r="FK104" s="158" t="s">
        <v>128</v>
      </c>
      <c r="FL104" s="158" t="s">
        <v>128</v>
      </c>
      <c r="FM104" s="158" t="s">
        <v>128</v>
      </c>
      <c r="FN104" s="158" t="s">
        <v>128</v>
      </c>
      <c r="FO104" s="158" t="s">
        <v>128</v>
      </c>
      <c r="FP104" s="158" t="s">
        <v>128</v>
      </c>
      <c r="FQ104" s="158" t="s">
        <v>128</v>
      </c>
      <c r="FR104" s="158" t="s">
        <v>128</v>
      </c>
      <c r="FS104" s="158" t="s">
        <v>128</v>
      </c>
      <c r="FT104" s="158" t="s">
        <v>128</v>
      </c>
      <c r="FU104" s="158" t="s">
        <v>128</v>
      </c>
      <c r="FV104" s="158" t="s">
        <v>128</v>
      </c>
      <c r="FW104" s="158" t="s">
        <v>128</v>
      </c>
      <c r="FX104" s="158" t="s">
        <v>128</v>
      </c>
      <c r="FY104" s="158" t="s">
        <v>128</v>
      </c>
      <c r="FZ104" s="158" t="s">
        <v>128</v>
      </c>
      <c r="GA104" s="158" t="s">
        <v>128</v>
      </c>
      <c r="GB104" s="158" t="s">
        <v>128</v>
      </c>
      <c r="GC104" s="158" t="s">
        <v>128</v>
      </c>
      <c r="GD104" s="158" t="s">
        <v>128</v>
      </c>
      <c r="GE104" s="158" t="s">
        <v>128</v>
      </c>
      <c r="GF104" s="158" t="s">
        <v>128</v>
      </c>
      <c r="GG104" s="158" t="s">
        <v>128</v>
      </c>
      <c r="GH104" s="158" t="s">
        <v>128</v>
      </c>
      <c r="GI104" s="158" t="s">
        <v>128</v>
      </c>
      <c r="GJ104" s="158" t="s">
        <v>128</v>
      </c>
      <c r="GK104" s="158" t="s">
        <v>128</v>
      </c>
      <c r="GL104" s="158" t="s">
        <v>128</v>
      </c>
      <c r="GM104" s="158" t="s">
        <v>128</v>
      </c>
      <c r="GN104" s="158" t="s">
        <v>128</v>
      </c>
      <c r="GO104" s="158" t="s">
        <v>128</v>
      </c>
      <c r="GP104" s="158" t="s">
        <v>128</v>
      </c>
      <c r="GQ104" s="158" t="s">
        <v>128</v>
      </c>
      <c r="GR104" s="158" t="s">
        <v>128</v>
      </c>
      <c r="GS104" s="158" t="s">
        <v>128</v>
      </c>
      <c r="GT104" s="158" t="s">
        <v>128</v>
      </c>
      <c r="GU104" s="158" t="s">
        <v>128</v>
      </c>
      <c r="GV104" s="158" t="s">
        <v>128</v>
      </c>
      <c r="GW104" s="158" t="s">
        <v>128</v>
      </c>
      <c r="GX104" s="158" t="s">
        <v>128</v>
      </c>
      <c r="GY104" s="158" t="s">
        <v>128</v>
      </c>
      <c r="GZ104" s="158" t="s">
        <v>128</v>
      </c>
      <c r="HA104" s="158" t="s">
        <v>128</v>
      </c>
      <c r="HB104" s="158" t="s">
        <v>128</v>
      </c>
      <c r="HC104" s="158" t="s">
        <v>128</v>
      </c>
      <c r="HD104" s="158" t="s">
        <v>128</v>
      </c>
      <c r="HE104" s="158" t="s">
        <v>128</v>
      </c>
      <c r="HF104" s="158" t="s">
        <v>128</v>
      </c>
      <c r="HG104" s="158" t="s">
        <v>128</v>
      </c>
      <c r="HH104" s="158" t="s">
        <v>128</v>
      </c>
      <c r="HI104" s="158" t="s">
        <v>128</v>
      </c>
      <c r="HJ104" s="158" t="s">
        <v>128</v>
      </c>
      <c r="HK104" s="158" t="s">
        <v>128</v>
      </c>
      <c r="HL104" s="158" t="s">
        <v>128</v>
      </c>
      <c r="HM104" s="158" t="s">
        <v>128</v>
      </c>
      <c r="HN104" s="158" t="s">
        <v>128</v>
      </c>
      <c r="HO104" s="158" t="s">
        <v>128</v>
      </c>
      <c r="HP104" s="158" t="s">
        <v>128</v>
      </c>
      <c r="HQ104" s="158" t="s">
        <v>128</v>
      </c>
      <c r="HR104" s="158" t="s">
        <v>128</v>
      </c>
      <c r="HS104" s="158" t="s">
        <v>128</v>
      </c>
      <c r="HT104" s="158" t="s">
        <v>128</v>
      </c>
      <c r="HU104" s="158" t="s">
        <v>128</v>
      </c>
      <c r="HV104" s="158" t="s">
        <v>128</v>
      </c>
      <c r="HW104" s="158" t="s">
        <v>128</v>
      </c>
      <c r="HX104" s="158" t="s">
        <v>128</v>
      </c>
      <c r="HY104" s="158" t="s">
        <v>128</v>
      </c>
      <c r="HZ104" s="158" t="s">
        <v>128</v>
      </c>
      <c r="IA104" s="158" t="s">
        <v>128</v>
      </c>
      <c r="IB104" s="158" t="s">
        <v>128</v>
      </c>
      <c r="IC104" s="158" t="s">
        <v>128</v>
      </c>
      <c r="ID104" s="158" t="s">
        <v>128</v>
      </c>
      <c r="IE104" s="158" t="s">
        <v>128</v>
      </c>
      <c r="IF104" s="158" t="s">
        <v>128</v>
      </c>
      <c r="IG104" s="158" t="s">
        <v>128</v>
      </c>
      <c r="IH104" s="158" t="s">
        <v>128</v>
      </c>
      <c r="II104" s="158" t="s">
        <v>128</v>
      </c>
      <c r="IJ104" s="158" t="s">
        <v>128</v>
      </c>
      <c r="IK104" s="158" t="s">
        <v>128</v>
      </c>
      <c r="IL104" s="158" t="s">
        <v>128</v>
      </c>
      <c r="IM104" s="158" t="s">
        <v>128</v>
      </c>
      <c r="IN104" s="158" t="s">
        <v>128</v>
      </c>
      <c r="IO104" s="158" t="s">
        <v>128</v>
      </c>
      <c r="IP104" s="158" t="s">
        <v>128</v>
      </c>
      <c r="IQ104" s="158" t="s">
        <v>128</v>
      </c>
      <c r="IR104" s="158" t="s">
        <v>128</v>
      </c>
      <c r="IS104" s="158" t="s">
        <v>128</v>
      </c>
      <c r="IT104" s="158" t="s">
        <v>128</v>
      </c>
      <c r="IU104" s="158" t="s">
        <v>128</v>
      </c>
      <c r="IV104" s="158" t="s">
        <v>128</v>
      </c>
      <c r="IW104" s="158" t="s">
        <v>128</v>
      </c>
      <c r="IX104" s="158" t="s">
        <v>128</v>
      </c>
      <c r="IY104" s="158" t="s">
        <v>128</v>
      </c>
      <c r="IZ104" s="158" t="s">
        <v>128</v>
      </c>
      <c r="JA104" s="158" t="s">
        <v>128</v>
      </c>
      <c r="JB104" s="158" t="s">
        <v>128</v>
      </c>
      <c r="JC104" s="158" t="s">
        <v>128</v>
      </c>
      <c r="JD104" s="158" t="s">
        <v>128</v>
      </c>
      <c r="JE104" s="158" t="s">
        <v>128</v>
      </c>
      <c r="JF104" s="158" t="s">
        <v>128</v>
      </c>
      <c r="JG104" s="158" t="s">
        <v>128</v>
      </c>
      <c r="JH104" s="158" t="s">
        <v>128</v>
      </c>
      <c r="JI104" s="158" t="s">
        <v>128</v>
      </c>
      <c r="JJ104" s="158" t="s">
        <v>128</v>
      </c>
      <c r="JK104" s="158" t="s">
        <v>128</v>
      </c>
      <c r="JL104" s="158" t="s">
        <v>128</v>
      </c>
      <c r="JM104" s="158" t="s">
        <v>128</v>
      </c>
      <c r="JN104" s="158" t="s">
        <v>128</v>
      </c>
      <c r="JO104" s="158" t="s">
        <v>128</v>
      </c>
      <c r="JP104" s="158" t="s">
        <v>128</v>
      </c>
      <c r="JQ104" s="158" t="s">
        <v>128</v>
      </c>
      <c r="JR104" s="158" t="s">
        <v>128</v>
      </c>
      <c r="JS104" s="158" t="s">
        <v>128</v>
      </c>
      <c r="JT104" s="158" t="s">
        <v>128</v>
      </c>
      <c r="JU104" s="158" t="s">
        <v>128</v>
      </c>
      <c r="JV104" s="158" t="s">
        <v>128</v>
      </c>
      <c r="JW104" s="158" t="s">
        <v>128</v>
      </c>
      <c r="JX104" s="158" t="s">
        <v>128</v>
      </c>
      <c r="JY104" s="158" t="s">
        <v>128</v>
      </c>
      <c r="JZ104" s="158" t="s">
        <v>128</v>
      </c>
      <c r="KA104" s="158" t="s">
        <v>128</v>
      </c>
      <c r="KB104" s="158" t="s">
        <v>128</v>
      </c>
      <c r="KC104" s="158" t="s">
        <v>128</v>
      </c>
      <c r="KD104" s="158" t="s">
        <v>128</v>
      </c>
      <c r="KE104" s="158" t="s">
        <v>128</v>
      </c>
      <c r="KF104" s="158" t="s">
        <v>128</v>
      </c>
      <c r="KG104" s="158" t="s">
        <v>128</v>
      </c>
      <c r="KH104" s="158" t="s">
        <v>128</v>
      </c>
      <c r="KI104" s="158" t="s">
        <v>128</v>
      </c>
      <c r="KJ104" s="158" t="s">
        <v>128</v>
      </c>
      <c r="KK104" s="158" t="s">
        <v>128</v>
      </c>
      <c r="KL104" s="158" t="s">
        <v>128</v>
      </c>
      <c r="KM104" s="158" t="s">
        <v>128</v>
      </c>
      <c r="KN104" s="158" t="s">
        <v>128</v>
      </c>
      <c r="KO104" s="158" t="s">
        <v>128</v>
      </c>
      <c r="KP104" s="158" t="s">
        <v>128</v>
      </c>
      <c r="KQ104" s="158" t="s">
        <v>128</v>
      </c>
      <c r="KR104" s="158" t="s">
        <v>128</v>
      </c>
      <c r="KS104" s="158" t="s">
        <v>128</v>
      </c>
      <c r="KT104" s="158" t="s">
        <v>128</v>
      </c>
      <c r="KU104" s="158" t="s">
        <v>128</v>
      </c>
      <c r="KV104" s="158" t="s">
        <v>128</v>
      </c>
      <c r="KW104" s="158" t="s">
        <v>128</v>
      </c>
      <c r="KX104" s="158" t="s">
        <v>128</v>
      </c>
      <c r="KY104" s="158" t="s">
        <v>128</v>
      </c>
      <c r="KZ104" s="158" t="s">
        <v>128</v>
      </c>
      <c r="LA104" s="158" t="s">
        <v>128</v>
      </c>
      <c r="LB104" s="158" t="s">
        <v>128</v>
      </c>
      <c r="LC104" s="158" t="s">
        <v>128</v>
      </c>
      <c r="LD104" s="158" t="s">
        <v>128</v>
      </c>
      <c r="LE104" s="158" t="s">
        <v>128</v>
      </c>
      <c r="LF104" s="158" t="s">
        <v>128</v>
      </c>
      <c r="LG104" s="158" t="s">
        <v>128</v>
      </c>
      <c r="LH104" s="158" t="s">
        <v>128</v>
      </c>
      <c r="LI104" s="158" t="s">
        <v>128</v>
      </c>
      <c r="LJ104" s="158" t="s">
        <v>128</v>
      </c>
      <c r="LK104" s="158" t="s">
        <v>128</v>
      </c>
      <c r="LL104" s="158" t="s">
        <v>128</v>
      </c>
      <c r="LM104" s="158" t="s">
        <v>128</v>
      </c>
      <c r="LN104" s="158" t="s">
        <v>128</v>
      </c>
      <c r="LO104" s="158" t="s">
        <v>128</v>
      </c>
      <c r="LP104" s="158" t="s">
        <v>128</v>
      </c>
      <c r="LQ104" s="158" t="s">
        <v>128</v>
      </c>
      <c r="LR104" s="158" t="s">
        <v>128</v>
      </c>
      <c r="LS104" s="158" t="s">
        <v>128</v>
      </c>
      <c r="LT104" s="158" t="s">
        <v>128</v>
      </c>
      <c r="LU104" s="158" t="s">
        <v>128</v>
      </c>
      <c r="LV104" s="158" t="s">
        <v>128</v>
      </c>
      <c r="LW104" s="158" t="s">
        <v>128</v>
      </c>
      <c r="LX104" s="158" t="s">
        <v>128</v>
      </c>
      <c r="LY104" s="158" t="s">
        <v>128</v>
      </c>
      <c r="LZ104" s="158" t="s">
        <v>128</v>
      </c>
      <c r="MA104" s="158" t="s">
        <v>128</v>
      </c>
      <c r="MB104" s="158" t="s">
        <v>128</v>
      </c>
      <c r="MC104" s="158" t="s">
        <v>128</v>
      </c>
      <c r="MD104" s="158" t="s">
        <v>128</v>
      </c>
      <c r="ME104" s="158" t="s">
        <v>128</v>
      </c>
      <c r="MF104" s="158" t="s">
        <v>128</v>
      </c>
      <c r="MG104" s="158" t="s">
        <v>128</v>
      </c>
      <c r="MH104" s="158" t="s">
        <v>128</v>
      </c>
      <c r="MI104" s="158" t="s">
        <v>128</v>
      </c>
      <c r="MJ104" s="158" t="s">
        <v>128</v>
      </c>
      <c r="MK104" s="158" t="s">
        <v>128</v>
      </c>
      <c r="ML104" s="158" t="s">
        <v>128</v>
      </c>
      <c r="MM104" s="158" t="s">
        <v>128</v>
      </c>
      <c r="MN104" s="158" t="s">
        <v>128</v>
      </c>
      <c r="MO104" s="158" t="s">
        <v>128</v>
      </c>
      <c r="MP104" s="158" t="s">
        <v>128</v>
      </c>
      <c r="MQ104" s="158" t="s">
        <v>128</v>
      </c>
      <c r="MR104" s="158" t="s">
        <v>128</v>
      </c>
      <c r="MS104" s="158" t="s">
        <v>128</v>
      </c>
      <c r="MT104" s="158" t="s">
        <v>128</v>
      </c>
      <c r="MU104" s="158" t="s">
        <v>128</v>
      </c>
      <c r="MV104" s="158" t="s">
        <v>128</v>
      </c>
      <c r="MW104" s="158" t="s">
        <v>128</v>
      </c>
      <c r="MX104" s="158" t="s">
        <v>128</v>
      </c>
      <c r="MY104" s="158" t="s">
        <v>128</v>
      </c>
      <c r="MZ104" s="158" t="s">
        <v>128</v>
      </c>
      <c r="NA104" s="158" t="s">
        <v>128</v>
      </c>
      <c r="NB104" s="158" t="s">
        <v>128</v>
      </c>
      <c r="NC104" s="158" t="s">
        <v>128</v>
      </c>
      <c r="ND104" s="158" t="s">
        <v>128</v>
      </c>
      <c r="NE104" s="158" t="s">
        <v>128</v>
      </c>
      <c r="NF104" s="158" t="s">
        <v>128</v>
      </c>
      <c r="NG104" s="158" t="s">
        <v>128</v>
      </c>
      <c r="NH104" s="158" t="s">
        <v>128</v>
      </c>
      <c r="NI104" s="158" t="s">
        <v>128</v>
      </c>
      <c r="NJ104" s="158" t="s">
        <v>128</v>
      </c>
      <c r="NK104" s="158" t="s">
        <v>128</v>
      </c>
      <c r="NL104" s="158" t="s">
        <v>128</v>
      </c>
      <c r="NM104" s="158" t="s">
        <v>128</v>
      </c>
      <c r="NN104" s="158" t="s">
        <v>128</v>
      </c>
      <c r="NO104" s="158" t="s">
        <v>128</v>
      </c>
      <c r="NP104" s="158" t="s">
        <v>128</v>
      </c>
      <c r="NQ104" s="158" t="s">
        <v>128</v>
      </c>
      <c r="NR104" s="158" t="s">
        <v>128</v>
      </c>
      <c r="NS104" s="158" t="s">
        <v>128</v>
      </c>
      <c r="NT104" s="158" t="s">
        <v>128</v>
      </c>
      <c r="NU104" s="158" t="s">
        <v>128</v>
      </c>
      <c r="NV104" s="158" t="s">
        <v>128</v>
      </c>
      <c r="NW104" s="158" t="s">
        <v>128</v>
      </c>
      <c r="NX104" s="158" t="s">
        <v>128</v>
      </c>
      <c r="NY104" s="158" t="s">
        <v>128</v>
      </c>
      <c r="NZ104" s="158" t="s">
        <v>128</v>
      </c>
      <c r="OA104" s="158" t="s">
        <v>128</v>
      </c>
      <c r="OB104" s="158" t="s">
        <v>128</v>
      </c>
      <c r="OC104" s="158" t="s">
        <v>128</v>
      </c>
      <c r="OD104" s="158" t="s">
        <v>128</v>
      </c>
      <c r="OE104" s="170" t="s">
        <v>128</v>
      </c>
      <c r="OF104" s="181"/>
      <c r="OG104" s="174">
        <f t="shared" si="451"/>
        <v>26.305997997430755</v>
      </c>
      <c r="OH104" s="66" t="str">
        <f t="shared" si="452"/>
        <v>kg/GJ delivered</v>
      </c>
      <c r="OI104" s="66" t="str">
        <f t="shared" si="453"/>
        <v/>
      </c>
      <c r="OJ104" s="66" t="str">
        <f t="shared" si="454"/>
        <v/>
      </c>
      <c r="OK104" s="66" t="str">
        <f t="shared" si="455"/>
        <v/>
      </c>
      <c r="OL104" s="66" t="str">
        <f t="shared" si="456"/>
        <v/>
      </c>
      <c r="OM104" s="159">
        <f t="shared" si="457"/>
        <v>241.58964337346336</v>
      </c>
      <c r="ON104" s="66" t="str">
        <f t="shared" si="458"/>
        <v>kg/GJ delivered</v>
      </c>
      <c r="OO104" s="66" t="str">
        <f t="shared" si="459"/>
        <v/>
      </c>
      <c r="OP104" s="66" t="str">
        <f t="shared" si="460"/>
        <v/>
      </c>
      <c r="OQ104" s="66" t="str">
        <f t="shared" si="461"/>
        <v/>
      </c>
      <c r="OR104" s="66" t="str">
        <f t="shared" si="462"/>
        <v/>
      </c>
      <c r="OS104" s="66" t="str">
        <f t="shared" si="463"/>
        <v/>
      </c>
      <c r="OT104" s="66" t="str">
        <f t="shared" si="464"/>
        <v/>
      </c>
      <c r="OU104" s="66" t="str">
        <f t="shared" si="465"/>
        <v/>
      </c>
      <c r="OV104" s="66" t="str">
        <f t="shared" si="466"/>
        <v/>
      </c>
      <c r="OW104" s="66" t="str">
        <f t="shared" si="467"/>
        <v/>
      </c>
      <c r="OX104" s="66" t="str">
        <f t="shared" si="468"/>
        <v/>
      </c>
      <c r="OY104" s="66" t="str">
        <f t="shared" si="469"/>
        <v/>
      </c>
      <c r="OZ104" s="66" t="str">
        <f t="shared" si="470"/>
        <v/>
      </c>
      <c r="PA104" s="66" t="str">
        <f t="shared" si="471"/>
        <v/>
      </c>
      <c r="PB104" s="66" t="str">
        <f t="shared" si="472"/>
        <v/>
      </c>
      <c r="PC104" s="66" t="str">
        <f t="shared" si="473"/>
        <v/>
      </c>
      <c r="PD104" s="66" t="str">
        <f t="shared" si="474"/>
        <v/>
      </c>
      <c r="PE104" s="66" t="str">
        <f t="shared" si="475"/>
        <v/>
      </c>
      <c r="PF104" s="66" t="str">
        <f t="shared" si="476"/>
        <v/>
      </c>
      <c r="PG104" s="66" t="str">
        <f t="shared" si="477"/>
        <v/>
      </c>
      <c r="PH104" s="66" t="str">
        <f t="shared" si="478"/>
        <v/>
      </c>
      <c r="PI104" s="66" t="str">
        <f t="shared" si="479"/>
        <v/>
      </c>
      <c r="PJ104" s="66" t="str">
        <f t="shared" si="480"/>
        <v/>
      </c>
      <c r="PK104" s="66" t="str">
        <f t="shared" si="481"/>
        <v/>
      </c>
      <c r="PL104" s="66" t="str">
        <f t="shared" si="482"/>
        <v/>
      </c>
      <c r="PM104" s="66" t="str">
        <f t="shared" si="483"/>
        <v/>
      </c>
      <c r="PN104" s="66" t="str">
        <f t="shared" si="484"/>
        <v/>
      </c>
      <c r="PO104" s="66" t="str">
        <f t="shared" si="485"/>
        <v/>
      </c>
      <c r="PP104" s="66" t="str">
        <f t="shared" si="486"/>
        <v/>
      </c>
      <c r="PQ104" s="66" t="str">
        <f t="shared" si="487"/>
        <v/>
      </c>
      <c r="PR104" s="66" t="str">
        <f t="shared" si="488"/>
        <v/>
      </c>
      <c r="PS104" s="66" t="str">
        <f t="shared" si="489"/>
        <v/>
      </c>
      <c r="PT104" s="66" t="str">
        <f t="shared" si="490"/>
        <v/>
      </c>
      <c r="PU104" s="66" t="str">
        <f t="shared" si="491"/>
        <v/>
      </c>
      <c r="PV104" s="66" t="str">
        <f t="shared" si="492"/>
        <v/>
      </c>
      <c r="PW104" s="66" t="str">
        <f t="shared" si="493"/>
        <v/>
      </c>
      <c r="PX104" s="66" t="str">
        <f t="shared" si="494"/>
        <v/>
      </c>
      <c r="PY104" s="66" t="str">
        <f t="shared" si="495"/>
        <v/>
      </c>
      <c r="PZ104" s="66" t="str">
        <f t="shared" si="496"/>
        <v/>
      </c>
      <c r="QA104" s="66" t="str">
        <f t="shared" si="497"/>
        <v/>
      </c>
      <c r="QB104" s="66" t="str">
        <f t="shared" si="498"/>
        <v/>
      </c>
      <c r="QC104" s="66" t="str">
        <f t="shared" si="499"/>
        <v/>
      </c>
      <c r="QD104" s="66" t="str">
        <f t="shared" si="500"/>
        <v/>
      </c>
      <c r="QE104" s="66" t="str">
        <f t="shared" si="501"/>
        <v/>
      </c>
      <c r="QF104" s="66" t="str">
        <f t="shared" si="502"/>
        <v/>
      </c>
      <c r="QG104" s="66" t="str">
        <f t="shared" si="503"/>
        <v/>
      </c>
      <c r="QH104" s="66" t="str">
        <f t="shared" si="504"/>
        <v/>
      </c>
      <c r="QI104" s="66" t="str">
        <f t="shared" si="505"/>
        <v/>
      </c>
      <c r="QJ104" s="66" t="str">
        <f t="shared" si="506"/>
        <v/>
      </c>
      <c r="QK104" s="66" t="str">
        <f t="shared" si="507"/>
        <v/>
      </c>
      <c r="QL104" s="66" t="str">
        <f t="shared" si="508"/>
        <v/>
      </c>
      <c r="QM104" s="66" t="str">
        <f t="shared" si="509"/>
        <v/>
      </c>
      <c r="QN104" s="66" t="str">
        <f t="shared" si="510"/>
        <v/>
      </c>
      <c r="QO104" s="66" t="str">
        <f t="shared" si="511"/>
        <v/>
      </c>
      <c r="QP104" s="66" t="str">
        <f t="shared" si="512"/>
        <v/>
      </c>
      <c r="QQ104" s="66" t="str">
        <f t="shared" si="513"/>
        <v/>
      </c>
      <c r="QR104" s="66" t="str">
        <f t="shared" si="514"/>
        <v/>
      </c>
      <c r="QS104" s="66" t="str">
        <f t="shared" si="515"/>
        <v/>
      </c>
      <c r="QT104" s="66" t="str">
        <f t="shared" si="516"/>
        <v/>
      </c>
      <c r="QU104" s="66" t="str">
        <f t="shared" si="517"/>
        <v/>
      </c>
      <c r="QV104" s="66" t="str">
        <f t="shared" si="518"/>
        <v/>
      </c>
      <c r="QW104" s="66" t="str">
        <f t="shared" si="519"/>
        <v/>
      </c>
      <c r="QX104" s="66" t="str">
        <f t="shared" si="520"/>
        <v/>
      </c>
      <c r="QY104" s="66" t="str">
        <f t="shared" si="521"/>
        <v/>
      </c>
      <c r="QZ104" s="66" t="str">
        <f t="shared" si="522"/>
        <v/>
      </c>
      <c r="RA104" s="66" t="str">
        <f t="shared" si="523"/>
        <v/>
      </c>
      <c r="RB104" s="66" t="str">
        <f t="shared" si="524"/>
        <v/>
      </c>
      <c r="RC104" s="66" t="str">
        <f t="shared" si="525"/>
        <v/>
      </c>
      <c r="RD104" s="66" t="str">
        <f t="shared" si="526"/>
        <v/>
      </c>
      <c r="RE104" s="66" t="str">
        <f t="shared" si="527"/>
        <v/>
      </c>
      <c r="RF104" s="66" t="str">
        <f t="shared" si="528"/>
        <v/>
      </c>
      <c r="RG104" s="66" t="str">
        <f t="shared" si="529"/>
        <v/>
      </c>
      <c r="RH104" s="66" t="str">
        <f t="shared" si="530"/>
        <v/>
      </c>
      <c r="RI104" s="66" t="str">
        <f t="shared" si="531"/>
        <v/>
      </c>
      <c r="RJ104" s="66" t="str">
        <f t="shared" si="532"/>
        <v/>
      </c>
      <c r="RK104" s="66" t="str">
        <f t="shared" si="533"/>
        <v/>
      </c>
      <c r="RL104" s="66" t="str">
        <f t="shared" si="534"/>
        <v/>
      </c>
      <c r="RM104" s="66" t="str">
        <f t="shared" si="535"/>
        <v/>
      </c>
      <c r="RN104" s="66" t="str">
        <f t="shared" si="536"/>
        <v/>
      </c>
      <c r="RO104" s="66" t="str">
        <f t="shared" si="537"/>
        <v/>
      </c>
      <c r="RP104" s="66" t="str">
        <f t="shared" si="538"/>
        <v/>
      </c>
      <c r="RQ104" s="66" t="str">
        <f t="shared" si="539"/>
        <v/>
      </c>
      <c r="RR104" s="66" t="str">
        <f t="shared" si="540"/>
        <v/>
      </c>
      <c r="RS104" s="66" t="str">
        <f t="shared" si="541"/>
        <v/>
      </c>
      <c r="RT104" s="66" t="str">
        <f t="shared" si="542"/>
        <v/>
      </c>
      <c r="RU104" s="66" t="str">
        <f t="shared" si="543"/>
        <v/>
      </c>
      <c r="RV104" s="66" t="str">
        <f t="shared" si="544"/>
        <v/>
      </c>
      <c r="RW104" s="66" t="str">
        <f t="shared" si="545"/>
        <v/>
      </c>
      <c r="RX104" s="66" t="str">
        <f t="shared" si="546"/>
        <v/>
      </c>
      <c r="RY104" s="66" t="str">
        <f t="shared" si="547"/>
        <v/>
      </c>
      <c r="RZ104" s="66" t="str">
        <f t="shared" si="548"/>
        <v/>
      </c>
      <c r="SA104" s="66" t="str">
        <f t="shared" si="549"/>
        <v/>
      </c>
      <c r="SB104" s="66" t="str">
        <f t="shared" si="550"/>
        <v/>
      </c>
      <c r="SC104" s="66" t="str">
        <f t="shared" si="551"/>
        <v/>
      </c>
      <c r="SD104" s="66" t="str">
        <f t="shared" si="552"/>
        <v/>
      </c>
      <c r="SE104" s="66" t="str">
        <f t="shared" si="553"/>
        <v/>
      </c>
      <c r="SF104" s="66" t="str">
        <f t="shared" si="554"/>
        <v/>
      </c>
      <c r="SG104" s="66" t="str">
        <f t="shared" si="555"/>
        <v/>
      </c>
      <c r="SH104" s="66" t="str">
        <f t="shared" si="556"/>
        <v/>
      </c>
      <c r="SI104" s="66" t="str">
        <f t="shared" si="557"/>
        <v/>
      </c>
      <c r="SJ104" s="66" t="str">
        <f t="shared" si="558"/>
        <v/>
      </c>
      <c r="SK104" s="66" t="str">
        <f t="shared" si="559"/>
        <v/>
      </c>
      <c r="SL104" s="66" t="str">
        <f t="shared" si="560"/>
        <v/>
      </c>
      <c r="SM104" s="66" t="str">
        <f t="shared" si="561"/>
        <v/>
      </c>
      <c r="SN104" s="66" t="str">
        <f t="shared" si="562"/>
        <v/>
      </c>
      <c r="SO104" s="66" t="str">
        <f t="shared" si="563"/>
        <v/>
      </c>
      <c r="SP104" s="66" t="str">
        <f t="shared" si="564"/>
        <v/>
      </c>
      <c r="SQ104" s="66" t="str">
        <f t="shared" si="565"/>
        <v/>
      </c>
      <c r="SR104" s="66" t="str">
        <f t="shared" si="566"/>
        <v/>
      </c>
      <c r="SS104" s="66" t="str">
        <f t="shared" si="567"/>
        <v/>
      </c>
      <c r="ST104" s="66" t="str">
        <f t="shared" si="568"/>
        <v/>
      </c>
      <c r="SU104" s="66" t="str">
        <f t="shared" si="569"/>
        <v/>
      </c>
      <c r="SV104" s="66" t="str">
        <f t="shared" si="570"/>
        <v/>
      </c>
      <c r="SW104" s="66" t="str">
        <f t="shared" si="571"/>
        <v/>
      </c>
      <c r="SX104" s="66" t="str">
        <f t="shared" si="572"/>
        <v/>
      </c>
      <c r="SY104" s="66" t="str">
        <f t="shared" si="573"/>
        <v/>
      </c>
      <c r="SZ104" s="66" t="str">
        <f t="shared" si="574"/>
        <v/>
      </c>
      <c r="TA104" s="66" t="str">
        <f t="shared" si="575"/>
        <v/>
      </c>
      <c r="TB104" s="66" t="str">
        <f t="shared" si="576"/>
        <v/>
      </c>
      <c r="TC104" s="66" t="str">
        <f t="shared" si="577"/>
        <v/>
      </c>
      <c r="TD104" s="66" t="str">
        <f t="shared" si="578"/>
        <v/>
      </c>
      <c r="TE104" s="66" t="str">
        <f t="shared" si="579"/>
        <v/>
      </c>
      <c r="TF104" s="66" t="str">
        <f t="shared" si="580"/>
        <v/>
      </c>
      <c r="TG104" s="66" t="str">
        <f t="shared" si="581"/>
        <v/>
      </c>
      <c r="TH104" s="66" t="str">
        <f t="shared" si="582"/>
        <v/>
      </c>
      <c r="TI104" s="66" t="str">
        <f t="shared" si="583"/>
        <v/>
      </c>
      <c r="TJ104" s="66" t="str">
        <f t="shared" si="584"/>
        <v/>
      </c>
      <c r="TK104" s="66" t="str">
        <f t="shared" si="585"/>
        <v/>
      </c>
      <c r="TL104" s="66" t="str">
        <f t="shared" si="586"/>
        <v/>
      </c>
      <c r="TM104" s="66" t="str">
        <f t="shared" si="587"/>
        <v/>
      </c>
      <c r="TN104" s="66" t="str">
        <f t="shared" si="588"/>
        <v/>
      </c>
      <c r="TO104" s="66" t="str">
        <f t="shared" si="589"/>
        <v/>
      </c>
      <c r="TP104" s="66" t="str">
        <f t="shared" si="590"/>
        <v/>
      </c>
      <c r="TQ104" s="66" t="str">
        <f t="shared" si="591"/>
        <v/>
      </c>
      <c r="TR104" s="66" t="str">
        <f t="shared" si="592"/>
        <v/>
      </c>
      <c r="TS104" s="66" t="str">
        <f t="shared" si="593"/>
        <v/>
      </c>
      <c r="TT104" s="66" t="str">
        <f t="shared" si="594"/>
        <v/>
      </c>
      <c r="TU104" s="66" t="str">
        <f t="shared" si="595"/>
        <v/>
      </c>
      <c r="TV104" s="66" t="str">
        <f t="shared" si="596"/>
        <v/>
      </c>
      <c r="TW104" s="66" t="str">
        <f t="shared" si="597"/>
        <v/>
      </c>
      <c r="TX104" s="66" t="str">
        <f t="shared" si="598"/>
        <v/>
      </c>
      <c r="TY104" s="66" t="str">
        <f t="shared" si="599"/>
        <v/>
      </c>
      <c r="TZ104" s="66" t="str">
        <f t="shared" si="600"/>
        <v/>
      </c>
      <c r="UA104" s="66" t="str">
        <f t="shared" si="601"/>
        <v/>
      </c>
      <c r="UB104" s="66" t="str">
        <f t="shared" si="602"/>
        <v/>
      </c>
      <c r="UC104" s="66" t="str">
        <f t="shared" si="603"/>
        <v/>
      </c>
      <c r="UD104" s="66" t="str">
        <f t="shared" si="604"/>
        <v/>
      </c>
      <c r="UE104" s="66" t="str">
        <f t="shared" si="605"/>
        <v/>
      </c>
      <c r="UF104" s="66" t="str">
        <f t="shared" si="606"/>
        <v/>
      </c>
      <c r="UG104" s="66" t="str">
        <f t="shared" si="607"/>
        <v/>
      </c>
      <c r="UH104" s="66" t="str">
        <f t="shared" si="608"/>
        <v/>
      </c>
      <c r="UI104" s="66" t="str">
        <f t="shared" si="609"/>
        <v/>
      </c>
      <c r="UJ104" s="66" t="str">
        <f t="shared" si="610"/>
        <v/>
      </c>
      <c r="UK104" s="66" t="str">
        <f t="shared" si="611"/>
        <v/>
      </c>
      <c r="UL104" s="66" t="str">
        <f t="shared" si="612"/>
        <v/>
      </c>
      <c r="UM104" s="66" t="str">
        <f t="shared" si="613"/>
        <v/>
      </c>
      <c r="UN104" s="66" t="str">
        <f t="shared" si="614"/>
        <v/>
      </c>
      <c r="UO104" s="66" t="str">
        <f t="shared" si="615"/>
        <v/>
      </c>
      <c r="UP104" s="66" t="str">
        <f t="shared" si="616"/>
        <v/>
      </c>
      <c r="UQ104" s="66" t="str">
        <f t="shared" si="617"/>
        <v/>
      </c>
      <c r="UR104" s="66" t="str">
        <f t="shared" si="618"/>
        <v/>
      </c>
      <c r="US104" s="66" t="str">
        <f t="shared" si="619"/>
        <v/>
      </c>
      <c r="UT104" s="66" t="str">
        <f t="shared" si="620"/>
        <v/>
      </c>
      <c r="UU104" s="66" t="str">
        <f t="shared" si="621"/>
        <v/>
      </c>
      <c r="UV104" s="66" t="str">
        <f t="shared" si="622"/>
        <v/>
      </c>
      <c r="UW104" s="66" t="str">
        <f t="shared" si="623"/>
        <v/>
      </c>
      <c r="UX104" s="66" t="str">
        <f t="shared" si="624"/>
        <v/>
      </c>
      <c r="UY104" s="66" t="str">
        <f t="shared" si="625"/>
        <v/>
      </c>
      <c r="UZ104" s="66" t="str">
        <f t="shared" si="626"/>
        <v/>
      </c>
      <c r="VA104" s="66" t="str">
        <f t="shared" si="627"/>
        <v/>
      </c>
      <c r="VB104" s="66" t="str">
        <f t="shared" si="628"/>
        <v/>
      </c>
      <c r="VC104" s="66" t="str">
        <f t="shared" si="629"/>
        <v/>
      </c>
      <c r="VD104" s="66" t="str">
        <f t="shared" si="630"/>
        <v/>
      </c>
      <c r="VE104" s="66" t="str">
        <f t="shared" si="631"/>
        <v/>
      </c>
      <c r="VF104" s="66" t="str">
        <f t="shared" si="632"/>
        <v/>
      </c>
      <c r="VG104" s="66" t="str">
        <f t="shared" si="633"/>
        <v/>
      </c>
      <c r="VH104" s="66" t="str">
        <f t="shared" si="634"/>
        <v/>
      </c>
      <c r="VI104" s="66" t="str">
        <f t="shared" si="635"/>
        <v/>
      </c>
      <c r="VJ104" s="66" t="str">
        <f t="shared" si="636"/>
        <v/>
      </c>
      <c r="VK104" s="66" t="str">
        <f t="shared" si="637"/>
        <v/>
      </c>
      <c r="VL104" s="66" t="str">
        <f t="shared" si="638"/>
        <v/>
      </c>
      <c r="VM104" s="66" t="str">
        <f t="shared" si="639"/>
        <v/>
      </c>
      <c r="VN104" s="66" t="str">
        <f t="shared" si="640"/>
        <v/>
      </c>
      <c r="VO104" s="66" t="str">
        <f t="shared" si="641"/>
        <v/>
      </c>
      <c r="VP104" s="66" t="str">
        <f t="shared" si="642"/>
        <v/>
      </c>
      <c r="VQ104" s="66" t="str">
        <f t="shared" si="643"/>
        <v/>
      </c>
      <c r="VR104" s="66" t="str">
        <f t="shared" si="644"/>
        <v/>
      </c>
      <c r="VS104" s="66" t="str">
        <f t="shared" si="645"/>
        <v/>
      </c>
      <c r="VT104" s="66" t="str">
        <f t="shared" si="646"/>
        <v/>
      </c>
      <c r="VU104" s="66" t="str">
        <f t="shared" si="647"/>
        <v/>
      </c>
      <c r="VV104" s="66" t="str">
        <f t="shared" si="648"/>
        <v/>
      </c>
      <c r="VW104" s="66" t="str">
        <f t="shared" si="649"/>
        <v/>
      </c>
      <c r="VX104" s="66" t="str">
        <f t="shared" si="650"/>
        <v/>
      </c>
      <c r="VY104" s="66" t="str">
        <f t="shared" si="651"/>
        <v/>
      </c>
      <c r="VZ104" s="66" t="str">
        <f t="shared" si="652"/>
        <v/>
      </c>
      <c r="WA104" s="66" t="str">
        <f t="shared" si="653"/>
        <v/>
      </c>
      <c r="WB104" s="66" t="str">
        <f t="shared" si="654"/>
        <v/>
      </c>
      <c r="WC104" s="66" t="str">
        <f t="shared" si="655"/>
        <v/>
      </c>
      <c r="WD104" s="66" t="str">
        <f t="shared" si="656"/>
        <v/>
      </c>
      <c r="WE104" s="66" t="str">
        <f t="shared" si="657"/>
        <v/>
      </c>
      <c r="WF104" s="66" t="str">
        <f t="shared" si="658"/>
        <v/>
      </c>
      <c r="WG104" s="66" t="str">
        <f t="shared" si="659"/>
        <v/>
      </c>
      <c r="WH104" s="66" t="str">
        <f t="shared" si="660"/>
        <v/>
      </c>
      <c r="WI104" s="66" t="str">
        <f t="shared" si="661"/>
        <v/>
      </c>
      <c r="WJ104" s="66" t="str">
        <f t="shared" si="662"/>
        <v/>
      </c>
      <c r="WK104" s="66" t="str">
        <f t="shared" si="663"/>
        <v/>
      </c>
      <c r="WL104" s="66" t="str">
        <f t="shared" si="664"/>
        <v/>
      </c>
      <c r="WM104" s="66" t="str">
        <f t="shared" si="665"/>
        <v/>
      </c>
      <c r="WN104" s="66" t="str">
        <f t="shared" si="666"/>
        <v/>
      </c>
      <c r="WO104" s="66" t="str">
        <f t="shared" si="667"/>
        <v/>
      </c>
      <c r="WP104" s="66" t="str">
        <f t="shared" si="668"/>
        <v/>
      </c>
      <c r="WQ104" s="66" t="str">
        <f t="shared" si="669"/>
        <v/>
      </c>
      <c r="WR104" s="66" t="str">
        <f t="shared" si="670"/>
        <v/>
      </c>
      <c r="WS104" s="66" t="str">
        <f t="shared" si="671"/>
        <v/>
      </c>
      <c r="WT104" s="66" t="str">
        <f t="shared" si="672"/>
        <v/>
      </c>
      <c r="WU104" s="66" t="str">
        <f t="shared" si="673"/>
        <v/>
      </c>
      <c r="WV104" s="66" t="str">
        <f t="shared" si="674"/>
        <v/>
      </c>
      <c r="WW104" s="66" t="str">
        <f t="shared" si="675"/>
        <v/>
      </c>
      <c r="WX104" s="66" t="str">
        <f t="shared" si="676"/>
        <v/>
      </c>
      <c r="WY104" s="66" t="str">
        <f t="shared" si="677"/>
        <v/>
      </c>
      <c r="WZ104" s="66" t="str">
        <f t="shared" si="678"/>
        <v/>
      </c>
      <c r="XA104" s="66" t="str">
        <f t="shared" si="679"/>
        <v/>
      </c>
      <c r="XB104" s="66" t="str">
        <f t="shared" si="680"/>
        <v/>
      </c>
      <c r="XC104" s="66" t="str">
        <f t="shared" si="681"/>
        <v/>
      </c>
      <c r="XD104" s="66" t="str">
        <f t="shared" si="682"/>
        <v/>
      </c>
      <c r="XE104" s="66" t="str">
        <f t="shared" si="683"/>
        <v/>
      </c>
      <c r="XF104" s="66" t="str">
        <f t="shared" si="684"/>
        <v/>
      </c>
      <c r="XG104" s="66" t="str">
        <f t="shared" si="685"/>
        <v/>
      </c>
      <c r="XH104" s="66" t="str">
        <f t="shared" si="686"/>
        <v/>
      </c>
      <c r="XI104" s="66" t="str">
        <f t="shared" si="687"/>
        <v/>
      </c>
      <c r="XJ104" s="66" t="str">
        <f t="shared" si="688"/>
        <v/>
      </c>
      <c r="XK104" s="66" t="str">
        <f t="shared" si="689"/>
        <v/>
      </c>
      <c r="XL104" s="66" t="str">
        <f t="shared" si="690"/>
        <v/>
      </c>
      <c r="XM104" s="66" t="str">
        <f t="shared" si="691"/>
        <v/>
      </c>
      <c r="XN104" s="66" t="str">
        <f t="shared" si="692"/>
        <v/>
      </c>
      <c r="XO104" s="66" t="str">
        <f t="shared" si="693"/>
        <v/>
      </c>
      <c r="XP104" s="66" t="str">
        <f t="shared" si="694"/>
        <v/>
      </c>
      <c r="XQ104" s="66" t="str">
        <f t="shared" si="695"/>
        <v/>
      </c>
      <c r="XR104" s="66" t="str">
        <f t="shared" si="696"/>
        <v/>
      </c>
      <c r="XS104" s="66" t="str">
        <f t="shared" si="697"/>
        <v/>
      </c>
      <c r="XT104" s="66" t="str">
        <f t="shared" si="698"/>
        <v/>
      </c>
      <c r="XU104" s="66" t="str">
        <f t="shared" si="699"/>
        <v/>
      </c>
      <c r="XV104" s="66" t="str">
        <f t="shared" si="700"/>
        <v/>
      </c>
      <c r="XW104" s="66" t="str">
        <f t="shared" si="701"/>
        <v/>
      </c>
      <c r="XX104" s="66" t="str">
        <f t="shared" si="702"/>
        <v/>
      </c>
      <c r="XY104" s="66" t="str">
        <f t="shared" si="703"/>
        <v/>
      </c>
      <c r="XZ104" s="66" t="str">
        <f t="shared" si="704"/>
        <v/>
      </c>
      <c r="YA104" s="66" t="str">
        <f t="shared" si="705"/>
        <v/>
      </c>
      <c r="YB104" s="66" t="str">
        <f t="shared" si="706"/>
        <v/>
      </c>
      <c r="YC104" s="66" t="str">
        <f t="shared" si="707"/>
        <v/>
      </c>
      <c r="YD104" s="66" t="str">
        <f t="shared" si="708"/>
        <v/>
      </c>
      <c r="YE104" s="66" t="str">
        <f t="shared" si="709"/>
        <v/>
      </c>
      <c r="YF104" s="66" t="str">
        <f t="shared" si="710"/>
        <v/>
      </c>
      <c r="YG104" s="66" t="str">
        <f t="shared" si="711"/>
        <v/>
      </c>
      <c r="YH104" s="66" t="str">
        <f t="shared" si="712"/>
        <v/>
      </c>
      <c r="YI104" s="66" t="str">
        <f t="shared" si="713"/>
        <v/>
      </c>
      <c r="YJ104" s="66" t="str">
        <f t="shared" si="714"/>
        <v/>
      </c>
      <c r="YK104" s="66" t="str">
        <f t="shared" si="715"/>
        <v/>
      </c>
      <c r="YL104" s="66" t="str">
        <f t="shared" si="716"/>
        <v/>
      </c>
      <c r="YM104" s="66" t="str">
        <f t="shared" si="717"/>
        <v/>
      </c>
      <c r="YN104" s="66" t="str">
        <f t="shared" si="718"/>
        <v/>
      </c>
      <c r="YO104" s="66" t="str">
        <f t="shared" si="719"/>
        <v/>
      </c>
      <c r="YP104" s="66" t="str">
        <f t="shared" si="720"/>
        <v/>
      </c>
      <c r="YQ104" s="66" t="str">
        <f t="shared" si="721"/>
        <v/>
      </c>
      <c r="YR104" s="66" t="str">
        <f t="shared" si="722"/>
        <v/>
      </c>
      <c r="YS104" s="66" t="str">
        <f t="shared" si="723"/>
        <v/>
      </c>
      <c r="YT104" s="66" t="str">
        <f t="shared" si="724"/>
        <v/>
      </c>
      <c r="YU104" s="66" t="str">
        <f t="shared" si="725"/>
        <v/>
      </c>
      <c r="YV104" s="66" t="str">
        <f t="shared" si="726"/>
        <v/>
      </c>
      <c r="YW104" s="66" t="str">
        <f t="shared" si="727"/>
        <v/>
      </c>
      <c r="YX104" s="66" t="str">
        <f t="shared" si="728"/>
        <v/>
      </c>
      <c r="YY104" s="66" t="str">
        <f t="shared" si="729"/>
        <v/>
      </c>
      <c r="YZ104" s="66" t="str">
        <f t="shared" si="730"/>
        <v/>
      </c>
      <c r="ZA104" s="66" t="str">
        <f t="shared" si="731"/>
        <v/>
      </c>
      <c r="ZB104" s="66" t="str">
        <f t="shared" si="732"/>
        <v/>
      </c>
      <c r="ZC104" s="66" t="str">
        <f t="shared" si="733"/>
        <v/>
      </c>
      <c r="ZD104" s="66" t="str">
        <f t="shared" si="734"/>
        <v/>
      </c>
      <c r="ZE104" s="66" t="str">
        <f t="shared" si="735"/>
        <v/>
      </c>
      <c r="ZF104" s="66" t="str">
        <f t="shared" si="736"/>
        <v/>
      </c>
      <c r="ZG104" s="66" t="str">
        <f t="shared" si="737"/>
        <v/>
      </c>
      <c r="ZH104" s="66" t="str">
        <f t="shared" si="738"/>
        <v/>
      </c>
      <c r="ZI104" s="66" t="str">
        <f t="shared" si="739"/>
        <v/>
      </c>
      <c r="ZJ104" s="66" t="str">
        <f t="shared" si="740"/>
        <v/>
      </c>
      <c r="ZK104" s="66" t="str">
        <f t="shared" si="741"/>
        <v/>
      </c>
      <c r="ZL104" s="66" t="str">
        <f t="shared" si="742"/>
        <v/>
      </c>
      <c r="ZM104" s="66" t="str">
        <f t="shared" si="743"/>
        <v/>
      </c>
      <c r="ZN104" s="66" t="str">
        <f t="shared" si="744"/>
        <v/>
      </c>
      <c r="ZO104" s="66" t="str">
        <f t="shared" si="745"/>
        <v/>
      </c>
      <c r="ZP104" s="66" t="str">
        <f t="shared" si="746"/>
        <v/>
      </c>
      <c r="ZQ104" s="66" t="str">
        <f t="shared" si="747"/>
        <v/>
      </c>
      <c r="ZR104" s="66" t="str">
        <f t="shared" si="748"/>
        <v/>
      </c>
      <c r="ZS104" s="66" t="str">
        <f t="shared" si="749"/>
        <v/>
      </c>
      <c r="ZT104" s="66" t="str">
        <f t="shared" si="750"/>
        <v/>
      </c>
      <c r="ZU104" s="66" t="str">
        <f t="shared" si="751"/>
        <v/>
      </c>
      <c r="ZV104" s="66" t="str">
        <f t="shared" si="752"/>
        <v/>
      </c>
      <c r="ZW104" s="66" t="str">
        <f t="shared" si="753"/>
        <v/>
      </c>
      <c r="ZX104" s="66" t="str">
        <f t="shared" si="754"/>
        <v/>
      </c>
      <c r="ZY104" s="66" t="str">
        <f t="shared" si="755"/>
        <v/>
      </c>
      <c r="ZZ104" s="66" t="str">
        <f t="shared" si="756"/>
        <v/>
      </c>
      <c r="AAA104" s="66" t="str">
        <f t="shared" si="757"/>
        <v/>
      </c>
      <c r="AAB104" s="66" t="str">
        <f t="shared" si="758"/>
        <v/>
      </c>
      <c r="AAC104" s="66" t="str">
        <f t="shared" si="759"/>
        <v/>
      </c>
      <c r="AAD104" s="66" t="str">
        <f t="shared" si="760"/>
        <v/>
      </c>
      <c r="AAE104" s="66" t="str">
        <f t="shared" si="761"/>
        <v/>
      </c>
      <c r="AAF104" s="66" t="str">
        <f t="shared" si="762"/>
        <v/>
      </c>
      <c r="AAG104" s="66" t="str">
        <f t="shared" si="763"/>
        <v/>
      </c>
      <c r="AAH104" s="66" t="str">
        <f t="shared" si="764"/>
        <v/>
      </c>
      <c r="AAI104" s="66" t="str">
        <f t="shared" si="765"/>
        <v/>
      </c>
      <c r="AAJ104" s="66" t="str">
        <f t="shared" si="766"/>
        <v/>
      </c>
      <c r="AAK104" s="66" t="str">
        <f t="shared" si="767"/>
        <v/>
      </c>
      <c r="AAL104" s="66" t="str">
        <f t="shared" si="768"/>
        <v/>
      </c>
      <c r="AAM104" s="66" t="str">
        <f t="shared" si="769"/>
        <v/>
      </c>
      <c r="AAN104" s="66" t="str">
        <f t="shared" si="770"/>
        <v/>
      </c>
      <c r="AAO104" s="66" t="str">
        <f t="shared" si="771"/>
        <v/>
      </c>
      <c r="AAP104" s="66" t="str">
        <f t="shared" si="772"/>
        <v/>
      </c>
      <c r="AAQ104" s="66" t="str">
        <f t="shared" si="773"/>
        <v/>
      </c>
      <c r="AAR104" s="66" t="str">
        <f t="shared" si="774"/>
        <v/>
      </c>
      <c r="AAS104" s="66" t="str">
        <f t="shared" si="775"/>
        <v/>
      </c>
      <c r="AAT104" s="66" t="str">
        <f t="shared" si="776"/>
        <v/>
      </c>
      <c r="AAU104" s="66" t="str">
        <f t="shared" si="777"/>
        <v/>
      </c>
      <c r="AAV104" s="66" t="str">
        <f t="shared" si="778"/>
        <v/>
      </c>
      <c r="AAW104" s="66" t="str">
        <f t="shared" si="779"/>
        <v/>
      </c>
      <c r="AAX104" s="66" t="str">
        <f t="shared" si="780"/>
        <v/>
      </c>
      <c r="AAY104" s="66" t="str">
        <f t="shared" si="781"/>
        <v/>
      </c>
      <c r="AAZ104" s="66" t="str">
        <f t="shared" si="782"/>
        <v/>
      </c>
      <c r="ABA104" s="66" t="str">
        <f t="shared" si="783"/>
        <v/>
      </c>
      <c r="ABB104" s="66" t="str">
        <f t="shared" si="784"/>
        <v/>
      </c>
      <c r="ABC104" s="66" t="str">
        <f t="shared" si="785"/>
        <v/>
      </c>
      <c r="ABD104" s="66" t="str">
        <f t="shared" si="786"/>
        <v/>
      </c>
      <c r="ABE104" s="66" t="str">
        <f t="shared" si="787"/>
        <v/>
      </c>
      <c r="ABF104" s="66" t="str">
        <f t="shared" si="788"/>
        <v/>
      </c>
      <c r="ABG104" s="66" t="str">
        <f t="shared" si="789"/>
        <v/>
      </c>
      <c r="ABH104" s="66" t="str">
        <f t="shared" si="790"/>
        <v/>
      </c>
      <c r="ABI104" s="66" t="str">
        <f t="shared" si="791"/>
        <v/>
      </c>
      <c r="ABJ104" s="66" t="str">
        <f t="shared" si="792"/>
        <v/>
      </c>
      <c r="ABK104" s="66" t="str">
        <f t="shared" si="793"/>
        <v/>
      </c>
      <c r="ABL104" s="66" t="str">
        <f t="shared" si="794"/>
        <v/>
      </c>
      <c r="ABM104" s="66" t="str">
        <f t="shared" si="795"/>
        <v/>
      </c>
      <c r="ABN104" s="66" t="str">
        <f t="shared" si="796"/>
        <v/>
      </c>
      <c r="ABO104" s="66" t="str">
        <f t="shared" si="797"/>
        <v/>
      </c>
      <c r="ABP104" s="66" t="str">
        <f t="shared" si="798"/>
        <v/>
      </c>
      <c r="ABQ104" s="66" t="str">
        <f t="shared" si="799"/>
        <v/>
      </c>
      <c r="ABR104" s="66" t="str">
        <f t="shared" si="800"/>
        <v/>
      </c>
      <c r="ABS104" s="66" t="str">
        <f t="shared" si="801"/>
        <v/>
      </c>
      <c r="ABT104" s="66" t="str">
        <f t="shared" si="802"/>
        <v/>
      </c>
      <c r="ABU104" s="66" t="str">
        <f t="shared" si="803"/>
        <v/>
      </c>
      <c r="ABV104" s="66" t="str">
        <f t="shared" si="804"/>
        <v/>
      </c>
      <c r="ABW104" s="66" t="str">
        <f t="shared" si="805"/>
        <v/>
      </c>
      <c r="ABX104" s="66" t="str">
        <f t="shared" si="806"/>
        <v/>
      </c>
      <c r="ABY104" s="66" t="str">
        <f t="shared" si="807"/>
        <v/>
      </c>
      <c r="ABZ104" s="66" t="str">
        <f t="shared" si="808"/>
        <v/>
      </c>
      <c r="ACA104" s="66" t="str">
        <f t="shared" si="809"/>
        <v/>
      </c>
      <c r="ACB104" s="66" t="str">
        <f t="shared" si="810"/>
        <v/>
      </c>
      <c r="ACC104" s="66" t="str">
        <f t="shared" si="811"/>
        <v/>
      </c>
      <c r="ACD104" s="66" t="str">
        <f t="shared" si="812"/>
        <v/>
      </c>
      <c r="ACE104" s="66" t="str">
        <f t="shared" si="813"/>
        <v/>
      </c>
      <c r="ACF104" s="66" t="str">
        <f t="shared" si="814"/>
        <v/>
      </c>
      <c r="ACG104" s="66" t="str">
        <f t="shared" si="815"/>
        <v/>
      </c>
      <c r="ACH104" s="66" t="str">
        <f t="shared" si="816"/>
        <v/>
      </c>
      <c r="ACI104" s="66" t="str">
        <f t="shared" si="817"/>
        <v/>
      </c>
      <c r="ACJ104" s="66" t="str">
        <f t="shared" si="818"/>
        <v/>
      </c>
      <c r="ACK104" s="66" t="str">
        <f t="shared" si="819"/>
        <v/>
      </c>
      <c r="ACL104" s="66" t="str">
        <f t="shared" si="820"/>
        <v/>
      </c>
      <c r="ACM104" s="66" t="str">
        <f t="shared" ref="ACM104:ACN104" si="862">IF(AND(ACS$3="Unit", ACL104=""), "", IF(AND(ACS$3="Unit", ACL104="-"),"", IF(ACS$3="Unit", "kg/GJ delivered", IF(AND(NY104&lt;&gt;"", NY104&lt;&gt;"-", NX104="-"),"", IF($H104="","", IF(NX104="nd", "",IF(NX104="&lt;n.a.&gt;", "", IF(NY104="#/MJ", "", IF(NY104="kg/GJ delivered",NX104,IF(NY104="g/MJ delivered",NX104,IF(NY104="kg/MJ delivered",NX104*1000,IF(NY104="mg/MJ delivered",NX104/1000,IF(NY104="g/kg",((NX104)*(1/$I104)*(1/$H104)),IF(NY104="mg/kg",((NX104/1000)*(1/$I104)*(1/$H104)),IF(NY104="mg/MJ delivered",NX104/1000,IF(NY104="-","","Error"))))))))))))))))</f>
        <v/>
      </c>
      <c r="ACN104" s="66" t="str">
        <f t="shared" si="862"/>
        <v/>
      </c>
      <c r="ACO104" s="66" t="str">
        <f t="shared" si="822"/>
        <v/>
      </c>
      <c r="ACP104" s="66" t="str">
        <f t="shared" si="823"/>
        <v/>
      </c>
      <c r="ACQ104" s="66" t="str">
        <f t="shared" si="824"/>
        <v/>
      </c>
      <c r="ACR104" s="66" t="str">
        <f t="shared" si="825"/>
        <v/>
      </c>
      <c r="ACS104" s="66" t="str">
        <f t="shared" si="826"/>
        <v/>
      </c>
      <c r="ACT104" s="66" t="str">
        <f t="shared" si="827"/>
        <v/>
      </c>
    </row>
    <row r="105" spans="2:774" ht="15.75" customHeight="1" x14ac:dyDescent="0.25">
      <c r="B105" s="66">
        <v>395</v>
      </c>
      <c r="C105" s="66" t="s">
        <v>1307</v>
      </c>
      <c r="D105" s="66" t="s">
        <v>1294</v>
      </c>
      <c r="E105" s="156" t="s">
        <v>139</v>
      </c>
      <c r="F105" s="66" t="s">
        <v>139</v>
      </c>
      <c r="G105" s="66" t="s">
        <v>492</v>
      </c>
      <c r="H105" s="126">
        <v>0.30499999999999999</v>
      </c>
      <c r="I105" s="130">
        <f>'Heating Values'!$D$33</f>
        <v>25.715</v>
      </c>
      <c r="J105" s="66" t="str">
        <f t="shared" si="449"/>
        <v>Charcoal, Improved, GLO</v>
      </c>
      <c r="K105" s="66" t="s">
        <v>1254</v>
      </c>
      <c r="L105" s="66" t="s">
        <v>1254</v>
      </c>
      <c r="M105" s="66" t="s">
        <v>1254</v>
      </c>
      <c r="N105" s="66" t="s">
        <v>1253</v>
      </c>
      <c r="O105" s="66" t="s">
        <v>1302</v>
      </c>
      <c r="P105" s="66" t="str">
        <f t="shared" si="852"/>
        <v>GLO</v>
      </c>
      <c r="Q105" s="66" t="s">
        <v>306</v>
      </c>
      <c r="R105" s="164">
        <v>319.93006993006998</v>
      </c>
      <c r="S105" s="158" t="s">
        <v>523</v>
      </c>
      <c r="T105" s="158" t="s">
        <v>128</v>
      </c>
      <c r="U105" s="158" t="s">
        <v>128</v>
      </c>
      <c r="V105" s="158" t="s">
        <v>128</v>
      </c>
      <c r="W105" s="158" t="s">
        <v>128</v>
      </c>
      <c r="X105" s="166">
        <v>3220.2797202797206</v>
      </c>
      <c r="Y105" s="158" t="s">
        <v>523</v>
      </c>
      <c r="Z105" s="158" t="s">
        <v>128</v>
      </c>
      <c r="AA105" s="158" t="s">
        <v>128</v>
      </c>
      <c r="AB105" s="158" t="s">
        <v>128</v>
      </c>
      <c r="AC105" s="158" t="s">
        <v>128</v>
      </c>
      <c r="AD105" s="158" t="s">
        <v>128</v>
      </c>
      <c r="AE105" s="158" t="s">
        <v>128</v>
      </c>
      <c r="AF105" s="158" t="s">
        <v>128</v>
      </c>
      <c r="AG105" s="158" t="s">
        <v>128</v>
      </c>
      <c r="AH105" s="158" t="s">
        <v>128</v>
      </c>
      <c r="AI105" s="158" t="s">
        <v>128</v>
      </c>
      <c r="AJ105" s="158" t="s">
        <v>128</v>
      </c>
      <c r="AK105" s="158" t="s">
        <v>128</v>
      </c>
      <c r="AL105" s="158" t="s">
        <v>128</v>
      </c>
      <c r="AM105" s="158" t="s">
        <v>128</v>
      </c>
      <c r="AN105" s="158" t="s">
        <v>128</v>
      </c>
      <c r="AO105" s="158" t="s">
        <v>128</v>
      </c>
      <c r="AP105" s="158" t="s">
        <v>128</v>
      </c>
      <c r="AQ105" s="158" t="s">
        <v>128</v>
      </c>
      <c r="AR105" s="158" t="s">
        <v>128</v>
      </c>
      <c r="AS105" s="158" t="s">
        <v>128</v>
      </c>
      <c r="AT105" s="158" t="s">
        <v>128</v>
      </c>
      <c r="AU105" s="158" t="s">
        <v>128</v>
      </c>
      <c r="AV105" s="158" t="s">
        <v>128</v>
      </c>
      <c r="AW105" s="158" t="s">
        <v>128</v>
      </c>
      <c r="AX105" s="158" t="s">
        <v>128</v>
      </c>
      <c r="AY105" s="158" t="s">
        <v>128</v>
      </c>
      <c r="AZ105" s="158" t="s">
        <v>128</v>
      </c>
      <c r="BA105" s="158" t="s">
        <v>128</v>
      </c>
      <c r="BB105" s="158" t="s">
        <v>128</v>
      </c>
      <c r="BC105" s="158" t="s">
        <v>128</v>
      </c>
      <c r="BD105" s="158" t="s">
        <v>128</v>
      </c>
      <c r="BE105" s="158" t="s">
        <v>128</v>
      </c>
      <c r="BF105" s="158" t="s">
        <v>128</v>
      </c>
      <c r="BG105" s="158" t="s">
        <v>128</v>
      </c>
      <c r="BH105" s="158" t="s">
        <v>128</v>
      </c>
      <c r="BI105" s="158" t="s">
        <v>128</v>
      </c>
      <c r="BJ105" s="158" t="s">
        <v>128</v>
      </c>
      <c r="BK105" s="158" t="s">
        <v>128</v>
      </c>
      <c r="BL105" s="158" t="s">
        <v>128</v>
      </c>
      <c r="BM105" s="158" t="s">
        <v>128</v>
      </c>
      <c r="BN105" s="158" t="s">
        <v>128</v>
      </c>
      <c r="BO105" s="158" t="s">
        <v>128</v>
      </c>
      <c r="BP105" s="158" t="s">
        <v>128</v>
      </c>
      <c r="BQ105" s="158" t="s">
        <v>128</v>
      </c>
      <c r="BR105" s="158" t="s">
        <v>128</v>
      </c>
      <c r="BS105" s="158" t="s">
        <v>128</v>
      </c>
      <c r="BT105" s="158" t="s">
        <v>128</v>
      </c>
      <c r="BU105" s="158" t="s">
        <v>128</v>
      </c>
      <c r="BV105" s="158" t="s">
        <v>128</v>
      </c>
      <c r="BW105" s="158" t="s">
        <v>128</v>
      </c>
      <c r="BX105" s="158" t="s">
        <v>128</v>
      </c>
      <c r="BY105" s="158" t="s">
        <v>128</v>
      </c>
      <c r="BZ105" s="158" t="s">
        <v>128</v>
      </c>
      <c r="CA105" s="158" t="s">
        <v>128</v>
      </c>
      <c r="CB105" s="158" t="s">
        <v>128</v>
      </c>
      <c r="CC105" s="158" t="s">
        <v>128</v>
      </c>
      <c r="CD105" s="158" t="s">
        <v>128</v>
      </c>
      <c r="CE105" s="158" t="s">
        <v>128</v>
      </c>
      <c r="CF105" s="158" t="s">
        <v>128</v>
      </c>
      <c r="CG105" s="158" t="s">
        <v>128</v>
      </c>
      <c r="CH105" s="158" t="s">
        <v>128</v>
      </c>
      <c r="CI105" s="158" t="s">
        <v>128</v>
      </c>
      <c r="CJ105" s="158" t="s">
        <v>128</v>
      </c>
      <c r="CK105" s="158" t="s">
        <v>128</v>
      </c>
      <c r="CL105" s="158" t="s">
        <v>128</v>
      </c>
      <c r="CM105" s="158" t="s">
        <v>128</v>
      </c>
      <c r="CN105" s="158" t="s">
        <v>128</v>
      </c>
      <c r="CO105" s="158" t="s">
        <v>128</v>
      </c>
      <c r="CP105" s="158" t="s">
        <v>128</v>
      </c>
      <c r="CQ105" s="158" t="s">
        <v>128</v>
      </c>
      <c r="CR105" s="158" t="s">
        <v>128</v>
      </c>
      <c r="CS105" s="158" t="s">
        <v>128</v>
      </c>
      <c r="CT105" s="158" t="s">
        <v>128</v>
      </c>
      <c r="CU105" s="158" t="s">
        <v>128</v>
      </c>
      <c r="CV105" s="158" t="s">
        <v>128</v>
      </c>
      <c r="CW105" s="158" t="s">
        <v>128</v>
      </c>
      <c r="CX105" s="158" t="s">
        <v>128</v>
      </c>
      <c r="CY105" s="158" t="s">
        <v>128</v>
      </c>
      <c r="CZ105" s="158" t="s">
        <v>128</v>
      </c>
      <c r="DA105" s="158" t="s">
        <v>128</v>
      </c>
      <c r="DB105" s="158" t="s">
        <v>128</v>
      </c>
      <c r="DC105" s="158" t="s">
        <v>128</v>
      </c>
      <c r="DD105" s="158" t="s">
        <v>128</v>
      </c>
      <c r="DE105" s="158" t="s">
        <v>128</v>
      </c>
      <c r="DF105" s="158" t="s">
        <v>128</v>
      </c>
      <c r="DG105" s="158" t="s">
        <v>128</v>
      </c>
      <c r="DH105" s="158" t="s">
        <v>128</v>
      </c>
      <c r="DI105" s="158" t="s">
        <v>128</v>
      </c>
      <c r="DJ105" s="158" t="s">
        <v>128</v>
      </c>
      <c r="DK105" s="158" t="s">
        <v>128</v>
      </c>
      <c r="DL105" s="158" t="s">
        <v>128</v>
      </c>
      <c r="DM105" s="158" t="s">
        <v>128</v>
      </c>
      <c r="DN105" s="158" t="s">
        <v>128</v>
      </c>
      <c r="DO105" s="158" t="s">
        <v>128</v>
      </c>
      <c r="DP105" s="158" t="s">
        <v>128</v>
      </c>
      <c r="DQ105" s="158" t="s">
        <v>128</v>
      </c>
      <c r="DR105" s="158" t="s">
        <v>128</v>
      </c>
      <c r="DS105" s="158" t="s">
        <v>128</v>
      </c>
      <c r="DT105" s="158" t="s">
        <v>128</v>
      </c>
      <c r="DU105" s="158" t="s">
        <v>128</v>
      </c>
      <c r="DV105" s="158" t="s">
        <v>128</v>
      </c>
      <c r="DW105" s="158" t="s">
        <v>128</v>
      </c>
      <c r="DX105" s="158" t="s">
        <v>128</v>
      </c>
      <c r="DY105" s="158" t="s">
        <v>128</v>
      </c>
      <c r="DZ105" s="158" t="s">
        <v>128</v>
      </c>
      <c r="EA105" s="158" t="s">
        <v>128</v>
      </c>
      <c r="EB105" s="158" t="s">
        <v>128</v>
      </c>
      <c r="EC105" s="158" t="s">
        <v>128</v>
      </c>
      <c r="ED105" s="158" t="s">
        <v>128</v>
      </c>
      <c r="EE105" s="158" t="s">
        <v>128</v>
      </c>
      <c r="EF105" s="158" t="s">
        <v>128</v>
      </c>
      <c r="EG105" s="158" t="s">
        <v>128</v>
      </c>
      <c r="EH105" s="158" t="s">
        <v>128</v>
      </c>
      <c r="EI105" s="158" t="s">
        <v>128</v>
      </c>
      <c r="EJ105" s="158" t="s">
        <v>128</v>
      </c>
      <c r="EK105" s="158" t="s">
        <v>128</v>
      </c>
      <c r="EL105" s="158" t="s">
        <v>128</v>
      </c>
      <c r="EM105" s="158" t="s">
        <v>128</v>
      </c>
      <c r="EN105" s="158" t="s">
        <v>128</v>
      </c>
      <c r="EO105" s="158" t="s">
        <v>128</v>
      </c>
      <c r="EP105" s="158" t="s">
        <v>128</v>
      </c>
      <c r="EQ105" s="158" t="s">
        <v>128</v>
      </c>
      <c r="ER105" s="158" t="s">
        <v>128</v>
      </c>
      <c r="ES105" s="158" t="s">
        <v>128</v>
      </c>
      <c r="ET105" s="158" t="s">
        <v>128</v>
      </c>
      <c r="EU105" s="158" t="s">
        <v>128</v>
      </c>
      <c r="EV105" s="158" t="s">
        <v>128</v>
      </c>
      <c r="EW105" s="158" t="s">
        <v>128</v>
      </c>
      <c r="EX105" s="158" t="s">
        <v>128</v>
      </c>
      <c r="EY105" s="158" t="s">
        <v>128</v>
      </c>
      <c r="EZ105" s="158" t="s">
        <v>128</v>
      </c>
      <c r="FA105" s="158" t="s">
        <v>128</v>
      </c>
      <c r="FB105" s="158" t="s">
        <v>128</v>
      </c>
      <c r="FC105" s="158" t="s">
        <v>128</v>
      </c>
      <c r="FD105" s="158" t="s">
        <v>128</v>
      </c>
      <c r="FE105" s="158" t="s">
        <v>128</v>
      </c>
      <c r="FF105" s="158" t="s">
        <v>128</v>
      </c>
      <c r="FG105" s="158" t="s">
        <v>128</v>
      </c>
      <c r="FH105" s="158" t="s">
        <v>128</v>
      </c>
      <c r="FI105" s="158" t="s">
        <v>128</v>
      </c>
      <c r="FJ105" s="158" t="s">
        <v>128</v>
      </c>
      <c r="FK105" s="158" t="s">
        <v>128</v>
      </c>
      <c r="FL105" s="158" t="s">
        <v>128</v>
      </c>
      <c r="FM105" s="158" t="s">
        <v>128</v>
      </c>
      <c r="FN105" s="158" t="s">
        <v>128</v>
      </c>
      <c r="FO105" s="158" t="s">
        <v>128</v>
      </c>
      <c r="FP105" s="158" t="s">
        <v>128</v>
      </c>
      <c r="FQ105" s="158" t="s">
        <v>128</v>
      </c>
      <c r="FR105" s="158" t="s">
        <v>128</v>
      </c>
      <c r="FS105" s="158" t="s">
        <v>128</v>
      </c>
      <c r="FT105" s="158" t="s">
        <v>128</v>
      </c>
      <c r="FU105" s="158" t="s">
        <v>128</v>
      </c>
      <c r="FV105" s="158" t="s">
        <v>128</v>
      </c>
      <c r="FW105" s="158" t="s">
        <v>128</v>
      </c>
      <c r="FX105" s="158" t="s">
        <v>128</v>
      </c>
      <c r="FY105" s="158" t="s">
        <v>128</v>
      </c>
      <c r="FZ105" s="158" t="s">
        <v>128</v>
      </c>
      <c r="GA105" s="158" t="s">
        <v>128</v>
      </c>
      <c r="GB105" s="158" t="s">
        <v>128</v>
      </c>
      <c r="GC105" s="158" t="s">
        <v>128</v>
      </c>
      <c r="GD105" s="158" t="s">
        <v>128</v>
      </c>
      <c r="GE105" s="158" t="s">
        <v>128</v>
      </c>
      <c r="GF105" s="158" t="s">
        <v>128</v>
      </c>
      <c r="GG105" s="158" t="s">
        <v>128</v>
      </c>
      <c r="GH105" s="158" t="s">
        <v>128</v>
      </c>
      <c r="GI105" s="158" t="s">
        <v>128</v>
      </c>
      <c r="GJ105" s="158" t="s">
        <v>128</v>
      </c>
      <c r="GK105" s="158" t="s">
        <v>128</v>
      </c>
      <c r="GL105" s="158" t="s">
        <v>128</v>
      </c>
      <c r="GM105" s="158" t="s">
        <v>128</v>
      </c>
      <c r="GN105" s="158" t="s">
        <v>128</v>
      </c>
      <c r="GO105" s="158" t="s">
        <v>128</v>
      </c>
      <c r="GP105" s="158" t="s">
        <v>128</v>
      </c>
      <c r="GQ105" s="158" t="s">
        <v>128</v>
      </c>
      <c r="GR105" s="158" t="s">
        <v>128</v>
      </c>
      <c r="GS105" s="158" t="s">
        <v>128</v>
      </c>
      <c r="GT105" s="158" t="s">
        <v>128</v>
      </c>
      <c r="GU105" s="158" t="s">
        <v>128</v>
      </c>
      <c r="GV105" s="158" t="s">
        <v>128</v>
      </c>
      <c r="GW105" s="158" t="s">
        <v>128</v>
      </c>
      <c r="GX105" s="158" t="s">
        <v>128</v>
      </c>
      <c r="GY105" s="158" t="s">
        <v>128</v>
      </c>
      <c r="GZ105" s="158" t="s">
        <v>128</v>
      </c>
      <c r="HA105" s="158" t="s">
        <v>128</v>
      </c>
      <c r="HB105" s="158" t="s">
        <v>128</v>
      </c>
      <c r="HC105" s="158" t="s">
        <v>128</v>
      </c>
      <c r="HD105" s="158" t="s">
        <v>128</v>
      </c>
      <c r="HE105" s="158" t="s">
        <v>128</v>
      </c>
      <c r="HF105" s="158" t="s">
        <v>128</v>
      </c>
      <c r="HG105" s="158" t="s">
        <v>128</v>
      </c>
      <c r="HH105" s="158" t="s">
        <v>128</v>
      </c>
      <c r="HI105" s="158" t="s">
        <v>128</v>
      </c>
      <c r="HJ105" s="158" t="s">
        <v>128</v>
      </c>
      <c r="HK105" s="158" t="s">
        <v>128</v>
      </c>
      <c r="HL105" s="158" t="s">
        <v>128</v>
      </c>
      <c r="HM105" s="158" t="s">
        <v>128</v>
      </c>
      <c r="HN105" s="158" t="s">
        <v>128</v>
      </c>
      <c r="HO105" s="158" t="s">
        <v>128</v>
      </c>
      <c r="HP105" s="158" t="s">
        <v>128</v>
      </c>
      <c r="HQ105" s="158" t="s">
        <v>128</v>
      </c>
      <c r="HR105" s="158" t="s">
        <v>128</v>
      </c>
      <c r="HS105" s="158" t="s">
        <v>128</v>
      </c>
      <c r="HT105" s="158" t="s">
        <v>128</v>
      </c>
      <c r="HU105" s="158" t="s">
        <v>128</v>
      </c>
      <c r="HV105" s="158" t="s">
        <v>128</v>
      </c>
      <c r="HW105" s="158" t="s">
        <v>128</v>
      </c>
      <c r="HX105" s="158" t="s">
        <v>128</v>
      </c>
      <c r="HY105" s="158" t="s">
        <v>128</v>
      </c>
      <c r="HZ105" s="158" t="s">
        <v>128</v>
      </c>
      <c r="IA105" s="158" t="s">
        <v>128</v>
      </c>
      <c r="IB105" s="158" t="s">
        <v>128</v>
      </c>
      <c r="IC105" s="158" t="s">
        <v>128</v>
      </c>
      <c r="ID105" s="158" t="s">
        <v>128</v>
      </c>
      <c r="IE105" s="158" t="s">
        <v>128</v>
      </c>
      <c r="IF105" s="158" t="s">
        <v>128</v>
      </c>
      <c r="IG105" s="158" t="s">
        <v>128</v>
      </c>
      <c r="IH105" s="158" t="s">
        <v>128</v>
      </c>
      <c r="II105" s="158" t="s">
        <v>128</v>
      </c>
      <c r="IJ105" s="158" t="s">
        <v>128</v>
      </c>
      <c r="IK105" s="158" t="s">
        <v>128</v>
      </c>
      <c r="IL105" s="158" t="s">
        <v>128</v>
      </c>
      <c r="IM105" s="158" t="s">
        <v>128</v>
      </c>
      <c r="IN105" s="158" t="s">
        <v>128</v>
      </c>
      <c r="IO105" s="158" t="s">
        <v>128</v>
      </c>
      <c r="IP105" s="158" t="s">
        <v>128</v>
      </c>
      <c r="IQ105" s="158" t="s">
        <v>128</v>
      </c>
      <c r="IR105" s="158" t="s">
        <v>128</v>
      </c>
      <c r="IS105" s="158" t="s">
        <v>128</v>
      </c>
      <c r="IT105" s="158" t="s">
        <v>128</v>
      </c>
      <c r="IU105" s="158" t="s">
        <v>128</v>
      </c>
      <c r="IV105" s="158" t="s">
        <v>128</v>
      </c>
      <c r="IW105" s="158" t="s">
        <v>128</v>
      </c>
      <c r="IX105" s="158" t="s">
        <v>128</v>
      </c>
      <c r="IY105" s="158" t="s">
        <v>128</v>
      </c>
      <c r="IZ105" s="158" t="s">
        <v>128</v>
      </c>
      <c r="JA105" s="158" t="s">
        <v>128</v>
      </c>
      <c r="JB105" s="158" t="s">
        <v>128</v>
      </c>
      <c r="JC105" s="158" t="s">
        <v>128</v>
      </c>
      <c r="JD105" s="158" t="s">
        <v>128</v>
      </c>
      <c r="JE105" s="158" t="s">
        <v>128</v>
      </c>
      <c r="JF105" s="158" t="s">
        <v>128</v>
      </c>
      <c r="JG105" s="158" t="s">
        <v>128</v>
      </c>
      <c r="JH105" s="158" t="s">
        <v>128</v>
      </c>
      <c r="JI105" s="158" t="s">
        <v>128</v>
      </c>
      <c r="JJ105" s="158" t="s">
        <v>128</v>
      </c>
      <c r="JK105" s="158" t="s">
        <v>128</v>
      </c>
      <c r="JL105" s="158" t="s">
        <v>128</v>
      </c>
      <c r="JM105" s="158" t="s">
        <v>128</v>
      </c>
      <c r="JN105" s="158" t="s">
        <v>128</v>
      </c>
      <c r="JO105" s="158" t="s">
        <v>128</v>
      </c>
      <c r="JP105" s="158" t="s">
        <v>128</v>
      </c>
      <c r="JQ105" s="158" t="s">
        <v>128</v>
      </c>
      <c r="JR105" s="158" t="s">
        <v>128</v>
      </c>
      <c r="JS105" s="158" t="s">
        <v>128</v>
      </c>
      <c r="JT105" s="158" t="s">
        <v>128</v>
      </c>
      <c r="JU105" s="158" t="s">
        <v>128</v>
      </c>
      <c r="JV105" s="158" t="s">
        <v>128</v>
      </c>
      <c r="JW105" s="158" t="s">
        <v>128</v>
      </c>
      <c r="JX105" s="158" t="s">
        <v>128</v>
      </c>
      <c r="JY105" s="158" t="s">
        <v>128</v>
      </c>
      <c r="JZ105" s="158" t="s">
        <v>128</v>
      </c>
      <c r="KA105" s="158" t="s">
        <v>128</v>
      </c>
      <c r="KB105" s="158" t="s">
        <v>128</v>
      </c>
      <c r="KC105" s="158" t="s">
        <v>128</v>
      </c>
      <c r="KD105" s="158" t="s">
        <v>128</v>
      </c>
      <c r="KE105" s="158" t="s">
        <v>128</v>
      </c>
      <c r="KF105" s="158" t="s">
        <v>128</v>
      </c>
      <c r="KG105" s="158" t="s">
        <v>128</v>
      </c>
      <c r="KH105" s="158" t="s">
        <v>128</v>
      </c>
      <c r="KI105" s="158" t="s">
        <v>128</v>
      </c>
      <c r="KJ105" s="158" t="s">
        <v>128</v>
      </c>
      <c r="KK105" s="158" t="s">
        <v>128</v>
      </c>
      <c r="KL105" s="158" t="s">
        <v>128</v>
      </c>
      <c r="KM105" s="158" t="s">
        <v>128</v>
      </c>
      <c r="KN105" s="158" t="s">
        <v>128</v>
      </c>
      <c r="KO105" s="158" t="s">
        <v>128</v>
      </c>
      <c r="KP105" s="158" t="s">
        <v>128</v>
      </c>
      <c r="KQ105" s="158" t="s">
        <v>128</v>
      </c>
      <c r="KR105" s="158" t="s">
        <v>128</v>
      </c>
      <c r="KS105" s="158" t="s">
        <v>128</v>
      </c>
      <c r="KT105" s="158" t="s">
        <v>128</v>
      </c>
      <c r="KU105" s="158" t="s">
        <v>128</v>
      </c>
      <c r="KV105" s="158" t="s">
        <v>128</v>
      </c>
      <c r="KW105" s="158" t="s">
        <v>128</v>
      </c>
      <c r="KX105" s="158" t="s">
        <v>128</v>
      </c>
      <c r="KY105" s="158" t="s">
        <v>128</v>
      </c>
      <c r="KZ105" s="158" t="s">
        <v>128</v>
      </c>
      <c r="LA105" s="158" t="s">
        <v>128</v>
      </c>
      <c r="LB105" s="158" t="s">
        <v>128</v>
      </c>
      <c r="LC105" s="158" t="s">
        <v>128</v>
      </c>
      <c r="LD105" s="158" t="s">
        <v>128</v>
      </c>
      <c r="LE105" s="158" t="s">
        <v>128</v>
      </c>
      <c r="LF105" s="158" t="s">
        <v>128</v>
      </c>
      <c r="LG105" s="158" t="s">
        <v>128</v>
      </c>
      <c r="LH105" s="158" t="s">
        <v>128</v>
      </c>
      <c r="LI105" s="158" t="s">
        <v>128</v>
      </c>
      <c r="LJ105" s="158" t="s">
        <v>128</v>
      </c>
      <c r="LK105" s="158" t="s">
        <v>128</v>
      </c>
      <c r="LL105" s="158" t="s">
        <v>128</v>
      </c>
      <c r="LM105" s="158" t="s">
        <v>128</v>
      </c>
      <c r="LN105" s="158" t="s">
        <v>128</v>
      </c>
      <c r="LO105" s="158" t="s">
        <v>128</v>
      </c>
      <c r="LP105" s="158" t="s">
        <v>128</v>
      </c>
      <c r="LQ105" s="158" t="s">
        <v>128</v>
      </c>
      <c r="LR105" s="158" t="s">
        <v>128</v>
      </c>
      <c r="LS105" s="158" t="s">
        <v>128</v>
      </c>
      <c r="LT105" s="158" t="s">
        <v>128</v>
      </c>
      <c r="LU105" s="158" t="s">
        <v>128</v>
      </c>
      <c r="LV105" s="158" t="s">
        <v>128</v>
      </c>
      <c r="LW105" s="158" t="s">
        <v>128</v>
      </c>
      <c r="LX105" s="158" t="s">
        <v>128</v>
      </c>
      <c r="LY105" s="158" t="s">
        <v>128</v>
      </c>
      <c r="LZ105" s="158" t="s">
        <v>128</v>
      </c>
      <c r="MA105" s="158" t="s">
        <v>128</v>
      </c>
      <c r="MB105" s="158" t="s">
        <v>128</v>
      </c>
      <c r="MC105" s="158" t="s">
        <v>128</v>
      </c>
      <c r="MD105" s="158" t="s">
        <v>128</v>
      </c>
      <c r="ME105" s="158" t="s">
        <v>128</v>
      </c>
      <c r="MF105" s="158" t="s">
        <v>128</v>
      </c>
      <c r="MG105" s="158" t="s">
        <v>128</v>
      </c>
      <c r="MH105" s="158" t="s">
        <v>128</v>
      </c>
      <c r="MI105" s="158" t="s">
        <v>128</v>
      </c>
      <c r="MJ105" s="158" t="s">
        <v>128</v>
      </c>
      <c r="MK105" s="158" t="s">
        <v>128</v>
      </c>
      <c r="ML105" s="158" t="s">
        <v>128</v>
      </c>
      <c r="MM105" s="158" t="s">
        <v>128</v>
      </c>
      <c r="MN105" s="158" t="s">
        <v>128</v>
      </c>
      <c r="MO105" s="158" t="s">
        <v>128</v>
      </c>
      <c r="MP105" s="158" t="s">
        <v>128</v>
      </c>
      <c r="MQ105" s="158" t="s">
        <v>128</v>
      </c>
      <c r="MR105" s="158" t="s">
        <v>128</v>
      </c>
      <c r="MS105" s="158" t="s">
        <v>128</v>
      </c>
      <c r="MT105" s="158" t="s">
        <v>128</v>
      </c>
      <c r="MU105" s="158" t="s">
        <v>128</v>
      </c>
      <c r="MV105" s="158" t="s">
        <v>128</v>
      </c>
      <c r="MW105" s="158" t="s">
        <v>128</v>
      </c>
      <c r="MX105" s="158" t="s">
        <v>128</v>
      </c>
      <c r="MY105" s="158" t="s">
        <v>128</v>
      </c>
      <c r="MZ105" s="158" t="s">
        <v>128</v>
      </c>
      <c r="NA105" s="158" t="s">
        <v>128</v>
      </c>
      <c r="NB105" s="158" t="s">
        <v>128</v>
      </c>
      <c r="NC105" s="158" t="s">
        <v>128</v>
      </c>
      <c r="ND105" s="158" t="s">
        <v>128</v>
      </c>
      <c r="NE105" s="158" t="s">
        <v>128</v>
      </c>
      <c r="NF105" s="158" t="s">
        <v>128</v>
      </c>
      <c r="NG105" s="158" t="s">
        <v>128</v>
      </c>
      <c r="NH105" s="158" t="s">
        <v>128</v>
      </c>
      <c r="NI105" s="158" t="s">
        <v>128</v>
      </c>
      <c r="NJ105" s="158" t="s">
        <v>128</v>
      </c>
      <c r="NK105" s="158" t="s">
        <v>128</v>
      </c>
      <c r="NL105" s="158" t="s">
        <v>128</v>
      </c>
      <c r="NM105" s="158" t="s">
        <v>128</v>
      </c>
      <c r="NN105" s="158" t="s">
        <v>128</v>
      </c>
      <c r="NO105" s="158" t="s">
        <v>128</v>
      </c>
      <c r="NP105" s="158" t="s">
        <v>128</v>
      </c>
      <c r="NQ105" s="158" t="s">
        <v>128</v>
      </c>
      <c r="NR105" s="158" t="s">
        <v>128</v>
      </c>
      <c r="NS105" s="158" t="s">
        <v>128</v>
      </c>
      <c r="NT105" s="158" t="s">
        <v>128</v>
      </c>
      <c r="NU105" s="158" t="s">
        <v>128</v>
      </c>
      <c r="NV105" s="158" t="s">
        <v>128</v>
      </c>
      <c r="NW105" s="158" t="s">
        <v>128</v>
      </c>
      <c r="NX105" s="158" t="s">
        <v>128</v>
      </c>
      <c r="NY105" s="158" t="s">
        <v>128</v>
      </c>
      <c r="NZ105" s="158" t="s">
        <v>128</v>
      </c>
      <c r="OA105" s="158" t="s">
        <v>128</v>
      </c>
      <c r="OB105" s="158" t="s">
        <v>128</v>
      </c>
      <c r="OC105" s="158" t="s">
        <v>128</v>
      </c>
      <c r="OD105" s="158" t="s">
        <v>128</v>
      </c>
      <c r="OE105" s="170" t="s">
        <v>128</v>
      </c>
      <c r="OF105" s="181"/>
      <c r="OG105" s="174">
        <f t="shared" si="451"/>
        <v>40.791407697882526</v>
      </c>
      <c r="OH105" s="66" t="str">
        <f t="shared" si="452"/>
        <v>kg/GJ delivered</v>
      </c>
      <c r="OI105" s="66" t="str">
        <f t="shared" si="453"/>
        <v/>
      </c>
      <c r="OJ105" s="66" t="str">
        <f t="shared" si="454"/>
        <v/>
      </c>
      <c r="OK105" s="66" t="str">
        <f t="shared" si="455"/>
        <v/>
      </c>
      <c r="OL105" s="66" t="str">
        <f t="shared" si="456"/>
        <v/>
      </c>
      <c r="OM105" s="159">
        <f t="shared" si="457"/>
        <v>410.58892338524379</v>
      </c>
      <c r="ON105" s="66" t="str">
        <f t="shared" si="458"/>
        <v>kg/GJ delivered</v>
      </c>
      <c r="OO105" s="66" t="str">
        <f t="shared" si="459"/>
        <v/>
      </c>
      <c r="OP105" s="66" t="str">
        <f t="shared" si="460"/>
        <v/>
      </c>
      <c r="OQ105" s="66" t="str">
        <f t="shared" si="461"/>
        <v/>
      </c>
      <c r="OR105" s="66" t="str">
        <f t="shared" si="462"/>
        <v/>
      </c>
      <c r="OS105" s="66" t="str">
        <f t="shared" si="463"/>
        <v/>
      </c>
      <c r="OT105" s="66" t="str">
        <f t="shared" si="464"/>
        <v/>
      </c>
      <c r="OU105" s="66" t="str">
        <f t="shared" si="465"/>
        <v/>
      </c>
      <c r="OV105" s="66" t="str">
        <f t="shared" si="466"/>
        <v/>
      </c>
      <c r="OW105" s="66" t="str">
        <f t="shared" si="467"/>
        <v/>
      </c>
      <c r="OX105" s="66" t="str">
        <f t="shared" si="468"/>
        <v/>
      </c>
      <c r="OY105" s="66" t="str">
        <f t="shared" si="469"/>
        <v/>
      </c>
      <c r="OZ105" s="66" t="str">
        <f t="shared" si="470"/>
        <v/>
      </c>
      <c r="PA105" s="66" t="str">
        <f t="shared" si="471"/>
        <v/>
      </c>
      <c r="PB105" s="66" t="str">
        <f t="shared" si="472"/>
        <v/>
      </c>
      <c r="PC105" s="66" t="str">
        <f t="shared" si="473"/>
        <v/>
      </c>
      <c r="PD105" s="66" t="str">
        <f t="shared" si="474"/>
        <v/>
      </c>
      <c r="PE105" s="66" t="str">
        <f t="shared" si="475"/>
        <v/>
      </c>
      <c r="PF105" s="66" t="str">
        <f t="shared" si="476"/>
        <v/>
      </c>
      <c r="PG105" s="66" t="str">
        <f t="shared" si="477"/>
        <v/>
      </c>
      <c r="PH105" s="66" t="str">
        <f t="shared" si="478"/>
        <v/>
      </c>
      <c r="PI105" s="66" t="str">
        <f t="shared" si="479"/>
        <v/>
      </c>
      <c r="PJ105" s="66" t="str">
        <f t="shared" si="480"/>
        <v/>
      </c>
      <c r="PK105" s="66" t="str">
        <f t="shared" si="481"/>
        <v/>
      </c>
      <c r="PL105" s="66" t="str">
        <f t="shared" si="482"/>
        <v/>
      </c>
      <c r="PM105" s="66" t="str">
        <f t="shared" si="483"/>
        <v/>
      </c>
      <c r="PN105" s="66" t="str">
        <f t="shared" si="484"/>
        <v/>
      </c>
      <c r="PO105" s="66" t="str">
        <f t="shared" si="485"/>
        <v/>
      </c>
      <c r="PP105" s="66" t="str">
        <f t="shared" si="486"/>
        <v/>
      </c>
      <c r="PQ105" s="66" t="str">
        <f t="shared" si="487"/>
        <v/>
      </c>
      <c r="PR105" s="66" t="str">
        <f t="shared" si="488"/>
        <v/>
      </c>
      <c r="PS105" s="66" t="str">
        <f t="shared" si="489"/>
        <v/>
      </c>
      <c r="PT105" s="66" t="str">
        <f t="shared" si="490"/>
        <v/>
      </c>
      <c r="PU105" s="66" t="str">
        <f t="shared" si="491"/>
        <v/>
      </c>
      <c r="PV105" s="66" t="str">
        <f t="shared" si="492"/>
        <v/>
      </c>
      <c r="PW105" s="66" t="str">
        <f t="shared" si="493"/>
        <v/>
      </c>
      <c r="PX105" s="66" t="str">
        <f t="shared" si="494"/>
        <v/>
      </c>
      <c r="PY105" s="66" t="str">
        <f t="shared" si="495"/>
        <v/>
      </c>
      <c r="PZ105" s="66" t="str">
        <f t="shared" si="496"/>
        <v/>
      </c>
      <c r="QA105" s="66" t="str">
        <f t="shared" si="497"/>
        <v/>
      </c>
      <c r="QB105" s="66" t="str">
        <f t="shared" si="498"/>
        <v/>
      </c>
      <c r="QC105" s="66" t="str">
        <f t="shared" si="499"/>
        <v/>
      </c>
      <c r="QD105" s="66" t="str">
        <f t="shared" si="500"/>
        <v/>
      </c>
      <c r="QE105" s="66" t="str">
        <f t="shared" si="501"/>
        <v/>
      </c>
      <c r="QF105" s="66" t="str">
        <f t="shared" si="502"/>
        <v/>
      </c>
      <c r="QG105" s="66" t="str">
        <f t="shared" si="503"/>
        <v/>
      </c>
      <c r="QH105" s="66" t="str">
        <f t="shared" si="504"/>
        <v/>
      </c>
      <c r="QI105" s="66" t="str">
        <f t="shared" si="505"/>
        <v/>
      </c>
      <c r="QJ105" s="66" t="str">
        <f t="shared" si="506"/>
        <v/>
      </c>
      <c r="QK105" s="66" t="str">
        <f t="shared" si="507"/>
        <v/>
      </c>
      <c r="QL105" s="66" t="str">
        <f t="shared" si="508"/>
        <v/>
      </c>
      <c r="QM105" s="66" t="str">
        <f t="shared" si="509"/>
        <v/>
      </c>
      <c r="QN105" s="66" t="str">
        <f t="shared" si="510"/>
        <v/>
      </c>
      <c r="QO105" s="66" t="str">
        <f t="shared" si="511"/>
        <v/>
      </c>
      <c r="QP105" s="66" t="str">
        <f t="shared" si="512"/>
        <v/>
      </c>
      <c r="QQ105" s="66" t="str">
        <f t="shared" si="513"/>
        <v/>
      </c>
      <c r="QR105" s="66" t="str">
        <f t="shared" si="514"/>
        <v/>
      </c>
      <c r="QS105" s="66" t="str">
        <f t="shared" si="515"/>
        <v/>
      </c>
      <c r="QT105" s="66" t="str">
        <f t="shared" si="516"/>
        <v/>
      </c>
      <c r="QU105" s="66" t="str">
        <f t="shared" si="517"/>
        <v/>
      </c>
      <c r="QV105" s="66" t="str">
        <f t="shared" si="518"/>
        <v/>
      </c>
      <c r="QW105" s="66" t="str">
        <f t="shared" si="519"/>
        <v/>
      </c>
      <c r="QX105" s="66" t="str">
        <f t="shared" si="520"/>
        <v/>
      </c>
      <c r="QY105" s="66" t="str">
        <f t="shared" si="521"/>
        <v/>
      </c>
      <c r="QZ105" s="66" t="str">
        <f t="shared" si="522"/>
        <v/>
      </c>
      <c r="RA105" s="66" t="str">
        <f t="shared" si="523"/>
        <v/>
      </c>
      <c r="RB105" s="66" t="str">
        <f t="shared" si="524"/>
        <v/>
      </c>
      <c r="RC105" s="66" t="str">
        <f t="shared" si="525"/>
        <v/>
      </c>
      <c r="RD105" s="66" t="str">
        <f t="shared" si="526"/>
        <v/>
      </c>
      <c r="RE105" s="66" t="str">
        <f t="shared" si="527"/>
        <v/>
      </c>
      <c r="RF105" s="66" t="str">
        <f t="shared" si="528"/>
        <v/>
      </c>
      <c r="RG105" s="66" t="str">
        <f t="shared" si="529"/>
        <v/>
      </c>
      <c r="RH105" s="66" t="str">
        <f t="shared" si="530"/>
        <v/>
      </c>
      <c r="RI105" s="66" t="str">
        <f t="shared" si="531"/>
        <v/>
      </c>
      <c r="RJ105" s="66" t="str">
        <f t="shared" si="532"/>
        <v/>
      </c>
      <c r="RK105" s="66" t="str">
        <f t="shared" si="533"/>
        <v/>
      </c>
      <c r="RL105" s="66" t="str">
        <f t="shared" si="534"/>
        <v/>
      </c>
      <c r="RM105" s="66" t="str">
        <f t="shared" si="535"/>
        <v/>
      </c>
      <c r="RN105" s="66" t="str">
        <f t="shared" si="536"/>
        <v/>
      </c>
      <c r="RO105" s="66" t="str">
        <f t="shared" si="537"/>
        <v/>
      </c>
      <c r="RP105" s="66" t="str">
        <f t="shared" si="538"/>
        <v/>
      </c>
      <c r="RQ105" s="66" t="str">
        <f t="shared" si="539"/>
        <v/>
      </c>
      <c r="RR105" s="66" t="str">
        <f t="shared" si="540"/>
        <v/>
      </c>
      <c r="RS105" s="66" t="str">
        <f t="shared" si="541"/>
        <v/>
      </c>
      <c r="RT105" s="66" t="str">
        <f t="shared" si="542"/>
        <v/>
      </c>
      <c r="RU105" s="66" t="str">
        <f t="shared" si="543"/>
        <v/>
      </c>
      <c r="RV105" s="66" t="str">
        <f t="shared" si="544"/>
        <v/>
      </c>
      <c r="RW105" s="66" t="str">
        <f t="shared" si="545"/>
        <v/>
      </c>
      <c r="RX105" s="66" t="str">
        <f t="shared" si="546"/>
        <v/>
      </c>
      <c r="RY105" s="66" t="str">
        <f t="shared" si="547"/>
        <v/>
      </c>
      <c r="RZ105" s="66" t="str">
        <f t="shared" si="548"/>
        <v/>
      </c>
      <c r="SA105" s="66" t="str">
        <f t="shared" si="549"/>
        <v/>
      </c>
      <c r="SB105" s="66" t="str">
        <f t="shared" si="550"/>
        <v/>
      </c>
      <c r="SC105" s="66" t="str">
        <f t="shared" si="551"/>
        <v/>
      </c>
      <c r="SD105" s="66" t="str">
        <f t="shared" si="552"/>
        <v/>
      </c>
      <c r="SE105" s="66" t="str">
        <f t="shared" si="553"/>
        <v/>
      </c>
      <c r="SF105" s="66" t="str">
        <f t="shared" si="554"/>
        <v/>
      </c>
      <c r="SG105" s="66" t="str">
        <f t="shared" si="555"/>
        <v/>
      </c>
      <c r="SH105" s="66" t="str">
        <f t="shared" si="556"/>
        <v/>
      </c>
      <c r="SI105" s="66" t="str">
        <f t="shared" si="557"/>
        <v/>
      </c>
      <c r="SJ105" s="66" t="str">
        <f t="shared" si="558"/>
        <v/>
      </c>
      <c r="SK105" s="66" t="str">
        <f t="shared" si="559"/>
        <v/>
      </c>
      <c r="SL105" s="66" t="str">
        <f t="shared" si="560"/>
        <v/>
      </c>
      <c r="SM105" s="66" t="str">
        <f t="shared" si="561"/>
        <v/>
      </c>
      <c r="SN105" s="66" t="str">
        <f t="shared" si="562"/>
        <v/>
      </c>
      <c r="SO105" s="66" t="str">
        <f t="shared" si="563"/>
        <v/>
      </c>
      <c r="SP105" s="66" t="str">
        <f t="shared" si="564"/>
        <v/>
      </c>
      <c r="SQ105" s="66" t="str">
        <f t="shared" si="565"/>
        <v/>
      </c>
      <c r="SR105" s="66" t="str">
        <f t="shared" si="566"/>
        <v/>
      </c>
      <c r="SS105" s="66" t="str">
        <f t="shared" si="567"/>
        <v/>
      </c>
      <c r="ST105" s="66" t="str">
        <f t="shared" si="568"/>
        <v/>
      </c>
      <c r="SU105" s="66" t="str">
        <f t="shared" si="569"/>
        <v/>
      </c>
      <c r="SV105" s="66" t="str">
        <f t="shared" si="570"/>
        <v/>
      </c>
      <c r="SW105" s="66" t="str">
        <f t="shared" si="571"/>
        <v/>
      </c>
      <c r="SX105" s="66" t="str">
        <f t="shared" si="572"/>
        <v/>
      </c>
      <c r="SY105" s="66" t="str">
        <f t="shared" si="573"/>
        <v/>
      </c>
      <c r="SZ105" s="66" t="str">
        <f t="shared" si="574"/>
        <v/>
      </c>
      <c r="TA105" s="66" t="str">
        <f t="shared" si="575"/>
        <v/>
      </c>
      <c r="TB105" s="66" t="str">
        <f t="shared" si="576"/>
        <v/>
      </c>
      <c r="TC105" s="66" t="str">
        <f t="shared" si="577"/>
        <v/>
      </c>
      <c r="TD105" s="66" t="str">
        <f t="shared" si="578"/>
        <v/>
      </c>
      <c r="TE105" s="66" t="str">
        <f t="shared" si="579"/>
        <v/>
      </c>
      <c r="TF105" s="66" t="str">
        <f t="shared" si="580"/>
        <v/>
      </c>
      <c r="TG105" s="66" t="str">
        <f t="shared" si="581"/>
        <v/>
      </c>
      <c r="TH105" s="66" t="str">
        <f t="shared" si="582"/>
        <v/>
      </c>
      <c r="TI105" s="66" t="str">
        <f t="shared" si="583"/>
        <v/>
      </c>
      <c r="TJ105" s="66" t="str">
        <f t="shared" si="584"/>
        <v/>
      </c>
      <c r="TK105" s="66" t="str">
        <f t="shared" si="585"/>
        <v/>
      </c>
      <c r="TL105" s="66" t="str">
        <f t="shared" si="586"/>
        <v/>
      </c>
      <c r="TM105" s="66" t="str">
        <f t="shared" si="587"/>
        <v/>
      </c>
      <c r="TN105" s="66" t="str">
        <f t="shared" si="588"/>
        <v/>
      </c>
      <c r="TO105" s="66" t="str">
        <f t="shared" si="589"/>
        <v/>
      </c>
      <c r="TP105" s="66" t="str">
        <f t="shared" si="590"/>
        <v/>
      </c>
      <c r="TQ105" s="66" t="str">
        <f t="shared" si="591"/>
        <v/>
      </c>
      <c r="TR105" s="66" t="str">
        <f t="shared" si="592"/>
        <v/>
      </c>
      <c r="TS105" s="66" t="str">
        <f t="shared" si="593"/>
        <v/>
      </c>
      <c r="TT105" s="66" t="str">
        <f t="shared" si="594"/>
        <v/>
      </c>
      <c r="TU105" s="66" t="str">
        <f t="shared" si="595"/>
        <v/>
      </c>
      <c r="TV105" s="66" t="str">
        <f t="shared" si="596"/>
        <v/>
      </c>
      <c r="TW105" s="66" t="str">
        <f t="shared" si="597"/>
        <v/>
      </c>
      <c r="TX105" s="66" t="str">
        <f t="shared" si="598"/>
        <v/>
      </c>
      <c r="TY105" s="66" t="str">
        <f t="shared" si="599"/>
        <v/>
      </c>
      <c r="TZ105" s="66" t="str">
        <f t="shared" si="600"/>
        <v/>
      </c>
      <c r="UA105" s="66" t="str">
        <f t="shared" si="601"/>
        <v/>
      </c>
      <c r="UB105" s="66" t="str">
        <f t="shared" si="602"/>
        <v/>
      </c>
      <c r="UC105" s="66" t="str">
        <f t="shared" si="603"/>
        <v/>
      </c>
      <c r="UD105" s="66" t="str">
        <f t="shared" si="604"/>
        <v/>
      </c>
      <c r="UE105" s="66" t="str">
        <f t="shared" si="605"/>
        <v/>
      </c>
      <c r="UF105" s="66" t="str">
        <f t="shared" si="606"/>
        <v/>
      </c>
      <c r="UG105" s="66" t="str">
        <f t="shared" si="607"/>
        <v/>
      </c>
      <c r="UH105" s="66" t="str">
        <f t="shared" si="608"/>
        <v/>
      </c>
      <c r="UI105" s="66" t="str">
        <f t="shared" si="609"/>
        <v/>
      </c>
      <c r="UJ105" s="66" t="str">
        <f t="shared" si="610"/>
        <v/>
      </c>
      <c r="UK105" s="66" t="str">
        <f t="shared" si="611"/>
        <v/>
      </c>
      <c r="UL105" s="66" t="str">
        <f t="shared" si="612"/>
        <v/>
      </c>
      <c r="UM105" s="66" t="str">
        <f t="shared" si="613"/>
        <v/>
      </c>
      <c r="UN105" s="66" t="str">
        <f t="shared" si="614"/>
        <v/>
      </c>
      <c r="UO105" s="66" t="str">
        <f t="shared" si="615"/>
        <v/>
      </c>
      <c r="UP105" s="66" t="str">
        <f t="shared" si="616"/>
        <v/>
      </c>
      <c r="UQ105" s="66" t="str">
        <f t="shared" si="617"/>
        <v/>
      </c>
      <c r="UR105" s="66" t="str">
        <f t="shared" si="618"/>
        <v/>
      </c>
      <c r="US105" s="66" t="str">
        <f t="shared" si="619"/>
        <v/>
      </c>
      <c r="UT105" s="66" t="str">
        <f t="shared" si="620"/>
        <v/>
      </c>
      <c r="UU105" s="66" t="str">
        <f t="shared" si="621"/>
        <v/>
      </c>
      <c r="UV105" s="66" t="str">
        <f t="shared" si="622"/>
        <v/>
      </c>
      <c r="UW105" s="66" t="str">
        <f t="shared" si="623"/>
        <v/>
      </c>
      <c r="UX105" s="66" t="str">
        <f t="shared" si="624"/>
        <v/>
      </c>
      <c r="UY105" s="66" t="str">
        <f t="shared" si="625"/>
        <v/>
      </c>
      <c r="UZ105" s="66" t="str">
        <f t="shared" si="626"/>
        <v/>
      </c>
      <c r="VA105" s="66" t="str">
        <f t="shared" si="627"/>
        <v/>
      </c>
      <c r="VB105" s="66" t="str">
        <f t="shared" si="628"/>
        <v/>
      </c>
      <c r="VC105" s="66" t="str">
        <f t="shared" si="629"/>
        <v/>
      </c>
      <c r="VD105" s="66" t="str">
        <f t="shared" si="630"/>
        <v/>
      </c>
      <c r="VE105" s="66" t="str">
        <f t="shared" si="631"/>
        <v/>
      </c>
      <c r="VF105" s="66" t="str">
        <f t="shared" si="632"/>
        <v/>
      </c>
      <c r="VG105" s="66" t="str">
        <f t="shared" si="633"/>
        <v/>
      </c>
      <c r="VH105" s="66" t="str">
        <f t="shared" si="634"/>
        <v/>
      </c>
      <c r="VI105" s="66" t="str">
        <f t="shared" si="635"/>
        <v/>
      </c>
      <c r="VJ105" s="66" t="str">
        <f t="shared" si="636"/>
        <v/>
      </c>
      <c r="VK105" s="66" t="str">
        <f t="shared" si="637"/>
        <v/>
      </c>
      <c r="VL105" s="66" t="str">
        <f t="shared" si="638"/>
        <v/>
      </c>
      <c r="VM105" s="66" t="str">
        <f t="shared" si="639"/>
        <v/>
      </c>
      <c r="VN105" s="66" t="str">
        <f t="shared" si="640"/>
        <v/>
      </c>
      <c r="VO105" s="66" t="str">
        <f t="shared" si="641"/>
        <v/>
      </c>
      <c r="VP105" s="66" t="str">
        <f t="shared" si="642"/>
        <v/>
      </c>
      <c r="VQ105" s="66" t="str">
        <f t="shared" si="643"/>
        <v/>
      </c>
      <c r="VR105" s="66" t="str">
        <f t="shared" si="644"/>
        <v/>
      </c>
      <c r="VS105" s="66" t="str">
        <f t="shared" si="645"/>
        <v/>
      </c>
      <c r="VT105" s="66" t="str">
        <f t="shared" si="646"/>
        <v/>
      </c>
      <c r="VU105" s="66" t="str">
        <f t="shared" si="647"/>
        <v/>
      </c>
      <c r="VV105" s="66" t="str">
        <f t="shared" si="648"/>
        <v/>
      </c>
      <c r="VW105" s="66" t="str">
        <f t="shared" si="649"/>
        <v/>
      </c>
      <c r="VX105" s="66" t="str">
        <f t="shared" si="650"/>
        <v/>
      </c>
      <c r="VY105" s="66" t="str">
        <f t="shared" si="651"/>
        <v/>
      </c>
      <c r="VZ105" s="66" t="str">
        <f t="shared" si="652"/>
        <v/>
      </c>
      <c r="WA105" s="66" t="str">
        <f t="shared" si="653"/>
        <v/>
      </c>
      <c r="WB105" s="66" t="str">
        <f t="shared" si="654"/>
        <v/>
      </c>
      <c r="WC105" s="66" t="str">
        <f t="shared" si="655"/>
        <v/>
      </c>
      <c r="WD105" s="66" t="str">
        <f t="shared" si="656"/>
        <v/>
      </c>
      <c r="WE105" s="66" t="str">
        <f t="shared" si="657"/>
        <v/>
      </c>
      <c r="WF105" s="66" t="str">
        <f t="shared" si="658"/>
        <v/>
      </c>
      <c r="WG105" s="66" t="str">
        <f t="shared" si="659"/>
        <v/>
      </c>
      <c r="WH105" s="66" t="str">
        <f t="shared" si="660"/>
        <v/>
      </c>
      <c r="WI105" s="66" t="str">
        <f t="shared" si="661"/>
        <v/>
      </c>
      <c r="WJ105" s="66" t="str">
        <f t="shared" si="662"/>
        <v/>
      </c>
      <c r="WK105" s="66" t="str">
        <f t="shared" si="663"/>
        <v/>
      </c>
      <c r="WL105" s="66" t="str">
        <f t="shared" si="664"/>
        <v/>
      </c>
      <c r="WM105" s="66" t="str">
        <f t="shared" si="665"/>
        <v/>
      </c>
      <c r="WN105" s="66" t="str">
        <f t="shared" si="666"/>
        <v/>
      </c>
      <c r="WO105" s="66" t="str">
        <f t="shared" si="667"/>
        <v/>
      </c>
      <c r="WP105" s="66" t="str">
        <f t="shared" si="668"/>
        <v/>
      </c>
      <c r="WQ105" s="66" t="str">
        <f t="shared" si="669"/>
        <v/>
      </c>
      <c r="WR105" s="66" t="str">
        <f t="shared" si="670"/>
        <v/>
      </c>
      <c r="WS105" s="66" t="str">
        <f t="shared" si="671"/>
        <v/>
      </c>
      <c r="WT105" s="66" t="str">
        <f t="shared" si="672"/>
        <v/>
      </c>
      <c r="WU105" s="66" t="str">
        <f t="shared" si="673"/>
        <v/>
      </c>
      <c r="WV105" s="66" t="str">
        <f t="shared" si="674"/>
        <v/>
      </c>
      <c r="WW105" s="66" t="str">
        <f t="shared" si="675"/>
        <v/>
      </c>
      <c r="WX105" s="66" t="str">
        <f t="shared" si="676"/>
        <v/>
      </c>
      <c r="WY105" s="66" t="str">
        <f t="shared" si="677"/>
        <v/>
      </c>
      <c r="WZ105" s="66" t="str">
        <f t="shared" si="678"/>
        <v/>
      </c>
      <c r="XA105" s="66" t="str">
        <f t="shared" si="679"/>
        <v/>
      </c>
      <c r="XB105" s="66" t="str">
        <f t="shared" si="680"/>
        <v/>
      </c>
      <c r="XC105" s="66" t="str">
        <f t="shared" si="681"/>
        <v/>
      </c>
      <c r="XD105" s="66" t="str">
        <f t="shared" si="682"/>
        <v/>
      </c>
      <c r="XE105" s="66" t="str">
        <f t="shared" si="683"/>
        <v/>
      </c>
      <c r="XF105" s="66" t="str">
        <f t="shared" si="684"/>
        <v/>
      </c>
      <c r="XG105" s="66" t="str">
        <f t="shared" si="685"/>
        <v/>
      </c>
      <c r="XH105" s="66" t="str">
        <f t="shared" si="686"/>
        <v/>
      </c>
      <c r="XI105" s="66" t="str">
        <f t="shared" si="687"/>
        <v/>
      </c>
      <c r="XJ105" s="66" t="str">
        <f t="shared" si="688"/>
        <v/>
      </c>
      <c r="XK105" s="66" t="str">
        <f t="shared" si="689"/>
        <v/>
      </c>
      <c r="XL105" s="66" t="str">
        <f t="shared" si="690"/>
        <v/>
      </c>
      <c r="XM105" s="66" t="str">
        <f t="shared" si="691"/>
        <v/>
      </c>
      <c r="XN105" s="66" t="str">
        <f t="shared" si="692"/>
        <v/>
      </c>
      <c r="XO105" s="66" t="str">
        <f t="shared" si="693"/>
        <v/>
      </c>
      <c r="XP105" s="66" t="str">
        <f t="shared" si="694"/>
        <v/>
      </c>
      <c r="XQ105" s="66" t="str">
        <f t="shared" si="695"/>
        <v/>
      </c>
      <c r="XR105" s="66" t="str">
        <f t="shared" si="696"/>
        <v/>
      </c>
      <c r="XS105" s="66" t="str">
        <f t="shared" si="697"/>
        <v/>
      </c>
      <c r="XT105" s="66" t="str">
        <f t="shared" si="698"/>
        <v/>
      </c>
      <c r="XU105" s="66" t="str">
        <f t="shared" si="699"/>
        <v/>
      </c>
      <c r="XV105" s="66" t="str">
        <f t="shared" si="700"/>
        <v/>
      </c>
      <c r="XW105" s="66" t="str">
        <f t="shared" si="701"/>
        <v/>
      </c>
      <c r="XX105" s="66" t="str">
        <f t="shared" si="702"/>
        <v/>
      </c>
      <c r="XY105" s="66" t="str">
        <f t="shared" si="703"/>
        <v/>
      </c>
      <c r="XZ105" s="66" t="str">
        <f t="shared" si="704"/>
        <v/>
      </c>
      <c r="YA105" s="66" t="str">
        <f t="shared" si="705"/>
        <v/>
      </c>
      <c r="YB105" s="66" t="str">
        <f t="shared" si="706"/>
        <v/>
      </c>
      <c r="YC105" s="66" t="str">
        <f t="shared" si="707"/>
        <v/>
      </c>
      <c r="YD105" s="66" t="str">
        <f t="shared" si="708"/>
        <v/>
      </c>
      <c r="YE105" s="66" t="str">
        <f t="shared" si="709"/>
        <v/>
      </c>
      <c r="YF105" s="66" t="str">
        <f t="shared" si="710"/>
        <v/>
      </c>
      <c r="YG105" s="66" t="str">
        <f t="shared" si="711"/>
        <v/>
      </c>
      <c r="YH105" s="66" t="str">
        <f t="shared" si="712"/>
        <v/>
      </c>
      <c r="YI105" s="66" t="str">
        <f t="shared" si="713"/>
        <v/>
      </c>
      <c r="YJ105" s="66" t="str">
        <f t="shared" si="714"/>
        <v/>
      </c>
      <c r="YK105" s="66" t="str">
        <f t="shared" si="715"/>
        <v/>
      </c>
      <c r="YL105" s="66" t="str">
        <f t="shared" si="716"/>
        <v/>
      </c>
      <c r="YM105" s="66" t="str">
        <f t="shared" si="717"/>
        <v/>
      </c>
      <c r="YN105" s="66" t="str">
        <f t="shared" si="718"/>
        <v/>
      </c>
      <c r="YO105" s="66" t="str">
        <f t="shared" si="719"/>
        <v/>
      </c>
      <c r="YP105" s="66" t="str">
        <f t="shared" si="720"/>
        <v/>
      </c>
      <c r="YQ105" s="66" t="str">
        <f t="shared" si="721"/>
        <v/>
      </c>
      <c r="YR105" s="66" t="str">
        <f t="shared" si="722"/>
        <v/>
      </c>
      <c r="YS105" s="66" t="str">
        <f t="shared" si="723"/>
        <v/>
      </c>
      <c r="YT105" s="66" t="str">
        <f t="shared" si="724"/>
        <v/>
      </c>
      <c r="YU105" s="66" t="str">
        <f t="shared" si="725"/>
        <v/>
      </c>
      <c r="YV105" s="66" t="str">
        <f t="shared" si="726"/>
        <v/>
      </c>
      <c r="YW105" s="66" t="str">
        <f t="shared" si="727"/>
        <v/>
      </c>
      <c r="YX105" s="66" t="str">
        <f t="shared" si="728"/>
        <v/>
      </c>
      <c r="YY105" s="66" t="str">
        <f t="shared" si="729"/>
        <v/>
      </c>
      <c r="YZ105" s="66" t="str">
        <f t="shared" si="730"/>
        <v/>
      </c>
      <c r="ZA105" s="66" t="str">
        <f t="shared" si="731"/>
        <v/>
      </c>
      <c r="ZB105" s="66" t="str">
        <f t="shared" si="732"/>
        <v/>
      </c>
      <c r="ZC105" s="66" t="str">
        <f t="shared" si="733"/>
        <v/>
      </c>
      <c r="ZD105" s="66" t="str">
        <f t="shared" si="734"/>
        <v/>
      </c>
      <c r="ZE105" s="66" t="str">
        <f t="shared" si="735"/>
        <v/>
      </c>
      <c r="ZF105" s="66" t="str">
        <f t="shared" si="736"/>
        <v/>
      </c>
      <c r="ZG105" s="66" t="str">
        <f t="shared" si="737"/>
        <v/>
      </c>
      <c r="ZH105" s="66" t="str">
        <f t="shared" si="738"/>
        <v/>
      </c>
      <c r="ZI105" s="66" t="str">
        <f t="shared" si="739"/>
        <v/>
      </c>
      <c r="ZJ105" s="66" t="str">
        <f t="shared" si="740"/>
        <v/>
      </c>
      <c r="ZK105" s="66" t="str">
        <f t="shared" si="741"/>
        <v/>
      </c>
      <c r="ZL105" s="66" t="str">
        <f t="shared" si="742"/>
        <v/>
      </c>
      <c r="ZM105" s="66" t="str">
        <f t="shared" si="743"/>
        <v/>
      </c>
      <c r="ZN105" s="66" t="str">
        <f t="shared" si="744"/>
        <v/>
      </c>
      <c r="ZO105" s="66" t="str">
        <f t="shared" si="745"/>
        <v/>
      </c>
      <c r="ZP105" s="66" t="str">
        <f t="shared" si="746"/>
        <v/>
      </c>
      <c r="ZQ105" s="66" t="str">
        <f t="shared" si="747"/>
        <v/>
      </c>
      <c r="ZR105" s="66" t="str">
        <f t="shared" si="748"/>
        <v/>
      </c>
      <c r="ZS105" s="66" t="str">
        <f t="shared" si="749"/>
        <v/>
      </c>
      <c r="ZT105" s="66" t="str">
        <f t="shared" si="750"/>
        <v/>
      </c>
      <c r="ZU105" s="66" t="str">
        <f t="shared" si="751"/>
        <v/>
      </c>
      <c r="ZV105" s="66" t="str">
        <f t="shared" si="752"/>
        <v/>
      </c>
      <c r="ZW105" s="66" t="str">
        <f t="shared" si="753"/>
        <v/>
      </c>
      <c r="ZX105" s="66" t="str">
        <f t="shared" si="754"/>
        <v/>
      </c>
      <c r="ZY105" s="66" t="str">
        <f t="shared" si="755"/>
        <v/>
      </c>
      <c r="ZZ105" s="66" t="str">
        <f t="shared" si="756"/>
        <v/>
      </c>
      <c r="AAA105" s="66" t="str">
        <f t="shared" si="757"/>
        <v/>
      </c>
      <c r="AAB105" s="66" t="str">
        <f t="shared" si="758"/>
        <v/>
      </c>
      <c r="AAC105" s="66" t="str">
        <f t="shared" si="759"/>
        <v/>
      </c>
      <c r="AAD105" s="66" t="str">
        <f t="shared" si="760"/>
        <v/>
      </c>
      <c r="AAE105" s="66" t="str">
        <f t="shared" si="761"/>
        <v/>
      </c>
      <c r="AAF105" s="66" t="str">
        <f t="shared" si="762"/>
        <v/>
      </c>
      <c r="AAG105" s="66" t="str">
        <f t="shared" si="763"/>
        <v/>
      </c>
      <c r="AAH105" s="66" t="str">
        <f t="shared" si="764"/>
        <v/>
      </c>
      <c r="AAI105" s="66" t="str">
        <f t="shared" si="765"/>
        <v/>
      </c>
      <c r="AAJ105" s="66" t="str">
        <f t="shared" si="766"/>
        <v/>
      </c>
      <c r="AAK105" s="66" t="str">
        <f t="shared" si="767"/>
        <v/>
      </c>
      <c r="AAL105" s="66" t="str">
        <f t="shared" si="768"/>
        <v/>
      </c>
      <c r="AAM105" s="66" t="str">
        <f t="shared" si="769"/>
        <v/>
      </c>
      <c r="AAN105" s="66" t="str">
        <f t="shared" si="770"/>
        <v/>
      </c>
      <c r="AAO105" s="66" t="str">
        <f t="shared" si="771"/>
        <v/>
      </c>
      <c r="AAP105" s="66" t="str">
        <f t="shared" si="772"/>
        <v/>
      </c>
      <c r="AAQ105" s="66" t="str">
        <f t="shared" si="773"/>
        <v/>
      </c>
      <c r="AAR105" s="66" t="str">
        <f t="shared" si="774"/>
        <v/>
      </c>
      <c r="AAS105" s="66" t="str">
        <f t="shared" si="775"/>
        <v/>
      </c>
      <c r="AAT105" s="66" t="str">
        <f t="shared" si="776"/>
        <v/>
      </c>
      <c r="AAU105" s="66" t="str">
        <f t="shared" si="777"/>
        <v/>
      </c>
      <c r="AAV105" s="66" t="str">
        <f t="shared" si="778"/>
        <v/>
      </c>
      <c r="AAW105" s="66" t="str">
        <f t="shared" si="779"/>
        <v/>
      </c>
      <c r="AAX105" s="66" t="str">
        <f t="shared" si="780"/>
        <v/>
      </c>
      <c r="AAY105" s="66" t="str">
        <f t="shared" si="781"/>
        <v/>
      </c>
      <c r="AAZ105" s="66" t="str">
        <f t="shared" si="782"/>
        <v/>
      </c>
      <c r="ABA105" s="66" t="str">
        <f t="shared" si="783"/>
        <v/>
      </c>
      <c r="ABB105" s="66" t="str">
        <f t="shared" si="784"/>
        <v/>
      </c>
      <c r="ABC105" s="66" t="str">
        <f t="shared" si="785"/>
        <v/>
      </c>
      <c r="ABD105" s="66" t="str">
        <f t="shared" si="786"/>
        <v/>
      </c>
      <c r="ABE105" s="66" t="str">
        <f t="shared" si="787"/>
        <v/>
      </c>
      <c r="ABF105" s="66" t="str">
        <f t="shared" si="788"/>
        <v/>
      </c>
      <c r="ABG105" s="66" t="str">
        <f t="shared" si="789"/>
        <v/>
      </c>
      <c r="ABH105" s="66" t="str">
        <f t="shared" si="790"/>
        <v/>
      </c>
      <c r="ABI105" s="66" t="str">
        <f t="shared" si="791"/>
        <v/>
      </c>
      <c r="ABJ105" s="66" t="str">
        <f t="shared" si="792"/>
        <v/>
      </c>
      <c r="ABK105" s="66" t="str">
        <f t="shared" si="793"/>
        <v/>
      </c>
      <c r="ABL105" s="66" t="str">
        <f t="shared" si="794"/>
        <v/>
      </c>
      <c r="ABM105" s="66" t="str">
        <f t="shared" si="795"/>
        <v/>
      </c>
      <c r="ABN105" s="66" t="str">
        <f t="shared" si="796"/>
        <v/>
      </c>
      <c r="ABO105" s="66" t="str">
        <f t="shared" si="797"/>
        <v/>
      </c>
      <c r="ABP105" s="66" t="str">
        <f t="shared" si="798"/>
        <v/>
      </c>
      <c r="ABQ105" s="66" t="str">
        <f t="shared" si="799"/>
        <v/>
      </c>
      <c r="ABR105" s="66" t="str">
        <f t="shared" si="800"/>
        <v/>
      </c>
      <c r="ABS105" s="66" t="str">
        <f t="shared" si="801"/>
        <v/>
      </c>
      <c r="ABT105" s="66" t="str">
        <f t="shared" si="802"/>
        <v/>
      </c>
      <c r="ABU105" s="66" t="str">
        <f t="shared" si="803"/>
        <v/>
      </c>
      <c r="ABV105" s="66" t="str">
        <f t="shared" si="804"/>
        <v/>
      </c>
      <c r="ABW105" s="66" t="str">
        <f t="shared" si="805"/>
        <v/>
      </c>
      <c r="ABX105" s="66" t="str">
        <f t="shared" si="806"/>
        <v/>
      </c>
      <c r="ABY105" s="66" t="str">
        <f t="shared" si="807"/>
        <v/>
      </c>
      <c r="ABZ105" s="66" t="str">
        <f t="shared" si="808"/>
        <v/>
      </c>
      <c r="ACA105" s="66" t="str">
        <f t="shared" si="809"/>
        <v/>
      </c>
      <c r="ACB105" s="66" t="str">
        <f t="shared" si="810"/>
        <v/>
      </c>
      <c r="ACC105" s="66" t="str">
        <f t="shared" si="811"/>
        <v/>
      </c>
      <c r="ACD105" s="66" t="str">
        <f t="shared" si="812"/>
        <v/>
      </c>
      <c r="ACE105" s="66" t="str">
        <f t="shared" si="813"/>
        <v/>
      </c>
      <c r="ACF105" s="66" t="str">
        <f t="shared" si="814"/>
        <v/>
      </c>
      <c r="ACG105" s="66" t="str">
        <f t="shared" si="815"/>
        <v/>
      </c>
      <c r="ACH105" s="66" t="str">
        <f t="shared" si="816"/>
        <v/>
      </c>
      <c r="ACI105" s="66" t="str">
        <f t="shared" si="817"/>
        <v/>
      </c>
      <c r="ACJ105" s="66" t="str">
        <f t="shared" si="818"/>
        <v/>
      </c>
      <c r="ACK105" s="66" t="str">
        <f t="shared" si="819"/>
        <v/>
      </c>
      <c r="ACL105" s="66" t="str">
        <f t="shared" si="820"/>
        <v/>
      </c>
      <c r="ACM105" s="66" t="str">
        <f t="shared" ref="ACM105:ACN105" si="863">IF(AND(ACS$3="Unit", ACL105=""), "", IF(AND(ACS$3="Unit", ACL105="-"),"", IF(ACS$3="Unit", "kg/GJ delivered", IF(AND(NY105&lt;&gt;"", NY105&lt;&gt;"-", NX105="-"),"", IF($H105="","", IF(NX105="nd", "",IF(NX105="&lt;n.a.&gt;", "", IF(NY105="#/MJ", "", IF(NY105="kg/GJ delivered",NX105,IF(NY105="g/MJ delivered",NX105,IF(NY105="kg/MJ delivered",NX105*1000,IF(NY105="mg/MJ delivered",NX105/1000,IF(NY105="g/kg",((NX105)*(1/$I105)*(1/$H105)),IF(NY105="mg/kg",((NX105/1000)*(1/$I105)*(1/$H105)),IF(NY105="mg/MJ delivered",NX105/1000,IF(NY105="-","","Error"))))))))))))))))</f>
        <v/>
      </c>
      <c r="ACN105" s="66" t="str">
        <f t="shared" si="863"/>
        <v/>
      </c>
      <c r="ACO105" s="66" t="str">
        <f t="shared" si="822"/>
        <v/>
      </c>
      <c r="ACP105" s="66" t="str">
        <f t="shared" si="823"/>
        <v/>
      </c>
      <c r="ACQ105" s="66" t="str">
        <f t="shared" si="824"/>
        <v/>
      </c>
      <c r="ACR105" s="66" t="str">
        <f t="shared" si="825"/>
        <v/>
      </c>
      <c r="ACS105" s="66" t="str">
        <f t="shared" si="826"/>
        <v/>
      </c>
      <c r="ACT105" s="66" t="str">
        <f t="shared" si="827"/>
        <v/>
      </c>
    </row>
    <row r="106" spans="2:774" ht="15.75" customHeight="1" x14ac:dyDescent="0.25">
      <c r="B106" s="66">
        <v>396</v>
      </c>
      <c r="C106" s="66" t="s">
        <v>1308</v>
      </c>
      <c r="D106" s="66" t="s">
        <v>490</v>
      </c>
      <c r="E106" s="156" t="s">
        <v>139</v>
      </c>
      <c r="F106" s="66" t="s">
        <v>139</v>
      </c>
      <c r="G106" s="66" t="s">
        <v>490</v>
      </c>
      <c r="H106" s="126">
        <v>0.222</v>
      </c>
      <c r="I106" s="130">
        <f>'Heating Values'!$D$33</f>
        <v>25.715</v>
      </c>
      <c r="J106" s="66" t="str">
        <f t="shared" si="449"/>
        <v>Charcoal, Traditional, GLO</v>
      </c>
      <c r="K106" s="66" t="s">
        <v>1254</v>
      </c>
      <c r="L106" s="66" t="s">
        <v>1254</v>
      </c>
      <c r="M106" s="66" t="s">
        <v>1254</v>
      </c>
      <c r="N106" s="66" t="s">
        <v>1254</v>
      </c>
      <c r="O106" s="66" t="s">
        <v>1302</v>
      </c>
      <c r="P106" s="66" t="str">
        <f t="shared" si="852"/>
        <v>GLO</v>
      </c>
      <c r="Q106" s="66" t="s">
        <v>306</v>
      </c>
      <c r="R106" s="164">
        <v>157.30337078651687</v>
      </c>
      <c r="S106" s="158" t="s">
        <v>523</v>
      </c>
      <c r="T106" s="158" t="s">
        <v>128</v>
      </c>
      <c r="U106" s="158" t="s">
        <v>128</v>
      </c>
      <c r="V106" s="158" t="s">
        <v>128</v>
      </c>
      <c r="W106" s="158" t="s">
        <v>128</v>
      </c>
      <c r="X106" s="166">
        <v>1659.8569969356486</v>
      </c>
      <c r="Y106" s="158" t="s">
        <v>523</v>
      </c>
      <c r="Z106" s="158" t="s">
        <v>128</v>
      </c>
      <c r="AA106" s="158" t="s">
        <v>128</v>
      </c>
      <c r="AB106" s="158" t="s">
        <v>128</v>
      </c>
      <c r="AC106" s="158" t="s">
        <v>128</v>
      </c>
      <c r="AD106" s="158" t="s">
        <v>128</v>
      </c>
      <c r="AE106" s="158" t="s">
        <v>128</v>
      </c>
      <c r="AF106" s="158" t="s">
        <v>128</v>
      </c>
      <c r="AG106" s="158" t="s">
        <v>128</v>
      </c>
      <c r="AH106" s="158" t="s">
        <v>128</v>
      </c>
      <c r="AI106" s="158" t="s">
        <v>128</v>
      </c>
      <c r="AJ106" s="158" t="s">
        <v>128</v>
      </c>
      <c r="AK106" s="158" t="s">
        <v>128</v>
      </c>
      <c r="AL106" s="158" t="s">
        <v>128</v>
      </c>
      <c r="AM106" s="158" t="s">
        <v>128</v>
      </c>
      <c r="AN106" s="158" t="s">
        <v>128</v>
      </c>
      <c r="AO106" s="158" t="s">
        <v>128</v>
      </c>
      <c r="AP106" s="158" t="s">
        <v>128</v>
      </c>
      <c r="AQ106" s="158" t="s">
        <v>128</v>
      </c>
      <c r="AR106" s="158" t="s">
        <v>128</v>
      </c>
      <c r="AS106" s="158" t="s">
        <v>128</v>
      </c>
      <c r="AT106" s="158" t="s">
        <v>128</v>
      </c>
      <c r="AU106" s="158" t="s">
        <v>128</v>
      </c>
      <c r="AV106" s="158" t="s">
        <v>128</v>
      </c>
      <c r="AW106" s="158" t="s">
        <v>128</v>
      </c>
      <c r="AX106" s="158" t="s">
        <v>128</v>
      </c>
      <c r="AY106" s="158" t="s">
        <v>128</v>
      </c>
      <c r="AZ106" s="158" t="s">
        <v>128</v>
      </c>
      <c r="BA106" s="158" t="s">
        <v>128</v>
      </c>
      <c r="BB106" s="158" t="s">
        <v>128</v>
      </c>
      <c r="BC106" s="158" t="s">
        <v>128</v>
      </c>
      <c r="BD106" s="158" t="s">
        <v>128</v>
      </c>
      <c r="BE106" s="158" t="s">
        <v>128</v>
      </c>
      <c r="BF106" s="158" t="s">
        <v>128</v>
      </c>
      <c r="BG106" s="158" t="s">
        <v>128</v>
      </c>
      <c r="BH106" s="158" t="s">
        <v>128</v>
      </c>
      <c r="BI106" s="158" t="s">
        <v>128</v>
      </c>
      <c r="BJ106" s="158" t="s">
        <v>128</v>
      </c>
      <c r="BK106" s="158" t="s">
        <v>128</v>
      </c>
      <c r="BL106" s="158" t="s">
        <v>128</v>
      </c>
      <c r="BM106" s="158" t="s">
        <v>128</v>
      </c>
      <c r="BN106" s="158" t="s">
        <v>128</v>
      </c>
      <c r="BO106" s="158" t="s">
        <v>128</v>
      </c>
      <c r="BP106" s="158" t="s">
        <v>128</v>
      </c>
      <c r="BQ106" s="158" t="s">
        <v>128</v>
      </c>
      <c r="BR106" s="158" t="s">
        <v>128</v>
      </c>
      <c r="BS106" s="158" t="s">
        <v>128</v>
      </c>
      <c r="BT106" s="158" t="s">
        <v>128</v>
      </c>
      <c r="BU106" s="158" t="s">
        <v>128</v>
      </c>
      <c r="BV106" s="158" t="s">
        <v>128</v>
      </c>
      <c r="BW106" s="158" t="s">
        <v>128</v>
      </c>
      <c r="BX106" s="158" t="s">
        <v>128</v>
      </c>
      <c r="BY106" s="158" t="s">
        <v>128</v>
      </c>
      <c r="BZ106" s="158" t="s">
        <v>128</v>
      </c>
      <c r="CA106" s="158" t="s">
        <v>128</v>
      </c>
      <c r="CB106" s="158" t="s">
        <v>128</v>
      </c>
      <c r="CC106" s="158" t="s">
        <v>128</v>
      </c>
      <c r="CD106" s="158" t="s">
        <v>128</v>
      </c>
      <c r="CE106" s="158" t="s">
        <v>128</v>
      </c>
      <c r="CF106" s="158" t="s">
        <v>128</v>
      </c>
      <c r="CG106" s="158" t="s">
        <v>128</v>
      </c>
      <c r="CH106" s="158" t="s">
        <v>128</v>
      </c>
      <c r="CI106" s="158" t="s">
        <v>128</v>
      </c>
      <c r="CJ106" s="158" t="s">
        <v>128</v>
      </c>
      <c r="CK106" s="158" t="s">
        <v>128</v>
      </c>
      <c r="CL106" s="158" t="s">
        <v>128</v>
      </c>
      <c r="CM106" s="158" t="s">
        <v>128</v>
      </c>
      <c r="CN106" s="158" t="s">
        <v>128</v>
      </c>
      <c r="CO106" s="158" t="s">
        <v>128</v>
      </c>
      <c r="CP106" s="158" t="s">
        <v>128</v>
      </c>
      <c r="CQ106" s="158" t="s">
        <v>128</v>
      </c>
      <c r="CR106" s="158" t="s">
        <v>128</v>
      </c>
      <c r="CS106" s="158" t="s">
        <v>128</v>
      </c>
      <c r="CT106" s="158" t="s">
        <v>128</v>
      </c>
      <c r="CU106" s="158" t="s">
        <v>128</v>
      </c>
      <c r="CV106" s="158" t="s">
        <v>128</v>
      </c>
      <c r="CW106" s="158" t="s">
        <v>128</v>
      </c>
      <c r="CX106" s="158" t="s">
        <v>128</v>
      </c>
      <c r="CY106" s="158" t="s">
        <v>128</v>
      </c>
      <c r="CZ106" s="158" t="s">
        <v>128</v>
      </c>
      <c r="DA106" s="158" t="s">
        <v>128</v>
      </c>
      <c r="DB106" s="158" t="s">
        <v>128</v>
      </c>
      <c r="DC106" s="158" t="s">
        <v>128</v>
      </c>
      <c r="DD106" s="158" t="s">
        <v>128</v>
      </c>
      <c r="DE106" s="158" t="s">
        <v>128</v>
      </c>
      <c r="DF106" s="158" t="s">
        <v>128</v>
      </c>
      <c r="DG106" s="158" t="s">
        <v>128</v>
      </c>
      <c r="DH106" s="158" t="s">
        <v>128</v>
      </c>
      <c r="DI106" s="158" t="s">
        <v>128</v>
      </c>
      <c r="DJ106" s="158" t="s">
        <v>128</v>
      </c>
      <c r="DK106" s="158" t="s">
        <v>128</v>
      </c>
      <c r="DL106" s="158" t="s">
        <v>128</v>
      </c>
      <c r="DM106" s="158" t="s">
        <v>128</v>
      </c>
      <c r="DN106" s="158" t="s">
        <v>128</v>
      </c>
      <c r="DO106" s="158" t="s">
        <v>128</v>
      </c>
      <c r="DP106" s="158" t="s">
        <v>128</v>
      </c>
      <c r="DQ106" s="158" t="s">
        <v>128</v>
      </c>
      <c r="DR106" s="158" t="s">
        <v>128</v>
      </c>
      <c r="DS106" s="158" t="s">
        <v>128</v>
      </c>
      <c r="DT106" s="158" t="s">
        <v>128</v>
      </c>
      <c r="DU106" s="158" t="s">
        <v>128</v>
      </c>
      <c r="DV106" s="158" t="s">
        <v>128</v>
      </c>
      <c r="DW106" s="158" t="s">
        <v>128</v>
      </c>
      <c r="DX106" s="158" t="s">
        <v>128</v>
      </c>
      <c r="DY106" s="158" t="s">
        <v>128</v>
      </c>
      <c r="DZ106" s="158" t="s">
        <v>128</v>
      </c>
      <c r="EA106" s="158" t="s">
        <v>128</v>
      </c>
      <c r="EB106" s="158" t="s">
        <v>128</v>
      </c>
      <c r="EC106" s="158" t="s">
        <v>128</v>
      </c>
      <c r="ED106" s="158" t="s">
        <v>128</v>
      </c>
      <c r="EE106" s="158" t="s">
        <v>128</v>
      </c>
      <c r="EF106" s="158" t="s">
        <v>128</v>
      </c>
      <c r="EG106" s="158" t="s">
        <v>128</v>
      </c>
      <c r="EH106" s="158" t="s">
        <v>128</v>
      </c>
      <c r="EI106" s="158" t="s">
        <v>128</v>
      </c>
      <c r="EJ106" s="158" t="s">
        <v>128</v>
      </c>
      <c r="EK106" s="158" t="s">
        <v>128</v>
      </c>
      <c r="EL106" s="158" t="s">
        <v>128</v>
      </c>
      <c r="EM106" s="158" t="s">
        <v>128</v>
      </c>
      <c r="EN106" s="158" t="s">
        <v>128</v>
      </c>
      <c r="EO106" s="158" t="s">
        <v>128</v>
      </c>
      <c r="EP106" s="158" t="s">
        <v>128</v>
      </c>
      <c r="EQ106" s="158" t="s">
        <v>128</v>
      </c>
      <c r="ER106" s="158" t="s">
        <v>128</v>
      </c>
      <c r="ES106" s="158" t="s">
        <v>128</v>
      </c>
      <c r="ET106" s="158" t="s">
        <v>128</v>
      </c>
      <c r="EU106" s="158" t="s">
        <v>128</v>
      </c>
      <c r="EV106" s="158" t="s">
        <v>128</v>
      </c>
      <c r="EW106" s="158" t="s">
        <v>128</v>
      </c>
      <c r="EX106" s="158" t="s">
        <v>128</v>
      </c>
      <c r="EY106" s="158" t="s">
        <v>128</v>
      </c>
      <c r="EZ106" s="158" t="s">
        <v>128</v>
      </c>
      <c r="FA106" s="158" t="s">
        <v>128</v>
      </c>
      <c r="FB106" s="158" t="s">
        <v>128</v>
      </c>
      <c r="FC106" s="158" t="s">
        <v>128</v>
      </c>
      <c r="FD106" s="158" t="s">
        <v>128</v>
      </c>
      <c r="FE106" s="158" t="s">
        <v>128</v>
      </c>
      <c r="FF106" s="158" t="s">
        <v>128</v>
      </c>
      <c r="FG106" s="158" t="s">
        <v>128</v>
      </c>
      <c r="FH106" s="158" t="s">
        <v>128</v>
      </c>
      <c r="FI106" s="158" t="s">
        <v>128</v>
      </c>
      <c r="FJ106" s="158" t="s">
        <v>128</v>
      </c>
      <c r="FK106" s="158" t="s">
        <v>128</v>
      </c>
      <c r="FL106" s="158" t="s">
        <v>128</v>
      </c>
      <c r="FM106" s="158" t="s">
        <v>128</v>
      </c>
      <c r="FN106" s="158" t="s">
        <v>128</v>
      </c>
      <c r="FO106" s="158" t="s">
        <v>128</v>
      </c>
      <c r="FP106" s="158" t="s">
        <v>128</v>
      </c>
      <c r="FQ106" s="158" t="s">
        <v>128</v>
      </c>
      <c r="FR106" s="158" t="s">
        <v>128</v>
      </c>
      <c r="FS106" s="158" t="s">
        <v>128</v>
      </c>
      <c r="FT106" s="158" t="s">
        <v>128</v>
      </c>
      <c r="FU106" s="158" t="s">
        <v>128</v>
      </c>
      <c r="FV106" s="158" t="s">
        <v>128</v>
      </c>
      <c r="FW106" s="158" t="s">
        <v>128</v>
      </c>
      <c r="FX106" s="158" t="s">
        <v>128</v>
      </c>
      <c r="FY106" s="158" t="s">
        <v>128</v>
      </c>
      <c r="FZ106" s="158" t="s">
        <v>128</v>
      </c>
      <c r="GA106" s="158" t="s">
        <v>128</v>
      </c>
      <c r="GB106" s="158" t="s">
        <v>128</v>
      </c>
      <c r="GC106" s="158" t="s">
        <v>128</v>
      </c>
      <c r="GD106" s="158" t="s">
        <v>128</v>
      </c>
      <c r="GE106" s="158" t="s">
        <v>128</v>
      </c>
      <c r="GF106" s="158" t="s">
        <v>128</v>
      </c>
      <c r="GG106" s="158" t="s">
        <v>128</v>
      </c>
      <c r="GH106" s="158" t="s">
        <v>128</v>
      </c>
      <c r="GI106" s="158" t="s">
        <v>128</v>
      </c>
      <c r="GJ106" s="158" t="s">
        <v>128</v>
      </c>
      <c r="GK106" s="158" t="s">
        <v>128</v>
      </c>
      <c r="GL106" s="158" t="s">
        <v>128</v>
      </c>
      <c r="GM106" s="158" t="s">
        <v>128</v>
      </c>
      <c r="GN106" s="158" t="s">
        <v>128</v>
      </c>
      <c r="GO106" s="158" t="s">
        <v>128</v>
      </c>
      <c r="GP106" s="158" t="s">
        <v>128</v>
      </c>
      <c r="GQ106" s="158" t="s">
        <v>128</v>
      </c>
      <c r="GR106" s="158" t="s">
        <v>128</v>
      </c>
      <c r="GS106" s="158" t="s">
        <v>128</v>
      </c>
      <c r="GT106" s="158" t="s">
        <v>128</v>
      </c>
      <c r="GU106" s="158" t="s">
        <v>128</v>
      </c>
      <c r="GV106" s="158" t="s">
        <v>128</v>
      </c>
      <c r="GW106" s="158" t="s">
        <v>128</v>
      </c>
      <c r="GX106" s="158" t="s">
        <v>128</v>
      </c>
      <c r="GY106" s="158" t="s">
        <v>128</v>
      </c>
      <c r="GZ106" s="158" t="s">
        <v>128</v>
      </c>
      <c r="HA106" s="158" t="s">
        <v>128</v>
      </c>
      <c r="HB106" s="158" t="s">
        <v>128</v>
      </c>
      <c r="HC106" s="158" t="s">
        <v>128</v>
      </c>
      <c r="HD106" s="158" t="s">
        <v>128</v>
      </c>
      <c r="HE106" s="158" t="s">
        <v>128</v>
      </c>
      <c r="HF106" s="158" t="s">
        <v>128</v>
      </c>
      <c r="HG106" s="158" t="s">
        <v>128</v>
      </c>
      <c r="HH106" s="158" t="s">
        <v>128</v>
      </c>
      <c r="HI106" s="158" t="s">
        <v>128</v>
      </c>
      <c r="HJ106" s="158" t="s">
        <v>128</v>
      </c>
      <c r="HK106" s="158" t="s">
        <v>128</v>
      </c>
      <c r="HL106" s="158" t="s">
        <v>128</v>
      </c>
      <c r="HM106" s="158" t="s">
        <v>128</v>
      </c>
      <c r="HN106" s="158" t="s">
        <v>128</v>
      </c>
      <c r="HO106" s="158" t="s">
        <v>128</v>
      </c>
      <c r="HP106" s="158" t="s">
        <v>128</v>
      </c>
      <c r="HQ106" s="158" t="s">
        <v>128</v>
      </c>
      <c r="HR106" s="158" t="s">
        <v>128</v>
      </c>
      <c r="HS106" s="158" t="s">
        <v>128</v>
      </c>
      <c r="HT106" s="158" t="s">
        <v>128</v>
      </c>
      <c r="HU106" s="158" t="s">
        <v>128</v>
      </c>
      <c r="HV106" s="158" t="s">
        <v>128</v>
      </c>
      <c r="HW106" s="158" t="s">
        <v>128</v>
      </c>
      <c r="HX106" s="158" t="s">
        <v>128</v>
      </c>
      <c r="HY106" s="158" t="s">
        <v>128</v>
      </c>
      <c r="HZ106" s="158" t="s">
        <v>128</v>
      </c>
      <c r="IA106" s="158" t="s">
        <v>128</v>
      </c>
      <c r="IB106" s="158" t="s">
        <v>128</v>
      </c>
      <c r="IC106" s="158" t="s">
        <v>128</v>
      </c>
      <c r="ID106" s="158" t="s">
        <v>128</v>
      </c>
      <c r="IE106" s="158" t="s">
        <v>128</v>
      </c>
      <c r="IF106" s="158" t="s">
        <v>128</v>
      </c>
      <c r="IG106" s="158" t="s">
        <v>128</v>
      </c>
      <c r="IH106" s="158" t="s">
        <v>128</v>
      </c>
      <c r="II106" s="158" t="s">
        <v>128</v>
      </c>
      <c r="IJ106" s="158" t="s">
        <v>128</v>
      </c>
      <c r="IK106" s="158" t="s">
        <v>128</v>
      </c>
      <c r="IL106" s="158" t="s">
        <v>128</v>
      </c>
      <c r="IM106" s="158" t="s">
        <v>128</v>
      </c>
      <c r="IN106" s="158" t="s">
        <v>128</v>
      </c>
      <c r="IO106" s="158" t="s">
        <v>128</v>
      </c>
      <c r="IP106" s="158" t="s">
        <v>128</v>
      </c>
      <c r="IQ106" s="158" t="s">
        <v>128</v>
      </c>
      <c r="IR106" s="158" t="s">
        <v>128</v>
      </c>
      <c r="IS106" s="158" t="s">
        <v>128</v>
      </c>
      <c r="IT106" s="158" t="s">
        <v>128</v>
      </c>
      <c r="IU106" s="158" t="s">
        <v>128</v>
      </c>
      <c r="IV106" s="158" t="s">
        <v>128</v>
      </c>
      <c r="IW106" s="158" t="s">
        <v>128</v>
      </c>
      <c r="IX106" s="158" t="s">
        <v>128</v>
      </c>
      <c r="IY106" s="158" t="s">
        <v>128</v>
      </c>
      <c r="IZ106" s="158" t="s">
        <v>128</v>
      </c>
      <c r="JA106" s="158" t="s">
        <v>128</v>
      </c>
      <c r="JB106" s="158" t="s">
        <v>128</v>
      </c>
      <c r="JC106" s="158" t="s">
        <v>128</v>
      </c>
      <c r="JD106" s="158" t="s">
        <v>128</v>
      </c>
      <c r="JE106" s="158" t="s">
        <v>128</v>
      </c>
      <c r="JF106" s="158" t="s">
        <v>128</v>
      </c>
      <c r="JG106" s="158" t="s">
        <v>128</v>
      </c>
      <c r="JH106" s="158" t="s">
        <v>128</v>
      </c>
      <c r="JI106" s="158" t="s">
        <v>128</v>
      </c>
      <c r="JJ106" s="158" t="s">
        <v>128</v>
      </c>
      <c r="JK106" s="158" t="s">
        <v>128</v>
      </c>
      <c r="JL106" s="158" t="s">
        <v>128</v>
      </c>
      <c r="JM106" s="158" t="s">
        <v>128</v>
      </c>
      <c r="JN106" s="158" t="s">
        <v>128</v>
      </c>
      <c r="JO106" s="158" t="s">
        <v>128</v>
      </c>
      <c r="JP106" s="158" t="s">
        <v>128</v>
      </c>
      <c r="JQ106" s="158" t="s">
        <v>128</v>
      </c>
      <c r="JR106" s="158" t="s">
        <v>128</v>
      </c>
      <c r="JS106" s="158" t="s">
        <v>128</v>
      </c>
      <c r="JT106" s="158" t="s">
        <v>128</v>
      </c>
      <c r="JU106" s="158" t="s">
        <v>128</v>
      </c>
      <c r="JV106" s="158" t="s">
        <v>128</v>
      </c>
      <c r="JW106" s="158" t="s">
        <v>128</v>
      </c>
      <c r="JX106" s="158" t="s">
        <v>128</v>
      </c>
      <c r="JY106" s="158" t="s">
        <v>128</v>
      </c>
      <c r="JZ106" s="158" t="s">
        <v>128</v>
      </c>
      <c r="KA106" s="158" t="s">
        <v>128</v>
      </c>
      <c r="KB106" s="158" t="s">
        <v>128</v>
      </c>
      <c r="KC106" s="158" t="s">
        <v>128</v>
      </c>
      <c r="KD106" s="158" t="s">
        <v>128</v>
      </c>
      <c r="KE106" s="158" t="s">
        <v>128</v>
      </c>
      <c r="KF106" s="158" t="s">
        <v>128</v>
      </c>
      <c r="KG106" s="158" t="s">
        <v>128</v>
      </c>
      <c r="KH106" s="158" t="s">
        <v>128</v>
      </c>
      <c r="KI106" s="158" t="s">
        <v>128</v>
      </c>
      <c r="KJ106" s="158" t="s">
        <v>128</v>
      </c>
      <c r="KK106" s="158" t="s">
        <v>128</v>
      </c>
      <c r="KL106" s="158" t="s">
        <v>128</v>
      </c>
      <c r="KM106" s="158" t="s">
        <v>128</v>
      </c>
      <c r="KN106" s="158" t="s">
        <v>128</v>
      </c>
      <c r="KO106" s="158" t="s">
        <v>128</v>
      </c>
      <c r="KP106" s="158" t="s">
        <v>128</v>
      </c>
      <c r="KQ106" s="158" t="s">
        <v>128</v>
      </c>
      <c r="KR106" s="158" t="s">
        <v>128</v>
      </c>
      <c r="KS106" s="158" t="s">
        <v>128</v>
      </c>
      <c r="KT106" s="158" t="s">
        <v>128</v>
      </c>
      <c r="KU106" s="158" t="s">
        <v>128</v>
      </c>
      <c r="KV106" s="158" t="s">
        <v>128</v>
      </c>
      <c r="KW106" s="158" t="s">
        <v>128</v>
      </c>
      <c r="KX106" s="158" t="s">
        <v>128</v>
      </c>
      <c r="KY106" s="158" t="s">
        <v>128</v>
      </c>
      <c r="KZ106" s="158" t="s">
        <v>128</v>
      </c>
      <c r="LA106" s="158" t="s">
        <v>128</v>
      </c>
      <c r="LB106" s="158" t="s">
        <v>128</v>
      </c>
      <c r="LC106" s="158" t="s">
        <v>128</v>
      </c>
      <c r="LD106" s="158" t="s">
        <v>128</v>
      </c>
      <c r="LE106" s="158" t="s">
        <v>128</v>
      </c>
      <c r="LF106" s="158" t="s">
        <v>128</v>
      </c>
      <c r="LG106" s="158" t="s">
        <v>128</v>
      </c>
      <c r="LH106" s="158" t="s">
        <v>128</v>
      </c>
      <c r="LI106" s="158" t="s">
        <v>128</v>
      </c>
      <c r="LJ106" s="158" t="s">
        <v>128</v>
      </c>
      <c r="LK106" s="158" t="s">
        <v>128</v>
      </c>
      <c r="LL106" s="158" t="s">
        <v>128</v>
      </c>
      <c r="LM106" s="158" t="s">
        <v>128</v>
      </c>
      <c r="LN106" s="158" t="s">
        <v>128</v>
      </c>
      <c r="LO106" s="158" t="s">
        <v>128</v>
      </c>
      <c r="LP106" s="158" t="s">
        <v>128</v>
      </c>
      <c r="LQ106" s="158" t="s">
        <v>128</v>
      </c>
      <c r="LR106" s="158" t="s">
        <v>128</v>
      </c>
      <c r="LS106" s="158" t="s">
        <v>128</v>
      </c>
      <c r="LT106" s="158" t="s">
        <v>128</v>
      </c>
      <c r="LU106" s="158" t="s">
        <v>128</v>
      </c>
      <c r="LV106" s="158" t="s">
        <v>128</v>
      </c>
      <c r="LW106" s="158" t="s">
        <v>128</v>
      </c>
      <c r="LX106" s="158" t="s">
        <v>128</v>
      </c>
      <c r="LY106" s="158" t="s">
        <v>128</v>
      </c>
      <c r="LZ106" s="158" t="s">
        <v>128</v>
      </c>
      <c r="MA106" s="158" t="s">
        <v>128</v>
      </c>
      <c r="MB106" s="158" t="s">
        <v>128</v>
      </c>
      <c r="MC106" s="158" t="s">
        <v>128</v>
      </c>
      <c r="MD106" s="158" t="s">
        <v>128</v>
      </c>
      <c r="ME106" s="158" t="s">
        <v>128</v>
      </c>
      <c r="MF106" s="158" t="s">
        <v>128</v>
      </c>
      <c r="MG106" s="158" t="s">
        <v>128</v>
      </c>
      <c r="MH106" s="158" t="s">
        <v>128</v>
      </c>
      <c r="MI106" s="158" t="s">
        <v>128</v>
      </c>
      <c r="MJ106" s="158" t="s">
        <v>128</v>
      </c>
      <c r="MK106" s="158" t="s">
        <v>128</v>
      </c>
      <c r="ML106" s="158" t="s">
        <v>128</v>
      </c>
      <c r="MM106" s="158" t="s">
        <v>128</v>
      </c>
      <c r="MN106" s="158" t="s">
        <v>128</v>
      </c>
      <c r="MO106" s="158" t="s">
        <v>128</v>
      </c>
      <c r="MP106" s="158" t="s">
        <v>128</v>
      </c>
      <c r="MQ106" s="158" t="s">
        <v>128</v>
      </c>
      <c r="MR106" s="158" t="s">
        <v>128</v>
      </c>
      <c r="MS106" s="158" t="s">
        <v>128</v>
      </c>
      <c r="MT106" s="158" t="s">
        <v>128</v>
      </c>
      <c r="MU106" s="158" t="s">
        <v>128</v>
      </c>
      <c r="MV106" s="158" t="s">
        <v>128</v>
      </c>
      <c r="MW106" s="158" t="s">
        <v>128</v>
      </c>
      <c r="MX106" s="158" t="s">
        <v>128</v>
      </c>
      <c r="MY106" s="158" t="s">
        <v>128</v>
      </c>
      <c r="MZ106" s="158" t="s">
        <v>128</v>
      </c>
      <c r="NA106" s="158" t="s">
        <v>128</v>
      </c>
      <c r="NB106" s="158" t="s">
        <v>128</v>
      </c>
      <c r="NC106" s="158" t="s">
        <v>128</v>
      </c>
      <c r="ND106" s="158" t="s">
        <v>128</v>
      </c>
      <c r="NE106" s="158" t="s">
        <v>128</v>
      </c>
      <c r="NF106" s="158" t="s">
        <v>128</v>
      </c>
      <c r="NG106" s="158" t="s">
        <v>128</v>
      </c>
      <c r="NH106" s="158" t="s">
        <v>128</v>
      </c>
      <c r="NI106" s="158" t="s">
        <v>128</v>
      </c>
      <c r="NJ106" s="158" t="s">
        <v>128</v>
      </c>
      <c r="NK106" s="158" t="s">
        <v>128</v>
      </c>
      <c r="NL106" s="158" t="s">
        <v>128</v>
      </c>
      <c r="NM106" s="158" t="s">
        <v>128</v>
      </c>
      <c r="NN106" s="158" t="s">
        <v>128</v>
      </c>
      <c r="NO106" s="158" t="s">
        <v>128</v>
      </c>
      <c r="NP106" s="158" t="s">
        <v>128</v>
      </c>
      <c r="NQ106" s="158" t="s">
        <v>128</v>
      </c>
      <c r="NR106" s="158" t="s">
        <v>128</v>
      </c>
      <c r="NS106" s="158" t="s">
        <v>128</v>
      </c>
      <c r="NT106" s="158" t="s">
        <v>128</v>
      </c>
      <c r="NU106" s="158" t="s">
        <v>128</v>
      </c>
      <c r="NV106" s="158" t="s">
        <v>128</v>
      </c>
      <c r="NW106" s="158" t="s">
        <v>128</v>
      </c>
      <c r="NX106" s="158" t="s">
        <v>128</v>
      </c>
      <c r="NY106" s="158" t="s">
        <v>128</v>
      </c>
      <c r="NZ106" s="158" t="s">
        <v>128</v>
      </c>
      <c r="OA106" s="158" t="s">
        <v>128</v>
      </c>
      <c r="OB106" s="158" t="s">
        <v>128</v>
      </c>
      <c r="OC106" s="158" t="s">
        <v>128</v>
      </c>
      <c r="OD106" s="158" t="s">
        <v>128</v>
      </c>
      <c r="OE106" s="170" t="s">
        <v>128</v>
      </c>
      <c r="OF106" s="181"/>
      <c r="OG106" s="174">
        <f t="shared" si="451"/>
        <v>27.554880119836962</v>
      </c>
      <c r="OH106" s="66" t="str">
        <f t="shared" si="452"/>
        <v>kg/GJ delivered</v>
      </c>
      <c r="OI106" s="66" t="str">
        <f t="shared" si="453"/>
        <v/>
      </c>
      <c r="OJ106" s="66" t="str">
        <f t="shared" si="454"/>
        <v/>
      </c>
      <c r="OK106" s="66" t="str">
        <f t="shared" si="455"/>
        <v/>
      </c>
      <c r="OL106" s="66" t="str">
        <f t="shared" si="456"/>
        <v/>
      </c>
      <c r="OM106" s="159">
        <f t="shared" si="457"/>
        <v>290.75766360217574</v>
      </c>
      <c r="ON106" s="66" t="str">
        <f t="shared" si="458"/>
        <v>kg/GJ delivered</v>
      </c>
      <c r="OO106" s="66" t="str">
        <f t="shared" si="459"/>
        <v/>
      </c>
      <c r="OP106" s="66" t="str">
        <f t="shared" si="460"/>
        <v/>
      </c>
      <c r="OQ106" s="66" t="str">
        <f t="shared" si="461"/>
        <v/>
      </c>
      <c r="OR106" s="66" t="str">
        <f t="shared" si="462"/>
        <v/>
      </c>
      <c r="OS106" s="66" t="str">
        <f t="shared" si="463"/>
        <v/>
      </c>
      <c r="OT106" s="66" t="str">
        <f t="shared" si="464"/>
        <v/>
      </c>
      <c r="OU106" s="66" t="str">
        <f t="shared" si="465"/>
        <v/>
      </c>
      <c r="OV106" s="66" t="str">
        <f t="shared" si="466"/>
        <v/>
      </c>
      <c r="OW106" s="66" t="str">
        <f t="shared" si="467"/>
        <v/>
      </c>
      <c r="OX106" s="66" t="str">
        <f t="shared" si="468"/>
        <v/>
      </c>
      <c r="OY106" s="66" t="str">
        <f t="shared" si="469"/>
        <v/>
      </c>
      <c r="OZ106" s="66" t="str">
        <f t="shared" si="470"/>
        <v/>
      </c>
      <c r="PA106" s="66" t="str">
        <f t="shared" si="471"/>
        <v/>
      </c>
      <c r="PB106" s="66" t="str">
        <f t="shared" si="472"/>
        <v/>
      </c>
      <c r="PC106" s="66" t="str">
        <f t="shared" si="473"/>
        <v/>
      </c>
      <c r="PD106" s="66" t="str">
        <f t="shared" si="474"/>
        <v/>
      </c>
      <c r="PE106" s="66" t="str">
        <f t="shared" si="475"/>
        <v/>
      </c>
      <c r="PF106" s="66" t="str">
        <f t="shared" si="476"/>
        <v/>
      </c>
      <c r="PG106" s="66" t="str">
        <f t="shared" si="477"/>
        <v/>
      </c>
      <c r="PH106" s="66" t="str">
        <f t="shared" si="478"/>
        <v/>
      </c>
      <c r="PI106" s="66" t="str">
        <f t="shared" si="479"/>
        <v/>
      </c>
      <c r="PJ106" s="66" t="str">
        <f t="shared" si="480"/>
        <v/>
      </c>
      <c r="PK106" s="66" t="str">
        <f t="shared" si="481"/>
        <v/>
      </c>
      <c r="PL106" s="66" t="str">
        <f t="shared" si="482"/>
        <v/>
      </c>
      <c r="PM106" s="66" t="str">
        <f t="shared" si="483"/>
        <v/>
      </c>
      <c r="PN106" s="66" t="str">
        <f t="shared" si="484"/>
        <v/>
      </c>
      <c r="PO106" s="66" t="str">
        <f t="shared" si="485"/>
        <v/>
      </c>
      <c r="PP106" s="66" t="str">
        <f t="shared" si="486"/>
        <v/>
      </c>
      <c r="PQ106" s="66" t="str">
        <f t="shared" si="487"/>
        <v/>
      </c>
      <c r="PR106" s="66" t="str">
        <f t="shared" si="488"/>
        <v/>
      </c>
      <c r="PS106" s="66" t="str">
        <f t="shared" si="489"/>
        <v/>
      </c>
      <c r="PT106" s="66" t="str">
        <f t="shared" si="490"/>
        <v/>
      </c>
      <c r="PU106" s="66" t="str">
        <f t="shared" si="491"/>
        <v/>
      </c>
      <c r="PV106" s="66" t="str">
        <f t="shared" si="492"/>
        <v/>
      </c>
      <c r="PW106" s="66" t="str">
        <f t="shared" si="493"/>
        <v/>
      </c>
      <c r="PX106" s="66" t="str">
        <f t="shared" si="494"/>
        <v/>
      </c>
      <c r="PY106" s="66" t="str">
        <f t="shared" si="495"/>
        <v/>
      </c>
      <c r="PZ106" s="66" t="str">
        <f t="shared" si="496"/>
        <v/>
      </c>
      <c r="QA106" s="66" t="str">
        <f t="shared" si="497"/>
        <v/>
      </c>
      <c r="QB106" s="66" t="str">
        <f t="shared" si="498"/>
        <v/>
      </c>
      <c r="QC106" s="66" t="str">
        <f t="shared" si="499"/>
        <v/>
      </c>
      <c r="QD106" s="66" t="str">
        <f t="shared" si="500"/>
        <v/>
      </c>
      <c r="QE106" s="66" t="str">
        <f t="shared" si="501"/>
        <v/>
      </c>
      <c r="QF106" s="66" t="str">
        <f t="shared" si="502"/>
        <v/>
      </c>
      <c r="QG106" s="66" t="str">
        <f t="shared" si="503"/>
        <v/>
      </c>
      <c r="QH106" s="66" t="str">
        <f t="shared" si="504"/>
        <v/>
      </c>
      <c r="QI106" s="66" t="str">
        <f t="shared" si="505"/>
        <v/>
      </c>
      <c r="QJ106" s="66" t="str">
        <f t="shared" si="506"/>
        <v/>
      </c>
      <c r="QK106" s="66" t="str">
        <f t="shared" si="507"/>
        <v/>
      </c>
      <c r="QL106" s="66" t="str">
        <f t="shared" si="508"/>
        <v/>
      </c>
      <c r="QM106" s="66" t="str">
        <f t="shared" si="509"/>
        <v/>
      </c>
      <c r="QN106" s="66" t="str">
        <f t="shared" si="510"/>
        <v/>
      </c>
      <c r="QO106" s="66" t="str">
        <f t="shared" si="511"/>
        <v/>
      </c>
      <c r="QP106" s="66" t="str">
        <f t="shared" si="512"/>
        <v/>
      </c>
      <c r="QQ106" s="66" t="str">
        <f t="shared" si="513"/>
        <v/>
      </c>
      <c r="QR106" s="66" t="str">
        <f t="shared" si="514"/>
        <v/>
      </c>
      <c r="QS106" s="66" t="str">
        <f t="shared" si="515"/>
        <v/>
      </c>
      <c r="QT106" s="66" t="str">
        <f t="shared" si="516"/>
        <v/>
      </c>
      <c r="QU106" s="66" t="str">
        <f t="shared" si="517"/>
        <v/>
      </c>
      <c r="QV106" s="66" t="str">
        <f t="shared" si="518"/>
        <v/>
      </c>
      <c r="QW106" s="66" t="str">
        <f t="shared" si="519"/>
        <v/>
      </c>
      <c r="QX106" s="66" t="str">
        <f t="shared" si="520"/>
        <v/>
      </c>
      <c r="QY106" s="66" t="str">
        <f t="shared" si="521"/>
        <v/>
      </c>
      <c r="QZ106" s="66" t="str">
        <f t="shared" si="522"/>
        <v/>
      </c>
      <c r="RA106" s="66" t="str">
        <f t="shared" si="523"/>
        <v/>
      </c>
      <c r="RB106" s="66" t="str">
        <f t="shared" si="524"/>
        <v/>
      </c>
      <c r="RC106" s="66" t="str">
        <f t="shared" si="525"/>
        <v/>
      </c>
      <c r="RD106" s="66" t="str">
        <f t="shared" si="526"/>
        <v/>
      </c>
      <c r="RE106" s="66" t="str">
        <f t="shared" si="527"/>
        <v/>
      </c>
      <c r="RF106" s="66" t="str">
        <f t="shared" si="528"/>
        <v/>
      </c>
      <c r="RG106" s="66" t="str">
        <f t="shared" si="529"/>
        <v/>
      </c>
      <c r="RH106" s="66" t="str">
        <f t="shared" si="530"/>
        <v/>
      </c>
      <c r="RI106" s="66" t="str">
        <f t="shared" si="531"/>
        <v/>
      </c>
      <c r="RJ106" s="66" t="str">
        <f t="shared" si="532"/>
        <v/>
      </c>
      <c r="RK106" s="66" t="str">
        <f t="shared" si="533"/>
        <v/>
      </c>
      <c r="RL106" s="66" t="str">
        <f t="shared" si="534"/>
        <v/>
      </c>
      <c r="RM106" s="66" t="str">
        <f t="shared" si="535"/>
        <v/>
      </c>
      <c r="RN106" s="66" t="str">
        <f t="shared" si="536"/>
        <v/>
      </c>
      <c r="RO106" s="66" t="str">
        <f t="shared" si="537"/>
        <v/>
      </c>
      <c r="RP106" s="66" t="str">
        <f t="shared" si="538"/>
        <v/>
      </c>
      <c r="RQ106" s="66" t="str">
        <f t="shared" si="539"/>
        <v/>
      </c>
      <c r="RR106" s="66" t="str">
        <f t="shared" si="540"/>
        <v/>
      </c>
      <c r="RS106" s="66" t="str">
        <f t="shared" si="541"/>
        <v/>
      </c>
      <c r="RT106" s="66" t="str">
        <f t="shared" si="542"/>
        <v/>
      </c>
      <c r="RU106" s="66" t="str">
        <f t="shared" si="543"/>
        <v/>
      </c>
      <c r="RV106" s="66" t="str">
        <f t="shared" si="544"/>
        <v/>
      </c>
      <c r="RW106" s="66" t="str">
        <f t="shared" si="545"/>
        <v/>
      </c>
      <c r="RX106" s="66" t="str">
        <f t="shared" si="546"/>
        <v/>
      </c>
      <c r="RY106" s="66" t="str">
        <f t="shared" si="547"/>
        <v/>
      </c>
      <c r="RZ106" s="66" t="str">
        <f t="shared" si="548"/>
        <v/>
      </c>
      <c r="SA106" s="66" t="str">
        <f t="shared" si="549"/>
        <v/>
      </c>
      <c r="SB106" s="66" t="str">
        <f t="shared" si="550"/>
        <v/>
      </c>
      <c r="SC106" s="66" t="str">
        <f t="shared" si="551"/>
        <v/>
      </c>
      <c r="SD106" s="66" t="str">
        <f t="shared" si="552"/>
        <v/>
      </c>
      <c r="SE106" s="66" t="str">
        <f t="shared" si="553"/>
        <v/>
      </c>
      <c r="SF106" s="66" t="str">
        <f t="shared" si="554"/>
        <v/>
      </c>
      <c r="SG106" s="66" t="str">
        <f t="shared" si="555"/>
        <v/>
      </c>
      <c r="SH106" s="66" t="str">
        <f t="shared" si="556"/>
        <v/>
      </c>
      <c r="SI106" s="66" t="str">
        <f t="shared" si="557"/>
        <v/>
      </c>
      <c r="SJ106" s="66" t="str">
        <f t="shared" si="558"/>
        <v/>
      </c>
      <c r="SK106" s="66" t="str">
        <f t="shared" si="559"/>
        <v/>
      </c>
      <c r="SL106" s="66" t="str">
        <f t="shared" si="560"/>
        <v/>
      </c>
      <c r="SM106" s="66" t="str">
        <f t="shared" si="561"/>
        <v/>
      </c>
      <c r="SN106" s="66" t="str">
        <f t="shared" si="562"/>
        <v/>
      </c>
      <c r="SO106" s="66" t="str">
        <f t="shared" si="563"/>
        <v/>
      </c>
      <c r="SP106" s="66" t="str">
        <f t="shared" si="564"/>
        <v/>
      </c>
      <c r="SQ106" s="66" t="str">
        <f t="shared" si="565"/>
        <v/>
      </c>
      <c r="SR106" s="66" t="str">
        <f t="shared" si="566"/>
        <v/>
      </c>
      <c r="SS106" s="66" t="str">
        <f t="shared" si="567"/>
        <v/>
      </c>
      <c r="ST106" s="66" t="str">
        <f t="shared" si="568"/>
        <v/>
      </c>
      <c r="SU106" s="66" t="str">
        <f t="shared" si="569"/>
        <v/>
      </c>
      <c r="SV106" s="66" t="str">
        <f t="shared" si="570"/>
        <v/>
      </c>
      <c r="SW106" s="66" t="str">
        <f t="shared" si="571"/>
        <v/>
      </c>
      <c r="SX106" s="66" t="str">
        <f t="shared" si="572"/>
        <v/>
      </c>
      <c r="SY106" s="66" t="str">
        <f t="shared" si="573"/>
        <v/>
      </c>
      <c r="SZ106" s="66" t="str">
        <f t="shared" si="574"/>
        <v/>
      </c>
      <c r="TA106" s="66" t="str">
        <f t="shared" si="575"/>
        <v/>
      </c>
      <c r="TB106" s="66" t="str">
        <f t="shared" si="576"/>
        <v/>
      </c>
      <c r="TC106" s="66" t="str">
        <f t="shared" si="577"/>
        <v/>
      </c>
      <c r="TD106" s="66" t="str">
        <f t="shared" si="578"/>
        <v/>
      </c>
      <c r="TE106" s="66" t="str">
        <f t="shared" si="579"/>
        <v/>
      </c>
      <c r="TF106" s="66" t="str">
        <f t="shared" si="580"/>
        <v/>
      </c>
      <c r="TG106" s="66" t="str">
        <f t="shared" si="581"/>
        <v/>
      </c>
      <c r="TH106" s="66" t="str">
        <f t="shared" si="582"/>
        <v/>
      </c>
      <c r="TI106" s="66" t="str">
        <f t="shared" si="583"/>
        <v/>
      </c>
      <c r="TJ106" s="66" t="str">
        <f t="shared" si="584"/>
        <v/>
      </c>
      <c r="TK106" s="66" t="str">
        <f t="shared" si="585"/>
        <v/>
      </c>
      <c r="TL106" s="66" t="str">
        <f t="shared" si="586"/>
        <v/>
      </c>
      <c r="TM106" s="66" t="str">
        <f t="shared" si="587"/>
        <v/>
      </c>
      <c r="TN106" s="66" t="str">
        <f t="shared" si="588"/>
        <v/>
      </c>
      <c r="TO106" s="66" t="str">
        <f t="shared" si="589"/>
        <v/>
      </c>
      <c r="TP106" s="66" t="str">
        <f t="shared" si="590"/>
        <v/>
      </c>
      <c r="TQ106" s="66" t="str">
        <f t="shared" si="591"/>
        <v/>
      </c>
      <c r="TR106" s="66" t="str">
        <f t="shared" si="592"/>
        <v/>
      </c>
      <c r="TS106" s="66" t="str">
        <f t="shared" si="593"/>
        <v/>
      </c>
      <c r="TT106" s="66" t="str">
        <f t="shared" si="594"/>
        <v/>
      </c>
      <c r="TU106" s="66" t="str">
        <f t="shared" si="595"/>
        <v/>
      </c>
      <c r="TV106" s="66" t="str">
        <f t="shared" si="596"/>
        <v/>
      </c>
      <c r="TW106" s="66" t="str">
        <f t="shared" si="597"/>
        <v/>
      </c>
      <c r="TX106" s="66" t="str">
        <f t="shared" si="598"/>
        <v/>
      </c>
      <c r="TY106" s="66" t="str">
        <f t="shared" si="599"/>
        <v/>
      </c>
      <c r="TZ106" s="66" t="str">
        <f t="shared" si="600"/>
        <v/>
      </c>
      <c r="UA106" s="66" t="str">
        <f t="shared" si="601"/>
        <v/>
      </c>
      <c r="UB106" s="66" t="str">
        <f t="shared" si="602"/>
        <v/>
      </c>
      <c r="UC106" s="66" t="str">
        <f t="shared" si="603"/>
        <v/>
      </c>
      <c r="UD106" s="66" t="str">
        <f t="shared" si="604"/>
        <v/>
      </c>
      <c r="UE106" s="66" t="str">
        <f t="shared" si="605"/>
        <v/>
      </c>
      <c r="UF106" s="66" t="str">
        <f t="shared" si="606"/>
        <v/>
      </c>
      <c r="UG106" s="66" t="str">
        <f t="shared" si="607"/>
        <v/>
      </c>
      <c r="UH106" s="66" t="str">
        <f t="shared" si="608"/>
        <v/>
      </c>
      <c r="UI106" s="66" t="str">
        <f t="shared" si="609"/>
        <v/>
      </c>
      <c r="UJ106" s="66" t="str">
        <f t="shared" si="610"/>
        <v/>
      </c>
      <c r="UK106" s="66" t="str">
        <f t="shared" si="611"/>
        <v/>
      </c>
      <c r="UL106" s="66" t="str">
        <f t="shared" si="612"/>
        <v/>
      </c>
      <c r="UM106" s="66" t="str">
        <f t="shared" si="613"/>
        <v/>
      </c>
      <c r="UN106" s="66" t="str">
        <f t="shared" si="614"/>
        <v/>
      </c>
      <c r="UO106" s="66" t="str">
        <f t="shared" si="615"/>
        <v/>
      </c>
      <c r="UP106" s="66" t="str">
        <f t="shared" si="616"/>
        <v/>
      </c>
      <c r="UQ106" s="66" t="str">
        <f t="shared" si="617"/>
        <v/>
      </c>
      <c r="UR106" s="66" t="str">
        <f t="shared" si="618"/>
        <v/>
      </c>
      <c r="US106" s="66" t="str">
        <f t="shared" si="619"/>
        <v/>
      </c>
      <c r="UT106" s="66" t="str">
        <f t="shared" si="620"/>
        <v/>
      </c>
      <c r="UU106" s="66" t="str">
        <f t="shared" si="621"/>
        <v/>
      </c>
      <c r="UV106" s="66" t="str">
        <f t="shared" si="622"/>
        <v/>
      </c>
      <c r="UW106" s="66" t="str">
        <f t="shared" si="623"/>
        <v/>
      </c>
      <c r="UX106" s="66" t="str">
        <f t="shared" si="624"/>
        <v/>
      </c>
      <c r="UY106" s="66" t="str">
        <f t="shared" si="625"/>
        <v/>
      </c>
      <c r="UZ106" s="66" t="str">
        <f t="shared" si="626"/>
        <v/>
      </c>
      <c r="VA106" s="66" t="str">
        <f t="shared" si="627"/>
        <v/>
      </c>
      <c r="VB106" s="66" t="str">
        <f t="shared" si="628"/>
        <v/>
      </c>
      <c r="VC106" s="66" t="str">
        <f t="shared" si="629"/>
        <v/>
      </c>
      <c r="VD106" s="66" t="str">
        <f t="shared" si="630"/>
        <v/>
      </c>
      <c r="VE106" s="66" t="str">
        <f t="shared" si="631"/>
        <v/>
      </c>
      <c r="VF106" s="66" t="str">
        <f t="shared" si="632"/>
        <v/>
      </c>
      <c r="VG106" s="66" t="str">
        <f t="shared" si="633"/>
        <v/>
      </c>
      <c r="VH106" s="66" t="str">
        <f t="shared" si="634"/>
        <v/>
      </c>
      <c r="VI106" s="66" t="str">
        <f t="shared" si="635"/>
        <v/>
      </c>
      <c r="VJ106" s="66" t="str">
        <f t="shared" si="636"/>
        <v/>
      </c>
      <c r="VK106" s="66" t="str">
        <f t="shared" si="637"/>
        <v/>
      </c>
      <c r="VL106" s="66" t="str">
        <f t="shared" si="638"/>
        <v/>
      </c>
      <c r="VM106" s="66" t="str">
        <f t="shared" si="639"/>
        <v/>
      </c>
      <c r="VN106" s="66" t="str">
        <f t="shared" si="640"/>
        <v/>
      </c>
      <c r="VO106" s="66" t="str">
        <f t="shared" si="641"/>
        <v/>
      </c>
      <c r="VP106" s="66" t="str">
        <f t="shared" si="642"/>
        <v/>
      </c>
      <c r="VQ106" s="66" t="str">
        <f t="shared" si="643"/>
        <v/>
      </c>
      <c r="VR106" s="66" t="str">
        <f t="shared" si="644"/>
        <v/>
      </c>
      <c r="VS106" s="66" t="str">
        <f t="shared" si="645"/>
        <v/>
      </c>
      <c r="VT106" s="66" t="str">
        <f t="shared" si="646"/>
        <v/>
      </c>
      <c r="VU106" s="66" t="str">
        <f t="shared" si="647"/>
        <v/>
      </c>
      <c r="VV106" s="66" t="str">
        <f t="shared" si="648"/>
        <v/>
      </c>
      <c r="VW106" s="66" t="str">
        <f t="shared" si="649"/>
        <v/>
      </c>
      <c r="VX106" s="66" t="str">
        <f t="shared" si="650"/>
        <v/>
      </c>
      <c r="VY106" s="66" t="str">
        <f t="shared" si="651"/>
        <v/>
      </c>
      <c r="VZ106" s="66" t="str">
        <f t="shared" si="652"/>
        <v/>
      </c>
      <c r="WA106" s="66" t="str">
        <f t="shared" si="653"/>
        <v/>
      </c>
      <c r="WB106" s="66" t="str">
        <f t="shared" si="654"/>
        <v/>
      </c>
      <c r="WC106" s="66" t="str">
        <f t="shared" si="655"/>
        <v/>
      </c>
      <c r="WD106" s="66" t="str">
        <f t="shared" si="656"/>
        <v/>
      </c>
      <c r="WE106" s="66" t="str">
        <f t="shared" si="657"/>
        <v/>
      </c>
      <c r="WF106" s="66" t="str">
        <f t="shared" si="658"/>
        <v/>
      </c>
      <c r="WG106" s="66" t="str">
        <f t="shared" si="659"/>
        <v/>
      </c>
      <c r="WH106" s="66" t="str">
        <f t="shared" si="660"/>
        <v/>
      </c>
      <c r="WI106" s="66" t="str">
        <f t="shared" si="661"/>
        <v/>
      </c>
      <c r="WJ106" s="66" t="str">
        <f t="shared" si="662"/>
        <v/>
      </c>
      <c r="WK106" s="66" t="str">
        <f t="shared" si="663"/>
        <v/>
      </c>
      <c r="WL106" s="66" t="str">
        <f t="shared" si="664"/>
        <v/>
      </c>
      <c r="WM106" s="66" t="str">
        <f t="shared" si="665"/>
        <v/>
      </c>
      <c r="WN106" s="66" t="str">
        <f t="shared" si="666"/>
        <v/>
      </c>
      <c r="WO106" s="66" t="str">
        <f t="shared" si="667"/>
        <v/>
      </c>
      <c r="WP106" s="66" t="str">
        <f t="shared" si="668"/>
        <v/>
      </c>
      <c r="WQ106" s="66" t="str">
        <f t="shared" si="669"/>
        <v/>
      </c>
      <c r="WR106" s="66" t="str">
        <f t="shared" si="670"/>
        <v/>
      </c>
      <c r="WS106" s="66" t="str">
        <f t="shared" si="671"/>
        <v/>
      </c>
      <c r="WT106" s="66" t="str">
        <f t="shared" si="672"/>
        <v/>
      </c>
      <c r="WU106" s="66" t="str">
        <f t="shared" si="673"/>
        <v/>
      </c>
      <c r="WV106" s="66" t="str">
        <f t="shared" si="674"/>
        <v/>
      </c>
      <c r="WW106" s="66" t="str">
        <f t="shared" si="675"/>
        <v/>
      </c>
      <c r="WX106" s="66" t="str">
        <f t="shared" si="676"/>
        <v/>
      </c>
      <c r="WY106" s="66" t="str">
        <f t="shared" si="677"/>
        <v/>
      </c>
      <c r="WZ106" s="66" t="str">
        <f t="shared" si="678"/>
        <v/>
      </c>
      <c r="XA106" s="66" t="str">
        <f t="shared" si="679"/>
        <v/>
      </c>
      <c r="XB106" s="66" t="str">
        <f t="shared" si="680"/>
        <v/>
      </c>
      <c r="XC106" s="66" t="str">
        <f t="shared" si="681"/>
        <v/>
      </c>
      <c r="XD106" s="66" t="str">
        <f t="shared" si="682"/>
        <v/>
      </c>
      <c r="XE106" s="66" t="str">
        <f t="shared" si="683"/>
        <v/>
      </c>
      <c r="XF106" s="66" t="str">
        <f t="shared" si="684"/>
        <v/>
      </c>
      <c r="XG106" s="66" t="str">
        <f t="shared" si="685"/>
        <v/>
      </c>
      <c r="XH106" s="66" t="str">
        <f t="shared" si="686"/>
        <v/>
      </c>
      <c r="XI106" s="66" t="str">
        <f t="shared" si="687"/>
        <v/>
      </c>
      <c r="XJ106" s="66" t="str">
        <f t="shared" si="688"/>
        <v/>
      </c>
      <c r="XK106" s="66" t="str">
        <f t="shared" si="689"/>
        <v/>
      </c>
      <c r="XL106" s="66" t="str">
        <f t="shared" si="690"/>
        <v/>
      </c>
      <c r="XM106" s="66" t="str">
        <f t="shared" si="691"/>
        <v/>
      </c>
      <c r="XN106" s="66" t="str">
        <f t="shared" si="692"/>
        <v/>
      </c>
      <c r="XO106" s="66" t="str">
        <f t="shared" si="693"/>
        <v/>
      </c>
      <c r="XP106" s="66" t="str">
        <f t="shared" si="694"/>
        <v/>
      </c>
      <c r="XQ106" s="66" t="str">
        <f t="shared" si="695"/>
        <v/>
      </c>
      <c r="XR106" s="66" t="str">
        <f t="shared" si="696"/>
        <v/>
      </c>
      <c r="XS106" s="66" t="str">
        <f t="shared" si="697"/>
        <v/>
      </c>
      <c r="XT106" s="66" t="str">
        <f t="shared" si="698"/>
        <v/>
      </c>
      <c r="XU106" s="66" t="str">
        <f t="shared" si="699"/>
        <v/>
      </c>
      <c r="XV106" s="66" t="str">
        <f t="shared" si="700"/>
        <v/>
      </c>
      <c r="XW106" s="66" t="str">
        <f t="shared" si="701"/>
        <v/>
      </c>
      <c r="XX106" s="66" t="str">
        <f t="shared" si="702"/>
        <v/>
      </c>
      <c r="XY106" s="66" t="str">
        <f t="shared" si="703"/>
        <v/>
      </c>
      <c r="XZ106" s="66" t="str">
        <f t="shared" si="704"/>
        <v/>
      </c>
      <c r="YA106" s="66" t="str">
        <f t="shared" si="705"/>
        <v/>
      </c>
      <c r="YB106" s="66" t="str">
        <f t="shared" si="706"/>
        <v/>
      </c>
      <c r="YC106" s="66" t="str">
        <f t="shared" si="707"/>
        <v/>
      </c>
      <c r="YD106" s="66" t="str">
        <f t="shared" si="708"/>
        <v/>
      </c>
      <c r="YE106" s="66" t="str">
        <f t="shared" si="709"/>
        <v/>
      </c>
      <c r="YF106" s="66" t="str">
        <f t="shared" si="710"/>
        <v/>
      </c>
      <c r="YG106" s="66" t="str">
        <f t="shared" si="711"/>
        <v/>
      </c>
      <c r="YH106" s="66" t="str">
        <f t="shared" si="712"/>
        <v/>
      </c>
      <c r="YI106" s="66" t="str">
        <f t="shared" si="713"/>
        <v/>
      </c>
      <c r="YJ106" s="66" t="str">
        <f t="shared" si="714"/>
        <v/>
      </c>
      <c r="YK106" s="66" t="str">
        <f t="shared" si="715"/>
        <v/>
      </c>
      <c r="YL106" s="66" t="str">
        <f t="shared" si="716"/>
        <v/>
      </c>
      <c r="YM106" s="66" t="str">
        <f t="shared" si="717"/>
        <v/>
      </c>
      <c r="YN106" s="66" t="str">
        <f t="shared" si="718"/>
        <v/>
      </c>
      <c r="YO106" s="66" t="str">
        <f t="shared" si="719"/>
        <v/>
      </c>
      <c r="YP106" s="66" t="str">
        <f t="shared" si="720"/>
        <v/>
      </c>
      <c r="YQ106" s="66" t="str">
        <f t="shared" si="721"/>
        <v/>
      </c>
      <c r="YR106" s="66" t="str">
        <f t="shared" si="722"/>
        <v/>
      </c>
      <c r="YS106" s="66" t="str">
        <f t="shared" si="723"/>
        <v/>
      </c>
      <c r="YT106" s="66" t="str">
        <f t="shared" si="724"/>
        <v/>
      </c>
      <c r="YU106" s="66" t="str">
        <f t="shared" si="725"/>
        <v/>
      </c>
      <c r="YV106" s="66" t="str">
        <f t="shared" si="726"/>
        <v/>
      </c>
      <c r="YW106" s="66" t="str">
        <f t="shared" si="727"/>
        <v/>
      </c>
      <c r="YX106" s="66" t="str">
        <f t="shared" si="728"/>
        <v/>
      </c>
      <c r="YY106" s="66" t="str">
        <f t="shared" si="729"/>
        <v/>
      </c>
      <c r="YZ106" s="66" t="str">
        <f t="shared" si="730"/>
        <v/>
      </c>
      <c r="ZA106" s="66" t="str">
        <f t="shared" si="731"/>
        <v/>
      </c>
      <c r="ZB106" s="66" t="str">
        <f t="shared" si="732"/>
        <v/>
      </c>
      <c r="ZC106" s="66" t="str">
        <f t="shared" si="733"/>
        <v/>
      </c>
      <c r="ZD106" s="66" t="str">
        <f t="shared" si="734"/>
        <v/>
      </c>
      <c r="ZE106" s="66" t="str">
        <f t="shared" si="735"/>
        <v/>
      </c>
      <c r="ZF106" s="66" t="str">
        <f t="shared" si="736"/>
        <v/>
      </c>
      <c r="ZG106" s="66" t="str">
        <f t="shared" si="737"/>
        <v/>
      </c>
      <c r="ZH106" s="66" t="str">
        <f t="shared" si="738"/>
        <v/>
      </c>
      <c r="ZI106" s="66" t="str">
        <f t="shared" si="739"/>
        <v/>
      </c>
      <c r="ZJ106" s="66" t="str">
        <f t="shared" si="740"/>
        <v/>
      </c>
      <c r="ZK106" s="66" t="str">
        <f t="shared" si="741"/>
        <v/>
      </c>
      <c r="ZL106" s="66" t="str">
        <f t="shared" si="742"/>
        <v/>
      </c>
      <c r="ZM106" s="66" t="str">
        <f t="shared" si="743"/>
        <v/>
      </c>
      <c r="ZN106" s="66" t="str">
        <f t="shared" si="744"/>
        <v/>
      </c>
      <c r="ZO106" s="66" t="str">
        <f t="shared" si="745"/>
        <v/>
      </c>
      <c r="ZP106" s="66" t="str">
        <f t="shared" si="746"/>
        <v/>
      </c>
      <c r="ZQ106" s="66" t="str">
        <f t="shared" si="747"/>
        <v/>
      </c>
      <c r="ZR106" s="66" t="str">
        <f t="shared" si="748"/>
        <v/>
      </c>
      <c r="ZS106" s="66" t="str">
        <f t="shared" si="749"/>
        <v/>
      </c>
      <c r="ZT106" s="66" t="str">
        <f t="shared" si="750"/>
        <v/>
      </c>
      <c r="ZU106" s="66" t="str">
        <f t="shared" si="751"/>
        <v/>
      </c>
      <c r="ZV106" s="66" t="str">
        <f t="shared" si="752"/>
        <v/>
      </c>
      <c r="ZW106" s="66" t="str">
        <f t="shared" si="753"/>
        <v/>
      </c>
      <c r="ZX106" s="66" t="str">
        <f t="shared" si="754"/>
        <v/>
      </c>
      <c r="ZY106" s="66" t="str">
        <f t="shared" si="755"/>
        <v/>
      </c>
      <c r="ZZ106" s="66" t="str">
        <f t="shared" si="756"/>
        <v/>
      </c>
      <c r="AAA106" s="66" t="str">
        <f t="shared" si="757"/>
        <v/>
      </c>
      <c r="AAB106" s="66" t="str">
        <f t="shared" si="758"/>
        <v/>
      </c>
      <c r="AAC106" s="66" t="str">
        <f t="shared" si="759"/>
        <v/>
      </c>
      <c r="AAD106" s="66" t="str">
        <f t="shared" si="760"/>
        <v/>
      </c>
      <c r="AAE106" s="66" t="str">
        <f t="shared" si="761"/>
        <v/>
      </c>
      <c r="AAF106" s="66" t="str">
        <f t="shared" si="762"/>
        <v/>
      </c>
      <c r="AAG106" s="66" t="str">
        <f t="shared" si="763"/>
        <v/>
      </c>
      <c r="AAH106" s="66" t="str">
        <f t="shared" si="764"/>
        <v/>
      </c>
      <c r="AAI106" s="66" t="str">
        <f t="shared" si="765"/>
        <v/>
      </c>
      <c r="AAJ106" s="66" t="str">
        <f t="shared" si="766"/>
        <v/>
      </c>
      <c r="AAK106" s="66" t="str">
        <f t="shared" si="767"/>
        <v/>
      </c>
      <c r="AAL106" s="66" t="str">
        <f t="shared" si="768"/>
        <v/>
      </c>
      <c r="AAM106" s="66" t="str">
        <f t="shared" si="769"/>
        <v/>
      </c>
      <c r="AAN106" s="66" t="str">
        <f t="shared" si="770"/>
        <v/>
      </c>
      <c r="AAO106" s="66" t="str">
        <f t="shared" si="771"/>
        <v/>
      </c>
      <c r="AAP106" s="66" t="str">
        <f t="shared" si="772"/>
        <v/>
      </c>
      <c r="AAQ106" s="66" t="str">
        <f t="shared" si="773"/>
        <v/>
      </c>
      <c r="AAR106" s="66" t="str">
        <f t="shared" si="774"/>
        <v/>
      </c>
      <c r="AAS106" s="66" t="str">
        <f t="shared" si="775"/>
        <v/>
      </c>
      <c r="AAT106" s="66" t="str">
        <f t="shared" si="776"/>
        <v/>
      </c>
      <c r="AAU106" s="66" t="str">
        <f t="shared" si="777"/>
        <v/>
      </c>
      <c r="AAV106" s="66" t="str">
        <f t="shared" si="778"/>
        <v/>
      </c>
      <c r="AAW106" s="66" t="str">
        <f t="shared" si="779"/>
        <v/>
      </c>
      <c r="AAX106" s="66" t="str">
        <f t="shared" si="780"/>
        <v/>
      </c>
      <c r="AAY106" s="66" t="str">
        <f t="shared" si="781"/>
        <v/>
      </c>
      <c r="AAZ106" s="66" t="str">
        <f t="shared" si="782"/>
        <v/>
      </c>
      <c r="ABA106" s="66" t="str">
        <f t="shared" si="783"/>
        <v/>
      </c>
      <c r="ABB106" s="66" t="str">
        <f t="shared" si="784"/>
        <v/>
      </c>
      <c r="ABC106" s="66" t="str">
        <f t="shared" si="785"/>
        <v/>
      </c>
      <c r="ABD106" s="66" t="str">
        <f t="shared" si="786"/>
        <v/>
      </c>
      <c r="ABE106" s="66" t="str">
        <f t="shared" si="787"/>
        <v/>
      </c>
      <c r="ABF106" s="66" t="str">
        <f t="shared" si="788"/>
        <v/>
      </c>
      <c r="ABG106" s="66" t="str">
        <f t="shared" si="789"/>
        <v/>
      </c>
      <c r="ABH106" s="66" t="str">
        <f t="shared" si="790"/>
        <v/>
      </c>
      <c r="ABI106" s="66" t="str">
        <f t="shared" si="791"/>
        <v/>
      </c>
      <c r="ABJ106" s="66" t="str">
        <f t="shared" si="792"/>
        <v/>
      </c>
      <c r="ABK106" s="66" t="str">
        <f t="shared" si="793"/>
        <v/>
      </c>
      <c r="ABL106" s="66" t="str">
        <f t="shared" si="794"/>
        <v/>
      </c>
      <c r="ABM106" s="66" t="str">
        <f t="shared" si="795"/>
        <v/>
      </c>
      <c r="ABN106" s="66" t="str">
        <f t="shared" si="796"/>
        <v/>
      </c>
      <c r="ABO106" s="66" t="str">
        <f t="shared" si="797"/>
        <v/>
      </c>
      <c r="ABP106" s="66" t="str">
        <f t="shared" si="798"/>
        <v/>
      </c>
      <c r="ABQ106" s="66" t="str">
        <f t="shared" si="799"/>
        <v/>
      </c>
      <c r="ABR106" s="66" t="str">
        <f t="shared" si="800"/>
        <v/>
      </c>
      <c r="ABS106" s="66" t="str">
        <f t="shared" si="801"/>
        <v/>
      </c>
      <c r="ABT106" s="66" t="str">
        <f t="shared" si="802"/>
        <v/>
      </c>
      <c r="ABU106" s="66" t="str">
        <f t="shared" si="803"/>
        <v/>
      </c>
      <c r="ABV106" s="66" t="str">
        <f t="shared" si="804"/>
        <v/>
      </c>
      <c r="ABW106" s="66" t="str">
        <f t="shared" si="805"/>
        <v/>
      </c>
      <c r="ABX106" s="66" t="str">
        <f t="shared" si="806"/>
        <v/>
      </c>
      <c r="ABY106" s="66" t="str">
        <f t="shared" si="807"/>
        <v/>
      </c>
      <c r="ABZ106" s="66" t="str">
        <f t="shared" si="808"/>
        <v/>
      </c>
      <c r="ACA106" s="66" t="str">
        <f t="shared" si="809"/>
        <v/>
      </c>
      <c r="ACB106" s="66" t="str">
        <f t="shared" si="810"/>
        <v/>
      </c>
      <c r="ACC106" s="66" t="str">
        <f t="shared" si="811"/>
        <v/>
      </c>
      <c r="ACD106" s="66" t="str">
        <f t="shared" si="812"/>
        <v/>
      </c>
      <c r="ACE106" s="66" t="str">
        <f t="shared" si="813"/>
        <v/>
      </c>
      <c r="ACF106" s="66" t="str">
        <f t="shared" si="814"/>
        <v/>
      </c>
      <c r="ACG106" s="66" t="str">
        <f t="shared" si="815"/>
        <v/>
      </c>
      <c r="ACH106" s="66" t="str">
        <f t="shared" si="816"/>
        <v/>
      </c>
      <c r="ACI106" s="66" t="str">
        <f t="shared" si="817"/>
        <v/>
      </c>
      <c r="ACJ106" s="66" t="str">
        <f t="shared" si="818"/>
        <v/>
      </c>
      <c r="ACK106" s="66" t="str">
        <f t="shared" si="819"/>
        <v/>
      </c>
      <c r="ACL106" s="66" t="str">
        <f t="shared" si="820"/>
        <v/>
      </c>
      <c r="ACM106" s="66" t="str">
        <f t="shared" ref="ACM106:ACN106" si="864">IF(AND(ACS$3="Unit", ACL106=""), "", IF(AND(ACS$3="Unit", ACL106="-"),"", IF(ACS$3="Unit", "kg/GJ delivered", IF(AND(NY106&lt;&gt;"", NY106&lt;&gt;"-", NX106="-"),"", IF($H106="","", IF(NX106="nd", "",IF(NX106="&lt;n.a.&gt;", "", IF(NY106="#/MJ", "", IF(NY106="kg/GJ delivered",NX106,IF(NY106="g/MJ delivered",NX106,IF(NY106="kg/MJ delivered",NX106*1000,IF(NY106="mg/MJ delivered",NX106/1000,IF(NY106="g/kg",((NX106)*(1/$I106)*(1/$H106)),IF(NY106="mg/kg",((NX106/1000)*(1/$I106)*(1/$H106)),IF(NY106="mg/MJ delivered",NX106/1000,IF(NY106="-","","Error"))))))))))))))))</f>
        <v/>
      </c>
      <c r="ACN106" s="66" t="str">
        <f t="shared" si="864"/>
        <v/>
      </c>
      <c r="ACO106" s="66" t="str">
        <f t="shared" si="822"/>
        <v/>
      </c>
      <c r="ACP106" s="66" t="str">
        <f t="shared" si="823"/>
        <v/>
      </c>
      <c r="ACQ106" s="66" t="str">
        <f t="shared" si="824"/>
        <v/>
      </c>
      <c r="ACR106" s="66" t="str">
        <f t="shared" si="825"/>
        <v/>
      </c>
      <c r="ACS106" s="66" t="str">
        <f t="shared" si="826"/>
        <v/>
      </c>
      <c r="ACT106" s="66" t="str">
        <f t="shared" si="827"/>
        <v/>
      </c>
    </row>
    <row r="107" spans="2:774" ht="15.75" customHeight="1" x14ac:dyDescent="0.25">
      <c r="B107" s="66">
        <v>35</v>
      </c>
      <c r="C107" s="66" t="s">
        <v>172</v>
      </c>
      <c r="D107" s="66" t="s">
        <v>1198</v>
      </c>
      <c r="E107" s="156" t="s">
        <v>140</v>
      </c>
      <c r="F107" s="66" t="s">
        <v>1772</v>
      </c>
      <c r="G107" s="66" t="s">
        <v>492</v>
      </c>
      <c r="H107" s="126">
        <v>0.44059999999999999</v>
      </c>
      <c r="I107" s="130">
        <v>19.21</v>
      </c>
      <c r="J107" s="66" t="str">
        <f t="shared" si="449"/>
        <v>Honeycomb Coal, Improved, CN</v>
      </c>
      <c r="K107" s="161"/>
      <c r="L107" s="161"/>
      <c r="M107" s="161"/>
      <c r="N107" s="161"/>
      <c r="O107" s="66" t="s">
        <v>2232</v>
      </c>
      <c r="P107" s="66" t="str">
        <f t="shared" si="852"/>
        <v>CN</v>
      </c>
      <c r="Q107" s="66" t="s">
        <v>87</v>
      </c>
      <c r="R107" s="166">
        <v>7.6799999999999993E-3</v>
      </c>
      <c r="S107" s="158" t="s">
        <v>173</v>
      </c>
      <c r="T107" s="166">
        <v>7.1999999999999988E-5</v>
      </c>
      <c r="U107" s="158" t="s">
        <v>173</v>
      </c>
      <c r="V107" s="158" t="s">
        <v>128</v>
      </c>
      <c r="W107" s="158" t="s">
        <v>128</v>
      </c>
      <c r="X107" s="163">
        <v>0.26700000000000002</v>
      </c>
      <c r="Y107" s="158" t="s">
        <v>173</v>
      </c>
      <c r="Z107" s="166">
        <v>4.0500000000000003E-4</v>
      </c>
      <c r="AA107" s="158" t="s">
        <v>173</v>
      </c>
      <c r="AB107" s="158" t="s">
        <v>128</v>
      </c>
      <c r="AC107" s="158" t="s">
        <v>128</v>
      </c>
      <c r="AD107" s="158" t="s">
        <v>128</v>
      </c>
      <c r="AE107" s="158" t="s">
        <v>128</v>
      </c>
      <c r="AF107" s="166">
        <v>1.12E-4</v>
      </c>
      <c r="AG107" s="158" t="s">
        <v>173</v>
      </c>
      <c r="AH107" s="166">
        <v>1.21E-4</v>
      </c>
      <c r="AI107" s="158" t="s">
        <v>173</v>
      </c>
      <c r="AJ107" s="158" t="s">
        <v>128</v>
      </c>
      <c r="AK107" s="158" t="s">
        <v>128</v>
      </c>
      <c r="AL107" s="158" t="s">
        <v>128</v>
      </c>
      <c r="AM107" s="158" t="s">
        <v>128</v>
      </c>
      <c r="AN107" s="158" t="s">
        <v>128</v>
      </c>
      <c r="AO107" s="158" t="s">
        <v>128</v>
      </c>
      <c r="AP107" s="166">
        <v>8.9300000000000002E-4</v>
      </c>
      <c r="AQ107" s="158" t="s">
        <v>173</v>
      </c>
      <c r="AR107" s="166">
        <v>6.1246846846846846E-4</v>
      </c>
      <c r="AS107" s="158" t="s">
        <v>173</v>
      </c>
      <c r="AT107" s="166">
        <v>7.063063063063063E-6</v>
      </c>
      <c r="AU107" s="158" t="s">
        <v>173</v>
      </c>
      <c r="AV107" s="166">
        <v>1.4529729729729728E-4</v>
      </c>
      <c r="AW107" s="158" t="s">
        <v>173</v>
      </c>
      <c r="AX107" s="166">
        <v>1.009009009009009E-5</v>
      </c>
      <c r="AY107" s="158" t="s">
        <v>173</v>
      </c>
      <c r="AZ107" s="166">
        <v>1.2108108108108108E-5</v>
      </c>
      <c r="BA107" s="158" t="s">
        <v>173</v>
      </c>
      <c r="BB107" s="166">
        <v>2.4216216216216216E-5</v>
      </c>
      <c r="BC107" s="158" t="s">
        <v>173</v>
      </c>
      <c r="BD107" s="166">
        <v>1.009009009009009E-5</v>
      </c>
      <c r="BE107" s="158" t="s">
        <v>173</v>
      </c>
      <c r="BF107" s="166">
        <v>8.9599999999999999E-4</v>
      </c>
      <c r="BG107" s="158" t="s">
        <v>173</v>
      </c>
      <c r="BH107" s="166">
        <v>1.4126126126126126E-5</v>
      </c>
      <c r="BI107" s="158" t="s">
        <v>173</v>
      </c>
      <c r="BJ107" s="166">
        <v>1.7657657657657656E-4</v>
      </c>
      <c r="BK107" s="158" t="s">
        <v>173</v>
      </c>
      <c r="BL107" s="166">
        <v>2.8353153153153158E-4</v>
      </c>
      <c r="BM107" s="158" t="s">
        <v>173</v>
      </c>
      <c r="BN107" s="166">
        <v>4.9845045045045038E-4</v>
      </c>
      <c r="BO107" s="158" t="s">
        <v>173</v>
      </c>
      <c r="BP107" s="166">
        <v>4.6414414414414412E-5</v>
      </c>
      <c r="BQ107" s="158" t="s">
        <v>173</v>
      </c>
      <c r="BR107" s="166">
        <v>4.8028828828828825E-4</v>
      </c>
      <c r="BS107" s="158" t="s">
        <v>173</v>
      </c>
      <c r="BT107" s="166">
        <v>3.4306306306306308E-5</v>
      </c>
      <c r="BU107" s="158" t="s">
        <v>173</v>
      </c>
      <c r="BV107" s="166">
        <v>2.5225225225225226E-5</v>
      </c>
      <c r="BW107" s="158" t="s">
        <v>173</v>
      </c>
      <c r="BX107" s="166">
        <v>1.009009009009009E-5</v>
      </c>
      <c r="BY107" s="158" t="s">
        <v>173</v>
      </c>
      <c r="BZ107" s="166">
        <v>1.6144144144144144E-5</v>
      </c>
      <c r="CA107" s="158" t="s">
        <v>173</v>
      </c>
      <c r="CB107" s="166">
        <v>9.0810810810810802E-6</v>
      </c>
      <c r="CC107" s="158" t="s">
        <v>173</v>
      </c>
      <c r="CD107" s="166">
        <v>1.917117117117117E-5</v>
      </c>
      <c r="CE107" s="158" t="s">
        <v>173</v>
      </c>
      <c r="CF107" s="166">
        <v>1.0392792792792792E-4</v>
      </c>
      <c r="CG107" s="158" t="s">
        <v>173</v>
      </c>
      <c r="CH107" s="166">
        <v>3.3297297297297298E-5</v>
      </c>
      <c r="CI107" s="158" t="s">
        <v>173</v>
      </c>
      <c r="CJ107" s="166">
        <v>1.3117117117117116E-5</v>
      </c>
      <c r="CK107" s="158" t="s">
        <v>173</v>
      </c>
      <c r="CL107" s="166">
        <v>5.8522522522522524E-5</v>
      </c>
      <c r="CM107" s="158" t="s">
        <v>173</v>
      </c>
      <c r="CN107" s="166">
        <v>9.2828828828828825E-5</v>
      </c>
      <c r="CO107" s="158" t="s">
        <v>173</v>
      </c>
      <c r="CP107" s="166">
        <v>2.0886486486486485E-4</v>
      </c>
      <c r="CQ107" s="158" t="s">
        <v>173</v>
      </c>
      <c r="CR107" s="166">
        <v>1.009009009009009E-4</v>
      </c>
      <c r="CS107" s="158" t="s">
        <v>173</v>
      </c>
      <c r="CT107" s="163">
        <v>3.9976795591832447E-2</v>
      </c>
      <c r="CU107" s="158" t="s">
        <v>173</v>
      </c>
      <c r="CV107" s="158" t="s">
        <v>128</v>
      </c>
      <c r="CW107" s="158" t="s">
        <v>128</v>
      </c>
      <c r="CX107" s="158" t="s">
        <v>128</v>
      </c>
      <c r="CY107" s="158" t="s">
        <v>128</v>
      </c>
      <c r="CZ107" s="158" t="s">
        <v>128</v>
      </c>
      <c r="DA107" s="158" t="s">
        <v>128</v>
      </c>
      <c r="DB107" s="158" t="s">
        <v>128</v>
      </c>
      <c r="DC107" s="158" t="s">
        <v>128</v>
      </c>
      <c r="DD107" s="158" t="s">
        <v>128</v>
      </c>
      <c r="DE107" s="158" t="s">
        <v>128</v>
      </c>
      <c r="DF107" s="158" t="s">
        <v>128</v>
      </c>
      <c r="DG107" s="158" t="s">
        <v>128</v>
      </c>
      <c r="DH107" s="158" t="s">
        <v>128</v>
      </c>
      <c r="DI107" s="158" t="s">
        <v>128</v>
      </c>
      <c r="DJ107" s="158" t="s">
        <v>128</v>
      </c>
      <c r="DK107" s="158" t="s">
        <v>128</v>
      </c>
      <c r="DL107" s="158" t="s">
        <v>128</v>
      </c>
      <c r="DM107" s="158" t="s">
        <v>128</v>
      </c>
      <c r="DN107" s="158" t="s">
        <v>128</v>
      </c>
      <c r="DO107" s="158" t="s">
        <v>128</v>
      </c>
      <c r="DP107" s="158" t="s">
        <v>128</v>
      </c>
      <c r="DQ107" s="158" t="s">
        <v>128</v>
      </c>
      <c r="DR107" s="158" t="s">
        <v>128</v>
      </c>
      <c r="DS107" s="158" t="s">
        <v>128</v>
      </c>
      <c r="DT107" s="158" t="s">
        <v>128</v>
      </c>
      <c r="DU107" s="158" t="s">
        <v>128</v>
      </c>
      <c r="DV107" s="158" t="s">
        <v>128</v>
      </c>
      <c r="DW107" s="158" t="s">
        <v>128</v>
      </c>
      <c r="DX107" s="158" t="s">
        <v>128</v>
      </c>
      <c r="DY107" s="158" t="s">
        <v>128</v>
      </c>
      <c r="DZ107" s="158" t="s">
        <v>128</v>
      </c>
      <c r="EA107" s="158" t="s">
        <v>128</v>
      </c>
      <c r="EB107" s="158" t="s">
        <v>128</v>
      </c>
      <c r="EC107" s="158" t="s">
        <v>128</v>
      </c>
      <c r="ED107" s="158" t="s">
        <v>128</v>
      </c>
      <c r="EE107" s="158" t="s">
        <v>128</v>
      </c>
      <c r="EF107" s="158" t="s">
        <v>128</v>
      </c>
      <c r="EG107" s="158" t="s">
        <v>128</v>
      </c>
      <c r="EH107" s="158" t="s">
        <v>128</v>
      </c>
      <c r="EI107" s="158" t="s">
        <v>128</v>
      </c>
      <c r="EJ107" s="158" t="s">
        <v>128</v>
      </c>
      <c r="EK107" s="158" t="s">
        <v>128</v>
      </c>
      <c r="EL107" s="158" t="s">
        <v>128</v>
      </c>
      <c r="EM107" s="158" t="s">
        <v>128</v>
      </c>
      <c r="EN107" s="158" t="s">
        <v>128</v>
      </c>
      <c r="EO107" s="158" t="s">
        <v>128</v>
      </c>
      <c r="EP107" s="158" t="s">
        <v>128</v>
      </c>
      <c r="EQ107" s="158" t="s">
        <v>128</v>
      </c>
      <c r="ER107" s="158" t="s">
        <v>128</v>
      </c>
      <c r="ES107" s="158" t="s">
        <v>128</v>
      </c>
      <c r="ET107" s="158" t="s">
        <v>128</v>
      </c>
      <c r="EU107" s="158" t="s">
        <v>128</v>
      </c>
      <c r="EV107" s="158" t="s">
        <v>128</v>
      </c>
      <c r="EW107" s="158" t="s">
        <v>128</v>
      </c>
      <c r="EX107" s="158" t="s">
        <v>128</v>
      </c>
      <c r="EY107" s="158" t="s">
        <v>128</v>
      </c>
      <c r="EZ107" s="158" t="s">
        <v>128</v>
      </c>
      <c r="FA107" s="158" t="s">
        <v>128</v>
      </c>
      <c r="FB107" s="158" t="s">
        <v>128</v>
      </c>
      <c r="FC107" s="158" t="s">
        <v>128</v>
      </c>
      <c r="FD107" s="158" t="s">
        <v>128</v>
      </c>
      <c r="FE107" s="158" t="s">
        <v>128</v>
      </c>
      <c r="FF107" s="158" t="s">
        <v>128</v>
      </c>
      <c r="FG107" s="158" t="s">
        <v>128</v>
      </c>
      <c r="FH107" s="158" t="s">
        <v>128</v>
      </c>
      <c r="FI107" s="158" t="s">
        <v>128</v>
      </c>
      <c r="FJ107" s="158" t="s">
        <v>128</v>
      </c>
      <c r="FK107" s="158" t="s">
        <v>128</v>
      </c>
      <c r="FL107" s="158" t="s">
        <v>128</v>
      </c>
      <c r="FM107" s="158" t="s">
        <v>128</v>
      </c>
      <c r="FN107" s="158" t="s">
        <v>128</v>
      </c>
      <c r="FO107" s="158" t="s">
        <v>128</v>
      </c>
      <c r="FP107" s="158" t="s">
        <v>128</v>
      </c>
      <c r="FQ107" s="158" t="s">
        <v>128</v>
      </c>
      <c r="FR107" s="158" t="s">
        <v>128</v>
      </c>
      <c r="FS107" s="158" t="s">
        <v>128</v>
      </c>
      <c r="FT107" s="158" t="s">
        <v>128</v>
      </c>
      <c r="FU107" s="158" t="s">
        <v>128</v>
      </c>
      <c r="FV107" s="158" t="s">
        <v>128</v>
      </c>
      <c r="FW107" s="158" t="s">
        <v>128</v>
      </c>
      <c r="FX107" s="158" t="s">
        <v>128</v>
      </c>
      <c r="FY107" s="158" t="s">
        <v>128</v>
      </c>
      <c r="FZ107" s="158" t="s">
        <v>128</v>
      </c>
      <c r="GA107" s="158" t="s">
        <v>128</v>
      </c>
      <c r="GB107" s="158" t="s">
        <v>128</v>
      </c>
      <c r="GC107" s="158" t="s">
        <v>128</v>
      </c>
      <c r="GD107" s="158" t="s">
        <v>128</v>
      </c>
      <c r="GE107" s="158" t="s">
        <v>128</v>
      </c>
      <c r="GF107" s="158" t="s">
        <v>128</v>
      </c>
      <c r="GG107" s="158" t="s">
        <v>128</v>
      </c>
      <c r="GH107" s="158" t="s">
        <v>128</v>
      </c>
      <c r="GI107" s="158" t="s">
        <v>128</v>
      </c>
      <c r="GJ107" s="158" t="s">
        <v>128</v>
      </c>
      <c r="GK107" s="158" t="s">
        <v>128</v>
      </c>
      <c r="GL107" s="158" t="s">
        <v>128</v>
      </c>
      <c r="GM107" s="158" t="s">
        <v>128</v>
      </c>
      <c r="GN107" s="158" t="s">
        <v>128</v>
      </c>
      <c r="GO107" s="158" t="s">
        <v>128</v>
      </c>
      <c r="GP107" s="158" t="s">
        <v>128</v>
      </c>
      <c r="GQ107" s="158" t="s">
        <v>128</v>
      </c>
      <c r="GR107" s="158" t="s">
        <v>128</v>
      </c>
      <c r="GS107" s="158" t="s">
        <v>128</v>
      </c>
      <c r="GT107" s="158" t="s">
        <v>128</v>
      </c>
      <c r="GU107" s="158" t="s">
        <v>128</v>
      </c>
      <c r="GV107" s="158" t="s">
        <v>128</v>
      </c>
      <c r="GW107" s="158" t="s">
        <v>128</v>
      </c>
      <c r="GX107" s="158" t="s">
        <v>128</v>
      </c>
      <c r="GY107" s="158" t="s">
        <v>128</v>
      </c>
      <c r="GZ107" s="158" t="s">
        <v>128</v>
      </c>
      <c r="HA107" s="158" t="s">
        <v>128</v>
      </c>
      <c r="HB107" s="158" t="s">
        <v>128</v>
      </c>
      <c r="HC107" s="158" t="s">
        <v>128</v>
      </c>
      <c r="HD107" s="158" t="s">
        <v>128</v>
      </c>
      <c r="HE107" s="158" t="s">
        <v>128</v>
      </c>
      <c r="HF107" s="158" t="s">
        <v>128</v>
      </c>
      <c r="HG107" s="158" t="s">
        <v>128</v>
      </c>
      <c r="HH107" s="158" t="s">
        <v>128</v>
      </c>
      <c r="HI107" s="158" t="s">
        <v>128</v>
      </c>
      <c r="HJ107" s="158" t="s">
        <v>128</v>
      </c>
      <c r="HK107" s="158" t="s">
        <v>128</v>
      </c>
      <c r="HL107" s="158" t="s">
        <v>128</v>
      </c>
      <c r="HM107" s="158" t="s">
        <v>128</v>
      </c>
      <c r="HN107" s="158" t="s">
        <v>128</v>
      </c>
      <c r="HO107" s="158" t="s">
        <v>128</v>
      </c>
      <c r="HP107" s="158" t="s">
        <v>128</v>
      </c>
      <c r="HQ107" s="158" t="s">
        <v>128</v>
      </c>
      <c r="HR107" s="158" t="s">
        <v>128</v>
      </c>
      <c r="HS107" s="158" t="s">
        <v>128</v>
      </c>
      <c r="HT107" s="158" t="s">
        <v>128</v>
      </c>
      <c r="HU107" s="158" t="s">
        <v>128</v>
      </c>
      <c r="HV107" s="158" t="s">
        <v>128</v>
      </c>
      <c r="HW107" s="158" t="s">
        <v>128</v>
      </c>
      <c r="HX107" s="158" t="s">
        <v>128</v>
      </c>
      <c r="HY107" s="158" t="s">
        <v>128</v>
      </c>
      <c r="HZ107" s="158" t="s">
        <v>128</v>
      </c>
      <c r="IA107" s="158" t="s">
        <v>128</v>
      </c>
      <c r="IB107" s="158" t="s">
        <v>128</v>
      </c>
      <c r="IC107" s="158" t="s">
        <v>128</v>
      </c>
      <c r="ID107" s="158" t="s">
        <v>128</v>
      </c>
      <c r="IE107" s="158" t="s">
        <v>128</v>
      </c>
      <c r="IF107" s="158" t="s">
        <v>128</v>
      </c>
      <c r="IG107" s="158" t="s">
        <v>128</v>
      </c>
      <c r="IH107" s="158" t="s">
        <v>128</v>
      </c>
      <c r="II107" s="158" t="s">
        <v>128</v>
      </c>
      <c r="IJ107" s="158" t="s">
        <v>128</v>
      </c>
      <c r="IK107" s="158" t="s">
        <v>128</v>
      </c>
      <c r="IL107" s="158" t="s">
        <v>128</v>
      </c>
      <c r="IM107" s="158" t="s">
        <v>128</v>
      </c>
      <c r="IN107" s="158" t="s">
        <v>128</v>
      </c>
      <c r="IO107" s="158" t="s">
        <v>128</v>
      </c>
      <c r="IP107" s="158" t="s">
        <v>128</v>
      </c>
      <c r="IQ107" s="158" t="s">
        <v>128</v>
      </c>
      <c r="IR107" s="158" t="s">
        <v>128</v>
      </c>
      <c r="IS107" s="158" t="s">
        <v>128</v>
      </c>
      <c r="IT107" s="158" t="s">
        <v>128</v>
      </c>
      <c r="IU107" s="158" t="s">
        <v>128</v>
      </c>
      <c r="IV107" s="158" t="s">
        <v>128</v>
      </c>
      <c r="IW107" s="158" t="s">
        <v>128</v>
      </c>
      <c r="IX107" s="158" t="s">
        <v>128</v>
      </c>
      <c r="IY107" s="158" t="s">
        <v>128</v>
      </c>
      <c r="IZ107" s="158" t="s">
        <v>128</v>
      </c>
      <c r="JA107" s="158" t="s">
        <v>128</v>
      </c>
      <c r="JB107" s="158" t="s">
        <v>128</v>
      </c>
      <c r="JC107" s="158" t="s">
        <v>128</v>
      </c>
      <c r="JD107" s="158" t="s">
        <v>128</v>
      </c>
      <c r="JE107" s="158" t="s">
        <v>128</v>
      </c>
      <c r="JF107" s="158" t="s">
        <v>128</v>
      </c>
      <c r="JG107" s="158" t="s">
        <v>128</v>
      </c>
      <c r="JH107" s="158" t="s">
        <v>128</v>
      </c>
      <c r="JI107" s="158" t="s">
        <v>128</v>
      </c>
      <c r="JJ107" s="158" t="s">
        <v>128</v>
      </c>
      <c r="JK107" s="158" t="s">
        <v>128</v>
      </c>
      <c r="JL107" s="158" t="s">
        <v>128</v>
      </c>
      <c r="JM107" s="158" t="s">
        <v>128</v>
      </c>
      <c r="JN107" s="158" t="s">
        <v>128</v>
      </c>
      <c r="JO107" s="158" t="s">
        <v>128</v>
      </c>
      <c r="JP107" s="158" t="s">
        <v>128</v>
      </c>
      <c r="JQ107" s="158" t="s">
        <v>128</v>
      </c>
      <c r="JR107" s="158" t="s">
        <v>128</v>
      </c>
      <c r="JS107" s="158" t="s">
        <v>128</v>
      </c>
      <c r="JT107" s="158" t="s">
        <v>128</v>
      </c>
      <c r="JU107" s="158" t="s">
        <v>128</v>
      </c>
      <c r="JV107" s="158" t="s">
        <v>128</v>
      </c>
      <c r="JW107" s="158" t="s">
        <v>128</v>
      </c>
      <c r="JX107" s="158" t="s">
        <v>128</v>
      </c>
      <c r="JY107" s="158" t="s">
        <v>128</v>
      </c>
      <c r="JZ107" s="158" t="s">
        <v>128</v>
      </c>
      <c r="KA107" s="158" t="s">
        <v>128</v>
      </c>
      <c r="KB107" s="158" t="s">
        <v>128</v>
      </c>
      <c r="KC107" s="158" t="s">
        <v>128</v>
      </c>
      <c r="KD107" s="158" t="s">
        <v>128</v>
      </c>
      <c r="KE107" s="158" t="s">
        <v>128</v>
      </c>
      <c r="KF107" s="158" t="s">
        <v>128</v>
      </c>
      <c r="KG107" s="158" t="s">
        <v>128</v>
      </c>
      <c r="KH107" s="158" t="s">
        <v>128</v>
      </c>
      <c r="KI107" s="158" t="s">
        <v>128</v>
      </c>
      <c r="KJ107" s="158" t="s">
        <v>128</v>
      </c>
      <c r="KK107" s="158" t="s">
        <v>128</v>
      </c>
      <c r="KL107" s="158" t="s">
        <v>128</v>
      </c>
      <c r="KM107" s="158" t="s">
        <v>128</v>
      </c>
      <c r="KN107" s="158" t="s">
        <v>128</v>
      </c>
      <c r="KO107" s="158" t="s">
        <v>128</v>
      </c>
      <c r="KP107" s="158" t="s">
        <v>128</v>
      </c>
      <c r="KQ107" s="158" t="s">
        <v>128</v>
      </c>
      <c r="KR107" s="158" t="s">
        <v>128</v>
      </c>
      <c r="KS107" s="158" t="s">
        <v>128</v>
      </c>
      <c r="KT107" s="158" t="s">
        <v>128</v>
      </c>
      <c r="KU107" s="158" t="s">
        <v>128</v>
      </c>
      <c r="KV107" s="158" t="s">
        <v>128</v>
      </c>
      <c r="KW107" s="158" t="s">
        <v>128</v>
      </c>
      <c r="KX107" s="158" t="s">
        <v>128</v>
      </c>
      <c r="KY107" s="158" t="s">
        <v>128</v>
      </c>
      <c r="KZ107" s="158" t="s">
        <v>128</v>
      </c>
      <c r="LA107" s="158" t="s">
        <v>128</v>
      </c>
      <c r="LB107" s="158" t="s">
        <v>128</v>
      </c>
      <c r="LC107" s="158" t="s">
        <v>128</v>
      </c>
      <c r="LD107" s="158" t="s">
        <v>128</v>
      </c>
      <c r="LE107" s="158" t="s">
        <v>128</v>
      </c>
      <c r="LF107" s="158" t="s">
        <v>128</v>
      </c>
      <c r="LG107" s="158" t="s">
        <v>128</v>
      </c>
      <c r="LH107" s="158" t="s">
        <v>128</v>
      </c>
      <c r="LI107" s="158" t="s">
        <v>128</v>
      </c>
      <c r="LJ107" s="158" t="s">
        <v>128</v>
      </c>
      <c r="LK107" s="158" t="s">
        <v>128</v>
      </c>
      <c r="LL107" s="158" t="s">
        <v>128</v>
      </c>
      <c r="LM107" s="158" t="s">
        <v>128</v>
      </c>
      <c r="LN107" s="158" t="s">
        <v>128</v>
      </c>
      <c r="LO107" s="158" t="s">
        <v>128</v>
      </c>
      <c r="LP107" s="158" t="s">
        <v>128</v>
      </c>
      <c r="LQ107" s="158" t="s">
        <v>128</v>
      </c>
      <c r="LR107" s="158" t="s">
        <v>128</v>
      </c>
      <c r="LS107" s="158" t="s">
        <v>128</v>
      </c>
      <c r="LT107" s="158" t="s">
        <v>128</v>
      </c>
      <c r="LU107" s="158" t="s">
        <v>128</v>
      </c>
      <c r="LV107" s="158" t="s">
        <v>128</v>
      </c>
      <c r="LW107" s="158" t="s">
        <v>128</v>
      </c>
      <c r="LX107" s="158" t="s">
        <v>128</v>
      </c>
      <c r="LY107" s="158" t="s">
        <v>128</v>
      </c>
      <c r="LZ107" s="158" t="s">
        <v>128</v>
      </c>
      <c r="MA107" s="158" t="s">
        <v>128</v>
      </c>
      <c r="MB107" s="158" t="s">
        <v>128</v>
      </c>
      <c r="MC107" s="158" t="s">
        <v>128</v>
      </c>
      <c r="MD107" s="158" t="s">
        <v>128</v>
      </c>
      <c r="ME107" s="158" t="s">
        <v>128</v>
      </c>
      <c r="MF107" s="158" t="s">
        <v>128</v>
      </c>
      <c r="MG107" s="158" t="s">
        <v>128</v>
      </c>
      <c r="MH107" s="158" t="s">
        <v>128</v>
      </c>
      <c r="MI107" s="158" t="s">
        <v>128</v>
      </c>
      <c r="MJ107" s="158" t="s">
        <v>128</v>
      </c>
      <c r="MK107" s="158" t="s">
        <v>128</v>
      </c>
      <c r="ML107" s="158" t="s">
        <v>128</v>
      </c>
      <c r="MM107" s="158" t="s">
        <v>128</v>
      </c>
      <c r="MN107" s="158" t="s">
        <v>128</v>
      </c>
      <c r="MO107" s="158" t="s">
        <v>128</v>
      </c>
      <c r="MP107" s="158" t="s">
        <v>128</v>
      </c>
      <c r="MQ107" s="158" t="s">
        <v>128</v>
      </c>
      <c r="MR107" s="158" t="s">
        <v>128</v>
      </c>
      <c r="MS107" s="158" t="s">
        <v>128</v>
      </c>
      <c r="MT107" s="158" t="s">
        <v>128</v>
      </c>
      <c r="MU107" s="158" t="s">
        <v>128</v>
      </c>
      <c r="MV107" s="158" t="s">
        <v>128</v>
      </c>
      <c r="MW107" s="158" t="s">
        <v>128</v>
      </c>
      <c r="MX107" s="158" t="s">
        <v>128</v>
      </c>
      <c r="MY107" s="158" t="s">
        <v>128</v>
      </c>
      <c r="MZ107" s="158" t="s">
        <v>128</v>
      </c>
      <c r="NA107" s="158" t="s">
        <v>128</v>
      </c>
      <c r="NB107" s="158" t="s">
        <v>128</v>
      </c>
      <c r="NC107" s="158" t="s">
        <v>128</v>
      </c>
      <c r="ND107" s="158" t="s">
        <v>128</v>
      </c>
      <c r="NE107" s="158" t="s">
        <v>128</v>
      </c>
      <c r="NF107" s="158" t="s">
        <v>128</v>
      </c>
      <c r="NG107" s="158" t="s">
        <v>128</v>
      </c>
      <c r="NH107" s="158" t="s">
        <v>128</v>
      </c>
      <c r="NI107" s="158" t="s">
        <v>128</v>
      </c>
      <c r="NJ107" s="158" t="s">
        <v>128</v>
      </c>
      <c r="NK107" s="158" t="s">
        <v>128</v>
      </c>
      <c r="NL107" s="158" t="s">
        <v>128</v>
      </c>
      <c r="NM107" s="158" t="s">
        <v>128</v>
      </c>
      <c r="NN107" s="158" t="s">
        <v>128</v>
      </c>
      <c r="NO107" s="158" t="s">
        <v>128</v>
      </c>
      <c r="NP107" s="158" t="s">
        <v>128</v>
      </c>
      <c r="NQ107" s="158" t="s">
        <v>128</v>
      </c>
      <c r="NR107" s="158" t="s">
        <v>128</v>
      </c>
      <c r="NS107" s="158" t="s">
        <v>128</v>
      </c>
      <c r="NT107" s="158" t="s">
        <v>128</v>
      </c>
      <c r="NU107" s="158" t="s">
        <v>128</v>
      </c>
      <c r="NV107" s="158" t="s">
        <v>128</v>
      </c>
      <c r="NW107" s="158" t="s">
        <v>128</v>
      </c>
      <c r="NX107" s="158" t="s">
        <v>128</v>
      </c>
      <c r="NY107" s="158" t="s">
        <v>128</v>
      </c>
      <c r="NZ107" s="158" t="s">
        <v>128</v>
      </c>
      <c r="OA107" s="158" t="s">
        <v>128</v>
      </c>
      <c r="OB107" s="158" t="s">
        <v>128</v>
      </c>
      <c r="OC107" s="158" t="s">
        <v>128</v>
      </c>
      <c r="OD107" s="158" t="s">
        <v>128</v>
      </c>
      <c r="OE107" s="170" t="s">
        <v>128</v>
      </c>
      <c r="OF107" s="181"/>
      <c r="OG107" s="175">
        <f t="shared" si="451"/>
        <v>7.68</v>
      </c>
      <c r="OH107" s="66" t="str">
        <f t="shared" si="452"/>
        <v>kg/GJ delivered</v>
      </c>
      <c r="OI107" s="126">
        <f t="shared" si="453"/>
        <v>7.1999999999999995E-2</v>
      </c>
      <c r="OJ107" s="66" t="str">
        <f t="shared" si="454"/>
        <v>kg/GJ delivered</v>
      </c>
      <c r="OK107" s="66" t="str">
        <f t="shared" si="455"/>
        <v/>
      </c>
      <c r="OL107" s="66" t="str">
        <f t="shared" si="456"/>
        <v/>
      </c>
      <c r="OM107" s="159">
        <f t="shared" si="457"/>
        <v>267</v>
      </c>
      <c r="ON107" s="66" t="str">
        <f t="shared" si="458"/>
        <v>kg/GJ delivered</v>
      </c>
      <c r="OO107" s="126">
        <f t="shared" si="459"/>
        <v>0.40500000000000003</v>
      </c>
      <c r="OP107" s="66" t="str">
        <f t="shared" si="460"/>
        <v>kg/GJ delivered</v>
      </c>
      <c r="OQ107" s="66" t="str">
        <f t="shared" si="461"/>
        <v/>
      </c>
      <c r="OR107" s="66" t="str">
        <f t="shared" si="462"/>
        <v/>
      </c>
      <c r="OS107" s="66" t="str">
        <f t="shared" si="463"/>
        <v/>
      </c>
      <c r="OT107" s="66" t="str">
        <f t="shared" si="464"/>
        <v/>
      </c>
      <c r="OU107" s="126">
        <f t="shared" si="465"/>
        <v>0.112</v>
      </c>
      <c r="OV107" s="66" t="str">
        <f t="shared" si="466"/>
        <v>kg/GJ delivered</v>
      </c>
      <c r="OW107" s="126">
        <f t="shared" si="467"/>
        <v>0.121</v>
      </c>
      <c r="OX107" s="66" t="str">
        <f t="shared" si="468"/>
        <v>kg/GJ delivered</v>
      </c>
      <c r="OY107" s="66" t="str">
        <f t="shared" si="469"/>
        <v/>
      </c>
      <c r="OZ107" s="66" t="str">
        <f t="shared" si="470"/>
        <v/>
      </c>
      <c r="PA107" s="66" t="str">
        <f t="shared" si="471"/>
        <v/>
      </c>
      <c r="PB107" s="66" t="str">
        <f t="shared" si="472"/>
        <v/>
      </c>
      <c r="PC107" s="66" t="str">
        <f t="shared" si="473"/>
        <v/>
      </c>
      <c r="PD107" s="66" t="str">
        <f t="shared" si="474"/>
        <v/>
      </c>
      <c r="PE107" s="126">
        <f t="shared" si="475"/>
        <v>0.89300000000000002</v>
      </c>
      <c r="PF107" s="66" t="str">
        <f t="shared" si="476"/>
        <v>kg/GJ delivered</v>
      </c>
      <c r="PG107" s="126">
        <f t="shared" si="477"/>
        <v>0.61246846846846847</v>
      </c>
      <c r="PH107" s="66" t="str">
        <f t="shared" si="478"/>
        <v>kg/GJ delivered</v>
      </c>
      <c r="PI107" s="160">
        <f t="shared" si="479"/>
        <v>7.0630630630630631E-3</v>
      </c>
      <c r="PJ107" s="66" t="str">
        <f t="shared" si="480"/>
        <v>kg/GJ delivered</v>
      </c>
      <c r="PK107" s="126">
        <f t="shared" si="481"/>
        <v>0.14529729729729729</v>
      </c>
      <c r="PL107" s="66" t="str">
        <f t="shared" si="482"/>
        <v>kg/GJ delivered</v>
      </c>
      <c r="PM107" s="126">
        <f t="shared" si="483"/>
        <v>1.0090090090090089E-2</v>
      </c>
      <c r="PN107" s="66" t="str">
        <f t="shared" si="484"/>
        <v>kg/GJ delivered</v>
      </c>
      <c r="PO107" s="126">
        <f t="shared" si="485"/>
        <v>1.2108108108108109E-2</v>
      </c>
      <c r="PP107" s="66" t="str">
        <f t="shared" si="486"/>
        <v>kg/GJ delivered</v>
      </c>
      <c r="PQ107" s="126">
        <f t="shared" si="487"/>
        <v>2.4216216216216217E-2</v>
      </c>
      <c r="PR107" s="66" t="str">
        <f t="shared" si="488"/>
        <v>kg/GJ delivered</v>
      </c>
      <c r="PS107" s="126">
        <f t="shared" si="489"/>
        <v>1.0090090090090089E-2</v>
      </c>
      <c r="PT107" s="66" t="str">
        <f t="shared" si="490"/>
        <v>kg/GJ delivered</v>
      </c>
      <c r="PU107" s="126">
        <f t="shared" si="491"/>
        <v>0.89600000000000002</v>
      </c>
      <c r="PV107" s="66" t="str">
        <f t="shared" si="492"/>
        <v>kg/GJ delivered</v>
      </c>
      <c r="PW107" s="126">
        <f t="shared" si="493"/>
        <v>1.4126126126126126E-2</v>
      </c>
      <c r="PX107" s="66" t="str">
        <f t="shared" si="494"/>
        <v>kg/GJ delivered</v>
      </c>
      <c r="PY107" s="126">
        <f t="shared" si="495"/>
        <v>0.17657657657657655</v>
      </c>
      <c r="PZ107" s="66" t="str">
        <f t="shared" si="496"/>
        <v>kg/GJ delivered</v>
      </c>
      <c r="QA107" s="126">
        <f t="shared" si="497"/>
        <v>0.2835315315315316</v>
      </c>
      <c r="QB107" s="66" t="str">
        <f t="shared" si="498"/>
        <v>kg/GJ delivered</v>
      </c>
      <c r="QC107" s="126">
        <f t="shared" si="499"/>
        <v>0.49845045045045039</v>
      </c>
      <c r="QD107" s="66" t="str">
        <f t="shared" si="500"/>
        <v>kg/GJ delivered</v>
      </c>
      <c r="QE107" s="126">
        <f t="shared" si="501"/>
        <v>4.6414414414414414E-2</v>
      </c>
      <c r="QF107" s="66" t="str">
        <f t="shared" si="502"/>
        <v>kg/GJ delivered</v>
      </c>
      <c r="QG107" s="126">
        <f t="shared" si="503"/>
        <v>0.48028828828828823</v>
      </c>
      <c r="QH107" s="66" t="str">
        <f t="shared" si="504"/>
        <v>kg/GJ delivered</v>
      </c>
      <c r="QI107" s="126">
        <f t="shared" si="505"/>
        <v>3.4306306306306308E-2</v>
      </c>
      <c r="QJ107" s="66" t="str">
        <f t="shared" si="506"/>
        <v>kg/GJ delivered</v>
      </c>
      <c r="QK107" s="126">
        <f t="shared" si="507"/>
        <v>2.5225225225225224E-2</v>
      </c>
      <c r="QL107" s="66" t="str">
        <f t="shared" si="508"/>
        <v>kg/GJ delivered</v>
      </c>
      <c r="QM107" s="126">
        <f t="shared" si="509"/>
        <v>1.0090090090090089E-2</v>
      </c>
      <c r="QN107" s="66" t="str">
        <f t="shared" si="510"/>
        <v>kg/GJ delivered</v>
      </c>
      <c r="QO107" s="126">
        <f t="shared" si="511"/>
        <v>1.6144144144144144E-2</v>
      </c>
      <c r="QP107" s="66" t="str">
        <f t="shared" si="512"/>
        <v>kg/GJ delivered</v>
      </c>
      <c r="QQ107" s="160">
        <f t="shared" si="513"/>
        <v>9.0810810810810806E-3</v>
      </c>
      <c r="QR107" s="66" t="str">
        <f t="shared" si="514"/>
        <v>kg/GJ delivered</v>
      </c>
      <c r="QS107" s="126">
        <f t="shared" si="515"/>
        <v>1.9171171171171172E-2</v>
      </c>
      <c r="QT107" s="66" t="str">
        <f t="shared" si="516"/>
        <v>kg/GJ delivered</v>
      </c>
      <c r="QU107" s="126">
        <f t="shared" si="517"/>
        <v>0.10392792792792792</v>
      </c>
      <c r="QV107" s="66" t="str">
        <f t="shared" si="518"/>
        <v>kg/GJ delivered</v>
      </c>
      <c r="QW107" s="126">
        <f t="shared" si="519"/>
        <v>3.3297297297297301E-2</v>
      </c>
      <c r="QX107" s="66" t="str">
        <f t="shared" si="520"/>
        <v>kg/GJ delivered</v>
      </c>
      <c r="QY107" s="126">
        <f t="shared" si="521"/>
        <v>1.3117117117117116E-2</v>
      </c>
      <c r="QZ107" s="66" t="str">
        <f t="shared" si="522"/>
        <v>kg/GJ delivered</v>
      </c>
      <c r="RA107" s="126">
        <f t="shared" si="523"/>
        <v>5.8522522522522526E-2</v>
      </c>
      <c r="RB107" s="66" t="str">
        <f t="shared" si="524"/>
        <v>kg/GJ delivered</v>
      </c>
      <c r="RC107" s="126">
        <f t="shared" si="525"/>
        <v>9.2828828828828827E-2</v>
      </c>
      <c r="RD107" s="66" t="str">
        <f t="shared" si="526"/>
        <v>kg/GJ delivered</v>
      </c>
      <c r="RE107" s="126">
        <f t="shared" si="527"/>
        <v>0.20886486486486486</v>
      </c>
      <c r="RF107" s="66" t="str">
        <f t="shared" si="528"/>
        <v>kg/GJ delivered</v>
      </c>
      <c r="RG107" s="126">
        <f t="shared" si="529"/>
        <v>0.1009009009009009</v>
      </c>
      <c r="RH107" s="66" t="str">
        <f t="shared" si="530"/>
        <v>kg/GJ delivered</v>
      </c>
      <c r="RI107" s="130">
        <f t="shared" si="531"/>
        <v>39.976795591832449</v>
      </c>
      <c r="RJ107" s="66" t="str">
        <f t="shared" si="532"/>
        <v>kg/GJ delivered</v>
      </c>
      <c r="RK107" s="66" t="str">
        <f t="shared" si="533"/>
        <v/>
      </c>
      <c r="RL107" s="66" t="str">
        <f t="shared" si="534"/>
        <v/>
      </c>
      <c r="RM107" s="66" t="str">
        <f t="shared" si="535"/>
        <v/>
      </c>
      <c r="RN107" s="66" t="str">
        <f t="shared" si="536"/>
        <v/>
      </c>
      <c r="RO107" s="66" t="str">
        <f t="shared" si="537"/>
        <v/>
      </c>
      <c r="RP107" s="66" t="str">
        <f t="shared" si="538"/>
        <v/>
      </c>
      <c r="RQ107" s="66" t="str">
        <f t="shared" si="539"/>
        <v/>
      </c>
      <c r="RR107" s="66" t="str">
        <f t="shared" si="540"/>
        <v/>
      </c>
      <c r="RS107" s="66" t="str">
        <f t="shared" si="541"/>
        <v/>
      </c>
      <c r="RT107" s="66" t="str">
        <f t="shared" si="542"/>
        <v/>
      </c>
      <c r="RU107" s="66" t="str">
        <f t="shared" si="543"/>
        <v/>
      </c>
      <c r="RV107" s="66" t="str">
        <f t="shared" si="544"/>
        <v/>
      </c>
      <c r="RW107" s="66" t="str">
        <f t="shared" si="545"/>
        <v/>
      </c>
      <c r="RX107" s="66" t="str">
        <f t="shared" si="546"/>
        <v/>
      </c>
      <c r="RY107" s="66" t="str">
        <f t="shared" si="547"/>
        <v/>
      </c>
      <c r="RZ107" s="66" t="str">
        <f t="shared" si="548"/>
        <v/>
      </c>
      <c r="SA107" s="66" t="str">
        <f t="shared" si="549"/>
        <v/>
      </c>
      <c r="SB107" s="66" t="str">
        <f t="shared" si="550"/>
        <v/>
      </c>
      <c r="SC107" s="66" t="str">
        <f t="shared" si="551"/>
        <v/>
      </c>
      <c r="SD107" s="66" t="str">
        <f t="shared" si="552"/>
        <v/>
      </c>
      <c r="SE107" s="66" t="str">
        <f t="shared" si="553"/>
        <v/>
      </c>
      <c r="SF107" s="66" t="str">
        <f t="shared" si="554"/>
        <v/>
      </c>
      <c r="SG107" s="66" t="str">
        <f t="shared" si="555"/>
        <v/>
      </c>
      <c r="SH107" s="66" t="str">
        <f t="shared" si="556"/>
        <v/>
      </c>
      <c r="SI107" s="66" t="str">
        <f t="shared" si="557"/>
        <v/>
      </c>
      <c r="SJ107" s="66" t="str">
        <f t="shared" si="558"/>
        <v/>
      </c>
      <c r="SK107" s="66" t="str">
        <f t="shared" si="559"/>
        <v/>
      </c>
      <c r="SL107" s="66" t="str">
        <f t="shared" si="560"/>
        <v/>
      </c>
      <c r="SM107" s="66" t="str">
        <f t="shared" si="561"/>
        <v/>
      </c>
      <c r="SN107" s="66" t="str">
        <f t="shared" si="562"/>
        <v/>
      </c>
      <c r="SO107" s="66" t="str">
        <f t="shared" si="563"/>
        <v/>
      </c>
      <c r="SP107" s="66" t="str">
        <f t="shared" si="564"/>
        <v/>
      </c>
      <c r="SQ107" s="66" t="str">
        <f t="shared" si="565"/>
        <v/>
      </c>
      <c r="SR107" s="66" t="str">
        <f t="shared" si="566"/>
        <v/>
      </c>
      <c r="SS107" s="66" t="str">
        <f t="shared" si="567"/>
        <v/>
      </c>
      <c r="ST107" s="66" t="str">
        <f t="shared" si="568"/>
        <v/>
      </c>
      <c r="SU107" s="66" t="str">
        <f t="shared" si="569"/>
        <v/>
      </c>
      <c r="SV107" s="66" t="str">
        <f t="shared" si="570"/>
        <v/>
      </c>
      <c r="SW107" s="66" t="str">
        <f t="shared" si="571"/>
        <v/>
      </c>
      <c r="SX107" s="66" t="str">
        <f t="shared" si="572"/>
        <v/>
      </c>
      <c r="SY107" s="66" t="str">
        <f t="shared" si="573"/>
        <v/>
      </c>
      <c r="SZ107" s="66" t="str">
        <f t="shared" si="574"/>
        <v/>
      </c>
      <c r="TA107" s="66" t="str">
        <f t="shared" si="575"/>
        <v/>
      </c>
      <c r="TB107" s="66" t="str">
        <f t="shared" si="576"/>
        <v/>
      </c>
      <c r="TC107" s="66" t="str">
        <f t="shared" si="577"/>
        <v/>
      </c>
      <c r="TD107" s="66" t="str">
        <f t="shared" si="578"/>
        <v/>
      </c>
      <c r="TE107" s="66" t="str">
        <f t="shared" si="579"/>
        <v/>
      </c>
      <c r="TF107" s="66" t="str">
        <f t="shared" si="580"/>
        <v/>
      </c>
      <c r="TG107" s="66" t="str">
        <f t="shared" si="581"/>
        <v/>
      </c>
      <c r="TH107" s="66" t="str">
        <f t="shared" si="582"/>
        <v/>
      </c>
      <c r="TI107" s="66" t="str">
        <f t="shared" si="583"/>
        <v/>
      </c>
      <c r="TJ107" s="66" t="str">
        <f t="shared" si="584"/>
        <v/>
      </c>
      <c r="TK107" s="66" t="str">
        <f t="shared" si="585"/>
        <v/>
      </c>
      <c r="TL107" s="66" t="str">
        <f t="shared" si="586"/>
        <v/>
      </c>
      <c r="TM107" s="66" t="str">
        <f t="shared" si="587"/>
        <v/>
      </c>
      <c r="TN107" s="66" t="str">
        <f t="shared" si="588"/>
        <v/>
      </c>
      <c r="TO107" s="66" t="str">
        <f t="shared" si="589"/>
        <v/>
      </c>
      <c r="TP107" s="66" t="str">
        <f t="shared" si="590"/>
        <v/>
      </c>
      <c r="TQ107" s="66" t="str">
        <f t="shared" si="591"/>
        <v/>
      </c>
      <c r="TR107" s="66" t="str">
        <f t="shared" si="592"/>
        <v/>
      </c>
      <c r="TS107" s="66" t="str">
        <f t="shared" si="593"/>
        <v/>
      </c>
      <c r="TT107" s="66" t="str">
        <f t="shared" si="594"/>
        <v/>
      </c>
      <c r="TU107" s="66" t="str">
        <f t="shared" si="595"/>
        <v/>
      </c>
      <c r="TV107" s="66" t="str">
        <f t="shared" si="596"/>
        <v/>
      </c>
      <c r="TW107" s="66" t="str">
        <f t="shared" si="597"/>
        <v/>
      </c>
      <c r="TX107" s="66" t="str">
        <f t="shared" si="598"/>
        <v/>
      </c>
      <c r="TY107" s="66" t="str">
        <f t="shared" si="599"/>
        <v/>
      </c>
      <c r="TZ107" s="66" t="str">
        <f t="shared" si="600"/>
        <v/>
      </c>
      <c r="UA107" s="66" t="str">
        <f t="shared" si="601"/>
        <v/>
      </c>
      <c r="UB107" s="66" t="str">
        <f t="shared" si="602"/>
        <v/>
      </c>
      <c r="UC107" s="66" t="str">
        <f t="shared" si="603"/>
        <v/>
      </c>
      <c r="UD107" s="66" t="str">
        <f t="shared" si="604"/>
        <v/>
      </c>
      <c r="UE107" s="66" t="str">
        <f t="shared" si="605"/>
        <v/>
      </c>
      <c r="UF107" s="66" t="str">
        <f t="shared" si="606"/>
        <v/>
      </c>
      <c r="UG107" s="66" t="str">
        <f t="shared" si="607"/>
        <v/>
      </c>
      <c r="UH107" s="66" t="str">
        <f t="shared" si="608"/>
        <v/>
      </c>
      <c r="UI107" s="66" t="str">
        <f t="shared" si="609"/>
        <v/>
      </c>
      <c r="UJ107" s="66" t="str">
        <f t="shared" si="610"/>
        <v/>
      </c>
      <c r="UK107" s="66" t="str">
        <f t="shared" si="611"/>
        <v/>
      </c>
      <c r="UL107" s="66" t="str">
        <f t="shared" si="612"/>
        <v/>
      </c>
      <c r="UM107" s="66" t="str">
        <f t="shared" si="613"/>
        <v/>
      </c>
      <c r="UN107" s="66" t="str">
        <f t="shared" si="614"/>
        <v/>
      </c>
      <c r="UO107" s="66" t="str">
        <f t="shared" si="615"/>
        <v/>
      </c>
      <c r="UP107" s="66" t="str">
        <f t="shared" si="616"/>
        <v/>
      </c>
      <c r="UQ107" s="66" t="str">
        <f t="shared" si="617"/>
        <v/>
      </c>
      <c r="UR107" s="66" t="str">
        <f t="shared" si="618"/>
        <v/>
      </c>
      <c r="US107" s="66" t="str">
        <f t="shared" si="619"/>
        <v/>
      </c>
      <c r="UT107" s="66" t="str">
        <f t="shared" si="620"/>
        <v/>
      </c>
      <c r="UU107" s="66" t="str">
        <f t="shared" si="621"/>
        <v/>
      </c>
      <c r="UV107" s="66" t="str">
        <f t="shared" si="622"/>
        <v/>
      </c>
      <c r="UW107" s="66" t="str">
        <f t="shared" si="623"/>
        <v/>
      </c>
      <c r="UX107" s="66" t="str">
        <f t="shared" si="624"/>
        <v/>
      </c>
      <c r="UY107" s="66" t="str">
        <f t="shared" si="625"/>
        <v/>
      </c>
      <c r="UZ107" s="66" t="str">
        <f t="shared" si="626"/>
        <v/>
      </c>
      <c r="VA107" s="66" t="str">
        <f t="shared" si="627"/>
        <v/>
      </c>
      <c r="VB107" s="66" t="str">
        <f t="shared" si="628"/>
        <v/>
      </c>
      <c r="VC107" s="66" t="str">
        <f t="shared" si="629"/>
        <v/>
      </c>
      <c r="VD107" s="66" t="str">
        <f t="shared" si="630"/>
        <v/>
      </c>
      <c r="VE107" s="66" t="str">
        <f t="shared" si="631"/>
        <v/>
      </c>
      <c r="VF107" s="66" t="str">
        <f t="shared" si="632"/>
        <v/>
      </c>
      <c r="VG107" s="66" t="str">
        <f t="shared" si="633"/>
        <v/>
      </c>
      <c r="VH107" s="66" t="str">
        <f t="shared" si="634"/>
        <v/>
      </c>
      <c r="VI107" s="66" t="str">
        <f t="shared" si="635"/>
        <v/>
      </c>
      <c r="VJ107" s="66" t="str">
        <f t="shared" si="636"/>
        <v/>
      </c>
      <c r="VK107" s="66" t="str">
        <f t="shared" si="637"/>
        <v/>
      </c>
      <c r="VL107" s="66" t="str">
        <f t="shared" si="638"/>
        <v/>
      </c>
      <c r="VM107" s="66" t="str">
        <f t="shared" si="639"/>
        <v/>
      </c>
      <c r="VN107" s="66" t="str">
        <f t="shared" si="640"/>
        <v/>
      </c>
      <c r="VO107" s="66" t="str">
        <f t="shared" si="641"/>
        <v/>
      </c>
      <c r="VP107" s="66" t="str">
        <f t="shared" si="642"/>
        <v/>
      </c>
      <c r="VQ107" s="66" t="str">
        <f t="shared" si="643"/>
        <v/>
      </c>
      <c r="VR107" s="66" t="str">
        <f t="shared" si="644"/>
        <v/>
      </c>
      <c r="VS107" s="66" t="str">
        <f t="shared" si="645"/>
        <v/>
      </c>
      <c r="VT107" s="66" t="str">
        <f t="shared" si="646"/>
        <v/>
      </c>
      <c r="VU107" s="66" t="str">
        <f t="shared" si="647"/>
        <v/>
      </c>
      <c r="VV107" s="66" t="str">
        <f t="shared" si="648"/>
        <v/>
      </c>
      <c r="VW107" s="66" t="str">
        <f t="shared" si="649"/>
        <v/>
      </c>
      <c r="VX107" s="66" t="str">
        <f t="shared" si="650"/>
        <v/>
      </c>
      <c r="VY107" s="66" t="str">
        <f t="shared" si="651"/>
        <v/>
      </c>
      <c r="VZ107" s="66" t="str">
        <f t="shared" si="652"/>
        <v/>
      </c>
      <c r="WA107" s="66" t="str">
        <f t="shared" si="653"/>
        <v/>
      </c>
      <c r="WB107" s="66" t="str">
        <f t="shared" si="654"/>
        <v/>
      </c>
      <c r="WC107" s="66" t="str">
        <f t="shared" si="655"/>
        <v/>
      </c>
      <c r="WD107" s="66" t="str">
        <f t="shared" si="656"/>
        <v/>
      </c>
      <c r="WE107" s="66" t="str">
        <f t="shared" si="657"/>
        <v/>
      </c>
      <c r="WF107" s="66" t="str">
        <f t="shared" si="658"/>
        <v/>
      </c>
      <c r="WG107" s="66" t="str">
        <f t="shared" si="659"/>
        <v/>
      </c>
      <c r="WH107" s="66" t="str">
        <f t="shared" si="660"/>
        <v/>
      </c>
      <c r="WI107" s="66" t="str">
        <f t="shared" si="661"/>
        <v/>
      </c>
      <c r="WJ107" s="66" t="str">
        <f t="shared" si="662"/>
        <v/>
      </c>
      <c r="WK107" s="66" t="str">
        <f t="shared" si="663"/>
        <v/>
      </c>
      <c r="WL107" s="66" t="str">
        <f t="shared" si="664"/>
        <v/>
      </c>
      <c r="WM107" s="66" t="str">
        <f t="shared" si="665"/>
        <v/>
      </c>
      <c r="WN107" s="66" t="str">
        <f t="shared" si="666"/>
        <v/>
      </c>
      <c r="WO107" s="66" t="str">
        <f t="shared" si="667"/>
        <v/>
      </c>
      <c r="WP107" s="66" t="str">
        <f t="shared" si="668"/>
        <v/>
      </c>
      <c r="WQ107" s="66" t="str">
        <f t="shared" si="669"/>
        <v/>
      </c>
      <c r="WR107" s="66" t="str">
        <f t="shared" si="670"/>
        <v/>
      </c>
      <c r="WS107" s="66" t="str">
        <f t="shared" si="671"/>
        <v/>
      </c>
      <c r="WT107" s="66" t="str">
        <f t="shared" si="672"/>
        <v/>
      </c>
      <c r="WU107" s="66" t="str">
        <f t="shared" si="673"/>
        <v/>
      </c>
      <c r="WV107" s="66" t="str">
        <f t="shared" si="674"/>
        <v/>
      </c>
      <c r="WW107" s="66" t="str">
        <f t="shared" si="675"/>
        <v/>
      </c>
      <c r="WX107" s="66" t="str">
        <f t="shared" si="676"/>
        <v/>
      </c>
      <c r="WY107" s="66" t="str">
        <f t="shared" si="677"/>
        <v/>
      </c>
      <c r="WZ107" s="66" t="str">
        <f t="shared" si="678"/>
        <v/>
      </c>
      <c r="XA107" s="66" t="str">
        <f t="shared" si="679"/>
        <v/>
      </c>
      <c r="XB107" s="66" t="str">
        <f t="shared" si="680"/>
        <v/>
      </c>
      <c r="XC107" s="66" t="str">
        <f t="shared" si="681"/>
        <v/>
      </c>
      <c r="XD107" s="66" t="str">
        <f t="shared" si="682"/>
        <v/>
      </c>
      <c r="XE107" s="66" t="str">
        <f t="shared" si="683"/>
        <v/>
      </c>
      <c r="XF107" s="66" t="str">
        <f t="shared" si="684"/>
        <v/>
      </c>
      <c r="XG107" s="66" t="str">
        <f t="shared" si="685"/>
        <v/>
      </c>
      <c r="XH107" s="66" t="str">
        <f t="shared" si="686"/>
        <v/>
      </c>
      <c r="XI107" s="66" t="str">
        <f t="shared" si="687"/>
        <v/>
      </c>
      <c r="XJ107" s="66" t="str">
        <f t="shared" si="688"/>
        <v/>
      </c>
      <c r="XK107" s="66" t="str">
        <f t="shared" si="689"/>
        <v/>
      </c>
      <c r="XL107" s="66" t="str">
        <f t="shared" si="690"/>
        <v/>
      </c>
      <c r="XM107" s="66" t="str">
        <f t="shared" si="691"/>
        <v/>
      </c>
      <c r="XN107" s="66" t="str">
        <f t="shared" si="692"/>
        <v/>
      </c>
      <c r="XO107" s="66" t="str">
        <f t="shared" si="693"/>
        <v/>
      </c>
      <c r="XP107" s="66" t="str">
        <f t="shared" si="694"/>
        <v/>
      </c>
      <c r="XQ107" s="66" t="str">
        <f t="shared" si="695"/>
        <v/>
      </c>
      <c r="XR107" s="66" t="str">
        <f t="shared" si="696"/>
        <v/>
      </c>
      <c r="XS107" s="66" t="str">
        <f t="shared" si="697"/>
        <v/>
      </c>
      <c r="XT107" s="66" t="str">
        <f t="shared" si="698"/>
        <v/>
      </c>
      <c r="XU107" s="66" t="str">
        <f t="shared" si="699"/>
        <v/>
      </c>
      <c r="XV107" s="66" t="str">
        <f t="shared" si="700"/>
        <v/>
      </c>
      <c r="XW107" s="66" t="str">
        <f t="shared" si="701"/>
        <v/>
      </c>
      <c r="XX107" s="66" t="str">
        <f t="shared" si="702"/>
        <v/>
      </c>
      <c r="XY107" s="66" t="str">
        <f t="shared" si="703"/>
        <v/>
      </c>
      <c r="XZ107" s="66" t="str">
        <f t="shared" si="704"/>
        <v/>
      </c>
      <c r="YA107" s="66" t="str">
        <f t="shared" si="705"/>
        <v/>
      </c>
      <c r="YB107" s="66" t="str">
        <f t="shared" si="706"/>
        <v/>
      </c>
      <c r="YC107" s="66" t="str">
        <f t="shared" si="707"/>
        <v/>
      </c>
      <c r="YD107" s="66" t="str">
        <f t="shared" si="708"/>
        <v/>
      </c>
      <c r="YE107" s="66" t="str">
        <f t="shared" si="709"/>
        <v/>
      </c>
      <c r="YF107" s="66" t="str">
        <f t="shared" si="710"/>
        <v/>
      </c>
      <c r="YG107" s="66" t="str">
        <f t="shared" si="711"/>
        <v/>
      </c>
      <c r="YH107" s="66" t="str">
        <f t="shared" si="712"/>
        <v/>
      </c>
      <c r="YI107" s="66" t="str">
        <f t="shared" si="713"/>
        <v/>
      </c>
      <c r="YJ107" s="66" t="str">
        <f t="shared" si="714"/>
        <v/>
      </c>
      <c r="YK107" s="66" t="str">
        <f t="shared" si="715"/>
        <v/>
      </c>
      <c r="YL107" s="66" t="str">
        <f t="shared" si="716"/>
        <v/>
      </c>
      <c r="YM107" s="66" t="str">
        <f t="shared" si="717"/>
        <v/>
      </c>
      <c r="YN107" s="66" t="str">
        <f t="shared" si="718"/>
        <v/>
      </c>
      <c r="YO107" s="66" t="str">
        <f t="shared" si="719"/>
        <v/>
      </c>
      <c r="YP107" s="66" t="str">
        <f t="shared" si="720"/>
        <v/>
      </c>
      <c r="YQ107" s="66" t="str">
        <f t="shared" si="721"/>
        <v/>
      </c>
      <c r="YR107" s="66" t="str">
        <f t="shared" si="722"/>
        <v/>
      </c>
      <c r="YS107" s="66" t="str">
        <f t="shared" si="723"/>
        <v/>
      </c>
      <c r="YT107" s="66" t="str">
        <f t="shared" si="724"/>
        <v/>
      </c>
      <c r="YU107" s="66" t="str">
        <f t="shared" si="725"/>
        <v/>
      </c>
      <c r="YV107" s="66" t="str">
        <f t="shared" si="726"/>
        <v/>
      </c>
      <c r="YW107" s="66" t="str">
        <f t="shared" si="727"/>
        <v/>
      </c>
      <c r="YX107" s="66" t="str">
        <f t="shared" si="728"/>
        <v/>
      </c>
      <c r="YY107" s="66" t="str">
        <f t="shared" si="729"/>
        <v/>
      </c>
      <c r="YZ107" s="66" t="str">
        <f t="shared" si="730"/>
        <v/>
      </c>
      <c r="ZA107" s="66" t="str">
        <f t="shared" si="731"/>
        <v/>
      </c>
      <c r="ZB107" s="66" t="str">
        <f t="shared" si="732"/>
        <v/>
      </c>
      <c r="ZC107" s="66" t="str">
        <f t="shared" si="733"/>
        <v/>
      </c>
      <c r="ZD107" s="66" t="str">
        <f t="shared" si="734"/>
        <v/>
      </c>
      <c r="ZE107" s="66" t="str">
        <f t="shared" si="735"/>
        <v/>
      </c>
      <c r="ZF107" s="66" t="str">
        <f t="shared" si="736"/>
        <v/>
      </c>
      <c r="ZG107" s="66" t="str">
        <f t="shared" si="737"/>
        <v/>
      </c>
      <c r="ZH107" s="66" t="str">
        <f t="shared" si="738"/>
        <v/>
      </c>
      <c r="ZI107" s="66" t="str">
        <f t="shared" si="739"/>
        <v/>
      </c>
      <c r="ZJ107" s="66" t="str">
        <f t="shared" si="740"/>
        <v/>
      </c>
      <c r="ZK107" s="66" t="str">
        <f t="shared" si="741"/>
        <v/>
      </c>
      <c r="ZL107" s="66" t="str">
        <f t="shared" si="742"/>
        <v/>
      </c>
      <c r="ZM107" s="66" t="str">
        <f t="shared" si="743"/>
        <v/>
      </c>
      <c r="ZN107" s="66" t="str">
        <f t="shared" si="744"/>
        <v/>
      </c>
      <c r="ZO107" s="66" t="str">
        <f t="shared" si="745"/>
        <v/>
      </c>
      <c r="ZP107" s="66" t="str">
        <f t="shared" si="746"/>
        <v/>
      </c>
      <c r="ZQ107" s="66" t="str">
        <f t="shared" si="747"/>
        <v/>
      </c>
      <c r="ZR107" s="66" t="str">
        <f t="shared" si="748"/>
        <v/>
      </c>
      <c r="ZS107" s="66" t="str">
        <f t="shared" si="749"/>
        <v/>
      </c>
      <c r="ZT107" s="66" t="str">
        <f t="shared" si="750"/>
        <v/>
      </c>
      <c r="ZU107" s="66" t="str">
        <f t="shared" si="751"/>
        <v/>
      </c>
      <c r="ZV107" s="66" t="str">
        <f t="shared" si="752"/>
        <v/>
      </c>
      <c r="ZW107" s="66" t="str">
        <f t="shared" si="753"/>
        <v/>
      </c>
      <c r="ZX107" s="66" t="str">
        <f t="shared" si="754"/>
        <v/>
      </c>
      <c r="ZY107" s="66" t="str">
        <f t="shared" si="755"/>
        <v/>
      </c>
      <c r="ZZ107" s="66" t="str">
        <f t="shared" si="756"/>
        <v/>
      </c>
      <c r="AAA107" s="66" t="str">
        <f t="shared" si="757"/>
        <v/>
      </c>
      <c r="AAB107" s="66" t="str">
        <f t="shared" si="758"/>
        <v/>
      </c>
      <c r="AAC107" s="66" t="str">
        <f t="shared" si="759"/>
        <v/>
      </c>
      <c r="AAD107" s="66" t="str">
        <f t="shared" si="760"/>
        <v/>
      </c>
      <c r="AAE107" s="66" t="str">
        <f t="shared" si="761"/>
        <v/>
      </c>
      <c r="AAF107" s="66" t="str">
        <f t="shared" si="762"/>
        <v/>
      </c>
      <c r="AAG107" s="66" t="str">
        <f t="shared" si="763"/>
        <v/>
      </c>
      <c r="AAH107" s="66" t="str">
        <f t="shared" si="764"/>
        <v/>
      </c>
      <c r="AAI107" s="66" t="str">
        <f t="shared" si="765"/>
        <v/>
      </c>
      <c r="AAJ107" s="66" t="str">
        <f t="shared" si="766"/>
        <v/>
      </c>
      <c r="AAK107" s="66" t="str">
        <f t="shared" si="767"/>
        <v/>
      </c>
      <c r="AAL107" s="66" t="str">
        <f t="shared" si="768"/>
        <v/>
      </c>
      <c r="AAM107" s="66" t="str">
        <f t="shared" si="769"/>
        <v/>
      </c>
      <c r="AAN107" s="66" t="str">
        <f t="shared" si="770"/>
        <v/>
      </c>
      <c r="AAO107" s="66" t="str">
        <f t="shared" si="771"/>
        <v/>
      </c>
      <c r="AAP107" s="66" t="str">
        <f t="shared" si="772"/>
        <v/>
      </c>
      <c r="AAQ107" s="66" t="str">
        <f t="shared" si="773"/>
        <v/>
      </c>
      <c r="AAR107" s="66" t="str">
        <f t="shared" si="774"/>
        <v/>
      </c>
      <c r="AAS107" s="66" t="str">
        <f t="shared" si="775"/>
        <v/>
      </c>
      <c r="AAT107" s="66" t="str">
        <f t="shared" si="776"/>
        <v/>
      </c>
      <c r="AAU107" s="66" t="str">
        <f t="shared" si="777"/>
        <v/>
      </c>
      <c r="AAV107" s="66" t="str">
        <f t="shared" si="778"/>
        <v/>
      </c>
      <c r="AAW107" s="66" t="str">
        <f t="shared" si="779"/>
        <v/>
      </c>
      <c r="AAX107" s="66" t="str">
        <f t="shared" si="780"/>
        <v/>
      </c>
      <c r="AAY107" s="66" t="str">
        <f t="shared" si="781"/>
        <v/>
      </c>
      <c r="AAZ107" s="66" t="str">
        <f t="shared" si="782"/>
        <v/>
      </c>
      <c r="ABA107" s="66" t="str">
        <f t="shared" si="783"/>
        <v/>
      </c>
      <c r="ABB107" s="66" t="str">
        <f t="shared" si="784"/>
        <v/>
      </c>
      <c r="ABC107" s="66" t="str">
        <f t="shared" si="785"/>
        <v/>
      </c>
      <c r="ABD107" s="66" t="str">
        <f t="shared" si="786"/>
        <v/>
      </c>
      <c r="ABE107" s="66" t="str">
        <f t="shared" si="787"/>
        <v/>
      </c>
      <c r="ABF107" s="66" t="str">
        <f t="shared" si="788"/>
        <v/>
      </c>
      <c r="ABG107" s="66" t="str">
        <f t="shared" si="789"/>
        <v/>
      </c>
      <c r="ABH107" s="66" t="str">
        <f t="shared" si="790"/>
        <v/>
      </c>
      <c r="ABI107" s="66" t="str">
        <f t="shared" si="791"/>
        <v/>
      </c>
      <c r="ABJ107" s="66" t="str">
        <f t="shared" si="792"/>
        <v/>
      </c>
      <c r="ABK107" s="66" t="str">
        <f t="shared" si="793"/>
        <v/>
      </c>
      <c r="ABL107" s="66" t="str">
        <f t="shared" si="794"/>
        <v/>
      </c>
      <c r="ABM107" s="66" t="str">
        <f t="shared" si="795"/>
        <v/>
      </c>
      <c r="ABN107" s="66" t="str">
        <f t="shared" si="796"/>
        <v/>
      </c>
      <c r="ABO107" s="66" t="str">
        <f t="shared" si="797"/>
        <v/>
      </c>
      <c r="ABP107" s="66" t="str">
        <f t="shared" si="798"/>
        <v/>
      </c>
      <c r="ABQ107" s="66" t="str">
        <f t="shared" si="799"/>
        <v/>
      </c>
      <c r="ABR107" s="66" t="str">
        <f t="shared" si="800"/>
        <v/>
      </c>
      <c r="ABS107" s="66" t="str">
        <f t="shared" si="801"/>
        <v/>
      </c>
      <c r="ABT107" s="66" t="str">
        <f t="shared" si="802"/>
        <v/>
      </c>
      <c r="ABU107" s="66" t="str">
        <f t="shared" si="803"/>
        <v/>
      </c>
      <c r="ABV107" s="66" t="str">
        <f t="shared" si="804"/>
        <v/>
      </c>
      <c r="ABW107" s="66" t="str">
        <f t="shared" si="805"/>
        <v/>
      </c>
      <c r="ABX107" s="66" t="str">
        <f t="shared" si="806"/>
        <v/>
      </c>
      <c r="ABY107" s="66" t="str">
        <f t="shared" si="807"/>
        <v/>
      </c>
      <c r="ABZ107" s="66" t="str">
        <f t="shared" si="808"/>
        <v/>
      </c>
      <c r="ACA107" s="66" t="str">
        <f t="shared" si="809"/>
        <v/>
      </c>
      <c r="ACB107" s="66" t="str">
        <f t="shared" si="810"/>
        <v/>
      </c>
      <c r="ACC107" s="66" t="str">
        <f t="shared" si="811"/>
        <v/>
      </c>
      <c r="ACD107" s="66" t="str">
        <f t="shared" si="812"/>
        <v/>
      </c>
      <c r="ACE107" s="66" t="str">
        <f t="shared" si="813"/>
        <v/>
      </c>
      <c r="ACF107" s="66" t="str">
        <f t="shared" si="814"/>
        <v/>
      </c>
      <c r="ACG107" s="66" t="str">
        <f t="shared" si="815"/>
        <v/>
      </c>
      <c r="ACH107" s="66" t="str">
        <f t="shared" si="816"/>
        <v/>
      </c>
      <c r="ACI107" s="66" t="str">
        <f t="shared" si="817"/>
        <v/>
      </c>
      <c r="ACJ107" s="66" t="str">
        <f t="shared" si="818"/>
        <v/>
      </c>
      <c r="ACK107" s="66" t="str">
        <f t="shared" si="819"/>
        <v/>
      </c>
      <c r="ACL107" s="66" t="str">
        <f t="shared" si="820"/>
        <v/>
      </c>
      <c r="ACM107" s="66" t="str">
        <f t="shared" ref="ACM107:ACN107" si="865">IF(AND(ACS$3="Unit", ACL107=""), "", IF(AND(ACS$3="Unit", ACL107="-"),"", IF(ACS$3="Unit", "kg/GJ delivered", IF(AND(NY107&lt;&gt;"", NY107&lt;&gt;"-", NX107="-"),"", IF($H107="","", IF(NX107="nd", "",IF(NX107="&lt;n.a.&gt;", "", IF(NY107="#/MJ", "", IF(NY107="kg/GJ delivered",NX107,IF(NY107="g/MJ delivered",NX107,IF(NY107="kg/MJ delivered",NX107*1000,IF(NY107="mg/MJ delivered",NX107/1000,IF(NY107="g/kg",((NX107)*(1/$I107)*(1/$H107)),IF(NY107="mg/kg",((NX107/1000)*(1/$I107)*(1/$H107)),IF(NY107="mg/MJ delivered",NX107/1000,IF(NY107="-","","Error"))))))))))))))))</f>
        <v/>
      </c>
      <c r="ACN107" s="66" t="str">
        <f t="shared" si="865"/>
        <v/>
      </c>
      <c r="ACO107" s="66" t="str">
        <f t="shared" si="822"/>
        <v/>
      </c>
      <c r="ACP107" s="66" t="str">
        <f t="shared" si="823"/>
        <v/>
      </c>
      <c r="ACQ107" s="66" t="str">
        <f t="shared" si="824"/>
        <v/>
      </c>
      <c r="ACR107" s="66" t="str">
        <f t="shared" si="825"/>
        <v/>
      </c>
      <c r="ACS107" s="66" t="str">
        <f t="shared" si="826"/>
        <v/>
      </c>
      <c r="ACT107" s="66" t="str">
        <f t="shared" si="827"/>
        <v/>
      </c>
    </row>
    <row r="108" spans="2:774" x14ac:dyDescent="0.25">
      <c r="B108" s="66">
        <v>36</v>
      </c>
      <c r="C108" s="66" t="s">
        <v>201</v>
      </c>
      <c r="D108" s="66" t="s">
        <v>179</v>
      </c>
      <c r="E108" s="156" t="s">
        <v>1609</v>
      </c>
      <c r="F108" s="66" t="s">
        <v>178</v>
      </c>
      <c r="G108" s="66" t="s">
        <v>492</v>
      </c>
      <c r="H108" s="126">
        <v>0.17</v>
      </c>
      <c r="I108" s="130">
        <f>'Heating Values'!$D$21</f>
        <v>27.300999999999998</v>
      </c>
      <c r="J108" s="66" t="str">
        <f t="shared" si="449"/>
        <v>Coal Powder, Improved, CN</v>
      </c>
      <c r="K108" s="66" t="s">
        <v>1588</v>
      </c>
      <c r="L108" s="161"/>
      <c r="M108" s="161"/>
      <c r="N108" s="161"/>
      <c r="O108" s="66" t="s">
        <v>2232</v>
      </c>
      <c r="P108" s="66" t="str">
        <f t="shared" si="852"/>
        <v>CN</v>
      </c>
      <c r="Q108" s="66" t="s">
        <v>87</v>
      </c>
      <c r="R108" s="163">
        <v>4.41E-2</v>
      </c>
      <c r="S108" s="158" t="s">
        <v>173</v>
      </c>
      <c r="T108" s="166">
        <v>4.2999999999999999E-4</v>
      </c>
      <c r="U108" s="158" t="s">
        <v>173</v>
      </c>
      <c r="V108" s="158" t="s">
        <v>128</v>
      </c>
      <c r="W108" s="158" t="s">
        <v>128</v>
      </c>
      <c r="X108" s="163">
        <v>0.54200000000000004</v>
      </c>
      <c r="Y108" s="158" t="s">
        <v>173</v>
      </c>
      <c r="Z108" s="166">
        <v>2.6700000000000004E-4</v>
      </c>
      <c r="AA108" s="158" t="s">
        <v>173</v>
      </c>
      <c r="AB108" s="158" t="s">
        <v>128</v>
      </c>
      <c r="AC108" s="158" t="s">
        <v>128</v>
      </c>
      <c r="AD108" s="158" t="s">
        <v>128</v>
      </c>
      <c r="AE108" s="158" t="s">
        <v>128</v>
      </c>
      <c r="AF108" s="166">
        <v>1.45E-4</v>
      </c>
      <c r="AG108" s="158" t="s">
        <v>173</v>
      </c>
      <c r="AH108" s="166">
        <v>5.0299999999999997E-4</v>
      </c>
      <c r="AI108" s="158" t="s">
        <v>173</v>
      </c>
      <c r="AJ108" s="158" t="s">
        <v>128</v>
      </c>
      <c r="AK108" s="158" t="s">
        <v>128</v>
      </c>
      <c r="AL108" s="158" t="s">
        <v>128</v>
      </c>
      <c r="AM108" s="158" t="s">
        <v>128</v>
      </c>
      <c r="AN108" s="158" t="s">
        <v>128</v>
      </c>
      <c r="AO108" s="158" t="s">
        <v>128</v>
      </c>
      <c r="AP108" s="166">
        <v>5.5899999999999997E-5</v>
      </c>
      <c r="AQ108" s="158" t="s">
        <v>173</v>
      </c>
      <c r="AR108" s="166">
        <v>2.1199999999999999E-7</v>
      </c>
      <c r="AS108" s="158" t="s">
        <v>173</v>
      </c>
      <c r="AT108" s="158" t="s">
        <v>128</v>
      </c>
      <c r="AU108" s="158" t="s">
        <v>128</v>
      </c>
      <c r="AV108" s="158" t="s">
        <v>128</v>
      </c>
      <c r="AW108" s="158" t="s">
        <v>128</v>
      </c>
      <c r="AX108" s="158" t="s">
        <v>128</v>
      </c>
      <c r="AY108" s="158" t="s">
        <v>128</v>
      </c>
      <c r="AZ108" s="166">
        <v>1.7999999999999999E-8</v>
      </c>
      <c r="BA108" s="158" t="s">
        <v>173</v>
      </c>
      <c r="BB108" s="166">
        <v>5.1999999999999996E-8</v>
      </c>
      <c r="BC108" s="158" t="s">
        <v>173</v>
      </c>
      <c r="BD108" s="166">
        <v>8.0000000000000005E-9</v>
      </c>
      <c r="BE108" s="158" t="s">
        <v>173</v>
      </c>
      <c r="BF108" s="166">
        <v>3.7100000000000001E-6</v>
      </c>
      <c r="BG108" s="158" t="s">
        <v>173</v>
      </c>
      <c r="BH108" s="166">
        <v>2.6600000000000003E-7</v>
      </c>
      <c r="BI108" s="158" t="s">
        <v>173</v>
      </c>
      <c r="BJ108" s="158" t="s">
        <v>128</v>
      </c>
      <c r="BK108" s="158" t="s">
        <v>128</v>
      </c>
      <c r="BL108" s="166">
        <v>1.7099999999999999E-6</v>
      </c>
      <c r="BM108" s="158" t="s">
        <v>173</v>
      </c>
      <c r="BN108" s="166">
        <v>7.9000000000000006E-6</v>
      </c>
      <c r="BO108" s="158" t="s">
        <v>173</v>
      </c>
      <c r="BP108" s="166">
        <v>1.0199999999999999E-7</v>
      </c>
      <c r="BQ108" s="158" t="s">
        <v>173</v>
      </c>
      <c r="BR108" s="166">
        <v>5.5199999999999997E-6</v>
      </c>
      <c r="BS108" s="158" t="s">
        <v>173</v>
      </c>
      <c r="BT108" s="166">
        <v>6.1000000000000004E-8</v>
      </c>
      <c r="BU108" s="158" t="s">
        <v>173</v>
      </c>
      <c r="BV108" s="166">
        <v>5.8000000000000003E-8</v>
      </c>
      <c r="BW108" s="158" t="s">
        <v>173</v>
      </c>
      <c r="BX108" s="166">
        <v>1.2599999999999999E-7</v>
      </c>
      <c r="BY108" s="158" t="s">
        <v>173</v>
      </c>
      <c r="BZ108" s="166">
        <v>8.6999999999999998E-8</v>
      </c>
      <c r="CA108" s="158" t="s">
        <v>173</v>
      </c>
      <c r="CB108" s="166">
        <v>4.0000000000000001E-8</v>
      </c>
      <c r="CC108" s="158" t="s">
        <v>173</v>
      </c>
      <c r="CD108" s="166">
        <v>1.0000000000000001E-9</v>
      </c>
      <c r="CE108" s="158" t="s">
        <v>173</v>
      </c>
      <c r="CF108" s="166">
        <v>6E-9</v>
      </c>
      <c r="CG108" s="158" t="s">
        <v>173</v>
      </c>
      <c r="CH108" s="166">
        <v>4.0000000000000001E-8</v>
      </c>
      <c r="CI108" s="158" t="s">
        <v>173</v>
      </c>
      <c r="CJ108" s="166">
        <v>9.5999999999999999E-8</v>
      </c>
      <c r="CK108" s="158" t="s">
        <v>173</v>
      </c>
      <c r="CL108" s="166">
        <v>7.7100000000000001E-7</v>
      </c>
      <c r="CM108" s="158" t="s">
        <v>173</v>
      </c>
      <c r="CN108" s="166">
        <v>1.8600000000000002E-6</v>
      </c>
      <c r="CO108" s="158" t="s">
        <v>173</v>
      </c>
      <c r="CP108" s="166">
        <v>1.0300000000000001E-6</v>
      </c>
      <c r="CQ108" s="158" t="s">
        <v>173</v>
      </c>
      <c r="CR108" s="166">
        <v>4.8599999999999998E-7</v>
      </c>
      <c r="CS108" s="158" t="s">
        <v>173</v>
      </c>
      <c r="CT108" s="163">
        <v>1.5495100083497068E-2</v>
      </c>
      <c r="CU108" s="158" t="s">
        <v>173</v>
      </c>
      <c r="CV108" s="158" t="s">
        <v>128</v>
      </c>
      <c r="CW108" s="158" t="s">
        <v>128</v>
      </c>
      <c r="CX108" s="158" t="s">
        <v>128</v>
      </c>
      <c r="CY108" s="158" t="s">
        <v>128</v>
      </c>
      <c r="CZ108" s="166">
        <v>2.2500000000000002E-7</v>
      </c>
      <c r="DA108" s="158" t="s">
        <v>173</v>
      </c>
      <c r="DB108" s="166">
        <v>6.6000000000000009E-8</v>
      </c>
      <c r="DC108" s="158" t="s">
        <v>173</v>
      </c>
      <c r="DD108" s="166">
        <v>2.5100000000000001E-7</v>
      </c>
      <c r="DE108" s="158" t="s">
        <v>173</v>
      </c>
      <c r="DF108" s="166">
        <v>8.6999999999999998E-8</v>
      </c>
      <c r="DG108" s="158" t="s">
        <v>173</v>
      </c>
      <c r="DH108" s="166">
        <v>2.5999999999999998E-8</v>
      </c>
      <c r="DI108" s="158" t="s">
        <v>173</v>
      </c>
      <c r="DJ108" s="158" t="s">
        <v>128</v>
      </c>
      <c r="DK108" s="158" t="s">
        <v>128</v>
      </c>
      <c r="DL108" s="158" t="s">
        <v>128</v>
      </c>
      <c r="DM108" s="158" t="s">
        <v>128</v>
      </c>
      <c r="DN108" s="166">
        <v>1.08E-7</v>
      </c>
      <c r="DO108" s="158" t="s">
        <v>173</v>
      </c>
      <c r="DP108" s="158" t="s">
        <v>128</v>
      </c>
      <c r="DQ108" s="158" t="s">
        <v>128</v>
      </c>
      <c r="DR108" s="158" t="s">
        <v>128</v>
      </c>
      <c r="DS108" s="158" t="s">
        <v>128</v>
      </c>
      <c r="DT108" s="158" t="s">
        <v>128</v>
      </c>
      <c r="DU108" s="158" t="s">
        <v>128</v>
      </c>
      <c r="DV108" s="166">
        <v>6E-9</v>
      </c>
      <c r="DW108" s="158" t="s">
        <v>173</v>
      </c>
      <c r="DX108" s="158" t="s">
        <v>128</v>
      </c>
      <c r="DY108" s="158" t="s">
        <v>128</v>
      </c>
      <c r="DZ108" s="158" t="s">
        <v>128</v>
      </c>
      <c r="EA108" s="158" t="s">
        <v>128</v>
      </c>
      <c r="EB108" s="166">
        <v>8.9999999999999995E-9</v>
      </c>
      <c r="EC108" s="158" t="s">
        <v>173</v>
      </c>
      <c r="ED108" s="158" t="s">
        <v>128</v>
      </c>
      <c r="EE108" s="158" t="s">
        <v>128</v>
      </c>
      <c r="EF108" s="158" t="s">
        <v>128</v>
      </c>
      <c r="EG108" s="158" t="s">
        <v>128</v>
      </c>
      <c r="EH108" s="158" t="s">
        <v>128</v>
      </c>
      <c r="EI108" s="158" t="s">
        <v>128</v>
      </c>
      <c r="EJ108" s="158" t="s">
        <v>128</v>
      </c>
      <c r="EK108" s="158" t="s">
        <v>128</v>
      </c>
      <c r="EL108" s="158" t="s">
        <v>128</v>
      </c>
      <c r="EM108" s="158" t="s">
        <v>128</v>
      </c>
      <c r="EN108" s="158" t="s">
        <v>128</v>
      </c>
      <c r="EO108" s="158" t="s">
        <v>128</v>
      </c>
      <c r="EP108" s="158" t="s">
        <v>128</v>
      </c>
      <c r="EQ108" s="158" t="s">
        <v>128</v>
      </c>
      <c r="ER108" s="158" t="s">
        <v>128</v>
      </c>
      <c r="ES108" s="158" t="s">
        <v>128</v>
      </c>
      <c r="ET108" s="158" t="s">
        <v>128</v>
      </c>
      <c r="EU108" s="158" t="s">
        <v>128</v>
      </c>
      <c r="EV108" s="158" t="s">
        <v>128</v>
      </c>
      <c r="EW108" s="158" t="s">
        <v>128</v>
      </c>
      <c r="EX108" s="158" t="s">
        <v>128</v>
      </c>
      <c r="EY108" s="158" t="s">
        <v>128</v>
      </c>
      <c r="EZ108" s="158" t="s">
        <v>128</v>
      </c>
      <c r="FA108" s="158" t="s">
        <v>128</v>
      </c>
      <c r="FB108" s="158" t="s">
        <v>128</v>
      </c>
      <c r="FC108" s="158" t="s">
        <v>128</v>
      </c>
      <c r="FD108" s="158" t="s">
        <v>128</v>
      </c>
      <c r="FE108" s="158" t="s">
        <v>128</v>
      </c>
      <c r="FF108" s="158" t="s">
        <v>128</v>
      </c>
      <c r="FG108" s="158" t="s">
        <v>128</v>
      </c>
      <c r="FH108" s="158" t="s">
        <v>128</v>
      </c>
      <c r="FI108" s="158" t="s">
        <v>128</v>
      </c>
      <c r="FJ108" s="158" t="s">
        <v>128</v>
      </c>
      <c r="FK108" s="158" t="s">
        <v>128</v>
      </c>
      <c r="FL108" s="158" t="s">
        <v>128</v>
      </c>
      <c r="FM108" s="158" t="s">
        <v>128</v>
      </c>
      <c r="FN108" s="158" t="s">
        <v>128</v>
      </c>
      <c r="FO108" s="158" t="s">
        <v>128</v>
      </c>
      <c r="FP108" s="158" t="s">
        <v>128</v>
      </c>
      <c r="FQ108" s="158" t="s">
        <v>128</v>
      </c>
      <c r="FR108" s="158" t="s">
        <v>128</v>
      </c>
      <c r="FS108" s="158" t="s">
        <v>128</v>
      </c>
      <c r="FT108" s="158" t="s">
        <v>128</v>
      </c>
      <c r="FU108" s="158" t="s">
        <v>128</v>
      </c>
      <c r="FV108" s="158" t="s">
        <v>128</v>
      </c>
      <c r="FW108" s="158" t="s">
        <v>128</v>
      </c>
      <c r="FX108" s="158" t="s">
        <v>128</v>
      </c>
      <c r="FY108" s="158" t="s">
        <v>128</v>
      </c>
      <c r="FZ108" s="158" t="s">
        <v>128</v>
      </c>
      <c r="GA108" s="158" t="s">
        <v>128</v>
      </c>
      <c r="GB108" s="158" t="s">
        <v>128</v>
      </c>
      <c r="GC108" s="158" t="s">
        <v>128</v>
      </c>
      <c r="GD108" s="158" t="s">
        <v>128</v>
      </c>
      <c r="GE108" s="158" t="s">
        <v>128</v>
      </c>
      <c r="GF108" s="158" t="s">
        <v>128</v>
      </c>
      <c r="GG108" s="158" t="s">
        <v>128</v>
      </c>
      <c r="GH108" s="158" t="s">
        <v>128</v>
      </c>
      <c r="GI108" s="158" t="s">
        <v>128</v>
      </c>
      <c r="GJ108" s="158" t="s">
        <v>128</v>
      </c>
      <c r="GK108" s="158" t="s">
        <v>128</v>
      </c>
      <c r="GL108" s="158" t="s">
        <v>128</v>
      </c>
      <c r="GM108" s="158" t="s">
        <v>128</v>
      </c>
      <c r="GN108" s="158" t="s">
        <v>128</v>
      </c>
      <c r="GO108" s="158" t="s">
        <v>128</v>
      </c>
      <c r="GP108" s="158" t="s">
        <v>128</v>
      </c>
      <c r="GQ108" s="158" t="s">
        <v>128</v>
      </c>
      <c r="GR108" s="158" t="s">
        <v>128</v>
      </c>
      <c r="GS108" s="158" t="s">
        <v>128</v>
      </c>
      <c r="GT108" s="158" t="s">
        <v>128</v>
      </c>
      <c r="GU108" s="158" t="s">
        <v>128</v>
      </c>
      <c r="GV108" s="158" t="s">
        <v>128</v>
      </c>
      <c r="GW108" s="158" t="s">
        <v>128</v>
      </c>
      <c r="GX108" s="158" t="s">
        <v>128</v>
      </c>
      <c r="GY108" s="158" t="s">
        <v>128</v>
      </c>
      <c r="GZ108" s="158" t="s">
        <v>128</v>
      </c>
      <c r="HA108" s="158" t="s">
        <v>128</v>
      </c>
      <c r="HB108" s="158" t="s">
        <v>128</v>
      </c>
      <c r="HC108" s="158" t="s">
        <v>128</v>
      </c>
      <c r="HD108" s="158" t="s">
        <v>128</v>
      </c>
      <c r="HE108" s="158" t="s">
        <v>128</v>
      </c>
      <c r="HF108" s="158" t="s">
        <v>128</v>
      </c>
      <c r="HG108" s="158" t="s">
        <v>128</v>
      </c>
      <c r="HH108" s="158" t="s">
        <v>128</v>
      </c>
      <c r="HI108" s="158" t="s">
        <v>128</v>
      </c>
      <c r="HJ108" s="158" t="s">
        <v>128</v>
      </c>
      <c r="HK108" s="158" t="s">
        <v>128</v>
      </c>
      <c r="HL108" s="158" t="s">
        <v>128</v>
      </c>
      <c r="HM108" s="158" t="s">
        <v>128</v>
      </c>
      <c r="HN108" s="158" t="s">
        <v>128</v>
      </c>
      <c r="HO108" s="158" t="s">
        <v>128</v>
      </c>
      <c r="HP108" s="158" t="s">
        <v>128</v>
      </c>
      <c r="HQ108" s="158" t="s">
        <v>128</v>
      </c>
      <c r="HR108" s="158" t="s">
        <v>128</v>
      </c>
      <c r="HS108" s="158" t="s">
        <v>128</v>
      </c>
      <c r="HT108" s="158" t="s">
        <v>128</v>
      </c>
      <c r="HU108" s="158" t="s">
        <v>128</v>
      </c>
      <c r="HV108" s="158" t="s">
        <v>128</v>
      </c>
      <c r="HW108" s="158" t="s">
        <v>128</v>
      </c>
      <c r="HX108" s="158" t="s">
        <v>128</v>
      </c>
      <c r="HY108" s="158" t="s">
        <v>128</v>
      </c>
      <c r="HZ108" s="158" t="s">
        <v>128</v>
      </c>
      <c r="IA108" s="158" t="s">
        <v>128</v>
      </c>
      <c r="IB108" s="158" t="s">
        <v>128</v>
      </c>
      <c r="IC108" s="158" t="s">
        <v>128</v>
      </c>
      <c r="ID108" s="158" t="s">
        <v>128</v>
      </c>
      <c r="IE108" s="158" t="s">
        <v>128</v>
      </c>
      <c r="IF108" s="158" t="s">
        <v>128</v>
      </c>
      <c r="IG108" s="158" t="s">
        <v>128</v>
      </c>
      <c r="IH108" s="158" t="s">
        <v>128</v>
      </c>
      <c r="II108" s="158" t="s">
        <v>128</v>
      </c>
      <c r="IJ108" s="158" t="s">
        <v>128</v>
      </c>
      <c r="IK108" s="158" t="s">
        <v>128</v>
      </c>
      <c r="IL108" s="158" t="s">
        <v>128</v>
      </c>
      <c r="IM108" s="158" t="s">
        <v>128</v>
      </c>
      <c r="IN108" s="158" t="s">
        <v>128</v>
      </c>
      <c r="IO108" s="158" t="s">
        <v>128</v>
      </c>
      <c r="IP108" s="158" t="s">
        <v>128</v>
      </c>
      <c r="IQ108" s="158" t="s">
        <v>128</v>
      </c>
      <c r="IR108" s="158" t="s">
        <v>128</v>
      </c>
      <c r="IS108" s="158" t="s">
        <v>128</v>
      </c>
      <c r="IT108" s="158" t="s">
        <v>128</v>
      </c>
      <c r="IU108" s="158" t="s">
        <v>128</v>
      </c>
      <c r="IV108" s="158" t="s">
        <v>128</v>
      </c>
      <c r="IW108" s="158" t="s">
        <v>128</v>
      </c>
      <c r="IX108" s="158" t="s">
        <v>128</v>
      </c>
      <c r="IY108" s="158" t="s">
        <v>128</v>
      </c>
      <c r="IZ108" s="158" t="s">
        <v>128</v>
      </c>
      <c r="JA108" s="158" t="s">
        <v>128</v>
      </c>
      <c r="JB108" s="158" t="s">
        <v>128</v>
      </c>
      <c r="JC108" s="158" t="s">
        <v>128</v>
      </c>
      <c r="JD108" s="158" t="s">
        <v>128</v>
      </c>
      <c r="JE108" s="158" t="s">
        <v>128</v>
      </c>
      <c r="JF108" s="158" t="s">
        <v>128</v>
      </c>
      <c r="JG108" s="158" t="s">
        <v>128</v>
      </c>
      <c r="JH108" s="158" t="s">
        <v>128</v>
      </c>
      <c r="JI108" s="158" t="s">
        <v>128</v>
      </c>
      <c r="JJ108" s="158" t="s">
        <v>128</v>
      </c>
      <c r="JK108" s="158" t="s">
        <v>128</v>
      </c>
      <c r="JL108" s="158" t="s">
        <v>128</v>
      </c>
      <c r="JM108" s="158" t="s">
        <v>128</v>
      </c>
      <c r="JN108" s="158" t="s">
        <v>128</v>
      </c>
      <c r="JO108" s="158" t="s">
        <v>128</v>
      </c>
      <c r="JP108" s="158" t="s">
        <v>128</v>
      </c>
      <c r="JQ108" s="158" t="s">
        <v>128</v>
      </c>
      <c r="JR108" s="158" t="s">
        <v>128</v>
      </c>
      <c r="JS108" s="158" t="s">
        <v>128</v>
      </c>
      <c r="JT108" s="158" t="s">
        <v>128</v>
      </c>
      <c r="JU108" s="158" t="s">
        <v>128</v>
      </c>
      <c r="JV108" s="158" t="s">
        <v>128</v>
      </c>
      <c r="JW108" s="158" t="s">
        <v>128</v>
      </c>
      <c r="JX108" s="158" t="s">
        <v>128</v>
      </c>
      <c r="JY108" s="158" t="s">
        <v>128</v>
      </c>
      <c r="JZ108" s="158" t="s">
        <v>128</v>
      </c>
      <c r="KA108" s="158" t="s">
        <v>128</v>
      </c>
      <c r="KB108" s="158" t="s">
        <v>128</v>
      </c>
      <c r="KC108" s="158" t="s">
        <v>128</v>
      </c>
      <c r="KD108" s="158" t="s">
        <v>128</v>
      </c>
      <c r="KE108" s="158" t="s">
        <v>128</v>
      </c>
      <c r="KF108" s="158" t="s">
        <v>128</v>
      </c>
      <c r="KG108" s="158" t="s">
        <v>128</v>
      </c>
      <c r="KH108" s="158" t="s">
        <v>128</v>
      </c>
      <c r="KI108" s="158" t="s">
        <v>128</v>
      </c>
      <c r="KJ108" s="158" t="s">
        <v>128</v>
      </c>
      <c r="KK108" s="158" t="s">
        <v>128</v>
      </c>
      <c r="KL108" s="158" t="s">
        <v>128</v>
      </c>
      <c r="KM108" s="158" t="s">
        <v>128</v>
      </c>
      <c r="KN108" s="158" t="s">
        <v>128</v>
      </c>
      <c r="KO108" s="158" t="s">
        <v>128</v>
      </c>
      <c r="KP108" s="158" t="s">
        <v>128</v>
      </c>
      <c r="KQ108" s="158" t="s">
        <v>128</v>
      </c>
      <c r="KR108" s="158" t="s">
        <v>128</v>
      </c>
      <c r="KS108" s="158" t="s">
        <v>128</v>
      </c>
      <c r="KT108" s="158" t="s">
        <v>128</v>
      </c>
      <c r="KU108" s="158" t="s">
        <v>128</v>
      </c>
      <c r="KV108" s="158" t="s">
        <v>128</v>
      </c>
      <c r="KW108" s="158" t="s">
        <v>128</v>
      </c>
      <c r="KX108" s="158" t="s">
        <v>128</v>
      </c>
      <c r="KY108" s="158" t="s">
        <v>128</v>
      </c>
      <c r="KZ108" s="158" t="s">
        <v>128</v>
      </c>
      <c r="LA108" s="158" t="s">
        <v>128</v>
      </c>
      <c r="LB108" s="158" t="s">
        <v>128</v>
      </c>
      <c r="LC108" s="158" t="s">
        <v>128</v>
      </c>
      <c r="LD108" s="158" t="s">
        <v>128</v>
      </c>
      <c r="LE108" s="158" t="s">
        <v>128</v>
      </c>
      <c r="LF108" s="158" t="s">
        <v>128</v>
      </c>
      <c r="LG108" s="158" t="s">
        <v>128</v>
      </c>
      <c r="LH108" s="158" t="s">
        <v>128</v>
      </c>
      <c r="LI108" s="158" t="s">
        <v>128</v>
      </c>
      <c r="LJ108" s="158" t="s">
        <v>128</v>
      </c>
      <c r="LK108" s="158" t="s">
        <v>128</v>
      </c>
      <c r="LL108" s="158" t="s">
        <v>128</v>
      </c>
      <c r="LM108" s="158" t="s">
        <v>128</v>
      </c>
      <c r="LN108" s="158" t="s">
        <v>128</v>
      </c>
      <c r="LO108" s="158" t="s">
        <v>128</v>
      </c>
      <c r="LP108" s="158" t="s">
        <v>128</v>
      </c>
      <c r="LQ108" s="158" t="s">
        <v>128</v>
      </c>
      <c r="LR108" s="158" t="s">
        <v>128</v>
      </c>
      <c r="LS108" s="158" t="s">
        <v>128</v>
      </c>
      <c r="LT108" s="158" t="s">
        <v>128</v>
      </c>
      <c r="LU108" s="158" t="s">
        <v>128</v>
      </c>
      <c r="LV108" s="158" t="s">
        <v>128</v>
      </c>
      <c r="LW108" s="158" t="s">
        <v>128</v>
      </c>
      <c r="LX108" s="158" t="s">
        <v>128</v>
      </c>
      <c r="LY108" s="158" t="s">
        <v>128</v>
      </c>
      <c r="LZ108" s="158" t="s">
        <v>128</v>
      </c>
      <c r="MA108" s="158" t="s">
        <v>128</v>
      </c>
      <c r="MB108" s="158" t="s">
        <v>128</v>
      </c>
      <c r="MC108" s="158" t="s">
        <v>128</v>
      </c>
      <c r="MD108" s="158" t="s">
        <v>128</v>
      </c>
      <c r="ME108" s="158" t="s">
        <v>128</v>
      </c>
      <c r="MF108" s="158" t="s">
        <v>128</v>
      </c>
      <c r="MG108" s="158" t="s">
        <v>128</v>
      </c>
      <c r="MH108" s="158" t="s">
        <v>128</v>
      </c>
      <c r="MI108" s="158" t="s">
        <v>128</v>
      </c>
      <c r="MJ108" s="158" t="s">
        <v>128</v>
      </c>
      <c r="MK108" s="158" t="s">
        <v>128</v>
      </c>
      <c r="ML108" s="158" t="s">
        <v>128</v>
      </c>
      <c r="MM108" s="158" t="s">
        <v>128</v>
      </c>
      <c r="MN108" s="158" t="s">
        <v>128</v>
      </c>
      <c r="MO108" s="158" t="s">
        <v>128</v>
      </c>
      <c r="MP108" s="158" t="s">
        <v>128</v>
      </c>
      <c r="MQ108" s="158" t="s">
        <v>128</v>
      </c>
      <c r="MR108" s="158" t="s">
        <v>128</v>
      </c>
      <c r="MS108" s="158" t="s">
        <v>128</v>
      </c>
      <c r="MT108" s="158" t="s">
        <v>128</v>
      </c>
      <c r="MU108" s="158" t="s">
        <v>128</v>
      </c>
      <c r="MV108" s="158" t="s">
        <v>128</v>
      </c>
      <c r="MW108" s="158" t="s">
        <v>128</v>
      </c>
      <c r="MX108" s="158" t="s">
        <v>128</v>
      </c>
      <c r="MY108" s="158" t="s">
        <v>128</v>
      </c>
      <c r="MZ108" s="158" t="s">
        <v>128</v>
      </c>
      <c r="NA108" s="158" t="s">
        <v>128</v>
      </c>
      <c r="NB108" s="158" t="s">
        <v>128</v>
      </c>
      <c r="NC108" s="158" t="s">
        <v>128</v>
      </c>
      <c r="ND108" s="158" t="s">
        <v>128</v>
      </c>
      <c r="NE108" s="158" t="s">
        <v>128</v>
      </c>
      <c r="NF108" s="158" t="s">
        <v>128</v>
      </c>
      <c r="NG108" s="158" t="s">
        <v>128</v>
      </c>
      <c r="NH108" s="158" t="s">
        <v>128</v>
      </c>
      <c r="NI108" s="158" t="s">
        <v>128</v>
      </c>
      <c r="NJ108" s="158" t="s">
        <v>128</v>
      </c>
      <c r="NK108" s="158" t="s">
        <v>128</v>
      </c>
      <c r="NL108" s="158" t="s">
        <v>128</v>
      </c>
      <c r="NM108" s="158" t="s">
        <v>128</v>
      </c>
      <c r="NN108" s="158" t="s">
        <v>128</v>
      </c>
      <c r="NO108" s="158" t="s">
        <v>128</v>
      </c>
      <c r="NP108" s="158" t="s">
        <v>128</v>
      </c>
      <c r="NQ108" s="158" t="s">
        <v>128</v>
      </c>
      <c r="NR108" s="158" t="s">
        <v>128</v>
      </c>
      <c r="NS108" s="158" t="s">
        <v>128</v>
      </c>
      <c r="NT108" s="158" t="s">
        <v>128</v>
      </c>
      <c r="NU108" s="158" t="s">
        <v>128</v>
      </c>
      <c r="NV108" s="158" t="s">
        <v>128</v>
      </c>
      <c r="NW108" s="158" t="s">
        <v>128</v>
      </c>
      <c r="NX108" s="158" t="s">
        <v>128</v>
      </c>
      <c r="NY108" s="158" t="s">
        <v>128</v>
      </c>
      <c r="NZ108" s="158" t="s">
        <v>128</v>
      </c>
      <c r="OA108" s="158" t="s">
        <v>128</v>
      </c>
      <c r="OB108" s="158" t="s">
        <v>128</v>
      </c>
      <c r="OC108" s="158" t="s">
        <v>128</v>
      </c>
      <c r="OD108" s="158" t="s">
        <v>128</v>
      </c>
      <c r="OE108" s="170" t="s">
        <v>128</v>
      </c>
      <c r="OF108" s="181"/>
      <c r="OG108" s="174">
        <f t="shared" si="451"/>
        <v>44.1</v>
      </c>
      <c r="OH108" s="66" t="str">
        <f t="shared" si="452"/>
        <v>kg/GJ delivered</v>
      </c>
      <c r="OI108" s="126">
        <f t="shared" si="453"/>
        <v>0.43</v>
      </c>
      <c r="OJ108" s="66" t="str">
        <f t="shared" si="454"/>
        <v>kg/GJ delivered</v>
      </c>
      <c r="OK108" s="66" t="str">
        <f t="shared" si="455"/>
        <v/>
      </c>
      <c r="OL108" s="66" t="str">
        <f t="shared" si="456"/>
        <v/>
      </c>
      <c r="OM108" s="159">
        <f t="shared" si="457"/>
        <v>542</v>
      </c>
      <c r="ON108" s="66" t="str">
        <f t="shared" si="458"/>
        <v>kg/GJ delivered</v>
      </c>
      <c r="OO108" s="126">
        <f t="shared" si="459"/>
        <v>0.26700000000000002</v>
      </c>
      <c r="OP108" s="66" t="str">
        <f t="shared" si="460"/>
        <v>kg/GJ delivered</v>
      </c>
      <c r="OQ108" s="66" t="str">
        <f t="shared" si="461"/>
        <v/>
      </c>
      <c r="OR108" s="66" t="str">
        <f t="shared" si="462"/>
        <v/>
      </c>
      <c r="OS108" s="66" t="str">
        <f t="shared" si="463"/>
        <v/>
      </c>
      <c r="OT108" s="66" t="str">
        <f t="shared" si="464"/>
        <v/>
      </c>
      <c r="OU108" s="126">
        <f t="shared" si="465"/>
        <v>0.14499999999999999</v>
      </c>
      <c r="OV108" s="66" t="str">
        <f t="shared" si="466"/>
        <v>kg/GJ delivered</v>
      </c>
      <c r="OW108" s="126">
        <f t="shared" si="467"/>
        <v>0.503</v>
      </c>
      <c r="OX108" s="66" t="str">
        <f t="shared" si="468"/>
        <v>kg/GJ delivered</v>
      </c>
      <c r="OY108" s="66" t="str">
        <f t="shared" si="469"/>
        <v/>
      </c>
      <c r="OZ108" s="66" t="str">
        <f t="shared" si="470"/>
        <v/>
      </c>
      <c r="PA108" s="66" t="str">
        <f t="shared" si="471"/>
        <v/>
      </c>
      <c r="PB108" s="66" t="str">
        <f t="shared" si="472"/>
        <v/>
      </c>
      <c r="PC108" s="66" t="str">
        <f t="shared" si="473"/>
        <v/>
      </c>
      <c r="PD108" s="66" t="str">
        <f t="shared" si="474"/>
        <v/>
      </c>
      <c r="PE108" s="126">
        <f t="shared" si="475"/>
        <v>5.5899999999999998E-2</v>
      </c>
      <c r="PF108" s="66" t="str">
        <f t="shared" si="476"/>
        <v>kg/GJ delivered</v>
      </c>
      <c r="PG108" s="160">
        <f t="shared" si="477"/>
        <v>2.12E-4</v>
      </c>
      <c r="PH108" s="66" t="str">
        <f t="shared" si="478"/>
        <v>kg/GJ delivered</v>
      </c>
      <c r="PI108" s="66" t="str">
        <f t="shared" si="479"/>
        <v/>
      </c>
      <c r="PJ108" s="66" t="str">
        <f t="shared" si="480"/>
        <v/>
      </c>
      <c r="PK108" s="66" t="str">
        <f t="shared" si="481"/>
        <v/>
      </c>
      <c r="PL108" s="66" t="str">
        <f t="shared" si="482"/>
        <v/>
      </c>
      <c r="PM108" s="66" t="str">
        <f t="shared" si="483"/>
        <v/>
      </c>
      <c r="PN108" s="66" t="str">
        <f t="shared" si="484"/>
        <v/>
      </c>
      <c r="PO108" s="160">
        <f t="shared" si="485"/>
        <v>1.8E-5</v>
      </c>
      <c r="PP108" s="66" t="str">
        <f t="shared" si="486"/>
        <v>kg/GJ delivered</v>
      </c>
      <c r="PQ108" s="160">
        <f t="shared" si="487"/>
        <v>5.1999999999999997E-5</v>
      </c>
      <c r="PR108" s="66" t="str">
        <f t="shared" si="488"/>
        <v>kg/GJ delivered</v>
      </c>
      <c r="PS108" s="160">
        <f t="shared" si="489"/>
        <v>8.0000000000000013E-6</v>
      </c>
      <c r="PT108" s="66" t="str">
        <f t="shared" si="490"/>
        <v>kg/GJ delivered</v>
      </c>
      <c r="PU108" s="160">
        <f t="shared" si="491"/>
        <v>3.7100000000000002E-3</v>
      </c>
      <c r="PV108" s="66" t="str">
        <f t="shared" si="492"/>
        <v>kg/GJ delivered</v>
      </c>
      <c r="PW108" s="160">
        <f t="shared" si="493"/>
        <v>2.6600000000000001E-4</v>
      </c>
      <c r="PX108" s="66" t="str">
        <f t="shared" si="494"/>
        <v>kg/GJ delivered</v>
      </c>
      <c r="PY108" s="66" t="str">
        <f t="shared" si="495"/>
        <v/>
      </c>
      <c r="PZ108" s="66" t="str">
        <f t="shared" si="496"/>
        <v/>
      </c>
      <c r="QA108" s="160">
        <f t="shared" si="497"/>
        <v>1.7099999999999999E-3</v>
      </c>
      <c r="QB108" s="66" t="str">
        <f t="shared" si="498"/>
        <v>kg/GJ delivered</v>
      </c>
      <c r="QC108" s="160">
        <f t="shared" si="499"/>
        <v>7.9000000000000008E-3</v>
      </c>
      <c r="QD108" s="66" t="str">
        <f t="shared" si="500"/>
        <v>kg/GJ delivered</v>
      </c>
      <c r="QE108" s="160">
        <f t="shared" si="501"/>
        <v>1.0199999999999999E-4</v>
      </c>
      <c r="QF108" s="66" t="str">
        <f t="shared" si="502"/>
        <v>kg/GJ delivered</v>
      </c>
      <c r="QG108" s="160">
        <f t="shared" si="503"/>
        <v>5.5199999999999997E-3</v>
      </c>
      <c r="QH108" s="66" t="str">
        <f t="shared" si="504"/>
        <v>kg/GJ delivered</v>
      </c>
      <c r="QI108" s="160">
        <f t="shared" si="505"/>
        <v>6.1000000000000005E-5</v>
      </c>
      <c r="QJ108" s="66" t="str">
        <f t="shared" si="506"/>
        <v>kg/GJ delivered</v>
      </c>
      <c r="QK108" s="160">
        <f t="shared" si="507"/>
        <v>5.8E-5</v>
      </c>
      <c r="QL108" s="66" t="str">
        <f t="shared" si="508"/>
        <v>kg/GJ delivered</v>
      </c>
      <c r="QM108" s="160">
        <f t="shared" si="509"/>
        <v>1.26E-4</v>
      </c>
      <c r="QN108" s="66" t="str">
        <f t="shared" si="510"/>
        <v>kg/GJ delivered</v>
      </c>
      <c r="QO108" s="160">
        <f t="shared" si="511"/>
        <v>8.7000000000000001E-5</v>
      </c>
      <c r="QP108" s="66" t="str">
        <f t="shared" si="512"/>
        <v>kg/GJ delivered</v>
      </c>
      <c r="QQ108" s="160">
        <f t="shared" si="513"/>
        <v>4.0000000000000003E-5</v>
      </c>
      <c r="QR108" s="66" t="str">
        <f t="shared" si="514"/>
        <v>kg/GJ delivered</v>
      </c>
      <c r="QS108" s="160">
        <f t="shared" si="515"/>
        <v>1.0000000000000002E-6</v>
      </c>
      <c r="QT108" s="66" t="str">
        <f t="shared" si="516"/>
        <v>kg/GJ delivered</v>
      </c>
      <c r="QU108" s="160">
        <f t="shared" si="517"/>
        <v>6.0000000000000002E-6</v>
      </c>
      <c r="QV108" s="66" t="str">
        <f t="shared" si="518"/>
        <v>kg/GJ delivered</v>
      </c>
      <c r="QW108" s="160">
        <f t="shared" si="519"/>
        <v>4.0000000000000003E-5</v>
      </c>
      <c r="QX108" s="66" t="str">
        <f t="shared" si="520"/>
        <v>kg/GJ delivered</v>
      </c>
      <c r="QY108" s="160">
        <f t="shared" si="521"/>
        <v>9.6000000000000002E-5</v>
      </c>
      <c r="QZ108" s="66" t="str">
        <f t="shared" si="522"/>
        <v>kg/GJ delivered</v>
      </c>
      <c r="RA108" s="160">
        <f t="shared" si="523"/>
        <v>7.7099999999999998E-4</v>
      </c>
      <c r="RB108" s="66" t="str">
        <f t="shared" si="524"/>
        <v>kg/GJ delivered</v>
      </c>
      <c r="RC108" s="160">
        <f t="shared" si="525"/>
        <v>1.8600000000000001E-3</v>
      </c>
      <c r="RD108" s="66" t="str">
        <f t="shared" si="526"/>
        <v>kg/GJ delivered</v>
      </c>
      <c r="RE108" s="160">
        <f t="shared" si="527"/>
        <v>1.0300000000000001E-3</v>
      </c>
      <c r="RF108" s="66" t="str">
        <f t="shared" si="528"/>
        <v>kg/GJ delivered</v>
      </c>
      <c r="RG108" s="160">
        <f t="shared" si="529"/>
        <v>4.86E-4</v>
      </c>
      <c r="RH108" s="66" t="str">
        <f t="shared" si="530"/>
        <v>kg/GJ delivered</v>
      </c>
      <c r="RI108" s="130">
        <f t="shared" si="531"/>
        <v>15.495100083497068</v>
      </c>
      <c r="RJ108" s="66" t="str">
        <f t="shared" si="532"/>
        <v>kg/GJ delivered</v>
      </c>
      <c r="RK108" s="66" t="str">
        <f t="shared" si="533"/>
        <v/>
      </c>
      <c r="RL108" s="66" t="str">
        <f t="shared" si="534"/>
        <v/>
      </c>
      <c r="RM108" s="66" t="str">
        <f t="shared" si="535"/>
        <v/>
      </c>
      <c r="RN108" s="66" t="str">
        <f t="shared" si="536"/>
        <v/>
      </c>
      <c r="RO108" s="160">
        <f t="shared" si="537"/>
        <v>2.2500000000000002E-4</v>
      </c>
      <c r="RP108" s="66" t="str">
        <f t="shared" si="538"/>
        <v>kg/GJ delivered</v>
      </c>
      <c r="RQ108" s="160">
        <f t="shared" si="539"/>
        <v>6.6000000000000005E-5</v>
      </c>
      <c r="RR108" s="66" t="str">
        <f t="shared" si="540"/>
        <v>kg/GJ delivered</v>
      </c>
      <c r="RS108" s="160">
        <f t="shared" si="541"/>
        <v>2.5100000000000003E-4</v>
      </c>
      <c r="RT108" s="66" t="str">
        <f t="shared" si="542"/>
        <v>kg/GJ delivered</v>
      </c>
      <c r="RU108" s="160">
        <f t="shared" si="543"/>
        <v>8.7000000000000001E-5</v>
      </c>
      <c r="RV108" s="66" t="str">
        <f t="shared" si="544"/>
        <v>kg/GJ delivered</v>
      </c>
      <c r="RW108" s="160">
        <f t="shared" si="545"/>
        <v>2.5999999999999998E-5</v>
      </c>
      <c r="RX108" s="66" t="str">
        <f t="shared" si="546"/>
        <v>kg/GJ delivered</v>
      </c>
      <c r="RY108" s="66" t="str">
        <f t="shared" si="547"/>
        <v/>
      </c>
      <c r="RZ108" s="66" t="str">
        <f t="shared" si="548"/>
        <v/>
      </c>
      <c r="SA108" s="66" t="str">
        <f t="shared" si="549"/>
        <v/>
      </c>
      <c r="SB108" s="66" t="str">
        <f t="shared" si="550"/>
        <v/>
      </c>
      <c r="SC108" s="160">
        <f t="shared" si="551"/>
        <v>1.08E-4</v>
      </c>
      <c r="SD108" s="66" t="str">
        <f t="shared" si="552"/>
        <v>kg/GJ delivered</v>
      </c>
      <c r="SE108" s="66" t="str">
        <f t="shared" si="553"/>
        <v/>
      </c>
      <c r="SF108" s="66" t="str">
        <f t="shared" si="554"/>
        <v/>
      </c>
      <c r="SG108" s="66" t="str">
        <f t="shared" si="555"/>
        <v/>
      </c>
      <c r="SH108" s="66" t="str">
        <f t="shared" si="556"/>
        <v/>
      </c>
      <c r="SI108" s="66" t="str">
        <f t="shared" si="557"/>
        <v/>
      </c>
      <c r="SJ108" s="66" t="str">
        <f t="shared" si="558"/>
        <v/>
      </c>
      <c r="SK108" s="160">
        <f t="shared" si="559"/>
        <v>6.0000000000000002E-6</v>
      </c>
      <c r="SL108" s="66" t="str">
        <f t="shared" si="560"/>
        <v>kg/GJ delivered</v>
      </c>
      <c r="SM108" s="66" t="str">
        <f t="shared" si="561"/>
        <v/>
      </c>
      <c r="SN108" s="66" t="str">
        <f t="shared" si="562"/>
        <v/>
      </c>
      <c r="SO108" s="66" t="str">
        <f t="shared" si="563"/>
        <v/>
      </c>
      <c r="SP108" s="66" t="str">
        <f t="shared" si="564"/>
        <v/>
      </c>
      <c r="SQ108" s="160">
        <f t="shared" si="565"/>
        <v>9.0000000000000002E-6</v>
      </c>
      <c r="SR108" s="66" t="str">
        <f t="shared" si="566"/>
        <v>kg/GJ delivered</v>
      </c>
      <c r="SS108" s="66" t="str">
        <f t="shared" si="567"/>
        <v/>
      </c>
      <c r="ST108" s="66" t="str">
        <f t="shared" si="568"/>
        <v/>
      </c>
      <c r="SU108" s="66" t="str">
        <f t="shared" si="569"/>
        <v/>
      </c>
      <c r="SV108" s="66" t="str">
        <f t="shared" si="570"/>
        <v/>
      </c>
      <c r="SW108" s="66" t="str">
        <f t="shared" si="571"/>
        <v/>
      </c>
      <c r="SX108" s="66" t="str">
        <f t="shared" si="572"/>
        <v/>
      </c>
      <c r="SY108" s="66" t="str">
        <f t="shared" si="573"/>
        <v/>
      </c>
      <c r="SZ108" s="66" t="str">
        <f t="shared" si="574"/>
        <v/>
      </c>
      <c r="TA108" s="66" t="str">
        <f t="shared" si="575"/>
        <v/>
      </c>
      <c r="TB108" s="66" t="str">
        <f t="shared" si="576"/>
        <v/>
      </c>
      <c r="TC108" s="66" t="str">
        <f t="shared" si="577"/>
        <v/>
      </c>
      <c r="TD108" s="66" t="str">
        <f t="shared" si="578"/>
        <v/>
      </c>
      <c r="TE108" s="66" t="str">
        <f t="shared" si="579"/>
        <v/>
      </c>
      <c r="TF108" s="66" t="str">
        <f t="shared" si="580"/>
        <v/>
      </c>
      <c r="TG108" s="66" t="str">
        <f t="shared" si="581"/>
        <v/>
      </c>
      <c r="TH108" s="66" t="str">
        <f t="shared" si="582"/>
        <v/>
      </c>
      <c r="TI108" s="66" t="str">
        <f t="shared" si="583"/>
        <v/>
      </c>
      <c r="TJ108" s="66" t="str">
        <f t="shared" si="584"/>
        <v/>
      </c>
      <c r="TK108" s="66" t="str">
        <f t="shared" si="585"/>
        <v/>
      </c>
      <c r="TL108" s="66" t="str">
        <f t="shared" si="586"/>
        <v/>
      </c>
      <c r="TM108" s="66" t="str">
        <f t="shared" si="587"/>
        <v/>
      </c>
      <c r="TN108" s="66" t="str">
        <f t="shared" si="588"/>
        <v/>
      </c>
      <c r="TO108" s="66" t="str">
        <f t="shared" si="589"/>
        <v/>
      </c>
      <c r="TP108" s="66" t="str">
        <f t="shared" si="590"/>
        <v/>
      </c>
      <c r="TQ108" s="66" t="str">
        <f t="shared" si="591"/>
        <v/>
      </c>
      <c r="TR108" s="66" t="str">
        <f t="shared" si="592"/>
        <v/>
      </c>
      <c r="TS108" s="66" t="str">
        <f t="shared" si="593"/>
        <v/>
      </c>
      <c r="TT108" s="66" t="str">
        <f t="shared" si="594"/>
        <v/>
      </c>
      <c r="TU108" s="66" t="str">
        <f t="shared" si="595"/>
        <v/>
      </c>
      <c r="TV108" s="66" t="str">
        <f t="shared" si="596"/>
        <v/>
      </c>
      <c r="TW108" s="66" t="str">
        <f t="shared" si="597"/>
        <v/>
      </c>
      <c r="TX108" s="66" t="str">
        <f t="shared" si="598"/>
        <v/>
      </c>
      <c r="TY108" s="66" t="str">
        <f t="shared" si="599"/>
        <v/>
      </c>
      <c r="TZ108" s="66" t="str">
        <f t="shared" si="600"/>
        <v/>
      </c>
      <c r="UA108" s="66" t="str">
        <f t="shared" si="601"/>
        <v/>
      </c>
      <c r="UB108" s="66" t="str">
        <f t="shared" si="602"/>
        <v/>
      </c>
      <c r="UC108" s="66" t="str">
        <f t="shared" si="603"/>
        <v/>
      </c>
      <c r="UD108" s="66" t="str">
        <f t="shared" si="604"/>
        <v/>
      </c>
      <c r="UE108" s="66" t="str">
        <f t="shared" si="605"/>
        <v/>
      </c>
      <c r="UF108" s="66" t="str">
        <f t="shared" si="606"/>
        <v/>
      </c>
      <c r="UG108" s="66" t="str">
        <f t="shared" si="607"/>
        <v/>
      </c>
      <c r="UH108" s="66" t="str">
        <f t="shared" si="608"/>
        <v/>
      </c>
      <c r="UI108" s="66" t="str">
        <f t="shared" si="609"/>
        <v/>
      </c>
      <c r="UJ108" s="66" t="str">
        <f t="shared" si="610"/>
        <v/>
      </c>
      <c r="UK108" s="66" t="str">
        <f t="shared" si="611"/>
        <v/>
      </c>
      <c r="UL108" s="66" t="str">
        <f t="shared" si="612"/>
        <v/>
      </c>
      <c r="UM108" s="66" t="str">
        <f t="shared" si="613"/>
        <v/>
      </c>
      <c r="UN108" s="66" t="str">
        <f t="shared" si="614"/>
        <v/>
      </c>
      <c r="UO108" s="66" t="str">
        <f t="shared" si="615"/>
        <v/>
      </c>
      <c r="UP108" s="66" t="str">
        <f t="shared" si="616"/>
        <v/>
      </c>
      <c r="UQ108" s="66" t="str">
        <f t="shared" si="617"/>
        <v/>
      </c>
      <c r="UR108" s="66" t="str">
        <f t="shared" si="618"/>
        <v/>
      </c>
      <c r="US108" s="66" t="str">
        <f t="shared" si="619"/>
        <v/>
      </c>
      <c r="UT108" s="66" t="str">
        <f t="shared" si="620"/>
        <v/>
      </c>
      <c r="UU108" s="66" t="str">
        <f t="shared" si="621"/>
        <v/>
      </c>
      <c r="UV108" s="66" t="str">
        <f t="shared" si="622"/>
        <v/>
      </c>
      <c r="UW108" s="66" t="str">
        <f t="shared" si="623"/>
        <v/>
      </c>
      <c r="UX108" s="66" t="str">
        <f t="shared" si="624"/>
        <v/>
      </c>
      <c r="UY108" s="66" t="str">
        <f t="shared" si="625"/>
        <v/>
      </c>
      <c r="UZ108" s="66" t="str">
        <f t="shared" si="626"/>
        <v/>
      </c>
      <c r="VA108" s="66" t="str">
        <f t="shared" si="627"/>
        <v/>
      </c>
      <c r="VB108" s="66" t="str">
        <f t="shared" si="628"/>
        <v/>
      </c>
      <c r="VC108" s="66" t="str">
        <f t="shared" si="629"/>
        <v/>
      </c>
      <c r="VD108" s="66" t="str">
        <f t="shared" si="630"/>
        <v/>
      </c>
      <c r="VE108" s="66" t="str">
        <f t="shared" si="631"/>
        <v/>
      </c>
      <c r="VF108" s="66" t="str">
        <f t="shared" si="632"/>
        <v/>
      </c>
      <c r="VG108" s="66" t="str">
        <f t="shared" si="633"/>
        <v/>
      </c>
      <c r="VH108" s="66" t="str">
        <f t="shared" si="634"/>
        <v/>
      </c>
      <c r="VI108" s="66" t="str">
        <f t="shared" si="635"/>
        <v/>
      </c>
      <c r="VJ108" s="66" t="str">
        <f t="shared" si="636"/>
        <v/>
      </c>
      <c r="VK108" s="66" t="str">
        <f t="shared" si="637"/>
        <v/>
      </c>
      <c r="VL108" s="66" t="str">
        <f t="shared" si="638"/>
        <v/>
      </c>
      <c r="VM108" s="66" t="str">
        <f t="shared" si="639"/>
        <v/>
      </c>
      <c r="VN108" s="66" t="str">
        <f t="shared" si="640"/>
        <v/>
      </c>
      <c r="VO108" s="66" t="str">
        <f t="shared" si="641"/>
        <v/>
      </c>
      <c r="VP108" s="66" t="str">
        <f t="shared" si="642"/>
        <v/>
      </c>
      <c r="VQ108" s="66" t="str">
        <f t="shared" si="643"/>
        <v/>
      </c>
      <c r="VR108" s="66" t="str">
        <f t="shared" si="644"/>
        <v/>
      </c>
      <c r="VS108" s="66" t="str">
        <f t="shared" si="645"/>
        <v/>
      </c>
      <c r="VT108" s="66" t="str">
        <f t="shared" si="646"/>
        <v/>
      </c>
      <c r="VU108" s="66" t="str">
        <f t="shared" si="647"/>
        <v/>
      </c>
      <c r="VV108" s="66" t="str">
        <f t="shared" si="648"/>
        <v/>
      </c>
      <c r="VW108" s="66" t="str">
        <f t="shared" si="649"/>
        <v/>
      </c>
      <c r="VX108" s="66" t="str">
        <f t="shared" si="650"/>
        <v/>
      </c>
      <c r="VY108" s="66" t="str">
        <f t="shared" si="651"/>
        <v/>
      </c>
      <c r="VZ108" s="66" t="str">
        <f t="shared" si="652"/>
        <v/>
      </c>
      <c r="WA108" s="66" t="str">
        <f t="shared" si="653"/>
        <v/>
      </c>
      <c r="WB108" s="66" t="str">
        <f t="shared" si="654"/>
        <v/>
      </c>
      <c r="WC108" s="66" t="str">
        <f t="shared" si="655"/>
        <v/>
      </c>
      <c r="WD108" s="66" t="str">
        <f t="shared" si="656"/>
        <v/>
      </c>
      <c r="WE108" s="66" t="str">
        <f t="shared" si="657"/>
        <v/>
      </c>
      <c r="WF108" s="66" t="str">
        <f t="shared" si="658"/>
        <v/>
      </c>
      <c r="WG108" s="66" t="str">
        <f t="shared" si="659"/>
        <v/>
      </c>
      <c r="WH108" s="66" t="str">
        <f t="shared" si="660"/>
        <v/>
      </c>
      <c r="WI108" s="66" t="str">
        <f t="shared" si="661"/>
        <v/>
      </c>
      <c r="WJ108" s="66" t="str">
        <f t="shared" si="662"/>
        <v/>
      </c>
      <c r="WK108" s="66" t="str">
        <f t="shared" si="663"/>
        <v/>
      </c>
      <c r="WL108" s="66" t="str">
        <f t="shared" si="664"/>
        <v/>
      </c>
      <c r="WM108" s="66" t="str">
        <f t="shared" si="665"/>
        <v/>
      </c>
      <c r="WN108" s="66" t="str">
        <f t="shared" si="666"/>
        <v/>
      </c>
      <c r="WO108" s="66" t="str">
        <f t="shared" si="667"/>
        <v/>
      </c>
      <c r="WP108" s="66" t="str">
        <f t="shared" si="668"/>
        <v/>
      </c>
      <c r="WQ108" s="66" t="str">
        <f t="shared" si="669"/>
        <v/>
      </c>
      <c r="WR108" s="66" t="str">
        <f t="shared" si="670"/>
        <v/>
      </c>
      <c r="WS108" s="66" t="str">
        <f t="shared" si="671"/>
        <v/>
      </c>
      <c r="WT108" s="66" t="str">
        <f t="shared" si="672"/>
        <v/>
      </c>
      <c r="WU108" s="66" t="str">
        <f t="shared" si="673"/>
        <v/>
      </c>
      <c r="WV108" s="66" t="str">
        <f t="shared" si="674"/>
        <v/>
      </c>
      <c r="WW108" s="66" t="str">
        <f t="shared" si="675"/>
        <v/>
      </c>
      <c r="WX108" s="66" t="str">
        <f t="shared" si="676"/>
        <v/>
      </c>
      <c r="WY108" s="66" t="str">
        <f t="shared" si="677"/>
        <v/>
      </c>
      <c r="WZ108" s="66" t="str">
        <f t="shared" si="678"/>
        <v/>
      </c>
      <c r="XA108" s="66" t="str">
        <f t="shared" si="679"/>
        <v/>
      </c>
      <c r="XB108" s="66" t="str">
        <f t="shared" si="680"/>
        <v/>
      </c>
      <c r="XC108" s="66" t="str">
        <f t="shared" si="681"/>
        <v/>
      </c>
      <c r="XD108" s="66" t="str">
        <f t="shared" si="682"/>
        <v/>
      </c>
      <c r="XE108" s="66" t="str">
        <f t="shared" si="683"/>
        <v/>
      </c>
      <c r="XF108" s="66" t="str">
        <f t="shared" si="684"/>
        <v/>
      </c>
      <c r="XG108" s="66" t="str">
        <f t="shared" si="685"/>
        <v/>
      </c>
      <c r="XH108" s="66" t="str">
        <f t="shared" si="686"/>
        <v/>
      </c>
      <c r="XI108" s="66" t="str">
        <f t="shared" si="687"/>
        <v/>
      </c>
      <c r="XJ108" s="66" t="str">
        <f t="shared" si="688"/>
        <v/>
      </c>
      <c r="XK108" s="66" t="str">
        <f t="shared" si="689"/>
        <v/>
      </c>
      <c r="XL108" s="66" t="str">
        <f t="shared" si="690"/>
        <v/>
      </c>
      <c r="XM108" s="66" t="str">
        <f t="shared" si="691"/>
        <v/>
      </c>
      <c r="XN108" s="66" t="str">
        <f t="shared" si="692"/>
        <v/>
      </c>
      <c r="XO108" s="66" t="str">
        <f t="shared" si="693"/>
        <v/>
      </c>
      <c r="XP108" s="66" t="str">
        <f t="shared" si="694"/>
        <v/>
      </c>
      <c r="XQ108" s="66" t="str">
        <f t="shared" si="695"/>
        <v/>
      </c>
      <c r="XR108" s="66" t="str">
        <f t="shared" si="696"/>
        <v/>
      </c>
      <c r="XS108" s="66" t="str">
        <f t="shared" si="697"/>
        <v/>
      </c>
      <c r="XT108" s="66" t="str">
        <f t="shared" si="698"/>
        <v/>
      </c>
      <c r="XU108" s="66" t="str">
        <f t="shared" si="699"/>
        <v/>
      </c>
      <c r="XV108" s="66" t="str">
        <f t="shared" si="700"/>
        <v/>
      </c>
      <c r="XW108" s="66" t="str">
        <f t="shared" si="701"/>
        <v/>
      </c>
      <c r="XX108" s="66" t="str">
        <f t="shared" si="702"/>
        <v/>
      </c>
      <c r="XY108" s="66" t="str">
        <f t="shared" si="703"/>
        <v/>
      </c>
      <c r="XZ108" s="66" t="str">
        <f t="shared" si="704"/>
        <v/>
      </c>
      <c r="YA108" s="66" t="str">
        <f t="shared" si="705"/>
        <v/>
      </c>
      <c r="YB108" s="66" t="str">
        <f t="shared" si="706"/>
        <v/>
      </c>
      <c r="YC108" s="66" t="str">
        <f t="shared" si="707"/>
        <v/>
      </c>
      <c r="YD108" s="66" t="str">
        <f t="shared" si="708"/>
        <v/>
      </c>
      <c r="YE108" s="66" t="str">
        <f t="shared" si="709"/>
        <v/>
      </c>
      <c r="YF108" s="66" t="str">
        <f t="shared" si="710"/>
        <v/>
      </c>
      <c r="YG108" s="66" t="str">
        <f t="shared" si="711"/>
        <v/>
      </c>
      <c r="YH108" s="66" t="str">
        <f t="shared" si="712"/>
        <v/>
      </c>
      <c r="YI108" s="66" t="str">
        <f t="shared" si="713"/>
        <v/>
      </c>
      <c r="YJ108" s="66" t="str">
        <f t="shared" si="714"/>
        <v/>
      </c>
      <c r="YK108" s="66" t="str">
        <f t="shared" si="715"/>
        <v/>
      </c>
      <c r="YL108" s="66" t="str">
        <f t="shared" si="716"/>
        <v/>
      </c>
      <c r="YM108" s="66" t="str">
        <f t="shared" si="717"/>
        <v/>
      </c>
      <c r="YN108" s="66" t="str">
        <f t="shared" si="718"/>
        <v/>
      </c>
      <c r="YO108" s="66" t="str">
        <f t="shared" si="719"/>
        <v/>
      </c>
      <c r="YP108" s="66" t="str">
        <f t="shared" si="720"/>
        <v/>
      </c>
      <c r="YQ108" s="66" t="str">
        <f t="shared" si="721"/>
        <v/>
      </c>
      <c r="YR108" s="66" t="str">
        <f t="shared" si="722"/>
        <v/>
      </c>
      <c r="YS108" s="66" t="str">
        <f t="shared" si="723"/>
        <v/>
      </c>
      <c r="YT108" s="66" t="str">
        <f t="shared" si="724"/>
        <v/>
      </c>
      <c r="YU108" s="66" t="str">
        <f t="shared" si="725"/>
        <v/>
      </c>
      <c r="YV108" s="66" t="str">
        <f t="shared" si="726"/>
        <v/>
      </c>
      <c r="YW108" s="66" t="str">
        <f t="shared" si="727"/>
        <v/>
      </c>
      <c r="YX108" s="66" t="str">
        <f t="shared" si="728"/>
        <v/>
      </c>
      <c r="YY108" s="66" t="str">
        <f t="shared" si="729"/>
        <v/>
      </c>
      <c r="YZ108" s="66" t="str">
        <f t="shared" si="730"/>
        <v/>
      </c>
      <c r="ZA108" s="66" t="str">
        <f t="shared" si="731"/>
        <v/>
      </c>
      <c r="ZB108" s="66" t="str">
        <f t="shared" si="732"/>
        <v/>
      </c>
      <c r="ZC108" s="66" t="str">
        <f t="shared" si="733"/>
        <v/>
      </c>
      <c r="ZD108" s="66" t="str">
        <f t="shared" si="734"/>
        <v/>
      </c>
      <c r="ZE108" s="66" t="str">
        <f t="shared" si="735"/>
        <v/>
      </c>
      <c r="ZF108" s="66" t="str">
        <f t="shared" si="736"/>
        <v/>
      </c>
      <c r="ZG108" s="66" t="str">
        <f t="shared" si="737"/>
        <v/>
      </c>
      <c r="ZH108" s="66" t="str">
        <f t="shared" si="738"/>
        <v/>
      </c>
      <c r="ZI108" s="66" t="str">
        <f t="shared" si="739"/>
        <v/>
      </c>
      <c r="ZJ108" s="66" t="str">
        <f t="shared" si="740"/>
        <v/>
      </c>
      <c r="ZK108" s="66" t="str">
        <f t="shared" si="741"/>
        <v/>
      </c>
      <c r="ZL108" s="66" t="str">
        <f t="shared" si="742"/>
        <v/>
      </c>
      <c r="ZM108" s="66" t="str">
        <f t="shared" si="743"/>
        <v/>
      </c>
      <c r="ZN108" s="66" t="str">
        <f t="shared" si="744"/>
        <v/>
      </c>
      <c r="ZO108" s="66" t="str">
        <f t="shared" si="745"/>
        <v/>
      </c>
      <c r="ZP108" s="66" t="str">
        <f t="shared" si="746"/>
        <v/>
      </c>
      <c r="ZQ108" s="66" t="str">
        <f t="shared" si="747"/>
        <v/>
      </c>
      <c r="ZR108" s="66" t="str">
        <f t="shared" si="748"/>
        <v/>
      </c>
      <c r="ZS108" s="66" t="str">
        <f t="shared" si="749"/>
        <v/>
      </c>
      <c r="ZT108" s="66" t="str">
        <f t="shared" si="750"/>
        <v/>
      </c>
      <c r="ZU108" s="66" t="str">
        <f t="shared" si="751"/>
        <v/>
      </c>
      <c r="ZV108" s="66" t="str">
        <f t="shared" si="752"/>
        <v/>
      </c>
      <c r="ZW108" s="66" t="str">
        <f t="shared" si="753"/>
        <v/>
      </c>
      <c r="ZX108" s="66" t="str">
        <f t="shared" si="754"/>
        <v/>
      </c>
      <c r="ZY108" s="66" t="str">
        <f t="shared" si="755"/>
        <v/>
      </c>
      <c r="ZZ108" s="66" t="str">
        <f t="shared" si="756"/>
        <v/>
      </c>
      <c r="AAA108" s="66" t="str">
        <f t="shared" si="757"/>
        <v/>
      </c>
      <c r="AAB108" s="66" t="str">
        <f t="shared" si="758"/>
        <v/>
      </c>
      <c r="AAC108" s="66" t="str">
        <f t="shared" si="759"/>
        <v/>
      </c>
      <c r="AAD108" s="66" t="str">
        <f t="shared" si="760"/>
        <v/>
      </c>
      <c r="AAE108" s="66" t="str">
        <f t="shared" si="761"/>
        <v/>
      </c>
      <c r="AAF108" s="66" t="str">
        <f t="shared" si="762"/>
        <v/>
      </c>
      <c r="AAG108" s="66" t="str">
        <f t="shared" si="763"/>
        <v/>
      </c>
      <c r="AAH108" s="66" t="str">
        <f t="shared" si="764"/>
        <v/>
      </c>
      <c r="AAI108" s="66" t="str">
        <f t="shared" si="765"/>
        <v/>
      </c>
      <c r="AAJ108" s="66" t="str">
        <f t="shared" si="766"/>
        <v/>
      </c>
      <c r="AAK108" s="66" t="str">
        <f t="shared" si="767"/>
        <v/>
      </c>
      <c r="AAL108" s="66" t="str">
        <f t="shared" si="768"/>
        <v/>
      </c>
      <c r="AAM108" s="66" t="str">
        <f t="shared" si="769"/>
        <v/>
      </c>
      <c r="AAN108" s="66" t="str">
        <f t="shared" si="770"/>
        <v/>
      </c>
      <c r="AAO108" s="66" t="str">
        <f t="shared" si="771"/>
        <v/>
      </c>
      <c r="AAP108" s="66" t="str">
        <f t="shared" si="772"/>
        <v/>
      </c>
      <c r="AAQ108" s="66" t="str">
        <f t="shared" si="773"/>
        <v/>
      </c>
      <c r="AAR108" s="66" t="str">
        <f t="shared" si="774"/>
        <v/>
      </c>
      <c r="AAS108" s="66" t="str">
        <f t="shared" si="775"/>
        <v/>
      </c>
      <c r="AAT108" s="66" t="str">
        <f t="shared" si="776"/>
        <v/>
      </c>
      <c r="AAU108" s="66" t="str">
        <f t="shared" si="777"/>
        <v/>
      </c>
      <c r="AAV108" s="66" t="str">
        <f t="shared" si="778"/>
        <v/>
      </c>
      <c r="AAW108" s="66" t="str">
        <f t="shared" si="779"/>
        <v/>
      </c>
      <c r="AAX108" s="66" t="str">
        <f t="shared" si="780"/>
        <v/>
      </c>
      <c r="AAY108" s="66" t="str">
        <f t="shared" si="781"/>
        <v/>
      </c>
      <c r="AAZ108" s="66" t="str">
        <f t="shared" si="782"/>
        <v/>
      </c>
      <c r="ABA108" s="66" t="str">
        <f t="shared" si="783"/>
        <v/>
      </c>
      <c r="ABB108" s="66" t="str">
        <f t="shared" si="784"/>
        <v/>
      </c>
      <c r="ABC108" s="66" t="str">
        <f t="shared" si="785"/>
        <v/>
      </c>
      <c r="ABD108" s="66" t="str">
        <f t="shared" si="786"/>
        <v/>
      </c>
      <c r="ABE108" s="66" t="str">
        <f t="shared" si="787"/>
        <v/>
      </c>
      <c r="ABF108" s="66" t="str">
        <f t="shared" si="788"/>
        <v/>
      </c>
      <c r="ABG108" s="66" t="str">
        <f t="shared" si="789"/>
        <v/>
      </c>
      <c r="ABH108" s="66" t="str">
        <f t="shared" si="790"/>
        <v/>
      </c>
      <c r="ABI108" s="66" t="str">
        <f t="shared" si="791"/>
        <v/>
      </c>
      <c r="ABJ108" s="66" t="str">
        <f t="shared" si="792"/>
        <v/>
      </c>
      <c r="ABK108" s="66" t="str">
        <f t="shared" si="793"/>
        <v/>
      </c>
      <c r="ABL108" s="66" t="str">
        <f t="shared" si="794"/>
        <v/>
      </c>
      <c r="ABM108" s="66" t="str">
        <f t="shared" si="795"/>
        <v/>
      </c>
      <c r="ABN108" s="66" t="str">
        <f t="shared" si="796"/>
        <v/>
      </c>
      <c r="ABO108" s="66" t="str">
        <f t="shared" si="797"/>
        <v/>
      </c>
      <c r="ABP108" s="66" t="str">
        <f t="shared" si="798"/>
        <v/>
      </c>
      <c r="ABQ108" s="66" t="str">
        <f t="shared" si="799"/>
        <v/>
      </c>
      <c r="ABR108" s="66" t="str">
        <f t="shared" si="800"/>
        <v/>
      </c>
      <c r="ABS108" s="66" t="str">
        <f t="shared" si="801"/>
        <v/>
      </c>
      <c r="ABT108" s="66" t="str">
        <f t="shared" si="802"/>
        <v/>
      </c>
      <c r="ABU108" s="66" t="str">
        <f t="shared" si="803"/>
        <v/>
      </c>
      <c r="ABV108" s="66" t="str">
        <f t="shared" si="804"/>
        <v/>
      </c>
      <c r="ABW108" s="66" t="str">
        <f t="shared" si="805"/>
        <v/>
      </c>
      <c r="ABX108" s="66" t="str">
        <f t="shared" si="806"/>
        <v/>
      </c>
      <c r="ABY108" s="66" t="str">
        <f t="shared" si="807"/>
        <v/>
      </c>
      <c r="ABZ108" s="66" t="str">
        <f t="shared" si="808"/>
        <v/>
      </c>
      <c r="ACA108" s="66" t="str">
        <f t="shared" si="809"/>
        <v/>
      </c>
      <c r="ACB108" s="66" t="str">
        <f t="shared" si="810"/>
        <v/>
      </c>
      <c r="ACC108" s="66" t="str">
        <f t="shared" si="811"/>
        <v/>
      </c>
      <c r="ACD108" s="66" t="str">
        <f t="shared" si="812"/>
        <v/>
      </c>
      <c r="ACE108" s="66" t="str">
        <f t="shared" si="813"/>
        <v/>
      </c>
      <c r="ACF108" s="66" t="str">
        <f t="shared" si="814"/>
        <v/>
      </c>
      <c r="ACG108" s="66" t="str">
        <f t="shared" si="815"/>
        <v/>
      </c>
      <c r="ACH108" s="66" t="str">
        <f t="shared" si="816"/>
        <v/>
      </c>
      <c r="ACI108" s="66" t="str">
        <f t="shared" si="817"/>
        <v/>
      </c>
      <c r="ACJ108" s="66" t="str">
        <f t="shared" si="818"/>
        <v/>
      </c>
      <c r="ACK108" s="66" t="str">
        <f t="shared" si="819"/>
        <v/>
      </c>
      <c r="ACL108" s="66" t="str">
        <f t="shared" si="820"/>
        <v/>
      </c>
      <c r="ACM108" s="66" t="str">
        <f t="shared" ref="ACM108:ACN108" si="866">IF(AND(ACS$3="Unit", ACL108=""), "", IF(AND(ACS$3="Unit", ACL108="-"),"", IF(ACS$3="Unit", "kg/GJ delivered", IF(AND(NY108&lt;&gt;"", NY108&lt;&gt;"-", NX108="-"),"", IF($H108="","", IF(NX108="nd", "",IF(NX108="&lt;n.a.&gt;", "", IF(NY108="#/MJ", "", IF(NY108="kg/GJ delivered",NX108,IF(NY108="g/MJ delivered",NX108,IF(NY108="kg/MJ delivered",NX108*1000,IF(NY108="mg/MJ delivered",NX108/1000,IF(NY108="g/kg",((NX108)*(1/$I108)*(1/$H108)),IF(NY108="mg/kg",((NX108/1000)*(1/$I108)*(1/$H108)),IF(NY108="mg/MJ delivered",NX108/1000,IF(NY108="-","","Error"))))))))))))))))</f>
        <v/>
      </c>
      <c r="ACN108" s="66" t="str">
        <f t="shared" si="866"/>
        <v/>
      </c>
      <c r="ACO108" s="66" t="str">
        <f t="shared" si="822"/>
        <v/>
      </c>
      <c r="ACP108" s="66" t="str">
        <f t="shared" si="823"/>
        <v/>
      </c>
      <c r="ACQ108" s="66" t="str">
        <f t="shared" si="824"/>
        <v/>
      </c>
      <c r="ACR108" s="66" t="str">
        <f t="shared" si="825"/>
        <v/>
      </c>
      <c r="ACS108" s="66" t="str">
        <f t="shared" si="826"/>
        <v/>
      </c>
      <c r="ACT108" s="66" t="str">
        <f t="shared" si="827"/>
        <v/>
      </c>
    </row>
    <row r="109" spans="2:774" ht="15.75" customHeight="1" x14ac:dyDescent="0.25">
      <c r="B109" s="66">
        <v>38</v>
      </c>
      <c r="C109" s="66" t="s">
        <v>202</v>
      </c>
      <c r="D109" s="66" t="s">
        <v>1653</v>
      </c>
      <c r="E109" s="156" t="s">
        <v>1610</v>
      </c>
      <c r="F109" s="66" t="s">
        <v>497</v>
      </c>
      <c r="G109" s="66" t="s">
        <v>492</v>
      </c>
      <c r="H109" s="126">
        <v>0.13470000000000001</v>
      </c>
      <c r="I109" s="130">
        <f>'Heating Values'!D23</f>
        <v>15.3</v>
      </c>
      <c r="J109" s="66" t="str">
        <f t="shared" si="449"/>
        <v>Firewood, Improved, CN</v>
      </c>
      <c r="K109" s="66" t="s">
        <v>1588</v>
      </c>
      <c r="L109" s="161"/>
      <c r="M109" s="161"/>
      <c r="N109" s="161"/>
      <c r="O109" s="66" t="s">
        <v>2232</v>
      </c>
      <c r="P109" s="66" t="str">
        <f t="shared" si="852"/>
        <v>CN</v>
      </c>
      <c r="Q109" s="66" t="s">
        <v>87</v>
      </c>
      <c r="R109" s="163">
        <v>3.3000000000000002E-2</v>
      </c>
      <c r="S109" s="158" t="s">
        <v>173</v>
      </c>
      <c r="T109" s="166">
        <v>1.34E-3</v>
      </c>
      <c r="U109" s="158" t="s">
        <v>173</v>
      </c>
      <c r="V109" s="158" t="s">
        <v>128</v>
      </c>
      <c r="W109" s="158" t="s">
        <v>128</v>
      </c>
      <c r="X109" s="163">
        <v>0.71899999999999997</v>
      </c>
      <c r="Y109" s="158" t="s">
        <v>173</v>
      </c>
      <c r="Z109" s="166">
        <v>1.1899999999999997E-3</v>
      </c>
      <c r="AA109" s="158" t="s">
        <v>173</v>
      </c>
      <c r="AB109" s="158" t="s">
        <v>128</v>
      </c>
      <c r="AC109" s="158" t="s">
        <v>128</v>
      </c>
      <c r="AD109" s="158" t="s">
        <v>128</v>
      </c>
      <c r="AE109" s="158" t="s">
        <v>128</v>
      </c>
      <c r="AF109" s="166">
        <v>5.44E-4</v>
      </c>
      <c r="AG109" s="158" t="s">
        <v>173</v>
      </c>
      <c r="AH109" s="166">
        <v>9.320000000000001E-4</v>
      </c>
      <c r="AI109" s="158" t="s">
        <v>173</v>
      </c>
      <c r="AJ109" s="158" t="s">
        <v>128</v>
      </c>
      <c r="AK109" s="158" t="s">
        <v>128</v>
      </c>
      <c r="AL109" s="158" t="s">
        <v>128</v>
      </c>
      <c r="AM109" s="158" t="s">
        <v>128</v>
      </c>
      <c r="AN109" s="158" t="s">
        <v>128</v>
      </c>
      <c r="AO109" s="158" t="s">
        <v>128</v>
      </c>
      <c r="AP109" s="166">
        <v>2.4199999999999997E-6</v>
      </c>
      <c r="AQ109" s="158" t="s">
        <v>173</v>
      </c>
      <c r="AR109" s="158" t="s">
        <v>128</v>
      </c>
      <c r="AS109" s="158" t="s">
        <v>128</v>
      </c>
      <c r="AT109" s="158" t="s">
        <v>128</v>
      </c>
      <c r="AU109" s="158" t="s">
        <v>128</v>
      </c>
      <c r="AV109" s="158" t="s">
        <v>128</v>
      </c>
      <c r="AW109" s="158" t="s">
        <v>128</v>
      </c>
      <c r="AX109" s="158" t="s">
        <v>128</v>
      </c>
      <c r="AY109" s="158" t="s">
        <v>128</v>
      </c>
      <c r="AZ109" s="158" t="s">
        <v>128</v>
      </c>
      <c r="BA109" s="158" t="s">
        <v>128</v>
      </c>
      <c r="BB109" s="158" t="s">
        <v>128</v>
      </c>
      <c r="BC109" s="158" t="s">
        <v>128</v>
      </c>
      <c r="BD109" s="158" t="s">
        <v>128</v>
      </c>
      <c r="BE109" s="158" t="s">
        <v>128</v>
      </c>
      <c r="BF109" s="166">
        <v>9.5787375415282367E-5</v>
      </c>
      <c r="BG109" s="158" t="s">
        <v>173</v>
      </c>
      <c r="BH109" s="166">
        <v>2.7772314507198224E-7</v>
      </c>
      <c r="BI109" s="158" t="s">
        <v>173</v>
      </c>
      <c r="BJ109" s="166">
        <v>9.458250276854927E-5</v>
      </c>
      <c r="BK109" s="158" t="s">
        <v>173</v>
      </c>
      <c r="BL109" s="166">
        <v>6.6870431893687697E-6</v>
      </c>
      <c r="BM109" s="158" t="s">
        <v>173</v>
      </c>
      <c r="BN109" s="166">
        <v>9.3377630121816159E-5</v>
      </c>
      <c r="BO109" s="158" t="s">
        <v>173</v>
      </c>
      <c r="BP109" s="166">
        <v>1.7651384274640085E-7</v>
      </c>
      <c r="BQ109" s="158" t="s">
        <v>173</v>
      </c>
      <c r="BR109" s="166">
        <v>1.8314064230343297E-4</v>
      </c>
      <c r="BS109" s="158" t="s">
        <v>173</v>
      </c>
      <c r="BT109" s="158" t="s">
        <v>128</v>
      </c>
      <c r="BU109" s="158" t="s">
        <v>128</v>
      </c>
      <c r="BV109" s="158" t="s">
        <v>128</v>
      </c>
      <c r="BW109" s="158" t="s">
        <v>128</v>
      </c>
      <c r="BX109" s="158" t="s">
        <v>128</v>
      </c>
      <c r="BY109" s="158" t="s">
        <v>128</v>
      </c>
      <c r="BZ109" s="166">
        <v>4.1025913621262455E-7</v>
      </c>
      <c r="CA109" s="158" t="s">
        <v>173</v>
      </c>
      <c r="CB109" s="158" t="s">
        <v>128</v>
      </c>
      <c r="CC109" s="158" t="s">
        <v>128</v>
      </c>
      <c r="CD109" s="158" t="s">
        <v>128</v>
      </c>
      <c r="CE109" s="158" t="s">
        <v>128</v>
      </c>
      <c r="CF109" s="158" t="s">
        <v>128</v>
      </c>
      <c r="CG109" s="158" t="s">
        <v>128</v>
      </c>
      <c r="CH109" s="158" t="s">
        <v>128</v>
      </c>
      <c r="CI109" s="158" t="s">
        <v>128</v>
      </c>
      <c r="CJ109" s="158" t="s">
        <v>128</v>
      </c>
      <c r="CK109" s="158" t="s">
        <v>128</v>
      </c>
      <c r="CL109" s="166">
        <v>1.1145071982281284E-6</v>
      </c>
      <c r="CM109" s="158" t="s">
        <v>173</v>
      </c>
      <c r="CN109" s="166">
        <v>8.1328903654485033E-6</v>
      </c>
      <c r="CO109" s="158" t="s">
        <v>173</v>
      </c>
      <c r="CP109" s="166">
        <v>6.7472868217054253E-6</v>
      </c>
      <c r="CQ109" s="158" t="s">
        <v>173</v>
      </c>
      <c r="CR109" s="166">
        <v>2.0362347729789588E-7</v>
      </c>
      <c r="CS109" s="158" t="s">
        <v>173</v>
      </c>
      <c r="CT109" s="158" t="s">
        <v>128</v>
      </c>
      <c r="CU109" s="158" t="s">
        <v>128</v>
      </c>
      <c r="CV109" s="166">
        <v>8.3066168801277339E-3</v>
      </c>
      <c r="CW109" s="158" t="s">
        <v>173</v>
      </c>
      <c r="CX109" s="166">
        <v>3.5061794019933548E-7</v>
      </c>
      <c r="CY109" s="158" t="s">
        <v>173</v>
      </c>
      <c r="CZ109" s="166">
        <v>9.6389811738648932E-7</v>
      </c>
      <c r="DA109" s="158" t="s">
        <v>173</v>
      </c>
      <c r="DB109" s="166">
        <v>3.0543521594684386E-6</v>
      </c>
      <c r="DC109" s="158" t="s">
        <v>173</v>
      </c>
      <c r="DD109" s="166">
        <v>1.4458471760797338E-7</v>
      </c>
      <c r="DE109" s="158" t="s">
        <v>173</v>
      </c>
      <c r="DF109" s="166">
        <v>1.6145293466223697E-7</v>
      </c>
      <c r="DG109" s="158" t="s">
        <v>173</v>
      </c>
      <c r="DH109" s="158" t="s">
        <v>128</v>
      </c>
      <c r="DI109" s="158" t="s">
        <v>128</v>
      </c>
      <c r="DJ109" s="158" t="s">
        <v>128</v>
      </c>
      <c r="DK109" s="158" t="s">
        <v>128</v>
      </c>
      <c r="DL109" s="158" t="s">
        <v>128</v>
      </c>
      <c r="DM109" s="158" t="s">
        <v>128</v>
      </c>
      <c r="DN109" s="158" t="s">
        <v>128</v>
      </c>
      <c r="DO109" s="158" t="s">
        <v>128</v>
      </c>
      <c r="DP109" s="158" t="s">
        <v>128</v>
      </c>
      <c r="DQ109" s="158" t="s">
        <v>128</v>
      </c>
      <c r="DR109" s="158" t="s">
        <v>128</v>
      </c>
      <c r="DS109" s="158" t="s">
        <v>128</v>
      </c>
      <c r="DT109" s="158" t="s">
        <v>128</v>
      </c>
      <c r="DU109" s="158" t="s">
        <v>128</v>
      </c>
      <c r="DV109" s="158" t="s">
        <v>128</v>
      </c>
      <c r="DW109" s="158" t="s">
        <v>128</v>
      </c>
      <c r="DX109" s="158" t="s">
        <v>128</v>
      </c>
      <c r="DY109" s="158" t="s">
        <v>128</v>
      </c>
      <c r="DZ109" s="158" t="s">
        <v>128</v>
      </c>
      <c r="EA109" s="158" t="s">
        <v>128</v>
      </c>
      <c r="EB109" s="158" t="s">
        <v>128</v>
      </c>
      <c r="EC109" s="158" t="s">
        <v>128</v>
      </c>
      <c r="ED109" s="158" t="s">
        <v>128</v>
      </c>
      <c r="EE109" s="158" t="s">
        <v>128</v>
      </c>
      <c r="EF109" s="158" t="s">
        <v>128</v>
      </c>
      <c r="EG109" s="158" t="s">
        <v>128</v>
      </c>
      <c r="EH109" s="158" t="s">
        <v>128</v>
      </c>
      <c r="EI109" s="158" t="s">
        <v>128</v>
      </c>
      <c r="EJ109" s="158" t="s">
        <v>128</v>
      </c>
      <c r="EK109" s="158" t="s">
        <v>128</v>
      </c>
      <c r="EL109" s="158" t="s">
        <v>128</v>
      </c>
      <c r="EM109" s="158" t="s">
        <v>128</v>
      </c>
      <c r="EN109" s="158" t="s">
        <v>128</v>
      </c>
      <c r="EO109" s="158" t="s">
        <v>128</v>
      </c>
      <c r="EP109" s="158" t="s">
        <v>128</v>
      </c>
      <c r="EQ109" s="158" t="s">
        <v>128</v>
      </c>
      <c r="ER109" s="158" t="s">
        <v>128</v>
      </c>
      <c r="ES109" s="158" t="s">
        <v>128</v>
      </c>
      <c r="ET109" s="158" t="s">
        <v>128</v>
      </c>
      <c r="EU109" s="158" t="s">
        <v>128</v>
      </c>
      <c r="EV109" s="158" t="s">
        <v>128</v>
      </c>
      <c r="EW109" s="158" t="s">
        <v>128</v>
      </c>
      <c r="EX109" s="158" t="s">
        <v>128</v>
      </c>
      <c r="EY109" s="158" t="s">
        <v>128</v>
      </c>
      <c r="EZ109" s="158" t="s">
        <v>128</v>
      </c>
      <c r="FA109" s="158" t="s">
        <v>128</v>
      </c>
      <c r="FB109" s="158" t="s">
        <v>128</v>
      </c>
      <c r="FC109" s="158" t="s">
        <v>128</v>
      </c>
      <c r="FD109" s="158" t="s">
        <v>128</v>
      </c>
      <c r="FE109" s="158" t="s">
        <v>128</v>
      </c>
      <c r="FF109" s="158" t="s">
        <v>128</v>
      </c>
      <c r="FG109" s="158" t="s">
        <v>128</v>
      </c>
      <c r="FH109" s="158" t="s">
        <v>128</v>
      </c>
      <c r="FI109" s="158" t="s">
        <v>128</v>
      </c>
      <c r="FJ109" s="158" t="s">
        <v>128</v>
      </c>
      <c r="FK109" s="158" t="s">
        <v>128</v>
      </c>
      <c r="FL109" s="158" t="s">
        <v>128</v>
      </c>
      <c r="FM109" s="158" t="s">
        <v>128</v>
      </c>
      <c r="FN109" s="158" t="s">
        <v>128</v>
      </c>
      <c r="FO109" s="158" t="s">
        <v>128</v>
      </c>
      <c r="FP109" s="158" t="s">
        <v>128</v>
      </c>
      <c r="FQ109" s="158" t="s">
        <v>128</v>
      </c>
      <c r="FR109" s="158" t="s">
        <v>128</v>
      </c>
      <c r="FS109" s="158" t="s">
        <v>128</v>
      </c>
      <c r="FT109" s="158" t="s">
        <v>128</v>
      </c>
      <c r="FU109" s="158" t="s">
        <v>128</v>
      </c>
      <c r="FV109" s="158" t="s">
        <v>128</v>
      </c>
      <c r="FW109" s="158" t="s">
        <v>128</v>
      </c>
      <c r="FX109" s="158" t="s">
        <v>128</v>
      </c>
      <c r="FY109" s="158" t="s">
        <v>128</v>
      </c>
      <c r="FZ109" s="158" t="s">
        <v>128</v>
      </c>
      <c r="GA109" s="158" t="s">
        <v>128</v>
      </c>
      <c r="GB109" s="158" t="s">
        <v>128</v>
      </c>
      <c r="GC109" s="158" t="s">
        <v>128</v>
      </c>
      <c r="GD109" s="158" t="s">
        <v>128</v>
      </c>
      <c r="GE109" s="158" t="s">
        <v>128</v>
      </c>
      <c r="GF109" s="158" t="s">
        <v>128</v>
      </c>
      <c r="GG109" s="158" t="s">
        <v>128</v>
      </c>
      <c r="GH109" s="158" t="s">
        <v>128</v>
      </c>
      <c r="GI109" s="158" t="s">
        <v>128</v>
      </c>
      <c r="GJ109" s="158" t="s">
        <v>128</v>
      </c>
      <c r="GK109" s="158" t="s">
        <v>128</v>
      </c>
      <c r="GL109" s="158" t="s">
        <v>128</v>
      </c>
      <c r="GM109" s="158" t="s">
        <v>128</v>
      </c>
      <c r="GN109" s="158" t="s">
        <v>128</v>
      </c>
      <c r="GO109" s="158" t="s">
        <v>128</v>
      </c>
      <c r="GP109" s="158" t="s">
        <v>128</v>
      </c>
      <c r="GQ109" s="158" t="s">
        <v>128</v>
      </c>
      <c r="GR109" s="158" t="s">
        <v>128</v>
      </c>
      <c r="GS109" s="158" t="s">
        <v>128</v>
      </c>
      <c r="GT109" s="158" t="s">
        <v>128</v>
      </c>
      <c r="GU109" s="158" t="s">
        <v>128</v>
      </c>
      <c r="GV109" s="158" t="s">
        <v>128</v>
      </c>
      <c r="GW109" s="158" t="s">
        <v>128</v>
      </c>
      <c r="GX109" s="158" t="s">
        <v>128</v>
      </c>
      <c r="GY109" s="158" t="s">
        <v>128</v>
      </c>
      <c r="GZ109" s="158" t="s">
        <v>128</v>
      </c>
      <c r="HA109" s="158" t="s">
        <v>128</v>
      </c>
      <c r="HB109" s="158" t="s">
        <v>128</v>
      </c>
      <c r="HC109" s="158" t="s">
        <v>128</v>
      </c>
      <c r="HD109" s="158" t="s">
        <v>128</v>
      </c>
      <c r="HE109" s="158" t="s">
        <v>128</v>
      </c>
      <c r="HF109" s="158" t="s">
        <v>128</v>
      </c>
      <c r="HG109" s="158" t="s">
        <v>128</v>
      </c>
      <c r="HH109" s="158" t="s">
        <v>128</v>
      </c>
      <c r="HI109" s="158" t="s">
        <v>128</v>
      </c>
      <c r="HJ109" s="158" t="s">
        <v>128</v>
      </c>
      <c r="HK109" s="158" t="s">
        <v>128</v>
      </c>
      <c r="HL109" s="158" t="s">
        <v>128</v>
      </c>
      <c r="HM109" s="158" t="s">
        <v>128</v>
      </c>
      <c r="HN109" s="158" t="s">
        <v>128</v>
      </c>
      <c r="HO109" s="158" t="s">
        <v>128</v>
      </c>
      <c r="HP109" s="158" t="s">
        <v>128</v>
      </c>
      <c r="HQ109" s="158" t="s">
        <v>128</v>
      </c>
      <c r="HR109" s="158" t="s">
        <v>128</v>
      </c>
      <c r="HS109" s="158" t="s">
        <v>128</v>
      </c>
      <c r="HT109" s="158" t="s">
        <v>128</v>
      </c>
      <c r="HU109" s="158" t="s">
        <v>128</v>
      </c>
      <c r="HV109" s="158" t="s">
        <v>128</v>
      </c>
      <c r="HW109" s="158" t="s">
        <v>128</v>
      </c>
      <c r="HX109" s="158" t="s">
        <v>128</v>
      </c>
      <c r="HY109" s="158" t="s">
        <v>128</v>
      </c>
      <c r="HZ109" s="158" t="s">
        <v>128</v>
      </c>
      <c r="IA109" s="158" t="s">
        <v>128</v>
      </c>
      <c r="IB109" s="158" t="s">
        <v>128</v>
      </c>
      <c r="IC109" s="158" t="s">
        <v>128</v>
      </c>
      <c r="ID109" s="158" t="s">
        <v>128</v>
      </c>
      <c r="IE109" s="158" t="s">
        <v>128</v>
      </c>
      <c r="IF109" s="158" t="s">
        <v>128</v>
      </c>
      <c r="IG109" s="158" t="s">
        <v>128</v>
      </c>
      <c r="IH109" s="158" t="s">
        <v>128</v>
      </c>
      <c r="II109" s="158" t="s">
        <v>128</v>
      </c>
      <c r="IJ109" s="158" t="s">
        <v>128</v>
      </c>
      <c r="IK109" s="158" t="s">
        <v>128</v>
      </c>
      <c r="IL109" s="158" t="s">
        <v>128</v>
      </c>
      <c r="IM109" s="158" t="s">
        <v>128</v>
      </c>
      <c r="IN109" s="158" t="s">
        <v>128</v>
      </c>
      <c r="IO109" s="158" t="s">
        <v>128</v>
      </c>
      <c r="IP109" s="158" t="s">
        <v>128</v>
      </c>
      <c r="IQ109" s="158" t="s">
        <v>128</v>
      </c>
      <c r="IR109" s="158" t="s">
        <v>128</v>
      </c>
      <c r="IS109" s="158" t="s">
        <v>128</v>
      </c>
      <c r="IT109" s="158" t="s">
        <v>128</v>
      </c>
      <c r="IU109" s="158" t="s">
        <v>128</v>
      </c>
      <c r="IV109" s="158" t="s">
        <v>128</v>
      </c>
      <c r="IW109" s="158" t="s">
        <v>128</v>
      </c>
      <c r="IX109" s="158" t="s">
        <v>128</v>
      </c>
      <c r="IY109" s="158" t="s">
        <v>128</v>
      </c>
      <c r="IZ109" s="158" t="s">
        <v>128</v>
      </c>
      <c r="JA109" s="158" t="s">
        <v>128</v>
      </c>
      <c r="JB109" s="158" t="s">
        <v>128</v>
      </c>
      <c r="JC109" s="158" t="s">
        <v>128</v>
      </c>
      <c r="JD109" s="158" t="s">
        <v>128</v>
      </c>
      <c r="JE109" s="158" t="s">
        <v>128</v>
      </c>
      <c r="JF109" s="158" t="s">
        <v>128</v>
      </c>
      <c r="JG109" s="158" t="s">
        <v>128</v>
      </c>
      <c r="JH109" s="158" t="s">
        <v>128</v>
      </c>
      <c r="JI109" s="158" t="s">
        <v>128</v>
      </c>
      <c r="JJ109" s="158" t="s">
        <v>128</v>
      </c>
      <c r="JK109" s="158" t="s">
        <v>128</v>
      </c>
      <c r="JL109" s="158" t="s">
        <v>128</v>
      </c>
      <c r="JM109" s="158" t="s">
        <v>128</v>
      </c>
      <c r="JN109" s="158" t="s">
        <v>128</v>
      </c>
      <c r="JO109" s="158" t="s">
        <v>128</v>
      </c>
      <c r="JP109" s="158" t="s">
        <v>128</v>
      </c>
      <c r="JQ109" s="158" t="s">
        <v>128</v>
      </c>
      <c r="JR109" s="158" t="s">
        <v>128</v>
      </c>
      <c r="JS109" s="158" t="s">
        <v>128</v>
      </c>
      <c r="JT109" s="158" t="s">
        <v>128</v>
      </c>
      <c r="JU109" s="158" t="s">
        <v>128</v>
      </c>
      <c r="JV109" s="158" t="s">
        <v>128</v>
      </c>
      <c r="JW109" s="158" t="s">
        <v>128</v>
      </c>
      <c r="JX109" s="158" t="s">
        <v>128</v>
      </c>
      <c r="JY109" s="158" t="s">
        <v>128</v>
      </c>
      <c r="JZ109" s="158" t="s">
        <v>128</v>
      </c>
      <c r="KA109" s="158" t="s">
        <v>128</v>
      </c>
      <c r="KB109" s="158" t="s">
        <v>128</v>
      </c>
      <c r="KC109" s="158" t="s">
        <v>128</v>
      </c>
      <c r="KD109" s="158" t="s">
        <v>128</v>
      </c>
      <c r="KE109" s="158" t="s">
        <v>128</v>
      </c>
      <c r="KF109" s="158" t="s">
        <v>128</v>
      </c>
      <c r="KG109" s="158" t="s">
        <v>128</v>
      </c>
      <c r="KH109" s="158" t="s">
        <v>128</v>
      </c>
      <c r="KI109" s="158" t="s">
        <v>128</v>
      </c>
      <c r="KJ109" s="158" t="s">
        <v>128</v>
      </c>
      <c r="KK109" s="158" t="s">
        <v>128</v>
      </c>
      <c r="KL109" s="158" t="s">
        <v>128</v>
      </c>
      <c r="KM109" s="158" t="s">
        <v>128</v>
      </c>
      <c r="KN109" s="158" t="s">
        <v>128</v>
      </c>
      <c r="KO109" s="158" t="s">
        <v>128</v>
      </c>
      <c r="KP109" s="158" t="s">
        <v>128</v>
      </c>
      <c r="KQ109" s="158" t="s">
        <v>128</v>
      </c>
      <c r="KR109" s="158" t="s">
        <v>128</v>
      </c>
      <c r="KS109" s="158" t="s">
        <v>128</v>
      </c>
      <c r="KT109" s="158" t="s">
        <v>128</v>
      </c>
      <c r="KU109" s="158" t="s">
        <v>128</v>
      </c>
      <c r="KV109" s="158" t="s">
        <v>128</v>
      </c>
      <c r="KW109" s="158" t="s">
        <v>128</v>
      </c>
      <c r="KX109" s="158" t="s">
        <v>128</v>
      </c>
      <c r="KY109" s="158" t="s">
        <v>128</v>
      </c>
      <c r="KZ109" s="158" t="s">
        <v>128</v>
      </c>
      <c r="LA109" s="158" t="s">
        <v>128</v>
      </c>
      <c r="LB109" s="158" t="s">
        <v>128</v>
      </c>
      <c r="LC109" s="158" t="s">
        <v>128</v>
      </c>
      <c r="LD109" s="158" t="s">
        <v>128</v>
      </c>
      <c r="LE109" s="158" t="s">
        <v>128</v>
      </c>
      <c r="LF109" s="158" t="s">
        <v>128</v>
      </c>
      <c r="LG109" s="158" t="s">
        <v>128</v>
      </c>
      <c r="LH109" s="158" t="s">
        <v>128</v>
      </c>
      <c r="LI109" s="158" t="s">
        <v>128</v>
      </c>
      <c r="LJ109" s="158" t="s">
        <v>128</v>
      </c>
      <c r="LK109" s="158" t="s">
        <v>128</v>
      </c>
      <c r="LL109" s="158" t="s">
        <v>128</v>
      </c>
      <c r="LM109" s="158" t="s">
        <v>128</v>
      </c>
      <c r="LN109" s="158" t="s">
        <v>128</v>
      </c>
      <c r="LO109" s="158" t="s">
        <v>128</v>
      </c>
      <c r="LP109" s="158" t="s">
        <v>128</v>
      </c>
      <c r="LQ109" s="158" t="s">
        <v>128</v>
      </c>
      <c r="LR109" s="158" t="s">
        <v>128</v>
      </c>
      <c r="LS109" s="158" t="s">
        <v>128</v>
      </c>
      <c r="LT109" s="158" t="s">
        <v>128</v>
      </c>
      <c r="LU109" s="158" t="s">
        <v>128</v>
      </c>
      <c r="LV109" s="158" t="s">
        <v>128</v>
      </c>
      <c r="LW109" s="158" t="s">
        <v>128</v>
      </c>
      <c r="LX109" s="158" t="s">
        <v>128</v>
      </c>
      <c r="LY109" s="158" t="s">
        <v>128</v>
      </c>
      <c r="LZ109" s="158" t="s">
        <v>128</v>
      </c>
      <c r="MA109" s="158" t="s">
        <v>128</v>
      </c>
      <c r="MB109" s="158" t="s">
        <v>128</v>
      </c>
      <c r="MC109" s="158" t="s">
        <v>128</v>
      </c>
      <c r="MD109" s="158" t="s">
        <v>128</v>
      </c>
      <c r="ME109" s="158" t="s">
        <v>128</v>
      </c>
      <c r="MF109" s="158" t="s">
        <v>128</v>
      </c>
      <c r="MG109" s="158" t="s">
        <v>128</v>
      </c>
      <c r="MH109" s="158" t="s">
        <v>128</v>
      </c>
      <c r="MI109" s="158" t="s">
        <v>128</v>
      </c>
      <c r="MJ109" s="158" t="s">
        <v>128</v>
      </c>
      <c r="MK109" s="158" t="s">
        <v>128</v>
      </c>
      <c r="ML109" s="158" t="s">
        <v>128</v>
      </c>
      <c r="MM109" s="158" t="s">
        <v>128</v>
      </c>
      <c r="MN109" s="158" t="s">
        <v>128</v>
      </c>
      <c r="MO109" s="158" t="s">
        <v>128</v>
      </c>
      <c r="MP109" s="158" t="s">
        <v>128</v>
      </c>
      <c r="MQ109" s="158" t="s">
        <v>128</v>
      </c>
      <c r="MR109" s="158" t="s">
        <v>128</v>
      </c>
      <c r="MS109" s="158" t="s">
        <v>128</v>
      </c>
      <c r="MT109" s="158" t="s">
        <v>128</v>
      </c>
      <c r="MU109" s="158" t="s">
        <v>128</v>
      </c>
      <c r="MV109" s="158" t="s">
        <v>128</v>
      </c>
      <c r="MW109" s="158" t="s">
        <v>128</v>
      </c>
      <c r="MX109" s="158" t="s">
        <v>128</v>
      </c>
      <c r="MY109" s="158" t="s">
        <v>128</v>
      </c>
      <c r="MZ109" s="158" t="s">
        <v>128</v>
      </c>
      <c r="NA109" s="158" t="s">
        <v>128</v>
      </c>
      <c r="NB109" s="158" t="s">
        <v>128</v>
      </c>
      <c r="NC109" s="158" t="s">
        <v>128</v>
      </c>
      <c r="ND109" s="158" t="s">
        <v>128</v>
      </c>
      <c r="NE109" s="158" t="s">
        <v>128</v>
      </c>
      <c r="NF109" s="158" t="s">
        <v>128</v>
      </c>
      <c r="NG109" s="158" t="s">
        <v>128</v>
      </c>
      <c r="NH109" s="158" t="s">
        <v>128</v>
      </c>
      <c r="NI109" s="158" t="s">
        <v>128</v>
      </c>
      <c r="NJ109" s="158" t="s">
        <v>128</v>
      </c>
      <c r="NK109" s="158" t="s">
        <v>128</v>
      </c>
      <c r="NL109" s="158" t="s">
        <v>128</v>
      </c>
      <c r="NM109" s="158" t="s">
        <v>128</v>
      </c>
      <c r="NN109" s="158" t="s">
        <v>128</v>
      </c>
      <c r="NO109" s="158" t="s">
        <v>128</v>
      </c>
      <c r="NP109" s="158" t="s">
        <v>128</v>
      </c>
      <c r="NQ109" s="158" t="s">
        <v>128</v>
      </c>
      <c r="NR109" s="158" t="s">
        <v>128</v>
      </c>
      <c r="NS109" s="158" t="s">
        <v>128</v>
      </c>
      <c r="NT109" s="158" t="s">
        <v>128</v>
      </c>
      <c r="NU109" s="158" t="s">
        <v>128</v>
      </c>
      <c r="NV109" s="158" t="s">
        <v>128</v>
      </c>
      <c r="NW109" s="158" t="s">
        <v>128</v>
      </c>
      <c r="NX109" s="158" t="s">
        <v>128</v>
      </c>
      <c r="NY109" s="158" t="s">
        <v>128</v>
      </c>
      <c r="NZ109" s="158" t="s">
        <v>128</v>
      </c>
      <c r="OA109" s="158" t="s">
        <v>128</v>
      </c>
      <c r="OB109" s="158" t="s">
        <v>128</v>
      </c>
      <c r="OC109" s="158" t="s">
        <v>128</v>
      </c>
      <c r="OD109" s="158" t="s">
        <v>128</v>
      </c>
      <c r="OE109" s="170" t="s">
        <v>128</v>
      </c>
      <c r="OF109" s="181"/>
      <c r="OG109" s="174">
        <f t="shared" si="451"/>
        <v>33</v>
      </c>
      <c r="OH109" s="66" t="str">
        <f t="shared" si="452"/>
        <v>kg/GJ delivered</v>
      </c>
      <c r="OI109" s="118">
        <f t="shared" si="453"/>
        <v>1.34</v>
      </c>
      <c r="OJ109" s="66" t="str">
        <f t="shared" si="454"/>
        <v>kg/GJ delivered</v>
      </c>
      <c r="OK109" s="66" t="str">
        <f t="shared" si="455"/>
        <v/>
      </c>
      <c r="OL109" s="66" t="str">
        <f t="shared" si="456"/>
        <v/>
      </c>
      <c r="OM109" s="159">
        <f t="shared" si="457"/>
        <v>719</v>
      </c>
      <c r="ON109" s="66" t="str">
        <f t="shared" si="458"/>
        <v>kg/GJ delivered</v>
      </c>
      <c r="OO109" s="118">
        <f t="shared" si="459"/>
        <v>1.1899999999999997</v>
      </c>
      <c r="OP109" s="66" t="str">
        <f t="shared" si="460"/>
        <v>kg/GJ delivered</v>
      </c>
      <c r="OQ109" s="66" t="str">
        <f t="shared" si="461"/>
        <v/>
      </c>
      <c r="OR109" s="66" t="str">
        <f t="shared" si="462"/>
        <v/>
      </c>
      <c r="OS109" s="66" t="str">
        <f t="shared" si="463"/>
        <v/>
      </c>
      <c r="OT109" s="66" t="str">
        <f t="shared" si="464"/>
        <v/>
      </c>
      <c r="OU109" s="126">
        <f t="shared" si="465"/>
        <v>0.54400000000000004</v>
      </c>
      <c r="OV109" s="66" t="str">
        <f t="shared" si="466"/>
        <v>kg/GJ delivered</v>
      </c>
      <c r="OW109" s="126">
        <f t="shared" si="467"/>
        <v>0.93200000000000005</v>
      </c>
      <c r="OX109" s="66" t="str">
        <f t="shared" si="468"/>
        <v>kg/GJ delivered</v>
      </c>
      <c r="OY109" s="66" t="str">
        <f t="shared" si="469"/>
        <v/>
      </c>
      <c r="OZ109" s="66" t="str">
        <f t="shared" si="470"/>
        <v/>
      </c>
      <c r="PA109" s="66" t="str">
        <f t="shared" si="471"/>
        <v/>
      </c>
      <c r="PB109" s="66" t="str">
        <f t="shared" si="472"/>
        <v/>
      </c>
      <c r="PC109" s="66" t="str">
        <f t="shared" si="473"/>
        <v/>
      </c>
      <c r="PD109" s="66" t="str">
        <f t="shared" si="474"/>
        <v/>
      </c>
      <c r="PE109" s="160">
        <f t="shared" si="475"/>
        <v>2.4199999999999998E-3</v>
      </c>
      <c r="PF109" s="66" t="str">
        <f t="shared" si="476"/>
        <v>kg/GJ delivered</v>
      </c>
      <c r="PG109" s="66" t="str">
        <f t="shared" si="477"/>
        <v/>
      </c>
      <c r="PH109" s="66" t="str">
        <f t="shared" si="478"/>
        <v/>
      </c>
      <c r="PI109" s="66" t="str">
        <f t="shared" si="479"/>
        <v/>
      </c>
      <c r="PJ109" s="66" t="str">
        <f t="shared" si="480"/>
        <v/>
      </c>
      <c r="PK109" s="66" t="str">
        <f t="shared" si="481"/>
        <v/>
      </c>
      <c r="PL109" s="66" t="str">
        <f t="shared" si="482"/>
        <v/>
      </c>
      <c r="PM109" s="66" t="str">
        <f t="shared" si="483"/>
        <v/>
      </c>
      <c r="PN109" s="66" t="str">
        <f t="shared" si="484"/>
        <v/>
      </c>
      <c r="PO109" s="66" t="str">
        <f t="shared" si="485"/>
        <v/>
      </c>
      <c r="PP109" s="66" t="str">
        <f t="shared" si="486"/>
        <v/>
      </c>
      <c r="PQ109" s="66" t="str">
        <f t="shared" si="487"/>
        <v/>
      </c>
      <c r="PR109" s="66" t="str">
        <f t="shared" si="488"/>
        <v/>
      </c>
      <c r="PS109" s="66" t="str">
        <f t="shared" si="489"/>
        <v/>
      </c>
      <c r="PT109" s="66" t="str">
        <f t="shared" si="490"/>
        <v/>
      </c>
      <c r="PU109" s="126">
        <f t="shared" si="491"/>
        <v>9.5787375415282372E-2</v>
      </c>
      <c r="PV109" s="66" t="str">
        <f t="shared" si="492"/>
        <v>kg/GJ delivered</v>
      </c>
      <c r="PW109" s="160">
        <f t="shared" si="493"/>
        <v>2.7772314507198222E-4</v>
      </c>
      <c r="PX109" s="66" t="str">
        <f t="shared" si="494"/>
        <v>kg/GJ delivered</v>
      </c>
      <c r="PY109" s="126">
        <f t="shared" si="495"/>
        <v>9.4582502768549265E-2</v>
      </c>
      <c r="PZ109" s="66" t="str">
        <f t="shared" si="496"/>
        <v>kg/GJ delivered</v>
      </c>
      <c r="QA109" s="160">
        <f t="shared" si="497"/>
        <v>6.68704318936877E-3</v>
      </c>
      <c r="QB109" s="66" t="str">
        <f t="shared" si="498"/>
        <v>kg/GJ delivered</v>
      </c>
      <c r="QC109" s="126">
        <f t="shared" si="499"/>
        <v>9.3377630121816158E-2</v>
      </c>
      <c r="QD109" s="66" t="str">
        <f t="shared" si="500"/>
        <v>kg/GJ delivered</v>
      </c>
      <c r="QE109" s="160">
        <f t="shared" si="501"/>
        <v>1.7651384274640084E-4</v>
      </c>
      <c r="QF109" s="66" t="str">
        <f t="shared" si="502"/>
        <v>kg/GJ delivered</v>
      </c>
      <c r="QG109" s="126">
        <f t="shared" si="503"/>
        <v>0.18314064230343297</v>
      </c>
      <c r="QH109" s="66" t="str">
        <f t="shared" si="504"/>
        <v>kg/GJ delivered</v>
      </c>
      <c r="QI109" s="66" t="str">
        <f t="shared" si="505"/>
        <v/>
      </c>
      <c r="QJ109" s="66" t="str">
        <f t="shared" si="506"/>
        <v/>
      </c>
      <c r="QK109" s="66" t="str">
        <f t="shared" si="507"/>
        <v/>
      </c>
      <c r="QL109" s="66" t="str">
        <f t="shared" si="508"/>
        <v/>
      </c>
      <c r="QM109" s="66" t="str">
        <f t="shared" si="509"/>
        <v/>
      </c>
      <c r="QN109" s="66" t="str">
        <f t="shared" si="510"/>
        <v/>
      </c>
      <c r="QO109" s="160">
        <f t="shared" si="511"/>
        <v>4.1025913621262457E-4</v>
      </c>
      <c r="QP109" s="66" t="str">
        <f t="shared" si="512"/>
        <v>kg/GJ delivered</v>
      </c>
      <c r="QQ109" s="66" t="str">
        <f t="shared" si="513"/>
        <v/>
      </c>
      <c r="QR109" s="66" t="str">
        <f t="shared" si="514"/>
        <v/>
      </c>
      <c r="QS109" s="66" t="str">
        <f t="shared" si="515"/>
        <v/>
      </c>
      <c r="QT109" s="66" t="str">
        <f t="shared" si="516"/>
        <v/>
      </c>
      <c r="QU109" s="66" t="str">
        <f t="shared" si="517"/>
        <v/>
      </c>
      <c r="QV109" s="66" t="str">
        <f t="shared" si="518"/>
        <v/>
      </c>
      <c r="QW109" s="66" t="str">
        <f t="shared" si="519"/>
        <v/>
      </c>
      <c r="QX109" s="66" t="str">
        <f t="shared" si="520"/>
        <v/>
      </c>
      <c r="QY109" s="66" t="str">
        <f t="shared" si="521"/>
        <v/>
      </c>
      <c r="QZ109" s="66" t="str">
        <f t="shared" si="522"/>
        <v/>
      </c>
      <c r="RA109" s="160">
        <f t="shared" si="523"/>
        <v>1.1145071982281284E-3</v>
      </c>
      <c r="RB109" s="66" t="str">
        <f t="shared" si="524"/>
        <v>kg/GJ delivered</v>
      </c>
      <c r="RC109" s="160">
        <f t="shared" si="525"/>
        <v>8.1328903654485033E-3</v>
      </c>
      <c r="RD109" s="66" t="str">
        <f t="shared" si="526"/>
        <v>kg/GJ delivered</v>
      </c>
      <c r="RE109" s="160">
        <f t="shared" si="527"/>
        <v>6.747286821705425E-3</v>
      </c>
      <c r="RF109" s="66" t="str">
        <f t="shared" si="528"/>
        <v>kg/GJ delivered</v>
      </c>
      <c r="RG109" s="160">
        <f t="shared" si="529"/>
        <v>2.0362347729789589E-4</v>
      </c>
      <c r="RH109" s="66" t="str">
        <f t="shared" si="530"/>
        <v>kg/GJ delivered</v>
      </c>
      <c r="RI109" s="66" t="str">
        <f t="shared" si="531"/>
        <v/>
      </c>
      <c r="RJ109" s="66" t="str">
        <f t="shared" si="532"/>
        <v/>
      </c>
      <c r="RK109" s="118">
        <f t="shared" si="533"/>
        <v>8.3066168801277342</v>
      </c>
      <c r="RL109" s="66" t="str">
        <f t="shared" si="534"/>
        <v>kg/GJ delivered</v>
      </c>
      <c r="RM109" s="160">
        <f t="shared" si="535"/>
        <v>3.5061794019933549E-4</v>
      </c>
      <c r="RN109" s="66" t="str">
        <f t="shared" si="536"/>
        <v>kg/GJ delivered</v>
      </c>
      <c r="RO109" s="160">
        <f t="shared" si="537"/>
        <v>9.6389811738648934E-4</v>
      </c>
      <c r="RP109" s="66" t="str">
        <f t="shared" si="538"/>
        <v>kg/GJ delivered</v>
      </c>
      <c r="RQ109" s="160">
        <f t="shared" si="539"/>
        <v>3.0543521594684386E-3</v>
      </c>
      <c r="RR109" s="66" t="str">
        <f t="shared" si="540"/>
        <v>kg/GJ delivered</v>
      </c>
      <c r="RS109" s="160">
        <f t="shared" si="541"/>
        <v>1.4458471760797338E-4</v>
      </c>
      <c r="RT109" s="66" t="str">
        <f t="shared" si="542"/>
        <v>kg/GJ delivered</v>
      </c>
      <c r="RU109" s="160">
        <f t="shared" si="543"/>
        <v>1.6145293466223698E-4</v>
      </c>
      <c r="RV109" s="66" t="str">
        <f t="shared" si="544"/>
        <v>kg/GJ delivered</v>
      </c>
      <c r="RW109" s="66" t="str">
        <f t="shared" si="545"/>
        <v/>
      </c>
      <c r="RX109" s="66" t="str">
        <f t="shared" si="546"/>
        <v/>
      </c>
      <c r="RY109" s="66" t="str">
        <f t="shared" si="547"/>
        <v/>
      </c>
      <c r="RZ109" s="66" t="str">
        <f t="shared" si="548"/>
        <v/>
      </c>
      <c r="SA109" s="66" t="str">
        <f t="shared" si="549"/>
        <v/>
      </c>
      <c r="SB109" s="66" t="str">
        <f t="shared" si="550"/>
        <v/>
      </c>
      <c r="SC109" s="66" t="str">
        <f t="shared" si="551"/>
        <v/>
      </c>
      <c r="SD109" s="66" t="str">
        <f t="shared" si="552"/>
        <v/>
      </c>
      <c r="SE109" s="66" t="str">
        <f t="shared" si="553"/>
        <v/>
      </c>
      <c r="SF109" s="66" t="str">
        <f t="shared" si="554"/>
        <v/>
      </c>
      <c r="SG109" s="66" t="str">
        <f t="shared" si="555"/>
        <v/>
      </c>
      <c r="SH109" s="66" t="str">
        <f t="shared" si="556"/>
        <v/>
      </c>
      <c r="SI109" s="66" t="str">
        <f t="shared" si="557"/>
        <v/>
      </c>
      <c r="SJ109" s="66" t="str">
        <f t="shared" si="558"/>
        <v/>
      </c>
      <c r="SK109" s="66" t="str">
        <f t="shared" si="559"/>
        <v/>
      </c>
      <c r="SL109" s="66" t="str">
        <f t="shared" si="560"/>
        <v/>
      </c>
      <c r="SM109" s="66" t="str">
        <f t="shared" si="561"/>
        <v/>
      </c>
      <c r="SN109" s="66" t="str">
        <f t="shared" si="562"/>
        <v/>
      </c>
      <c r="SO109" s="66" t="str">
        <f t="shared" si="563"/>
        <v/>
      </c>
      <c r="SP109" s="66" t="str">
        <f t="shared" si="564"/>
        <v/>
      </c>
      <c r="SQ109" s="66" t="str">
        <f t="shared" si="565"/>
        <v/>
      </c>
      <c r="SR109" s="66" t="str">
        <f t="shared" si="566"/>
        <v/>
      </c>
      <c r="SS109" s="66" t="str">
        <f t="shared" si="567"/>
        <v/>
      </c>
      <c r="ST109" s="66" t="str">
        <f t="shared" si="568"/>
        <v/>
      </c>
      <c r="SU109" s="66" t="str">
        <f t="shared" si="569"/>
        <v/>
      </c>
      <c r="SV109" s="66" t="str">
        <f t="shared" si="570"/>
        <v/>
      </c>
      <c r="SW109" s="66" t="str">
        <f t="shared" si="571"/>
        <v/>
      </c>
      <c r="SX109" s="66" t="str">
        <f t="shared" si="572"/>
        <v/>
      </c>
      <c r="SY109" s="66" t="str">
        <f t="shared" si="573"/>
        <v/>
      </c>
      <c r="SZ109" s="66" t="str">
        <f t="shared" si="574"/>
        <v/>
      </c>
      <c r="TA109" s="66" t="str">
        <f t="shared" si="575"/>
        <v/>
      </c>
      <c r="TB109" s="66" t="str">
        <f t="shared" si="576"/>
        <v/>
      </c>
      <c r="TC109" s="66" t="str">
        <f t="shared" si="577"/>
        <v/>
      </c>
      <c r="TD109" s="66" t="str">
        <f t="shared" si="578"/>
        <v/>
      </c>
      <c r="TE109" s="66" t="str">
        <f t="shared" si="579"/>
        <v/>
      </c>
      <c r="TF109" s="66" t="str">
        <f t="shared" si="580"/>
        <v/>
      </c>
      <c r="TG109" s="66" t="str">
        <f t="shared" si="581"/>
        <v/>
      </c>
      <c r="TH109" s="66" t="str">
        <f t="shared" si="582"/>
        <v/>
      </c>
      <c r="TI109" s="66" t="str">
        <f t="shared" si="583"/>
        <v/>
      </c>
      <c r="TJ109" s="66" t="str">
        <f t="shared" si="584"/>
        <v/>
      </c>
      <c r="TK109" s="66" t="str">
        <f t="shared" si="585"/>
        <v/>
      </c>
      <c r="TL109" s="66" t="str">
        <f t="shared" si="586"/>
        <v/>
      </c>
      <c r="TM109" s="66" t="str">
        <f t="shared" si="587"/>
        <v/>
      </c>
      <c r="TN109" s="66" t="str">
        <f t="shared" si="588"/>
        <v/>
      </c>
      <c r="TO109" s="66" t="str">
        <f t="shared" si="589"/>
        <v/>
      </c>
      <c r="TP109" s="66" t="str">
        <f t="shared" si="590"/>
        <v/>
      </c>
      <c r="TQ109" s="66" t="str">
        <f t="shared" si="591"/>
        <v/>
      </c>
      <c r="TR109" s="66" t="str">
        <f t="shared" si="592"/>
        <v/>
      </c>
      <c r="TS109" s="66" t="str">
        <f t="shared" si="593"/>
        <v/>
      </c>
      <c r="TT109" s="66" t="str">
        <f t="shared" si="594"/>
        <v/>
      </c>
      <c r="TU109" s="66" t="str">
        <f t="shared" si="595"/>
        <v/>
      </c>
      <c r="TV109" s="66" t="str">
        <f t="shared" si="596"/>
        <v/>
      </c>
      <c r="TW109" s="66" t="str">
        <f t="shared" si="597"/>
        <v/>
      </c>
      <c r="TX109" s="66" t="str">
        <f t="shared" si="598"/>
        <v/>
      </c>
      <c r="TY109" s="66" t="str">
        <f t="shared" si="599"/>
        <v/>
      </c>
      <c r="TZ109" s="66" t="str">
        <f t="shared" si="600"/>
        <v/>
      </c>
      <c r="UA109" s="66" t="str">
        <f t="shared" si="601"/>
        <v/>
      </c>
      <c r="UB109" s="66" t="str">
        <f t="shared" si="602"/>
        <v/>
      </c>
      <c r="UC109" s="66" t="str">
        <f t="shared" si="603"/>
        <v/>
      </c>
      <c r="UD109" s="66" t="str">
        <f t="shared" si="604"/>
        <v/>
      </c>
      <c r="UE109" s="66" t="str">
        <f t="shared" si="605"/>
        <v/>
      </c>
      <c r="UF109" s="66" t="str">
        <f t="shared" si="606"/>
        <v/>
      </c>
      <c r="UG109" s="66" t="str">
        <f t="shared" si="607"/>
        <v/>
      </c>
      <c r="UH109" s="66" t="str">
        <f t="shared" si="608"/>
        <v/>
      </c>
      <c r="UI109" s="66" t="str">
        <f t="shared" si="609"/>
        <v/>
      </c>
      <c r="UJ109" s="66" t="str">
        <f t="shared" si="610"/>
        <v/>
      </c>
      <c r="UK109" s="66" t="str">
        <f t="shared" si="611"/>
        <v/>
      </c>
      <c r="UL109" s="66" t="str">
        <f t="shared" si="612"/>
        <v/>
      </c>
      <c r="UM109" s="66" t="str">
        <f t="shared" si="613"/>
        <v/>
      </c>
      <c r="UN109" s="66" t="str">
        <f t="shared" si="614"/>
        <v/>
      </c>
      <c r="UO109" s="66" t="str">
        <f t="shared" si="615"/>
        <v/>
      </c>
      <c r="UP109" s="66" t="str">
        <f t="shared" si="616"/>
        <v/>
      </c>
      <c r="UQ109" s="66" t="str">
        <f t="shared" si="617"/>
        <v/>
      </c>
      <c r="UR109" s="66" t="str">
        <f t="shared" si="618"/>
        <v/>
      </c>
      <c r="US109" s="66" t="str">
        <f t="shared" si="619"/>
        <v/>
      </c>
      <c r="UT109" s="66" t="str">
        <f t="shared" si="620"/>
        <v/>
      </c>
      <c r="UU109" s="66" t="str">
        <f t="shared" si="621"/>
        <v/>
      </c>
      <c r="UV109" s="66" t="str">
        <f t="shared" si="622"/>
        <v/>
      </c>
      <c r="UW109" s="66" t="str">
        <f t="shared" si="623"/>
        <v/>
      </c>
      <c r="UX109" s="66" t="str">
        <f t="shared" si="624"/>
        <v/>
      </c>
      <c r="UY109" s="66" t="str">
        <f t="shared" si="625"/>
        <v/>
      </c>
      <c r="UZ109" s="66" t="str">
        <f t="shared" si="626"/>
        <v/>
      </c>
      <c r="VA109" s="66" t="str">
        <f t="shared" si="627"/>
        <v/>
      </c>
      <c r="VB109" s="66" t="str">
        <f t="shared" si="628"/>
        <v/>
      </c>
      <c r="VC109" s="66" t="str">
        <f t="shared" si="629"/>
        <v/>
      </c>
      <c r="VD109" s="66" t="str">
        <f t="shared" si="630"/>
        <v/>
      </c>
      <c r="VE109" s="66" t="str">
        <f t="shared" si="631"/>
        <v/>
      </c>
      <c r="VF109" s="66" t="str">
        <f t="shared" si="632"/>
        <v/>
      </c>
      <c r="VG109" s="66" t="str">
        <f t="shared" si="633"/>
        <v/>
      </c>
      <c r="VH109" s="66" t="str">
        <f t="shared" si="634"/>
        <v/>
      </c>
      <c r="VI109" s="66" t="str">
        <f t="shared" si="635"/>
        <v/>
      </c>
      <c r="VJ109" s="66" t="str">
        <f t="shared" si="636"/>
        <v/>
      </c>
      <c r="VK109" s="66" t="str">
        <f t="shared" si="637"/>
        <v/>
      </c>
      <c r="VL109" s="66" t="str">
        <f t="shared" si="638"/>
        <v/>
      </c>
      <c r="VM109" s="66" t="str">
        <f t="shared" si="639"/>
        <v/>
      </c>
      <c r="VN109" s="66" t="str">
        <f t="shared" si="640"/>
        <v/>
      </c>
      <c r="VO109" s="66" t="str">
        <f t="shared" si="641"/>
        <v/>
      </c>
      <c r="VP109" s="66" t="str">
        <f t="shared" si="642"/>
        <v/>
      </c>
      <c r="VQ109" s="66" t="str">
        <f t="shared" si="643"/>
        <v/>
      </c>
      <c r="VR109" s="66" t="str">
        <f t="shared" si="644"/>
        <v/>
      </c>
      <c r="VS109" s="66" t="str">
        <f t="shared" si="645"/>
        <v/>
      </c>
      <c r="VT109" s="66" t="str">
        <f t="shared" si="646"/>
        <v/>
      </c>
      <c r="VU109" s="66" t="str">
        <f t="shared" si="647"/>
        <v/>
      </c>
      <c r="VV109" s="66" t="str">
        <f t="shared" si="648"/>
        <v/>
      </c>
      <c r="VW109" s="66" t="str">
        <f t="shared" si="649"/>
        <v/>
      </c>
      <c r="VX109" s="66" t="str">
        <f t="shared" si="650"/>
        <v/>
      </c>
      <c r="VY109" s="66" t="str">
        <f t="shared" si="651"/>
        <v/>
      </c>
      <c r="VZ109" s="66" t="str">
        <f t="shared" si="652"/>
        <v/>
      </c>
      <c r="WA109" s="66" t="str">
        <f t="shared" si="653"/>
        <v/>
      </c>
      <c r="WB109" s="66" t="str">
        <f t="shared" si="654"/>
        <v/>
      </c>
      <c r="WC109" s="66" t="str">
        <f t="shared" si="655"/>
        <v/>
      </c>
      <c r="WD109" s="66" t="str">
        <f t="shared" si="656"/>
        <v/>
      </c>
      <c r="WE109" s="66" t="str">
        <f t="shared" si="657"/>
        <v/>
      </c>
      <c r="WF109" s="66" t="str">
        <f t="shared" si="658"/>
        <v/>
      </c>
      <c r="WG109" s="66" t="str">
        <f t="shared" si="659"/>
        <v/>
      </c>
      <c r="WH109" s="66" t="str">
        <f t="shared" si="660"/>
        <v/>
      </c>
      <c r="WI109" s="66" t="str">
        <f t="shared" si="661"/>
        <v/>
      </c>
      <c r="WJ109" s="66" t="str">
        <f t="shared" si="662"/>
        <v/>
      </c>
      <c r="WK109" s="66" t="str">
        <f t="shared" si="663"/>
        <v/>
      </c>
      <c r="WL109" s="66" t="str">
        <f t="shared" si="664"/>
        <v/>
      </c>
      <c r="WM109" s="66" t="str">
        <f t="shared" si="665"/>
        <v/>
      </c>
      <c r="WN109" s="66" t="str">
        <f t="shared" si="666"/>
        <v/>
      </c>
      <c r="WO109" s="66" t="str">
        <f t="shared" si="667"/>
        <v/>
      </c>
      <c r="WP109" s="66" t="str">
        <f t="shared" si="668"/>
        <v/>
      </c>
      <c r="WQ109" s="66" t="str">
        <f t="shared" si="669"/>
        <v/>
      </c>
      <c r="WR109" s="66" t="str">
        <f t="shared" si="670"/>
        <v/>
      </c>
      <c r="WS109" s="66" t="str">
        <f t="shared" si="671"/>
        <v/>
      </c>
      <c r="WT109" s="66" t="str">
        <f t="shared" si="672"/>
        <v/>
      </c>
      <c r="WU109" s="66" t="str">
        <f t="shared" si="673"/>
        <v/>
      </c>
      <c r="WV109" s="66" t="str">
        <f t="shared" si="674"/>
        <v/>
      </c>
      <c r="WW109" s="66" t="str">
        <f t="shared" si="675"/>
        <v/>
      </c>
      <c r="WX109" s="66" t="str">
        <f t="shared" si="676"/>
        <v/>
      </c>
      <c r="WY109" s="66" t="str">
        <f t="shared" si="677"/>
        <v/>
      </c>
      <c r="WZ109" s="66" t="str">
        <f t="shared" si="678"/>
        <v/>
      </c>
      <c r="XA109" s="66" t="str">
        <f t="shared" si="679"/>
        <v/>
      </c>
      <c r="XB109" s="66" t="str">
        <f t="shared" si="680"/>
        <v/>
      </c>
      <c r="XC109" s="66" t="str">
        <f t="shared" si="681"/>
        <v/>
      </c>
      <c r="XD109" s="66" t="str">
        <f t="shared" si="682"/>
        <v/>
      </c>
      <c r="XE109" s="66" t="str">
        <f t="shared" si="683"/>
        <v/>
      </c>
      <c r="XF109" s="66" t="str">
        <f t="shared" si="684"/>
        <v/>
      </c>
      <c r="XG109" s="66" t="str">
        <f t="shared" si="685"/>
        <v/>
      </c>
      <c r="XH109" s="66" t="str">
        <f t="shared" si="686"/>
        <v/>
      </c>
      <c r="XI109" s="66" t="str">
        <f t="shared" si="687"/>
        <v/>
      </c>
      <c r="XJ109" s="66" t="str">
        <f t="shared" si="688"/>
        <v/>
      </c>
      <c r="XK109" s="66" t="str">
        <f t="shared" si="689"/>
        <v/>
      </c>
      <c r="XL109" s="66" t="str">
        <f t="shared" si="690"/>
        <v/>
      </c>
      <c r="XM109" s="66" t="str">
        <f t="shared" si="691"/>
        <v/>
      </c>
      <c r="XN109" s="66" t="str">
        <f t="shared" si="692"/>
        <v/>
      </c>
      <c r="XO109" s="66" t="str">
        <f t="shared" si="693"/>
        <v/>
      </c>
      <c r="XP109" s="66" t="str">
        <f t="shared" si="694"/>
        <v/>
      </c>
      <c r="XQ109" s="66" t="str">
        <f t="shared" si="695"/>
        <v/>
      </c>
      <c r="XR109" s="66" t="str">
        <f t="shared" si="696"/>
        <v/>
      </c>
      <c r="XS109" s="66" t="str">
        <f t="shared" si="697"/>
        <v/>
      </c>
      <c r="XT109" s="66" t="str">
        <f t="shared" si="698"/>
        <v/>
      </c>
      <c r="XU109" s="66" t="str">
        <f t="shared" si="699"/>
        <v/>
      </c>
      <c r="XV109" s="66" t="str">
        <f t="shared" si="700"/>
        <v/>
      </c>
      <c r="XW109" s="66" t="str">
        <f t="shared" si="701"/>
        <v/>
      </c>
      <c r="XX109" s="66" t="str">
        <f t="shared" si="702"/>
        <v/>
      </c>
      <c r="XY109" s="66" t="str">
        <f t="shared" si="703"/>
        <v/>
      </c>
      <c r="XZ109" s="66" t="str">
        <f t="shared" si="704"/>
        <v/>
      </c>
      <c r="YA109" s="66" t="str">
        <f t="shared" si="705"/>
        <v/>
      </c>
      <c r="YB109" s="66" t="str">
        <f t="shared" si="706"/>
        <v/>
      </c>
      <c r="YC109" s="66" t="str">
        <f t="shared" si="707"/>
        <v/>
      </c>
      <c r="YD109" s="66" t="str">
        <f t="shared" si="708"/>
        <v/>
      </c>
      <c r="YE109" s="66" t="str">
        <f t="shared" si="709"/>
        <v/>
      </c>
      <c r="YF109" s="66" t="str">
        <f t="shared" si="710"/>
        <v/>
      </c>
      <c r="YG109" s="66" t="str">
        <f t="shared" si="711"/>
        <v/>
      </c>
      <c r="YH109" s="66" t="str">
        <f t="shared" si="712"/>
        <v/>
      </c>
      <c r="YI109" s="66" t="str">
        <f t="shared" si="713"/>
        <v/>
      </c>
      <c r="YJ109" s="66" t="str">
        <f t="shared" si="714"/>
        <v/>
      </c>
      <c r="YK109" s="66" t="str">
        <f t="shared" si="715"/>
        <v/>
      </c>
      <c r="YL109" s="66" t="str">
        <f t="shared" si="716"/>
        <v/>
      </c>
      <c r="YM109" s="66" t="str">
        <f t="shared" si="717"/>
        <v/>
      </c>
      <c r="YN109" s="66" t="str">
        <f t="shared" si="718"/>
        <v/>
      </c>
      <c r="YO109" s="66" t="str">
        <f t="shared" si="719"/>
        <v/>
      </c>
      <c r="YP109" s="66" t="str">
        <f t="shared" si="720"/>
        <v/>
      </c>
      <c r="YQ109" s="66" t="str">
        <f t="shared" si="721"/>
        <v/>
      </c>
      <c r="YR109" s="66" t="str">
        <f t="shared" si="722"/>
        <v/>
      </c>
      <c r="YS109" s="66" t="str">
        <f t="shared" si="723"/>
        <v/>
      </c>
      <c r="YT109" s="66" t="str">
        <f t="shared" si="724"/>
        <v/>
      </c>
      <c r="YU109" s="66" t="str">
        <f t="shared" si="725"/>
        <v/>
      </c>
      <c r="YV109" s="66" t="str">
        <f t="shared" si="726"/>
        <v/>
      </c>
      <c r="YW109" s="66" t="str">
        <f t="shared" si="727"/>
        <v/>
      </c>
      <c r="YX109" s="66" t="str">
        <f t="shared" si="728"/>
        <v/>
      </c>
      <c r="YY109" s="66" t="str">
        <f t="shared" si="729"/>
        <v/>
      </c>
      <c r="YZ109" s="66" t="str">
        <f t="shared" si="730"/>
        <v/>
      </c>
      <c r="ZA109" s="66" t="str">
        <f t="shared" si="731"/>
        <v/>
      </c>
      <c r="ZB109" s="66" t="str">
        <f t="shared" si="732"/>
        <v/>
      </c>
      <c r="ZC109" s="66" t="str">
        <f t="shared" si="733"/>
        <v/>
      </c>
      <c r="ZD109" s="66" t="str">
        <f t="shared" si="734"/>
        <v/>
      </c>
      <c r="ZE109" s="66" t="str">
        <f t="shared" si="735"/>
        <v/>
      </c>
      <c r="ZF109" s="66" t="str">
        <f t="shared" si="736"/>
        <v/>
      </c>
      <c r="ZG109" s="66" t="str">
        <f t="shared" si="737"/>
        <v/>
      </c>
      <c r="ZH109" s="66" t="str">
        <f t="shared" si="738"/>
        <v/>
      </c>
      <c r="ZI109" s="66" t="str">
        <f t="shared" si="739"/>
        <v/>
      </c>
      <c r="ZJ109" s="66" t="str">
        <f t="shared" si="740"/>
        <v/>
      </c>
      <c r="ZK109" s="66" t="str">
        <f t="shared" si="741"/>
        <v/>
      </c>
      <c r="ZL109" s="66" t="str">
        <f t="shared" si="742"/>
        <v/>
      </c>
      <c r="ZM109" s="66" t="str">
        <f t="shared" si="743"/>
        <v/>
      </c>
      <c r="ZN109" s="66" t="str">
        <f t="shared" si="744"/>
        <v/>
      </c>
      <c r="ZO109" s="66" t="str">
        <f t="shared" si="745"/>
        <v/>
      </c>
      <c r="ZP109" s="66" t="str">
        <f t="shared" si="746"/>
        <v/>
      </c>
      <c r="ZQ109" s="66" t="str">
        <f t="shared" si="747"/>
        <v/>
      </c>
      <c r="ZR109" s="66" t="str">
        <f t="shared" si="748"/>
        <v/>
      </c>
      <c r="ZS109" s="66" t="str">
        <f t="shared" si="749"/>
        <v/>
      </c>
      <c r="ZT109" s="66" t="str">
        <f t="shared" si="750"/>
        <v/>
      </c>
      <c r="ZU109" s="66" t="str">
        <f t="shared" si="751"/>
        <v/>
      </c>
      <c r="ZV109" s="66" t="str">
        <f t="shared" si="752"/>
        <v/>
      </c>
      <c r="ZW109" s="66" t="str">
        <f t="shared" si="753"/>
        <v/>
      </c>
      <c r="ZX109" s="66" t="str">
        <f t="shared" si="754"/>
        <v/>
      </c>
      <c r="ZY109" s="66" t="str">
        <f t="shared" si="755"/>
        <v/>
      </c>
      <c r="ZZ109" s="66" t="str">
        <f t="shared" si="756"/>
        <v/>
      </c>
      <c r="AAA109" s="66" t="str">
        <f t="shared" si="757"/>
        <v/>
      </c>
      <c r="AAB109" s="66" t="str">
        <f t="shared" si="758"/>
        <v/>
      </c>
      <c r="AAC109" s="66" t="str">
        <f t="shared" si="759"/>
        <v/>
      </c>
      <c r="AAD109" s="66" t="str">
        <f t="shared" si="760"/>
        <v/>
      </c>
      <c r="AAE109" s="66" t="str">
        <f t="shared" si="761"/>
        <v/>
      </c>
      <c r="AAF109" s="66" t="str">
        <f t="shared" si="762"/>
        <v/>
      </c>
      <c r="AAG109" s="66" t="str">
        <f t="shared" si="763"/>
        <v/>
      </c>
      <c r="AAH109" s="66" t="str">
        <f t="shared" si="764"/>
        <v/>
      </c>
      <c r="AAI109" s="66" t="str">
        <f t="shared" si="765"/>
        <v/>
      </c>
      <c r="AAJ109" s="66" t="str">
        <f t="shared" si="766"/>
        <v/>
      </c>
      <c r="AAK109" s="66" t="str">
        <f t="shared" si="767"/>
        <v/>
      </c>
      <c r="AAL109" s="66" t="str">
        <f t="shared" si="768"/>
        <v/>
      </c>
      <c r="AAM109" s="66" t="str">
        <f t="shared" si="769"/>
        <v/>
      </c>
      <c r="AAN109" s="66" t="str">
        <f t="shared" si="770"/>
        <v/>
      </c>
      <c r="AAO109" s="66" t="str">
        <f t="shared" si="771"/>
        <v/>
      </c>
      <c r="AAP109" s="66" t="str">
        <f t="shared" si="772"/>
        <v/>
      </c>
      <c r="AAQ109" s="66" t="str">
        <f t="shared" si="773"/>
        <v/>
      </c>
      <c r="AAR109" s="66" t="str">
        <f t="shared" si="774"/>
        <v/>
      </c>
      <c r="AAS109" s="66" t="str">
        <f t="shared" si="775"/>
        <v/>
      </c>
      <c r="AAT109" s="66" t="str">
        <f t="shared" si="776"/>
        <v/>
      </c>
      <c r="AAU109" s="66" t="str">
        <f t="shared" si="777"/>
        <v/>
      </c>
      <c r="AAV109" s="66" t="str">
        <f t="shared" si="778"/>
        <v/>
      </c>
      <c r="AAW109" s="66" t="str">
        <f t="shared" si="779"/>
        <v/>
      </c>
      <c r="AAX109" s="66" t="str">
        <f t="shared" si="780"/>
        <v/>
      </c>
      <c r="AAY109" s="66" t="str">
        <f t="shared" si="781"/>
        <v/>
      </c>
      <c r="AAZ109" s="66" t="str">
        <f t="shared" si="782"/>
        <v/>
      </c>
      <c r="ABA109" s="66" t="str">
        <f t="shared" si="783"/>
        <v/>
      </c>
      <c r="ABB109" s="66" t="str">
        <f t="shared" si="784"/>
        <v/>
      </c>
      <c r="ABC109" s="66" t="str">
        <f t="shared" si="785"/>
        <v/>
      </c>
      <c r="ABD109" s="66" t="str">
        <f t="shared" si="786"/>
        <v/>
      </c>
      <c r="ABE109" s="66" t="str">
        <f t="shared" si="787"/>
        <v/>
      </c>
      <c r="ABF109" s="66" t="str">
        <f t="shared" si="788"/>
        <v/>
      </c>
      <c r="ABG109" s="66" t="str">
        <f t="shared" si="789"/>
        <v/>
      </c>
      <c r="ABH109" s="66" t="str">
        <f t="shared" si="790"/>
        <v/>
      </c>
      <c r="ABI109" s="66" t="str">
        <f t="shared" si="791"/>
        <v/>
      </c>
      <c r="ABJ109" s="66" t="str">
        <f t="shared" si="792"/>
        <v/>
      </c>
      <c r="ABK109" s="66" t="str">
        <f t="shared" si="793"/>
        <v/>
      </c>
      <c r="ABL109" s="66" t="str">
        <f t="shared" si="794"/>
        <v/>
      </c>
      <c r="ABM109" s="66" t="str">
        <f t="shared" si="795"/>
        <v/>
      </c>
      <c r="ABN109" s="66" t="str">
        <f t="shared" si="796"/>
        <v/>
      </c>
      <c r="ABO109" s="66" t="str">
        <f t="shared" si="797"/>
        <v/>
      </c>
      <c r="ABP109" s="66" t="str">
        <f t="shared" si="798"/>
        <v/>
      </c>
      <c r="ABQ109" s="66" t="str">
        <f t="shared" si="799"/>
        <v/>
      </c>
      <c r="ABR109" s="66" t="str">
        <f t="shared" si="800"/>
        <v/>
      </c>
      <c r="ABS109" s="66" t="str">
        <f t="shared" si="801"/>
        <v/>
      </c>
      <c r="ABT109" s="66" t="str">
        <f t="shared" si="802"/>
        <v/>
      </c>
      <c r="ABU109" s="66" t="str">
        <f t="shared" si="803"/>
        <v/>
      </c>
      <c r="ABV109" s="66" t="str">
        <f t="shared" si="804"/>
        <v/>
      </c>
      <c r="ABW109" s="66" t="str">
        <f t="shared" si="805"/>
        <v/>
      </c>
      <c r="ABX109" s="66" t="str">
        <f t="shared" si="806"/>
        <v/>
      </c>
      <c r="ABY109" s="66" t="str">
        <f t="shared" si="807"/>
        <v/>
      </c>
      <c r="ABZ109" s="66" t="str">
        <f t="shared" si="808"/>
        <v/>
      </c>
      <c r="ACA109" s="66" t="str">
        <f t="shared" si="809"/>
        <v/>
      </c>
      <c r="ACB109" s="66" t="str">
        <f t="shared" si="810"/>
        <v/>
      </c>
      <c r="ACC109" s="66" t="str">
        <f t="shared" si="811"/>
        <v/>
      </c>
      <c r="ACD109" s="66" t="str">
        <f t="shared" si="812"/>
        <v/>
      </c>
      <c r="ACE109" s="66" t="str">
        <f t="shared" si="813"/>
        <v/>
      </c>
      <c r="ACF109" s="66" t="str">
        <f t="shared" si="814"/>
        <v/>
      </c>
      <c r="ACG109" s="66" t="str">
        <f t="shared" si="815"/>
        <v/>
      </c>
      <c r="ACH109" s="66" t="str">
        <f t="shared" si="816"/>
        <v/>
      </c>
      <c r="ACI109" s="66" t="str">
        <f t="shared" si="817"/>
        <v/>
      </c>
      <c r="ACJ109" s="66" t="str">
        <f t="shared" si="818"/>
        <v/>
      </c>
      <c r="ACK109" s="66" t="str">
        <f t="shared" si="819"/>
        <v/>
      </c>
      <c r="ACL109" s="66" t="str">
        <f t="shared" si="820"/>
        <v/>
      </c>
      <c r="ACM109" s="66" t="str">
        <f t="shared" ref="ACM109:ACN109" si="867">IF(AND(ACS$3="Unit", ACL109=""), "", IF(AND(ACS$3="Unit", ACL109="-"),"", IF(ACS$3="Unit", "kg/GJ delivered", IF(AND(NY109&lt;&gt;"", NY109&lt;&gt;"-", NX109="-"),"", IF($H109="","", IF(NX109="nd", "",IF(NX109="&lt;n.a.&gt;", "", IF(NY109="#/MJ", "", IF(NY109="kg/GJ delivered",NX109,IF(NY109="g/MJ delivered",NX109,IF(NY109="kg/MJ delivered",NX109*1000,IF(NY109="mg/MJ delivered",NX109/1000,IF(NY109="g/kg",((NX109)*(1/$I109)*(1/$H109)),IF(NY109="mg/kg",((NX109/1000)*(1/$I109)*(1/$H109)),IF(NY109="mg/MJ delivered",NX109/1000,IF(NY109="-","","Error"))))))))))))))))</f>
        <v/>
      </c>
      <c r="ACN109" s="66" t="str">
        <f t="shared" si="867"/>
        <v/>
      </c>
      <c r="ACO109" s="66" t="str">
        <f t="shared" si="822"/>
        <v/>
      </c>
      <c r="ACP109" s="66" t="str">
        <f t="shared" si="823"/>
        <v/>
      </c>
      <c r="ACQ109" s="66" t="str">
        <f t="shared" si="824"/>
        <v/>
      </c>
      <c r="ACR109" s="66" t="str">
        <f t="shared" si="825"/>
        <v/>
      </c>
      <c r="ACS109" s="66" t="str">
        <f t="shared" si="826"/>
        <v/>
      </c>
      <c r="ACT109" s="66" t="str">
        <f t="shared" si="827"/>
        <v/>
      </c>
    </row>
    <row r="110" spans="2:774" ht="15.75" customHeight="1" x14ac:dyDescent="0.25">
      <c r="B110" s="66">
        <v>39</v>
      </c>
      <c r="C110" s="66" t="s">
        <v>211</v>
      </c>
      <c r="D110" s="66" t="s">
        <v>1654</v>
      </c>
      <c r="E110" s="156" t="s">
        <v>1610</v>
      </c>
      <c r="F110" s="66" t="s">
        <v>497</v>
      </c>
      <c r="G110" s="66" t="s">
        <v>492</v>
      </c>
      <c r="H110" s="126">
        <v>0.14410000000000001</v>
      </c>
      <c r="I110" s="130">
        <f>'Heating Values'!D23</f>
        <v>15.3</v>
      </c>
      <c r="J110" s="66" t="str">
        <f t="shared" si="449"/>
        <v>Firewood, Improved, CN</v>
      </c>
      <c r="K110" s="66" t="s">
        <v>1588</v>
      </c>
      <c r="L110" s="161"/>
      <c r="M110" s="161"/>
      <c r="N110" s="161"/>
      <c r="O110" s="66" t="s">
        <v>2232</v>
      </c>
      <c r="P110" s="66" t="str">
        <f t="shared" si="852"/>
        <v>CN</v>
      </c>
      <c r="Q110" s="66" t="s">
        <v>87</v>
      </c>
      <c r="R110" s="163">
        <v>4.6399999999999997E-2</v>
      </c>
      <c r="S110" s="158" t="s">
        <v>173</v>
      </c>
      <c r="T110" s="166">
        <v>2.2499999999999998E-3</v>
      </c>
      <c r="U110" s="158" t="s">
        <v>173</v>
      </c>
      <c r="V110" s="158" t="s">
        <v>128</v>
      </c>
      <c r="W110" s="158" t="s">
        <v>128</v>
      </c>
      <c r="X110" s="163">
        <v>0.64700000000000002</v>
      </c>
      <c r="Y110" s="158" t="s">
        <v>173</v>
      </c>
      <c r="Z110" s="166">
        <v>3.7699999999999995E-3</v>
      </c>
      <c r="AA110" s="158" t="s">
        <v>173</v>
      </c>
      <c r="AB110" s="158" t="s">
        <v>128</v>
      </c>
      <c r="AC110" s="158" t="s">
        <v>128</v>
      </c>
      <c r="AD110" s="158" t="s">
        <v>128</v>
      </c>
      <c r="AE110" s="158" t="s">
        <v>128</v>
      </c>
      <c r="AF110" s="166">
        <v>1.4E-3</v>
      </c>
      <c r="AG110" s="158" t="s">
        <v>173</v>
      </c>
      <c r="AH110" s="166">
        <v>6.6600000000000003E-4</v>
      </c>
      <c r="AI110" s="158" t="s">
        <v>173</v>
      </c>
      <c r="AJ110" s="158" t="s">
        <v>128</v>
      </c>
      <c r="AK110" s="158" t="s">
        <v>128</v>
      </c>
      <c r="AL110" s="158" t="s">
        <v>128</v>
      </c>
      <c r="AM110" s="158" t="s">
        <v>128</v>
      </c>
      <c r="AN110" s="158" t="s">
        <v>128</v>
      </c>
      <c r="AO110" s="158" t="s">
        <v>128</v>
      </c>
      <c r="AP110" s="158" t="s">
        <v>128</v>
      </c>
      <c r="AQ110" s="158" t="s">
        <v>128</v>
      </c>
      <c r="AR110" s="158" t="s">
        <v>128</v>
      </c>
      <c r="AS110" s="158" t="s">
        <v>128</v>
      </c>
      <c r="AT110" s="158" t="s">
        <v>128</v>
      </c>
      <c r="AU110" s="158" t="s">
        <v>128</v>
      </c>
      <c r="AV110" s="158" t="s">
        <v>128</v>
      </c>
      <c r="AW110" s="158" t="s">
        <v>128</v>
      </c>
      <c r="AX110" s="158" t="s">
        <v>128</v>
      </c>
      <c r="AY110" s="158" t="s">
        <v>128</v>
      </c>
      <c r="AZ110" s="158" t="s">
        <v>128</v>
      </c>
      <c r="BA110" s="158" t="s">
        <v>128</v>
      </c>
      <c r="BB110" s="158" t="s">
        <v>128</v>
      </c>
      <c r="BC110" s="158" t="s">
        <v>128</v>
      </c>
      <c r="BD110" s="158" t="s">
        <v>128</v>
      </c>
      <c r="BE110" s="158" t="s">
        <v>128</v>
      </c>
      <c r="BF110" s="166">
        <v>1.512751677852349E-4</v>
      </c>
      <c r="BG110" s="158" t="s">
        <v>173</v>
      </c>
      <c r="BH110" s="166">
        <v>1.7946308724832216E-7</v>
      </c>
      <c r="BI110" s="158" t="s">
        <v>173</v>
      </c>
      <c r="BJ110" s="158" t="s">
        <v>128</v>
      </c>
      <c r="BK110" s="158" t="s">
        <v>128</v>
      </c>
      <c r="BL110" s="166">
        <v>3.5986577181208052E-6</v>
      </c>
      <c r="BM110" s="158" t="s">
        <v>173</v>
      </c>
      <c r="BN110" s="166">
        <v>1.4751677852348991E-4</v>
      </c>
      <c r="BO110" s="158" t="s">
        <v>173</v>
      </c>
      <c r="BP110" s="158" t="s">
        <v>128</v>
      </c>
      <c r="BQ110" s="158" t="s">
        <v>128</v>
      </c>
      <c r="BR110" s="166">
        <v>2.0953020134228189E-4</v>
      </c>
      <c r="BS110" s="158" t="s">
        <v>173</v>
      </c>
      <c r="BT110" s="158" t="s">
        <v>128</v>
      </c>
      <c r="BU110" s="158" t="s">
        <v>128</v>
      </c>
      <c r="BV110" s="158" t="s">
        <v>128</v>
      </c>
      <c r="BW110" s="158" t="s">
        <v>128</v>
      </c>
      <c r="BX110" s="158" t="s">
        <v>128</v>
      </c>
      <c r="BY110" s="158" t="s">
        <v>128</v>
      </c>
      <c r="BZ110" s="158" t="s">
        <v>128</v>
      </c>
      <c r="CA110" s="158" t="s">
        <v>128</v>
      </c>
      <c r="CB110" s="158" t="s">
        <v>128</v>
      </c>
      <c r="CC110" s="158" t="s">
        <v>128</v>
      </c>
      <c r="CD110" s="158" t="s">
        <v>128</v>
      </c>
      <c r="CE110" s="158" t="s">
        <v>128</v>
      </c>
      <c r="CF110" s="158" t="s">
        <v>128</v>
      </c>
      <c r="CG110" s="158" t="s">
        <v>128</v>
      </c>
      <c r="CH110" s="158" t="s">
        <v>128</v>
      </c>
      <c r="CI110" s="158" t="s">
        <v>128</v>
      </c>
      <c r="CJ110" s="158" t="s">
        <v>128</v>
      </c>
      <c r="CK110" s="158" t="s">
        <v>128</v>
      </c>
      <c r="CL110" s="166">
        <v>1.3154362416107381E-6</v>
      </c>
      <c r="CM110" s="158" t="s">
        <v>173</v>
      </c>
      <c r="CN110" s="166">
        <v>7.5261744966442946E-6</v>
      </c>
      <c r="CO110" s="158" t="s">
        <v>173</v>
      </c>
      <c r="CP110" s="166">
        <v>6.9436241610738246E-6</v>
      </c>
      <c r="CQ110" s="158" t="s">
        <v>173</v>
      </c>
      <c r="CR110" s="158" t="s">
        <v>128</v>
      </c>
      <c r="CS110" s="158" t="s">
        <v>128</v>
      </c>
      <c r="CT110" s="158" t="s">
        <v>128</v>
      </c>
      <c r="CU110" s="158" t="s">
        <v>128</v>
      </c>
      <c r="CV110" s="166">
        <v>7.9224634388498309E-3</v>
      </c>
      <c r="CW110" s="158" t="s">
        <v>173</v>
      </c>
      <c r="CX110" s="166">
        <v>2.029530201342282E-7</v>
      </c>
      <c r="CY110" s="158" t="s">
        <v>173</v>
      </c>
      <c r="CZ110" s="166">
        <v>1.0147651006711409E-6</v>
      </c>
      <c r="DA110" s="158" t="s">
        <v>173</v>
      </c>
      <c r="DB110" s="166">
        <v>2.2644295302013423E-6</v>
      </c>
      <c r="DC110" s="158" t="s">
        <v>173</v>
      </c>
      <c r="DD110" s="158" t="s">
        <v>128</v>
      </c>
      <c r="DE110" s="158" t="s">
        <v>128</v>
      </c>
      <c r="DF110" s="158" t="s">
        <v>128</v>
      </c>
      <c r="DG110" s="158" t="s">
        <v>128</v>
      </c>
      <c r="DH110" s="158" t="s">
        <v>128</v>
      </c>
      <c r="DI110" s="158" t="s">
        <v>128</v>
      </c>
      <c r="DJ110" s="158" t="s">
        <v>128</v>
      </c>
      <c r="DK110" s="158" t="s">
        <v>128</v>
      </c>
      <c r="DL110" s="158" t="s">
        <v>128</v>
      </c>
      <c r="DM110" s="158" t="s">
        <v>128</v>
      </c>
      <c r="DN110" s="158" t="s">
        <v>128</v>
      </c>
      <c r="DO110" s="158" t="s">
        <v>128</v>
      </c>
      <c r="DP110" s="158" t="s">
        <v>128</v>
      </c>
      <c r="DQ110" s="158" t="s">
        <v>128</v>
      </c>
      <c r="DR110" s="158" t="s">
        <v>128</v>
      </c>
      <c r="DS110" s="158" t="s">
        <v>128</v>
      </c>
      <c r="DT110" s="158" t="s">
        <v>128</v>
      </c>
      <c r="DU110" s="158" t="s">
        <v>128</v>
      </c>
      <c r="DV110" s="158" t="s">
        <v>128</v>
      </c>
      <c r="DW110" s="158" t="s">
        <v>128</v>
      </c>
      <c r="DX110" s="158" t="s">
        <v>128</v>
      </c>
      <c r="DY110" s="158" t="s">
        <v>128</v>
      </c>
      <c r="DZ110" s="158" t="s">
        <v>128</v>
      </c>
      <c r="EA110" s="158" t="s">
        <v>128</v>
      </c>
      <c r="EB110" s="158" t="s">
        <v>128</v>
      </c>
      <c r="EC110" s="158" t="s">
        <v>128</v>
      </c>
      <c r="ED110" s="158" t="s">
        <v>128</v>
      </c>
      <c r="EE110" s="158" t="s">
        <v>128</v>
      </c>
      <c r="EF110" s="158" t="s">
        <v>128</v>
      </c>
      <c r="EG110" s="158" t="s">
        <v>128</v>
      </c>
      <c r="EH110" s="158" t="s">
        <v>128</v>
      </c>
      <c r="EI110" s="158" t="s">
        <v>128</v>
      </c>
      <c r="EJ110" s="158" t="s">
        <v>128</v>
      </c>
      <c r="EK110" s="158" t="s">
        <v>128</v>
      </c>
      <c r="EL110" s="158" t="s">
        <v>128</v>
      </c>
      <c r="EM110" s="158" t="s">
        <v>128</v>
      </c>
      <c r="EN110" s="158" t="s">
        <v>128</v>
      </c>
      <c r="EO110" s="158" t="s">
        <v>128</v>
      </c>
      <c r="EP110" s="158" t="s">
        <v>128</v>
      </c>
      <c r="EQ110" s="158" t="s">
        <v>128</v>
      </c>
      <c r="ER110" s="158" t="s">
        <v>128</v>
      </c>
      <c r="ES110" s="158" t="s">
        <v>128</v>
      </c>
      <c r="ET110" s="158" t="s">
        <v>128</v>
      </c>
      <c r="EU110" s="158" t="s">
        <v>128</v>
      </c>
      <c r="EV110" s="158" t="s">
        <v>128</v>
      </c>
      <c r="EW110" s="158" t="s">
        <v>128</v>
      </c>
      <c r="EX110" s="158" t="s">
        <v>128</v>
      </c>
      <c r="EY110" s="158" t="s">
        <v>128</v>
      </c>
      <c r="EZ110" s="158" t="s">
        <v>128</v>
      </c>
      <c r="FA110" s="158" t="s">
        <v>128</v>
      </c>
      <c r="FB110" s="158" t="s">
        <v>128</v>
      </c>
      <c r="FC110" s="158" t="s">
        <v>128</v>
      </c>
      <c r="FD110" s="158" t="s">
        <v>128</v>
      </c>
      <c r="FE110" s="158" t="s">
        <v>128</v>
      </c>
      <c r="FF110" s="158" t="s">
        <v>128</v>
      </c>
      <c r="FG110" s="158" t="s">
        <v>128</v>
      </c>
      <c r="FH110" s="158" t="s">
        <v>128</v>
      </c>
      <c r="FI110" s="158" t="s">
        <v>128</v>
      </c>
      <c r="FJ110" s="158" t="s">
        <v>128</v>
      </c>
      <c r="FK110" s="158" t="s">
        <v>128</v>
      </c>
      <c r="FL110" s="158" t="s">
        <v>128</v>
      </c>
      <c r="FM110" s="158" t="s">
        <v>128</v>
      </c>
      <c r="FN110" s="158" t="s">
        <v>128</v>
      </c>
      <c r="FO110" s="158" t="s">
        <v>128</v>
      </c>
      <c r="FP110" s="158" t="s">
        <v>128</v>
      </c>
      <c r="FQ110" s="158" t="s">
        <v>128</v>
      </c>
      <c r="FR110" s="158" t="s">
        <v>128</v>
      </c>
      <c r="FS110" s="158" t="s">
        <v>128</v>
      </c>
      <c r="FT110" s="158" t="s">
        <v>128</v>
      </c>
      <c r="FU110" s="158" t="s">
        <v>128</v>
      </c>
      <c r="FV110" s="158" t="s">
        <v>128</v>
      </c>
      <c r="FW110" s="158" t="s">
        <v>128</v>
      </c>
      <c r="FX110" s="158" t="s">
        <v>128</v>
      </c>
      <c r="FY110" s="158" t="s">
        <v>128</v>
      </c>
      <c r="FZ110" s="158" t="s">
        <v>128</v>
      </c>
      <c r="GA110" s="158" t="s">
        <v>128</v>
      </c>
      <c r="GB110" s="158" t="s">
        <v>128</v>
      </c>
      <c r="GC110" s="158" t="s">
        <v>128</v>
      </c>
      <c r="GD110" s="158" t="s">
        <v>128</v>
      </c>
      <c r="GE110" s="158" t="s">
        <v>128</v>
      </c>
      <c r="GF110" s="158" t="s">
        <v>128</v>
      </c>
      <c r="GG110" s="158" t="s">
        <v>128</v>
      </c>
      <c r="GH110" s="158" t="s">
        <v>128</v>
      </c>
      <c r="GI110" s="158" t="s">
        <v>128</v>
      </c>
      <c r="GJ110" s="158" t="s">
        <v>128</v>
      </c>
      <c r="GK110" s="158" t="s">
        <v>128</v>
      </c>
      <c r="GL110" s="158" t="s">
        <v>128</v>
      </c>
      <c r="GM110" s="158" t="s">
        <v>128</v>
      </c>
      <c r="GN110" s="158" t="s">
        <v>128</v>
      </c>
      <c r="GO110" s="158" t="s">
        <v>128</v>
      </c>
      <c r="GP110" s="158" t="s">
        <v>128</v>
      </c>
      <c r="GQ110" s="158" t="s">
        <v>128</v>
      </c>
      <c r="GR110" s="158" t="s">
        <v>128</v>
      </c>
      <c r="GS110" s="158" t="s">
        <v>128</v>
      </c>
      <c r="GT110" s="158" t="s">
        <v>128</v>
      </c>
      <c r="GU110" s="158" t="s">
        <v>128</v>
      </c>
      <c r="GV110" s="158" t="s">
        <v>128</v>
      </c>
      <c r="GW110" s="158" t="s">
        <v>128</v>
      </c>
      <c r="GX110" s="158" t="s">
        <v>128</v>
      </c>
      <c r="GY110" s="158" t="s">
        <v>128</v>
      </c>
      <c r="GZ110" s="158" t="s">
        <v>128</v>
      </c>
      <c r="HA110" s="158" t="s">
        <v>128</v>
      </c>
      <c r="HB110" s="158" t="s">
        <v>128</v>
      </c>
      <c r="HC110" s="158" t="s">
        <v>128</v>
      </c>
      <c r="HD110" s="158" t="s">
        <v>128</v>
      </c>
      <c r="HE110" s="158" t="s">
        <v>128</v>
      </c>
      <c r="HF110" s="158" t="s">
        <v>128</v>
      </c>
      <c r="HG110" s="158" t="s">
        <v>128</v>
      </c>
      <c r="HH110" s="158" t="s">
        <v>128</v>
      </c>
      <c r="HI110" s="158" t="s">
        <v>128</v>
      </c>
      <c r="HJ110" s="158" t="s">
        <v>128</v>
      </c>
      <c r="HK110" s="158" t="s">
        <v>128</v>
      </c>
      <c r="HL110" s="158" t="s">
        <v>128</v>
      </c>
      <c r="HM110" s="158" t="s">
        <v>128</v>
      </c>
      <c r="HN110" s="158" t="s">
        <v>128</v>
      </c>
      <c r="HO110" s="158" t="s">
        <v>128</v>
      </c>
      <c r="HP110" s="158" t="s">
        <v>128</v>
      </c>
      <c r="HQ110" s="158" t="s">
        <v>128</v>
      </c>
      <c r="HR110" s="158" t="s">
        <v>128</v>
      </c>
      <c r="HS110" s="158" t="s">
        <v>128</v>
      </c>
      <c r="HT110" s="158" t="s">
        <v>128</v>
      </c>
      <c r="HU110" s="158" t="s">
        <v>128</v>
      </c>
      <c r="HV110" s="158" t="s">
        <v>128</v>
      </c>
      <c r="HW110" s="158" t="s">
        <v>128</v>
      </c>
      <c r="HX110" s="158" t="s">
        <v>128</v>
      </c>
      <c r="HY110" s="158" t="s">
        <v>128</v>
      </c>
      <c r="HZ110" s="158" t="s">
        <v>128</v>
      </c>
      <c r="IA110" s="158" t="s">
        <v>128</v>
      </c>
      <c r="IB110" s="158" t="s">
        <v>128</v>
      </c>
      <c r="IC110" s="158" t="s">
        <v>128</v>
      </c>
      <c r="ID110" s="158" t="s">
        <v>128</v>
      </c>
      <c r="IE110" s="158" t="s">
        <v>128</v>
      </c>
      <c r="IF110" s="158" t="s">
        <v>128</v>
      </c>
      <c r="IG110" s="158" t="s">
        <v>128</v>
      </c>
      <c r="IH110" s="158" t="s">
        <v>128</v>
      </c>
      <c r="II110" s="158" t="s">
        <v>128</v>
      </c>
      <c r="IJ110" s="158" t="s">
        <v>128</v>
      </c>
      <c r="IK110" s="158" t="s">
        <v>128</v>
      </c>
      <c r="IL110" s="158" t="s">
        <v>128</v>
      </c>
      <c r="IM110" s="158" t="s">
        <v>128</v>
      </c>
      <c r="IN110" s="158" t="s">
        <v>128</v>
      </c>
      <c r="IO110" s="158" t="s">
        <v>128</v>
      </c>
      <c r="IP110" s="158" t="s">
        <v>128</v>
      </c>
      <c r="IQ110" s="158" t="s">
        <v>128</v>
      </c>
      <c r="IR110" s="158" t="s">
        <v>128</v>
      </c>
      <c r="IS110" s="158" t="s">
        <v>128</v>
      </c>
      <c r="IT110" s="158" t="s">
        <v>128</v>
      </c>
      <c r="IU110" s="158" t="s">
        <v>128</v>
      </c>
      <c r="IV110" s="158" t="s">
        <v>128</v>
      </c>
      <c r="IW110" s="158" t="s">
        <v>128</v>
      </c>
      <c r="IX110" s="158" t="s">
        <v>128</v>
      </c>
      <c r="IY110" s="158" t="s">
        <v>128</v>
      </c>
      <c r="IZ110" s="158" t="s">
        <v>128</v>
      </c>
      <c r="JA110" s="158" t="s">
        <v>128</v>
      </c>
      <c r="JB110" s="158" t="s">
        <v>128</v>
      </c>
      <c r="JC110" s="158" t="s">
        <v>128</v>
      </c>
      <c r="JD110" s="158" t="s">
        <v>128</v>
      </c>
      <c r="JE110" s="158" t="s">
        <v>128</v>
      </c>
      <c r="JF110" s="158" t="s">
        <v>128</v>
      </c>
      <c r="JG110" s="158" t="s">
        <v>128</v>
      </c>
      <c r="JH110" s="158" t="s">
        <v>128</v>
      </c>
      <c r="JI110" s="158" t="s">
        <v>128</v>
      </c>
      <c r="JJ110" s="158" t="s">
        <v>128</v>
      </c>
      <c r="JK110" s="158" t="s">
        <v>128</v>
      </c>
      <c r="JL110" s="158" t="s">
        <v>128</v>
      </c>
      <c r="JM110" s="158" t="s">
        <v>128</v>
      </c>
      <c r="JN110" s="158" t="s">
        <v>128</v>
      </c>
      <c r="JO110" s="158" t="s">
        <v>128</v>
      </c>
      <c r="JP110" s="158" t="s">
        <v>128</v>
      </c>
      <c r="JQ110" s="158" t="s">
        <v>128</v>
      </c>
      <c r="JR110" s="158" t="s">
        <v>128</v>
      </c>
      <c r="JS110" s="158" t="s">
        <v>128</v>
      </c>
      <c r="JT110" s="158" t="s">
        <v>128</v>
      </c>
      <c r="JU110" s="158" t="s">
        <v>128</v>
      </c>
      <c r="JV110" s="158" t="s">
        <v>128</v>
      </c>
      <c r="JW110" s="158" t="s">
        <v>128</v>
      </c>
      <c r="JX110" s="158" t="s">
        <v>128</v>
      </c>
      <c r="JY110" s="158" t="s">
        <v>128</v>
      </c>
      <c r="JZ110" s="158" t="s">
        <v>128</v>
      </c>
      <c r="KA110" s="158" t="s">
        <v>128</v>
      </c>
      <c r="KB110" s="158" t="s">
        <v>128</v>
      </c>
      <c r="KC110" s="158" t="s">
        <v>128</v>
      </c>
      <c r="KD110" s="158" t="s">
        <v>128</v>
      </c>
      <c r="KE110" s="158" t="s">
        <v>128</v>
      </c>
      <c r="KF110" s="158" t="s">
        <v>128</v>
      </c>
      <c r="KG110" s="158" t="s">
        <v>128</v>
      </c>
      <c r="KH110" s="158" t="s">
        <v>128</v>
      </c>
      <c r="KI110" s="158" t="s">
        <v>128</v>
      </c>
      <c r="KJ110" s="158" t="s">
        <v>128</v>
      </c>
      <c r="KK110" s="158" t="s">
        <v>128</v>
      </c>
      <c r="KL110" s="158" t="s">
        <v>128</v>
      </c>
      <c r="KM110" s="158" t="s">
        <v>128</v>
      </c>
      <c r="KN110" s="158" t="s">
        <v>128</v>
      </c>
      <c r="KO110" s="158" t="s">
        <v>128</v>
      </c>
      <c r="KP110" s="158" t="s">
        <v>128</v>
      </c>
      <c r="KQ110" s="158" t="s">
        <v>128</v>
      </c>
      <c r="KR110" s="158" t="s">
        <v>128</v>
      </c>
      <c r="KS110" s="158" t="s">
        <v>128</v>
      </c>
      <c r="KT110" s="158" t="s">
        <v>128</v>
      </c>
      <c r="KU110" s="158" t="s">
        <v>128</v>
      </c>
      <c r="KV110" s="158" t="s">
        <v>128</v>
      </c>
      <c r="KW110" s="158" t="s">
        <v>128</v>
      </c>
      <c r="KX110" s="158" t="s">
        <v>128</v>
      </c>
      <c r="KY110" s="158" t="s">
        <v>128</v>
      </c>
      <c r="KZ110" s="158" t="s">
        <v>128</v>
      </c>
      <c r="LA110" s="158" t="s">
        <v>128</v>
      </c>
      <c r="LB110" s="158" t="s">
        <v>128</v>
      </c>
      <c r="LC110" s="158" t="s">
        <v>128</v>
      </c>
      <c r="LD110" s="158" t="s">
        <v>128</v>
      </c>
      <c r="LE110" s="158" t="s">
        <v>128</v>
      </c>
      <c r="LF110" s="158" t="s">
        <v>128</v>
      </c>
      <c r="LG110" s="158" t="s">
        <v>128</v>
      </c>
      <c r="LH110" s="158" t="s">
        <v>128</v>
      </c>
      <c r="LI110" s="158" t="s">
        <v>128</v>
      </c>
      <c r="LJ110" s="158" t="s">
        <v>128</v>
      </c>
      <c r="LK110" s="158" t="s">
        <v>128</v>
      </c>
      <c r="LL110" s="158" t="s">
        <v>128</v>
      </c>
      <c r="LM110" s="158" t="s">
        <v>128</v>
      </c>
      <c r="LN110" s="158" t="s">
        <v>128</v>
      </c>
      <c r="LO110" s="158" t="s">
        <v>128</v>
      </c>
      <c r="LP110" s="158" t="s">
        <v>128</v>
      </c>
      <c r="LQ110" s="158" t="s">
        <v>128</v>
      </c>
      <c r="LR110" s="158" t="s">
        <v>128</v>
      </c>
      <c r="LS110" s="158" t="s">
        <v>128</v>
      </c>
      <c r="LT110" s="158" t="s">
        <v>128</v>
      </c>
      <c r="LU110" s="158" t="s">
        <v>128</v>
      </c>
      <c r="LV110" s="158" t="s">
        <v>128</v>
      </c>
      <c r="LW110" s="158" t="s">
        <v>128</v>
      </c>
      <c r="LX110" s="158" t="s">
        <v>128</v>
      </c>
      <c r="LY110" s="158" t="s">
        <v>128</v>
      </c>
      <c r="LZ110" s="158" t="s">
        <v>128</v>
      </c>
      <c r="MA110" s="158" t="s">
        <v>128</v>
      </c>
      <c r="MB110" s="158" t="s">
        <v>128</v>
      </c>
      <c r="MC110" s="158" t="s">
        <v>128</v>
      </c>
      <c r="MD110" s="158" t="s">
        <v>128</v>
      </c>
      <c r="ME110" s="158" t="s">
        <v>128</v>
      </c>
      <c r="MF110" s="158" t="s">
        <v>128</v>
      </c>
      <c r="MG110" s="158" t="s">
        <v>128</v>
      </c>
      <c r="MH110" s="158" t="s">
        <v>128</v>
      </c>
      <c r="MI110" s="158" t="s">
        <v>128</v>
      </c>
      <c r="MJ110" s="158" t="s">
        <v>128</v>
      </c>
      <c r="MK110" s="158" t="s">
        <v>128</v>
      </c>
      <c r="ML110" s="158" t="s">
        <v>128</v>
      </c>
      <c r="MM110" s="158" t="s">
        <v>128</v>
      </c>
      <c r="MN110" s="158" t="s">
        <v>128</v>
      </c>
      <c r="MO110" s="158" t="s">
        <v>128</v>
      </c>
      <c r="MP110" s="158" t="s">
        <v>128</v>
      </c>
      <c r="MQ110" s="158" t="s">
        <v>128</v>
      </c>
      <c r="MR110" s="158" t="s">
        <v>128</v>
      </c>
      <c r="MS110" s="158" t="s">
        <v>128</v>
      </c>
      <c r="MT110" s="158" t="s">
        <v>128</v>
      </c>
      <c r="MU110" s="158" t="s">
        <v>128</v>
      </c>
      <c r="MV110" s="158" t="s">
        <v>128</v>
      </c>
      <c r="MW110" s="158" t="s">
        <v>128</v>
      </c>
      <c r="MX110" s="158" t="s">
        <v>128</v>
      </c>
      <c r="MY110" s="158" t="s">
        <v>128</v>
      </c>
      <c r="MZ110" s="158" t="s">
        <v>128</v>
      </c>
      <c r="NA110" s="158" t="s">
        <v>128</v>
      </c>
      <c r="NB110" s="158" t="s">
        <v>128</v>
      </c>
      <c r="NC110" s="158" t="s">
        <v>128</v>
      </c>
      <c r="ND110" s="158" t="s">
        <v>128</v>
      </c>
      <c r="NE110" s="158" t="s">
        <v>128</v>
      </c>
      <c r="NF110" s="158" t="s">
        <v>128</v>
      </c>
      <c r="NG110" s="158" t="s">
        <v>128</v>
      </c>
      <c r="NH110" s="158" t="s">
        <v>128</v>
      </c>
      <c r="NI110" s="158" t="s">
        <v>128</v>
      </c>
      <c r="NJ110" s="158" t="s">
        <v>128</v>
      </c>
      <c r="NK110" s="158" t="s">
        <v>128</v>
      </c>
      <c r="NL110" s="158" t="s">
        <v>128</v>
      </c>
      <c r="NM110" s="158" t="s">
        <v>128</v>
      </c>
      <c r="NN110" s="158" t="s">
        <v>128</v>
      </c>
      <c r="NO110" s="158" t="s">
        <v>128</v>
      </c>
      <c r="NP110" s="158" t="s">
        <v>128</v>
      </c>
      <c r="NQ110" s="158" t="s">
        <v>128</v>
      </c>
      <c r="NR110" s="158" t="s">
        <v>128</v>
      </c>
      <c r="NS110" s="158" t="s">
        <v>128</v>
      </c>
      <c r="NT110" s="158" t="s">
        <v>128</v>
      </c>
      <c r="NU110" s="158" t="s">
        <v>128</v>
      </c>
      <c r="NV110" s="158" t="s">
        <v>128</v>
      </c>
      <c r="NW110" s="158" t="s">
        <v>128</v>
      </c>
      <c r="NX110" s="158" t="s">
        <v>128</v>
      </c>
      <c r="NY110" s="158" t="s">
        <v>128</v>
      </c>
      <c r="NZ110" s="158" t="s">
        <v>128</v>
      </c>
      <c r="OA110" s="158" t="s">
        <v>128</v>
      </c>
      <c r="OB110" s="158" t="s">
        <v>128</v>
      </c>
      <c r="OC110" s="158" t="s">
        <v>128</v>
      </c>
      <c r="OD110" s="158" t="s">
        <v>128</v>
      </c>
      <c r="OE110" s="170" t="s">
        <v>128</v>
      </c>
      <c r="OF110" s="181"/>
      <c r="OG110" s="174">
        <f t="shared" si="451"/>
        <v>46.4</v>
      </c>
      <c r="OH110" s="66" t="str">
        <f t="shared" si="452"/>
        <v>kg/GJ delivered</v>
      </c>
      <c r="OI110" s="118">
        <f t="shared" si="453"/>
        <v>2.25</v>
      </c>
      <c r="OJ110" s="66" t="str">
        <f t="shared" si="454"/>
        <v>kg/GJ delivered</v>
      </c>
      <c r="OK110" s="66" t="str">
        <f t="shared" si="455"/>
        <v/>
      </c>
      <c r="OL110" s="66" t="str">
        <f t="shared" si="456"/>
        <v/>
      </c>
      <c r="OM110" s="159">
        <f t="shared" si="457"/>
        <v>647</v>
      </c>
      <c r="ON110" s="66" t="str">
        <f t="shared" si="458"/>
        <v>kg/GJ delivered</v>
      </c>
      <c r="OO110" s="118">
        <f t="shared" si="459"/>
        <v>3.7699999999999996</v>
      </c>
      <c r="OP110" s="66" t="str">
        <f t="shared" si="460"/>
        <v>kg/GJ delivered</v>
      </c>
      <c r="OQ110" s="66" t="str">
        <f t="shared" si="461"/>
        <v/>
      </c>
      <c r="OR110" s="66" t="str">
        <f t="shared" si="462"/>
        <v/>
      </c>
      <c r="OS110" s="66" t="str">
        <f t="shared" si="463"/>
        <v/>
      </c>
      <c r="OT110" s="66" t="str">
        <f t="shared" si="464"/>
        <v/>
      </c>
      <c r="OU110" s="118">
        <f t="shared" si="465"/>
        <v>1.4</v>
      </c>
      <c r="OV110" s="66" t="str">
        <f t="shared" si="466"/>
        <v>kg/GJ delivered</v>
      </c>
      <c r="OW110" s="126">
        <f t="shared" si="467"/>
        <v>0.66600000000000004</v>
      </c>
      <c r="OX110" s="66" t="str">
        <f t="shared" si="468"/>
        <v>kg/GJ delivered</v>
      </c>
      <c r="OY110" s="66" t="str">
        <f t="shared" si="469"/>
        <v/>
      </c>
      <c r="OZ110" s="66" t="str">
        <f t="shared" si="470"/>
        <v/>
      </c>
      <c r="PA110" s="66" t="str">
        <f t="shared" si="471"/>
        <v/>
      </c>
      <c r="PB110" s="66" t="str">
        <f t="shared" si="472"/>
        <v/>
      </c>
      <c r="PC110" s="66" t="str">
        <f t="shared" si="473"/>
        <v/>
      </c>
      <c r="PD110" s="66" t="str">
        <f t="shared" si="474"/>
        <v/>
      </c>
      <c r="PE110" s="66" t="str">
        <f t="shared" si="475"/>
        <v/>
      </c>
      <c r="PF110" s="66" t="str">
        <f t="shared" si="476"/>
        <v/>
      </c>
      <c r="PG110" s="66" t="str">
        <f t="shared" si="477"/>
        <v/>
      </c>
      <c r="PH110" s="66" t="str">
        <f t="shared" si="478"/>
        <v/>
      </c>
      <c r="PI110" s="66" t="str">
        <f t="shared" si="479"/>
        <v/>
      </c>
      <c r="PJ110" s="66" t="str">
        <f t="shared" si="480"/>
        <v/>
      </c>
      <c r="PK110" s="66" t="str">
        <f t="shared" si="481"/>
        <v/>
      </c>
      <c r="PL110" s="66" t="str">
        <f t="shared" si="482"/>
        <v/>
      </c>
      <c r="PM110" s="66" t="str">
        <f t="shared" si="483"/>
        <v/>
      </c>
      <c r="PN110" s="66" t="str">
        <f t="shared" si="484"/>
        <v/>
      </c>
      <c r="PO110" s="66" t="str">
        <f t="shared" si="485"/>
        <v/>
      </c>
      <c r="PP110" s="66" t="str">
        <f t="shared" si="486"/>
        <v/>
      </c>
      <c r="PQ110" s="66" t="str">
        <f t="shared" si="487"/>
        <v/>
      </c>
      <c r="PR110" s="66" t="str">
        <f t="shared" si="488"/>
        <v/>
      </c>
      <c r="PS110" s="66" t="str">
        <f t="shared" si="489"/>
        <v/>
      </c>
      <c r="PT110" s="66" t="str">
        <f t="shared" si="490"/>
        <v/>
      </c>
      <c r="PU110" s="126">
        <f t="shared" si="491"/>
        <v>0.15127516778523489</v>
      </c>
      <c r="PV110" s="66" t="str">
        <f t="shared" si="492"/>
        <v>kg/GJ delivered</v>
      </c>
      <c r="PW110" s="160">
        <f t="shared" si="493"/>
        <v>1.7946308724832216E-4</v>
      </c>
      <c r="PX110" s="66" t="str">
        <f t="shared" si="494"/>
        <v>kg/GJ delivered</v>
      </c>
      <c r="PY110" s="66" t="str">
        <f t="shared" si="495"/>
        <v/>
      </c>
      <c r="PZ110" s="66" t="str">
        <f t="shared" si="496"/>
        <v/>
      </c>
      <c r="QA110" s="160">
        <f t="shared" si="497"/>
        <v>3.5986577181208053E-3</v>
      </c>
      <c r="QB110" s="66" t="str">
        <f t="shared" si="498"/>
        <v>kg/GJ delivered</v>
      </c>
      <c r="QC110" s="126">
        <f t="shared" si="499"/>
        <v>0.14751677852348991</v>
      </c>
      <c r="QD110" s="66" t="str">
        <f t="shared" si="500"/>
        <v>kg/GJ delivered</v>
      </c>
      <c r="QE110" s="66" t="str">
        <f t="shared" si="501"/>
        <v/>
      </c>
      <c r="QF110" s="66" t="str">
        <f t="shared" si="502"/>
        <v/>
      </c>
      <c r="QG110" s="126">
        <f t="shared" si="503"/>
        <v>0.2095302013422819</v>
      </c>
      <c r="QH110" s="66" t="str">
        <f t="shared" si="504"/>
        <v>kg/GJ delivered</v>
      </c>
      <c r="QI110" s="66" t="str">
        <f t="shared" si="505"/>
        <v/>
      </c>
      <c r="QJ110" s="66" t="str">
        <f t="shared" si="506"/>
        <v/>
      </c>
      <c r="QK110" s="66" t="str">
        <f t="shared" si="507"/>
        <v/>
      </c>
      <c r="QL110" s="66" t="str">
        <f t="shared" si="508"/>
        <v/>
      </c>
      <c r="QM110" s="66" t="str">
        <f t="shared" si="509"/>
        <v/>
      </c>
      <c r="QN110" s="66" t="str">
        <f t="shared" si="510"/>
        <v/>
      </c>
      <c r="QO110" s="66" t="str">
        <f t="shared" si="511"/>
        <v/>
      </c>
      <c r="QP110" s="66" t="str">
        <f t="shared" si="512"/>
        <v/>
      </c>
      <c r="QQ110" s="66" t="str">
        <f t="shared" si="513"/>
        <v/>
      </c>
      <c r="QR110" s="66" t="str">
        <f t="shared" si="514"/>
        <v/>
      </c>
      <c r="QS110" s="66" t="str">
        <f t="shared" si="515"/>
        <v/>
      </c>
      <c r="QT110" s="66" t="str">
        <f t="shared" si="516"/>
        <v/>
      </c>
      <c r="QU110" s="66" t="str">
        <f t="shared" si="517"/>
        <v/>
      </c>
      <c r="QV110" s="66" t="str">
        <f t="shared" si="518"/>
        <v/>
      </c>
      <c r="QW110" s="66" t="str">
        <f t="shared" si="519"/>
        <v/>
      </c>
      <c r="QX110" s="66" t="str">
        <f t="shared" si="520"/>
        <v/>
      </c>
      <c r="QY110" s="66" t="str">
        <f t="shared" si="521"/>
        <v/>
      </c>
      <c r="QZ110" s="66" t="str">
        <f t="shared" si="522"/>
        <v/>
      </c>
      <c r="RA110" s="160">
        <f t="shared" si="523"/>
        <v>1.315436241610738E-3</v>
      </c>
      <c r="RB110" s="66" t="str">
        <f t="shared" si="524"/>
        <v>kg/GJ delivered</v>
      </c>
      <c r="RC110" s="160">
        <f t="shared" si="525"/>
        <v>7.5261744966442943E-3</v>
      </c>
      <c r="RD110" s="66" t="str">
        <f t="shared" si="526"/>
        <v>kg/GJ delivered</v>
      </c>
      <c r="RE110" s="160">
        <f t="shared" si="527"/>
        <v>6.9436241610738242E-3</v>
      </c>
      <c r="RF110" s="66" t="str">
        <f t="shared" si="528"/>
        <v>kg/GJ delivered</v>
      </c>
      <c r="RG110" s="66" t="str">
        <f t="shared" si="529"/>
        <v/>
      </c>
      <c r="RH110" s="66" t="str">
        <f t="shared" si="530"/>
        <v/>
      </c>
      <c r="RI110" s="66" t="str">
        <f t="shared" si="531"/>
        <v/>
      </c>
      <c r="RJ110" s="66" t="str">
        <f t="shared" si="532"/>
        <v/>
      </c>
      <c r="RK110" s="118">
        <f t="shared" si="533"/>
        <v>7.9224634388498307</v>
      </c>
      <c r="RL110" s="66" t="str">
        <f t="shared" si="534"/>
        <v>kg/GJ delivered</v>
      </c>
      <c r="RM110" s="160">
        <f t="shared" si="535"/>
        <v>2.0295302013422821E-4</v>
      </c>
      <c r="RN110" s="66" t="str">
        <f t="shared" si="536"/>
        <v>kg/GJ delivered</v>
      </c>
      <c r="RO110" s="160">
        <f t="shared" si="537"/>
        <v>1.0147651006711408E-3</v>
      </c>
      <c r="RP110" s="66" t="str">
        <f t="shared" si="538"/>
        <v>kg/GJ delivered</v>
      </c>
      <c r="RQ110" s="160">
        <f t="shared" si="539"/>
        <v>2.2644295302013421E-3</v>
      </c>
      <c r="RR110" s="66" t="str">
        <f t="shared" si="540"/>
        <v>kg/GJ delivered</v>
      </c>
      <c r="RS110" s="66" t="str">
        <f t="shared" si="541"/>
        <v/>
      </c>
      <c r="RT110" s="66" t="str">
        <f t="shared" si="542"/>
        <v/>
      </c>
      <c r="RU110" s="66" t="str">
        <f t="shared" si="543"/>
        <v/>
      </c>
      <c r="RV110" s="66" t="str">
        <f t="shared" si="544"/>
        <v/>
      </c>
      <c r="RW110" s="66" t="str">
        <f t="shared" si="545"/>
        <v/>
      </c>
      <c r="RX110" s="66" t="str">
        <f t="shared" si="546"/>
        <v/>
      </c>
      <c r="RY110" s="66" t="str">
        <f t="shared" si="547"/>
        <v/>
      </c>
      <c r="RZ110" s="66" t="str">
        <f t="shared" si="548"/>
        <v/>
      </c>
      <c r="SA110" s="66" t="str">
        <f t="shared" si="549"/>
        <v/>
      </c>
      <c r="SB110" s="66" t="str">
        <f t="shared" si="550"/>
        <v/>
      </c>
      <c r="SC110" s="66" t="str">
        <f t="shared" si="551"/>
        <v/>
      </c>
      <c r="SD110" s="66" t="str">
        <f t="shared" si="552"/>
        <v/>
      </c>
      <c r="SE110" s="66" t="str">
        <f t="shared" si="553"/>
        <v/>
      </c>
      <c r="SF110" s="66" t="str">
        <f t="shared" si="554"/>
        <v/>
      </c>
      <c r="SG110" s="66" t="str">
        <f t="shared" si="555"/>
        <v/>
      </c>
      <c r="SH110" s="66" t="str">
        <f t="shared" si="556"/>
        <v/>
      </c>
      <c r="SI110" s="66" t="str">
        <f t="shared" si="557"/>
        <v/>
      </c>
      <c r="SJ110" s="66" t="str">
        <f t="shared" si="558"/>
        <v/>
      </c>
      <c r="SK110" s="66" t="str">
        <f t="shared" si="559"/>
        <v/>
      </c>
      <c r="SL110" s="66" t="str">
        <f t="shared" si="560"/>
        <v/>
      </c>
      <c r="SM110" s="66" t="str">
        <f t="shared" si="561"/>
        <v/>
      </c>
      <c r="SN110" s="66" t="str">
        <f t="shared" si="562"/>
        <v/>
      </c>
      <c r="SO110" s="66" t="str">
        <f t="shared" si="563"/>
        <v/>
      </c>
      <c r="SP110" s="66" t="str">
        <f t="shared" si="564"/>
        <v/>
      </c>
      <c r="SQ110" s="66" t="str">
        <f t="shared" si="565"/>
        <v/>
      </c>
      <c r="SR110" s="66" t="str">
        <f t="shared" si="566"/>
        <v/>
      </c>
      <c r="SS110" s="66" t="str">
        <f t="shared" si="567"/>
        <v/>
      </c>
      <c r="ST110" s="66" t="str">
        <f t="shared" si="568"/>
        <v/>
      </c>
      <c r="SU110" s="66" t="str">
        <f t="shared" si="569"/>
        <v/>
      </c>
      <c r="SV110" s="66" t="str">
        <f t="shared" si="570"/>
        <v/>
      </c>
      <c r="SW110" s="66" t="str">
        <f t="shared" si="571"/>
        <v/>
      </c>
      <c r="SX110" s="66" t="str">
        <f t="shared" si="572"/>
        <v/>
      </c>
      <c r="SY110" s="66" t="str">
        <f t="shared" si="573"/>
        <v/>
      </c>
      <c r="SZ110" s="66" t="str">
        <f t="shared" si="574"/>
        <v/>
      </c>
      <c r="TA110" s="66" t="str">
        <f t="shared" si="575"/>
        <v/>
      </c>
      <c r="TB110" s="66" t="str">
        <f t="shared" si="576"/>
        <v/>
      </c>
      <c r="TC110" s="66" t="str">
        <f t="shared" si="577"/>
        <v/>
      </c>
      <c r="TD110" s="66" t="str">
        <f t="shared" si="578"/>
        <v/>
      </c>
      <c r="TE110" s="66" t="str">
        <f t="shared" si="579"/>
        <v/>
      </c>
      <c r="TF110" s="66" t="str">
        <f t="shared" si="580"/>
        <v/>
      </c>
      <c r="TG110" s="66" t="str">
        <f t="shared" si="581"/>
        <v/>
      </c>
      <c r="TH110" s="66" t="str">
        <f t="shared" si="582"/>
        <v/>
      </c>
      <c r="TI110" s="66" t="str">
        <f t="shared" si="583"/>
        <v/>
      </c>
      <c r="TJ110" s="66" t="str">
        <f t="shared" si="584"/>
        <v/>
      </c>
      <c r="TK110" s="66" t="str">
        <f t="shared" si="585"/>
        <v/>
      </c>
      <c r="TL110" s="66" t="str">
        <f t="shared" si="586"/>
        <v/>
      </c>
      <c r="TM110" s="66" t="str">
        <f t="shared" si="587"/>
        <v/>
      </c>
      <c r="TN110" s="66" t="str">
        <f t="shared" si="588"/>
        <v/>
      </c>
      <c r="TO110" s="66" t="str">
        <f t="shared" si="589"/>
        <v/>
      </c>
      <c r="TP110" s="66" t="str">
        <f t="shared" si="590"/>
        <v/>
      </c>
      <c r="TQ110" s="66" t="str">
        <f t="shared" si="591"/>
        <v/>
      </c>
      <c r="TR110" s="66" t="str">
        <f t="shared" si="592"/>
        <v/>
      </c>
      <c r="TS110" s="66" t="str">
        <f t="shared" si="593"/>
        <v/>
      </c>
      <c r="TT110" s="66" t="str">
        <f t="shared" si="594"/>
        <v/>
      </c>
      <c r="TU110" s="66" t="str">
        <f t="shared" si="595"/>
        <v/>
      </c>
      <c r="TV110" s="66" t="str">
        <f t="shared" si="596"/>
        <v/>
      </c>
      <c r="TW110" s="66" t="str">
        <f t="shared" si="597"/>
        <v/>
      </c>
      <c r="TX110" s="66" t="str">
        <f t="shared" si="598"/>
        <v/>
      </c>
      <c r="TY110" s="66" t="str">
        <f t="shared" si="599"/>
        <v/>
      </c>
      <c r="TZ110" s="66" t="str">
        <f t="shared" si="600"/>
        <v/>
      </c>
      <c r="UA110" s="66" t="str">
        <f t="shared" si="601"/>
        <v/>
      </c>
      <c r="UB110" s="66" t="str">
        <f t="shared" si="602"/>
        <v/>
      </c>
      <c r="UC110" s="66" t="str">
        <f t="shared" si="603"/>
        <v/>
      </c>
      <c r="UD110" s="66" t="str">
        <f t="shared" si="604"/>
        <v/>
      </c>
      <c r="UE110" s="66" t="str">
        <f t="shared" si="605"/>
        <v/>
      </c>
      <c r="UF110" s="66" t="str">
        <f t="shared" si="606"/>
        <v/>
      </c>
      <c r="UG110" s="66" t="str">
        <f t="shared" si="607"/>
        <v/>
      </c>
      <c r="UH110" s="66" t="str">
        <f t="shared" si="608"/>
        <v/>
      </c>
      <c r="UI110" s="66" t="str">
        <f t="shared" si="609"/>
        <v/>
      </c>
      <c r="UJ110" s="66" t="str">
        <f t="shared" si="610"/>
        <v/>
      </c>
      <c r="UK110" s="66" t="str">
        <f t="shared" si="611"/>
        <v/>
      </c>
      <c r="UL110" s="66" t="str">
        <f t="shared" si="612"/>
        <v/>
      </c>
      <c r="UM110" s="66" t="str">
        <f t="shared" si="613"/>
        <v/>
      </c>
      <c r="UN110" s="66" t="str">
        <f t="shared" si="614"/>
        <v/>
      </c>
      <c r="UO110" s="66" t="str">
        <f t="shared" si="615"/>
        <v/>
      </c>
      <c r="UP110" s="66" t="str">
        <f t="shared" si="616"/>
        <v/>
      </c>
      <c r="UQ110" s="66" t="str">
        <f t="shared" si="617"/>
        <v/>
      </c>
      <c r="UR110" s="66" t="str">
        <f t="shared" si="618"/>
        <v/>
      </c>
      <c r="US110" s="66" t="str">
        <f t="shared" si="619"/>
        <v/>
      </c>
      <c r="UT110" s="66" t="str">
        <f t="shared" si="620"/>
        <v/>
      </c>
      <c r="UU110" s="66" t="str">
        <f t="shared" si="621"/>
        <v/>
      </c>
      <c r="UV110" s="66" t="str">
        <f t="shared" si="622"/>
        <v/>
      </c>
      <c r="UW110" s="66" t="str">
        <f t="shared" si="623"/>
        <v/>
      </c>
      <c r="UX110" s="66" t="str">
        <f t="shared" si="624"/>
        <v/>
      </c>
      <c r="UY110" s="66" t="str">
        <f t="shared" si="625"/>
        <v/>
      </c>
      <c r="UZ110" s="66" t="str">
        <f t="shared" si="626"/>
        <v/>
      </c>
      <c r="VA110" s="66" t="str">
        <f t="shared" si="627"/>
        <v/>
      </c>
      <c r="VB110" s="66" t="str">
        <f t="shared" si="628"/>
        <v/>
      </c>
      <c r="VC110" s="66" t="str">
        <f t="shared" si="629"/>
        <v/>
      </c>
      <c r="VD110" s="66" t="str">
        <f t="shared" si="630"/>
        <v/>
      </c>
      <c r="VE110" s="66" t="str">
        <f t="shared" si="631"/>
        <v/>
      </c>
      <c r="VF110" s="66" t="str">
        <f t="shared" si="632"/>
        <v/>
      </c>
      <c r="VG110" s="66" t="str">
        <f t="shared" si="633"/>
        <v/>
      </c>
      <c r="VH110" s="66" t="str">
        <f t="shared" si="634"/>
        <v/>
      </c>
      <c r="VI110" s="66" t="str">
        <f t="shared" si="635"/>
        <v/>
      </c>
      <c r="VJ110" s="66" t="str">
        <f t="shared" si="636"/>
        <v/>
      </c>
      <c r="VK110" s="66" t="str">
        <f t="shared" si="637"/>
        <v/>
      </c>
      <c r="VL110" s="66" t="str">
        <f t="shared" si="638"/>
        <v/>
      </c>
      <c r="VM110" s="66" t="str">
        <f t="shared" si="639"/>
        <v/>
      </c>
      <c r="VN110" s="66" t="str">
        <f t="shared" si="640"/>
        <v/>
      </c>
      <c r="VO110" s="66" t="str">
        <f t="shared" si="641"/>
        <v/>
      </c>
      <c r="VP110" s="66" t="str">
        <f t="shared" si="642"/>
        <v/>
      </c>
      <c r="VQ110" s="66" t="str">
        <f t="shared" si="643"/>
        <v/>
      </c>
      <c r="VR110" s="66" t="str">
        <f t="shared" si="644"/>
        <v/>
      </c>
      <c r="VS110" s="66" t="str">
        <f t="shared" si="645"/>
        <v/>
      </c>
      <c r="VT110" s="66" t="str">
        <f t="shared" si="646"/>
        <v/>
      </c>
      <c r="VU110" s="66" t="str">
        <f t="shared" si="647"/>
        <v/>
      </c>
      <c r="VV110" s="66" t="str">
        <f t="shared" si="648"/>
        <v/>
      </c>
      <c r="VW110" s="66" t="str">
        <f t="shared" si="649"/>
        <v/>
      </c>
      <c r="VX110" s="66" t="str">
        <f t="shared" si="650"/>
        <v/>
      </c>
      <c r="VY110" s="66" t="str">
        <f t="shared" si="651"/>
        <v/>
      </c>
      <c r="VZ110" s="66" t="str">
        <f t="shared" si="652"/>
        <v/>
      </c>
      <c r="WA110" s="66" t="str">
        <f t="shared" si="653"/>
        <v/>
      </c>
      <c r="WB110" s="66" t="str">
        <f t="shared" si="654"/>
        <v/>
      </c>
      <c r="WC110" s="66" t="str">
        <f t="shared" si="655"/>
        <v/>
      </c>
      <c r="WD110" s="66" t="str">
        <f t="shared" si="656"/>
        <v/>
      </c>
      <c r="WE110" s="66" t="str">
        <f t="shared" si="657"/>
        <v/>
      </c>
      <c r="WF110" s="66" t="str">
        <f t="shared" si="658"/>
        <v/>
      </c>
      <c r="WG110" s="66" t="str">
        <f t="shared" si="659"/>
        <v/>
      </c>
      <c r="WH110" s="66" t="str">
        <f t="shared" si="660"/>
        <v/>
      </c>
      <c r="WI110" s="66" t="str">
        <f t="shared" si="661"/>
        <v/>
      </c>
      <c r="WJ110" s="66" t="str">
        <f t="shared" si="662"/>
        <v/>
      </c>
      <c r="WK110" s="66" t="str">
        <f t="shared" si="663"/>
        <v/>
      </c>
      <c r="WL110" s="66" t="str">
        <f t="shared" si="664"/>
        <v/>
      </c>
      <c r="WM110" s="66" t="str">
        <f t="shared" si="665"/>
        <v/>
      </c>
      <c r="WN110" s="66" t="str">
        <f t="shared" si="666"/>
        <v/>
      </c>
      <c r="WO110" s="66" t="str">
        <f t="shared" si="667"/>
        <v/>
      </c>
      <c r="WP110" s="66" t="str">
        <f t="shared" si="668"/>
        <v/>
      </c>
      <c r="WQ110" s="66" t="str">
        <f t="shared" si="669"/>
        <v/>
      </c>
      <c r="WR110" s="66" t="str">
        <f t="shared" si="670"/>
        <v/>
      </c>
      <c r="WS110" s="66" t="str">
        <f t="shared" si="671"/>
        <v/>
      </c>
      <c r="WT110" s="66" t="str">
        <f t="shared" si="672"/>
        <v/>
      </c>
      <c r="WU110" s="66" t="str">
        <f t="shared" si="673"/>
        <v/>
      </c>
      <c r="WV110" s="66" t="str">
        <f t="shared" si="674"/>
        <v/>
      </c>
      <c r="WW110" s="66" t="str">
        <f t="shared" si="675"/>
        <v/>
      </c>
      <c r="WX110" s="66" t="str">
        <f t="shared" si="676"/>
        <v/>
      </c>
      <c r="WY110" s="66" t="str">
        <f t="shared" si="677"/>
        <v/>
      </c>
      <c r="WZ110" s="66" t="str">
        <f t="shared" si="678"/>
        <v/>
      </c>
      <c r="XA110" s="66" t="str">
        <f t="shared" si="679"/>
        <v/>
      </c>
      <c r="XB110" s="66" t="str">
        <f t="shared" si="680"/>
        <v/>
      </c>
      <c r="XC110" s="66" t="str">
        <f t="shared" si="681"/>
        <v/>
      </c>
      <c r="XD110" s="66" t="str">
        <f t="shared" si="682"/>
        <v/>
      </c>
      <c r="XE110" s="66" t="str">
        <f t="shared" si="683"/>
        <v/>
      </c>
      <c r="XF110" s="66" t="str">
        <f t="shared" si="684"/>
        <v/>
      </c>
      <c r="XG110" s="66" t="str">
        <f t="shared" si="685"/>
        <v/>
      </c>
      <c r="XH110" s="66" t="str">
        <f t="shared" si="686"/>
        <v/>
      </c>
      <c r="XI110" s="66" t="str">
        <f t="shared" si="687"/>
        <v/>
      </c>
      <c r="XJ110" s="66" t="str">
        <f t="shared" si="688"/>
        <v/>
      </c>
      <c r="XK110" s="66" t="str">
        <f t="shared" si="689"/>
        <v/>
      </c>
      <c r="XL110" s="66" t="str">
        <f t="shared" si="690"/>
        <v/>
      </c>
      <c r="XM110" s="66" t="str">
        <f t="shared" si="691"/>
        <v/>
      </c>
      <c r="XN110" s="66" t="str">
        <f t="shared" si="692"/>
        <v/>
      </c>
      <c r="XO110" s="66" t="str">
        <f t="shared" si="693"/>
        <v/>
      </c>
      <c r="XP110" s="66" t="str">
        <f t="shared" si="694"/>
        <v/>
      </c>
      <c r="XQ110" s="66" t="str">
        <f t="shared" si="695"/>
        <v/>
      </c>
      <c r="XR110" s="66" t="str">
        <f t="shared" si="696"/>
        <v/>
      </c>
      <c r="XS110" s="66" t="str">
        <f t="shared" si="697"/>
        <v/>
      </c>
      <c r="XT110" s="66" t="str">
        <f t="shared" si="698"/>
        <v/>
      </c>
      <c r="XU110" s="66" t="str">
        <f t="shared" si="699"/>
        <v/>
      </c>
      <c r="XV110" s="66" t="str">
        <f t="shared" si="700"/>
        <v/>
      </c>
      <c r="XW110" s="66" t="str">
        <f t="shared" si="701"/>
        <v/>
      </c>
      <c r="XX110" s="66" t="str">
        <f t="shared" si="702"/>
        <v/>
      </c>
      <c r="XY110" s="66" t="str">
        <f t="shared" si="703"/>
        <v/>
      </c>
      <c r="XZ110" s="66" t="str">
        <f t="shared" si="704"/>
        <v/>
      </c>
      <c r="YA110" s="66" t="str">
        <f t="shared" si="705"/>
        <v/>
      </c>
      <c r="YB110" s="66" t="str">
        <f t="shared" si="706"/>
        <v/>
      </c>
      <c r="YC110" s="66" t="str">
        <f t="shared" si="707"/>
        <v/>
      </c>
      <c r="YD110" s="66" t="str">
        <f t="shared" si="708"/>
        <v/>
      </c>
      <c r="YE110" s="66" t="str">
        <f t="shared" si="709"/>
        <v/>
      </c>
      <c r="YF110" s="66" t="str">
        <f t="shared" si="710"/>
        <v/>
      </c>
      <c r="YG110" s="66" t="str">
        <f t="shared" si="711"/>
        <v/>
      </c>
      <c r="YH110" s="66" t="str">
        <f t="shared" si="712"/>
        <v/>
      </c>
      <c r="YI110" s="66" t="str">
        <f t="shared" si="713"/>
        <v/>
      </c>
      <c r="YJ110" s="66" t="str">
        <f t="shared" si="714"/>
        <v/>
      </c>
      <c r="YK110" s="66" t="str">
        <f t="shared" si="715"/>
        <v/>
      </c>
      <c r="YL110" s="66" t="str">
        <f t="shared" si="716"/>
        <v/>
      </c>
      <c r="YM110" s="66" t="str">
        <f t="shared" si="717"/>
        <v/>
      </c>
      <c r="YN110" s="66" t="str">
        <f t="shared" si="718"/>
        <v/>
      </c>
      <c r="YO110" s="66" t="str">
        <f t="shared" si="719"/>
        <v/>
      </c>
      <c r="YP110" s="66" t="str">
        <f t="shared" si="720"/>
        <v/>
      </c>
      <c r="YQ110" s="66" t="str">
        <f t="shared" si="721"/>
        <v/>
      </c>
      <c r="YR110" s="66" t="str">
        <f t="shared" si="722"/>
        <v/>
      </c>
      <c r="YS110" s="66" t="str">
        <f t="shared" si="723"/>
        <v/>
      </c>
      <c r="YT110" s="66" t="str">
        <f t="shared" si="724"/>
        <v/>
      </c>
      <c r="YU110" s="66" t="str">
        <f t="shared" si="725"/>
        <v/>
      </c>
      <c r="YV110" s="66" t="str">
        <f t="shared" si="726"/>
        <v/>
      </c>
      <c r="YW110" s="66" t="str">
        <f t="shared" si="727"/>
        <v/>
      </c>
      <c r="YX110" s="66" t="str">
        <f t="shared" si="728"/>
        <v/>
      </c>
      <c r="YY110" s="66" t="str">
        <f t="shared" si="729"/>
        <v/>
      </c>
      <c r="YZ110" s="66" t="str">
        <f t="shared" si="730"/>
        <v/>
      </c>
      <c r="ZA110" s="66" t="str">
        <f t="shared" si="731"/>
        <v/>
      </c>
      <c r="ZB110" s="66" t="str">
        <f t="shared" si="732"/>
        <v/>
      </c>
      <c r="ZC110" s="66" t="str">
        <f t="shared" si="733"/>
        <v/>
      </c>
      <c r="ZD110" s="66" t="str">
        <f t="shared" si="734"/>
        <v/>
      </c>
      <c r="ZE110" s="66" t="str">
        <f t="shared" si="735"/>
        <v/>
      </c>
      <c r="ZF110" s="66" t="str">
        <f t="shared" si="736"/>
        <v/>
      </c>
      <c r="ZG110" s="66" t="str">
        <f t="shared" si="737"/>
        <v/>
      </c>
      <c r="ZH110" s="66" t="str">
        <f t="shared" si="738"/>
        <v/>
      </c>
      <c r="ZI110" s="66" t="str">
        <f t="shared" si="739"/>
        <v/>
      </c>
      <c r="ZJ110" s="66" t="str">
        <f t="shared" si="740"/>
        <v/>
      </c>
      <c r="ZK110" s="66" t="str">
        <f t="shared" si="741"/>
        <v/>
      </c>
      <c r="ZL110" s="66" t="str">
        <f t="shared" si="742"/>
        <v/>
      </c>
      <c r="ZM110" s="66" t="str">
        <f t="shared" si="743"/>
        <v/>
      </c>
      <c r="ZN110" s="66" t="str">
        <f t="shared" si="744"/>
        <v/>
      </c>
      <c r="ZO110" s="66" t="str">
        <f t="shared" si="745"/>
        <v/>
      </c>
      <c r="ZP110" s="66" t="str">
        <f t="shared" si="746"/>
        <v/>
      </c>
      <c r="ZQ110" s="66" t="str">
        <f t="shared" si="747"/>
        <v/>
      </c>
      <c r="ZR110" s="66" t="str">
        <f t="shared" si="748"/>
        <v/>
      </c>
      <c r="ZS110" s="66" t="str">
        <f t="shared" si="749"/>
        <v/>
      </c>
      <c r="ZT110" s="66" t="str">
        <f t="shared" si="750"/>
        <v/>
      </c>
      <c r="ZU110" s="66" t="str">
        <f t="shared" si="751"/>
        <v/>
      </c>
      <c r="ZV110" s="66" t="str">
        <f t="shared" si="752"/>
        <v/>
      </c>
      <c r="ZW110" s="66" t="str">
        <f t="shared" si="753"/>
        <v/>
      </c>
      <c r="ZX110" s="66" t="str">
        <f t="shared" si="754"/>
        <v/>
      </c>
      <c r="ZY110" s="66" t="str">
        <f t="shared" si="755"/>
        <v/>
      </c>
      <c r="ZZ110" s="66" t="str">
        <f t="shared" si="756"/>
        <v/>
      </c>
      <c r="AAA110" s="66" t="str">
        <f t="shared" si="757"/>
        <v/>
      </c>
      <c r="AAB110" s="66" t="str">
        <f t="shared" si="758"/>
        <v/>
      </c>
      <c r="AAC110" s="66" t="str">
        <f t="shared" si="759"/>
        <v/>
      </c>
      <c r="AAD110" s="66" t="str">
        <f t="shared" si="760"/>
        <v/>
      </c>
      <c r="AAE110" s="66" t="str">
        <f t="shared" si="761"/>
        <v/>
      </c>
      <c r="AAF110" s="66" t="str">
        <f t="shared" si="762"/>
        <v/>
      </c>
      <c r="AAG110" s="66" t="str">
        <f t="shared" si="763"/>
        <v/>
      </c>
      <c r="AAH110" s="66" t="str">
        <f t="shared" si="764"/>
        <v/>
      </c>
      <c r="AAI110" s="66" t="str">
        <f t="shared" si="765"/>
        <v/>
      </c>
      <c r="AAJ110" s="66" t="str">
        <f t="shared" si="766"/>
        <v/>
      </c>
      <c r="AAK110" s="66" t="str">
        <f t="shared" si="767"/>
        <v/>
      </c>
      <c r="AAL110" s="66" t="str">
        <f t="shared" si="768"/>
        <v/>
      </c>
      <c r="AAM110" s="66" t="str">
        <f t="shared" si="769"/>
        <v/>
      </c>
      <c r="AAN110" s="66" t="str">
        <f t="shared" si="770"/>
        <v/>
      </c>
      <c r="AAO110" s="66" t="str">
        <f t="shared" si="771"/>
        <v/>
      </c>
      <c r="AAP110" s="66" t="str">
        <f t="shared" si="772"/>
        <v/>
      </c>
      <c r="AAQ110" s="66" t="str">
        <f t="shared" si="773"/>
        <v/>
      </c>
      <c r="AAR110" s="66" t="str">
        <f t="shared" si="774"/>
        <v/>
      </c>
      <c r="AAS110" s="66" t="str">
        <f t="shared" si="775"/>
        <v/>
      </c>
      <c r="AAT110" s="66" t="str">
        <f t="shared" si="776"/>
        <v/>
      </c>
      <c r="AAU110" s="66" t="str">
        <f t="shared" si="777"/>
        <v/>
      </c>
      <c r="AAV110" s="66" t="str">
        <f t="shared" si="778"/>
        <v/>
      </c>
      <c r="AAW110" s="66" t="str">
        <f t="shared" si="779"/>
        <v/>
      </c>
      <c r="AAX110" s="66" t="str">
        <f t="shared" si="780"/>
        <v/>
      </c>
      <c r="AAY110" s="66" t="str">
        <f t="shared" si="781"/>
        <v/>
      </c>
      <c r="AAZ110" s="66" t="str">
        <f t="shared" si="782"/>
        <v/>
      </c>
      <c r="ABA110" s="66" t="str">
        <f t="shared" si="783"/>
        <v/>
      </c>
      <c r="ABB110" s="66" t="str">
        <f t="shared" si="784"/>
        <v/>
      </c>
      <c r="ABC110" s="66" t="str">
        <f t="shared" si="785"/>
        <v/>
      </c>
      <c r="ABD110" s="66" t="str">
        <f t="shared" si="786"/>
        <v/>
      </c>
      <c r="ABE110" s="66" t="str">
        <f t="shared" si="787"/>
        <v/>
      </c>
      <c r="ABF110" s="66" t="str">
        <f t="shared" si="788"/>
        <v/>
      </c>
      <c r="ABG110" s="66" t="str">
        <f t="shared" si="789"/>
        <v/>
      </c>
      <c r="ABH110" s="66" t="str">
        <f t="shared" si="790"/>
        <v/>
      </c>
      <c r="ABI110" s="66" t="str">
        <f t="shared" si="791"/>
        <v/>
      </c>
      <c r="ABJ110" s="66" t="str">
        <f t="shared" si="792"/>
        <v/>
      </c>
      <c r="ABK110" s="66" t="str">
        <f t="shared" si="793"/>
        <v/>
      </c>
      <c r="ABL110" s="66" t="str">
        <f t="shared" si="794"/>
        <v/>
      </c>
      <c r="ABM110" s="66" t="str">
        <f t="shared" si="795"/>
        <v/>
      </c>
      <c r="ABN110" s="66" t="str">
        <f t="shared" si="796"/>
        <v/>
      </c>
      <c r="ABO110" s="66" t="str">
        <f t="shared" si="797"/>
        <v/>
      </c>
      <c r="ABP110" s="66" t="str">
        <f t="shared" si="798"/>
        <v/>
      </c>
      <c r="ABQ110" s="66" t="str">
        <f t="shared" si="799"/>
        <v/>
      </c>
      <c r="ABR110" s="66" t="str">
        <f t="shared" si="800"/>
        <v/>
      </c>
      <c r="ABS110" s="66" t="str">
        <f t="shared" si="801"/>
        <v/>
      </c>
      <c r="ABT110" s="66" t="str">
        <f t="shared" si="802"/>
        <v/>
      </c>
      <c r="ABU110" s="66" t="str">
        <f t="shared" si="803"/>
        <v/>
      </c>
      <c r="ABV110" s="66" t="str">
        <f t="shared" si="804"/>
        <v/>
      </c>
      <c r="ABW110" s="66" t="str">
        <f t="shared" si="805"/>
        <v/>
      </c>
      <c r="ABX110" s="66" t="str">
        <f t="shared" si="806"/>
        <v/>
      </c>
      <c r="ABY110" s="66" t="str">
        <f t="shared" si="807"/>
        <v/>
      </c>
      <c r="ABZ110" s="66" t="str">
        <f t="shared" si="808"/>
        <v/>
      </c>
      <c r="ACA110" s="66" t="str">
        <f t="shared" si="809"/>
        <v/>
      </c>
      <c r="ACB110" s="66" t="str">
        <f t="shared" si="810"/>
        <v/>
      </c>
      <c r="ACC110" s="66" t="str">
        <f t="shared" si="811"/>
        <v/>
      </c>
      <c r="ACD110" s="66" t="str">
        <f t="shared" si="812"/>
        <v/>
      </c>
      <c r="ACE110" s="66" t="str">
        <f t="shared" si="813"/>
        <v/>
      </c>
      <c r="ACF110" s="66" t="str">
        <f t="shared" si="814"/>
        <v/>
      </c>
      <c r="ACG110" s="66" t="str">
        <f t="shared" si="815"/>
        <v/>
      </c>
      <c r="ACH110" s="66" t="str">
        <f t="shared" si="816"/>
        <v/>
      </c>
      <c r="ACI110" s="66" t="str">
        <f t="shared" si="817"/>
        <v/>
      </c>
      <c r="ACJ110" s="66" t="str">
        <f t="shared" si="818"/>
        <v/>
      </c>
      <c r="ACK110" s="66" t="str">
        <f t="shared" si="819"/>
        <v/>
      </c>
      <c r="ACL110" s="66" t="str">
        <f t="shared" si="820"/>
        <v/>
      </c>
      <c r="ACM110" s="66" t="str">
        <f t="shared" ref="ACM110:ACN110" si="868">IF(AND(ACS$3="Unit", ACL110=""), "", IF(AND(ACS$3="Unit", ACL110="-"),"", IF(ACS$3="Unit", "kg/GJ delivered", IF(AND(NY110&lt;&gt;"", NY110&lt;&gt;"-", NX110="-"),"", IF($H110="","", IF(NX110="nd", "",IF(NX110="&lt;n.a.&gt;", "", IF(NY110="#/MJ", "", IF(NY110="kg/GJ delivered",NX110,IF(NY110="g/MJ delivered",NX110,IF(NY110="kg/MJ delivered",NX110*1000,IF(NY110="mg/MJ delivered",NX110/1000,IF(NY110="g/kg",((NX110)*(1/$I110)*(1/$H110)),IF(NY110="mg/kg",((NX110/1000)*(1/$I110)*(1/$H110)),IF(NY110="mg/MJ delivered",NX110/1000,IF(NY110="-","","Error"))))))))))))))))</f>
        <v/>
      </c>
      <c r="ACN110" s="66" t="str">
        <f t="shared" si="868"/>
        <v/>
      </c>
      <c r="ACO110" s="66" t="str">
        <f t="shared" si="822"/>
        <v/>
      </c>
      <c r="ACP110" s="66" t="str">
        <f t="shared" si="823"/>
        <v/>
      </c>
      <c r="ACQ110" s="66" t="str">
        <f t="shared" si="824"/>
        <v/>
      </c>
      <c r="ACR110" s="66" t="str">
        <f t="shared" si="825"/>
        <v/>
      </c>
      <c r="ACS110" s="66" t="str">
        <f t="shared" si="826"/>
        <v/>
      </c>
      <c r="ACT110" s="66" t="str">
        <f t="shared" si="827"/>
        <v/>
      </c>
    </row>
    <row r="111" spans="2:774" ht="15.75" customHeight="1" x14ac:dyDescent="0.25">
      <c r="B111" s="66">
        <v>40</v>
      </c>
      <c r="C111" s="66" t="s">
        <v>230</v>
      </c>
      <c r="D111" s="66" t="s">
        <v>1655</v>
      </c>
      <c r="E111" s="156" t="s">
        <v>219</v>
      </c>
      <c r="F111" s="66" t="s">
        <v>1380</v>
      </c>
      <c r="G111" s="66" t="s">
        <v>492</v>
      </c>
      <c r="H111" s="126">
        <v>0.27229999999999999</v>
      </c>
      <c r="I111" s="130">
        <v>13.852</v>
      </c>
      <c r="J111" s="66" t="str">
        <f t="shared" si="449"/>
        <v>Coal Briquette, Improved, CN</v>
      </c>
      <c r="K111" s="66" t="s">
        <v>1588</v>
      </c>
      <c r="L111" s="161"/>
      <c r="M111" s="161"/>
      <c r="N111" s="161"/>
      <c r="O111" s="66" t="s">
        <v>2232</v>
      </c>
      <c r="P111" s="66" t="str">
        <f t="shared" si="852"/>
        <v>CN</v>
      </c>
      <c r="Q111" s="66" t="s">
        <v>87</v>
      </c>
      <c r="R111" s="166">
        <v>5.4000000000000003E-3</v>
      </c>
      <c r="S111" s="158" t="s">
        <v>173</v>
      </c>
      <c r="T111" s="166">
        <v>4.9100000000000001E-5</v>
      </c>
      <c r="U111" s="158" t="s">
        <v>173</v>
      </c>
      <c r="V111" s="158" t="s">
        <v>128</v>
      </c>
      <c r="W111" s="158" t="s">
        <v>128</v>
      </c>
      <c r="X111" s="163">
        <v>0.41499999999999998</v>
      </c>
      <c r="Y111" s="158" t="s">
        <v>173</v>
      </c>
      <c r="Z111" s="166">
        <v>2.9399999999999998E-6</v>
      </c>
      <c r="AA111" s="158" t="s">
        <v>173</v>
      </c>
      <c r="AB111" s="158" t="s">
        <v>128</v>
      </c>
      <c r="AC111" s="158" t="s">
        <v>128</v>
      </c>
      <c r="AD111" s="158" t="s">
        <v>128</v>
      </c>
      <c r="AE111" s="158" t="s">
        <v>128</v>
      </c>
      <c r="AF111" s="166">
        <v>2.0500000000000003E-6</v>
      </c>
      <c r="AG111" s="158" t="s">
        <v>173</v>
      </c>
      <c r="AH111" s="166">
        <v>7.539999999999999E-5</v>
      </c>
      <c r="AI111" s="158" t="s">
        <v>173</v>
      </c>
      <c r="AJ111" s="158" t="s">
        <v>128</v>
      </c>
      <c r="AK111" s="158" t="s">
        <v>128</v>
      </c>
      <c r="AL111" s="158" t="s">
        <v>128</v>
      </c>
      <c r="AM111" s="158" t="s">
        <v>128</v>
      </c>
      <c r="AN111" s="158" t="s">
        <v>128</v>
      </c>
      <c r="AO111" s="158" t="s">
        <v>128</v>
      </c>
      <c r="AP111" s="166">
        <v>5.1199999999999998E-4</v>
      </c>
      <c r="AQ111" s="158" t="s">
        <v>173</v>
      </c>
      <c r="AR111" s="158" t="s">
        <v>128</v>
      </c>
      <c r="AS111" s="158" t="s">
        <v>128</v>
      </c>
      <c r="AT111" s="158" t="s">
        <v>128</v>
      </c>
      <c r="AU111" s="158" t="s">
        <v>128</v>
      </c>
      <c r="AV111" s="158" t="s">
        <v>128</v>
      </c>
      <c r="AW111" s="158" t="s">
        <v>128</v>
      </c>
      <c r="AX111" s="166">
        <v>2.1284153005464481E-9</v>
      </c>
      <c r="AY111" s="158" t="s">
        <v>173</v>
      </c>
      <c r="AZ111" s="166">
        <v>4.2568306010928961E-9</v>
      </c>
      <c r="BA111" s="158" t="s">
        <v>173</v>
      </c>
      <c r="BB111" s="166">
        <v>3.3606557377049182E-9</v>
      </c>
      <c r="BC111" s="158" t="s">
        <v>173</v>
      </c>
      <c r="BD111" s="166">
        <v>3.1366120218579236E-9</v>
      </c>
      <c r="BE111" s="158" t="s">
        <v>173</v>
      </c>
      <c r="BF111" s="166">
        <v>1.6355191256830604E-7</v>
      </c>
      <c r="BG111" s="158" t="s">
        <v>173</v>
      </c>
      <c r="BH111" s="166">
        <v>1.8707650273224045E-8</v>
      </c>
      <c r="BI111" s="158" t="s">
        <v>173</v>
      </c>
      <c r="BJ111" s="166">
        <v>3.9319672131147539E-8</v>
      </c>
      <c r="BK111" s="158" t="s">
        <v>173</v>
      </c>
      <c r="BL111" s="166">
        <v>1.5571038251366121E-7</v>
      </c>
      <c r="BM111" s="158" t="s">
        <v>173</v>
      </c>
      <c r="BN111" s="166">
        <v>1.9603825136612023E-7</v>
      </c>
      <c r="BO111" s="158" t="s">
        <v>173</v>
      </c>
      <c r="BP111" s="166">
        <v>9.9699453551912574E-9</v>
      </c>
      <c r="BQ111" s="158" t="s">
        <v>173</v>
      </c>
      <c r="BR111" s="166">
        <v>3.7751366120218588E-8</v>
      </c>
      <c r="BS111" s="158" t="s">
        <v>173</v>
      </c>
      <c r="BT111" s="166">
        <v>9.2978142076502745E-9</v>
      </c>
      <c r="BU111" s="158" t="s">
        <v>173</v>
      </c>
      <c r="BV111" s="166">
        <v>8.6256830601092916E-9</v>
      </c>
      <c r="BW111" s="158" t="s">
        <v>173</v>
      </c>
      <c r="BX111" s="166">
        <v>7.841530054644811E-9</v>
      </c>
      <c r="BY111" s="158" t="s">
        <v>173</v>
      </c>
      <c r="BZ111" s="166">
        <v>1.2098360655737707E-8</v>
      </c>
      <c r="CA111" s="158" t="s">
        <v>173</v>
      </c>
      <c r="CB111" s="166">
        <v>1.1650273224043716E-8</v>
      </c>
      <c r="CC111" s="158" t="s">
        <v>173</v>
      </c>
      <c r="CD111" s="166">
        <v>4.5928961748633892E-9</v>
      </c>
      <c r="CE111" s="158" t="s">
        <v>173</v>
      </c>
      <c r="CF111" s="166">
        <v>2.1732240437158475E-8</v>
      </c>
      <c r="CG111" s="158" t="s">
        <v>173</v>
      </c>
      <c r="CH111" s="166">
        <v>8.5136612021857922E-9</v>
      </c>
      <c r="CI111" s="158" t="s">
        <v>173</v>
      </c>
      <c r="CJ111" s="166">
        <v>1.0193989071038251E-8</v>
      </c>
      <c r="CK111" s="158" t="s">
        <v>173</v>
      </c>
      <c r="CL111" s="166">
        <v>5.2538251366120225E-8</v>
      </c>
      <c r="CM111" s="158" t="s">
        <v>173</v>
      </c>
      <c r="CN111" s="166">
        <v>8.3680327868852464E-8</v>
      </c>
      <c r="CO111" s="158" t="s">
        <v>173</v>
      </c>
      <c r="CP111" s="166">
        <v>8.2000000000000006E-8</v>
      </c>
      <c r="CQ111" s="158" t="s">
        <v>173</v>
      </c>
      <c r="CR111" s="166">
        <v>7.5502732240437176E-8</v>
      </c>
      <c r="CS111" s="158" t="s">
        <v>173</v>
      </c>
      <c r="CT111" s="163">
        <v>0.11492882790411495</v>
      </c>
      <c r="CU111" s="158" t="s">
        <v>173</v>
      </c>
      <c r="CV111" s="158" t="s">
        <v>128</v>
      </c>
      <c r="CW111" s="158" t="s">
        <v>128</v>
      </c>
      <c r="CX111" s="158" t="s">
        <v>128</v>
      </c>
      <c r="CY111" s="158" t="s">
        <v>128</v>
      </c>
      <c r="CZ111" s="166">
        <v>8.6256830601092916E-9</v>
      </c>
      <c r="DA111" s="158" t="s">
        <v>173</v>
      </c>
      <c r="DB111" s="166">
        <v>6.8333333333333341E-9</v>
      </c>
      <c r="DC111" s="158" t="s">
        <v>173</v>
      </c>
      <c r="DD111" s="166">
        <v>6.2732240437158473E-9</v>
      </c>
      <c r="DE111" s="158" t="s">
        <v>173</v>
      </c>
      <c r="DF111" s="166">
        <v>2.6885245901639349E-9</v>
      </c>
      <c r="DG111" s="158" t="s">
        <v>173</v>
      </c>
      <c r="DH111" s="166">
        <v>1.1202185792349729E-9</v>
      </c>
      <c r="DI111" s="158" t="s">
        <v>173</v>
      </c>
      <c r="DJ111" s="166">
        <v>1.5683060109289618E-9</v>
      </c>
      <c r="DK111" s="158" t="s">
        <v>173</v>
      </c>
      <c r="DL111" s="166">
        <v>1.0081967213114754E-9</v>
      </c>
      <c r="DM111" s="158" t="s">
        <v>173</v>
      </c>
      <c r="DN111" s="166">
        <v>3.9207650273224055E-9</v>
      </c>
      <c r="DO111" s="158" t="s">
        <v>173</v>
      </c>
      <c r="DP111" s="166">
        <v>1.3442622950819675E-9</v>
      </c>
      <c r="DQ111" s="158" t="s">
        <v>173</v>
      </c>
      <c r="DR111" s="158" t="s">
        <v>128</v>
      </c>
      <c r="DS111" s="158" t="s">
        <v>128</v>
      </c>
      <c r="DT111" s="166">
        <v>2.2404371584699458E-10</v>
      </c>
      <c r="DU111" s="158" t="s">
        <v>173</v>
      </c>
      <c r="DV111" s="166">
        <v>2.6885245901639349E-9</v>
      </c>
      <c r="DW111" s="158" t="s">
        <v>173</v>
      </c>
      <c r="DX111" s="166">
        <v>1.1202185792349729E-9</v>
      </c>
      <c r="DY111" s="158" t="s">
        <v>173</v>
      </c>
      <c r="DZ111" s="166">
        <v>3.4726775956284155E-9</v>
      </c>
      <c r="EA111" s="158" t="s">
        <v>173</v>
      </c>
      <c r="EB111" s="166">
        <v>2.2404371584699458E-10</v>
      </c>
      <c r="EC111" s="158" t="s">
        <v>173</v>
      </c>
      <c r="ED111" s="166">
        <v>1.1202185792349729E-9</v>
      </c>
      <c r="EE111" s="158" t="s">
        <v>173</v>
      </c>
      <c r="EF111" s="166">
        <v>2.5765027322404376E-9</v>
      </c>
      <c r="EG111" s="158" t="s">
        <v>173</v>
      </c>
      <c r="EH111" s="166">
        <v>2.352459016393443E-9</v>
      </c>
      <c r="EI111" s="158" t="s">
        <v>173</v>
      </c>
      <c r="EJ111" s="166">
        <v>5.7131147540983604E-9</v>
      </c>
      <c r="EK111" s="158" t="s">
        <v>173</v>
      </c>
      <c r="EL111" s="158" t="s">
        <v>128</v>
      </c>
      <c r="EM111" s="158" t="s">
        <v>128</v>
      </c>
      <c r="EN111" s="158" t="s">
        <v>128</v>
      </c>
      <c r="EO111" s="158" t="s">
        <v>128</v>
      </c>
      <c r="EP111" s="158" t="s">
        <v>128</v>
      </c>
      <c r="EQ111" s="158" t="s">
        <v>128</v>
      </c>
      <c r="ER111" s="158" t="s">
        <v>128</v>
      </c>
      <c r="ES111" s="158" t="s">
        <v>128</v>
      </c>
      <c r="ET111" s="158" t="s">
        <v>128</v>
      </c>
      <c r="EU111" s="158" t="s">
        <v>128</v>
      </c>
      <c r="EV111" s="158" t="s">
        <v>128</v>
      </c>
      <c r="EW111" s="158" t="s">
        <v>128</v>
      </c>
      <c r="EX111" s="158" t="s">
        <v>128</v>
      </c>
      <c r="EY111" s="158" t="s">
        <v>128</v>
      </c>
      <c r="EZ111" s="158" t="s">
        <v>128</v>
      </c>
      <c r="FA111" s="158" t="s">
        <v>128</v>
      </c>
      <c r="FB111" s="158" t="s">
        <v>128</v>
      </c>
      <c r="FC111" s="158" t="s">
        <v>128</v>
      </c>
      <c r="FD111" s="158" t="s">
        <v>128</v>
      </c>
      <c r="FE111" s="158" t="s">
        <v>128</v>
      </c>
      <c r="FF111" s="158" t="s">
        <v>128</v>
      </c>
      <c r="FG111" s="158" t="s">
        <v>128</v>
      </c>
      <c r="FH111" s="158" t="s">
        <v>128</v>
      </c>
      <c r="FI111" s="158" t="s">
        <v>128</v>
      </c>
      <c r="FJ111" s="158" t="s">
        <v>128</v>
      </c>
      <c r="FK111" s="158" t="s">
        <v>128</v>
      </c>
      <c r="FL111" s="158" t="s">
        <v>128</v>
      </c>
      <c r="FM111" s="158" t="s">
        <v>128</v>
      </c>
      <c r="FN111" s="158" t="s">
        <v>128</v>
      </c>
      <c r="FO111" s="158" t="s">
        <v>128</v>
      </c>
      <c r="FP111" s="158" t="s">
        <v>128</v>
      </c>
      <c r="FQ111" s="158" t="s">
        <v>128</v>
      </c>
      <c r="FR111" s="158" t="s">
        <v>128</v>
      </c>
      <c r="FS111" s="158" t="s">
        <v>128</v>
      </c>
      <c r="FT111" s="158" t="s">
        <v>128</v>
      </c>
      <c r="FU111" s="158" t="s">
        <v>128</v>
      </c>
      <c r="FV111" s="158" t="s">
        <v>128</v>
      </c>
      <c r="FW111" s="158" t="s">
        <v>128</v>
      </c>
      <c r="FX111" s="158" t="s">
        <v>128</v>
      </c>
      <c r="FY111" s="158" t="s">
        <v>128</v>
      </c>
      <c r="FZ111" s="158" t="s">
        <v>128</v>
      </c>
      <c r="GA111" s="158" t="s">
        <v>128</v>
      </c>
      <c r="GB111" s="158" t="s">
        <v>128</v>
      </c>
      <c r="GC111" s="158" t="s">
        <v>128</v>
      </c>
      <c r="GD111" s="158" t="s">
        <v>128</v>
      </c>
      <c r="GE111" s="158" t="s">
        <v>128</v>
      </c>
      <c r="GF111" s="158" t="s">
        <v>128</v>
      </c>
      <c r="GG111" s="158" t="s">
        <v>128</v>
      </c>
      <c r="GH111" s="158" t="s">
        <v>128</v>
      </c>
      <c r="GI111" s="158" t="s">
        <v>128</v>
      </c>
      <c r="GJ111" s="158" t="s">
        <v>128</v>
      </c>
      <c r="GK111" s="158" t="s">
        <v>128</v>
      </c>
      <c r="GL111" s="158" t="s">
        <v>128</v>
      </c>
      <c r="GM111" s="158" t="s">
        <v>128</v>
      </c>
      <c r="GN111" s="158" t="s">
        <v>128</v>
      </c>
      <c r="GO111" s="158" t="s">
        <v>128</v>
      </c>
      <c r="GP111" s="158" t="s">
        <v>128</v>
      </c>
      <c r="GQ111" s="158" t="s">
        <v>128</v>
      </c>
      <c r="GR111" s="158" t="s">
        <v>128</v>
      </c>
      <c r="GS111" s="158" t="s">
        <v>128</v>
      </c>
      <c r="GT111" s="158" t="s">
        <v>128</v>
      </c>
      <c r="GU111" s="158" t="s">
        <v>128</v>
      </c>
      <c r="GV111" s="158" t="s">
        <v>128</v>
      </c>
      <c r="GW111" s="158" t="s">
        <v>128</v>
      </c>
      <c r="GX111" s="158" t="s">
        <v>128</v>
      </c>
      <c r="GY111" s="158" t="s">
        <v>128</v>
      </c>
      <c r="GZ111" s="158" t="s">
        <v>128</v>
      </c>
      <c r="HA111" s="158" t="s">
        <v>128</v>
      </c>
      <c r="HB111" s="158" t="s">
        <v>128</v>
      </c>
      <c r="HC111" s="158" t="s">
        <v>128</v>
      </c>
      <c r="HD111" s="158" t="s">
        <v>128</v>
      </c>
      <c r="HE111" s="158" t="s">
        <v>128</v>
      </c>
      <c r="HF111" s="158" t="s">
        <v>128</v>
      </c>
      <c r="HG111" s="158" t="s">
        <v>128</v>
      </c>
      <c r="HH111" s="158" t="s">
        <v>128</v>
      </c>
      <c r="HI111" s="158" t="s">
        <v>128</v>
      </c>
      <c r="HJ111" s="158" t="s">
        <v>128</v>
      </c>
      <c r="HK111" s="158" t="s">
        <v>128</v>
      </c>
      <c r="HL111" s="158" t="s">
        <v>128</v>
      </c>
      <c r="HM111" s="158" t="s">
        <v>128</v>
      </c>
      <c r="HN111" s="158" t="s">
        <v>128</v>
      </c>
      <c r="HO111" s="158" t="s">
        <v>128</v>
      </c>
      <c r="HP111" s="158" t="s">
        <v>128</v>
      </c>
      <c r="HQ111" s="158" t="s">
        <v>128</v>
      </c>
      <c r="HR111" s="158" t="s">
        <v>128</v>
      </c>
      <c r="HS111" s="158" t="s">
        <v>128</v>
      </c>
      <c r="HT111" s="158" t="s">
        <v>128</v>
      </c>
      <c r="HU111" s="158" t="s">
        <v>128</v>
      </c>
      <c r="HV111" s="158" t="s">
        <v>128</v>
      </c>
      <c r="HW111" s="158" t="s">
        <v>128</v>
      </c>
      <c r="HX111" s="158" t="s">
        <v>128</v>
      </c>
      <c r="HY111" s="158" t="s">
        <v>128</v>
      </c>
      <c r="HZ111" s="158" t="s">
        <v>128</v>
      </c>
      <c r="IA111" s="158" t="s">
        <v>128</v>
      </c>
      <c r="IB111" s="158" t="s">
        <v>128</v>
      </c>
      <c r="IC111" s="158" t="s">
        <v>128</v>
      </c>
      <c r="ID111" s="158" t="s">
        <v>128</v>
      </c>
      <c r="IE111" s="158" t="s">
        <v>128</v>
      </c>
      <c r="IF111" s="158" t="s">
        <v>128</v>
      </c>
      <c r="IG111" s="158" t="s">
        <v>128</v>
      </c>
      <c r="IH111" s="158" t="s">
        <v>128</v>
      </c>
      <c r="II111" s="158" t="s">
        <v>128</v>
      </c>
      <c r="IJ111" s="158" t="s">
        <v>128</v>
      </c>
      <c r="IK111" s="158" t="s">
        <v>128</v>
      </c>
      <c r="IL111" s="158" t="s">
        <v>128</v>
      </c>
      <c r="IM111" s="158" t="s">
        <v>128</v>
      </c>
      <c r="IN111" s="158" t="s">
        <v>128</v>
      </c>
      <c r="IO111" s="158" t="s">
        <v>128</v>
      </c>
      <c r="IP111" s="158" t="s">
        <v>128</v>
      </c>
      <c r="IQ111" s="158" t="s">
        <v>128</v>
      </c>
      <c r="IR111" s="158" t="s">
        <v>128</v>
      </c>
      <c r="IS111" s="158" t="s">
        <v>128</v>
      </c>
      <c r="IT111" s="158" t="s">
        <v>128</v>
      </c>
      <c r="IU111" s="158" t="s">
        <v>128</v>
      </c>
      <c r="IV111" s="158" t="s">
        <v>128</v>
      </c>
      <c r="IW111" s="158" t="s">
        <v>128</v>
      </c>
      <c r="IX111" s="158" t="s">
        <v>128</v>
      </c>
      <c r="IY111" s="158" t="s">
        <v>128</v>
      </c>
      <c r="IZ111" s="158" t="s">
        <v>128</v>
      </c>
      <c r="JA111" s="158" t="s">
        <v>128</v>
      </c>
      <c r="JB111" s="158" t="s">
        <v>128</v>
      </c>
      <c r="JC111" s="158" t="s">
        <v>128</v>
      </c>
      <c r="JD111" s="158" t="s">
        <v>128</v>
      </c>
      <c r="JE111" s="158" t="s">
        <v>128</v>
      </c>
      <c r="JF111" s="158" t="s">
        <v>128</v>
      </c>
      <c r="JG111" s="158" t="s">
        <v>128</v>
      </c>
      <c r="JH111" s="158" t="s">
        <v>128</v>
      </c>
      <c r="JI111" s="158" t="s">
        <v>128</v>
      </c>
      <c r="JJ111" s="158" t="s">
        <v>128</v>
      </c>
      <c r="JK111" s="158" t="s">
        <v>128</v>
      </c>
      <c r="JL111" s="158" t="s">
        <v>128</v>
      </c>
      <c r="JM111" s="158" t="s">
        <v>128</v>
      </c>
      <c r="JN111" s="158" t="s">
        <v>128</v>
      </c>
      <c r="JO111" s="158" t="s">
        <v>128</v>
      </c>
      <c r="JP111" s="158" t="s">
        <v>128</v>
      </c>
      <c r="JQ111" s="158" t="s">
        <v>128</v>
      </c>
      <c r="JR111" s="158" t="s">
        <v>128</v>
      </c>
      <c r="JS111" s="158" t="s">
        <v>128</v>
      </c>
      <c r="JT111" s="158" t="s">
        <v>128</v>
      </c>
      <c r="JU111" s="158" t="s">
        <v>128</v>
      </c>
      <c r="JV111" s="158" t="s">
        <v>128</v>
      </c>
      <c r="JW111" s="158" t="s">
        <v>128</v>
      </c>
      <c r="JX111" s="158" t="s">
        <v>128</v>
      </c>
      <c r="JY111" s="158" t="s">
        <v>128</v>
      </c>
      <c r="JZ111" s="158" t="s">
        <v>128</v>
      </c>
      <c r="KA111" s="158" t="s">
        <v>128</v>
      </c>
      <c r="KB111" s="158" t="s">
        <v>128</v>
      </c>
      <c r="KC111" s="158" t="s">
        <v>128</v>
      </c>
      <c r="KD111" s="158" t="s">
        <v>128</v>
      </c>
      <c r="KE111" s="158" t="s">
        <v>128</v>
      </c>
      <c r="KF111" s="158" t="s">
        <v>128</v>
      </c>
      <c r="KG111" s="158" t="s">
        <v>128</v>
      </c>
      <c r="KH111" s="158" t="s">
        <v>128</v>
      </c>
      <c r="KI111" s="158" t="s">
        <v>128</v>
      </c>
      <c r="KJ111" s="158" t="s">
        <v>128</v>
      </c>
      <c r="KK111" s="158" t="s">
        <v>128</v>
      </c>
      <c r="KL111" s="158" t="s">
        <v>128</v>
      </c>
      <c r="KM111" s="158" t="s">
        <v>128</v>
      </c>
      <c r="KN111" s="158" t="s">
        <v>128</v>
      </c>
      <c r="KO111" s="158" t="s">
        <v>128</v>
      </c>
      <c r="KP111" s="158" t="s">
        <v>128</v>
      </c>
      <c r="KQ111" s="158" t="s">
        <v>128</v>
      </c>
      <c r="KR111" s="158" t="s">
        <v>128</v>
      </c>
      <c r="KS111" s="158" t="s">
        <v>128</v>
      </c>
      <c r="KT111" s="158" t="s">
        <v>128</v>
      </c>
      <c r="KU111" s="158" t="s">
        <v>128</v>
      </c>
      <c r="KV111" s="158" t="s">
        <v>128</v>
      </c>
      <c r="KW111" s="158" t="s">
        <v>128</v>
      </c>
      <c r="KX111" s="158" t="s">
        <v>128</v>
      </c>
      <c r="KY111" s="158" t="s">
        <v>128</v>
      </c>
      <c r="KZ111" s="158" t="s">
        <v>128</v>
      </c>
      <c r="LA111" s="158" t="s">
        <v>128</v>
      </c>
      <c r="LB111" s="158" t="s">
        <v>128</v>
      </c>
      <c r="LC111" s="158" t="s">
        <v>128</v>
      </c>
      <c r="LD111" s="158" t="s">
        <v>128</v>
      </c>
      <c r="LE111" s="158" t="s">
        <v>128</v>
      </c>
      <c r="LF111" s="158" t="s">
        <v>128</v>
      </c>
      <c r="LG111" s="158" t="s">
        <v>128</v>
      </c>
      <c r="LH111" s="158" t="s">
        <v>128</v>
      </c>
      <c r="LI111" s="158" t="s">
        <v>128</v>
      </c>
      <c r="LJ111" s="158" t="s">
        <v>128</v>
      </c>
      <c r="LK111" s="158" t="s">
        <v>128</v>
      </c>
      <c r="LL111" s="158" t="s">
        <v>128</v>
      </c>
      <c r="LM111" s="158" t="s">
        <v>128</v>
      </c>
      <c r="LN111" s="158" t="s">
        <v>128</v>
      </c>
      <c r="LO111" s="158" t="s">
        <v>128</v>
      </c>
      <c r="LP111" s="158" t="s">
        <v>128</v>
      </c>
      <c r="LQ111" s="158" t="s">
        <v>128</v>
      </c>
      <c r="LR111" s="158" t="s">
        <v>128</v>
      </c>
      <c r="LS111" s="158" t="s">
        <v>128</v>
      </c>
      <c r="LT111" s="158" t="s">
        <v>128</v>
      </c>
      <c r="LU111" s="158" t="s">
        <v>128</v>
      </c>
      <c r="LV111" s="158" t="s">
        <v>128</v>
      </c>
      <c r="LW111" s="158" t="s">
        <v>128</v>
      </c>
      <c r="LX111" s="158" t="s">
        <v>128</v>
      </c>
      <c r="LY111" s="158" t="s">
        <v>128</v>
      </c>
      <c r="LZ111" s="158" t="s">
        <v>128</v>
      </c>
      <c r="MA111" s="158" t="s">
        <v>128</v>
      </c>
      <c r="MB111" s="158" t="s">
        <v>128</v>
      </c>
      <c r="MC111" s="158" t="s">
        <v>128</v>
      </c>
      <c r="MD111" s="158" t="s">
        <v>128</v>
      </c>
      <c r="ME111" s="158" t="s">
        <v>128</v>
      </c>
      <c r="MF111" s="158" t="s">
        <v>128</v>
      </c>
      <c r="MG111" s="158" t="s">
        <v>128</v>
      </c>
      <c r="MH111" s="158" t="s">
        <v>128</v>
      </c>
      <c r="MI111" s="158" t="s">
        <v>128</v>
      </c>
      <c r="MJ111" s="158" t="s">
        <v>128</v>
      </c>
      <c r="MK111" s="158" t="s">
        <v>128</v>
      </c>
      <c r="ML111" s="158" t="s">
        <v>128</v>
      </c>
      <c r="MM111" s="158" t="s">
        <v>128</v>
      </c>
      <c r="MN111" s="158" t="s">
        <v>128</v>
      </c>
      <c r="MO111" s="158" t="s">
        <v>128</v>
      </c>
      <c r="MP111" s="158" t="s">
        <v>128</v>
      </c>
      <c r="MQ111" s="158" t="s">
        <v>128</v>
      </c>
      <c r="MR111" s="158" t="s">
        <v>128</v>
      </c>
      <c r="MS111" s="158" t="s">
        <v>128</v>
      </c>
      <c r="MT111" s="158" t="s">
        <v>128</v>
      </c>
      <c r="MU111" s="158" t="s">
        <v>128</v>
      </c>
      <c r="MV111" s="158" t="s">
        <v>128</v>
      </c>
      <c r="MW111" s="158" t="s">
        <v>128</v>
      </c>
      <c r="MX111" s="158" t="s">
        <v>128</v>
      </c>
      <c r="MY111" s="158" t="s">
        <v>128</v>
      </c>
      <c r="MZ111" s="158" t="s">
        <v>128</v>
      </c>
      <c r="NA111" s="158" t="s">
        <v>128</v>
      </c>
      <c r="NB111" s="158" t="s">
        <v>128</v>
      </c>
      <c r="NC111" s="158" t="s">
        <v>128</v>
      </c>
      <c r="ND111" s="158" t="s">
        <v>128</v>
      </c>
      <c r="NE111" s="158" t="s">
        <v>128</v>
      </c>
      <c r="NF111" s="158" t="s">
        <v>128</v>
      </c>
      <c r="NG111" s="158" t="s">
        <v>128</v>
      </c>
      <c r="NH111" s="158" t="s">
        <v>128</v>
      </c>
      <c r="NI111" s="158" t="s">
        <v>128</v>
      </c>
      <c r="NJ111" s="158" t="s">
        <v>128</v>
      </c>
      <c r="NK111" s="158" t="s">
        <v>128</v>
      </c>
      <c r="NL111" s="158" t="s">
        <v>128</v>
      </c>
      <c r="NM111" s="158" t="s">
        <v>128</v>
      </c>
      <c r="NN111" s="158" t="s">
        <v>128</v>
      </c>
      <c r="NO111" s="158" t="s">
        <v>128</v>
      </c>
      <c r="NP111" s="158" t="s">
        <v>128</v>
      </c>
      <c r="NQ111" s="158" t="s">
        <v>128</v>
      </c>
      <c r="NR111" s="158" t="s">
        <v>128</v>
      </c>
      <c r="NS111" s="158" t="s">
        <v>128</v>
      </c>
      <c r="NT111" s="158" t="s">
        <v>128</v>
      </c>
      <c r="NU111" s="158" t="s">
        <v>128</v>
      </c>
      <c r="NV111" s="158" t="s">
        <v>128</v>
      </c>
      <c r="NW111" s="158" t="s">
        <v>128</v>
      </c>
      <c r="NX111" s="158" t="s">
        <v>128</v>
      </c>
      <c r="NY111" s="158" t="s">
        <v>128</v>
      </c>
      <c r="NZ111" s="158" t="s">
        <v>128</v>
      </c>
      <c r="OA111" s="158" t="s">
        <v>128</v>
      </c>
      <c r="OB111" s="158" t="s">
        <v>128</v>
      </c>
      <c r="OC111" s="158" t="s">
        <v>128</v>
      </c>
      <c r="OD111" s="158" t="s">
        <v>128</v>
      </c>
      <c r="OE111" s="170" t="s">
        <v>128</v>
      </c>
      <c r="OF111" s="181"/>
      <c r="OG111" s="175">
        <f t="shared" si="451"/>
        <v>5.4</v>
      </c>
      <c r="OH111" s="66" t="str">
        <f t="shared" si="452"/>
        <v>kg/GJ delivered</v>
      </c>
      <c r="OI111" s="126">
        <f t="shared" si="453"/>
        <v>4.9099999999999998E-2</v>
      </c>
      <c r="OJ111" s="66" t="str">
        <f t="shared" si="454"/>
        <v>kg/GJ delivered</v>
      </c>
      <c r="OK111" s="66" t="str">
        <f t="shared" si="455"/>
        <v/>
      </c>
      <c r="OL111" s="66" t="str">
        <f t="shared" si="456"/>
        <v/>
      </c>
      <c r="OM111" s="159">
        <f t="shared" si="457"/>
        <v>415</v>
      </c>
      <c r="ON111" s="66" t="str">
        <f t="shared" si="458"/>
        <v>kg/GJ delivered</v>
      </c>
      <c r="OO111" s="160">
        <f t="shared" si="459"/>
        <v>2.9399999999999999E-3</v>
      </c>
      <c r="OP111" s="66" t="str">
        <f t="shared" si="460"/>
        <v>kg/GJ delivered</v>
      </c>
      <c r="OQ111" s="66" t="str">
        <f t="shared" si="461"/>
        <v/>
      </c>
      <c r="OR111" s="66" t="str">
        <f t="shared" si="462"/>
        <v/>
      </c>
      <c r="OS111" s="66" t="str">
        <f t="shared" si="463"/>
        <v/>
      </c>
      <c r="OT111" s="66" t="str">
        <f t="shared" si="464"/>
        <v/>
      </c>
      <c r="OU111" s="160">
        <f t="shared" si="465"/>
        <v>2.0500000000000002E-3</v>
      </c>
      <c r="OV111" s="66" t="str">
        <f t="shared" si="466"/>
        <v>kg/GJ delivered</v>
      </c>
      <c r="OW111" s="126">
        <f t="shared" si="467"/>
        <v>7.5399999999999995E-2</v>
      </c>
      <c r="OX111" s="66" t="str">
        <f t="shared" si="468"/>
        <v>kg/GJ delivered</v>
      </c>
      <c r="OY111" s="66" t="str">
        <f t="shared" si="469"/>
        <v/>
      </c>
      <c r="OZ111" s="66" t="str">
        <f t="shared" si="470"/>
        <v/>
      </c>
      <c r="PA111" s="66" t="str">
        <f t="shared" si="471"/>
        <v/>
      </c>
      <c r="PB111" s="66" t="str">
        <f t="shared" si="472"/>
        <v/>
      </c>
      <c r="PC111" s="66" t="str">
        <f t="shared" si="473"/>
        <v/>
      </c>
      <c r="PD111" s="66" t="str">
        <f t="shared" si="474"/>
        <v/>
      </c>
      <c r="PE111" s="126">
        <f t="shared" si="475"/>
        <v>0.51200000000000001</v>
      </c>
      <c r="PF111" s="66" t="str">
        <f t="shared" si="476"/>
        <v>kg/GJ delivered</v>
      </c>
      <c r="PG111" s="66" t="str">
        <f t="shared" si="477"/>
        <v/>
      </c>
      <c r="PH111" s="66" t="str">
        <f t="shared" si="478"/>
        <v/>
      </c>
      <c r="PI111" s="66" t="str">
        <f t="shared" si="479"/>
        <v/>
      </c>
      <c r="PJ111" s="66" t="str">
        <f t="shared" si="480"/>
        <v/>
      </c>
      <c r="PK111" s="66" t="str">
        <f t="shared" si="481"/>
        <v/>
      </c>
      <c r="PL111" s="66" t="str">
        <f t="shared" si="482"/>
        <v/>
      </c>
      <c r="PM111" s="160">
        <f t="shared" si="483"/>
        <v>2.1284153005464479E-6</v>
      </c>
      <c r="PN111" s="66" t="str">
        <f t="shared" si="484"/>
        <v>kg/GJ delivered</v>
      </c>
      <c r="PO111" s="160">
        <f t="shared" si="485"/>
        <v>4.2568306010928958E-6</v>
      </c>
      <c r="PP111" s="66" t="str">
        <f t="shared" si="486"/>
        <v>kg/GJ delivered</v>
      </c>
      <c r="PQ111" s="160">
        <f t="shared" si="487"/>
        <v>3.3606557377049183E-6</v>
      </c>
      <c r="PR111" s="66" t="str">
        <f t="shared" si="488"/>
        <v>kg/GJ delivered</v>
      </c>
      <c r="PS111" s="160">
        <f t="shared" si="489"/>
        <v>3.1366120218579237E-6</v>
      </c>
      <c r="PT111" s="66" t="str">
        <f t="shared" si="490"/>
        <v>kg/GJ delivered</v>
      </c>
      <c r="PU111" s="160">
        <f t="shared" si="491"/>
        <v>1.6355191256830603E-4</v>
      </c>
      <c r="PV111" s="66" t="str">
        <f t="shared" si="492"/>
        <v>kg/GJ delivered</v>
      </c>
      <c r="PW111" s="160">
        <f t="shared" si="493"/>
        <v>1.8707650273224044E-5</v>
      </c>
      <c r="PX111" s="66" t="str">
        <f t="shared" si="494"/>
        <v>kg/GJ delivered</v>
      </c>
      <c r="PY111" s="160">
        <f t="shared" si="495"/>
        <v>3.931967213114754E-5</v>
      </c>
      <c r="PZ111" s="66" t="str">
        <f t="shared" si="496"/>
        <v>kg/GJ delivered</v>
      </c>
      <c r="QA111" s="160">
        <f t="shared" si="497"/>
        <v>1.5571038251366119E-4</v>
      </c>
      <c r="QB111" s="66" t="str">
        <f t="shared" si="498"/>
        <v>kg/GJ delivered</v>
      </c>
      <c r="QC111" s="160">
        <f t="shared" si="499"/>
        <v>1.9603825136612024E-4</v>
      </c>
      <c r="QD111" s="66" t="str">
        <f t="shared" si="500"/>
        <v>kg/GJ delivered</v>
      </c>
      <c r="QE111" s="160">
        <f t="shared" si="501"/>
        <v>9.9699453551912578E-6</v>
      </c>
      <c r="QF111" s="66" t="str">
        <f t="shared" si="502"/>
        <v>kg/GJ delivered</v>
      </c>
      <c r="QG111" s="160">
        <f t="shared" si="503"/>
        <v>3.7751366120218586E-5</v>
      </c>
      <c r="QH111" s="66" t="str">
        <f t="shared" si="504"/>
        <v>kg/GJ delivered</v>
      </c>
      <c r="QI111" s="160">
        <f t="shared" si="505"/>
        <v>9.2978142076502737E-6</v>
      </c>
      <c r="QJ111" s="66" t="str">
        <f t="shared" si="506"/>
        <v>kg/GJ delivered</v>
      </c>
      <c r="QK111" s="160">
        <f t="shared" si="507"/>
        <v>8.6256830601092912E-6</v>
      </c>
      <c r="QL111" s="66" t="str">
        <f t="shared" si="508"/>
        <v>kg/GJ delivered</v>
      </c>
      <c r="QM111" s="160">
        <f t="shared" si="509"/>
        <v>7.8415300546448108E-6</v>
      </c>
      <c r="QN111" s="66" t="str">
        <f t="shared" si="510"/>
        <v>kg/GJ delivered</v>
      </c>
      <c r="QO111" s="160">
        <f t="shared" si="511"/>
        <v>1.2098360655737707E-5</v>
      </c>
      <c r="QP111" s="66" t="str">
        <f t="shared" si="512"/>
        <v>kg/GJ delivered</v>
      </c>
      <c r="QQ111" s="160">
        <f t="shared" si="513"/>
        <v>1.1650273224043717E-5</v>
      </c>
      <c r="QR111" s="66" t="str">
        <f t="shared" si="514"/>
        <v>kg/GJ delivered</v>
      </c>
      <c r="QS111" s="160">
        <f t="shared" si="515"/>
        <v>4.5928961748633896E-6</v>
      </c>
      <c r="QT111" s="66" t="str">
        <f t="shared" si="516"/>
        <v>kg/GJ delivered</v>
      </c>
      <c r="QU111" s="160">
        <f t="shared" si="517"/>
        <v>2.1732240437158476E-5</v>
      </c>
      <c r="QV111" s="66" t="str">
        <f t="shared" si="518"/>
        <v>kg/GJ delivered</v>
      </c>
      <c r="QW111" s="160">
        <f t="shared" si="519"/>
        <v>8.5136612021857916E-6</v>
      </c>
      <c r="QX111" s="66" t="str">
        <f t="shared" si="520"/>
        <v>kg/GJ delivered</v>
      </c>
      <c r="QY111" s="160">
        <f t="shared" si="521"/>
        <v>1.019398907103825E-5</v>
      </c>
      <c r="QZ111" s="66" t="str">
        <f t="shared" si="522"/>
        <v>kg/GJ delivered</v>
      </c>
      <c r="RA111" s="160">
        <f t="shared" si="523"/>
        <v>5.2538251366120224E-5</v>
      </c>
      <c r="RB111" s="66" t="str">
        <f t="shared" si="524"/>
        <v>kg/GJ delivered</v>
      </c>
      <c r="RC111" s="160">
        <f t="shared" si="525"/>
        <v>8.3680327868852468E-5</v>
      </c>
      <c r="RD111" s="66" t="str">
        <f t="shared" si="526"/>
        <v>kg/GJ delivered</v>
      </c>
      <c r="RE111" s="160">
        <f t="shared" si="527"/>
        <v>8.2000000000000001E-5</v>
      </c>
      <c r="RF111" s="66" t="str">
        <f t="shared" si="528"/>
        <v>kg/GJ delivered</v>
      </c>
      <c r="RG111" s="160">
        <f t="shared" si="529"/>
        <v>7.5502732240437172E-5</v>
      </c>
      <c r="RH111" s="66" t="str">
        <f t="shared" si="530"/>
        <v>kg/GJ delivered</v>
      </c>
      <c r="RI111" s="159">
        <f t="shared" si="531"/>
        <v>114.92882790411495</v>
      </c>
      <c r="RJ111" s="66" t="str">
        <f t="shared" si="532"/>
        <v>kg/GJ delivered</v>
      </c>
      <c r="RK111" s="66" t="str">
        <f t="shared" si="533"/>
        <v/>
      </c>
      <c r="RL111" s="66" t="str">
        <f t="shared" si="534"/>
        <v/>
      </c>
      <c r="RM111" s="66" t="str">
        <f t="shared" si="535"/>
        <v/>
      </c>
      <c r="RN111" s="66" t="str">
        <f t="shared" si="536"/>
        <v/>
      </c>
      <c r="RO111" s="160">
        <f t="shared" si="537"/>
        <v>8.6256830601092912E-6</v>
      </c>
      <c r="RP111" s="66" t="str">
        <f t="shared" si="538"/>
        <v>kg/GJ delivered</v>
      </c>
      <c r="RQ111" s="160">
        <f t="shared" si="539"/>
        <v>6.8333333333333345E-6</v>
      </c>
      <c r="RR111" s="66" t="str">
        <f t="shared" si="540"/>
        <v>kg/GJ delivered</v>
      </c>
      <c r="RS111" s="160">
        <f t="shared" si="541"/>
        <v>6.2732240437158475E-6</v>
      </c>
      <c r="RT111" s="66" t="str">
        <f t="shared" si="542"/>
        <v>kg/GJ delivered</v>
      </c>
      <c r="RU111" s="160">
        <f t="shared" si="543"/>
        <v>2.688524590163935E-6</v>
      </c>
      <c r="RV111" s="66" t="str">
        <f t="shared" si="544"/>
        <v>kg/GJ delivered</v>
      </c>
      <c r="RW111" s="160">
        <f t="shared" si="545"/>
        <v>1.1202185792349729E-6</v>
      </c>
      <c r="RX111" s="66" t="str">
        <f t="shared" si="546"/>
        <v>kg/GJ delivered</v>
      </c>
      <c r="RY111" s="160">
        <f t="shared" si="547"/>
        <v>1.5683060109289619E-6</v>
      </c>
      <c r="RZ111" s="66" t="str">
        <f t="shared" si="548"/>
        <v>kg/GJ delivered</v>
      </c>
      <c r="SA111" s="160">
        <f t="shared" si="549"/>
        <v>1.0081967213114754E-6</v>
      </c>
      <c r="SB111" s="66" t="str">
        <f t="shared" si="550"/>
        <v>kg/GJ delivered</v>
      </c>
      <c r="SC111" s="160">
        <f t="shared" si="551"/>
        <v>3.9207650273224054E-6</v>
      </c>
      <c r="SD111" s="66" t="str">
        <f t="shared" si="552"/>
        <v>kg/GJ delivered</v>
      </c>
      <c r="SE111" s="160">
        <f t="shared" si="553"/>
        <v>1.3442622950819675E-6</v>
      </c>
      <c r="SF111" s="66" t="str">
        <f t="shared" si="554"/>
        <v>kg/GJ delivered</v>
      </c>
      <c r="SG111" s="66" t="str">
        <f t="shared" si="555"/>
        <v/>
      </c>
      <c r="SH111" s="66" t="str">
        <f t="shared" si="556"/>
        <v/>
      </c>
      <c r="SI111" s="160">
        <f t="shared" si="557"/>
        <v>2.2404371584699458E-7</v>
      </c>
      <c r="SJ111" s="66" t="str">
        <f t="shared" si="558"/>
        <v>kg/GJ delivered</v>
      </c>
      <c r="SK111" s="160">
        <f t="shared" si="559"/>
        <v>2.688524590163935E-6</v>
      </c>
      <c r="SL111" s="66" t="str">
        <f t="shared" si="560"/>
        <v>kg/GJ delivered</v>
      </c>
      <c r="SM111" s="160">
        <f t="shared" si="561"/>
        <v>1.1202185792349729E-6</v>
      </c>
      <c r="SN111" s="66" t="str">
        <f t="shared" si="562"/>
        <v>kg/GJ delivered</v>
      </c>
      <c r="SO111" s="160">
        <f t="shared" si="563"/>
        <v>3.4726775956284154E-6</v>
      </c>
      <c r="SP111" s="66" t="str">
        <f t="shared" si="564"/>
        <v>kg/GJ delivered</v>
      </c>
      <c r="SQ111" s="160">
        <f t="shared" si="565"/>
        <v>2.2404371584699458E-7</v>
      </c>
      <c r="SR111" s="66" t="str">
        <f t="shared" si="566"/>
        <v>kg/GJ delivered</v>
      </c>
      <c r="SS111" s="160">
        <f t="shared" si="567"/>
        <v>1.1202185792349729E-6</v>
      </c>
      <c r="ST111" s="66" t="str">
        <f t="shared" si="568"/>
        <v>kg/GJ delivered</v>
      </c>
      <c r="SU111" s="160">
        <f t="shared" si="569"/>
        <v>2.5765027322404375E-6</v>
      </c>
      <c r="SV111" s="66" t="str">
        <f t="shared" si="570"/>
        <v>kg/GJ delivered</v>
      </c>
      <c r="SW111" s="160">
        <f t="shared" si="571"/>
        <v>2.3524590163934429E-6</v>
      </c>
      <c r="SX111" s="66" t="str">
        <f t="shared" si="572"/>
        <v>kg/GJ delivered</v>
      </c>
      <c r="SY111" s="160">
        <f t="shared" si="573"/>
        <v>5.7131147540983604E-6</v>
      </c>
      <c r="SZ111" s="66" t="str">
        <f t="shared" si="574"/>
        <v>kg/GJ delivered</v>
      </c>
      <c r="TA111" s="66" t="str">
        <f t="shared" si="575"/>
        <v/>
      </c>
      <c r="TB111" s="66" t="str">
        <f t="shared" si="576"/>
        <v/>
      </c>
      <c r="TC111" s="66" t="str">
        <f t="shared" si="577"/>
        <v/>
      </c>
      <c r="TD111" s="66" t="str">
        <f t="shared" si="578"/>
        <v/>
      </c>
      <c r="TE111" s="66" t="str">
        <f t="shared" si="579"/>
        <v/>
      </c>
      <c r="TF111" s="66" t="str">
        <f t="shared" si="580"/>
        <v/>
      </c>
      <c r="TG111" s="66" t="str">
        <f t="shared" si="581"/>
        <v/>
      </c>
      <c r="TH111" s="66" t="str">
        <f t="shared" si="582"/>
        <v/>
      </c>
      <c r="TI111" s="66" t="str">
        <f t="shared" si="583"/>
        <v/>
      </c>
      <c r="TJ111" s="66" t="str">
        <f t="shared" si="584"/>
        <v/>
      </c>
      <c r="TK111" s="66" t="str">
        <f t="shared" si="585"/>
        <v/>
      </c>
      <c r="TL111" s="66" t="str">
        <f t="shared" si="586"/>
        <v/>
      </c>
      <c r="TM111" s="66" t="str">
        <f t="shared" si="587"/>
        <v/>
      </c>
      <c r="TN111" s="66" t="str">
        <f t="shared" si="588"/>
        <v/>
      </c>
      <c r="TO111" s="66" t="str">
        <f t="shared" si="589"/>
        <v/>
      </c>
      <c r="TP111" s="66" t="str">
        <f t="shared" si="590"/>
        <v/>
      </c>
      <c r="TQ111" s="66" t="str">
        <f t="shared" si="591"/>
        <v/>
      </c>
      <c r="TR111" s="66" t="str">
        <f t="shared" si="592"/>
        <v/>
      </c>
      <c r="TS111" s="66" t="str">
        <f t="shared" si="593"/>
        <v/>
      </c>
      <c r="TT111" s="66" t="str">
        <f t="shared" si="594"/>
        <v/>
      </c>
      <c r="TU111" s="66" t="str">
        <f t="shared" si="595"/>
        <v/>
      </c>
      <c r="TV111" s="66" t="str">
        <f t="shared" si="596"/>
        <v/>
      </c>
      <c r="TW111" s="66" t="str">
        <f t="shared" si="597"/>
        <v/>
      </c>
      <c r="TX111" s="66" t="str">
        <f t="shared" si="598"/>
        <v/>
      </c>
      <c r="TY111" s="66" t="str">
        <f t="shared" si="599"/>
        <v/>
      </c>
      <c r="TZ111" s="66" t="str">
        <f t="shared" si="600"/>
        <v/>
      </c>
      <c r="UA111" s="66" t="str">
        <f t="shared" si="601"/>
        <v/>
      </c>
      <c r="UB111" s="66" t="str">
        <f t="shared" si="602"/>
        <v/>
      </c>
      <c r="UC111" s="66" t="str">
        <f t="shared" si="603"/>
        <v/>
      </c>
      <c r="UD111" s="66" t="str">
        <f t="shared" si="604"/>
        <v/>
      </c>
      <c r="UE111" s="66" t="str">
        <f t="shared" si="605"/>
        <v/>
      </c>
      <c r="UF111" s="66" t="str">
        <f t="shared" si="606"/>
        <v/>
      </c>
      <c r="UG111" s="66" t="str">
        <f t="shared" si="607"/>
        <v/>
      </c>
      <c r="UH111" s="66" t="str">
        <f t="shared" si="608"/>
        <v/>
      </c>
      <c r="UI111" s="66" t="str">
        <f t="shared" si="609"/>
        <v/>
      </c>
      <c r="UJ111" s="66" t="str">
        <f t="shared" si="610"/>
        <v/>
      </c>
      <c r="UK111" s="66" t="str">
        <f t="shared" si="611"/>
        <v/>
      </c>
      <c r="UL111" s="66" t="str">
        <f t="shared" si="612"/>
        <v/>
      </c>
      <c r="UM111" s="66" t="str">
        <f t="shared" si="613"/>
        <v/>
      </c>
      <c r="UN111" s="66" t="str">
        <f t="shared" si="614"/>
        <v/>
      </c>
      <c r="UO111" s="66" t="str">
        <f t="shared" si="615"/>
        <v/>
      </c>
      <c r="UP111" s="66" t="str">
        <f t="shared" si="616"/>
        <v/>
      </c>
      <c r="UQ111" s="66" t="str">
        <f t="shared" si="617"/>
        <v/>
      </c>
      <c r="UR111" s="66" t="str">
        <f t="shared" si="618"/>
        <v/>
      </c>
      <c r="US111" s="66" t="str">
        <f t="shared" si="619"/>
        <v/>
      </c>
      <c r="UT111" s="66" t="str">
        <f t="shared" si="620"/>
        <v/>
      </c>
      <c r="UU111" s="66" t="str">
        <f t="shared" si="621"/>
        <v/>
      </c>
      <c r="UV111" s="66" t="str">
        <f t="shared" si="622"/>
        <v/>
      </c>
      <c r="UW111" s="66" t="str">
        <f t="shared" si="623"/>
        <v/>
      </c>
      <c r="UX111" s="66" t="str">
        <f t="shared" si="624"/>
        <v/>
      </c>
      <c r="UY111" s="66" t="str">
        <f t="shared" si="625"/>
        <v/>
      </c>
      <c r="UZ111" s="66" t="str">
        <f t="shared" si="626"/>
        <v/>
      </c>
      <c r="VA111" s="66" t="str">
        <f t="shared" si="627"/>
        <v/>
      </c>
      <c r="VB111" s="66" t="str">
        <f t="shared" si="628"/>
        <v/>
      </c>
      <c r="VC111" s="66" t="str">
        <f t="shared" si="629"/>
        <v/>
      </c>
      <c r="VD111" s="66" t="str">
        <f t="shared" si="630"/>
        <v/>
      </c>
      <c r="VE111" s="66" t="str">
        <f t="shared" si="631"/>
        <v/>
      </c>
      <c r="VF111" s="66" t="str">
        <f t="shared" si="632"/>
        <v/>
      </c>
      <c r="VG111" s="66" t="str">
        <f t="shared" si="633"/>
        <v/>
      </c>
      <c r="VH111" s="66" t="str">
        <f t="shared" si="634"/>
        <v/>
      </c>
      <c r="VI111" s="66" t="str">
        <f t="shared" si="635"/>
        <v/>
      </c>
      <c r="VJ111" s="66" t="str">
        <f t="shared" si="636"/>
        <v/>
      </c>
      <c r="VK111" s="66" t="str">
        <f t="shared" si="637"/>
        <v/>
      </c>
      <c r="VL111" s="66" t="str">
        <f t="shared" si="638"/>
        <v/>
      </c>
      <c r="VM111" s="66" t="str">
        <f t="shared" si="639"/>
        <v/>
      </c>
      <c r="VN111" s="66" t="str">
        <f t="shared" si="640"/>
        <v/>
      </c>
      <c r="VO111" s="66" t="str">
        <f t="shared" si="641"/>
        <v/>
      </c>
      <c r="VP111" s="66" t="str">
        <f t="shared" si="642"/>
        <v/>
      </c>
      <c r="VQ111" s="66" t="str">
        <f t="shared" si="643"/>
        <v/>
      </c>
      <c r="VR111" s="66" t="str">
        <f t="shared" si="644"/>
        <v/>
      </c>
      <c r="VS111" s="66" t="str">
        <f t="shared" si="645"/>
        <v/>
      </c>
      <c r="VT111" s="66" t="str">
        <f t="shared" si="646"/>
        <v/>
      </c>
      <c r="VU111" s="66" t="str">
        <f t="shared" si="647"/>
        <v/>
      </c>
      <c r="VV111" s="66" t="str">
        <f t="shared" si="648"/>
        <v/>
      </c>
      <c r="VW111" s="66" t="str">
        <f t="shared" si="649"/>
        <v/>
      </c>
      <c r="VX111" s="66" t="str">
        <f t="shared" si="650"/>
        <v/>
      </c>
      <c r="VY111" s="66" t="str">
        <f t="shared" si="651"/>
        <v/>
      </c>
      <c r="VZ111" s="66" t="str">
        <f t="shared" si="652"/>
        <v/>
      </c>
      <c r="WA111" s="66" t="str">
        <f t="shared" si="653"/>
        <v/>
      </c>
      <c r="WB111" s="66" t="str">
        <f t="shared" si="654"/>
        <v/>
      </c>
      <c r="WC111" s="66" t="str">
        <f t="shared" si="655"/>
        <v/>
      </c>
      <c r="WD111" s="66" t="str">
        <f t="shared" si="656"/>
        <v/>
      </c>
      <c r="WE111" s="66" t="str">
        <f t="shared" si="657"/>
        <v/>
      </c>
      <c r="WF111" s="66" t="str">
        <f t="shared" si="658"/>
        <v/>
      </c>
      <c r="WG111" s="66" t="str">
        <f t="shared" si="659"/>
        <v/>
      </c>
      <c r="WH111" s="66" t="str">
        <f t="shared" si="660"/>
        <v/>
      </c>
      <c r="WI111" s="66" t="str">
        <f t="shared" si="661"/>
        <v/>
      </c>
      <c r="WJ111" s="66" t="str">
        <f t="shared" si="662"/>
        <v/>
      </c>
      <c r="WK111" s="66" t="str">
        <f t="shared" si="663"/>
        <v/>
      </c>
      <c r="WL111" s="66" t="str">
        <f t="shared" si="664"/>
        <v/>
      </c>
      <c r="WM111" s="66" t="str">
        <f t="shared" si="665"/>
        <v/>
      </c>
      <c r="WN111" s="66" t="str">
        <f t="shared" si="666"/>
        <v/>
      </c>
      <c r="WO111" s="66" t="str">
        <f t="shared" si="667"/>
        <v/>
      </c>
      <c r="WP111" s="66" t="str">
        <f t="shared" si="668"/>
        <v/>
      </c>
      <c r="WQ111" s="66" t="str">
        <f t="shared" si="669"/>
        <v/>
      </c>
      <c r="WR111" s="66" t="str">
        <f t="shared" si="670"/>
        <v/>
      </c>
      <c r="WS111" s="66" t="str">
        <f t="shared" si="671"/>
        <v/>
      </c>
      <c r="WT111" s="66" t="str">
        <f t="shared" si="672"/>
        <v/>
      </c>
      <c r="WU111" s="66" t="str">
        <f t="shared" si="673"/>
        <v/>
      </c>
      <c r="WV111" s="66" t="str">
        <f t="shared" si="674"/>
        <v/>
      </c>
      <c r="WW111" s="66" t="str">
        <f t="shared" si="675"/>
        <v/>
      </c>
      <c r="WX111" s="66" t="str">
        <f t="shared" si="676"/>
        <v/>
      </c>
      <c r="WY111" s="66" t="str">
        <f t="shared" si="677"/>
        <v/>
      </c>
      <c r="WZ111" s="66" t="str">
        <f t="shared" si="678"/>
        <v/>
      </c>
      <c r="XA111" s="66" t="str">
        <f t="shared" si="679"/>
        <v/>
      </c>
      <c r="XB111" s="66" t="str">
        <f t="shared" si="680"/>
        <v/>
      </c>
      <c r="XC111" s="66" t="str">
        <f t="shared" si="681"/>
        <v/>
      </c>
      <c r="XD111" s="66" t="str">
        <f t="shared" si="682"/>
        <v/>
      </c>
      <c r="XE111" s="66" t="str">
        <f t="shared" si="683"/>
        <v/>
      </c>
      <c r="XF111" s="66" t="str">
        <f t="shared" si="684"/>
        <v/>
      </c>
      <c r="XG111" s="66" t="str">
        <f t="shared" si="685"/>
        <v/>
      </c>
      <c r="XH111" s="66" t="str">
        <f t="shared" si="686"/>
        <v/>
      </c>
      <c r="XI111" s="66" t="str">
        <f t="shared" si="687"/>
        <v/>
      </c>
      <c r="XJ111" s="66" t="str">
        <f t="shared" si="688"/>
        <v/>
      </c>
      <c r="XK111" s="66" t="str">
        <f t="shared" si="689"/>
        <v/>
      </c>
      <c r="XL111" s="66" t="str">
        <f t="shared" si="690"/>
        <v/>
      </c>
      <c r="XM111" s="66" t="str">
        <f t="shared" si="691"/>
        <v/>
      </c>
      <c r="XN111" s="66" t="str">
        <f t="shared" si="692"/>
        <v/>
      </c>
      <c r="XO111" s="66" t="str">
        <f t="shared" si="693"/>
        <v/>
      </c>
      <c r="XP111" s="66" t="str">
        <f t="shared" si="694"/>
        <v/>
      </c>
      <c r="XQ111" s="66" t="str">
        <f t="shared" si="695"/>
        <v/>
      </c>
      <c r="XR111" s="66" t="str">
        <f t="shared" si="696"/>
        <v/>
      </c>
      <c r="XS111" s="66" t="str">
        <f t="shared" si="697"/>
        <v/>
      </c>
      <c r="XT111" s="66" t="str">
        <f t="shared" si="698"/>
        <v/>
      </c>
      <c r="XU111" s="66" t="str">
        <f t="shared" si="699"/>
        <v/>
      </c>
      <c r="XV111" s="66" t="str">
        <f t="shared" si="700"/>
        <v/>
      </c>
      <c r="XW111" s="66" t="str">
        <f t="shared" si="701"/>
        <v/>
      </c>
      <c r="XX111" s="66" t="str">
        <f t="shared" si="702"/>
        <v/>
      </c>
      <c r="XY111" s="66" t="str">
        <f t="shared" si="703"/>
        <v/>
      </c>
      <c r="XZ111" s="66" t="str">
        <f t="shared" si="704"/>
        <v/>
      </c>
      <c r="YA111" s="66" t="str">
        <f t="shared" si="705"/>
        <v/>
      </c>
      <c r="YB111" s="66" t="str">
        <f t="shared" si="706"/>
        <v/>
      </c>
      <c r="YC111" s="66" t="str">
        <f t="shared" si="707"/>
        <v/>
      </c>
      <c r="YD111" s="66" t="str">
        <f t="shared" si="708"/>
        <v/>
      </c>
      <c r="YE111" s="66" t="str">
        <f t="shared" si="709"/>
        <v/>
      </c>
      <c r="YF111" s="66" t="str">
        <f t="shared" si="710"/>
        <v/>
      </c>
      <c r="YG111" s="66" t="str">
        <f t="shared" si="711"/>
        <v/>
      </c>
      <c r="YH111" s="66" t="str">
        <f t="shared" si="712"/>
        <v/>
      </c>
      <c r="YI111" s="66" t="str">
        <f t="shared" si="713"/>
        <v/>
      </c>
      <c r="YJ111" s="66" t="str">
        <f t="shared" si="714"/>
        <v/>
      </c>
      <c r="YK111" s="66" t="str">
        <f t="shared" si="715"/>
        <v/>
      </c>
      <c r="YL111" s="66" t="str">
        <f t="shared" si="716"/>
        <v/>
      </c>
      <c r="YM111" s="66" t="str">
        <f t="shared" si="717"/>
        <v/>
      </c>
      <c r="YN111" s="66" t="str">
        <f t="shared" si="718"/>
        <v/>
      </c>
      <c r="YO111" s="66" t="str">
        <f t="shared" si="719"/>
        <v/>
      </c>
      <c r="YP111" s="66" t="str">
        <f t="shared" si="720"/>
        <v/>
      </c>
      <c r="YQ111" s="66" t="str">
        <f t="shared" si="721"/>
        <v/>
      </c>
      <c r="YR111" s="66" t="str">
        <f t="shared" si="722"/>
        <v/>
      </c>
      <c r="YS111" s="66" t="str">
        <f t="shared" si="723"/>
        <v/>
      </c>
      <c r="YT111" s="66" t="str">
        <f t="shared" si="724"/>
        <v/>
      </c>
      <c r="YU111" s="66" t="str">
        <f t="shared" si="725"/>
        <v/>
      </c>
      <c r="YV111" s="66" t="str">
        <f t="shared" si="726"/>
        <v/>
      </c>
      <c r="YW111" s="66" t="str">
        <f t="shared" si="727"/>
        <v/>
      </c>
      <c r="YX111" s="66" t="str">
        <f t="shared" si="728"/>
        <v/>
      </c>
      <c r="YY111" s="66" t="str">
        <f t="shared" si="729"/>
        <v/>
      </c>
      <c r="YZ111" s="66" t="str">
        <f t="shared" si="730"/>
        <v/>
      </c>
      <c r="ZA111" s="66" t="str">
        <f t="shared" si="731"/>
        <v/>
      </c>
      <c r="ZB111" s="66" t="str">
        <f t="shared" si="732"/>
        <v/>
      </c>
      <c r="ZC111" s="66" t="str">
        <f t="shared" si="733"/>
        <v/>
      </c>
      <c r="ZD111" s="66" t="str">
        <f t="shared" si="734"/>
        <v/>
      </c>
      <c r="ZE111" s="66" t="str">
        <f t="shared" si="735"/>
        <v/>
      </c>
      <c r="ZF111" s="66" t="str">
        <f t="shared" si="736"/>
        <v/>
      </c>
      <c r="ZG111" s="66" t="str">
        <f t="shared" si="737"/>
        <v/>
      </c>
      <c r="ZH111" s="66" t="str">
        <f t="shared" si="738"/>
        <v/>
      </c>
      <c r="ZI111" s="66" t="str">
        <f t="shared" si="739"/>
        <v/>
      </c>
      <c r="ZJ111" s="66" t="str">
        <f t="shared" si="740"/>
        <v/>
      </c>
      <c r="ZK111" s="66" t="str">
        <f t="shared" si="741"/>
        <v/>
      </c>
      <c r="ZL111" s="66" t="str">
        <f t="shared" si="742"/>
        <v/>
      </c>
      <c r="ZM111" s="66" t="str">
        <f t="shared" si="743"/>
        <v/>
      </c>
      <c r="ZN111" s="66" t="str">
        <f t="shared" si="744"/>
        <v/>
      </c>
      <c r="ZO111" s="66" t="str">
        <f t="shared" si="745"/>
        <v/>
      </c>
      <c r="ZP111" s="66" t="str">
        <f t="shared" si="746"/>
        <v/>
      </c>
      <c r="ZQ111" s="66" t="str">
        <f t="shared" si="747"/>
        <v/>
      </c>
      <c r="ZR111" s="66" t="str">
        <f t="shared" si="748"/>
        <v/>
      </c>
      <c r="ZS111" s="66" t="str">
        <f t="shared" si="749"/>
        <v/>
      </c>
      <c r="ZT111" s="66" t="str">
        <f t="shared" si="750"/>
        <v/>
      </c>
      <c r="ZU111" s="66" t="str">
        <f t="shared" si="751"/>
        <v/>
      </c>
      <c r="ZV111" s="66" t="str">
        <f t="shared" si="752"/>
        <v/>
      </c>
      <c r="ZW111" s="66" t="str">
        <f t="shared" si="753"/>
        <v/>
      </c>
      <c r="ZX111" s="66" t="str">
        <f t="shared" si="754"/>
        <v/>
      </c>
      <c r="ZY111" s="66" t="str">
        <f t="shared" si="755"/>
        <v/>
      </c>
      <c r="ZZ111" s="66" t="str">
        <f t="shared" si="756"/>
        <v/>
      </c>
      <c r="AAA111" s="66" t="str">
        <f t="shared" si="757"/>
        <v/>
      </c>
      <c r="AAB111" s="66" t="str">
        <f t="shared" si="758"/>
        <v/>
      </c>
      <c r="AAC111" s="66" t="str">
        <f t="shared" si="759"/>
        <v/>
      </c>
      <c r="AAD111" s="66" t="str">
        <f t="shared" si="760"/>
        <v/>
      </c>
      <c r="AAE111" s="66" t="str">
        <f t="shared" si="761"/>
        <v/>
      </c>
      <c r="AAF111" s="66" t="str">
        <f t="shared" si="762"/>
        <v/>
      </c>
      <c r="AAG111" s="66" t="str">
        <f t="shared" si="763"/>
        <v/>
      </c>
      <c r="AAH111" s="66" t="str">
        <f t="shared" si="764"/>
        <v/>
      </c>
      <c r="AAI111" s="66" t="str">
        <f t="shared" si="765"/>
        <v/>
      </c>
      <c r="AAJ111" s="66" t="str">
        <f t="shared" si="766"/>
        <v/>
      </c>
      <c r="AAK111" s="66" t="str">
        <f t="shared" si="767"/>
        <v/>
      </c>
      <c r="AAL111" s="66" t="str">
        <f t="shared" si="768"/>
        <v/>
      </c>
      <c r="AAM111" s="66" t="str">
        <f t="shared" si="769"/>
        <v/>
      </c>
      <c r="AAN111" s="66" t="str">
        <f t="shared" si="770"/>
        <v/>
      </c>
      <c r="AAO111" s="66" t="str">
        <f t="shared" si="771"/>
        <v/>
      </c>
      <c r="AAP111" s="66" t="str">
        <f t="shared" si="772"/>
        <v/>
      </c>
      <c r="AAQ111" s="66" t="str">
        <f t="shared" si="773"/>
        <v/>
      </c>
      <c r="AAR111" s="66" t="str">
        <f t="shared" si="774"/>
        <v/>
      </c>
      <c r="AAS111" s="66" t="str">
        <f t="shared" si="775"/>
        <v/>
      </c>
      <c r="AAT111" s="66" t="str">
        <f t="shared" si="776"/>
        <v/>
      </c>
      <c r="AAU111" s="66" t="str">
        <f t="shared" si="777"/>
        <v/>
      </c>
      <c r="AAV111" s="66" t="str">
        <f t="shared" si="778"/>
        <v/>
      </c>
      <c r="AAW111" s="66" t="str">
        <f t="shared" si="779"/>
        <v/>
      </c>
      <c r="AAX111" s="66" t="str">
        <f t="shared" si="780"/>
        <v/>
      </c>
      <c r="AAY111" s="66" t="str">
        <f t="shared" si="781"/>
        <v/>
      </c>
      <c r="AAZ111" s="66" t="str">
        <f t="shared" si="782"/>
        <v/>
      </c>
      <c r="ABA111" s="66" t="str">
        <f t="shared" si="783"/>
        <v/>
      </c>
      <c r="ABB111" s="66" t="str">
        <f t="shared" si="784"/>
        <v/>
      </c>
      <c r="ABC111" s="66" t="str">
        <f t="shared" si="785"/>
        <v/>
      </c>
      <c r="ABD111" s="66" t="str">
        <f t="shared" si="786"/>
        <v/>
      </c>
      <c r="ABE111" s="66" t="str">
        <f t="shared" si="787"/>
        <v/>
      </c>
      <c r="ABF111" s="66" t="str">
        <f t="shared" si="788"/>
        <v/>
      </c>
      <c r="ABG111" s="66" t="str">
        <f t="shared" si="789"/>
        <v/>
      </c>
      <c r="ABH111" s="66" t="str">
        <f t="shared" si="790"/>
        <v/>
      </c>
      <c r="ABI111" s="66" t="str">
        <f t="shared" si="791"/>
        <v/>
      </c>
      <c r="ABJ111" s="66" t="str">
        <f t="shared" si="792"/>
        <v/>
      </c>
      <c r="ABK111" s="66" t="str">
        <f t="shared" si="793"/>
        <v/>
      </c>
      <c r="ABL111" s="66" t="str">
        <f t="shared" si="794"/>
        <v/>
      </c>
      <c r="ABM111" s="66" t="str">
        <f t="shared" si="795"/>
        <v/>
      </c>
      <c r="ABN111" s="66" t="str">
        <f t="shared" si="796"/>
        <v/>
      </c>
      <c r="ABO111" s="66" t="str">
        <f t="shared" si="797"/>
        <v/>
      </c>
      <c r="ABP111" s="66" t="str">
        <f t="shared" si="798"/>
        <v/>
      </c>
      <c r="ABQ111" s="66" t="str">
        <f t="shared" si="799"/>
        <v/>
      </c>
      <c r="ABR111" s="66" t="str">
        <f t="shared" si="800"/>
        <v/>
      </c>
      <c r="ABS111" s="66" t="str">
        <f t="shared" si="801"/>
        <v/>
      </c>
      <c r="ABT111" s="66" t="str">
        <f t="shared" si="802"/>
        <v/>
      </c>
      <c r="ABU111" s="66" t="str">
        <f t="shared" si="803"/>
        <v/>
      </c>
      <c r="ABV111" s="66" t="str">
        <f t="shared" si="804"/>
        <v/>
      </c>
      <c r="ABW111" s="66" t="str">
        <f t="shared" si="805"/>
        <v/>
      </c>
      <c r="ABX111" s="66" t="str">
        <f t="shared" si="806"/>
        <v/>
      </c>
      <c r="ABY111" s="66" t="str">
        <f t="shared" si="807"/>
        <v/>
      </c>
      <c r="ABZ111" s="66" t="str">
        <f t="shared" si="808"/>
        <v/>
      </c>
      <c r="ACA111" s="66" t="str">
        <f t="shared" si="809"/>
        <v/>
      </c>
      <c r="ACB111" s="66" t="str">
        <f t="shared" si="810"/>
        <v/>
      </c>
      <c r="ACC111" s="66" t="str">
        <f t="shared" si="811"/>
        <v/>
      </c>
      <c r="ACD111" s="66" t="str">
        <f t="shared" si="812"/>
        <v/>
      </c>
      <c r="ACE111" s="66" t="str">
        <f t="shared" si="813"/>
        <v/>
      </c>
      <c r="ACF111" s="66" t="str">
        <f t="shared" si="814"/>
        <v/>
      </c>
      <c r="ACG111" s="66" t="str">
        <f t="shared" si="815"/>
        <v/>
      </c>
      <c r="ACH111" s="66" t="str">
        <f t="shared" si="816"/>
        <v/>
      </c>
      <c r="ACI111" s="66" t="str">
        <f t="shared" si="817"/>
        <v/>
      </c>
      <c r="ACJ111" s="66" t="str">
        <f t="shared" si="818"/>
        <v/>
      </c>
      <c r="ACK111" s="66" t="str">
        <f t="shared" si="819"/>
        <v/>
      </c>
      <c r="ACL111" s="66" t="str">
        <f t="shared" si="820"/>
        <v/>
      </c>
      <c r="ACM111" s="66" t="str">
        <f t="shared" ref="ACM111:ACN111" si="869">IF(AND(ACS$3="Unit", ACL111=""), "", IF(AND(ACS$3="Unit", ACL111="-"),"", IF(ACS$3="Unit", "kg/GJ delivered", IF(AND(NY111&lt;&gt;"", NY111&lt;&gt;"-", NX111="-"),"", IF($H111="","", IF(NX111="nd", "",IF(NX111="&lt;n.a.&gt;", "", IF(NY111="#/MJ", "", IF(NY111="kg/GJ delivered",NX111,IF(NY111="g/MJ delivered",NX111,IF(NY111="kg/MJ delivered",NX111*1000,IF(NY111="mg/MJ delivered",NX111/1000,IF(NY111="g/kg",((NX111)*(1/$I111)*(1/$H111)),IF(NY111="mg/kg",((NX111/1000)*(1/$I111)*(1/$H111)),IF(NY111="mg/MJ delivered",NX111/1000,IF(NY111="-","","Error"))))))))))))))))</f>
        <v/>
      </c>
      <c r="ACN111" s="66" t="str">
        <f t="shared" si="869"/>
        <v/>
      </c>
      <c r="ACO111" s="66" t="str">
        <f t="shared" si="822"/>
        <v/>
      </c>
      <c r="ACP111" s="66" t="str">
        <f t="shared" si="823"/>
        <v/>
      </c>
      <c r="ACQ111" s="66" t="str">
        <f t="shared" si="824"/>
        <v/>
      </c>
      <c r="ACR111" s="66" t="str">
        <f t="shared" si="825"/>
        <v/>
      </c>
      <c r="ACS111" s="66" t="str">
        <f t="shared" si="826"/>
        <v/>
      </c>
      <c r="ACT111" s="66" t="str">
        <f t="shared" si="827"/>
        <v/>
      </c>
    </row>
    <row r="112" spans="2:774" ht="15.75" customHeight="1" x14ac:dyDescent="0.25">
      <c r="B112" s="66">
        <v>41</v>
      </c>
      <c r="C112" s="66" t="s">
        <v>231</v>
      </c>
      <c r="D112" s="66" t="s">
        <v>1656</v>
      </c>
      <c r="E112" s="156" t="s">
        <v>219</v>
      </c>
      <c r="F112" s="66" t="s">
        <v>1380</v>
      </c>
      <c r="G112" s="66" t="s">
        <v>492</v>
      </c>
      <c r="H112" s="126">
        <v>0.37109999999999999</v>
      </c>
      <c r="I112" s="130">
        <v>13.852</v>
      </c>
      <c r="J112" s="66" t="str">
        <f t="shared" si="449"/>
        <v>Coal Briquette, Improved, CN</v>
      </c>
      <c r="K112" s="66" t="s">
        <v>1589</v>
      </c>
      <c r="L112" s="161"/>
      <c r="M112" s="161"/>
      <c r="N112" s="161"/>
      <c r="O112" s="66" t="s">
        <v>2232</v>
      </c>
      <c r="P112" s="66" t="str">
        <f t="shared" si="852"/>
        <v>CN</v>
      </c>
      <c r="Q112" s="66" t="s">
        <v>87</v>
      </c>
      <c r="R112" s="166">
        <v>3.8900000000000002E-3</v>
      </c>
      <c r="S112" s="158" t="s">
        <v>173</v>
      </c>
      <c r="T112" s="166">
        <v>6.2700000000000001E-6</v>
      </c>
      <c r="U112" s="158" t="s">
        <v>173</v>
      </c>
      <c r="V112" s="158" t="s">
        <v>128</v>
      </c>
      <c r="W112" s="158" t="s">
        <v>128</v>
      </c>
      <c r="X112" s="163">
        <v>0.312</v>
      </c>
      <c r="Y112" s="158" t="s">
        <v>173</v>
      </c>
      <c r="Z112" s="166">
        <v>3.9699999999999993E-6</v>
      </c>
      <c r="AA112" s="158" t="s">
        <v>173</v>
      </c>
      <c r="AB112" s="158" t="s">
        <v>128</v>
      </c>
      <c r="AC112" s="158" t="s">
        <v>128</v>
      </c>
      <c r="AD112" s="158" t="s">
        <v>128</v>
      </c>
      <c r="AE112" s="158" t="s">
        <v>128</v>
      </c>
      <c r="AF112" s="166">
        <v>1.8300000000000001E-5</v>
      </c>
      <c r="AG112" s="158" t="s">
        <v>173</v>
      </c>
      <c r="AH112" s="166">
        <v>1.9100000000000001E-4</v>
      </c>
      <c r="AI112" s="158" t="s">
        <v>173</v>
      </c>
      <c r="AJ112" s="158" t="s">
        <v>128</v>
      </c>
      <c r="AK112" s="158" t="s">
        <v>128</v>
      </c>
      <c r="AL112" s="158" t="s">
        <v>128</v>
      </c>
      <c r="AM112" s="158" t="s">
        <v>128</v>
      </c>
      <c r="AN112" s="158" t="s">
        <v>128</v>
      </c>
      <c r="AO112" s="158" t="s">
        <v>128</v>
      </c>
      <c r="AP112" s="166">
        <v>2.3300000000000001E-5</v>
      </c>
      <c r="AQ112" s="158" t="s">
        <v>173</v>
      </c>
      <c r="AR112" s="158" t="s">
        <v>128</v>
      </c>
      <c r="AS112" s="158" t="s">
        <v>128</v>
      </c>
      <c r="AT112" s="158" t="s">
        <v>128</v>
      </c>
      <c r="AU112" s="158" t="s">
        <v>128</v>
      </c>
      <c r="AV112" s="158" t="s">
        <v>128</v>
      </c>
      <c r="AW112" s="158" t="s">
        <v>128</v>
      </c>
      <c r="AX112" s="166">
        <v>1.8999999999999998E-8</v>
      </c>
      <c r="AY112" s="158" t="s">
        <v>173</v>
      </c>
      <c r="AZ112" s="166">
        <v>3.7999999999999996E-8</v>
      </c>
      <c r="BA112" s="158" t="s">
        <v>173</v>
      </c>
      <c r="BB112" s="166">
        <v>2.9999999999999997E-8</v>
      </c>
      <c r="BC112" s="158" t="s">
        <v>173</v>
      </c>
      <c r="BD112" s="166">
        <v>2.7999999999999999E-8</v>
      </c>
      <c r="BE112" s="158" t="s">
        <v>173</v>
      </c>
      <c r="BF112" s="166">
        <v>1.46E-6</v>
      </c>
      <c r="BG112" s="158" t="s">
        <v>173</v>
      </c>
      <c r="BH112" s="166">
        <v>1.67E-7</v>
      </c>
      <c r="BI112" s="158" t="s">
        <v>173</v>
      </c>
      <c r="BJ112" s="166">
        <v>3.5099999999999995E-7</v>
      </c>
      <c r="BK112" s="158" t="s">
        <v>173</v>
      </c>
      <c r="BL112" s="166">
        <v>1.3899999999999998E-6</v>
      </c>
      <c r="BM112" s="158" t="s">
        <v>173</v>
      </c>
      <c r="BN112" s="166">
        <v>1.75E-6</v>
      </c>
      <c r="BO112" s="158" t="s">
        <v>173</v>
      </c>
      <c r="BP112" s="166">
        <v>8.899999999999999E-8</v>
      </c>
      <c r="BQ112" s="158" t="s">
        <v>173</v>
      </c>
      <c r="BR112" s="166">
        <v>3.3700000000000001E-7</v>
      </c>
      <c r="BS112" s="158" t="s">
        <v>173</v>
      </c>
      <c r="BT112" s="166">
        <v>8.3000000000000002E-8</v>
      </c>
      <c r="BU112" s="158" t="s">
        <v>173</v>
      </c>
      <c r="BV112" s="166">
        <v>7.7000000000000001E-8</v>
      </c>
      <c r="BW112" s="158" t="s">
        <v>173</v>
      </c>
      <c r="BX112" s="166">
        <v>7.0000000000000005E-8</v>
      </c>
      <c r="BY112" s="158" t="s">
        <v>173</v>
      </c>
      <c r="BZ112" s="166">
        <v>1.08E-7</v>
      </c>
      <c r="CA112" s="158" t="s">
        <v>173</v>
      </c>
      <c r="CB112" s="166">
        <v>1.0399999999999999E-7</v>
      </c>
      <c r="CC112" s="158" t="s">
        <v>173</v>
      </c>
      <c r="CD112" s="166">
        <v>4.1000000000000003E-8</v>
      </c>
      <c r="CE112" s="158" t="s">
        <v>173</v>
      </c>
      <c r="CF112" s="166">
        <v>1.9400000000000002E-7</v>
      </c>
      <c r="CG112" s="158" t="s">
        <v>173</v>
      </c>
      <c r="CH112" s="166">
        <v>7.5999999999999992E-8</v>
      </c>
      <c r="CI112" s="158" t="s">
        <v>173</v>
      </c>
      <c r="CJ112" s="166">
        <v>9.0999999999999994E-8</v>
      </c>
      <c r="CK112" s="158" t="s">
        <v>173</v>
      </c>
      <c r="CL112" s="166">
        <v>4.6899999999999998E-7</v>
      </c>
      <c r="CM112" s="158" t="s">
        <v>173</v>
      </c>
      <c r="CN112" s="166">
        <v>7.4700000000000001E-7</v>
      </c>
      <c r="CO112" s="158" t="s">
        <v>173</v>
      </c>
      <c r="CP112" s="166">
        <v>7.3199999999999994E-7</v>
      </c>
      <c r="CQ112" s="158" t="s">
        <v>173</v>
      </c>
      <c r="CR112" s="166">
        <v>6.7400000000000003E-7</v>
      </c>
      <c r="CS112" s="158" t="s">
        <v>173</v>
      </c>
      <c r="CT112" s="163">
        <v>8.4330692099947452E-2</v>
      </c>
      <c r="CU112" s="158" t="s">
        <v>173</v>
      </c>
      <c r="CV112" s="158" t="s">
        <v>128</v>
      </c>
      <c r="CW112" s="158" t="s">
        <v>128</v>
      </c>
      <c r="CX112" s="158" t="s">
        <v>128</v>
      </c>
      <c r="CY112" s="158" t="s">
        <v>128</v>
      </c>
      <c r="CZ112" s="166">
        <v>7.7000000000000001E-8</v>
      </c>
      <c r="DA112" s="158" t="s">
        <v>173</v>
      </c>
      <c r="DB112" s="166">
        <v>6.1000000000000004E-8</v>
      </c>
      <c r="DC112" s="158" t="s">
        <v>173</v>
      </c>
      <c r="DD112" s="166">
        <v>5.5999999999999999E-8</v>
      </c>
      <c r="DE112" s="158" t="s">
        <v>173</v>
      </c>
      <c r="DF112" s="166">
        <v>2.4E-8</v>
      </c>
      <c r="DG112" s="158" t="s">
        <v>173</v>
      </c>
      <c r="DH112" s="166">
        <v>1E-8</v>
      </c>
      <c r="DI112" s="158" t="s">
        <v>173</v>
      </c>
      <c r="DJ112" s="166">
        <v>1.4E-8</v>
      </c>
      <c r="DK112" s="158" t="s">
        <v>173</v>
      </c>
      <c r="DL112" s="166">
        <v>8.9999999999999995E-9</v>
      </c>
      <c r="DM112" s="158" t="s">
        <v>173</v>
      </c>
      <c r="DN112" s="166">
        <v>3.5000000000000002E-8</v>
      </c>
      <c r="DO112" s="158" t="s">
        <v>173</v>
      </c>
      <c r="DP112" s="166">
        <v>1.2E-8</v>
      </c>
      <c r="DQ112" s="158" t="s">
        <v>173</v>
      </c>
      <c r="DR112" s="158" t="s">
        <v>128</v>
      </c>
      <c r="DS112" s="158" t="s">
        <v>128</v>
      </c>
      <c r="DT112" s="166">
        <v>2.0000000000000001E-9</v>
      </c>
      <c r="DU112" s="158" t="s">
        <v>173</v>
      </c>
      <c r="DV112" s="166">
        <v>2.4E-8</v>
      </c>
      <c r="DW112" s="158" t="s">
        <v>173</v>
      </c>
      <c r="DX112" s="166">
        <v>1E-8</v>
      </c>
      <c r="DY112" s="158" t="s">
        <v>173</v>
      </c>
      <c r="DZ112" s="166">
        <v>3.1E-8</v>
      </c>
      <c r="EA112" s="158" t="s">
        <v>173</v>
      </c>
      <c r="EB112" s="166">
        <v>2.0000000000000001E-9</v>
      </c>
      <c r="EC112" s="158" t="s">
        <v>173</v>
      </c>
      <c r="ED112" s="166">
        <v>1E-8</v>
      </c>
      <c r="EE112" s="158" t="s">
        <v>173</v>
      </c>
      <c r="EF112" s="166">
        <v>2.3000000000000001E-8</v>
      </c>
      <c r="EG112" s="158" t="s">
        <v>173</v>
      </c>
      <c r="EH112" s="166">
        <v>2.1000000000000003E-8</v>
      </c>
      <c r="EI112" s="158" t="s">
        <v>173</v>
      </c>
      <c r="EJ112" s="166">
        <v>5.0999999999999993E-8</v>
      </c>
      <c r="EK112" s="158" t="s">
        <v>173</v>
      </c>
      <c r="EL112" s="158" t="s">
        <v>128</v>
      </c>
      <c r="EM112" s="158" t="s">
        <v>128</v>
      </c>
      <c r="EN112" s="158" t="s">
        <v>128</v>
      </c>
      <c r="EO112" s="158" t="s">
        <v>128</v>
      </c>
      <c r="EP112" s="158" t="s">
        <v>128</v>
      </c>
      <c r="EQ112" s="158" t="s">
        <v>128</v>
      </c>
      <c r="ER112" s="158" t="s">
        <v>128</v>
      </c>
      <c r="ES112" s="158" t="s">
        <v>128</v>
      </c>
      <c r="ET112" s="158" t="s">
        <v>128</v>
      </c>
      <c r="EU112" s="158" t="s">
        <v>128</v>
      </c>
      <c r="EV112" s="158" t="s">
        <v>128</v>
      </c>
      <c r="EW112" s="158" t="s">
        <v>128</v>
      </c>
      <c r="EX112" s="158" t="s">
        <v>128</v>
      </c>
      <c r="EY112" s="158" t="s">
        <v>128</v>
      </c>
      <c r="EZ112" s="158" t="s">
        <v>128</v>
      </c>
      <c r="FA112" s="158" t="s">
        <v>128</v>
      </c>
      <c r="FB112" s="158" t="s">
        <v>128</v>
      </c>
      <c r="FC112" s="158" t="s">
        <v>128</v>
      </c>
      <c r="FD112" s="158" t="s">
        <v>128</v>
      </c>
      <c r="FE112" s="158" t="s">
        <v>128</v>
      </c>
      <c r="FF112" s="158" t="s">
        <v>128</v>
      </c>
      <c r="FG112" s="158" t="s">
        <v>128</v>
      </c>
      <c r="FH112" s="158" t="s">
        <v>128</v>
      </c>
      <c r="FI112" s="158" t="s">
        <v>128</v>
      </c>
      <c r="FJ112" s="158" t="s">
        <v>128</v>
      </c>
      <c r="FK112" s="158" t="s">
        <v>128</v>
      </c>
      <c r="FL112" s="158" t="s">
        <v>128</v>
      </c>
      <c r="FM112" s="158" t="s">
        <v>128</v>
      </c>
      <c r="FN112" s="158" t="s">
        <v>128</v>
      </c>
      <c r="FO112" s="158" t="s">
        <v>128</v>
      </c>
      <c r="FP112" s="158" t="s">
        <v>128</v>
      </c>
      <c r="FQ112" s="158" t="s">
        <v>128</v>
      </c>
      <c r="FR112" s="158" t="s">
        <v>128</v>
      </c>
      <c r="FS112" s="158" t="s">
        <v>128</v>
      </c>
      <c r="FT112" s="158" t="s">
        <v>128</v>
      </c>
      <c r="FU112" s="158" t="s">
        <v>128</v>
      </c>
      <c r="FV112" s="158" t="s">
        <v>128</v>
      </c>
      <c r="FW112" s="158" t="s">
        <v>128</v>
      </c>
      <c r="FX112" s="158" t="s">
        <v>128</v>
      </c>
      <c r="FY112" s="158" t="s">
        <v>128</v>
      </c>
      <c r="FZ112" s="158" t="s">
        <v>128</v>
      </c>
      <c r="GA112" s="158" t="s">
        <v>128</v>
      </c>
      <c r="GB112" s="158" t="s">
        <v>128</v>
      </c>
      <c r="GC112" s="158" t="s">
        <v>128</v>
      </c>
      <c r="GD112" s="158" t="s">
        <v>128</v>
      </c>
      <c r="GE112" s="158" t="s">
        <v>128</v>
      </c>
      <c r="GF112" s="158" t="s">
        <v>128</v>
      </c>
      <c r="GG112" s="158" t="s">
        <v>128</v>
      </c>
      <c r="GH112" s="158" t="s">
        <v>128</v>
      </c>
      <c r="GI112" s="158" t="s">
        <v>128</v>
      </c>
      <c r="GJ112" s="158" t="s">
        <v>128</v>
      </c>
      <c r="GK112" s="158" t="s">
        <v>128</v>
      </c>
      <c r="GL112" s="158" t="s">
        <v>128</v>
      </c>
      <c r="GM112" s="158" t="s">
        <v>128</v>
      </c>
      <c r="GN112" s="158" t="s">
        <v>128</v>
      </c>
      <c r="GO112" s="158" t="s">
        <v>128</v>
      </c>
      <c r="GP112" s="158" t="s">
        <v>128</v>
      </c>
      <c r="GQ112" s="158" t="s">
        <v>128</v>
      </c>
      <c r="GR112" s="158" t="s">
        <v>128</v>
      </c>
      <c r="GS112" s="158" t="s">
        <v>128</v>
      </c>
      <c r="GT112" s="158" t="s">
        <v>128</v>
      </c>
      <c r="GU112" s="158" t="s">
        <v>128</v>
      </c>
      <c r="GV112" s="158" t="s">
        <v>128</v>
      </c>
      <c r="GW112" s="158" t="s">
        <v>128</v>
      </c>
      <c r="GX112" s="158" t="s">
        <v>128</v>
      </c>
      <c r="GY112" s="158" t="s">
        <v>128</v>
      </c>
      <c r="GZ112" s="158" t="s">
        <v>128</v>
      </c>
      <c r="HA112" s="158" t="s">
        <v>128</v>
      </c>
      <c r="HB112" s="158" t="s">
        <v>128</v>
      </c>
      <c r="HC112" s="158" t="s">
        <v>128</v>
      </c>
      <c r="HD112" s="158" t="s">
        <v>128</v>
      </c>
      <c r="HE112" s="158" t="s">
        <v>128</v>
      </c>
      <c r="HF112" s="158" t="s">
        <v>128</v>
      </c>
      <c r="HG112" s="158" t="s">
        <v>128</v>
      </c>
      <c r="HH112" s="158" t="s">
        <v>128</v>
      </c>
      <c r="HI112" s="158" t="s">
        <v>128</v>
      </c>
      <c r="HJ112" s="158" t="s">
        <v>128</v>
      </c>
      <c r="HK112" s="158" t="s">
        <v>128</v>
      </c>
      <c r="HL112" s="158" t="s">
        <v>128</v>
      </c>
      <c r="HM112" s="158" t="s">
        <v>128</v>
      </c>
      <c r="HN112" s="158" t="s">
        <v>128</v>
      </c>
      <c r="HO112" s="158" t="s">
        <v>128</v>
      </c>
      <c r="HP112" s="158" t="s">
        <v>128</v>
      </c>
      <c r="HQ112" s="158" t="s">
        <v>128</v>
      </c>
      <c r="HR112" s="158" t="s">
        <v>128</v>
      </c>
      <c r="HS112" s="158" t="s">
        <v>128</v>
      </c>
      <c r="HT112" s="158" t="s">
        <v>128</v>
      </c>
      <c r="HU112" s="158" t="s">
        <v>128</v>
      </c>
      <c r="HV112" s="158" t="s">
        <v>128</v>
      </c>
      <c r="HW112" s="158" t="s">
        <v>128</v>
      </c>
      <c r="HX112" s="158" t="s">
        <v>128</v>
      </c>
      <c r="HY112" s="158" t="s">
        <v>128</v>
      </c>
      <c r="HZ112" s="158" t="s">
        <v>128</v>
      </c>
      <c r="IA112" s="158" t="s">
        <v>128</v>
      </c>
      <c r="IB112" s="158" t="s">
        <v>128</v>
      </c>
      <c r="IC112" s="158" t="s">
        <v>128</v>
      </c>
      <c r="ID112" s="158" t="s">
        <v>128</v>
      </c>
      <c r="IE112" s="158" t="s">
        <v>128</v>
      </c>
      <c r="IF112" s="158" t="s">
        <v>128</v>
      </c>
      <c r="IG112" s="158" t="s">
        <v>128</v>
      </c>
      <c r="IH112" s="158" t="s">
        <v>128</v>
      </c>
      <c r="II112" s="158" t="s">
        <v>128</v>
      </c>
      <c r="IJ112" s="158" t="s">
        <v>128</v>
      </c>
      <c r="IK112" s="158" t="s">
        <v>128</v>
      </c>
      <c r="IL112" s="158" t="s">
        <v>128</v>
      </c>
      <c r="IM112" s="158" t="s">
        <v>128</v>
      </c>
      <c r="IN112" s="158" t="s">
        <v>128</v>
      </c>
      <c r="IO112" s="158" t="s">
        <v>128</v>
      </c>
      <c r="IP112" s="158" t="s">
        <v>128</v>
      </c>
      <c r="IQ112" s="158" t="s">
        <v>128</v>
      </c>
      <c r="IR112" s="158" t="s">
        <v>128</v>
      </c>
      <c r="IS112" s="158" t="s">
        <v>128</v>
      </c>
      <c r="IT112" s="158" t="s">
        <v>128</v>
      </c>
      <c r="IU112" s="158" t="s">
        <v>128</v>
      </c>
      <c r="IV112" s="158" t="s">
        <v>128</v>
      </c>
      <c r="IW112" s="158" t="s">
        <v>128</v>
      </c>
      <c r="IX112" s="158" t="s">
        <v>128</v>
      </c>
      <c r="IY112" s="158" t="s">
        <v>128</v>
      </c>
      <c r="IZ112" s="158" t="s">
        <v>128</v>
      </c>
      <c r="JA112" s="158" t="s">
        <v>128</v>
      </c>
      <c r="JB112" s="158" t="s">
        <v>128</v>
      </c>
      <c r="JC112" s="158" t="s">
        <v>128</v>
      </c>
      <c r="JD112" s="158" t="s">
        <v>128</v>
      </c>
      <c r="JE112" s="158" t="s">
        <v>128</v>
      </c>
      <c r="JF112" s="158" t="s">
        <v>128</v>
      </c>
      <c r="JG112" s="158" t="s">
        <v>128</v>
      </c>
      <c r="JH112" s="158" t="s">
        <v>128</v>
      </c>
      <c r="JI112" s="158" t="s">
        <v>128</v>
      </c>
      <c r="JJ112" s="158" t="s">
        <v>128</v>
      </c>
      <c r="JK112" s="158" t="s">
        <v>128</v>
      </c>
      <c r="JL112" s="158" t="s">
        <v>128</v>
      </c>
      <c r="JM112" s="158" t="s">
        <v>128</v>
      </c>
      <c r="JN112" s="158" t="s">
        <v>128</v>
      </c>
      <c r="JO112" s="158" t="s">
        <v>128</v>
      </c>
      <c r="JP112" s="158" t="s">
        <v>128</v>
      </c>
      <c r="JQ112" s="158" t="s">
        <v>128</v>
      </c>
      <c r="JR112" s="158" t="s">
        <v>128</v>
      </c>
      <c r="JS112" s="158" t="s">
        <v>128</v>
      </c>
      <c r="JT112" s="158" t="s">
        <v>128</v>
      </c>
      <c r="JU112" s="158" t="s">
        <v>128</v>
      </c>
      <c r="JV112" s="158" t="s">
        <v>128</v>
      </c>
      <c r="JW112" s="158" t="s">
        <v>128</v>
      </c>
      <c r="JX112" s="158" t="s">
        <v>128</v>
      </c>
      <c r="JY112" s="158" t="s">
        <v>128</v>
      </c>
      <c r="JZ112" s="158" t="s">
        <v>128</v>
      </c>
      <c r="KA112" s="158" t="s">
        <v>128</v>
      </c>
      <c r="KB112" s="158" t="s">
        <v>128</v>
      </c>
      <c r="KC112" s="158" t="s">
        <v>128</v>
      </c>
      <c r="KD112" s="158" t="s">
        <v>128</v>
      </c>
      <c r="KE112" s="158" t="s">
        <v>128</v>
      </c>
      <c r="KF112" s="158" t="s">
        <v>128</v>
      </c>
      <c r="KG112" s="158" t="s">
        <v>128</v>
      </c>
      <c r="KH112" s="158" t="s">
        <v>128</v>
      </c>
      <c r="KI112" s="158" t="s">
        <v>128</v>
      </c>
      <c r="KJ112" s="158" t="s">
        <v>128</v>
      </c>
      <c r="KK112" s="158" t="s">
        <v>128</v>
      </c>
      <c r="KL112" s="158" t="s">
        <v>128</v>
      </c>
      <c r="KM112" s="158" t="s">
        <v>128</v>
      </c>
      <c r="KN112" s="158" t="s">
        <v>128</v>
      </c>
      <c r="KO112" s="158" t="s">
        <v>128</v>
      </c>
      <c r="KP112" s="158" t="s">
        <v>128</v>
      </c>
      <c r="KQ112" s="158" t="s">
        <v>128</v>
      </c>
      <c r="KR112" s="158" t="s">
        <v>128</v>
      </c>
      <c r="KS112" s="158" t="s">
        <v>128</v>
      </c>
      <c r="KT112" s="158" t="s">
        <v>128</v>
      </c>
      <c r="KU112" s="158" t="s">
        <v>128</v>
      </c>
      <c r="KV112" s="158" t="s">
        <v>128</v>
      </c>
      <c r="KW112" s="158" t="s">
        <v>128</v>
      </c>
      <c r="KX112" s="158" t="s">
        <v>128</v>
      </c>
      <c r="KY112" s="158" t="s">
        <v>128</v>
      </c>
      <c r="KZ112" s="158" t="s">
        <v>128</v>
      </c>
      <c r="LA112" s="158" t="s">
        <v>128</v>
      </c>
      <c r="LB112" s="158" t="s">
        <v>128</v>
      </c>
      <c r="LC112" s="158" t="s">
        <v>128</v>
      </c>
      <c r="LD112" s="158" t="s">
        <v>128</v>
      </c>
      <c r="LE112" s="158" t="s">
        <v>128</v>
      </c>
      <c r="LF112" s="158" t="s">
        <v>128</v>
      </c>
      <c r="LG112" s="158" t="s">
        <v>128</v>
      </c>
      <c r="LH112" s="158" t="s">
        <v>128</v>
      </c>
      <c r="LI112" s="158" t="s">
        <v>128</v>
      </c>
      <c r="LJ112" s="158" t="s">
        <v>128</v>
      </c>
      <c r="LK112" s="158" t="s">
        <v>128</v>
      </c>
      <c r="LL112" s="158" t="s">
        <v>128</v>
      </c>
      <c r="LM112" s="158" t="s">
        <v>128</v>
      </c>
      <c r="LN112" s="158" t="s">
        <v>128</v>
      </c>
      <c r="LO112" s="158" t="s">
        <v>128</v>
      </c>
      <c r="LP112" s="158" t="s">
        <v>128</v>
      </c>
      <c r="LQ112" s="158" t="s">
        <v>128</v>
      </c>
      <c r="LR112" s="158" t="s">
        <v>128</v>
      </c>
      <c r="LS112" s="158" t="s">
        <v>128</v>
      </c>
      <c r="LT112" s="158" t="s">
        <v>128</v>
      </c>
      <c r="LU112" s="158" t="s">
        <v>128</v>
      </c>
      <c r="LV112" s="158" t="s">
        <v>128</v>
      </c>
      <c r="LW112" s="158" t="s">
        <v>128</v>
      </c>
      <c r="LX112" s="158" t="s">
        <v>128</v>
      </c>
      <c r="LY112" s="158" t="s">
        <v>128</v>
      </c>
      <c r="LZ112" s="158" t="s">
        <v>128</v>
      </c>
      <c r="MA112" s="158" t="s">
        <v>128</v>
      </c>
      <c r="MB112" s="158" t="s">
        <v>128</v>
      </c>
      <c r="MC112" s="158" t="s">
        <v>128</v>
      </c>
      <c r="MD112" s="158" t="s">
        <v>128</v>
      </c>
      <c r="ME112" s="158" t="s">
        <v>128</v>
      </c>
      <c r="MF112" s="158" t="s">
        <v>128</v>
      </c>
      <c r="MG112" s="158" t="s">
        <v>128</v>
      </c>
      <c r="MH112" s="158" t="s">
        <v>128</v>
      </c>
      <c r="MI112" s="158" t="s">
        <v>128</v>
      </c>
      <c r="MJ112" s="158" t="s">
        <v>128</v>
      </c>
      <c r="MK112" s="158" t="s">
        <v>128</v>
      </c>
      <c r="ML112" s="158" t="s">
        <v>128</v>
      </c>
      <c r="MM112" s="158" t="s">
        <v>128</v>
      </c>
      <c r="MN112" s="158" t="s">
        <v>128</v>
      </c>
      <c r="MO112" s="158" t="s">
        <v>128</v>
      </c>
      <c r="MP112" s="158" t="s">
        <v>128</v>
      </c>
      <c r="MQ112" s="158" t="s">
        <v>128</v>
      </c>
      <c r="MR112" s="158" t="s">
        <v>128</v>
      </c>
      <c r="MS112" s="158" t="s">
        <v>128</v>
      </c>
      <c r="MT112" s="158" t="s">
        <v>128</v>
      </c>
      <c r="MU112" s="158" t="s">
        <v>128</v>
      </c>
      <c r="MV112" s="158" t="s">
        <v>128</v>
      </c>
      <c r="MW112" s="158" t="s">
        <v>128</v>
      </c>
      <c r="MX112" s="158" t="s">
        <v>128</v>
      </c>
      <c r="MY112" s="158" t="s">
        <v>128</v>
      </c>
      <c r="MZ112" s="158" t="s">
        <v>128</v>
      </c>
      <c r="NA112" s="158" t="s">
        <v>128</v>
      </c>
      <c r="NB112" s="158" t="s">
        <v>128</v>
      </c>
      <c r="NC112" s="158" t="s">
        <v>128</v>
      </c>
      <c r="ND112" s="158" t="s">
        <v>128</v>
      </c>
      <c r="NE112" s="158" t="s">
        <v>128</v>
      </c>
      <c r="NF112" s="158" t="s">
        <v>128</v>
      </c>
      <c r="NG112" s="158" t="s">
        <v>128</v>
      </c>
      <c r="NH112" s="158" t="s">
        <v>128</v>
      </c>
      <c r="NI112" s="158" t="s">
        <v>128</v>
      </c>
      <c r="NJ112" s="158" t="s">
        <v>128</v>
      </c>
      <c r="NK112" s="158" t="s">
        <v>128</v>
      </c>
      <c r="NL112" s="158" t="s">
        <v>128</v>
      </c>
      <c r="NM112" s="158" t="s">
        <v>128</v>
      </c>
      <c r="NN112" s="158" t="s">
        <v>128</v>
      </c>
      <c r="NO112" s="158" t="s">
        <v>128</v>
      </c>
      <c r="NP112" s="158" t="s">
        <v>128</v>
      </c>
      <c r="NQ112" s="158" t="s">
        <v>128</v>
      </c>
      <c r="NR112" s="158" t="s">
        <v>128</v>
      </c>
      <c r="NS112" s="158" t="s">
        <v>128</v>
      </c>
      <c r="NT112" s="158" t="s">
        <v>128</v>
      </c>
      <c r="NU112" s="158" t="s">
        <v>128</v>
      </c>
      <c r="NV112" s="158" t="s">
        <v>128</v>
      </c>
      <c r="NW112" s="158" t="s">
        <v>128</v>
      </c>
      <c r="NX112" s="158" t="s">
        <v>128</v>
      </c>
      <c r="NY112" s="158" t="s">
        <v>128</v>
      </c>
      <c r="NZ112" s="158" t="s">
        <v>128</v>
      </c>
      <c r="OA112" s="158" t="s">
        <v>128</v>
      </c>
      <c r="OB112" s="158" t="s">
        <v>128</v>
      </c>
      <c r="OC112" s="158" t="s">
        <v>128</v>
      </c>
      <c r="OD112" s="158" t="s">
        <v>128</v>
      </c>
      <c r="OE112" s="170" t="s">
        <v>128</v>
      </c>
      <c r="OF112" s="181"/>
      <c r="OG112" s="175">
        <f t="shared" si="451"/>
        <v>3.89</v>
      </c>
      <c r="OH112" s="66" t="str">
        <f t="shared" si="452"/>
        <v>kg/GJ delivered</v>
      </c>
      <c r="OI112" s="160">
        <f t="shared" si="453"/>
        <v>6.2700000000000004E-3</v>
      </c>
      <c r="OJ112" s="66" t="str">
        <f t="shared" si="454"/>
        <v>kg/GJ delivered</v>
      </c>
      <c r="OK112" s="66" t="str">
        <f t="shared" si="455"/>
        <v/>
      </c>
      <c r="OL112" s="66" t="str">
        <f t="shared" si="456"/>
        <v/>
      </c>
      <c r="OM112" s="159">
        <f t="shared" si="457"/>
        <v>312</v>
      </c>
      <c r="ON112" s="66" t="str">
        <f t="shared" si="458"/>
        <v>kg/GJ delivered</v>
      </c>
      <c r="OO112" s="160">
        <f t="shared" si="459"/>
        <v>3.9699999999999996E-3</v>
      </c>
      <c r="OP112" s="66" t="str">
        <f t="shared" si="460"/>
        <v>kg/GJ delivered</v>
      </c>
      <c r="OQ112" s="66" t="str">
        <f t="shared" si="461"/>
        <v/>
      </c>
      <c r="OR112" s="66" t="str">
        <f t="shared" si="462"/>
        <v/>
      </c>
      <c r="OS112" s="66" t="str">
        <f t="shared" si="463"/>
        <v/>
      </c>
      <c r="OT112" s="66" t="str">
        <f t="shared" si="464"/>
        <v/>
      </c>
      <c r="OU112" s="126">
        <f t="shared" si="465"/>
        <v>1.83E-2</v>
      </c>
      <c r="OV112" s="66" t="str">
        <f t="shared" si="466"/>
        <v>kg/GJ delivered</v>
      </c>
      <c r="OW112" s="126">
        <f t="shared" si="467"/>
        <v>0.191</v>
      </c>
      <c r="OX112" s="66" t="str">
        <f t="shared" si="468"/>
        <v>kg/GJ delivered</v>
      </c>
      <c r="OY112" s="66" t="str">
        <f t="shared" si="469"/>
        <v/>
      </c>
      <c r="OZ112" s="66" t="str">
        <f t="shared" si="470"/>
        <v/>
      </c>
      <c r="PA112" s="66" t="str">
        <f t="shared" si="471"/>
        <v/>
      </c>
      <c r="PB112" s="66" t="str">
        <f t="shared" si="472"/>
        <v/>
      </c>
      <c r="PC112" s="66" t="str">
        <f t="shared" si="473"/>
        <v/>
      </c>
      <c r="PD112" s="66" t="str">
        <f t="shared" si="474"/>
        <v/>
      </c>
      <c r="PE112" s="126">
        <f t="shared" si="475"/>
        <v>2.3300000000000001E-2</v>
      </c>
      <c r="PF112" s="66" t="str">
        <f t="shared" si="476"/>
        <v>kg/GJ delivered</v>
      </c>
      <c r="PG112" s="66" t="str">
        <f t="shared" si="477"/>
        <v/>
      </c>
      <c r="PH112" s="66" t="str">
        <f t="shared" si="478"/>
        <v/>
      </c>
      <c r="PI112" s="66" t="str">
        <f t="shared" si="479"/>
        <v/>
      </c>
      <c r="PJ112" s="66" t="str">
        <f t="shared" si="480"/>
        <v/>
      </c>
      <c r="PK112" s="66" t="str">
        <f t="shared" si="481"/>
        <v/>
      </c>
      <c r="PL112" s="66" t="str">
        <f t="shared" si="482"/>
        <v/>
      </c>
      <c r="PM112" s="160">
        <f t="shared" si="483"/>
        <v>1.8999999999999998E-5</v>
      </c>
      <c r="PN112" s="66" t="str">
        <f t="shared" si="484"/>
        <v>kg/GJ delivered</v>
      </c>
      <c r="PO112" s="160">
        <f t="shared" si="485"/>
        <v>3.7999999999999995E-5</v>
      </c>
      <c r="PP112" s="66" t="str">
        <f t="shared" si="486"/>
        <v>kg/GJ delivered</v>
      </c>
      <c r="PQ112" s="160">
        <f t="shared" si="487"/>
        <v>2.9999999999999997E-5</v>
      </c>
      <c r="PR112" s="66" t="str">
        <f t="shared" si="488"/>
        <v>kg/GJ delivered</v>
      </c>
      <c r="PS112" s="160">
        <f t="shared" si="489"/>
        <v>2.8E-5</v>
      </c>
      <c r="PT112" s="66" t="str">
        <f t="shared" si="490"/>
        <v>kg/GJ delivered</v>
      </c>
      <c r="PU112" s="160">
        <f t="shared" si="491"/>
        <v>1.4599999999999999E-3</v>
      </c>
      <c r="PV112" s="66" t="str">
        <f t="shared" si="492"/>
        <v>kg/GJ delivered</v>
      </c>
      <c r="PW112" s="160">
        <f t="shared" si="493"/>
        <v>1.6699999999999999E-4</v>
      </c>
      <c r="PX112" s="66" t="str">
        <f t="shared" si="494"/>
        <v>kg/GJ delivered</v>
      </c>
      <c r="PY112" s="160">
        <f t="shared" si="495"/>
        <v>3.5099999999999997E-4</v>
      </c>
      <c r="PZ112" s="66" t="str">
        <f t="shared" si="496"/>
        <v>kg/GJ delivered</v>
      </c>
      <c r="QA112" s="160">
        <f t="shared" si="497"/>
        <v>1.3899999999999997E-3</v>
      </c>
      <c r="QB112" s="66" t="str">
        <f t="shared" si="498"/>
        <v>kg/GJ delivered</v>
      </c>
      <c r="QC112" s="160">
        <f t="shared" si="499"/>
        <v>1.75E-3</v>
      </c>
      <c r="QD112" s="66" t="str">
        <f t="shared" si="500"/>
        <v>kg/GJ delivered</v>
      </c>
      <c r="QE112" s="160">
        <f t="shared" si="501"/>
        <v>8.8999999999999995E-5</v>
      </c>
      <c r="QF112" s="66" t="str">
        <f t="shared" si="502"/>
        <v>kg/GJ delivered</v>
      </c>
      <c r="QG112" s="160">
        <f t="shared" si="503"/>
        <v>3.3700000000000001E-4</v>
      </c>
      <c r="QH112" s="66" t="str">
        <f t="shared" si="504"/>
        <v>kg/GJ delivered</v>
      </c>
      <c r="QI112" s="160">
        <f t="shared" si="505"/>
        <v>8.2999999999999998E-5</v>
      </c>
      <c r="QJ112" s="66" t="str">
        <f t="shared" si="506"/>
        <v>kg/GJ delivered</v>
      </c>
      <c r="QK112" s="160">
        <f t="shared" si="507"/>
        <v>7.7000000000000001E-5</v>
      </c>
      <c r="QL112" s="66" t="str">
        <f t="shared" si="508"/>
        <v>kg/GJ delivered</v>
      </c>
      <c r="QM112" s="160">
        <f t="shared" si="509"/>
        <v>7.0000000000000007E-5</v>
      </c>
      <c r="QN112" s="66" t="str">
        <f t="shared" si="510"/>
        <v>kg/GJ delivered</v>
      </c>
      <c r="QO112" s="160">
        <f t="shared" si="511"/>
        <v>1.08E-4</v>
      </c>
      <c r="QP112" s="66" t="str">
        <f t="shared" si="512"/>
        <v>kg/GJ delivered</v>
      </c>
      <c r="QQ112" s="160">
        <f t="shared" si="513"/>
        <v>1.0399999999999999E-4</v>
      </c>
      <c r="QR112" s="66" t="str">
        <f t="shared" si="514"/>
        <v>kg/GJ delivered</v>
      </c>
      <c r="QS112" s="160">
        <f t="shared" si="515"/>
        <v>4.1E-5</v>
      </c>
      <c r="QT112" s="66" t="str">
        <f t="shared" si="516"/>
        <v>kg/GJ delivered</v>
      </c>
      <c r="QU112" s="160">
        <f t="shared" si="517"/>
        <v>1.9400000000000003E-4</v>
      </c>
      <c r="QV112" s="66" t="str">
        <f t="shared" si="518"/>
        <v>kg/GJ delivered</v>
      </c>
      <c r="QW112" s="160">
        <f t="shared" si="519"/>
        <v>7.5999999999999991E-5</v>
      </c>
      <c r="QX112" s="66" t="str">
        <f t="shared" si="520"/>
        <v>kg/GJ delivered</v>
      </c>
      <c r="QY112" s="160">
        <f t="shared" si="521"/>
        <v>9.0999999999999989E-5</v>
      </c>
      <c r="QZ112" s="66" t="str">
        <f t="shared" si="522"/>
        <v>kg/GJ delivered</v>
      </c>
      <c r="RA112" s="160">
        <f t="shared" si="523"/>
        <v>4.6899999999999996E-4</v>
      </c>
      <c r="RB112" s="66" t="str">
        <f t="shared" si="524"/>
        <v>kg/GJ delivered</v>
      </c>
      <c r="RC112" s="160">
        <f t="shared" si="525"/>
        <v>7.4700000000000005E-4</v>
      </c>
      <c r="RD112" s="66" t="str">
        <f t="shared" si="526"/>
        <v>kg/GJ delivered</v>
      </c>
      <c r="RE112" s="160">
        <f t="shared" si="527"/>
        <v>7.319999999999999E-4</v>
      </c>
      <c r="RF112" s="66" t="str">
        <f t="shared" si="528"/>
        <v>kg/GJ delivered</v>
      </c>
      <c r="RG112" s="160">
        <f t="shared" si="529"/>
        <v>6.7400000000000001E-4</v>
      </c>
      <c r="RH112" s="66" t="str">
        <f t="shared" si="530"/>
        <v>kg/GJ delivered</v>
      </c>
      <c r="RI112" s="130">
        <f t="shared" si="531"/>
        <v>84.330692099947456</v>
      </c>
      <c r="RJ112" s="66" t="str">
        <f t="shared" si="532"/>
        <v>kg/GJ delivered</v>
      </c>
      <c r="RK112" s="66" t="str">
        <f t="shared" si="533"/>
        <v/>
      </c>
      <c r="RL112" s="66" t="str">
        <f t="shared" si="534"/>
        <v/>
      </c>
      <c r="RM112" s="66" t="str">
        <f t="shared" si="535"/>
        <v/>
      </c>
      <c r="RN112" s="66" t="str">
        <f t="shared" si="536"/>
        <v/>
      </c>
      <c r="RO112" s="160">
        <f t="shared" si="537"/>
        <v>7.7000000000000001E-5</v>
      </c>
      <c r="RP112" s="66" t="str">
        <f t="shared" si="538"/>
        <v>kg/GJ delivered</v>
      </c>
      <c r="RQ112" s="160">
        <f t="shared" si="539"/>
        <v>6.1000000000000005E-5</v>
      </c>
      <c r="RR112" s="66" t="str">
        <f t="shared" si="540"/>
        <v>kg/GJ delivered</v>
      </c>
      <c r="RS112" s="160">
        <f t="shared" si="541"/>
        <v>5.5999999999999999E-5</v>
      </c>
      <c r="RT112" s="66" t="str">
        <f t="shared" si="542"/>
        <v>kg/GJ delivered</v>
      </c>
      <c r="RU112" s="160">
        <f t="shared" si="543"/>
        <v>2.4000000000000001E-5</v>
      </c>
      <c r="RV112" s="66" t="str">
        <f t="shared" si="544"/>
        <v>kg/GJ delivered</v>
      </c>
      <c r="RW112" s="160">
        <f t="shared" si="545"/>
        <v>1.0000000000000001E-5</v>
      </c>
      <c r="RX112" s="66" t="str">
        <f t="shared" si="546"/>
        <v>kg/GJ delivered</v>
      </c>
      <c r="RY112" s="160">
        <f t="shared" si="547"/>
        <v>1.4E-5</v>
      </c>
      <c r="RZ112" s="66" t="str">
        <f t="shared" si="548"/>
        <v>kg/GJ delivered</v>
      </c>
      <c r="SA112" s="160">
        <f t="shared" si="549"/>
        <v>9.0000000000000002E-6</v>
      </c>
      <c r="SB112" s="66" t="str">
        <f t="shared" si="550"/>
        <v>kg/GJ delivered</v>
      </c>
      <c r="SC112" s="160">
        <f t="shared" si="551"/>
        <v>3.5000000000000004E-5</v>
      </c>
      <c r="SD112" s="66" t="str">
        <f t="shared" si="552"/>
        <v>kg/GJ delivered</v>
      </c>
      <c r="SE112" s="160">
        <f t="shared" si="553"/>
        <v>1.2E-5</v>
      </c>
      <c r="SF112" s="66" t="str">
        <f t="shared" si="554"/>
        <v>kg/GJ delivered</v>
      </c>
      <c r="SG112" s="66" t="str">
        <f t="shared" si="555"/>
        <v/>
      </c>
      <c r="SH112" s="66" t="str">
        <f t="shared" si="556"/>
        <v/>
      </c>
      <c r="SI112" s="160">
        <f t="shared" si="557"/>
        <v>2.0000000000000003E-6</v>
      </c>
      <c r="SJ112" s="66" t="str">
        <f t="shared" si="558"/>
        <v>kg/GJ delivered</v>
      </c>
      <c r="SK112" s="160">
        <f t="shared" si="559"/>
        <v>2.4000000000000001E-5</v>
      </c>
      <c r="SL112" s="66" t="str">
        <f t="shared" si="560"/>
        <v>kg/GJ delivered</v>
      </c>
      <c r="SM112" s="160">
        <f t="shared" si="561"/>
        <v>1.0000000000000001E-5</v>
      </c>
      <c r="SN112" s="66" t="str">
        <f t="shared" si="562"/>
        <v>kg/GJ delivered</v>
      </c>
      <c r="SO112" s="160">
        <f t="shared" si="563"/>
        <v>3.1000000000000001E-5</v>
      </c>
      <c r="SP112" s="66" t="str">
        <f t="shared" si="564"/>
        <v>kg/GJ delivered</v>
      </c>
      <c r="SQ112" s="160">
        <f t="shared" si="565"/>
        <v>2.0000000000000003E-6</v>
      </c>
      <c r="SR112" s="66" t="str">
        <f t="shared" si="566"/>
        <v>kg/GJ delivered</v>
      </c>
      <c r="SS112" s="160">
        <f t="shared" si="567"/>
        <v>1.0000000000000001E-5</v>
      </c>
      <c r="ST112" s="66" t="str">
        <f t="shared" si="568"/>
        <v>kg/GJ delivered</v>
      </c>
      <c r="SU112" s="160">
        <f t="shared" si="569"/>
        <v>2.3E-5</v>
      </c>
      <c r="SV112" s="66" t="str">
        <f t="shared" si="570"/>
        <v>kg/GJ delivered</v>
      </c>
      <c r="SW112" s="160">
        <f t="shared" si="571"/>
        <v>2.1000000000000002E-5</v>
      </c>
      <c r="SX112" s="66" t="str">
        <f t="shared" si="572"/>
        <v>kg/GJ delivered</v>
      </c>
      <c r="SY112" s="160">
        <f t="shared" si="573"/>
        <v>5.0999999999999993E-5</v>
      </c>
      <c r="SZ112" s="66" t="str">
        <f t="shared" si="574"/>
        <v>kg/GJ delivered</v>
      </c>
      <c r="TA112" s="66" t="str">
        <f t="shared" si="575"/>
        <v/>
      </c>
      <c r="TB112" s="66" t="str">
        <f t="shared" si="576"/>
        <v/>
      </c>
      <c r="TC112" s="66" t="str">
        <f t="shared" si="577"/>
        <v/>
      </c>
      <c r="TD112" s="66" t="str">
        <f t="shared" si="578"/>
        <v/>
      </c>
      <c r="TE112" s="66" t="str">
        <f t="shared" si="579"/>
        <v/>
      </c>
      <c r="TF112" s="66" t="str">
        <f t="shared" si="580"/>
        <v/>
      </c>
      <c r="TG112" s="66" t="str">
        <f t="shared" si="581"/>
        <v/>
      </c>
      <c r="TH112" s="66" t="str">
        <f t="shared" si="582"/>
        <v/>
      </c>
      <c r="TI112" s="66" t="str">
        <f t="shared" si="583"/>
        <v/>
      </c>
      <c r="TJ112" s="66" t="str">
        <f t="shared" si="584"/>
        <v/>
      </c>
      <c r="TK112" s="66" t="str">
        <f t="shared" si="585"/>
        <v/>
      </c>
      <c r="TL112" s="66" t="str">
        <f t="shared" si="586"/>
        <v/>
      </c>
      <c r="TM112" s="66" t="str">
        <f t="shared" si="587"/>
        <v/>
      </c>
      <c r="TN112" s="66" t="str">
        <f t="shared" si="588"/>
        <v/>
      </c>
      <c r="TO112" s="66" t="str">
        <f t="shared" si="589"/>
        <v/>
      </c>
      <c r="TP112" s="66" t="str">
        <f t="shared" si="590"/>
        <v/>
      </c>
      <c r="TQ112" s="66" t="str">
        <f t="shared" si="591"/>
        <v/>
      </c>
      <c r="TR112" s="66" t="str">
        <f t="shared" si="592"/>
        <v/>
      </c>
      <c r="TS112" s="66" t="str">
        <f t="shared" si="593"/>
        <v/>
      </c>
      <c r="TT112" s="66" t="str">
        <f t="shared" si="594"/>
        <v/>
      </c>
      <c r="TU112" s="66" t="str">
        <f t="shared" si="595"/>
        <v/>
      </c>
      <c r="TV112" s="66" t="str">
        <f t="shared" si="596"/>
        <v/>
      </c>
      <c r="TW112" s="66" t="str">
        <f t="shared" si="597"/>
        <v/>
      </c>
      <c r="TX112" s="66" t="str">
        <f t="shared" si="598"/>
        <v/>
      </c>
      <c r="TY112" s="66" t="str">
        <f t="shared" si="599"/>
        <v/>
      </c>
      <c r="TZ112" s="66" t="str">
        <f t="shared" si="600"/>
        <v/>
      </c>
      <c r="UA112" s="66" t="str">
        <f t="shared" si="601"/>
        <v/>
      </c>
      <c r="UB112" s="66" t="str">
        <f t="shared" si="602"/>
        <v/>
      </c>
      <c r="UC112" s="66" t="str">
        <f t="shared" si="603"/>
        <v/>
      </c>
      <c r="UD112" s="66" t="str">
        <f t="shared" si="604"/>
        <v/>
      </c>
      <c r="UE112" s="66" t="str">
        <f t="shared" si="605"/>
        <v/>
      </c>
      <c r="UF112" s="66" t="str">
        <f t="shared" si="606"/>
        <v/>
      </c>
      <c r="UG112" s="66" t="str">
        <f t="shared" si="607"/>
        <v/>
      </c>
      <c r="UH112" s="66" t="str">
        <f t="shared" si="608"/>
        <v/>
      </c>
      <c r="UI112" s="66" t="str">
        <f t="shared" si="609"/>
        <v/>
      </c>
      <c r="UJ112" s="66" t="str">
        <f t="shared" si="610"/>
        <v/>
      </c>
      <c r="UK112" s="66" t="str">
        <f t="shared" si="611"/>
        <v/>
      </c>
      <c r="UL112" s="66" t="str">
        <f t="shared" si="612"/>
        <v/>
      </c>
      <c r="UM112" s="66" t="str">
        <f t="shared" si="613"/>
        <v/>
      </c>
      <c r="UN112" s="66" t="str">
        <f t="shared" si="614"/>
        <v/>
      </c>
      <c r="UO112" s="66" t="str">
        <f t="shared" si="615"/>
        <v/>
      </c>
      <c r="UP112" s="66" t="str">
        <f t="shared" si="616"/>
        <v/>
      </c>
      <c r="UQ112" s="66" t="str">
        <f t="shared" si="617"/>
        <v/>
      </c>
      <c r="UR112" s="66" t="str">
        <f t="shared" si="618"/>
        <v/>
      </c>
      <c r="US112" s="66" t="str">
        <f t="shared" si="619"/>
        <v/>
      </c>
      <c r="UT112" s="66" t="str">
        <f t="shared" si="620"/>
        <v/>
      </c>
      <c r="UU112" s="66" t="str">
        <f t="shared" si="621"/>
        <v/>
      </c>
      <c r="UV112" s="66" t="str">
        <f t="shared" si="622"/>
        <v/>
      </c>
      <c r="UW112" s="66" t="str">
        <f t="shared" si="623"/>
        <v/>
      </c>
      <c r="UX112" s="66" t="str">
        <f t="shared" si="624"/>
        <v/>
      </c>
      <c r="UY112" s="66" t="str">
        <f t="shared" si="625"/>
        <v/>
      </c>
      <c r="UZ112" s="66" t="str">
        <f t="shared" si="626"/>
        <v/>
      </c>
      <c r="VA112" s="66" t="str">
        <f t="shared" si="627"/>
        <v/>
      </c>
      <c r="VB112" s="66" t="str">
        <f t="shared" si="628"/>
        <v/>
      </c>
      <c r="VC112" s="66" t="str">
        <f t="shared" si="629"/>
        <v/>
      </c>
      <c r="VD112" s="66" t="str">
        <f t="shared" si="630"/>
        <v/>
      </c>
      <c r="VE112" s="66" t="str">
        <f t="shared" si="631"/>
        <v/>
      </c>
      <c r="VF112" s="66" t="str">
        <f t="shared" si="632"/>
        <v/>
      </c>
      <c r="VG112" s="66" t="str">
        <f t="shared" si="633"/>
        <v/>
      </c>
      <c r="VH112" s="66" t="str">
        <f t="shared" si="634"/>
        <v/>
      </c>
      <c r="VI112" s="66" t="str">
        <f t="shared" si="635"/>
        <v/>
      </c>
      <c r="VJ112" s="66" t="str">
        <f t="shared" si="636"/>
        <v/>
      </c>
      <c r="VK112" s="66" t="str">
        <f t="shared" si="637"/>
        <v/>
      </c>
      <c r="VL112" s="66" t="str">
        <f t="shared" si="638"/>
        <v/>
      </c>
      <c r="VM112" s="66" t="str">
        <f t="shared" si="639"/>
        <v/>
      </c>
      <c r="VN112" s="66" t="str">
        <f t="shared" si="640"/>
        <v/>
      </c>
      <c r="VO112" s="66" t="str">
        <f t="shared" si="641"/>
        <v/>
      </c>
      <c r="VP112" s="66" t="str">
        <f t="shared" si="642"/>
        <v/>
      </c>
      <c r="VQ112" s="66" t="str">
        <f t="shared" si="643"/>
        <v/>
      </c>
      <c r="VR112" s="66" t="str">
        <f t="shared" si="644"/>
        <v/>
      </c>
      <c r="VS112" s="66" t="str">
        <f t="shared" si="645"/>
        <v/>
      </c>
      <c r="VT112" s="66" t="str">
        <f t="shared" si="646"/>
        <v/>
      </c>
      <c r="VU112" s="66" t="str">
        <f t="shared" si="647"/>
        <v/>
      </c>
      <c r="VV112" s="66" t="str">
        <f t="shared" si="648"/>
        <v/>
      </c>
      <c r="VW112" s="66" t="str">
        <f t="shared" si="649"/>
        <v/>
      </c>
      <c r="VX112" s="66" t="str">
        <f t="shared" si="650"/>
        <v/>
      </c>
      <c r="VY112" s="66" t="str">
        <f t="shared" si="651"/>
        <v/>
      </c>
      <c r="VZ112" s="66" t="str">
        <f t="shared" si="652"/>
        <v/>
      </c>
      <c r="WA112" s="66" t="str">
        <f t="shared" si="653"/>
        <v/>
      </c>
      <c r="WB112" s="66" t="str">
        <f t="shared" si="654"/>
        <v/>
      </c>
      <c r="WC112" s="66" t="str">
        <f t="shared" si="655"/>
        <v/>
      </c>
      <c r="WD112" s="66" t="str">
        <f t="shared" si="656"/>
        <v/>
      </c>
      <c r="WE112" s="66" t="str">
        <f t="shared" si="657"/>
        <v/>
      </c>
      <c r="WF112" s="66" t="str">
        <f t="shared" si="658"/>
        <v/>
      </c>
      <c r="WG112" s="66" t="str">
        <f t="shared" si="659"/>
        <v/>
      </c>
      <c r="WH112" s="66" t="str">
        <f t="shared" si="660"/>
        <v/>
      </c>
      <c r="WI112" s="66" t="str">
        <f t="shared" si="661"/>
        <v/>
      </c>
      <c r="WJ112" s="66" t="str">
        <f t="shared" si="662"/>
        <v/>
      </c>
      <c r="WK112" s="66" t="str">
        <f t="shared" si="663"/>
        <v/>
      </c>
      <c r="WL112" s="66" t="str">
        <f t="shared" si="664"/>
        <v/>
      </c>
      <c r="WM112" s="66" t="str">
        <f t="shared" si="665"/>
        <v/>
      </c>
      <c r="WN112" s="66" t="str">
        <f t="shared" si="666"/>
        <v/>
      </c>
      <c r="WO112" s="66" t="str">
        <f t="shared" si="667"/>
        <v/>
      </c>
      <c r="WP112" s="66" t="str">
        <f t="shared" si="668"/>
        <v/>
      </c>
      <c r="WQ112" s="66" t="str">
        <f t="shared" si="669"/>
        <v/>
      </c>
      <c r="WR112" s="66" t="str">
        <f t="shared" si="670"/>
        <v/>
      </c>
      <c r="WS112" s="66" t="str">
        <f t="shared" si="671"/>
        <v/>
      </c>
      <c r="WT112" s="66" t="str">
        <f t="shared" si="672"/>
        <v/>
      </c>
      <c r="WU112" s="66" t="str">
        <f t="shared" si="673"/>
        <v/>
      </c>
      <c r="WV112" s="66" t="str">
        <f t="shared" si="674"/>
        <v/>
      </c>
      <c r="WW112" s="66" t="str">
        <f t="shared" si="675"/>
        <v/>
      </c>
      <c r="WX112" s="66" t="str">
        <f t="shared" si="676"/>
        <v/>
      </c>
      <c r="WY112" s="66" t="str">
        <f t="shared" si="677"/>
        <v/>
      </c>
      <c r="WZ112" s="66" t="str">
        <f t="shared" si="678"/>
        <v/>
      </c>
      <c r="XA112" s="66" t="str">
        <f t="shared" si="679"/>
        <v/>
      </c>
      <c r="XB112" s="66" t="str">
        <f t="shared" si="680"/>
        <v/>
      </c>
      <c r="XC112" s="66" t="str">
        <f t="shared" si="681"/>
        <v/>
      </c>
      <c r="XD112" s="66" t="str">
        <f t="shared" si="682"/>
        <v/>
      </c>
      <c r="XE112" s="66" t="str">
        <f t="shared" si="683"/>
        <v/>
      </c>
      <c r="XF112" s="66" t="str">
        <f t="shared" si="684"/>
        <v/>
      </c>
      <c r="XG112" s="66" t="str">
        <f t="shared" si="685"/>
        <v/>
      </c>
      <c r="XH112" s="66" t="str">
        <f t="shared" si="686"/>
        <v/>
      </c>
      <c r="XI112" s="66" t="str">
        <f t="shared" si="687"/>
        <v/>
      </c>
      <c r="XJ112" s="66" t="str">
        <f t="shared" si="688"/>
        <v/>
      </c>
      <c r="XK112" s="66" t="str">
        <f t="shared" si="689"/>
        <v/>
      </c>
      <c r="XL112" s="66" t="str">
        <f t="shared" si="690"/>
        <v/>
      </c>
      <c r="XM112" s="66" t="str">
        <f t="shared" si="691"/>
        <v/>
      </c>
      <c r="XN112" s="66" t="str">
        <f t="shared" si="692"/>
        <v/>
      </c>
      <c r="XO112" s="66" t="str">
        <f t="shared" si="693"/>
        <v/>
      </c>
      <c r="XP112" s="66" t="str">
        <f t="shared" si="694"/>
        <v/>
      </c>
      <c r="XQ112" s="66" t="str">
        <f t="shared" si="695"/>
        <v/>
      </c>
      <c r="XR112" s="66" t="str">
        <f t="shared" si="696"/>
        <v/>
      </c>
      <c r="XS112" s="66" t="str">
        <f t="shared" si="697"/>
        <v/>
      </c>
      <c r="XT112" s="66" t="str">
        <f t="shared" si="698"/>
        <v/>
      </c>
      <c r="XU112" s="66" t="str">
        <f t="shared" si="699"/>
        <v/>
      </c>
      <c r="XV112" s="66" t="str">
        <f t="shared" si="700"/>
        <v/>
      </c>
      <c r="XW112" s="66" t="str">
        <f t="shared" si="701"/>
        <v/>
      </c>
      <c r="XX112" s="66" t="str">
        <f t="shared" si="702"/>
        <v/>
      </c>
      <c r="XY112" s="66" t="str">
        <f t="shared" si="703"/>
        <v/>
      </c>
      <c r="XZ112" s="66" t="str">
        <f t="shared" si="704"/>
        <v/>
      </c>
      <c r="YA112" s="66" t="str">
        <f t="shared" si="705"/>
        <v/>
      </c>
      <c r="YB112" s="66" t="str">
        <f t="shared" si="706"/>
        <v/>
      </c>
      <c r="YC112" s="66" t="str">
        <f t="shared" si="707"/>
        <v/>
      </c>
      <c r="YD112" s="66" t="str">
        <f t="shared" si="708"/>
        <v/>
      </c>
      <c r="YE112" s="66" t="str">
        <f t="shared" si="709"/>
        <v/>
      </c>
      <c r="YF112" s="66" t="str">
        <f t="shared" si="710"/>
        <v/>
      </c>
      <c r="YG112" s="66" t="str">
        <f t="shared" si="711"/>
        <v/>
      </c>
      <c r="YH112" s="66" t="str">
        <f t="shared" si="712"/>
        <v/>
      </c>
      <c r="YI112" s="66" t="str">
        <f t="shared" si="713"/>
        <v/>
      </c>
      <c r="YJ112" s="66" t="str">
        <f t="shared" si="714"/>
        <v/>
      </c>
      <c r="YK112" s="66" t="str">
        <f t="shared" si="715"/>
        <v/>
      </c>
      <c r="YL112" s="66" t="str">
        <f t="shared" si="716"/>
        <v/>
      </c>
      <c r="YM112" s="66" t="str">
        <f t="shared" si="717"/>
        <v/>
      </c>
      <c r="YN112" s="66" t="str">
        <f t="shared" si="718"/>
        <v/>
      </c>
      <c r="YO112" s="66" t="str">
        <f t="shared" si="719"/>
        <v/>
      </c>
      <c r="YP112" s="66" t="str">
        <f t="shared" si="720"/>
        <v/>
      </c>
      <c r="YQ112" s="66" t="str">
        <f t="shared" si="721"/>
        <v/>
      </c>
      <c r="YR112" s="66" t="str">
        <f t="shared" si="722"/>
        <v/>
      </c>
      <c r="YS112" s="66" t="str">
        <f t="shared" si="723"/>
        <v/>
      </c>
      <c r="YT112" s="66" t="str">
        <f t="shared" si="724"/>
        <v/>
      </c>
      <c r="YU112" s="66" t="str">
        <f t="shared" si="725"/>
        <v/>
      </c>
      <c r="YV112" s="66" t="str">
        <f t="shared" si="726"/>
        <v/>
      </c>
      <c r="YW112" s="66" t="str">
        <f t="shared" si="727"/>
        <v/>
      </c>
      <c r="YX112" s="66" t="str">
        <f t="shared" si="728"/>
        <v/>
      </c>
      <c r="YY112" s="66" t="str">
        <f t="shared" si="729"/>
        <v/>
      </c>
      <c r="YZ112" s="66" t="str">
        <f t="shared" si="730"/>
        <v/>
      </c>
      <c r="ZA112" s="66" t="str">
        <f t="shared" si="731"/>
        <v/>
      </c>
      <c r="ZB112" s="66" t="str">
        <f t="shared" si="732"/>
        <v/>
      </c>
      <c r="ZC112" s="66" t="str">
        <f t="shared" si="733"/>
        <v/>
      </c>
      <c r="ZD112" s="66" t="str">
        <f t="shared" si="734"/>
        <v/>
      </c>
      <c r="ZE112" s="66" t="str">
        <f t="shared" si="735"/>
        <v/>
      </c>
      <c r="ZF112" s="66" t="str">
        <f t="shared" si="736"/>
        <v/>
      </c>
      <c r="ZG112" s="66" t="str">
        <f t="shared" si="737"/>
        <v/>
      </c>
      <c r="ZH112" s="66" t="str">
        <f t="shared" si="738"/>
        <v/>
      </c>
      <c r="ZI112" s="66" t="str">
        <f t="shared" si="739"/>
        <v/>
      </c>
      <c r="ZJ112" s="66" t="str">
        <f t="shared" si="740"/>
        <v/>
      </c>
      <c r="ZK112" s="66" t="str">
        <f t="shared" si="741"/>
        <v/>
      </c>
      <c r="ZL112" s="66" t="str">
        <f t="shared" si="742"/>
        <v/>
      </c>
      <c r="ZM112" s="66" t="str">
        <f t="shared" si="743"/>
        <v/>
      </c>
      <c r="ZN112" s="66" t="str">
        <f t="shared" si="744"/>
        <v/>
      </c>
      <c r="ZO112" s="66" t="str">
        <f t="shared" si="745"/>
        <v/>
      </c>
      <c r="ZP112" s="66" t="str">
        <f t="shared" si="746"/>
        <v/>
      </c>
      <c r="ZQ112" s="66" t="str">
        <f t="shared" si="747"/>
        <v/>
      </c>
      <c r="ZR112" s="66" t="str">
        <f t="shared" si="748"/>
        <v/>
      </c>
      <c r="ZS112" s="66" t="str">
        <f t="shared" si="749"/>
        <v/>
      </c>
      <c r="ZT112" s="66" t="str">
        <f t="shared" si="750"/>
        <v/>
      </c>
      <c r="ZU112" s="66" t="str">
        <f t="shared" si="751"/>
        <v/>
      </c>
      <c r="ZV112" s="66" t="str">
        <f t="shared" si="752"/>
        <v/>
      </c>
      <c r="ZW112" s="66" t="str">
        <f t="shared" si="753"/>
        <v/>
      </c>
      <c r="ZX112" s="66" t="str">
        <f t="shared" si="754"/>
        <v/>
      </c>
      <c r="ZY112" s="66" t="str">
        <f t="shared" si="755"/>
        <v/>
      </c>
      <c r="ZZ112" s="66" t="str">
        <f t="shared" si="756"/>
        <v/>
      </c>
      <c r="AAA112" s="66" t="str">
        <f t="shared" si="757"/>
        <v/>
      </c>
      <c r="AAB112" s="66" t="str">
        <f t="shared" si="758"/>
        <v/>
      </c>
      <c r="AAC112" s="66" t="str">
        <f t="shared" si="759"/>
        <v/>
      </c>
      <c r="AAD112" s="66" t="str">
        <f t="shared" si="760"/>
        <v/>
      </c>
      <c r="AAE112" s="66" t="str">
        <f t="shared" si="761"/>
        <v/>
      </c>
      <c r="AAF112" s="66" t="str">
        <f t="shared" si="762"/>
        <v/>
      </c>
      <c r="AAG112" s="66" t="str">
        <f t="shared" si="763"/>
        <v/>
      </c>
      <c r="AAH112" s="66" t="str">
        <f t="shared" si="764"/>
        <v/>
      </c>
      <c r="AAI112" s="66" t="str">
        <f t="shared" si="765"/>
        <v/>
      </c>
      <c r="AAJ112" s="66" t="str">
        <f t="shared" si="766"/>
        <v/>
      </c>
      <c r="AAK112" s="66" t="str">
        <f t="shared" si="767"/>
        <v/>
      </c>
      <c r="AAL112" s="66" t="str">
        <f t="shared" si="768"/>
        <v/>
      </c>
      <c r="AAM112" s="66" t="str">
        <f t="shared" si="769"/>
        <v/>
      </c>
      <c r="AAN112" s="66" t="str">
        <f t="shared" si="770"/>
        <v/>
      </c>
      <c r="AAO112" s="66" t="str">
        <f t="shared" si="771"/>
        <v/>
      </c>
      <c r="AAP112" s="66" t="str">
        <f t="shared" si="772"/>
        <v/>
      </c>
      <c r="AAQ112" s="66" t="str">
        <f t="shared" si="773"/>
        <v/>
      </c>
      <c r="AAR112" s="66" t="str">
        <f t="shared" si="774"/>
        <v/>
      </c>
      <c r="AAS112" s="66" t="str">
        <f t="shared" si="775"/>
        <v/>
      </c>
      <c r="AAT112" s="66" t="str">
        <f t="shared" si="776"/>
        <v/>
      </c>
      <c r="AAU112" s="66" t="str">
        <f t="shared" si="777"/>
        <v/>
      </c>
      <c r="AAV112" s="66" t="str">
        <f t="shared" si="778"/>
        <v/>
      </c>
      <c r="AAW112" s="66" t="str">
        <f t="shared" si="779"/>
        <v/>
      </c>
      <c r="AAX112" s="66" t="str">
        <f t="shared" si="780"/>
        <v/>
      </c>
      <c r="AAY112" s="66" t="str">
        <f t="shared" si="781"/>
        <v/>
      </c>
      <c r="AAZ112" s="66" t="str">
        <f t="shared" si="782"/>
        <v/>
      </c>
      <c r="ABA112" s="66" t="str">
        <f t="shared" si="783"/>
        <v/>
      </c>
      <c r="ABB112" s="66" t="str">
        <f t="shared" si="784"/>
        <v/>
      </c>
      <c r="ABC112" s="66" t="str">
        <f t="shared" si="785"/>
        <v/>
      </c>
      <c r="ABD112" s="66" t="str">
        <f t="shared" si="786"/>
        <v/>
      </c>
      <c r="ABE112" s="66" t="str">
        <f t="shared" si="787"/>
        <v/>
      </c>
      <c r="ABF112" s="66" t="str">
        <f t="shared" si="788"/>
        <v/>
      </c>
      <c r="ABG112" s="66" t="str">
        <f t="shared" si="789"/>
        <v/>
      </c>
      <c r="ABH112" s="66" t="str">
        <f t="shared" si="790"/>
        <v/>
      </c>
      <c r="ABI112" s="66" t="str">
        <f t="shared" si="791"/>
        <v/>
      </c>
      <c r="ABJ112" s="66" t="str">
        <f t="shared" si="792"/>
        <v/>
      </c>
      <c r="ABK112" s="66" t="str">
        <f t="shared" si="793"/>
        <v/>
      </c>
      <c r="ABL112" s="66" t="str">
        <f t="shared" si="794"/>
        <v/>
      </c>
      <c r="ABM112" s="66" t="str">
        <f t="shared" si="795"/>
        <v/>
      </c>
      <c r="ABN112" s="66" t="str">
        <f t="shared" si="796"/>
        <v/>
      </c>
      <c r="ABO112" s="66" t="str">
        <f t="shared" si="797"/>
        <v/>
      </c>
      <c r="ABP112" s="66" t="str">
        <f t="shared" si="798"/>
        <v/>
      </c>
      <c r="ABQ112" s="66" t="str">
        <f t="shared" si="799"/>
        <v/>
      </c>
      <c r="ABR112" s="66" t="str">
        <f t="shared" si="800"/>
        <v/>
      </c>
      <c r="ABS112" s="66" t="str">
        <f t="shared" si="801"/>
        <v/>
      </c>
      <c r="ABT112" s="66" t="str">
        <f t="shared" si="802"/>
        <v/>
      </c>
      <c r="ABU112" s="66" t="str">
        <f t="shared" si="803"/>
        <v/>
      </c>
      <c r="ABV112" s="66" t="str">
        <f t="shared" si="804"/>
        <v/>
      </c>
      <c r="ABW112" s="66" t="str">
        <f t="shared" si="805"/>
        <v/>
      </c>
      <c r="ABX112" s="66" t="str">
        <f t="shared" si="806"/>
        <v/>
      </c>
      <c r="ABY112" s="66" t="str">
        <f t="shared" si="807"/>
        <v/>
      </c>
      <c r="ABZ112" s="66" t="str">
        <f t="shared" si="808"/>
        <v/>
      </c>
      <c r="ACA112" s="66" t="str">
        <f t="shared" si="809"/>
        <v/>
      </c>
      <c r="ACB112" s="66" t="str">
        <f t="shared" si="810"/>
        <v/>
      </c>
      <c r="ACC112" s="66" t="str">
        <f t="shared" si="811"/>
        <v/>
      </c>
      <c r="ACD112" s="66" t="str">
        <f t="shared" si="812"/>
        <v/>
      </c>
      <c r="ACE112" s="66" t="str">
        <f t="shared" si="813"/>
        <v/>
      </c>
      <c r="ACF112" s="66" t="str">
        <f t="shared" si="814"/>
        <v/>
      </c>
      <c r="ACG112" s="66" t="str">
        <f t="shared" si="815"/>
        <v/>
      </c>
      <c r="ACH112" s="66" t="str">
        <f t="shared" si="816"/>
        <v/>
      </c>
      <c r="ACI112" s="66" t="str">
        <f t="shared" si="817"/>
        <v/>
      </c>
      <c r="ACJ112" s="66" t="str">
        <f t="shared" si="818"/>
        <v/>
      </c>
      <c r="ACK112" s="66" t="str">
        <f t="shared" si="819"/>
        <v/>
      </c>
      <c r="ACL112" s="66" t="str">
        <f t="shared" si="820"/>
        <v/>
      </c>
      <c r="ACM112" s="66" t="str">
        <f t="shared" ref="ACM112:ACN112" si="870">IF(AND(ACS$3="Unit", ACL112=""), "", IF(AND(ACS$3="Unit", ACL112="-"),"", IF(ACS$3="Unit", "kg/GJ delivered", IF(AND(NY112&lt;&gt;"", NY112&lt;&gt;"-", NX112="-"),"", IF($H112="","", IF(NX112="nd", "",IF(NX112="&lt;n.a.&gt;", "", IF(NY112="#/MJ", "", IF(NY112="kg/GJ delivered",NX112,IF(NY112="g/MJ delivered",NX112,IF(NY112="kg/MJ delivered",NX112*1000,IF(NY112="mg/MJ delivered",NX112/1000,IF(NY112="g/kg",((NX112)*(1/$I112)*(1/$H112)),IF(NY112="mg/kg",((NX112/1000)*(1/$I112)*(1/$H112)),IF(NY112="mg/MJ delivered",NX112/1000,IF(NY112="-","","Error"))))))))))))))))</f>
        <v/>
      </c>
      <c r="ACN112" s="66" t="str">
        <f t="shared" si="870"/>
        <v/>
      </c>
      <c r="ACO112" s="66" t="str">
        <f t="shared" si="822"/>
        <v/>
      </c>
      <c r="ACP112" s="66" t="str">
        <f t="shared" si="823"/>
        <v/>
      </c>
      <c r="ACQ112" s="66" t="str">
        <f t="shared" si="824"/>
        <v/>
      </c>
      <c r="ACR112" s="66" t="str">
        <f t="shared" si="825"/>
        <v/>
      </c>
      <c r="ACS112" s="66" t="str">
        <f t="shared" si="826"/>
        <v/>
      </c>
      <c r="ACT112" s="66" t="str">
        <f t="shared" si="827"/>
        <v/>
      </c>
    </row>
    <row r="113" spans="2:774" ht="15.75" customHeight="1" x14ac:dyDescent="0.25">
      <c r="B113" s="66">
        <v>42</v>
      </c>
      <c r="C113" s="66" t="s">
        <v>235</v>
      </c>
      <c r="D113" s="66" t="s">
        <v>1657</v>
      </c>
      <c r="E113" s="156" t="s">
        <v>233</v>
      </c>
      <c r="F113" s="66" t="s">
        <v>1591</v>
      </c>
      <c r="G113" s="66" t="s">
        <v>1567</v>
      </c>
      <c r="H113" s="126">
        <v>0.45889999999999997</v>
      </c>
      <c r="I113" s="130">
        <v>43.756</v>
      </c>
      <c r="J113" s="66" t="str">
        <f t="shared" si="449"/>
        <v>Coal Gas, Modern, CN</v>
      </c>
      <c r="K113" s="66" t="s">
        <v>1589</v>
      </c>
      <c r="L113" s="161"/>
      <c r="M113" s="161"/>
      <c r="N113" s="161"/>
      <c r="O113" s="66" t="s">
        <v>2232</v>
      </c>
      <c r="P113" s="66" t="str">
        <f t="shared" si="852"/>
        <v>CN</v>
      </c>
      <c r="Q113" s="66" t="s">
        <v>87</v>
      </c>
      <c r="R113" s="158" t="s">
        <v>128</v>
      </c>
      <c r="S113" s="158" t="s">
        <v>128</v>
      </c>
      <c r="T113" s="166">
        <v>9.7899999999999994E-6</v>
      </c>
      <c r="U113" s="158" t="s">
        <v>173</v>
      </c>
      <c r="V113" s="158" t="s">
        <v>128</v>
      </c>
      <c r="W113" s="158" t="s">
        <v>128</v>
      </c>
      <c r="X113" s="163">
        <v>9.2499999999999999E-2</v>
      </c>
      <c r="Y113" s="158" t="s">
        <v>173</v>
      </c>
      <c r="Z113" s="158" t="s">
        <v>128</v>
      </c>
      <c r="AA113" s="158" t="s">
        <v>128</v>
      </c>
      <c r="AB113" s="158" t="s">
        <v>128</v>
      </c>
      <c r="AC113" s="158" t="s">
        <v>128</v>
      </c>
      <c r="AD113" s="158" t="s">
        <v>128</v>
      </c>
      <c r="AE113" s="158" t="s">
        <v>128</v>
      </c>
      <c r="AF113" s="166">
        <v>2.96E-8</v>
      </c>
      <c r="AG113" s="158" t="s">
        <v>173</v>
      </c>
      <c r="AH113" s="166">
        <v>8.8599999999999999E-5</v>
      </c>
      <c r="AI113" s="158" t="s">
        <v>173</v>
      </c>
      <c r="AJ113" s="158" t="s">
        <v>128</v>
      </c>
      <c r="AK113" s="158" t="s">
        <v>128</v>
      </c>
      <c r="AL113" s="158" t="s">
        <v>128</v>
      </c>
      <c r="AM113" s="158" t="s">
        <v>128</v>
      </c>
      <c r="AN113" s="158" t="s">
        <v>128</v>
      </c>
      <c r="AO113" s="158" t="s">
        <v>128</v>
      </c>
      <c r="AP113" s="166">
        <v>8.3400000000000008E-5</v>
      </c>
      <c r="AQ113" s="158" t="s">
        <v>173</v>
      </c>
      <c r="AR113" s="166">
        <v>1.0000000000000001E-9</v>
      </c>
      <c r="AS113" s="158" t="s">
        <v>173</v>
      </c>
      <c r="AT113" s="158" t="s">
        <v>128</v>
      </c>
      <c r="AU113" s="158" t="s">
        <v>128</v>
      </c>
      <c r="AV113" s="158" t="s">
        <v>128</v>
      </c>
      <c r="AW113" s="158" t="s">
        <v>128</v>
      </c>
      <c r="AX113" s="158" t="s">
        <v>128</v>
      </c>
      <c r="AY113" s="158" t="s">
        <v>128</v>
      </c>
      <c r="AZ113" s="166">
        <v>2.0000000000000001E-9</v>
      </c>
      <c r="BA113" s="158" t="s">
        <v>173</v>
      </c>
      <c r="BB113" s="166">
        <v>1.0000000000000001E-9</v>
      </c>
      <c r="BC113" s="158" t="s">
        <v>173</v>
      </c>
      <c r="BD113" s="158" t="s">
        <v>128</v>
      </c>
      <c r="BE113" s="158" t="s">
        <v>128</v>
      </c>
      <c r="BF113" s="166">
        <v>1.8799999999999999E-7</v>
      </c>
      <c r="BG113" s="158" t="s">
        <v>173</v>
      </c>
      <c r="BH113" s="166">
        <v>1.2999999999999999E-8</v>
      </c>
      <c r="BI113" s="158" t="s">
        <v>173</v>
      </c>
      <c r="BJ113" s="166">
        <v>4.0000000000000002E-9</v>
      </c>
      <c r="BK113" s="158" t="s">
        <v>173</v>
      </c>
      <c r="BL113" s="166">
        <v>1.7499999999999999E-7</v>
      </c>
      <c r="BM113" s="158" t="s">
        <v>173</v>
      </c>
      <c r="BN113" s="166">
        <v>3.0899999999999997E-7</v>
      </c>
      <c r="BO113" s="158" t="s">
        <v>173</v>
      </c>
      <c r="BP113" s="166">
        <v>6E-9</v>
      </c>
      <c r="BQ113" s="158" t="s">
        <v>173</v>
      </c>
      <c r="BR113" s="166">
        <v>2.5000000000000002E-8</v>
      </c>
      <c r="BS113" s="158" t="s">
        <v>173</v>
      </c>
      <c r="BT113" s="158" t="s">
        <v>128</v>
      </c>
      <c r="BU113" s="158" t="s">
        <v>128</v>
      </c>
      <c r="BV113" s="166">
        <v>2.0000000000000001E-9</v>
      </c>
      <c r="BW113" s="158" t="s">
        <v>173</v>
      </c>
      <c r="BX113" s="166">
        <v>6E-9</v>
      </c>
      <c r="BY113" s="158" t="s">
        <v>173</v>
      </c>
      <c r="BZ113" s="166">
        <v>8.9999999999999995E-9</v>
      </c>
      <c r="CA113" s="158" t="s">
        <v>173</v>
      </c>
      <c r="CB113" s="166">
        <v>4.0000000000000002E-9</v>
      </c>
      <c r="CC113" s="158" t="s">
        <v>173</v>
      </c>
      <c r="CD113" s="158" t="s">
        <v>128</v>
      </c>
      <c r="CE113" s="158" t="s">
        <v>128</v>
      </c>
      <c r="CF113" s="158" t="s">
        <v>128</v>
      </c>
      <c r="CG113" s="158" t="s">
        <v>128</v>
      </c>
      <c r="CH113" s="166">
        <v>1.0000000000000001E-9</v>
      </c>
      <c r="CI113" s="158" t="s">
        <v>173</v>
      </c>
      <c r="CJ113" s="166">
        <v>4.0000000000000002E-9</v>
      </c>
      <c r="CK113" s="158" t="s">
        <v>173</v>
      </c>
      <c r="CL113" s="166">
        <v>4.6999999999999997E-8</v>
      </c>
      <c r="CM113" s="158" t="s">
        <v>173</v>
      </c>
      <c r="CN113" s="166">
        <v>6.4000000000000004E-8</v>
      </c>
      <c r="CO113" s="158" t="s">
        <v>173</v>
      </c>
      <c r="CP113" s="166">
        <v>8.5000000000000007E-8</v>
      </c>
      <c r="CQ113" s="158" t="s">
        <v>173</v>
      </c>
      <c r="CR113" s="166">
        <v>8.0000000000000002E-8</v>
      </c>
      <c r="CS113" s="158" t="s">
        <v>173</v>
      </c>
      <c r="CT113" s="158" t="s">
        <v>128</v>
      </c>
      <c r="CU113" s="158" t="s">
        <v>128</v>
      </c>
      <c r="CV113" s="158" t="s">
        <v>128</v>
      </c>
      <c r="CW113" s="158" t="s">
        <v>128</v>
      </c>
      <c r="CX113" s="158" t="s">
        <v>128</v>
      </c>
      <c r="CY113" s="158" t="s">
        <v>128</v>
      </c>
      <c r="CZ113" s="166">
        <v>5.0000000000000001E-9</v>
      </c>
      <c r="DA113" s="158" t="s">
        <v>173</v>
      </c>
      <c r="DB113" s="166">
        <v>3E-9</v>
      </c>
      <c r="DC113" s="158" t="s">
        <v>173</v>
      </c>
      <c r="DD113" s="166">
        <v>3.5000000000000002E-8</v>
      </c>
      <c r="DE113" s="158" t="s">
        <v>173</v>
      </c>
      <c r="DF113" s="166">
        <v>3E-9</v>
      </c>
      <c r="DG113" s="158" t="s">
        <v>173</v>
      </c>
      <c r="DH113" s="166">
        <v>3E-9</v>
      </c>
      <c r="DI113" s="158" t="s">
        <v>173</v>
      </c>
      <c r="DJ113" s="166">
        <v>1.0000000000000001E-9</v>
      </c>
      <c r="DK113" s="158" t="s">
        <v>173</v>
      </c>
      <c r="DL113" s="158" t="s">
        <v>128</v>
      </c>
      <c r="DM113" s="158" t="s">
        <v>128</v>
      </c>
      <c r="DN113" s="166">
        <v>6.9999999999999998E-9</v>
      </c>
      <c r="DO113" s="158" t="s">
        <v>173</v>
      </c>
      <c r="DP113" s="158" t="s">
        <v>128</v>
      </c>
      <c r="DQ113" s="158" t="s">
        <v>128</v>
      </c>
      <c r="DR113" s="158" t="s">
        <v>128</v>
      </c>
      <c r="DS113" s="158" t="s">
        <v>128</v>
      </c>
      <c r="DT113" s="158" t="s">
        <v>128</v>
      </c>
      <c r="DU113" s="158" t="s">
        <v>128</v>
      </c>
      <c r="DV113" s="158" t="s">
        <v>128</v>
      </c>
      <c r="DW113" s="158" t="s">
        <v>128</v>
      </c>
      <c r="DX113" s="158" t="s">
        <v>128</v>
      </c>
      <c r="DY113" s="158" t="s">
        <v>128</v>
      </c>
      <c r="DZ113" s="158" t="s">
        <v>128</v>
      </c>
      <c r="EA113" s="158" t="s">
        <v>128</v>
      </c>
      <c r="EB113" s="166">
        <v>1.0000000000000001E-9</v>
      </c>
      <c r="EC113" s="158" t="s">
        <v>173</v>
      </c>
      <c r="ED113" s="158" t="s">
        <v>128</v>
      </c>
      <c r="EE113" s="158" t="s">
        <v>128</v>
      </c>
      <c r="EF113" s="158" t="s">
        <v>128</v>
      </c>
      <c r="EG113" s="158" t="s">
        <v>128</v>
      </c>
      <c r="EH113" s="158" t="s">
        <v>128</v>
      </c>
      <c r="EI113" s="158" t="s">
        <v>128</v>
      </c>
      <c r="EJ113" s="158" t="s">
        <v>128</v>
      </c>
      <c r="EK113" s="158" t="s">
        <v>128</v>
      </c>
      <c r="EL113" s="166">
        <v>1.4999999999999999E-8</v>
      </c>
      <c r="EM113" s="158" t="s">
        <v>173</v>
      </c>
      <c r="EN113" s="166">
        <v>8.9999999999999995E-9</v>
      </c>
      <c r="EO113" s="158" t="s">
        <v>173</v>
      </c>
      <c r="EP113" s="166">
        <v>1.0000000000000001E-9</v>
      </c>
      <c r="EQ113" s="158" t="s">
        <v>173</v>
      </c>
      <c r="ER113" s="158" t="s">
        <v>128</v>
      </c>
      <c r="ES113" s="158" t="s">
        <v>128</v>
      </c>
      <c r="ET113" s="158" t="s">
        <v>128</v>
      </c>
      <c r="EU113" s="158" t="s">
        <v>128</v>
      </c>
      <c r="EV113" s="158" t="s">
        <v>128</v>
      </c>
      <c r="EW113" s="158" t="s">
        <v>128</v>
      </c>
      <c r="EX113" s="158" t="s">
        <v>128</v>
      </c>
      <c r="EY113" s="158" t="s">
        <v>128</v>
      </c>
      <c r="EZ113" s="158" t="s">
        <v>128</v>
      </c>
      <c r="FA113" s="158" t="s">
        <v>128</v>
      </c>
      <c r="FB113" s="158" t="s">
        <v>128</v>
      </c>
      <c r="FC113" s="158" t="s">
        <v>128</v>
      </c>
      <c r="FD113" s="158" t="s">
        <v>128</v>
      </c>
      <c r="FE113" s="158" t="s">
        <v>128</v>
      </c>
      <c r="FF113" s="158" t="s">
        <v>128</v>
      </c>
      <c r="FG113" s="158" t="s">
        <v>128</v>
      </c>
      <c r="FH113" s="158" t="s">
        <v>128</v>
      </c>
      <c r="FI113" s="158" t="s">
        <v>128</v>
      </c>
      <c r="FJ113" s="158" t="s">
        <v>128</v>
      </c>
      <c r="FK113" s="158" t="s">
        <v>128</v>
      </c>
      <c r="FL113" s="158" t="s">
        <v>128</v>
      </c>
      <c r="FM113" s="158" t="s">
        <v>128</v>
      </c>
      <c r="FN113" s="158" t="s">
        <v>128</v>
      </c>
      <c r="FO113" s="158" t="s">
        <v>128</v>
      </c>
      <c r="FP113" s="158" t="s">
        <v>128</v>
      </c>
      <c r="FQ113" s="158" t="s">
        <v>128</v>
      </c>
      <c r="FR113" s="158" t="s">
        <v>128</v>
      </c>
      <c r="FS113" s="158" t="s">
        <v>128</v>
      </c>
      <c r="FT113" s="158" t="s">
        <v>128</v>
      </c>
      <c r="FU113" s="158" t="s">
        <v>128</v>
      </c>
      <c r="FV113" s="158" t="s">
        <v>128</v>
      </c>
      <c r="FW113" s="158" t="s">
        <v>128</v>
      </c>
      <c r="FX113" s="158" t="s">
        <v>128</v>
      </c>
      <c r="FY113" s="158" t="s">
        <v>128</v>
      </c>
      <c r="FZ113" s="158" t="s">
        <v>128</v>
      </c>
      <c r="GA113" s="158" t="s">
        <v>128</v>
      </c>
      <c r="GB113" s="158" t="s">
        <v>128</v>
      </c>
      <c r="GC113" s="158" t="s">
        <v>128</v>
      </c>
      <c r="GD113" s="158" t="s">
        <v>128</v>
      </c>
      <c r="GE113" s="158" t="s">
        <v>128</v>
      </c>
      <c r="GF113" s="158" t="s">
        <v>128</v>
      </c>
      <c r="GG113" s="158" t="s">
        <v>128</v>
      </c>
      <c r="GH113" s="158" t="s">
        <v>128</v>
      </c>
      <c r="GI113" s="158" t="s">
        <v>128</v>
      </c>
      <c r="GJ113" s="158" t="s">
        <v>128</v>
      </c>
      <c r="GK113" s="158" t="s">
        <v>128</v>
      </c>
      <c r="GL113" s="158" t="s">
        <v>128</v>
      </c>
      <c r="GM113" s="158" t="s">
        <v>128</v>
      </c>
      <c r="GN113" s="158" t="s">
        <v>128</v>
      </c>
      <c r="GO113" s="158" t="s">
        <v>128</v>
      </c>
      <c r="GP113" s="158" t="s">
        <v>128</v>
      </c>
      <c r="GQ113" s="158" t="s">
        <v>128</v>
      </c>
      <c r="GR113" s="158" t="s">
        <v>128</v>
      </c>
      <c r="GS113" s="158" t="s">
        <v>128</v>
      </c>
      <c r="GT113" s="158" t="s">
        <v>128</v>
      </c>
      <c r="GU113" s="158" t="s">
        <v>128</v>
      </c>
      <c r="GV113" s="158" t="s">
        <v>128</v>
      </c>
      <c r="GW113" s="158" t="s">
        <v>128</v>
      </c>
      <c r="GX113" s="158" t="s">
        <v>128</v>
      </c>
      <c r="GY113" s="158" t="s">
        <v>128</v>
      </c>
      <c r="GZ113" s="158" t="s">
        <v>128</v>
      </c>
      <c r="HA113" s="158" t="s">
        <v>128</v>
      </c>
      <c r="HB113" s="158" t="s">
        <v>128</v>
      </c>
      <c r="HC113" s="158" t="s">
        <v>128</v>
      </c>
      <c r="HD113" s="158" t="s">
        <v>128</v>
      </c>
      <c r="HE113" s="158" t="s">
        <v>128</v>
      </c>
      <c r="HF113" s="158" t="s">
        <v>128</v>
      </c>
      <c r="HG113" s="158" t="s">
        <v>128</v>
      </c>
      <c r="HH113" s="158" t="s">
        <v>128</v>
      </c>
      <c r="HI113" s="158" t="s">
        <v>128</v>
      </c>
      <c r="HJ113" s="158" t="s">
        <v>128</v>
      </c>
      <c r="HK113" s="158" t="s">
        <v>128</v>
      </c>
      <c r="HL113" s="158" t="s">
        <v>128</v>
      </c>
      <c r="HM113" s="158" t="s">
        <v>128</v>
      </c>
      <c r="HN113" s="158" t="s">
        <v>128</v>
      </c>
      <c r="HO113" s="158" t="s">
        <v>128</v>
      </c>
      <c r="HP113" s="158" t="s">
        <v>128</v>
      </c>
      <c r="HQ113" s="158" t="s">
        <v>128</v>
      </c>
      <c r="HR113" s="158" t="s">
        <v>128</v>
      </c>
      <c r="HS113" s="158" t="s">
        <v>128</v>
      </c>
      <c r="HT113" s="158" t="s">
        <v>128</v>
      </c>
      <c r="HU113" s="158" t="s">
        <v>128</v>
      </c>
      <c r="HV113" s="158" t="s">
        <v>128</v>
      </c>
      <c r="HW113" s="158" t="s">
        <v>128</v>
      </c>
      <c r="HX113" s="158" t="s">
        <v>128</v>
      </c>
      <c r="HY113" s="158" t="s">
        <v>128</v>
      </c>
      <c r="HZ113" s="158" t="s">
        <v>128</v>
      </c>
      <c r="IA113" s="158" t="s">
        <v>128</v>
      </c>
      <c r="IB113" s="158" t="s">
        <v>128</v>
      </c>
      <c r="IC113" s="158" t="s">
        <v>128</v>
      </c>
      <c r="ID113" s="158" t="s">
        <v>128</v>
      </c>
      <c r="IE113" s="158" t="s">
        <v>128</v>
      </c>
      <c r="IF113" s="158" t="s">
        <v>128</v>
      </c>
      <c r="IG113" s="158" t="s">
        <v>128</v>
      </c>
      <c r="IH113" s="158" t="s">
        <v>128</v>
      </c>
      <c r="II113" s="158" t="s">
        <v>128</v>
      </c>
      <c r="IJ113" s="158" t="s">
        <v>128</v>
      </c>
      <c r="IK113" s="158" t="s">
        <v>128</v>
      </c>
      <c r="IL113" s="158" t="s">
        <v>128</v>
      </c>
      <c r="IM113" s="158" t="s">
        <v>128</v>
      </c>
      <c r="IN113" s="158" t="s">
        <v>128</v>
      </c>
      <c r="IO113" s="158" t="s">
        <v>128</v>
      </c>
      <c r="IP113" s="158" t="s">
        <v>128</v>
      </c>
      <c r="IQ113" s="158" t="s">
        <v>128</v>
      </c>
      <c r="IR113" s="158" t="s">
        <v>128</v>
      </c>
      <c r="IS113" s="158" t="s">
        <v>128</v>
      </c>
      <c r="IT113" s="158" t="s">
        <v>128</v>
      </c>
      <c r="IU113" s="158" t="s">
        <v>128</v>
      </c>
      <c r="IV113" s="158" t="s">
        <v>128</v>
      </c>
      <c r="IW113" s="158" t="s">
        <v>128</v>
      </c>
      <c r="IX113" s="158" t="s">
        <v>128</v>
      </c>
      <c r="IY113" s="158" t="s">
        <v>128</v>
      </c>
      <c r="IZ113" s="158" t="s">
        <v>128</v>
      </c>
      <c r="JA113" s="158" t="s">
        <v>128</v>
      </c>
      <c r="JB113" s="158" t="s">
        <v>128</v>
      </c>
      <c r="JC113" s="158" t="s">
        <v>128</v>
      </c>
      <c r="JD113" s="158" t="s">
        <v>128</v>
      </c>
      <c r="JE113" s="158" t="s">
        <v>128</v>
      </c>
      <c r="JF113" s="158" t="s">
        <v>128</v>
      </c>
      <c r="JG113" s="158" t="s">
        <v>128</v>
      </c>
      <c r="JH113" s="158" t="s">
        <v>128</v>
      </c>
      <c r="JI113" s="158" t="s">
        <v>128</v>
      </c>
      <c r="JJ113" s="158" t="s">
        <v>128</v>
      </c>
      <c r="JK113" s="158" t="s">
        <v>128</v>
      </c>
      <c r="JL113" s="158" t="s">
        <v>128</v>
      </c>
      <c r="JM113" s="158" t="s">
        <v>128</v>
      </c>
      <c r="JN113" s="158" t="s">
        <v>128</v>
      </c>
      <c r="JO113" s="158" t="s">
        <v>128</v>
      </c>
      <c r="JP113" s="158" t="s">
        <v>128</v>
      </c>
      <c r="JQ113" s="158" t="s">
        <v>128</v>
      </c>
      <c r="JR113" s="158" t="s">
        <v>128</v>
      </c>
      <c r="JS113" s="158" t="s">
        <v>128</v>
      </c>
      <c r="JT113" s="158" t="s">
        <v>128</v>
      </c>
      <c r="JU113" s="158" t="s">
        <v>128</v>
      </c>
      <c r="JV113" s="158" t="s">
        <v>128</v>
      </c>
      <c r="JW113" s="158" t="s">
        <v>128</v>
      </c>
      <c r="JX113" s="158" t="s">
        <v>128</v>
      </c>
      <c r="JY113" s="158" t="s">
        <v>128</v>
      </c>
      <c r="JZ113" s="158" t="s">
        <v>128</v>
      </c>
      <c r="KA113" s="158" t="s">
        <v>128</v>
      </c>
      <c r="KB113" s="158" t="s">
        <v>128</v>
      </c>
      <c r="KC113" s="158" t="s">
        <v>128</v>
      </c>
      <c r="KD113" s="158" t="s">
        <v>128</v>
      </c>
      <c r="KE113" s="158" t="s">
        <v>128</v>
      </c>
      <c r="KF113" s="158" t="s">
        <v>128</v>
      </c>
      <c r="KG113" s="158" t="s">
        <v>128</v>
      </c>
      <c r="KH113" s="158" t="s">
        <v>128</v>
      </c>
      <c r="KI113" s="158" t="s">
        <v>128</v>
      </c>
      <c r="KJ113" s="158" t="s">
        <v>128</v>
      </c>
      <c r="KK113" s="158" t="s">
        <v>128</v>
      </c>
      <c r="KL113" s="158" t="s">
        <v>128</v>
      </c>
      <c r="KM113" s="158" t="s">
        <v>128</v>
      </c>
      <c r="KN113" s="158" t="s">
        <v>128</v>
      </c>
      <c r="KO113" s="158" t="s">
        <v>128</v>
      </c>
      <c r="KP113" s="158" t="s">
        <v>128</v>
      </c>
      <c r="KQ113" s="158" t="s">
        <v>128</v>
      </c>
      <c r="KR113" s="158" t="s">
        <v>128</v>
      </c>
      <c r="KS113" s="158" t="s">
        <v>128</v>
      </c>
      <c r="KT113" s="158" t="s">
        <v>128</v>
      </c>
      <c r="KU113" s="158" t="s">
        <v>128</v>
      </c>
      <c r="KV113" s="158" t="s">
        <v>128</v>
      </c>
      <c r="KW113" s="158" t="s">
        <v>128</v>
      </c>
      <c r="KX113" s="158" t="s">
        <v>128</v>
      </c>
      <c r="KY113" s="158" t="s">
        <v>128</v>
      </c>
      <c r="KZ113" s="158" t="s">
        <v>128</v>
      </c>
      <c r="LA113" s="158" t="s">
        <v>128</v>
      </c>
      <c r="LB113" s="158" t="s">
        <v>128</v>
      </c>
      <c r="LC113" s="158" t="s">
        <v>128</v>
      </c>
      <c r="LD113" s="158" t="s">
        <v>128</v>
      </c>
      <c r="LE113" s="158" t="s">
        <v>128</v>
      </c>
      <c r="LF113" s="158" t="s">
        <v>128</v>
      </c>
      <c r="LG113" s="158" t="s">
        <v>128</v>
      </c>
      <c r="LH113" s="158" t="s">
        <v>128</v>
      </c>
      <c r="LI113" s="158" t="s">
        <v>128</v>
      </c>
      <c r="LJ113" s="158" t="s">
        <v>128</v>
      </c>
      <c r="LK113" s="158" t="s">
        <v>128</v>
      </c>
      <c r="LL113" s="158" t="s">
        <v>128</v>
      </c>
      <c r="LM113" s="158" t="s">
        <v>128</v>
      </c>
      <c r="LN113" s="158" t="s">
        <v>128</v>
      </c>
      <c r="LO113" s="158" t="s">
        <v>128</v>
      </c>
      <c r="LP113" s="158" t="s">
        <v>128</v>
      </c>
      <c r="LQ113" s="158" t="s">
        <v>128</v>
      </c>
      <c r="LR113" s="158" t="s">
        <v>128</v>
      </c>
      <c r="LS113" s="158" t="s">
        <v>128</v>
      </c>
      <c r="LT113" s="158" t="s">
        <v>128</v>
      </c>
      <c r="LU113" s="158" t="s">
        <v>128</v>
      </c>
      <c r="LV113" s="158" t="s">
        <v>128</v>
      </c>
      <c r="LW113" s="158" t="s">
        <v>128</v>
      </c>
      <c r="LX113" s="158" t="s">
        <v>128</v>
      </c>
      <c r="LY113" s="158" t="s">
        <v>128</v>
      </c>
      <c r="LZ113" s="158" t="s">
        <v>128</v>
      </c>
      <c r="MA113" s="158" t="s">
        <v>128</v>
      </c>
      <c r="MB113" s="158" t="s">
        <v>128</v>
      </c>
      <c r="MC113" s="158" t="s">
        <v>128</v>
      </c>
      <c r="MD113" s="158" t="s">
        <v>128</v>
      </c>
      <c r="ME113" s="158" t="s">
        <v>128</v>
      </c>
      <c r="MF113" s="158" t="s">
        <v>128</v>
      </c>
      <c r="MG113" s="158" t="s">
        <v>128</v>
      </c>
      <c r="MH113" s="158" t="s">
        <v>128</v>
      </c>
      <c r="MI113" s="158" t="s">
        <v>128</v>
      </c>
      <c r="MJ113" s="158" t="s">
        <v>128</v>
      </c>
      <c r="MK113" s="158" t="s">
        <v>128</v>
      </c>
      <c r="ML113" s="158" t="s">
        <v>128</v>
      </c>
      <c r="MM113" s="158" t="s">
        <v>128</v>
      </c>
      <c r="MN113" s="158" t="s">
        <v>128</v>
      </c>
      <c r="MO113" s="158" t="s">
        <v>128</v>
      </c>
      <c r="MP113" s="158" t="s">
        <v>128</v>
      </c>
      <c r="MQ113" s="158" t="s">
        <v>128</v>
      </c>
      <c r="MR113" s="158" t="s">
        <v>128</v>
      </c>
      <c r="MS113" s="158" t="s">
        <v>128</v>
      </c>
      <c r="MT113" s="158" t="s">
        <v>128</v>
      </c>
      <c r="MU113" s="158" t="s">
        <v>128</v>
      </c>
      <c r="MV113" s="158" t="s">
        <v>128</v>
      </c>
      <c r="MW113" s="158" t="s">
        <v>128</v>
      </c>
      <c r="MX113" s="158" t="s">
        <v>128</v>
      </c>
      <c r="MY113" s="158" t="s">
        <v>128</v>
      </c>
      <c r="MZ113" s="158" t="s">
        <v>128</v>
      </c>
      <c r="NA113" s="158" t="s">
        <v>128</v>
      </c>
      <c r="NB113" s="158" t="s">
        <v>128</v>
      </c>
      <c r="NC113" s="158" t="s">
        <v>128</v>
      </c>
      <c r="ND113" s="158" t="s">
        <v>128</v>
      </c>
      <c r="NE113" s="158" t="s">
        <v>128</v>
      </c>
      <c r="NF113" s="158" t="s">
        <v>128</v>
      </c>
      <c r="NG113" s="158" t="s">
        <v>128</v>
      </c>
      <c r="NH113" s="158" t="s">
        <v>128</v>
      </c>
      <c r="NI113" s="158" t="s">
        <v>128</v>
      </c>
      <c r="NJ113" s="158" t="s">
        <v>128</v>
      </c>
      <c r="NK113" s="158" t="s">
        <v>128</v>
      </c>
      <c r="NL113" s="158" t="s">
        <v>128</v>
      </c>
      <c r="NM113" s="158" t="s">
        <v>128</v>
      </c>
      <c r="NN113" s="158" t="s">
        <v>128</v>
      </c>
      <c r="NO113" s="158" t="s">
        <v>128</v>
      </c>
      <c r="NP113" s="158" t="s">
        <v>128</v>
      </c>
      <c r="NQ113" s="158" t="s">
        <v>128</v>
      </c>
      <c r="NR113" s="158" t="s">
        <v>128</v>
      </c>
      <c r="NS113" s="158" t="s">
        <v>128</v>
      </c>
      <c r="NT113" s="158" t="s">
        <v>128</v>
      </c>
      <c r="NU113" s="158" t="s">
        <v>128</v>
      </c>
      <c r="NV113" s="158" t="s">
        <v>128</v>
      </c>
      <c r="NW113" s="158" t="s">
        <v>128</v>
      </c>
      <c r="NX113" s="158" t="s">
        <v>128</v>
      </c>
      <c r="NY113" s="158" t="s">
        <v>128</v>
      </c>
      <c r="NZ113" s="158" t="s">
        <v>128</v>
      </c>
      <c r="OA113" s="158" t="s">
        <v>128</v>
      </c>
      <c r="OB113" s="158" t="s">
        <v>128</v>
      </c>
      <c r="OC113" s="158" t="s">
        <v>128</v>
      </c>
      <c r="OD113" s="158" t="s">
        <v>128</v>
      </c>
      <c r="OE113" s="170" t="s">
        <v>128</v>
      </c>
      <c r="OF113" s="181"/>
      <c r="OG113" s="113" t="str">
        <f t="shared" si="451"/>
        <v/>
      </c>
      <c r="OH113" s="66" t="str">
        <f t="shared" si="452"/>
        <v/>
      </c>
      <c r="OI113" s="160">
        <f t="shared" si="453"/>
        <v>9.7900000000000001E-3</v>
      </c>
      <c r="OJ113" s="66" t="str">
        <f t="shared" si="454"/>
        <v>kg/GJ delivered</v>
      </c>
      <c r="OK113" s="66" t="str">
        <f t="shared" si="455"/>
        <v/>
      </c>
      <c r="OL113" s="66" t="str">
        <f t="shared" si="456"/>
        <v/>
      </c>
      <c r="OM113" s="130">
        <f t="shared" si="457"/>
        <v>92.5</v>
      </c>
      <c r="ON113" s="66" t="str">
        <f t="shared" si="458"/>
        <v>kg/GJ delivered</v>
      </c>
      <c r="OO113" s="66" t="str">
        <f t="shared" si="459"/>
        <v/>
      </c>
      <c r="OP113" s="66" t="str">
        <f t="shared" si="460"/>
        <v/>
      </c>
      <c r="OQ113" s="66" t="str">
        <f t="shared" si="461"/>
        <v/>
      </c>
      <c r="OR113" s="66" t="str">
        <f t="shared" si="462"/>
        <v/>
      </c>
      <c r="OS113" s="66" t="str">
        <f t="shared" si="463"/>
        <v/>
      </c>
      <c r="OT113" s="66" t="str">
        <f t="shared" si="464"/>
        <v/>
      </c>
      <c r="OU113" s="160">
        <f t="shared" si="465"/>
        <v>2.9600000000000001E-5</v>
      </c>
      <c r="OV113" s="66" t="str">
        <f t="shared" si="466"/>
        <v>kg/GJ delivered</v>
      </c>
      <c r="OW113" s="126">
        <f t="shared" si="467"/>
        <v>8.8599999999999998E-2</v>
      </c>
      <c r="OX113" s="66" t="str">
        <f t="shared" si="468"/>
        <v>kg/GJ delivered</v>
      </c>
      <c r="OY113" s="66" t="str">
        <f t="shared" si="469"/>
        <v/>
      </c>
      <c r="OZ113" s="66" t="str">
        <f t="shared" si="470"/>
        <v/>
      </c>
      <c r="PA113" s="66" t="str">
        <f t="shared" si="471"/>
        <v/>
      </c>
      <c r="PB113" s="66" t="str">
        <f t="shared" si="472"/>
        <v/>
      </c>
      <c r="PC113" s="66" t="str">
        <f t="shared" si="473"/>
        <v/>
      </c>
      <c r="PD113" s="66" t="str">
        <f t="shared" si="474"/>
        <v/>
      </c>
      <c r="PE113" s="126">
        <f t="shared" si="475"/>
        <v>8.3400000000000002E-2</v>
      </c>
      <c r="PF113" s="66" t="str">
        <f t="shared" si="476"/>
        <v>kg/GJ delivered</v>
      </c>
      <c r="PG113" s="160">
        <f t="shared" si="477"/>
        <v>1.0000000000000002E-6</v>
      </c>
      <c r="PH113" s="66" t="str">
        <f t="shared" si="478"/>
        <v>kg/GJ delivered</v>
      </c>
      <c r="PI113" s="66" t="str">
        <f t="shared" si="479"/>
        <v/>
      </c>
      <c r="PJ113" s="66" t="str">
        <f t="shared" si="480"/>
        <v/>
      </c>
      <c r="PK113" s="66" t="str">
        <f t="shared" si="481"/>
        <v/>
      </c>
      <c r="PL113" s="66" t="str">
        <f t="shared" si="482"/>
        <v/>
      </c>
      <c r="PM113" s="66" t="str">
        <f t="shared" si="483"/>
        <v/>
      </c>
      <c r="PN113" s="66" t="str">
        <f t="shared" si="484"/>
        <v/>
      </c>
      <c r="PO113" s="160">
        <f t="shared" si="485"/>
        <v>2.0000000000000003E-6</v>
      </c>
      <c r="PP113" s="66" t="str">
        <f t="shared" si="486"/>
        <v>kg/GJ delivered</v>
      </c>
      <c r="PQ113" s="160">
        <f t="shared" si="487"/>
        <v>1.0000000000000002E-6</v>
      </c>
      <c r="PR113" s="66" t="str">
        <f t="shared" si="488"/>
        <v>kg/GJ delivered</v>
      </c>
      <c r="PS113" s="66" t="str">
        <f t="shared" si="489"/>
        <v/>
      </c>
      <c r="PT113" s="66" t="str">
        <f t="shared" si="490"/>
        <v/>
      </c>
      <c r="PU113" s="160">
        <f t="shared" si="491"/>
        <v>1.8799999999999999E-4</v>
      </c>
      <c r="PV113" s="66" t="str">
        <f t="shared" si="492"/>
        <v>kg/GJ delivered</v>
      </c>
      <c r="PW113" s="160">
        <f t="shared" si="493"/>
        <v>1.2999999999999999E-5</v>
      </c>
      <c r="PX113" s="66" t="str">
        <f t="shared" si="494"/>
        <v>kg/GJ delivered</v>
      </c>
      <c r="PY113" s="160">
        <f t="shared" si="495"/>
        <v>4.0000000000000007E-6</v>
      </c>
      <c r="PZ113" s="66" t="str">
        <f t="shared" si="496"/>
        <v>kg/GJ delivered</v>
      </c>
      <c r="QA113" s="160">
        <f t="shared" si="497"/>
        <v>1.75E-4</v>
      </c>
      <c r="QB113" s="66" t="str">
        <f t="shared" si="498"/>
        <v>kg/GJ delivered</v>
      </c>
      <c r="QC113" s="160">
        <f t="shared" si="499"/>
        <v>3.0899999999999998E-4</v>
      </c>
      <c r="QD113" s="66" t="str">
        <f t="shared" si="500"/>
        <v>kg/GJ delivered</v>
      </c>
      <c r="QE113" s="160">
        <f t="shared" si="501"/>
        <v>6.0000000000000002E-6</v>
      </c>
      <c r="QF113" s="66" t="str">
        <f t="shared" si="502"/>
        <v>kg/GJ delivered</v>
      </c>
      <c r="QG113" s="160">
        <f t="shared" si="503"/>
        <v>2.5000000000000001E-5</v>
      </c>
      <c r="QH113" s="66" t="str">
        <f t="shared" si="504"/>
        <v>kg/GJ delivered</v>
      </c>
      <c r="QI113" s="66" t="str">
        <f t="shared" si="505"/>
        <v/>
      </c>
      <c r="QJ113" s="66" t="str">
        <f t="shared" si="506"/>
        <v/>
      </c>
      <c r="QK113" s="160">
        <f t="shared" si="507"/>
        <v>2.0000000000000003E-6</v>
      </c>
      <c r="QL113" s="66" t="str">
        <f t="shared" si="508"/>
        <v>kg/GJ delivered</v>
      </c>
      <c r="QM113" s="160">
        <f t="shared" si="509"/>
        <v>6.0000000000000002E-6</v>
      </c>
      <c r="QN113" s="66" t="str">
        <f t="shared" si="510"/>
        <v>kg/GJ delivered</v>
      </c>
      <c r="QO113" s="160">
        <f t="shared" si="511"/>
        <v>9.0000000000000002E-6</v>
      </c>
      <c r="QP113" s="66" t="str">
        <f t="shared" si="512"/>
        <v>kg/GJ delivered</v>
      </c>
      <c r="QQ113" s="160">
        <f t="shared" si="513"/>
        <v>4.0000000000000007E-6</v>
      </c>
      <c r="QR113" s="66" t="str">
        <f t="shared" si="514"/>
        <v>kg/GJ delivered</v>
      </c>
      <c r="QS113" s="66" t="str">
        <f t="shared" si="515"/>
        <v/>
      </c>
      <c r="QT113" s="66" t="str">
        <f t="shared" si="516"/>
        <v/>
      </c>
      <c r="QU113" s="66" t="str">
        <f t="shared" si="517"/>
        <v/>
      </c>
      <c r="QV113" s="66" t="str">
        <f t="shared" si="518"/>
        <v/>
      </c>
      <c r="QW113" s="160">
        <f t="shared" si="519"/>
        <v>1.0000000000000002E-6</v>
      </c>
      <c r="QX113" s="66" t="str">
        <f t="shared" si="520"/>
        <v>kg/GJ delivered</v>
      </c>
      <c r="QY113" s="160">
        <f t="shared" si="521"/>
        <v>4.0000000000000007E-6</v>
      </c>
      <c r="QZ113" s="66" t="str">
        <f t="shared" si="522"/>
        <v>kg/GJ delivered</v>
      </c>
      <c r="RA113" s="160">
        <f t="shared" si="523"/>
        <v>4.6999999999999997E-5</v>
      </c>
      <c r="RB113" s="66" t="str">
        <f t="shared" si="524"/>
        <v>kg/GJ delivered</v>
      </c>
      <c r="RC113" s="160">
        <f t="shared" si="525"/>
        <v>6.4000000000000011E-5</v>
      </c>
      <c r="RD113" s="66" t="str">
        <f t="shared" si="526"/>
        <v>kg/GJ delivered</v>
      </c>
      <c r="RE113" s="160">
        <f t="shared" si="527"/>
        <v>8.5000000000000006E-5</v>
      </c>
      <c r="RF113" s="66" t="str">
        <f t="shared" si="528"/>
        <v>kg/GJ delivered</v>
      </c>
      <c r="RG113" s="160">
        <f t="shared" si="529"/>
        <v>8.0000000000000007E-5</v>
      </c>
      <c r="RH113" s="66" t="str">
        <f t="shared" si="530"/>
        <v>kg/GJ delivered</v>
      </c>
      <c r="RI113" s="66" t="str">
        <f t="shared" si="531"/>
        <v/>
      </c>
      <c r="RJ113" s="66" t="str">
        <f t="shared" si="532"/>
        <v/>
      </c>
      <c r="RK113" s="66" t="str">
        <f t="shared" si="533"/>
        <v/>
      </c>
      <c r="RL113" s="66" t="str">
        <f t="shared" si="534"/>
        <v/>
      </c>
      <c r="RM113" s="66" t="str">
        <f t="shared" si="535"/>
        <v/>
      </c>
      <c r="RN113" s="66" t="str">
        <f t="shared" si="536"/>
        <v/>
      </c>
      <c r="RO113" s="160">
        <f t="shared" si="537"/>
        <v>5.0000000000000004E-6</v>
      </c>
      <c r="RP113" s="66" t="str">
        <f t="shared" si="538"/>
        <v>kg/GJ delivered</v>
      </c>
      <c r="RQ113" s="160">
        <f t="shared" si="539"/>
        <v>3.0000000000000001E-6</v>
      </c>
      <c r="RR113" s="66" t="str">
        <f t="shared" si="540"/>
        <v>kg/GJ delivered</v>
      </c>
      <c r="RS113" s="160">
        <f t="shared" si="541"/>
        <v>3.5000000000000004E-5</v>
      </c>
      <c r="RT113" s="66" t="str">
        <f t="shared" si="542"/>
        <v>kg/GJ delivered</v>
      </c>
      <c r="RU113" s="160">
        <f t="shared" si="543"/>
        <v>3.0000000000000001E-6</v>
      </c>
      <c r="RV113" s="66" t="str">
        <f t="shared" si="544"/>
        <v>kg/GJ delivered</v>
      </c>
      <c r="RW113" s="160">
        <f t="shared" si="545"/>
        <v>3.0000000000000001E-6</v>
      </c>
      <c r="RX113" s="66" t="str">
        <f t="shared" si="546"/>
        <v>kg/GJ delivered</v>
      </c>
      <c r="RY113" s="160">
        <f t="shared" si="547"/>
        <v>1.0000000000000002E-6</v>
      </c>
      <c r="RZ113" s="66" t="str">
        <f t="shared" si="548"/>
        <v>kg/GJ delivered</v>
      </c>
      <c r="SA113" s="66" t="str">
        <f t="shared" si="549"/>
        <v/>
      </c>
      <c r="SB113" s="66" t="str">
        <f t="shared" si="550"/>
        <v/>
      </c>
      <c r="SC113" s="160">
        <f t="shared" si="551"/>
        <v>6.9999999999999999E-6</v>
      </c>
      <c r="SD113" s="66" t="str">
        <f t="shared" si="552"/>
        <v>kg/GJ delivered</v>
      </c>
      <c r="SE113" s="66" t="str">
        <f t="shared" si="553"/>
        <v/>
      </c>
      <c r="SF113" s="66" t="str">
        <f t="shared" si="554"/>
        <v/>
      </c>
      <c r="SG113" s="66" t="str">
        <f t="shared" si="555"/>
        <v/>
      </c>
      <c r="SH113" s="66" t="str">
        <f t="shared" si="556"/>
        <v/>
      </c>
      <c r="SI113" s="66" t="str">
        <f t="shared" si="557"/>
        <v/>
      </c>
      <c r="SJ113" s="66" t="str">
        <f t="shared" si="558"/>
        <v/>
      </c>
      <c r="SK113" s="66" t="str">
        <f t="shared" si="559"/>
        <v/>
      </c>
      <c r="SL113" s="66" t="str">
        <f t="shared" si="560"/>
        <v/>
      </c>
      <c r="SM113" s="66" t="str">
        <f t="shared" si="561"/>
        <v/>
      </c>
      <c r="SN113" s="66" t="str">
        <f t="shared" si="562"/>
        <v/>
      </c>
      <c r="SO113" s="66" t="str">
        <f t="shared" si="563"/>
        <v/>
      </c>
      <c r="SP113" s="66" t="str">
        <f t="shared" si="564"/>
        <v/>
      </c>
      <c r="SQ113" s="160">
        <f t="shared" si="565"/>
        <v>1.0000000000000002E-6</v>
      </c>
      <c r="SR113" s="66" t="str">
        <f t="shared" si="566"/>
        <v>kg/GJ delivered</v>
      </c>
      <c r="SS113" s="66" t="str">
        <f t="shared" si="567"/>
        <v/>
      </c>
      <c r="ST113" s="66" t="str">
        <f t="shared" si="568"/>
        <v/>
      </c>
      <c r="SU113" s="66" t="str">
        <f t="shared" si="569"/>
        <v/>
      </c>
      <c r="SV113" s="66" t="str">
        <f t="shared" si="570"/>
        <v/>
      </c>
      <c r="SW113" s="66" t="str">
        <f t="shared" si="571"/>
        <v/>
      </c>
      <c r="SX113" s="66" t="str">
        <f t="shared" si="572"/>
        <v/>
      </c>
      <c r="SY113" s="66" t="str">
        <f t="shared" si="573"/>
        <v/>
      </c>
      <c r="SZ113" s="66" t="str">
        <f t="shared" si="574"/>
        <v/>
      </c>
      <c r="TA113" s="160">
        <f t="shared" si="575"/>
        <v>1.4999999999999999E-5</v>
      </c>
      <c r="TB113" s="66" t="str">
        <f t="shared" si="576"/>
        <v>kg/GJ delivered</v>
      </c>
      <c r="TC113" s="160">
        <f t="shared" si="577"/>
        <v>9.0000000000000002E-6</v>
      </c>
      <c r="TD113" s="66" t="str">
        <f t="shared" si="578"/>
        <v>kg/GJ delivered</v>
      </c>
      <c r="TE113" s="160">
        <f t="shared" si="579"/>
        <v>1.0000000000000002E-6</v>
      </c>
      <c r="TF113" s="66" t="str">
        <f t="shared" si="580"/>
        <v>kg/GJ delivered</v>
      </c>
      <c r="TG113" s="66" t="str">
        <f t="shared" si="581"/>
        <v/>
      </c>
      <c r="TH113" s="66" t="str">
        <f t="shared" si="582"/>
        <v/>
      </c>
      <c r="TI113" s="66" t="str">
        <f t="shared" si="583"/>
        <v/>
      </c>
      <c r="TJ113" s="66" t="str">
        <f t="shared" si="584"/>
        <v/>
      </c>
      <c r="TK113" s="66" t="str">
        <f t="shared" si="585"/>
        <v/>
      </c>
      <c r="TL113" s="66" t="str">
        <f t="shared" si="586"/>
        <v/>
      </c>
      <c r="TM113" s="66" t="str">
        <f t="shared" si="587"/>
        <v/>
      </c>
      <c r="TN113" s="66" t="str">
        <f t="shared" si="588"/>
        <v/>
      </c>
      <c r="TO113" s="66" t="str">
        <f t="shared" si="589"/>
        <v/>
      </c>
      <c r="TP113" s="66" t="str">
        <f t="shared" si="590"/>
        <v/>
      </c>
      <c r="TQ113" s="66" t="str">
        <f t="shared" si="591"/>
        <v/>
      </c>
      <c r="TR113" s="66" t="str">
        <f t="shared" si="592"/>
        <v/>
      </c>
      <c r="TS113" s="66" t="str">
        <f t="shared" si="593"/>
        <v/>
      </c>
      <c r="TT113" s="66" t="str">
        <f t="shared" si="594"/>
        <v/>
      </c>
      <c r="TU113" s="66" t="str">
        <f t="shared" si="595"/>
        <v/>
      </c>
      <c r="TV113" s="66" t="str">
        <f t="shared" si="596"/>
        <v/>
      </c>
      <c r="TW113" s="66" t="str">
        <f t="shared" si="597"/>
        <v/>
      </c>
      <c r="TX113" s="66" t="str">
        <f t="shared" si="598"/>
        <v/>
      </c>
      <c r="TY113" s="66" t="str">
        <f t="shared" si="599"/>
        <v/>
      </c>
      <c r="TZ113" s="66" t="str">
        <f t="shared" si="600"/>
        <v/>
      </c>
      <c r="UA113" s="66" t="str">
        <f t="shared" si="601"/>
        <v/>
      </c>
      <c r="UB113" s="66" t="str">
        <f t="shared" si="602"/>
        <v/>
      </c>
      <c r="UC113" s="66" t="str">
        <f t="shared" si="603"/>
        <v/>
      </c>
      <c r="UD113" s="66" t="str">
        <f t="shared" si="604"/>
        <v/>
      </c>
      <c r="UE113" s="66" t="str">
        <f t="shared" si="605"/>
        <v/>
      </c>
      <c r="UF113" s="66" t="str">
        <f t="shared" si="606"/>
        <v/>
      </c>
      <c r="UG113" s="66" t="str">
        <f t="shared" si="607"/>
        <v/>
      </c>
      <c r="UH113" s="66" t="str">
        <f t="shared" si="608"/>
        <v/>
      </c>
      <c r="UI113" s="66" t="str">
        <f t="shared" si="609"/>
        <v/>
      </c>
      <c r="UJ113" s="66" t="str">
        <f t="shared" si="610"/>
        <v/>
      </c>
      <c r="UK113" s="66" t="str">
        <f t="shared" si="611"/>
        <v/>
      </c>
      <c r="UL113" s="66" t="str">
        <f t="shared" si="612"/>
        <v/>
      </c>
      <c r="UM113" s="66" t="str">
        <f t="shared" si="613"/>
        <v/>
      </c>
      <c r="UN113" s="66" t="str">
        <f t="shared" si="614"/>
        <v/>
      </c>
      <c r="UO113" s="66" t="str">
        <f t="shared" si="615"/>
        <v/>
      </c>
      <c r="UP113" s="66" t="str">
        <f t="shared" si="616"/>
        <v/>
      </c>
      <c r="UQ113" s="66" t="str">
        <f t="shared" si="617"/>
        <v/>
      </c>
      <c r="UR113" s="66" t="str">
        <f t="shared" si="618"/>
        <v/>
      </c>
      <c r="US113" s="66" t="str">
        <f t="shared" si="619"/>
        <v/>
      </c>
      <c r="UT113" s="66" t="str">
        <f t="shared" si="620"/>
        <v/>
      </c>
      <c r="UU113" s="66" t="str">
        <f t="shared" si="621"/>
        <v/>
      </c>
      <c r="UV113" s="66" t="str">
        <f t="shared" si="622"/>
        <v/>
      </c>
      <c r="UW113" s="66" t="str">
        <f t="shared" si="623"/>
        <v/>
      </c>
      <c r="UX113" s="66" t="str">
        <f t="shared" si="624"/>
        <v/>
      </c>
      <c r="UY113" s="66" t="str">
        <f t="shared" si="625"/>
        <v/>
      </c>
      <c r="UZ113" s="66" t="str">
        <f t="shared" si="626"/>
        <v/>
      </c>
      <c r="VA113" s="66" t="str">
        <f t="shared" si="627"/>
        <v/>
      </c>
      <c r="VB113" s="66" t="str">
        <f t="shared" si="628"/>
        <v/>
      </c>
      <c r="VC113" s="66" t="str">
        <f t="shared" si="629"/>
        <v/>
      </c>
      <c r="VD113" s="66" t="str">
        <f t="shared" si="630"/>
        <v/>
      </c>
      <c r="VE113" s="66" t="str">
        <f t="shared" si="631"/>
        <v/>
      </c>
      <c r="VF113" s="66" t="str">
        <f t="shared" si="632"/>
        <v/>
      </c>
      <c r="VG113" s="66" t="str">
        <f t="shared" si="633"/>
        <v/>
      </c>
      <c r="VH113" s="66" t="str">
        <f t="shared" si="634"/>
        <v/>
      </c>
      <c r="VI113" s="66" t="str">
        <f t="shared" si="635"/>
        <v/>
      </c>
      <c r="VJ113" s="66" t="str">
        <f t="shared" si="636"/>
        <v/>
      </c>
      <c r="VK113" s="66" t="str">
        <f t="shared" si="637"/>
        <v/>
      </c>
      <c r="VL113" s="66" t="str">
        <f t="shared" si="638"/>
        <v/>
      </c>
      <c r="VM113" s="66" t="str">
        <f t="shared" si="639"/>
        <v/>
      </c>
      <c r="VN113" s="66" t="str">
        <f t="shared" si="640"/>
        <v/>
      </c>
      <c r="VO113" s="66" t="str">
        <f t="shared" si="641"/>
        <v/>
      </c>
      <c r="VP113" s="66" t="str">
        <f t="shared" si="642"/>
        <v/>
      </c>
      <c r="VQ113" s="66" t="str">
        <f t="shared" si="643"/>
        <v/>
      </c>
      <c r="VR113" s="66" t="str">
        <f t="shared" si="644"/>
        <v/>
      </c>
      <c r="VS113" s="66" t="str">
        <f t="shared" si="645"/>
        <v/>
      </c>
      <c r="VT113" s="66" t="str">
        <f t="shared" si="646"/>
        <v/>
      </c>
      <c r="VU113" s="66" t="str">
        <f t="shared" si="647"/>
        <v/>
      </c>
      <c r="VV113" s="66" t="str">
        <f t="shared" si="648"/>
        <v/>
      </c>
      <c r="VW113" s="66" t="str">
        <f t="shared" si="649"/>
        <v/>
      </c>
      <c r="VX113" s="66" t="str">
        <f t="shared" si="650"/>
        <v/>
      </c>
      <c r="VY113" s="66" t="str">
        <f t="shared" si="651"/>
        <v/>
      </c>
      <c r="VZ113" s="66" t="str">
        <f t="shared" si="652"/>
        <v/>
      </c>
      <c r="WA113" s="66" t="str">
        <f t="shared" si="653"/>
        <v/>
      </c>
      <c r="WB113" s="66" t="str">
        <f t="shared" si="654"/>
        <v/>
      </c>
      <c r="WC113" s="66" t="str">
        <f t="shared" si="655"/>
        <v/>
      </c>
      <c r="WD113" s="66" t="str">
        <f t="shared" si="656"/>
        <v/>
      </c>
      <c r="WE113" s="66" t="str">
        <f t="shared" si="657"/>
        <v/>
      </c>
      <c r="WF113" s="66" t="str">
        <f t="shared" si="658"/>
        <v/>
      </c>
      <c r="WG113" s="66" t="str">
        <f t="shared" si="659"/>
        <v/>
      </c>
      <c r="WH113" s="66" t="str">
        <f t="shared" si="660"/>
        <v/>
      </c>
      <c r="WI113" s="66" t="str">
        <f t="shared" si="661"/>
        <v/>
      </c>
      <c r="WJ113" s="66" t="str">
        <f t="shared" si="662"/>
        <v/>
      </c>
      <c r="WK113" s="66" t="str">
        <f t="shared" si="663"/>
        <v/>
      </c>
      <c r="WL113" s="66" t="str">
        <f t="shared" si="664"/>
        <v/>
      </c>
      <c r="WM113" s="66" t="str">
        <f t="shared" si="665"/>
        <v/>
      </c>
      <c r="WN113" s="66" t="str">
        <f t="shared" si="666"/>
        <v/>
      </c>
      <c r="WO113" s="66" t="str">
        <f t="shared" si="667"/>
        <v/>
      </c>
      <c r="WP113" s="66" t="str">
        <f t="shared" si="668"/>
        <v/>
      </c>
      <c r="WQ113" s="66" t="str">
        <f t="shared" si="669"/>
        <v/>
      </c>
      <c r="WR113" s="66" t="str">
        <f t="shared" si="670"/>
        <v/>
      </c>
      <c r="WS113" s="66" t="str">
        <f t="shared" si="671"/>
        <v/>
      </c>
      <c r="WT113" s="66" t="str">
        <f t="shared" si="672"/>
        <v/>
      </c>
      <c r="WU113" s="66" t="str">
        <f t="shared" si="673"/>
        <v/>
      </c>
      <c r="WV113" s="66" t="str">
        <f t="shared" si="674"/>
        <v/>
      </c>
      <c r="WW113" s="66" t="str">
        <f t="shared" si="675"/>
        <v/>
      </c>
      <c r="WX113" s="66" t="str">
        <f t="shared" si="676"/>
        <v/>
      </c>
      <c r="WY113" s="66" t="str">
        <f t="shared" si="677"/>
        <v/>
      </c>
      <c r="WZ113" s="66" t="str">
        <f t="shared" si="678"/>
        <v/>
      </c>
      <c r="XA113" s="66" t="str">
        <f t="shared" si="679"/>
        <v/>
      </c>
      <c r="XB113" s="66" t="str">
        <f t="shared" si="680"/>
        <v/>
      </c>
      <c r="XC113" s="66" t="str">
        <f t="shared" si="681"/>
        <v/>
      </c>
      <c r="XD113" s="66" t="str">
        <f t="shared" si="682"/>
        <v/>
      </c>
      <c r="XE113" s="66" t="str">
        <f t="shared" si="683"/>
        <v/>
      </c>
      <c r="XF113" s="66" t="str">
        <f t="shared" si="684"/>
        <v/>
      </c>
      <c r="XG113" s="66" t="str">
        <f t="shared" si="685"/>
        <v/>
      </c>
      <c r="XH113" s="66" t="str">
        <f t="shared" si="686"/>
        <v/>
      </c>
      <c r="XI113" s="66" t="str">
        <f t="shared" si="687"/>
        <v/>
      </c>
      <c r="XJ113" s="66" t="str">
        <f t="shared" si="688"/>
        <v/>
      </c>
      <c r="XK113" s="66" t="str">
        <f t="shared" si="689"/>
        <v/>
      </c>
      <c r="XL113" s="66" t="str">
        <f t="shared" si="690"/>
        <v/>
      </c>
      <c r="XM113" s="66" t="str">
        <f t="shared" si="691"/>
        <v/>
      </c>
      <c r="XN113" s="66" t="str">
        <f t="shared" si="692"/>
        <v/>
      </c>
      <c r="XO113" s="66" t="str">
        <f t="shared" si="693"/>
        <v/>
      </c>
      <c r="XP113" s="66" t="str">
        <f t="shared" si="694"/>
        <v/>
      </c>
      <c r="XQ113" s="66" t="str">
        <f t="shared" si="695"/>
        <v/>
      </c>
      <c r="XR113" s="66" t="str">
        <f t="shared" si="696"/>
        <v/>
      </c>
      <c r="XS113" s="66" t="str">
        <f t="shared" si="697"/>
        <v/>
      </c>
      <c r="XT113" s="66" t="str">
        <f t="shared" si="698"/>
        <v/>
      </c>
      <c r="XU113" s="66" t="str">
        <f t="shared" si="699"/>
        <v/>
      </c>
      <c r="XV113" s="66" t="str">
        <f t="shared" si="700"/>
        <v/>
      </c>
      <c r="XW113" s="66" t="str">
        <f t="shared" si="701"/>
        <v/>
      </c>
      <c r="XX113" s="66" t="str">
        <f t="shared" si="702"/>
        <v/>
      </c>
      <c r="XY113" s="66" t="str">
        <f t="shared" si="703"/>
        <v/>
      </c>
      <c r="XZ113" s="66" t="str">
        <f t="shared" si="704"/>
        <v/>
      </c>
      <c r="YA113" s="66" t="str">
        <f t="shared" si="705"/>
        <v/>
      </c>
      <c r="YB113" s="66" t="str">
        <f t="shared" si="706"/>
        <v/>
      </c>
      <c r="YC113" s="66" t="str">
        <f t="shared" si="707"/>
        <v/>
      </c>
      <c r="YD113" s="66" t="str">
        <f t="shared" si="708"/>
        <v/>
      </c>
      <c r="YE113" s="66" t="str">
        <f t="shared" si="709"/>
        <v/>
      </c>
      <c r="YF113" s="66" t="str">
        <f t="shared" si="710"/>
        <v/>
      </c>
      <c r="YG113" s="66" t="str">
        <f t="shared" si="711"/>
        <v/>
      </c>
      <c r="YH113" s="66" t="str">
        <f t="shared" si="712"/>
        <v/>
      </c>
      <c r="YI113" s="66" t="str">
        <f t="shared" si="713"/>
        <v/>
      </c>
      <c r="YJ113" s="66" t="str">
        <f t="shared" si="714"/>
        <v/>
      </c>
      <c r="YK113" s="66" t="str">
        <f t="shared" si="715"/>
        <v/>
      </c>
      <c r="YL113" s="66" t="str">
        <f t="shared" si="716"/>
        <v/>
      </c>
      <c r="YM113" s="66" t="str">
        <f t="shared" si="717"/>
        <v/>
      </c>
      <c r="YN113" s="66" t="str">
        <f t="shared" si="718"/>
        <v/>
      </c>
      <c r="YO113" s="66" t="str">
        <f t="shared" si="719"/>
        <v/>
      </c>
      <c r="YP113" s="66" t="str">
        <f t="shared" si="720"/>
        <v/>
      </c>
      <c r="YQ113" s="66" t="str">
        <f t="shared" si="721"/>
        <v/>
      </c>
      <c r="YR113" s="66" t="str">
        <f t="shared" si="722"/>
        <v/>
      </c>
      <c r="YS113" s="66" t="str">
        <f t="shared" si="723"/>
        <v/>
      </c>
      <c r="YT113" s="66" t="str">
        <f t="shared" si="724"/>
        <v/>
      </c>
      <c r="YU113" s="66" t="str">
        <f t="shared" si="725"/>
        <v/>
      </c>
      <c r="YV113" s="66" t="str">
        <f t="shared" si="726"/>
        <v/>
      </c>
      <c r="YW113" s="66" t="str">
        <f t="shared" si="727"/>
        <v/>
      </c>
      <c r="YX113" s="66" t="str">
        <f t="shared" si="728"/>
        <v/>
      </c>
      <c r="YY113" s="66" t="str">
        <f t="shared" si="729"/>
        <v/>
      </c>
      <c r="YZ113" s="66" t="str">
        <f t="shared" si="730"/>
        <v/>
      </c>
      <c r="ZA113" s="66" t="str">
        <f t="shared" si="731"/>
        <v/>
      </c>
      <c r="ZB113" s="66" t="str">
        <f t="shared" si="732"/>
        <v/>
      </c>
      <c r="ZC113" s="66" t="str">
        <f t="shared" si="733"/>
        <v/>
      </c>
      <c r="ZD113" s="66" t="str">
        <f t="shared" si="734"/>
        <v/>
      </c>
      <c r="ZE113" s="66" t="str">
        <f t="shared" si="735"/>
        <v/>
      </c>
      <c r="ZF113" s="66" t="str">
        <f t="shared" si="736"/>
        <v/>
      </c>
      <c r="ZG113" s="66" t="str">
        <f t="shared" si="737"/>
        <v/>
      </c>
      <c r="ZH113" s="66" t="str">
        <f t="shared" si="738"/>
        <v/>
      </c>
      <c r="ZI113" s="66" t="str">
        <f t="shared" si="739"/>
        <v/>
      </c>
      <c r="ZJ113" s="66" t="str">
        <f t="shared" si="740"/>
        <v/>
      </c>
      <c r="ZK113" s="66" t="str">
        <f t="shared" si="741"/>
        <v/>
      </c>
      <c r="ZL113" s="66" t="str">
        <f t="shared" si="742"/>
        <v/>
      </c>
      <c r="ZM113" s="66" t="str">
        <f t="shared" si="743"/>
        <v/>
      </c>
      <c r="ZN113" s="66" t="str">
        <f t="shared" si="744"/>
        <v/>
      </c>
      <c r="ZO113" s="66" t="str">
        <f t="shared" si="745"/>
        <v/>
      </c>
      <c r="ZP113" s="66" t="str">
        <f t="shared" si="746"/>
        <v/>
      </c>
      <c r="ZQ113" s="66" t="str">
        <f t="shared" si="747"/>
        <v/>
      </c>
      <c r="ZR113" s="66" t="str">
        <f t="shared" si="748"/>
        <v/>
      </c>
      <c r="ZS113" s="66" t="str">
        <f t="shared" si="749"/>
        <v/>
      </c>
      <c r="ZT113" s="66" t="str">
        <f t="shared" si="750"/>
        <v/>
      </c>
      <c r="ZU113" s="66" t="str">
        <f t="shared" si="751"/>
        <v/>
      </c>
      <c r="ZV113" s="66" t="str">
        <f t="shared" si="752"/>
        <v/>
      </c>
      <c r="ZW113" s="66" t="str">
        <f t="shared" si="753"/>
        <v/>
      </c>
      <c r="ZX113" s="66" t="str">
        <f t="shared" si="754"/>
        <v/>
      </c>
      <c r="ZY113" s="66" t="str">
        <f t="shared" si="755"/>
        <v/>
      </c>
      <c r="ZZ113" s="66" t="str">
        <f t="shared" si="756"/>
        <v/>
      </c>
      <c r="AAA113" s="66" t="str">
        <f t="shared" si="757"/>
        <v/>
      </c>
      <c r="AAB113" s="66" t="str">
        <f t="shared" si="758"/>
        <v/>
      </c>
      <c r="AAC113" s="66" t="str">
        <f t="shared" si="759"/>
        <v/>
      </c>
      <c r="AAD113" s="66" t="str">
        <f t="shared" si="760"/>
        <v/>
      </c>
      <c r="AAE113" s="66" t="str">
        <f t="shared" si="761"/>
        <v/>
      </c>
      <c r="AAF113" s="66" t="str">
        <f t="shared" si="762"/>
        <v/>
      </c>
      <c r="AAG113" s="66" t="str">
        <f t="shared" si="763"/>
        <v/>
      </c>
      <c r="AAH113" s="66" t="str">
        <f t="shared" si="764"/>
        <v/>
      </c>
      <c r="AAI113" s="66" t="str">
        <f t="shared" si="765"/>
        <v/>
      </c>
      <c r="AAJ113" s="66" t="str">
        <f t="shared" si="766"/>
        <v/>
      </c>
      <c r="AAK113" s="66" t="str">
        <f t="shared" si="767"/>
        <v/>
      </c>
      <c r="AAL113" s="66" t="str">
        <f t="shared" si="768"/>
        <v/>
      </c>
      <c r="AAM113" s="66" t="str">
        <f t="shared" si="769"/>
        <v/>
      </c>
      <c r="AAN113" s="66" t="str">
        <f t="shared" si="770"/>
        <v/>
      </c>
      <c r="AAO113" s="66" t="str">
        <f t="shared" si="771"/>
        <v/>
      </c>
      <c r="AAP113" s="66" t="str">
        <f t="shared" si="772"/>
        <v/>
      </c>
      <c r="AAQ113" s="66" t="str">
        <f t="shared" si="773"/>
        <v/>
      </c>
      <c r="AAR113" s="66" t="str">
        <f t="shared" si="774"/>
        <v/>
      </c>
      <c r="AAS113" s="66" t="str">
        <f t="shared" si="775"/>
        <v/>
      </c>
      <c r="AAT113" s="66" t="str">
        <f t="shared" si="776"/>
        <v/>
      </c>
      <c r="AAU113" s="66" t="str">
        <f t="shared" si="777"/>
        <v/>
      </c>
      <c r="AAV113" s="66" t="str">
        <f t="shared" si="778"/>
        <v/>
      </c>
      <c r="AAW113" s="66" t="str">
        <f t="shared" si="779"/>
        <v/>
      </c>
      <c r="AAX113" s="66" t="str">
        <f t="shared" si="780"/>
        <v/>
      </c>
      <c r="AAY113" s="66" t="str">
        <f t="shared" si="781"/>
        <v/>
      </c>
      <c r="AAZ113" s="66" t="str">
        <f t="shared" si="782"/>
        <v/>
      </c>
      <c r="ABA113" s="66" t="str">
        <f t="shared" si="783"/>
        <v/>
      </c>
      <c r="ABB113" s="66" t="str">
        <f t="shared" si="784"/>
        <v/>
      </c>
      <c r="ABC113" s="66" t="str">
        <f t="shared" si="785"/>
        <v/>
      </c>
      <c r="ABD113" s="66" t="str">
        <f t="shared" si="786"/>
        <v/>
      </c>
      <c r="ABE113" s="66" t="str">
        <f t="shared" si="787"/>
        <v/>
      </c>
      <c r="ABF113" s="66" t="str">
        <f t="shared" si="788"/>
        <v/>
      </c>
      <c r="ABG113" s="66" t="str">
        <f t="shared" si="789"/>
        <v/>
      </c>
      <c r="ABH113" s="66" t="str">
        <f t="shared" si="790"/>
        <v/>
      </c>
      <c r="ABI113" s="66" t="str">
        <f t="shared" si="791"/>
        <v/>
      </c>
      <c r="ABJ113" s="66" t="str">
        <f t="shared" si="792"/>
        <v/>
      </c>
      <c r="ABK113" s="66" t="str">
        <f t="shared" si="793"/>
        <v/>
      </c>
      <c r="ABL113" s="66" t="str">
        <f t="shared" si="794"/>
        <v/>
      </c>
      <c r="ABM113" s="66" t="str">
        <f t="shared" si="795"/>
        <v/>
      </c>
      <c r="ABN113" s="66" t="str">
        <f t="shared" si="796"/>
        <v/>
      </c>
      <c r="ABO113" s="66" t="str">
        <f t="shared" si="797"/>
        <v/>
      </c>
      <c r="ABP113" s="66" t="str">
        <f t="shared" si="798"/>
        <v/>
      </c>
      <c r="ABQ113" s="66" t="str">
        <f t="shared" si="799"/>
        <v/>
      </c>
      <c r="ABR113" s="66" t="str">
        <f t="shared" si="800"/>
        <v/>
      </c>
      <c r="ABS113" s="66" t="str">
        <f t="shared" si="801"/>
        <v/>
      </c>
      <c r="ABT113" s="66" t="str">
        <f t="shared" si="802"/>
        <v/>
      </c>
      <c r="ABU113" s="66" t="str">
        <f t="shared" si="803"/>
        <v/>
      </c>
      <c r="ABV113" s="66" t="str">
        <f t="shared" si="804"/>
        <v/>
      </c>
      <c r="ABW113" s="66" t="str">
        <f t="shared" si="805"/>
        <v/>
      </c>
      <c r="ABX113" s="66" t="str">
        <f t="shared" si="806"/>
        <v/>
      </c>
      <c r="ABY113" s="66" t="str">
        <f t="shared" si="807"/>
        <v/>
      </c>
      <c r="ABZ113" s="66" t="str">
        <f t="shared" si="808"/>
        <v/>
      </c>
      <c r="ACA113" s="66" t="str">
        <f t="shared" si="809"/>
        <v/>
      </c>
      <c r="ACB113" s="66" t="str">
        <f t="shared" si="810"/>
        <v/>
      </c>
      <c r="ACC113" s="66" t="str">
        <f t="shared" si="811"/>
        <v/>
      </c>
      <c r="ACD113" s="66" t="str">
        <f t="shared" si="812"/>
        <v/>
      </c>
      <c r="ACE113" s="66" t="str">
        <f t="shared" si="813"/>
        <v/>
      </c>
      <c r="ACF113" s="66" t="str">
        <f t="shared" si="814"/>
        <v/>
      </c>
      <c r="ACG113" s="66" t="str">
        <f t="shared" si="815"/>
        <v/>
      </c>
      <c r="ACH113" s="66" t="str">
        <f t="shared" si="816"/>
        <v/>
      </c>
      <c r="ACI113" s="66" t="str">
        <f t="shared" si="817"/>
        <v/>
      </c>
      <c r="ACJ113" s="66" t="str">
        <f t="shared" si="818"/>
        <v/>
      </c>
      <c r="ACK113" s="66" t="str">
        <f t="shared" si="819"/>
        <v/>
      </c>
      <c r="ACL113" s="66" t="str">
        <f t="shared" si="820"/>
        <v/>
      </c>
      <c r="ACM113" s="66" t="str">
        <f t="shared" ref="ACM113:ACN113" si="871">IF(AND(ACS$3="Unit", ACL113=""), "", IF(AND(ACS$3="Unit", ACL113="-"),"", IF(ACS$3="Unit", "kg/GJ delivered", IF(AND(NY113&lt;&gt;"", NY113&lt;&gt;"-", NX113="-"),"", IF($H113="","", IF(NX113="nd", "",IF(NX113="&lt;n.a.&gt;", "", IF(NY113="#/MJ", "", IF(NY113="kg/GJ delivered",NX113,IF(NY113="g/MJ delivered",NX113,IF(NY113="kg/MJ delivered",NX113*1000,IF(NY113="mg/MJ delivered",NX113/1000,IF(NY113="g/kg",((NX113)*(1/$I113)*(1/$H113)),IF(NY113="mg/kg",((NX113/1000)*(1/$I113)*(1/$H113)),IF(NY113="mg/MJ delivered",NX113/1000,IF(NY113="-","","Error"))))))))))))))))</f>
        <v/>
      </c>
      <c r="ACN113" s="66" t="str">
        <f t="shared" si="871"/>
        <v/>
      </c>
      <c r="ACO113" s="66" t="str">
        <f t="shared" si="822"/>
        <v/>
      </c>
      <c r="ACP113" s="66" t="str">
        <f t="shared" si="823"/>
        <v/>
      </c>
      <c r="ACQ113" s="66" t="str">
        <f t="shared" si="824"/>
        <v/>
      </c>
      <c r="ACR113" s="66" t="str">
        <f t="shared" si="825"/>
        <v/>
      </c>
      <c r="ACS113" s="66" t="str">
        <f t="shared" si="826"/>
        <v/>
      </c>
      <c r="ACT113" s="66" t="str">
        <f t="shared" si="827"/>
        <v/>
      </c>
    </row>
    <row r="114" spans="2:774" x14ac:dyDescent="0.25">
      <c r="B114" s="66">
        <v>43</v>
      </c>
      <c r="C114" s="66" t="s">
        <v>240</v>
      </c>
      <c r="D114" s="66" t="s">
        <v>239</v>
      </c>
      <c r="E114" s="156" t="s">
        <v>1609</v>
      </c>
      <c r="F114" s="66" t="s">
        <v>178</v>
      </c>
      <c r="G114" s="66" t="s">
        <v>492</v>
      </c>
      <c r="H114" s="126">
        <v>0.1764</v>
      </c>
      <c r="I114" s="130">
        <f>'Heating Values'!$D$21</f>
        <v>27.300999999999998</v>
      </c>
      <c r="J114" s="66" t="str">
        <f t="shared" si="449"/>
        <v>Coal Powder, Improved, CN</v>
      </c>
      <c r="K114" s="66" t="s">
        <v>1588</v>
      </c>
      <c r="L114" s="161"/>
      <c r="M114" s="161"/>
      <c r="N114" s="161"/>
      <c r="O114" s="66" t="s">
        <v>2232</v>
      </c>
      <c r="P114" s="66" t="str">
        <f t="shared" si="852"/>
        <v>CN</v>
      </c>
      <c r="Q114" s="66" t="s">
        <v>87</v>
      </c>
      <c r="R114" s="163">
        <v>2.5600000000000001E-2</v>
      </c>
      <c r="S114" s="158" t="s">
        <v>173</v>
      </c>
      <c r="T114" s="166">
        <v>1.25E-3</v>
      </c>
      <c r="U114" s="158" t="s">
        <v>173</v>
      </c>
      <c r="V114" s="158" t="s">
        <v>128</v>
      </c>
      <c r="W114" s="158" t="s">
        <v>128</v>
      </c>
      <c r="X114" s="163">
        <v>0.74199999999999999</v>
      </c>
      <c r="Y114" s="158" t="s">
        <v>173</v>
      </c>
      <c r="Z114" s="166">
        <v>1.08E-3</v>
      </c>
      <c r="AA114" s="158" t="s">
        <v>173</v>
      </c>
      <c r="AB114" s="158" t="s">
        <v>128</v>
      </c>
      <c r="AC114" s="158" t="s">
        <v>128</v>
      </c>
      <c r="AD114" s="158" t="s">
        <v>128</v>
      </c>
      <c r="AE114" s="158" t="s">
        <v>128</v>
      </c>
      <c r="AF114" s="166">
        <v>3.7800000000000003E-4</v>
      </c>
      <c r="AG114" s="158" t="s">
        <v>173</v>
      </c>
      <c r="AH114" s="166">
        <v>1.1899999999999999E-4</v>
      </c>
      <c r="AI114" s="158" t="s">
        <v>173</v>
      </c>
      <c r="AJ114" s="158" t="s">
        <v>128</v>
      </c>
      <c r="AK114" s="158" t="s">
        <v>128</v>
      </c>
      <c r="AL114" s="158" t="s">
        <v>128</v>
      </c>
      <c r="AM114" s="158" t="s">
        <v>128</v>
      </c>
      <c r="AN114" s="158" t="s">
        <v>128</v>
      </c>
      <c r="AO114" s="158" t="s">
        <v>128</v>
      </c>
      <c r="AP114" s="166">
        <v>1.16E-4</v>
      </c>
      <c r="AQ114" s="158" t="s">
        <v>173</v>
      </c>
      <c r="AR114" s="158" t="s">
        <v>128</v>
      </c>
      <c r="AS114" s="158" t="s">
        <v>128</v>
      </c>
      <c r="AT114" s="158" t="s">
        <v>128</v>
      </c>
      <c r="AU114" s="158" t="s">
        <v>128</v>
      </c>
      <c r="AV114" s="166">
        <v>1.3E-6</v>
      </c>
      <c r="AW114" s="158" t="s">
        <v>173</v>
      </c>
      <c r="AX114" s="166">
        <v>3.65E-7</v>
      </c>
      <c r="AY114" s="158" t="s">
        <v>173</v>
      </c>
      <c r="AZ114" s="166">
        <v>1.8200000000000002E-6</v>
      </c>
      <c r="BA114" s="158" t="s">
        <v>173</v>
      </c>
      <c r="BB114" s="166">
        <v>4.1599999999999997E-7</v>
      </c>
      <c r="BC114" s="158" t="s">
        <v>173</v>
      </c>
      <c r="BD114" s="166">
        <v>5.3200000000000005E-7</v>
      </c>
      <c r="BE114" s="158" t="s">
        <v>173</v>
      </c>
      <c r="BF114" s="166">
        <v>3.8999999999999999E-4</v>
      </c>
      <c r="BG114" s="158" t="s">
        <v>173</v>
      </c>
      <c r="BH114" s="166">
        <v>1.59E-5</v>
      </c>
      <c r="BI114" s="158" t="s">
        <v>173</v>
      </c>
      <c r="BJ114" s="158" t="s">
        <v>128</v>
      </c>
      <c r="BK114" s="158" t="s">
        <v>128</v>
      </c>
      <c r="BL114" s="166">
        <v>2.5799999999999998E-4</v>
      </c>
      <c r="BM114" s="158" t="s">
        <v>173</v>
      </c>
      <c r="BN114" s="166">
        <v>1.0610000000000001E-3</v>
      </c>
      <c r="BO114" s="158" t="s">
        <v>173</v>
      </c>
      <c r="BP114" s="166">
        <v>4.89E-7</v>
      </c>
      <c r="BQ114" s="158" t="s">
        <v>173</v>
      </c>
      <c r="BR114" s="166">
        <v>3.0499999999999999E-4</v>
      </c>
      <c r="BS114" s="158" t="s">
        <v>173</v>
      </c>
      <c r="BT114" s="166">
        <v>4.1699999999999999E-6</v>
      </c>
      <c r="BU114" s="158" t="s">
        <v>173</v>
      </c>
      <c r="BV114" s="166">
        <v>6.1600000000000003E-6</v>
      </c>
      <c r="BW114" s="158" t="s">
        <v>173</v>
      </c>
      <c r="BX114" s="166">
        <v>3.7000000000000002E-6</v>
      </c>
      <c r="BY114" s="158" t="s">
        <v>173</v>
      </c>
      <c r="BZ114" s="158" t="s">
        <v>128</v>
      </c>
      <c r="CA114" s="158" t="s">
        <v>128</v>
      </c>
      <c r="CB114" s="166">
        <v>2.8399999999999999E-6</v>
      </c>
      <c r="CC114" s="158" t="s">
        <v>173</v>
      </c>
      <c r="CD114" s="166">
        <v>1.1599999999999999E-6</v>
      </c>
      <c r="CE114" s="158" t="s">
        <v>173</v>
      </c>
      <c r="CF114" s="166">
        <v>3.7E-7</v>
      </c>
      <c r="CG114" s="158" t="s">
        <v>173</v>
      </c>
      <c r="CH114" s="166">
        <v>1.3899999999999998E-6</v>
      </c>
      <c r="CI114" s="158" t="s">
        <v>173</v>
      </c>
      <c r="CJ114" s="166">
        <v>8.9700000000000005E-6</v>
      </c>
      <c r="CK114" s="158" t="s">
        <v>173</v>
      </c>
      <c r="CL114" s="166">
        <v>5.77E-5</v>
      </c>
      <c r="CM114" s="158" t="s">
        <v>173</v>
      </c>
      <c r="CN114" s="166">
        <v>1.66E-4</v>
      </c>
      <c r="CO114" s="158" t="s">
        <v>173</v>
      </c>
      <c r="CP114" s="166">
        <v>5.9700000000000001E-5</v>
      </c>
      <c r="CQ114" s="158" t="s">
        <v>173</v>
      </c>
      <c r="CR114" s="166">
        <v>3.05E-6</v>
      </c>
      <c r="CS114" s="158" t="s">
        <v>173</v>
      </c>
      <c r="CT114" s="163">
        <v>1.4950487722285719E-2</v>
      </c>
      <c r="CU114" s="158" t="s">
        <v>173</v>
      </c>
      <c r="CV114" s="158" t="s">
        <v>128</v>
      </c>
      <c r="CW114" s="158" t="s">
        <v>128</v>
      </c>
      <c r="CX114" s="166">
        <v>7.9200000000000004E-6</v>
      </c>
      <c r="CY114" s="158" t="s">
        <v>173</v>
      </c>
      <c r="CZ114" s="166">
        <v>3.0000000000000001E-5</v>
      </c>
      <c r="DA114" s="158" t="s">
        <v>173</v>
      </c>
      <c r="DB114" s="166">
        <v>9.55E-6</v>
      </c>
      <c r="DC114" s="158" t="s">
        <v>173</v>
      </c>
      <c r="DD114" s="158" t="s">
        <v>128</v>
      </c>
      <c r="DE114" s="158" t="s">
        <v>128</v>
      </c>
      <c r="DF114" s="158" t="s">
        <v>128</v>
      </c>
      <c r="DG114" s="158" t="s">
        <v>128</v>
      </c>
      <c r="DH114" s="166">
        <v>8.3599999999999992E-7</v>
      </c>
      <c r="DI114" s="158" t="s">
        <v>173</v>
      </c>
      <c r="DJ114" s="166">
        <v>5.2200000000000004E-7</v>
      </c>
      <c r="DK114" s="158" t="s">
        <v>173</v>
      </c>
      <c r="DL114" s="166">
        <v>1.19E-6</v>
      </c>
      <c r="DM114" s="158" t="s">
        <v>173</v>
      </c>
      <c r="DN114" s="166">
        <v>4.1399999999999993E-6</v>
      </c>
      <c r="DO114" s="158" t="s">
        <v>173</v>
      </c>
      <c r="DP114" s="166">
        <v>1.5800000000000001E-6</v>
      </c>
      <c r="DQ114" s="158" t="s">
        <v>173</v>
      </c>
      <c r="DR114" s="166">
        <v>5.0800000000000005E-7</v>
      </c>
      <c r="DS114" s="158" t="s">
        <v>173</v>
      </c>
      <c r="DT114" s="166">
        <v>3.72E-7</v>
      </c>
      <c r="DU114" s="158" t="s">
        <v>173</v>
      </c>
      <c r="DV114" s="158" t="s">
        <v>128</v>
      </c>
      <c r="DW114" s="158" t="s">
        <v>128</v>
      </c>
      <c r="DX114" s="158" t="s">
        <v>128</v>
      </c>
      <c r="DY114" s="158" t="s">
        <v>128</v>
      </c>
      <c r="DZ114" s="158" t="s">
        <v>128</v>
      </c>
      <c r="EA114" s="158" t="s">
        <v>128</v>
      </c>
      <c r="EB114" s="158" t="s">
        <v>128</v>
      </c>
      <c r="EC114" s="158" t="s">
        <v>128</v>
      </c>
      <c r="ED114" s="158" t="s">
        <v>128</v>
      </c>
      <c r="EE114" s="158" t="s">
        <v>128</v>
      </c>
      <c r="EF114" s="158" t="s">
        <v>128</v>
      </c>
      <c r="EG114" s="158" t="s">
        <v>128</v>
      </c>
      <c r="EH114" s="158" t="s">
        <v>128</v>
      </c>
      <c r="EI114" s="158" t="s">
        <v>128</v>
      </c>
      <c r="EJ114" s="158" t="s">
        <v>128</v>
      </c>
      <c r="EK114" s="158" t="s">
        <v>128</v>
      </c>
      <c r="EL114" s="158" t="s">
        <v>128</v>
      </c>
      <c r="EM114" s="158" t="s">
        <v>128</v>
      </c>
      <c r="EN114" s="158" t="s">
        <v>128</v>
      </c>
      <c r="EO114" s="158" t="s">
        <v>128</v>
      </c>
      <c r="EP114" s="158" t="s">
        <v>128</v>
      </c>
      <c r="EQ114" s="158" t="s">
        <v>128</v>
      </c>
      <c r="ER114" s="158" t="s">
        <v>128</v>
      </c>
      <c r="ES114" s="158" t="s">
        <v>128</v>
      </c>
      <c r="ET114" s="158" t="s">
        <v>128</v>
      </c>
      <c r="EU114" s="158" t="s">
        <v>128</v>
      </c>
      <c r="EV114" s="158" t="s">
        <v>128</v>
      </c>
      <c r="EW114" s="158" t="s">
        <v>128</v>
      </c>
      <c r="EX114" s="158" t="s">
        <v>128</v>
      </c>
      <c r="EY114" s="158" t="s">
        <v>128</v>
      </c>
      <c r="EZ114" s="158" t="s">
        <v>128</v>
      </c>
      <c r="FA114" s="158" t="s">
        <v>128</v>
      </c>
      <c r="FB114" s="158" t="s">
        <v>128</v>
      </c>
      <c r="FC114" s="158" t="s">
        <v>128</v>
      </c>
      <c r="FD114" s="158" t="s">
        <v>128</v>
      </c>
      <c r="FE114" s="158" t="s">
        <v>128</v>
      </c>
      <c r="FF114" s="158" t="s">
        <v>128</v>
      </c>
      <c r="FG114" s="158" t="s">
        <v>128</v>
      </c>
      <c r="FH114" s="158" t="s">
        <v>128</v>
      </c>
      <c r="FI114" s="158" t="s">
        <v>128</v>
      </c>
      <c r="FJ114" s="158" t="s">
        <v>128</v>
      </c>
      <c r="FK114" s="158" t="s">
        <v>128</v>
      </c>
      <c r="FL114" s="158" t="s">
        <v>128</v>
      </c>
      <c r="FM114" s="158" t="s">
        <v>128</v>
      </c>
      <c r="FN114" s="158" t="s">
        <v>128</v>
      </c>
      <c r="FO114" s="158" t="s">
        <v>128</v>
      </c>
      <c r="FP114" s="158" t="s">
        <v>128</v>
      </c>
      <c r="FQ114" s="158" t="s">
        <v>128</v>
      </c>
      <c r="FR114" s="158" t="s">
        <v>128</v>
      </c>
      <c r="FS114" s="158" t="s">
        <v>128</v>
      </c>
      <c r="FT114" s="158" t="s">
        <v>128</v>
      </c>
      <c r="FU114" s="158" t="s">
        <v>128</v>
      </c>
      <c r="FV114" s="158" t="s">
        <v>128</v>
      </c>
      <c r="FW114" s="158" t="s">
        <v>128</v>
      </c>
      <c r="FX114" s="158" t="s">
        <v>128</v>
      </c>
      <c r="FY114" s="158" t="s">
        <v>128</v>
      </c>
      <c r="FZ114" s="158" t="s">
        <v>128</v>
      </c>
      <c r="GA114" s="158" t="s">
        <v>128</v>
      </c>
      <c r="GB114" s="158" t="s">
        <v>128</v>
      </c>
      <c r="GC114" s="158" t="s">
        <v>128</v>
      </c>
      <c r="GD114" s="158" t="s">
        <v>128</v>
      </c>
      <c r="GE114" s="158" t="s">
        <v>128</v>
      </c>
      <c r="GF114" s="158" t="s">
        <v>128</v>
      </c>
      <c r="GG114" s="158" t="s">
        <v>128</v>
      </c>
      <c r="GH114" s="158" t="s">
        <v>128</v>
      </c>
      <c r="GI114" s="158" t="s">
        <v>128</v>
      </c>
      <c r="GJ114" s="158" t="s">
        <v>128</v>
      </c>
      <c r="GK114" s="158" t="s">
        <v>128</v>
      </c>
      <c r="GL114" s="158" t="s">
        <v>128</v>
      </c>
      <c r="GM114" s="158" t="s">
        <v>128</v>
      </c>
      <c r="GN114" s="158" t="s">
        <v>128</v>
      </c>
      <c r="GO114" s="158" t="s">
        <v>128</v>
      </c>
      <c r="GP114" s="158" t="s">
        <v>128</v>
      </c>
      <c r="GQ114" s="158" t="s">
        <v>128</v>
      </c>
      <c r="GR114" s="158" t="s">
        <v>128</v>
      </c>
      <c r="GS114" s="158" t="s">
        <v>128</v>
      </c>
      <c r="GT114" s="158" t="s">
        <v>128</v>
      </c>
      <c r="GU114" s="158" t="s">
        <v>128</v>
      </c>
      <c r="GV114" s="158" t="s">
        <v>128</v>
      </c>
      <c r="GW114" s="158" t="s">
        <v>128</v>
      </c>
      <c r="GX114" s="158" t="s">
        <v>128</v>
      </c>
      <c r="GY114" s="158" t="s">
        <v>128</v>
      </c>
      <c r="GZ114" s="158" t="s">
        <v>128</v>
      </c>
      <c r="HA114" s="158" t="s">
        <v>128</v>
      </c>
      <c r="HB114" s="158" t="s">
        <v>128</v>
      </c>
      <c r="HC114" s="158" t="s">
        <v>128</v>
      </c>
      <c r="HD114" s="158" t="s">
        <v>128</v>
      </c>
      <c r="HE114" s="158" t="s">
        <v>128</v>
      </c>
      <c r="HF114" s="158" t="s">
        <v>128</v>
      </c>
      <c r="HG114" s="158" t="s">
        <v>128</v>
      </c>
      <c r="HH114" s="158" t="s">
        <v>128</v>
      </c>
      <c r="HI114" s="158" t="s">
        <v>128</v>
      </c>
      <c r="HJ114" s="158" t="s">
        <v>128</v>
      </c>
      <c r="HK114" s="158" t="s">
        <v>128</v>
      </c>
      <c r="HL114" s="158" t="s">
        <v>128</v>
      </c>
      <c r="HM114" s="158" t="s">
        <v>128</v>
      </c>
      <c r="HN114" s="158" t="s">
        <v>128</v>
      </c>
      <c r="HO114" s="158" t="s">
        <v>128</v>
      </c>
      <c r="HP114" s="158" t="s">
        <v>128</v>
      </c>
      <c r="HQ114" s="158" t="s">
        <v>128</v>
      </c>
      <c r="HR114" s="158" t="s">
        <v>128</v>
      </c>
      <c r="HS114" s="158" t="s">
        <v>128</v>
      </c>
      <c r="HT114" s="158" t="s">
        <v>128</v>
      </c>
      <c r="HU114" s="158" t="s">
        <v>128</v>
      </c>
      <c r="HV114" s="158" t="s">
        <v>128</v>
      </c>
      <c r="HW114" s="158" t="s">
        <v>128</v>
      </c>
      <c r="HX114" s="158" t="s">
        <v>128</v>
      </c>
      <c r="HY114" s="158" t="s">
        <v>128</v>
      </c>
      <c r="HZ114" s="158" t="s">
        <v>128</v>
      </c>
      <c r="IA114" s="158" t="s">
        <v>128</v>
      </c>
      <c r="IB114" s="158" t="s">
        <v>128</v>
      </c>
      <c r="IC114" s="158" t="s">
        <v>128</v>
      </c>
      <c r="ID114" s="158" t="s">
        <v>128</v>
      </c>
      <c r="IE114" s="158" t="s">
        <v>128</v>
      </c>
      <c r="IF114" s="158" t="s">
        <v>128</v>
      </c>
      <c r="IG114" s="158" t="s">
        <v>128</v>
      </c>
      <c r="IH114" s="158" t="s">
        <v>128</v>
      </c>
      <c r="II114" s="158" t="s">
        <v>128</v>
      </c>
      <c r="IJ114" s="158" t="s">
        <v>128</v>
      </c>
      <c r="IK114" s="158" t="s">
        <v>128</v>
      </c>
      <c r="IL114" s="158" t="s">
        <v>128</v>
      </c>
      <c r="IM114" s="158" t="s">
        <v>128</v>
      </c>
      <c r="IN114" s="158" t="s">
        <v>128</v>
      </c>
      <c r="IO114" s="158" t="s">
        <v>128</v>
      </c>
      <c r="IP114" s="158" t="s">
        <v>128</v>
      </c>
      <c r="IQ114" s="158" t="s">
        <v>128</v>
      </c>
      <c r="IR114" s="158" t="s">
        <v>128</v>
      </c>
      <c r="IS114" s="158" t="s">
        <v>128</v>
      </c>
      <c r="IT114" s="158" t="s">
        <v>128</v>
      </c>
      <c r="IU114" s="158" t="s">
        <v>128</v>
      </c>
      <c r="IV114" s="158" t="s">
        <v>128</v>
      </c>
      <c r="IW114" s="158" t="s">
        <v>128</v>
      </c>
      <c r="IX114" s="158" t="s">
        <v>128</v>
      </c>
      <c r="IY114" s="158" t="s">
        <v>128</v>
      </c>
      <c r="IZ114" s="158" t="s">
        <v>128</v>
      </c>
      <c r="JA114" s="158" t="s">
        <v>128</v>
      </c>
      <c r="JB114" s="158" t="s">
        <v>128</v>
      </c>
      <c r="JC114" s="158" t="s">
        <v>128</v>
      </c>
      <c r="JD114" s="158" t="s">
        <v>128</v>
      </c>
      <c r="JE114" s="158" t="s">
        <v>128</v>
      </c>
      <c r="JF114" s="158" t="s">
        <v>128</v>
      </c>
      <c r="JG114" s="158" t="s">
        <v>128</v>
      </c>
      <c r="JH114" s="158" t="s">
        <v>128</v>
      </c>
      <c r="JI114" s="158" t="s">
        <v>128</v>
      </c>
      <c r="JJ114" s="158" t="s">
        <v>128</v>
      </c>
      <c r="JK114" s="158" t="s">
        <v>128</v>
      </c>
      <c r="JL114" s="158" t="s">
        <v>128</v>
      </c>
      <c r="JM114" s="158" t="s">
        <v>128</v>
      </c>
      <c r="JN114" s="158" t="s">
        <v>128</v>
      </c>
      <c r="JO114" s="158" t="s">
        <v>128</v>
      </c>
      <c r="JP114" s="158" t="s">
        <v>128</v>
      </c>
      <c r="JQ114" s="158" t="s">
        <v>128</v>
      </c>
      <c r="JR114" s="158" t="s">
        <v>128</v>
      </c>
      <c r="JS114" s="158" t="s">
        <v>128</v>
      </c>
      <c r="JT114" s="158" t="s">
        <v>128</v>
      </c>
      <c r="JU114" s="158" t="s">
        <v>128</v>
      </c>
      <c r="JV114" s="158" t="s">
        <v>128</v>
      </c>
      <c r="JW114" s="158" t="s">
        <v>128</v>
      </c>
      <c r="JX114" s="158" t="s">
        <v>128</v>
      </c>
      <c r="JY114" s="158" t="s">
        <v>128</v>
      </c>
      <c r="JZ114" s="158" t="s">
        <v>128</v>
      </c>
      <c r="KA114" s="158" t="s">
        <v>128</v>
      </c>
      <c r="KB114" s="158" t="s">
        <v>128</v>
      </c>
      <c r="KC114" s="158" t="s">
        <v>128</v>
      </c>
      <c r="KD114" s="158" t="s">
        <v>128</v>
      </c>
      <c r="KE114" s="158" t="s">
        <v>128</v>
      </c>
      <c r="KF114" s="158" t="s">
        <v>128</v>
      </c>
      <c r="KG114" s="158" t="s">
        <v>128</v>
      </c>
      <c r="KH114" s="158" t="s">
        <v>128</v>
      </c>
      <c r="KI114" s="158" t="s">
        <v>128</v>
      </c>
      <c r="KJ114" s="158" t="s">
        <v>128</v>
      </c>
      <c r="KK114" s="158" t="s">
        <v>128</v>
      </c>
      <c r="KL114" s="158" t="s">
        <v>128</v>
      </c>
      <c r="KM114" s="158" t="s">
        <v>128</v>
      </c>
      <c r="KN114" s="158" t="s">
        <v>128</v>
      </c>
      <c r="KO114" s="158" t="s">
        <v>128</v>
      </c>
      <c r="KP114" s="158" t="s">
        <v>128</v>
      </c>
      <c r="KQ114" s="158" t="s">
        <v>128</v>
      </c>
      <c r="KR114" s="158" t="s">
        <v>128</v>
      </c>
      <c r="KS114" s="158" t="s">
        <v>128</v>
      </c>
      <c r="KT114" s="158" t="s">
        <v>128</v>
      </c>
      <c r="KU114" s="158" t="s">
        <v>128</v>
      </c>
      <c r="KV114" s="158" t="s">
        <v>128</v>
      </c>
      <c r="KW114" s="158" t="s">
        <v>128</v>
      </c>
      <c r="KX114" s="158" t="s">
        <v>128</v>
      </c>
      <c r="KY114" s="158" t="s">
        <v>128</v>
      </c>
      <c r="KZ114" s="158" t="s">
        <v>128</v>
      </c>
      <c r="LA114" s="158" t="s">
        <v>128</v>
      </c>
      <c r="LB114" s="158" t="s">
        <v>128</v>
      </c>
      <c r="LC114" s="158" t="s">
        <v>128</v>
      </c>
      <c r="LD114" s="158" t="s">
        <v>128</v>
      </c>
      <c r="LE114" s="158" t="s">
        <v>128</v>
      </c>
      <c r="LF114" s="158" t="s">
        <v>128</v>
      </c>
      <c r="LG114" s="158" t="s">
        <v>128</v>
      </c>
      <c r="LH114" s="158" t="s">
        <v>128</v>
      </c>
      <c r="LI114" s="158" t="s">
        <v>128</v>
      </c>
      <c r="LJ114" s="158" t="s">
        <v>128</v>
      </c>
      <c r="LK114" s="158" t="s">
        <v>128</v>
      </c>
      <c r="LL114" s="158" t="s">
        <v>128</v>
      </c>
      <c r="LM114" s="158" t="s">
        <v>128</v>
      </c>
      <c r="LN114" s="158" t="s">
        <v>128</v>
      </c>
      <c r="LO114" s="158" t="s">
        <v>128</v>
      </c>
      <c r="LP114" s="158" t="s">
        <v>128</v>
      </c>
      <c r="LQ114" s="158" t="s">
        <v>128</v>
      </c>
      <c r="LR114" s="158" t="s">
        <v>128</v>
      </c>
      <c r="LS114" s="158" t="s">
        <v>128</v>
      </c>
      <c r="LT114" s="158" t="s">
        <v>128</v>
      </c>
      <c r="LU114" s="158" t="s">
        <v>128</v>
      </c>
      <c r="LV114" s="158" t="s">
        <v>128</v>
      </c>
      <c r="LW114" s="158" t="s">
        <v>128</v>
      </c>
      <c r="LX114" s="158" t="s">
        <v>128</v>
      </c>
      <c r="LY114" s="158" t="s">
        <v>128</v>
      </c>
      <c r="LZ114" s="158" t="s">
        <v>128</v>
      </c>
      <c r="MA114" s="158" t="s">
        <v>128</v>
      </c>
      <c r="MB114" s="158" t="s">
        <v>128</v>
      </c>
      <c r="MC114" s="158" t="s">
        <v>128</v>
      </c>
      <c r="MD114" s="158" t="s">
        <v>128</v>
      </c>
      <c r="ME114" s="158" t="s">
        <v>128</v>
      </c>
      <c r="MF114" s="158" t="s">
        <v>128</v>
      </c>
      <c r="MG114" s="158" t="s">
        <v>128</v>
      </c>
      <c r="MH114" s="158" t="s">
        <v>128</v>
      </c>
      <c r="MI114" s="158" t="s">
        <v>128</v>
      </c>
      <c r="MJ114" s="158" t="s">
        <v>128</v>
      </c>
      <c r="MK114" s="158" t="s">
        <v>128</v>
      </c>
      <c r="ML114" s="158" t="s">
        <v>128</v>
      </c>
      <c r="MM114" s="158" t="s">
        <v>128</v>
      </c>
      <c r="MN114" s="158" t="s">
        <v>128</v>
      </c>
      <c r="MO114" s="158" t="s">
        <v>128</v>
      </c>
      <c r="MP114" s="158" t="s">
        <v>128</v>
      </c>
      <c r="MQ114" s="158" t="s">
        <v>128</v>
      </c>
      <c r="MR114" s="158" t="s">
        <v>128</v>
      </c>
      <c r="MS114" s="158" t="s">
        <v>128</v>
      </c>
      <c r="MT114" s="158" t="s">
        <v>128</v>
      </c>
      <c r="MU114" s="158" t="s">
        <v>128</v>
      </c>
      <c r="MV114" s="158" t="s">
        <v>128</v>
      </c>
      <c r="MW114" s="158" t="s">
        <v>128</v>
      </c>
      <c r="MX114" s="158" t="s">
        <v>128</v>
      </c>
      <c r="MY114" s="158" t="s">
        <v>128</v>
      </c>
      <c r="MZ114" s="158" t="s">
        <v>128</v>
      </c>
      <c r="NA114" s="158" t="s">
        <v>128</v>
      </c>
      <c r="NB114" s="158" t="s">
        <v>128</v>
      </c>
      <c r="NC114" s="158" t="s">
        <v>128</v>
      </c>
      <c r="ND114" s="158" t="s">
        <v>128</v>
      </c>
      <c r="NE114" s="158" t="s">
        <v>128</v>
      </c>
      <c r="NF114" s="158" t="s">
        <v>128</v>
      </c>
      <c r="NG114" s="158" t="s">
        <v>128</v>
      </c>
      <c r="NH114" s="158" t="s">
        <v>128</v>
      </c>
      <c r="NI114" s="158" t="s">
        <v>128</v>
      </c>
      <c r="NJ114" s="158" t="s">
        <v>128</v>
      </c>
      <c r="NK114" s="158" t="s">
        <v>128</v>
      </c>
      <c r="NL114" s="158" t="s">
        <v>128</v>
      </c>
      <c r="NM114" s="158" t="s">
        <v>128</v>
      </c>
      <c r="NN114" s="158" t="s">
        <v>128</v>
      </c>
      <c r="NO114" s="158" t="s">
        <v>128</v>
      </c>
      <c r="NP114" s="158" t="s">
        <v>128</v>
      </c>
      <c r="NQ114" s="158" t="s">
        <v>128</v>
      </c>
      <c r="NR114" s="158" t="s">
        <v>128</v>
      </c>
      <c r="NS114" s="158" t="s">
        <v>128</v>
      </c>
      <c r="NT114" s="158" t="s">
        <v>128</v>
      </c>
      <c r="NU114" s="158" t="s">
        <v>128</v>
      </c>
      <c r="NV114" s="158" t="s">
        <v>128</v>
      </c>
      <c r="NW114" s="158" t="s">
        <v>128</v>
      </c>
      <c r="NX114" s="158" t="s">
        <v>128</v>
      </c>
      <c r="NY114" s="158" t="s">
        <v>128</v>
      </c>
      <c r="NZ114" s="158" t="s">
        <v>128</v>
      </c>
      <c r="OA114" s="158" t="s">
        <v>128</v>
      </c>
      <c r="OB114" s="158" t="s">
        <v>128</v>
      </c>
      <c r="OC114" s="158" t="s">
        <v>128</v>
      </c>
      <c r="OD114" s="158" t="s">
        <v>128</v>
      </c>
      <c r="OE114" s="170" t="s">
        <v>128</v>
      </c>
      <c r="OF114" s="181"/>
      <c r="OG114" s="174">
        <f t="shared" si="451"/>
        <v>25.6</v>
      </c>
      <c r="OH114" s="66" t="str">
        <f t="shared" si="452"/>
        <v>kg/GJ delivered</v>
      </c>
      <c r="OI114" s="118">
        <f t="shared" si="453"/>
        <v>1.25</v>
      </c>
      <c r="OJ114" s="66" t="str">
        <f t="shared" si="454"/>
        <v>kg/GJ delivered</v>
      </c>
      <c r="OK114" s="66" t="str">
        <f t="shared" si="455"/>
        <v/>
      </c>
      <c r="OL114" s="66" t="str">
        <f t="shared" si="456"/>
        <v/>
      </c>
      <c r="OM114" s="159">
        <f t="shared" si="457"/>
        <v>742</v>
      </c>
      <c r="ON114" s="66" t="str">
        <f t="shared" si="458"/>
        <v>kg/GJ delivered</v>
      </c>
      <c r="OO114" s="118">
        <f t="shared" si="459"/>
        <v>1.08</v>
      </c>
      <c r="OP114" s="66" t="str">
        <f t="shared" si="460"/>
        <v>kg/GJ delivered</v>
      </c>
      <c r="OQ114" s="66" t="str">
        <f t="shared" si="461"/>
        <v/>
      </c>
      <c r="OR114" s="66" t="str">
        <f t="shared" si="462"/>
        <v/>
      </c>
      <c r="OS114" s="66" t="str">
        <f t="shared" si="463"/>
        <v/>
      </c>
      <c r="OT114" s="66" t="str">
        <f t="shared" si="464"/>
        <v/>
      </c>
      <c r="OU114" s="126">
        <f t="shared" si="465"/>
        <v>0.378</v>
      </c>
      <c r="OV114" s="66" t="str">
        <f t="shared" si="466"/>
        <v>kg/GJ delivered</v>
      </c>
      <c r="OW114" s="126">
        <f t="shared" si="467"/>
        <v>0.11899999999999999</v>
      </c>
      <c r="OX114" s="66" t="str">
        <f t="shared" si="468"/>
        <v>kg/GJ delivered</v>
      </c>
      <c r="OY114" s="66" t="str">
        <f t="shared" si="469"/>
        <v/>
      </c>
      <c r="OZ114" s="66" t="str">
        <f t="shared" si="470"/>
        <v/>
      </c>
      <c r="PA114" s="66" t="str">
        <f t="shared" si="471"/>
        <v/>
      </c>
      <c r="PB114" s="66" t="str">
        <f t="shared" si="472"/>
        <v/>
      </c>
      <c r="PC114" s="66" t="str">
        <f t="shared" si="473"/>
        <v/>
      </c>
      <c r="PD114" s="66" t="str">
        <f t="shared" si="474"/>
        <v/>
      </c>
      <c r="PE114" s="126">
        <f t="shared" si="475"/>
        <v>0.11600000000000001</v>
      </c>
      <c r="PF114" s="66" t="str">
        <f t="shared" si="476"/>
        <v>kg/GJ delivered</v>
      </c>
      <c r="PG114" s="66" t="str">
        <f t="shared" si="477"/>
        <v/>
      </c>
      <c r="PH114" s="66" t="str">
        <f t="shared" si="478"/>
        <v/>
      </c>
      <c r="PI114" s="66" t="str">
        <f t="shared" si="479"/>
        <v/>
      </c>
      <c r="PJ114" s="66" t="str">
        <f t="shared" si="480"/>
        <v/>
      </c>
      <c r="PK114" s="160">
        <f t="shared" si="481"/>
        <v>1.2999999999999999E-3</v>
      </c>
      <c r="PL114" s="66" t="str">
        <f t="shared" si="482"/>
        <v>kg/GJ delivered</v>
      </c>
      <c r="PM114" s="160">
        <f t="shared" si="483"/>
        <v>3.6499999999999998E-4</v>
      </c>
      <c r="PN114" s="66" t="str">
        <f t="shared" si="484"/>
        <v>kg/GJ delivered</v>
      </c>
      <c r="PO114" s="160">
        <f t="shared" si="485"/>
        <v>1.8200000000000002E-3</v>
      </c>
      <c r="PP114" s="66" t="str">
        <f t="shared" si="486"/>
        <v>kg/GJ delivered</v>
      </c>
      <c r="PQ114" s="160">
        <f t="shared" si="487"/>
        <v>4.1599999999999997E-4</v>
      </c>
      <c r="PR114" s="66" t="str">
        <f t="shared" si="488"/>
        <v>kg/GJ delivered</v>
      </c>
      <c r="PS114" s="160">
        <f t="shared" si="489"/>
        <v>5.3200000000000003E-4</v>
      </c>
      <c r="PT114" s="66" t="str">
        <f t="shared" si="490"/>
        <v>kg/GJ delivered</v>
      </c>
      <c r="PU114" s="126">
        <f t="shared" si="491"/>
        <v>0.39</v>
      </c>
      <c r="PV114" s="66" t="str">
        <f t="shared" si="492"/>
        <v>kg/GJ delivered</v>
      </c>
      <c r="PW114" s="126">
        <f t="shared" si="493"/>
        <v>1.5900000000000001E-2</v>
      </c>
      <c r="PX114" s="66" t="str">
        <f t="shared" si="494"/>
        <v>kg/GJ delivered</v>
      </c>
      <c r="PY114" s="66" t="str">
        <f t="shared" si="495"/>
        <v/>
      </c>
      <c r="PZ114" s="66" t="str">
        <f t="shared" si="496"/>
        <v/>
      </c>
      <c r="QA114" s="126">
        <f t="shared" si="497"/>
        <v>0.25800000000000001</v>
      </c>
      <c r="QB114" s="66" t="str">
        <f t="shared" si="498"/>
        <v>kg/GJ delivered</v>
      </c>
      <c r="QC114" s="118">
        <f t="shared" si="499"/>
        <v>1.0610000000000002</v>
      </c>
      <c r="QD114" s="66" t="str">
        <f t="shared" si="500"/>
        <v>kg/GJ delivered</v>
      </c>
      <c r="QE114" s="160">
        <f t="shared" si="501"/>
        <v>4.8899999999999996E-4</v>
      </c>
      <c r="QF114" s="66" t="str">
        <f t="shared" si="502"/>
        <v>kg/GJ delivered</v>
      </c>
      <c r="QG114" s="126">
        <f t="shared" si="503"/>
        <v>0.30499999999999999</v>
      </c>
      <c r="QH114" s="66" t="str">
        <f t="shared" si="504"/>
        <v>kg/GJ delivered</v>
      </c>
      <c r="QI114" s="160">
        <f t="shared" si="505"/>
        <v>4.1700000000000001E-3</v>
      </c>
      <c r="QJ114" s="66" t="str">
        <f t="shared" si="506"/>
        <v>kg/GJ delivered</v>
      </c>
      <c r="QK114" s="160">
        <f t="shared" si="507"/>
        <v>6.1600000000000005E-3</v>
      </c>
      <c r="QL114" s="66" t="str">
        <f t="shared" si="508"/>
        <v>kg/GJ delivered</v>
      </c>
      <c r="QM114" s="160">
        <f t="shared" si="509"/>
        <v>3.7000000000000002E-3</v>
      </c>
      <c r="QN114" s="66" t="str">
        <f t="shared" si="510"/>
        <v>kg/GJ delivered</v>
      </c>
      <c r="QO114" s="66" t="str">
        <f t="shared" si="511"/>
        <v/>
      </c>
      <c r="QP114" s="66" t="str">
        <f t="shared" si="512"/>
        <v/>
      </c>
      <c r="QQ114" s="160">
        <f t="shared" si="513"/>
        <v>2.8400000000000001E-3</v>
      </c>
      <c r="QR114" s="66" t="str">
        <f t="shared" si="514"/>
        <v>kg/GJ delivered</v>
      </c>
      <c r="QS114" s="160">
        <f t="shared" si="515"/>
        <v>1.16E-3</v>
      </c>
      <c r="QT114" s="66" t="str">
        <f t="shared" si="516"/>
        <v>kg/GJ delivered</v>
      </c>
      <c r="QU114" s="160">
        <f t="shared" si="517"/>
        <v>3.6999999999999999E-4</v>
      </c>
      <c r="QV114" s="66" t="str">
        <f t="shared" si="518"/>
        <v>kg/GJ delivered</v>
      </c>
      <c r="QW114" s="160">
        <f t="shared" si="519"/>
        <v>1.3899999999999997E-3</v>
      </c>
      <c r="QX114" s="66" t="str">
        <f t="shared" si="520"/>
        <v>kg/GJ delivered</v>
      </c>
      <c r="QY114" s="160">
        <f t="shared" si="521"/>
        <v>8.9700000000000005E-3</v>
      </c>
      <c r="QZ114" s="66" t="str">
        <f t="shared" si="522"/>
        <v>kg/GJ delivered</v>
      </c>
      <c r="RA114" s="126">
        <f t="shared" si="523"/>
        <v>5.7700000000000001E-2</v>
      </c>
      <c r="RB114" s="66" t="str">
        <f t="shared" si="524"/>
        <v>kg/GJ delivered</v>
      </c>
      <c r="RC114" s="126">
        <f t="shared" si="525"/>
        <v>0.16600000000000001</v>
      </c>
      <c r="RD114" s="66" t="str">
        <f t="shared" si="526"/>
        <v>kg/GJ delivered</v>
      </c>
      <c r="RE114" s="126">
        <f t="shared" si="527"/>
        <v>5.9700000000000003E-2</v>
      </c>
      <c r="RF114" s="66" t="str">
        <f t="shared" si="528"/>
        <v>kg/GJ delivered</v>
      </c>
      <c r="RG114" s="160">
        <f t="shared" si="529"/>
        <v>3.0500000000000002E-3</v>
      </c>
      <c r="RH114" s="66" t="str">
        <f t="shared" si="530"/>
        <v>kg/GJ delivered</v>
      </c>
      <c r="RI114" s="130">
        <f t="shared" si="531"/>
        <v>14.95048772228572</v>
      </c>
      <c r="RJ114" s="66" t="str">
        <f t="shared" si="532"/>
        <v>kg/GJ delivered</v>
      </c>
      <c r="RK114" s="66" t="str">
        <f t="shared" si="533"/>
        <v/>
      </c>
      <c r="RL114" s="66" t="str">
        <f t="shared" si="534"/>
        <v/>
      </c>
      <c r="RM114" s="160">
        <f t="shared" si="535"/>
        <v>7.92E-3</v>
      </c>
      <c r="RN114" s="66" t="str">
        <f t="shared" si="536"/>
        <v>kg/GJ delivered</v>
      </c>
      <c r="RO114" s="126">
        <f t="shared" si="537"/>
        <v>3.0000000000000002E-2</v>
      </c>
      <c r="RP114" s="66" t="str">
        <f t="shared" si="538"/>
        <v>kg/GJ delivered</v>
      </c>
      <c r="RQ114" s="160">
        <f t="shared" si="539"/>
        <v>9.5499999999999995E-3</v>
      </c>
      <c r="RR114" s="66" t="str">
        <f t="shared" si="540"/>
        <v>kg/GJ delivered</v>
      </c>
      <c r="RS114" s="66" t="str">
        <f t="shared" si="541"/>
        <v/>
      </c>
      <c r="RT114" s="66" t="str">
        <f t="shared" si="542"/>
        <v/>
      </c>
      <c r="RU114" s="66" t="str">
        <f t="shared" si="543"/>
        <v/>
      </c>
      <c r="RV114" s="66" t="str">
        <f t="shared" si="544"/>
        <v/>
      </c>
      <c r="RW114" s="160">
        <f t="shared" si="545"/>
        <v>8.3599999999999994E-4</v>
      </c>
      <c r="RX114" s="66" t="str">
        <f t="shared" si="546"/>
        <v>kg/GJ delivered</v>
      </c>
      <c r="RY114" s="160">
        <f t="shared" si="547"/>
        <v>5.22E-4</v>
      </c>
      <c r="RZ114" s="66" t="str">
        <f t="shared" si="548"/>
        <v>kg/GJ delivered</v>
      </c>
      <c r="SA114" s="160">
        <f t="shared" si="549"/>
        <v>1.1900000000000001E-3</v>
      </c>
      <c r="SB114" s="66" t="str">
        <f t="shared" si="550"/>
        <v>kg/GJ delivered</v>
      </c>
      <c r="SC114" s="160">
        <f t="shared" si="551"/>
        <v>4.1399999999999996E-3</v>
      </c>
      <c r="SD114" s="66" t="str">
        <f t="shared" si="552"/>
        <v>kg/GJ delivered</v>
      </c>
      <c r="SE114" s="160">
        <f t="shared" si="553"/>
        <v>1.58E-3</v>
      </c>
      <c r="SF114" s="66" t="str">
        <f t="shared" si="554"/>
        <v>kg/GJ delivered</v>
      </c>
      <c r="SG114" s="160">
        <f t="shared" si="555"/>
        <v>5.080000000000001E-4</v>
      </c>
      <c r="SH114" s="66" t="str">
        <f t="shared" si="556"/>
        <v>kg/GJ delivered</v>
      </c>
      <c r="SI114" s="160">
        <f t="shared" si="557"/>
        <v>3.7199999999999999E-4</v>
      </c>
      <c r="SJ114" s="66" t="str">
        <f t="shared" si="558"/>
        <v>kg/GJ delivered</v>
      </c>
      <c r="SK114" s="66" t="str">
        <f t="shared" si="559"/>
        <v/>
      </c>
      <c r="SL114" s="66" t="str">
        <f t="shared" si="560"/>
        <v/>
      </c>
      <c r="SM114" s="66" t="str">
        <f t="shared" si="561"/>
        <v/>
      </c>
      <c r="SN114" s="66" t="str">
        <f t="shared" si="562"/>
        <v/>
      </c>
      <c r="SO114" s="66" t="str">
        <f t="shared" si="563"/>
        <v/>
      </c>
      <c r="SP114" s="66" t="str">
        <f t="shared" si="564"/>
        <v/>
      </c>
      <c r="SQ114" s="66" t="str">
        <f t="shared" si="565"/>
        <v/>
      </c>
      <c r="SR114" s="66" t="str">
        <f t="shared" si="566"/>
        <v/>
      </c>
      <c r="SS114" s="66" t="str">
        <f t="shared" si="567"/>
        <v/>
      </c>
      <c r="ST114" s="66" t="str">
        <f t="shared" si="568"/>
        <v/>
      </c>
      <c r="SU114" s="66" t="str">
        <f t="shared" si="569"/>
        <v/>
      </c>
      <c r="SV114" s="66" t="str">
        <f t="shared" si="570"/>
        <v/>
      </c>
      <c r="SW114" s="66" t="str">
        <f t="shared" si="571"/>
        <v/>
      </c>
      <c r="SX114" s="66" t="str">
        <f t="shared" si="572"/>
        <v/>
      </c>
      <c r="SY114" s="66" t="str">
        <f t="shared" si="573"/>
        <v/>
      </c>
      <c r="SZ114" s="66" t="str">
        <f t="shared" si="574"/>
        <v/>
      </c>
      <c r="TA114" s="66" t="str">
        <f t="shared" si="575"/>
        <v/>
      </c>
      <c r="TB114" s="66" t="str">
        <f t="shared" si="576"/>
        <v/>
      </c>
      <c r="TC114" s="66" t="str">
        <f t="shared" si="577"/>
        <v/>
      </c>
      <c r="TD114" s="66" t="str">
        <f t="shared" si="578"/>
        <v/>
      </c>
      <c r="TE114" s="66" t="str">
        <f t="shared" si="579"/>
        <v/>
      </c>
      <c r="TF114" s="66" t="str">
        <f t="shared" si="580"/>
        <v/>
      </c>
      <c r="TG114" s="66" t="str">
        <f t="shared" si="581"/>
        <v/>
      </c>
      <c r="TH114" s="66" t="str">
        <f t="shared" si="582"/>
        <v/>
      </c>
      <c r="TI114" s="66" t="str">
        <f t="shared" si="583"/>
        <v/>
      </c>
      <c r="TJ114" s="66" t="str">
        <f t="shared" si="584"/>
        <v/>
      </c>
      <c r="TK114" s="66" t="str">
        <f t="shared" si="585"/>
        <v/>
      </c>
      <c r="TL114" s="66" t="str">
        <f t="shared" si="586"/>
        <v/>
      </c>
      <c r="TM114" s="66" t="str">
        <f t="shared" si="587"/>
        <v/>
      </c>
      <c r="TN114" s="66" t="str">
        <f t="shared" si="588"/>
        <v/>
      </c>
      <c r="TO114" s="66" t="str">
        <f t="shared" si="589"/>
        <v/>
      </c>
      <c r="TP114" s="66" t="str">
        <f t="shared" si="590"/>
        <v/>
      </c>
      <c r="TQ114" s="66" t="str">
        <f t="shared" si="591"/>
        <v/>
      </c>
      <c r="TR114" s="66" t="str">
        <f t="shared" si="592"/>
        <v/>
      </c>
      <c r="TS114" s="66" t="str">
        <f t="shared" si="593"/>
        <v/>
      </c>
      <c r="TT114" s="66" t="str">
        <f t="shared" si="594"/>
        <v/>
      </c>
      <c r="TU114" s="66" t="str">
        <f t="shared" si="595"/>
        <v/>
      </c>
      <c r="TV114" s="66" t="str">
        <f t="shared" si="596"/>
        <v/>
      </c>
      <c r="TW114" s="66" t="str">
        <f t="shared" si="597"/>
        <v/>
      </c>
      <c r="TX114" s="66" t="str">
        <f t="shared" si="598"/>
        <v/>
      </c>
      <c r="TY114" s="66" t="str">
        <f t="shared" si="599"/>
        <v/>
      </c>
      <c r="TZ114" s="66" t="str">
        <f t="shared" si="600"/>
        <v/>
      </c>
      <c r="UA114" s="66" t="str">
        <f t="shared" si="601"/>
        <v/>
      </c>
      <c r="UB114" s="66" t="str">
        <f t="shared" si="602"/>
        <v/>
      </c>
      <c r="UC114" s="66" t="str">
        <f t="shared" si="603"/>
        <v/>
      </c>
      <c r="UD114" s="66" t="str">
        <f t="shared" si="604"/>
        <v/>
      </c>
      <c r="UE114" s="66" t="str">
        <f t="shared" si="605"/>
        <v/>
      </c>
      <c r="UF114" s="66" t="str">
        <f t="shared" si="606"/>
        <v/>
      </c>
      <c r="UG114" s="66" t="str">
        <f t="shared" si="607"/>
        <v/>
      </c>
      <c r="UH114" s="66" t="str">
        <f t="shared" si="608"/>
        <v/>
      </c>
      <c r="UI114" s="66" t="str">
        <f t="shared" si="609"/>
        <v/>
      </c>
      <c r="UJ114" s="66" t="str">
        <f t="shared" si="610"/>
        <v/>
      </c>
      <c r="UK114" s="66" t="str">
        <f t="shared" si="611"/>
        <v/>
      </c>
      <c r="UL114" s="66" t="str">
        <f t="shared" si="612"/>
        <v/>
      </c>
      <c r="UM114" s="66" t="str">
        <f t="shared" si="613"/>
        <v/>
      </c>
      <c r="UN114" s="66" t="str">
        <f t="shared" si="614"/>
        <v/>
      </c>
      <c r="UO114" s="66" t="str">
        <f t="shared" si="615"/>
        <v/>
      </c>
      <c r="UP114" s="66" t="str">
        <f t="shared" si="616"/>
        <v/>
      </c>
      <c r="UQ114" s="66" t="str">
        <f t="shared" si="617"/>
        <v/>
      </c>
      <c r="UR114" s="66" t="str">
        <f t="shared" si="618"/>
        <v/>
      </c>
      <c r="US114" s="66" t="str">
        <f t="shared" si="619"/>
        <v/>
      </c>
      <c r="UT114" s="66" t="str">
        <f t="shared" si="620"/>
        <v/>
      </c>
      <c r="UU114" s="66" t="str">
        <f t="shared" si="621"/>
        <v/>
      </c>
      <c r="UV114" s="66" t="str">
        <f t="shared" si="622"/>
        <v/>
      </c>
      <c r="UW114" s="66" t="str">
        <f t="shared" si="623"/>
        <v/>
      </c>
      <c r="UX114" s="66" t="str">
        <f t="shared" si="624"/>
        <v/>
      </c>
      <c r="UY114" s="66" t="str">
        <f t="shared" si="625"/>
        <v/>
      </c>
      <c r="UZ114" s="66" t="str">
        <f t="shared" si="626"/>
        <v/>
      </c>
      <c r="VA114" s="66" t="str">
        <f t="shared" si="627"/>
        <v/>
      </c>
      <c r="VB114" s="66" t="str">
        <f t="shared" si="628"/>
        <v/>
      </c>
      <c r="VC114" s="66" t="str">
        <f t="shared" si="629"/>
        <v/>
      </c>
      <c r="VD114" s="66" t="str">
        <f t="shared" si="630"/>
        <v/>
      </c>
      <c r="VE114" s="66" t="str">
        <f t="shared" si="631"/>
        <v/>
      </c>
      <c r="VF114" s="66" t="str">
        <f t="shared" si="632"/>
        <v/>
      </c>
      <c r="VG114" s="66" t="str">
        <f t="shared" si="633"/>
        <v/>
      </c>
      <c r="VH114" s="66" t="str">
        <f t="shared" si="634"/>
        <v/>
      </c>
      <c r="VI114" s="66" t="str">
        <f t="shared" si="635"/>
        <v/>
      </c>
      <c r="VJ114" s="66" t="str">
        <f t="shared" si="636"/>
        <v/>
      </c>
      <c r="VK114" s="66" t="str">
        <f t="shared" si="637"/>
        <v/>
      </c>
      <c r="VL114" s="66" t="str">
        <f t="shared" si="638"/>
        <v/>
      </c>
      <c r="VM114" s="66" t="str">
        <f t="shared" si="639"/>
        <v/>
      </c>
      <c r="VN114" s="66" t="str">
        <f t="shared" si="640"/>
        <v/>
      </c>
      <c r="VO114" s="66" t="str">
        <f t="shared" si="641"/>
        <v/>
      </c>
      <c r="VP114" s="66" t="str">
        <f t="shared" si="642"/>
        <v/>
      </c>
      <c r="VQ114" s="66" t="str">
        <f t="shared" si="643"/>
        <v/>
      </c>
      <c r="VR114" s="66" t="str">
        <f t="shared" si="644"/>
        <v/>
      </c>
      <c r="VS114" s="66" t="str">
        <f t="shared" si="645"/>
        <v/>
      </c>
      <c r="VT114" s="66" t="str">
        <f t="shared" si="646"/>
        <v/>
      </c>
      <c r="VU114" s="66" t="str">
        <f t="shared" si="647"/>
        <v/>
      </c>
      <c r="VV114" s="66" t="str">
        <f t="shared" si="648"/>
        <v/>
      </c>
      <c r="VW114" s="66" t="str">
        <f t="shared" si="649"/>
        <v/>
      </c>
      <c r="VX114" s="66" t="str">
        <f t="shared" si="650"/>
        <v/>
      </c>
      <c r="VY114" s="66" t="str">
        <f t="shared" si="651"/>
        <v/>
      </c>
      <c r="VZ114" s="66" t="str">
        <f t="shared" si="652"/>
        <v/>
      </c>
      <c r="WA114" s="66" t="str">
        <f t="shared" si="653"/>
        <v/>
      </c>
      <c r="WB114" s="66" t="str">
        <f t="shared" si="654"/>
        <v/>
      </c>
      <c r="WC114" s="66" t="str">
        <f t="shared" si="655"/>
        <v/>
      </c>
      <c r="WD114" s="66" t="str">
        <f t="shared" si="656"/>
        <v/>
      </c>
      <c r="WE114" s="66" t="str">
        <f t="shared" si="657"/>
        <v/>
      </c>
      <c r="WF114" s="66" t="str">
        <f t="shared" si="658"/>
        <v/>
      </c>
      <c r="WG114" s="66" t="str">
        <f t="shared" si="659"/>
        <v/>
      </c>
      <c r="WH114" s="66" t="str">
        <f t="shared" si="660"/>
        <v/>
      </c>
      <c r="WI114" s="66" t="str">
        <f t="shared" si="661"/>
        <v/>
      </c>
      <c r="WJ114" s="66" t="str">
        <f t="shared" si="662"/>
        <v/>
      </c>
      <c r="WK114" s="66" t="str">
        <f t="shared" si="663"/>
        <v/>
      </c>
      <c r="WL114" s="66" t="str">
        <f t="shared" si="664"/>
        <v/>
      </c>
      <c r="WM114" s="66" t="str">
        <f t="shared" si="665"/>
        <v/>
      </c>
      <c r="WN114" s="66" t="str">
        <f t="shared" si="666"/>
        <v/>
      </c>
      <c r="WO114" s="66" t="str">
        <f t="shared" si="667"/>
        <v/>
      </c>
      <c r="WP114" s="66" t="str">
        <f t="shared" si="668"/>
        <v/>
      </c>
      <c r="WQ114" s="66" t="str">
        <f t="shared" si="669"/>
        <v/>
      </c>
      <c r="WR114" s="66" t="str">
        <f t="shared" si="670"/>
        <v/>
      </c>
      <c r="WS114" s="66" t="str">
        <f t="shared" si="671"/>
        <v/>
      </c>
      <c r="WT114" s="66" t="str">
        <f t="shared" si="672"/>
        <v/>
      </c>
      <c r="WU114" s="66" t="str">
        <f t="shared" si="673"/>
        <v/>
      </c>
      <c r="WV114" s="66" t="str">
        <f t="shared" si="674"/>
        <v/>
      </c>
      <c r="WW114" s="66" t="str">
        <f t="shared" si="675"/>
        <v/>
      </c>
      <c r="WX114" s="66" t="str">
        <f t="shared" si="676"/>
        <v/>
      </c>
      <c r="WY114" s="66" t="str">
        <f t="shared" si="677"/>
        <v/>
      </c>
      <c r="WZ114" s="66" t="str">
        <f t="shared" si="678"/>
        <v/>
      </c>
      <c r="XA114" s="66" t="str">
        <f t="shared" si="679"/>
        <v/>
      </c>
      <c r="XB114" s="66" t="str">
        <f t="shared" si="680"/>
        <v/>
      </c>
      <c r="XC114" s="66" t="str">
        <f t="shared" si="681"/>
        <v/>
      </c>
      <c r="XD114" s="66" t="str">
        <f t="shared" si="682"/>
        <v/>
      </c>
      <c r="XE114" s="66" t="str">
        <f t="shared" si="683"/>
        <v/>
      </c>
      <c r="XF114" s="66" t="str">
        <f t="shared" si="684"/>
        <v/>
      </c>
      <c r="XG114" s="66" t="str">
        <f t="shared" si="685"/>
        <v/>
      </c>
      <c r="XH114" s="66" t="str">
        <f t="shared" si="686"/>
        <v/>
      </c>
      <c r="XI114" s="66" t="str">
        <f t="shared" si="687"/>
        <v/>
      </c>
      <c r="XJ114" s="66" t="str">
        <f t="shared" si="688"/>
        <v/>
      </c>
      <c r="XK114" s="66" t="str">
        <f t="shared" si="689"/>
        <v/>
      </c>
      <c r="XL114" s="66" t="str">
        <f t="shared" si="690"/>
        <v/>
      </c>
      <c r="XM114" s="66" t="str">
        <f t="shared" si="691"/>
        <v/>
      </c>
      <c r="XN114" s="66" t="str">
        <f t="shared" si="692"/>
        <v/>
      </c>
      <c r="XO114" s="66" t="str">
        <f t="shared" si="693"/>
        <v/>
      </c>
      <c r="XP114" s="66" t="str">
        <f t="shared" si="694"/>
        <v/>
      </c>
      <c r="XQ114" s="66" t="str">
        <f t="shared" si="695"/>
        <v/>
      </c>
      <c r="XR114" s="66" t="str">
        <f t="shared" si="696"/>
        <v/>
      </c>
      <c r="XS114" s="66" t="str">
        <f t="shared" si="697"/>
        <v/>
      </c>
      <c r="XT114" s="66" t="str">
        <f t="shared" si="698"/>
        <v/>
      </c>
      <c r="XU114" s="66" t="str">
        <f t="shared" si="699"/>
        <v/>
      </c>
      <c r="XV114" s="66" t="str">
        <f t="shared" si="700"/>
        <v/>
      </c>
      <c r="XW114" s="66" t="str">
        <f t="shared" si="701"/>
        <v/>
      </c>
      <c r="XX114" s="66" t="str">
        <f t="shared" si="702"/>
        <v/>
      </c>
      <c r="XY114" s="66" t="str">
        <f t="shared" si="703"/>
        <v/>
      </c>
      <c r="XZ114" s="66" t="str">
        <f t="shared" si="704"/>
        <v/>
      </c>
      <c r="YA114" s="66" t="str">
        <f t="shared" si="705"/>
        <v/>
      </c>
      <c r="YB114" s="66" t="str">
        <f t="shared" si="706"/>
        <v/>
      </c>
      <c r="YC114" s="66" t="str">
        <f t="shared" si="707"/>
        <v/>
      </c>
      <c r="YD114" s="66" t="str">
        <f t="shared" si="708"/>
        <v/>
      </c>
      <c r="YE114" s="66" t="str">
        <f t="shared" si="709"/>
        <v/>
      </c>
      <c r="YF114" s="66" t="str">
        <f t="shared" si="710"/>
        <v/>
      </c>
      <c r="YG114" s="66" t="str">
        <f t="shared" si="711"/>
        <v/>
      </c>
      <c r="YH114" s="66" t="str">
        <f t="shared" si="712"/>
        <v/>
      </c>
      <c r="YI114" s="66" t="str">
        <f t="shared" si="713"/>
        <v/>
      </c>
      <c r="YJ114" s="66" t="str">
        <f t="shared" si="714"/>
        <v/>
      </c>
      <c r="YK114" s="66" t="str">
        <f t="shared" si="715"/>
        <v/>
      </c>
      <c r="YL114" s="66" t="str">
        <f t="shared" si="716"/>
        <v/>
      </c>
      <c r="YM114" s="66" t="str">
        <f t="shared" si="717"/>
        <v/>
      </c>
      <c r="YN114" s="66" t="str">
        <f t="shared" si="718"/>
        <v/>
      </c>
      <c r="YO114" s="66" t="str">
        <f t="shared" si="719"/>
        <v/>
      </c>
      <c r="YP114" s="66" t="str">
        <f t="shared" si="720"/>
        <v/>
      </c>
      <c r="YQ114" s="66" t="str">
        <f t="shared" si="721"/>
        <v/>
      </c>
      <c r="YR114" s="66" t="str">
        <f t="shared" si="722"/>
        <v/>
      </c>
      <c r="YS114" s="66" t="str">
        <f t="shared" si="723"/>
        <v/>
      </c>
      <c r="YT114" s="66" t="str">
        <f t="shared" si="724"/>
        <v/>
      </c>
      <c r="YU114" s="66" t="str">
        <f t="shared" si="725"/>
        <v/>
      </c>
      <c r="YV114" s="66" t="str">
        <f t="shared" si="726"/>
        <v/>
      </c>
      <c r="YW114" s="66" t="str">
        <f t="shared" si="727"/>
        <v/>
      </c>
      <c r="YX114" s="66" t="str">
        <f t="shared" si="728"/>
        <v/>
      </c>
      <c r="YY114" s="66" t="str">
        <f t="shared" si="729"/>
        <v/>
      </c>
      <c r="YZ114" s="66" t="str">
        <f t="shared" si="730"/>
        <v/>
      </c>
      <c r="ZA114" s="66" t="str">
        <f t="shared" si="731"/>
        <v/>
      </c>
      <c r="ZB114" s="66" t="str">
        <f t="shared" si="732"/>
        <v/>
      </c>
      <c r="ZC114" s="66" t="str">
        <f t="shared" si="733"/>
        <v/>
      </c>
      <c r="ZD114" s="66" t="str">
        <f t="shared" si="734"/>
        <v/>
      </c>
      <c r="ZE114" s="66" t="str">
        <f t="shared" si="735"/>
        <v/>
      </c>
      <c r="ZF114" s="66" t="str">
        <f t="shared" si="736"/>
        <v/>
      </c>
      <c r="ZG114" s="66" t="str">
        <f t="shared" si="737"/>
        <v/>
      </c>
      <c r="ZH114" s="66" t="str">
        <f t="shared" si="738"/>
        <v/>
      </c>
      <c r="ZI114" s="66" t="str">
        <f t="shared" si="739"/>
        <v/>
      </c>
      <c r="ZJ114" s="66" t="str">
        <f t="shared" si="740"/>
        <v/>
      </c>
      <c r="ZK114" s="66" t="str">
        <f t="shared" si="741"/>
        <v/>
      </c>
      <c r="ZL114" s="66" t="str">
        <f t="shared" si="742"/>
        <v/>
      </c>
      <c r="ZM114" s="66" t="str">
        <f t="shared" si="743"/>
        <v/>
      </c>
      <c r="ZN114" s="66" t="str">
        <f t="shared" si="744"/>
        <v/>
      </c>
      <c r="ZO114" s="66" t="str">
        <f t="shared" si="745"/>
        <v/>
      </c>
      <c r="ZP114" s="66" t="str">
        <f t="shared" si="746"/>
        <v/>
      </c>
      <c r="ZQ114" s="66" t="str">
        <f t="shared" si="747"/>
        <v/>
      </c>
      <c r="ZR114" s="66" t="str">
        <f t="shared" si="748"/>
        <v/>
      </c>
      <c r="ZS114" s="66" t="str">
        <f t="shared" si="749"/>
        <v/>
      </c>
      <c r="ZT114" s="66" t="str">
        <f t="shared" si="750"/>
        <v/>
      </c>
      <c r="ZU114" s="66" t="str">
        <f t="shared" si="751"/>
        <v/>
      </c>
      <c r="ZV114" s="66" t="str">
        <f t="shared" si="752"/>
        <v/>
      </c>
      <c r="ZW114" s="66" t="str">
        <f t="shared" si="753"/>
        <v/>
      </c>
      <c r="ZX114" s="66" t="str">
        <f t="shared" si="754"/>
        <v/>
      </c>
      <c r="ZY114" s="66" t="str">
        <f t="shared" si="755"/>
        <v/>
      </c>
      <c r="ZZ114" s="66" t="str">
        <f t="shared" si="756"/>
        <v/>
      </c>
      <c r="AAA114" s="66" t="str">
        <f t="shared" si="757"/>
        <v/>
      </c>
      <c r="AAB114" s="66" t="str">
        <f t="shared" si="758"/>
        <v/>
      </c>
      <c r="AAC114" s="66" t="str">
        <f t="shared" si="759"/>
        <v/>
      </c>
      <c r="AAD114" s="66" t="str">
        <f t="shared" si="760"/>
        <v/>
      </c>
      <c r="AAE114" s="66" t="str">
        <f t="shared" si="761"/>
        <v/>
      </c>
      <c r="AAF114" s="66" t="str">
        <f t="shared" si="762"/>
        <v/>
      </c>
      <c r="AAG114" s="66" t="str">
        <f t="shared" si="763"/>
        <v/>
      </c>
      <c r="AAH114" s="66" t="str">
        <f t="shared" si="764"/>
        <v/>
      </c>
      <c r="AAI114" s="66" t="str">
        <f t="shared" si="765"/>
        <v/>
      </c>
      <c r="AAJ114" s="66" t="str">
        <f t="shared" si="766"/>
        <v/>
      </c>
      <c r="AAK114" s="66" t="str">
        <f t="shared" si="767"/>
        <v/>
      </c>
      <c r="AAL114" s="66" t="str">
        <f t="shared" si="768"/>
        <v/>
      </c>
      <c r="AAM114" s="66" t="str">
        <f t="shared" si="769"/>
        <v/>
      </c>
      <c r="AAN114" s="66" t="str">
        <f t="shared" si="770"/>
        <v/>
      </c>
      <c r="AAO114" s="66" t="str">
        <f t="shared" si="771"/>
        <v/>
      </c>
      <c r="AAP114" s="66" t="str">
        <f t="shared" si="772"/>
        <v/>
      </c>
      <c r="AAQ114" s="66" t="str">
        <f t="shared" si="773"/>
        <v/>
      </c>
      <c r="AAR114" s="66" t="str">
        <f t="shared" si="774"/>
        <v/>
      </c>
      <c r="AAS114" s="66" t="str">
        <f t="shared" si="775"/>
        <v/>
      </c>
      <c r="AAT114" s="66" t="str">
        <f t="shared" si="776"/>
        <v/>
      </c>
      <c r="AAU114" s="66" t="str">
        <f t="shared" si="777"/>
        <v/>
      </c>
      <c r="AAV114" s="66" t="str">
        <f t="shared" si="778"/>
        <v/>
      </c>
      <c r="AAW114" s="66" t="str">
        <f t="shared" si="779"/>
        <v/>
      </c>
      <c r="AAX114" s="66" t="str">
        <f t="shared" si="780"/>
        <v/>
      </c>
      <c r="AAY114" s="66" t="str">
        <f t="shared" si="781"/>
        <v/>
      </c>
      <c r="AAZ114" s="66" t="str">
        <f t="shared" si="782"/>
        <v/>
      </c>
      <c r="ABA114" s="66" t="str">
        <f t="shared" si="783"/>
        <v/>
      </c>
      <c r="ABB114" s="66" t="str">
        <f t="shared" si="784"/>
        <v/>
      </c>
      <c r="ABC114" s="66" t="str">
        <f t="shared" si="785"/>
        <v/>
      </c>
      <c r="ABD114" s="66" t="str">
        <f t="shared" si="786"/>
        <v/>
      </c>
      <c r="ABE114" s="66" t="str">
        <f t="shared" si="787"/>
        <v/>
      </c>
      <c r="ABF114" s="66" t="str">
        <f t="shared" si="788"/>
        <v/>
      </c>
      <c r="ABG114" s="66" t="str">
        <f t="shared" si="789"/>
        <v/>
      </c>
      <c r="ABH114" s="66" t="str">
        <f t="shared" si="790"/>
        <v/>
      </c>
      <c r="ABI114" s="66" t="str">
        <f t="shared" si="791"/>
        <v/>
      </c>
      <c r="ABJ114" s="66" t="str">
        <f t="shared" si="792"/>
        <v/>
      </c>
      <c r="ABK114" s="66" t="str">
        <f t="shared" si="793"/>
        <v/>
      </c>
      <c r="ABL114" s="66" t="str">
        <f t="shared" si="794"/>
        <v/>
      </c>
      <c r="ABM114" s="66" t="str">
        <f t="shared" si="795"/>
        <v/>
      </c>
      <c r="ABN114" s="66" t="str">
        <f t="shared" si="796"/>
        <v/>
      </c>
      <c r="ABO114" s="66" t="str">
        <f t="shared" si="797"/>
        <v/>
      </c>
      <c r="ABP114" s="66" t="str">
        <f t="shared" si="798"/>
        <v/>
      </c>
      <c r="ABQ114" s="66" t="str">
        <f t="shared" si="799"/>
        <v/>
      </c>
      <c r="ABR114" s="66" t="str">
        <f t="shared" si="800"/>
        <v/>
      </c>
      <c r="ABS114" s="66" t="str">
        <f t="shared" si="801"/>
        <v/>
      </c>
      <c r="ABT114" s="66" t="str">
        <f t="shared" si="802"/>
        <v/>
      </c>
      <c r="ABU114" s="66" t="str">
        <f t="shared" si="803"/>
        <v/>
      </c>
      <c r="ABV114" s="66" t="str">
        <f t="shared" si="804"/>
        <v/>
      </c>
      <c r="ABW114" s="66" t="str">
        <f t="shared" si="805"/>
        <v/>
      </c>
      <c r="ABX114" s="66" t="str">
        <f t="shared" si="806"/>
        <v/>
      </c>
      <c r="ABY114" s="66" t="str">
        <f t="shared" si="807"/>
        <v/>
      </c>
      <c r="ABZ114" s="66" t="str">
        <f t="shared" si="808"/>
        <v/>
      </c>
      <c r="ACA114" s="66" t="str">
        <f t="shared" si="809"/>
        <v/>
      </c>
      <c r="ACB114" s="66" t="str">
        <f t="shared" si="810"/>
        <v/>
      </c>
      <c r="ACC114" s="66" t="str">
        <f t="shared" si="811"/>
        <v/>
      </c>
      <c r="ACD114" s="66" t="str">
        <f t="shared" si="812"/>
        <v/>
      </c>
      <c r="ACE114" s="66" t="str">
        <f t="shared" si="813"/>
        <v/>
      </c>
      <c r="ACF114" s="66" t="str">
        <f t="shared" si="814"/>
        <v/>
      </c>
      <c r="ACG114" s="66" t="str">
        <f t="shared" si="815"/>
        <v/>
      </c>
      <c r="ACH114" s="66" t="str">
        <f t="shared" si="816"/>
        <v/>
      </c>
      <c r="ACI114" s="66" t="str">
        <f t="shared" si="817"/>
        <v/>
      </c>
      <c r="ACJ114" s="66" t="str">
        <f t="shared" si="818"/>
        <v/>
      </c>
      <c r="ACK114" s="66" t="str">
        <f t="shared" si="819"/>
        <v/>
      </c>
      <c r="ACL114" s="66" t="str">
        <f t="shared" si="820"/>
        <v/>
      </c>
      <c r="ACM114" s="66" t="str">
        <f t="shared" ref="ACM114:ACN114" si="872">IF(AND(ACS$3="Unit", ACL114=""), "", IF(AND(ACS$3="Unit", ACL114="-"),"", IF(ACS$3="Unit", "kg/GJ delivered", IF(AND(NY114&lt;&gt;"", NY114&lt;&gt;"-", NX114="-"),"", IF($H114="","", IF(NX114="nd", "",IF(NX114="&lt;n.a.&gt;", "", IF(NY114="#/MJ", "", IF(NY114="kg/GJ delivered",NX114,IF(NY114="g/MJ delivered",NX114,IF(NY114="kg/MJ delivered",NX114*1000,IF(NY114="mg/MJ delivered",NX114/1000,IF(NY114="g/kg",((NX114)*(1/$I114)*(1/$H114)),IF(NY114="mg/kg",((NX114/1000)*(1/$I114)*(1/$H114)),IF(NY114="mg/MJ delivered",NX114/1000,IF(NY114="-","","Error"))))))))))))))))</f>
        <v/>
      </c>
      <c r="ACN114" s="66" t="str">
        <f t="shared" si="872"/>
        <v/>
      </c>
      <c r="ACO114" s="66" t="str">
        <f t="shared" si="822"/>
        <v/>
      </c>
      <c r="ACP114" s="66" t="str">
        <f t="shared" si="823"/>
        <v/>
      </c>
      <c r="ACQ114" s="66" t="str">
        <f t="shared" si="824"/>
        <v/>
      </c>
      <c r="ACR114" s="66" t="str">
        <f t="shared" si="825"/>
        <v/>
      </c>
      <c r="ACS114" s="66" t="str">
        <f t="shared" si="826"/>
        <v/>
      </c>
      <c r="ACT114" s="66" t="str">
        <f t="shared" si="827"/>
        <v/>
      </c>
    </row>
    <row r="115" spans="2:774" ht="15.75" customHeight="1" x14ac:dyDescent="0.25">
      <c r="B115" s="66">
        <v>44</v>
      </c>
      <c r="C115" s="66" t="s">
        <v>243</v>
      </c>
      <c r="D115" s="66" t="s">
        <v>241</v>
      </c>
      <c r="E115" s="156" t="s">
        <v>1609</v>
      </c>
      <c r="F115" s="66" t="s">
        <v>178</v>
      </c>
      <c r="G115" s="157" t="s">
        <v>490</v>
      </c>
      <c r="H115" s="126">
        <v>0.14269999999999999</v>
      </c>
      <c r="I115" s="130">
        <f>'Heating Values'!$D$21</f>
        <v>27.300999999999998</v>
      </c>
      <c r="J115" s="66" t="str">
        <f t="shared" si="449"/>
        <v>Coal Powder, Traditional, CN</v>
      </c>
      <c r="K115" s="66" t="s">
        <v>1589</v>
      </c>
      <c r="L115" s="161"/>
      <c r="M115" s="161"/>
      <c r="N115" s="161"/>
      <c r="O115" s="66" t="s">
        <v>2232</v>
      </c>
      <c r="P115" s="66" t="str">
        <f t="shared" si="852"/>
        <v>CN</v>
      </c>
      <c r="Q115" s="66" t="s">
        <v>87</v>
      </c>
      <c r="R115" s="163">
        <v>1.8100000000000002E-2</v>
      </c>
      <c r="S115" s="158" t="s">
        <v>173</v>
      </c>
      <c r="T115" s="166">
        <v>2.2400000000000002E-3</v>
      </c>
      <c r="U115" s="158" t="s">
        <v>173</v>
      </c>
      <c r="V115" s="158" t="s">
        <v>128</v>
      </c>
      <c r="W115" s="158" t="s">
        <v>128</v>
      </c>
      <c r="X115" s="163">
        <v>0.64300000000000002</v>
      </c>
      <c r="Y115" s="158" t="s">
        <v>173</v>
      </c>
      <c r="Z115" s="166">
        <v>2.65E-3</v>
      </c>
      <c r="AA115" s="158" t="s">
        <v>173</v>
      </c>
      <c r="AB115" s="158" t="s">
        <v>128</v>
      </c>
      <c r="AC115" s="158" t="s">
        <v>128</v>
      </c>
      <c r="AD115" s="158" t="s">
        <v>128</v>
      </c>
      <c r="AE115" s="158" t="s">
        <v>128</v>
      </c>
      <c r="AF115" s="166">
        <v>6.1899999999999998E-4</v>
      </c>
      <c r="AG115" s="158" t="s">
        <v>173</v>
      </c>
      <c r="AH115" s="166">
        <v>3.8899999999999997E-5</v>
      </c>
      <c r="AI115" s="158" t="s">
        <v>173</v>
      </c>
      <c r="AJ115" s="158" t="s">
        <v>128</v>
      </c>
      <c r="AK115" s="158" t="s">
        <v>128</v>
      </c>
      <c r="AL115" s="158" t="s">
        <v>128</v>
      </c>
      <c r="AM115" s="158" t="s">
        <v>128</v>
      </c>
      <c r="AN115" s="158" t="s">
        <v>128</v>
      </c>
      <c r="AO115" s="158" t="s">
        <v>128</v>
      </c>
      <c r="AP115" s="166">
        <v>3.8100000000000005E-5</v>
      </c>
      <c r="AQ115" s="158" t="s">
        <v>173</v>
      </c>
      <c r="AR115" s="158" t="s">
        <v>128</v>
      </c>
      <c r="AS115" s="158" t="s">
        <v>128</v>
      </c>
      <c r="AT115" s="158" t="s">
        <v>128</v>
      </c>
      <c r="AU115" s="158" t="s">
        <v>128</v>
      </c>
      <c r="AV115" s="166">
        <v>2.1288359788359789E-6</v>
      </c>
      <c r="AW115" s="158" t="s">
        <v>173</v>
      </c>
      <c r="AX115" s="166">
        <v>5.9771164021164017E-7</v>
      </c>
      <c r="AY115" s="158" t="s">
        <v>173</v>
      </c>
      <c r="AZ115" s="166">
        <v>2.9803703703703704E-6</v>
      </c>
      <c r="BA115" s="158" t="s">
        <v>173</v>
      </c>
      <c r="BB115" s="166">
        <v>6.8122751322751315E-7</v>
      </c>
      <c r="BC115" s="158" t="s">
        <v>173</v>
      </c>
      <c r="BD115" s="166">
        <v>8.7118518518518518E-7</v>
      </c>
      <c r="BE115" s="158" t="s">
        <v>173</v>
      </c>
      <c r="BF115" s="166">
        <v>6.3865079365079357E-4</v>
      </c>
      <c r="BG115" s="158" t="s">
        <v>173</v>
      </c>
      <c r="BH115" s="166">
        <v>2.6037301587301585E-5</v>
      </c>
      <c r="BI115" s="158" t="s">
        <v>173</v>
      </c>
      <c r="BJ115" s="158" t="s">
        <v>128</v>
      </c>
      <c r="BK115" s="158" t="s">
        <v>128</v>
      </c>
      <c r="BL115" s="166">
        <v>4.2249206349206345E-4</v>
      </c>
      <c r="BM115" s="158" t="s">
        <v>173</v>
      </c>
      <c r="BN115" s="166">
        <v>1.737457671957672E-3</v>
      </c>
      <c r="BO115" s="158" t="s">
        <v>173</v>
      </c>
      <c r="BP115" s="166">
        <v>8.0076984126984119E-7</v>
      </c>
      <c r="BQ115" s="158" t="s">
        <v>173</v>
      </c>
      <c r="BR115" s="166">
        <v>4.9945767195767193E-4</v>
      </c>
      <c r="BS115" s="158" t="s">
        <v>173</v>
      </c>
      <c r="BT115" s="166">
        <v>6.8286507936507933E-6</v>
      </c>
      <c r="BU115" s="158" t="s">
        <v>173</v>
      </c>
      <c r="BV115" s="166">
        <v>1.0087407407407406E-5</v>
      </c>
      <c r="BW115" s="158" t="s">
        <v>173</v>
      </c>
      <c r="BX115" s="166">
        <v>6.0589947089947087E-6</v>
      </c>
      <c r="BY115" s="158" t="s">
        <v>173</v>
      </c>
      <c r="BZ115" s="158" t="s">
        <v>128</v>
      </c>
      <c r="CA115" s="158" t="s">
        <v>128</v>
      </c>
      <c r="CB115" s="166">
        <v>4.65068783068783E-6</v>
      </c>
      <c r="CC115" s="158" t="s">
        <v>173</v>
      </c>
      <c r="CD115" s="166">
        <v>1.8995767195767192E-6</v>
      </c>
      <c r="CE115" s="158" t="s">
        <v>173</v>
      </c>
      <c r="CF115" s="166">
        <v>6.0589947089947083E-7</v>
      </c>
      <c r="CG115" s="158" t="s">
        <v>173</v>
      </c>
      <c r="CH115" s="166">
        <v>2.2762169312169307E-6</v>
      </c>
      <c r="CI115" s="158" t="s">
        <v>173</v>
      </c>
      <c r="CJ115" s="166">
        <v>1.4688968253968254E-5</v>
      </c>
      <c r="CK115" s="158" t="s">
        <v>173</v>
      </c>
      <c r="CL115" s="166">
        <v>9.4487566137566126E-5</v>
      </c>
      <c r="CM115" s="158" t="s">
        <v>173</v>
      </c>
      <c r="CN115" s="166">
        <v>2.718359788359788E-4</v>
      </c>
      <c r="CO115" s="158" t="s">
        <v>173</v>
      </c>
      <c r="CP115" s="166">
        <v>9.7762698412698405E-5</v>
      </c>
      <c r="CQ115" s="158" t="s">
        <v>173</v>
      </c>
      <c r="CR115" s="166">
        <v>4.9945767195767188E-6</v>
      </c>
      <c r="CS115" s="158" t="s">
        <v>173</v>
      </c>
      <c r="CT115" s="163">
        <v>1.8481191550183611E-2</v>
      </c>
      <c r="CU115" s="158" t="s">
        <v>173</v>
      </c>
      <c r="CV115" s="158" t="s">
        <v>128</v>
      </c>
      <c r="CW115" s="158" t="s">
        <v>128</v>
      </c>
      <c r="CX115" s="166">
        <v>1.2969523809523809E-5</v>
      </c>
      <c r="CY115" s="158" t="s">
        <v>173</v>
      </c>
      <c r="CZ115" s="166">
        <v>4.9126984126984125E-5</v>
      </c>
      <c r="DA115" s="158" t="s">
        <v>173</v>
      </c>
      <c r="DB115" s="166">
        <v>1.5638756613756614E-5</v>
      </c>
      <c r="DC115" s="158" t="s">
        <v>173</v>
      </c>
      <c r="DD115" s="158" t="s">
        <v>128</v>
      </c>
      <c r="DE115" s="158" t="s">
        <v>128</v>
      </c>
      <c r="DF115" s="158" t="s">
        <v>128</v>
      </c>
      <c r="DG115" s="158" t="s">
        <v>128</v>
      </c>
      <c r="DH115" s="166">
        <v>1.3690052910052907E-6</v>
      </c>
      <c r="DI115" s="158" t="s">
        <v>173</v>
      </c>
      <c r="DJ115" s="166">
        <v>8.5480952380952377E-7</v>
      </c>
      <c r="DK115" s="158" t="s">
        <v>173</v>
      </c>
      <c r="DL115" s="166">
        <v>1.9487037037037036E-6</v>
      </c>
      <c r="DM115" s="158" t="s">
        <v>173</v>
      </c>
      <c r="DN115" s="166">
        <v>6.7795238095238081E-6</v>
      </c>
      <c r="DO115" s="158" t="s">
        <v>173</v>
      </c>
      <c r="DP115" s="166">
        <v>2.5873544973544973E-6</v>
      </c>
      <c r="DQ115" s="158" t="s">
        <v>173</v>
      </c>
      <c r="DR115" s="166">
        <v>8.3188359788359791E-7</v>
      </c>
      <c r="DS115" s="158" t="s">
        <v>173</v>
      </c>
      <c r="DT115" s="166">
        <v>6.0917460317460315E-7</v>
      </c>
      <c r="DU115" s="158" t="s">
        <v>173</v>
      </c>
      <c r="DV115" s="158" t="s">
        <v>128</v>
      </c>
      <c r="DW115" s="158" t="s">
        <v>128</v>
      </c>
      <c r="DX115" s="158" t="s">
        <v>128</v>
      </c>
      <c r="DY115" s="158" t="s">
        <v>128</v>
      </c>
      <c r="DZ115" s="158" t="s">
        <v>128</v>
      </c>
      <c r="EA115" s="158" t="s">
        <v>128</v>
      </c>
      <c r="EB115" s="158" t="s">
        <v>128</v>
      </c>
      <c r="EC115" s="158" t="s">
        <v>128</v>
      </c>
      <c r="ED115" s="158" t="s">
        <v>128</v>
      </c>
      <c r="EE115" s="158" t="s">
        <v>128</v>
      </c>
      <c r="EF115" s="158" t="s">
        <v>128</v>
      </c>
      <c r="EG115" s="158" t="s">
        <v>128</v>
      </c>
      <c r="EH115" s="158" t="s">
        <v>128</v>
      </c>
      <c r="EI115" s="158" t="s">
        <v>128</v>
      </c>
      <c r="EJ115" s="158" t="s">
        <v>128</v>
      </c>
      <c r="EK115" s="158" t="s">
        <v>128</v>
      </c>
      <c r="EL115" s="158" t="s">
        <v>128</v>
      </c>
      <c r="EM115" s="158" t="s">
        <v>128</v>
      </c>
      <c r="EN115" s="158" t="s">
        <v>128</v>
      </c>
      <c r="EO115" s="158" t="s">
        <v>128</v>
      </c>
      <c r="EP115" s="158" t="s">
        <v>128</v>
      </c>
      <c r="EQ115" s="158" t="s">
        <v>128</v>
      </c>
      <c r="ER115" s="158" t="s">
        <v>128</v>
      </c>
      <c r="ES115" s="158" t="s">
        <v>128</v>
      </c>
      <c r="ET115" s="158" t="s">
        <v>128</v>
      </c>
      <c r="EU115" s="158" t="s">
        <v>128</v>
      </c>
      <c r="EV115" s="158" t="s">
        <v>128</v>
      </c>
      <c r="EW115" s="158" t="s">
        <v>128</v>
      </c>
      <c r="EX115" s="158" t="s">
        <v>128</v>
      </c>
      <c r="EY115" s="158" t="s">
        <v>128</v>
      </c>
      <c r="EZ115" s="158" t="s">
        <v>128</v>
      </c>
      <c r="FA115" s="158" t="s">
        <v>128</v>
      </c>
      <c r="FB115" s="158" t="s">
        <v>128</v>
      </c>
      <c r="FC115" s="158" t="s">
        <v>128</v>
      </c>
      <c r="FD115" s="158" t="s">
        <v>128</v>
      </c>
      <c r="FE115" s="158" t="s">
        <v>128</v>
      </c>
      <c r="FF115" s="158" t="s">
        <v>128</v>
      </c>
      <c r="FG115" s="158" t="s">
        <v>128</v>
      </c>
      <c r="FH115" s="158" t="s">
        <v>128</v>
      </c>
      <c r="FI115" s="158" t="s">
        <v>128</v>
      </c>
      <c r="FJ115" s="158" t="s">
        <v>128</v>
      </c>
      <c r="FK115" s="158" t="s">
        <v>128</v>
      </c>
      <c r="FL115" s="158" t="s">
        <v>128</v>
      </c>
      <c r="FM115" s="158" t="s">
        <v>128</v>
      </c>
      <c r="FN115" s="158" t="s">
        <v>128</v>
      </c>
      <c r="FO115" s="158" t="s">
        <v>128</v>
      </c>
      <c r="FP115" s="158" t="s">
        <v>128</v>
      </c>
      <c r="FQ115" s="158" t="s">
        <v>128</v>
      </c>
      <c r="FR115" s="158" t="s">
        <v>128</v>
      </c>
      <c r="FS115" s="158" t="s">
        <v>128</v>
      </c>
      <c r="FT115" s="158" t="s">
        <v>128</v>
      </c>
      <c r="FU115" s="158" t="s">
        <v>128</v>
      </c>
      <c r="FV115" s="158" t="s">
        <v>128</v>
      </c>
      <c r="FW115" s="158" t="s">
        <v>128</v>
      </c>
      <c r="FX115" s="158" t="s">
        <v>128</v>
      </c>
      <c r="FY115" s="158" t="s">
        <v>128</v>
      </c>
      <c r="FZ115" s="158" t="s">
        <v>128</v>
      </c>
      <c r="GA115" s="158" t="s">
        <v>128</v>
      </c>
      <c r="GB115" s="158" t="s">
        <v>128</v>
      </c>
      <c r="GC115" s="158" t="s">
        <v>128</v>
      </c>
      <c r="GD115" s="158" t="s">
        <v>128</v>
      </c>
      <c r="GE115" s="158" t="s">
        <v>128</v>
      </c>
      <c r="GF115" s="158" t="s">
        <v>128</v>
      </c>
      <c r="GG115" s="158" t="s">
        <v>128</v>
      </c>
      <c r="GH115" s="158" t="s">
        <v>128</v>
      </c>
      <c r="GI115" s="158" t="s">
        <v>128</v>
      </c>
      <c r="GJ115" s="158" t="s">
        <v>128</v>
      </c>
      <c r="GK115" s="158" t="s">
        <v>128</v>
      </c>
      <c r="GL115" s="158" t="s">
        <v>128</v>
      </c>
      <c r="GM115" s="158" t="s">
        <v>128</v>
      </c>
      <c r="GN115" s="158" t="s">
        <v>128</v>
      </c>
      <c r="GO115" s="158" t="s">
        <v>128</v>
      </c>
      <c r="GP115" s="158" t="s">
        <v>128</v>
      </c>
      <c r="GQ115" s="158" t="s">
        <v>128</v>
      </c>
      <c r="GR115" s="158" t="s">
        <v>128</v>
      </c>
      <c r="GS115" s="158" t="s">
        <v>128</v>
      </c>
      <c r="GT115" s="158" t="s">
        <v>128</v>
      </c>
      <c r="GU115" s="158" t="s">
        <v>128</v>
      </c>
      <c r="GV115" s="158" t="s">
        <v>128</v>
      </c>
      <c r="GW115" s="158" t="s">
        <v>128</v>
      </c>
      <c r="GX115" s="158" t="s">
        <v>128</v>
      </c>
      <c r="GY115" s="158" t="s">
        <v>128</v>
      </c>
      <c r="GZ115" s="158" t="s">
        <v>128</v>
      </c>
      <c r="HA115" s="158" t="s">
        <v>128</v>
      </c>
      <c r="HB115" s="158" t="s">
        <v>128</v>
      </c>
      <c r="HC115" s="158" t="s">
        <v>128</v>
      </c>
      <c r="HD115" s="158" t="s">
        <v>128</v>
      </c>
      <c r="HE115" s="158" t="s">
        <v>128</v>
      </c>
      <c r="HF115" s="158" t="s">
        <v>128</v>
      </c>
      <c r="HG115" s="158" t="s">
        <v>128</v>
      </c>
      <c r="HH115" s="158" t="s">
        <v>128</v>
      </c>
      <c r="HI115" s="158" t="s">
        <v>128</v>
      </c>
      <c r="HJ115" s="158" t="s">
        <v>128</v>
      </c>
      <c r="HK115" s="158" t="s">
        <v>128</v>
      </c>
      <c r="HL115" s="158" t="s">
        <v>128</v>
      </c>
      <c r="HM115" s="158" t="s">
        <v>128</v>
      </c>
      <c r="HN115" s="158" t="s">
        <v>128</v>
      </c>
      <c r="HO115" s="158" t="s">
        <v>128</v>
      </c>
      <c r="HP115" s="158" t="s">
        <v>128</v>
      </c>
      <c r="HQ115" s="158" t="s">
        <v>128</v>
      </c>
      <c r="HR115" s="158" t="s">
        <v>128</v>
      </c>
      <c r="HS115" s="158" t="s">
        <v>128</v>
      </c>
      <c r="HT115" s="158" t="s">
        <v>128</v>
      </c>
      <c r="HU115" s="158" t="s">
        <v>128</v>
      </c>
      <c r="HV115" s="158" t="s">
        <v>128</v>
      </c>
      <c r="HW115" s="158" t="s">
        <v>128</v>
      </c>
      <c r="HX115" s="158" t="s">
        <v>128</v>
      </c>
      <c r="HY115" s="158" t="s">
        <v>128</v>
      </c>
      <c r="HZ115" s="158" t="s">
        <v>128</v>
      </c>
      <c r="IA115" s="158" t="s">
        <v>128</v>
      </c>
      <c r="IB115" s="158" t="s">
        <v>128</v>
      </c>
      <c r="IC115" s="158" t="s">
        <v>128</v>
      </c>
      <c r="ID115" s="158" t="s">
        <v>128</v>
      </c>
      <c r="IE115" s="158" t="s">
        <v>128</v>
      </c>
      <c r="IF115" s="158" t="s">
        <v>128</v>
      </c>
      <c r="IG115" s="158" t="s">
        <v>128</v>
      </c>
      <c r="IH115" s="158" t="s">
        <v>128</v>
      </c>
      <c r="II115" s="158" t="s">
        <v>128</v>
      </c>
      <c r="IJ115" s="158" t="s">
        <v>128</v>
      </c>
      <c r="IK115" s="158" t="s">
        <v>128</v>
      </c>
      <c r="IL115" s="158" t="s">
        <v>128</v>
      </c>
      <c r="IM115" s="158" t="s">
        <v>128</v>
      </c>
      <c r="IN115" s="158" t="s">
        <v>128</v>
      </c>
      <c r="IO115" s="158" t="s">
        <v>128</v>
      </c>
      <c r="IP115" s="158" t="s">
        <v>128</v>
      </c>
      <c r="IQ115" s="158" t="s">
        <v>128</v>
      </c>
      <c r="IR115" s="158" t="s">
        <v>128</v>
      </c>
      <c r="IS115" s="158" t="s">
        <v>128</v>
      </c>
      <c r="IT115" s="158" t="s">
        <v>128</v>
      </c>
      <c r="IU115" s="158" t="s">
        <v>128</v>
      </c>
      <c r="IV115" s="158" t="s">
        <v>128</v>
      </c>
      <c r="IW115" s="158" t="s">
        <v>128</v>
      </c>
      <c r="IX115" s="158" t="s">
        <v>128</v>
      </c>
      <c r="IY115" s="158" t="s">
        <v>128</v>
      </c>
      <c r="IZ115" s="158" t="s">
        <v>128</v>
      </c>
      <c r="JA115" s="158" t="s">
        <v>128</v>
      </c>
      <c r="JB115" s="158" t="s">
        <v>128</v>
      </c>
      <c r="JC115" s="158" t="s">
        <v>128</v>
      </c>
      <c r="JD115" s="158" t="s">
        <v>128</v>
      </c>
      <c r="JE115" s="158" t="s">
        <v>128</v>
      </c>
      <c r="JF115" s="158" t="s">
        <v>128</v>
      </c>
      <c r="JG115" s="158" t="s">
        <v>128</v>
      </c>
      <c r="JH115" s="158" t="s">
        <v>128</v>
      </c>
      <c r="JI115" s="158" t="s">
        <v>128</v>
      </c>
      <c r="JJ115" s="158" t="s">
        <v>128</v>
      </c>
      <c r="JK115" s="158" t="s">
        <v>128</v>
      </c>
      <c r="JL115" s="158" t="s">
        <v>128</v>
      </c>
      <c r="JM115" s="158" t="s">
        <v>128</v>
      </c>
      <c r="JN115" s="158" t="s">
        <v>128</v>
      </c>
      <c r="JO115" s="158" t="s">
        <v>128</v>
      </c>
      <c r="JP115" s="158" t="s">
        <v>128</v>
      </c>
      <c r="JQ115" s="158" t="s">
        <v>128</v>
      </c>
      <c r="JR115" s="158" t="s">
        <v>128</v>
      </c>
      <c r="JS115" s="158" t="s">
        <v>128</v>
      </c>
      <c r="JT115" s="158" t="s">
        <v>128</v>
      </c>
      <c r="JU115" s="158" t="s">
        <v>128</v>
      </c>
      <c r="JV115" s="158" t="s">
        <v>128</v>
      </c>
      <c r="JW115" s="158" t="s">
        <v>128</v>
      </c>
      <c r="JX115" s="158" t="s">
        <v>128</v>
      </c>
      <c r="JY115" s="158" t="s">
        <v>128</v>
      </c>
      <c r="JZ115" s="158" t="s">
        <v>128</v>
      </c>
      <c r="KA115" s="158" t="s">
        <v>128</v>
      </c>
      <c r="KB115" s="158" t="s">
        <v>128</v>
      </c>
      <c r="KC115" s="158" t="s">
        <v>128</v>
      </c>
      <c r="KD115" s="158" t="s">
        <v>128</v>
      </c>
      <c r="KE115" s="158" t="s">
        <v>128</v>
      </c>
      <c r="KF115" s="158" t="s">
        <v>128</v>
      </c>
      <c r="KG115" s="158" t="s">
        <v>128</v>
      </c>
      <c r="KH115" s="158" t="s">
        <v>128</v>
      </c>
      <c r="KI115" s="158" t="s">
        <v>128</v>
      </c>
      <c r="KJ115" s="158" t="s">
        <v>128</v>
      </c>
      <c r="KK115" s="158" t="s">
        <v>128</v>
      </c>
      <c r="KL115" s="158" t="s">
        <v>128</v>
      </c>
      <c r="KM115" s="158" t="s">
        <v>128</v>
      </c>
      <c r="KN115" s="158" t="s">
        <v>128</v>
      </c>
      <c r="KO115" s="158" t="s">
        <v>128</v>
      </c>
      <c r="KP115" s="158" t="s">
        <v>128</v>
      </c>
      <c r="KQ115" s="158" t="s">
        <v>128</v>
      </c>
      <c r="KR115" s="158" t="s">
        <v>128</v>
      </c>
      <c r="KS115" s="158" t="s">
        <v>128</v>
      </c>
      <c r="KT115" s="158" t="s">
        <v>128</v>
      </c>
      <c r="KU115" s="158" t="s">
        <v>128</v>
      </c>
      <c r="KV115" s="158" t="s">
        <v>128</v>
      </c>
      <c r="KW115" s="158" t="s">
        <v>128</v>
      </c>
      <c r="KX115" s="158" t="s">
        <v>128</v>
      </c>
      <c r="KY115" s="158" t="s">
        <v>128</v>
      </c>
      <c r="KZ115" s="158" t="s">
        <v>128</v>
      </c>
      <c r="LA115" s="158" t="s">
        <v>128</v>
      </c>
      <c r="LB115" s="158" t="s">
        <v>128</v>
      </c>
      <c r="LC115" s="158" t="s">
        <v>128</v>
      </c>
      <c r="LD115" s="158" t="s">
        <v>128</v>
      </c>
      <c r="LE115" s="158" t="s">
        <v>128</v>
      </c>
      <c r="LF115" s="158" t="s">
        <v>128</v>
      </c>
      <c r="LG115" s="158" t="s">
        <v>128</v>
      </c>
      <c r="LH115" s="158" t="s">
        <v>128</v>
      </c>
      <c r="LI115" s="158" t="s">
        <v>128</v>
      </c>
      <c r="LJ115" s="158" t="s">
        <v>128</v>
      </c>
      <c r="LK115" s="158" t="s">
        <v>128</v>
      </c>
      <c r="LL115" s="158" t="s">
        <v>128</v>
      </c>
      <c r="LM115" s="158" t="s">
        <v>128</v>
      </c>
      <c r="LN115" s="158" t="s">
        <v>128</v>
      </c>
      <c r="LO115" s="158" t="s">
        <v>128</v>
      </c>
      <c r="LP115" s="158" t="s">
        <v>128</v>
      </c>
      <c r="LQ115" s="158" t="s">
        <v>128</v>
      </c>
      <c r="LR115" s="158" t="s">
        <v>128</v>
      </c>
      <c r="LS115" s="158" t="s">
        <v>128</v>
      </c>
      <c r="LT115" s="158" t="s">
        <v>128</v>
      </c>
      <c r="LU115" s="158" t="s">
        <v>128</v>
      </c>
      <c r="LV115" s="158" t="s">
        <v>128</v>
      </c>
      <c r="LW115" s="158" t="s">
        <v>128</v>
      </c>
      <c r="LX115" s="158" t="s">
        <v>128</v>
      </c>
      <c r="LY115" s="158" t="s">
        <v>128</v>
      </c>
      <c r="LZ115" s="158" t="s">
        <v>128</v>
      </c>
      <c r="MA115" s="158" t="s">
        <v>128</v>
      </c>
      <c r="MB115" s="158" t="s">
        <v>128</v>
      </c>
      <c r="MC115" s="158" t="s">
        <v>128</v>
      </c>
      <c r="MD115" s="158" t="s">
        <v>128</v>
      </c>
      <c r="ME115" s="158" t="s">
        <v>128</v>
      </c>
      <c r="MF115" s="158" t="s">
        <v>128</v>
      </c>
      <c r="MG115" s="158" t="s">
        <v>128</v>
      </c>
      <c r="MH115" s="158" t="s">
        <v>128</v>
      </c>
      <c r="MI115" s="158" t="s">
        <v>128</v>
      </c>
      <c r="MJ115" s="158" t="s">
        <v>128</v>
      </c>
      <c r="MK115" s="158" t="s">
        <v>128</v>
      </c>
      <c r="ML115" s="158" t="s">
        <v>128</v>
      </c>
      <c r="MM115" s="158" t="s">
        <v>128</v>
      </c>
      <c r="MN115" s="158" t="s">
        <v>128</v>
      </c>
      <c r="MO115" s="158" t="s">
        <v>128</v>
      </c>
      <c r="MP115" s="158" t="s">
        <v>128</v>
      </c>
      <c r="MQ115" s="158" t="s">
        <v>128</v>
      </c>
      <c r="MR115" s="158" t="s">
        <v>128</v>
      </c>
      <c r="MS115" s="158" t="s">
        <v>128</v>
      </c>
      <c r="MT115" s="158" t="s">
        <v>128</v>
      </c>
      <c r="MU115" s="158" t="s">
        <v>128</v>
      </c>
      <c r="MV115" s="158" t="s">
        <v>128</v>
      </c>
      <c r="MW115" s="158" t="s">
        <v>128</v>
      </c>
      <c r="MX115" s="158" t="s">
        <v>128</v>
      </c>
      <c r="MY115" s="158" t="s">
        <v>128</v>
      </c>
      <c r="MZ115" s="158" t="s">
        <v>128</v>
      </c>
      <c r="NA115" s="158" t="s">
        <v>128</v>
      </c>
      <c r="NB115" s="158" t="s">
        <v>128</v>
      </c>
      <c r="NC115" s="158" t="s">
        <v>128</v>
      </c>
      <c r="ND115" s="158" t="s">
        <v>128</v>
      </c>
      <c r="NE115" s="158" t="s">
        <v>128</v>
      </c>
      <c r="NF115" s="158" t="s">
        <v>128</v>
      </c>
      <c r="NG115" s="158" t="s">
        <v>128</v>
      </c>
      <c r="NH115" s="158" t="s">
        <v>128</v>
      </c>
      <c r="NI115" s="158" t="s">
        <v>128</v>
      </c>
      <c r="NJ115" s="158" t="s">
        <v>128</v>
      </c>
      <c r="NK115" s="158" t="s">
        <v>128</v>
      </c>
      <c r="NL115" s="158" t="s">
        <v>128</v>
      </c>
      <c r="NM115" s="158" t="s">
        <v>128</v>
      </c>
      <c r="NN115" s="158" t="s">
        <v>128</v>
      </c>
      <c r="NO115" s="158" t="s">
        <v>128</v>
      </c>
      <c r="NP115" s="158" t="s">
        <v>128</v>
      </c>
      <c r="NQ115" s="158" t="s">
        <v>128</v>
      </c>
      <c r="NR115" s="158" t="s">
        <v>128</v>
      </c>
      <c r="NS115" s="158" t="s">
        <v>128</v>
      </c>
      <c r="NT115" s="158" t="s">
        <v>128</v>
      </c>
      <c r="NU115" s="158" t="s">
        <v>128</v>
      </c>
      <c r="NV115" s="158" t="s">
        <v>128</v>
      </c>
      <c r="NW115" s="158" t="s">
        <v>128</v>
      </c>
      <c r="NX115" s="158" t="s">
        <v>128</v>
      </c>
      <c r="NY115" s="158" t="s">
        <v>128</v>
      </c>
      <c r="NZ115" s="158" t="s">
        <v>128</v>
      </c>
      <c r="OA115" s="158" t="s">
        <v>128</v>
      </c>
      <c r="OB115" s="158" t="s">
        <v>128</v>
      </c>
      <c r="OC115" s="158" t="s">
        <v>128</v>
      </c>
      <c r="OD115" s="158" t="s">
        <v>128</v>
      </c>
      <c r="OE115" s="170" t="s">
        <v>128</v>
      </c>
      <c r="OF115" s="181"/>
      <c r="OG115" s="174">
        <f t="shared" si="451"/>
        <v>18.100000000000001</v>
      </c>
      <c r="OH115" s="66" t="str">
        <f t="shared" si="452"/>
        <v>kg/GJ delivered</v>
      </c>
      <c r="OI115" s="118">
        <f t="shared" si="453"/>
        <v>2.2400000000000002</v>
      </c>
      <c r="OJ115" s="66" t="str">
        <f t="shared" si="454"/>
        <v>kg/GJ delivered</v>
      </c>
      <c r="OK115" s="66" t="str">
        <f t="shared" si="455"/>
        <v/>
      </c>
      <c r="OL115" s="66" t="str">
        <f t="shared" si="456"/>
        <v/>
      </c>
      <c r="OM115" s="159">
        <f t="shared" si="457"/>
        <v>643</v>
      </c>
      <c r="ON115" s="66" t="str">
        <f t="shared" si="458"/>
        <v>kg/GJ delivered</v>
      </c>
      <c r="OO115" s="118">
        <f t="shared" si="459"/>
        <v>2.65</v>
      </c>
      <c r="OP115" s="66" t="str">
        <f t="shared" si="460"/>
        <v>kg/GJ delivered</v>
      </c>
      <c r="OQ115" s="66" t="str">
        <f t="shared" si="461"/>
        <v/>
      </c>
      <c r="OR115" s="66" t="str">
        <f t="shared" si="462"/>
        <v/>
      </c>
      <c r="OS115" s="66" t="str">
        <f t="shared" si="463"/>
        <v/>
      </c>
      <c r="OT115" s="66" t="str">
        <f t="shared" si="464"/>
        <v/>
      </c>
      <c r="OU115" s="126">
        <f t="shared" si="465"/>
        <v>0.61899999999999999</v>
      </c>
      <c r="OV115" s="66" t="str">
        <f t="shared" si="466"/>
        <v>kg/GJ delivered</v>
      </c>
      <c r="OW115" s="126">
        <f t="shared" si="467"/>
        <v>3.8899999999999997E-2</v>
      </c>
      <c r="OX115" s="66" t="str">
        <f t="shared" si="468"/>
        <v>kg/GJ delivered</v>
      </c>
      <c r="OY115" s="66" t="str">
        <f t="shared" si="469"/>
        <v/>
      </c>
      <c r="OZ115" s="66" t="str">
        <f t="shared" si="470"/>
        <v/>
      </c>
      <c r="PA115" s="66" t="str">
        <f t="shared" si="471"/>
        <v/>
      </c>
      <c r="PB115" s="66" t="str">
        <f t="shared" si="472"/>
        <v/>
      </c>
      <c r="PC115" s="66" t="str">
        <f t="shared" si="473"/>
        <v/>
      </c>
      <c r="PD115" s="66" t="str">
        <f t="shared" si="474"/>
        <v/>
      </c>
      <c r="PE115" s="126">
        <f t="shared" si="475"/>
        <v>3.8100000000000002E-2</v>
      </c>
      <c r="PF115" s="66" t="str">
        <f t="shared" si="476"/>
        <v>kg/GJ delivered</v>
      </c>
      <c r="PG115" s="66" t="str">
        <f t="shared" si="477"/>
        <v/>
      </c>
      <c r="PH115" s="66" t="str">
        <f t="shared" si="478"/>
        <v/>
      </c>
      <c r="PI115" s="66" t="str">
        <f t="shared" si="479"/>
        <v/>
      </c>
      <c r="PJ115" s="66" t="str">
        <f t="shared" si="480"/>
        <v/>
      </c>
      <c r="PK115" s="160">
        <f t="shared" si="481"/>
        <v>2.1288359788359788E-3</v>
      </c>
      <c r="PL115" s="66" t="str">
        <f t="shared" si="482"/>
        <v>kg/GJ delivered</v>
      </c>
      <c r="PM115" s="160">
        <f t="shared" si="483"/>
        <v>5.9771164021164022E-4</v>
      </c>
      <c r="PN115" s="66" t="str">
        <f t="shared" si="484"/>
        <v>kg/GJ delivered</v>
      </c>
      <c r="PO115" s="160">
        <f t="shared" si="485"/>
        <v>2.9803703703703702E-3</v>
      </c>
      <c r="PP115" s="66" t="str">
        <f t="shared" si="486"/>
        <v>kg/GJ delivered</v>
      </c>
      <c r="PQ115" s="160">
        <f t="shared" si="487"/>
        <v>6.8122751322751318E-4</v>
      </c>
      <c r="PR115" s="66" t="str">
        <f t="shared" si="488"/>
        <v>kg/GJ delivered</v>
      </c>
      <c r="PS115" s="160">
        <f t="shared" si="489"/>
        <v>8.7118518518518524E-4</v>
      </c>
      <c r="PT115" s="66" t="str">
        <f t="shared" si="490"/>
        <v>kg/GJ delivered</v>
      </c>
      <c r="PU115" s="126">
        <f t="shared" si="491"/>
        <v>0.63865079365079358</v>
      </c>
      <c r="PV115" s="66" t="str">
        <f t="shared" si="492"/>
        <v>kg/GJ delivered</v>
      </c>
      <c r="PW115" s="126">
        <f t="shared" si="493"/>
        <v>2.6037301587301585E-2</v>
      </c>
      <c r="PX115" s="66" t="str">
        <f t="shared" si="494"/>
        <v>kg/GJ delivered</v>
      </c>
      <c r="PY115" s="66" t="str">
        <f t="shared" si="495"/>
        <v/>
      </c>
      <c r="PZ115" s="66" t="str">
        <f t="shared" si="496"/>
        <v/>
      </c>
      <c r="QA115" s="126">
        <f t="shared" si="497"/>
        <v>0.42249206349206347</v>
      </c>
      <c r="QB115" s="66" t="str">
        <f t="shared" si="498"/>
        <v>kg/GJ delivered</v>
      </c>
      <c r="QC115" s="118">
        <f t="shared" si="499"/>
        <v>1.737457671957672</v>
      </c>
      <c r="QD115" s="66" t="str">
        <f t="shared" si="500"/>
        <v>kg/GJ delivered</v>
      </c>
      <c r="QE115" s="160">
        <f t="shared" si="501"/>
        <v>8.0076984126984123E-4</v>
      </c>
      <c r="QF115" s="66" t="str">
        <f t="shared" si="502"/>
        <v>kg/GJ delivered</v>
      </c>
      <c r="QG115" s="126">
        <f t="shared" si="503"/>
        <v>0.49945767195767193</v>
      </c>
      <c r="QH115" s="66" t="str">
        <f t="shared" si="504"/>
        <v>kg/GJ delivered</v>
      </c>
      <c r="QI115" s="160">
        <f t="shared" si="505"/>
        <v>6.828650793650793E-3</v>
      </c>
      <c r="QJ115" s="66" t="str">
        <f t="shared" si="506"/>
        <v>kg/GJ delivered</v>
      </c>
      <c r="QK115" s="126">
        <f t="shared" si="507"/>
        <v>1.0087407407407406E-2</v>
      </c>
      <c r="QL115" s="66" t="str">
        <f t="shared" si="508"/>
        <v>kg/GJ delivered</v>
      </c>
      <c r="QM115" s="160">
        <f t="shared" si="509"/>
        <v>6.0589947089947083E-3</v>
      </c>
      <c r="QN115" s="66" t="str">
        <f t="shared" si="510"/>
        <v>kg/GJ delivered</v>
      </c>
      <c r="QO115" s="66" t="str">
        <f t="shared" si="511"/>
        <v/>
      </c>
      <c r="QP115" s="66" t="str">
        <f t="shared" si="512"/>
        <v/>
      </c>
      <c r="QQ115" s="160">
        <f t="shared" si="513"/>
        <v>4.6506878306878299E-3</v>
      </c>
      <c r="QR115" s="66" t="str">
        <f t="shared" si="514"/>
        <v>kg/GJ delivered</v>
      </c>
      <c r="QS115" s="160">
        <f t="shared" si="515"/>
        <v>1.8995767195767192E-3</v>
      </c>
      <c r="QT115" s="66" t="str">
        <f t="shared" si="516"/>
        <v>kg/GJ delivered</v>
      </c>
      <c r="QU115" s="160">
        <f t="shared" si="517"/>
        <v>6.0589947089947081E-4</v>
      </c>
      <c r="QV115" s="66" t="str">
        <f t="shared" si="518"/>
        <v>kg/GJ delivered</v>
      </c>
      <c r="QW115" s="160">
        <f t="shared" si="519"/>
        <v>2.2762169312169306E-3</v>
      </c>
      <c r="QX115" s="66" t="str">
        <f t="shared" si="520"/>
        <v>kg/GJ delivered</v>
      </c>
      <c r="QY115" s="126">
        <f t="shared" si="521"/>
        <v>1.4688968253968255E-2</v>
      </c>
      <c r="QZ115" s="66" t="str">
        <f t="shared" si="522"/>
        <v>kg/GJ delivered</v>
      </c>
      <c r="RA115" s="126">
        <f t="shared" si="523"/>
        <v>9.448756613756612E-2</v>
      </c>
      <c r="RB115" s="66" t="str">
        <f t="shared" si="524"/>
        <v>kg/GJ delivered</v>
      </c>
      <c r="RC115" s="126">
        <f t="shared" si="525"/>
        <v>0.27183597883597882</v>
      </c>
      <c r="RD115" s="66" t="str">
        <f t="shared" si="526"/>
        <v>kg/GJ delivered</v>
      </c>
      <c r="RE115" s="126">
        <f t="shared" si="527"/>
        <v>9.7762698412698412E-2</v>
      </c>
      <c r="RF115" s="66" t="str">
        <f t="shared" si="528"/>
        <v>kg/GJ delivered</v>
      </c>
      <c r="RG115" s="160">
        <f t="shared" si="529"/>
        <v>4.9945767195767191E-3</v>
      </c>
      <c r="RH115" s="66" t="str">
        <f t="shared" si="530"/>
        <v>kg/GJ delivered</v>
      </c>
      <c r="RI115" s="130">
        <f t="shared" si="531"/>
        <v>18.48119155018361</v>
      </c>
      <c r="RJ115" s="66" t="str">
        <f t="shared" si="532"/>
        <v>kg/GJ delivered</v>
      </c>
      <c r="RK115" s="66" t="str">
        <f t="shared" si="533"/>
        <v/>
      </c>
      <c r="RL115" s="66" t="str">
        <f t="shared" si="534"/>
        <v/>
      </c>
      <c r="RM115" s="126">
        <f t="shared" si="535"/>
        <v>1.2969523809523809E-2</v>
      </c>
      <c r="RN115" s="66" t="str">
        <f t="shared" si="536"/>
        <v>kg/GJ delivered</v>
      </c>
      <c r="RO115" s="126">
        <f t="shared" si="537"/>
        <v>4.9126984126984123E-2</v>
      </c>
      <c r="RP115" s="66" t="str">
        <f t="shared" si="538"/>
        <v>kg/GJ delivered</v>
      </c>
      <c r="RQ115" s="126">
        <f t="shared" si="539"/>
        <v>1.5638756613756615E-2</v>
      </c>
      <c r="RR115" s="66" t="str">
        <f t="shared" si="540"/>
        <v>kg/GJ delivered</v>
      </c>
      <c r="RS115" s="66" t="str">
        <f t="shared" si="541"/>
        <v/>
      </c>
      <c r="RT115" s="66" t="str">
        <f t="shared" si="542"/>
        <v/>
      </c>
      <c r="RU115" s="66" t="str">
        <f t="shared" si="543"/>
        <v/>
      </c>
      <c r="RV115" s="66" t="str">
        <f t="shared" si="544"/>
        <v/>
      </c>
      <c r="RW115" s="160">
        <f t="shared" si="545"/>
        <v>1.3690052910052908E-3</v>
      </c>
      <c r="RX115" s="66" t="str">
        <f t="shared" si="546"/>
        <v>kg/GJ delivered</v>
      </c>
      <c r="RY115" s="160">
        <f t="shared" si="547"/>
        <v>8.5480952380952374E-4</v>
      </c>
      <c r="RZ115" s="66" t="str">
        <f t="shared" si="548"/>
        <v>kg/GJ delivered</v>
      </c>
      <c r="SA115" s="160">
        <f t="shared" si="549"/>
        <v>1.9487037037037036E-3</v>
      </c>
      <c r="SB115" s="66" t="str">
        <f t="shared" si="550"/>
        <v>kg/GJ delivered</v>
      </c>
      <c r="SC115" s="160">
        <f t="shared" si="551"/>
        <v>6.7795238095238082E-3</v>
      </c>
      <c r="SD115" s="66" t="str">
        <f t="shared" si="552"/>
        <v>kg/GJ delivered</v>
      </c>
      <c r="SE115" s="160">
        <f t="shared" si="553"/>
        <v>2.5873544973544975E-3</v>
      </c>
      <c r="SF115" s="66" t="str">
        <f t="shared" si="554"/>
        <v>kg/GJ delivered</v>
      </c>
      <c r="SG115" s="160">
        <f t="shared" si="555"/>
        <v>8.3188359788359794E-4</v>
      </c>
      <c r="SH115" s="66" t="str">
        <f t="shared" si="556"/>
        <v>kg/GJ delivered</v>
      </c>
      <c r="SI115" s="160">
        <f t="shared" si="557"/>
        <v>6.0917460317460312E-4</v>
      </c>
      <c r="SJ115" s="66" t="str">
        <f t="shared" si="558"/>
        <v>kg/GJ delivered</v>
      </c>
      <c r="SK115" s="66" t="str">
        <f t="shared" si="559"/>
        <v/>
      </c>
      <c r="SL115" s="66" t="str">
        <f t="shared" si="560"/>
        <v/>
      </c>
      <c r="SM115" s="66" t="str">
        <f t="shared" si="561"/>
        <v/>
      </c>
      <c r="SN115" s="66" t="str">
        <f t="shared" si="562"/>
        <v/>
      </c>
      <c r="SO115" s="66" t="str">
        <f t="shared" si="563"/>
        <v/>
      </c>
      <c r="SP115" s="66" t="str">
        <f t="shared" si="564"/>
        <v/>
      </c>
      <c r="SQ115" s="66" t="str">
        <f t="shared" si="565"/>
        <v/>
      </c>
      <c r="SR115" s="66" t="str">
        <f t="shared" si="566"/>
        <v/>
      </c>
      <c r="SS115" s="66" t="str">
        <f t="shared" si="567"/>
        <v/>
      </c>
      <c r="ST115" s="66" t="str">
        <f t="shared" si="568"/>
        <v/>
      </c>
      <c r="SU115" s="66" t="str">
        <f t="shared" si="569"/>
        <v/>
      </c>
      <c r="SV115" s="66" t="str">
        <f t="shared" si="570"/>
        <v/>
      </c>
      <c r="SW115" s="66" t="str">
        <f t="shared" si="571"/>
        <v/>
      </c>
      <c r="SX115" s="66" t="str">
        <f t="shared" si="572"/>
        <v/>
      </c>
      <c r="SY115" s="66" t="str">
        <f t="shared" si="573"/>
        <v/>
      </c>
      <c r="SZ115" s="66" t="str">
        <f t="shared" si="574"/>
        <v/>
      </c>
      <c r="TA115" s="66" t="str">
        <f t="shared" si="575"/>
        <v/>
      </c>
      <c r="TB115" s="66" t="str">
        <f t="shared" si="576"/>
        <v/>
      </c>
      <c r="TC115" s="66" t="str">
        <f t="shared" si="577"/>
        <v/>
      </c>
      <c r="TD115" s="66" t="str">
        <f t="shared" si="578"/>
        <v/>
      </c>
      <c r="TE115" s="66" t="str">
        <f t="shared" si="579"/>
        <v/>
      </c>
      <c r="TF115" s="66" t="str">
        <f t="shared" si="580"/>
        <v/>
      </c>
      <c r="TG115" s="66" t="str">
        <f t="shared" si="581"/>
        <v/>
      </c>
      <c r="TH115" s="66" t="str">
        <f t="shared" si="582"/>
        <v/>
      </c>
      <c r="TI115" s="66" t="str">
        <f t="shared" si="583"/>
        <v/>
      </c>
      <c r="TJ115" s="66" t="str">
        <f t="shared" si="584"/>
        <v/>
      </c>
      <c r="TK115" s="66" t="str">
        <f t="shared" si="585"/>
        <v/>
      </c>
      <c r="TL115" s="66" t="str">
        <f t="shared" si="586"/>
        <v/>
      </c>
      <c r="TM115" s="66" t="str">
        <f t="shared" si="587"/>
        <v/>
      </c>
      <c r="TN115" s="66" t="str">
        <f t="shared" si="588"/>
        <v/>
      </c>
      <c r="TO115" s="66" t="str">
        <f t="shared" si="589"/>
        <v/>
      </c>
      <c r="TP115" s="66" t="str">
        <f t="shared" si="590"/>
        <v/>
      </c>
      <c r="TQ115" s="66" t="str">
        <f t="shared" si="591"/>
        <v/>
      </c>
      <c r="TR115" s="66" t="str">
        <f t="shared" si="592"/>
        <v/>
      </c>
      <c r="TS115" s="66" t="str">
        <f t="shared" si="593"/>
        <v/>
      </c>
      <c r="TT115" s="66" t="str">
        <f t="shared" si="594"/>
        <v/>
      </c>
      <c r="TU115" s="66" t="str">
        <f t="shared" si="595"/>
        <v/>
      </c>
      <c r="TV115" s="66" t="str">
        <f t="shared" si="596"/>
        <v/>
      </c>
      <c r="TW115" s="66" t="str">
        <f t="shared" si="597"/>
        <v/>
      </c>
      <c r="TX115" s="66" t="str">
        <f t="shared" si="598"/>
        <v/>
      </c>
      <c r="TY115" s="66" t="str">
        <f t="shared" si="599"/>
        <v/>
      </c>
      <c r="TZ115" s="66" t="str">
        <f t="shared" si="600"/>
        <v/>
      </c>
      <c r="UA115" s="66" t="str">
        <f t="shared" si="601"/>
        <v/>
      </c>
      <c r="UB115" s="66" t="str">
        <f t="shared" si="602"/>
        <v/>
      </c>
      <c r="UC115" s="66" t="str">
        <f t="shared" si="603"/>
        <v/>
      </c>
      <c r="UD115" s="66" t="str">
        <f t="shared" si="604"/>
        <v/>
      </c>
      <c r="UE115" s="66" t="str">
        <f t="shared" si="605"/>
        <v/>
      </c>
      <c r="UF115" s="66" t="str">
        <f t="shared" si="606"/>
        <v/>
      </c>
      <c r="UG115" s="66" t="str">
        <f t="shared" si="607"/>
        <v/>
      </c>
      <c r="UH115" s="66" t="str">
        <f t="shared" si="608"/>
        <v/>
      </c>
      <c r="UI115" s="66" t="str">
        <f t="shared" si="609"/>
        <v/>
      </c>
      <c r="UJ115" s="66" t="str">
        <f t="shared" si="610"/>
        <v/>
      </c>
      <c r="UK115" s="66" t="str">
        <f t="shared" si="611"/>
        <v/>
      </c>
      <c r="UL115" s="66" t="str">
        <f t="shared" si="612"/>
        <v/>
      </c>
      <c r="UM115" s="66" t="str">
        <f t="shared" si="613"/>
        <v/>
      </c>
      <c r="UN115" s="66" t="str">
        <f t="shared" si="614"/>
        <v/>
      </c>
      <c r="UO115" s="66" t="str">
        <f t="shared" si="615"/>
        <v/>
      </c>
      <c r="UP115" s="66" t="str">
        <f t="shared" si="616"/>
        <v/>
      </c>
      <c r="UQ115" s="66" t="str">
        <f t="shared" si="617"/>
        <v/>
      </c>
      <c r="UR115" s="66" t="str">
        <f t="shared" si="618"/>
        <v/>
      </c>
      <c r="US115" s="66" t="str">
        <f t="shared" si="619"/>
        <v/>
      </c>
      <c r="UT115" s="66" t="str">
        <f t="shared" si="620"/>
        <v/>
      </c>
      <c r="UU115" s="66" t="str">
        <f t="shared" si="621"/>
        <v/>
      </c>
      <c r="UV115" s="66" t="str">
        <f t="shared" si="622"/>
        <v/>
      </c>
      <c r="UW115" s="66" t="str">
        <f t="shared" si="623"/>
        <v/>
      </c>
      <c r="UX115" s="66" t="str">
        <f t="shared" si="624"/>
        <v/>
      </c>
      <c r="UY115" s="66" t="str">
        <f t="shared" si="625"/>
        <v/>
      </c>
      <c r="UZ115" s="66" t="str">
        <f t="shared" si="626"/>
        <v/>
      </c>
      <c r="VA115" s="66" t="str">
        <f t="shared" si="627"/>
        <v/>
      </c>
      <c r="VB115" s="66" t="str">
        <f t="shared" si="628"/>
        <v/>
      </c>
      <c r="VC115" s="66" t="str">
        <f t="shared" si="629"/>
        <v/>
      </c>
      <c r="VD115" s="66" t="str">
        <f t="shared" si="630"/>
        <v/>
      </c>
      <c r="VE115" s="66" t="str">
        <f t="shared" si="631"/>
        <v/>
      </c>
      <c r="VF115" s="66" t="str">
        <f t="shared" si="632"/>
        <v/>
      </c>
      <c r="VG115" s="66" t="str">
        <f t="shared" si="633"/>
        <v/>
      </c>
      <c r="VH115" s="66" t="str">
        <f t="shared" si="634"/>
        <v/>
      </c>
      <c r="VI115" s="66" t="str">
        <f t="shared" si="635"/>
        <v/>
      </c>
      <c r="VJ115" s="66" t="str">
        <f t="shared" si="636"/>
        <v/>
      </c>
      <c r="VK115" s="66" t="str">
        <f t="shared" si="637"/>
        <v/>
      </c>
      <c r="VL115" s="66" t="str">
        <f t="shared" si="638"/>
        <v/>
      </c>
      <c r="VM115" s="66" t="str">
        <f t="shared" si="639"/>
        <v/>
      </c>
      <c r="VN115" s="66" t="str">
        <f t="shared" si="640"/>
        <v/>
      </c>
      <c r="VO115" s="66" t="str">
        <f t="shared" si="641"/>
        <v/>
      </c>
      <c r="VP115" s="66" t="str">
        <f t="shared" si="642"/>
        <v/>
      </c>
      <c r="VQ115" s="66" t="str">
        <f t="shared" si="643"/>
        <v/>
      </c>
      <c r="VR115" s="66" t="str">
        <f t="shared" si="644"/>
        <v/>
      </c>
      <c r="VS115" s="66" t="str">
        <f t="shared" si="645"/>
        <v/>
      </c>
      <c r="VT115" s="66" t="str">
        <f t="shared" si="646"/>
        <v/>
      </c>
      <c r="VU115" s="66" t="str">
        <f t="shared" si="647"/>
        <v/>
      </c>
      <c r="VV115" s="66" t="str">
        <f t="shared" si="648"/>
        <v/>
      </c>
      <c r="VW115" s="66" t="str">
        <f t="shared" si="649"/>
        <v/>
      </c>
      <c r="VX115" s="66" t="str">
        <f t="shared" si="650"/>
        <v/>
      </c>
      <c r="VY115" s="66" t="str">
        <f t="shared" si="651"/>
        <v/>
      </c>
      <c r="VZ115" s="66" t="str">
        <f t="shared" si="652"/>
        <v/>
      </c>
      <c r="WA115" s="66" t="str">
        <f t="shared" si="653"/>
        <v/>
      </c>
      <c r="WB115" s="66" t="str">
        <f t="shared" si="654"/>
        <v/>
      </c>
      <c r="WC115" s="66" t="str">
        <f t="shared" si="655"/>
        <v/>
      </c>
      <c r="WD115" s="66" t="str">
        <f t="shared" si="656"/>
        <v/>
      </c>
      <c r="WE115" s="66" t="str">
        <f t="shared" si="657"/>
        <v/>
      </c>
      <c r="WF115" s="66" t="str">
        <f t="shared" si="658"/>
        <v/>
      </c>
      <c r="WG115" s="66" t="str">
        <f t="shared" si="659"/>
        <v/>
      </c>
      <c r="WH115" s="66" t="str">
        <f t="shared" si="660"/>
        <v/>
      </c>
      <c r="WI115" s="66" t="str">
        <f t="shared" si="661"/>
        <v/>
      </c>
      <c r="WJ115" s="66" t="str">
        <f t="shared" si="662"/>
        <v/>
      </c>
      <c r="WK115" s="66" t="str">
        <f t="shared" si="663"/>
        <v/>
      </c>
      <c r="WL115" s="66" t="str">
        <f t="shared" si="664"/>
        <v/>
      </c>
      <c r="WM115" s="66" t="str">
        <f t="shared" si="665"/>
        <v/>
      </c>
      <c r="WN115" s="66" t="str">
        <f t="shared" si="666"/>
        <v/>
      </c>
      <c r="WO115" s="66" t="str">
        <f t="shared" si="667"/>
        <v/>
      </c>
      <c r="WP115" s="66" t="str">
        <f t="shared" si="668"/>
        <v/>
      </c>
      <c r="WQ115" s="66" t="str">
        <f t="shared" si="669"/>
        <v/>
      </c>
      <c r="WR115" s="66" t="str">
        <f t="shared" si="670"/>
        <v/>
      </c>
      <c r="WS115" s="66" t="str">
        <f t="shared" si="671"/>
        <v/>
      </c>
      <c r="WT115" s="66" t="str">
        <f t="shared" si="672"/>
        <v/>
      </c>
      <c r="WU115" s="66" t="str">
        <f t="shared" si="673"/>
        <v/>
      </c>
      <c r="WV115" s="66" t="str">
        <f t="shared" si="674"/>
        <v/>
      </c>
      <c r="WW115" s="66" t="str">
        <f t="shared" si="675"/>
        <v/>
      </c>
      <c r="WX115" s="66" t="str">
        <f t="shared" si="676"/>
        <v/>
      </c>
      <c r="WY115" s="66" t="str">
        <f t="shared" si="677"/>
        <v/>
      </c>
      <c r="WZ115" s="66" t="str">
        <f t="shared" si="678"/>
        <v/>
      </c>
      <c r="XA115" s="66" t="str">
        <f t="shared" si="679"/>
        <v/>
      </c>
      <c r="XB115" s="66" t="str">
        <f t="shared" si="680"/>
        <v/>
      </c>
      <c r="XC115" s="66" t="str">
        <f t="shared" si="681"/>
        <v/>
      </c>
      <c r="XD115" s="66" t="str">
        <f t="shared" si="682"/>
        <v/>
      </c>
      <c r="XE115" s="66" t="str">
        <f t="shared" si="683"/>
        <v/>
      </c>
      <c r="XF115" s="66" t="str">
        <f t="shared" si="684"/>
        <v/>
      </c>
      <c r="XG115" s="66" t="str">
        <f t="shared" si="685"/>
        <v/>
      </c>
      <c r="XH115" s="66" t="str">
        <f t="shared" si="686"/>
        <v/>
      </c>
      <c r="XI115" s="66" t="str">
        <f t="shared" si="687"/>
        <v/>
      </c>
      <c r="XJ115" s="66" t="str">
        <f t="shared" si="688"/>
        <v/>
      </c>
      <c r="XK115" s="66" t="str">
        <f t="shared" si="689"/>
        <v/>
      </c>
      <c r="XL115" s="66" t="str">
        <f t="shared" si="690"/>
        <v/>
      </c>
      <c r="XM115" s="66" t="str">
        <f t="shared" si="691"/>
        <v/>
      </c>
      <c r="XN115" s="66" t="str">
        <f t="shared" si="692"/>
        <v/>
      </c>
      <c r="XO115" s="66" t="str">
        <f t="shared" si="693"/>
        <v/>
      </c>
      <c r="XP115" s="66" t="str">
        <f t="shared" si="694"/>
        <v/>
      </c>
      <c r="XQ115" s="66" t="str">
        <f t="shared" si="695"/>
        <v/>
      </c>
      <c r="XR115" s="66" t="str">
        <f t="shared" si="696"/>
        <v/>
      </c>
      <c r="XS115" s="66" t="str">
        <f t="shared" si="697"/>
        <v/>
      </c>
      <c r="XT115" s="66" t="str">
        <f t="shared" si="698"/>
        <v/>
      </c>
      <c r="XU115" s="66" t="str">
        <f t="shared" si="699"/>
        <v/>
      </c>
      <c r="XV115" s="66" t="str">
        <f t="shared" si="700"/>
        <v/>
      </c>
      <c r="XW115" s="66" t="str">
        <f t="shared" si="701"/>
        <v/>
      </c>
      <c r="XX115" s="66" t="str">
        <f t="shared" si="702"/>
        <v/>
      </c>
      <c r="XY115" s="66" t="str">
        <f t="shared" si="703"/>
        <v/>
      </c>
      <c r="XZ115" s="66" t="str">
        <f t="shared" si="704"/>
        <v/>
      </c>
      <c r="YA115" s="66" t="str">
        <f t="shared" si="705"/>
        <v/>
      </c>
      <c r="YB115" s="66" t="str">
        <f t="shared" si="706"/>
        <v/>
      </c>
      <c r="YC115" s="66" t="str">
        <f t="shared" si="707"/>
        <v/>
      </c>
      <c r="YD115" s="66" t="str">
        <f t="shared" si="708"/>
        <v/>
      </c>
      <c r="YE115" s="66" t="str">
        <f t="shared" si="709"/>
        <v/>
      </c>
      <c r="YF115" s="66" t="str">
        <f t="shared" si="710"/>
        <v/>
      </c>
      <c r="YG115" s="66" t="str">
        <f t="shared" si="711"/>
        <v/>
      </c>
      <c r="YH115" s="66" t="str">
        <f t="shared" si="712"/>
        <v/>
      </c>
      <c r="YI115" s="66" t="str">
        <f t="shared" si="713"/>
        <v/>
      </c>
      <c r="YJ115" s="66" t="str">
        <f t="shared" si="714"/>
        <v/>
      </c>
      <c r="YK115" s="66" t="str">
        <f t="shared" si="715"/>
        <v/>
      </c>
      <c r="YL115" s="66" t="str">
        <f t="shared" si="716"/>
        <v/>
      </c>
      <c r="YM115" s="66" t="str">
        <f t="shared" si="717"/>
        <v/>
      </c>
      <c r="YN115" s="66" t="str">
        <f t="shared" si="718"/>
        <v/>
      </c>
      <c r="YO115" s="66" t="str">
        <f t="shared" si="719"/>
        <v/>
      </c>
      <c r="YP115" s="66" t="str">
        <f t="shared" si="720"/>
        <v/>
      </c>
      <c r="YQ115" s="66" t="str">
        <f t="shared" si="721"/>
        <v/>
      </c>
      <c r="YR115" s="66" t="str">
        <f t="shared" si="722"/>
        <v/>
      </c>
      <c r="YS115" s="66" t="str">
        <f t="shared" si="723"/>
        <v/>
      </c>
      <c r="YT115" s="66" t="str">
        <f t="shared" si="724"/>
        <v/>
      </c>
      <c r="YU115" s="66" t="str">
        <f t="shared" si="725"/>
        <v/>
      </c>
      <c r="YV115" s="66" t="str">
        <f t="shared" si="726"/>
        <v/>
      </c>
      <c r="YW115" s="66" t="str">
        <f t="shared" si="727"/>
        <v/>
      </c>
      <c r="YX115" s="66" t="str">
        <f t="shared" si="728"/>
        <v/>
      </c>
      <c r="YY115" s="66" t="str">
        <f t="shared" si="729"/>
        <v/>
      </c>
      <c r="YZ115" s="66" t="str">
        <f t="shared" si="730"/>
        <v/>
      </c>
      <c r="ZA115" s="66" t="str">
        <f t="shared" si="731"/>
        <v/>
      </c>
      <c r="ZB115" s="66" t="str">
        <f t="shared" si="732"/>
        <v/>
      </c>
      <c r="ZC115" s="66" t="str">
        <f t="shared" si="733"/>
        <v/>
      </c>
      <c r="ZD115" s="66" t="str">
        <f t="shared" si="734"/>
        <v/>
      </c>
      <c r="ZE115" s="66" t="str">
        <f t="shared" si="735"/>
        <v/>
      </c>
      <c r="ZF115" s="66" t="str">
        <f t="shared" si="736"/>
        <v/>
      </c>
      <c r="ZG115" s="66" t="str">
        <f t="shared" si="737"/>
        <v/>
      </c>
      <c r="ZH115" s="66" t="str">
        <f t="shared" si="738"/>
        <v/>
      </c>
      <c r="ZI115" s="66" t="str">
        <f t="shared" si="739"/>
        <v/>
      </c>
      <c r="ZJ115" s="66" t="str">
        <f t="shared" si="740"/>
        <v/>
      </c>
      <c r="ZK115" s="66" t="str">
        <f t="shared" si="741"/>
        <v/>
      </c>
      <c r="ZL115" s="66" t="str">
        <f t="shared" si="742"/>
        <v/>
      </c>
      <c r="ZM115" s="66" t="str">
        <f t="shared" si="743"/>
        <v/>
      </c>
      <c r="ZN115" s="66" t="str">
        <f t="shared" si="744"/>
        <v/>
      </c>
      <c r="ZO115" s="66" t="str">
        <f t="shared" si="745"/>
        <v/>
      </c>
      <c r="ZP115" s="66" t="str">
        <f t="shared" si="746"/>
        <v/>
      </c>
      <c r="ZQ115" s="66" t="str">
        <f t="shared" si="747"/>
        <v/>
      </c>
      <c r="ZR115" s="66" t="str">
        <f t="shared" si="748"/>
        <v/>
      </c>
      <c r="ZS115" s="66" t="str">
        <f t="shared" si="749"/>
        <v/>
      </c>
      <c r="ZT115" s="66" t="str">
        <f t="shared" si="750"/>
        <v/>
      </c>
      <c r="ZU115" s="66" t="str">
        <f t="shared" si="751"/>
        <v/>
      </c>
      <c r="ZV115" s="66" t="str">
        <f t="shared" si="752"/>
        <v/>
      </c>
      <c r="ZW115" s="66" t="str">
        <f t="shared" si="753"/>
        <v/>
      </c>
      <c r="ZX115" s="66" t="str">
        <f t="shared" si="754"/>
        <v/>
      </c>
      <c r="ZY115" s="66" t="str">
        <f t="shared" si="755"/>
        <v/>
      </c>
      <c r="ZZ115" s="66" t="str">
        <f t="shared" si="756"/>
        <v/>
      </c>
      <c r="AAA115" s="66" t="str">
        <f t="shared" si="757"/>
        <v/>
      </c>
      <c r="AAB115" s="66" t="str">
        <f t="shared" si="758"/>
        <v/>
      </c>
      <c r="AAC115" s="66" t="str">
        <f t="shared" si="759"/>
        <v/>
      </c>
      <c r="AAD115" s="66" t="str">
        <f t="shared" si="760"/>
        <v/>
      </c>
      <c r="AAE115" s="66" t="str">
        <f t="shared" si="761"/>
        <v/>
      </c>
      <c r="AAF115" s="66" t="str">
        <f t="shared" si="762"/>
        <v/>
      </c>
      <c r="AAG115" s="66" t="str">
        <f t="shared" si="763"/>
        <v/>
      </c>
      <c r="AAH115" s="66" t="str">
        <f t="shared" si="764"/>
        <v/>
      </c>
      <c r="AAI115" s="66" t="str">
        <f t="shared" si="765"/>
        <v/>
      </c>
      <c r="AAJ115" s="66" t="str">
        <f t="shared" si="766"/>
        <v/>
      </c>
      <c r="AAK115" s="66" t="str">
        <f t="shared" si="767"/>
        <v/>
      </c>
      <c r="AAL115" s="66" t="str">
        <f t="shared" si="768"/>
        <v/>
      </c>
      <c r="AAM115" s="66" t="str">
        <f t="shared" si="769"/>
        <v/>
      </c>
      <c r="AAN115" s="66" t="str">
        <f t="shared" si="770"/>
        <v/>
      </c>
      <c r="AAO115" s="66" t="str">
        <f t="shared" si="771"/>
        <v/>
      </c>
      <c r="AAP115" s="66" t="str">
        <f t="shared" si="772"/>
        <v/>
      </c>
      <c r="AAQ115" s="66" t="str">
        <f t="shared" si="773"/>
        <v/>
      </c>
      <c r="AAR115" s="66" t="str">
        <f t="shared" si="774"/>
        <v/>
      </c>
      <c r="AAS115" s="66" t="str">
        <f t="shared" si="775"/>
        <v/>
      </c>
      <c r="AAT115" s="66" t="str">
        <f t="shared" si="776"/>
        <v/>
      </c>
      <c r="AAU115" s="66" t="str">
        <f t="shared" si="777"/>
        <v/>
      </c>
      <c r="AAV115" s="66" t="str">
        <f t="shared" si="778"/>
        <v/>
      </c>
      <c r="AAW115" s="66" t="str">
        <f t="shared" si="779"/>
        <v/>
      </c>
      <c r="AAX115" s="66" t="str">
        <f t="shared" si="780"/>
        <v/>
      </c>
      <c r="AAY115" s="66" t="str">
        <f t="shared" si="781"/>
        <v/>
      </c>
      <c r="AAZ115" s="66" t="str">
        <f t="shared" si="782"/>
        <v/>
      </c>
      <c r="ABA115" s="66" t="str">
        <f t="shared" si="783"/>
        <v/>
      </c>
      <c r="ABB115" s="66" t="str">
        <f t="shared" si="784"/>
        <v/>
      </c>
      <c r="ABC115" s="66" t="str">
        <f t="shared" si="785"/>
        <v/>
      </c>
      <c r="ABD115" s="66" t="str">
        <f t="shared" si="786"/>
        <v/>
      </c>
      <c r="ABE115" s="66" t="str">
        <f t="shared" si="787"/>
        <v/>
      </c>
      <c r="ABF115" s="66" t="str">
        <f t="shared" si="788"/>
        <v/>
      </c>
      <c r="ABG115" s="66" t="str">
        <f t="shared" si="789"/>
        <v/>
      </c>
      <c r="ABH115" s="66" t="str">
        <f t="shared" si="790"/>
        <v/>
      </c>
      <c r="ABI115" s="66" t="str">
        <f t="shared" si="791"/>
        <v/>
      </c>
      <c r="ABJ115" s="66" t="str">
        <f t="shared" si="792"/>
        <v/>
      </c>
      <c r="ABK115" s="66" t="str">
        <f t="shared" si="793"/>
        <v/>
      </c>
      <c r="ABL115" s="66" t="str">
        <f t="shared" si="794"/>
        <v/>
      </c>
      <c r="ABM115" s="66" t="str">
        <f t="shared" si="795"/>
        <v/>
      </c>
      <c r="ABN115" s="66" t="str">
        <f t="shared" si="796"/>
        <v/>
      </c>
      <c r="ABO115" s="66" t="str">
        <f t="shared" si="797"/>
        <v/>
      </c>
      <c r="ABP115" s="66" t="str">
        <f t="shared" si="798"/>
        <v/>
      </c>
      <c r="ABQ115" s="66" t="str">
        <f t="shared" si="799"/>
        <v/>
      </c>
      <c r="ABR115" s="66" t="str">
        <f t="shared" si="800"/>
        <v/>
      </c>
      <c r="ABS115" s="66" t="str">
        <f t="shared" si="801"/>
        <v/>
      </c>
      <c r="ABT115" s="66" t="str">
        <f t="shared" si="802"/>
        <v/>
      </c>
      <c r="ABU115" s="66" t="str">
        <f t="shared" si="803"/>
        <v/>
      </c>
      <c r="ABV115" s="66" t="str">
        <f t="shared" si="804"/>
        <v/>
      </c>
      <c r="ABW115" s="66" t="str">
        <f t="shared" si="805"/>
        <v/>
      </c>
      <c r="ABX115" s="66" t="str">
        <f t="shared" si="806"/>
        <v/>
      </c>
      <c r="ABY115" s="66" t="str">
        <f t="shared" si="807"/>
        <v/>
      </c>
      <c r="ABZ115" s="66" t="str">
        <f t="shared" si="808"/>
        <v/>
      </c>
      <c r="ACA115" s="66" t="str">
        <f t="shared" si="809"/>
        <v/>
      </c>
      <c r="ACB115" s="66" t="str">
        <f t="shared" si="810"/>
        <v/>
      </c>
      <c r="ACC115" s="66" t="str">
        <f t="shared" si="811"/>
        <v/>
      </c>
      <c r="ACD115" s="66" t="str">
        <f t="shared" si="812"/>
        <v/>
      </c>
      <c r="ACE115" s="66" t="str">
        <f t="shared" si="813"/>
        <v/>
      </c>
      <c r="ACF115" s="66" t="str">
        <f t="shared" si="814"/>
        <v/>
      </c>
      <c r="ACG115" s="66" t="str">
        <f t="shared" si="815"/>
        <v/>
      </c>
      <c r="ACH115" s="66" t="str">
        <f t="shared" si="816"/>
        <v/>
      </c>
      <c r="ACI115" s="66" t="str">
        <f t="shared" si="817"/>
        <v/>
      </c>
      <c r="ACJ115" s="66" t="str">
        <f t="shared" si="818"/>
        <v/>
      </c>
      <c r="ACK115" s="66" t="str">
        <f t="shared" si="819"/>
        <v/>
      </c>
      <c r="ACL115" s="66" t="str">
        <f t="shared" si="820"/>
        <v/>
      </c>
      <c r="ACM115" s="66" t="str">
        <f t="shared" ref="ACM115:ACN115" si="873">IF(AND(ACS$3="Unit", ACL115=""), "", IF(AND(ACS$3="Unit", ACL115="-"),"", IF(ACS$3="Unit", "kg/GJ delivered", IF(AND(NY115&lt;&gt;"", NY115&lt;&gt;"-", NX115="-"),"", IF($H115="","", IF(NX115="nd", "",IF(NX115="&lt;n.a.&gt;", "", IF(NY115="#/MJ", "", IF(NY115="kg/GJ delivered",NX115,IF(NY115="g/MJ delivered",NX115,IF(NY115="kg/MJ delivered",NX115*1000,IF(NY115="mg/MJ delivered",NX115/1000,IF(NY115="g/kg",((NX115)*(1/$I115)*(1/$H115)),IF(NY115="mg/kg",((NX115/1000)*(1/$I115)*(1/$H115)),IF(NY115="mg/MJ delivered",NX115/1000,IF(NY115="-","","Error"))))))))))))))))</f>
        <v/>
      </c>
      <c r="ACN115" s="66" t="str">
        <f t="shared" si="873"/>
        <v/>
      </c>
      <c r="ACO115" s="66" t="str">
        <f t="shared" si="822"/>
        <v/>
      </c>
      <c r="ACP115" s="66" t="str">
        <f t="shared" si="823"/>
        <v/>
      </c>
      <c r="ACQ115" s="66" t="str">
        <f t="shared" si="824"/>
        <v/>
      </c>
      <c r="ACR115" s="66" t="str">
        <f t="shared" si="825"/>
        <v/>
      </c>
      <c r="ACS115" s="66" t="str">
        <f t="shared" si="826"/>
        <v/>
      </c>
      <c r="ACT115" s="66" t="str">
        <f t="shared" si="827"/>
        <v/>
      </c>
    </row>
    <row r="116" spans="2:774" ht="15.75" customHeight="1" x14ac:dyDescent="0.25">
      <c r="B116" s="66">
        <v>45</v>
      </c>
      <c r="C116" s="66" t="s">
        <v>246</v>
      </c>
      <c r="D116" s="66" t="s">
        <v>179</v>
      </c>
      <c r="E116" s="156" t="s">
        <v>244</v>
      </c>
      <c r="F116" s="66" t="s">
        <v>497</v>
      </c>
      <c r="G116" s="66" t="s">
        <v>492</v>
      </c>
      <c r="H116" s="126">
        <v>0.1313</v>
      </c>
      <c r="I116" s="130">
        <f>'Heating Values'!$D$23</f>
        <v>15.3</v>
      </c>
      <c r="J116" s="66" t="str">
        <f t="shared" si="449"/>
        <v>Firewood, Improved, CN</v>
      </c>
      <c r="K116" s="66" t="s">
        <v>1588</v>
      </c>
      <c r="L116" s="161"/>
      <c r="M116" s="161"/>
      <c r="N116" s="161"/>
      <c r="O116" s="66" t="s">
        <v>2232</v>
      </c>
      <c r="P116" s="66" t="str">
        <f t="shared" si="852"/>
        <v>CN</v>
      </c>
      <c r="Q116" s="66" t="s">
        <v>87</v>
      </c>
      <c r="R116" s="163">
        <v>1.4899999999999998E-2</v>
      </c>
      <c r="S116" s="158" t="s">
        <v>173</v>
      </c>
      <c r="T116" s="166">
        <v>1.09E-3</v>
      </c>
      <c r="U116" s="158" t="s">
        <v>173</v>
      </c>
      <c r="V116" s="158" t="s">
        <v>128</v>
      </c>
      <c r="W116" s="158" t="s">
        <v>128</v>
      </c>
      <c r="X116" s="163">
        <v>0.77899999999999991</v>
      </c>
      <c r="Y116" s="158" t="s">
        <v>173</v>
      </c>
      <c r="Z116" s="166">
        <v>1.2499999999999998E-3</v>
      </c>
      <c r="AA116" s="158" t="s">
        <v>173</v>
      </c>
      <c r="AB116" s="158" t="s">
        <v>128</v>
      </c>
      <c r="AC116" s="158" t="s">
        <v>128</v>
      </c>
      <c r="AD116" s="158" t="s">
        <v>128</v>
      </c>
      <c r="AE116" s="158" t="s">
        <v>128</v>
      </c>
      <c r="AF116" s="166">
        <v>9.0300000000000005E-4</v>
      </c>
      <c r="AG116" s="158" t="s">
        <v>173</v>
      </c>
      <c r="AH116" s="166">
        <v>2.2700000000000002E-4</v>
      </c>
      <c r="AI116" s="158" t="s">
        <v>173</v>
      </c>
      <c r="AJ116" s="158" t="s">
        <v>128</v>
      </c>
      <c r="AK116" s="158" t="s">
        <v>128</v>
      </c>
      <c r="AL116" s="158" t="s">
        <v>128</v>
      </c>
      <c r="AM116" s="158" t="s">
        <v>128</v>
      </c>
      <c r="AN116" s="158" t="s">
        <v>128</v>
      </c>
      <c r="AO116" s="158" t="s">
        <v>128</v>
      </c>
      <c r="AP116" s="158" t="s">
        <v>128</v>
      </c>
      <c r="AQ116" s="158" t="s">
        <v>128</v>
      </c>
      <c r="AR116" s="158" t="s">
        <v>128</v>
      </c>
      <c r="AS116" s="158" t="s">
        <v>128</v>
      </c>
      <c r="AT116" s="158" t="s">
        <v>128</v>
      </c>
      <c r="AU116" s="158" t="s">
        <v>128</v>
      </c>
      <c r="AV116" s="158" t="s">
        <v>128</v>
      </c>
      <c r="AW116" s="158" t="s">
        <v>128</v>
      </c>
      <c r="AX116" s="158" t="s">
        <v>128</v>
      </c>
      <c r="AY116" s="158" t="s">
        <v>128</v>
      </c>
      <c r="AZ116" s="158" t="s">
        <v>128</v>
      </c>
      <c r="BA116" s="158" t="s">
        <v>128</v>
      </c>
      <c r="BB116" s="158" t="s">
        <v>128</v>
      </c>
      <c r="BC116" s="158" t="s">
        <v>128</v>
      </c>
      <c r="BD116" s="158" t="s">
        <v>128</v>
      </c>
      <c r="BE116" s="158" t="s">
        <v>128</v>
      </c>
      <c r="BF116" s="166">
        <v>1.5899999999999999E-4</v>
      </c>
      <c r="BG116" s="158" t="s">
        <v>173</v>
      </c>
      <c r="BH116" s="166">
        <v>4.6100000000000001E-7</v>
      </c>
      <c r="BI116" s="158" t="s">
        <v>173</v>
      </c>
      <c r="BJ116" s="166">
        <v>1.5699999999999999E-4</v>
      </c>
      <c r="BK116" s="158" t="s">
        <v>173</v>
      </c>
      <c r="BL116" s="166">
        <v>1.11E-5</v>
      </c>
      <c r="BM116" s="158" t="s">
        <v>173</v>
      </c>
      <c r="BN116" s="166">
        <v>1.55E-4</v>
      </c>
      <c r="BO116" s="158" t="s">
        <v>173</v>
      </c>
      <c r="BP116" s="166">
        <v>2.9299999999999999E-7</v>
      </c>
      <c r="BQ116" s="158" t="s">
        <v>173</v>
      </c>
      <c r="BR116" s="166">
        <v>3.0400000000000002E-4</v>
      </c>
      <c r="BS116" s="158" t="s">
        <v>173</v>
      </c>
      <c r="BT116" s="158" t="s">
        <v>128</v>
      </c>
      <c r="BU116" s="158" t="s">
        <v>128</v>
      </c>
      <c r="BV116" s="158" t="s">
        <v>128</v>
      </c>
      <c r="BW116" s="158" t="s">
        <v>128</v>
      </c>
      <c r="BX116" s="158" t="s">
        <v>128</v>
      </c>
      <c r="BY116" s="158" t="s">
        <v>128</v>
      </c>
      <c r="BZ116" s="166">
        <v>6.8100000000000002E-7</v>
      </c>
      <c r="CA116" s="158" t="s">
        <v>173</v>
      </c>
      <c r="CB116" s="158" t="s">
        <v>128</v>
      </c>
      <c r="CC116" s="158" t="s">
        <v>128</v>
      </c>
      <c r="CD116" s="158" t="s">
        <v>128</v>
      </c>
      <c r="CE116" s="158" t="s">
        <v>128</v>
      </c>
      <c r="CF116" s="158" t="s">
        <v>128</v>
      </c>
      <c r="CG116" s="158" t="s">
        <v>128</v>
      </c>
      <c r="CH116" s="158" t="s">
        <v>128</v>
      </c>
      <c r="CI116" s="158" t="s">
        <v>128</v>
      </c>
      <c r="CJ116" s="158" t="s">
        <v>128</v>
      </c>
      <c r="CK116" s="158" t="s">
        <v>128</v>
      </c>
      <c r="CL116" s="166">
        <v>1.8500000000000001E-6</v>
      </c>
      <c r="CM116" s="158" t="s">
        <v>173</v>
      </c>
      <c r="CN116" s="166">
        <v>1.3499999999999999E-5</v>
      </c>
      <c r="CO116" s="158" t="s">
        <v>173</v>
      </c>
      <c r="CP116" s="166">
        <v>1.1199999999999999E-5</v>
      </c>
      <c r="CQ116" s="158" t="s">
        <v>173</v>
      </c>
      <c r="CR116" s="166">
        <v>3.3800000000000004E-7</v>
      </c>
      <c r="CS116" s="158" t="s">
        <v>173</v>
      </c>
      <c r="CT116" s="158" t="s">
        <v>128</v>
      </c>
      <c r="CU116" s="158" t="s">
        <v>128</v>
      </c>
      <c r="CV116" s="166">
        <v>5.438095301495036E-3</v>
      </c>
      <c r="CW116" s="158" t="s">
        <v>173</v>
      </c>
      <c r="CX116" s="166">
        <v>5.82E-7</v>
      </c>
      <c r="CY116" s="158" t="s">
        <v>173</v>
      </c>
      <c r="CZ116" s="166">
        <v>1.6000000000000001E-6</v>
      </c>
      <c r="DA116" s="158" t="s">
        <v>173</v>
      </c>
      <c r="DB116" s="166">
        <v>5.0700000000000006E-6</v>
      </c>
      <c r="DC116" s="158" t="s">
        <v>173</v>
      </c>
      <c r="DD116" s="166">
        <v>2.3999999999999998E-7</v>
      </c>
      <c r="DE116" s="158" t="s">
        <v>173</v>
      </c>
      <c r="DF116" s="166">
        <v>2.6800000000000002E-7</v>
      </c>
      <c r="DG116" s="158" t="s">
        <v>173</v>
      </c>
      <c r="DH116" s="158" t="s">
        <v>128</v>
      </c>
      <c r="DI116" s="158" t="s">
        <v>128</v>
      </c>
      <c r="DJ116" s="158" t="s">
        <v>128</v>
      </c>
      <c r="DK116" s="158" t="s">
        <v>128</v>
      </c>
      <c r="DL116" s="158" t="s">
        <v>128</v>
      </c>
      <c r="DM116" s="158" t="s">
        <v>128</v>
      </c>
      <c r="DN116" s="158" t="s">
        <v>128</v>
      </c>
      <c r="DO116" s="158" t="s">
        <v>128</v>
      </c>
      <c r="DP116" s="158" t="s">
        <v>128</v>
      </c>
      <c r="DQ116" s="158" t="s">
        <v>128</v>
      </c>
      <c r="DR116" s="158" t="s">
        <v>128</v>
      </c>
      <c r="DS116" s="158" t="s">
        <v>128</v>
      </c>
      <c r="DT116" s="158" t="s">
        <v>128</v>
      </c>
      <c r="DU116" s="158" t="s">
        <v>128</v>
      </c>
      <c r="DV116" s="158" t="s">
        <v>128</v>
      </c>
      <c r="DW116" s="158" t="s">
        <v>128</v>
      </c>
      <c r="DX116" s="158" t="s">
        <v>128</v>
      </c>
      <c r="DY116" s="158" t="s">
        <v>128</v>
      </c>
      <c r="DZ116" s="158" t="s">
        <v>128</v>
      </c>
      <c r="EA116" s="158" t="s">
        <v>128</v>
      </c>
      <c r="EB116" s="158" t="s">
        <v>128</v>
      </c>
      <c r="EC116" s="158" t="s">
        <v>128</v>
      </c>
      <c r="ED116" s="158" t="s">
        <v>128</v>
      </c>
      <c r="EE116" s="158" t="s">
        <v>128</v>
      </c>
      <c r="EF116" s="158" t="s">
        <v>128</v>
      </c>
      <c r="EG116" s="158" t="s">
        <v>128</v>
      </c>
      <c r="EH116" s="158" t="s">
        <v>128</v>
      </c>
      <c r="EI116" s="158" t="s">
        <v>128</v>
      </c>
      <c r="EJ116" s="158" t="s">
        <v>128</v>
      </c>
      <c r="EK116" s="158" t="s">
        <v>128</v>
      </c>
      <c r="EL116" s="158" t="s">
        <v>128</v>
      </c>
      <c r="EM116" s="158" t="s">
        <v>128</v>
      </c>
      <c r="EN116" s="158" t="s">
        <v>128</v>
      </c>
      <c r="EO116" s="158" t="s">
        <v>128</v>
      </c>
      <c r="EP116" s="158" t="s">
        <v>128</v>
      </c>
      <c r="EQ116" s="158" t="s">
        <v>128</v>
      </c>
      <c r="ER116" s="158" t="s">
        <v>128</v>
      </c>
      <c r="ES116" s="158" t="s">
        <v>128</v>
      </c>
      <c r="ET116" s="158" t="s">
        <v>128</v>
      </c>
      <c r="EU116" s="158" t="s">
        <v>128</v>
      </c>
      <c r="EV116" s="158" t="s">
        <v>128</v>
      </c>
      <c r="EW116" s="158" t="s">
        <v>128</v>
      </c>
      <c r="EX116" s="158" t="s">
        <v>128</v>
      </c>
      <c r="EY116" s="158" t="s">
        <v>128</v>
      </c>
      <c r="EZ116" s="158" t="s">
        <v>128</v>
      </c>
      <c r="FA116" s="158" t="s">
        <v>128</v>
      </c>
      <c r="FB116" s="158" t="s">
        <v>128</v>
      </c>
      <c r="FC116" s="158" t="s">
        <v>128</v>
      </c>
      <c r="FD116" s="158" t="s">
        <v>128</v>
      </c>
      <c r="FE116" s="158" t="s">
        <v>128</v>
      </c>
      <c r="FF116" s="158" t="s">
        <v>128</v>
      </c>
      <c r="FG116" s="158" t="s">
        <v>128</v>
      </c>
      <c r="FH116" s="158" t="s">
        <v>128</v>
      </c>
      <c r="FI116" s="158" t="s">
        <v>128</v>
      </c>
      <c r="FJ116" s="158" t="s">
        <v>128</v>
      </c>
      <c r="FK116" s="158" t="s">
        <v>128</v>
      </c>
      <c r="FL116" s="158" t="s">
        <v>128</v>
      </c>
      <c r="FM116" s="158" t="s">
        <v>128</v>
      </c>
      <c r="FN116" s="158" t="s">
        <v>128</v>
      </c>
      <c r="FO116" s="158" t="s">
        <v>128</v>
      </c>
      <c r="FP116" s="158" t="s">
        <v>128</v>
      </c>
      <c r="FQ116" s="158" t="s">
        <v>128</v>
      </c>
      <c r="FR116" s="158" t="s">
        <v>128</v>
      </c>
      <c r="FS116" s="158" t="s">
        <v>128</v>
      </c>
      <c r="FT116" s="158" t="s">
        <v>128</v>
      </c>
      <c r="FU116" s="158" t="s">
        <v>128</v>
      </c>
      <c r="FV116" s="158" t="s">
        <v>128</v>
      </c>
      <c r="FW116" s="158" t="s">
        <v>128</v>
      </c>
      <c r="FX116" s="158" t="s">
        <v>128</v>
      </c>
      <c r="FY116" s="158" t="s">
        <v>128</v>
      </c>
      <c r="FZ116" s="158" t="s">
        <v>128</v>
      </c>
      <c r="GA116" s="158" t="s">
        <v>128</v>
      </c>
      <c r="GB116" s="158" t="s">
        <v>128</v>
      </c>
      <c r="GC116" s="158" t="s">
        <v>128</v>
      </c>
      <c r="GD116" s="158" t="s">
        <v>128</v>
      </c>
      <c r="GE116" s="158" t="s">
        <v>128</v>
      </c>
      <c r="GF116" s="158" t="s">
        <v>128</v>
      </c>
      <c r="GG116" s="158" t="s">
        <v>128</v>
      </c>
      <c r="GH116" s="158" t="s">
        <v>128</v>
      </c>
      <c r="GI116" s="158" t="s">
        <v>128</v>
      </c>
      <c r="GJ116" s="158" t="s">
        <v>128</v>
      </c>
      <c r="GK116" s="158" t="s">
        <v>128</v>
      </c>
      <c r="GL116" s="158" t="s">
        <v>128</v>
      </c>
      <c r="GM116" s="158" t="s">
        <v>128</v>
      </c>
      <c r="GN116" s="158" t="s">
        <v>128</v>
      </c>
      <c r="GO116" s="158" t="s">
        <v>128</v>
      </c>
      <c r="GP116" s="158" t="s">
        <v>128</v>
      </c>
      <c r="GQ116" s="158" t="s">
        <v>128</v>
      </c>
      <c r="GR116" s="158" t="s">
        <v>128</v>
      </c>
      <c r="GS116" s="158" t="s">
        <v>128</v>
      </c>
      <c r="GT116" s="158" t="s">
        <v>128</v>
      </c>
      <c r="GU116" s="158" t="s">
        <v>128</v>
      </c>
      <c r="GV116" s="158" t="s">
        <v>128</v>
      </c>
      <c r="GW116" s="158" t="s">
        <v>128</v>
      </c>
      <c r="GX116" s="158" t="s">
        <v>128</v>
      </c>
      <c r="GY116" s="158" t="s">
        <v>128</v>
      </c>
      <c r="GZ116" s="158" t="s">
        <v>128</v>
      </c>
      <c r="HA116" s="158" t="s">
        <v>128</v>
      </c>
      <c r="HB116" s="158" t="s">
        <v>128</v>
      </c>
      <c r="HC116" s="158" t="s">
        <v>128</v>
      </c>
      <c r="HD116" s="158" t="s">
        <v>128</v>
      </c>
      <c r="HE116" s="158" t="s">
        <v>128</v>
      </c>
      <c r="HF116" s="158" t="s">
        <v>128</v>
      </c>
      <c r="HG116" s="158" t="s">
        <v>128</v>
      </c>
      <c r="HH116" s="158" t="s">
        <v>128</v>
      </c>
      <c r="HI116" s="158" t="s">
        <v>128</v>
      </c>
      <c r="HJ116" s="158" t="s">
        <v>128</v>
      </c>
      <c r="HK116" s="158" t="s">
        <v>128</v>
      </c>
      <c r="HL116" s="158" t="s">
        <v>128</v>
      </c>
      <c r="HM116" s="158" t="s">
        <v>128</v>
      </c>
      <c r="HN116" s="158" t="s">
        <v>128</v>
      </c>
      <c r="HO116" s="158" t="s">
        <v>128</v>
      </c>
      <c r="HP116" s="158" t="s">
        <v>128</v>
      </c>
      <c r="HQ116" s="158" t="s">
        <v>128</v>
      </c>
      <c r="HR116" s="158" t="s">
        <v>128</v>
      </c>
      <c r="HS116" s="158" t="s">
        <v>128</v>
      </c>
      <c r="HT116" s="158" t="s">
        <v>128</v>
      </c>
      <c r="HU116" s="158" t="s">
        <v>128</v>
      </c>
      <c r="HV116" s="158" t="s">
        <v>128</v>
      </c>
      <c r="HW116" s="158" t="s">
        <v>128</v>
      </c>
      <c r="HX116" s="158" t="s">
        <v>128</v>
      </c>
      <c r="HY116" s="158" t="s">
        <v>128</v>
      </c>
      <c r="HZ116" s="158" t="s">
        <v>128</v>
      </c>
      <c r="IA116" s="158" t="s">
        <v>128</v>
      </c>
      <c r="IB116" s="158" t="s">
        <v>128</v>
      </c>
      <c r="IC116" s="158" t="s">
        <v>128</v>
      </c>
      <c r="ID116" s="158" t="s">
        <v>128</v>
      </c>
      <c r="IE116" s="158" t="s">
        <v>128</v>
      </c>
      <c r="IF116" s="158" t="s">
        <v>128</v>
      </c>
      <c r="IG116" s="158" t="s">
        <v>128</v>
      </c>
      <c r="IH116" s="158" t="s">
        <v>128</v>
      </c>
      <c r="II116" s="158" t="s">
        <v>128</v>
      </c>
      <c r="IJ116" s="158" t="s">
        <v>128</v>
      </c>
      <c r="IK116" s="158" t="s">
        <v>128</v>
      </c>
      <c r="IL116" s="158" t="s">
        <v>128</v>
      </c>
      <c r="IM116" s="158" t="s">
        <v>128</v>
      </c>
      <c r="IN116" s="158" t="s">
        <v>128</v>
      </c>
      <c r="IO116" s="158" t="s">
        <v>128</v>
      </c>
      <c r="IP116" s="158" t="s">
        <v>128</v>
      </c>
      <c r="IQ116" s="158" t="s">
        <v>128</v>
      </c>
      <c r="IR116" s="158" t="s">
        <v>128</v>
      </c>
      <c r="IS116" s="158" t="s">
        <v>128</v>
      </c>
      <c r="IT116" s="158" t="s">
        <v>128</v>
      </c>
      <c r="IU116" s="158" t="s">
        <v>128</v>
      </c>
      <c r="IV116" s="158" t="s">
        <v>128</v>
      </c>
      <c r="IW116" s="158" t="s">
        <v>128</v>
      </c>
      <c r="IX116" s="158" t="s">
        <v>128</v>
      </c>
      <c r="IY116" s="158" t="s">
        <v>128</v>
      </c>
      <c r="IZ116" s="158" t="s">
        <v>128</v>
      </c>
      <c r="JA116" s="158" t="s">
        <v>128</v>
      </c>
      <c r="JB116" s="158" t="s">
        <v>128</v>
      </c>
      <c r="JC116" s="158" t="s">
        <v>128</v>
      </c>
      <c r="JD116" s="158" t="s">
        <v>128</v>
      </c>
      <c r="JE116" s="158" t="s">
        <v>128</v>
      </c>
      <c r="JF116" s="158" t="s">
        <v>128</v>
      </c>
      <c r="JG116" s="158" t="s">
        <v>128</v>
      </c>
      <c r="JH116" s="158" t="s">
        <v>128</v>
      </c>
      <c r="JI116" s="158" t="s">
        <v>128</v>
      </c>
      <c r="JJ116" s="158" t="s">
        <v>128</v>
      </c>
      <c r="JK116" s="158" t="s">
        <v>128</v>
      </c>
      <c r="JL116" s="158" t="s">
        <v>128</v>
      </c>
      <c r="JM116" s="158" t="s">
        <v>128</v>
      </c>
      <c r="JN116" s="158" t="s">
        <v>128</v>
      </c>
      <c r="JO116" s="158" t="s">
        <v>128</v>
      </c>
      <c r="JP116" s="158" t="s">
        <v>128</v>
      </c>
      <c r="JQ116" s="158" t="s">
        <v>128</v>
      </c>
      <c r="JR116" s="158" t="s">
        <v>128</v>
      </c>
      <c r="JS116" s="158" t="s">
        <v>128</v>
      </c>
      <c r="JT116" s="158" t="s">
        <v>128</v>
      </c>
      <c r="JU116" s="158" t="s">
        <v>128</v>
      </c>
      <c r="JV116" s="158" t="s">
        <v>128</v>
      </c>
      <c r="JW116" s="158" t="s">
        <v>128</v>
      </c>
      <c r="JX116" s="158" t="s">
        <v>128</v>
      </c>
      <c r="JY116" s="158" t="s">
        <v>128</v>
      </c>
      <c r="JZ116" s="158" t="s">
        <v>128</v>
      </c>
      <c r="KA116" s="158" t="s">
        <v>128</v>
      </c>
      <c r="KB116" s="158" t="s">
        <v>128</v>
      </c>
      <c r="KC116" s="158" t="s">
        <v>128</v>
      </c>
      <c r="KD116" s="158" t="s">
        <v>128</v>
      </c>
      <c r="KE116" s="158" t="s">
        <v>128</v>
      </c>
      <c r="KF116" s="158" t="s">
        <v>128</v>
      </c>
      <c r="KG116" s="158" t="s">
        <v>128</v>
      </c>
      <c r="KH116" s="158" t="s">
        <v>128</v>
      </c>
      <c r="KI116" s="158" t="s">
        <v>128</v>
      </c>
      <c r="KJ116" s="158" t="s">
        <v>128</v>
      </c>
      <c r="KK116" s="158" t="s">
        <v>128</v>
      </c>
      <c r="KL116" s="158" t="s">
        <v>128</v>
      </c>
      <c r="KM116" s="158" t="s">
        <v>128</v>
      </c>
      <c r="KN116" s="158" t="s">
        <v>128</v>
      </c>
      <c r="KO116" s="158" t="s">
        <v>128</v>
      </c>
      <c r="KP116" s="158" t="s">
        <v>128</v>
      </c>
      <c r="KQ116" s="158" t="s">
        <v>128</v>
      </c>
      <c r="KR116" s="158" t="s">
        <v>128</v>
      </c>
      <c r="KS116" s="158" t="s">
        <v>128</v>
      </c>
      <c r="KT116" s="158" t="s">
        <v>128</v>
      </c>
      <c r="KU116" s="158" t="s">
        <v>128</v>
      </c>
      <c r="KV116" s="158" t="s">
        <v>128</v>
      </c>
      <c r="KW116" s="158" t="s">
        <v>128</v>
      </c>
      <c r="KX116" s="158" t="s">
        <v>128</v>
      </c>
      <c r="KY116" s="158" t="s">
        <v>128</v>
      </c>
      <c r="KZ116" s="158" t="s">
        <v>128</v>
      </c>
      <c r="LA116" s="158" t="s">
        <v>128</v>
      </c>
      <c r="LB116" s="158" t="s">
        <v>128</v>
      </c>
      <c r="LC116" s="158" t="s">
        <v>128</v>
      </c>
      <c r="LD116" s="158" t="s">
        <v>128</v>
      </c>
      <c r="LE116" s="158" t="s">
        <v>128</v>
      </c>
      <c r="LF116" s="158" t="s">
        <v>128</v>
      </c>
      <c r="LG116" s="158" t="s">
        <v>128</v>
      </c>
      <c r="LH116" s="158" t="s">
        <v>128</v>
      </c>
      <c r="LI116" s="158" t="s">
        <v>128</v>
      </c>
      <c r="LJ116" s="158" t="s">
        <v>128</v>
      </c>
      <c r="LK116" s="158" t="s">
        <v>128</v>
      </c>
      <c r="LL116" s="158" t="s">
        <v>128</v>
      </c>
      <c r="LM116" s="158" t="s">
        <v>128</v>
      </c>
      <c r="LN116" s="158" t="s">
        <v>128</v>
      </c>
      <c r="LO116" s="158" t="s">
        <v>128</v>
      </c>
      <c r="LP116" s="158" t="s">
        <v>128</v>
      </c>
      <c r="LQ116" s="158" t="s">
        <v>128</v>
      </c>
      <c r="LR116" s="158" t="s">
        <v>128</v>
      </c>
      <c r="LS116" s="158" t="s">
        <v>128</v>
      </c>
      <c r="LT116" s="158" t="s">
        <v>128</v>
      </c>
      <c r="LU116" s="158" t="s">
        <v>128</v>
      </c>
      <c r="LV116" s="158" t="s">
        <v>128</v>
      </c>
      <c r="LW116" s="158" t="s">
        <v>128</v>
      </c>
      <c r="LX116" s="158" t="s">
        <v>128</v>
      </c>
      <c r="LY116" s="158" t="s">
        <v>128</v>
      </c>
      <c r="LZ116" s="158" t="s">
        <v>128</v>
      </c>
      <c r="MA116" s="158" t="s">
        <v>128</v>
      </c>
      <c r="MB116" s="158" t="s">
        <v>128</v>
      </c>
      <c r="MC116" s="158" t="s">
        <v>128</v>
      </c>
      <c r="MD116" s="158" t="s">
        <v>128</v>
      </c>
      <c r="ME116" s="158" t="s">
        <v>128</v>
      </c>
      <c r="MF116" s="158" t="s">
        <v>128</v>
      </c>
      <c r="MG116" s="158" t="s">
        <v>128</v>
      </c>
      <c r="MH116" s="158" t="s">
        <v>128</v>
      </c>
      <c r="MI116" s="158" t="s">
        <v>128</v>
      </c>
      <c r="MJ116" s="158" t="s">
        <v>128</v>
      </c>
      <c r="MK116" s="158" t="s">
        <v>128</v>
      </c>
      <c r="ML116" s="158" t="s">
        <v>128</v>
      </c>
      <c r="MM116" s="158" t="s">
        <v>128</v>
      </c>
      <c r="MN116" s="158" t="s">
        <v>128</v>
      </c>
      <c r="MO116" s="158" t="s">
        <v>128</v>
      </c>
      <c r="MP116" s="158" t="s">
        <v>128</v>
      </c>
      <c r="MQ116" s="158" t="s">
        <v>128</v>
      </c>
      <c r="MR116" s="158" t="s">
        <v>128</v>
      </c>
      <c r="MS116" s="158" t="s">
        <v>128</v>
      </c>
      <c r="MT116" s="158" t="s">
        <v>128</v>
      </c>
      <c r="MU116" s="158" t="s">
        <v>128</v>
      </c>
      <c r="MV116" s="158" t="s">
        <v>128</v>
      </c>
      <c r="MW116" s="158" t="s">
        <v>128</v>
      </c>
      <c r="MX116" s="158" t="s">
        <v>128</v>
      </c>
      <c r="MY116" s="158" t="s">
        <v>128</v>
      </c>
      <c r="MZ116" s="158" t="s">
        <v>128</v>
      </c>
      <c r="NA116" s="158" t="s">
        <v>128</v>
      </c>
      <c r="NB116" s="158" t="s">
        <v>128</v>
      </c>
      <c r="NC116" s="158" t="s">
        <v>128</v>
      </c>
      <c r="ND116" s="158" t="s">
        <v>128</v>
      </c>
      <c r="NE116" s="158" t="s">
        <v>128</v>
      </c>
      <c r="NF116" s="158" t="s">
        <v>128</v>
      </c>
      <c r="NG116" s="158" t="s">
        <v>128</v>
      </c>
      <c r="NH116" s="158" t="s">
        <v>128</v>
      </c>
      <c r="NI116" s="158" t="s">
        <v>128</v>
      </c>
      <c r="NJ116" s="158" t="s">
        <v>128</v>
      </c>
      <c r="NK116" s="158" t="s">
        <v>128</v>
      </c>
      <c r="NL116" s="158" t="s">
        <v>128</v>
      </c>
      <c r="NM116" s="158" t="s">
        <v>128</v>
      </c>
      <c r="NN116" s="158" t="s">
        <v>128</v>
      </c>
      <c r="NO116" s="158" t="s">
        <v>128</v>
      </c>
      <c r="NP116" s="158" t="s">
        <v>128</v>
      </c>
      <c r="NQ116" s="158" t="s">
        <v>128</v>
      </c>
      <c r="NR116" s="158" t="s">
        <v>128</v>
      </c>
      <c r="NS116" s="158" t="s">
        <v>128</v>
      </c>
      <c r="NT116" s="158" t="s">
        <v>128</v>
      </c>
      <c r="NU116" s="158" t="s">
        <v>128</v>
      </c>
      <c r="NV116" s="158" t="s">
        <v>128</v>
      </c>
      <c r="NW116" s="158" t="s">
        <v>128</v>
      </c>
      <c r="NX116" s="158" t="s">
        <v>128</v>
      </c>
      <c r="NY116" s="158" t="s">
        <v>128</v>
      </c>
      <c r="NZ116" s="158" t="s">
        <v>128</v>
      </c>
      <c r="OA116" s="158" t="s">
        <v>128</v>
      </c>
      <c r="OB116" s="158" t="s">
        <v>128</v>
      </c>
      <c r="OC116" s="158" t="s">
        <v>128</v>
      </c>
      <c r="OD116" s="158" t="s">
        <v>128</v>
      </c>
      <c r="OE116" s="170" t="s">
        <v>128</v>
      </c>
      <c r="OF116" s="181"/>
      <c r="OG116" s="174">
        <f t="shared" si="451"/>
        <v>14.899999999999999</v>
      </c>
      <c r="OH116" s="66" t="str">
        <f t="shared" si="452"/>
        <v>kg/GJ delivered</v>
      </c>
      <c r="OI116" s="118">
        <f t="shared" si="453"/>
        <v>1.0900000000000001</v>
      </c>
      <c r="OJ116" s="66" t="str">
        <f t="shared" si="454"/>
        <v>kg/GJ delivered</v>
      </c>
      <c r="OK116" s="66" t="str">
        <f t="shared" si="455"/>
        <v/>
      </c>
      <c r="OL116" s="66" t="str">
        <f t="shared" si="456"/>
        <v/>
      </c>
      <c r="OM116" s="159">
        <f t="shared" si="457"/>
        <v>778.99999999999989</v>
      </c>
      <c r="ON116" s="66" t="str">
        <f t="shared" si="458"/>
        <v>kg/GJ delivered</v>
      </c>
      <c r="OO116" s="118">
        <f t="shared" si="459"/>
        <v>1.2499999999999998</v>
      </c>
      <c r="OP116" s="66" t="str">
        <f t="shared" si="460"/>
        <v>kg/GJ delivered</v>
      </c>
      <c r="OQ116" s="66" t="str">
        <f t="shared" si="461"/>
        <v/>
      </c>
      <c r="OR116" s="66" t="str">
        <f t="shared" si="462"/>
        <v/>
      </c>
      <c r="OS116" s="66" t="str">
        <f t="shared" si="463"/>
        <v/>
      </c>
      <c r="OT116" s="66" t="str">
        <f t="shared" si="464"/>
        <v/>
      </c>
      <c r="OU116" s="126">
        <f t="shared" si="465"/>
        <v>0.90300000000000002</v>
      </c>
      <c r="OV116" s="66" t="str">
        <f t="shared" si="466"/>
        <v>kg/GJ delivered</v>
      </c>
      <c r="OW116" s="126">
        <f t="shared" si="467"/>
        <v>0.22700000000000001</v>
      </c>
      <c r="OX116" s="66" t="str">
        <f t="shared" si="468"/>
        <v>kg/GJ delivered</v>
      </c>
      <c r="OY116" s="66" t="str">
        <f t="shared" si="469"/>
        <v/>
      </c>
      <c r="OZ116" s="66" t="str">
        <f t="shared" si="470"/>
        <v/>
      </c>
      <c r="PA116" s="66" t="str">
        <f t="shared" si="471"/>
        <v/>
      </c>
      <c r="PB116" s="66" t="str">
        <f t="shared" si="472"/>
        <v/>
      </c>
      <c r="PC116" s="66" t="str">
        <f t="shared" si="473"/>
        <v/>
      </c>
      <c r="PD116" s="66" t="str">
        <f t="shared" si="474"/>
        <v/>
      </c>
      <c r="PE116" s="66" t="str">
        <f t="shared" si="475"/>
        <v/>
      </c>
      <c r="PF116" s="66" t="str">
        <f t="shared" si="476"/>
        <v/>
      </c>
      <c r="PG116" s="66" t="str">
        <f t="shared" si="477"/>
        <v/>
      </c>
      <c r="PH116" s="66" t="str">
        <f t="shared" si="478"/>
        <v/>
      </c>
      <c r="PI116" s="66" t="str">
        <f t="shared" si="479"/>
        <v/>
      </c>
      <c r="PJ116" s="66" t="str">
        <f t="shared" si="480"/>
        <v/>
      </c>
      <c r="PK116" s="66" t="str">
        <f t="shared" si="481"/>
        <v/>
      </c>
      <c r="PL116" s="66" t="str">
        <f t="shared" si="482"/>
        <v/>
      </c>
      <c r="PM116" s="66" t="str">
        <f t="shared" si="483"/>
        <v/>
      </c>
      <c r="PN116" s="66" t="str">
        <f t="shared" si="484"/>
        <v/>
      </c>
      <c r="PO116" s="66" t="str">
        <f t="shared" si="485"/>
        <v/>
      </c>
      <c r="PP116" s="66" t="str">
        <f t="shared" si="486"/>
        <v/>
      </c>
      <c r="PQ116" s="66" t="str">
        <f t="shared" si="487"/>
        <v/>
      </c>
      <c r="PR116" s="66" t="str">
        <f t="shared" si="488"/>
        <v/>
      </c>
      <c r="PS116" s="66" t="str">
        <f t="shared" si="489"/>
        <v/>
      </c>
      <c r="PT116" s="66" t="str">
        <f t="shared" si="490"/>
        <v/>
      </c>
      <c r="PU116" s="126">
        <f t="shared" si="491"/>
        <v>0.159</v>
      </c>
      <c r="PV116" s="66" t="str">
        <f t="shared" si="492"/>
        <v>kg/GJ delivered</v>
      </c>
      <c r="PW116" s="160">
        <f t="shared" si="493"/>
        <v>4.6100000000000004E-4</v>
      </c>
      <c r="PX116" s="66" t="str">
        <f t="shared" si="494"/>
        <v>kg/GJ delivered</v>
      </c>
      <c r="PY116" s="126">
        <f t="shared" si="495"/>
        <v>0.157</v>
      </c>
      <c r="PZ116" s="66" t="str">
        <f t="shared" si="496"/>
        <v>kg/GJ delivered</v>
      </c>
      <c r="QA116" s="126">
        <f t="shared" si="497"/>
        <v>1.11E-2</v>
      </c>
      <c r="QB116" s="66" t="str">
        <f t="shared" si="498"/>
        <v>kg/GJ delivered</v>
      </c>
      <c r="QC116" s="126">
        <f t="shared" si="499"/>
        <v>0.155</v>
      </c>
      <c r="QD116" s="66" t="str">
        <f t="shared" si="500"/>
        <v>kg/GJ delivered</v>
      </c>
      <c r="QE116" s="160">
        <f t="shared" si="501"/>
        <v>2.9299999999999997E-4</v>
      </c>
      <c r="QF116" s="66" t="str">
        <f t="shared" si="502"/>
        <v>kg/GJ delivered</v>
      </c>
      <c r="QG116" s="126">
        <f t="shared" si="503"/>
        <v>0.30399999999999999</v>
      </c>
      <c r="QH116" s="66" t="str">
        <f t="shared" si="504"/>
        <v>kg/GJ delivered</v>
      </c>
      <c r="QI116" s="66" t="str">
        <f t="shared" si="505"/>
        <v/>
      </c>
      <c r="QJ116" s="66" t="str">
        <f t="shared" si="506"/>
        <v/>
      </c>
      <c r="QK116" s="66" t="str">
        <f t="shared" si="507"/>
        <v/>
      </c>
      <c r="QL116" s="66" t="str">
        <f t="shared" si="508"/>
        <v/>
      </c>
      <c r="QM116" s="66" t="str">
        <f t="shared" si="509"/>
        <v/>
      </c>
      <c r="QN116" s="66" t="str">
        <f t="shared" si="510"/>
        <v/>
      </c>
      <c r="QO116" s="160">
        <f t="shared" si="511"/>
        <v>6.8100000000000007E-4</v>
      </c>
      <c r="QP116" s="66" t="str">
        <f t="shared" si="512"/>
        <v>kg/GJ delivered</v>
      </c>
      <c r="QQ116" s="66" t="str">
        <f t="shared" si="513"/>
        <v/>
      </c>
      <c r="QR116" s="66" t="str">
        <f t="shared" si="514"/>
        <v/>
      </c>
      <c r="QS116" s="66" t="str">
        <f t="shared" si="515"/>
        <v/>
      </c>
      <c r="QT116" s="66" t="str">
        <f t="shared" si="516"/>
        <v/>
      </c>
      <c r="QU116" s="66" t="str">
        <f t="shared" si="517"/>
        <v/>
      </c>
      <c r="QV116" s="66" t="str">
        <f t="shared" si="518"/>
        <v/>
      </c>
      <c r="QW116" s="66" t="str">
        <f t="shared" si="519"/>
        <v/>
      </c>
      <c r="QX116" s="66" t="str">
        <f t="shared" si="520"/>
        <v/>
      </c>
      <c r="QY116" s="66" t="str">
        <f t="shared" si="521"/>
        <v/>
      </c>
      <c r="QZ116" s="66" t="str">
        <f t="shared" si="522"/>
        <v/>
      </c>
      <c r="RA116" s="160">
        <f t="shared" si="523"/>
        <v>1.8500000000000001E-3</v>
      </c>
      <c r="RB116" s="66" t="str">
        <f t="shared" si="524"/>
        <v>kg/GJ delivered</v>
      </c>
      <c r="RC116" s="126">
        <f t="shared" si="525"/>
        <v>1.35E-2</v>
      </c>
      <c r="RD116" s="66" t="str">
        <f t="shared" si="526"/>
        <v>kg/GJ delivered</v>
      </c>
      <c r="RE116" s="126">
        <f t="shared" si="527"/>
        <v>1.12E-2</v>
      </c>
      <c r="RF116" s="66" t="str">
        <f t="shared" si="528"/>
        <v>kg/GJ delivered</v>
      </c>
      <c r="RG116" s="160">
        <f t="shared" si="529"/>
        <v>3.3800000000000003E-4</v>
      </c>
      <c r="RH116" s="66" t="str">
        <f t="shared" si="530"/>
        <v>kg/GJ delivered</v>
      </c>
      <c r="RI116" s="66" t="str">
        <f t="shared" si="531"/>
        <v/>
      </c>
      <c r="RJ116" s="66" t="str">
        <f t="shared" si="532"/>
        <v/>
      </c>
      <c r="RK116" s="118">
        <f t="shared" si="533"/>
        <v>5.4380953014950357</v>
      </c>
      <c r="RL116" s="66" t="str">
        <f t="shared" si="534"/>
        <v>kg/GJ delivered</v>
      </c>
      <c r="RM116" s="160">
        <f t="shared" si="535"/>
        <v>5.8199999999999994E-4</v>
      </c>
      <c r="RN116" s="66" t="str">
        <f t="shared" si="536"/>
        <v>kg/GJ delivered</v>
      </c>
      <c r="RO116" s="160">
        <f t="shared" si="537"/>
        <v>1.6000000000000001E-3</v>
      </c>
      <c r="RP116" s="66" t="str">
        <f t="shared" si="538"/>
        <v>kg/GJ delivered</v>
      </c>
      <c r="RQ116" s="160">
        <f t="shared" si="539"/>
        <v>5.0700000000000007E-3</v>
      </c>
      <c r="RR116" s="66" t="str">
        <f t="shared" si="540"/>
        <v>kg/GJ delivered</v>
      </c>
      <c r="RS116" s="160">
        <f t="shared" si="541"/>
        <v>2.3999999999999998E-4</v>
      </c>
      <c r="RT116" s="66" t="str">
        <f t="shared" si="542"/>
        <v>kg/GJ delivered</v>
      </c>
      <c r="RU116" s="160">
        <f t="shared" si="543"/>
        <v>2.6800000000000001E-4</v>
      </c>
      <c r="RV116" s="66" t="str">
        <f t="shared" si="544"/>
        <v>kg/GJ delivered</v>
      </c>
      <c r="RW116" s="66" t="str">
        <f t="shared" si="545"/>
        <v/>
      </c>
      <c r="RX116" s="66" t="str">
        <f t="shared" si="546"/>
        <v/>
      </c>
      <c r="RY116" s="66" t="str">
        <f t="shared" si="547"/>
        <v/>
      </c>
      <c r="RZ116" s="66" t="str">
        <f t="shared" si="548"/>
        <v/>
      </c>
      <c r="SA116" s="66" t="str">
        <f t="shared" si="549"/>
        <v/>
      </c>
      <c r="SB116" s="66" t="str">
        <f t="shared" si="550"/>
        <v/>
      </c>
      <c r="SC116" s="66" t="str">
        <f t="shared" si="551"/>
        <v/>
      </c>
      <c r="SD116" s="66" t="str">
        <f t="shared" si="552"/>
        <v/>
      </c>
      <c r="SE116" s="66" t="str">
        <f t="shared" si="553"/>
        <v/>
      </c>
      <c r="SF116" s="66" t="str">
        <f t="shared" si="554"/>
        <v/>
      </c>
      <c r="SG116" s="66" t="str">
        <f t="shared" si="555"/>
        <v/>
      </c>
      <c r="SH116" s="66" t="str">
        <f t="shared" si="556"/>
        <v/>
      </c>
      <c r="SI116" s="66" t="str">
        <f t="shared" si="557"/>
        <v/>
      </c>
      <c r="SJ116" s="66" t="str">
        <f t="shared" si="558"/>
        <v/>
      </c>
      <c r="SK116" s="66" t="str">
        <f t="shared" si="559"/>
        <v/>
      </c>
      <c r="SL116" s="66" t="str">
        <f t="shared" si="560"/>
        <v/>
      </c>
      <c r="SM116" s="66" t="str">
        <f t="shared" si="561"/>
        <v/>
      </c>
      <c r="SN116" s="66" t="str">
        <f t="shared" si="562"/>
        <v/>
      </c>
      <c r="SO116" s="66" t="str">
        <f t="shared" si="563"/>
        <v/>
      </c>
      <c r="SP116" s="66" t="str">
        <f t="shared" si="564"/>
        <v/>
      </c>
      <c r="SQ116" s="66" t="str">
        <f t="shared" si="565"/>
        <v/>
      </c>
      <c r="SR116" s="66" t="str">
        <f t="shared" si="566"/>
        <v/>
      </c>
      <c r="SS116" s="66" t="str">
        <f t="shared" si="567"/>
        <v/>
      </c>
      <c r="ST116" s="66" t="str">
        <f t="shared" si="568"/>
        <v/>
      </c>
      <c r="SU116" s="66" t="str">
        <f t="shared" si="569"/>
        <v/>
      </c>
      <c r="SV116" s="66" t="str">
        <f t="shared" si="570"/>
        <v/>
      </c>
      <c r="SW116" s="66" t="str">
        <f t="shared" si="571"/>
        <v/>
      </c>
      <c r="SX116" s="66" t="str">
        <f t="shared" si="572"/>
        <v/>
      </c>
      <c r="SY116" s="66" t="str">
        <f t="shared" si="573"/>
        <v/>
      </c>
      <c r="SZ116" s="66" t="str">
        <f t="shared" si="574"/>
        <v/>
      </c>
      <c r="TA116" s="66" t="str">
        <f t="shared" si="575"/>
        <v/>
      </c>
      <c r="TB116" s="66" t="str">
        <f t="shared" si="576"/>
        <v/>
      </c>
      <c r="TC116" s="66" t="str">
        <f t="shared" si="577"/>
        <v/>
      </c>
      <c r="TD116" s="66" t="str">
        <f t="shared" si="578"/>
        <v/>
      </c>
      <c r="TE116" s="66" t="str">
        <f t="shared" si="579"/>
        <v/>
      </c>
      <c r="TF116" s="66" t="str">
        <f t="shared" si="580"/>
        <v/>
      </c>
      <c r="TG116" s="66" t="str">
        <f t="shared" si="581"/>
        <v/>
      </c>
      <c r="TH116" s="66" t="str">
        <f t="shared" si="582"/>
        <v/>
      </c>
      <c r="TI116" s="66" t="str">
        <f t="shared" si="583"/>
        <v/>
      </c>
      <c r="TJ116" s="66" t="str">
        <f t="shared" si="584"/>
        <v/>
      </c>
      <c r="TK116" s="66" t="str">
        <f t="shared" si="585"/>
        <v/>
      </c>
      <c r="TL116" s="66" t="str">
        <f t="shared" si="586"/>
        <v/>
      </c>
      <c r="TM116" s="66" t="str">
        <f t="shared" si="587"/>
        <v/>
      </c>
      <c r="TN116" s="66" t="str">
        <f t="shared" si="588"/>
        <v/>
      </c>
      <c r="TO116" s="66" t="str">
        <f t="shared" si="589"/>
        <v/>
      </c>
      <c r="TP116" s="66" t="str">
        <f t="shared" si="590"/>
        <v/>
      </c>
      <c r="TQ116" s="66" t="str">
        <f t="shared" si="591"/>
        <v/>
      </c>
      <c r="TR116" s="66" t="str">
        <f t="shared" si="592"/>
        <v/>
      </c>
      <c r="TS116" s="66" t="str">
        <f t="shared" si="593"/>
        <v/>
      </c>
      <c r="TT116" s="66" t="str">
        <f t="shared" si="594"/>
        <v/>
      </c>
      <c r="TU116" s="66" t="str">
        <f t="shared" si="595"/>
        <v/>
      </c>
      <c r="TV116" s="66" t="str">
        <f t="shared" si="596"/>
        <v/>
      </c>
      <c r="TW116" s="66" t="str">
        <f t="shared" si="597"/>
        <v/>
      </c>
      <c r="TX116" s="66" t="str">
        <f t="shared" si="598"/>
        <v/>
      </c>
      <c r="TY116" s="66" t="str">
        <f t="shared" si="599"/>
        <v/>
      </c>
      <c r="TZ116" s="66" t="str">
        <f t="shared" si="600"/>
        <v/>
      </c>
      <c r="UA116" s="66" t="str">
        <f t="shared" si="601"/>
        <v/>
      </c>
      <c r="UB116" s="66" t="str">
        <f t="shared" si="602"/>
        <v/>
      </c>
      <c r="UC116" s="66" t="str">
        <f t="shared" si="603"/>
        <v/>
      </c>
      <c r="UD116" s="66" t="str">
        <f t="shared" si="604"/>
        <v/>
      </c>
      <c r="UE116" s="66" t="str">
        <f t="shared" si="605"/>
        <v/>
      </c>
      <c r="UF116" s="66" t="str">
        <f t="shared" si="606"/>
        <v/>
      </c>
      <c r="UG116" s="66" t="str">
        <f t="shared" si="607"/>
        <v/>
      </c>
      <c r="UH116" s="66" t="str">
        <f t="shared" si="608"/>
        <v/>
      </c>
      <c r="UI116" s="66" t="str">
        <f t="shared" si="609"/>
        <v/>
      </c>
      <c r="UJ116" s="66" t="str">
        <f t="shared" si="610"/>
        <v/>
      </c>
      <c r="UK116" s="66" t="str">
        <f t="shared" si="611"/>
        <v/>
      </c>
      <c r="UL116" s="66" t="str">
        <f t="shared" si="612"/>
        <v/>
      </c>
      <c r="UM116" s="66" t="str">
        <f t="shared" si="613"/>
        <v/>
      </c>
      <c r="UN116" s="66" t="str">
        <f t="shared" si="614"/>
        <v/>
      </c>
      <c r="UO116" s="66" t="str">
        <f t="shared" si="615"/>
        <v/>
      </c>
      <c r="UP116" s="66" t="str">
        <f t="shared" si="616"/>
        <v/>
      </c>
      <c r="UQ116" s="66" t="str">
        <f t="shared" si="617"/>
        <v/>
      </c>
      <c r="UR116" s="66" t="str">
        <f t="shared" si="618"/>
        <v/>
      </c>
      <c r="US116" s="66" t="str">
        <f t="shared" si="619"/>
        <v/>
      </c>
      <c r="UT116" s="66" t="str">
        <f t="shared" si="620"/>
        <v/>
      </c>
      <c r="UU116" s="66" t="str">
        <f t="shared" si="621"/>
        <v/>
      </c>
      <c r="UV116" s="66" t="str">
        <f t="shared" si="622"/>
        <v/>
      </c>
      <c r="UW116" s="66" t="str">
        <f t="shared" si="623"/>
        <v/>
      </c>
      <c r="UX116" s="66" t="str">
        <f t="shared" si="624"/>
        <v/>
      </c>
      <c r="UY116" s="66" t="str">
        <f t="shared" si="625"/>
        <v/>
      </c>
      <c r="UZ116" s="66" t="str">
        <f t="shared" si="626"/>
        <v/>
      </c>
      <c r="VA116" s="66" t="str">
        <f t="shared" si="627"/>
        <v/>
      </c>
      <c r="VB116" s="66" t="str">
        <f t="shared" si="628"/>
        <v/>
      </c>
      <c r="VC116" s="66" t="str">
        <f t="shared" si="629"/>
        <v/>
      </c>
      <c r="VD116" s="66" t="str">
        <f t="shared" si="630"/>
        <v/>
      </c>
      <c r="VE116" s="66" t="str">
        <f t="shared" si="631"/>
        <v/>
      </c>
      <c r="VF116" s="66" t="str">
        <f t="shared" si="632"/>
        <v/>
      </c>
      <c r="VG116" s="66" t="str">
        <f t="shared" si="633"/>
        <v/>
      </c>
      <c r="VH116" s="66" t="str">
        <f t="shared" si="634"/>
        <v/>
      </c>
      <c r="VI116" s="66" t="str">
        <f t="shared" si="635"/>
        <v/>
      </c>
      <c r="VJ116" s="66" t="str">
        <f t="shared" si="636"/>
        <v/>
      </c>
      <c r="VK116" s="66" t="str">
        <f t="shared" si="637"/>
        <v/>
      </c>
      <c r="VL116" s="66" t="str">
        <f t="shared" si="638"/>
        <v/>
      </c>
      <c r="VM116" s="66" t="str">
        <f t="shared" si="639"/>
        <v/>
      </c>
      <c r="VN116" s="66" t="str">
        <f t="shared" si="640"/>
        <v/>
      </c>
      <c r="VO116" s="66" t="str">
        <f t="shared" si="641"/>
        <v/>
      </c>
      <c r="VP116" s="66" t="str">
        <f t="shared" si="642"/>
        <v/>
      </c>
      <c r="VQ116" s="66" t="str">
        <f t="shared" si="643"/>
        <v/>
      </c>
      <c r="VR116" s="66" t="str">
        <f t="shared" si="644"/>
        <v/>
      </c>
      <c r="VS116" s="66" t="str">
        <f t="shared" si="645"/>
        <v/>
      </c>
      <c r="VT116" s="66" t="str">
        <f t="shared" si="646"/>
        <v/>
      </c>
      <c r="VU116" s="66" t="str">
        <f t="shared" si="647"/>
        <v/>
      </c>
      <c r="VV116" s="66" t="str">
        <f t="shared" si="648"/>
        <v/>
      </c>
      <c r="VW116" s="66" t="str">
        <f t="shared" si="649"/>
        <v/>
      </c>
      <c r="VX116" s="66" t="str">
        <f t="shared" si="650"/>
        <v/>
      </c>
      <c r="VY116" s="66" t="str">
        <f t="shared" si="651"/>
        <v/>
      </c>
      <c r="VZ116" s="66" t="str">
        <f t="shared" si="652"/>
        <v/>
      </c>
      <c r="WA116" s="66" t="str">
        <f t="shared" si="653"/>
        <v/>
      </c>
      <c r="WB116" s="66" t="str">
        <f t="shared" si="654"/>
        <v/>
      </c>
      <c r="WC116" s="66" t="str">
        <f t="shared" si="655"/>
        <v/>
      </c>
      <c r="WD116" s="66" t="str">
        <f t="shared" si="656"/>
        <v/>
      </c>
      <c r="WE116" s="66" t="str">
        <f t="shared" si="657"/>
        <v/>
      </c>
      <c r="WF116" s="66" t="str">
        <f t="shared" si="658"/>
        <v/>
      </c>
      <c r="WG116" s="66" t="str">
        <f t="shared" si="659"/>
        <v/>
      </c>
      <c r="WH116" s="66" t="str">
        <f t="shared" si="660"/>
        <v/>
      </c>
      <c r="WI116" s="66" t="str">
        <f t="shared" si="661"/>
        <v/>
      </c>
      <c r="WJ116" s="66" t="str">
        <f t="shared" si="662"/>
        <v/>
      </c>
      <c r="WK116" s="66" t="str">
        <f t="shared" si="663"/>
        <v/>
      </c>
      <c r="WL116" s="66" t="str">
        <f t="shared" si="664"/>
        <v/>
      </c>
      <c r="WM116" s="66" t="str">
        <f t="shared" si="665"/>
        <v/>
      </c>
      <c r="WN116" s="66" t="str">
        <f t="shared" si="666"/>
        <v/>
      </c>
      <c r="WO116" s="66" t="str">
        <f t="shared" si="667"/>
        <v/>
      </c>
      <c r="WP116" s="66" t="str">
        <f t="shared" si="668"/>
        <v/>
      </c>
      <c r="WQ116" s="66" t="str">
        <f t="shared" si="669"/>
        <v/>
      </c>
      <c r="WR116" s="66" t="str">
        <f t="shared" si="670"/>
        <v/>
      </c>
      <c r="WS116" s="66" t="str">
        <f t="shared" si="671"/>
        <v/>
      </c>
      <c r="WT116" s="66" t="str">
        <f t="shared" si="672"/>
        <v/>
      </c>
      <c r="WU116" s="66" t="str">
        <f t="shared" si="673"/>
        <v/>
      </c>
      <c r="WV116" s="66" t="str">
        <f t="shared" si="674"/>
        <v/>
      </c>
      <c r="WW116" s="66" t="str">
        <f t="shared" si="675"/>
        <v/>
      </c>
      <c r="WX116" s="66" t="str">
        <f t="shared" si="676"/>
        <v/>
      </c>
      <c r="WY116" s="66" t="str">
        <f t="shared" si="677"/>
        <v/>
      </c>
      <c r="WZ116" s="66" t="str">
        <f t="shared" si="678"/>
        <v/>
      </c>
      <c r="XA116" s="66" t="str">
        <f t="shared" si="679"/>
        <v/>
      </c>
      <c r="XB116" s="66" t="str">
        <f t="shared" si="680"/>
        <v/>
      </c>
      <c r="XC116" s="66" t="str">
        <f t="shared" si="681"/>
        <v/>
      </c>
      <c r="XD116" s="66" t="str">
        <f t="shared" si="682"/>
        <v/>
      </c>
      <c r="XE116" s="66" t="str">
        <f t="shared" si="683"/>
        <v/>
      </c>
      <c r="XF116" s="66" t="str">
        <f t="shared" si="684"/>
        <v/>
      </c>
      <c r="XG116" s="66" t="str">
        <f t="shared" si="685"/>
        <v/>
      </c>
      <c r="XH116" s="66" t="str">
        <f t="shared" si="686"/>
        <v/>
      </c>
      <c r="XI116" s="66" t="str">
        <f t="shared" si="687"/>
        <v/>
      </c>
      <c r="XJ116" s="66" t="str">
        <f t="shared" si="688"/>
        <v/>
      </c>
      <c r="XK116" s="66" t="str">
        <f t="shared" si="689"/>
        <v/>
      </c>
      <c r="XL116" s="66" t="str">
        <f t="shared" si="690"/>
        <v/>
      </c>
      <c r="XM116" s="66" t="str">
        <f t="shared" si="691"/>
        <v/>
      </c>
      <c r="XN116" s="66" t="str">
        <f t="shared" si="692"/>
        <v/>
      </c>
      <c r="XO116" s="66" t="str">
        <f t="shared" si="693"/>
        <v/>
      </c>
      <c r="XP116" s="66" t="str">
        <f t="shared" si="694"/>
        <v/>
      </c>
      <c r="XQ116" s="66" t="str">
        <f t="shared" si="695"/>
        <v/>
      </c>
      <c r="XR116" s="66" t="str">
        <f t="shared" si="696"/>
        <v/>
      </c>
      <c r="XS116" s="66" t="str">
        <f t="shared" si="697"/>
        <v/>
      </c>
      <c r="XT116" s="66" t="str">
        <f t="shared" si="698"/>
        <v/>
      </c>
      <c r="XU116" s="66" t="str">
        <f t="shared" si="699"/>
        <v/>
      </c>
      <c r="XV116" s="66" t="str">
        <f t="shared" si="700"/>
        <v/>
      </c>
      <c r="XW116" s="66" t="str">
        <f t="shared" si="701"/>
        <v/>
      </c>
      <c r="XX116" s="66" t="str">
        <f t="shared" si="702"/>
        <v/>
      </c>
      <c r="XY116" s="66" t="str">
        <f t="shared" si="703"/>
        <v/>
      </c>
      <c r="XZ116" s="66" t="str">
        <f t="shared" si="704"/>
        <v/>
      </c>
      <c r="YA116" s="66" t="str">
        <f t="shared" si="705"/>
        <v/>
      </c>
      <c r="YB116" s="66" t="str">
        <f t="shared" si="706"/>
        <v/>
      </c>
      <c r="YC116" s="66" t="str">
        <f t="shared" si="707"/>
        <v/>
      </c>
      <c r="YD116" s="66" t="str">
        <f t="shared" si="708"/>
        <v/>
      </c>
      <c r="YE116" s="66" t="str">
        <f t="shared" si="709"/>
        <v/>
      </c>
      <c r="YF116" s="66" t="str">
        <f t="shared" si="710"/>
        <v/>
      </c>
      <c r="YG116" s="66" t="str">
        <f t="shared" si="711"/>
        <v/>
      </c>
      <c r="YH116" s="66" t="str">
        <f t="shared" si="712"/>
        <v/>
      </c>
      <c r="YI116" s="66" t="str">
        <f t="shared" si="713"/>
        <v/>
      </c>
      <c r="YJ116" s="66" t="str">
        <f t="shared" si="714"/>
        <v/>
      </c>
      <c r="YK116" s="66" t="str">
        <f t="shared" si="715"/>
        <v/>
      </c>
      <c r="YL116" s="66" t="str">
        <f t="shared" si="716"/>
        <v/>
      </c>
      <c r="YM116" s="66" t="str">
        <f t="shared" si="717"/>
        <v/>
      </c>
      <c r="YN116" s="66" t="str">
        <f t="shared" si="718"/>
        <v/>
      </c>
      <c r="YO116" s="66" t="str">
        <f t="shared" si="719"/>
        <v/>
      </c>
      <c r="YP116" s="66" t="str">
        <f t="shared" si="720"/>
        <v/>
      </c>
      <c r="YQ116" s="66" t="str">
        <f t="shared" si="721"/>
        <v/>
      </c>
      <c r="YR116" s="66" t="str">
        <f t="shared" si="722"/>
        <v/>
      </c>
      <c r="YS116" s="66" t="str">
        <f t="shared" si="723"/>
        <v/>
      </c>
      <c r="YT116" s="66" t="str">
        <f t="shared" si="724"/>
        <v/>
      </c>
      <c r="YU116" s="66" t="str">
        <f t="shared" si="725"/>
        <v/>
      </c>
      <c r="YV116" s="66" t="str">
        <f t="shared" si="726"/>
        <v/>
      </c>
      <c r="YW116" s="66" t="str">
        <f t="shared" si="727"/>
        <v/>
      </c>
      <c r="YX116" s="66" t="str">
        <f t="shared" si="728"/>
        <v/>
      </c>
      <c r="YY116" s="66" t="str">
        <f t="shared" si="729"/>
        <v/>
      </c>
      <c r="YZ116" s="66" t="str">
        <f t="shared" si="730"/>
        <v/>
      </c>
      <c r="ZA116" s="66" t="str">
        <f t="shared" si="731"/>
        <v/>
      </c>
      <c r="ZB116" s="66" t="str">
        <f t="shared" si="732"/>
        <v/>
      </c>
      <c r="ZC116" s="66" t="str">
        <f t="shared" si="733"/>
        <v/>
      </c>
      <c r="ZD116" s="66" t="str">
        <f t="shared" si="734"/>
        <v/>
      </c>
      <c r="ZE116" s="66" t="str">
        <f t="shared" si="735"/>
        <v/>
      </c>
      <c r="ZF116" s="66" t="str">
        <f t="shared" si="736"/>
        <v/>
      </c>
      <c r="ZG116" s="66" t="str">
        <f t="shared" si="737"/>
        <v/>
      </c>
      <c r="ZH116" s="66" t="str">
        <f t="shared" si="738"/>
        <v/>
      </c>
      <c r="ZI116" s="66" t="str">
        <f t="shared" si="739"/>
        <v/>
      </c>
      <c r="ZJ116" s="66" t="str">
        <f t="shared" si="740"/>
        <v/>
      </c>
      <c r="ZK116" s="66" t="str">
        <f t="shared" si="741"/>
        <v/>
      </c>
      <c r="ZL116" s="66" t="str">
        <f t="shared" si="742"/>
        <v/>
      </c>
      <c r="ZM116" s="66" t="str">
        <f t="shared" si="743"/>
        <v/>
      </c>
      <c r="ZN116" s="66" t="str">
        <f t="shared" si="744"/>
        <v/>
      </c>
      <c r="ZO116" s="66" t="str">
        <f t="shared" si="745"/>
        <v/>
      </c>
      <c r="ZP116" s="66" t="str">
        <f t="shared" si="746"/>
        <v/>
      </c>
      <c r="ZQ116" s="66" t="str">
        <f t="shared" si="747"/>
        <v/>
      </c>
      <c r="ZR116" s="66" t="str">
        <f t="shared" si="748"/>
        <v/>
      </c>
      <c r="ZS116" s="66" t="str">
        <f t="shared" si="749"/>
        <v/>
      </c>
      <c r="ZT116" s="66" t="str">
        <f t="shared" si="750"/>
        <v/>
      </c>
      <c r="ZU116" s="66" t="str">
        <f t="shared" si="751"/>
        <v/>
      </c>
      <c r="ZV116" s="66" t="str">
        <f t="shared" si="752"/>
        <v/>
      </c>
      <c r="ZW116" s="66" t="str">
        <f t="shared" si="753"/>
        <v/>
      </c>
      <c r="ZX116" s="66" t="str">
        <f t="shared" si="754"/>
        <v/>
      </c>
      <c r="ZY116" s="66" t="str">
        <f t="shared" si="755"/>
        <v/>
      </c>
      <c r="ZZ116" s="66" t="str">
        <f t="shared" si="756"/>
        <v/>
      </c>
      <c r="AAA116" s="66" t="str">
        <f t="shared" si="757"/>
        <v/>
      </c>
      <c r="AAB116" s="66" t="str">
        <f t="shared" si="758"/>
        <v/>
      </c>
      <c r="AAC116" s="66" t="str">
        <f t="shared" si="759"/>
        <v/>
      </c>
      <c r="AAD116" s="66" t="str">
        <f t="shared" si="760"/>
        <v/>
      </c>
      <c r="AAE116" s="66" t="str">
        <f t="shared" si="761"/>
        <v/>
      </c>
      <c r="AAF116" s="66" t="str">
        <f t="shared" si="762"/>
        <v/>
      </c>
      <c r="AAG116" s="66" t="str">
        <f t="shared" si="763"/>
        <v/>
      </c>
      <c r="AAH116" s="66" t="str">
        <f t="shared" si="764"/>
        <v/>
      </c>
      <c r="AAI116" s="66" t="str">
        <f t="shared" si="765"/>
        <v/>
      </c>
      <c r="AAJ116" s="66" t="str">
        <f t="shared" si="766"/>
        <v/>
      </c>
      <c r="AAK116" s="66" t="str">
        <f t="shared" si="767"/>
        <v/>
      </c>
      <c r="AAL116" s="66" t="str">
        <f t="shared" si="768"/>
        <v/>
      </c>
      <c r="AAM116" s="66" t="str">
        <f t="shared" si="769"/>
        <v/>
      </c>
      <c r="AAN116" s="66" t="str">
        <f t="shared" si="770"/>
        <v/>
      </c>
      <c r="AAO116" s="66" t="str">
        <f t="shared" si="771"/>
        <v/>
      </c>
      <c r="AAP116" s="66" t="str">
        <f t="shared" si="772"/>
        <v/>
      </c>
      <c r="AAQ116" s="66" t="str">
        <f t="shared" si="773"/>
        <v/>
      </c>
      <c r="AAR116" s="66" t="str">
        <f t="shared" si="774"/>
        <v/>
      </c>
      <c r="AAS116" s="66" t="str">
        <f t="shared" si="775"/>
        <v/>
      </c>
      <c r="AAT116" s="66" t="str">
        <f t="shared" si="776"/>
        <v/>
      </c>
      <c r="AAU116" s="66" t="str">
        <f t="shared" si="777"/>
        <v/>
      </c>
      <c r="AAV116" s="66" t="str">
        <f t="shared" si="778"/>
        <v/>
      </c>
      <c r="AAW116" s="66" t="str">
        <f t="shared" si="779"/>
        <v/>
      </c>
      <c r="AAX116" s="66" t="str">
        <f t="shared" si="780"/>
        <v/>
      </c>
      <c r="AAY116" s="66" t="str">
        <f t="shared" si="781"/>
        <v/>
      </c>
      <c r="AAZ116" s="66" t="str">
        <f t="shared" si="782"/>
        <v/>
      </c>
      <c r="ABA116" s="66" t="str">
        <f t="shared" si="783"/>
        <v/>
      </c>
      <c r="ABB116" s="66" t="str">
        <f t="shared" si="784"/>
        <v/>
      </c>
      <c r="ABC116" s="66" t="str">
        <f t="shared" si="785"/>
        <v/>
      </c>
      <c r="ABD116" s="66" t="str">
        <f t="shared" si="786"/>
        <v/>
      </c>
      <c r="ABE116" s="66" t="str">
        <f t="shared" si="787"/>
        <v/>
      </c>
      <c r="ABF116" s="66" t="str">
        <f t="shared" si="788"/>
        <v/>
      </c>
      <c r="ABG116" s="66" t="str">
        <f t="shared" si="789"/>
        <v/>
      </c>
      <c r="ABH116" s="66" t="str">
        <f t="shared" si="790"/>
        <v/>
      </c>
      <c r="ABI116" s="66" t="str">
        <f t="shared" si="791"/>
        <v/>
      </c>
      <c r="ABJ116" s="66" t="str">
        <f t="shared" si="792"/>
        <v/>
      </c>
      <c r="ABK116" s="66" t="str">
        <f t="shared" si="793"/>
        <v/>
      </c>
      <c r="ABL116" s="66" t="str">
        <f t="shared" si="794"/>
        <v/>
      </c>
      <c r="ABM116" s="66" t="str">
        <f t="shared" si="795"/>
        <v/>
      </c>
      <c r="ABN116" s="66" t="str">
        <f t="shared" si="796"/>
        <v/>
      </c>
      <c r="ABO116" s="66" t="str">
        <f t="shared" si="797"/>
        <v/>
      </c>
      <c r="ABP116" s="66" t="str">
        <f t="shared" si="798"/>
        <v/>
      </c>
      <c r="ABQ116" s="66" t="str">
        <f t="shared" si="799"/>
        <v/>
      </c>
      <c r="ABR116" s="66" t="str">
        <f t="shared" si="800"/>
        <v/>
      </c>
      <c r="ABS116" s="66" t="str">
        <f t="shared" si="801"/>
        <v/>
      </c>
      <c r="ABT116" s="66" t="str">
        <f t="shared" si="802"/>
        <v/>
      </c>
      <c r="ABU116" s="66" t="str">
        <f t="shared" si="803"/>
        <v/>
      </c>
      <c r="ABV116" s="66" t="str">
        <f t="shared" si="804"/>
        <v/>
      </c>
      <c r="ABW116" s="66" t="str">
        <f t="shared" si="805"/>
        <v/>
      </c>
      <c r="ABX116" s="66" t="str">
        <f t="shared" si="806"/>
        <v/>
      </c>
      <c r="ABY116" s="66" t="str">
        <f t="shared" si="807"/>
        <v/>
      </c>
      <c r="ABZ116" s="66" t="str">
        <f t="shared" si="808"/>
        <v/>
      </c>
      <c r="ACA116" s="66" t="str">
        <f t="shared" si="809"/>
        <v/>
      </c>
      <c r="ACB116" s="66" t="str">
        <f t="shared" si="810"/>
        <v/>
      </c>
      <c r="ACC116" s="66" t="str">
        <f t="shared" si="811"/>
        <v/>
      </c>
      <c r="ACD116" s="66" t="str">
        <f t="shared" si="812"/>
        <v/>
      </c>
      <c r="ACE116" s="66" t="str">
        <f t="shared" si="813"/>
        <v/>
      </c>
      <c r="ACF116" s="66" t="str">
        <f t="shared" si="814"/>
        <v/>
      </c>
      <c r="ACG116" s="66" t="str">
        <f t="shared" si="815"/>
        <v/>
      </c>
      <c r="ACH116" s="66" t="str">
        <f t="shared" si="816"/>
        <v/>
      </c>
      <c r="ACI116" s="66" t="str">
        <f t="shared" si="817"/>
        <v/>
      </c>
      <c r="ACJ116" s="66" t="str">
        <f t="shared" si="818"/>
        <v/>
      </c>
      <c r="ACK116" s="66" t="str">
        <f t="shared" si="819"/>
        <v/>
      </c>
      <c r="ACL116" s="66" t="str">
        <f t="shared" si="820"/>
        <v/>
      </c>
      <c r="ACM116" s="66" t="str">
        <f t="shared" ref="ACM116:ACN116" si="874">IF(AND(ACS$3="Unit", ACL116=""), "", IF(AND(ACS$3="Unit", ACL116="-"),"", IF(ACS$3="Unit", "kg/GJ delivered", IF(AND(NY116&lt;&gt;"", NY116&lt;&gt;"-", NX116="-"),"", IF($H116="","", IF(NX116="nd", "",IF(NX116="&lt;n.a.&gt;", "", IF(NY116="#/MJ", "", IF(NY116="kg/GJ delivered",NX116,IF(NY116="g/MJ delivered",NX116,IF(NY116="kg/MJ delivered",NX116*1000,IF(NY116="mg/MJ delivered",NX116/1000,IF(NY116="g/kg",((NX116)*(1/$I116)*(1/$H116)),IF(NY116="mg/kg",((NX116/1000)*(1/$I116)*(1/$H116)),IF(NY116="mg/MJ delivered",NX116/1000,IF(NY116="-","","Error"))))))))))))))))</f>
        <v/>
      </c>
      <c r="ACN116" s="66" t="str">
        <f t="shared" si="874"/>
        <v/>
      </c>
      <c r="ACO116" s="66" t="str">
        <f t="shared" si="822"/>
        <v/>
      </c>
      <c r="ACP116" s="66" t="str">
        <f t="shared" si="823"/>
        <v/>
      </c>
      <c r="ACQ116" s="66" t="str">
        <f t="shared" si="824"/>
        <v/>
      </c>
      <c r="ACR116" s="66" t="str">
        <f t="shared" si="825"/>
        <v/>
      </c>
      <c r="ACS116" s="66" t="str">
        <f t="shared" si="826"/>
        <v/>
      </c>
      <c r="ACT116" s="66" t="str">
        <f t="shared" si="827"/>
        <v/>
      </c>
    </row>
    <row r="117" spans="2:774" ht="15.75" customHeight="1" x14ac:dyDescent="0.25">
      <c r="B117" s="66">
        <v>46</v>
      </c>
      <c r="C117" s="66" t="s">
        <v>247</v>
      </c>
      <c r="D117" s="66" t="s">
        <v>263</v>
      </c>
      <c r="E117" s="156" t="s">
        <v>244</v>
      </c>
      <c r="F117" s="66" t="s">
        <v>497</v>
      </c>
      <c r="G117" s="66" t="s">
        <v>492</v>
      </c>
      <c r="H117" s="126">
        <v>0.23960000000000001</v>
      </c>
      <c r="I117" s="130">
        <f>'Heating Values'!$D$23</f>
        <v>15.3</v>
      </c>
      <c r="J117" s="66" t="str">
        <f t="shared" si="449"/>
        <v>Firewood, Improved, CN</v>
      </c>
      <c r="K117" s="66" t="s">
        <v>1588</v>
      </c>
      <c r="L117" s="161"/>
      <c r="M117" s="161"/>
      <c r="N117" s="161"/>
      <c r="O117" s="66" t="s">
        <v>2232</v>
      </c>
      <c r="P117" s="66" t="str">
        <f t="shared" si="852"/>
        <v>CN</v>
      </c>
      <c r="Q117" s="66" t="s">
        <v>87</v>
      </c>
      <c r="R117" s="163">
        <v>1.7999999999999999E-2</v>
      </c>
      <c r="S117" s="158" t="s">
        <v>173</v>
      </c>
      <c r="T117" s="166">
        <v>1.14E-3</v>
      </c>
      <c r="U117" s="158" t="s">
        <v>173</v>
      </c>
      <c r="V117" s="158" t="s">
        <v>128</v>
      </c>
      <c r="W117" s="158" t="s">
        <v>128</v>
      </c>
      <c r="X117" s="163">
        <v>0.39200000000000002</v>
      </c>
      <c r="Y117" s="158" t="s">
        <v>173</v>
      </c>
      <c r="Z117" s="166">
        <v>1E-3</v>
      </c>
      <c r="AA117" s="158" t="s">
        <v>173</v>
      </c>
      <c r="AB117" s="158" t="s">
        <v>128</v>
      </c>
      <c r="AC117" s="158" t="s">
        <v>128</v>
      </c>
      <c r="AD117" s="158" t="s">
        <v>128</v>
      </c>
      <c r="AE117" s="158" t="s">
        <v>128</v>
      </c>
      <c r="AF117" s="166">
        <v>1.49E-3</v>
      </c>
      <c r="AG117" s="158" t="s">
        <v>173</v>
      </c>
      <c r="AH117" s="166">
        <v>1.3700000000000002E-4</v>
      </c>
      <c r="AI117" s="158" t="s">
        <v>173</v>
      </c>
      <c r="AJ117" s="158" t="s">
        <v>128</v>
      </c>
      <c r="AK117" s="158" t="s">
        <v>128</v>
      </c>
      <c r="AL117" s="158" t="s">
        <v>128</v>
      </c>
      <c r="AM117" s="158" t="s">
        <v>128</v>
      </c>
      <c r="AN117" s="158" t="s">
        <v>128</v>
      </c>
      <c r="AO117" s="158" t="s">
        <v>128</v>
      </c>
      <c r="AP117" s="166">
        <v>7.6199999999999999E-6</v>
      </c>
      <c r="AQ117" s="158" t="s">
        <v>173</v>
      </c>
      <c r="AR117" s="158" t="s">
        <v>128</v>
      </c>
      <c r="AS117" s="158" t="s">
        <v>128</v>
      </c>
      <c r="AT117" s="158" t="s">
        <v>128</v>
      </c>
      <c r="AU117" s="158" t="s">
        <v>128</v>
      </c>
      <c r="AV117" s="158" t="s">
        <v>128</v>
      </c>
      <c r="AW117" s="158" t="s">
        <v>128</v>
      </c>
      <c r="AX117" s="158" t="s">
        <v>128</v>
      </c>
      <c r="AY117" s="158" t="s">
        <v>128</v>
      </c>
      <c r="AZ117" s="158" t="s">
        <v>128</v>
      </c>
      <c r="BA117" s="158" t="s">
        <v>128</v>
      </c>
      <c r="BB117" s="158" t="s">
        <v>128</v>
      </c>
      <c r="BC117" s="158" t="s">
        <v>128</v>
      </c>
      <c r="BD117" s="158" t="s">
        <v>128</v>
      </c>
      <c r="BE117" s="158" t="s">
        <v>128</v>
      </c>
      <c r="BF117" s="166">
        <v>1.6100000000000001E-4</v>
      </c>
      <c r="BG117" s="158" t="s">
        <v>173</v>
      </c>
      <c r="BH117" s="166">
        <v>1.91E-7</v>
      </c>
      <c r="BI117" s="158" t="s">
        <v>173</v>
      </c>
      <c r="BJ117" s="158" t="s">
        <v>128</v>
      </c>
      <c r="BK117" s="158" t="s">
        <v>128</v>
      </c>
      <c r="BL117" s="166">
        <v>3.8299999999999998E-6</v>
      </c>
      <c r="BM117" s="158" t="s">
        <v>173</v>
      </c>
      <c r="BN117" s="166">
        <v>1.5699999999999999E-4</v>
      </c>
      <c r="BO117" s="158" t="s">
        <v>173</v>
      </c>
      <c r="BP117" s="158" t="s">
        <v>128</v>
      </c>
      <c r="BQ117" s="158" t="s">
        <v>128</v>
      </c>
      <c r="BR117" s="166">
        <v>2.23E-4</v>
      </c>
      <c r="BS117" s="158" t="s">
        <v>173</v>
      </c>
      <c r="BT117" s="158" t="s">
        <v>128</v>
      </c>
      <c r="BU117" s="158" t="s">
        <v>128</v>
      </c>
      <c r="BV117" s="158" t="s">
        <v>128</v>
      </c>
      <c r="BW117" s="158" t="s">
        <v>128</v>
      </c>
      <c r="BX117" s="158" t="s">
        <v>128</v>
      </c>
      <c r="BY117" s="158" t="s">
        <v>128</v>
      </c>
      <c r="BZ117" s="158" t="s">
        <v>128</v>
      </c>
      <c r="CA117" s="158" t="s">
        <v>128</v>
      </c>
      <c r="CB117" s="158" t="s">
        <v>128</v>
      </c>
      <c r="CC117" s="158" t="s">
        <v>128</v>
      </c>
      <c r="CD117" s="158" t="s">
        <v>128</v>
      </c>
      <c r="CE117" s="158" t="s">
        <v>128</v>
      </c>
      <c r="CF117" s="158" t="s">
        <v>128</v>
      </c>
      <c r="CG117" s="158" t="s">
        <v>128</v>
      </c>
      <c r="CH117" s="158" t="s">
        <v>128</v>
      </c>
      <c r="CI117" s="158" t="s">
        <v>128</v>
      </c>
      <c r="CJ117" s="158" t="s">
        <v>128</v>
      </c>
      <c r="CK117" s="158" t="s">
        <v>128</v>
      </c>
      <c r="CL117" s="166">
        <v>1.3999999999999999E-6</v>
      </c>
      <c r="CM117" s="158" t="s">
        <v>173</v>
      </c>
      <c r="CN117" s="166">
        <v>8.0099999999999995E-6</v>
      </c>
      <c r="CO117" s="158" t="s">
        <v>173</v>
      </c>
      <c r="CP117" s="166">
        <v>7.3899999999999995E-6</v>
      </c>
      <c r="CQ117" s="158" t="s">
        <v>173</v>
      </c>
      <c r="CR117" s="158" t="s">
        <v>128</v>
      </c>
      <c r="CS117" s="158" t="s">
        <v>128</v>
      </c>
      <c r="CT117" s="158" t="s">
        <v>128</v>
      </c>
      <c r="CU117" s="158" t="s">
        <v>128</v>
      </c>
      <c r="CV117" s="166">
        <v>2.9800580679728637E-3</v>
      </c>
      <c r="CW117" s="158" t="s">
        <v>173</v>
      </c>
      <c r="CX117" s="166">
        <v>2.16E-7</v>
      </c>
      <c r="CY117" s="158" t="s">
        <v>173</v>
      </c>
      <c r="CZ117" s="166">
        <v>1.08E-6</v>
      </c>
      <c r="DA117" s="158" t="s">
        <v>173</v>
      </c>
      <c r="DB117" s="166">
        <v>2.4100000000000002E-6</v>
      </c>
      <c r="DC117" s="158" t="s">
        <v>173</v>
      </c>
      <c r="DD117" s="158" t="s">
        <v>128</v>
      </c>
      <c r="DE117" s="158" t="s">
        <v>128</v>
      </c>
      <c r="DF117" s="158" t="s">
        <v>128</v>
      </c>
      <c r="DG117" s="158" t="s">
        <v>128</v>
      </c>
      <c r="DH117" s="158" t="s">
        <v>128</v>
      </c>
      <c r="DI117" s="158" t="s">
        <v>128</v>
      </c>
      <c r="DJ117" s="158" t="s">
        <v>128</v>
      </c>
      <c r="DK117" s="158" t="s">
        <v>128</v>
      </c>
      <c r="DL117" s="158" t="s">
        <v>128</v>
      </c>
      <c r="DM117" s="158" t="s">
        <v>128</v>
      </c>
      <c r="DN117" s="158" t="s">
        <v>128</v>
      </c>
      <c r="DO117" s="158" t="s">
        <v>128</v>
      </c>
      <c r="DP117" s="158" t="s">
        <v>128</v>
      </c>
      <c r="DQ117" s="158" t="s">
        <v>128</v>
      </c>
      <c r="DR117" s="158" t="s">
        <v>128</v>
      </c>
      <c r="DS117" s="158" t="s">
        <v>128</v>
      </c>
      <c r="DT117" s="158" t="s">
        <v>128</v>
      </c>
      <c r="DU117" s="158" t="s">
        <v>128</v>
      </c>
      <c r="DV117" s="158" t="s">
        <v>128</v>
      </c>
      <c r="DW117" s="158" t="s">
        <v>128</v>
      </c>
      <c r="DX117" s="158" t="s">
        <v>128</v>
      </c>
      <c r="DY117" s="158" t="s">
        <v>128</v>
      </c>
      <c r="DZ117" s="158" t="s">
        <v>128</v>
      </c>
      <c r="EA117" s="158" t="s">
        <v>128</v>
      </c>
      <c r="EB117" s="158" t="s">
        <v>128</v>
      </c>
      <c r="EC117" s="158" t="s">
        <v>128</v>
      </c>
      <c r="ED117" s="158" t="s">
        <v>128</v>
      </c>
      <c r="EE117" s="158" t="s">
        <v>128</v>
      </c>
      <c r="EF117" s="158" t="s">
        <v>128</v>
      </c>
      <c r="EG117" s="158" t="s">
        <v>128</v>
      </c>
      <c r="EH117" s="158" t="s">
        <v>128</v>
      </c>
      <c r="EI117" s="158" t="s">
        <v>128</v>
      </c>
      <c r="EJ117" s="158" t="s">
        <v>128</v>
      </c>
      <c r="EK117" s="158" t="s">
        <v>128</v>
      </c>
      <c r="EL117" s="158" t="s">
        <v>128</v>
      </c>
      <c r="EM117" s="158" t="s">
        <v>128</v>
      </c>
      <c r="EN117" s="158" t="s">
        <v>128</v>
      </c>
      <c r="EO117" s="158" t="s">
        <v>128</v>
      </c>
      <c r="EP117" s="158" t="s">
        <v>128</v>
      </c>
      <c r="EQ117" s="158" t="s">
        <v>128</v>
      </c>
      <c r="ER117" s="158" t="s">
        <v>128</v>
      </c>
      <c r="ES117" s="158" t="s">
        <v>128</v>
      </c>
      <c r="ET117" s="158" t="s">
        <v>128</v>
      </c>
      <c r="EU117" s="158" t="s">
        <v>128</v>
      </c>
      <c r="EV117" s="158" t="s">
        <v>128</v>
      </c>
      <c r="EW117" s="158" t="s">
        <v>128</v>
      </c>
      <c r="EX117" s="158" t="s">
        <v>128</v>
      </c>
      <c r="EY117" s="158" t="s">
        <v>128</v>
      </c>
      <c r="EZ117" s="158" t="s">
        <v>128</v>
      </c>
      <c r="FA117" s="158" t="s">
        <v>128</v>
      </c>
      <c r="FB117" s="158" t="s">
        <v>128</v>
      </c>
      <c r="FC117" s="158" t="s">
        <v>128</v>
      </c>
      <c r="FD117" s="158" t="s">
        <v>128</v>
      </c>
      <c r="FE117" s="158" t="s">
        <v>128</v>
      </c>
      <c r="FF117" s="158" t="s">
        <v>128</v>
      </c>
      <c r="FG117" s="158" t="s">
        <v>128</v>
      </c>
      <c r="FH117" s="158" t="s">
        <v>128</v>
      </c>
      <c r="FI117" s="158" t="s">
        <v>128</v>
      </c>
      <c r="FJ117" s="158" t="s">
        <v>128</v>
      </c>
      <c r="FK117" s="158" t="s">
        <v>128</v>
      </c>
      <c r="FL117" s="158" t="s">
        <v>128</v>
      </c>
      <c r="FM117" s="158" t="s">
        <v>128</v>
      </c>
      <c r="FN117" s="158" t="s">
        <v>128</v>
      </c>
      <c r="FO117" s="158" t="s">
        <v>128</v>
      </c>
      <c r="FP117" s="158" t="s">
        <v>128</v>
      </c>
      <c r="FQ117" s="158" t="s">
        <v>128</v>
      </c>
      <c r="FR117" s="158" t="s">
        <v>128</v>
      </c>
      <c r="FS117" s="158" t="s">
        <v>128</v>
      </c>
      <c r="FT117" s="158" t="s">
        <v>128</v>
      </c>
      <c r="FU117" s="158" t="s">
        <v>128</v>
      </c>
      <c r="FV117" s="158" t="s">
        <v>128</v>
      </c>
      <c r="FW117" s="158" t="s">
        <v>128</v>
      </c>
      <c r="FX117" s="158" t="s">
        <v>128</v>
      </c>
      <c r="FY117" s="158" t="s">
        <v>128</v>
      </c>
      <c r="FZ117" s="158" t="s">
        <v>128</v>
      </c>
      <c r="GA117" s="158" t="s">
        <v>128</v>
      </c>
      <c r="GB117" s="158" t="s">
        <v>128</v>
      </c>
      <c r="GC117" s="158" t="s">
        <v>128</v>
      </c>
      <c r="GD117" s="158" t="s">
        <v>128</v>
      </c>
      <c r="GE117" s="158" t="s">
        <v>128</v>
      </c>
      <c r="GF117" s="158" t="s">
        <v>128</v>
      </c>
      <c r="GG117" s="158" t="s">
        <v>128</v>
      </c>
      <c r="GH117" s="158" t="s">
        <v>128</v>
      </c>
      <c r="GI117" s="158" t="s">
        <v>128</v>
      </c>
      <c r="GJ117" s="158" t="s">
        <v>128</v>
      </c>
      <c r="GK117" s="158" t="s">
        <v>128</v>
      </c>
      <c r="GL117" s="158" t="s">
        <v>128</v>
      </c>
      <c r="GM117" s="158" t="s">
        <v>128</v>
      </c>
      <c r="GN117" s="158" t="s">
        <v>128</v>
      </c>
      <c r="GO117" s="158" t="s">
        <v>128</v>
      </c>
      <c r="GP117" s="158" t="s">
        <v>128</v>
      </c>
      <c r="GQ117" s="158" t="s">
        <v>128</v>
      </c>
      <c r="GR117" s="158" t="s">
        <v>128</v>
      </c>
      <c r="GS117" s="158" t="s">
        <v>128</v>
      </c>
      <c r="GT117" s="158" t="s">
        <v>128</v>
      </c>
      <c r="GU117" s="158" t="s">
        <v>128</v>
      </c>
      <c r="GV117" s="158" t="s">
        <v>128</v>
      </c>
      <c r="GW117" s="158" t="s">
        <v>128</v>
      </c>
      <c r="GX117" s="158" t="s">
        <v>128</v>
      </c>
      <c r="GY117" s="158" t="s">
        <v>128</v>
      </c>
      <c r="GZ117" s="158" t="s">
        <v>128</v>
      </c>
      <c r="HA117" s="158" t="s">
        <v>128</v>
      </c>
      <c r="HB117" s="158" t="s">
        <v>128</v>
      </c>
      <c r="HC117" s="158" t="s">
        <v>128</v>
      </c>
      <c r="HD117" s="158" t="s">
        <v>128</v>
      </c>
      <c r="HE117" s="158" t="s">
        <v>128</v>
      </c>
      <c r="HF117" s="158" t="s">
        <v>128</v>
      </c>
      <c r="HG117" s="158" t="s">
        <v>128</v>
      </c>
      <c r="HH117" s="158" t="s">
        <v>128</v>
      </c>
      <c r="HI117" s="158" t="s">
        <v>128</v>
      </c>
      <c r="HJ117" s="158" t="s">
        <v>128</v>
      </c>
      <c r="HK117" s="158" t="s">
        <v>128</v>
      </c>
      <c r="HL117" s="158" t="s">
        <v>128</v>
      </c>
      <c r="HM117" s="158" t="s">
        <v>128</v>
      </c>
      <c r="HN117" s="158" t="s">
        <v>128</v>
      </c>
      <c r="HO117" s="158" t="s">
        <v>128</v>
      </c>
      <c r="HP117" s="158" t="s">
        <v>128</v>
      </c>
      <c r="HQ117" s="158" t="s">
        <v>128</v>
      </c>
      <c r="HR117" s="158" t="s">
        <v>128</v>
      </c>
      <c r="HS117" s="158" t="s">
        <v>128</v>
      </c>
      <c r="HT117" s="158" t="s">
        <v>128</v>
      </c>
      <c r="HU117" s="158" t="s">
        <v>128</v>
      </c>
      <c r="HV117" s="158" t="s">
        <v>128</v>
      </c>
      <c r="HW117" s="158" t="s">
        <v>128</v>
      </c>
      <c r="HX117" s="158" t="s">
        <v>128</v>
      </c>
      <c r="HY117" s="158" t="s">
        <v>128</v>
      </c>
      <c r="HZ117" s="158" t="s">
        <v>128</v>
      </c>
      <c r="IA117" s="158" t="s">
        <v>128</v>
      </c>
      <c r="IB117" s="158" t="s">
        <v>128</v>
      </c>
      <c r="IC117" s="158" t="s">
        <v>128</v>
      </c>
      <c r="ID117" s="158" t="s">
        <v>128</v>
      </c>
      <c r="IE117" s="158" t="s">
        <v>128</v>
      </c>
      <c r="IF117" s="158" t="s">
        <v>128</v>
      </c>
      <c r="IG117" s="158" t="s">
        <v>128</v>
      </c>
      <c r="IH117" s="158" t="s">
        <v>128</v>
      </c>
      <c r="II117" s="158" t="s">
        <v>128</v>
      </c>
      <c r="IJ117" s="158" t="s">
        <v>128</v>
      </c>
      <c r="IK117" s="158" t="s">
        <v>128</v>
      </c>
      <c r="IL117" s="158" t="s">
        <v>128</v>
      </c>
      <c r="IM117" s="158" t="s">
        <v>128</v>
      </c>
      <c r="IN117" s="158" t="s">
        <v>128</v>
      </c>
      <c r="IO117" s="158" t="s">
        <v>128</v>
      </c>
      <c r="IP117" s="158" t="s">
        <v>128</v>
      </c>
      <c r="IQ117" s="158" t="s">
        <v>128</v>
      </c>
      <c r="IR117" s="158" t="s">
        <v>128</v>
      </c>
      <c r="IS117" s="158" t="s">
        <v>128</v>
      </c>
      <c r="IT117" s="158" t="s">
        <v>128</v>
      </c>
      <c r="IU117" s="158" t="s">
        <v>128</v>
      </c>
      <c r="IV117" s="158" t="s">
        <v>128</v>
      </c>
      <c r="IW117" s="158" t="s">
        <v>128</v>
      </c>
      <c r="IX117" s="158" t="s">
        <v>128</v>
      </c>
      <c r="IY117" s="158" t="s">
        <v>128</v>
      </c>
      <c r="IZ117" s="158" t="s">
        <v>128</v>
      </c>
      <c r="JA117" s="158" t="s">
        <v>128</v>
      </c>
      <c r="JB117" s="158" t="s">
        <v>128</v>
      </c>
      <c r="JC117" s="158" t="s">
        <v>128</v>
      </c>
      <c r="JD117" s="158" t="s">
        <v>128</v>
      </c>
      <c r="JE117" s="158" t="s">
        <v>128</v>
      </c>
      <c r="JF117" s="158" t="s">
        <v>128</v>
      </c>
      <c r="JG117" s="158" t="s">
        <v>128</v>
      </c>
      <c r="JH117" s="158" t="s">
        <v>128</v>
      </c>
      <c r="JI117" s="158" t="s">
        <v>128</v>
      </c>
      <c r="JJ117" s="158" t="s">
        <v>128</v>
      </c>
      <c r="JK117" s="158" t="s">
        <v>128</v>
      </c>
      <c r="JL117" s="158" t="s">
        <v>128</v>
      </c>
      <c r="JM117" s="158" t="s">
        <v>128</v>
      </c>
      <c r="JN117" s="158" t="s">
        <v>128</v>
      </c>
      <c r="JO117" s="158" t="s">
        <v>128</v>
      </c>
      <c r="JP117" s="158" t="s">
        <v>128</v>
      </c>
      <c r="JQ117" s="158" t="s">
        <v>128</v>
      </c>
      <c r="JR117" s="158" t="s">
        <v>128</v>
      </c>
      <c r="JS117" s="158" t="s">
        <v>128</v>
      </c>
      <c r="JT117" s="158" t="s">
        <v>128</v>
      </c>
      <c r="JU117" s="158" t="s">
        <v>128</v>
      </c>
      <c r="JV117" s="158" t="s">
        <v>128</v>
      </c>
      <c r="JW117" s="158" t="s">
        <v>128</v>
      </c>
      <c r="JX117" s="158" t="s">
        <v>128</v>
      </c>
      <c r="JY117" s="158" t="s">
        <v>128</v>
      </c>
      <c r="JZ117" s="158" t="s">
        <v>128</v>
      </c>
      <c r="KA117" s="158" t="s">
        <v>128</v>
      </c>
      <c r="KB117" s="158" t="s">
        <v>128</v>
      </c>
      <c r="KC117" s="158" t="s">
        <v>128</v>
      </c>
      <c r="KD117" s="158" t="s">
        <v>128</v>
      </c>
      <c r="KE117" s="158" t="s">
        <v>128</v>
      </c>
      <c r="KF117" s="158" t="s">
        <v>128</v>
      </c>
      <c r="KG117" s="158" t="s">
        <v>128</v>
      </c>
      <c r="KH117" s="158" t="s">
        <v>128</v>
      </c>
      <c r="KI117" s="158" t="s">
        <v>128</v>
      </c>
      <c r="KJ117" s="158" t="s">
        <v>128</v>
      </c>
      <c r="KK117" s="158" t="s">
        <v>128</v>
      </c>
      <c r="KL117" s="158" t="s">
        <v>128</v>
      </c>
      <c r="KM117" s="158" t="s">
        <v>128</v>
      </c>
      <c r="KN117" s="158" t="s">
        <v>128</v>
      </c>
      <c r="KO117" s="158" t="s">
        <v>128</v>
      </c>
      <c r="KP117" s="158" t="s">
        <v>128</v>
      </c>
      <c r="KQ117" s="158" t="s">
        <v>128</v>
      </c>
      <c r="KR117" s="158" t="s">
        <v>128</v>
      </c>
      <c r="KS117" s="158" t="s">
        <v>128</v>
      </c>
      <c r="KT117" s="158" t="s">
        <v>128</v>
      </c>
      <c r="KU117" s="158" t="s">
        <v>128</v>
      </c>
      <c r="KV117" s="158" t="s">
        <v>128</v>
      </c>
      <c r="KW117" s="158" t="s">
        <v>128</v>
      </c>
      <c r="KX117" s="158" t="s">
        <v>128</v>
      </c>
      <c r="KY117" s="158" t="s">
        <v>128</v>
      </c>
      <c r="KZ117" s="158" t="s">
        <v>128</v>
      </c>
      <c r="LA117" s="158" t="s">
        <v>128</v>
      </c>
      <c r="LB117" s="158" t="s">
        <v>128</v>
      </c>
      <c r="LC117" s="158" t="s">
        <v>128</v>
      </c>
      <c r="LD117" s="158" t="s">
        <v>128</v>
      </c>
      <c r="LE117" s="158" t="s">
        <v>128</v>
      </c>
      <c r="LF117" s="158" t="s">
        <v>128</v>
      </c>
      <c r="LG117" s="158" t="s">
        <v>128</v>
      </c>
      <c r="LH117" s="158" t="s">
        <v>128</v>
      </c>
      <c r="LI117" s="158" t="s">
        <v>128</v>
      </c>
      <c r="LJ117" s="158" t="s">
        <v>128</v>
      </c>
      <c r="LK117" s="158" t="s">
        <v>128</v>
      </c>
      <c r="LL117" s="158" t="s">
        <v>128</v>
      </c>
      <c r="LM117" s="158" t="s">
        <v>128</v>
      </c>
      <c r="LN117" s="158" t="s">
        <v>128</v>
      </c>
      <c r="LO117" s="158" t="s">
        <v>128</v>
      </c>
      <c r="LP117" s="158" t="s">
        <v>128</v>
      </c>
      <c r="LQ117" s="158" t="s">
        <v>128</v>
      </c>
      <c r="LR117" s="158" t="s">
        <v>128</v>
      </c>
      <c r="LS117" s="158" t="s">
        <v>128</v>
      </c>
      <c r="LT117" s="158" t="s">
        <v>128</v>
      </c>
      <c r="LU117" s="158" t="s">
        <v>128</v>
      </c>
      <c r="LV117" s="158" t="s">
        <v>128</v>
      </c>
      <c r="LW117" s="158" t="s">
        <v>128</v>
      </c>
      <c r="LX117" s="158" t="s">
        <v>128</v>
      </c>
      <c r="LY117" s="158" t="s">
        <v>128</v>
      </c>
      <c r="LZ117" s="158" t="s">
        <v>128</v>
      </c>
      <c r="MA117" s="158" t="s">
        <v>128</v>
      </c>
      <c r="MB117" s="158" t="s">
        <v>128</v>
      </c>
      <c r="MC117" s="158" t="s">
        <v>128</v>
      </c>
      <c r="MD117" s="158" t="s">
        <v>128</v>
      </c>
      <c r="ME117" s="158" t="s">
        <v>128</v>
      </c>
      <c r="MF117" s="158" t="s">
        <v>128</v>
      </c>
      <c r="MG117" s="158" t="s">
        <v>128</v>
      </c>
      <c r="MH117" s="158" t="s">
        <v>128</v>
      </c>
      <c r="MI117" s="158" t="s">
        <v>128</v>
      </c>
      <c r="MJ117" s="158" t="s">
        <v>128</v>
      </c>
      <c r="MK117" s="158" t="s">
        <v>128</v>
      </c>
      <c r="ML117" s="158" t="s">
        <v>128</v>
      </c>
      <c r="MM117" s="158" t="s">
        <v>128</v>
      </c>
      <c r="MN117" s="158" t="s">
        <v>128</v>
      </c>
      <c r="MO117" s="158" t="s">
        <v>128</v>
      </c>
      <c r="MP117" s="158" t="s">
        <v>128</v>
      </c>
      <c r="MQ117" s="158" t="s">
        <v>128</v>
      </c>
      <c r="MR117" s="158" t="s">
        <v>128</v>
      </c>
      <c r="MS117" s="158" t="s">
        <v>128</v>
      </c>
      <c r="MT117" s="158" t="s">
        <v>128</v>
      </c>
      <c r="MU117" s="158" t="s">
        <v>128</v>
      </c>
      <c r="MV117" s="158" t="s">
        <v>128</v>
      </c>
      <c r="MW117" s="158" t="s">
        <v>128</v>
      </c>
      <c r="MX117" s="158" t="s">
        <v>128</v>
      </c>
      <c r="MY117" s="158" t="s">
        <v>128</v>
      </c>
      <c r="MZ117" s="158" t="s">
        <v>128</v>
      </c>
      <c r="NA117" s="158" t="s">
        <v>128</v>
      </c>
      <c r="NB117" s="158" t="s">
        <v>128</v>
      </c>
      <c r="NC117" s="158" t="s">
        <v>128</v>
      </c>
      <c r="ND117" s="158" t="s">
        <v>128</v>
      </c>
      <c r="NE117" s="158" t="s">
        <v>128</v>
      </c>
      <c r="NF117" s="158" t="s">
        <v>128</v>
      </c>
      <c r="NG117" s="158" t="s">
        <v>128</v>
      </c>
      <c r="NH117" s="158" t="s">
        <v>128</v>
      </c>
      <c r="NI117" s="158" t="s">
        <v>128</v>
      </c>
      <c r="NJ117" s="158" t="s">
        <v>128</v>
      </c>
      <c r="NK117" s="158" t="s">
        <v>128</v>
      </c>
      <c r="NL117" s="158" t="s">
        <v>128</v>
      </c>
      <c r="NM117" s="158" t="s">
        <v>128</v>
      </c>
      <c r="NN117" s="158" t="s">
        <v>128</v>
      </c>
      <c r="NO117" s="158" t="s">
        <v>128</v>
      </c>
      <c r="NP117" s="158" t="s">
        <v>128</v>
      </c>
      <c r="NQ117" s="158" t="s">
        <v>128</v>
      </c>
      <c r="NR117" s="158" t="s">
        <v>128</v>
      </c>
      <c r="NS117" s="158" t="s">
        <v>128</v>
      </c>
      <c r="NT117" s="158" t="s">
        <v>128</v>
      </c>
      <c r="NU117" s="158" t="s">
        <v>128</v>
      </c>
      <c r="NV117" s="158" t="s">
        <v>128</v>
      </c>
      <c r="NW117" s="158" t="s">
        <v>128</v>
      </c>
      <c r="NX117" s="158" t="s">
        <v>128</v>
      </c>
      <c r="NY117" s="158" t="s">
        <v>128</v>
      </c>
      <c r="NZ117" s="158" t="s">
        <v>128</v>
      </c>
      <c r="OA117" s="158" t="s">
        <v>128</v>
      </c>
      <c r="OB117" s="158" t="s">
        <v>128</v>
      </c>
      <c r="OC117" s="158" t="s">
        <v>128</v>
      </c>
      <c r="OD117" s="158" t="s">
        <v>128</v>
      </c>
      <c r="OE117" s="170" t="s">
        <v>128</v>
      </c>
      <c r="OF117" s="181"/>
      <c r="OG117" s="174">
        <f t="shared" si="451"/>
        <v>18</v>
      </c>
      <c r="OH117" s="66" t="str">
        <f t="shared" si="452"/>
        <v>kg/GJ delivered</v>
      </c>
      <c r="OI117" s="118">
        <f t="shared" si="453"/>
        <v>1.1399999999999999</v>
      </c>
      <c r="OJ117" s="66" t="str">
        <f t="shared" si="454"/>
        <v>kg/GJ delivered</v>
      </c>
      <c r="OK117" s="66" t="str">
        <f t="shared" si="455"/>
        <v/>
      </c>
      <c r="OL117" s="66" t="str">
        <f t="shared" si="456"/>
        <v/>
      </c>
      <c r="OM117" s="159">
        <f t="shared" si="457"/>
        <v>392</v>
      </c>
      <c r="ON117" s="66" t="str">
        <f t="shared" si="458"/>
        <v>kg/GJ delivered</v>
      </c>
      <c r="OO117" s="118">
        <f t="shared" si="459"/>
        <v>1</v>
      </c>
      <c r="OP117" s="66" t="str">
        <f t="shared" si="460"/>
        <v>kg/GJ delivered</v>
      </c>
      <c r="OQ117" s="66" t="str">
        <f t="shared" si="461"/>
        <v/>
      </c>
      <c r="OR117" s="66" t="str">
        <f t="shared" si="462"/>
        <v/>
      </c>
      <c r="OS117" s="66" t="str">
        <f t="shared" si="463"/>
        <v/>
      </c>
      <c r="OT117" s="66" t="str">
        <f t="shared" si="464"/>
        <v/>
      </c>
      <c r="OU117" s="118">
        <f t="shared" si="465"/>
        <v>1.49</v>
      </c>
      <c r="OV117" s="66" t="str">
        <f t="shared" si="466"/>
        <v>kg/GJ delivered</v>
      </c>
      <c r="OW117" s="126">
        <f t="shared" si="467"/>
        <v>0.13700000000000001</v>
      </c>
      <c r="OX117" s="66" t="str">
        <f t="shared" si="468"/>
        <v>kg/GJ delivered</v>
      </c>
      <c r="OY117" s="66" t="str">
        <f t="shared" si="469"/>
        <v/>
      </c>
      <c r="OZ117" s="66" t="str">
        <f t="shared" si="470"/>
        <v/>
      </c>
      <c r="PA117" s="66" t="str">
        <f t="shared" si="471"/>
        <v/>
      </c>
      <c r="PB117" s="66" t="str">
        <f t="shared" si="472"/>
        <v/>
      </c>
      <c r="PC117" s="66" t="str">
        <f t="shared" si="473"/>
        <v/>
      </c>
      <c r="PD117" s="66" t="str">
        <f t="shared" si="474"/>
        <v/>
      </c>
      <c r="PE117" s="160">
        <f t="shared" si="475"/>
        <v>7.62E-3</v>
      </c>
      <c r="PF117" s="66" t="str">
        <f t="shared" si="476"/>
        <v>kg/GJ delivered</v>
      </c>
      <c r="PG117" s="66" t="str">
        <f t="shared" si="477"/>
        <v/>
      </c>
      <c r="PH117" s="66" t="str">
        <f t="shared" si="478"/>
        <v/>
      </c>
      <c r="PI117" s="66" t="str">
        <f t="shared" si="479"/>
        <v/>
      </c>
      <c r="PJ117" s="66" t="str">
        <f t="shared" si="480"/>
        <v/>
      </c>
      <c r="PK117" s="66" t="str">
        <f t="shared" si="481"/>
        <v/>
      </c>
      <c r="PL117" s="66" t="str">
        <f t="shared" si="482"/>
        <v/>
      </c>
      <c r="PM117" s="66" t="str">
        <f t="shared" si="483"/>
        <v/>
      </c>
      <c r="PN117" s="66" t="str">
        <f t="shared" si="484"/>
        <v/>
      </c>
      <c r="PO117" s="66" t="str">
        <f t="shared" si="485"/>
        <v/>
      </c>
      <c r="PP117" s="66" t="str">
        <f t="shared" si="486"/>
        <v/>
      </c>
      <c r="PQ117" s="66" t="str">
        <f t="shared" si="487"/>
        <v/>
      </c>
      <c r="PR117" s="66" t="str">
        <f t="shared" si="488"/>
        <v/>
      </c>
      <c r="PS117" s="66" t="str">
        <f t="shared" si="489"/>
        <v/>
      </c>
      <c r="PT117" s="66" t="str">
        <f t="shared" si="490"/>
        <v/>
      </c>
      <c r="PU117" s="126">
        <f t="shared" si="491"/>
        <v>0.161</v>
      </c>
      <c r="PV117" s="66" t="str">
        <f t="shared" si="492"/>
        <v>kg/GJ delivered</v>
      </c>
      <c r="PW117" s="160">
        <f t="shared" si="493"/>
        <v>1.9100000000000001E-4</v>
      </c>
      <c r="PX117" s="66" t="str">
        <f t="shared" si="494"/>
        <v>kg/GJ delivered</v>
      </c>
      <c r="PY117" s="66" t="str">
        <f t="shared" si="495"/>
        <v/>
      </c>
      <c r="PZ117" s="66" t="str">
        <f t="shared" si="496"/>
        <v/>
      </c>
      <c r="QA117" s="160">
        <f t="shared" si="497"/>
        <v>3.8299999999999996E-3</v>
      </c>
      <c r="QB117" s="66" t="str">
        <f t="shared" si="498"/>
        <v>kg/GJ delivered</v>
      </c>
      <c r="QC117" s="126">
        <f t="shared" si="499"/>
        <v>0.157</v>
      </c>
      <c r="QD117" s="66" t="str">
        <f t="shared" si="500"/>
        <v>kg/GJ delivered</v>
      </c>
      <c r="QE117" s="66" t="str">
        <f t="shared" si="501"/>
        <v/>
      </c>
      <c r="QF117" s="66" t="str">
        <f t="shared" si="502"/>
        <v/>
      </c>
      <c r="QG117" s="126">
        <f t="shared" si="503"/>
        <v>0.223</v>
      </c>
      <c r="QH117" s="66" t="str">
        <f t="shared" si="504"/>
        <v>kg/GJ delivered</v>
      </c>
      <c r="QI117" s="66" t="str">
        <f t="shared" si="505"/>
        <v/>
      </c>
      <c r="QJ117" s="66" t="str">
        <f t="shared" si="506"/>
        <v/>
      </c>
      <c r="QK117" s="66" t="str">
        <f t="shared" si="507"/>
        <v/>
      </c>
      <c r="QL117" s="66" t="str">
        <f t="shared" si="508"/>
        <v/>
      </c>
      <c r="QM117" s="66" t="str">
        <f t="shared" si="509"/>
        <v/>
      </c>
      <c r="QN117" s="66" t="str">
        <f t="shared" si="510"/>
        <v/>
      </c>
      <c r="QO117" s="66" t="str">
        <f t="shared" si="511"/>
        <v/>
      </c>
      <c r="QP117" s="66" t="str">
        <f t="shared" si="512"/>
        <v/>
      </c>
      <c r="QQ117" s="66" t="str">
        <f t="shared" si="513"/>
        <v/>
      </c>
      <c r="QR117" s="66" t="str">
        <f t="shared" si="514"/>
        <v/>
      </c>
      <c r="QS117" s="66" t="str">
        <f t="shared" si="515"/>
        <v/>
      </c>
      <c r="QT117" s="66" t="str">
        <f t="shared" si="516"/>
        <v/>
      </c>
      <c r="QU117" s="66" t="str">
        <f t="shared" si="517"/>
        <v/>
      </c>
      <c r="QV117" s="66" t="str">
        <f t="shared" si="518"/>
        <v/>
      </c>
      <c r="QW117" s="66" t="str">
        <f t="shared" si="519"/>
        <v/>
      </c>
      <c r="QX117" s="66" t="str">
        <f t="shared" si="520"/>
        <v/>
      </c>
      <c r="QY117" s="66" t="str">
        <f t="shared" si="521"/>
        <v/>
      </c>
      <c r="QZ117" s="66" t="str">
        <f t="shared" si="522"/>
        <v/>
      </c>
      <c r="RA117" s="160">
        <f t="shared" si="523"/>
        <v>1.4E-3</v>
      </c>
      <c r="RB117" s="66" t="str">
        <f t="shared" si="524"/>
        <v>kg/GJ delivered</v>
      </c>
      <c r="RC117" s="160">
        <f t="shared" si="525"/>
        <v>8.0099999999999998E-3</v>
      </c>
      <c r="RD117" s="66" t="str">
        <f t="shared" si="526"/>
        <v>kg/GJ delivered</v>
      </c>
      <c r="RE117" s="160">
        <f t="shared" si="527"/>
        <v>7.3899999999999999E-3</v>
      </c>
      <c r="RF117" s="66" t="str">
        <f t="shared" si="528"/>
        <v>kg/GJ delivered</v>
      </c>
      <c r="RG117" s="66" t="str">
        <f t="shared" si="529"/>
        <v/>
      </c>
      <c r="RH117" s="66" t="str">
        <f t="shared" si="530"/>
        <v/>
      </c>
      <c r="RI117" s="66" t="str">
        <f t="shared" si="531"/>
        <v/>
      </c>
      <c r="RJ117" s="66" t="str">
        <f t="shared" si="532"/>
        <v/>
      </c>
      <c r="RK117" s="118">
        <f t="shared" si="533"/>
        <v>2.9800580679728639</v>
      </c>
      <c r="RL117" s="66" t="str">
        <f t="shared" si="534"/>
        <v>kg/GJ delivered</v>
      </c>
      <c r="RM117" s="160">
        <f t="shared" si="535"/>
        <v>2.1599999999999999E-4</v>
      </c>
      <c r="RN117" s="66" t="str">
        <f t="shared" si="536"/>
        <v>kg/GJ delivered</v>
      </c>
      <c r="RO117" s="160">
        <f t="shared" si="537"/>
        <v>1.08E-3</v>
      </c>
      <c r="RP117" s="66" t="str">
        <f t="shared" si="538"/>
        <v>kg/GJ delivered</v>
      </c>
      <c r="RQ117" s="160">
        <f t="shared" si="539"/>
        <v>2.4100000000000002E-3</v>
      </c>
      <c r="RR117" s="66" t="str">
        <f t="shared" si="540"/>
        <v>kg/GJ delivered</v>
      </c>
      <c r="RS117" s="66" t="str">
        <f t="shared" si="541"/>
        <v/>
      </c>
      <c r="RT117" s="66" t="str">
        <f t="shared" si="542"/>
        <v/>
      </c>
      <c r="RU117" s="66" t="str">
        <f t="shared" si="543"/>
        <v/>
      </c>
      <c r="RV117" s="66" t="str">
        <f t="shared" si="544"/>
        <v/>
      </c>
      <c r="RW117" s="66" t="str">
        <f t="shared" si="545"/>
        <v/>
      </c>
      <c r="RX117" s="66" t="str">
        <f t="shared" si="546"/>
        <v/>
      </c>
      <c r="RY117" s="66" t="str">
        <f t="shared" si="547"/>
        <v/>
      </c>
      <c r="RZ117" s="66" t="str">
        <f t="shared" si="548"/>
        <v/>
      </c>
      <c r="SA117" s="66" t="str">
        <f t="shared" si="549"/>
        <v/>
      </c>
      <c r="SB117" s="66" t="str">
        <f t="shared" si="550"/>
        <v/>
      </c>
      <c r="SC117" s="66" t="str">
        <f t="shared" si="551"/>
        <v/>
      </c>
      <c r="SD117" s="66" t="str">
        <f t="shared" si="552"/>
        <v/>
      </c>
      <c r="SE117" s="66" t="str">
        <f t="shared" si="553"/>
        <v/>
      </c>
      <c r="SF117" s="66" t="str">
        <f t="shared" si="554"/>
        <v/>
      </c>
      <c r="SG117" s="66" t="str">
        <f t="shared" si="555"/>
        <v/>
      </c>
      <c r="SH117" s="66" t="str">
        <f t="shared" si="556"/>
        <v/>
      </c>
      <c r="SI117" s="66" t="str">
        <f t="shared" si="557"/>
        <v/>
      </c>
      <c r="SJ117" s="66" t="str">
        <f t="shared" si="558"/>
        <v/>
      </c>
      <c r="SK117" s="66" t="str">
        <f t="shared" si="559"/>
        <v/>
      </c>
      <c r="SL117" s="66" t="str">
        <f t="shared" si="560"/>
        <v/>
      </c>
      <c r="SM117" s="66" t="str">
        <f t="shared" si="561"/>
        <v/>
      </c>
      <c r="SN117" s="66" t="str">
        <f t="shared" si="562"/>
        <v/>
      </c>
      <c r="SO117" s="66" t="str">
        <f t="shared" si="563"/>
        <v/>
      </c>
      <c r="SP117" s="66" t="str">
        <f t="shared" si="564"/>
        <v/>
      </c>
      <c r="SQ117" s="66" t="str">
        <f t="shared" si="565"/>
        <v/>
      </c>
      <c r="SR117" s="66" t="str">
        <f t="shared" si="566"/>
        <v/>
      </c>
      <c r="SS117" s="66" t="str">
        <f t="shared" si="567"/>
        <v/>
      </c>
      <c r="ST117" s="66" t="str">
        <f t="shared" si="568"/>
        <v/>
      </c>
      <c r="SU117" s="66" t="str">
        <f t="shared" si="569"/>
        <v/>
      </c>
      <c r="SV117" s="66" t="str">
        <f t="shared" si="570"/>
        <v/>
      </c>
      <c r="SW117" s="66" t="str">
        <f t="shared" si="571"/>
        <v/>
      </c>
      <c r="SX117" s="66" t="str">
        <f t="shared" si="572"/>
        <v/>
      </c>
      <c r="SY117" s="66" t="str">
        <f t="shared" si="573"/>
        <v/>
      </c>
      <c r="SZ117" s="66" t="str">
        <f t="shared" si="574"/>
        <v/>
      </c>
      <c r="TA117" s="66" t="str">
        <f t="shared" si="575"/>
        <v/>
      </c>
      <c r="TB117" s="66" t="str">
        <f t="shared" si="576"/>
        <v/>
      </c>
      <c r="TC117" s="66" t="str">
        <f t="shared" si="577"/>
        <v/>
      </c>
      <c r="TD117" s="66" t="str">
        <f t="shared" si="578"/>
        <v/>
      </c>
      <c r="TE117" s="66" t="str">
        <f t="shared" si="579"/>
        <v/>
      </c>
      <c r="TF117" s="66" t="str">
        <f t="shared" si="580"/>
        <v/>
      </c>
      <c r="TG117" s="66" t="str">
        <f t="shared" si="581"/>
        <v/>
      </c>
      <c r="TH117" s="66" t="str">
        <f t="shared" si="582"/>
        <v/>
      </c>
      <c r="TI117" s="66" t="str">
        <f t="shared" si="583"/>
        <v/>
      </c>
      <c r="TJ117" s="66" t="str">
        <f t="shared" si="584"/>
        <v/>
      </c>
      <c r="TK117" s="66" t="str">
        <f t="shared" si="585"/>
        <v/>
      </c>
      <c r="TL117" s="66" t="str">
        <f t="shared" si="586"/>
        <v/>
      </c>
      <c r="TM117" s="66" t="str">
        <f t="shared" si="587"/>
        <v/>
      </c>
      <c r="TN117" s="66" t="str">
        <f t="shared" si="588"/>
        <v/>
      </c>
      <c r="TO117" s="66" t="str">
        <f t="shared" si="589"/>
        <v/>
      </c>
      <c r="TP117" s="66" t="str">
        <f t="shared" si="590"/>
        <v/>
      </c>
      <c r="TQ117" s="66" t="str">
        <f t="shared" si="591"/>
        <v/>
      </c>
      <c r="TR117" s="66" t="str">
        <f t="shared" si="592"/>
        <v/>
      </c>
      <c r="TS117" s="66" t="str">
        <f t="shared" si="593"/>
        <v/>
      </c>
      <c r="TT117" s="66" t="str">
        <f t="shared" si="594"/>
        <v/>
      </c>
      <c r="TU117" s="66" t="str">
        <f t="shared" si="595"/>
        <v/>
      </c>
      <c r="TV117" s="66" t="str">
        <f t="shared" si="596"/>
        <v/>
      </c>
      <c r="TW117" s="66" t="str">
        <f t="shared" si="597"/>
        <v/>
      </c>
      <c r="TX117" s="66" t="str">
        <f t="shared" si="598"/>
        <v/>
      </c>
      <c r="TY117" s="66" t="str">
        <f t="shared" si="599"/>
        <v/>
      </c>
      <c r="TZ117" s="66" t="str">
        <f t="shared" si="600"/>
        <v/>
      </c>
      <c r="UA117" s="66" t="str">
        <f t="shared" si="601"/>
        <v/>
      </c>
      <c r="UB117" s="66" t="str">
        <f t="shared" si="602"/>
        <v/>
      </c>
      <c r="UC117" s="66" t="str">
        <f t="shared" si="603"/>
        <v/>
      </c>
      <c r="UD117" s="66" t="str">
        <f t="shared" si="604"/>
        <v/>
      </c>
      <c r="UE117" s="66" t="str">
        <f t="shared" si="605"/>
        <v/>
      </c>
      <c r="UF117" s="66" t="str">
        <f t="shared" si="606"/>
        <v/>
      </c>
      <c r="UG117" s="66" t="str">
        <f t="shared" si="607"/>
        <v/>
      </c>
      <c r="UH117" s="66" t="str">
        <f t="shared" si="608"/>
        <v/>
      </c>
      <c r="UI117" s="66" t="str">
        <f t="shared" si="609"/>
        <v/>
      </c>
      <c r="UJ117" s="66" t="str">
        <f t="shared" si="610"/>
        <v/>
      </c>
      <c r="UK117" s="66" t="str">
        <f t="shared" si="611"/>
        <v/>
      </c>
      <c r="UL117" s="66" t="str">
        <f t="shared" si="612"/>
        <v/>
      </c>
      <c r="UM117" s="66" t="str">
        <f t="shared" si="613"/>
        <v/>
      </c>
      <c r="UN117" s="66" t="str">
        <f t="shared" si="614"/>
        <v/>
      </c>
      <c r="UO117" s="66" t="str">
        <f t="shared" si="615"/>
        <v/>
      </c>
      <c r="UP117" s="66" t="str">
        <f t="shared" si="616"/>
        <v/>
      </c>
      <c r="UQ117" s="66" t="str">
        <f t="shared" si="617"/>
        <v/>
      </c>
      <c r="UR117" s="66" t="str">
        <f t="shared" si="618"/>
        <v/>
      </c>
      <c r="US117" s="66" t="str">
        <f t="shared" si="619"/>
        <v/>
      </c>
      <c r="UT117" s="66" t="str">
        <f t="shared" si="620"/>
        <v/>
      </c>
      <c r="UU117" s="66" t="str">
        <f t="shared" si="621"/>
        <v/>
      </c>
      <c r="UV117" s="66" t="str">
        <f t="shared" si="622"/>
        <v/>
      </c>
      <c r="UW117" s="66" t="str">
        <f t="shared" si="623"/>
        <v/>
      </c>
      <c r="UX117" s="66" t="str">
        <f t="shared" si="624"/>
        <v/>
      </c>
      <c r="UY117" s="66" t="str">
        <f t="shared" si="625"/>
        <v/>
      </c>
      <c r="UZ117" s="66" t="str">
        <f t="shared" si="626"/>
        <v/>
      </c>
      <c r="VA117" s="66" t="str">
        <f t="shared" si="627"/>
        <v/>
      </c>
      <c r="VB117" s="66" t="str">
        <f t="shared" si="628"/>
        <v/>
      </c>
      <c r="VC117" s="66" t="str">
        <f t="shared" si="629"/>
        <v/>
      </c>
      <c r="VD117" s="66" t="str">
        <f t="shared" si="630"/>
        <v/>
      </c>
      <c r="VE117" s="66" t="str">
        <f t="shared" si="631"/>
        <v/>
      </c>
      <c r="VF117" s="66" t="str">
        <f t="shared" si="632"/>
        <v/>
      </c>
      <c r="VG117" s="66" t="str">
        <f t="shared" si="633"/>
        <v/>
      </c>
      <c r="VH117" s="66" t="str">
        <f t="shared" si="634"/>
        <v/>
      </c>
      <c r="VI117" s="66" t="str">
        <f t="shared" si="635"/>
        <v/>
      </c>
      <c r="VJ117" s="66" t="str">
        <f t="shared" si="636"/>
        <v/>
      </c>
      <c r="VK117" s="66" t="str">
        <f t="shared" si="637"/>
        <v/>
      </c>
      <c r="VL117" s="66" t="str">
        <f t="shared" si="638"/>
        <v/>
      </c>
      <c r="VM117" s="66" t="str">
        <f t="shared" si="639"/>
        <v/>
      </c>
      <c r="VN117" s="66" t="str">
        <f t="shared" si="640"/>
        <v/>
      </c>
      <c r="VO117" s="66" t="str">
        <f t="shared" si="641"/>
        <v/>
      </c>
      <c r="VP117" s="66" t="str">
        <f t="shared" si="642"/>
        <v/>
      </c>
      <c r="VQ117" s="66" t="str">
        <f t="shared" si="643"/>
        <v/>
      </c>
      <c r="VR117" s="66" t="str">
        <f t="shared" si="644"/>
        <v/>
      </c>
      <c r="VS117" s="66" t="str">
        <f t="shared" si="645"/>
        <v/>
      </c>
      <c r="VT117" s="66" t="str">
        <f t="shared" si="646"/>
        <v/>
      </c>
      <c r="VU117" s="66" t="str">
        <f t="shared" si="647"/>
        <v/>
      </c>
      <c r="VV117" s="66" t="str">
        <f t="shared" si="648"/>
        <v/>
      </c>
      <c r="VW117" s="66" t="str">
        <f t="shared" si="649"/>
        <v/>
      </c>
      <c r="VX117" s="66" t="str">
        <f t="shared" si="650"/>
        <v/>
      </c>
      <c r="VY117" s="66" t="str">
        <f t="shared" si="651"/>
        <v/>
      </c>
      <c r="VZ117" s="66" t="str">
        <f t="shared" si="652"/>
        <v/>
      </c>
      <c r="WA117" s="66" t="str">
        <f t="shared" si="653"/>
        <v/>
      </c>
      <c r="WB117" s="66" t="str">
        <f t="shared" si="654"/>
        <v/>
      </c>
      <c r="WC117" s="66" t="str">
        <f t="shared" si="655"/>
        <v/>
      </c>
      <c r="WD117" s="66" t="str">
        <f t="shared" si="656"/>
        <v/>
      </c>
      <c r="WE117" s="66" t="str">
        <f t="shared" si="657"/>
        <v/>
      </c>
      <c r="WF117" s="66" t="str">
        <f t="shared" si="658"/>
        <v/>
      </c>
      <c r="WG117" s="66" t="str">
        <f t="shared" si="659"/>
        <v/>
      </c>
      <c r="WH117" s="66" t="str">
        <f t="shared" si="660"/>
        <v/>
      </c>
      <c r="WI117" s="66" t="str">
        <f t="shared" si="661"/>
        <v/>
      </c>
      <c r="WJ117" s="66" t="str">
        <f t="shared" si="662"/>
        <v/>
      </c>
      <c r="WK117" s="66" t="str">
        <f t="shared" si="663"/>
        <v/>
      </c>
      <c r="WL117" s="66" t="str">
        <f t="shared" si="664"/>
        <v/>
      </c>
      <c r="WM117" s="66" t="str">
        <f t="shared" si="665"/>
        <v/>
      </c>
      <c r="WN117" s="66" t="str">
        <f t="shared" si="666"/>
        <v/>
      </c>
      <c r="WO117" s="66" t="str">
        <f t="shared" si="667"/>
        <v/>
      </c>
      <c r="WP117" s="66" t="str">
        <f t="shared" si="668"/>
        <v/>
      </c>
      <c r="WQ117" s="66" t="str">
        <f t="shared" si="669"/>
        <v/>
      </c>
      <c r="WR117" s="66" t="str">
        <f t="shared" si="670"/>
        <v/>
      </c>
      <c r="WS117" s="66" t="str">
        <f t="shared" si="671"/>
        <v/>
      </c>
      <c r="WT117" s="66" t="str">
        <f t="shared" si="672"/>
        <v/>
      </c>
      <c r="WU117" s="66" t="str">
        <f t="shared" si="673"/>
        <v/>
      </c>
      <c r="WV117" s="66" t="str">
        <f t="shared" si="674"/>
        <v/>
      </c>
      <c r="WW117" s="66" t="str">
        <f t="shared" si="675"/>
        <v/>
      </c>
      <c r="WX117" s="66" t="str">
        <f t="shared" si="676"/>
        <v/>
      </c>
      <c r="WY117" s="66" t="str">
        <f t="shared" si="677"/>
        <v/>
      </c>
      <c r="WZ117" s="66" t="str">
        <f t="shared" si="678"/>
        <v/>
      </c>
      <c r="XA117" s="66" t="str">
        <f t="shared" si="679"/>
        <v/>
      </c>
      <c r="XB117" s="66" t="str">
        <f t="shared" si="680"/>
        <v/>
      </c>
      <c r="XC117" s="66" t="str">
        <f t="shared" si="681"/>
        <v/>
      </c>
      <c r="XD117" s="66" t="str">
        <f t="shared" si="682"/>
        <v/>
      </c>
      <c r="XE117" s="66" t="str">
        <f t="shared" si="683"/>
        <v/>
      </c>
      <c r="XF117" s="66" t="str">
        <f t="shared" si="684"/>
        <v/>
      </c>
      <c r="XG117" s="66" t="str">
        <f t="shared" si="685"/>
        <v/>
      </c>
      <c r="XH117" s="66" t="str">
        <f t="shared" si="686"/>
        <v/>
      </c>
      <c r="XI117" s="66" t="str">
        <f t="shared" si="687"/>
        <v/>
      </c>
      <c r="XJ117" s="66" t="str">
        <f t="shared" si="688"/>
        <v/>
      </c>
      <c r="XK117" s="66" t="str">
        <f t="shared" si="689"/>
        <v/>
      </c>
      <c r="XL117" s="66" t="str">
        <f t="shared" si="690"/>
        <v/>
      </c>
      <c r="XM117" s="66" t="str">
        <f t="shared" si="691"/>
        <v/>
      </c>
      <c r="XN117" s="66" t="str">
        <f t="shared" si="692"/>
        <v/>
      </c>
      <c r="XO117" s="66" t="str">
        <f t="shared" si="693"/>
        <v/>
      </c>
      <c r="XP117" s="66" t="str">
        <f t="shared" si="694"/>
        <v/>
      </c>
      <c r="XQ117" s="66" t="str">
        <f t="shared" si="695"/>
        <v/>
      </c>
      <c r="XR117" s="66" t="str">
        <f t="shared" si="696"/>
        <v/>
      </c>
      <c r="XS117" s="66" t="str">
        <f t="shared" si="697"/>
        <v/>
      </c>
      <c r="XT117" s="66" t="str">
        <f t="shared" si="698"/>
        <v/>
      </c>
      <c r="XU117" s="66" t="str">
        <f t="shared" si="699"/>
        <v/>
      </c>
      <c r="XV117" s="66" t="str">
        <f t="shared" si="700"/>
        <v/>
      </c>
      <c r="XW117" s="66" t="str">
        <f t="shared" si="701"/>
        <v/>
      </c>
      <c r="XX117" s="66" t="str">
        <f t="shared" si="702"/>
        <v/>
      </c>
      <c r="XY117" s="66" t="str">
        <f t="shared" si="703"/>
        <v/>
      </c>
      <c r="XZ117" s="66" t="str">
        <f t="shared" si="704"/>
        <v/>
      </c>
      <c r="YA117" s="66" t="str">
        <f t="shared" si="705"/>
        <v/>
      </c>
      <c r="YB117" s="66" t="str">
        <f t="shared" si="706"/>
        <v/>
      </c>
      <c r="YC117" s="66" t="str">
        <f t="shared" si="707"/>
        <v/>
      </c>
      <c r="YD117" s="66" t="str">
        <f t="shared" si="708"/>
        <v/>
      </c>
      <c r="YE117" s="66" t="str">
        <f t="shared" si="709"/>
        <v/>
      </c>
      <c r="YF117" s="66" t="str">
        <f t="shared" si="710"/>
        <v/>
      </c>
      <c r="YG117" s="66" t="str">
        <f t="shared" si="711"/>
        <v/>
      </c>
      <c r="YH117" s="66" t="str">
        <f t="shared" si="712"/>
        <v/>
      </c>
      <c r="YI117" s="66" t="str">
        <f t="shared" si="713"/>
        <v/>
      </c>
      <c r="YJ117" s="66" t="str">
        <f t="shared" si="714"/>
        <v/>
      </c>
      <c r="YK117" s="66" t="str">
        <f t="shared" si="715"/>
        <v/>
      </c>
      <c r="YL117" s="66" t="str">
        <f t="shared" si="716"/>
        <v/>
      </c>
      <c r="YM117" s="66" t="str">
        <f t="shared" si="717"/>
        <v/>
      </c>
      <c r="YN117" s="66" t="str">
        <f t="shared" si="718"/>
        <v/>
      </c>
      <c r="YO117" s="66" t="str">
        <f t="shared" si="719"/>
        <v/>
      </c>
      <c r="YP117" s="66" t="str">
        <f t="shared" si="720"/>
        <v/>
      </c>
      <c r="YQ117" s="66" t="str">
        <f t="shared" si="721"/>
        <v/>
      </c>
      <c r="YR117" s="66" t="str">
        <f t="shared" si="722"/>
        <v/>
      </c>
      <c r="YS117" s="66" t="str">
        <f t="shared" si="723"/>
        <v/>
      </c>
      <c r="YT117" s="66" t="str">
        <f t="shared" si="724"/>
        <v/>
      </c>
      <c r="YU117" s="66" t="str">
        <f t="shared" si="725"/>
        <v/>
      </c>
      <c r="YV117" s="66" t="str">
        <f t="shared" si="726"/>
        <v/>
      </c>
      <c r="YW117" s="66" t="str">
        <f t="shared" si="727"/>
        <v/>
      </c>
      <c r="YX117" s="66" t="str">
        <f t="shared" si="728"/>
        <v/>
      </c>
      <c r="YY117" s="66" t="str">
        <f t="shared" si="729"/>
        <v/>
      </c>
      <c r="YZ117" s="66" t="str">
        <f t="shared" si="730"/>
        <v/>
      </c>
      <c r="ZA117" s="66" t="str">
        <f t="shared" si="731"/>
        <v/>
      </c>
      <c r="ZB117" s="66" t="str">
        <f t="shared" si="732"/>
        <v/>
      </c>
      <c r="ZC117" s="66" t="str">
        <f t="shared" si="733"/>
        <v/>
      </c>
      <c r="ZD117" s="66" t="str">
        <f t="shared" si="734"/>
        <v/>
      </c>
      <c r="ZE117" s="66" t="str">
        <f t="shared" si="735"/>
        <v/>
      </c>
      <c r="ZF117" s="66" t="str">
        <f t="shared" si="736"/>
        <v/>
      </c>
      <c r="ZG117" s="66" t="str">
        <f t="shared" si="737"/>
        <v/>
      </c>
      <c r="ZH117" s="66" t="str">
        <f t="shared" si="738"/>
        <v/>
      </c>
      <c r="ZI117" s="66" t="str">
        <f t="shared" si="739"/>
        <v/>
      </c>
      <c r="ZJ117" s="66" t="str">
        <f t="shared" si="740"/>
        <v/>
      </c>
      <c r="ZK117" s="66" t="str">
        <f t="shared" si="741"/>
        <v/>
      </c>
      <c r="ZL117" s="66" t="str">
        <f t="shared" si="742"/>
        <v/>
      </c>
      <c r="ZM117" s="66" t="str">
        <f t="shared" si="743"/>
        <v/>
      </c>
      <c r="ZN117" s="66" t="str">
        <f t="shared" si="744"/>
        <v/>
      </c>
      <c r="ZO117" s="66" t="str">
        <f t="shared" si="745"/>
        <v/>
      </c>
      <c r="ZP117" s="66" t="str">
        <f t="shared" si="746"/>
        <v/>
      </c>
      <c r="ZQ117" s="66" t="str">
        <f t="shared" si="747"/>
        <v/>
      </c>
      <c r="ZR117" s="66" t="str">
        <f t="shared" si="748"/>
        <v/>
      </c>
      <c r="ZS117" s="66" t="str">
        <f t="shared" si="749"/>
        <v/>
      </c>
      <c r="ZT117" s="66" t="str">
        <f t="shared" si="750"/>
        <v/>
      </c>
      <c r="ZU117" s="66" t="str">
        <f t="shared" si="751"/>
        <v/>
      </c>
      <c r="ZV117" s="66" t="str">
        <f t="shared" si="752"/>
        <v/>
      </c>
      <c r="ZW117" s="66" t="str">
        <f t="shared" si="753"/>
        <v/>
      </c>
      <c r="ZX117" s="66" t="str">
        <f t="shared" si="754"/>
        <v/>
      </c>
      <c r="ZY117" s="66" t="str">
        <f t="shared" si="755"/>
        <v/>
      </c>
      <c r="ZZ117" s="66" t="str">
        <f t="shared" si="756"/>
        <v/>
      </c>
      <c r="AAA117" s="66" t="str">
        <f t="shared" si="757"/>
        <v/>
      </c>
      <c r="AAB117" s="66" t="str">
        <f t="shared" si="758"/>
        <v/>
      </c>
      <c r="AAC117" s="66" t="str">
        <f t="shared" si="759"/>
        <v/>
      </c>
      <c r="AAD117" s="66" t="str">
        <f t="shared" si="760"/>
        <v/>
      </c>
      <c r="AAE117" s="66" t="str">
        <f t="shared" si="761"/>
        <v/>
      </c>
      <c r="AAF117" s="66" t="str">
        <f t="shared" si="762"/>
        <v/>
      </c>
      <c r="AAG117" s="66" t="str">
        <f t="shared" si="763"/>
        <v/>
      </c>
      <c r="AAH117" s="66" t="str">
        <f t="shared" si="764"/>
        <v/>
      </c>
      <c r="AAI117" s="66" t="str">
        <f t="shared" si="765"/>
        <v/>
      </c>
      <c r="AAJ117" s="66" t="str">
        <f t="shared" si="766"/>
        <v/>
      </c>
      <c r="AAK117" s="66" t="str">
        <f t="shared" si="767"/>
        <v/>
      </c>
      <c r="AAL117" s="66" t="str">
        <f t="shared" si="768"/>
        <v/>
      </c>
      <c r="AAM117" s="66" t="str">
        <f t="shared" si="769"/>
        <v/>
      </c>
      <c r="AAN117" s="66" t="str">
        <f t="shared" si="770"/>
        <v/>
      </c>
      <c r="AAO117" s="66" t="str">
        <f t="shared" si="771"/>
        <v/>
      </c>
      <c r="AAP117" s="66" t="str">
        <f t="shared" si="772"/>
        <v/>
      </c>
      <c r="AAQ117" s="66" t="str">
        <f t="shared" si="773"/>
        <v/>
      </c>
      <c r="AAR117" s="66" t="str">
        <f t="shared" si="774"/>
        <v/>
      </c>
      <c r="AAS117" s="66" t="str">
        <f t="shared" si="775"/>
        <v/>
      </c>
      <c r="AAT117" s="66" t="str">
        <f t="shared" si="776"/>
        <v/>
      </c>
      <c r="AAU117" s="66" t="str">
        <f t="shared" si="777"/>
        <v/>
      </c>
      <c r="AAV117" s="66" t="str">
        <f t="shared" si="778"/>
        <v/>
      </c>
      <c r="AAW117" s="66" t="str">
        <f t="shared" si="779"/>
        <v/>
      </c>
      <c r="AAX117" s="66" t="str">
        <f t="shared" si="780"/>
        <v/>
      </c>
      <c r="AAY117" s="66" t="str">
        <f t="shared" si="781"/>
        <v/>
      </c>
      <c r="AAZ117" s="66" t="str">
        <f t="shared" si="782"/>
        <v/>
      </c>
      <c r="ABA117" s="66" t="str">
        <f t="shared" si="783"/>
        <v/>
      </c>
      <c r="ABB117" s="66" t="str">
        <f t="shared" si="784"/>
        <v/>
      </c>
      <c r="ABC117" s="66" t="str">
        <f t="shared" si="785"/>
        <v/>
      </c>
      <c r="ABD117" s="66" t="str">
        <f t="shared" si="786"/>
        <v/>
      </c>
      <c r="ABE117" s="66" t="str">
        <f t="shared" si="787"/>
        <v/>
      </c>
      <c r="ABF117" s="66" t="str">
        <f t="shared" si="788"/>
        <v/>
      </c>
      <c r="ABG117" s="66" t="str">
        <f t="shared" si="789"/>
        <v/>
      </c>
      <c r="ABH117" s="66" t="str">
        <f t="shared" si="790"/>
        <v/>
      </c>
      <c r="ABI117" s="66" t="str">
        <f t="shared" si="791"/>
        <v/>
      </c>
      <c r="ABJ117" s="66" t="str">
        <f t="shared" si="792"/>
        <v/>
      </c>
      <c r="ABK117" s="66" t="str">
        <f t="shared" si="793"/>
        <v/>
      </c>
      <c r="ABL117" s="66" t="str">
        <f t="shared" si="794"/>
        <v/>
      </c>
      <c r="ABM117" s="66" t="str">
        <f t="shared" si="795"/>
        <v/>
      </c>
      <c r="ABN117" s="66" t="str">
        <f t="shared" si="796"/>
        <v/>
      </c>
      <c r="ABO117" s="66" t="str">
        <f t="shared" si="797"/>
        <v/>
      </c>
      <c r="ABP117" s="66" t="str">
        <f t="shared" si="798"/>
        <v/>
      </c>
      <c r="ABQ117" s="66" t="str">
        <f t="shared" si="799"/>
        <v/>
      </c>
      <c r="ABR117" s="66" t="str">
        <f t="shared" si="800"/>
        <v/>
      </c>
      <c r="ABS117" s="66" t="str">
        <f t="shared" si="801"/>
        <v/>
      </c>
      <c r="ABT117" s="66" t="str">
        <f t="shared" si="802"/>
        <v/>
      </c>
      <c r="ABU117" s="66" t="str">
        <f t="shared" si="803"/>
        <v/>
      </c>
      <c r="ABV117" s="66" t="str">
        <f t="shared" si="804"/>
        <v/>
      </c>
      <c r="ABW117" s="66" t="str">
        <f t="shared" si="805"/>
        <v/>
      </c>
      <c r="ABX117" s="66" t="str">
        <f t="shared" si="806"/>
        <v/>
      </c>
      <c r="ABY117" s="66" t="str">
        <f t="shared" si="807"/>
        <v/>
      </c>
      <c r="ABZ117" s="66" t="str">
        <f t="shared" si="808"/>
        <v/>
      </c>
      <c r="ACA117" s="66" t="str">
        <f t="shared" si="809"/>
        <v/>
      </c>
      <c r="ACB117" s="66" t="str">
        <f t="shared" si="810"/>
        <v/>
      </c>
      <c r="ACC117" s="66" t="str">
        <f t="shared" si="811"/>
        <v/>
      </c>
      <c r="ACD117" s="66" t="str">
        <f t="shared" si="812"/>
        <v/>
      </c>
      <c r="ACE117" s="66" t="str">
        <f t="shared" si="813"/>
        <v/>
      </c>
      <c r="ACF117" s="66" t="str">
        <f t="shared" si="814"/>
        <v/>
      </c>
      <c r="ACG117" s="66" t="str">
        <f t="shared" si="815"/>
        <v/>
      </c>
      <c r="ACH117" s="66" t="str">
        <f t="shared" si="816"/>
        <v/>
      </c>
      <c r="ACI117" s="66" t="str">
        <f t="shared" si="817"/>
        <v/>
      </c>
      <c r="ACJ117" s="66" t="str">
        <f t="shared" si="818"/>
        <v/>
      </c>
      <c r="ACK117" s="66" t="str">
        <f t="shared" si="819"/>
        <v/>
      </c>
      <c r="ACL117" s="66" t="str">
        <f t="shared" si="820"/>
        <v/>
      </c>
      <c r="ACM117" s="66" t="str">
        <f t="shared" ref="ACM117:ACN117" si="875">IF(AND(ACS$3="Unit", ACL117=""), "", IF(AND(ACS$3="Unit", ACL117="-"),"", IF(ACS$3="Unit", "kg/GJ delivered", IF(AND(NY117&lt;&gt;"", NY117&lt;&gt;"-", NX117="-"),"", IF($H117="","", IF(NX117="nd", "",IF(NX117="&lt;n.a.&gt;", "", IF(NY117="#/MJ", "", IF(NY117="kg/GJ delivered",NX117,IF(NY117="g/MJ delivered",NX117,IF(NY117="kg/MJ delivered",NX117*1000,IF(NY117="mg/MJ delivered",NX117/1000,IF(NY117="g/kg",((NX117)*(1/$I117)*(1/$H117)),IF(NY117="mg/kg",((NX117/1000)*(1/$I117)*(1/$H117)),IF(NY117="mg/MJ delivered",NX117/1000,IF(NY117="-","","Error"))))))))))))))))</f>
        <v/>
      </c>
      <c r="ACN117" s="66" t="str">
        <f t="shared" si="875"/>
        <v/>
      </c>
      <c r="ACO117" s="66" t="str">
        <f t="shared" si="822"/>
        <v/>
      </c>
      <c r="ACP117" s="66" t="str">
        <f t="shared" si="823"/>
        <v/>
      </c>
      <c r="ACQ117" s="66" t="str">
        <f t="shared" si="824"/>
        <v/>
      </c>
      <c r="ACR117" s="66" t="str">
        <f t="shared" si="825"/>
        <v/>
      </c>
      <c r="ACS117" s="66" t="str">
        <f t="shared" si="826"/>
        <v/>
      </c>
      <c r="ACT117" s="66" t="str">
        <f t="shared" si="827"/>
        <v/>
      </c>
    </row>
    <row r="118" spans="2:774" ht="15.75" customHeight="1" x14ac:dyDescent="0.25">
      <c r="B118" s="66">
        <v>48</v>
      </c>
      <c r="C118" s="66" t="s">
        <v>250</v>
      </c>
      <c r="D118" s="66" t="s">
        <v>248</v>
      </c>
      <c r="E118" s="156" t="s">
        <v>249</v>
      </c>
      <c r="F118" s="66" t="s">
        <v>1831</v>
      </c>
      <c r="G118" s="157" t="s">
        <v>492</v>
      </c>
      <c r="H118" s="126">
        <v>0.45889999999999997</v>
      </c>
      <c r="I118" s="130">
        <f>'Heating Values'!$D$29</f>
        <v>43.26</v>
      </c>
      <c r="J118" s="66" t="str">
        <f t="shared" si="449"/>
        <v>Kerosene, Pressure, Improved, CN</v>
      </c>
      <c r="K118" s="66" t="s">
        <v>1589</v>
      </c>
      <c r="L118" s="161"/>
      <c r="M118" s="161"/>
      <c r="N118" s="161"/>
      <c r="O118" s="66" t="s">
        <v>2232</v>
      </c>
      <c r="P118" s="66" t="str">
        <f t="shared" si="852"/>
        <v>CN</v>
      </c>
      <c r="Q118" s="66" t="s">
        <v>87</v>
      </c>
      <c r="R118" s="166">
        <v>3.7800000000000003E-4</v>
      </c>
      <c r="S118" s="158" t="s">
        <v>173</v>
      </c>
      <c r="T118" s="166">
        <v>8.6799999999999999E-6</v>
      </c>
      <c r="U118" s="158" t="s">
        <v>173</v>
      </c>
      <c r="V118" s="158" t="s">
        <v>128</v>
      </c>
      <c r="W118" s="158" t="s">
        <v>128</v>
      </c>
      <c r="X118" s="163">
        <v>0.158</v>
      </c>
      <c r="Y118" s="158" t="s">
        <v>173</v>
      </c>
      <c r="Z118" s="166">
        <v>5.2E-7</v>
      </c>
      <c r="AA118" s="158" t="s">
        <v>173</v>
      </c>
      <c r="AB118" s="158" t="s">
        <v>128</v>
      </c>
      <c r="AC118" s="158" t="s">
        <v>128</v>
      </c>
      <c r="AD118" s="158" t="s">
        <v>128</v>
      </c>
      <c r="AE118" s="158" t="s">
        <v>128</v>
      </c>
      <c r="AF118" s="166">
        <v>2.1000000000000002E-5</v>
      </c>
      <c r="AG118" s="158" t="s">
        <v>173</v>
      </c>
      <c r="AH118" s="166">
        <v>7.7700000000000005E-5</v>
      </c>
      <c r="AI118" s="158" t="s">
        <v>173</v>
      </c>
      <c r="AJ118" s="158" t="s">
        <v>128</v>
      </c>
      <c r="AK118" s="158" t="s">
        <v>128</v>
      </c>
      <c r="AL118" s="158" t="s">
        <v>128</v>
      </c>
      <c r="AM118" s="158" t="s">
        <v>128</v>
      </c>
      <c r="AN118" s="158" t="s">
        <v>128</v>
      </c>
      <c r="AO118" s="158" t="s">
        <v>128</v>
      </c>
      <c r="AP118" s="166">
        <v>5.8299999999999997E-7</v>
      </c>
      <c r="AQ118" s="158" t="s">
        <v>173</v>
      </c>
      <c r="AR118" s="158" t="s">
        <v>128</v>
      </c>
      <c r="AS118" s="158" t="s">
        <v>128</v>
      </c>
      <c r="AT118" s="158" t="s">
        <v>128</v>
      </c>
      <c r="AU118" s="158" t="s">
        <v>128</v>
      </c>
      <c r="AV118" s="166">
        <v>2.0861842105263157E-7</v>
      </c>
      <c r="AW118" s="158" t="s">
        <v>173</v>
      </c>
      <c r="AX118" s="158" t="s">
        <v>128</v>
      </c>
      <c r="AY118" s="158" t="s">
        <v>128</v>
      </c>
      <c r="AZ118" s="158" t="s">
        <v>128</v>
      </c>
      <c r="BA118" s="158" t="s">
        <v>128</v>
      </c>
      <c r="BB118" s="158" t="s">
        <v>128</v>
      </c>
      <c r="BC118" s="158" t="s">
        <v>128</v>
      </c>
      <c r="BD118" s="158" t="s">
        <v>128</v>
      </c>
      <c r="BE118" s="158" t="s">
        <v>128</v>
      </c>
      <c r="BF118" s="166">
        <v>3.0394736842105263E-6</v>
      </c>
      <c r="BG118" s="158" t="s">
        <v>173</v>
      </c>
      <c r="BH118" s="166">
        <v>1.5197368421052632E-8</v>
      </c>
      <c r="BI118" s="158" t="s">
        <v>173</v>
      </c>
      <c r="BJ118" s="158" t="s">
        <v>128</v>
      </c>
      <c r="BK118" s="158" t="s">
        <v>128</v>
      </c>
      <c r="BL118" s="166">
        <v>1.505921052631579E-7</v>
      </c>
      <c r="BM118" s="158" t="s">
        <v>173</v>
      </c>
      <c r="BN118" s="166">
        <v>1.2517105263157895E-5</v>
      </c>
      <c r="BO118" s="158" t="s">
        <v>173</v>
      </c>
      <c r="BP118" s="158" t="s">
        <v>128</v>
      </c>
      <c r="BQ118" s="158" t="s">
        <v>128</v>
      </c>
      <c r="BR118" s="166">
        <v>6.5901315789473672E-6</v>
      </c>
      <c r="BS118" s="158" t="s">
        <v>173</v>
      </c>
      <c r="BT118" s="166">
        <v>4.1447368421052632E-8</v>
      </c>
      <c r="BU118" s="158" t="s">
        <v>173</v>
      </c>
      <c r="BV118" s="166">
        <v>2.7631578947368424E-9</v>
      </c>
      <c r="BW118" s="158" t="s">
        <v>173</v>
      </c>
      <c r="BX118" s="166">
        <v>9.5328947368421069E-8</v>
      </c>
      <c r="BY118" s="158" t="s">
        <v>173</v>
      </c>
      <c r="BZ118" s="166">
        <v>2.417763157894737E-6</v>
      </c>
      <c r="CA118" s="158" t="s">
        <v>173</v>
      </c>
      <c r="CB118" s="158" t="s">
        <v>128</v>
      </c>
      <c r="CC118" s="158" t="s">
        <v>128</v>
      </c>
      <c r="CD118" s="166">
        <v>9.5328947368421069E-8</v>
      </c>
      <c r="CE118" s="158" t="s">
        <v>173</v>
      </c>
      <c r="CF118" s="158" t="s">
        <v>128</v>
      </c>
      <c r="CG118" s="158" t="s">
        <v>128</v>
      </c>
      <c r="CH118" s="166">
        <v>8.1513157894736847E-8</v>
      </c>
      <c r="CI118" s="158" t="s">
        <v>173</v>
      </c>
      <c r="CJ118" s="158" t="s">
        <v>128</v>
      </c>
      <c r="CK118" s="158" t="s">
        <v>128</v>
      </c>
      <c r="CL118" s="166">
        <v>8.5657894736842111E-8</v>
      </c>
      <c r="CM118" s="158" t="s">
        <v>173</v>
      </c>
      <c r="CN118" s="166">
        <v>2.3486842105263159E-6</v>
      </c>
      <c r="CO118" s="158" t="s">
        <v>173</v>
      </c>
      <c r="CP118" s="166">
        <v>5.4848684210526316E-7</v>
      </c>
      <c r="CQ118" s="158" t="s">
        <v>173</v>
      </c>
      <c r="CR118" s="158" t="s">
        <v>128</v>
      </c>
      <c r="CS118" s="158" t="s">
        <v>128</v>
      </c>
      <c r="CT118" s="158" t="s">
        <v>128</v>
      </c>
      <c r="CU118" s="158" t="s">
        <v>128</v>
      </c>
      <c r="CV118" s="158" t="s">
        <v>128</v>
      </c>
      <c r="CW118" s="158" t="s">
        <v>128</v>
      </c>
      <c r="CX118" s="166">
        <v>2.1138157894736843E-7</v>
      </c>
      <c r="CY118" s="158" t="s">
        <v>173</v>
      </c>
      <c r="CZ118" s="166">
        <v>6.8802631578947375E-7</v>
      </c>
      <c r="DA118" s="158" t="s">
        <v>173</v>
      </c>
      <c r="DB118" s="166">
        <v>1.2710526315789475E-7</v>
      </c>
      <c r="DC118" s="158" t="s">
        <v>173</v>
      </c>
      <c r="DD118" s="166">
        <v>5.6644736842105271E-8</v>
      </c>
      <c r="DE118" s="158" t="s">
        <v>173</v>
      </c>
      <c r="DF118" s="166">
        <v>2.9980263157894738E-7</v>
      </c>
      <c r="DG118" s="158" t="s">
        <v>173</v>
      </c>
      <c r="DH118" s="166">
        <v>5.6644736842105271E-8</v>
      </c>
      <c r="DI118" s="158" t="s">
        <v>173</v>
      </c>
      <c r="DJ118" s="166">
        <v>6.7697368421052639E-8</v>
      </c>
      <c r="DK118" s="158" t="s">
        <v>173</v>
      </c>
      <c r="DL118" s="158" t="s">
        <v>128</v>
      </c>
      <c r="DM118" s="158" t="s">
        <v>128</v>
      </c>
      <c r="DN118" s="166">
        <v>2.9565789473684209E-7</v>
      </c>
      <c r="DO118" s="158" t="s">
        <v>173</v>
      </c>
      <c r="DP118" s="158" t="s">
        <v>128</v>
      </c>
      <c r="DQ118" s="158" t="s">
        <v>128</v>
      </c>
      <c r="DR118" s="158" t="s">
        <v>128</v>
      </c>
      <c r="DS118" s="158" t="s">
        <v>128</v>
      </c>
      <c r="DT118" s="158" t="s">
        <v>128</v>
      </c>
      <c r="DU118" s="158" t="s">
        <v>128</v>
      </c>
      <c r="DV118" s="166">
        <v>3.4539473684210528E-8</v>
      </c>
      <c r="DW118" s="158" t="s">
        <v>173</v>
      </c>
      <c r="DX118" s="166">
        <v>2.0723684210526316E-8</v>
      </c>
      <c r="DY118" s="158" t="s">
        <v>173</v>
      </c>
      <c r="DZ118" s="166">
        <v>2.7631578947368424E-8</v>
      </c>
      <c r="EA118" s="158" t="s">
        <v>173</v>
      </c>
      <c r="EB118" s="158" t="s">
        <v>128</v>
      </c>
      <c r="EC118" s="158" t="s">
        <v>128</v>
      </c>
      <c r="ED118" s="158" t="s">
        <v>128</v>
      </c>
      <c r="EE118" s="158" t="s">
        <v>128</v>
      </c>
      <c r="EF118" s="166">
        <v>3.0394736842105264E-8</v>
      </c>
      <c r="EG118" s="158" t="s">
        <v>173</v>
      </c>
      <c r="EH118" s="166">
        <v>5.3881578947368417E-8</v>
      </c>
      <c r="EI118" s="158" t="s">
        <v>173</v>
      </c>
      <c r="EJ118" s="158" t="s">
        <v>128</v>
      </c>
      <c r="EK118" s="158" t="s">
        <v>128</v>
      </c>
      <c r="EL118" s="158" t="s">
        <v>128</v>
      </c>
      <c r="EM118" s="158" t="s">
        <v>128</v>
      </c>
      <c r="EN118" s="158" t="s">
        <v>128</v>
      </c>
      <c r="EO118" s="158" t="s">
        <v>128</v>
      </c>
      <c r="EP118" s="158" t="s">
        <v>128</v>
      </c>
      <c r="EQ118" s="158" t="s">
        <v>128</v>
      </c>
      <c r="ER118" s="166">
        <v>4.8355263157894743E-8</v>
      </c>
      <c r="ES118" s="158" t="s">
        <v>173</v>
      </c>
      <c r="ET118" s="166">
        <v>1.3815789473684212E-8</v>
      </c>
      <c r="EU118" s="158" t="s">
        <v>173</v>
      </c>
      <c r="EV118" s="158" t="s">
        <v>128</v>
      </c>
      <c r="EW118" s="158" t="s">
        <v>128</v>
      </c>
      <c r="EX118" s="158" t="s">
        <v>128</v>
      </c>
      <c r="EY118" s="158" t="s">
        <v>128</v>
      </c>
      <c r="EZ118" s="158" t="s">
        <v>128</v>
      </c>
      <c r="FA118" s="158" t="s">
        <v>128</v>
      </c>
      <c r="FB118" s="158" t="s">
        <v>128</v>
      </c>
      <c r="FC118" s="158" t="s">
        <v>128</v>
      </c>
      <c r="FD118" s="158" t="s">
        <v>128</v>
      </c>
      <c r="FE118" s="158" t="s">
        <v>128</v>
      </c>
      <c r="FF118" s="158" t="s">
        <v>128</v>
      </c>
      <c r="FG118" s="158" t="s">
        <v>128</v>
      </c>
      <c r="FH118" s="158" t="s">
        <v>128</v>
      </c>
      <c r="FI118" s="158" t="s">
        <v>128</v>
      </c>
      <c r="FJ118" s="158" t="s">
        <v>128</v>
      </c>
      <c r="FK118" s="158" t="s">
        <v>128</v>
      </c>
      <c r="FL118" s="158" t="s">
        <v>128</v>
      </c>
      <c r="FM118" s="158" t="s">
        <v>128</v>
      </c>
      <c r="FN118" s="158" t="s">
        <v>128</v>
      </c>
      <c r="FO118" s="158" t="s">
        <v>128</v>
      </c>
      <c r="FP118" s="158" t="s">
        <v>128</v>
      </c>
      <c r="FQ118" s="158" t="s">
        <v>128</v>
      </c>
      <c r="FR118" s="158" t="s">
        <v>128</v>
      </c>
      <c r="FS118" s="158" t="s">
        <v>128</v>
      </c>
      <c r="FT118" s="158" t="s">
        <v>128</v>
      </c>
      <c r="FU118" s="158" t="s">
        <v>128</v>
      </c>
      <c r="FV118" s="158" t="s">
        <v>128</v>
      </c>
      <c r="FW118" s="158" t="s">
        <v>128</v>
      </c>
      <c r="FX118" s="158" t="s">
        <v>128</v>
      </c>
      <c r="FY118" s="158" t="s">
        <v>128</v>
      </c>
      <c r="FZ118" s="158" t="s">
        <v>128</v>
      </c>
      <c r="GA118" s="158" t="s">
        <v>128</v>
      </c>
      <c r="GB118" s="158" t="s">
        <v>128</v>
      </c>
      <c r="GC118" s="158" t="s">
        <v>128</v>
      </c>
      <c r="GD118" s="158" t="s">
        <v>128</v>
      </c>
      <c r="GE118" s="158" t="s">
        <v>128</v>
      </c>
      <c r="GF118" s="158" t="s">
        <v>128</v>
      </c>
      <c r="GG118" s="158" t="s">
        <v>128</v>
      </c>
      <c r="GH118" s="158" t="s">
        <v>128</v>
      </c>
      <c r="GI118" s="158" t="s">
        <v>128</v>
      </c>
      <c r="GJ118" s="158" t="s">
        <v>128</v>
      </c>
      <c r="GK118" s="158" t="s">
        <v>128</v>
      </c>
      <c r="GL118" s="158" t="s">
        <v>128</v>
      </c>
      <c r="GM118" s="158" t="s">
        <v>128</v>
      </c>
      <c r="GN118" s="158" t="s">
        <v>128</v>
      </c>
      <c r="GO118" s="158" t="s">
        <v>128</v>
      </c>
      <c r="GP118" s="158" t="s">
        <v>128</v>
      </c>
      <c r="GQ118" s="158" t="s">
        <v>128</v>
      </c>
      <c r="GR118" s="158" t="s">
        <v>128</v>
      </c>
      <c r="GS118" s="158" t="s">
        <v>128</v>
      </c>
      <c r="GT118" s="158" t="s">
        <v>128</v>
      </c>
      <c r="GU118" s="158" t="s">
        <v>128</v>
      </c>
      <c r="GV118" s="158" t="s">
        <v>128</v>
      </c>
      <c r="GW118" s="158" t="s">
        <v>128</v>
      </c>
      <c r="GX118" s="158" t="s">
        <v>128</v>
      </c>
      <c r="GY118" s="158" t="s">
        <v>128</v>
      </c>
      <c r="GZ118" s="158" t="s">
        <v>128</v>
      </c>
      <c r="HA118" s="158" t="s">
        <v>128</v>
      </c>
      <c r="HB118" s="158" t="s">
        <v>128</v>
      </c>
      <c r="HC118" s="158" t="s">
        <v>128</v>
      </c>
      <c r="HD118" s="158" t="s">
        <v>128</v>
      </c>
      <c r="HE118" s="158" t="s">
        <v>128</v>
      </c>
      <c r="HF118" s="158" t="s">
        <v>128</v>
      </c>
      <c r="HG118" s="158" t="s">
        <v>128</v>
      </c>
      <c r="HH118" s="158" t="s">
        <v>128</v>
      </c>
      <c r="HI118" s="158" t="s">
        <v>128</v>
      </c>
      <c r="HJ118" s="158" t="s">
        <v>128</v>
      </c>
      <c r="HK118" s="158" t="s">
        <v>128</v>
      </c>
      <c r="HL118" s="158" t="s">
        <v>128</v>
      </c>
      <c r="HM118" s="158" t="s">
        <v>128</v>
      </c>
      <c r="HN118" s="158" t="s">
        <v>128</v>
      </c>
      <c r="HO118" s="158" t="s">
        <v>128</v>
      </c>
      <c r="HP118" s="158" t="s">
        <v>128</v>
      </c>
      <c r="HQ118" s="158" t="s">
        <v>128</v>
      </c>
      <c r="HR118" s="158" t="s">
        <v>128</v>
      </c>
      <c r="HS118" s="158" t="s">
        <v>128</v>
      </c>
      <c r="HT118" s="158" t="s">
        <v>128</v>
      </c>
      <c r="HU118" s="158" t="s">
        <v>128</v>
      </c>
      <c r="HV118" s="158" t="s">
        <v>128</v>
      </c>
      <c r="HW118" s="158" t="s">
        <v>128</v>
      </c>
      <c r="HX118" s="158" t="s">
        <v>128</v>
      </c>
      <c r="HY118" s="158" t="s">
        <v>128</v>
      </c>
      <c r="HZ118" s="158" t="s">
        <v>128</v>
      </c>
      <c r="IA118" s="158" t="s">
        <v>128</v>
      </c>
      <c r="IB118" s="158" t="s">
        <v>128</v>
      </c>
      <c r="IC118" s="158" t="s">
        <v>128</v>
      </c>
      <c r="ID118" s="158" t="s">
        <v>128</v>
      </c>
      <c r="IE118" s="158" t="s">
        <v>128</v>
      </c>
      <c r="IF118" s="158" t="s">
        <v>128</v>
      </c>
      <c r="IG118" s="158" t="s">
        <v>128</v>
      </c>
      <c r="IH118" s="158" t="s">
        <v>128</v>
      </c>
      <c r="II118" s="158" t="s">
        <v>128</v>
      </c>
      <c r="IJ118" s="158" t="s">
        <v>128</v>
      </c>
      <c r="IK118" s="158" t="s">
        <v>128</v>
      </c>
      <c r="IL118" s="158" t="s">
        <v>128</v>
      </c>
      <c r="IM118" s="158" t="s">
        <v>128</v>
      </c>
      <c r="IN118" s="158" t="s">
        <v>128</v>
      </c>
      <c r="IO118" s="158" t="s">
        <v>128</v>
      </c>
      <c r="IP118" s="158" t="s">
        <v>128</v>
      </c>
      <c r="IQ118" s="158" t="s">
        <v>128</v>
      </c>
      <c r="IR118" s="158" t="s">
        <v>128</v>
      </c>
      <c r="IS118" s="158" t="s">
        <v>128</v>
      </c>
      <c r="IT118" s="158" t="s">
        <v>128</v>
      </c>
      <c r="IU118" s="158" t="s">
        <v>128</v>
      </c>
      <c r="IV118" s="158" t="s">
        <v>128</v>
      </c>
      <c r="IW118" s="158" t="s">
        <v>128</v>
      </c>
      <c r="IX118" s="158" t="s">
        <v>128</v>
      </c>
      <c r="IY118" s="158" t="s">
        <v>128</v>
      </c>
      <c r="IZ118" s="158" t="s">
        <v>128</v>
      </c>
      <c r="JA118" s="158" t="s">
        <v>128</v>
      </c>
      <c r="JB118" s="158" t="s">
        <v>128</v>
      </c>
      <c r="JC118" s="158" t="s">
        <v>128</v>
      </c>
      <c r="JD118" s="158" t="s">
        <v>128</v>
      </c>
      <c r="JE118" s="158" t="s">
        <v>128</v>
      </c>
      <c r="JF118" s="158" t="s">
        <v>128</v>
      </c>
      <c r="JG118" s="158" t="s">
        <v>128</v>
      </c>
      <c r="JH118" s="158" t="s">
        <v>128</v>
      </c>
      <c r="JI118" s="158" t="s">
        <v>128</v>
      </c>
      <c r="JJ118" s="158" t="s">
        <v>128</v>
      </c>
      <c r="JK118" s="158" t="s">
        <v>128</v>
      </c>
      <c r="JL118" s="158" t="s">
        <v>128</v>
      </c>
      <c r="JM118" s="158" t="s">
        <v>128</v>
      </c>
      <c r="JN118" s="158" t="s">
        <v>128</v>
      </c>
      <c r="JO118" s="158" t="s">
        <v>128</v>
      </c>
      <c r="JP118" s="158" t="s">
        <v>128</v>
      </c>
      <c r="JQ118" s="158" t="s">
        <v>128</v>
      </c>
      <c r="JR118" s="158" t="s">
        <v>128</v>
      </c>
      <c r="JS118" s="158" t="s">
        <v>128</v>
      </c>
      <c r="JT118" s="158" t="s">
        <v>128</v>
      </c>
      <c r="JU118" s="158" t="s">
        <v>128</v>
      </c>
      <c r="JV118" s="158" t="s">
        <v>128</v>
      </c>
      <c r="JW118" s="158" t="s">
        <v>128</v>
      </c>
      <c r="JX118" s="158" t="s">
        <v>128</v>
      </c>
      <c r="JY118" s="158" t="s">
        <v>128</v>
      </c>
      <c r="JZ118" s="158" t="s">
        <v>128</v>
      </c>
      <c r="KA118" s="158" t="s">
        <v>128</v>
      </c>
      <c r="KB118" s="158" t="s">
        <v>128</v>
      </c>
      <c r="KC118" s="158" t="s">
        <v>128</v>
      </c>
      <c r="KD118" s="158" t="s">
        <v>128</v>
      </c>
      <c r="KE118" s="158" t="s">
        <v>128</v>
      </c>
      <c r="KF118" s="158" t="s">
        <v>128</v>
      </c>
      <c r="KG118" s="158" t="s">
        <v>128</v>
      </c>
      <c r="KH118" s="158" t="s">
        <v>128</v>
      </c>
      <c r="KI118" s="158" t="s">
        <v>128</v>
      </c>
      <c r="KJ118" s="158" t="s">
        <v>128</v>
      </c>
      <c r="KK118" s="158" t="s">
        <v>128</v>
      </c>
      <c r="KL118" s="158" t="s">
        <v>128</v>
      </c>
      <c r="KM118" s="158" t="s">
        <v>128</v>
      </c>
      <c r="KN118" s="158" t="s">
        <v>128</v>
      </c>
      <c r="KO118" s="158" t="s">
        <v>128</v>
      </c>
      <c r="KP118" s="158" t="s">
        <v>128</v>
      </c>
      <c r="KQ118" s="158" t="s">
        <v>128</v>
      </c>
      <c r="KR118" s="158" t="s">
        <v>128</v>
      </c>
      <c r="KS118" s="158" t="s">
        <v>128</v>
      </c>
      <c r="KT118" s="158" t="s">
        <v>128</v>
      </c>
      <c r="KU118" s="158" t="s">
        <v>128</v>
      </c>
      <c r="KV118" s="158" t="s">
        <v>128</v>
      </c>
      <c r="KW118" s="158" t="s">
        <v>128</v>
      </c>
      <c r="KX118" s="158" t="s">
        <v>128</v>
      </c>
      <c r="KY118" s="158" t="s">
        <v>128</v>
      </c>
      <c r="KZ118" s="158" t="s">
        <v>128</v>
      </c>
      <c r="LA118" s="158" t="s">
        <v>128</v>
      </c>
      <c r="LB118" s="158" t="s">
        <v>128</v>
      </c>
      <c r="LC118" s="158" t="s">
        <v>128</v>
      </c>
      <c r="LD118" s="158" t="s">
        <v>128</v>
      </c>
      <c r="LE118" s="158" t="s">
        <v>128</v>
      </c>
      <c r="LF118" s="158" t="s">
        <v>128</v>
      </c>
      <c r="LG118" s="158" t="s">
        <v>128</v>
      </c>
      <c r="LH118" s="158" t="s">
        <v>128</v>
      </c>
      <c r="LI118" s="158" t="s">
        <v>128</v>
      </c>
      <c r="LJ118" s="158" t="s">
        <v>128</v>
      </c>
      <c r="LK118" s="158" t="s">
        <v>128</v>
      </c>
      <c r="LL118" s="158" t="s">
        <v>128</v>
      </c>
      <c r="LM118" s="158" t="s">
        <v>128</v>
      </c>
      <c r="LN118" s="158" t="s">
        <v>128</v>
      </c>
      <c r="LO118" s="158" t="s">
        <v>128</v>
      </c>
      <c r="LP118" s="158" t="s">
        <v>128</v>
      </c>
      <c r="LQ118" s="158" t="s">
        <v>128</v>
      </c>
      <c r="LR118" s="158" t="s">
        <v>128</v>
      </c>
      <c r="LS118" s="158" t="s">
        <v>128</v>
      </c>
      <c r="LT118" s="158" t="s">
        <v>128</v>
      </c>
      <c r="LU118" s="158" t="s">
        <v>128</v>
      </c>
      <c r="LV118" s="158" t="s">
        <v>128</v>
      </c>
      <c r="LW118" s="158" t="s">
        <v>128</v>
      </c>
      <c r="LX118" s="158" t="s">
        <v>128</v>
      </c>
      <c r="LY118" s="158" t="s">
        <v>128</v>
      </c>
      <c r="LZ118" s="158" t="s">
        <v>128</v>
      </c>
      <c r="MA118" s="158" t="s">
        <v>128</v>
      </c>
      <c r="MB118" s="158" t="s">
        <v>128</v>
      </c>
      <c r="MC118" s="158" t="s">
        <v>128</v>
      </c>
      <c r="MD118" s="158" t="s">
        <v>128</v>
      </c>
      <c r="ME118" s="158" t="s">
        <v>128</v>
      </c>
      <c r="MF118" s="158" t="s">
        <v>128</v>
      </c>
      <c r="MG118" s="158" t="s">
        <v>128</v>
      </c>
      <c r="MH118" s="158" t="s">
        <v>128</v>
      </c>
      <c r="MI118" s="158" t="s">
        <v>128</v>
      </c>
      <c r="MJ118" s="158" t="s">
        <v>128</v>
      </c>
      <c r="MK118" s="158" t="s">
        <v>128</v>
      </c>
      <c r="ML118" s="158" t="s">
        <v>128</v>
      </c>
      <c r="MM118" s="158" t="s">
        <v>128</v>
      </c>
      <c r="MN118" s="158" t="s">
        <v>128</v>
      </c>
      <c r="MO118" s="158" t="s">
        <v>128</v>
      </c>
      <c r="MP118" s="158" t="s">
        <v>128</v>
      </c>
      <c r="MQ118" s="158" t="s">
        <v>128</v>
      </c>
      <c r="MR118" s="158" t="s">
        <v>128</v>
      </c>
      <c r="MS118" s="158" t="s">
        <v>128</v>
      </c>
      <c r="MT118" s="158" t="s">
        <v>128</v>
      </c>
      <c r="MU118" s="158" t="s">
        <v>128</v>
      </c>
      <c r="MV118" s="158" t="s">
        <v>128</v>
      </c>
      <c r="MW118" s="158" t="s">
        <v>128</v>
      </c>
      <c r="MX118" s="158" t="s">
        <v>128</v>
      </c>
      <c r="MY118" s="158" t="s">
        <v>128</v>
      </c>
      <c r="MZ118" s="158" t="s">
        <v>128</v>
      </c>
      <c r="NA118" s="158" t="s">
        <v>128</v>
      </c>
      <c r="NB118" s="158" t="s">
        <v>128</v>
      </c>
      <c r="NC118" s="158" t="s">
        <v>128</v>
      </c>
      <c r="ND118" s="158" t="s">
        <v>128</v>
      </c>
      <c r="NE118" s="158" t="s">
        <v>128</v>
      </c>
      <c r="NF118" s="158" t="s">
        <v>128</v>
      </c>
      <c r="NG118" s="158" t="s">
        <v>128</v>
      </c>
      <c r="NH118" s="158" t="s">
        <v>128</v>
      </c>
      <c r="NI118" s="158" t="s">
        <v>128</v>
      </c>
      <c r="NJ118" s="158" t="s">
        <v>128</v>
      </c>
      <c r="NK118" s="158" t="s">
        <v>128</v>
      </c>
      <c r="NL118" s="158" t="s">
        <v>128</v>
      </c>
      <c r="NM118" s="158" t="s">
        <v>128</v>
      </c>
      <c r="NN118" s="158" t="s">
        <v>128</v>
      </c>
      <c r="NO118" s="158" t="s">
        <v>128</v>
      </c>
      <c r="NP118" s="158" t="s">
        <v>128</v>
      </c>
      <c r="NQ118" s="158" t="s">
        <v>128</v>
      </c>
      <c r="NR118" s="158" t="s">
        <v>128</v>
      </c>
      <c r="NS118" s="158" t="s">
        <v>128</v>
      </c>
      <c r="NT118" s="158" t="s">
        <v>128</v>
      </c>
      <c r="NU118" s="158" t="s">
        <v>128</v>
      </c>
      <c r="NV118" s="158" t="s">
        <v>128</v>
      </c>
      <c r="NW118" s="158" t="s">
        <v>128</v>
      </c>
      <c r="NX118" s="158" t="s">
        <v>128</v>
      </c>
      <c r="NY118" s="158" t="s">
        <v>128</v>
      </c>
      <c r="NZ118" s="158" t="s">
        <v>128</v>
      </c>
      <c r="OA118" s="158" t="s">
        <v>128</v>
      </c>
      <c r="OB118" s="158" t="s">
        <v>128</v>
      </c>
      <c r="OC118" s="158" t="s">
        <v>128</v>
      </c>
      <c r="OD118" s="158" t="s">
        <v>128</v>
      </c>
      <c r="OE118" s="170" t="s">
        <v>128</v>
      </c>
      <c r="OF118" s="181"/>
      <c r="OG118" s="176">
        <f t="shared" si="451"/>
        <v>0.378</v>
      </c>
      <c r="OH118" s="66" t="str">
        <f t="shared" si="452"/>
        <v>kg/GJ delivered</v>
      </c>
      <c r="OI118" s="160">
        <f t="shared" si="453"/>
        <v>8.6800000000000002E-3</v>
      </c>
      <c r="OJ118" s="66" t="str">
        <f t="shared" si="454"/>
        <v>kg/GJ delivered</v>
      </c>
      <c r="OK118" s="66" t="str">
        <f t="shared" si="455"/>
        <v/>
      </c>
      <c r="OL118" s="66" t="str">
        <f t="shared" si="456"/>
        <v/>
      </c>
      <c r="OM118" s="159">
        <f t="shared" si="457"/>
        <v>158</v>
      </c>
      <c r="ON118" s="66" t="str">
        <f t="shared" si="458"/>
        <v>kg/GJ delivered</v>
      </c>
      <c r="OO118" s="160">
        <f t="shared" si="459"/>
        <v>5.1999999999999995E-4</v>
      </c>
      <c r="OP118" s="66" t="str">
        <f t="shared" si="460"/>
        <v>kg/GJ delivered</v>
      </c>
      <c r="OQ118" s="66" t="str">
        <f t="shared" si="461"/>
        <v/>
      </c>
      <c r="OR118" s="66" t="str">
        <f t="shared" si="462"/>
        <v/>
      </c>
      <c r="OS118" s="66" t="str">
        <f t="shared" si="463"/>
        <v/>
      </c>
      <c r="OT118" s="66" t="str">
        <f t="shared" si="464"/>
        <v/>
      </c>
      <c r="OU118" s="126">
        <f t="shared" si="465"/>
        <v>2.1000000000000001E-2</v>
      </c>
      <c r="OV118" s="66" t="str">
        <f t="shared" si="466"/>
        <v>kg/GJ delivered</v>
      </c>
      <c r="OW118" s="126">
        <f t="shared" si="467"/>
        <v>7.7700000000000005E-2</v>
      </c>
      <c r="OX118" s="66" t="str">
        <f t="shared" si="468"/>
        <v>kg/GJ delivered</v>
      </c>
      <c r="OY118" s="66" t="str">
        <f t="shared" si="469"/>
        <v/>
      </c>
      <c r="OZ118" s="66" t="str">
        <f t="shared" si="470"/>
        <v/>
      </c>
      <c r="PA118" s="66" t="str">
        <f t="shared" si="471"/>
        <v/>
      </c>
      <c r="PB118" s="66" t="str">
        <f t="shared" si="472"/>
        <v/>
      </c>
      <c r="PC118" s="66" t="str">
        <f t="shared" si="473"/>
        <v/>
      </c>
      <c r="PD118" s="66" t="str">
        <f t="shared" si="474"/>
        <v/>
      </c>
      <c r="PE118" s="160">
        <f t="shared" si="475"/>
        <v>5.8299999999999997E-4</v>
      </c>
      <c r="PF118" s="66" t="str">
        <f t="shared" si="476"/>
        <v>kg/GJ delivered</v>
      </c>
      <c r="PG118" s="66" t="str">
        <f t="shared" si="477"/>
        <v/>
      </c>
      <c r="PH118" s="66" t="str">
        <f t="shared" si="478"/>
        <v/>
      </c>
      <c r="PI118" s="66" t="str">
        <f t="shared" si="479"/>
        <v/>
      </c>
      <c r="PJ118" s="66" t="str">
        <f t="shared" si="480"/>
        <v/>
      </c>
      <c r="PK118" s="160">
        <f t="shared" si="481"/>
        <v>2.0861842105263158E-4</v>
      </c>
      <c r="PL118" s="66" t="str">
        <f t="shared" si="482"/>
        <v>kg/GJ delivered</v>
      </c>
      <c r="PM118" s="66" t="str">
        <f t="shared" si="483"/>
        <v/>
      </c>
      <c r="PN118" s="66" t="str">
        <f t="shared" si="484"/>
        <v/>
      </c>
      <c r="PO118" s="66" t="str">
        <f t="shared" si="485"/>
        <v/>
      </c>
      <c r="PP118" s="66" t="str">
        <f t="shared" si="486"/>
        <v/>
      </c>
      <c r="PQ118" s="66" t="str">
        <f t="shared" si="487"/>
        <v/>
      </c>
      <c r="PR118" s="66" t="str">
        <f t="shared" si="488"/>
        <v/>
      </c>
      <c r="PS118" s="66" t="str">
        <f t="shared" si="489"/>
        <v/>
      </c>
      <c r="PT118" s="66" t="str">
        <f t="shared" si="490"/>
        <v/>
      </c>
      <c r="PU118" s="160">
        <f t="shared" si="491"/>
        <v>3.0394736842105263E-3</v>
      </c>
      <c r="PV118" s="66" t="str">
        <f t="shared" si="492"/>
        <v>kg/GJ delivered</v>
      </c>
      <c r="PW118" s="160">
        <f t="shared" si="493"/>
        <v>1.5197368421052631E-5</v>
      </c>
      <c r="PX118" s="66" t="str">
        <f t="shared" si="494"/>
        <v>kg/GJ delivered</v>
      </c>
      <c r="PY118" s="66" t="str">
        <f t="shared" si="495"/>
        <v/>
      </c>
      <c r="PZ118" s="66" t="str">
        <f t="shared" si="496"/>
        <v/>
      </c>
      <c r="QA118" s="160">
        <f t="shared" si="497"/>
        <v>1.505921052631579E-4</v>
      </c>
      <c r="QB118" s="66" t="str">
        <f t="shared" si="498"/>
        <v>kg/GJ delivered</v>
      </c>
      <c r="QC118" s="126">
        <f t="shared" si="499"/>
        <v>1.2517105263157895E-2</v>
      </c>
      <c r="QD118" s="66" t="str">
        <f t="shared" si="500"/>
        <v>kg/GJ delivered</v>
      </c>
      <c r="QE118" s="66" t="str">
        <f t="shared" si="501"/>
        <v/>
      </c>
      <c r="QF118" s="66" t="str">
        <f t="shared" si="502"/>
        <v/>
      </c>
      <c r="QG118" s="160">
        <f t="shared" si="503"/>
        <v>6.5901315789473674E-3</v>
      </c>
      <c r="QH118" s="66" t="str">
        <f t="shared" si="504"/>
        <v>kg/GJ delivered</v>
      </c>
      <c r="QI118" s="160">
        <f t="shared" si="505"/>
        <v>4.1447368421052629E-5</v>
      </c>
      <c r="QJ118" s="66" t="str">
        <f t="shared" si="506"/>
        <v>kg/GJ delivered</v>
      </c>
      <c r="QK118" s="160">
        <f t="shared" si="507"/>
        <v>2.7631578947368424E-6</v>
      </c>
      <c r="QL118" s="66" t="str">
        <f t="shared" si="508"/>
        <v>kg/GJ delivered</v>
      </c>
      <c r="QM118" s="160">
        <f t="shared" si="509"/>
        <v>9.5328947368421063E-5</v>
      </c>
      <c r="QN118" s="66" t="str">
        <f t="shared" si="510"/>
        <v>kg/GJ delivered</v>
      </c>
      <c r="QO118" s="160">
        <f t="shared" si="511"/>
        <v>2.4177631578947371E-3</v>
      </c>
      <c r="QP118" s="66" t="str">
        <f t="shared" si="512"/>
        <v>kg/GJ delivered</v>
      </c>
      <c r="QQ118" s="66" t="str">
        <f t="shared" si="513"/>
        <v/>
      </c>
      <c r="QR118" s="66" t="str">
        <f t="shared" si="514"/>
        <v/>
      </c>
      <c r="QS118" s="160">
        <f t="shared" si="515"/>
        <v>9.5328947368421063E-5</v>
      </c>
      <c r="QT118" s="66" t="str">
        <f t="shared" si="516"/>
        <v>kg/GJ delivered</v>
      </c>
      <c r="QU118" s="66" t="str">
        <f t="shared" si="517"/>
        <v/>
      </c>
      <c r="QV118" s="66" t="str">
        <f t="shared" si="518"/>
        <v/>
      </c>
      <c r="QW118" s="160">
        <f t="shared" si="519"/>
        <v>8.1513157894736853E-5</v>
      </c>
      <c r="QX118" s="66" t="str">
        <f t="shared" si="520"/>
        <v>kg/GJ delivered</v>
      </c>
      <c r="QY118" s="66" t="str">
        <f t="shared" si="521"/>
        <v/>
      </c>
      <c r="QZ118" s="66" t="str">
        <f t="shared" si="522"/>
        <v/>
      </c>
      <c r="RA118" s="160">
        <f t="shared" si="523"/>
        <v>8.5657894736842108E-5</v>
      </c>
      <c r="RB118" s="66" t="str">
        <f t="shared" si="524"/>
        <v>kg/GJ delivered</v>
      </c>
      <c r="RC118" s="160">
        <f t="shared" si="525"/>
        <v>2.3486842105263158E-3</v>
      </c>
      <c r="RD118" s="66" t="str">
        <f t="shared" si="526"/>
        <v>kg/GJ delivered</v>
      </c>
      <c r="RE118" s="160">
        <f t="shared" si="527"/>
        <v>5.4848684210526317E-4</v>
      </c>
      <c r="RF118" s="66" t="str">
        <f t="shared" si="528"/>
        <v>kg/GJ delivered</v>
      </c>
      <c r="RG118" s="66" t="str">
        <f t="shared" si="529"/>
        <v/>
      </c>
      <c r="RH118" s="66" t="str">
        <f t="shared" si="530"/>
        <v/>
      </c>
      <c r="RI118" s="66" t="str">
        <f t="shared" si="531"/>
        <v/>
      </c>
      <c r="RJ118" s="66" t="str">
        <f t="shared" si="532"/>
        <v/>
      </c>
      <c r="RK118" s="66" t="str">
        <f t="shared" si="533"/>
        <v/>
      </c>
      <c r="RL118" s="66" t="str">
        <f t="shared" si="534"/>
        <v/>
      </c>
      <c r="RM118" s="160">
        <f t="shared" si="535"/>
        <v>2.1138157894736844E-4</v>
      </c>
      <c r="RN118" s="66" t="str">
        <f t="shared" si="536"/>
        <v>kg/GJ delivered</v>
      </c>
      <c r="RO118" s="160">
        <f t="shared" si="537"/>
        <v>6.8802631578947378E-4</v>
      </c>
      <c r="RP118" s="66" t="str">
        <f t="shared" si="538"/>
        <v>kg/GJ delivered</v>
      </c>
      <c r="RQ118" s="160">
        <f t="shared" si="539"/>
        <v>1.2710526315789475E-4</v>
      </c>
      <c r="RR118" s="66" t="str">
        <f t="shared" si="540"/>
        <v>kg/GJ delivered</v>
      </c>
      <c r="RS118" s="160">
        <f t="shared" si="541"/>
        <v>5.664473684210527E-5</v>
      </c>
      <c r="RT118" s="66" t="str">
        <f t="shared" si="542"/>
        <v>kg/GJ delivered</v>
      </c>
      <c r="RU118" s="160">
        <f t="shared" si="543"/>
        <v>2.998026315789474E-4</v>
      </c>
      <c r="RV118" s="66" t="str">
        <f t="shared" si="544"/>
        <v>kg/GJ delivered</v>
      </c>
      <c r="RW118" s="160">
        <f t="shared" si="545"/>
        <v>5.664473684210527E-5</v>
      </c>
      <c r="RX118" s="66" t="str">
        <f t="shared" si="546"/>
        <v>kg/GJ delivered</v>
      </c>
      <c r="RY118" s="160">
        <f t="shared" si="547"/>
        <v>6.7697368421052644E-5</v>
      </c>
      <c r="RZ118" s="66" t="str">
        <f t="shared" si="548"/>
        <v>kg/GJ delivered</v>
      </c>
      <c r="SA118" s="66" t="str">
        <f t="shared" si="549"/>
        <v/>
      </c>
      <c r="SB118" s="66" t="str">
        <f t="shared" si="550"/>
        <v/>
      </c>
      <c r="SC118" s="160">
        <f t="shared" si="551"/>
        <v>2.9565789473684208E-4</v>
      </c>
      <c r="SD118" s="66" t="str">
        <f t="shared" si="552"/>
        <v>kg/GJ delivered</v>
      </c>
      <c r="SE118" s="66" t="str">
        <f t="shared" si="553"/>
        <v/>
      </c>
      <c r="SF118" s="66" t="str">
        <f t="shared" si="554"/>
        <v/>
      </c>
      <c r="SG118" s="66" t="str">
        <f t="shared" si="555"/>
        <v/>
      </c>
      <c r="SH118" s="66" t="str">
        <f t="shared" si="556"/>
        <v/>
      </c>
      <c r="SI118" s="66" t="str">
        <f t="shared" si="557"/>
        <v/>
      </c>
      <c r="SJ118" s="66" t="str">
        <f t="shared" si="558"/>
        <v/>
      </c>
      <c r="SK118" s="160">
        <f t="shared" si="559"/>
        <v>3.4539473684210531E-5</v>
      </c>
      <c r="SL118" s="66" t="str">
        <f t="shared" si="560"/>
        <v>kg/GJ delivered</v>
      </c>
      <c r="SM118" s="160">
        <f t="shared" si="561"/>
        <v>2.0723684210526315E-5</v>
      </c>
      <c r="SN118" s="66" t="str">
        <f t="shared" si="562"/>
        <v>kg/GJ delivered</v>
      </c>
      <c r="SO118" s="160">
        <f t="shared" si="563"/>
        <v>2.7631578947368423E-5</v>
      </c>
      <c r="SP118" s="66" t="str">
        <f t="shared" si="564"/>
        <v>kg/GJ delivered</v>
      </c>
      <c r="SQ118" s="66" t="str">
        <f t="shared" si="565"/>
        <v/>
      </c>
      <c r="SR118" s="66" t="str">
        <f t="shared" si="566"/>
        <v/>
      </c>
      <c r="SS118" s="66" t="str">
        <f t="shared" si="567"/>
        <v/>
      </c>
      <c r="ST118" s="66" t="str">
        <f t="shared" si="568"/>
        <v/>
      </c>
      <c r="SU118" s="160">
        <f t="shared" si="569"/>
        <v>3.0394736842105263E-5</v>
      </c>
      <c r="SV118" s="66" t="str">
        <f t="shared" si="570"/>
        <v>kg/GJ delivered</v>
      </c>
      <c r="SW118" s="160">
        <f t="shared" si="571"/>
        <v>5.388157894736842E-5</v>
      </c>
      <c r="SX118" s="66" t="str">
        <f t="shared" si="572"/>
        <v>kg/GJ delivered</v>
      </c>
      <c r="SY118" s="66" t="str">
        <f t="shared" si="573"/>
        <v/>
      </c>
      <c r="SZ118" s="66" t="str">
        <f t="shared" si="574"/>
        <v/>
      </c>
      <c r="TA118" s="66" t="str">
        <f t="shared" si="575"/>
        <v/>
      </c>
      <c r="TB118" s="66" t="str">
        <f t="shared" si="576"/>
        <v/>
      </c>
      <c r="TC118" s="66" t="str">
        <f t="shared" si="577"/>
        <v/>
      </c>
      <c r="TD118" s="66" t="str">
        <f t="shared" si="578"/>
        <v/>
      </c>
      <c r="TE118" s="66" t="str">
        <f t="shared" si="579"/>
        <v/>
      </c>
      <c r="TF118" s="66" t="str">
        <f t="shared" si="580"/>
        <v/>
      </c>
      <c r="TG118" s="160">
        <f t="shared" si="581"/>
        <v>4.8355263157894741E-5</v>
      </c>
      <c r="TH118" s="66" t="str">
        <f t="shared" si="582"/>
        <v>kg/GJ delivered</v>
      </c>
      <c r="TI118" s="160">
        <f t="shared" si="583"/>
        <v>1.3815789473684211E-5</v>
      </c>
      <c r="TJ118" s="66" t="str">
        <f t="shared" si="584"/>
        <v>kg/GJ delivered</v>
      </c>
      <c r="TK118" s="66" t="str">
        <f t="shared" si="585"/>
        <v/>
      </c>
      <c r="TL118" s="66" t="str">
        <f t="shared" si="586"/>
        <v/>
      </c>
      <c r="TM118" s="66" t="str">
        <f t="shared" si="587"/>
        <v/>
      </c>
      <c r="TN118" s="66" t="str">
        <f t="shared" si="588"/>
        <v/>
      </c>
      <c r="TO118" s="66" t="str">
        <f t="shared" si="589"/>
        <v/>
      </c>
      <c r="TP118" s="66" t="str">
        <f t="shared" si="590"/>
        <v/>
      </c>
      <c r="TQ118" s="66" t="str">
        <f t="shared" si="591"/>
        <v/>
      </c>
      <c r="TR118" s="66" t="str">
        <f t="shared" si="592"/>
        <v/>
      </c>
      <c r="TS118" s="66" t="str">
        <f t="shared" si="593"/>
        <v/>
      </c>
      <c r="TT118" s="66" t="str">
        <f t="shared" si="594"/>
        <v/>
      </c>
      <c r="TU118" s="66" t="str">
        <f t="shared" si="595"/>
        <v/>
      </c>
      <c r="TV118" s="66" t="str">
        <f t="shared" si="596"/>
        <v/>
      </c>
      <c r="TW118" s="66" t="str">
        <f t="shared" si="597"/>
        <v/>
      </c>
      <c r="TX118" s="66" t="str">
        <f t="shared" si="598"/>
        <v/>
      </c>
      <c r="TY118" s="66" t="str">
        <f t="shared" si="599"/>
        <v/>
      </c>
      <c r="TZ118" s="66" t="str">
        <f t="shared" si="600"/>
        <v/>
      </c>
      <c r="UA118" s="66" t="str">
        <f t="shared" si="601"/>
        <v/>
      </c>
      <c r="UB118" s="66" t="str">
        <f t="shared" si="602"/>
        <v/>
      </c>
      <c r="UC118" s="66" t="str">
        <f t="shared" si="603"/>
        <v/>
      </c>
      <c r="UD118" s="66" t="str">
        <f t="shared" si="604"/>
        <v/>
      </c>
      <c r="UE118" s="66" t="str">
        <f t="shared" si="605"/>
        <v/>
      </c>
      <c r="UF118" s="66" t="str">
        <f t="shared" si="606"/>
        <v/>
      </c>
      <c r="UG118" s="66" t="str">
        <f t="shared" si="607"/>
        <v/>
      </c>
      <c r="UH118" s="66" t="str">
        <f t="shared" si="608"/>
        <v/>
      </c>
      <c r="UI118" s="66" t="str">
        <f t="shared" si="609"/>
        <v/>
      </c>
      <c r="UJ118" s="66" t="str">
        <f t="shared" si="610"/>
        <v/>
      </c>
      <c r="UK118" s="66" t="str">
        <f t="shared" si="611"/>
        <v/>
      </c>
      <c r="UL118" s="66" t="str">
        <f t="shared" si="612"/>
        <v/>
      </c>
      <c r="UM118" s="66" t="str">
        <f t="shared" si="613"/>
        <v/>
      </c>
      <c r="UN118" s="66" t="str">
        <f t="shared" si="614"/>
        <v/>
      </c>
      <c r="UO118" s="66" t="str">
        <f t="shared" si="615"/>
        <v/>
      </c>
      <c r="UP118" s="66" t="str">
        <f t="shared" si="616"/>
        <v/>
      </c>
      <c r="UQ118" s="66" t="str">
        <f t="shared" si="617"/>
        <v/>
      </c>
      <c r="UR118" s="66" t="str">
        <f t="shared" si="618"/>
        <v/>
      </c>
      <c r="US118" s="66" t="str">
        <f t="shared" si="619"/>
        <v/>
      </c>
      <c r="UT118" s="66" t="str">
        <f t="shared" si="620"/>
        <v/>
      </c>
      <c r="UU118" s="66" t="str">
        <f t="shared" si="621"/>
        <v/>
      </c>
      <c r="UV118" s="66" t="str">
        <f t="shared" si="622"/>
        <v/>
      </c>
      <c r="UW118" s="66" t="str">
        <f t="shared" si="623"/>
        <v/>
      </c>
      <c r="UX118" s="66" t="str">
        <f t="shared" si="624"/>
        <v/>
      </c>
      <c r="UY118" s="66" t="str">
        <f t="shared" si="625"/>
        <v/>
      </c>
      <c r="UZ118" s="66" t="str">
        <f t="shared" si="626"/>
        <v/>
      </c>
      <c r="VA118" s="66" t="str">
        <f t="shared" si="627"/>
        <v/>
      </c>
      <c r="VB118" s="66" t="str">
        <f t="shared" si="628"/>
        <v/>
      </c>
      <c r="VC118" s="66" t="str">
        <f t="shared" si="629"/>
        <v/>
      </c>
      <c r="VD118" s="66" t="str">
        <f t="shared" si="630"/>
        <v/>
      </c>
      <c r="VE118" s="66" t="str">
        <f t="shared" si="631"/>
        <v/>
      </c>
      <c r="VF118" s="66" t="str">
        <f t="shared" si="632"/>
        <v/>
      </c>
      <c r="VG118" s="66" t="str">
        <f t="shared" si="633"/>
        <v/>
      </c>
      <c r="VH118" s="66" t="str">
        <f t="shared" si="634"/>
        <v/>
      </c>
      <c r="VI118" s="66" t="str">
        <f t="shared" si="635"/>
        <v/>
      </c>
      <c r="VJ118" s="66" t="str">
        <f t="shared" si="636"/>
        <v/>
      </c>
      <c r="VK118" s="66" t="str">
        <f t="shared" si="637"/>
        <v/>
      </c>
      <c r="VL118" s="66" t="str">
        <f t="shared" si="638"/>
        <v/>
      </c>
      <c r="VM118" s="66" t="str">
        <f t="shared" si="639"/>
        <v/>
      </c>
      <c r="VN118" s="66" t="str">
        <f t="shared" si="640"/>
        <v/>
      </c>
      <c r="VO118" s="66" t="str">
        <f t="shared" si="641"/>
        <v/>
      </c>
      <c r="VP118" s="66" t="str">
        <f t="shared" si="642"/>
        <v/>
      </c>
      <c r="VQ118" s="66" t="str">
        <f t="shared" si="643"/>
        <v/>
      </c>
      <c r="VR118" s="66" t="str">
        <f t="shared" si="644"/>
        <v/>
      </c>
      <c r="VS118" s="66" t="str">
        <f t="shared" si="645"/>
        <v/>
      </c>
      <c r="VT118" s="66" t="str">
        <f t="shared" si="646"/>
        <v/>
      </c>
      <c r="VU118" s="66" t="str">
        <f t="shared" si="647"/>
        <v/>
      </c>
      <c r="VV118" s="66" t="str">
        <f t="shared" si="648"/>
        <v/>
      </c>
      <c r="VW118" s="66" t="str">
        <f t="shared" si="649"/>
        <v/>
      </c>
      <c r="VX118" s="66" t="str">
        <f t="shared" si="650"/>
        <v/>
      </c>
      <c r="VY118" s="66" t="str">
        <f t="shared" si="651"/>
        <v/>
      </c>
      <c r="VZ118" s="66" t="str">
        <f t="shared" si="652"/>
        <v/>
      </c>
      <c r="WA118" s="66" t="str">
        <f t="shared" si="653"/>
        <v/>
      </c>
      <c r="WB118" s="66" t="str">
        <f t="shared" si="654"/>
        <v/>
      </c>
      <c r="WC118" s="66" t="str">
        <f t="shared" si="655"/>
        <v/>
      </c>
      <c r="WD118" s="66" t="str">
        <f t="shared" si="656"/>
        <v/>
      </c>
      <c r="WE118" s="66" t="str">
        <f t="shared" si="657"/>
        <v/>
      </c>
      <c r="WF118" s="66" t="str">
        <f t="shared" si="658"/>
        <v/>
      </c>
      <c r="WG118" s="66" t="str">
        <f t="shared" si="659"/>
        <v/>
      </c>
      <c r="WH118" s="66" t="str">
        <f t="shared" si="660"/>
        <v/>
      </c>
      <c r="WI118" s="66" t="str">
        <f t="shared" si="661"/>
        <v/>
      </c>
      <c r="WJ118" s="66" t="str">
        <f t="shared" si="662"/>
        <v/>
      </c>
      <c r="WK118" s="66" t="str">
        <f t="shared" si="663"/>
        <v/>
      </c>
      <c r="WL118" s="66" t="str">
        <f t="shared" si="664"/>
        <v/>
      </c>
      <c r="WM118" s="66" t="str">
        <f t="shared" si="665"/>
        <v/>
      </c>
      <c r="WN118" s="66" t="str">
        <f t="shared" si="666"/>
        <v/>
      </c>
      <c r="WO118" s="66" t="str">
        <f t="shared" si="667"/>
        <v/>
      </c>
      <c r="WP118" s="66" t="str">
        <f t="shared" si="668"/>
        <v/>
      </c>
      <c r="WQ118" s="66" t="str">
        <f t="shared" si="669"/>
        <v/>
      </c>
      <c r="WR118" s="66" t="str">
        <f t="shared" si="670"/>
        <v/>
      </c>
      <c r="WS118" s="66" t="str">
        <f t="shared" si="671"/>
        <v/>
      </c>
      <c r="WT118" s="66" t="str">
        <f t="shared" si="672"/>
        <v/>
      </c>
      <c r="WU118" s="66" t="str">
        <f t="shared" si="673"/>
        <v/>
      </c>
      <c r="WV118" s="66" t="str">
        <f t="shared" si="674"/>
        <v/>
      </c>
      <c r="WW118" s="66" t="str">
        <f t="shared" si="675"/>
        <v/>
      </c>
      <c r="WX118" s="66" t="str">
        <f t="shared" si="676"/>
        <v/>
      </c>
      <c r="WY118" s="66" t="str">
        <f t="shared" si="677"/>
        <v/>
      </c>
      <c r="WZ118" s="66" t="str">
        <f t="shared" si="678"/>
        <v/>
      </c>
      <c r="XA118" s="66" t="str">
        <f t="shared" si="679"/>
        <v/>
      </c>
      <c r="XB118" s="66" t="str">
        <f t="shared" si="680"/>
        <v/>
      </c>
      <c r="XC118" s="66" t="str">
        <f t="shared" si="681"/>
        <v/>
      </c>
      <c r="XD118" s="66" t="str">
        <f t="shared" si="682"/>
        <v/>
      </c>
      <c r="XE118" s="66" t="str">
        <f t="shared" si="683"/>
        <v/>
      </c>
      <c r="XF118" s="66" t="str">
        <f t="shared" si="684"/>
        <v/>
      </c>
      <c r="XG118" s="66" t="str">
        <f t="shared" si="685"/>
        <v/>
      </c>
      <c r="XH118" s="66" t="str">
        <f t="shared" si="686"/>
        <v/>
      </c>
      <c r="XI118" s="66" t="str">
        <f t="shared" si="687"/>
        <v/>
      </c>
      <c r="XJ118" s="66" t="str">
        <f t="shared" si="688"/>
        <v/>
      </c>
      <c r="XK118" s="66" t="str">
        <f t="shared" si="689"/>
        <v/>
      </c>
      <c r="XL118" s="66" t="str">
        <f t="shared" si="690"/>
        <v/>
      </c>
      <c r="XM118" s="66" t="str">
        <f t="shared" si="691"/>
        <v/>
      </c>
      <c r="XN118" s="66" t="str">
        <f t="shared" si="692"/>
        <v/>
      </c>
      <c r="XO118" s="66" t="str">
        <f t="shared" si="693"/>
        <v/>
      </c>
      <c r="XP118" s="66" t="str">
        <f t="shared" si="694"/>
        <v/>
      </c>
      <c r="XQ118" s="66" t="str">
        <f t="shared" si="695"/>
        <v/>
      </c>
      <c r="XR118" s="66" t="str">
        <f t="shared" si="696"/>
        <v/>
      </c>
      <c r="XS118" s="66" t="str">
        <f t="shared" si="697"/>
        <v/>
      </c>
      <c r="XT118" s="66" t="str">
        <f t="shared" si="698"/>
        <v/>
      </c>
      <c r="XU118" s="66" t="str">
        <f t="shared" si="699"/>
        <v/>
      </c>
      <c r="XV118" s="66" t="str">
        <f t="shared" si="700"/>
        <v/>
      </c>
      <c r="XW118" s="66" t="str">
        <f t="shared" si="701"/>
        <v/>
      </c>
      <c r="XX118" s="66" t="str">
        <f t="shared" si="702"/>
        <v/>
      </c>
      <c r="XY118" s="66" t="str">
        <f t="shared" si="703"/>
        <v/>
      </c>
      <c r="XZ118" s="66" t="str">
        <f t="shared" si="704"/>
        <v/>
      </c>
      <c r="YA118" s="66" t="str">
        <f t="shared" si="705"/>
        <v/>
      </c>
      <c r="YB118" s="66" t="str">
        <f t="shared" si="706"/>
        <v/>
      </c>
      <c r="YC118" s="66" t="str">
        <f t="shared" si="707"/>
        <v/>
      </c>
      <c r="YD118" s="66" t="str">
        <f t="shared" si="708"/>
        <v/>
      </c>
      <c r="YE118" s="66" t="str">
        <f t="shared" si="709"/>
        <v/>
      </c>
      <c r="YF118" s="66" t="str">
        <f t="shared" si="710"/>
        <v/>
      </c>
      <c r="YG118" s="66" t="str">
        <f t="shared" si="711"/>
        <v/>
      </c>
      <c r="YH118" s="66" t="str">
        <f t="shared" si="712"/>
        <v/>
      </c>
      <c r="YI118" s="66" t="str">
        <f t="shared" si="713"/>
        <v/>
      </c>
      <c r="YJ118" s="66" t="str">
        <f t="shared" si="714"/>
        <v/>
      </c>
      <c r="YK118" s="66" t="str">
        <f t="shared" si="715"/>
        <v/>
      </c>
      <c r="YL118" s="66" t="str">
        <f t="shared" si="716"/>
        <v/>
      </c>
      <c r="YM118" s="66" t="str">
        <f t="shared" si="717"/>
        <v/>
      </c>
      <c r="YN118" s="66" t="str">
        <f t="shared" si="718"/>
        <v/>
      </c>
      <c r="YO118" s="66" t="str">
        <f t="shared" si="719"/>
        <v/>
      </c>
      <c r="YP118" s="66" t="str">
        <f t="shared" si="720"/>
        <v/>
      </c>
      <c r="YQ118" s="66" t="str">
        <f t="shared" si="721"/>
        <v/>
      </c>
      <c r="YR118" s="66" t="str">
        <f t="shared" si="722"/>
        <v/>
      </c>
      <c r="YS118" s="66" t="str">
        <f t="shared" si="723"/>
        <v/>
      </c>
      <c r="YT118" s="66" t="str">
        <f t="shared" si="724"/>
        <v/>
      </c>
      <c r="YU118" s="66" t="str">
        <f t="shared" si="725"/>
        <v/>
      </c>
      <c r="YV118" s="66" t="str">
        <f t="shared" si="726"/>
        <v/>
      </c>
      <c r="YW118" s="66" t="str">
        <f t="shared" si="727"/>
        <v/>
      </c>
      <c r="YX118" s="66" t="str">
        <f t="shared" si="728"/>
        <v/>
      </c>
      <c r="YY118" s="66" t="str">
        <f t="shared" si="729"/>
        <v/>
      </c>
      <c r="YZ118" s="66" t="str">
        <f t="shared" si="730"/>
        <v/>
      </c>
      <c r="ZA118" s="66" t="str">
        <f t="shared" si="731"/>
        <v/>
      </c>
      <c r="ZB118" s="66" t="str">
        <f t="shared" si="732"/>
        <v/>
      </c>
      <c r="ZC118" s="66" t="str">
        <f t="shared" si="733"/>
        <v/>
      </c>
      <c r="ZD118" s="66" t="str">
        <f t="shared" si="734"/>
        <v/>
      </c>
      <c r="ZE118" s="66" t="str">
        <f t="shared" si="735"/>
        <v/>
      </c>
      <c r="ZF118" s="66" t="str">
        <f t="shared" si="736"/>
        <v/>
      </c>
      <c r="ZG118" s="66" t="str">
        <f t="shared" si="737"/>
        <v/>
      </c>
      <c r="ZH118" s="66" t="str">
        <f t="shared" si="738"/>
        <v/>
      </c>
      <c r="ZI118" s="66" t="str">
        <f t="shared" si="739"/>
        <v/>
      </c>
      <c r="ZJ118" s="66" t="str">
        <f t="shared" si="740"/>
        <v/>
      </c>
      <c r="ZK118" s="66" t="str">
        <f t="shared" si="741"/>
        <v/>
      </c>
      <c r="ZL118" s="66" t="str">
        <f t="shared" si="742"/>
        <v/>
      </c>
      <c r="ZM118" s="66" t="str">
        <f t="shared" si="743"/>
        <v/>
      </c>
      <c r="ZN118" s="66" t="str">
        <f t="shared" si="744"/>
        <v/>
      </c>
      <c r="ZO118" s="66" t="str">
        <f t="shared" si="745"/>
        <v/>
      </c>
      <c r="ZP118" s="66" t="str">
        <f t="shared" si="746"/>
        <v/>
      </c>
      <c r="ZQ118" s="66" t="str">
        <f t="shared" si="747"/>
        <v/>
      </c>
      <c r="ZR118" s="66" t="str">
        <f t="shared" si="748"/>
        <v/>
      </c>
      <c r="ZS118" s="66" t="str">
        <f t="shared" si="749"/>
        <v/>
      </c>
      <c r="ZT118" s="66" t="str">
        <f t="shared" si="750"/>
        <v/>
      </c>
      <c r="ZU118" s="66" t="str">
        <f t="shared" si="751"/>
        <v/>
      </c>
      <c r="ZV118" s="66" t="str">
        <f t="shared" si="752"/>
        <v/>
      </c>
      <c r="ZW118" s="66" t="str">
        <f t="shared" si="753"/>
        <v/>
      </c>
      <c r="ZX118" s="66" t="str">
        <f t="shared" si="754"/>
        <v/>
      </c>
      <c r="ZY118" s="66" t="str">
        <f t="shared" si="755"/>
        <v/>
      </c>
      <c r="ZZ118" s="66" t="str">
        <f t="shared" si="756"/>
        <v/>
      </c>
      <c r="AAA118" s="66" t="str">
        <f t="shared" si="757"/>
        <v/>
      </c>
      <c r="AAB118" s="66" t="str">
        <f t="shared" si="758"/>
        <v/>
      </c>
      <c r="AAC118" s="66" t="str">
        <f t="shared" si="759"/>
        <v/>
      </c>
      <c r="AAD118" s="66" t="str">
        <f t="shared" si="760"/>
        <v/>
      </c>
      <c r="AAE118" s="66" t="str">
        <f t="shared" si="761"/>
        <v/>
      </c>
      <c r="AAF118" s="66" t="str">
        <f t="shared" si="762"/>
        <v/>
      </c>
      <c r="AAG118" s="66" t="str">
        <f t="shared" si="763"/>
        <v/>
      </c>
      <c r="AAH118" s="66" t="str">
        <f t="shared" si="764"/>
        <v/>
      </c>
      <c r="AAI118" s="66" t="str">
        <f t="shared" si="765"/>
        <v/>
      </c>
      <c r="AAJ118" s="66" t="str">
        <f t="shared" si="766"/>
        <v/>
      </c>
      <c r="AAK118" s="66" t="str">
        <f t="shared" si="767"/>
        <v/>
      </c>
      <c r="AAL118" s="66" t="str">
        <f t="shared" si="768"/>
        <v/>
      </c>
      <c r="AAM118" s="66" t="str">
        <f t="shared" si="769"/>
        <v/>
      </c>
      <c r="AAN118" s="66" t="str">
        <f t="shared" si="770"/>
        <v/>
      </c>
      <c r="AAO118" s="66" t="str">
        <f t="shared" si="771"/>
        <v/>
      </c>
      <c r="AAP118" s="66" t="str">
        <f t="shared" si="772"/>
        <v/>
      </c>
      <c r="AAQ118" s="66" t="str">
        <f t="shared" si="773"/>
        <v/>
      </c>
      <c r="AAR118" s="66" t="str">
        <f t="shared" si="774"/>
        <v/>
      </c>
      <c r="AAS118" s="66" t="str">
        <f t="shared" si="775"/>
        <v/>
      </c>
      <c r="AAT118" s="66" t="str">
        <f t="shared" si="776"/>
        <v/>
      </c>
      <c r="AAU118" s="66" t="str">
        <f t="shared" si="777"/>
        <v/>
      </c>
      <c r="AAV118" s="66" t="str">
        <f t="shared" si="778"/>
        <v/>
      </c>
      <c r="AAW118" s="66" t="str">
        <f t="shared" si="779"/>
        <v/>
      </c>
      <c r="AAX118" s="66" t="str">
        <f t="shared" si="780"/>
        <v/>
      </c>
      <c r="AAY118" s="66" t="str">
        <f t="shared" si="781"/>
        <v/>
      </c>
      <c r="AAZ118" s="66" t="str">
        <f t="shared" si="782"/>
        <v/>
      </c>
      <c r="ABA118" s="66" t="str">
        <f t="shared" si="783"/>
        <v/>
      </c>
      <c r="ABB118" s="66" t="str">
        <f t="shared" si="784"/>
        <v/>
      </c>
      <c r="ABC118" s="66" t="str">
        <f t="shared" si="785"/>
        <v/>
      </c>
      <c r="ABD118" s="66" t="str">
        <f t="shared" si="786"/>
        <v/>
      </c>
      <c r="ABE118" s="66" t="str">
        <f t="shared" si="787"/>
        <v/>
      </c>
      <c r="ABF118" s="66" t="str">
        <f t="shared" si="788"/>
        <v/>
      </c>
      <c r="ABG118" s="66" t="str">
        <f t="shared" si="789"/>
        <v/>
      </c>
      <c r="ABH118" s="66" t="str">
        <f t="shared" si="790"/>
        <v/>
      </c>
      <c r="ABI118" s="66" t="str">
        <f t="shared" si="791"/>
        <v/>
      </c>
      <c r="ABJ118" s="66" t="str">
        <f t="shared" si="792"/>
        <v/>
      </c>
      <c r="ABK118" s="66" t="str">
        <f t="shared" si="793"/>
        <v/>
      </c>
      <c r="ABL118" s="66" t="str">
        <f t="shared" si="794"/>
        <v/>
      </c>
      <c r="ABM118" s="66" t="str">
        <f t="shared" si="795"/>
        <v/>
      </c>
      <c r="ABN118" s="66" t="str">
        <f t="shared" si="796"/>
        <v/>
      </c>
      <c r="ABO118" s="66" t="str">
        <f t="shared" si="797"/>
        <v/>
      </c>
      <c r="ABP118" s="66" t="str">
        <f t="shared" si="798"/>
        <v/>
      </c>
      <c r="ABQ118" s="66" t="str">
        <f t="shared" si="799"/>
        <v/>
      </c>
      <c r="ABR118" s="66" t="str">
        <f t="shared" si="800"/>
        <v/>
      </c>
      <c r="ABS118" s="66" t="str">
        <f t="shared" si="801"/>
        <v/>
      </c>
      <c r="ABT118" s="66" t="str">
        <f t="shared" si="802"/>
        <v/>
      </c>
      <c r="ABU118" s="66" t="str">
        <f t="shared" si="803"/>
        <v/>
      </c>
      <c r="ABV118" s="66" t="str">
        <f t="shared" si="804"/>
        <v/>
      </c>
      <c r="ABW118" s="66" t="str">
        <f t="shared" si="805"/>
        <v/>
      </c>
      <c r="ABX118" s="66" t="str">
        <f t="shared" si="806"/>
        <v/>
      </c>
      <c r="ABY118" s="66" t="str">
        <f t="shared" si="807"/>
        <v/>
      </c>
      <c r="ABZ118" s="66" t="str">
        <f t="shared" si="808"/>
        <v/>
      </c>
      <c r="ACA118" s="66" t="str">
        <f t="shared" si="809"/>
        <v/>
      </c>
      <c r="ACB118" s="66" t="str">
        <f t="shared" si="810"/>
        <v/>
      </c>
      <c r="ACC118" s="66" t="str">
        <f t="shared" si="811"/>
        <v/>
      </c>
      <c r="ACD118" s="66" t="str">
        <f t="shared" si="812"/>
        <v/>
      </c>
      <c r="ACE118" s="66" t="str">
        <f t="shared" si="813"/>
        <v/>
      </c>
      <c r="ACF118" s="66" t="str">
        <f t="shared" si="814"/>
        <v/>
      </c>
      <c r="ACG118" s="66" t="str">
        <f t="shared" si="815"/>
        <v/>
      </c>
      <c r="ACH118" s="66" t="str">
        <f t="shared" si="816"/>
        <v/>
      </c>
      <c r="ACI118" s="66" t="str">
        <f t="shared" si="817"/>
        <v/>
      </c>
      <c r="ACJ118" s="66" t="str">
        <f t="shared" si="818"/>
        <v/>
      </c>
      <c r="ACK118" s="66" t="str">
        <f t="shared" si="819"/>
        <v/>
      </c>
      <c r="ACL118" s="66" t="str">
        <f t="shared" si="820"/>
        <v/>
      </c>
      <c r="ACM118" s="66" t="str">
        <f t="shared" ref="ACM118:ACN118" si="876">IF(AND(ACS$3="Unit", ACL118=""), "", IF(AND(ACS$3="Unit", ACL118="-"),"", IF(ACS$3="Unit", "kg/GJ delivered", IF(AND(NY118&lt;&gt;"", NY118&lt;&gt;"-", NX118="-"),"", IF($H118="","", IF(NX118="nd", "",IF(NX118="&lt;n.a.&gt;", "", IF(NY118="#/MJ", "", IF(NY118="kg/GJ delivered",NX118,IF(NY118="g/MJ delivered",NX118,IF(NY118="kg/MJ delivered",NX118*1000,IF(NY118="mg/MJ delivered",NX118/1000,IF(NY118="g/kg",((NX118)*(1/$I118)*(1/$H118)),IF(NY118="mg/kg",((NX118/1000)*(1/$I118)*(1/$H118)),IF(NY118="mg/MJ delivered",NX118/1000,IF(NY118="-","","Error"))))))))))))))))</f>
        <v/>
      </c>
      <c r="ACN118" s="66" t="str">
        <f t="shared" si="876"/>
        <v/>
      </c>
      <c r="ACO118" s="66" t="str">
        <f t="shared" si="822"/>
        <v/>
      </c>
      <c r="ACP118" s="66" t="str">
        <f t="shared" si="823"/>
        <v/>
      </c>
      <c r="ACQ118" s="66" t="str">
        <f t="shared" si="824"/>
        <v/>
      </c>
      <c r="ACR118" s="66" t="str">
        <f t="shared" si="825"/>
        <v/>
      </c>
      <c r="ACS118" s="66" t="str">
        <f t="shared" si="826"/>
        <v/>
      </c>
      <c r="ACT118" s="66" t="str">
        <f t="shared" si="827"/>
        <v/>
      </c>
    </row>
    <row r="119" spans="2:774" ht="15.75" customHeight="1" x14ac:dyDescent="0.25">
      <c r="B119" s="66">
        <v>49</v>
      </c>
      <c r="C119" s="66" t="s">
        <v>254</v>
      </c>
      <c r="D119" s="66" t="s">
        <v>253</v>
      </c>
      <c r="E119" s="156" t="s">
        <v>249</v>
      </c>
      <c r="F119" s="66" t="s">
        <v>1832</v>
      </c>
      <c r="G119" s="157" t="s">
        <v>492</v>
      </c>
      <c r="H119" s="126">
        <v>0.4476</v>
      </c>
      <c r="I119" s="130">
        <f>'Heating Values'!$D$29</f>
        <v>43.26</v>
      </c>
      <c r="J119" s="66" t="str">
        <f t="shared" si="449"/>
        <v>Kerosene, Wick, Improved, CN</v>
      </c>
      <c r="K119" s="66" t="s">
        <v>1589</v>
      </c>
      <c r="L119" s="161"/>
      <c r="M119" s="161"/>
      <c r="N119" s="161"/>
      <c r="O119" s="66" t="s">
        <v>2232</v>
      </c>
      <c r="P119" s="66" t="str">
        <f t="shared" si="852"/>
        <v>CN</v>
      </c>
      <c r="Q119" s="66" t="s">
        <v>87</v>
      </c>
      <c r="R119" s="166">
        <v>4.46E-4</v>
      </c>
      <c r="S119" s="158" t="s">
        <v>173</v>
      </c>
      <c r="T119" s="166">
        <v>4.0500000000000002E-6</v>
      </c>
      <c r="U119" s="158" t="s">
        <v>173</v>
      </c>
      <c r="V119" s="158" t="s">
        <v>128</v>
      </c>
      <c r="W119" s="158" t="s">
        <v>128</v>
      </c>
      <c r="X119" s="163">
        <v>0.16200000000000001</v>
      </c>
      <c r="Y119" s="158" t="s">
        <v>173</v>
      </c>
      <c r="Z119" s="166">
        <v>2.2000000000000001E-6</v>
      </c>
      <c r="AA119" s="158" t="s">
        <v>173</v>
      </c>
      <c r="AB119" s="158" t="s">
        <v>128</v>
      </c>
      <c r="AC119" s="158" t="s">
        <v>128</v>
      </c>
      <c r="AD119" s="158" t="s">
        <v>128</v>
      </c>
      <c r="AE119" s="158" t="s">
        <v>128</v>
      </c>
      <c r="AF119" s="166">
        <v>1.52E-5</v>
      </c>
      <c r="AG119" s="158" t="s">
        <v>173</v>
      </c>
      <c r="AH119" s="166">
        <v>3.2400000000000001E-5</v>
      </c>
      <c r="AI119" s="158" t="s">
        <v>173</v>
      </c>
      <c r="AJ119" s="158" t="s">
        <v>128</v>
      </c>
      <c r="AK119" s="158" t="s">
        <v>128</v>
      </c>
      <c r="AL119" s="158" t="s">
        <v>128</v>
      </c>
      <c r="AM119" s="158" t="s">
        <v>128</v>
      </c>
      <c r="AN119" s="158" t="s">
        <v>128</v>
      </c>
      <c r="AO119" s="158" t="s">
        <v>128</v>
      </c>
      <c r="AP119" s="166">
        <v>1.7400000000000001E-6</v>
      </c>
      <c r="AQ119" s="158" t="s">
        <v>173</v>
      </c>
      <c r="AR119" s="158" t="s">
        <v>128</v>
      </c>
      <c r="AS119" s="158" t="s">
        <v>128</v>
      </c>
      <c r="AT119" s="158" t="s">
        <v>128</v>
      </c>
      <c r="AU119" s="158" t="s">
        <v>128</v>
      </c>
      <c r="AV119" s="166">
        <v>1.5099999999999999E-7</v>
      </c>
      <c r="AW119" s="158" t="s">
        <v>173</v>
      </c>
      <c r="AX119" s="158" t="s">
        <v>128</v>
      </c>
      <c r="AY119" s="158" t="s">
        <v>128</v>
      </c>
      <c r="AZ119" s="158" t="s">
        <v>128</v>
      </c>
      <c r="BA119" s="158" t="s">
        <v>128</v>
      </c>
      <c r="BB119" s="158" t="s">
        <v>128</v>
      </c>
      <c r="BC119" s="158" t="s">
        <v>128</v>
      </c>
      <c r="BD119" s="158" t="s">
        <v>128</v>
      </c>
      <c r="BE119" s="158" t="s">
        <v>128</v>
      </c>
      <c r="BF119" s="166">
        <v>2.2000000000000001E-6</v>
      </c>
      <c r="BG119" s="158" t="s">
        <v>173</v>
      </c>
      <c r="BH119" s="166">
        <v>1.0999999999999999E-8</v>
      </c>
      <c r="BI119" s="158" t="s">
        <v>173</v>
      </c>
      <c r="BJ119" s="158" t="s">
        <v>128</v>
      </c>
      <c r="BK119" s="158" t="s">
        <v>128</v>
      </c>
      <c r="BL119" s="166">
        <v>1.09E-7</v>
      </c>
      <c r="BM119" s="158" t="s">
        <v>173</v>
      </c>
      <c r="BN119" s="166">
        <v>9.0599999999999997E-6</v>
      </c>
      <c r="BO119" s="158" t="s">
        <v>173</v>
      </c>
      <c r="BP119" s="158" t="s">
        <v>128</v>
      </c>
      <c r="BQ119" s="158" t="s">
        <v>128</v>
      </c>
      <c r="BR119" s="166">
        <v>4.7699999999999992E-6</v>
      </c>
      <c r="BS119" s="158" t="s">
        <v>173</v>
      </c>
      <c r="BT119" s="166">
        <v>2.9999999999999997E-8</v>
      </c>
      <c r="BU119" s="158" t="s">
        <v>173</v>
      </c>
      <c r="BV119" s="166">
        <v>2.0000000000000001E-9</v>
      </c>
      <c r="BW119" s="158" t="s">
        <v>173</v>
      </c>
      <c r="BX119" s="166">
        <v>6.9000000000000009E-8</v>
      </c>
      <c r="BY119" s="158" t="s">
        <v>173</v>
      </c>
      <c r="BZ119" s="166">
        <v>1.75E-6</v>
      </c>
      <c r="CA119" s="158" t="s">
        <v>173</v>
      </c>
      <c r="CB119" s="158" t="s">
        <v>128</v>
      </c>
      <c r="CC119" s="158" t="s">
        <v>128</v>
      </c>
      <c r="CD119" s="166">
        <v>6.9000000000000009E-8</v>
      </c>
      <c r="CE119" s="158" t="s">
        <v>173</v>
      </c>
      <c r="CF119" s="158" t="s">
        <v>128</v>
      </c>
      <c r="CG119" s="158" t="s">
        <v>128</v>
      </c>
      <c r="CH119" s="166">
        <v>5.8999999999999999E-8</v>
      </c>
      <c r="CI119" s="158" t="s">
        <v>173</v>
      </c>
      <c r="CJ119" s="158" t="s">
        <v>128</v>
      </c>
      <c r="CK119" s="158" t="s">
        <v>128</v>
      </c>
      <c r="CL119" s="166">
        <v>6.1999999999999999E-8</v>
      </c>
      <c r="CM119" s="158" t="s">
        <v>173</v>
      </c>
      <c r="CN119" s="166">
        <v>1.7E-6</v>
      </c>
      <c r="CO119" s="158" t="s">
        <v>173</v>
      </c>
      <c r="CP119" s="166">
        <v>3.9700000000000002E-7</v>
      </c>
      <c r="CQ119" s="158" t="s">
        <v>173</v>
      </c>
      <c r="CR119" s="158" t="s">
        <v>128</v>
      </c>
      <c r="CS119" s="158" t="s">
        <v>128</v>
      </c>
      <c r="CT119" s="158" t="s">
        <v>128</v>
      </c>
      <c r="CU119" s="158" t="s">
        <v>128</v>
      </c>
      <c r="CV119" s="158" t="s">
        <v>128</v>
      </c>
      <c r="CW119" s="158" t="s">
        <v>128</v>
      </c>
      <c r="CX119" s="166">
        <v>1.5300000000000001E-7</v>
      </c>
      <c r="CY119" s="158" t="s">
        <v>173</v>
      </c>
      <c r="CZ119" s="166">
        <v>4.9800000000000004E-7</v>
      </c>
      <c r="DA119" s="158" t="s">
        <v>173</v>
      </c>
      <c r="DB119" s="166">
        <v>9.2000000000000003E-8</v>
      </c>
      <c r="DC119" s="158" t="s">
        <v>173</v>
      </c>
      <c r="DD119" s="166">
        <v>4.1000000000000003E-8</v>
      </c>
      <c r="DE119" s="158" t="s">
        <v>173</v>
      </c>
      <c r="DF119" s="166">
        <v>2.17E-7</v>
      </c>
      <c r="DG119" s="158" t="s">
        <v>173</v>
      </c>
      <c r="DH119" s="166">
        <v>4.1000000000000003E-8</v>
      </c>
      <c r="DI119" s="158" t="s">
        <v>173</v>
      </c>
      <c r="DJ119" s="166">
        <v>4.9000000000000002E-8</v>
      </c>
      <c r="DK119" s="158" t="s">
        <v>173</v>
      </c>
      <c r="DL119" s="158" t="s">
        <v>128</v>
      </c>
      <c r="DM119" s="158" t="s">
        <v>128</v>
      </c>
      <c r="DN119" s="166">
        <v>2.1399999999999998E-7</v>
      </c>
      <c r="DO119" s="158" t="s">
        <v>173</v>
      </c>
      <c r="DP119" s="158" t="s">
        <v>128</v>
      </c>
      <c r="DQ119" s="158" t="s">
        <v>128</v>
      </c>
      <c r="DR119" s="158" t="s">
        <v>128</v>
      </c>
      <c r="DS119" s="158" t="s">
        <v>128</v>
      </c>
      <c r="DT119" s="158" t="s">
        <v>128</v>
      </c>
      <c r="DU119" s="158" t="s">
        <v>128</v>
      </c>
      <c r="DV119" s="166">
        <v>2.5000000000000002E-8</v>
      </c>
      <c r="DW119" s="158" t="s">
        <v>173</v>
      </c>
      <c r="DX119" s="166">
        <v>1.4999999999999999E-8</v>
      </c>
      <c r="DY119" s="158" t="s">
        <v>173</v>
      </c>
      <c r="DZ119" s="166">
        <v>2E-8</v>
      </c>
      <c r="EA119" s="158" t="s">
        <v>173</v>
      </c>
      <c r="EB119" s="158" t="s">
        <v>128</v>
      </c>
      <c r="EC119" s="158" t="s">
        <v>128</v>
      </c>
      <c r="ED119" s="158" t="s">
        <v>128</v>
      </c>
      <c r="EE119" s="158" t="s">
        <v>128</v>
      </c>
      <c r="EF119" s="166">
        <v>2.1999999999999998E-8</v>
      </c>
      <c r="EG119" s="158" t="s">
        <v>173</v>
      </c>
      <c r="EH119" s="166">
        <v>3.8999999999999998E-8</v>
      </c>
      <c r="EI119" s="158" t="s">
        <v>173</v>
      </c>
      <c r="EJ119" s="158" t="s">
        <v>128</v>
      </c>
      <c r="EK119" s="158" t="s">
        <v>128</v>
      </c>
      <c r="EL119" s="158" t="s">
        <v>128</v>
      </c>
      <c r="EM119" s="158" t="s">
        <v>128</v>
      </c>
      <c r="EN119" s="158" t="s">
        <v>128</v>
      </c>
      <c r="EO119" s="158" t="s">
        <v>128</v>
      </c>
      <c r="EP119" s="158" t="s">
        <v>128</v>
      </c>
      <c r="EQ119" s="158" t="s">
        <v>128</v>
      </c>
      <c r="ER119" s="166">
        <v>3.5000000000000002E-8</v>
      </c>
      <c r="ES119" s="158" t="s">
        <v>173</v>
      </c>
      <c r="ET119" s="166">
        <v>1E-8</v>
      </c>
      <c r="EU119" s="158" t="s">
        <v>173</v>
      </c>
      <c r="EV119" s="158" t="s">
        <v>128</v>
      </c>
      <c r="EW119" s="158" t="s">
        <v>128</v>
      </c>
      <c r="EX119" s="158" t="s">
        <v>128</v>
      </c>
      <c r="EY119" s="158" t="s">
        <v>128</v>
      </c>
      <c r="EZ119" s="158" t="s">
        <v>128</v>
      </c>
      <c r="FA119" s="158" t="s">
        <v>128</v>
      </c>
      <c r="FB119" s="158" t="s">
        <v>128</v>
      </c>
      <c r="FC119" s="158" t="s">
        <v>128</v>
      </c>
      <c r="FD119" s="158" t="s">
        <v>128</v>
      </c>
      <c r="FE119" s="158" t="s">
        <v>128</v>
      </c>
      <c r="FF119" s="158" t="s">
        <v>128</v>
      </c>
      <c r="FG119" s="158" t="s">
        <v>128</v>
      </c>
      <c r="FH119" s="158" t="s">
        <v>128</v>
      </c>
      <c r="FI119" s="158" t="s">
        <v>128</v>
      </c>
      <c r="FJ119" s="158" t="s">
        <v>128</v>
      </c>
      <c r="FK119" s="158" t="s">
        <v>128</v>
      </c>
      <c r="FL119" s="158" t="s">
        <v>128</v>
      </c>
      <c r="FM119" s="158" t="s">
        <v>128</v>
      </c>
      <c r="FN119" s="158" t="s">
        <v>128</v>
      </c>
      <c r="FO119" s="158" t="s">
        <v>128</v>
      </c>
      <c r="FP119" s="158" t="s">
        <v>128</v>
      </c>
      <c r="FQ119" s="158" t="s">
        <v>128</v>
      </c>
      <c r="FR119" s="158" t="s">
        <v>128</v>
      </c>
      <c r="FS119" s="158" t="s">
        <v>128</v>
      </c>
      <c r="FT119" s="158" t="s">
        <v>128</v>
      </c>
      <c r="FU119" s="158" t="s">
        <v>128</v>
      </c>
      <c r="FV119" s="158" t="s">
        <v>128</v>
      </c>
      <c r="FW119" s="158" t="s">
        <v>128</v>
      </c>
      <c r="FX119" s="158" t="s">
        <v>128</v>
      </c>
      <c r="FY119" s="158" t="s">
        <v>128</v>
      </c>
      <c r="FZ119" s="158" t="s">
        <v>128</v>
      </c>
      <c r="GA119" s="158" t="s">
        <v>128</v>
      </c>
      <c r="GB119" s="158" t="s">
        <v>128</v>
      </c>
      <c r="GC119" s="158" t="s">
        <v>128</v>
      </c>
      <c r="GD119" s="158" t="s">
        <v>128</v>
      </c>
      <c r="GE119" s="158" t="s">
        <v>128</v>
      </c>
      <c r="GF119" s="158" t="s">
        <v>128</v>
      </c>
      <c r="GG119" s="158" t="s">
        <v>128</v>
      </c>
      <c r="GH119" s="158" t="s">
        <v>128</v>
      </c>
      <c r="GI119" s="158" t="s">
        <v>128</v>
      </c>
      <c r="GJ119" s="158" t="s">
        <v>128</v>
      </c>
      <c r="GK119" s="158" t="s">
        <v>128</v>
      </c>
      <c r="GL119" s="158" t="s">
        <v>128</v>
      </c>
      <c r="GM119" s="158" t="s">
        <v>128</v>
      </c>
      <c r="GN119" s="158" t="s">
        <v>128</v>
      </c>
      <c r="GO119" s="158" t="s">
        <v>128</v>
      </c>
      <c r="GP119" s="158" t="s">
        <v>128</v>
      </c>
      <c r="GQ119" s="158" t="s">
        <v>128</v>
      </c>
      <c r="GR119" s="158" t="s">
        <v>128</v>
      </c>
      <c r="GS119" s="158" t="s">
        <v>128</v>
      </c>
      <c r="GT119" s="158" t="s">
        <v>128</v>
      </c>
      <c r="GU119" s="158" t="s">
        <v>128</v>
      </c>
      <c r="GV119" s="158" t="s">
        <v>128</v>
      </c>
      <c r="GW119" s="158" t="s">
        <v>128</v>
      </c>
      <c r="GX119" s="158" t="s">
        <v>128</v>
      </c>
      <c r="GY119" s="158" t="s">
        <v>128</v>
      </c>
      <c r="GZ119" s="158" t="s">
        <v>128</v>
      </c>
      <c r="HA119" s="158" t="s">
        <v>128</v>
      </c>
      <c r="HB119" s="158" t="s">
        <v>128</v>
      </c>
      <c r="HC119" s="158" t="s">
        <v>128</v>
      </c>
      <c r="HD119" s="158" t="s">
        <v>128</v>
      </c>
      <c r="HE119" s="158" t="s">
        <v>128</v>
      </c>
      <c r="HF119" s="158" t="s">
        <v>128</v>
      </c>
      <c r="HG119" s="158" t="s">
        <v>128</v>
      </c>
      <c r="HH119" s="158" t="s">
        <v>128</v>
      </c>
      <c r="HI119" s="158" t="s">
        <v>128</v>
      </c>
      <c r="HJ119" s="158" t="s">
        <v>128</v>
      </c>
      <c r="HK119" s="158" t="s">
        <v>128</v>
      </c>
      <c r="HL119" s="158" t="s">
        <v>128</v>
      </c>
      <c r="HM119" s="158" t="s">
        <v>128</v>
      </c>
      <c r="HN119" s="158" t="s">
        <v>128</v>
      </c>
      <c r="HO119" s="158" t="s">
        <v>128</v>
      </c>
      <c r="HP119" s="158" t="s">
        <v>128</v>
      </c>
      <c r="HQ119" s="158" t="s">
        <v>128</v>
      </c>
      <c r="HR119" s="158" t="s">
        <v>128</v>
      </c>
      <c r="HS119" s="158" t="s">
        <v>128</v>
      </c>
      <c r="HT119" s="158" t="s">
        <v>128</v>
      </c>
      <c r="HU119" s="158" t="s">
        <v>128</v>
      </c>
      <c r="HV119" s="158" t="s">
        <v>128</v>
      </c>
      <c r="HW119" s="158" t="s">
        <v>128</v>
      </c>
      <c r="HX119" s="158" t="s">
        <v>128</v>
      </c>
      <c r="HY119" s="158" t="s">
        <v>128</v>
      </c>
      <c r="HZ119" s="158" t="s">
        <v>128</v>
      </c>
      <c r="IA119" s="158" t="s">
        <v>128</v>
      </c>
      <c r="IB119" s="158" t="s">
        <v>128</v>
      </c>
      <c r="IC119" s="158" t="s">
        <v>128</v>
      </c>
      <c r="ID119" s="158" t="s">
        <v>128</v>
      </c>
      <c r="IE119" s="158" t="s">
        <v>128</v>
      </c>
      <c r="IF119" s="158" t="s">
        <v>128</v>
      </c>
      <c r="IG119" s="158" t="s">
        <v>128</v>
      </c>
      <c r="IH119" s="158" t="s">
        <v>128</v>
      </c>
      <c r="II119" s="158" t="s">
        <v>128</v>
      </c>
      <c r="IJ119" s="158" t="s">
        <v>128</v>
      </c>
      <c r="IK119" s="158" t="s">
        <v>128</v>
      </c>
      <c r="IL119" s="158" t="s">
        <v>128</v>
      </c>
      <c r="IM119" s="158" t="s">
        <v>128</v>
      </c>
      <c r="IN119" s="158" t="s">
        <v>128</v>
      </c>
      <c r="IO119" s="158" t="s">
        <v>128</v>
      </c>
      <c r="IP119" s="158" t="s">
        <v>128</v>
      </c>
      <c r="IQ119" s="158" t="s">
        <v>128</v>
      </c>
      <c r="IR119" s="158" t="s">
        <v>128</v>
      </c>
      <c r="IS119" s="158" t="s">
        <v>128</v>
      </c>
      <c r="IT119" s="158" t="s">
        <v>128</v>
      </c>
      <c r="IU119" s="158" t="s">
        <v>128</v>
      </c>
      <c r="IV119" s="158" t="s">
        <v>128</v>
      </c>
      <c r="IW119" s="158" t="s">
        <v>128</v>
      </c>
      <c r="IX119" s="158" t="s">
        <v>128</v>
      </c>
      <c r="IY119" s="158" t="s">
        <v>128</v>
      </c>
      <c r="IZ119" s="158" t="s">
        <v>128</v>
      </c>
      <c r="JA119" s="158" t="s">
        <v>128</v>
      </c>
      <c r="JB119" s="158" t="s">
        <v>128</v>
      </c>
      <c r="JC119" s="158" t="s">
        <v>128</v>
      </c>
      <c r="JD119" s="158" t="s">
        <v>128</v>
      </c>
      <c r="JE119" s="158" t="s">
        <v>128</v>
      </c>
      <c r="JF119" s="158" t="s">
        <v>128</v>
      </c>
      <c r="JG119" s="158" t="s">
        <v>128</v>
      </c>
      <c r="JH119" s="158" t="s">
        <v>128</v>
      </c>
      <c r="JI119" s="158" t="s">
        <v>128</v>
      </c>
      <c r="JJ119" s="158" t="s">
        <v>128</v>
      </c>
      <c r="JK119" s="158" t="s">
        <v>128</v>
      </c>
      <c r="JL119" s="158" t="s">
        <v>128</v>
      </c>
      <c r="JM119" s="158" t="s">
        <v>128</v>
      </c>
      <c r="JN119" s="158" t="s">
        <v>128</v>
      </c>
      <c r="JO119" s="158" t="s">
        <v>128</v>
      </c>
      <c r="JP119" s="158" t="s">
        <v>128</v>
      </c>
      <c r="JQ119" s="158" t="s">
        <v>128</v>
      </c>
      <c r="JR119" s="158" t="s">
        <v>128</v>
      </c>
      <c r="JS119" s="158" t="s">
        <v>128</v>
      </c>
      <c r="JT119" s="158" t="s">
        <v>128</v>
      </c>
      <c r="JU119" s="158" t="s">
        <v>128</v>
      </c>
      <c r="JV119" s="158" t="s">
        <v>128</v>
      </c>
      <c r="JW119" s="158" t="s">
        <v>128</v>
      </c>
      <c r="JX119" s="158" t="s">
        <v>128</v>
      </c>
      <c r="JY119" s="158" t="s">
        <v>128</v>
      </c>
      <c r="JZ119" s="158" t="s">
        <v>128</v>
      </c>
      <c r="KA119" s="158" t="s">
        <v>128</v>
      </c>
      <c r="KB119" s="158" t="s">
        <v>128</v>
      </c>
      <c r="KC119" s="158" t="s">
        <v>128</v>
      </c>
      <c r="KD119" s="158" t="s">
        <v>128</v>
      </c>
      <c r="KE119" s="158" t="s">
        <v>128</v>
      </c>
      <c r="KF119" s="158" t="s">
        <v>128</v>
      </c>
      <c r="KG119" s="158" t="s">
        <v>128</v>
      </c>
      <c r="KH119" s="158" t="s">
        <v>128</v>
      </c>
      <c r="KI119" s="158" t="s">
        <v>128</v>
      </c>
      <c r="KJ119" s="158" t="s">
        <v>128</v>
      </c>
      <c r="KK119" s="158" t="s">
        <v>128</v>
      </c>
      <c r="KL119" s="158" t="s">
        <v>128</v>
      </c>
      <c r="KM119" s="158" t="s">
        <v>128</v>
      </c>
      <c r="KN119" s="158" t="s">
        <v>128</v>
      </c>
      <c r="KO119" s="158" t="s">
        <v>128</v>
      </c>
      <c r="KP119" s="158" t="s">
        <v>128</v>
      </c>
      <c r="KQ119" s="158" t="s">
        <v>128</v>
      </c>
      <c r="KR119" s="158" t="s">
        <v>128</v>
      </c>
      <c r="KS119" s="158" t="s">
        <v>128</v>
      </c>
      <c r="KT119" s="158" t="s">
        <v>128</v>
      </c>
      <c r="KU119" s="158" t="s">
        <v>128</v>
      </c>
      <c r="KV119" s="158" t="s">
        <v>128</v>
      </c>
      <c r="KW119" s="158" t="s">
        <v>128</v>
      </c>
      <c r="KX119" s="158" t="s">
        <v>128</v>
      </c>
      <c r="KY119" s="158" t="s">
        <v>128</v>
      </c>
      <c r="KZ119" s="158" t="s">
        <v>128</v>
      </c>
      <c r="LA119" s="158" t="s">
        <v>128</v>
      </c>
      <c r="LB119" s="158" t="s">
        <v>128</v>
      </c>
      <c r="LC119" s="158" t="s">
        <v>128</v>
      </c>
      <c r="LD119" s="158" t="s">
        <v>128</v>
      </c>
      <c r="LE119" s="158" t="s">
        <v>128</v>
      </c>
      <c r="LF119" s="158" t="s">
        <v>128</v>
      </c>
      <c r="LG119" s="158" t="s">
        <v>128</v>
      </c>
      <c r="LH119" s="158" t="s">
        <v>128</v>
      </c>
      <c r="LI119" s="158" t="s">
        <v>128</v>
      </c>
      <c r="LJ119" s="158" t="s">
        <v>128</v>
      </c>
      <c r="LK119" s="158" t="s">
        <v>128</v>
      </c>
      <c r="LL119" s="158" t="s">
        <v>128</v>
      </c>
      <c r="LM119" s="158" t="s">
        <v>128</v>
      </c>
      <c r="LN119" s="158" t="s">
        <v>128</v>
      </c>
      <c r="LO119" s="158" t="s">
        <v>128</v>
      </c>
      <c r="LP119" s="158" t="s">
        <v>128</v>
      </c>
      <c r="LQ119" s="158" t="s">
        <v>128</v>
      </c>
      <c r="LR119" s="158" t="s">
        <v>128</v>
      </c>
      <c r="LS119" s="158" t="s">
        <v>128</v>
      </c>
      <c r="LT119" s="158" t="s">
        <v>128</v>
      </c>
      <c r="LU119" s="158" t="s">
        <v>128</v>
      </c>
      <c r="LV119" s="158" t="s">
        <v>128</v>
      </c>
      <c r="LW119" s="158" t="s">
        <v>128</v>
      </c>
      <c r="LX119" s="158" t="s">
        <v>128</v>
      </c>
      <c r="LY119" s="158" t="s">
        <v>128</v>
      </c>
      <c r="LZ119" s="158" t="s">
        <v>128</v>
      </c>
      <c r="MA119" s="158" t="s">
        <v>128</v>
      </c>
      <c r="MB119" s="158" t="s">
        <v>128</v>
      </c>
      <c r="MC119" s="158" t="s">
        <v>128</v>
      </c>
      <c r="MD119" s="158" t="s">
        <v>128</v>
      </c>
      <c r="ME119" s="158" t="s">
        <v>128</v>
      </c>
      <c r="MF119" s="158" t="s">
        <v>128</v>
      </c>
      <c r="MG119" s="158" t="s">
        <v>128</v>
      </c>
      <c r="MH119" s="158" t="s">
        <v>128</v>
      </c>
      <c r="MI119" s="158" t="s">
        <v>128</v>
      </c>
      <c r="MJ119" s="158" t="s">
        <v>128</v>
      </c>
      <c r="MK119" s="158" t="s">
        <v>128</v>
      </c>
      <c r="ML119" s="158" t="s">
        <v>128</v>
      </c>
      <c r="MM119" s="158" t="s">
        <v>128</v>
      </c>
      <c r="MN119" s="158" t="s">
        <v>128</v>
      </c>
      <c r="MO119" s="158" t="s">
        <v>128</v>
      </c>
      <c r="MP119" s="158" t="s">
        <v>128</v>
      </c>
      <c r="MQ119" s="158" t="s">
        <v>128</v>
      </c>
      <c r="MR119" s="158" t="s">
        <v>128</v>
      </c>
      <c r="MS119" s="158" t="s">
        <v>128</v>
      </c>
      <c r="MT119" s="158" t="s">
        <v>128</v>
      </c>
      <c r="MU119" s="158" t="s">
        <v>128</v>
      </c>
      <c r="MV119" s="158" t="s">
        <v>128</v>
      </c>
      <c r="MW119" s="158" t="s">
        <v>128</v>
      </c>
      <c r="MX119" s="158" t="s">
        <v>128</v>
      </c>
      <c r="MY119" s="158" t="s">
        <v>128</v>
      </c>
      <c r="MZ119" s="158" t="s">
        <v>128</v>
      </c>
      <c r="NA119" s="158" t="s">
        <v>128</v>
      </c>
      <c r="NB119" s="158" t="s">
        <v>128</v>
      </c>
      <c r="NC119" s="158" t="s">
        <v>128</v>
      </c>
      <c r="ND119" s="158" t="s">
        <v>128</v>
      </c>
      <c r="NE119" s="158" t="s">
        <v>128</v>
      </c>
      <c r="NF119" s="158" t="s">
        <v>128</v>
      </c>
      <c r="NG119" s="158" t="s">
        <v>128</v>
      </c>
      <c r="NH119" s="158" t="s">
        <v>128</v>
      </c>
      <c r="NI119" s="158" t="s">
        <v>128</v>
      </c>
      <c r="NJ119" s="158" t="s">
        <v>128</v>
      </c>
      <c r="NK119" s="158" t="s">
        <v>128</v>
      </c>
      <c r="NL119" s="158" t="s">
        <v>128</v>
      </c>
      <c r="NM119" s="158" t="s">
        <v>128</v>
      </c>
      <c r="NN119" s="158" t="s">
        <v>128</v>
      </c>
      <c r="NO119" s="158" t="s">
        <v>128</v>
      </c>
      <c r="NP119" s="158" t="s">
        <v>128</v>
      </c>
      <c r="NQ119" s="158" t="s">
        <v>128</v>
      </c>
      <c r="NR119" s="158" t="s">
        <v>128</v>
      </c>
      <c r="NS119" s="158" t="s">
        <v>128</v>
      </c>
      <c r="NT119" s="158" t="s">
        <v>128</v>
      </c>
      <c r="NU119" s="158" t="s">
        <v>128</v>
      </c>
      <c r="NV119" s="158" t="s">
        <v>128</v>
      </c>
      <c r="NW119" s="158" t="s">
        <v>128</v>
      </c>
      <c r="NX119" s="158" t="s">
        <v>128</v>
      </c>
      <c r="NY119" s="158" t="s">
        <v>128</v>
      </c>
      <c r="NZ119" s="158" t="s">
        <v>128</v>
      </c>
      <c r="OA119" s="158" t="s">
        <v>128</v>
      </c>
      <c r="OB119" s="158" t="s">
        <v>128</v>
      </c>
      <c r="OC119" s="158" t="s">
        <v>128</v>
      </c>
      <c r="OD119" s="158" t="s">
        <v>128</v>
      </c>
      <c r="OE119" s="170" t="s">
        <v>128</v>
      </c>
      <c r="OF119" s="181"/>
      <c r="OG119" s="176">
        <f t="shared" si="451"/>
        <v>0.44600000000000001</v>
      </c>
      <c r="OH119" s="66" t="str">
        <f t="shared" si="452"/>
        <v>kg/GJ delivered</v>
      </c>
      <c r="OI119" s="160">
        <f t="shared" si="453"/>
        <v>4.0499999999999998E-3</v>
      </c>
      <c r="OJ119" s="66" t="str">
        <f t="shared" si="454"/>
        <v>kg/GJ delivered</v>
      </c>
      <c r="OK119" s="66" t="str">
        <f t="shared" si="455"/>
        <v/>
      </c>
      <c r="OL119" s="66" t="str">
        <f t="shared" si="456"/>
        <v/>
      </c>
      <c r="OM119" s="159">
        <f t="shared" si="457"/>
        <v>162</v>
      </c>
      <c r="ON119" s="66" t="str">
        <f t="shared" si="458"/>
        <v>kg/GJ delivered</v>
      </c>
      <c r="OO119" s="160">
        <f t="shared" si="459"/>
        <v>2.2000000000000001E-3</v>
      </c>
      <c r="OP119" s="66" t="str">
        <f t="shared" si="460"/>
        <v>kg/GJ delivered</v>
      </c>
      <c r="OQ119" s="66" t="str">
        <f t="shared" si="461"/>
        <v/>
      </c>
      <c r="OR119" s="66" t="str">
        <f t="shared" si="462"/>
        <v/>
      </c>
      <c r="OS119" s="66" t="str">
        <f t="shared" si="463"/>
        <v/>
      </c>
      <c r="OT119" s="66" t="str">
        <f t="shared" si="464"/>
        <v/>
      </c>
      <c r="OU119" s="126">
        <f t="shared" si="465"/>
        <v>1.52E-2</v>
      </c>
      <c r="OV119" s="66" t="str">
        <f t="shared" si="466"/>
        <v>kg/GJ delivered</v>
      </c>
      <c r="OW119" s="126">
        <f t="shared" si="467"/>
        <v>3.2399999999999998E-2</v>
      </c>
      <c r="OX119" s="66" t="str">
        <f t="shared" si="468"/>
        <v>kg/GJ delivered</v>
      </c>
      <c r="OY119" s="66" t="str">
        <f t="shared" si="469"/>
        <v/>
      </c>
      <c r="OZ119" s="66" t="str">
        <f t="shared" si="470"/>
        <v/>
      </c>
      <c r="PA119" s="66" t="str">
        <f t="shared" si="471"/>
        <v/>
      </c>
      <c r="PB119" s="66" t="str">
        <f t="shared" si="472"/>
        <v/>
      </c>
      <c r="PC119" s="66" t="str">
        <f t="shared" si="473"/>
        <v/>
      </c>
      <c r="PD119" s="66" t="str">
        <f t="shared" si="474"/>
        <v/>
      </c>
      <c r="PE119" s="160">
        <f t="shared" si="475"/>
        <v>1.74E-3</v>
      </c>
      <c r="PF119" s="66" t="str">
        <f t="shared" si="476"/>
        <v>kg/GJ delivered</v>
      </c>
      <c r="PG119" s="66" t="str">
        <f t="shared" si="477"/>
        <v/>
      </c>
      <c r="PH119" s="66" t="str">
        <f t="shared" si="478"/>
        <v/>
      </c>
      <c r="PI119" s="66" t="str">
        <f t="shared" si="479"/>
        <v/>
      </c>
      <c r="PJ119" s="66" t="str">
        <f t="shared" si="480"/>
        <v/>
      </c>
      <c r="PK119" s="160">
        <f t="shared" si="481"/>
        <v>1.5099999999999998E-4</v>
      </c>
      <c r="PL119" s="66" t="str">
        <f t="shared" si="482"/>
        <v>kg/GJ delivered</v>
      </c>
      <c r="PM119" s="66" t="str">
        <f t="shared" si="483"/>
        <v/>
      </c>
      <c r="PN119" s="66" t="str">
        <f t="shared" si="484"/>
        <v/>
      </c>
      <c r="PO119" s="66" t="str">
        <f t="shared" si="485"/>
        <v/>
      </c>
      <c r="PP119" s="66" t="str">
        <f t="shared" si="486"/>
        <v/>
      </c>
      <c r="PQ119" s="66" t="str">
        <f t="shared" si="487"/>
        <v/>
      </c>
      <c r="PR119" s="66" t="str">
        <f t="shared" si="488"/>
        <v/>
      </c>
      <c r="PS119" s="66" t="str">
        <f t="shared" si="489"/>
        <v/>
      </c>
      <c r="PT119" s="66" t="str">
        <f t="shared" si="490"/>
        <v/>
      </c>
      <c r="PU119" s="160">
        <f t="shared" si="491"/>
        <v>2.2000000000000001E-3</v>
      </c>
      <c r="PV119" s="66" t="str">
        <f t="shared" si="492"/>
        <v>kg/GJ delivered</v>
      </c>
      <c r="PW119" s="160">
        <f t="shared" si="493"/>
        <v>1.1E-5</v>
      </c>
      <c r="PX119" s="66" t="str">
        <f t="shared" si="494"/>
        <v>kg/GJ delivered</v>
      </c>
      <c r="PY119" s="66" t="str">
        <f t="shared" si="495"/>
        <v/>
      </c>
      <c r="PZ119" s="66" t="str">
        <f t="shared" si="496"/>
        <v/>
      </c>
      <c r="QA119" s="160">
        <f t="shared" si="497"/>
        <v>1.0899999999999999E-4</v>
      </c>
      <c r="QB119" s="66" t="str">
        <f t="shared" si="498"/>
        <v>kg/GJ delivered</v>
      </c>
      <c r="QC119" s="160">
        <f t="shared" si="499"/>
        <v>9.0600000000000003E-3</v>
      </c>
      <c r="QD119" s="66" t="str">
        <f t="shared" si="500"/>
        <v>kg/GJ delivered</v>
      </c>
      <c r="QE119" s="66" t="str">
        <f t="shared" si="501"/>
        <v/>
      </c>
      <c r="QF119" s="66" t="str">
        <f t="shared" si="502"/>
        <v/>
      </c>
      <c r="QG119" s="160">
        <f t="shared" si="503"/>
        <v>4.7699999999999991E-3</v>
      </c>
      <c r="QH119" s="66" t="str">
        <f t="shared" si="504"/>
        <v>kg/GJ delivered</v>
      </c>
      <c r="QI119" s="160">
        <f t="shared" si="505"/>
        <v>2.9999999999999997E-5</v>
      </c>
      <c r="QJ119" s="66" t="str">
        <f t="shared" si="506"/>
        <v>kg/GJ delivered</v>
      </c>
      <c r="QK119" s="160">
        <f t="shared" si="507"/>
        <v>2.0000000000000003E-6</v>
      </c>
      <c r="QL119" s="66" t="str">
        <f t="shared" si="508"/>
        <v>kg/GJ delivered</v>
      </c>
      <c r="QM119" s="160">
        <f t="shared" si="509"/>
        <v>6.900000000000001E-5</v>
      </c>
      <c r="QN119" s="66" t="str">
        <f t="shared" si="510"/>
        <v>kg/GJ delivered</v>
      </c>
      <c r="QO119" s="160">
        <f t="shared" si="511"/>
        <v>1.75E-3</v>
      </c>
      <c r="QP119" s="66" t="str">
        <f t="shared" si="512"/>
        <v>kg/GJ delivered</v>
      </c>
      <c r="QQ119" s="66" t="str">
        <f t="shared" si="513"/>
        <v/>
      </c>
      <c r="QR119" s="66" t="str">
        <f t="shared" si="514"/>
        <v/>
      </c>
      <c r="QS119" s="160">
        <f t="shared" si="515"/>
        <v>6.900000000000001E-5</v>
      </c>
      <c r="QT119" s="66" t="str">
        <f t="shared" si="516"/>
        <v>kg/GJ delivered</v>
      </c>
      <c r="QU119" s="66" t="str">
        <f t="shared" si="517"/>
        <v/>
      </c>
      <c r="QV119" s="66" t="str">
        <f t="shared" si="518"/>
        <v/>
      </c>
      <c r="QW119" s="160">
        <f t="shared" si="519"/>
        <v>5.8999999999999998E-5</v>
      </c>
      <c r="QX119" s="66" t="str">
        <f t="shared" si="520"/>
        <v>kg/GJ delivered</v>
      </c>
      <c r="QY119" s="66" t="str">
        <f t="shared" si="521"/>
        <v/>
      </c>
      <c r="QZ119" s="66" t="str">
        <f t="shared" si="522"/>
        <v/>
      </c>
      <c r="RA119" s="160">
        <f t="shared" si="523"/>
        <v>6.2000000000000003E-5</v>
      </c>
      <c r="RB119" s="66" t="str">
        <f t="shared" si="524"/>
        <v>kg/GJ delivered</v>
      </c>
      <c r="RC119" s="160">
        <f t="shared" si="525"/>
        <v>1.7000000000000001E-3</v>
      </c>
      <c r="RD119" s="66" t="str">
        <f t="shared" si="526"/>
        <v>kg/GJ delivered</v>
      </c>
      <c r="RE119" s="160">
        <f t="shared" si="527"/>
        <v>3.97E-4</v>
      </c>
      <c r="RF119" s="66" t="str">
        <f t="shared" si="528"/>
        <v>kg/GJ delivered</v>
      </c>
      <c r="RG119" s="66" t="str">
        <f t="shared" si="529"/>
        <v/>
      </c>
      <c r="RH119" s="66" t="str">
        <f t="shared" si="530"/>
        <v/>
      </c>
      <c r="RI119" s="66" t="str">
        <f t="shared" si="531"/>
        <v/>
      </c>
      <c r="RJ119" s="66" t="str">
        <f t="shared" si="532"/>
        <v/>
      </c>
      <c r="RK119" s="66" t="str">
        <f t="shared" si="533"/>
        <v/>
      </c>
      <c r="RL119" s="66" t="str">
        <f t="shared" si="534"/>
        <v/>
      </c>
      <c r="RM119" s="160">
        <f t="shared" si="535"/>
        <v>1.5300000000000001E-4</v>
      </c>
      <c r="RN119" s="66" t="str">
        <f t="shared" si="536"/>
        <v>kg/GJ delivered</v>
      </c>
      <c r="RO119" s="160">
        <f t="shared" si="537"/>
        <v>4.9800000000000007E-4</v>
      </c>
      <c r="RP119" s="66" t="str">
        <f t="shared" si="538"/>
        <v>kg/GJ delivered</v>
      </c>
      <c r="RQ119" s="160">
        <f t="shared" si="539"/>
        <v>9.2E-5</v>
      </c>
      <c r="RR119" s="66" t="str">
        <f t="shared" si="540"/>
        <v>kg/GJ delivered</v>
      </c>
      <c r="RS119" s="160">
        <f t="shared" si="541"/>
        <v>4.1E-5</v>
      </c>
      <c r="RT119" s="66" t="str">
        <f t="shared" si="542"/>
        <v>kg/GJ delivered</v>
      </c>
      <c r="RU119" s="160">
        <f t="shared" si="543"/>
        <v>2.1699999999999999E-4</v>
      </c>
      <c r="RV119" s="66" t="str">
        <f t="shared" si="544"/>
        <v>kg/GJ delivered</v>
      </c>
      <c r="RW119" s="160">
        <f t="shared" si="545"/>
        <v>4.1E-5</v>
      </c>
      <c r="RX119" s="66" t="str">
        <f t="shared" si="546"/>
        <v>kg/GJ delivered</v>
      </c>
      <c r="RY119" s="160">
        <f t="shared" si="547"/>
        <v>4.9000000000000005E-5</v>
      </c>
      <c r="RZ119" s="66" t="str">
        <f t="shared" si="548"/>
        <v>kg/GJ delivered</v>
      </c>
      <c r="SA119" s="66" t="str">
        <f t="shared" si="549"/>
        <v/>
      </c>
      <c r="SB119" s="66" t="str">
        <f t="shared" si="550"/>
        <v/>
      </c>
      <c r="SC119" s="160">
        <f t="shared" si="551"/>
        <v>2.14E-4</v>
      </c>
      <c r="SD119" s="66" t="str">
        <f t="shared" si="552"/>
        <v>kg/GJ delivered</v>
      </c>
      <c r="SE119" s="66" t="str">
        <f t="shared" si="553"/>
        <v/>
      </c>
      <c r="SF119" s="66" t="str">
        <f t="shared" si="554"/>
        <v/>
      </c>
      <c r="SG119" s="66" t="str">
        <f t="shared" si="555"/>
        <v/>
      </c>
      <c r="SH119" s="66" t="str">
        <f t="shared" si="556"/>
        <v/>
      </c>
      <c r="SI119" s="66" t="str">
        <f t="shared" si="557"/>
        <v/>
      </c>
      <c r="SJ119" s="66" t="str">
        <f t="shared" si="558"/>
        <v/>
      </c>
      <c r="SK119" s="160">
        <f t="shared" si="559"/>
        <v>2.5000000000000001E-5</v>
      </c>
      <c r="SL119" s="66" t="str">
        <f t="shared" si="560"/>
        <v>kg/GJ delivered</v>
      </c>
      <c r="SM119" s="160">
        <f t="shared" si="561"/>
        <v>1.4999999999999999E-5</v>
      </c>
      <c r="SN119" s="66" t="str">
        <f t="shared" si="562"/>
        <v>kg/GJ delivered</v>
      </c>
      <c r="SO119" s="160">
        <f t="shared" si="563"/>
        <v>2.0000000000000002E-5</v>
      </c>
      <c r="SP119" s="66" t="str">
        <f t="shared" si="564"/>
        <v>kg/GJ delivered</v>
      </c>
      <c r="SQ119" s="66" t="str">
        <f t="shared" si="565"/>
        <v/>
      </c>
      <c r="SR119" s="66" t="str">
        <f t="shared" si="566"/>
        <v/>
      </c>
      <c r="SS119" s="66" t="str">
        <f t="shared" si="567"/>
        <v/>
      </c>
      <c r="ST119" s="66" t="str">
        <f t="shared" si="568"/>
        <v/>
      </c>
      <c r="SU119" s="160">
        <f t="shared" si="569"/>
        <v>2.1999999999999999E-5</v>
      </c>
      <c r="SV119" s="66" t="str">
        <f t="shared" si="570"/>
        <v>kg/GJ delivered</v>
      </c>
      <c r="SW119" s="160">
        <f t="shared" si="571"/>
        <v>3.8999999999999999E-5</v>
      </c>
      <c r="SX119" s="66" t="str">
        <f t="shared" si="572"/>
        <v>kg/GJ delivered</v>
      </c>
      <c r="SY119" s="66" t="str">
        <f t="shared" si="573"/>
        <v/>
      </c>
      <c r="SZ119" s="66" t="str">
        <f t="shared" si="574"/>
        <v/>
      </c>
      <c r="TA119" s="66" t="str">
        <f t="shared" si="575"/>
        <v/>
      </c>
      <c r="TB119" s="66" t="str">
        <f t="shared" si="576"/>
        <v/>
      </c>
      <c r="TC119" s="66" t="str">
        <f t="shared" si="577"/>
        <v/>
      </c>
      <c r="TD119" s="66" t="str">
        <f t="shared" si="578"/>
        <v/>
      </c>
      <c r="TE119" s="66" t="str">
        <f t="shared" si="579"/>
        <v/>
      </c>
      <c r="TF119" s="66" t="str">
        <f t="shared" si="580"/>
        <v/>
      </c>
      <c r="TG119" s="160">
        <f t="shared" si="581"/>
        <v>3.5000000000000004E-5</v>
      </c>
      <c r="TH119" s="66" t="str">
        <f t="shared" si="582"/>
        <v>kg/GJ delivered</v>
      </c>
      <c r="TI119" s="160">
        <f t="shared" si="583"/>
        <v>1.0000000000000001E-5</v>
      </c>
      <c r="TJ119" s="66" t="str">
        <f t="shared" si="584"/>
        <v>kg/GJ delivered</v>
      </c>
      <c r="TK119" s="66" t="str">
        <f t="shared" si="585"/>
        <v/>
      </c>
      <c r="TL119" s="66" t="str">
        <f t="shared" si="586"/>
        <v/>
      </c>
      <c r="TM119" s="66" t="str">
        <f t="shared" si="587"/>
        <v/>
      </c>
      <c r="TN119" s="66" t="str">
        <f t="shared" si="588"/>
        <v/>
      </c>
      <c r="TO119" s="66" t="str">
        <f t="shared" si="589"/>
        <v/>
      </c>
      <c r="TP119" s="66" t="str">
        <f t="shared" si="590"/>
        <v/>
      </c>
      <c r="TQ119" s="66" t="str">
        <f t="shared" si="591"/>
        <v/>
      </c>
      <c r="TR119" s="66" t="str">
        <f t="shared" si="592"/>
        <v/>
      </c>
      <c r="TS119" s="66" t="str">
        <f t="shared" si="593"/>
        <v/>
      </c>
      <c r="TT119" s="66" t="str">
        <f t="shared" si="594"/>
        <v/>
      </c>
      <c r="TU119" s="66" t="str">
        <f t="shared" si="595"/>
        <v/>
      </c>
      <c r="TV119" s="66" t="str">
        <f t="shared" si="596"/>
        <v/>
      </c>
      <c r="TW119" s="66" t="str">
        <f t="shared" si="597"/>
        <v/>
      </c>
      <c r="TX119" s="66" t="str">
        <f t="shared" si="598"/>
        <v/>
      </c>
      <c r="TY119" s="66" t="str">
        <f t="shared" si="599"/>
        <v/>
      </c>
      <c r="TZ119" s="66" t="str">
        <f t="shared" si="600"/>
        <v/>
      </c>
      <c r="UA119" s="66" t="str">
        <f t="shared" si="601"/>
        <v/>
      </c>
      <c r="UB119" s="66" t="str">
        <f t="shared" si="602"/>
        <v/>
      </c>
      <c r="UC119" s="66" t="str">
        <f t="shared" si="603"/>
        <v/>
      </c>
      <c r="UD119" s="66" t="str">
        <f t="shared" si="604"/>
        <v/>
      </c>
      <c r="UE119" s="66" t="str">
        <f t="shared" si="605"/>
        <v/>
      </c>
      <c r="UF119" s="66" t="str">
        <f t="shared" si="606"/>
        <v/>
      </c>
      <c r="UG119" s="66" t="str">
        <f t="shared" si="607"/>
        <v/>
      </c>
      <c r="UH119" s="66" t="str">
        <f t="shared" si="608"/>
        <v/>
      </c>
      <c r="UI119" s="66" t="str">
        <f t="shared" si="609"/>
        <v/>
      </c>
      <c r="UJ119" s="66" t="str">
        <f t="shared" si="610"/>
        <v/>
      </c>
      <c r="UK119" s="66" t="str">
        <f t="shared" si="611"/>
        <v/>
      </c>
      <c r="UL119" s="66" t="str">
        <f t="shared" si="612"/>
        <v/>
      </c>
      <c r="UM119" s="66" t="str">
        <f t="shared" si="613"/>
        <v/>
      </c>
      <c r="UN119" s="66" t="str">
        <f t="shared" si="614"/>
        <v/>
      </c>
      <c r="UO119" s="66" t="str">
        <f t="shared" si="615"/>
        <v/>
      </c>
      <c r="UP119" s="66" t="str">
        <f t="shared" si="616"/>
        <v/>
      </c>
      <c r="UQ119" s="66" t="str">
        <f t="shared" si="617"/>
        <v/>
      </c>
      <c r="UR119" s="66" t="str">
        <f t="shared" si="618"/>
        <v/>
      </c>
      <c r="US119" s="66" t="str">
        <f t="shared" si="619"/>
        <v/>
      </c>
      <c r="UT119" s="66" t="str">
        <f t="shared" si="620"/>
        <v/>
      </c>
      <c r="UU119" s="66" t="str">
        <f t="shared" si="621"/>
        <v/>
      </c>
      <c r="UV119" s="66" t="str">
        <f t="shared" si="622"/>
        <v/>
      </c>
      <c r="UW119" s="66" t="str">
        <f t="shared" si="623"/>
        <v/>
      </c>
      <c r="UX119" s="66" t="str">
        <f t="shared" si="624"/>
        <v/>
      </c>
      <c r="UY119" s="66" t="str">
        <f t="shared" si="625"/>
        <v/>
      </c>
      <c r="UZ119" s="66" t="str">
        <f t="shared" si="626"/>
        <v/>
      </c>
      <c r="VA119" s="66" t="str">
        <f t="shared" si="627"/>
        <v/>
      </c>
      <c r="VB119" s="66" t="str">
        <f t="shared" si="628"/>
        <v/>
      </c>
      <c r="VC119" s="66" t="str">
        <f t="shared" si="629"/>
        <v/>
      </c>
      <c r="VD119" s="66" t="str">
        <f t="shared" si="630"/>
        <v/>
      </c>
      <c r="VE119" s="66" t="str">
        <f t="shared" si="631"/>
        <v/>
      </c>
      <c r="VF119" s="66" t="str">
        <f t="shared" si="632"/>
        <v/>
      </c>
      <c r="VG119" s="66" t="str">
        <f t="shared" si="633"/>
        <v/>
      </c>
      <c r="VH119" s="66" t="str">
        <f t="shared" si="634"/>
        <v/>
      </c>
      <c r="VI119" s="66" t="str">
        <f t="shared" si="635"/>
        <v/>
      </c>
      <c r="VJ119" s="66" t="str">
        <f t="shared" si="636"/>
        <v/>
      </c>
      <c r="VK119" s="66" t="str">
        <f t="shared" si="637"/>
        <v/>
      </c>
      <c r="VL119" s="66" t="str">
        <f t="shared" si="638"/>
        <v/>
      </c>
      <c r="VM119" s="66" t="str">
        <f t="shared" si="639"/>
        <v/>
      </c>
      <c r="VN119" s="66" t="str">
        <f t="shared" si="640"/>
        <v/>
      </c>
      <c r="VO119" s="66" t="str">
        <f t="shared" si="641"/>
        <v/>
      </c>
      <c r="VP119" s="66" t="str">
        <f t="shared" si="642"/>
        <v/>
      </c>
      <c r="VQ119" s="66" t="str">
        <f t="shared" si="643"/>
        <v/>
      </c>
      <c r="VR119" s="66" t="str">
        <f t="shared" si="644"/>
        <v/>
      </c>
      <c r="VS119" s="66" t="str">
        <f t="shared" si="645"/>
        <v/>
      </c>
      <c r="VT119" s="66" t="str">
        <f t="shared" si="646"/>
        <v/>
      </c>
      <c r="VU119" s="66" t="str">
        <f t="shared" si="647"/>
        <v/>
      </c>
      <c r="VV119" s="66" t="str">
        <f t="shared" si="648"/>
        <v/>
      </c>
      <c r="VW119" s="66" t="str">
        <f t="shared" si="649"/>
        <v/>
      </c>
      <c r="VX119" s="66" t="str">
        <f t="shared" si="650"/>
        <v/>
      </c>
      <c r="VY119" s="66" t="str">
        <f t="shared" si="651"/>
        <v/>
      </c>
      <c r="VZ119" s="66" t="str">
        <f t="shared" si="652"/>
        <v/>
      </c>
      <c r="WA119" s="66" t="str">
        <f t="shared" si="653"/>
        <v/>
      </c>
      <c r="WB119" s="66" t="str">
        <f t="shared" si="654"/>
        <v/>
      </c>
      <c r="WC119" s="66" t="str">
        <f t="shared" si="655"/>
        <v/>
      </c>
      <c r="WD119" s="66" t="str">
        <f t="shared" si="656"/>
        <v/>
      </c>
      <c r="WE119" s="66" t="str">
        <f t="shared" si="657"/>
        <v/>
      </c>
      <c r="WF119" s="66" t="str">
        <f t="shared" si="658"/>
        <v/>
      </c>
      <c r="WG119" s="66" t="str">
        <f t="shared" si="659"/>
        <v/>
      </c>
      <c r="WH119" s="66" t="str">
        <f t="shared" si="660"/>
        <v/>
      </c>
      <c r="WI119" s="66" t="str">
        <f t="shared" si="661"/>
        <v/>
      </c>
      <c r="WJ119" s="66" t="str">
        <f t="shared" si="662"/>
        <v/>
      </c>
      <c r="WK119" s="66" t="str">
        <f t="shared" si="663"/>
        <v/>
      </c>
      <c r="WL119" s="66" t="str">
        <f t="shared" si="664"/>
        <v/>
      </c>
      <c r="WM119" s="66" t="str">
        <f t="shared" si="665"/>
        <v/>
      </c>
      <c r="WN119" s="66" t="str">
        <f t="shared" si="666"/>
        <v/>
      </c>
      <c r="WO119" s="66" t="str">
        <f t="shared" si="667"/>
        <v/>
      </c>
      <c r="WP119" s="66" t="str">
        <f t="shared" si="668"/>
        <v/>
      </c>
      <c r="WQ119" s="66" t="str">
        <f t="shared" si="669"/>
        <v/>
      </c>
      <c r="WR119" s="66" t="str">
        <f t="shared" si="670"/>
        <v/>
      </c>
      <c r="WS119" s="66" t="str">
        <f t="shared" si="671"/>
        <v/>
      </c>
      <c r="WT119" s="66" t="str">
        <f t="shared" si="672"/>
        <v/>
      </c>
      <c r="WU119" s="66" t="str">
        <f t="shared" si="673"/>
        <v/>
      </c>
      <c r="WV119" s="66" t="str">
        <f t="shared" si="674"/>
        <v/>
      </c>
      <c r="WW119" s="66" t="str">
        <f t="shared" si="675"/>
        <v/>
      </c>
      <c r="WX119" s="66" t="str">
        <f t="shared" si="676"/>
        <v/>
      </c>
      <c r="WY119" s="66" t="str">
        <f t="shared" si="677"/>
        <v/>
      </c>
      <c r="WZ119" s="66" t="str">
        <f t="shared" si="678"/>
        <v/>
      </c>
      <c r="XA119" s="66" t="str">
        <f t="shared" si="679"/>
        <v/>
      </c>
      <c r="XB119" s="66" t="str">
        <f t="shared" si="680"/>
        <v/>
      </c>
      <c r="XC119" s="66" t="str">
        <f t="shared" si="681"/>
        <v/>
      </c>
      <c r="XD119" s="66" t="str">
        <f t="shared" si="682"/>
        <v/>
      </c>
      <c r="XE119" s="66" t="str">
        <f t="shared" si="683"/>
        <v/>
      </c>
      <c r="XF119" s="66" t="str">
        <f t="shared" si="684"/>
        <v/>
      </c>
      <c r="XG119" s="66" t="str">
        <f t="shared" si="685"/>
        <v/>
      </c>
      <c r="XH119" s="66" t="str">
        <f t="shared" si="686"/>
        <v/>
      </c>
      <c r="XI119" s="66" t="str">
        <f t="shared" si="687"/>
        <v/>
      </c>
      <c r="XJ119" s="66" t="str">
        <f t="shared" si="688"/>
        <v/>
      </c>
      <c r="XK119" s="66" t="str">
        <f t="shared" si="689"/>
        <v/>
      </c>
      <c r="XL119" s="66" t="str">
        <f t="shared" si="690"/>
        <v/>
      </c>
      <c r="XM119" s="66" t="str">
        <f t="shared" si="691"/>
        <v/>
      </c>
      <c r="XN119" s="66" t="str">
        <f t="shared" si="692"/>
        <v/>
      </c>
      <c r="XO119" s="66" t="str">
        <f t="shared" si="693"/>
        <v/>
      </c>
      <c r="XP119" s="66" t="str">
        <f t="shared" si="694"/>
        <v/>
      </c>
      <c r="XQ119" s="66" t="str">
        <f t="shared" si="695"/>
        <v/>
      </c>
      <c r="XR119" s="66" t="str">
        <f t="shared" si="696"/>
        <v/>
      </c>
      <c r="XS119" s="66" t="str">
        <f t="shared" si="697"/>
        <v/>
      </c>
      <c r="XT119" s="66" t="str">
        <f t="shared" si="698"/>
        <v/>
      </c>
      <c r="XU119" s="66" t="str">
        <f t="shared" si="699"/>
        <v/>
      </c>
      <c r="XV119" s="66" t="str">
        <f t="shared" si="700"/>
        <v/>
      </c>
      <c r="XW119" s="66" t="str">
        <f t="shared" si="701"/>
        <v/>
      </c>
      <c r="XX119" s="66" t="str">
        <f t="shared" si="702"/>
        <v/>
      </c>
      <c r="XY119" s="66" t="str">
        <f t="shared" si="703"/>
        <v/>
      </c>
      <c r="XZ119" s="66" t="str">
        <f t="shared" si="704"/>
        <v/>
      </c>
      <c r="YA119" s="66" t="str">
        <f t="shared" si="705"/>
        <v/>
      </c>
      <c r="YB119" s="66" t="str">
        <f t="shared" si="706"/>
        <v/>
      </c>
      <c r="YC119" s="66" t="str">
        <f t="shared" si="707"/>
        <v/>
      </c>
      <c r="YD119" s="66" t="str">
        <f t="shared" si="708"/>
        <v/>
      </c>
      <c r="YE119" s="66" t="str">
        <f t="shared" si="709"/>
        <v/>
      </c>
      <c r="YF119" s="66" t="str">
        <f t="shared" si="710"/>
        <v/>
      </c>
      <c r="YG119" s="66" t="str">
        <f t="shared" si="711"/>
        <v/>
      </c>
      <c r="YH119" s="66" t="str">
        <f t="shared" si="712"/>
        <v/>
      </c>
      <c r="YI119" s="66" t="str">
        <f t="shared" si="713"/>
        <v/>
      </c>
      <c r="YJ119" s="66" t="str">
        <f t="shared" si="714"/>
        <v/>
      </c>
      <c r="YK119" s="66" t="str">
        <f t="shared" si="715"/>
        <v/>
      </c>
      <c r="YL119" s="66" t="str">
        <f t="shared" si="716"/>
        <v/>
      </c>
      <c r="YM119" s="66" t="str">
        <f t="shared" si="717"/>
        <v/>
      </c>
      <c r="YN119" s="66" t="str">
        <f t="shared" si="718"/>
        <v/>
      </c>
      <c r="YO119" s="66" t="str">
        <f t="shared" si="719"/>
        <v/>
      </c>
      <c r="YP119" s="66" t="str">
        <f t="shared" si="720"/>
        <v/>
      </c>
      <c r="YQ119" s="66" t="str">
        <f t="shared" si="721"/>
        <v/>
      </c>
      <c r="YR119" s="66" t="str">
        <f t="shared" si="722"/>
        <v/>
      </c>
      <c r="YS119" s="66" t="str">
        <f t="shared" si="723"/>
        <v/>
      </c>
      <c r="YT119" s="66" t="str">
        <f t="shared" si="724"/>
        <v/>
      </c>
      <c r="YU119" s="66" t="str">
        <f t="shared" si="725"/>
        <v/>
      </c>
      <c r="YV119" s="66" t="str">
        <f t="shared" si="726"/>
        <v/>
      </c>
      <c r="YW119" s="66" t="str">
        <f t="shared" si="727"/>
        <v/>
      </c>
      <c r="YX119" s="66" t="str">
        <f t="shared" si="728"/>
        <v/>
      </c>
      <c r="YY119" s="66" t="str">
        <f t="shared" si="729"/>
        <v/>
      </c>
      <c r="YZ119" s="66" t="str">
        <f t="shared" si="730"/>
        <v/>
      </c>
      <c r="ZA119" s="66" t="str">
        <f t="shared" si="731"/>
        <v/>
      </c>
      <c r="ZB119" s="66" t="str">
        <f t="shared" si="732"/>
        <v/>
      </c>
      <c r="ZC119" s="66" t="str">
        <f t="shared" si="733"/>
        <v/>
      </c>
      <c r="ZD119" s="66" t="str">
        <f t="shared" si="734"/>
        <v/>
      </c>
      <c r="ZE119" s="66" t="str">
        <f t="shared" si="735"/>
        <v/>
      </c>
      <c r="ZF119" s="66" t="str">
        <f t="shared" si="736"/>
        <v/>
      </c>
      <c r="ZG119" s="66" t="str">
        <f t="shared" si="737"/>
        <v/>
      </c>
      <c r="ZH119" s="66" t="str">
        <f t="shared" si="738"/>
        <v/>
      </c>
      <c r="ZI119" s="66" t="str">
        <f t="shared" si="739"/>
        <v/>
      </c>
      <c r="ZJ119" s="66" t="str">
        <f t="shared" si="740"/>
        <v/>
      </c>
      <c r="ZK119" s="66" t="str">
        <f t="shared" si="741"/>
        <v/>
      </c>
      <c r="ZL119" s="66" t="str">
        <f t="shared" si="742"/>
        <v/>
      </c>
      <c r="ZM119" s="66" t="str">
        <f t="shared" si="743"/>
        <v/>
      </c>
      <c r="ZN119" s="66" t="str">
        <f t="shared" si="744"/>
        <v/>
      </c>
      <c r="ZO119" s="66" t="str">
        <f t="shared" si="745"/>
        <v/>
      </c>
      <c r="ZP119" s="66" t="str">
        <f t="shared" si="746"/>
        <v/>
      </c>
      <c r="ZQ119" s="66" t="str">
        <f t="shared" si="747"/>
        <v/>
      </c>
      <c r="ZR119" s="66" t="str">
        <f t="shared" si="748"/>
        <v/>
      </c>
      <c r="ZS119" s="66" t="str">
        <f t="shared" si="749"/>
        <v/>
      </c>
      <c r="ZT119" s="66" t="str">
        <f t="shared" si="750"/>
        <v/>
      </c>
      <c r="ZU119" s="66" t="str">
        <f t="shared" si="751"/>
        <v/>
      </c>
      <c r="ZV119" s="66" t="str">
        <f t="shared" si="752"/>
        <v/>
      </c>
      <c r="ZW119" s="66" t="str">
        <f t="shared" si="753"/>
        <v/>
      </c>
      <c r="ZX119" s="66" t="str">
        <f t="shared" si="754"/>
        <v/>
      </c>
      <c r="ZY119" s="66" t="str">
        <f t="shared" si="755"/>
        <v/>
      </c>
      <c r="ZZ119" s="66" t="str">
        <f t="shared" si="756"/>
        <v/>
      </c>
      <c r="AAA119" s="66" t="str">
        <f t="shared" si="757"/>
        <v/>
      </c>
      <c r="AAB119" s="66" t="str">
        <f t="shared" si="758"/>
        <v/>
      </c>
      <c r="AAC119" s="66" t="str">
        <f t="shared" si="759"/>
        <v/>
      </c>
      <c r="AAD119" s="66" t="str">
        <f t="shared" si="760"/>
        <v/>
      </c>
      <c r="AAE119" s="66" t="str">
        <f t="shared" si="761"/>
        <v/>
      </c>
      <c r="AAF119" s="66" t="str">
        <f t="shared" si="762"/>
        <v/>
      </c>
      <c r="AAG119" s="66" t="str">
        <f t="shared" si="763"/>
        <v/>
      </c>
      <c r="AAH119" s="66" t="str">
        <f t="shared" si="764"/>
        <v/>
      </c>
      <c r="AAI119" s="66" t="str">
        <f t="shared" si="765"/>
        <v/>
      </c>
      <c r="AAJ119" s="66" t="str">
        <f t="shared" si="766"/>
        <v/>
      </c>
      <c r="AAK119" s="66" t="str">
        <f t="shared" si="767"/>
        <v/>
      </c>
      <c r="AAL119" s="66" t="str">
        <f t="shared" si="768"/>
        <v/>
      </c>
      <c r="AAM119" s="66" t="str">
        <f t="shared" si="769"/>
        <v/>
      </c>
      <c r="AAN119" s="66" t="str">
        <f t="shared" si="770"/>
        <v/>
      </c>
      <c r="AAO119" s="66" t="str">
        <f t="shared" si="771"/>
        <v/>
      </c>
      <c r="AAP119" s="66" t="str">
        <f t="shared" si="772"/>
        <v/>
      </c>
      <c r="AAQ119" s="66" t="str">
        <f t="shared" si="773"/>
        <v/>
      </c>
      <c r="AAR119" s="66" t="str">
        <f t="shared" si="774"/>
        <v/>
      </c>
      <c r="AAS119" s="66" t="str">
        <f t="shared" si="775"/>
        <v/>
      </c>
      <c r="AAT119" s="66" t="str">
        <f t="shared" si="776"/>
        <v/>
      </c>
      <c r="AAU119" s="66" t="str">
        <f t="shared" si="777"/>
        <v/>
      </c>
      <c r="AAV119" s="66" t="str">
        <f t="shared" si="778"/>
        <v/>
      </c>
      <c r="AAW119" s="66" t="str">
        <f t="shared" si="779"/>
        <v/>
      </c>
      <c r="AAX119" s="66" t="str">
        <f t="shared" si="780"/>
        <v/>
      </c>
      <c r="AAY119" s="66" t="str">
        <f t="shared" si="781"/>
        <v/>
      </c>
      <c r="AAZ119" s="66" t="str">
        <f t="shared" si="782"/>
        <v/>
      </c>
      <c r="ABA119" s="66" t="str">
        <f t="shared" si="783"/>
        <v/>
      </c>
      <c r="ABB119" s="66" t="str">
        <f t="shared" si="784"/>
        <v/>
      </c>
      <c r="ABC119" s="66" t="str">
        <f t="shared" si="785"/>
        <v/>
      </c>
      <c r="ABD119" s="66" t="str">
        <f t="shared" si="786"/>
        <v/>
      </c>
      <c r="ABE119" s="66" t="str">
        <f t="shared" si="787"/>
        <v/>
      </c>
      <c r="ABF119" s="66" t="str">
        <f t="shared" si="788"/>
        <v/>
      </c>
      <c r="ABG119" s="66" t="str">
        <f t="shared" si="789"/>
        <v/>
      </c>
      <c r="ABH119" s="66" t="str">
        <f t="shared" si="790"/>
        <v/>
      </c>
      <c r="ABI119" s="66" t="str">
        <f t="shared" si="791"/>
        <v/>
      </c>
      <c r="ABJ119" s="66" t="str">
        <f t="shared" si="792"/>
        <v/>
      </c>
      <c r="ABK119" s="66" t="str">
        <f t="shared" si="793"/>
        <v/>
      </c>
      <c r="ABL119" s="66" t="str">
        <f t="shared" si="794"/>
        <v/>
      </c>
      <c r="ABM119" s="66" t="str">
        <f t="shared" si="795"/>
        <v/>
      </c>
      <c r="ABN119" s="66" t="str">
        <f t="shared" si="796"/>
        <v/>
      </c>
      <c r="ABO119" s="66" t="str">
        <f t="shared" si="797"/>
        <v/>
      </c>
      <c r="ABP119" s="66" t="str">
        <f t="shared" si="798"/>
        <v/>
      </c>
      <c r="ABQ119" s="66" t="str">
        <f t="shared" si="799"/>
        <v/>
      </c>
      <c r="ABR119" s="66" t="str">
        <f t="shared" si="800"/>
        <v/>
      </c>
      <c r="ABS119" s="66" t="str">
        <f t="shared" si="801"/>
        <v/>
      </c>
      <c r="ABT119" s="66" t="str">
        <f t="shared" si="802"/>
        <v/>
      </c>
      <c r="ABU119" s="66" t="str">
        <f t="shared" si="803"/>
        <v/>
      </c>
      <c r="ABV119" s="66" t="str">
        <f t="shared" si="804"/>
        <v/>
      </c>
      <c r="ABW119" s="66" t="str">
        <f t="shared" si="805"/>
        <v/>
      </c>
      <c r="ABX119" s="66" t="str">
        <f t="shared" si="806"/>
        <v/>
      </c>
      <c r="ABY119" s="66" t="str">
        <f t="shared" si="807"/>
        <v/>
      </c>
      <c r="ABZ119" s="66" t="str">
        <f t="shared" si="808"/>
        <v/>
      </c>
      <c r="ACA119" s="66" t="str">
        <f t="shared" si="809"/>
        <v/>
      </c>
      <c r="ACB119" s="66" t="str">
        <f t="shared" si="810"/>
        <v/>
      </c>
      <c r="ACC119" s="66" t="str">
        <f t="shared" si="811"/>
        <v/>
      </c>
      <c r="ACD119" s="66" t="str">
        <f t="shared" si="812"/>
        <v/>
      </c>
      <c r="ACE119" s="66" t="str">
        <f t="shared" si="813"/>
        <v/>
      </c>
      <c r="ACF119" s="66" t="str">
        <f t="shared" si="814"/>
        <v/>
      </c>
      <c r="ACG119" s="66" t="str">
        <f t="shared" si="815"/>
        <v/>
      </c>
      <c r="ACH119" s="66" t="str">
        <f t="shared" si="816"/>
        <v/>
      </c>
      <c r="ACI119" s="66" t="str">
        <f t="shared" si="817"/>
        <v/>
      </c>
      <c r="ACJ119" s="66" t="str">
        <f t="shared" si="818"/>
        <v/>
      </c>
      <c r="ACK119" s="66" t="str">
        <f t="shared" si="819"/>
        <v/>
      </c>
      <c r="ACL119" s="66" t="str">
        <f t="shared" si="820"/>
        <v/>
      </c>
      <c r="ACM119" s="66" t="str">
        <f t="shared" ref="ACM119:ACN119" si="877">IF(AND(ACS$3="Unit", ACL119=""), "", IF(AND(ACS$3="Unit", ACL119="-"),"", IF(ACS$3="Unit", "kg/GJ delivered", IF(AND(NY119&lt;&gt;"", NY119&lt;&gt;"-", NX119="-"),"", IF($H119="","", IF(NX119="nd", "",IF(NX119="&lt;n.a.&gt;", "", IF(NY119="#/MJ", "", IF(NY119="kg/GJ delivered",NX119,IF(NY119="g/MJ delivered",NX119,IF(NY119="kg/MJ delivered",NX119*1000,IF(NY119="mg/MJ delivered",NX119/1000,IF(NY119="g/kg",((NX119)*(1/$I119)*(1/$H119)),IF(NY119="mg/kg",((NX119/1000)*(1/$I119)*(1/$H119)),IF(NY119="mg/MJ delivered",NX119/1000,IF(NY119="-","","Error"))))))))))))))))</f>
        <v/>
      </c>
      <c r="ACN119" s="66" t="str">
        <f t="shared" si="877"/>
        <v/>
      </c>
      <c r="ACO119" s="66" t="str">
        <f t="shared" si="822"/>
        <v/>
      </c>
      <c r="ACP119" s="66" t="str">
        <f t="shared" si="823"/>
        <v/>
      </c>
      <c r="ACQ119" s="66" t="str">
        <f t="shared" si="824"/>
        <v/>
      </c>
      <c r="ACR119" s="66" t="str">
        <f t="shared" si="825"/>
        <v/>
      </c>
      <c r="ACS119" s="66" t="str">
        <f t="shared" si="826"/>
        <v/>
      </c>
      <c r="ACT119" s="66" t="str">
        <f t="shared" si="827"/>
        <v/>
      </c>
    </row>
    <row r="120" spans="2:774" ht="15.75" customHeight="1" x14ac:dyDescent="0.25">
      <c r="B120" s="158">
        <v>50</v>
      </c>
      <c r="C120" s="66" t="s">
        <v>258</v>
      </c>
      <c r="D120" s="66" t="s">
        <v>255</v>
      </c>
      <c r="E120" s="156" t="s">
        <v>62</v>
      </c>
      <c r="F120" s="66" t="s">
        <v>62</v>
      </c>
      <c r="G120" s="66" t="s">
        <v>1567</v>
      </c>
      <c r="H120" s="126">
        <v>0.42130000000000001</v>
      </c>
      <c r="I120" s="130">
        <f>'Heating Values'!$D$29</f>
        <v>43.26</v>
      </c>
      <c r="J120" s="66" t="str">
        <f t="shared" si="449"/>
        <v>LPG, Modern, CN</v>
      </c>
      <c r="K120" s="66" t="s">
        <v>1589</v>
      </c>
      <c r="L120" s="161"/>
      <c r="M120" s="161"/>
      <c r="N120" s="161"/>
      <c r="O120" s="66" t="s">
        <v>2232</v>
      </c>
      <c r="P120" s="66" t="str">
        <f t="shared" si="852"/>
        <v>CN</v>
      </c>
      <c r="Q120" s="66" t="s">
        <v>87</v>
      </c>
      <c r="R120" s="166">
        <v>1.0300000000000001E-3</v>
      </c>
      <c r="S120" s="158" t="s">
        <v>173</v>
      </c>
      <c r="T120" s="166">
        <v>5.4000000000000002E-7</v>
      </c>
      <c r="U120" s="158" t="s">
        <v>173</v>
      </c>
      <c r="V120" s="158" t="s">
        <v>128</v>
      </c>
      <c r="W120" s="158" t="s">
        <v>128</v>
      </c>
      <c r="X120" s="163">
        <v>0.153</v>
      </c>
      <c r="Y120" s="158" t="s">
        <v>173</v>
      </c>
      <c r="Z120" s="166">
        <v>1.5800000000000001E-5</v>
      </c>
      <c r="AA120" s="158" t="s">
        <v>173</v>
      </c>
      <c r="AB120" s="158" t="s">
        <v>128</v>
      </c>
      <c r="AC120" s="158" t="s">
        <v>128</v>
      </c>
      <c r="AD120" s="158" t="s">
        <v>128</v>
      </c>
      <c r="AE120" s="158" t="s">
        <v>128</v>
      </c>
      <c r="AF120" s="166">
        <v>2.3999999999999998E-4</v>
      </c>
      <c r="AG120" s="158" t="s">
        <v>173</v>
      </c>
      <c r="AH120" s="166">
        <v>4.0500000000000002E-6</v>
      </c>
      <c r="AI120" s="158" t="s">
        <v>173</v>
      </c>
      <c r="AJ120" s="158" t="s">
        <v>128</v>
      </c>
      <c r="AK120" s="158" t="s">
        <v>128</v>
      </c>
      <c r="AL120" s="158" t="s">
        <v>128</v>
      </c>
      <c r="AM120" s="158" t="s">
        <v>128</v>
      </c>
      <c r="AN120" s="158" t="s">
        <v>128</v>
      </c>
      <c r="AO120" s="158" t="s">
        <v>128</v>
      </c>
      <c r="AP120" s="166">
        <v>1.29E-8</v>
      </c>
      <c r="AQ120" s="158" t="s">
        <v>173</v>
      </c>
      <c r="AR120" s="158" t="s">
        <v>128</v>
      </c>
      <c r="AS120" s="158" t="s">
        <v>128</v>
      </c>
      <c r="AT120" s="158" t="s">
        <v>128</v>
      </c>
      <c r="AU120" s="158" t="s">
        <v>128</v>
      </c>
      <c r="AV120" s="158" t="s">
        <v>128</v>
      </c>
      <c r="AW120" s="158" t="s">
        <v>128</v>
      </c>
      <c r="AX120" s="158" t="s">
        <v>128</v>
      </c>
      <c r="AY120" s="158" t="s">
        <v>128</v>
      </c>
      <c r="AZ120" s="158" t="s">
        <v>128</v>
      </c>
      <c r="BA120" s="158" t="s">
        <v>128</v>
      </c>
      <c r="BB120" s="158" t="s">
        <v>128</v>
      </c>
      <c r="BC120" s="158" t="s">
        <v>128</v>
      </c>
      <c r="BD120" s="158" t="s">
        <v>128</v>
      </c>
      <c r="BE120" s="158" t="s">
        <v>128</v>
      </c>
      <c r="BF120" s="166">
        <v>5.4675496688741727E-6</v>
      </c>
      <c r="BG120" s="158" t="s">
        <v>173</v>
      </c>
      <c r="BH120" s="166">
        <v>3.655629139072848E-8</v>
      </c>
      <c r="BI120" s="158" t="s">
        <v>173</v>
      </c>
      <c r="BJ120" s="166">
        <v>1.6688741721854307E-6</v>
      </c>
      <c r="BK120" s="158" t="s">
        <v>173</v>
      </c>
      <c r="BL120" s="166">
        <v>4.927152317880795E-8</v>
      </c>
      <c r="BM120" s="158" t="s">
        <v>173</v>
      </c>
      <c r="BN120" s="166">
        <v>6.0397350993377484E-8</v>
      </c>
      <c r="BO120" s="158" t="s">
        <v>173</v>
      </c>
      <c r="BP120" s="166">
        <v>2.5430463576158942E-7</v>
      </c>
      <c r="BQ120" s="158" t="s">
        <v>173</v>
      </c>
      <c r="BR120" s="166">
        <v>1.1284768211920528E-7</v>
      </c>
      <c r="BS120" s="158" t="s">
        <v>173</v>
      </c>
      <c r="BT120" s="158" t="s">
        <v>128</v>
      </c>
      <c r="BU120" s="158" t="s">
        <v>128</v>
      </c>
      <c r="BV120" s="158" t="s">
        <v>128</v>
      </c>
      <c r="BW120" s="158" t="s">
        <v>128</v>
      </c>
      <c r="BX120" s="166">
        <v>1.652980132450331E-7</v>
      </c>
      <c r="BY120" s="158" t="s">
        <v>173</v>
      </c>
      <c r="BZ120" s="166">
        <v>9.3774834437086098E-8</v>
      </c>
      <c r="CA120" s="158" t="s">
        <v>173</v>
      </c>
      <c r="CB120" s="158" t="s">
        <v>128</v>
      </c>
      <c r="CC120" s="158" t="s">
        <v>128</v>
      </c>
      <c r="CD120" s="158" t="s">
        <v>128</v>
      </c>
      <c r="CE120" s="158" t="s">
        <v>128</v>
      </c>
      <c r="CF120" s="166">
        <v>2.7019867549668877E-7</v>
      </c>
      <c r="CG120" s="158" t="s">
        <v>173</v>
      </c>
      <c r="CH120" s="158" t="s">
        <v>128</v>
      </c>
      <c r="CI120" s="158" t="s">
        <v>128</v>
      </c>
      <c r="CJ120" s="158" t="s">
        <v>128</v>
      </c>
      <c r="CK120" s="158" t="s">
        <v>128</v>
      </c>
      <c r="CL120" s="166">
        <v>1.3350993377483446E-7</v>
      </c>
      <c r="CM120" s="158" t="s">
        <v>173</v>
      </c>
      <c r="CN120" s="166">
        <v>3.6715231788079472E-7</v>
      </c>
      <c r="CO120" s="158" t="s">
        <v>173</v>
      </c>
      <c r="CP120" s="166">
        <v>2.2251655629139072E-6</v>
      </c>
      <c r="CQ120" s="158" t="s">
        <v>173</v>
      </c>
      <c r="CR120" s="166">
        <v>3.687417218543046E-6</v>
      </c>
      <c r="CS120" s="158" t="s">
        <v>173</v>
      </c>
      <c r="CT120" s="158" t="s">
        <v>128</v>
      </c>
      <c r="CU120" s="158" t="s">
        <v>128</v>
      </c>
      <c r="CV120" s="158" t="s">
        <v>128</v>
      </c>
      <c r="CW120" s="158" t="s">
        <v>128</v>
      </c>
      <c r="CX120" s="166">
        <v>1.1125827814569537E-8</v>
      </c>
      <c r="CY120" s="158" t="s">
        <v>173</v>
      </c>
      <c r="CZ120" s="166">
        <v>1.5735099337748345E-7</v>
      </c>
      <c r="DA120" s="158" t="s">
        <v>173</v>
      </c>
      <c r="DB120" s="166">
        <v>7.470198675496689E-8</v>
      </c>
      <c r="DC120" s="158" t="s">
        <v>173</v>
      </c>
      <c r="DD120" s="166">
        <v>2.1933774834437089E-7</v>
      </c>
      <c r="DE120" s="158" t="s">
        <v>173</v>
      </c>
      <c r="DF120" s="158" t="s">
        <v>128</v>
      </c>
      <c r="DG120" s="158" t="s">
        <v>128</v>
      </c>
      <c r="DH120" s="166">
        <v>7.9470198675496695E-9</v>
      </c>
      <c r="DI120" s="158" t="s">
        <v>173</v>
      </c>
      <c r="DJ120" s="166">
        <v>7.9470198675496695E-9</v>
      </c>
      <c r="DK120" s="158" t="s">
        <v>173</v>
      </c>
      <c r="DL120" s="158" t="s">
        <v>128</v>
      </c>
      <c r="DM120" s="158" t="s">
        <v>128</v>
      </c>
      <c r="DN120" s="166">
        <v>3.1788079470198678E-8</v>
      </c>
      <c r="DO120" s="158" t="s">
        <v>173</v>
      </c>
      <c r="DP120" s="158" t="s">
        <v>128</v>
      </c>
      <c r="DQ120" s="158" t="s">
        <v>128</v>
      </c>
      <c r="DR120" s="166">
        <v>5.4198675496688756E-7</v>
      </c>
      <c r="DS120" s="158" t="s">
        <v>173</v>
      </c>
      <c r="DT120" s="158" t="s">
        <v>128</v>
      </c>
      <c r="DU120" s="158" t="s">
        <v>128</v>
      </c>
      <c r="DV120" s="158" t="s">
        <v>128</v>
      </c>
      <c r="DW120" s="158" t="s">
        <v>128</v>
      </c>
      <c r="DX120" s="166">
        <v>7.9470198675496695E-9</v>
      </c>
      <c r="DY120" s="158" t="s">
        <v>173</v>
      </c>
      <c r="DZ120" s="166">
        <v>3.1788079470198678E-8</v>
      </c>
      <c r="EA120" s="158" t="s">
        <v>173</v>
      </c>
      <c r="EB120" s="158" t="s">
        <v>128</v>
      </c>
      <c r="EC120" s="158" t="s">
        <v>128</v>
      </c>
      <c r="ED120" s="158" t="s">
        <v>128</v>
      </c>
      <c r="EE120" s="158" t="s">
        <v>128</v>
      </c>
      <c r="EF120" s="158" t="s">
        <v>128</v>
      </c>
      <c r="EG120" s="158" t="s">
        <v>128</v>
      </c>
      <c r="EH120" s="158" t="s">
        <v>128</v>
      </c>
      <c r="EI120" s="158" t="s">
        <v>128</v>
      </c>
      <c r="EJ120" s="158" t="s">
        <v>128</v>
      </c>
      <c r="EK120" s="158" t="s">
        <v>128</v>
      </c>
      <c r="EL120" s="158" t="s">
        <v>128</v>
      </c>
      <c r="EM120" s="158" t="s">
        <v>128</v>
      </c>
      <c r="EN120" s="158" t="s">
        <v>128</v>
      </c>
      <c r="EO120" s="158" t="s">
        <v>128</v>
      </c>
      <c r="EP120" s="158" t="s">
        <v>128</v>
      </c>
      <c r="EQ120" s="158" t="s">
        <v>128</v>
      </c>
      <c r="ER120" s="158" t="s">
        <v>128</v>
      </c>
      <c r="ES120" s="158" t="s">
        <v>128</v>
      </c>
      <c r="ET120" s="158" t="s">
        <v>128</v>
      </c>
      <c r="EU120" s="158" t="s">
        <v>128</v>
      </c>
      <c r="EV120" s="166">
        <v>1.0966887417218545E-7</v>
      </c>
      <c r="EW120" s="158" t="s">
        <v>173</v>
      </c>
      <c r="EX120" s="166">
        <v>1.20158940397351E-5</v>
      </c>
      <c r="EY120" s="158" t="s">
        <v>173</v>
      </c>
      <c r="EZ120" s="158" t="s">
        <v>128</v>
      </c>
      <c r="FA120" s="158" t="s">
        <v>128</v>
      </c>
      <c r="FB120" s="158" t="s">
        <v>128</v>
      </c>
      <c r="FC120" s="158" t="s">
        <v>128</v>
      </c>
      <c r="FD120" s="158" t="s">
        <v>128</v>
      </c>
      <c r="FE120" s="158" t="s">
        <v>128</v>
      </c>
      <c r="FF120" s="158" t="s">
        <v>128</v>
      </c>
      <c r="FG120" s="158" t="s">
        <v>128</v>
      </c>
      <c r="FH120" s="158" t="s">
        <v>128</v>
      </c>
      <c r="FI120" s="158" t="s">
        <v>128</v>
      </c>
      <c r="FJ120" s="158" t="s">
        <v>128</v>
      </c>
      <c r="FK120" s="158" t="s">
        <v>128</v>
      </c>
      <c r="FL120" s="158" t="s">
        <v>128</v>
      </c>
      <c r="FM120" s="158" t="s">
        <v>128</v>
      </c>
      <c r="FN120" s="158" t="s">
        <v>128</v>
      </c>
      <c r="FO120" s="158" t="s">
        <v>128</v>
      </c>
      <c r="FP120" s="158" t="s">
        <v>128</v>
      </c>
      <c r="FQ120" s="158" t="s">
        <v>128</v>
      </c>
      <c r="FR120" s="158" t="s">
        <v>128</v>
      </c>
      <c r="FS120" s="158" t="s">
        <v>128</v>
      </c>
      <c r="FT120" s="158" t="s">
        <v>128</v>
      </c>
      <c r="FU120" s="158" t="s">
        <v>128</v>
      </c>
      <c r="FV120" s="158" t="s">
        <v>128</v>
      </c>
      <c r="FW120" s="158" t="s">
        <v>128</v>
      </c>
      <c r="FX120" s="158" t="s">
        <v>128</v>
      </c>
      <c r="FY120" s="158" t="s">
        <v>128</v>
      </c>
      <c r="FZ120" s="158" t="s">
        <v>128</v>
      </c>
      <c r="GA120" s="158" t="s">
        <v>128</v>
      </c>
      <c r="GB120" s="158" t="s">
        <v>128</v>
      </c>
      <c r="GC120" s="158" t="s">
        <v>128</v>
      </c>
      <c r="GD120" s="158" t="s">
        <v>128</v>
      </c>
      <c r="GE120" s="158" t="s">
        <v>128</v>
      </c>
      <c r="GF120" s="158" t="s">
        <v>128</v>
      </c>
      <c r="GG120" s="158" t="s">
        <v>128</v>
      </c>
      <c r="GH120" s="158" t="s">
        <v>128</v>
      </c>
      <c r="GI120" s="158" t="s">
        <v>128</v>
      </c>
      <c r="GJ120" s="158" t="s">
        <v>128</v>
      </c>
      <c r="GK120" s="158" t="s">
        <v>128</v>
      </c>
      <c r="GL120" s="158" t="s">
        <v>128</v>
      </c>
      <c r="GM120" s="158" t="s">
        <v>128</v>
      </c>
      <c r="GN120" s="158" t="s">
        <v>128</v>
      </c>
      <c r="GO120" s="158" t="s">
        <v>128</v>
      </c>
      <c r="GP120" s="158" t="s">
        <v>128</v>
      </c>
      <c r="GQ120" s="158" t="s">
        <v>128</v>
      </c>
      <c r="GR120" s="158" t="s">
        <v>128</v>
      </c>
      <c r="GS120" s="158" t="s">
        <v>128</v>
      </c>
      <c r="GT120" s="158" t="s">
        <v>128</v>
      </c>
      <c r="GU120" s="158" t="s">
        <v>128</v>
      </c>
      <c r="GV120" s="158" t="s">
        <v>128</v>
      </c>
      <c r="GW120" s="158" t="s">
        <v>128</v>
      </c>
      <c r="GX120" s="158" t="s">
        <v>128</v>
      </c>
      <c r="GY120" s="158" t="s">
        <v>128</v>
      </c>
      <c r="GZ120" s="158" t="s">
        <v>128</v>
      </c>
      <c r="HA120" s="158" t="s">
        <v>128</v>
      </c>
      <c r="HB120" s="158" t="s">
        <v>128</v>
      </c>
      <c r="HC120" s="158" t="s">
        <v>128</v>
      </c>
      <c r="HD120" s="158" t="s">
        <v>128</v>
      </c>
      <c r="HE120" s="158" t="s">
        <v>128</v>
      </c>
      <c r="HF120" s="158" t="s">
        <v>128</v>
      </c>
      <c r="HG120" s="158" t="s">
        <v>128</v>
      </c>
      <c r="HH120" s="158" t="s">
        <v>128</v>
      </c>
      <c r="HI120" s="158" t="s">
        <v>128</v>
      </c>
      <c r="HJ120" s="158" t="s">
        <v>128</v>
      </c>
      <c r="HK120" s="158" t="s">
        <v>128</v>
      </c>
      <c r="HL120" s="158" t="s">
        <v>128</v>
      </c>
      <c r="HM120" s="158" t="s">
        <v>128</v>
      </c>
      <c r="HN120" s="158" t="s">
        <v>128</v>
      </c>
      <c r="HO120" s="158" t="s">
        <v>128</v>
      </c>
      <c r="HP120" s="158" t="s">
        <v>128</v>
      </c>
      <c r="HQ120" s="158" t="s">
        <v>128</v>
      </c>
      <c r="HR120" s="158" t="s">
        <v>128</v>
      </c>
      <c r="HS120" s="158" t="s">
        <v>128</v>
      </c>
      <c r="HT120" s="158" t="s">
        <v>128</v>
      </c>
      <c r="HU120" s="158" t="s">
        <v>128</v>
      </c>
      <c r="HV120" s="158" t="s">
        <v>128</v>
      </c>
      <c r="HW120" s="158" t="s">
        <v>128</v>
      </c>
      <c r="HX120" s="158" t="s">
        <v>128</v>
      </c>
      <c r="HY120" s="158" t="s">
        <v>128</v>
      </c>
      <c r="HZ120" s="158" t="s">
        <v>128</v>
      </c>
      <c r="IA120" s="158" t="s">
        <v>128</v>
      </c>
      <c r="IB120" s="158" t="s">
        <v>128</v>
      </c>
      <c r="IC120" s="158" t="s">
        <v>128</v>
      </c>
      <c r="ID120" s="158" t="s">
        <v>128</v>
      </c>
      <c r="IE120" s="158" t="s">
        <v>128</v>
      </c>
      <c r="IF120" s="158" t="s">
        <v>128</v>
      </c>
      <c r="IG120" s="158" t="s">
        <v>128</v>
      </c>
      <c r="IH120" s="158" t="s">
        <v>128</v>
      </c>
      <c r="II120" s="158" t="s">
        <v>128</v>
      </c>
      <c r="IJ120" s="158" t="s">
        <v>128</v>
      </c>
      <c r="IK120" s="158" t="s">
        <v>128</v>
      </c>
      <c r="IL120" s="158" t="s">
        <v>128</v>
      </c>
      <c r="IM120" s="158" t="s">
        <v>128</v>
      </c>
      <c r="IN120" s="158" t="s">
        <v>128</v>
      </c>
      <c r="IO120" s="158" t="s">
        <v>128</v>
      </c>
      <c r="IP120" s="158" t="s">
        <v>128</v>
      </c>
      <c r="IQ120" s="158" t="s">
        <v>128</v>
      </c>
      <c r="IR120" s="158" t="s">
        <v>128</v>
      </c>
      <c r="IS120" s="158" t="s">
        <v>128</v>
      </c>
      <c r="IT120" s="158" t="s">
        <v>128</v>
      </c>
      <c r="IU120" s="158" t="s">
        <v>128</v>
      </c>
      <c r="IV120" s="158" t="s">
        <v>128</v>
      </c>
      <c r="IW120" s="158" t="s">
        <v>128</v>
      </c>
      <c r="IX120" s="158" t="s">
        <v>128</v>
      </c>
      <c r="IY120" s="158" t="s">
        <v>128</v>
      </c>
      <c r="IZ120" s="158" t="s">
        <v>128</v>
      </c>
      <c r="JA120" s="158" t="s">
        <v>128</v>
      </c>
      <c r="JB120" s="158" t="s">
        <v>128</v>
      </c>
      <c r="JC120" s="158" t="s">
        <v>128</v>
      </c>
      <c r="JD120" s="158" t="s">
        <v>128</v>
      </c>
      <c r="JE120" s="158" t="s">
        <v>128</v>
      </c>
      <c r="JF120" s="158" t="s">
        <v>128</v>
      </c>
      <c r="JG120" s="158" t="s">
        <v>128</v>
      </c>
      <c r="JH120" s="158" t="s">
        <v>128</v>
      </c>
      <c r="JI120" s="158" t="s">
        <v>128</v>
      </c>
      <c r="JJ120" s="158" t="s">
        <v>128</v>
      </c>
      <c r="JK120" s="158" t="s">
        <v>128</v>
      </c>
      <c r="JL120" s="158" t="s">
        <v>128</v>
      </c>
      <c r="JM120" s="158" t="s">
        <v>128</v>
      </c>
      <c r="JN120" s="158" t="s">
        <v>128</v>
      </c>
      <c r="JO120" s="158" t="s">
        <v>128</v>
      </c>
      <c r="JP120" s="158" t="s">
        <v>128</v>
      </c>
      <c r="JQ120" s="158" t="s">
        <v>128</v>
      </c>
      <c r="JR120" s="158" t="s">
        <v>128</v>
      </c>
      <c r="JS120" s="158" t="s">
        <v>128</v>
      </c>
      <c r="JT120" s="158" t="s">
        <v>128</v>
      </c>
      <c r="JU120" s="158" t="s">
        <v>128</v>
      </c>
      <c r="JV120" s="158" t="s">
        <v>128</v>
      </c>
      <c r="JW120" s="158" t="s">
        <v>128</v>
      </c>
      <c r="JX120" s="158" t="s">
        <v>128</v>
      </c>
      <c r="JY120" s="158" t="s">
        <v>128</v>
      </c>
      <c r="JZ120" s="158" t="s">
        <v>128</v>
      </c>
      <c r="KA120" s="158" t="s">
        <v>128</v>
      </c>
      <c r="KB120" s="158" t="s">
        <v>128</v>
      </c>
      <c r="KC120" s="158" t="s">
        <v>128</v>
      </c>
      <c r="KD120" s="158" t="s">
        <v>128</v>
      </c>
      <c r="KE120" s="158" t="s">
        <v>128</v>
      </c>
      <c r="KF120" s="158" t="s">
        <v>128</v>
      </c>
      <c r="KG120" s="158" t="s">
        <v>128</v>
      </c>
      <c r="KH120" s="158" t="s">
        <v>128</v>
      </c>
      <c r="KI120" s="158" t="s">
        <v>128</v>
      </c>
      <c r="KJ120" s="158" t="s">
        <v>128</v>
      </c>
      <c r="KK120" s="158" t="s">
        <v>128</v>
      </c>
      <c r="KL120" s="158" t="s">
        <v>128</v>
      </c>
      <c r="KM120" s="158" t="s">
        <v>128</v>
      </c>
      <c r="KN120" s="158" t="s">
        <v>128</v>
      </c>
      <c r="KO120" s="158" t="s">
        <v>128</v>
      </c>
      <c r="KP120" s="158" t="s">
        <v>128</v>
      </c>
      <c r="KQ120" s="158" t="s">
        <v>128</v>
      </c>
      <c r="KR120" s="158" t="s">
        <v>128</v>
      </c>
      <c r="KS120" s="158" t="s">
        <v>128</v>
      </c>
      <c r="KT120" s="158" t="s">
        <v>128</v>
      </c>
      <c r="KU120" s="158" t="s">
        <v>128</v>
      </c>
      <c r="KV120" s="158" t="s">
        <v>128</v>
      </c>
      <c r="KW120" s="158" t="s">
        <v>128</v>
      </c>
      <c r="KX120" s="158" t="s">
        <v>128</v>
      </c>
      <c r="KY120" s="158" t="s">
        <v>128</v>
      </c>
      <c r="KZ120" s="158" t="s">
        <v>128</v>
      </c>
      <c r="LA120" s="158" t="s">
        <v>128</v>
      </c>
      <c r="LB120" s="158" t="s">
        <v>128</v>
      </c>
      <c r="LC120" s="158" t="s">
        <v>128</v>
      </c>
      <c r="LD120" s="158" t="s">
        <v>128</v>
      </c>
      <c r="LE120" s="158" t="s">
        <v>128</v>
      </c>
      <c r="LF120" s="158" t="s">
        <v>128</v>
      </c>
      <c r="LG120" s="158" t="s">
        <v>128</v>
      </c>
      <c r="LH120" s="158" t="s">
        <v>128</v>
      </c>
      <c r="LI120" s="158" t="s">
        <v>128</v>
      </c>
      <c r="LJ120" s="158" t="s">
        <v>128</v>
      </c>
      <c r="LK120" s="158" t="s">
        <v>128</v>
      </c>
      <c r="LL120" s="158" t="s">
        <v>128</v>
      </c>
      <c r="LM120" s="158" t="s">
        <v>128</v>
      </c>
      <c r="LN120" s="158" t="s">
        <v>128</v>
      </c>
      <c r="LO120" s="158" t="s">
        <v>128</v>
      </c>
      <c r="LP120" s="158" t="s">
        <v>128</v>
      </c>
      <c r="LQ120" s="158" t="s">
        <v>128</v>
      </c>
      <c r="LR120" s="158" t="s">
        <v>128</v>
      </c>
      <c r="LS120" s="158" t="s">
        <v>128</v>
      </c>
      <c r="LT120" s="158" t="s">
        <v>128</v>
      </c>
      <c r="LU120" s="158" t="s">
        <v>128</v>
      </c>
      <c r="LV120" s="158" t="s">
        <v>128</v>
      </c>
      <c r="LW120" s="158" t="s">
        <v>128</v>
      </c>
      <c r="LX120" s="158" t="s">
        <v>128</v>
      </c>
      <c r="LY120" s="158" t="s">
        <v>128</v>
      </c>
      <c r="LZ120" s="158" t="s">
        <v>128</v>
      </c>
      <c r="MA120" s="158" t="s">
        <v>128</v>
      </c>
      <c r="MB120" s="158" t="s">
        <v>128</v>
      </c>
      <c r="MC120" s="158" t="s">
        <v>128</v>
      </c>
      <c r="MD120" s="158" t="s">
        <v>128</v>
      </c>
      <c r="ME120" s="158" t="s">
        <v>128</v>
      </c>
      <c r="MF120" s="158" t="s">
        <v>128</v>
      </c>
      <c r="MG120" s="158" t="s">
        <v>128</v>
      </c>
      <c r="MH120" s="158" t="s">
        <v>128</v>
      </c>
      <c r="MI120" s="158" t="s">
        <v>128</v>
      </c>
      <c r="MJ120" s="158" t="s">
        <v>128</v>
      </c>
      <c r="MK120" s="158" t="s">
        <v>128</v>
      </c>
      <c r="ML120" s="158" t="s">
        <v>128</v>
      </c>
      <c r="MM120" s="158" t="s">
        <v>128</v>
      </c>
      <c r="MN120" s="158" t="s">
        <v>128</v>
      </c>
      <c r="MO120" s="158" t="s">
        <v>128</v>
      </c>
      <c r="MP120" s="158" t="s">
        <v>128</v>
      </c>
      <c r="MQ120" s="158" t="s">
        <v>128</v>
      </c>
      <c r="MR120" s="158" t="s">
        <v>128</v>
      </c>
      <c r="MS120" s="158" t="s">
        <v>128</v>
      </c>
      <c r="MT120" s="158" t="s">
        <v>128</v>
      </c>
      <c r="MU120" s="158" t="s">
        <v>128</v>
      </c>
      <c r="MV120" s="158" t="s">
        <v>128</v>
      </c>
      <c r="MW120" s="158" t="s">
        <v>128</v>
      </c>
      <c r="MX120" s="158" t="s">
        <v>128</v>
      </c>
      <c r="MY120" s="158" t="s">
        <v>128</v>
      </c>
      <c r="MZ120" s="158" t="s">
        <v>128</v>
      </c>
      <c r="NA120" s="158" t="s">
        <v>128</v>
      </c>
      <c r="NB120" s="158" t="s">
        <v>128</v>
      </c>
      <c r="NC120" s="158" t="s">
        <v>128</v>
      </c>
      <c r="ND120" s="158" t="s">
        <v>128</v>
      </c>
      <c r="NE120" s="158" t="s">
        <v>128</v>
      </c>
      <c r="NF120" s="158" t="s">
        <v>128</v>
      </c>
      <c r="NG120" s="158" t="s">
        <v>128</v>
      </c>
      <c r="NH120" s="158" t="s">
        <v>128</v>
      </c>
      <c r="NI120" s="158" t="s">
        <v>128</v>
      </c>
      <c r="NJ120" s="158" t="s">
        <v>128</v>
      </c>
      <c r="NK120" s="158" t="s">
        <v>128</v>
      </c>
      <c r="NL120" s="158" t="s">
        <v>128</v>
      </c>
      <c r="NM120" s="158" t="s">
        <v>128</v>
      </c>
      <c r="NN120" s="158" t="s">
        <v>128</v>
      </c>
      <c r="NO120" s="158" t="s">
        <v>128</v>
      </c>
      <c r="NP120" s="158" t="s">
        <v>128</v>
      </c>
      <c r="NQ120" s="158" t="s">
        <v>128</v>
      </c>
      <c r="NR120" s="158" t="s">
        <v>128</v>
      </c>
      <c r="NS120" s="158" t="s">
        <v>128</v>
      </c>
      <c r="NT120" s="158" t="s">
        <v>128</v>
      </c>
      <c r="NU120" s="158" t="s">
        <v>128</v>
      </c>
      <c r="NV120" s="158" t="s">
        <v>128</v>
      </c>
      <c r="NW120" s="158" t="s">
        <v>128</v>
      </c>
      <c r="NX120" s="158" t="s">
        <v>128</v>
      </c>
      <c r="NY120" s="158" t="s">
        <v>128</v>
      </c>
      <c r="NZ120" s="158" t="s">
        <v>128</v>
      </c>
      <c r="OA120" s="158" t="s">
        <v>128</v>
      </c>
      <c r="OB120" s="158" t="s">
        <v>128</v>
      </c>
      <c r="OC120" s="158" t="s">
        <v>128</v>
      </c>
      <c r="OD120" s="158" t="s">
        <v>128</v>
      </c>
      <c r="OE120" s="170" t="s">
        <v>128</v>
      </c>
      <c r="OF120" s="181"/>
      <c r="OG120" s="175">
        <f t="shared" si="451"/>
        <v>1.03</v>
      </c>
      <c r="OH120" s="66" t="str">
        <f t="shared" si="452"/>
        <v>kg/GJ delivered</v>
      </c>
      <c r="OI120" s="160">
        <f t="shared" si="453"/>
        <v>5.4000000000000001E-4</v>
      </c>
      <c r="OJ120" s="66" t="str">
        <f t="shared" si="454"/>
        <v>kg/GJ delivered</v>
      </c>
      <c r="OK120" s="66" t="str">
        <f t="shared" si="455"/>
        <v/>
      </c>
      <c r="OL120" s="66" t="str">
        <f t="shared" si="456"/>
        <v/>
      </c>
      <c r="OM120" s="159">
        <f t="shared" si="457"/>
        <v>153</v>
      </c>
      <c r="ON120" s="66" t="str">
        <f t="shared" si="458"/>
        <v>kg/GJ delivered</v>
      </c>
      <c r="OO120" s="126">
        <f t="shared" si="459"/>
        <v>1.5800000000000002E-2</v>
      </c>
      <c r="OP120" s="66" t="str">
        <f t="shared" si="460"/>
        <v>kg/GJ delivered</v>
      </c>
      <c r="OQ120" s="66" t="str">
        <f t="shared" si="461"/>
        <v/>
      </c>
      <c r="OR120" s="66" t="str">
        <f t="shared" si="462"/>
        <v/>
      </c>
      <c r="OS120" s="66" t="str">
        <f t="shared" si="463"/>
        <v/>
      </c>
      <c r="OT120" s="66" t="str">
        <f t="shared" si="464"/>
        <v/>
      </c>
      <c r="OU120" s="126">
        <f t="shared" si="465"/>
        <v>0.24</v>
      </c>
      <c r="OV120" s="66" t="str">
        <f t="shared" si="466"/>
        <v>kg/GJ delivered</v>
      </c>
      <c r="OW120" s="160">
        <f t="shared" si="467"/>
        <v>4.0499999999999998E-3</v>
      </c>
      <c r="OX120" s="66" t="str">
        <f t="shared" si="468"/>
        <v>kg/GJ delivered</v>
      </c>
      <c r="OY120" s="66" t="str">
        <f t="shared" si="469"/>
        <v/>
      </c>
      <c r="OZ120" s="66" t="str">
        <f t="shared" si="470"/>
        <v/>
      </c>
      <c r="PA120" s="66" t="str">
        <f t="shared" si="471"/>
        <v/>
      </c>
      <c r="PB120" s="66" t="str">
        <f t="shared" si="472"/>
        <v/>
      </c>
      <c r="PC120" s="66" t="str">
        <f t="shared" si="473"/>
        <v/>
      </c>
      <c r="PD120" s="66" t="str">
        <f t="shared" si="474"/>
        <v/>
      </c>
      <c r="PE120" s="160">
        <f t="shared" si="475"/>
        <v>1.29E-5</v>
      </c>
      <c r="PF120" s="66" t="str">
        <f t="shared" si="476"/>
        <v>kg/GJ delivered</v>
      </c>
      <c r="PG120" s="66" t="str">
        <f t="shared" si="477"/>
        <v/>
      </c>
      <c r="PH120" s="66" t="str">
        <f t="shared" si="478"/>
        <v/>
      </c>
      <c r="PI120" s="66" t="str">
        <f t="shared" si="479"/>
        <v/>
      </c>
      <c r="PJ120" s="66" t="str">
        <f t="shared" si="480"/>
        <v/>
      </c>
      <c r="PK120" s="66" t="str">
        <f t="shared" si="481"/>
        <v/>
      </c>
      <c r="PL120" s="66" t="str">
        <f t="shared" si="482"/>
        <v/>
      </c>
      <c r="PM120" s="66" t="str">
        <f t="shared" si="483"/>
        <v/>
      </c>
      <c r="PN120" s="66" t="str">
        <f t="shared" si="484"/>
        <v/>
      </c>
      <c r="PO120" s="66" t="str">
        <f t="shared" si="485"/>
        <v/>
      </c>
      <c r="PP120" s="66" t="str">
        <f t="shared" si="486"/>
        <v/>
      </c>
      <c r="PQ120" s="66" t="str">
        <f t="shared" si="487"/>
        <v/>
      </c>
      <c r="PR120" s="66" t="str">
        <f t="shared" si="488"/>
        <v/>
      </c>
      <c r="PS120" s="66" t="str">
        <f t="shared" si="489"/>
        <v/>
      </c>
      <c r="PT120" s="66" t="str">
        <f t="shared" si="490"/>
        <v/>
      </c>
      <c r="PU120" s="160">
        <f t="shared" si="491"/>
        <v>5.4675496688741726E-3</v>
      </c>
      <c r="PV120" s="66" t="str">
        <f t="shared" si="492"/>
        <v>kg/GJ delivered</v>
      </c>
      <c r="PW120" s="160">
        <f t="shared" si="493"/>
        <v>3.6556291390728482E-5</v>
      </c>
      <c r="PX120" s="66" t="str">
        <f t="shared" si="494"/>
        <v>kg/GJ delivered</v>
      </c>
      <c r="PY120" s="160">
        <f t="shared" si="495"/>
        <v>1.6688741721854307E-3</v>
      </c>
      <c r="PZ120" s="66" t="str">
        <f t="shared" si="496"/>
        <v>kg/GJ delivered</v>
      </c>
      <c r="QA120" s="160">
        <f t="shared" si="497"/>
        <v>4.9271523178807951E-5</v>
      </c>
      <c r="QB120" s="66" t="str">
        <f t="shared" si="498"/>
        <v>kg/GJ delivered</v>
      </c>
      <c r="QC120" s="160">
        <f t="shared" si="499"/>
        <v>6.0397350993377481E-5</v>
      </c>
      <c r="QD120" s="66" t="str">
        <f t="shared" si="500"/>
        <v>kg/GJ delivered</v>
      </c>
      <c r="QE120" s="160">
        <f t="shared" si="501"/>
        <v>2.5430463576158943E-4</v>
      </c>
      <c r="QF120" s="66" t="str">
        <f t="shared" si="502"/>
        <v>kg/GJ delivered</v>
      </c>
      <c r="QG120" s="160">
        <f t="shared" si="503"/>
        <v>1.1284768211920528E-4</v>
      </c>
      <c r="QH120" s="66" t="str">
        <f t="shared" si="504"/>
        <v>kg/GJ delivered</v>
      </c>
      <c r="QI120" s="66" t="str">
        <f t="shared" si="505"/>
        <v/>
      </c>
      <c r="QJ120" s="66" t="str">
        <f t="shared" si="506"/>
        <v/>
      </c>
      <c r="QK120" s="66" t="str">
        <f t="shared" si="507"/>
        <v/>
      </c>
      <c r="QL120" s="66" t="str">
        <f t="shared" si="508"/>
        <v/>
      </c>
      <c r="QM120" s="160">
        <f t="shared" si="509"/>
        <v>1.6529801324503311E-4</v>
      </c>
      <c r="QN120" s="66" t="str">
        <f t="shared" si="510"/>
        <v>kg/GJ delivered</v>
      </c>
      <c r="QO120" s="160">
        <f t="shared" si="511"/>
        <v>9.3774834437086092E-5</v>
      </c>
      <c r="QP120" s="66" t="str">
        <f t="shared" si="512"/>
        <v>kg/GJ delivered</v>
      </c>
      <c r="QQ120" s="66" t="str">
        <f t="shared" si="513"/>
        <v/>
      </c>
      <c r="QR120" s="66" t="str">
        <f t="shared" si="514"/>
        <v/>
      </c>
      <c r="QS120" s="66" t="str">
        <f t="shared" si="515"/>
        <v/>
      </c>
      <c r="QT120" s="66" t="str">
        <f t="shared" si="516"/>
        <v/>
      </c>
      <c r="QU120" s="160">
        <f t="shared" si="517"/>
        <v>2.7019867549668878E-4</v>
      </c>
      <c r="QV120" s="66" t="str">
        <f t="shared" si="518"/>
        <v>kg/GJ delivered</v>
      </c>
      <c r="QW120" s="66" t="str">
        <f t="shared" si="519"/>
        <v/>
      </c>
      <c r="QX120" s="66" t="str">
        <f t="shared" si="520"/>
        <v/>
      </c>
      <c r="QY120" s="66" t="str">
        <f t="shared" si="521"/>
        <v/>
      </c>
      <c r="QZ120" s="66" t="str">
        <f t="shared" si="522"/>
        <v/>
      </c>
      <c r="RA120" s="160">
        <f t="shared" si="523"/>
        <v>1.3350993377483444E-4</v>
      </c>
      <c r="RB120" s="66" t="str">
        <f t="shared" si="524"/>
        <v>kg/GJ delivered</v>
      </c>
      <c r="RC120" s="160">
        <f t="shared" si="525"/>
        <v>3.671523178807947E-4</v>
      </c>
      <c r="RD120" s="66" t="str">
        <f t="shared" si="526"/>
        <v>kg/GJ delivered</v>
      </c>
      <c r="RE120" s="160">
        <f t="shared" si="527"/>
        <v>2.2251655629139072E-3</v>
      </c>
      <c r="RF120" s="66" t="str">
        <f t="shared" si="528"/>
        <v>kg/GJ delivered</v>
      </c>
      <c r="RG120" s="160">
        <f t="shared" si="529"/>
        <v>3.6874172185430462E-3</v>
      </c>
      <c r="RH120" s="66" t="str">
        <f t="shared" si="530"/>
        <v>kg/GJ delivered</v>
      </c>
      <c r="RI120" s="66" t="str">
        <f t="shared" si="531"/>
        <v/>
      </c>
      <c r="RJ120" s="66" t="str">
        <f t="shared" si="532"/>
        <v/>
      </c>
      <c r="RK120" s="66" t="str">
        <f t="shared" si="533"/>
        <v/>
      </c>
      <c r="RL120" s="66" t="str">
        <f t="shared" si="534"/>
        <v/>
      </c>
      <c r="RM120" s="160">
        <f t="shared" si="535"/>
        <v>1.1125827814569537E-5</v>
      </c>
      <c r="RN120" s="66" t="str">
        <f t="shared" si="536"/>
        <v>kg/GJ delivered</v>
      </c>
      <c r="RO120" s="160">
        <f t="shared" si="537"/>
        <v>1.5735099337748346E-4</v>
      </c>
      <c r="RP120" s="66" t="str">
        <f t="shared" si="538"/>
        <v>kg/GJ delivered</v>
      </c>
      <c r="RQ120" s="160">
        <f t="shared" si="539"/>
        <v>7.4701986754966896E-5</v>
      </c>
      <c r="RR120" s="66" t="str">
        <f t="shared" si="540"/>
        <v>kg/GJ delivered</v>
      </c>
      <c r="RS120" s="160">
        <f t="shared" si="541"/>
        <v>2.193377483443709E-4</v>
      </c>
      <c r="RT120" s="66" t="str">
        <f t="shared" si="542"/>
        <v>kg/GJ delivered</v>
      </c>
      <c r="RU120" s="66" t="str">
        <f t="shared" si="543"/>
        <v/>
      </c>
      <c r="RV120" s="66" t="str">
        <f t="shared" si="544"/>
        <v/>
      </c>
      <c r="RW120" s="160">
        <f t="shared" si="545"/>
        <v>7.9470198675496698E-6</v>
      </c>
      <c r="RX120" s="66" t="str">
        <f t="shared" si="546"/>
        <v>kg/GJ delivered</v>
      </c>
      <c r="RY120" s="160">
        <f t="shared" si="547"/>
        <v>7.9470198675496698E-6</v>
      </c>
      <c r="RZ120" s="66" t="str">
        <f t="shared" si="548"/>
        <v>kg/GJ delivered</v>
      </c>
      <c r="SA120" s="66" t="str">
        <f t="shared" si="549"/>
        <v/>
      </c>
      <c r="SB120" s="66" t="str">
        <f t="shared" si="550"/>
        <v/>
      </c>
      <c r="SC120" s="160">
        <f t="shared" si="551"/>
        <v>3.1788079470198679E-5</v>
      </c>
      <c r="SD120" s="66" t="str">
        <f t="shared" si="552"/>
        <v>kg/GJ delivered</v>
      </c>
      <c r="SE120" s="66" t="str">
        <f t="shared" si="553"/>
        <v/>
      </c>
      <c r="SF120" s="66" t="str">
        <f t="shared" si="554"/>
        <v/>
      </c>
      <c r="SG120" s="160">
        <f t="shared" si="555"/>
        <v>5.4198675496688756E-4</v>
      </c>
      <c r="SH120" s="66" t="str">
        <f t="shared" si="556"/>
        <v>kg/GJ delivered</v>
      </c>
      <c r="SI120" s="66" t="str">
        <f t="shared" si="557"/>
        <v/>
      </c>
      <c r="SJ120" s="66" t="str">
        <f t="shared" si="558"/>
        <v/>
      </c>
      <c r="SK120" s="66" t="str">
        <f t="shared" si="559"/>
        <v/>
      </c>
      <c r="SL120" s="66" t="str">
        <f t="shared" si="560"/>
        <v/>
      </c>
      <c r="SM120" s="160">
        <f t="shared" si="561"/>
        <v>7.9470198675496698E-6</v>
      </c>
      <c r="SN120" s="66" t="str">
        <f t="shared" si="562"/>
        <v>kg/GJ delivered</v>
      </c>
      <c r="SO120" s="160">
        <f t="shared" si="563"/>
        <v>3.1788079470198679E-5</v>
      </c>
      <c r="SP120" s="66" t="str">
        <f t="shared" si="564"/>
        <v>kg/GJ delivered</v>
      </c>
      <c r="SQ120" s="66" t="str">
        <f t="shared" si="565"/>
        <v/>
      </c>
      <c r="SR120" s="66" t="str">
        <f t="shared" si="566"/>
        <v/>
      </c>
      <c r="SS120" s="66" t="str">
        <f t="shared" si="567"/>
        <v/>
      </c>
      <c r="ST120" s="66" t="str">
        <f t="shared" si="568"/>
        <v/>
      </c>
      <c r="SU120" s="66" t="str">
        <f t="shared" si="569"/>
        <v/>
      </c>
      <c r="SV120" s="66" t="str">
        <f t="shared" si="570"/>
        <v/>
      </c>
      <c r="SW120" s="66" t="str">
        <f t="shared" si="571"/>
        <v/>
      </c>
      <c r="SX120" s="66" t="str">
        <f t="shared" si="572"/>
        <v/>
      </c>
      <c r="SY120" s="66" t="str">
        <f t="shared" si="573"/>
        <v/>
      </c>
      <c r="SZ120" s="66" t="str">
        <f t="shared" si="574"/>
        <v/>
      </c>
      <c r="TA120" s="66" t="str">
        <f t="shared" si="575"/>
        <v/>
      </c>
      <c r="TB120" s="66" t="str">
        <f t="shared" si="576"/>
        <v/>
      </c>
      <c r="TC120" s="66" t="str">
        <f t="shared" si="577"/>
        <v/>
      </c>
      <c r="TD120" s="66" t="str">
        <f t="shared" si="578"/>
        <v/>
      </c>
      <c r="TE120" s="66" t="str">
        <f t="shared" si="579"/>
        <v/>
      </c>
      <c r="TF120" s="66" t="str">
        <f t="shared" si="580"/>
        <v/>
      </c>
      <c r="TG120" s="66" t="str">
        <f t="shared" si="581"/>
        <v/>
      </c>
      <c r="TH120" s="66" t="str">
        <f t="shared" si="582"/>
        <v/>
      </c>
      <c r="TI120" s="66" t="str">
        <f t="shared" si="583"/>
        <v/>
      </c>
      <c r="TJ120" s="66" t="str">
        <f t="shared" si="584"/>
        <v/>
      </c>
      <c r="TK120" s="160">
        <f t="shared" si="585"/>
        <v>1.0966887417218545E-4</v>
      </c>
      <c r="TL120" s="66" t="str">
        <f t="shared" si="586"/>
        <v>kg/GJ delivered</v>
      </c>
      <c r="TM120" s="126">
        <f t="shared" si="587"/>
        <v>1.20158940397351E-2</v>
      </c>
      <c r="TN120" s="66" t="str">
        <f t="shared" si="588"/>
        <v>kg/GJ delivered</v>
      </c>
      <c r="TO120" s="66" t="str">
        <f t="shared" si="589"/>
        <v/>
      </c>
      <c r="TP120" s="66" t="str">
        <f t="shared" si="590"/>
        <v/>
      </c>
      <c r="TQ120" s="66" t="str">
        <f t="shared" si="591"/>
        <v/>
      </c>
      <c r="TR120" s="66" t="str">
        <f t="shared" si="592"/>
        <v/>
      </c>
      <c r="TS120" s="66" t="str">
        <f t="shared" si="593"/>
        <v/>
      </c>
      <c r="TT120" s="66" t="str">
        <f t="shared" si="594"/>
        <v/>
      </c>
      <c r="TU120" s="66" t="str">
        <f t="shared" si="595"/>
        <v/>
      </c>
      <c r="TV120" s="66" t="str">
        <f t="shared" si="596"/>
        <v/>
      </c>
      <c r="TW120" s="66" t="str">
        <f t="shared" si="597"/>
        <v/>
      </c>
      <c r="TX120" s="66" t="str">
        <f t="shared" si="598"/>
        <v/>
      </c>
      <c r="TY120" s="66" t="str">
        <f t="shared" si="599"/>
        <v/>
      </c>
      <c r="TZ120" s="66" t="str">
        <f t="shared" si="600"/>
        <v/>
      </c>
      <c r="UA120" s="66" t="str">
        <f t="shared" si="601"/>
        <v/>
      </c>
      <c r="UB120" s="66" t="str">
        <f t="shared" si="602"/>
        <v/>
      </c>
      <c r="UC120" s="66" t="str">
        <f t="shared" si="603"/>
        <v/>
      </c>
      <c r="UD120" s="66" t="str">
        <f t="shared" si="604"/>
        <v/>
      </c>
      <c r="UE120" s="66" t="str">
        <f t="shared" si="605"/>
        <v/>
      </c>
      <c r="UF120" s="66" t="str">
        <f t="shared" si="606"/>
        <v/>
      </c>
      <c r="UG120" s="66" t="str">
        <f t="shared" si="607"/>
        <v/>
      </c>
      <c r="UH120" s="66" t="str">
        <f t="shared" si="608"/>
        <v/>
      </c>
      <c r="UI120" s="66" t="str">
        <f t="shared" si="609"/>
        <v/>
      </c>
      <c r="UJ120" s="66" t="str">
        <f t="shared" si="610"/>
        <v/>
      </c>
      <c r="UK120" s="66" t="str">
        <f t="shared" si="611"/>
        <v/>
      </c>
      <c r="UL120" s="66" t="str">
        <f t="shared" si="612"/>
        <v/>
      </c>
      <c r="UM120" s="66" t="str">
        <f t="shared" si="613"/>
        <v/>
      </c>
      <c r="UN120" s="66" t="str">
        <f t="shared" si="614"/>
        <v/>
      </c>
      <c r="UO120" s="66" t="str">
        <f t="shared" si="615"/>
        <v/>
      </c>
      <c r="UP120" s="66" t="str">
        <f t="shared" si="616"/>
        <v/>
      </c>
      <c r="UQ120" s="66" t="str">
        <f t="shared" si="617"/>
        <v/>
      </c>
      <c r="UR120" s="66" t="str">
        <f t="shared" si="618"/>
        <v/>
      </c>
      <c r="US120" s="66" t="str">
        <f t="shared" si="619"/>
        <v/>
      </c>
      <c r="UT120" s="66" t="str">
        <f t="shared" si="620"/>
        <v/>
      </c>
      <c r="UU120" s="66" t="str">
        <f t="shared" si="621"/>
        <v/>
      </c>
      <c r="UV120" s="66" t="str">
        <f t="shared" si="622"/>
        <v/>
      </c>
      <c r="UW120" s="66" t="str">
        <f t="shared" si="623"/>
        <v/>
      </c>
      <c r="UX120" s="66" t="str">
        <f t="shared" si="624"/>
        <v/>
      </c>
      <c r="UY120" s="66" t="str">
        <f t="shared" si="625"/>
        <v/>
      </c>
      <c r="UZ120" s="66" t="str">
        <f t="shared" si="626"/>
        <v/>
      </c>
      <c r="VA120" s="66" t="str">
        <f t="shared" si="627"/>
        <v/>
      </c>
      <c r="VB120" s="66" t="str">
        <f t="shared" si="628"/>
        <v/>
      </c>
      <c r="VC120" s="66" t="str">
        <f t="shared" si="629"/>
        <v/>
      </c>
      <c r="VD120" s="66" t="str">
        <f t="shared" si="630"/>
        <v/>
      </c>
      <c r="VE120" s="66" t="str">
        <f t="shared" si="631"/>
        <v/>
      </c>
      <c r="VF120" s="66" t="str">
        <f t="shared" si="632"/>
        <v/>
      </c>
      <c r="VG120" s="66" t="str">
        <f t="shared" si="633"/>
        <v/>
      </c>
      <c r="VH120" s="66" t="str">
        <f t="shared" si="634"/>
        <v/>
      </c>
      <c r="VI120" s="66" t="str">
        <f t="shared" si="635"/>
        <v/>
      </c>
      <c r="VJ120" s="66" t="str">
        <f t="shared" si="636"/>
        <v/>
      </c>
      <c r="VK120" s="66" t="str">
        <f t="shared" si="637"/>
        <v/>
      </c>
      <c r="VL120" s="66" t="str">
        <f t="shared" si="638"/>
        <v/>
      </c>
      <c r="VM120" s="66" t="str">
        <f t="shared" si="639"/>
        <v/>
      </c>
      <c r="VN120" s="66" t="str">
        <f t="shared" si="640"/>
        <v/>
      </c>
      <c r="VO120" s="66" t="str">
        <f t="shared" si="641"/>
        <v/>
      </c>
      <c r="VP120" s="66" t="str">
        <f t="shared" si="642"/>
        <v/>
      </c>
      <c r="VQ120" s="66" t="str">
        <f t="shared" si="643"/>
        <v/>
      </c>
      <c r="VR120" s="66" t="str">
        <f t="shared" si="644"/>
        <v/>
      </c>
      <c r="VS120" s="66" t="str">
        <f t="shared" si="645"/>
        <v/>
      </c>
      <c r="VT120" s="66" t="str">
        <f t="shared" si="646"/>
        <v/>
      </c>
      <c r="VU120" s="66" t="str">
        <f t="shared" si="647"/>
        <v/>
      </c>
      <c r="VV120" s="66" t="str">
        <f t="shared" si="648"/>
        <v/>
      </c>
      <c r="VW120" s="66" t="str">
        <f t="shared" si="649"/>
        <v/>
      </c>
      <c r="VX120" s="66" t="str">
        <f t="shared" si="650"/>
        <v/>
      </c>
      <c r="VY120" s="66" t="str">
        <f t="shared" si="651"/>
        <v/>
      </c>
      <c r="VZ120" s="66" t="str">
        <f t="shared" si="652"/>
        <v/>
      </c>
      <c r="WA120" s="66" t="str">
        <f t="shared" si="653"/>
        <v/>
      </c>
      <c r="WB120" s="66" t="str">
        <f t="shared" si="654"/>
        <v/>
      </c>
      <c r="WC120" s="66" t="str">
        <f t="shared" si="655"/>
        <v/>
      </c>
      <c r="WD120" s="66" t="str">
        <f t="shared" si="656"/>
        <v/>
      </c>
      <c r="WE120" s="66" t="str">
        <f t="shared" si="657"/>
        <v/>
      </c>
      <c r="WF120" s="66" t="str">
        <f t="shared" si="658"/>
        <v/>
      </c>
      <c r="WG120" s="66" t="str">
        <f t="shared" si="659"/>
        <v/>
      </c>
      <c r="WH120" s="66" t="str">
        <f t="shared" si="660"/>
        <v/>
      </c>
      <c r="WI120" s="66" t="str">
        <f t="shared" si="661"/>
        <v/>
      </c>
      <c r="WJ120" s="66" t="str">
        <f t="shared" si="662"/>
        <v/>
      </c>
      <c r="WK120" s="66" t="str">
        <f t="shared" si="663"/>
        <v/>
      </c>
      <c r="WL120" s="66" t="str">
        <f t="shared" si="664"/>
        <v/>
      </c>
      <c r="WM120" s="66" t="str">
        <f t="shared" si="665"/>
        <v/>
      </c>
      <c r="WN120" s="66" t="str">
        <f t="shared" si="666"/>
        <v/>
      </c>
      <c r="WO120" s="66" t="str">
        <f t="shared" si="667"/>
        <v/>
      </c>
      <c r="WP120" s="66" t="str">
        <f t="shared" si="668"/>
        <v/>
      </c>
      <c r="WQ120" s="66" t="str">
        <f t="shared" si="669"/>
        <v/>
      </c>
      <c r="WR120" s="66" t="str">
        <f t="shared" si="670"/>
        <v/>
      </c>
      <c r="WS120" s="66" t="str">
        <f t="shared" si="671"/>
        <v/>
      </c>
      <c r="WT120" s="66" t="str">
        <f t="shared" si="672"/>
        <v/>
      </c>
      <c r="WU120" s="66" t="str">
        <f t="shared" si="673"/>
        <v/>
      </c>
      <c r="WV120" s="66" t="str">
        <f t="shared" si="674"/>
        <v/>
      </c>
      <c r="WW120" s="66" t="str">
        <f t="shared" si="675"/>
        <v/>
      </c>
      <c r="WX120" s="66" t="str">
        <f t="shared" si="676"/>
        <v/>
      </c>
      <c r="WY120" s="66" t="str">
        <f t="shared" si="677"/>
        <v/>
      </c>
      <c r="WZ120" s="66" t="str">
        <f t="shared" si="678"/>
        <v/>
      </c>
      <c r="XA120" s="66" t="str">
        <f t="shared" si="679"/>
        <v/>
      </c>
      <c r="XB120" s="66" t="str">
        <f t="shared" si="680"/>
        <v/>
      </c>
      <c r="XC120" s="66" t="str">
        <f t="shared" si="681"/>
        <v/>
      </c>
      <c r="XD120" s="66" t="str">
        <f t="shared" si="682"/>
        <v/>
      </c>
      <c r="XE120" s="66" t="str">
        <f t="shared" si="683"/>
        <v/>
      </c>
      <c r="XF120" s="66" t="str">
        <f t="shared" si="684"/>
        <v/>
      </c>
      <c r="XG120" s="66" t="str">
        <f t="shared" si="685"/>
        <v/>
      </c>
      <c r="XH120" s="66" t="str">
        <f t="shared" si="686"/>
        <v/>
      </c>
      <c r="XI120" s="66" t="str">
        <f t="shared" si="687"/>
        <v/>
      </c>
      <c r="XJ120" s="66" t="str">
        <f t="shared" si="688"/>
        <v/>
      </c>
      <c r="XK120" s="66" t="str">
        <f t="shared" si="689"/>
        <v/>
      </c>
      <c r="XL120" s="66" t="str">
        <f t="shared" si="690"/>
        <v/>
      </c>
      <c r="XM120" s="66" t="str">
        <f t="shared" si="691"/>
        <v/>
      </c>
      <c r="XN120" s="66" t="str">
        <f t="shared" si="692"/>
        <v/>
      </c>
      <c r="XO120" s="66" t="str">
        <f t="shared" si="693"/>
        <v/>
      </c>
      <c r="XP120" s="66" t="str">
        <f t="shared" si="694"/>
        <v/>
      </c>
      <c r="XQ120" s="66" t="str">
        <f t="shared" si="695"/>
        <v/>
      </c>
      <c r="XR120" s="66" t="str">
        <f t="shared" si="696"/>
        <v/>
      </c>
      <c r="XS120" s="66" t="str">
        <f t="shared" si="697"/>
        <v/>
      </c>
      <c r="XT120" s="66" t="str">
        <f t="shared" si="698"/>
        <v/>
      </c>
      <c r="XU120" s="66" t="str">
        <f t="shared" si="699"/>
        <v/>
      </c>
      <c r="XV120" s="66" t="str">
        <f t="shared" si="700"/>
        <v/>
      </c>
      <c r="XW120" s="66" t="str">
        <f t="shared" si="701"/>
        <v/>
      </c>
      <c r="XX120" s="66" t="str">
        <f t="shared" si="702"/>
        <v/>
      </c>
      <c r="XY120" s="66" t="str">
        <f t="shared" si="703"/>
        <v/>
      </c>
      <c r="XZ120" s="66" t="str">
        <f t="shared" si="704"/>
        <v/>
      </c>
      <c r="YA120" s="66" t="str">
        <f t="shared" si="705"/>
        <v/>
      </c>
      <c r="YB120" s="66" t="str">
        <f t="shared" si="706"/>
        <v/>
      </c>
      <c r="YC120" s="66" t="str">
        <f t="shared" si="707"/>
        <v/>
      </c>
      <c r="YD120" s="66" t="str">
        <f t="shared" si="708"/>
        <v/>
      </c>
      <c r="YE120" s="66" t="str">
        <f t="shared" si="709"/>
        <v/>
      </c>
      <c r="YF120" s="66" t="str">
        <f t="shared" si="710"/>
        <v/>
      </c>
      <c r="YG120" s="66" t="str">
        <f t="shared" si="711"/>
        <v/>
      </c>
      <c r="YH120" s="66" t="str">
        <f t="shared" si="712"/>
        <v/>
      </c>
      <c r="YI120" s="66" t="str">
        <f t="shared" si="713"/>
        <v/>
      </c>
      <c r="YJ120" s="66" t="str">
        <f t="shared" si="714"/>
        <v/>
      </c>
      <c r="YK120" s="66" t="str">
        <f t="shared" si="715"/>
        <v/>
      </c>
      <c r="YL120" s="66" t="str">
        <f t="shared" si="716"/>
        <v/>
      </c>
      <c r="YM120" s="66" t="str">
        <f t="shared" si="717"/>
        <v/>
      </c>
      <c r="YN120" s="66" t="str">
        <f t="shared" si="718"/>
        <v/>
      </c>
      <c r="YO120" s="66" t="str">
        <f t="shared" si="719"/>
        <v/>
      </c>
      <c r="YP120" s="66" t="str">
        <f t="shared" si="720"/>
        <v/>
      </c>
      <c r="YQ120" s="66" t="str">
        <f t="shared" si="721"/>
        <v/>
      </c>
      <c r="YR120" s="66" t="str">
        <f t="shared" si="722"/>
        <v/>
      </c>
      <c r="YS120" s="66" t="str">
        <f t="shared" si="723"/>
        <v/>
      </c>
      <c r="YT120" s="66" t="str">
        <f t="shared" si="724"/>
        <v/>
      </c>
      <c r="YU120" s="66" t="str">
        <f t="shared" si="725"/>
        <v/>
      </c>
      <c r="YV120" s="66" t="str">
        <f t="shared" si="726"/>
        <v/>
      </c>
      <c r="YW120" s="66" t="str">
        <f t="shared" si="727"/>
        <v/>
      </c>
      <c r="YX120" s="66" t="str">
        <f t="shared" si="728"/>
        <v/>
      </c>
      <c r="YY120" s="66" t="str">
        <f t="shared" si="729"/>
        <v/>
      </c>
      <c r="YZ120" s="66" t="str">
        <f t="shared" si="730"/>
        <v/>
      </c>
      <c r="ZA120" s="66" t="str">
        <f t="shared" si="731"/>
        <v/>
      </c>
      <c r="ZB120" s="66" t="str">
        <f t="shared" si="732"/>
        <v/>
      </c>
      <c r="ZC120" s="66" t="str">
        <f t="shared" si="733"/>
        <v/>
      </c>
      <c r="ZD120" s="66" t="str">
        <f t="shared" si="734"/>
        <v/>
      </c>
      <c r="ZE120" s="66" t="str">
        <f t="shared" si="735"/>
        <v/>
      </c>
      <c r="ZF120" s="66" t="str">
        <f t="shared" si="736"/>
        <v/>
      </c>
      <c r="ZG120" s="66" t="str">
        <f t="shared" si="737"/>
        <v/>
      </c>
      <c r="ZH120" s="66" t="str">
        <f t="shared" si="738"/>
        <v/>
      </c>
      <c r="ZI120" s="66" t="str">
        <f t="shared" si="739"/>
        <v/>
      </c>
      <c r="ZJ120" s="66" t="str">
        <f t="shared" si="740"/>
        <v/>
      </c>
      <c r="ZK120" s="66" t="str">
        <f t="shared" si="741"/>
        <v/>
      </c>
      <c r="ZL120" s="66" t="str">
        <f t="shared" si="742"/>
        <v/>
      </c>
      <c r="ZM120" s="66" t="str">
        <f t="shared" si="743"/>
        <v/>
      </c>
      <c r="ZN120" s="66" t="str">
        <f t="shared" si="744"/>
        <v/>
      </c>
      <c r="ZO120" s="66" t="str">
        <f t="shared" si="745"/>
        <v/>
      </c>
      <c r="ZP120" s="66" t="str">
        <f t="shared" si="746"/>
        <v/>
      </c>
      <c r="ZQ120" s="66" t="str">
        <f t="shared" si="747"/>
        <v/>
      </c>
      <c r="ZR120" s="66" t="str">
        <f t="shared" si="748"/>
        <v/>
      </c>
      <c r="ZS120" s="66" t="str">
        <f t="shared" si="749"/>
        <v/>
      </c>
      <c r="ZT120" s="66" t="str">
        <f t="shared" si="750"/>
        <v/>
      </c>
      <c r="ZU120" s="66" t="str">
        <f t="shared" si="751"/>
        <v/>
      </c>
      <c r="ZV120" s="66" t="str">
        <f t="shared" si="752"/>
        <v/>
      </c>
      <c r="ZW120" s="66" t="str">
        <f t="shared" si="753"/>
        <v/>
      </c>
      <c r="ZX120" s="66" t="str">
        <f t="shared" si="754"/>
        <v/>
      </c>
      <c r="ZY120" s="66" t="str">
        <f t="shared" si="755"/>
        <v/>
      </c>
      <c r="ZZ120" s="66" t="str">
        <f t="shared" si="756"/>
        <v/>
      </c>
      <c r="AAA120" s="66" t="str">
        <f t="shared" si="757"/>
        <v/>
      </c>
      <c r="AAB120" s="66" t="str">
        <f t="shared" si="758"/>
        <v/>
      </c>
      <c r="AAC120" s="66" t="str">
        <f t="shared" si="759"/>
        <v/>
      </c>
      <c r="AAD120" s="66" t="str">
        <f t="shared" si="760"/>
        <v/>
      </c>
      <c r="AAE120" s="66" t="str">
        <f t="shared" si="761"/>
        <v/>
      </c>
      <c r="AAF120" s="66" t="str">
        <f t="shared" si="762"/>
        <v/>
      </c>
      <c r="AAG120" s="66" t="str">
        <f t="shared" si="763"/>
        <v/>
      </c>
      <c r="AAH120" s="66" t="str">
        <f t="shared" si="764"/>
        <v/>
      </c>
      <c r="AAI120" s="66" t="str">
        <f t="shared" si="765"/>
        <v/>
      </c>
      <c r="AAJ120" s="66" t="str">
        <f t="shared" si="766"/>
        <v/>
      </c>
      <c r="AAK120" s="66" t="str">
        <f t="shared" si="767"/>
        <v/>
      </c>
      <c r="AAL120" s="66" t="str">
        <f t="shared" si="768"/>
        <v/>
      </c>
      <c r="AAM120" s="66" t="str">
        <f t="shared" si="769"/>
        <v/>
      </c>
      <c r="AAN120" s="66" t="str">
        <f t="shared" si="770"/>
        <v/>
      </c>
      <c r="AAO120" s="66" t="str">
        <f t="shared" si="771"/>
        <v/>
      </c>
      <c r="AAP120" s="66" t="str">
        <f t="shared" si="772"/>
        <v/>
      </c>
      <c r="AAQ120" s="66" t="str">
        <f t="shared" si="773"/>
        <v/>
      </c>
      <c r="AAR120" s="66" t="str">
        <f t="shared" si="774"/>
        <v/>
      </c>
      <c r="AAS120" s="66" t="str">
        <f t="shared" si="775"/>
        <v/>
      </c>
      <c r="AAT120" s="66" t="str">
        <f t="shared" si="776"/>
        <v/>
      </c>
      <c r="AAU120" s="66" t="str">
        <f t="shared" si="777"/>
        <v/>
      </c>
      <c r="AAV120" s="66" t="str">
        <f t="shared" si="778"/>
        <v/>
      </c>
      <c r="AAW120" s="66" t="str">
        <f t="shared" si="779"/>
        <v/>
      </c>
      <c r="AAX120" s="66" t="str">
        <f t="shared" si="780"/>
        <v/>
      </c>
      <c r="AAY120" s="66" t="str">
        <f t="shared" si="781"/>
        <v/>
      </c>
      <c r="AAZ120" s="66" t="str">
        <f t="shared" si="782"/>
        <v/>
      </c>
      <c r="ABA120" s="66" t="str">
        <f t="shared" si="783"/>
        <v/>
      </c>
      <c r="ABB120" s="66" t="str">
        <f t="shared" si="784"/>
        <v/>
      </c>
      <c r="ABC120" s="66" t="str">
        <f t="shared" si="785"/>
        <v/>
      </c>
      <c r="ABD120" s="66" t="str">
        <f t="shared" si="786"/>
        <v/>
      </c>
      <c r="ABE120" s="66" t="str">
        <f t="shared" si="787"/>
        <v/>
      </c>
      <c r="ABF120" s="66" t="str">
        <f t="shared" si="788"/>
        <v/>
      </c>
      <c r="ABG120" s="66" t="str">
        <f t="shared" si="789"/>
        <v/>
      </c>
      <c r="ABH120" s="66" t="str">
        <f t="shared" si="790"/>
        <v/>
      </c>
      <c r="ABI120" s="66" t="str">
        <f t="shared" si="791"/>
        <v/>
      </c>
      <c r="ABJ120" s="66" t="str">
        <f t="shared" si="792"/>
        <v/>
      </c>
      <c r="ABK120" s="66" t="str">
        <f t="shared" si="793"/>
        <v/>
      </c>
      <c r="ABL120" s="66" t="str">
        <f t="shared" si="794"/>
        <v/>
      </c>
      <c r="ABM120" s="66" t="str">
        <f t="shared" si="795"/>
        <v/>
      </c>
      <c r="ABN120" s="66" t="str">
        <f t="shared" si="796"/>
        <v/>
      </c>
      <c r="ABO120" s="66" t="str">
        <f t="shared" si="797"/>
        <v/>
      </c>
      <c r="ABP120" s="66" t="str">
        <f t="shared" si="798"/>
        <v/>
      </c>
      <c r="ABQ120" s="66" t="str">
        <f t="shared" si="799"/>
        <v/>
      </c>
      <c r="ABR120" s="66" t="str">
        <f t="shared" si="800"/>
        <v/>
      </c>
      <c r="ABS120" s="66" t="str">
        <f t="shared" si="801"/>
        <v/>
      </c>
      <c r="ABT120" s="66" t="str">
        <f t="shared" si="802"/>
        <v/>
      </c>
      <c r="ABU120" s="66" t="str">
        <f t="shared" si="803"/>
        <v/>
      </c>
      <c r="ABV120" s="66" t="str">
        <f t="shared" si="804"/>
        <v/>
      </c>
      <c r="ABW120" s="66" t="str">
        <f t="shared" si="805"/>
        <v/>
      </c>
      <c r="ABX120" s="66" t="str">
        <f t="shared" si="806"/>
        <v/>
      </c>
      <c r="ABY120" s="66" t="str">
        <f t="shared" si="807"/>
        <v/>
      </c>
      <c r="ABZ120" s="66" t="str">
        <f t="shared" si="808"/>
        <v/>
      </c>
      <c r="ACA120" s="66" t="str">
        <f t="shared" si="809"/>
        <v/>
      </c>
      <c r="ACB120" s="66" t="str">
        <f t="shared" si="810"/>
        <v/>
      </c>
      <c r="ACC120" s="66" t="str">
        <f t="shared" si="811"/>
        <v/>
      </c>
      <c r="ACD120" s="66" t="str">
        <f t="shared" si="812"/>
        <v/>
      </c>
      <c r="ACE120" s="66" t="str">
        <f t="shared" si="813"/>
        <v/>
      </c>
      <c r="ACF120" s="66" t="str">
        <f t="shared" si="814"/>
        <v/>
      </c>
      <c r="ACG120" s="66" t="str">
        <f t="shared" si="815"/>
        <v/>
      </c>
      <c r="ACH120" s="66" t="str">
        <f t="shared" si="816"/>
        <v/>
      </c>
      <c r="ACI120" s="66" t="str">
        <f t="shared" si="817"/>
        <v/>
      </c>
      <c r="ACJ120" s="66" t="str">
        <f t="shared" si="818"/>
        <v/>
      </c>
      <c r="ACK120" s="66" t="str">
        <f t="shared" si="819"/>
        <v/>
      </c>
      <c r="ACL120" s="66" t="str">
        <f t="shared" si="820"/>
        <v/>
      </c>
      <c r="ACM120" s="66" t="str">
        <f t="shared" ref="ACM120:ACN120" si="878">IF(AND(ACS$3="Unit", ACL120=""), "", IF(AND(ACS$3="Unit", ACL120="-"),"", IF(ACS$3="Unit", "kg/GJ delivered", IF(AND(NY120&lt;&gt;"", NY120&lt;&gt;"-", NX120="-"),"", IF($H120="","", IF(NX120="nd", "",IF(NX120="&lt;n.a.&gt;", "", IF(NY120="#/MJ", "", IF(NY120="kg/GJ delivered",NX120,IF(NY120="g/MJ delivered",NX120,IF(NY120="kg/MJ delivered",NX120*1000,IF(NY120="mg/MJ delivered",NX120/1000,IF(NY120="g/kg",((NX120)*(1/$I120)*(1/$H120)),IF(NY120="mg/kg",((NX120/1000)*(1/$I120)*(1/$H120)),IF(NY120="mg/MJ delivered",NX120/1000,IF(NY120="-","","Error"))))))))))))))))</f>
        <v/>
      </c>
      <c r="ACN120" s="66" t="str">
        <f t="shared" si="878"/>
        <v/>
      </c>
      <c r="ACO120" s="66" t="str">
        <f t="shared" si="822"/>
        <v/>
      </c>
      <c r="ACP120" s="66" t="str">
        <f t="shared" si="823"/>
        <v/>
      </c>
      <c r="ACQ120" s="66" t="str">
        <f t="shared" si="824"/>
        <v/>
      </c>
      <c r="ACR120" s="66" t="str">
        <f t="shared" si="825"/>
        <v/>
      </c>
      <c r="ACS120" s="66" t="str">
        <f t="shared" si="826"/>
        <v/>
      </c>
      <c r="ACT120" s="66" t="str">
        <f t="shared" si="827"/>
        <v/>
      </c>
    </row>
    <row r="121" spans="2:774" ht="15.75" customHeight="1" x14ac:dyDescent="0.25">
      <c r="B121" s="158">
        <v>51</v>
      </c>
      <c r="C121" s="66" t="s">
        <v>261</v>
      </c>
      <c r="D121" s="66" t="s">
        <v>232</v>
      </c>
      <c r="E121" s="156" t="s">
        <v>62</v>
      </c>
      <c r="F121" s="66" t="s">
        <v>62</v>
      </c>
      <c r="G121" s="66" t="s">
        <v>1567</v>
      </c>
      <c r="H121" s="126">
        <v>0.53690000000000004</v>
      </c>
      <c r="I121" s="130">
        <f>'Heating Values'!$D$29</f>
        <v>43.26</v>
      </c>
      <c r="J121" s="66" t="str">
        <f t="shared" si="449"/>
        <v>LPG, Modern, CN</v>
      </c>
      <c r="K121" s="66" t="s">
        <v>1589</v>
      </c>
      <c r="L121" s="161"/>
      <c r="M121" s="161"/>
      <c r="N121" s="161"/>
      <c r="O121" s="66" t="s">
        <v>2232</v>
      </c>
      <c r="P121" s="66" t="str">
        <f t="shared" si="852"/>
        <v>CN</v>
      </c>
      <c r="Q121" s="66" t="s">
        <v>87</v>
      </c>
      <c r="R121" s="166">
        <v>9.9599999999999995E-5</v>
      </c>
      <c r="S121" s="158" t="s">
        <v>173</v>
      </c>
      <c r="T121" s="166">
        <v>2.4899999999999999E-5</v>
      </c>
      <c r="U121" s="158" t="s">
        <v>173</v>
      </c>
      <c r="V121" s="158" t="s">
        <v>128</v>
      </c>
      <c r="W121" s="158" t="s">
        <v>128</v>
      </c>
      <c r="X121" s="163">
        <v>0.14000000000000001</v>
      </c>
      <c r="Y121" s="158" t="s">
        <v>173</v>
      </c>
      <c r="Z121" s="166">
        <v>2.3099999999999999E-5</v>
      </c>
      <c r="AA121" s="158" t="s">
        <v>173</v>
      </c>
      <c r="AB121" s="158" t="s">
        <v>128</v>
      </c>
      <c r="AC121" s="158" t="s">
        <v>128</v>
      </c>
      <c r="AD121" s="158" t="s">
        <v>128</v>
      </c>
      <c r="AE121" s="158" t="s">
        <v>128</v>
      </c>
      <c r="AF121" s="166">
        <v>1.5099999999999998E-4</v>
      </c>
      <c r="AG121" s="158" t="s">
        <v>173</v>
      </c>
      <c r="AH121" s="166">
        <v>1.4799999999999999E-4</v>
      </c>
      <c r="AI121" s="158" t="s">
        <v>173</v>
      </c>
      <c r="AJ121" s="158" t="s">
        <v>128</v>
      </c>
      <c r="AK121" s="158" t="s">
        <v>128</v>
      </c>
      <c r="AL121" s="158" t="s">
        <v>128</v>
      </c>
      <c r="AM121" s="158" t="s">
        <v>128</v>
      </c>
      <c r="AN121" s="158" t="s">
        <v>128</v>
      </c>
      <c r="AO121" s="158" t="s">
        <v>128</v>
      </c>
      <c r="AP121" s="158" t="s">
        <v>128</v>
      </c>
      <c r="AQ121" s="158" t="s">
        <v>128</v>
      </c>
      <c r="AR121" s="158" t="s">
        <v>128</v>
      </c>
      <c r="AS121" s="158" t="s">
        <v>128</v>
      </c>
      <c r="AT121" s="158" t="s">
        <v>128</v>
      </c>
      <c r="AU121" s="158" t="s">
        <v>128</v>
      </c>
      <c r="AV121" s="158" t="s">
        <v>128</v>
      </c>
      <c r="AW121" s="158" t="s">
        <v>128</v>
      </c>
      <c r="AX121" s="158" t="s">
        <v>128</v>
      </c>
      <c r="AY121" s="158" t="s">
        <v>128</v>
      </c>
      <c r="AZ121" s="158" t="s">
        <v>128</v>
      </c>
      <c r="BA121" s="158" t="s">
        <v>128</v>
      </c>
      <c r="BB121" s="158" t="s">
        <v>128</v>
      </c>
      <c r="BC121" s="158" t="s">
        <v>128</v>
      </c>
      <c r="BD121" s="158" t="s">
        <v>128</v>
      </c>
      <c r="BE121" s="158" t="s">
        <v>128</v>
      </c>
      <c r="BF121" s="166">
        <v>3.4400000000000001E-6</v>
      </c>
      <c r="BG121" s="158" t="s">
        <v>173</v>
      </c>
      <c r="BH121" s="166">
        <v>2.3000000000000001E-8</v>
      </c>
      <c r="BI121" s="158" t="s">
        <v>173</v>
      </c>
      <c r="BJ121" s="166">
        <v>1.0500000000000001E-6</v>
      </c>
      <c r="BK121" s="158" t="s">
        <v>173</v>
      </c>
      <c r="BL121" s="166">
        <v>3.1E-8</v>
      </c>
      <c r="BM121" s="158" t="s">
        <v>173</v>
      </c>
      <c r="BN121" s="166">
        <v>3.7999999999999996E-8</v>
      </c>
      <c r="BO121" s="158" t="s">
        <v>173</v>
      </c>
      <c r="BP121" s="166">
        <v>1.6E-7</v>
      </c>
      <c r="BQ121" s="158" t="s">
        <v>173</v>
      </c>
      <c r="BR121" s="166">
        <v>7.0999999999999987E-8</v>
      </c>
      <c r="BS121" s="158" t="s">
        <v>173</v>
      </c>
      <c r="BT121" s="158" t="s">
        <v>128</v>
      </c>
      <c r="BU121" s="158" t="s">
        <v>128</v>
      </c>
      <c r="BV121" s="158" t="s">
        <v>128</v>
      </c>
      <c r="BW121" s="158" t="s">
        <v>128</v>
      </c>
      <c r="BX121" s="166">
        <v>1.0399999999999999E-7</v>
      </c>
      <c r="BY121" s="158" t="s">
        <v>173</v>
      </c>
      <c r="BZ121" s="166">
        <v>5.8999999999999999E-8</v>
      </c>
      <c r="CA121" s="158" t="s">
        <v>173</v>
      </c>
      <c r="CB121" s="158" t="s">
        <v>128</v>
      </c>
      <c r="CC121" s="158" t="s">
        <v>128</v>
      </c>
      <c r="CD121" s="158" t="s">
        <v>128</v>
      </c>
      <c r="CE121" s="158" t="s">
        <v>128</v>
      </c>
      <c r="CF121" s="166">
        <v>1.7000000000000001E-7</v>
      </c>
      <c r="CG121" s="158" t="s">
        <v>173</v>
      </c>
      <c r="CH121" s="158" t="s">
        <v>128</v>
      </c>
      <c r="CI121" s="158" t="s">
        <v>128</v>
      </c>
      <c r="CJ121" s="158" t="s">
        <v>128</v>
      </c>
      <c r="CK121" s="158" t="s">
        <v>128</v>
      </c>
      <c r="CL121" s="166">
        <v>8.4000000000000011E-8</v>
      </c>
      <c r="CM121" s="158" t="s">
        <v>173</v>
      </c>
      <c r="CN121" s="166">
        <v>2.3100000000000002E-7</v>
      </c>
      <c r="CO121" s="158" t="s">
        <v>173</v>
      </c>
      <c r="CP121" s="166">
        <v>1.3999999999999999E-6</v>
      </c>
      <c r="CQ121" s="158" t="s">
        <v>173</v>
      </c>
      <c r="CR121" s="166">
        <v>2.3199999999999998E-6</v>
      </c>
      <c r="CS121" s="158" t="s">
        <v>173</v>
      </c>
      <c r="CT121" s="158" t="s">
        <v>128</v>
      </c>
      <c r="CU121" s="158" t="s">
        <v>128</v>
      </c>
      <c r="CV121" s="158" t="s">
        <v>128</v>
      </c>
      <c r="CW121" s="158" t="s">
        <v>128</v>
      </c>
      <c r="CX121" s="166">
        <v>6.9999999999999998E-9</v>
      </c>
      <c r="CY121" s="158" t="s">
        <v>173</v>
      </c>
      <c r="CZ121" s="166">
        <v>9.9E-8</v>
      </c>
      <c r="DA121" s="158" t="s">
        <v>173</v>
      </c>
      <c r="DB121" s="166">
        <v>4.6999999999999997E-8</v>
      </c>
      <c r="DC121" s="158" t="s">
        <v>173</v>
      </c>
      <c r="DD121" s="166">
        <v>1.3800000000000002E-7</v>
      </c>
      <c r="DE121" s="158" t="s">
        <v>173</v>
      </c>
      <c r="DF121" s="158" t="s">
        <v>128</v>
      </c>
      <c r="DG121" s="158" t="s">
        <v>128</v>
      </c>
      <c r="DH121" s="166">
        <v>5.0000000000000001E-9</v>
      </c>
      <c r="DI121" s="158" t="s">
        <v>173</v>
      </c>
      <c r="DJ121" s="166">
        <v>5.0000000000000001E-9</v>
      </c>
      <c r="DK121" s="158" t="s">
        <v>173</v>
      </c>
      <c r="DL121" s="158" t="s">
        <v>128</v>
      </c>
      <c r="DM121" s="158" t="s">
        <v>128</v>
      </c>
      <c r="DN121" s="166">
        <v>2E-8</v>
      </c>
      <c r="DO121" s="158" t="s">
        <v>173</v>
      </c>
      <c r="DP121" s="158" t="s">
        <v>128</v>
      </c>
      <c r="DQ121" s="158" t="s">
        <v>128</v>
      </c>
      <c r="DR121" s="166">
        <v>3.4100000000000005E-7</v>
      </c>
      <c r="DS121" s="158" t="s">
        <v>173</v>
      </c>
      <c r="DT121" s="158" t="s">
        <v>128</v>
      </c>
      <c r="DU121" s="158" t="s">
        <v>128</v>
      </c>
      <c r="DV121" s="158" t="s">
        <v>128</v>
      </c>
      <c r="DW121" s="158" t="s">
        <v>128</v>
      </c>
      <c r="DX121" s="166">
        <v>5.0000000000000001E-9</v>
      </c>
      <c r="DY121" s="158" t="s">
        <v>173</v>
      </c>
      <c r="DZ121" s="166">
        <v>2E-8</v>
      </c>
      <c r="EA121" s="158" t="s">
        <v>173</v>
      </c>
      <c r="EB121" s="158" t="s">
        <v>128</v>
      </c>
      <c r="EC121" s="158" t="s">
        <v>128</v>
      </c>
      <c r="ED121" s="158" t="s">
        <v>128</v>
      </c>
      <c r="EE121" s="158" t="s">
        <v>128</v>
      </c>
      <c r="EF121" s="158" t="s">
        <v>128</v>
      </c>
      <c r="EG121" s="158" t="s">
        <v>128</v>
      </c>
      <c r="EH121" s="158" t="s">
        <v>128</v>
      </c>
      <c r="EI121" s="158" t="s">
        <v>128</v>
      </c>
      <c r="EJ121" s="158" t="s">
        <v>128</v>
      </c>
      <c r="EK121" s="158" t="s">
        <v>128</v>
      </c>
      <c r="EL121" s="158" t="s">
        <v>128</v>
      </c>
      <c r="EM121" s="158" t="s">
        <v>128</v>
      </c>
      <c r="EN121" s="158" t="s">
        <v>128</v>
      </c>
      <c r="EO121" s="158" t="s">
        <v>128</v>
      </c>
      <c r="EP121" s="158" t="s">
        <v>128</v>
      </c>
      <c r="EQ121" s="158" t="s">
        <v>128</v>
      </c>
      <c r="ER121" s="158" t="s">
        <v>128</v>
      </c>
      <c r="ES121" s="158" t="s">
        <v>128</v>
      </c>
      <c r="ET121" s="158" t="s">
        <v>128</v>
      </c>
      <c r="EU121" s="158" t="s">
        <v>128</v>
      </c>
      <c r="EV121" s="166">
        <v>6.9000000000000009E-8</v>
      </c>
      <c r="EW121" s="158" t="s">
        <v>173</v>
      </c>
      <c r="EX121" s="166">
        <v>7.5599999999999996E-6</v>
      </c>
      <c r="EY121" s="158" t="s">
        <v>173</v>
      </c>
      <c r="EZ121" s="158" t="s">
        <v>128</v>
      </c>
      <c r="FA121" s="158" t="s">
        <v>128</v>
      </c>
      <c r="FB121" s="158" t="s">
        <v>128</v>
      </c>
      <c r="FC121" s="158" t="s">
        <v>128</v>
      </c>
      <c r="FD121" s="158" t="s">
        <v>128</v>
      </c>
      <c r="FE121" s="158" t="s">
        <v>128</v>
      </c>
      <c r="FF121" s="158" t="s">
        <v>128</v>
      </c>
      <c r="FG121" s="158" t="s">
        <v>128</v>
      </c>
      <c r="FH121" s="158" t="s">
        <v>128</v>
      </c>
      <c r="FI121" s="158" t="s">
        <v>128</v>
      </c>
      <c r="FJ121" s="158" t="s">
        <v>128</v>
      </c>
      <c r="FK121" s="158" t="s">
        <v>128</v>
      </c>
      <c r="FL121" s="158" t="s">
        <v>128</v>
      </c>
      <c r="FM121" s="158" t="s">
        <v>128</v>
      </c>
      <c r="FN121" s="158" t="s">
        <v>128</v>
      </c>
      <c r="FO121" s="158" t="s">
        <v>128</v>
      </c>
      <c r="FP121" s="158" t="s">
        <v>128</v>
      </c>
      <c r="FQ121" s="158" t="s">
        <v>128</v>
      </c>
      <c r="FR121" s="158" t="s">
        <v>128</v>
      </c>
      <c r="FS121" s="158" t="s">
        <v>128</v>
      </c>
      <c r="FT121" s="158" t="s">
        <v>128</v>
      </c>
      <c r="FU121" s="158" t="s">
        <v>128</v>
      </c>
      <c r="FV121" s="158" t="s">
        <v>128</v>
      </c>
      <c r="FW121" s="158" t="s">
        <v>128</v>
      </c>
      <c r="FX121" s="158" t="s">
        <v>128</v>
      </c>
      <c r="FY121" s="158" t="s">
        <v>128</v>
      </c>
      <c r="FZ121" s="158" t="s">
        <v>128</v>
      </c>
      <c r="GA121" s="158" t="s">
        <v>128</v>
      </c>
      <c r="GB121" s="158" t="s">
        <v>128</v>
      </c>
      <c r="GC121" s="158" t="s">
        <v>128</v>
      </c>
      <c r="GD121" s="158" t="s">
        <v>128</v>
      </c>
      <c r="GE121" s="158" t="s">
        <v>128</v>
      </c>
      <c r="GF121" s="158" t="s">
        <v>128</v>
      </c>
      <c r="GG121" s="158" t="s">
        <v>128</v>
      </c>
      <c r="GH121" s="158" t="s">
        <v>128</v>
      </c>
      <c r="GI121" s="158" t="s">
        <v>128</v>
      </c>
      <c r="GJ121" s="158" t="s">
        <v>128</v>
      </c>
      <c r="GK121" s="158" t="s">
        <v>128</v>
      </c>
      <c r="GL121" s="158" t="s">
        <v>128</v>
      </c>
      <c r="GM121" s="158" t="s">
        <v>128</v>
      </c>
      <c r="GN121" s="158" t="s">
        <v>128</v>
      </c>
      <c r="GO121" s="158" t="s">
        <v>128</v>
      </c>
      <c r="GP121" s="158" t="s">
        <v>128</v>
      </c>
      <c r="GQ121" s="158" t="s">
        <v>128</v>
      </c>
      <c r="GR121" s="158" t="s">
        <v>128</v>
      </c>
      <c r="GS121" s="158" t="s">
        <v>128</v>
      </c>
      <c r="GT121" s="158" t="s">
        <v>128</v>
      </c>
      <c r="GU121" s="158" t="s">
        <v>128</v>
      </c>
      <c r="GV121" s="158" t="s">
        <v>128</v>
      </c>
      <c r="GW121" s="158" t="s">
        <v>128</v>
      </c>
      <c r="GX121" s="158" t="s">
        <v>128</v>
      </c>
      <c r="GY121" s="158" t="s">
        <v>128</v>
      </c>
      <c r="GZ121" s="158" t="s">
        <v>128</v>
      </c>
      <c r="HA121" s="158" t="s">
        <v>128</v>
      </c>
      <c r="HB121" s="158" t="s">
        <v>128</v>
      </c>
      <c r="HC121" s="158" t="s">
        <v>128</v>
      </c>
      <c r="HD121" s="158" t="s">
        <v>128</v>
      </c>
      <c r="HE121" s="158" t="s">
        <v>128</v>
      </c>
      <c r="HF121" s="158" t="s">
        <v>128</v>
      </c>
      <c r="HG121" s="158" t="s">
        <v>128</v>
      </c>
      <c r="HH121" s="158" t="s">
        <v>128</v>
      </c>
      <c r="HI121" s="158" t="s">
        <v>128</v>
      </c>
      <c r="HJ121" s="158" t="s">
        <v>128</v>
      </c>
      <c r="HK121" s="158" t="s">
        <v>128</v>
      </c>
      <c r="HL121" s="158" t="s">
        <v>128</v>
      </c>
      <c r="HM121" s="158" t="s">
        <v>128</v>
      </c>
      <c r="HN121" s="158" t="s">
        <v>128</v>
      </c>
      <c r="HO121" s="158" t="s">
        <v>128</v>
      </c>
      <c r="HP121" s="158" t="s">
        <v>128</v>
      </c>
      <c r="HQ121" s="158" t="s">
        <v>128</v>
      </c>
      <c r="HR121" s="158" t="s">
        <v>128</v>
      </c>
      <c r="HS121" s="158" t="s">
        <v>128</v>
      </c>
      <c r="HT121" s="158" t="s">
        <v>128</v>
      </c>
      <c r="HU121" s="158" t="s">
        <v>128</v>
      </c>
      <c r="HV121" s="158" t="s">
        <v>128</v>
      </c>
      <c r="HW121" s="158" t="s">
        <v>128</v>
      </c>
      <c r="HX121" s="158" t="s">
        <v>128</v>
      </c>
      <c r="HY121" s="158" t="s">
        <v>128</v>
      </c>
      <c r="HZ121" s="158" t="s">
        <v>128</v>
      </c>
      <c r="IA121" s="158" t="s">
        <v>128</v>
      </c>
      <c r="IB121" s="158" t="s">
        <v>128</v>
      </c>
      <c r="IC121" s="158" t="s">
        <v>128</v>
      </c>
      <c r="ID121" s="158" t="s">
        <v>128</v>
      </c>
      <c r="IE121" s="158" t="s">
        <v>128</v>
      </c>
      <c r="IF121" s="158" t="s">
        <v>128</v>
      </c>
      <c r="IG121" s="158" t="s">
        <v>128</v>
      </c>
      <c r="IH121" s="158" t="s">
        <v>128</v>
      </c>
      <c r="II121" s="158" t="s">
        <v>128</v>
      </c>
      <c r="IJ121" s="158" t="s">
        <v>128</v>
      </c>
      <c r="IK121" s="158" t="s">
        <v>128</v>
      </c>
      <c r="IL121" s="158" t="s">
        <v>128</v>
      </c>
      <c r="IM121" s="158" t="s">
        <v>128</v>
      </c>
      <c r="IN121" s="158" t="s">
        <v>128</v>
      </c>
      <c r="IO121" s="158" t="s">
        <v>128</v>
      </c>
      <c r="IP121" s="158" t="s">
        <v>128</v>
      </c>
      <c r="IQ121" s="158" t="s">
        <v>128</v>
      </c>
      <c r="IR121" s="158" t="s">
        <v>128</v>
      </c>
      <c r="IS121" s="158" t="s">
        <v>128</v>
      </c>
      <c r="IT121" s="158" t="s">
        <v>128</v>
      </c>
      <c r="IU121" s="158" t="s">
        <v>128</v>
      </c>
      <c r="IV121" s="158" t="s">
        <v>128</v>
      </c>
      <c r="IW121" s="158" t="s">
        <v>128</v>
      </c>
      <c r="IX121" s="158" t="s">
        <v>128</v>
      </c>
      <c r="IY121" s="158" t="s">
        <v>128</v>
      </c>
      <c r="IZ121" s="158" t="s">
        <v>128</v>
      </c>
      <c r="JA121" s="158" t="s">
        <v>128</v>
      </c>
      <c r="JB121" s="158" t="s">
        <v>128</v>
      </c>
      <c r="JC121" s="158" t="s">
        <v>128</v>
      </c>
      <c r="JD121" s="158" t="s">
        <v>128</v>
      </c>
      <c r="JE121" s="158" t="s">
        <v>128</v>
      </c>
      <c r="JF121" s="158" t="s">
        <v>128</v>
      </c>
      <c r="JG121" s="158" t="s">
        <v>128</v>
      </c>
      <c r="JH121" s="158" t="s">
        <v>128</v>
      </c>
      <c r="JI121" s="158" t="s">
        <v>128</v>
      </c>
      <c r="JJ121" s="158" t="s">
        <v>128</v>
      </c>
      <c r="JK121" s="158" t="s">
        <v>128</v>
      </c>
      <c r="JL121" s="158" t="s">
        <v>128</v>
      </c>
      <c r="JM121" s="158" t="s">
        <v>128</v>
      </c>
      <c r="JN121" s="158" t="s">
        <v>128</v>
      </c>
      <c r="JO121" s="158" t="s">
        <v>128</v>
      </c>
      <c r="JP121" s="158" t="s">
        <v>128</v>
      </c>
      <c r="JQ121" s="158" t="s">
        <v>128</v>
      </c>
      <c r="JR121" s="158" t="s">
        <v>128</v>
      </c>
      <c r="JS121" s="158" t="s">
        <v>128</v>
      </c>
      <c r="JT121" s="158" t="s">
        <v>128</v>
      </c>
      <c r="JU121" s="158" t="s">
        <v>128</v>
      </c>
      <c r="JV121" s="158" t="s">
        <v>128</v>
      </c>
      <c r="JW121" s="158" t="s">
        <v>128</v>
      </c>
      <c r="JX121" s="158" t="s">
        <v>128</v>
      </c>
      <c r="JY121" s="158" t="s">
        <v>128</v>
      </c>
      <c r="JZ121" s="158" t="s">
        <v>128</v>
      </c>
      <c r="KA121" s="158" t="s">
        <v>128</v>
      </c>
      <c r="KB121" s="158" t="s">
        <v>128</v>
      </c>
      <c r="KC121" s="158" t="s">
        <v>128</v>
      </c>
      <c r="KD121" s="158" t="s">
        <v>128</v>
      </c>
      <c r="KE121" s="158" t="s">
        <v>128</v>
      </c>
      <c r="KF121" s="158" t="s">
        <v>128</v>
      </c>
      <c r="KG121" s="158" t="s">
        <v>128</v>
      </c>
      <c r="KH121" s="158" t="s">
        <v>128</v>
      </c>
      <c r="KI121" s="158" t="s">
        <v>128</v>
      </c>
      <c r="KJ121" s="158" t="s">
        <v>128</v>
      </c>
      <c r="KK121" s="158" t="s">
        <v>128</v>
      </c>
      <c r="KL121" s="158" t="s">
        <v>128</v>
      </c>
      <c r="KM121" s="158" t="s">
        <v>128</v>
      </c>
      <c r="KN121" s="158" t="s">
        <v>128</v>
      </c>
      <c r="KO121" s="158" t="s">
        <v>128</v>
      </c>
      <c r="KP121" s="158" t="s">
        <v>128</v>
      </c>
      <c r="KQ121" s="158" t="s">
        <v>128</v>
      </c>
      <c r="KR121" s="158" t="s">
        <v>128</v>
      </c>
      <c r="KS121" s="158" t="s">
        <v>128</v>
      </c>
      <c r="KT121" s="158" t="s">
        <v>128</v>
      </c>
      <c r="KU121" s="158" t="s">
        <v>128</v>
      </c>
      <c r="KV121" s="158" t="s">
        <v>128</v>
      </c>
      <c r="KW121" s="158" t="s">
        <v>128</v>
      </c>
      <c r="KX121" s="158" t="s">
        <v>128</v>
      </c>
      <c r="KY121" s="158" t="s">
        <v>128</v>
      </c>
      <c r="KZ121" s="158" t="s">
        <v>128</v>
      </c>
      <c r="LA121" s="158" t="s">
        <v>128</v>
      </c>
      <c r="LB121" s="158" t="s">
        <v>128</v>
      </c>
      <c r="LC121" s="158" t="s">
        <v>128</v>
      </c>
      <c r="LD121" s="158" t="s">
        <v>128</v>
      </c>
      <c r="LE121" s="158" t="s">
        <v>128</v>
      </c>
      <c r="LF121" s="158" t="s">
        <v>128</v>
      </c>
      <c r="LG121" s="158" t="s">
        <v>128</v>
      </c>
      <c r="LH121" s="158" t="s">
        <v>128</v>
      </c>
      <c r="LI121" s="158" t="s">
        <v>128</v>
      </c>
      <c r="LJ121" s="158" t="s">
        <v>128</v>
      </c>
      <c r="LK121" s="158" t="s">
        <v>128</v>
      </c>
      <c r="LL121" s="158" t="s">
        <v>128</v>
      </c>
      <c r="LM121" s="158" t="s">
        <v>128</v>
      </c>
      <c r="LN121" s="158" t="s">
        <v>128</v>
      </c>
      <c r="LO121" s="158" t="s">
        <v>128</v>
      </c>
      <c r="LP121" s="158" t="s">
        <v>128</v>
      </c>
      <c r="LQ121" s="158" t="s">
        <v>128</v>
      </c>
      <c r="LR121" s="158" t="s">
        <v>128</v>
      </c>
      <c r="LS121" s="158" t="s">
        <v>128</v>
      </c>
      <c r="LT121" s="158" t="s">
        <v>128</v>
      </c>
      <c r="LU121" s="158" t="s">
        <v>128</v>
      </c>
      <c r="LV121" s="158" t="s">
        <v>128</v>
      </c>
      <c r="LW121" s="158" t="s">
        <v>128</v>
      </c>
      <c r="LX121" s="158" t="s">
        <v>128</v>
      </c>
      <c r="LY121" s="158" t="s">
        <v>128</v>
      </c>
      <c r="LZ121" s="158" t="s">
        <v>128</v>
      </c>
      <c r="MA121" s="158" t="s">
        <v>128</v>
      </c>
      <c r="MB121" s="158" t="s">
        <v>128</v>
      </c>
      <c r="MC121" s="158" t="s">
        <v>128</v>
      </c>
      <c r="MD121" s="158" t="s">
        <v>128</v>
      </c>
      <c r="ME121" s="158" t="s">
        <v>128</v>
      </c>
      <c r="MF121" s="158" t="s">
        <v>128</v>
      </c>
      <c r="MG121" s="158" t="s">
        <v>128</v>
      </c>
      <c r="MH121" s="158" t="s">
        <v>128</v>
      </c>
      <c r="MI121" s="158" t="s">
        <v>128</v>
      </c>
      <c r="MJ121" s="158" t="s">
        <v>128</v>
      </c>
      <c r="MK121" s="158" t="s">
        <v>128</v>
      </c>
      <c r="ML121" s="158" t="s">
        <v>128</v>
      </c>
      <c r="MM121" s="158" t="s">
        <v>128</v>
      </c>
      <c r="MN121" s="158" t="s">
        <v>128</v>
      </c>
      <c r="MO121" s="158" t="s">
        <v>128</v>
      </c>
      <c r="MP121" s="158" t="s">
        <v>128</v>
      </c>
      <c r="MQ121" s="158" t="s">
        <v>128</v>
      </c>
      <c r="MR121" s="158" t="s">
        <v>128</v>
      </c>
      <c r="MS121" s="158" t="s">
        <v>128</v>
      </c>
      <c r="MT121" s="158" t="s">
        <v>128</v>
      </c>
      <c r="MU121" s="158" t="s">
        <v>128</v>
      </c>
      <c r="MV121" s="158" t="s">
        <v>128</v>
      </c>
      <c r="MW121" s="158" t="s">
        <v>128</v>
      </c>
      <c r="MX121" s="158" t="s">
        <v>128</v>
      </c>
      <c r="MY121" s="158" t="s">
        <v>128</v>
      </c>
      <c r="MZ121" s="158" t="s">
        <v>128</v>
      </c>
      <c r="NA121" s="158" t="s">
        <v>128</v>
      </c>
      <c r="NB121" s="158" t="s">
        <v>128</v>
      </c>
      <c r="NC121" s="158" t="s">
        <v>128</v>
      </c>
      <c r="ND121" s="158" t="s">
        <v>128</v>
      </c>
      <c r="NE121" s="158" t="s">
        <v>128</v>
      </c>
      <c r="NF121" s="158" t="s">
        <v>128</v>
      </c>
      <c r="NG121" s="158" t="s">
        <v>128</v>
      </c>
      <c r="NH121" s="158" t="s">
        <v>128</v>
      </c>
      <c r="NI121" s="158" t="s">
        <v>128</v>
      </c>
      <c r="NJ121" s="158" t="s">
        <v>128</v>
      </c>
      <c r="NK121" s="158" t="s">
        <v>128</v>
      </c>
      <c r="NL121" s="158" t="s">
        <v>128</v>
      </c>
      <c r="NM121" s="158" t="s">
        <v>128</v>
      </c>
      <c r="NN121" s="158" t="s">
        <v>128</v>
      </c>
      <c r="NO121" s="158" t="s">
        <v>128</v>
      </c>
      <c r="NP121" s="158" t="s">
        <v>128</v>
      </c>
      <c r="NQ121" s="158" t="s">
        <v>128</v>
      </c>
      <c r="NR121" s="158" t="s">
        <v>128</v>
      </c>
      <c r="NS121" s="158" t="s">
        <v>128</v>
      </c>
      <c r="NT121" s="158" t="s">
        <v>128</v>
      </c>
      <c r="NU121" s="158" t="s">
        <v>128</v>
      </c>
      <c r="NV121" s="158" t="s">
        <v>128</v>
      </c>
      <c r="NW121" s="158" t="s">
        <v>128</v>
      </c>
      <c r="NX121" s="158" t="s">
        <v>128</v>
      </c>
      <c r="NY121" s="158" t="s">
        <v>128</v>
      </c>
      <c r="NZ121" s="158" t="s">
        <v>128</v>
      </c>
      <c r="OA121" s="158" t="s">
        <v>128</v>
      </c>
      <c r="OB121" s="158" t="s">
        <v>128</v>
      </c>
      <c r="OC121" s="158" t="s">
        <v>128</v>
      </c>
      <c r="OD121" s="158" t="s">
        <v>128</v>
      </c>
      <c r="OE121" s="170" t="s">
        <v>128</v>
      </c>
      <c r="OF121" s="181"/>
      <c r="OG121" s="176">
        <f t="shared" si="451"/>
        <v>9.9599999999999994E-2</v>
      </c>
      <c r="OH121" s="66" t="str">
        <f t="shared" si="452"/>
        <v>kg/GJ delivered</v>
      </c>
      <c r="OI121" s="126">
        <f t="shared" si="453"/>
        <v>2.4899999999999999E-2</v>
      </c>
      <c r="OJ121" s="66" t="str">
        <f t="shared" si="454"/>
        <v>kg/GJ delivered</v>
      </c>
      <c r="OK121" s="66" t="str">
        <f t="shared" si="455"/>
        <v/>
      </c>
      <c r="OL121" s="66" t="str">
        <f t="shared" si="456"/>
        <v/>
      </c>
      <c r="OM121" s="159">
        <f t="shared" si="457"/>
        <v>140</v>
      </c>
      <c r="ON121" s="66" t="str">
        <f t="shared" si="458"/>
        <v>kg/GJ delivered</v>
      </c>
      <c r="OO121" s="126">
        <f t="shared" si="459"/>
        <v>2.3099999999999999E-2</v>
      </c>
      <c r="OP121" s="66" t="str">
        <f t="shared" si="460"/>
        <v>kg/GJ delivered</v>
      </c>
      <c r="OQ121" s="66" t="str">
        <f t="shared" si="461"/>
        <v/>
      </c>
      <c r="OR121" s="66" t="str">
        <f t="shared" si="462"/>
        <v/>
      </c>
      <c r="OS121" s="66" t="str">
        <f t="shared" si="463"/>
        <v/>
      </c>
      <c r="OT121" s="66" t="str">
        <f t="shared" si="464"/>
        <v/>
      </c>
      <c r="OU121" s="126">
        <f t="shared" si="465"/>
        <v>0.151</v>
      </c>
      <c r="OV121" s="66" t="str">
        <f t="shared" si="466"/>
        <v>kg/GJ delivered</v>
      </c>
      <c r="OW121" s="126">
        <f t="shared" si="467"/>
        <v>0.14799999999999999</v>
      </c>
      <c r="OX121" s="66" t="str">
        <f t="shared" si="468"/>
        <v>kg/GJ delivered</v>
      </c>
      <c r="OY121" s="66" t="str">
        <f t="shared" si="469"/>
        <v/>
      </c>
      <c r="OZ121" s="66" t="str">
        <f t="shared" si="470"/>
        <v/>
      </c>
      <c r="PA121" s="66" t="str">
        <f t="shared" si="471"/>
        <v/>
      </c>
      <c r="PB121" s="66" t="str">
        <f t="shared" si="472"/>
        <v/>
      </c>
      <c r="PC121" s="66" t="str">
        <f t="shared" si="473"/>
        <v/>
      </c>
      <c r="PD121" s="66" t="str">
        <f t="shared" si="474"/>
        <v/>
      </c>
      <c r="PE121" s="66" t="str">
        <f t="shared" si="475"/>
        <v/>
      </c>
      <c r="PF121" s="66" t="str">
        <f t="shared" si="476"/>
        <v/>
      </c>
      <c r="PG121" s="66" t="str">
        <f t="shared" si="477"/>
        <v/>
      </c>
      <c r="PH121" s="66" t="str">
        <f t="shared" si="478"/>
        <v/>
      </c>
      <c r="PI121" s="66" t="str">
        <f t="shared" si="479"/>
        <v/>
      </c>
      <c r="PJ121" s="66" t="str">
        <f t="shared" si="480"/>
        <v/>
      </c>
      <c r="PK121" s="66" t="str">
        <f t="shared" si="481"/>
        <v/>
      </c>
      <c r="PL121" s="66" t="str">
        <f t="shared" si="482"/>
        <v/>
      </c>
      <c r="PM121" s="66" t="str">
        <f t="shared" si="483"/>
        <v/>
      </c>
      <c r="PN121" s="66" t="str">
        <f t="shared" si="484"/>
        <v/>
      </c>
      <c r="PO121" s="66" t="str">
        <f t="shared" si="485"/>
        <v/>
      </c>
      <c r="PP121" s="66" t="str">
        <f t="shared" si="486"/>
        <v/>
      </c>
      <c r="PQ121" s="66" t="str">
        <f t="shared" si="487"/>
        <v/>
      </c>
      <c r="PR121" s="66" t="str">
        <f t="shared" si="488"/>
        <v/>
      </c>
      <c r="PS121" s="66" t="str">
        <f t="shared" si="489"/>
        <v/>
      </c>
      <c r="PT121" s="66" t="str">
        <f t="shared" si="490"/>
        <v/>
      </c>
      <c r="PU121" s="160">
        <f t="shared" si="491"/>
        <v>3.4399999999999999E-3</v>
      </c>
      <c r="PV121" s="66" t="str">
        <f t="shared" si="492"/>
        <v>kg/GJ delivered</v>
      </c>
      <c r="PW121" s="160">
        <f t="shared" si="493"/>
        <v>2.3E-5</v>
      </c>
      <c r="PX121" s="66" t="str">
        <f t="shared" si="494"/>
        <v>kg/GJ delivered</v>
      </c>
      <c r="PY121" s="160">
        <f t="shared" si="495"/>
        <v>1.0500000000000002E-3</v>
      </c>
      <c r="PZ121" s="66" t="str">
        <f t="shared" si="496"/>
        <v>kg/GJ delivered</v>
      </c>
      <c r="QA121" s="160">
        <f t="shared" si="497"/>
        <v>3.1000000000000001E-5</v>
      </c>
      <c r="QB121" s="66" t="str">
        <f t="shared" si="498"/>
        <v>kg/GJ delivered</v>
      </c>
      <c r="QC121" s="160">
        <f t="shared" si="499"/>
        <v>3.7999999999999995E-5</v>
      </c>
      <c r="QD121" s="66" t="str">
        <f t="shared" si="500"/>
        <v>kg/GJ delivered</v>
      </c>
      <c r="QE121" s="160">
        <f t="shared" si="501"/>
        <v>1.6000000000000001E-4</v>
      </c>
      <c r="QF121" s="66" t="str">
        <f t="shared" si="502"/>
        <v>kg/GJ delivered</v>
      </c>
      <c r="QG121" s="160">
        <f t="shared" si="503"/>
        <v>7.0999999999999991E-5</v>
      </c>
      <c r="QH121" s="66" t="str">
        <f t="shared" si="504"/>
        <v>kg/GJ delivered</v>
      </c>
      <c r="QI121" s="66" t="str">
        <f t="shared" si="505"/>
        <v/>
      </c>
      <c r="QJ121" s="66" t="str">
        <f t="shared" si="506"/>
        <v/>
      </c>
      <c r="QK121" s="66" t="str">
        <f t="shared" si="507"/>
        <v/>
      </c>
      <c r="QL121" s="66" t="str">
        <f t="shared" si="508"/>
        <v/>
      </c>
      <c r="QM121" s="160">
        <f t="shared" si="509"/>
        <v>1.0399999999999999E-4</v>
      </c>
      <c r="QN121" s="66" t="str">
        <f t="shared" si="510"/>
        <v>kg/GJ delivered</v>
      </c>
      <c r="QO121" s="160">
        <f t="shared" si="511"/>
        <v>5.8999999999999998E-5</v>
      </c>
      <c r="QP121" s="66" t="str">
        <f t="shared" si="512"/>
        <v>kg/GJ delivered</v>
      </c>
      <c r="QQ121" s="66" t="str">
        <f t="shared" si="513"/>
        <v/>
      </c>
      <c r="QR121" s="66" t="str">
        <f t="shared" si="514"/>
        <v/>
      </c>
      <c r="QS121" s="66" t="str">
        <f t="shared" si="515"/>
        <v/>
      </c>
      <c r="QT121" s="66" t="str">
        <f t="shared" si="516"/>
        <v/>
      </c>
      <c r="QU121" s="160">
        <f t="shared" si="517"/>
        <v>1.7000000000000001E-4</v>
      </c>
      <c r="QV121" s="66" t="str">
        <f t="shared" si="518"/>
        <v>kg/GJ delivered</v>
      </c>
      <c r="QW121" s="66" t="str">
        <f t="shared" si="519"/>
        <v/>
      </c>
      <c r="QX121" s="66" t="str">
        <f t="shared" si="520"/>
        <v/>
      </c>
      <c r="QY121" s="66" t="str">
        <f t="shared" si="521"/>
        <v/>
      </c>
      <c r="QZ121" s="66" t="str">
        <f t="shared" si="522"/>
        <v/>
      </c>
      <c r="RA121" s="160">
        <f t="shared" si="523"/>
        <v>8.4000000000000009E-5</v>
      </c>
      <c r="RB121" s="66" t="str">
        <f t="shared" si="524"/>
        <v>kg/GJ delivered</v>
      </c>
      <c r="RC121" s="160">
        <f t="shared" si="525"/>
        <v>2.31E-4</v>
      </c>
      <c r="RD121" s="66" t="str">
        <f t="shared" si="526"/>
        <v>kg/GJ delivered</v>
      </c>
      <c r="RE121" s="160">
        <f t="shared" si="527"/>
        <v>1.4E-3</v>
      </c>
      <c r="RF121" s="66" t="str">
        <f t="shared" si="528"/>
        <v>kg/GJ delivered</v>
      </c>
      <c r="RG121" s="160">
        <f t="shared" si="529"/>
        <v>2.32E-3</v>
      </c>
      <c r="RH121" s="66" t="str">
        <f t="shared" si="530"/>
        <v>kg/GJ delivered</v>
      </c>
      <c r="RI121" s="66" t="str">
        <f t="shared" si="531"/>
        <v/>
      </c>
      <c r="RJ121" s="66" t="str">
        <f t="shared" si="532"/>
        <v/>
      </c>
      <c r="RK121" s="66" t="str">
        <f t="shared" si="533"/>
        <v/>
      </c>
      <c r="RL121" s="66" t="str">
        <f t="shared" si="534"/>
        <v/>
      </c>
      <c r="RM121" s="160">
        <f t="shared" si="535"/>
        <v>6.9999999999999999E-6</v>
      </c>
      <c r="RN121" s="66" t="str">
        <f t="shared" si="536"/>
        <v>kg/GJ delivered</v>
      </c>
      <c r="RO121" s="160">
        <f t="shared" si="537"/>
        <v>9.8999999999999994E-5</v>
      </c>
      <c r="RP121" s="66" t="str">
        <f t="shared" si="538"/>
        <v>kg/GJ delivered</v>
      </c>
      <c r="RQ121" s="160">
        <f t="shared" si="539"/>
        <v>4.6999999999999997E-5</v>
      </c>
      <c r="RR121" s="66" t="str">
        <f t="shared" si="540"/>
        <v>kg/GJ delivered</v>
      </c>
      <c r="RS121" s="160">
        <f t="shared" si="541"/>
        <v>1.3800000000000002E-4</v>
      </c>
      <c r="RT121" s="66" t="str">
        <f t="shared" si="542"/>
        <v>kg/GJ delivered</v>
      </c>
      <c r="RU121" s="66" t="str">
        <f t="shared" si="543"/>
        <v/>
      </c>
      <c r="RV121" s="66" t="str">
        <f t="shared" si="544"/>
        <v/>
      </c>
      <c r="RW121" s="160">
        <f t="shared" si="545"/>
        <v>5.0000000000000004E-6</v>
      </c>
      <c r="RX121" s="66" t="str">
        <f t="shared" si="546"/>
        <v>kg/GJ delivered</v>
      </c>
      <c r="RY121" s="160">
        <f t="shared" si="547"/>
        <v>5.0000000000000004E-6</v>
      </c>
      <c r="RZ121" s="66" t="str">
        <f t="shared" si="548"/>
        <v>kg/GJ delivered</v>
      </c>
      <c r="SA121" s="66" t="str">
        <f t="shared" si="549"/>
        <v/>
      </c>
      <c r="SB121" s="66" t="str">
        <f t="shared" si="550"/>
        <v/>
      </c>
      <c r="SC121" s="160">
        <f t="shared" si="551"/>
        <v>2.0000000000000002E-5</v>
      </c>
      <c r="SD121" s="66" t="str">
        <f t="shared" si="552"/>
        <v>kg/GJ delivered</v>
      </c>
      <c r="SE121" s="66" t="str">
        <f t="shared" si="553"/>
        <v/>
      </c>
      <c r="SF121" s="66" t="str">
        <f t="shared" si="554"/>
        <v/>
      </c>
      <c r="SG121" s="160">
        <f t="shared" si="555"/>
        <v>3.4100000000000005E-4</v>
      </c>
      <c r="SH121" s="66" t="str">
        <f t="shared" si="556"/>
        <v>kg/GJ delivered</v>
      </c>
      <c r="SI121" s="66" t="str">
        <f t="shared" si="557"/>
        <v/>
      </c>
      <c r="SJ121" s="66" t="str">
        <f t="shared" si="558"/>
        <v/>
      </c>
      <c r="SK121" s="66" t="str">
        <f t="shared" si="559"/>
        <v/>
      </c>
      <c r="SL121" s="66" t="str">
        <f t="shared" si="560"/>
        <v/>
      </c>
      <c r="SM121" s="160">
        <f t="shared" si="561"/>
        <v>5.0000000000000004E-6</v>
      </c>
      <c r="SN121" s="66" t="str">
        <f t="shared" si="562"/>
        <v>kg/GJ delivered</v>
      </c>
      <c r="SO121" s="160">
        <f t="shared" si="563"/>
        <v>2.0000000000000002E-5</v>
      </c>
      <c r="SP121" s="66" t="str">
        <f t="shared" si="564"/>
        <v>kg/GJ delivered</v>
      </c>
      <c r="SQ121" s="66" t="str">
        <f t="shared" si="565"/>
        <v/>
      </c>
      <c r="SR121" s="66" t="str">
        <f t="shared" si="566"/>
        <v/>
      </c>
      <c r="SS121" s="66" t="str">
        <f t="shared" si="567"/>
        <v/>
      </c>
      <c r="ST121" s="66" t="str">
        <f t="shared" si="568"/>
        <v/>
      </c>
      <c r="SU121" s="66" t="str">
        <f t="shared" si="569"/>
        <v/>
      </c>
      <c r="SV121" s="66" t="str">
        <f t="shared" si="570"/>
        <v/>
      </c>
      <c r="SW121" s="66" t="str">
        <f t="shared" si="571"/>
        <v/>
      </c>
      <c r="SX121" s="66" t="str">
        <f t="shared" si="572"/>
        <v/>
      </c>
      <c r="SY121" s="66" t="str">
        <f t="shared" si="573"/>
        <v/>
      </c>
      <c r="SZ121" s="66" t="str">
        <f t="shared" si="574"/>
        <v/>
      </c>
      <c r="TA121" s="66" t="str">
        <f t="shared" si="575"/>
        <v/>
      </c>
      <c r="TB121" s="66" t="str">
        <f t="shared" si="576"/>
        <v/>
      </c>
      <c r="TC121" s="66" t="str">
        <f t="shared" si="577"/>
        <v/>
      </c>
      <c r="TD121" s="66" t="str">
        <f t="shared" si="578"/>
        <v/>
      </c>
      <c r="TE121" s="66" t="str">
        <f t="shared" si="579"/>
        <v/>
      </c>
      <c r="TF121" s="66" t="str">
        <f t="shared" si="580"/>
        <v/>
      </c>
      <c r="TG121" s="66" t="str">
        <f t="shared" si="581"/>
        <v/>
      </c>
      <c r="TH121" s="66" t="str">
        <f t="shared" si="582"/>
        <v/>
      </c>
      <c r="TI121" s="66" t="str">
        <f t="shared" si="583"/>
        <v/>
      </c>
      <c r="TJ121" s="66" t="str">
        <f t="shared" si="584"/>
        <v/>
      </c>
      <c r="TK121" s="160">
        <f t="shared" si="585"/>
        <v>6.900000000000001E-5</v>
      </c>
      <c r="TL121" s="66" t="str">
        <f t="shared" si="586"/>
        <v>kg/GJ delivered</v>
      </c>
      <c r="TM121" s="160">
        <f t="shared" si="587"/>
        <v>7.5599999999999999E-3</v>
      </c>
      <c r="TN121" s="66" t="str">
        <f t="shared" si="588"/>
        <v>kg/GJ delivered</v>
      </c>
      <c r="TO121" s="66" t="str">
        <f t="shared" si="589"/>
        <v/>
      </c>
      <c r="TP121" s="66" t="str">
        <f t="shared" si="590"/>
        <v/>
      </c>
      <c r="TQ121" s="66" t="str">
        <f t="shared" si="591"/>
        <v/>
      </c>
      <c r="TR121" s="66" t="str">
        <f t="shared" si="592"/>
        <v/>
      </c>
      <c r="TS121" s="66" t="str">
        <f t="shared" si="593"/>
        <v/>
      </c>
      <c r="TT121" s="66" t="str">
        <f t="shared" si="594"/>
        <v/>
      </c>
      <c r="TU121" s="66" t="str">
        <f t="shared" si="595"/>
        <v/>
      </c>
      <c r="TV121" s="66" t="str">
        <f t="shared" si="596"/>
        <v/>
      </c>
      <c r="TW121" s="66" t="str">
        <f t="shared" si="597"/>
        <v/>
      </c>
      <c r="TX121" s="66" t="str">
        <f t="shared" si="598"/>
        <v/>
      </c>
      <c r="TY121" s="66" t="str">
        <f t="shared" si="599"/>
        <v/>
      </c>
      <c r="TZ121" s="66" t="str">
        <f t="shared" si="600"/>
        <v/>
      </c>
      <c r="UA121" s="66" t="str">
        <f t="shared" si="601"/>
        <v/>
      </c>
      <c r="UB121" s="66" t="str">
        <f t="shared" si="602"/>
        <v/>
      </c>
      <c r="UC121" s="66" t="str">
        <f t="shared" si="603"/>
        <v/>
      </c>
      <c r="UD121" s="66" t="str">
        <f t="shared" si="604"/>
        <v/>
      </c>
      <c r="UE121" s="66" t="str">
        <f t="shared" si="605"/>
        <v/>
      </c>
      <c r="UF121" s="66" t="str">
        <f t="shared" si="606"/>
        <v/>
      </c>
      <c r="UG121" s="66" t="str">
        <f t="shared" si="607"/>
        <v/>
      </c>
      <c r="UH121" s="66" t="str">
        <f t="shared" si="608"/>
        <v/>
      </c>
      <c r="UI121" s="66" t="str">
        <f t="shared" si="609"/>
        <v/>
      </c>
      <c r="UJ121" s="66" t="str">
        <f t="shared" si="610"/>
        <v/>
      </c>
      <c r="UK121" s="66" t="str">
        <f t="shared" si="611"/>
        <v/>
      </c>
      <c r="UL121" s="66" t="str">
        <f t="shared" si="612"/>
        <v/>
      </c>
      <c r="UM121" s="66" t="str">
        <f t="shared" si="613"/>
        <v/>
      </c>
      <c r="UN121" s="66" t="str">
        <f t="shared" si="614"/>
        <v/>
      </c>
      <c r="UO121" s="66" t="str">
        <f t="shared" si="615"/>
        <v/>
      </c>
      <c r="UP121" s="66" t="str">
        <f t="shared" si="616"/>
        <v/>
      </c>
      <c r="UQ121" s="66" t="str">
        <f t="shared" si="617"/>
        <v/>
      </c>
      <c r="UR121" s="66" t="str">
        <f t="shared" si="618"/>
        <v/>
      </c>
      <c r="US121" s="66" t="str">
        <f t="shared" si="619"/>
        <v/>
      </c>
      <c r="UT121" s="66" t="str">
        <f t="shared" si="620"/>
        <v/>
      </c>
      <c r="UU121" s="66" t="str">
        <f t="shared" si="621"/>
        <v/>
      </c>
      <c r="UV121" s="66" t="str">
        <f t="shared" si="622"/>
        <v/>
      </c>
      <c r="UW121" s="66" t="str">
        <f t="shared" si="623"/>
        <v/>
      </c>
      <c r="UX121" s="66" t="str">
        <f t="shared" si="624"/>
        <v/>
      </c>
      <c r="UY121" s="66" t="str">
        <f t="shared" si="625"/>
        <v/>
      </c>
      <c r="UZ121" s="66" t="str">
        <f t="shared" si="626"/>
        <v/>
      </c>
      <c r="VA121" s="66" t="str">
        <f t="shared" si="627"/>
        <v/>
      </c>
      <c r="VB121" s="66" t="str">
        <f t="shared" si="628"/>
        <v/>
      </c>
      <c r="VC121" s="66" t="str">
        <f t="shared" si="629"/>
        <v/>
      </c>
      <c r="VD121" s="66" t="str">
        <f t="shared" si="630"/>
        <v/>
      </c>
      <c r="VE121" s="66" t="str">
        <f t="shared" si="631"/>
        <v/>
      </c>
      <c r="VF121" s="66" t="str">
        <f t="shared" si="632"/>
        <v/>
      </c>
      <c r="VG121" s="66" t="str">
        <f t="shared" si="633"/>
        <v/>
      </c>
      <c r="VH121" s="66" t="str">
        <f t="shared" si="634"/>
        <v/>
      </c>
      <c r="VI121" s="66" t="str">
        <f t="shared" si="635"/>
        <v/>
      </c>
      <c r="VJ121" s="66" t="str">
        <f t="shared" si="636"/>
        <v/>
      </c>
      <c r="VK121" s="66" t="str">
        <f t="shared" si="637"/>
        <v/>
      </c>
      <c r="VL121" s="66" t="str">
        <f t="shared" si="638"/>
        <v/>
      </c>
      <c r="VM121" s="66" t="str">
        <f t="shared" si="639"/>
        <v/>
      </c>
      <c r="VN121" s="66" t="str">
        <f t="shared" si="640"/>
        <v/>
      </c>
      <c r="VO121" s="66" t="str">
        <f t="shared" si="641"/>
        <v/>
      </c>
      <c r="VP121" s="66" t="str">
        <f t="shared" si="642"/>
        <v/>
      </c>
      <c r="VQ121" s="66" t="str">
        <f t="shared" si="643"/>
        <v/>
      </c>
      <c r="VR121" s="66" t="str">
        <f t="shared" si="644"/>
        <v/>
      </c>
      <c r="VS121" s="66" t="str">
        <f t="shared" si="645"/>
        <v/>
      </c>
      <c r="VT121" s="66" t="str">
        <f t="shared" si="646"/>
        <v/>
      </c>
      <c r="VU121" s="66" t="str">
        <f t="shared" si="647"/>
        <v/>
      </c>
      <c r="VV121" s="66" t="str">
        <f t="shared" si="648"/>
        <v/>
      </c>
      <c r="VW121" s="66" t="str">
        <f t="shared" si="649"/>
        <v/>
      </c>
      <c r="VX121" s="66" t="str">
        <f t="shared" si="650"/>
        <v/>
      </c>
      <c r="VY121" s="66" t="str">
        <f t="shared" si="651"/>
        <v/>
      </c>
      <c r="VZ121" s="66" t="str">
        <f t="shared" si="652"/>
        <v/>
      </c>
      <c r="WA121" s="66" t="str">
        <f t="shared" si="653"/>
        <v/>
      </c>
      <c r="WB121" s="66" t="str">
        <f t="shared" si="654"/>
        <v/>
      </c>
      <c r="WC121" s="66" t="str">
        <f t="shared" si="655"/>
        <v/>
      </c>
      <c r="WD121" s="66" t="str">
        <f t="shared" si="656"/>
        <v/>
      </c>
      <c r="WE121" s="66" t="str">
        <f t="shared" si="657"/>
        <v/>
      </c>
      <c r="WF121" s="66" t="str">
        <f t="shared" si="658"/>
        <v/>
      </c>
      <c r="WG121" s="66" t="str">
        <f t="shared" si="659"/>
        <v/>
      </c>
      <c r="WH121" s="66" t="str">
        <f t="shared" si="660"/>
        <v/>
      </c>
      <c r="WI121" s="66" t="str">
        <f t="shared" si="661"/>
        <v/>
      </c>
      <c r="WJ121" s="66" t="str">
        <f t="shared" si="662"/>
        <v/>
      </c>
      <c r="WK121" s="66" t="str">
        <f t="shared" si="663"/>
        <v/>
      </c>
      <c r="WL121" s="66" t="str">
        <f t="shared" si="664"/>
        <v/>
      </c>
      <c r="WM121" s="66" t="str">
        <f t="shared" si="665"/>
        <v/>
      </c>
      <c r="WN121" s="66" t="str">
        <f t="shared" si="666"/>
        <v/>
      </c>
      <c r="WO121" s="66" t="str">
        <f t="shared" si="667"/>
        <v/>
      </c>
      <c r="WP121" s="66" t="str">
        <f t="shared" si="668"/>
        <v/>
      </c>
      <c r="WQ121" s="66" t="str">
        <f t="shared" si="669"/>
        <v/>
      </c>
      <c r="WR121" s="66" t="str">
        <f t="shared" si="670"/>
        <v/>
      </c>
      <c r="WS121" s="66" t="str">
        <f t="shared" si="671"/>
        <v/>
      </c>
      <c r="WT121" s="66" t="str">
        <f t="shared" si="672"/>
        <v/>
      </c>
      <c r="WU121" s="66" t="str">
        <f t="shared" si="673"/>
        <v/>
      </c>
      <c r="WV121" s="66" t="str">
        <f t="shared" si="674"/>
        <v/>
      </c>
      <c r="WW121" s="66" t="str">
        <f t="shared" si="675"/>
        <v/>
      </c>
      <c r="WX121" s="66" t="str">
        <f t="shared" si="676"/>
        <v/>
      </c>
      <c r="WY121" s="66" t="str">
        <f t="shared" si="677"/>
        <v/>
      </c>
      <c r="WZ121" s="66" t="str">
        <f t="shared" si="678"/>
        <v/>
      </c>
      <c r="XA121" s="66" t="str">
        <f t="shared" si="679"/>
        <v/>
      </c>
      <c r="XB121" s="66" t="str">
        <f t="shared" si="680"/>
        <v/>
      </c>
      <c r="XC121" s="66" t="str">
        <f t="shared" si="681"/>
        <v/>
      </c>
      <c r="XD121" s="66" t="str">
        <f t="shared" si="682"/>
        <v/>
      </c>
      <c r="XE121" s="66" t="str">
        <f t="shared" si="683"/>
        <v/>
      </c>
      <c r="XF121" s="66" t="str">
        <f t="shared" si="684"/>
        <v/>
      </c>
      <c r="XG121" s="66" t="str">
        <f t="shared" si="685"/>
        <v/>
      </c>
      <c r="XH121" s="66" t="str">
        <f t="shared" si="686"/>
        <v/>
      </c>
      <c r="XI121" s="66" t="str">
        <f t="shared" si="687"/>
        <v/>
      </c>
      <c r="XJ121" s="66" t="str">
        <f t="shared" si="688"/>
        <v/>
      </c>
      <c r="XK121" s="66" t="str">
        <f t="shared" si="689"/>
        <v/>
      </c>
      <c r="XL121" s="66" t="str">
        <f t="shared" si="690"/>
        <v/>
      </c>
      <c r="XM121" s="66" t="str">
        <f t="shared" si="691"/>
        <v/>
      </c>
      <c r="XN121" s="66" t="str">
        <f t="shared" si="692"/>
        <v/>
      </c>
      <c r="XO121" s="66" t="str">
        <f t="shared" si="693"/>
        <v/>
      </c>
      <c r="XP121" s="66" t="str">
        <f t="shared" si="694"/>
        <v/>
      </c>
      <c r="XQ121" s="66" t="str">
        <f t="shared" si="695"/>
        <v/>
      </c>
      <c r="XR121" s="66" t="str">
        <f t="shared" si="696"/>
        <v/>
      </c>
      <c r="XS121" s="66" t="str">
        <f t="shared" si="697"/>
        <v/>
      </c>
      <c r="XT121" s="66" t="str">
        <f t="shared" si="698"/>
        <v/>
      </c>
      <c r="XU121" s="66" t="str">
        <f t="shared" si="699"/>
        <v/>
      </c>
      <c r="XV121" s="66" t="str">
        <f t="shared" si="700"/>
        <v/>
      </c>
      <c r="XW121" s="66" t="str">
        <f t="shared" si="701"/>
        <v/>
      </c>
      <c r="XX121" s="66" t="str">
        <f t="shared" si="702"/>
        <v/>
      </c>
      <c r="XY121" s="66" t="str">
        <f t="shared" si="703"/>
        <v/>
      </c>
      <c r="XZ121" s="66" t="str">
        <f t="shared" si="704"/>
        <v/>
      </c>
      <c r="YA121" s="66" t="str">
        <f t="shared" si="705"/>
        <v/>
      </c>
      <c r="YB121" s="66" t="str">
        <f t="shared" si="706"/>
        <v/>
      </c>
      <c r="YC121" s="66" t="str">
        <f t="shared" si="707"/>
        <v/>
      </c>
      <c r="YD121" s="66" t="str">
        <f t="shared" si="708"/>
        <v/>
      </c>
      <c r="YE121" s="66" t="str">
        <f t="shared" si="709"/>
        <v/>
      </c>
      <c r="YF121" s="66" t="str">
        <f t="shared" si="710"/>
        <v/>
      </c>
      <c r="YG121" s="66" t="str">
        <f t="shared" si="711"/>
        <v/>
      </c>
      <c r="YH121" s="66" t="str">
        <f t="shared" si="712"/>
        <v/>
      </c>
      <c r="YI121" s="66" t="str">
        <f t="shared" si="713"/>
        <v/>
      </c>
      <c r="YJ121" s="66" t="str">
        <f t="shared" si="714"/>
        <v/>
      </c>
      <c r="YK121" s="66" t="str">
        <f t="shared" si="715"/>
        <v/>
      </c>
      <c r="YL121" s="66" t="str">
        <f t="shared" si="716"/>
        <v/>
      </c>
      <c r="YM121" s="66" t="str">
        <f t="shared" si="717"/>
        <v/>
      </c>
      <c r="YN121" s="66" t="str">
        <f t="shared" si="718"/>
        <v/>
      </c>
      <c r="YO121" s="66" t="str">
        <f t="shared" si="719"/>
        <v/>
      </c>
      <c r="YP121" s="66" t="str">
        <f t="shared" si="720"/>
        <v/>
      </c>
      <c r="YQ121" s="66" t="str">
        <f t="shared" si="721"/>
        <v/>
      </c>
      <c r="YR121" s="66" t="str">
        <f t="shared" si="722"/>
        <v/>
      </c>
      <c r="YS121" s="66" t="str">
        <f t="shared" si="723"/>
        <v/>
      </c>
      <c r="YT121" s="66" t="str">
        <f t="shared" si="724"/>
        <v/>
      </c>
      <c r="YU121" s="66" t="str">
        <f t="shared" si="725"/>
        <v/>
      </c>
      <c r="YV121" s="66" t="str">
        <f t="shared" si="726"/>
        <v/>
      </c>
      <c r="YW121" s="66" t="str">
        <f t="shared" si="727"/>
        <v/>
      </c>
      <c r="YX121" s="66" t="str">
        <f t="shared" si="728"/>
        <v/>
      </c>
      <c r="YY121" s="66" t="str">
        <f t="shared" si="729"/>
        <v/>
      </c>
      <c r="YZ121" s="66" t="str">
        <f t="shared" si="730"/>
        <v/>
      </c>
      <c r="ZA121" s="66" t="str">
        <f t="shared" si="731"/>
        <v/>
      </c>
      <c r="ZB121" s="66" t="str">
        <f t="shared" si="732"/>
        <v/>
      </c>
      <c r="ZC121" s="66" t="str">
        <f t="shared" si="733"/>
        <v/>
      </c>
      <c r="ZD121" s="66" t="str">
        <f t="shared" si="734"/>
        <v/>
      </c>
      <c r="ZE121" s="66" t="str">
        <f t="shared" si="735"/>
        <v/>
      </c>
      <c r="ZF121" s="66" t="str">
        <f t="shared" si="736"/>
        <v/>
      </c>
      <c r="ZG121" s="66" t="str">
        <f t="shared" si="737"/>
        <v/>
      </c>
      <c r="ZH121" s="66" t="str">
        <f t="shared" si="738"/>
        <v/>
      </c>
      <c r="ZI121" s="66" t="str">
        <f t="shared" si="739"/>
        <v/>
      </c>
      <c r="ZJ121" s="66" t="str">
        <f t="shared" si="740"/>
        <v/>
      </c>
      <c r="ZK121" s="66" t="str">
        <f t="shared" si="741"/>
        <v/>
      </c>
      <c r="ZL121" s="66" t="str">
        <f t="shared" si="742"/>
        <v/>
      </c>
      <c r="ZM121" s="66" t="str">
        <f t="shared" si="743"/>
        <v/>
      </c>
      <c r="ZN121" s="66" t="str">
        <f t="shared" si="744"/>
        <v/>
      </c>
      <c r="ZO121" s="66" t="str">
        <f t="shared" si="745"/>
        <v/>
      </c>
      <c r="ZP121" s="66" t="str">
        <f t="shared" si="746"/>
        <v/>
      </c>
      <c r="ZQ121" s="66" t="str">
        <f t="shared" si="747"/>
        <v/>
      </c>
      <c r="ZR121" s="66" t="str">
        <f t="shared" si="748"/>
        <v/>
      </c>
      <c r="ZS121" s="66" t="str">
        <f t="shared" si="749"/>
        <v/>
      </c>
      <c r="ZT121" s="66" t="str">
        <f t="shared" si="750"/>
        <v/>
      </c>
      <c r="ZU121" s="66" t="str">
        <f t="shared" si="751"/>
        <v/>
      </c>
      <c r="ZV121" s="66" t="str">
        <f t="shared" si="752"/>
        <v/>
      </c>
      <c r="ZW121" s="66" t="str">
        <f t="shared" si="753"/>
        <v/>
      </c>
      <c r="ZX121" s="66" t="str">
        <f t="shared" si="754"/>
        <v/>
      </c>
      <c r="ZY121" s="66" t="str">
        <f t="shared" si="755"/>
        <v/>
      </c>
      <c r="ZZ121" s="66" t="str">
        <f t="shared" si="756"/>
        <v/>
      </c>
      <c r="AAA121" s="66" t="str">
        <f t="shared" si="757"/>
        <v/>
      </c>
      <c r="AAB121" s="66" t="str">
        <f t="shared" si="758"/>
        <v/>
      </c>
      <c r="AAC121" s="66" t="str">
        <f t="shared" si="759"/>
        <v/>
      </c>
      <c r="AAD121" s="66" t="str">
        <f t="shared" si="760"/>
        <v/>
      </c>
      <c r="AAE121" s="66" t="str">
        <f t="shared" si="761"/>
        <v/>
      </c>
      <c r="AAF121" s="66" t="str">
        <f t="shared" si="762"/>
        <v/>
      </c>
      <c r="AAG121" s="66" t="str">
        <f t="shared" si="763"/>
        <v/>
      </c>
      <c r="AAH121" s="66" t="str">
        <f t="shared" si="764"/>
        <v/>
      </c>
      <c r="AAI121" s="66" t="str">
        <f t="shared" si="765"/>
        <v/>
      </c>
      <c r="AAJ121" s="66" t="str">
        <f t="shared" si="766"/>
        <v/>
      </c>
      <c r="AAK121" s="66" t="str">
        <f t="shared" si="767"/>
        <v/>
      </c>
      <c r="AAL121" s="66" t="str">
        <f t="shared" si="768"/>
        <v/>
      </c>
      <c r="AAM121" s="66" t="str">
        <f t="shared" si="769"/>
        <v/>
      </c>
      <c r="AAN121" s="66" t="str">
        <f t="shared" si="770"/>
        <v/>
      </c>
      <c r="AAO121" s="66" t="str">
        <f t="shared" si="771"/>
        <v/>
      </c>
      <c r="AAP121" s="66" t="str">
        <f t="shared" si="772"/>
        <v/>
      </c>
      <c r="AAQ121" s="66" t="str">
        <f t="shared" si="773"/>
        <v/>
      </c>
      <c r="AAR121" s="66" t="str">
        <f t="shared" si="774"/>
        <v/>
      </c>
      <c r="AAS121" s="66" t="str">
        <f t="shared" si="775"/>
        <v/>
      </c>
      <c r="AAT121" s="66" t="str">
        <f t="shared" si="776"/>
        <v/>
      </c>
      <c r="AAU121" s="66" t="str">
        <f t="shared" si="777"/>
        <v/>
      </c>
      <c r="AAV121" s="66" t="str">
        <f t="shared" si="778"/>
        <v/>
      </c>
      <c r="AAW121" s="66" t="str">
        <f t="shared" si="779"/>
        <v/>
      </c>
      <c r="AAX121" s="66" t="str">
        <f t="shared" si="780"/>
        <v/>
      </c>
      <c r="AAY121" s="66" t="str">
        <f t="shared" si="781"/>
        <v/>
      </c>
      <c r="AAZ121" s="66" t="str">
        <f t="shared" si="782"/>
        <v/>
      </c>
      <c r="ABA121" s="66" t="str">
        <f t="shared" si="783"/>
        <v/>
      </c>
      <c r="ABB121" s="66" t="str">
        <f t="shared" si="784"/>
        <v/>
      </c>
      <c r="ABC121" s="66" t="str">
        <f t="shared" si="785"/>
        <v/>
      </c>
      <c r="ABD121" s="66" t="str">
        <f t="shared" si="786"/>
        <v/>
      </c>
      <c r="ABE121" s="66" t="str">
        <f t="shared" si="787"/>
        <v/>
      </c>
      <c r="ABF121" s="66" t="str">
        <f t="shared" si="788"/>
        <v/>
      </c>
      <c r="ABG121" s="66" t="str">
        <f t="shared" si="789"/>
        <v/>
      </c>
      <c r="ABH121" s="66" t="str">
        <f t="shared" si="790"/>
        <v/>
      </c>
      <c r="ABI121" s="66" t="str">
        <f t="shared" si="791"/>
        <v/>
      </c>
      <c r="ABJ121" s="66" t="str">
        <f t="shared" si="792"/>
        <v/>
      </c>
      <c r="ABK121" s="66" t="str">
        <f t="shared" si="793"/>
        <v/>
      </c>
      <c r="ABL121" s="66" t="str">
        <f t="shared" si="794"/>
        <v/>
      </c>
      <c r="ABM121" s="66" t="str">
        <f t="shared" si="795"/>
        <v/>
      </c>
      <c r="ABN121" s="66" t="str">
        <f t="shared" si="796"/>
        <v/>
      </c>
      <c r="ABO121" s="66" t="str">
        <f t="shared" si="797"/>
        <v/>
      </c>
      <c r="ABP121" s="66" t="str">
        <f t="shared" si="798"/>
        <v/>
      </c>
      <c r="ABQ121" s="66" t="str">
        <f t="shared" si="799"/>
        <v/>
      </c>
      <c r="ABR121" s="66" t="str">
        <f t="shared" si="800"/>
        <v/>
      </c>
      <c r="ABS121" s="66" t="str">
        <f t="shared" si="801"/>
        <v/>
      </c>
      <c r="ABT121" s="66" t="str">
        <f t="shared" si="802"/>
        <v/>
      </c>
      <c r="ABU121" s="66" t="str">
        <f t="shared" si="803"/>
        <v/>
      </c>
      <c r="ABV121" s="66" t="str">
        <f t="shared" si="804"/>
        <v/>
      </c>
      <c r="ABW121" s="66" t="str">
        <f t="shared" si="805"/>
        <v/>
      </c>
      <c r="ABX121" s="66" t="str">
        <f t="shared" si="806"/>
        <v/>
      </c>
      <c r="ABY121" s="66" t="str">
        <f t="shared" si="807"/>
        <v/>
      </c>
      <c r="ABZ121" s="66" t="str">
        <f t="shared" si="808"/>
        <v/>
      </c>
      <c r="ACA121" s="66" t="str">
        <f t="shared" si="809"/>
        <v/>
      </c>
      <c r="ACB121" s="66" t="str">
        <f t="shared" si="810"/>
        <v/>
      </c>
      <c r="ACC121" s="66" t="str">
        <f t="shared" si="811"/>
        <v/>
      </c>
      <c r="ACD121" s="66" t="str">
        <f t="shared" si="812"/>
        <v/>
      </c>
      <c r="ACE121" s="66" t="str">
        <f t="shared" si="813"/>
        <v/>
      </c>
      <c r="ACF121" s="66" t="str">
        <f t="shared" si="814"/>
        <v/>
      </c>
      <c r="ACG121" s="66" t="str">
        <f t="shared" si="815"/>
        <v/>
      </c>
      <c r="ACH121" s="66" t="str">
        <f t="shared" si="816"/>
        <v/>
      </c>
      <c r="ACI121" s="66" t="str">
        <f t="shared" si="817"/>
        <v/>
      </c>
      <c r="ACJ121" s="66" t="str">
        <f t="shared" si="818"/>
        <v/>
      </c>
      <c r="ACK121" s="66" t="str">
        <f t="shared" si="819"/>
        <v/>
      </c>
      <c r="ACL121" s="66" t="str">
        <f t="shared" si="820"/>
        <v/>
      </c>
      <c r="ACM121" s="66" t="str">
        <f t="shared" ref="ACM121:ACN121" si="879">IF(AND(ACS$3="Unit", ACL121=""), "", IF(AND(ACS$3="Unit", ACL121="-"),"", IF(ACS$3="Unit", "kg/GJ delivered", IF(AND(NY121&lt;&gt;"", NY121&lt;&gt;"-", NX121="-"),"", IF($H121="","", IF(NX121="nd", "",IF(NX121="&lt;n.a.&gt;", "", IF(NY121="#/MJ", "", IF(NY121="kg/GJ delivered",NX121,IF(NY121="g/MJ delivered",NX121,IF(NY121="kg/MJ delivered",NX121*1000,IF(NY121="mg/MJ delivered",NX121/1000,IF(NY121="g/kg",((NX121)*(1/$I121)*(1/$H121)),IF(NY121="mg/kg",((NX121/1000)*(1/$I121)*(1/$H121)),IF(NY121="mg/MJ delivered",NX121/1000,IF(NY121="-","","Error"))))))))))))))))</f>
        <v/>
      </c>
      <c r="ACN121" s="66" t="str">
        <f t="shared" si="879"/>
        <v/>
      </c>
      <c r="ACO121" s="66" t="str">
        <f t="shared" si="822"/>
        <v/>
      </c>
      <c r="ACP121" s="66" t="str">
        <f t="shared" si="823"/>
        <v/>
      </c>
      <c r="ACQ121" s="66" t="str">
        <f t="shared" si="824"/>
        <v/>
      </c>
      <c r="ACR121" s="66" t="str">
        <f t="shared" si="825"/>
        <v/>
      </c>
      <c r="ACS121" s="66" t="str">
        <f t="shared" si="826"/>
        <v/>
      </c>
      <c r="ACT121" s="66" t="str">
        <f t="shared" si="827"/>
        <v/>
      </c>
    </row>
    <row r="122" spans="2:774" ht="15.75" customHeight="1" x14ac:dyDescent="0.25">
      <c r="B122" s="66">
        <v>53</v>
      </c>
      <c r="C122" s="66" t="s">
        <v>264</v>
      </c>
      <c r="D122" s="66" t="s">
        <v>263</v>
      </c>
      <c r="E122" s="156" t="s">
        <v>262</v>
      </c>
      <c r="F122" s="66" t="s">
        <v>1579</v>
      </c>
      <c r="G122" s="66" t="s">
        <v>492</v>
      </c>
      <c r="H122" s="126">
        <v>0.19089999999999999</v>
      </c>
      <c r="I122" s="130">
        <f>'Heating Values'!$D$24</f>
        <v>14.023</v>
      </c>
      <c r="J122" s="66" t="str">
        <f t="shared" si="449"/>
        <v>Crop Residue, Improved, CN</v>
      </c>
      <c r="K122" s="66" t="s">
        <v>1588</v>
      </c>
      <c r="L122" s="161"/>
      <c r="M122" s="161"/>
      <c r="N122" s="161"/>
      <c r="O122" s="66" t="s">
        <v>2232</v>
      </c>
      <c r="P122" s="66" t="str">
        <f t="shared" si="852"/>
        <v>CN</v>
      </c>
      <c r="Q122" s="66" t="s">
        <v>87</v>
      </c>
      <c r="R122" s="163">
        <v>2.8899999999999999E-2</v>
      </c>
      <c r="S122" s="158" t="s">
        <v>173</v>
      </c>
      <c r="T122" s="166">
        <v>1.34E-3</v>
      </c>
      <c r="U122" s="158" t="s">
        <v>173</v>
      </c>
      <c r="V122" s="158" t="s">
        <v>128</v>
      </c>
      <c r="W122" s="158" t="s">
        <v>128</v>
      </c>
      <c r="X122" s="163">
        <v>0.34799999999999998</v>
      </c>
      <c r="Y122" s="158" t="s">
        <v>173</v>
      </c>
      <c r="Z122" s="166">
        <v>2.0200000000000001E-3</v>
      </c>
      <c r="AA122" s="158" t="s">
        <v>173</v>
      </c>
      <c r="AB122" s="158" t="s">
        <v>128</v>
      </c>
      <c r="AC122" s="158" t="s">
        <v>128</v>
      </c>
      <c r="AD122" s="158" t="s">
        <v>128</v>
      </c>
      <c r="AE122" s="158" t="s">
        <v>128</v>
      </c>
      <c r="AF122" s="166">
        <v>8.4599999999999996E-4</v>
      </c>
      <c r="AG122" s="158" t="s">
        <v>173</v>
      </c>
      <c r="AH122" s="166">
        <v>2.02E-4</v>
      </c>
      <c r="AI122" s="158" t="s">
        <v>173</v>
      </c>
      <c r="AJ122" s="158" t="s">
        <v>128</v>
      </c>
      <c r="AK122" s="158" t="s">
        <v>128</v>
      </c>
      <c r="AL122" s="158" t="s">
        <v>128</v>
      </c>
      <c r="AM122" s="158" t="s">
        <v>128</v>
      </c>
      <c r="AN122" s="158" t="s">
        <v>128</v>
      </c>
      <c r="AO122" s="158" t="s">
        <v>128</v>
      </c>
      <c r="AP122" s="166">
        <v>6.4900000000000005E-5</v>
      </c>
      <c r="AQ122" s="158" t="s">
        <v>173</v>
      </c>
      <c r="AR122" s="158" t="s">
        <v>128</v>
      </c>
      <c r="AS122" s="158" t="s">
        <v>128</v>
      </c>
      <c r="AT122" s="158" t="s">
        <v>128</v>
      </c>
      <c r="AU122" s="158" t="s">
        <v>128</v>
      </c>
      <c r="AV122" s="158" t="s">
        <v>128</v>
      </c>
      <c r="AW122" s="158" t="s">
        <v>128</v>
      </c>
      <c r="AX122" s="158" t="s">
        <v>128</v>
      </c>
      <c r="AY122" s="158" t="s">
        <v>128</v>
      </c>
      <c r="AZ122" s="158" t="s">
        <v>128</v>
      </c>
      <c r="BA122" s="158" t="s">
        <v>128</v>
      </c>
      <c r="BB122" s="158" t="s">
        <v>128</v>
      </c>
      <c r="BC122" s="158" t="s">
        <v>128</v>
      </c>
      <c r="BD122" s="158" t="s">
        <v>128</v>
      </c>
      <c r="BE122" s="158" t="s">
        <v>128</v>
      </c>
      <c r="BF122" s="166">
        <v>6.2600000000000004E-5</v>
      </c>
      <c r="BG122" s="158" t="s">
        <v>173</v>
      </c>
      <c r="BH122" s="166">
        <v>6.8799999999999991E-7</v>
      </c>
      <c r="BI122" s="158" t="s">
        <v>173</v>
      </c>
      <c r="BJ122" s="158" t="s">
        <v>128</v>
      </c>
      <c r="BK122" s="158" t="s">
        <v>128</v>
      </c>
      <c r="BL122" s="166">
        <v>9.4199999999999996E-6</v>
      </c>
      <c r="BM122" s="158" t="s">
        <v>173</v>
      </c>
      <c r="BN122" s="166">
        <v>1.08E-4</v>
      </c>
      <c r="BO122" s="158" t="s">
        <v>173</v>
      </c>
      <c r="BP122" s="166">
        <v>4.6000000000000002E-8</v>
      </c>
      <c r="BQ122" s="158" t="s">
        <v>173</v>
      </c>
      <c r="BR122" s="166">
        <v>1.73E-4</v>
      </c>
      <c r="BS122" s="158" t="s">
        <v>173</v>
      </c>
      <c r="BT122" s="166">
        <v>5.9999999999999995E-8</v>
      </c>
      <c r="BU122" s="158" t="s">
        <v>173</v>
      </c>
      <c r="BV122" s="166">
        <v>8.0000000000000002E-8</v>
      </c>
      <c r="BW122" s="158" t="s">
        <v>173</v>
      </c>
      <c r="BX122" s="166">
        <v>2.2000000000000001E-7</v>
      </c>
      <c r="BY122" s="158" t="s">
        <v>173</v>
      </c>
      <c r="BZ122" s="166">
        <v>1.24E-6</v>
      </c>
      <c r="CA122" s="158" t="s">
        <v>173</v>
      </c>
      <c r="CB122" s="166">
        <v>1.0999999999999999E-8</v>
      </c>
      <c r="CC122" s="158" t="s">
        <v>173</v>
      </c>
      <c r="CD122" s="158" t="s">
        <v>128</v>
      </c>
      <c r="CE122" s="158" t="s">
        <v>128</v>
      </c>
      <c r="CF122" s="158" t="s">
        <v>128</v>
      </c>
      <c r="CG122" s="158" t="s">
        <v>128</v>
      </c>
      <c r="CH122" s="158" t="s">
        <v>128</v>
      </c>
      <c r="CI122" s="158" t="s">
        <v>128</v>
      </c>
      <c r="CJ122" s="166">
        <v>1.4999999999999999E-8</v>
      </c>
      <c r="CK122" s="158" t="s">
        <v>173</v>
      </c>
      <c r="CL122" s="166">
        <v>4.2199999999999994E-6</v>
      </c>
      <c r="CM122" s="158" t="s">
        <v>173</v>
      </c>
      <c r="CN122" s="166">
        <v>1.84E-5</v>
      </c>
      <c r="CO122" s="158" t="s">
        <v>173</v>
      </c>
      <c r="CP122" s="166">
        <v>3.0699999999999998E-6</v>
      </c>
      <c r="CQ122" s="158" t="s">
        <v>173</v>
      </c>
      <c r="CR122" s="166">
        <v>5.1999999999999996E-8</v>
      </c>
      <c r="CS122" s="158" t="s">
        <v>173</v>
      </c>
      <c r="CT122" s="158" t="s">
        <v>128</v>
      </c>
      <c r="CU122" s="158" t="s">
        <v>128</v>
      </c>
      <c r="CV122" s="163">
        <v>2.0454395703378304E-2</v>
      </c>
      <c r="CW122" s="158" t="s">
        <v>173</v>
      </c>
      <c r="CX122" s="158" t="s">
        <v>128</v>
      </c>
      <c r="CY122" s="158" t="s">
        <v>128</v>
      </c>
      <c r="CZ122" s="166">
        <v>3.8299999999999998E-6</v>
      </c>
      <c r="DA122" s="158" t="s">
        <v>173</v>
      </c>
      <c r="DB122" s="166">
        <v>2.6199999999999999E-6</v>
      </c>
      <c r="DC122" s="158" t="s">
        <v>173</v>
      </c>
      <c r="DD122" s="166">
        <v>4.9100000000000004E-7</v>
      </c>
      <c r="DE122" s="158" t="s">
        <v>173</v>
      </c>
      <c r="DF122" s="166">
        <v>4.5000000000000003E-7</v>
      </c>
      <c r="DG122" s="158" t="s">
        <v>173</v>
      </c>
      <c r="DH122" s="166">
        <v>2.0699999999999999E-7</v>
      </c>
      <c r="DI122" s="158" t="s">
        <v>173</v>
      </c>
      <c r="DJ122" s="166">
        <v>9.0999999999999994E-8</v>
      </c>
      <c r="DK122" s="158" t="s">
        <v>173</v>
      </c>
      <c r="DL122" s="158" t="s">
        <v>128</v>
      </c>
      <c r="DM122" s="158" t="s">
        <v>128</v>
      </c>
      <c r="DN122" s="166">
        <v>4.1599999999999997E-7</v>
      </c>
      <c r="DO122" s="158" t="s">
        <v>173</v>
      </c>
      <c r="DP122" s="158" t="s">
        <v>128</v>
      </c>
      <c r="DQ122" s="158" t="s">
        <v>128</v>
      </c>
      <c r="DR122" s="158" t="s">
        <v>128</v>
      </c>
      <c r="DS122" s="158" t="s">
        <v>128</v>
      </c>
      <c r="DT122" s="158" t="s">
        <v>128</v>
      </c>
      <c r="DU122" s="158" t="s">
        <v>128</v>
      </c>
      <c r="DV122" s="166">
        <v>2.03E-7</v>
      </c>
      <c r="DW122" s="158" t="s">
        <v>173</v>
      </c>
      <c r="DX122" s="166">
        <v>1.31E-7</v>
      </c>
      <c r="DY122" s="158" t="s">
        <v>173</v>
      </c>
      <c r="DZ122" s="166">
        <v>4.3500000000000002E-7</v>
      </c>
      <c r="EA122" s="158" t="s">
        <v>173</v>
      </c>
      <c r="EB122" s="158" t="s">
        <v>128</v>
      </c>
      <c r="EC122" s="158" t="s">
        <v>128</v>
      </c>
      <c r="ED122" s="158" t="s">
        <v>128</v>
      </c>
      <c r="EE122" s="158" t="s">
        <v>128</v>
      </c>
      <c r="EF122" s="158" t="s">
        <v>128</v>
      </c>
      <c r="EG122" s="158" t="s">
        <v>128</v>
      </c>
      <c r="EH122" s="158" t="s">
        <v>128</v>
      </c>
      <c r="EI122" s="158" t="s">
        <v>128</v>
      </c>
      <c r="EJ122" s="158" t="s">
        <v>128</v>
      </c>
      <c r="EK122" s="158" t="s">
        <v>128</v>
      </c>
      <c r="EL122" s="158" t="s">
        <v>128</v>
      </c>
      <c r="EM122" s="158" t="s">
        <v>128</v>
      </c>
      <c r="EN122" s="158" t="s">
        <v>128</v>
      </c>
      <c r="EO122" s="158" t="s">
        <v>128</v>
      </c>
      <c r="EP122" s="158" t="s">
        <v>128</v>
      </c>
      <c r="EQ122" s="158" t="s">
        <v>128</v>
      </c>
      <c r="ER122" s="158" t="s">
        <v>128</v>
      </c>
      <c r="ES122" s="158" t="s">
        <v>128</v>
      </c>
      <c r="ET122" s="158" t="s">
        <v>128</v>
      </c>
      <c r="EU122" s="158" t="s">
        <v>128</v>
      </c>
      <c r="EV122" s="158" t="s">
        <v>128</v>
      </c>
      <c r="EW122" s="158" t="s">
        <v>128</v>
      </c>
      <c r="EX122" s="158" t="s">
        <v>128</v>
      </c>
      <c r="EY122" s="158" t="s">
        <v>128</v>
      </c>
      <c r="EZ122" s="158" t="s">
        <v>128</v>
      </c>
      <c r="FA122" s="158" t="s">
        <v>128</v>
      </c>
      <c r="FB122" s="158" t="s">
        <v>128</v>
      </c>
      <c r="FC122" s="158" t="s">
        <v>128</v>
      </c>
      <c r="FD122" s="158" t="s">
        <v>128</v>
      </c>
      <c r="FE122" s="158" t="s">
        <v>128</v>
      </c>
      <c r="FF122" s="158" t="s">
        <v>128</v>
      </c>
      <c r="FG122" s="158" t="s">
        <v>128</v>
      </c>
      <c r="FH122" s="158" t="s">
        <v>128</v>
      </c>
      <c r="FI122" s="158" t="s">
        <v>128</v>
      </c>
      <c r="FJ122" s="158" t="s">
        <v>128</v>
      </c>
      <c r="FK122" s="158" t="s">
        <v>128</v>
      </c>
      <c r="FL122" s="158" t="s">
        <v>128</v>
      </c>
      <c r="FM122" s="158" t="s">
        <v>128</v>
      </c>
      <c r="FN122" s="158" t="s">
        <v>128</v>
      </c>
      <c r="FO122" s="158" t="s">
        <v>128</v>
      </c>
      <c r="FP122" s="158" t="s">
        <v>128</v>
      </c>
      <c r="FQ122" s="158" t="s">
        <v>128</v>
      </c>
      <c r="FR122" s="158" t="s">
        <v>128</v>
      </c>
      <c r="FS122" s="158" t="s">
        <v>128</v>
      </c>
      <c r="FT122" s="158" t="s">
        <v>128</v>
      </c>
      <c r="FU122" s="158" t="s">
        <v>128</v>
      </c>
      <c r="FV122" s="158" t="s">
        <v>128</v>
      </c>
      <c r="FW122" s="158" t="s">
        <v>128</v>
      </c>
      <c r="FX122" s="158" t="s">
        <v>128</v>
      </c>
      <c r="FY122" s="158" t="s">
        <v>128</v>
      </c>
      <c r="FZ122" s="158" t="s">
        <v>128</v>
      </c>
      <c r="GA122" s="158" t="s">
        <v>128</v>
      </c>
      <c r="GB122" s="158" t="s">
        <v>128</v>
      </c>
      <c r="GC122" s="158" t="s">
        <v>128</v>
      </c>
      <c r="GD122" s="158" t="s">
        <v>128</v>
      </c>
      <c r="GE122" s="158" t="s">
        <v>128</v>
      </c>
      <c r="GF122" s="158" t="s">
        <v>128</v>
      </c>
      <c r="GG122" s="158" t="s">
        <v>128</v>
      </c>
      <c r="GH122" s="158" t="s">
        <v>128</v>
      </c>
      <c r="GI122" s="158" t="s">
        <v>128</v>
      </c>
      <c r="GJ122" s="158" t="s">
        <v>128</v>
      </c>
      <c r="GK122" s="158" t="s">
        <v>128</v>
      </c>
      <c r="GL122" s="158" t="s">
        <v>128</v>
      </c>
      <c r="GM122" s="158" t="s">
        <v>128</v>
      </c>
      <c r="GN122" s="158" t="s">
        <v>128</v>
      </c>
      <c r="GO122" s="158" t="s">
        <v>128</v>
      </c>
      <c r="GP122" s="158" t="s">
        <v>128</v>
      </c>
      <c r="GQ122" s="158" t="s">
        <v>128</v>
      </c>
      <c r="GR122" s="158" t="s">
        <v>128</v>
      </c>
      <c r="GS122" s="158" t="s">
        <v>128</v>
      </c>
      <c r="GT122" s="158" t="s">
        <v>128</v>
      </c>
      <c r="GU122" s="158" t="s">
        <v>128</v>
      </c>
      <c r="GV122" s="158" t="s">
        <v>128</v>
      </c>
      <c r="GW122" s="158" t="s">
        <v>128</v>
      </c>
      <c r="GX122" s="158" t="s">
        <v>128</v>
      </c>
      <c r="GY122" s="158" t="s">
        <v>128</v>
      </c>
      <c r="GZ122" s="158" t="s">
        <v>128</v>
      </c>
      <c r="HA122" s="158" t="s">
        <v>128</v>
      </c>
      <c r="HB122" s="158" t="s">
        <v>128</v>
      </c>
      <c r="HC122" s="158" t="s">
        <v>128</v>
      </c>
      <c r="HD122" s="158" t="s">
        <v>128</v>
      </c>
      <c r="HE122" s="158" t="s">
        <v>128</v>
      </c>
      <c r="HF122" s="158" t="s">
        <v>128</v>
      </c>
      <c r="HG122" s="158" t="s">
        <v>128</v>
      </c>
      <c r="HH122" s="158" t="s">
        <v>128</v>
      </c>
      <c r="HI122" s="158" t="s">
        <v>128</v>
      </c>
      <c r="HJ122" s="158" t="s">
        <v>128</v>
      </c>
      <c r="HK122" s="158" t="s">
        <v>128</v>
      </c>
      <c r="HL122" s="158" t="s">
        <v>128</v>
      </c>
      <c r="HM122" s="158" t="s">
        <v>128</v>
      </c>
      <c r="HN122" s="158" t="s">
        <v>128</v>
      </c>
      <c r="HO122" s="158" t="s">
        <v>128</v>
      </c>
      <c r="HP122" s="158" t="s">
        <v>128</v>
      </c>
      <c r="HQ122" s="158" t="s">
        <v>128</v>
      </c>
      <c r="HR122" s="158" t="s">
        <v>128</v>
      </c>
      <c r="HS122" s="158" t="s">
        <v>128</v>
      </c>
      <c r="HT122" s="158" t="s">
        <v>128</v>
      </c>
      <c r="HU122" s="158" t="s">
        <v>128</v>
      </c>
      <c r="HV122" s="158" t="s">
        <v>128</v>
      </c>
      <c r="HW122" s="158" t="s">
        <v>128</v>
      </c>
      <c r="HX122" s="158" t="s">
        <v>128</v>
      </c>
      <c r="HY122" s="158" t="s">
        <v>128</v>
      </c>
      <c r="HZ122" s="158" t="s">
        <v>128</v>
      </c>
      <c r="IA122" s="158" t="s">
        <v>128</v>
      </c>
      <c r="IB122" s="158" t="s">
        <v>128</v>
      </c>
      <c r="IC122" s="158" t="s">
        <v>128</v>
      </c>
      <c r="ID122" s="158" t="s">
        <v>128</v>
      </c>
      <c r="IE122" s="158" t="s">
        <v>128</v>
      </c>
      <c r="IF122" s="158" t="s">
        <v>128</v>
      </c>
      <c r="IG122" s="158" t="s">
        <v>128</v>
      </c>
      <c r="IH122" s="158" t="s">
        <v>128</v>
      </c>
      <c r="II122" s="158" t="s">
        <v>128</v>
      </c>
      <c r="IJ122" s="158" t="s">
        <v>128</v>
      </c>
      <c r="IK122" s="158" t="s">
        <v>128</v>
      </c>
      <c r="IL122" s="158" t="s">
        <v>128</v>
      </c>
      <c r="IM122" s="158" t="s">
        <v>128</v>
      </c>
      <c r="IN122" s="158" t="s">
        <v>128</v>
      </c>
      <c r="IO122" s="158" t="s">
        <v>128</v>
      </c>
      <c r="IP122" s="158" t="s">
        <v>128</v>
      </c>
      <c r="IQ122" s="158" t="s">
        <v>128</v>
      </c>
      <c r="IR122" s="158" t="s">
        <v>128</v>
      </c>
      <c r="IS122" s="158" t="s">
        <v>128</v>
      </c>
      <c r="IT122" s="158" t="s">
        <v>128</v>
      </c>
      <c r="IU122" s="158" t="s">
        <v>128</v>
      </c>
      <c r="IV122" s="158" t="s">
        <v>128</v>
      </c>
      <c r="IW122" s="158" t="s">
        <v>128</v>
      </c>
      <c r="IX122" s="158" t="s">
        <v>128</v>
      </c>
      <c r="IY122" s="158" t="s">
        <v>128</v>
      </c>
      <c r="IZ122" s="158" t="s">
        <v>128</v>
      </c>
      <c r="JA122" s="158" t="s">
        <v>128</v>
      </c>
      <c r="JB122" s="158" t="s">
        <v>128</v>
      </c>
      <c r="JC122" s="158" t="s">
        <v>128</v>
      </c>
      <c r="JD122" s="158" t="s">
        <v>128</v>
      </c>
      <c r="JE122" s="158" t="s">
        <v>128</v>
      </c>
      <c r="JF122" s="158" t="s">
        <v>128</v>
      </c>
      <c r="JG122" s="158" t="s">
        <v>128</v>
      </c>
      <c r="JH122" s="158" t="s">
        <v>128</v>
      </c>
      <c r="JI122" s="158" t="s">
        <v>128</v>
      </c>
      <c r="JJ122" s="158" t="s">
        <v>128</v>
      </c>
      <c r="JK122" s="158" t="s">
        <v>128</v>
      </c>
      <c r="JL122" s="158" t="s">
        <v>128</v>
      </c>
      <c r="JM122" s="158" t="s">
        <v>128</v>
      </c>
      <c r="JN122" s="158" t="s">
        <v>128</v>
      </c>
      <c r="JO122" s="158" t="s">
        <v>128</v>
      </c>
      <c r="JP122" s="158" t="s">
        <v>128</v>
      </c>
      <c r="JQ122" s="158" t="s">
        <v>128</v>
      </c>
      <c r="JR122" s="158" t="s">
        <v>128</v>
      </c>
      <c r="JS122" s="158" t="s">
        <v>128</v>
      </c>
      <c r="JT122" s="158" t="s">
        <v>128</v>
      </c>
      <c r="JU122" s="158" t="s">
        <v>128</v>
      </c>
      <c r="JV122" s="158" t="s">
        <v>128</v>
      </c>
      <c r="JW122" s="158" t="s">
        <v>128</v>
      </c>
      <c r="JX122" s="158" t="s">
        <v>128</v>
      </c>
      <c r="JY122" s="158" t="s">
        <v>128</v>
      </c>
      <c r="JZ122" s="158" t="s">
        <v>128</v>
      </c>
      <c r="KA122" s="158" t="s">
        <v>128</v>
      </c>
      <c r="KB122" s="158" t="s">
        <v>128</v>
      </c>
      <c r="KC122" s="158" t="s">
        <v>128</v>
      </c>
      <c r="KD122" s="158" t="s">
        <v>128</v>
      </c>
      <c r="KE122" s="158" t="s">
        <v>128</v>
      </c>
      <c r="KF122" s="158" t="s">
        <v>128</v>
      </c>
      <c r="KG122" s="158" t="s">
        <v>128</v>
      </c>
      <c r="KH122" s="158" t="s">
        <v>128</v>
      </c>
      <c r="KI122" s="158" t="s">
        <v>128</v>
      </c>
      <c r="KJ122" s="158" t="s">
        <v>128</v>
      </c>
      <c r="KK122" s="158" t="s">
        <v>128</v>
      </c>
      <c r="KL122" s="158" t="s">
        <v>128</v>
      </c>
      <c r="KM122" s="158" t="s">
        <v>128</v>
      </c>
      <c r="KN122" s="158" t="s">
        <v>128</v>
      </c>
      <c r="KO122" s="158" t="s">
        <v>128</v>
      </c>
      <c r="KP122" s="158" t="s">
        <v>128</v>
      </c>
      <c r="KQ122" s="158" t="s">
        <v>128</v>
      </c>
      <c r="KR122" s="158" t="s">
        <v>128</v>
      </c>
      <c r="KS122" s="158" t="s">
        <v>128</v>
      </c>
      <c r="KT122" s="158" t="s">
        <v>128</v>
      </c>
      <c r="KU122" s="158" t="s">
        <v>128</v>
      </c>
      <c r="KV122" s="158" t="s">
        <v>128</v>
      </c>
      <c r="KW122" s="158" t="s">
        <v>128</v>
      </c>
      <c r="KX122" s="158" t="s">
        <v>128</v>
      </c>
      <c r="KY122" s="158" t="s">
        <v>128</v>
      </c>
      <c r="KZ122" s="158" t="s">
        <v>128</v>
      </c>
      <c r="LA122" s="158" t="s">
        <v>128</v>
      </c>
      <c r="LB122" s="158" t="s">
        <v>128</v>
      </c>
      <c r="LC122" s="158" t="s">
        <v>128</v>
      </c>
      <c r="LD122" s="158" t="s">
        <v>128</v>
      </c>
      <c r="LE122" s="158" t="s">
        <v>128</v>
      </c>
      <c r="LF122" s="158" t="s">
        <v>128</v>
      </c>
      <c r="LG122" s="158" t="s">
        <v>128</v>
      </c>
      <c r="LH122" s="158" t="s">
        <v>128</v>
      </c>
      <c r="LI122" s="158" t="s">
        <v>128</v>
      </c>
      <c r="LJ122" s="158" t="s">
        <v>128</v>
      </c>
      <c r="LK122" s="158" t="s">
        <v>128</v>
      </c>
      <c r="LL122" s="158" t="s">
        <v>128</v>
      </c>
      <c r="LM122" s="158" t="s">
        <v>128</v>
      </c>
      <c r="LN122" s="158" t="s">
        <v>128</v>
      </c>
      <c r="LO122" s="158" t="s">
        <v>128</v>
      </c>
      <c r="LP122" s="158" t="s">
        <v>128</v>
      </c>
      <c r="LQ122" s="158" t="s">
        <v>128</v>
      </c>
      <c r="LR122" s="158" t="s">
        <v>128</v>
      </c>
      <c r="LS122" s="158" t="s">
        <v>128</v>
      </c>
      <c r="LT122" s="158" t="s">
        <v>128</v>
      </c>
      <c r="LU122" s="158" t="s">
        <v>128</v>
      </c>
      <c r="LV122" s="158" t="s">
        <v>128</v>
      </c>
      <c r="LW122" s="158" t="s">
        <v>128</v>
      </c>
      <c r="LX122" s="158" t="s">
        <v>128</v>
      </c>
      <c r="LY122" s="158" t="s">
        <v>128</v>
      </c>
      <c r="LZ122" s="158" t="s">
        <v>128</v>
      </c>
      <c r="MA122" s="158" t="s">
        <v>128</v>
      </c>
      <c r="MB122" s="158" t="s">
        <v>128</v>
      </c>
      <c r="MC122" s="158" t="s">
        <v>128</v>
      </c>
      <c r="MD122" s="158" t="s">
        <v>128</v>
      </c>
      <c r="ME122" s="158" t="s">
        <v>128</v>
      </c>
      <c r="MF122" s="158" t="s">
        <v>128</v>
      </c>
      <c r="MG122" s="158" t="s">
        <v>128</v>
      </c>
      <c r="MH122" s="158" t="s">
        <v>128</v>
      </c>
      <c r="MI122" s="158" t="s">
        <v>128</v>
      </c>
      <c r="MJ122" s="158" t="s">
        <v>128</v>
      </c>
      <c r="MK122" s="158" t="s">
        <v>128</v>
      </c>
      <c r="ML122" s="158" t="s">
        <v>128</v>
      </c>
      <c r="MM122" s="158" t="s">
        <v>128</v>
      </c>
      <c r="MN122" s="158" t="s">
        <v>128</v>
      </c>
      <c r="MO122" s="158" t="s">
        <v>128</v>
      </c>
      <c r="MP122" s="158" t="s">
        <v>128</v>
      </c>
      <c r="MQ122" s="158" t="s">
        <v>128</v>
      </c>
      <c r="MR122" s="158" t="s">
        <v>128</v>
      </c>
      <c r="MS122" s="158" t="s">
        <v>128</v>
      </c>
      <c r="MT122" s="158" t="s">
        <v>128</v>
      </c>
      <c r="MU122" s="158" t="s">
        <v>128</v>
      </c>
      <c r="MV122" s="158" t="s">
        <v>128</v>
      </c>
      <c r="MW122" s="158" t="s">
        <v>128</v>
      </c>
      <c r="MX122" s="158" t="s">
        <v>128</v>
      </c>
      <c r="MY122" s="158" t="s">
        <v>128</v>
      </c>
      <c r="MZ122" s="158" t="s">
        <v>128</v>
      </c>
      <c r="NA122" s="158" t="s">
        <v>128</v>
      </c>
      <c r="NB122" s="158" t="s">
        <v>128</v>
      </c>
      <c r="NC122" s="158" t="s">
        <v>128</v>
      </c>
      <c r="ND122" s="158" t="s">
        <v>128</v>
      </c>
      <c r="NE122" s="158" t="s">
        <v>128</v>
      </c>
      <c r="NF122" s="158" t="s">
        <v>128</v>
      </c>
      <c r="NG122" s="158" t="s">
        <v>128</v>
      </c>
      <c r="NH122" s="158" t="s">
        <v>128</v>
      </c>
      <c r="NI122" s="158" t="s">
        <v>128</v>
      </c>
      <c r="NJ122" s="158" t="s">
        <v>128</v>
      </c>
      <c r="NK122" s="158" t="s">
        <v>128</v>
      </c>
      <c r="NL122" s="158" t="s">
        <v>128</v>
      </c>
      <c r="NM122" s="158" t="s">
        <v>128</v>
      </c>
      <c r="NN122" s="158" t="s">
        <v>128</v>
      </c>
      <c r="NO122" s="158" t="s">
        <v>128</v>
      </c>
      <c r="NP122" s="158" t="s">
        <v>128</v>
      </c>
      <c r="NQ122" s="158" t="s">
        <v>128</v>
      </c>
      <c r="NR122" s="158" t="s">
        <v>128</v>
      </c>
      <c r="NS122" s="158" t="s">
        <v>128</v>
      </c>
      <c r="NT122" s="158" t="s">
        <v>128</v>
      </c>
      <c r="NU122" s="158" t="s">
        <v>128</v>
      </c>
      <c r="NV122" s="158" t="s">
        <v>128</v>
      </c>
      <c r="NW122" s="158" t="s">
        <v>128</v>
      </c>
      <c r="NX122" s="158" t="s">
        <v>128</v>
      </c>
      <c r="NY122" s="158" t="s">
        <v>128</v>
      </c>
      <c r="NZ122" s="158" t="s">
        <v>128</v>
      </c>
      <c r="OA122" s="158" t="s">
        <v>128</v>
      </c>
      <c r="OB122" s="158" t="s">
        <v>128</v>
      </c>
      <c r="OC122" s="158" t="s">
        <v>128</v>
      </c>
      <c r="OD122" s="158" t="s">
        <v>128</v>
      </c>
      <c r="OE122" s="170" t="s">
        <v>128</v>
      </c>
      <c r="OF122" s="181"/>
      <c r="OG122" s="174">
        <f t="shared" si="451"/>
        <v>28.9</v>
      </c>
      <c r="OH122" s="66" t="str">
        <f t="shared" si="452"/>
        <v>kg/GJ delivered</v>
      </c>
      <c r="OI122" s="118">
        <f t="shared" si="453"/>
        <v>1.34</v>
      </c>
      <c r="OJ122" s="66" t="str">
        <f t="shared" si="454"/>
        <v>kg/GJ delivered</v>
      </c>
      <c r="OK122" s="66" t="str">
        <f t="shared" si="455"/>
        <v/>
      </c>
      <c r="OL122" s="66" t="str">
        <f t="shared" si="456"/>
        <v/>
      </c>
      <c r="OM122" s="159">
        <f t="shared" si="457"/>
        <v>348</v>
      </c>
      <c r="ON122" s="66" t="str">
        <f t="shared" si="458"/>
        <v>kg/GJ delivered</v>
      </c>
      <c r="OO122" s="118">
        <f t="shared" si="459"/>
        <v>2.02</v>
      </c>
      <c r="OP122" s="66" t="str">
        <f t="shared" si="460"/>
        <v>kg/GJ delivered</v>
      </c>
      <c r="OQ122" s="66" t="str">
        <f t="shared" si="461"/>
        <v/>
      </c>
      <c r="OR122" s="66" t="str">
        <f t="shared" si="462"/>
        <v/>
      </c>
      <c r="OS122" s="66" t="str">
        <f t="shared" si="463"/>
        <v/>
      </c>
      <c r="OT122" s="66" t="str">
        <f t="shared" si="464"/>
        <v/>
      </c>
      <c r="OU122" s="126">
        <f t="shared" si="465"/>
        <v>0.84599999999999997</v>
      </c>
      <c r="OV122" s="66" t="str">
        <f t="shared" si="466"/>
        <v>kg/GJ delivered</v>
      </c>
      <c r="OW122" s="126">
        <f t="shared" si="467"/>
        <v>0.20200000000000001</v>
      </c>
      <c r="OX122" s="66" t="str">
        <f t="shared" si="468"/>
        <v>kg/GJ delivered</v>
      </c>
      <c r="OY122" s="66" t="str">
        <f t="shared" si="469"/>
        <v/>
      </c>
      <c r="OZ122" s="66" t="str">
        <f t="shared" si="470"/>
        <v/>
      </c>
      <c r="PA122" s="66" t="str">
        <f t="shared" si="471"/>
        <v/>
      </c>
      <c r="PB122" s="66" t="str">
        <f t="shared" si="472"/>
        <v/>
      </c>
      <c r="PC122" s="66" t="str">
        <f t="shared" si="473"/>
        <v/>
      </c>
      <c r="PD122" s="66" t="str">
        <f t="shared" si="474"/>
        <v/>
      </c>
      <c r="PE122" s="126">
        <f t="shared" si="475"/>
        <v>6.4899999999999999E-2</v>
      </c>
      <c r="PF122" s="66" t="str">
        <f t="shared" si="476"/>
        <v>kg/GJ delivered</v>
      </c>
      <c r="PG122" s="66" t="str">
        <f t="shared" si="477"/>
        <v/>
      </c>
      <c r="PH122" s="66" t="str">
        <f t="shared" si="478"/>
        <v/>
      </c>
      <c r="PI122" s="66" t="str">
        <f t="shared" si="479"/>
        <v/>
      </c>
      <c r="PJ122" s="66" t="str">
        <f t="shared" si="480"/>
        <v/>
      </c>
      <c r="PK122" s="66" t="str">
        <f t="shared" si="481"/>
        <v/>
      </c>
      <c r="PL122" s="66" t="str">
        <f t="shared" si="482"/>
        <v/>
      </c>
      <c r="PM122" s="66" t="str">
        <f t="shared" si="483"/>
        <v/>
      </c>
      <c r="PN122" s="66" t="str">
        <f t="shared" si="484"/>
        <v/>
      </c>
      <c r="PO122" s="66" t="str">
        <f t="shared" si="485"/>
        <v/>
      </c>
      <c r="PP122" s="66" t="str">
        <f t="shared" si="486"/>
        <v/>
      </c>
      <c r="PQ122" s="66" t="str">
        <f t="shared" si="487"/>
        <v/>
      </c>
      <c r="PR122" s="66" t="str">
        <f t="shared" si="488"/>
        <v/>
      </c>
      <c r="PS122" s="66" t="str">
        <f t="shared" si="489"/>
        <v/>
      </c>
      <c r="PT122" s="66" t="str">
        <f t="shared" si="490"/>
        <v/>
      </c>
      <c r="PU122" s="126">
        <f t="shared" si="491"/>
        <v>6.2600000000000003E-2</v>
      </c>
      <c r="PV122" s="66" t="str">
        <f t="shared" si="492"/>
        <v>kg/GJ delivered</v>
      </c>
      <c r="PW122" s="160">
        <f t="shared" si="493"/>
        <v>6.8799999999999992E-4</v>
      </c>
      <c r="PX122" s="66" t="str">
        <f t="shared" si="494"/>
        <v>kg/GJ delivered</v>
      </c>
      <c r="PY122" s="66" t="str">
        <f t="shared" si="495"/>
        <v/>
      </c>
      <c r="PZ122" s="66" t="str">
        <f t="shared" si="496"/>
        <v/>
      </c>
      <c r="QA122" s="160">
        <f t="shared" si="497"/>
        <v>9.4199999999999996E-3</v>
      </c>
      <c r="QB122" s="66" t="str">
        <f t="shared" si="498"/>
        <v>kg/GJ delivered</v>
      </c>
      <c r="QC122" s="126">
        <f t="shared" si="499"/>
        <v>0.108</v>
      </c>
      <c r="QD122" s="66" t="str">
        <f t="shared" si="500"/>
        <v>kg/GJ delivered</v>
      </c>
      <c r="QE122" s="160">
        <f t="shared" si="501"/>
        <v>4.6E-5</v>
      </c>
      <c r="QF122" s="66" t="str">
        <f t="shared" si="502"/>
        <v>kg/GJ delivered</v>
      </c>
      <c r="QG122" s="126">
        <f t="shared" si="503"/>
        <v>0.17300000000000001</v>
      </c>
      <c r="QH122" s="66" t="str">
        <f t="shared" si="504"/>
        <v>kg/GJ delivered</v>
      </c>
      <c r="QI122" s="160">
        <f t="shared" si="505"/>
        <v>5.9999999999999995E-5</v>
      </c>
      <c r="QJ122" s="66" t="str">
        <f t="shared" si="506"/>
        <v>kg/GJ delivered</v>
      </c>
      <c r="QK122" s="160">
        <f t="shared" si="507"/>
        <v>8.0000000000000007E-5</v>
      </c>
      <c r="QL122" s="66" t="str">
        <f t="shared" si="508"/>
        <v>kg/GJ delivered</v>
      </c>
      <c r="QM122" s="160">
        <f t="shared" si="509"/>
        <v>2.2000000000000001E-4</v>
      </c>
      <c r="QN122" s="66" t="str">
        <f t="shared" si="510"/>
        <v>kg/GJ delivered</v>
      </c>
      <c r="QO122" s="160">
        <f t="shared" si="511"/>
        <v>1.24E-3</v>
      </c>
      <c r="QP122" s="66" t="str">
        <f t="shared" si="512"/>
        <v>kg/GJ delivered</v>
      </c>
      <c r="QQ122" s="160">
        <f t="shared" si="513"/>
        <v>1.1E-5</v>
      </c>
      <c r="QR122" s="66" t="str">
        <f t="shared" si="514"/>
        <v>kg/GJ delivered</v>
      </c>
      <c r="QS122" s="66" t="str">
        <f t="shared" si="515"/>
        <v/>
      </c>
      <c r="QT122" s="66" t="str">
        <f t="shared" si="516"/>
        <v/>
      </c>
      <c r="QU122" s="66" t="str">
        <f t="shared" si="517"/>
        <v/>
      </c>
      <c r="QV122" s="66" t="str">
        <f t="shared" si="518"/>
        <v/>
      </c>
      <c r="QW122" s="66" t="str">
        <f t="shared" si="519"/>
        <v/>
      </c>
      <c r="QX122" s="66" t="str">
        <f t="shared" si="520"/>
        <v/>
      </c>
      <c r="QY122" s="160">
        <f t="shared" si="521"/>
        <v>1.4999999999999999E-5</v>
      </c>
      <c r="QZ122" s="66" t="str">
        <f t="shared" si="522"/>
        <v>kg/GJ delivered</v>
      </c>
      <c r="RA122" s="160">
        <f t="shared" si="523"/>
        <v>4.2199999999999998E-3</v>
      </c>
      <c r="RB122" s="66" t="str">
        <f t="shared" si="524"/>
        <v>kg/GJ delivered</v>
      </c>
      <c r="RC122" s="126">
        <f t="shared" si="525"/>
        <v>1.84E-2</v>
      </c>
      <c r="RD122" s="66" t="str">
        <f t="shared" si="526"/>
        <v>kg/GJ delivered</v>
      </c>
      <c r="RE122" s="160">
        <f t="shared" si="527"/>
        <v>3.0699999999999998E-3</v>
      </c>
      <c r="RF122" s="66" t="str">
        <f t="shared" si="528"/>
        <v>kg/GJ delivered</v>
      </c>
      <c r="RG122" s="160">
        <f t="shared" si="529"/>
        <v>5.1999999999999997E-5</v>
      </c>
      <c r="RH122" s="66" t="str">
        <f t="shared" si="530"/>
        <v>kg/GJ delivered</v>
      </c>
      <c r="RI122" s="66" t="str">
        <f t="shared" si="531"/>
        <v/>
      </c>
      <c r="RJ122" s="66" t="str">
        <f t="shared" si="532"/>
        <v/>
      </c>
      <c r="RK122" s="130">
        <f t="shared" si="533"/>
        <v>20.454395703378303</v>
      </c>
      <c r="RL122" s="66" t="str">
        <f t="shared" si="534"/>
        <v>kg/GJ delivered</v>
      </c>
      <c r="RM122" s="66" t="str">
        <f t="shared" si="535"/>
        <v/>
      </c>
      <c r="RN122" s="66" t="str">
        <f t="shared" si="536"/>
        <v/>
      </c>
      <c r="RO122" s="160">
        <f t="shared" si="537"/>
        <v>3.8299999999999996E-3</v>
      </c>
      <c r="RP122" s="66" t="str">
        <f t="shared" si="538"/>
        <v>kg/GJ delivered</v>
      </c>
      <c r="RQ122" s="160">
        <f t="shared" si="539"/>
        <v>2.6199999999999999E-3</v>
      </c>
      <c r="RR122" s="66" t="str">
        <f t="shared" si="540"/>
        <v>kg/GJ delivered</v>
      </c>
      <c r="RS122" s="160">
        <f t="shared" si="541"/>
        <v>4.9100000000000001E-4</v>
      </c>
      <c r="RT122" s="66" t="str">
        <f t="shared" si="542"/>
        <v>kg/GJ delivered</v>
      </c>
      <c r="RU122" s="160">
        <f t="shared" si="543"/>
        <v>4.5000000000000004E-4</v>
      </c>
      <c r="RV122" s="66" t="str">
        <f t="shared" si="544"/>
        <v>kg/GJ delivered</v>
      </c>
      <c r="RW122" s="160">
        <f t="shared" si="545"/>
        <v>2.0699999999999999E-4</v>
      </c>
      <c r="RX122" s="66" t="str">
        <f t="shared" si="546"/>
        <v>kg/GJ delivered</v>
      </c>
      <c r="RY122" s="160">
        <f t="shared" si="547"/>
        <v>9.0999999999999989E-5</v>
      </c>
      <c r="RZ122" s="66" t="str">
        <f t="shared" si="548"/>
        <v>kg/GJ delivered</v>
      </c>
      <c r="SA122" s="66" t="str">
        <f t="shared" si="549"/>
        <v/>
      </c>
      <c r="SB122" s="66" t="str">
        <f t="shared" si="550"/>
        <v/>
      </c>
      <c r="SC122" s="160">
        <f t="shared" si="551"/>
        <v>4.1599999999999997E-4</v>
      </c>
      <c r="SD122" s="66" t="str">
        <f t="shared" si="552"/>
        <v>kg/GJ delivered</v>
      </c>
      <c r="SE122" s="66" t="str">
        <f t="shared" si="553"/>
        <v/>
      </c>
      <c r="SF122" s="66" t="str">
        <f t="shared" si="554"/>
        <v/>
      </c>
      <c r="SG122" s="66" t="str">
        <f t="shared" si="555"/>
        <v/>
      </c>
      <c r="SH122" s="66" t="str">
        <f t="shared" si="556"/>
        <v/>
      </c>
      <c r="SI122" s="66" t="str">
        <f t="shared" si="557"/>
        <v/>
      </c>
      <c r="SJ122" s="66" t="str">
        <f t="shared" si="558"/>
        <v/>
      </c>
      <c r="SK122" s="160">
        <f t="shared" si="559"/>
        <v>2.03E-4</v>
      </c>
      <c r="SL122" s="66" t="str">
        <f t="shared" si="560"/>
        <v>kg/GJ delivered</v>
      </c>
      <c r="SM122" s="160">
        <f t="shared" si="561"/>
        <v>1.3099999999999999E-4</v>
      </c>
      <c r="SN122" s="66" t="str">
        <f t="shared" si="562"/>
        <v>kg/GJ delivered</v>
      </c>
      <c r="SO122" s="160">
        <f t="shared" si="563"/>
        <v>4.35E-4</v>
      </c>
      <c r="SP122" s="66" t="str">
        <f t="shared" si="564"/>
        <v>kg/GJ delivered</v>
      </c>
      <c r="SQ122" s="66" t="str">
        <f t="shared" si="565"/>
        <v/>
      </c>
      <c r="SR122" s="66" t="str">
        <f t="shared" si="566"/>
        <v/>
      </c>
      <c r="SS122" s="66" t="str">
        <f t="shared" si="567"/>
        <v/>
      </c>
      <c r="ST122" s="66" t="str">
        <f t="shared" si="568"/>
        <v/>
      </c>
      <c r="SU122" s="66" t="str">
        <f t="shared" si="569"/>
        <v/>
      </c>
      <c r="SV122" s="66" t="str">
        <f t="shared" si="570"/>
        <v/>
      </c>
      <c r="SW122" s="66" t="str">
        <f t="shared" si="571"/>
        <v/>
      </c>
      <c r="SX122" s="66" t="str">
        <f t="shared" si="572"/>
        <v/>
      </c>
      <c r="SY122" s="66" t="str">
        <f t="shared" si="573"/>
        <v/>
      </c>
      <c r="SZ122" s="66" t="str">
        <f t="shared" si="574"/>
        <v/>
      </c>
      <c r="TA122" s="66" t="str">
        <f t="shared" si="575"/>
        <v/>
      </c>
      <c r="TB122" s="66" t="str">
        <f t="shared" si="576"/>
        <v/>
      </c>
      <c r="TC122" s="66" t="str">
        <f t="shared" si="577"/>
        <v/>
      </c>
      <c r="TD122" s="66" t="str">
        <f t="shared" si="578"/>
        <v/>
      </c>
      <c r="TE122" s="66" t="str">
        <f t="shared" si="579"/>
        <v/>
      </c>
      <c r="TF122" s="66" t="str">
        <f t="shared" si="580"/>
        <v/>
      </c>
      <c r="TG122" s="66" t="str">
        <f t="shared" si="581"/>
        <v/>
      </c>
      <c r="TH122" s="66" t="str">
        <f t="shared" si="582"/>
        <v/>
      </c>
      <c r="TI122" s="66" t="str">
        <f t="shared" si="583"/>
        <v/>
      </c>
      <c r="TJ122" s="66" t="str">
        <f t="shared" si="584"/>
        <v/>
      </c>
      <c r="TK122" s="66" t="str">
        <f t="shared" si="585"/>
        <v/>
      </c>
      <c r="TL122" s="66" t="str">
        <f t="shared" si="586"/>
        <v/>
      </c>
      <c r="TM122" s="66" t="str">
        <f t="shared" si="587"/>
        <v/>
      </c>
      <c r="TN122" s="66" t="str">
        <f t="shared" si="588"/>
        <v/>
      </c>
      <c r="TO122" s="66" t="str">
        <f t="shared" si="589"/>
        <v/>
      </c>
      <c r="TP122" s="66" t="str">
        <f t="shared" si="590"/>
        <v/>
      </c>
      <c r="TQ122" s="66" t="str">
        <f t="shared" si="591"/>
        <v/>
      </c>
      <c r="TR122" s="66" t="str">
        <f t="shared" si="592"/>
        <v/>
      </c>
      <c r="TS122" s="66" t="str">
        <f t="shared" si="593"/>
        <v/>
      </c>
      <c r="TT122" s="66" t="str">
        <f t="shared" si="594"/>
        <v/>
      </c>
      <c r="TU122" s="66" t="str">
        <f t="shared" si="595"/>
        <v/>
      </c>
      <c r="TV122" s="66" t="str">
        <f t="shared" si="596"/>
        <v/>
      </c>
      <c r="TW122" s="66" t="str">
        <f t="shared" si="597"/>
        <v/>
      </c>
      <c r="TX122" s="66" t="str">
        <f t="shared" si="598"/>
        <v/>
      </c>
      <c r="TY122" s="66" t="str">
        <f t="shared" si="599"/>
        <v/>
      </c>
      <c r="TZ122" s="66" t="str">
        <f t="shared" si="600"/>
        <v/>
      </c>
      <c r="UA122" s="66" t="str">
        <f t="shared" si="601"/>
        <v/>
      </c>
      <c r="UB122" s="66" t="str">
        <f t="shared" si="602"/>
        <v/>
      </c>
      <c r="UC122" s="66" t="str">
        <f t="shared" si="603"/>
        <v/>
      </c>
      <c r="UD122" s="66" t="str">
        <f t="shared" si="604"/>
        <v/>
      </c>
      <c r="UE122" s="66" t="str">
        <f t="shared" si="605"/>
        <v/>
      </c>
      <c r="UF122" s="66" t="str">
        <f t="shared" si="606"/>
        <v/>
      </c>
      <c r="UG122" s="66" t="str">
        <f t="shared" si="607"/>
        <v/>
      </c>
      <c r="UH122" s="66" t="str">
        <f t="shared" si="608"/>
        <v/>
      </c>
      <c r="UI122" s="66" t="str">
        <f t="shared" si="609"/>
        <v/>
      </c>
      <c r="UJ122" s="66" t="str">
        <f t="shared" si="610"/>
        <v/>
      </c>
      <c r="UK122" s="66" t="str">
        <f t="shared" si="611"/>
        <v/>
      </c>
      <c r="UL122" s="66" t="str">
        <f t="shared" si="612"/>
        <v/>
      </c>
      <c r="UM122" s="66" t="str">
        <f t="shared" si="613"/>
        <v/>
      </c>
      <c r="UN122" s="66" t="str">
        <f t="shared" si="614"/>
        <v/>
      </c>
      <c r="UO122" s="66" t="str">
        <f t="shared" si="615"/>
        <v/>
      </c>
      <c r="UP122" s="66" t="str">
        <f t="shared" si="616"/>
        <v/>
      </c>
      <c r="UQ122" s="66" t="str">
        <f t="shared" si="617"/>
        <v/>
      </c>
      <c r="UR122" s="66" t="str">
        <f t="shared" si="618"/>
        <v/>
      </c>
      <c r="US122" s="66" t="str">
        <f t="shared" si="619"/>
        <v/>
      </c>
      <c r="UT122" s="66" t="str">
        <f t="shared" si="620"/>
        <v/>
      </c>
      <c r="UU122" s="66" t="str">
        <f t="shared" si="621"/>
        <v/>
      </c>
      <c r="UV122" s="66" t="str">
        <f t="shared" si="622"/>
        <v/>
      </c>
      <c r="UW122" s="66" t="str">
        <f t="shared" si="623"/>
        <v/>
      </c>
      <c r="UX122" s="66" t="str">
        <f t="shared" si="624"/>
        <v/>
      </c>
      <c r="UY122" s="66" t="str">
        <f t="shared" si="625"/>
        <v/>
      </c>
      <c r="UZ122" s="66" t="str">
        <f t="shared" si="626"/>
        <v/>
      </c>
      <c r="VA122" s="66" t="str">
        <f t="shared" si="627"/>
        <v/>
      </c>
      <c r="VB122" s="66" t="str">
        <f t="shared" si="628"/>
        <v/>
      </c>
      <c r="VC122" s="66" t="str">
        <f t="shared" si="629"/>
        <v/>
      </c>
      <c r="VD122" s="66" t="str">
        <f t="shared" si="630"/>
        <v/>
      </c>
      <c r="VE122" s="66" t="str">
        <f t="shared" si="631"/>
        <v/>
      </c>
      <c r="VF122" s="66" t="str">
        <f t="shared" si="632"/>
        <v/>
      </c>
      <c r="VG122" s="66" t="str">
        <f t="shared" si="633"/>
        <v/>
      </c>
      <c r="VH122" s="66" t="str">
        <f t="shared" si="634"/>
        <v/>
      </c>
      <c r="VI122" s="66" t="str">
        <f t="shared" si="635"/>
        <v/>
      </c>
      <c r="VJ122" s="66" t="str">
        <f t="shared" si="636"/>
        <v/>
      </c>
      <c r="VK122" s="66" t="str">
        <f t="shared" si="637"/>
        <v/>
      </c>
      <c r="VL122" s="66" t="str">
        <f t="shared" si="638"/>
        <v/>
      </c>
      <c r="VM122" s="66" t="str">
        <f t="shared" si="639"/>
        <v/>
      </c>
      <c r="VN122" s="66" t="str">
        <f t="shared" si="640"/>
        <v/>
      </c>
      <c r="VO122" s="66" t="str">
        <f t="shared" si="641"/>
        <v/>
      </c>
      <c r="VP122" s="66" t="str">
        <f t="shared" si="642"/>
        <v/>
      </c>
      <c r="VQ122" s="66" t="str">
        <f t="shared" si="643"/>
        <v/>
      </c>
      <c r="VR122" s="66" t="str">
        <f t="shared" si="644"/>
        <v/>
      </c>
      <c r="VS122" s="66" t="str">
        <f t="shared" si="645"/>
        <v/>
      </c>
      <c r="VT122" s="66" t="str">
        <f t="shared" si="646"/>
        <v/>
      </c>
      <c r="VU122" s="66" t="str">
        <f t="shared" si="647"/>
        <v/>
      </c>
      <c r="VV122" s="66" t="str">
        <f t="shared" si="648"/>
        <v/>
      </c>
      <c r="VW122" s="66" t="str">
        <f t="shared" si="649"/>
        <v/>
      </c>
      <c r="VX122" s="66" t="str">
        <f t="shared" si="650"/>
        <v/>
      </c>
      <c r="VY122" s="66" t="str">
        <f t="shared" si="651"/>
        <v/>
      </c>
      <c r="VZ122" s="66" t="str">
        <f t="shared" si="652"/>
        <v/>
      </c>
      <c r="WA122" s="66" t="str">
        <f t="shared" si="653"/>
        <v/>
      </c>
      <c r="WB122" s="66" t="str">
        <f t="shared" si="654"/>
        <v/>
      </c>
      <c r="WC122" s="66" t="str">
        <f t="shared" si="655"/>
        <v/>
      </c>
      <c r="WD122" s="66" t="str">
        <f t="shared" si="656"/>
        <v/>
      </c>
      <c r="WE122" s="66" t="str">
        <f t="shared" si="657"/>
        <v/>
      </c>
      <c r="WF122" s="66" t="str">
        <f t="shared" si="658"/>
        <v/>
      </c>
      <c r="WG122" s="66" t="str">
        <f t="shared" si="659"/>
        <v/>
      </c>
      <c r="WH122" s="66" t="str">
        <f t="shared" si="660"/>
        <v/>
      </c>
      <c r="WI122" s="66" t="str">
        <f t="shared" si="661"/>
        <v/>
      </c>
      <c r="WJ122" s="66" t="str">
        <f t="shared" si="662"/>
        <v/>
      </c>
      <c r="WK122" s="66" t="str">
        <f t="shared" si="663"/>
        <v/>
      </c>
      <c r="WL122" s="66" t="str">
        <f t="shared" si="664"/>
        <v/>
      </c>
      <c r="WM122" s="66" t="str">
        <f t="shared" si="665"/>
        <v/>
      </c>
      <c r="WN122" s="66" t="str">
        <f t="shared" si="666"/>
        <v/>
      </c>
      <c r="WO122" s="66" t="str">
        <f t="shared" si="667"/>
        <v/>
      </c>
      <c r="WP122" s="66" t="str">
        <f t="shared" si="668"/>
        <v/>
      </c>
      <c r="WQ122" s="66" t="str">
        <f t="shared" si="669"/>
        <v/>
      </c>
      <c r="WR122" s="66" t="str">
        <f t="shared" si="670"/>
        <v/>
      </c>
      <c r="WS122" s="66" t="str">
        <f t="shared" si="671"/>
        <v/>
      </c>
      <c r="WT122" s="66" t="str">
        <f t="shared" si="672"/>
        <v/>
      </c>
      <c r="WU122" s="66" t="str">
        <f t="shared" si="673"/>
        <v/>
      </c>
      <c r="WV122" s="66" t="str">
        <f t="shared" si="674"/>
        <v/>
      </c>
      <c r="WW122" s="66" t="str">
        <f t="shared" si="675"/>
        <v/>
      </c>
      <c r="WX122" s="66" t="str">
        <f t="shared" si="676"/>
        <v/>
      </c>
      <c r="WY122" s="66" t="str">
        <f t="shared" si="677"/>
        <v/>
      </c>
      <c r="WZ122" s="66" t="str">
        <f t="shared" si="678"/>
        <v/>
      </c>
      <c r="XA122" s="66" t="str">
        <f t="shared" si="679"/>
        <v/>
      </c>
      <c r="XB122" s="66" t="str">
        <f t="shared" si="680"/>
        <v/>
      </c>
      <c r="XC122" s="66" t="str">
        <f t="shared" si="681"/>
        <v/>
      </c>
      <c r="XD122" s="66" t="str">
        <f t="shared" si="682"/>
        <v/>
      </c>
      <c r="XE122" s="66" t="str">
        <f t="shared" si="683"/>
        <v/>
      </c>
      <c r="XF122" s="66" t="str">
        <f t="shared" si="684"/>
        <v/>
      </c>
      <c r="XG122" s="66" t="str">
        <f t="shared" si="685"/>
        <v/>
      </c>
      <c r="XH122" s="66" t="str">
        <f t="shared" si="686"/>
        <v/>
      </c>
      <c r="XI122" s="66" t="str">
        <f t="shared" si="687"/>
        <v/>
      </c>
      <c r="XJ122" s="66" t="str">
        <f t="shared" si="688"/>
        <v/>
      </c>
      <c r="XK122" s="66" t="str">
        <f t="shared" si="689"/>
        <v/>
      </c>
      <c r="XL122" s="66" t="str">
        <f t="shared" si="690"/>
        <v/>
      </c>
      <c r="XM122" s="66" t="str">
        <f t="shared" si="691"/>
        <v/>
      </c>
      <c r="XN122" s="66" t="str">
        <f t="shared" si="692"/>
        <v/>
      </c>
      <c r="XO122" s="66" t="str">
        <f t="shared" si="693"/>
        <v/>
      </c>
      <c r="XP122" s="66" t="str">
        <f t="shared" si="694"/>
        <v/>
      </c>
      <c r="XQ122" s="66" t="str">
        <f t="shared" si="695"/>
        <v/>
      </c>
      <c r="XR122" s="66" t="str">
        <f t="shared" si="696"/>
        <v/>
      </c>
      <c r="XS122" s="66" t="str">
        <f t="shared" si="697"/>
        <v/>
      </c>
      <c r="XT122" s="66" t="str">
        <f t="shared" si="698"/>
        <v/>
      </c>
      <c r="XU122" s="66" t="str">
        <f t="shared" si="699"/>
        <v/>
      </c>
      <c r="XV122" s="66" t="str">
        <f t="shared" si="700"/>
        <v/>
      </c>
      <c r="XW122" s="66" t="str">
        <f t="shared" si="701"/>
        <v/>
      </c>
      <c r="XX122" s="66" t="str">
        <f t="shared" si="702"/>
        <v/>
      </c>
      <c r="XY122" s="66" t="str">
        <f t="shared" si="703"/>
        <v/>
      </c>
      <c r="XZ122" s="66" t="str">
        <f t="shared" si="704"/>
        <v/>
      </c>
      <c r="YA122" s="66" t="str">
        <f t="shared" si="705"/>
        <v/>
      </c>
      <c r="YB122" s="66" t="str">
        <f t="shared" si="706"/>
        <v/>
      </c>
      <c r="YC122" s="66" t="str">
        <f t="shared" si="707"/>
        <v/>
      </c>
      <c r="YD122" s="66" t="str">
        <f t="shared" si="708"/>
        <v/>
      </c>
      <c r="YE122" s="66" t="str">
        <f t="shared" si="709"/>
        <v/>
      </c>
      <c r="YF122" s="66" t="str">
        <f t="shared" si="710"/>
        <v/>
      </c>
      <c r="YG122" s="66" t="str">
        <f t="shared" si="711"/>
        <v/>
      </c>
      <c r="YH122" s="66" t="str">
        <f t="shared" si="712"/>
        <v/>
      </c>
      <c r="YI122" s="66" t="str">
        <f t="shared" si="713"/>
        <v/>
      </c>
      <c r="YJ122" s="66" t="str">
        <f t="shared" si="714"/>
        <v/>
      </c>
      <c r="YK122" s="66" t="str">
        <f t="shared" si="715"/>
        <v/>
      </c>
      <c r="YL122" s="66" t="str">
        <f t="shared" si="716"/>
        <v/>
      </c>
      <c r="YM122" s="66" t="str">
        <f t="shared" si="717"/>
        <v/>
      </c>
      <c r="YN122" s="66" t="str">
        <f t="shared" si="718"/>
        <v/>
      </c>
      <c r="YO122" s="66" t="str">
        <f t="shared" si="719"/>
        <v/>
      </c>
      <c r="YP122" s="66" t="str">
        <f t="shared" si="720"/>
        <v/>
      </c>
      <c r="YQ122" s="66" t="str">
        <f t="shared" si="721"/>
        <v/>
      </c>
      <c r="YR122" s="66" t="str">
        <f t="shared" si="722"/>
        <v/>
      </c>
      <c r="YS122" s="66" t="str">
        <f t="shared" si="723"/>
        <v/>
      </c>
      <c r="YT122" s="66" t="str">
        <f t="shared" si="724"/>
        <v/>
      </c>
      <c r="YU122" s="66" t="str">
        <f t="shared" si="725"/>
        <v/>
      </c>
      <c r="YV122" s="66" t="str">
        <f t="shared" si="726"/>
        <v/>
      </c>
      <c r="YW122" s="66" t="str">
        <f t="shared" si="727"/>
        <v/>
      </c>
      <c r="YX122" s="66" t="str">
        <f t="shared" si="728"/>
        <v/>
      </c>
      <c r="YY122" s="66" t="str">
        <f t="shared" si="729"/>
        <v/>
      </c>
      <c r="YZ122" s="66" t="str">
        <f t="shared" si="730"/>
        <v/>
      </c>
      <c r="ZA122" s="66" t="str">
        <f t="shared" si="731"/>
        <v/>
      </c>
      <c r="ZB122" s="66" t="str">
        <f t="shared" si="732"/>
        <v/>
      </c>
      <c r="ZC122" s="66" t="str">
        <f t="shared" si="733"/>
        <v/>
      </c>
      <c r="ZD122" s="66" t="str">
        <f t="shared" si="734"/>
        <v/>
      </c>
      <c r="ZE122" s="66" t="str">
        <f t="shared" si="735"/>
        <v/>
      </c>
      <c r="ZF122" s="66" t="str">
        <f t="shared" si="736"/>
        <v/>
      </c>
      <c r="ZG122" s="66" t="str">
        <f t="shared" si="737"/>
        <v/>
      </c>
      <c r="ZH122" s="66" t="str">
        <f t="shared" si="738"/>
        <v/>
      </c>
      <c r="ZI122" s="66" t="str">
        <f t="shared" si="739"/>
        <v/>
      </c>
      <c r="ZJ122" s="66" t="str">
        <f t="shared" si="740"/>
        <v/>
      </c>
      <c r="ZK122" s="66" t="str">
        <f t="shared" si="741"/>
        <v/>
      </c>
      <c r="ZL122" s="66" t="str">
        <f t="shared" si="742"/>
        <v/>
      </c>
      <c r="ZM122" s="66" t="str">
        <f t="shared" si="743"/>
        <v/>
      </c>
      <c r="ZN122" s="66" t="str">
        <f t="shared" si="744"/>
        <v/>
      </c>
      <c r="ZO122" s="66" t="str">
        <f t="shared" si="745"/>
        <v/>
      </c>
      <c r="ZP122" s="66" t="str">
        <f t="shared" si="746"/>
        <v/>
      </c>
      <c r="ZQ122" s="66" t="str">
        <f t="shared" si="747"/>
        <v/>
      </c>
      <c r="ZR122" s="66" t="str">
        <f t="shared" si="748"/>
        <v/>
      </c>
      <c r="ZS122" s="66" t="str">
        <f t="shared" si="749"/>
        <v/>
      </c>
      <c r="ZT122" s="66" t="str">
        <f t="shared" si="750"/>
        <v/>
      </c>
      <c r="ZU122" s="66" t="str">
        <f t="shared" si="751"/>
        <v/>
      </c>
      <c r="ZV122" s="66" t="str">
        <f t="shared" si="752"/>
        <v/>
      </c>
      <c r="ZW122" s="66" t="str">
        <f t="shared" si="753"/>
        <v/>
      </c>
      <c r="ZX122" s="66" t="str">
        <f t="shared" si="754"/>
        <v/>
      </c>
      <c r="ZY122" s="66" t="str">
        <f t="shared" si="755"/>
        <v/>
      </c>
      <c r="ZZ122" s="66" t="str">
        <f t="shared" si="756"/>
        <v/>
      </c>
      <c r="AAA122" s="66" t="str">
        <f t="shared" si="757"/>
        <v/>
      </c>
      <c r="AAB122" s="66" t="str">
        <f t="shared" si="758"/>
        <v/>
      </c>
      <c r="AAC122" s="66" t="str">
        <f t="shared" si="759"/>
        <v/>
      </c>
      <c r="AAD122" s="66" t="str">
        <f t="shared" si="760"/>
        <v/>
      </c>
      <c r="AAE122" s="66" t="str">
        <f t="shared" si="761"/>
        <v/>
      </c>
      <c r="AAF122" s="66" t="str">
        <f t="shared" si="762"/>
        <v/>
      </c>
      <c r="AAG122" s="66" t="str">
        <f t="shared" si="763"/>
        <v/>
      </c>
      <c r="AAH122" s="66" t="str">
        <f t="shared" si="764"/>
        <v/>
      </c>
      <c r="AAI122" s="66" t="str">
        <f t="shared" si="765"/>
        <v/>
      </c>
      <c r="AAJ122" s="66" t="str">
        <f t="shared" si="766"/>
        <v/>
      </c>
      <c r="AAK122" s="66" t="str">
        <f t="shared" si="767"/>
        <v/>
      </c>
      <c r="AAL122" s="66" t="str">
        <f t="shared" si="768"/>
        <v/>
      </c>
      <c r="AAM122" s="66" t="str">
        <f t="shared" si="769"/>
        <v/>
      </c>
      <c r="AAN122" s="66" t="str">
        <f t="shared" si="770"/>
        <v/>
      </c>
      <c r="AAO122" s="66" t="str">
        <f t="shared" si="771"/>
        <v/>
      </c>
      <c r="AAP122" s="66" t="str">
        <f t="shared" si="772"/>
        <v/>
      </c>
      <c r="AAQ122" s="66" t="str">
        <f t="shared" si="773"/>
        <v/>
      </c>
      <c r="AAR122" s="66" t="str">
        <f t="shared" si="774"/>
        <v/>
      </c>
      <c r="AAS122" s="66" t="str">
        <f t="shared" si="775"/>
        <v/>
      </c>
      <c r="AAT122" s="66" t="str">
        <f t="shared" si="776"/>
        <v/>
      </c>
      <c r="AAU122" s="66" t="str">
        <f t="shared" si="777"/>
        <v/>
      </c>
      <c r="AAV122" s="66" t="str">
        <f t="shared" si="778"/>
        <v/>
      </c>
      <c r="AAW122" s="66" t="str">
        <f t="shared" si="779"/>
        <v/>
      </c>
      <c r="AAX122" s="66" t="str">
        <f t="shared" si="780"/>
        <v/>
      </c>
      <c r="AAY122" s="66" t="str">
        <f t="shared" si="781"/>
        <v/>
      </c>
      <c r="AAZ122" s="66" t="str">
        <f t="shared" si="782"/>
        <v/>
      </c>
      <c r="ABA122" s="66" t="str">
        <f t="shared" si="783"/>
        <v/>
      </c>
      <c r="ABB122" s="66" t="str">
        <f t="shared" si="784"/>
        <v/>
      </c>
      <c r="ABC122" s="66" t="str">
        <f t="shared" si="785"/>
        <v/>
      </c>
      <c r="ABD122" s="66" t="str">
        <f t="shared" si="786"/>
        <v/>
      </c>
      <c r="ABE122" s="66" t="str">
        <f t="shared" si="787"/>
        <v/>
      </c>
      <c r="ABF122" s="66" t="str">
        <f t="shared" si="788"/>
        <v/>
      </c>
      <c r="ABG122" s="66" t="str">
        <f t="shared" si="789"/>
        <v/>
      </c>
      <c r="ABH122" s="66" t="str">
        <f t="shared" si="790"/>
        <v/>
      </c>
      <c r="ABI122" s="66" t="str">
        <f t="shared" si="791"/>
        <v/>
      </c>
      <c r="ABJ122" s="66" t="str">
        <f t="shared" si="792"/>
        <v/>
      </c>
      <c r="ABK122" s="66" t="str">
        <f t="shared" si="793"/>
        <v/>
      </c>
      <c r="ABL122" s="66" t="str">
        <f t="shared" si="794"/>
        <v/>
      </c>
      <c r="ABM122" s="66" t="str">
        <f t="shared" si="795"/>
        <v/>
      </c>
      <c r="ABN122" s="66" t="str">
        <f t="shared" si="796"/>
        <v/>
      </c>
      <c r="ABO122" s="66" t="str">
        <f t="shared" si="797"/>
        <v/>
      </c>
      <c r="ABP122" s="66" t="str">
        <f t="shared" si="798"/>
        <v/>
      </c>
      <c r="ABQ122" s="66" t="str">
        <f t="shared" si="799"/>
        <v/>
      </c>
      <c r="ABR122" s="66" t="str">
        <f t="shared" si="800"/>
        <v/>
      </c>
      <c r="ABS122" s="66" t="str">
        <f t="shared" si="801"/>
        <v/>
      </c>
      <c r="ABT122" s="66" t="str">
        <f t="shared" si="802"/>
        <v/>
      </c>
      <c r="ABU122" s="66" t="str">
        <f t="shared" si="803"/>
        <v/>
      </c>
      <c r="ABV122" s="66" t="str">
        <f t="shared" si="804"/>
        <v/>
      </c>
      <c r="ABW122" s="66" t="str">
        <f t="shared" si="805"/>
        <v/>
      </c>
      <c r="ABX122" s="66" t="str">
        <f t="shared" si="806"/>
        <v/>
      </c>
      <c r="ABY122" s="66" t="str">
        <f t="shared" si="807"/>
        <v/>
      </c>
      <c r="ABZ122" s="66" t="str">
        <f t="shared" si="808"/>
        <v/>
      </c>
      <c r="ACA122" s="66" t="str">
        <f t="shared" si="809"/>
        <v/>
      </c>
      <c r="ACB122" s="66" t="str">
        <f t="shared" si="810"/>
        <v/>
      </c>
      <c r="ACC122" s="66" t="str">
        <f t="shared" si="811"/>
        <v/>
      </c>
      <c r="ACD122" s="66" t="str">
        <f t="shared" si="812"/>
        <v/>
      </c>
      <c r="ACE122" s="66" t="str">
        <f t="shared" si="813"/>
        <v/>
      </c>
      <c r="ACF122" s="66" t="str">
        <f t="shared" si="814"/>
        <v/>
      </c>
      <c r="ACG122" s="66" t="str">
        <f t="shared" si="815"/>
        <v/>
      </c>
      <c r="ACH122" s="66" t="str">
        <f t="shared" si="816"/>
        <v/>
      </c>
      <c r="ACI122" s="66" t="str">
        <f t="shared" si="817"/>
        <v/>
      </c>
      <c r="ACJ122" s="66" t="str">
        <f t="shared" si="818"/>
        <v/>
      </c>
      <c r="ACK122" s="66" t="str">
        <f t="shared" si="819"/>
        <v/>
      </c>
      <c r="ACL122" s="66" t="str">
        <f t="shared" si="820"/>
        <v/>
      </c>
      <c r="ACM122" s="66" t="str">
        <f t="shared" ref="ACM122:ACN122" si="880">IF(AND(ACS$3="Unit", ACL122=""), "", IF(AND(ACS$3="Unit", ACL122="-"),"", IF(ACS$3="Unit", "kg/GJ delivered", IF(AND(NY122&lt;&gt;"", NY122&lt;&gt;"-", NX122="-"),"", IF($H122="","", IF(NX122="nd", "",IF(NX122="&lt;n.a.&gt;", "", IF(NY122="#/MJ", "", IF(NY122="kg/GJ delivered",NX122,IF(NY122="g/MJ delivered",NX122,IF(NY122="kg/MJ delivered",NX122*1000,IF(NY122="mg/MJ delivered",NX122/1000,IF(NY122="g/kg",((NX122)*(1/$I122)*(1/$H122)),IF(NY122="mg/kg",((NX122/1000)*(1/$I122)*(1/$H122)),IF(NY122="mg/MJ delivered",NX122/1000,IF(NY122="-","","Error"))))))))))))))))</f>
        <v/>
      </c>
      <c r="ACN122" s="66" t="str">
        <f t="shared" si="880"/>
        <v/>
      </c>
      <c r="ACO122" s="66" t="str">
        <f t="shared" si="822"/>
        <v/>
      </c>
      <c r="ACP122" s="66" t="str">
        <f t="shared" si="823"/>
        <v/>
      </c>
      <c r="ACQ122" s="66" t="str">
        <f t="shared" si="824"/>
        <v/>
      </c>
      <c r="ACR122" s="66" t="str">
        <f t="shared" si="825"/>
        <v/>
      </c>
      <c r="ACS122" s="66" t="str">
        <f t="shared" si="826"/>
        <v/>
      </c>
      <c r="ACT122" s="66" t="str">
        <f t="shared" si="827"/>
        <v/>
      </c>
    </row>
    <row r="123" spans="2:774" ht="15.75" customHeight="1" x14ac:dyDescent="0.25">
      <c r="B123" s="66">
        <v>54</v>
      </c>
      <c r="C123" s="66" t="s">
        <v>266</v>
      </c>
      <c r="D123" s="66" t="s">
        <v>255</v>
      </c>
      <c r="E123" s="156" t="s">
        <v>265</v>
      </c>
      <c r="F123" s="66" t="s">
        <v>1590</v>
      </c>
      <c r="G123" s="66" t="s">
        <v>1567</v>
      </c>
      <c r="H123" s="126">
        <v>0.60919999999999996</v>
      </c>
      <c r="I123" s="130">
        <v>51.3</v>
      </c>
      <c r="J123" s="66" t="str">
        <f t="shared" si="449"/>
        <v>Natural Gas, Modern, CN</v>
      </c>
      <c r="K123" s="66" t="s">
        <v>1589</v>
      </c>
      <c r="L123" s="161"/>
      <c r="M123" s="161"/>
      <c r="N123" s="161"/>
      <c r="O123" s="66" t="s">
        <v>2232</v>
      </c>
      <c r="P123" s="66" t="str">
        <f t="shared" si="852"/>
        <v>CN</v>
      </c>
      <c r="Q123" s="66" t="s">
        <v>87</v>
      </c>
      <c r="R123" s="158" t="s">
        <v>128</v>
      </c>
      <c r="S123" s="158" t="s">
        <v>128</v>
      </c>
      <c r="T123" s="166">
        <v>6.4899999999999997E-6</v>
      </c>
      <c r="U123" s="158" t="s">
        <v>173</v>
      </c>
      <c r="V123" s="158" t="s">
        <v>128</v>
      </c>
      <c r="W123" s="158" t="s">
        <v>128</v>
      </c>
      <c r="X123" s="163">
        <v>0.11</v>
      </c>
      <c r="Y123" s="158" t="s">
        <v>173</v>
      </c>
      <c r="Z123" s="166">
        <v>1.24E-6</v>
      </c>
      <c r="AA123" s="158" t="s">
        <v>173</v>
      </c>
      <c r="AB123" s="158" t="s">
        <v>128</v>
      </c>
      <c r="AC123" s="158" t="s">
        <v>128</v>
      </c>
      <c r="AD123" s="158" t="s">
        <v>128</v>
      </c>
      <c r="AE123" s="158" t="s">
        <v>128</v>
      </c>
      <c r="AF123" s="166">
        <v>5.3499999999999996E-6</v>
      </c>
      <c r="AG123" s="158" t="s">
        <v>173</v>
      </c>
      <c r="AH123" s="166">
        <v>1.8499999999999999E-5</v>
      </c>
      <c r="AI123" s="158" t="s">
        <v>173</v>
      </c>
      <c r="AJ123" s="158" t="s">
        <v>128</v>
      </c>
      <c r="AK123" s="158" t="s">
        <v>128</v>
      </c>
      <c r="AL123" s="158" t="s">
        <v>128</v>
      </c>
      <c r="AM123" s="158" t="s">
        <v>128</v>
      </c>
      <c r="AN123" s="158" t="s">
        <v>128</v>
      </c>
      <c r="AO123" s="158" t="s">
        <v>128</v>
      </c>
      <c r="AP123" s="158" t="s">
        <v>128</v>
      </c>
      <c r="AQ123" s="158" t="s">
        <v>128</v>
      </c>
      <c r="AR123" s="158" t="s">
        <v>128</v>
      </c>
      <c r="AS123" s="158" t="s">
        <v>128</v>
      </c>
      <c r="AT123" s="158" t="s">
        <v>128</v>
      </c>
      <c r="AU123" s="158" t="s">
        <v>128</v>
      </c>
      <c r="AV123" s="158" t="s">
        <v>128</v>
      </c>
      <c r="AW123" s="158" t="s">
        <v>128</v>
      </c>
      <c r="AX123" s="166">
        <v>3.2522796352583587E-9</v>
      </c>
      <c r="AY123" s="158" t="s">
        <v>173</v>
      </c>
      <c r="AZ123" s="166">
        <v>1.951367781155015E-8</v>
      </c>
      <c r="BA123" s="158" t="s">
        <v>173</v>
      </c>
      <c r="BB123" s="166">
        <v>3.5775075987841939E-8</v>
      </c>
      <c r="BC123" s="158" t="s">
        <v>173</v>
      </c>
      <c r="BD123" s="158" t="s">
        <v>128</v>
      </c>
      <c r="BE123" s="158" t="s">
        <v>128</v>
      </c>
      <c r="BF123" s="166">
        <v>2.9433130699088144E-6</v>
      </c>
      <c r="BG123" s="158" t="s">
        <v>173</v>
      </c>
      <c r="BH123" s="166">
        <v>9.2689969604863222E-8</v>
      </c>
      <c r="BI123" s="158" t="s">
        <v>173</v>
      </c>
      <c r="BJ123" s="158" t="s">
        <v>128</v>
      </c>
      <c r="BK123" s="158" t="s">
        <v>128</v>
      </c>
      <c r="BL123" s="166">
        <v>4.6507598784194522E-7</v>
      </c>
      <c r="BM123" s="158" t="s">
        <v>173</v>
      </c>
      <c r="BN123" s="166">
        <v>3.3661094224924005E-7</v>
      </c>
      <c r="BO123" s="158" t="s">
        <v>173</v>
      </c>
      <c r="BP123" s="166">
        <v>9.2689969604863222E-8</v>
      </c>
      <c r="BQ123" s="158" t="s">
        <v>173</v>
      </c>
      <c r="BR123" s="166">
        <v>6.9924012158054695E-8</v>
      </c>
      <c r="BS123" s="158" t="s">
        <v>173</v>
      </c>
      <c r="BT123" s="166">
        <v>1.1382978723404255E-8</v>
      </c>
      <c r="BU123" s="158" t="s">
        <v>173</v>
      </c>
      <c r="BV123" s="166">
        <v>1.788753799392097E-8</v>
      </c>
      <c r="BW123" s="158" t="s">
        <v>173</v>
      </c>
      <c r="BX123" s="166">
        <v>7.6428571428571415E-8</v>
      </c>
      <c r="BY123" s="158" t="s">
        <v>173</v>
      </c>
      <c r="BZ123" s="166">
        <v>8.1306990881458965E-9</v>
      </c>
      <c r="CA123" s="158" t="s">
        <v>173</v>
      </c>
      <c r="CB123" s="166">
        <v>2.4392097264437686E-8</v>
      </c>
      <c r="CC123" s="158" t="s">
        <v>173</v>
      </c>
      <c r="CD123" s="158" t="s">
        <v>128</v>
      </c>
      <c r="CE123" s="158" t="s">
        <v>128</v>
      </c>
      <c r="CF123" s="158" t="s">
        <v>128</v>
      </c>
      <c r="CG123" s="158" t="s">
        <v>128</v>
      </c>
      <c r="CH123" s="166">
        <v>1.3009118541033435E-8</v>
      </c>
      <c r="CI123" s="158" t="s">
        <v>173</v>
      </c>
      <c r="CJ123" s="166">
        <v>3.2522796352583586E-8</v>
      </c>
      <c r="CK123" s="158" t="s">
        <v>173</v>
      </c>
      <c r="CL123" s="166">
        <v>2.5205167173252279E-7</v>
      </c>
      <c r="CM123" s="158" t="s">
        <v>173</v>
      </c>
      <c r="CN123" s="166">
        <v>5.8541033434650446E-8</v>
      </c>
      <c r="CO123" s="158" t="s">
        <v>173</v>
      </c>
      <c r="CP123" s="166">
        <v>1.016337386018237E-6</v>
      </c>
      <c r="CQ123" s="158" t="s">
        <v>173</v>
      </c>
      <c r="CR123" s="166">
        <v>1.0325987841945289E-6</v>
      </c>
      <c r="CS123" s="158" t="s">
        <v>173</v>
      </c>
      <c r="CT123" s="158" t="s">
        <v>128</v>
      </c>
      <c r="CU123" s="158" t="s">
        <v>128</v>
      </c>
      <c r="CV123" s="158" t="s">
        <v>128</v>
      </c>
      <c r="CW123" s="158" t="s">
        <v>128</v>
      </c>
      <c r="CX123" s="158" t="s">
        <v>128</v>
      </c>
      <c r="CY123" s="158" t="s">
        <v>128</v>
      </c>
      <c r="CZ123" s="166">
        <v>3.2522796352583587E-9</v>
      </c>
      <c r="DA123" s="158" t="s">
        <v>173</v>
      </c>
      <c r="DB123" s="166">
        <v>5.5288753799392092E-8</v>
      </c>
      <c r="DC123" s="158" t="s">
        <v>173</v>
      </c>
      <c r="DD123" s="166">
        <v>3.284802431610942E-7</v>
      </c>
      <c r="DE123" s="158" t="s">
        <v>173</v>
      </c>
      <c r="DF123" s="166">
        <v>7.1550151975683879E-8</v>
      </c>
      <c r="DG123" s="158" t="s">
        <v>173</v>
      </c>
      <c r="DH123" s="158" t="s">
        <v>128</v>
      </c>
      <c r="DI123" s="158" t="s">
        <v>128</v>
      </c>
      <c r="DJ123" s="158" t="s">
        <v>128</v>
      </c>
      <c r="DK123" s="158" t="s">
        <v>128</v>
      </c>
      <c r="DL123" s="158" t="s">
        <v>128</v>
      </c>
      <c r="DM123" s="158" t="s">
        <v>128</v>
      </c>
      <c r="DN123" s="158" t="s">
        <v>128</v>
      </c>
      <c r="DO123" s="158" t="s">
        <v>128</v>
      </c>
      <c r="DP123" s="166">
        <v>3.2522796352583587E-9</v>
      </c>
      <c r="DQ123" s="158" t="s">
        <v>173</v>
      </c>
      <c r="DR123" s="158" t="s">
        <v>128</v>
      </c>
      <c r="DS123" s="158" t="s">
        <v>128</v>
      </c>
      <c r="DT123" s="166">
        <v>1.1382978723404255E-8</v>
      </c>
      <c r="DU123" s="158" t="s">
        <v>173</v>
      </c>
      <c r="DV123" s="158" t="s">
        <v>128</v>
      </c>
      <c r="DW123" s="158" t="s">
        <v>128</v>
      </c>
      <c r="DX123" s="158" t="s">
        <v>128</v>
      </c>
      <c r="DY123" s="158" t="s">
        <v>128</v>
      </c>
      <c r="DZ123" s="158" t="s">
        <v>128</v>
      </c>
      <c r="EA123" s="158" t="s">
        <v>128</v>
      </c>
      <c r="EB123" s="158" t="s">
        <v>128</v>
      </c>
      <c r="EC123" s="158" t="s">
        <v>128</v>
      </c>
      <c r="ED123" s="158" t="s">
        <v>128</v>
      </c>
      <c r="EE123" s="158" t="s">
        <v>128</v>
      </c>
      <c r="EF123" s="158" t="s">
        <v>128</v>
      </c>
      <c r="EG123" s="158" t="s">
        <v>128</v>
      </c>
      <c r="EH123" s="158" t="s">
        <v>128</v>
      </c>
      <c r="EI123" s="158" t="s">
        <v>128</v>
      </c>
      <c r="EJ123" s="158" t="s">
        <v>128</v>
      </c>
      <c r="EK123" s="158" t="s">
        <v>128</v>
      </c>
      <c r="EL123" s="158" t="s">
        <v>128</v>
      </c>
      <c r="EM123" s="158" t="s">
        <v>128</v>
      </c>
      <c r="EN123" s="158" t="s">
        <v>128</v>
      </c>
      <c r="EO123" s="158" t="s">
        <v>128</v>
      </c>
      <c r="EP123" s="158" t="s">
        <v>128</v>
      </c>
      <c r="EQ123" s="158" t="s">
        <v>128</v>
      </c>
      <c r="ER123" s="158" t="s">
        <v>128</v>
      </c>
      <c r="ES123" s="158" t="s">
        <v>128</v>
      </c>
      <c r="ET123" s="158" t="s">
        <v>128</v>
      </c>
      <c r="EU123" s="158" t="s">
        <v>128</v>
      </c>
      <c r="EV123" s="158" t="s">
        <v>128</v>
      </c>
      <c r="EW123" s="158" t="s">
        <v>128</v>
      </c>
      <c r="EX123" s="166">
        <v>4.0653495440729483E-8</v>
      </c>
      <c r="EY123" s="158" t="s">
        <v>173</v>
      </c>
      <c r="EZ123" s="158" t="s">
        <v>128</v>
      </c>
      <c r="FA123" s="158" t="s">
        <v>128</v>
      </c>
      <c r="FB123" s="158" t="s">
        <v>128</v>
      </c>
      <c r="FC123" s="158" t="s">
        <v>128</v>
      </c>
      <c r="FD123" s="158" t="s">
        <v>128</v>
      </c>
      <c r="FE123" s="158" t="s">
        <v>128</v>
      </c>
      <c r="FF123" s="158" t="s">
        <v>128</v>
      </c>
      <c r="FG123" s="158" t="s">
        <v>128</v>
      </c>
      <c r="FH123" s="158" t="s">
        <v>128</v>
      </c>
      <c r="FI123" s="158" t="s">
        <v>128</v>
      </c>
      <c r="FJ123" s="158" t="s">
        <v>128</v>
      </c>
      <c r="FK123" s="158" t="s">
        <v>128</v>
      </c>
      <c r="FL123" s="158" t="s">
        <v>128</v>
      </c>
      <c r="FM123" s="158" t="s">
        <v>128</v>
      </c>
      <c r="FN123" s="158" t="s">
        <v>128</v>
      </c>
      <c r="FO123" s="158" t="s">
        <v>128</v>
      </c>
      <c r="FP123" s="158" t="s">
        <v>128</v>
      </c>
      <c r="FQ123" s="158" t="s">
        <v>128</v>
      </c>
      <c r="FR123" s="158" t="s">
        <v>128</v>
      </c>
      <c r="FS123" s="158" t="s">
        <v>128</v>
      </c>
      <c r="FT123" s="158" t="s">
        <v>128</v>
      </c>
      <c r="FU123" s="158" t="s">
        <v>128</v>
      </c>
      <c r="FV123" s="158" t="s">
        <v>128</v>
      </c>
      <c r="FW123" s="158" t="s">
        <v>128</v>
      </c>
      <c r="FX123" s="158" t="s">
        <v>128</v>
      </c>
      <c r="FY123" s="158" t="s">
        <v>128</v>
      </c>
      <c r="FZ123" s="158" t="s">
        <v>128</v>
      </c>
      <c r="GA123" s="158" t="s">
        <v>128</v>
      </c>
      <c r="GB123" s="158" t="s">
        <v>128</v>
      </c>
      <c r="GC123" s="158" t="s">
        <v>128</v>
      </c>
      <c r="GD123" s="158" t="s">
        <v>128</v>
      </c>
      <c r="GE123" s="158" t="s">
        <v>128</v>
      </c>
      <c r="GF123" s="158" t="s">
        <v>128</v>
      </c>
      <c r="GG123" s="158" t="s">
        <v>128</v>
      </c>
      <c r="GH123" s="158" t="s">
        <v>128</v>
      </c>
      <c r="GI123" s="158" t="s">
        <v>128</v>
      </c>
      <c r="GJ123" s="158" t="s">
        <v>128</v>
      </c>
      <c r="GK123" s="158" t="s">
        <v>128</v>
      </c>
      <c r="GL123" s="158" t="s">
        <v>128</v>
      </c>
      <c r="GM123" s="158" t="s">
        <v>128</v>
      </c>
      <c r="GN123" s="158" t="s">
        <v>128</v>
      </c>
      <c r="GO123" s="158" t="s">
        <v>128</v>
      </c>
      <c r="GP123" s="158" t="s">
        <v>128</v>
      </c>
      <c r="GQ123" s="158" t="s">
        <v>128</v>
      </c>
      <c r="GR123" s="158" t="s">
        <v>128</v>
      </c>
      <c r="GS123" s="158" t="s">
        <v>128</v>
      </c>
      <c r="GT123" s="158" t="s">
        <v>128</v>
      </c>
      <c r="GU123" s="158" t="s">
        <v>128</v>
      </c>
      <c r="GV123" s="158" t="s">
        <v>128</v>
      </c>
      <c r="GW123" s="158" t="s">
        <v>128</v>
      </c>
      <c r="GX123" s="158" t="s">
        <v>128</v>
      </c>
      <c r="GY123" s="158" t="s">
        <v>128</v>
      </c>
      <c r="GZ123" s="158" t="s">
        <v>128</v>
      </c>
      <c r="HA123" s="158" t="s">
        <v>128</v>
      </c>
      <c r="HB123" s="158" t="s">
        <v>128</v>
      </c>
      <c r="HC123" s="158" t="s">
        <v>128</v>
      </c>
      <c r="HD123" s="158" t="s">
        <v>128</v>
      </c>
      <c r="HE123" s="158" t="s">
        <v>128</v>
      </c>
      <c r="HF123" s="158" t="s">
        <v>128</v>
      </c>
      <c r="HG123" s="158" t="s">
        <v>128</v>
      </c>
      <c r="HH123" s="158" t="s">
        <v>128</v>
      </c>
      <c r="HI123" s="158" t="s">
        <v>128</v>
      </c>
      <c r="HJ123" s="158" t="s">
        <v>128</v>
      </c>
      <c r="HK123" s="158" t="s">
        <v>128</v>
      </c>
      <c r="HL123" s="158" t="s">
        <v>128</v>
      </c>
      <c r="HM123" s="158" t="s">
        <v>128</v>
      </c>
      <c r="HN123" s="158" t="s">
        <v>128</v>
      </c>
      <c r="HO123" s="158" t="s">
        <v>128</v>
      </c>
      <c r="HP123" s="158" t="s">
        <v>128</v>
      </c>
      <c r="HQ123" s="158" t="s">
        <v>128</v>
      </c>
      <c r="HR123" s="158" t="s">
        <v>128</v>
      </c>
      <c r="HS123" s="158" t="s">
        <v>128</v>
      </c>
      <c r="HT123" s="158" t="s">
        <v>128</v>
      </c>
      <c r="HU123" s="158" t="s">
        <v>128</v>
      </c>
      <c r="HV123" s="158" t="s">
        <v>128</v>
      </c>
      <c r="HW123" s="158" t="s">
        <v>128</v>
      </c>
      <c r="HX123" s="158" t="s">
        <v>128</v>
      </c>
      <c r="HY123" s="158" t="s">
        <v>128</v>
      </c>
      <c r="HZ123" s="158" t="s">
        <v>128</v>
      </c>
      <c r="IA123" s="158" t="s">
        <v>128</v>
      </c>
      <c r="IB123" s="158" t="s">
        <v>128</v>
      </c>
      <c r="IC123" s="158" t="s">
        <v>128</v>
      </c>
      <c r="ID123" s="158" t="s">
        <v>128</v>
      </c>
      <c r="IE123" s="158" t="s">
        <v>128</v>
      </c>
      <c r="IF123" s="158" t="s">
        <v>128</v>
      </c>
      <c r="IG123" s="158" t="s">
        <v>128</v>
      </c>
      <c r="IH123" s="158" t="s">
        <v>128</v>
      </c>
      <c r="II123" s="158" t="s">
        <v>128</v>
      </c>
      <c r="IJ123" s="158" t="s">
        <v>128</v>
      </c>
      <c r="IK123" s="158" t="s">
        <v>128</v>
      </c>
      <c r="IL123" s="158" t="s">
        <v>128</v>
      </c>
      <c r="IM123" s="158" t="s">
        <v>128</v>
      </c>
      <c r="IN123" s="158" t="s">
        <v>128</v>
      </c>
      <c r="IO123" s="158" t="s">
        <v>128</v>
      </c>
      <c r="IP123" s="158" t="s">
        <v>128</v>
      </c>
      <c r="IQ123" s="158" t="s">
        <v>128</v>
      </c>
      <c r="IR123" s="158" t="s">
        <v>128</v>
      </c>
      <c r="IS123" s="158" t="s">
        <v>128</v>
      </c>
      <c r="IT123" s="158" t="s">
        <v>128</v>
      </c>
      <c r="IU123" s="158" t="s">
        <v>128</v>
      </c>
      <c r="IV123" s="158" t="s">
        <v>128</v>
      </c>
      <c r="IW123" s="158" t="s">
        <v>128</v>
      </c>
      <c r="IX123" s="158" t="s">
        <v>128</v>
      </c>
      <c r="IY123" s="158" t="s">
        <v>128</v>
      </c>
      <c r="IZ123" s="158" t="s">
        <v>128</v>
      </c>
      <c r="JA123" s="158" t="s">
        <v>128</v>
      </c>
      <c r="JB123" s="158" t="s">
        <v>128</v>
      </c>
      <c r="JC123" s="158" t="s">
        <v>128</v>
      </c>
      <c r="JD123" s="158" t="s">
        <v>128</v>
      </c>
      <c r="JE123" s="158" t="s">
        <v>128</v>
      </c>
      <c r="JF123" s="158" t="s">
        <v>128</v>
      </c>
      <c r="JG123" s="158" t="s">
        <v>128</v>
      </c>
      <c r="JH123" s="158" t="s">
        <v>128</v>
      </c>
      <c r="JI123" s="158" t="s">
        <v>128</v>
      </c>
      <c r="JJ123" s="158" t="s">
        <v>128</v>
      </c>
      <c r="JK123" s="158" t="s">
        <v>128</v>
      </c>
      <c r="JL123" s="158" t="s">
        <v>128</v>
      </c>
      <c r="JM123" s="158" t="s">
        <v>128</v>
      </c>
      <c r="JN123" s="158" t="s">
        <v>128</v>
      </c>
      <c r="JO123" s="158" t="s">
        <v>128</v>
      </c>
      <c r="JP123" s="158" t="s">
        <v>128</v>
      </c>
      <c r="JQ123" s="158" t="s">
        <v>128</v>
      </c>
      <c r="JR123" s="158" t="s">
        <v>128</v>
      </c>
      <c r="JS123" s="158" t="s">
        <v>128</v>
      </c>
      <c r="JT123" s="158" t="s">
        <v>128</v>
      </c>
      <c r="JU123" s="158" t="s">
        <v>128</v>
      </c>
      <c r="JV123" s="158" t="s">
        <v>128</v>
      </c>
      <c r="JW123" s="158" t="s">
        <v>128</v>
      </c>
      <c r="JX123" s="158" t="s">
        <v>128</v>
      </c>
      <c r="JY123" s="158" t="s">
        <v>128</v>
      </c>
      <c r="JZ123" s="158" t="s">
        <v>128</v>
      </c>
      <c r="KA123" s="158" t="s">
        <v>128</v>
      </c>
      <c r="KB123" s="158" t="s">
        <v>128</v>
      </c>
      <c r="KC123" s="158" t="s">
        <v>128</v>
      </c>
      <c r="KD123" s="158" t="s">
        <v>128</v>
      </c>
      <c r="KE123" s="158" t="s">
        <v>128</v>
      </c>
      <c r="KF123" s="158" t="s">
        <v>128</v>
      </c>
      <c r="KG123" s="158" t="s">
        <v>128</v>
      </c>
      <c r="KH123" s="158" t="s">
        <v>128</v>
      </c>
      <c r="KI123" s="158" t="s">
        <v>128</v>
      </c>
      <c r="KJ123" s="158" t="s">
        <v>128</v>
      </c>
      <c r="KK123" s="158" t="s">
        <v>128</v>
      </c>
      <c r="KL123" s="158" t="s">
        <v>128</v>
      </c>
      <c r="KM123" s="158" t="s">
        <v>128</v>
      </c>
      <c r="KN123" s="158" t="s">
        <v>128</v>
      </c>
      <c r="KO123" s="158" t="s">
        <v>128</v>
      </c>
      <c r="KP123" s="158" t="s">
        <v>128</v>
      </c>
      <c r="KQ123" s="158" t="s">
        <v>128</v>
      </c>
      <c r="KR123" s="158" t="s">
        <v>128</v>
      </c>
      <c r="KS123" s="158" t="s">
        <v>128</v>
      </c>
      <c r="KT123" s="158" t="s">
        <v>128</v>
      </c>
      <c r="KU123" s="158" t="s">
        <v>128</v>
      </c>
      <c r="KV123" s="158" t="s">
        <v>128</v>
      </c>
      <c r="KW123" s="158" t="s">
        <v>128</v>
      </c>
      <c r="KX123" s="158" t="s">
        <v>128</v>
      </c>
      <c r="KY123" s="158" t="s">
        <v>128</v>
      </c>
      <c r="KZ123" s="158" t="s">
        <v>128</v>
      </c>
      <c r="LA123" s="158" t="s">
        <v>128</v>
      </c>
      <c r="LB123" s="158" t="s">
        <v>128</v>
      </c>
      <c r="LC123" s="158" t="s">
        <v>128</v>
      </c>
      <c r="LD123" s="158" t="s">
        <v>128</v>
      </c>
      <c r="LE123" s="158" t="s">
        <v>128</v>
      </c>
      <c r="LF123" s="158" t="s">
        <v>128</v>
      </c>
      <c r="LG123" s="158" t="s">
        <v>128</v>
      </c>
      <c r="LH123" s="158" t="s">
        <v>128</v>
      </c>
      <c r="LI123" s="158" t="s">
        <v>128</v>
      </c>
      <c r="LJ123" s="158" t="s">
        <v>128</v>
      </c>
      <c r="LK123" s="158" t="s">
        <v>128</v>
      </c>
      <c r="LL123" s="158" t="s">
        <v>128</v>
      </c>
      <c r="LM123" s="158" t="s">
        <v>128</v>
      </c>
      <c r="LN123" s="158" t="s">
        <v>128</v>
      </c>
      <c r="LO123" s="158" t="s">
        <v>128</v>
      </c>
      <c r="LP123" s="158" t="s">
        <v>128</v>
      </c>
      <c r="LQ123" s="158" t="s">
        <v>128</v>
      </c>
      <c r="LR123" s="158" t="s">
        <v>128</v>
      </c>
      <c r="LS123" s="158" t="s">
        <v>128</v>
      </c>
      <c r="LT123" s="158" t="s">
        <v>128</v>
      </c>
      <c r="LU123" s="158" t="s">
        <v>128</v>
      </c>
      <c r="LV123" s="158" t="s">
        <v>128</v>
      </c>
      <c r="LW123" s="158" t="s">
        <v>128</v>
      </c>
      <c r="LX123" s="158" t="s">
        <v>128</v>
      </c>
      <c r="LY123" s="158" t="s">
        <v>128</v>
      </c>
      <c r="LZ123" s="158" t="s">
        <v>128</v>
      </c>
      <c r="MA123" s="158" t="s">
        <v>128</v>
      </c>
      <c r="MB123" s="158" t="s">
        <v>128</v>
      </c>
      <c r="MC123" s="158" t="s">
        <v>128</v>
      </c>
      <c r="MD123" s="158" t="s">
        <v>128</v>
      </c>
      <c r="ME123" s="158" t="s">
        <v>128</v>
      </c>
      <c r="MF123" s="158" t="s">
        <v>128</v>
      </c>
      <c r="MG123" s="158" t="s">
        <v>128</v>
      </c>
      <c r="MH123" s="158" t="s">
        <v>128</v>
      </c>
      <c r="MI123" s="158" t="s">
        <v>128</v>
      </c>
      <c r="MJ123" s="158" t="s">
        <v>128</v>
      </c>
      <c r="MK123" s="158" t="s">
        <v>128</v>
      </c>
      <c r="ML123" s="158" t="s">
        <v>128</v>
      </c>
      <c r="MM123" s="158" t="s">
        <v>128</v>
      </c>
      <c r="MN123" s="158" t="s">
        <v>128</v>
      </c>
      <c r="MO123" s="158" t="s">
        <v>128</v>
      </c>
      <c r="MP123" s="158" t="s">
        <v>128</v>
      </c>
      <c r="MQ123" s="158" t="s">
        <v>128</v>
      </c>
      <c r="MR123" s="158" t="s">
        <v>128</v>
      </c>
      <c r="MS123" s="158" t="s">
        <v>128</v>
      </c>
      <c r="MT123" s="158" t="s">
        <v>128</v>
      </c>
      <c r="MU123" s="158" t="s">
        <v>128</v>
      </c>
      <c r="MV123" s="158" t="s">
        <v>128</v>
      </c>
      <c r="MW123" s="158" t="s">
        <v>128</v>
      </c>
      <c r="MX123" s="158" t="s">
        <v>128</v>
      </c>
      <c r="MY123" s="158" t="s">
        <v>128</v>
      </c>
      <c r="MZ123" s="158" t="s">
        <v>128</v>
      </c>
      <c r="NA123" s="158" t="s">
        <v>128</v>
      </c>
      <c r="NB123" s="158" t="s">
        <v>128</v>
      </c>
      <c r="NC123" s="158" t="s">
        <v>128</v>
      </c>
      <c r="ND123" s="158" t="s">
        <v>128</v>
      </c>
      <c r="NE123" s="158" t="s">
        <v>128</v>
      </c>
      <c r="NF123" s="158" t="s">
        <v>128</v>
      </c>
      <c r="NG123" s="158" t="s">
        <v>128</v>
      </c>
      <c r="NH123" s="158" t="s">
        <v>128</v>
      </c>
      <c r="NI123" s="158" t="s">
        <v>128</v>
      </c>
      <c r="NJ123" s="158" t="s">
        <v>128</v>
      </c>
      <c r="NK123" s="158" t="s">
        <v>128</v>
      </c>
      <c r="NL123" s="158" t="s">
        <v>128</v>
      </c>
      <c r="NM123" s="158" t="s">
        <v>128</v>
      </c>
      <c r="NN123" s="158" t="s">
        <v>128</v>
      </c>
      <c r="NO123" s="158" t="s">
        <v>128</v>
      </c>
      <c r="NP123" s="158" t="s">
        <v>128</v>
      </c>
      <c r="NQ123" s="158" t="s">
        <v>128</v>
      </c>
      <c r="NR123" s="158" t="s">
        <v>128</v>
      </c>
      <c r="NS123" s="158" t="s">
        <v>128</v>
      </c>
      <c r="NT123" s="158" t="s">
        <v>128</v>
      </c>
      <c r="NU123" s="158" t="s">
        <v>128</v>
      </c>
      <c r="NV123" s="158" t="s">
        <v>128</v>
      </c>
      <c r="NW123" s="158" t="s">
        <v>128</v>
      </c>
      <c r="NX123" s="158" t="s">
        <v>128</v>
      </c>
      <c r="NY123" s="158" t="s">
        <v>128</v>
      </c>
      <c r="NZ123" s="158" t="s">
        <v>128</v>
      </c>
      <c r="OA123" s="158" t="s">
        <v>128</v>
      </c>
      <c r="OB123" s="158" t="s">
        <v>128</v>
      </c>
      <c r="OC123" s="158" t="s">
        <v>128</v>
      </c>
      <c r="OD123" s="158" t="s">
        <v>128</v>
      </c>
      <c r="OE123" s="170" t="s">
        <v>128</v>
      </c>
      <c r="OF123" s="181"/>
      <c r="OG123" s="113" t="str">
        <f t="shared" si="451"/>
        <v/>
      </c>
      <c r="OH123" s="66" t="str">
        <f t="shared" si="452"/>
        <v/>
      </c>
      <c r="OI123" s="160">
        <f t="shared" si="453"/>
        <v>6.4900000000000001E-3</v>
      </c>
      <c r="OJ123" s="66" t="str">
        <f t="shared" si="454"/>
        <v>kg/GJ delivered</v>
      </c>
      <c r="OK123" s="66" t="str">
        <f t="shared" si="455"/>
        <v/>
      </c>
      <c r="OL123" s="66" t="str">
        <f t="shared" si="456"/>
        <v/>
      </c>
      <c r="OM123" s="159">
        <f t="shared" si="457"/>
        <v>110</v>
      </c>
      <c r="ON123" s="66" t="str">
        <f t="shared" si="458"/>
        <v>kg/GJ delivered</v>
      </c>
      <c r="OO123" s="160">
        <f t="shared" si="459"/>
        <v>1.24E-3</v>
      </c>
      <c r="OP123" s="66" t="str">
        <f t="shared" si="460"/>
        <v>kg/GJ delivered</v>
      </c>
      <c r="OQ123" s="66" t="str">
        <f t="shared" si="461"/>
        <v/>
      </c>
      <c r="OR123" s="66" t="str">
        <f t="shared" si="462"/>
        <v/>
      </c>
      <c r="OS123" s="66" t="str">
        <f t="shared" si="463"/>
        <v/>
      </c>
      <c r="OT123" s="66" t="str">
        <f t="shared" si="464"/>
        <v/>
      </c>
      <c r="OU123" s="160">
        <f t="shared" si="465"/>
        <v>5.3499999999999997E-3</v>
      </c>
      <c r="OV123" s="66" t="str">
        <f t="shared" si="466"/>
        <v>kg/GJ delivered</v>
      </c>
      <c r="OW123" s="126">
        <f t="shared" si="467"/>
        <v>1.8499999999999999E-2</v>
      </c>
      <c r="OX123" s="66" t="str">
        <f t="shared" si="468"/>
        <v>kg/GJ delivered</v>
      </c>
      <c r="OY123" s="66" t="str">
        <f t="shared" si="469"/>
        <v/>
      </c>
      <c r="OZ123" s="66" t="str">
        <f t="shared" si="470"/>
        <v/>
      </c>
      <c r="PA123" s="66" t="str">
        <f t="shared" si="471"/>
        <v/>
      </c>
      <c r="PB123" s="66" t="str">
        <f t="shared" si="472"/>
        <v/>
      </c>
      <c r="PC123" s="66" t="str">
        <f t="shared" si="473"/>
        <v/>
      </c>
      <c r="PD123" s="66" t="str">
        <f t="shared" si="474"/>
        <v/>
      </c>
      <c r="PE123" s="66" t="str">
        <f t="shared" si="475"/>
        <v/>
      </c>
      <c r="PF123" s="66" t="str">
        <f t="shared" si="476"/>
        <v/>
      </c>
      <c r="PG123" s="66" t="str">
        <f t="shared" si="477"/>
        <v/>
      </c>
      <c r="PH123" s="66" t="str">
        <f t="shared" si="478"/>
        <v/>
      </c>
      <c r="PI123" s="66" t="str">
        <f t="shared" si="479"/>
        <v/>
      </c>
      <c r="PJ123" s="66" t="str">
        <f t="shared" si="480"/>
        <v/>
      </c>
      <c r="PK123" s="66" t="str">
        <f t="shared" si="481"/>
        <v/>
      </c>
      <c r="PL123" s="66" t="str">
        <f t="shared" si="482"/>
        <v/>
      </c>
      <c r="PM123" s="160">
        <f t="shared" si="483"/>
        <v>3.2522796352583587E-6</v>
      </c>
      <c r="PN123" s="66" t="str">
        <f t="shared" si="484"/>
        <v>kg/GJ delivered</v>
      </c>
      <c r="PO123" s="160">
        <f t="shared" si="485"/>
        <v>1.9513677811550151E-5</v>
      </c>
      <c r="PP123" s="66" t="str">
        <f t="shared" si="486"/>
        <v>kg/GJ delivered</v>
      </c>
      <c r="PQ123" s="160">
        <f t="shared" si="487"/>
        <v>3.5775075987841936E-5</v>
      </c>
      <c r="PR123" s="66" t="str">
        <f t="shared" si="488"/>
        <v>kg/GJ delivered</v>
      </c>
      <c r="PS123" s="66" t="str">
        <f t="shared" si="489"/>
        <v/>
      </c>
      <c r="PT123" s="66" t="str">
        <f t="shared" si="490"/>
        <v/>
      </c>
      <c r="PU123" s="160">
        <f t="shared" si="491"/>
        <v>2.9433130699088143E-3</v>
      </c>
      <c r="PV123" s="66" t="str">
        <f t="shared" si="492"/>
        <v>kg/GJ delivered</v>
      </c>
      <c r="PW123" s="160">
        <f t="shared" si="493"/>
        <v>9.2689969604863216E-5</v>
      </c>
      <c r="PX123" s="66" t="str">
        <f t="shared" si="494"/>
        <v>kg/GJ delivered</v>
      </c>
      <c r="PY123" s="66" t="str">
        <f t="shared" si="495"/>
        <v/>
      </c>
      <c r="PZ123" s="66" t="str">
        <f t="shared" si="496"/>
        <v/>
      </c>
      <c r="QA123" s="160">
        <f t="shared" si="497"/>
        <v>4.6507598784194525E-4</v>
      </c>
      <c r="QB123" s="66" t="str">
        <f t="shared" si="498"/>
        <v>kg/GJ delivered</v>
      </c>
      <c r="QC123" s="160">
        <f t="shared" si="499"/>
        <v>3.3661094224924005E-4</v>
      </c>
      <c r="QD123" s="66" t="str">
        <f t="shared" si="500"/>
        <v>kg/GJ delivered</v>
      </c>
      <c r="QE123" s="160">
        <f t="shared" si="501"/>
        <v>9.2689969604863216E-5</v>
      </c>
      <c r="QF123" s="66" t="str">
        <f t="shared" si="502"/>
        <v>kg/GJ delivered</v>
      </c>
      <c r="QG123" s="160">
        <f t="shared" si="503"/>
        <v>6.9924012158054691E-5</v>
      </c>
      <c r="QH123" s="66" t="str">
        <f t="shared" si="504"/>
        <v>kg/GJ delivered</v>
      </c>
      <c r="QI123" s="160">
        <f t="shared" si="505"/>
        <v>1.1382978723404254E-5</v>
      </c>
      <c r="QJ123" s="66" t="str">
        <f t="shared" si="506"/>
        <v>kg/GJ delivered</v>
      </c>
      <c r="QK123" s="160">
        <f t="shared" si="507"/>
        <v>1.7887537993920968E-5</v>
      </c>
      <c r="QL123" s="66" t="str">
        <f t="shared" si="508"/>
        <v>kg/GJ delivered</v>
      </c>
      <c r="QM123" s="160">
        <f t="shared" si="509"/>
        <v>7.642857142857142E-5</v>
      </c>
      <c r="QN123" s="66" t="str">
        <f t="shared" si="510"/>
        <v>kg/GJ delivered</v>
      </c>
      <c r="QO123" s="160">
        <f t="shared" si="511"/>
        <v>8.1306990881458964E-6</v>
      </c>
      <c r="QP123" s="66" t="str">
        <f t="shared" si="512"/>
        <v>kg/GJ delivered</v>
      </c>
      <c r="QQ123" s="160">
        <f t="shared" si="513"/>
        <v>2.4392097264437687E-5</v>
      </c>
      <c r="QR123" s="66" t="str">
        <f t="shared" si="514"/>
        <v>kg/GJ delivered</v>
      </c>
      <c r="QS123" s="66" t="str">
        <f t="shared" si="515"/>
        <v/>
      </c>
      <c r="QT123" s="66" t="str">
        <f t="shared" si="516"/>
        <v/>
      </c>
      <c r="QU123" s="66" t="str">
        <f t="shared" si="517"/>
        <v/>
      </c>
      <c r="QV123" s="66" t="str">
        <f t="shared" si="518"/>
        <v/>
      </c>
      <c r="QW123" s="160">
        <f t="shared" si="519"/>
        <v>1.3009118541033435E-5</v>
      </c>
      <c r="QX123" s="66" t="str">
        <f t="shared" si="520"/>
        <v>kg/GJ delivered</v>
      </c>
      <c r="QY123" s="160">
        <f t="shared" si="521"/>
        <v>3.2522796352583585E-5</v>
      </c>
      <c r="QZ123" s="66" t="str">
        <f t="shared" si="522"/>
        <v>kg/GJ delivered</v>
      </c>
      <c r="RA123" s="160">
        <f t="shared" si="523"/>
        <v>2.5205167173252279E-4</v>
      </c>
      <c r="RB123" s="66" t="str">
        <f t="shared" si="524"/>
        <v>kg/GJ delivered</v>
      </c>
      <c r="RC123" s="160">
        <f t="shared" si="525"/>
        <v>5.8541033434650448E-5</v>
      </c>
      <c r="RD123" s="66" t="str">
        <f t="shared" si="526"/>
        <v>kg/GJ delivered</v>
      </c>
      <c r="RE123" s="160">
        <f t="shared" si="527"/>
        <v>1.0163373860182371E-3</v>
      </c>
      <c r="RF123" s="66" t="str">
        <f t="shared" si="528"/>
        <v>kg/GJ delivered</v>
      </c>
      <c r="RG123" s="160">
        <f t="shared" si="529"/>
        <v>1.0325987841945288E-3</v>
      </c>
      <c r="RH123" s="66" t="str">
        <f t="shared" si="530"/>
        <v>kg/GJ delivered</v>
      </c>
      <c r="RI123" s="66" t="str">
        <f t="shared" si="531"/>
        <v/>
      </c>
      <c r="RJ123" s="66" t="str">
        <f t="shared" si="532"/>
        <v/>
      </c>
      <c r="RK123" s="66" t="str">
        <f t="shared" si="533"/>
        <v/>
      </c>
      <c r="RL123" s="66" t="str">
        <f t="shared" si="534"/>
        <v/>
      </c>
      <c r="RM123" s="66" t="str">
        <f t="shared" si="535"/>
        <v/>
      </c>
      <c r="RN123" s="66" t="str">
        <f t="shared" si="536"/>
        <v/>
      </c>
      <c r="RO123" s="160">
        <f t="shared" si="537"/>
        <v>3.2522796352583587E-6</v>
      </c>
      <c r="RP123" s="66" t="str">
        <f t="shared" si="538"/>
        <v>kg/GJ delivered</v>
      </c>
      <c r="RQ123" s="160">
        <f t="shared" si="539"/>
        <v>5.528875379939209E-5</v>
      </c>
      <c r="RR123" s="66" t="str">
        <f t="shared" si="540"/>
        <v>kg/GJ delivered</v>
      </c>
      <c r="RS123" s="160">
        <f t="shared" si="541"/>
        <v>3.2848024316109421E-4</v>
      </c>
      <c r="RT123" s="66" t="str">
        <f t="shared" si="542"/>
        <v>kg/GJ delivered</v>
      </c>
      <c r="RU123" s="160">
        <f t="shared" si="543"/>
        <v>7.1550151975683873E-5</v>
      </c>
      <c r="RV123" s="66" t="str">
        <f t="shared" si="544"/>
        <v>kg/GJ delivered</v>
      </c>
      <c r="RW123" s="66" t="str">
        <f t="shared" si="545"/>
        <v/>
      </c>
      <c r="RX123" s="66" t="str">
        <f t="shared" si="546"/>
        <v/>
      </c>
      <c r="RY123" s="66" t="str">
        <f t="shared" si="547"/>
        <v/>
      </c>
      <c r="RZ123" s="66" t="str">
        <f t="shared" si="548"/>
        <v/>
      </c>
      <c r="SA123" s="66" t="str">
        <f t="shared" si="549"/>
        <v/>
      </c>
      <c r="SB123" s="66" t="str">
        <f t="shared" si="550"/>
        <v/>
      </c>
      <c r="SC123" s="66" t="str">
        <f t="shared" si="551"/>
        <v/>
      </c>
      <c r="SD123" s="66" t="str">
        <f t="shared" si="552"/>
        <v/>
      </c>
      <c r="SE123" s="160">
        <f t="shared" si="553"/>
        <v>3.2522796352583587E-6</v>
      </c>
      <c r="SF123" s="66" t="str">
        <f t="shared" si="554"/>
        <v>kg/GJ delivered</v>
      </c>
      <c r="SG123" s="66" t="str">
        <f t="shared" si="555"/>
        <v/>
      </c>
      <c r="SH123" s="66" t="str">
        <f t="shared" si="556"/>
        <v/>
      </c>
      <c r="SI123" s="160">
        <f t="shared" si="557"/>
        <v>1.1382978723404254E-5</v>
      </c>
      <c r="SJ123" s="66" t="str">
        <f t="shared" si="558"/>
        <v>kg/GJ delivered</v>
      </c>
      <c r="SK123" s="66" t="str">
        <f t="shared" si="559"/>
        <v/>
      </c>
      <c r="SL123" s="66" t="str">
        <f t="shared" si="560"/>
        <v/>
      </c>
      <c r="SM123" s="66" t="str">
        <f t="shared" si="561"/>
        <v/>
      </c>
      <c r="SN123" s="66" t="str">
        <f t="shared" si="562"/>
        <v/>
      </c>
      <c r="SO123" s="66" t="str">
        <f t="shared" si="563"/>
        <v/>
      </c>
      <c r="SP123" s="66" t="str">
        <f t="shared" si="564"/>
        <v/>
      </c>
      <c r="SQ123" s="66" t="str">
        <f t="shared" si="565"/>
        <v/>
      </c>
      <c r="SR123" s="66" t="str">
        <f t="shared" si="566"/>
        <v/>
      </c>
      <c r="SS123" s="66" t="str">
        <f t="shared" si="567"/>
        <v/>
      </c>
      <c r="ST123" s="66" t="str">
        <f t="shared" si="568"/>
        <v/>
      </c>
      <c r="SU123" s="66" t="str">
        <f t="shared" si="569"/>
        <v/>
      </c>
      <c r="SV123" s="66" t="str">
        <f t="shared" si="570"/>
        <v/>
      </c>
      <c r="SW123" s="66" t="str">
        <f t="shared" si="571"/>
        <v/>
      </c>
      <c r="SX123" s="66" t="str">
        <f t="shared" si="572"/>
        <v/>
      </c>
      <c r="SY123" s="66" t="str">
        <f t="shared" si="573"/>
        <v/>
      </c>
      <c r="SZ123" s="66" t="str">
        <f t="shared" si="574"/>
        <v/>
      </c>
      <c r="TA123" s="66" t="str">
        <f t="shared" si="575"/>
        <v/>
      </c>
      <c r="TB123" s="66" t="str">
        <f t="shared" si="576"/>
        <v/>
      </c>
      <c r="TC123" s="66" t="str">
        <f t="shared" si="577"/>
        <v/>
      </c>
      <c r="TD123" s="66" t="str">
        <f t="shared" si="578"/>
        <v/>
      </c>
      <c r="TE123" s="66" t="str">
        <f t="shared" si="579"/>
        <v/>
      </c>
      <c r="TF123" s="66" t="str">
        <f t="shared" si="580"/>
        <v/>
      </c>
      <c r="TG123" s="66" t="str">
        <f t="shared" si="581"/>
        <v/>
      </c>
      <c r="TH123" s="66" t="str">
        <f t="shared" si="582"/>
        <v/>
      </c>
      <c r="TI123" s="66" t="str">
        <f t="shared" si="583"/>
        <v/>
      </c>
      <c r="TJ123" s="66" t="str">
        <f t="shared" si="584"/>
        <v/>
      </c>
      <c r="TK123" s="66" t="str">
        <f t="shared" si="585"/>
        <v/>
      </c>
      <c r="TL123" s="66" t="str">
        <f t="shared" si="586"/>
        <v/>
      </c>
      <c r="TM123" s="160">
        <f t="shared" si="587"/>
        <v>4.0653495440729483E-5</v>
      </c>
      <c r="TN123" s="66" t="str">
        <f t="shared" si="588"/>
        <v>kg/GJ delivered</v>
      </c>
      <c r="TO123" s="66" t="str">
        <f t="shared" si="589"/>
        <v/>
      </c>
      <c r="TP123" s="66" t="str">
        <f t="shared" si="590"/>
        <v/>
      </c>
      <c r="TQ123" s="66" t="str">
        <f t="shared" si="591"/>
        <v/>
      </c>
      <c r="TR123" s="66" t="str">
        <f t="shared" si="592"/>
        <v/>
      </c>
      <c r="TS123" s="66" t="str">
        <f t="shared" si="593"/>
        <v/>
      </c>
      <c r="TT123" s="66" t="str">
        <f t="shared" si="594"/>
        <v/>
      </c>
      <c r="TU123" s="66" t="str">
        <f t="shared" si="595"/>
        <v/>
      </c>
      <c r="TV123" s="66" t="str">
        <f t="shared" si="596"/>
        <v/>
      </c>
      <c r="TW123" s="66" t="str">
        <f t="shared" si="597"/>
        <v/>
      </c>
      <c r="TX123" s="66" t="str">
        <f t="shared" si="598"/>
        <v/>
      </c>
      <c r="TY123" s="66" t="str">
        <f t="shared" si="599"/>
        <v/>
      </c>
      <c r="TZ123" s="66" t="str">
        <f t="shared" si="600"/>
        <v/>
      </c>
      <c r="UA123" s="66" t="str">
        <f t="shared" si="601"/>
        <v/>
      </c>
      <c r="UB123" s="66" t="str">
        <f t="shared" si="602"/>
        <v/>
      </c>
      <c r="UC123" s="66" t="str">
        <f t="shared" si="603"/>
        <v/>
      </c>
      <c r="UD123" s="66" t="str">
        <f t="shared" si="604"/>
        <v/>
      </c>
      <c r="UE123" s="66" t="str">
        <f t="shared" si="605"/>
        <v/>
      </c>
      <c r="UF123" s="66" t="str">
        <f t="shared" si="606"/>
        <v/>
      </c>
      <c r="UG123" s="66" t="str">
        <f t="shared" si="607"/>
        <v/>
      </c>
      <c r="UH123" s="66" t="str">
        <f t="shared" si="608"/>
        <v/>
      </c>
      <c r="UI123" s="66" t="str">
        <f t="shared" si="609"/>
        <v/>
      </c>
      <c r="UJ123" s="66" t="str">
        <f t="shared" si="610"/>
        <v/>
      </c>
      <c r="UK123" s="66" t="str">
        <f t="shared" si="611"/>
        <v/>
      </c>
      <c r="UL123" s="66" t="str">
        <f t="shared" si="612"/>
        <v/>
      </c>
      <c r="UM123" s="66" t="str">
        <f t="shared" si="613"/>
        <v/>
      </c>
      <c r="UN123" s="66" t="str">
        <f t="shared" si="614"/>
        <v/>
      </c>
      <c r="UO123" s="66" t="str">
        <f t="shared" si="615"/>
        <v/>
      </c>
      <c r="UP123" s="66" t="str">
        <f t="shared" si="616"/>
        <v/>
      </c>
      <c r="UQ123" s="66" t="str">
        <f t="shared" si="617"/>
        <v/>
      </c>
      <c r="UR123" s="66" t="str">
        <f t="shared" si="618"/>
        <v/>
      </c>
      <c r="US123" s="66" t="str">
        <f t="shared" si="619"/>
        <v/>
      </c>
      <c r="UT123" s="66" t="str">
        <f t="shared" si="620"/>
        <v/>
      </c>
      <c r="UU123" s="66" t="str">
        <f t="shared" si="621"/>
        <v/>
      </c>
      <c r="UV123" s="66" t="str">
        <f t="shared" si="622"/>
        <v/>
      </c>
      <c r="UW123" s="66" t="str">
        <f t="shared" si="623"/>
        <v/>
      </c>
      <c r="UX123" s="66" t="str">
        <f t="shared" si="624"/>
        <v/>
      </c>
      <c r="UY123" s="66" t="str">
        <f t="shared" si="625"/>
        <v/>
      </c>
      <c r="UZ123" s="66" t="str">
        <f t="shared" si="626"/>
        <v/>
      </c>
      <c r="VA123" s="66" t="str">
        <f t="shared" si="627"/>
        <v/>
      </c>
      <c r="VB123" s="66" t="str">
        <f t="shared" si="628"/>
        <v/>
      </c>
      <c r="VC123" s="66" t="str">
        <f t="shared" si="629"/>
        <v/>
      </c>
      <c r="VD123" s="66" t="str">
        <f t="shared" si="630"/>
        <v/>
      </c>
      <c r="VE123" s="66" t="str">
        <f t="shared" si="631"/>
        <v/>
      </c>
      <c r="VF123" s="66" t="str">
        <f t="shared" si="632"/>
        <v/>
      </c>
      <c r="VG123" s="66" t="str">
        <f t="shared" si="633"/>
        <v/>
      </c>
      <c r="VH123" s="66" t="str">
        <f t="shared" si="634"/>
        <v/>
      </c>
      <c r="VI123" s="66" t="str">
        <f t="shared" si="635"/>
        <v/>
      </c>
      <c r="VJ123" s="66" t="str">
        <f t="shared" si="636"/>
        <v/>
      </c>
      <c r="VK123" s="66" t="str">
        <f t="shared" si="637"/>
        <v/>
      </c>
      <c r="VL123" s="66" t="str">
        <f t="shared" si="638"/>
        <v/>
      </c>
      <c r="VM123" s="66" t="str">
        <f t="shared" si="639"/>
        <v/>
      </c>
      <c r="VN123" s="66" t="str">
        <f t="shared" si="640"/>
        <v/>
      </c>
      <c r="VO123" s="66" t="str">
        <f t="shared" si="641"/>
        <v/>
      </c>
      <c r="VP123" s="66" t="str">
        <f t="shared" si="642"/>
        <v/>
      </c>
      <c r="VQ123" s="66" t="str">
        <f t="shared" si="643"/>
        <v/>
      </c>
      <c r="VR123" s="66" t="str">
        <f t="shared" si="644"/>
        <v/>
      </c>
      <c r="VS123" s="66" t="str">
        <f t="shared" si="645"/>
        <v/>
      </c>
      <c r="VT123" s="66" t="str">
        <f t="shared" si="646"/>
        <v/>
      </c>
      <c r="VU123" s="66" t="str">
        <f t="shared" si="647"/>
        <v/>
      </c>
      <c r="VV123" s="66" t="str">
        <f t="shared" si="648"/>
        <v/>
      </c>
      <c r="VW123" s="66" t="str">
        <f t="shared" si="649"/>
        <v/>
      </c>
      <c r="VX123" s="66" t="str">
        <f t="shared" si="650"/>
        <v/>
      </c>
      <c r="VY123" s="66" t="str">
        <f t="shared" si="651"/>
        <v/>
      </c>
      <c r="VZ123" s="66" t="str">
        <f t="shared" si="652"/>
        <v/>
      </c>
      <c r="WA123" s="66" t="str">
        <f t="shared" si="653"/>
        <v/>
      </c>
      <c r="WB123" s="66" t="str">
        <f t="shared" si="654"/>
        <v/>
      </c>
      <c r="WC123" s="66" t="str">
        <f t="shared" si="655"/>
        <v/>
      </c>
      <c r="WD123" s="66" t="str">
        <f t="shared" si="656"/>
        <v/>
      </c>
      <c r="WE123" s="66" t="str">
        <f t="shared" si="657"/>
        <v/>
      </c>
      <c r="WF123" s="66" t="str">
        <f t="shared" si="658"/>
        <v/>
      </c>
      <c r="WG123" s="66" t="str">
        <f t="shared" si="659"/>
        <v/>
      </c>
      <c r="WH123" s="66" t="str">
        <f t="shared" si="660"/>
        <v/>
      </c>
      <c r="WI123" s="66" t="str">
        <f t="shared" si="661"/>
        <v/>
      </c>
      <c r="WJ123" s="66" t="str">
        <f t="shared" si="662"/>
        <v/>
      </c>
      <c r="WK123" s="66" t="str">
        <f t="shared" si="663"/>
        <v/>
      </c>
      <c r="WL123" s="66" t="str">
        <f t="shared" si="664"/>
        <v/>
      </c>
      <c r="WM123" s="66" t="str">
        <f t="shared" si="665"/>
        <v/>
      </c>
      <c r="WN123" s="66" t="str">
        <f t="shared" si="666"/>
        <v/>
      </c>
      <c r="WO123" s="66" t="str">
        <f t="shared" si="667"/>
        <v/>
      </c>
      <c r="WP123" s="66" t="str">
        <f t="shared" si="668"/>
        <v/>
      </c>
      <c r="WQ123" s="66" t="str">
        <f t="shared" si="669"/>
        <v/>
      </c>
      <c r="WR123" s="66" t="str">
        <f t="shared" si="670"/>
        <v/>
      </c>
      <c r="WS123" s="66" t="str">
        <f t="shared" si="671"/>
        <v/>
      </c>
      <c r="WT123" s="66" t="str">
        <f t="shared" si="672"/>
        <v/>
      </c>
      <c r="WU123" s="66" t="str">
        <f t="shared" si="673"/>
        <v/>
      </c>
      <c r="WV123" s="66" t="str">
        <f t="shared" si="674"/>
        <v/>
      </c>
      <c r="WW123" s="66" t="str">
        <f t="shared" si="675"/>
        <v/>
      </c>
      <c r="WX123" s="66" t="str">
        <f t="shared" si="676"/>
        <v/>
      </c>
      <c r="WY123" s="66" t="str">
        <f t="shared" si="677"/>
        <v/>
      </c>
      <c r="WZ123" s="66" t="str">
        <f t="shared" si="678"/>
        <v/>
      </c>
      <c r="XA123" s="66" t="str">
        <f t="shared" si="679"/>
        <v/>
      </c>
      <c r="XB123" s="66" t="str">
        <f t="shared" si="680"/>
        <v/>
      </c>
      <c r="XC123" s="66" t="str">
        <f t="shared" si="681"/>
        <v/>
      </c>
      <c r="XD123" s="66" t="str">
        <f t="shared" si="682"/>
        <v/>
      </c>
      <c r="XE123" s="66" t="str">
        <f t="shared" si="683"/>
        <v/>
      </c>
      <c r="XF123" s="66" t="str">
        <f t="shared" si="684"/>
        <v/>
      </c>
      <c r="XG123" s="66" t="str">
        <f t="shared" si="685"/>
        <v/>
      </c>
      <c r="XH123" s="66" t="str">
        <f t="shared" si="686"/>
        <v/>
      </c>
      <c r="XI123" s="66" t="str">
        <f t="shared" si="687"/>
        <v/>
      </c>
      <c r="XJ123" s="66" t="str">
        <f t="shared" si="688"/>
        <v/>
      </c>
      <c r="XK123" s="66" t="str">
        <f t="shared" si="689"/>
        <v/>
      </c>
      <c r="XL123" s="66" t="str">
        <f t="shared" si="690"/>
        <v/>
      </c>
      <c r="XM123" s="66" t="str">
        <f t="shared" si="691"/>
        <v/>
      </c>
      <c r="XN123" s="66" t="str">
        <f t="shared" si="692"/>
        <v/>
      </c>
      <c r="XO123" s="66" t="str">
        <f t="shared" si="693"/>
        <v/>
      </c>
      <c r="XP123" s="66" t="str">
        <f t="shared" si="694"/>
        <v/>
      </c>
      <c r="XQ123" s="66" t="str">
        <f t="shared" si="695"/>
        <v/>
      </c>
      <c r="XR123" s="66" t="str">
        <f t="shared" si="696"/>
        <v/>
      </c>
      <c r="XS123" s="66" t="str">
        <f t="shared" si="697"/>
        <v/>
      </c>
      <c r="XT123" s="66" t="str">
        <f t="shared" si="698"/>
        <v/>
      </c>
      <c r="XU123" s="66" t="str">
        <f t="shared" si="699"/>
        <v/>
      </c>
      <c r="XV123" s="66" t="str">
        <f t="shared" si="700"/>
        <v/>
      </c>
      <c r="XW123" s="66" t="str">
        <f t="shared" si="701"/>
        <v/>
      </c>
      <c r="XX123" s="66" t="str">
        <f t="shared" si="702"/>
        <v/>
      </c>
      <c r="XY123" s="66" t="str">
        <f t="shared" si="703"/>
        <v/>
      </c>
      <c r="XZ123" s="66" t="str">
        <f t="shared" si="704"/>
        <v/>
      </c>
      <c r="YA123" s="66" t="str">
        <f t="shared" si="705"/>
        <v/>
      </c>
      <c r="YB123" s="66" t="str">
        <f t="shared" si="706"/>
        <v/>
      </c>
      <c r="YC123" s="66" t="str">
        <f t="shared" si="707"/>
        <v/>
      </c>
      <c r="YD123" s="66" t="str">
        <f t="shared" si="708"/>
        <v/>
      </c>
      <c r="YE123" s="66" t="str">
        <f t="shared" si="709"/>
        <v/>
      </c>
      <c r="YF123" s="66" t="str">
        <f t="shared" si="710"/>
        <v/>
      </c>
      <c r="YG123" s="66" t="str">
        <f t="shared" si="711"/>
        <v/>
      </c>
      <c r="YH123" s="66" t="str">
        <f t="shared" si="712"/>
        <v/>
      </c>
      <c r="YI123" s="66" t="str">
        <f t="shared" si="713"/>
        <v/>
      </c>
      <c r="YJ123" s="66" t="str">
        <f t="shared" si="714"/>
        <v/>
      </c>
      <c r="YK123" s="66" t="str">
        <f t="shared" si="715"/>
        <v/>
      </c>
      <c r="YL123" s="66" t="str">
        <f t="shared" si="716"/>
        <v/>
      </c>
      <c r="YM123" s="66" t="str">
        <f t="shared" si="717"/>
        <v/>
      </c>
      <c r="YN123" s="66" t="str">
        <f t="shared" si="718"/>
        <v/>
      </c>
      <c r="YO123" s="66" t="str">
        <f t="shared" si="719"/>
        <v/>
      </c>
      <c r="YP123" s="66" t="str">
        <f t="shared" si="720"/>
        <v/>
      </c>
      <c r="YQ123" s="66" t="str">
        <f t="shared" si="721"/>
        <v/>
      </c>
      <c r="YR123" s="66" t="str">
        <f t="shared" si="722"/>
        <v/>
      </c>
      <c r="YS123" s="66" t="str">
        <f t="shared" si="723"/>
        <v/>
      </c>
      <c r="YT123" s="66" t="str">
        <f t="shared" si="724"/>
        <v/>
      </c>
      <c r="YU123" s="66" t="str">
        <f t="shared" si="725"/>
        <v/>
      </c>
      <c r="YV123" s="66" t="str">
        <f t="shared" si="726"/>
        <v/>
      </c>
      <c r="YW123" s="66" t="str">
        <f t="shared" si="727"/>
        <v/>
      </c>
      <c r="YX123" s="66" t="str">
        <f t="shared" si="728"/>
        <v/>
      </c>
      <c r="YY123" s="66" t="str">
        <f t="shared" si="729"/>
        <v/>
      </c>
      <c r="YZ123" s="66" t="str">
        <f t="shared" si="730"/>
        <v/>
      </c>
      <c r="ZA123" s="66" t="str">
        <f t="shared" si="731"/>
        <v/>
      </c>
      <c r="ZB123" s="66" t="str">
        <f t="shared" si="732"/>
        <v/>
      </c>
      <c r="ZC123" s="66" t="str">
        <f t="shared" si="733"/>
        <v/>
      </c>
      <c r="ZD123" s="66" t="str">
        <f t="shared" si="734"/>
        <v/>
      </c>
      <c r="ZE123" s="66" t="str">
        <f t="shared" si="735"/>
        <v/>
      </c>
      <c r="ZF123" s="66" t="str">
        <f t="shared" si="736"/>
        <v/>
      </c>
      <c r="ZG123" s="66" t="str">
        <f t="shared" si="737"/>
        <v/>
      </c>
      <c r="ZH123" s="66" t="str">
        <f t="shared" si="738"/>
        <v/>
      </c>
      <c r="ZI123" s="66" t="str">
        <f t="shared" si="739"/>
        <v/>
      </c>
      <c r="ZJ123" s="66" t="str">
        <f t="shared" si="740"/>
        <v/>
      </c>
      <c r="ZK123" s="66" t="str">
        <f t="shared" si="741"/>
        <v/>
      </c>
      <c r="ZL123" s="66" t="str">
        <f t="shared" si="742"/>
        <v/>
      </c>
      <c r="ZM123" s="66" t="str">
        <f t="shared" si="743"/>
        <v/>
      </c>
      <c r="ZN123" s="66" t="str">
        <f t="shared" si="744"/>
        <v/>
      </c>
      <c r="ZO123" s="66" t="str">
        <f t="shared" si="745"/>
        <v/>
      </c>
      <c r="ZP123" s="66" t="str">
        <f t="shared" si="746"/>
        <v/>
      </c>
      <c r="ZQ123" s="66" t="str">
        <f t="shared" si="747"/>
        <v/>
      </c>
      <c r="ZR123" s="66" t="str">
        <f t="shared" si="748"/>
        <v/>
      </c>
      <c r="ZS123" s="66" t="str">
        <f t="shared" si="749"/>
        <v/>
      </c>
      <c r="ZT123" s="66" t="str">
        <f t="shared" si="750"/>
        <v/>
      </c>
      <c r="ZU123" s="66" t="str">
        <f t="shared" si="751"/>
        <v/>
      </c>
      <c r="ZV123" s="66" t="str">
        <f t="shared" si="752"/>
        <v/>
      </c>
      <c r="ZW123" s="66" t="str">
        <f t="shared" si="753"/>
        <v/>
      </c>
      <c r="ZX123" s="66" t="str">
        <f t="shared" si="754"/>
        <v/>
      </c>
      <c r="ZY123" s="66" t="str">
        <f t="shared" si="755"/>
        <v/>
      </c>
      <c r="ZZ123" s="66" t="str">
        <f t="shared" si="756"/>
        <v/>
      </c>
      <c r="AAA123" s="66" t="str">
        <f t="shared" si="757"/>
        <v/>
      </c>
      <c r="AAB123" s="66" t="str">
        <f t="shared" si="758"/>
        <v/>
      </c>
      <c r="AAC123" s="66" t="str">
        <f t="shared" si="759"/>
        <v/>
      </c>
      <c r="AAD123" s="66" t="str">
        <f t="shared" si="760"/>
        <v/>
      </c>
      <c r="AAE123" s="66" t="str">
        <f t="shared" si="761"/>
        <v/>
      </c>
      <c r="AAF123" s="66" t="str">
        <f t="shared" si="762"/>
        <v/>
      </c>
      <c r="AAG123" s="66" t="str">
        <f t="shared" si="763"/>
        <v/>
      </c>
      <c r="AAH123" s="66" t="str">
        <f t="shared" si="764"/>
        <v/>
      </c>
      <c r="AAI123" s="66" t="str">
        <f t="shared" si="765"/>
        <v/>
      </c>
      <c r="AAJ123" s="66" t="str">
        <f t="shared" si="766"/>
        <v/>
      </c>
      <c r="AAK123" s="66" t="str">
        <f t="shared" si="767"/>
        <v/>
      </c>
      <c r="AAL123" s="66" t="str">
        <f t="shared" si="768"/>
        <v/>
      </c>
      <c r="AAM123" s="66" t="str">
        <f t="shared" si="769"/>
        <v/>
      </c>
      <c r="AAN123" s="66" t="str">
        <f t="shared" si="770"/>
        <v/>
      </c>
      <c r="AAO123" s="66" t="str">
        <f t="shared" si="771"/>
        <v/>
      </c>
      <c r="AAP123" s="66" t="str">
        <f t="shared" si="772"/>
        <v/>
      </c>
      <c r="AAQ123" s="66" t="str">
        <f t="shared" si="773"/>
        <v/>
      </c>
      <c r="AAR123" s="66" t="str">
        <f t="shared" si="774"/>
        <v/>
      </c>
      <c r="AAS123" s="66" t="str">
        <f t="shared" si="775"/>
        <v/>
      </c>
      <c r="AAT123" s="66" t="str">
        <f t="shared" si="776"/>
        <v/>
      </c>
      <c r="AAU123" s="66" t="str">
        <f t="shared" si="777"/>
        <v/>
      </c>
      <c r="AAV123" s="66" t="str">
        <f t="shared" si="778"/>
        <v/>
      </c>
      <c r="AAW123" s="66" t="str">
        <f t="shared" si="779"/>
        <v/>
      </c>
      <c r="AAX123" s="66" t="str">
        <f t="shared" si="780"/>
        <v/>
      </c>
      <c r="AAY123" s="66" t="str">
        <f t="shared" si="781"/>
        <v/>
      </c>
      <c r="AAZ123" s="66" t="str">
        <f t="shared" si="782"/>
        <v/>
      </c>
      <c r="ABA123" s="66" t="str">
        <f t="shared" si="783"/>
        <v/>
      </c>
      <c r="ABB123" s="66" t="str">
        <f t="shared" si="784"/>
        <v/>
      </c>
      <c r="ABC123" s="66" t="str">
        <f t="shared" si="785"/>
        <v/>
      </c>
      <c r="ABD123" s="66" t="str">
        <f t="shared" si="786"/>
        <v/>
      </c>
      <c r="ABE123" s="66" t="str">
        <f t="shared" si="787"/>
        <v/>
      </c>
      <c r="ABF123" s="66" t="str">
        <f t="shared" si="788"/>
        <v/>
      </c>
      <c r="ABG123" s="66" t="str">
        <f t="shared" si="789"/>
        <v/>
      </c>
      <c r="ABH123" s="66" t="str">
        <f t="shared" si="790"/>
        <v/>
      </c>
      <c r="ABI123" s="66" t="str">
        <f t="shared" si="791"/>
        <v/>
      </c>
      <c r="ABJ123" s="66" t="str">
        <f t="shared" si="792"/>
        <v/>
      </c>
      <c r="ABK123" s="66" t="str">
        <f t="shared" si="793"/>
        <v/>
      </c>
      <c r="ABL123" s="66" t="str">
        <f t="shared" si="794"/>
        <v/>
      </c>
      <c r="ABM123" s="66" t="str">
        <f t="shared" si="795"/>
        <v/>
      </c>
      <c r="ABN123" s="66" t="str">
        <f t="shared" si="796"/>
        <v/>
      </c>
      <c r="ABO123" s="66" t="str">
        <f t="shared" si="797"/>
        <v/>
      </c>
      <c r="ABP123" s="66" t="str">
        <f t="shared" si="798"/>
        <v/>
      </c>
      <c r="ABQ123" s="66" t="str">
        <f t="shared" si="799"/>
        <v/>
      </c>
      <c r="ABR123" s="66" t="str">
        <f t="shared" si="800"/>
        <v/>
      </c>
      <c r="ABS123" s="66" t="str">
        <f t="shared" si="801"/>
        <v/>
      </c>
      <c r="ABT123" s="66" t="str">
        <f t="shared" si="802"/>
        <v/>
      </c>
      <c r="ABU123" s="66" t="str">
        <f t="shared" si="803"/>
        <v/>
      </c>
      <c r="ABV123" s="66" t="str">
        <f t="shared" si="804"/>
        <v/>
      </c>
      <c r="ABW123" s="66" t="str">
        <f t="shared" si="805"/>
        <v/>
      </c>
      <c r="ABX123" s="66" t="str">
        <f t="shared" si="806"/>
        <v/>
      </c>
      <c r="ABY123" s="66" t="str">
        <f t="shared" si="807"/>
        <v/>
      </c>
      <c r="ABZ123" s="66" t="str">
        <f t="shared" si="808"/>
        <v/>
      </c>
      <c r="ACA123" s="66" t="str">
        <f t="shared" si="809"/>
        <v/>
      </c>
      <c r="ACB123" s="66" t="str">
        <f t="shared" si="810"/>
        <v/>
      </c>
      <c r="ACC123" s="66" t="str">
        <f t="shared" si="811"/>
        <v/>
      </c>
      <c r="ACD123" s="66" t="str">
        <f t="shared" si="812"/>
        <v/>
      </c>
      <c r="ACE123" s="66" t="str">
        <f t="shared" si="813"/>
        <v/>
      </c>
      <c r="ACF123" s="66" t="str">
        <f t="shared" si="814"/>
        <v/>
      </c>
      <c r="ACG123" s="66" t="str">
        <f t="shared" si="815"/>
        <v/>
      </c>
      <c r="ACH123" s="66" t="str">
        <f t="shared" si="816"/>
        <v/>
      </c>
      <c r="ACI123" s="66" t="str">
        <f t="shared" si="817"/>
        <v/>
      </c>
      <c r="ACJ123" s="66" t="str">
        <f t="shared" si="818"/>
        <v/>
      </c>
      <c r="ACK123" s="66" t="str">
        <f t="shared" si="819"/>
        <v/>
      </c>
      <c r="ACL123" s="66" t="str">
        <f t="shared" si="820"/>
        <v/>
      </c>
      <c r="ACM123" s="66" t="str">
        <f t="shared" ref="ACM123:ACN123" si="881">IF(AND(ACS$3="Unit", ACL123=""), "", IF(AND(ACS$3="Unit", ACL123="-"),"", IF(ACS$3="Unit", "kg/GJ delivered", IF(AND(NY123&lt;&gt;"", NY123&lt;&gt;"-", NX123="-"),"", IF($H123="","", IF(NX123="nd", "",IF(NX123="&lt;n.a.&gt;", "", IF(NY123="#/MJ", "", IF(NY123="kg/GJ delivered",NX123,IF(NY123="g/MJ delivered",NX123,IF(NY123="kg/MJ delivered",NX123*1000,IF(NY123="mg/MJ delivered",NX123/1000,IF(NY123="g/kg",((NX123)*(1/$I123)*(1/$H123)),IF(NY123="mg/kg",((NX123/1000)*(1/$I123)*(1/$H123)),IF(NY123="mg/MJ delivered",NX123/1000,IF(NY123="-","","Error"))))))))))))))))</f>
        <v/>
      </c>
      <c r="ACN123" s="66" t="str">
        <f t="shared" si="881"/>
        <v/>
      </c>
      <c r="ACO123" s="66" t="str">
        <f t="shared" si="822"/>
        <v/>
      </c>
      <c r="ACP123" s="66" t="str">
        <f t="shared" si="823"/>
        <v/>
      </c>
      <c r="ACQ123" s="66" t="str">
        <f t="shared" si="824"/>
        <v/>
      </c>
      <c r="ACR123" s="66" t="str">
        <f t="shared" si="825"/>
        <v/>
      </c>
      <c r="ACS123" s="66" t="str">
        <f t="shared" si="826"/>
        <v/>
      </c>
      <c r="ACT123" s="66" t="str">
        <f t="shared" si="827"/>
        <v/>
      </c>
    </row>
    <row r="124" spans="2:774" ht="15.75" customHeight="1" x14ac:dyDescent="0.25">
      <c r="B124" s="66">
        <v>57</v>
      </c>
      <c r="C124" s="66" t="s">
        <v>271</v>
      </c>
      <c r="D124" s="66" t="s">
        <v>239</v>
      </c>
      <c r="E124" s="156" t="s">
        <v>1658</v>
      </c>
      <c r="F124" s="66" t="s">
        <v>178</v>
      </c>
      <c r="G124" s="66" t="s">
        <v>490</v>
      </c>
      <c r="H124" s="126">
        <v>6.8199999999999997E-2</v>
      </c>
      <c r="I124" s="130">
        <f>'Heating Values'!$D$21</f>
        <v>27.300999999999998</v>
      </c>
      <c r="J124" s="66" t="str">
        <f t="shared" si="449"/>
        <v>Coal Powder, Traditional, CN</v>
      </c>
      <c r="K124" s="66" t="s">
        <v>1588</v>
      </c>
      <c r="L124" s="161"/>
      <c r="M124" s="161"/>
      <c r="N124" s="161"/>
      <c r="O124" s="66" t="s">
        <v>2232</v>
      </c>
      <c r="P124" s="66" t="str">
        <f t="shared" si="852"/>
        <v>CN</v>
      </c>
      <c r="Q124" s="66" t="s">
        <v>87</v>
      </c>
      <c r="R124" s="163">
        <v>6.0399999999999995E-2</v>
      </c>
      <c r="S124" s="158" t="s">
        <v>173</v>
      </c>
      <c r="T124" s="166">
        <v>9.4199999999999999E-5</v>
      </c>
      <c r="U124" s="158" t="s">
        <v>173</v>
      </c>
      <c r="V124" s="158" t="s">
        <v>128</v>
      </c>
      <c r="W124" s="158" t="s">
        <v>128</v>
      </c>
      <c r="X124" s="165">
        <v>1.44</v>
      </c>
      <c r="Y124" s="158" t="s">
        <v>173</v>
      </c>
      <c r="Z124" s="166">
        <v>3.8900000000000002E-3</v>
      </c>
      <c r="AA124" s="158" t="s">
        <v>173</v>
      </c>
      <c r="AB124" s="158" t="s">
        <v>128</v>
      </c>
      <c r="AC124" s="158" t="s">
        <v>128</v>
      </c>
      <c r="AD124" s="158" t="s">
        <v>128</v>
      </c>
      <c r="AE124" s="158" t="s">
        <v>128</v>
      </c>
      <c r="AF124" s="166">
        <v>1.16E-4</v>
      </c>
      <c r="AG124" s="158" t="s">
        <v>173</v>
      </c>
      <c r="AH124" s="166">
        <v>2.6900000000000001E-3</v>
      </c>
      <c r="AI124" s="158" t="s">
        <v>173</v>
      </c>
      <c r="AJ124" s="158" t="s">
        <v>128</v>
      </c>
      <c r="AK124" s="158" t="s">
        <v>128</v>
      </c>
      <c r="AL124" s="158" t="s">
        <v>128</v>
      </c>
      <c r="AM124" s="158" t="s">
        <v>128</v>
      </c>
      <c r="AN124" s="158" t="s">
        <v>128</v>
      </c>
      <c r="AO124" s="158" t="s">
        <v>128</v>
      </c>
      <c r="AP124" s="163">
        <v>1.43E-2</v>
      </c>
      <c r="AQ124" s="158" t="s">
        <v>173</v>
      </c>
      <c r="AR124" s="158" t="s">
        <v>128</v>
      </c>
      <c r="AS124" s="158" t="s">
        <v>128</v>
      </c>
      <c r="AT124" s="158" t="s">
        <v>128</v>
      </c>
      <c r="AU124" s="158" t="s">
        <v>128</v>
      </c>
      <c r="AV124" s="166">
        <v>3.9894179894179895E-7</v>
      </c>
      <c r="AW124" s="158" t="s">
        <v>173</v>
      </c>
      <c r="AX124" s="166">
        <v>1.12010582010582E-7</v>
      </c>
      <c r="AY124" s="158" t="s">
        <v>173</v>
      </c>
      <c r="AZ124" s="166">
        <v>5.585185185185185E-7</v>
      </c>
      <c r="BA124" s="158" t="s">
        <v>173</v>
      </c>
      <c r="BB124" s="166">
        <v>1.2766137566137564E-7</v>
      </c>
      <c r="BC124" s="158" t="s">
        <v>173</v>
      </c>
      <c r="BD124" s="166">
        <v>1.6325925925925927E-7</v>
      </c>
      <c r="BE124" s="158" t="s">
        <v>173</v>
      </c>
      <c r="BF124" s="166">
        <v>1.1968253968253968E-4</v>
      </c>
      <c r="BG124" s="158" t="s">
        <v>173</v>
      </c>
      <c r="BH124" s="166">
        <v>4.8793650793650791E-6</v>
      </c>
      <c r="BI124" s="158" t="s">
        <v>173</v>
      </c>
      <c r="BJ124" s="158" t="s">
        <v>128</v>
      </c>
      <c r="BK124" s="158" t="s">
        <v>128</v>
      </c>
      <c r="BL124" s="166">
        <v>7.9174603174603171E-5</v>
      </c>
      <c r="BM124" s="158" t="s">
        <v>173</v>
      </c>
      <c r="BN124" s="166">
        <v>3.2559788359788362E-4</v>
      </c>
      <c r="BO124" s="158" t="s">
        <v>173</v>
      </c>
      <c r="BP124" s="166">
        <v>1.5006349206349205E-7</v>
      </c>
      <c r="BQ124" s="158" t="s">
        <v>173</v>
      </c>
      <c r="BR124" s="166">
        <v>9.3597883597883587E-5</v>
      </c>
      <c r="BS124" s="158" t="s">
        <v>173</v>
      </c>
      <c r="BT124" s="166">
        <v>1.2796825396825397E-6</v>
      </c>
      <c r="BU124" s="158" t="s">
        <v>173</v>
      </c>
      <c r="BV124" s="166">
        <v>1.8903703703703703E-6</v>
      </c>
      <c r="BW124" s="158" t="s">
        <v>173</v>
      </c>
      <c r="BX124" s="166">
        <v>1.1354497354497354E-6</v>
      </c>
      <c r="BY124" s="158" t="s">
        <v>173</v>
      </c>
      <c r="BZ124" s="158" t="s">
        <v>128</v>
      </c>
      <c r="CA124" s="158" t="s">
        <v>128</v>
      </c>
      <c r="CB124" s="166">
        <v>8.7153439153439146E-7</v>
      </c>
      <c r="CC124" s="158" t="s">
        <v>173</v>
      </c>
      <c r="CD124" s="166">
        <v>3.5597883597883593E-7</v>
      </c>
      <c r="CE124" s="158" t="s">
        <v>173</v>
      </c>
      <c r="CF124" s="166">
        <v>1.1354497354497354E-7</v>
      </c>
      <c r="CG124" s="158" t="s">
        <v>173</v>
      </c>
      <c r="CH124" s="166">
        <v>4.2656084656084648E-7</v>
      </c>
      <c r="CI124" s="158" t="s">
        <v>173</v>
      </c>
      <c r="CJ124" s="166">
        <v>2.7526984126984126E-6</v>
      </c>
      <c r="CK124" s="158" t="s">
        <v>173</v>
      </c>
      <c r="CL124" s="166">
        <v>1.7706878306878307E-5</v>
      </c>
      <c r="CM124" s="158" t="s">
        <v>173</v>
      </c>
      <c r="CN124" s="166">
        <v>5.0941798941798941E-5</v>
      </c>
      <c r="CO124" s="158" t="s">
        <v>173</v>
      </c>
      <c r="CP124" s="166">
        <v>1.8320634920634922E-5</v>
      </c>
      <c r="CQ124" s="158" t="s">
        <v>173</v>
      </c>
      <c r="CR124" s="166">
        <v>9.3597883597883594E-7</v>
      </c>
      <c r="CS124" s="158" t="s">
        <v>173</v>
      </c>
      <c r="CT124" s="163">
        <v>0.20916783971987338</v>
      </c>
      <c r="CU124" s="158" t="s">
        <v>173</v>
      </c>
      <c r="CV124" s="158" t="s">
        <v>128</v>
      </c>
      <c r="CW124" s="158" t="s">
        <v>128</v>
      </c>
      <c r="CX124" s="166">
        <v>2.4304761904761906E-6</v>
      </c>
      <c r="CY124" s="158" t="s">
        <v>173</v>
      </c>
      <c r="CZ124" s="166">
        <v>9.2063492063492057E-6</v>
      </c>
      <c r="DA124" s="158" t="s">
        <v>173</v>
      </c>
      <c r="DB124" s="166">
        <v>2.9306878306878304E-6</v>
      </c>
      <c r="DC124" s="158" t="s">
        <v>173</v>
      </c>
      <c r="DD124" s="158" t="s">
        <v>128</v>
      </c>
      <c r="DE124" s="158" t="s">
        <v>128</v>
      </c>
      <c r="DF124" s="158" t="s">
        <v>128</v>
      </c>
      <c r="DG124" s="158" t="s">
        <v>128</v>
      </c>
      <c r="DH124" s="166">
        <v>2.5655026455026453E-7</v>
      </c>
      <c r="DI124" s="158" t="s">
        <v>173</v>
      </c>
      <c r="DJ124" s="166">
        <v>1.601904761904762E-7</v>
      </c>
      <c r="DK124" s="158" t="s">
        <v>173</v>
      </c>
      <c r="DL124" s="166">
        <v>3.6518518518518518E-7</v>
      </c>
      <c r="DM124" s="158" t="s">
        <v>173</v>
      </c>
      <c r="DN124" s="166">
        <v>1.2704761904761903E-6</v>
      </c>
      <c r="DO124" s="158" t="s">
        <v>173</v>
      </c>
      <c r="DP124" s="166">
        <v>4.8486772486772483E-7</v>
      </c>
      <c r="DQ124" s="158" t="s">
        <v>173</v>
      </c>
      <c r="DR124" s="166">
        <v>1.5589417989417991E-7</v>
      </c>
      <c r="DS124" s="158" t="s">
        <v>173</v>
      </c>
      <c r="DT124" s="166">
        <v>1.1415873015873015E-7</v>
      </c>
      <c r="DU124" s="158" t="s">
        <v>173</v>
      </c>
      <c r="DV124" s="158" t="s">
        <v>128</v>
      </c>
      <c r="DW124" s="158" t="s">
        <v>128</v>
      </c>
      <c r="DX124" s="158" t="s">
        <v>128</v>
      </c>
      <c r="DY124" s="158" t="s">
        <v>128</v>
      </c>
      <c r="DZ124" s="158" t="s">
        <v>128</v>
      </c>
      <c r="EA124" s="158" t="s">
        <v>128</v>
      </c>
      <c r="EB124" s="158" t="s">
        <v>128</v>
      </c>
      <c r="EC124" s="158" t="s">
        <v>128</v>
      </c>
      <c r="ED124" s="158" t="s">
        <v>128</v>
      </c>
      <c r="EE124" s="158" t="s">
        <v>128</v>
      </c>
      <c r="EF124" s="158" t="s">
        <v>128</v>
      </c>
      <c r="EG124" s="158" t="s">
        <v>128</v>
      </c>
      <c r="EH124" s="158" t="s">
        <v>128</v>
      </c>
      <c r="EI124" s="158" t="s">
        <v>128</v>
      </c>
      <c r="EJ124" s="158" t="s">
        <v>128</v>
      </c>
      <c r="EK124" s="158" t="s">
        <v>128</v>
      </c>
      <c r="EL124" s="158" t="s">
        <v>128</v>
      </c>
      <c r="EM124" s="158" t="s">
        <v>128</v>
      </c>
      <c r="EN124" s="158" t="s">
        <v>128</v>
      </c>
      <c r="EO124" s="158" t="s">
        <v>128</v>
      </c>
      <c r="EP124" s="158" t="s">
        <v>128</v>
      </c>
      <c r="EQ124" s="158" t="s">
        <v>128</v>
      </c>
      <c r="ER124" s="158" t="s">
        <v>128</v>
      </c>
      <c r="ES124" s="158" t="s">
        <v>128</v>
      </c>
      <c r="ET124" s="158" t="s">
        <v>128</v>
      </c>
      <c r="EU124" s="158" t="s">
        <v>128</v>
      </c>
      <c r="EV124" s="158" t="s">
        <v>128</v>
      </c>
      <c r="EW124" s="158" t="s">
        <v>128</v>
      </c>
      <c r="EX124" s="158" t="s">
        <v>128</v>
      </c>
      <c r="EY124" s="158" t="s">
        <v>128</v>
      </c>
      <c r="EZ124" s="158" t="s">
        <v>128</v>
      </c>
      <c r="FA124" s="158" t="s">
        <v>128</v>
      </c>
      <c r="FB124" s="158" t="s">
        <v>128</v>
      </c>
      <c r="FC124" s="158" t="s">
        <v>128</v>
      </c>
      <c r="FD124" s="158" t="s">
        <v>128</v>
      </c>
      <c r="FE124" s="158" t="s">
        <v>128</v>
      </c>
      <c r="FF124" s="158" t="s">
        <v>128</v>
      </c>
      <c r="FG124" s="158" t="s">
        <v>128</v>
      </c>
      <c r="FH124" s="158" t="s">
        <v>128</v>
      </c>
      <c r="FI124" s="158" t="s">
        <v>128</v>
      </c>
      <c r="FJ124" s="158" t="s">
        <v>128</v>
      </c>
      <c r="FK124" s="158" t="s">
        <v>128</v>
      </c>
      <c r="FL124" s="158" t="s">
        <v>128</v>
      </c>
      <c r="FM124" s="158" t="s">
        <v>128</v>
      </c>
      <c r="FN124" s="158" t="s">
        <v>128</v>
      </c>
      <c r="FO124" s="158" t="s">
        <v>128</v>
      </c>
      <c r="FP124" s="158" t="s">
        <v>128</v>
      </c>
      <c r="FQ124" s="158" t="s">
        <v>128</v>
      </c>
      <c r="FR124" s="158" t="s">
        <v>128</v>
      </c>
      <c r="FS124" s="158" t="s">
        <v>128</v>
      </c>
      <c r="FT124" s="158" t="s">
        <v>128</v>
      </c>
      <c r="FU124" s="158" t="s">
        <v>128</v>
      </c>
      <c r="FV124" s="158" t="s">
        <v>128</v>
      </c>
      <c r="FW124" s="158" t="s">
        <v>128</v>
      </c>
      <c r="FX124" s="158" t="s">
        <v>128</v>
      </c>
      <c r="FY124" s="158" t="s">
        <v>128</v>
      </c>
      <c r="FZ124" s="158" t="s">
        <v>128</v>
      </c>
      <c r="GA124" s="158" t="s">
        <v>128</v>
      </c>
      <c r="GB124" s="158" t="s">
        <v>128</v>
      </c>
      <c r="GC124" s="158" t="s">
        <v>128</v>
      </c>
      <c r="GD124" s="158" t="s">
        <v>128</v>
      </c>
      <c r="GE124" s="158" t="s">
        <v>128</v>
      </c>
      <c r="GF124" s="158" t="s">
        <v>128</v>
      </c>
      <c r="GG124" s="158" t="s">
        <v>128</v>
      </c>
      <c r="GH124" s="158" t="s">
        <v>128</v>
      </c>
      <c r="GI124" s="158" t="s">
        <v>128</v>
      </c>
      <c r="GJ124" s="158" t="s">
        <v>128</v>
      </c>
      <c r="GK124" s="158" t="s">
        <v>128</v>
      </c>
      <c r="GL124" s="158" t="s">
        <v>128</v>
      </c>
      <c r="GM124" s="158" t="s">
        <v>128</v>
      </c>
      <c r="GN124" s="158" t="s">
        <v>128</v>
      </c>
      <c r="GO124" s="158" t="s">
        <v>128</v>
      </c>
      <c r="GP124" s="158" t="s">
        <v>128</v>
      </c>
      <c r="GQ124" s="158" t="s">
        <v>128</v>
      </c>
      <c r="GR124" s="158" t="s">
        <v>128</v>
      </c>
      <c r="GS124" s="158" t="s">
        <v>128</v>
      </c>
      <c r="GT124" s="158" t="s">
        <v>128</v>
      </c>
      <c r="GU124" s="158" t="s">
        <v>128</v>
      </c>
      <c r="GV124" s="158" t="s">
        <v>128</v>
      </c>
      <c r="GW124" s="158" t="s">
        <v>128</v>
      </c>
      <c r="GX124" s="158" t="s">
        <v>128</v>
      </c>
      <c r="GY124" s="158" t="s">
        <v>128</v>
      </c>
      <c r="GZ124" s="158" t="s">
        <v>128</v>
      </c>
      <c r="HA124" s="158" t="s">
        <v>128</v>
      </c>
      <c r="HB124" s="158" t="s">
        <v>128</v>
      </c>
      <c r="HC124" s="158" t="s">
        <v>128</v>
      </c>
      <c r="HD124" s="158" t="s">
        <v>128</v>
      </c>
      <c r="HE124" s="158" t="s">
        <v>128</v>
      </c>
      <c r="HF124" s="158" t="s">
        <v>128</v>
      </c>
      <c r="HG124" s="158" t="s">
        <v>128</v>
      </c>
      <c r="HH124" s="158" t="s">
        <v>128</v>
      </c>
      <c r="HI124" s="158" t="s">
        <v>128</v>
      </c>
      <c r="HJ124" s="158" t="s">
        <v>128</v>
      </c>
      <c r="HK124" s="158" t="s">
        <v>128</v>
      </c>
      <c r="HL124" s="158" t="s">
        <v>128</v>
      </c>
      <c r="HM124" s="158" t="s">
        <v>128</v>
      </c>
      <c r="HN124" s="158" t="s">
        <v>128</v>
      </c>
      <c r="HO124" s="158" t="s">
        <v>128</v>
      </c>
      <c r="HP124" s="158" t="s">
        <v>128</v>
      </c>
      <c r="HQ124" s="158" t="s">
        <v>128</v>
      </c>
      <c r="HR124" s="158" t="s">
        <v>128</v>
      </c>
      <c r="HS124" s="158" t="s">
        <v>128</v>
      </c>
      <c r="HT124" s="158" t="s">
        <v>128</v>
      </c>
      <c r="HU124" s="158" t="s">
        <v>128</v>
      </c>
      <c r="HV124" s="158" t="s">
        <v>128</v>
      </c>
      <c r="HW124" s="158" t="s">
        <v>128</v>
      </c>
      <c r="HX124" s="158" t="s">
        <v>128</v>
      </c>
      <c r="HY124" s="158" t="s">
        <v>128</v>
      </c>
      <c r="HZ124" s="158" t="s">
        <v>128</v>
      </c>
      <c r="IA124" s="158" t="s">
        <v>128</v>
      </c>
      <c r="IB124" s="158" t="s">
        <v>128</v>
      </c>
      <c r="IC124" s="158" t="s">
        <v>128</v>
      </c>
      <c r="ID124" s="158" t="s">
        <v>128</v>
      </c>
      <c r="IE124" s="158" t="s">
        <v>128</v>
      </c>
      <c r="IF124" s="158" t="s">
        <v>128</v>
      </c>
      <c r="IG124" s="158" t="s">
        <v>128</v>
      </c>
      <c r="IH124" s="158" t="s">
        <v>128</v>
      </c>
      <c r="II124" s="158" t="s">
        <v>128</v>
      </c>
      <c r="IJ124" s="158" t="s">
        <v>128</v>
      </c>
      <c r="IK124" s="158" t="s">
        <v>128</v>
      </c>
      <c r="IL124" s="158" t="s">
        <v>128</v>
      </c>
      <c r="IM124" s="158" t="s">
        <v>128</v>
      </c>
      <c r="IN124" s="158" t="s">
        <v>128</v>
      </c>
      <c r="IO124" s="158" t="s">
        <v>128</v>
      </c>
      <c r="IP124" s="158" t="s">
        <v>128</v>
      </c>
      <c r="IQ124" s="158" t="s">
        <v>128</v>
      </c>
      <c r="IR124" s="158" t="s">
        <v>128</v>
      </c>
      <c r="IS124" s="158" t="s">
        <v>128</v>
      </c>
      <c r="IT124" s="158" t="s">
        <v>128</v>
      </c>
      <c r="IU124" s="158" t="s">
        <v>128</v>
      </c>
      <c r="IV124" s="158" t="s">
        <v>128</v>
      </c>
      <c r="IW124" s="158" t="s">
        <v>128</v>
      </c>
      <c r="IX124" s="158" t="s">
        <v>128</v>
      </c>
      <c r="IY124" s="158" t="s">
        <v>128</v>
      </c>
      <c r="IZ124" s="158" t="s">
        <v>128</v>
      </c>
      <c r="JA124" s="158" t="s">
        <v>128</v>
      </c>
      <c r="JB124" s="158" t="s">
        <v>128</v>
      </c>
      <c r="JC124" s="158" t="s">
        <v>128</v>
      </c>
      <c r="JD124" s="158" t="s">
        <v>128</v>
      </c>
      <c r="JE124" s="158" t="s">
        <v>128</v>
      </c>
      <c r="JF124" s="158" t="s">
        <v>128</v>
      </c>
      <c r="JG124" s="158" t="s">
        <v>128</v>
      </c>
      <c r="JH124" s="158" t="s">
        <v>128</v>
      </c>
      <c r="JI124" s="158" t="s">
        <v>128</v>
      </c>
      <c r="JJ124" s="158" t="s">
        <v>128</v>
      </c>
      <c r="JK124" s="158" t="s">
        <v>128</v>
      </c>
      <c r="JL124" s="158" t="s">
        <v>128</v>
      </c>
      <c r="JM124" s="158" t="s">
        <v>128</v>
      </c>
      <c r="JN124" s="158" t="s">
        <v>128</v>
      </c>
      <c r="JO124" s="158" t="s">
        <v>128</v>
      </c>
      <c r="JP124" s="158" t="s">
        <v>128</v>
      </c>
      <c r="JQ124" s="158" t="s">
        <v>128</v>
      </c>
      <c r="JR124" s="158" t="s">
        <v>128</v>
      </c>
      <c r="JS124" s="158" t="s">
        <v>128</v>
      </c>
      <c r="JT124" s="158" t="s">
        <v>128</v>
      </c>
      <c r="JU124" s="158" t="s">
        <v>128</v>
      </c>
      <c r="JV124" s="158" t="s">
        <v>128</v>
      </c>
      <c r="JW124" s="158" t="s">
        <v>128</v>
      </c>
      <c r="JX124" s="158" t="s">
        <v>128</v>
      </c>
      <c r="JY124" s="158" t="s">
        <v>128</v>
      </c>
      <c r="JZ124" s="158" t="s">
        <v>128</v>
      </c>
      <c r="KA124" s="158" t="s">
        <v>128</v>
      </c>
      <c r="KB124" s="158" t="s">
        <v>128</v>
      </c>
      <c r="KC124" s="158" t="s">
        <v>128</v>
      </c>
      <c r="KD124" s="158" t="s">
        <v>128</v>
      </c>
      <c r="KE124" s="158" t="s">
        <v>128</v>
      </c>
      <c r="KF124" s="158" t="s">
        <v>128</v>
      </c>
      <c r="KG124" s="158" t="s">
        <v>128</v>
      </c>
      <c r="KH124" s="158" t="s">
        <v>128</v>
      </c>
      <c r="KI124" s="158" t="s">
        <v>128</v>
      </c>
      <c r="KJ124" s="158" t="s">
        <v>128</v>
      </c>
      <c r="KK124" s="158" t="s">
        <v>128</v>
      </c>
      <c r="KL124" s="158" t="s">
        <v>128</v>
      </c>
      <c r="KM124" s="158" t="s">
        <v>128</v>
      </c>
      <c r="KN124" s="158" t="s">
        <v>128</v>
      </c>
      <c r="KO124" s="158" t="s">
        <v>128</v>
      </c>
      <c r="KP124" s="158" t="s">
        <v>128</v>
      </c>
      <c r="KQ124" s="158" t="s">
        <v>128</v>
      </c>
      <c r="KR124" s="158" t="s">
        <v>128</v>
      </c>
      <c r="KS124" s="158" t="s">
        <v>128</v>
      </c>
      <c r="KT124" s="158" t="s">
        <v>128</v>
      </c>
      <c r="KU124" s="158" t="s">
        <v>128</v>
      </c>
      <c r="KV124" s="158" t="s">
        <v>128</v>
      </c>
      <c r="KW124" s="158" t="s">
        <v>128</v>
      </c>
      <c r="KX124" s="158" t="s">
        <v>128</v>
      </c>
      <c r="KY124" s="158" t="s">
        <v>128</v>
      </c>
      <c r="KZ124" s="158" t="s">
        <v>128</v>
      </c>
      <c r="LA124" s="158" t="s">
        <v>128</v>
      </c>
      <c r="LB124" s="158" t="s">
        <v>128</v>
      </c>
      <c r="LC124" s="158" t="s">
        <v>128</v>
      </c>
      <c r="LD124" s="158" t="s">
        <v>128</v>
      </c>
      <c r="LE124" s="158" t="s">
        <v>128</v>
      </c>
      <c r="LF124" s="158" t="s">
        <v>128</v>
      </c>
      <c r="LG124" s="158" t="s">
        <v>128</v>
      </c>
      <c r="LH124" s="158" t="s">
        <v>128</v>
      </c>
      <c r="LI124" s="158" t="s">
        <v>128</v>
      </c>
      <c r="LJ124" s="158" t="s">
        <v>128</v>
      </c>
      <c r="LK124" s="158" t="s">
        <v>128</v>
      </c>
      <c r="LL124" s="158" t="s">
        <v>128</v>
      </c>
      <c r="LM124" s="158" t="s">
        <v>128</v>
      </c>
      <c r="LN124" s="158" t="s">
        <v>128</v>
      </c>
      <c r="LO124" s="158" t="s">
        <v>128</v>
      </c>
      <c r="LP124" s="158" t="s">
        <v>128</v>
      </c>
      <c r="LQ124" s="158" t="s">
        <v>128</v>
      </c>
      <c r="LR124" s="158" t="s">
        <v>128</v>
      </c>
      <c r="LS124" s="158" t="s">
        <v>128</v>
      </c>
      <c r="LT124" s="158" t="s">
        <v>128</v>
      </c>
      <c r="LU124" s="158" t="s">
        <v>128</v>
      </c>
      <c r="LV124" s="158" t="s">
        <v>128</v>
      </c>
      <c r="LW124" s="158" t="s">
        <v>128</v>
      </c>
      <c r="LX124" s="158" t="s">
        <v>128</v>
      </c>
      <c r="LY124" s="158" t="s">
        <v>128</v>
      </c>
      <c r="LZ124" s="158" t="s">
        <v>128</v>
      </c>
      <c r="MA124" s="158" t="s">
        <v>128</v>
      </c>
      <c r="MB124" s="158" t="s">
        <v>128</v>
      </c>
      <c r="MC124" s="158" t="s">
        <v>128</v>
      </c>
      <c r="MD124" s="158" t="s">
        <v>128</v>
      </c>
      <c r="ME124" s="158" t="s">
        <v>128</v>
      </c>
      <c r="MF124" s="158" t="s">
        <v>128</v>
      </c>
      <c r="MG124" s="158" t="s">
        <v>128</v>
      </c>
      <c r="MH124" s="158" t="s">
        <v>128</v>
      </c>
      <c r="MI124" s="158" t="s">
        <v>128</v>
      </c>
      <c r="MJ124" s="158" t="s">
        <v>128</v>
      </c>
      <c r="MK124" s="158" t="s">
        <v>128</v>
      </c>
      <c r="ML124" s="158" t="s">
        <v>128</v>
      </c>
      <c r="MM124" s="158" t="s">
        <v>128</v>
      </c>
      <c r="MN124" s="158" t="s">
        <v>128</v>
      </c>
      <c r="MO124" s="158" t="s">
        <v>128</v>
      </c>
      <c r="MP124" s="158" t="s">
        <v>128</v>
      </c>
      <c r="MQ124" s="158" t="s">
        <v>128</v>
      </c>
      <c r="MR124" s="158" t="s">
        <v>128</v>
      </c>
      <c r="MS124" s="158" t="s">
        <v>128</v>
      </c>
      <c r="MT124" s="158" t="s">
        <v>128</v>
      </c>
      <c r="MU124" s="158" t="s">
        <v>128</v>
      </c>
      <c r="MV124" s="158" t="s">
        <v>128</v>
      </c>
      <c r="MW124" s="158" t="s">
        <v>128</v>
      </c>
      <c r="MX124" s="158" t="s">
        <v>128</v>
      </c>
      <c r="MY124" s="158" t="s">
        <v>128</v>
      </c>
      <c r="MZ124" s="158" t="s">
        <v>128</v>
      </c>
      <c r="NA124" s="158" t="s">
        <v>128</v>
      </c>
      <c r="NB124" s="158" t="s">
        <v>128</v>
      </c>
      <c r="NC124" s="158" t="s">
        <v>128</v>
      </c>
      <c r="ND124" s="158" t="s">
        <v>128</v>
      </c>
      <c r="NE124" s="158" t="s">
        <v>128</v>
      </c>
      <c r="NF124" s="158" t="s">
        <v>128</v>
      </c>
      <c r="NG124" s="158" t="s">
        <v>128</v>
      </c>
      <c r="NH124" s="158" t="s">
        <v>128</v>
      </c>
      <c r="NI124" s="158" t="s">
        <v>128</v>
      </c>
      <c r="NJ124" s="158" t="s">
        <v>128</v>
      </c>
      <c r="NK124" s="158" t="s">
        <v>128</v>
      </c>
      <c r="NL124" s="158" t="s">
        <v>128</v>
      </c>
      <c r="NM124" s="158" t="s">
        <v>128</v>
      </c>
      <c r="NN124" s="158" t="s">
        <v>128</v>
      </c>
      <c r="NO124" s="158" t="s">
        <v>128</v>
      </c>
      <c r="NP124" s="158" t="s">
        <v>128</v>
      </c>
      <c r="NQ124" s="158" t="s">
        <v>128</v>
      </c>
      <c r="NR124" s="158" t="s">
        <v>128</v>
      </c>
      <c r="NS124" s="158" t="s">
        <v>128</v>
      </c>
      <c r="NT124" s="158" t="s">
        <v>128</v>
      </c>
      <c r="NU124" s="158" t="s">
        <v>128</v>
      </c>
      <c r="NV124" s="158" t="s">
        <v>128</v>
      </c>
      <c r="NW124" s="158" t="s">
        <v>128</v>
      </c>
      <c r="NX124" s="158" t="s">
        <v>128</v>
      </c>
      <c r="NY124" s="158" t="s">
        <v>128</v>
      </c>
      <c r="NZ124" s="158" t="s">
        <v>128</v>
      </c>
      <c r="OA124" s="158" t="s">
        <v>128</v>
      </c>
      <c r="OB124" s="158" t="s">
        <v>128</v>
      </c>
      <c r="OC124" s="158" t="s">
        <v>128</v>
      </c>
      <c r="OD124" s="158" t="s">
        <v>128</v>
      </c>
      <c r="OE124" s="170" t="s">
        <v>128</v>
      </c>
      <c r="OF124" s="181"/>
      <c r="OG124" s="174">
        <f t="shared" si="451"/>
        <v>60.4</v>
      </c>
      <c r="OH124" s="66" t="str">
        <f t="shared" si="452"/>
        <v>kg/GJ delivered</v>
      </c>
      <c r="OI124" s="126">
        <f t="shared" si="453"/>
        <v>9.4200000000000006E-2</v>
      </c>
      <c r="OJ124" s="66" t="str">
        <f t="shared" si="454"/>
        <v>kg/GJ delivered</v>
      </c>
      <c r="OK124" s="66" t="str">
        <f t="shared" si="455"/>
        <v/>
      </c>
      <c r="OL124" s="66" t="str">
        <f t="shared" si="456"/>
        <v/>
      </c>
      <c r="OM124" s="160">
        <f t="shared" si="457"/>
        <v>1440</v>
      </c>
      <c r="ON124" s="66" t="str">
        <f t="shared" si="458"/>
        <v>kg/GJ delivered</v>
      </c>
      <c r="OO124" s="118">
        <f t="shared" si="459"/>
        <v>3.89</v>
      </c>
      <c r="OP124" s="66" t="str">
        <f t="shared" si="460"/>
        <v>kg/GJ delivered</v>
      </c>
      <c r="OQ124" s="66" t="str">
        <f t="shared" si="461"/>
        <v/>
      </c>
      <c r="OR124" s="66" t="str">
        <f t="shared" si="462"/>
        <v/>
      </c>
      <c r="OS124" s="66" t="str">
        <f t="shared" si="463"/>
        <v/>
      </c>
      <c r="OT124" s="66" t="str">
        <f t="shared" si="464"/>
        <v/>
      </c>
      <c r="OU124" s="126">
        <f t="shared" si="465"/>
        <v>0.11600000000000001</v>
      </c>
      <c r="OV124" s="66" t="str">
        <f t="shared" si="466"/>
        <v>kg/GJ delivered</v>
      </c>
      <c r="OW124" s="118">
        <f t="shared" si="467"/>
        <v>2.69</v>
      </c>
      <c r="OX124" s="66" t="str">
        <f t="shared" si="468"/>
        <v>kg/GJ delivered</v>
      </c>
      <c r="OY124" s="66" t="str">
        <f t="shared" si="469"/>
        <v/>
      </c>
      <c r="OZ124" s="66" t="str">
        <f t="shared" si="470"/>
        <v/>
      </c>
      <c r="PA124" s="66" t="str">
        <f t="shared" si="471"/>
        <v/>
      </c>
      <c r="PB124" s="66" t="str">
        <f t="shared" si="472"/>
        <v/>
      </c>
      <c r="PC124" s="66" t="str">
        <f t="shared" si="473"/>
        <v/>
      </c>
      <c r="PD124" s="66" t="str">
        <f t="shared" si="474"/>
        <v/>
      </c>
      <c r="PE124" s="130">
        <f t="shared" si="475"/>
        <v>14.3</v>
      </c>
      <c r="PF124" s="66" t="str">
        <f t="shared" si="476"/>
        <v>kg/GJ delivered</v>
      </c>
      <c r="PG124" s="66" t="str">
        <f t="shared" si="477"/>
        <v/>
      </c>
      <c r="PH124" s="66" t="str">
        <f t="shared" si="478"/>
        <v/>
      </c>
      <c r="PI124" s="66" t="str">
        <f t="shared" si="479"/>
        <v/>
      </c>
      <c r="PJ124" s="66" t="str">
        <f t="shared" si="480"/>
        <v/>
      </c>
      <c r="PK124" s="160">
        <f t="shared" si="481"/>
        <v>3.9894179894179894E-4</v>
      </c>
      <c r="PL124" s="66" t="str">
        <f t="shared" si="482"/>
        <v>kg/GJ delivered</v>
      </c>
      <c r="PM124" s="160">
        <f t="shared" si="483"/>
        <v>1.12010582010582E-4</v>
      </c>
      <c r="PN124" s="66" t="str">
        <f t="shared" si="484"/>
        <v>kg/GJ delivered</v>
      </c>
      <c r="PO124" s="160">
        <f t="shared" si="485"/>
        <v>5.5851851851851852E-4</v>
      </c>
      <c r="PP124" s="66" t="str">
        <f t="shared" si="486"/>
        <v>kg/GJ delivered</v>
      </c>
      <c r="PQ124" s="160">
        <f t="shared" si="487"/>
        <v>1.2766137566137565E-4</v>
      </c>
      <c r="PR124" s="66" t="str">
        <f t="shared" si="488"/>
        <v>kg/GJ delivered</v>
      </c>
      <c r="PS124" s="160">
        <f t="shared" si="489"/>
        <v>1.6325925925925926E-4</v>
      </c>
      <c r="PT124" s="66" t="str">
        <f t="shared" si="490"/>
        <v>kg/GJ delivered</v>
      </c>
      <c r="PU124" s="126">
        <f t="shared" si="491"/>
        <v>0.11968253968253968</v>
      </c>
      <c r="PV124" s="66" t="str">
        <f t="shared" si="492"/>
        <v>kg/GJ delivered</v>
      </c>
      <c r="PW124" s="160">
        <f t="shared" si="493"/>
        <v>4.8793650793650788E-3</v>
      </c>
      <c r="PX124" s="66" t="str">
        <f t="shared" si="494"/>
        <v>kg/GJ delivered</v>
      </c>
      <c r="PY124" s="66" t="str">
        <f t="shared" si="495"/>
        <v/>
      </c>
      <c r="PZ124" s="66" t="str">
        <f t="shared" si="496"/>
        <v/>
      </c>
      <c r="QA124" s="126">
        <f t="shared" si="497"/>
        <v>7.9174603174603175E-2</v>
      </c>
      <c r="QB124" s="66" t="str">
        <f t="shared" si="498"/>
        <v>kg/GJ delivered</v>
      </c>
      <c r="QC124" s="126">
        <f t="shared" si="499"/>
        <v>0.32559788359788361</v>
      </c>
      <c r="QD124" s="66" t="str">
        <f t="shared" si="500"/>
        <v>kg/GJ delivered</v>
      </c>
      <c r="QE124" s="160">
        <f t="shared" si="501"/>
        <v>1.5006349206349206E-4</v>
      </c>
      <c r="QF124" s="66" t="str">
        <f t="shared" si="502"/>
        <v>kg/GJ delivered</v>
      </c>
      <c r="QG124" s="126">
        <f t="shared" si="503"/>
        <v>9.3597883597883583E-2</v>
      </c>
      <c r="QH124" s="66" t="str">
        <f t="shared" si="504"/>
        <v>kg/GJ delivered</v>
      </c>
      <c r="QI124" s="160">
        <f t="shared" si="505"/>
        <v>1.2796825396825396E-3</v>
      </c>
      <c r="QJ124" s="66" t="str">
        <f t="shared" si="506"/>
        <v>kg/GJ delivered</v>
      </c>
      <c r="QK124" s="160">
        <f t="shared" si="507"/>
        <v>1.8903703703703702E-3</v>
      </c>
      <c r="QL124" s="66" t="str">
        <f t="shared" si="508"/>
        <v>kg/GJ delivered</v>
      </c>
      <c r="QM124" s="160">
        <f t="shared" si="509"/>
        <v>1.1354497354497354E-3</v>
      </c>
      <c r="QN124" s="66" t="str">
        <f t="shared" si="510"/>
        <v>kg/GJ delivered</v>
      </c>
      <c r="QO124" s="66" t="str">
        <f t="shared" si="511"/>
        <v/>
      </c>
      <c r="QP124" s="66" t="str">
        <f t="shared" si="512"/>
        <v/>
      </c>
      <c r="QQ124" s="160">
        <f t="shared" si="513"/>
        <v>8.7153439153439148E-4</v>
      </c>
      <c r="QR124" s="66" t="str">
        <f t="shared" si="514"/>
        <v>kg/GJ delivered</v>
      </c>
      <c r="QS124" s="160">
        <f t="shared" si="515"/>
        <v>3.5597883597883592E-4</v>
      </c>
      <c r="QT124" s="66" t="str">
        <f t="shared" si="516"/>
        <v>kg/GJ delivered</v>
      </c>
      <c r="QU124" s="160">
        <f t="shared" si="517"/>
        <v>1.1354497354497354E-4</v>
      </c>
      <c r="QV124" s="66" t="str">
        <f t="shared" si="518"/>
        <v>kg/GJ delivered</v>
      </c>
      <c r="QW124" s="160">
        <f t="shared" si="519"/>
        <v>4.2656084656084647E-4</v>
      </c>
      <c r="QX124" s="66" t="str">
        <f t="shared" si="520"/>
        <v>kg/GJ delivered</v>
      </c>
      <c r="QY124" s="160">
        <f t="shared" si="521"/>
        <v>2.7526984126984128E-3</v>
      </c>
      <c r="QZ124" s="66" t="str">
        <f t="shared" si="522"/>
        <v>kg/GJ delivered</v>
      </c>
      <c r="RA124" s="126">
        <f t="shared" si="523"/>
        <v>1.7706878306878306E-2</v>
      </c>
      <c r="RB124" s="66" t="str">
        <f t="shared" si="524"/>
        <v>kg/GJ delivered</v>
      </c>
      <c r="RC124" s="126">
        <f t="shared" si="525"/>
        <v>5.0941798941798941E-2</v>
      </c>
      <c r="RD124" s="66" t="str">
        <f t="shared" si="526"/>
        <v>kg/GJ delivered</v>
      </c>
      <c r="RE124" s="126">
        <f t="shared" si="527"/>
        <v>1.8320634920634921E-2</v>
      </c>
      <c r="RF124" s="66" t="str">
        <f t="shared" si="528"/>
        <v>kg/GJ delivered</v>
      </c>
      <c r="RG124" s="160">
        <f t="shared" si="529"/>
        <v>9.3597883597883592E-4</v>
      </c>
      <c r="RH124" s="66" t="str">
        <f t="shared" si="530"/>
        <v>kg/GJ delivered</v>
      </c>
      <c r="RI124" s="159">
        <f t="shared" si="531"/>
        <v>209.16783971987337</v>
      </c>
      <c r="RJ124" s="66" t="str">
        <f t="shared" si="532"/>
        <v>kg/GJ delivered</v>
      </c>
      <c r="RK124" s="66" t="str">
        <f t="shared" si="533"/>
        <v/>
      </c>
      <c r="RL124" s="66" t="str">
        <f t="shared" si="534"/>
        <v/>
      </c>
      <c r="RM124" s="160">
        <f t="shared" si="535"/>
        <v>2.4304761904761904E-3</v>
      </c>
      <c r="RN124" s="66" t="str">
        <f t="shared" si="536"/>
        <v>kg/GJ delivered</v>
      </c>
      <c r="RO124" s="160">
        <f t="shared" si="537"/>
        <v>9.2063492063492059E-3</v>
      </c>
      <c r="RP124" s="66" t="str">
        <f t="shared" si="538"/>
        <v>kg/GJ delivered</v>
      </c>
      <c r="RQ124" s="160">
        <f t="shared" si="539"/>
        <v>2.9306878306878306E-3</v>
      </c>
      <c r="RR124" s="66" t="str">
        <f t="shared" si="540"/>
        <v>kg/GJ delivered</v>
      </c>
      <c r="RS124" s="66" t="str">
        <f t="shared" si="541"/>
        <v/>
      </c>
      <c r="RT124" s="66" t="str">
        <f t="shared" si="542"/>
        <v/>
      </c>
      <c r="RU124" s="66" t="str">
        <f t="shared" si="543"/>
        <v/>
      </c>
      <c r="RV124" s="66" t="str">
        <f t="shared" si="544"/>
        <v/>
      </c>
      <c r="RW124" s="160">
        <f t="shared" si="545"/>
        <v>2.5655026455026454E-4</v>
      </c>
      <c r="RX124" s="66" t="str">
        <f t="shared" si="546"/>
        <v>kg/GJ delivered</v>
      </c>
      <c r="RY124" s="160">
        <f t="shared" si="547"/>
        <v>1.6019047619047621E-4</v>
      </c>
      <c r="RZ124" s="66" t="str">
        <f t="shared" si="548"/>
        <v>kg/GJ delivered</v>
      </c>
      <c r="SA124" s="160">
        <f t="shared" si="549"/>
        <v>3.6518518518518519E-4</v>
      </c>
      <c r="SB124" s="66" t="str">
        <f t="shared" si="550"/>
        <v>kg/GJ delivered</v>
      </c>
      <c r="SC124" s="160">
        <f t="shared" si="551"/>
        <v>1.2704761904761904E-3</v>
      </c>
      <c r="SD124" s="66" t="str">
        <f t="shared" si="552"/>
        <v>kg/GJ delivered</v>
      </c>
      <c r="SE124" s="160">
        <f t="shared" si="553"/>
        <v>4.8486772486772481E-4</v>
      </c>
      <c r="SF124" s="66" t="str">
        <f t="shared" si="554"/>
        <v>kg/GJ delivered</v>
      </c>
      <c r="SG124" s="160">
        <f t="shared" si="555"/>
        <v>1.5589417989417991E-4</v>
      </c>
      <c r="SH124" s="66" t="str">
        <f t="shared" si="556"/>
        <v>kg/GJ delivered</v>
      </c>
      <c r="SI124" s="160">
        <f t="shared" si="557"/>
        <v>1.1415873015873015E-4</v>
      </c>
      <c r="SJ124" s="66" t="str">
        <f t="shared" si="558"/>
        <v>kg/GJ delivered</v>
      </c>
      <c r="SK124" s="66" t="str">
        <f t="shared" si="559"/>
        <v/>
      </c>
      <c r="SL124" s="66" t="str">
        <f t="shared" si="560"/>
        <v/>
      </c>
      <c r="SM124" s="66" t="str">
        <f t="shared" si="561"/>
        <v/>
      </c>
      <c r="SN124" s="66" t="str">
        <f t="shared" si="562"/>
        <v/>
      </c>
      <c r="SO124" s="66" t="str">
        <f t="shared" si="563"/>
        <v/>
      </c>
      <c r="SP124" s="66" t="str">
        <f t="shared" si="564"/>
        <v/>
      </c>
      <c r="SQ124" s="66" t="str">
        <f t="shared" si="565"/>
        <v/>
      </c>
      <c r="SR124" s="66" t="str">
        <f t="shared" si="566"/>
        <v/>
      </c>
      <c r="SS124" s="66" t="str">
        <f t="shared" si="567"/>
        <v/>
      </c>
      <c r="ST124" s="66" t="str">
        <f t="shared" si="568"/>
        <v/>
      </c>
      <c r="SU124" s="66" t="str">
        <f t="shared" si="569"/>
        <v/>
      </c>
      <c r="SV124" s="66" t="str">
        <f t="shared" si="570"/>
        <v/>
      </c>
      <c r="SW124" s="66" t="str">
        <f t="shared" si="571"/>
        <v/>
      </c>
      <c r="SX124" s="66" t="str">
        <f t="shared" si="572"/>
        <v/>
      </c>
      <c r="SY124" s="66" t="str">
        <f t="shared" si="573"/>
        <v/>
      </c>
      <c r="SZ124" s="66" t="str">
        <f t="shared" si="574"/>
        <v/>
      </c>
      <c r="TA124" s="66" t="str">
        <f t="shared" si="575"/>
        <v/>
      </c>
      <c r="TB124" s="66" t="str">
        <f t="shared" si="576"/>
        <v/>
      </c>
      <c r="TC124" s="66" t="str">
        <f t="shared" si="577"/>
        <v/>
      </c>
      <c r="TD124" s="66" t="str">
        <f t="shared" si="578"/>
        <v/>
      </c>
      <c r="TE124" s="66" t="str">
        <f t="shared" si="579"/>
        <v/>
      </c>
      <c r="TF124" s="66" t="str">
        <f t="shared" si="580"/>
        <v/>
      </c>
      <c r="TG124" s="66" t="str">
        <f t="shared" si="581"/>
        <v/>
      </c>
      <c r="TH124" s="66" t="str">
        <f t="shared" si="582"/>
        <v/>
      </c>
      <c r="TI124" s="66" t="str">
        <f t="shared" si="583"/>
        <v/>
      </c>
      <c r="TJ124" s="66" t="str">
        <f t="shared" si="584"/>
        <v/>
      </c>
      <c r="TK124" s="66" t="str">
        <f t="shared" si="585"/>
        <v/>
      </c>
      <c r="TL124" s="66" t="str">
        <f t="shared" si="586"/>
        <v/>
      </c>
      <c r="TM124" s="66" t="str">
        <f t="shared" si="587"/>
        <v/>
      </c>
      <c r="TN124" s="66" t="str">
        <f t="shared" si="588"/>
        <v/>
      </c>
      <c r="TO124" s="66" t="str">
        <f t="shared" si="589"/>
        <v/>
      </c>
      <c r="TP124" s="66" t="str">
        <f t="shared" si="590"/>
        <v/>
      </c>
      <c r="TQ124" s="66" t="str">
        <f t="shared" si="591"/>
        <v/>
      </c>
      <c r="TR124" s="66" t="str">
        <f t="shared" si="592"/>
        <v/>
      </c>
      <c r="TS124" s="66" t="str">
        <f t="shared" si="593"/>
        <v/>
      </c>
      <c r="TT124" s="66" t="str">
        <f t="shared" si="594"/>
        <v/>
      </c>
      <c r="TU124" s="66" t="str">
        <f t="shared" si="595"/>
        <v/>
      </c>
      <c r="TV124" s="66" t="str">
        <f t="shared" si="596"/>
        <v/>
      </c>
      <c r="TW124" s="66" t="str">
        <f t="shared" si="597"/>
        <v/>
      </c>
      <c r="TX124" s="66" t="str">
        <f t="shared" si="598"/>
        <v/>
      </c>
      <c r="TY124" s="66" t="str">
        <f t="shared" si="599"/>
        <v/>
      </c>
      <c r="TZ124" s="66" t="str">
        <f t="shared" si="600"/>
        <v/>
      </c>
      <c r="UA124" s="66" t="str">
        <f t="shared" si="601"/>
        <v/>
      </c>
      <c r="UB124" s="66" t="str">
        <f t="shared" si="602"/>
        <v/>
      </c>
      <c r="UC124" s="66" t="str">
        <f t="shared" si="603"/>
        <v/>
      </c>
      <c r="UD124" s="66" t="str">
        <f t="shared" si="604"/>
        <v/>
      </c>
      <c r="UE124" s="66" t="str">
        <f t="shared" si="605"/>
        <v/>
      </c>
      <c r="UF124" s="66" t="str">
        <f t="shared" si="606"/>
        <v/>
      </c>
      <c r="UG124" s="66" t="str">
        <f t="shared" si="607"/>
        <v/>
      </c>
      <c r="UH124" s="66" t="str">
        <f t="shared" si="608"/>
        <v/>
      </c>
      <c r="UI124" s="66" t="str">
        <f t="shared" si="609"/>
        <v/>
      </c>
      <c r="UJ124" s="66" t="str">
        <f t="shared" si="610"/>
        <v/>
      </c>
      <c r="UK124" s="66" t="str">
        <f t="shared" si="611"/>
        <v/>
      </c>
      <c r="UL124" s="66" t="str">
        <f t="shared" si="612"/>
        <v/>
      </c>
      <c r="UM124" s="66" t="str">
        <f t="shared" si="613"/>
        <v/>
      </c>
      <c r="UN124" s="66" t="str">
        <f t="shared" si="614"/>
        <v/>
      </c>
      <c r="UO124" s="66" t="str">
        <f t="shared" si="615"/>
        <v/>
      </c>
      <c r="UP124" s="66" t="str">
        <f t="shared" si="616"/>
        <v/>
      </c>
      <c r="UQ124" s="66" t="str">
        <f t="shared" si="617"/>
        <v/>
      </c>
      <c r="UR124" s="66" t="str">
        <f t="shared" si="618"/>
        <v/>
      </c>
      <c r="US124" s="66" t="str">
        <f t="shared" si="619"/>
        <v/>
      </c>
      <c r="UT124" s="66" t="str">
        <f t="shared" si="620"/>
        <v/>
      </c>
      <c r="UU124" s="66" t="str">
        <f t="shared" si="621"/>
        <v/>
      </c>
      <c r="UV124" s="66" t="str">
        <f t="shared" si="622"/>
        <v/>
      </c>
      <c r="UW124" s="66" t="str">
        <f t="shared" si="623"/>
        <v/>
      </c>
      <c r="UX124" s="66" t="str">
        <f t="shared" si="624"/>
        <v/>
      </c>
      <c r="UY124" s="66" t="str">
        <f t="shared" si="625"/>
        <v/>
      </c>
      <c r="UZ124" s="66" t="str">
        <f t="shared" si="626"/>
        <v/>
      </c>
      <c r="VA124" s="66" t="str">
        <f t="shared" si="627"/>
        <v/>
      </c>
      <c r="VB124" s="66" t="str">
        <f t="shared" si="628"/>
        <v/>
      </c>
      <c r="VC124" s="66" t="str">
        <f t="shared" si="629"/>
        <v/>
      </c>
      <c r="VD124" s="66" t="str">
        <f t="shared" si="630"/>
        <v/>
      </c>
      <c r="VE124" s="66" t="str">
        <f t="shared" si="631"/>
        <v/>
      </c>
      <c r="VF124" s="66" t="str">
        <f t="shared" si="632"/>
        <v/>
      </c>
      <c r="VG124" s="66" t="str">
        <f t="shared" si="633"/>
        <v/>
      </c>
      <c r="VH124" s="66" t="str">
        <f t="shared" si="634"/>
        <v/>
      </c>
      <c r="VI124" s="66" t="str">
        <f t="shared" si="635"/>
        <v/>
      </c>
      <c r="VJ124" s="66" t="str">
        <f t="shared" si="636"/>
        <v/>
      </c>
      <c r="VK124" s="66" t="str">
        <f t="shared" si="637"/>
        <v/>
      </c>
      <c r="VL124" s="66" t="str">
        <f t="shared" si="638"/>
        <v/>
      </c>
      <c r="VM124" s="66" t="str">
        <f t="shared" si="639"/>
        <v/>
      </c>
      <c r="VN124" s="66" t="str">
        <f t="shared" si="640"/>
        <v/>
      </c>
      <c r="VO124" s="66" t="str">
        <f t="shared" si="641"/>
        <v/>
      </c>
      <c r="VP124" s="66" t="str">
        <f t="shared" si="642"/>
        <v/>
      </c>
      <c r="VQ124" s="66" t="str">
        <f t="shared" si="643"/>
        <v/>
      </c>
      <c r="VR124" s="66" t="str">
        <f t="shared" si="644"/>
        <v/>
      </c>
      <c r="VS124" s="66" t="str">
        <f t="shared" si="645"/>
        <v/>
      </c>
      <c r="VT124" s="66" t="str">
        <f t="shared" si="646"/>
        <v/>
      </c>
      <c r="VU124" s="66" t="str">
        <f t="shared" si="647"/>
        <v/>
      </c>
      <c r="VV124" s="66" t="str">
        <f t="shared" si="648"/>
        <v/>
      </c>
      <c r="VW124" s="66" t="str">
        <f t="shared" si="649"/>
        <v/>
      </c>
      <c r="VX124" s="66" t="str">
        <f t="shared" si="650"/>
        <v/>
      </c>
      <c r="VY124" s="66" t="str">
        <f t="shared" si="651"/>
        <v/>
      </c>
      <c r="VZ124" s="66" t="str">
        <f t="shared" si="652"/>
        <v/>
      </c>
      <c r="WA124" s="66" t="str">
        <f t="shared" si="653"/>
        <v/>
      </c>
      <c r="WB124" s="66" t="str">
        <f t="shared" si="654"/>
        <v/>
      </c>
      <c r="WC124" s="66" t="str">
        <f t="shared" si="655"/>
        <v/>
      </c>
      <c r="WD124" s="66" t="str">
        <f t="shared" si="656"/>
        <v/>
      </c>
      <c r="WE124" s="66" t="str">
        <f t="shared" si="657"/>
        <v/>
      </c>
      <c r="WF124" s="66" t="str">
        <f t="shared" si="658"/>
        <v/>
      </c>
      <c r="WG124" s="66" t="str">
        <f t="shared" si="659"/>
        <v/>
      </c>
      <c r="WH124" s="66" t="str">
        <f t="shared" si="660"/>
        <v/>
      </c>
      <c r="WI124" s="66" t="str">
        <f t="shared" si="661"/>
        <v/>
      </c>
      <c r="WJ124" s="66" t="str">
        <f t="shared" si="662"/>
        <v/>
      </c>
      <c r="WK124" s="66" t="str">
        <f t="shared" si="663"/>
        <v/>
      </c>
      <c r="WL124" s="66" t="str">
        <f t="shared" si="664"/>
        <v/>
      </c>
      <c r="WM124" s="66" t="str">
        <f t="shared" si="665"/>
        <v/>
      </c>
      <c r="WN124" s="66" t="str">
        <f t="shared" si="666"/>
        <v/>
      </c>
      <c r="WO124" s="66" t="str">
        <f t="shared" si="667"/>
        <v/>
      </c>
      <c r="WP124" s="66" t="str">
        <f t="shared" si="668"/>
        <v/>
      </c>
      <c r="WQ124" s="66" t="str">
        <f t="shared" si="669"/>
        <v/>
      </c>
      <c r="WR124" s="66" t="str">
        <f t="shared" si="670"/>
        <v/>
      </c>
      <c r="WS124" s="66" t="str">
        <f t="shared" si="671"/>
        <v/>
      </c>
      <c r="WT124" s="66" t="str">
        <f t="shared" si="672"/>
        <v/>
      </c>
      <c r="WU124" s="66" t="str">
        <f t="shared" si="673"/>
        <v/>
      </c>
      <c r="WV124" s="66" t="str">
        <f t="shared" si="674"/>
        <v/>
      </c>
      <c r="WW124" s="66" t="str">
        <f t="shared" si="675"/>
        <v/>
      </c>
      <c r="WX124" s="66" t="str">
        <f t="shared" si="676"/>
        <v/>
      </c>
      <c r="WY124" s="66" t="str">
        <f t="shared" si="677"/>
        <v/>
      </c>
      <c r="WZ124" s="66" t="str">
        <f t="shared" si="678"/>
        <v/>
      </c>
      <c r="XA124" s="66" t="str">
        <f t="shared" si="679"/>
        <v/>
      </c>
      <c r="XB124" s="66" t="str">
        <f t="shared" si="680"/>
        <v/>
      </c>
      <c r="XC124" s="66" t="str">
        <f t="shared" si="681"/>
        <v/>
      </c>
      <c r="XD124" s="66" t="str">
        <f t="shared" si="682"/>
        <v/>
      </c>
      <c r="XE124" s="66" t="str">
        <f t="shared" si="683"/>
        <v/>
      </c>
      <c r="XF124" s="66" t="str">
        <f t="shared" si="684"/>
        <v/>
      </c>
      <c r="XG124" s="66" t="str">
        <f t="shared" si="685"/>
        <v/>
      </c>
      <c r="XH124" s="66" t="str">
        <f t="shared" si="686"/>
        <v/>
      </c>
      <c r="XI124" s="66" t="str">
        <f t="shared" si="687"/>
        <v/>
      </c>
      <c r="XJ124" s="66" t="str">
        <f t="shared" si="688"/>
        <v/>
      </c>
      <c r="XK124" s="66" t="str">
        <f t="shared" si="689"/>
        <v/>
      </c>
      <c r="XL124" s="66" t="str">
        <f t="shared" si="690"/>
        <v/>
      </c>
      <c r="XM124" s="66" t="str">
        <f t="shared" si="691"/>
        <v/>
      </c>
      <c r="XN124" s="66" t="str">
        <f t="shared" si="692"/>
        <v/>
      </c>
      <c r="XO124" s="66" t="str">
        <f t="shared" si="693"/>
        <v/>
      </c>
      <c r="XP124" s="66" t="str">
        <f t="shared" si="694"/>
        <v/>
      </c>
      <c r="XQ124" s="66" t="str">
        <f t="shared" si="695"/>
        <v/>
      </c>
      <c r="XR124" s="66" t="str">
        <f t="shared" si="696"/>
        <v/>
      </c>
      <c r="XS124" s="66" t="str">
        <f t="shared" si="697"/>
        <v/>
      </c>
      <c r="XT124" s="66" t="str">
        <f t="shared" si="698"/>
        <v/>
      </c>
      <c r="XU124" s="66" t="str">
        <f t="shared" si="699"/>
        <v/>
      </c>
      <c r="XV124" s="66" t="str">
        <f t="shared" si="700"/>
        <v/>
      </c>
      <c r="XW124" s="66" t="str">
        <f t="shared" si="701"/>
        <v/>
      </c>
      <c r="XX124" s="66" t="str">
        <f t="shared" si="702"/>
        <v/>
      </c>
      <c r="XY124" s="66" t="str">
        <f t="shared" si="703"/>
        <v/>
      </c>
      <c r="XZ124" s="66" t="str">
        <f t="shared" si="704"/>
        <v/>
      </c>
      <c r="YA124" s="66" t="str">
        <f t="shared" si="705"/>
        <v/>
      </c>
      <c r="YB124" s="66" t="str">
        <f t="shared" si="706"/>
        <v/>
      </c>
      <c r="YC124" s="66" t="str">
        <f t="shared" si="707"/>
        <v/>
      </c>
      <c r="YD124" s="66" t="str">
        <f t="shared" si="708"/>
        <v/>
      </c>
      <c r="YE124" s="66" t="str">
        <f t="shared" si="709"/>
        <v/>
      </c>
      <c r="YF124" s="66" t="str">
        <f t="shared" si="710"/>
        <v/>
      </c>
      <c r="YG124" s="66" t="str">
        <f t="shared" si="711"/>
        <v/>
      </c>
      <c r="YH124" s="66" t="str">
        <f t="shared" si="712"/>
        <v/>
      </c>
      <c r="YI124" s="66" t="str">
        <f t="shared" si="713"/>
        <v/>
      </c>
      <c r="YJ124" s="66" t="str">
        <f t="shared" si="714"/>
        <v/>
      </c>
      <c r="YK124" s="66" t="str">
        <f t="shared" si="715"/>
        <v/>
      </c>
      <c r="YL124" s="66" t="str">
        <f t="shared" si="716"/>
        <v/>
      </c>
      <c r="YM124" s="66" t="str">
        <f t="shared" si="717"/>
        <v/>
      </c>
      <c r="YN124" s="66" t="str">
        <f t="shared" si="718"/>
        <v/>
      </c>
      <c r="YO124" s="66" t="str">
        <f t="shared" si="719"/>
        <v/>
      </c>
      <c r="YP124" s="66" t="str">
        <f t="shared" si="720"/>
        <v/>
      </c>
      <c r="YQ124" s="66" t="str">
        <f t="shared" si="721"/>
        <v/>
      </c>
      <c r="YR124" s="66" t="str">
        <f t="shared" si="722"/>
        <v/>
      </c>
      <c r="YS124" s="66" t="str">
        <f t="shared" si="723"/>
        <v/>
      </c>
      <c r="YT124" s="66" t="str">
        <f t="shared" si="724"/>
        <v/>
      </c>
      <c r="YU124" s="66" t="str">
        <f t="shared" si="725"/>
        <v/>
      </c>
      <c r="YV124" s="66" t="str">
        <f t="shared" si="726"/>
        <v/>
      </c>
      <c r="YW124" s="66" t="str">
        <f t="shared" si="727"/>
        <v/>
      </c>
      <c r="YX124" s="66" t="str">
        <f t="shared" si="728"/>
        <v/>
      </c>
      <c r="YY124" s="66" t="str">
        <f t="shared" si="729"/>
        <v/>
      </c>
      <c r="YZ124" s="66" t="str">
        <f t="shared" si="730"/>
        <v/>
      </c>
      <c r="ZA124" s="66" t="str">
        <f t="shared" si="731"/>
        <v/>
      </c>
      <c r="ZB124" s="66" t="str">
        <f t="shared" si="732"/>
        <v/>
      </c>
      <c r="ZC124" s="66" t="str">
        <f t="shared" si="733"/>
        <v/>
      </c>
      <c r="ZD124" s="66" t="str">
        <f t="shared" si="734"/>
        <v/>
      </c>
      <c r="ZE124" s="66" t="str">
        <f t="shared" si="735"/>
        <v/>
      </c>
      <c r="ZF124" s="66" t="str">
        <f t="shared" si="736"/>
        <v/>
      </c>
      <c r="ZG124" s="66" t="str">
        <f t="shared" si="737"/>
        <v/>
      </c>
      <c r="ZH124" s="66" t="str">
        <f t="shared" si="738"/>
        <v/>
      </c>
      <c r="ZI124" s="66" t="str">
        <f t="shared" si="739"/>
        <v/>
      </c>
      <c r="ZJ124" s="66" t="str">
        <f t="shared" si="740"/>
        <v/>
      </c>
      <c r="ZK124" s="66" t="str">
        <f t="shared" si="741"/>
        <v/>
      </c>
      <c r="ZL124" s="66" t="str">
        <f t="shared" si="742"/>
        <v/>
      </c>
      <c r="ZM124" s="66" t="str">
        <f t="shared" si="743"/>
        <v/>
      </c>
      <c r="ZN124" s="66" t="str">
        <f t="shared" si="744"/>
        <v/>
      </c>
      <c r="ZO124" s="66" t="str">
        <f t="shared" si="745"/>
        <v/>
      </c>
      <c r="ZP124" s="66" t="str">
        <f t="shared" si="746"/>
        <v/>
      </c>
      <c r="ZQ124" s="66" t="str">
        <f t="shared" si="747"/>
        <v/>
      </c>
      <c r="ZR124" s="66" t="str">
        <f t="shared" si="748"/>
        <v/>
      </c>
      <c r="ZS124" s="66" t="str">
        <f t="shared" si="749"/>
        <v/>
      </c>
      <c r="ZT124" s="66" t="str">
        <f t="shared" si="750"/>
        <v/>
      </c>
      <c r="ZU124" s="66" t="str">
        <f t="shared" si="751"/>
        <v/>
      </c>
      <c r="ZV124" s="66" t="str">
        <f t="shared" si="752"/>
        <v/>
      </c>
      <c r="ZW124" s="66" t="str">
        <f t="shared" si="753"/>
        <v/>
      </c>
      <c r="ZX124" s="66" t="str">
        <f t="shared" si="754"/>
        <v/>
      </c>
      <c r="ZY124" s="66" t="str">
        <f t="shared" si="755"/>
        <v/>
      </c>
      <c r="ZZ124" s="66" t="str">
        <f t="shared" si="756"/>
        <v/>
      </c>
      <c r="AAA124" s="66" t="str">
        <f t="shared" si="757"/>
        <v/>
      </c>
      <c r="AAB124" s="66" t="str">
        <f t="shared" si="758"/>
        <v/>
      </c>
      <c r="AAC124" s="66" t="str">
        <f t="shared" si="759"/>
        <v/>
      </c>
      <c r="AAD124" s="66" t="str">
        <f t="shared" si="760"/>
        <v/>
      </c>
      <c r="AAE124" s="66" t="str">
        <f t="shared" si="761"/>
        <v/>
      </c>
      <c r="AAF124" s="66" t="str">
        <f t="shared" si="762"/>
        <v/>
      </c>
      <c r="AAG124" s="66" t="str">
        <f t="shared" si="763"/>
        <v/>
      </c>
      <c r="AAH124" s="66" t="str">
        <f t="shared" si="764"/>
        <v/>
      </c>
      <c r="AAI124" s="66" t="str">
        <f t="shared" si="765"/>
        <v/>
      </c>
      <c r="AAJ124" s="66" t="str">
        <f t="shared" si="766"/>
        <v/>
      </c>
      <c r="AAK124" s="66" t="str">
        <f t="shared" si="767"/>
        <v/>
      </c>
      <c r="AAL124" s="66" t="str">
        <f t="shared" si="768"/>
        <v/>
      </c>
      <c r="AAM124" s="66" t="str">
        <f t="shared" si="769"/>
        <v/>
      </c>
      <c r="AAN124" s="66" t="str">
        <f t="shared" si="770"/>
        <v/>
      </c>
      <c r="AAO124" s="66" t="str">
        <f t="shared" si="771"/>
        <v/>
      </c>
      <c r="AAP124" s="66" t="str">
        <f t="shared" si="772"/>
        <v/>
      </c>
      <c r="AAQ124" s="66" t="str">
        <f t="shared" si="773"/>
        <v/>
      </c>
      <c r="AAR124" s="66" t="str">
        <f t="shared" si="774"/>
        <v/>
      </c>
      <c r="AAS124" s="66" t="str">
        <f t="shared" si="775"/>
        <v/>
      </c>
      <c r="AAT124" s="66" t="str">
        <f t="shared" si="776"/>
        <v/>
      </c>
      <c r="AAU124" s="66" t="str">
        <f t="shared" si="777"/>
        <v/>
      </c>
      <c r="AAV124" s="66" t="str">
        <f t="shared" si="778"/>
        <v/>
      </c>
      <c r="AAW124" s="66" t="str">
        <f t="shared" si="779"/>
        <v/>
      </c>
      <c r="AAX124" s="66" t="str">
        <f t="shared" si="780"/>
        <v/>
      </c>
      <c r="AAY124" s="66" t="str">
        <f t="shared" si="781"/>
        <v/>
      </c>
      <c r="AAZ124" s="66" t="str">
        <f t="shared" si="782"/>
        <v/>
      </c>
      <c r="ABA124" s="66" t="str">
        <f t="shared" si="783"/>
        <v/>
      </c>
      <c r="ABB124" s="66" t="str">
        <f t="shared" si="784"/>
        <v/>
      </c>
      <c r="ABC124" s="66" t="str">
        <f t="shared" si="785"/>
        <v/>
      </c>
      <c r="ABD124" s="66" t="str">
        <f t="shared" si="786"/>
        <v/>
      </c>
      <c r="ABE124" s="66" t="str">
        <f t="shared" si="787"/>
        <v/>
      </c>
      <c r="ABF124" s="66" t="str">
        <f t="shared" si="788"/>
        <v/>
      </c>
      <c r="ABG124" s="66" t="str">
        <f t="shared" si="789"/>
        <v/>
      </c>
      <c r="ABH124" s="66" t="str">
        <f t="shared" si="790"/>
        <v/>
      </c>
      <c r="ABI124" s="66" t="str">
        <f t="shared" si="791"/>
        <v/>
      </c>
      <c r="ABJ124" s="66" t="str">
        <f t="shared" si="792"/>
        <v/>
      </c>
      <c r="ABK124" s="66" t="str">
        <f t="shared" si="793"/>
        <v/>
      </c>
      <c r="ABL124" s="66" t="str">
        <f t="shared" si="794"/>
        <v/>
      </c>
      <c r="ABM124" s="66" t="str">
        <f t="shared" si="795"/>
        <v/>
      </c>
      <c r="ABN124" s="66" t="str">
        <f t="shared" si="796"/>
        <v/>
      </c>
      <c r="ABO124" s="66" t="str">
        <f t="shared" si="797"/>
        <v/>
      </c>
      <c r="ABP124" s="66" t="str">
        <f t="shared" si="798"/>
        <v/>
      </c>
      <c r="ABQ124" s="66" t="str">
        <f t="shared" si="799"/>
        <v/>
      </c>
      <c r="ABR124" s="66" t="str">
        <f t="shared" si="800"/>
        <v/>
      </c>
      <c r="ABS124" s="66" t="str">
        <f t="shared" si="801"/>
        <v/>
      </c>
      <c r="ABT124" s="66" t="str">
        <f t="shared" si="802"/>
        <v/>
      </c>
      <c r="ABU124" s="66" t="str">
        <f t="shared" si="803"/>
        <v/>
      </c>
      <c r="ABV124" s="66" t="str">
        <f t="shared" si="804"/>
        <v/>
      </c>
      <c r="ABW124" s="66" t="str">
        <f t="shared" si="805"/>
        <v/>
      </c>
      <c r="ABX124" s="66" t="str">
        <f t="shared" si="806"/>
        <v/>
      </c>
      <c r="ABY124" s="66" t="str">
        <f t="shared" si="807"/>
        <v/>
      </c>
      <c r="ABZ124" s="66" t="str">
        <f t="shared" si="808"/>
        <v/>
      </c>
      <c r="ACA124" s="66" t="str">
        <f t="shared" si="809"/>
        <v/>
      </c>
      <c r="ACB124" s="66" t="str">
        <f t="shared" si="810"/>
        <v/>
      </c>
      <c r="ACC124" s="66" t="str">
        <f t="shared" si="811"/>
        <v/>
      </c>
      <c r="ACD124" s="66" t="str">
        <f t="shared" si="812"/>
        <v/>
      </c>
      <c r="ACE124" s="66" t="str">
        <f t="shared" si="813"/>
        <v/>
      </c>
      <c r="ACF124" s="66" t="str">
        <f t="shared" si="814"/>
        <v/>
      </c>
      <c r="ACG124" s="66" t="str">
        <f t="shared" si="815"/>
        <v/>
      </c>
      <c r="ACH124" s="66" t="str">
        <f t="shared" si="816"/>
        <v/>
      </c>
      <c r="ACI124" s="66" t="str">
        <f t="shared" si="817"/>
        <v/>
      </c>
      <c r="ACJ124" s="66" t="str">
        <f t="shared" si="818"/>
        <v/>
      </c>
      <c r="ACK124" s="66" t="str">
        <f t="shared" si="819"/>
        <v/>
      </c>
      <c r="ACL124" s="66" t="str">
        <f t="shared" si="820"/>
        <v/>
      </c>
      <c r="ACM124" s="66" t="str">
        <f t="shared" ref="ACM124:ACN124" si="882">IF(AND(ACS$3="Unit", ACL124=""), "", IF(AND(ACS$3="Unit", ACL124="-"),"", IF(ACS$3="Unit", "kg/GJ delivered", IF(AND(NY124&lt;&gt;"", NY124&lt;&gt;"-", NX124="-"),"", IF($H124="","", IF(NX124="nd", "",IF(NX124="&lt;n.a.&gt;", "", IF(NY124="#/MJ", "", IF(NY124="kg/GJ delivered",NX124,IF(NY124="g/MJ delivered",NX124,IF(NY124="kg/MJ delivered",NX124*1000,IF(NY124="mg/MJ delivered",NX124/1000,IF(NY124="g/kg",((NX124)*(1/$I124)*(1/$H124)),IF(NY124="mg/kg",((NX124/1000)*(1/$I124)*(1/$H124)),IF(NY124="mg/MJ delivered",NX124/1000,IF(NY124="-","","Error"))))))))))))))))</f>
        <v/>
      </c>
      <c r="ACN124" s="66" t="str">
        <f t="shared" si="882"/>
        <v/>
      </c>
      <c r="ACO124" s="66" t="str">
        <f t="shared" si="822"/>
        <v/>
      </c>
      <c r="ACP124" s="66" t="str">
        <f t="shared" si="823"/>
        <v/>
      </c>
      <c r="ACQ124" s="66" t="str">
        <f t="shared" si="824"/>
        <v/>
      </c>
      <c r="ACR124" s="66" t="str">
        <f t="shared" si="825"/>
        <v/>
      </c>
      <c r="ACS124" s="66" t="str">
        <f t="shared" si="826"/>
        <v/>
      </c>
      <c r="ACT124" s="66" t="str">
        <f t="shared" si="827"/>
        <v/>
      </c>
    </row>
    <row r="125" spans="2:774" ht="15.75" customHeight="1" x14ac:dyDescent="0.25">
      <c r="B125" s="66">
        <v>59</v>
      </c>
      <c r="C125" s="66" t="s">
        <v>274</v>
      </c>
      <c r="D125" s="66" t="s">
        <v>239</v>
      </c>
      <c r="E125" s="156" t="s">
        <v>273</v>
      </c>
      <c r="F125" s="66" t="s">
        <v>178</v>
      </c>
      <c r="G125" s="66" t="s">
        <v>490</v>
      </c>
      <c r="H125" s="126">
        <v>9.3100000000000002E-2</v>
      </c>
      <c r="I125" s="130">
        <f>'Heating Values'!$D$20</f>
        <v>30.053999999999998</v>
      </c>
      <c r="J125" s="66" t="str">
        <f t="shared" si="449"/>
        <v>Coal Powder, Traditional, CN</v>
      </c>
      <c r="K125" s="66" t="s">
        <v>1253</v>
      </c>
      <c r="L125" s="161"/>
      <c r="M125" s="161"/>
      <c r="N125" s="161"/>
      <c r="O125" s="66" t="s">
        <v>2232</v>
      </c>
      <c r="P125" s="66" t="str">
        <f t="shared" si="852"/>
        <v>CN</v>
      </c>
      <c r="Q125" s="66" t="s">
        <v>87</v>
      </c>
      <c r="R125" s="163">
        <v>3.2199999999999999E-2</v>
      </c>
      <c r="S125" s="158" t="s">
        <v>173</v>
      </c>
      <c r="T125" s="166">
        <v>5.1600000000000005E-3</v>
      </c>
      <c r="U125" s="158" t="s">
        <v>173</v>
      </c>
      <c r="V125" s="158" t="s">
        <v>128</v>
      </c>
      <c r="W125" s="158" t="s">
        <v>128</v>
      </c>
      <c r="X125" s="163">
        <v>0.85499999999999998</v>
      </c>
      <c r="Y125" s="158" t="s">
        <v>173</v>
      </c>
      <c r="Z125" s="166">
        <v>5.1900000000000002E-3</v>
      </c>
      <c r="AA125" s="158" t="s">
        <v>173</v>
      </c>
      <c r="AB125" s="158" t="s">
        <v>128</v>
      </c>
      <c r="AC125" s="158" t="s">
        <v>128</v>
      </c>
      <c r="AD125" s="158" t="s">
        <v>128</v>
      </c>
      <c r="AE125" s="158" t="s">
        <v>128</v>
      </c>
      <c r="AF125" s="166">
        <v>6.8600000000000009E-4</v>
      </c>
      <c r="AG125" s="158" t="s">
        <v>173</v>
      </c>
      <c r="AH125" s="166">
        <v>6.2700000000000006E-5</v>
      </c>
      <c r="AI125" s="158" t="s">
        <v>173</v>
      </c>
      <c r="AJ125" s="158" t="s">
        <v>128</v>
      </c>
      <c r="AK125" s="158" t="s">
        <v>128</v>
      </c>
      <c r="AL125" s="158" t="s">
        <v>128</v>
      </c>
      <c r="AM125" s="158" t="s">
        <v>128</v>
      </c>
      <c r="AN125" s="158" t="s">
        <v>128</v>
      </c>
      <c r="AO125" s="158" t="s">
        <v>128</v>
      </c>
      <c r="AP125" s="166">
        <v>3.7300000000000001E-4</v>
      </c>
      <c r="AQ125" s="158" t="s">
        <v>173</v>
      </c>
      <c r="AR125" s="158" t="s">
        <v>128</v>
      </c>
      <c r="AS125" s="158" t="s">
        <v>128</v>
      </c>
      <c r="AT125" s="158" t="s">
        <v>128</v>
      </c>
      <c r="AU125" s="158" t="s">
        <v>128</v>
      </c>
      <c r="AV125" s="166">
        <v>2.17E-6</v>
      </c>
      <c r="AW125" s="158" t="s">
        <v>173</v>
      </c>
      <c r="AX125" s="166">
        <v>1.26E-6</v>
      </c>
      <c r="AY125" s="158" t="s">
        <v>173</v>
      </c>
      <c r="AZ125" s="166">
        <v>5.9900000000000002E-6</v>
      </c>
      <c r="BA125" s="158" t="s">
        <v>173</v>
      </c>
      <c r="BB125" s="166">
        <v>1.17E-6</v>
      </c>
      <c r="BC125" s="158" t="s">
        <v>173</v>
      </c>
      <c r="BD125" s="166">
        <v>1.6200000000000002E-6</v>
      </c>
      <c r="BE125" s="158" t="s">
        <v>173</v>
      </c>
      <c r="BF125" s="166">
        <v>1.46E-4</v>
      </c>
      <c r="BG125" s="158" t="s">
        <v>173</v>
      </c>
      <c r="BH125" s="166">
        <v>4.0399999999999999E-5</v>
      </c>
      <c r="BI125" s="158" t="s">
        <v>173</v>
      </c>
      <c r="BJ125" s="158" t="s">
        <v>128</v>
      </c>
      <c r="BK125" s="158" t="s">
        <v>128</v>
      </c>
      <c r="BL125" s="166">
        <v>3.7199999999999999E-4</v>
      </c>
      <c r="BM125" s="158" t="s">
        <v>173</v>
      </c>
      <c r="BN125" s="166">
        <v>4.6099999999999998E-4</v>
      </c>
      <c r="BO125" s="158" t="s">
        <v>173</v>
      </c>
      <c r="BP125" s="158" t="s">
        <v>128</v>
      </c>
      <c r="BQ125" s="158" t="s">
        <v>128</v>
      </c>
      <c r="BR125" s="166">
        <v>1.3200000000000001E-4</v>
      </c>
      <c r="BS125" s="158" t="s">
        <v>173</v>
      </c>
      <c r="BT125" s="166">
        <v>1.06E-5</v>
      </c>
      <c r="BU125" s="158" t="s">
        <v>173</v>
      </c>
      <c r="BV125" s="166">
        <v>1.56E-5</v>
      </c>
      <c r="BW125" s="158" t="s">
        <v>173</v>
      </c>
      <c r="BX125" s="166">
        <v>1.0300000000000001E-5</v>
      </c>
      <c r="BY125" s="158" t="s">
        <v>173</v>
      </c>
      <c r="BZ125" s="166">
        <v>1.3199999999999999E-5</v>
      </c>
      <c r="CA125" s="158" t="s">
        <v>173</v>
      </c>
      <c r="CB125" s="166">
        <v>8.9399999999999991E-6</v>
      </c>
      <c r="CC125" s="158" t="s">
        <v>173</v>
      </c>
      <c r="CD125" s="166">
        <v>2.0299999999999996E-6</v>
      </c>
      <c r="CE125" s="158" t="s">
        <v>173</v>
      </c>
      <c r="CF125" s="166">
        <v>3.3300000000000003E-7</v>
      </c>
      <c r="CG125" s="158" t="s">
        <v>173</v>
      </c>
      <c r="CH125" s="166">
        <v>3.2099999999999998E-6</v>
      </c>
      <c r="CI125" s="158" t="s">
        <v>173</v>
      </c>
      <c r="CJ125" s="166">
        <v>2.27E-5</v>
      </c>
      <c r="CK125" s="158" t="s">
        <v>173</v>
      </c>
      <c r="CL125" s="166">
        <v>1.34E-4</v>
      </c>
      <c r="CM125" s="158" t="s">
        <v>173</v>
      </c>
      <c r="CN125" s="166">
        <v>1.6699999999999999E-4</v>
      </c>
      <c r="CO125" s="158" t="s">
        <v>173</v>
      </c>
      <c r="CP125" s="166">
        <v>2.2399999999999999E-5</v>
      </c>
      <c r="CQ125" s="158" t="s">
        <v>173</v>
      </c>
      <c r="CR125" s="166">
        <v>8.5700000000000001E-7</v>
      </c>
      <c r="CS125" s="158" t="s">
        <v>173</v>
      </c>
      <c r="CT125" s="163">
        <v>1.322360174171275E-2</v>
      </c>
      <c r="CU125" s="158" t="s">
        <v>173</v>
      </c>
      <c r="CV125" s="158" t="s">
        <v>128</v>
      </c>
      <c r="CW125" s="158" t="s">
        <v>128</v>
      </c>
      <c r="CX125" s="166">
        <v>4.3899999999999995E-6</v>
      </c>
      <c r="CY125" s="158" t="s">
        <v>173</v>
      </c>
      <c r="CZ125" s="166">
        <v>3.7299999999999999E-5</v>
      </c>
      <c r="DA125" s="158" t="s">
        <v>173</v>
      </c>
      <c r="DB125" s="166">
        <v>5.9000000000000003E-6</v>
      </c>
      <c r="DC125" s="158" t="s">
        <v>173</v>
      </c>
      <c r="DD125" s="166">
        <v>1.1399999999999999E-6</v>
      </c>
      <c r="DE125" s="158" t="s">
        <v>173</v>
      </c>
      <c r="DF125" s="166">
        <v>3.5999999999999999E-7</v>
      </c>
      <c r="DG125" s="158" t="s">
        <v>173</v>
      </c>
      <c r="DH125" s="166">
        <v>2.9500000000000001E-6</v>
      </c>
      <c r="DI125" s="158" t="s">
        <v>173</v>
      </c>
      <c r="DJ125" s="166">
        <v>2.6900000000000001E-6</v>
      </c>
      <c r="DK125" s="158" t="s">
        <v>173</v>
      </c>
      <c r="DL125" s="166">
        <v>2.5400000000000002E-6</v>
      </c>
      <c r="DM125" s="158" t="s">
        <v>173</v>
      </c>
      <c r="DN125" s="166">
        <v>8.9900000000000003E-6</v>
      </c>
      <c r="DO125" s="158" t="s">
        <v>173</v>
      </c>
      <c r="DP125" s="166">
        <v>4.3600000000000006E-6</v>
      </c>
      <c r="DQ125" s="158" t="s">
        <v>173</v>
      </c>
      <c r="DR125" s="166">
        <v>1.3400000000000001E-7</v>
      </c>
      <c r="DS125" s="158" t="s">
        <v>173</v>
      </c>
      <c r="DT125" s="166">
        <v>1.8700000000000001E-6</v>
      </c>
      <c r="DU125" s="158" t="s">
        <v>173</v>
      </c>
      <c r="DV125" s="166">
        <v>3.3800000000000004E-7</v>
      </c>
      <c r="DW125" s="158" t="s">
        <v>173</v>
      </c>
      <c r="DX125" s="166">
        <v>2.3499999999999997E-7</v>
      </c>
      <c r="DY125" s="158" t="s">
        <v>173</v>
      </c>
      <c r="DZ125" s="166">
        <v>2.9999999999999999E-7</v>
      </c>
      <c r="EA125" s="158" t="s">
        <v>173</v>
      </c>
      <c r="EB125" s="166">
        <v>1.44E-6</v>
      </c>
      <c r="EC125" s="158" t="s">
        <v>173</v>
      </c>
      <c r="ED125" s="158" t="s">
        <v>128</v>
      </c>
      <c r="EE125" s="158" t="s">
        <v>128</v>
      </c>
      <c r="EF125" s="166">
        <v>1.31E-6</v>
      </c>
      <c r="EG125" s="158" t="s">
        <v>173</v>
      </c>
      <c r="EH125" s="166">
        <v>2.29E-7</v>
      </c>
      <c r="EI125" s="158" t="s">
        <v>173</v>
      </c>
      <c r="EJ125" s="158" t="s">
        <v>128</v>
      </c>
      <c r="EK125" s="158" t="s">
        <v>128</v>
      </c>
      <c r="EL125" s="158" t="s">
        <v>128</v>
      </c>
      <c r="EM125" s="158" t="s">
        <v>128</v>
      </c>
      <c r="EN125" s="158" t="s">
        <v>128</v>
      </c>
      <c r="EO125" s="158" t="s">
        <v>128</v>
      </c>
      <c r="EP125" s="158" t="s">
        <v>128</v>
      </c>
      <c r="EQ125" s="158" t="s">
        <v>128</v>
      </c>
      <c r="ER125" s="158" t="s">
        <v>128</v>
      </c>
      <c r="ES125" s="158" t="s">
        <v>128</v>
      </c>
      <c r="ET125" s="158" t="s">
        <v>128</v>
      </c>
      <c r="EU125" s="158" t="s">
        <v>128</v>
      </c>
      <c r="EV125" s="158" t="s">
        <v>128</v>
      </c>
      <c r="EW125" s="158" t="s">
        <v>128</v>
      </c>
      <c r="EX125" s="158" t="s">
        <v>128</v>
      </c>
      <c r="EY125" s="158" t="s">
        <v>128</v>
      </c>
      <c r="EZ125" s="158" t="s">
        <v>128</v>
      </c>
      <c r="FA125" s="158" t="s">
        <v>128</v>
      </c>
      <c r="FB125" s="158" t="s">
        <v>128</v>
      </c>
      <c r="FC125" s="158" t="s">
        <v>128</v>
      </c>
      <c r="FD125" s="158" t="s">
        <v>128</v>
      </c>
      <c r="FE125" s="158" t="s">
        <v>128</v>
      </c>
      <c r="FF125" s="158" t="s">
        <v>128</v>
      </c>
      <c r="FG125" s="158" t="s">
        <v>128</v>
      </c>
      <c r="FH125" s="158" t="s">
        <v>128</v>
      </c>
      <c r="FI125" s="158" t="s">
        <v>128</v>
      </c>
      <c r="FJ125" s="158" t="s">
        <v>128</v>
      </c>
      <c r="FK125" s="158" t="s">
        <v>128</v>
      </c>
      <c r="FL125" s="158" t="s">
        <v>128</v>
      </c>
      <c r="FM125" s="158" t="s">
        <v>128</v>
      </c>
      <c r="FN125" s="158" t="s">
        <v>128</v>
      </c>
      <c r="FO125" s="158" t="s">
        <v>128</v>
      </c>
      <c r="FP125" s="158" t="s">
        <v>128</v>
      </c>
      <c r="FQ125" s="158" t="s">
        <v>128</v>
      </c>
      <c r="FR125" s="158" t="s">
        <v>128</v>
      </c>
      <c r="FS125" s="158" t="s">
        <v>128</v>
      </c>
      <c r="FT125" s="158" t="s">
        <v>128</v>
      </c>
      <c r="FU125" s="158" t="s">
        <v>128</v>
      </c>
      <c r="FV125" s="158" t="s">
        <v>128</v>
      </c>
      <c r="FW125" s="158" t="s">
        <v>128</v>
      </c>
      <c r="FX125" s="158" t="s">
        <v>128</v>
      </c>
      <c r="FY125" s="158" t="s">
        <v>128</v>
      </c>
      <c r="FZ125" s="158" t="s">
        <v>128</v>
      </c>
      <c r="GA125" s="158" t="s">
        <v>128</v>
      </c>
      <c r="GB125" s="158" t="s">
        <v>128</v>
      </c>
      <c r="GC125" s="158" t="s">
        <v>128</v>
      </c>
      <c r="GD125" s="158" t="s">
        <v>128</v>
      </c>
      <c r="GE125" s="158" t="s">
        <v>128</v>
      </c>
      <c r="GF125" s="158" t="s">
        <v>128</v>
      </c>
      <c r="GG125" s="158" t="s">
        <v>128</v>
      </c>
      <c r="GH125" s="158" t="s">
        <v>128</v>
      </c>
      <c r="GI125" s="158" t="s">
        <v>128</v>
      </c>
      <c r="GJ125" s="158" t="s">
        <v>128</v>
      </c>
      <c r="GK125" s="158" t="s">
        <v>128</v>
      </c>
      <c r="GL125" s="158" t="s">
        <v>128</v>
      </c>
      <c r="GM125" s="158" t="s">
        <v>128</v>
      </c>
      <c r="GN125" s="158" t="s">
        <v>128</v>
      </c>
      <c r="GO125" s="158" t="s">
        <v>128</v>
      </c>
      <c r="GP125" s="158" t="s">
        <v>128</v>
      </c>
      <c r="GQ125" s="158" t="s">
        <v>128</v>
      </c>
      <c r="GR125" s="158" t="s">
        <v>128</v>
      </c>
      <c r="GS125" s="158" t="s">
        <v>128</v>
      </c>
      <c r="GT125" s="158" t="s">
        <v>128</v>
      </c>
      <c r="GU125" s="158" t="s">
        <v>128</v>
      </c>
      <c r="GV125" s="158" t="s">
        <v>128</v>
      </c>
      <c r="GW125" s="158" t="s">
        <v>128</v>
      </c>
      <c r="GX125" s="158" t="s">
        <v>128</v>
      </c>
      <c r="GY125" s="158" t="s">
        <v>128</v>
      </c>
      <c r="GZ125" s="158" t="s">
        <v>128</v>
      </c>
      <c r="HA125" s="158" t="s">
        <v>128</v>
      </c>
      <c r="HB125" s="158" t="s">
        <v>128</v>
      </c>
      <c r="HC125" s="158" t="s">
        <v>128</v>
      </c>
      <c r="HD125" s="158" t="s">
        <v>128</v>
      </c>
      <c r="HE125" s="158" t="s">
        <v>128</v>
      </c>
      <c r="HF125" s="158" t="s">
        <v>128</v>
      </c>
      <c r="HG125" s="158" t="s">
        <v>128</v>
      </c>
      <c r="HH125" s="158" t="s">
        <v>128</v>
      </c>
      <c r="HI125" s="158" t="s">
        <v>128</v>
      </c>
      <c r="HJ125" s="158" t="s">
        <v>128</v>
      </c>
      <c r="HK125" s="158" t="s">
        <v>128</v>
      </c>
      <c r="HL125" s="158" t="s">
        <v>128</v>
      </c>
      <c r="HM125" s="158" t="s">
        <v>128</v>
      </c>
      <c r="HN125" s="158" t="s">
        <v>128</v>
      </c>
      <c r="HO125" s="158" t="s">
        <v>128</v>
      </c>
      <c r="HP125" s="158" t="s">
        <v>128</v>
      </c>
      <c r="HQ125" s="158" t="s">
        <v>128</v>
      </c>
      <c r="HR125" s="158" t="s">
        <v>128</v>
      </c>
      <c r="HS125" s="158" t="s">
        <v>128</v>
      </c>
      <c r="HT125" s="158" t="s">
        <v>128</v>
      </c>
      <c r="HU125" s="158" t="s">
        <v>128</v>
      </c>
      <c r="HV125" s="158" t="s">
        <v>128</v>
      </c>
      <c r="HW125" s="158" t="s">
        <v>128</v>
      </c>
      <c r="HX125" s="158" t="s">
        <v>128</v>
      </c>
      <c r="HY125" s="158" t="s">
        <v>128</v>
      </c>
      <c r="HZ125" s="158" t="s">
        <v>128</v>
      </c>
      <c r="IA125" s="158" t="s">
        <v>128</v>
      </c>
      <c r="IB125" s="158" t="s">
        <v>128</v>
      </c>
      <c r="IC125" s="158" t="s">
        <v>128</v>
      </c>
      <c r="ID125" s="158" t="s">
        <v>128</v>
      </c>
      <c r="IE125" s="158" t="s">
        <v>128</v>
      </c>
      <c r="IF125" s="158" t="s">
        <v>128</v>
      </c>
      <c r="IG125" s="158" t="s">
        <v>128</v>
      </c>
      <c r="IH125" s="158" t="s">
        <v>128</v>
      </c>
      <c r="II125" s="158" t="s">
        <v>128</v>
      </c>
      <c r="IJ125" s="158" t="s">
        <v>128</v>
      </c>
      <c r="IK125" s="158" t="s">
        <v>128</v>
      </c>
      <c r="IL125" s="158" t="s">
        <v>128</v>
      </c>
      <c r="IM125" s="158" t="s">
        <v>128</v>
      </c>
      <c r="IN125" s="158" t="s">
        <v>128</v>
      </c>
      <c r="IO125" s="158" t="s">
        <v>128</v>
      </c>
      <c r="IP125" s="158" t="s">
        <v>128</v>
      </c>
      <c r="IQ125" s="158" t="s">
        <v>128</v>
      </c>
      <c r="IR125" s="158" t="s">
        <v>128</v>
      </c>
      <c r="IS125" s="158" t="s">
        <v>128</v>
      </c>
      <c r="IT125" s="158" t="s">
        <v>128</v>
      </c>
      <c r="IU125" s="158" t="s">
        <v>128</v>
      </c>
      <c r="IV125" s="158" t="s">
        <v>128</v>
      </c>
      <c r="IW125" s="158" t="s">
        <v>128</v>
      </c>
      <c r="IX125" s="158" t="s">
        <v>128</v>
      </c>
      <c r="IY125" s="158" t="s">
        <v>128</v>
      </c>
      <c r="IZ125" s="158" t="s">
        <v>128</v>
      </c>
      <c r="JA125" s="158" t="s">
        <v>128</v>
      </c>
      <c r="JB125" s="158" t="s">
        <v>128</v>
      </c>
      <c r="JC125" s="158" t="s">
        <v>128</v>
      </c>
      <c r="JD125" s="158" t="s">
        <v>128</v>
      </c>
      <c r="JE125" s="158" t="s">
        <v>128</v>
      </c>
      <c r="JF125" s="158" t="s">
        <v>128</v>
      </c>
      <c r="JG125" s="158" t="s">
        <v>128</v>
      </c>
      <c r="JH125" s="158" t="s">
        <v>128</v>
      </c>
      <c r="JI125" s="158" t="s">
        <v>128</v>
      </c>
      <c r="JJ125" s="158" t="s">
        <v>128</v>
      </c>
      <c r="JK125" s="158" t="s">
        <v>128</v>
      </c>
      <c r="JL125" s="158" t="s">
        <v>128</v>
      </c>
      <c r="JM125" s="158" t="s">
        <v>128</v>
      </c>
      <c r="JN125" s="158" t="s">
        <v>128</v>
      </c>
      <c r="JO125" s="158" t="s">
        <v>128</v>
      </c>
      <c r="JP125" s="158" t="s">
        <v>128</v>
      </c>
      <c r="JQ125" s="158" t="s">
        <v>128</v>
      </c>
      <c r="JR125" s="158" t="s">
        <v>128</v>
      </c>
      <c r="JS125" s="158" t="s">
        <v>128</v>
      </c>
      <c r="JT125" s="158" t="s">
        <v>128</v>
      </c>
      <c r="JU125" s="158" t="s">
        <v>128</v>
      </c>
      <c r="JV125" s="158" t="s">
        <v>128</v>
      </c>
      <c r="JW125" s="158" t="s">
        <v>128</v>
      </c>
      <c r="JX125" s="158" t="s">
        <v>128</v>
      </c>
      <c r="JY125" s="158" t="s">
        <v>128</v>
      </c>
      <c r="JZ125" s="158" t="s">
        <v>128</v>
      </c>
      <c r="KA125" s="158" t="s">
        <v>128</v>
      </c>
      <c r="KB125" s="158" t="s">
        <v>128</v>
      </c>
      <c r="KC125" s="158" t="s">
        <v>128</v>
      </c>
      <c r="KD125" s="158" t="s">
        <v>128</v>
      </c>
      <c r="KE125" s="158" t="s">
        <v>128</v>
      </c>
      <c r="KF125" s="158" t="s">
        <v>128</v>
      </c>
      <c r="KG125" s="158" t="s">
        <v>128</v>
      </c>
      <c r="KH125" s="158" t="s">
        <v>128</v>
      </c>
      <c r="KI125" s="158" t="s">
        <v>128</v>
      </c>
      <c r="KJ125" s="158" t="s">
        <v>128</v>
      </c>
      <c r="KK125" s="158" t="s">
        <v>128</v>
      </c>
      <c r="KL125" s="158" t="s">
        <v>128</v>
      </c>
      <c r="KM125" s="158" t="s">
        <v>128</v>
      </c>
      <c r="KN125" s="158" t="s">
        <v>128</v>
      </c>
      <c r="KO125" s="158" t="s">
        <v>128</v>
      </c>
      <c r="KP125" s="158" t="s">
        <v>128</v>
      </c>
      <c r="KQ125" s="158" t="s">
        <v>128</v>
      </c>
      <c r="KR125" s="158" t="s">
        <v>128</v>
      </c>
      <c r="KS125" s="158" t="s">
        <v>128</v>
      </c>
      <c r="KT125" s="158" t="s">
        <v>128</v>
      </c>
      <c r="KU125" s="158" t="s">
        <v>128</v>
      </c>
      <c r="KV125" s="158" t="s">
        <v>128</v>
      </c>
      <c r="KW125" s="158" t="s">
        <v>128</v>
      </c>
      <c r="KX125" s="158" t="s">
        <v>128</v>
      </c>
      <c r="KY125" s="158" t="s">
        <v>128</v>
      </c>
      <c r="KZ125" s="158" t="s">
        <v>128</v>
      </c>
      <c r="LA125" s="158" t="s">
        <v>128</v>
      </c>
      <c r="LB125" s="158" t="s">
        <v>128</v>
      </c>
      <c r="LC125" s="158" t="s">
        <v>128</v>
      </c>
      <c r="LD125" s="158" t="s">
        <v>128</v>
      </c>
      <c r="LE125" s="158" t="s">
        <v>128</v>
      </c>
      <c r="LF125" s="158" t="s">
        <v>128</v>
      </c>
      <c r="LG125" s="158" t="s">
        <v>128</v>
      </c>
      <c r="LH125" s="158" t="s">
        <v>128</v>
      </c>
      <c r="LI125" s="158" t="s">
        <v>128</v>
      </c>
      <c r="LJ125" s="158" t="s">
        <v>128</v>
      </c>
      <c r="LK125" s="158" t="s">
        <v>128</v>
      </c>
      <c r="LL125" s="158" t="s">
        <v>128</v>
      </c>
      <c r="LM125" s="158" t="s">
        <v>128</v>
      </c>
      <c r="LN125" s="158" t="s">
        <v>128</v>
      </c>
      <c r="LO125" s="158" t="s">
        <v>128</v>
      </c>
      <c r="LP125" s="158" t="s">
        <v>128</v>
      </c>
      <c r="LQ125" s="158" t="s">
        <v>128</v>
      </c>
      <c r="LR125" s="158" t="s">
        <v>128</v>
      </c>
      <c r="LS125" s="158" t="s">
        <v>128</v>
      </c>
      <c r="LT125" s="158" t="s">
        <v>128</v>
      </c>
      <c r="LU125" s="158" t="s">
        <v>128</v>
      </c>
      <c r="LV125" s="158" t="s">
        <v>128</v>
      </c>
      <c r="LW125" s="158" t="s">
        <v>128</v>
      </c>
      <c r="LX125" s="158" t="s">
        <v>128</v>
      </c>
      <c r="LY125" s="158" t="s">
        <v>128</v>
      </c>
      <c r="LZ125" s="158" t="s">
        <v>128</v>
      </c>
      <c r="MA125" s="158" t="s">
        <v>128</v>
      </c>
      <c r="MB125" s="158" t="s">
        <v>128</v>
      </c>
      <c r="MC125" s="158" t="s">
        <v>128</v>
      </c>
      <c r="MD125" s="158" t="s">
        <v>128</v>
      </c>
      <c r="ME125" s="158" t="s">
        <v>128</v>
      </c>
      <c r="MF125" s="158" t="s">
        <v>128</v>
      </c>
      <c r="MG125" s="158" t="s">
        <v>128</v>
      </c>
      <c r="MH125" s="158" t="s">
        <v>128</v>
      </c>
      <c r="MI125" s="158" t="s">
        <v>128</v>
      </c>
      <c r="MJ125" s="158" t="s">
        <v>128</v>
      </c>
      <c r="MK125" s="158" t="s">
        <v>128</v>
      </c>
      <c r="ML125" s="158" t="s">
        <v>128</v>
      </c>
      <c r="MM125" s="158" t="s">
        <v>128</v>
      </c>
      <c r="MN125" s="158" t="s">
        <v>128</v>
      </c>
      <c r="MO125" s="158" t="s">
        <v>128</v>
      </c>
      <c r="MP125" s="158" t="s">
        <v>128</v>
      </c>
      <c r="MQ125" s="158" t="s">
        <v>128</v>
      </c>
      <c r="MR125" s="158" t="s">
        <v>128</v>
      </c>
      <c r="MS125" s="158" t="s">
        <v>128</v>
      </c>
      <c r="MT125" s="158" t="s">
        <v>128</v>
      </c>
      <c r="MU125" s="158" t="s">
        <v>128</v>
      </c>
      <c r="MV125" s="158" t="s">
        <v>128</v>
      </c>
      <c r="MW125" s="158" t="s">
        <v>128</v>
      </c>
      <c r="MX125" s="158" t="s">
        <v>128</v>
      </c>
      <c r="MY125" s="158" t="s">
        <v>128</v>
      </c>
      <c r="MZ125" s="158" t="s">
        <v>128</v>
      </c>
      <c r="NA125" s="158" t="s">
        <v>128</v>
      </c>
      <c r="NB125" s="158" t="s">
        <v>128</v>
      </c>
      <c r="NC125" s="158" t="s">
        <v>128</v>
      </c>
      <c r="ND125" s="158" t="s">
        <v>128</v>
      </c>
      <c r="NE125" s="158" t="s">
        <v>128</v>
      </c>
      <c r="NF125" s="158" t="s">
        <v>128</v>
      </c>
      <c r="NG125" s="158" t="s">
        <v>128</v>
      </c>
      <c r="NH125" s="158" t="s">
        <v>128</v>
      </c>
      <c r="NI125" s="158" t="s">
        <v>128</v>
      </c>
      <c r="NJ125" s="158" t="s">
        <v>128</v>
      </c>
      <c r="NK125" s="158" t="s">
        <v>128</v>
      </c>
      <c r="NL125" s="158" t="s">
        <v>128</v>
      </c>
      <c r="NM125" s="158" t="s">
        <v>128</v>
      </c>
      <c r="NN125" s="158" t="s">
        <v>128</v>
      </c>
      <c r="NO125" s="158" t="s">
        <v>128</v>
      </c>
      <c r="NP125" s="158" t="s">
        <v>128</v>
      </c>
      <c r="NQ125" s="158" t="s">
        <v>128</v>
      </c>
      <c r="NR125" s="158" t="s">
        <v>128</v>
      </c>
      <c r="NS125" s="158" t="s">
        <v>128</v>
      </c>
      <c r="NT125" s="158" t="s">
        <v>128</v>
      </c>
      <c r="NU125" s="158" t="s">
        <v>128</v>
      </c>
      <c r="NV125" s="158" t="s">
        <v>128</v>
      </c>
      <c r="NW125" s="158" t="s">
        <v>128</v>
      </c>
      <c r="NX125" s="158" t="s">
        <v>128</v>
      </c>
      <c r="NY125" s="158" t="s">
        <v>128</v>
      </c>
      <c r="NZ125" s="158" t="s">
        <v>128</v>
      </c>
      <c r="OA125" s="158" t="s">
        <v>128</v>
      </c>
      <c r="OB125" s="158" t="s">
        <v>128</v>
      </c>
      <c r="OC125" s="158" t="s">
        <v>128</v>
      </c>
      <c r="OD125" s="158" t="s">
        <v>128</v>
      </c>
      <c r="OE125" s="170" t="s">
        <v>128</v>
      </c>
      <c r="OF125" s="181"/>
      <c r="OG125" s="174">
        <f t="shared" si="451"/>
        <v>32.200000000000003</v>
      </c>
      <c r="OH125" s="66" t="str">
        <f t="shared" si="452"/>
        <v>kg/GJ delivered</v>
      </c>
      <c r="OI125" s="118">
        <f t="shared" si="453"/>
        <v>5.16</v>
      </c>
      <c r="OJ125" s="66" t="str">
        <f t="shared" si="454"/>
        <v>kg/GJ delivered</v>
      </c>
      <c r="OK125" s="66" t="str">
        <f t="shared" si="455"/>
        <v/>
      </c>
      <c r="OL125" s="66" t="str">
        <f t="shared" si="456"/>
        <v/>
      </c>
      <c r="OM125" s="159">
        <f t="shared" si="457"/>
        <v>855</v>
      </c>
      <c r="ON125" s="66" t="str">
        <f t="shared" si="458"/>
        <v>kg/GJ delivered</v>
      </c>
      <c r="OO125" s="118">
        <f t="shared" si="459"/>
        <v>5.19</v>
      </c>
      <c r="OP125" s="66" t="str">
        <f t="shared" si="460"/>
        <v>kg/GJ delivered</v>
      </c>
      <c r="OQ125" s="66" t="str">
        <f t="shared" si="461"/>
        <v/>
      </c>
      <c r="OR125" s="66" t="str">
        <f t="shared" si="462"/>
        <v/>
      </c>
      <c r="OS125" s="66" t="str">
        <f t="shared" si="463"/>
        <v/>
      </c>
      <c r="OT125" s="66" t="str">
        <f t="shared" si="464"/>
        <v/>
      </c>
      <c r="OU125" s="126">
        <f t="shared" si="465"/>
        <v>0.68600000000000005</v>
      </c>
      <c r="OV125" s="66" t="str">
        <f t="shared" si="466"/>
        <v>kg/GJ delivered</v>
      </c>
      <c r="OW125" s="126">
        <f t="shared" si="467"/>
        <v>6.2700000000000006E-2</v>
      </c>
      <c r="OX125" s="66" t="str">
        <f t="shared" si="468"/>
        <v>kg/GJ delivered</v>
      </c>
      <c r="OY125" s="66" t="str">
        <f t="shared" si="469"/>
        <v/>
      </c>
      <c r="OZ125" s="66" t="str">
        <f t="shared" si="470"/>
        <v/>
      </c>
      <c r="PA125" s="66" t="str">
        <f t="shared" si="471"/>
        <v/>
      </c>
      <c r="PB125" s="66" t="str">
        <f t="shared" si="472"/>
        <v/>
      </c>
      <c r="PC125" s="66" t="str">
        <f t="shared" si="473"/>
        <v/>
      </c>
      <c r="PD125" s="66" t="str">
        <f t="shared" si="474"/>
        <v/>
      </c>
      <c r="PE125" s="126">
        <f t="shared" si="475"/>
        <v>0.373</v>
      </c>
      <c r="PF125" s="66" t="str">
        <f t="shared" si="476"/>
        <v>kg/GJ delivered</v>
      </c>
      <c r="PG125" s="66" t="str">
        <f t="shared" si="477"/>
        <v/>
      </c>
      <c r="PH125" s="66" t="str">
        <f t="shared" si="478"/>
        <v/>
      </c>
      <c r="PI125" s="66" t="str">
        <f t="shared" si="479"/>
        <v/>
      </c>
      <c r="PJ125" s="66" t="str">
        <f t="shared" si="480"/>
        <v/>
      </c>
      <c r="PK125" s="160">
        <f t="shared" si="481"/>
        <v>2.1700000000000001E-3</v>
      </c>
      <c r="PL125" s="66" t="str">
        <f t="shared" si="482"/>
        <v>kg/GJ delivered</v>
      </c>
      <c r="PM125" s="160">
        <f t="shared" si="483"/>
        <v>1.2600000000000001E-3</v>
      </c>
      <c r="PN125" s="66" t="str">
        <f t="shared" si="484"/>
        <v>kg/GJ delivered</v>
      </c>
      <c r="PO125" s="160">
        <f t="shared" si="485"/>
        <v>5.9900000000000005E-3</v>
      </c>
      <c r="PP125" s="66" t="str">
        <f t="shared" si="486"/>
        <v>kg/GJ delivered</v>
      </c>
      <c r="PQ125" s="160">
        <f t="shared" si="487"/>
        <v>1.17E-3</v>
      </c>
      <c r="PR125" s="66" t="str">
        <f t="shared" si="488"/>
        <v>kg/GJ delivered</v>
      </c>
      <c r="PS125" s="160">
        <f t="shared" si="489"/>
        <v>1.6200000000000001E-3</v>
      </c>
      <c r="PT125" s="66" t="str">
        <f t="shared" si="490"/>
        <v>kg/GJ delivered</v>
      </c>
      <c r="PU125" s="126">
        <f t="shared" si="491"/>
        <v>0.14599999999999999</v>
      </c>
      <c r="PV125" s="66" t="str">
        <f t="shared" si="492"/>
        <v>kg/GJ delivered</v>
      </c>
      <c r="PW125" s="126">
        <f t="shared" si="493"/>
        <v>4.0399999999999998E-2</v>
      </c>
      <c r="PX125" s="66" t="str">
        <f t="shared" si="494"/>
        <v>kg/GJ delivered</v>
      </c>
      <c r="PY125" s="66" t="str">
        <f t="shared" si="495"/>
        <v/>
      </c>
      <c r="PZ125" s="66" t="str">
        <f t="shared" si="496"/>
        <v/>
      </c>
      <c r="QA125" s="126">
        <f t="shared" si="497"/>
        <v>0.372</v>
      </c>
      <c r="QB125" s="66" t="str">
        <f t="shared" si="498"/>
        <v>kg/GJ delivered</v>
      </c>
      <c r="QC125" s="126">
        <f t="shared" si="499"/>
        <v>0.46099999999999997</v>
      </c>
      <c r="QD125" s="66" t="str">
        <f t="shared" si="500"/>
        <v>kg/GJ delivered</v>
      </c>
      <c r="QE125" s="66" t="str">
        <f t="shared" si="501"/>
        <v/>
      </c>
      <c r="QF125" s="66" t="str">
        <f t="shared" si="502"/>
        <v/>
      </c>
      <c r="QG125" s="126">
        <f t="shared" si="503"/>
        <v>0.13200000000000001</v>
      </c>
      <c r="QH125" s="66" t="str">
        <f t="shared" si="504"/>
        <v>kg/GJ delivered</v>
      </c>
      <c r="QI125" s="126">
        <f t="shared" si="505"/>
        <v>1.06E-2</v>
      </c>
      <c r="QJ125" s="66" t="str">
        <f t="shared" si="506"/>
        <v>kg/GJ delivered</v>
      </c>
      <c r="QK125" s="126">
        <f t="shared" si="507"/>
        <v>1.5599999999999999E-2</v>
      </c>
      <c r="QL125" s="66" t="str">
        <f t="shared" si="508"/>
        <v>kg/GJ delivered</v>
      </c>
      <c r="QM125" s="126">
        <f t="shared" si="509"/>
        <v>1.0300000000000002E-2</v>
      </c>
      <c r="QN125" s="66" t="str">
        <f t="shared" si="510"/>
        <v>kg/GJ delivered</v>
      </c>
      <c r="QO125" s="126">
        <f t="shared" si="511"/>
        <v>1.3199999999999998E-2</v>
      </c>
      <c r="QP125" s="66" t="str">
        <f t="shared" si="512"/>
        <v>kg/GJ delivered</v>
      </c>
      <c r="QQ125" s="160">
        <f t="shared" si="513"/>
        <v>8.9399999999999983E-3</v>
      </c>
      <c r="QR125" s="66" t="str">
        <f t="shared" si="514"/>
        <v>kg/GJ delivered</v>
      </c>
      <c r="QS125" s="160">
        <f t="shared" si="515"/>
        <v>2.0299999999999997E-3</v>
      </c>
      <c r="QT125" s="66" t="str">
        <f t="shared" si="516"/>
        <v>kg/GJ delivered</v>
      </c>
      <c r="QU125" s="160">
        <f t="shared" si="517"/>
        <v>3.3300000000000002E-4</v>
      </c>
      <c r="QV125" s="66" t="str">
        <f t="shared" si="518"/>
        <v>kg/GJ delivered</v>
      </c>
      <c r="QW125" s="160">
        <f t="shared" si="519"/>
        <v>3.2099999999999997E-3</v>
      </c>
      <c r="QX125" s="66" t="str">
        <f t="shared" si="520"/>
        <v>kg/GJ delivered</v>
      </c>
      <c r="QY125" s="126">
        <f t="shared" si="521"/>
        <v>2.2699999999999998E-2</v>
      </c>
      <c r="QZ125" s="66" t="str">
        <f t="shared" si="522"/>
        <v>kg/GJ delivered</v>
      </c>
      <c r="RA125" s="126">
        <f t="shared" si="523"/>
        <v>0.13400000000000001</v>
      </c>
      <c r="RB125" s="66" t="str">
        <f t="shared" si="524"/>
        <v>kg/GJ delivered</v>
      </c>
      <c r="RC125" s="126">
        <f t="shared" si="525"/>
        <v>0.16699999999999998</v>
      </c>
      <c r="RD125" s="66" t="str">
        <f t="shared" si="526"/>
        <v>kg/GJ delivered</v>
      </c>
      <c r="RE125" s="126">
        <f t="shared" si="527"/>
        <v>2.24E-2</v>
      </c>
      <c r="RF125" s="66" t="str">
        <f t="shared" si="528"/>
        <v>kg/GJ delivered</v>
      </c>
      <c r="RG125" s="160">
        <f t="shared" si="529"/>
        <v>8.5700000000000001E-4</v>
      </c>
      <c r="RH125" s="66" t="str">
        <f t="shared" si="530"/>
        <v>kg/GJ delivered</v>
      </c>
      <c r="RI125" s="130">
        <f t="shared" si="531"/>
        <v>13.22360174171275</v>
      </c>
      <c r="RJ125" s="66" t="str">
        <f t="shared" si="532"/>
        <v>kg/GJ delivered</v>
      </c>
      <c r="RK125" s="66" t="str">
        <f t="shared" si="533"/>
        <v/>
      </c>
      <c r="RL125" s="66" t="str">
        <f t="shared" si="534"/>
        <v/>
      </c>
      <c r="RM125" s="160">
        <f t="shared" si="535"/>
        <v>4.3899999999999998E-3</v>
      </c>
      <c r="RN125" s="66" t="str">
        <f t="shared" si="536"/>
        <v>kg/GJ delivered</v>
      </c>
      <c r="RO125" s="126">
        <f t="shared" si="537"/>
        <v>3.73E-2</v>
      </c>
      <c r="RP125" s="66" t="str">
        <f t="shared" si="538"/>
        <v>kg/GJ delivered</v>
      </c>
      <c r="RQ125" s="160">
        <f t="shared" si="539"/>
        <v>5.8999999999999999E-3</v>
      </c>
      <c r="RR125" s="66" t="str">
        <f t="shared" si="540"/>
        <v>kg/GJ delivered</v>
      </c>
      <c r="RS125" s="160">
        <f t="shared" si="541"/>
        <v>1.14E-3</v>
      </c>
      <c r="RT125" s="66" t="str">
        <f t="shared" si="542"/>
        <v>kg/GJ delivered</v>
      </c>
      <c r="RU125" s="160">
        <f t="shared" si="543"/>
        <v>3.5999999999999997E-4</v>
      </c>
      <c r="RV125" s="66" t="str">
        <f t="shared" si="544"/>
        <v>kg/GJ delivered</v>
      </c>
      <c r="RW125" s="160">
        <f t="shared" si="545"/>
        <v>2.9499999999999999E-3</v>
      </c>
      <c r="RX125" s="66" t="str">
        <f t="shared" si="546"/>
        <v>kg/GJ delivered</v>
      </c>
      <c r="RY125" s="160">
        <f t="shared" si="547"/>
        <v>2.6900000000000001E-3</v>
      </c>
      <c r="RZ125" s="66" t="str">
        <f t="shared" si="548"/>
        <v>kg/GJ delivered</v>
      </c>
      <c r="SA125" s="160">
        <f t="shared" si="549"/>
        <v>2.5400000000000002E-3</v>
      </c>
      <c r="SB125" s="66" t="str">
        <f t="shared" si="550"/>
        <v>kg/GJ delivered</v>
      </c>
      <c r="SC125" s="160">
        <f t="shared" si="551"/>
        <v>8.9899999999999997E-3</v>
      </c>
      <c r="SD125" s="66" t="str">
        <f t="shared" si="552"/>
        <v>kg/GJ delivered</v>
      </c>
      <c r="SE125" s="160">
        <f t="shared" si="553"/>
        <v>4.360000000000001E-3</v>
      </c>
      <c r="SF125" s="66" t="str">
        <f t="shared" si="554"/>
        <v>kg/GJ delivered</v>
      </c>
      <c r="SG125" s="160">
        <f t="shared" si="555"/>
        <v>1.34E-4</v>
      </c>
      <c r="SH125" s="66" t="str">
        <f t="shared" si="556"/>
        <v>kg/GJ delivered</v>
      </c>
      <c r="SI125" s="160">
        <f t="shared" si="557"/>
        <v>1.8700000000000001E-3</v>
      </c>
      <c r="SJ125" s="66" t="str">
        <f t="shared" si="558"/>
        <v>kg/GJ delivered</v>
      </c>
      <c r="SK125" s="160">
        <f t="shared" si="559"/>
        <v>3.3800000000000003E-4</v>
      </c>
      <c r="SL125" s="66" t="str">
        <f t="shared" si="560"/>
        <v>kg/GJ delivered</v>
      </c>
      <c r="SM125" s="160">
        <f t="shared" si="561"/>
        <v>2.3499999999999997E-4</v>
      </c>
      <c r="SN125" s="66" t="str">
        <f t="shared" si="562"/>
        <v>kg/GJ delivered</v>
      </c>
      <c r="SO125" s="160">
        <f t="shared" si="563"/>
        <v>2.9999999999999997E-4</v>
      </c>
      <c r="SP125" s="66" t="str">
        <f t="shared" si="564"/>
        <v>kg/GJ delivered</v>
      </c>
      <c r="SQ125" s="160">
        <f t="shared" si="565"/>
        <v>1.4399999999999999E-3</v>
      </c>
      <c r="SR125" s="66" t="str">
        <f t="shared" si="566"/>
        <v>kg/GJ delivered</v>
      </c>
      <c r="SS125" s="66" t="str">
        <f t="shared" si="567"/>
        <v/>
      </c>
      <c r="ST125" s="66" t="str">
        <f t="shared" si="568"/>
        <v/>
      </c>
      <c r="SU125" s="160">
        <f t="shared" si="569"/>
        <v>1.31E-3</v>
      </c>
      <c r="SV125" s="66" t="str">
        <f t="shared" si="570"/>
        <v>kg/GJ delivered</v>
      </c>
      <c r="SW125" s="160">
        <f t="shared" si="571"/>
        <v>2.2900000000000001E-4</v>
      </c>
      <c r="SX125" s="66" t="str">
        <f t="shared" si="572"/>
        <v>kg/GJ delivered</v>
      </c>
      <c r="SY125" s="66" t="str">
        <f t="shared" si="573"/>
        <v/>
      </c>
      <c r="SZ125" s="66" t="str">
        <f t="shared" si="574"/>
        <v/>
      </c>
      <c r="TA125" s="66" t="str">
        <f t="shared" si="575"/>
        <v/>
      </c>
      <c r="TB125" s="66" t="str">
        <f t="shared" si="576"/>
        <v/>
      </c>
      <c r="TC125" s="66" t="str">
        <f t="shared" si="577"/>
        <v/>
      </c>
      <c r="TD125" s="66" t="str">
        <f t="shared" si="578"/>
        <v/>
      </c>
      <c r="TE125" s="66" t="str">
        <f t="shared" si="579"/>
        <v/>
      </c>
      <c r="TF125" s="66" t="str">
        <f t="shared" si="580"/>
        <v/>
      </c>
      <c r="TG125" s="66" t="str">
        <f t="shared" si="581"/>
        <v/>
      </c>
      <c r="TH125" s="66" t="str">
        <f t="shared" si="582"/>
        <v/>
      </c>
      <c r="TI125" s="66" t="str">
        <f t="shared" si="583"/>
        <v/>
      </c>
      <c r="TJ125" s="66" t="str">
        <f t="shared" si="584"/>
        <v/>
      </c>
      <c r="TK125" s="66" t="str">
        <f t="shared" si="585"/>
        <v/>
      </c>
      <c r="TL125" s="66" t="str">
        <f t="shared" si="586"/>
        <v/>
      </c>
      <c r="TM125" s="66" t="str">
        <f t="shared" si="587"/>
        <v/>
      </c>
      <c r="TN125" s="66" t="str">
        <f t="shared" si="588"/>
        <v/>
      </c>
      <c r="TO125" s="66" t="str">
        <f t="shared" si="589"/>
        <v/>
      </c>
      <c r="TP125" s="66" t="str">
        <f t="shared" si="590"/>
        <v/>
      </c>
      <c r="TQ125" s="66" t="str">
        <f t="shared" si="591"/>
        <v/>
      </c>
      <c r="TR125" s="66" t="str">
        <f t="shared" si="592"/>
        <v/>
      </c>
      <c r="TS125" s="66" t="str">
        <f t="shared" si="593"/>
        <v/>
      </c>
      <c r="TT125" s="66" t="str">
        <f t="shared" si="594"/>
        <v/>
      </c>
      <c r="TU125" s="66" t="str">
        <f t="shared" si="595"/>
        <v/>
      </c>
      <c r="TV125" s="66" t="str">
        <f t="shared" si="596"/>
        <v/>
      </c>
      <c r="TW125" s="66" t="str">
        <f t="shared" si="597"/>
        <v/>
      </c>
      <c r="TX125" s="66" t="str">
        <f t="shared" si="598"/>
        <v/>
      </c>
      <c r="TY125" s="66" t="str">
        <f t="shared" si="599"/>
        <v/>
      </c>
      <c r="TZ125" s="66" t="str">
        <f t="shared" si="600"/>
        <v/>
      </c>
      <c r="UA125" s="66" t="str">
        <f t="shared" si="601"/>
        <v/>
      </c>
      <c r="UB125" s="66" t="str">
        <f t="shared" si="602"/>
        <v/>
      </c>
      <c r="UC125" s="66" t="str">
        <f t="shared" si="603"/>
        <v/>
      </c>
      <c r="UD125" s="66" t="str">
        <f t="shared" si="604"/>
        <v/>
      </c>
      <c r="UE125" s="66" t="str">
        <f t="shared" si="605"/>
        <v/>
      </c>
      <c r="UF125" s="66" t="str">
        <f t="shared" si="606"/>
        <v/>
      </c>
      <c r="UG125" s="66" t="str">
        <f t="shared" si="607"/>
        <v/>
      </c>
      <c r="UH125" s="66" t="str">
        <f t="shared" si="608"/>
        <v/>
      </c>
      <c r="UI125" s="66" t="str">
        <f t="shared" si="609"/>
        <v/>
      </c>
      <c r="UJ125" s="66" t="str">
        <f t="shared" si="610"/>
        <v/>
      </c>
      <c r="UK125" s="66" t="str">
        <f t="shared" si="611"/>
        <v/>
      </c>
      <c r="UL125" s="66" t="str">
        <f t="shared" si="612"/>
        <v/>
      </c>
      <c r="UM125" s="66" t="str">
        <f t="shared" si="613"/>
        <v/>
      </c>
      <c r="UN125" s="66" t="str">
        <f t="shared" si="614"/>
        <v/>
      </c>
      <c r="UO125" s="66" t="str">
        <f t="shared" si="615"/>
        <v/>
      </c>
      <c r="UP125" s="66" t="str">
        <f t="shared" si="616"/>
        <v/>
      </c>
      <c r="UQ125" s="66" t="str">
        <f t="shared" si="617"/>
        <v/>
      </c>
      <c r="UR125" s="66" t="str">
        <f t="shared" si="618"/>
        <v/>
      </c>
      <c r="US125" s="66" t="str">
        <f t="shared" si="619"/>
        <v/>
      </c>
      <c r="UT125" s="66" t="str">
        <f t="shared" si="620"/>
        <v/>
      </c>
      <c r="UU125" s="66" t="str">
        <f t="shared" si="621"/>
        <v/>
      </c>
      <c r="UV125" s="66" t="str">
        <f t="shared" si="622"/>
        <v/>
      </c>
      <c r="UW125" s="66" t="str">
        <f t="shared" si="623"/>
        <v/>
      </c>
      <c r="UX125" s="66" t="str">
        <f t="shared" si="624"/>
        <v/>
      </c>
      <c r="UY125" s="66" t="str">
        <f t="shared" si="625"/>
        <v/>
      </c>
      <c r="UZ125" s="66" t="str">
        <f t="shared" si="626"/>
        <v/>
      </c>
      <c r="VA125" s="66" t="str">
        <f t="shared" si="627"/>
        <v/>
      </c>
      <c r="VB125" s="66" t="str">
        <f t="shared" si="628"/>
        <v/>
      </c>
      <c r="VC125" s="66" t="str">
        <f t="shared" si="629"/>
        <v/>
      </c>
      <c r="VD125" s="66" t="str">
        <f t="shared" si="630"/>
        <v/>
      </c>
      <c r="VE125" s="66" t="str">
        <f t="shared" si="631"/>
        <v/>
      </c>
      <c r="VF125" s="66" t="str">
        <f t="shared" si="632"/>
        <v/>
      </c>
      <c r="VG125" s="66" t="str">
        <f t="shared" si="633"/>
        <v/>
      </c>
      <c r="VH125" s="66" t="str">
        <f t="shared" si="634"/>
        <v/>
      </c>
      <c r="VI125" s="66" t="str">
        <f t="shared" si="635"/>
        <v/>
      </c>
      <c r="VJ125" s="66" t="str">
        <f t="shared" si="636"/>
        <v/>
      </c>
      <c r="VK125" s="66" t="str">
        <f t="shared" si="637"/>
        <v/>
      </c>
      <c r="VL125" s="66" t="str">
        <f t="shared" si="638"/>
        <v/>
      </c>
      <c r="VM125" s="66" t="str">
        <f t="shared" si="639"/>
        <v/>
      </c>
      <c r="VN125" s="66" t="str">
        <f t="shared" si="640"/>
        <v/>
      </c>
      <c r="VO125" s="66" t="str">
        <f t="shared" si="641"/>
        <v/>
      </c>
      <c r="VP125" s="66" t="str">
        <f t="shared" si="642"/>
        <v/>
      </c>
      <c r="VQ125" s="66" t="str">
        <f t="shared" si="643"/>
        <v/>
      </c>
      <c r="VR125" s="66" t="str">
        <f t="shared" si="644"/>
        <v/>
      </c>
      <c r="VS125" s="66" t="str">
        <f t="shared" si="645"/>
        <v/>
      </c>
      <c r="VT125" s="66" t="str">
        <f t="shared" si="646"/>
        <v/>
      </c>
      <c r="VU125" s="66" t="str">
        <f t="shared" si="647"/>
        <v/>
      </c>
      <c r="VV125" s="66" t="str">
        <f t="shared" si="648"/>
        <v/>
      </c>
      <c r="VW125" s="66" t="str">
        <f t="shared" si="649"/>
        <v/>
      </c>
      <c r="VX125" s="66" t="str">
        <f t="shared" si="650"/>
        <v/>
      </c>
      <c r="VY125" s="66" t="str">
        <f t="shared" si="651"/>
        <v/>
      </c>
      <c r="VZ125" s="66" t="str">
        <f t="shared" si="652"/>
        <v/>
      </c>
      <c r="WA125" s="66" t="str">
        <f t="shared" si="653"/>
        <v/>
      </c>
      <c r="WB125" s="66" t="str">
        <f t="shared" si="654"/>
        <v/>
      </c>
      <c r="WC125" s="66" t="str">
        <f t="shared" si="655"/>
        <v/>
      </c>
      <c r="WD125" s="66" t="str">
        <f t="shared" si="656"/>
        <v/>
      </c>
      <c r="WE125" s="66" t="str">
        <f t="shared" si="657"/>
        <v/>
      </c>
      <c r="WF125" s="66" t="str">
        <f t="shared" si="658"/>
        <v/>
      </c>
      <c r="WG125" s="66" t="str">
        <f t="shared" si="659"/>
        <v/>
      </c>
      <c r="WH125" s="66" t="str">
        <f t="shared" si="660"/>
        <v/>
      </c>
      <c r="WI125" s="66" t="str">
        <f t="shared" si="661"/>
        <v/>
      </c>
      <c r="WJ125" s="66" t="str">
        <f t="shared" si="662"/>
        <v/>
      </c>
      <c r="WK125" s="66" t="str">
        <f t="shared" si="663"/>
        <v/>
      </c>
      <c r="WL125" s="66" t="str">
        <f t="shared" si="664"/>
        <v/>
      </c>
      <c r="WM125" s="66" t="str">
        <f t="shared" si="665"/>
        <v/>
      </c>
      <c r="WN125" s="66" t="str">
        <f t="shared" si="666"/>
        <v/>
      </c>
      <c r="WO125" s="66" t="str">
        <f t="shared" si="667"/>
        <v/>
      </c>
      <c r="WP125" s="66" t="str">
        <f t="shared" si="668"/>
        <v/>
      </c>
      <c r="WQ125" s="66" t="str">
        <f t="shared" si="669"/>
        <v/>
      </c>
      <c r="WR125" s="66" t="str">
        <f t="shared" si="670"/>
        <v/>
      </c>
      <c r="WS125" s="66" t="str">
        <f t="shared" si="671"/>
        <v/>
      </c>
      <c r="WT125" s="66" t="str">
        <f t="shared" si="672"/>
        <v/>
      </c>
      <c r="WU125" s="66" t="str">
        <f t="shared" si="673"/>
        <v/>
      </c>
      <c r="WV125" s="66" t="str">
        <f t="shared" si="674"/>
        <v/>
      </c>
      <c r="WW125" s="66" t="str">
        <f t="shared" si="675"/>
        <v/>
      </c>
      <c r="WX125" s="66" t="str">
        <f t="shared" si="676"/>
        <v/>
      </c>
      <c r="WY125" s="66" t="str">
        <f t="shared" si="677"/>
        <v/>
      </c>
      <c r="WZ125" s="66" t="str">
        <f t="shared" si="678"/>
        <v/>
      </c>
      <c r="XA125" s="66" t="str">
        <f t="shared" si="679"/>
        <v/>
      </c>
      <c r="XB125" s="66" t="str">
        <f t="shared" si="680"/>
        <v/>
      </c>
      <c r="XC125" s="66" t="str">
        <f t="shared" si="681"/>
        <v/>
      </c>
      <c r="XD125" s="66" t="str">
        <f t="shared" si="682"/>
        <v/>
      </c>
      <c r="XE125" s="66" t="str">
        <f t="shared" si="683"/>
        <v/>
      </c>
      <c r="XF125" s="66" t="str">
        <f t="shared" si="684"/>
        <v/>
      </c>
      <c r="XG125" s="66" t="str">
        <f t="shared" si="685"/>
        <v/>
      </c>
      <c r="XH125" s="66" t="str">
        <f t="shared" si="686"/>
        <v/>
      </c>
      <c r="XI125" s="66" t="str">
        <f t="shared" si="687"/>
        <v/>
      </c>
      <c r="XJ125" s="66" t="str">
        <f t="shared" si="688"/>
        <v/>
      </c>
      <c r="XK125" s="66" t="str">
        <f t="shared" si="689"/>
        <v/>
      </c>
      <c r="XL125" s="66" t="str">
        <f t="shared" si="690"/>
        <v/>
      </c>
      <c r="XM125" s="66" t="str">
        <f t="shared" si="691"/>
        <v/>
      </c>
      <c r="XN125" s="66" t="str">
        <f t="shared" si="692"/>
        <v/>
      </c>
      <c r="XO125" s="66" t="str">
        <f t="shared" si="693"/>
        <v/>
      </c>
      <c r="XP125" s="66" t="str">
        <f t="shared" si="694"/>
        <v/>
      </c>
      <c r="XQ125" s="66" t="str">
        <f t="shared" si="695"/>
        <v/>
      </c>
      <c r="XR125" s="66" t="str">
        <f t="shared" si="696"/>
        <v/>
      </c>
      <c r="XS125" s="66" t="str">
        <f t="shared" si="697"/>
        <v/>
      </c>
      <c r="XT125" s="66" t="str">
        <f t="shared" si="698"/>
        <v/>
      </c>
      <c r="XU125" s="66" t="str">
        <f t="shared" si="699"/>
        <v/>
      </c>
      <c r="XV125" s="66" t="str">
        <f t="shared" si="700"/>
        <v/>
      </c>
      <c r="XW125" s="66" t="str">
        <f t="shared" si="701"/>
        <v/>
      </c>
      <c r="XX125" s="66" t="str">
        <f t="shared" si="702"/>
        <v/>
      </c>
      <c r="XY125" s="66" t="str">
        <f t="shared" si="703"/>
        <v/>
      </c>
      <c r="XZ125" s="66" t="str">
        <f t="shared" si="704"/>
        <v/>
      </c>
      <c r="YA125" s="66" t="str">
        <f t="shared" si="705"/>
        <v/>
      </c>
      <c r="YB125" s="66" t="str">
        <f t="shared" si="706"/>
        <v/>
      </c>
      <c r="YC125" s="66" t="str">
        <f t="shared" si="707"/>
        <v/>
      </c>
      <c r="YD125" s="66" t="str">
        <f t="shared" si="708"/>
        <v/>
      </c>
      <c r="YE125" s="66" t="str">
        <f t="shared" si="709"/>
        <v/>
      </c>
      <c r="YF125" s="66" t="str">
        <f t="shared" si="710"/>
        <v/>
      </c>
      <c r="YG125" s="66" t="str">
        <f t="shared" si="711"/>
        <v/>
      </c>
      <c r="YH125" s="66" t="str">
        <f t="shared" si="712"/>
        <v/>
      </c>
      <c r="YI125" s="66" t="str">
        <f t="shared" si="713"/>
        <v/>
      </c>
      <c r="YJ125" s="66" t="str">
        <f t="shared" si="714"/>
        <v/>
      </c>
      <c r="YK125" s="66" t="str">
        <f t="shared" si="715"/>
        <v/>
      </c>
      <c r="YL125" s="66" t="str">
        <f t="shared" si="716"/>
        <v/>
      </c>
      <c r="YM125" s="66" t="str">
        <f t="shared" si="717"/>
        <v/>
      </c>
      <c r="YN125" s="66" t="str">
        <f t="shared" si="718"/>
        <v/>
      </c>
      <c r="YO125" s="66" t="str">
        <f t="shared" si="719"/>
        <v/>
      </c>
      <c r="YP125" s="66" t="str">
        <f t="shared" si="720"/>
        <v/>
      </c>
      <c r="YQ125" s="66" t="str">
        <f t="shared" si="721"/>
        <v/>
      </c>
      <c r="YR125" s="66" t="str">
        <f t="shared" si="722"/>
        <v/>
      </c>
      <c r="YS125" s="66" t="str">
        <f t="shared" si="723"/>
        <v/>
      </c>
      <c r="YT125" s="66" t="str">
        <f t="shared" si="724"/>
        <v/>
      </c>
      <c r="YU125" s="66" t="str">
        <f t="shared" si="725"/>
        <v/>
      </c>
      <c r="YV125" s="66" t="str">
        <f t="shared" si="726"/>
        <v/>
      </c>
      <c r="YW125" s="66" t="str">
        <f t="shared" si="727"/>
        <v/>
      </c>
      <c r="YX125" s="66" t="str">
        <f t="shared" si="728"/>
        <v/>
      </c>
      <c r="YY125" s="66" t="str">
        <f t="shared" si="729"/>
        <v/>
      </c>
      <c r="YZ125" s="66" t="str">
        <f t="shared" si="730"/>
        <v/>
      </c>
      <c r="ZA125" s="66" t="str">
        <f t="shared" si="731"/>
        <v/>
      </c>
      <c r="ZB125" s="66" t="str">
        <f t="shared" si="732"/>
        <v/>
      </c>
      <c r="ZC125" s="66" t="str">
        <f t="shared" si="733"/>
        <v/>
      </c>
      <c r="ZD125" s="66" t="str">
        <f t="shared" si="734"/>
        <v/>
      </c>
      <c r="ZE125" s="66" t="str">
        <f t="shared" si="735"/>
        <v/>
      </c>
      <c r="ZF125" s="66" t="str">
        <f t="shared" si="736"/>
        <v/>
      </c>
      <c r="ZG125" s="66" t="str">
        <f t="shared" si="737"/>
        <v/>
      </c>
      <c r="ZH125" s="66" t="str">
        <f t="shared" si="738"/>
        <v/>
      </c>
      <c r="ZI125" s="66" t="str">
        <f t="shared" si="739"/>
        <v/>
      </c>
      <c r="ZJ125" s="66" t="str">
        <f t="shared" si="740"/>
        <v/>
      </c>
      <c r="ZK125" s="66" t="str">
        <f t="shared" si="741"/>
        <v/>
      </c>
      <c r="ZL125" s="66" t="str">
        <f t="shared" si="742"/>
        <v/>
      </c>
      <c r="ZM125" s="66" t="str">
        <f t="shared" si="743"/>
        <v/>
      </c>
      <c r="ZN125" s="66" t="str">
        <f t="shared" si="744"/>
        <v/>
      </c>
      <c r="ZO125" s="66" t="str">
        <f t="shared" si="745"/>
        <v/>
      </c>
      <c r="ZP125" s="66" t="str">
        <f t="shared" si="746"/>
        <v/>
      </c>
      <c r="ZQ125" s="66" t="str">
        <f t="shared" si="747"/>
        <v/>
      </c>
      <c r="ZR125" s="66" t="str">
        <f t="shared" si="748"/>
        <v/>
      </c>
      <c r="ZS125" s="66" t="str">
        <f t="shared" si="749"/>
        <v/>
      </c>
      <c r="ZT125" s="66" t="str">
        <f t="shared" si="750"/>
        <v/>
      </c>
      <c r="ZU125" s="66" t="str">
        <f t="shared" si="751"/>
        <v/>
      </c>
      <c r="ZV125" s="66" t="str">
        <f t="shared" si="752"/>
        <v/>
      </c>
      <c r="ZW125" s="66" t="str">
        <f t="shared" si="753"/>
        <v/>
      </c>
      <c r="ZX125" s="66" t="str">
        <f t="shared" si="754"/>
        <v/>
      </c>
      <c r="ZY125" s="66" t="str">
        <f t="shared" si="755"/>
        <v/>
      </c>
      <c r="ZZ125" s="66" t="str">
        <f t="shared" si="756"/>
        <v/>
      </c>
      <c r="AAA125" s="66" t="str">
        <f t="shared" si="757"/>
        <v/>
      </c>
      <c r="AAB125" s="66" t="str">
        <f t="shared" si="758"/>
        <v/>
      </c>
      <c r="AAC125" s="66" t="str">
        <f t="shared" si="759"/>
        <v/>
      </c>
      <c r="AAD125" s="66" t="str">
        <f t="shared" si="760"/>
        <v/>
      </c>
      <c r="AAE125" s="66" t="str">
        <f t="shared" si="761"/>
        <v/>
      </c>
      <c r="AAF125" s="66" t="str">
        <f t="shared" si="762"/>
        <v/>
      </c>
      <c r="AAG125" s="66" t="str">
        <f t="shared" si="763"/>
        <v/>
      </c>
      <c r="AAH125" s="66" t="str">
        <f t="shared" si="764"/>
        <v/>
      </c>
      <c r="AAI125" s="66" t="str">
        <f t="shared" si="765"/>
        <v/>
      </c>
      <c r="AAJ125" s="66" t="str">
        <f t="shared" si="766"/>
        <v/>
      </c>
      <c r="AAK125" s="66" t="str">
        <f t="shared" si="767"/>
        <v/>
      </c>
      <c r="AAL125" s="66" t="str">
        <f t="shared" si="768"/>
        <v/>
      </c>
      <c r="AAM125" s="66" t="str">
        <f t="shared" si="769"/>
        <v/>
      </c>
      <c r="AAN125" s="66" t="str">
        <f t="shared" si="770"/>
        <v/>
      </c>
      <c r="AAO125" s="66" t="str">
        <f t="shared" si="771"/>
        <v/>
      </c>
      <c r="AAP125" s="66" t="str">
        <f t="shared" si="772"/>
        <v/>
      </c>
      <c r="AAQ125" s="66" t="str">
        <f t="shared" si="773"/>
        <v/>
      </c>
      <c r="AAR125" s="66" t="str">
        <f t="shared" si="774"/>
        <v/>
      </c>
      <c r="AAS125" s="66" t="str">
        <f t="shared" si="775"/>
        <v/>
      </c>
      <c r="AAT125" s="66" t="str">
        <f t="shared" si="776"/>
        <v/>
      </c>
      <c r="AAU125" s="66" t="str">
        <f t="shared" si="777"/>
        <v/>
      </c>
      <c r="AAV125" s="66" t="str">
        <f t="shared" si="778"/>
        <v/>
      </c>
      <c r="AAW125" s="66" t="str">
        <f t="shared" si="779"/>
        <v/>
      </c>
      <c r="AAX125" s="66" t="str">
        <f t="shared" si="780"/>
        <v/>
      </c>
      <c r="AAY125" s="66" t="str">
        <f t="shared" si="781"/>
        <v/>
      </c>
      <c r="AAZ125" s="66" t="str">
        <f t="shared" si="782"/>
        <v/>
      </c>
      <c r="ABA125" s="66" t="str">
        <f t="shared" si="783"/>
        <v/>
      </c>
      <c r="ABB125" s="66" t="str">
        <f t="shared" si="784"/>
        <v/>
      </c>
      <c r="ABC125" s="66" t="str">
        <f t="shared" si="785"/>
        <v/>
      </c>
      <c r="ABD125" s="66" t="str">
        <f t="shared" si="786"/>
        <v/>
      </c>
      <c r="ABE125" s="66" t="str">
        <f t="shared" si="787"/>
        <v/>
      </c>
      <c r="ABF125" s="66" t="str">
        <f t="shared" si="788"/>
        <v/>
      </c>
      <c r="ABG125" s="66" t="str">
        <f t="shared" si="789"/>
        <v/>
      </c>
      <c r="ABH125" s="66" t="str">
        <f t="shared" si="790"/>
        <v/>
      </c>
      <c r="ABI125" s="66" t="str">
        <f t="shared" si="791"/>
        <v/>
      </c>
      <c r="ABJ125" s="66" t="str">
        <f t="shared" si="792"/>
        <v/>
      </c>
      <c r="ABK125" s="66" t="str">
        <f t="shared" si="793"/>
        <v/>
      </c>
      <c r="ABL125" s="66" t="str">
        <f t="shared" si="794"/>
        <v/>
      </c>
      <c r="ABM125" s="66" t="str">
        <f t="shared" si="795"/>
        <v/>
      </c>
      <c r="ABN125" s="66" t="str">
        <f t="shared" si="796"/>
        <v/>
      </c>
      <c r="ABO125" s="66" t="str">
        <f t="shared" si="797"/>
        <v/>
      </c>
      <c r="ABP125" s="66" t="str">
        <f t="shared" si="798"/>
        <v/>
      </c>
      <c r="ABQ125" s="66" t="str">
        <f t="shared" si="799"/>
        <v/>
      </c>
      <c r="ABR125" s="66" t="str">
        <f t="shared" si="800"/>
        <v/>
      </c>
      <c r="ABS125" s="66" t="str">
        <f t="shared" si="801"/>
        <v/>
      </c>
      <c r="ABT125" s="66" t="str">
        <f t="shared" si="802"/>
        <v/>
      </c>
      <c r="ABU125" s="66" t="str">
        <f t="shared" si="803"/>
        <v/>
      </c>
      <c r="ABV125" s="66" t="str">
        <f t="shared" si="804"/>
        <v/>
      </c>
      <c r="ABW125" s="66" t="str">
        <f t="shared" si="805"/>
        <v/>
      </c>
      <c r="ABX125" s="66" t="str">
        <f t="shared" si="806"/>
        <v/>
      </c>
      <c r="ABY125" s="66" t="str">
        <f t="shared" si="807"/>
        <v/>
      </c>
      <c r="ABZ125" s="66" t="str">
        <f t="shared" si="808"/>
        <v/>
      </c>
      <c r="ACA125" s="66" t="str">
        <f t="shared" si="809"/>
        <v/>
      </c>
      <c r="ACB125" s="66" t="str">
        <f t="shared" si="810"/>
        <v/>
      </c>
      <c r="ACC125" s="66" t="str">
        <f t="shared" si="811"/>
        <v/>
      </c>
      <c r="ACD125" s="66" t="str">
        <f t="shared" si="812"/>
        <v/>
      </c>
      <c r="ACE125" s="66" t="str">
        <f t="shared" si="813"/>
        <v/>
      </c>
      <c r="ACF125" s="66" t="str">
        <f t="shared" si="814"/>
        <v/>
      </c>
      <c r="ACG125" s="66" t="str">
        <f t="shared" si="815"/>
        <v/>
      </c>
      <c r="ACH125" s="66" t="str">
        <f t="shared" si="816"/>
        <v/>
      </c>
      <c r="ACI125" s="66" t="str">
        <f t="shared" si="817"/>
        <v/>
      </c>
      <c r="ACJ125" s="66" t="str">
        <f t="shared" si="818"/>
        <v/>
      </c>
      <c r="ACK125" s="66" t="str">
        <f t="shared" si="819"/>
        <v/>
      </c>
      <c r="ACL125" s="66" t="str">
        <f t="shared" si="820"/>
        <v/>
      </c>
      <c r="ACM125" s="66" t="str">
        <f t="shared" ref="ACM125:ACN125" si="883">IF(AND(ACS$3="Unit", ACL125=""), "", IF(AND(ACS$3="Unit", ACL125="-"),"", IF(ACS$3="Unit", "kg/GJ delivered", IF(AND(NY125&lt;&gt;"", NY125&lt;&gt;"-", NX125="-"),"", IF($H125="","", IF(NX125="nd", "",IF(NX125="&lt;n.a.&gt;", "", IF(NY125="#/MJ", "", IF(NY125="kg/GJ delivered",NX125,IF(NY125="g/MJ delivered",NX125,IF(NY125="kg/MJ delivered",NX125*1000,IF(NY125="mg/MJ delivered",NX125/1000,IF(NY125="g/kg",((NX125)*(1/$I125)*(1/$H125)),IF(NY125="mg/kg",((NX125/1000)*(1/$I125)*(1/$H125)),IF(NY125="mg/MJ delivered",NX125/1000,IF(NY125="-","","Error"))))))))))))))))</f>
        <v/>
      </c>
      <c r="ACN125" s="66" t="str">
        <f t="shared" si="883"/>
        <v/>
      </c>
      <c r="ACO125" s="66" t="str">
        <f t="shared" si="822"/>
        <v/>
      </c>
      <c r="ACP125" s="66" t="str">
        <f t="shared" si="823"/>
        <v/>
      </c>
      <c r="ACQ125" s="66" t="str">
        <f t="shared" si="824"/>
        <v/>
      </c>
      <c r="ACR125" s="66" t="str">
        <f t="shared" si="825"/>
        <v/>
      </c>
      <c r="ACS125" s="66" t="str">
        <f t="shared" si="826"/>
        <v/>
      </c>
      <c r="ACT125" s="66" t="str">
        <f t="shared" si="827"/>
        <v/>
      </c>
    </row>
    <row r="126" spans="2:774" ht="15.75" customHeight="1" x14ac:dyDescent="0.25">
      <c r="B126" s="66">
        <v>60</v>
      </c>
      <c r="C126" s="66" t="s">
        <v>277</v>
      </c>
      <c r="D126" s="66" t="s">
        <v>263</v>
      </c>
      <c r="E126" s="156" t="s">
        <v>275</v>
      </c>
      <c r="F126" s="66" t="s">
        <v>1579</v>
      </c>
      <c r="G126" s="66" t="s">
        <v>492</v>
      </c>
      <c r="H126" s="126">
        <v>0.154</v>
      </c>
      <c r="I126" s="130">
        <f>'Heating Values'!$D$24</f>
        <v>14.023</v>
      </c>
      <c r="J126" s="66" t="str">
        <f t="shared" si="449"/>
        <v>Crop Residue, Improved, CN</v>
      </c>
      <c r="K126" s="66" t="s">
        <v>1253</v>
      </c>
      <c r="L126" s="161"/>
      <c r="M126" s="161"/>
      <c r="N126" s="161"/>
      <c r="O126" s="66" t="s">
        <v>2232</v>
      </c>
      <c r="P126" s="66" t="str">
        <f t="shared" si="852"/>
        <v>CN</v>
      </c>
      <c r="Q126" s="66" t="s">
        <v>87</v>
      </c>
      <c r="R126" s="163">
        <v>8.3900000000000002E-2</v>
      </c>
      <c r="S126" s="158" t="s">
        <v>173</v>
      </c>
      <c r="T126" s="166">
        <v>8.4799999999999997E-3</v>
      </c>
      <c r="U126" s="158" t="s">
        <v>173</v>
      </c>
      <c r="V126" s="158" t="s">
        <v>128</v>
      </c>
      <c r="W126" s="158" t="s">
        <v>128</v>
      </c>
      <c r="X126" s="163">
        <v>0.44700000000000001</v>
      </c>
      <c r="Y126" s="158" t="s">
        <v>173</v>
      </c>
      <c r="Z126" s="166">
        <v>4.1900000000000001E-3</v>
      </c>
      <c r="AA126" s="158" t="s">
        <v>173</v>
      </c>
      <c r="AB126" s="158" t="s">
        <v>128</v>
      </c>
      <c r="AC126" s="158" t="s">
        <v>128</v>
      </c>
      <c r="AD126" s="158" t="s">
        <v>128</v>
      </c>
      <c r="AE126" s="158" t="s">
        <v>128</v>
      </c>
      <c r="AF126" s="166">
        <v>4.5599999999999998E-3</v>
      </c>
      <c r="AG126" s="158" t="s">
        <v>173</v>
      </c>
      <c r="AH126" s="166">
        <v>1.1E-4</v>
      </c>
      <c r="AI126" s="158" t="s">
        <v>173</v>
      </c>
      <c r="AJ126" s="158" t="s">
        <v>128</v>
      </c>
      <c r="AK126" s="158" t="s">
        <v>128</v>
      </c>
      <c r="AL126" s="158" t="s">
        <v>128</v>
      </c>
      <c r="AM126" s="158" t="s">
        <v>128</v>
      </c>
      <c r="AN126" s="158" t="s">
        <v>128</v>
      </c>
      <c r="AO126" s="158" t="s">
        <v>128</v>
      </c>
      <c r="AP126" s="166">
        <v>3.8800000000000001E-5</v>
      </c>
      <c r="AQ126" s="158" t="s">
        <v>173</v>
      </c>
      <c r="AR126" s="158" t="s">
        <v>128</v>
      </c>
      <c r="AS126" s="158" t="s">
        <v>128</v>
      </c>
      <c r="AT126" s="158" t="s">
        <v>128</v>
      </c>
      <c r="AU126" s="158" t="s">
        <v>128</v>
      </c>
      <c r="AV126" s="166">
        <v>5.7591111111111117E-7</v>
      </c>
      <c r="AW126" s="158" t="s">
        <v>173</v>
      </c>
      <c r="AX126" s="158" t="s">
        <v>128</v>
      </c>
      <c r="AY126" s="158" t="s">
        <v>128</v>
      </c>
      <c r="AZ126" s="166">
        <v>6.7555555555555556E-8</v>
      </c>
      <c r="BA126" s="158" t="s">
        <v>173</v>
      </c>
      <c r="BB126" s="166">
        <v>2.1955555555555551E-8</v>
      </c>
      <c r="BC126" s="158" t="s">
        <v>173</v>
      </c>
      <c r="BD126" s="158" t="s">
        <v>128</v>
      </c>
      <c r="BE126" s="158" t="s">
        <v>128</v>
      </c>
      <c r="BF126" s="166">
        <v>5.7759999999999995E-4</v>
      </c>
      <c r="BG126" s="158" t="s">
        <v>173</v>
      </c>
      <c r="BH126" s="166">
        <v>1.0471111111111109E-6</v>
      </c>
      <c r="BI126" s="158" t="s">
        <v>173</v>
      </c>
      <c r="BJ126" s="158" t="s">
        <v>128</v>
      </c>
      <c r="BK126" s="158" t="s">
        <v>128</v>
      </c>
      <c r="BL126" s="166">
        <v>3.9013333333333335E-5</v>
      </c>
      <c r="BM126" s="158" t="s">
        <v>173</v>
      </c>
      <c r="BN126" s="166">
        <v>7.8871111111111108E-4</v>
      </c>
      <c r="BO126" s="158" t="s">
        <v>173</v>
      </c>
      <c r="BP126" s="166">
        <v>3.2933333333333332E-7</v>
      </c>
      <c r="BQ126" s="158" t="s">
        <v>173</v>
      </c>
      <c r="BR126" s="166">
        <v>9.5253333333333336E-4</v>
      </c>
      <c r="BS126" s="158" t="s">
        <v>173</v>
      </c>
      <c r="BT126" s="166">
        <v>7.0933333333333333E-8</v>
      </c>
      <c r="BU126" s="158" t="s">
        <v>173</v>
      </c>
      <c r="BV126" s="166">
        <v>1.3342222222222222E-7</v>
      </c>
      <c r="BW126" s="158" t="s">
        <v>173</v>
      </c>
      <c r="BX126" s="166">
        <v>4.002666666666666E-7</v>
      </c>
      <c r="BY126" s="158" t="s">
        <v>173</v>
      </c>
      <c r="BZ126" s="166">
        <v>5.319999999999999E-6</v>
      </c>
      <c r="CA126" s="158" t="s">
        <v>173</v>
      </c>
      <c r="CB126" s="166">
        <v>1.5537777777777778E-7</v>
      </c>
      <c r="CC126" s="158" t="s">
        <v>173</v>
      </c>
      <c r="CD126" s="158" t="s">
        <v>128</v>
      </c>
      <c r="CE126" s="158" t="s">
        <v>128</v>
      </c>
      <c r="CF126" s="158" t="s">
        <v>128</v>
      </c>
      <c r="CG126" s="158" t="s">
        <v>128</v>
      </c>
      <c r="CH126" s="166">
        <v>3.3777777777777776E-9</v>
      </c>
      <c r="CI126" s="158" t="s">
        <v>173</v>
      </c>
      <c r="CJ126" s="166">
        <v>4.1208888888888889E-7</v>
      </c>
      <c r="CK126" s="158" t="s">
        <v>173</v>
      </c>
      <c r="CL126" s="166">
        <v>8.5119999999999991E-6</v>
      </c>
      <c r="CM126" s="158" t="s">
        <v>173</v>
      </c>
      <c r="CN126" s="166">
        <v>1.0319111111111111E-4</v>
      </c>
      <c r="CO126" s="158" t="s">
        <v>173</v>
      </c>
      <c r="CP126" s="166">
        <v>4.9822222222222217E-5</v>
      </c>
      <c r="CQ126" s="158" t="s">
        <v>173</v>
      </c>
      <c r="CR126" s="166">
        <v>1.2413333333333331E-6</v>
      </c>
      <c r="CS126" s="158" t="s">
        <v>173</v>
      </c>
      <c r="CT126" s="158" t="s">
        <v>128</v>
      </c>
      <c r="CU126" s="158" t="s">
        <v>128</v>
      </c>
      <c r="CV126" s="163">
        <v>4.0332626084604972E-2</v>
      </c>
      <c r="CW126" s="158" t="s">
        <v>173</v>
      </c>
      <c r="CX126" s="166">
        <v>4.9653333333333323E-6</v>
      </c>
      <c r="CY126" s="158" t="s">
        <v>173</v>
      </c>
      <c r="CZ126" s="166">
        <v>1.3173333333333331E-5</v>
      </c>
      <c r="DA126" s="158" t="s">
        <v>173</v>
      </c>
      <c r="DB126" s="166">
        <v>1.7902222222222221E-5</v>
      </c>
      <c r="DC126" s="158" t="s">
        <v>173</v>
      </c>
      <c r="DD126" s="166">
        <v>1.7564444444444442E-6</v>
      </c>
      <c r="DE126" s="158" t="s">
        <v>173</v>
      </c>
      <c r="DF126" s="166">
        <v>2.0435555555555554E-6</v>
      </c>
      <c r="DG126" s="158" t="s">
        <v>173</v>
      </c>
      <c r="DH126" s="166">
        <v>1.2075555555555553E-6</v>
      </c>
      <c r="DI126" s="158" t="s">
        <v>173</v>
      </c>
      <c r="DJ126" s="166">
        <v>1.0200888888888888E-6</v>
      </c>
      <c r="DK126" s="158" t="s">
        <v>173</v>
      </c>
      <c r="DL126" s="158" t="s">
        <v>128</v>
      </c>
      <c r="DM126" s="158" t="s">
        <v>128</v>
      </c>
      <c r="DN126" s="166">
        <v>2.111111111111111E-6</v>
      </c>
      <c r="DO126" s="158" t="s">
        <v>173</v>
      </c>
      <c r="DP126" s="158" t="s">
        <v>128</v>
      </c>
      <c r="DQ126" s="158" t="s">
        <v>128</v>
      </c>
      <c r="DR126" s="158" t="s">
        <v>128</v>
      </c>
      <c r="DS126" s="158" t="s">
        <v>128</v>
      </c>
      <c r="DT126" s="158" t="s">
        <v>128</v>
      </c>
      <c r="DU126" s="158" t="s">
        <v>128</v>
      </c>
      <c r="DV126" s="166">
        <v>1.0133333333333331E-6</v>
      </c>
      <c r="DW126" s="158" t="s">
        <v>173</v>
      </c>
      <c r="DX126" s="166">
        <v>6.6204444444444437E-7</v>
      </c>
      <c r="DY126" s="158" t="s">
        <v>173</v>
      </c>
      <c r="DZ126" s="166">
        <v>5.4044444444444441E-8</v>
      </c>
      <c r="EA126" s="158" t="s">
        <v>173</v>
      </c>
      <c r="EB126" s="158" t="s">
        <v>128</v>
      </c>
      <c r="EC126" s="158" t="s">
        <v>128</v>
      </c>
      <c r="ED126" s="158" t="s">
        <v>128</v>
      </c>
      <c r="EE126" s="158" t="s">
        <v>128</v>
      </c>
      <c r="EF126" s="166">
        <v>3.3777777777777778E-8</v>
      </c>
      <c r="EG126" s="158" t="s">
        <v>173</v>
      </c>
      <c r="EH126" s="158" t="s">
        <v>128</v>
      </c>
      <c r="EI126" s="158" t="s">
        <v>128</v>
      </c>
      <c r="EJ126" s="158" t="s">
        <v>128</v>
      </c>
      <c r="EK126" s="158" t="s">
        <v>128</v>
      </c>
      <c r="EL126" s="158" t="s">
        <v>128</v>
      </c>
      <c r="EM126" s="158" t="s">
        <v>128</v>
      </c>
      <c r="EN126" s="158" t="s">
        <v>128</v>
      </c>
      <c r="EO126" s="158" t="s">
        <v>128</v>
      </c>
      <c r="EP126" s="158" t="s">
        <v>128</v>
      </c>
      <c r="EQ126" s="158" t="s">
        <v>128</v>
      </c>
      <c r="ER126" s="166">
        <v>1.8239999999999999E-7</v>
      </c>
      <c r="ES126" s="158" t="s">
        <v>173</v>
      </c>
      <c r="ET126" s="158" t="s">
        <v>128</v>
      </c>
      <c r="EU126" s="158" t="s">
        <v>128</v>
      </c>
      <c r="EV126" s="158" t="s">
        <v>128</v>
      </c>
      <c r="EW126" s="158" t="s">
        <v>128</v>
      </c>
      <c r="EX126" s="158" t="s">
        <v>128</v>
      </c>
      <c r="EY126" s="158" t="s">
        <v>128</v>
      </c>
      <c r="EZ126" s="158" t="s">
        <v>128</v>
      </c>
      <c r="FA126" s="158" t="s">
        <v>128</v>
      </c>
      <c r="FB126" s="158" t="s">
        <v>128</v>
      </c>
      <c r="FC126" s="158" t="s">
        <v>128</v>
      </c>
      <c r="FD126" s="158" t="s">
        <v>128</v>
      </c>
      <c r="FE126" s="158" t="s">
        <v>128</v>
      </c>
      <c r="FF126" s="158" t="s">
        <v>128</v>
      </c>
      <c r="FG126" s="158" t="s">
        <v>128</v>
      </c>
      <c r="FH126" s="158" t="s">
        <v>128</v>
      </c>
      <c r="FI126" s="158" t="s">
        <v>128</v>
      </c>
      <c r="FJ126" s="158" t="s">
        <v>128</v>
      </c>
      <c r="FK126" s="158" t="s">
        <v>128</v>
      </c>
      <c r="FL126" s="158" t="s">
        <v>128</v>
      </c>
      <c r="FM126" s="158" t="s">
        <v>128</v>
      </c>
      <c r="FN126" s="158" t="s">
        <v>128</v>
      </c>
      <c r="FO126" s="158" t="s">
        <v>128</v>
      </c>
      <c r="FP126" s="158" t="s">
        <v>128</v>
      </c>
      <c r="FQ126" s="158" t="s">
        <v>128</v>
      </c>
      <c r="FR126" s="158" t="s">
        <v>128</v>
      </c>
      <c r="FS126" s="158" t="s">
        <v>128</v>
      </c>
      <c r="FT126" s="158" t="s">
        <v>128</v>
      </c>
      <c r="FU126" s="158" t="s">
        <v>128</v>
      </c>
      <c r="FV126" s="158" t="s">
        <v>128</v>
      </c>
      <c r="FW126" s="158" t="s">
        <v>128</v>
      </c>
      <c r="FX126" s="158" t="s">
        <v>128</v>
      </c>
      <c r="FY126" s="158" t="s">
        <v>128</v>
      </c>
      <c r="FZ126" s="158" t="s">
        <v>128</v>
      </c>
      <c r="GA126" s="158" t="s">
        <v>128</v>
      </c>
      <c r="GB126" s="158" t="s">
        <v>128</v>
      </c>
      <c r="GC126" s="158" t="s">
        <v>128</v>
      </c>
      <c r="GD126" s="158" t="s">
        <v>128</v>
      </c>
      <c r="GE126" s="158" t="s">
        <v>128</v>
      </c>
      <c r="GF126" s="158" t="s">
        <v>128</v>
      </c>
      <c r="GG126" s="158" t="s">
        <v>128</v>
      </c>
      <c r="GH126" s="158" t="s">
        <v>128</v>
      </c>
      <c r="GI126" s="158" t="s">
        <v>128</v>
      </c>
      <c r="GJ126" s="158" t="s">
        <v>128</v>
      </c>
      <c r="GK126" s="158" t="s">
        <v>128</v>
      </c>
      <c r="GL126" s="158" t="s">
        <v>128</v>
      </c>
      <c r="GM126" s="158" t="s">
        <v>128</v>
      </c>
      <c r="GN126" s="158" t="s">
        <v>128</v>
      </c>
      <c r="GO126" s="158" t="s">
        <v>128</v>
      </c>
      <c r="GP126" s="158" t="s">
        <v>128</v>
      </c>
      <c r="GQ126" s="158" t="s">
        <v>128</v>
      </c>
      <c r="GR126" s="158" t="s">
        <v>128</v>
      </c>
      <c r="GS126" s="158" t="s">
        <v>128</v>
      </c>
      <c r="GT126" s="158" t="s">
        <v>128</v>
      </c>
      <c r="GU126" s="158" t="s">
        <v>128</v>
      </c>
      <c r="GV126" s="158" t="s">
        <v>128</v>
      </c>
      <c r="GW126" s="158" t="s">
        <v>128</v>
      </c>
      <c r="GX126" s="158" t="s">
        <v>128</v>
      </c>
      <c r="GY126" s="158" t="s">
        <v>128</v>
      </c>
      <c r="GZ126" s="158" t="s">
        <v>128</v>
      </c>
      <c r="HA126" s="158" t="s">
        <v>128</v>
      </c>
      <c r="HB126" s="158" t="s">
        <v>128</v>
      </c>
      <c r="HC126" s="158" t="s">
        <v>128</v>
      </c>
      <c r="HD126" s="158" t="s">
        <v>128</v>
      </c>
      <c r="HE126" s="158" t="s">
        <v>128</v>
      </c>
      <c r="HF126" s="158" t="s">
        <v>128</v>
      </c>
      <c r="HG126" s="158" t="s">
        <v>128</v>
      </c>
      <c r="HH126" s="158" t="s">
        <v>128</v>
      </c>
      <c r="HI126" s="158" t="s">
        <v>128</v>
      </c>
      <c r="HJ126" s="158" t="s">
        <v>128</v>
      </c>
      <c r="HK126" s="158" t="s">
        <v>128</v>
      </c>
      <c r="HL126" s="158" t="s">
        <v>128</v>
      </c>
      <c r="HM126" s="158" t="s">
        <v>128</v>
      </c>
      <c r="HN126" s="158" t="s">
        <v>128</v>
      </c>
      <c r="HO126" s="158" t="s">
        <v>128</v>
      </c>
      <c r="HP126" s="158" t="s">
        <v>128</v>
      </c>
      <c r="HQ126" s="158" t="s">
        <v>128</v>
      </c>
      <c r="HR126" s="158" t="s">
        <v>128</v>
      </c>
      <c r="HS126" s="158" t="s">
        <v>128</v>
      </c>
      <c r="HT126" s="158" t="s">
        <v>128</v>
      </c>
      <c r="HU126" s="158" t="s">
        <v>128</v>
      </c>
      <c r="HV126" s="158" t="s">
        <v>128</v>
      </c>
      <c r="HW126" s="158" t="s">
        <v>128</v>
      </c>
      <c r="HX126" s="158" t="s">
        <v>128</v>
      </c>
      <c r="HY126" s="158" t="s">
        <v>128</v>
      </c>
      <c r="HZ126" s="158" t="s">
        <v>128</v>
      </c>
      <c r="IA126" s="158" t="s">
        <v>128</v>
      </c>
      <c r="IB126" s="158" t="s">
        <v>128</v>
      </c>
      <c r="IC126" s="158" t="s">
        <v>128</v>
      </c>
      <c r="ID126" s="158" t="s">
        <v>128</v>
      </c>
      <c r="IE126" s="158" t="s">
        <v>128</v>
      </c>
      <c r="IF126" s="158" t="s">
        <v>128</v>
      </c>
      <c r="IG126" s="158" t="s">
        <v>128</v>
      </c>
      <c r="IH126" s="158" t="s">
        <v>128</v>
      </c>
      <c r="II126" s="158" t="s">
        <v>128</v>
      </c>
      <c r="IJ126" s="158" t="s">
        <v>128</v>
      </c>
      <c r="IK126" s="158" t="s">
        <v>128</v>
      </c>
      <c r="IL126" s="158" t="s">
        <v>128</v>
      </c>
      <c r="IM126" s="158" t="s">
        <v>128</v>
      </c>
      <c r="IN126" s="158" t="s">
        <v>128</v>
      </c>
      <c r="IO126" s="158" t="s">
        <v>128</v>
      </c>
      <c r="IP126" s="158" t="s">
        <v>128</v>
      </c>
      <c r="IQ126" s="158" t="s">
        <v>128</v>
      </c>
      <c r="IR126" s="158" t="s">
        <v>128</v>
      </c>
      <c r="IS126" s="158" t="s">
        <v>128</v>
      </c>
      <c r="IT126" s="158" t="s">
        <v>128</v>
      </c>
      <c r="IU126" s="158" t="s">
        <v>128</v>
      </c>
      <c r="IV126" s="158" t="s">
        <v>128</v>
      </c>
      <c r="IW126" s="158" t="s">
        <v>128</v>
      </c>
      <c r="IX126" s="158" t="s">
        <v>128</v>
      </c>
      <c r="IY126" s="158" t="s">
        <v>128</v>
      </c>
      <c r="IZ126" s="158" t="s">
        <v>128</v>
      </c>
      <c r="JA126" s="158" t="s">
        <v>128</v>
      </c>
      <c r="JB126" s="158" t="s">
        <v>128</v>
      </c>
      <c r="JC126" s="158" t="s">
        <v>128</v>
      </c>
      <c r="JD126" s="158" t="s">
        <v>128</v>
      </c>
      <c r="JE126" s="158" t="s">
        <v>128</v>
      </c>
      <c r="JF126" s="158" t="s">
        <v>128</v>
      </c>
      <c r="JG126" s="158" t="s">
        <v>128</v>
      </c>
      <c r="JH126" s="158" t="s">
        <v>128</v>
      </c>
      <c r="JI126" s="158" t="s">
        <v>128</v>
      </c>
      <c r="JJ126" s="158" t="s">
        <v>128</v>
      </c>
      <c r="JK126" s="158" t="s">
        <v>128</v>
      </c>
      <c r="JL126" s="158" t="s">
        <v>128</v>
      </c>
      <c r="JM126" s="158" t="s">
        <v>128</v>
      </c>
      <c r="JN126" s="158" t="s">
        <v>128</v>
      </c>
      <c r="JO126" s="158" t="s">
        <v>128</v>
      </c>
      <c r="JP126" s="158" t="s">
        <v>128</v>
      </c>
      <c r="JQ126" s="158" t="s">
        <v>128</v>
      </c>
      <c r="JR126" s="158" t="s">
        <v>128</v>
      </c>
      <c r="JS126" s="158" t="s">
        <v>128</v>
      </c>
      <c r="JT126" s="158" t="s">
        <v>128</v>
      </c>
      <c r="JU126" s="158" t="s">
        <v>128</v>
      </c>
      <c r="JV126" s="158" t="s">
        <v>128</v>
      </c>
      <c r="JW126" s="158" t="s">
        <v>128</v>
      </c>
      <c r="JX126" s="158" t="s">
        <v>128</v>
      </c>
      <c r="JY126" s="158" t="s">
        <v>128</v>
      </c>
      <c r="JZ126" s="158" t="s">
        <v>128</v>
      </c>
      <c r="KA126" s="158" t="s">
        <v>128</v>
      </c>
      <c r="KB126" s="158" t="s">
        <v>128</v>
      </c>
      <c r="KC126" s="158" t="s">
        <v>128</v>
      </c>
      <c r="KD126" s="158" t="s">
        <v>128</v>
      </c>
      <c r="KE126" s="158" t="s">
        <v>128</v>
      </c>
      <c r="KF126" s="158" t="s">
        <v>128</v>
      </c>
      <c r="KG126" s="158" t="s">
        <v>128</v>
      </c>
      <c r="KH126" s="158" t="s">
        <v>128</v>
      </c>
      <c r="KI126" s="158" t="s">
        <v>128</v>
      </c>
      <c r="KJ126" s="158" t="s">
        <v>128</v>
      </c>
      <c r="KK126" s="158" t="s">
        <v>128</v>
      </c>
      <c r="KL126" s="158" t="s">
        <v>128</v>
      </c>
      <c r="KM126" s="158" t="s">
        <v>128</v>
      </c>
      <c r="KN126" s="158" t="s">
        <v>128</v>
      </c>
      <c r="KO126" s="158" t="s">
        <v>128</v>
      </c>
      <c r="KP126" s="158" t="s">
        <v>128</v>
      </c>
      <c r="KQ126" s="158" t="s">
        <v>128</v>
      </c>
      <c r="KR126" s="158" t="s">
        <v>128</v>
      </c>
      <c r="KS126" s="158" t="s">
        <v>128</v>
      </c>
      <c r="KT126" s="158" t="s">
        <v>128</v>
      </c>
      <c r="KU126" s="158" t="s">
        <v>128</v>
      </c>
      <c r="KV126" s="158" t="s">
        <v>128</v>
      </c>
      <c r="KW126" s="158" t="s">
        <v>128</v>
      </c>
      <c r="KX126" s="158" t="s">
        <v>128</v>
      </c>
      <c r="KY126" s="158" t="s">
        <v>128</v>
      </c>
      <c r="KZ126" s="158" t="s">
        <v>128</v>
      </c>
      <c r="LA126" s="158" t="s">
        <v>128</v>
      </c>
      <c r="LB126" s="158" t="s">
        <v>128</v>
      </c>
      <c r="LC126" s="158" t="s">
        <v>128</v>
      </c>
      <c r="LD126" s="158" t="s">
        <v>128</v>
      </c>
      <c r="LE126" s="158" t="s">
        <v>128</v>
      </c>
      <c r="LF126" s="158" t="s">
        <v>128</v>
      </c>
      <c r="LG126" s="158" t="s">
        <v>128</v>
      </c>
      <c r="LH126" s="158" t="s">
        <v>128</v>
      </c>
      <c r="LI126" s="158" t="s">
        <v>128</v>
      </c>
      <c r="LJ126" s="158" t="s">
        <v>128</v>
      </c>
      <c r="LK126" s="158" t="s">
        <v>128</v>
      </c>
      <c r="LL126" s="158" t="s">
        <v>128</v>
      </c>
      <c r="LM126" s="158" t="s">
        <v>128</v>
      </c>
      <c r="LN126" s="158" t="s">
        <v>128</v>
      </c>
      <c r="LO126" s="158" t="s">
        <v>128</v>
      </c>
      <c r="LP126" s="158" t="s">
        <v>128</v>
      </c>
      <c r="LQ126" s="158" t="s">
        <v>128</v>
      </c>
      <c r="LR126" s="158" t="s">
        <v>128</v>
      </c>
      <c r="LS126" s="158" t="s">
        <v>128</v>
      </c>
      <c r="LT126" s="158" t="s">
        <v>128</v>
      </c>
      <c r="LU126" s="158" t="s">
        <v>128</v>
      </c>
      <c r="LV126" s="158" t="s">
        <v>128</v>
      </c>
      <c r="LW126" s="158" t="s">
        <v>128</v>
      </c>
      <c r="LX126" s="158" t="s">
        <v>128</v>
      </c>
      <c r="LY126" s="158" t="s">
        <v>128</v>
      </c>
      <c r="LZ126" s="158" t="s">
        <v>128</v>
      </c>
      <c r="MA126" s="158" t="s">
        <v>128</v>
      </c>
      <c r="MB126" s="158" t="s">
        <v>128</v>
      </c>
      <c r="MC126" s="158" t="s">
        <v>128</v>
      </c>
      <c r="MD126" s="158" t="s">
        <v>128</v>
      </c>
      <c r="ME126" s="158" t="s">
        <v>128</v>
      </c>
      <c r="MF126" s="158" t="s">
        <v>128</v>
      </c>
      <c r="MG126" s="158" t="s">
        <v>128</v>
      </c>
      <c r="MH126" s="158" t="s">
        <v>128</v>
      </c>
      <c r="MI126" s="158" t="s">
        <v>128</v>
      </c>
      <c r="MJ126" s="158" t="s">
        <v>128</v>
      </c>
      <c r="MK126" s="158" t="s">
        <v>128</v>
      </c>
      <c r="ML126" s="158" t="s">
        <v>128</v>
      </c>
      <c r="MM126" s="158" t="s">
        <v>128</v>
      </c>
      <c r="MN126" s="158" t="s">
        <v>128</v>
      </c>
      <c r="MO126" s="158" t="s">
        <v>128</v>
      </c>
      <c r="MP126" s="158" t="s">
        <v>128</v>
      </c>
      <c r="MQ126" s="158" t="s">
        <v>128</v>
      </c>
      <c r="MR126" s="158" t="s">
        <v>128</v>
      </c>
      <c r="MS126" s="158" t="s">
        <v>128</v>
      </c>
      <c r="MT126" s="158" t="s">
        <v>128</v>
      </c>
      <c r="MU126" s="158" t="s">
        <v>128</v>
      </c>
      <c r="MV126" s="158" t="s">
        <v>128</v>
      </c>
      <c r="MW126" s="158" t="s">
        <v>128</v>
      </c>
      <c r="MX126" s="158" t="s">
        <v>128</v>
      </c>
      <c r="MY126" s="158" t="s">
        <v>128</v>
      </c>
      <c r="MZ126" s="158" t="s">
        <v>128</v>
      </c>
      <c r="NA126" s="158" t="s">
        <v>128</v>
      </c>
      <c r="NB126" s="158" t="s">
        <v>128</v>
      </c>
      <c r="NC126" s="158" t="s">
        <v>128</v>
      </c>
      <c r="ND126" s="158" t="s">
        <v>128</v>
      </c>
      <c r="NE126" s="158" t="s">
        <v>128</v>
      </c>
      <c r="NF126" s="158" t="s">
        <v>128</v>
      </c>
      <c r="NG126" s="158" t="s">
        <v>128</v>
      </c>
      <c r="NH126" s="158" t="s">
        <v>128</v>
      </c>
      <c r="NI126" s="158" t="s">
        <v>128</v>
      </c>
      <c r="NJ126" s="158" t="s">
        <v>128</v>
      </c>
      <c r="NK126" s="158" t="s">
        <v>128</v>
      </c>
      <c r="NL126" s="158" t="s">
        <v>128</v>
      </c>
      <c r="NM126" s="158" t="s">
        <v>128</v>
      </c>
      <c r="NN126" s="158" t="s">
        <v>128</v>
      </c>
      <c r="NO126" s="158" t="s">
        <v>128</v>
      </c>
      <c r="NP126" s="158" t="s">
        <v>128</v>
      </c>
      <c r="NQ126" s="158" t="s">
        <v>128</v>
      </c>
      <c r="NR126" s="158" t="s">
        <v>128</v>
      </c>
      <c r="NS126" s="158" t="s">
        <v>128</v>
      </c>
      <c r="NT126" s="158" t="s">
        <v>128</v>
      </c>
      <c r="NU126" s="158" t="s">
        <v>128</v>
      </c>
      <c r="NV126" s="158" t="s">
        <v>128</v>
      </c>
      <c r="NW126" s="158" t="s">
        <v>128</v>
      </c>
      <c r="NX126" s="158" t="s">
        <v>128</v>
      </c>
      <c r="NY126" s="158" t="s">
        <v>128</v>
      </c>
      <c r="NZ126" s="158" t="s">
        <v>128</v>
      </c>
      <c r="OA126" s="158" t="s">
        <v>128</v>
      </c>
      <c r="OB126" s="158" t="s">
        <v>128</v>
      </c>
      <c r="OC126" s="158" t="s">
        <v>128</v>
      </c>
      <c r="OD126" s="158" t="s">
        <v>128</v>
      </c>
      <c r="OE126" s="170" t="s">
        <v>128</v>
      </c>
      <c r="OF126" s="181"/>
      <c r="OG126" s="174">
        <f t="shared" si="451"/>
        <v>83.9</v>
      </c>
      <c r="OH126" s="66" t="str">
        <f t="shared" si="452"/>
        <v>kg/GJ delivered</v>
      </c>
      <c r="OI126" s="118">
        <f t="shared" si="453"/>
        <v>8.48</v>
      </c>
      <c r="OJ126" s="66" t="str">
        <f t="shared" si="454"/>
        <v>kg/GJ delivered</v>
      </c>
      <c r="OK126" s="66" t="str">
        <f t="shared" si="455"/>
        <v/>
      </c>
      <c r="OL126" s="66" t="str">
        <f t="shared" si="456"/>
        <v/>
      </c>
      <c r="OM126" s="159">
        <f t="shared" si="457"/>
        <v>447</v>
      </c>
      <c r="ON126" s="66" t="str">
        <f t="shared" si="458"/>
        <v>kg/GJ delivered</v>
      </c>
      <c r="OO126" s="118">
        <f t="shared" si="459"/>
        <v>4.1900000000000004</v>
      </c>
      <c r="OP126" s="66" t="str">
        <f t="shared" si="460"/>
        <v>kg/GJ delivered</v>
      </c>
      <c r="OQ126" s="66" t="str">
        <f t="shared" si="461"/>
        <v/>
      </c>
      <c r="OR126" s="66" t="str">
        <f t="shared" si="462"/>
        <v/>
      </c>
      <c r="OS126" s="66" t="str">
        <f t="shared" si="463"/>
        <v/>
      </c>
      <c r="OT126" s="66" t="str">
        <f t="shared" si="464"/>
        <v/>
      </c>
      <c r="OU126" s="118">
        <f t="shared" si="465"/>
        <v>4.5599999999999996</v>
      </c>
      <c r="OV126" s="66" t="str">
        <f t="shared" si="466"/>
        <v>kg/GJ delivered</v>
      </c>
      <c r="OW126" s="126">
        <f t="shared" si="467"/>
        <v>0.11</v>
      </c>
      <c r="OX126" s="66" t="str">
        <f t="shared" si="468"/>
        <v>kg/GJ delivered</v>
      </c>
      <c r="OY126" s="66" t="str">
        <f t="shared" si="469"/>
        <v/>
      </c>
      <c r="OZ126" s="66" t="str">
        <f t="shared" si="470"/>
        <v/>
      </c>
      <c r="PA126" s="66" t="str">
        <f t="shared" si="471"/>
        <v/>
      </c>
      <c r="PB126" s="66" t="str">
        <f t="shared" si="472"/>
        <v/>
      </c>
      <c r="PC126" s="66" t="str">
        <f t="shared" si="473"/>
        <v/>
      </c>
      <c r="PD126" s="66" t="str">
        <f t="shared" si="474"/>
        <v/>
      </c>
      <c r="PE126" s="126">
        <f t="shared" si="475"/>
        <v>3.8800000000000001E-2</v>
      </c>
      <c r="PF126" s="66" t="str">
        <f t="shared" si="476"/>
        <v>kg/GJ delivered</v>
      </c>
      <c r="PG126" s="66" t="str">
        <f t="shared" si="477"/>
        <v/>
      </c>
      <c r="PH126" s="66" t="str">
        <f t="shared" si="478"/>
        <v/>
      </c>
      <c r="PI126" s="66" t="str">
        <f t="shared" si="479"/>
        <v/>
      </c>
      <c r="PJ126" s="66" t="str">
        <f t="shared" si="480"/>
        <v/>
      </c>
      <c r="PK126" s="160">
        <f t="shared" si="481"/>
        <v>5.7591111111111122E-4</v>
      </c>
      <c r="PL126" s="66" t="str">
        <f t="shared" si="482"/>
        <v>kg/GJ delivered</v>
      </c>
      <c r="PM126" s="66" t="str">
        <f t="shared" si="483"/>
        <v/>
      </c>
      <c r="PN126" s="66" t="str">
        <f t="shared" si="484"/>
        <v/>
      </c>
      <c r="PO126" s="160">
        <f t="shared" si="485"/>
        <v>6.7555555555555552E-5</v>
      </c>
      <c r="PP126" s="66" t="str">
        <f t="shared" si="486"/>
        <v>kg/GJ delivered</v>
      </c>
      <c r="PQ126" s="160">
        <f t="shared" si="487"/>
        <v>2.1955555555555551E-5</v>
      </c>
      <c r="PR126" s="66" t="str">
        <f t="shared" si="488"/>
        <v>kg/GJ delivered</v>
      </c>
      <c r="PS126" s="66" t="str">
        <f t="shared" si="489"/>
        <v/>
      </c>
      <c r="PT126" s="66" t="str">
        <f t="shared" si="490"/>
        <v/>
      </c>
      <c r="PU126" s="126">
        <f t="shared" si="491"/>
        <v>0.57759999999999989</v>
      </c>
      <c r="PV126" s="66" t="str">
        <f t="shared" si="492"/>
        <v>kg/GJ delivered</v>
      </c>
      <c r="PW126" s="160">
        <f t="shared" si="493"/>
        <v>1.0471111111111109E-3</v>
      </c>
      <c r="PX126" s="66" t="str">
        <f t="shared" si="494"/>
        <v>kg/GJ delivered</v>
      </c>
      <c r="PY126" s="66" t="str">
        <f t="shared" si="495"/>
        <v/>
      </c>
      <c r="PZ126" s="66" t="str">
        <f t="shared" si="496"/>
        <v/>
      </c>
      <c r="QA126" s="126">
        <f t="shared" si="497"/>
        <v>3.9013333333333337E-2</v>
      </c>
      <c r="QB126" s="66" t="str">
        <f t="shared" si="498"/>
        <v>kg/GJ delivered</v>
      </c>
      <c r="QC126" s="126">
        <f t="shared" si="499"/>
        <v>0.78871111111111103</v>
      </c>
      <c r="QD126" s="66" t="str">
        <f t="shared" si="500"/>
        <v>kg/GJ delivered</v>
      </c>
      <c r="QE126" s="160">
        <f t="shared" si="501"/>
        <v>3.2933333333333333E-4</v>
      </c>
      <c r="QF126" s="66" t="str">
        <f t="shared" si="502"/>
        <v>kg/GJ delivered</v>
      </c>
      <c r="QG126" s="126">
        <f t="shared" si="503"/>
        <v>0.95253333333333334</v>
      </c>
      <c r="QH126" s="66" t="str">
        <f t="shared" si="504"/>
        <v>kg/GJ delivered</v>
      </c>
      <c r="QI126" s="160">
        <f t="shared" si="505"/>
        <v>7.0933333333333327E-5</v>
      </c>
      <c r="QJ126" s="66" t="str">
        <f t="shared" si="506"/>
        <v>kg/GJ delivered</v>
      </c>
      <c r="QK126" s="160">
        <f t="shared" si="507"/>
        <v>1.3342222222222222E-4</v>
      </c>
      <c r="QL126" s="66" t="str">
        <f t="shared" si="508"/>
        <v>kg/GJ delivered</v>
      </c>
      <c r="QM126" s="160">
        <f t="shared" si="509"/>
        <v>4.0026666666666662E-4</v>
      </c>
      <c r="QN126" s="66" t="str">
        <f t="shared" si="510"/>
        <v>kg/GJ delivered</v>
      </c>
      <c r="QO126" s="160">
        <f t="shared" si="511"/>
        <v>5.3199999999999992E-3</v>
      </c>
      <c r="QP126" s="66" t="str">
        <f t="shared" si="512"/>
        <v>kg/GJ delivered</v>
      </c>
      <c r="QQ126" s="160">
        <f t="shared" si="513"/>
        <v>1.5537777777777778E-4</v>
      </c>
      <c r="QR126" s="66" t="str">
        <f t="shared" si="514"/>
        <v>kg/GJ delivered</v>
      </c>
      <c r="QS126" s="66" t="str">
        <f t="shared" si="515"/>
        <v/>
      </c>
      <c r="QT126" s="66" t="str">
        <f t="shared" si="516"/>
        <v/>
      </c>
      <c r="QU126" s="66" t="str">
        <f t="shared" si="517"/>
        <v/>
      </c>
      <c r="QV126" s="66" t="str">
        <f t="shared" si="518"/>
        <v/>
      </c>
      <c r="QW126" s="160">
        <f t="shared" si="519"/>
        <v>3.3777777777777777E-6</v>
      </c>
      <c r="QX126" s="66" t="str">
        <f t="shared" si="520"/>
        <v>kg/GJ delivered</v>
      </c>
      <c r="QY126" s="160">
        <f t="shared" si="521"/>
        <v>4.1208888888888889E-4</v>
      </c>
      <c r="QZ126" s="66" t="str">
        <f t="shared" si="522"/>
        <v>kg/GJ delivered</v>
      </c>
      <c r="RA126" s="160">
        <f t="shared" si="523"/>
        <v>8.5119999999999987E-3</v>
      </c>
      <c r="RB126" s="66" t="str">
        <f t="shared" si="524"/>
        <v>kg/GJ delivered</v>
      </c>
      <c r="RC126" s="126">
        <f t="shared" si="525"/>
        <v>0.10319111111111111</v>
      </c>
      <c r="RD126" s="66" t="str">
        <f t="shared" si="526"/>
        <v>kg/GJ delivered</v>
      </c>
      <c r="RE126" s="126">
        <f t="shared" si="527"/>
        <v>4.9822222222222219E-2</v>
      </c>
      <c r="RF126" s="66" t="str">
        <f t="shared" si="528"/>
        <v>kg/GJ delivered</v>
      </c>
      <c r="RG126" s="160">
        <f t="shared" si="529"/>
        <v>1.241333333333333E-3</v>
      </c>
      <c r="RH126" s="66" t="str">
        <f t="shared" si="530"/>
        <v>kg/GJ delivered</v>
      </c>
      <c r="RI126" s="66" t="str">
        <f t="shared" si="531"/>
        <v/>
      </c>
      <c r="RJ126" s="66" t="str">
        <f t="shared" si="532"/>
        <v/>
      </c>
      <c r="RK126" s="130">
        <f t="shared" si="533"/>
        <v>40.332626084604975</v>
      </c>
      <c r="RL126" s="66" t="str">
        <f t="shared" si="534"/>
        <v>kg/GJ delivered</v>
      </c>
      <c r="RM126" s="160">
        <f t="shared" si="535"/>
        <v>4.965333333333332E-3</v>
      </c>
      <c r="RN126" s="66" t="str">
        <f t="shared" si="536"/>
        <v>kg/GJ delivered</v>
      </c>
      <c r="RO126" s="126">
        <f t="shared" si="537"/>
        <v>1.3173333333333332E-2</v>
      </c>
      <c r="RP126" s="66" t="str">
        <f t="shared" si="538"/>
        <v>kg/GJ delivered</v>
      </c>
      <c r="RQ126" s="126">
        <f t="shared" si="539"/>
        <v>1.7902222222222222E-2</v>
      </c>
      <c r="RR126" s="66" t="str">
        <f t="shared" si="540"/>
        <v>kg/GJ delivered</v>
      </c>
      <c r="RS126" s="160">
        <f t="shared" si="541"/>
        <v>1.7564444444444442E-3</v>
      </c>
      <c r="RT126" s="66" t="str">
        <f t="shared" si="542"/>
        <v>kg/GJ delivered</v>
      </c>
      <c r="RU126" s="160">
        <f t="shared" si="543"/>
        <v>2.0435555555555554E-3</v>
      </c>
      <c r="RV126" s="66" t="str">
        <f t="shared" si="544"/>
        <v>kg/GJ delivered</v>
      </c>
      <c r="RW126" s="160">
        <f t="shared" si="545"/>
        <v>1.2075555555555552E-3</v>
      </c>
      <c r="RX126" s="66" t="str">
        <f t="shared" si="546"/>
        <v>kg/GJ delivered</v>
      </c>
      <c r="RY126" s="160">
        <f t="shared" si="547"/>
        <v>1.0200888888888889E-3</v>
      </c>
      <c r="RZ126" s="66" t="str">
        <f t="shared" si="548"/>
        <v>kg/GJ delivered</v>
      </c>
      <c r="SA126" s="66" t="str">
        <f t="shared" si="549"/>
        <v/>
      </c>
      <c r="SB126" s="66" t="str">
        <f t="shared" si="550"/>
        <v/>
      </c>
      <c r="SC126" s="160">
        <f t="shared" si="551"/>
        <v>2.1111111111111109E-3</v>
      </c>
      <c r="SD126" s="66" t="str">
        <f t="shared" si="552"/>
        <v>kg/GJ delivered</v>
      </c>
      <c r="SE126" s="66" t="str">
        <f t="shared" si="553"/>
        <v/>
      </c>
      <c r="SF126" s="66" t="str">
        <f t="shared" si="554"/>
        <v/>
      </c>
      <c r="SG126" s="66" t="str">
        <f t="shared" si="555"/>
        <v/>
      </c>
      <c r="SH126" s="66" t="str">
        <f t="shared" si="556"/>
        <v/>
      </c>
      <c r="SI126" s="66" t="str">
        <f t="shared" si="557"/>
        <v/>
      </c>
      <c r="SJ126" s="66" t="str">
        <f t="shared" si="558"/>
        <v/>
      </c>
      <c r="SK126" s="160">
        <f t="shared" si="559"/>
        <v>1.0133333333333331E-3</v>
      </c>
      <c r="SL126" s="66" t="str">
        <f t="shared" si="560"/>
        <v>kg/GJ delivered</v>
      </c>
      <c r="SM126" s="160">
        <f t="shared" si="561"/>
        <v>6.6204444444444433E-4</v>
      </c>
      <c r="SN126" s="66" t="str">
        <f t="shared" si="562"/>
        <v>kg/GJ delivered</v>
      </c>
      <c r="SO126" s="160">
        <f t="shared" si="563"/>
        <v>5.4044444444444443E-5</v>
      </c>
      <c r="SP126" s="66" t="str">
        <f t="shared" si="564"/>
        <v>kg/GJ delivered</v>
      </c>
      <c r="SQ126" s="66" t="str">
        <f t="shared" si="565"/>
        <v/>
      </c>
      <c r="SR126" s="66" t="str">
        <f t="shared" si="566"/>
        <v/>
      </c>
      <c r="SS126" s="66" t="str">
        <f t="shared" si="567"/>
        <v/>
      </c>
      <c r="ST126" s="66" t="str">
        <f t="shared" si="568"/>
        <v/>
      </c>
      <c r="SU126" s="160">
        <f t="shared" si="569"/>
        <v>3.3777777777777776E-5</v>
      </c>
      <c r="SV126" s="66" t="str">
        <f t="shared" si="570"/>
        <v>kg/GJ delivered</v>
      </c>
      <c r="SW126" s="66" t="str">
        <f t="shared" si="571"/>
        <v/>
      </c>
      <c r="SX126" s="66" t="str">
        <f t="shared" si="572"/>
        <v/>
      </c>
      <c r="SY126" s="66" t="str">
        <f t="shared" si="573"/>
        <v/>
      </c>
      <c r="SZ126" s="66" t="str">
        <f t="shared" si="574"/>
        <v/>
      </c>
      <c r="TA126" s="66" t="str">
        <f t="shared" si="575"/>
        <v/>
      </c>
      <c r="TB126" s="66" t="str">
        <f t="shared" si="576"/>
        <v/>
      </c>
      <c r="TC126" s="66" t="str">
        <f t="shared" si="577"/>
        <v/>
      </c>
      <c r="TD126" s="66" t="str">
        <f t="shared" si="578"/>
        <v/>
      </c>
      <c r="TE126" s="66" t="str">
        <f t="shared" si="579"/>
        <v/>
      </c>
      <c r="TF126" s="66" t="str">
        <f t="shared" si="580"/>
        <v/>
      </c>
      <c r="TG126" s="160">
        <f t="shared" si="581"/>
        <v>1.8239999999999999E-4</v>
      </c>
      <c r="TH126" s="66" t="str">
        <f t="shared" si="582"/>
        <v>kg/GJ delivered</v>
      </c>
      <c r="TI126" s="66" t="str">
        <f t="shared" si="583"/>
        <v/>
      </c>
      <c r="TJ126" s="66" t="str">
        <f t="shared" si="584"/>
        <v/>
      </c>
      <c r="TK126" s="66" t="str">
        <f t="shared" si="585"/>
        <v/>
      </c>
      <c r="TL126" s="66" t="str">
        <f t="shared" si="586"/>
        <v/>
      </c>
      <c r="TM126" s="66" t="str">
        <f t="shared" si="587"/>
        <v/>
      </c>
      <c r="TN126" s="66" t="str">
        <f t="shared" si="588"/>
        <v/>
      </c>
      <c r="TO126" s="66" t="str">
        <f t="shared" si="589"/>
        <v/>
      </c>
      <c r="TP126" s="66" t="str">
        <f t="shared" si="590"/>
        <v/>
      </c>
      <c r="TQ126" s="66" t="str">
        <f t="shared" si="591"/>
        <v/>
      </c>
      <c r="TR126" s="66" t="str">
        <f t="shared" si="592"/>
        <v/>
      </c>
      <c r="TS126" s="66" t="str">
        <f t="shared" si="593"/>
        <v/>
      </c>
      <c r="TT126" s="66" t="str">
        <f t="shared" si="594"/>
        <v/>
      </c>
      <c r="TU126" s="66" t="str">
        <f t="shared" si="595"/>
        <v/>
      </c>
      <c r="TV126" s="66" t="str">
        <f t="shared" si="596"/>
        <v/>
      </c>
      <c r="TW126" s="66" t="str">
        <f t="shared" si="597"/>
        <v/>
      </c>
      <c r="TX126" s="66" t="str">
        <f t="shared" si="598"/>
        <v/>
      </c>
      <c r="TY126" s="66" t="str">
        <f t="shared" si="599"/>
        <v/>
      </c>
      <c r="TZ126" s="66" t="str">
        <f t="shared" si="600"/>
        <v/>
      </c>
      <c r="UA126" s="66" t="str">
        <f t="shared" si="601"/>
        <v/>
      </c>
      <c r="UB126" s="66" t="str">
        <f t="shared" si="602"/>
        <v/>
      </c>
      <c r="UC126" s="66" t="str">
        <f t="shared" si="603"/>
        <v/>
      </c>
      <c r="UD126" s="66" t="str">
        <f t="shared" si="604"/>
        <v/>
      </c>
      <c r="UE126" s="66" t="str">
        <f t="shared" si="605"/>
        <v/>
      </c>
      <c r="UF126" s="66" t="str">
        <f t="shared" si="606"/>
        <v/>
      </c>
      <c r="UG126" s="66" t="str">
        <f t="shared" si="607"/>
        <v/>
      </c>
      <c r="UH126" s="66" t="str">
        <f t="shared" si="608"/>
        <v/>
      </c>
      <c r="UI126" s="66" t="str">
        <f t="shared" si="609"/>
        <v/>
      </c>
      <c r="UJ126" s="66" t="str">
        <f t="shared" si="610"/>
        <v/>
      </c>
      <c r="UK126" s="66" t="str">
        <f t="shared" si="611"/>
        <v/>
      </c>
      <c r="UL126" s="66" t="str">
        <f t="shared" si="612"/>
        <v/>
      </c>
      <c r="UM126" s="66" t="str">
        <f t="shared" si="613"/>
        <v/>
      </c>
      <c r="UN126" s="66" t="str">
        <f t="shared" si="614"/>
        <v/>
      </c>
      <c r="UO126" s="66" t="str">
        <f t="shared" si="615"/>
        <v/>
      </c>
      <c r="UP126" s="66" t="str">
        <f t="shared" si="616"/>
        <v/>
      </c>
      <c r="UQ126" s="66" t="str">
        <f t="shared" si="617"/>
        <v/>
      </c>
      <c r="UR126" s="66" t="str">
        <f t="shared" si="618"/>
        <v/>
      </c>
      <c r="US126" s="66" t="str">
        <f t="shared" si="619"/>
        <v/>
      </c>
      <c r="UT126" s="66" t="str">
        <f t="shared" si="620"/>
        <v/>
      </c>
      <c r="UU126" s="66" t="str">
        <f t="shared" si="621"/>
        <v/>
      </c>
      <c r="UV126" s="66" t="str">
        <f t="shared" si="622"/>
        <v/>
      </c>
      <c r="UW126" s="66" t="str">
        <f t="shared" si="623"/>
        <v/>
      </c>
      <c r="UX126" s="66" t="str">
        <f t="shared" si="624"/>
        <v/>
      </c>
      <c r="UY126" s="66" t="str">
        <f t="shared" si="625"/>
        <v/>
      </c>
      <c r="UZ126" s="66" t="str">
        <f t="shared" si="626"/>
        <v/>
      </c>
      <c r="VA126" s="66" t="str">
        <f t="shared" si="627"/>
        <v/>
      </c>
      <c r="VB126" s="66" t="str">
        <f t="shared" si="628"/>
        <v/>
      </c>
      <c r="VC126" s="66" t="str">
        <f t="shared" si="629"/>
        <v/>
      </c>
      <c r="VD126" s="66" t="str">
        <f t="shared" si="630"/>
        <v/>
      </c>
      <c r="VE126" s="66" t="str">
        <f t="shared" si="631"/>
        <v/>
      </c>
      <c r="VF126" s="66" t="str">
        <f t="shared" si="632"/>
        <v/>
      </c>
      <c r="VG126" s="66" t="str">
        <f t="shared" si="633"/>
        <v/>
      </c>
      <c r="VH126" s="66" t="str">
        <f t="shared" si="634"/>
        <v/>
      </c>
      <c r="VI126" s="66" t="str">
        <f t="shared" si="635"/>
        <v/>
      </c>
      <c r="VJ126" s="66" t="str">
        <f t="shared" si="636"/>
        <v/>
      </c>
      <c r="VK126" s="66" t="str">
        <f t="shared" si="637"/>
        <v/>
      </c>
      <c r="VL126" s="66" t="str">
        <f t="shared" si="638"/>
        <v/>
      </c>
      <c r="VM126" s="66" t="str">
        <f t="shared" si="639"/>
        <v/>
      </c>
      <c r="VN126" s="66" t="str">
        <f t="shared" si="640"/>
        <v/>
      </c>
      <c r="VO126" s="66" t="str">
        <f t="shared" si="641"/>
        <v/>
      </c>
      <c r="VP126" s="66" t="str">
        <f t="shared" si="642"/>
        <v/>
      </c>
      <c r="VQ126" s="66" t="str">
        <f t="shared" si="643"/>
        <v/>
      </c>
      <c r="VR126" s="66" t="str">
        <f t="shared" si="644"/>
        <v/>
      </c>
      <c r="VS126" s="66" t="str">
        <f t="shared" si="645"/>
        <v/>
      </c>
      <c r="VT126" s="66" t="str">
        <f t="shared" si="646"/>
        <v/>
      </c>
      <c r="VU126" s="66" t="str">
        <f t="shared" si="647"/>
        <v/>
      </c>
      <c r="VV126" s="66" t="str">
        <f t="shared" si="648"/>
        <v/>
      </c>
      <c r="VW126" s="66" t="str">
        <f t="shared" si="649"/>
        <v/>
      </c>
      <c r="VX126" s="66" t="str">
        <f t="shared" si="650"/>
        <v/>
      </c>
      <c r="VY126" s="66" t="str">
        <f t="shared" si="651"/>
        <v/>
      </c>
      <c r="VZ126" s="66" t="str">
        <f t="shared" si="652"/>
        <v/>
      </c>
      <c r="WA126" s="66" t="str">
        <f t="shared" si="653"/>
        <v/>
      </c>
      <c r="WB126" s="66" t="str">
        <f t="shared" si="654"/>
        <v/>
      </c>
      <c r="WC126" s="66" t="str">
        <f t="shared" si="655"/>
        <v/>
      </c>
      <c r="WD126" s="66" t="str">
        <f t="shared" si="656"/>
        <v/>
      </c>
      <c r="WE126" s="66" t="str">
        <f t="shared" si="657"/>
        <v/>
      </c>
      <c r="WF126" s="66" t="str">
        <f t="shared" si="658"/>
        <v/>
      </c>
      <c r="WG126" s="66" t="str">
        <f t="shared" si="659"/>
        <v/>
      </c>
      <c r="WH126" s="66" t="str">
        <f t="shared" si="660"/>
        <v/>
      </c>
      <c r="WI126" s="66" t="str">
        <f t="shared" si="661"/>
        <v/>
      </c>
      <c r="WJ126" s="66" t="str">
        <f t="shared" si="662"/>
        <v/>
      </c>
      <c r="WK126" s="66" t="str">
        <f t="shared" si="663"/>
        <v/>
      </c>
      <c r="WL126" s="66" t="str">
        <f t="shared" si="664"/>
        <v/>
      </c>
      <c r="WM126" s="66" t="str">
        <f t="shared" si="665"/>
        <v/>
      </c>
      <c r="WN126" s="66" t="str">
        <f t="shared" si="666"/>
        <v/>
      </c>
      <c r="WO126" s="66" t="str">
        <f t="shared" si="667"/>
        <v/>
      </c>
      <c r="WP126" s="66" t="str">
        <f t="shared" si="668"/>
        <v/>
      </c>
      <c r="WQ126" s="66" t="str">
        <f t="shared" si="669"/>
        <v/>
      </c>
      <c r="WR126" s="66" t="str">
        <f t="shared" si="670"/>
        <v/>
      </c>
      <c r="WS126" s="66" t="str">
        <f t="shared" si="671"/>
        <v/>
      </c>
      <c r="WT126" s="66" t="str">
        <f t="shared" si="672"/>
        <v/>
      </c>
      <c r="WU126" s="66" t="str">
        <f t="shared" si="673"/>
        <v/>
      </c>
      <c r="WV126" s="66" t="str">
        <f t="shared" si="674"/>
        <v/>
      </c>
      <c r="WW126" s="66" t="str">
        <f t="shared" si="675"/>
        <v/>
      </c>
      <c r="WX126" s="66" t="str">
        <f t="shared" si="676"/>
        <v/>
      </c>
      <c r="WY126" s="66" t="str">
        <f t="shared" si="677"/>
        <v/>
      </c>
      <c r="WZ126" s="66" t="str">
        <f t="shared" si="678"/>
        <v/>
      </c>
      <c r="XA126" s="66" t="str">
        <f t="shared" si="679"/>
        <v/>
      </c>
      <c r="XB126" s="66" t="str">
        <f t="shared" si="680"/>
        <v/>
      </c>
      <c r="XC126" s="66" t="str">
        <f t="shared" si="681"/>
        <v/>
      </c>
      <c r="XD126" s="66" t="str">
        <f t="shared" si="682"/>
        <v/>
      </c>
      <c r="XE126" s="66" t="str">
        <f t="shared" si="683"/>
        <v/>
      </c>
      <c r="XF126" s="66" t="str">
        <f t="shared" si="684"/>
        <v/>
      </c>
      <c r="XG126" s="66" t="str">
        <f t="shared" si="685"/>
        <v/>
      </c>
      <c r="XH126" s="66" t="str">
        <f t="shared" si="686"/>
        <v/>
      </c>
      <c r="XI126" s="66" t="str">
        <f t="shared" si="687"/>
        <v/>
      </c>
      <c r="XJ126" s="66" t="str">
        <f t="shared" si="688"/>
        <v/>
      </c>
      <c r="XK126" s="66" t="str">
        <f t="shared" si="689"/>
        <v/>
      </c>
      <c r="XL126" s="66" t="str">
        <f t="shared" si="690"/>
        <v/>
      </c>
      <c r="XM126" s="66" t="str">
        <f t="shared" si="691"/>
        <v/>
      </c>
      <c r="XN126" s="66" t="str">
        <f t="shared" si="692"/>
        <v/>
      </c>
      <c r="XO126" s="66" t="str">
        <f t="shared" si="693"/>
        <v/>
      </c>
      <c r="XP126" s="66" t="str">
        <f t="shared" si="694"/>
        <v/>
      </c>
      <c r="XQ126" s="66" t="str">
        <f t="shared" si="695"/>
        <v/>
      </c>
      <c r="XR126" s="66" t="str">
        <f t="shared" si="696"/>
        <v/>
      </c>
      <c r="XS126" s="66" t="str">
        <f t="shared" si="697"/>
        <v/>
      </c>
      <c r="XT126" s="66" t="str">
        <f t="shared" si="698"/>
        <v/>
      </c>
      <c r="XU126" s="66" t="str">
        <f t="shared" si="699"/>
        <v/>
      </c>
      <c r="XV126" s="66" t="str">
        <f t="shared" si="700"/>
        <v/>
      </c>
      <c r="XW126" s="66" t="str">
        <f t="shared" si="701"/>
        <v/>
      </c>
      <c r="XX126" s="66" t="str">
        <f t="shared" si="702"/>
        <v/>
      </c>
      <c r="XY126" s="66" t="str">
        <f t="shared" si="703"/>
        <v/>
      </c>
      <c r="XZ126" s="66" t="str">
        <f t="shared" si="704"/>
        <v/>
      </c>
      <c r="YA126" s="66" t="str">
        <f t="shared" si="705"/>
        <v/>
      </c>
      <c r="YB126" s="66" t="str">
        <f t="shared" si="706"/>
        <v/>
      </c>
      <c r="YC126" s="66" t="str">
        <f t="shared" si="707"/>
        <v/>
      </c>
      <c r="YD126" s="66" t="str">
        <f t="shared" si="708"/>
        <v/>
      </c>
      <c r="YE126" s="66" t="str">
        <f t="shared" si="709"/>
        <v/>
      </c>
      <c r="YF126" s="66" t="str">
        <f t="shared" si="710"/>
        <v/>
      </c>
      <c r="YG126" s="66" t="str">
        <f t="shared" si="711"/>
        <v/>
      </c>
      <c r="YH126" s="66" t="str">
        <f t="shared" si="712"/>
        <v/>
      </c>
      <c r="YI126" s="66" t="str">
        <f t="shared" si="713"/>
        <v/>
      </c>
      <c r="YJ126" s="66" t="str">
        <f t="shared" si="714"/>
        <v/>
      </c>
      <c r="YK126" s="66" t="str">
        <f t="shared" si="715"/>
        <v/>
      </c>
      <c r="YL126" s="66" t="str">
        <f t="shared" si="716"/>
        <v/>
      </c>
      <c r="YM126" s="66" t="str">
        <f t="shared" si="717"/>
        <v/>
      </c>
      <c r="YN126" s="66" t="str">
        <f t="shared" si="718"/>
        <v/>
      </c>
      <c r="YO126" s="66" t="str">
        <f t="shared" si="719"/>
        <v/>
      </c>
      <c r="YP126" s="66" t="str">
        <f t="shared" si="720"/>
        <v/>
      </c>
      <c r="YQ126" s="66" t="str">
        <f t="shared" si="721"/>
        <v/>
      </c>
      <c r="YR126" s="66" t="str">
        <f t="shared" si="722"/>
        <v/>
      </c>
      <c r="YS126" s="66" t="str">
        <f t="shared" si="723"/>
        <v/>
      </c>
      <c r="YT126" s="66" t="str">
        <f t="shared" si="724"/>
        <v/>
      </c>
      <c r="YU126" s="66" t="str">
        <f t="shared" si="725"/>
        <v/>
      </c>
      <c r="YV126" s="66" t="str">
        <f t="shared" si="726"/>
        <v/>
      </c>
      <c r="YW126" s="66" t="str">
        <f t="shared" si="727"/>
        <v/>
      </c>
      <c r="YX126" s="66" t="str">
        <f t="shared" si="728"/>
        <v/>
      </c>
      <c r="YY126" s="66" t="str">
        <f t="shared" si="729"/>
        <v/>
      </c>
      <c r="YZ126" s="66" t="str">
        <f t="shared" si="730"/>
        <v/>
      </c>
      <c r="ZA126" s="66" t="str">
        <f t="shared" si="731"/>
        <v/>
      </c>
      <c r="ZB126" s="66" t="str">
        <f t="shared" si="732"/>
        <v/>
      </c>
      <c r="ZC126" s="66" t="str">
        <f t="shared" si="733"/>
        <v/>
      </c>
      <c r="ZD126" s="66" t="str">
        <f t="shared" si="734"/>
        <v/>
      </c>
      <c r="ZE126" s="66" t="str">
        <f t="shared" si="735"/>
        <v/>
      </c>
      <c r="ZF126" s="66" t="str">
        <f t="shared" si="736"/>
        <v/>
      </c>
      <c r="ZG126" s="66" t="str">
        <f t="shared" si="737"/>
        <v/>
      </c>
      <c r="ZH126" s="66" t="str">
        <f t="shared" si="738"/>
        <v/>
      </c>
      <c r="ZI126" s="66" t="str">
        <f t="shared" si="739"/>
        <v/>
      </c>
      <c r="ZJ126" s="66" t="str">
        <f t="shared" si="740"/>
        <v/>
      </c>
      <c r="ZK126" s="66" t="str">
        <f t="shared" si="741"/>
        <v/>
      </c>
      <c r="ZL126" s="66" t="str">
        <f t="shared" si="742"/>
        <v/>
      </c>
      <c r="ZM126" s="66" t="str">
        <f t="shared" si="743"/>
        <v/>
      </c>
      <c r="ZN126" s="66" t="str">
        <f t="shared" si="744"/>
        <v/>
      </c>
      <c r="ZO126" s="66" t="str">
        <f t="shared" si="745"/>
        <v/>
      </c>
      <c r="ZP126" s="66" t="str">
        <f t="shared" si="746"/>
        <v/>
      </c>
      <c r="ZQ126" s="66" t="str">
        <f t="shared" si="747"/>
        <v/>
      </c>
      <c r="ZR126" s="66" t="str">
        <f t="shared" si="748"/>
        <v/>
      </c>
      <c r="ZS126" s="66" t="str">
        <f t="shared" si="749"/>
        <v/>
      </c>
      <c r="ZT126" s="66" t="str">
        <f t="shared" si="750"/>
        <v/>
      </c>
      <c r="ZU126" s="66" t="str">
        <f t="shared" si="751"/>
        <v/>
      </c>
      <c r="ZV126" s="66" t="str">
        <f t="shared" si="752"/>
        <v/>
      </c>
      <c r="ZW126" s="66" t="str">
        <f t="shared" si="753"/>
        <v/>
      </c>
      <c r="ZX126" s="66" t="str">
        <f t="shared" si="754"/>
        <v/>
      </c>
      <c r="ZY126" s="66" t="str">
        <f t="shared" si="755"/>
        <v/>
      </c>
      <c r="ZZ126" s="66" t="str">
        <f t="shared" si="756"/>
        <v/>
      </c>
      <c r="AAA126" s="66" t="str">
        <f t="shared" si="757"/>
        <v/>
      </c>
      <c r="AAB126" s="66" t="str">
        <f t="shared" si="758"/>
        <v/>
      </c>
      <c r="AAC126" s="66" t="str">
        <f t="shared" si="759"/>
        <v/>
      </c>
      <c r="AAD126" s="66" t="str">
        <f t="shared" si="760"/>
        <v/>
      </c>
      <c r="AAE126" s="66" t="str">
        <f t="shared" si="761"/>
        <v/>
      </c>
      <c r="AAF126" s="66" t="str">
        <f t="shared" si="762"/>
        <v/>
      </c>
      <c r="AAG126" s="66" t="str">
        <f t="shared" si="763"/>
        <v/>
      </c>
      <c r="AAH126" s="66" t="str">
        <f t="shared" si="764"/>
        <v/>
      </c>
      <c r="AAI126" s="66" t="str">
        <f t="shared" si="765"/>
        <v/>
      </c>
      <c r="AAJ126" s="66" t="str">
        <f t="shared" si="766"/>
        <v/>
      </c>
      <c r="AAK126" s="66" t="str">
        <f t="shared" si="767"/>
        <v/>
      </c>
      <c r="AAL126" s="66" t="str">
        <f t="shared" si="768"/>
        <v/>
      </c>
      <c r="AAM126" s="66" t="str">
        <f t="shared" si="769"/>
        <v/>
      </c>
      <c r="AAN126" s="66" t="str">
        <f t="shared" si="770"/>
        <v/>
      </c>
      <c r="AAO126" s="66" t="str">
        <f t="shared" si="771"/>
        <v/>
      </c>
      <c r="AAP126" s="66" t="str">
        <f t="shared" si="772"/>
        <v/>
      </c>
      <c r="AAQ126" s="66" t="str">
        <f t="shared" si="773"/>
        <v/>
      </c>
      <c r="AAR126" s="66" t="str">
        <f t="shared" si="774"/>
        <v/>
      </c>
      <c r="AAS126" s="66" t="str">
        <f t="shared" si="775"/>
        <v/>
      </c>
      <c r="AAT126" s="66" t="str">
        <f t="shared" si="776"/>
        <v/>
      </c>
      <c r="AAU126" s="66" t="str">
        <f t="shared" si="777"/>
        <v/>
      </c>
      <c r="AAV126" s="66" t="str">
        <f t="shared" si="778"/>
        <v/>
      </c>
      <c r="AAW126" s="66" t="str">
        <f t="shared" si="779"/>
        <v/>
      </c>
      <c r="AAX126" s="66" t="str">
        <f t="shared" si="780"/>
        <v/>
      </c>
      <c r="AAY126" s="66" t="str">
        <f t="shared" si="781"/>
        <v/>
      </c>
      <c r="AAZ126" s="66" t="str">
        <f t="shared" si="782"/>
        <v/>
      </c>
      <c r="ABA126" s="66" t="str">
        <f t="shared" si="783"/>
        <v/>
      </c>
      <c r="ABB126" s="66" t="str">
        <f t="shared" si="784"/>
        <v/>
      </c>
      <c r="ABC126" s="66" t="str">
        <f t="shared" si="785"/>
        <v/>
      </c>
      <c r="ABD126" s="66" t="str">
        <f t="shared" si="786"/>
        <v/>
      </c>
      <c r="ABE126" s="66" t="str">
        <f t="shared" si="787"/>
        <v/>
      </c>
      <c r="ABF126" s="66" t="str">
        <f t="shared" si="788"/>
        <v/>
      </c>
      <c r="ABG126" s="66" t="str">
        <f t="shared" si="789"/>
        <v/>
      </c>
      <c r="ABH126" s="66" t="str">
        <f t="shared" si="790"/>
        <v/>
      </c>
      <c r="ABI126" s="66" t="str">
        <f t="shared" si="791"/>
        <v/>
      </c>
      <c r="ABJ126" s="66" t="str">
        <f t="shared" si="792"/>
        <v/>
      </c>
      <c r="ABK126" s="66" t="str">
        <f t="shared" si="793"/>
        <v/>
      </c>
      <c r="ABL126" s="66" t="str">
        <f t="shared" si="794"/>
        <v/>
      </c>
      <c r="ABM126" s="66" t="str">
        <f t="shared" si="795"/>
        <v/>
      </c>
      <c r="ABN126" s="66" t="str">
        <f t="shared" si="796"/>
        <v/>
      </c>
      <c r="ABO126" s="66" t="str">
        <f t="shared" si="797"/>
        <v/>
      </c>
      <c r="ABP126" s="66" t="str">
        <f t="shared" si="798"/>
        <v/>
      </c>
      <c r="ABQ126" s="66" t="str">
        <f t="shared" si="799"/>
        <v/>
      </c>
      <c r="ABR126" s="66" t="str">
        <f t="shared" si="800"/>
        <v/>
      </c>
      <c r="ABS126" s="66" t="str">
        <f t="shared" si="801"/>
        <v/>
      </c>
      <c r="ABT126" s="66" t="str">
        <f t="shared" si="802"/>
        <v/>
      </c>
      <c r="ABU126" s="66" t="str">
        <f t="shared" si="803"/>
        <v/>
      </c>
      <c r="ABV126" s="66" t="str">
        <f t="shared" si="804"/>
        <v/>
      </c>
      <c r="ABW126" s="66" t="str">
        <f t="shared" si="805"/>
        <v/>
      </c>
      <c r="ABX126" s="66" t="str">
        <f t="shared" si="806"/>
        <v/>
      </c>
      <c r="ABY126" s="66" t="str">
        <f t="shared" si="807"/>
        <v/>
      </c>
      <c r="ABZ126" s="66" t="str">
        <f t="shared" si="808"/>
        <v/>
      </c>
      <c r="ACA126" s="66" t="str">
        <f t="shared" si="809"/>
        <v/>
      </c>
      <c r="ACB126" s="66" t="str">
        <f t="shared" si="810"/>
        <v/>
      </c>
      <c r="ACC126" s="66" t="str">
        <f t="shared" si="811"/>
        <v/>
      </c>
      <c r="ACD126" s="66" t="str">
        <f t="shared" si="812"/>
        <v/>
      </c>
      <c r="ACE126" s="66" t="str">
        <f t="shared" si="813"/>
        <v/>
      </c>
      <c r="ACF126" s="66" t="str">
        <f t="shared" si="814"/>
        <v/>
      </c>
      <c r="ACG126" s="66" t="str">
        <f t="shared" si="815"/>
        <v/>
      </c>
      <c r="ACH126" s="66" t="str">
        <f t="shared" si="816"/>
        <v/>
      </c>
      <c r="ACI126" s="66" t="str">
        <f t="shared" si="817"/>
        <v/>
      </c>
      <c r="ACJ126" s="66" t="str">
        <f t="shared" si="818"/>
        <v/>
      </c>
      <c r="ACK126" s="66" t="str">
        <f t="shared" si="819"/>
        <v/>
      </c>
      <c r="ACL126" s="66" t="str">
        <f t="shared" si="820"/>
        <v/>
      </c>
      <c r="ACM126" s="66" t="str">
        <f t="shared" ref="ACM126:ACN126" si="884">IF(AND(ACS$3="Unit", ACL126=""), "", IF(AND(ACS$3="Unit", ACL126="-"),"", IF(ACS$3="Unit", "kg/GJ delivered", IF(AND(NY126&lt;&gt;"", NY126&lt;&gt;"-", NX126="-"),"", IF($H126="","", IF(NX126="nd", "",IF(NX126="&lt;n.a.&gt;", "", IF(NY126="#/MJ", "", IF(NY126="kg/GJ delivered",NX126,IF(NY126="g/MJ delivered",NX126,IF(NY126="kg/MJ delivered",NX126*1000,IF(NY126="mg/MJ delivered",NX126/1000,IF(NY126="g/kg",((NX126)*(1/$I126)*(1/$H126)),IF(NY126="mg/kg",((NX126/1000)*(1/$I126)*(1/$H126)),IF(NY126="mg/MJ delivered",NX126/1000,IF(NY126="-","","Error"))))))))))))))))</f>
        <v/>
      </c>
      <c r="ACN126" s="66" t="str">
        <f t="shared" si="884"/>
        <v/>
      </c>
      <c r="ACO126" s="66" t="str">
        <f t="shared" si="822"/>
        <v/>
      </c>
      <c r="ACP126" s="66" t="str">
        <f t="shared" si="823"/>
        <v/>
      </c>
      <c r="ACQ126" s="66" t="str">
        <f t="shared" si="824"/>
        <v/>
      </c>
      <c r="ACR126" s="66" t="str">
        <f t="shared" si="825"/>
        <v/>
      </c>
      <c r="ACS126" s="66" t="str">
        <f t="shared" si="826"/>
        <v/>
      </c>
      <c r="ACT126" s="66" t="str">
        <f t="shared" si="827"/>
        <v/>
      </c>
    </row>
    <row r="127" spans="2:774" ht="15.75" customHeight="1" x14ac:dyDescent="0.25">
      <c r="B127" s="66">
        <v>152</v>
      </c>
      <c r="C127" s="66" t="s">
        <v>524</v>
      </c>
      <c r="D127" s="66" t="s">
        <v>512</v>
      </c>
      <c r="E127" s="156" t="s">
        <v>300</v>
      </c>
      <c r="F127" s="66" t="s">
        <v>497</v>
      </c>
      <c r="G127" s="157" t="s">
        <v>490</v>
      </c>
      <c r="H127" s="126">
        <v>0.122</v>
      </c>
      <c r="I127" s="130">
        <f>'Heating Values'!D23</f>
        <v>15.3</v>
      </c>
      <c r="J127" s="66" t="str">
        <f t="shared" si="449"/>
        <v>Firewood, Traditional, CN</v>
      </c>
      <c r="K127" s="161"/>
      <c r="L127" s="161"/>
      <c r="M127" s="161"/>
      <c r="N127" s="161"/>
      <c r="O127" s="66" t="s">
        <v>621</v>
      </c>
      <c r="P127" s="66" t="str">
        <f t="shared" si="852"/>
        <v>CN</v>
      </c>
      <c r="Q127" s="66" t="s">
        <v>87</v>
      </c>
      <c r="R127" s="158" t="s">
        <v>128</v>
      </c>
      <c r="S127" s="158" t="s">
        <v>128</v>
      </c>
      <c r="T127" s="158" t="s">
        <v>128</v>
      </c>
      <c r="U127" s="158" t="s">
        <v>128</v>
      </c>
      <c r="V127" s="158" t="s">
        <v>128</v>
      </c>
      <c r="W127" s="158" t="s">
        <v>128</v>
      </c>
      <c r="X127" s="158" t="s">
        <v>128</v>
      </c>
      <c r="Y127" s="158" t="s">
        <v>128</v>
      </c>
      <c r="Z127" s="158" t="s">
        <v>128</v>
      </c>
      <c r="AA127" s="158" t="s">
        <v>128</v>
      </c>
      <c r="AB127" s="158" t="s">
        <v>128</v>
      </c>
      <c r="AC127" s="158" t="s">
        <v>128</v>
      </c>
      <c r="AD127" s="158" t="s">
        <v>128</v>
      </c>
      <c r="AE127" s="158" t="s">
        <v>128</v>
      </c>
      <c r="AF127" s="158" t="s">
        <v>128</v>
      </c>
      <c r="AG127" s="158" t="s">
        <v>128</v>
      </c>
      <c r="AH127" s="158" t="s">
        <v>128</v>
      </c>
      <c r="AI127" s="158" t="s">
        <v>128</v>
      </c>
      <c r="AJ127" s="165" t="s">
        <v>602</v>
      </c>
      <c r="AK127" s="158" t="s">
        <v>523</v>
      </c>
      <c r="AL127" s="165" t="s">
        <v>603</v>
      </c>
      <c r="AM127" s="158" t="s">
        <v>523</v>
      </c>
      <c r="AN127" s="165" t="s">
        <v>604</v>
      </c>
      <c r="AO127" s="158" t="s">
        <v>523</v>
      </c>
      <c r="AP127" s="158" t="s">
        <v>128</v>
      </c>
      <c r="AQ127" s="158" t="s">
        <v>128</v>
      </c>
      <c r="AR127" s="158" t="s">
        <v>128</v>
      </c>
      <c r="AS127" s="158" t="s">
        <v>128</v>
      </c>
      <c r="AT127" s="158" t="s">
        <v>128</v>
      </c>
      <c r="AU127" s="158" t="s">
        <v>128</v>
      </c>
      <c r="AV127" s="158" t="s">
        <v>128</v>
      </c>
      <c r="AW127" s="158" t="s">
        <v>128</v>
      </c>
      <c r="AX127" s="158" t="s">
        <v>128</v>
      </c>
      <c r="AY127" s="158" t="s">
        <v>128</v>
      </c>
      <c r="AZ127" s="158" t="s">
        <v>128</v>
      </c>
      <c r="BA127" s="158" t="s">
        <v>128</v>
      </c>
      <c r="BB127" s="158" t="s">
        <v>128</v>
      </c>
      <c r="BC127" s="158" t="s">
        <v>128</v>
      </c>
      <c r="BD127" s="158" t="s">
        <v>128</v>
      </c>
      <c r="BE127" s="158" t="s">
        <v>128</v>
      </c>
      <c r="BF127" s="158" t="s">
        <v>128</v>
      </c>
      <c r="BG127" s="158" t="s">
        <v>128</v>
      </c>
      <c r="BH127" s="158" t="s">
        <v>128</v>
      </c>
      <c r="BI127" s="158" t="s">
        <v>128</v>
      </c>
      <c r="BJ127" s="158" t="s">
        <v>128</v>
      </c>
      <c r="BK127" s="158" t="s">
        <v>128</v>
      </c>
      <c r="BL127" s="158" t="s">
        <v>128</v>
      </c>
      <c r="BM127" s="158" t="s">
        <v>128</v>
      </c>
      <c r="BN127" s="158" t="s">
        <v>128</v>
      </c>
      <c r="BO127" s="158" t="s">
        <v>128</v>
      </c>
      <c r="BP127" s="158" t="s">
        <v>128</v>
      </c>
      <c r="BQ127" s="158" t="s">
        <v>128</v>
      </c>
      <c r="BR127" s="158" t="s">
        <v>128</v>
      </c>
      <c r="BS127" s="158" t="s">
        <v>128</v>
      </c>
      <c r="BT127" s="158" t="s">
        <v>128</v>
      </c>
      <c r="BU127" s="158" t="s">
        <v>128</v>
      </c>
      <c r="BV127" s="158" t="s">
        <v>128</v>
      </c>
      <c r="BW127" s="158" t="s">
        <v>128</v>
      </c>
      <c r="BX127" s="158" t="s">
        <v>128</v>
      </c>
      <c r="BY127" s="158" t="s">
        <v>128</v>
      </c>
      <c r="BZ127" s="158" t="s">
        <v>128</v>
      </c>
      <c r="CA127" s="158" t="s">
        <v>128</v>
      </c>
      <c r="CB127" s="158" t="s">
        <v>128</v>
      </c>
      <c r="CC127" s="158" t="s">
        <v>128</v>
      </c>
      <c r="CD127" s="158" t="s">
        <v>128</v>
      </c>
      <c r="CE127" s="158" t="s">
        <v>128</v>
      </c>
      <c r="CF127" s="158" t="s">
        <v>128</v>
      </c>
      <c r="CG127" s="158" t="s">
        <v>128</v>
      </c>
      <c r="CH127" s="158" t="s">
        <v>128</v>
      </c>
      <c r="CI127" s="158" t="s">
        <v>128</v>
      </c>
      <c r="CJ127" s="158" t="s">
        <v>128</v>
      </c>
      <c r="CK127" s="158" t="s">
        <v>128</v>
      </c>
      <c r="CL127" s="158" t="s">
        <v>128</v>
      </c>
      <c r="CM127" s="158" t="s">
        <v>128</v>
      </c>
      <c r="CN127" s="158" t="s">
        <v>128</v>
      </c>
      <c r="CO127" s="158" t="s">
        <v>128</v>
      </c>
      <c r="CP127" s="158" t="s">
        <v>128</v>
      </c>
      <c r="CQ127" s="158" t="s">
        <v>128</v>
      </c>
      <c r="CR127" s="158" t="s">
        <v>128</v>
      </c>
      <c r="CS127" s="158" t="s">
        <v>128</v>
      </c>
      <c r="CT127" s="158" t="s">
        <v>128</v>
      </c>
      <c r="CU127" s="158" t="s">
        <v>128</v>
      </c>
      <c r="CV127" s="158" t="s">
        <v>128</v>
      </c>
      <c r="CW127" s="158" t="s">
        <v>128</v>
      </c>
      <c r="CX127" s="158" t="s">
        <v>128</v>
      </c>
      <c r="CY127" s="158" t="s">
        <v>128</v>
      </c>
      <c r="CZ127" s="158" t="s">
        <v>128</v>
      </c>
      <c r="DA127" s="158" t="s">
        <v>128</v>
      </c>
      <c r="DB127" s="158" t="s">
        <v>128</v>
      </c>
      <c r="DC127" s="158" t="s">
        <v>128</v>
      </c>
      <c r="DD127" s="158" t="s">
        <v>128</v>
      </c>
      <c r="DE127" s="158" t="s">
        <v>128</v>
      </c>
      <c r="DF127" s="158" t="s">
        <v>128</v>
      </c>
      <c r="DG127" s="158" t="s">
        <v>128</v>
      </c>
      <c r="DH127" s="158" t="s">
        <v>128</v>
      </c>
      <c r="DI127" s="158" t="s">
        <v>128</v>
      </c>
      <c r="DJ127" s="158" t="s">
        <v>128</v>
      </c>
      <c r="DK127" s="158" t="s">
        <v>128</v>
      </c>
      <c r="DL127" s="158" t="s">
        <v>128</v>
      </c>
      <c r="DM127" s="158" t="s">
        <v>128</v>
      </c>
      <c r="DN127" s="158" t="s">
        <v>128</v>
      </c>
      <c r="DO127" s="158" t="s">
        <v>128</v>
      </c>
      <c r="DP127" s="158" t="s">
        <v>128</v>
      </c>
      <c r="DQ127" s="158" t="s">
        <v>128</v>
      </c>
      <c r="DR127" s="158" t="s">
        <v>128</v>
      </c>
      <c r="DS127" s="158" t="s">
        <v>128</v>
      </c>
      <c r="DT127" s="158" t="s">
        <v>128</v>
      </c>
      <c r="DU127" s="158" t="s">
        <v>128</v>
      </c>
      <c r="DV127" s="158" t="s">
        <v>128</v>
      </c>
      <c r="DW127" s="158" t="s">
        <v>128</v>
      </c>
      <c r="DX127" s="158" t="s">
        <v>128</v>
      </c>
      <c r="DY127" s="158" t="s">
        <v>128</v>
      </c>
      <c r="DZ127" s="158" t="s">
        <v>128</v>
      </c>
      <c r="EA127" s="158" t="s">
        <v>128</v>
      </c>
      <c r="EB127" s="158" t="s">
        <v>128</v>
      </c>
      <c r="EC127" s="158" t="s">
        <v>128</v>
      </c>
      <c r="ED127" s="158" t="s">
        <v>128</v>
      </c>
      <c r="EE127" s="158" t="s">
        <v>128</v>
      </c>
      <c r="EF127" s="158" t="s">
        <v>128</v>
      </c>
      <c r="EG127" s="158" t="s">
        <v>128</v>
      </c>
      <c r="EH127" s="158" t="s">
        <v>128</v>
      </c>
      <c r="EI127" s="158" t="s">
        <v>128</v>
      </c>
      <c r="EJ127" s="158" t="s">
        <v>128</v>
      </c>
      <c r="EK127" s="158" t="s">
        <v>128</v>
      </c>
      <c r="EL127" s="158" t="s">
        <v>128</v>
      </c>
      <c r="EM127" s="158" t="s">
        <v>128</v>
      </c>
      <c r="EN127" s="158" t="s">
        <v>128</v>
      </c>
      <c r="EO127" s="158" t="s">
        <v>128</v>
      </c>
      <c r="EP127" s="158" t="s">
        <v>128</v>
      </c>
      <c r="EQ127" s="158" t="s">
        <v>128</v>
      </c>
      <c r="ER127" s="158" t="s">
        <v>128</v>
      </c>
      <c r="ES127" s="158" t="s">
        <v>128</v>
      </c>
      <c r="ET127" s="158" t="s">
        <v>128</v>
      </c>
      <c r="EU127" s="158" t="s">
        <v>128</v>
      </c>
      <c r="EV127" s="158" t="s">
        <v>128</v>
      </c>
      <c r="EW127" s="158" t="s">
        <v>128</v>
      </c>
      <c r="EX127" s="158" t="s">
        <v>128</v>
      </c>
      <c r="EY127" s="158" t="s">
        <v>128</v>
      </c>
      <c r="EZ127" s="164" t="s">
        <v>568</v>
      </c>
      <c r="FA127" s="158" t="s">
        <v>523</v>
      </c>
      <c r="FB127" s="162" t="s">
        <v>569</v>
      </c>
      <c r="FC127" s="158" t="s">
        <v>523</v>
      </c>
      <c r="FD127" s="165" t="s">
        <v>570</v>
      </c>
      <c r="FE127" s="158" t="s">
        <v>523</v>
      </c>
      <c r="FF127" s="165" t="s">
        <v>571</v>
      </c>
      <c r="FG127" s="158" t="s">
        <v>523</v>
      </c>
      <c r="FH127" s="162" t="s">
        <v>572</v>
      </c>
      <c r="FI127" s="158" t="s">
        <v>523</v>
      </c>
      <c r="FJ127" s="165" t="s">
        <v>573</v>
      </c>
      <c r="FK127" s="158" t="s">
        <v>523</v>
      </c>
      <c r="FL127" s="162" t="s">
        <v>574</v>
      </c>
      <c r="FM127" s="158" t="s">
        <v>523</v>
      </c>
      <c r="FN127" s="162" t="s">
        <v>575</v>
      </c>
      <c r="FO127" s="158" t="s">
        <v>523</v>
      </c>
      <c r="FP127" s="165" t="s">
        <v>576</v>
      </c>
      <c r="FQ127" s="158" t="s">
        <v>523</v>
      </c>
      <c r="FR127" s="165" t="s">
        <v>577</v>
      </c>
      <c r="FS127" s="158" t="s">
        <v>523</v>
      </c>
      <c r="FT127" s="162" t="s">
        <v>572</v>
      </c>
      <c r="FU127" s="158" t="s">
        <v>523</v>
      </c>
      <c r="FV127" s="165" t="s">
        <v>576</v>
      </c>
      <c r="FW127" s="158" t="s">
        <v>523</v>
      </c>
      <c r="FX127" s="165" t="s">
        <v>578</v>
      </c>
      <c r="FY127" s="158" t="s">
        <v>523</v>
      </c>
      <c r="FZ127" s="165" t="s">
        <v>579</v>
      </c>
      <c r="GA127" s="158" t="s">
        <v>523</v>
      </c>
      <c r="GB127" s="165" t="s">
        <v>580</v>
      </c>
      <c r="GC127" s="158" t="s">
        <v>523</v>
      </c>
      <c r="GD127" s="165" t="s">
        <v>581</v>
      </c>
      <c r="GE127" s="158" t="s">
        <v>523</v>
      </c>
      <c r="GF127" s="165" t="s">
        <v>582</v>
      </c>
      <c r="GG127" s="158" t="s">
        <v>523</v>
      </c>
      <c r="GH127" s="163" t="s">
        <v>583</v>
      </c>
      <c r="GI127" s="158" t="s">
        <v>523</v>
      </c>
      <c r="GJ127" s="165" t="s">
        <v>584</v>
      </c>
      <c r="GK127" s="158" t="s">
        <v>523</v>
      </c>
      <c r="GL127" s="163" t="s">
        <v>585</v>
      </c>
      <c r="GM127" s="158" t="s">
        <v>523</v>
      </c>
      <c r="GN127" s="165" t="s">
        <v>586</v>
      </c>
      <c r="GO127" s="158" t="s">
        <v>523</v>
      </c>
      <c r="GP127" s="165" t="s">
        <v>587</v>
      </c>
      <c r="GQ127" s="158" t="s">
        <v>523</v>
      </c>
      <c r="GR127" s="163" t="s">
        <v>588</v>
      </c>
      <c r="GS127" s="158" t="s">
        <v>523</v>
      </c>
      <c r="GT127" s="163" t="s">
        <v>589</v>
      </c>
      <c r="GU127" s="158" t="s">
        <v>523</v>
      </c>
      <c r="GV127" s="165" t="s">
        <v>581</v>
      </c>
      <c r="GW127" s="158" t="s">
        <v>523</v>
      </c>
      <c r="GX127" s="163" t="s">
        <v>585</v>
      </c>
      <c r="GY127" s="158" t="s">
        <v>523</v>
      </c>
      <c r="GZ127" s="163" t="s">
        <v>590</v>
      </c>
      <c r="HA127" s="158" t="s">
        <v>523</v>
      </c>
      <c r="HB127" s="163" t="s">
        <v>591</v>
      </c>
      <c r="HC127" s="158" t="s">
        <v>523</v>
      </c>
      <c r="HD127" s="165" t="s">
        <v>592</v>
      </c>
      <c r="HE127" s="158" t="s">
        <v>523</v>
      </c>
      <c r="HF127" s="165" t="s">
        <v>570</v>
      </c>
      <c r="HG127" s="158" t="s">
        <v>523</v>
      </c>
      <c r="HH127" s="165" t="s">
        <v>593</v>
      </c>
      <c r="HI127" s="158" t="s">
        <v>523</v>
      </c>
      <c r="HJ127" s="163" t="s">
        <v>594</v>
      </c>
      <c r="HK127" s="158" t="s">
        <v>523</v>
      </c>
      <c r="HL127" s="163" t="s">
        <v>595</v>
      </c>
      <c r="HM127" s="158" t="s">
        <v>523</v>
      </c>
      <c r="HN127" s="163" t="s">
        <v>595</v>
      </c>
      <c r="HO127" s="158" t="s">
        <v>523</v>
      </c>
      <c r="HP127" s="166" t="s">
        <v>596</v>
      </c>
      <c r="HQ127" s="158" t="s">
        <v>523</v>
      </c>
      <c r="HR127" s="166" t="s">
        <v>597</v>
      </c>
      <c r="HS127" s="158" t="s">
        <v>523</v>
      </c>
      <c r="HT127" s="163" t="s">
        <v>598</v>
      </c>
      <c r="HU127" s="158" t="s">
        <v>523</v>
      </c>
      <c r="HV127" s="163" t="s">
        <v>599</v>
      </c>
      <c r="HW127" s="158" t="s">
        <v>523</v>
      </c>
      <c r="HX127" s="166" t="s">
        <v>600</v>
      </c>
      <c r="HY127" s="158" t="s">
        <v>523</v>
      </c>
      <c r="HZ127" s="163" t="s">
        <v>601</v>
      </c>
      <c r="IA127" s="158" t="s">
        <v>523</v>
      </c>
      <c r="IB127" s="166">
        <v>5.8999999999999999E-3</v>
      </c>
      <c r="IC127" s="158" t="s">
        <v>523</v>
      </c>
      <c r="ID127" s="158" t="s">
        <v>128</v>
      </c>
      <c r="IE127" s="158" t="s">
        <v>128</v>
      </c>
      <c r="IF127" s="158" t="s">
        <v>128</v>
      </c>
      <c r="IG127" s="158" t="s">
        <v>128</v>
      </c>
      <c r="IH127" s="158" t="s">
        <v>128</v>
      </c>
      <c r="II127" s="158" t="s">
        <v>128</v>
      </c>
      <c r="IJ127" s="158" t="s">
        <v>128</v>
      </c>
      <c r="IK127" s="158" t="s">
        <v>128</v>
      </c>
      <c r="IL127" s="158" t="s">
        <v>128</v>
      </c>
      <c r="IM127" s="158" t="s">
        <v>128</v>
      </c>
      <c r="IN127" s="158" t="s">
        <v>128</v>
      </c>
      <c r="IO127" s="158" t="s">
        <v>128</v>
      </c>
      <c r="IP127" s="158" t="s">
        <v>128</v>
      </c>
      <c r="IQ127" s="158" t="s">
        <v>128</v>
      </c>
      <c r="IR127" s="158" t="s">
        <v>128</v>
      </c>
      <c r="IS127" s="158" t="s">
        <v>128</v>
      </c>
      <c r="IT127" s="158" t="s">
        <v>128</v>
      </c>
      <c r="IU127" s="158" t="s">
        <v>128</v>
      </c>
      <c r="IV127" s="158" t="s">
        <v>128</v>
      </c>
      <c r="IW127" s="158" t="s">
        <v>128</v>
      </c>
      <c r="IX127" s="158" t="s">
        <v>128</v>
      </c>
      <c r="IY127" s="158" t="s">
        <v>128</v>
      </c>
      <c r="IZ127" s="158" t="s">
        <v>128</v>
      </c>
      <c r="JA127" s="158" t="s">
        <v>128</v>
      </c>
      <c r="JB127" s="158" t="s">
        <v>128</v>
      </c>
      <c r="JC127" s="158" t="s">
        <v>128</v>
      </c>
      <c r="JD127" s="158" t="s">
        <v>128</v>
      </c>
      <c r="JE127" s="158" t="s">
        <v>128</v>
      </c>
      <c r="JF127" s="158" t="s">
        <v>128</v>
      </c>
      <c r="JG127" s="158" t="s">
        <v>128</v>
      </c>
      <c r="JH127" s="158" t="s">
        <v>128</v>
      </c>
      <c r="JI127" s="158" t="s">
        <v>128</v>
      </c>
      <c r="JJ127" s="158" t="s">
        <v>128</v>
      </c>
      <c r="JK127" s="158" t="s">
        <v>128</v>
      </c>
      <c r="JL127" s="158" t="s">
        <v>128</v>
      </c>
      <c r="JM127" s="158" t="s">
        <v>128</v>
      </c>
      <c r="JN127" s="158" t="s">
        <v>128</v>
      </c>
      <c r="JO127" s="158" t="s">
        <v>128</v>
      </c>
      <c r="JP127" s="158" t="s">
        <v>128</v>
      </c>
      <c r="JQ127" s="158" t="s">
        <v>128</v>
      </c>
      <c r="JR127" s="158" t="s">
        <v>128</v>
      </c>
      <c r="JS127" s="158" t="s">
        <v>128</v>
      </c>
      <c r="JT127" s="158" t="s">
        <v>128</v>
      </c>
      <c r="JU127" s="158" t="s">
        <v>128</v>
      </c>
      <c r="JV127" s="158" t="s">
        <v>128</v>
      </c>
      <c r="JW127" s="158" t="s">
        <v>128</v>
      </c>
      <c r="JX127" s="158" t="s">
        <v>128</v>
      </c>
      <c r="JY127" s="158" t="s">
        <v>128</v>
      </c>
      <c r="JZ127" s="158" t="s">
        <v>128</v>
      </c>
      <c r="KA127" s="158" t="s">
        <v>128</v>
      </c>
      <c r="KB127" s="158" t="s">
        <v>128</v>
      </c>
      <c r="KC127" s="158" t="s">
        <v>128</v>
      </c>
      <c r="KD127" s="158" t="s">
        <v>128</v>
      </c>
      <c r="KE127" s="158" t="s">
        <v>128</v>
      </c>
      <c r="KF127" s="158" t="s">
        <v>128</v>
      </c>
      <c r="KG127" s="158" t="s">
        <v>128</v>
      </c>
      <c r="KH127" s="158" t="s">
        <v>128</v>
      </c>
      <c r="KI127" s="158" t="s">
        <v>128</v>
      </c>
      <c r="KJ127" s="158" t="s">
        <v>128</v>
      </c>
      <c r="KK127" s="158" t="s">
        <v>128</v>
      </c>
      <c r="KL127" s="158" t="s">
        <v>128</v>
      </c>
      <c r="KM127" s="158" t="s">
        <v>128</v>
      </c>
      <c r="KN127" s="158" t="s">
        <v>128</v>
      </c>
      <c r="KO127" s="158" t="s">
        <v>128</v>
      </c>
      <c r="KP127" s="158" t="s">
        <v>128</v>
      </c>
      <c r="KQ127" s="158" t="s">
        <v>128</v>
      </c>
      <c r="KR127" s="158" t="s">
        <v>128</v>
      </c>
      <c r="KS127" s="158" t="s">
        <v>128</v>
      </c>
      <c r="KT127" s="158" t="s">
        <v>128</v>
      </c>
      <c r="KU127" s="158" t="s">
        <v>128</v>
      </c>
      <c r="KV127" s="158" t="s">
        <v>128</v>
      </c>
      <c r="KW127" s="158" t="s">
        <v>128</v>
      </c>
      <c r="KX127" s="158" t="s">
        <v>128</v>
      </c>
      <c r="KY127" s="158" t="s">
        <v>128</v>
      </c>
      <c r="KZ127" s="158" t="s">
        <v>128</v>
      </c>
      <c r="LA127" s="158" t="s">
        <v>128</v>
      </c>
      <c r="LB127" s="158" t="s">
        <v>128</v>
      </c>
      <c r="LC127" s="158" t="s">
        <v>128</v>
      </c>
      <c r="LD127" s="158" t="s">
        <v>128</v>
      </c>
      <c r="LE127" s="158" t="s">
        <v>128</v>
      </c>
      <c r="LF127" s="158" t="s">
        <v>128</v>
      </c>
      <c r="LG127" s="158" t="s">
        <v>128</v>
      </c>
      <c r="LH127" s="158" t="s">
        <v>128</v>
      </c>
      <c r="LI127" s="158" t="s">
        <v>128</v>
      </c>
      <c r="LJ127" s="158" t="s">
        <v>128</v>
      </c>
      <c r="LK127" s="158" t="s">
        <v>128</v>
      </c>
      <c r="LL127" s="158" t="s">
        <v>128</v>
      </c>
      <c r="LM127" s="158" t="s">
        <v>128</v>
      </c>
      <c r="LN127" s="158" t="s">
        <v>128</v>
      </c>
      <c r="LO127" s="158" t="s">
        <v>128</v>
      </c>
      <c r="LP127" s="158" t="s">
        <v>128</v>
      </c>
      <c r="LQ127" s="158" t="s">
        <v>128</v>
      </c>
      <c r="LR127" s="158" t="s">
        <v>128</v>
      </c>
      <c r="LS127" s="158" t="s">
        <v>128</v>
      </c>
      <c r="LT127" s="158" t="s">
        <v>128</v>
      </c>
      <c r="LU127" s="158" t="s">
        <v>128</v>
      </c>
      <c r="LV127" s="158" t="s">
        <v>128</v>
      </c>
      <c r="LW127" s="158" t="s">
        <v>128</v>
      </c>
      <c r="LX127" s="158" t="s">
        <v>128</v>
      </c>
      <c r="LY127" s="158" t="s">
        <v>128</v>
      </c>
      <c r="LZ127" s="158" t="s">
        <v>128</v>
      </c>
      <c r="MA127" s="158" t="s">
        <v>128</v>
      </c>
      <c r="MB127" s="158" t="s">
        <v>128</v>
      </c>
      <c r="MC127" s="158" t="s">
        <v>128</v>
      </c>
      <c r="MD127" s="158" t="s">
        <v>128</v>
      </c>
      <c r="ME127" s="158" t="s">
        <v>128</v>
      </c>
      <c r="MF127" s="158" t="s">
        <v>128</v>
      </c>
      <c r="MG127" s="158" t="s">
        <v>128</v>
      </c>
      <c r="MH127" s="158" t="s">
        <v>128</v>
      </c>
      <c r="MI127" s="158" t="s">
        <v>128</v>
      </c>
      <c r="MJ127" s="158" t="s">
        <v>128</v>
      </c>
      <c r="MK127" s="158" t="s">
        <v>128</v>
      </c>
      <c r="ML127" s="158" t="s">
        <v>128</v>
      </c>
      <c r="MM127" s="158" t="s">
        <v>128</v>
      </c>
      <c r="MN127" s="158" t="s">
        <v>128</v>
      </c>
      <c r="MO127" s="158" t="s">
        <v>128</v>
      </c>
      <c r="MP127" s="158" t="s">
        <v>128</v>
      </c>
      <c r="MQ127" s="158" t="s">
        <v>128</v>
      </c>
      <c r="MR127" s="158" t="s">
        <v>128</v>
      </c>
      <c r="MS127" s="158" t="s">
        <v>128</v>
      </c>
      <c r="MT127" s="158" t="s">
        <v>128</v>
      </c>
      <c r="MU127" s="158" t="s">
        <v>128</v>
      </c>
      <c r="MV127" s="158" t="s">
        <v>128</v>
      </c>
      <c r="MW127" s="158" t="s">
        <v>128</v>
      </c>
      <c r="MX127" s="158" t="s">
        <v>128</v>
      </c>
      <c r="MY127" s="158" t="s">
        <v>128</v>
      </c>
      <c r="MZ127" s="158" t="s">
        <v>128</v>
      </c>
      <c r="NA127" s="158" t="s">
        <v>128</v>
      </c>
      <c r="NB127" s="158" t="s">
        <v>128</v>
      </c>
      <c r="NC127" s="158" t="s">
        <v>128</v>
      </c>
      <c r="ND127" s="158" t="s">
        <v>128</v>
      </c>
      <c r="NE127" s="158" t="s">
        <v>128</v>
      </c>
      <c r="NF127" s="158" t="s">
        <v>128</v>
      </c>
      <c r="NG127" s="158" t="s">
        <v>128</v>
      </c>
      <c r="NH127" s="158" t="s">
        <v>128</v>
      </c>
      <c r="NI127" s="158" t="s">
        <v>128</v>
      </c>
      <c r="NJ127" s="158" t="s">
        <v>128</v>
      </c>
      <c r="NK127" s="158" t="s">
        <v>128</v>
      </c>
      <c r="NL127" s="158" t="s">
        <v>128</v>
      </c>
      <c r="NM127" s="158" t="s">
        <v>128</v>
      </c>
      <c r="NN127" s="158" t="s">
        <v>128</v>
      </c>
      <c r="NO127" s="158" t="s">
        <v>128</v>
      </c>
      <c r="NP127" s="158" t="s">
        <v>128</v>
      </c>
      <c r="NQ127" s="158" t="s">
        <v>128</v>
      </c>
      <c r="NR127" s="158" t="s">
        <v>128</v>
      </c>
      <c r="NS127" s="158" t="s">
        <v>128</v>
      </c>
      <c r="NT127" s="158" t="s">
        <v>128</v>
      </c>
      <c r="NU127" s="158" t="s">
        <v>128</v>
      </c>
      <c r="NV127" s="158" t="s">
        <v>128</v>
      </c>
      <c r="NW127" s="158" t="s">
        <v>128</v>
      </c>
      <c r="NX127" s="158" t="s">
        <v>128</v>
      </c>
      <c r="NY127" s="158" t="s">
        <v>128</v>
      </c>
      <c r="NZ127" s="158" t="s">
        <v>128</v>
      </c>
      <c r="OA127" s="158" t="s">
        <v>128</v>
      </c>
      <c r="OB127" s="158" t="s">
        <v>128</v>
      </c>
      <c r="OC127" s="158" t="s">
        <v>128</v>
      </c>
      <c r="OD127" s="158" t="s">
        <v>128</v>
      </c>
      <c r="OE127" s="170" t="s">
        <v>128</v>
      </c>
      <c r="OF127" s="181"/>
      <c r="OG127" s="113" t="str">
        <f t="shared" si="451"/>
        <v/>
      </c>
      <c r="OH127" s="66" t="str">
        <f t="shared" si="452"/>
        <v/>
      </c>
      <c r="OI127" s="66" t="str">
        <f t="shared" si="453"/>
        <v/>
      </c>
      <c r="OJ127" s="66" t="str">
        <f t="shared" si="454"/>
        <v/>
      </c>
      <c r="OK127" s="66" t="str">
        <f t="shared" si="455"/>
        <v/>
      </c>
      <c r="OL127" s="66" t="str">
        <f t="shared" si="456"/>
        <v/>
      </c>
      <c r="OM127" s="66" t="str">
        <f t="shared" si="457"/>
        <v/>
      </c>
      <c r="ON127" s="66" t="str">
        <f t="shared" si="458"/>
        <v/>
      </c>
      <c r="OO127" s="66" t="str">
        <f t="shared" si="459"/>
        <v/>
      </c>
      <c r="OP127" s="66" t="str">
        <f t="shared" si="460"/>
        <v/>
      </c>
      <c r="OQ127" s="66" t="str">
        <f t="shared" si="461"/>
        <v/>
      </c>
      <c r="OR127" s="66" t="str">
        <f t="shared" si="462"/>
        <v/>
      </c>
      <c r="OS127" s="66" t="str">
        <f t="shared" si="463"/>
        <v/>
      </c>
      <c r="OT127" s="66" t="str">
        <f t="shared" si="464"/>
        <v/>
      </c>
      <c r="OU127" s="66" t="str">
        <f t="shared" si="465"/>
        <v/>
      </c>
      <c r="OV127" s="66" t="str">
        <f t="shared" si="466"/>
        <v/>
      </c>
      <c r="OW127" s="66" t="str">
        <f t="shared" si="467"/>
        <v/>
      </c>
      <c r="OX127" s="66" t="str">
        <f t="shared" si="468"/>
        <v/>
      </c>
      <c r="OY127" s="118">
        <f t="shared" si="469"/>
        <v>4.5537340619307827</v>
      </c>
      <c r="OZ127" s="66" t="str">
        <f t="shared" si="470"/>
        <v>kg/GJ delivered</v>
      </c>
      <c r="PA127" s="118">
        <f t="shared" si="471"/>
        <v>1.9286403085824495</v>
      </c>
      <c r="PB127" s="66" t="str">
        <f t="shared" si="472"/>
        <v>kg/GJ delivered</v>
      </c>
      <c r="PC127" s="126">
        <f t="shared" si="473"/>
        <v>0.85717347048108872</v>
      </c>
      <c r="PD127" s="66" t="str">
        <f t="shared" si="474"/>
        <v>kg/GJ delivered</v>
      </c>
      <c r="PE127" s="66" t="str">
        <f t="shared" si="475"/>
        <v/>
      </c>
      <c r="PF127" s="66" t="str">
        <f t="shared" si="476"/>
        <v/>
      </c>
      <c r="PG127" s="66" t="str">
        <f t="shared" si="477"/>
        <v/>
      </c>
      <c r="PH127" s="66" t="str">
        <f t="shared" si="478"/>
        <v/>
      </c>
      <c r="PI127" s="66" t="str">
        <f t="shared" si="479"/>
        <v/>
      </c>
      <c r="PJ127" s="66" t="str">
        <f t="shared" si="480"/>
        <v/>
      </c>
      <c r="PK127" s="66" t="str">
        <f t="shared" si="481"/>
        <v/>
      </c>
      <c r="PL127" s="66" t="str">
        <f t="shared" si="482"/>
        <v/>
      </c>
      <c r="PM127" s="66" t="str">
        <f t="shared" si="483"/>
        <v/>
      </c>
      <c r="PN127" s="66" t="str">
        <f t="shared" si="484"/>
        <v/>
      </c>
      <c r="PO127" s="66" t="str">
        <f t="shared" si="485"/>
        <v/>
      </c>
      <c r="PP127" s="66" t="str">
        <f t="shared" si="486"/>
        <v/>
      </c>
      <c r="PQ127" s="66" t="str">
        <f t="shared" si="487"/>
        <v/>
      </c>
      <c r="PR127" s="66" t="str">
        <f t="shared" si="488"/>
        <v/>
      </c>
      <c r="PS127" s="66" t="str">
        <f t="shared" si="489"/>
        <v/>
      </c>
      <c r="PT127" s="66" t="str">
        <f t="shared" si="490"/>
        <v/>
      </c>
      <c r="PU127" s="66" t="str">
        <f t="shared" si="491"/>
        <v/>
      </c>
      <c r="PV127" s="66" t="str">
        <f t="shared" si="492"/>
        <v/>
      </c>
      <c r="PW127" s="66" t="str">
        <f t="shared" si="493"/>
        <v/>
      </c>
      <c r="PX127" s="66" t="str">
        <f t="shared" si="494"/>
        <v/>
      </c>
      <c r="PY127" s="66" t="str">
        <f t="shared" si="495"/>
        <v/>
      </c>
      <c r="PZ127" s="66" t="str">
        <f t="shared" si="496"/>
        <v/>
      </c>
      <c r="QA127" s="66" t="str">
        <f t="shared" si="497"/>
        <v/>
      </c>
      <c r="QB127" s="66" t="str">
        <f t="shared" si="498"/>
        <v/>
      </c>
      <c r="QC127" s="66" t="str">
        <f t="shared" si="499"/>
        <v/>
      </c>
      <c r="QD127" s="66" t="str">
        <f t="shared" si="500"/>
        <v/>
      </c>
      <c r="QE127" s="66" t="str">
        <f t="shared" si="501"/>
        <v/>
      </c>
      <c r="QF127" s="66" t="str">
        <f t="shared" si="502"/>
        <v/>
      </c>
      <c r="QG127" s="66" t="str">
        <f t="shared" si="503"/>
        <v/>
      </c>
      <c r="QH127" s="66" t="str">
        <f t="shared" si="504"/>
        <v/>
      </c>
      <c r="QI127" s="66" t="str">
        <f t="shared" si="505"/>
        <v/>
      </c>
      <c r="QJ127" s="66" t="str">
        <f t="shared" si="506"/>
        <v/>
      </c>
      <c r="QK127" s="66" t="str">
        <f t="shared" si="507"/>
        <v/>
      </c>
      <c r="QL127" s="66" t="str">
        <f t="shared" si="508"/>
        <v/>
      </c>
      <c r="QM127" s="66" t="str">
        <f t="shared" si="509"/>
        <v/>
      </c>
      <c r="QN127" s="66" t="str">
        <f t="shared" si="510"/>
        <v/>
      </c>
      <c r="QO127" s="66" t="str">
        <f t="shared" si="511"/>
        <v/>
      </c>
      <c r="QP127" s="66" t="str">
        <f t="shared" si="512"/>
        <v/>
      </c>
      <c r="QQ127" s="66" t="str">
        <f t="shared" si="513"/>
        <v/>
      </c>
      <c r="QR127" s="66" t="str">
        <f t="shared" si="514"/>
        <v/>
      </c>
      <c r="QS127" s="66" t="str">
        <f t="shared" si="515"/>
        <v/>
      </c>
      <c r="QT127" s="66" t="str">
        <f t="shared" si="516"/>
        <v/>
      </c>
      <c r="QU127" s="66" t="str">
        <f t="shared" si="517"/>
        <v/>
      </c>
      <c r="QV127" s="66" t="str">
        <f t="shared" si="518"/>
        <v/>
      </c>
      <c r="QW127" s="66" t="str">
        <f t="shared" si="519"/>
        <v/>
      </c>
      <c r="QX127" s="66" t="str">
        <f t="shared" si="520"/>
        <v/>
      </c>
      <c r="QY127" s="66" t="str">
        <f t="shared" si="521"/>
        <v/>
      </c>
      <c r="QZ127" s="66" t="str">
        <f t="shared" si="522"/>
        <v/>
      </c>
      <c r="RA127" s="66" t="str">
        <f t="shared" si="523"/>
        <v/>
      </c>
      <c r="RB127" s="66" t="str">
        <f t="shared" si="524"/>
        <v/>
      </c>
      <c r="RC127" s="66" t="str">
        <f t="shared" si="525"/>
        <v/>
      </c>
      <c r="RD127" s="66" t="str">
        <f t="shared" si="526"/>
        <v/>
      </c>
      <c r="RE127" s="66" t="str">
        <f t="shared" si="527"/>
        <v/>
      </c>
      <c r="RF127" s="66" t="str">
        <f t="shared" si="528"/>
        <v/>
      </c>
      <c r="RG127" s="66" t="str">
        <f t="shared" si="529"/>
        <v/>
      </c>
      <c r="RH127" s="66" t="str">
        <f t="shared" si="530"/>
        <v/>
      </c>
      <c r="RI127" s="66" t="str">
        <f t="shared" si="531"/>
        <v/>
      </c>
      <c r="RJ127" s="66" t="str">
        <f t="shared" si="532"/>
        <v/>
      </c>
      <c r="RK127" s="66" t="str">
        <f t="shared" si="533"/>
        <v/>
      </c>
      <c r="RL127" s="66" t="str">
        <f t="shared" si="534"/>
        <v/>
      </c>
      <c r="RM127" s="66" t="str">
        <f t="shared" si="535"/>
        <v/>
      </c>
      <c r="RN127" s="66" t="str">
        <f t="shared" si="536"/>
        <v/>
      </c>
      <c r="RO127" s="66" t="str">
        <f t="shared" si="537"/>
        <v/>
      </c>
      <c r="RP127" s="66" t="str">
        <f t="shared" si="538"/>
        <v/>
      </c>
      <c r="RQ127" s="66" t="str">
        <f t="shared" si="539"/>
        <v/>
      </c>
      <c r="RR127" s="66" t="str">
        <f t="shared" si="540"/>
        <v/>
      </c>
      <c r="RS127" s="66" t="str">
        <f t="shared" si="541"/>
        <v/>
      </c>
      <c r="RT127" s="66" t="str">
        <f t="shared" si="542"/>
        <v/>
      </c>
      <c r="RU127" s="66" t="str">
        <f t="shared" si="543"/>
        <v/>
      </c>
      <c r="RV127" s="66" t="str">
        <f t="shared" si="544"/>
        <v/>
      </c>
      <c r="RW127" s="66" t="str">
        <f t="shared" si="545"/>
        <v/>
      </c>
      <c r="RX127" s="66" t="str">
        <f t="shared" si="546"/>
        <v/>
      </c>
      <c r="RY127" s="66" t="str">
        <f t="shared" si="547"/>
        <v/>
      </c>
      <c r="RZ127" s="66" t="str">
        <f t="shared" si="548"/>
        <v/>
      </c>
      <c r="SA127" s="66" t="str">
        <f t="shared" si="549"/>
        <v/>
      </c>
      <c r="SB127" s="66" t="str">
        <f t="shared" si="550"/>
        <v/>
      </c>
      <c r="SC127" s="66" t="str">
        <f t="shared" si="551"/>
        <v/>
      </c>
      <c r="SD127" s="66" t="str">
        <f t="shared" si="552"/>
        <v/>
      </c>
      <c r="SE127" s="66" t="str">
        <f t="shared" si="553"/>
        <v/>
      </c>
      <c r="SF127" s="66" t="str">
        <f t="shared" si="554"/>
        <v/>
      </c>
      <c r="SG127" s="66" t="str">
        <f t="shared" si="555"/>
        <v/>
      </c>
      <c r="SH127" s="66" t="str">
        <f t="shared" si="556"/>
        <v/>
      </c>
      <c r="SI127" s="66" t="str">
        <f t="shared" si="557"/>
        <v/>
      </c>
      <c r="SJ127" s="66" t="str">
        <f t="shared" si="558"/>
        <v/>
      </c>
      <c r="SK127" s="66" t="str">
        <f t="shared" si="559"/>
        <v/>
      </c>
      <c r="SL127" s="66" t="str">
        <f t="shared" si="560"/>
        <v/>
      </c>
      <c r="SM127" s="66" t="str">
        <f t="shared" si="561"/>
        <v/>
      </c>
      <c r="SN127" s="66" t="str">
        <f t="shared" si="562"/>
        <v/>
      </c>
      <c r="SO127" s="66" t="str">
        <f t="shared" si="563"/>
        <v/>
      </c>
      <c r="SP127" s="66" t="str">
        <f t="shared" si="564"/>
        <v/>
      </c>
      <c r="SQ127" s="66" t="str">
        <f t="shared" si="565"/>
        <v/>
      </c>
      <c r="SR127" s="66" t="str">
        <f t="shared" si="566"/>
        <v/>
      </c>
      <c r="SS127" s="66" t="str">
        <f t="shared" si="567"/>
        <v/>
      </c>
      <c r="ST127" s="66" t="str">
        <f t="shared" si="568"/>
        <v/>
      </c>
      <c r="SU127" s="66" t="str">
        <f t="shared" si="569"/>
        <v/>
      </c>
      <c r="SV127" s="66" t="str">
        <f t="shared" si="570"/>
        <v/>
      </c>
      <c r="SW127" s="66" t="str">
        <f t="shared" si="571"/>
        <v/>
      </c>
      <c r="SX127" s="66" t="str">
        <f t="shared" si="572"/>
        <v/>
      </c>
      <c r="SY127" s="66" t="str">
        <f t="shared" si="573"/>
        <v/>
      </c>
      <c r="SZ127" s="66" t="str">
        <f t="shared" si="574"/>
        <v/>
      </c>
      <c r="TA127" s="66" t="str">
        <f t="shared" si="575"/>
        <v/>
      </c>
      <c r="TB127" s="66" t="str">
        <f t="shared" si="576"/>
        <v/>
      </c>
      <c r="TC127" s="66" t="str">
        <f t="shared" si="577"/>
        <v/>
      </c>
      <c r="TD127" s="66" t="str">
        <f t="shared" si="578"/>
        <v/>
      </c>
      <c r="TE127" s="66" t="str">
        <f t="shared" si="579"/>
        <v/>
      </c>
      <c r="TF127" s="66" t="str">
        <f t="shared" si="580"/>
        <v/>
      </c>
      <c r="TG127" s="66" t="str">
        <f t="shared" si="581"/>
        <v/>
      </c>
      <c r="TH127" s="66" t="str">
        <f t="shared" si="582"/>
        <v/>
      </c>
      <c r="TI127" s="66" t="str">
        <f t="shared" si="583"/>
        <v/>
      </c>
      <c r="TJ127" s="66" t="str">
        <f t="shared" si="584"/>
        <v/>
      </c>
      <c r="TK127" s="66" t="str">
        <f t="shared" si="585"/>
        <v/>
      </c>
      <c r="TL127" s="66" t="str">
        <f t="shared" si="586"/>
        <v/>
      </c>
      <c r="TM127" s="66" t="str">
        <f t="shared" si="587"/>
        <v/>
      </c>
      <c r="TN127" s="66" t="str">
        <f t="shared" si="588"/>
        <v/>
      </c>
      <c r="TO127" s="130">
        <f t="shared" si="589"/>
        <v>92.146148076717026</v>
      </c>
      <c r="TP127" s="66" t="str">
        <f t="shared" si="590"/>
        <v>kg/GJ delivered</v>
      </c>
      <c r="TQ127" s="130">
        <f t="shared" si="591"/>
        <v>15.000535733419051</v>
      </c>
      <c r="TR127" s="66" t="str">
        <f t="shared" si="592"/>
        <v>kg/GJ delivered</v>
      </c>
      <c r="TS127" s="118">
        <f t="shared" si="593"/>
        <v>1.0714668381013608</v>
      </c>
      <c r="TT127" s="66" t="str">
        <f t="shared" si="594"/>
        <v>kg/GJ delivered</v>
      </c>
      <c r="TU127" s="118">
        <f t="shared" si="595"/>
        <v>2.6250937533483341</v>
      </c>
      <c r="TV127" s="66" t="str">
        <f t="shared" si="596"/>
        <v>kg/GJ delivered</v>
      </c>
      <c r="TW127" s="130">
        <f t="shared" si="597"/>
        <v>11.786135219114968</v>
      </c>
      <c r="TX127" s="66" t="str">
        <f t="shared" si="598"/>
        <v>kg/GJ delivered</v>
      </c>
      <c r="TY127" s="118">
        <f t="shared" si="599"/>
        <v>2.4643737276331295</v>
      </c>
      <c r="TZ127" s="66" t="str">
        <f t="shared" si="600"/>
        <v>kg/GJ delivered</v>
      </c>
      <c r="UA127" s="130">
        <f t="shared" si="601"/>
        <v>13.929068895317691</v>
      </c>
      <c r="UB127" s="66" t="str">
        <f t="shared" si="602"/>
        <v>kg/GJ delivered</v>
      </c>
      <c r="UC127" s="130">
        <f t="shared" si="603"/>
        <v>12.321868638165647</v>
      </c>
      <c r="UD127" s="66" t="str">
        <f t="shared" si="604"/>
        <v>kg/GJ delivered</v>
      </c>
      <c r="UE127" s="118">
        <f t="shared" si="605"/>
        <v>4.339440694310511</v>
      </c>
      <c r="UF127" s="66" t="str">
        <f t="shared" si="606"/>
        <v>kg/GJ delivered</v>
      </c>
      <c r="UG127" s="118">
        <f t="shared" si="607"/>
        <v>1.0178934961962927</v>
      </c>
      <c r="UH127" s="66" t="str">
        <f t="shared" si="608"/>
        <v>kg/GJ delivered</v>
      </c>
      <c r="UI127" s="130">
        <f t="shared" si="609"/>
        <v>11.786135219114968</v>
      </c>
      <c r="UJ127" s="66" t="str">
        <f t="shared" si="610"/>
        <v>kg/GJ delivered</v>
      </c>
      <c r="UK127" s="118">
        <f t="shared" si="611"/>
        <v>4.339440694310511</v>
      </c>
      <c r="UL127" s="66" t="str">
        <f t="shared" si="612"/>
        <v>kg/GJ delivered</v>
      </c>
      <c r="UM127" s="118">
        <f t="shared" si="613"/>
        <v>3.5358405657344902</v>
      </c>
      <c r="UN127" s="66" t="str">
        <f t="shared" si="614"/>
        <v>kg/GJ delivered</v>
      </c>
      <c r="UO127" s="118">
        <f t="shared" si="615"/>
        <v>2.2500803600128578</v>
      </c>
      <c r="UP127" s="66" t="str">
        <f t="shared" si="616"/>
        <v>kg/GJ delivered</v>
      </c>
      <c r="UQ127" s="118">
        <f t="shared" si="617"/>
        <v>2.4108003857280615</v>
      </c>
      <c r="UR127" s="66" t="str">
        <f t="shared" si="618"/>
        <v>kg/GJ delivered</v>
      </c>
      <c r="US127" s="118">
        <f t="shared" si="619"/>
        <v>1.3929068895317689</v>
      </c>
      <c r="UT127" s="66" t="str">
        <f t="shared" si="620"/>
        <v>kg/GJ delivered</v>
      </c>
      <c r="UU127" s="118">
        <f t="shared" si="621"/>
        <v>3.160827172399014</v>
      </c>
      <c r="UV127" s="66" t="str">
        <f t="shared" si="622"/>
        <v>kg/GJ delivered</v>
      </c>
      <c r="UW127" s="126">
        <f t="shared" si="623"/>
        <v>0.5143040822886531</v>
      </c>
      <c r="UX127" s="66" t="str">
        <f t="shared" si="624"/>
        <v>kg/GJ delivered</v>
      </c>
      <c r="UY127" s="118">
        <f t="shared" si="625"/>
        <v>2.0893603342976532</v>
      </c>
      <c r="UZ127" s="66" t="str">
        <f t="shared" si="626"/>
        <v>kg/GJ delivered</v>
      </c>
      <c r="VA127" s="126">
        <f t="shared" si="627"/>
        <v>0.20893603342976536</v>
      </c>
      <c r="VB127" s="66" t="str">
        <f t="shared" si="628"/>
        <v>kg/GJ delivered</v>
      </c>
      <c r="VC127" s="118">
        <f t="shared" si="629"/>
        <v>1.446480231436837</v>
      </c>
      <c r="VD127" s="66" t="str">
        <f t="shared" si="630"/>
        <v>kg/GJ delivered</v>
      </c>
      <c r="VE127" s="126">
        <f t="shared" si="631"/>
        <v>0.80360012857602059</v>
      </c>
      <c r="VF127" s="66" t="str">
        <f t="shared" si="632"/>
        <v>kg/GJ delivered</v>
      </c>
      <c r="VG127" s="126">
        <f t="shared" si="633"/>
        <v>0.2946533804778742</v>
      </c>
      <c r="VH127" s="66" t="str">
        <f t="shared" si="634"/>
        <v>kg/GJ delivered</v>
      </c>
      <c r="VI127" s="126">
        <f t="shared" si="635"/>
        <v>0.19822136504875174</v>
      </c>
      <c r="VJ127" s="66" t="str">
        <f t="shared" si="636"/>
        <v>kg/GJ delivered</v>
      </c>
      <c r="VK127" s="118">
        <f t="shared" si="637"/>
        <v>1.3929068895317689</v>
      </c>
      <c r="VL127" s="66" t="str">
        <f t="shared" si="638"/>
        <v>kg/GJ delivered</v>
      </c>
      <c r="VM127" s="126">
        <f t="shared" si="639"/>
        <v>0.20893603342976536</v>
      </c>
      <c r="VN127" s="66" t="str">
        <f t="shared" si="640"/>
        <v>kg/GJ delivered</v>
      </c>
      <c r="VO127" s="126">
        <f t="shared" si="641"/>
        <v>0.24108003857280619</v>
      </c>
      <c r="VP127" s="66" t="str">
        <f t="shared" si="642"/>
        <v>kg/GJ delivered</v>
      </c>
      <c r="VQ127" s="126">
        <f t="shared" si="643"/>
        <v>5.1966141647915999E-2</v>
      </c>
      <c r="VR127" s="66" t="str">
        <f t="shared" si="644"/>
        <v>kg/GJ delivered</v>
      </c>
      <c r="VS127" s="118">
        <f t="shared" si="645"/>
        <v>2.1965070181077895</v>
      </c>
      <c r="VT127" s="66" t="str">
        <f t="shared" si="646"/>
        <v>kg/GJ delivered</v>
      </c>
      <c r="VU127" s="118">
        <f t="shared" si="647"/>
        <v>1.0714668381013608</v>
      </c>
      <c r="VV127" s="66" t="str">
        <f t="shared" si="648"/>
        <v>kg/GJ delivered</v>
      </c>
      <c r="VW127" s="118">
        <f t="shared" si="649"/>
        <v>2.0840030001071468</v>
      </c>
      <c r="VX127" s="66" t="str">
        <f t="shared" si="650"/>
        <v>kg/GJ delivered</v>
      </c>
      <c r="VY127" s="126">
        <f t="shared" si="651"/>
        <v>8.0360012857602053E-2</v>
      </c>
      <c r="VZ127" s="66" t="str">
        <f t="shared" si="652"/>
        <v>kg/GJ delivered</v>
      </c>
      <c r="WA127" s="160">
        <f t="shared" si="653"/>
        <v>5.8930676095574836E-3</v>
      </c>
      <c r="WB127" s="66" t="str">
        <f t="shared" si="654"/>
        <v>kg/GJ delivered</v>
      </c>
      <c r="WC127" s="160">
        <f t="shared" si="655"/>
        <v>5.8930676095574836E-3</v>
      </c>
      <c r="WD127" s="66" t="str">
        <f t="shared" si="656"/>
        <v>kg/GJ delivered</v>
      </c>
      <c r="WE127" s="160">
        <f t="shared" si="657"/>
        <v>3.7501339333547625E-3</v>
      </c>
      <c r="WF127" s="66" t="str">
        <f t="shared" si="658"/>
        <v>kg/GJ delivered</v>
      </c>
      <c r="WG127" s="160">
        <f t="shared" si="659"/>
        <v>3.6429872495446266E-3</v>
      </c>
      <c r="WH127" s="66" t="str">
        <f t="shared" si="660"/>
        <v>kg/GJ delivered</v>
      </c>
      <c r="WI127" s="126">
        <f t="shared" si="661"/>
        <v>0.17679202828672455</v>
      </c>
      <c r="WJ127" s="66" t="str">
        <f t="shared" si="662"/>
        <v>kg/GJ delivered</v>
      </c>
      <c r="WK127" s="126">
        <f t="shared" si="663"/>
        <v>9.6432015429122456E-2</v>
      </c>
      <c r="WL127" s="66" t="str">
        <f t="shared" si="664"/>
        <v>kg/GJ delivered</v>
      </c>
      <c r="WM127" s="160">
        <f t="shared" si="665"/>
        <v>1.0714668381013607E-3</v>
      </c>
      <c r="WN127" s="66" t="str">
        <f t="shared" si="666"/>
        <v>kg/GJ delivered</v>
      </c>
      <c r="WO127" s="160">
        <f t="shared" si="667"/>
        <v>5.357334190506804E-3</v>
      </c>
      <c r="WP127" s="66" t="str">
        <f t="shared" si="668"/>
        <v>kg/GJ delivered</v>
      </c>
      <c r="WQ127" s="160">
        <f t="shared" si="669"/>
        <v>3.1608271723990141E-3</v>
      </c>
      <c r="WR127" s="66" t="str">
        <f t="shared" si="670"/>
        <v>kg/GJ delivered</v>
      </c>
      <c r="WS127" s="66" t="str">
        <f t="shared" si="671"/>
        <v/>
      </c>
      <c r="WT127" s="66" t="str">
        <f t="shared" si="672"/>
        <v/>
      </c>
      <c r="WU127" s="66" t="str">
        <f t="shared" si="673"/>
        <v/>
      </c>
      <c r="WV127" s="66" t="str">
        <f t="shared" si="674"/>
        <v/>
      </c>
      <c r="WW127" s="66" t="str">
        <f t="shared" si="675"/>
        <v/>
      </c>
      <c r="WX127" s="66" t="str">
        <f t="shared" si="676"/>
        <v/>
      </c>
      <c r="WY127" s="66" t="str">
        <f t="shared" si="677"/>
        <v/>
      </c>
      <c r="WZ127" s="66" t="str">
        <f t="shared" si="678"/>
        <v/>
      </c>
      <c r="XA127" s="66" t="str">
        <f t="shared" si="679"/>
        <v/>
      </c>
      <c r="XB127" s="66" t="str">
        <f t="shared" si="680"/>
        <v/>
      </c>
      <c r="XC127" s="66" t="str">
        <f t="shared" si="681"/>
        <v/>
      </c>
      <c r="XD127" s="66" t="str">
        <f t="shared" si="682"/>
        <v/>
      </c>
      <c r="XE127" s="66" t="str">
        <f t="shared" si="683"/>
        <v/>
      </c>
      <c r="XF127" s="66" t="str">
        <f t="shared" si="684"/>
        <v/>
      </c>
      <c r="XG127" s="66" t="str">
        <f t="shared" si="685"/>
        <v/>
      </c>
      <c r="XH127" s="66" t="str">
        <f t="shared" si="686"/>
        <v/>
      </c>
      <c r="XI127" s="66" t="str">
        <f t="shared" si="687"/>
        <v/>
      </c>
      <c r="XJ127" s="66" t="str">
        <f t="shared" si="688"/>
        <v/>
      </c>
      <c r="XK127" s="66" t="str">
        <f t="shared" si="689"/>
        <v/>
      </c>
      <c r="XL127" s="66" t="str">
        <f t="shared" si="690"/>
        <v/>
      </c>
      <c r="XM127" s="66" t="str">
        <f t="shared" si="691"/>
        <v/>
      </c>
      <c r="XN127" s="66" t="str">
        <f t="shared" si="692"/>
        <v/>
      </c>
      <c r="XO127" s="66" t="str">
        <f t="shared" si="693"/>
        <v/>
      </c>
      <c r="XP127" s="66" t="str">
        <f t="shared" si="694"/>
        <v/>
      </c>
      <c r="XQ127" s="66" t="str">
        <f t="shared" si="695"/>
        <v/>
      </c>
      <c r="XR127" s="66" t="str">
        <f t="shared" si="696"/>
        <v/>
      </c>
      <c r="XS127" s="66" t="str">
        <f t="shared" si="697"/>
        <v/>
      </c>
      <c r="XT127" s="66" t="str">
        <f t="shared" si="698"/>
        <v/>
      </c>
      <c r="XU127" s="66" t="str">
        <f t="shared" si="699"/>
        <v/>
      </c>
      <c r="XV127" s="66" t="str">
        <f t="shared" si="700"/>
        <v/>
      </c>
      <c r="XW127" s="66" t="str">
        <f t="shared" si="701"/>
        <v/>
      </c>
      <c r="XX127" s="66" t="str">
        <f t="shared" si="702"/>
        <v/>
      </c>
      <c r="XY127" s="66" t="str">
        <f t="shared" si="703"/>
        <v/>
      </c>
      <c r="XZ127" s="66" t="str">
        <f t="shared" si="704"/>
        <v/>
      </c>
      <c r="YA127" s="66" t="str">
        <f t="shared" si="705"/>
        <v/>
      </c>
      <c r="YB127" s="66" t="str">
        <f t="shared" si="706"/>
        <v/>
      </c>
      <c r="YC127" s="66" t="str">
        <f t="shared" si="707"/>
        <v/>
      </c>
      <c r="YD127" s="66" t="str">
        <f t="shared" si="708"/>
        <v/>
      </c>
      <c r="YE127" s="66" t="str">
        <f t="shared" si="709"/>
        <v/>
      </c>
      <c r="YF127" s="66" t="str">
        <f t="shared" si="710"/>
        <v/>
      </c>
      <c r="YG127" s="66" t="str">
        <f t="shared" si="711"/>
        <v/>
      </c>
      <c r="YH127" s="66" t="str">
        <f t="shared" si="712"/>
        <v/>
      </c>
      <c r="YI127" s="66" t="str">
        <f t="shared" si="713"/>
        <v/>
      </c>
      <c r="YJ127" s="66" t="str">
        <f t="shared" si="714"/>
        <v/>
      </c>
      <c r="YK127" s="66" t="str">
        <f t="shared" si="715"/>
        <v/>
      </c>
      <c r="YL127" s="66" t="str">
        <f t="shared" si="716"/>
        <v/>
      </c>
      <c r="YM127" s="66" t="str">
        <f t="shared" si="717"/>
        <v/>
      </c>
      <c r="YN127" s="66" t="str">
        <f t="shared" si="718"/>
        <v/>
      </c>
      <c r="YO127" s="66" t="str">
        <f t="shared" si="719"/>
        <v/>
      </c>
      <c r="YP127" s="66" t="str">
        <f t="shared" si="720"/>
        <v/>
      </c>
      <c r="YQ127" s="66" t="str">
        <f t="shared" si="721"/>
        <v/>
      </c>
      <c r="YR127" s="66" t="str">
        <f t="shared" si="722"/>
        <v/>
      </c>
      <c r="YS127" s="66" t="str">
        <f t="shared" si="723"/>
        <v/>
      </c>
      <c r="YT127" s="66" t="str">
        <f t="shared" si="724"/>
        <v/>
      </c>
      <c r="YU127" s="66" t="str">
        <f t="shared" si="725"/>
        <v/>
      </c>
      <c r="YV127" s="66" t="str">
        <f t="shared" si="726"/>
        <v/>
      </c>
      <c r="YW127" s="66" t="str">
        <f t="shared" si="727"/>
        <v/>
      </c>
      <c r="YX127" s="66" t="str">
        <f t="shared" si="728"/>
        <v/>
      </c>
      <c r="YY127" s="66" t="str">
        <f t="shared" si="729"/>
        <v/>
      </c>
      <c r="YZ127" s="66" t="str">
        <f t="shared" si="730"/>
        <v/>
      </c>
      <c r="ZA127" s="66" t="str">
        <f t="shared" si="731"/>
        <v/>
      </c>
      <c r="ZB127" s="66" t="str">
        <f t="shared" si="732"/>
        <v/>
      </c>
      <c r="ZC127" s="66" t="str">
        <f t="shared" si="733"/>
        <v/>
      </c>
      <c r="ZD127" s="66" t="str">
        <f t="shared" si="734"/>
        <v/>
      </c>
      <c r="ZE127" s="66" t="str">
        <f t="shared" si="735"/>
        <v/>
      </c>
      <c r="ZF127" s="66" t="str">
        <f t="shared" si="736"/>
        <v/>
      </c>
      <c r="ZG127" s="66" t="str">
        <f t="shared" si="737"/>
        <v/>
      </c>
      <c r="ZH127" s="66" t="str">
        <f t="shared" si="738"/>
        <v/>
      </c>
      <c r="ZI127" s="66" t="str">
        <f t="shared" si="739"/>
        <v/>
      </c>
      <c r="ZJ127" s="66" t="str">
        <f t="shared" si="740"/>
        <v/>
      </c>
      <c r="ZK127" s="66" t="str">
        <f t="shared" si="741"/>
        <v/>
      </c>
      <c r="ZL127" s="66" t="str">
        <f t="shared" si="742"/>
        <v/>
      </c>
      <c r="ZM127" s="66" t="str">
        <f t="shared" si="743"/>
        <v/>
      </c>
      <c r="ZN127" s="66" t="str">
        <f t="shared" si="744"/>
        <v/>
      </c>
      <c r="ZO127" s="66" t="str">
        <f t="shared" si="745"/>
        <v/>
      </c>
      <c r="ZP127" s="66" t="str">
        <f t="shared" si="746"/>
        <v/>
      </c>
      <c r="ZQ127" s="66" t="str">
        <f t="shared" si="747"/>
        <v/>
      </c>
      <c r="ZR127" s="66" t="str">
        <f t="shared" si="748"/>
        <v/>
      </c>
      <c r="ZS127" s="66" t="str">
        <f t="shared" si="749"/>
        <v/>
      </c>
      <c r="ZT127" s="66" t="str">
        <f t="shared" si="750"/>
        <v/>
      </c>
      <c r="ZU127" s="66" t="str">
        <f t="shared" si="751"/>
        <v/>
      </c>
      <c r="ZV127" s="66" t="str">
        <f t="shared" si="752"/>
        <v/>
      </c>
      <c r="ZW127" s="66" t="str">
        <f t="shared" si="753"/>
        <v/>
      </c>
      <c r="ZX127" s="66" t="str">
        <f t="shared" si="754"/>
        <v/>
      </c>
      <c r="ZY127" s="66" t="str">
        <f t="shared" si="755"/>
        <v/>
      </c>
      <c r="ZZ127" s="66" t="str">
        <f t="shared" si="756"/>
        <v/>
      </c>
      <c r="AAA127" s="66" t="str">
        <f t="shared" si="757"/>
        <v/>
      </c>
      <c r="AAB127" s="66" t="str">
        <f t="shared" si="758"/>
        <v/>
      </c>
      <c r="AAC127" s="66" t="str">
        <f t="shared" si="759"/>
        <v/>
      </c>
      <c r="AAD127" s="66" t="str">
        <f t="shared" si="760"/>
        <v/>
      </c>
      <c r="AAE127" s="66" t="str">
        <f t="shared" si="761"/>
        <v/>
      </c>
      <c r="AAF127" s="66" t="str">
        <f t="shared" si="762"/>
        <v/>
      </c>
      <c r="AAG127" s="66" t="str">
        <f t="shared" si="763"/>
        <v/>
      </c>
      <c r="AAH127" s="66" t="str">
        <f t="shared" si="764"/>
        <v/>
      </c>
      <c r="AAI127" s="66" t="str">
        <f t="shared" si="765"/>
        <v/>
      </c>
      <c r="AAJ127" s="66" t="str">
        <f t="shared" si="766"/>
        <v/>
      </c>
      <c r="AAK127" s="66" t="str">
        <f t="shared" si="767"/>
        <v/>
      </c>
      <c r="AAL127" s="66" t="str">
        <f t="shared" si="768"/>
        <v/>
      </c>
      <c r="AAM127" s="66" t="str">
        <f t="shared" si="769"/>
        <v/>
      </c>
      <c r="AAN127" s="66" t="str">
        <f t="shared" si="770"/>
        <v/>
      </c>
      <c r="AAO127" s="66" t="str">
        <f t="shared" si="771"/>
        <v/>
      </c>
      <c r="AAP127" s="66" t="str">
        <f t="shared" si="772"/>
        <v/>
      </c>
      <c r="AAQ127" s="66" t="str">
        <f t="shared" si="773"/>
        <v/>
      </c>
      <c r="AAR127" s="66" t="str">
        <f t="shared" si="774"/>
        <v/>
      </c>
      <c r="AAS127" s="66" t="str">
        <f t="shared" si="775"/>
        <v/>
      </c>
      <c r="AAT127" s="66" t="str">
        <f t="shared" si="776"/>
        <v/>
      </c>
      <c r="AAU127" s="66" t="str">
        <f t="shared" si="777"/>
        <v/>
      </c>
      <c r="AAV127" s="66" t="str">
        <f t="shared" si="778"/>
        <v/>
      </c>
      <c r="AAW127" s="66" t="str">
        <f t="shared" si="779"/>
        <v/>
      </c>
      <c r="AAX127" s="66" t="str">
        <f t="shared" si="780"/>
        <v/>
      </c>
      <c r="AAY127" s="66" t="str">
        <f t="shared" si="781"/>
        <v/>
      </c>
      <c r="AAZ127" s="66" t="str">
        <f t="shared" si="782"/>
        <v/>
      </c>
      <c r="ABA127" s="66" t="str">
        <f t="shared" si="783"/>
        <v/>
      </c>
      <c r="ABB127" s="66" t="str">
        <f t="shared" si="784"/>
        <v/>
      </c>
      <c r="ABC127" s="66" t="str">
        <f t="shared" si="785"/>
        <v/>
      </c>
      <c r="ABD127" s="66" t="str">
        <f t="shared" si="786"/>
        <v/>
      </c>
      <c r="ABE127" s="66" t="str">
        <f t="shared" si="787"/>
        <v/>
      </c>
      <c r="ABF127" s="66" t="str">
        <f t="shared" si="788"/>
        <v/>
      </c>
      <c r="ABG127" s="66" t="str">
        <f t="shared" si="789"/>
        <v/>
      </c>
      <c r="ABH127" s="66" t="str">
        <f t="shared" si="790"/>
        <v/>
      </c>
      <c r="ABI127" s="66" t="str">
        <f t="shared" si="791"/>
        <v/>
      </c>
      <c r="ABJ127" s="66" t="str">
        <f t="shared" si="792"/>
        <v/>
      </c>
      <c r="ABK127" s="66" t="str">
        <f t="shared" si="793"/>
        <v/>
      </c>
      <c r="ABL127" s="66" t="str">
        <f t="shared" si="794"/>
        <v/>
      </c>
      <c r="ABM127" s="66" t="str">
        <f t="shared" si="795"/>
        <v/>
      </c>
      <c r="ABN127" s="66" t="str">
        <f t="shared" si="796"/>
        <v/>
      </c>
      <c r="ABO127" s="66" t="str">
        <f t="shared" si="797"/>
        <v/>
      </c>
      <c r="ABP127" s="66" t="str">
        <f t="shared" si="798"/>
        <v/>
      </c>
      <c r="ABQ127" s="66" t="str">
        <f t="shared" si="799"/>
        <v/>
      </c>
      <c r="ABR127" s="66" t="str">
        <f t="shared" si="800"/>
        <v/>
      </c>
      <c r="ABS127" s="66" t="str">
        <f t="shared" si="801"/>
        <v/>
      </c>
      <c r="ABT127" s="66" t="str">
        <f t="shared" si="802"/>
        <v/>
      </c>
      <c r="ABU127" s="66" t="str">
        <f t="shared" si="803"/>
        <v/>
      </c>
      <c r="ABV127" s="66" t="str">
        <f t="shared" si="804"/>
        <v/>
      </c>
      <c r="ABW127" s="66" t="str">
        <f t="shared" si="805"/>
        <v/>
      </c>
      <c r="ABX127" s="66" t="str">
        <f t="shared" si="806"/>
        <v/>
      </c>
      <c r="ABY127" s="66" t="str">
        <f t="shared" si="807"/>
        <v/>
      </c>
      <c r="ABZ127" s="66" t="str">
        <f t="shared" si="808"/>
        <v/>
      </c>
      <c r="ACA127" s="66" t="str">
        <f t="shared" si="809"/>
        <v/>
      </c>
      <c r="ACB127" s="66" t="str">
        <f t="shared" si="810"/>
        <v/>
      </c>
      <c r="ACC127" s="66" t="str">
        <f t="shared" si="811"/>
        <v/>
      </c>
      <c r="ACD127" s="66" t="str">
        <f t="shared" si="812"/>
        <v/>
      </c>
      <c r="ACE127" s="66" t="str">
        <f t="shared" si="813"/>
        <v/>
      </c>
      <c r="ACF127" s="66" t="str">
        <f t="shared" si="814"/>
        <v/>
      </c>
      <c r="ACG127" s="66" t="str">
        <f t="shared" si="815"/>
        <v/>
      </c>
      <c r="ACH127" s="66" t="str">
        <f t="shared" si="816"/>
        <v/>
      </c>
      <c r="ACI127" s="66" t="str">
        <f t="shared" si="817"/>
        <v/>
      </c>
      <c r="ACJ127" s="66" t="str">
        <f t="shared" si="818"/>
        <v/>
      </c>
      <c r="ACK127" s="66" t="str">
        <f t="shared" si="819"/>
        <v/>
      </c>
      <c r="ACL127" s="66" t="str">
        <f t="shared" si="820"/>
        <v/>
      </c>
      <c r="ACM127" s="66" t="str">
        <f t="shared" ref="ACM127:ACN127" si="885">IF(AND(ACS$3="Unit", ACL127=""), "", IF(AND(ACS$3="Unit", ACL127="-"),"", IF(ACS$3="Unit", "kg/GJ delivered", IF(AND(NY127&lt;&gt;"", NY127&lt;&gt;"-", NX127="-"),"", IF($H127="","", IF(NX127="nd", "",IF(NX127="&lt;n.a.&gt;", "", IF(NY127="#/MJ", "", IF(NY127="kg/GJ delivered",NX127,IF(NY127="g/MJ delivered",NX127,IF(NY127="kg/MJ delivered",NX127*1000,IF(NY127="mg/MJ delivered",NX127/1000,IF(NY127="g/kg",((NX127)*(1/$I127)*(1/$H127)),IF(NY127="mg/kg",((NX127/1000)*(1/$I127)*(1/$H127)),IF(NY127="mg/MJ delivered",NX127/1000,IF(NY127="-","","Error"))))))))))))))))</f>
        <v/>
      </c>
      <c r="ACN127" s="66" t="str">
        <f t="shared" si="885"/>
        <v/>
      </c>
      <c r="ACO127" s="66" t="str">
        <f t="shared" si="822"/>
        <v/>
      </c>
      <c r="ACP127" s="66" t="str">
        <f t="shared" si="823"/>
        <v/>
      </c>
      <c r="ACQ127" s="66" t="str">
        <f t="shared" si="824"/>
        <v/>
      </c>
      <c r="ACR127" s="66" t="str">
        <f t="shared" si="825"/>
        <v/>
      </c>
      <c r="ACS127" s="66" t="str">
        <f t="shared" si="826"/>
        <v/>
      </c>
      <c r="ACT127" s="66" t="str">
        <f t="shared" si="827"/>
        <v/>
      </c>
    </row>
    <row r="128" spans="2:774" ht="15.75" customHeight="1" x14ac:dyDescent="0.25">
      <c r="B128" s="66">
        <v>33</v>
      </c>
      <c r="C128" s="66" t="s">
        <v>655</v>
      </c>
      <c r="D128" s="66" t="s">
        <v>1659</v>
      </c>
      <c r="E128" s="156" t="s">
        <v>1573</v>
      </c>
      <c r="F128" s="66" t="s">
        <v>1772</v>
      </c>
      <c r="G128" s="66" t="s">
        <v>492</v>
      </c>
      <c r="H128" s="126">
        <v>0.44059999999999999</v>
      </c>
      <c r="I128" s="130">
        <f>'Heating Values'!$D$18</f>
        <v>19.21</v>
      </c>
      <c r="J128" s="66" t="str">
        <f t="shared" si="449"/>
        <v>Honeycomb Coal, Improved, CN</v>
      </c>
      <c r="K128" s="161"/>
      <c r="L128" s="161"/>
      <c r="M128" s="161"/>
      <c r="N128" s="161"/>
      <c r="O128" s="66" t="s">
        <v>665</v>
      </c>
      <c r="P128" s="66" t="str">
        <f t="shared" si="852"/>
        <v>CN</v>
      </c>
      <c r="Q128" s="66" t="s">
        <v>87</v>
      </c>
      <c r="R128" s="158" t="s">
        <v>128</v>
      </c>
      <c r="S128" s="158" t="s">
        <v>128</v>
      </c>
      <c r="T128" s="158" t="s">
        <v>128</v>
      </c>
      <c r="U128" s="158" t="s">
        <v>128</v>
      </c>
      <c r="V128" s="158" t="s">
        <v>128</v>
      </c>
      <c r="W128" s="158" t="s">
        <v>128</v>
      </c>
      <c r="X128" s="158" t="s">
        <v>128</v>
      </c>
      <c r="Y128" s="158" t="s">
        <v>128</v>
      </c>
      <c r="Z128" s="158" t="s">
        <v>128</v>
      </c>
      <c r="AA128" s="158" t="s">
        <v>128</v>
      </c>
      <c r="AB128" s="158" t="s">
        <v>128</v>
      </c>
      <c r="AC128" s="158" t="s">
        <v>128</v>
      </c>
      <c r="AD128" s="158" t="s">
        <v>128</v>
      </c>
      <c r="AE128" s="158" t="s">
        <v>128</v>
      </c>
      <c r="AF128" s="158" t="s">
        <v>128</v>
      </c>
      <c r="AG128" s="158" t="s">
        <v>128</v>
      </c>
      <c r="AH128" s="158" t="s">
        <v>128</v>
      </c>
      <c r="AI128" s="158" t="s">
        <v>128</v>
      </c>
      <c r="AJ128" s="165">
        <v>1.43</v>
      </c>
      <c r="AK128" s="158" t="s">
        <v>523</v>
      </c>
      <c r="AL128" s="163">
        <v>0.56000000000000005</v>
      </c>
      <c r="AM128" s="158" t="s">
        <v>523</v>
      </c>
      <c r="AN128" s="166">
        <v>8.9999999999999993E-3</v>
      </c>
      <c r="AO128" s="158" t="s">
        <v>523</v>
      </c>
      <c r="AP128" s="158" t="s">
        <v>128</v>
      </c>
      <c r="AQ128" s="158" t="s">
        <v>128</v>
      </c>
      <c r="AR128" s="158" t="s">
        <v>128</v>
      </c>
      <c r="AS128" s="158" t="s">
        <v>128</v>
      </c>
      <c r="AT128" s="158" t="s">
        <v>128</v>
      </c>
      <c r="AU128" s="158" t="s">
        <v>128</v>
      </c>
      <c r="AV128" s="158" t="s">
        <v>128</v>
      </c>
      <c r="AW128" s="158" t="s">
        <v>128</v>
      </c>
      <c r="AX128" s="158" t="s">
        <v>128</v>
      </c>
      <c r="AY128" s="158" t="s">
        <v>128</v>
      </c>
      <c r="AZ128" s="158" t="s">
        <v>128</v>
      </c>
      <c r="BA128" s="158" t="s">
        <v>128</v>
      </c>
      <c r="BB128" s="158" t="s">
        <v>128</v>
      </c>
      <c r="BC128" s="158" t="s">
        <v>128</v>
      </c>
      <c r="BD128" s="158" t="s">
        <v>128</v>
      </c>
      <c r="BE128" s="158" t="s">
        <v>128</v>
      </c>
      <c r="BF128" s="158" t="s">
        <v>128</v>
      </c>
      <c r="BG128" s="158" t="s">
        <v>128</v>
      </c>
      <c r="BH128" s="158" t="s">
        <v>128</v>
      </c>
      <c r="BI128" s="158" t="s">
        <v>128</v>
      </c>
      <c r="BJ128" s="158" t="s">
        <v>128</v>
      </c>
      <c r="BK128" s="158" t="s">
        <v>128</v>
      </c>
      <c r="BL128" s="158" t="s">
        <v>128</v>
      </c>
      <c r="BM128" s="158" t="s">
        <v>128</v>
      </c>
      <c r="BN128" s="158" t="s">
        <v>128</v>
      </c>
      <c r="BO128" s="158" t="s">
        <v>128</v>
      </c>
      <c r="BP128" s="158" t="s">
        <v>128</v>
      </c>
      <c r="BQ128" s="158" t="s">
        <v>128</v>
      </c>
      <c r="BR128" s="158" t="s">
        <v>128</v>
      </c>
      <c r="BS128" s="158" t="s">
        <v>128</v>
      </c>
      <c r="BT128" s="158" t="s">
        <v>128</v>
      </c>
      <c r="BU128" s="158" t="s">
        <v>128</v>
      </c>
      <c r="BV128" s="158" t="s">
        <v>128</v>
      </c>
      <c r="BW128" s="158" t="s">
        <v>128</v>
      </c>
      <c r="BX128" s="158" t="s">
        <v>128</v>
      </c>
      <c r="BY128" s="158" t="s">
        <v>128</v>
      </c>
      <c r="BZ128" s="158" t="s">
        <v>128</v>
      </c>
      <c r="CA128" s="158" t="s">
        <v>128</v>
      </c>
      <c r="CB128" s="158" t="s">
        <v>128</v>
      </c>
      <c r="CC128" s="158" t="s">
        <v>128</v>
      </c>
      <c r="CD128" s="158" t="s">
        <v>128</v>
      </c>
      <c r="CE128" s="158" t="s">
        <v>128</v>
      </c>
      <c r="CF128" s="158" t="s">
        <v>128</v>
      </c>
      <c r="CG128" s="158" t="s">
        <v>128</v>
      </c>
      <c r="CH128" s="158" t="s">
        <v>128</v>
      </c>
      <c r="CI128" s="158" t="s">
        <v>128</v>
      </c>
      <c r="CJ128" s="158" t="s">
        <v>128</v>
      </c>
      <c r="CK128" s="158" t="s">
        <v>128</v>
      </c>
      <c r="CL128" s="158" t="s">
        <v>128</v>
      </c>
      <c r="CM128" s="158" t="s">
        <v>128</v>
      </c>
      <c r="CN128" s="158" t="s">
        <v>128</v>
      </c>
      <c r="CO128" s="158" t="s">
        <v>128</v>
      </c>
      <c r="CP128" s="158" t="s">
        <v>128</v>
      </c>
      <c r="CQ128" s="158" t="s">
        <v>128</v>
      </c>
      <c r="CR128" s="158" t="s">
        <v>128</v>
      </c>
      <c r="CS128" s="158" t="s">
        <v>128</v>
      </c>
      <c r="CT128" s="158" t="s">
        <v>128</v>
      </c>
      <c r="CU128" s="158" t="s">
        <v>128</v>
      </c>
      <c r="CV128" s="158" t="s">
        <v>128</v>
      </c>
      <c r="CW128" s="158" t="s">
        <v>128</v>
      </c>
      <c r="CX128" s="158" t="s">
        <v>128</v>
      </c>
      <c r="CY128" s="158" t="s">
        <v>128</v>
      </c>
      <c r="CZ128" s="158" t="s">
        <v>128</v>
      </c>
      <c r="DA128" s="158" t="s">
        <v>128</v>
      </c>
      <c r="DB128" s="158" t="s">
        <v>128</v>
      </c>
      <c r="DC128" s="158" t="s">
        <v>128</v>
      </c>
      <c r="DD128" s="158" t="s">
        <v>128</v>
      </c>
      <c r="DE128" s="158" t="s">
        <v>128</v>
      </c>
      <c r="DF128" s="158" t="s">
        <v>128</v>
      </c>
      <c r="DG128" s="158" t="s">
        <v>128</v>
      </c>
      <c r="DH128" s="158" t="s">
        <v>128</v>
      </c>
      <c r="DI128" s="158" t="s">
        <v>128</v>
      </c>
      <c r="DJ128" s="158" t="s">
        <v>128</v>
      </c>
      <c r="DK128" s="158" t="s">
        <v>128</v>
      </c>
      <c r="DL128" s="158" t="s">
        <v>128</v>
      </c>
      <c r="DM128" s="158" t="s">
        <v>128</v>
      </c>
      <c r="DN128" s="158" t="s">
        <v>128</v>
      </c>
      <c r="DO128" s="158" t="s">
        <v>128</v>
      </c>
      <c r="DP128" s="158" t="s">
        <v>128</v>
      </c>
      <c r="DQ128" s="158" t="s">
        <v>128</v>
      </c>
      <c r="DR128" s="158" t="s">
        <v>128</v>
      </c>
      <c r="DS128" s="158" t="s">
        <v>128</v>
      </c>
      <c r="DT128" s="158" t="s">
        <v>128</v>
      </c>
      <c r="DU128" s="158" t="s">
        <v>128</v>
      </c>
      <c r="DV128" s="158" t="s">
        <v>128</v>
      </c>
      <c r="DW128" s="158" t="s">
        <v>128</v>
      </c>
      <c r="DX128" s="158" t="s">
        <v>128</v>
      </c>
      <c r="DY128" s="158" t="s">
        <v>128</v>
      </c>
      <c r="DZ128" s="158" t="s">
        <v>128</v>
      </c>
      <c r="EA128" s="158" t="s">
        <v>128</v>
      </c>
      <c r="EB128" s="158" t="s">
        <v>128</v>
      </c>
      <c r="EC128" s="158" t="s">
        <v>128</v>
      </c>
      <c r="ED128" s="158" t="s">
        <v>128</v>
      </c>
      <c r="EE128" s="158" t="s">
        <v>128</v>
      </c>
      <c r="EF128" s="158" t="s">
        <v>128</v>
      </c>
      <c r="EG128" s="158" t="s">
        <v>128</v>
      </c>
      <c r="EH128" s="158" t="s">
        <v>128</v>
      </c>
      <c r="EI128" s="158" t="s">
        <v>128</v>
      </c>
      <c r="EJ128" s="158" t="s">
        <v>128</v>
      </c>
      <c r="EK128" s="158" t="s">
        <v>128</v>
      </c>
      <c r="EL128" s="158" t="s">
        <v>128</v>
      </c>
      <c r="EM128" s="158" t="s">
        <v>128</v>
      </c>
      <c r="EN128" s="158" t="s">
        <v>128</v>
      </c>
      <c r="EO128" s="158" t="s">
        <v>128</v>
      </c>
      <c r="EP128" s="158" t="s">
        <v>128</v>
      </c>
      <c r="EQ128" s="158" t="s">
        <v>128</v>
      </c>
      <c r="ER128" s="158" t="s">
        <v>128</v>
      </c>
      <c r="ES128" s="158" t="s">
        <v>128</v>
      </c>
      <c r="ET128" s="158" t="s">
        <v>128</v>
      </c>
      <c r="EU128" s="158" t="s">
        <v>128</v>
      </c>
      <c r="EV128" s="158" t="s">
        <v>128</v>
      </c>
      <c r="EW128" s="158" t="s">
        <v>128</v>
      </c>
      <c r="EX128" s="158" t="s">
        <v>128</v>
      </c>
      <c r="EY128" s="158" t="s">
        <v>128</v>
      </c>
      <c r="EZ128" s="158" t="s">
        <v>128</v>
      </c>
      <c r="FA128" s="158" t="s">
        <v>128</v>
      </c>
      <c r="FB128" s="158" t="s">
        <v>128</v>
      </c>
      <c r="FC128" s="158" t="s">
        <v>128</v>
      </c>
      <c r="FD128" s="158" t="s">
        <v>128</v>
      </c>
      <c r="FE128" s="158" t="s">
        <v>128</v>
      </c>
      <c r="FF128" s="158" t="s">
        <v>128</v>
      </c>
      <c r="FG128" s="158" t="s">
        <v>128</v>
      </c>
      <c r="FH128" s="158" t="s">
        <v>128</v>
      </c>
      <c r="FI128" s="158" t="s">
        <v>128</v>
      </c>
      <c r="FJ128" s="158" t="s">
        <v>128</v>
      </c>
      <c r="FK128" s="158" t="s">
        <v>128</v>
      </c>
      <c r="FL128" s="158" t="s">
        <v>128</v>
      </c>
      <c r="FM128" s="158" t="s">
        <v>128</v>
      </c>
      <c r="FN128" s="158" t="s">
        <v>128</v>
      </c>
      <c r="FO128" s="158" t="s">
        <v>128</v>
      </c>
      <c r="FP128" s="158" t="s">
        <v>128</v>
      </c>
      <c r="FQ128" s="158" t="s">
        <v>128</v>
      </c>
      <c r="FR128" s="158" t="s">
        <v>128</v>
      </c>
      <c r="FS128" s="158" t="s">
        <v>128</v>
      </c>
      <c r="FT128" s="158" t="s">
        <v>128</v>
      </c>
      <c r="FU128" s="158" t="s">
        <v>128</v>
      </c>
      <c r="FV128" s="158" t="s">
        <v>128</v>
      </c>
      <c r="FW128" s="158" t="s">
        <v>128</v>
      </c>
      <c r="FX128" s="158" t="s">
        <v>128</v>
      </c>
      <c r="FY128" s="158" t="s">
        <v>128</v>
      </c>
      <c r="FZ128" s="158" t="s">
        <v>128</v>
      </c>
      <c r="GA128" s="158" t="s">
        <v>128</v>
      </c>
      <c r="GB128" s="158" t="s">
        <v>128</v>
      </c>
      <c r="GC128" s="158" t="s">
        <v>128</v>
      </c>
      <c r="GD128" s="158" t="s">
        <v>128</v>
      </c>
      <c r="GE128" s="158" t="s">
        <v>128</v>
      </c>
      <c r="GF128" s="158" t="s">
        <v>128</v>
      </c>
      <c r="GG128" s="158" t="s">
        <v>128</v>
      </c>
      <c r="GH128" s="158" t="s">
        <v>128</v>
      </c>
      <c r="GI128" s="158" t="s">
        <v>128</v>
      </c>
      <c r="GJ128" s="158" t="s">
        <v>128</v>
      </c>
      <c r="GK128" s="158" t="s">
        <v>128</v>
      </c>
      <c r="GL128" s="158" t="s">
        <v>128</v>
      </c>
      <c r="GM128" s="158" t="s">
        <v>128</v>
      </c>
      <c r="GN128" s="158" t="s">
        <v>128</v>
      </c>
      <c r="GO128" s="158" t="s">
        <v>128</v>
      </c>
      <c r="GP128" s="158" t="s">
        <v>128</v>
      </c>
      <c r="GQ128" s="158" t="s">
        <v>128</v>
      </c>
      <c r="GR128" s="158" t="s">
        <v>128</v>
      </c>
      <c r="GS128" s="158" t="s">
        <v>128</v>
      </c>
      <c r="GT128" s="158" t="s">
        <v>128</v>
      </c>
      <c r="GU128" s="158" t="s">
        <v>128</v>
      </c>
      <c r="GV128" s="158" t="s">
        <v>128</v>
      </c>
      <c r="GW128" s="158" t="s">
        <v>128</v>
      </c>
      <c r="GX128" s="158" t="s">
        <v>128</v>
      </c>
      <c r="GY128" s="158" t="s">
        <v>128</v>
      </c>
      <c r="GZ128" s="158" t="s">
        <v>128</v>
      </c>
      <c r="HA128" s="158" t="s">
        <v>128</v>
      </c>
      <c r="HB128" s="158" t="s">
        <v>128</v>
      </c>
      <c r="HC128" s="158" t="s">
        <v>128</v>
      </c>
      <c r="HD128" s="158" t="s">
        <v>128</v>
      </c>
      <c r="HE128" s="158" t="s">
        <v>128</v>
      </c>
      <c r="HF128" s="158" t="s">
        <v>128</v>
      </c>
      <c r="HG128" s="158" t="s">
        <v>128</v>
      </c>
      <c r="HH128" s="158" t="s">
        <v>128</v>
      </c>
      <c r="HI128" s="158" t="s">
        <v>128</v>
      </c>
      <c r="HJ128" s="158" t="s">
        <v>128</v>
      </c>
      <c r="HK128" s="158" t="s">
        <v>128</v>
      </c>
      <c r="HL128" s="158" t="s">
        <v>128</v>
      </c>
      <c r="HM128" s="158" t="s">
        <v>128</v>
      </c>
      <c r="HN128" s="158" t="s">
        <v>128</v>
      </c>
      <c r="HO128" s="158" t="s">
        <v>128</v>
      </c>
      <c r="HP128" s="158" t="s">
        <v>128</v>
      </c>
      <c r="HQ128" s="158" t="s">
        <v>128</v>
      </c>
      <c r="HR128" s="158" t="s">
        <v>128</v>
      </c>
      <c r="HS128" s="158" t="s">
        <v>128</v>
      </c>
      <c r="HT128" s="158" t="s">
        <v>128</v>
      </c>
      <c r="HU128" s="158" t="s">
        <v>128</v>
      </c>
      <c r="HV128" s="158" t="s">
        <v>128</v>
      </c>
      <c r="HW128" s="158" t="s">
        <v>128</v>
      </c>
      <c r="HX128" s="158" t="s">
        <v>128</v>
      </c>
      <c r="HY128" s="158" t="s">
        <v>128</v>
      </c>
      <c r="HZ128" s="158" t="s">
        <v>128</v>
      </c>
      <c r="IA128" s="158" t="s">
        <v>128</v>
      </c>
      <c r="IB128" s="158" t="s">
        <v>128</v>
      </c>
      <c r="IC128" s="158" t="s">
        <v>128</v>
      </c>
      <c r="ID128" s="163">
        <v>1.6E-2</v>
      </c>
      <c r="IE128" s="158" t="s">
        <v>523</v>
      </c>
      <c r="IF128" s="158" t="s">
        <v>128</v>
      </c>
      <c r="IG128" s="158" t="s">
        <v>128</v>
      </c>
      <c r="IH128" s="158" t="s">
        <v>128</v>
      </c>
      <c r="II128" s="158" t="s">
        <v>128</v>
      </c>
      <c r="IJ128" s="158" t="s">
        <v>128</v>
      </c>
      <c r="IK128" s="158" t="s">
        <v>128</v>
      </c>
      <c r="IL128" s="158" t="s">
        <v>128</v>
      </c>
      <c r="IM128" s="158" t="s">
        <v>128</v>
      </c>
      <c r="IN128" s="158" t="s">
        <v>128</v>
      </c>
      <c r="IO128" s="158" t="s">
        <v>128</v>
      </c>
      <c r="IP128" s="158" t="s">
        <v>128</v>
      </c>
      <c r="IQ128" s="158" t="s">
        <v>128</v>
      </c>
      <c r="IR128" s="158" t="s">
        <v>128</v>
      </c>
      <c r="IS128" s="158" t="s">
        <v>128</v>
      </c>
      <c r="IT128" s="158" t="s">
        <v>128</v>
      </c>
      <c r="IU128" s="158" t="s">
        <v>128</v>
      </c>
      <c r="IV128" s="158" t="s">
        <v>128</v>
      </c>
      <c r="IW128" s="158" t="s">
        <v>128</v>
      </c>
      <c r="IX128" s="158" t="s">
        <v>128</v>
      </c>
      <c r="IY128" s="158" t="s">
        <v>128</v>
      </c>
      <c r="IZ128" s="158" t="s">
        <v>128</v>
      </c>
      <c r="JA128" s="158" t="s">
        <v>128</v>
      </c>
      <c r="JB128" s="158" t="s">
        <v>128</v>
      </c>
      <c r="JC128" s="158" t="s">
        <v>128</v>
      </c>
      <c r="JD128" s="158" t="s">
        <v>128</v>
      </c>
      <c r="JE128" s="158" t="s">
        <v>128</v>
      </c>
      <c r="JF128" s="158" t="s">
        <v>128</v>
      </c>
      <c r="JG128" s="158" t="s">
        <v>128</v>
      </c>
      <c r="JH128" s="158" t="s">
        <v>128</v>
      </c>
      <c r="JI128" s="158" t="s">
        <v>128</v>
      </c>
      <c r="JJ128" s="158" t="s">
        <v>128</v>
      </c>
      <c r="JK128" s="158" t="s">
        <v>128</v>
      </c>
      <c r="JL128" s="158" t="s">
        <v>128</v>
      </c>
      <c r="JM128" s="158" t="s">
        <v>128</v>
      </c>
      <c r="JN128" s="158" t="s">
        <v>128</v>
      </c>
      <c r="JO128" s="158" t="s">
        <v>128</v>
      </c>
      <c r="JP128" s="158" t="s">
        <v>128</v>
      </c>
      <c r="JQ128" s="158" t="s">
        <v>128</v>
      </c>
      <c r="JR128" s="158" t="s">
        <v>128</v>
      </c>
      <c r="JS128" s="158" t="s">
        <v>128</v>
      </c>
      <c r="JT128" s="158" t="s">
        <v>128</v>
      </c>
      <c r="JU128" s="158" t="s">
        <v>128</v>
      </c>
      <c r="JV128" s="158" t="s">
        <v>128</v>
      </c>
      <c r="JW128" s="158" t="s">
        <v>128</v>
      </c>
      <c r="JX128" s="158" t="s">
        <v>128</v>
      </c>
      <c r="JY128" s="158" t="s">
        <v>128</v>
      </c>
      <c r="JZ128" s="158" t="s">
        <v>128</v>
      </c>
      <c r="KA128" s="158" t="s">
        <v>128</v>
      </c>
      <c r="KB128" s="158" t="s">
        <v>128</v>
      </c>
      <c r="KC128" s="158" t="s">
        <v>128</v>
      </c>
      <c r="KD128" s="158" t="s">
        <v>128</v>
      </c>
      <c r="KE128" s="158" t="s">
        <v>128</v>
      </c>
      <c r="KF128" s="158" t="s">
        <v>128</v>
      </c>
      <c r="KG128" s="158" t="s">
        <v>128</v>
      </c>
      <c r="KH128" s="158" t="s">
        <v>128</v>
      </c>
      <c r="KI128" s="158" t="s">
        <v>128</v>
      </c>
      <c r="KJ128" s="158" t="s">
        <v>128</v>
      </c>
      <c r="KK128" s="158" t="s">
        <v>128</v>
      </c>
      <c r="KL128" s="158" t="s">
        <v>128</v>
      </c>
      <c r="KM128" s="158" t="s">
        <v>128</v>
      </c>
      <c r="KN128" s="158" t="s">
        <v>128</v>
      </c>
      <c r="KO128" s="158" t="s">
        <v>128</v>
      </c>
      <c r="KP128" s="158" t="s">
        <v>128</v>
      </c>
      <c r="KQ128" s="158" t="s">
        <v>128</v>
      </c>
      <c r="KR128" s="158" t="s">
        <v>128</v>
      </c>
      <c r="KS128" s="158" t="s">
        <v>128</v>
      </c>
      <c r="KT128" s="158" t="s">
        <v>128</v>
      </c>
      <c r="KU128" s="158" t="s">
        <v>128</v>
      </c>
      <c r="KV128" s="158" t="s">
        <v>128</v>
      </c>
      <c r="KW128" s="158" t="s">
        <v>128</v>
      </c>
      <c r="KX128" s="158" t="s">
        <v>128</v>
      </c>
      <c r="KY128" s="158" t="s">
        <v>128</v>
      </c>
      <c r="KZ128" s="158" t="s">
        <v>128</v>
      </c>
      <c r="LA128" s="158" t="s">
        <v>128</v>
      </c>
      <c r="LB128" s="158" t="s">
        <v>128</v>
      </c>
      <c r="LC128" s="158" t="s">
        <v>128</v>
      </c>
      <c r="LD128" s="158" t="s">
        <v>128</v>
      </c>
      <c r="LE128" s="158" t="s">
        <v>128</v>
      </c>
      <c r="LF128" s="158" t="s">
        <v>128</v>
      </c>
      <c r="LG128" s="158" t="s">
        <v>128</v>
      </c>
      <c r="LH128" s="158" t="s">
        <v>128</v>
      </c>
      <c r="LI128" s="158" t="s">
        <v>128</v>
      </c>
      <c r="LJ128" s="158" t="s">
        <v>128</v>
      </c>
      <c r="LK128" s="158" t="s">
        <v>128</v>
      </c>
      <c r="LL128" s="158" t="s">
        <v>128</v>
      </c>
      <c r="LM128" s="158" t="s">
        <v>128</v>
      </c>
      <c r="LN128" s="158" t="s">
        <v>128</v>
      </c>
      <c r="LO128" s="158" t="s">
        <v>128</v>
      </c>
      <c r="LP128" s="158" t="s">
        <v>128</v>
      </c>
      <c r="LQ128" s="158" t="s">
        <v>128</v>
      </c>
      <c r="LR128" s="158" t="s">
        <v>128</v>
      </c>
      <c r="LS128" s="158" t="s">
        <v>128</v>
      </c>
      <c r="LT128" s="158" t="s">
        <v>128</v>
      </c>
      <c r="LU128" s="158" t="s">
        <v>128</v>
      </c>
      <c r="LV128" s="158" t="s">
        <v>128</v>
      </c>
      <c r="LW128" s="158" t="s">
        <v>128</v>
      </c>
      <c r="LX128" s="158" t="s">
        <v>128</v>
      </c>
      <c r="LY128" s="158" t="s">
        <v>128</v>
      </c>
      <c r="LZ128" s="158" t="s">
        <v>128</v>
      </c>
      <c r="MA128" s="158" t="s">
        <v>128</v>
      </c>
      <c r="MB128" s="158" t="s">
        <v>128</v>
      </c>
      <c r="MC128" s="158" t="s">
        <v>128</v>
      </c>
      <c r="MD128" s="158" t="s">
        <v>128</v>
      </c>
      <c r="ME128" s="158" t="s">
        <v>128</v>
      </c>
      <c r="MF128" s="158" t="s">
        <v>128</v>
      </c>
      <c r="MG128" s="158" t="s">
        <v>128</v>
      </c>
      <c r="MH128" s="158" t="s">
        <v>128</v>
      </c>
      <c r="MI128" s="158" t="s">
        <v>128</v>
      </c>
      <c r="MJ128" s="158" t="s">
        <v>128</v>
      </c>
      <c r="MK128" s="158" t="s">
        <v>128</v>
      </c>
      <c r="ML128" s="158" t="s">
        <v>128</v>
      </c>
      <c r="MM128" s="158" t="s">
        <v>128</v>
      </c>
      <c r="MN128" s="158" t="s">
        <v>128</v>
      </c>
      <c r="MO128" s="158" t="s">
        <v>128</v>
      </c>
      <c r="MP128" s="158" t="s">
        <v>128</v>
      </c>
      <c r="MQ128" s="158" t="s">
        <v>128</v>
      </c>
      <c r="MR128" s="158" t="s">
        <v>128</v>
      </c>
      <c r="MS128" s="158" t="s">
        <v>128</v>
      </c>
      <c r="MT128" s="158" t="s">
        <v>128</v>
      </c>
      <c r="MU128" s="158" t="s">
        <v>128</v>
      </c>
      <c r="MV128" s="158" t="s">
        <v>128</v>
      </c>
      <c r="MW128" s="158" t="s">
        <v>128</v>
      </c>
      <c r="MX128" s="158" t="s">
        <v>128</v>
      </c>
      <c r="MY128" s="158" t="s">
        <v>128</v>
      </c>
      <c r="MZ128" s="158" t="s">
        <v>128</v>
      </c>
      <c r="NA128" s="158" t="s">
        <v>128</v>
      </c>
      <c r="NB128" s="158" t="s">
        <v>128</v>
      </c>
      <c r="NC128" s="158" t="s">
        <v>128</v>
      </c>
      <c r="ND128" s="158" t="s">
        <v>128</v>
      </c>
      <c r="NE128" s="158" t="s">
        <v>128</v>
      </c>
      <c r="NF128" s="158" t="s">
        <v>128</v>
      </c>
      <c r="NG128" s="158" t="s">
        <v>128</v>
      </c>
      <c r="NH128" s="158" t="s">
        <v>128</v>
      </c>
      <c r="NI128" s="158" t="s">
        <v>128</v>
      </c>
      <c r="NJ128" s="158" t="s">
        <v>128</v>
      </c>
      <c r="NK128" s="158" t="s">
        <v>128</v>
      </c>
      <c r="NL128" s="158" t="s">
        <v>128</v>
      </c>
      <c r="NM128" s="158" t="s">
        <v>128</v>
      </c>
      <c r="NN128" s="158" t="s">
        <v>128</v>
      </c>
      <c r="NO128" s="158" t="s">
        <v>128</v>
      </c>
      <c r="NP128" s="158" t="s">
        <v>128</v>
      </c>
      <c r="NQ128" s="158" t="s">
        <v>128</v>
      </c>
      <c r="NR128" s="158" t="s">
        <v>128</v>
      </c>
      <c r="NS128" s="158" t="s">
        <v>128</v>
      </c>
      <c r="NT128" s="158" t="s">
        <v>128</v>
      </c>
      <c r="NU128" s="158" t="s">
        <v>128</v>
      </c>
      <c r="NV128" s="158" t="s">
        <v>128</v>
      </c>
      <c r="NW128" s="158" t="s">
        <v>128</v>
      </c>
      <c r="NX128" s="158" t="s">
        <v>128</v>
      </c>
      <c r="NY128" s="158" t="s">
        <v>128</v>
      </c>
      <c r="NZ128" s="158" t="s">
        <v>128</v>
      </c>
      <c r="OA128" s="158" t="s">
        <v>128</v>
      </c>
      <c r="OB128" s="158" t="s">
        <v>128</v>
      </c>
      <c r="OC128" s="158" t="s">
        <v>128</v>
      </c>
      <c r="OD128" s="158" t="s">
        <v>128</v>
      </c>
      <c r="OE128" s="170" t="s">
        <v>128</v>
      </c>
      <c r="OF128" s="181"/>
      <c r="OG128" s="113" t="str">
        <f t="shared" si="451"/>
        <v/>
      </c>
      <c r="OH128" s="66" t="str">
        <f t="shared" si="452"/>
        <v/>
      </c>
      <c r="OI128" s="66" t="str">
        <f t="shared" si="453"/>
        <v/>
      </c>
      <c r="OJ128" s="66" t="str">
        <f t="shared" si="454"/>
        <v/>
      </c>
      <c r="OK128" s="66" t="str">
        <f t="shared" si="455"/>
        <v/>
      </c>
      <c r="OL128" s="66" t="str">
        <f t="shared" si="456"/>
        <v/>
      </c>
      <c r="OM128" s="66" t="str">
        <f t="shared" si="457"/>
        <v/>
      </c>
      <c r="ON128" s="66" t="str">
        <f t="shared" si="458"/>
        <v/>
      </c>
      <c r="OO128" s="66" t="str">
        <f t="shared" si="459"/>
        <v/>
      </c>
      <c r="OP128" s="66" t="str">
        <f t="shared" si="460"/>
        <v/>
      </c>
      <c r="OQ128" s="66" t="str">
        <f t="shared" si="461"/>
        <v/>
      </c>
      <c r="OR128" s="66" t="str">
        <f t="shared" si="462"/>
        <v/>
      </c>
      <c r="OS128" s="66" t="str">
        <f t="shared" si="463"/>
        <v/>
      </c>
      <c r="OT128" s="66" t="str">
        <f t="shared" si="464"/>
        <v/>
      </c>
      <c r="OU128" s="66" t="str">
        <f t="shared" si="465"/>
        <v/>
      </c>
      <c r="OV128" s="66" t="str">
        <f t="shared" si="466"/>
        <v/>
      </c>
      <c r="OW128" s="66" t="str">
        <f t="shared" si="467"/>
        <v/>
      </c>
      <c r="OX128" s="66" t="str">
        <f t="shared" si="468"/>
        <v/>
      </c>
      <c r="OY128" s="126">
        <f t="shared" si="469"/>
        <v>0.16895232779681676</v>
      </c>
      <c r="OZ128" s="66" t="str">
        <f t="shared" si="470"/>
        <v>kg/GJ delivered</v>
      </c>
      <c r="PA128" s="126">
        <f t="shared" si="471"/>
        <v>6.6163149347005165E-2</v>
      </c>
      <c r="PB128" s="66" t="str">
        <f t="shared" si="472"/>
        <v>kg/GJ delivered</v>
      </c>
      <c r="PC128" s="160">
        <f t="shared" si="473"/>
        <v>1.0633363287911543E-3</v>
      </c>
      <c r="PD128" s="66" t="str">
        <f t="shared" si="474"/>
        <v>kg/GJ delivered</v>
      </c>
      <c r="PE128" s="66" t="str">
        <f t="shared" si="475"/>
        <v/>
      </c>
      <c r="PF128" s="66" t="str">
        <f t="shared" si="476"/>
        <v/>
      </c>
      <c r="PG128" s="66" t="str">
        <f t="shared" si="477"/>
        <v/>
      </c>
      <c r="PH128" s="66" t="str">
        <f t="shared" si="478"/>
        <v/>
      </c>
      <c r="PI128" s="66" t="str">
        <f t="shared" si="479"/>
        <v/>
      </c>
      <c r="PJ128" s="66" t="str">
        <f t="shared" si="480"/>
        <v/>
      </c>
      <c r="PK128" s="66" t="str">
        <f t="shared" si="481"/>
        <v/>
      </c>
      <c r="PL128" s="66" t="str">
        <f t="shared" si="482"/>
        <v/>
      </c>
      <c r="PM128" s="66" t="str">
        <f t="shared" si="483"/>
        <v/>
      </c>
      <c r="PN128" s="66" t="str">
        <f t="shared" si="484"/>
        <v/>
      </c>
      <c r="PO128" s="66" t="str">
        <f t="shared" si="485"/>
        <v/>
      </c>
      <c r="PP128" s="66" t="str">
        <f t="shared" si="486"/>
        <v/>
      </c>
      <c r="PQ128" s="66" t="str">
        <f t="shared" si="487"/>
        <v/>
      </c>
      <c r="PR128" s="66" t="str">
        <f t="shared" si="488"/>
        <v/>
      </c>
      <c r="PS128" s="66" t="str">
        <f t="shared" si="489"/>
        <v/>
      </c>
      <c r="PT128" s="66" t="str">
        <f t="shared" si="490"/>
        <v/>
      </c>
      <c r="PU128" s="66" t="str">
        <f t="shared" si="491"/>
        <v/>
      </c>
      <c r="PV128" s="66" t="str">
        <f t="shared" si="492"/>
        <v/>
      </c>
      <c r="PW128" s="66" t="str">
        <f t="shared" si="493"/>
        <v/>
      </c>
      <c r="PX128" s="66" t="str">
        <f t="shared" si="494"/>
        <v/>
      </c>
      <c r="PY128" s="66" t="str">
        <f t="shared" si="495"/>
        <v/>
      </c>
      <c r="PZ128" s="66" t="str">
        <f t="shared" si="496"/>
        <v/>
      </c>
      <c r="QA128" s="66" t="str">
        <f t="shared" si="497"/>
        <v/>
      </c>
      <c r="QB128" s="66" t="str">
        <f t="shared" si="498"/>
        <v/>
      </c>
      <c r="QC128" s="66" t="str">
        <f t="shared" si="499"/>
        <v/>
      </c>
      <c r="QD128" s="66" t="str">
        <f t="shared" si="500"/>
        <v/>
      </c>
      <c r="QE128" s="66" t="str">
        <f t="shared" si="501"/>
        <v/>
      </c>
      <c r="QF128" s="66" t="str">
        <f t="shared" si="502"/>
        <v/>
      </c>
      <c r="QG128" s="66" t="str">
        <f t="shared" si="503"/>
        <v/>
      </c>
      <c r="QH128" s="66" t="str">
        <f t="shared" si="504"/>
        <v/>
      </c>
      <c r="QI128" s="66" t="str">
        <f t="shared" si="505"/>
        <v/>
      </c>
      <c r="QJ128" s="66" t="str">
        <f t="shared" si="506"/>
        <v/>
      </c>
      <c r="QK128" s="66" t="str">
        <f t="shared" si="507"/>
        <v/>
      </c>
      <c r="QL128" s="66" t="str">
        <f t="shared" si="508"/>
        <v/>
      </c>
      <c r="QM128" s="66" t="str">
        <f t="shared" si="509"/>
        <v/>
      </c>
      <c r="QN128" s="66" t="str">
        <f t="shared" si="510"/>
        <v/>
      </c>
      <c r="QO128" s="66" t="str">
        <f t="shared" si="511"/>
        <v/>
      </c>
      <c r="QP128" s="66" t="str">
        <f t="shared" si="512"/>
        <v/>
      </c>
      <c r="QQ128" s="66" t="str">
        <f t="shared" si="513"/>
        <v/>
      </c>
      <c r="QR128" s="66" t="str">
        <f t="shared" si="514"/>
        <v/>
      </c>
      <c r="QS128" s="66" t="str">
        <f t="shared" si="515"/>
        <v/>
      </c>
      <c r="QT128" s="66" t="str">
        <f t="shared" si="516"/>
        <v/>
      </c>
      <c r="QU128" s="66" t="str">
        <f t="shared" si="517"/>
        <v/>
      </c>
      <c r="QV128" s="66" t="str">
        <f t="shared" si="518"/>
        <v/>
      </c>
      <c r="QW128" s="66" t="str">
        <f t="shared" si="519"/>
        <v/>
      </c>
      <c r="QX128" s="66" t="str">
        <f t="shared" si="520"/>
        <v/>
      </c>
      <c r="QY128" s="66" t="str">
        <f t="shared" si="521"/>
        <v/>
      </c>
      <c r="QZ128" s="66" t="str">
        <f t="shared" si="522"/>
        <v/>
      </c>
      <c r="RA128" s="66" t="str">
        <f t="shared" si="523"/>
        <v/>
      </c>
      <c r="RB128" s="66" t="str">
        <f t="shared" si="524"/>
        <v/>
      </c>
      <c r="RC128" s="66" t="str">
        <f t="shared" si="525"/>
        <v/>
      </c>
      <c r="RD128" s="66" t="str">
        <f t="shared" si="526"/>
        <v/>
      </c>
      <c r="RE128" s="66" t="str">
        <f t="shared" si="527"/>
        <v/>
      </c>
      <c r="RF128" s="66" t="str">
        <f t="shared" si="528"/>
        <v/>
      </c>
      <c r="RG128" s="66" t="str">
        <f t="shared" si="529"/>
        <v/>
      </c>
      <c r="RH128" s="66" t="str">
        <f t="shared" si="530"/>
        <v/>
      </c>
      <c r="RI128" s="66" t="str">
        <f t="shared" si="531"/>
        <v/>
      </c>
      <c r="RJ128" s="66" t="str">
        <f t="shared" si="532"/>
        <v/>
      </c>
      <c r="RK128" s="66" t="str">
        <f t="shared" si="533"/>
        <v/>
      </c>
      <c r="RL128" s="66" t="str">
        <f t="shared" si="534"/>
        <v/>
      </c>
      <c r="RM128" s="66" t="str">
        <f t="shared" si="535"/>
        <v/>
      </c>
      <c r="RN128" s="66" t="str">
        <f t="shared" si="536"/>
        <v/>
      </c>
      <c r="RO128" s="66" t="str">
        <f t="shared" si="537"/>
        <v/>
      </c>
      <c r="RP128" s="66" t="str">
        <f t="shared" si="538"/>
        <v/>
      </c>
      <c r="RQ128" s="66" t="str">
        <f t="shared" si="539"/>
        <v/>
      </c>
      <c r="RR128" s="66" t="str">
        <f t="shared" si="540"/>
        <v/>
      </c>
      <c r="RS128" s="66" t="str">
        <f t="shared" si="541"/>
        <v/>
      </c>
      <c r="RT128" s="66" t="str">
        <f t="shared" si="542"/>
        <v/>
      </c>
      <c r="RU128" s="66" t="str">
        <f t="shared" si="543"/>
        <v/>
      </c>
      <c r="RV128" s="66" t="str">
        <f t="shared" si="544"/>
        <v/>
      </c>
      <c r="RW128" s="66" t="str">
        <f t="shared" si="545"/>
        <v/>
      </c>
      <c r="RX128" s="66" t="str">
        <f t="shared" si="546"/>
        <v/>
      </c>
      <c r="RY128" s="66" t="str">
        <f t="shared" si="547"/>
        <v/>
      </c>
      <c r="RZ128" s="66" t="str">
        <f t="shared" si="548"/>
        <v/>
      </c>
      <c r="SA128" s="66" t="str">
        <f t="shared" si="549"/>
        <v/>
      </c>
      <c r="SB128" s="66" t="str">
        <f t="shared" si="550"/>
        <v/>
      </c>
      <c r="SC128" s="66" t="str">
        <f t="shared" si="551"/>
        <v/>
      </c>
      <c r="SD128" s="66" t="str">
        <f t="shared" si="552"/>
        <v/>
      </c>
      <c r="SE128" s="66" t="str">
        <f t="shared" si="553"/>
        <v/>
      </c>
      <c r="SF128" s="66" t="str">
        <f t="shared" si="554"/>
        <v/>
      </c>
      <c r="SG128" s="66" t="str">
        <f t="shared" si="555"/>
        <v/>
      </c>
      <c r="SH128" s="66" t="str">
        <f t="shared" si="556"/>
        <v/>
      </c>
      <c r="SI128" s="66" t="str">
        <f t="shared" si="557"/>
        <v/>
      </c>
      <c r="SJ128" s="66" t="str">
        <f t="shared" si="558"/>
        <v/>
      </c>
      <c r="SK128" s="66" t="str">
        <f t="shared" si="559"/>
        <v/>
      </c>
      <c r="SL128" s="66" t="str">
        <f t="shared" si="560"/>
        <v/>
      </c>
      <c r="SM128" s="66" t="str">
        <f t="shared" si="561"/>
        <v/>
      </c>
      <c r="SN128" s="66" t="str">
        <f t="shared" si="562"/>
        <v/>
      </c>
      <c r="SO128" s="66" t="str">
        <f t="shared" si="563"/>
        <v/>
      </c>
      <c r="SP128" s="66" t="str">
        <f t="shared" si="564"/>
        <v/>
      </c>
      <c r="SQ128" s="66" t="str">
        <f t="shared" si="565"/>
        <v/>
      </c>
      <c r="SR128" s="66" t="str">
        <f t="shared" si="566"/>
        <v/>
      </c>
      <c r="SS128" s="66" t="str">
        <f t="shared" si="567"/>
        <v/>
      </c>
      <c r="ST128" s="66" t="str">
        <f t="shared" si="568"/>
        <v/>
      </c>
      <c r="SU128" s="66" t="str">
        <f t="shared" si="569"/>
        <v/>
      </c>
      <c r="SV128" s="66" t="str">
        <f t="shared" si="570"/>
        <v/>
      </c>
      <c r="SW128" s="66" t="str">
        <f t="shared" si="571"/>
        <v/>
      </c>
      <c r="SX128" s="66" t="str">
        <f t="shared" si="572"/>
        <v/>
      </c>
      <c r="SY128" s="66" t="str">
        <f t="shared" si="573"/>
        <v/>
      </c>
      <c r="SZ128" s="66" t="str">
        <f t="shared" si="574"/>
        <v/>
      </c>
      <c r="TA128" s="66" t="str">
        <f t="shared" si="575"/>
        <v/>
      </c>
      <c r="TB128" s="66" t="str">
        <f t="shared" si="576"/>
        <v/>
      </c>
      <c r="TC128" s="66" t="str">
        <f t="shared" si="577"/>
        <v/>
      </c>
      <c r="TD128" s="66" t="str">
        <f t="shared" si="578"/>
        <v/>
      </c>
      <c r="TE128" s="66" t="str">
        <f t="shared" si="579"/>
        <v/>
      </c>
      <c r="TF128" s="66" t="str">
        <f t="shared" si="580"/>
        <v/>
      </c>
      <c r="TG128" s="66" t="str">
        <f t="shared" si="581"/>
        <v/>
      </c>
      <c r="TH128" s="66" t="str">
        <f t="shared" si="582"/>
        <v/>
      </c>
      <c r="TI128" s="66" t="str">
        <f t="shared" si="583"/>
        <v/>
      </c>
      <c r="TJ128" s="66" t="str">
        <f t="shared" si="584"/>
        <v/>
      </c>
      <c r="TK128" s="66" t="str">
        <f t="shared" si="585"/>
        <v/>
      </c>
      <c r="TL128" s="66" t="str">
        <f t="shared" si="586"/>
        <v/>
      </c>
      <c r="TM128" s="66" t="str">
        <f t="shared" si="587"/>
        <v/>
      </c>
      <c r="TN128" s="66" t="str">
        <f t="shared" si="588"/>
        <v/>
      </c>
      <c r="TO128" s="66" t="str">
        <f t="shared" si="589"/>
        <v/>
      </c>
      <c r="TP128" s="66" t="str">
        <f t="shared" si="590"/>
        <v/>
      </c>
      <c r="TQ128" s="66" t="str">
        <f t="shared" si="591"/>
        <v/>
      </c>
      <c r="TR128" s="66" t="str">
        <f t="shared" si="592"/>
        <v/>
      </c>
      <c r="TS128" s="66" t="str">
        <f t="shared" si="593"/>
        <v/>
      </c>
      <c r="TT128" s="66" t="str">
        <f t="shared" si="594"/>
        <v/>
      </c>
      <c r="TU128" s="66" t="str">
        <f t="shared" si="595"/>
        <v/>
      </c>
      <c r="TV128" s="66" t="str">
        <f t="shared" si="596"/>
        <v/>
      </c>
      <c r="TW128" s="66" t="str">
        <f t="shared" si="597"/>
        <v/>
      </c>
      <c r="TX128" s="66" t="str">
        <f t="shared" si="598"/>
        <v/>
      </c>
      <c r="TY128" s="66" t="str">
        <f t="shared" si="599"/>
        <v/>
      </c>
      <c r="TZ128" s="66" t="str">
        <f t="shared" si="600"/>
        <v/>
      </c>
      <c r="UA128" s="66" t="str">
        <f t="shared" si="601"/>
        <v/>
      </c>
      <c r="UB128" s="66" t="str">
        <f t="shared" si="602"/>
        <v/>
      </c>
      <c r="UC128" s="66" t="str">
        <f t="shared" si="603"/>
        <v/>
      </c>
      <c r="UD128" s="66" t="str">
        <f t="shared" si="604"/>
        <v/>
      </c>
      <c r="UE128" s="66" t="str">
        <f t="shared" si="605"/>
        <v/>
      </c>
      <c r="UF128" s="66" t="str">
        <f t="shared" si="606"/>
        <v/>
      </c>
      <c r="UG128" s="66" t="str">
        <f t="shared" si="607"/>
        <v/>
      </c>
      <c r="UH128" s="66" t="str">
        <f t="shared" si="608"/>
        <v/>
      </c>
      <c r="UI128" s="66" t="str">
        <f t="shared" si="609"/>
        <v/>
      </c>
      <c r="UJ128" s="66" t="str">
        <f t="shared" si="610"/>
        <v/>
      </c>
      <c r="UK128" s="66" t="str">
        <f t="shared" si="611"/>
        <v/>
      </c>
      <c r="UL128" s="66" t="str">
        <f t="shared" si="612"/>
        <v/>
      </c>
      <c r="UM128" s="66" t="str">
        <f t="shared" si="613"/>
        <v/>
      </c>
      <c r="UN128" s="66" t="str">
        <f t="shared" si="614"/>
        <v/>
      </c>
      <c r="UO128" s="66" t="str">
        <f t="shared" si="615"/>
        <v/>
      </c>
      <c r="UP128" s="66" t="str">
        <f t="shared" si="616"/>
        <v/>
      </c>
      <c r="UQ128" s="66" t="str">
        <f t="shared" si="617"/>
        <v/>
      </c>
      <c r="UR128" s="66" t="str">
        <f t="shared" si="618"/>
        <v/>
      </c>
      <c r="US128" s="66" t="str">
        <f t="shared" si="619"/>
        <v/>
      </c>
      <c r="UT128" s="66" t="str">
        <f t="shared" si="620"/>
        <v/>
      </c>
      <c r="UU128" s="66" t="str">
        <f t="shared" si="621"/>
        <v/>
      </c>
      <c r="UV128" s="66" t="str">
        <f t="shared" si="622"/>
        <v/>
      </c>
      <c r="UW128" s="66" t="str">
        <f t="shared" si="623"/>
        <v/>
      </c>
      <c r="UX128" s="66" t="str">
        <f t="shared" si="624"/>
        <v/>
      </c>
      <c r="UY128" s="66" t="str">
        <f t="shared" si="625"/>
        <v/>
      </c>
      <c r="UZ128" s="66" t="str">
        <f t="shared" si="626"/>
        <v/>
      </c>
      <c r="VA128" s="66" t="str">
        <f t="shared" si="627"/>
        <v/>
      </c>
      <c r="VB128" s="66" t="str">
        <f t="shared" si="628"/>
        <v/>
      </c>
      <c r="VC128" s="66" t="str">
        <f t="shared" si="629"/>
        <v/>
      </c>
      <c r="VD128" s="66" t="str">
        <f t="shared" si="630"/>
        <v/>
      </c>
      <c r="VE128" s="66" t="str">
        <f t="shared" si="631"/>
        <v/>
      </c>
      <c r="VF128" s="66" t="str">
        <f t="shared" si="632"/>
        <v/>
      </c>
      <c r="VG128" s="66" t="str">
        <f t="shared" si="633"/>
        <v/>
      </c>
      <c r="VH128" s="66" t="str">
        <f t="shared" si="634"/>
        <v/>
      </c>
      <c r="VI128" s="66" t="str">
        <f t="shared" si="635"/>
        <v/>
      </c>
      <c r="VJ128" s="66" t="str">
        <f t="shared" si="636"/>
        <v/>
      </c>
      <c r="VK128" s="66" t="str">
        <f t="shared" si="637"/>
        <v/>
      </c>
      <c r="VL128" s="66" t="str">
        <f t="shared" si="638"/>
        <v/>
      </c>
      <c r="VM128" s="66" t="str">
        <f t="shared" si="639"/>
        <v/>
      </c>
      <c r="VN128" s="66" t="str">
        <f t="shared" si="640"/>
        <v/>
      </c>
      <c r="VO128" s="66" t="str">
        <f t="shared" si="641"/>
        <v/>
      </c>
      <c r="VP128" s="66" t="str">
        <f t="shared" si="642"/>
        <v/>
      </c>
      <c r="VQ128" s="66" t="str">
        <f t="shared" si="643"/>
        <v/>
      </c>
      <c r="VR128" s="66" t="str">
        <f t="shared" si="644"/>
        <v/>
      </c>
      <c r="VS128" s="66" t="str">
        <f t="shared" si="645"/>
        <v/>
      </c>
      <c r="VT128" s="66" t="str">
        <f t="shared" si="646"/>
        <v/>
      </c>
      <c r="VU128" s="66" t="str">
        <f t="shared" si="647"/>
        <v/>
      </c>
      <c r="VV128" s="66" t="str">
        <f t="shared" si="648"/>
        <v/>
      </c>
      <c r="VW128" s="66" t="str">
        <f t="shared" si="649"/>
        <v/>
      </c>
      <c r="VX128" s="66" t="str">
        <f t="shared" si="650"/>
        <v/>
      </c>
      <c r="VY128" s="66" t="str">
        <f t="shared" si="651"/>
        <v/>
      </c>
      <c r="VZ128" s="66" t="str">
        <f t="shared" si="652"/>
        <v/>
      </c>
      <c r="WA128" s="66" t="str">
        <f t="shared" si="653"/>
        <v/>
      </c>
      <c r="WB128" s="66" t="str">
        <f t="shared" si="654"/>
        <v/>
      </c>
      <c r="WC128" s="66" t="str">
        <f t="shared" si="655"/>
        <v/>
      </c>
      <c r="WD128" s="66" t="str">
        <f t="shared" si="656"/>
        <v/>
      </c>
      <c r="WE128" s="66" t="str">
        <f t="shared" si="657"/>
        <v/>
      </c>
      <c r="WF128" s="66" t="str">
        <f t="shared" si="658"/>
        <v/>
      </c>
      <c r="WG128" s="66" t="str">
        <f t="shared" si="659"/>
        <v/>
      </c>
      <c r="WH128" s="66" t="str">
        <f t="shared" si="660"/>
        <v/>
      </c>
      <c r="WI128" s="66" t="str">
        <f t="shared" si="661"/>
        <v/>
      </c>
      <c r="WJ128" s="66" t="str">
        <f t="shared" si="662"/>
        <v/>
      </c>
      <c r="WK128" s="66" t="str">
        <f t="shared" si="663"/>
        <v/>
      </c>
      <c r="WL128" s="66" t="str">
        <f t="shared" si="664"/>
        <v/>
      </c>
      <c r="WM128" s="66" t="str">
        <f t="shared" si="665"/>
        <v/>
      </c>
      <c r="WN128" s="66" t="str">
        <f t="shared" si="666"/>
        <v/>
      </c>
      <c r="WO128" s="66" t="str">
        <f t="shared" si="667"/>
        <v/>
      </c>
      <c r="WP128" s="66" t="str">
        <f t="shared" si="668"/>
        <v/>
      </c>
      <c r="WQ128" s="66" t="str">
        <f t="shared" si="669"/>
        <v/>
      </c>
      <c r="WR128" s="66" t="str">
        <f t="shared" si="670"/>
        <v/>
      </c>
      <c r="WS128" s="160">
        <f t="shared" si="671"/>
        <v>1.890375695628719E-3</v>
      </c>
      <c r="WT128" s="66" t="str">
        <f t="shared" si="672"/>
        <v>kg/GJ delivered</v>
      </c>
      <c r="WU128" s="66" t="str">
        <f t="shared" si="673"/>
        <v/>
      </c>
      <c r="WV128" s="66" t="str">
        <f t="shared" si="674"/>
        <v/>
      </c>
      <c r="WW128" s="66" t="str">
        <f t="shared" si="675"/>
        <v/>
      </c>
      <c r="WX128" s="66" t="str">
        <f t="shared" si="676"/>
        <v/>
      </c>
      <c r="WY128" s="66" t="str">
        <f t="shared" si="677"/>
        <v/>
      </c>
      <c r="WZ128" s="66" t="str">
        <f t="shared" si="678"/>
        <v/>
      </c>
      <c r="XA128" s="66" t="str">
        <f t="shared" si="679"/>
        <v/>
      </c>
      <c r="XB128" s="66" t="str">
        <f t="shared" si="680"/>
        <v/>
      </c>
      <c r="XC128" s="66" t="str">
        <f t="shared" si="681"/>
        <v/>
      </c>
      <c r="XD128" s="66" t="str">
        <f t="shared" si="682"/>
        <v/>
      </c>
      <c r="XE128" s="66" t="str">
        <f t="shared" si="683"/>
        <v/>
      </c>
      <c r="XF128" s="66" t="str">
        <f t="shared" si="684"/>
        <v/>
      </c>
      <c r="XG128" s="66" t="str">
        <f t="shared" si="685"/>
        <v/>
      </c>
      <c r="XH128" s="66" t="str">
        <f t="shared" si="686"/>
        <v/>
      </c>
      <c r="XI128" s="66" t="str">
        <f t="shared" si="687"/>
        <v/>
      </c>
      <c r="XJ128" s="66" t="str">
        <f t="shared" si="688"/>
        <v/>
      </c>
      <c r="XK128" s="66" t="str">
        <f t="shared" si="689"/>
        <v/>
      </c>
      <c r="XL128" s="66" t="str">
        <f t="shared" si="690"/>
        <v/>
      </c>
      <c r="XM128" s="66" t="str">
        <f t="shared" si="691"/>
        <v/>
      </c>
      <c r="XN128" s="66" t="str">
        <f t="shared" si="692"/>
        <v/>
      </c>
      <c r="XO128" s="66" t="str">
        <f t="shared" si="693"/>
        <v/>
      </c>
      <c r="XP128" s="66" t="str">
        <f t="shared" si="694"/>
        <v/>
      </c>
      <c r="XQ128" s="66" t="str">
        <f t="shared" si="695"/>
        <v/>
      </c>
      <c r="XR128" s="66" t="str">
        <f t="shared" si="696"/>
        <v/>
      </c>
      <c r="XS128" s="66" t="str">
        <f t="shared" si="697"/>
        <v/>
      </c>
      <c r="XT128" s="66" t="str">
        <f t="shared" si="698"/>
        <v/>
      </c>
      <c r="XU128" s="66" t="str">
        <f t="shared" si="699"/>
        <v/>
      </c>
      <c r="XV128" s="66" t="str">
        <f t="shared" si="700"/>
        <v/>
      </c>
      <c r="XW128" s="66" t="str">
        <f t="shared" si="701"/>
        <v/>
      </c>
      <c r="XX128" s="66" t="str">
        <f t="shared" si="702"/>
        <v/>
      </c>
      <c r="XY128" s="66" t="str">
        <f t="shared" si="703"/>
        <v/>
      </c>
      <c r="XZ128" s="66" t="str">
        <f t="shared" si="704"/>
        <v/>
      </c>
      <c r="YA128" s="66" t="str">
        <f t="shared" si="705"/>
        <v/>
      </c>
      <c r="YB128" s="66" t="str">
        <f t="shared" si="706"/>
        <v/>
      </c>
      <c r="YC128" s="66" t="str">
        <f t="shared" si="707"/>
        <v/>
      </c>
      <c r="YD128" s="66" t="str">
        <f t="shared" si="708"/>
        <v/>
      </c>
      <c r="YE128" s="66" t="str">
        <f t="shared" si="709"/>
        <v/>
      </c>
      <c r="YF128" s="66" t="str">
        <f t="shared" si="710"/>
        <v/>
      </c>
      <c r="YG128" s="66" t="str">
        <f t="shared" si="711"/>
        <v/>
      </c>
      <c r="YH128" s="66" t="str">
        <f t="shared" si="712"/>
        <v/>
      </c>
      <c r="YI128" s="66" t="str">
        <f t="shared" si="713"/>
        <v/>
      </c>
      <c r="YJ128" s="66" t="str">
        <f t="shared" si="714"/>
        <v/>
      </c>
      <c r="YK128" s="66" t="str">
        <f t="shared" si="715"/>
        <v/>
      </c>
      <c r="YL128" s="66" t="str">
        <f t="shared" si="716"/>
        <v/>
      </c>
      <c r="YM128" s="66" t="str">
        <f t="shared" si="717"/>
        <v/>
      </c>
      <c r="YN128" s="66" t="str">
        <f t="shared" si="718"/>
        <v/>
      </c>
      <c r="YO128" s="66" t="str">
        <f t="shared" si="719"/>
        <v/>
      </c>
      <c r="YP128" s="66" t="str">
        <f t="shared" si="720"/>
        <v/>
      </c>
      <c r="YQ128" s="66" t="str">
        <f t="shared" si="721"/>
        <v/>
      </c>
      <c r="YR128" s="66" t="str">
        <f t="shared" si="722"/>
        <v/>
      </c>
      <c r="YS128" s="66" t="str">
        <f t="shared" si="723"/>
        <v/>
      </c>
      <c r="YT128" s="66" t="str">
        <f t="shared" si="724"/>
        <v/>
      </c>
      <c r="YU128" s="66" t="str">
        <f t="shared" si="725"/>
        <v/>
      </c>
      <c r="YV128" s="66" t="str">
        <f t="shared" si="726"/>
        <v/>
      </c>
      <c r="YW128" s="66" t="str">
        <f t="shared" si="727"/>
        <v/>
      </c>
      <c r="YX128" s="66" t="str">
        <f t="shared" si="728"/>
        <v/>
      </c>
      <c r="YY128" s="66" t="str">
        <f t="shared" si="729"/>
        <v/>
      </c>
      <c r="YZ128" s="66" t="str">
        <f t="shared" si="730"/>
        <v/>
      </c>
      <c r="ZA128" s="66" t="str">
        <f t="shared" si="731"/>
        <v/>
      </c>
      <c r="ZB128" s="66" t="str">
        <f t="shared" si="732"/>
        <v/>
      </c>
      <c r="ZC128" s="66" t="str">
        <f t="shared" si="733"/>
        <v/>
      </c>
      <c r="ZD128" s="66" t="str">
        <f t="shared" si="734"/>
        <v/>
      </c>
      <c r="ZE128" s="66" t="str">
        <f t="shared" si="735"/>
        <v/>
      </c>
      <c r="ZF128" s="66" t="str">
        <f t="shared" si="736"/>
        <v/>
      </c>
      <c r="ZG128" s="66" t="str">
        <f t="shared" si="737"/>
        <v/>
      </c>
      <c r="ZH128" s="66" t="str">
        <f t="shared" si="738"/>
        <v/>
      </c>
      <c r="ZI128" s="66" t="str">
        <f t="shared" si="739"/>
        <v/>
      </c>
      <c r="ZJ128" s="66" t="str">
        <f t="shared" si="740"/>
        <v/>
      </c>
      <c r="ZK128" s="66" t="str">
        <f t="shared" si="741"/>
        <v/>
      </c>
      <c r="ZL128" s="66" t="str">
        <f t="shared" si="742"/>
        <v/>
      </c>
      <c r="ZM128" s="66" t="str">
        <f t="shared" si="743"/>
        <v/>
      </c>
      <c r="ZN128" s="66" t="str">
        <f t="shared" si="744"/>
        <v/>
      </c>
      <c r="ZO128" s="66" t="str">
        <f t="shared" si="745"/>
        <v/>
      </c>
      <c r="ZP128" s="66" t="str">
        <f t="shared" si="746"/>
        <v/>
      </c>
      <c r="ZQ128" s="66" t="str">
        <f t="shared" si="747"/>
        <v/>
      </c>
      <c r="ZR128" s="66" t="str">
        <f t="shared" si="748"/>
        <v/>
      </c>
      <c r="ZS128" s="66" t="str">
        <f t="shared" si="749"/>
        <v/>
      </c>
      <c r="ZT128" s="66" t="str">
        <f t="shared" si="750"/>
        <v/>
      </c>
      <c r="ZU128" s="66" t="str">
        <f t="shared" si="751"/>
        <v/>
      </c>
      <c r="ZV128" s="66" t="str">
        <f t="shared" si="752"/>
        <v/>
      </c>
      <c r="ZW128" s="66" t="str">
        <f t="shared" si="753"/>
        <v/>
      </c>
      <c r="ZX128" s="66" t="str">
        <f t="shared" si="754"/>
        <v/>
      </c>
      <c r="ZY128" s="66" t="str">
        <f t="shared" si="755"/>
        <v/>
      </c>
      <c r="ZZ128" s="66" t="str">
        <f t="shared" si="756"/>
        <v/>
      </c>
      <c r="AAA128" s="66" t="str">
        <f t="shared" si="757"/>
        <v/>
      </c>
      <c r="AAB128" s="66" t="str">
        <f t="shared" si="758"/>
        <v/>
      </c>
      <c r="AAC128" s="66" t="str">
        <f t="shared" si="759"/>
        <v/>
      </c>
      <c r="AAD128" s="66" t="str">
        <f t="shared" si="760"/>
        <v/>
      </c>
      <c r="AAE128" s="66" t="str">
        <f t="shared" si="761"/>
        <v/>
      </c>
      <c r="AAF128" s="66" t="str">
        <f t="shared" si="762"/>
        <v/>
      </c>
      <c r="AAG128" s="66" t="str">
        <f t="shared" si="763"/>
        <v/>
      </c>
      <c r="AAH128" s="66" t="str">
        <f t="shared" si="764"/>
        <v/>
      </c>
      <c r="AAI128" s="66" t="str">
        <f t="shared" si="765"/>
        <v/>
      </c>
      <c r="AAJ128" s="66" t="str">
        <f t="shared" si="766"/>
        <v/>
      </c>
      <c r="AAK128" s="66" t="str">
        <f t="shared" si="767"/>
        <v/>
      </c>
      <c r="AAL128" s="66" t="str">
        <f t="shared" si="768"/>
        <v/>
      </c>
      <c r="AAM128" s="66" t="str">
        <f t="shared" si="769"/>
        <v/>
      </c>
      <c r="AAN128" s="66" t="str">
        <f t="shared" si="770"/>
        <v/>
      </c>
      <c r="AAO128" s="66" t="str">
        <f t="shared" si="771"/>
        <v/>
      </c>
      <c r="AAP128" s="66" t="str">
        <f t="shared" si="772"/>
        <v/>
      </c>
      <c r="AAQ128" s="66" t="str">
        <f t="shared" si="773"/>
        <v/>
      </c>
      <c r="AAR128" s="66" t="str">
        <f t="shared" si="774"/>
        <v/>
      </c>
      <c r="AAS128" s="66" t="str">
        <f t="shared" si="775"/>
        <v/>
      </c>
      <c r="AAT128" s="66" t="str">
        <f t="shared" si="776"/>
        <v/>
      </c>
      <c r="AAU128" s="66" t="str">
        <f t="shared" si="777"/>
        <v/>
      </c>
      <c r="AAV128" s="66" t="str">
        <f t="shared" si="778"/>
        <v/>
      </c>
      <c r="AAW128" s="66" t="str">
        <f t="shared" si="779"/>
        <v/>
      </c>
      <c r="AAX128" s="66" t="str">
        <f t="shared" si="780"/>
        <v/>
      </c>
      <c r="AAY128" s="66" t="str">
        <f t="shared" si="781"/>
        <v/>
      </c>
      <c r="AAZ128" s="66" t="str">
        <f t="shared" si="782"/>
        <v/>
      </c>
      <c r="ABA128" s="66" t="str">
        <f t="shared" si="783"/>
        <v/>
      </c>
      <c r="ABB128" s="66" t="str">
        <f t="shared" si="784"/>
        <v/>
      </c>
      <c r="ABC128" s="66" t="str">
        <f t="shared" si="785"/>
        <v/>
      </c>
      <c r="ABD128" s="66" t="str">
        <f t="shared" si="786"/>
        <v/>
      </c>
      <c r="ABE128" s="66" t="str">
        <f t="shared" si="787"/>
        <v/>
      </c>
      <c r="ABF128" s="66" t="str">
        <f t="shared" si="788"/>
        <v/>
      </c>
      <c r="ABG128" s="66" t="str">
        <f t="shared" si="789"/>
        <v/>
      </c>
      <c r="ABH128" s="66" t="str">
        <f t="shared" si="790"/>
        <v/>
      </c>
      <c r="ABI128" s="66" t="str">
        <f t="shared" si="791"/>
        <v/>
      </c>
      <c r="ABJ128" s="66" t="str">
        <f t="shared" si="792"/>
        <v/>
      </c>
      <c r="ABK128" s="66" t="str">
        <f t="shared" si="793"/>
        <v/>
      </c>
      <c r="ABL128" s="66" t="str">
        <f t="shared" si="794"/>
        <v/>
      </c>
      <c r="ABM128" s="66" t="str">
        <f t="shared" si="795"/>
        <v/>
      </c>
      <c r="ABN128" s="66" t="str">
        <f t="shared" si="796"/>
        <v/>
      </c>
      <c r="ABO128" s="66" t="str">
        <f t="shared" si="797"/>
        <v/>
      </c>
      <c r="ABP128" s="66" t="str">
        <f t="shared" si="798"/>
        <v/>
      </c>
      <c r="ABQ128" s="66" t="str">
        <f t="shared" si="799"/>
        <v/>
      </c>
      <c r="ABR128" s="66" t="str">
        <f t="shared" si="800"/>
        <v/>
      </c>
      <c r="ABS128" s="66" t="str">
        <f t="shared" si="801"/>
        <v/>
      </c>
      <c r="ABT128" s="66" t="str">
        <f t="shared" si="802"/>
        <v/>
      </c>
      <c r="ABU128" s="66" t="str">
        <f t="shared" si="803"/>
        <v/>
      </c>
      <c r="ABV128" s="66" t="str">
        <f t="shared" si="804"/>
        <v/>
      </c>
      <c r="ABW128" s="66" t="str">
        <f t="shared" si="805"/>
        <v/>
      </c>
      <c r="ABX128" s="66" t="str">
        <f t="shared" si="806"/>
        <v/>
      </c>
      <c r="ABY128" s="66" t="str">
        <f t="shared" si="807"/>
        <v/>
      </c>
      <c r="ABZ128" s="66" t="str">
        <f t="shared" si="808"/>
        <v/>
      </c>
      <c r="ACA128" s="66" t="str">
        <f t="shared" si="809"/>
        <v/>
      </c>
      <c r="ACB128" s="66" t="str">
        <f t="shared" si="810"/>
        <v/>
      </c>
      <c r="ACC128" s="66" t="str">
        <f t="shared" si="811"/>
        <v/>
      </c>
      <c r="ACD128" s="66" t="str">
        <f t="shared" si="812"/>
        <v/>
      </c>
      <c r="ACE128" s="66" t="str">
        <f t="shared" si="813"/>
        <v/>
      </c>
      <c r="ACF128" s="66" t="str">
        <f t="shared" si="814"/>
        <v/>
      </c>
      <c r="ACG128" s="66" t="str">
        <f t="shared" si="815"/>
        <v/>
      </c>
      <c r="ACH128" s="66" t="str">
        <f t="shared" si="816"/>
        <v/>
      </c>
      <c r="ACI128" s="66" t="str">
        <f t="shared" si="817"/>
        <v/>
      </c>
      <c r="ACJ128" s="66" t="str">
        <f t="shared" si="818"/>
        <v/>
      </c>
      <c r="ACK128" s="66" t="str">
        <f t="shared" si="819"/>
        <v/>
      </c>
      <c r="ACL128" s="66" t="str">
        <f t="shared" si="820"/>
        <v/>
      </c>
      <c r="ACM128" s="66" t="str">
        <f t="shared" ref="ACM128:ACN128" si="886">IF(AND(ACS$3="Unit", ACL128=""), "", IF(AND(ACS$3="Unit", ACL128="-"),"", IF(ACS$3="Unit", "kg/GJ delivered", IF(AND(NY128&lt;&gt;"", NY128&lt;&gt;"-", NX128="-"),"", IF($H128="","", IF(NX128="nd", "",IF(NX128="&lt;n.a.&gt;", "", IF(NY128="#/MJ", "", IF(NY128="kg/GJ delivered",NX128,IF(NY128="g/MJ delivered",NX128,IF(NY128="kg/MJ delivered",NX128*1000,IF(NY128="mg/MJ delivered",NX128/1000,IF(NY128="g/kg",((NX128)*(1/$I128)*(1/$H128)),IF(NY128="mg/kg",((NX128/1000)*(1/$I128)*(1/$H128)),IF(NY128="mg/MJ delivered",NX128/1000,IF(NY128="-","","Error"))))))))))))))))</f>
        <v/>
      </c>
      <c r="ACN128" s="66" t="str">
        <f t="shared" si="886"/>
        <v/>
      </c>
      <c r="ACO128" s="66" t="str">
        <f t="shared" si="822"/>
        <v/>
      </c>
      <c r="ACP128" s="66" t="str">
        <f t="shared" si="823"/>
        <v/>
      </c>
      <c r="ACQ128" s="66" t="str">
        <f t="shared" si="824"/>
        <v/>
      </c>
      <c r="ACR128" s="66" t="str">
        <f t="shared" si="825"/>
        <v/>
      </c>
      <c r="ACS128" s="66" t="str">
        <f t="shared" si="826"/>
        <v/>
      </c>
      <c r="ACT128" s="66" t="str">
        <f t="shared" si="827"/>
        <v/>
      </c>
    </row>
    <row r="129" spans="2:774" ht="15.75" customHeight="1" x14ac:dyDescent="0.25">
      <c r="B129" s="66">
        <v>37</v>
      </c>
      <c r="C129" s="66" t="s">
        <v>656</v>
      </c>
      <c r="D129" s="66" t="s">
        <v>1659</v>
      </c>
      <c r="E129" s="156" t="s">
        <v>1573</v>
      </c>
      <c r="F129" s="66" t="s">
        <v>1772</v>
      </c>
      <c r="G129" s="66" t="s">
        <v>492</v>
      </c>
      <c r="H129" s="126">
        <v>0.44059999999999999</v>
      </c>
      <c r="I129" s="130">
        <f>'Heating Values'!$D$18</f>
        <v>19.21</v>
      </c>
      <c r="J129" s="66" t="str">
        <f t="shared" si="449"/>
        <v>Honeycomb Coal, Improved, CN</v>
      </c>
      <c r="K129" s="161"/>
      <c r="L129" s="161"/>
      <c r="M129" s="161"/>
      <c r="N129" s="161"/>
      <c r="O129" s="66" t="s">
        <v>665</v>
      </c>
      <c r="P129" s="66" t="str">
        <f t="shared" si="852"/>
        <v>CN</v>
      </c>
      <c r="Q129" s="66" t="s">
        <v>87</v>
      </c>
      <c r="R129" s="158" t="s">
        <v>128</v>
      </c>
      <c r="S129" s="158" t="s">
        <v>128</v>
      </c>
      <c r="T129" s="158" t="s">
        <v>128</v>
      </c>
      <c r="U129" s="158" t="s">
        <v>128</v>
      </c>
      <c r="V129" s="158" t="s">
        <v>128</v>
      </c>
      <c r="W129" s="158" t="s">
        <v>128</v>
      </c>
      <c r="X129" s="158" t="s">
        <v>128</v>
      </c>
      <c r="Y129" s="158" t="s">
        <v>128</v>
      </c>
      <c r="Z129" s="158" t="s">
        <v>128</v>
      </c>
      <c r="AA129" s="158" t="s">
        <v>128</v>
      </c>
      <c r="AB129" s="158" t="s">
        <v>128</v>
      </c>
      <c r="AC129" s="158" t="s">
        <v>128</v>
      </c>
      <c r="AD129" s="158" t="s">
        <v>128</v>
      </c>
      <c r="AE129" s="158" t="s">
        <v>128</v>
      </c>
      <c r="AF129" s="158" t="s">
        <v>128</v>
      </c>
      <c r="AG129" s="158" t="s">
        <v>128</v>
      </c>
      <c r="AH129" s="158" t="s">
        <v>128</v>
      </c>
      <c r="AI129" s="158" t="s">
        <v>128</v>
      </c>
      <c r="AJ129" s="165">
        <v>6.61</v>
      </c>
      <c r="AK129" s="158" t="s">
        <v>523</v>
      </c>
      <c r="AL129" s="165">
        <v>4.88</v>
      </c>
      <c r="AM129" s="158" t="s">
        <v>523</v>
      </c>
      <c r="AN129" s="163">
        <v>4.1000000000000002E-2</v>
      </c>
      <c r="AO129" s="158" t="s">
        <v>523</v>
      </c>
      <c r="AP129" s="158" t="s">
        <v>128</v>
      </c>
      <c r="AQ129" s="158" t="s">
        <v>128</v>
      </c>
      <c r="AR129" s="158" t="s">
        <v>128</v>
      </c>
      <c r="AS129" s="158" t="s">
        <v>128</v>
      </c>
      <c r="AT129" s="158" t="s">
        <v>128</v>
      </c>
      <c r="AU129" s="158" t="s">
        <v>128</v>
      </c>
      <c r="AV129" s="158" t="s">
        <v>128</v>
      </c>
      <c r="AW129" s="158" t="s">
        <v>128</v>
      </c>
      <c r="AX129" s="158" t="s">
        <v>128</v>
      </c>
      <c r="AY129" s="158" t="s">
        <v>128</v>
      </c>
      <c r="AZ129" s="158" t="s">
        <v>128</v>
      </c>
      <c r="BA129" s="158" t="s">
        <v>128</v>
      </c>
      <c r="BB129" s="158" t="s">
        <v>128</v>
      </c>
      <c r="BC129" s="158" t="s">
        <v>128</v>
      </c>
      <c r="BD129" s="158" t="s">
        <v>128</v>
      </c>
      <c r="BE129" s="158" t="s">
        <v>128</v>
      </c>
      <c r="BF129" s="158" t="s">
        <v>128</v>
      </c>
      <c r="BG129" s="158" t="s">
        <v>128</v>
      </c>
      <c r="BH129" s="158" t="s">
        <v>128</v>
      </c>
      <c r="BI129" s="158" t="s">
        <v>128</v>
      </c>
      <c r="BJ129" s="158" t="s">
        <v>128</v>
      </c>
      <c r="BK129" s="158" t="s">
        <v>128</v>
      </c>
      <c r="BL129" s="158" t="s">
        <v>128</v>
      </c>
      <c r="BM129" s="158" t="s">
        <v>128</v>
      </c>
      <c r="BN129" s="158" t="s">
        <v>128</v>
      </c>
      <c r="BO129" s="158" t="s">
        <v>128</v>
      </c>
      <c r="BP129" s="158" t="s">
        <v>128</v>
      </c>
      <c r="BQ129" s="158" t="s">
        <v>128</v>
      </c>
      <c r="BR129" s="158" t="s">
        <v>128</v>
      </c>
      <c r="BS129" s="158" t="s">
        <v>128</v>
      </c>
      <c r="BT129" s="158" t="s">
        <v>128</v>
      </c>
      <c r="BU129" s="158" t="s">
        <v>128</v>
      </c>
      <c r="BV129" s="158" t="s">
        <v>128</v>
      </c>
      <c r="BW129" s="158" t="s">
        <v>128</v>
      </c>
      <c r="BX129" s="158" t="s">
        <v>128</v>
      </c>
      <c r="BY129" s="158" t="s">
        <v>128</v>
      </c>
      <c r="BZ129" s="158" t="s">
        <v>128</v>
      </c>
      <c r="CA129" s="158" t="s">
        <v>128</v>
      </c>
      <c r="CB129" s="158" t="s">
        <v>128</v>
      </c>
      <c r="CC129" s="158" t="s">
        <v>128</v>
      </c>
      <c r="CD129" s="158" t="s">
        <v>128</v>
      </c>
      <c r="CE129" s="158" t="s">
        <v>128</v>
      </c>
      <c r="CF129" s="158" t="s">
        <v>128</v>
      </c>
      <c r="CG129" s="158" t="s">
        <v>128</v>
      </c>
      <c r="CH129" s="158" t="s">
        <v>128</v>
      </c>
      <c r="CI129" s="158" t="s">
        <v>128</v>
      </c>
      <c r="CJ129" s="158" t="s">
        <v>128</v>
      </c>
      <c r="CK129" s="158" t="s">
        <v>128</v>
      </c>
      <c r="CL129" s="158" t="s">
        <v>128</v>
      </c>
      <c r="CM129" s="158" t="s">
        <v>128</v>
      </c>
      <c r="CN129" s="158" t="s">
        <v>128</v>
      </c>
      <c r="CO129" s="158" t="s">
        <v>128</v>
      </c>
      <c r="CP129" s="158" t="s">
        <v>128</v>
      </c>
      <c r="CQ129" s="158" t="s">
        <v>128</v>
      </c>
      <c r="CR129" s="158" t="s">
        <v>128</v>
      </c>
      <c r="CS129" s="158" t="s">
        <v>128</v>
      </c>
      <c r="CT129" s="158" t="s">
        <v>128</v>
      </c>
      <c r="CU129" s="158" t="s">
        <v>128</v>
      </c>
      <c r="CV129" s="158" t="s">
        <v>128</v>
      </c>
      <c r="CW129" s="158" t="s">
        <v>128</v>
      </c>
      <c r="CX129" s="158" t="s">
        <v>128</v>
      </c>
      <c r="CY129" s="158" t="s">
        <v>128</v>
      </c>
      <c r="CZ129" s="158" t="s">
        <v>128</v>
      </c>
      <c r="DA129" s="158" t="s">
        <v>128</v>
      </c>
      <c r="DB129" s="158" t="s">
        <v>128</v>
      </c>
      <c r="DC129" s="158" t="s">
        <v>128</v>
      </c>
      <c r="DD129" s="158" t="s">
        <v>128</v>
      </c>
      <c r="DE129" s="158" t="s">
        <v>128</v>
      </c>
      <c r="DF129" s="158" t="s">
        <v>128</v>
      </c>
      <c r="DG129" s="158" t="s">
        <v>128</v>
      </c>
      <c r="DH129" s="158" t="s">
        <v>128</v>
      </c>
      <c r="DI129" s="158" t="s">
        <v>128</v>
      </c>
      <c r="DJ129" s="158" t="s">
        <v>128</v>
      </c>
      <c r="DK129" s="158" t="s">
        <v>128</v>
      </c>
      <c r="DL129" s="158" t="s">
        <v>128</v>
      </c>
      <c r="DM129" s="158" t="s">
        <v>128</v>
      </c>
      <c r="DN129" s="158" t="s">
        <v>128</v>
      </c>
      <c r="DO129" s="158" t="s">
        <v>128</v>
      </c>
      <c r="DP129" s="158" t="s">
        <v>128</v>
      </c>
      <c r="DQ129" s="158" t="s">
        <v>128</v>
      </c>
      <c r="DR129" s="158" t="s">
        <v>128</v>
      </c>
      <c r="DS129" s="158" t="s">
        <v>128</v>
      </c>
      <c r="DT129" s="158" t="s">
        <v>128</v>
      </c>
      <c r="DU129" s="158" t="s">
        <v>128</v>
      </c>
      <c r="DV129" s="158" t="s">
        <v>128</v>
      </c>
      <c r="DW129" s="158" t="s">
        <v>128</v>
      </c>
      <c r="DX129" s="158" t="s">
        <v>128</v>
      </c>
      <c r="DY129" s="158" t="s">
        <v>128</v>
      </c>
      <c r="DZ129" s="158" t="s">
        <v>128</v>
      </c>
      <c r="EA129" s="158" t="s">
        <v>128</v>
      </c>
      <c r="EB129" s="158" t="s">
        <v>128</v>
      </c>
      <c r="EC129" s="158" t="s">
        <v>128</v>
      </c>
      <c r="ED129" s="158" t="s">
        <v>128</v>
      </c>
      <c r="EE129" s="158" t="s">
        <v>128</v>
      </c>
      <c r="EF129" s="158" t="s">
        <v>128</v>
      </c>
      <c r="EG129" s="158" t="s">
        <v>128</v>
      </c>
      <c r="EH129" s="158" t="s">
        <v>128</v>
      </c>
      <c r="EI129" s="158" t="s">
        <v>128</v>
      </c>
      <c r="EJ129" s="158" t="s">
        <v>128</v>
      </c>
      <c r="EK129" s="158" t="s">
        <v>128</v>
      </c>
      <c r="EL129" s="158" t="s">
        <v>128</v>
      </c>
      <c r="EM129" s="158" t="s">
        <v>128</v>
      </c>
      <c r="EN129" s="158" t="s">
        <v>128</v>
      </c>
      <c r="EO129" s="158" t="s">
        <v>128</v>
      </c>
      <c r="EP129" s="158" t="s">
        <v>128</v>
      </c>
      <c r="EQ129" s="158" t="s">
        <v>128</v>
      </c>
      <c r="ER129" s="158" t="s">
        <v>128</v>
      </c>
      <c r="ES129" s="158" t="s">
        <v>128</v>
      </c>
      <c r="ET129" s="158" t="s">
        <v>128</v>
      </c>
      <c r="EU129" s="158" t="s">
        <v>128</v>
      </c>
      <c r="EV129" s="158" t="s">
        <v>128</v>
      </c>
      <c r="EW129" s="158" t="s">
        <v>128</v>
      </c>
      <c r="EX129" s="158" t="s">
        <v>128</v>
      </c>
      <c r="EY129" s="158" t="s">
        <v>128</v>
      </c>
      <c r="EZ129" s="158" t="s">
        <v>128</v>
      </c>
      <c r="FA129" s="158" t="s">
        <v>128</v>
      </c>
      <c r="FB129" s="158" t="s">
        <v>128</v>
      </c>
      <c r="FC129" s="158" t="s">
        <v>128</v>
      </c>
      <c r="FD129" s="158" t="s">
        <v>128</v>
      </c>
      <c r="FE129" s="158" t="s">
        <v>128</v>
      </c>
      <c r="FF129" s="158" t="s">
        <v>128</v>
      </c>
      <c r="FG129" s="158" t="s">
        <v>128</v>
      </c>
      <c r="FH129" s="158" t="s">
        <v>128</v>
      </c>
      <c r="FI129" s="158" t="s">
        <v>128</v>
      </c>
      <c r="FJ129" s="158" t="s">
        <v>128</v>
      </c>
      <c r="FK129" s="158" t="s">
        <v>128</v>
      </c>
      <c r="FL129" s="158" t="s">
        <v>128</v>
      </c>
      <c r="FM129" s="158" t="s">
        <v>128</v>
      </c>
      <c r="FN129" s="158" t="s">
        <v>128</v>
      </c>
      <c r="FO129" s="158" t="s">
        <v>128</v>
      </c>
      <c r="FP129" s="158" t="s">
        <v>128</v>
      </c>
      <c r="FQ129" s="158" t="s">
        <v>128</v>
      </c>
      <c r="FR129" s="158" t="s">
        <v>128</v>
      </c>
      <c r="FS129" s="158" t="s">
        <v>128</v>
      </c>
      <c r="FT129" s="158" t="s">
        <v>128</v>
      </c>
      <c r="FU129" s="158" t="s">
        <v>128</v>
      </c>
      <c r="FV129" s="158" t="s">
        <v>128</v>
      </c>
      <c r="FW129" s="158" t="s">
        <v>128</v>
      </c>
      <c r="FX129" s="158" t="s">
        <v>128</v>
      </c>
      <c r="FY129" s="158" t="s">
        <v>128</v>
      </c>
      <c r="FZ129" s="158" t="s">
        <v>128</v>
      </c>
      <c r="GA129" s="158" t="s">
        <v>128</v>
      </c>
      <c r="GB129" s="158" t="s">
        <v>128</v>
      </c>
      <c r="GC129" s="158" t="s">
        <v>128</v>
      </c>
      <c r="GD129" s="158" t="s">
        <v>128</v>
      </c>
      <c r="GE129" s="158" t="s">
        <v>128</v>
      </c>
      <c r="GF129" s="158" t="s">
        <v>128</v>
      </c>
      <c r="GG129" s="158" t="s">
        <v>128</v>
      </c>
      <c r="GH129" s="158" t="s">
        <v>128</v>
      </c>
      <c r="GI129" s="158" t="s">
        <v>128</v>
      </c>
      <c r="GJ129" s="158" t="s">
        <v>128</v>
      </c>
      <c r="GK129" s="158" t="s">
        <v>128</v>
      </c>
      <c r="GL129" s="158" t="s">
        <v>128</v>
      </c>
      <c r="GM129" s="158" t="s">
        <v>128</v>
      </c>
      <c r="GN129" s="158" t="s">
        <v>128</v>
      </c>
      <c r="GO129" s="158" t="s">
        <v>128</v>
      </c>
      <c r="GP129" s="158" t="s">
        <v>128</v>
      </c>
      <c r="GQ129" s="158" t="s">
        <v>128</v>
      </c>
      <c r="GR129" s="158" t="s">
        <v>128</v>
      </c>
      <c r="GS129" s="158" t="s">
        <v>128</v>
      </c>
      <c r="GT129" s="158" t="s">
        <v>128</v>
      </c>
      <c r="GU129" s="158" t="s">
        <v>128</v>
      </c>
      <c r="GV129" s="158" t="s">
        <v>128</v>
      </c>
      <c r="GW129" s="158" t="s">
        <v>128</v>
      </c>
      <c r="GX129" s="158" t="s">
        <v>128</v>
      </c>
      <c r="GY129" s="158" t="s">
        <v>128</v>
      </c>
      <c r="GZ129" s="158" t="s">
        <v>128</v>
      </c>
      <c r="HA129" s="158" t="s">
        <v>128</v>
      </c>
      <c r="HB129" s="158" t="s">
        <v>128</v>
      </c>
      <c r="HC129" s="158" t="s">
        <v>128</v>
      </c>
      <c r="HD129" s="158" t="s">
        <v>128</v>
      </c>
      <c r="HE129" s="158" t="s">
        <v>128</v>
      </c>
      <c r="HF129" s="158" t="s">
        <v>128</v>
      </c>
      <c r="HG129" s="158" t="s">
        <v>128</v>
      </c>
      <c r="HH129" s="158" t="s">
        <v>128</v>
      </c>
      <c r="HI129" s="158" t="s">
        <v>128</v>
      </c>
      <c r="HJ129" s="158" t="s">
        <v>128</v>
      </c>
      <c r="HK129" s="158" t="s">
        <v>128</v>
      </c>
      <c r="HL129" s="158" t="s">
        <v>128</v>
      </c>
      <c r="HM129" s="158" t="s">
        <v>128</v>
      </c>
      <c r="HN129" s="158" t="s">
        <v>128</v>
      </c>
      <c r="HO129" s="158" t="s">
        <v>128</v>
      </c>
      <c r="HP129" s="158" t="s">
        <v>128</v>
      </c>
      <c r="HQ129" s="158" t="s">
        <v>128</v>
      </c>
      <c r="HR129" s="158" t="s">
        <v>128</v>
      </c>
      <c r="HS129" s="158" t="s">
        <v>128</v>
      </c>
      <c r="HT129" s="158" t="s">
        <v>128</v>
      </c>
      <c r="HU129" s="158" t="s">
        <v>128</v>
      </c>
      <c r="HV129" s="158" t="s">
        <v>128</v>
      </c>
      <c r="HW129" s="158" t="s">
        <v>128</v>
      </c>
      <c r="HX129" s="158" t="s">
        <v>128</v>
      </c>
      <c r="HY129" s="158" t="s">
        <v>128</v>
      </c>
      <c r="HZ129" s="158" t="s">
        <v>128</v>
      </c>
      <c r="IA129" s="158" t="s">
        <v>128</v>
      </c>
      <c r="IB129" s="158" t="s">
        <v>128</v>
      </c>
      <c r="IC129" s="158" t="s">
        <v>128</v>
      </c>
      <c r="ID129" s="163">
        <v>5.2999999999999999E-2</v>
      </c>
      <c r="IE129" s="158" t="s">
        <v>523</v>
      </c>
      <c r="IF129" s="158" t="s">
        <v>128</v>
      </c>
      <c r="IG129" s="158" t="s">
        <v>128</v>
      </c>
      <c r="IH129" s="158" t="s">
        <v>128</v>
      </c>
      <c r="II129" s="158" t="s">
        <v>128</v>
      </c>
      <c r="IJ129" s="158" t="s">
        <v>128</v>
      </c>
      <c r="IK129" s="158" t="s">
        <v>128</v>
      </c>
      <c r="IL129" s="158" t="s">
        <v>128</v>
      </c>
      <c r="IM129" s="158" t="s">
        <v>128</v>
      </c>
      <c r="IN129" s="158" t="s">
        <v>128</v>
      </c>
      <c r="IO129" s="158" t="s">
        <v>128</v>
      </c>
      <c r="IP129" s="158" t="s">
        <v>128</v>
      </c>
      <c r="IQ129" s="158" t="s">
        <v>128</v>
      </c>
      <c r="IR129" s="158" t="s">
        <v>128</v>
      </c>
      <c r="IS129" s="158" t="s">
        <v>128</v>
      </c>
      <c r="IT129" s="158" t="s">
        <v>128</v>
      </c>
      <c r="IU129" s="158" t="s">
        <v>128</v>
      </c>
      <c r="IV129" s="158" t="s">
        <v>128</v>
      </c>
      <c r="IW129" s="158" t="s">
        <v>128</v>
      </c>
      <c r="IX129" s="158" t="s">
        <v>128</v>
      </c>
      <c r="IY129" s="158" t="s">
        <v>128</v>
      </c>
      <c r="IZ129" s="158" t="s">
        <v>128</v>
      </c>
      <c r="JA129" s="158" t="s">
        <v>128</v>
      </c>
      <c r="JB129" s="158" t="s">
        <v>128</v>
      </c>
      <c r="JC129" s="158" t="s">
        <v>128</v>
      </c>
      <c r="JD129" s="158" t="s">
        <v>128</v>
      </c>
      <c r="JE129" s="158" t="s">
        <v>128</v>
      </c>
      <c r="JF129" s="158" t="s">
        <v>128</v>
      </c>
      <c r="JG129" s="158" t="s">
        <v>128</v>
      </c>
      <c r="JH129" s="158" t="s">
        <v>128</v>
      </c>
      <c r="JI129" s="158" t="s">
        <v>128</v>
      </c>
      <c r="JJ129" s="158" t="s">
        <v>128</v>
      </c>
      <c r="JK129" s="158" t="s">
        <v>128</v>
      </c>
      <c r="JL129" s="158" t="s">
        <v>128</v>
      </c>
      <c r="JM129" s="158" t="s">
        <v>128</v>
      </c>
      <c r="JN129" s="158" t="s">
        <v>128</v>
      </c>
      <c r="JO129" s="158" t="s">
        <v>128</v>
      </c>
      <c r="JP129" s="158" t="s">
        <v>128</v>
      </c>
      <c r="JQ129" s="158" t="s">
        <v>128</v>
      </c>
      <c r="JR129" s="158" t="s">
        <v>128</v>
      </c>
      <c r="JS129" s="158" t="s">
        <v>128</v>
      </c>
      <c r="JT129" s="158" t="s">
        <v>128</v>
      </c>
      <c r="JU129" s="158" t="s">
        <v>128</v>
      </c>
      <c r="JV129" s="158" t="s">
        <v>128</v>
      </c>
      <c r="JW129" s="158" t="s">
        <v>128</v>
      </c>
      <c r="JX129" s="158" t="s">
        <v>128</v>
      </c>
      <c r="JY129" s="158" t="s">
        <v>128</v>
      </c>
      <c r="JZ129" s="158" t="s">
        <v>128</v>
      </c>
      <c r="KA129" s="158" t="s">
        <v>128</v>
      </c>
      <c r="KB129" s="158" t="s">
        <v>128</v>
      </c>
      <c r="KC129" s="158" t="s">
        <v>128</v>
      </c>
      <c r="KD129" s="158" t="s">
        <v>128</v>
      </c>
      <c r="KE129" s="158" t="s">
        <v>128</v>
      </c>
      <c r="KF129" s="158" t="s">
        <v>128</v>
      </c>
      <c r="KG129" s="158" t="s">
        <v>128</v>
      </c>
      <c r="KH129" s="158" t="s">
        <v>128</v>
      </c>
      <c r="KI129" s="158" t="s">
        <v>128</v>
      </c>
      <c r="KJ129" s="158" t="s">
        <v>128</v>
      </c>
      <c r="KK129" s="158" t="s">
        <v>128</v>
      </c>
      <c r="KL129" s="158" t="s">
        <v>128</v>
      </c>
      <c r="KM129" s="158" t="s">
        <v>128</v>
      </c>
      <c r="KN129" s="158" t="s">
        <v>128</v>
      </c>
      <c r="KO129" s="158" t="s">
        <v>128</v>
      </c>
      <c r="KP129" s="158" t="s">
        <v>128</v>
      </c>
      <c r="KQ129" s="158" t="s">
        <v>128</v>
      </c>
      <c r="KR129" s="158" t="s">
        <v>128</v>
      </c>
      <c r="KS129" s="158" t="s">
        <v>128</v>
      </c>
      <c r="KT129" s="158" t="s">
        <v>128</v>
      </c>
      <c r="KU129" s="158" t="s">
        <v>128</v>
      </c>
      <c r="KV129" s="158" t="s">
        <v>128</v>
      </c>
      <c r="KW129" s="158" t="s">
        <v>128</v>
      </c>
      <c r="KX129" s="158" t="s">
        <v>128</v>
      </c>
      <c r="KY129" s="158" t="s">
        <v>128</v>
      </c>
      <c r="KZ129" s="158" t="s">
        <v>128</v>
      </c>
      <c r="LA129" s="158" t="s">
        <v>128</v>
      </c>
      <c r="LB129" s="158" t="s">
        <v>128</v>
      </c>
      <c r="LC129" s="158" t="s">
        <v>128</v>
      </c>
      <c r="LD129" s="158" t="s">
        <v>128</v>
      </c>
      <c r="LE129" s="158" t="s">
        <v>128</v>
      </c>
      <c r="LF129" s="158" t="s">
        <v>128</v>
      </c>
      <c r="LG129" s="158" t="s">
        <v>128</v>
      </c>
      <c r="LH129" s="158" t="s">
        <v>128</v>
      </c>
      <c r="LI129" s="158" t="s">
        <v>128</v>
      </c>
      <c r="LJ129" s="158" t="s">
        <v>128</v>
      </c>
      <c r="LK129" s="158" t="s">
        <v>128</v>
      </c>
      <c r="LL129" s="158" t="s">
        <v>128</v>
      </c>
      <c r="LM129" s="158" t="s">
        <v>128</v>
      </c>
      <c r="LN129" s="158" t="s">
        <v>128</v>
      </c>
      <c r="LO129" s="158" t="s">
        <v>128</v>
      </c>
      <c r="LP129" s="158" t="s">
        <v>128</v>
      </c>
      <c r="LQ129" s="158" t="s">
        <v>128</v>
      </c>
      <c r="LR129" s="158" t="s">
        <v>128</v>
      </c>
      <c r="LS129" s="158" t="s">
        <v>128</v>
      </c>
      <c r="LT129" s="158" t="s">
        <v>128</v>
      </c>
      <c r="LU129" s="158" t="s">
        <v>128</v>
      </c>
      <c r="LV129" s="158" t="s">
        <v>128</v>
      </c>
      <c r="LW129" s="158" t="s">
        <v>128</v>
      </c>
      <c r="LX129" s="158" t="s">
        <v>128</v>
      </c>
      <c r="LY129" s="158" t="s">
        <v>128</v>
      </c>
      <c r="LZ129" s="158" t="s">
        <v>128</v>
      </c>
      <c r="MA129" s="158" t="s">
        <v>128</v>
      </c>
      <c r="MB129" s="158" t="s">
        <v>128</v>
      </c>
      <c r="MC129" s="158" t="s">
        <v>128</v>
      </c>
      <c r="MD129" s="158" t="s">
        <v>128</v>
      </c>
      <c r="ME129" s="158" t="s">
        <v>128</v>
      </c>
      <c r="MF129" s="158" t="s">
        <v>128</v>
      </c>
      <c r="MG129" s="158" t="s">
        <v>128</v>
      </c>
      <c r="MH129" s="158" t="s">
        <v>128</v>
      </c>
      <c r="MI129" s="158" t="s">
        <v>128</v>
      </c>
      <c r="MJ129" s="158" t="s">
        <v>128</v>
      </c>
      <c r="MK129" s="158" t="s">
        <v>128</v>
      </c>
      <c r="ML129" s="158" t="s">
        <v>128</v>
      </c>
      <c r="MM129" s="158" t="s">
        <v>128</v>
      </c>
      <c r="MN129" s="158" t="s">
        <v>128</v>
      </c>
      <c r="MO129" s="158" t="s">
        <v>128</v>
      </c>
      <c r="MP129" s="158" t="s">
        <v>128</v>
      </c>
      <c r="MQ129" s="158" t="s">
        <v>128</v>
      </c>
      <c r="MR129" s="158" t="s">
        <v>128</v>
      </c>
      <c r="MS129" s="158" t="s">
        <v>128</v>
      </c>
      <c r="MT129" s="158" t="s">
        <v>128</v>
      </c>
      <c r="MU129" s="158" t="s">
        <v>128</v>
      </c>
      <c r="MV129" s="158" t="s">
        <v>128</v>
      </c>
      <c r="MW129" s="158" t="s">
        <v>128</v>
      </c>
      <c r="MX129" s="158" t="s">
        <v>128</v>
      </c>
      <c r="MY129" s="158" t="s">
        <v>128</v>
      </c>
      <c r="MZ129" s="158" t="s">
        <v>128</v>
      </c>
      <c r="NA129" s="158" t="s">
        <v>128</v>
      </c>
      <c r="NB129" s="158" t="s">
        <v>128</v>
      </c>
      <c r="NC129" s="158" t="s">
        <v>128</v>
      </c>
      <c r="ND129" s="158" t="s">
        <v>128</v>
      </c>
      <c r="NE129" s="158" t="s">
        <v>128</v>
      </c>
      <c r="NF129" s="158" t="s">
        <v>128</v>
      </c>
      <c r="NG129" s="158" t="s">
        <v>128</v>
      </c>
      <c r="NH129" s="158" t="s">
        <v>128</v>
      </c>
      <c r="NI129" s="158" t="s">
        <v>128</v>
      </c>
      <c r="NJ129" s="158" t="s">
        <v>128</v>
      </c>
      <c r="NK129" s="158" t="s">
        <v>128</v>
      </c>
      <c r="NL129" s="158" t="s">
        <v>128</v>
      </c>
      <c r="NM129" s="158" t="s">
        <v>128</v>
      </c>
      <c r="NN129" s="158" t="s">
        <v>128</v>
      </c>
      <c r="NO129" s="158" t="s">
        <v>128</v>
      </c>
      <c r="NP129" s="158" t="s">
        <v>128</v>
      </c>
      <c r="NQ129" s="158" t="s">
        <v>128</v>
      </c>
      <c r="NR129" s="158" t="s">
        <v>128</v>
      </c>
      <c r="NS129" s="158" t="s">
        <v>128</v>
      </c>
      <c r="NT129" s="158" t="s">
        <v>128</v>
      </c>
      <c r="NU129" s="158" t="s">
        <v>128</v>
      </c>
      <c r="NV129" s="158" t="s">
        <v>128</v>
      </c>
      <c r="NW129" s="158" t="s">
        <v>128</v>
      </c>
      <c r="NX129" s="158" t="s">
        <v>128</v>
      </c>
      <c r="NY129" s="158" t="s">
        <v>128</v>
      </c>
      <c r="NZ129" s="158" t="s">
        <v>128</v>
      </c>
      <c r="OA129" s="158" t="s">
        <v>128</v>
      </c>
      <c r="OB129" s="158" t="s">
        <v>128</v>
      </c>
      <c r="OC129" s="158" t="s">
        <v>128</v>
      </c>
      <c r="OD129" s="158" t="s">
        <v>128</v>
      </c>
      <c r="OE129" s="170" t="s">
        <v>128</v>
      </c>
      <c r="OF129" s="181"/>
      <c r="OG129" s="113" t="str">
        <f t="shared" si="451"/>
        <v/>
      </c>
      <c r="OH129" s="66" t="str">
        <f t="shared" si="452"/>
        <v/>
      </c>
      <c r="OI129" s="66" t="str">
        <f t="shared" si="453"/>
        <v/>
      </c>
      <c r="OJ129" s="66" t="str">
        <f t="shared" si="454"/>
        <v/>
      </c>
      <c r="OK129" s="66" t="str">
        <f t="shared" si="455"/>
        <v/>
      </c>
      <c r="OL129" s="66" t="str">
        <f t="shared" si="456"/>
        <v/>
      </c>
      <c r="OM129" s="66" t="str">
        <f t="shared" si="457"/>
        <v/>
      </c>
      <c r="ON129" s="66" t="str">
        <f t="shared" si="458"/>
        <v/>
      </c>
      <c r="OO129" s="66" t="str">
        <f t="shared" si="459"/>
        <v/>
      </c>
      <c r="OP129" s="66" t="str">
        <f t="shared" si="460"/>
        <v/>
      </c>
      <c r="OQ129" s="66" t="str">
        <f t="shared" si="461"/>
        <v/>
      </c>
      <c r="OR129" s="66" t="str">
        <f t="shared" si="462"/>
        <v/>
      </c>
      <c r="OS129" s="66" t="str">
        <f t="shared" si="463"/>
        <v/>
      </c>
      <c r="OT129" s="66" t="str">
        <f t="shared" si="464"/>
        <v/>
      </c>
      <c r="OU129" s="66" t="str">
        <f t="shared" si="465"/>
        <v/>
      </c>
      <c r="OV129" s="66" t="str">
        <f t="shared" si="466"/>
        <v/>
      </c>
      <c r="OW129" s="66" t="str">
        <f t="shared" si="467"/>
        <v/>
      </c>
      <c r="OX129" s="66" t="str">
        <f t="shared" si="468"/>
        <v/>
      </c>
      <c r="OY129" s="126">
        <f t="shared" si="469"/>
        <v>0.78096145925661453</v>
      </c>
      <c r="OZ129" s="66" t="str">
        <f t="shared" si="470"/>
        <v>kg/GJ delivered</v>
      </c>
      <c r="PA129" s="126">
        <f t="shared" si="471"/>
        <v>0.57656458716675929</v>
      </c>
      <c r="PB129" s="66" t="str">
        <f t="shared" si="472"/>
        <v>kg/GJ delivered</v>
      </c>
      <c r="PC129" s="160">
        <f t="shared" si="473"/>
        <v>4.8440877200485923E-3</v>
      </c>
      <c r="PD129" s="66" t="str">
        <f t="shared" si="474"/>
        <v>kg/GJ delivered</v>
      </c>
      <c r="PE129" s="66" t="str">
        <f t="shared" si="475"/>
        <v/>
      </c>
      <c r="PF129" s="66" t="str">
        <f t="shared" si="476"/>
        <v/>
      </c>
      <c r="PG129" s="66" t="str">
        <f t="shared" si="477"/>
        <v/>
      </c>
      <c r="PH129" s="66" t="str">
        <f t="shared" si="478"/>
        <v/>
      </c>
      <c r="PI129" s="66" t="str">
        <f t="shared" si="479"/>
        <v/>
      </c>
      <c r="PJ129" s="66" t="str">
        <f t="shared" si="480"/>
        <v/>
      </c>
      <c r="PK129" s="66" t="str">
        <f t="shared" si="481"/>
        <v/>
      </c>
      <c r="PL129" s="66" t="str">
        <f t="shared" si="482"/>
        <v/>
      </c>
      <c r="PM129" s="66" t="str">
        <f t="shared" si="483"/>
        <v/>
      </c>
      <c r="PN129" s="66" t="str">
        <f t="shared" si="484"/>
        <v/>
      </c>
      <c r="PO129" s="66" t="str">
        <f t="shared" si="485"/>
        <v/>
      </c>
      <c r="PP129" s="66" t="str">
        <f t="shared" si="486"/>
        <v/>
      </c>
      <c r="PQ129" s="66" t="str">
        <f t="shared" si="487"/>
        <v/>
      </c>
      <c r="PR129" s="66" t="str">
        <f t="shared" si="488"/>
        <v/>
      </c>
      <c r="PS129" s="66" t="str">
        <f t="shared" si="489"/>
        <v/>
      </c>
      <c r="PT129" s="66" t="str">
        <f t="shared" si="490"/>
        <v/>
      </c>
      <c r="PU129" s="66" t="str">
        <f t="shared" si="491"/>
        <v/>
      </c>
      <c r="PV129" s="66" t="str">
        <f t="shared" si="492"/>
        <v/>
      </c>
      <c r="PW129" s="66" t="str">
        <f t="shared" si="493"/>
        <v/>
      </c>
      <c r="PX129" s="66" t="str">
        <f t="shared" si="494"/>
        <v/>
      </c>
      <c r="PY129" s="66" t="str">
        <f t="shared" si="495"/>
        <v/>
      </c>
      <c r="PZ129" s="66" t="str">
        <f t="shared" si="496"/>
        <v/>
      </c>
      <c r="QA129" s="66" t="str">
        <f t="shared" si="497"/>
        <v/>
      </c>
      <c r="QB129" s="66" t="str">
        <f t="shared" si="498"/>
        <v/>
      </c>
      <c r="QC129" s="66" t="str">
        <f t="shared" si="499"/>
        <v/>
      </c>
      <c r="QD129" s="66" t="str">
        <f t="shared" si="500"/>
        <v/>
      </c>
      <c r="QE129" s="66" t="str">
        <f t="shared" si="501"/>
        <v/>
      </c>
      <c r="QF129" s="66" t="str">
        <f t="shared" si="502"/>
        <v/>
      </c>
      <c r="QG129" s="66" t="str">
        <f t="shared" si="503"/>
        <v/>
      </c>
      <c r="QH129" s="66" t="str">
        <f t="shared" si="504"/>
        <v/>
      </c>
      <c r="QI129" s="66" t="str">
        <f t="shared" si="505"/>
        <v/>
      </c>
      <c r="QJ129" s="66" t="str">
        <f t="shared" si="506"/>
        <v/>
      </c>
      <c r="QK129" s="66" t="str">
        <f t="shared" si="507"/>
        <v/>
      </c>
      <c r="QL129" s="66" t="str">
        <f t="shared" si="508"/>
        <v/>
      </c>
      <c r="QM129" s="66" t="str">
        <f t="shared" si="509"/>
        <v/>
      </c>
      <c r="QN129" s="66" t="str">
        <f t="shared" si="510"/>
        <v/>
      </c>
      <c r="QO129" s="66" t="str">
        <f t="shared" si="511"/>
        <v/>
      </c>
      <c r="QP129" s="66" t="str">
        <f t="shared" si="512"/>
        <v/>
      </c>
      <c r="QQ129" s="66" t="str">
        <f t="shared" si="513"/>
        <v/>
      </c>
      <c r="QR129" s="66" t="str">
        <f t="shared" si="514"/>
        <v/>
      </c>
      <c r="QS129" s="66" t="str">
        <f t="shared" si="515"/>
        <v/>
      </c>
      <c r="QT129" s="66" t="str">
        <f t="shared" si="516"/>
        <v/>
      </c>
      <c r="QU129" s="66" t="str">
        <f t="shared" si="517"/>
        <v/>
      </c>
      <c r="QV129" s="66" t="str">
        <f t="shared" si="518"/>
        <v/>
      </c>
      <c r="QW129" s="66" t="str">
        <f t="shared" si="519"/>
        <v/>
      </c>
      <c r="QX129" s="66" t="str">
        <f t="shared" si="520"/>
        <v/>
      </c>
      <c r="QY129" s="66" t="str">
        <f t="shared" si="521"/>
        <v/>
      </c>
      <c r="QZ129" s="66" t="str">
        <f t="shared" si="522"/>
        <v/>
      </c>
      <c r="RA129" s="66" t="str">
        <f t="shared" si="523"/>
        <v/>
      </c>
      <c r="RB129" s="66" t="str">
        <f t="shared" si="524"/>
        <v/>
      </c>
      <c r="RC129" s="66" t="str">
        <f t="shared" si="525"/>
        <v/>
      </c>
      <c r="RD129" s="66" t="str">
        <f t="shared" si="526"/>
        <v/>
      </c>
      <c r="RE129" s="66" t="str">
        <f t="shared" si="527"/>
        <v/>
      </c>
      <c r="RF129" s="66" t="str">
        <f t="shared" si="528"/>
        <v/>
      </c>
      <c r="RG129" s="66" t="str">
        <f t="shared" si="529"/>
        <v/>
      </c>
      <c r="RH129" s="66" t="str">
        <f t="shared" si="530"/>
        <v/>
      </c>
      <c r="RI129" s="66" t="str">
        <f t="shared" si="531"/>
        <v/>
      </c>
      <c r="RJ129" s="66" t="str">
        <f t="shared" si="532"/>
        <v/>
      </c>
      <c r="RK129" s="66" t="str">
        <f t="shared" si="533"/>
        <v/>
      </c>
      <c r="RL129" s="66" t="str">
        <f t="shared" si="534"/>
        <v/>
      </c>
      <c r="RM129" s="66" t="str">
        <f t="shared" si="535"/>
        <v/>
      </c>
      <c r="RN129" s="66" t="str">
        <f t="shared" si="536"/>
        <v/>
      </c>
      <c r="RO129" s="66" t="str">
        <f t="shared" si="537"/>
        <v/>
      </c>
      <c r="RP129" s="66" t="str">
        <f t="shared" si="538"/>
        <v/>
      </c>
      <c r="RQ129" s="66" t="str">
        <f t="shared" si="539"/>
        <v/>
      </c>
      <c r="RR129" s="66" t="str">
        <f t="shared" si="540"/>
        <v/>
      </c>
      <c r="RS129" s="66" t="str">
        <f t="shared" si="541"/>
        <v/>
      </c>
      <c r="RT129" s="66" t="str">
        <f t="shared" si="542"/>
        <v/>
      </c>
      <c r="RU129" s="66" t="str">
        <f t="shared" si="543"/>
        <v/>
      </c>
      <c r="RV129" s="66" t="str">
        <f t="shared" si="544"/>
        <v/>
      </c>
      <c r="RW129" s="66" t="str">
        <f t="shared" si="545"/>
        <v/>
      </c>
      <c r="RX129" s="66" t="str">
        <f t="shared" si="546"/>
        <v/>
      </c>
      <c r="RY129" s="66" t="str">
        <f t="shared" si="547"/>
        <v/>
      </c>
      <c r="RZ129" s="66" t="str">
        <f t="shared" si="548"/>
        <v/>
      </c>
      <c r="SA129" s="66" t="str">
        <f t="shared" si="549"/>
        <v/>
      </c>
      <c r="SB129" s="66" t="str">
        <f t="shared" si="550"/>
        <v/>
      </c>
      <c r="SC129" s="66" t="str">
        <f t="shared" si="551"/>
        <v/>
      </c>
      <c r="SD129" s="66" t="str">
        <f t="shared" si="552"/>
        <v/>
      </c>
      <c r="SE129" s="66" t="str">
        <f t="shared" si="553"/>
        <v/>
      </c>
      <c r="SF129" s="66" t="str">
        <f t="shared" si="554"/>
        <v/>
      </c>
      <c r="SG129" s="66" t="str">
        <f t="shared" si="555"/>
        <v/>
      </c>
      <c r="SH129" s="66" t="str">
        <f t="shared" si="556"/>
        <v/>
      </c>
      <c r="SI129" s="66" t="str">
        <f t="shared" si="557"/>
        <v/>
      </c>
      <c r="SJ129" s="66" t="str">
        <f t="shared" si="558"/>
        <v/>
      </c>
      <c r="SK129" s="66" t="str">
        <f t="shared" si="559"/>
        <v/>
      </c>
      <c r="SL129" s="66" t="str">
        <f t="shared" si="560"/>
        <v/>
      </c>
      <c r="SM129" s="66" t="str">
        <f t="shared" si="561"/>
        <v/>
      </c>
      <c r="SN129" s="66" t="str">
        <f t="shared" si="562"/>
        <v/>
      </c>
      <c r="SO129" s="66" t="str">
        <f t="shared" si="563"/>
        <v/>
      </c>
      <c r="SP129" s="66" t="str">
        <f t="shared" si="564"/>
        <v/>
      </c>
      <c r="SQ129" s="66" t="str">
        <f t="shared" si="565"/>
        <v/>
      </c>
      <c r="SR129" s="66" t="str">
        <f t="shared" si="566"/>
        <v/>
      </c>
      <c r="SS129" s="66" t="str">
        <f t="shared" si="567"/>
        <v/>
      </c>
      <c r="ST129" s="66" t="str">
        <f t="shared" si="568"/>
        <v/>
      </c>
      <c r="SU129" s="66" t="str">
        <f t="shared" si="569"/>
        <v/>
      </c>
      <c r="SV129" s="66" t="str">
        <f t="shared" si="570"/>
        <v/>
      </c>
      <c r="SW129" s="66" t="str">
        <f t="shared" si="571"/>
        <v/>
      </c>
      <c r="SX129" s="66" t="str">
        <f t="shared" si="572"/>
        <v/>
      </c>
      <c r="SY129" s="66" t="str">
        <f t="shared" si="573"/>
        <v/>
      </c>
      <c r="SZ129" s="66" t="str">
        <f t="shared" si="574"/>
        <v/>
      </c>
      <c r="TA129" s="66" t="str">
        <f t="shared" si="575"/>
        <v/>
      </c>
      <c r="TB129" s="66" t="str">
        <f t="shared" si="576"/>
        <v/>
      </c>
      <c r="TC129" s="66" t="str">
        <f t="shared" si="577"/>
        <v/>
      </c>
      <c r="TD129" s="66" t="str">
        <f t="shared" si="578"/>
        <v/>
      </c>
      <c r="TE129" s="66" t="str">
        <f t="shared" si="579"/>
        <v/>
      </c>
      <c r="TF129" s="66" t="str">
        <f t="shared" si="580"/>
        <v/>
      </c>
      <c r="TG129" s="66" t="str">
        <f t="shared" si="581"/>
        <v/>
      </c>
      <c r="TH129" s="66" t="str">
        <f t="shared" si="582"/>
        <v/>
      </c>
      <c r="TI129" s="66" t="str">
        <f t="shared" si="583"/>
        <v/>
      </c>
      <c r="TJ129" s="66" t="str">
        <f t="shared" si="584"/>
        <v/>
      </c>
      <c r="TK129" s="66" t="str">
        <f t="shared" si="585"/>
        <v/>
      </c>
      <c r="TL129" s="66" t="str">
        <f t="shared" si="586"/>
        <v/>
      </c>
      <c r="TM129" s="66" t="str">
        <f t="shared" si="587"/>
        <v/>
      </c>
      <c r="TN129" s="66" t="str">
        <f t="shared" si="588"/>
        <v/>
      </c>
      <c r="TO129" s="66" t="str">
        <f t="shared" si="589"/>
        <v/>
      </c>
      <c r="TP129" s="66" t="str">
        <f t="shared" si="590"/>
        <v/>
      </c>
      <c r="TQ129" s="66" t="str">
        <f t="shared" si="591"/>
        <v/>
      </c>
      <c r="TR129" s="66" t="str">
        <f t="shared" si="592"/>
        <v/>
      </c>
      <c r="TS129" s="66" t="str">
        <f t="shared" si="593"/>
        <v/>
      </c>
      <c r="TT129" s="66" t="str">
        <f t="shared" si="594"/>
        <v/>
      </c>
      <c r="TU129" s="66" t="str">
        <f t="shared" si="595"/>
        <v/>
      </c>
      <c r="TV129" s="66" t="str">
        <f t="shared" si="596"/>
        <v/>
      </c>
      <c r="TW129" s="66" t="str">
        <f t="shared" si="597"/>
        <v/>
      </c>
      <c r="TX129" s="66" t="str">
        <f t="shared" si="598"/>
        <v/>
      </c>
      <c r="TY129" s="66" t="str">
        <f t="shared" si="599"/>
        <v/>
      </c>
      <c r="TZ129" s="66" t="str">
        <f t="shared" si="600"/>
        <v/>
      </c>
      <c r="UA129" s="66" t="str">
        <f t="shared" si="601"/>
        <v/>
      </c>
      <c r="UB129" s="66" t="str">
        <f t="shared" si="602"/>
        <v/>
      </c>
      <c r="UC129" s="66" t="str">
        <f t="shared" si="603"/>
        <v/>
      </c>
      <c r="UD129" s="66" t="str">
        <f t="shared" si="604"/>
        <v/>
      </c>
      <c r="UE129" s="66" t="str">
        <f t="shared" si="605"/>
        <v/>
      </c>
      <c r="UF129" s="66" t="str">
        <f t="shared" si="606"/>
        <v/>
      </c>
      <c r="UG129" s="66" t="str">
        <f t="shared" si="607"/>
        <v/>
      </c>
      <c r="UH129" s="66" t="str">
        <f t="shared" si="608"/>
        <v/>
      </c>
      <c r="UI129" s="66" t="str">
        <f t="shared" si="609"/>
        <v/>
      </c>
      <c r="UJ129" s="66" t="str">
        <f t="shared" si="610"/>
        <v/>
      </c>
      <c r="UK129" s="66" t="str">
        <f t="shared" si="611"/>
        <v/>
      </c>
      <c r="UL129" s="66" t="str">
        <f t="shared" si="612"/>
        <v/>
      </c>
      <c r="UM129" s="66" t="str">
        <f t="shared" si="613"/>
        <v/>
      </c>
      <c r="UN129" s="66" t="str">
        <f t="shared" si="614"/>
        <v/>
      </c>
      <c r="UO129" s="66" t="str">
        <f t="shared" si="615"/>
        <v/>
      </c>
      <c r="UP129" s="66" t="str">
        <f t="shared" si="616"/>
        <v/>
      </c>
      <c r="UQ129" s="66" t="str">
        <f t="shared" si="617"/>
        <v/>
      </c>
      <c r="UR129" s="66" t="str">
        <f t="shared" si="618"/>
        <v/>
      </c>
      <c r="US129" s="66" t="str">
        <f t="shared" si="619"/>
        <v/>
      </c>
      <c r="UT129" s="66" t="str">
        <f t="shared" si="620"/>
        <v/>
      </c>
      <c r="UU129" s="66" t="str">
        <f t="shared" si="621"/>
        <v/>
      </c>
      <c r="UV129" s="66" t="str">
        <f t="shared" si="622"/>
        <v/>
      </c>
      <c r="UW129" s="66" t="str">
        <f t="shared" si="623"/>
        <v/>
      </c>
      <c r="UX129" s="66" t="str">
        <f t="shared" si="624"/>
        <v/>
      </c>
      <c r="UY129" s="66" t="str">
        <f t="shared" si="625"/>
        <v/>
      </c>
      <c r="UZ129" s="66" t="str">
        <f t="shared" si="626"/>
        <v/>
      </c>
      <c r="VA129" s="66" t="str">
        <f t="shared" si="627"/>
        <v/>
      </c>
      <c r="VB129" s="66" t="str">
        <f t="shared" si="628"/>
        <v/>
      </c>
      <c r="VC129" s="66" t="str">
        <f t="shared" si="629"/>
        <v/>
      </c>
      <c r="VD129" s="66" t="str">
        <f t="shared" si="630"/>
        <v/>
      </c>
      <c r="VE129" s="66" t="str">
        <f t="shared" si="631"/>
        <v/>
      </c>
      <c r="VF129" s="66" t="str">
        <f t="shared" si="632"/>
        <v/>
      </c>
      <c r="VG129" s="66" t="str">
        <f t="shared" si="633"/>
        <v/>
      </c>
      <c r="VH129" s="66" t="str">
        <f t="shared" si="634"/>
        <v/>
      </c>
      <c r="VI129" s="66" t="str">
        <f t="shared" si="635"/>
        <v/>
      </c>
      <c r="VJ129" s="66" t="str">
        <f t="shared" si="636"/>
        <v/>
      </c>
      <c r="VK129" s="66" t="str">
        <f t="shared" si="637"/>
        <v/>
      </c>
      <c r="VL129" s="66" t="str">
        <f t="shared" si="638"/>
        <v/>
      </c>
      <c r="VM129" s="66" t="str">
        <f t="shared" si="639"/>
        <v/>
      </c>
      <c r="VN129" s="66" t="str">
        <f t="shared" si="640"/>
        <v/>
      </c>
      <c r="VO129" s="66" t="str">
        <f t="shared" si="641"/>
        <v/>
      </c>
      <c r="VP129" s="66" t="str">
        <f t="shared" si="642"/>
        <v/>
      </c>
      <c r="VQ129" s="66" t="str">
        <f t="shared" si="643"/>
        <v/>
      </c>
      <c r="VR129" s="66" t="str">
        <f t="shared" si="644"/>
        <v/>
      </c>
      <c r="VS129" s="66" t="str">
        <f t="shared" si="645"/>
        <v/>
      </c>
      <c r="VT129" s="66" t="str">
        <f t="shared" si="646"/>
        <v/>
      </c>
      <c r="VU129" s="66" t="str">
        <f t="shared" si="647"/>
        <v/>
      </c>
      <c r="VV129" s="66" t="str">
        <f t="shared" si="648"/>
        <v/>
      </c>
      <c r="VW129" s="66" t="str">
        <f t="shared" si="649"/>
        <v/>
      </c>
      <c r="VX129" s="66" t="str">
        <f t="shared" si="650"/>
        <v/>
      </c>
      <c r="VY129" s="66" t="str">
        <f t="shared" si="651"/>
        <v/>
      </c>
      <c r="VZ129" s="66" t="str">
        <f t="shared" si="652"/>
        <v/>
      </c>
      <c r="WA129" s="66" t="str">
        <f t="shared" si="653"/>
        <v/>
      </c>
      <c r="WB129" s="66" t="str">
        <f t="shared" si="654"/>
        <v/>
      </c>
      <c r="WC129" s="66" t="str">
        <f t="shared" si="655"/>
        <v/>
      </c>
      <c r="WD129" s="66" t="str">
        <f t="shared" si="656"/>
        <v/>
      </c>
      <c r="WE129" s="66" t="str">
        <f t="shared" si="657"/>
        <v/>
      </c>
      <c r="WF129" s="66" t="str">
        <f t="shared" si="658"/>
        <v/>
      </c>
      <c r="WG129" s="66" t="str">
        <f t="shared" si="659"/>
        <v/>
      </c>
      <c r="WH129" s="66" t="str">
        <f t="shared" si="660"/>
        <v/>
      </c>
      <c r="WI129" s="66" t="str">
        <f t="shared" si="661"/>
        <v/>
      </c>
      <c r="WJ129" s="66" t="str">
        <f t="shared" si="662"/>
        <v/>
      </c>
      <c r="WK129" s="66" t="str">
        <f t="shared" si="663"/>
        <v/>
      </c>
      <c r="WL129" s="66" t="str">
        <f t="shared" si="664"/>
        <v/>
      </c>
      <c r="WM129" s="66" t="str">
        <f t="shared" si="665"/>
        <v/>
      </c>
      <c r="WN129" s="66" t="str">
        <f t="shared" si="666"/>
        <v/>
      </c>
      <c r="WO129" s="66" t="str">
        <f t="shared" si="667"/>
        <v/>
      </c>
      <c r="WP129" s="66" t="str">
        <f t="shared" si="668"/>
        <v/>
      </c>
      <c r="WQ129" s="66" t="str">
        <f t="shared" si="669"/>
        <v/>
      </c>
      <c r="WR129" s="66" t="str">
        <f t="shared" si="670"/>
        <v/>
      </c>
      <c r="WS129" s="160">
        <f t="shared" si="671"/>
        <v>6.2618694917701313E-3</v>
      </c>
      <c r="WT129" s="66" t="str">
        <f t="shared" si="672"/>
        <v>kg/GJ delivered</v>
      </c>
      <c r="WU129" s="66" t="str">
        <f t="shared" si="673"/>
        <v/>
      </c>
      <c r="WV129" s="66" t="str">
        <f t="shared" si="674"/>
        <v/>
      </c>
      <c r="WW129" s="66" t="str">
        <f t="shared" si="675"/>
        <v/>
      </c>
      <c r="WX129" s="66" t="str">
        <f t="shared" si="676"/>
        <v/>
      </c>
      <c r="WY129" s="66" t="str">
        <f t="shared" si="677"/>
        <v/>
      </c>
      <c r="WZ129" s="66" t="str">
        <f t="shared" si="678"/>
        <v/>
      </c>
      <c r="XA129" s="66" t="str">
        <f t="shared" si="679"/>
        <v/>
      </c>
      <c r="XB129" s="66" t="str">
        <f t="shared" si="680"/>
        <v/>
      </c>
      <c r="XC129" s="66" t="str">
        <f t="shared" si="681"/>
        <v/>
      </c>
      <c r="XD129" s="66" t="str">
        <f t="shared" si="682"/>
        <v/>
      </c>
      <c r="XE129" s="66" t="str">
        <f t="shared" si="683"/>
        <v/>
      </c>
      <c r="XF129" s="66" t="str">
        <f t="shared" si="684"/>
        <v/>
      </c>
      <c r="XG129" s="66" t="str">
        <f t="shared" si="685"/>
        <v/>
      </c>
      <c r="XH129" s="66" t="str">
        <f t="shared" si="686"/>
        <v/>
      </c>
      <c r="XI129" s="66" t="str">
        <f t="shared" si="687"/>
        <v/>
      </c>
      <c r="XJ129" s="66" t="str">
        <f t="shared" si="688"/>
        <v/>
      </c>
      <c r="XK129" s="66" t="str">
        <f t="shared" si="689"/>
        <v/>
      </c>
      <c r="XL129" s="66" t="str">
        <f t="shared" si="690"/>
        <v/>
      </c>
      <c r="XM129" s="66" t="str">
        <f t="shared" si="691"/>
        <v/>
      </c>
      <c r="XN129" s="66" t="str">
        <f t="shared" si="692"/>
        <v/>
      </c>
      <c r="XO129" s="66" t="str">
        <f t="shared" si="693"/>
        <v/>
      </c>
      <c r="XP129" s="66" t="str">
        <f t="shared" si="694"/>
        <v/>
      </c>
      <c r="XQ129" s="66" t="str">
        <f t="shared" si="695"/>
        <v/>
      </c>
      <c r="XR129" s="66" t="str">
        <f t="shared" si="696"/>
        <v/>
      </c>
      <c r="XS129" s="66" t="str">
        <f t="shared" si="697"/>
        <v/>
      </c>
      <c r="XT129" s="66" t="str">
        <f t="shared" si="698"/>
        <v/>
      </c>
      <c r="XU129" s="66" t="str">
        <f t="shared" si="699"/>
        <v/>
      </c>
      <c r="XV129" s="66" t="str">
        <f t="shared" si="700"/>
        <v/>
      </c>
      <c r="XW129" s="66" t="str">
        <f t="shared" si="701"/>
        <v/>
      </c>
      <c r="XX129" s="66" t="str">
        <f t="shared" si="702"/>
        <v/>
      </c>
      <c r="XY129" s="66" t="str">
        <f t="shared" si="703"/>
        <v/>
      </c>
      <c r="XZ129" s="66" t="str">
        <f t="shared" si="704"/>
        <v/>
      </c>
      <c r="YA129" s="66" t="str">
        <f t="shared" si="705"/>
        <v/>
      </c>
      <c r="YB129" s="66" t="str">
        <f t="shared" si="706"/>
        <v/>
      </c>
      <c r="YC129" s="66" t="str">
        <f t="shared" si="707"/>
        <v/>
      </c>
      <c r="YD129" s="66" t="str">
        <f t="shared" si="708"/>
        <v/>
      </c>
      <c r="YE129" s="66" t="str">
        <f t="shared" si="709"/>
        <v/>
      </c>
      <c r="YF129" s="66" t="str">
        <f t="shared" si="710"/>
        <v/>
      </c>
      <c r="YG129" s="66" t="str">
        <f t="shared" si="711"/>
        <v/>
      </c>
      <c r="YH129" s="66" t="str">
        <f t="shared" si="712"/>
        <v/>
      </c>
      <c r="YI129" s="66" t="str">
        <f t="shared" si="713"/>
        <v/>
      </c>
      <c r="YJ129" s="66" t="str">
        <f t="shared" si="714"/>
        <v/>
      </c>
      <c r="YK129" s="66" t="str">
        <f t="shared" si="715"/>
        <v/>
      </c>
      <c r="YL129" s="66" t="str">
        <f t="shared" si="716"/>
        <v/>
      </c>
      <c r="YM129" s="66" t="str">
        <f t="shared" si="717"/>
        <v/>
      </c>
      <c r="YN129" s="66" t="str">
        <f t="shared" si="718"/>
        <v/>
      </c>
      <c r="YO129" s="66" t="str">
        <f t="shared" si="719"/>
        <v/>
      </c>
      <c r="YP129" s="66" t="str">
        <f t="shared" si="720"/>
        <v/>
      </c>
      <c r="YQ129" s="66" t="str">
        <f t="shared" si="721"/>
        <v/>
      </c>
      <c r="YR129" s="66" t="str">
        <f t="shared" si="722"/>
        <v/>
      </c>
      <c r="YS129" s="66" t="str">
        <f t="shared" si="723"/>
        <v/>
      </c>
      <c r="YT129" s="66" t="str">
        <f t="shared" si="724"/>
        <v/>
      </c>
      <c r="YU129" s="66" t="str">
        <f t="shared" si="725"/>
        <v/>
      </c>
      <c r="YV129" s="66" t="str">
        <f t="shared" si="726"/>
        <v/>
      </c>
      <c r="YW129" s="66" t="str">
        <f t="shared" si="727"/>
        <v/>
      </c>
      <c r="YX129" s="66" t="str">
        <f t="shared" si="728"/>
        <v/>
      </c>
      <c r="YY129" s="66" t="str">
        <f t="shared" si="729"/>
        <v/>
      </c>
      <c r="YZ129" s="66" t="str">
        <f t="shared" si="730"/>
        <v/>
      </c>
      <c r="ZA129" s="66" t="str">
        <f t="shared" si="731"/>
        <v/>
      </c>
      <c r="ZB129" s="66" t="str">
        <f t="shared" si="732"/>
        <v/>
      </c>
      <c r="ZC129" s="66" t="str">
        <f t="shared" si="733"/>
        <v/>
      </c>
      <c r="ZD129" s="66" t="str">
        <f t="shared" si="734"/>
        <v/>
      </c>
      <c r="ZE129" s="66" t="str">
        <f t="shared" si="735"/>
        <v/>
      </c>
      <c r="ZF129" s="66" t="str">
        <f t="shared" si="736"/>
        <v/>
      </c>
      <c r="ZG129" s="66" t="str">
        <f t="shared" si="737"/>
        <v/>
      </c>
      <c r="ZH129" s="66" t="str">
        <f t="shared" si="738"/>
        <v/>
      </c>
      <c r="ZI129" s="66" t="str">
        <f t="shared" si="739"/>
        <v/>
      </c>
      <c r="ZJ129" s="66" t="str">
        <f t="shared" si="740"/>
        <v/>
      </c>
      <c r="ZK129" s="66" t="str">
        <f t="shared" si="741"/>
        <v/>
      </c>
      <c r="ZL129" s="66" t="str">
        <f t="shared" si="742"/>
        <v/>
      </c>
      <c r="ZM129" s="66" t="str">
        <f t="shared" si="743"/>
        <v/>
      </c>
      <c r="ZN129" s="66" t="str">
        <f t="shared" si="744"/>
        <v/>
      </c>
      <c r="ZO129" s="66" t="str">
        <f t="shared" si="745"/>
        <v/>
      </c>
      <c r="ZP129" s="66" t="str">
        <f t="shared" si="746"/>
        <v/>
      </c>
      <c r="ZQ129" s="66" t="str">
        <f t="shared" si="747"/>
        <v/>
      </c>
      <c r="ZR129" s="66" t="str">
        <f t="shared" si="748"/>
        <v/>
      </c>
      <c r="ZS129" s="66" t="str">
        <f t="shared" si="749"/>
        <v/>
      </c>
      <c r="ZT129" s="66" t="str">
        <f t="shared" si="750"/>
        <v/>
      </c>
      <c r="ZU129" s="66" t="str">
        <f t="shared" si="751"/>
        <v/>
      </c>
      <c r="ZV129" s="66" t="str">
        <f t="shared" si="752"/>
        <v/>
      </c>
      <c r="ZW129" s="66" t="str">
        <f t="shared" si="753"/>
        <v/>
      </c>
      <c r="ZX129" s="66" t="str">
        <f t="shared" si="754"/>
        <v/>
      </c>
      <c r="ZY129" s="66" t="str">
        <f t="shared" si="755"/>
        <v/>
      </c>
      <c r="ZZ129" s="66" t="str">
        <f t="shared" si="756"/>
        <v/>
      </c>
      <c r="AAA129" s="66" t="str">
        <f t="shared" si="757"/>
        <v/>
      </c>
      <c r="AAB129" s="66" t="str">
        <f t="shared" si="758"/>
        <v/>
      </c>
      <c r="AAC129" s="66" t="str">
        <f t="shared" si="759"/>
        <v/>
      </c>
      <c r="AAD129" s="66" t="str">
        <f t="shared" si="760"/>
        <v/>
      </c>
      <c r="AAE129" s="66" t="str">
        <f t="shared" si="761"/>
        <v/>
      </c>
      <c r="AAF129" s="66" t="str">
        <f t="shared" si="762"/>
        <v/>
      </c>
      <c r="AAG129" s="66" t="str">
        <f t="shared" si="763"/>
        <v/>
      </c>
      <c r="AAH129" s="66" t="str">
        <f t="shared" si="764"/>
        <v/>
      </c>
      <c r="AAI129" s="66" t="str">
        <f t="shared" si="765"/>
        <v/>
      </c>
      <c r="AAJ129" s="66" t="str">
        <f t="shared" si="766"/>
        <v/>
      </c>
      <c r="AAK129" s="66" t="str">
        <f t="shared" si="767"/>
        <v/>
      </c>
      <c r="AAL129" s="66" t="str">
        <f t="shared" si="768"/>
        <v/>
      </c>
      <c r="AAM129" s="66" t="str">
        <f t="shared" si="769"/>
        <v/>
      </c>
      <c r="AAN129" s="66" t="str">
        <f t="shared" si="770"/>
        <v/>
      </c>
      <c r="AAO129" s="66" t="str">
        <f t="shared" si="771"/>
        <v/>
      </c>
      <c r="AAP129" s="66" t="str">
        <f t="shared" si="772"/>
        <v/>
      </c>
      <c r="AAQ129" s="66" t="str">
        <f t="shared" si="773"/>
        <v/>
      </c>
      <c r="AAR129" s="66" t="str">
        <f t="shared" si="774"/>
        <v/>
      </c>
      <c r="AAS129" s="66" t="str">
        <f t="shared" si="775"/>
        <v/>
      </c>
      <c r="AAT129" s="66" t="str">
        <f t="shared" si="776"/>
        <v/>
      </c>
      <c r="AAU129" s="66" t="str">
        <f t="shared" si="777"/>
        <v/>
      </c>
      <c r="AAV129" s="66" t="str">
        <f t="shared" si="778"/>
        <v/>
      </c>
      <c r="AAW129" s="66" t="str">
        <f t="shared" si="779"/>
        <v/>
      </c>
      <c r="AAX129" s="66" t="str">
        <f t="shared" si="780"/>
        <v/>
      </c>
      <c r="AAY129" s="66" t="str">
        <f t="shared" si="781"/>
        <v/>
      </c>
      <c r="AAZ129" s="66" t="str">
        <f t="shared" si="782"/>
        <v/>
      </c>
      <c r="ABA129" s="66" t="str">
        <f t="shared" si="783"/>
        <v/>
      </c>
      <c r="ABB129" s="66" t="str">
        <f t="shared" si="784"/>
        <v/>
      </c>
      <c r="ABC129" s="66" t="str">
        <f t="shared" si="785"/>
        <v/>
      </c>
      <c r="ABD129" s="66" t="str">
        <f t="shared" si="786"/>
        <v/>
      </c>
      <c r="ABE129" s="66" t="str">
        <f t="shared" si="787"/>
        <v/>
      </c>
      <c r="ABF129" s="66" t="str">
        <f t="shared" si="788"/>
        <v/>
      </c>
      <c r="ABG129" s="66" t="str">
        <f t="shared" si="789"/>
        <v/>
      </c>
      <c r="ABH129" s="66" t="str">
        <f t="shared" si="790"/>
        <v/>
      </c>
      <c r="ABI129" s="66" t="str">
        <f t="shared" si="791"/>
        <v/>
      </c>
      <c r="ABJ129" s="66" t="str">
        <f t="shared" si="792"/>
        <v/>
      </c>
      <c r="ABK129" s="66" t="str">
        <f t="shared" si="793"/>
        <v/>
      </c>
      <c r="ABL129" s="66" t="str">
        <f t="shared" si="794"/>
        <v/>
      </c>
      <c r="ABM129" s="66" t="str">
        <f t="shared" si="795"/>
        <v/>
      </c>
      <c r="ABN129" s="66" t="str">
        <f t="shared" si="796"/>
        <v/>
      </c>
      <c r="ABO129" s="66" t="str">
        <f t="shared" si="797"/>
        <v/>
      </c>
      <c r="ABP129" s="66" t="str">
        <f t="shared" si="798"/>
        <v/>
      </c>
      <c r="ABQ129" s="66" t="str">
        <f t="shared" si="799"/>
        <v/>
      </c>
      <c r="ABR129" s="66" t="str">
        <f t="shared" si="800"/>
        <v/>
      </c>
      <c r="ABS129" s="66" t="str">
        <f t="shared" si="801"/>
        <v/>
      </c>
      <c r="ABT129" s="66" t="str">
        <f t="shared" si="802"/>
        <v/>
      </c>
      <c r="ABU129" s="66" t="str">
        <f t="shared" si="803"/>
        <v/>
      </c>
      <c r="ABV129" s="66" t="str">
        <f t="shared" si="804"/>
        <v/>
      </c>
      <c r="ABW129" s="66" t="str">
        <f t="shared" si="805"/>
        <v/>
      </c>
      <c r="ABX129" s="66" t="str">
        <f t="shared" si="806"/>
        <v/>
      </c>
      <c r="ABY129" s="66" t="str">
        <f t="shared" si="807"/>
        <v/>
      </c>
      <c r="ABZ129" s="66" t="str">
        <f t="shared" si="808"/>
        <v/>
      </c>
      <c r="ACA129" s="66" t="str">
        <f t="shared" si="809"/>
        <v/>
      </c>
      <c r="ACB129" s="66" t="str">
        <f t="shared" si="810"/>
        <v/>
      </c>
      <c r="ACC129" s="66" t="str">
        <f t="shared" si="811"/>
        <v/>
      </c>
      <c r="ACD129" s="66" t="str">
        <f t="shared" si="812"/>
        <v/>
      </c>
      <c r="ACE129" s="66" t="str">
        <f t="shared" si="813"/>
        <v/>
      </c>
      <c r="ACF129" s="66" t="str">
        <f t="shared" si="814"/>
        <v/>
      </c>
      <c r="ACG129" s="66" t="str">
        <f t="shared" si="815"/>
        <v/>
      </c>
      <c r="ACH129" s="66" t="str">
        <f t="shared" si="816"/>
        <v/>
      </c>
      <c r="ACI129" s="66" t="str">
        <f t="shared" si="817"/>
        <v/>
      </c>
      <c r="ACJ129" s="66" t="str">
        <f t="shared" si="818"/>
        <v/>
      </c>
      <c r="ACK129" s="66" t="str">
        <f t="shared" si="819"/>
        <v/>
      </c>
      <c r="ACL129" s="66" t="str">
        <f t="shared" si="820"/>
        <v/>
      </c>
      <c r="ACM129" s="66" t="str">
        <f t="shared" ref="ACM129:ACN129" si="887">IF(AND(ACS$3="Unit", ACL129=""), "", IF(AND(ACS$3="Unit", ACL129="-"),"", IF(ACS$3="Unit", "kg/GJ delivered", IF(AND(NY129&lt;&gt;"", NY129&lt;&gt;"-", NX129="-"),"", IF($H129="","", IF(NX129="nd", "",IF(NX129="&lt;n.a.&gt;", "", IF(NY129="#/MJ", "", IF(NY129="kg/GJ delivered",NX129,IF(NY129="g/MJ delivered",NX129,IF(NY129="kg/MJ delivered",NX129*1000,IF(NY129="mg/MJ delivered",NX129/1000,IF(NY129="g/kg",((NX129)*(1/$I129)*(1/$H129)),IF(NY129="mg/kg",((NX129/1000)*(1/$I129)*(1/$H129)),IF(NY129="mg/MJ delivered",NX129/1000,IF(NY129="-","","Error"))))))))))))))))</f>
        <v/>
      </c>
      <c r="ACN129" s="66" t="str">
        <f t="shared" si="887"/>
        <v/>
      </c>
      <c r="ACO129" s="66" t="str">
        <f t="shared" si="822"/>
        <v/>
      </c>
      <c r="ACP129" s="66" t="str">
        <f t="shared" si="823"/>
        <v/>
      </c>
      <c r="ACQ129" s="66" t="str">
        <f t="shared" si="824"/>
        <v/>
      </c>
      <c r="ACR129" s="66" t="str">
        <f t="shared" si="825"/>
        <v/>
      </c>
      <c r="ACS129" s="66" t="str">
        <f t="shared" si="826"/>
        <v/>
      </c>
      <c r="ACT129" s="66" t="str">
        <f t="shared" si="827"/>
        <v/>
      </c>
    </row>
    <row r="130" spans="2:774" ht="15.75" customHeight="1" x14ac:dyDescent="0.25">
      <c r="B130" s="66">
        <v>61</v>
      </c>
      <c r="C130" s="66" t="s">
        <v>657</v>
      </c>
      <c r="D130" s="66" t="s">
        <v>1659</v>
      </c>
      <c r="E130" s="156" t="s">
        <v>1573</v>
      </c>
      <c r="F130" s="66" t="s">
        <v>1772</v>
      </c>
      <c r="G130" s="66" t="s">
        <v>492</v>
      </c>
      <c r="H130" s="126">
        <v>0.44059999999999999</v>
      </c>
      <c r="I130" s="130">
        <f>'Heating Values'!$D$18</f>
        <v>19.21</v>
      </c>
      <c r="J130" s="66" t="str">
        <f t="shared" si="449"/>
        <v>Honeycomb Coal, Improved, CN</v>
      </c>
      <c r="K130" s="161"/>
      <c r="L130" s="161"/>
      <c r="M130" s="161"/>
      <c r="N130" s="161"/>
      <c r="O130" s="66" t="s">
        <v>665</v>
      </c>
      <c r="P130" s="66" t="str">
        <f t="shared" si="852"/>
        <v>CN</v>
      </c>
      <c r="Q130" s="66" t="s">
        <v>87</v>
      </c>
      <c r="R130" s="158" t="s">
        <v>128</v>
      </c>
      <c r="S130" s="158" t="s">
        <v>128</v>
      </c>
      <c r="T130" s="158" t="s">
        <v>128</v>
      </c>
      <c r="U130" s="158" t="s">
        <v>128</v>
      </c>
      <c r="V130" s="158" t="s">
        <v>128</v>
      </c>
      <c r="W130" s="158" t="s">
        <v>128</v>
      </c>
      <c r="X130" s="158" t="s">
        <v>128</v>
      </c>
      <c r="Y130" s="158" t="s">
        <v>128</v>
      </c>
      <c r="Z130" s="158" t="s">
        <v>128</v>
      </c>
      <c r="AA130" s="158" t="s">
        <v>128</v>
      </c>
      <c r="AB130" s="158" t="s">
        <v>128</v>
      </c>
      <c r="AC130" s="158" t="s">
        <v>128</v>
      </c>
      <c r="AD130" s="158" t="s">
        <v>128</v>
      </c>
      <c r="AE130" s="158" t="s">
        <v>128</v>
      </c>
      <c r="AF130" s="158" t="s">
        <v>128</v>
      </c>
      <c r="AG130" s="158" t="s">
        <v>128</v>
      </c>
      <c r="AH130" s="158" t="s">
        <v>128</v>
      </c>
      <c r="AI130" s="158" t="s">
        <v>128</v>
      </c>
      <c r="AJ130" s="165">
        <v>6.71</v>
      </c>
      <c r="AK130" s="158" t="s">
        <v>523</v>
      </c>
      <c r="AL130" s="165">
        <v>5.07</v>
      </c>
      <c r="AM130" s="158" t="s">
        <v>523</v>
      </c>
      <c r="AN130" s="163">
        <v>7.5999999999999998E-2</v>
      </c>
      <c r="AO130" s="158" t="s">
        <v>523</v>
      </c>
      <c r="AP130" s="158" t="s">
        <v>128</v>
      </c>
      <c r="AQ130" s="158" t="s">
        <v>128</v>
      </c>
      <c r="AR130" s="158" t="s">
        <v>128</v>
      </c>
      <c r="AS130" s="158" t="s">
        <v>128</v>
      </c>
      <c r="AT130" s="158" t="s">
        <v>128</v>
      </c>
      <c r="AU130" s="158" t="s">
        <v>128</v>
      </c>
      <c r="AV130" s="158" t="s">
        <v>128</v>
      </c>
      <c r="AW130" s="158" t="s">
        <v>128</v>
      </c>
      <c r="AX130" s="158" t="s">
        <v>128</v>
      </c>
      <c r="AY130" s="158" t="s">
        <v>128</v>
      </c>
      <c r="AZ130" s="158" t="s">
        <v>128</v>
      </c>
      <c r="BA130" s="158" t="s">
        <v>128</v>
      </c>
      <c r="BB130" s="158" t="s">
        <v>128</v>
      </c>
      <c r="BC130" s="158" t="s">
        <v>128</v>
      </c>
      <c r="BD130" s="158" t="s">
        <v>128</v>
      </c>
      <c r="BE130" s="158" t="s">
        <v>128</v>
      </c>
      <c r="BF130" s="158" t="s">
        <v>128</v>
      </c>
      <c r="BG130" s="158" t="s">
        <v>128</v>
      </c>
      <c r="BH130" s="158" t="s">
        <v>128</v>
      </c>
      <c r="BI130" s="158" t="s">
        <v>128</v>
      </c>
      <c r="BJ130" s="158" t="s">
        <v>128</v>
      </c>
      <c r="BK130" s="158" t="s">
        <v>128</v>
      </c>
      <c r="BL130" s="158" t="s">
        <v>128</v>
      </c>
      <c r="BM130" s="158" t="s">
        <v>128</v>
      </c>
      <c r="BN130" s="158" t="s">
        <v>128</v>
      </c>
      <c r="BO130" s="158" t="s">
        <v>128</v>
      </c>
      <c r="BP130" s="158" t="s">
        <v>128</v>
      </c>
      <c r="BQ130" s="158" t="s">
        <v>128</v>
      </c>
      <c r="BR130" s="158" t="s">
        <v>128</v>
      </c>
      <c r="BS130" s="158" t="s">
        <v>128</v>
      </c>
      <c r="BT130" s="158" t="s">
        <v>128</v>
      </c>
      <c r="BU130" s="158" t="s">
        <v>128</v>
      </c>
      <c r="BV130" s="158" t="s">
        <v>128</v>
      </c>
      <c r="BW130" s="158" t="s">
        <v>128</v>
      </c>
      <c r="BX130" s="158" t="s">
        <v>128</v>
      </c>
      <c r="BY130" s="158" t="s">
        <v>128</v>
      </c>
      <c r="BZ130" s="158" t="s">
        <v>128</v>
      </c>
      <c r="CA130" s="158" t="s">
        <v>128</v>
      </c>
      <c r="CB130" s="158" t="s">
        <v>128</v>
      </c>
      <c r="CC130" s="158" t="s">
        <v>128</v>
      </c>
      <c r="CD130" s="158" t="s">
        <v>128</v>
      </c>
      <c r="CE130" s="158" t="s">
        <v>128</v>
      </c>
      <c r="CF130" s="158" t="s">
        <v>128</v>
      </c>
      <c r="CG130" s="158" t="s">
        <v>128</v>
      </c>
      <c r="CH130" s="158" t="s">
        <v>128</v>
      </c>
      <c r="CI130" s="158" t="s">
        <v>128</v>
      </c>
      <c r="CJ130" s="158" t="s">
        <v>128</v>
      </c>
      <c r="CK130" s="158" t="s">
        <v>128</v>
      </c>
      <c r="CL130" s="158" t="s">
        <v>128</v>
      </c>
      <c r="CM130" s="158" t="s">
        <v>128</v>
      </c>
      <c r="CN130" s="158" t="s">
        <v>128</v>
      </c>
      <c r="CO130" s="158" t="s">
        <v>128</v>
      </c>
      <c r="CP130" s="158" t="s">
        <v>128</v>
      </c>
      <c r="CQ130" s="158" t="s">
        <v>128</v>
      </c>
      <c r="CR130" s="158" t="s">
        <v>128</v>
      </c>
      <c r="CS130" s="158" t="s">
        <v>128</v>
      </c>
      <c r="CT130" s="158" t="s">
        <v>128</v>
      </c>
      <c r="CU130" s="158" t="s">
        <v>128</v>
      </c>
      <c r="CV130" s="158" t="s">
        <v>128</v>
      </c>
      <c r="CW130" s="158" t="s">
        <v>128</v>
      </c>
      <c r="CX130" s="158" t="s">
        <v>128</v>
      </c>
      <c r="CY130" s="158" t="s">
        <v>128</v>
      </c>
      <c r="CZ130" s="158" t="s">
        <v>128</v>
      </c>
      <c r="DA130" s="158" t="s">
        <v>128</v>
      </c>
      <c r="DB130" s="158" t="s">
        <v>128</v>
      </c>
      <c r="DC130" s="158" t="s">
        <v>128</v>
      </c>
      <c r="DD130" s="158" t="s">
        <v>128</v>
      </c>
      <c r="DE130" s="158" t="s">
        <v>128</v>
      </c>
      <c r="DF130" s="158" t="s">
        <v>128</v>
      </c>
      <c r="DG130" s="158" t="s">
        <v>128</v>
      </c>
      <c r="DH130" s="158" t="s">
        <v>128</v>
      </c>
      <c r="DI130" s="158" t="s">
        <v>128</v>
      </c>
      <c r="DJ130" s="158" t="s">
        <v>128</v>
      </c>
      <c r="DK130" s="158" t="s">
        <v>128</v>
      </c>
      <c r="DL130" s="158" t="s">
        <v>128</v>
      </c>
      <c r="DM130" s="158" t="s">
        <v>128</v>
      </c>
      <c r="DN130" s="158" t="s">
        <v>128</v>
      </c>
      <c r="DO130" s="158" t="s">
        <v>128</v>
      </c>
      <c r="DP130" s="158" t="s">
        <v>128</v>
      </c>
      <c r="DQ130" s="158" t="s">
        <v>128</v>
      </c>
      <c r="DR130" s="158" t="s">
        <v>128</v>
      </c>
      <c r="DS130" s="158" t="s">
        <v>128</v>
      </c>
      <c r="DT130" s="158" t="s">
        <v>128</v>
      </c>
      <c r="DU130" s="158" t="s">
        <v>128</v>
      </c>
      <c r="DV130" s="158" t="s">
        <v>128</v>
      </c>
      <c r="DW130" s="158" t="s">
        <v>128</v>
      </c>
      <c r="DX130" s="158" t="s">
        <v>128</v>
      </c>
      <c r="DY130" s="158" t="s">
        <v>128</v>
      </c>
      <c r="DZ130" s="158" t="s">
        <v>128</v>
      </c>
      <c r="EA130" s="158" t="s">
        <v>128</v>
      </c>
      <c r="EB130" s="158" t="s">
        <v>128</v>
      </c>
      <c r="EC130" s="158" t="s">
        <v>128</v>
      </c>
      <c r="ED130" s="158" t="s">
        <v>128</v>
      </c>
      <c r="EE130" s="158" t="s">
        <v>128</v>
      </c>
      <c r="EF130" s="158" t="s">
        <v>128</v>
      </c>
      <c r="EG130" s="158" t="s">
        <v>128</v>
      </c>
      <c r="EH130" s="158" t="s">
        <v>128</v>
      </c>
      <c r="EI130" s="158" t="s">
        <v>128</v>
      </c>
      <c r="EJ130" s="158" t="s">
        <v>128</v>
      </c>
      <c r="EK130" s="158" t="s">
        <v>128</v>
      </c>
      <c r="EL130" s="158" t="s">
        <v>128</v>
      </c>
      <c r="EM130" s="158" t="s">
        <v>128</v>
      </c>
      <c r="EN130" s="158" t="s">
        <v>128</v>
      </c>
      <c r="EO130" s="158" t="s">
        <v>128</v>
      </c>
      <c r="EP130" s="158" t="s">
        <v>128</v>
      </c>
      <c r="EQ130" s="158" t="s">
        <v>128</v>
      </c>
      <c r="ER130" s="158" t="s">
        <v>128</v>
      </c>
      <c r="ES130" s="158" t="s">
        <v>128</v>
      </c>
      <c r="ET130" s="158" t="s">
        <v>128</v>
      </c>
      <c r="EU130" s="158" t="s">
        <v>128</v>
      </c>
      <c r="EV130" s="158" t="s">
        <v>128</v>
      </c>
      <c r="EW130" s="158" t="s">
        <v>128</v>
      </c>
      <c r="EX130" s="158" t="s">
        <v>128</v>
      </c>
      <c r="EY130" s="158" t="s">
        <v>128</v>
      </c>
      <c r="EZ130" s="158" t="s">
        <v>128</v>
      </c>
      <c r="FA130" s="158" t="s">
        <v>128</v>
      </c>
      <c r="FB130" s="158" t="s">
        <v>128</v>
      </c>
      <c r="FC130" s="158" t="s">
        <v>128</v>
      </c>
      <c r="FD130" s="158" t="s">
        <v>128</v>
      </c>
      <c r="FE130" s="158" t="s">
        <v>128</v>
      </c>
      <c r="FF130" s="158" t="s">
        <v>128</v>
      </c>
      <c r="FG130" s="158" t="s">
        <v>128</v>
      </c>
      <c r="FH130" s="158" t="s">
        <v>128</v>
      </c>
      <c r="FI130" s="158" t="s">
        <v>128</v>
      </c>
      <c r="FJ130" s="158" t="s">
        <v>128</v>
      </c>
      <c r="FK130" s="158" t="s">
        <v>128</v>
      </c>
      <c r="FL130" s="158" t="s">
        <v>128</v>
      </c>
      <c r="FM130" s="158" t="s">
        <v>128</v>
      </c>
      <c r="FN130" s="158" t="s">
        <v>128</v>
      </c>
      <c r="FO130" s="158" t="s">
        <v>128</v>
      </c>
      <c r="FP130" s="158" t="s">
        <v>128</v>
      </c>
      <c r="FQ130" s="158" t="s">
        <v>128</v>
      </c>
      <c r="FR130" s="158" t="s">
        <v>128</v>
      </c>
      <c r="FS130" s="158" t="s">
        <v>128</v>
      </c>
      <c r="FT130" s="158" t="s">
        <v>128</v>
      </c>
      <c r="FU130" s="158" t="s">
        <v>128</v>
      </c>
      <c r="FV130" s="158" t="s">
        <v>128</v>
      </c>
      <c r="FW130" s="158" t="s">
        <v>128</v>
      </c>
      <c r="FX130" s="158" t="s">
        <v>128</v>
      </c>
      <c r="FY130" s="158" t="s">
        <v>128</v>
      </c>
      <c r="FZ130" s="158" t="s">
        <v>128</v>
      </c>
      <c r="GA130" s="158" t="s">
        <v>128</v>
      </c>
      <c r="GB130" s="158" t="s">
        <v>128</v>
      </c>
      <c r="GC130" s="158" t="s">
        <v>128</v>
      </c>
      <c r="GD130" s="158" t="s">
        <v>128</v>
      </c>
      <c r="GE130" s="158" t="s">
        <v>128</v>
      </c>
      <c r="GF130" s="158" t="s">
        <v>128</v>
      </c>
      <c r="GG130" s="158" t="s">
        <v>128</v>
      </c>
      <c r="GH130" s="158" t="s">
        <v>128</v>
      </c>
      <c r="GI130" s="158" t="s">
        <v>128</v>
      </c>
      <c r="GJ130" s="158" t="s">
        <v>128</v>
      </c>
      <c r="GK130" s="158" t="s">
        <v>128</v>
      </c>
      <c r="GL130" s="158" t="s">
        <v>128</v>
      </c>
      <c r="GM130" s="158" t="s">
        <v>128</v>
      </c>
      <c r="GN130" s="158" t="s">
        <v>128</v>
      </c>
      <c r="GO130" s="158" t="s">
        <v>128</v>
      </c>
      <c r="GP130" s="158" t="s">
        <v>128</v>
      </c>
      <c r="GQ130" s="158" t="s">
        <v>128</v>
      </c>
      <c r="GR130" s="158" t="s">
        <v>128</v>
      </c>
      <c r="GS130" s="158" t="s">
        <v>128</v>
      </c>
      <c r="GT130" s="158" t="s">
        <v>128</v>
      </c>
      <c r="GU130" s="158" t="s">
        <v>128</v>
      </c>
      <c r="GV130" s="158" t="s">
        <v>128</v>
      </c>
      <c r="GW130" s="158" t="s">
        <v>128</v>
      </c>
      <c r="GX130" s="158" t="s">
        <v>128</v>
      </c>
      <c r="GY130" s="158" t="s">
        <v>128</v>
      </c>
      <c r="GZ130" s="158" t="s">
        <v>128</v>
      </c>
      <c r="HA130" s="158" t="s">
        <v>128</v>
      </c>
      <c r="HB130" s="158" t="s">
        <v>128</v>
      </c>
      <c r="HC130" s="158" t="s">
        <v>128</v>
      </c>
      <c r="HD130" s="158" t="s">
        <v>128</v>
      </c>
      <c r="HE130" s="158" t="s">
        <v>128</v>
      </c>
      <c r="HF130" s="158" t="s">
        <v>128</v>
      </c>
      <c r="HG130" s="158" t="s">
        <v>128</v>
      </c>
      <c r="HH130" s="158" t="s">
        <v>128</v>
      </c>
      <c r="HI130" s="158" t="s">
        <v>128</v>
      </c>
      <c r="HJ130" s="158" t="s">
        <v>128</v>
      </c>
      <c r="HK130" s="158" t="s">
        <v>128</v>
      </c>
      <c r="HL130" s="158" t="s">
        <v>128</v>
      </c>
      <c r="HM130" s="158" t="s">
        <v>128</v>
      </c>
      <c r="HN130" s="158" t="s">
        <v>128</v>
      </c>
      <c r="HO130" s="158" t="s">
        <v>128</v>
      </c>
      <c r="HP130" s="158" t="s">
        <v>128</v>
      </c>
      <c r="HQ130" s="158" t="s">
        <v>128</v>
      </c>
      <c r="HR130" s="158" t="s">
        <v>128</v>
      </c>
      <c r="HS130" s="158" t="s">
        <v>128</v>
      </c>
      <c r="HT130" s="158" t="s">
        <v>128</v>
      </c>
      <c r="HU130" s="158" t="s">
        <v>128</v>
      </c>
      <c r="HV130" s="158" t="s">
        <v>128</v>
      </c>
      <c r="HW130" s="158" t="s">
        <v>128</v>
      </c>
      <c r="HX130" s="158" t="s">
        <v>128</v>
      </c>
      <c r="HY130" s="158" t="s">
        <v>128</v>
      </c>
      <c r="HZ130" s="158" t="s">
        <v>128</v>
      </c>
      <c r="IA130" s="158" t="s">
        <v>128</v>
      </c>
      <c r="IB130" s="158" t="s">
        <v>128</v>
      </c>
      <c r="IC130" s="158" t="s">
        <v>128</v>
      </c>
      <c r="ID130" s="163">
        <v>0.13800000000000001</v>
      </c>
      <c r="IE130" s="158" t="s">
        <v>523</v>
      </c>
      <c r="IF130" s="158" t="s">
        <v>128</v>
      </c>
      <c r="IG130" s="158" t="s">
        <v>128</v>
      </c>
      <c r="IH130" s="158" t="s">
        <v>128</v>
      </c>
      <c r="II130" s="158" t="s">
        <v>128</v>
      </c>
      <c r="IJ130" s="158" t="s">
        <v>128</v>
      </c>
      <c r="IK130" s="158" t="s">
        <v>128</v>
      </c>
      <c r="IL130" s="158" t="s">
        <v>128</v>
      </c>
      <c r="IM130" s="158" t="s">
        <v>128</v>
      </c>
      <c r="IN130" s="158" t="s">
        <v>128</v>
      </c>
      <c r="IO130" s="158" t="s">
        <v>128</v>
      </c>
      <c r="IP130" s="158" t="s">
        <v>128</v>
      </c>
      <c r="IQ130" s="158" t="s">
        <v>128</v>
      </c>
      <c r="IR130" s="158" t="s">
        <v>128</v>
      </c>
      <c r="IS130" s="158" t="s">
        <v>128</v>
      </c>
      <c r="IT130" s="158" t="s">
        <v>128</v>
      </c>
      <c r="IU130" s="158" t="s">
        <v>128</v>
      </c>
      <c r="IV130" s="158" t="s">
        <v>128</v>
      </c>
      <c r="IW130" s="158" t="s">
        <v>128</v>
      </c>
      <c r="IX130" s="158" t="s">
        <v>128</v>
      </c>
      <c r="IY130" s="158" t="s">
        <v>128</v>
      </c>
      <c r="IZ130" s="158" t="s">
        <v>128</v>
      </c>
      <c r="JA130" s="158" t="s">
        <v>128</v>
      </c>
      <c r="JB130" s="158" t="s">
        <v>128</v>
      </c>
      <c r="JC130" s="158" t="s">
        <v>128</v>
      </c>
      <c r="JD130" s="158" t="s">
        <v>128</v>
      </c>
      <c r="JE130" s="158" t="s">
        <v>128</v>
      </c>
      <c r="JF130" s="158" t="s">
        <v>128</v>
      </c>
      <c r="JG130" s="158" t="s">
        <v>128</v>
      </c>
      <c r="JH130" s="158" t="s">
        <v>128</v>
      </c>
      <c r="JI130" s="158" t="s">
        <v>128</v>
      </c>
      <c r="JJ130" s="158" t="s">
        <v>128</v>
      </c>
      <c r="JK130" s="158" t="s">
        <v>128</v>
      </c>
      <c r="JL130" s="158" t="s">
        <v>128</v>
      </c>
      <c r="JM130" s="158" t="s">
        <v>128</v>
      </c>
      <c r="JN130" s="158" t="s">
        <v>128</v>
      </c>
      <c r="JO130" s="158" t="s">
        <v>128</v>
      </c>
      <c r="JP130" s="158" t="s">
        <v>128</v>
      </c>
      <c r="JQ130" s="158" t="s">
        <v>128</v>
      </c>
      <c r="JR130" s="158" t="s">
        <v>128</v>
      </c>
      <c r="JS130" s="158" t="s">
        <v>128</v>
      </c>
      <c r="JT130" s="158" t="s">
        <v>128</v>
      </c>
      <c r="JU130" s="158" t="s">
        <v>128</v>
      </c>
      <c r="JV130" s="158" t="s">
        <v>128</v>
      </c>
      <c r="JW130" s="158" t="s">
        <v>128</v>
      </c>
      <c r="JX130" s="158" t="s">
        <v>128</v>
      </c>
      <c r="JY130" s="158" t="s">
        <v>128</v>
      </c>
      <c r="JZ130" s="158" t="s">
        <v>128</v>
      </c>
      <c r="KA130" s="158" t="s">
        <v>128</v>
      </c>
      <c r="KB130" s="158" t="s">
        <v>128</v>
      </c>
      <c r="KC130" s="158" t="s">
        <v>128</v>
      </c>
      <c r="KD130" s="158" t="s">
        <v>128</v>
      </c>
      <c r="KE130" s="158" t="s">
        <v>128</v>
      </c>
      <c r="KF130" s="158" t="s">
        <v>128</v>
      </c>
      <c r="KG130" s="158" t="s">
        <v>128</v>
      </c>
      <c r="KH130" s="158" t="s">
        <v>128</v>
      </c>
      <c r="KI130" s="158" t="s">
        <v>128</v>
      </c>
      <c r="KJ130" s="158" t="s">
        <v>128</v>
      </c>
      <c r="KK130" s="158" t="s">
        <v>128</v>
      </c>
      <c r="KL130" s="158" t="s">
        <v>128</v>
      </c>
      <c r="KM130" s="158" t="s">
        <v>128</v>
      </c>
      <c r="KN130" s="158" t="s">
        <v>128</v>
      </c>
      <c r="KO130" s="158" t="s">
        <v>128</v>
      </c>
      <c r="KP130" s="158" t="s">
        <v>128</v>
      </c>
      <c r="KQ130" s="158" t="s">
        <v>128</v>
      </c>
      <c r="KR130" s="158" t="s">
        <v>128</v>
      </c>
      <c r="KS130" s="158" t="s">
        <v>128</v>
      </c>
      <c r="KT130" s="158" t="s">
        <v>128</v>
      </c>
      <c r="KU130" s="158" t="s">
        <v>128</v>
      </c>
      <c r="KV130" s="158" t="s">
        <v>128</v>
      </c>
      <c r="KW130" s="158" t="s">
        <v>128</v>
      </c>
      <c r="KX130" s="158" t="s">
        <v>128</v>
      </c>
      <c r="KY130" s="158" t="s">
        <v>128</v>
      </c>
      <c r="KZ130" s="158" t="s">
        <v>128</v>
      </c>
      <c r="LA130" s="158" t="s">
        <v>128</v>
      </c>
      <c r="LB130" s="158" t="s">
        <v>128</v>
      </c>
      <c r="LC130" s="158" t="s">
        <v>128</v>
      </c>
      <c r="LD130" s="158" t="s">
        <v>128</v>
      </c>
      <c r="LE130" s="158" t="s">
        <v>128</v>
      </c>
      <c r="LF130" s="158" t="s">
        <v>128</v>
      </c>
      <c r="LG130" s="158" t="s">
        <v>128</v>
      </c>
      <c r="LH130" s="158" t="s">
        <v>128</v>
      </c>
      <c r="LI130" s="158" t="s">
        <v>128</v>
      </c>
      <c r="LJ130" s="158" t="s">
        <v>128</v>
      </c>
      <c r="LK130" s="158" t="s">
        <v>128</v>
      </c>
      <c r="LL130" s="158" t="s">
        <v>128</v>
      </c>
      <c r="LM130" s="158" t="s">
        <v>128</v>
      </c>
      <c r="LN130" s="158" t="s">
        <v>128</v>
      </c>
      <c r="LO130" s="158" t="s">
        <v>128</v>
      </c>
      <c r="LP130" s="158" t="s">
        <v>128</v>
      </c>
      <c r="LQ130" s="158" t="s">
        <v>128</v>
      </c>
      <c r="LR130" s="158" t="s">
        <v>128</v>
      </c>
      <c r="LS130" s="158" t="s">
        <v>128</v>
      </c>
      <c r="LT130" s="158" t="s">
        <v>128</v>
      </c>
      <c r="LU130" s="158" t="s">
        <v>128</v>
      </c>
      <c r="LV130" s="158" t="s">
        <v>128</v>
      </c>
      <c r="LW130" s="158" t="s">
        <v>128</v>
      </c>
      <c r="LX130" s="158" t="s">
        <v>128</v>
      </c>
      <c r="LY130" s="158" t="s">
        <v>128</v>
      </c>
      <c r="LZ130" s="158" t="s">
        <v>128</v>
      </c>
      <c r="MA130" s="158" t="s">
        <v>128</v>
      </c>
      <c r="MB130" s="158" t="s">
        <v>128</v>
      </c>
      <c r="MC130" s="158" t="s">
        <v>128</v>
      </c>
      <c r="MD130" s="158" t="s">
        <v>128</v>
      </c>
      <c r="ME130" s="158" t="s">
        <v>128</v>
      </c>
      <c r="MF130" s="158" t="s">
        <v>128</v>
      </c>
      <c r="MG130" s="158" t="s">
        <v>128</v>
      </c>
      <c r="MH130" s="158" t="s">
        <v>128</v>
      </c>
      <c r="MI130" s="158" t="s">
        <v>128</v>
      </c>
      <c r="MJ130" s="158" t="s">
        <v>128</v>
      </c>
      <c r="MK130" s="158" t="s">
        <v>128</v>
      </c>
      <c r="ML130" s="158" t="s">
        <v>128</v>
      </c>
      <c r="MM130" s="158" t="s">
        <v>128</v>
      </c>
      <c r="MN130" s="158" t="s">
        <v>128</v>
      </c>
      <c r="MO130" s="158" t="s">
        <v>128</v>
      </c>
      <c r="MP130" s="158" t="s">
        <v>128</v>
      </c>
      <c r="MQ130" s="158" t="s">
        <v>128</v>
      </c>
      <c r="MR130" s="158" t="s">
        <v>128</v>
      </c>
      <c r="MS130" s="158" t="s">
        <v>128</v>
      </c>
      <c r="MT130" s="158" t="s">
        <v>128</v>
      </c>
      <c r="MU130" s="158" t="s">
        <v>128</v>
      </c>
      <c r="MV130" s="158" t="s">
        <v>128</v>
      </c>
      <c r="MW130" s="158" t="s">
        <v>128</v>
      </c>
      <c r="MX130" s="158" t="s">
        <v>128</v>
      </c>
      <c r="MY130" s="158" t="s">
        <v>128</v>
      </c>
      <c r="MZ130" s="158" t="s">
        <v>128</v>
      </c>
      <c r="NA130" s="158" t="s">
        <v>128</v>
      </c>
      <c r="NB130" s="158" t="s">
        <v>128</v>
      </c>
      <c r="NC130" s="158" t="s">
        <v>128</v>
      </c>
      <c r="ND130" s="158" t="s">
        <v>128</v>
      </c>
      <c r="NE130" s="158" t="s">
        <v>128</v>
      </c>
      <c r="NF130" s="158" t="s">
        <v>128</v>
      </c>
      <c r="NG130" s="158" t="s">
        <v>128</v>
      </c>
      <c r="NH130" s="158" t="s">
        <v>128</v>
      </c>
      <c r="NI130" s="158" t="s">
        <v>128</v>
      </c>
      <c r="NJ130" s="158" t="s">
        <v>128</v>
      </c>
      <c r="NK130" s="158" t="s">
        <v>128</v>
      </c>
      <c r="NL130" s="158" t="s">
        <v>128</v>
      </c>
      <c r="NM130" s="158" t="s">
        <v>128</v>
      </c>
      <c r="NN130" s="158" t="s">
        <v>128</v>
      </c>
      <c r="NO130" s="158" t="s">
        <v>128</v>
      </c>
      <c r="NP130" s="158" t="s">
        <v>128</v>
      </c>
      <c r="NQ130" s="158" t="s">
        <v>128</v>
      </c>
      <c r="NR130" s="158" t="s">
        <v>128</v>
      </c>
      <c r="NS130" s="158" t="s">
        <v>128</v>
      </c>
      <c r="NT130" s="158" t="s">
        <v>128</v>
      </c>
      <c r="NU130" s="158" t="s">
        <v>128</v>
      </c>
      <c r="NV130" s="158" t="s">
        <v>128</v>
      </c>
      <c r="NW130" s="158" t="s">
        <v>128</v>
      </c>
      <c r="NX130" s="158" t="s">
        <v>128</v>
      </c>
      <c r="NY130" s="158" t="s">
        <v>128</v>
      </c>
      <c r="NZ130" s="158" t="s">
        <v>128</v>
      </c>
      <c r="OA130" s="158" t="s">
        <v>128</v>
      </c>
      <c r="OB130" s="158" t="s">
        <v>128</v>
      </c>
      <c r="OC130" s="158" t="s">
        <v>128</v>
      </c>
      <c r="OD130" s="158" t="s">
        <v>128</v>
      </c>
      <c r="OE130" s="170" t="s">
        <v>128</v>
      </c>
      <c r="OF130" s="181"/>
      <c r="OG130" s="113" t="str">
        <f t="shared" si="451"/>
        <v/>
      </c>
      <c r="OH130" s="66" t="str">
        <f t="shared" si="452"/>
        <v/>
      </c>
      <c r="OI130" s="66" t="str">
        <f t="shared" si="453"/>
        <v/>
      </c>
      <c r="OJ130" s="66" t="str">
        <f t="shared" si="454"/>
        <v/>
      </c>
      <c r="OK130" s="66" t="str">
        <f t="shared" si="455"/>
        <v/>
      </c>
      <c r="OL130" s="66" t="str">
        <f t="shared" si="456"/>
        <v/>
      </c>
      <c r="OM130" s="66" t="str">
        <f t="shared" si="457"/>
        <v/>
      </c>
      <c r="ON130" s="66" t="str">
        <f t="shared" si="458"/>
        <v/>
      </c>
      <c r="OO130" s="66" t="str">
        <f t="shared" si="459"/>
        <v/>
      </c>
      <c r="OP130" s="66" t="str">
        <f t="shared" si="460"/>
        <v/>
      </c>
      <c r="OQ130" s="66" t="str">
        <f t="shared" si="461"/>
        <v/>
      </c>
      <c r="OR130" s="66" t="str">
        <f t="shared" si="462"/>
        <v/>
      </c>
      <c r="OS130" s="66" t="str">
        <f t="shared" si="463"/>
        <v/>
      </c>
      <c r="OT130" s="66" t="str">
        <f t="shared" si="464"/>
        <v/>
      </c>
      <c r="OU130" s="66" t="str">
        <f t="shared" si="465"/>
        <v/>
      </c>
      <c r="OV130" s="66" t="str">
        <f t="shared" si="466"/>
        <v/>
      </c>
      <c r="OW130" s="66" t="str">
        <f t="shared" si="467"/>
        <v/>
      </c>
      <c r="OX130" s="66" t="str">
        <f t="shared" si="468"/>
        <v/>
      </c>
      <c r="OY130" s="126">
        <f t="shared" si="469"/>
        <v>0.79277630735429394</v>
      </c>
      <c r="OZ130" s="66" t="str">
        <f t="shared" si="470"/>
        <v>kg/GJ delivered</v>
      </c>
      <c r="PA130" s="126">
        <f t="shared" si="471"/>
        <v>0.59901279855235046</v>
      </c>
      <c r="PB130" s="66" t="str">
        <f t="shared" si="472"/>
        <v>kg/GJ delivered</v>
      </c>
      <c r="PC130" s="160">
        <f t="shared" si="473"/>
        <v>8.9792845542364143E-3</v>
      </c>
      <c r="PD130" s="66" t="str">
        <f t="shared" si="474"/>
        <v>kg/GJ delivered</v>
      </c>
      <c r="PE130" s="66" t="str">
        <f t="shared" si="475"/>
        <v/>
      </c>
      <c r="PF130" s="66" t="str">
        <f t="shared" si="476"/>
        <v/>
      </c>
      <c r="PG130" s="66" t="str">
        <f t="shared" si="477"/>
        <v/>
      </c>
      <c r="PH130" s="66" t="str">
        <f t="shared" si="478"/>
        <v/>
      </c>
      <c r="PI130" s="66" t="str">
        <f t="shared" si="479"/>
        <v/>
      </c>
      <c r="PJ130" s="66" t="str">
        <f t="shared" si="480"/>
        <v/>
      </c>
      <c r="PK130" s="66" t="str">
        <f t="shared" si="481"/>
        <v/>
      </c>
      <c r="PL130" s="66" t="str">
        <f t="shared" si="482"/>
        <v/>
      </c>
      <c r="PM130" s="66" t="str">
        <f t="shared" si="483"/>
        <v/>
      </c>
      <c r="PN130" s="66" t="str">
        <f t="shared" si="484"/>
        <v/>
      </c>
      <c r="PO130" s="66" t="str">
        <f t="shared" si="485"/>
        <v/>
      </c>
      <c r="PP130" s="66" t="str">
        <f t="shared" si="486"/>
        <v/>
      </c>
      <c r="PQ130" s="66" t="str">
        <f t="shared" si="487"/>
        <v/>
      </c>
      <c r="PR130" s="66" t="str">
        <f t="shared" si="488"/>
        <v/>
      </c>
      <c r="PS130" s="66" t="str">
        <f t="shared" si="489"/>
        <v/>
      </c>
      <c r="PT130" s="66" t="str">
        <f t="shared" si="490"/>
        <v/>
      </c>
      <c r="PU130" s="66" t="str">
        <f t="shared" si="491"/>
        <v/>
      </c>
      <c r="PV130" s="66" t="str">
        <f t="shared" si="492"/>
        <v/>
      </c>
      <c r="PW130" s="66" t="str">
        <f t="shared" si="493"/>
        <v/>
      </c>
      <c r="PX130" s="66" t="str">
        <f t="shared" si="494"/>
        <v/>
      </c>
      <c r="PY130" s="66" t="str">
        <f t="shared" si="495"/>
        <v/>
      </c>
      <c r="PZ130" s="66" t="str">
        <f t="shared" si="496"/>
        <v/>
      </c>
      <c r="QA130" s="66" t="str">
        <f t="shared" si="497"/>
        <v/>
      </c>
      <c r="QB130" s="66" t="str">
        <f t="shared" si="498"/>
        <v/>
      </c>
      <c r="QC130" s="66" t="str">
        <f t="shared" si="499"/>
        <v/>
      </c>
      <c r="QD130" s="66" t="str">
        <f t="shared" si="500"/>
        <v/>
      </c>
      <c r="QE130" s="66" t="str">
        <f t="shared" si="501"/>
        <v/>
      </c>
      <c r="QF130" s="66" t="str">
        <f t="shared" si="502"/>
        <v/>
      </c>
      <c r="QG130" s="66" t="str">
        <f t="shared" si="503"/>
        <v/>
      </c>
      <c r="QH130" s="66" t="str">
        <f t="shared" si="504"/>
        <v/>
      </c>
      <c r="QI130" s="66" t="str">
        <f t="shared" si="505"/>
        <v/>
      </c>
      <c r="QJ130" s="66" t="str">
        <f t="shared" si="506"/>
        <v/>
      </c>
      <c r="QK130" s="66" t="str">
        <f t="shared" si="507"/>
        <v/>
      </c>
      <c r="QL130" s="66" t="str">
        <f t="shared" si="508"/>
        <v/>
      </c>
      <c r="QM130" s="66" t="str">
        <f t="shared" si="509"/>
        <v/>
      </c>
      <c r="QN130" s="66" t="str">
        <f t="shared" si="510"/>
        <v/>
      </c>
      <c r="QO130" s="66" t="str">
        <f t="shared" si="511"/>
        <v/>
      </c>
      <c r="QP130" s="66" t="str">
        <f t="shared" si="512"/>
        <v/>
      </c>
      <c r="QQ130" s="66" t="str">
        <f t="shared" si="513"/>
        <v/>
      </c>
      <c r="QR130" s="66" t="str">
        <f t="shared" si="514"/>
        <v/>
      </c>
      <c r="QS130" s="66" t="str">
        <f t="shared" si="515"/>
        <v/>
      </c>
      <c r="QT130" s="66" t="str">
        <f t="shared" si="516"/>
        <v/>
      </c>
      <c r="QU130" s="66" t="str">
        <f t="shared" si="517"/>
        <v/>
      </c>
      <c r="QV130" s="66" t="str">
        <f t="shared" si="518"/>
        <v/>
      </c>
      <c r="QW130" s="66" t="str">
        <f t="shared" si="519"/>
        <v/>
      </c>
      <c r="QX130" s="66" t="str">
        <f t="shared" si="520"/>
        <v/>
      </c>
      <c r="QY130" s="66" t="str">
        <f t="shared" si="521"/>
        <v/>
      </c>
      <c r="QZ130" s="66" t="str">
        <f t="shared" si="522"/>
        <v/>
      </c>
      <c r="RA130" s="66" t="str">
        <f t="shared" si="523"/>
        <v/>
      </c>
      <c r="RB130" s="66" t="str">
        <f t="shared" si="524"/>
        <v/>
      </c>
      <c r="RC130" s="66" t="str">
        <f t="shared" si="525"/>
        <v/>
      </c>
      <c r="RD130" s="66" t="str">
        <f t="shared" si="526"/>
        <v/>
      </c>
      <c r="RE130" s="66" t="str">
        <f t="shared" si="527"/>
        <v/>
      </c>
      <c r="RF130" s="66" t="str">
        <f t="shared" si="528"/>
        <v/>
      </c>
      <c r="RG130" s="66" t="str">
        <f t="shared" si="529"/>
        <v/>
      </c>
      <c r="RH130" s="66" t="str">
        <f t="shared" si="530"/>
        <v/>
      </c>
      <c r="RI130" s="66" t="str">
        <f t="shared" si="531"/>
        <v/>
      </c>
      <c r="RJ130" s="66" t="str">
        <f t="shared" si="532"/>
        <v/>
      </c>
      <c r="RK130" s="66" t="str">
        <f t="shared" si="533"/>
        <v/>
      </c>
      <c r="RL130" s="66" t="str">
        <f t="shared" si="534"/>
        <v/>
      </c>
      <c r="RM130" s="66" t="str">
        <f t="shared" si="535"/>
        <v/>
      </c>
      <c r="RN130" s="66" t="str">
        <f t="shared" si="536"/>
        <v/>
      </c>
      <c r="RO130" s="66" t="str">
        <f t="shared" si="537"/>
        <v/>
      </c>
      <c r="RP130" s="66" t="str">
        <f t="shared" si="538"/>
        <v/>
      </c>
      <c r="RQ130" s="66" t="str">
        <f t="shared" si="539"/>
        <v/>
      </c>
      <c r="RR130" s="66" t="str">
        <f t="shared" si="540"/>
        <v/>
      </c>
      <c r="RS130" s="66" t="str">
        <f t="shared" si="541"/>
        <v/>
      </c>
      <c r="RT130" s="66" t="str">
        <f t="shared" si="542"/>
        <v/>
      </c>
      <c r="RU130" s="66" t="str">
        <f t="shared" si="543"/>
        <v/>
      </c>
      <c r="RV130" s="66" t="str">
        <f t="shared" si="544"/>
        <v/>
      </c>
      <c r="RW130" s="66" t="str">
        <f t="shared" si="545"/>
        <v/>
      </c>
      <c r="RX130" s="66" t="str">
        <f t="shared" si="546"/>
        <v/>
      </c>
      <c r="RY130" s="66" t="str">
        <f t="shared" si="547"/>
        <v/>
      </c>
      <c r="RZ130" s="66" t="str">
        <f t="shared" si="548"/>
        <v/>
      </c>
      <c r="SA130" s="66" t="str">
        <f t="shared" si="549"/>
        <v/>
      </c>
      <c r="SB130" s="66" t="str">
        <f t="shared" si="550"/>
        <v/>
      </c>
      <c r="SC130" s="66" t="str">
        <f t="shared" si="551"/>
        <v/>
      </c>
      <c r="SD130" s="66" t="str">
        <f t="shared" si="552"/>
        <v/>
      </c>
      <c r="SE130" s="66" t="str">
        <f t="shared" si="553"/>
        <v/>
      </c>
      <c r="SF130" s="66" t="str">
        <f t="shared" si="554"/>
        <v/>
      </c>
      <c r="SG130" s="66" t="str">
        <f t="shared" si="555"/>
        <v/>
      </c>
      <c r="SH130" s="66" t="str">
        <f t="shared" si="556"/>
        <v/>
      </c>
      <c r="SI130" s="66" t="str">
        <f t="shared" si="557"/>
        <v/>
      </c>
      <c r="SJ130" s="66" t="str">
        <f t="shared" si="558"/>
        <v/>
      </c>
      <c r="SK130" s="66" t="str">
        <f t="shared" si="559"/>
        <v/>
      </c>
      <c r="SL130" s="66" t="str">
        <f t="shared" si="560"/>
        <v/>
      </c>
      <c r="SM130" s="66" t="str">
        <f t="shared" si="561"/>
        <v/>
      </c>
      <c r="SN130" s="66" t="str">
        <f t="shared" si="562"/>
        <v/>
      </c>
      <c r="SO130" s="66" t="str">
        <f t="shared" si="563"/>
        <v/>
      </c>
      <c r="SP130" s="66" t="str">
        <f t="shared" si="564"/>
        <v/>
      </c>
      <c r="SQ130" s="66" t="str">
        <f t="shared" si="565"/>
        <v/>
      </c>
      <c r="SR130" s="66" t="str">
        <f t="shared" si="566"/>
        <v/>
      </c>
      <c r="SS130" s="66" t="str">
        <f t="shared" si="567"/>
        <v/>
      </c>
      <c r="ST130" s="66" t="str">
        <f t="shared" si="568"/>
        <v/>
      </c>
      <c r="SU130" s="66" t="str">
        <f t="shared" si="569"/>
        <v/>
      </c>
      <c r="SV130" s="66" t="str">
        <f t="shared" si="570"/>
        <v/>
      </c>
      <c r="SW130" s="66" t="str">
        <f t="shared" si="571"/>
        <v/>
      </c>
      <c r="SX130" s="66" t="str">
        <f t="shared" si="572"/>
        <v/>
      </c>
      <c r="SY130" s="66" t="str">
        <f t="shared" si="573"/>
        <v/>
      </c>
      <c r="SZ130" s="66" t="str">
        <f t="shared" si="574"/>
        <v/>
      </c>
      <c r="TA130" s="66" t="str">
        <f t="shared" si="575"/>
        <v/>
      </c>
      <c r="TB130" s="66" t="str">
        <f t="shared" si="576"/>
        <v/>
      </c>
      <c r="TC130" s="66" t="str">
        <f t="shared" si="577"/>
        <v/>
      </c>
      <c r="TD130" s="66" t="str">
        <f t="shared" si="578"/>
        <v/>
      </c>
      <c r="TE130" s="66" t="str">
        <f t="shared" si="579"/>
        <v/>
      </c>
      <c r="TF130" s="66" t="str">
        <f t="shared" si="580"/>
        <v/>
      </c>
      <c r="TG130" s="66" t="str">
        <f t="shared" si="581"/>
        <v/>
      </c>
      <c r="TH130" s="66" t="str">
        <f t="shared" si="582"/>
        <v/>
      </c>
      <c r="TI130" s="66" t="str">
        <f t="shared" si="583"/>
        <v/>
      </c>
      <c r="TJ130" s="66" t="str">
        <f t="shared" si="584"/>
        <v/>
      </c>
      <c r="TK130" s="66" t="str">
        <f t="shared" si="585"/>
        <v/>
      </c>
      <c r="TL130" s="66" t="str">
        <f t="shared" si="586"/>
        <v/>
      </c>
      <c r="TM130" s="66" t="str">
        <f t="shared" si="587"/>
        <v/>
      </c>
      <c r="TN130" s="66" t="str">
        <f t="shared" si="588"/>
        <v/>
      </c>
      <c r="TO130" s="66" t="str">
        <f t="shared" si="589"/>
        <v/>
      </c>
      <c r="TP130" s="66" t="str">
        <f t="shared" si="590"/>
        <v/>
      </c>
      <c r="TQ130" s="66" t="str">
        <f t="shared" si="591"/>
        <v/>
      </c>
      <c r="TR130" s="66" t="str">
        <f t="shared" si="592"/>
        <v/>
      </c>
      <c r="TS130" s="66" t="str">
        <f t="shared" si="593"/>
        <v/>
      </c>
      <c r="TT130" s="66" t="str">
        <f t="shared" si="594"/>
        <v/>
      </c>
      <c r="TU130" s="66" t="str">
        <f t="shared" si="595"/>
        <v/>
      </c>
      <c r="TV130" s="66" t="str">
        <f t="shared" si="596"/>
        <v/>
      </c>
      <c r="TW130" s="66" t="str">
        <f t="shared" si="597"/>
        <v/>
      </c>
      <c r="TX130" s="66" t="str">
        <f t="shared" si="598"/>
        <v/>
      </c>
      <c r="TY130" s="66" t="str">
        <f t="shared" si="599"/>
        <v/>
      </c>
      <c r="TZ130" s="66" t="str">
        <f t="shared" si="600"/>
        <v/>
      </c>
      <c r="UA130" s="66" t="str">
        <f t="shared" si="601"/>
        <v/>
      </c>
      <c r="UB130" s="66" t="str">
        <f t="shared" si="602"/>
        <v/>
      </c>
      <c r="UC130" s="66" t="str">
        <f t="shared" si="603"/>
        <v/>
      </c>
      <c r="UD130" s="66" t="str">
        <f t="shared" si="604"/>
        <v/>
      </c>
      <c r="UE130" s="66" t="str">
        <f t="shared" si="605"/>
        <v/>
      </c>
      <c r="UF130" s="66" t="str">
        <f t="shared" si="606"/>
        <v/>
      </c>
      <c r="UG130" s="66" t="str">
        <f t="shared" si="607"/>
        <v/>
      </c>
      <c r="UH130" s="66" t="str">
        <f t="shared" si="608"/>
        <v/>
      </c>
      <c r="UI130" s="66" t="str">
        <f t="shared" si="609"/>
        <v/>
      </c>
      <c r="UJ130" s="66" t="str">
        <f t="shared" si="610"/>
        <v/>
      </c>
      <c r="UK130" s="66" t="str">
        <f t="shared" si="611"/>
        <v/>
      </c>
      <c r="UL130" s="66" t="str">
        <f t="shared" si="612"/>
        <v/>
      </c>
      <c r="UM130" s="66" t="str">
        <f t="shared" si="613"/>
        <v/>
      </c>
      <c r="UN130" s="66" t="str">
        <f t="shared" si="614"/>
        <v/>
      </c>
      <c r="UO130" s="66" t="str">
        <f t="shared" si="615"/>
        <v/>
      </c>
      <c r="UP130" s="66" t="str">
        <f t="shared" si="616"/>
        <v/>
      </c>
      <c r="UQ130" s="66" t="str">
        <f t="shared" si="617"/>
        <v/>
      </c>
      <c r="UR130" s="66" t="str">
        <f t="shared" si="618"/>
        <v/>
      </c>
      <c r="US130" s="66" t="str">
        <f t="shared" si="619"/>
        <v/>
      </c>
      <c r="UT130" s="66" t="str">
        <f t="shared" si="620"/>
        <v/>
      </c>
      <c r="UU130" s="66" t="str">
        <f t="shared" si="621"/>
        <v/>
      </c>
      <c r="UV130" s="66" t="str">
        <f t="shared" si="622"/>
        <v/>
      </c>
      <c r="UW130" s="66" t="str">
        <f t="shared" si="623"/>
        <v/>
      </c>
      <c r="UX130" s="66" t="str">
        <f t="shared" si="624"/>
        <v/>
      </c>
      <c r="UY130" s="66" t="str">
        <f t="shared" si="625"/>
        <v/>
      </c>
      <c r="UZ130" s="66" t="str">
        <f t="shared" si="626"/>
        <v/>
      </c>
      <c r="VA130" s="66" t="str">
        <f t="shared" si="627"/>
        <v/>
      </c>
      <c r="VB130" s="66" t="str">
        <f t="shared" si="628"/>
        <v/>
      </c>
      <c r="VC130" s="66" t="str">
        <f t="shared" si="629"/>
        <v/>
      </c>
      <c r="VD130" s="66" t="str">
        <f t="shared" si="630"/>
        <v/>
      </c>
      <c r="VE130" s="66" t="str">
        <f t="shared" si="631"/>
        <v/>
      </c>
      <c r="VF130" s="66" t="str">
        <f t="shared" si="632"/>
        <v/>
      </c>
      <c r="VG130" s="66" t="str">
        <f t="shared" si="633"/>
        <v/>
      </c>
      <c r="VH130" s="66" t="str">
        <f t="shared" si="634"/>
        <v/>
      </c>
      <c r="VI130" s="66" t="str">
        <f t="shared" si="635"/>
        <v/>
      </c>
      <c r="VJ130" s="66" t="str">
        <f t="shared" si="636"/>
        <v/>
      </c>
      <c r="VK130" s="66" t="str">
        <f t="shared" si="637"/>
        <v/>
      </c>
      <c r="VL130" s="66" t="str">
        <f t="shared" si="638"/>
        <v/>
      </c>
      <c r="VM130" s="66" t="str">
        <f t="shared" si="639"/>
        <v/>
      </c>
      <c r="VN130" s="66" t="str">
        <f t="shared" si="640"/>
        <v/>
      </c>
      <c r="VO130" s="66" t="str">
        <f t="shared" si="641"/>
        <v/>
      </c>
      <c r="VP130" s="66" t="str">
        <f t="shared" si="642"/>
        <v/>
      </c>
      <c r="VQ130" s="66" t="str">
        <f t="shared" si="643"/>
        <v/>
      </c>
      <c r="VR130" s="66" t="str">
        <f t="shared" si="644"/>
        <v/>
      </c>
      <c r="VS130" s="66" t="str">
        <f t="shared" si="645"/>
        <v/>
      </c>
      <c r="VT130" s="66" t="str">
        <f t="shared" si="646"/>
        <v/>
      </c>
      <c r="VU130" s="66" t="str">
        <f t="shared" si="647"/>
        <v/>
      </c>
      <c r="VV130" s="66" t="str">
        <f t="shared" si="648"/>
        <v/>
      </c>
      <c r="VW130" s="66" t="str">
        <f t="shared" si="649"/>
        <v/>
      </c>
      <c r="VX130" s="66" t="str">
        <f t="shared" si="650"/>
        <v/>
      </c>
      <c r="VY130" s="66" t="str">
        <f t="shared" si="651"/>
        <v/>
      </c>
      <c r="VZ130" s="66" t="str">
        <f t="shared" si="652"/>
        <v/>
      </c>
      <c r="WA130" s="66" t="str">
        <f t="shared" si="653"/>
        <v/>
      </c>
      <c r="WB130" s="66" t="str">
        <f t="shared" si="654"/>
        <v/>
      </c>
      <c r="WC130" s="66" t="str">
        <f t="shared" si="655"/>
        <v/>
      </c>
      <c r="WD130" s="66" t="str">
        <f t="shared" si="656"/>
        <v/>
      </c>
      <c r="WE130" s="66" t="str">
        <f t="shared" si="657"/>
        <v/>
      </c>
      <c r="WF130" s="66" t="str">
        <f t="shared" si="658"/>
        <v/>
      </c>
      <c r="WG130" s="66" t="str">
        <f t="shared" si="659"/>
        <v/>
      </c>
      <c r="WH130" s="66" t="str">
        <f t="shared" si="660"/>
        <v/>
      </c>
      <c r="WI130" s="66" t="str">
        <f t="shared" si="661"/>
        <v/>
      </c>
      <c r="WJ130" s="66" t="str">
        <f t="shared" si="662"/>
        <v/>
      </c>
      <c r="WK130" s="66" t="str">
        <f t="shared" si="663"/>
        <v/>
      </c>
      <c r="WL130" s="66" t="str">
        <f t="shared" si="664"/>
        <v/>
      </c>
      <c r="WM130" s="66" t="str">
        <f t="shared" si="665"/>
        <v/>
      </c>
      <c r="WN130" s="66" t="str">
        <f t="shared" si="666"/>
        <v/>
      </c>
      <c r="WO130" s="66" t="str">
        <f t="shared" si="667"/>
        <v/>
      </c>
      <c r="WP130" s="66" t="str">
        <f t="shared" si="668"/>
        <v/>
      </c>
      <c r="WQ130" s="66" t="str">
        <f t="shared" si="669"/>
        <v/>
      </c>
      <c r="WR130" s="66" t="str">
        <f t="shared" si="670"/>
        <v/>
      </c>
      <c r="WS130" s="126">
        <f t="shared" si="671"/>
        <v>1.6304490374797705E-2</v>
      </c>
      <c r="WT130" s="66" t="str">
        <f t="shared" si="672"/>
        <v>kg/GJ delivered</v>
      </c>
      <c r="WU130" s="66" t="str">
        <f t="shared" si="673"/>
        <v/>
      </c>
      <c r="WV130" s="66" t="str">
        <f t="shared" si="674"/>
        <v/>
      </c>
      <c r="WW130" s="66" t="str">
        <f t="shared" si="675"/>
        <v/>
      </c>
      <c r="WX130" s="66" t="str">
        <f t="shared" si="676"/>
        <v/>
      </c>
      <c r="WY130" s="66" t="str">
        <f t="shared" si="677"/>
        <v/>
      </c>
      <c r="WZ130" s="66" t="str">
        <f t="shared" si="678"/>
        <v/>
      </c>
      <c r="XA130" s="66" t="str">
        <f t="shared" si="679"/>
        <v/>
      </c>
      <c r="XB130" s="66" t="str">
        <f t="shared" si="680"/>
        <v/>
      </c>
      <c r="XC130" s="66" t="str">
        <f t="shared" si="681"/>
        <v/>
      </c>
      <c r="XD130" s="66" t="str">
        <f t="shared" si="682"/>
        <v/>
      </c>
      <c r="XE130" s="66" t="str">
        <f t="shared" si="683"/>
        <v/>
      </c>
      <c r="XF130" s="66" t="str">
        <f t="shared" si="684"/>
        <v/>
      </c>
      <c r="XG130" s="66" t="str">
        <f t="shared" si="685"/>
        <v/>
      </c>
      <c r="XH130" s="66" t="str">
        <f t="shared" si="686"/>
        <v/>
      </c>
      <c r="XI130" s="66" t="str">
        <f t="shared" si="687"/>
        <v/>
      </c>
      <c r="XJ130" s="66" t="str">
        <f t="shared" si="688"/>
        <v/>
      </c>
      <c r="XK130" s="66" t="str">
        <f t="shared" si="689"/>
        <v/>
      </c>
      <c r="XL130" s="66" t="str">
        <f t="shared" si="690"/>
        <v/>
      </c>
      <c r="XM130" s="66" t="str">
        <f t="shared" si="691"/>
        <v/>
      </c>
      <c r="XN130" s="66" t="str">
        <f t="shared" si="692"/>
        <v/>
      </c>
      <c r="XO130" s="66" t="str">
        <f t="shared" si="693"/>
        <v/>
      </c>
      <c r="XP130" s="66" t="str">
        <f t="shared" si="694"/>
        <v/>
      </c>
      <c r="XQ130" s="66" t="str">
        <f t="shared" si="695"/>
        <v/>
      </c>
      <c r="XR130" s="66" t="str">
        <f t="shared" si="696"/>
        <v/>
      </c>
      <c r="XS130" s="66" t="str">
        <f t="shared" si="697"/>
        <v/>
      </c>
      <c r="XT130" s="66" t="str">
        <f t="shared" si="698"/>
        <v/>
      </c>
      <c r="XU130" s="66" t="str">
        <f t="shared" si="699"/>
        <v/>
      </c>
      <c r="XV130" s="66" t="str">
        <f t="shared" si="700"/>
        <v/>
      </c>
      <c r="XW130" s="66" t="str">
        <f t="shared" si="701"/>
        <v/>
      </c>
      <c r="XX130" s="66" t="str">
        <f t="shared" si="702"/>
        <v/>
      </c>
      <c r="XY130" s="66" t="str">
        <f t="shared" si="703"/>
        <v/>
      </c>
      <c r="XZ130" s="66" t="str">
        <f t="shared" si="704"/>
        <v/>
      </c>
      <c r="YA130" s="66" t="str">
        <f t="shared" si="705"/>
        <v/>
      </c>
      <c r="YB130" s="66" t="str">
        <f t="shared" si="706"/>
        <v/>
      </c>
      <c r="YC130" s="66" t="str">
        <f t="shared" si="707"/>
        <v/>
      </c>
      <c r="YD130" s="66" t="str">
        <f t="shared" si="708"/>
        <v/>
      </c>
      <c r="YE130" s="66" t="str">
        <f t="shared" si="709"/>
        <v/>
      </c>
      <c r="YF130" s="66" t="str">
        <f t="shared" si="710"/>
        <v/>
      </c>
      <c r="YG130" s="66" t="str">
        <f t="shared" si="711"/>
        <v/>
      </c>
      <c r="YH130" s="66" t="str">
        <f t="shared" si="712"/>
        <v/>
      </c>
      <c r="YI130" s="66" t="str">
        <f t="shared" si="713"/>
        <v/>
      </c>
      <c r="YJ130" s="66" t="str">
        <f t="shared" si="714"/>
        <v/>
      </c>
      <c r="YK130" s="66" t="str">
        <f t="shared" si="715"/>
        <v/>
      </c>
      <c r="YL130" s="66" t="str">
        <f t="shared" si="716"/>
        <v/>
      </c>
      <c r="YM130" s="66" t="str">
        <f t="shared" si="717"/>
        <v/>
      </c>
      <c r="YN130" s="66" t="str">
        <f t="shared" si="718"/>
        <v/>
      </c>
      <c r="YO130" s="66" t="str">
        <f t="shared" si="719"/>
        <v/>
      </c>
      <c r="YP130" s="66" t="str">
        <f t="shared" si="720"/>
        <v/>
      </c>
      <c r="YQ130" s="66" t="str">
        <f t="shared" si="721"/>
        <v/>
      </c>
      <c r="YR130" s="66" t="str">
        <f t="shared" si="722"/>
        <v/>
      </c>
      <c r="YS130" s="66" t="str">
        <f t="shared" si="723"/>
        <v/>
      </c>
      <c r="YT130" s="66" t="str">
        <f t="shared" si="724"/>
        <v/>
      </c>
      <c r="YU130" s="66" t="str">
        <f t="shared" si="725"/>
        <v/>
      </c>
      <c r="YV130" s="66" t="str">
        <f t="shared" si="726"/>
        <v/>
      </c>
      <c r="YW130" s="66" t="str">
        <f t="shared" si="727"/>
        <v/>
      </c>
      <c r="YX130" s="66" t="str">
        <f t="shared" si="728"/>
        <v/>
      </c>
      <c r="YY130" s="66" t="str">
        <f t="shared" si="729"/>
        <v/>
      </c>
      <c r="YZ130" s="66" t="str">
        <f t="shared" si="730"/>
        <v/>
      </c>
      <c r="ZA130" s="66" t="str">
        <f t="shared" si="731"/>
        <v/>
      </c>
      <c r="ZB130" s="66" t="str">
        <f t="shared" si="732"/>
        <v/>
      </c>
      <c r="ZC130" s="66" t="str">
        <f t="shared" si="733"/>
        <v/>
      </c>
      <c r="ZD130" s="66" t="str">
        <f t="shared" si="734"/>
        <v/>
      </c>
      <c r="ZE130" s="66" t="str">
        <f t="shared" si="735"/>
        <v/>
      </c>
      <c r="ZF130" s="66" t="str">
        <f t="shared" si="736"/>
        <v/>
      </c>
      <c r="ZG130" s="66" t="str">
        <f t="shared" si="737"/>
        <v/>
      </c>
      <c r="ZH130" s="66" t="str">
        <f t="shared" si="738"/>
        <v/>
      </c>
      <c r="ZI130" s="66" t="str">
        <f t="shared" si="739"/>
        <v/>
      </c>
      <c r="ZJ130" s="66" t="str">
        <f t="shared" si="740"/>
        <v/>
      </c>
      <c r="ZK130" s="66" t="str">
        <f t="shared" si="741"/>
        <v/>
      </c>
      <c r="ZL130" s="66" t="str">
        <f t="shared" si="742"/>
        <v/>
      </c>
      <c r="ZM130" s="66" t="str">
        <f t="shared" si="743"/>
        <v/>
      </c>
      <c r="ZN130" s="66" t="str">
        <f t="shared" si="744"/>
        <v/>
      </c>
      <c r="ZO130" s="66" t="str">
        <f t="shared" si="745"/>
        <v/>
      </c>
      <c r="ZP130" s="66" t="str">
        <f t="shared" si="746"/>
        <v/>
      </c>
      <c r="ZQ130" s="66" t="str">
        <f t="shared" si="747"/>
        <v/>
      </c>
      <c r="ZR130" s="66" t="str">
        <f t="shared" si="748"/>
        <v/>
      </c>
      <c r="ZS130" s="66" t="str">
        <f t="shared" si="749"/>
        <v/>
      </c>
      <c r="ZT130" s="66" t="str">
        <f t="shared" si="750"/>
        <v/>
      </c>
      <c r="ZU130" s="66" t="str">
        <f t="shared" si="751"/>
        <v/>
      </c>
      <c r="ZV130" s="66" t="str">
        <f t="shared" si="752"/>
        <v/>
      </c>
      <c r="ZW130" s="66" t="str">
        <f t="shared" si="753"/>
        <v/>
      </c>
      <c r="ZX130" s="66" t="str">
        <f t="shared" si="754"/>
        <v/>
      </c>
      <c r="ZY130" s="66" t="str">
        <f t="shared" si="755"/>
        <v/>
      </c>
      <c r="ZZ130" s="66" t="str">
        <f t="shared" si="756"/>
        <v/>
      </c>
      <c r="AAA130" s="66" t="str">
        <f t="shared" si="757"/>
        <v/>
      </c>
      <c r="AAB130" s="66" t="str">
        <f t="shared" si="758"/>
        <v/>
      </c>
      <c r="AAC130" s="66" t="str">
        <f t="shared" si="759"/>
        <v/>
      </c>
      <c r="AAD130" s="66" t="str">
        <f t="shared" si="760"/>
        <v/>
      </c>
      <c r="AAE130" s="66" t="str">
        <f t="shared" si="761"/>
        <v/>
      </c>
      <c r="AAF130" s="66" t="str">
        <f t="shared" si="762"/>
        <v/>
      </c>
      <c r="AAG130" s="66" t="str">
        <f t="shared" si="763"/>
        <v/>
      </c>
      <c r="AAH130" s="66" t="str">
        <f t="shared" si="764"/>
        <v/>
      </c>
      <c r="AAI130" s="66" t="str">
        <f t="shared" si="765"/>
        <v/>
      </c>
      <c r="AAJ130" s="66" t="str">
        <f t="shared" si="766"/>
        <v/>
      </c>
      <c r="AAK130" s="66" t="str">
        <f t="shared" si="767"/>
        <v/>
      </c>
      <c r="AAL130" s="66" t="str">
        <f t="shared" si="768"/>
        <v/>
      </c>
      <c r="AAM130" s="66" t="str">
        <f t="shared" si="769"/>
        <v/>
      </c>
      <c r="AAN130" s="66" t="str">
        <f t="shared" si="770"/>
        <v/>
      </c>
      <c r="AAO130" s="66" t="str">
        <f t="shared" si="771"/>
        <v/>
      </c>
      <c r="AAP130" s="66" t="str">
        <f t="shared" si="772"/>
        <v/>
      </c>
      <c r="AAQ130" s="66" t="str">
        <f t="shared" si="773"/>
        <v/>
      </c>
      <c r="AAR130" s="66" t="str">
        <f t="shared" si="774"/>
        <v/>
      </c>
      <c r="AAS130" s="66" t="str">
        <f t="shared" si="775"/>
        <v/>
      </c>
      <c r="AAT130" s="66" t="str">
        <f t="shared" si="776"/>
        <v/>
      </c>
      <c r="AAU130" s="66" t="str">
        <f t="shared" si="777"/>
        <v/>
      </c>
      <c r="AAV130" s="66" t="str">
        <f t="shared" si="778"/>
        <v/>
      </c>
      <c r="AAW130" s="66" t="str">
        <f t="shared" si="779"/>
        <v/>
      </c>
      <c r="AAX130" s="66" t="str">
        <f t="shared" si="780"/>
        <v/>
      </c>
      <c r="AAY130" s="66" t="str">
        <f t="shared" si="781"/>
        <v/>
      </c>
      <c r="AAZ130" s="66" t="str">
        <f t="shared" si="782"/>
        <v/>
      </c>
      <c r="ABA130" s="66" t="str">
        <f t="shared" si="783"/>
        <v/>
      </c>
      <c r="ABB130" s="66" t="str">
        <f t="shared" si="784"/>
        <v/>
      </c>
      <c r="ABC130" s="66" t="str">
        <f t="shared" si="785"/>
        <v/>
      </c>
      <c r="ABD130" s="66" t="str">
        <f t="shared" si="786"/>
        <v/>
      </c>
      <c r="ABE130" s="66" t="str">
        <f t="shared" si="787"/>
        <v/>
      </c>
      <c r="ABF130" s="66" t="str">
        <f t="shared" si="788"/>
        <v/>
      </c>
      <c r="ABG130" s="66" t="str">
        <f t="shared" si="789"/>
        <v/>
      </c>
      <c r="ABH130" s="66" t="str">
        <f t="shared" si="790"/>
        <v/>
      </c>
      <c r="ABI130" s="66" t="str">
        <f t="shared" si="791"/>
        <v/>
      </c>
      <c r="ABJ130" s="66" t="str">
        <f t="shared" si="792"/>
        <v/>
      </c>
      <c r="ABK130" s="66" t="str">
        <f t="shared" si="793"/>
        <v/>
      </c>
      <c r="ABL130" s="66" t="str">
        <f t="shared" si="794"/>
        <v/>
      </c>
      <c r="ABM130" s="66" t="str">
        <f t="shared" si="795"/>
        <v/>
      </c>
      <c r="ABN130" s="66" t="str">
        <f t="shared" si="796"/>
        <v/>
      </c>
      <c r="ABO130" s="66" t="str">
        <f t="shared" si="797"/>
        <v/>
      </c>
      <c r="ABP130" s="66" t="str">
        <f t="shared" si="798"/>
        <v/>
      </c>
      <c r="ABQ130" s="66" t="str">
        <f t="shared" si="799"/>
        <v/>
      </c>
      <c r="ABR130" s="66" t="str">
        <f t="shared" si="800"/>
        <v/>
      </c>
      <c r="ABS130" s="66" t="str">
        <f t="shared" si="801"/>
        <v/>
      </c>
      <c r="ABT130" s="66" t="str">
        <f t="shared" si="802"/>
        <v/>
      </c>
      <c r="ABU130" s="66" t="str">
        <f t="shared" si="803"/>
        <v/>
      </c>
      <c r="ABV130" s="66" t="str">
        <f t="shared" si="804"/>
        <v/>
      </c>
      <c r="ABW130" s="66" t="str">
        <f t="shared" si="805"/>
        <v/>
      </c>
      <c r="ABX130" s="66" t="str">
        <f t="shared" si="806"/>
        <v/>
      </c>
      <c r="ABY130" s="66" t="str">
        <f t="shared" si="807"/>
        <v/>
      </c>
      <c r="ABZ130" s="66" t="str">
        <f t="shared" si="808"/>
        <v/>
      </c>
      <c r="ACA130" s="66" t="str">
        <f t="shared" si="809"/>
        <v/>
      </c>
      <c r="ACB130" s="66" t="str">
        <f t="shared" si="810"/>
        <v/>
      </c>
      <c r="ACC130" s="66" t="str">
        <f t="shared" si="811"/>
        <v/>
      </c>
      <c r="ACD130" s="66" t="str">
        <f t="shared" si="812"/>
        <v/>
      </c>
      <c r="ACE130" s="66" t="str">
        <f t="shared" si="813"/>
        <v/>
      </c>
      <c r="ACF130" s="66" t="str">
        <f t="shared" si="814"/>
        <v/>
      </c>
      <c r="ACG130" s="66" t="str">
        <f t="shared" si="815"/>
        <v/>
      </c>
      <c r="ACH130" s="66" t="str">
        <f t="shared" si="816"/>
        <v/>
      </c>
      <c r="ACI130" s="66" t="str">
        <f t="shared" si="817"/>
        <v/>
      </c>
      <c r="ACJ130" s="66" t="str">
        <f t="shared" si="818"/>
        <v/>
      </c>
      <c r="ACK130" s="66" t="str">
        <f t="shared" si="819"/>
        <v/>
      </c>
      <c r="ACL130" s="66" t="str">
        <f t="shared" si="820"/>
        <v/>
      </c>
      <c r="ACM130" s="66" t="str">
        <f t="shared" ref="ACM130:ACN130" si="888">IF(AND(ACS$3="Unit", ACL130=""), "", IF(AND(ACS$3="Unit", ACL130="-"),"", IF(ACS$3="Unit", "kg/GJ delivered", IF(AND(NY130&lt;&gt;"", NY130&lt;&gt;"-", NX130="-"),"", IF($H130="","", IF(NX130="nd", "",IF(NX130="&lt;n.a.&gt;", "", IF(NY130="#/MJ", "", IF(NY130="kg/GJ delivered",NX130,IF(NY130="g/MJ delivered",NX130,IF(NY130="kg/MJ delivered",NX130*1000,IF(NY130="mg/MJ delivered",NX130/1000,IF(NY130="g/kg",((NX130)*(1/$I130)*(1/$H130)),IF(NY130="mg/kg",((NX130/1000)*(1/$I130)*(1/$H130)),IF(NY130="mg/MJ delivered",NX130/1000,IF(NY130="-","","Error"))))))))))))))))</f>
        <v/>
      </c>
      <c r="ACN130" s="66" t="str">
        <f t="shared" si="888"/>
        <v/>
      </c>
      <c r="ACO130" s="66" t="str">
        <f t="shared" si="822"/>
        <v/>
      </c>
      <c r="ACP130" s="66" t="str">
        <f t="shared" si="823"/>
        <v/>
      </c>
      <c r="ACQ130" s="66" t="str">
        <f t="shared" si="824"/>
        <v/>
      </c>
      <c r="ACR130" s="66" t="str">
        <f t="shared" si="825"/>
        <v/>
      </c>
      <c r="ACS130" s="66" t="str">
        <f t="shared" si="826"/>
        <v/>
      </c>
      <c r="ACT130" s="66" t="str">
        <f t="shared" si="827"/>
        <v/>
      </c>
    </row>
    <row r="131" spans="2:774" ht="15.75" customHeight="1" x14ac:dyDescent="0.25">
      <c r="B131" s="66">
        <v>62</v>
      </c>
      <c r="C131" s="66" t="s">
        <v>658</v>
      </c>
      <c r="D131" s="66" t="s">
        <v>1659</v>
      </c>
      <c r="E131" s="156" t="s">
        <v>1573</v>
      </c>
      <c r="F131" s="66" t="s">
        <v>1772</v>
      </c>
      <c r="G131" s="66" t="s">
        <v>492</v>
      </c>
      <c r="H131" s="126">
        <v>0.44059999999999999</v>
      </c>
      <c r="I131" s="130">
        <f>'Heating Values'!$D$18</f>
        <v>19.21</v>
      </c>
      <c r="J131" s="66" t="str">
        <f t="shared" si="449"/>
        <v>Honeycomb Coal, Improved, CN</v>
      </c>
      <c r="K131" s="161"/>
      <c r="L131" s="161"/>
      <c r="M131" s="161"/>
      <c r="N131" s="161"/>
      <c r="O131" s="66" t="s">
        <v>665</v>
      </c>
      <c r="P131" s="66" t="str">
        <f t="shared" si="852"/>
        <v>CN</v>
      </c>
      <c r="Q131" s="66" t="s">
        <v>87</v>
      </c>
      <c r="R131" s="158" t="s">
        <v>128</v>
      </c>
      <c r="S131" s="158" t="s">
        <v>128</v>
      </c>
      <c r="T131" s="158" t="s">
        <v>128</v>
      </c>
      <c r="U131" s="158" t="s">
        <v>128</v>
      </c>
      <c r="V131" s="158" t="s">
        <v>128</v>
      </c>
      <c r="W131" s="158" t="s">
        <v>128</v>
      </c>
      <c r="X131" s="158" t="s">
        <v>128</v>
      </c>
      <c r="Y131" s="158" t="s">
        <v>128</v>
      </c>
      <c r="Z131" s="158" t="s">
        <v>128</v>
      </c>
      <c r="AA131" s="158" t="s">
        <v>128</v>
      </c>
      <c r="AB131" s="158" t="s">
        <v>128</v>
      </c>
      <c r="AC131" s="158" t="s">
        <v>128</v>
      </c>
      <c r="AD131" s="158" t="s">
        <v>128</v>
      </c>
      <c r="AE131" s="158" t="s">
        <v>128</v>
      </c>
      <c r="AF131" s="158" t="s">
        <v>128</v>
      </c>
      <c r="AG131" s="158" t="s">
        <v>128</v>
      </c>
      <c r="AH131" s="158" t="s">
        <v>128</v>
      </c>
      <c r="AI131" s="158" t="s">
        <v>128</v>
      </c>
      <c r="AJ131" s="162">
        <v>11.7</v>
      </c>
      <c r="AK131" s="158" t="s">
        <v>523</v>
      </c>
      <c r="AL131" s="165">
        <v>8.27</v>
      </c>
      <c r="AM131" s="158" t="s">
        <v>523</v>
      </c>
      <c r="AN131" s="163">
        <v>0.16</v>
      </c>
      <c r="AO131" s="158" t="s">
        <v>523</v>
      </c>
      <c r="AP131" s="158" t="s">
        <v>128</v>
      </c>
      <c r="AQ131" s="158" t="s">
        <v>128</v>
      </c>
      <c r="AR131" s="158" t="s">
        <v>128</v>
      </c>
      <c r="AS131" s="158" t="s">
        <v>128</v>
      </c>
      <c r="AT131" s="158" t="s">
        <v>128</v>
      </c>
      <c r="AU131" s="158" t="s">
        <v>128</v>
      </c>
      <c r="AV131" s="158" t="s">
        <v>128</v>
      </c>
      <c r="AW131" s="158" t="s">
        <v>128</v>
      </c>
      <c r="AX131" s="158" t="s">
        <v>128</v>
      </c>
      <c r="AY131" s="158" t="s">
        <v>128</v>
      </c>
      <c r="AZ131" s="158" t="s">
        <v>128</v>
      </c>
      <c r="BA131" s="158" t="s">
        <v>128</v>
      </c>
      <c r="BB131" s="158" t="s">
        <v>128</v>
      </c>
      <c r="BC131" s="158" t="s">
        <v>128</v>
      </c>
      <c r="BD131" s="158" t="s">
        <v>128</v>
      </c>
      <c r="BE131" s="158" t="s">
        <v>128</v>
      </c>
      <c r="BF131" s="158" t="s">
        <v>128</v>
      </c>
      <c r="BG131" s="158" t="s">
        <v>128</v>
      </c>
      <c r="BH131" s="158" t="s">
        <v>128</v>
      </c>
      <c r="BI131" s="158" t="s">
        <v>128</v>
      </c>
      <c r="BJ131" s="158" t="s">
        <v>128</v>
      </c>
      <c r="BK131" s="158" t="s">
        <v>128</v>
      </c>
      <c r="BL131" s="158" t="s">
        <v>128</v>
      </c>
      <c r="BM131" s="158" t="s">
        <v>128</v>
      </c>
      <c r="BN131" s="158" t="s">
        <v>128</v>
      </c>
      <c r="BO131" s="158" t="s">
        <v>128</v>
      </c>
      <c r="BP131" s="158" t="s">
        <v>128</v>
      </c>
      <c r="BQ131" s="158" t="s">
        <v>128</v>
      </c>
      <c r="BR131" s="158" t="s">
        <v>128</v>
      </c>
      <c r="BS131" s="158" t="s">
        <v>128</v>
      </c>
      <c r="BT131" s="158" t="s">
        <v>128</v>
      </c>
      <c r="BU131" s="158" t="s">
        <v>128</v>
      </c>
      <c r="BV131" s="158" t="s">
        <v>128</v>
      </c>
      <c r="BW131" s="158" t="s">
        <v>128</v>
      </c>
      <c r="BX131" s="158" t="s">
        <v>128</v>
      </c>
      <c r="BY131" s="158" t="s">
        <v>128</v>
      </c>
      <c r="BZ131" s="158" t="s">
        <v>128</v>
      </c>
      <c r="CA131" s="158" t="s">
        <v>128</v>
      </c>
      <c r="CB131" s="158" t="s">
        <v>128</v>
      </c>
      <c r="CC131" s="158" t="s">
        <v>128</v>
      </c>
      <c r="CD131" s="158" t="s">
        <v>128</v>
      </c>
      <c r="CE131" s="158" t="s">
        <v>128</v>
      </c>
      <c r="CF131" s="158" t="s">
        <v>128</v>
      </c>
      <c r="CG131" s="158" t="s">
        <v>128</v>
      </c>
      <c r="CH131" s="158" t="s">
        <v>128</v>
      </c>
      <c r="CI131" s="158" t="s">
        <v>128</v>
      </c>
      <c r="CJ131" s="158" t="s">
        <v>128</v>
      </c>
      <c r="CK131" s="158" t="s">
        <v>128</v>
      </c>
      <c r="CL131" s="158" t="s">
        <v>128</v>
      </c>
      <c r="CM131" s="158" t="s">
        <v>128</v>
      </c>
      <c r="CN131" s="158" t="s">
        <v>128</v>
      </c>
      <c r="CO131" s="158" t="s">
        <v>128</v>
      </c>
      <c r="CP131" s="158" t="s">
        <v>128</v>
      </c>
      <c r="CQ131" s="158" t="s">
        <v>128</v>
      </c>
      <c r="CR131" s="158" t="s">
        <v>128</v>
      </c>
      <c r="CS131" s="158" t="s">
        <v>128</v>
      </c>
      <c r="CT131" s="158" t="s">
        <v>128</v>
      </c>
      <c r="CU131" s="158" t="s">
        <v>128</v>
      </c>
      <c r="CV131" s="158" t="s">
        <v>128</v>
      </c>
      <c r="CW131" s="158" t="s">
        <v>128</v>
      </c>
      <c r="CX131" s="158" t="s">
        <v>128</v>
      </c>
      <c r="CY131" s="158" t="s">
        <v>128</v>
      </c>
      <c r="CZ131" s="158" t="s">
        <v>128</v>
      </c>
      <c r="DA131" s="158" t="s">
        <v>128</v>
      </c>
      <c r="DB131" s="158" t="s">
        <v>128</v>
      </c>
      <c r="DC131" s="158" t="s">
        <v>128</v>
      </c>
      <c r="DD131" s="158" t="s">
        <v>128</v>
      </c>
      <c r="DE131" s="158" t="s">
        <v>128</v>
      </c>
      <c r="DF131" s="158" t="s">
        <v>128</v>
      </c>
      <c r="DG131" s="158" t="s">
        <v>128</v>
      </c>
      <c r="DH131" s="158" t="s">
        <v>128</v>
      </c>
      <c r="DI131" s="158" t="s">
        <v>128</v>
      </c>
      <c r="DJ131" s="158" t="s">
        <v>128</v>
      </c>
      <c r="DK131" s="158" t="s">
        <v>128</v>
      </c>
      <c r="DL131" s="158" t="s">
        <v>128</v>
      </c>
      <c r="DM131" s="158" t="s">
        <v>128</v>
      </c>
      <c r="DN131" s="158" t="s">
        <v>128</v>
      </c>
      <c r="DO131" s="158" t="s">
        <v>128</v>
      </c>
      <c r="DP131" s="158" t="s">
        <v>128</v>
      </c>
      <c r="DQ131" s="158" t="s">
        <v>128</v>
      </c>
      <c r="DR131" s="158" t="s">
        <v>128</v>
      </c>
      <c r="DS131" s="158" t="s">
        <v>128</v>
      </c>
      <c r="DT131" s="158" t="s">
        <v>128</v>
      </c>
      <c r="DU131" s="158" t="s">
        <v>128</v>
      </c>
      <c r="DV131" s="158" t="s">
        <v>128</v>
      </c>
      <c r="DW131" s="158" t="s">
        <v>128</v>
      </c>
      <c r="DX131" s="158" t="s">
        <v>128</v>
      </c>
      <c r="DY131" s="158" t="s">
        <v>128</v>
      </c>
      <c r="DZ131" s="158" t="s">
        <v>128</v>
      </c>
      <c r="EA131" s="158" t="s">
        <v>128</v>
      </c>
      <c r="EB131" s="158" t="s">
        <v>128</v>
      </c>
      <c r="EC131" s="158" t="s">
        <v>128</v>
      </c>
      <c r="ED131" s="158" t="s">
        <v>128</v>
      </c>
      <c r="EE131" s="158" t="s">
        <v>128</v>
      </c>
      <c r="EF131" s="158" t="s">
        <v>128</v>
      </c>
      <c r="EG131" s="158" t="s">
        <v>128</v>
      </c>
      <c r="EH131" s="158" t="s">
        <v>128</v>
      </c>
      <c r="EI131" s="158" t="s">
        <v>128</v>
      </c>
      <c r="EJ131" s="158" t="s">
        <v>128</v>
      </c>
      <c r="EK131" s="158" t="s">
        <v>128</v>
      </c>
      <c r="EL131" s="158" t="s">
        <v>128</v>
      </c>
      <c r="EM131" s="158" t="s">
        <v>128</v>
      </c>
      <c r="EN131" s="158" t="s">
        <v>128</v>
      </c>
      <c r="EO131" s="158" t="s">
        <v>128</v>
      </c>
      <c r="EP131" s="158" t="s">
        <v>128</v>
      </c>
      <c r="EQ131" s="158" t="s">
        <v>128</v>
      </c>
      <c r="ER131" s="158" t="s">
        <v>128</v>
      </c>
      <c r="ES131" s="158" t="s">
        <v>128</v>
      </c>
      <c r="ET131" s="158" t="s">
        <v>128</v>
      </c>
      <c r="EU131" s="158" t="s">
        <v>128</v>
      </c>
      <c r="EV131" s="158" t="s">
        <v>128</v>
      </c>
      <c r="EW131" s="158" t="s">
        <v>128</v>
      </c>
      <c r="EX131" s="158" t="s">
        <v>128</v>
      </c>
      <c r="EY131" s="158" t="s">
        <v>128</v>
      </c>
      <c r="EZ131" s="158" t="s">
        <v>128</v>
      </c>
      <c r="FA131" s="158" t="s">
        <v>128</v>
      </c>
      <c r="FB131" s="158" t="s">
        <v>128</v>
      </c>
      <c r="FC131" s="158" t="s">
        <v>128</v>
      </c>
      <c r="FD131" s="158" t="s">
        <v>128</v>
      </c>
      <c r="FE131" s="158" t="s">
        <v>128</v>
      </c>
      <c r="FF131" s="158" t="s">
        <v>128</v>
      </c>
      <c r="FG131" s="158" t="s">
        <v>128</v>
      </c>
      <c r="FH131" s="158" t="s">
        <v>128</v>
      </c>
      <c r="FI131" s="158" t="s">
        <v>128</v>
      </c>
      <c r="FJ131" s="158" t="s">
        <v>128</v>
      </c>
      <c r="FK131" s="158" t="s">
        <v>128</v>
      </c>
      <c r="FL131" s="158" t="s">
        <v>128</v>
      </c>
      <c r="FM131" s="158" t="s">
        <v>128</v>
      </c>
      <c r="FN131" s="158" t="s">
        <v>128</v>
      </c>
      <c r="FO131" s="158" t="s">
        <v>128</v>
      </c>
      <c r="FP131" s="158" t="s">
        <v>128</v>
      </c>
      <c r="FQ131" s="158" t="s">
        <v>128</v>
      </c>
      <c r="FR131" s="158" t="s">
        <v>128</v>
      </c>
      <c r="FS131" s="158" t="s">
        <v>128</v>
      </c>
      <c r="FT131" s="158" t="s">
        <v>128</v>
      </c>
      <c r="FU131" s="158" t="s">
        <v>128</v>
      </c>
      <c r="FV131" s="158" t="s">
        <v>128</v>
      </c>
      <c r="FW131" s="158" t="s">
        <v>128</v>
      </c>
      <c r="FX131" s="158" t="s">
        <v>128</v>
      </c>
      <c r="FY131" s="158" t="s">
        <v>128</v>
      </c>
      <c r="FZ131" s="158" t="s">
        <v>128</v>
      </c>
      <c r="GA131" s="158" t="s">
        <v>128</v>
      </c>
      <c r="GB131" s="158" t="s">
        <v>128</v>
      </c>
      <c r="GC131" s="158" t="s">
        <v>128</v>
      </c>
      <c r="GD131" s="158" t="s">
        <v>128</v>
      </c>
      <c r="GE131" s="158" t="s">
        <v>128</v>
      </c>
      <c r="GF131" s="158" t="s">
        <v>128</v>
      </c>
      <c r="GG131" s="158" t="s">
        <v>128</v>
      </c>
      <c r="GH131" s="158" t="s">
        <v>128</v>
      </c>
      <c r="GI131" s="158" t="s">
        <v>128</v>
      </c>
      <c r="GJ131" s="158" t="s">
        <v>128</v>
      </c>
      <c r="GK131" s="158" t="s">
        <v>128</v>
      </c>
      <c r="GL131" s="158" t="s">
        <v>128</v>
      </c>
      <c r="GM131" s="158" t="s">
        <v>128</v>
      </c>
      <c r="GN131" s="158" t="s">
        <v>128</v>
      </c>
      <c r="GO131" s="158" t="s">
        <v>128</v>
      </c>
      <c r="GP131" s="158" t="s">
        <v>128</v>
      </c>
      <c r="GQ131" s="158" t="s">
        <v>128</v>
      </c>
      <c r="GR131" s="158" t="s">
        <v>128</v>
      </c>
      <c r="GS131" s="158" t="s">
        <v>128</v>
      </c>
      <c r="GT131" s="158" t="s">
        <v>128</v>
      </c>
      <c r="GU131" s="158" t="s">
        <v>128</v>
      </c>
      <c r="GV131" s="158" t="s">
        <v>128</v>
      </c>
      <c r="GW131" s="158" t="s">
        <v>128</v>
      </c>
      <c r="GX131" s="158" t="s">
        <v>128</v>
      </c>
      <c r="GY131" s="158" t="s">
        <v>128</v>
      </c>
      <c r="GZ131" s="158" t="s">
        <v>128</v>
      </c>
      <c r="HA131" s="158" t="s">
        <v>128</v>
      </c>
      <c r="HB131" s="158" t="s">
        <v>128</v>
      </c>
      <c r="HC131" s="158" t="s">
        <v>128</v>
      </c>
      <c r="HD131" s="158" t="s">
        <v>128</v>
      </c>
      <c r="HE131" s="158" t="s">
        <v>128</v>
      </c>
      <c r="HF131" s="158" t="s">
        <v>128</v>
      </c>
      <c r="HG131" s="158" t="s">
        <v>128</v>
      </c>
      <c r="HH131" s="158" t="s">
        <v>128</v>
      </c>
      <c r="HI131" s="158" t="s">
        <v>128</v>
      </c>
      <c r="HJ131" s="158" t="s">
        <v>128</v>
      </c>
      <c r="HK131" s="158" t="s">
        <v>128</v>
      </c>
      <c r="HL131" s="158" t="s">
        <v>128</v>
      </c>
      <c r="HM131" s="158" t="s">
        <v>128</v>
      </c>
      <c r="HN131" s="158" t="s">
        <v>128</v>
      </c>
      <c r="HO131" s="158" t="s">
        <v>128</v>
      </c>
      <c r="HP131" s="158" t="s">
        <v>128</v>
      </c>
      <c r="HQ131" s="158" t="s">
        <v>128</v>
      </c>
      <c r="HR131" s="158" t="s">
        <v>128</v>
      </c>
      <c r="HS131" s="158" t="s">
        <v>128</v>
      </c>
      <c r="HT131" s="158" t="s">
        <v>128</v>
      </c>
      <c r="HU131" s="158" t="s">
        <v>128</v>
      </c>
      <c r="HV131" s="158" t="s">
        <v>128</v>
      </c>
      <c r="HW131" s="158" t="s">
        <v>128</v>
      </c>
      <c r="HX131" s="158" t="s">
        <v>128</v>
      </c>
      <c r="HY131" s="158" t="s">
        <v>128</v>
      </c>
      <c r="HZ131" s="158" t="s">
        <v>128</v>
      </c>
      <c r="IA131" s="158" t="s">
        <v>128</v>
      </c>
      <c r="IB131" s="158" t="s">
        <v>128</v>
      </c>
      <c r="IC131" s="158" t="s">
        <v>128</v>
      </c>
      <c r="ID131" s="158" t="s">
        <v>128</v>
      </c>
      <c r="IE131" s="158" t="s">
        <v>523</v>
      </c>
      <c r="IF131" s="158" t="s">
        <v>128</v>
      </c>
      <c r="IG131" s="158" t="s">
        <v>128</v>
      </c>
      <c r="IH131" s="158" t="s">
        <v>128</v>
      </c>
      <c r="II131" s="158" t="s">
        <v>128</v>
      </c>
      <c r="IJ131" s="158" t="s">
        <v>128</v>
      </c>
      <c r="IK131" s="158" t="s">
        <v>128</v>
      </c>
      <c r="IL131" s="158" t="s">
        <v>128</v>
      </c>
      <c r="IM131" s="158" t="s">
        <v>128</v>
      </c>
      <c r="IN131" s="158" t="s">
        <v>128</v>
      </c>
      <c r="IO131" s="158" t="s">
        <v>128</v>
      </c>
      <c r="IP131" s="158" t="s">
        <v>128</v>
      </c>
      <c r="IQ131" s="158" t="s">
        <v>128</v>
      </c>
      <c r="IR131" s="158" t="s">
        <v>128</v>
      </c>
      <c r="IS131" s="158" t="s">
        <v>128</v>
      </c>
      <c r="IT131" s="158" t="s">
        <v>128</v>
      </c>
      <c r="IU131" s="158" t="s">
        <v>128</v>
      </c>
      <c r="IV131" s="158" t="s">
        <v>128</v>
      </c>
      <c r="IW131" s="158" t="s">
        <v>128</v>
      </c>
      <c r="IX131" s="158" t="s">
        <v>128</v>
      </c>
      <c r="IY131" s="158" t="s">
        <v>128</v>
      </c>
      <c r="IZ131" s="158" t="s">
        <v>128</v>
      </c>
      <c r="JA131" s="158" t="s">
        <v>128</v>
      </c>
      <c r="JB131" s="158" t="s">
        <v>128</v>
      </c>
      <c r="JC131" s="158" t="s">
        <v>128</v>
      </c>
      <c r="JD131" s="158" t="s">
        <v>128</v>
      </c>
      <c r="JE131" s="158" t="s">
        <v>128</v>
      </c>
      <c r="JF131" s="158" t="s">
        <v>128</v>
      </c>
      <c r="JG131" s="158" t="s">
        <v>128</v>
      </c>
      <c r="JH131" s="158" t="s">
        <v>128</v>
      </c>
      <c r="JI131" s="158" t="s">
        <v>128</v>
      </c>
      <c r="JJ131" s="158" t="s">
        <v>128</v>
      </c>
      <c r="JK131" s="158" t="s">
        <v>128</v>
      </c>
      <c r="JL131" s="158" t="s">
        <v>128</v>
      </c>
      <c r="JM131" s="158" t="s">
        <v>128</v>
      </c>
      <c r="JN131" s="158" t="s">
        <v>128</v>
      </c>
      <c r="JO131" s="158" t="s">
        <v>128</v>
      </c>
      <c r="JP131" s="158" t="s">
        <v>128</v>
      </c>
      <c r="JQ131" s="158" t="s">
        <v>128</v>
      </c>
      <c r="JR131" s="158" t="s">
        <v>128</v>
      </c>
      <c r="JS131" s="158" t="s">
        <v>128</v>
      </c>
      <c r="JT131" s="158" t="s">
        <v>128</v>
      </c>
      <c r="JU131" s="158" t="s">
        <v>128</v>
      </c>
      <c r="JV131" s="158" t="s">
        <v>128</v>
      </c>
      <c r="JW131" s="158" t="s">
        <v>128</v>
      </c>
      <c r="JX131" s="158" t="s">
        <v>128</v>
      </c>
      <c r="JY131" s="158" t="s">
        <v>128</v>
      </c>
      <c r="JZ131" s="158" t="s">
        <v>128</v>
      </c>
      <c r="KA131" s="158" t="s">
        <v>128</v>
      </c>
      <c r="KB131" s="158" t="s">
        <v>128</v>
      </c>
      <c r="KC131" s="158" t="s">
        <v>128</v>
      </c>
      <c r="KD131" s="158" t="s">
        <v>128</v>
      </c>
      <c r="KE131" s="158" t="s">
        <v>128</v>
      </c>
      <c r="KF131" s="158" t="s">
        <v>128</v>
      </c>
      <c r="KG131" s="158" t="s">
        <v>128</v>
      </c>
      <c r="KH131" s="158" t="s">
        <v>128</v>
      </c>
      <c r="KI131" s="158" t="s">
        <v>128</v>
      </c>
      <c r="KJ131" s="158" t="s">
        <v>128</v>
      </c>
      <c r="KK131" s="158" t="s">
        <v>128</v>
      </c>
      <c r="KL131" s="158" t="s">
        <v>128</v>
      </c>
      <c r="KM131" s="158" t="s">
        <v>128</v>
      </c>
      <c r="KN131" s="158" t="s">
        <v>128</v>
      </c>
      <c r="KO131" s="158" t="s">
        <v>128</v>
      </c>
      <c r="KP131" s="158" t="s">
        <v>128</v>
      </c>
      <c r="KQ131" s="158" t="s">
        <v>128</v>
      </c>
      <c r="KR131" s="158" t="s">
        <v>128</v>
      </c>
      <c r="KS131" s="158" t="s">
        <v>128</v>
      </c>
      <c r="KT131" s="158" t="s">
        <v>128</v>
      </c>
      <c r="KU131" s="158" t="s">
        <v>128</v>
      </c>
      <c r="KV131" s="158" t="s">
        <v>128</v>
      </c>
      <c r="KW131" s="158" t="s">
        <v>128</v>
      </c>
      <c r="KX131" s="158" t="s">
        <v>128</v>
      </c>
      <c r="KY131" s="158" t="s">
        <v>128</v>
      </c>
      <c r="KZ131" s="158" t="s">
        <v>128</v>
      </c>
      <c r="LA131" s="158" t="s">
        <v>128</v>
      </c>
      <c r="LB131" s="158" t="s">
        <v>128</v>
      </c>
      <c r="LC131" s="158" t="s">
        <v>128</v>
      </c>
      <c r="LD131" s="158" t="s">
        <v>128</v>
      </c>
      <c r="LE131" s="158" t="s">
        <v>128</v>
      </c>
      <c r="LF131" s="158" t="s">
        <v>128</v>
      </c>
      <c r="LG131" s="158" t="s">
        <v>128</v>
      </c>
      <c r="LH131" s="158" t="s">
        <v>128</v>
      </c>
      <c r="LI131" s="158" t="s">
        <v>128</v>
      </c>
      <c r="LJ131" s="158" t="s">
        <v>128</v>
      </c>
      <c r="LK131" s="158" t="s">
        <v>128</v>
      </c>
      <c r="LL131" s="158" t="s">
        <v>128</v>
      </c>
      <c r="LM131" s="158" t="s">
        <v>128</v>
      </c>
      <c r="LN131" s="158" t="s">
        <v>128</v>
      </c>
      <c r="LO131" s="158" t="s">
        <v>128</v>
      </c>
      <c r="LP131" s="158" t="s">
        <v>128</v>
      </c>
      <c r="LQ131" s="158" t="s">
        <v>128</v>
      </c>
      <c r="LR131" s="158" t="s">
        <v>128</v>
      </c>
      <c r="LS131" s="158" t="s">
        <v>128</v>
      </c>
      <c r="LT131" s="158" t="s">
        <v>128</v>
      </c>
      <c r="LU131" s="158" t="s">
        <v>128</v>
      </c>
      <c r="LV131" s="158" t="s">
        <v>128</v>
      </c>
      <c r="LW131" s="158" t="s">
        <v>128</v>
      </c>
      <c r="LX131" s="158" t="s">
        <v>128</v>
      </c>
      <c r="LY131" s="158" t="s">
        <v>128</v>
      </c>
      <c r="LZ131" s="158" t="s">
        <v>128</v>
      </c>
      <c r="MA131" s="158" t="s">
        <v>128</v>
      </c>
      <c r="MB131" s="158" t="s">
        <v>128</v>
      </c>
      <c r="MC131" s="158" t="s">
        <v>128</v>
      </c>
      <c r="MD131" s="158" t="s">
        <v>128</v>
      </c>
      <c r="ME131" s="158" t="s">
        <v>128</v>
      </c>
      <c r="MF131" s="158" t="s">
        <v>128</v>
      </c>
      <c r="MG131" s="158" t="s">
        <v>128</v>
      </c>
      <c r="MH131" s="158" t="s">
        <v>128</v>
      </c>
      <c r="MI131" s="158" t="s">
        <v>128</v>
      </c>
      <c r="MJ131" s="158" t="s">
        <v>128</v>
      </c>
      <c r="MK131" s="158" t="s">
        <v>128</v>
      </c>
      <c r="ML131" s="158" t="s">
        <v>128</v>
      </c>
      <c r="MM131" s="158" t="s">
        <v>128</v>
      </c>
      <c r="MN131" s="158" t="s">
        <v>128</v>
      </c>
      <c r="MO131" s="158" t="s">
        <v>128</v>
      </c>
      <c r="MP131" s="158" t="s">
        <v>128</v>
      </c>
      <c r="MQ131" s="158" t="s">
        <v>128</v>
      </c>
      <c r="MR131" s="158" t="s">
        <v>128</v>
      </c>
      <c r="MS131" s="158" t="s">
        <v>128</v>
      </c>
      <c r="MT131" s="158" t="s">
        <v>128</v>
      </c>
      <c r="MU131" s="158" t="s">
        <v>128</v>
      </c>
      <c r="MV131" s="158" t="s">
        <v>128</v>
      </c>
      <c r="MW131" s="158" t="s">
        <v>128</v>
      </c>
      <c r="MX131" s="158" t="s">
        <v>128</v>
      </c>
      <c r="MY131" s="158" t="s">
        <v>128</v>
      </c>
      <c r="MZ131" s="158" t="s">
        <v>128</v>
      </c>
      <c r="NA131" s="158" t="s">
        <v>128</v>
      </c>
      <c r="NB131" s="158" t="s">
        <v>128</v>
      </c>
      <c r="NC131" s="158" t="s">
        <v>128</v>
      </c>
      <c r="ND131" s="158" t="s">
        <v>128</v>
      </c>
      <c r="NE131" s="158" t="s">
        <v>128</v>
      </c>
      <c r="NF131" s="158" t="s">
        <v>128</v>
      </c>
      <c r="NG131" s="158" t="s">
        <v>128</v>
      </c>
      <c r="NH131" s="158" t="s">
        <v>128</v>
      </c>
      <c r="NI131" s="158" t="s">
        <v>128</v>
      </c>
      <c r="NJ131" s="158" t="s">
        <v>128</v>
      </c>
      <c r="NK131" s="158" t="s">
        <v>128</v>
      </c>
      <c r="NL131" s="158" t="s">
        <v>128</v>
      </c>
      <c r="NM131" s="158" t="s">
        <v>128</v>
      </c>
      <c r="NN131" s="158" t="s">
        <v>128</v>
      </c>
      <c r="NO131" s="158" t="s">
        <v>128</v>
      </c>
      <c r="NP131" s="158" t="s">
        <v>128</v>
      </c>
      <c r="NQ131" s="158" t="s">
        <v>128</v>
      </c>
      <c r="NR131" s="158" t="s">
        <v>128</v>
      </c>
      <c r="NS131" s="158" t="s">
        <v>128</v>
      </c>
      <c r="NT131" s="158" t="s">
        <v>128</v>
      </c>
      <c r="NU131" s="158" t="s">
        <v>128</v>
      </c>
      <c r="NV131" s="158" t="s">
        <v>128</v>
      </c>
      <c r="NW131" s="158" t="s">
        <v>128</v>
      </c>
      <c r="NX131" s="158" t="s">
        <v>128</v>
      </c>
      <c r="NY131" s="158" t="s">
        <v>128</v>
      </c>
      <c r="NZ131" s="158" t="s">
        <v>128</v>
      </c>
      <c r="OA131" s="158" t="s">
        <v>128</v>
      </c>
      <c r="OB131" s="158" t="s">
        <v>128</v>
      </c>
      <c r="OC131" s="158" t="s">
        <v>128</v>
      </c>
      <c r="OD131" s="158" t="s">
        <v>128</v>
      </c>
      <c r="OE131" s="170" t="s">
        <v>128</v>
      </c>
      <c r="OF131" s="181"/>
      <c r="OG131" s="113" t="str">
        <f t="shared" si="451"/>
        <v/>
      </c>
      <c r="OH131" s="66" t="str">
        <f t="shared" si="452"/>
        <v/>
      </c>
      <c r="OI131" s="66" t="str">
        <f t="shared" si="453"/>
        <v/>
      </c>
      <c r="OJ131" s="66" t="str">
        <f t="shared" si="454"/>
        <v/>
      </c>
      <c r="OK131" s="66" t="str">
        <f t="shared" si="455"/>
        <v/>
      </c>
      <c r="OL131" s="66" t="str">
        <f t="shared" si="456"/>
        <v/>
      </c>
      <c r="OM131" s="66" t="str">
        <f t="shared" si="457"/>
        <v/>
      </c>
      <c r="ON131" s="66" t="str">
        <f t="shared" si="458"/>
        <v/>
      </c>
      <c r="OO131" s="66" t="str">
        <f t="shared" si="459"/>
        <v/>
      </c>
      <c r="OP131" s="66" t="str">
        <f t="shared" si="460"/>
        <v/>
      </c>
      <c r="OQ131" s="66" t="str">
        <f t="shared" si="461"/>
        <v/>
      </c>
      <c r="OR131" s="66" t="str">
        <f t="shared" si="462"/>
        <v/>
      </c>
      <c r="OS131" s="66" t="str">
        <f t="shared" si="463"/>
        <v/>
      </c>
      <c r="OT131" s="66" t="str">
        <f t="shared" si="464"/>
        <v/>
      </c>
      <c r="OU131" s="66" t="str">
        <f t="shared" si="465"/>
        <v/>
      </c>
      <c r="OV131" s="66" t="str">
        <f t="shared" si="466"/>
        <v/>
      </c>
      <c r="OW131" s="66" t="str">
        <f t="shared" si="467"/>
        <v/>
      </c>
      <c r="OX131" s="66" t="str">
        <f t="shared" si="468"/>
        <v/>
      </c>
      <c r="OY131" s="118">
        <f t="shared" si="469"/>
        <v>1.3823372274285006</v>
      </c>
      <c r="OZ131" s="66" t="str">
        <f t="shared" si="470"/>
        <v>kg/GJ delivered</v>
      </c>
      <c r="PA131" s="126">
        <f t="shared" si="471"/>
        <v>0.9770879376780941</v>
      </c>
      <c r="PB131" s="66" t="str">
        <f t="shared" si="472"/>
        <v>kg/GJ delivered</v>
      </c>
      <c r="PC131" s="126">
        <f t="shared" si="473"/>
        <v>1.8903756956287189E-2</v>
      </c>
      <c r="PD131" s="66" t="str">
        <f t="shared" si="474"/>
        <v>kg/GJ delivered</v>
      </c>
      <c r="PE131" s="66" t="str">
        <f t="shared" si="475"/>
        <v/>
      </c>
      <c r="PF131" s="66" t="str">
        <f t="shared" si="476"/>
        <v/>
      </c>
      <c r="PG131" s="66" t="str">
        <f t="shared" si="477"/>
        <v/>
      </c>
      <c r="PH131" s="66" t="str">
        <f t="shared" si="478"/>
        <v/>
      </c>
      <c r="PI131" s="66" t="str">
        <f t="shared" si="479"/>
        <v/>
      </c>
      <c r="PJ131" s="66" t="str">
        <f t="shared" si="480"/>
        <v/>
      </c>
      <c r="PK131" s="66" t="str">
        <f t="shared" si="481"/>
        <v/>
      </c>
      <c r="PL131" s="66" t="str">
        <f t="shared" si="482"/>
        <v/>
      </c>
      <c r="PM131" s="66" t="str">
        <f t="shared" si="483"/>
        <v/>
      </c>
      <c r="PN131" s="66" t="str">
        <f t="shared" si="484"/>
        <v/>
      </c>
      <c r="PO131" s="66" t="str">
        <f t="shared" si="485"/>
        <v/>
      </c>
      <c r="PP131" s="66" t="str">
        <f t="shared" si="486"/>
        <v/>
      </c>
      <c r="PQ131" s="66" t="str">
        <f t="shared" si="487"/>
        <v/>
      </c>
      <c r="PR131" s="66" t="str">
        <f t="shared" si="488"/>
        <v/>
      </c>
      <c r="PS131" s="66" t="str">
        <f t="shared" si="489"/>
        <v/>
      </c>
      <c r="PT131" s="66" t="str">
        <f t="shared" si="490"/>
        <v/>
      </c>
      <c r="PU131" s="66" t="str">
        <f t="shared" si="491"/>
        <v/>
      </c>
      <c r="PV131" s="66" t="str">
        <f t="shared" si="492"/>
        <v/>
      </c>
      <c r="PW131" s="66" t="str">
        <f t="shared" si="493"/>
        <v/>
      </c>
      <c r="PX131" s="66" t="str">
        <f t="shared" si="494"/>
        <v/>
      </c>
      <c r="PY131" s="66" t="str">
        <f t="shared" si="495"/>
        <v/>
      </c>
      <c r="PZ131" s="66" t="str">
        <f t="shared" si="496"/>
        <v/>
      </c>
      <c r="QA131" s="66" t="str">
        <f t="shared" si="497"/>
        <v/>
      </c>
      <c r="QB131" s="66" t="str">
        <f t="shared" si="498"/>
        <v/>
      </c>
      <c r="QC131" s="66" t="str">
        <f t="shared" si="499"/>
        <v/>
      </c>
      <c r="QD131" s="66" t="str">
        <f t="shared" si="500"/>
        <v/>
      </c>
      <c r="QE131" s="66" t="str">
        <f t="shared" si="501"/>
        <v/>
      </c>
      <c r="QF131" s="66" t="str">
        <f t="shared" si="502"/>
        <v/>
      </c>
      <c r="QG131" s="66" t="str">
        <f t="shared" si="503"/>
        <v/>
      </c>
      <c r="QH131" s="66" t="str">
        <f t="shared" si="504"/>
        <v/>
      </c>
      <c r="QI131" s="66" t="str">
        <f t="shared" si="505"/>
        <v/>
      </c>
      <c r="QJ131" s="66" t="str">
        <f t="shared" si="506"/>
        <v/>
      </c>
      <c r="QK131" s="66" t="str">
        <f t="shared" si="507"/>
        <v/>
      </c>
      <c r="QL131" s="66" t="str">
        <f t="shared" si="508"/>
        <v/>
      </c>
      <c r="QM131" s="66" t="str">
        <f t="shared" si="509"/>
        <v/>
      </c>
      <c r="QN131" s="66" t="str">
        <f t="shared" si="510"/>
        <v/>
      </c>
      <c r="QO131" s="66" t="str">
        <f t="shared" si="511"/>
        <v/>
      </c>
      <c r="QP131" s="66" t="str">
        <f t="shared" si="512"/>
        <v/>
      </c>
      <c r="QQ131" s="66" t="str">
        <f t="shared" si="513"/>
        <v/>
      </c>
      <c r="QR131" s="66" t="str">
        <f t="shared" si="514"/>
        <v/>
      </c>
      <c r="QS131" s="66" t="str">
        <f t="shared" si="515"/>
        <v/>
      </c>
      <c r="QT131" s="66" t="str">
        <f t="shared" si="516"/>
        <v/>
      </c>
      <c r="QU131" s="66" t="str">
        <f t="shared" si="517"/>
        <v/>
      </c>
      <c r="QV131" s="66" t="str">
        <f t="shared" si="518"/>
        <v/>
      </c>
      <c r="QW131" s="66" t="str">
        <f t="shared" si="519"/>
        <v/>
      </c>
      <c r="QX131" s="66" t="str">
        <f t="shared" si="520"/>
        <v/>
      </c>
      <c r="QY131" s="66" t="str">
        <f t="shared" si="521"/>
        <v/>
      </c>
      <c r="QZ131" s="66" t="str">
        <f t="shared" si="522"/>
        <v/>
      </c>
      <c r="RA131" s="66" t="str">
        <f t="shared" si="523"/>
        <v/>
      </c>
      <c r="RB131" s="66" t="str">
        <f t="shared" si="524"/>
        <v/>
      </c>
      <c r="RC131" s="66" t="str">
        <f t="shared" si="525"/>
        <v/>
      </c>
      <c r="RD131" s="66" t="str">
        <f t="shared" si="526"/>
        <v/>
      </c>
      <c r="RE131" s="66" t="str">
        <f t="shared" si="527"/>
        <v/>
      </c>
      <c r="RF131" s="66" t="str">
        <f t="shared" si="528"/>
        <v/>
      </c>
      <c r="RG131" s="66" t="str">
        <f t="shared" si="529"/>
        <v/>
      </c>
      <c r="RH131" s="66" t="str">
        <f t="shared" si="530"/>
        <v/>
      </c>
      <c r="RI131" s="66" t="str">
        <f t="shared" si="531"/>
        <v/>
      </c>
      <c r="RJ131" s="66" t="str">
        <f t="shared" si="532"/>
        <v/>
      </c>
      <c r="RK131" s="66" t="str">
        <f t="shared" si="533"/>
        <v/>
      </c>
      <c r="RL131" s="66" t="str">
        <f t="shared" si="534"/>
        <v/>
      </c>
      <c r="RM131" s="66" t="str">
        <f t="shared" si="535"/>
        <v/>
      </c>
      <c r="RN131" s="66" t="str">
        <f t="shared" si="536"/>
        <v/>
      </c>
      <c r="RO131" s="66" t="str">
        <f t="shared" si="537"/>
        <v/>
      </c>
      <c r="RP131" s="66" t="str">
        <f t="shared" si="538"/>
        <v/>
      </c>
      <c r="RQ131" s="66" t="str">
        <f t="shared" si="539"/>
        <v/>
      </c>
      <c r="RR131" s="66" t="str">
        <f t="shared" si="540"/>
        <v/>
      </c>
      <c r="RS131" s="66" t="str">
        <f t="shared" si="541"/>
        <v/>
      </c>
      <c r="RT131" s="66" t="str">
        <f t="shared" si="542"/>
        <v/>
      </c>
      <c r="RU131" s="66" t="str">
        <f t="shared" si="543"/>
        <v/>
      </c>
      <c r="RV131" s="66" t="str">
        <f t="shared" si="544"/>
        <v/>
      </c>
      <c r="RW131" s="66" t="str">
        <f t="shared" si="545"/>
        <v/>
      </c>
      <c r="RX131" s="66" t="str">
        <f t="shared" si="546"/>
        <v/>
      </c>
      <c r="RY131" s="66" t="str">
        <f t="shared" si="547"/>
        <v/>
      </c>
      <c r="RZ131" s="66" t="str">
        <f t="shared" si="548"/>
        <v/>
      </c>
      <c r="SA131" s="66" t="str">
        <f t="shared" si="549"/>
        <v/>
      </c>
      <c r="SB131" s="66" t="str">
        <f t="shared" si="550"/>
        <v/>
      </c>
      <c r="SC131" s="66" t="str">
        <f t="shared" si="551"/>
        <v/>
      </c>
      <c r="SD131" s="66" t="str">
        <f t="shared" si="552"/>
        <v/>
      </c>
      <c r="SE131" s="66" t="str">
        <f t="shared" si="553"/>
        <v/>
      </c>
      <c r="SF131" s="66" t="str">
        <f t="shared" si="554"/>
        <v/>
      </c>
      <c r="SG131" s="66" t="str">
        <f t="shared" si="555"/>
        <v/>
      </c>
      <c r="SH131" s="66" t="str">
        <f t="shared" si="556"/>
        <v/>
      </c>
      <c r="SI131" s="66" t="str">
        <f t="shared" si="557"/>
        <v/>
      </c>
      <c r="SJ131" s="66" t="str">
        <f t="shared" si="558"/>
        <v/>
      </c>
      <c r="SK131" s="66" t="str">
        <f t="shared" si="559"/>
        <v/>
      </c>
      <c r="SL131" s="66" t="str">
        <f t="shared" si="560"/>
        <v/>
      </c>
      <c r="SM131" s="66" t="str">
        <f t="shared" si="561"/>
        <v/>
      </c>
      <c r="SN131" s="66" t="str">
        <f t="shared" si="562"/>
        <v/>
      </c>
      <c r="SO131" s="66" t="str">
        <f t="shared" si="563"/>
        <v/>
      </c>
      <c r="SP131" s="66" t="str">
        <f t="shared" si="564"/>
        <v/>
      </c>
      <c r="SQ131" s="66" t="str">
        <f t="shared" si="565"/>
        <v/>
      </c>
      <c r="SR131" s="66" t="str">
        <f t="shared" si="566"/>
        <v/>
      </c>
      <c r="SS131" s="66" t="str">
        <f t="shared" si="567"/>
        <v/>
      </c>
      <c r="ST131" s="66" t="str">
        <f t="shared" si="568"/>
        <v/>
      </c>
      <c r="SU131" s="66" t="str">
        <f t="shared" si="569"/>
        <v/>
      </c>
      <c r="SV131" s="66" t="str">
        <f t="shared" si="570"/>
        <v/>
      </c>
      <c r="SW131" s="66" t="str">
        <f t="shared" si="571"/>
        <v/>
      </c>
      <c r="SX131" s="66" t="str">
        <f t="shared" si="572"/>
        <v/>
      </c>
      <c r="SY131" s="66" t="str">
        <f t="shared" si="573"/>
        <v/>
      </c>
      <c r="SZ131" s="66" t="str">
        <f t="shared" si="574"/>
        <v/>
      </c>
      <c r="TA131" s="66" t="str">
        <f t="shared" si="575"/>
        <v/>
      </c>
      <c r="TB131" s="66" t="str">
        <f t="shared" si="576"/>
        <v/>
      </c>
      <c r="TC131" s="66" t="str">
        <f t="shared" si="577"/>
        <v/>
      </c>
      <c r="TD131" s="66" t="str">
        <f t="shared" si="578"/>
        <v/>
      </c>
      <c r="TE131" s="66" t="str">
        <f t="shared" si="579"/>
        <v/>
      </c>
      <c r="TF131" s="66" t="str">
        <f t="shared" si="580"/>
        <v/>
      </c>
      <c r="TG131" s="66" t="str">
        <f t="shared" si="581"/>
        <v/>
      </c>
      <c r="TH131" s="66" t="str">
        <f t="shared" si="582"/>
        <v/>
      </c>
      <c r="TI131" s="66" t="str">
        <f t="shared" si="583"/>
        <v/>
      </c>
      <c r="TJ131" s="66" t="str">
        <f t="shared" si="584"/>
        <v/>
      </c>
      <c r="TK131" s="66" t="str">
        <f t="shared" si="585"/>
        <v/>
      </c>
      <c r="TL131" s="66" t="str">
        <f t="shared" si="586"/>
        <v/>
      </c>
      <c r="TM131" s="66" t="str">
        <f t="shared" si="587"/>
        <v/>
      </c>
      <c r="TN131" s="66" t="str">
        <f t="shared" si="588"/>
        <v/>
      </c>
      <c r="TO131" s="66" t="str">
        <f t="shared" si="589"/>
        <v/>
      </c>
      <c r="TP131" s="66" t="str">
        <f t="shared" si="590"/>
        <v/>
      </c>
      <c r="TQ131" s="66" t="str">
        <f t="shared" si="591"/>
        <v/>
      </c>
      <c r="TR131" s="66" t="str">
        <f t="shared" si="592"/>
        <v/>
      </c>
      <c r="TS131" s="66" t="str">
        <f t="shared" si="593"/>
        <v/>
      </c>
      <c r="TT131" s="66" t="str">
        <f t="shared" si="594"/>
        <v/>
      </c>
      <c r="TU131" s="66" t="str">
        <f t="shared" si="595"/>
        <v/>
      </c>
      <c r="TV131" s="66" t="str">
        <f t="shared" si="596"/>
        <v/>
      </c>
      <c r="TW131" s="66" t="str">
        <f t="shared" si="597"/>
        <v/>
      </c>
      <c r="TX131" s="66" t="str">
        <f t="shared" si="598"/>
        <v/>
      </c>
      <c r="TY131" s="66" t="str">
        <f t="shared" si="599"/>
        <v/>
      </c>
      <c r="TZ131" s="66" t="str">
        <f t="shared" si="600"/>
        <v/>
      </c>
      <c r="UA131" s="66" t="str">
        <f t="shared" si="601"/>
        <v/>
      </c>
      <c r="UB131" s="66" t="str">
        <f t="shared" si="602"/>
        <v/>
      </c>
      <c r="UC131" s="66" t="str">
        <f t="shared" si="603"/>
        <v/>
      </c>
      <c r="UD131" s="66" t="str">
        <f t="shared" si="604"/>
        <v/>
      </c>
      <c r="UE131" s="66" t="str">
        <f t="shared" si="605"/>
        <v/>
      </c>
      <c r="UF131" s="66" t="str">
        <f t="shared" si="606"/>
        <v/>
      </c>
      <c r="UG131" s="66" t="str">
        <f t="shared" si="607"/>
        <v/>
      </c>
      <c r="UH131" s="66" t="str">
        <f t="shared" si="608"/>
        <v/>
      </c>
      <c r="UI131" s="66" t="str">
        <f t="shared" si="609"/>
        <v/>
      </c>
      <c r="UJ131" s="66" t="str">
        <f t="shared" si="610"/>
        <v/>
      </c>
      <c r="UK131" s="66" t="str">
        <f t="shared" si="611"/>
        <v/>
      </c>
      <c r="UL131" s="66" t="str">
        <f t="shared" si="612"/>
        <v/>
      </c>
      <c r="UM131" s="66" t="str">
        <f t="shared" si="613"/>
        <v/>
      </c>
      <c r="UN131" s="66" t="str">
        <f t="shared" si="614"/>
        <v/>
      </c>
      <c r="UO131" s="66" t="str">
        <f t="shared" si="615"/>
        <v/>
      </c>
      <c r="UP131" s="66" t="str">
        <f t="shared" si="616"/>
        <v/>
      </c>
      <c r="UQ131" s="66" t="str">
        <f t="shared" si="617"/>
        <v/>
      </c>
      <c r="UR131" s="66" t="str">
        <f t="shared" si="618"/>
        <v/>
      </c>
      <c r="US131" s="66" t="str">
        <f t="shared" si="619"/>
        <v/>
      </c>
      <c r="UT131" s="66" t="str">
        <f t="shared" si="620"/>
        <v/>
      </c>
      <c r="UU131" s="66" t="str">
        <f t="shared" si="621"/>
        <v/>
      </c>
      <c r="UV131" s="66" t="str">
        <f t="shared" si="622"/>
        <v/>
      </c>
      <c r="UW131" s="66" t="str">
        <f t="shared" si="623"/>
        <v/>
      </c>
      <c r="UX131" s="66" t="str">
        <f t="shared" si="624"/>
        <v/>
      </c>
      <c r="UY131" s="66" t="str">
        <f t="shared" si="625"/>
        <v/>
      </c>
      <c r="UZ131" s="66" t="str">
        <f t="shared" si="626"/>
        <v/>
      </c>
      <c r="VA131" s="66" t="str">
        <f t="shared" si="627"/>
        <v/>
      </c>
      <c r="VB131" s="66" t="str">
        <f t="shared" si="628"/>
        <v/>
      </c>
      <c r="VC131" s="66" t="str">
        <f t="shared" si="629"/>
        <v/>
      </c>
      <c r="VD131" s="66" t="str">
        <f t="shared" si="630"/>
        <v/>
      </c>
      <c r="VE131" s="66" t="str">
        <f t="shared" si="631"/>
        <v/>
      </c>
      <c r="VF131" s="66" t="str">
        <f t="shared" si="632"/>
        <v/>
      </c>
      <c r="VG131" s="66" t="str">
        <f t="shared" si="633"/>
        <v/>
      </c>
      <c r="VH131" s="66" t="str">
        <f t="shared" si="634"/>
        <v/>
      </c>
      <c r="VI131" s="66" t="str">
        <f t="shared" si="635"/>
        <v/>
      </c>
      <c r="VJ131" s="66" t="str">
        <f t="shared" si="636"/>
        <v/>
      </c>
      <c r="VK131" s="66" t="str">
        <f t="shared" si="637"/>
        <v/>
      </c>
      <c r="VL131" s="66" t="str">
        <f t="shared" si="638"/>
        <v/>
      </c>
      <c r="VM131" s="66" t="str">
        <f t="shared" si="639"/>
        <v/>
      </c>
      <c r="VN131" s="66" t="str">
        <f t="shared" si="640"/>
        <v/>
      </c>
      <c r="VO131" s="66" t="str">
        <f t="shared" si="641"/>
        <v/>
      </c>
      <c r="VP131" s="66" t="str">
        <f t="shared" si="642"/>
        <v/>
      </c>
      <c r="VQ131" s="66" t="str">
        <f t="shared" si="643"/>
        <v/>
      </c>
      <c r="VR131" s="66" t="str">
        <f t="shared" si="644"/>
        <v/>
      </c>
      <c r="VS131" s="66" t="str">
        <f t="shared" si="645"/>
        <v/>
      </c>
      <c r="VT131" s="66" t="str">
        <f t="shared" si="646"/>
        <v/>
      </c>
      <c r="VU131" s="66" t="str">
        <f t="shared" si="647"/>
        <v/>
      </c>
      <c r="VV131" s="66" t="str">
        <f t="shared" si="648"/>
        <v/>
      </c>
      <c r="VW131" s="66" t="str">
        <f t="shared" si="649"/>
        <v/>
      </c>
      <c r="VX131" s="66" t="str">
        <f t="shared" si="650"/>
        <v/>
      </c>
      <c r="VY131" s="66" t="str">
        <f t="shared" si="651"/>
        <v/>
      </c>
      <c r="VZ131" s="66" t="str">
        <f t="shared" si="652"/>
        <v/>
      </c>
      <c r="WA131" s="66" t="str">
        <f t="shared" si="653"/>
        <v/>
      </c>
      <c r="WB131" s="66" t="str">
        <f t="shared" si="654"/>
        <v/>
      </c>
      <c r="WC131" s="66" t="str">
        <f t="shared" si="655"/>
        <v/>
      </c>
      <c r="WD131" s="66" t="str">
        <f t="shared" si="656"/>
        <v/>
      </c>
      <c r="WE131" s="66" t="str">
        <f t="shared" si="657"/>
        <v/>
      </c>
      <c r="WF131" s="66" t="str">
        <f t="shared" si="658"/>
        <v/>
      </c>
      <c r="WG131" s="66" t="str">
        <f t="shared" si="659"/>
        <v/>
      </c>
      <c r="WH131" s="66" t="str">
        <f t="shared" si="660"/>
        <v/>
      </c>
      <c r="WI131" s="66" t="str">
        <f t="shared" si="661"/>
        <v/>
      </c>
      <c r="WJ131" s="66" t="str">
        <f t="shared" si="662"/>
        <v/>
      </c>
      <c r="WK131" s="66" t="str">
        <f t="shared" si="663"/>
        <v/>
      </c>
      <c r="WL131" s="66" t="str">
        <f t="shared" si="664"/>
        <v/>
      </c>
      <c r="WM131" s="66" t="str">
        <f t="shared" si="665"/>
        <v/>
      </c>
      <c r="WN131" s="66" t="str">
        <f t="shared" si="666"/>
        <v/>
      </c>
      <c r="WO131" s="66" t="str">
        <f t="shared" si="667"/>
        <v/>
      </c>
      <c r="WP131" s="66" t="str">
        <f t="shared" si="668"/>
        <v/>
      </c>
      <c r="WQ131" s="66" t="str">
        <f t="shared" si="669"/>
        <v/>
      </c>
      <c r="WR131" s="66" t="str">
        <f t="shared" si="670"/>
        <v/>
      </c>
      <c r="WS131" s="66" t="str">
        <f t="shared" si="671"/>
        <v/>
      </c>
      <c r="WT131" s="66" t="str">
        <f t="shared" si="672"/>
        <v/>
      </c>
      <c r="WU131" s="66" t="str">
        <f t="shared" si="673"/>
        <v/>
      </c>
      <c r="WV131" s="66" t="str">
        <f t="shared" si="674"/>
        <v/>
      </c>
      <c r="WW131" s="66" t="str">
        <f t="shared" si="675"/>
        <v/>
      </c>
      <c r="WX131" s="66" t="str">
        <f t="shared" si="676"/>
        <v/>
      </c>
      <c r="WY131" s="66" t="str">
        <f t="shared" si="677"/>
        <v/>
      </c>
      <c r="WZ131" s="66" t="str">
        <f t="shared" si="678"/>
        <v/>
      </c>
      <c r="XA131" s="66" t="str">
        <f t="shared" si="679"/>
        <v/>
      </c>
      <c r="XB131" s="66" t="str">
        <f t="shared" si="680"/>
        <v/>
      </c>
      <c r="XC131" s="66" t="str">
        <f t="shared" si="681"/>
        <v/>
      </c>
      <c r="XD131" s="66" t="str">
        <f t="shared" si="682"/>
        <v/>
      </c>
      <c r="XE131" s="66" t="str">
        <f t="shared" si="683"/>
        <v/>
      </c>
      <c r="XF131" s="66" t="str">
        <f t="shared" si="684"/>
        <v/>
      </c>
      <c r="XG131" s="66" t="str">
        <f t="shared" si="685"/>
        <v/>
      </c>
      <c r="XH131" s="66" t="str">
        <f t="shared" si="686"/>
        <v/>
      </c>
      <c r="XI131" s="66" t="str">
        <f t="shared" si="687"/>
        <v/>
      </c>
      <c r="XJ131" s="66" t="str">
        <f t="shared" si="688"/>
        <v/>
      </c>
      <c r="XK131" s="66" t="str">
        <f t="shared" si="689"/>
        <v/>
      </c>
      <c r="XL131" s="66" t="str">
        <f t="shared" si="690"/>
        <v/>
      </c>
      <c r="XM131" s="66" t="str">
        <f t="shared" si="691"/>
        <v/>
      </c>
      <c r="XN131" s="66" t="str">
        <f t="shared" si="692"/>
        <v/>
      </c>
      <c r="XO131" s="66" t="str">
        <f t="shared" si="693"/>
        <v/>
      </c>
      <c r="XP131" s="66" t="str">
        <f t="shared" si="694"/>
        <v/>
      </c>
      <c r="XQ131" s="66" t="str">
        <f t="shared" si="695"/>
        <v/>
      </c>
      <c r="XR131" s="66" t="str">
        <f t="shared" si="696"/>
        <v/>
      </c>
      <c r="XS131" s="66" t="str">
        <f t="shared" si="697"/>
        <v/>
      </c>
      <c r="XT131" s="66" t="str">
        <f t="shared" si="698"/>
        <v/>
      </c>
      <c r="XU131" s="66" t="str">
        <f t="shared" si="699"/>
        <v/>
      </c>
      <c r="XV131" s="66" t="str">
        <f t="shared" si="700"/>
        <v/>
      </c>
      <c r="XW131" s="66" t="str">
        <f t="shared" si="701"/>
        <v/>
      </c>
      <c r="XX131" s="66" t="str">
        <f t="shared" si="702"/>
        <v/>
      </c>
      <c r="XY131" s="66" t="str">
        <f t="shared" si="703"/>
        <v/>
      </c>
      <c r="XZ131" s="66" t="str">
        <f t="shared" si="704"/>
        <v/>
      </c>
      <c r="YA131" s="66" t="str">
        <f t="shared" si="705"/>
        <v/>
      </c>
      <c r="YB131" s="66" t="str">
        <f t="shared" si="706"/>
        <v/>
      </c>
      <c r="YC131" s="66" t="str">
        <f t="shared" si="707"/>
        <v/>
      </c>
      <c r="YD131" s="66" t="str">
        <f t="shared" si="708"/>
        <v/>
      </c>
      <c r="YE131" s="66" t="str">
        <f t="shared" si="709"/>
        <v/>
      </c>
      <c r="YF131" s="66" t="str">
        <f t="shared" si="710"/>
        <v/>
      </c>
      <c r="YG131" s="66" t="str">
        <f t="shared" si="711"/>
        <v/>
      </c>
      <c r="YH131" s="66" t="str">
        <f t="shared" si="712"/>
        <v/>
      </c>
      <c r="YI131" s="66" t="str">
        <f t="shared" si="713"/>
        <v/>
      </c>
      <c r="YJ131" s="66" t="str">
        <f t="shared" si="714"/>
        <v/>
      </c>
      <c r="YK131" s="66" t="str">
        <f t="shared" si="715"/>
        <v/>
      </c>
      <c r="YL131" s="66" t="str">
        <f t="shared" si="716"/>
        <v/>
      </c>
      <c r="YM131" s="66" t="str">
        <f t="shared" si="717"/>
        <v/>
      </c>
      <c r="YN131" s="66" t="str">
        <f t="shared" si="718"/>
        <v/>
      </c>
      <c r="YO131" s="66" t="str">
        <f t="shared" si="719"/>
        <v/>
      </c>
      <c r="YP131" s="66" t="str">
        <f t="shared" si="720"/>
        <v/>
      </c>
      <c r="YQ131" s="66" t="str">
        <f t="shared" si="721"/>
        <v/>
      </c>
      <c r="YR131" s="66" t="str">
        <f t="shared" si="722"/>
        <v/>
      </c>
      <c r="YS131" s="66" t="str">
        <f t="shared" si="723"/>
        <v/>
      </c>
      <c r="YT131" s="66" t="str">
        <f t="shared" si="724"/>
        <v/>
      </c>
      <c r="YU131" s="66" t="str">
        <f t="shared" si="725"/>
        <v/>
      </c>
      <c r="YV131" s="66" t="str">
        <f t="shared" si="726"/>
        <v/>
      </c>
      <c r="YW131" s="66" t="str">
        <f t="shared" si="727"/>
        <v/>
      </c>
      <c r="YX131" s="66" t="str">
        <f t="shared" si="728"/>
        <v/>
      </c>
      <c r="YY131" s="66" t="str">
        <f t="shared" si="729"/>
        <v/>
      </c>
      <c r="YZ131" s="66" t="str">
        <f t="shared" si="730"/>
        <v/>
      </c>
      <c r="ZA131" s="66" t="str">
        <f t="shared" si="731"/>
        <v/>
      </c>
      <c r="ZB131" s="66" t="str">
        <f t="shared" si="732"/>
        <v/>
      </c>
      <c r="ZC131" s="66" t="str">
        <f t="shared" si="733"/>
        <v/>
      </c>
      <c r="ZD131" s="66" t="str">
        <f t="shared" si="734"/>
        <v/>
      </c>
      <c r="ZE131" s="66" t="str">
        <f t="shared" si="735"/>
        <v/>
      </c>
      <c r="ZF131" s="66" t="str">
        <f t="shared" si="736"/>
        <v/>
      </c>
      <c r="ZG131" s="66" t="str">
        <f t="shared" si="737"/>
        <v/>
      </c>
      <c r="ZH131" s="66" t="str">
        <f t="shared" si="738"/>
        <v/>
      </c>
      <c r="ZI131" s="66" t="str">
        <f t="shared" si="739"/>
        <v/>
      </c>
      <c r="ZJ131" s="66" t="str">
        <f t="shared" si="740"/>
        <v/>
      </c>
      <c r="ZK131" s="66" t="str">
        <f t="shared" si="741"/>
        <v/>
      </c>
      <c r="ZL131" s="66" t="str">
        <f t="shared" si="742"/>
        <v/>
      </c>
      <c r="ZM131" s="66" t="str">
        <f t="shared" si="743"/>
        <v/>
      </c>
      <c r="ZN131" s="66" t="str">
        <f t="shared" si="744"/>
        <v/>
      </c>
      <c r="ZO131" s="66" t="str">
        <f t="shared" si="745"/>
        <v/>
      </c>
      <c r="ZP131" s="66" t="str">
        <f t="shared" si="746"/>
        <v/>
      </c>
      <c r="ZQ131" s="66" t="str">
        <f t="shared" si="747"/>
        <v/>
      </c>
      <c r="ZR131" s="66" t="str">
        <f t="shared" si="748"/>
        <v/>
      </c>
      <c r="ZS131" s="66" t="str">
        <f t="shared" si="749"/>
        <v/>
      </c>
      <c r="ZT131" s="66" t="str">
        <f t="shared" si="750"/>
        <v/>
      </c>
      <c r="ZU131" s="66" t="str">
        <f t="shared" si="751"/>
        <v/>
      </c>
      <c r="ZV131" s="66" t="str">
        <f t="shared" si="752"/>
        <v/>
      </c>
      <c r="ZW131" s="66" t="str">
        <f t="shared" si="753"/>
        <v/>
      </c>
      <c r="ZX131" s="66" t="str">
        <f t="shared" si="754"/>
        <v/>
      </c>
      <c r="ZY131" s="66" t="str">
        <f t="shared" si="755"/>
        <v/>
      </c>
      <c r="ZZ131" s="66" t="str">
        <f t="shared" si="756"/>
        <v/>
      </c>
      <c r="AAA131" s="66" t="str">
        <f t="shared" si="757"/>
        <v/>
      </c>
      <c r="AAB131" s="66" t="str">
        <f t="shared" si="758"/>
        <v/>
      </c>
      <c r="AAC131" s="66" t="str">
        <f t="shared" si="759"/>
        <v/>
      </c>
      <c r="AAD131" s="66" t="str">
        <f t="shared" si="760"/>
        <v/>
      </c>
      <c r="AAE131" s="66" t="str">
        <f t="shared" si="761"/>
        <v/>
      </c>
      <c r="AAF131" s="66" t="str">
        <f t="shared" si="762"/>
        <v/>
      </c>
      <c r="AAG131" s="66" t="str">
        <f t="shared" si="763"/>
        <v/>
      </c>
      <c r="AAH131" s="66" t="str">
        <f t="shared" si="764"/>
        <v/>
      </c>
      <c r="AAI131" s="66" t="str">
        <f t="shared" si="765"/>
        <v/>
      </c>
      <c r="AAJ131" s="66" t="str">
        <f t="shared" si="766"/>
        <v/>
      </c>
      <c r="AAK131" s="66" t="str">
        <f t="shared" si="767"/>
        <v/>
      </c>
      <c r="AAL131" s="66" t="str">
        <f t="shared" si="768"/>
        <v/>
      </c>
      <c r="AAM131" s="66" t="str">
        <f t="shared" si="769"/>
        <v/>
      </c>
      <c r="AAN131" s="66" t="str">
        <f t="shared" si="770"/>
        <v/>
      </c>
      <c r="AAO131" s="66" t="str">
        <f t="shared" si="771"/>
        <v/>
      </c>
      <c r="AAP131" s="66" t="str">
        <f t="shared" si="772"/>
        <v/>
      </c>
      <c r="AAQ131" s="66" t="str">
        <f t="shared" si="773"/>
        <v/>
      </c>
      <c r="AAR131" s="66" t="str">
        <f t="shared" si="774"/>
        <v/>
      </c>
      <c r="AAS131" s="66" t="str">
        <f t="shared" si="775"/>
        <v/>
      </c>
      <c r="AAT131" s="66" t="str">
        <f t="shared" si="776"/>
        <v/>
      </c>
      <c r="AAU131" s="66" t="str">
        <f t="shared" si="777"/>
        <v/>
      </c>
      <c r="AAV131" s="66" t="str">
        <f t="shared" si="778"/>
        <v/>
      </c>
      <c r="AAW131" s="66" t="str">
        <f t="shared" si="779"/>
        <v/>
      </c>
      <c r="AAX131" s="66" t="str">
        <f t="shared" si="780"/>
        <v/>
      </c>
      <c r="AAY131" s="66" t="str">
        <f t="shared" si="781"/>
        <v/>
      </c>
      <c r="AAZ131" s="66" t="str">
        <f t="shared" si="782"/>
        <v/>
      </c>
      <c r="ABA131" s="66" t="str">
        <f t="shared" si="783"/>
        <v/>
      </c>
      <c r="ABB131" s="66" t="str">
        <f t="shared" si="784"/>
        <v/>
      </c>
      <c r="ABC131" s="66" t="str">
        <f t="shared" si="785"/>
        <v/>
      </c>
      <c r="ABD131" s="66" t="str">
        <f t="shared" si="786"/>
        <v/>
      </c>
      <c r="ABE131" s="66" t="str">
        <f t="shared" si="787"/>
        <v/>
      </c>
      <c r="ABF131" s="66" t="str">
        <f t="shared" si="788"/>
        <v/>
      </c>
      <c r="ABG131" s="66" t="str">
        <f t="shared" si="789"/>
        <v/>
      </c>
      <c r="ABH131" s="66" t="str">
        <f t="shared" si="790"/>
        <v/>
      </c>
      <c r="ABI131" s="66" t="str">
        <f t="shared" si="791"/>
        <v/>
      </c>
      <c r="ABJ131" s="66" t="str">
        <f t="shared" si="792"/>
        <v/>
      </c>
      <c r="ABK131" s="66" t="str">
        <f t="shared" si="793"/>
        <v/>
      </c>
      <c r="ABL131" s="66" t="str">
        <f t="shared" si="794"/>
        <v/>
      </c>
      <c r="ABM131" s="66" t="str">
        <f t="shared" si="795"/>
        <v/>
      </c>
      <c r="ABN131" s="66" t="str">
        <f t="shared" si="796"/>
        <v/>
      </c>
      <c r="ABO131" s="66" t="str">
        <f t="shared" si="797"/>
        <v/>
      </c>
      <c r="ABP131" s="66" t="str">
        <f t="shared" si="798"/>
        <v/>
      </c>
      <c r="ABQ131" s="66" t="str">
        <f t="shared" si="799"/>
        <v/>
      </c>
      <c r="ABR131" s="66" t="str">
        <f t="shared" si="800"/>
        <v/>
      </c>
      <c r="ABS131" s="66" t="str">
        <f t="shared" si="801"/>
        <v/>
      </c>
      <c r="ABT131" s="66" t="str">
        <f t="shared" si="802"/>
        <v/>
      </c>
      <c r="ABU131" s="66" t="str">
        <f t="shared" si="803"/>
        <v/>
      </c>
      <c r="ABV131" s="66" t="str">
        <f t="shared" si="804"/>
        <v/>
      </c>
      <c r="ABW131" s="66" t="str">
        <f t="shared" si="805"/>
        <v/>
      </c>
      <c r="ABX131" s="66" t="str">
        <f t="shared" si="806"/>
        <v/>
      </c>
      <c r="ABY131" s="66" t="str">
        <f t="shared" si="807"/>
        <v/>
      </c>
      <c r="ABZ131" s="66" t="str">
        <f t="shared" si="808"/>
        <v/>
      </c>
      <c r="ACA131" s="66" t="str">
        <f t="shared" si="809"/>
        <v/>
      </c>
      <c r="ACB131" s="66" t="str">
        <f t="shared" si="810"/>
        <v/>
      </c>
      <c r="ACC131" s="66" t="str">
        <f t="shared" si="811"/>
        <v/>
      </c>
      <c r="ACD131" s="66" t="str">
        <f t="shared" si="812"/>
        <v/>
      </c>
      <c r="ACE131" s="66" t="str">
        <f t="shared" si="813"/>
        <v/>
      </c>
      <c r="ACF131" s="66" t="str">
        <f t="shared" si="814"/>
        <v/>
      </c>
      <c r="ACG131" s="66" t="str">
        <f t="shared" si="815"/>
        <v/>
      </c>
      <c r="ACH131" s="66" t="str">
        <f t="shared" si="816"/>
        <v/>
      </c>
      <c r="ACI131" s="66" t="str">
        <f t="shared" si="817"/>
        <v/>
      </c>
      <c r="ACJ131" s="66" t="str">
        <f t="shared" si="818"/>
        <v/>
      </c>
      <c r="ACK131" s="66" t="str">
        <f t="shared" si="819"/>
        <v/>
      </c>
      <c r="ACL131" s="66" t="str">
        <f t="shared" si="820"/>
        <v/>
      </c>
      <c r="ACM131" s="66" t="str">
        <f t="shared" ref="ACM131:ACN131" si="889">IF(AND(ACS$3="Unit", ACL131=""), "", IF(AND(ACS$3="Unit", ACL131="-"),"", IF(ACS$3="Unit", "kg/GJ delivered", IF(AND(NY131&lt;&gt;"", NY131&lt;&gt;"-", NX131="-"),"", IF($H131="","", IF(NX131="nd", "",IF(NX131="&lt;n.a.&gt;", "", IF(NY131="#/MJ", "", IF(NY131="kg/GJ delivered",NX131,IF(NY131="g/MJ delivered",NX131,IF(NY131="kg/MJ delivered",NX131*1000,IF(NY131="mg/MJ delivered",NX131/1000,IF(NY131="g/kg",((NX131)*(1/$I131)*(1/$H131)),IF(NY131="mg/kg",((NX131/1000)*(1/$I131)*(1/$H131)),IF(NY131="mg/MJ delivered",NX131/1000,IF(NY131="-","","Error"))))))))))))))))</f>
        <v/>
      </c>
      <c r="ACN131" s="66" t="str">
        <f t="shared" si="889"/>
        <v/>
      </c>
      <c r="ACO131" s="66" t="str">
        <f t="shared" si="822"/>
        <v/>
      </c>
      <c r="ACP131" s="66" t="str">
        <f t="shared" si="823"/>
        <v/>
      </c>
      <c r="ACQ131" s="66" t="str">
        <f t="shared" si="824"/>
        <v/>
      </c>
      <c r="ACR131" s="66" t="str">
        <f t="shared" si="825"/>
        <v/>
      </c>
      <c r="ACS131" s="66" t="str">
        <f t="shared" si="826"/>
        <v/>
      </c>
      <c r="ACT131" s="66" t="str">
        <f t="shared" si="827"/>
        <v/>
      </c>
    </row>
    <row r="132" spans="2:774" ht="15.75" customHeight="1" x14ac:dyDescent="0.25">
      <c r="B132" s="66">
        <v>63</v>
      </c>
      <c r="C132" s="66" t="s">
        <v>659</v>
      </c>
      <c r="D132" s="66" t="s">
        <v>1659</v>
      </c>
      <c r="E132" s="156" t="s">
        <v>1573</v>
      </c>
      <c r="F132" s="66" t="s">
        <v>1772</v>
      </c>
      <c r="G132" s="66" t="s">
        <v>492</v>
      </c>
      <c r="H132" s="126">
        <v>0.44059999999999999</v>
      </c>
      <c r="I132" s="130">
        <f>'Heating Values'!$D$18</f>
        <v>19.21</v>
      </c>
      <c r="J132" s="66" t="str">
        <f t="shared" ref="J132:J183" si="890">IF(G132="", "NOT USED",  IF(F132="", "MISSING FUEL", CONCATENATE(F132, ", ", G132, ", ", P132)))</f>
        <v>Honeycomb Coal, Improved, CN</v>
      </c>
      <c r="K132" s="161"/>
      <c r="L132" s="161"/>
      <c r="M132" s="161"/>
      <c r="N132" s="161"/>
      <c r="O132" s="66" t="s">
        <v>665</v>
      </c>
      <c r="P132" s="66" t="str">
        <f t="shared" si="852"/>
        <v>CN</v>
      </c>
      <c r="Q132" s="66" t="s">
        <v>87</v>
      </c>
      <c r="R132" s="158" t="s">
        <v>128</v>
      </c>
      <c r="S132" s="158" t="s">
        <v>128</v>
      </c>
      <c r="T132" s="158" t="s">
        <v>128</v>
      </c>
      <c r="U132" s="158" t="s">
        <v>128</v>
      </c>
      <c r="V132" s="158" t="s">
        <v>128</v>
      </c>
      <c r="W132" s="158" t="s">
        <v>128</v>
      </c>
      <c r="X132" s="158" t="s">
        <v>128</v>
      </c>
      <c r="Y132" s="158" t="s">
        <v>128</v>
      </c>
      <c r="Z132" s="158" t="s">
        <v>128</v>
      </c>
      <c r="AA132" s="158" t="s">
        <v>128</v>
      </c>
      <c r="AB132" s="158" t="s">
        <v>128</v>
      </c>
      <c r="AC132" s="158" t="s">
        <v>128</v>
      </c>
      <c r="AD132" s="158" t="s">
        <v>128</v>
      </c>
      <c r="AE132" s="158" t="s">
        <v>128</v>
      </c>
      <c r="AF132" s="158" t="s">
        <v>128</v>
      </c>
      <c r="AG132" s="158" t="s">
        <v>128</v>
      </c>
      <c r="AH132" s="158" t="s">
        <v>128</v>
      </c>
      <c r="AI132" s="158" t="s">
        <v>128</v>
      </c>
      <c r="AJ132" s="162">
        <v>11.8</v>
      </c>
      <c r="AK132" s="158" t="s">
        <v>523</v>
      </c>
      <c r="AL132" s="165">
        <v>8.75</v>
      </c>
      <c r="AM132" s="158" t="s">
        <v>523</v>
      </c>
      <c r="AN132" s="163">
        <v>0.18</v>
      </c>
      <c r="AO132" s="158" t="s">
        <v>523</v>
      </c>
      <c r="AP132" s="158" t="s">
        <v>128</v>
      </c>
      <c r="AQ132" s="158" t="s">
        <v>128</v>
      </c>
      <c r="AR132" s="158" t="s">
        <v>128</v>
      </c>
      <c r="AS132" s="158" t="s">
        <v>128</v>
      </c>
      <c r="AT132" s="158" t="s">
        <v>128</v>
      </c>
      <c r="AU132" s="158" t="s">
        <v>128</v>
      </c>
      <c r="AV132" s="158" t="s">
        <v>128</v>
      </c>
      <c r="AW132" s="158" t="s">
        <v>128</v>
      </c>
      <c r="AX132" s="158" t="s">
        <v>128</v>
      </c>
      <c r="AY132" s="158" t="s">
        <v>128</v>
      </c>
      <c r="AZ132" s="158" t="s">
        <v>128</v>
      </c>
      <c r="BA132" s="158" t="s">
        <v>128</v>
      </c>
      <c r="BB132" s="158" t="s">
        <v>128</v>
      </c>
      <c r="BC132" s="158" t="s">
        <v>128</v>
      </c>
      <c r="BD132" s="158" t="s">
        <v>128</v>
      </c>
      <c r="BE132" s="158" t="s">
        <v>128</v>
      </c>
      <c r="BF132" s="158" t="s">
        <v>128</v>
      </c>
      <c r="BG132" s="158" t="s">
        <v>128</v>
      </c>
      <c r="BH132" s="158" t="s">
        <v>128</v>
      </c>
      <c r="BI132" s="158" t="s">
        <v>128</v>
      </c>
      <c r="BJ132" s="158" t="s">
        <v>128</v>
      </c>
      <c r="BK132" s="158" t="s">
        <v>128</v>
      </c>
      <c r="BL132" s="158" t="s">
        <v>128</v>
      </c>
      <c r="BM132" s="158" t="s">
        <v>128</v>
      </c>
      <c r="BN132" s="158" t="s">
        <v>128</v>
      </c>
      <c r="BO132" s="158" t="s">
        <v>128</v>
      </c>
      <c r="BP132" s="158" t="s">
        <v>128</v>
      </c>
      <c r="BQ132" s="158" t="s">
        <v>128</v>
      </c>
      <c r="BR132" s="158" t="s">
        <v>128</v>
      </c>
      <c r="BS132" s="158" t="s">
        <v>128</v>
      </c>
      <c r="BT132" s="158" t="s">
        <v>128</v>
      </c>
      <c r="BU132" s="158" t="s">
        <v>128</v>
      </c>
      <c r="BV132" s="158" t="s">
        <v>128</v>
      </c>
      <c r="BW132" s="158" t="s">
        <v>128</v>
      </c>
      <c r="BX132" s="158" t="s">
        <v>128</v>
      </c>
      <c r="BY132" s="158" t="s">
        <v>128</v>
      </c>
      <c r="BZ132" s="158" t="s">
        <v>128</v>
      </c>
      <c r="CA132" s="158" t="s">
        <v>128</v>
      </c>
      <c r="CB132" s="158" t="s">
        <v>128</v>
      </c>
      <c r="CC132" s="158" t="s">
        <v>128</v>
      </c>
      <c r="CD132" s="158" t="s">
        <v>128</v>
      </c>
      <c r="CE132" s="158" t="s">
        <v>128</v>
      </c>
      <c r="CF132" s="158" t="s">
        <v>128</v>
      </c>
      <c r="CG132" s="158" t="s">
        <v>128</v>
      </c>
      <c r="CH132" s="158" t="s">
        <v>128</v>
      </c>
      <c r="CI132" s="158" t="s">
        <v>128</v>
      </c>
      <c r="CJ132" s="158" t="s">
        <v>128</v>
      </c>
      <c r="CK132" s="158" t="s">
        <v>128</v>
      </c>
      <c r="CL132" s="158" t="s">
        <v>128</v>
      </c>
      <c r="CM132" s="158" t="s">
        <v>128</v>
      </c>
      <c r="CN132" s="158" t="s">
        <v>128</v>
      </c>
      <c r="CO132" s="158" t="s">
        <v>128</v>
      </c>
      <c r="CP132" s="158" t="s">
        <v>128</v>
      </c>
      <c r="CQ132" s="158" t="s">
        <v>128</v>
      </c>
      <c r="CR132" s="158" t="s">
        <v>128</v>
      </c>
      <c r="CS132" s="158" t="s">
        <v>128</v>
      </c>
      <c r="CT132" s="158" t="s">
        <v>128</v>
      </c>
      <c r="CU132" s="158" t="s">
        <v>128</v>
      </c>
      <c r="CV132" s="158" t="s">
        <v>128</v>
      </c>
      <c r="CW132" s="158" t="s">
        <v>128</v>
      </c>
      <c r="CX132" s="158" t="s">
        <v>128</v>
      </c>
      <c r="CY132" s="158" t="s">
        <v>128</v>
      </c>
      <c r="CZ132" s="158" t="s">
        <v>128</v>
      </c>
      <c r="DA132" s="158" t="s">
        <v>128</v>
      </c>
      <c r="DB132" s="158" t="s">
        <v>128</v>
      </c>
      <c r="DC132" s="158" t="s">
        <v>128</v>
      </c>
      <c r="DD132" s="158" t="s">
        <v>128</v>
      </c>
      <c r="DE132" s="158" t="s">
        <v>128</v>
      </c>
      <c r="DF132" s="158" t="s">
        <v>128</v>
      </c>
      <c r="DG132" s="158" t="s">
        <v>128</v>
      </c>
      <c r="DH132" s="158" t="s">
        <v>128</v>
      </c>
      <c r="DI132" s="158" t="s">
        <v>128</v>
      </c>
      <c r="DJ132" s="158" t="s">
        <v>128</v>
      </c>
      <c r="DK132" s="158" t="s">
        <v>128</v>
      </c>
      <c r="DL132" s="158" t="s">
        <v>128</v>
      </c>
      <c r="DM132" s="158" t="s">
        <v>128</v>
      </c>
      <c r="DN132" s="158" t="s">
        <v>128</v>
      </c>
      <c r="DO132" s="158" t="s">
        <v>128</v>
      </c>
      <c r="DP132" s="158" t="s">
        <v>128</v>
      </c>
      <c r="DQ132" s="158" t="s">
        <v>128</v>
      </c>
      <c r="DR132" s="158" t="s">
        <v>128</v>
      </c>
      <c r="DS132" s="158" t="s">
        <v>128</v>
      </c>
      <c r="DT132" s="158" t="s">
        <v>128</v>
      </c>
      <c r="DU132" s="158" t="s">
        <v>128</v>
      </c>
      <c r="DV132" s="158" t="s">
        <v>128</v>
      </c>
      <c r="DW132" s="158" t="s">
        <v>128</v>
      </c>
      <c r="DX132" s="158" t="s">
        <v>128</v>
      </c>
      <c r="DY132" s="158" t="s">
        <v>128</v>
      </c>
      <c r="DZ132" s="158" t="s">
        <v>128</v>
      </c>
      <c r="EA132" s="158" t="s">
        <v>128</v>
      </c>
      <c r="EB132" s="158" t="s">
        <v>128</v>
      </c>
      <c r="EC132" s="158" t="s">
        <v>128</v>
      </c>
      <c r="ED132" s="158" t="s">
        <v>128</v>
      </c>
      <c r="EE132" s="158" t="s">
        <v>128</v>
      </c>
      <c r="EF132" s="158" t="s">
        <v>128</v>
      </c>
      <c r="EG132" s="158" t="s">
        <v>128</v>
      </c>
      <c r="EH132" s="158" t="s">
        <v>128</v>
      </c>
      <c r="EI132" s="158" t="s">
        <v>128</v>
      </c>
      <c r="EJ132" s="158" t="s">
        <v>128</v>
      </c>
      <c r="EK132" s="158" t="s">
        <v>128</v>
      </c>
      <c r="EL132" s="158" t="s">
        <v>128</v>
      </c>
      <c r="EM132" s="158" t="s">
        <v>128</v>
      </c>
      <c r="EN132" s="158" t="s">
        <v>128</v>
      </c>
      <c r="EO132" s="158" t="s">
        <v>128</v>
      </c>
      <c r="EP132" s="158" t="s">
        <v>128</v>
      </c>
      <c r="EQ132" s="158" t="s">
        <v>128</v>
      </c>
      <c r="ER132" s="158" t="s">
        <v>128</v>
      </c>
      <c r="ES132" s="158" t="s">
        <v>128</v>
      </c>
      <c r="ET132" s="158" t="s">
        <v>128</v>
      </c>
      <c r="EU132" s="158" t="s">
        <v>128</v>
      </c>
      <c r="EV132" s="158" t="s">
        <v>128</v>
      </c>
      <c r="EW132" s="158" t="s">
        <v>128</v>
      </c>
      <c r="EX132" s="158" t="s">
        <v>128</v>
      </c>
      <c r="EY132" s="158" t="s">
        <v>128</v>
      </c>
      <c r="EZ132" s="158" t="s">
        <v>128</v>
      </c>
      <c r="FA132" s="158" t="s">
        <v>128</v>
      </c>
      <c r="FB132" s="158" t="s">
        <v>128</v>
      </c>
      <c r="FC132" s="158" t="s">
        <v>128</v>
      </c>
      <c r="FD132" s="158" t="s">
        <v>128</v>
      </c>
      <c r="FE132" s="158" t="s">
        <v>128</v>
      </c>
      <c r="FF132" s="158" t="s">
        <v>128</v>
      </c>
      <c r="FG132" s="158" t="s">
        <v>128</v>
      </c>
      <c r="FH132" s="158" t="s">
        <v>128</v>
      </c>
      <c r="FI132" s="158" t="s">
        <v>128</v>
      </c>
      <c r="FJ132" s="158" t="s">
        <v>128</v>
      </c>
      <c r="FK132" s="158" t="s">
        <v>128</v>
      </c>
      <c r="FL132" s="158" t="s">
        <v>128</v>
      </c>
      <c r="FM132" s="158" t="s">
        <v>128</v>
      </c>
      <c r="FN132" s="158" t="s">
        <v>128</v>
      </c>
      <c r="FO132" s="158" t="s">
        <v>128</v>
      </c>
      <c r="FP132" s="158" t="s">
        <v>128</v>
      </c>
      <c r="FQ132" s="158" t="s">
        <v>128</v>
      </c>
      <c r="FR132" s="158" t="s">
        <v>128</v>
      </c>
      <c r="FS132" s="158" t="s">
        <v>128</v>
      </c>
      <c r="FT132" s="158" t="s">
        <v>128</v>
      </c>
      <c r="FU132" s="158" t="s">
        <v>128</v>
      </c>
      <c r="FV132" s="158" t="s">
        <v>128</v>
      </c>
      <c r="FW132" s="158" t="s">
        <v>128</v>
      </c>
      <c r="FX132" s="158" t="s">
        <v>128</v>
      </c>
      <c r="FY132" s="158" t="s">
        <v>128</v>
      </c>
      <c r="FZ132" s="158" t="s">
        <v>128</v>
      </c>
      <c r="GA132" s="158" t="s">
        <v>128</v>
      </c>
      <c r="GB132" s="158" t="s">
        <v>128</v>
      </c>
      <c r="GC132" s="158" t="s">
        <v>128</v>
      </c>
      <c r="GD132" s="158" t="s">
        <v>128</v>
      </c>
      <c r="GE132" s="158" t="s">
        <v>128</v>
      </c>
      <c r="GF132" s="158" t="s">
        <v>128</v>
      </c>
      <c r="GG132" s="158" t="s">
        <v>128</v>
      </c>
      <c r="GH132" s="158" t="s">
        <v>128</v>
      </c>
      <c r="GI132" s="158" t="s">
        <v>128</v>
      </c>
      <c r="GJ132" s="158" t="s">
        <v>128</v>
      </c>
      <c r="GK132" s="158" t="s">
        <v>128</v>
      </c>
      <c r="GL132" s="158" t="s">
        <v>128</v>
      </c>
      <c r="GM132" s="158" t="s">
        <v>128</v>
      </c>
      <c r="GN132" s="158" t="s">
        <v>128</v>
      </c>
      <c r="GO132" s="158" t="s">
        <v>128</v>
      </c>
      <c r="GP132" s="158" t="s">
        <v>128</v>
      </c>
      <c r="GQ132" s="158" t="s">
        <v>128</v>
      </c>
      <c r="GR132" s="158" t="s">
        <v>128</v>
      </c>
      <c r="GS132" s="158" t="s">
        <v>128</v>
      </c>
      <c r="GT132" s="158" t="s">
        <v>128</v>
      </c>
      <c r="GU132" s="158" t="s">
        <v>128</v>
      </c>
      <c r="GV132" s="158" t="s">
        <v>128</v>
      </c>
      <c r="GW132" s="158" t="s">
        <v>128</v>
      </c>
      <c r="GX132" s="158" t="s">
        <v>128</v>
      </c>
      <c r="GY132" s="158" t="s">
        <v>128</v>
      </c>
      <c r="GZ132" s="158" t="s">
        <v>128</v>
      </c>
      <c r="HA132" s="158" t="s">
        <v>128</v>
      </c>
      <c r="HB132" s="158" t="s">
        <v>128</v>
      </c>
      <c r="HC132" s="158" t="s">
        <v>128</v>
      </c>
      <c r="HD132" s="158" t="s">
        <v>128</v>
      </c>
      <c r="HE132" s="158" t="s">
        <v>128</v>
      </c>
      <c r="HF132" s="158" t="s">
        <v>128</v>
      </c>
      <c r="HG132" s="158" t="s">
        <v>128</v>
      </c>
      <c r="HH132" s="158" t="s">
        <v>128</v>
      </c>
      <c r="HI132" s="158" t="s">
        <v>128</v>
      </c>
      <c r="HJ132" s="158" t="s">
        <v>128</v>
      </c>
      <c r="HK132" s="158" t="s">
        <v>128</v>
      </c>
      <c r="HL132" s="158" t="s">
        <v>128</v>
      </c>
      <c r="HM132" s="158" t="s">
        <v>128</v>
      </c>
      <c r="HN132" s="158" t="s">
        <v>128</v>
      </c>
      <c r="HO132" s="158" t="s">
        <v>128</v>
      </c>
      <c r="HP132" s="158" t="s">
        <v>128</v>
      </c>
      <c r="HQ132" s="158" t="s">
        <v>128</v>
      </c>
      <c r="HR132" s="158" t="s">
        <v>128</v>
      </c>
      <c r="HS132" s="158" t="s">
        <v>128</v>
      </c>
      <c r="HT132" s="158" t="s">
        <v>128</v>
      </c>
      <c r="HU132" s="158" t="s">
        <v>128</v>
      </c>
      <c r="HV132" s="158" t="s">
        <v>128</v>
      </c>
      <c r="HW132" s="158" t="s">
        <v>128</v>
      </c>
      <c r="HX132" s="158" t="s">
        <v>128</v>
      </c>
      <c r="HY132" s="158" t="s">
        <v>128</v>
      </c>
      <c r="HZ132" s="158" t="s">
        <v>128</v>
      </c>
      <c r="IA132" s="158" t="s">
        <v>128</v>
      </c>
      <c r="IB132" s="158" t="s">
        <v>128</v>
      </c>
      <c r="IC132" s="158" t="s">
        <v>128</v>
      </c>
      <c r="ID132" s="158" t="s">
        <v>128</v>
      </c>
      <c r="IE132" s="158" t="s">
        <v>523</v>
      </c>
      <c r="IF132" s="158" t="s">
        <v>128</v>
      </c>
      <c r="IG132" s="158" t="s">
        <v>128</v>
      </c>
      <c r="IH132" s="158" t="s">
        <v>128</v>
      </c>
      <c r="II132" s="158" t="s">
        <v>128</v>
      </c>
      <c r="IJ132" s="158" t="s">
        <v>128</v>
      </c>
      <c r="IK132" s="158" t="s">
        <v>128</v>
      </c>
      <c r="IL132" s="158" t="s">
        <v>128</v>
      </c>
      <c r="IM132" s="158" t="s">
        <v>128</v>
      </c>
      <c r="IN132" s="158" t="s">
        <v>128</v>
      </c>
      <c r="IO132" s="158" t="s">
        <v>128</v>
      </c>
      <c r="IP132" s="158" t="s">
        <v>128</v>
      </c>
      <c r="IQ132" s="158" t="s">
        <v>128</v>
      </c>
      <c r="IR132" s="158" t="s">
        <v>128</v>
      </c>
      <c r="IS132" s="158" t="s">
        <v>128</v>
      </c>
      <c r="IT132" s="158" t="s">
        <v>128</v>
      </c>
      <c r="IU132" s="158" t="s">
        <v>128</v>
      </c>
      <c r="IV132" s="158" t="s">
        <v>128</v>
      </c>
      <c r="IW132" s="158" t="s">
        <v>128</v>
      </c>
      <c r="IX132" s="158" t="s">
        <v>128</v>
      </c>
      <c r="IY132" s="158" t="s">
        <v>128</v>
      </c>
      <c r="IZ132" s="158" t="s">
        <v>128</v>
      </c>
      <c r="JA132" s="158" t="s">
        <v>128</v>
      </c>
      <c r="JB132" s="158" t="s">
        <v>128</v>
      </c>
      <c r="JC132" s="158" t="s">
        <v>128</v>
      </c>
      <c r="JD132" s="158" t="s">
        <v>128</v>
      </c>
      <c r="JE132" s="158" t="s">
        <v>128</v>
      </c>
      <c r="JF132" s="158" t="s">
        <v>128</v>
      </c>
      <c r="JG132" s="158" t="s">
        <v>128</v>
      </c>
      <c r="JH132" s="158" t="s">
        <v>128</v>
      </c>
      <c r="JI132" s="158" t="s">
        <v>128</v>
      </c>
      <c r="JJ132" s="158" t="s">
        <v>128</v>
      </c>
      <c r="JK132" s="158" t="s">
        <v>128</v>
      </c>
      <c r="JL132" s="158" t="s">
        <v>128</v>
      </c>
      <c r="JM132" s="158" t="s">
        <v>128</v>
      </c>
      <c r="JN132" s="158" t="s">
        <v>128</v>
      </c>
      <c r="JO132" s="158" t="s">
        <v>128</v>
      </c>
      <c r="JP132" s="158" t="s">
        <v>128</v>
      </c>
      <c r="JQ132" s="158" t="s">
        <v>128</v>
      </c>
      <c r="JR132" s="158" t="s">
        <v>128</v>
      </c>
      <c r="JS132" s="158" t="s">
        <v>128</v>
      </c>
      <c r="JT132" s="158" t="s">
        <v>128</v>
      </c>
      <c r="JU132" s="158" t="s">
        <v>128</v>
      </c>
      <c r="JV132" s="158" t="s">
        <v>128</v>
      </c>
      <c r="JW132" s="158" t="s">
        <v>128</v>
      </c>
      <c r="JX132" s="158" t="s">
        <v>128</v>
      </c>
      <c r="JY132" s="158" t="s">
        <v>128</v>
      </c>
      <c r="JZ132" s="158" t="s">
        <v>128</v>
      </c>
      <c r="KA132" s="158" t="s">
        <v>128</v>
      </c>
      <c r="KB132" s="158" t="s">
        <v>128</v>
      </c>
      <c r="KC132" s="158" t="s">
        <v>128</v>
      </c>
      <c r="KD132" s="158" t="s">
        <v>128</v>
      </c>
      <c r="KE132" s="158" t="s">
        <v>128</v>
      </c>
      <c r="KF132" s="158" t="s">
        <v>128</v>
      </c>
      <c r="KG132" s="158" t="s">
        <v>128</v>
      </c>
      <c r="KH132" s="158" t="s">
        <v>128</v>
      </c>
      <c r="KI132" s="158" t="s">
        <v>128</v>
      </c>
      <c r="KJ132" s="158" t="s">
        <v>128</v>
      </c>
      <c r="KK132" s="158" t="s">
        <v>128</v>
      </c>
      <c r="KL132" s="158" t="s">
        <v>128</v>
      </c>
      <c r="KM132" s="158" t="s">
        <v>128</v>
      </c>
      <c r="KN132" s="158" t="s">
        <v>128</v>
      </c>
      <c r="KO132" s="158" t="s">
        <v>128</v>
      </c>
      <c r="KP132" s="158" t="s">
        <v>128</v>
      </c>
      <c r="KQ132" s="158" t="s">
        <v>128</v>
      </c>
      <c r="KR132" s="158" t="s">
        <v>128</v>
      </c>
      <c r="KS132" s="158" t="s">
        <v>128</v>
      </c>
      <c r="KT132" s="158" t="s">
        <v>128</v>
      </c>
      <c r="KU132" s="158" t="s">
        <v>128</v>
      </c>
      <c r="KV132" s="158" t="s">
        <v>128</v>
      </c>
      <c r="KW132" s="158" t="s">
        <v>128</v>
      </c>
      <c r="KX132" s="158" t="s">
        <v>128</v>
      </c>
      <c r="KY132" s="158" t="s">
        <v>128</v>
      </c>
      <c r="KZ132" s="158" t="s">
        <v>128</v>
      </c>
      <c r="LA132" s="158" t="s">
        <v>128</v>
      </c>
      <c r="LB132" s="158" t="s">
        <v>128</v>
      </c>
      <c r="LC132" s="158" t="s">
        <v>128</v>
      </c>
      <c r="LD132" s="158" t="s">
        <v>128</v>
      </c>
      <c r="LE132" s="158" t="s">
        <v>128</v>
      </c>
      <c r="LF132" s="158" t="s">
        <v>128</v>
      </c>
      <c r="LG132" s="158" t="s">
        <v>128</v>
      </c>
      <c r="LH132" s="158" t="s">
        <v>128</v>
      </c>
      <c r="LI132" s="158" t="s">
        <v>128</v>
      </c>
      <c r="LJ132" s="158" t="s">
        <v>128</v>
      </c>
      <c r="LK132" s="158" t="s">
        <v>128</v>
      </c>
      <c r="LL132" s="158" t="s">
        <v>128</v>
      </c>
      <c r="LM132" s="158" t="s">
        <v>128</v>
      </c>
      <c r="LN132" s="158" t="s">
        <v>128</v>
      </c>
      <c r="LO132" s="158" t="s">
        <v>128</v>
      </c>
      <c r="LP132" s="158" t="s">
        <v>128</v>
      </c>
      <c r="LQ132" s="158" t="s">
        <v>128</v>
      </c>
      <c r="LR132" s="158" t="s">
        <v>128</v>
      </c>
      <c r="LS132" s="158" t="s">
        <v>128</v>
      </c>
      <c r="LT132" s="158" t="s">
        <v>128</v>
      </c>
      <c r="LU132" s="158" t="s">
        <v>128</v>
      </c>
      <c r="LV132" s="158" t="s">
        <v>128</v>
      </c>
      <c r="LW132" s="158" t="s">
        <v>128</v>
      </c>
      <c r="LX132" s="158" t="s">
        <v>128</v>
      </c>
      <c r="LY132" s="158" t="s">
        <v>128</v>
      </c>
      <c r="LZ132" s="158" t="s">
        <v>128</v>
      </c>
      <c r="MA132" s="158" t="s">
        <v>128</v>
      </c>
      <c r="MB132" s="158" t="s">
        <v>128</v>
      </c>
      <c r="MC132" s="158" t="s">
        <v>128</v>
      </c>
      <c r="MD132" s="158" t="s">
        <v>128</v>
      </c>
      <c r="ME132" s="158" t="s">
        <v>128</v>
      </c>
      <c r="MF132" s="158" t="s">
        <v>128</v>
      </c>
      <c r="MG132" s="158" t="s">
        <v>128</v>
      </c>
      <c r="MH132" s="158" t="s">
        <v>128</v>
      </c>
      <c r="MI132" s="158" t="s">
        <v>128</v>
      </c>
      <c r="MJ132" s="158" t="s">
        <v>128</v>
      </c>
      <c r="MK132" s="158" t="s">
        <v>128</v>
      </c>
      <c r="ML132" s="158" t="s">
        <v>128</v>
      </c>
      <c r="MM132" s="158" t="s">
        <v>128</v>
      </c>
      <c r="MN132" s="158" t="s">
        <v>128</v>
      </c>
      <c r="MO132" s="158" t="s">
        <v>128</v>
      </c>
      <c r="MP132" s="158" t="s">
        <v>128</v>
      </c>
      <c r="MQ132" s="158" t="s">
        <v>128</v>
      </c>
      <c r="MR132" s="158" t="s">
        <v>128</v>
      </c>
      <c r="MS132" s="158" t="s">
        <v>128</v>
      </c>
      <c r="MT132" s="158" t="s">
        <v>128</v>
      </c>
      <c r="MU132" s="158" t="s">
        <v>128</v>
      </c>
      <c r="MV132" s="158" t="s">
        <v>128</v>
      </c>
      <c r="MW132" s="158" t="s">
        <v>128</v>
      </c>
      <c r="MX132" s="158" t="s">
        <v>128</v>
      </c>
      <c r="MY132" s="158" t="s">
        <v>128</v>
      </c>
      <c r="MZ132" s="158" t="s">
        <v>128</v>
      </c>
      <c r="NA132" s="158" t="s">
        <v>128</v>
      </c>
      <c r="NB132" s="158" t="s">
        <v>128</v>
      </c>
      <c r="NC132" s="158" t="s">
        <v>128</v>
      </c>
      <c r="ND132" s="158" t="s">
        <v>128</v>
      </c>
      <c r="NE132" s="158" t="s">
        <v>128</v>
      </c>
      <c r="NF132" s="158" t="s">
        <v>128</v>
      </c>
      <c r="NG132" s="158" t="s">
        <v>128</v>
      </c>
      <c r="NH132" s="158" t="s">
        <v>128</v>
      </c>
      <c r="NI132" s="158" t="s">
        <v>128</v>
      </c>
      <c r="NJ132" s="158" t="s">
        <v>128</v>
      </c>
      <c r="NK132" s="158" t="s">
        <v>128</v>
      </c>
      <c r="NL132" s="158" t="s">
        <v>128</v>
      </c>
      <c r="NM132" s="158" t="s">
        <v>128</v>
      </c>
      <c r="NN132" s="158" t="s">
        <v>128</v>
      </c>
      <c r="NO132" s="158" t="s">
        <v>128</v>
      </c>
      <c r="NP132" s="158" t="s">
        <v>128</v>
      </c>
      <c r="NQ132" s="158" t="s">
        <v>128</v>
      </c>
      <c r="NR132" s="158" t="s">
        <v>128</v>
      </c>
      <c r="NS132" s="158" t="s">
        <v>128</v>
      </c>
      <c r="NT132" s="158" t="s">
        <v>128</v>
      </c>
      <c r="NU132" s="158" t="s">
        <v>128</v>
      </c>
      <c r="NV132" s="158" t="s">
        <v>128</v>
      </c>
      <c r="NW132" s="158" t="s">
        <v>128</v>
      </c>
      <c r="NX132" s="158" t="s">
        <v>128</v>
      </c>
      <c r="NY132" s="158" t="s">
        <v>128</v>
      </c>
      <c r="NZ132" s="158" t="s">
        <v>128</v>
      </c>
      <c r="OA132" s="158" t="s">
        <v>128</v>
      </c>
      <c r="OB132" s="158" t="s">
        <v>128</v>
      </c>
      <c r="OC132" s="158" t="s">
        <v>128</v>
      </c>
      <c r="OD132" s="158" t="s">
        <v>128</v>
      </c>
      <c r="OE132" s="170" t="s">
        <v>128</v>
      </c>
      <c r="OF132" s="181"/>
      <c r="OG132" s="113" t="str">
        <f t="shared" si="451"/>
        <v/>
      </c>
      <c r="OH132" s="66" t="str">
        <f t="shared" si="452"/>
        <v/>
      </c>
      <c r="OI132" s="66" t="str">
        <f t="shared" si="453"/>
        <v/>
      </c>
      <c r="OJ132" s="66" t="str">
        <f t="shared" si="454"/>
        <v/>
      </c>
      <c r="OK132" s="66" t="str">
        <f t="shared" si="455"/>
        <v/>
      </c>
      <c r="OL132" s="66" t="str">
        <f t="shared" si="456"/>
        <v/>
      </c>
      <c r="OM132" s="66" t="str">
        <f t="shared" si="457"/>
        <v/>
      </c>
      <c r="ON132" s="66" t="str">
        <f t="shared" si="458"/>
        <v/>
      </c>
      <c r="OO132" s="66" t="str">
        <f t="shared" si="459"/>
        <v/>
      </c>
      <c r="OP132" s="66" t="str">
        <f t="shared" si="460"/>
        <v/>
      </c>
      <c r="OQ132" s="66" t="str">
        <f t="shared" si="461"/>
        <v/>
      </c>
      <c r="OR132" s="66" t="str">
        <f t="shared" si="462"/>
        <v/>
      </c>
      <c r="OS132" s="66" t="str">
        <f t="shared" si="463"/>
        <v/>
      </c>
      <c r="OT132" s="66" t="str">
        <f t="shared" si="464"/>
        <v/>
      </c>
      <c r="OU132" s="66" t="str">
        <f t="shared" si="465"/>
        <v/>
      </c>
      <c r="OV132" s="66" t="str">
        <f t="shared" si="466"/>
        <v/>
      </c>
      <c r="OW132" s="66" t="str">
        <f t="shared" si="467"/>
        <v/>
      </c>
      <c r="OX132" s="66" t="str">
        <f t="shared" si="468"/>
        <v/>
      </c>
      <c r="OY132" s="118">
        <f t="shared" si="469"/>
        <v>1.3941520755261803</v>
      </c>
      <c r="OZ132" s="66" t="str">
        <f t="shared" si="470"/>
        <v>kg/GJ delivered</v>
      </c>
      <c r="PA132" s="118">
        <f t="shared" si="471"/>
        <v>1.0337992085469556</v>
      </c>
      <c r="PB132" s="66" t="str">
        <f t="shared" si="472"/>
        <v>kg/GJ delivered</v>
      </c>
      <c r="PC132" s="126">
        <f t="shared" si="473"/>
        <v>2.1266726575823087E-2</v>
      </c>
      <c r="PD132" s="66" t="str">
        <f t="shared" si="474"/>
        <v>kg/GJ delivered</v>
      </c>
      <c r="PE132" s="66" t="str">
        <f t="shared" si="475"/>
        <v/>
      </c>
      <c r="PF132" s="66" t="str">
        <f t="shared" si="476"/>
        <v/>
      </c>
      <c r="PG132" s="66" t="str">
        <f t="shared" si="477"/>
        <v/>
      </c>
      <c r="PH132" s="66" t="str">
        <f t="shared" si="478"/>
        <v/>
      </c>
      <c r="PI132" s="66" t="str">
        <f t="shared" si="479"/>
        <v/>
      </c>
      <c r="PJ132" s="66" t="str">
        <f t="shared" si="480"/>
        <v/>
      </c>
      <c r="PK132" s="66" t="str">
        <f t="shared" si="481"/>
        <v/>
      </c>
      <c r="PL132" s="66" t="str">
        <f t="shared" si="482"/>
        <v/>
      </c>
      <c r="PM132" s="66" t="str">
        <f t="shared" si="483"/>
        <v/>
      </c>
      <c r="PN132" s="66" t="str">
        <f t="shared" si="484"/>
        <v/>
      </c>
      <c r="PO132" s="66" t="str">
        <f t="shared" si="485"/>
        <v/>
      </c>
      <c r="PP132" s="66" t="str">
        <f t="shared" si="486"/>
        <v/>
      </c>
      <c r="PQ132" s="66" t="str">
        <f t="shared" si="487"/>
        <v/>
      </c>
      <c r="PR132" s="66" t="str">
        <f t="shared" si="488"/>
        <v/>
      </c>
      <c r="PS132" s="66" t="str">
        <f t="shared" si="489"/>
        <v/>
      </c>
      <c r="PT132" s="66" t="str">
        <f t="shared" si="490"/>
        <v/>
      </c>
      <c r="PU132" s="66" t="str">
        <f t="shared" si="491"/>
        <v/>
      </c>
      <c r="PV132" s="66" t="str">
        <f t="shared" si="492"/>
        <v/>
      </c>
      <c r="PW132" s="66" t="str">
        <f t="shared" si="493"/>
        <v/>
      </c>
      <c r="PX132" s="66" t="str">
        <f t="shared" si="494"/>
        <v/>
      </c>
      <c r="PY132" s="66" t="str">
        <f t="shared" si="495"/>
        <v/>
      </c>
      <c r="PZ132" s="66" t="str">
        <f t="shared" si="496"/>
        <v/>
      </c>
      <c r="QA132" s="66" t="str">
        <f t="shared" si="497"/>
        <v/>
      </c>
      <c r="QB132" s="66" t="str">
        <f t="shared" si="498"/>
        <v/>
      </c>
      <c r="QC132" s="66" t="str">
        <f t="shared" si="499"/>
        <v/>
      </c>
      <c r="QD132" s="66" t="str">
        <f t="shared" si="500"/>
        <v/>
      </c>
      <c r="QE132" s="66" t="str">
        <f t="shared" si="501"/>
        <v/>
      </c>
      <c r="QF132" s="66" t="str">
        <f t="shared" si="502"/>
        <v/>
      </c>
      <c r="QG132" s="66" t="str">
        <f t="shared" si="503"/>
        <v/>
      </c>
      <c r="QH132" s="66" t="str">
        <f t="shared" si="504"/>
        <v/>
      </c>
      <c r="QI132" s="66" t="str">
        <f t="shared" si="505"/>
        <v/>
      </c>
      <c r="QJ132" s="66" t="str">
        <f t="shared" si="506"/>
        <v/>
      </c>
      <c r="QK132" s="66" t="str">
        <f t="shared" si="507"/>
        <v/>
      </c>
      <c r="QL132" s="66" t="str">
        <f t="shared" si="508"/>
        <v/>
      </c>
      <c r="QM132" s="66" t="str">
        <f t="shared" si="509"/>
        <v/>
      </c>
      <c r="QN132" s="66" t="str">
        <f t="shared" si="510"/>
        <v/>
      </c>
      <c r="QO132" s="66" t="str">
        <f t="shared" si="511"/>
        <v/>
      </c>
      <c r="QP132" s="66" t="str">
        <f t="shared" si="512"/>
        <v/>
      </c>
      <c r="QQ132" s="66" t="str">
        <f t="shared" si="513"/>
        <v/>
      </c>
      <c r="QR132" s="66" t="str">
        <f t="shared" si="514"/>
        <v/>
      </c>
      <c r="QS132" s="66" t="str">
        <f t="shared" si="515"/>
        <v/>
      </c>
      <c r="QT132" s="66" t="str">
        <f t="shared" si="516"/>
        <v/>
      </c>
      <c r="QU132" s="66" t="str">
        <f t="shared" si="517"/>
        <v/>
      </c>
      <c r="QV132" s="66" t="str">
        <f t="shared" si="518"/>
        <v/>
      </c>
      <c r="QW132" s="66" t="str">
        <f t="shared" si="519"/>
        <v/>
      </c>
      <c r="QX132" s="66" t="str">
        <f t="shared" si="520"/>
        <v/>
      </c>
      <c r="QY132" s="66" t="str">
        <f t="shared" si="521"/>
        <v/>
      </c>
      <c r="QZ132" s="66" t="str">
        <f t="shared" si="522"/>
        <v/>
      </c>
      <c r="RA132" s="66" t="str">
        <f t="shared" si="523"/>
        <v/>
      </c>
      <c r="RB132" s="66" t="str">
        <f t="shared" si="524"/>
        <v/>
      </c>
      <c r="RC132" s="66" t="str">
        <f t="shared" si="525"/>
        <v/>
      </c>
      <c r="RD132" s="66" t="str">
        <f t="shared" si="526"/>
        <v/>
      </c>
      <c r="RE132" s="66" t="str">
        <f t="shared" si="527"/>
        <v/>
      </c>
      <c r="RF132" s="66" t="str">
        <f t="shared" si="528"/>
        <v/>
      </c>
      <c r="RG132" s="66" t="str">
        <f t="shared" si="529"/>
        <v/>
      </c>
      <c r="RH132" s="66" t="str">
        <f t="shared" si="530"/>
        <v/>
      </c>
      <c r="RI132" s="66" t="str">
        <f t="shared" si="531"/>
        <v/>
      </c>
      <c r="RJ132" s="66" t="str">
        <f t="shared" si="532"/>
        <v/>
      </c>
      <c r="RK132" s="66" t="str">
        <f t="shared" si="533"/>
        <v/>
      </c>
      <c r="RL132" s="66" t="str">
        <f t="shared" si="534"/>
        <v/>
      </c>
      <c r="RM132" s="66" t="str">
        <f t="shared" si="535"/>
        <v/>
      </c>
      <c r="RN132" s="66" t="str">
        <f t="shared" si="536"/>
        <v/>
      </c>
      <c r="RO132" s="66" t="str">
        <f t="shared" si="537"/>
        <v/>
      </c>
      <c r="RP132" s="66" t="str">
        <f t="shared" si="538"/>
        <v/>
      </c>
      <c r="RQ132" s="66" t="str">
        <f t="shared" si="539"/>
        <v/>
      </c>
      <c r="RR132" s="66" t="str">
        <f t="shared" si="540"/>
        <v/>
      </c>
      <c r="RS132" s="66" t="str">
        <f t="shared" si="541"/>
        <v/>
      </c>
      <c r="RT132" s="66" t="str">
        <f t="shared" si="542"/>
        <v/>
      </c>
      <c r="RU132" s="66" t="str">
        <f t="shared" si="543"/>
        <v/>
      </c>
      <c r="RV132" s="66" t="str">
        <f t="shared" si="544"/>
        <v/>
      </c>
      <c r="RW132" s="66" t="str">
        <f t="shared" si="545"/>
        <v/>
      </c>
      <c r="RX132" s="66" t="str">
        <f t="shared" si="546"/>
        <v/>
      </c>
      <c r="RY132" s="66" t="str">
        <f t="shared" si="547"/>
        <v/>
      </c>
      <c r="RZ132" s="66" t="str">
        <f t="shared" si="548"/>
        <v/>
      </c>
      <c r="SA132" s="66" t="str">
        <f t="shared" si="549"/>
        <v/>
      </c>
      <c r="SB132" s="66" t="str">
        <f t="shared" si="550"/>
        <v/>
      </c>
      <c r="SC132" s="66" t="str">
        <f t="shared" si="551"/>
        <v/>
      </c>
      <c r="SD132" s="66" t="str">
        <f t="shared" si="552"/>
        <v/>
      </c>
      <c r="SE132" s="66" t="str">
        <f t="shared" si="553"/>
        <v/>
      </c>
      <c r="SF132" s="66" t="str">
        <f t="shared" si="554"/>
        <v/>
      </c>
      <c r="SG132" s="66" t="str">
        <f t="shared" si="555"/>
        <v/>
      </c>
      <c r="SH132" s="66" t="str">
        <f t="shared" si="556"/>
        <v/>
      </c>
      <c r="SI132" s="66" t="str">
        <f t="shared" si="557"/>
        <v/>
      </c>
      <c r="SJ132" s="66" t="str">
        <f t="shared" si="558"/>
        <v/>
      </c>
      <c r="SK132" s="66" t="str">
        <f t="shared" si="559"/>
        <v/>
      </c>
      <c r="SL132" s="66" t="str">
        <f t="shared" si="560"/>
        <v/>
      </c>
      <c r="SM132" s="66" t="str">
        <f t="shared" si="561"/>
        <v/>
      </c>
      <c r="SN132" s="66" t="str">
        <f t="shared" si="562"/>
        <v/>
      </c>
      <c r="SO132" s="66" t="str">
        <f t="shared" si="563"/>
        <v/>
      </c>
      <c r="SP132" s="66" t="str">
        <f t="shared" si="564"/>
        <v/>
      </c>
      <c r="SQ132" s="66" t="str">
        <f t="shared" si="565"/>
        <v/>
      </c>
      <c r="SR132" s="66" t="str">
        <f t="shared" si="566"/>
        <v/>
      </c>
      <c r="SS132" s="66" t="str">
        <f t="shared" si="567"/>
        <v/>
      </c>
      <c r="ST132" s="66" t="str">
        <f t="shared" si="568"/>
        <v/>
      </c>
      <c r="SU132" s="66" t="str">
        <f t="shared" si="569"/>
        <v/>
      </c>
      <c r="SV132" s="66" t="str">
        <f t="shared" si="570"/>
        <v/>
      </c>
      <c r="SW132" s="66" t="str">
        <f t="shared" si="571"/>
        <v/>
      </c>
      <c r="SX132" s="66" t="str">
        <f t="shared" si="572"/>
        <v/>
      </c>
      <c r="SY132" s="66" t="str">
        <f t="shared" si="573"/>
        <v/>
      </c>
      <c r="SZ132" s="66" t="str">
        <f t="shared" si="574"/>
        <v/>
      </c>
      <c r="TA132" s="66" t="str">
        <f t="shared" si="575"/>
        <v/>
      </c>
      <c r="TB132" s="66" t="str">
        <f t="shared" si="576"/>
        <v/>
      </c>
      <c r="TC132" s="66" t="str">
        <f t="shared" si="577"/>
        <v/>
      </c>
      <c r="TD132" s="66" t="str">
        <f t="shared" si="578"/>
        <v/>
      </c>
      <c r="TE132" s="66" t="str">
        <f t="shared" si="579"/>
        <v/>
      </c>
      <c r="TF132" s="66" t="str">
        <f t="shared" si="580"/>
        <v/>
      </c>
      <c r="TG132" s="66" t="str">
        <f t="shared" si="581"/>
        <v/>
      </c>
      <c r="TH132" s="66" t="str">
        <f t="shared" si="582"/>
        <v/>
      </c>
      <c r="TI132" s="66" t="str">
        <f t="shared" si="583"/>
        <v/>
      </c>
      <c r="TJ132" s="66" t="str">
        <f t="shared" si="584"/>
        <v/>
      </c>
      <c r="TK132" s="66" t="str">
        <f t="shared" si="585"/>
        <v/>
      </c>
      <c r="TL132" s="66" t="str">
        <f t="shared" si="586"/>
        <v/>
      </c>
      <c r="TM132" s="66" t="str">
        <f t="shared" si="587"/>
        <v/>
      </c>
      <c r="TN132" s="66" t="str">
        <f t="shared" si="588"/>
        <v/>
      </c>
      <c r="TO132" s="66" t="str">
        <f t="shared" si="589"/>
        <v/>
      </c>
      <c r="TP132" s="66" t="str">
        <f t="shared" si="590"/>
        <v/>
      </c>
      <c r="TQ132" s="66" t="str">
        <f t="shared" si="591"/>
        <v/>
      </c>
      <c r="TR132" s="66" t="str">
        <f t="shared" si="592"/>
        <v/>
      </c>
      <c r="TS132" s="66" t="str">
        <f t="shared" si="593"/>
        <v/>
      </c>
      <c r="TT132" s="66" t="str">
        <f t="shared" si="594"/>
        <v/>
      </c>
      <c r="TU132" s="66" t="str">
        <f t="shared" si="595"/>
        <v/>
      </c>
      <c r="TV132" s="66" t="str">
        <f t="shared" si="596"/>
        <v/>
      </c>
      <c r="TW132" s="66" t="str">
        <f t="shared" si="597"/>
        <v/>
      </c>
      <c r="TX132" s="66" t="str">
        <f t="shared" si="598"/>
        <v/>
      </c>
      <c r="TY132" s="66" t="str">
        <f t="shared" si="599"/>
        <v/>
      </c>
      <c r="TZ132" s="66" t="str">
        <f t="shared" si="600"/>
        <v/>
      </c>
      <c r="UA132" s="66" t="str">
        <f t="shared" si="601"/>
        <v/>
      </c>
      <c r="UB132" s="66" t="str">
        <f t="shared" si="602"/>
        <v/>
      </c>
      <c r="UC132" s="66" t="str">
        <f t="shared" si="603"/>
        <v/>
      </c>
      <c r="UD132" s="66" t="str">
        <f t="shared" si="604"/>
        <v/>
      </c>
      <c r="UE132" s="66" t="str">
        <f t="shared" si="605"/>
        <v/>
      </c>
      <c r="UF132" s="66" t="str">
        <f t="shared" si="606"/>
        <v/>
      </c>
      <c r="UG132" s="66" t="str">
        <f t="shared" si="607"/>
        <v/>
      </c>
      <c r="UH132" s="66" t="str">
        <f t="shared" si="608"/>
        <v/>
      </c>
      <c r="UI132" s="66" t="str">
        <f t="shared" si="609"/>
        <v/>
      </c>
      <c r="UJ132" s="66" t="str">
        <f t="shared" si="610"/>
        <v/>
      </c>
      <c r="UK132" s="66" t="str">
        <f t="shared" si="611"/>
        <v/>
      </c>
      <c r="UL132" s="66" t="str">
        <f t="shared" si="612"/>
        <v/>
      </c>
      <c r="UM132" s="66" t="str">
        <f t="shared" si="613"/>
        <v/>
      </c>
      <c r="UN132" s="66" t="str">
        <f t="shared" si="614"/>
        <v/>
      </c>
      <c r="UO132" s="66" t="str">
        <f t="shared" si="615"/>
        <v/>
      </c>
      <c r="UP132" s="66" t="str">
        <f t="shared" si="616"/>
        <v/>
      </c>
      <c r="UQ132" s="66" t="str">
        <f t="shared" si="617"/>
        <v/>
      </c>
      <c r="UR132" s="66" t="str">
        <f t="shared" si="618"/>
        <v/>
      </c>
      <c r="US132" s="66" t="str">
        <f t="shared" si="619"/>
        <v/>
      </c>
      <c r="UT132" s="66" t="str">
        <f t="shared" si="620"/>
        <v/>
      </c>
      <c r="UU132" s="66" t="str">
        <f t="shared" si="621"/>
        <v/>
      </c>
      <c r="UV132" s="66" t="str">
        <f t="shared" si="622"/>
        <v/>
      </c>
      <c r="UW132" s="66" t="str">
        <f t="shared" si="623"/>
        <v/>
      </c>
      <c r="UX132" s="66" t="str">
        <f t="shared" si="624"/>
        <v/>
      </c>
      <c r="UY132" s="66" t="str">
        <f t="shared" si="625"/>
        <v/>
      </c>
      <c r="UZ132" s="66" t="str">
        <f t="shared" si="626"/>
        <v/>
      </c>
      <c r="VA132" s="66" t="str">
        <f t="shared" si="627"/>
        <v/>
      </c>
      <c r="VB132" s="66" t="str">
        <f t="shared" si="628"/>
        <v/>
      </c>
      <c r="VC132" s="66" t="str">
        <f t="shared" si="629"/>
        <v/>
      </c>
      <c r="VD132" s="66" t="str">
        <f t="shared" si="630"/>
        <v/>
      </c>
      <c r="VE132" s="66" t="str">
        <f t="shared" si="631"/>
        <v/>
      </c>
      <c r="VF132" s="66" t="str">
        <f t="shared" si="632"/>
        <v/>
      </c>
      <c r="VG132" s="66" t="str">
        <f t="shared" si="633"/>
        <v/>
      </c>
      <c r="VH132" s="66" t="str">
        <f t="shared" si="634"/>
        <v/>
      </c>
      <c r="VI132" s="66" t="str">
        <f t="shared" si="635"/>
        <v/>
      </c>
      <c r="VJ132" s="66" t="str">
        <f t="shared" si="636"/>
        <v/>
      </c>
      <c r="VK132" s="66" t="str">
        <f t="shared" si="637"/>
        <v/>
      </c>
      <c r="VL132" s="66" t="str">
        <f t="shared" si="638"/>
        <v/>
      </c>
      <c r="VM132" s="66" t="str">
        <f t="shared" si="639"/>
        <v/>
      </c>
      <c r="VN132" s="66" t="str">
        <f t="shared" si="640"/>
        <v/>
      </c>
      <c r="VO132" s="66" t="str">
        <f t="shared" si="641"/>
        <v/>
      </c>
      <c r="VP132" s="66" t="str">
        <f t="shared" si="642"/>
        <v/>
      </c>
      <c r="VQ132" s="66" t="str">
        <f t="shared" si="643"/>
        <v/>
      </c>
      <c r="VR132" s="66" t="str">
        <f t="shared" si="644"/>
        <v/>
      </c>
      <c r="VS132" s="66" t="str">
        <f t="shared" si="645"/>
        <v/>
      </c>
      <c r="VT132" s="66" t="str">
        <f t="shared" si="646"/>
        <v/>
      </c>
      <c r="VU132" s="66" t="str">
        <f t="shared" si="647"/>
        <v/>
      </c>
      <c r="VV132" s="66" t="str">
        <f t="shared" si="648"/>
        <v/>
      </c>
      <c r="VW132" s="66" t="str">
        <f t="shared" si="649"/>
        <v/>
      </c>
      <c r="VX132" s="66" t="str">
        <f t="shared" si="650"/>
        <v/>
      </c>
      <c r="VY132" s="66" t="str">
        <f t="shared" si="651"/>
        <v/>
      </c>
      <c r="VZ132" s="66" t="str">
        <f t="shared" si="652"/>
        <v/>
      </c>
      <c r="WA132" s="66" t="str">
        <f t="shared" si="653"/>
        <v/>
      </c>
      <c r="WB132" s="66" t="str">
        <f t="shared" si="654"/>
        <v/>
      </c>
      <c r="WC132" s="66" t="str">
        <f t="shared" si="655"/>
        <v/>
      </c>
      <c r="WD132" s="66" t="str">
        <f t="shared" si="656"/>
        <v/>
      </c>
      <c r="WE132" s="66" t="str">
        <f t="shared" si="657"/>
        <v/>
      </c>
      <c r="WF132" s="66" t="str">
        <f t="shared" si="658"/>
        <v/>
      </c>
      <c r="WG132" s="66" t="str">
        <f t="shared" si="659"/>
        <v/>
      </c>
      <c r="WH132" s="66" t="str">
        <f t="shared" si="660"/>
        <v/>
      </c>
      <c r="WI132" s="66" t="str">
        <f t="shared" si="661"/>
        <v/>
      </c>
      <c r="WJ132" s="66" t="str">
        <f t="shared" si="662"/>
        <v/>
      </c>
      <c r="WK132" s="66" t="str">
        <f t="shared" si="663"/>
        <v/>
      </c>
      <c r="WL132" s="66" t="str">
        <f t="shared" si="664"/>
        <v/>
      </c>
      <c r="WM132" s="66" t="str">
        <f t="shared" si="665"/>
        <v/>
      </c>
      <c r="WN132" s="66" t="str">
        <f t="shared" si="666"/>
        <v/>
      </c>
      <c r="WO132" s="66" t="str">
        <f t="shared" si="667"/>
        <v/>
      </c>
      <c r="WP132" s="66" t="str">
        <f t="shared" si="668"/>
        <v/>
      </c>
      <c r="WQ132" s="66" t="str">
        <f t="shared" si="669"/>
        <v/>
      </c>
      <c r="WR132" s="66" t="str">
        <f t="shared" si="670"/>
        <v/>
      </c>
      <c r="WS132" s="66" t="str">
        <f t="shared" si="671"/>
        <v/>
      </c>
      <c r="WT132" s="66" t="str">
        <f t="shared" si="672"/>
        <v/>
      </c>
      <c r="WU132" s="66" t="str">
        <f t="shared" si="673"/>
        <v/>
      </c>
      <c r="WV132" s="66" t="str">
        <f t="shared" si="674"/>
        <v/>
      </c>
      <c r="WW132" s="66" t="str">
        <f t="shared" si="675"/>
        <v/>
      </c>
      <c r="WX132" s="66" t="str">
        <f t="shared" si="676"/>
        <v/>
      </c>
      <c r="WY132" s="66" t="str">
        <f t="shared" si="677"/>
        <v/>
      </c>
      <c r="WZ132" s="66" t="str">
        <f t="shared" si="678"/>
        <v/>
      </c>
      <c r="XA132" s="66" t="str">
        <f t="shared" si="679"/>
        <v/>
      </c>
      <c r="XB132" s="66" t="str">
        <f t="shared" si="680"/>
        <v/>
      </c>
      <c r="XC132" s="66" t="str">
        <f t="shared" si="681"/>
        <v/>
      </c>
      <c r="XD132" s="66" t="str">
        <f t="shared" si="682"/>
        <v/>
      </c>
      <c r="XE132" s="66" t="str">
        <f t="shared" si="683"/>
        <v/>
      </c>
      <c r="XF132" s="66" t="str">
        <f t="shared" si="684"/>
        <v/>
      </c>
      <c r="XG132" s="66" t="str">
        <f t="shared" si="685"/>
        <v/>
      </c>
      <c r="XH132" s="66" t="str">
        <f t="shared" si="686"/>
        <v/>
      </c>
      <c r="XI132" s="66" t="str">
        <f t="shared" si="687"/>
        <v/>
      </c>
      <c r="XJ132" s="66" t="str">
        <f t="shared" si="688"/>
        <v/>
      </c>
      <c r="XK132" s="66" t="str">
        <f t="shared" si="689"/>
        <v/>
      </c>
      <c r="XL132" s="66" t="str">
        <f t="shared" si="690"/>
        <v/>
      </c>
      <c r="XM132" s="66" t="str">
        <f t="shared" si="691"/>
        <v/>
      </c>
      <c r="XN132" s="66" t="str">
        <f t="shared" si="692"/>
        <v/>
      </c>
      <c r="XO132" s="66" t="str">
        <f t="shared" si="693"/>
        <v/>
      </c>
      <c r="XP132" s="66" t="str">
        <f t="shared" si="694"/>
        <v/>
      </c>
      <c r="XQ132" s="66" t="str">
        <f t="shared" si="695"/>
        <v/>
      </c>
      <c r="XR132" s="66" t="str">
        <f t="shared" si="696"/>
        <v/>
      </c>
      <c r="XS132" s="66" t="str">
        <f t="shared" si="697"/>
        <v/>
      </c>
      <c r="XT132" s="66" t="str">
        <f t="shared" si="698"/>
        <v/>
      </c>
      <c r="XU132" s="66" t="str">
        <f t="shared" si="699"/>
        <v/>
      </c>
      <c r="XV132" s="66" t="str">
        <f t="shared" si="700"/>
        <v/>
      </c>
      <c r="XW132" s="66" t="str">
        <f t="shared" si="701"/>
        <v/>
      </c>
      <c r="XX132" s="66" t="str">
        <f t="shared" si="702"/>
        <v/>
      </c>
      <c r="XY132" s="66" t="str">
        <f t="shared" si="703"/>
        <v/>
      </c>
      <c r="XZ132" s="66" t="str">
        <f t="shared" si="704"/>
        <v/>
      </c>
      <c r="YA132" s="66" t="str">
        <f t="shared" si="705"/>
        <v/>
      </c>
      <c r="YB132" s="66" t="str">
        <f t="shared" si="706"/>
        <v/>
      </c>
      <c r="YC132" s="66" t="str">
        <f t="shared" si="707"/>
        <v/>
      </c>
      <c r="YD132" s="66" t="str">
        <f t="shared" si="708"/>
        <v/>
      </c>
      <c r="YE132" s="66" t="str">
        <f t="shared" si="709"/>
        <v/>
      </c>
      <c r="YF132" s="66" t="str">
        <f t="shared" si="710"/>
        <v/>
      </c>
      <c r="YG132" s="66" t="str">
        <f t="shared" si="711"/>
        <v/>
      </c>
      <c r="YH132" s="66" t="str">
        <f t="shared" si="712"/>
        <v/>
      </c>
      <c r="YI132" s="66" t="str">
        <f t="shared" si="713"/>
        <v/>
      </c>
      <c r="YJ132" s="66" t="str">
        <f t="shared" si="714"/>
        <v/>
      </c>
      <c r="YK132" s="66" t="str">
        <f t="shared" si="715"/>
        <v/>
      </c>
      <c r="YL132" s="66" t="str">
        <f t="shared" si="716"/>
        <v/>
      </c>
      <c r="YM132" s="66" t="str">
        <f t="shared" si="717"/>
        <v/>
      </c>
      <c r="YN132" s="66" t="str">
        <f t="shared" si="718"/>
        <v/>
      </c>
      <c r="YO132" s="66" t="str">
        <f t="shared" si="719"/>
        <v/>
      </c>
      <c r="YP132" s="66" t="str">
        <f t="shared" si="720"/>
        <v/>
      </c>
      <c r="YQ132" s="66" t="str">
        <f t="shared" si="721"/>
        <v/>
      </c>
      <c r="YR132" s="66" t="str">
        <f t="shared" si="722"/>
        <v/>
      </c>
      <c r="YS132" s="66" t="str">
        <f t="shared" si="723"/>
        <v/>
      </c>
      <c r="YT132" s="66" t="str">
        <f t="shared" si="724"/>
        <v/>
      </c>
      <c r="YU132" s="66" t="str">
        <f t="shared" si="725"/>
        <v/>
      </c>
      <c r="YV132" s="66" t="str">
        <f t="shared" si="726"/>
        <v/>
      </c>
      <c r="YW132" s="66" t="str">
        <f t="shared" si="727"/>
        <v/>
      </c>
      <c r="YX132" s="66" t="str">
        <f t="shared" si="728"/>
        <v/>
      </c>
      <c r="YY132" s="66" t="str">
        <f t="shared" si="729"/>
        <v/>
      </c>
      <c r="YZ132" s="66" t="str">
        <f t="shared" si="730"/>
        <v/>
      </c>
      <c r="ZA132" s="66" t="str">
        <f t="shared" si="731"/>
        <v/>
      </c>
      <c r="ZB132" s="66" t="str">
        <f t="shared" si="732"/>
        <v/>
      </c>
      <c r="ZC132" s="66" t="str">
        <f t="shared" si="733"/>
        <v/>
      </c>
      <c r="ZD132" s="66" t="str">
        <f t="shared" si="734"/>
        <v/>
      </c>
      <c r="ZE132" s="66" t="str">
        <f t="shared" si="735"/>
        <v/>
      </c>
      <c r="ZF132" s="66" t="str">
        <f t="shared" si="736"/>
        <v/>
      </c>
      <c r="ZG132" s="66" t="str">
        <f t="shared" si="737"/>
        <v/>
      </c>
      <c r="ZH132" s="66" t="str">
        <f t="shared" si="738"/>
        <v/>
      </c>
      <c r="ZI132" s="66" t="str">
        <f t="shared" si="739"/>
        <v/>
      </c>
      <c r="ZJ132" s="66" t="str">
        <f t="shared" si="740"/>
        <v/>
      </c>
      <c r="ZK132" s="66" t="str">
        <f t="shared" si="741"/>
        <v/>
      </c>
      <c r="ZL132" s="66" t="str">
        <f t="shared" si="742"/>
        <v/>
      </c>
      <c r="ZM132" s="66" t="str">
        <f t="shared" si="743"/>
        <v/>
      </c>
      <c r="ZN132" s="66" t="str">
        <f t="shared" si="744"/>
        <v/>
      </c>
      <c r="ZO132" s="66" t="str">
        <f t="shared" si="745"/>
        <v/>
      </c>
      <c r="ZP132" s="66" t="str">
        <f t="shared" si="746"/>
        <v/>
      </c>
      <c r="ZQ132" s="66" t="str">
        <f t="shared" si="747"/>
        <v/>
      </c>
      <c r="ZR132" s="66" t="str">
        <f t="shared" si="748"/>
        <v/>
      </c>
      <c r="ZS132" s="66" t="str">
        <f t="shared" si="749"/>
        <v/>
      </c>
      <c r="ZT132" s="66" t="str">
        <f t="shared" si="750"/>
        <v/>
      </c>
      <c r="ZU132" s="66" t="str">
        <f t="shared" si="751"/>
        <v/>
      </c>
      <c r="ZV132" s="66" t="str">
        <f t="shared" si="752"/>
        <v/>
      </c>
      <c r="ZW132" s="66" t="str">
        <f t="shared" si="753"/>
        <v/>
      </c>
      <c r="ZX132" s="66" t="str">
        <f t="shared" si="754"/>
        <v/>
      </c>
      <c r="ZY132" s="66" t="str">
        <f t="shared" si="755"/>
        <v/>
      </c>
      <c r="ZZ132" s="66" t="str">
        <f t="shared" si="756"/>
        <v/>
      </c>
      <c r="AAA132" s="66" t="str">
        <f t="shared" si="757"/>
        <v/>
      </c>
      <c r="AAB132" s="66" t="str">
        <f t="shared" si="758"/>
        <v/>
      </c>
      <c r="AAC132" s="66" t="str">
        <f t="shared" si="759"/>
        <v/>
      </c>
      <c r="AAD132" s="66" t="str">
        <f t="shared" si="760"/>
        <v/>
      </c>
      <c r="AAE132" s="66" t="str">
        <f t="shared" si="761"/>
        <v/>
      </c>
      <c r="AAF132" s="66" t="str">
        <f t="shared" si="762"/>
        <v/>
      </c>
      <c r="AAG132" s="66" t="str">
        <f t="shared" si="763"/>
        <v/>
      </c>
      <c r="AAH132" s="66" t="str">
        <f t="shared" si="764"/>
        <v/>
      </c>
      <c r="AAI132" s="66" t="str">
        <f t="shared" si="765"/>
        <v/>
      </c>
      <c r="AAJ132" s="66" t="str">
        <f t="shared" si="766"/>
        <v/>
      </c>
      <c r="AAK132" s="66" t="str">
        <f t="shared" si="767"/>
        <v/>
      </c>
      <c r="AAL132" s="66" t="str">
        <f t="shared" si="768"/>
        <v/>
      </c>
      <c r="AAM132" s="66" t="str">
        <f t="shared" si="769"/>
        <v/>
      </c>
      <c r="AAN132" s="66" t="str">
        <f t="shared" si="770"/>
        <v/>
      </c>
      <c r="AAO132" s="66" t="str">
        <f t="shared" si="771"/>
        <v/>
      </c>
      <c r="AAP132" s="66" t="str">
        <f t="shared" si="772"/>
        <v/>
      </c>
      <c r="AAQ132" s="66" t="str">
        <f t="shared" si="773"/>
        <v/>
      </c>
      <c r="AAR132" s="66" t="str">
        <f t="shared" si="774"/>
        <v/>
      </c>
      <c r="AAS132" s="66" t="str">
        <f t="shared" si="775"/>
        <v/>
      </c>
      <c r="AAT132" s="66" t="str">
        <f t="shared" si="776"/>
        <v/>
      </c>
      <c r="AAU132" s="66" t="str">
        <f t="shared" si="777"/>
        <v/>
      </c>
      <c r="AAV132" s="66" t="str">
        <f t="shared" si="778"/>
        <v/>
      </c>
      <c r="AAW132" s="66" t="str">
        <f t="shared" si="779"/>
        <v/>
      </c>
      <c r="AAX132" s="66" t="str">
        <f t="shared" si="780"/>
        <v/>
      </c>
      <c r="AAY132" s="66" t="str">
        <f t="shared" si="781"/>
        <v/>
      </c>
      <c r="AAZ132" s="66" t="str">
        <f t="shared" si="782"/>
        <v/>
      </c>
      <c r="ABA132" s="66" t="str">
        <f t="shared" si="783"/>
        <v/>
      </c>
      <c r="ABB132" s="66" t="str">
        <f t="shared" si="784"/>
        <v/>
      </c>
      <c r="ABC132" s="66" t="str">
        <f t="shared" si="785"/>
        <v/>
      </c>
      <c r="ABD132" s="66" t="str">
        <f t="shared" si="786"/>
        <v/>
      </c>
      <c r="ABE132" s="66" t="str">
        <f t="shared" si="787"/>
        <v/>
      </c>
      <c r="ABF132" s="66" t="str">
        <f t="shared" si="788"/>
        <v/>
      </c>
      <c r="ABG132" s="66" t="str">
        <f t="shared" si="789"/>
        <v/>
      </c>
      <c r="ABH132" s="66" t="str">
        <f t="shared" si="790"/>
        <v/>
      </c>
      <c r="ABI132" s="66" t="str">
        <f t="shared" si="791"/>
        <v/>
      </c>
      <c r="ABJ132" s="66" t="str">
        <f t="shared" si="792"/>
        <v/>
      </c>
      <c r="ABK132" s="66" t="str">
        <f t="shared" si="793"/>
        <v/>
      </c>
      <c r="ABL132" s="66" t="str">
        <f t="shared" si="794"/>
        <v/>
      </c>
      <c r="ABM132" s="66" t="str">
        <f t="shared" si="795"/>
        <v/>
      </c>
      <c r="ABN132" s="66" t="str">
        <f t="shared" si="796"/>
        <v/>
      </c>
      <c r="ABO132" s="66" t="str">
        <f t="shared" si="797"/>
        <v/>
      </c>
      <c r="ABP132" s="66" t="str">
        <f t="shared" si="798"/>
        <v/>
      </c>
      <c r="ABQ132" s="66" t="str">
        <f t="shared" si="799"/>
        <v/>
      </c>
      <c r="ABR132" s="66" t="str">
        <f t="shared" si="800"/>
        <v/>
      </c>
      <c r="ABS132" s="66" t="str">
        <f t="shared" si="801"/>
        <v/>
      </c>
      <c r="ABT132" s="66" t="str">
        <f t="shared" si="802"/>
        <v/>
      </c>
      <c r="ABU132" s="66" t="str">
        <f t="shared" si="803"/>
        <v/>
      </c>
      <c r="ABV132" s="66" t="str">
        <f t="shared" si="804"/>
        <v/>
      </c>
      <c r="ABW132" s="66" t="str">
        <f t="shared" si="805"/>
        <v/>
      </c>
      <c r="ABX132" s="66" t="str">
        <f t="shared" si="806"/>
        <v/>
      </c>
      <c r="ABY132" s="66" t="str">
        <f t="shared" si="807"/>
        <v/>
      </c>
      <c r="ABZ132" s="66" t="str">
        <f t="shared" si="808"/>
        <v/>
      </c>
      <c r="ACA132" s="66" t="str">
        <f t="shared" si="809"/>
        <v/>
      </c>
      <c r="ACB132" s="66" t="str">
        <f t="shared" si="810"/>
        <v/>
      </c>
      <c r="ACC132" s="66" t="str">
        <f t="shared" si="811"/>
        <v/>
      </c>
      <c r="ACD132" s="66" t="str">
        <f t="shared" si="812"/>
        <v/>
      </c>
      <c r="ACE132" s="66" t="str">
        <f t="shared" si="813"/>
        <v/>
      </c>
      <c r="ACF132" s="66" t="str">
        <f t="shared" si="814"/>
        <v/>
      </c>
      <c r="ACG132" s="66" t="str">
        <f t="shared" si="815"/>
        <v/>
      </c>
      <c r="ACH132" s="66" t="str">
        <f t="shared" si="816"/>
        <v/>
      </c>
      <c r="ACI132" s="66" t="str">
        <f t="shared" si="817"/>
        <v/>
      </c>
      <c r="ACJ132" s="66" t="str">
        <f t="shared" si="818"/>
        <v/>
      </c>
      <c r="ACK132" s="66" t="str">
        <f t="shared" si="819"/>
        <v/>
      </c>
      <c r="ACL132" s="66" t="str">
        <f t="shared" si="820"/>
        <v/>
      </c>
      <c r="ACM132" s="66" t="str">
        <f t="shared" ref="ACM132:ACN132" si="891">IF(AND(ACS$3="Unit", ACL132=""), "", IF(AND(ACS$3="Unit", ACL132="-"),"", IF(ACS$3="Unit", "kg/GJ delivered", IF(AND(NY132&lt;&gt;"", NY132&lt;&gt;"-", NX132="-"),"", IF($H132="","", IF(NX132="nd", "",IF(NX132="&lt;n.a.&gt;", "", IF(NY132="#/MJ", "", IF(NY132="kg/GJ delivered",NX132,IF(NY132="g/MJ delivered",NX132,IF(NY132="kg/MJ delivered",NX132*1000,IF(NY132="mg/MJ delivered",NX132/1000,IF(NY132="g/kg",((NX132)*(1/$I132)*(1/$H132)),IF(NY132="mg/kg",((NX132/1000)*(1/$I132)*(1/$H132)),IF(NY132="mg/MJ delivered",NX132/1000,IF(NY132="-","","Error"))))))))))))))))</f>
        <v/>
      </c>
      <c r="ACN132" s="66" t="str">
        <f t="shared" si="891"/>
        <v/>
      </c>
      <c r="ACO132" s="66" t="str">
        <f t="shared" si="822"/>
        <v/>
      </c>
      <c r="ACP132" s="66" t="str">
        <f t="shared" si="823"/>
        <v/>
      </c>
      <c r="ACQ132" s="66" t="str">
        <f t="shared" si="824"/>
        <v/>
      </c>
      <c r="ACR132" s="66" t="str">
        <f t="shared" si="825"/>
        <v/>
      </c>
      <c r="ACS132" s="66" t="str">
        <f t="shared" si="826"/>
        <v/>
      </c>
      <c r="ACT132" s="66" t="str">
        <f t="shared" si="827"/>
        <v/>
      </c>
    </row>
    <row r="133" spans="2:774" ht="15.75" customHeight="1" x14ac:dyDescent="0.25">
      <c r="B133" s="66">
        <v>155</v>
      </c>
      <c r="C133" s="66" t="s">
        <v>660</v>
      </c>
      <c r="D133" s="66" t="s">
        <v>1659</v>
      </c>
      <c r="E133" s="156" t="s">
        <v>1573</v>
      </c>
      <c r="F133" s="66" t="s">
        <v>1772</v>
      </c>
      <c r="G133" s="66" t="s">
        <v>492</v>
      </c>
      <c r="H133" s="126">
        <v>0.44059999999999999</v>
      </c>
      <c r="I133" s="130">
        <f>'Heating Values'!$D$18</f>
        <v>19.21</v>
      </c>
      <c r="J133" s="66" t="str">
        <f t="shared" si="890"/>
        <v>Honeycomb Coal, Improved, CN</v>
      </c>
      <c r="K133" s="161"/>
      <c r="L133" s="161"/>
      <c r="M133" s="161"/>
      <c r="N133" s="161"/>
      <c r="O133" s="66" t="s">
        <v>665</v>
      </c>
      <c r="P133" s="66" t="str">
        <f t="shared" si="852"/>
        <v>CN</v>
      </c>
      <c r="Q133" s="66" t="s">
        <v>87</v>
      </c>
      <c r="R133" s="158" t="s">
        <v>128</v>
      </c>
      <c r="S133" s="158" t="s">
        <v>128</v>
      </c>
      <c r="T133" s="158" t="s">
        <v>128</v>
      </c>
      <c r="U133" s="158" t="s">
        <v>128</v>
      </c>
      <c r="V133" s="158" t="s">
        <v>128</v>
      </c>
      <c r="W133" s="158" t="s">
        <v>128</v>
      </c>
      <c r="X133" s="158" t="s">
        <v>128</v>
      </c>
      <c r="Y133" s="158" t="s">
        <v>128</v>
      </c>
      <c r="Z133" s="158" t="s">
        <v>128</v>
      </c>
      <c r="AA133" s="158" t="s">
        <v>128</v>
      </c>
      <c r="AB133" s="158" t="s">
        <v>128</v>
      </c>
      <c r="AC133" s="158" t="s">
        <v>128</v>
      </c>
      <c r="AD133" s="158" t="s">
        <v>128</v>
      </c>
      <c r="AE133" s="158" t="s">
        <v>128</v>
      </c>
      <c r="AF133" s="158" t="s">
        <v>128</v>
      </c>
      <c r="AG133" s="158" t="s">
        <v>128</v>
      </c>
      <c r="AH133" s="158" t="s">
        <v>128</v>
      </c>
      <c r="AI133" s="158" t="s">
        <v>128</v>
      </c>
      <c r="AJ133" s="165">
        <v>7.11</v>
      </c>
      <c r="AK133" s="158" t="s">
        <v>523</v>
      </c>
      <c r="AL133" s="165">
        <v>2.3199999999999998</v>
      </c>
      <c r="AM133" s="158" t="s">
        <v>523</v>
      </c>
      <c r="AN133" s="163">
        <v>3.4000000000000002E-2</v>
      </c>
      <c r="AO133" s="158" t="s">
        <v>523</v>
      </c>
      <c r="AP133" s="158" t="s">
        <v>128</v>
      </c>
      <c r="AQ133" s="158" t="s">
        <v>128</v>
      </c>
      <c r="AR133" s="158" t="s">
        <v>128</v>
      </c>
      <c r="AS133" s="158" t="s">
        <v>128</v>
      </c>
      <c r="AT133" s="158" t="s">
        <v>128</v>
      </c>
      <c r="AU133" s="158" t="s">
        <v>128</v>
      </c>
      <c r="AV133" s="158" t="s">
        <v>128</v>
      </c>
      <c r="AW133" s="158" t="s">
        <v>128</v>
      </c>
      <c r="AX133" s="158" t="s">
        <v>128</v>
      </c>
      <c r="AY133" s="158" t="s">
        <v>128</v>
      </c>
      <c r="AZ133" s="158" t="s">
        <v>128</v>
      </c>
      <c r="BA133" s="158" t="s">
        <v>128</v>
      </c>
      <c r="BB133" s="158" t="s">
        <v>128</v>
      </c>
      <c r="BC133" s="158" t="s">
        <v>128</v>
      </c>
      <c r="BD133" s="158" t="s">
        <v>128</v>
      </c>
      <c r="BE133" s="158" t="s">
        <v>128</v>
      </c>
      <c r="BF133" s="158" t="s">
        <v>128</v>
      </c>
      <c r="BG133" s="158" t="s">
        <v>128</v>
      </c>
      <c r="BH133" s="158" t="s">
        <v>128</v>
      </c>
      <c r="BI133" s="158" t="s">
        <v>128</v>
      </c>
      <c r="BJ133" s="158" t="s">
        <v>128</v>
      </c>
      <c r="BK133" s="158" t="s">
        <v>128</v>
      </c>
      <c r="BL133" s="158" t="s">
        <v>128</v>
      </c>
      <c r="BM133" s="158" t="s">
        <v>128</v>
      </c>
      <c r="BN133" s="158" t="s">
        <v>128</v>
      </c>
      <c r="BO133" s="158" t="s">
        <v>128</v>
      </c>
      <c r="BP133" s="158" t="s">
        <v>128</v>
      </c>
      <c r="BQ133" s="158" t="s">
        <v>128</v>
      </c>
      <c r="BR133" s="158" t="s">
        <v>128</v>
      </c>
      <c r="BS133" s="158" t="s">
        <v>128</v>
      </c>
      <c r="BT133" s="158" t="s">
        <v>128</v>
      </c>
      <c r="BU133" s="158" t="s">
        <v>128</v>
      </c>
      <c r="BV133" s="158" t="s">
        <v>128</v>
      </c>
      <c r="BW133" s="158" t="s">
        <v>128</v>
      </c>
      <c r="BX133" s="158" t="s">
        <v>128</v>
      </c>
      <c r="BY133" s="158" t="s">
        <v>128</v>
      </c>
      <c r="BZ133" s="158" t="s">
        <v>128</v>
      </c>
      <c r="CA133" s="158" t="s">
        <v>128</v>
      </c>
      <c r="CB133" s="158" t="s">
        <v>128</v>
      </c>
      <c r="CC133" s="158" t="s">
        <v>128</v>
      </c>
      <c r="CD133" s="158" t="s">
        <v>128</v>
      </c>
      <c r="CE133" s="158" t="s">
        <v>128</v>
      </c>
      <c r="CF133" s="158" t="s">
        <v>128</v>
      </c>
      <c r="CG133" s="158" t="s">
        <v>128</v>
      </c>
      <c r="CH133" s="158" t="s">
        <v>128</v>
      </c>
      <c r="CI133" s="158" t="s">
        <v>128</v>
      </c>
      <c r="CJ133" s="158" t="s">
        <v>128</v>
      </c>
      <c r="CK133" s="158" t="s">
        <v>128</v>
      </c>
      <c r="CL133" s="158" t="s">
        <v>128</v>
      </c>
      <c r="CM133" s="158" t="s">
        <v>128</v>
      </c>
      <c r="CN133" s="158" t="s">
        <v>128</v>
      </c>
      <c r="CO133" s="158" t="s">
        <v>128</v>
      </c>
      <c r="CP133" s="158" t="s">
        <v>128</v>
      </c>
      <c r="CQ133" s="158" t="s">
        <v>128</v>
      </c>
      <c r="CR133" s="158" t="s">
        <v>128</v>
      </c>
      <c r="CS133" s="158" t="s">
        <v>128</v>
      </c>
      <c r="CT133" s="158" t="s">
        <v>128</v>
      </c>
      <c r="CU133" s="158" t="s">
        <v>128</v>
      </c>
      <c r="CV133" s="158" t="s">
        <v>128</v>
      </c>
      <c r="CW133" s="158" t="s">
        <v>128</v>
      </c>
      <c r="CX133" s="158" t="s">
        <v>128</v>
      </c>
      <c r="CY133" s="158" t="s">
        <v>128</v>
      </c>
      <c r="CZ133" s="158" t="s">
        <v>128</v>
      </c>
      <c r="DA133" s="158" t="s">
        <v>128</v>
      </c>
      <c r="DB133" s="158" t="s">
        <v>128</v>
      </c>
      <c r="DC133" s="158" t="s">
        <v>128</v>
      </c>
      <c r="DD133" s="158" t="s">
        <v>128</v>
      </c>
      <c r="DE133" s="158" t="s">
        <v>128</v>
      </c>
      <c r="DF133" s="158" t="s">
        <v>128</v>
      </c>
      <c r="DG133" s="158" t="s">
        <v>128</v>
      </c>
      <c r="DH133" s="158" t="s">
        <v>128</v>
      </c>
      <c r="DI133" s="158" t="s">
        <v>128</v>
      </c>
      <c r="DJ133" s="158" t="s">
        <v>128</v>
      </c>
      <c r="DK133" s="158" t="s">
        <v>128</v>
      </c>
      <c r="DL133" s="158" t="s">
        <v>128</v>
      </c>
      <c r="DM133" s="158" t="s">
        <v>128</v>
      </c>
      <c r="DN133" s="158" t="s">
        <v>128</v>
      </c>
      <c r="DO133" s="158" t="s">
        <v>128</v>
      </c>
      <c r="DP133" s="158" t="s">
        <v>128</v>
      </c>
      <c r="DQ133" s="158" t="s">
        <v>128</v>
      </c>
      <c r="DR133" s="158" t="s">
        <v>128</v>
      </c>
      <c r="DS133" s="158" t="s">
        <v>128</v>
      </c>
      <c r="DT133" s="158" t="s">
        <v>128</v>
      </c>
      <c r="DU133" s="158" t="s">
        <v>128</v>
      </c>
      <c r="DV133" s="158" t="s">
        <v>128</v>
      </c>
      <c r="DW133" s="158" t="s">
        <v>128</v>
      </c>
      <c r="DX133" s="158" t="s">
        <v>128</v>
      </c>
      <c r="DY133" s="158" t="s">
        <v>128</v>
      </c>
      <c r="DZ133" s="158" t="s">
        <v>128</v>
      </c>
      <c r="EA133" s="158" t="s">
        <v>128</v>
      </c>
      <c r="EB133" s="158" t="s">
        <v>128</v>
      </c>
      <c r="EC133" s="158" t="s">
        <v>128</v>
      </c>
      <c r="ED133" s="158" t="s">
        <v>128</v>
      </c>
      <c r="EE133" s="158" t="s">
        <v>128</v>
      </c>
      <c r="EF133" s="158" t="s">
        <v>128</v>
      </c>
      <c r="EG133" s="158" t="s">
        <v>128</v>
      </c>
      <c r="EH133" s="158" t="s">
        <v>128</v>
      </c>
      <c r="EI133" s="158" t="s">
        <v>128</v>
      </c>
      <c r="EJ133" s="158" t="s">
        <v>128</v>
      </c>
      <c r="EK133" s="158" t="s">
        <v>128</v>
      </c>
      <c r="EL133" s="158" t="s">
        <v>128</v>
      </c>
      <c r="EM133" s="158" t="s">
        <v>128</v>
      </c>
      <c r="EN133" s="158" t="s">
        <v>128</v>
      </c>
      <c r="EO133" s="158" t="s">
        <v>128</v>
      </c>
      <c r="EP133" s="158" t="s">
        <v>128</v>
      </c>
      <c r="EQ133" s="158" t="s">
        <v>128</v>
      </c>
      <c r="ER133" s="158" t="s">
        <v>128</v>
      </c>
      <c r="ES133" s="158" t="s">
        <v>128</v>
      </c>
      <c r="ET133" s="158" t="s">
        <v>128</v>
      </c>
      <c r="EU133" s="158" t="s">
        <v>128</v>
      </c>
      <c r="EV133" s="158" t="s">
        <v>128</v>
      </c>
      <c r="EW133" s="158" t="s">
        <v>128</v>
      </c>
      <c r="EX133" s="158" t="s">
        <v>128</v>
      </c>
      <c r="EY133" s="158" t="s">
        <v>128</v>
      </c>
      <c r="EZ133" s="158" t="s">
        <v>128</v>
      </c>
      <c r="FA133" s="158" t="s">
        <v>128</v>
      </c>
      <c r="FB133" s="158" t="s">
        <v>128</v>
      </c>
      <c r="FC133" s="158" t="s">
        <v>128</v>
      </c>
      <c r="FD133" s="158" t="s">
        <v>128</v>
      </c>
      <c r="FE133" s="158" t="s">
        <v>128</v>
      </c>
      <c r="FF133" s="158" t="s">
        <v>128</v>
      </c>
      <c r="FG133" s="158" t="s">
        <v>128</v>
      </c>
      <c r="FH133" s="158" t="s">
        <v>128</v>
      </c>
      <c r="FI133" s="158" t="s">
        <v>128</v>
      </c>
      <c r="FJ133" s="158" t="s">
        <v>128</v>
      </c>
      <c r="FK133" s="158" t="s">
        <v>128</v>
      </c>
      <c r="FL133" s="158" t="s">
        <v>128</v>
      </c>
      <c r="FM133" s="158" t="s">
        <v>128</v>
      </c>
      <c r="FN133" s="158" t="s">
        <v>128</v>
      </c>
      <c r="FO133" s="158" t="s">
        <v>128</v>
      </c>
      <c r="FP133" s="158" t="s">
        <v>128</v>
      </c>
      <c r="FQ133" s="158" t="s">
        <v>128</v>
      </c>
      <c r="FR133" s="158" t="s">
        <v>128</v>
      </c>
      <c r="FS133" s="158" t="s">
        <v>128</v>
      </c>
      <c r="FT133" s="158" t="s">
        <v>128</v>
      </c>
      <c r="FU133" s="158" t="s">
        <v>128</v>
      </c>
      <c r="FV133" s="158" t="s">
        <v>128</v>
      </c>
      <c r="FW133" s="158" t="s">
        <v>128</v>
      </c>
      <c r="FX133" s="158" t="s">
        <v>128</v>
      </c>
      <c r="FY133" s="158" t="s">
        <v>128</v>
      </c>
      <c r="FZ133" s="158" t="s">
        <v>128</v>
      </c>
      <c r="GA133" s="158" t="s">
        <v>128</v>
      </c>
      <c r="GB133" s="158" t="s">
        <v>128</v>
      </c>
      <c r="GC133" s="158" t="s">
        <v>128</v>
      </c>
      <c r="GD133" s="158" t="s">
        <v>128</v>
      </c>
      <c r="GE133" s="158" t="s">
        <v>128</v>
      </c>
      <c r="GF133" s="158" t="s">
        <v>128</v>
      </c>
      <c r="GG133" s="158" t="s">
        <v>128</v>
      </c>
      <c r="GH133" s="158" t="s">
        <v>128</v>
      </c>
      <c r="GI133" s="158" t="s">
        <v>128</v>
      </c>
      <c r="GJ133" s="158" t="s">
        <v>128</v>
      </c>
      <c r="GK133" s="158" t="s">
        <v>128</v>
      </c>
      <c r="GL133" s="158" t="s">
        <v>128</v>
      </c>
      <c r="GM133" s="158" t="s">
        <v>128</v>
      </c>
      <c r="GN133" s="158" t="s">
        <v>128</v>
      </c>
      <c r="GO133" s="158" t="s">
        <v>128</v>
      </c>
      <c r="GP133" s="158" t="s">
        <v>128</v>
      </c>
      <c r="GQ133" s="158" t="s">
        <v>128</v>
      </c>
      <c r="GR133" s="158" t="s">
        <v>128</v>
      </c>
      <c r="GS133" s="158" t="s">
        <v>128</v>
      </c>
      <c r="GT133" s="158" t="s">
        <v>128</v>
      </c>
      <c r="GU133" s="158" t="s">
        <v>128</v>
      </c>
      <c r="GV133" s="158" t="s">
        <v>128</v>
      </c>
      <c r="GW133" s="158" t="s">
        <v>128</v>
      </c>
      <c r="GX133" s="158" t="s">
        <v>128</v>
      </c>
      <c r="GY133" s="158" t="s">
        <v>128</v>
      </c>
      <c r="GZ133" s="158" t="s">
        <v>128</v>
      </c>
      <c r="HA133" s="158" t="s">
        <v>128</v>
      </c>
      <c r="HB133" s="158" t="s">
        <v>128</v>
      </c>
      <c r="HC133" s="158" t="s">
        <v>128</v>
      </c>
      <c r="HD133" s="158" t="s">
        <v>128</v>
      </c>
      <c r="HE133" s="158" t="s">
        <v>128</v>
      </c>
      <c r="HF133" s="158" t="s">
        <v>128</v>
      </c>
      <c r="HG133" s="158" t="s">
        <v>128</v>
      </c>
      <c r="HH133" s="158" t="s">
        <v>128</v>
      </c>
      <c r="HI133" s="158" t="s">
        <v>128</v>
      </c>
      <c r="HJ133" s="158" t="s">
        <v>128</v>
      </c>
      <c r="HK133" s="158" t="s">
        <v>128</v>
      </c>
      <c r="HL133" s="158" t="s">
        <v>128</v>
      </c>
      <c r="HM133" s="158" t="s">
        <v>128</v>
      </c>
      <c r="HN133" s="158" t="s">
        <v>128</v>
      </c>
      <c r="HO133" s="158" t="s">
        <v>128</v>
      </c>
      <c r="HP133" s="158" t="s">
        <v>128</v>
      </c>
      <c r="HQ133" s="158" t="s">
        <v>128</v>
      </c>
      <c r="HR133" s="158" t="s">
        <v>128</v>
      </c>
      <c r="HS133" s="158" t="s">
        <v>128</v>
      </c>
      <c r="HT133" s="158" t="s">
        <v>128</v>
      </c>
      <c r="HU133" s="158" t="s">
        <v>128</v>
      </c>
      <c r="HV133" s="158" t="s">
        <v>128</v>
      </c>
      <c r="HW133" s="158" t="s">
        <v>128</v>
      </c>
      <c r="HX133" s="158" t="s">
        <v>128</v>
      </c>
      <c r="HY133" s="158" t="s">
        <v>128</v>
      </c>
      <c r="HZ133" s="158" t="s">
        <v>128</v>
      </c>
      <c r="IA133" s="158" t="s">
        <v>128</v>
      </c>
      <c r="IB133" s="158" t="s">
        <v>128</v>
      </c>
      <c r="IC133" s="158" t="s">
        <v>128</v>
      </c>
      <c r="ID133" s="163">
        <v>7.0999999999999994E-2</v>
      </c>
      <c r="IE133" s="158" t="s">
        <v>523</v>
      </c>
      <c r="IF133" s="158" t="s">
        <v>128</v>
      </c>
      <c r="IG133" s="158" t="s">
        <v>128</v>
      </c>
      <c r="IH133" s="158" t="s">
        <v>128</v>
      </c>
      <c r="II133" s="158" t="s">
        <v>128</v>
      </c>
      <c r="IJ133" s="158" t="s">
        <v>128</v>
      </c>
      <c r="IK133" s="158" t="s">
        <v>128</v>
      </c>
      <c r="IL133" s="158" t="s">
        <v>128</v>
      </c>
      <c r="IM133" s="158" t="s">
        <v>128</v>
      </c>
      <c r="IN133" s="158" t="s">
        <v>128</v>
      </c>
      <c r="IO133" s="158" t="s">
        <v>128</v>
      </c>
      <c r="IP133" s="158" t="s">
        <v>128</v>
      </c>
      <c r="IQ133" s="158" t="s">
        <v>128</v>
      </c>
      <c r="IR133" s="158" t="s">
        <v>128</v>
      </c>
      <c r="IS133" s="158" t="s">
        <v>128</v>
      </c>
      <c r="IT133" s="158" t="s">
        <v>128</v>
      </c>
      <c r="IU133" s="158" t="s">
        <v>128</v>
      </c>
      <c r="IV133" s="158" t="s">
        <v>128</v>
      </c>
      <c r="IW133" s="158" t="s">
        <v>128</v>
      </c>
      <c r="IX133" s="158" t="s">
        <v>128</v>
      </c>
      <c r="IY133" s="158" t="s">
        <v>128</v>
      </c>
      <c r="IZ133" s="158" t="s">
        <v>128</v>
      </c>
      <c r="JA133" s="158" t="s">
        <v>128</v>
      </c>
      <c r="JB133" s="158" t="s">
        <v>128</v>
      </c>
      <c r="JC133" s="158" t="s">
        <v>128</v>
      </c>
      <c r="JD133" s="158" t="s">
        <v>128</v>
      </c>
      <c r="JE133" s="158" t="s">
        <v>128</v>
      </c>
      <c r="JF133" s="158" t="s">
        <v>128</v>
      </c>
      <c r="JG133" s="158" t="s">
        <v>128</v>
      </c>
      <c r="JH133" s="158" t="s">
        <v>128</v>
      </c>
      <c r="JI133" s="158" t="s">
        <v>128</v>
      </c>
      <c r="JJ133" s="158" t="s">
        <v>128</v>
      </c>
      <c r="JK133" s="158" t="s">
        <v>128</v>
      </c>
      <c r="JL133" s="158" t="s">
        <v>128</v>
      </c>
      <c r="JM133" s="158" t="s">
        <v>128</v>
      </c>
      <c r="JN133" s="158" t="s">
        <v>128</v>
      </c>
      <c r="JO133" s="158" t="s">
        <v>128</v>
      </c>
      <c r="JP133" s="158" t="s">
        <v>128</v>
      </c>
      <c r="JQ133" s="158" t="s">
        <v>128</v>
      </c>
      <c r="JR133" s="158" t="s">
        <v>128</v>
      </c>
      <c r="JS133" s="158" t="s">
        <v>128</v>
      </c>
      <c r="JT133" s="158" t="s">
        <v>128</v>
      </c>
      <c r="JU133" s="158" t="s">
        <v>128</v>
      </c>
      <c r="JV133" s="158" t="s">
        <v>128</v>
      </c>
      <c r="JW133" s="158" t="s">
        <v>128</v>
      </c>
      <c r="JX133" s="158" t="s">
        <v>128</v>
      </c>
      <c r="JY133" s="158" t="s">
        <v>128</v>
      </c>
      <c r="JZ133" s="158" t="s">
        <v>128</v>
      </c>
      <c r="KA133" s="158" t="s">
        <v>128</v>
      </c>
      <c r="KB133" s="158" t="s">
        <v>128</v>
      </c>
      <c r="KC133" s="158" t="s">
        <v>128</v>
      </c>
      <c r="KD133" s="158" t="s">
        <v>128</v>
      </c>
      <c r="KE133" s="158" t="s">
        <v>128</v>
      </c>
      <c r="KF133" s="158" t="s">
        <v>128</v>
      </c>
      <c r="KG133" s="158" t="s">
        <v>128</v>
      </c>
      <c r="KH133" s="158" t="s">
        <v>128</v>
      </c>
      <c r="KI133" s="158" t="s">
        <v>128</v>
      </c>
      <c r="KJ133" s="158" t="s">
        <v>128</v>
      </c>
      <c r="KK133" s="158" t="s">
        <v>128</v>
      </c>
      <c r="KL133" s="158" t="s">
        <v>128</v>
      </c>
      <c r="KM133" s="158" t="s">
        <v>128</v>
      </c>
      <c r="KN133" s="158" t="s">
        <v>128</v>
      </c>
      <c r="KO133" s="158" t="s">
        <v>128</v>
      </c>
      <c r="KP133" s="158" t="s">
        <v>128</v>
      </c>
      <c r="KQ133" s="158" t="s">
        <v>128</v>
      </c>
      <c r="KR133" s="158" t="s">
        <v>128</v>
      </c>
      <c r="KS133" s="158" t="s">
        <v>128</v>
      </c>
      <c r="KT133" s="158" t="s">
        <v>128</v>
      </c>
      <c r="KU133" s="158" t="s">
        <v>128</v>
      </c>
      <c r="KV133" s="158" t="s">
        <v>128</v>
      </c>
      <c r="KW133" s="158" t="s">
        <v>128</v>
      </c>
      <c r="KX133" s="158" t="s">
        <v>128</v>
      </c>
      <c r="KY133" s="158" t="s">
        <v>128</v>
      </c>
      <c r="KZ133" s="158" t="s">
        <v>128</v>
      </c>
      <c r="LA133" s="158" t="s">
        <v>128</v>
      </c>
      <c r="LB133" s="158" t="s">
        <v>128</v>
      </c>
      <c r="LC133" s="158" t="s">
        <v>128</v>
      </c>
      <c r="LD133" s="158" t="s">
        <v>128</v>
      </c>
      <c r="LE133" s="158" t="s">
        <v>128</v>
      </c>
      <c r="LF133" s="158" t="s">
        <v>128</v>
      </c>
      <c r="LG133" s="158" t="s">
        <v>128</v>
      </c>
      <c r="LH133" s="158" t="s">
        <v>128</v>
      </c>
      <c r="LI133" s="158" t="s">
        <v>128</v>
      </c>
      <c r="LJ133" s="158" t="s">
        <v>128</v>
      </c>
      <c r="LK133" s="158" t="s">
        <v>128</v>
      </c>
      <c r="LL133" s="158" t="s">
        <v>128</v>
      </c>
      <c r="LM133" s="158" t="s">
        <v>128</v>
      </c>
      <c r="LN133" s="158" t="s">
        <v>128</v>
      </c>
      <c r="LO133" s="158" t="s">
        <v>128</v>
      </c>
      <c r="LP133" s="158" t="s">
        <v>128</v>
      </c>
      <c r="LQ133" s="158" t="s">
        <v>128</v>
      </c>
      <c r="LR133" s="158" t="s">
        <v>128</v>
      </c>
      <c r="LS133" s="158" t="s">
        <v>128</v>
      </c>
      <c r="LT133" s="158" t="s">
        <v>128</v>
      </c>
      <c r="LU133" s="158" t="s">
        <v>128</v>
      </c>
      <c r="LV133" s="158" t="s">
        <v>128</v>
      </c>
      <c r="LW133" s="158" t="s">
        <v>128</v>
      </c>
      <c r="LX133" s="158" t="s">
        <v>128</v>
      </c>
      <c r="LY133" s="158" t="s">
        <v>128</v>
      </c>
      <c r="LZ133" s="158" t="s">
        <v>128</v>
      </c>
      <c r="MA133" s="158" t="s">
        <v>128</v>
      </c>
      <c r="MB133" s="158" t="s">
        <v>128</v>
      </c>
      <c r="MC133" s="158" t="s">
        <v>128</v>
      </c>
      <c r="MD133" s="158" t="s">
        <v>128</v>
      </c>
      <c r="ME133" s="158" t="s">
        <v>128</v>
      </c>
      <c r="MF133" s="158" t="s">
        <v>128</v>
      </c>
      <c r="MG133" s="158" t="s">
        <v>128</v>
      </c>
      <c r="MH133" s="158" t="s">
        <v>128</v>
      </c>
      <c r="MI133" s="158" t="s">
        <v>128</v>
      </c>
      <c r="MJ133" s="158" t="s">
        <v>128</v>
      </c>
      <c r="MK133" s="158" t="s">
        <v>128</v>
      </c>
      <c r="ML133" s="158" t="s">
        <v>128</v>
      </c>
      <c r="MM133" s="158" t="s">
        <v>128</v>
      </c>
      <c r="MN133" s="158" t="s">
        <v>128</v>
      </c>
      <c r="MO133" s="158" t="s">
        <v>128</v>
      </c>
      <c r="MP133" s="158" t="s">
        <v>128</v>
      </c>
      <c r="MQ133" s="158" t="s">
        <v>128</v>
      </c>
      <c r="MR133" s="158" t="s">
        <v>128</v>
      </c>
      <c r="MS133" s="158" t="s">
        <v>128</v>
      </c>
      <c r="MT133" s="158" t="s">
        <v>128</v>
      </c>
      <c r="MU133" s="158" t="s">
        <v>128</v>
      </c>
      <c r="MV133" s="158" t="s">
        <v>128</v>
      </c>
      <c r="MW133" s="158" t="s">
        <v>128</v>
      </c>
      <c r="MX133" s="158" t="s">
        <v>128</v>
      </c>
      <c r="MY133" s="158" t="s">
        <v>128</v>
      </c>
      <c r="MZ133" s="158" t="s">
        <v>128</v>
      </c>
      <c r="NA133" s="158" t="s">
        <v>128</v>
      </c>
      <c r="NB133" s="158" t="s">
        <v>128</v>
      </c>
      <c r="NC133" s="158" t="s">
        <v>128</v>
      </c>
      <c r="ND133" s="158" t="s">
        <v>128</v>
      </c>
      <c r="NE133" s="158" t="s">
        <v>128</v>
      </c>
      <c r="NF133" s="158" t="s">
        <v>128</v>
      </c>
      <c r="NG133" s="158" t="s">
        <v>128</v>
      </c>
      <c r="NH133" s="158" t="s">
        <v>128</v>
      </c>
      <c r="NI133" s="158" t="s">
        <v>128</v>
      </c>
      <c r="NJ133" s="158" t="s">
        <v>128</v>
      </c>
      <c r="NK133" s="158" t="s">
        <v>128</v>
      </c>
      <c r="NL133" s="158" t="s">
        <v>128</v>
      </c>
      <c r="NM133" s="158" t="s">
        <v>128</v>
      </c>
      <c r="NN133" s="158" t="s">
        <v>128</v>
      </c>
      <c r="NO133" s="158" t="s">
        <v>128</v>
      </c>
      <c r="NP133" s="158" t="s">
        <v>128</v>
      </c>
      <c r="NQ133" s="158" t="s">
        <v>128</v>
      </c>
      <c r="NR133" s="158" t="s">
        <v>128</v>
      </c>
      <c r="NS133" s="158" t="s">
        <v>128</v>
      </c>
      <c r="NT133" s="158" t="s">
        <v>128</v>
      </c>
      <c r="NU133" s="158" t="s">
        <v>128</v>
      </c>
      <c r="NV133" s="158" t="s">
        <v>128</v>
      </c>
      <c r="NW133" s="158" t="s">
        <v>128</v>
      </c>
      <c r="NX133" s="158" t="s">
        <v>128</v>
      </c>
      <c r="NY133" s="158" t="s">
        <v>128</v>
      </c>
      <c r="NZ133" s="158" t="s">
        <v>128</v>
      </c>
      <c r="OA133" s="158" t="s">
        <v>128</v>
      </c>
      <c r="OB133" s="158" t="s">
        <v>128</v>
      </c>
      <c r="OC133" s="158" t="s">
        <v>128</v>
      </c>
      <c r="OD133" s="158" t="s">
        <v>128</v>
      </c>
      <c r="OE133" s="170" t="s">
        <v>128</v>
      </c>
      <c r="OF133" s="181"/>
      <c r="OG133" s="113" t="str">
        <f t="shared" si="451"/>
        <v/>
      </c>
      <c r="OH133" s="66" t="str">
        <f t="shared" si="452"/>
        <v/>
      </c>
      <c r="OI133" s="66" t="str">
        <f t="shared" si="453"/>
        <v/>
      </c>
      <c r="OJ133" s="66" t="str">
        <f t="shared" si="454"/>
        <v/>
      </c>
      <c r="OK133" s="66" t="str">
        <f t="shared" si="455"/>
        <v/>
      </c>
      <c r="OL133" s="66" t="str">
        <f t="shared" si="456"/>
        <v/>
      </c>
      <c r="OM133" s="66" t="str">
        <f t="shared" si="457"/>
        <v/>
      </c>
      <c r="ON133" s="66" t="str">
        <f t="shared" si="458"/>
        <v/>
      </c>
      <c r="OO133" s="66" t="str">
        <f t="shared" si="459"/>
        <v/>
      </c>
      <c r="OP133" s="66" t="str">
        <f t="shared" si="460"/>
        <v/>
      </c>
      <c r="OQ133" s="66" t="str">
        <f t="shared" si="461"/>
        <v/>
      </c>
      <c r="OR133" s="66" t="str">
        <f t="shared" si="462"/>
        <v/>
      </c>
      <c r="OS133" s="66" t="str">
        <f t="shared" si="463"/>
        <v/>
      </c>
      <c r="OT133" s="66" t="str">
        <f t="shared" si="464"/>
        <v/>
      </c>
      <c r="OU133" s="66" t="str">
        <f t="shared" si="465"/>
        <v/>
      </c>
      <c r="OV133" s="66" t="str">
        <f t="shared" si="466"/>
        <v/>
      </c>
      <c r="OW133" s="66" t="str">
        <f t="shared" si="467"/>
        <v/>
      </c>
      <c r="OX133" s="66" t="str">
        <f t="shared" si="468"/>
        <v/>
      </c>
      <c r="OY133" s="126">
        <f t="shared" si="469"/>
        <v>0.84003569974501213</v>
      </c>
      <c r="OZ133" s="66" t="str">
        <f t="shared" si="470"/>
        <v>kg/GJ delivered</v>
      </c>
      <c r="PA133" s="126">
        <f t="shared" si="471"/>
        <v>0.27410447586616421</v>
      </c>
      <c r="PB133" s="66" t="str">
        <f t="shared" si="472"/>
        <v>kg/GJ delivered</v>
      </c>
      <c r="PC133" s="160">
        <f t="shared" si="473"/>
        <v>4.0170483532110286E-3</v>
      </c>
      <c r="PD133" s="66" t="str">
        <f t="shared" si="474"/>
        <v>kg/GJ delivered</v>
      </c>
      <c r="PE133" s="66" t="str">
        <f t="shared" si="475"/>
        <v/>
      </c>
      <c r="PF133" s="66" t="str">
        <f t="shared" si="476"/>
        <v/>
      </c>
      <c r="PG133" s="66" t="str">
        <f t="shared" si="477"/>
        <v/>
      </c>
      <c r="PH133" s="66" t="str">
        <f t="shared" si="478"/>
        <v/>
      </c>
      <c r="PI133" s="66" t="str">
        <f t="shared" si="479"/>
        <v/>
      </c>
      <c r="PJ133" s="66" t="str">
        <f t="shared" si="480"/>
        <v/>
      </c>
      <c r="PK133" s="66" t="str">
        <f t="shared" si="481"/>
        <v/>
      </c>
      <c r="PL133" s="66" t="str">
        <f t="shared" si="482"/>
        <v/>
      </c>
      <c r="PM133" s="66" t="str">
        <f t="shared" si="483"/>
        <v/>
      </c>
      <c r="PN133" s="66" t="str">
        <f t="shared" si="484"/>
        <v/>
      </c>
      <c r="PO133" s="66" t="str">
        <f t="shared" si="485"/>
        <v/>
      </c>
      <c r="PP133" s="66" t="str">
        <f t="shared" si="486"/>
        <v/>
      </c>
      <c r="PQ133" s="66" t="str">
        <f t="shared" si="487"/>
        <v/>
      </c>
      <c r="PR133" s="66" t="str">
        <f t="shared" si="488"/>
        <v/>
      </c>
      <c r="PS133" s="66" t="str">
        <f t="shared" si="489"/>
        <v/>
      </c>
      <c r="PT133" s="66" t="str">
        <f t="shared" si="490"/>
        <v/>
      </c>
      <c r="PU133" s="66" t="str">
        <f t="shared" si="491"/>
        <v/>
      </c>
      <c r="PV133" s="66" t="str">
        <f t="shared" si="492"/>
        <v/>
      </c>
      <c r="PW133" s="66" t="str">
        <f t="shared" si="493"/>
        <v/>
      </c>
      <c r="PX133" s="66" t="str">
        <f t="shared" si="494"/>
        <v/>
      </c>
      <c r="PY133" s="66" t="str">
        <f t="shared" si="495"/>
        <v/>
      </c>
      <c r="PZ133" s="66" t="str">
        <f t="shared" si="496"/>
        <v/>
      </c>
      <c r="QA133" s="66" t="str">
        <f t="shared" si="497"/>
        <v/>
      </c>
      <c r="QB133" s="66" t="str">
        <f t="shared" si="498"/>
        <v/>
      </c>
      <c r="QC133" s="66" t="str">
        <f t="shared" si="499"/>
        <v/>
      </c>
      <c r="QD133" s="66" t="str">
        <f t="shared" si="500"/>
        <v/>
      </c>
      <c r="QE133" s="66" t="str">
        <f t="shared" si="501"/>
        <v/>
      </c>
      <c r="QF133" s="66" t="str">
        <f t="shared" si="502"/>
        <v/>
      </c>
      <c r="QG133" s="66" t="str">
        <f t="shared" si="503"/>
        <v/>
      </c>
      <c r="QH133" s="66" t="str">
        <f t="shared" si="504"/>
        <v/>
      </c>
      <c r="QI133" s="66" t="str">
        <f t="shared" si="505"/>
        <v/>
      </c>
      <c r="QJ133" s="66" t="str">
        <f t="shared" si="506"/>
        <v/>
      </c>
      <c r="QK133" s="66" t="str">
        <f t="shared" si="507"/>
        <v/>
      </c>
      <c r="QL133" s="66" t="str">
        <f t="shared" si="508"/>
        <v/>
      </c>
      <c r="QM133" s="66" t="str">
        <f t="shared" si="509"/>
        <v/>
      </c>
      <c r="QN133" s="66" t="str">
        <f t="shared" si="510"/>
        <v/>
      </c>
      <c r="QO133" s="66" t="str">
        <f t="shared" si="511"/>
        <v/>
      </c>
      <c r="QP133" s="66" t="str">
        <f t="shared" si="512"/>
        <v/>
      </c>
      <c r="QQ133" s="66" t="str">
        <f t="shared" si="513"/>
        <v/>
      </c>
      <c r="QR133" s="66" t="str">
        <f t="shared" si="514"/>
        <v/>
      </c>
      <c r="QS133" s="66" t="str">
        <f t="shared" si="515"/>
        <v/>
      </c>
      <c r="QT133" s="66" t="str">
        <f t="shared" si="516"/>
        <v/>
      </c>
      <c r="QU133" s="66" t="str">
        <f t="shared" si="517"/>
        <v/>
      </c>
      <c r="QV133" s="66" t="str">
        <f t="shared" si="518"/>
        <v/>
      </c>
      <c r="QW133" s="66" t="str">
        <f t="shared" si="519"/>
        <v/>
      </c>
      <c r="QX133" s="66" t="str">
        <f t="shared" si="520"/>
        <v/>
      </c>
      <c r="QY133" s="66" t="str">
        <f t="shared" si="521"/>
        <v/>
      </c>
      <c r="QZ133" s="66" t="str">
        <f t="shared" si="522"/>
        <v/>
      </c>
      <c r="RA133" s="66" t="str">
        <f t="shared" si="523"/>
        <v/>
      </c>
      <c r="RB133" s="66" t="str">
        <f t="shared" si="524"/>
        <v/>
      </c>
      <c r="RC133" s="66" t="str">
        <f t="shared" si="525"/>
        <v/>
      </c>
      <c r="RD133" s="66" t="str">
        <f t="shared" si="526"/>
        <v/>
      </c>
      <c r="RE133" s="66" t="str">
        <f t="shared" si="527"/>
        <v/>
      </c>
      <c r="RF133" s="66" t="str">
        <f t="shared" si="528"/>
        <v/>
      </c>
      <c r="RG133" s="66" t="str">
        <f t="shared" si="529"/>
        <v/>
      </c>
      <c r="RH133" s="66" t="str">
        <f t="shared" si="530"/>
        <v/>
      </c>
      <c r="RI133" s="66" t="str">
        <f t="shared" si="531"/>
        <v/>
      </c>
      <c r="RJ133" s="66" t="str">
        <f t="shared" si="532"/>
        <v/>
      </c>
      <c r="RK133" s="66" t="str">
        <f t="shared" si="533"/>
        <v/>
      </c>
      <c r="RL133" s="66" t="str">
        <f t="shared" si="534"/>
        <v/>
      </c>
      <c r="RM133" s="66" t="str">
        <f t="shared" si="535"/>
        <v/>
      </c>
      <c r="RN133" s="66" t="str">
        <f t="shared" si="536"/>
        <v/>
      </c>
      <c r="RO133" s="66" t="str">
        <f t="shared" si="537"/>
        <v/>
      </c>
      <c r="RP133" s="66" t="str">
        <f t="shared" si="538"/>
        <v/>
      </c>
      <c r="RQ133" s="66" t="str">
        <f t="shared" si="539"/>
        <v/>
      </c>
      <c r="RR133" s="66" t="str">
        <f t="shared" si="540"/>
        <v/>
      </c>
      <c r="RS133" s="66" t="str">
        <f t="shared" si="541"/>
        <v/>
      </c>
      <c r="RT133" s="66" t="str">
        <f t="shared" si="542"/>
        <v/>
      </c>
      <c r="RU133" s="66" t="str">
        <f t="shared" si="543"/>
        <v/>
      </c>
      <c r="RV133" s="66" t="str">
        <f t="shared" si="544"/>
        <v/>
      </c>
      <c r="RW133" s="66" t="str">
        <f t="shared" si="545"/>
        <v/>
      </c>
      <c r="RX133" s="66" t="str">
        <f t="shared" si="546"/>
        <v/>
      </c>
      <c r="RY133" s="66" t="str">
        <f t="shared" si="547"/>
        <v/>
      </c>
      <c r="RZ133" s="66" t="str">
        <f t="shared" si="548"/>
        <v/>
      </c>
      <c r="SA133" s="66" t="str">
        <f t="shared" si="549"/>
        <v/>
      </c>
      <c r="SB133" s="66" t="str">
        <f t="shared" si="550"/>
        <v/>
      </c>
      <c r="SC133" s="66" t="str">
        <f t="shared" si="551"/>
        <v/>
      </c>
      <c r="SD133" s="66" t="str">
        <f t="shared" si="552"/>
        <v/>
      </c>
      <c r="SE133" s="66" t="str">
        <f t="shared" si="553"/>
        <v/>
      </c>
      <c r="SF133" s="66" t="str">
        <f t="shared" si="554"/>
        <v/>
      </c>
      <c r="SG133" s="66" t="str">
        <f t="shared" si="555"/>
        <v/>
      </c>
      <c r="SH133" s="66" t="str">
        <f t="shared" si="556"/>
        <v/>
      </c>
      <c r="SI133" s="66" t="str">
        <f t="shared" si="557"/>
        <v/>
      </c>
      <c r="SJ133" s="66" t="str">
        <f t="shared" si="558"/>
        <v/>
      </c>
      <c r="SK133" s="66" t="str">
        <f t="shared" si="559"/>
        <v/>
      </c>
      <c r="SL133" s="66" t="str">
        <f t="shared" si="560"/>
        <v/>
      </c>
      <c r="SM133" s="66" t="str">
        <f t="shared" si="561"/>
        <v/>
      </c>
      <c r="SN133" s="66" t="str">
        <f t="shared" si="562"/>
        <v/>
      </c>
      <c r="SO133" s="66" t="str">
        <f t="shared" si="563"/>
        <v/>
      </c>
      <c r="SP133" s="66" t="str">
        <f t="shared" si="564"/>
        <v/>
      </c>
      <c r="SQ133" s="66" t="str">
        <f t="shared" si="565"/>
        <v/>
      </c>
      <c r="SR133" s="66" t="str">
        <f t="shared" si="566"/>
        <v/>
      </c>
      <c r="SS133" s="66" t="str">
        <f t="shared" si="567"/>
        <v/>
      </c>
      <c r="ST133" s="66" t="str">
        <f t="shared" si="568"/>
        <v/>
      </c>
      <c r="SU133" s="66" t="str">
        <f t="shared" si="569"/>
        <v/>
      </c>
      <c r="SV133" s="66" t="str">
        <f t="shared" si="570"/>
        <v/>
      </c>
      <c r="SW133" s="66" t="str">
        <f t="shared" si="571"/>
        <v/>
      </c>
      <c r="SX133" s="66" t="str">
        <f t="shared" si="572"/>
        <v/>
      </c>
      <c r="SY133" s="66" t="str">
        <f t="shared" si="573"/>
        <v/>
      </c>
      <c r="SZ133" s="66" t="str">
        <f t="shared" si="574"/>
        <v/>
      </c>
      <c r="TA133" s="66" t="str">
        <f t="shared" si="575"/>
        <v/>
      </c>
      <c r="TB133" s="66" t="str">
        <f t="shared" si="576"/>
        <v/>
      </c>
      <c r="TC133" s="66" t="str">
        <f t="shared" si="577"/>
        <v/>
      </c>
      <c r="TD133" s="66" t="str">
        <f t="shared" si="578"/>
        <v/>
      </c>
      <c r="TE133" s="66" t="str">
        <f t="shared" si="579"/>
        <v/>
      </c>
      <c r="TF133" s="66" t="str">
        <f t="shared" si="580"/>
        <v/>
      </c>
      <c r="TG133" s="66" t="str">
        <f t="shared" si="581"/>
        <v/>
      </c>
      <c r="TH133" s="66" t="str">
        <f t="shared" si="582"/>
        <v/>
      </c>
      <c r="TI133" s="66" t="str">
        <f t="shared" si="583"/>
        <v/>
      </c>
      <c r="TJ133" s="66" t="str">
        <f t="shared" si="584"/>
        <v/>
      </c>
      <c r="TK133" s="66" t="str">
        <f t="shared" si="585"/>
        <v/>
      </c>
      <c r="TL133" s="66" t="str">
        <f t="shared" si="586"/>
        <v/>
      </c>
      <c r="TM133" s="66" t="str">
        <f t="shared" si="587"/>
        <v/>
      </c>
      <c r="TN133" s="66" t="str">
        <f t="shared" si="588"/>
        <v/>
      </c>
      <c r="TO133" s="66" t="str">
        <f t="shared" si="589"/>
        <v/>
      </c>
      <c r="TP133" s="66" t="str">
        <f t="shared" si="590"/>
        <v/>
      </c>
      <c r="TQ133" s="66" t="str">
        <f t="shared" si="591"/>
        <v/>
      </c>
      <c r="TR133" s="66" t="str">
        <f t="shared" si="592"/>
        <v/>
      </c>
      <c r="TS133" s="66" t="str">
        <f t="shared" si="593"/>
        <v/>
      </c>
      <c r="TT133" s="66" t="str">
        <f t="shared" si="594"/>
        <v/>
      </c>
      <c r="TU133" s="66" t="str">
        <f t="shared" si="595"/>
        <v/>
      </c>
      <c r="TV133" s="66" t="str">
        <f t="shared" si="596"/>
        <v/>
      </c>
      <c r="TW133" s="66" t="str">
        <f t="shared" si="597"/>
        <v/>
      </c>
      <c r="TX133" s="66" t="str">
        <f t="shared" si="598"/>
        <v/>
      </c>
      <c r="TY133" s="66" t="str">
        <f t="shared" si="599"/>
        <v/>
      </c>
      <c r="TZ133" s="66" t="str">
        <f t="shared" si="600"/>
        <v/>
      </c>
      <c r="UA133" s="66" t="str">
        <f t="shared" si="601"/>
        <v/>
      </c>
      <c r="UB133" s="66" t="str">
        <f t="shared" si="602"/>
        <v/>
      </c>
      <c r="UC133" s="66" t="str">
        <f t="shared" si="603"/>
        <v/>
      </c>
      <c r="UD133" s="66" t="str">
        <f t="shared" si="604"/>
        <v/>
      </c>
      <c r="UE133" s="66" t="str">
        <f t="shared" si="605"/>
        <v/>
      </c>
      <c r="UF133" s="66" t="str">
        <f t="shared" si="606"/>
        <v/>
      </c>
      <c r="UG133" s="66" t="str">
        <f t="shared" si="607"/>
        <v/>
      </c>
      <c r="UH133" s="66" t="str">
        <f t="shared" si="608"/>
        <v/>
      </c>
      <c r="UI133" s="66" t="str">
        <f t="shared" si="609"/>
        <v/>
      </c>
      <c r="UJ133" s="66" t="str">
        <f t="shared" si="610"/>
        <v/>
      </c>
      <c r="UK133" s="66" t="str">
        <f t="shared" si="611"/>
        <v/>
      </c>
      <c r="UL133" s="66" t="str">
        <f t="shared" si="612"/>
        <v/>
      </c>
      <c r="UM133" s="66" t="str">
        <f t="shared" si="613"/>
        <v/>
      </c>
      <c r="UN133" s="66" t="str">
        <f t="shared" si="614"/>
        <v/>
      </c>
      <c r="UO133" s="66" t="str">
        <f t="shared" si="615"/>
        <v/>
      </c>
      <c r="UP133" s="66" t="str">
        <f t="shared" si="616"/>
        <v/>
      </c>
      <c r="UQ133" s="66" t="str">
        <f t="shared" si="617"/>
        <v/>
      </c>
      <c r="UR133" s="66" t="str">
        <f t="shared" si="618"/>
        <v/>
      </c>
      <c r="US133" s="66" t="str">
        <f t="shared" si="619"/>
        <v/>
      </c>
      <c r="UT133" s="66" t="str">
        <f t="shared" si="620"/>
        <v/>
      </c>
      <c r="UU133" s="66" t="str">
        <f t="shared" si="621"/>
        <v/>
      </c>
      <c r="UV133" s="66" t="str">
        <f t="shared" si="622"/>
        <v/>
      </c>
      <c r="UW133" s="66" t="str">
        <f t="shared" si="623"/>
        <v/>
      </c>
      <c r="UX133" s="66" t="str">
        <f t="shared" si="624"/>
        <v/>
      </c>
      <c r="UY133" s="66" t="str">
        <f t="shared" si="625"/>
        <v/>
      </c>
      <c r="UZ133" s="66" t="str">
        <f t="shared" si="626"/>
        <v/>
      </c>
      <c r="VA133" s="66" t="str">
        <f t="shared" si="627"/>
        <v/>
      </c>
      <c r="VB133" s="66" t="str">
        <f t="shared" si="628"/>
        <v/>
      </c>
      <c r="VC133" s="66" t="str">
        <f t="shared" si="629"/>
        <v/>
      </c>
      <c r="VD133" s="66" t="str">
        <f t="shared" si="630"/>
        <v/>
      </c>
      <c r="VE133" s="66" t="str">
        <f t="shared" si="631"/>
        <v/>
      </c>
      <c r="VF133" s="66" t="str">
        <f t="shared" si="632"/>
        <v/>
      </c>
      <c r="VG133" s="66" t="str">
        <f t="shared" si="633"/>
        <v/>
      </c>
      <c r="VH133" s="66" t="str">
        <f t="shared" si="634"/>
        <v/>
      </c>
      <c r="VI133" s="66" t="str">
        <f t="shared" si="635"/>
        <v/>
      </c>
      <c r="VJ133" s="66" t="str">
        <f t="shared" si="636"/>
        <v/>
      </c>
      <c r="VK133" s="66" t="str">
        <f t="shared" si="637"/>
        <v/>
      </c>
      <c r="VL133" s="66" t="str">
        <f t="shared" si="638"/>
        <v/>
      </c>
      <c r="VM133" s="66" t="str">
        <f t="shared" si="639"/>
        <v/>
      </c>
      <c r="VN133" s="66" t="str">
        <f t="shared" si="640"/>
        <v/>
      </c>
      <c r="VO133" s="66" t="str">
        <f t="shared" si="641"/>
        <v/>
      </c>
      <c r="VP133" s="66" t="str">
        <f t="shared" si="642"/>
        <v/>
      </c>
      <c r="VQ133" s="66" t="str">
        <f t="shared" si="643"/>
        <v/>
      </c>
      <c r="VR133" s="66" t="str">
        <f t="shared" si="644"/>
        <v/>
      </c>
      <c r="VS133" s="66" t="str">
        <f t="shared" si="645"/>
        <v/>
      </c>
      <c r="VT133" s="66" t="str">
        <f t="shared" si="646"/>
        <v/>
      </c>
      <c r="VU133" s="66" t="str">
        <f t="shared" si="647"/>
        <v/>
      </c>
      <c r="VV133" s="66" t="str">
        <f t="shared" si="648"/>
        <v/>
      </c>
      <c r="VW133" s="66" t="str">
        <f t="shared" si="649"/>
        <v/>
      </c>
      <c r="VX133" s="66" t="str">
        <f t="shared" si="650"/>
        <v/>
      </c>
      <c r="VY133" s="66" t="str">
        <f t="shared" si="651"/>
        <v/>
      </c>
      <c r="VZ133" s="66" t="str">
        <f t="shared" si="652"/>
        <v/>
      </c>
      <c r="WA133" s="66" t="str">
        <f t="shared" si="653"/>
        <v/>
      </c>
      <c r="WB133" s="66" t="str">
        <f t="shared" si="654"/>
        <v/>
      </c>
      <c r="WC133" s="66" t="str">
        <f t="shared" si="655"/>
        <v/>
      </c>
      <c r="WD133" s="66" t="str">
        <f t="shared" si="656"/>
        <v/>
      </c>
      <c r="WE133" s="66" t="str">
        <f t="shared" si="657"/>
        <v/>
      </c>
      <c r="WF133" s="66" t="str">
        <f t="shared" si="658"/>
        <v/>
      </c>
      <c r="WG133" s="66" t="str">
        <f t="shared" si="659"/>
        <v/>
      </c>
      <c r="WH133" s="66" t="str">
        <f t="shared" si="660"/>
        <v/>
      </c>
      <c r="WI133" s="66" t="str">
        <f t="shared" si="661"/>
        <v/>
      </c>
      <c r="WJ133" s="66" t="str">
        <f t="shared" si="662"/>
        <v/>
      </c>
      <c r="WK133" s="66" t="str">
        <f t="shared" si="663"/>
        <v/>
      </c>
      <c r="WL133" s="66" t="str">
        <f t="shared" si="664"/>
        <v/>
      </c>
      <c r="WM133" s="66" t="str">
        <f t="shared" si="665"/>
        <v/>
      </c>
      <c r="WN133" s="66" t="str">
        <f t="shared" si="666"/>
        <v/>
      </c>
      <c r="WO133" s="66" t="str">
        <f t="shared" si="667"/>
        <v/>
      </c>
      <c r="WP133" s="66" t="str">
        <f t="shared" si="668"/>
        <v/>
      </c>
      <c r="WQ133" s="66" t="str">
        <f t="shared" si="669"/>
        <v/>
      </c>
      <c r="WR133" s="66" t="str">
        <f t="shared" si="670"/>
        <v/>
      </c>
      <c r="WS133" s="160">
        <f t="shared" si="671"/>
        <v>8.388542149352439E-3</v>
      </c>
      <c r="WT133" s="66" t="str">
        <f t="shared" si="672"/>
        <v>kg/GJ delivered</v>
      </c>
      <c r="WU133" s="66" t="str">
        <f t="shared" si="673"/>
        <v/>
      </c>
      <c r="WV133" s="66" t="str">
        <f t="shared" si="674"/>
        <v/>
      </c>
      <c r="WW133" s="66" t="str">
        <f t="shared" si="675"/>
        <v/>
      </c>
      <c r="WX133" s="66" t="str">
        <f t="shared" si="676"/>
        <v/>
      </c>
      <c r="WY133" s="66" t="str">
        <f t="shared" si="677"/>
        <v/>
      </c>
      <c r="WZ133" s="66" t="str">
        <f t="shared" si="678"/>
        <v/>
      </c>
      <c r="XA133" s="66" t="str">
        <f t="shared" si="679"/>
        <v/>
      </c>
      <c r="XB133" s="66" t="str">
        <f t="shared" si="680"/>
        <v/>
      </c>
      <c r="XC133" s="66" t="str">
        <f t="shared" si="681"/>
        <v/>
      </c>
      <c r="XD133" s="66" t="str">
        <f t="shared" si="682"/>
        <v/>
      </c>
      <c r="XE133" s="66" t="str">
        <f t="shared" si="683"/>
        <v/>
      </c>
      <c r="XF133" s="66" t="str">
        <f t="shared" si="684"/>
        <v/>
      </c>
      <c r="XG133" s="66" t="str">
        <f t="shared" si="685"/>
        <v/>
      </c>
      <c r="XH133" s="66" t="str">
        <f t="shared" si="686"/>
        <v/>
      </c>
      <c r="XI133" s="66" t="str">
        <f t="shared" si="687"/>
        <v/>
      </c>
      <c r="XJ133" s="66" t="str">
        <f t="shared" si="688"/>
        <v/>
      </c>
      <c r="XK133" s="66" t="str">
        <f t="shared" si="689"/>
        <v/>
      </c>
      <c r="XL133" s="66" t="str">
        <f t="shared" si="690"/>
        <v/>
      </c>
      <c r="XM133" s="66" t="str">
        <f t="shared" si="691"/>
        <v/>
      </c>
      <c r="XN133" s="66" t="str">
        <f t="shared" si="692"/>
        <v/>
      </c>
      <c r="XO133" s="66" t="str">
        <f t="shared" si="693"/>
        <v/>
      </c>
      <c r="XP133" s="66" t="str">
        <f t="shared" si="694"/>
        <v/>
      </c>
      <c r="XQ133" s="66" t="str">
        <f t="shared" si="695"/>
        <v/>
      </c>
      <c r="XR133" s="66" t="str">
        <f t="shared" si="696"/>
        <v/>
      </c>
      <c r="XS133" s="66" t="str">
        <f t="shared" si="697"/>
        <v/>
      </c>
      <c r="XT133" s="66" t="str">
        <f t="shared" si="698"/>
        <v/>
      </c>
      <c r="XU133" s="66" t="str">
        <f t="shared" si="699"/>
        <v/>
      </c>
      <c r="XV133" s="66" t="str">
        <f t="shared" si="700"/>
        <v/>
      </c>
      <c r="XW133" s="66" t="str">
        <f t="shared" si="701"/>
        <v/>
      </c>
      <c r="XX133" s="66" t="str">
        <f t="shared" si="702"/>
        <v/>
      </c>
      <c r="XY133" s="66" t="str">
        <f t="shared" si="703"/>
        <v/>
      </c>
      <c r="XZ133" s="66" t="str">
        <f t="shared" si="704"/>
        <v/>
      </c>
      <c r="YA133" s="66" t="str">
        <f t="shared" si="705"/>
        <v/>
      </c>
      <c r="YB133" s="66" t="str">
        <f t="shared" si="706"/>
        <v/>
      </c>
      <c r="YC133" s="66" t="str">
        <f t="shared" si="707"/>
        <v/>
      </c>
      <c r="YD133" s="66" t="str">
        <f t="shared" si="708"/>
        <v/>
      </c>
      <c r="YE133" s="66" t="str">
        <f t="shared" si="709"/>
        <v/>
      </c>
      <c r="YF133" s="66" t="str">
        <f t="shared" si="710"/>
        <v/>
      </c>
      <c r="YG133" s="66" t="str">
        <f t="shared" si="711"/>
        <v/>
      </c>
      <c r="YH133" s="66" t="str">
        <f t="shared" si="712"/>
        <v/>
      </c>
      <c r="YI133" s="66" t="str">
        <f t="shared" si="713"/>
        <v/>
      </c>
      <c r="YJ133" s="66" t="str">
        <f t="shared" si="714"/>
        <v/>
      </c>
      <c r="YK133" s="66" t="str">
        <f t="shared" si="715"/>
        <v/>
      </c>
      <c r="YL133" s="66" t="str">
        <f t="shared" si="716"/>
        <v/>
      </c>
      <c r="YM133" s="66" t="str">
        <f t="shared" si="717"/>
        <v/>
      </c>
      <c r="YN133" s="66" t="str">
        <f t="shared" si="718"/>
        <v/>
      </c>
      <c r="YO133" s="66" t="str">
        <f t="shared" si="719"/>
        <v/>
      </c>
      <c r="YP133" s="66" t="str">
        <f t="shared" si="720"/>
        <v/>
      </c>
      <c r="YQ133" s="66" t="str">
        <f t="shared" si="721"/>
        <v/>
      </c>
      <c r="YR133" s="66" t="str">
        <f t="shared" si="722"/>
        <v/>
      </c>
      <c r="YS133" s="66" t="str">
        <f t="shared" si="723"/>
        <v/>
      </c>
      <c r="YT133" s="66" t="str">
        <f t="shared" si="724"/>
        <v/>
      </c>
      <c r="YU133" s="66" t="str">
        <f t="shared" si="725"/>
        <v/>
      </c>
      <c r="YV133" s="66" t="str">
        <f t="shared" si="726"/>
        <v/>
      </c>
      <c r="YW133" s="66" t="str">
        <f t="shared" si="727"/>
        <v/>
      </c>
      <c r="YX133" s="66" t="str">
        <f t="shared" si="728"/>
        <v/>
      </c>
      <c r="YY133" s="66" t="str">
        <f t="shared" si="729"/>
        <v/>
      </c>
      <c r="YZ133" s="66" t="str">
        <f t="shared" si="730"/>
        <v/>
      </c>
      <c r="ZA133" s="66" t="str">
        <f t="shared" si="731"/>
        <v/>
      </c>
      <c r="ZB133" s="66" t="str">
        <f t="shared" si="732"/>
        <v/>
      </c>
      <c r="ZC133" s="66" t="str">
        <f t="shared" si="733"/>
        <v/>
      </c>
      <c r="ZD133" s="66" t="str">
        <f t="shared" si="734"/>
        <v/>
      </c>
      <c r="ZE133" s="66" t="str">
        <f t="shared" si="735"/>
        <v/>
      </c>
      <c r="ZF133" s="66" t="str">
        <f t="shared" si="736"/>
        <v/>
      </c>
      <c r="ZG133" s="66" t="str">
        <f t="shared" si="737"/>
        <v/>
      </c>
      <c r="ZH133" s="66" t="str">
        <f t="shared" si="738"/>
        <v/>
      </c>
      <c r="ZI133" s="66" t="str">
        <f t="shared" si="739"/>
        <v/>
      </c>
      <c r="ZJ133" s="66" t="str">
        <f t="shared" si="740"/>
        <v/>
      </c>
      <c r="ZK133" s="66" t="str">
        <f t="shared" si="741"/>
        <v/>
      </c>
      <c r="ZL133" s="66" t="str">
        <f t="shared" si="742"/>
        <v/>
      </c>
      <c r="ZM133" s="66" t="str">
        <f t="shared" si="743"/>
        <v/>
      </c>
      <c r="ZN133" s="66" t="str">
        <f t="shared" si="744"/>
        <v/>
      </c>
      <c r="ZO133" s="66" t="str">
        <f t="shared" si="745"/>
        <v/>
      </c>
      <c r="ZP133" s="66" t="str">
        <f t="shared" si="746"/>
        <v/>
      </c>
      <c r="ZQ133" s="66" t="str">
        <f t="shared" si="747"/>
        <v/>
      </c>
      <c r="ZR133" s="66" t="str">
        <f t="shared" si="748"/>
        <v/>
      </c>
      <c r="ZS133" s="66" t="str">
        <f t="shared" si="749"/>
        <v/>
      </c>
      <c r="ZT133" s="66" t="str">
        <f t="shared" si="750"/>
        <v/>
      </c>
      <c r="ZU133" s="66" t="str">
        <f t="shared" si="751"/>
        <v/>
      </c>
      <c r="ZV133" s="66" t="str">
        <f t="shared" si="752"/>
        <v/>
      </c>
      <c r="ZW133" s="66" t="str">
        <f t="shared" si="753"/>
        <v/>
      </c>
      <c r="ZX133" s="66" t="str">
        <f t="shared" si="754"/>
        <v/>
      </c>
      <c r="ZY133" s="66" t="str">
        <f t="shared" si="755"/>
        <v/>
      </c>
      <c r="ZZ133" s="66" t="str">
        <f t="shared" si="756"/>
        <v/>
      </c>
      <c r="AAA133" s="66" t="str">
        <f t="shared" si="757"/>
        <v/>
      </c>
      <c r="AAB133" s="66" t="str">
        <f t="shared" si="758"/>
        <v/>
      </c>
      <c r="AAC133" s="66" t="str">
        <f t="shared" si="759"/>
        <v/>
      </c>
      <c r="AAD133" s="66" t="str">
        <f t="shared" si="760"/>
        <v/>
      </c>
      <c r="AAE133" s="66" t="str">
        <f t="shared" si="761"/>
        <v/>
      </c>
      <c r="AAF133" s="66" t="str">
        <f t="shared" si="762"/>
        <v/>
      </c>
      <c r="AAG133" s="66" t="str">
        <f t="shared" si="763"/>
        <v/>
      </c>
      <c r="AAH133" s="66" t="str">
        <f t="shared" si="764"/>
        <v/>
      </c>
      <c r="AAI133" s="66" t="str">
        <f t="shared" si="765"/>
        <v/>
      </c>
      <c r="AAJ133" s="66" t="str">
        <f t="shared" si="766"/>
        <v/>
      </c>
      <c r="AAK133" s="66" t="str">
        <f t="shared" si="767"/>
        <v/>
      </c>
      <c r="AAL133" s="66" t="str">
        <f t="shared" si="768"/>
        <v/>
      </c>
      <c r="AAM133" s="66" t="str">
        <f t="shared" si="769"/>
        <v/>
      </c>
      <c r="AAN133" s="66" t="str">
        <f t="shared" si="770"/>
        <v/>
      </c>
      <c r="AAO133" s="66" t="str">
        <f t="shared" si="771"/>
        <v/>
      </c>
      <c r="AAP133" s="66" t="str">
        <f t="shared" si="772"/>
        <v/>
      </c>
      <c r="AAQ133" s="66" t="str">
        <f t="shared" si="773"/>
        <v/>
      </c>
      <c r="AAR133" s="66" t="str">
        <f t="shared" si="774"/>
        <v/>
      </c>
      <c r="AAS133" s="66" t="str">
        <f t="shared" si="775"/>
        <v/>
      </c>
      <c r="AAT133" s="66" t="str">
        <f t="shared" si="776"/>
        <v/>
      </c>
      <c r="AAU133" s="66" t="str">
        <f t="shared" si="777"/>
        <v/>
      </c>
      <c r="AAV133" s="66" t="str">
        <f t="shared" si="778"/>
        <v/>
      </c>
      <c r="AAW133" s="66" t="str">
        <f t="shared" si="779"/>
        <v/>
      </c>
      <c r="AAX133" s="66" t="str">
        <f t="shared" si="780"/>
        <v/>
      </c>
      <c r="AAY133" s="66" t="str">
        <f t="shared" si="781"/>
        <v/>
      </c>
      <c r="AAZ133" s="66" t="str">
        <f t="shared" si="782"/>
        <v/>
      </c>
      <c r="ABA133" s="66" t="str">
        <f t="shared" si="783"/>
        <v/>
      </c>
      <c r="ABB133" s="66" t="str">
        <f t="shared" si="784"/>
        <v/>
      </c>
      <c r="ABC133" s="66" t="str">
        <f t="shared" si="785"/>
        <v/>
      </c>
      <c r="ABD133" s="66" t="str">
        <f t="shared" si="786"/>
        <v/>
      </c>
      <c r="ABE133" s="66" t="str">
        <f t="shared" si="787"/>
        <v/>
      </c>
      <c r="ABF133" s="66" t="str">
        <f t="shared" si="788"/>
        <v/>
      </c>
      <c r="ABG133" s="66" t="str">
        <f t="shared" si="789"/>
        <v/>
      </c>
      <c r="ABH133" s="66" t="str">
        <f t="shared" si="790"/>
        <v/>
      </c>
      <c r="ABI133" s="66" t="str">
        <f t="shared" si="791"/>
        <v/>
      </c>
      <c r="ABJ133" s="66" t="str">
        <f t="shared" si="792"/>
        <v/>
      </c>
      <c r="ABK133" s="66" t="str">
        <f t="shared" si="793"/>
        <v/>
      </c>
      <c r="ABL133" s="66" t="str">
        <f t="shared" si="794"/>
        <v/>
      </c>
      <c r="ABM133" s="66" t="str">
        <f t="shared" si="795"/>
        <v/>
      </c>
      <c r="ABN133" s="66" t="str">
        <f t="shared" si="796"/>
        <v/>
      </c>
      <c r="ABO133" s="66" t="str">
        <f t="shared" si="797"/>
        <v/>
      </c>
      <c r="ABP133" s="66" t="str">
        <f t="shared" si="798"/>
        <v/>
      </c>
      <c r="ABQ133" s="66" t="str">
        <f t="shared" si="799"/>
        <v/>
      </c>
      <c r="ABR133" s="66" t="str">
        <f t="shared" si="800"/>
        <v/>
      </c>
      <c r="ABS133" s="66" t="str">
        <f t="shared" si="801"/>
        <v/>
      </c>
      <c r="ABT133" s="66" t="str">
        <f t="shared" si="802"/>
        <v/>
      </c>
      <c r="ABU133" s="66" t="str">
        <f t="shared" si="803"/>
        <v/>
      </c>
      <c r="ABV133" s="66" t="str">
        <f t="shared" si="804"/>
        <v/>
      </c>
      <c r="ABW133" s="66" t="str">
        <f t="shared" si="805"/>
        <v/>
      </c>
      <c r="ABX133" s="66" t="str">
        <f t="shared" si="806"/>
        <v/>
      </c>
      <c r="ABY133" s="66" t="str">
        <f t="shared" si="807"/>
        <v/>
      </c>
      <c r="ABZ133" s="66" t="str">
        <f t="shared" si="808"/>
        <v/>
      </c>
      <c r="ACA133" s="66" t="str">
        <f t="shared" si="809"/>
        <v/>
      </c>
      <c r="ACB133" s="66" t="str">
        <f t="shared" si="810"/>
        <v/>
      </c>
      <c r="ACC133" s="66" t="str">
        <f t="shared" si="811"/>
        <v/>
      </c>
      <c r="ACD133" s="66" t="str">
        <f t="shared" si="812"/>
        <v/>
      </c>
      <c r="ACE133" s="66" t="str">
        <f t="shared" si="813"/>
        <v/>
      </c>
      <c r="ACF133" s="66" t="str">
        <f t="shared" si="814"/>
        <v/>
      </c>
      <c r="ACG133" s="66" t="str">
        <f t="shared" si="815"/>
        <v/>
      </c>
      <c r="ACH133" s="66" t="str">
        <f t="shared" si="816"/>
        <v/>
      </c>
      <c r="ACI133" s="66" t="str">
        <f t="shared" si="817"/>
        <v/>
      </c>
      <c r="ACJ133" s="66" t="str">
        <f t="shared" si="818"/>
        <v/>
      </c>
      <c r="ACK133" s="66" t="str">
        <f t="shared" si="819"/>
        <v/>
      </c>
      <c r="ACL133" s="66" t="str">
        <f t="shared" si="820"/>
        <v/>
      </c>
      <c r="ACM133" s="66" t="str">
        <f t="shared" ref="ACM133:ACN133" si="892">IF(AND(ACS$3="Unit", ACL133=""), "", IF(AND(ACS$3="Unit", ACL133="-"),"", IF(ACS$3="Unit", "kg/GJ delivered", IF(AND(NY133&lt;&gt;"", NY133&lt;&gt;"-", NX133="-"),"", IF($H133="","", IF(NX133="nd", "",IF(NX133="&lt;n.a.&gt;", "", IF(NY133="#/MJ", "", IF(NY133="kg/GJ delivered",NX133,IF(NY133="g/MJ delivered",NX133,IF(NY133="kg/MJ delivered",NX133*1000,IF(NY133="mg/MJ delivered",NX133/1000,IF(NY133="g/kg",((NX133)*(1/$I133)*(1/$H133)),IF(NY133="mg/kg",((NX133/1000)*(1/$I133)*(1/$H133)),IF(NY133="mg/MJ delivered",NX133/1000,IF(NY133="-","","Error"))))))))))))))))</f>
        <v/>
      </c>
      <c r="ACN133" s="66" t="str">
        <f t="shared" si="892"/>
        <v/>
      </c>
      <c r="ACO133" s="66" t="str">
        <f t="shared" si="822"/>
        <v/>
      </c>
      <c r="ACP133" s="66" t="str">
        <f t="shared" si="823"/>
        <v/>
      </c>
      <c r="ACQ133" s="66" t="str">
        <f t="shared" si="824"/>
        <v/>
      </c>
      <c r="ACR133" s="66" t="str">
        <f t="shared" si="825"/>
        <v/>
      </c>
      <c r="ACS133" s="66" t="str">
        <f t="shared" si="826"/>
        <v/>
      </c>
      <c r="ACT133" s="66" t="str">
        <f t="shared" si="827"/>
        <v/>
      </c>
    </row>
    <row r="134" spans="2:774" ht="15.75" customHeight="1" x14ac:dyDescent="0.25">
      <c r="B134" s="66">
        <v>156</v>
      </c>
      <c r="C134" s="66" t="s">
        <v>661</v>
      </c>
      <c r="D134" s="66" t="s">
        <v>1659</v>
      </c>
      <c r="E134" s="156" t="s">
        <v>1573</v>
      </c>
      <c r="F134" s="66" t="s">
        <v>1772</v>
      </c>
      <c r="G134" s="66" t="s">
        <v>492</v>
      </c>
      <c r="H134" s="126">
        <v>0.44059999999999999</v>
      </c>
      <c r="I134" s="130">
        <f>'Heating Values'!$D$18</f>
        <v>19.21</v>
      </c>
      <c r="J134" s="66" t="str">
        <f t="shared" si="890"/>
        <v>Honeycomb Coal, Improved, CN</v>
      </c>
      <c r="K134" s="161"/>
      <c r="L134" s="161"/>
      <c r="M134" s="161"/>
      <c r="N134" s="161"/>
      <c r="O134" s="66" t="s">
        <v>665</v>
      </c>
      <c r="P134" s="66" t="str">
        <f t="shared" si="852"/>
        <v>CN</v>
      </c>
      <c r="Q134" s="66" t="s">
        <v>87</v>
      </c>
      <c r="R134" s="158" t="s">
        <v>128</v>
      </c>
      <c r="S134" s="158" t="s">
        <v>128</v>
      </c>
      <c r="T134" s="158" t="s">
        <v>128</v>
      </c>
      <c r="U134" s="158" t="s">
        <v>128</v>
      </c>
      <c r="V134" s="158" t="s">
        <v>128</v>
      </c>
      <c r="W134" s="158" t="s">
        <v>128</v>
      </c>
      <c r="X134" s="158" t="s">
        <v>128</v>
      </c>
      <c r="Y134" s="158" t="s">
        <v>128</v>
      </c>
      <c r="Z134" s="158" t="s">
        <v>128</v>
      </c>
      <c r="AA134" s="158" t="s">
        <v>128</v>
      </c>
      <c r="AB134" s="158" t="s">
        <v>128</v>
      </c>
      <c r="AC134" s="158" t="s">
        <v>128</v>
      </c>
      <c r="AD134" s="158" t="s">
        <v>128</v>
      </c>
      <c r="AE134" s="158" t="s">
        <v>128</v>
      </c>
      <c r="AF134" s="158" t="s">
        <v>128</v>
      </c>
      <c r="AG134" s="158" t="s">
        <v>128</v>
      </c>
      <c r="AH134" s="158" t="s">
        <v>128</v>
      </c>
      <c r="AI134" s="158" t="s">
        <v>128</v>
      </c>
      <c r="AJ134" s="165">
        <v>3.06</v>
      </c>
      <c r="AK134" s="158" t="s">
        <v>523</v>
      </c>
      <c r="AL134" s="165">
        <v>1.23</v>
      </c>
      <c r="AM134" s="158" t="s">
        <v>523</v>
      </c>
      <c r="AN134" s="163">
        <v>1.9E-2</v>
      </c>
      <c r="AO134" s="158" t="s">
        <v>523</v>
      </c>
      <c r="AP134" s="158" t="s">
        <v>128</v>
      </c>
      <c r="AQ134" s="158" t="s">
        <v>128</v>
      </c>
      <c r="AR134" s="158" t="s">
        <v>128</v>
      </c>
      <c r="AS134" s="158" t="s">
        <v>128</v>
      </c>
      <c r="AT134" s="158" t="s">
        <v>128</v>
      </c>
      <c r="AU134" s="158" t="s">
        <v>128</v>
      </c>
      <c r="AV134" s="158" t="s">
        <v>128</v>
      </c>
      <c r="AW134" s="158" t="s">
        <v>128</v>
      </c>
      <c r="AX134" s="158" t="s">
        <v>128</v>
      </c>
      <c r="AY134" s="158" t="s">
        <v>128</v>
      </c>
      <c r="AZ134" s="158" t="s">
        <v>128</v>
      </c>
      <c r="BA134" s="158" t="s">
        <v>128</v>
      </c>
      <c r="BB134" s="158" t="s">
        <v>128</v>
      </c>
      <c r="BC134" s="158" t="s">
        <v>128</v>
      </c>
      <c r="BD134" s="158" t="s">
        <v>128</v>
      </c>
      <c r="BE134" s="158" t="s">
        <v>128</v>
      </c>
      <c r="BF134" s="158" t="s">
        <v>128</v>
      </c>
      <c r="BG134" s="158" t="s">
        <v>128</v>
      </c>
      <c r="BH134" s="158" t="s">
        <v>128</v>
      </c>
      <c r="BI134" s="158" t="s">
        <v>128</v>
      </c>
      <c r="BJ134" s="158" t="s">
        <v>128</v>
      </c>
      <c r="BK134" s="158" t="s">
        <v>128</v>
      </c>
      <c r="BL134" s="158" t="s">
        <v>128</v>
      </c>
      <c r="BM134" s="158" t="s">
        <v>128</v>
      </c>
      <c r="BN134" s="158" t="s">
        <v>128</v>
      </c>
      <c r="BO134" s="158" t="s">
        <v>128</v>
      </c>
      <c r="BP134" s="158" t="s">
        <v>128</v>
      </c>
      <c r="BQ134" s="158" t="s">
        <v>128</v>
      </c>
      <c r="BR134" s="158" t="s">
        <v>128</v>
      </c>
      <c r="BS134" s="158" t="s">
        <v>128</v>
      </c>
      <c r="BT134" s="158" t="s">
        <v>128</v>
      </c>
      <c r="BU134" s="158" t="s">
        <v>128</v>
      </c>
      <c r="BV134" s="158" t="s">
        <v>128</v>
      </c>
      <c r="BW134" s="158" t="s">
        <v>128</v>
      </c>
      <c r="BX134" s="158" t="s">
        <v>128</v>
      </c>
      <c r="BY134" s="158" t="s">
        <v>128</v>
      </c>
      <c r="BZ134" s="158" t="s">
        <v>128</v>
      </c>
      <c r="CA134" s="158" t="s">
        <v>128</v>
      </c>
      <c r="CB134" s="158" t="s">
        <v>128</v>
      </c>
      <c r="CC134" s="158" t="s">
        <v>128</v>
      </c>
      <c r="CD134" s="158" t="s">
        <v>128</v>
      </c>
      <c r="CE134" s="158" t="s">
        <v>128</v>
      </c>
      <c r="CF134" s="158" t="s">
        <v>128</v>
      </c>
      <c r="CG134" s="158" t="s">
        <v>128</v>
      </c>
      <c r="CH134" s="158" t="s">
        <v>128</v>
      </c>
      <c r="CI134" s="158" t="s">
        <v>128</v>
      </c>
      <c r="CJ134" s="158" t="s">
        <v>128</v>
      </c>
      <c r="CK134" s="158" t="s">
        <v>128</v>
      </c>
      <c r="CL134" s="158" t="s">
        <v>128</v>
      </c>
      <c r="CM134" s="158" t="s">
        <v>128</v>
      </c>
      <c r="CN134" s="158" t="s">
        <v>128</v>
      </c>
      <c r="CO134" s="158" t="s">
        <v>128</v>
      </c>
      <c r="CP134" s="158" t="s">
        <v>128</v>
      </c>
      <c r="CQ134" s="158" t="s">
        <v>128</v>
      </c>
      <c r="CR134" s="158" t="s">
        <v>128</v>
      </c>
      <c r="CS134" s="158" t="s">
        <v>128</v>
      </c>
      <c r="CT134" s="158" t="s">
        <v>128</v>
      </c>
      <c r="CU134" s="158" t="s">
        <v>128</v>
      </c>
      <c r="CV134" s="158" t="s">
        <v>128</v>
      </c>
      <c r="CW134" s="158" t="s">
        <v>128</v>
      </c>
      <c r="CX134" s="158" t="s">
        <v>128</v>
      </c>
      <c r="CY134" s="158" t="s">
        <v>128</v>
      </c>
      <c r="CZ134" s="158" t="s">
        <v>128</v>
      </c>
      <c r="DA134" s="158" t="s">
        <v>128</v>
      </c>
      <c r="DB134" s="158" t="s">
        <v>128</v>
      </c>
      <c r="DC134" s="158" t="s">
        <v>128</v>
      </c>
      <c r="DD134" s="158" t="s">
        <v>128</v>
      </c>
      <c r="DE134" s="158" t="s">
        <v>128</v>
      </c>
      <c r="DF134" s="158" t="s">
        <v>128</v>
      </c>
      <c r="DG134" s="158" t="s">
        <v>128</v>
      </c>
      <c r="DH134" s="158" t="s">
        <v>128</v>
      </c>
      <c r="DI134" s="158" t="s">
        <v>128</v>
      </c>
      <c r="DJ134" s="158" t="s">
        <v>128</v>
      </c>
      <c r="DK134" s="158" t="s">
        <v>128</v>
      </c>
      <c r="DL134" s="158" t="s">
        <v>128</v>
      </c>
      <c r="DM134" s="158" t="s">
        <v>128</v>
      </c>
      <c r="DN134" s="158" t="s">
        <v>128</v>
      </c>
      <c r="DO134" s="158" t="s">
        <v>128</v>
      </c>
      <c r="DP134" s="158" t="s">
        <v>128</v>
      </c>
      <c r="DQ134" s="158" t="s">
        <v>128</v>
      </c>
      <c r="DR134" s="158" t="s">
        <v>128</v>
      </c>
      <c r="DS134" s="158" t="s">
        <v>128</v>
      </c>
      <c r="DT134" s="158" t="s">
        <v>128</v>
      </c>
      <c r="DU134" s="158" t="s">
        <v>128</v>
      </c>
      <c r="DV134" s="158" t="s">
        <v>128</v>
      </c>
      <c r="DW134" s="158" t="s">
        <v>128</v>
      </c>
      <c r="DX134" s="158" t="s">
        <v>128</v>
      </c>
      <c r="DY134" s="158" t="s">
        <v>128</v>
      </c>
      <c r="DZ134" s="158" t="s">
        <v>128</v>
      </c>
      <c r="EA134" s="158" t="s">
        <v>128</v>
      </c>
      <c r="EB134" s="158" t="s">
        <v>128</v>
      </c>
      <c r="EC134" s="158" t="s">
        <v>128</v>
      </c>
      <c r="ED134" s="158" t="s">
        <v>128</v>
      </c>
      <c r="EE134" s="158" t="s">
        <v>128</v>
      </c>
      <c r="EF134" s="158" t="s">
        <v>128</v>
      </c>
      <c r="EG134" s="158" t="s">
        <v>128</v>
      </c>
      <c r="EH134" s="158" t="s">
        <v>128</v>
      </c>
      <c r="EI134" s="158" t="s">
        <v>128</v>
      </c>
      <c r="EJ134" s="158" t="s">
        <v>128</v>
      </c>
      <c r="EK134" s="158" t="s">
        <v>128</v>
      </c>
      <c r="EL134" s="158" t="s">
        <v>128</v>
      </c>
      <c r="EM134" s="158" t="s">
        <v>128</v>
      </c>
      <c r="EN134" s="158" t="s">
        <v>128</v>
      </c>
      <c r="EO134" s="158" t="s">
        <v>128</v>
      </c>
      <c r="EP134" s="158" t="s">
        <v>128</v>
      </c>
      <c r="EQ134" s="158" t="s">
        <v>128</v>
      </c>
      <c r="ER134" s="158" t="s">
        <v>128</v>
      </c>
      <c r="ES134" s="158" t="s">
        <v>128</v>
      </c>
      <c r="ET134" s="158" t="s">
        <v>128</v>
      </c>
      <c r="EU134" s="158" t="s">
        <v>128</v>
      </c>
      <c r="EV134" s="158" t="s">
        <v>128</v>
      </c>
      <c r="EW134" s="158" t="s">
        <v>128</v>
      </c>
      <c r="EX134" s="158" t="s">
        <v>128</v>
      </c>
      <c r="EY134" s="158" t="s">
        <v>128</v>
      </c>
      <c r="EZ134" s="158" t="s">
        <v>128</v>
      </c>
      <c r="FA134" s="158" t="s">
        <v>128</v>
      </c>
      <c r="FB134" s="158" t="s">
        <v>128</v>
      </c>
      <c r="FC134" s="158" t="s">
        <v>128</v>
      </c>
      <c r="FD134" s="158" t="s">
        <v>128</v>
      </c>
      <c r="FE134" s="158" t="s">
        <v>128</v>
      </c>
      <c r="FF134" s="158" t="s">
        <v>128</v>
      </c>
      <c r="FG134" s="158" t="s">
        <v>128</v>
      </c>
      <c r="FH134" s="158" t="s">
        <v>128</v>
      </c>
      <c r="FI134" s="158" t="s">
        <v>128</v>
      </c>
      <c r="FJ134" s="158" t="s">
        <v>128</v>
      </c>
      <c r="FK134" s="158" t="s">
        <v>128</v>
      </c>
      <c r="FL134" s="158" t="s">
        <v>128</v>
      </c>
      <c r="FM134" s="158" t="s">
        <v>128</v>
      </c>
      <c r="FN134" s="158" t="s">
        <v>128</v>
      </c>
      <c r="FO134" s="158" t="s">
        <v>128</v>
      </c>
      <c r="FP134" s="158" t="s">
        <v>128</v>
      </c>
      <c r="FQ134" s="158" t="s">
        <v>128</v>
      </c>
      <c r="FR134" s="158" t="s">
        <v>128</v>
      </c>
      <c r="FS134" s="158" t="s">
        <v>128</v>
      </c>
      <c r="FT134" s="158" t="s">
        <v>128</v>
      </c>
      <c r="FU134" s="158" t="s">
        <v>128</v>
      </c>
      <c r="FV134" s="158" t="s">
        <v>128</v>
      </c>
      <c r="FW134" s="158" t="s">
        <v>128</v>
      </c>
      <c r="FX134" s="158" t="s">
        <v>128</v>
      </c>
      <c r="FY134" s="158" t="s">
        <v>128</v>
      </c>
      <c r="FZ134" s="158" t="s">
        <v>128</v>
      </c>
      <c r="GA134" s="158" t="s">
        <v>128</v>
      </c>
      <c r="GB134" s="158" t="s">
        <v>128</v>
      </c>
      <c r="GC134" s="158" t="s">
        <v>128</v>
      </c>
      <c r="GD134" s="158" t="s">
        <v>128</v>
      </c>
      <c r="GE134" s="158" t="s">
        <v>128</v>
      </c>
      <c r="GF134" s="158" t="s">
        <v>128</v>
      </c>
      <c r="GG134" s="158" t="s">
        <v>128</v>
      </c>
      <c r="GH134" s="158" t="s">
        <v>128</v>
      </c>
      <c r="GI134" s="158" t="s">
        <v>128</v>
      </c>
      <c r="GJ134" s="158" t="s">
        <v>128</v>
      </c>
      <c r="GK134" s="158" t="s">
        <v>128</v>
      </c>
      <c r="GL134" s="158" t="s">
        <v>128</v>
      </c>
      <c r="GM134" s="158" t="s">
        <v>128</v>
      </c>
      <c r="GN134" s="158" t="s">
        <v>128</v>
      </c>
      <c r="GO134" s="158" t="s">
        <v>128</v>
      </c>
      <c r="GP134" s="158" t="s">
        <v>128</v>
      </c>
      <c r="GQ134" s="158" t="s">
        <v>128</v>
      </c>
      <c r="GR134" s="158" t="s">
        <v>128</v>
      </c>
      <c r="GS134" s="158" t="s">
        <v>128</v>
      </c>
      <c r="GT134" s="158" t="s">
        <v>128</v>
      </c>
      <c r="GU134" s="158" t="s">
        <v>128</v>
      </c>
      <c r="GV134" s="158" t="s">
        <v>128</v>
      </c>
      <c r="GW134" s="158" t="s">
        <v>128</v>
      </c>
      <c r="GX134" s="158" t="s">
        <v>128</v>
      </c>
      <c r="GY134" s="158" t="s">
        <v>128</v>
      </c>
      <c r="GZ134" s="158" t="s">
        <v>128</v>
      </c>
      <c r="HA134" s="158" t="s">
        <v>128</v>
      </c>
      <c r="HB134" s="158" t="s">
        <v>128</v>
      </c>
      <c r="HC134" s="158" t="s">
        <v>128</v>
      </c>
      <c r="HD134" s="158" t="s">
        <v>128</v>
      </c>
      <c r="HE134" s="158" t="s">
        <v>128</v>
      </c>
      <c r="HF134" s="158" t="s">
        <v>128</v>
      </c>
      <c r="HG134" s="158" t="s">
        <v>128</v>
      </c>
      <c r="HH134" s="158" t="s">
        <v>128</v>
      </c>
      <c r="HI134" s="158" t="s">
        <v>128</v>
      </c>
      <c r="HJ134" s="158" t="s">
        <v>128</v>
      </c>
      <c r="HK134" s="158" t="s">
        <v>128</v>
      </c>
      <c r="HL134" s="158" t="s">
        <v>128</v>
      </c>
      <c r="HM134" s="158" t="s">
        <v>128</v>
      </c>
      <c r="HN134" s="158" t="s">
        <v>128</v>
      </c>
      <c r="HO134" s="158" t="s">
        <v>128</v>
      </c>
      <c r="HP134" s="158" t="s">
        <v>128</v>
      </c>
      <c r="HQ134" s="158" t="s">
        <v>128</v>
      </c>
      <c r="HR134" s="158" t="s">
        <v>128</v>
      </c>
      <c r="HS134" s="158" t="s">
        <v>128</v>
      </c>
      <c r="HT134" s="158" t="s">
        <v>128</v>
      </c>
      <c r="HU134" s="158" t="s">
        <v>128</v>
      </c>
      <c r="HV134" s="158" t="s">
        <v>128</v>
      </c>
      <c r="HW134" s="158" t="s">
        <v>128</v>
      </c>
      <c r="HX134" s="158" t="s">
        <v>128</v>
      </c>
      <c r="HY134" s="158" t="s">
        <v>128</v>
      </c>
      <c r="HZ134" s="158" t="s">
        <v>128</v>
      </c>
      <c r="IA134" s="158" t="s">
        <v>128</v>
      </c>
      <c r="IB134" s="158" t="s">
        <v>128</v>
      </c>
      <c r="IC134" s="158" t="s">
        <v>128</v>
      </c>
      <c r="ID134" s="163">
        <v>2.9000000000000001E-2</v>
      </c>
      <c r="IE134" s="158" t="s">
        <v>523</v>
      </c>
      <c r="IF134" s="158" t="s">
        <v>128</v>
      </c>
      <c r="IG134" s="158" t="s">
        <v>128</v>
      </c>
      <c r="IH134" s="158" t="s">
        <v>128</v>
      </c>
      <c r="II134" s="158" t="s">
        <v>128</v>
      </c>
      <c r="IJ134" s="158" t="s">
        <v>128</v>
      </c>
      <c r="IK134" s="158" t="s">
        <v>128</v>
      </c>
      <c r="IL134" s="158" t="s">
        <v>128</v>
      </c>
      <c r="IM134" s="158" t="s">
        <v>128</v>
      </c>
      <c r="IN134" s="158" t="s">
        <v>128</v>
      </c>
      <c r="IO134" s="158" t="s">
        <v>128</v>
      </c>
      <c r="IP134" s="158" t="s">
        <v>128</v>
      </c>
      <c r="IQ134" s="158" t="s">
        <v>128</v>
      </c>
      <c r="IR134" s="158" t="s">
        <v>128</v>
      </c>
      <c r="IS134" s="158" t="s">
        <v>128</v>
      </c>
      <c r="IT134" s="158" t="s">
        <v>128</v>
      </c>
      <c r="IU134" s="158" t="s">
        <v>128</v>
      </c>
      <c r="IV134" s="158" t="s">
        <v>128</v>
      </c>
      <c r="IW134" s="158" t="s">
        <v>128</v>
      </c>
      <c r="IX134" s="158" t="s">
        <v>128</v>
      </c>
      <c r="IY134" s="158" t="s">
        <v>128</v>
      </c>
      <c r="IZ134" s="158" t="s">
        <v>128</v>
      </c>
      <c r="JA134" s="158" t="s">
        <v>128</v>
      </c>
      <c r="JB134" s="158" t="s">
        <v>128</v>
      </c>
      <c r="JC134" s="158" t="s">
        <v>128</v>
      </c>
      <c r="JD134" s="158" t="s">
        <v>128</v>
      </c>
      <c r="JE134" s="158" t="s">
        <v>128</v>
      </c>
      <c r="JF134" s="158" t="s">
        <v>128</v>
      </c>
      <c r="JG134" s="158" t="s">
        <v>128</v>
      </c>
      <c r="JH134" s="158" t="s">
        <v>128</v>
      </c>
      <c r="JI134" s="158" t="s">
        <v>128</v>
      </c>
      <c r="JJ134" s="158" t="s">
        <v>128</v>
      </c>
      <c r="JK134" s="158" t="s">
        <v>128</v>
      </c>
      <c r="JL134" s="158" t="s">
        <v>128</v>
      </c>
      <c r="JM134" s="158" t="s">
        <v>128</v>
      </c>
      <c r="JN134" s="158" t="s">
        <v>128</v>
      </c>
      <c r="JO134" s="158" t="s">
        <v>128</v>
      </c>
      <c r="JP134" s="158" t="s">
        <v>128</v>
      </c>
      <c r="JQ134" s="158" t="s">
        <v>128</v>
      </c>
      <c r="JR134" s="158" t="s">
        <v>128</v>
      </c>
      <c r="JS134" s="158" t="s">
        <v>128</v>
      </c>
      <c r="JT134" s="158" t="s">
        <v>128</v>
      </c>
      <c r="JU134" s="158" t="s">
        <v>128</v>
      </c>
      <c r="JV134" s="158" t="s">
        <v>128</v>
      </c>
      <c r="JW134" s="158" t="s">
        <v>128</v>
      </c>
      <c r="JX134" s="158" t="s">
        <v>128</v>
      </c>
      <c r="JY134" s="158" t="s">
        <v>128</v>
      </c>
      <c r="JZ134" s="158" t="s">
        <v>128</v>
      </c>
      <c r="KA134" s="158" t="s">
        <v>128</v>
      </c>
      <c r="KB134" s="158" t="s">
        <v>128</v>
      </c>
      <c r="KC134" s="158" t="s">
        <v>128</v>
      </c>
      <c r="KD134" s="158" t="s">
        <v>128</v>
      </c>
      <c r="KE134" s="158" t="s">
        <v>128</v>
      </c>
      <c r="KF134" s="158" t="s">
        <v>128</v>
      </c>
      <c r="KG134" s="158" t="s">
        <v>128</v>
      </c>
      <c r="KH134" s="158" t="s">
        <v>128</v>
      </c>
      <c r="KI134" s="158" t="s">
        <v>128</v>
      </c>
      <c r="KJ134" s="158" t="s">
        <v>128</v>
      </c>
      <c r="KK134" s="158" t="s">
        <v>128</v>
      </c>
      <c r="KL134" s="158" t="s">
        <v>128</v>
      </c>
      <c r="KM134" s="158" t="s">
        <v>128</v>
      </c>
      <c r="KN134" s="158" t="s">
        <v>128</v>
      </c>
      <c r="KO134" s="158" t="s">
        <v>128</v>
      </c>
      <c r="KP134" s="158" t="s">
        <v>128</v>
      </c>
      <c r="KQ134" s="158" t="s">
        <v>128</v>
      </c>
      <c r="KR134" s="158" t="s">
        <v>128</v>
      </c>
      <c r="KS134" s="158" t="s">
        <v>128</v>
      </c>
      <c r="KT134" s="158" t="s">
        <v>128</v>
      </c>
      <c r="KU134" s="158" t="s">
        <v>128</v>
      </c>
      <c r="KV134" s="158" t="s">
        <v>128</v>
      </c>
      <c r="KW134" s="158" t="s">
        <v>128</v>
      </c>
      <c r="KX134" s="158" t="s">
        <v>128</v>
      </c>
      <c r="KY134" s="158" t="s">
        <v>128</v>
      </c>
      <c r="KZ134" s="158" t="s">
        <v>128</v>
      </c>
      <c r="LA134" s="158" t="s">
        <v>128</v>
      </c>
      <c r="LB134" s="158" t="s">
        <v>128</v>
      </c>
      <c r="LC134" s="158" t="s">
        <v>128</v>
      </c>
      <c r="LD134" s="158" t="s">
        <v>128</v>
      </c>
      <c r="LE134" s="158" t="s">
        <v>128</v>
      </c>
      <c r="LF134" s="158" t="s">
        <v>128</v>
      </c>
      <c r="LG134" s="158" t="s">
        <v>128</v>
      </c>
      <c r="LH134" s="158" t="s">
        <v>128</v>
      </c>
      <c r="LI134" s="158" t="s">
        <v>128</v>
      </c>
      <c r="LJ134" s="158" t="s">
        <v>128</v>
      </c>
      <c r="LK134" s="158" t="s">
        <v>128</v>
      </c>
      <c r="LL134" s="158" t="s">
        <v>128</v>
      </c>
      <c r="LM134" s="158" t="s">
        <v>128</v>
      </c>
      <c r="LN134" s="158" t="s">
        <v>128</v>
      </c>
      <c r="LO134" s="158" t="s">
        <v>128</v>
      </c>
      <c r="LP134" s="158" t="s">
        <v>128</v>
      </c>
      <c r="LQ134" s="158" t="s">
        <v>128</v>
      </c>
      <c r="LR134" s="158" t="s">
        <v>128</v>
      </c>
      <c r="LS134" s="158" t="s">
        <v>128</v>
      </c>
      <c r="LT134" s="158" t="s">
        <v>128</v>
      </c>
      <c r="LU134" s="158" t="s">
        <v>128</v>
      </c>
      <c r="LV134" s="158" t="s">
        <v>128</v>
      </c>
      <c r="LW134" s="158" t="s">
        <v>128</v>
      </c>
      <c r="LX134" s="158" t="s">
        <v>128</v>
      </c>
      <c r="LY134" s="158" t="s">
        <v>128</v>
      </c>
      <c r="LZ134" s="158" t="s">
        <v>128</v>
      </c>
      <c r="MA134" s="158" t="s">
        <v>128</v>
      </c>
      <c r="MB134" s="158" t="s">
        <v>128</v>
      </c>
      <c r="MC134" s="158" t="s">
        <v>128</v>
      </c>
      <c r="MD134" s="158" t="s">
        <v>128</v>
      </c>
      <c r="ME134" s="158" t="s">
        <v>128</v>
      </c>
      <c r="MF134" s="158" t="s">
        <v>128</v>
      </c>
      <c r="MG134" s="158" t="s">
        <v>128</v>
      </c>
      <c r="MH134" s="158" t="s">
        <v>128</v>
      </c>
      <c r="MI134" s="158" t="s">
        <v>128</v>
      </c>
      <c r="MJ134" s="158" t="s">
        <v>128</v>
      </c>
      <c r="MK134" s="158" t="s">
        <v>128</v>
      </c>
      <c r="ML134" s="158" t="s">
        <v>128</v>
      </c>
      <c r="MM134" s="158" t="s">
        <v>128</v>
      </c>
      <c r="MN134" s="158" t="s">
        <v>128</v>
      </c>
      <c r="MO134" s="158" t="s">
        <v>128</v>
      </c>
      <c r="MP134" s="158" t="s">
        <v>128</v>
      </c>
      <c r="MQ134" s="158" t="s">
        <v>128</v>
      </c>
      <c r="MR134" s="158" t="s">
        <v>128</v>
      </c>
      <c r="MS134" s="158" t="s">
        <v>128</v>
      </c>
      <c r="MT134" s="158" t="s">
        <v>128</v>
      </c>
      <c r="MU134" s="158" t="s">
        <v>128</v>
      </c>
      <c r="MV134" s="158" t="s">
        <v>128</v>
      </c>
      <c r="MW134" s="158" t="s">
        <v>128</v>
      </c>
      <c r="MX134" s="158" t="s">
        <v>128</v>
      </c>
      <c r="MY134" s="158" t="s">
        <v>128</v>
      </c>
      <c r="MZ134" s="158" t="s">
        <v>128</v>
      </c>
      <c r="NA134" s="158" t="s">
        <v>128</v>
      </c>
      <c r="NB134" s="158" t="s">
        <v>128</v>
      </c>
      <c r="NC134" s="158" t="s">
        <v>128</v>
      </c>
      <c r="ND134" s="158" t="s">
        <v>128</v>
      </c>
      <c r="NE134" s="158" t="s">
        <v>128</v>
      </c>
      <c r="NF134" s="158" t="s">
        <v>128</v>
      </c>
      <c r="NG134" s="158" t="s">
        <v>128</v>
      </c>
      <c r="NH134" s="158" t="s">
        <v>128</v>
      </c>
      <c r="NI134" s="158" t="s">
        <v>128</v>
      </c>
      <c r="NJ134" s="158" t="s">
        <v>128</v>
      </c>
      <c r="NK134" s="158" t="s">
        <v>128</v>
      </c>
      <c r="NL134" s="158" t="s">
        <v>128</v>
      </c>
      <c r="NM134" s="158" t="s">
        <v>128</v>
      </c>
      <c r="NN134" s="158" t="s">
        <v>128</v>
      </c>
      <c r="NO134" s="158" t="s">
        <v>128</v>
      </c>
      <c r="NP134" s="158" t="s">
        <v>128</v>
      </c>
      <c r="NQ134" s="158" t="s">
        <v>128</v>
      </c>
      <c r="NR134" s="158" t="s">
        <v>128</v>
      </c>
      <c r="NS134" s="158" t="s">
        <v>128</v>
      </c>
      <c r="NT134" s="158" t="s">
        <v>128</v>
      </c>
      <c r="NU134" s="158" t="s">
        <v>128</v>
      </c>
      <c r="NV134" s="158" t="s">
        <v>128</v>
      </c>
      <c r="NW134" s="158" t="s">
        <v>128</v>
      </c>
      <c r="NX134" s="158" t="s">
        <v>128</v>
      </c>
      <c r="NY134" s="158" t="s">
        <v>128</v>
      </c>
      <c r="NZ134" s="158" t="s">
        <v>128</v>
      </c>
      <c r="OA134" s="158" t="s">
        <v>128</v>
      </c>
      <c r="OB134" s="158" t="s">
        <v>128</v>
      </c>
      <c r="OC134" s="158" t="s">
        <v>128</v>
      </c>
      <c r="OD134" s="158" t="s">
        <v>128</v>
      </c>
      <c r="OE134" s="170" t="s">
        <v>128</v>
      </c>
      <c r="OF134" s="181"/>
      <c r="OG134" s="113" t="str">
        <f t="shared" ref="OG134:OG197" si="893">IF(AND(OM$3="Unit", OF134=""), "", IF(AND(OM$3="Unit", OF134="-"),"", IF(OM$3="Unit", "kg/GJ delivered", IF(AND(S134&lt;&gt;"", S134&lt;&gt;"-", R134="-"),"", IF($H134="","", IF(R134="nd", "",IF(R134="&lt;n.a.&gt;", "", IF(S134="#/MJ", "", IF(S134="kg/GJ delivered",R134,IF(S134="g/MJ delivered",R134,IF(S134="kg/MJ delivered",R134*1000,IF(S134="mg/MJ delivered",R134/1000,IF(S134="g/kg",((R134)*(1/$I134)*(1/$H134)),IF(S134="mg/kg",((R134/1000)*(1/$I134)*(1/$H134)),IF(S134="mg/MJ delivered",R134/1000,IF(S134="-","","Error"))))))))))))))))</f>
        <v/>
      </c>
      <c r="OH134" s="66" t="str">
        <f t="shared" ref="OH134:OH197" si="894">IF(AND(ON$3="Unit", OG134=""), "", IF(AND(ON$3="Unit", OG134="-"),"", IF(ON$3="Unit", "kg/GJ delivered", IF(AND(T134&lt;&gt;"", T134&lt;&gt;"-", S134="-"),"", IF($H134="","", IF(S134="nd", "",IF(S134="&lt;n.a.&gt;", "", IF(T134="#/MJ", "", IF(T134="kg/GJ delivered",S134,IF(T134="g/MJ delivered",S134,IF(T134="kg/MJ delivered",S134*1000,IF(T134="mg/MJ delivered",S134/1000,IF(T134="g/kg",((S134)*(1/$I134)*(1/$H134)),IF(T134="mg/kg",((S134/1000)*(1/$I134)*(1/$H134)),IF(T134="mg/MJ delivered",S134/1000,IF(T134="-","","Error"))))))))))))))))</f>
        <v/>
      </c>
      <c r="OI134" s="66" t="str">
        <f t="shared" ref="OI134:OI197" si="895">IF(AND(OO$3="Unit", OH134=""), "", IF(AND(OO$3="Unit", OH134="-"),"", IF(OO$3="Unit", "kg/GJ delivered", IF(AND(U134&lt;&gt;"", U134&lt;&gt;"-", T134="-"),"", IF($H134="","", IF(T134="nd", "",IF(T134="&lt;n.a.&gt;", "", IF(U134="#/MJ", "", IF(U134="kg/GJ delivered",T134,IF(U134="g/MJ delivered",T134,IF(U134="kg/MJ delivered",T134*1000,IF(U134="mg/MJ delivered",T134/1000,IF(U134="g/kg",((T134)*(1/$I134)*(1/$H134)),IF(U134="mg/kg",((T134/1000)*(1/$I134)*(1/$H134)),IF(U134="mg/MJ delivered",T134/1000,IF(U134="-","","Error"))))))))))))))))</f>
        <v/>
      </c>
      <c r="OJ134" s="66" t="str">
        <f t="shared" ref="OJ134:OJ197" si="896">IF(AND(OP$3="Unit", OI134=""), "", IF(AND(OP$3="Unit", OI134="-"),"", IF(OP$3="Unit", "kg/GJ delivered", IF(AND(V134&lt;&gt;"", V134&lt;&gt;"-", U134="-"),"", IF($H134="","", IF(U134="nd", "",IF(U134="&lt;n.a.&gt;", "", IF(V134="#/MJ", "", IF(V134="kg/GJ delivered",U134,IF(V134="g/MJ delivered",U134,IF(V134="kg/MJ delivered",U134*1000,IF(V134="mg/MJ delivered",U134/1000,IF(V134="g/kg",((U134)*(1/$I134)*(1/$H134)),IF(V134="mg/kg",((U134/1000)*(1/$I134)*(1/$H134)),IF(V134="mg/MJ delivered",U134/1000,IF(V134="-","","Error"))))))))))))))))</f>
        <v/>
      </c>
      <c r="OK134" s="66" t="str">
        <f t="shared" ref="OK134:OK197" si="897">IF(AND(OQ$3="Unit", OJ134=""), "", IF(AND(OQ$3="Unit", OJ134="-"),"", IF(OQ$3="Unit", "kg/GJ delivered", IF(AND(W134&lt;&gt;"", W134&lt;&gt;"-", V134="-"),"", IF($H134="","", IF(V134="nd", "",IF(V134="&lt;n.a.&gt;", "", IF(W134="#/MJ", "", IF(W134="kg/GJ delivered",V134,IF(W134="g/MJ delivered",V134,IF(W134="kg/MJ delivered",V134*1000,IF(W134="mg/MJ delivered",V134/1000,IF(W134="g/kg",((V134)*(1/$I134)*(1/$H134)),IF(W134="mg/kg",((V134/1000)*(1/$I134)*(1/$H134)),IF(W134="mg/MJ delivered",V134/1000,IF(W134="-","","Error"))))))))))))))))</f>
        <v/>
      </c>
      <c r="OL134" s="66" t="str">
        <f t="shared" ref="OL134:OL197" si="898">IF(AND(OR$3="Unit", OK134=""), "", IF(AND(OR$3="Unit", OK134="-"),"", IF(OR$3="Unit", "kg/GJ delivered", IF(AND(X134&lt;&gt;"", X134&lt;&gt;"-", W134="-"),"", IF($H134="","", IF(W134="nd", "",IF(W134="&lt;n.a.&gt;", "", IF(X134="#/MJ", "", IF(X134="kg/GJ delivered",W134,IF(X134="g/MJ delivered",W134,IF(X134="kg/MJ delivered",W134*1000,IF(X134="mg/MJ delivered",W134/1000,IF(X134="g/kg",((W134)*(1/$I134)*(1/$H134)),IF(X134="mg/kg",((W134/1000)*(1/$I134)*(1/$H134)),IF(X134="mg/MJ delivered",W134/1000,IF(X134="-","","Error"))))))))))))))))</f>
        <v/>
      </c>
      <c r="OM134" s="66" t="str">
        <f t="shared" ref="OM134:OM197" si="899">IF(AND(OS$3="Unit", OL134=""), "", IF(AND(OS$3="Unit", OL134="-"),"", IF(OS$3="Unit", "kg/GJ delivered", IF(AND(Y134&lt;&gt;"", Y134&lt;&gt;"-", X134="-"),"", IF($H134="","", IF(X134="nd", "",IF(X134="&lt;n.a.&gt;", "", IF(Y134="#/MJ", "", IF(Y134="kg/GJ delivered",X134,IF(Y134="g/MJ delivered",X134,IF(Y134="kg/MJ delivered",X134*1000,IF(Y134="mg/MJ delivered",X134/1000,IF(Y134="g/kg",((X134)*(1/$I134)*(1/$H134)),IF(Y134="mg/kg",((X134/1000)*(1/$I134)*(1/$H134)),IF(Y134="mg/MJ delivered",X134/1000,IF(Y134="-","","Error"))))))))))))))))</f>
        <v/>
      </c>
      <c r="ON134" s="66" t="str">
        <f t="shared" ref="ON134:ON197" si="900">IF(AND(OT$3="Unit", OM134=""), "", IF(AND(OT$3="Unit", OM134="-"),"", IF(OT$3="Unit", "kg/GJ delivered", IF(AND(Z134&lt;&gt;"", Z134&lt;&gt;"-", Y134="-"),"", IF($H134="","", IF(Y134="nd", "",IF(Y134="&lt;n.a.&gt;", "", IF(Z134="#/MJ", "", IF(Z134="kg/GJ delivered",Y134,IF(Z134="g/MJ delivered",Y134,IF(Z134="kg/MJ delivered",Y134*1000,IF(Z134="mg/MJ delivered",Y134/1000,IF(Z134="g/kg",((Y134)*(1/$I134)*(1/$H134)),IF(Z134="mg/kg",((Y134/1000)*(1/$I134)*(1/$H134)),IF(Z134="mg/MJ delivered",Y134/1000,IF(Z134="-","","Error"))))))))))))))))</f>
        <v/>
      </c>
      <c r="OO134" s="66" t="str">
        <f t="shared" ref="OO134:OO197" si="901">IF(AND(OU$3="Unit", ON134=""), "", IF(AND(OU$3="Unit", ON134="-"),"", IF(OU$3="Unit", "kg/GJ delivered", IF(AND(AA134&lt;&gt;"", AA134&lt;&gt;"-", Z134="-"),"", IF($H134="","", IF(Z134="nd", "",IF(Z134="&lt;n.a.&gt;", "", IF(AA134="#/MJ", "", IF(AA134="kg/GJ delivered",Z134,IF(AA134="g/MJ delivered",Z134,IF(AA134="kg/MJ delivered",Z134*1000,IF(AA134="mg/MJ delivered",Z134/1000,IF(AA134="g/kg",((Z134)*(1/$I134)*(1/$H134)),IF(AA134="mg/kg",((Z134/1000)*(1/$I134)*(1/$H134)),IF(AA134="mg/MJ delivered",Z134/1000,IF(AA134="-","","Error"))))))))))))))))</f>
        <v/>
      </c>
      <c r="OP134" s="66" t="str">
        <f t="shared" ref="OP134:OP197" si="902">IF(AND(OV$3="Unit", OO134=""), "", IF(AND(OV$3="Unit", OO134="-"),"", IF(OV$3="Unit", "kg/GJ delivered", IF(AND(AB134&lt;&gt;"", AB134&lt;&gt;"-", AA134="-"),"", IF($H134="","", IF(AA134="nd", "",IF(AA134="&lt;n.a.&gt;", "", IF(AB134="#/MJ", "", IF(AB134="kg/GJ delivered",AA134,IF(AB134="g/MJ delivered",AA134,IF(AB134="kg/MJ delivered",AA134*1000,IF(AB134="mg/MJ delivered",AA134/1000,IF(AB134="g/kg",((AA134)*(1/$I134)*(1/$H134)),IF(AB134="mg/kg",((AA134/1000)*(1/$I134)*(1/$H134)),IF(AB134="mg/MJ delivered",AA134/1000,IF(AB134="-","","Error"))))))))))))))))</f>
        <v/>
      </c>
      <c r="OQ134" s="66" t="str">
        <f t="shared" ref="OQ134:OQ197" si="903">IF(AND(OW$3="Unit", OP134=""), "", IF(AND(OW$3="Unit", OP134="-"),"", IF(OW$3="Unit", "kg/GJ delivered", IF(AND(AC134&lt;&gt;"", AC134&lt;&gt;"-", AB134="-"),"", IF($H134="","", IF(AB134="nd", "",IF(AB134="&lt;n.a.&gt;", "", IF(AC134="#/MJ", "", IF(AC134="kg/GJ delivered",AB134,IF(AC134="g/MJ delivered",AB134,IF(AC134="kg/MJ delivered",AB134*1000,IF(AC134="mg/MJ delivered",AB134/1000,IF(AC134="g/kg",((AB134)*(1/$I134)*(1/$H134)),IF(AC134="mg/kg",((AB134/1000)*(1/$I134)*(1/$H134)),IF(AC134="mg/MJ delivered",AB134/1000,IF(AC134="-","","Error"))))))))))))))))</f>
        <v/>
      </c>
      <c r="OR134" s="66" t="str">
        <f t="shared" ref="OR134:OR197" si="904">IF(AND(OX$3="Unit", OQ134=""), "", IF(AND(OX$3="Unit", OQ134="-"),"", IF(OX$3="Unit", "kg/GJ delivered", IF(AND(AD134&lt;&gt;"", AD134&lt;&gt;"-", AC134="-"),"", IF($H134="","", IF(AC134="nd", "",IF(AC134="&lt;n.a.&gt;", "", IF(AD134="#/MJ", "", IF(AD134="kg/GJ delivered",AC134,IF(AD134="g/MJ delivered",AC134,IF(AD134="kg/MJ delivered",AC134*1000,IF(AD134="mg/MJ delivered",AC134/1000,IF(AD134="g/kg",((AC134)*(1/$I134)*(1/$H134)),IF(AD134="mg/kg",((AC134/1000)*(1/$I134)*(1/$H134)),IF(AD134="mg/MJ delivered",AC134/1000,IF(AD134="-","","Error"))))))))))))))))</f>
        <v/>
      </c>
      <c r="OS134" s="66" t="str">
        <f t="shared" ref="OS134:OS197" si="905">IF(AND(OY$3="Unit", OR134=""), "", IF(AND(OY$3="Unit", OR134="-"),"", IF(OY$3="Unit", "kg/GJ delivered", IF(AND(AE134&lt;&gt;"", AE134&lt;&gt;"-", AD134="-"),"", IF($H134="","", IF(AD134="nd", "",IF(AD134="&lt;n.a.&gt;", "", IF(AE134="#/MJ", "", IF(AE134="kg/GJ delivered",AD134,IF(AE134="g/MJ delivered",AD134,IF(AE134="kg/MJ delivered",AD134*1000,IF(AE134="mg/MJ delivered",AD134/1000,IF(AE134="g/kg",((AD134)*(1/$I134)*(1/$H134)),IF(AE134="mg/kg",((AD134/1000)*(1/$I134)*(1/$H134)),IF(AE134="mg/MJ delivered",AD134/1000,IF(AE134="-","","Error"))))))))))))))))</f>
        <v/>
      </c>
      <c r="OT134" s="66" t="str">
        <f t="shared" ref="OT134:OT197" si="906">IF(AND(OZ$3="Unit", OS134=""), "", IF(AND(OZ$3="Unit", OS134="-"),"", IF(OZ$3="Unit", "kg/GJ delivered", IF(AND(AF134&lt;&gt;"", AF134&lt;&gt;"-", AE134="-"),"", IF($H134="","", IF(AE134="nd", "",IF(AE134="&lt;n.a.&gt;", "", IF(AF134="#/MJ", "", IF(AF134="kg/GJ delivered",AE134,IF(AF134="g/MJ delivered",AE134,IF(AF134="kg/MJ delivered",AE134*1000,IF(AF134="mg/MJ delivered",AE134/1000,IF(AF134="g/kg",((AE134)*(1/$I134)*(1/$H134)),IF(AF134="mg/kg",((AE134/1000)*(1/$I134)*(1/$H134)),IF(AF134="mg/MJ delivered",AE134/1000,IF(AF134="-","","Error"))))))))))))))))</f>
        <v/>
      </c>
      <c r="OU134" s="66" t="str">
        <f t="shared" ref="OU134:OU197" si="907">IF(AND(PA$3="Unit", OT134=""), "", IF(AND(PA$3="Unit", OT134="-"),"", IF(PA$3="Unit", "kg/GJ delivered", IF(AND(AG134&lt;&gt;"", AG134&lt;&gt;"-", AF134="-"),"", IF($H134="","", IF(AF134="nd", "",IF(AF134="&lt;n.a.&gt;", "", IF(AG134="#/MJ", "", IF(AG134="kg/GJ delivered",AF134,IF(AG134="g/MJ delivered",AF134,IF(AG134="kg/MJ delivered",AF134*1000,IF(AG134="mg/MJ delivered",AF134/1000,IF(AG134="g/kg",((AF134)*(1/$I134)*(1/$H134)),IF(AG134="mg/kg",((AF134/1000)*(1/$I134)*(1/$H134)),IF(AG134="mg/MJ delivered",AF134/1000,IF(AG134="-","","Error"))))))))))))))))</f>
        <v/>
      </c>
      <c r="OV134" s="66" t="str">
        <f t="shared" ref="OV134:OV197" si="908">IF(AND(PB$3="Unit", OU134=""), "", IF(AND(PB$3="Unit", OU134="-"),"", IF(PB$3="Unit", "kg/GJ delivered", IF(AND(AH134&lt;&gt;"", AH134&lt;&gt;"-", AG134="-"),"", IF($H134="","", IF(AG134="nd", "",IF(AG134="&lt;n.a.&gt;", "", IF(AH134="#/MJ", "", IF(AH134="kg/GJ delivered",AG134,IF(AH134="g/MJ delivered",AG134,IF(AH134="kg/MJ delivered",AG134*1000,IF(AH134="mg/MJ delivered",AG134/1000,IF(AH134="g/kg",((AG134)*(1/$I134)*(1/$H134)),IF(AH134="mg/kg",((AG134/1000)*(1/$I134)*(1/$H134)),IF(AH134="mg/MJ delivered",AG134/1000,IF(AH134="-","","Error"))))))))))))))))</f>
        <v/>
      </c>
      <c r="OW134" s="66" t="str">
        <f t="shared" ref="OW134:OW197" si="909">IF(AND(PC$3="Unit", OV134=""), "", IF(AND(PC$3="Unit", OV134="-"),"", IF(PC$3="Unit", "kg/GJ delivered", IF(AND(AI134&lt;&gt;"", AI134&lt;&gt;"-", AH134="-"),"", IF($H134="","", IF(AH134="nd", "",IF(AH134="&lt;n.a.&gt;", "", IF(AI134="#/MJ", "", IF(AI134="kg/GJ delivered",AH134,IF(AI134="g/MJ delivered",AH134,IF(AI134="kg/MJ delivered",AH134*1000,IF(AI134="mg/MJ delivered",AH134/1000,IF(AI134="g/kg",((AH134)*(1/$I134)*(1/$H134)),IF(AI134="mg/kg",((AH134/1000)*(1/$I134)*(1/$H134)),IF(AI134="mg/MJ delivered",AH134/1000,IF(AI134="-","","Error"))))))))))))))))</f>
        <v/>
      </c>
      <c r="OX134" s="66" t="str">
        <f t="shared" ref="OX134:OX197" si="910">IF(AND(PD$3="Unit", OW134=""), "", IF(AND(PD$3="Unit", OW134="-"),"", IF(PD$3="Unit", "kg/GJ delivered", IF(AND(AJ134&lt;&gt;"", AJ134&lt;&gt;"-", AI134="-"),"", IF($H134="","", IF(AI134="nd", "",IF(AI134="&lt;n.a.&gt;", "", IF(AJ134="#/MJ", "", IF(AJ134="kg/GJ delivered",AI134,IF(AJ134="g/MJ delivered",AI134,IF(AJ134="kg/MJ delivered",AI134*1000,IF(AJ134="mg/MJ delivered",AI134/1000,IF(AJ134="g/kg",((AI134)*(1/$I134)*(1/$H134)),IF(AJ134="mg/kg",((AI134/1000)*(1/$I134)*(1/$H134)),IF(AJ134="mg/MJ delivered",AI134/1000,IF(AJ134="-","","Error"))))))))))))))))</f>
        <v/>
      </c>
      <c r="OY134" s="126">
        <f t="shared" ref="OY134:OY197" si="911">IF(AND(PE$3="Unit", OX134=""), "", IF(AND(PE$3="Unit", OX134="-"),"", IF(PE$3="Unit", "kg/GJ delivered", IF(AND(AK134&lt;&gt;"", AK134&lt;&gt;"-", AJ134="-"),"", IF($H134="","", IF(AJ134="nd", "",IF(AJ134="&lt;n.a.&gt;", "", IF(AK134="#/MJ", "", IF(AK134="kg/GJ delivered",AJ134,IF(AK134="g/MJ delivered",AJ134,IF(AK134="kg/MJ delivered",AJ134*1000,IF(AK134="mg/MJ delivered",AJ134/1000,IF(AK134="g/kg",((AJ134)*(1/$I134)*(1/$H134)),IF(AK134="mg/kg",((AJ134/1000)*(1/$I134)*(1/$H134)),IF(AK134="mg/MJ delivered",AJ134/1000,IF(AK134="-","","Error"))))))))))))))))</f>
        <v>0.36153435178899251</v>
      </c>
      <c r="OZ134" s="66" t="str">
        <f t="shared" ref="OZ134:OZ197" si="912">IF(AND(PF$3="Unit", OY134=""), "", IF(AND(PF$3="Unit", OY134="-"),"", IF(PF$3="Unit", "kg/GJ delivered", IF(AND(AL134&lt;&gt;"", AL134&lt;&gt;"-", AK134="-"),"", IF($H134="","", IF(AK134="nd", "",IF(AK134="&lt;n.a.&gt;", "", IF(AL134="#/MJ", "", IF(AL134="kg/GJ delivered",AK134,IF(AL134="g/MJ delivered",AK134,IF(AL134="kg/MJ delivered",AK134*1000,IF(AL134="mg/MJ delivered",AK134/1000,IF(AL134="g/kg",((AK134)*(1/$I134)*(1/$H134)),IF(AL134="mg/kg",((AK134/1000)*(1/$I134)*(1/$H134)),IF(AL134="mg/MJ delivered",AK134/1000,IF(AL134="-","","Error"))))))))))))))))</f>
        <v>kg/GJ delivered</v>
      </c>
      <c r="PA134" s="126">
        <f t="shared" ref="PA134:PA197" si="913">IF(AND(PG$3="Unit", OZ134=""), "", IF(AND(PG$3="Unit", OZ134="-"),"", IF(PG$3="Unit", "kg/GJ delivered", IF(AND(AM134&lt;&gt;"", AM134&lt;&gt;"-", AL134="-"),"", IF($H134="","", IF(AL134="nd", "",IF(AL134="&lt;n.a.&gt;", "", IF(AM134="#/MJ", "", IF(AM134="kg/GJ delivered",AL134,IF(AM134="g/MJ delivered",AL134,IF(AM134="kg/MJ delivered",AL134*1000,IF(AM134="mg/MJ delivered",AL134/1000,IF(AM134="g/kg",((AL134)*(1/$I134)*(1/$H134)),IF(AM134="mg/kg",((AL134/1000)*(1/$I134)*(1/$H134)),IF(AM134="mg/MJ delivered",AL134/1000,IF(AM134="-","","Error"))))))))))))))))</f>
        <v>0.14532263160145778</v>
      </c>
      <c r="PB134" s="66" t="str">
        <f t="shared" ref="PB134:PB197" si="914">IF(AND(PH$3="Unit", PA134=""), "", IF(AND(PH$3="Unit", PA134="-"),"", IF(PH$3="Unit", "kg/GJ delivered", IF(AND(AN134&lt;&gt;"", AN134&lt;&gt;"-", AM134="-"),"", IF($H134="","", IF(AM134="nd", "",IF(AM134="&lt;n.a.&gt;", "", IF(AN134="#/MJ", "", IF(AN134="kg/GJ delivered",AM134,IF(AN134="g/MJ delivered",AM134,IF(AN134="kg/MJ delivered",AM134*1000,IF(AN134="mg/MJ delivered",AM134/1000,IF(AN134="g/kg",((AM134)*(1/$I134)*(1/$H134)),IF(AN134="mg/kg",((AM134/1000)*(1/$I134)*(1/$H134)),IF(AN134="mg/MJ delivered",AM134/1000,IF(AN134="-","","Error"))))))))))))))))</f>
        <v>kg/GJ delivered</v>
      </c>
      <c r="PC134" s="160">
        <f t="shared" ref="PC134:PC197" si="915">IF(AND(PI$3="Unit", PB134=""), "", IF(AND(PI$3="Unit", PB134="-"),"", IF(PI$3="Unit", "kg/GJ delivered", IF(AND(AO134&lt;&gt;"", AO134&lt;&gt;"-", AN134="-"),"", IF($H134="","", IF(AN134="nd", "",IF(AN134="&lt;n.a.&gt;", "", IF(AO134="#/MJ", "", IF(AO134="kg/GJ delivered",AN134,IF(AO134="g/MJ delivered",AN134,IF(AO134="kg/MJ delivered",AN134*1000,IF(AO134="mg/MJ delivered",AN134/1000,IF(AO134="g/kg",((AN134)*(1/$I134)*(1/$H134)),IF(AO134="mg/kg",((AN134/1000)*(1/$I134)*(1/$H134)),IF(AO134="mg/MJ delivered",AN134/1000,IF(AO134="-","","Error"))))))))))))))))</f>
        <v>2.2448211385591036E-3</v>
      </c>
      <c r="PD134" s="66" t="str">
        <f t="shared" ref="PD134:PD197" si="916">IF(AND(PJ$3="Unit", PC134=""), "", IF(AND(PJ$3="Unit", PC134="-"),"", IF(PJ$3="Unit", "kg/GJ delivered", IF(AND(AP134&lt;&gt;"", AP134&lt;&gt;"-", AO134="-"),"", IF($H134="","", IF(AO134="nd", "",IF(AO134="&lt;n.a.&gt;", "", IF(AP134="#/MJ", "", IF(AP134="kg/GJ delivered",AO134,IF(AP134="g/MJ delivered",AO134,IF(AP134="kg/MJ delivered",AO134*1000,IF(AP134="mg/MJ delivered",AO134/1000,IF(AP134="g/kg",((AO134)*(1/$I134)*(1/$H134)),IF(AP134="mg/kg",((AO134/1000)*(1/$I134)*(1/$H134)),IF(AP134="mg/MJ delivered",AO134/1000,IF(AP134="-","","Error"))))))))))))))))</f>
        <v>kg/GJ delivered</v>
      </c>
      <c r="PE134" s="66" t="str">
        <f t="shared" ref="PE134:PE197" si="917">IF(AND(PK$3="Unit", PD134=""), "", IF(AND(PK$3="Unit", PD134="-"),"", IF(PK$3="Unit", "kg/GJ delivered", IF(AND(AQ134&lt;&gt;"", AQ134&lt;&gt;"-", AP134="-"),"", IF($H134="","", IF(AP134="nd", "",IF(AP134="&lt;n.a.&gt;", "", IF(AQ134="#/MJ", "", IF(AQ134="kg/GJ delivered",AP134,IF(AQ134="g/MJ delivered",AP134,IF(AQ134="kg/MJ delivered",AP134*1000,IF(AQ134="mg/MJ delivered",AP134/1000,IF(AQ134="g/kg",((AP134)*(1/$I134)*(1/$H134)),IF(AQ134="mg/kg",((AP134/1000)*(1/$I134)*(1/$H134)),IF(AQ134="mg/MJ delivered",AP134/1000,IF(AQ134="-","","Error"))))))))))))))))</f>
        <v/>
      </c>
      <c r="PF134" s="66" t="str">
        <f t="shared" ref="PF134:PF197" si="918">IF(AND(PL$3="Unit", PE134=""), "", IF(AND(PL$3="Unit", PE134="-"),"", IF(PL$3="Unit", "kg/GJ delivered", IF(AND(AR134&lt;&gt;"", AR134&lt;&gt;"-", AQ134="-"),"", IF($H134="","", IF(AQ134="nd", "",IF(AQ134="&lt;n.a.&gt;", "", IF(AR134="#/MJ", "", IF(AR134="kg/GJ delivered",AQ134,IF(AR134="g/MJ delivered",AQ134,IF(AR134="kg/MJ delivered",AQ134*1000,IF(AR134="mg/MJ delivered",AQ134/1000,IF(AR134="g/kg",((AQ134)*(1/$I134)*(1/$H134)),IF(AR134="mg/kg",((AQ134/1000)*(1/$I134)*(1/$H134)),IF(AR134="mg/MJ delivered",AQ134/1000,IF(AR134="-","","Error"))))))))))))))))</f>
        <v/>
      </c>
      <c r="PG134" s="66" t="str">
        <f t="shared" ref="PG134:PG197" si="919">IF(AND(PM$3="Unit", PF134=""), "", IF(AND(PM$3="Unit", PF134="-"),"", IF(PM$3="Unit", "kg/GJ delivered", IF(AND(AS134&lt;&gt;"", AS134&lt;&gt;"-", AR134="-"),"", IF($H134="","", IF(AR134="nd", "",IF(AR134="&lt;n.a.&gt;", "", IF(AS134="#/MJ", "", IF(AS134="kg/GJ delivered",AR134,IF(AS134="g/MJ delivered",AR134,IF(AS134="kg/MJ delivered",AR134*1000,IF(AS134="mg/MJ delivered",AR134/1000,IF(AS134="g/kg",((AR134)*(1/$I134)*(1/$H134)),IF(AS134="mg/kg",((AR134/1000)*(1/$I134)*(1/$H134)),IF(AS134="mg/MJ delivered",AR134/1000,IF(AS134="-","","Error"))))))))))))))))</f>
        <v/>
      </c>
      <c r="PH134" s="66" t="str">
        <f t="shared" ref="PH134:PH197" si="920">IF(AND(PN$3="Unit", PG134=""), "", IF(AND(PN$3="Unit", PG134="-"),"", IF(PN$3="Unit", "kg/GJ delivered", IF(AND(AT134&lt;&gt;"", AT134&lt;&gt;"-", AS134="-"),"", IF($H134="","", IF(AS134="nd", "",IF(AS134="&lt;n.a.&gt;", "", IF(AT134="#/MJ", "", IF(AT134="kg/GJ delivered",AS134,IF(AT134="g/MJ delivered",AS134,IF(AT134="kg/MJ delivered",AS134*1000,IF(AT134="mg/MJ delivered",AS134/1000,IF(AT134="g/kg",((AS134)*(1/$I134)*(1/$H134)),IF(AT134="mg/kg",((AS134/1000)*(1/$I134)*(1/$H134)),IF(AT134="mg/MJ delivered",AS134/1000,IF(AT134="-","","Error"))))))))))))))))</f>
        <v/>
      </c>
      <c r="PI134" s="66" t="str">
        <f t="shared" ref="PI134:PI197" si="921">IF(AND(PO$3="Unit", PH134=""), "", IF(AND(PO$3="Unit", PH134="-"),"", IF(PO$3="Unit", "kg/GJ delivered", IF(AND(AU134&lt;&gt;"", AU134&lt;&gt;"-", AT134="-"),"", IF($H134="","", IF(AT134="nd", "",IF(AT134="&lt;n.a.&gt;", "", IF(AU134="#/MJ", "", IF(AU134="kg/GJ delivered",AT134,IF(AU134="g/MJ delivered",AT134,IF(AU134="kg/MJ delivered",AT134*1000,IF(AU134="mg/MJ delivered",AT134/1000,IF(AU134="g/kg",((AT134)*(1/$I134)*(1/$H134)),IF(AU134="mg/kg",((AT134/1000)*(1/$I134)*(1/$H134)),IF(AU134="mg/MJ delivered",AT134/1000,IF(AU134="-","","Error"))))))))))))))))</f>
        <v/>
      </c>
      <c r="PJ134" s="66" t="str">
        <f t="shared" ref="PJ134:PJ197" si="922">IF(AND(PP$3="Unit", PI134=""), "", IF(AND(PP$3="Unit", PI134="-"),"", IF(PP$3="Unit", "kg/GJ delivered", IF(AND(AV134&lt;&gt;"", AV134&lt;&gt;"-", AU134="-"),"", IF($H134="","", IF(AU134="nd", "",IF(AU134="&lt;n.a.&gt;", "", IF(AV134="#/MJ", "", IF(AV134="kg/GJ delivered",AU134,IF(AV134="g/MJ delivered",AU134,IF(AV134="kg/MJ delivered",AU134*1000,IF(AV134="mg/MJ delivered",AU134/1000,IF(AV134="g/kg",((AU134)*(1/$I134)*(1/$H134)),IF(AV134="mg/kg",((AU134/1000)*(1/$I134)*(1/$H134)),IF(AV134="mg/MJ delivered",AU134/1000,IF(AV134="-","","Error"))))))))))))))))</f>
        <v/>
      </c>
      <c r="PK134" s="66" t="str">
        <f t="shared" ref="PK134:PK197" si="923">IF(AND(PQ$3="Unit", PJ134=""), "", IF(AND(PQ$3="Unit", PJ134="-"),"", IF(PQ$3="Unit", "kg/GJ delivered", IF(AND(AW134&lt;&gt;"", AW134&lt;&gt;"-", AV134="-"),"", IF($H134="","", IF(AV134="nd", "",IF(AV134="&lt;n.a.&gt;", "", IF(AW134="#/MJ", "", IF(AW134="kg/GJ delivered",AV134,IF(AW134="g/MJ delivered",AV134,IF(AW134="kg/MJ delivered",AV134*1000,IF(AW134="mg/MJ delivered",AV134/1000,IF(AW134="g/kg",((AV134)*(1/$I134)*(1/$H134)),IF(AW134="mg/kg",((AV134/1000)*(1/$I134)*(1/$H134)),IF(AW134="mg/MJ delivered",AV134/1000,IF(AW134="-","","Error"))))))))))))))))</f>
        <v/>
      </c>
      <c r="PL134" s="66" t="str">
        <f t="shared" ref="PL134:PL197" si="924">IF(AND(PR$3="Unit", PK134=""), "", IF(AND(PR$3="Unit", PK134="-"),"", IF(PR$3="Unit", "kg/GJ delivered", IF(AND(AX134&lt;&gt;"", AX134&lt;&gt;"-", AW134="-"),"", IF($H134="","", IF(AW134="nd", "",IF(AW134="&lt;n.a.&gt;", "", IF(AX134="#/MJ", "", IF(AX134="kg/GJ delivered",AW134,IF(AX134="g/MJ delivered",AW134,IF(AX134="kg/MJ delivered",AW134*1000,IF(AX134="mg/MJ delivered",AW134/1000,IF(AX134="g/kg",((AW134)*(1/$I134)*(1/$H134)),IF(AX134="mg/kg",((AW134/1000)*(1/$I134)*(1/$H134)),IF(AX134="mg/MJ delivered",AW134/1000,IF(AX134="-","","Error"))))))))))))))))</f>
        <v/>
      </c>
      <c r="PM134" s="66" t="str">
        <f t="shared" ref="PM134:PM197" si="925">IF(AND(PS$3="Unit", PL134=""), "", IF(AND(PS$3="Unit", PL134="-"),"", IF(PS$3="Unit", "kg/GJ delivered", IF(AND(AY134&lt;&gt;"", AY134&lt;&gt;"-", AX134="-"),"", IF($H134="","", IF(AX134="nd", "",IF(AX134="&lt;n.a.&gt;", "", IF(AY134="#/MJ", "", IF(AY134="kg/GJ delivered",AX134,IF(AY134="g/MJ delivered",AX134,IF(AY134="kg/MJ delivered",AX134*1000,IF(AY134="mg/MJ delivered",AX134/1000,IF(AY134="g/kg",((AX134)*(1/$I134)*(1/$H134)),IF(AY134="mg/kg",((AX134/1000)*(1/$I134)*(1/$H134)),IF(AY134="mg/MJ delivered",AX134/1000,IF(AY134="-","","Error"))))))))))))))))</f>
        <v/>
      </c>
      <c r="PN134" s="66" t="str">
        <f t="shared" ref="PN134:PN197" si="926">IF(AND(PT$3="Unit", PM134=""), "", IF(AND(PT$3="Unit", PM134="-"),"", IF(PT$3="Unit", "kg/GJ delivered", IF(AND(AZ134&lt;&gt;"", AZ134&lt;&gt;"-", AY134="-"),"", IF($H134="","", IF(AY134="nd", "",IF(AY134="&lt;n.a.&gt;", "", IF(AZ134="#/MJ", "", IF(AZ134="kg/GJ delivered",AY134,IF(AZ134="g/MJ delivered",AY134,IF(AZ134="kg/MJ delivered",AY134*1000,IF(AZ134="mg/MJ delivered",AY134/1000,IF(AZ134="g/kg",((AY134)*(1/$I134)*(1/$H134)),IF(AZ134="mg/kg",((AY134/1000)*(1/$I134)*(1/$H134)),IF(AZ134="mg/MJ delivered",AY134/1000,IF(AZ134="-","","Error"))))))))))))))))</f>
        <v/>
      </c>
      <c r="PO134" s="66" t="str">
        <f t="shared" ref="PO134:PO197" si="927">IF(AND(PU$3="Unit", PN134=""), "", IF(AND(PU$3="Unit", PN134="-"),"", IF(PU$3="Unit", "kg/GJ delivered", IF(AND(BA134&lt;&gt;"", BA134&lt;&gt;"-", AZ134="-"),"", IF($H134="","", IF(AZ134="nd", "",IF(AZ134="&lt;n.a.&gt;", "", IF(BA134="#/MJ", "", IF(BA134="kg/GJ delivered",AZ134,IF(BA134="g/MJ delivered",AZ134,IF(BA134="kg/MJ delivered",AZ134*1000,IF(BA134="mg/MJ delivered",AZ134/1000,IF(BA134="g/kg",((AZ134)*(1/$I134)*(1/$H134)),IF(BA134="mg/kg",((AZ134/1000)*(1/$I134)*(1/$H134)),IF(BA134="mg/MJ delivered",AZ134/1000,IF(BA134="-","","Error"))))))))))))))))</f>
        <v/>
      </c>
      <c r="PP134" s="66" t="str">
        <f t="shared" ref="PP134:PP197" si="928">IF(AND(PV$3="Unit", PO134=""), "", IF(AND(PV$3="Unit", PO134="-"),"", IF(PV$3="Unit", "kg/GJ delivered", IF(AND(BB134&lt;&gt;"", BB134&lt;&gt;"-", BA134="-"),"", IF($H134="","", IF(BA134="nd", "",IF(BA134="&lt;n.a.&gt;", "", IF(BB134="#/MJ", "", IF(BB134="kg/GJ delivered",BA134,IF(BB134="g/MJ delivered",BA134,IF(BB134="kg/MJ delivered",BA134*1000,IF(BB134="mg/MJ delivered",BA134/1000,IF(BB134="g/kg",((BA134)*(1/$I134)*(1/$H134)),IF(BB134="mg/kg",((BA134/1000)*(1/$I134)*(1/$H134)),IF(BB134="mg/MJ delivered",BA134/1000,IF(BB134="-","","Error"))))))))))))))))</f>
        <v/>
      </c>
      <c r="PQ134" s="66" t="str">
        <f t="shared" ref="PQ134:PQ197" si="929">IF(AND(PW$3="Unit", PP134=""), "", IF(AND(PW$3="Unit", PP134="-"),"", IF(PW$3="Unit", "kg/GJ delivered", IF(AND(BC134&lt;&gt;"", BC134&lt;&gt;"-", BB134="-"),"", IF($H134="","", IF(BB134="nd", "",IF(BB134="&lt;n.a.&gt;", "", IF(BC134="#/MJ", "", IF(BC134="kg/GJ delivered",BB134,IF(BC134="g/MJ delivered",BB134,IF(BC134="kg/MJ delivered",BB134*1000,IF(BC134="mg/MJ delivered",BB134/1000,IF(BC134="g/kg",((BB134)*(1/$I134)*(1/$H134)),IF(BC134="mg/kg",((BB134/1000)*(1/$I134)*(1/$H134)),IF(BC134="mg/MJ delivered",BB134/1000,IF(BC134="-","","Error"))))))))))))))))</f>
        <v/>
      </c>
      <c r="PR134" s="66" t="str">
        <f t="shared" ref="PR134:PR197" si="930">IF(AND(PX$3="Unit", PQ134=""), "", IF(AND(PX$3="Unit", PQ134="-"),"", IF(PX$3="Unit", "kg/GJ delivered", IF(AND(BD134&lt;&gt;"", BD134&lt;&gt;"-", BC134="-"),"", IF($H134="","", IF(BC134="nd", "",IF(BC134="&lt;n.a.&gt;", "", IF(BD134="#/MJ", "", IF(BD134="kg/GJ delivered",BC134,IF(BD134="g/MJ delivered",BC134,IF(BD134="kg/MJ delivered",BC134*1000,IF(BD134="mg/MJ delivered",BC134/1000,IF(BD134="g/kg",((BC134)*(1/$I134)*(1/$H134)),IF(BD134="mg/kg",((BC134/1000)*(1/$I134)*(1/$H134)),IF(BD134="mg/MJ delivered",BC134/1000,IF(BD134="-","","Error"))))))))))))))))</f>
        <v/>
      </c>
      <c r="PS134" s="66" t="str">
        <f t="shared" ref="PS134:PS197" si="931">IF(AND(PY$3="Unit", PR134=""), "", IF(AND(PY$3="Unit", PR134="-"),"", IF(PY$3="Unit", "kg/GJ delivered", IF(AND(BE134&lt;&gt;"", BE134&lt;&gt;"-", BD134="-"),"", IF($H134="","", IF(BD134="nd", "",IF(BD134="&lt;n.a.&gt;", "", IF(BE134="#/MJ", "", IF(BE134="kg/GJ delivered",BD134,IF(BE134="g/MJ delivered",BD134,IF(BE134="kg/MJ delivered",BD134*1000,IF(BE134="mg/MJ delivered",BD134/1000,IF(BE134="g/kg",((BD134)*(1/$I134)*(1/$H134)),IF(BE134="mg/kg",((BD134/1000)*(1/$I134)*(1/$H134)),IF(BE134="mg/MJ delivered",BD134/1000,IF(BE134="-","","Error"))))))))))))))))</f>
        <v/>
      </c>
      <c r="PT134" s="66" t="str">
        <f t="shared" ref="PT134:PT197" si="932">IF(AND(PZ$3="Unit", PS134=""), "", IF(AND(PZ$3="Unit", PS134="-"),"", IF(PZ$3="Unit", "kg/GJ delivered", IF(AND(BF134&lt;&gt;"", BF134&lt;&gt;"-", BE134="-"),"", IF($H134="","", IF(BE134="nd", "",IF(BE134="&lt;n.a.&gt;", "", IF(BF134="#/MJ", "", IF(BF134="kg/GJ delivered",BE134,IF(BF134="g/MJ delivered",BE134,IF(BF134="kg/MJ delivered",BE134*1000,IF(BF134="mg/MJ delivered",BE134/1000,IF(BF134="g/kg",((BE134)*(1/$I134)*(1/$H134)),IF(BF134="mg/kg",((BE134/1000)*(1/$I134)*(1/$H134)),IF(BF134="mg/MJ delivered",BE134/1000,IF(BF134="-","","Error"))))))))))))))))</f>
        <v/>
      </c>
      <c r="PU134" s="66" t="str">
        <f t="shared" ref="PU134:PU197" si="933">IF(AND(QA$3="Unit", PT134=""), "", IF(AND(QA$3="Unit", PT134="-"),"", IF(QA$3="Unit", "kg/GJ delivered", IF(AND(BG134&lt;&gt;"", BG134&lt;&gt;"-", BF134="-"),"", IF($H134="","", IF(BF134="nd", "",IF(BF134="&lt;n.a.&gt;", "", IF(BG134="#/MJ", "", IF(BG134="kg/GJ delivered",BF134,IF(BG134="g/MJ delivered",BF134,IF(BG134="kg/MJ delivered",BF134*1000,IF(BG134="mg/MJ delivered",BF134/1000,IF(BG134="g/kg",((BF134)*(1/$I134)*(1/$H134)),IF(BG134="mg/kg",((BF134/1000)*(1/$I134)*(1/$H134)),IF(BG134="mg/MJ delivered",BF134/1000,IF(BG134="-","","Error"))))))))))))))))</f>
        <v/>
      </c>
      <c r="PV134" s="66" t="str">
        <f t="shared" ref="PV134:PV197" si="934">IF(AND(QB$3="Unit", PU134=""), "", IF(AND(QB$3="Unit", PU134="-"),"", IF(QB$3="Unit", "kg/GJ delivered", IF(AND(BH134&lt;&gt;"", BH134&lt;&gt;"-", BG134="-"),"", IF($H134="","", IF(BG134="nd", "",IF(BG134="&lt;n.a.&gt;", "", IF(BH134="#/MJ", "", IF(BH134="kg/GJ delivered",BG134,IF(BH134="g/MJ delivered",BG134,IF(BH134="kg/MJ delivered",BG134*1000,IF(BH134="mg/MJ delivered",BG134/1000,IF(BH134="g/kg",((BG134)*(1/$I134)*(1/$H134)),IF(BH134="mg/kg",((BG134/1000)*(1/$I134)*(1/$H134)),IF(BH134="mg/MJ delivered",BG134/1000,IF(BH134="-","","Error"))))))))))))))))</f>
        <v/>
      </c>
      <c r="PW134" s="66" t="str">
        <f t="shared" ref="PW134:PW197" si="935">IF(AND(QC$3="Unit", PV134=""), "", IF(AND(QC$3="Unit", PV134="-"),"", IF(QC$3="Unit", "kg/GJ delivered", IF(AND(BI134&lt;&gt;"", BI134&lt;&gt;"-", BH134="-"),"", IF($H134="","", IF(BH134="nd", "",IF(BH134="&lt;n.a.&gt;", "", IF(BI134="#/MJ", "", IF(BI134="kg/GJ delivered",BH134,IF(BI134="g/MJ delivered",BH134,IF(BI134="kg/MJ delivered",BH134*1000,IF(BI134="mg/MJ delivered",BH134/1000,IF(BI134="g/kg",((BH134)*(1/$I134)*(1/$H134)),IF(BI134="mg/kg",((BH134/1000)*(1/$I134)*(1/$H134)),IF(BI134="mg/MJ delivered",BH134/1000,IF(BI134="-","","Error"))))))))))))))))</f>
        <v/>
      </c>
      <c r="PX134" s="66" t="str">
        <f t="shared" ref="PX134:PX197" si="936">IF(AND(QD$3="Unit", PW134=""), "", IF(AND(QD$3="Unit", PW134="-"),"", IF(QD$3="Unit", "kg/GJ delivered", IF(AND(BJ134&lt;&gt;"", BJ134&lt;&gt;"-", BI134="-"),"", IF($H134="","", IF(BI134="nd", "",IF(BI134="&lt;n.a.&gt;", "", IF(BJ134="#/MJ", "", IF(BJ134="kg/GJ delivered",BI134,IF(BJ134="g/MJ delivered",BI134,IF(BJ134="kg/MJ delivered",BI134*1000,IF(BJ134="mg/MJ delivered",BI134/1000,IF(BJ134="g/kg",((BI134)*(1/$I134)*(1/$H134)),IF(BJ134="mg/kg",((BI134/1000)*(1/$I134)*(1/$H134)),IF(BJ134="mg/MJ delivered",BI134/1000,IF(BJ134="-","","Error"))))))))))))))))</f>
        <v/>
      </c>
      <c r="PY134" s="66" t="str">
        <f t="shared" ref="PY134:PY197" si="937">IF(AND(QE$3="Unit", PX134=""), "", IF(AND(QE$3="Unit", PX134="-"),"", IF(QE$3="Unit", "kg/GJ delivered", IF(AND(BK134&lt;&gt;"", BK134&lt;&gt;"-", BJ134="-"),"", IF($H134="","", IF(BJ134="nd", "",IF(BJ134="&lt;n.a.&gt;", "", IF(BK134="#/MJ", "", IF(BK134="kg/GJ delivered",BJ134,IF(BK134="g/MJ delivered",BJ134,IF(BK134="kg/MJ delivered",BJ134*1000,IF(BK134="mg/MJ delivered",BJ134/1000,IF(BK134="g/kg",((BJ134)*(1/$I134)*(1/$H134)),IF(BK134="mg/kg",((BJ134/1000)*(1/$I134)*(1/$H134)),IF(BK134="mg/MJ delivered",BJ134/1000,IF(BK134="-","","Error"))))))))))))))))</f>
        <v/>
      </c>
      <c r="PZ134" s="66" t="str">
        <f t="shared" ref="PZ134:PZ197" si="938">IF(AND(QF$3="Unit", PY134=""), "", IF(AND(QF$3="Unit", PY134="-"),"", IF(QF$3="Unit", "kg/GJ delivered", IF(AND(BL134&lt;&gt;"", BL134&lt;&gt;"-", BK134="-"),"", IF($H134="","", IF(BK134="nd", "",IF(BK134="&lt;n.a.&gt;", "", IF(BL134="#/MJ", "", IF(BL134="kg/GJ delivered",BK134,IF(BL134="g/MJ delivered",BK134,IF(BL134="kg/MJ delivered",BK134*1000,IF(BL134="mg/MJ delivered",BK134/1000,IF(BL134="g/kg",((BK134)*(1/$I134)*(1/$H134)),IF(BL134="mg/kg",((BK134/1000)*(1/$I134)*(1/$H134)),IF(BL134="mg/MJ delivered",BK134/1000,IF(BL134="-","","Error"))))))))))))))))</f>
        <v/>
      </c>
      <c r="QA134" s="66" t="str">
        <f t="shared" ref="QA134:QA197" si="939">IF(AND(QG$3="Unit", PZ134=""), "", IF(AND(QG$3="Unit", PZ134="-"),"", IF(QG$3="Unit", "kg/GJ delivered", IF(AND(BM134&lt;&gt;"", BM134&lt;&gt;"-", BL134="-"),"", IF($H134="","", IF(BL134="nd", "",IF(BL134="&lt;n.a.&gt;", "", IF(BM134="#/MJ", "", IF(BM134="kg/GJ delivered",BL134,IF(BM134="g/MJ delivered",BL134,IF(BM134="kg/MJ delivered",BL134*1000,IF(BM134="mg/MJ delivered",BL134/1000,IF(BM134="g/kg",((BL134)*(1/$I134)*(1/$H134)),IF(BM134="mg/kg",((BL134/1000)*(1/$I134)*(1/$H134)),IF(BM134="mg/MJ delivered",BL134/1000,IF(BM134="-","","Error"))))))))))))))))</f>
        <v/>
      </c>
      <c r="QB134" s="66" t="str">
        <f t="shared" ref="QB134:QB197" si="940">IF(AND(QH$3="Unit", QA134=""), "", IF(AND(QH$3="Unit", QA134="-"),"", IF(QH$3="Unit", "kg/GJ delivered", IF(AND(BN134&lt;&gt;"", BN134&lt;&gt;"-", BM134="-"),"", IF($H134="","", IF(BM134="nd", "",IF(BM134="&lt;n.a.&gt;", "", IF(BN134="#/MJ", "", IF(BN134="kg/GJ delivered",BM134,IF(BN134="g/MJ delivered",BM134,IF(BN134="kg/MJ delivered",BM134*1000,IF(BN134="mg/MJ delivered",BM134/1000,IF(BN134="g/kg",((BM134)*(1/$I134)*(1/$H134)),IF(BN134="mg/kg",((BM134/1000)*(1/$I134)*(1/$H134)),IF(BN134="mg/MJ delivered",BM134/1000,IF(BN134="-","","Error"))))))))))))))))</f>
        <v/>
      </c>
      <c r="QC134" s="66" t="str">
        <f t="shared" ref="QC134:QC197" si="941">IF(AND(QI$3="Unit", QB134=""), "", IF(AND(QI$3="Unit", QB134="-"),"", IF(QI$3="Unit", "kg/GJ delivered", IF(AND(BO134&lt;&gt;"", BO134&lt;&gt;"-", BN134="-"),"", IF($H134="","", IF(BN134="nd", "",IF(BN134="&lt;n.a.&gt;", "", IF(BO134="#/MJ", "", IF(BO134="kg/GJ delivered",BN134,IF(BO134="g/MJ delivered",BN134,IF(BO134="kg/MJ delivered",BN134*1000,IF(BO134="mg/MJ delivered",BN134/1000,IF(BO134="g/kg",((BN134)*(1/$I134)*(1/$H134)),IF(BO134="mg/kg",((BN134/1000)*(1/$I134)*(1/$H134)),IF(BO134="mg/MJ delivered",BN134/1000,IF(BO134="-","","Error"))))))))))))))))</f>
        <v/>
      </c>
      <c r="QD134" s="66" t="str">
        <f t="shared" ref="QD134:QD197" si="942">IF(AND(QJ$3="Unit", QC134=""), "", IF(AND(QJ$3="Unit", QC134="-"),"", IF(QJ$3="Unit", "kg/GJ delivered", IF(AND(BP134&lt;&gt;"", BP134&lt;&gt;"-", BO134="-"),"", IF($H134="","", IF(BO134="nd", "",IF(BO134="&lt;n.a.&gt;", "", IF(BP134="#/MJ", "", IF(BP134="kg/GJ delivered",BO134,IF(BP134="g/MJ delivered",BO134,IF(BP134="kg/MJ delivered",BO134*1000,IF(BP134="mg/MJ delivered",BO134/1000,IF(BP134="g/kg",((BO134)*(1/$I134)*(1/$H134)),IF(BP134="mg/kg",((BO134/1000)*(1/$I134)*(1/$H134)),IF(BP134="mg/MJ delivered",BO134/1000,IF(BP134="-","","Error"))))))))))))))))</f>
        <v/>
      </c>
      <c r="QE134" s="66" t="str">
        <f t="shared" ref="QE134:QE197" si="943">IF(AND(QK$3="Unit", QD134=""), "", IF(AND(QK$3="Unit", QD134="-"),"", IF(QK$3="Unit", "kg/GJ delivered", IF(AND(BQ134&lt;&gt;"", BQ134&lt;&gt;"-", BP134="-"),"", IF($H134="","", IF(BP134="nd", "",IF(BP134="&lt;n.a.&gt;", "", IF(BQ134="#/MJ", "", IF(BQ134="kg/GJ delivered",BP134,IF(BQ134="g/MJ delivered",BP134,IF(BQ134="kg/MJ delivered",BP134*1000,IF(BQ134="mg/MJ delivered",BP134/1000,IF(BQ134="g/kg",((BP134)*(1/$I134)*(1/$H134)),IF(BQ134="mg/kg",((BP134/1000)*(1/$I134)*(1/$H134)),IF(BQ134="mg/MJ delivered",BP134/1000,IF(BQ134="-","","Error"))))))))))))))))</f>
        <v/>
      </c>
      <c r="QF134" s="66" t="str">
        <f t="shared" ref="QF134:QF197" si="944">IF(AND(QL$3="Unit", QE134=""), "", IF(AND(QL$3="Unit", QE134="-"),"", IF(QL$3="Unit", "kg/GJ delivered", IF(AND(BR134&lt;&gt;"", BR134&lt;&gt;"-", BQ134="-"),"", IF($H134="","", IF(BQ134="nd", "",IF(BQ134="&lt;n.a.&gt;", "", IF(BR134="#/MJ", "", IF(BR134="kg/GJ delivered",BQ134,IF(BR134="g/MJ delivered",BQ134,IF(BR134="kg/MJ delivered",BQ134*1000,IF(BR134="mg/MJ delivered",BQ134/1000,IF(BR134="g/kg",((BQ134)*(1/$I134)*(1/$H134)),IF(BR134="mg/kg",((BQ134/1000)*(1/$I134)*(1/$H134)),IF(BR134="mg/MJ delivered",BQ134/1000,IF(BR134="-","","Error"))))))))))))))))</f>
        <v/>
      </c>
      <c r="QG134" s="66" t="str">
        <f t="shared" ref="QG134:QG197" si="945">IF(AND(QM$3="Unit", QF134=""), "", IF(AND(QM$3="Unit", QF134="-"),"", IF(QM$3="Unit", "kg/GJ delivered", IF(AND(BS134&lt;&gt;"", BS134&lt;&gt;"-", BR134="-"),"", IF($H134="","", IF(BR134="nd", "",IF(BR134="&lt;n.a.&gt;", "", IF(BS134="#/MJ", "", IF(BS134="kg/GJ delivered",BR134,IF(BS134="g/MJ delivered",BR134,IF(BS134="kg/MJ delivered",BR134*1000,IF(BS134="mg/MJ delivered",BR134/1000,IF(BS134="g/kg",((BR134)*(1/$I134)*(1/$H134)),IF(BS134="mg/kg",((BR134/1000)*(1/$I134)*(1/$H134)),IF(BS134="mg/MJ delivered",BR134/1000,IF(BS134="-","","Error"))))))))))))))))</f>
        <v/>
      </c>
      <c r="QH134" s="66" t="str">
        <f t="shared" ref="QH134:QH197" si="946">IF(AND(QN$3="Unit", QG134=""), "", IF(AND(QN$3="Unit", QG134="-"),"", IF(QN$3="Unit", "kg/GJ delivered", IF(AND(BT134&lt;&gt;"", BT134&lt;&gt;"-", BS134="-"),"", IF($H134="","", IF(BS134="nd", "",IF(BS134="&lt;n.a.&gt;", "", IF(BT134="#/MJ", "", IF(BT134="kg/GJ delivered",BS134,IF(BT134="g/MJ delivered",BS134,IF(BT134="kg/MJ delivered",BS134*1000,IF(BT134="mg/MJ delivered",BS134/1000,IF(BT134="g/kg",((BS134)*(1/$I134)*(1/$H134)),IF(BT134="mg/kg",((BS134/1000)*(1/$I134)*(1/$H134)),IF(BT134="mg/MJ delivered",BS134/1000,IF(BT134="-","","Error"))))))))))))))))</f>
        <v/>
      </c>
      <c r="QI134" s="66" t="str">
        <f t="shared" ref="QI134:QI197" si="947">IF(AND(QO$3="Unit", QH134=""), "", IF(AND(QO$3="Unit", QH134="-"),"", IF(QO$3="Unit", "kg/GJ delivered", IF(AND(BU134&lt;&gt;"", BU134&lt;&gt;"-", BT134="-"),"", IF($H134="","", IF(BT134="nd", "",IF(BT134="&lt;n.a.&gt;", "", IF(BU134="#/MJ", "", IF(BU134="kg/GJ delivered",BT134,IF(BU134="g/MJ delivered",BT134,IF(BU134="kg/MJ delivered",BT134*1000,IF(BU134="mg/MJ delivered",BT134/1000,IF(BU134="g/kg",((BT134)*(1/$I134)*(1/$H134)),IF(BU134="mg/kg",((BT134/1000)*(1/$I134)*(1/$H134)),IF(BU134="mg/MJ delivered",BT134/1000,IF(BU134="-","","Error"))))))))))))))))</f>
        <v/>
      </c>
      <c r="QJ134" s="66" t="str">
        <f t="shared" ref="QJ134:QJ197" si="948">IF(AND(QP$3="Unit", QI134=""), "", IF(AND(QP$3="Unit", QI134="-"),"", IF(QP$3="Unit", "kg/GJ delivered", IF(AND(BV134&lt;&gt;"", BV134&lt;&gt;"-", BU134="-"),"", IF($H134="","", IF(BU134="nd", "",IF(BU134="&lt;n.a.&gt;", "", IF(BV134="#/MJ", "", IF(BV134="kg/GJ delivered",BU134,IF(BV134="g/MJ delivered",BU134,IF(BV134="kg/MJ delivered",BU134*1000,IF(BV134="mg/MJ delivered",BU134/1000,IF(BV134="g/kg",((BU134)*(1/$I134)*(1/$H134)),IF(BV134="mg/kg",((BU134/1000)*(1/$I134)*(1/$H134)),IF(BV134="mg/MJ delivered",BU134/1000,IF(BV134="-","","Error"))))))))))))))))</f>
        <v/>
      </c>
      <c r="QK134" s="66" t="str">
        <f t="shared" ref="QK134:QK197" si="949">IF(AND(QQ$3="Unit", QJ134=""), "", IF(AND(QQ$3="Unit", QJ134="-"),"", IF(QQ$3="Unit", "kg/GJ delivered", IF(AND(BW134&lt;&gt;"", BW134&lt;&gt;"-", BV134="-"),"", IF($H134="","", IF(BV134="nd", "",IF(BV134="&lt;n.a.&gt;", "", IF(BW134="#/MJ", "", IF(BW134="kg/GJ delivered",BV134,IF(BW134="g/MJ delivered",BV134,IF(BW134="kg/MJ delivered",BV134*1000,IF(BW134="mg/MJ delivered",BV134/1000,IF(BW134="g/kg",((BV134)*(1/$I134)*(1/$H134)),IF(BW134="mg/kg",((BV134/1000)*(1/$I134)*(1/$H134)),IF(BW134="mg/MJ delivered",BV134/1000,IF(BW134="-","","Error"))))))))))))))))</f>
        <v/>
      </c>
      <c r="QL134" s="66" t="str">
        <f t="shared" ref="QL134:QL197" si="950">IF(AND(QR$3="Unit", QK134=""), "", IF(AND(QR$3="Unit", QK134="-"),"", IF(QR$3="Unit", "kg/GJ delivered", IF(AND(BX134&lt;&gt;"", BX134&lt;&gt;"-", BW134="-"),"", IF($H134="","", IF(BW134="nd", "",IF(BW134="&lt;n.a.&gt;", "", IF(BX134="#/MJ", "", IF(BX134="kg/GJ delivered",BW134,IF(BX134="g/MJ delivered",BW134,IF(BX134="kg/MJ delivered",BW134*1000,IF(BX134="mg/MJ delivered",BW134/1000,IF(BX134="g/kg",((BW134)*(1/$I134)*(1/$H134)),IF(BX134="mg/kg",((BW134/1000)*(1/$I134)*(1/$H134)),IF(BX134="mg/MJ delivered",BW134/1000,IF(BX134="-","","Error"))))))))))))))))</f>
        <v/>
      </c>
      <c r="QM134" s="66" t="str">
        <f t="shared" ref="QM134:QM197" si="951">IF(AND(QS$3="Unit", QL134=""), "", IF(AND(QS$3="Unit", QL134="-"),"", IF(QS$3="Unit", "kg/GJ delivered", IF(AND(BY134&lt;&gt;"", BY134&lt;&gt;"-", BX134="-"),"", IF($H134="","", IF(BX134="nd", "",IF(BX134="&lt;n.a.&gt;", "", IF(BY134="#/MJ", "", IF(BY134="kg/GJ delivered",BX134,IF(BY134="g/MJ delivered",BX134,IF(BY134="kg/MJ delivered",BX134*1000,IF(BY134="mg/MJ delivered",BX134/1000,IF(BY134="g/kg",((BX134)*(1/$I134)*(1/$H134)),IF(BY134="mg/kg",((BX134/1000)*(1/$I134)*(1/$H134)),IF(BY134="mg/MJ delivered",BX134/1000,IF(BY134="-","","Error"))))))))))))))))</f>
        <v/>
      </c>
      <c r="QN134" s="66" t="str">
        <f t="shared" ref="QN134:QN197" si="952">IF(AND(QT$3="Unit", QM134=""), "", IF(AND(QT$3="Unit", QM134="-"),"", IF(QT$3="Unit", "kg/GJ delivered", IF(AND(BZ134&lt;&gt;"", BZ134&lt;&gt;"-", BY134="-"),"", IF($H134="","", IF(BY134="nd", "",IF(BY134="&lt;n.a.&gt;", "", IF(BZ134="#/MJ", "", IF(BZ134="kg/GJ delivered",BY134,IF(BZ134="g/MJ delivered",BY134,IF(BZ134="kg/MJ delivered",BY134*1000,IF(BZ134="mg/MJ delivered",BY134/1000,IF(BZ134="g/kg",((BY134)*(1/$I134)*(1/$H134)),IF(BZ134="mg/kg",((BY134/1000)*(1/$I134)*(1/$H134)),IF(BZ134="mg/MJ delivered",BY134/1000,IF(BZ134="-","","Error"))))))))))))))))</f>
        <v/>
      </c>
      <c r="QO134" s="66" t="str">
        <f t="shared" ref="QO134:QO197" si="953">IF(AND(QU$3="Unit", QN134=""), "", IF(AND(QU$3="Unit", QN134="-"),"", IF(QU$3="Unit", "kg/GJ delivered", IF(AND(CA134&lt;&gt;"", CA134&lt;&gt;"-", BZ134="-"),"", IF($H134="","", IF(BZ134="nd", "",IF(BZ134="&lt;n.a.&gt;", "", IF(CA134="#/MJ", "", IF(CA134="kg/GJ delivered",BZ134,IF(CA134="g/MJ delivered",BZ134,IF(CA134="kg/MJ delivered",BZ134*1000,IF(CA134="mg/MJ delivered",BZ134/1000,IF(CA134="g/kg",((BZ134)*(1/$I134)*(1/$H134)),IF(CA134="mg/kg",((BZ134/1000)*(1/$I134)*(1/$H134)),IF(CA134="mg/MJ delivered",BZ134/1000,IF(CA134="-","","Error"))))))))))))))))</f>
        <v/>
      </c>
      <c r="QP134" s="66" t="str">
        <f t="shared" ref="QP134:QP197" si="954">IF(AND(QV$3="Unit", QO134=""), "", IF(AND(QV$3="Unit", QO134="-"),"", IF(QV$3="Unit", "kg/GJ delivered", IF(AND(CB134&lt;&gt;"", CB134&lt;&gt;"-", CA134="-"),"", IF($H134="","", IF(CA134="nd", "",IF(CA134="&lt;n.a.&gt;", "", IF(CB134="#/MJ", "", IF(CB134="kg/GJ delivered",CA134,IF(CB134="g/MJ delivered",CA134,IF(CB134="kg/MJ delivered",CA134*1000,IF(CB134="mg/MJ delivered",CA134/1000,IF(CB134="g/kg",((CA134)*(1/$I134)*(1/$H134)),IF(CB134="mg/kg",((CA134/1000)*(1/$I134)*(1/$H134)),IF(CB134="mg/MJ delivered",CA134/1000,IF(CB134="-","","Error"))))))))))))))))</f>
        <v/>
      </c>
      <c r="QQ134" s="66" t="str">
        <f t="shared" ref="QQ134:QQ197" si="955">IF(AND(QW$3="Unit", QP134=""), "", IF(AND(QW$3="Unit", QP134="-"),"", IF(QW$3="Unit", "kg/GJ delivered", IF(AND(CC134&lt;&gt;"", CC134&lt;&gt;"-", CB134="-"),"", IF($H134="","", IF(CB134="nd", "",IF(CB134="&lt;n.a.&gt;", "", IF(CC134="#/MJ", "", IF(CC134="kg/GJ delivered",CB134,IF(CC134="g/MJ delivered",CB134,IF(CC134="kg/MJ delivered",CB134*1000,IF(CC134="mg/MJ delivered",CB134/1000,IF(CC134="g/kg",((CB134)*(1/$I134)*(1/$H134)),IF(CC134="mg/kg",((CB134/1000)*(1/$I134)*(1/$H134)),IF(CC134="mg/MJ delivered",CB134/1000,IF(CC134="-","","Error"))))))))))))))))</f>
        <v/>
      </c>
      <c r="QR134" s="66" t="str">
        <f t="shared" ref="QR134:QR197" si="956">IF(AND(QX$3="Unit", QQ134=""), "", IF(AND(QX$3="Unit", QQ134="-"),"", IF(QX$3="Unit", "kg/GJ delivered", IF(AND(CD134&lt;&gt;"", CD134&lt;&gt;"-", CC134="-"),"", IF($H134="","", IF(CC134="nd", "",IF(CC134="&lt;n.a.&gt;", "", IF(CD134="#/MJ", "", IF(CD134="kg/GJ delivered",CC134,IF(CD134="g/MJ delivered",CC134,IF(CD134="kg/MJ delivered",CC134*1000,IF(CD134="mg/MJ delivered",CC134/1000,IF(CD134="g/kg",((CC134)*(1/$I134)*(1/$H134)),IF(CD134="mg/kg",((CC134/1000)*(1/$I134)*(1/$H134)),IF(CD134="mg/MJ delivered",CC134/1000,IF(CD134="-","","Error"))))))))))))))))</f>
        <v/>
      </c>
      <c r="QS134" s="66" t="str">
        <f t="shared" ref="QS134:QS197" si="957">IF(AND(QY$3="Unit", QR134=""), "", IF(AND(QY$3="Unit", QR134="-"),"", IF(QY$3="Unit", "kg/GJ delivered", IF(AND(CE134&lt;&gt;"", CE134&lt;&gt;"-", CD134="-"),"", IF($H134="","", IF(CD134="nd", "",IF(CD134="&lt;n.a.&gt;", "", IF(CE134="#/MJ", "", IF(CE134="kg/GJ delivered",CD134,IF(CE134="g/MJ delivered",CD134,IF(CE134="kg/MJ delivered",CD134*1000,IF(CE134="mg/MJ delivered",CD134/1000,IF(CE134="g/kg",((CD134)*(1/$I134)*(1/$H134)),IF(CE134="mg/kg",((CD134/1000)*(1/$I134)*(1/$H134)),IF(CE134="mg/MJ delivered",CD134/1000,IF(CE134="-","","Error"))))))))))))))))</f>
        <v/>
      </c>
      <c r="QT134" s="66" t="str">
        <f t="shared" ref="QT134:QT197" si="958">IF(AND(QZ$3="Unit", QS134=""), "", IF(AND(QZ$3="Unit", QS134="-"),"", IF(QZ$3="Unit", "kg/GJ delivered", IF(AND(CF134&lt;&gt;"", CF134&lt;&gt;"-", CE134="-"),"", IF($H134="","", IF(CE134="nd", "",IF(CE134="&lt;n.a.&gt;", "", IF(CF134="#/MJ", "", IF(CF134="kg/GJ delivered",CE134,IF(CF134="g/MJ delivered",CE134,IF(CF134="kg/MJ delivered",CE134*1000,IF(CF134="mg/MJ delivered",CE134/1000,IF(CF134="g/kg",((CE134)*(1/$I134)*(1/$H134)),IF(CF134="mg/kg",((CE134/1000)*(1/$I134)*(1/$H134)),IF(CF134="mg/MJ delivered",CE134/1000,IF(CF134="-","","Error"))))))))))))))))</f>
        <v/>
      </c>
      <c r="QU134" s="66" t="str">
        <f t="shared" ref="QU134:QU197" si="959">IF(AND(RA$3="Unit", QT134=""), "", IF(AND(RA$3="Unit", QT134="-"),"", IF(RA$3="Unit", "kg/GJ delivered", IF(AND(CG134&lt;&gt;"", CG134&lt;&gt;"-", CF134="-"),"", IF($H134="","", IF(CF134="nd", "",IF(CF134="&lt;n.a.&gt;", "", IF(CG134="#/MJ", "", IF(CG134="kg/GJ delivered",CF134,IF(CG134="g/MJ delivered",CF134,IF(CG134="kg/MJ delivered",CF134*1000,IF(CG134="mg/MJ delivered",CF134/1000,IF(CG134="g/kg",((CF134)*(1/$I134)*(1/$H134)),IF(CG134="mg/kg",((CF134/1000)*(1/$I134)*(1/$H134)),IF(CG134="mg/MJ delivered",CF134/1000,IF(CG134="-","","Error"))))))))))))))))</f>
        <v/>
      </c>
      <c r="QV134" s="66" t="str">
        <f t="shared" ref="QV134:QV197" si="960">IF(AND(RB$3="Unit", QU134=""), "", IF(AND(RB$3="Unit", QU134="-"),"", IF(RB$3="Unit", "kg/GJ delivered", IF(AND(CH134&lt;&gt;"", CH134&lt;&gt;"-", CG134="-"),"", IF($H134="","", IF(CG134="nd", "",IF(CG134="&lt;n.a.&gt;", "", IF(CH134="#/MJ", "", IF(CH134="kg/GJ delivered",CG134,IF(CH134="g/MJ delivered",CG134,IF(CH134="kg/MJ delivered",CG134*1000,IF(CH134="mg/MJ delivered",CG134/1000,IF(CH134="g/kg",((CG134)*(1/$I134)*(1/$H134)),IF(CH134="mg/kg",((CG134/1000)*(1/$I134)*(1/$H134)),IF(CH134="mg/MJ delivered",CG134/1000,IF(CH134="-","","Error"))))))))))))))))</f>
        <v/>
      </c>
      <c r="QW134" s="66" t="str">
        <f t="shared" ref="QW134:QW197" si="961">IF(AND(RC$3="Unit", QV134=""), "", IF(AND(RC$3="Unit", QV134="-"),"", IF(RC$3="Unit", "kg/GJ delivered", IF(AND(CI134&lt;&gt;"", CI134&lt;&gt;"-", CH134="-"),"", IF($H134="","", IF(CH134="nd", "",IF(CH134="&lt;n.a.&gt;", "", IF(CI134="#/MJ", "", IF(CI134="kg/GJ delivered",CH134,IF(CI134="g/MJ delivered",CH134,IF(CI134="kg/MJ delivered",CH134*1000,IF(CI134="mg/MJ delivered",CH134/1000,IF(CI134="g/kg",((CH134)*(1/$I134)*(1/$H134)),IF(CI134="mg/kg",((CH134/1000)*(1/$I134)*(1/$H134)),IF(CI134="mg/MJ delivered",CH134/1000,IF(CI134="-","","Error"))))))))))))))))</f>
        <v/>
      </c>
      <c r="QX134" s="66" t="str">
        <f t="shared" ref="QX134:QX197" si="962">IF(AND(RD$3="Unit", QW134=""), "", IF(AND(RD$3="Unit", QW134="-"),"", IF(RD$3="Unit", "kg/GJ delivered", IF(AND(CJ134&lt;&gt;"", CJ134&lt;&gt;"-", CI134="-"),"", IF($H134="","", IF(CI134="nd", "",IF(CI134="&lt;n.a.&gt;", "", IF(CJ134="#/MJ", "", IF(CJ134="kg/GJ delivered",CI134,IF(CJ134="g/MJ delivered",CI134,IF(CJ134="kg/MJ delivered",CI134*1000,IF(CJ134="mg/MJ delivered",CI134/1000,IF(CJ134="g/kg",((CI134)*(1/$I134)*(1/$H134)),IF(CJ134="mg/kg",((CI134/1000)*(1/$I134)*(1/$H134)),IF(CJ134="mg/MJ delivered",CI134/1000,IF(CJ134="-","","Error"))))))))))))))))</f>
        <v/>
      </c>
      <c r="QY134" s="66" t="str">
        <f t="shared" ref="QY134:QY197" si="963">IF(AND(RE$3="Unit", QX134=""), "", IF(AND(RE$3="Unit", QX134="-"),"", IF(RE$3="Unit", "kg/GJ delivered", IF(AND(CK134&lt;&gt;"", CK134&lt;&gt;"-", CJ134="-"),"", IF($H134="","", IF(CJ134="nd", "",IF(CJ134="&lt;n.a.&gt;", "", IF(CK134="#/MJ", "", IF(CK134="kg/GJ delivered",CJ134,IF(CK134="g/MJ delivered",CJ134,IF(CK134="kg/MJ delivered",CJ134*1000,IF(CK134="mg/MJ delivered",CJ134/1000,IF(CK134="g/kg",((CJ134)*(1/$I134)*(1/$H134)),IF(CK134="mg/kg",((CJ134/1000)*(1/$I134)*(1/$H134)),IF(CK134="mg/MJ delivered",CJ134/1000,IF(CK134="-","","Error"))))))))))))))))</f>
        <v/>
      </c>
      <c r="QZ134" s="66" t="str">
        <f t="shared" ref="QZ134:QZ197" si="964">IF(AND(RF$3="Unit", QY134=""), "", IF(AND(RF$3="Unit", QY134="-"),"", IF(RF$3="Unit", "kg/GJ delivered", IF(AND(CL134&lt;&gt;"", CL134&lt;&gt;"-", CK134="-"),"", IF($H134="","", IF(CK134="nd", "",IF(CK134="&lt;n.a.&gt;", "", IF(CL134="#/MJ", "", IF(CL134="kg/GJ delivered",CK134,IF(CL134="g/MJ delivered",CK134,IF(CL134="kg/MJ delivered",CK134*1000,IF(CL134="mg/MJ delivered",CK134/1000,IF(CL134="g/kg",((CK134)*(1/$I134)*(1/$H134)),IF(CL134="mg/kg",((CK134/1000)*(1/$I134)*(1/$H134)),IF(CL134="mg/MJ delivered",CK134/1000,IF(CL134="-","","Error"))))))))))))))))</f>
        <v/>
      </c>
      <c r="RA134" s="66" t="str">
        <f t="shared" ref="RA134:RA197" si="965">IF(AND(RG$3="Unit", QZ134=""), "", IF(AND(RG$3="Unit", QZ134="-"),"", IF(RG$3="Unit", "kg/GJ delivered", IF(AND(CM134&lt;&gt;"", CM134&lt;&gt;"-", CL134="-"),"", IF($H134="","", IF(CL134="nd", "",IF(CL134="&lt;n.a.&gt;", "", IF(CM134="#/MJ", "", IF(CM134="kg/GJ delivered",CL134,IF(CM134="g/MJ delivered",CL134,IF(CM134="kg/MJ delivered",CL134*1000,IF(CM134="mg/MJ delivered",CL134/1000,IF(CM134="g/kg",((CL134)*(1/$I134)*(1/$H134)),IF(CM134="mg/kg",((CL134/1000)*(1/$I134)*(1/$H134)),IF(CM134="mg/MJ delivered",CL134/1000,IF(CM134="-","","Error"))))))))))))))))</f>
        <v/>
      </c>
      <c r="RB134" s="66" t="str">
        <f t="shared" ref="RB134:RB197" si="966">IF(AND(RH$3="Unit", RA134=""), "", IF(AND(RH$3="Unit", RA134="-"),"", IF(RH$3="Unit", "kg/GJ delivered", IF(AND(CN134&lt;&gt;"", CN134&lt;&gt;"-", CM134="-"),"", IF($H134="","", IF(CM134="nd", "",IF(CM134="&lt;n.a.&gt;", "", IF(CN134="#/MJ", "", IF(CN134="kg/GJ delivered",CM134,IF(CN134="g/MJ delivered",CM134,IF(CN134="kg/MJ delivered",CM134*1000,IF(CN134="mg/MJ delivered",CM134/1000,IF(CN134="g/kg",((CM134)*(1/$I134)*(1/$H134)),IF(CN134="mg/kg",((CM134/1000)*(1/$I134)*(1/$H134)),IF(CN134="mg/MJ delivered",CM134/1000,IF(CN134="-","","Error"))))))))))))))))</f>
        <v/>
      </c>
      <c r="RC134" s="66" t="str">
        <f t="shared" ref="RC134:RC197" si="967">IF(AND(RI$3="Unit", RB134=""), "", IF(AND(RI$3="Unit", RB134="-"),"", IF(RI$3="Unit", "kg/GJ delivered", IF(AND(CO134&lt;&gt;"", CO134&lt;&gt;"-", CN134="-"),"", IF($H134="","", IF(CN134="nd", "",IF(CN134="&lt;n.a.&gt;", "", IF(CO134="#/MJ", "", IF(CO134="kg/GJ delivered",CN134,IF(CO134="g/MJ delivered",CN134,IF(CO134="kg/MJ delivered",CN134*1000,IF(CO134="mg/MJ delivered",CN134/1000,IF(CO134="g/kg",((CN134)*(1/$I134)*(1/$H134)),IF(CO134="mg/kg",((CN134/1000)*(1/$I134)*(1/$H134)),IF(CO134="mg/MJ delivered",CN134/1000,IF(CO134="-","","Error"))))))))))))))))</f>
        <v/>
      </c>
      <c r="RD134" s="66" t="str">
        <f t="shared" ref="RD134:RD197" si="968">IF(AND(RJ$3="Unit", RC134=""), "", IF(AND(RJ$3="Unit", RC134="-"),"", IF(RJ$3="Unit", "kg/GJ delivered", IF(AND(CP134&lt;&gt;"", CP134&lt;&gt;"-", CO134="-"),"", IF($H134="","", IF(CO134="nd", "",IF(CO134="&lt;n.a.&gt;", "", IF(CP134="#/MJ", "", IF(CP134="kg/GJ delivered",CO134,IF(CP134="g/MJ delivered",CO134,IF(CP134="kg/MJ delivered",CO134*1000,IF(CP134="mg/MJ delivered",CO134/1000,IF(CP134="g/kg",((CO134)*(1/$I134)*(1/$H134)),IF(CP134="mg/kg",((CO134/1000)*(1/$I134)*(1/$H134)),IF(CP134="mg/MJ delivered",CO134/1000,IF(CP134="-","","Error"))))))))))))))))</f>
        <v/>
      </c>
      <c r="RE134" s="66" t="str">
        <f t="shared" ref="RE134:RE197" si="969">IF(AND(RK$3="Unit", RD134=""), "", IF(AND(RK$3="Unit", RD134="-"),"", IF(RK$3="Unit", "kg/GJ delivered", IF(AND(CQ134&lt;&gt;"", CQ134&lt;&gt;"-", CP134="-"),"", IF($H134="","", IF(CP134="nd", "",IF(CP134="&lt;n.a.&gt;", "", IF(CQ134="#/MJ", "", IF(CQ134="kg/GJ delivered",CP134,IF(CQ134="g/MJ delivered",CP134,IF(CQ134="kg/MJ delivered",CP134*1000,IF(CQ134="mg/MJ delivered",CP134/1000,IF(CQ134="g/kg",((CP134)*(1/$I134)*(1/$H134)),IF(CQ134="mg/kg",((CP134/1000)*(1/$I134)*(1/$H134)),IF(CQ134="mg/MJ delivered",CP134/1000,IF(CQ134="-","","Error"))))))))))))))))</f>
        <v/>
      </c>
      <c r="RF134" s="66" t="str">
        <f t="shared" ref="RF134:RF197" si="970">IF(AND(RL$3="Unit", RE134=""), "", IF(AND(RL$3="Unit", RE134="-"),"", IF(RL$3="Unit", "kg/GJ delivered", IF(AND(CR134&lt;&gt;"", CR134&lt;&gt;"-", CQ134="-"),"", IF($H134="","", IF(CQ134="nd", "",IF(CQ134="&lt;n.a.&gt;", "", IF(CR134="#/MJ", "", IF(CR134="kg/GJ delivered",CQ134,IF(CR134="g/MJ delivered",CQ134,IF(CR134="kg/MJ delivered",CQ134*1000,IF(CR134="mg/MJ delivered",CQ134/1000,IF(CR134="g/kg",((CQ134)*(1/$I134)*(1/$H134)),IF(CR134="mg/kg",((CQ134/1000)*(1/$I134)*(1/$H134)),IF(CR134="mg/MJ delivered",CQ134/1000,IF(CR134="-","","Error"))))))))))))))))</f>
        <v/>
      </c>
      <c r="RG134" s="66" t="str">
        <f t="shared" ref="RG134:RG197" si="971">IF(AND(RM$3="Unit", RF134=""), "", IF(AND(RM$3="Unit", RF134="-"),"", IF(RM$3="Unit", "kg/GJ delivered", IF(AND(CS134&lt;&gt;"", CS134&lt;&gt;"-", CR134="-"),"", IF($H134="","", IF(CR134="nd", "",IF(CR134="&lt;n.a.&gt;", "", IF(CS134="#/MJ", "", IF(CS134="kg/GJ delivered",CR134,IF(CS134="g/MJ delivered",CR134,IF(CS134="kg/MJ delivered",CR134*1000,IF(CS134="mg/MJ delivered",CR134/1000,IF(CS134="g/kg",((CR134)*(1/$I134)*(1/$H134)),IF(CS134="mg/kg",((CR134/1000)*(1/$I134)*(1/$H134)),IF(CS134="mg/MJ delivered",CR134/1000,IF(CS134="-","","Error"))))))))))))))))</f>
        <v/>
      </c>
      <c r="RH134" s="66" t="str">
        <f t="shared" ref="RH134:RH197" si="972">IF(AND(RN$3="Unit", RG134=""), "", IF(AND(RN$3="Unit", RG134="-"),"", IF(RN$3="Unit", "kg/GJ delivered", IF(AND(CT134&lt;&gt;"", CT134&lt;&gt;"-", CS134="-"),"", IF($H134="","", IF(CS134="nd", "",IF(CS134="&lt;n.a.&gt;", "", IF(CT134="#/MJ", "", IF(CT134="kg/GJ delivered",CS134,IF(CT134="g/MJ delivered",CS134,IF(CT134="kg/MJ delivered",CS134*1000,IF(CT134="mg/MJ delivered",CS134/1000,IF(CT134="g/kg",((CS134)*(1/$I134)*(1/$H134)),IF(CT134="mg/kg",((CS134/1000)*(1/$I134)*(1/$H134)),IF(CT134="mg/MJ delivered",CS134/1000,IF(CT134="-","","Error"))))))))))))))))</f>
        <v/>
      </c>
      <c r="RI134" s="66" t="str">
        <f t="shared" ref="RI134:RI197" si="973">IF(AND(RO$3="Unit", RH134=""), "", IF(AND(RO$3="Unit", RH134="-"),"", IF(RO$3="Unit", "kg/GJ delivered", IF(AND(CU134&lt;&gt;"", CU134&lt;&gt;"-", CT134="-"),"", IF($H134="","", IF(CT134="nd", "",IF(CT134="&lt;n.a.&gt;", "", IF(CU134="#/MJ", "", IF(CU134="kg/GJ delivered",CT134,IF(CU134="g/MJ delivered",CT134,IF(CU134="kg/MJ delivered",CT134*1000,IF(CU134="mg/MJ delivered",CT134/1000,IF(CU134="g/kg",((CT134)*(1/$I134)*(1/$H134)),IF(CU134="mg/kg",((CT134/1000)*(1/$I134)*(1/$H134)),IF(CU134="mg/MJ delivered",CT134/1000,IF(CU134="-","","Error"))))))))))))))))</f>
        <v/>
      </c>
      <c r="RJ134" s="66" t="str">
        <f t="shared" ref="RJ134:RJ197" si="974">IF(AND(RP$3="Unit", RI134=""), "", IF(AND(RP$3="Unit", RI134="-"),"", IF(RP$3="Unit", "kg/GJ delivered", IF(AND(CV134&lt;&gt;"", CV134&lt;&gt;"-", CU134="-"),"", IF($H134="","", IF(CU134="nd", "",IF(CU134="&lt;n.a.&gt;", "", IF(CV134="#/MJ", "", IF(CV134="kg/GJ delivered",CU134,IF(CV134="g/MJ delivered",CU134,IF(CV134="kg/MJ delivered",CU134*1000,IF(CV134="mg/MJ delivered",CU134/1000,IF(CV134="g/kg",((CU134)*(1/$I134)*(1/$H134)),IF(CV134="mg/kg",((CU134/1000)*(1/$I134)*(1/$H134)),IF(CV134="mg/MJ delivered",CU134/1000,IF(CV134="-","","Error"))))))))))))))))</f>
        <v/>
      </c>
      <c r="RK134" s="66" t="str">
        <f t="shared" ref="RK134:RK197" si="975">IF(AND(RQ$3="Unit", RJ134=""), "", IF(AND(RQ$3="Unit", RJ134="-"),"", IF(RQ$3="Unit", "kg/GJ delivered", IF(AND(CW134&lt;&gt;"", CW134&lt;&gt;"-", CV134="-"),"", IF($H134="","", IF(CV134="nd", "",IF(CV134="&lt;n.a.&gt;", "", IF(CW134="#/MJ", "", IF(CW134="kg/GJ delivered",CV134,IF(CW134="g/MJ delivered",CV134,IF(CW134="kg/MJ delivered",CV134*1000,IF(CW134="mg/MJ delivered",CV134/1000,IF(CW134="g/kg",((CV134)*(1/$I134)*(1/$H134)),IF(CW134="mg/kg",((CV134/1000)*(1/$I134)*(1/$H134)),IF(CW134="mg/MJ delivered",CV134/1000,IF(CW134="-","","Error"))))))))))))))))</f>
        <v/>
      </c>
      <c r="RL134" s="66" t="str">
        <f t="shared" ref="RL134:RL197" si="976">IF(AND(RR$3="Unit", RK134=""), "", IF(AND(RR$3="Unit", RK134="-"),"", IF(RR$3="Unit", "kg/GJ delivered", IF(AND(CX134&lt;&gt;"", CX134&lt;&gt;"-", CW134="-"),"", IF($H134="","", IF(CW134="nd", "",IF(CW134="&lt;n.a.&gt;", "", IF(CX134="#/MJ", "", IF(CX134="kg/GJ delivered",CW134,IF(CX134="g/MJ delivered",CW134,IF(CX134="kg/MJ delivered",CW134*1000,IF(CX134="mg/MJ delivered",CW134/1000,IF(CX134="g/kg",((CW134)*(1/$I134)*(1/$H134)),IF(CX134="mg/kg",((CW134/1000)*(1/$I134)*(1/$H134)),IF(CX134="mg/MJ delivered",CW134/1000,IF(CX134="-","","Error"))))))))))))))))</f>
        <v/>
      </c>
      <c r="RM134" s="66" t="str">
        <f t="shared" ref="RM134:RM197" si="977">IF(AND(RS$3="Unit", RL134=""), "", IF(AND(RS$3="Unit", RL134="-"),"", IF(RS$3="Unit", "kg/GJ delivered", IF(AND(CY134&lt;&gt;"", CY134&lt;&gt;"-", CX134="-"),"", IF($H134="","", IF(CX134="nd", "",IF(CX134="&lt;n.a.&gt;", "", IF(CY134="#/MJ", "", IF(CY134="kg/GJ delivered",CX134,IF(CY134="g/MJ delivered",CX134,IF(CY134="kg/MJ delivered",CX134*1000,IF(CY134="mg/MJ delivered",CX134/1000,IF(CY134="g/kg",((CX134)*(1/$I134)*(1/$H134)),IF(CY134="mg/kg",((CX134/1000)*(1/$I134)*(1/$H134)),IF(CY134="mg/MJ delivered",CX134/1000,IF(CY134="-","","Error"))))))))))))))))</f>
        <v/>
      </c>
      <c r="RN134" s="66" t="str">
        <f t="shared" ref="RN134:RN197" si="978">IF(AND(RT$3="Unit", RM134=""), "", IF(AND(RT$3="Unit", RM134="-"),"", IF(RT$3="Unit", "kg/GJ delivered", IF(AND(CZ134&lt;&gt;"", CZ134&lt;&gt;"-", CY134="-"),"", IF($H134="","", IF(CY134="nd", "",IF(CY134="&lt;n.a.&gt;", "", IF(CZ134="#/MJ", "", IF(CZ134="kg/GJ delivered",CY134,IF(CZ134="g/MJ delivered",CY134,IF(CZ134="kg/MJ delivered",CY134*1000,IF(CZ134="mg/MJ delivered",CY134/1000,IF(CZ134="g/kg",((CY134)*(1/$I134)*(1/$H134)),IF(CZ134="mg/kg",((CY134/1000)*(1/$I134)*(1/$H134)),IF(CZ134="mg/MJ delivered",CY134/1000,IF(CZ134="-","","Error"))))))))))))))))</f>
        <v/>
      </c>
      <c r="RO134" s="66" t="str">
        <f t="shared" ref="RO134:RO197" si="979">IF(AND(RU$3="Unit", RN134=""), "", IF(AND(RU$3="Unit", RN134="-"),"", IF(RU$3="Unit", "kg/GJ delivered", IF(AND(DA134&lt;&gt;"", DA134&lt;&gt;"-", CZ134="-"),"", IF($H134="","", IF(CZ134="nd", "",IF(CZ134="&lt;n.a.&gt;", "", IF(DA134="#/MJ", "", IF(DA134="kg/GJ delivered",CZ134,IF(DA134="g/MJ delivered",CZ134,IF(DA134="kg/MJ delivered",CZ134*1000,IF(DA134="mg/MJ delivered",CZ134/1000,IF(DA134="g/kg",((CZ134)*(1/$I134)*(1/$H134)),IF(DA134="mg/kg",((CZ134/1000)*(1/$I134)*(1/$H134)),IF(DA134="mg/MJ delivered",CZ134/1000,IF(DA134="-","","Error"))))))))))))))))</f>
        <v/>
      </c>
      <c r="RP134" s="66" t="str">
        <f t="shared" ref="RP134:RP197" si="980">IF(AND(RV$3="Unit", RO134=""), "", IF(AND(RV$3="Unit", RO134="-"),"", IF(RV$3="Unit", "kg/GJ delivered", IF(AND(DB134&lt;&gt;"", DB134&lt;&gt;"-", DA134="-"),"", IF($H134="","", IF(DA134="nd", "",IF(DA134="&lt;n.a.&gt;", "", IF(DB134="#/MJ", "", IF(DB134="kg/GJ delivered",DA134,IF(DB134="g/MJ delivered",DA134,IF(DB134="kg/MJ delivered",DA134*1000,IF(DB134="mg/MJ delivered",DA134/1000,IF(DB134="g/kg",((DA134)*(1/$I134)*(1/$H134)),IF(DB134="mg/kg",((DA134/1000)*(1/$I134)*(1/$H134)),IF(DB134="mg/MJ delivered",DA134/1000,IF(DB134="-","","Error"))))))))))))))))</f>
        <v/>
      </c>
      <c r="RQ134" s="66" t="str">
        <f t="shared" ref="RQ134:RQ197" si="981">IF(AND(RW$3="Unit", RP134=""), "", IF(AND(RW$3="Unit", RP134="-"),"", IF(RW$3="Unit", "kg/GJ delivered", IF(AND(DC134&lt;&gt;"", DC134&lt;&gt;"-", DB134="-"),"", IF($H134="","", IF(DB134="nd", "",IF(DB134="&lt;n.a.&gt;", "", IF(DC134="#/MJ", "", IF(DC134="kg/GJ delivered",DB134,IF(DC134="g/MJ delivered",DB134,IF(DC134="kg/MJ delivered",DB134*1000,IF(DC134="mg/MJ delivered",DB134/1000,IF(DC134="g/kg",((DB134)*(1/$I134)*(1/$H134)),IF(DC134="mg/kg",((DB134/1000)*(1/$I134)*(1/$H134)),IF(DC134="mg/MJ delivered",DB134/1000,IF(DC134="-","","Error"))))))))))))))))</f>
        <v/>
      </c>
      <c r="RR134" s="66" t="str">
        <f t="shared" ref="RR134:RR197" si="982">IF(AND(RX$3="Unit", RQ134=""), "", IF(AND(RX$3="Unit", RQ134="-"),"", IF(RX$3="Unit", "kg/GJ delivered", IF(AND(DD134&lt;&gt;"", DD134&lt;&gt;"-", DC134="-"),"", IF($H134="","", IF(DC134="nd", "",IF(DC134="&lt;n.a.&gt;", "", IF(DD134="#/MJ", "", IF(DD134="kg/GJ delivered",DC134,IF(DD134="g/MJ delivered",DC134,IF(DD134="kg/MJ delivered",DC134*1000,IF(DD134="mg/MJ delivered",DC134/1000,IF(DD134="g/kg",((DC134)*(1/$I134)*(1/$H134)),IF(DD134="mg/kg",((DC134/1000)*(1/$I134)*(1/$H134)),IF(DD134="mg/MJ delivered",DC134/1000,IF(DD134="-","","Error"))))))))))))))))</f>
        <v/>
      </c>
      <c r="RS134" s="66" t="str">
        <f t="shared" ref="RS134:RS197" si="983">IF(AND(RY$3="Unit", RR134=""), "", IF(AND(RY$3="Unit", RR134="-"),"", IF(RY$3="Unit", "kg/GJ delivered", IF(AND(DE134&lt;&gt;"", DE134&lt;&gt;"-", DD134="-"),"", IF($H134="","", IF(DD134="nd", "",IF(DD134="&lt;n.a.&gt;", "", IF(DE134="#/MJ", "", IF(DE134="kg/GJ delivered",DD134,IF(DE134="g/MJ delivered",DD134,IF(DE134="kg/MJ delivered",DD134*1000,IF(DE134="mg/MJ delivered",DD134/1000,IF(DE134="g/kg",((DD134)*(1/$I134)*(1/$H134)),IF(DE134="mg/kg",((DD134/1000)*(1/$I134)*(1/$H134)),IF(DE134="mg/MJ delivered",DD134/1000,IF(DE134="-","","Error"))))))))))))))))</f>
        <v/>
      </c>
      <c r="RT134" s="66" t="str">
        <f t="shared" ref="RT134:RT197" si="984">IF(AND(RZ$3="Unit", RS134=""), "", IF(AND(RZ$3="Unit", RS134="-"),"", IF(RZ$3="Unit", "kg/GJ delivered", IF(AND(DF134&lt;&gt;"", DF134&lt;&gt;"-", DE134="-"),"", IF($H134="","", IF(DE134="nd", "",IF(DE134="&lt;n.a.&gt;", "", IF(DF134="#/MJ", "", IF(DF134="kg/GJ delivered",DE134,IF(DF134="g/MJ delivered",DE134,IF(DF134="kg/MJ delivered",DE134*1000,IF(DF134="mg/MJ delivered",DE134/1000,IF(DF134="g/kg",((DE134)*(1/$I134)*(1/$H134)),IF(DF134="mg/kg",((DE134/1000)*(1/$I134)*(1/$H134)),IF(DF134="mg/MJ delivered",DE134/1000,IF(DF134="-","","Error"))))))))))))))))</f>
        <v/>
      </c>
      <c r="RU134" s="66" t="str">
        <f t="shared" ref="RU134:RU197" si="985">IF(AND(SA$3="Unit", RT134=""), "", IF(AND(SA$3="Unit", RT134="-"),"", IF(SA$3="Unit", "kg/GJ delivered", IF(AND(DG134&lt;&gt;"", DG134&lt;&gt;"-", DF134="-"),"", IF($H134="","", IF(DF134="nd", "",IF(DF134="&lt;n.a.&gt;", "", IF(DG134="#/MJ", "", IF(DG134="kg/GJ delivered",DF134,IF(DG134="g/MJ delivered",DF134,IF(DG134="kg/MJ delivered",DF134*1000,IF(DG134="mg/MJ delivered",DF134/1000,IF(DG134="g/kg",((DF134)*(1/$I134)*(1/$H134)),IF(DG134="mg/kg",((DF134/1000)*(1/$I134)*(1/$H134)),IF(DG134="mg/MJ delivered",DF134/1000,IF(DG134="-","","Error"))))))))))))))))</f>
        <v/>
      </c>
      <c r="RV134" s="66" t="str">
        <f t="shared" ref="RV134:RV197" si="986">IF(AND(SB$3="Unit", RU134=""), "", IF(AND(SB$3="Unit", RU134="-"),"", IF(SB$3="Unit", "kg/GJ delivered", IF(AND(DH134&lt;&gt;"", DH134&lt;&gt;"-", DG134="-"),"", IF($H134="","", IF(DG134="nd", "",IF(DG134="&lt;n.a.&gt;", "", IF(DH134="#/MJ", "", IF(DH134="kg/GJ delivered",DG134,IF(DH134="g/MJ delivered",DG134,IF(DH134="kg/MJ delivered",DG134*1000,IF(DH134="mg/MJ delivered",DG134/1000,IF(DH134="g/kg",((DG134)*(1/$I134)*(1/$H134)),IF(DH134="mg/kg",((DG134/1000)*(1/$I134)*(1/$H134)),IF(DH134="mg/MJ delivered",DG134/1000,IF(DH134="-","","Error"))))))))))))))))</f>
        <v/>
      </c>
      <c r="RW134" s="66" t="str">
        <f t="shared" ref="RW134:RW197" si="987">IF(AND(SC$3="Unit", RV134=""), "", IF(AND(SC$3="Unit", RV134="-"),"", IF(SC$3="Unit", "kg/GJ delivered", IF(AND(DI134&lt;&gt;"", DI134&lt;&gt;"-", DH134="-"),"", IF($H134="","", IF(DH134="nd", "",IF(DH134="&lt;n.a.&gt;", "", IF(DI134="#/MJ", "", IF(DI134="kg/GJ delivered",DH134,IF(DI134="g/MJ delivered",DH134,IF(DI134="kg/MJ delivered",DH134*1000,IF(DI134="mg/MJ delivered",DH134/1000,IF(DI134="g/kg",((DH134)*(1/$I134)*(1/$H134)),IF(DI134="mg/kg",((DH134/1000)*(1/$I134)*(1/$H134)),IF(DI134="mg/MJ delivered",DH134/1000,IF(DI134="-","","Error"))))))))))))))))</f>
        <v/>
      </c>
      <c r="RX134" s="66" t="str">
        <f t="shared" ref="RX134:RX197" si="988">IF(AND(SD$3="Unit", RW134=""), "", IF(AND(SD$3="Unit", RW134="-"),"", IF(SD$3="Unit", "kg/GJ delivered", IF(AND(DJ134&lt;&gt;"", DJ134&lt;&gt;"-", DI134="-"),"", IF($H134="","", IF(DI134="nd", "",IF(DI134="&lt;n.a.&gt;", "", IF(DJ134="#/MJ", "", IF(DJ134="kg/GJ delivered",DI134,IF(DJ134="g/MJ delivered",DI134,IF(DJ134="kg/MJ delivered",DI134*1000,IF(DJ134="mg/MJ delivered",DI134/1000,IF(DJ134="g/kg",((DI134)*(1/$I134)*(1/$H134)),IF(DJ134="mg/kg",((DI134/1000)*(1/$I134)*(1/$H134)),IF(DJ134="mg/MJ delivered",DI134/1000,IF(DJ134="-","","Error"))))))))))))))))</f>
        <v/>
      </c>
      <c r="RY134" s="66" t="str">
        <f t="shared" ref="RY134:RY197" si="989">IF(AND(SE$3="Unit", RX134=""), "", IF(AND(SE$3="Unit", RX134="-"),"", IF(SE$3="Unit", "kg/GJ delivered", IF(AND(DK134&lt;&gt;"", DK134&lt;&gt;"-", DJ134="-"),"", IF($H134="","", IF(DJ134="nd", "",IF(DJ134="&lt;n.a.&gt;", "", IF(DK134="#/MJ", "", IF(DK134="kg/GJ delivered",DJ134,IF(DK134="g/MJ delivered",DJ134,IF(DK134="kg/MJ delivered",DJ134*1000,IF(DK134="mg/MJ delivered",DJ134/1000,IF(DK134="g/kg",((DJ134)*(1/$I134)*(1/$H134)),IF(DK134="mg/kg",((DJ134/1000)*(1/$I134)*(1/$H134)),IF(DK134="mg/MJ delivered",DJ134/1000,IF(DK134="-","","Error"))))))))))))))))</f>
        <v/>
      </c>
      <c r="RZ134" s="66" t="str">
        <f t="shared" ref="RZ134:RZ197" si="990">IF(AND(SF$3="Unit", RY134=""), "", IF(AND(SF$3="Unit", RY134="-"),"", IF(SF$3="Unit", "kg/GJ delivered", IF(AND(DL134&lt;&gt;"", DL134&lt;&gt;"-", DK134="-"),"", IF($H134="","", IF(DK134="nd", "",IF(DK134="&lt;n.a.&gt;", "", IF(DL134="#/MJ", "", IF(DL134="kg/GJ delivered",DK134,IF(DL134="g/MJ delivered",DK134,IF(DL134="kg/MJ delivered",DK134*1000,IF(DL134="mg/MJ delivered",DK134/1000,IF(DL134="g/kg",((DK134)*(1/$I134)*(1/$H134)),IF(DL134="mg/kg",((DK134/1000)*(1/$I134)*(1/$H134)),IF(DL134="mg/MJ delivered",DK134/1000,IF(DL134="-","","Error"))))))))))))))))</f>
        <v/>
      </c>
      <c r="SA134" s="66" t="str">
        <f t="shared" ref="SA134:SA197" si="991">IF(AND(SG$3="Unit", RZ134=""), "", IF(AND(SG$3="Unit", RZ134="-"),"", IF(SG$3="Unit", "kg/GJ delivered", IF(AND(DM134&lt;&gt;"", DM134&lt;&gt;"-", DL134="-"),"", IF($H134="","", IF(DL134="nd", "",IF(DL134="&lt;n.a.&gt;", "", IF(DM134="#/MJ", "", IF(DM134="kg/GJ delivered",DL134,IF(DM134="g/MJ delivered",DL134,IF(DM134="kg/MJ delivered",DL134*1000,IF(DM134="mg/MJ delivered",DL134/1000,IF(DM134="g/kg",((DL134)*(1/$I134)*(1/$H134)),IF(DM134="mg/kg",((DL134/1000)*(1/$I134)*(1/$H134)),IF(DM134="mg/MJ delivered",DL134/1000,IF(DM134="-","","Error"))))))))))))))))</f>
        <v/>
      </c>
      <c r="SB134" s="66" t="str">
        <f t="shared" ref="SB134:SB197" si="992">IF(AND(SH$3="Unit", SA134=""), "", IF(AND(SH$3="Unit", SA134="-"),"", IF(SH$3="Unit", "kg/GJ delivered", IF(AND(DN134&lt;&gt;"", DN134&lt;&gt;"-", DM134="-"),"", IF($H134="","", IF(DM134="nd", "",IF(DM134="&lt;n.a.&gt;", "", IF(DN134="#/MJ", "", IF(DN134="kg/GJ delivered",DM134,IF(DN134="g/MJ delivered",DM134,IF(DN134="kg/MJ delivered",DM134*1000,IF(DN134="mg/MJ delivered",DM134/1000,IF(DN134="g/kg",((DM134)*(1/$I134)*(1/$H134)),IF(DN134="mg/kg",((DM134/1000)*(1/$I134)*(1/$H134)),IF(DN134="mg/MJ delivered",DM134/1000,IF(DN134="-","","Error"))))))))))))))))</f>
        <v/>
      </c>
      <c r="SC134" s="66" t="str">
        <f t="shared" ref="SC134:SC197" si="993">IF(AND(SI$3="Unit", SB134=""), "", IF(AND(SI$3="Unit", SB134="-"),"", IF(SI$3="Unit", "kg/GJ delivered", IF(AND(DO134&lt;&gt;"", DO134&lt;&gt;"-", DN134="-"),"", IF($H134="","", IF(DN134="nd", "",IF(DN134="&lt;n.a.&gt;", "", IF(DO134="#/MJ", "", IF(DO134="kg/GJ delivered",DN134,IF(DO134="g/MJ delivered",DN134,IF(DO134="kg/MJ delivered",DN134*1000,IF(DO134="mg/MJ delivered",DN134/1000,IF(DO134="g/kg",((DN134)*(1/$I134)*(1/$H134)),IF(DO134="mg/kg",((DN134/1000)*(1/$I134)*(1/$H134)),IF(DO134="mg/MJ delivered",DN134/1000,IF(DO134="-","","Error"))))))))))))))))</f>
        <v/>
      </c>
      <c r="SD134" s="66" t="str">
        <f t="shared" ref="SD134:SD197" si="994">IF(AND(SJ$3="Unit", SC134=""), "", IF(AND(SJ$3="Unit", SC134="-"),"", IF(SJ$3="Unit", "kg/GJ delivered", IF(AND(DP134&lt;&gt;"", DP134&lt;&gt;"-", DO134="-"),"", IF($H134="","", IF(DO134="nd", "",IF(DO134="&lt;n.a.&gt;", "", IF(DP134="#/MJ", "", IF(DP134="kg/GJ delivered",DO134,IF(DP134="g/MJ delivered",DO134,IF(DP134="kg/MJ delivered",DO134*1000,IF(DP134="mg/MJ delivered",DO134/1000,IF(DP134="g/kg",((DO134)*(1/$I134)*(1/$H134)),IF(DP134="mg/kg",((DO134/1000)*(1/$I134)*(1/$H134)),IF(DP134="mg/MJ delivered",DO134/1000,IF(DP134="-","","Error"))))))))))))))))</f>
        <v/>
      </c>
      <c r="SE134" s="66" t="str">
        <f t="shared" ref="SE134:SE197" si="995">IF(AND(SK$3="Unit", SD134=""), "", IF(AND(SK$3="Unit", SD134="-"),"", IF(SK$3="Unit", "kg/GJ delivered", IF(AND(DQ134&lt;&gt;"", DQ134&lt;&gt;"-", DP134="-"),"", IF($H134="","", IF(DP134="nd", "",IF(DP134="&lt;n.a.&gt;", "", IF(DQ134="#/MJ", "", IF(DQ134="kg/GJ delivered",DP134,IF(DQ134="g/MJ delivered",DP134,IF(DQ134="kg/MJ delivered",DP134*1000,IF(DQ134="mg/MJ delivered",DP134/1000,IF(DQ134="g/kg",((DP134)*(1/$I134)*(1/$H134)),IF(DQ134="mg/kg",((DP134/1000)*(1/$I134)*(1/$H134)),IF(DQ134="mg/MJ delivered",DP134/1000,IF(DQ134="-","","Error"))))))))))))))))</f>
        <v/>
      </c>
      <c r="SF134" s="66" t="str">
        <f t="shared" ref="SF134:SF197" si="996">IF(AND(SL$3="Unit", SE134=""), "", IF(AND(SL$3="Unit", SE134="-"),"", IF(SL$3="Unit", "kg/GJ delivered", IF(AND(DR134&lt;&gt;"", DR134&lt;&gt;"-", DQ134="-"),"", IF($H134="","", IF(DQ134="nd", "",IF(DQ134="&lt;n.a.&gt;", "", IF(DR134="#/MJ", "", IF(DR134="kg/GJ delivered",DQ134,IF(DR134="g/MJ delivered",DQ134,IF(DR134="kg/MJ delivered",DQ134*1000,IF(DR134="mg/MJ delivered",DQ134/1000,IF(DR134="g/kg",((DQ134)*(1/$I134)*(1/$H134)),IF(DR134="mg/kg",((DQ134/1000)*(1/$I134)*(1/$H134)),IF(DR134="mg/MJ delivered",DQ134/1000,IF(DR134="-","","Error"))))))))))))))))</f>
        <v/>
      </c>
      <c r="SG134" s="66" t="str">
        <f t="shared" ref="SG134:SG197" si="997">IF(AND(SM$3="Unit", SF134=""), "", IF(AND(SM$3="Unit", SF134="-"),"", IF(SM$3="Unit", "kg/GJ delivered", IF(AND(DS134&lt;&gt;"", DS134&lt;&gt;"-", DR134="-"),"", IF($H134="","", IF(DR134="nd", "",IF(DR134="&lt;n.a.&gt;", "", IF(DS134="#/MJ", "", IF(DS134="kg/GJ delivered",DR134,IF(DS134="g/MJ delivered",DR134,IF(DS134="kg/MJ delivered",DR134*1000,IF(DS134="mg/MJ delivered",DR134/1000,IF(DS134="g/kg",((DR134)*(1/$I134)*(1/$H134)),IF(DS134="mg/kg",((DR134/1000)*(1/$I134)*(1/$H134)),IF(DS134="mg/MJ delivered",DR134/1000,IF(DS134="-","","Error"))))))))))))))))</f>
        <v/>
      </c>
      <c r="SH134" s="66" t="str">
        <f t="shared" ref="SH134:SH197" si="998">IF(AND(SN$3="Unit", SG134=""), "", IF(AND(SN$3="Unit", SG134="-"),"", IF(SN$3="Unit", "kg/GJ delivered", IF(AND(DT134&lt;&gt;"", DT134&lt;&gt;"-", DS134="-"),"", IF($H134="","", IF(DS134="nd", "",IF(DS134="&lt;n.a.&gt;", "", IF(DT134="#/MJ", "", IF(DT134="kg/GJ delivered",DS134,IF(DT134="g/MJ delivered",DS134,IF(DT134="kg/MJ delivered",DS134*1000,IF(DT134="mg/MJ delivered",DS134/1000,IF(DT134="g/kg",((DS134)*(1/$I134)*(1/$H134)),IF(DT134="mg/kg",((DS134/1000)*(1/$I134)*(1/$H134)),IF(DT134="mg/MJ delivered",DS134/1000,IF(DT134="-","","Error"))))))))))))))))</f>
        <v/>
      </c>
      <c r="SI134" s="66" t="str">
        <f t="shared" ref="SI134:SI197" si="999">IF(AND(SO$3="Unit", SH134=""), "", IF(AND(SO$3="Unit", SH134="-"),"", IF(SO$3="Unit", "kg/GJ delivered", IF(AND(DU134&lt;&gt;"", DU134&lt;&gt;"-", DT134="-"),"", IF($H134="","", IF(DT134="nd", "",IF(DT134="&lt;n.a.&gt;", "", IF(DU134="#/MJ", "", IF(DU134="kg/GJ delivered",DT134,IF(DU134="g/MJ delivered",DT134,IF(DU134="kg/MJ delivered",DT134*1000,IF(DU134="mg/MJ delivered",DT134/1000,IF(DU134="g/kg",((DT134)*(1/$I134)*(1/$H134)),IF(DU134="mg/kg",((DT134/1000)*(1/$I134)*(1/$H134)),IF(DU134="mg/MJ delivered",DT134/1000,IF(DU134="-","","Error"))))))))))))))))</f>
        <v/>
      </c>
      <c r="SJ134" s="66" t="str">
        <f t="shared" ref="SJ134:SJ197" si="1000">IF(AND(SP$3="Unit", SI134=""), "", IF(AND(SP$3="Unit", SI134="-"),"", IF(SP$3="Unit", "kg/GJ delivered", IF(AND(DV134&lt;&gt;"", DV134&lt;&gt;"-", DU134="-"),"", IF($H134="","", IF(DU134="nd", "",IF(DU134="&lt;n.a.&gt;", "", IF(DV134="#/MJ", "", IF(DV134="kg/GJ delivered",DU134,IF(DV134="g/MJ delivered",DU134,IF(DV134="kg/MJ delivered",DU134*1000,IF(DV134="mg/MJ delivered",DU134/1000,IF(DV134="g/kg",((DU134)*(1/$I134)*(1/$H134)),IF(DV134="mg/kg",((DU134/1000)*(1/$I134)*(1/$H134)),IF(DV134="mg/MJ delivered",DU134/1000,IF(DV134="-","","Error"))))))))))))))))</f>
        <v/>
      </c>
      <c r="SK134" s="66" t="str">
        <f t="shared" ref="SK134:SK197" si="1001">IF(AND(SQ$3="Unit", SJ134=""), "", IF(AND(SQ$3="Unit", SJ134="-"),"", IF(SQ$3="Unit", "kg/GJ delivered", IF(AND(DW134&lt;&gt;"", DW134&lt;&gt;"-", DV134="-"),"", IF($H134="","", IF(DV134="nd", "",IF(DV134="&lt;n.a.&gt;", "", IF(DW134="#/MJ", "", IF(DW134="kg/GJ delivered",DV134,IF(DW134="g/MJ delivered",DV134,IF(DW134="kg/MJ delivered",DV134*1000,IF(DW134="mg/MJ delivered",DV134/1000,IF(DW134="g/kg",((DV134)*(1/$I134)*(1/$H134)),IF(DW134="mg/kg",((DV134/1000)*(1/$I134)*(1/$H134)),IF(DW134="mg/MJ delivered",DV134/1000,IF(DW134="-","","Error"))))))))))))))))</f>
        <v/>
      </c>
      <c r="SL134" s="66" t="str">
        <f t="shared" ref="SL134:SL197" si="1002">IF(AND(SR$3="Unit", SK134=""), "", IF(AND(SR$3="Unit", SK134="-"),"", IF(SR$3="Unit", "kg/GJ delivered", IF(AND(DX134&lt;&gt;"", DX134&lt;&gt;"-", DW134="-"),"", IF($H134="","", IF(DW134="nd", "",IF(DW134="&lt;n.a.&gt;", "", IF(DX134="#/MJ", "", IF(DX134="kg/GJ delivered",DW134,IF(DX134="g/MJ delivered",DW134,IF(DX134="kg/MJ delivered",DW134*1000,IF(DX134="mg/MJ delivered",DW134/1000,IF(DX134="g/kg",((DW134)*(1/$I134)*(1/$H134)),IF(DX134="mg/kg",((DW134/1000)*(1/$I134)*(1/$H134)),IF(DX134="mg/MJ delivered",DW134/1000,IF(DX134="-","","Error"))))))))))))))))</f>
        <v/>
      </c>
      <c r="SM134" s="66" t="str">
        <f t="shared" ref="SM134:SM197" si="1003">IF(AND(SS$3="Unit", SL134=""), "", IF(AND(SS$3="Unit", SL134="-"),"", IF(SS$3="Unit", "kg/GJ delivered", IF(AND(DY134&lt;&gt;"", DY134&lt;&gt;"-", DX134="-"),"", IF($H134="","", IF(DX134="nd", "",IF(DX134="&lt;n.a.&gt;", "", IF(DY134="#/MJ", "", IF(DY134="kg/GJ delivered",DX134,IF(DY134="g/MJ delivered",DX134,IF(DY134="kg/MJ delivered",DX134*1000,IF(DY134="mg/MJ delivered",DX134/1000,IF(DY134="g/kg",((DX134)*(1/$I134)*(1/$H134)),IF(DY134="mg/kg",((DX134/1000)*(1/$I134)*(1/$H134)),IF(DY134="mg/MJ delivered",DX134/1000,IF(DY134="-","","Error"))))))))))))))))</f>
        <v/>
      </c>
      <c r="SN134" s="66" t="str">
        <f t="shared" ref="SN134:SN197" si="1004">IF(AND(ST$3="Unit", SM134=""), "", IF(AND(ST$3="Unit", SM134="-"),"", IF(ST$3="Unit", "kg/GJ delivered", IF(AND(DZ134&lt;&gt;"", DZ134&lt;&gt;"-", DY134="-"),"", IF($H134="","", IF(DY134="nd", "",IF(DY134="&lt;n.a.&gt;", "", IF(DZ134="#/MJ", "", IF(DZ134="kg/GJ delivered",DY134,IF(DZ134="g/MJ delivered",DY134,IF(DZ134="kg/MJ delivered",DY134*1000,IF(DZ134="mg/MJ delivered",DY134/1000,IF(DZ134="g/kg",((DY134)*(1/$I134)*(1/$H134)),IF(DZ134="mg/kg",((DY134/1000)*(1/$I134)*(1/$H134)),IF(DZ134="mg/MJ delivered",DY134/1000,IF(DZ134="-","","Error"))))))))))))))))</f>
        <v/>
      </c>
      <c r="SO134" s="66" t="str">
        <f t="shared" ref="SO134:SO197" si="1005">IF(AND(SU$3="Unit", SN134=""), "", IF(AND(SU$3="Unit", SN134="-"),"", IF(SU$3="Unit", "kg/GJ delivered", IF(AND(EA134&lt;&gt;"", EA134&lt;&gt;"-", DZ134="-"),"", IF($H134="","", IF(DZ134="nd", "",IF(DZ134="&lt;n.a.&gt;", "", IF(EA134="#/MJ", "", IF(EA134="kg/GJ delivered",DZ134,IF(EA134="g/MJ delivered",DZ134,IF(EA134="kg/MJ delivered",DZ134*1000,IF(EA134="mg/MJ delivered",DZ134/1000,IF(EA134="g/kg",((DZ134)*(1/$I134)*(1/$H134)),IF(EA134="mg/kg",((DZ134/1000)*(1/$I134)*(1/$H134)),IF(EA134="mg/MJ delivered",DZ134/1000,IF(EA134="-","","Error"))))))))))))))))</f>
        <v/>
      </c>
      <c r="SP134" s="66" t="str">
        <f t="shared" ref="SP134:SP197" si="1006">IF(AND(SV$3="Unit", SO134=""), "", IF(AND(SV$3="Unit", SO134="-"),"", IF(SV$3="Unit", "kg/GJ delivered", IF(AND(EB134&lt;&gt;"", EB134&lt;&gt;"-", EA134="-"),"", IF($H134="","", IF(EA134="nd", "",IF(EA134="&lt;n.a.&gt;", "", IF(EB134="#/MJ", "", IF(EB134="kg/GJ delivered",EA134,IF(EB134="g/MJ delivered",EA134,IF(EB134="kg/MJ delivered",EA134*1000,IF(EB134="mg/MJ delivered",EA134/1000,IF(EB134="g/kg",((EA134)*(1/$I134)*(1/$H134)),IF(EB134="mg/kg",((EA134/1000)*(1/$I134)*(1/$H134)),IF(EB134="mg/MJ delivered",EA134/1000,IF(EB134="-","","Error"))))))))))))))))</f>
        <v/>
      </c>
      <c r="SQ134" s="66" t="str">
        <f t="shared" ref="SQ134:SQ197" si="1007">IF(AND(SW$3="Unit", SP134=""), "", IF(AND(SW$3="Unit", SP134="-"),"", IF(SW$3="Unit", "kg/GJ delivered", IF(AND(EC134&lt;&gt;"", EC134&lt;&gt;"-", EB134="-"),"", IF($H134="","", IF(EB134="nd", "",IF(EB134="&lt;n.a.&gt;", "", IF(EC134="#/MJ", "", IF(EC134="kg/GJ delivered",EB134,IF(EC134="g/MJ delivered",EB134,IF(EC134="kg/MJ delivered",EB134*1000,IF(EC134="mg/MJ delivered",EB134/1000,IF(EC134="g/kg",((EB134)*(1/$I134)*(1/$H134)),IF(EC134="mg/kg",((EB134/1000)*(1/$I134)*(1/$H134)),IF(EC134="mg/MJ delivered",EB134/1000,IF(EC134="-","","Error"))))))))))))))))</f>
        <v/>
      </c>
      <c r="SR134" s="66" t="str">
        <f t="shared" ref="SR134:SR197" si="1008">IF(AND(SX$3="Unit", SQ134=""), "", IF(AND(SX$3="Unit", SQ134="-"),"", IF(SX$3="Unit", "kg/GJ delivered", IF(AND(ED134&lt;&gt;"", ED134&lt;&gt;"-", EC134="-"),"", IF($H134="","", IF(EC134="nd", "",IF(EC134="&lt;n.a.&gt;", "", IF(ED134="#/MJ", "", IF(ED134="kg/GJ delivered",EC134,IF(ED134="g/MJ delivered",EC134,IF(ED134="kg/MJ delivered",EC134*1000,IF(ED134="mg/MJ delivered",EC134/1000,IF(ED134="g/kg",((EC134)*(1/$I134)*(1/$H134)),IF(ED134="mg/kg",((EC134/1000)*(1/$I134)*(1/$H134)),IF(ED134="mg/MJ delivered",EC134/1000,IF(ED134="-","","Error"))))))))))))))))</f>
        <v/>
      </c>
      <c r="SS134" s="66" t="str">
        <f t="shared" ref="SS134:SS197" si="1009">IF(AND(SY$3="Unit", SR134=""), "", IF(AND(SY$3="Unit", SR134="-"),"", IF(SY$3="Unit", "kg/GJ delivered", IF(AND(EE134&lt;&gt;"", EE134&lt;&gt;"-", ED134="-"),"", IF($H134="","", IF(ED134="nd", "",IF(ED134="&lt;n.a.&gt;", "", IF(EE134="#/MJ", "", IF(EE134="kg/GJ delivered",ED134,IF(EE134="g/MJ delivered",ED134,IF(EE134="kg/MJ delivered",ED134*1000,IF(EE134="mg/MJ delivered",ED134/1000,IF(EE134="g/kg",((ED134)*(1/$I134)*(1/$H134)),IF(EE134="mg/kg",((ED134/1000)*(1/$I134)*(1/$H134)),IF(EE134="mg/MJ delivered",ED134/1000,IF(EE134="-","","Error"))))))))))))))))</f>
        <v/>
      </c>
      <c r="ST134" s="66" t="str">
        <f t="shared" ref="ST134:ST197" si="1010">IF(AND(SZ$3="Unit", SS134=""), "", IF(AND(SZ$3="Unit", SS134="-"),"", IF(SZ$3="Unit", "kg/GJ delivered", IF(AND(EF134&lt;&gt;"", EF134&lt;&gt;"-", EE134="-"),"", IF($H134="","", IF(EE134="nd", "",IF(EE134="&lt;n.a.&gt;", "", IF(EF134="#/MJ", "", IF(EF134="kg/GJ delivered",EE134,IF(EF134="g/MJ delivered",EE134,IF(EF134="kg/MJ delivered",EE134*1000,IF(EF134="mg/MJ delivered",EE134/1000,IF(EF134="g/kg",((EE134)*(1/$I134)*(1/$H134)),IF(EF134="mg/kg",((EE134/1000)*(1/$I134)*(1/$H134)),IF(EF134="mg/MJ delivered",EE134/1000,IF(EF134="-","","Error"))))))))))))))))</f>
        <v/>
      </c>
      <c r="SU134" s="66" t="str">
        <f t="shared" ref="SU134:SU197" si="1011">IF(AND(TA$3="Unit", ST134=""), "", IF(AND(TA$3="Unit", ST134="-"),"", IF(TA$3="Unit", "kg/GJ delivered", IF(AND(EG134&lt;&gt;"", EG134&lt;&gt;"-", EF134="-"),"", IF($H134="","", IF(EF134="nd", "",IF(EF134="&lt;n.a.&gt;", "", IF(EG134="#/MJ", "", IF(EG134="kg/GJ delivered",EF134,IF(EG134="g/MJ delivered",EF134,IF(EG134="kg/MJ delivered",EF134*1000,IF(EG134="mg/MJ delivered",EF134/1000,IF(EG134="g/kg",((EF134)*(1/$I134)*(1/$H134)),IF(EG134="mg/kg",((EF134/1000)*(1/$I134)*(1/$H134)),IF(EG134="mg/MJ delivered",EF134/1000,IF(EG134="-","","Error"))))))))))))))))</f>
        <v/>
      </c>
      <c r="SV134" s="66" t="str">
        <f t="shared" ref="SV134:SV197" si="1012">IF(AND(TB$3="Unit", SU134=""), "", IF(AND(TB$3="Unit", SU134="-"),"", IF(TB$3="Unit", "kg/GJ delivered", IF(AND(EH134&lt;&gt;"", EH134&lt;&gt;"-", EG134="-"),"", IF($H134="","", IF(EG134="nd", "",IF(EG134="&lt;n.a.&gt;", "", IF(EH134="#/MJ", "", IF(EH134="kg/GJ delivered",EG134,IF(EH134="g/MJ delivered",EG134,IF(EH134="kg/MJ delivered",EG134*1000,IF(EH134="mg/MJ delivered",EG134/1000,IF(EH134="g/kg",((EG134)*(1/$I134)*(1/$H134)),IF(EH134="mg/kg",((EG134/1000)*(1/$I134)*(1/$H134)),IF(EH134="mg/MJ delivered",EG134/1000,IF(EH134="-","","Error"))))))))))))))))</f>
        <v/>
      </c>
      <c r="SW134" s="66" t="str">
        <f t="shared" ref="SW134:SW197" si="1013">IF(AND(TC$3="Unit", SV134=""), "", IF(AND(TC$3="Unit", SV134="-"),"", IF(TC$3="Unit", "kg/GJ delivered", IF(AND(EI134&lt;&gt;"", EI134&lt;&gt;"-", EH134="-"),"", IF($H134="","", IF(EH134="nd", "",IF(EH134="&lt;n.a.&gt;", "", IF(EI134="#/MJ", "", IF(EI134="kg/GJ delivered",EH134,IF(EI134="g/MJ delivered",EH134,IF(EI134="kg/MJ delivered",EH134*1000,IF(EI134="mg/MJ delivered",EH134/1000,IF(EI134="g/kg",((EH134)*(1/$I134)*(1/$H134)),IF(EI134="mg/kg",((EH134/1000)*(1/$I134)*(1/$H134)),IF(EI134="mg/MJ delivered",EH134/1000,IF(EI134="-","","Error"))))))))))))))))</f>
        <v/>
      </c>
      <c r="SX134" s="66" t="str">
        <f t="shared" ref="SX134:SX197" si="1014">IF(AND(TD$3="Unit", SW134=""), "", IF(AND(TD$3="Unit", SW134="-"),"", IF(TD$3="Unit", "kg/GJ delivered", IF(AND(EJ134&lt;&gt;"", EJ134&lt;&gt;"-", EI134="-"),"", IF($H134="","", IF(EI134="nd", "",IF(EI134="&lt;n.a.&gt;", "", IF(EJ134="#/MJ", "", IF(EJ134="kg/GJ delivered",EI134,IF(EJ134="g/MJ delivered",EI134,IF(EJ134="kg/MJ delivered",EI134*1000,IF(EJ134="mg/MJ delivered",EI134/1000,IF(EJ134="g/kg",((EI134)*(1/$I134)*(1/$H134)),IF(EJ134="mg/kg",((EI134/1000)*(1/$I134)*(1/$H134)),IF(EJ134="mg/MJ delivered",EI134/1000,IF(EJ134="-","","Error"))))))))))))))))</f>
        <v/>
      </c>
      <c r="SY134" s="66" t="str">
        <f t="shared" ref="SY134:SY197" si="1015">IF(AND(TE$3="Unit", SX134=""), "", IF(AND(TE$3="Unit", SX134="-"),"", IF(TE$3="Unit", "kg/GJ delivered", IF(AND(EK134&lt;&gt;"", EK134&lt;&gt;"-", EJ134="-"),"", IF($H134="","", IF(EJ134="nd", "",IF(EJ134="&lt;n.a.&gt;", "", IF(EK134="#/MJ", "", IF(EK134="kg/GJ delivered",EJ134,IF(EK134="g/MJ delivered",EJ134,IF(EK134="kg/MJ delivered",EJ134*1000,IF(EK134="mg/MJ delivered",EJ134/1000,IF(EK134="g/kg",((EJ134)*(1/$I134)*(1/$H134)),IF(EK134="mg/kg",((EJ134/1000)*(1/$I134)*(1/$H134)),IF(EK134="mg/MJ delivered",EJ134/1000,IF(EK134="-","","Error"))))))))))))))))</f>
        <v/>
      </c>
      <c r="SZ134" s="66" t="str">
        <f t="shared" ref="SZ134:SZ197" si="1016">IF(AND(TF$3="Unit", SY134=""), "", IF(AND(TF$3="Unit", SY134="-"),"", IF(TF$3="Unit", "kg/GJ delivered", IF(AND(EL134&lt;&gt;"", EL134&lt;&gt;"-", EK134="-"),"", IF($H134="","", IF(EK134="nd", "",IF(EK134="&lt;n.a.&gt;", "", IF(EL134="#/MJ", "", IF(EL134="kg/GJ delivered",EK134,IF(EL134="g/MJ delivered",EK134,IF(EL134="kg/MJ delivered",EK134*1000,IF(EL134="mg/MJ delivered",EK134/1000,IF(EL134="g/kg",((EK134)*(1/$I134)*(1/$H134)),IF(EL134="mg/kg",((EK134/1000)*(1/$I134)*(1/$H134)),IF(EL134="mg/MJ delivered",EK134/1000,IF(EL134="-","","Error"))))))))))))))))</f>
        <v/>
      </c>
      <c r="TA134" s="66" t="str">
        <f t="shared" ref="TA134:TA197" si="1017">IF(AND(TG$3="Unit", SZ134=""), "", IF(AND(TG$3="Unit", SZ134="-"),"", IF(TG$3="Unit", "kg/GJ delivered", IF(AND(EM134&lt;&gt;"", EM134&lt;&gt;"-", EL134="-"),"", IF($H134="","", IF(EL134="nd", "",IF(EL134="&lt;n.a.&gt;", "", IF(EM134="#/MJ", "", IF(EM134="kg/GJ delivered",EL134,IF(EM134="g/MJ delivered",EL134,IF(EM134="kg/MJ delivered",EL134*1000,IF(EM134="mg/MJ delivered",EL134/1000,IF(EM134="g/kg",((EL134)*(1/$I134)*(1/$H134)),IF(EM134="mg/kg",((EL134/1000)*(1/$I134)*(1/$H134)),IF(EM134="mg/MJ delivered",EL134/1000,IF(EM134="-","","Error"))))))))))))))))</f>
        <v/>
      </c>
      <c r="TB134" s="66" t="str">
        <f t="shared" ref="TB134:TB197" si="1018">IF(AND(TH$3="Unit", TA134=""), "", IF(AND(TH$3="Unit", TA134="-"),"", IF(TH$3="Unit", "kg/GJ delivered", IF(AND(EN134&lt;&gt;"", EN134&lt;&gt;"-", EM134="-"),"", IF($H134="","", IF(EM134="nd", "",IF(EM134="&lt;n.a.&gt;", "", IF(EN134="#/MJ", "", IF(EN134="kg/GJ delivered",EM134,IF(EN134="g/MJ delivered",EM134,IF(EN134="kg/MJ delivered",EM134*1000,IF(EN134="mg/MJ delivered",EM134/1000,IF(EN134="g/kg",((EM134)*(1/$I134)*(1/$H134)),IF(EN134="mg/kg",((EM134/1000)*(1/$I134)*(1/$H134)),IF(EN134="mg/MJ delivered",EM134/1000,IF(EN134="-","","Error"))))))))))))))))</f>
        <v/>
      </c>
      <c r="TC134" s="66" t="str">
        <f t="shared" ref="TC134:TC197" si="1019">IF(AND(TI$3="Unit", TB134=""), "", IF(AND(TI$3="Unit", TB134="-"),"", IF(TI$3="Unit", "kg/GJ delivered", IF(AND(EO134&lt;&gt;"", EO134&lt;&gt;"-", EN134="-"),"", IF($H134="","", IF(EN134="nd", "",IF(EN134="&lt;n.a.&gt;", "", IF(EO134="#/MJ", "", IF(EO134="kg/GJ delivered",EN134,IF(EO134="g/MJ delivered",EN134,IF(EO134="kg/MJ delivered",EN134*1000,IF(EO134="mg/MJ delivered",EN134/1000,IF(EO134="g/kg",((EN134)*(1/$I134)*(1/$H134)),IF(EO134="mg/kg",((EN134/1000)*(1/$I134)*(1/$H134)),IF(EO134="mg/MJ delivered",EN134/1000,IF(EO134="-","","Error"))))))))))))))))</f>
        <v/>
      </c>
      <c r="TD134" s="66" t="str">
        <f t="shared" ref="TD134:TD197" si="1020">IF(AND(TJ$3="Unit", TC134=""), "", IF(AND(TJ$3="Unit", TC134="-"),"", IF(TJ$3="Unit", "kg/GJ delivered", IF(AND(EP134&lt;&gt;"", EP134&lt;&gt;"-", EO134="-"),"", IF($H134="","", IF(EO134="nd", "",IF(EO134="&lt;n.a.&gt;", "", IF(EP134="#/MJ", "", IF(EP134="kg/GJ delivered",EO134,IF(EP134="g/MJ delivered",EO134,IF(EP134="kg/MJ delivered",EO134*1000,IF(EP134="mg/MJ delivered",EO134/1000,IF(EP134="g/kg",((EO134)*(1/$I134)*(1/$H134)),IF(EP134="mg/kg",((EO134/1000)*(1/$I134)*(1/$H134)),IF(EP134="mg/MJ delivered",EO134/1000,IF(EP134="-","","Error"))))))))))))))))</f>
        <v/>
      </c>
      <c r="TE134" s="66" t="str">
        <f t="shared" ref="TE134:TE197" si="1021">IF(AND(TK$3="Unit", TD134=""), "", IF(AND(TK$3="Unit", TD134="-"),"", IF(TK$3="Unit", "kg/GJ delivered", IF(AND(EQ134&lt;&gt;"", EQ134&lt;&gt;"-", EP134="-"),"", IF($H134="","", IF(EP134="nd", "",IF(EP134="&lt;n.a.&gt;", "", IF(EQ134="#/MJ", "", IF(EQ134="kg/GJ delivered",EP134,IF(EQ134="g/MJ delivered",EP134,IF(EQ134="kg/MJ delivered",EP134*1000,IF(EQ134="mg/MJ delivered",EP134/1000,IF(EQ134="g/kg",((EP134)*(1/$I134)*(1/$H134)),IF(EQ134="mg/kg",((EP134/1000)*(1/$I134)*(1/$H134)),IF(EQ134="mg/MJ delivered",EP134/1000,IF(EQ134="-","","Error"))))))))))))))))</f>
        <v/>
      </c>
      <c r="TF134" s="66" t="str">
        <f t="shared" ref="TF134:TF197" si="1022">IF(AND(TL$3="Unit", TE134=""), "", IF(AND(TL$3="Unit", TE134="-"),"", IF(TL$3="Unit", "kg/GJ delivered", IF(AND(ER134&lt;&gt;"", ER134&lt;&gt;"-", EQ134="-"),"", IF($H134="","", IF(EQ134="nd", "",IF(EQ134="&lt;n.a.&gt;", "", IF(ER134="#/MJ", "", IF(ER134="kg/GJ delivered",EQ134,IF(ER134="g/MJ delivered",EQ134,IF(ER134="kg/MJ delivered",EQ134*1000,IF(ER134="mg/MJ delivered",EQ134/1000,IF(ER134="g/kg",((EQ134)*(1/$I134)*(1/$H134)),IF(ER134="mg/kg",((EQ134/1000)*(1/$I134)*(1/$H134)),IF(ER134="mg/MJ delivered",EQ134/1000,IF(ER134="-","","Error"))))))))))))))))</f>
        <v/>
      </c>
      <c r="TG134" s="66" t="str">
        <f t="shared" ref="TG134:TG197" si="1023">IF(AND(TM$3="Unit", TF134=""), "", IF(AND(TM$3="Unit", TF134="-"),"", IF(TM$3="Unit", "kg/GJ delivered", IF(AND(ES134&lt;&gt;"", ES134&lt;&gt;"-", ER134="-"),"", IF($H134="","", IF(ER134="nd", "",IF(ER134="&lt;n.a.&gt;", "", IF(ES134="#/MJ", "", IF(ES134="kg/GJ delivered",ER134,IF(ES134="g/MJ delivered",ER134,IF(ES134="kg/MJ delivered",ER134*1000,IF(ES134="mg/MJ delivered",ER134/1000,IF(ES134="g/kg",((ER134)*(1/$I134)*(1/$H134)),IF(ES134="mg/kg",((ER134/1000)*(1/$I134)*(1/$H134)),IF(ES134="mg/MJ delivered",ER134/1000,IF(ES134="-","","Error"))))))))))))))))</f>
        <v/>
      </c>
      <c r="TH134" s="66" t="str">
        <f t="shared" ref="TH134:TH197" si="1024">IF(AND(TN$3="Unit", TG134=""), "", IF(AND(TN$3="Unit", TG134="-"),"", IF(TN$3="Unit", "kg/GJ delivered", IF(AND(ET134&lt;&gt;"", ET134&lt;&gt;"-", ES134="-"),"", IF($H134="","", IF(ES134="nd", "",IF(ES134="&lt;n.a.&gt;", "", IF(ET134="#/MJ", "", IF(ET134="kg/GJ delivered",ES134,IF(ET134="g/MJ delivered",ES134,IF(ET134="kg/MJ delivered",ES134*1000,IF(ET134="mg/MJ delivered",ES134/1000,IF(ET134="g/kg",((ES134)*(1/$I134)*(1/$H134)),IF(ET134="mg/kg",((ES134/1000)*(1/$I134)*(1/$H134)),IF(ET134="mg/MJ delivered",ES134/1000,IF(ET134="-","","Error"))))))))))))))))</f>
        <v/>
      </c>
      <c r="TI134" s="66" t="str">
        <f t="shared" ref="TI134:TI197" si="1025">IF(AND(TO$3="Unit", TH134=""), "", IF(AND(TO$3="Unit", TH134="-"),"", IF(TO$3="Unit", "kg/GJ delivered", IF(AND(EU134&lt;&gt;"", EU134&lt;&gt;"-", ET134="-"),"", IF($H134="","", IF(ET134="nd", "",IF(ET134="&lt;n.a.&gt;", "", IF(EU134="#/MJ", "", IF(EU134="kg/GJ delivered",ET134,IF(EU134="g/MJ delivered",ET134,IF(EU134="kg/MJ delivered",ET134*1000,IF(EU134="mg/MJ delivered",ET134/1000,IF(EU134="g/kg",((ET134)*(1/$I134)*(1/$H134)),IF(EU134="mg/kg",((ET134/1000)*(1/$I134)*(1/$H134)),IF(EU134="mg/MJ delivered",ET134/1000,IF(EU134="-","","Error"))))))))))))))))</f>
        <v/>
      </c>
      <c r="TJ134" s="66" t="str">
        <f t="shared" ref="TJ134:TJ197" si="1026">IF(AND(TP$3="Unit", TI134=""), "", IF(AND(TP$3="Unit", TI134="-"),"", IF(TP$3="Unit", "kg/GJ delivered", IF(AND(EV134&lt;&gt;"", EV134&lt;&gt;"-", EU134="-"),"", IF($H134="","", IF(EU134="nd", "",IF(EU134="&lt;n.a.&gt;", "", IF(EV134="#/MJ", "", IF(EV134="kg/GJ delivered",EU134,IF(EV134="g/MJ delivered",EU134,IF(EV134="kg/MJ delivered",EU134*1000,IF(EV134="mg/MJ delivered",EU134/1000,IF(EV134="g/kg",((EU134)*(1/$I134)*(1/$H134)),IF(EV134="mg/kg",((EU134/1000)*(1/$I134)*(1/$H134)),IF(EV134="mg/MJ delivered",EU134/1000,IF(EV134="-","","Error"))))))))))))))))</f>
        <v/>
      </c>
      <c r="TK134" s="66" t="str">
        <f t="shared" ref="TK134:TK197" si="1027">IF(AND(TQ$3="Unit", TJ134=""), "", IF(AND(TQ$3="Unit", TJ134="-"),"", IF(TQ$3="Unit", "kg/GJ delivered", IF(AND(EW134&lt;&gt;"", EW134&lt;&gt;"-", EV134="-"),"", IF($H134="","", IF(EV134="nd", "",IF(EV134="&lt;n.a.&gt;", "", IF(EW134="#/MJ", "", IF(EW134="kg/GJ delivered",EV134,IF(EW134="g/MJ delivered",EV134,IF(EW134="kg/MJ delivered",EV134*1000,IF(EW134="mg/MJ delivered",EV134/1000,IF(EW134="g/kg",((EV134)*(1/$I134)*(1/$H134)),IF(EW134="mg/kg",((EV134/1000)*(1/$I134)*(1/$H134)),IF(EW134="mg/MJ delivered",EV134/1000,IF(EW134="-","","Error"))))))))))))))))</f>
        <v/>
      </c>
      <c r="TL134" s="66" t="str">
        <f t="shared" ref="TL134:TL197" si="1028">IF(AND(TR$3="Unit", TK134=""), "", IF(AND(TR$3="Unit", TK134="-"),"", IF(TR$3="Unit", "kg/GJ delivered", IF(AND(EX134&lt;&gt;"", EX134&lt;&gt;"-", EW134="-"),"", IF($H134="","", IF(EW134="nd", "",IF(EW134="&lt;n.a.&gt;", "", IF(EX134="#/MJ", "", IF(EX134="kg/GJ delivered",EW134,IF(EX134="g/MJ delivered",EW134,IF(EX134="kg/MJ delivered",EW134*1000,IF(EX134="mg/MJ delivered",EW134/1000,IF(EX134="g/kg",((EW134)*(1/$I134)*(1/$H134)),IF(EX134="mg/kg",((EW134/1000)*(1/$I134)*(1/$H134)),IF(EX134="mg/MJ delivered",EW134/1000,IF(EX134="-","","Error"))))))))))))))))</f>
        <v/>
      </c>
      <c r="TM134" s="66" t="str">
        <f t="shared" ref="TM134:TM197" si="1029">IF(AND(TS$3="Unit", TL134=""), "", IF(AND(TS$3="Unit", TL134="-"),"", IF(TS$3="Unit", "kg/GJ delivered", IF(AND(EY134&lt;&gt;"", EY134&lt;&gt;"-", EX134="-"),"", IF($H134="","", IF(EX134="nd", "",IF(EX134="&lt;n.a.&gt;", "", IF(EY134="#/MJ", "", IF(EY134="kg/GJ delivered",EX134,IF(EY134="g/MJ delivered",EX134,IF(EY134="kg/MJ delivered",EX134*1000,IF(EY134="mg/MJ delivered",EX134/1000,IF(EY134="g/kg",((EX134)*(1/$I134)*(1/$H134)),IF(EY134="mg/kg",((EX134/1000)*(1/$I134)*(1/$H134)),IF(EY134="mg/MJ delivered",EX134/1000,IF(EY134="-","","Error"))))))))))))))))</f>
        <v/>
      </c>
      <c r="TN134" s="66" t="str">
        <f t="shared" ref="TN134:TN197" si="1030">IF(AND(TT$3="Unit", TM134=""), "", IF(AND(TT$3="Unit", TM134="-"),"", IF(TT$3="Unit", "kg/GJ delivered", IF(AND(EZ134&lt;&gt;"", EZ134&lt;&gt;"-", EY134="-"),"", IF($H134="","", IF(EY134="nd", "",IF(EY134="&lt;n.a.&gt;", "", IF(EZ134="#/MJ", "", IF(EZ134="kg/GJ delivered",EY134,IF(EZ134="g/MJ delivered",EY134,IF(EZ134="kg/MJ delivered",EY134*1000,IF(EZ134="mg/MJ delivered",EY134/1000,IF(EZ134="g/kg",((EY134)*(1/$I134)*(1/$H134)),IF(EZ134="mg/kg",((EY134/1000)*(1/$I134)*(1/$H134)),IF(EZ134="mg/MJ delivered",EY134/1000,IF(EZ134="-","","Error"))))))))))))))))</f>
        <v/>
      </c>
      <c r="TO134" s="66" t="str">
        <f t="shared" ref="TO134:TO197" si="1031">IF(AND(TU$3="Unit", TN134=""), "", IF(AND(TU$3="Unit", TN134="-"),"", IF(TU$3="Unit", "kg/GJ delivered", IF(AND(FA134&lt;&gt;"", FA134&lt;&gt;"-", EZ134="-"),"", IF($H134="","", IF(EZ134="nd", "",IF(EZ134="&lt;n.a.&gt;", "", IF(FA134="#/MJ", "", IF(FA134="kg/GJ delivered",EZ134,IF(FA134="g/MJ delivered",EZ134,IF(FA134="kg/MJ delivered",EZ134*1000,IF(FA134="mg/MJ delivered",EZ134/1000,IF(FA134="g/kg",((EZ134)*(1/$I134)*(1/$H134)),IF(FA134="mg/kg",((EZ134/1000)*(1/$I134)*(1/$H134)),IF(FA134="mg/MJ delivered",EZ134/1000,IF(FA134="-","","Error"))))))))))))))))</f>
        <v/>
      </c>
      <c r="TP134" s="66" t="str">
        <f t="shared" ref="TP134:TP197" si="1032">IF(AND(TV$3="Unit", TO134=""), "", IF(AND(TV$3="Unit", TO134="-"),"", IF(TV$3="Unit", "kg/GJ delivered", IF(AND(FB134&lt;&gt;"", FB134&lt;&gt;"-", FA134="-"),"", IF($H134="","", IF(FA134="nd", "",IF(FA134="&lt;n.a.&gt;", "", IF(FB134="#/MJ", "", IF(FB134="kg/GJ delivered",FA134,IF(FB134="g/MJ delivered",FA134,IF(FB134="kg/MJ delivered",FA134*1000,IF(FB134="mg/MJ delivered",FA134/1000,IF(FB134="g/kg",((FA134)*(1/$I134)*(1/$H134)),IF(FB134="mg/kg",((FA134/1000)*(1/$I134)*(1/$H134)),IF(FB134="mg/MJ delivered",FA134/1000,IF(FB134="-","","Error"))))))))))))))))</f>
        <v/>
      </c>
      <c r="TQ134" s="66" t="str">
        <f t="shared" ref="TQ134:TQ197" si="1033">IF(AND(TW$3="Unit", TP134=""), "", IF(AND(TW$3="Unit", TP134="-"),"", IF(TW$3="Unit", "kg/GJ delivered", IF(AND(FC134&lt;&gt;"", FC134&lt;&gt;"-", FB134="-"),"", IF($H134="","", IF(FB134="nd", "",IF(FB134="&lt;n.a.&gt;", "", IF(FC134="#/MJ", "", IF(FC134="kg/GJ delivered",FB134,IF(FC134="g/MJ delivered",FB134,IF(FC134="kg/MJ delivered",FB134*1000,IF(FC134="mg/MJ delivered",FB134/1000,IF(FC134="g/kg",((FB134)*(1/$I134)*(1/$H134)),IF(FC134="mg/kg",((FB134/1000)*(1/$I134)*(1/$H134)),IF(FC134="mg/MJ delivered",FB134/1000,IF(FC134="-","","Error"))))))))))))))))</f>
        <v/>
      </c>
      <c r="TR134" s="66" t="str">
        <f t="shared" ref="TR134:TR197" si="1034">IF(AND(TX$3="Unit", TQ134=""), "", IF(AND(TX$3="Unit", TQ134="-"),"", IF(TX$3="Unit", "kg/GJ delivered", IF(AND(FD134&lt;&gt;"", FD134&lt;&gt;"-", FC134="-"),"", IF($H134="","", IF(FC134="nd", "",IF(FC134="&lt;n.a.&gt;", "", IF(FD134="#/MJ", "", IF(FD134="kg/GJ delivered",FC134,IF(FD134="g/MJ delivered",FC134,IF(FD134="kg/MJ delivered",FC134*1000,IF(FD134="mg/MJ delivered",FC134/1000,IF(FD134="g/kg",((FC134)*(1/$I134)*(1/$H134)),IF(FD134="mg/kg",((FC134/1000)*(1/$I134)*(1/$H134)),IF(FD134="mg/MJ delivered",FC134/1000,IF(FD134="-","","Error"))))))))))))))))</f>
        <v/>
      </c>
      <c r="TS134" s="66" t="str">
        <f t="shared" ref="TS134:TS197" si="1035">IF(AND(TY$3="Unit", TR134=""), "", IF(AND(TY$3="Unit", TR134="-"),"", IF(TY$3="Unit", "kg/GJ delivered", IF(AND(FE134&lt;&gt;"", FE134&lt;&gt;"-", FD134="-"),"", IF($H134="","", IF(FD134="nd", "",IF(FD134="&lt;n.a.&gt;", "", IF(FE134="#/MJ", "", IF(FE134="kg/GJ delivered",FD134,IF(FE134="g/MJ delivered",FD134,IF(FE134="kg/MJ delivered",FD134*1000,IF(FE134="mg/MJ delivered",FD134/1000,IF(FE134="g/kg",((FD134)*(1/$I134)*(1/$H134)),IF(FE134="mg/kg",((FD134/1000)*(1/$I134)*(1/$H134)),IF(FE134="mg/MJ delivered",FD134/1000,IF(FE134="-","","Error"))))))))))))))))</f>
        <v/>
      </c>
      <c r="TT134" s="66" t="str">
        <f t="shared" ref="TT134:TT197" si="1036">IF(AND(TZ$3="Unit", TS134=""), "", IF(AND(TZ$3="Unit", TS134="-"),"", IF(TZ$3="Unit", "kg/GJ delivered", IF(AND(FF134&lt;&gt;"", FF134&lt;&gt;"-", FE134="-"),"", IF($H134="","", IF(FE134="nd", "",IF(FE134="&lt;n.a.&gt;", "", IF(FF134="#/MJ", "", IF(FF134="kg/GJ delivered",FE134,IF(FF134="g/MJ delivered",FE134,IF(FF134="kg/MJ delivered",FE134*1000,IF(FF134="mg/MJ delivered",FE134/1000,IF(FF134="g/kg",((FE134)*(1/$I134)*(1/$H134)),IF(FF134="mg/kg",((FE134/1000)*(1/$I134)*(1/$H134)),IF(FF134="mg/MJ delivered",FE134/1000,IF(FF134="-","","Error"))))))))))))))))</f>
        <v/>
      </c>
      <c r="TU134" s="66" t="str">
        <f t="shared" ref="TU134:TU197" si="1037">IF(AND(UA$3="Unit", TT134=""), "", IF(AND(UA$3="Unit", TT134="-"),"", IF(UA$3="Unit", "kg/GJ delivered", IF(AND(FG134&lt;&gt;"", FG134&lt;&gt;"-", FF134="-"),"", IF($H134="","", IF(FF134="nd", "",IF(FF134="&lt;n.a.&gt;", "", IF(FG134="#/MJ", "", IF(FG134="kg/GJ delivered",FF134,IF(FG134="g/MJ delivered",FF134,IF(FG134="kg/MJ delivered",FF134*1000,IF(FG134="mg/MJ delivered",FF134/1000,IF(FG134="g/kg",((FF134)*(1/$I134)*(1/$H134)),IF(FG134="mg/kg",((FF134/1000)*(1/$I134)*(1/$H134)),IF(FG134="mg/MJ delivered",FF134/1000,IF(FG134="-","","Error"))))))))))))))))</f>
        <v/>
      </c>
      <c r="TV134" s="66" t="str">
        <f t="shared" ref="TV134:TV197" si="1038">IF(AND(UB$3="Unit", TU134=""), "", IF(AND(UB$3="Unit", TU134="-"),"", IF(UB$3="Unit", "kg/GJ delivered", IF(AND(FH134&lt;&gt;"", FH134&lt;&gt;"-", FG134="-"),"", IF($H134="","", IF(FG134="nd", "",IF(FG134="&lt;n.a.&gt;", "", IF(FH134="#/MJ", "", IF(FH134="kg/GJ delivered",FG134,IF(FH134="g/MJ delivered",FG134,IF(FH134="kg/MJ delivered",FG134*1000,IF(FH134="mg/MJ delivered",FG134/1000,IF(FH134="g/kg",((FG134)*(1/$I134)*(1/$H134)),IF(FH134="mg/kg",((FG134/1000)*(1/$I134)*(1/$H134)),IF(FH134="mg/MJ delivered",FG134/1000,IF(FH134="-","","Error"))))))))))))))))</f>
        <v/>
      </c>
      <c r="TW134" s="66" t="str">
        <f t="shared" ref="TW134:TW197" si="1039">IF(AND(UC$3="Unit", TV134=""), "", IF(AND(UC$3="Unit", TV134="-"),"", IF(UC$3="Unit", "kg/GJ delivered", IF(AND(FI134&lt;&gt;"", FI134&lt;&gt;"-", FH134="-"),"", IF($H134="","", IF(FH134="nd", "",IF(FH134="&lt;n.a.&gt;", "", IF(FI134="#/MJ", "", IF(FI134="kg/GJ delivered",FH134,IF(FI134="g/MJ delivered",FH134,IF(FI134="kg/MJ delivered",FH134*1000,IF(FI134="mg/MJ delivered",FH134/1000,IF(FI134="g/kg",((FH134)*(1/$I134)*(1/$H134)),IF(FI134="mg/kg",((FH134/1000)*(1/$I134)*(1/$H134)),IF(FI134="mg/MJ delivered",FH134/1000,IF(FI134="-","","Error"))))))))))))))))</f>
        <v/>
      </c>
      <c r="TX134" s="66" t="str">
        <f t="shared" ref="TX134:TX197" si="1040">IF(AND(UD$3="Unit", TW134=""), "", IF(AND(UD$3="Unit", TW134="-"),"", IF(UD$3="Unit", "kg/GJ delivered", IF(AND(FJ134&lt;&gt;"", FJ134&lt;&gt;"-", FI134="-"),"", IF($H134="","", IF(FI134="nd", "",IF(FI134="&lt;n.a.&gt;", "", IF(FJ134="#/MJ", "", IF(FJ134="kg/GJ delivered",FI134,IF(FJ134="g/MJ delivered",FI134,IF(FJ134="kg/MJ delivered",FI134*1000,IF(FJ134="mg/MJ delivered",FI134/1000,IF(FJ134="g/kg",((FI134)*(1/$I134)*(1/$H134)),IF(FJ134="mg/kg",((FI134/1000)*(1/$I134)*(1/$H134)),IF(FJ134="mg/MJ delivered",FI134/1000,IF(FJ134="-","","Error"))))))))))))))))</f>
        <v/>
      </c>
      <c r="TY134" s="66" t="str">
        <f t="shared" ref="TY134:TY197" si="1041">IF(AND(UE$3="Unit", TX134=""), "", IF(AND(UE$3="Unit", TX134="-"),"", IF(UE$3="Unit", "kg/GJ delivered", IF(AND(FK134&lt;&gt;"", FK134&lt;&gt;"-", FJ134="-"),"", IF($H134="","", IF(FJ134="nd", "",IF(FJ134="&lt;n.a.&gt;", "", IF(FK134="#/MJ", "", IF(FK134="kg/GJ delivered",FJ134,IF(FK134="g/MJ delivered",FJ134,IF(FK134="kg/MJ delivered",FJ134*1000,IF(FK134="mg/MJ delivered",FJ134/1000,IF(FK134="g/kg",((FJ134)*(1/$I134)*(1/$H134)),IF(FK134="mg/kg",((FJ134/1000)*(1/$I134)*(1/$H134)),IF(FK134="mg/MJ delivered",FJ134/1000,IF(FK134="-","","Error"))))))))))))))))</f>
        <v/>
      </c>
      <c r="TZ134" s="66" t="str">
        <f t="shared" ref="TZ134:TZ197" si="1042">IF(AND(UF$3="Unit", TY134=""), "", IF(AND(UF$3="Unit", TY134="-"),"", IF(UF$3="Unit", "kg/GJ delivered", IF(AND(FL134&lt;&gt;"", FL134&lt;&gt;"-", FK134="-"),"", IF($H134="","", IF(FK134="nd", "",IF(FK134="&lt;n.a.&gt;", "", IF(FL134="#/MJ", "", IF(FL134="kg/GJ delivered",FK134,IF(FL134="g/MJ delivered",FK134,IF(FL134="kg/MJ delivered",FK134*1000,IF(FL134="mg/MJ delivered",FK134/1000,IF(FL134="g/kg",((FK134)*(1/$I134)*(1/$H134)),IF(FL134="mg/kg",((FK134/1000)*(1/$I134)*(1/$H134)),IF(FL134="mg/MJ delivered",FK134/1000,IF(FL134="-","","Error"))))))))))))))))</f>
        <v/>
      </c>
      <c r="UA134" s="66" t="str">
        <f t="shared" ref="UA134:UA197" si="1043">IF(AND(UG$3="Unit", TZ134=""), "", IF(AND(UG$3="Unit", TZ134="-"),"", IF(UG$3="Unit", "kg/GJ delivered", IF(AND(FM134&lt;&gt;"", FM134&lt;&gt;"-", FL134="-"),"", IF($H134="","", IF(FL134="nd", "",IF(FL134="&lt;n.a.&gt;", "", IF(FM134="#/MJ", "", IF(FM134="kg/GJ delivered",FL134,IF(FM134="g/MJ delivered",FL134,IF(FM134="kg/MJ delivered",FL134*1000,IF(FM134="mg/MJ delivered",FL134/1000,IF(FM134="g/kg",((FL134)*(1/$I134)*(1/$H134)),IF(FM134="mg/kg",((FL134/1000)*(1/$I134)*(1/$H134)),IF(FM134="mg/MJ delivered",FL134/1000,IF(FM134="-","","Error"))))))))))))))))</f>
        <v/>
      </c>
      <c r="UB134" s="66" t="str">
        <f t="shared" ref="UB134:UB197" si="1044">IF(AND(UH$3="Unit", UA134=""), "", IF(AND(UH$3="Unit", UA134="-"),"", IF(UH$3="Unit", "kg/GJ delivered", IF(AND(FN134&lt;&gt;"", FN134&lt;&gt;"-", FM134="-"),"", IF($H134="","", IF(FM134="nd", "",IF(FM134="&lt;n.a.&gt;", "", IF(FN134="#/MJ", "", IF(FN134="kg/GJ delivered",FM134,IF(FN134="g/MJ delivered",FM134,IF(FN134="kg/MJ delivered",FM134*1000,IF(FN134="mg/MJ delivered",FM134/1000,IF(FN134="g/kg",((FM134)*(1/$I134)*(1/$H134)),IF(FN134="mg/kg",((FM134/1000)*(1/$I134)*(1/$H134)),IF(FN134="mg/MJ delivered",FM134/1000,IF(FN134="-","","Error"))))))))))))))))</f>
        <v/>
      </c>
      <c r="UC134" s="66" t="str">
        <f t="shared" ref="UC134:UC197" si="1045">IF(AND(UI$3="Unit", UB134=""), "", IF(AND(UI$3="Unit", UB134="-"),"", IF(UI$3="Unit", "kg/GJ delivered", IF(AND(FO134&lt;&gt;"", FO134&lt;&gt;"-", FN134="-"),"", IF($H134="","", IF(FN134="nd", "",IF(FN134="&lt;n.a.&gt;", "", IF(FO134="#/MJ", "", IF(FO134="kg/GJ delivered",FN134,IF(FO134="g/MJ delivered",FN134,IF(FO134="kg/MJ delivered",FN134*1000,IF(FO134="mg/MJ delivered",FN134/1000,IF(FO134="g/kg",((FN134)*(1/$I134)*(1/$H134)),IF(FO134="mg/kg",((FN134/1000)*(1/$I134)*(1/$H134)),IF(FO134="mg/MJ delivered",FN134/1000,IF(FO134="-","","Error"))))))))))))))))</f>
        <v/>
      </c>
      <c r="UD134" s="66" t="str">
        <f t="shared" ref="UD134:UD197" si="1046">IF(AND(UJ$3="Unit", UC134=""), "", IF(AND(UJ$3="Unit", UC134="-"),"", IF(UJ$3="Unit", "kg/GJ delivered", IF(AND(FP134&lt;&gt;"", FP134&lt;&gt;"-", FO134="-"),"", IF($H134="","", IF(FO134="nd", "",IF(FO134="&lt;n.a.&gt;", "", IF(FP134="#/MJ", "", IF(FP134="kg/GJ delivered",FO134,IF(FP134="g/MJ delivered",FO134,IF(FP134="kg/MJ delivered",FO134*1000,IF(FP134="mg/MJ delivered",FO134/1000,IF(FP134="g/kg",((FO134)*(1/$I134)*(1/$H134)),IF(FP134="mg/kg",((FO134/1000)*(1/$I134)*(1/$H134)),IF(FP134="mg/MJ delivered",FO134/1000,IF(FP134="-","","Error"))))))))))))))))</f>
        <v/>
      </c>
      <c r="UE134" s="66" t="str">
        <f t="shared" ref="UE134:UE197" si="1047">IF(AND(UK$3="Unit", UD134=""), "", IF(AND(UK$3="Unit", UD134="-"),"", IF(UK$3="Unit", "kg/GJ delivered", IF(AND(FQ134&lt;&gt;"", FQ134&lt;&gt;"-", FP134="-"),"", IF($H134="","", IF(FP134="nd", "",IF(FP134="&lt;n.a.&gt;", "", IF(FQ134="#/MJ", "", IF(FQ134="kg/GJ delivered",FP134,IF(FQ134="g/MJ delivered",FP134,IF(FQ134="kg/MJ delivered",FP134*1000,IF(FQ134="mg/MJ delivered",FP134/1000,IF(FQ134="g/kg",((FP134)*(1/$I134)*(1/$H134)),IF(FQ134="mg/kg",((FP134/1000)*(1/$I134)*(1/$H134)),IF(FQ134="mg/MJ delivered",FP134/1000,IF(FQ134="-","","Error"))))))))))))))))</f>
        <v/>
      </c>
      <c r="UF134" s="66" t="str">
        <f t="shared" ref="UF134:UF197" si="1048">IF(AND(UL$3="Unit", UE134=""), "", IF(AND(UL$3="Unit", UE134="-"),"", IF(UL$3="Unit", "kg/GJ delivered", IF(AND(FR134&lt;&gt;"", FR134&lt;&gt;"-", FQ134="-"),"", IF($H134="","", IF(FQ134="nd", "",IF(FQ134="&lt;n.a.&gt;", "", IF(FR134="#/MJ", "", IF(FR134="kg/GJ delivered",FQ134,IF(FR134="g/MJ delivered",FQ134,IF(FR134="kg/MJ delivered",FQ134*1000,IF(FR134="mg/MJ delivered",FQ134/1000,IF(FR134="g/kg",((FQ134)*(1/$I134)*(1/$H134)),IF(FR134="mg/kg",((FQ134/1000)*(1/$I134)*(1/$H134)),IF(FR134="mg/MJ delivered",FQ134/1000,IF(FR134="-","","Error"))))))))))))))))</f>
        <v/>
      </c>
      <c r="UG134" s="66" t="str">
        <f t="shared" ref="UG134:UG197" si="1049">IF(AND(UM$3="Unit", UF134=""), "", IF(AND(UM$3="Unit", UF134="-"),"", IF(UM$3="Unit", "kg/GJ delivered", IF(AND(FS134&lt;&gt;"", FS134&lt;&gt;"-", FR134="-"),"", IF($H134="","", IF(FR134="nd", "",IF(FR134="&lt;n.a.&gt;", "", IF(FS134="#/MJ", "", IF(FS134="kg/GJ delivered",FR134,IF(FS134="g/MJ delivered",FR134,IF(FS134="kg/MJ delivered",FR134*1000,IF(FS134="mg/MJ delivered",FR134/1000,IF(FS134="g/kg",((FR134)*(1/$I134)*(1/$H134)),IF(FS134="mg/kg",((FR134/1000)*(1/$I134)*(1/$H134)),IF(FS134="mg/MJ delivered",FR134/1000,IF(FS134="-","","Error"))))))))))))))))</f>
        <v/>
      </c>
      <c r="UH134" s="66" t="str">
        <f t="shared" ref="UH134:UH197" si="1050">IF(AND(UN$3="Unit", UG134=""), "", IF(AND(UN$3="Unit", UG134="-"),"", IF(UN$3="Unit", "kg/GJ delivered", IF(AND(FT134&lt;&gt;"", FT134&lt;&gt;"-", FS134="-"),"", IF($H134="","", IF(FS134="nd", "",IF(FS134="&lt;n.a.&gt;", "", IF(FT134="#/MJ", "", IF(FT134="kg/GJ delivered",FS134,IF(FT134="g/MJ delivered",FS134,IF(FT134="kg/MJ delivered",FS134*1000,IF(FT134="mg/MJ delivered",FS134/1000,IF(FT134="g/kg",((FS134)*(1/$I134)*(1/$H134)),IF(FT134="mg/kg",((FS134/1000)*(1/$I134)*(1/$H134)),IF(FT134="mg/MJ delivered",FS134/1000,IF(FT134="-","","Error"))))))))))))))))</f>
        <v/>
      </c>
      <c r="UI134" s="66" t="str">
        <f t="shared" ref="UI134:UI197" si="1051">IF(AND(UO$3="Unit", UH134=""), "", IF(AND(UO$3="Unit", UH134="-"),"", IF(UO$3="Unit", "kg/GJ delivered", IF(AND(FU134&lt;&gt;"", FU134&lt;&gt;"-", FT134="-"),"", IF($H134="","", IF(FT134="nd", "",IF(FT134="&lt;n.a.&gt;", "", IF(FU134="#/MJ", "", IF(FU134="kg/GJ delivered",FT134,IF(FU134="g/MJ delivered",FT134,IF(FU134="kg/MJ delivered",FT134*1000,IF(FU134="mg/MJ delivered",FT134/1000,IF(FU134="g/kg",((FT134)*(1/$I134)*(1/$H134)),IF(FU134="mg/kg",((FT134/1000)*(1/$I134)*(1/$H134)),IF(FU134="mg/MJ delivered",FT134/1000,IF(FU134="-","","Error"))))))))))))))))</f>
        <v/>
      </c>
      <c r="UJ134" s="66" t="str">
        <f t="shared" ref="UJ134:UJ197" si="1052">IF(AND(UP$3="Unit", UI134=""), "", IF(AND(UP$3="Unit", UI134="-"),"", IF(UP$3="Unit", "kg/GJ delivered", IF(AND(FV134&lt;&gt;"", FV134&lt;&gt;"-", FU134="-"),"", IF($H134="","", IF(FU134="nd", "",IF(FU134="&lt;n.a.&gt;", "", IF(FV134="#/MJ", "", IF(FV134="kg/GJ delivered",FU134,IF(FV134="g/MJ delivered",FU134,IF(FV134="kg/MJ delivered",FU134*1000,IF(FV134="mg/MJ delivered",FU134/1000,IF(FV134="g/kg",((FU134)*(1/$I134)*(1/$H134)),IF(FV134="mg/kg",((FU134/1000)*(1/$I134)*(1/$H134)),IF(FV134="mg/MJ delivered",FU134/1000,IF(FV134="-","","Error"))))))))))))))))</f>
        <v/>
      </c>
      <c r="UK134" s="66" t="str">
        <f t="shared" ref="UK134:UK197" si="1053">IF(AND(UQ$3="Unit", UJ134=""), "", IF(AND(UQ$3="Unit", UJ134="-"),"", IF(UQ$3="Unit", "kg/GJ delivered", IF(AND(FW134&lt;&gt;"", FW134&lt;&gt;"-", FV134="-"),"", IF($H134="","", IF(FV134="nd", "",IF(FV134="&lt;n.a.&gt;", "", IF(FW134="#/MJ", "", IF(FW134="kg/GJ delivered",FV134,IF(FW134="g/MJ delivered",FV134,IF(FW134="kg/MJ delivered",FV134*1000,IF(FW134="mg/MJ delivered",FV134/1000,IF(FW134="g/kg",((FV134)*(1/$I134)*(1/$H134)),IF(FW134="mg/kg",((FV134/1000)*(1/$I134)*(1/$H134)),IF(FW134="mg/MJ delivered",FV134/1000,IF(FW134="-","","Error"))))))))))))))))</f>
        <v/>
      </c>
      <c r="UL134" s="66" t="str">
        <f t="shared" ref="UL134:UL197" si="1054">IF(AND(UR$3="Unit", UK134=""), "", IF(AND(UR$3="Unit", UK134="-"),"", IF(UR$3="Unit", "kg/GJ delivered", IF(AND(FX134&lt;&gt;"", FX134&lt;&gt;"-", FW134="-"),"", IF($H134="","", IF(FW134="nd", "",IF(FW134="&lt;n.a.&gt;", "", IF(FX134="#/MJ", "", IF(FX134="kg/GJ delivered",FW134,IF(FX134="g/MJ delivered",FW134,IF(FX134="kg/MJ delivered",FW134*1000,IF(FX134="mg/MJ delivered",FW134/1000,IF(FX134="g/kg",((FW134)*(1/$I134)*(1/$H134)),IF(FX134="mg/kg",((FW134/1000)*(1/$I134)*(1/$H134)),IF(FX134="mg/MJ delivered",FW134/1000,IF(FX134="-","","Error"))))))))))))))))</f>
        <v/>
      </c>
      <c r="UM134" s="66" t="str">
        <f t="shared" ref="UM134:UM197" si="1055">IF(AND(US$3="Unit", UL134=""), "", IF(AND(US$3="Unit", UL134="-"),"", IF(US$3="Unit", "kg/GJ delivered", IF(AND(FY134&lt;&gt;"", FY134&lt;&gt;"-", FX134="-"),"", IF($H134="","", IF(FX134="nd", "",IF(FX134="&lt;n.a.&gt;", "", IF(FY134="#/MJ", "", IF(FY134="kg/GJ delivered",FX134,IF(FY134="g/MJ delivered",FX134,IF(FY134="kg/MJ delivered",FX134*1000,IF(FY134="mg/MJ delivered",FX134/1000,IF(FY134="g/kg",((FX134)*(1/$I134)*(1/$H134)),IF(FY134="mg/kg",((FX134/1000)*(1/$I134)*(1/$H134)),IF(FY134="mg/MJ delivered",FX134/1000,IF(FY134="-","","Error"))))))))))))))))</f>
        <v/>
      </c>
      <c r="UN134" s="66" t="str">
        <f t="shared" ref="UN134:UN197" si="1056">IF(AND(UT$3="Unit", UM134=""), "", IF(AND(UT$3="Unit", UM134="-"),"", IF(UT$3="Unit", "kg/GJ delivered", IF(AND(FZ134&lt;&gt;"", FZ134&lt;&gt;"-", FY134="-"),"", IF($H134="","", IF(FY134="nd", "",IF(FY134="&lt;n.a.&gt;", "", IF(FZ134="#/MJ", "", IF(FZ134="kg/GJ delivered",FY134,IF(FZ134="g/MJ delivered",FY134,IF(FZ134="kg/MJ delivered",FY134*1000,IF(FZ134="mg/MJ delivered",FY134/1000,IF(FZ134="g/kg",((FY134)*(1/$I134)*(1/$H134)),IF(FZ134="mg/kg",((FY134/1000)*(1/$I134)*(1/$H134)),IF(FZ134="mg/MJ delivered",FY134/1000,IF(FZ134="-","","Error"))))))))))))))))</f>
        <v/>
      </c>
      <c r="UO134" s="66" t="str">
        <f t="shared" ref="UO134:UO197" si="1057">IF(AND(UU$3="Unit", UN134=""), "", IF(AND(UU$3="Unit", UN134="-"),"", IF(UU$3="Unit", "kg/GJ delivered", IF(AND(GA134&lt;&gt;"", GA134&lt;&gt;"-", FZ134="-"),"", IF($H134="","", IF(FZ134="nd", "",IF(FZ134="&lt;n.a.&gt;", "", IF(GA134="#/MJ", "", IF(GA134="kg/GJ delivered",FZ134,IF(GA134="g/MJ delivered",FZ134,IF(GA134="kg/MJ delivered",FZ134*1000,IF(GA134="mg/MJ delivered",FZ134/1000,IF(GA134="g/kg",((FZ134)*(1/$I134)*(1/$H134)),IF(GA134="mg/kg",((FZ134/1000)*(1/$I134)*(1/$H134)),IF(GA134="mg/MJ delivered",FZ134/1000,IF(GA134="-","","Error"))))))))))))))))</f>
        <v/>
      </c>
      <c r="UP134" s="66" t="str">
        <f t="shared" ref="UP134:UP197" si="1058">IF(AND(UV$3="Unit", UO134=""), "", IF(AND(UV$3="Unit", UO134="-"),"", IF(UV$3="Unit", "kg/GJ delivered", IF(AND(GB134&lt;&gt;"", GB134&lt;&gt;"-", GA134="-"),"", IF($H134="","", IF(GA134="nd", "",IF(GA134="&lt;n.a.&gt;", "", IF(GB134="#/MJ", "", IF(GB134="kg/GJ delivered",GA134,IF(GB134="g/MJ delivered",GA134,IF(GB134="kg/MJ delivered",GA134*1000,IF(GB134="mg/MJ delivered",GA134/1000,IF(GB134="g/kg",((GA134)*(1/$I134)*(1/$H134)),IF(GB134="mg/kg",((GA134/1000)*(1/$I134)*(1/$H134)),IF(GB134="mg/MJ delivered",GA134/1000,IF(GB134="-","","Error"))))))))))))))))</f>
        <v/>
      </c>
      <c r="UQ134" s="66" t="str">
        <f t="shared" ref="UQ134:UQ197" si="1059">IF(AND(UW$3="Unit", UP134=""), "", IF(AND(UW$3="Unit", UP134="-"),"", IF(UW$3="Unit", "kg/GJ delivered", IF(AND(GC134&lt;&gt;"", GC134&lt;&gt;"-", GB134="-"),"", IF($H134="","", IF(GB134="nd", "",IF(GB134="&lt;n.a.&gt;", "", IF(GC134="#/MJ", "", IF(GC134="kg/GJ delivered",GB134,IF(GC134="g/MJ delivered",GB134,IF(GC134="kg/MJ delivered",GB134*1000,IF(GC134="mg/MJ delivered",GB134/1000,IF(GC134="g/kg",((GB134)*(1/$I134)*(1/$H134)),IF(GC134="mg/kg",((GB134/1000)*(1/$I134)*(1/$H134)),IF(GC134="mg/MJ delivered",GB134/1000,IF(GC134="-","","Error"))))))))))))))))</f>
        <v/>
      </c>
      <c r="UR134" s="66" t="str">
        <f t="shared" ref="UR134:UR197" si="1060">IF(AND(UX$3="Unit", UQ134=""), "", IF(AND(UX$3="Unit", UQ134="-"),"", IF(UX$3="Unit", "kg/GJ delivered", IF(AND(GD134&lt;&gt;"", GD134&lt;&gt;"-", GC134="-"),"", IF($H134="","", IF(GC134="nd", "",IF(GC134="&lt;n.a.&gt;", "", IF(GD134="#/MJ", "", IF(GD134="kg/GJ delivered",GC134,IF(GD134="g/MJ delivered",GC134,IF(GD134="kg/MJ delivered",GC134*1000,IF(GD134="mg/MJ delivered",GC134/1000,IF(GD134="g/kg",((GC134)*(1/$I134)*(1/$H134)),IF(GD134="mg/kg",((GC134/1000)*(1/$I134)*(1/$H134)),IF(GD134="mg/MJ delivered",GC134/1000,IF(GD134="-","","Error"))))))))))))))))</f>
        <v/>
      </c>
      <c r="US134" s="66" t="str">
        <f t="shared" ref="US134:US197" si="1061">IF(AND(UY$3="Unit", UR134=""), "", IF(AND(UY$3="Unit", UR134="-"),"", IF(UY$3="Unit", "kg/GJ delivered", IF(AND(GE134&lt;&gt;"", GE134&lt;&gt;"-", GD134="-"),"", IF($H134="","", IF(GD134="nd", "",IF(GD134="&lt;n.a.&gt;", "", IF(GE134="#/MJ", "", IF(GE134="kg/GJ delivered",GD134,IF(GE134="g/MJ delivered",GD134,IF(GE134="kg/MJ delivered",GD134*1000,IF(GE134="mg/MJ delivered",GD134/1000,IF(GE134="g/kg",((GD134)*(1/$I134)*(1/$H134)),IF(GE134="mg/kg",((GD134/1000)*(1/$I134)*(1/$H134)),IF(GE134="mg/MJ delivered",GD134/1000,IF(GE134="-","","Error"))))))))))))))))</f>
        <v/>
      </c>
      <c r="UT134" s="66" t="str">
        <f t="shared" ref="UT134:UT197" si="1062">IF(AND(UZ$3="Unit", US134=""), "", IF(AND(UZ$3="Unit", US134="-"),"", IF(UZ$3="Unit", "kg/GJ delivered", IF(AND(GF134&lt;&gt;"", GF134&lt;&gt;"-", GE134="-"),"", IF($H134="","", IF(GE134="nd", "",IF(GE134="&lt;n.a.&gt;", "", IF(GF134="#/MJ", "", IF(GF134="kg/GJ delivered",GE134,IF(GF134="g/MJ delivered",GE134,IF(GF134="kg/MJ delivered",GE134*1000,IF(GF134="mg/MJ delivered",GE134/1000,IF(GF134="g/kg",((GE134)*(1/$I134)*(1/$H134)),IF(GF134="mg/kg",((GE134/1000)*(1/$I134)*(1/$H134)),IF(GF134="mg/MJ delivered",GE134/1000,IF(GF134="-","","Error"))))))))))))))))</f>
        <v/>
      </c>
      <c r="UU134" s="66" t="str">
        <f t="shared" ref="UU134:UU197" si="1063">IF(AND(VA$3="Unit", UT134=""), "", IF(AND(VA$3="Unit", UT134="-"),"", IF(VA$3="Unit", "kg/GJ delivered", IF(AND(GG134&lt;&gt;"", GG134&lt;&gt;"-", GF134="-"),"", IF($H134="","", IF(GF134="nd", "",IF(GF134="&lt;n.a.&gt;", "", IF(GG134="#/MJ", "", IF(GG134="kg/GJ delivered",GF134,IF(GG134="g/MJ delivered",GF134,IF(GG134="kg/MJ delivered",GF134*1000,IF(GG134="mg/MJ delivered",GF134/1000,IF(GG134="g/kg",((GF134)*(1/$I134)*(1/$H134)),IF(GG134="mg/kg",((GF134/1000)*(1/$I134)*(1/$H134)),IF(GG134="mg/MJ delivered",GF134/1000,IF(GG134="-","","Error"))))))))))))))))</f>
        <v/>
      </c>
      <c r="UV134" s="66" t="str">
        <f t="shared" ref="UV134:UV197" si="1064">IF(AND(VB$3="Unit", UU134=""), "", IF(AND(VB$3="Unit", UU134="-"),"", IF(VB$3="Unit", "kg/GJ delivered", IF(AND(GH134&lt;&gt;"", GH134&lt;&gt;"-", GG134="-"),"", IF($H134="","", IF(GG134="nd", "",IF(GG134="&lt;n.a.&gt;", "", IF(GH134="#/MJ", "", IF(GH134="kg/GJ delivered",GG134,IF(GH134="g/MJ delivered",GG134,IF(GH134="kg/MJ delivered",GG134*1000,IF(GH134="mg/MJ delivered",GG134/1000,IF(GH134="g/kg",((GG134)*(1/$I134)*(1/$H134)),IF(GH134="mg/kg",((GG134/1000)*(1/$I134)*(1/$H134)),IF(GH134="mg/MJ delivered",GG134/1000,IF(GH134="-","","Error"))))))))))))))))</f>
        <v/>
      </c>
      <c r="UW134" s="66" t="str">
        <f t="shared" ref="UW134:UW197" si="1065">IF(AND(VC$3="Unit", UV134=""), "", IF(AND(VC$3="Unit", UV134="-"),"", IF(VC$3="Unit", "kg/GJ delivered", IF(AND(GI134&lt;&gt;"", GI134&lt;&gt;"-", GH134="-"),"", IF($H134="","", IF(GH134="nd", "",IF(GH134="&lt;n.a.&gt;", "", IF(GI134="#/MJ", "", IF(GI134="kg/GJ delivered",GH134,IF(GI134="g/MJ delivered",GH134,IF(GI134="kg/MJ delivered",GH134*1000,IF(GI134="mg/MJ delivered",GH134/1000,IF(GI134="g/kg",((GH134)*(1/$I134)*(1/$H134)),IF(GI134="mg/kg",((GH134/1000)*(1/$I134)*(1/$H134)),IF(GI134="mg/MJ delivered",GH134/1000,IF(GI134="-","","Error"))))))))))))))))</f>
        <v/>
      </c>
      <c r="UX134" s="66" t="str">
        <f t="shared" ref="UX134:UX197" si="1066">IF(AND(VD$3="Unit", UW134=""), "", IF(AND(VD$3="Unit", UW134="-"),"", IF(VD$3="Unit", "kg/GJ delivered", IF(AND(GJ134&lt;&gt;"", GJ134&lt;&gt;"-", GI134="-"),"", IF($H134="","", IF(GI134="nd", "",IF(GI134="&lt;n.a.&gt;", "", IF(GJ134="#/MJ", "", IF(GJ134="kg/GJ delivered",GI134,IF(GJ134="g/MJ delivered",GI134,IF(GJ134="kg/MJ delivered",GI134*1000,IF(GJ134="mg/MJ delivered",GI134/1000,IF(GJ134="g/kg",((GI134)*(1/$I134)*(1/$H134)),IF(GJ134="mg/kg",((GI134/1000)*(1/$I134)*(1/$H134)),IF(GJ134="mg/MJ delivered",GI134/1000,IF(GJ134="-","","Error"))))))))))))))))</f>
        <v/>
      </c>
      <c r="UY134" s="66" t="str">
        <f t="shared" ref="UY134:UY197" si="1067">IF(AND(VE$3="Unit", UX134=""), "", IF(AND(VE$3="Unit", UX134="-"),"", IF(VE$3="Unit", "kg/GJ delivered", IF(AND(GK134&lt;&gt;"", GK134&lt;&gt;"-", GJ134="-"),"", IF($H134="","", IF(GJ134="nd", "",IF(GJ134="&lt;n.a.&gt;", "", IF(GK134="#/MJ", "", IF(GK134="kg/GJ delivered",GJ134,IF(GK134="g/MJ delivered",GJ134,IF(GK134="kg/MJ delivered",GJ134*1000,IF(GK134="mg/MJ delivered",GJ134/1000,IF(GK134="g/kg",((GJ134)*(1/$I134)*(1/$H134)),IF(GK134="mg/kg",((GJ134/1000)*(1/$I134)*(1/$H134)),IF(GK134="mg/MJ delivered",GJ134/1000,IF(GK134="-","","Error"))))))))))))))))</f>
        <v/>
      </c>
      <c r="UZ134" s="66" t="str">
        <f t="shared" ref="UZ134:UZ197" si="1068">IF(AND(VF$3="Unit", UY134=""), "", IF(AND(VF$3="Unit", UY134="-"),"", IF(VF$3="Unit", "kg/GJ delivered", IF(AND(GL134&lt;&gt;"", GL134&lt;&gt;"-", GK134="-"),"", IF($H134="","", IF(GK134="nd", "",IF(GK134="&lt;n.a.&gt;", "", IF(GL134="#/MJ", "", IF(GL134="kg/GJ delivered",GK134,IF(GL134="g/MJ delivered",GK134,IF(GL134="kg/MJ delivered",GK134*1000,IF(GL134="mg/MJ delivered",GK134/1000,IF(GL134="g/kg",((GK134)*(1/$I134)*(1/$H134)),IF(GL134="mg/kg",((GK134/1000)*(1/$I134)*(1/$H134)),IF(GL134="mg/MJ delivered",GK134/1000,IF(GL134="-","","Error"))))))))))))))))</f>
        <v/>
      </c>
      <c r="VA134" s="66" t="str">
        <f t="shared" ref="VA134:VA197" si="1069">IF(AND(VG$3="Unit", UZ134=""), "", IF(AND(VG$3="Unit", UZ134="-"),"", IF(VG$3="Unit", "kg/GJ delivered", IF(AND(GM134&lt;&gt;"", GM134&lt;&gt;"-", GL134="-"),"", IF($H134="","", IF(GL134="nd", "",IF(GL134="&lt;n.a.&gt;", "", IF(GM134="#/MJ", "", IF(GM134="kg/GJ delivered",GL134,IF(GM134="g/MJ delivered",GL134,IF(GM134="kg/MJ delivered",GL134*1000,IF(GM134="mg/MJ delivered",GL134/1000,IF(GM134="g/kg",((GL134)*(1/$I134)*(1/$H134)),IF(GM134="mg/kg",((GL134/1000)*(1/$I134)*(1/$H134)),IF(GM134="mg/MJ delivered",GL134/1000,IF(GM134="-","","Error"))))))))))))))))</f>
        <v/>
      </c>
      <c r="VB134" s="66" t="str">
        <f t="shared" ref="VB134:VB197" si="1070">IF(AND(VH$3="Unit", VA134=""), "", IF(AND(VH$3="Unit", VA134="-"),"", IF(VH$3="Unit", "kg/GJ delivered", IF(AND(GN134&lt;&gt;"", GN134&lt;&gt;"-", GM134="-"),"", IF($H134="","", IF(GM134="nd", "",IF(GM134="&lt;n.a.&gt;", "", IF(GN134="#/MJ", "", IF(GN134="kg/GJ delivered",GM134,IF(GN134="g/MJ delivered",GM134,IF(GN134="kg/MJ delivered",GM134*1000,IF(GN134="mg/MJ delivered",GM134/1000,IF(GN134="g/kg",((GM134)*(1/$I134)*(1/$H134)),IF(GN134="mg/kg",((GM134/1000)*(1/$I134)*(1/$H134)),IF(GN134="mg/MJ delivered",GM134/1000,IF(GN134="-","","Error"))))))))))))))))</f>
        <v/>
      </c>
      <c r="VC134" s="66" t="str">
        <f t="shared" ref="VC134:VC197" si="1071">IF(AND(VI$3="Unit", VB134=""), "", IF(AND(VI$3="Unit", VB134="-"),"", IF(VI$3="Unit", "kg/GJ delivered", IF(AND(GO134&lt;&gt;"", GO134&lt;&gt;"-", GN134="-"),"", IF($H134="","", IF(GN134="nd", "",IF(GN134="&lt;n.a.&gt;", "", IF(GO134="#/MJ", "", IF(GO134="kg/GJ delivered",GN134,IF(GO134="g/MJ delivered",GN134,IF(GO134="kg/MJ delivered",GN134*1000,IF(GO134="mg/MJ delivered",GN134/1000,IF(GO134="g/kg",((GN134)*(1/$I134)*(1/$H134)),IF(GO134="mg/kg",((GN134/1000)*(1/$I134)*(1/$H134)),IF(GO134="mg/MJ delivered",GN134/1000,IF(GO134="-","","Error"))))))))))))))))</f>
        <v/>
      </c>
      <c r="VD134" s="66" t="str">
        <f t="shared" ref="VD134:VD197" si="1072">IF(AND(VJ$3="Unit", VC134=""), "", IF(AND(VJ$3="Unit", VC134="-"),"", IF(VJ$3="Unit", "kg/GJ delivered", IF(AND(GP134&lt;&gt;"", GP134&lt;&gt;"-", GO134="-"),"", IF($H134="","", IF(GO134="nd", "",IF(GO134="&lt;n.a.&gt;", "", IF(GP134="#/MJ", "", IF(GP134="kg/GJ delivered",GO134,IF(GP134="g/MJ delivered",GO134,IF(GP134="kg/MJ delivered",GO134*1000,IF(GP134="mg/MJ delivered",GO134/1000,IF(GP134="g/kg",((GO134)*(1/$I134)*(1/$H134)),IF(GP134="mg/kg",((GO134/1000)*(1/$I134)*(1/$H134)),IF(GP134="mg/MJ delivered",GO134/1000,IF(GP134="-","","Error"))))))))))))))))</f>
        <v/>
      </c>
      <c r="VE134" s="66" t="str">
        <f t="shared" ref="VE134:VE197" si="1073">IF(AND(VK$3="Unit", VD134=""), "", IF(AND(VK$3="Unit", VD134="-"),"", IF(VK$3="Unit", "kg/GJ delivered", IF(AND(GQ134&lt;&gt;"", GQ134&lt;&gt;"-", GP134="-"),"", IF($H134="","", IF(GP134="nd", "",IF(GP134="&lt;n.a.&gt;", "", IF(GQ134="#/MJ", "", IF(GQ134="kg/GJ delivered",GP134,IF(GQ134="g/MJ delivered",GP134,IF(GQ134="kg/MJ delivered",GP134*1000,IF(GQ134="mg/MJ delivered",GP134/1000,IF(GQ134="g/kg",((GP134)*(1/$I134)*(1/$H134)),IF(GQ134="mg/kg",((GP134/1000)*(1/$I134)*(1/$H134)),IF(GQ134="mg/MJ delivered",GP134/1000,IF(GQ134="-","","Error"))))))))))))))))</f>
        <v/>
      </c>
      <c r="VF134" s="66" t="str">
        <f t="shared" ref="VF134:VF197" si="1074">IF(AND(VL$3="Unit", VE134=""), "", IF(AND(VL$3="Unit", VE134="-"),"", IF(VL$3="Unit", "kg/GJ delivered", IF(AND(GR134&lt;&gt;"", GR134&lt;&gt;"-", GQ134="-"),"", IF($H134="","", IF(GQ134="nd", "",IF(GQ134="&lt;n.a.&gt;", "", IF(GR134="#/MJ", "", IF(GR134="kg/GJ delivered",GQ134,IF(GR134="g/MJ delivered",GQ134,IF(GR134="kg/MJ delivered",GQ134*1000,IF(GR134="mg/MJ delivered",GQ134/1000,IF(GR134="g/kg",((GQ134)*(1/$I134)*(1/$H134)),IF(GR134="mg/kg",((GQ134/1000)*(1/$I134)*(1/$H134)),IF(GR134="mg/MJ delivered",GQ134/1000,IF(GR134="-","","Error"))))))))))))))))</f>
        <v/>
      </c>
      <c r="VG134" s="66" t="str">
        <f t="shared" ref="VG134:VG197" si="1075">IF(AND(VM$3="Unit", VF134=""), "", IF(AND(VM$3="Unit", VF134="-"),"", IF(VM$3="Unit", "kg/GJ delivered", IF(AND(GS134&lt;&gt;"", GS134&lt;&gt;"-", GR134="-"),"", IF($H134="","", IF(GR134="nd", "",IF(GR134="&lt;n.a.&gt;", "", IF(GS134="#/MJ", "", IF(GS134="kg/GJ delivered",GR134,IF(GS134="g/MJ delivered",GR134,IF(GS134="kg/MJ delivered",GR134*1000,IF(GS134="mg/MJ delivered",GR134/1000,IF(GS134="g/kg",((GR134)*(1/$I134)*(1/$H134)),IF(GS134="mg/kg",((GR134/1000)*(1/$I134)*(1/$H134)),IF(GS134="mg/MJ delivered",GR134/1000,IF(GS134="-","","Error"))))))))))))))))</f>
        <v/>
      </c>
      <c r="VH134" s="66" t="str">
        <f t="shared" ref="VH134:VH197" si="1076">IF(AND(VN$3="Unit", VG134=""), "", IF(AND(VN$3="Unit", VG134="-"),"", IF(VN$3="Unit", "kg/GJ delivered", IF(AND(GT134&lt;&gt;"", GT134&lt;&gt;"-", GS134="-"),"", IF($H134="","", IF(GS134="nd", "",IF(GS134="&lt;n.a.&gt;", "", IF(GT134="#/MJ", "", IF(GT134="kg/GJ delivered",GS134,IF(GT134="g/MJ delivered",GS134,IF(GT134="kg/MJ delivered",GS134*1000,IF(GT134="mg/MJ delivered",GS134/1000,IF(GT134="g/kg",((GS134)*(1/$I134)*(1/$H134)),IF(GT134="mg/kg",((GS134/1000)*(1/$I134)*(1/$H134)),IF(GT134="mg/MJ delivered",GS134/1000,IF(GT134="-","","Error"))))))))))))))))</f>
        <v/>
      </c>
      <c r="VI134" s="66" t="str">
        <f t="shared" ref="VI134:VI197" si="1077">IF(AND(VO$3="Unit", VH134=""), "", IF(AND(VO$3="Unit", VH134="-"),"", IF(VO$3="Unit", "kg/GJ delivered", IF(AND(GU134&lt;&gt;"", GU134&lt;&gt;"-", GT134="-"),"", IF($H134="","", IF(GT134="nd", "",IF(GT134="&lt;n.a.&gt;", "", IF(GU134="#/MJ", "", IF(GU134="kg/GJ delivered",GT134,IF(GU134="g/MJ delivered",GT134,IF(GU134="kg/MJ delivered",GT134*1000,IF(GU134="mg/MJ delivered",GT134/1000,IF(GU134="g/kg",((GT134)*(1/$I134)*(1/$H134)),IF(GU134="mg/kg",((GT134/1000)*(1/$I134)*(1/$H134)),IF(GU134="mg/MJ delivered",GT134/1000,IF(GU134="-","","Error"))))))))))))))))</f>
        <v/>
      </c>
      <c r="VJ134" s="66" t="str">
        <f t="shared" ref="VJ134:VJ197" si="1078">IF(AND(VP$3="Unit", VI134=""), "", IF(AND(VP$3="Unit", VI134="-"),"", IF(VP$3="Unit", "kg/GJ delivered", IF(AND(GV134&lt;&gt;"", GV134&lt;&gt;"-", GU134="-"),"", IF($H134="","", IF(GU134="nd", "",IF(GU134="&lt;n.a.&gt;", "", IF(GV134="#/MJ", "", IF(GV134="kg/GJ delivered",GU134,IF(GV134="g/MJ delivered",GU134,IF(GV134="kg/MJ delivered",GU134*1000,IF(GV134="mg/MJ delivered",GU134/1000,IF(GV134="g/kg",((GU134)*(1/$I134)*(1/$H134)),IF(GV134="mg/kg",((GU134/1000)*(1/$I134)*(1/$H134)),IF(GV134="mg/MJ delivered",GU134/1000,IF(GV134="-","","Error"))))))))))))))))</f>
        <v/>
      </c>
      <c r="VK134" s="66" t="str">
        <f t="shared" ref="VK134:VK197" si="1079">IF(AND(VQ$3="Unit", VJ134=""), "", IF(AND(VQ$3="Unit", VJ134="-"),"", IF(VQ$3="Unit", "kg/GJ delivered", IF(AND(GW134&lt;&gt;"", GW134&lt;&gt;"-", GV134="-"),"", IF($H134="","", IF(GV134="nd", "",IF(GV134="&lt;n.a.&gt;", "", IF(GW134="#/MJ", "", IF(GW134="kg/GJ delivered",GV134,IF(GW134="g/MJ delivered",GV134,IF(GW134="kg/MJ delivered",GV134*1000,IF(GW134="mg/MJ delivered",GV134/1000,IF(GW134="g/kg",((GV134)*(1/$I134)*(1/$H134)),IF(GW134="mg/kg",((GV134/1000)*(1/$I134)*(1/$H134)),IF(GW134="mg/MJ delivered",GV134/1000,IF(GW134="-","","Error"))))))))))))))))</f>
        <v/>
      </c>
      <c r="VL134" s="66" t="str">
        <f t="shared" ref="VL134:VL197" si="1080">IF(AND(VR$3="Unit", VK134=""), "", IF(AND(VR$3="Unit", VK134="-"),"", IF(VR$3="Unit", "kg/GJ delivered", IF(AND(GX134&lt;&gt;"", GX134&lt;&gt;"-", GW134="-"),"", IF($H134="","", IF(GW134="nd", "",IF(GW134="&lt;n.a.&gt;", "", IF(GX134="#/MJ", "", IF(GX134="kg/GJ delivered",GW134,IF(GX134="g/MJ delivered",GW134,IF(GX134="kg/MJ delivered",GW134*1000,IF(GX134="mg/MJ delivered",GW134/1000,IF(GX134="g/kg",((GW134)*(1/$I134)*(1/$H134)),IF(GX134="mg/kg",((GW134/1000)*(1/$I134)*(1/$H134)),IF(GX134="mg/MJ delivered",GW134/1000,IF(GX134="-","","Error"))))))))))))))))</f>
        <v/>
      </c>
      <c r="VM134" s="66" t="str">
        <f t="shared" ref="VM134:VM197" si="1081">IF(AND(VS$3="Unit", VL134=""), "", IF(AND(VS$3="Unit", VL134="-"),"", IF(VS$3="Unit", "kg/GJ delivered", IF(AND(GY134&lt;&gt;"", GY134&lt;&gt;"-", GX134="-"),"", IF($H134="","", IF(GX134="nd", "",IF(GX134="&lt;n.a.&gt;", "", IF(GY134="#/MJ", "", IF(GY134="kg/GJ delivered",GX134,IF(GY134="g/MJ delivered",GX134,IF(GY134="kg/MJ delivered",GX134*1000,IF(GY134="mg/MJ delivered",GX134/1000,IF(GY134="g/kg",((GX134)*(1/$I134)*(1/$H134)),IF(GY134="mg/kg",((GX134/1000)*(1/$I134)*(1/$H134)),IF(GY134="mg/MJ delivered",GX134/1000,IF(GY134="-","","Error"))))))))))))))))</f>
        <v/>
      </c>
      <c r="VN134" s="66" t="str">
        <f t="shared" ref="VN134:VN197" si="1082">IF(AND(VT$3="Unit", VM134=""), "", IF(AND(VT$3="Unit", VM134="-"),"", IF(VT$3="Unit", "kg/GJ delivered", IF(AND(GZ134&lt;&gt;"", GZ134&lt;&gt;"-", GY134="-"),"", IF($H134="","", IF(GY134="nd", "",IF(GY134="&lt;n.a.&gt;", "", IF(GZ134="#/MJ", "", IF(GZ134="kg/GJ delivered",GY134,IF(GZ134="g/MJ delivered",GY134,IF(GZ134="kg/MJ delivered",GY134*1000,IF(GZ134="mg/MJ delivered",GY134/1000,IF(GZ134="g/kg",((GY134)*(1/$I134)*(1/$H134)),IF(GZ134="mg/kg",((GY134/1000)*(1/$I134)*(1/$H134)),IF(GZ134="mg/MJ delivered",GY134/1000,IF(GZ134="-","","Error"))))))))))))))))</f>
        <v/>
      </c>
      <c r="VO134" s="66" t="str">
        <f t="shared" ref="VO134:VO197" si="1083">IF(AND(VU$3="Unit", VN134=""), "", IF(AND(VU$3="Unit", VN134="-"),"", IF(VU$3="Unit", "kg/GJ delivered", IF(AND(HA134&lt;&gt;"", HA134&lt;&gt;"-", GZ134="-"),"", IF($H134="","", IF(GZ134="nd", "",IF(GZ134="&lt;n.a.&gt;", "", IF(HA134="#/MJ", "", IF(HA134="kg/GJ delivered",GZ134,IF(HA134="g/MJ delivered",GZ134,IF(HA134="kg/MJ delivered",GZ134*1000,IF(HA134="mg/MJ delivered",GZ134/1000,IF(HA134="g/kg",((GZ134)*(1/$I134)*(1/$H134)),IF(HA134="mg/kg",((GZ134/1000)*(1/$I134)*(1/$H134)),IF(HA134="mg/MJ delivered",GZ134/1000,IF(HA134="-","","Error"))))))))))))))))</f>
        <v/>
      </c>
      <c r="VP134" s="66" t="str">
        <f t="shared" ref="VP134:VP197" si="1084">IF(AND(VV$3="Unit", VO134=""), "", IF(AND(VV$3="Unit", VO134="-"),"", IF(VV$3="Unit", "kg/GJ delivered", IF(AND(HB134&lt;&gt;"", HB134&lt;&gt;"-", HA134="-"),"", IF($H134="","", IF(HA134="nd", "",IF(HA134="&lt;n.a.&gt;", "", IF(HB134="#/MJ", "", IF(HB134="kg/GJ delivered",HA134,IF(HB134="g/MJ delivered",HA134,IF(HB134="kg/MJ delivered",HA134*1000,IF(HB134="mg/MJ delivered",HA134/1000,IF(HB134="g/kg",((HA134)*(1/$I134)*(1/$H134)),IF(HB134="mg/kg",((HA134/1000)*(1/$I134)*(1/$H134)),IF(HB134="mg/MJ delivered",HA134/1000,IF(HB134="-","","Error"))))))))))))))))</f>
        <v/>
      </c>
      <c r="VQ134" s="66" t="str">
        <f t="shared" ref="VQ134:VQ197" si="1085">IF(AND(VW$3="Unit", VP134=""), "", IF(AND(VW$3="Unit", VP134="-"),"", IF(VW$3="Unit", "kg/GJ delivered", IF(AND(HC134&lt;&gt;"", HC134&lt;&gt;"-", HB134="-"),"", IF($H134="","", IF(HB134="nd", "",IF(HB134="&lt;n.a.&gt;", "", IF(HC134="#/MJ", "", IF(HC134="kg/GJ delivered",HB134,IF(HC134="g/MJ delivered",HB134,IF(HC134="kg/MJ delivered",HB134*1000,IF(HC134="mg/MJ delivered",HB134/1000,IF(HC134="g/kg",((HB134)*(1/$I134)*(1/$H134)),IF(HC134="mg/kg",((HB134/1000)*(1/$I134)*(1/$H134)),IF(HC134="mg/MJ delivered",HB134/1000,IF(HC134="-","","Error"))))))))))))))))</f>
        <v/>
      </c>
      <c r="VR134" s="66" t="str">
        <f t="shared" ref="VR134:VR197" si="1086">IF(AND(VX$3="Unit", VQ134=""), "", IF(AND(VX$3="Unit", VQ134="-"),"", IF(VX$3="Unit", "kg/GJ delivered", IF(AND(HD134&lt;&gt;"", HD134&lt;&gt;"-", HC134="-"),"", IF($H134="","", IF(HC134="nd", "",IF(HC134="&lt;n.a.&gt;", "", IF(HD134="#/MJ", "", IF(HD134="kg/GJ delivered",HC134,IF(HD134="g/MJ delivered",HC134,IF(HD134="kg/MJ delivered",HC134*1000,IF(HD134="mg/MJ delivered",HC134/1000,IF(HD134="g/kg",((HC134)*(1/$I134)*(1/$H134)),IF(HD134="mg/kg",((HC134/1000)*(1/$I134)*(1/$H134)),IF(HD134="mg/MJ delivered",HC134/1000,IF(HD134="-","","Error"))))))))))))))))</f>
        <v/>
      </c>
      <c r="VS134" s="66" t="str">
        <f t="shared" ref="VS134:VS197" si="1087">IF(AND(VY$3="Unit", VR134=""), "", IF(AND(VY$3="Unit", VR134="-"),"", IF(VY$3="Unit", "kg/GJ delivered", IF(AND(HE134&lt;&gt;"", HE134&lt;&gt;"-", HD134="-"),"", IF($H134="","", IF(HD134="nd", "",IF(HD134="&lt;n.a.&gt;", "", IF(HE134="#/MJ", "", IF(HE134="kg/GJ delivered",HD134,IF(HE134="g/MJ delivered",HD134,IF(HE134="kg/MJ delivered",HD134*1000,IF(HE134="mg/MJ delivered",HD134/1000,IF(HE134="g/kg",((HD134)*(1/$I134)*(1/$H134)),IF(HE134="mg/kg",((HD134/1000)*(1/$I134)*(1/$H134)),IF(HE134="mg/MJ delivered",HD134/1000,IF(HE134="-","","Error"))))))))))))))))</f>
        <v/>
      </c>
      <c r="VT134" s="66" t="str">
        <f t="shared" ref="VT134:VT197" si="1088">IF(AND(VZ$3="Unit", VS134=""), "", IF(AND(VZ$3="Unit", VS134="-"),"", IF(VZ$3="Unit", "kg/GJ delivered", IF(AND(HF134&lt;&gt;"", HF134&lt;&gt;"-", HE134="-"),"", IF($H134="","", IF(HE134="nd", "",IF(HE134="&lt;n.a.&gt;", "", IF(HF134="#/MJ", "", IF(HF134="kg/GJ delivered",HE134,IF(HF134="g/MJ delivered",HE134,IF(HF134="kg/MJ delivered",HE134*1000,IF(HF134="mg/MJ delivered",HE134/1000,IF(HF134="g/kg",((HE134)*(1/$I134)*(1/$H134)),IF(HF134="mg/kg",((HE134/1000)*(1/$I134)*(1/$H134)),IF(HF134="mg/MJ delivered",HE134/1000,IF(HF134="-","","Error"))))))))))))))))</f>
        <v/>
      </c>
      <c r="VU134" s="66" t="str">
        <f t="shared" ref="VU134:VU197" si="1089">IF(AND(WA$3="Unit", VT134=""), "", IF(AND(WA$3="Unit", VT134="-"),"", IF(WA$3="Unit", "kg/GJ delivered", IF(AND(HG134&lt;&gt;"", HG134&lt;&gt;"-", HF134="-"),"", IF($H134="","", IF(HF134="nd", "",IF(HF134="&lt;n.a.&gt;", "", IF(HG134="#/MJ", "", IF(HG134="kg/GJ delivered",HF134,IF(HG134="g/MJ delivered",HF134,IF(HG134="kg/MJ delivered",HF134*1000,IF(HG134="mg/MJ delivered",HF134/1000,IF(HG134="g/kg",((HF134)*(1/$I134)*(1/$H134)),IF(HG134="mg/kg",((HF134/1000)*(1/$I134)*(1/$H134)),IF(HG134="mg/MJ delivered",HF134/1000,IF(HG134="-","","Error"))))))))))))))))</f>
        <v/>
      </c>
      <c r="VV134" s="66" t="str">
        <f t="shared" ref="VV134:VV197" si="1090">IF(AND(WB$3="Unit", VU134=""), "", IF(AND(WB$3="Unit", VU134="-"),"", IF(WB$3="Unit", "kg/GJ delivered", IF(AND(HH134&lt;&gt;"", HH134&lt;&gt;"-", HG134="-"),"", IF($H134="","", IF(HG134="nd", "",IF(HG134="&lt;n.a.&gt;", "", IF(HH134="#/MJ", "", IF(HH134="kg/GJ delivered",HG134,IF(HH134="g/MJ delivered",HG134,IF(HH134="kg/MJ delivered",HG134*1000,IF(HH134="mg/MJ delivered",HG134/1000,IF(HH134="g/kg",((HG134)*(1/$I134)*(1/$H134)),IF(HH134="mg/kg",((HG134/1000)*(1/$I134)*(1/$H134)),IF(HH134="mg/MJ delivered",HG134/1000,IF(HH134="-","","Error"))))))))))))))))</f>
        <v/>
      </c>
      <c r="VW134" s="66" t="str">
        <f t="shared" ref="VW134:VW197" si="1091">IF(AND(WC$3="Unit", VV134=""), "", IF(AND(WC$3="Unit", VV134="-"),"", IF(WC$3="Unit", "kg/GJ delivered", IF(AND(HI134&lt;&gt;"", HI134&lt;&gt;"-", HH134="-"),"", IF($H134="","", IF(HH134="nd", "",IF(HH134="&lt;n.a.&gt;", "", IF(HI134="#/MJ", "", IF(HI134="kg/GJ delivered",HH134,IF(HI134="g/MJ delivered",HH134,IF(HI134="kg/MJ delivered",HH134*1000,IF(HI134="mg/MJ delivered",HH134/1000,IF(HI134="g/kg",((HH134)*(1/$I134)*(1/$H134)),IF(HI134="mg/kg",((HH134/1000)*(1/$I134)*(1/$H134)),IF(HI134="mg/MJ delivered",HH134/1000,IF(HI134="-","","Error"))))))))))))))))</f>
        <v/>
      </c>
      <c r="VX134" s="66" t="str">
        <f t="shared" ref="VX134:VX197" si="1092">IF(AND(WD$3="Unit", VW134=""), "", IF(AND(WD$3="Unit", VW134="-"),"", IF(WD$3="Unit", "kg/GJ delivered", IF(AND(HJ134&lt;&gt;"", HJ134&lt;&gt;"-", HI134="-"),"", IF($H134="","", IF(HI134="nd", "",IF(HI134="&lt;n.a.&gt;", "", IF(HJ134="#/MJ", "", IF(HJ134="kg/GJ delivered",HI134,IF(HJ134="g/MJ delivered",HI134,IF(HJ134="kg/MJ delivered",HI134*1000,IF(HJ134="mg/MJ delivered",HI134/1000,IF(HJ134="g/kg",((HI134)*(1/$I134)*(1/$H134)),IF(HJ134="mg/kg",((HI134/1000)*(1/$I134)*(1/$H134)),IF(HJ134="mg/MJ delivered",HI134/1000,IF(HJ134="-","","Error"))))))))))))))))</f>
        <v/>
      </c>
      <c r="VY134" s="66" t="str">
        <f t="shared" ref="VY134:VY197" si="1093">IF(AND(WE$3="Unit", VX134=""), "", IF(AND(WE$3="Unit", VX134="-"),"", IF(WE$3="Unit", "kg/GJ delivered", IF(AND(HK134&lt;&gt;"", HK134&lt;&gt;"-", HJ134="-"),"", IF($H134="","", IF(HJ134="nd", "",IF(HJ134="&lt;n.a.&gt;", "", IF(HK134="#/MJ", "", IF(HK134="kg/GJ delivered",HJ134,IF(HK134="g/MJ delivered",HJ134,IF(HK134="kg/MJ delivered",HJ134*1000,IF(HK134="mg/MJ delivered",HJ134/1000,IF(HK134="g/kg",((HJ134)*(1/$I134)*(1/$H134)),IF(HK134="mg/kg",((HJ134/1000)*(1/$I134)*(1/$H134)),IF(HK134="mg/MJ delivered",HJ134/1000,IF(HK134="-","","Error"))))))))))))))))</f>
        <v/>
      </c>
      <c r="VZ134" s="66" t="str">
        <f t="shared" ref="VZ134:VZ197" si="1094">IF(AND(WF$3="Unit", VY134=""), "", IF(AND(WF$3="Unit", VY134="-"),"", IF(WF$3="Unit", "kg/GJ delivered", IF(AND(HL134&lt;&gt;"", HL134&lt;&gt;"-", HK134="-"),"", IF($H134="","", IF(HK134="nd", "",IF(HK134="&lt;n.a.&gt;", "", IF(HL134="#/MJ", "", IF(HL134="kg/GJ delivered",HK134,IF(HL134="g/MJ delivered",HK134,IF(HL134="kg/MJ delivered",HK134*1000,IF(HL134="mg/MJ delivered",HK134/1000,IF(HL134="g/kg",((HK134)*(1/$I134)*(1/$H134)),IF(HL134="mg/kg",((HK134/1000)*(1/$I134)*(1/$H134)),IF(HL134="mg/MJ delivered",HK134/1000,IF(HL134="-","","Error"))))))))))))))))</f>
        <v/>
      </c>
      <c r="WA134" s="66" t="str">
        <f t="shared" ref="WA134:WA197" si="1095">IF(AND(WG$3="Unit", VZ134=""), "", IF(AND(WG$3="Unit", VZ134="-"),"", IF(WG$3="Unit", "kg/GJ delivered", IF(AND(HM134&lt;&gt;"", HM134&lt;&gt;"-", HL134="-"),"", IF($H134="","", IF(HL134="nd", "",IF(HL134="&lt;n.a.&gt;", "", IF(HM134="#/MJ", "", IF(HM134="kg/GJ delivered",HL134,IF(HM134="g/MJ delivered",HL134,IF(HM134="kg/MJ delivered",HL134*1000,IF(HM134="mg/MJ delivered",HL134/1000,IF(HM134="g/kg",((HL134)*(1/$I134)*(1/$H134)),IF(HM134="mg/kg",((HL134/1000)*(1/$I134)*(1/$H134)),IF(HM134="mg/MJ delivered",HL134/1000,IF(HM134="-","","Error"))))))))))))))))</f>
        <v/>
      </c>
      <c r="WB134" s="66" t="str">
        <f t="shared" ref="WB134:WB197" si="1096">IF(AND(WH$3="Unit", WA134=""), "", IF(AND(WH$3="Unit", WA134="-"),"", IF(WH$3="Unit", "kg/GJ delivered", IF(AND(HN134&lt;&gt;"", HN134&lt;&gt;"-", HM134="-"),"", IF($H134="","", IF(HM134="nd", "",IF(HM134="&lt;n.a.&gt;", "", IF(HN134="#/MJ", "", IF(HN134="kg/GJ delivered",HM134,IF(HN134="g/MJ delivered",HM134,IF(HN134="kg/MJ delivered",HM134*1000,IF(HN134="mg/MJ delivered",HM134/1000,IF(HN134="g/kg",((HM134)*(1/$I134)*(1/$H134)),IF(HN134="mg/kg",((HM134/1000)*(1/$I134)*(1/$H134)),IF(HN134="mg/MJ delivered",HM134/1000,IF(HN134="-","","Error"))))))))))))))))</f>
        <v/>
      </c>
      <c r="WC134" s="66" t="str">
        <f t="shared" ref="WC134:WC197" si="1097">IF(AND(WI$3="Unit", WB134=""), "", IF(AND(WI$3="Unit", WB134="-"),"", IF(WI$3="Unit", "kg/GJ delivered", IF(AND(HO134&lt;&gt;"", HO134&lt;&gt;"-", HN134="-"),"", IF($H134="","", IF(HN134="nd", "",IF(HN134="&lt;n.a.&gt;", "", IF(HO134="#/MJ", "", IF(HO134="kg/GJ delivered",HN134,IF(HO134="g/MJ delivered",HN134,IF(HO134="kg/MJ delivered",HN134*1000,IF(HO134="mg/MJ delivered",HN134/1000,IF(HO134="g/kg",((HN134)*(1/$I134)*(1/$H134)),IF(HO134="mg/kg",((HN134/1000)*(1/$I134)*(1/$H134)),IF(HO134="mg/MJ delivered",HN134/1000,IF(HO134="-","","Error"))))))))))))))))</f>
        <v/>
      </c>
      <c r="WD134" s="66" t="str">
        <f t="shared" ref="WD134:WD197" si="1098">IF(AND(WJ$3="Unit", WC134=""), "", IF(AND(WJ$3="Unit", WC134="-"),"", IF(WJ$3="Unit", "kg/GJ delivered", IF(AND(HP134&lt;&gt;"", HP134&lt;&gt;"-", HO134="-"),"", IF($H134="","", IF(HO134="nd", "",IF(HO134="&lt;n.a.&gt;", "", IF(HP134="#/MJ", "", IF(HP134="kg/GJ delivered",HO134,IF(HP134="g/MJ delivered",HO134,IF(HP134="kg/MJ delivered",HO134*1000,IF(HP134="mg/MJ delivered",HO134/1000,IF(HP134="g/kg",((HO134)*(1/$I134)*(1/$H134)),IF(HP134="mg/kg",((HO134/1000)*(1/$I134)*(1/$H134)),IF(HP134="mg/MJ delivered",HO134/1000,IF(HP134="-","","Error"))))))))))))))))</f>
        <v/>
      </c>
      <c r="WE134" s="66" t="str">
        <f t="shared" ref="WE134:WE197" si="1099">IF(AND(WK$3="Unit", WD134=""), "", IF(AND(WK$3="Unit", WD134="-"),"", IF(WK$3="Unit", "kg/GJ delivered", IF(AND(HQ134&lt;&gt;"", HQ134&lt;&gt;"-", HP134="-"),"", IF($H134="","", IF(HP134="nd", "",IF(HP134="&lt;n.a.&gt;", "", IF(HQ134="#/MJ", "", IF(HQ134="kg/GJ delivered",HP134,IF(HQ134="g/MJ delivered",HP134,IF(HQ134="kg/MJ delivered",HP134*1000,IF(HQ134="mg/MJ delivered",HP134/1000,IF(HQ134="g/kg",((HP134)*(1/$I134)*(1/$H134)),IF(HQ134="mg/kg",((HP134/1000)*(1/$I134)*(1/$H134)),IF(HQ134="mg/MJ delivered",HP134/1000,IF(HQ134="-","","Error"))))))))))))))))</f>
        <v/>
      </c>
      <c r="WF134" s="66" t="str">
        <f t="shared" ref="WF134:WF197" si="1100">IF(AND(WL$3="Unit", WE134=""), "", IF(AND(WL$3="Unit", WE134="-"),"", IF(WL$3="Unit", "kg/GJ delivered", IF(AND(HR134&lt;&gt;"", HR134&lt;&gt;"-", HQ134="-"),"", IF($H134="","", IF(HQ134="nd", "",IF(HQ134="&lt;n.a.&gt;", "", IF(HR134="#/MJ", "", IF(HR134="kg/GJ delivered",HQ134,IF(HR134="g/MJ delivered",HQ134,IF(HR134="kg/MJ delivered",HQ134*1000,IF(HR134="mg/MJ delivered",HQ134/1000,IF(HR134="g/kg",((HQ134)*(1/$I134)*(1/$H134)),IF(HR134="mg/kg",((HQ134/1000)*(1/$I134)*(1/$H134)),IF(HR134="mg/MJ delivered",HQ134/1000,IF(HR134="-","","Error"))))))))))))))))</f>
        <v/>
      </c>
      <c r="WG134" s="66" t="str">
        <f t="shared" ref="WG134:WG197" si="1101">IF(AND(WM$3="Unit", WF134=""), "", IF(AND(WM$3="Unit", WF134="-"),"", IF(WM$3="Unit", "kg/GJ delivered", IF(AND(HS134&lt;&gt;"", HS134&lt;&gt;"-", HR134="-"),"", IF($H134="","", IF(HR134="nd", "",IF(HR134="&lt;n.a.&gt;", "", IF(HS134="#/MJ", "", IF(HS134="kg/GJ delivered",HR134,IF(HS134="g/MJ delivered",HR134,IF(HS134="kg/MJ delivered",HR134*1000,IF(HS134="mg/MJ delivered",HR134/1000,IF(HS134="g/kg",((HR134)*(1/$I134)*(1/$H134)),IF(HS134="mg/kg",((HR134/1000)*(1/$I134)*(1/$H134)),IF(HS134="mg/MJ delivered",HR134/1000,IF(HS134="-","","Error"))))))))))))))))</f>
        <v/>
      </c>
      <c r="WH134" s="66" t="str">
        <f t="shared" ref="WH134:WH197" si="1102">IF(AND(WN$3="Unit", WG134=""), "", IF(AND(WN$3="Unit", WG134="-"),"", IF(WN$3="Unit", "kg/GJ delivered", IF(AND(HT134&lt;&gt;"", HT134&lt;&gt;"-", HS134="-"),"", IF($H134="","", IF(HS134="nd", "",IF(HS134="&lt;n.a.&gt;", "", IF(HT134="#/MJ", "", IF(HT134="kg/GJ delivered",HS134,IF(HT134="g/MJ delivered",HS134,IF(HT134="kg/MJ delivered",HS134*1000,IF(HT134="mg/MJ delivered",HS134/1000,IF(HT134="g/kg",((HS134)*(1/$I134)*(1/$H134)),IF(HT134="mg/kg",((HS134/1000)*(1/$I134)*(1/$H134)),IF(HT134="mg/MJ delivered",HS134/1000,IF(HT134="-","","Error"))))))))))))))))</f>
        <v/>
      </c>
      <c r="WI134" s="66" t="str">
        <f t="shared" ref="WI134:WI197" si="1103">IF(AND(WO$3="Unit", WH134=""), "", IF(AND(WO$3="Unit", WH134="-"),"", IF(WO$3="Unit", "kg/GJ delivered", IF(AND(HU134&lt;&gt;"", HU134&lt;&gt;"-", HT134="-"),"", IF($H134="","", IF(HT134="nd", "",IF(HT134="&lt;n.a.&gt;", "", IF(HU134="#/MJ", "", IF(HU134="kg/GJ delivered",HT134,IF(HU134="g/MJ delivered",HT134,IF(HU134="kg/MJ delivered",HT134*1000,IF(HU134="mg/MJ delivered",HT134/1000,IF(HU134="g/kg",((HT134)*(1/$I134)*(1/$H134)),IF(HU134="mg/kg",((HT134/1000)*(1/$I134)*(1/$H134)),IF(HU134="mg/MJ delivered",HT134/1000,IF(HU134="-","","Error"))))))))))))))))</f>
        <v/>
      </c>
      <c r="WJ134" s="66" t="str">
        <f t="shared" ref="WJ134:WJ197" si="1104">IF(AND(WP$3="Unit", WI134=""), "", IF(AND(WP$3="Unit", WI134="-"),"", IF(WP$3="Unit", "kg/GJ delivered", IF(AND(HV134&lt;&gt;"", HV134&lt;&gt;"-", HU134="-"),"", IF($H134="","", IF(HU134="nd", "",IF(HU134="&lt;n.a.&gt;", "", IF(HV134="#/MJ", "", IF(HV134="kg/GJ delivered",HU134,IF(HV134="g/MJ delivered",HU134,IF(HV134="kg/MJ delivered",HU134*1000,IF(HV134="mg/MJ delivered",HU134/1000,IF(HV134="g/kg",((HU134)*(1/$I134)*(1/$H134)),IF(HV134="mg/kg",((HU134/1000)*(1/$I134)*(1/$H134)),IF(HV134="mg/MJ delivered",HU134/1000,IF(HV134="-","","Error"))))))))))))))))</f>
        <v/>
      </c>
      <c r="WK134" s="66" t="str">
        <f t="shared" ref="WK134:WK197" si="1105">IF(AND(WQ$3="Unit", WJ134=""), "", IF(AND(WQ$3="Unit", WJ134="-"),"", IF(WQ$3="Unit", "kg/GJ delivered", IF(AND(HW134&lt;&gt;"", HW134&lt;&gt;"-", HV134="-"),"", IF($H134="","", IF(HV134="nd", "",IF(HV134="&lt;n.a.&gt;", "", IF(HW134="#/MJ", "", IF(HW134="kg/GJ delivered",HV134,IF(HW134="g/MJ delivered",HV134,IF(HW134="kg/MJ delivered",HV134*1000,IF(HW134="mg/MJ delivered",HV134/1000,IF(HW134="g/kg",((HV134)*(1/$I134)*(1/$H134)),IF(HW134="mg/kg",((HV134/1000)*(1/$I134)*(1/$H134)),IF(HW134="mg/MJ delivered",HV134/1000,IF(HW134="-","","Error"))))))))))))))))</f>
        <v/>
      </c>
      <c r="WL134" s="66" t="str">
        <f t="shared" ref="WL134:WL197" si="1106">IF(AND(WR$3="Unit", WK134=""), "", IF(AND(WR$3="Unit", WK134="-"),"", IF(WR$3="Unit", "kg/GJ delivered", IF(AND(HX134&lt;&gt;"", HX134&lt;&gt;"-", HW134="-"),"", IF($H134="","", IF(HW134="nd", "",IF(HW134="&lt;n.a.&gt;", "", IF(HX134="#/MJ", "", IF(HX134="kg/GJ delivered",HW134,IF(HX134="g/MJ delivered",HW134,IF(HX134="kg/MJ delivered",HW134*1000,IF(HX134="mg/MJ delivered",HW134/1000,IF(HX134="g/kg",((HW134)*(1/$I134)*(1/$H134)),IF(HX134="mg/kg",((HW134/1000)*(1/$I134)*(1/$H134)),IF(HX134="mg/MJ delivered",HW134/1000,IF(HX134="-","","Error"))))))))))))))))</f>
        <v/>
      </c>
      <c r="WM134" s="66" t="str">
        <f t="shared" ref="WM134:WM197" si="1107">IF(AND(WS$3="Unit", WL134=""), "", IF(AND(WS$3="Unit", WL134="-"),"", IF(WS$3="Unit", "kg/GJ delivered", IF(AND(HY134&lt;&gt;"", HY134&lt;&gt;"-", HX134="-"),"", IF($H134="","", IF(HX134="nd", "",IF(HX134="&lt;n.a.&gt;", "", IF(HY134="#/MJ", "", IF(HY134="kg/GJ delivered",HX134,IF(HY134="g/MJ delivered",HX134,IF(HY134="kg/MJ delivered",HX134*1000,IF(HY134="mg/MJ delivered",HX134/1000,IF(HY134="g/kg",((HX134)*(1/$I134)*(1/$H134)),IF(HY134="mg/kg",((HX134/1000)*(1/$I134)*(1/$H134)),IF(HY134="mg/MJ delivered",HX134/1000,IF(HY134="-","","Error"))))))))))))))))</f>
        <v/>
      </c>
      <c r="WN134" s="66" t="str">
        <f t="shared" ref="WN134:WN197" si="1108">IF(AND(WT$3="Unit", WM134=""), "", IF(AND(WT$3="Unit", WM134="-"),"", IF(WT$3="Unit", "kg/GJ delivered", IF(AND(HZ134&lt;&gt;"", HZ134&lt;&gt;"-", HY134="-"),"", IF($H134="","", IF(HY134="nd", "",IF(HY134="&lt;n.a.&gt;", "", IF(HZ134="#/MJ", "", IF(HZ134="kg/GJ delivered",HY134,IF(HZ134="g/MJ delivered",HY134,IF(HZ134="kg/MJ delivered",HY134*1000,IF(HZ134="mg/MJ delivered",HY134/1000,IF(HZ134="g/kg",((HY134)*(1/$I134)*(1/$H134)),IF(HZ134="mg/kg",((HY134/1000)*(1/$I134)*(1/$H134)),IF(HZ134="mg/MJ delivered",HY134/1000,IF(HZ134="-","","Error"))))))))))))))))</f>
        <v/>
      </c>
      <c r="WO134" s="66" t="str">
        <f t="shared" ref="WO134:WO197" si="1109">IF(AND(WU$3="Unit", WN134=""), "", IF(AND(WU$3="Unit", WN134="-"),"", IF(WU$3="Unit", "kg/GJ delivered", IF(AND(IA134&lt;&gt;"", IA134&lt;&gt;"-", HZ134="-"),"", IF($H134="","", IF(HZ134="nd", "",IF(HZ134="&lt;n.a.&gt;", "", IF(IA134="#/MJ", "", IF(IA134="kg/GJ delivered",HZ134,IF(IA134="g/MJ delivered",HZ134,IF(IA134="kg/MJ delivered",HZ134*1000,IF(IA134="mg/MJ delivered",HZ134/1000,IF(IA134="g/kg",((HZ134)*(1/$I134)*(1/$H134)),IF(IA134="mg/kg",((HZ134/1000)*(1/$I134)*(1/$H134)),IF(IA134="mg/MJ delivered",HZ134/1000,IF(IA134="-","","Error"))))))))))))))))</f>
        <v/>
      </c>
      <c r="WP134" s="66" t="str">
        <f t="shared" ref="WP134:WP197" si="1110">IF(AND(WV$3="Unit", WO134=""), "", IF(AND(WV$3="Unit", WO134="-"),"", IF(WV$3="Unit", "kg/GJ delivered", IF(AND(IB134&lt;&gt;"", IB134&lt;&gt;"-", IA134="-"),"", IF($H134="","", IF(IA134="nd", "",IF(IA134="&lt;n.a.&gt;", "", IF(IB134="#/MJ", "", IF(IB134="kg/GJ delivered",IA134,IF(IB134="g/MJ delivered",IA134,IF(IB134="kg/MJ delivered",IA134*1000,IF(IB134="mg/MJ delivered",IA134/1000,IF(IB134="g/kg",((IA134)*(1/$I134)*(1/$H134)),IF(IB134="mg/kg",((IA134/1000)*(1/$I134)*(1/$H134)),IF(IB134="mg/MJ delivered",IA134/1000,IF(IB134="-","","Error"))))))))))))))))</f>
        <v/>
      </c>
      <c r="WQ134" s="66" t="str">
        <f t="shared" ref="WQ134:WQ197" si="1111">IF(AND(WW$3="Unit", WP134=""), "", IF(AND(WW$3="Unit", WP134="-"),"", IF(WW$3="Unit", "kg/GJ delivered", IF(AND(IC134&lt;&gt;"", IC134&lt;&gt;"-", IB134="-"),"", IF($H134="","", IF(IB134="nd", "",IF(IB134="&lt;n.a.&gt;", "", IF(IC134="#/MJ", "", IF(IC134="kg/GJ delivered",IB134,IF(IC134="g/MJ delivered",IB134,IF(IC134="kg/MJ delivered",IB134*1000,IF(IC134="mg/MJ delivered",IB134/1000,IF(IC134="g/kg",((IB134)*(1/$I134)*(1/$H134)),IF(IC134="mg/kg",((IB134/1000)*(1/$I134)*(1/$H134)),IF(IC134="mg/MJ delivered",IB134/1000,IF(IC134="-","","Error"))))))))))))))))</f>
        <v/>
      </c>
      <c r="WR134" s="66" t="str">
        <f t="shared" ref="WR134:WR197" si="1112">IF(AND(WX$3="Unit", WQ134=""), "", IF(AND(WX$3="Unit", WQ134="-"),"", IF(WX$3="Unit", "kg/GJ delivered", IF(AND(ID134&lt;&gt;"", ID134&lt;&gt;"-", IC134="-"),"", IF($H134="","", IF(IC134="nd", "",IF(IC134="&lt;n.a.&gt;", "", IF(ID134="#/MJ", "", IF(ID134="kg/GJ delivered",IC134,IF(ID134="g/MJ delivered",IC134,IF(ID134="kg/MJ delivered",IC134*1000,IF(ID134="mg/MJ delivered",IC134/1000,IF(ID134="g/kg",((IC134)*(1/$I134)*(1/$H134)),IF(ID134="mg/kg",((IC134/1000)*(1/$I134)*(1/$H134)),IF(ID134="mg/MJ delivered",IC134/1000,IF(ID134="-","","Error"))))))))))))))))</f>
        <v/>
      </c>
      <c r="WS134" s="160">
        <f t="shared" ref="WS134:WS197" si="1113">IF(AND(WY$3="Unit", WR134=""), "", IF(AND(WY$3="Unit", WR134="-"),"", IF(WY$3="Unit", "kg/GJ delivered", IF(AND(IE134&lt;&gt;"", IE134&lt;&gt;"-", ID134="-"),"", IF($H134="","", IF(ID134="nd", "",IF(ID134="&lt;n.a.&gt;", "", IF(IE134="#/MJ", "", IF(IE134="kg/GJ delivered",ID134,IF(IE134="g/MJ delivered",ID134,IF(IE134="kg/MJ delivered",ID134*1000,IF(IE134="mg/MJ delivered",ID134/1000,IF(IE134="g/kg",((ID134)*(1/$I134)*(1/$H134)),IF(IE134="mg/kg",((ID134/1000)*(1/$I134)*(1/$H134)),IF(IE134="mg/MJ delivered",ID134/1000,IF(IE134="-","","Error"))))))))))))))))</f>
        <v>3.4263059483270533E-3</v>
      </c>
      <c r="WT134" s="66" t="str">
        <f t="shared" ref="WT134:WT197" si="1114">IF(AND(WZ$3="Unit", WS134=""), "", IF(AND(WZ$3="Unit", WS134="-"),"", IF(WZ$3="Unit", "kg/GJ delivered", IF(AND(IF134&lt;&gt;"", IF134&lt;&gt;"-", IE134="-"),"", IF($H134="","", IF(IE134="nd", "",IF(IE134="&lt;n.a.&gt;", "", IF(IF134="#/MJ", "", IF(IF134="kg/GJ delivered",IE134,IF(IF134="g/MJ delivered",IE134,IF(IF134="kg/MJ delivered",IE134*1000,IF(IF134="mg/MJ delivered",IE134/1000,IF(IF134="g/kg",((IE134)*(1/$I134)*(1/$H134)),IF(IF134="mg/kg",((IE134/1000)*(1/$I134)*(1/$H134)),IF(IF134="mg/MJ delivered",IE134/1000,IF(IF134="-","","Error"))))))))))))))))</f>
        <v>kg/GJ delivered</v>
      </c>
      <c r="WU134" s="66" t="str">
        <f t="shared" ref="WU134:WU197" si="1115">IF(AND(XA$3="Unit", WT134=""), "", IF(AND(XA$3="Unit", WT134="-"),"", IF(XA$3="Unit", "kg/GJ delivered", IF(AND(IG134&lt;&gt;"", IG134&lt;&gt;"-", IF134="-"),"", IF($H134="","", IF(IF134="nd", "",IF(IF134="&lt;n.a.&gt;", "", IF(IG134="#/MJ", "", IF(IG134="kg/GJ delivered",IF134,IF(IG134="g/MJ delivered",IF134,IF(IG134="kg/MJ delivered",IF134*1000,IF(IG134="mg/MJ delivered",IF134/1000,IF(IG134="g/kg",((IF134)*(1/$I134)*(1/$H134)),IF(IG134="mg/kg",((IF134/1000)*(1/$I134)*(1/$H134)),IF(IG134="mg/MJ delivered",IF134/1000,IF(IG134="-","","Error"))))))))))))))))</f>
        <v/>
      </c>
      <c r="WV134" s="66" t="str">
        <f t="shared" ref="WV134:WV197" si="1116">IF(AND(XB$3="Unit", WU134=""), "", IF(AND(XB$3="Unit", WU134="-"),"", IF(XB$3="Unit", "kg/GJ delivered", IF(AND(IH134&lt;&gt;"", IH134&lt;&gt;"-", IG134="-"),"", IF($H134="","", IF(IG134="nd", "",IF(IG134="&lt;n.a.&gt;", "", IF(IH134="#/MJ", "", IF(IH134="kg/GJ delivered",IG134,IF(IH134="g/MJ delivered",IG134,IF(IH134="kg/MJ delivered",IG134*1000,IF(IH134="mg/MJ delivered",IG134/1000,IF(IH134="g/kg",((IG134)*(1/$I134)*(1/$H134)),IF(IH134="mg/kg",((IG134/1000)*(1/$I134)*(1/$H134)),IF(IH134="mg/MJ delivered",IG134/1000,IF(IH134="-","","Error"))))))))))))))))</f>
        <v/>
      </c>
      <c r="WW134" s="66" t="str">
        <f t="shared" ref="WW134:WW197" si="1117">IF(AND(XC$3="Unit", WV134=""), "", IF(AND(XC$3="Unit", WV134="-"),"", IF(XC$3="Unit", "kg/GJ delivered", IF(AND(II134&lt;&gt;"", II134&lt;&gt;"-", IH134="-"),"", IF($H134="","", IF(IH134="nd", "",IF(IH134="&lt;n.a.&gt;", "", IF(II134="#/MJ", "", IF(II134="kg/GJ delivered",IH134,IF(II134="g/MJ delivered",IH134,IF(II134="kg/MJ delivered",IH134*1000,IF(II134="mg/MJ delivered",IH134/1000,IF(II134="g/kg",((IH134)*(1/$I134)*(1/$H134)),IF(II134="mg/kg",((IH134/1000)*(1/$I134)*(1/$H134)),IF(II134="mg/MJ delivered",IH134/1000,IF(II134="-","","Error"))))))))))))))))</f>
        <v/>
      </c>
      <c r="WX134" s="66" t="str">
        <f t="shared" ref="WX134:WX197" si="1118">IF(AND(XD$3="Unit", WW134=""), "", IF(AND(XD$3="Unit", WW134="-"),"", IF(XD$3="Unit", "kg/GJ delivered", IF(AND(IJ134&lt;&gt;"", IJ134&lt;&gt;"-", II134="-"),"", IF($H134="","", IF(II134="nd", "",IF(II134="&lt;n.a.&gt;", "", IF(IJ134="#/MJ", "", IF(IJ134="kg/GJ delivered",II134,IF(IJ134="g/MJ delivered",II134,IF(IJ134="kg/MJ delivered",II134*1000,IF(IJ134="mg/MJ delivered",II134/1000,IF(IJ134="g/kg",((II134)*(1/$I134)*(1/$H134)),IF(IJ134="mg/kg",((II134/1000)*(1/$I134)*(1/$H134)),IF(IJ134="mg/MJ delivered",II134/1000,IF(IJ134="-","","Error"))))))))))))))))</f>
        <v/>
      </c>
      <c r="WY134" s="66" t="str">
        <f t="shared" ref="WY134:WY197" si="1119">IF(AND(XE$3="Unit", WX134=""), "", IF(AND(XE$3="Unit", WX134="-"),"", IF(XE$3="Unit", "kg/GJ delivered", IF(AND(IK134&lt;&gt;"", IK134&lt;&gt;"-", IJ134="-"),"", IF($H134="","", IF(IJ134="nd", "",IF(IJ134="&lt;n.a.&gt;", "", IF(IK134="#/MJ", "", IF(IK134="kg/GJ delivered",IJ134,IF(IK134="g/MJ delivered",IJ134,IF(IK134="kg/MJ delivered",IJ134*1000,IF(IK134="mg/MJ delivered",IJ134/1000,IF(IK134="g/kg",((IJ134)*(1/$I134)*(1/$H134)),IF(IK134="mg/kg",((IJ134/1000)*(1/$I134)*(1/$H134)),IF(IK134="mg/MJ delivered",IJ134/1000,IF(IK134="-","","Error"))))))))))))))))</f>
        <v/>
      </c>
      <c r="WZ134" s="66" t="str">
        <f t="shared" ref="WZ134:WZ197" si="1120">IF(AND(XF$3="Unit", WY134=""), "", IF(AND(XF$3="Unit", WY134="-"),"", IF(XF$3="Unit", "kg/GJ delivered", IF(AND(IL134&lt;&gt;"", IL134&lt;&gt;"-", IK134="-"),"", IF($H134="","", IF(IK134="nd", "",IF(IK134="&lt;n.a.&gt;", "", IF(IL134="#/MJ", "", IF(IL134="kg/GJ delivered",IK134,IF(IL134="g/MJ delivered",IK134,IF(IL134="kg/MJ delivered",IK134*1000,IF(IL134="mg/MJ delivered",IK134/1000,IF(IL134="g/kg",((IK134)*(1/$I134)*(1/$H134)),IF(IL134="mg/kg",((IK134/1000)*(1/$I134)*(1/$H134)),IF(IL134="mg/MJ delivered",IK134/1000,IF(IL134="-","","Error"))))))))))))))))</f>
        <v/>
      </c>
      <c r="XA134" s="66" t="str">
        <f t="shared" ref="XA134:XA197" si="1121">IF(AND(XG$3="Unit", WZ134=""), "", IF(AND(XG$3="Unit", WZ134="-"),"", IF(XG$3="Unit", "kg/GJ delivered", IF(AND(IM134&lt;&gt;"", IM134&lt;&gt;"-", IL134="-"),"", IF($H134="","", IF(IL134="nd", "",IF(IL134="&lt;n.a.&gt;", "", IF(IM134="#/MJ", "", IF(IM134="kg/GJ delivered",IL134,IF(IM134="g/MJ delivered",IL134,IF(IM134="kg/MJ delivered",IL134*1000,IF(IM134="mg/MJ delivered",IL134/1000,IF(IM134="g/kg",((IL134)*(1/$I134)*(1/$H134)),IF(IM134="mg/kg",((IL134/1000)*(1/$I134)*(1/$H134)),IF(IM134="mg/MJ delivered",IL134/1000,IF(IM134="-","","Error"))))))))))))))))</f>
        <v/>
      </c>
      <c r="XB134" s="66" t="str">
        <f t="shared" ref="XB134:XB197" si="1122">IF(AND(XH$3="Unit", XA134=""), "", IF(AND(XH$3="Unit", XA134="-"),"", IF(XH$3="Unit", "kg/GJ delivered", IF(AND(IN134&lt;&gt;"", IN134&lt;&gt;"-", IM134="-"),"", IF($H134="","", IF(IM134="nd", "",IF(IM134="&lt;n.a.&gt;", "", IF(IN134="#/MJ", "", IF(IN134="kg/GJ delivered",IM134,IF(IN134="g/MJ delivered",IM134,IF(IN134="kg/MJ delivered",IM134*1000,IF(IN134="mg/MJ delivered",IM134/1000,IF(IN134="g/kg",((IM134)*(1/$I134)*(1/$H134)),IF(IN134="mg/kg",((IM134/1000)*(1/$I134)*(1/$H134)),IF(IN134="mg/MJ delivered",IM134/1000,IF(IN134="-","","Error"))))))))))))))))</f>
        <v/>
      </c>
      <c r="XC134" s="66" t="str">
        <f t="shared" ref="XC134:XC197" si="1123">IF(AND(XI$3="Unit", XB134=""), "", IF(AND(XI$3="Unit", XB134="-"),"", IF(XI$3="Unit", "kg/GJ delivered", IF(AND(IO134&lt;&gt;"", IO134&lt;&gt;"-", IN134="-"),"", IF($H134="","", IF(IN134="nd", "",IF(IN134="&lt;n.a.&gt;", "", IF(IO134="#/MJ", "", IF(IO134="kg/GJ delivered",IN134,IF(IO134="g/MJ delivered",IN134,IF(IO134="kg/MJ delivered",IN134*1000,IF(IO134="mg/MJ delivered",IN134/1000,IF(IO134="g/kg",((IN134)*(1/$I134)*(1/$H134)),IF(IO134="mg/kg",((IN134/1000)*(1/$I134)*(1/$H134)),IF(IO134="mg/MJ delivered",IN134/1000,IF(IO134="-","","Error"))))))))))))))))</f>
        <v/>
      </c>
      <c r="XD134" s="66" t="str">
        <f t="shared" ref="XD134:XD197" si="1124">IF(AND(XJ$3="Unit", XC134=""), "", IF(AND(XJ$3="Unit", XC134="-"),"", IF(XJ$3="Unit", "kg/GJ delivered", IF(AND(IP134&lt;&gt;"", IP134&lt;&gt;"-", IO134="-"),"", IF($H134="","", IF(IO134="nd", "",IF(IO134="&lt;n.a.&gt;", "", IF(IP134="#/MJ", "", IF(IP134="kg/GJ delivered",IO134,IF(IP134="g/MJ delivered",IO134,IF(IP134="kg/MJ delivered",IO134*1000,IF(IP134="mg/MJ delivered",IO134/1000,IF(IP134="g/kg",((IO134)*(1/$I134)*(1/$H134)),IF(IP134="mg/kg",((IO134/1000)*(1/$I134)*(1/$H134)),IF(IP134="mg/MJ delivered",IO134/1000,IF(IP134="-","","Error"))))))))))))))))</f>
        <v/>
      </c>
      <c r="XE134" s="66" t="str">
        <f t="shared" ref="XE134:XE197" si="1125">IF(AND(XK$3="Unit", XD134=""), "", IF(AND(XK$3="Unit", XD134="-"),"", IF(XK$3="Unit", "kg/GJ delivered", IF(AND(IQ134&lt;&gt;"", IQ134&lt;&gt;"-", IP134="-"),"", IF($H134="","", IF(IP134="nd", "",IF(IP134="&lt;n.a.&gt;", "", IF(IQ134="#/MJ", "", IF(IQ134="kg/GJ delivered",IP134,IF(IQ134="g/MJ delivered",IP134,IF(IQ134="kg/MJ delivered",IP134*1000,IF(IQ134="mg/MJ delivered",IP134/1000,IF(IQ134="g/kg",((IP134)*(1/$I134)*(1/$H134)),IF(IQ134="mg/kg",((IP134/1000)*(1/$I134)*(1/$H134)),IF(IQ134="mg/MJ delivered",IP134/1000,IF(IQ134="-","","Error"))))))))))))))))</f>
        <v/>
      </c>
      <c r="XF134" s="66" t="str">
        <f t="shared" ref="XF134:XF197" si="1126">IF(AND(XL$3="Unit", XE134=""), "", IF(AND(XL$3="Unit", XE134="-"),"", IF(XL$3="Unit", "kg/GJ delivered", IF(AND(IR134&lt;&gt;"", IR134&lt;&gt;"-", IQ134="-"),"", IF($H134="","", IF(IQ134="nd", "",IF(IQ134="&lt;n.a.&gt;", "", IF(IR134="#/MJ", "", IF(IR134="kg/GJ delivered",IQ134,IF(IR134="g/MJ delivered",IQ134,IF(IR134="kg/MJ delivered",IQ134*1000,IF(IR134="mg/MJ delivered",IQ134/1000,IF(IR134="g/kg",((IQ134)*(1/$I134)*(1/$H134)),IF(IR134="mg/kg",((IQ134/1000)*(1/$I134)*(1/$H134)),IF(IR134="mg/MJ delivered",IQ134/1000,IF(IR134="-","","Error"))))))))))))))))</f>
        <v/>
      </c>
      <c r="XG134" s="66" t="str">
        <f t="shared" ref="XG134:XG197" si="1127">IF(AND(XM$3="Unit", XF134=""), "", IF(AND(XM$3="Unit", XF134="-"),"", IF(XM$3="Unit", "kg/GJ delivered", IF(AND(IS134&lt;&gt;"", IS134&lt;&gt;"-", IR134="-"),"", IF($H134="","", IF(IR134="nd", "",IF(IR134="&lt;n.a.&gt;", "", IF(IS134="#/MJ", "", IF(IS134="kg/GJ delivered",IR134,IF(IS134="g/MJ delivered",IR134,IF(IS134="kg/MJ delivered",IR134*1000,IF(IS134="mg/MJ delivered",IR134/1000,IF(IS134="g/kg",((IR134)*(1/$I134)*(1/$H134)),IF(IS134="mg/kg",((IR134/1000)*(1/$I134)*(1/$H134)),IF(IS134="mg/MJ delivered",IR134/1000,IF(IS134="-","","Error"))))))))))))))))</f>
        <v/>
      </c>
      <c r="XH134" s="66" t="str">
        <f t="shared" ref="XH134:XH197" si="1128">IF(AND(XN$3="Unit", XG134=""), "", IF(AND(XN$3="Unit", XG134="-"),"", IF(XN$3="Unit", "kg/GJ delivered", IF(AND(IT134&lt;&gt;"", IT134&lt;&gt;"-", IS134="-"),"", IF($H134="","", IF(IS134="nd", "",IF(IS134="&lt;n.a.&gt;", "", IF(IT134="#/MJ", "", IF(IT134="kg/GJ delivered",IS134,IF(IT134="g/MJ delivered",IS134,IF(IT134="kg/MJ delivered",IS134*1000,IF(IT134="mg/MJ delivered",IS134/1000,IF(IT134="g/kg",((IS134)*(1/$I134)*(1/$H134)),IF(IT134="mg/kg",((IS134/1000)*(1/$I134)*(1/$H134)),IF(IT134="mg/MJ delivered",IS134/1000,IF(IT134="-","","Error"))))))))))))))))</f>
        <v/>
      </c>
      <c r="XI134" s="66" t="str">
        <f t="shared" ref="XI134:XI197" si="1129">IF(AND(XO$3="Unit", XH134=""), "", IF(AND(XO$3="Unit", XH134="-"),"", IF(XO$3="Unit", "kg/GJ delivered", IF(AND(IU134&lt;&gt;"", IU134&lt;&gt;"-", IT134="-"),"", IF($H134="","", IF(IT134="nd", "",IF(IT134="&lt;n.a.&gt;", "", IF(IU134="#/MJ", "", IF(IU134="kg/GJ delivered",IT134,IF(IU134="g/MJ delivered",IT134,IF(IU134="kg/MJ delivered",IT134*1000,IF(IU134="mg/MJ delivered",IT134/1000,IF(IU134="g/kg",((IT134)*(1/$I134)*(1/$H134)),IF(IU134="mg/kg",((IT134/1000)*(1/$I134)*(1/$H134)),IF(IU134="mg/MJ delivered",IT134/1000,IF(IU134="-","","Error"))))))))))))))))</f>
        <v/>
      </c>
      <c r="XJ134" s="66" t="str">
        <f t="shared" ref="XJ134:XJ197" si="1130">IF(AND(XP$3="Unit", XI134=""), "", IF(AND(XP$3="Unit", XI134="-"),"", IF(XP$3="Unit", "kg/GJ delivered", IF(AND(IV134&lt;&gt;"", IV134&lt;&gt;"-", IU134="-"),"", IF($H134="","", IF(IU134="nd", "",IF(IU134="&lt;n.a.&gt;", "", IF(IV134="#/MJ", "", IF(IV134="kg/GJ delivered",IU134,IF(IV134="g/MJ delivered",IU134,IF(IV134="kg/MJ delivered",IU134*1000,IF(IV134="mg/MJ delivered",IU134/1000,IF(IV134="g/kg",((IU134)*(1/$I134)*(1/$H134)),IF(IV134="mg/kg",((IU134/1000)*(1/$I134)*(1/$H134)),IF(IV134="mg/MJ delivered",IU134/1000,IF(IV134="-","","Error"))))))))))))))))</f>
        <v/>
      </c>
      <c r="XK134" s="66" t="str">
        <f t="shared" ref="XK134:XK197" si="1131">IF(AND(XQ$3="Unit", XJ134=""), "", IF(AND(XQ$3="Unit", XJ134="-"),"", IF(XQ$3="Unit", "kg/GJ delivered", IF(AND(IW134&lt;&gt;"", IW134&lt;&gt;"-", IV134="-"),"", IF($H134="","", IF(IV134="nd", "",IF(IV134="&lt;n.a.&gt;", "", IF(IW134="#/MJ", "", IF(IW134="kg/GJ delivered",IV134,IF(IW134="g/MJ delivered",IV134,IF(IW134="kg/MJ delivered",IV134*1000,IF(IW134="mg/MJ delivered",IV134/1000,IF(IW134="g/kg",((IV134)*(1/$I134)*(1/$H134)),IF(IW134="mg/kg",((IV134/1000)*(1/$I134)*(1/$H134)),IF(IW134="mg/MJ delivered",IV134/1000,IF(IW134="-","","Error"))))))))))))))))</f>
        <v/>
      </c>
      <c r="XL134" s="66" t="str">
        <f t="shared" ref="XL134:XL197" si="1132">IF(AND(XR$3="Unit", XK134=""), "", IF(AND(XR$3="Unit", XK134="-"),"", IF(XR$3="Unit", "kg/GJ delivered", IF(AND(IX134&lt;&gt;"", IX134&lt;&gt;"-", IW134="-"),"", IF($H134="","", IF(IW134="nd", "",IF(IW134="&lt;n.a.&gt;", "", IF(IX134="#/MJ", "", IF(IX134="kg/GJ delivered",IW134,IF(IX134="g/MJ delivered",IW134,IF(IX134="kg/MJ delivered",IW134*1000,IF(IX134="mg/MJ delivered",IW134/1000,IF(IX134="g/kg",((IW134)*(1/$I134)*(1/$H134)),IF(IX134="mg/kg",((IW134/1000)*(1/$I134)*(1/$H134)),IF(IX134="mg/MJ delivered",IW134/1000,IF(IX134="-","","Error"))))))))))))))))</f>
        <v/>
      </c>
      <c r="XM134" s="66" t="str">
        <f t="shared" ref="XM134:XM197" si="1133">IF(AND(XS$3="Unit", XL134=""), "", IF(AND(XS$3="Unit", XL134="-"),"", IF(XS$3="Unit", "kg/GJ delivered", IF(AND(IY134&lt;&gt;"", IY134&lt;&gt;"-", IX134="-"),"", IF($H134="","", IF(IX134="nd", "",IF(IX134="&lt;n.a.&gt;", "", IF(IY134="#/MJ", "", IF(IY134="kg/GJ delivered",IX134,IF(IY134="g/MJ delivered",IX134,IF(IY134="kg/MJ delivered",IX134*1000,IF(IY134="mg/MJ delivered",IX134/1000,IF(IY134="g/kg",((IX134)*(1/$I134)*(1/$H134)),IF(IY134="mg/kg",((IX134/1000)*(1/$I134)*(1/$H134)),IF(IY134="mg/MJ delivered",IX134/1000,IF(IY134="-","","Error"))))))))))))))))</f>
        <v/>
      </c>
      <c r="XN134" s="66" t="str">
        <f t="shared" ref="XN134:XN197" si="1134">IF(AND(XT$3="Unit", XM134=""), "", IF(AND(XT$3="Unit", XM134="-"),"", IF(XT$3="Unit", "kg/GJ delivered", IF(AND(IZ134&lt;&gt;"", IZ134&lt;&gt;"-", IY134="-"),"", IF($H134="","", IF(IY134="nd", "",IF(IY134="&lt;n.a.&gt;", "", IF(IZ134="#/MJ", "", IF(IZ134="kg/GJ delivered",IY134,IF(IZ134="g/MJ delivered",IY134,IF(IZ134="kg/MJ delivered",IY134*1000,IF(IZ134="mg/MJ delivered",IY134/1000,IF(IZ134="g/kg",((IY134)*(1/$I134)*(1/$H134)),IF(IZ134="mg/kg",((IY134/1000)*(1/$I134)*(1/$H134)),IF(IZ134="mg/MJ delivered",IY134/1000,IF(IZ134="-","","Error"))))))))))))))))</f>
        <v/>
      </c>
      <c r="XO134" s="66" t="str">
        <f t="shared" ref="XO134:XO197" si="1135">IF(AND(XU$3="Unit", XN134=""), "", IF(AND(XU$3="Unit", XN134="-"),"", IF(XU$3="Unit", "kg/GJ delivered", IF(AND(JA134&lt;&gt;"", JA134&lt;&gt;"-", IZ134="-"),"", IF($H134="","", IF(IZ134="nd", "",IF(IZ134="&lt;n.a.&gt;", "", IF(JA134="#/MJ", "", IF(JA134="kg/GJ delivered",IZ134,IF(JA134="g/MJ delivered",IZ134,IF(JA134="kg/MJ delivered",IZ134*1000,IF(JA134="mg/MJ delivered",IZ134/1000,IF(JA134="g/kg",((IZ134)*(1/$I134)*(1/$H134)),IF(JA134="mg/kg",((IZ134/1000)*(1/$I134)*(1/$H134)),IF(JA134="mg/MJ delivered",IZ134/1000,IF(JA134="-","","Error"))))))))))))))))</f>
        <v/>
      </c>
      <c r="XP134" s="66" t="str">
        <f t="shared" ref="XP134:XP197" si="1136">IF(AND(XV$3="Unit", XO134=""), "", IF(AND(XV$3="Unit", XO134="-"),"", IF(XV$3="Unit", "kg/GJ delivered", IF(AND(JB134&lt;&gt;"", JB134&lt;&gt;"-", JA134="-"),"", IF($H134="","", IF(JA134="nd", "",IF(JA134="&lt;n.a.&gt;", "", IF(JB134="#/MJ", "", IF(JB134="kg/GJ delivered",JA134,IF(JB134="g/MJ delivered",JA134,IF(JB134="kg/MJ delivered",JA134*1000,IF(JB134="mg/MJ delivered",JA134/1000,IF(JB134="g/kg",((JA134)*(1/$I134)*(1/$H134)),IF(JB134="mg/kg",((JA134/1000)*(1/$I134)*(1/$H134)),IF(JB134="mg/MJ delivered",JA134/1000,IF(JB134="-","","Error"))))))))))))))))</f>
        <v/>
      </c>
      <c r="XQ134" s="66" t="str">
        <f t="shared" ref="XQ134:XQ197" si="1137">IF(AND(XW$3="Unit", XP134=""), "", IF(AND(XW$3="Unit", XP134="-"),"", IF(XW$3="Unit", "kg/GJ delivered", IF(AND(JC134&lt;&gt;"", JC134&lt;&gt;"-", JB134="-"),"", IF($H134="","", IF(JB134="nd", "",IF(JB134="&lt;n.a.&gt;", "", IF(JC134="#/MJ", "", IF(JC134="kg/GJ delivered",JB134,IF(JC134="g/MJ delivered",JB134,IF(JC134="kg/MJ delivered",JB134*1000,IF(JC134="mg/MJ delivered",JB134/1000,IF(JC134="g/kg",((JB134)*(1/$I134)*(1/$H134)),IF(JC134="mg/kg",((JB134/1000)*(1/$I134)*(1/$H134)),IF(JC134="mg/MJ delivered",JB134/1000,IF(JC134="-","","Error"))))))))))))))))</f>
        <v/>
      </c>
      <c r="XR134" s="66" t="str">
        <f t="shared" ref="XR134:XR197" si="1138">IF(AND(XX$3="Unit", XQ134=""), "", IF(AND(XX$3="Unit", XQ134="-"),"", IF(XX$3="Unit", "kg/GJ delivered", IF(AND(JD134&lt;&gt;"", JD134&lt;&gt;"-", JC134="-"),"", IF($H134="","", IF(JC134="nd", "",IF(JC134="&lt;n.a.&gt;", "", IF(JD134="#/MJ", "", IF(JD134="kg/GJ delivered",JC134,IF(JD134="g/MJ delivered",JC134,IF(JD134="kg/MJ delivered",JC134*1000,IF(JD134="mg/MJ delivered",JC134/1000,IF(JD134="g/kg",((JC134)*(1/$I134)*(1/$H134)),IF(JD134="mg/kg",((JC134/1000)*(1/$I134)*(1/$H134)),IF(JD134="mg/MJ delivered",JC134/1000,IF(JD134="-","","Error"))))))))))))))))</f>
        <v/>
      </c>
      <c r="XS134" s="66" t="str">
        <f t="shared" ref="XS134:XS197" si="1139">IF(AND(XY$3="Unit", XR134=""), "", IF(AND(XY$3="Unit", XR134="-"),"", IF(XY$3="Unit", "kg/GJ delivered", IF(AND(JE134&lt;&gt;"", JE134&lt;&gt;"-", JD134="-"),"", IF($H134="","", IF(JD134="nd", "",IF(JD134="&lt;n.a.&gt;", "", IF(JE134="#/MJ", "", IF(JE134="kg/GJ delivered",JD134,IF(JE134="g/MJ delivered",JD134,IF(JE134="kg/MJ delivered",JD134*1000,IF(JE134="mg/MJ delivered",JD134/1000,IF(JE134="g/kg",((JD134)*(1/$I134)*(1/$H134)),IF(JE134="mg/kg",((JD134/1000)*(1/$I134)*(1/$H134)),IF(JE134="mg/MJ delivered",JD134/1000,IF(JE134="-","","Error"))))))))))))))))</f>
        <v/>
      </c>
      <c r="XT134" s="66" t="str">
        <f t="shared" ref="XT134:XT197" si="1140">IF(AND(XZ$3="Unit", XS134=""), "", IF(AND(XZ$3="Unit", XS134="-"),"", IF(XZ$3="Unit", "kg/GJ delivered", IF(AND(JF134&lt;&gt;"", JF134&lt;&gt;"-", JE134="-"),"", IF($H134="","", IF(JE134="nd", "",IF(JE134="&lt;n.a.&gt;", "", IF(JF134="#/MJ", "", IF(JF134="kg/GJ delivered",JE134,IF(JF134="g/MJ delivered",JE134,IF(JF134="kg/MJ delivered",JE134*1000,IF(JF134="mg/MJ delivered",JE134/1000,IF(JF134="g/kg",((JE134)*(1/$I134)*(1/$H134)),IF(JF134="mg/kg",((JE134/1000)*(1/$I134)*(1/$H134)),IF(JF134="mg/MJ delivered",JE134/1000,IF(JF134="-","","Error"))))))))))))))))</f>
        <v/>
      </c>
      <c r="XU134" s="66" t="str">
        <f t="shared" ref="XU134:XU197" si="1141">IF(AND(YA$3="Unit", XT134=""), "", IF(AND(YA$3="Unit", XT134="-"),"", IF(YA$3="Unit", "kg/GJ delivered", IF(AND(JG134&lt;&gt;"", JG134&lt;&gt;"-", JF134="-"),"", IF($H134="","", IF(JF134="nd", "",IF(JF134="&lt;n.a.&gt;", "", IF(JG134="#/MJ", "", IF(JG134="kg/GJ delivered",JF134,IF(JG134="g/MJ delivered",JF134,IF(JG134="kg/MJ delivered",JF134*1000,IF(JG134="mg/MJ delivered",JF134/1000,IF(JG134="g/kg",((JF134)*(1/$I134)*(1/$H134)),IF(JG134="mg/kg",((JF134/1000)*(1/$I134)*(1/$H134)),IF(JG134="mg/MJ delivered",JF134/1000,IF(JG134="-","","Error"))))))))))))))))</f>
        <v/>
      </c>
      <c r="XV134" s="66" t="str">
        <f t="shared" ref="XV134:XV197" si="1142">IF(AND(YB$3="Unit", XU134=""), "", IF(AND(YB$3="Unit", XU134="-"),"", IF(YB$3="Unit", "kg/GJ delivered", IF(AND(JH134&lt;&gt;"", JH134&lt;&gt;"-", JG134="-"),"", IF($H134="","", IF(JG134="nd", "",IF(JG134="&lt;n.a.&gt;", "", IF(JH134="#/MJ", "", IF(JH134="kg/GJ delivered",JG134,IF(JH134="g/MJ delivered",JG134,IF(JH134="kg/MJ delivered",JG134*1000,IF(JH134="mg/MJ delivered",JG134/1000,IF(JH134="g/kg",((JG134)*(1/$I134)*(1/$H134)),IF(JH134="mg/kg",((JG134/1000)*(1/$I134)*(1/$H134)),IF(JH134="mg/MJ delivered",JG134/1000,IF(JH134="-","","Error"))))))))))))))))</f>
        <v/>
      </c>
      <c r="XW134" s="66" t="str">
        <f t="shared" ref="XW134:XW197" si="1143">IF(AND(YC$3="Unit", XV134=""), "", IF(AND(YC$3="Unit", XV134="-"),"", IF(YC$3="Unit", "kg/GJ delivered", IF(AND(JI134&lt;&gt;"", JI134&lt;&gt;"-", JH134="-"),"", IF($H134="","", IF(JH134="nd", "",IF(JH134="&lt;n.a.&gt;", "", IF(JI134="#/MJ", "", IF(JI134="kg/GJ delivered",JH134,IF(JI134="g/MJ delivered",JH134,IF(JI134="kg/MJ delivered",JH134*1000,IF(JI134="mg/MJ delivered",JH134/1000,IF(JI134="g/kg",((JH134)*(1/$I134)*(1/$H134)),IF(JI134="mg/kg",((JH134/1000)*(1/$I134)*(1/$H134)),IF(JI134="mg/MJ delivered",JH134/1000,IF(JI134="-","","Error"))))))))))))))))</f>
        <v/>
      </c>
      <c r="XX134" s="66" t="str">
        <f t="shared" ref="XX134:XX197" si="1144">IF(AND(YD$3="Unit", XW134=""), "", IF(AND(YD$3="Unit", XW134="-"),"", IF(YD$3="Unit", "kg/GJ delivered", IF(AND(JJ134&lt;&gt;"", JJ134&lt;&gt;"-", JI134="-"),"", IF($H134="","", IF(JI134="nd", "",IF(JI134="&lt;n.a.&gt;", "", IF(JJ134="#/MJ", "", IF(JJ134="kg/GJ delivered",JI134,IF(JJ134="g/MJ delivered",JI134,IF(JJ134="kg/MJ delivered",JI134*1000,IF(JJ134="mg/MJ delivered",JI134/1000,IF(JJ134="g/kg",((JI134)*(1/$I134)*(1/$H134)),IF(JJ134="mg/kg",((JI134/1000)*(1/$I134)*(1/$H134)),IF(JJ134="mg/MJ delivered",JI134/1000,IF(JJ134="-","","Error"))))))))))))))))</f>
        <v/>
      </c>
      <c r="XY134" s="66" t="str">
        <f t="shared" ref="XY134:XY197" si="1145">IF(AND(YE$3="Unit", XX134=""), "", IF(AND(YE$3="Unit", XX134="-"),"", IF(YE$3="Unit", "kg/GJ delivered", IF(AND(JK134&lt;&gt;"", JK134&lt;&gt;"-", JJ134="-"),"", IF($H134="","", IF(JJ134="nd", "",IF(JJ134="&lt;n.a.&gt;", "", IF(JK134="#/MJ", "", IF(JK134="kg/GJ delivered",JJ134,IF(JK134="g/MJ delivered",JJ134,IF(JK134="kg/MJ delivered",JJ134*1000,IF(JK134="mg/MJ delivered",JJ134/1000,IF(JK134="g/kg",((JJ134)*(1/$I134)*(1/$H134)),IF(JK134="mg/kg",((JJ134/1000)*(1/$I134)*(1/$H134)),IF(JK134="mg/MJ delivered",JJ134/1000,IF(JK134="-","","Error"))))))))))))))))</f>
        <v/>
      </c>
      <c r="XZ134" s="66" t="str">
        <f t="shared" ref="XZ134:XZ197" si="1146">IF(AND(YF$3="Unit", XY134=""), "", IF(AND(YF$3="Unit", XY134="-"),"", IF(YF$3="Unit", "kg/GJ delivered", IF(AND(JL134&lt;&gt;"", JL134&lt;&gt;"-", JK134="-"),"", IF($H134="","", IF(JK134="nd", "",IF(JK134="&lt;n.a.&gt;", "", IF(JL134="#/MJ", "", IF(JL134="kg/GJ delivered",JK134,IF(JL134="g/MJ delivered",JK134,IF(JL134="kg/MJ delivered",JK134*1000,IF(JL134="mg/MJ delivered",JK134/1000,IF(JL134="g/kg",((JK134)*(1/$I134)*(1/$H134)),IF(JL134="mg/kg",((JK134/1000)*(1/$I134)*(1/$H134)),IF(JL134="mg/MJ delivered",JK134/1000,IF(JL134="-","","Error"))))))))))))))))</f>
        <v/>
      </c>
      <c r="YA134" s="66" t="str">
        <f t="shared" ref="YA134:YA197" si="1147">IF(AND(YG$3="Unit", XZ134=""), "", IF(AND(YG$3="Unit", XZ134="-"),"", IF(YG$3="Unit", "kg/GJ delivered", IF(AND(JM134&lt;&gt;"", JM134&lt;&gt;"-", JL134="-"),"", IF($H134="","", IF(JL134="nd", "",IF(JL134="&lt;n.a.&gt;", "", IF(JM134="#/MJ", "", IF(JM134="kg/GJ delivered",JL134,IF(JM134="g/MJ delivered",JL134,IF(JM134="kg/MJ delivered",JL134*1000,IF(JM134="mg/MJ delivered",JL134/1000,IF(JM134="g/kg",((JL134)*(1/$I134)*(1/$H134)),IF(JM134="mg/kg",((JL134/1000)*(1/$I134)*(1/$H134)),IF(JM134="mg/MJ delivered",JL134/1000,IF(JM134="-","","Error"))))))))))))))))</f>
        <v/>
      </c>
      <c r="YB134" s="66" t="str">
        <f t="shared" ref="YB134:YB197" si="1148">IF(AND(YH$3="Unit", YA134=""), "", IF(AND(YH$3="Unit", YA134="-"),"", IF(YH$3="Unit", "kg/GJ delivered", IF(AND(JN134&lt;&gt;"", JN134&lt;&gt;"-", JM134="-"),"", IF($H134="","", IF(JM134="nd", "",IF(JM134="&lt;n.a.&gt;", "", IF(JN134="#/MJ", "", IF(JN134="kg/GJ delivered",JM134,IF(JN134="g/MJ delivered",JM134,IF(JN134="kg/MJ delivered",JM134*1000,IF(JN134="mg/MJ delivered",JM134/1000,IF(JN134="g/kg",((JM134)*(1/$I134)*(1/$H134)),IF(JN134="mg/kg",((JM134/1000)*(1/$I134)*(1/$H134)),IF(JN134="mg/MJ delivered",JM134/1000,IF(JN134="-","","Error"))))))))))))))))</f>
        <v/>
      </c>
      <c r="YC134" s="66" t="str">
        <f t="shared" ref="YC134:YC197" si="1149">IF(AND(YI$3="Unit", YB134=""), "", IF(AND(YI$3="Unit", YB134="-"),"", IF(YI$3="Unit", "kg/GJ delivered", IF(AND(JO134&lt;&gt;"", JO134&lt;&gt;"-", JN134="-"),"", IF($H134="","", IF(JN134="nd", "",IF(JN134="&lt;n.a.&gt;", "", IF(JO134="#/MJ", "", IF(JO134="kg/GJ delivered",JN134,IF(JO134="g/MJ delivered",JN134,IF(JO134="kg/MJ delivered",JN134*1000,IF(JO134="mg/MJ delivered",JN134/1000,IF(JO134="g/kg",((JN134)*(1/$I134)*(1/$H134)),IF(JO134="mg/kg",((JN134/1000)*(1/$I134)*(1/$H134)),IF(JO134="mg/MJ delivered",JN134/1000,IF(JO134="-","","Error"))))))))))))))))</f>
        <v/>
      </c>
      <c r="YD134" s="66" t="str">
        <f t="shared" ref="YD134:YD197" si="1150">IF(AND(YJ$3="Unit", YC134=""), "", IF(AND(YJ$3="Unit", YC134="-"),"", IF(YJ$3="Unit", "kg/GJ delivered", IF(AND(JP134&lt;&gt;"", JP134&lt;&gt;"-", JO134="-"),"", IF($H134="","", IF(JO134="nd", "",IF(JO134="&lt;n.a.&gt;", "", IF(JP134="#/MJ", "", IF(JP134="kg/GJ delivered",JO134,IF(JP134="g/MJ delivered",JO134,IF(JP134="kg/MJ delivered",JO134*1000,IF(JP134="mg/MJ delivered",JO134/1000,IF(JP134="g/kg",((JO134)*(1/$I134)*(1/$H134)),IF(JP134="mg/kg",((JO134/1000)*(1/$I134)*(1/$H134)),IF(JP134="mg/MJ delivered",JO134/1000,IF(JP134="-","","Error"))))))))))))))))</f>
        <v/>
      </c>
      <c r="YE134" s="66" t="str">
        <f t="shared" ref="YE134:YE197" si="1151">IF(AND(YK$3="Unit", YD134=""), "", IF(AND(YK$3="Unit", YD134="-"),"", IF(YK$3="Unit", "kg/GJ delivered", IF(AND(JQ134&lt;&gt;"", JQ134&lt;&gt;"-", JP134="-"),"", IF($H134="","", IF(JP134="nd", "",IF(JP134="&lt;n.a.&gt;", "", IF(JQ134="#/MJ", "", IF(JQ134="kg/GJ delivered",JP134,IF(JQ134="g/MJ delivered",JP134,IF(JQ134="kg/MJ delivered",JP134*1000,IF(JQ134="mg/MJ delivered",JP134/1000,IF(JQ134="g/kg",((JP134)*(1/$I134)*(1/$H134)),IF(JQ134="mg/kg",((JP134/1000)*(1/$I134)*(1/$H134)),IF(JQ134="mg/MJ delivered",JP134/1000,IF(JQ134="-","","Error"))))))))))))))))</f>
        <v/>
      </c>
      <c r="YF134" s="66" t="str">
        <f t="shared" ref="YF134:YF197" si="1152">IF(AND(YL$3="Unit", YE134=""), "", IF(AND(YL$3="Unit", YE134="-"),"", IF(YL$3="Unit", "kg/GJ delivered", IF(AND(JR134&lt;&gt;"", JR134&lt;&gt;"-", JQ134="-"),"", IF($H134="","", IF(JQ134="nd", "",IF(JQ134="&lt;n.a.&gt;", "", IF(JR134="#/MJ", "", IF(JR134="kg/GJ delivered",JQ134,IF(JR134="g/MJ delivered",JQ134,IF(JR134="kg/MJ delivered",JQ134*1000,IF(JR134="mg/MJ delivered",JQ134/1000,IF(JR134="g/kg",((JQ134)*(1/$I134)*(1/$H134)),IF(JR134="mg/kg",((JQ134/1000)*(1/$I134)*(1/$H134)),IF(JR134="mg/MJ delivered",JQ134/1000,IF(JR134="-","","Error"))))))))))))))))</f>
        <v/>
      </c>
      <c r="YG134" s="66" t="str">
        <f t="shared" ref="YG134:YG197" si="1153">IF(AND(YM$3="Unit", YF134=""), "", IF(AND(YM$3="Unit", YF134="-"),"", IF(YM$3="Unit", "kg/GJ delivered", IF(AND(JS134&lt;&gt;"", JS134&lt;&gt;"-", JR134="-"),"", IF($H134="","", IF(JR134="nd", "",IF(JR134="&lt;n.a.&gt;", "", IF(JS134="#/MJ", "", IF(JS134="kg/GJ delivered",JR134,IF(JS134="g/MJ delivered",JR134,IF(JS134="kg/MJ delivered",JR134*1000,IF(JS134="mg/MJ delivered",JR134/1000,IF(JS134="g/kg",((JR134)*(1/$I134)*(1/$H134)),IF(JS134="mg/kg",((JR134/1000)*(1/$I134)*(1/$H134)),IF(JS134="mg/MJ delivered",JR134/1000,IF(JS134="-","","Error"))))))))))))))))</f>
        <v/>
      </c>
      <c r="YH134" s="66" t="str">
        <f t="shared" ref="YH134:YH197" si="1154">IF(AND(YN$3="Unit", YG134=""), "", IF(AND(YN$3="Unit", YG134="-"),"", IF(YN$3="Unit", "kg/GJ delivered", IF(AND(JT134&lt;&gt;"", JT134&lt;&gt;"-", JS134="-"),"", IF($H134="","", IF(JS134="nd", "",IF(JS134="&lt;n.a.&gt;", "", IF(JT134="#/MJ", "", IF(JT134="kg/GJ delivered",JS134,IF(JT134="g/MJ delivered",JS134,IF(JT134="kg/MJ delivered",JS134*1000,IF(JT134="mg/MJ delivered",JS134/1000,IF(JT134="g/kg",((JS134)*(1/$I134)*(1/$H134)),IF(JT134="mg/kg",((JS134/1000)*(1/$I134)*(1/$H134)),IF(JT134="mg/MJ delivered",JS134/1000,IF(JT134="-","","Error"))))))))))))))))</f>
        <v/>
      </c>
      <c r="YI134" s="66" t="str">
        <f t="shared" ref="YI134:YI197" si="1155">IF(AND(YO$3="Unit", YH134=""), "", IF(AND(YO$3="Unit", YH134="-"),"", IF(YO$3="Unit", "kg/GJ delivered", IF(AND(JU134&lt;&gt;"", JU134&lt;&gt;"-", JT134="-"),"", IF($H134="","", IF(JT134="nd", "",IF(JT134="&lt;n.a.&gt;", "", IF(JU134="#/MJ", "", IF(JU134="kg/GJ delivered",JT134,IF(JU134="g/MJ delivered",JT134,IF(JU134="kg/MJ delivered",JT134*1000,IF(JU134="mg/MJ delivered",JT134/1000,IF(JU134="g/kg",((JT134)*(1/$I134)*(1/$H134)),IF(JU134="mg/kg",((JT134/1000)*(1/$I134)*(1/$H134)),IF(JU134="mg/MJ delivered",JT134/1000,IF(JU134="-","","Error"))))))))))))))))</f>
        <v/>
      </c>
      <c r="YJ134" s="66" t="str">
        <f t="shared" ref="YJ134:YJ197" si="1156">IF(AND(YP$3="Unit", YI134=""), "", IF(AND(YP$3="Unit", YI134="-"),"", IF(YP$3="Unit", "kg/GJ delivered", IF(AND(JV134&lt;&gt;"", JV134&lt;&gt;"-", JU134="-"),"", IF($H134="","", IF(JU134="nd", "",IF(JU134="&lt;n.a.&gt;", "", IF(JV134="#/MJ", "", IF(JV134="kg/GJ delivered",JU134,IF(JV134="g/MJ delivered",JU134,IF(JV134="kg/MJ delivered",JU134*1000,IF(JV134="mg/MJ delivered",JU134/1000,IF(JV134="g/kg",((JU134)*(1/$I134)*(1/$H134)),IF(JV134="mg/kg",((JU134/1000)*(1/$I134)*(1/$H134)),IF(JV134="mg/MJ delivered",JU134/1000,IF(JV134="-","","Error"))))))))))))))))</f>
        <v/>
      </c>
      <c r="YK134" s="66" t="str">
        <f t="shared" ref="YK134:YK197" si="1157">IF(AND(YQ$3="Unit", YJ134=""), "", IF(AND(YQ$3="Unit", YJ134="-"),"", IF(YQ$3="Unit", "kg/GJ delivered", IF(AND(JW134&lt;&gt;"", JW134&lt;&gt;"-", JV134="-"),"", IF($H134="","", IF(JV134="nd", "",IF(JV134="&lt;n.a.&gt;", "", IF(JW134="#/MJ", "", IF(JW134="kg/GJ delivered",JV134,IF(JW134="g/MJ delivered",JV134,IF(JW134="kg/MJ delivered",JV134*1000,IF(JW134="mg/MJ delivered",JV134/1000,IF(JW134="g/kg",((JV134)*(1/$I134)*(1/$H134)),IF(JW134="mg/kg",((JV134/1000)*(1/$I134)*(1/$H134)),IF(JW134="mg/MJ delivered",JV134/1000,IF(JW134="-","","Error"))))))))))))))))</f>
        <v/>
      </c>
      <c r="YL134" s="66" t="str">
        <f t="shared" ref="YL134:YL197" si="1158">IF(AND(YR$3="Unit", YK134=""), "", IF(AND(YR$3="Unit", YK134="-"),"", IF(YR$3="Unit", "kg/GJ delivered", IF(AND(JX134&lt;&gt;"", JX134&lt;&gt;"-", JW134="-"),"", IF($H134="","", IF(JW134="nd", "",IF(JW134="&lt;n.a.&gt;", "", IF(JX134="#/MJ", "", IF(JX134="kg/GJ delivered",JW134,IF(JX134="g/MJ delivered",JW134,IF(JX134="kg/MJ delivered",JW134*1000,IF(JX134="mg/MJ delivered",JW134/1000,IF(JX134="g/kg",((JW134)*(1/$I134)*(1/$H134)),IF(JX134="mg/kg",((JW134/1000)*(1/$I134)*(1/$H134)),IF(JX134="mg/MJ delivered",JW134/1000,IF(JX134="-","","Error"))))))))))))))))</f>
        <v/>
      </c>
      <c r="YM134" s="66" t="str">
        <f t="shared" ref="YM134:YM197" si="1159">IF(AND(YS$3="Unit", YL134=""), "", IF(AND(YS$3="Unit", YL134="-"),"", IF(YS$3="Unit", "kg/GJ delivered", IF(AND(JY134&lt;&gt;"", JY134&lt;&gt;"-", JX134="-"),"", IF($H134="","", IF(JX134="nd", "",IF(JX134="&lt;n.a.&gt;", "", IF(JY134="#/MJ", "", IF(JY134="kg/GJ delivered",JX134,IF(JY134="g/MJ delivered",JX134,IF(JY134="kg/MJ delivered",JX134*1000,IF(JY134="mg/MJ delivered",JX134/1000,IF(JY134="g/kg",((JX134)*(1/$I134)*(1/$H134)),IF(JY134="mg/kg",((JX134/1000)*(1/$I134)*(1/$H134)),IF(JY134="mg/MJ delivered",JX134/1000,IF(JY134="-","","Error"))))))))))))))))</f>
        <v/>
      </c>
      <c r="YN134" s="66" t="str">
        <f t="shared" ref="YN134:YN197" si="1160">IF(AND(YT$3="Unit", YM134=""), "", IF(AND(YT$3="Unit", YM134="-"),"", IF(YT$3="Unit", "kg/GJ delivered", IF(AND(JZ134&lt;&gt;"", JZ134&lt;&gt;"-", JY134="-"),"", IF($H134="","", IF(JY134="nd", "",IF(JY134="&lt;n.a.&gt;", "", IF(JZ134="#/MJ", "", IF(JZ134="kg/GJ delivered",JY134,IF(JZ134="g/MJ delivered",JY134,IF(JZ134="kg/MJ delivered",JY134*1000,IF(JZ134="mg/MJ delivered",JY134/1000,IF(JZ134="g/kg",((JY134)*(1/$I134)*(1/$H134)),IF(JZ134="mg/kg",((JY134/1000)*(1/$I134)*(1/$H134)),IF(JZ134="mg/MJ delivered",JY134/1000,IF(JZ134="-","","Error"))))))))))))))))</f>
        <v/>
      </c>
      <c r="YO134" s="66" t="str">
        <f t="shared" ref="YO134:YO197" si="1161">IF(AND(YU$3="Unit", YN134=""), "", IF(AND(YU$3="Unit", YN134="-"),"", IF(YU$3="Unit", "kg/GJ delivered", IF(AND(KA134&lt;&gt;"", KA134&lt;&gt;"-", JZ134="-"),"", IF($H134="","", IF(JZ134="nd", "",IF(JZ134="&lt;n.a.&gt;", "", IF(KA134="#/MJ", "", IF(KA134="kg/GJ delivered",JZ134,IF(KA134="g/MJ delivered",JZ134,IF(KA134="kg/MJ delivered",JZ134*1000,IF(KA134="mg/MJ delivered",JZ134/1000,IF(KA134="g/kg",((JZ134)*(1/$I134)*(1/$H134)),IF(KA134="mg/kg",((JZ134/1000)*(1/$I134)*(1/$H134)),IF(KA134="mg/MJ delivered",JZ134/1000,IF(KA134="-","","Error"))))))))))))))))</f>
        <v/>
      </c>
      <c r="YP134" s="66" t="str">
        <f t="shared" ref="YP134:YP197" si="1162">IF(AND(YV$3="Unit", YO134=""), "", IF(AND(YV$3="Unit", YO134="-"),"", IF(YV$3="Unit", "kg/GJ delivered", IF(AND(KB134&lt;&gt;"", KB134&lt;&gt;"-", KA134="-"),"", IF($H134="","", IF(KA134="nd", "",IF(KA134="&lt;n.a.&gt;", "", IF(KB134="#/MJ", "", IF(KB134="kg/GJ delivered",KA134,IF(KB134="g/MJ delivered",KA134,IF(KB134="kg/MJ delivered",KA134*1000,IF(KB134="mg/MJ delivered",KA134/1000,IF(KB134="g/kg",((KA134)*(1/$I134)*(1/$H134)),IF(KB134="mg/kg",((KA134/1000)*(1/$I134)*(1/$H134)),IF(KB134="mg/MJ delivered",KA134/1000,IF(KB134="-","","Error"))))))))))))))))</f>
        <v/>
      </c>
      <c r="YQ134" s="66" t="str">
        <f t="shared" ref="YQ134:YQ197" si="1163">IF(AND(YW$3="Unit", YP134=""), "", IF(AND(YW$3="Unit", YP134="-"),"", IF(YW$3="Unit", "kg/GJ delivered", IF(AND(KC134&lt;&gt;"", KC134&lt;&gt;"-", KB134="-"),"", IF($H134="","", IF(KB134="nd", "",IF(KB134="&lt;n.a.&gt;", "", IF(KC134="#/MJ", "", IF(KC134="kg/GJ delivered",KB134,IF(KC134="g/MJ delivered",KB134,IF(KC134="kg/MJ delivered",KB134*1000,IF(KC134="mg/MJ delivered",KB134/1000,IF(KC134="g/kg",((KB134)*(1/$I134)*(1/$H134)),IF(KC134="mg/kg",((KB134/1000)*(1/$I134)*(1/$H134)),IF(KC134="mg/MJ delivered",KB134/1000,IF(KC134="-","","Error"))))))))))))))))</f>
        <v/>
      </c>
      <c r="YR134" s="66" t="str">
        <f t="shared" ref="YR134:YR197" si="1164">IF(AND(YX$3="Unit", YQ134=""), "", IF(AND(YX$3="Unit", YQ134="-"),"", IF(YX$3="Unit", "kg/GJ delivered", IF(AND(KD134&lt;&gt;"", KD134&lt;&gt;"-", KC134="-"),"", IF($H134="","", IF(KC134="nd", "",IF(KC134="&lt;n.a.&gt;", "", IF(KD134="#/MJ", "", IF(KD134="kg/GJ delivered",KC134,IF(KD134="g/MJ delivered",KC134,IF(KD134="kg/MJ delivered",KC134*1000,IF(KD134="mg/MJ delivered",KC134/1000,IF(KD134="g/kg",((KC134)*(1/$I134)*(1/$H134)),IF(KD134="mg/kg",((KC134/1000)*(1/$I134)*(1/$H134)),IF(KD134="mg/MJ delivered",KC134/1000,IF(KD134="-","","Error"))))))))))))))))</f>
        <v/>
      </c>
      <c r="YS134" s="66" t="str">
        <f t="shared" ref="YS134:YS197" si="1165">IF(AND(YY$3="Unit", YR134=""), "", IF(AND(YY$3="Unit", YR134="-"),"", IF(YY$3="Unit", "kg/GJ delivered", IF(AND(KE134&lt;&gt;"", KE134&lt;&gt;"-", KD134="-"),"", IF($H134="","", IF(KD134="nd", "",IF(KD134="&lt;n.a.&gt;", "", IF(KE134="#/MJ", "", IF(KE134="kg/GJ delivered",KD134,IF(KE134="g/MJ delivered",KD134,IF(KE134="kg/MJ delivered",KD134*1000,IF(KE134="mg/MJ delivered",KD134/1000,IF(KE134="g/kg",((KD134)*(1/$I134)*(1/$H134)),IF(KE134="mg/kg",((KD134/1000)*(1/$I134)*(1/$H134)),IF(KE134="mg/MJ delivered",KD134/1000,IF(KE134="-","","Error"))))))))))))))))</f>
        <v/>
      </c>
      <c r="YT134" s="66" t="str">
        <f t="shared" ref="YT134:YT197" si="1166">IF(AND(YZ$3="Unit", YS134=""), "", IF(AND(YZ$3="Unit", YS134="-"),"", IF(YZ$3="Unit", "kg/GJ delivered", IF(AND(KF134&lt;&gt;"", KF134&lt;&gt;"-", KE134="-"),"", IF($H134="","", IF(KE134="nd", "",IF(KE134="&lt;n.a.&gt;", "", IF(KF134="#/MJ", "", IF(KF134="kg/GJ delivered",KE134,IF(KF134="g/MJ delivered",KE134,IF(KF134="kg/MJ delivered",KE134*1000,IF(KF134="mg/MJ delivered",KE134/1000,IF(KF134="g/kg",((KE134)*(1/$I134)*(1/$H134)),IF(KF134="mg/kg",((KE134/1000)*(1/$I134)*(1/$H134)),IF(KF134="mg/MJ delivered",KE134/1000,IF(KF134="-","","Error"))))))))))))))))</f>
        <v/>
      </c>
      <c r="YU134" s="66" t="str">
        <f t="shared" ref="YU134:YU197" si="1167">IF(AND(ZA$3="Unit", YT134=""), "", IF(AND(ZA$3="Unit", YT134="-"),"", IF(ZA$3="Unit", "kg/GJ delivered", IF(AND(KG134&lt;&gt;"", KG134&lt;&gt;"-", KF134="-"),"", IF($H134="","", IF(KF134="nd", "",IF(KF134="&lt;n.a.&gt;", "", IF(KG134="#/MJ", "", IF(KG134="kg/GJ delivered",KF134,IF(KG134="g/MJ delivered",KF134,IF(KG134="kg/MJ delivered",KF134*1000,IF(KG134="mg/MJ delivered",KF134/1000,IF(KG134="g/kg",((KF134)*(1/$I134)*(1/$H134)),IF(KG134="mg/kg",((KF134/1000)*(1/$I134)*(1/$H134)),IF(KG134="mg/MJ delivered",KF134/1000,IF(KG134="-","","Error"))))))))))))))))</f>
        <v/>
      </c>
      <c r="YV134" s="66" t="str">
        <f t="shared" ref="YV134:YV197" si="1168">IF(AND(ZB$3="Unit", YU134=""), "", IF(AND(ZB$3="Unit", YU134="-"),"", IF(ZB$3="Unit", "kg/GJ delivered", IF(AND(KH134&lt;&gt;"", KH134&lt;&gt;"-", KG134="-"),"", IF($H134="","", IF(KG134="nd", "",IF(KG134="&lt;n.a.&gt;", "", IF(KH134="#/MJ", "", IF(KH134="kg/GJ delivered",KG134,IF(KH134="g/MJ delivered",KG134,IF(KH134="kg/MJ delivered",KG134*1000,IF(KH134="mg/MJ delivered",KG134/1000,IF(KH134="g/kg",((KG134)*(1/$I134)*(1/$H134)),IF(KH134="mg/kg",((KG134/1000)*(1/$I134)*(1/$H134)),IF(KH134="mg/MJ delivered",KG134/1000,IF(KH134="-","","Error"))))))))))))))))</f>
        <v/>
      </c>
      <c r="YW134" s="66" t="str">
        <f t="shared" ref="YW134:YW197" si="1169">IF(AND(ZC$3="Unit", YV134=""), "", IF(AND(ZC$3="Unit", YV134="-"),"", IF(ZC$3="Unit", "kg/GJ delivered", IF(AND(KI134&lt;&gt;"", KI134&lt;&gt;"-", KH134="-"),"", IF($H134="","", IF(KH134="nd", "",IF(KH134="&lt;n.a.&gt;", "", IF(KI134="#/MJ", "", IF(KI134="kg/GJ delivered",KH134,IF(KI134="g/MJ delivered",KH134,IF(KI134="kg/MJ delivered",KH134*1000,IF(KI134="mg/MJ delivered",KH134/1000,IF(KI134="g/kg",((KH134)*(1/$I134)*(1/$H134)),IF(KI134="mg/kg",((KH134/1000)*(1/$I134)*(1/$H134)),IF(KI134="mg/MJ delivered",KH134/1000,IF(KI134="-","","Error"))))))))))))))))</f>
        <v/>
      </c>
      <c r="YX134" s="66" t="str">
        <f t="shared" ref="YX134:YX197" si="1170">IF(AND(ZD$3="Unit", YW134=""), "", IF(AND(ZD$3="Unit", YW134="-"),"", IF(ZD$3="Unit", "kg/GJ delivered", IF(AND(KJ134&lt;&gt;"", KJ134&lt;&gt;"-", KI134="-"),"", IF($H134="","", IF(KI134="nd", "",IF(KI134="&lt;n.a.&gt;", "", IF(KJ134="#/MJ", "", IF(KJ134="kg/GJ delivered",KI134,IF(KJ134="g/MJ delivered",KI134,IF(KJ134="kg/MJ delivered",KI134*1000,IF(KJ134="mg/MJ delivered",KI134/1000,IF(KJ134="g/kg",((KI134)*(1/$I134)*(1/$H134)),IF(KJ134="mg/kg",((KI134/1000)*(1/$I134)*(1/$H134)),IF(KJ134="mg/MJ delivered",KI134/1000,IF(KJ134="-","","Error"))))))))))))))))</f>
        <v/>
      </c>
      <c r="YY134" s="66" t="str">
        <f t="shared" ref="YY134:YY197" si="1171">IF(AND(ZE$3="Unit", YX134=""), "", IF(AND(ZE$3="Unit", YX134="-"),"", IF(ZE$3="Unit", "kg/GJ delivered", IF(AND(KK134&lt;&gt;"", KK134&lt;&gt;"-", KJ134="-"),"", IF($H134="","", IF(KJ134="nd", "",IF(KJ134="&lt;n.a.&gt;", "", IF(KK134="#/MJ", "", IF(KK134="kg/GJ delivered",KJ134,IF(KK134="g/MJ delivered",KJ134,IF(KK134="kg/MJ delivered",KJ134*1000,IF(KK134="mg/MJ delivered",KJ134/1000,IF(KK134="g/kg",((KJ134)*(1/$I134)*(1/$H134)),IF(KK134="mg/kg",((KJ134/1000)*(1/$I134)*(1/$H134)),IF(KK134="mg/MJ delivered",KJ134/1000,IF(KK134="-","","Error"))))))))))))))))</f>
        <v/>
      </c>
      <c r="YZ134" s="66" t="str">
        <f t="shared" ref="YZ134:YZ197" si="1172">IF(AND(ZF$3="Unit", YY134=""), "", IF(AND(ZF$3="Unit", YY134="-"),"", IF(ZF$3="Unit", "kg/GJ delivered", IF(AND(KL134&lt;&gt;"", KL134&lt;&gt;"-", KK134="-"),"", IF($H134="","", IF(KK134="nd", "",IF(KK134="&lt;n.a.&gt;", "", IF(KL134="#/MJ", "", IF(KL134="kg/GJ delivered",KK134,IF(KL134="g/MJ delivered",KK134,IF(KL134="kg/MJ delivered",KK134*1000,IF(KL134="mg/MJ delivered",KK134/1000,IF(KL134="g/kg",((KK134)*(1/$I134)*(1/$H134)),IF(KL134="mg/kg",((KK134/1000)*(1/$I134)*(1/$H134)),IF(KL134="mg/MJ delivered",KK134/1000,IF(KL134="-","","Error"))))))))))))))))</f>
        <v/>
      </c>
      <c r="ZA134" s="66" t="str">
        <f t="shared" ref="ZA134:ZA197" si="1173">IF(AND(ZG$3="Unit", YZ134=""), "", IF(AND(ZG$3="Unit", YZ134="-"),"", IF(ZG$3="Unit", "kg/GJ delivered", IF(AND(KM134&lt;&gt;"", KM134&lt;&gt;"-", KL134="-"),"", IF($H134="","", IF(KL134="nd", "",IF(KL134="&lt;n.a.&gt;", "", IF(KM134="#/MJ", "", IF(KM134="kg/GJ delivered",KL134,IF(KM134="g/MJ delivered",KL134,IF(KM134="kg/MJ delivered",KL134*1000,IF(KM134="mg/MJ delivered",KL134/1000,IF(KM134="g/kg",((KL134)*(1/$I134)*(1/$H134)),IF(KM134="mg/kg",((KL134/1000)*(1/$I134)*(1/$H134)),IF(KM134="mg/MJ delivered",KL134/1000,IF(KM134="-","","Error"))))))))))))))))</f>
        <v/>
      </c>
      <c r="ZB134" s="66" t="str">
        <f t="shared" ref="ZB134:ZB197" si="1174">IF(AND(ZH$3="Unit", ZA134=""), "", IF(AND(ZH$3="Unit", ZA134="-"),"", IF(ZH$3="Unit", "kg/GJ delivered", IF(AND(KN134&lt;&gt;"", KN134&lt;&gt;"-", KM134="-"),"", IF($H134="","", IF(KM134="nd", "",IF(KM134="&lt;n.a.&gt;", "", IF(KN134="#/MJ", "", IF(KN134="kg/GJ delivered",KM134,IF(KN134="g/MJ delivered",KM134,IF(KN134="kg/MJ delivered",KM134*1000,IF(KN134="mg/MJ delivered",KM134/1000,IF(KN134="g/kg",((KM134)*(1/$I134)*(1/$H134)),IF(KN134="mg/kg",((KM134/1000)*(1/$I134)*(1/$H134)),IF(KN134="mg/MJ delivered",KM134/1000,IF(KN134="-","","Error"))))))))))))))))</f>
        <v/>
      </c>
      <c r="ZC134" s="66" t="str">
        <f t="shared" ref="ZC134:ZC197" si="1175">IF(AND(ZI$3="Unit", ZB134=""), "", IF(AND(ZI$3="Unit", ZB134="-"),"", IF(ZI$3="Unit", "kg/GJ delivered", IF(AND(KO134&lt;&gt;"", KO134&lt;&gt;"-", KN134="-"),"", IF($H134="","", IF(KN134="nd", "",IF(KN134="&lt;n.a.&gt;", "", IF(KO134="#/MJ", "", IF(KO134="kg/GJ delivered",KN134,IF(KO134="g/MJ delivered",KN134,IF(KO134="kg/MJ delivered",KN134*1000,IF(KO134="mg/MJ delivered",KN134/1000,IF(KO134="g/kg",((KN134)*(1/$I134)*(1/$H134)),IF(KO134="mg/kg",((KN134/1000)*(1/$I134)*(1/$H134)),IF(KO134="mg/MJ delivered",KN134/1000,IF(KO134="-","","Error"))))))))))))))))</f>
        <v/>
      </c>
      <c r="ZD134" s="66" t="str">
        <f t="shared" ref="ZD134:ZD197" si="1176">IF(AND(ZJ$3="Unit", ZC134=""), "", IF(AND(ZJ$3="Unit", ZC134="-"),"", IF(ZJ$3="Unit", "kg/GJ delivered", IF(AND(KP134&lt;&gt;"", KP134&lt;&gt;"-", KO134="-"),"", IF($H134="","", IF(KO134="nd", "",IF(KO134="&lt;n.a.&gt;", "", IF(KP134="#/MJ", "", IF(KP134="kg/GJ delivered",KO134,IF(KP134="g/MJ delivered",KO134,IF(KP134="kg/MJ delivered",KO134*1000,IF(KP134="mg/MJ delivered",KO134/1000,IF(KP134="g/kg",((KO134)*(1/$I134)*(1/$H134)),IF(KP134="mg/kg",((KO134/1000)*(1/$I134)*(1/$H134)),IF(KP134="mg/MJ delivered",KO134/1000,IF(KP134="-","","Error"))))))))))))))))</f>
        <v/>
      </c>
      <c r="ZE134" s="66" t="str">
        <f t="shared" ref="ZE134:ZE197" si="1177">IF(AND(ZK$3="Unit", ZD134=""), "", IF(AND(ZK$3="Unit", ZD134="-"),"", IF(ZK$3="Unit", "kg/GJ delivered", IF(AND(KQ134&lt;&gt;"", KQ134&lt;&gt;"-", KP134="-"),"", IF($H134="","", IF(KP134="nd", "",IF(KP134="&lt;n.a.&gt;", "", IF(KQ134="#/MJ", "", IF(KQ134="kg/GJ delivered",KP134,IF(KQ134="g/MJ delivered",KP134,IF(KQ134="kg/MJ delivered",KP134*1000,IF(KQ134="mg/MJ delivered",KP134/1000,IF(KQ134="g/kg",((KP134)*(1/$I134)*(1/$H134)),IF(KQ134="mg/kg",((KP134/1000)*(1/$I134)*(1/$H134)),IF(KQ134="mg/MJ delivered",KP134/1000,IF(KQ134="-","","Error"))))))))))))))))</f>
        <v/>
      </c>
      <c r="ZF134" s="66" t="str">
        <f t="shared" ref="ZF134:ZF197" si="1178">IF(AND(ZL$3="Unit", ZE134=""), "", IF(AND(ZL$3="Unit", ZE134="-"),"", IF(ZL$3="Unit", "kg/GJ delivered", IF(AND(KR134&lt;&gt;"", KR134&lt;&gt;"-", KQ134="-"),"", IF($H134="","", IF(KQ134="nd", "",IF(KQ134="&lt;n.a.&gt;", "", IF(KR134="#/MJ", "", IF(KR134="kg/GJ delivered",KQ134,IF(KR134="g/MJ delivered",KQ134,IF(KR134="kg/MJ delivered",KQ134*1000,IF(KR134="mg/MJ delivered",KQ134/1000,IF(KR134="g/kg",((KQ134)*(1/$I134)*(1/$H134)),IF(KR134="mg/kg",((KQ134/1000)*(1/$I134)*(1/$H134)),IF(KR134="mg/MJ delivered",KQ134/1000,IF(KR134="-","","Error"))))))))))))))))</f>
        <v/>
      </c>
      <c r="ZG134" s="66" t="str">
        <f t="shared" ref="ZG134:ZG197" si="1179">IF(AND(ZM$3="Unit", ZF134=""), "", IF(AND(ZM$3="Unit", ZF134="-"),"", IF(ZM$3="Unit", "kg/GJ delivered", IF(AND(KS134&lt;&gt;"", KS134&lt;&gt;"-", KR134="-"),"", IF($H134="","", IF(KR134="nd", "",IF(KR134="&lt;n.a.&gt;", "", IF(KS134="#/MJ", "", IF(KS134="kg/GJ delivered",KR134,IF(KS134="g/MJ delivered",KR134,IF(KS134="kg/MJ delivered",KR134*1000,IF(KS134="mg/MJ delivered",KR134/1000,IF(KS134="g/kg",((KR134)*(1/$I134)*(1/$H134)),IF(KS134="mg/kg",((KR134/1000)*(1/$I134)*(1/$H134)),IF(KS134="mg/MJ delivered",KR134/1000,IF(KS134="-","","Error"))))))))))))))))</f>
        <v/>
      </c>
      <c r="ZH134" s="66" t="str">
        <f t="shared" ref="ZH134:ZH197" si="1180">IF(AND(ZN$3="Unit", ZG134=""), "", IF(AND(ZN$3="Unit", ZG134="-"),"", IF(ZN$3="Unit", "kg/GJ delivered", IF(AND(KT134&lt;&gt;"", KT134&lt;&gt;"-", KS134="-"),"", IF($H134="","", IF(KS134="nd", "",IF(KS134="&lt;n.a.&gt;", "", IF(KT134="#/MJ", "", IF(KT134="kg/GJ delivered",KS134,IF(KT134="g/MJ delivered",KS134,IF(KT134="kg/MJ delivered",KS134*1000,IF(KT134="mg/MJ delivered",KS134/1000,IF(KT134="g/kg",((KS134)*(1/$I134)*(1/$H134)),IF(KT134="mg/kg",((KS134/1000)*(1/$I134)*(1/$H134)),IF(KT134="mg/MJ delivered",KS134/1000,IF(KT134="-","","Error"))))))))))))))))</f>
        <v/>
      </c>
      <c r="ZI134" s="66" t="str">
        <f t="shared" ref="ZI134:ZI197" si="1181">IF(AND(ZO$3="Unit", ZH134=""), "", IF(AND(ZO$3="Unit", ZH134="-"),"", IF(ZO$3="Unit", "kg/GJ delivered", IF(AND(KU134&lt;&gt;"", KU134&lt;&gt;"-", KT134="-"),"", IF($H134="","", IF(KT134="nd", "",IF(KT134="&lt;n.a.&gt;", "", IF(KU134="#/MJ", "", IF(KU134="kg/GJ delivered",KT134,IF(KU134="g/MJ delivered",KT134,IF(KU134="kg/MJ delivered",KT134*1000,IF(KU134="mg/MJ delivered",KT134/1000,IF(KU134="g/kg",((KT134)*(1/$I134)*(1/$H134)),IF(KU134="mg/kg",((KT134/1000)*(1/$I134)*(1/$H134)),IF(KU134="mg/MJ delivered",KT134/1000,IF(KU134="-","","Error"))))))))))))))))</f>
        <v/>
      </c>
      <c r="ZJ134" s="66" t="str">
        <f t="shared" ref="ZJ134:ZJ197" si="1182">IF(AND(ZP$3="Unit", ZI134=""), "", IF(AND(ZP$3="Unit", ZI134="-"),"", IF(ZP$3="Unit", "kg/GJ delivered", IF(AND(KV134&lt;&gt;"", KV134&lt;&gt;"-", KU134="-"),"", IF($H134="","", IF(KU134="nd", "",IF(KU134="&lt;n.a.&gt;", "", IF(KV134="#/MJ", "", IF(KV134="kg/GJ delivered",KU134,IF(KV134="g/MJ delivered",KU134,IF(KV134="kg/MJ delivered",KU134*1000,IF(KV134="mg/MJ delivered",KU134/1000,IF(KV134="g/kg",((KU134)*(1/$I134)*(1/$H134)),IF(KV134="mg/kg",((KU134/1000)*(1/$I134)*(1/$H134)),IF(KV134="mg/MJ delivered",KU134/1000,IF(KV134="-","","Error"))))))))))))))))</f>
        <v/>
      </c>
      <c r="ZK134" s="66" t="str">
        <f t="shared" ref="ZK134:ZK197" si="1183">IF(AND(ZQ$3="Unit", ZJ134=""), "", IF(AND(ZQ$3="Unit", ZJ134="-"),"", IF(ZQ$3="Unit", "kg/GJ delivered", IF(AND(KW134&lt;&gt;"", KW134&lt;&gt;"-", KV134="-"),"", IF($H134="","", IF(KV134="nd", "",IF(KV134="&lt;n.a.&gt;", "", IF(KW134="#/MJ", "", IF(KW134="kg/GJ delivered",KV134,IF(KW134="g/MJ delivered",KV134,IF(KW134="kg/MJ delivered",KV134*1000,IF(KW134="mg/MJ delivered",KV134/1000,IF(KW134="g/kg",((KV134)*(1/$I134)*(1/$H134)),IF(KW134="mg/kg",((KV134/1000)*(1/$I134)*(1/$H134)),IF(KW134="mg/MJ delivered",KV134/1000,IF(KW134="-","","Error"))))))))))))))))</f>
        <v/>
      </c>
      <c r="ZL134" s="66" t="str">
        <f t="shared" ref="ZL134:ZL197" si="1184">IF(AND(ZR$3="Unit", ZK134=""), "", IF(AND(ZR$3="Unit", ZK134="-"),"", IF(ZR$3="Unit", "kg/GJ delivered", IF(AND(KX134&lt;&gt;"", KX134&lt;&gt;"-", KW134="-"),"", IF($H134="","", IF(KW134="nd", "",IF(KW134="&lt;n.a.&gt;", "", IF(KX134="#/MJ", "", IF(KX134="kg/GJ delivered",KW134,IF(KX134="g/MJ delivered",KW134,IF(KX134="kg/MJ delivered",KW134*1000,IF(KX134="mg/MJ delivered",KW134/1000,IF(KX134="g/kg",((KW134)*(1/$I134)*(1/$H134)),IF(KX134="mg/kg",((KW134/1000)*(1/$I134)*(1/$H134)),IF(KX134="mg/MJ delivered",KW134/1000,IF(KX134="-","","Error"))))))))))))))))</f>
        <v/>
      </c>
      <c r="ZM134" s="66" t="str">
        <f t="shared" ref="ZM134:ZM197" si="1185">IF(AND(ZS$3="Unit", ZL134=""), "", IF(AND(ZS$3="Unit", ZL134="-"),"", IF(ZS$3="Unit", "kg/GJ delivered", IF(AND(KY134&lt;&gt;"", KY134&lt;&gt;"-", KX134="-"),"", IF($H134="","", IF(KX134="nd", "",IF(KX134="&lt;n.a.&gt;", "", IF(KY134="#/MJ", "", IF(KY134="kg/GJ delivered",KX134,IF(KY134="g/MJ delivered",KX134,IF(KY134="kg/MJ delivered",KX134*1000,IF(KY134="mg/MJ delivered",KX134/1000,IF(KY134="g/kg",((KX134)*(1/$I134)*(1/$H134)),IF(KY134="mg/kg",((KX134/1000)*(1/$I134)*(1/$H134)),IF(KY134="mg/MJ delivered",KX134/1000,IF(KY134="-","","Error"))))))))))))))))</f>
        <v/>
      </c>
      <c r="ZN134" s="66" t="str">
        <f t="shared" ref="ZN134:ZN197" si="1186">IF(AND(ZT$3="Unit", ZM134=""), "", IF(AND(ZT$3="Unit", ZM134="-"),"", IF(ZT$3="Unit", "kg/GJ delivered", IF(AND(KZ134&lt;&gt;"", KZ134&lt;&gt;"-", KY134="-"),"", IF($H134="","", IF(KY134="nd", "",IF(KY134="&lt;n.a.&gt;", "", IF(KZ134="#/MJ", "", IF(KZ134="kg/GJ delivered",KY134,IF(KZ134="g/MJ delivered",KY134,IF(KZ134="kg/MJ delivered",KY134*1000,IF(KZ134="mg/MJ delivered",KY134/1000,IF(KZ134="g/kg",((KY134)*(1/$I134)*(1/$H134)),IF(KZ134="mg/kg",((KY134/1000)*(1/$I134)*(1/$H134)),IF(KZ134="mg/MJ delivered",KY134/1000,IF(KZ134="-","","Error"))))))))))))))))</f>
        <v/>
      </c>
      <c r="ZO134" s="66" t="str">
        <f t="shared" ref="ZO134:ZO197" si="1187">IF(AND(ZU$3="Unit", ZN134=""), "", IF(AND(ZU$3="Unit", ZN134="-"),"", IF(ZU$3="Unit", "kg/GJ delivered", IF(AND(LA134&lt;&gt;"", LA134&lt;&gt;"-", KZ134="-"),"", IF($H134="","", IF(KZ134="nd", "",IF(KZ134="&lt;n.a.&gt;", "", IF(LA134="#/MJ", "", IF(LA134="kg/GJ delivered",KZ134,IF(LA134="g/MJ delivered",KZ134,IF(LA134="kg/MJ delivered",KZ134*1000,IF(LA134="mg/MJ delivered",KZ134/1000,IF(LA134="g/kg",((KZ134)*(1/$I134)*(1/$H134)),IF(LA134="mg/kg",((KZ134/1000)*(1/$I134)*(1/$H134)),IF(LA134="mg/MJ delivered",KZ134/1000,IF(LA134="-","","Error"))))))))))))))))</f>
        <v/>
      </c>
      <c r="ZP134" s="66" t="str">
        <f t="shared" ref="ZP134:ZP197" si="1188">IF(AND(ZV$3="Unit", ZO134=""), "", IF(AND(ZV$3="Unit", ZO134="-"),"", IF(ZV$3="Unit", "kg/GJ delivered", IF(AND(LB134&lt;&gt;"", LB134&lt;&gt;"-", LA134="-"),"", IF($H134="","", IF(LA134="nd", "",IF(LA134="&lt;n.a.&gt;", "", IF(LB134="#/MJ", "", IF(LB134="kg/GJ delivered",LA134,IF(LB134="g/MJ delivered",LA134,IF(LB134="kg/MJ delivered",LA134*1000,IF(LB134="mg/MJ delivered",LA134/1000,IF(LB134="g/kg",((LA134)*(1/$I134)*(1/$H134)),IF(LB134="mg/kg",((LA134/1000)*(1/$I134)*(1/$H134)),IF(LB134="mg/MJ delivered",LA134/1000,IF(LB134="-","","Error"))))))))))))))))</f>
        <v/>
      </c>
      <c r="ZQ134" s="66" t="str">
        <f t="shared" ref="ZQ134:ZQ197" si="1189">IF(AND(ZW$3="Unit", ZP134=""), "", IF(AND(ZW$3="Unit", ZP134="-"),"", IF(ZW$3="Unit", "kg/GJ delivered", IF(AND(LC134&lt;&gt;"", LC134&lt;&gt;"-", LB134="-"),"", IF($H134="","", IF(LB134="nd", "",IF(LB134="&lt;n.a.&gt;", "", IF(LC134="#/MJ", "", IF(LC134="kg/GJ delivered",LB134,IF(LC134="g/MJ delivered",LB134,IF(LC134="kg/MJ delivered",LB134*1000,IF(LC134="mg/MJ delivered",LB134/1000,IF(LC134="g/kg",((LB134)*(1/$I134)*(1/$H134)),IF(LC134="mg/kg",((LB134/1000)*(1/$I134)*(1/$H134)),IF(LC134="mg/MJ delivered",LB134/1000,IF(LC134="-","","Error"))))))))))))))))</f>
        <v/>
      </c>
      <c r="ZR134" s="66" t="str">
        <f t="shared" ref="ZR134:ZR197" si="1190">IF(AND(ZX$3="Unit", ZQ134=""), "", IF(AND(ZX$3="Unit", ZQ134="-"),"", IF(ZX$3="Unit", "kg/GJ delivered", IF(AND(LD134&lt;&gt;"", LD134&lt;&gt;"-", LC134="-"),"", IF($H134="","", IF(LC134="nd", "",IF(LC134="&lt;n.a.&gt;", "", IF(LD134="#/MJ", "", IF(LD134="kg/GJ delivered",LC134,IF(LD134="g/MJ delivered",LC134,IF(LD134="kg/MJ delivered",LC134*1000,IF(LD134="mg/MJ delivered",LC134/1000,IF(LD134="g/kg",((LC134)*(1/$I134)*(1/$H134)),IF(LD134="mg/kg",((LC134/1000)*(1/$I134)*(1/$H134)),IF(LD134="mg/MJ delivered",LC134/1000,IF(LD134="-","","Error"))))))))))))))))</f>
        <v/>
      </c>
      <c r="ZS134" s="66" t="str">
        <f t="shared" ref="ZS134:ZS197" si="1191">IF(AND(ZY$3="Unit", ZR134=""), "", IF(AND(ZY$3="Unit", ZR134="-"),"", IF(ZY$3="Unit", "kg/GJ delivered", IF(AND(LE134&lt;&gt;"", LE134&lt;&gt;"-", LD134="-"),"", IF($H134="","", IF(LD134="nd", "",IF(LD134="&lt;n.a.&gt;", "", IF(LE134="#/MJ", "", IF(LE134="kg/GJ delivered",LD134,IF(LE134="g/MJ delivered",LD134,IF(LE134="kg/MJ delivered",LD134*1000,IF(LE134="mg/MJ delivered",LD134/1000,IF(LE134="g/kg",((LD134)*(1/$I134)*(1/$H134)),IF(LE134="mg/kg",((LD134/1000)*(1/$I134)*(1/$H134)),IF(LE134="mg/MJ delivered",LD134/1000,IF(LE134="-","","Error"))))))))))))))))</f>
        <v/>
      </c>
      <c r="ZT134" s="66" t="str">
        <f t="shared" ref="ZT134:ZT197" si="1192">IF(AND(ZZ$3="Unit", ZS134=""), "", IF(AND(ZZ$3="Unit", ZS134="-"),"", IF(ZZ$3="Unit", "kg/GJ delivered", IF(AND(LF134&lt;&gt;"", LF134&lt;&gt;"-", LE134="-"),"", IF($H134="","", IF(LE134="nd", "",IF(LE134="&lt;n.a.&gt;", "", IF(LF134="#/MJ", "", IF(LF134="kg/GJ delivered",LE134,IF(LF134="g/MJ delivered",LE134,IF(LF134="kg/MJ delivered",LE134*1000,IF(LF134="mg/MJ delivered",LE134/1000,IF(LF134="g/kg",((LE134)*(1/$I134)*(1/$H134)),IF(LF134="mg/kg",((LE134/1000)*(1/$I134)*(1/$H134)),IF(LF134="mg/MJ delivered",LE134/1000,IF(LF134="-","","Error"))))))))))))))))</f>
        <v/>
      </c>
      <c r="ZU134" s="66" t="str">
        <f t="shared" ref="ZU134:ZU197" si="1193">IF(AND(AAA$3="Unit", ZT134=""), "", IF(AND(AAA$3="Unit", ZT134="-"),"", IF(AAA$3="Unit", "kg/GJ delivered", IF(AND(LG134&lt;&gt;"", LG134&lt;&gt;"-", LF134="-"),"", IF($H134="","", IF(LF134="nd", "",IF(LF134="&lt;n.a.&gt;", "", IF(LG134="#/MJ", "", IF(LG134="kg/GJ delivered",LF134,IF(LG134="g/MJ delivered",LF134,IF(LG134="kg/MJ delivered",LF134*1000,IF(LG134="mg/MJ delivered",LF134/1000,IF(LG134="g/kg",((LF134)*(1/$I134)*(1/$H134)),IF(LG134="mg/kg",((LF134/1000)*(1/$I134)*(1/$H134)),IF(LG134="mg/MJ delivered",LF134/1000,IF(LG134="-","","Error"))))))))))))))))</f>
        <v/>
      </c>
      <c r="ZV134" s="66" t="str">
        <f t="shared" ref="ZV134:ZV197" si="1194">IF(AND(AAB$3="Unit", ZU134=""), "", IF(AND(AAB$3="Unit", ZU134="-"),"", IF(AAB$3="Unit", "kg/GJ delivered", IF(AND(LH134&lt;&gt;"", LH134&lt;&gt;"-", LG134="-"),"", IF($H134="","", IF(LG134="nd", "",IF(LG134="&lt;n.a.&gt;", "", IF(LH134="#/MJ", "", IF(LH134="kg/GJ delivered",LG134,IF(LH134="g/MJ delivered",LG134,IF(LH134="kg/MJ delivered",LG134*1000,IF(LH134="mg/MJ delivered",LG134/1000,IF(LH134="g/kg",((LG134)*(1/$I134)*(1/$H134)),IF(LH134="mg/kg",((LG134/1000)*(1/$I134)*(1/$H134)),IF(LH134="mg/MJ delivered",LG134/1000,IF(LH134="-","","Error"))))))))))))))))</f>
        <v/>
      </c>
      <c r="ZW134" s="66" t="str">
        <f t="shared" ref="ZW134:ZW197" si="1195">IF(AND(AAC$3="Unit", ZV134=""), "", IF(AND(AAC$3="Unit", ZV134="-"),"", IF(AAC$3="Unit", "kg/GJ delivered", IF(AND(LI134&lt;&gt;"", LI134&lt;&gt;"-", LH134="-"),"", IF($H134="","", IF(LH134="nd", "",IF(LH134="&lt;n.a.&gt;", "", IF(LI134="#/MJ", "", IF(LI134="kg/GJ delivered",LH134,IF(LI134="g/MJ delivered",LH134,IF(LI134="kg/MJ delivered",LH134*1000,IF(LI134="mg/MJ delivered",LH134/1000,IF(LI134="g/kg",((LH134)*(1/$I134)*(1/$H134)),IF(LI134="mg/kg",((LH134/1000)*(1/$I134)*(1/$H134)),IF(LI134="mg/MJ delivered",LH134/1000,IF(LI134="-","","Error"))))))))))))))))</f>
        <v/>
      </c>
      <c r="ZX134" s="66" t="str">
        <f t="shared" ref="ZX134:ZX197" si="1196">IF(AND(AAD$3="Unit", ZW134=""), "", IF(AND(AAD$3="Unit", ZW134="-"),"", IF(AAD$3="Unit", "kg/GJ delivered", IF(AND(LJ134&lt;&gt;"", LJ134&lt;&gt;"-", LI134="-"),"", IF($H134="","", IF(LI134="nd", "",IF(LI134="&lt;n.a.&gt;", "", IF(LJ134="#/MJ", "", IF(LJ134="kg/GJ delivered",LI134,IF(LJ134="g/MJ delivered",LI134,IF(LJ134="kg/MJ delivered",LI134*1000,IF(LJ134="mg/MJ delivered",LI134/1000,IF(LJ134="g/kg",((LI134)*(1/$I134)*(1/$H134)),IF(LJ134="mg/kg",((LI134/1000)*(1/$I134)*(1/$H134)),IF(LJ134="mg/MJ delivered",LI134/1000,IF(LJ134="-","","Error"))))))))))))))))</f>
        <v/>
      </c>
      <c r="ZY134" s="66" t="str">
        <f t="shared" ref="ZY134:ZY197" si="1197">IF(AND(AAE$3="Unit", ZX134=""), "", IF(AND(AAE$3="Unit", ZX134="-"),"", IF(AAE$3="Unit", "kg/GJ delivered", IF(AND(LK134&lt;&gt;"", LK134&lt;&gt;"-", LJ134="-"),"", IF($H134="","", IF(LJ134="nd", "",IF(LJ134="&lt;n.a.&gt;", "", IF(LK134="#/MJ", "", IF(LK134="kg/GJ delivered",LJ134,IF(LK134="g/MJ delivered",LJ134,IF(LK134="kg/MJ delivered",LJ134*1000,IF(LK134="mg/MJ delivered",LJ134/1000,IF(LK134="g/kg",((LJ134)*(1/$I134)*(1/$H134)),IF(LK134="mg/kg",((LJ134/1000)*(1/$I134)*(1/$H134)),IF(LK134="mg/MJ delivered",LJ134/1000,IF(LK134="-","","Error"))))))))))))))))</f>
        <v/>
      </c>
      <c r="ZZ134" s="66" t="str">
        <f t="shared" ref="ZZ134:ZZ197" si="1198">IF(AND(AAF$3="Unit", ZY134=""), "", IF(AND(AAF$3="Unit", ZY134="-"),"", IF(AAF$3="Unit", "kg/GJ delivered", IF(AND(LL134&lt;&gt;"", LL134&lt;&gt;"-", LK134="-"),"", IF($H134="","", IF(LK134="nd", "",IF(LK134="&lt;n.a.&gt;", "", IF(LL134="#/MJ", "", IF(LL134="kg/GJ delivered",LK134,IF(LL134="g/MJ delivered",LK134,IF(LL134="kg/MJ delivered",LK134*1000,IF(LL134="mg/MJ delivered",LK134/1000,IF(LL134="g/kg",((LK134)*(1/$I134)*(1/$H134)),IF(LL134="mg/kg",((LK134/1000)*(1/$I134)*(1/$H134)),IF(LL134="mg/MJ delivered",LK134/1000,IF(LL134="-","","Error"))))))))))))))))</f>
        <v/>
      </c>
      <c r="AAA134" s="66" t="str">
        <f t="shared" ref="AAA134:AAA197" si="1199">IF(AND(AAG$3="Unit", ZZ134=""), "", IF(AND(AAG$3="Unit", ZZ134="-"),"", IF(AAG$3="Unit", "kg/GJ delivered", IF(AND(LM134&lt;&gt;"", LM134&lt;&gt;"-", LL134="-"),"", IF($H134="","", IF(LL134="nd", "",IF(LL134="&lt;n.a.&gt;", "", IF(LM134="#/MJ", "", IF(LM134="kg/GJ delivered",LL134,IF(LM134="g/MJ delivered",LL134,IF(LM134="kg/MJ delivered",LL134*1000,IF(LM134="mg/MJ delivered",LL134/1000,IF(LM134="g/kg",((LL134)*(1/$I134)*(1/$H134)),IF(LM134="mg/kg",((LL134/1000)*(1/$I134)*(1/$H134)),IF(LM134="mg/MJ delivered",LL134/1000,IF(LM134="-","","Error"))))))))))))))))</f>
        <v/>
      </c>
      <c r="AAB134" s="66" t="str">
        <f t="shared" ref="AAB134:AAB197" si="1200">IF(AND(AAH$3="Unit", AAA134=""), "", IF(AND(AAH$3="Unit", AAA134="-"),"", IF(AAH$3="Unit", "kg/GJ delivered", IF(AND(LN134&lt;&gt;"", LN134&lt;&gt;"-", LM134="-"),"", IF($H134="","", IF(LM134="nd", "",IF(LM134="&lt;n.a.&gt;", "", IF(LN134="#/MJ", "", IF(LN134="kg/GJ delivered",LM134,IF(LN134="g/MJ delivered",LM134,IF(LN134="kg/MJ delivered",LM134*1000,IF(LN134="mg/MJ delivered",LM134/1000,IF(LN134="g/kg",((LM134)*(1/$I134)*(1/$H134)),IF(LN134="mg/kg",((LM134/1000)*(1/$I134)*(1/$H134)),IF(LN134="mg/MJ delivered",LM134/1000,IF(LN134="-","","Error"))))))))))))))))</f>
        <v/>
      </c>
      <c r="AAC134" s="66" t="str">
        <f t="shared" ref="AAC134:AAC197" si="1201">IF(AND(AAI$3="Unit", AAB134=""), "", IF(AND(AAI$3="Unit", AAB134="-"),"", IF(AAI$3="Unit", "kg/GJ delivered", IF(AND(LO134&lt;&gt;"", LO134&lt;&gt;"-", LN134="-"),"", IF($H134="","", IF(LN134="nd", "",IF(LN134="&lt;n.a.&gt;", "", IF(LO134="#/MJ", "", IF(LO134="kg/GJ delivered",LN134,IF(LO134="g/MJ delivered",LN134,IF(LO134="kg/MJ delivered",LN134*1000,IF(LO134="mg/MJ delivered",LN134/1000,IF(LO134="g/kg",((LN134)*(1/$I134)*(1/$H134)),IF(LO134="mg/kg",((LN134/1000)*(1/$I134)*(1/$H134)),IF(LO134="mg/MJ delivered",LN134/1000,IF(LO134="-","","Error"))))))))))))))))</f>
        <v/>
      </c>
      <c r="AAD134" s="66" t="str">
        <f t="shared" ref="AAD134:AAD197" si="1202">IF(AND(AAJ$3="Unit", AAC134=""), "", IF(AND(AAJ$3="Unit", AAC134="-"),"", IF(AAJ$3="Unit", "kg/GJ delivered", IF(AND(LP134&lt;&gt;"", LP134&lt;&gt;"-", LO134="-"),"", IF($H134="","", IF(LO134="nd", "",IF(LO134="&lt;n.a.&gt;", "", IF(LP134="#/MJ", "", IF(LP134="kg/GJ delivered",LO134,IF(LP134="g/MJ delivered",LO134,IF(LP134="kg/MJ delivered",LO134*1000,IF(LP134="mg/MJ delivered",LO134/1000,IF(LP134="g/kg",((LO134)*(1/$I134)*(1/$H134)),IF(LP134="mg/kg",((LO134/1000)*(1/$I134)*(1/$H134)),IF(LP134="mg/MJ delivered",LO134/1000,IF(LP134="-","","Error"))))))))))))))))</f>
        <v/>
      </c>
      <c r="AAE134" s="66" t="str">
        <f t="shared" ref="AAE134:AAE197" si="1203">IF(AND(AAK$3="Unit", AAD134=""), "", IF(AND(AAK$3="Unit", AAD134="-"),"", IF(AAK$3="Unit", "kg/GJ delivered", IF(AND(LQ134&lt;&gt;"", LQ134&lt;&gt;"-", LP134="-"),"", IF($H134="","", IF(LP134="nd", "",IF(LP134="&lt;n.a.&gt;", "", IF(LQ134="#/MJ", "", IF(LQ134="kg/GJ delivered",LP134,IF(LQ134="g/MJ delivered",LP134,IF(LQ134="kg/MJ delivered",LP134*1000,IF(LQ134="mg/MJ delivered",LP134/1000,IF(LQ134="g/kg",((LP134)*(1/$I134)*(1/$H134)),IF(LQ134="mg/kg",((LP134/1000)*(1/$I134)*(1/$H134)),IF(LQ134="mg/MJ delivered",LP134/1000,IF(LQ134="-","","Error"))))))))))))))))</f>
        <v/>
      </c>
      <c r="AAF134" s="66" t="str">
        <f t="shared" ref="AAF134:AAF197" si="1204">IF(AND(AAL$3="Unit", AAE134=""), "", IF(AND(AAL$3="Unit", AAE134="-"),"", IF(AAL$3="Unit", "kg/GJ delivered", IF(AND(LR134&lt;&gt;"", LR134&lt;&gt;"-", LQ134="-"),"", IF($H134="","", IF(LQ134="nd", "",IF(LQ134="&lt;n.a.&gt;", "", IF(LR134="#/MJ", "", IF(LR134="kg/GJ delivered",LQ134,IF(LR134="g/MJ delivered",LQ134,IF(LR134="kg/MJ delivered",LQ134*1000,IF(LR134="mg/MJ delivered",LQ134/1000,IF(LR134="g/kg",((LQ134)*(1/$I134)*(1/$H134)),IF(LR134="mg/kg",((LQ134/1000)*(1/$I134)*(1/$H134)),IF(LR134="mg/MJ delivered",LQ134/1000,IF(LR134="-","","Error"))))))))))))))))</f>
        <v/>
      </c>
      <c r="AAG134" s="66" t="str">
        <f t="shared" ref="AAG134:AAG197" si="1205">IF(AND(AAM$3="Unit", AAF134=""), "", IF(AND(AAM$3="Unit", AAF134="-"),"", IF(AAM$3="Unit", "kg/GJ delivered", IF(AND(LS134&lt;&gt;"", LS134&lt;&gt;"-", LR134="-"),"", IF($H134="","", IF(LR134="nd", "",IF(LR134="&lt;n.a.&gt;", "", IF(LS134="#/MJ", "", IF(LS134="kg/GJ delivered",LR134,IF(LS134="g/MJ delivered",LR134,IF(LS134="kg/MJ delivered",LR134*1000,IF(LS134="mg/MJ delivered",LR134/1000,IF(LS134="g/kg",((LR134)*(1/$I134)*(1/$H134)),IF(LS134="mg/kg",((LR134/1000)*(1/$I134)*(1/$H134)),IF(LS134="mg/MJ delivered",LR134/1000,IF(LS134="-","","Error"))))))))))))))))</f>
        <v/>
      </c>
      <c r="AAH134" s="66" t="str">
        <f t="shared" ref="AAH134:AAH197" si="1206">IF(AND(AAN$3="Unit", AAG134=""), "", IF(AND(AAN$3="Unit", AAG134="-"),"", IF(AAN$3="Unit", "kg/GJ delivered", IF(AND(LT134&lt;&gt;"", LT134&lt;&gt;"-", LS134="-"),"", IF($H134="","", IF(LS134="nd", "",IF(LS134="&lt;n.a.&gt;", "", IF(LT134="#/MJ", "", IF(LT134="kg/GJ delivered",LS134,IF(LT134="g/MJ delivered",LS134,IF(LT134="kg/MJ delivered",LS134*1000,IF(LT134="mg/MJ delivered",LS134/1000,IF(LT134="g/kg",((LS134)*(1/$I134)*(1/$H134)),IF(LT134="mg/kg",((LS134/1000)*(1/$I134)*(1/$H134)),IF(LT134="mg/MJ delivered",LS134/1000,IF(LT134="-","","Error"))))))))))))))))</f>
        <v/>
      </c>
      <c r="AAI134" s="66" t="str">
        <f t="shared" ref="AAI134:AAI197" si="1207">IF(AND(AAO$3="Unit", AAH134=""), "", IF(AND(AAO$3="Unit", AAH134="-"),"", IF(AAO$3="Unit", "kg/GJ delivered", IF(AND(LU134&lt;&gt;"", LU134&lt;&gt;"-", LT134="-"),"", IF($H134="","", IF(LT134="nd", "",IF(LT134="&lt;n.a.&gt;", "", IF(LU134="#/MJ", "", IF(LU134="kg/GJ delivered",LT134,IF(LU134="g/MJ delivered",LT134,IF(LU134="kg/MJ delivered",LT134*1000,IF(LU134="mg/MJ delivered",LT134/1000,IF(LU134="g/kg",((LT134)*(1/$I134)*(1/$H134)),IF(LU134="mg/kg",((LT134/1000)*(1/$I134)*(1/$H134)),IF(LU134="mg/MJ delivered",LT134/1000,IF(LU134="-","","Error"))))))))))))))))</f>
        <v/>
      </c>
      <c r="AAJ134" s="66" t="str">
        <f t="shared" ref="AAJ134:AAJ197" si="1208">IF(AND(AAP$3="Unit", AAI134=""), "", IF(AND(AAP$3="Unit", AAI134="-"),"", IF(AAP$3="Unit", "kg/GJ delivered", IF(AND(LV134&lt;&gt;"", LV134&lt;&gt;"-", LU134="-"),"", IF($H134="","", IF(LU134="nd", "",IF(LU134="&lt;n.a.&gt;", "", IF(LV134="#/MJ", "", IF(LV134="kg/GJ delivered",LU134,IF(LV134="g/MJ delivered",LU134,IF(LV134="kg/MJ delivered",LU134*1000,IF(LV134="mg/MJ delivered",LU134/1000,IF(LV134="g/kg",((LU134)*(1/$I134)*(1/$H134)),IF(LV134="mg/kg",((LU134/1000)*(1/$I134)*(1/$H134)),IF(LV134="mg/MJ delivered",LU134/1000,IF(LV134="-","","Error"))))))))))))))))</f>
        <v/>
      </c>
      <c r="AAK134" s="66" t="str">
        <f t="shared" ref="AAK134:AAK197" si="1209">IF(AND(AAQ$3="Unit", AAJ134=""), "", IF(AND(AAQ$3="Unit", AAJ134="-"),"", IF(AAQ$3="Unit", "kg/GJ delivered", IF(AND(LW134&lt;&gt;"", LW134&lt;&gt;"-", LV134="-"),"", IF($H134="","", IF(LV134="nd", "",IF(LV134="&lt;n.a.&gt;", "", IF(LW134="#/MJ", "", IF(LW134="kg/GJ delivered",LV134,IF(LW134="g/MJ delivered",LV134,IF(LW134="kg/MJ delivered",LV134*1000,IF(LW134="mg/MJ delivered",LV134/1000,IF(LW134="g/kg",((LV134)*(1/$I134)*(1/$H134)),IF(LW134="mg/kg",((LV134/1000)*(1/$I134)*(1/$H134)),IF(LW134="mg/MJ delivered",LV134/1000,IF(LW134="-","","Error"))))))))))))))))</f>
        <v/>
      </c>
      <c r="AAL134" s="66" t="str">
        <f t="shared" ref="AAL134:AAL197" si="1210">IF(AND(AAR$3="Unit", AAK134=""), "", IF(AND(AAR$3="Unit", AAK134="-"),"", IF(AAR$3="Unit", "kg/GJ delivered", IF(AND(LX134&lt;&gt;"", LX134&lt;&gt;"-", LW134="-"),"", IF($H134="","", IF(LW134="nd", "",IF(LW134="&lt;n.a.&gt;", "", IF(LX134="#/MJ", "", IF(LX134="kg/GJ delivered",LW134,IF(LX134="g/MJ delivered",LW134,IF(LX134="kg/MJ delivered",LW134*1000,IF(LX134="mg/MJ delivered",LW134/1000,IF(LX134="g/kg",((LW134)*(1/$I134)*(1/$H134)),IF(LX134="mg/kg",((LW134/1000)*(1/$I134)*(1/$H134)),IF(LX134="mg/MJ delivered",LW134/1000,IF(LX134="-","","Error"))))))))))))))))</f>
        <v/>
      </c>
      <c r="AAM134" s="66" t="str">
        <f t="shared" ref="AAM134:AAM197" si="1211">IF(AND(AAS$3="Unit", AAL134=""), "", IF(AND(AAS$3="Unit", AAL134="-"),"", IF(AAS$3="Unit", "kg/GJ delivered", IF(AND(LY134&lt;&gt;"", LY134&lt;&gt;"-", LX134="-"),"", IF($H134="","", IF(LX134="nd", "",IF(LX134="&lt;n.a.&gt;", "", IF(LY134="#/MJ", "", IF(LY134="kg/GJ delivered",LX134,IF(LY134="g/MJ delivered",LX134,IF(LY134="kg/MJ delivered",LX134*1000,IF(LY134="mg/MJ delivered",LX134/1000,IF(LY134="g/kg",((LX134)*(1/$I134)*(1/$H134)),IF(LY134="mg/kg",((LX134/1000)*(1/$I134)*(1/$H134)),IF(LY134="mg/MJ delivered",LX134/1000,IF(LY134="-","","Error"))))))))))))))))</f>
        <v/>
      </c>
      <c r="AAN134" s="66" t="str">
        <f t="shared" ref="AAN134:AAN197" si="1212">IF(AND(AAT$3="Unit", AAM134=""), "", IF(AND(AAT$3="Unit", AAM134="-"),"", IF(AAT$3="Unit", "kg/GJ delivered", IF(AND(LZ134&lt;&gt;"", LZ134&lt;&gt;"-", LY134="-"),"", IF($H134="","", IF(LY134="nd", "",IF(LY134="&lt;n.a.&gt;", "", IF(LZ134="#/MJ", "", IF(LZ134="kg/GJ delivered",LY134,IF(LZ134="g/MJ delivered",LY134,IF(LZ134="kg/MJ delivered",LY134*1000,IF(LZ134="mg/MJ delivered",LY134/1000,IF(LZ134="g/kg",((LY134)*(1/$I134)*(1/$H134)),IF(LZ134="mg/kg",((LY134/1000)*(1/$I134)*(1/$H134)),IF(LZ134="mg/MJ delivered",LY134/1000,IF(LZ134="-","","Error"))))))))))))))))</f>
        <v/>
      </c>
      <c r="AAO134" s="66" t="str">
        <f t="shared" ref="AAO134:AAO197" si="1213">IF(AND(AAU$3="Unit", AAN134=""), "", IF(AND(AAU$3="Unit", AAN134="-"),"", IF(AAU$3="Unit", "kg/GJ delivered", IF(AND(MA134&lt;&gt;"", MA134&lt;&gt;"-", LZ134="-"),"", IF($H134="","", IF(LZ134="nd", "",IF(LZ134="&lt;n.a.&gt;", "", IF(MA134="#/MJ", "", IF(MA134="kg/GJ delivered",LZ134,IF(MA134="g/MJ delivered",LZ134,IF(MA134="kg/MJ delivered",LZ134*1000,IF(MA134="mg/MJ delivered",LZ134/1000,IF(MA134="g/kg",((LZ134)*(1/$I134)*(1/$H134)),IF(MA134="mg/kg",((LZ134/1000)*(1/$I134)*(1/$H134)),IF(MA134="mg/MJ delivered",LZ134/1000,IF(MA134="-","","Error"))))))))))))))))</f>
        <v/>
      </c>
      <c r="AAP134" s="66" t="str">
        <f t="shared" ref="AAP134:AAP197" si="1214">IF(AND(AAV$3="Unit", AAO134=""), "", IF(AND(AAV$3="Unit", AAO134="-"),"", IF(AAV$3="Unit", "kg/GJ delivered", IF(AND(MB134&lt;&gt;"", MB134&lt;&gt;"-", MA134="-"),"", IF($H134="","", IF(MA134="nd", "",IF(MA134="&lt;n.a.&gt;", "", IF(MB134="#/MJ", "", IF(MB134="kg/GJ delivered",MA134,IF(MB134="g/MJ delivered",MA134,IF(MB134="kg/MJ delivered",MA134*1000,IF(MB134="mg/MJ delivered",MA134/1000,IF(MB134="g/kg",((MA134)*(1/$I134)*(1/$H134)),IF(MB134="mg/kg",((MA134/1000)*(1/$I134)*(1/$H134)),IF(MB134="mg/MJ delivered",MA134/1000,IF(MB134="-","","Error"))))))))))))))))</f>
        <v/>
      </c>
      <c r="AAQ134" s="66" t="str">
        <f t="shared" ref="AAQ134:AAQ197" si="1215">IF(AND(AAW$3="Unit", AAP134=""), "", IF(AND(AAW$3="Unit", AAP134="-"),"", IF(AAW$3="Unit", "kg/GJ delivered", IF(AND(MC134&lt;&gt;"", MC134&lt;&gt;"-", MB134="-"),"", IF($H134="","", IF(MB134="nd", "",IF(MB134="&lt;n.a.&gt;", "", IF(MC134="#/MJ", "", IF(MC134="kg/GJ delivered",MB134,IF(MC134="g/MJ delivered",MB134,IF(MC134="kg/MJ delivered",MB134*1000,IF(MC134="mg/MJ delivered",MB134/1000,IF(MC134="g/kg",((MB134)*(1/$I134)*(1/$H134)),IF(MC134="mg/kg",((MB134/1000)*(1/$I134)*(1/$H134)),IF(MC134="mg/MJ delivered",MB134/1000,IF(MC134="-","","Error"))))))))))))))))</f>
        <v/>
      </c>
      <c r="AAR134" s="66" t="str">
        <f t="shared" ref="AAR134:AAR197" si="1216">IF(AND(AAX$3="Unit", AAQ134=""), "", IF(AND(AAX$3="Unit", AAQ134="-"),"", IF(AAX$3="Unit", "kg/GJ delivered", IF(AND(MD134&lt;&gt;"", MD134&lt;&gt;"-", MC134="-"),"", IF($H134="","", IF(MC134="nd", "",IF(MC134="&lt;n.a.&gt;", "", IF(MD134="#/MJ", "", IF(MD134="kg/GJ delivered",MC134,IF(MD134="g/MJ delivered",MC134,IF(MD134="kg/MJ delivered",MC134*1000,IF(MD134="mg/MJ delivered",MC134/1000,IF(MD134="g/kg",((MC134)*(1/$I134)*(1/$H134)),IF(MD134="mg/kg",((MC134/1000)*(1/$I134)*(1/$H134)),IF(MD134="mg/MJ delivered",MC134/1000,IF(MD134="-","","Error"))))))))))))))))</f>
        <v/>
      </c>
      <c r="AAS134" s="66" t="str">
        <f t="shared" ref="AAS134:AAS197" si="1217">IF(AND(AAY$3="Unit", AAR134=""), "", IF(AND(AAY$3="Unit", AAR134="-"),"", IF(AAY$3="Unit", "kg/GJ delivered", IF(AND(ME134&lt;&gt;"", ME134&lt;&gt;"-", MD134="-"),"", IF($H134="","", IF(MD134="nd", "",IF(MD134="&lt;n.a.&gt;", "", IF(ME134="#/MJ", "", IF(ME134="kg/GJ delivered",MD134,IF(ME134="g/MJ delivered",MD134,IF(ME134="kg/MJ delivered",MD134*1000,IF(ME134="mg/MJ delivered",MD134/1000,IF(ME134="g/kg",((MD134)*(1/$I134)*(1/$H134)),IF(ME134="mg/kg",((MD134/1000)*(1/$I134)*(1/$H134)),IF(ME134="mg/MJ delivered",MD134/1000,IF(ME134="-","","Error"))))))))))))))))</f>
        <v/>
      </c>
      <c r="AAT134" s="66" t="str">
        <f t="shared" ref="AAT134:AAT197" si="1218">IF(AND(AAZ$3="Unit", AAS134=""), "", IF(AND(AAZ$3="Unit", AAS134="-"),"", IF(AAZ$3="Unit", "kg/GJ delivered", IF(AND(MF134&lt;&gt;"", MF134&lt;&gt;"-", ME134="-"),"", IF($H134="","", IF(ME134="nd", "",IF(ME134="&lt;n.a.&gt;", "", IF(MF134="#/MJ", "", IF(MF134="kg/GJ delivered",ME134,IF(MF134="g/MJ delivered",ME134,IF(MF134="kg/MJ delivered",ME134*1000,IF(MF134="mg/MJ delivered",ME134/1000,IF(MF134="g/kg",((ME134)*(1/$I134)*(1/$H134)),IF(MF134="mg/kg",((ME134/1000)*(1/$I134)*(1/$H134)),IF(MF134="mg/MJ delivered",ME134/1000,IF(MF134="-","","Error"))))))))))))))))</f>
        <v/>
      </c>
      <c r="AAU134" s="66" t="str">
        <f t="shared" ref="AAU134:AAU197" si="1219">IF(AND(ABA$3="Unit", AAT134=""), "", IF(AND(ABA$3="Unit", AAT134="-"),"", IF(ABA$3="Unit", "kg/GJ delivered", IF(AND(MG134&lt;&gt;"", MG134&lt;&gt;"-", MF134="-"),"", IF($H134="","", IF(MF134="nd", "",IF(MF134="&lt;n.a.&gt;", "", IF(MG134="#/MJ", "", IF(MG134="kg/GJ delivered",MF134,IF(MG134="g/MJ delivered",MF134,IF(MG134="kg/MJ delivered",MF134*1000,IF(MG134="mg/MJ delivered",MF134/1000,IF(MG134="g/kg",((MF134)*(1/$I134)*(1/$H134)),IF(MG134="mg/kg",((MF134/1000)*(1/$I134)*(1/$H134)),IF(MG134="mg/MJ delivered",MF134/1000,IF(MG134="-","","Error"))))))))))))))))</f>
        <v/>
      </c>
      <c r="AAV134" s="66" t="str">
        <f t="shared" ref="AAV134:AAV197" si="1220">IF(AND(ABB$3="Unit", AAU134=""), "", IF(AND(ABB$3="Unit", AAU134="-"),"", IF(ABB$3="Unit", "kg/GJ delivered", IF(AND(MH134&lt;&gt;"", MH134&lt;&gt;"-", MG134="-"),"", IF($H134="","", IF(MG134="nd", "",IF(MG134="&lt;n.a.&gt;", "", IF(MH134="#/MJ", "", IF(MH134="kg/GJ delivered",MG134,IF(MH134="g/MJ delivered",MG134,IF(MH134="kg/MJ delivered",MG134*1000,IF(MH134="mg/MJ delivered",MG134/1000,IF(MH134="g/kg",((MG134)*(1/$I134)*(1/$H134)),IF(MH134="mg/kg",((MG134/1000)*(1/$I134)*(1/$H134)),IF(MH134="mg/MJ delivered",MG134/1000,IF(MH134="-","","Error"))))))))))))))))</f>
        <v/>
      </c>
      <c r="AAW134" s="66" t="str">
        <f t="shared" ref="AAW134:AAW197" si="1221">IF(AND(ABC$3="Unit", AAV134=""), "", IF(AND(ABC$3="Unit", AAV134="-"),"", IF(ABC$3="Unit", "kg/GJ delivered", IF(AND(MI134&lt;&gt;"", MI134&lt;&gt;"-", MH134="-"),"", IF($H134="","", IF(MH134="nd", "",IF(MH134="&lt;n.a.&gt;", "", IF(MI134="#/MJ", "", IF(MI134="kg/GJ delivered",MH134,IF(MI134="g/MJ delivered",MH134,IF(MI134="kg/MJ delivered",MH134*1000,IF(MI134="mg/MJ delivered",MH134/1000,IF(MI134="g/kg",((MH134)*(1/$I134)*(1/$H134)),IF(MI134="mg/kg",((MH134/1000)*(1/$I134)*(1/$H134)),IF(MI134="mg/MJ delivered",MH134/1000,IF(MI134="-","","Error"))))))))))))))))</f>
        <v/>
      </c>
      <c r="AAX134" s="66" t="str">
        <f t="shared" ref="AAX134:AAX197" si="1222">IF(AND(ABD$3="Unit", AAW134=""), "", IF(AND(ABD$3="Unit", AAW134="-"),"", IF(ABD$3="Unit", "kg/GJ delivered", IF(AND(MJ134&lt;&gt;"", MJ134&lt;&gt;"-", MI134="-"),"", IF($H134="","", IF(MI134="nd", "",IF(MI134="&lt;n.a.&gt;", "", IF(MJ134="#/MJ", "", IF(MJ134="kg/GJ delivered",MI134,IF(MJ134="g/MJ delivered",MI134,IF(MJ134="kg/MJ delivered",MI134*1000,IF(MJ134="mg/MJ delivered",MI134/1000,IF(MJ134="g/kg",((MI134)*(1/$I134)*(1/$H134)),IF(MJ134="mg/kg",((MI134/1000)*(1/$I134)*(1/$H134)),IF(MJ134="mg/MJ delivered",MI134/1000,IF(MJ134="-","","Error"))))))))))))))))</f>
        <v/>
      </c>
      <c r="AAY134" s="66" t="str">
        <f t="shared" ref="AAY134:AAY197" si="1223">IF(AND(ABE$3="Unit", AAX134=""), "", IF(AND(ABE$3="Unit", AAX134="-"),"", IF(ABE$3="Unit", "kg/GJ delivered", IF(AND(MK134&lt;&gt;"", MK134&lt;&gt;"-", MJ134="-"),"", IF($H134="","", IF(MJ134="nd", "",IF(MJ134="&lt;n.a.&gt;", "", IF(MK134="#/MJ", "", IF(MK134="kg/GJ delivered",MJ134,IF(MK134="g/MJ delivered",MJ134,IF(MK134="kg/MJ delivered",MJ134*1000,IF(MK134="mg/MJ delivered",MJ134/1000,IF(MK134="g/kg",((MJ134)*(1/$I134)*(1/$H134)),IF(MK134="mg/kg",((MJ134/1000)*(1/$I134)*(1/$H134)),IF(MK134="mg/MJ delivered",MJ134/1000,IF(MK134="-","","Error"))))))))))))))))</f>
        <v/>
      </c>
      <c r="AAZ134" s="66" t="str">
        <f t="shared" ref="AAZ134:AAZ197" si="1224">IF(AND(ABF$3="Unit", AAY134=""), "", IF(AND(ABF$3="Unit", AAY134="-"),"", IF(ABF$3="Unit", "kg/GJ delivered", IF(AND(ML134&lt;&gt;"", ML134&lt;&gt;"-", MK134="-"),"", IF($H134="","", IF(MK134="nd", "",IF(MK134="&lt;n.a.&gt;", "", IF(ML134="#/MJ", "", IF(ML134="kg/GJ delivered",MK134,IF(ML134="g/MJ delivered",MK134,IF(ML134="kg/MJ delivered",MK134*1000,IF(ML134="mg/MJ delivered",MK134/1000,IF(ML134="g/kg",((MK134)*(1/$I134)*(1/$H134)),IF(ML134="mg/kg",((MK134/1000)*(1/$I134)*(1/$H134)),IF(ML134="mg/MJ delivered",MK134/1000,IF(ML134="-","","Error"))))))))))))))))</f>
        <v/>
      </c>
      <c r="ABA134" s="66" t="str">
        <f t="shared" ref="ABA134:ABA197" si="1225">IF(AND(ABG$3="Unit", AAZ134=""), "", IF(AND(ABG$3="Unit", AAZ134="-"),"", IF(ABG$3="Unit", "kg/GJ delivered", IF(AND(MM134&lt;&gt;"", MM134&lt;&gt;"-", ML134="-"),"", IF($H134="","", IF(ML134="nd", "",IF(ML134="&lt;n.a.&gt;", "", IF(MM134="#/MJ", "", IF(MM134="kg/GJ delivered",ML134,IF(MM134="g/MJ delivered",ML134,IF(MM134="kg/MJ delivered",ML134*1000,IF(MM134="mg/MJ delivered",ML134/1000,IF(MM134="g/kg",((ML134)*(1/$I134)*(1/$H134)),IF(MM134="mg/kg",((ML134/1000)*(1/$I134)*(1/$H134)),IF(MM134="mg/MJ delivered",ML134/1000,IF(MM134="-","","Error"))))))))))))))))</f>
        <v/>
      </c>
      <c r="ABB134" s="66" t="str">
        <f t="shared" ref="ABB134:ABB197" si="1226">IF(AND(ABH$3="Unit", ABA134=""), "", IF(AND(ABH$3="Unit", ABA134="-"),"", IF(ABH$3="Unit", "kg/GJ delivered", IF(AND(MN134&lt;&gt;"", MN134&lt;&gt;"-", MM134="-"),"", IF($H134="","", IF(MM134="nd", "",IF(MM134="&lt;n.a.&gt;", "", IF(MN134="#/MJ", "", IF(MN134="kg/GJ delivered",MM134,IF(MN134="g/MJ delivered",MM134,IF(MN134="kg/MJ delivered",MM134*1000,IF(MN134="mg/MJ delivered",MM134/1000,IF(MN134="g/kg",((MM134)*(1/$I134)*(1/$H134)),IF(MN134="mg/kg",((MM134/1000)*(1/$I134)*(1/$H134)),IF(MN134="mg/MJ delivered",MM134/1000,IF(MN134="-","","Error"))))))))))))))))</f>
        <v/>
      </c>
      <c r="ABC134" s="66" t="str">
        <f t="shared" ref="ABC134:ABC197" si="1227">IF(AND(ABI$3="Unit", ABB134=""), "", IF(AND(ABI$3="Unit", ABB134="-"),"", IF(ABI$3="Unit", "kg/GJ delivered", IF(AND(MO134&lt;&gt;"", MO134&lt;&gt;"-", MN134="-"),"", IF($H134="","", IF(MN134="nd", "",IF(MN134="&lt;n.a.&gt;", "", IF(MO134="#/MJ", "", IF(MO134="kg/GJ delivered",MN134,IF(MO134="g/MJ delivered",MN134,IF(MO134="kg/MJ delivered",MN134*1000,IF(MO134="mg/MJ delivered",MN134/1000,IF(MO134="g/kg",((MN134)*(1/$I134)*(1/$H134)),IF(MO134="mg/kg",((MN134/1000)*(1/$I134)*(1/$H134)),IF(MO134="mg/MJ delivered",MN134/1000,IF(MO134="-","","Error"))))))))))))))))</f>
        <v/>
      </c>
      <c r="ABD134" s="66" t="str">
        <f t="shared" ref="ABD134:ABD197" si="1228">IF(AND(ABJ$3="Unit", ABC134=""), "", IF(AND(ABJ$3="Unit", ABC134="-"),"", IF(ABJ$3="Unit", "kg/GJ delivered", IF(AND(MP134&lt;&gt;"", MP134&lt;&gt;"-", MO134="-"),"", IF($H134="","", IF(MO134="nd", "",IF(MO134="&lt;n.a.&gt;", "", IF(MP134="#/MJ", "", IF(MP134="kg/GJ delivered",MO134,IF(MP134="g/MJ delivered",MO134,IF(MP134="kg/MJ delivered",MO134*1000,IF(MP134="mg/MJ delivered",MO134/1000,IF(MP134="g/kg",((MO134)*(1/$I134)*(1/$H134)),IF(MP134="mg/kg",((MO134/1000)*(1/$I134)*(1/$H134)),IF(MP134="mg/MJ delivered",MO134/1000,IF(MP134="-","","Error"))))))))))))))))</f>
        <v/>
      </c>
      <c r="ABE134" s="66" t="str">
        <f t="shared" ref="ABE134:ABE197" si="1229">IF(AND(ABK$3="Unit", ABD134=""), "", IF(AND(ABK$3="Unit", ABD134="-"),"", IF(ABK$3="Unit", "kg/GJ delivered", IF(AND(MQ134&lt;&gt;"", MQ134&lt;&gt;"-", MP134="-"),"", IF($H134="","", IF(MP134="nd", "",IF(MP134="&lt;n.a.&gt;", "", IF(MQ134="#/MJ", "", IF(MQ134="kg/GJ delivered",MP134,IF(MQ134="g/MJ delivered",MP134,IF(MQ134="kg/MJ delivered",MP134*1000,IF(MQ134="mg/MJ delivered",MP134/1000,IF(MQ134="g/kg",((MP134)*(1/$I134)*(1/$H134)),IF(MQ134="mg/kg",((MP134/1000)*(1/$I134)*(1/$H134)),IF(MQ134="mg/MJ delivered",MP134/1000,IF(MQ134="-","","Error"))))))))))))))))</f>
        <v/>
      </c>
      <c r="ABF134" s="66" t="str">
        <f t="shared" ref="ABF134:ABF197" si="1230">IF(AND(ABL$3="Unit", ABE134=""), "", IF(AND(ABL$3="Unit", ABE134="-"),"", IF(ABL$3="Unit", "kg/GJ delivered", IF(AND(MR134&lt;&gt;"", MR134&lt;&gt;"-", MQ134="-"),"", IF($H134="","", IF(MQ134="nd", "",IF(MQ134="&lt;n.a.&gt;", "", IF(MR134="#/MJ", "", IF(MR134="kg/GJ delivered",MQ134,IF(MR134="g/MJ delivered",MQ134,IF(MR134="kg/MJ delivered",MQ134*1000,IF(MR134="mg/MJ delivered",MQ134/1000,IF(MR134="g/kg",((MQ134)*(1/$I134)*(1/$H134)),IF(MR134="mg/kg",((MQ134/1000)*(1/$I134)*(1/$H134)),IF(MR134="mg/MJ delivered",MQ134/1000,IF(MR134="-","","Error"))))))))))))))))</f>
        <v/>
      </c>
      <c r="ABG134" s="66" t="str">
        <f t="shared" ref="ABG134:ABG197" si="1231">IF(AND(ABM$3="Unit", ABF134=""), "", IF(AND(ABM$3="Unit", ABF134="-"),"", IF(ABM$3="Unit", "kg/GJ delivered", IF(AND(MS134&lt;&gt;"", MS134&lt;&gt;"-", MR134="-"),"", IF($H134="","", IF(MR134="nd", "",IF(MR134="&lt;n.a.&gt;", "", IF(MS134="#/MJ", "", IF(MS134="kg/GJ delivered",MR134,IF(MS134="g/MJ delivered",MR134,IF(MS134="kg/MJ delivered",MR134*1000,IF(MS134="mg/MJ delivered",MR134/1000,IF(MS134="g/kg",((MR134)*(1/$I134)*(1/$H134)),IF(MS134="mg/kg",((MR134/1000)*(1/$I134)*(1/$H134)),IF(MS134="mg/MJ delivered",MR134/1000,IF(MS134="-","","Error"))))))))))))))))</f>
        <v/>
      </c>
      <c r="ABH134" s="66" t="str">
        <f t="shared" ref="ABH134:ABH197" si="1232">IF(AND(ABN$3="Unit", ABG134=""), "", IF(AND(ABN$3="Unit", ABG134="-"),"", IF(ABN$3="Unit", "kg/GJ delivered", IF(AND(MT134&lt;&gt;"", MT134&lt;&gt;"-", MS134="-"),"", IF($H134="","", IF(MS134="nd", "",IF(MS134="&lt;n.a.&gt;", "", IF(MT134="#/MJ", "", IF(MT134="kg/GJ delivered",MS134,IF(MT134="g/MJ delivered",MS134,IF(MT134="kg/MJ delivered",MS134*1000,IF(MT134="mg/MJ delivered",MS134/1000,IF(MT134="g/kg",((MS134)*(1/$I134)*(1/$H134)),IF(MT134="mg/kg",((MS134/1000)*(1/$I134)*(1/$H134)),IF(MT134="mg/MJ delivered",MS134/1000,IF(MT134="-","","Error"))))))))))))))))</f>
        <v/>
      </c>
      <c r="ABI134" s="66" t="str">
        <f t="shared" ref="ABI134:ABI197" si="1233">IF(AND(ABO$3="Unit", ABH134=""), "", IF(AND(ABO$3="Unit", ABH134="-"),"", IF(ABO$3="Unit", "kg/GJ delivered", IF(AND(MU134&lt;&gt;"", MU134&lt;&gt;"-", MT134="-"),"", IF($H134="","", IF(MT134="nd", "",IF(MT134="&lt;n.a.&gt;", "", IF(MU134="#/MJ", "", IF(MU134="kg/GJ delivered",MT134,IF(MU134="g/MJ delivered",MT134,IF(MU134="kg/MJ delivered",MT134*1000,IF(MU134="mg/MJ delivered",MT134/1000,IF(MU134="g/kg",((MT134)*(1/$I134)*(1/$H134)),IF(MU134="mg/kg",((MT134/1000)*(1/$I134)*(1/$H134)),IF(MU134="mg/MJ delivered",MT134/1000,IF(MU134="-","","Error"))))))))))))))))</f>
        <v/>
      </c>
      <c r="ABJ134" s="66" t="str">
        <f t="shared" ref="ABJ134:ABJ197" si="1234">IF(AND(ABP$3="Unit", ABI134=""), "", IF(AND(ABP$3="Unit", ABI134="-"),"", IF(ABP$3="Unit", "kg/GJ delivered", IF(AND(MV134&lt;&gt;"", MV134&lt;&gt;"-", MU134="-"),"", IF($H134="","", IF(MU134="nd", "",IF(MU134="&lt;n.a.&gt;", "", IF(MV134="#/MJ", "", IF(MV134="kg/GJ delivered",MU134,IF(MV134="g/MJ delivered",MU134,IF(MV134="kg/MJ delivered",MU134*1000,IF(MV134="mg/MJ delivered",MU134/1000,IF(MV134="g/kg",((MU134)*(1/$I134)*(1/$H134)),IF(MV134="mg/kg",((MU134/1000)*(1/$I134)*(1/$H134)),IF(MV134="mg/MJ delivered",MU134/1000,IF(MV134="-","","Error"))))))))))))))))</f>
        <v/>
      </c>
      <c r="ABK134" s="66" t="str">
        <f t="shared" ref="ABK134:ABK197" si="1235">IF(AND(ABQ$3="Unit", ABJ134=""), "", IF(AND(ABQ$3="Unit", ABJ134="-"),"", IF(ABQ$3="Unit", "kg/GJ delivered", IF(AND(MW134&lt;&gt;"", MW134&lt;&gt;"-", MV134="-"),"", IF($H134="","", IF(MV134="nd", "",IF(MV134="&lt;n.a.&gt;", "", IF(MW134="#/MJ", "", IF(MW134="kg/GJ delivered",MV134,IF(MW134="g/MJ delivered",MV134,IF(MW134="kg/MJ delivered",MV134*1000,IF(MW134="mg/MJ delivered",MV134/1000,IF(MW134="g/kg",((MV134)*(1/$I134)*(1/$H134)),IF(MW134="mg/kg",((MV134/1000)*(1/$I134)*(1/$H134)),IF(MW134="mg/MJ delivered",MV134/1000,IF(MW134="-","","Error"))))))))))))))))</f>
        <v/>
      </c>
      <c r="ABL134" s="66" t="str">
        <f t="shared" ref="ABL134:ABL197" si="1236">IF(AND(ABR$3="Unit", ABK134=""), "", IF(AND(ABR$3="Unit", ABK134="-"),"", IF(ABR$3="Unit", "kg/GJ delivered", IF(AND(MX134&lt;&gt;"", MX134&lt;&gt;"-", MW134="-"),"", IF($H134="","", IF(MW134="nd", "",IF(MW134="&lt;n.a.&gt;", "", IF(MX134="#/MJ", "", IF(MX134="kg/GJ delivered",MW134,IF(MX134="g/MJ delivered",MW134,IF(MX134="kg/MJ delivered",MW134*1000,IF(MX134="mg/MJ delivered",MW134/1000,IF(MX134="g/kg",((MW134)*(1/$I134)*(1/$H134)),IF(MX134="mg/kg",((MW134/1000)*(1/$I134)*(1/$H134)),IF(MX134="mg/MJ delivered",MW134/1000,IF(MX134="-","","Error"))))))))))))))))</f>
        <v/>
      </c>
      <c r="ABM134" s="66" t="str">
        <f t="shared" ref="ABM134:ABM197" si="1237">IF(AND(ABS$3="Unit", ABL134=""), "", IF(AND(ABS$3="Unit", ABL134="-"),"", IF(ABS$3="Unit", "kg/GJ delivered", IF(AND(MY134&lt;&gt;"", MY134&lt;&gt;"-", MX134="-"),"", IF($H134="","", IF(MX134="nd", "",IF(MX134="&lt;n.a.&gt;", "", IF(MY134="#/MJ", "", IF(MY134="kg/GJ delivered",MX134,IF(MY134="g/MJ delivered",MX134,IF(MY134="kg/MJ delivered",MX134*1000,IF(MY134="mg/MJ delivered",MX134/1000,IF(MY134="g/kg",((MX134)*(1/$I134)*(1/$H134)),IF(MY134="mg/kg",((MX134/1000)*(1/$I134)*(1/$H134)),IF(MY134="mg/MJ delivered",MX134/1000,IF(MY134="-","","Error"))))))))))))))))</f>
        <v/>
      </c>
      <c r="ABN134" s="66" t="str">
        <f t="shared" ref="ABN134:ABN197" si="1238">IF(AND(ABT$3="Unit", ABM134=""), "", IF(AND(ABT$3="Unit", ABM134="-"),"", IF(ABT$3="Unit", "kg/GJ delivered", IF(AND(MZ134&lt;&gt;"", MZ134&lt;&gt;"-", MY134="-"),"", IF($H134="","", IF(MY134="nd", "",IF(MY134="&lt;n.a.&gt;", "", IF(MZ134="#/MJ", "", IF(MZ134="kg/GJ delivered",MY134,IF(MZ134="g/MJ delivered",MY134,IF(MZ134="kg/MJ delivered",MY134*1000,IF(MZ134="mg/MJ delivered",MY134/1000,IF(MZ134="g/kg",((MY134)*(1/$I134)*(1/$H134)),IF(MZ134="mg/kg",((MY134/1000)*(1/$I134)*(1/$H134)),IF(MZ134="mg/MJ delivered",MY134/1000,IF(MZ134="-","","Error"))))))))))))))))</f>
        <v/>
      </c>
      <c r="ABO134" s="66" t="str">
        <f t="shared" ref="ABO134:ABO197" si="1239">IF(AND(ABU$3="Unit", ABN134=""), "", IF(AND(ABU$3="Unit", ABN134="-"),"", IF(ABU$3="Unit", "kg/GJ delivered", IF(AND(NA134&lt;&gt;"", NA134&lt;&gt;"-", MZ134="-"),"", IF($H134="","", IF(MZ134="nd", "",IF(MZ134="&lt;n.a.&gt;", "", IF(NA134="#/MJ", "", IF(NA134="kg/GJ delivered",MZ134,IF(NA134="g/MJ delivered",MZ134,IF(NA134="kg/MJ delivered",MZ134*1000,IF(NA134="mg/MJ delivered",MZ134/1000,IF(NA134="g/kg",((MZ134)*(1/$I134)*(1/$H134)),IF(NA134="mg/kg",((MZ134/1000)*(1/$I134)*(1/$H134)),IF(NA134="mg/MJ delivered",MZ134/1000,IF(NA134="-","","Error"))))))))))))))))</f>
        <v/>
      </c>
      <c r="ABP134" s="66" t="str">
        <f t="shared" ref="ABP134:ABP197" si="1240">IF(AND(ABV$3="Unit", ABO134=""), "", IF(AND(ABV$3="Unit", ABO134="-"),"", IF(ABV$3="Unit", "kg/GJ delivered", IF(AND(NB134&lt;&gt;"", NB134&lt;&gt;"-", NA134="-"),"", IF($H134="","", IF(NA134="nd", "",IF(NA134="&lt;n.a.&gt;", "", IF(NB134="#/MJ", "", IF(NB134="kg/GJ delivered",NA134,IF(NB134="g/MJ delivered",NA134,IF(NB134="kg/MJ delivered",NA134*1000,IF(NB134="mg/MJ delivered",NA134/1000,IF(NB134="g/kg",((NA134)*(1/$I134)*(1/$H134)),IF(NB134="mg/kg",((NA134/1000)*(1/$I134)*(1/$H134)),IF(NB134="mg/MJ delivered",NA134/1000,IF(NB134="-","","Error"))))))))))))))))</f>
        <v/>
      </c>
      <c r="ABQ134" s="66" t="str">
        <f t="shared" ref="ABQ134:ABQ197" si="1241">IF(AND(ABW$3="Unit", ABP134=""), "", IF(AND(ABW$3="Unit", ABP134="-"),"", IF(ABW$3="Unit", "kg/GJ delivered", IF(AND(NC134&lt;&gt;"", NC134&lt;&gt;"-", NB134="-"),"", IF($H134="","", IF(NB134="nd", "",IF(NB134="&lt;n.a.&gt;", "", IF(NC134="#/MJ", "", IF(NC134="kg/GJ delivered",NB134,IF(NC134="g/MJ delivered",NB134,IF(NC134="kg/MJ delivered",NB134*1000,IF(NC134="mg/MJ delivered",NB134/1000,IF(NC134="g/kg",((NB134)*(1/$I134)*(1/$H134)),IF(NC134="mg/kg",((NB134/1000)*(1/$I134)*(1/$H134)),IF(NC134="mg/MJ delivered",NB134/1000,IF(NC134="-","","Error"))))))))))))))))</f>
        <v/>
      </c>
      <c r="ABR134" s="66" t="str">
        <f t="shared" ref="ABR134:ABR197" si="1242">IF(AND(ABX$3="Unit", ABQ134=""), "", IF(AND(ABX$3="Unit", ABQ134="-"),"", IF(ABX$3="Unit", "kg/GJ delivered", IF(AND(ND134&lt;&gt;"", ND134&lt;&gt;"-", NC134="-"),"", IF($H134="","", IF(NC134="nd", "",IF(NC134="&lt;n.a.&gt;", "", IF(ND134="#/MJ", "", IF(ND134="kg/GJ delivered",NC134,IF(ND134="g/MJ delivered",NC134,IF(ND134="kg/MJ delivered",NC134*1000,IF(ND134="mg/MJ delivered",NC134/1000,IF(ND134="g/kg",((NC134)*(1/$I134)*(1/$H134)),IF(ND134="mg/kg",((NC134/1000)*(1/$I134)*(1/$H134)),IF(ND134="mg/MJ delivered",NC134/1000,IF(ND134="-","","Error"))))))))))))))))</f>
        <v/>
      </c>
      <c r="ABS134" s="66" t="str">
        <f t="shared" ref="ABS134:ABS197" si="1243">IF(AND(ABY$3="Unit", ABR134=""), "", IF(AND(ABY$3="Unit", ABR134="-"),"", IF(ABY$3="Unit", "kg/GJ delivered", IF(AND(NE134&lt;&gt;"", NE134&lt;&gt;"-", ND134="-"),"", IF($H134="","", IF(ND134="nd", "",IF(ND134="&lt;n.a.&gt;", "", IF(NE134="#/MJ", "", IF(NE134="kg/GJ delivered",ND134,IF(NE134="g/MJ delivered",ND134,IF(NE134="kg/MJ delivered",ND134*1000,IF(NE134="mg/MJ delivered",ND134/1000,IF(NE134="g/kg",((ND134)*(1/$I134)*(1/$H134)),IF(NE134="mg/kg",((ND134/1000)*(1/$I134)*(1/$H134)),IF(NE134="mg/MJ delivered",ND134/1000,IF(NE134="-","","Error"))))))))))))))))</f>
        <v/>
      </c>
      <c r="ABT134" s="66" t="str">
        <f t="shared" ref="ABT134:ABT197" si="1244">IF(AND(ABZ$3="Unit", ABS134=""), "", IF(AND(ABZ$3="Unit", ABS134="-"),"", IF(ABZ$3="Unit", "kg/GJ delivered", IF(AND(NF134&lt;&gt;"", NF134&lt;&gt;"-", NE134="-"),"", IF($H134="","", IF(NE134="nd", "",IF(NE134="&lt;n.a.&gt;", "", IF(NF134="#/MJ", "", IF(NF134="kg/GJ delivered",NE134,IF(NF134="g/MJ delivered",NE134,IF(NF134="kg/MJ delivered",NE134*1000,IF(NF134="mg/MJ delivered",NE134/1000,IF(NF134="g/kg",((NE134)*(1/$I134)*(1/$H134)),IF(NF134="mg/kg",((NE134/1000)*(1/$I134)*(1/$H134)),IF(NF134="mg/MJ delivered",NE134/1000,IF(NF134="-","","Error"))))))))))))))))</f>
        <v/>
      </c>
      <c r="ABU134" s="66" t="str">
        <f t="shared" ref="ABU134:ABU197" si="1245">IF(AND(ACA$3="Unit", ABT134=""), "", IF(AND(ACA$3="Unit", ABT134="-"),"", IF(ACA$3="Unit", "kg/GJ delivered", IF(AND(NG134&lt;&gt;"", NG134&lt;&gt;"-", NF134="-"),"", IF($H134="","", IF(NF134="nd", "",IF(NF134="&lt;n.a.&gt;", "", IF(NG134="#/MJ", "", IF(NG134="kg/GJ delivered",NF134,IF(NG134="g/MJ delivered",NF134,IF(NG134="kg/MJ delivered",NF134*1000,IF(NG134="mg/MJ delivered",NF134/1000,IF(NG134="g/kg",((NF134)*(1/$I134)*(1/$H134)),IF(NG134="mg/kg",((NF134/1000)*(1/$I134)*(1/$H134)),IF(NG134="mg/MJ delivered",NF134/1000,IF(NG134="-","","Error"))))))))))))))))</f>
        <v/>
      </c>
      <c r="ABV134" s="66" t="str">
        <f t="shared" ref="ABV134:ABV197" si="1246">IF(AND(ACB$3="Unit", ABU134=""), "", IF(AND(ACB$3="Unit", ABU134="-"),"", IF(ACB$3="Unit", "kg/GJ delivered", IF(AND(NH134&lt;&gt;"", NH134&lt;&gt;"-", NG134="-"),"", IF($H134="","", IF(NG134="nd", "",IF(NG134="&lt;n.a.&gt;", "", IF(NH134="#/MJ", "", IF(NH134="kg/GJ delivered",NG134,IF(NH134="g/MJ delivered",NG134,IF(NH134="kg/MJ delivered",NG134*1000,IF(NH134="mg/MJ delivered",NG134/1000,IF(NH134="g/kg",((NG134)*(1/$I134)*(1/$H134)),IF(NH134="mg/kg",((NG134/1000)*(1/$I134)*(1/$H134)),IF(NH134="mg/MJ delivered",NG134/1000,IF(NH134="-","","Error"))))))))))))))))</f>
        <v/>
      </c>
      <c r="ABW134" s="66" t="str">
        <f t="shared" ref="ABW134:ABW197" si="1247">IF(AND(ACC$3="Unit", ABV134=""), "", IF(AND(ACC$3="Unit", ABV134="-"),"", IF(ACC$3="Unit", "kg/GJ delivered", IF(AND(NI134&lt;&gt;"", NI134&lt;&gt;"-", NH134="-"),"", IF($H134="","", IF(NH134="nd", "",IF(NH134="&lt;n.a.&gt;", "", IF(NI134="#/MJ", "", IF(NI134="kg/GJ delivered",NH134,IF(NI134="g/MJ delivered",NH134,IF(NI134="kg/MJ delivered",NH134*1000,IF(NI134="mg/MJ delivered",NH134/1000,IF(NI134="g/kg",((NH134)*(1/$I134)*(1/$H134)),IF(NI134="mg/kg",((NH134/1000)*(1/$I134)*(1/$H134)),IF(NI134="mg/MJ delivered",NH134/1000,IF(NI134="-","","Error"))))))))))))))))</f>
        <v/>
      </c>
      <c r="ABX134" s="66" t="str">
        <f t="shared" ref="ABX134:ABX197" si="1248">IF(AND(ACD$3="Unit", ABW134=""), "", IF(AND(ACD$3="Unit", ABW134="-"),"", IF(ACD$3="Unit", "kg/GJ delivered", IF(AND(NJ134&lt;&gt;"", NJ134&lt;&gt;"-", NI134="-"),"", IF($H134="","", IF(NI134="nd", "",IF(NI134="&lt;n.a.&gt;", "", IF(NJ134="#/MJ", "", IF(NJ134="kg/GJ delivered",NI134,IF(NJ134="g/MJ delivered",NI134,IF(NJ134="kg/MJ delivered",NI134*1000,IF(NJ134="mg/MJ delivered",NI134/1000,IF(NJ134="g/kg",((NI134)*(1/$I134)*(1/$H134)),IF(NJ134="mg/kg",((NI134/1000)*(1/$I134)*(1/$H134)),IF(NJ134="mg/MJ delivered",NI134/1000,IF(NJ134="-","","Error"))))))))))))))))</f>
        <v/>
      </c>
      <c r="ABY134" s="66" t="str">
        <f t="shared" ref="ABY134:ABY197" si="1249">IF(AND(ACE$3="Unit", ABX134=""), "", IF(AND(ACE$3="Unit", ABX134="-"),"", IF(ACE$3="Unit", "kg/GJ delivered", IF(AND(NK134&lt;&gt;"", NK134&lt;&gt;"-", NJ134="-"),"", IF($H134="","", IF(NJ134="nd", "",IF(NJ134="&lt;n.a.&gt;", "", IF(NK134="#/MJ", "", IF(NK134="kg/GJ delivered",NJ134,IF(NK134="g/MJ delivered",NJ134,IF(NK134="kg/MJ delivered",NJ134*1000,IF(NK134="mg/MJ delivered",NJ134/1000,IF(NK134="g/kg",((NJ134)*(1/$I134)*(1/$H134)),IF(NK134="mg/kg",((NJ134/1000)*(1/$I134)*(1/$H134)),IF(NK134="mg/MJ delivered",NJ134/1000,IF(NK134="-","","Error"))))))))))))))))</f>
        <v/>
      </c>
      <c r="ABZ134" s="66" t="str">
        <f t="shared" ref="ABZ134:ABZ197" si="1250">IF(AND(ACF$3="Unit", ABY134=""), "", IF(AND(ACF$3="Unit", ABY134="-"),"", IF(ACF$3="Unit", "kg/GJ delivered", IF(AND(NL134&lt;&gt;"", NL134&lt;&gt;"-", NK134="-"),"", IF($H134="","", IF(NK134="nd", "",IF(NK134="&lt;n.a.&gt;", "", IF(NL134="#/MJ", "", IF(NL134="kg/GJ delivered",NK134,IF(NL134="g/MJ delivered",NK134,IF(NL134="kg/MJ delivered",NK134*1000,IF(NL134="mg/MJ delivered",NK134/1000,IF(NL134="g/kg",((NK134)*(1/$I134)*(1/$H134)),IF(NL134="mg/kg",((NK134/1000)*(1/$I134)*(1/$H134)),IF(NL134="mg/MJ delivered",NK134/1000,IF(NL134="-","","Error"))))))))))))))))</f>
        <v/>
      </c>
      <c r="ACA134" s="66" t="str">
        <f t="shared" ref="ACA134:ACA197" si="1251">IF(AND(ACG$3="Unit", ABZ134=""), "", IF(AND(ACG$3="Unit", ABZ134="-"),"", IF(ACG$3="Unit", "kg/GJ delivered", IF(AND(NM134&lt;&gt;"", NM134&lt;&gt;"-", NL134="-"),"", IF($H134="","", IF(NL134="nd", "",IF(NL134="&lt;n.a.&gt;", "", IF(NM134="#/MJ", "", IF(NM134="kg/GJ delivered",NL134,IF(NM134="g/MJ delivered",NL134,IF(NM134="kg/MJ delivered",NL134*1000,IF(NM134="mg/MJ delivered",NL134/1000,IF(NM134="g/kg",((NL134)*(1/$I134)*(1/$H134)),IF(NM134="mg/kg",((NL134/1000)*(1/$I134)*(1/$H134)),IF(NM134="mg/MJ delivered",NL134/1000,IF(NM134="-","","Error"))))))))))))))))</f>
        <v/>
      </c>
      <c r="ACB134" s="66" t="str">
        <f t="shared" ref="ACB134:ACB197" si="1252">IF(AND(ACH$3="Unit", ACA134=""), "", IF(AND(ACH$3="Unit", ACA134="-"),"", IF(ACH$3="Unit", "kg/GJ delivered", IF(AND(NN134&lt;&gt;"", NN134&lt;&gt;"-", NM134="-"),"", IF($H134="","", IF(NM134="nd", "",IF(NM134="&lt;n.a.&gt;", "", IF(NN134="#/MJ", "", IF(NN134="kg/GJ delivered",NM134,IF(NN134="g/MJ delivered",NM134,IF(NN134="kg/MJ delivered",NM134*1000,IF(NN134="mg/MJ delivered",NM134/1000,IF(NN134="g/kg",((NM134)*(1/$I134)*(1/$H134)),IF(NN134="mg/kg",((NM134/1000)*(1/$I134)*(1/$H134)),IF(NN134="mg/MJ delivered",NM134/1000,IF(NN134="-","","Error"))))))))))))))))</f>
        <v/>
      </c>
      <c r="ACC134" s="66" t="str">
        <f t="shared" ref="ACC134:ACC197" si="1253">IF(AND(ACI$3="Unit", ACB134=""), "", IF(AND(ACI$3="Unit", ACB134="-"),"", IF(ACI$3="Unit", "kg/GJ delivered", IF(AND(NO134&lt;&gt;"", NO134&lt;&gt;"-", NN134="-"),"", IF($H134="","", IF(NN134="nd", "",IF(NN134="&lt;n.a.&gt;", "", IF(NO134="#/MJ", "", IF(NO134="kg/GJ delivered",NN134,IF(NO134="g/MJ delivered",NN134,IF(NO134="kg/MJ delivered",NN134*1000,IF(NO134="mg/MJ delivered",NN134/1000,IF(NO134="g/kg",((NN134)*(1/$I134)*(1/$H134)),IF(NO134="mg/kg",((NN134/1000)*(1/$I134)*(1/$H134)),IF(NO134="mg/MJ delivered",NN134/1000,IF(NO134="-","","Error"))))))))))))))))</f>
        <v/>
      </c>
      <c r="ACD134" s="66" t="str">
        <f t="shared" ref="ACD134:ACD197" si="1254">IF(AND(ACJ$3="Unit", ACC134=""), "", IF(AND(ACJ$3="Unit", ACC134="-"),"", IF(ACJ$3="Unit", "kg/GJ delivered", IF(AND(NP134&lt;&gt;"", NP134&lt;&gt;"-", NO134="-"),"", IF($H134="","", IF(NO134="nd", "",IF(NO134="&lt;n.a.&gt;", "", IF(NP134="#/MJ", "", IF(NP134="kg/GJ delivered",NO134,IF(NP134="g/MJ delivered",NO134,IF(NP134="kg/MJ delivered",NO134*1000,IF(NP134="mg/MJ delivered",NO134/1000,IF(NP134="g/kg",((NO134)*(1/$I134)*(1/$H134)),IF(NP134="mg/kg",((NO134/1000)*(1/$I134)*(1/$H134)),IF(NP134="mg/MJ delivered",NO134/1000,IF(NP134="-","","Error"))))))))))))))))</f>
        <v/>
      </c>
      <c r="ACE134" s="66" t="str">
        <f t="shared" ref="ACE134:ACE197" si="1255">IF(AND(ACK$3="Unit", ACD134=""), "", IF(AND(ACK$3="Unit", ACD134="-"),"", IF(ACK$3="Unit", "kg/GJ delivered", IF(AND(NQ134&lt;&gt;"", NQ134&lt;&gt;"-", NP134="-"),"", IF($H134="","", IF(NP134="nd", "",IF(NP134="&lt;n.a.&gt;", "", IF(NQ134="#/MJ", "", IF(NQ134="kg/GJ delivered",NP134,IF(NQ134="g/MJ delivered",NP134,IF(NQ134="kg/MJ delivered",NP134*1000,IF(NQ134="mg/MJ delivered",NP134/1000,IF(NQ134="g/kg",((NP134)*(1/$I134)*(1/$H134)),IF(NQ134="mg/kg",((NP134/1000)*(1/$I134)*(1/$H134)),IF(NQ134="mg/MJ delivered",NP134/1000,IF(NQ134="-","","Error"))))))))))))))))</f>
        <v/>
      </c>
      <c r="ACF134" s="66" t="str">
        <f t="shared" ref="ACF134:ACF197" si="1256">IF(AND(ACL$3="Unit", ACE134=""), "", IF(AND(ACL$3="Unit", ACE134="-"),"", IF(ACL$3="Unit", "kg/GJ delivered", IF(AND(NR134&lt;&gt;"", NR134&lt;&gt;"-", NQ134="-"),"", IF($H134="","", IF(NQ134="nd", "",IF(NQ134="&lt;n.a.&gt;", "", IF(NR134="#/MJ", "", IF(NR134="kg/GJ delivered",NQ134,IF(NR134="g/MJ delivered",NQ134,IF(NR134="kg/MJ delivered",NQ134*1000,IF(NR134="mg/MJ delivered",NQ134/1000,IF(NR134="g/kg",((NQ134)*(1/$I134)*(1/$H134)),IF(NR134="mg/kg",((NQ134/1000)*(1/$I134)*(1/$H134)),IF(NR134="mg/MJ delivered",NQ134/1000,IF(NR134="-","","Error"))))))))))))))))</f>
        <v/>
      </c>
      <c r="ACG134" s="66" t="str">
        <f t="shared" ref="ACG134:ACG197" si="1257">IF(AND(ACM$3="Unit", ACF134=""), "", IF(AND(ACM$3="Unit", ACF134="-"),"", IF(ACM$3="Unit", "kg/GJ delivered", IF(AND(NS134&lt;&gt;"", NS134&lt;&gt;"-", NR134="-"),"", IF($H134="","", IF(NR134="nd", "",IF(NR134="&lt;n.a.&gt;", "", IF(NS134="#/MJ", "", IF(NS134="kg/GJ delivered",NR134,IF(NS134="g/MJ delivered",NR134,IF(NS134="kg/MJ delivered",NR134*1000,IF(NS134="mg/MJ delivered",NR134/1000,IF(NS134="g/kg",((NR134)*(1/$I134)*(1/$H134)),IF(NS134="mg/kg",((NR134/1000)*(1/$I134)*(1/$H134)),IF(NS134="mg/MJ delivered",NR134/1000,IF(NS134="-","","Error"))))))))))))))))</f>
        <v/>
      </c>
      <c r="ACH134" s="66" t="str">
        <f t="shared" ref="ACH134:ACH197" si="1258">IF(AND(ACN$3="Unit", ACG134=""), "", IF(AND(ACN$3="Unit", ACG134="-"),"", IF(ACN$3="Unit", "kg/GJ delivered", IF(AND(NT134&lt;&gt;"", NT134&lt;&gt;"-", NS134="-"),"", IF($H134="","", IF(NS134="nd", "",IF(NS134="&lt;n.a.&gt;", "", IF(NT134="#/MJ", "", IF(NT134="kg/GJ delivered",NS134,IF(NT134="g/MJ delivered",NS134,IF(NT134="kg/MJ delivered",NS134*1000,IF(NT134="mg/MJ delivered",NS134/1000,IF(NT134="g/kg",((NS134)*(1/$I134)*(1/$H134)),IF(NT134="mg/kg",((NS134/1000)*(1/$I134)*(1/$H134)),IF(NT134="mg/MJ delivered",NS134/1000,IF(NT134="-","","Error"))))))))))))))))</f>
        <v/>
      </c>
      <c r="ACI134" s="66" t="str">
        <f t="shared" ref="ACI134:ACI197" si="1259">IF(AND(ACO$3="Unit", ACH134=""), "", IF(AND(ACO$3="Unit", ACH134="-"),"", IF(ACO$3="Unit", "kg/GJ delivered", IF(AND(NU134&lt;&gt;"", NU134&lt;&gt;"-", NT134="-"),"", IF($H134="","", IF(NT134="nd", "",IF(NT134="&lt;n.a.&gt;", "", IF(NU134="#/MJ", "", IF(NU134="kg/GJ delivered",NT134,IF(NU134="g/MJ delivered",NT134,IF(NU134="kg/MJ delivered",NT134*1000,IF(NU134="mg/MJ delivered",NT134/1000,IF(NU134="g/kg",((NT134)*(1/$I134)*(1/$H134)),IF(NU134="mg/kg",((NT134/1000)*(1/$I134)*(1/$H134)),IF(NU134="mg/MJ delivered",NT134/1000,IF(NU134="-","","Error"))))))))))))))))</f>
        <v/>
      </c>
      <c r="ACJ134" s="66" t="str">
        <f t="shared" ref="ACJ134:ACJ197" si="1260">IF(AND(ACP$3="Unit", ACI134=""), "", IF(AND(ACP$3="Unit", ACI134="-"),"", IF(ACP$3="Unit", "kg/GJ delivered", IF(AND(NV134&lt;&gt;"", NV134&lt;&gt;"-", NU134="-"),"", IF($H134="","", IF(NU134="nd", "",IF(NU134="&lt;n.a.&gt;", "", IF(NV134="#/MJ", "", IF(NV134="kg/GJ delivered",NU134,IF(NV134="g/MJ delivered",NU134,IF(NV134="kg/MJ delivered",NU134*1000,IF(NV134="mg/MJ delivered",NU134/1000,IF(NV134="g/kg",((NU134)*(1/$I134)*(1/$H134)),IF(NV134="mg/kg",((NU134/1000)*(1/$I134)*(1/$H134)),IF(NV134="mg/MJ delivered",NU134/1000,IF(NV134="-","","Error"))))))))))))))))</f>
        <v/>
      </c>
      <c r="ACK134" s="66" t="str">
        <f t="shared" ref="ACK134:ACK197" si="1261">IF(AND(ACQ$3="Unit", ACJ134=""), "", IF(AND(ACQ$3="Unit", ACJ134="-"),"", IF(ACQ$3="Unit", "kg/GJ delivered", IF(AND(NW134&lt;&gt;"", NW134&lt;&gt;"-", NV134="-"),"", IF($H134="","", IF(NV134="nd", "",IF(NV134="&lt;n.a.&gt;", "", IF(NW134="#/MJ", "", IF(NW134="kg/GJ delivered",NV134,IF(NW134="g/MJ delivered",NV134,IF(NW134="kg/MJ delivered",NV134*1000,IF(NW134="mg/MJ delivered",NV134/1000,IF(NW134="g/kg",((NV134)*(1/$I134)*(1/$H134)),IF(NW134="mg/kg",((NV134/1000)*(1/$I134)*(1/$H134)),IF(NW134="mg/MJ delivered",NV134/1000,IF(NW134="-","","Error"))))))))))))))))</f>
        <v/>
      </c>
      <c r="ACL134" s="66" t="str">
        <f t="shared" ref="ACL134:ACL197" si="1262">IF(AND(ACR$3="Unit", ACK134=""), "", IF(AND(ACR$3="Unit", ACK134="-"),"", IF(ACR$3="Unit", "kg/GJ delivered", IF(AND(NX134&lt;&gt;"", NX134&lt;&gt;"-", NW134="-"),"", IF($H134="","", IF(NW134="nd", "",IF(NW134="&lt;n.a.&gt;", "", IF(NX134="#/MJ", "", IF(NX134="kg/GJ delivered",NW134,IF(NX134="g/MJ delivered",NW134,IF(NX134="kg/MJ delivered",NW134*1000,IF(NX134="mg/MJ delivered",NW134/1000,IF(NX134="g/kg",((NW134)*(1/$I134)*(1/$H134)),IF(NX134="mg/kg",((NW134/1000)*(1/$I134)*(1/$H134)),IF(NX134="mg/MJ delivered",NW134/1000,IF(NX134="-","","Error"))))))))))))))))</f>
        <v/>
      </c>
      <c r="ACM134" s="66" t="str">
        <f t="shared" ref="ACM134:ACN134" si="1263">IF(AND(ACS$3="Unit", ACL134=""), "", IF(AND(ACS$3="Unit", ACL134="-"),"", IF(ACS$3="Unit", "kg/GJ delivered", IF(AND(NY134&lt;&gt;"", NY134&lt;&gt;"-", NX134="-"),"", IF($H134="","", IF(NX134="nd", "",IF(NX134="&lt;n.a.&gt;", "", IF(NY134="#/MJ", "", IF(NY134="kg/GJ delivered",NX134,IF(NY134="g/MJ delivered",NX134,IF(NY134="kg/MJ delivered",NX134*1000,IF(NY134="mg/MJ delivered",NX134/1000,IF(NY134="g/kg",((NX134)*(1/$I134)*(1/$H134)),IF(NY134="mg/kg",((NX134/1000)*(1/$I134)*(1/$H134)),IF(NY134="mg/MJ delivered",NX134/1000,IF(NY134="-","","Error"))))))))))))))))</f>
        <v/>
      </c>
      <c r="ACN134" s="66" t="str">
        <f t="shared" si="1263"/>
        <v/>
      </c>
      <c r="ACO134" s="66" t="str">
        <f t="shared" ref="ACO134:ACO197" si="1264">IF(AND(ACU$3="Unit", ACN134=""), "", IF(AND(ACU$3="Unit", ACN134="-"),"", IF(ACU$3="Unit", "kg/GJ delivered", IF(AND(OA134&lt;&gt;"", OA134&lt;&gt;"-", NZ134="-"),"", IF($H134="","", IF(NZ134="nd", "",IF(NZ134="&lt;n.a.&gt;", "", IF(OA134="#/MJ", "", IF(OA134="kg/GJ delivered",NZ134,IF(OA134="g/MJ delivered",NZ134,IF(OA134="kg/MJ delivered",NZ134*1000,IF(OA134="mg/MJ delivered",NZ134/1000,IF(OA134="g/kg",((NZ134)*(1/$I134)*(1/$H134)),IF(OA134="mg/kg",((NZ134/1000)*(1/$I134)*(1/$H134)),IF(OA134="mg/MJ delivered",NZ134/1000,IF(OA134="-","","Error"))))))))))))))))</f>
        <v/>
      </c>
      <c r="ACP134" s="66" t="str">
        <f t="shared" ref="ACP134:ACP197" si="1265">IF(AND(ACV$3="Unit", ACO134=""), "", IF(AND(ACV$3="Unit", ACO134="-"),"", IF(ACV$3="Unit", "kg/GJ delivered", IF(AND(OB134&lt;&gt;"", OB134&lt;&gt;"-", OA134="-"),"", IF($H134="","", IF(OA134="nd", "",IF(OA134="&lt;n.a.&gt;", "", IF(OB134="#/MJ", "", IF(OB134="kg/GJ delivered",OA134,IF(OB134="g/MJ delivered",OA134,IF(OB134="kg/MJ delivered",OA134*1000,IF(OB134="mg/MJ delivered",OA134/1000,IF(OB134="g/kg",((OA134)*(1/$I134)*(1/$H134)),IF(OB134="mg/kg",((OA134/1000)*(1/$I134)*(1/$H134)),IF(OB134="mg/MJ delivered",OA134/1000,IF(OB134="-","","Error"))))))))))))))))</f>
        <v/>
      </c>
      <c r="ACQ134" s="66" t="str">
        <f t="shared" ref="ACQ134:ACQ197" si="1266">IF(AND(ACW$3="Unit", ACP134=""), "", IF(AND(ACW$3="Unit", ACP134="-"),"", IF(ACW$3="Unit", "kg/GJ delivered", IF(AND(OC134&lt;&gt;"", OC134&lt;&gt;"-", OB134="-"),"", IF($H134="","", IF(OB134="nd", "",IF(OB134="&lt;n.a.&gt;", "", IF(OC134="#/MJ", "", IF(OC134="kg/GJ delivered",OB134,IF(OC134="g/MJ delivered",OB134,IF(OC134="kg/MJ delivered",OB134*1000,IF(OC134="mg/MJ delivered",OB134/1000,IF(OC134="g/kg",((OB134)*(1/$I134)*(1/$H134)),IF(OC134="mg/kg",((OB134/1000)*(1/$I134)*(1/$H134)),IF(OC134="mg/MJ delivered",OB134/1000,IF(OC134="-","","Error"))))))))))))))))</f>
        <v/>
      </c>
      <c r="ACR134" s="66" t="str">
        <f t="shared" ref="ACR134:ACR197" si="1267">IF(AND(ACX$3="Unit", ACQ134=""), "", IF(AND(ACX$3="Unit", ACQ134="-"),"", IF(ACX$3="Unit", "kg/GJ delivered", IF(AND(OD134&lt;&gt;"", OD134&lt;&gt;"-", OC134="-"),"", IF($H134="","", IF(OC134="nd", "",IF(OC134="&lt;n.a.&gt;", "", IF(OD134="#/MJ", "", IF(OD134="kg/GJ delivered",OC134,IF(OD134="g/MJ delivered",OC134,IF(OD134="kg/MJ delivered",OC134*1000,IF(OD134="mg/MJ delivered",OC134/1000,IF(OD134="g/kg",((OC134)*(1/$I134)*(1/$H134)),IF(OD134="mg/kg",((OC134/1000)*(1/$I134)*(1/$H134)),IF(OD134="mg/MJ delivered",OC134/1000,IF(OD134="-","","Error"))))))))))))))))</f>
        <v/>
      </c>
      <c r="ACS134" s="66" t="str">
        <f t="shared" ref="ACS134:ACS197" si="1268">IF(AND(ACY$3="Unit", ACR134=""), "", IF(AND(ACY$3="Unit", ACR134="-"),"", IF(ACY$3="Unit", "kg/GJ delivered", IF(AND(OE134&lt;&gt;"", OE134&lt;&gt;"-", OD134="-"),"", IF($H134="","", IF(OD134="nd", "",IF(OD134="&lt;n.a.&gt;", "", IF(OE134="#/MJ", "", IF(OE134="kg/GJ delivered",OD134,IF(OE134="g/MJ delivered",OD134,IF(OE134="kg/MJ delivered",OD134*1000,IF(OE134="mg/MJ delivered",OD134/1000,IF(OE134="g/kg",((OD134)*(1/$I134)*(1/$H134)),IF(OE134="mg/kg",((OD134/1000)*(1/$I134)*(1/$H134)),IF(OE134="mg/MJ delivered",OD134/1000,IF(OE134="-","","Error"))))))))))))))))</f>
        <v/>
      </c>
      <c r="ACT134" s="66" t="str">
        <f t="shared" ref="ACT134:ACT197" si="1269">IF(AND(ACZ$3="Unit", ACS134=""), "", IF(AND(ACZ$3="Unit", ACS134="-"),"", IF(ACZ$3="Unit", "kg/GJ delivered", IF(AND(OF134&lt;&gt;"", OF134&lt;&gt;"-", OE134="-"),"", IF($H134="","", IF(OE134="nd", "",IF(OE134="&lt;n.a.&gt;", "", IF(OF134="#/MJ", "", IF(OF134="kg/GJ delivered",OE134,IF(OF134="g/MJ delivered",OE134,IF(OF134="kg/MJ delivered",OE134*1000,IF(OF134="mg/MJ delivered",OE134/1000,IF(OF134="g/kg",((OE134)*(1/$I134)*(1/$H134)),IF(OF134="mg/kg",((OE134/1000)*(1/$I134)*(1/$H134)),IF(OF134="mg/MJ delivered",OE134/1000,IF(OF134="-","","Error"))))))))))))))))</f>
        <v/>
      </c>
    </row>
    <row r="135" spans="2:774" ht="15.75" customHeight="1" x14ac:dyDescent="0.25">
      <c r="B135" s="66">
        <v>157</v>
      </c>
      <c r="C135" s="66" t="s">
        <v>662</v>
      </c>
      <c r="D135" s="66" t="s">
        <v>1659</v>
      </c>
      <c r="E135" s="156" t="s">
        <v>1573</v>
      </c>
      <c r="F135" s="66" t="s">
        <v>1772</v>
      </c>
      <c r="G135" s="66" t="s">
        <v>492</v>
      </c>
      <c r="H135" s="126">
        <v>0.44059999999999999</v>
      </c>
      <c r="I135" s="130">
        <f>'Heating Values'!$D$18</f>
        <v>19.21</v>
      </c>
      <c r="J135" s="66" t="str">
        <f t="shared" si="890"/>
        <v>Honeycomb Coal, Improved, CN</v>
      </c>
      <c r="K135" s="161"/>
      <c r="L135" s="161"/>
      <c r="M135" s="161"/>
      <c r="N135" s="161"/>
      <c r="O135" s="66" t="s">
        <v>665</v>
      </c>
      <c r="P135" s="66" t="str">
        <f t="shared" si="852"/>
        <v>CN</v>
      </c>
      <c r="Q135" s="66" t="s">
        <v>87</v>
      </c>
      <c r="R135" s="158" t="s">
        <v>128</v>
      </c>
      <c r="S135" s="158" t="s">
        <v>128</v>
      </c>
      <c r="T135" s="158" t="s">
        <v>128</v>
      </c>
      <c r="U135" s="158" t="s">
        <v>128</v>
      </c>
      <c r="V135" s="158" t="s">
        <v>128</v>
      </c>
      <c r="W135" s="158" t="s">
        <v>128</v>
      </c>
      <c r="X135" s="158" t="s">
        <v>128</v>
      </c>
      <c r="Y135" s="158" t="s">
        <v>128</v>
      </c>
      <c r="Z135" s="158" t="s">
        <v>128</v>
      </c>
      <c r="AA135" s="158" t="s">
        <v>128</v>
      </c>
      <c r="AB135" s="158" t="s">
        <v>128</v>
      </c>
      <c r="AC135" s="158" t="s">
        <v>128</v>
      </c>
      <c r="AD135" s="158" t="s">
        <v>128</v>
      </c>
      <c r="AE135" s="158" t="s">
        <v>128</v>
      </c>
      <c r="AF135" s="158" t="s">
        <v>128</v>
      </c>
      <c r="AG135" s="158" t="s">
        <v>128</v>
      </c>
      <c r="AH135" s="158" t="s">
        <v>128</v>
      </c>
      <c r="AI135" s="158" t="s">
        <v>128</v>
      </c>
      <c r="AJ135" s="165">
        <v>2.2000000000000002</v>
      </c>
      <c r="AK135" s="158" t="s">
        <v>523</v>
      </c>
      <c r="AL135" s="163">
        <v>0.36</v>
      </c>
      <c r="AM135" s="158" t="s">
        <v>523</v>
      </c>
      <c r="AN135" s="163">
        <v>1.2E-2</v>
      </c>
      <c r="AO135" s="158" t="s">
        <v>523</v>
      </c>
      <c r="AP135" s="158" t="s">
        <v>128</v>
      </c>
      <c r="AQ135" s="158" t="s">
        <v>128</v>
      </c>
      <c r="AR135" s="158" t="s">
        <v>128</v>
      </c>
      <c r="AS135" s="158" t="s">
        <v>128</v>
      </c>
      <c r="AT135" s="158" t="s">
        <v>128</v>
      </c>
      <c r="AU135" s="158" t="s">
        <v>128</v>
      </c>
      <c r="AV135" s="158" t="s">
        <v>128</v>
      </c>
      <c r="AW135" s="158" t="s">
        <v>128</v>
      </c>
      <c r="AX135" s="158" t="s">
        <v>128</v>
      </c>
      <c r="AY135" s="158" t="s">
        <v>128</v>
      </c>
      <c r="AZ135" s="158" t="s">
        <v>128</v>
      </c>
      <c r="BA135" s="158" t="s">
        <v>128</v>
      </c>
      <c r="BB135" s="158" t="s">
        <v>128</v>
      </c>
      <c r="BC135" s="158" t="s">
        <v>128</v>
      </c>
      <c r="BD135" s="158" t="s">
        <v>128</v>
      </c>
      <c r="BE135" s="158" t="s">
        <v>128</v>
      </c>
      <c r="BF135" s="158" t="s">
        <v>128</v>
      </c>
      <c r="BG135" s="158" t="s">
        <v>128</v>
      </c>
      <c r="BH135" s="158" t="s">
        <v>128</v>
      </c>
      <c r="BI135" s="158" t="s">
        <v>128</v>
      </c>
      <c r="BJ135" s="158" t="s">
        <v>128</v>
      </c>
      <c r="BK135" s="158" t="s">
        <v>128</v>
      </c>
      <c r="BL135" s="158" t="s">
        <v>128</v>
      </c>
      <c r="BM135" s="158" t="s">
        <v>128</v>
      </c>
      <c r="BN135" s="158" t="s">
        <v>128</v>
      </c>
      <c r="BO135" s="158" t="s">
        <v>128</v>
      </c>
      <c r="BP135" s="158" t="s">
        <v>128</v>
      </c>
      <c r="BQ135" s="158" t="s">
        <v>128</v>
      </c>
      <c r="BR135" s="158" t="s">
        <v>128</v>
      </c>
      <c r="BS135" s="158" t="s">
        <v>128</v>
      </c>
      <c r="BT135" s="158" t="s">
        <v>128</v>
      </c>
      <c r="BU135" s="158" t="s">
        <v>128</v>
      </c>
      <c r="BV135" s="158" t="s">
        <v>128</v>
      </c>
      <c r="BW135" s="158" t="s">
        <v>128</v>
      </c>
      <c r="BX135" s="158" t="s">
        <v>128</v>
      </c>
      <c r="BY135" s="158" t="s">
        <v>128</v>
      </c>
      <c r="BZ135" s="158" t="s">
        <v>128</v>
      </c>
      <c r="CA135" s="158" t="s">
        <v>128</v>
      </c>
      <c r="CB135" s="158" t="s">
        <v>128</v>
      </c>
      <c r="CC135" s="158" t="s">
        <v>128</v>
      </c>
      <c r="CD135" s="158" t="s">
        <v>128</v>
      </c>
      <c r="CE135" s="158" t="s">
        <v>128</v>
      </c>
      <c r="CF135" s="158" t="s">
        <v>128</v>
      </c>
      <c r="CG135" s="158" t="s">
        <v>128</v>
      </c>
      <c r="CH135" s="158" t="s">
        <v>128</v>
      </c>
      <c r="CI135" s="158" t="s">
        <v>128</v>
      </c>
      <c r="CJ135" s="158" t="s">
        <v>128</v>
      </c>
      <c r="CK135" s="158" t="s">
        <v>128</v>
      </c>
      <c r="CL135" s="158" t="s">
        <v>128</v>
      </c>
      <c r="CM135" s="158" t="s">
        <v>128</v>
      </c>
      <c r="CN135" s="158" t="s">
        <v>128</v>
      </c>
      <c r="CO135" s="158" t="s">
        <v>128</v>
      </c>
      <c r="CP135" s="158" t="s">
        <v>128</v>
      </c>
      <c r="CQ135" s="158" t="s">
        <v>128</v>
      </c>
      <c r="CR135" s="158" t="s">
        <v>128</v>
      </c>
      <c r="CS135" s="158" t="s">
        <v>128</v>
      </c>
      <c r="CT135" s="158" t="s">
        <v>128</v>
      </c>
      <c r="CU135" s="158" t="s">
        <v>128</v>
      </c>
      <c r="CV135" s="158" t="s">
        <v>128</v>
      </c>
      <c r="CW135" s="158" t="s">
        <v>128</v>
      </c>
      <c r="CX135" s="158" t="s">
        <v>128</v>
      </c>
      <c r="CY135" s="158" t="s">
        <v>128</v>
      </c>
      <c r="CZ135" s="158" t="s">
        <v>128</v>
      </c>
      <c r="DA135" s="158" t="s">
        <v>128</v>
      </c>
      <c r="DB135" s="158" t="s">
        <v>128</v>
      </c>
      <c r="DC135" s="158" t="s">
        <v>128</v>
      </c>
      <c r="DD135" s="158" t="s">
        <v>128</v>
      </c>
      <c r="DE135" s="158" t="s">
        <v>128</v>
      </c>
      <c r="DF135" s="158" t="s">
        <v>128</v>
      </c>
      <c r="DG135" s="158" t="s">
        <v>128</v>
      </c>
      <c r="DH135" s="158" t="s">
        <v>128</v>
      </c>
      <c r="DI135" s="158" t="s">
        <v>128</v>
      </c>
      <c r="DJ135" s="158" t="s">
        <v>128</v>
      </c>
      <c r="DK135" s="158" t="s">
        <v>128</v>
      </c>
      <c r="DL135" s="158" t="s">
        <v>128</v>
      </c>
      <c r="DM135" s="158" t="s">
        <v>128</v>
      </c>
      <c r="DN135" s="158" t="s">
        <v>128</v>
      </c>
      <c r="DO135" s="158" t="s">
        <v>128</v>
      </c>
      <c r="DP135" s="158" t="s">
        <v>128</v>
      </c>
      <c r="DQ135" s="158" t="s">
        <v>128</v>
      </c>
      <c r="DR135" s="158" t="s">
        <v>128</v>
      </c>
      <c r="DS135" s="158" t="s">
        <v>128</v>
      </c>
      <c r="DT135" s="158" t="s">
        <v>128</v>
      </c>
      <c r="DU135" s="158" t="s">
        <v>128</v>
      </c>
      <c r="DV135" s="158" t="s">
        <v>128</v>
      </c>
      <c r="DW135" s="158" t="s">
        <v>128</v>
      </c>
      <c r="DX135" s="158" t="s">
        <v>128</v>
      </c>
      <c r="DY135" s="158" t="s">
        <v>128</v>
      </c>
      <c r="DZ135" s="158" t="s">
        <v>128</v>
      </c>
      <c r="EA135" s="158" t="s">
        <v>128</v>
      </c>
      <c r="EB135" s="158" t="s">
        <v>128</v>
      </c>
      <c r="EC135" s="158" t="s">
        <v>128</v>
      </c>
      <c r="ED135" s="158" t="s">
        <v>128</v>
      </c>
      <c r="EE135" s="158" t="s">
        <v>128</v>
      </c>
      <c r="EF135" s="158" t="s">
        <v>128</v>
      </c>
      <c r="EG135" s="158" t="s">
        <v>128</v>
      </c>
      <c r="EH135" s="158" t="s">
        <v>128</v>
      </c>
      <c r="EI135" s="158" t="s">
        <v>128</v>
      </c>
      <c r="EJ135" s="158" t="s">
        <v>128</v>
      </c>
      <c r="EK135" s="158" t="s">
        <v>128</v>
      </c>
      <c r="EL135" s="158" t="s">
        <v>128</v>
      </c>
      <c r="EM135" s="158" t="s">
        <v>128</v>
      </c>
      <c r="EN135" s="158" t="s">
        <v>128</v>
      </c>
      <c r="EO135" s="158" t="s">
        <v>128</v>
      </c>
      <c r="EP135" s="158" t="s">
        <v>128</v>
      </c>
      <c r="EQ135" s="158" t="s">
        <v>128</v>
      </c>
      <c r="ER135" s="158" t="s">
        <v>128</v>
      </c>
      <c r="ES135" s="158" t="s">
        <v>128</v>
      </c>
      <c r="ET135" s="158" t="s">
        <v>128</v>
      </c>
      <c r="EU135" s="158" t="s">
        <v>128</v>
      </c>
      <c r="EV135" s="158" t="s">
        <v>128</v>
      </c>
      <c r="EW135" s="158" t="s">
        <v>128</v>
      </c>
      <c r="EX135" s="158" t="s">
        <v>128</v>
      </c>
      <c r="EY135" s="158" t="s">
        <v>128</v>
      </c>
      <c r="EZ135" s="158" t="s">
        <v>128</v>
      </c>
      <c r="FA135" s="158" t="s">
        <v>128</v>
      </c>
      <c r="FB135" s="158" t="s">
        <v>128</v>
      </c>
      <c r="FC135" s="158" t="s">
        <v>128</v>
      </c>
      <c r="FD135" s="158" t="s">
        <v>128</v>
      </c>
      <c r="FE135" s="158" t="s">
        <v>128</v>
      </c>
      <c r="FF135" s="158" t="s">
        <v>128</v>
      </c>
      <c r="FG135" s="158" t="s">
        <v>128</v>
      </c>
      <c r="FH135" s="158" t="s">
        <v>128</v>
      </c>
      <c r="FI135" s="158" t="s">
        <v>128</v>
      </c>
      <c r="FJ135" s="158" t="s">
        <v>128</v>
      </c>
      <c r="FK135" s="158" t="s">
        <v>128</v>
      </c>
      <c r="FL135" s="158" t="s">
        <v>128</v>
      </c>
      <c r="FM135" s="158" t="s">
        <v>128</v>
      </c>
      <c r="FN135" s="158" t="s">
        <v>128</v>
      </c>
      <c r="FO135" s="158" t="s">
        <v>128</v>
      </c>
      <c r="FP135" s="158" t="s">
        <v>128</v>
      </c>
      <c r="FQ135" s="158" t="s">
        <v>128</v>
      </c>
      <c r="FR135" s="158" t="s">
        <v>128</v>
      </c>
      <c r="FS135" s="158" t="s">
        <v>128</v>
      </c>
      <c r="FT135" s="158" t="s">
        <v>128</v>
      </c>
      <c r="FU135" s="158" t="s">
        <v>128</v>
      </c>
      <c r="FV135" s="158" t="s">
        <v>128</v>
      </c>
      <c r="FW135" s="158" t="s">
        <v>128</v>
      </c>
      <c r="FX135" s="158" t="s">
        <v>128</v>
      </c>
      <c r="FY135" s="158" t="s">
        <v>128</v>
      </c>
      <c r="FZ135" s="158" t="s">
        <v>128</v>
      </c>
      <c r="GA135" s="158" t="s">
        <v>128</v>
      </c>
      <c r="GB135" s="158" t="s">
        <v>128</v>
      </c>
      <c r="GC135" s="158" t="s">
        <v>128</v>
      </c>
      <c r="GD135" s="158" t="s">
        <v>128</v>
      </c>
      <c r="GE135" s="158" t="s">
        <v>128</v>
      </c>
      <c r="GF135" s="158" t="s">
        <v>128</v>
      </c>
      <c r="GG135" s="158" t="s">
        <v>128</v>
      </c>
      <c r="GH135" s="158" t="s">
        <v>128</v>
      </c>
      <c r="GI135" s="158" t="s">
        <v>128</v>
      </c>
      <c r="GJ135" s="158" t="s">
        <v>128</v>
      </c>
      <c r="GK135" s="158" t="s">
        <v>128</v>
      </c>
      <c r="GL135" s="158" t="s">
        <v>128</v>
      </c>
      <c r="GM135" s="158" t="s">
        <v>128</v>
      </c>
      <c r="GN135" s="158" t="s">
        <v>128</v>
      </c>
      <c r="GO135" s="158" t="s">
        <v>128</v>
      </c>
      <c r="GP135" s="158" t="s">
        <v>128</v>
      </c>
      <c r="GQ135" s="158" t="s">
        <v>128</v>
      </c>
      <c r="GR135" s="158" t="s">
        <v>128</v>
      </c>
      <c r="GS135" s="158" t="s">
        <v>128</v>
      </c>
      <c r="GT135" s="158" t="s">
        <v>128</v>
      </c>
      <c r="GU135" s="158" t="s">
        <v>128</v>
      </c>
      <c r="GV135" s="158" t="s">
        <v>128</v>
      </c>
      <c r="GW135" s="158" t="s">
        <v>128</v>
      </c>
      <c r="GX135" s="158" t="s">
        <v>128</v>
      </c>
      <c r="GY135" s="158" t="s">
        <v>128</v>
      </c>
      <c r="GZ135" s="158" t="s">
        <v>128</v>
      </c>
      <c r="HA135" s="158" t="s">
        <v>128</v>
      </c>
      <c r="HB135" s="158" t="s">
        <v>128</v>
      </c>
      <c r="HC135" s="158" t="s">
        <v>128</v>
      </c>
      <c r="HD135" s="158" t="s">
        <v>128</v>
      </c>
      <c r="HE135" s="158" t="s">
        <v>128</v>
      </c>
      <c r="HF135" s="158" t="s">
        <v>128</v>
      </c>
      <c r="HG135" s="158" t="s">
        <v>128</v>
      </c>
      <c r="HH135" s="158" t="s">
        <v>128</v>
      </c>
      <c r="HI135" s="158" t="s">
        <v>128</v>
      </c>
      <c r="HJ135" s="158" t="s">
        <v>128</v>
      </c>
      <c r="HK135" s="158" t="s">
        <v>128</v>
      </c>
      <c r="HL135" s="158" t="s">
        <v>128</v>
      </c>
      <c r="HM135" s="158" t="s">
        <v>128</v>
      </c>
      <c r="HN135" s="158" t="s">
        <v>128</v>
      </c>
      <c r="HO135" s="158" t="s">
        <v>128</v>
      </c>
      <c r="HP135" s="158" t="s">
        <v>128</v>
      </c>
      <c r="HQ135" s="158" t="s">
        <v>128</v>
      </c>
      <c r="HR135" s="158" t="s">
        <v>128</v>
      </c>
      <c r="HS135" s="158" t="s">
        <v>128</v>
      </c>
      <c r="HT135" s="158" t="s">
        <v>128</v>
      </c>
      <c r="HU135" s="158" t="s">
        <v>128</v>
      </c>
      <c r="HV135" s="158" t="s">
        <v>128</v>
      </c>
      <c r="HW135" s="158" t="s">
        <v>128</v>
      </c>
      <c r="HX135" s="158" t="s">
        <v>128</v>
      </c>
      <c r="HY135" s="158" t="s">
        <v>128</v>
      </c>
      <c r="HZ135" s="158" t="s">
        <v>128</v>
      </c>
      <c r="IA135" s="158" t="s">
        <v>128</v>
      </c>
      <c r="IB135" s="158" t="s">
        <v>128</v>
      </c>
      <c r="IC135" s="158" t="s">
        <v>128</v>
      </c>
      <c r="ID135" s="158" t="s">
        <v>128</v>
      </c>
      <c r="IE135" s="158" t="s">
        <v>523</v>
      </c>
      <c r="IF135" s="158" t="s">
        <v>128</v>
      </c>
      <c r="IG135" s="158" t="s">
        <v>128</v>
      </c>
      <c r="IH135" s="158" t="s">
        <v>128</v>
      </c>
      <c r="II135" s="158" t="s">
        <v>128</v>
      </c>
      <c r="IJ135" s="158" t="s">
        <v>128</v>
      </c>
      <c r="IK135" s="158" t="s">
        <v>128</v>
      </c>
      <c r="IL135" s="158" t="s">
        <v>128</v>
      </c>
      <c r="IM135" s="158" t="s">
        <v>128</v>
      </c>
      <c r="IN135" s="158" t="s">
        <v>128</v>
      </c>
      <c r="IO135" s="158" t="s">
        <v>128</v>
      </c>
      <c r="IP135" s="158" t="s">
        <v>128</v>
      </c>
      <c r="IQ135" s="158" t="s">
        <v>128</v>
      </c>
      <c r="IR135" s="158" t="s">
        <v>128</v>
      </c>
      <c r="IS135" s="158" t="s">
        <v>128</v>
      </c>
      <c r="IT135" s="158" t="s">
        <v>128</v>
      </c>
      <c r="IU135" s="158" t="s">
        <v>128</v>
      </c>
      <c r="IV135" s="158" t="s">
        <v>128</v>
      </c>
      <c r="IW135" s="158" t="s">
        <v>128</v>
      </c>
      <c r="IX135" s="158" t="s">
        <v>128</v>
      </c>
      <c r="IY135" s="158" t="s">
        <v>128</v>
      </c>
      <c r="IZ135" s="158" t="s">
        <v>128</v>
      </c>
      <c r="JA135" s="158" t="s">
        <v>128</v>
      </c>
      <c r="JB135" s="158" t="s">
        <v>128</v>
      </c>
      <c r="JC135" s="158" t="s">
        <v>128</v>
      </c>
      <c r="JD135" s="158" t="s">
        <v>128</v>
      </c>
      <c r="JE135" s="158" t="s">
        <v>128</v>
      </c>
      <c r="JF135" s="158" t="s">
        <v>128</v>
      </c>
      <c r="JG135" s="158" t="s">
        <v>128</v>
      </c>
      <c r="JH135" s="158" t="s">
        <v>128</v>
      </c>
      <c r="JI135" s="158" t="s">
        <v>128</v>
      </c>
      <c r="JJ135" s="158" t="s">
        <v>128</v>
      </c>
      <c r="JK135" s="158" t="s">
        <v>128</v>
      </c>
      <c r="JL135" s="158" t="s">
        <v>128</v>
      </c>
      <c r="JM135" s="158" t="s">
        <v>128</v>
      </c>
      <c r="JN135" s="158" t="s">
        <v>128</v>
      </c>
      <c r="JO135" s="158" t="s">
        <v>128</v>
      </c>
      <c r="JP135" s="158" t="s">
        <v>128</v>
      </c>
      <c r="JQ135" s="158" t="s">
        <v>128</v>
      </c>
      <c r="JR135" s="158" t="s">
        <v>128</v>
      </c>
      <c r="JS135" s="158" t="s">
        <v>128</v>
      </c>
      <c r="JT135" s="158" t="s">
        <v>128</v>
      </c>
      <c r="JU135" s="158" t="s">
        <v>128</v>
      </c>
      <c r="JV135" s="158" t="s">
        <v>128</v>
      </c>
      <c r="JW135" s="158" t="s">
        <v>128</v>
      </c>
      <c r="JX135" s="158" t="s">
        <v>128</v>
      </c>
      <c r="JY135" s="158" t="s">
        <v>128</v>
      </c>
      <c r="JZ135" s="158" t="s">
        <v>128</v>
      </c>
      <c r="KA135" s="158" t="s">
        <v>128</v>
      </c>
      <c r="KB135" s="158" t="s">
        <v>128</v>
      </c>
      <c r="KC135" s="158" t="s">
        <v>128</v>
      </c>
      <c r="KD135" s="158" t="s">
        <v>128</v>
      </c>
      <c r="KE135" s="158" t="s">
        <v>128</v>
      </c>
      <c r="KF135" s="158" t="s">
        <v>128</v>
      </c>
      <c r="KG135" s="158" t="s">
        <v>128</v>
      </c>
      <c r="KH135" s="158" t="s">
        <v>128</v>
      </c>
      <c r="KI135" s="158" t="s">
        <v>128</v>
      </c>
      <c r="KJ135" s="158" t="s">
        <v>128</v>
      </c>
      <c r="KK135" s="158" t="s">
        <v>128</v>
      </c>
      <c r="KL135" s="158" t="s">
        <v>128</v>
      </c>
      <c r="KM135" s="158" t="s">
        <v>128</v>
      </c>
      <c r="KN135" s="158" t="s">
        <v>128</v>
      </c>
      <c r="KO135" s="158" t="s">
        <v>128</v>
      </c>
      <c r="KP135" s="158" t="s">
        <v>128</v>
      </c>
      <c r="KQ135" s="158" t="s">
        <v>128</v>
      </c>
      <c r="KR135" s="158" t="s">
        <v>128</v>
      </c>
      <c r="KS135" s="158" t="s">
        <v>128</v>
      </c>
      <c r="KT135" s="158" t="s">
        <v>128</v>
      </c>
      <c r="KU135" s="158" t="s">
        <v>128</v>
      </c>
      <c r="KV135" s="158" t="s">
        <v>128</v>
      </c>
      <c r="KW135" s="158" t="s">
        <v>128</v>
      </c>
      <c r="KX135" s="158" t="s">
        <v>128</v>
      </c>
      <c r="KY135" s="158" t="s">
        <v>128</v>
      </c>
      <c r="KZ135" s="158" t="s">
        <v>128</v>
      </c>
      <c r="LA135" s="158" t="s">
        <v>128</v>
      </c>
      <c r="LB135" s="158" t="s">
        <v>128</v>
      </c>
      <c r="LC135" s="158" t="s">
        <v>128</v>
      </c>
      <c r="LD135" s="158" t="s">
        <v>128</v>
      </c>
      <c r="LE135" s="158" t="s">
        <v>128</v>
      </c>
      <c r="LF135" s="158" t="s">
        <v>128</v>
      </c>
      <c r="LG135" s="158" t="s">
        <v>128</v>
      </c>
      <c r="LH135" s="158" t="s">
        <v>128</v>
      </c>
      <c r="LI135" s="158" t="s">
        <v>128</v>
      </c>
      <c r="LJ135" s="158" t="s">
        <v>128</v>
      </c>
      <c r="LK135" s="158" t="s">
        <v>128</v>
      </c>
      <c r="LL135" s="158" t="s">
        <v>128</v>
      </c>
      <c r="LM135" s="158" t="s">
        <v>128</v>
      </c>
      <c r="LN135" s="158" t="s">
        <v>128</v>
      </c>
      <c r="LO135" s="158" t="s">
        <v>128</v>
      </c>
      <c r="LP135" s="158" t="s">
        <v>128</v>
      </c>
      <c r="LQ135" s="158" t="s">
        <v>128</v>
      </c>
      <c r="LR135" s="158" t="s">
        <v>128</v>
      </c>
      <c r="LS135" s="158" t="s">
        <v>128</v>
      </c>
      <c r="LT135" s="158" t="s">
        <v>128</v>
      </c>
      <c r="LU135" s="158" t="s">
        <v>128</v>
      </c>
      <c r="LV135" s="158" t="s">
        <v>128</v>
      </c>
      <c r="LW135" s="158" t="s">
        <v>128</v>
      </c>
      <c r="LX135" s="158" t="s">
        <v>128</v>
      </c>
      <c r="LY135" s="158" t="s">
        <v>128</v>
      </c>
      <c r="LZ135" s="158" t="s">
        <v>128</v>
      </c>
      <c r="MA135" s="158" t="s">
        <v>128</v>
      </c>
      <c r="MB135" s="158" t="s">
        <v>128</v>
      </c>
      <c r="MC135" s="158" t="s">
        <v>128</v>
      </c>
      <c r="MD135" s="158" t="s">
        <v>128</v>
      </c>
      <c r="ME135" s="158" t="s">
        <v>128</v>
      </c>
      <c r="MF135" s="158" t="s">
        <v>128</v>
      </c>
      <c r="MG135" s="158" t="s">
        <v>128</v>
      </c>
      <c r="MH135" s="158" t="s">
        <v>128</v>
      </c>
      <c r="MI135" s="158" t="s">
        <v>128</v>
      </c>
      <c r="MJ135" s="158" t="s">
        <v>128</v>
      </c>
      <c r="MK135" s="158" t="s">
        <v>128</v>
      </c>
      <c r="ML135" s="158" t="s">
        <v>128</v>
      </c>
      <c r="MM135" s="158" t="s">
        <v>128</v>
      </c>
      <c r="MN135" s="158" t="s">
        <v>128</v>
      </c>
      <c r="MO135" s="158" t="s">
        <v>128</v>
      </c>
      <c r="MP135" s="158" t="s">
        <v>128</v>
      </c>
      <c r="MQ135" s="158" t="s">
        <v>128</v>
      </c>
      <c r="MR135" s="158" t="s">
        <v>128</v>
      </c>
      <c r="MS135" s="158" t="s">
        <v>128</v>
      </c>
      <c r="MT135" s="158" t="s">
        <v>128</v>
      </c>
      <c r="MU135" s="158" t="s">
        <v>128</v>
      </c>
      <c r="MV135" s="158" t="s">
        <v>128</v>
      </c>
      <c r="MW135" s="158" t="s">
        <v>128</v>
      </c>
      <c r="MX135" s="158" t="s">
        <v>128</v>
      </c>
      <c r="MY135" s="158" t="s">
        <v>128</v>
      </c>
      <c r="MZ135" s="158" t="s">
        <v>128</v>
      </c>
      <c r="NA135" s="158" t="s">
        <v>128</v>
      </c>
      <c r="NB135" s="158" t="s">
        <v>128</v>
      </c>
      <c r="NC135" s="158" t="s">
        <v>128</v>
      </c>
      <c r="ND135" s="158" t="s">
        <v>128</v>
      </c>
      <c r="NE135" s="158" t="s">
        <v>128</v>
      </c>
      <c r="NF135" s="158" t="s">
        <v>128</v>
      </c>
      <c r="NG135" s="158" t="s">
        <v>128</v>
      </c>
      <c r="NH135" s="158" t="s">
        <v>128</v>
      </c>
      <c r="NI135" s="158" t="s">
        <v>128</v>
      </c>
      <c r="NJ135" s="158" t="s">
        <v>128</v>
      </c>
      <c r="NK135" s="158" t="s">
        <v>128</v>
      </c>
      <c r="NL135" s="158" t="s">
        <v>128</v>
      </c>
      <c r="NM135" s="158" t="s">
        <v>128</v>
      </c>
      <c r="NN135" s="158" t="s">
        <v>128</v>
      </c>
      <c r="NO135" s="158" t="s">
        <v>128</v>
      </c>
      <c r="NP135" s="158" t="s">
        <v>128</v>
      </c>
      <c r="NQ135" s="158" t="s">
        <v>128</v>
      </c>
      <c r="NR135" s="158" t="s">
        <v>128</v>
      </c>
      <c r="NS135" s="158" t="s">
        <v>128</v>
      </c>
      <c r="NT135" s="158" t="s">
        <v>128</v>
      </c>
      <c r="NU135" s="158" t="s">
        <v>128</v>
      </c>
      <c r="NV135" s="158" t="s">
        <v>128</v>
      </c>
      <c r="NW135" s="158" t="s">
        <v>128</v>
      </c>
      <c r="NX135" s="158" t="s">
        <v>128</v>
      </c>
      <c r="NY135" s="158" t="s">
        <v>128</v>
      </c>
      <c r="NZ135" s="158" t="s">
        <v>128</v>
      </c>
      <c r="OA135" s="158" t="s">
        <v>128</v>
      </c>
      <c r="OB135" s="158" t="s">
        <v>128</v>
      </c>
      <c r="OC135" s="158" t="s">
        <v>128</v>
      </c>
      <c r="OD135" s="158" t="s">
        <v>128</v>
      </c>
      <c r="OE135" s="170" t="s">
        <v>128</v>
      </c>
      <c r="OF135" s="181"/>
      <c r="OG135" s="113" t="str">
        <f t="shared" si="893"/>
        <v/>
      </c>
      <c r="OH135" s="66" t="str">
        <f t="shared" si="894"/>
        <v/>
      </c>
      <c r="OI135" s="66" t="str">
        <f t="shared" si="895"/>
        <v/>
      </c>
      <c r="OJ135" s="66" t="str">
        <f t="shared" si="896"/>
        <v/>
      </c>
      <c r="OK135" s="66" t="str">
        <f t="shared" si="897"/>
        <v/>
      </c>
      <c r="OL135" s="66" t="str">
        <f t="shared" si="898"/>
        <v/>
      </c>
      <c r="OM135" s="66" t="str">
        <f t="shared" si="899"/>
        <v/>
      </c>
      <c r="ON135" s="66" t="str">
        <f t="shared" si="900"/>
        <v/>
      </c>
      <c r="OO135" s="66" t="str">
        <f t="shared" si="901"/>
        <v/>
      </c>
      <c r="OP135" s="66" t="str">
        <f t="shared" si="902"/>
        <v/>
      </c>
      <c r="OQ135" s="66" t="str">
        <f t="shared" si="903"/>
        <v/>
      </c>
      <c r="OR135" s="66" t="str">
        <f t="shared" si="904"/>
        <v/>
      </c>
      <c r="OS135" s="66" t="str">
        <f t="shared" si="905"/>
        <v/>
      </c>
      <c r="OT135" s="66" t="str">
        <f t="shared" si="906"/>
        <v/>
      </c>
      <c r="OU135" s="66" t="str">
        <f t="shared" si="907"/>
        <v/>
      </c>
      <c r="OV135" s="66" t="str">
        <f t="shared" si="908"/>
        <v/>
      </c>
      <c r="OW135" s="66" t="str">
        <f t="shared" si="909"/>
        <v/>
      </c>
      <c r="OX135" s="66" t="str">
        <f t="shared" si="910"/>
        <v/>
      </c>
      <c r="OY135" s="126">
        <f t="shared" si="911"/>
        <v>0.25992665814894889</v>
      </c>
      <c r="OZ135" s="66" t="str">
        <f t="shared" si="912"/>
        <v>kg/GJ delivered</v>
      </c>
      <c r="PA135" s="126">
        <f t="shared" si="913"/>
        <v>4.2533453151646174E-2</v>
      </c>
      <c r="PB135" s="66" t="str">
        <f t="shared" si="914"/>
        <v>kg/GJ delivered</v>
      </c>
      <c r="PC135" s="160">
        <f t="shared" si="915"/>
        <v>1.4177817717215392E-3</v>
      </c>
      <c r="PD135" s="66" t="str">
        <f t="shared" si="916"/>
        <v>kg/GJ delivered</v>
      </c>
      <c r="PE135" s="66" t="str">
        <f t="shared" si="917"/>
        <v/>
      </c>
      <c r="PF135" s="66" t="str">
        <f t="shared" si="918"/>
        <v/>
      </c>
      <c r="PG135" s="66" t="str">
        <f t="shared" si="919"/>
        <v/>
      </c>
      <c r="PH135" s="66" t="str">
        <f t="shared" si="920"/>
        <v/>
      </c>
      <c r="PI135" s="66" t="str">
        <f t="shared" si="921"/>
        <v/>
      </c>
      <c r="PJ135" s="66" t="str">
        <f t="shared" si="922"/>
        <v/>
      </c>
      <c r="PK135" s="66" t="str">
        <f t="shared" si="923"/>
        <v/>
      </c>
      <c r="PL135" s="66" t="str">
        <f t="shared" si="924"/>
        <v/>
      </c>
      <c r="PM135" s="66" t="str">
        <f t="shared" si="925"/>
        <v/>
      </c>
      <c r="PN135" s="66" t="str">
        <f t="shared" si="926"/>
        <v/>
      </c>
      <c r="PO135" s="66" t="str">
        <f t="shared" si="927"/>
        <v/>
      </c>
      <c r="PP135" s="66" t="str">
        <f t="shared" si="928"/>
        <v/>
      </c>
      <c r="PQ135" s="66" t="str">
        <f t="shared" si="929"/>
        <v/>
      </c>
      <c r="PR135" s="66" t="str">
        <f t="shared" si="930"/>
        <v/>
      </c>
      <c r="PS135" s="66" t="str">
        <f t="shared" si="931"/>
        <v/>
      </c>
      <c r="PT135" s="66" t="str">
        <f t="shared" si="932"/>
        <v/>
      </c>
      <c r="PU135" s="66" t="str">
        <f t="shared" si="933"/>
        <v/>
      </c>
      <c r="PV135" s="66" t="str">
        <f t="shared" si="934"/>
        <v/>
      </c>
      <c r="PW135" s="66" t="str">
        <f t="shared" si="935"/>
        <v/>
      </c>
      <c r="PX135" s="66" t="str">
        <f t="shared" si="936"/>
        <v/>
      </c>
      <c r="PY135" s="66" t="str">
        <f t="shared" si="937"/>
        <v/>
      </c>
      <c r="PZ135" s="66" t="str">
        <f t="shared" si="938"/>
        <v/>
      </c>
      <c r="QA135" s="66" t="str">
        <f t="shared" si="939"/>
        <v/>
      </c>
      <c r="QB135" s="66" t="str">
        <f t="shared" si="940"/>
        <v/>
      </c>
      <c r="QC135" s="66" t="str">
        <f t="shared" si="941"/>
        <v/>
      </c>
      <c r="QD135" s="66" t="str">
        <f t="shared" si="942"/>
        <v/>
      </c>
      <c r="QE135" s="66" t="str">
        <f t="shared" si="943"/>
        <v/>
      </c>
      <c r="QF135" s="66" t="str">
        <f t="shared" si="944"/>
        <v/>
      </c>
      <c r="QG135" s="66" t="str">
        <f t="shared" si="945"/>
        <v/>
      </c>
      <c r="QH135" s="66" t="str">
        <f t="shared" si="946"/>
        <v/>
      </c>
      <c r="QI135" s="66" t="str">
        <f t="shared" si="947"/>
        <v/>
      </c>
      <c r="QJ135" s="66" t="str">
        <f t="shared" si="948"/>
        <v/>
      </c>
      <c r="QK135" s="66" t="str">
        <f t="shared" si="949"/>
        <v/>
      </c>
      <c r="QL135" s="66" t="str">
        <f t="shared" si="950"/>
        <v/>
      </c>
      <c r="QM135" s="66" t="str">
        <f t="shared" si="951"/>
        <v/>
      </c>
      <c r="QN135" s="66" t="str">
        <f t="shared" si="952"/>
        <v/>
      </c>
      <c r="QO135" s="66" t="str">
        <f t="shared" si="953"/>
        <v/>
      </c>
      <c r="QP135" s="66" t="str">
        <f t="shared" si="954"/>
        <v/>
      </c>
      <c r="QQ135" s="66" t="str">
        <f t="shared" si="955"/>
        <v/>
      </c>
      <c r="QR135" s="66" t="str">
        <f t="shared" si="956"/>
        <v/>
      </c>
      <c r="QS135" s="66" t="str">
        <f t="shared" si="957"/>
        <v/>
      </c>
      <c r="QT135" s="66" t="str">
        <f t="shared" si="958"/>
        <v/>
      </c>
      <c r="QU135" s="66" t="str">
        <f t="shared" si="959"/>
        <v/>
      </c>
      <c r="QV135" s="66" t="str">
        <f t="shared" si="960"/>
        <v/>
      </c>
      <c r="QW135" s="66" t="str">
        <f t="shared" si="961"/>
        <v/>
      </c>
      <c r="QX135" s="66" t="str">
        <f t="shared" si="962"/>
        <v/>
      </c>
      <c r="QY135" s="66" t="str">
        <f t="shared" si="963"/>
        <v/>
      </c>
      <c r="QZ135" s="66" t="str">
        <f t="shared" si="964"/>
        <v/>
      </c>
      <c r="RA135" s="66" t="str">
        <f t="shared" si="965"/>
        <v/>
      </c>
      <c r="RB135" s="66" t="str">
        <f t="shared" si="966"/>
        <v/>
      </c>
      <c r="RC135" s="66" t="str">
        <f t="shared" si="967"/>
        <v/>
      </c>
      <c r="RD135" s="66" t="str">
        <f t="shared" si="968"/>
        <v/>
      </c>
      <c r="RE135" s="66" t="str">
        <f t="shared" si="969"/>
        <v/>
      </c>
      <c r="RF135" s="66" t="str">
        <f t="shared" si="970"/>
        <v/>
      </c>
      <c r="RG135" s="66" t="str">
        <f t="shared" si="971"/>
        <v/>
      </c>
      <c r="RH135" s="66" t="str">
        <f t="shared" si="972"/>
        <v/>
      </c>
      <c r="RI135" s="66" t="str">
        <f t="shared" si="973"/>
        <v/>
      </c>
      <c r="RJ135" s="66" t="str">
        <f t="shared" si="974"/>
        <v/>
      </c>
      <c r="RK135" s="66" t="str">
        <f t="shared" si="975"/>
        <v/>
      </c>
      <c r="RL135" s="66" t="str">
        <f t="shared" si="976"/>
        <v/>
      </c>
      <c r="RM135" s="66" t="str">
        <f t="shared" si="977"/>
        <v/>
      </c>
      <c r="RN135" s="66" t="str">
        <f t="shared" si="978"/>
        <v/>
      </c>
      <c r="RO135" s="66" t="str">
        <f t="shared" si="979"/>
        <v/>
      </c>
      <c r="RP135" s="66" t="str">
        <f t="shared" si="980"/>
        <v/>
      </c>
      <c r="RQ135" s="66" t="str">
        <f t="shared" si="981"/>
        <v/>
      </c>
      <c r="RR135" s="66" t="str">
        <f t="shared" si="982"/>
        <v/>
      </c>
      <c r="RS135" s="66" t="str">
        <f t="shared" si="983"/>
        <v/>
      </c>
      <c r="RT135" s="66" t="str">
        <f t="shared" si="984"/>
        <v/>
      </c>
      <c r="RU135" s="66" t="str">
        <f t="shared" si="985"/>
        <v/>
      </c>
      <c r="RV135" s="66" t="str">
        <f t="shared" si="986"/>
        <v/>
      </c>
      <c r="RW135" s="66" t="str">
        <f t="shared" si="987"/>
        <v/>
      </c>
      <c r="RX135" s="66" t="str">
        <f t="shared" si="988"/>
        <v/>
      </c>
      <c r="RY135" s="66" t="str">
        <f t="shared" si="989"/>
        <v/>
      </c>
      <c r="RZ135" s="66" t="str">
        <f t="shared" si="990"/>
        <v/>
      </c>
      <c r="SA135" s="66" t="str">
        <f t="shared" si="991"/>
        <v/>
      </c>
      <c r="SB135" s="66" t="str">
        <f t="shared" si="992"/>
        <v/>
      </c>
      <c r="SC135" s="66" t="str">
        <f t="shared" si="993"/>
        <v/>
      </c>
      <c r="SD135" s="66" t="str">
        <f t="shared" si="994"/>
        <v/>
      </c>
      <c r="SE135" s="66" t="str">
        <f t="shared" si="995"/>
        <v/>
      </c>
      <c r="SF135" s="66" t="str">
        <f t="shared" si="996"/>
        <v/>
      </c>
      <c r="SG135" s="66" t="str">
        <f t="shared" si="997"/>
        <v/>
      </c>
      <c r="SH135" s="66" t="str">
        <f t="shared" si="998"/>
        <v/>
      </c>
      <c r="SI135" s="66" t="str">
        <f t="shared" si="999"/>
        <v/>
      </c>
      <c r="SJ135" s="66" t="str">
        <f t="shared" si="1000"/>
        <v/>
      </c>
      <c r="SK135" s="66" t="str">
        <f t="shared" si="1001"/>
        <v/>
      </c>
      <c r="SL135" s="66" t="str">
        <f t="shared" si="1002"/>
        <v/>
      </c>
      <c r="SM135" s="66" t="str">
        <f t="shared" si="1003"/>
        <v/>
      </c>
      <c r="SN135" s="66" t="str">
        <f t="shared" si="1004"/>
        <v/>
      </c>
      <c r="SO135" s="66" t="str">
        <f t="shared" si="1005"/>
        <v/>
      </c>
      <c r="SP135" s="66" t="str">
        <f t="shared" si="1006"/>
        <v/>
      </c>
      <c r="SQ135" s="66" t="str">
        <f t="shared" si="1007"/>
        <v/>
      </c>
      <c r="SR135" s="66" t="str">
        <f t="shared" si="1008"/>
        <v/>
      </c>
      <c r="SS135" s="66" t="str">
        <f t="shared" si="1009"/>
        <v/>
      </c>
      <c r="ST135" s="66" t="str">
        <f t="shared" si="1010"/>
        <v/>
      </c>
      <c r="SU135" s="66" t="str">
        <f t="shared" si="1011"/>
        <v/>
      </c>
      <c r="SV135" s="66" t="str">
        <f t="shared" si="1012"/>
        <v/>
      </c>
      <c r="SW135" s="66" t="str">
        <f t="shared" si="1013"/>
        <v/>
      </c>
      <c r="SX135" s="66" t="str">
        <f t="shared" si="1014"/>
        <v/>
      </c>
      <c r="SY135" s="66" t="str">
        <f t="shared" si="1015"/>
        <v/>
      </c>
      <c r="SZ135" s="66" t="str">
        <f t="shared" si="1016"/>
        <v/>
      </c>
      <c r="TA135" s="66" t="str">
        <f t="shared" si="1017"/>
        <v/>
      </c>
      <c r="TB135" s="66" t="str">
        <f t="shared" si="1018"/>
        <v/>
      </c>
      <c r="TC135" s="66" t="str">
        <f t="shared" si="1019"/>
        <v/>
      </c>
      <c r="TD135" s="66" t="str">
        <f t="shared" si="1020"/>
        <v/>
      </c>
      <c r="TE135" s="66" t="str">
        <f t="shared" si="1021"/>
        <v/>
      </c>
      <c r="TF135" s="66" t="str">
        <f t="shared" si="1022"/>
        <v/>
      </c>
      <c r="TG135" s="66" t="str">
        <f t="shared" si="1023"/>
        <v/>
      </c>
      <c r="TH135" s="66" t="str">
        <f t="shared" si="1024"/>
        <v/>
      </c>
      <c r="TI135" s="66" t="str">
        <f t="shared" si="1025"/>
        <v/>
      </c>
      <c r="TJ135" s="66" t="str">
        <f t="shared" si="1026"/>
        <v/>
      </c>
      <c r="TK135" s="66" t="str">
        <f t="shared" si="1027"/>
        <v/>
      </c>
      <c r="TL135" s="66" t="str">
        <f t="shared" si="1028"/>
        <v/>
      </c>
      <c r="TM135" s="66" t="str">
        <f t="shared" si="1029"/>
        <v/>
      </c>
      <c r="TN135" s="66" t="str">
        <f t="shared" si="1030"/>
        <v/>
      </c>
      <c r="TO135" s="66" t="str">
        <f t="shared" si="1031"/>
        <v/>
      </c>
      <c r="TP135" s="66" t="str">
        <f t="shared" si="1032"/>
        <v/>
      </c>
      <c r="TQ135" s="66" t="str">
        <f t="shared" si="1033"/>
        <v/>
      </c>
      <c r="TR135" s="66" t="str">
        <f t="shared" si="1034"/>
        <v/>
      </c>
      <c r="TS135" s="66" t="str">
        <f t="shared" si="1035"/>
        <v/>
      </c>
      <c r="TT135" s="66" t="str">
        <f t="shared" si="1036"/>
        <v/>
      </c>
      <c r="TU135" s="66" t="str">
        <f t="shared" si="1037"/>
        <v/>
      </c>
      <c r="TV135" s="66" t="str">
        <f t="shared" si="1038"/>
        <v/>
      </c>
      <c r="TW135" s="66" t="str">
        <f t="shared" si="1039"/>
        <v/>
      </c>
      <c r="TX135" s="66" t="str">
        <f t="shared" si="1040"/>
        <v/>
      </c>
      <c r="TY135" s="66" t="str">
        <f t="shared" si="1041"/>
        <v/>
      </c>
      <c r="TZ135" s="66" t="str">
        <f t="shared" si="1042"/>
        <v/>
      </c>
      <c r="UA135" s="66" t="str">
        <f t="shared" si="1043"/>
        <v/>
      </c>
      <c r="UB135" s="66" t="str">
        <f t="shared" si="1044"/>
        <v/>
      </c>
      <c r="UC135" s="66" t="str">
        <f t="shared" si="1045"/>
        <v/>
      </c>
      <c r="UD135" s="66" t="str">
        <f t="shared" si="1046"/>
        <v/>
      </c>
      <c r="UE135" s="66" t="str">
        <f t="shared" si="1047"/>
        <v/>
      </c>
      <c r="UF135" s="66" t="str">
        <f t="shared" si="1048"/>
        <v/>
      </c>
      <c r="UG135" s="66" t="str">
        <f t="shared" si="1049"/>
        <v/>
      </c>
      <c r="UH135" s="66" t="str">
        <f t="shared" si="1050"/>
        <v/>
      </c>
      <c r="UI135" s="66" t="str">
        <f t="shared" si="1051"/>
        <v/>
      </c>
      <c r="UJ135" s="66" t="str">
        <f t="shared" si="1052"/>
        <v/>
      </c>
      <c r="UK135" s="66" t="str">
        <f t="shared" si="1053"/>
        <v/>
      </c>
      <c r="UL135" s="66" t="str">
        <f t="shared" si="1054"/>
        <v/>
      </c>
      <c r="UM135" s="66" t="str">
        <f t="shared" si="1055"/>
        <v/>
      </c>
      <c r="UN135" s="66" t="str">
        <f t="shared" si="1056"/>
        <v/>
      </c>
      <c r="UO135" s="66" t="str">
        <f t="shared" si="1057"/>
        <v/>
      </c>
      <c r="UP135" s="66" t="str">
        <f t="shared" si="1058"/>
        <v/>
      </c>
      <c r="UQ135" s="66" t="str">
        <f t="shared" si="1059"/>
        <v/>
      </c>
      <c r="UR135" s="66" t="str">
        <f t="shared" si="1060"/>
        <v/>
      </c>
      <c r="US135" s="66" t="str">
        <f t="shared" si="1061"/>
        <v/>
      </c>
      <c r="UT135" s="66" t="str">
        <f t="shared" si="1062"/>
        <v/>
      </c>
      <c r="UU135" s="66" t="str">
        <f t="shared" si="1063"/>
        <v/>
      </c>
      <c r="UV135" s="66" t="str">
        <f t="shared" si="1064"/>
        <v/>
      </c>
      <c r="UW135" s="66" t="str">
        <f t="shared" si="1065"/>
        <v/>
      </c>
      <c r="UX135" s="66" t="str">
        <f t="shared" si="1066"/>
        <v/>
      </c>
      <c r="UY135" s="66" t="str">
        <f t="shared" si="1067"/>
        <v/>
      </c>
      <c r="UZ135" s="66" t="str">
        <f t="shared" si="1068"/>
        <v/>
      </c>
      <c r="VA135" s="66" t="str">
        <f t="shared" si="1069"/>
        <v/>
      </c>
      <c r="VB135" s="66" t="str">
        <f t="shared" si="1070"/>
        <v/>
      </c>
      <c r="VC135" s="66" t="str">
        <f t="shared" si="1071"/>
        <v/>
      </c>
      <c r="VD135" s="66" t="str">
        <f t="shared" si="1072"/>
        <v/>
      </c>
      <c r="VE135" s="66" t="str">
        <f t="shared" si="1073"/>
        <v/>
      </c>
      <c r="VF135" s="66" t="str">
        <f t="shared" si="1074"/>
        <v/>
      </c>
      <c r="VG135" s="66" t="str">
        <f t="shared" si="1075"/>
        <v/>
      </c>
      <c r="VH135" s="66" t="str">
        <f t="shared" si="1076"/>
        <v/>
      </c>
      <c r="VI135" s="66" t="str">
        <f t="shared" si="1077"/>
        <v/>
      </c>
      <c r="VJ135" s="66" t="str">
        <f t="shared" si="1078"/>
        <v/>
      </c>
      <c r="VK135" s="66" t="str">
        <f t="shared" si="1079"/>
        <v/>
      </c>
      <c r="VL135" s="66" t="str">
        <f t="shared" si="1080"/>
        <v/>
      </c>
      <c r="VM135" s="66" t="str">
        <f t="shared" si="1081"/>
        <v/>
      </c>
      <c r="VN135" s="66" t="str">
        <f t="shared" si="1082"/>
        <v/>
      </c>
      <c r="VO135" s="66" t="str">
        <f t="shared" si="1083"/>
        <v/>
      </c>
      <c r="VP135" s="66" t="str">
        <f t="shared" si="1084"/>
        <v/>
      </c>
      <c r="VQ135" s="66" t="str">
        <f t="shared" si="1085"/>
        <v/>
      </c>
      <c r="VR135" s="66" t="str">
        <f t="shared" si="1086"/>
        <v/>
      </c>
      <c r="VS135" s="66" t="str">
        <f t="shared" si="1087"/>
        <v/>
      </c>
      <c r="VT135" s="66" t="str">
        <f t="shared" si="1088"/>
        <v/>
      </c>
      <c r="VU135" s="66" t="str">
        <f t="shared" si="1089"/>
        <v/>
      </c>
      <c r="VV135" s="66" t="str">
        <f t="shared" si="1090"/>
        <v/>
      </c>
      <c r="VW135" s="66" t="str">
        <f t="shared" si="1091"/>
        <v/>
      </c>
      <c r="VX135" s="66" t="str">
        <f t="shared" si="1092"/>
        <v/>
      </c>
      <c r="VY135" s="66" t="str">
        <f t="shared" si="1093"/>
        <v/>
      </c>
      <c r="VZ135" s="66" t="str">
        <f t="shared" si="1094"/>
        <v/>
      </c>
      <c r="WA135" s="66" t="str">
        <f t="shared" si="1095"/>
        <v/>
      </c>
      <c r="WB135" s="66" t="str">
        <f t="shared" si="1096"/>
        <v/>
      </c>
      <c r="WC135" s="66" t="str">
        <f t="shared" si="1097"/>
        <v/>
      </c>
      <c r="WD135" s="66" t="str">
        <f t="shared" si="1098"/>
        <v/>
      </c>
      <c r="WE135" s="66" t="str">
        <f t="shared" si="1099"/>
        <v/>
      </c>
      <c r="WF135" s="66" t="str">
        <f t="shared" si="1100"/>
        <v/>
      </c>
      <c r="WG135" s="66" t="str">
        <f t="shared" si="1101"/>
        <v/>
      </c>
      <c r="WH135" s="66" t="str">
        <f t="shared" si="1102"/>
        <v/>
      </c>
      <c r="WI135" s="66" t="str">
        <f t="shared" si="1103"/>
        <v/>
      </c>
      <c r="WJ135" s="66" t="str">
        <f t="shared" si="1104"/>
        <v/>
      </c>
      <c r="WK135" s="66" t="str">
        <f t="shared" si="1105"/>
        <v/>
      </c>
      <c r="WL135" s="66" t="str">
        <f t="shared" si="1106"/>
        <v/>
      </c>
      <c r="WM135" s="66" t="str">
        <f t="shared" si="1107"/>
        <v/>
      </c>
      <c r="WN135" s="66" t="str">
        <f t="shared" si="1108"/>
        <v/>
      </c>
      <c r="WO135" s="66" t="str">
        <f t="shared" si="1109"/>
        <v/>
      </c>
      <c r="WP135" s="66" t="str">
        <f t="shared" si="1110"/>
        <v/>
      </c>
      <c r="WQ135" s="66" t="str">
        <f t="shared" si="1111"/>
        <v/>
      </c>
      <c r="WR135" s="66" t="str">
        <f t="shared" si="1112"/>
        <v/>
      </c>
      <c r="WS135" s="66" t="str">
        <f t="shared" si="1113"/>
        <v/>
      </c>
      <c r="WT135" s="66" t="str">
        <f t="shared" si="1114"/>
        <v/>
      </c>
      <c r="WU135" s="66" t="str">
        <f t="shared" si="1115"/>
        <v/>
      </c>
      <c r="WV135" s="66" t="str">
        <f t="shared" si="1116"/>
        <v/>
      </c>
      <c r="WW135" s="66" t="str">
        <f t="shared" si="1117"/>
        <v/>
      </c>
      <c r="WX135" s="66" t="str">
        <f t="shared" si="1118"/>
        <v/>
      </c>
      <c r="WY135" s="66" t="str">
        <f t="shared" si="1119"/>
        <v/>
      </c>
      <c r="WZ135" s="66" t="str">
        <f t="shared" si="1120"/>
        <v/>
      </c>
      <c r="XA135" s="66" t="str">
        <f t="shared" si="1121"/>
        <v/>
      </c>
      <c r="XB135" s="66" t="str">
        <f t="shared" si="1122"/>
        <v/>
      </c>
      <c r="XC135" s="66" t="str">
        <f t="shared" si="1123"/>
        <v/>
      </c>
      <c r="XD135" s="66" t="str">
        <f t="shared" si="1124"/>
        <v/>
      </c>
      <c r="XE135" s="66" t="str">
        <f t="shared" si="1125"/>
        <v/>
      </c>
      <c r="XF135" s="66" t="str">
        <f t="shared" si="1126"/>
        <v/>
      </c>
      <c r="XG135" s="66" t="str">
        <f t="shared" si="1127"/>
        <v/>
      </c>
      <c r="XH135" s="66" t="str">
        <f t="shared" si="1128"/>
        <v/>
      </c>
      <c r="XI135" s="66" t="str">
        <f t="shared" si="1129"/>
        <v/>
      </c>
      <c r="XJ135" s="66" t="str">
        <f t="shared" si="1130"/>
        <v/>
      </c>
      <c r="XK135" s="66" t="str">
        <f t="shared" si="1131"/>
        <v/>
      </c>
      <c r="XL135" s="66" t="str">
        <f t="shared" si="1132"/>
        <v/>
      </c>
      <c r="XM135" s="66" t="str">
        <f t="shared" si="1133"/>
        <v/>
      </c>
      <c r="XN135" s="66" t="str">
        <f t="shared" si="1134"/>
        <v/>
      </c>
      <c r="XO135" s="66" t="str">
        <f t="shared" si="1135"/>
        <v/>
      </c>
      <c r="XP135" s="66" t="str">
        <f t="shared" si="1136"/>
        <v/>
      </c>
      <c r="XQ135" s="66" t="str">
        <f t="shared" si="1137"/>
        <v/>
      </c>
      <c r="XR135" s="66" t="str">
        <f t="shared" si="1138"/>
        <v/>
      </c>
      <c r="XS135" s="66" t="str">
        <f t="shared" si="1139"/>
        <v/>
      </c>
      <c r="XT135" s="66" t="str">
        <f t="shared" si="1140"/>
        <v/>
      </c>
      <c r="XU135" s="66" t="str">
        <f t="shared" si="1141"/>
        <v/>
      </c>
      <c r="XV135" s="66" t="str">
        <f t="shared" si="1142"/>
        <v/>
      </c>
      <c r="XW135" s="66" t="str">
        <f t="shared" si="1143"/>
        <v/>
      </c>
      <c r="XX135" s="66" t="str">
        <f t="shared" si="1144"/>
        <v/>
      </c>
      <c r="XY135" s="66" t="str">
        <f t="shared" si="1145"/>
        <v/>
      </c>
      <c r="XZ135" s="66" t="str">
        <f t="shared" si="1146"/>
        <v/>
      </c>
      <c r="YA135" s="66" t="str">
        <f t="shared" si="1147"/>
        <v/>
      </c>
      <c r="YB135" s="66" t="str">
        <f t="shared" si="1148"/>
        <v/>
      </c>
      <c r="YC135" s="66" t="str">
        <f t="shared" si="1149"/>
        <v/>
      </c>
      <c r="YD135" s="66" t="str">
        <f t="shared" si="1150"/>
        <v/>
      </c>
      <c r="YE135" s="66" t="str">
        <f t="shared" si="1151"/>
        <v/>
      </c>
      <c r="YF135" s="66" t="str">
        <f t="shared" si="1152"/>
        <v/>
      </c>
      <c r="YG135" s="66" t="str">
        <f t="shared" si="1153"/>
        <v/>
      </c>
      <c r="YH135" s="66" t="str">
        <f t="shared" si="1154"/>
        <v/>
      </c>
      <c r="YI135" s="66" t="str">
        <f t="shared" si="1155"/>
        <v/>
      </c>
      <c r="YJ135" s="66" t="str">
        <f t="shared" si="1156"/>
        <v/>
      </c>
      <c r="YK135" s="66" t="str">
        <f t="shared" si="1157"/>
        <v/>
      </c>
      <c r="YL135" s="66" t="str">
        <f t="shared" si="1158"/>
        <v/>
      </c>
      <c r="YM135" s="66" t="str">
        <f t="shared" si="1159"/>
        <v/>
      </c>
      <c r="YN135" s="66" t="str">
        <f t="shared" si="1160"/>
        <v/>
      </c>
      <c r="YO135" s="66" t="str">
        <f t="shared" si="1161"/>
        <v/>
      </c>
      <c r="YP135" s="66" t="str">
        <f t="shared" si="1162"/>
        <v/>
      </c>
      <c r="YQ135" s="66" t="str">
        <f t="shared" si="1163"/>
        <v/>
      </c>
      <c r="YR135" s="66" t="str">
        <f t="shared" si="1164"/>
        <v/>
      </c>
      <c r="YS135" s="66" t="str">
        <f t="shared" si="1165"/>
        <v/>
      </c>
      <c r="YT135" s="66" t="str">
        <f t="shared" si="1166"/>
        <v/>
      </c>
      <c r="YU135" s="66" t="str">
        <f t="shared" si="1167"/>
        <v/>
      </c>
      <c r="YV135" s="66" t="str">
        <f t="shared" si="1168"/>
        <v/>
      </c>
      <c r="YW135" s="66" t="str">
        <f t="shared" si="1169"/>
        <v/>
      </c>
      <c r="YX135" s="66" t="str">
        <f t="shared" si="1170"/>
        <v/>
      </c>
      <c r="YY135" s="66" t="str">
        <f t="shared" si="1171"/>
        <v/>
      </c>
      <c r="YZ135" s="66" t="str">
        <f t="shared" si="1172"/>
        <v/>
      </c>
      <c r="ZA135" s="66" t="str">
        <f t="shared" si="1173"/>
        <v/>
      </c>
      <c r="ZB135" s="66" t="str">
        <f t="shared" si="1174"/>
        <v/>
      </c>
      <c r="ZC135" s="66" t="str">
        <f t="shared" si="1175"/>
        <v/>
      </c>
      <c r="ZD135" s="66" t="str">
        <f t="shared" si="1176"/>
        <v/>
      </c>
      <c r="ZE135" s="66" t="str">
        <f t="shared" si="1177"/>
        <v/>
      </c>
      <c r="ZF135" s="66" t="str">
        <f t="shared" si="1178"/>
        <v/>
      </c>
      <c r="ZG135" s="66" t="str">
        <f t="shared" si="1179"/>
        <v/>
      </c>
      <c r="ZH135" s="66" t="str">
        <f t="shared" si="1180"/>
        <v/>
      </c>
      <c r="ZI135" s="66" t="str">
        <f t="shared" si="1181"/>
        <v/>
      </c>
      <c r="ZJ135" s="66" t="str">
        <f t="shared" si="1182"/>
        <v/>
      </c>
      <c r="ZK135" s="66" t="str">
        <f t="shared" si="1183"/>
        <v/>
      </c>
      <c r="ZL135" s="66" t="str">
        <f t="shared" si="1184"/>
        <v/>
      </c>
      <c r="ZM135" s="66" t="str">
        <f t="shared" si="1185"/>
        <v/>
      </c>
      <c r="ZN135" s="66" t="str">
        <f t="shared" si="1186"/>
        <v/>
      </c>
      <c r="ZO135" s="66" t="str">
        <f t="shared" si="1187"/>
        <v/>
      </c>
      <c r="ZP135" s="66" t="str">
        <f t="shared" si="1188"/>
        <v/>
      </c>
      <c r="ZQ135" s="66" t="str">
        <f t="shared" si="1189"/>
        <v/>
      </c>
      <c r="ZR135" s="66" t="str">
        <f t="shared" si="1190"/>
        <v/>
      </c>
      <c r="ZS135" s="66" t="str">
        <f t="shared" si="1191"/>
        <v/>
      </c>
      <c r="ZT135" s="66" t="str">
        <f t="shared" si="1192"/>
        <v/>
      </c>
      <c r="ZU135" s="66" t="str">
        <f t="shared" si="1193"/>
        <v/>
      </c>
      <c r="ZV135" s="66" t="str">
        <f t="shared" si="1194"/>
        <v/>
      </c>
      <c r="ZW135" s="66" t="str">
        <f t="shared" si="1195"/>
        <v/>
      </c>
      <c r="ZX135" s="66" t="str">
        <f t="shared" si="1196"/>
        <v/>
      </c>
      <c r="ZY135" s="66" t="str">
        <f t="shared" si="1197"/>
        <v/>
      </c>
      <c r="ZZ135" s="66" t="str">
        <f t="shared" si="1198"/>
        <v/>
      </c>
      <c r="AAA135" s="66" t="str">
        <f t="shared" si="1199"/>
        <v/>
      </c>
      <c r="AAB135" s="66" t="str">
        <f t="shared" si="1200"/>
        <v/>
      </c>
      <c r="AAC135" s="66" t="str">
        <f t="shared" si="1201"/>
        <v/>
      </c>
      <c r="AAD135" s="66" t="str">
        <f t="shared" si="1202"/>
        <v/>
      </c>
      <c r="AAE135" s="66" t="str">
        <f t="shared" si="1203"/>
        <v/>
      </c>
      <c r="AAF135" s="66" t="str">
        <f t="shared" si="1204"/>
        <v/>
      </c>
      <c r="AAG135" s="66" t="str">
        <f t="shared" si="1205"/>
        <v/>
      </c>
      <c r="AAH135" s="66" t="str">
        <f t="shared" si="1206"/>
        <v/>
      </c>
      <c r="AAI135" s="66" t="str">
        <f t="shared" si="1207"/>
        <v/>
      </c>
      <c r="AAJ135" s="66" t="str">
        <f t="shared" si="1208"/>
        <v/>
      </c>
      <c r="AAK135" s="66" t="str">
        <f t="shared" si="1209"/>
        <v/>
      </c>
      <c r="AAL135" s="66" t="str">
        <f t="shared" si="1210"/>
        <v/>
      </c>
      <c r="AAM135" s="66" t="str">
        <f t="shared" si="1211"/>
        <v/>
      </c>
      <c r="AAN135" s="66" t="str">
        <f t="shared" si="1212"/>
        <v/>
      </c>
      <c r="AAO135" s="66" t="str">
        <f t="shared" si="1213"/>
        <v/>
      </c>
      <c r="AAP135" s="66" t="str">
        <f t="shared" si="1214"/>
        <v/>
      </c>
      <c r="AAQ135" s="66" t="str">
        <f t="shared" si="1215"/>
        <v/>
      </c>
      <c r="AAR135" s="66" t="str">
        <f t="shared" si="1216"/>
        <v/>
      </c>
      <c r="AAS135" s="66" t="str">
        <f t="shared" si="1217"/>
        <v/>
      </c>
      <c r="AAT135" s="66" t="str">
        <f t="shared" si="1218"/>
        <v/>
      </c>
      <c r="AAU135" s="66" t="str">
        <f t="shared" si="1219"/>
        <v/>
      </c>
      <c r="AAV135" s="66" t="str">
        <f t="shared" si="1220"/>
        <v/>
      </c>
      <c r="AAW135" s="66" t="str">
        <f t="shared" si="1221"/>
        <v/>
      </c>
      <c r="AAX135" s="66" t="str">
        <f t="shared" si="1222"/>
        <v/>
      </c>
      <c r="AAY135" s="66" t="str">
        <f t="shared" si="1223"/>
        <v/>
      </c>
      <c r="AAZ135" s="66" t="str">
        <f t="shared" si="1224"/>
        <v/>
      </c>
      <c r="ABA135" s="66" t="str">
        <f t="shared" si="1225"/>
        <v/>
      </c>
      <c r="ABB135" s="66" t="str">
        <f t="shared" si="1226"/>
        <v/>
      </c>
      <c r="ABC135" s="66" t="str">
        <f t="shared" si="1227"/>
        <v/>
      </c>
      <c r="ABD135" s="66" t="str">
        <f t="shared" si="1228"/>
        <v/>
      </c>
      <c r="ABE135" s="66" t="str">
        <f t="shared" si="1229"/>
        <v/>
      </c>
      <c r="ABF135" s="66" t="str">
        <f t="shared" si="1230"/>
        <v/>
      </c>
      <c r="ABG135" s="66" t="str">
        <f t="shared" si="1231"/>
        <v/>
      </c>
      <c r="ABH135" s="66" t="str">
        <f t="shared" si="1232"/>
        <v/>
      </c>
      <c r="ABI135" s="66" t="str">
        <f t="shared" si="1233"/>
        <v/>
      </c>
      <c r="ABJ135" s="66" t="str">
        <f t="shared" si="1234"/>
        <v/>
      </c>
      <c r="ABK135" s="66" t="str">
        <f t="shared" si="1235"/>
        <v/>
      </c>
      <c r="ABL135" s="66" t="str">
        <f t="shared" si="1236"/>
        <v/>
      </c>
      <c r="ABM135" s="66" t="str">
        <f t="shared" si="1237"/>
        <v/>
      </c>
      <c r="ABN135" s="66" t="str">
        <f t="shared" si="1238"/>
        <v/>
      </c>
      <c r="ABO135" s="66" t="str">
        <f t="shared" si="1239"/>
        <v/>
      </c>
      <c r="ABP135" s="66" t="str">
        <f t="shared" si="1240"/>
        <v/>
      </c>
      <c r="ABQ135" s="66" t="str">
        <f t="shared" si="1241"/>
        <v/>
      </c>
      <c r="ABR135" s="66" t="str">
        <f t="shared" si="1242"/>
        <v/>
      </c>
      <c r="ABS135" s="66" t="str">
        <f t="shared" si="1243"/>
        <v/>
      </c>
      <c r="ABT135" s="66" t="str">
        <f t="shared" si="1244"/>
        <v/>
      </c>
      <c r="ABU135" s="66" t="str">
        <f t="shared" si="1245"/>
        <v/>
      </c>
      <c r="ABV135" s="66" t="str">
        <f t="shared" si="1246"/>
        <v/>
      </c>
      <c r="ABW135" s="66" t="str">
        <f t="shared" si="1247"/>
        <v/>
      </c>
      <c r="ABX135" s="66" t="str">
        <f t="shared" si="1248"/>
        <v/>
      </c>
      <c r="ABY135" s="66" t="str">
        <f t="shared" si="1249"/>
        <v/>
      </c>
      <c r="ABZ135" s="66" t="str">
        <f t="shared" si="1250"/>
        <v/>
      </c>
      <c r="ACA135" s="66" t="str">
        <f t="shared" si="1251"/>
        <v/>
      </c>
      <c r="ACB135" s="66" t="str">
        <f t="shared" si="1252"/>
        <v/>
      </c>
      <c r="ACC135" s="66" t="str">
        <f t="shared" si="1253"/>
        <v/>
      </c>
      <c r="ACD135" s="66" t="str">
        <f t="shared" si="1254"/>
        <v/>
      </c>
      <c r="ACE135" s="66" t="str">
        <f t="shared" si="1255"/>
        <v/>
      </c>
      <c r="ACF135" s="66" t="str">
        <f t="shared" si="1256"/>
        <v/>
      </c>
      <c r="ACG135" s="66" t="str">
        <f t="shared" si="1257"/>
        <v/>
      </c>
      <c r="ACH135" s="66" t="str">
        <f t="shared" si="1258"/>
        <v/>
      </c>
      <c r="ACI135" s="66" t="str">
        <f t="shared" si="1259"/>
        <v/>
      </c>
      <c r="ACJ135" s="66" t="str">
        <f t="shared" si="1260"/>
        <v/>
      </c>
      <c r="ACK135" s="66" t="str">
        <f t="shared" si="1261"/>
        <v/>
      </c>
      <c r="ACL135" s="66" t="str">
        <f t="shared" si="1262"/>
        <v/>
      </c>
      <c r="ACM135" s="66" t="str">
        <f t="shared" ref="ACM135:ACN135" si="1270">IF(AND(ACS$3="Unit", ACL135=""), "", IF(AND(ACS$3="Unit", ACL135="-"),"", IF(ACS$3="Unit", "kg/GJ delivered", IF(AND(NY135&lt;&gt;"", NY135&lt;&gt;"-", NX135="-"),"", IF($H135="","", IF(NX135="nd", "",IF(NX135="&lt;n.a.&gt;", "", IF(NY135="#/MJ", "", IF(NY135="kg/GJ delivered",NX135,IF(NY135="g/MJ delivered",NX135,IF(NY135="kg/MJ delivered",NX135*1000,IF(NY135="mg/MJ delivered",NX135/1000,IF(NY135="g/kg",((NX135)*(1/$I135)*(1/$H135)),IF(NY135="mg/kg",((NX135/1000)*(1/$I135)*(1/$H135)),IF(NY135="mg/MJ delivered",NX135/1000,IF(NY135="-","","Error"))))))))))))))))</f>
        <v/>
      </c>
      <c r="ACN135" s="66" t="str">
        <f t="shared" si="1270"/>
        <v/>
      </c>
      <c r="ACO135" s="66" t="str">
        <f t="shared" si="1264"/>
        <v/>
      </c>
      <c r="ACP135" s="66" t="str">
        <f t="shared" si="1265"/>
        <v/>
      </c>
      <c r="ACQ135" s="66" t="str">
        <f t="shared" si="1266"/>
        <v/>
      </c>
      <c r="ACR135" s="66" t="str">
        <f t="shared" si="1267"/>
        <v/>
      </c>
      <c r="ACS135" s="66" t="str">
        <f t="shared" si="1268"/>
        <v/>
      </c>
      <c r="ACT135" s="66" t="str">
        <f t="shared" si="1269"/>
        <v/>
      </c>
    </row>
    <row r="136" spans="2:774" ht="15.75" customHeight="1" x14ac:dyDescent="0.25">
      <c r="B136" s="66">
        <v>158</v>
      </c>
      <c r="C136" s="66" t="s">
        <v>663</v>
      </c>
      <c r="D136" s="66" t="s">
        <v>1659</v>
      </c>
      <c r="E136" s="156" t="s">
        <v>1573</v>
      </c>
      <c r="F136" s="66" t="s">
        <v>1772</v>
      </c>
      <c r="G136" s="66" t="s">
        <v>492</v>
      </c>
      <c r="H136" s="126">
        <v>0.44059999999999999</v>
      </c>
      <c r="I136" s="130">
        <f>'Heating Values'!$D$18</f>
        <v>19.21</v>
      </c>
      <c r="J136" s="66" t="str">
        <f t="shared" si="890"/>
        <v>Honeycomb Coal, Improved, CN</v>
      </c>
      <c r="K136" s="161"/>
      <c r="L136" s="161"/>
      <c r="M136" s="161"/>
      <c r="N136" s="161"/>
      <c r="O136" s="66" t="s">
        <v>665</v>
      </c>
      <c r="P136" s="66" t="str">
        <f t="shared" si="852"/>
        <v>CN</v>
      </c>
      <c r="Q136" s="66" t="s">
        <v>87</v>
      </c>
      <c r="R136" s="158" t="s">
        <v>128</v>
      </c>
      <c r="S136" s="158" t="s">
        <v>128</v>
      </c>
      <c r="T136" s="158" t="s">
        <v>128</v>
      </c>
      <c r="U136" s="158" t="s">
        <v>128</v>
      </c>
      <c r="V136" s="158" t="s">
        <v>128</v>
      </c>
      <c r="W136" s="158" t="s">
        <v>128</v>
      </c>
      <c r="X136" s="158" t="s">
        <v>128</v>
      </c>
      <c r="Y136" s="158" t="s">
        <v>128</v>
      </c>
      <c r="Z136" s="158" t="s">
        <v>128</v>
      </c>
      <c r="AA136" s="158" t="s">
        <v>128</v>
      </c>
      <c r="AB136" s="158" t="s">
        <v>128</v>
      </c>
      <c r="AC136" s="158" t="s">
        <v>128</v>
      </c>
      <c r="AD136" s="158" t="s">
        <v>128</v>
      </c>
      <c r="AE136" s="158" t="s">
        <v>128</v>
      </c>
      <c r="AF136" s="158" t="s">
        <v>128</v>
      </c>
      <c r="AG136" s="158" t="s">
        <v>128</v>
      </c>
      <c r="AH136" s="158" t="s">
        <v>128</v>
      </c>
      <c r="AI136" s="158" t="s">
        <v>128</v>
      </c>
      <c r="AJ136" s="163">
        <v>0.6</v>
      </c>
      <c r="AK136" s="158" t="s">
        <v>523</v>
      </c>
      <c r="AL136" s="163">
        <v>0.04</v>
      </c>
      <c r="AM136" s="158" t="s">
        <v>523</v>
      </c>
      <c r="AN136" s="166">
        <v>1E-3</v>
      </c>
      <c r="AO136" s="158" t="s">
        <v>523</v>
      </c>
      <c r="AP136" s="158" t="s">
        <v>128</v>
      </c>
      <c r="AQ136" s="158" t="s">
        <v>128</v>
      </c>
      <c r="AR136" s="158" t="s">
        <v>128</v>
      </c>
      <c r="AS136" s="158" t="s">
        <v>128</v>
      </c>
      <c r="AT136" s="158" t="s">
        <v>128</v>
      </c>
      <c r="AU136" s="158" t="s">
        <v>128</v>
      </c>
      <c r="AV136" s="158" t="s">
        <v>128</v>
      </c>
      <c r="AW136" s="158" t="s">
        <v>128</v>
      </c>
      <c r="AX136" s="158" t="s">
        <v>128</v>
      </c>
      <c r="AY136" s="158" t="s">
        <v>128</v>
      </c>
      <c r="AZ136" s="158" t="s">
        <v>128</v>
      </c>
      <c r="BA136" s="158" t="s">
        <v>128</v>
      </c>
      <c r="BB136" s="158" t="s">
        <v>128</v>
      </c>
      <c r="BC136" s="158" t="s">
        <v>128</v>
      </c>
      <c r="BD136" s="158" t="s">
        <v>128</v>
      </c>
      <c r="BE136" s="158" t="s">
        <v>128</v>
      </c>
      <c r="BF136" s="158" t="s">
        <v>128</v>
      </c>
      <c r="BG136" s="158" t="s">
        <v>128</v>
      </c>
      <c r="BH136" s="158" t="s">
        <v>128</v>
      </c>
      <c r="BI136" s="158" t="s">
        <v>128</v>
      </c>
      <c r="BJ136" s="158" t="s">
        <v>128</v>
      </c>
      <c r="BK136" s="158" t="s">
        <v>128</v>
      </c>
      <c r="BL136" s="158" t="s">
        <v>128</v>
      </c>
      <c r="BM136" s="158" t="s">
        <v>128</v>
      </c>
      <c r="BN136" s="158" t="s">
        <v>128</v>
      </c>
      <c r="BO136" s="158" t="s">
        <v>128</v>
      </c>
      <c r="BP136" s="158" t="s">
        <v>128</v>
      </c>
      <c r="BQ136" s="158" t="s">
        <v>128</v>
      </c>
      <c r="BR136" s="158" t="s">
        <v>128</v>
      </c>
      <c r="BS136" s="158" t="s">
        <v>128</v>
      </c>
      <c r="BT136" s="158" t="s">
        <v>128</v>
      </c>
      <c r="BU136" s="158" t="s">
        <v>128</v>
      </c>
      <c r="BV136" s="158" t="s">
        <v>128</v>
      </c>
      <c r="BW136" s="158" t="s">
        <v>128</v>
      </c>
      <c r="BX136" s="158" t="s">
        <v>128</v>
      </c>
      <c r="BY136" s="158" t="s">
        <v>128</v>
      </c>
      <c r="BZ136" s="158" t="s">
        <v>128</v>
      </c>
      <c r="CA136" s="158" t="s">
        <v>128</v>
      </c>
      <c r="CB136" s="158" t="s">
        <v>128</v>
      </c>
      <c r="CC136" s="158" t="s">
        <v>128</v>
      </c>
      <c r="CD136" s="158" t="s">
        <v>128</v>
      </c>
      <c r="CE136" s="158" t="s">
        <v>128</v>
      </c>
      <c r="CF136" s="158" t="s">
        <v>128</v>
      </c>
      <c r="CG136" s="158" t="s">
        <v>128</v>
      </c>
      <c r="CH136" s="158" t="s">
        <v>128</v>
      </c>
      <c r="CI136" s="158" t="s">
        <v>128</v>
      </c>
      <c r="CJ136" s="158" t="s">
        <v>128</v>
      </c>
      <c r="CK136" s="158" t="s">
        <v>128</v>
      </c>
      <c r="CL136" s="158" t="s">
        <v>128</v>
      </c>
      <c r="CM136" s="158" t="s">
        <v>128</v>
      </c>
      <c r="CN136" s="158" t="s">
        <v>128</v>
      </c>
      <c r="CO136" s="158" t="s">
        <v>128</v>
      </c>
      <c r="CP136" s="158" t="s">
        <v>128</v>
      </c>
      <c r="CQ136" s="158" t="s">
        <v>128</v>
      </c>
      <c r="CR136" s="158" t="s">
        <v>128</v>
      </c>
      <c r="CS136" s="158" t="s">
        <v>128</v>
      </c>
      <c r="CT136" s="158" t="s">
        <v>128</v>
      </c>
      <c r="CU136" s="158" t="s">
        <v>128</v>
      </c>
      <c r="CV136" s="158" t="s">
        <v>128</v>
      </c>
      <c r="CW136" s="158" t="s">
        <v>128</v>
      </c>
      <c r="CX136" s="158" t="s">
        <v>128</v>
      </c>
      <c r="CY136" s="158" t="s">
        <v>128</v>
      </c>
      <c r="CZ136" s="158" t="s">
        <v>128</v>
      </c>
      <c r="DA136" s="158" t="s">
        <v>128</v>
      </c>
      <c r="DB136" s="158" t="s">
        <v>128</v>
      </c>
      <c r="DC136" s="158" t="s">
        <v>128</v>
      </c>
      <c r="DD136" s="158" t="s">
        <v>128</v>
      </c>
      <c r="DE136" s="158" t="s">
        <v>128</v>
      </c>
      <c r="DF136" s="158" t="s">
        <v>128</v>
      </c>
      <c r="DG136" s="158" t="s">
        <v>128</v>
      </c>
      <c r="DH136" s="158" t="s">
        <v>128</v>
      </c>
      <c r="DI136" s="158" t="s">
        <v>128</v>
      </c>
      <c r="DJ136" s="158" t="s">
        <v>128</v>
      </c>
      <c r="DK136" s="158" t="s">
        <v>128</v>
      </c>
      <c r="DL136" s="158" t="s">
        <v>128</v>
      </c>
      <c r="DM136" s="158" t="s">
        <v>128</v>
      </c>
      <c r="DN136" s="158" t="s">
        <v>128</v>
      </c>
      <c r="DO136" s="158" t="s">
        <v>128</v>
      </c>
      <c r="DP136" s="158" t="s">
        <v>128</v>
      </c>
      <c r="DQ136" s="158" t="s">
        <v>128</v>
      </c>
      <c r="DR136" s="158" t="s">
        <v>128</v>
      </c>
      <c r="DS136" s="158" t="s">
        <v>128</v>
      </c>
      <c r="DT136" s="158" t="s">
        <v>128</v>
      </c>
      <c r="DU136" s="158" t="s">
        <v>128</v>
      </c>
      <c r="DV136" s="158" t="s">
        <v>128</v>
      </c>
      <c r="DW136" s="158" t="s">
        <v>128</v>
      </c>
      <c r="DX136" s="158" t="s">
        <v>128</v>
      </c>
      <c r="DY136" s="158" t="s">
        <v>128</v>
      </c>
      <c r="DZ136" s="158" t="s">
        <v>128</v>
      </c>
      <c r="EA136" s="158" t="s">
        <v>128</v>
      </c>
      <c r="EB136" s="158" t="s">
        <v>128</v>
      </c>
      <c r="EC136" s="158" t="s">
        <v>128</v>
      </c>
      <c r="ED136" s="158" t="s">
        <v>128</v>
      </c>
      <c r="EE136" s="158" t="s">
        <v>128</v>
      </c>
      <c r="EF136" s="158" t="s">
        <v>128</v>
      </c>
      <c r="EG136" s="158" t="s">
        <v>128</v>
      </c>
      <c r="EH136" s="158" t="s">
        <v>128</v>
      </c>
      <c r="EI136" s="158" t="s">
        <v>128</v>
      </c>
      <c r="EJ136" s="158" t="s">
        <v>128</v>
      </c>
      <c r="EK136" s="158" t="s">
        <v>128</v>
      </c>
      <c r="EL136" s="158" t="s">
        <v>128</v>
      </c>
      <c r="EM136" s="158" t="s">
        <v>128</v>
      </c>
      <c r="EN136" s="158" t="s">
        <v>128</v>
      </c>
      <c r="EO136" s="158" t="s">
        <v>128</v>
      </c>
      <c r="EP136" s="158" t="s">
        <v>128</v>
      </c>
      <c r="EQ136" s="158" t="s">
        <v>128</v>
      </c>
      <c r="ER136" s="158" t="s">
        <v>128</v>
      </c>
      <c r="ES136" s="158" t="s">
        <v>128</v>
      </c>
      <c r="ET136" s="158" t="s">
        <v>128</v>
      </c>
      <c r="EU136" s="158" t="s">
        <v>128</v>
      </c>
      <c r="EV136" s="158" t="s">
        <v>128</v>
      </c>
      <c r="EW136" s="158" t="s">
        <v>128</v>
      </c>
      <c r="EX136" s="158" t="s">
        <v>128</v>
      </c>
      <c r="EY136" s="158" t="s">
        <v>128</v>
      </c>
      <c r="EZ136" s="158" t="s">
        <v>128</v>
      </c>
      <c r="FA136" s="158" t="s">
        <v>128</v>
      </c>
      <c r="FB136" s="158" t="s">
        <v>128</v>
      </c>
      <c r="FC136" s="158" t="s">
        <v>128</v>
      </c>
      <c r="FD136" s="158" t="s">
        <v>128</v>
      </c>
      <c r="FE136" s="158" t="s">
        <v>128</v>
      </c>
      <c r="FF136" s="158" t="s">
        <v>128</v>
      </c>
      <c r="FG136" s="158" t="s">
        <v>128</v>
      </c>
      <c r="FH136" s="158" t="s">
        <v>128</v>
      </c>
      <c r="FI136" s="158" t="s">
        <v>128</v>
      </c>
      <c r="FJ136" s="158" t="s">
        <v>128</v>
      </c>
      <c r="FK136" s="158" t="s">
        <v>128</v>
      </c>
      <c r="FL136" s="158" t="s">
        <v>128</v>
      </c>
      <c r="FM136" s="158" t="s">
        <v>128</v>
      </c>
      <c r="FN136" s="158" t="s">
        <v>128</v>
      </c>
      <c r="FO136" s="158" t="s">
        <v>128</v>
      </c>
      <c r="FP136" s="158" t="s">
        <v>128</v>
      </c>
      <c r="FQ136" s="158" t="s">
        <v>128</v>
      </c>
      <c r="FR136" s="158" t="s">
        <v>128</v>
      </c>
      <c r="FS136" s="158" t="s">
        <v>128</v>
      </c>
      <c r="FT136" s="158" t="s">
        <v>128</v>
      </c>
      <c r="FU136" s="158" t="s">
        <v>128</v>
      </c>
      <c r="FV136" s="158" t="s">
        <v>128</v>
      </c>
      <c r="FW136" s="158" t="s">
        <v>128</v>
      </c>
      <c r="FX136" s="158" t="s">
        <v>128</v>
      </c>
      <c r="FY136" s="158" t="s">
        <v>128</v>
      </c>
      <c r="FZ136" s="158" t="s">
        <v>128</v>
      </c>
      <c r="GA136" s="158" t="s">
        <v>128</v>
      </c>
      <c r="GB136" s="158" t="s">
        <v>128</v>
      </c>
      <c r="GC136" s="158" t="s">
        <v>128</v>
      </c>
      <c r="GD136" s="158" t="s">
        <v>128</v>
      </c>
      <c r="GE136" s="158" t="s">
        <v>128</v>
      </c>
      <c r="GF136" s="158" t="s">
        <v>128</v>
      </c>
      <c r="GG136" s="158" t="s">
        <v>128</v>
      </c>
      <c r="GH136" s="158" t="s">
        <v>128</v>
      </c>
      <c r="GI136" s="158" t="s">
        <v>128</v>
      </c>
      <c r="GJ136" s="158" t="s">
        <v>128</v>
      </c>
      <c r="GK136" s="158" t="s">
        <v>128</v>
      </c>
      <c r="GL136" s="158" t="s">
        <v>128</v>
      </c>
      <c r="GM136" s="158" t="s">
        <v>128</v>
      </c>
      <c r="GN136" s="158" t="s">
        <v>128</v>
      </c>
      <c r="GO136" s="158" t="s">
        <v>128</v>
      </c>
      <c r="GP136" s="158" t="s">
        <v>128</v>
      </c>
      <c r="GQ136" s="158" t="s">
        <v>128</v>
      </c>
      <c r="GR136" s="158" t="s">
        <v>128</v>
      </c>
      <c r="GS136" s="158" t="s">
        <v>128</v>
      </c>
      <c r="GT136" s="158" t="s">
        <v>128</v>
      </c>
      <c r="GU136" s="158" t="s">
        <v>128</v>
      </c>
      <c r="GV136" s="158" t="s">
        <v>128</v>
      </c>
      <c r="GW136" s="158" t="s">
        <v>128</v>
      </c>
      <c r="GX136" s="158" t="s">
        <v>128</v>
      </c>
      <c r="GY136" s="158" t="s">
        <v>128</v>
      </c>
      <c r="GZ136" s="158" t="s">
        <v>128</v>
      </c>
      <c r="HA136" s="158" t="s">
        <v>128</v>
      </c>
      <c r="HB136" s="158" t="s">
        <v>128</v>
      </c>
      <c r="HC136" s="158" t="s">
        <v>128</v>
      </c>
      <c r="HD136" s="158" t="s">
        <v>128</v>
      </c>
      <c r="HE136" s="158" t="s">
        <v>128</v>
      </c>
      <c r="HF136" s="158" t="s">
        <v>128</v>
      </c>
      <c r="HG136" s="158" t="s">
        <v>128</v>
      </c>
      <c r="HH136" s="158" t="s">
        <v>128</v>
      </c>
      <c r="HI136" s="158" t="s">
        <v>128</v>
      </c>
      <c r="HJ136" s="158" t="s">
        <v>128</v>
      </c>
      <c r="HK136" s="158" t="s">
        <v>128</v>
      </c>
      <c r="HL136" s="158" t="s">
        <v>128</v>
      </c>
      <c r="HM136" s="158" t="s">
        <v>128</v>
      </c>
      <c r="HN136" s="158" t="s">
        <v>128</v>
      </c>
      <c r="HO136" s="158" t="s">
        <v>128</v>
      </c>
      <c r="HP136" s="158" t="s">
        <v>128</v>
      </c>
      <c r="HQ136" s="158" t="s">
        <v>128</v>
      </c>
      <c r="HR136" s="158" t="s">
        <v>128</v>
      </c>
      <c r="HS136" s="158" t="s">
        <v>128</v>
      </c>
      <c r="HT136" s="158" t="s">
        <v>128</v>
      </c>
      <c r="HU136" s="158" t="s">
        <v>128</v>
      </c>
      <c r="HV136" s="158" t="s">
        <v>128</v>
      </c>
      <c r="HW136" s="158" t="s">
        <v>128</v>
      </c>
      <c r="HX136" s="158" t="s">
        <v>128</v>
      </c>
      <c r="HY136" s="158" t="s">
        <v>128</v>
      </c>
      <c r="HZ136" s="158" t="s">
        <v>128</v>
      </c>
      <c r="IA136" s="158" t="s">
        <v>128</v>
      </c>
      <c r="IB136" s="158" t="s">
        <v>128</v>
      </c>
      <c r="IC136" s="158" t="s">
        <v>128</v>
      </c>
      <c r="ID136" s="166">
        <v>3.0000000000000001E-3</v>
      </c>
      <c r="IE136" s="158" t="s">
        <v>523</v>
      </c>
      <c r="IF136" s="158" t="s">
        <v>128</v>
      </c>
      <c r="IG136" s="158" t="s">
        <v>128</v>
      </c>
      <c r="IH136" s="158" t="s">
        <v>128</v>
      </c>
      <c r="II136" s="158" t="s">
        <v>128</v>
      </c>
      <c r="IJ136" s="158" t="s">
        <v>128</v>
      </c>
      <c r="IK136" s="158" t="s">
        <v>128</v>
      </c>
      <c r="IL136" s="158" t="s">
        <v>128</v>
      </c>
      <c r="IM136" s="158" t="s">
        <v>128</v>
      </c>
      <c r="IN136" s="158" t="s">
        <v>128</v>
      </c>
      <c r="IO136" s="158" t="s">
        <v>128</v>
      </c>
      <c r="IP136" s="158" t="s">
        <v>128</v>
      </c>
      <c r="IQ136" s="158" t="s">
        <v>128</v>
      </c>
      <c r="IR136" s="158" t="s">
        <v>128</v>
      </c>
      <c r="IS136" s="158" t="s">
        <v>128</v>
      </c>
      <c r="IT136" s="158" t="s">
        <v>128</v>
      </c>
      <c r="IU136" s="158" t="s">
        <v>128</v>
      </c>
      <c r="IV136" s="158" t="s">
        <v>128</v>
      </c>
      <c r="IW136" s="158" t="s">
        <v>128</v>
      </c>
      <c r="IX136" s="158" t="s">
        <v>128</v>
      </c>
      <c r="IY136" s="158" t="s">
        <v>128</v>
      </c>
      <c r="IZ136" s="158" t="s">
        <v>128</v>
      </c>
      <c r="JA136" s="158" t="s">
        <v>128</v>
      </c>
      <c r="JB136" s="158" t="s">
        <v>128</v>
      </c>
      <c r="JC136" s="158" t="s">
        <v>128</v>
      </c>
      <c r="JD136" s="158" t="s">
        <v>128</v>
      </c>
      <c r="JE136" s="158" t="s">
        <v>128</v>
      </c>
      <c r="JF136" s="158" t="s">
        <v>128</v>
      </c>
      <c r="JG136" s="158" t="s">
        <v>128</v>
      </c>
      <c r="JH136" s="158" t="s">
        <v>128</v>
      </c>
      <c r="JI136" s="158" t="s">
        <v>128</v>
      </c>
      <c r="JJ136" s="158" t="s">
        <v>128</v>
      </c>
      <c r="JK136" s="158" t="s">
        <v>128</v>
      </c>
      <c r="JL136" s="158" t="s">
        <v>128</v>
      </c>
      <c r="JM136" s="158" t="s">
        <v>128</v>
      </c>
      <c r="JN136" s="158" t="s">
        <v>128</v>
      </c>
      <c r="JO136" s="158" t="s">
        <v>128</v>
      </c>
      <c r="JP136" s="158" t="s">
        <v>128</v>
      </c>
      <c r="JQ136" s="158" t="s">
        <v>128</v>
      </c>
      <c r="JR136" s="158" t="s">
        <v>128</v>
      </c>
      <c r="JS136" s="158" t="s">
        <v>128</v>
      </c>
      <c r="JT136" s="158" t="s">
        <v>128</v>
      </c>
      <c r="JU136" s="158" t="s">
        <v>128</v>
      </c>
      <c r="JV136" s="158" t="s">
        <v>128</v>
      </c>
      <c r="JW136" s="158" t="s">
        <v>128</v>
      </c>
      <c r="JX136" s="158" t="s">
        <v>128</v>
      </c>
      <c r="JY136" s="158" t="s">
        <v>128</v>
      </c>
      <c r="JZ136" s="158" t="s">
        <v>128</v>
      </c>
      <c r="KA136" s="158" t="s">
        <v>128</v>
      </c>
      <c r="KB136" s="158" t="s">
        <v>128</v>
      </c>
      <c r="KC136" s="158" t="s">
        <v>128</v>
      </c>
      <c r="KD136" s="158" t="s">
        <v>128</v>
      </c>
      <c r="KE136" s="158" t="s">
        <v>128</v>
      </c>
      <c r="KF136" s="158" t="s">
        <v>128</v>
      </c>
      <c r="KG136" s="158" t="s">
        <v>128</v>
      </c>
      <c r="KH136" s="158" t="s">
        <v>128</v>
      </c>
      <c r="KI136" s="158" t="s">
        <v>128</v>
      </c>
      <c r="KJ136" s="158" t="s">
        <v>128</v>
      </c>
      <c r="KK136" s="158" t="s">
        <v>128</v>
      </c>
      <c r="KL136" s="158" t="s">
        <v>128</v>
      </c>
      <c r="KM136" s="158" t="s">
        <v>128</v>
      </c>
      <c r="KN136" s="158" t="s">
        <v>128</v>
      </c>
      <c r="KO136" s="158" t="s">
        <v>128</v>
      </c>
      <c r="KP136" s="158" t="s">
        <v>128</v>
      </c>
      <c r="KQ136" s="158" t="s">
        <v>128</v>
      </c>
      <c r="KR136" s="158" t="s">
        <v>128</v>
      </c>
      <c r="KS136" s="158" t="s">
        <v>128</v>
      </c>
      <c r="KT136" s="158" t="s">
        <v>128</v>
      </c>
      <c r="KU136" s="158" t="s">
        <v>128</v>
      </c>
      <c r="KV136" s="158" t="s">
        <v>128</v>
      </c>
      <c r="KW136" s="158" t="s">
        <v>128</v>
      </c>
      <c r="KX136" s="158" t="s">
        <v>128</v>
      </c>
      <c r="KY136" s="158" t="s">
        <v>128</v>
      </c>
      <c r="KZ136" s="158" t="s">
        <v>128</v>
      </c>
      <c r="LA136" s="158" t="s">
        <v>128</v>
      </c>
      <c r="LB136" s="158" t="s">
        <v>128</v>
      </c>
      <c r="LC136" s="158" t="s">
        <v>128</v>
      </c>
      <c r="LD136" s="158" t="s">
        <v>128</v>
      </c>
      <c r="LE136" s="158" t="s">
        <v>128</v>
      </c>
      <c r="LF136" s="158" t="s">
        <v>128</v>
      </c>
      <c r="LG136" s="158" t="s">
        <v>128</v>
      </c>
      <c r="LH136" s="158" t="s">
        <v>128</v>
      </c>
      <c r="LI136" s="158" t="s">
        <v>128</v>
      </c>
      <c r="LJ136" s="158" t="s">
        <v>128</v>
      </c>
      <c r="LK136" s="158" t="s">
        <v>128</v>
      </c>
      <c r="LL136" s="158" t="s">
        <v>128</v>
      </c>
      <c r="LM136" s="158" t="s">
        <v>128</v>
      </c>
      <c r="LN136" s="158" t="s">
        <v>128</v>
      </c>
      <c r="LO136" s="158" t="s">
        <v>128</v>
      </c>
      <c r="LP136" s="158" t="s">
        <v>128</v>
      </c>
      <c r="LQ136" s="158" t="s">
        <v>128</v>
      </c>
      <c r="LR136" s="158" t="s">
        <v>128</v>
      </c>
      <c r="LS136" s="158" t="s">
        <v>128</v>
      </c>
      <c r="LT136" s="158" t="s">
        <v>128</v>
      </c>
      <c r="LU136" s="158" t="s">
        <v>128</v>
      </c>
      <c r="LV136" s="158" t="s">
        <v>128</v>
      </c>
      <c r="LW136" s="158" t="s">
        <v>128</v>
      </c>
      <c r="LX136" s="158" t="s">
        <v>128</v>
      </c>
      <c r="LY136" s="158" t="s">
        <v>128</v>
      </c>
      <c r="LZ136" s="158" t="s">
        <v>128</v>
      </c>
      <c r="MA136" s="158" t="s">
        <v>128</v>
      </c>
      <c r="MB136" s="158" t="s">
        <v>128</v>
      </c>
      <c r="MC136" s="158" t="s">
        <v>128</v>
      </c>
      <c r="MD136" s="158" t="s">
        <v>128</v>
      </c>
      <c r="ME136" s="158" t="s">
        <v>128</v>
      </c>
      <c r="MF136" s="158" t="s">
        <v>128</v>
      </c>
      <c r="MG136" s="158" t="s">
        <v>128</v>
      </c>
      <c r="MH136" s="158" t="s">
        <v>128</v>
      </c>
      <c r="MI136" s="158" t="s">
        <v>128</v>
      </c>
      <c r="MJ136" s="158" t="s">
        <v>128</v>
      </c>
      <c r="MK136" s="158" t="s">
        <v>128</v>
      </c>
      <c r="ML136" s="158" t="s">
        <v>128</v>
      </c>
      <c r="MM136" s="158" t="s">
        <v>128</v>
      </c>
      <c r="MN136" s="158" t="s">
        <v>128</v>
      </c>
      <c r="MO136" s="158" t="s">
        <v>128</v>
      </c>
      <c r="MP136" s="158" t="s">
        <v>128</v>
      </c>
      <c r="MQ136" s="158" t="s">
        <v>128</v>
      </c>
      <c r="MR136" s="158" t="s">
        <v>128</v>
      </c>
      <c r="MS136" s="158" t="s">
        <v>128</v>
      </c>
      <c r="MT136" s="158" t="s">
        <v>128</v>
      </c>
      <c r="MU136" s="158" t="s">
        <v>128</v>
      </c>
      <c r="MV136" s="158" t="s">
        <v>128</v>
      </c>
      <c r="MW136" s="158" t="s">
        <v>128</v>
      </c>
      <c r="MX136" s="158" t="s">
        <v>128</v>
      </c>
      <c r="MY136" s="158" t="s">
        <v>128</v>
      </c>
      <c r="MZ136" s="158" t="s">
        <v>128</v>
      </c>
      <c r="NA136" s="158" t="s">
        <v>128</v>
      </c>
      <c r="NB136" s="158" t="s">
        <v>128</v>
      </c>
      <c r="NC136" s="158" t="s">
        <v>128</v>
      </c>
      <c r="ND136" s="158" t="s">
        <v>128</v>
      </c>
      <c r="NE136" s="158" t="s">
        <v>128</v>
      </c>
      <c r="NF136" s="158" t="s">
        <v>128</v>
      </c>
      <c r="NG136" s="158" t="s">
        <v>128</v>
      </c>
      <c r="NH136" s="158" t="s">
        <v>128</v>
      </c>
      <c r="NI136" s="158" t="s">
        <v>128</v>
      </c>
      <c r="NJ136" s="158" t="s">
        <v>128</v>
      </c>
      <c r="NK136" s="158" t="s">
        <v>128</v>
      </c>
      <c r="NL136" s="158" t="s">
        <v>128</v>
      </c>
      <c r="NM136" s="158" t="s">
        <v>128</v>
      </c>
      <c r="NN136" s="158" t="s">
        <v>128</v>
      </c>
      <c r="NO136" s="158" t="s">
        <v>128</v>
      </c>
      <c r="NP136" s="158" t="s">
        <v>128</v>
      </c>
      <c r="NQ136" s="158" t="s">
        <v>128</v>
      </c>
      <c r="NR136" s="158" t="s">
        <v>128</v>
      </c>
      <c r="NS136" s="158" t="s">
        <v>128</v>
      </c>
      <c r="NT136" s="158" t="s">
        <v>128</v>
      </c>
      <c r="NU136" s="158" t="s">
        <v>128</v>
      </c>
      <c r="NV136" s="158" t="s">
        <v>128</v>
      </c>
      <c r="NW136" s="158" t="s">
        <v>128</v>
      </c>
      <c r="NX136" s="158" t="s">
        <v>128</v>
      </c>
      <c r="NY136" s="158" t="s">
        <v>128</v>
      </c>
      <c r="NZ136" s="158" t="s">
        <v>128</v>
      </c>
      <c r="OA136" s="158" t="s">
        <v>128</v>
      </c>
      <c r="OB136" s="158" t="s">
        <v>128</v>
      </c>
      <c r="OC136" s="158" t="s">
        <v>128</v>
      </c>
      <c r="OD136" s="158" t="s">
        <v>128</v>
      </c>
      <c r="OE136" s="170" t="s">
        <v>128</v>
      </c>
      <c r="OF136" s="181"/>
      <c r="OG136" s="113" t="str">
        <f t="shared" si="893"/>
        <v/>
      </c>
      <c r="OH136" s="66" t="str">
        <f t="shared" si="894"/>
        <v/>
      </c>
      <c r="OI136" s="66" t="str">
        <f t="shared" si="895"/>
        <v/>
      </c>
      <c r="OJ136" s="66" t="str">
        <f t="shared" si="896"/>
        <v/>
      </c>
      <c r="OK136" s="66" t="str">
        <f t="shared" si="897"/>
        <v/>
      </c>
      <c r="OL136" s="66" t="str">
        <f t="shared" si="898"/>
        <v/>
      </c>
      <c r="OM136" s="66" t="str">
        <f t="shared" si="899"/>
        <v/>
      </c>
      <c r="ON136" s="66" t="str">
        <f t="shared" si="900"/>
        <v/>
      </c>
      <c r="OO136" s="66" t="str">
        <f t="shared" si="901"/>
        <v/>
      </c>
      <c r="OP136" s="66" t="str">
        <f t="shared" si="902"/>
        <v/>
      </c>
      <c r="OQ136" s="66" t="str">
        <f t="shared" si="903"/>
        <v/>
      </c>
      <c r="OR136" s="66" t="str">
        <f t="shared" si="904"/>
        <v/>
      </c>
      <c r="OS136" s="66" t="str">
        <f t="shared" si="905"/>
        <v/>
      </c>
      <c r="OT136" s="66" t="str">
        <f t="shared" si="906"/>
        <v/>
      </c>
      <c r="OU136" s="66" t="str">
        <f t="shared" si="907"/>
        <v/>
      </c>
      <c r="OV136" s="66" t="str">
        <f t="shared" si="908"/>
        <v/>
      </c>
      <c r="OW136" s="66" t="str">
        <f t="shared" si="909"/>
        <v/>
      </c>
      <c r="OX136" s="66" t="str">
        <f t="shared" si="910"/>
        <v/>
      </c>
      <c r="OY136" s="126">
        <f t="shared" si="911"/>
        <v>7.0889088586076968E-2</v>
      </c>
      <c r="OZ136" s="66" t="str">
        <f t="shared" si="912"/>
        <v>kg/GJ delivered</v>
      </c>
      <c r="PA136" s="160">
        <f t="shared" si="913"/>
        <v>4.7259392390717973E-3</v>
      </c>
      <c r="PB136" s="66" t="str">
        <f t="shared" si="914"/>
        <v>kg/GJ delivered</v>
      </c>
      <c r="PC136" s="160">
        <f t="shared" si="915"/>
        <v>1.1814848097679494E-4</v>
      </c>
      <c r="PD136" s="66" t="str">
        <f t="shared" si="916"/>
        <v>kg/GJ delivered</v>
      </c>
      <c r="PE136" s="66" t="str">
        <f t="shared" si="917"/>
        <v/>
      </c>
      <c r="PF136" s="66" t="str">
        <f t="shared" si="918"/>
        <v/>
      </c>
      <c r="PG136" s="66" t="str">
        <f t="shared" si="919"/>
        <v/>
      </c>
      <c r="PH136" s="66" t="str">
        <f t="shared" si="920"/>
        <v/>
      </c>
      <c r="PI136" s="66" t="str">
        <f t="shared" si="921"/>
        <v/>
      </c>
      <c r="PJ136" s="66" t="str">
        <f t="shared" si="922"/>
        <v/>
      </c>
      <c r="PK136" s="66" t="str">
        <f t="shared" si="923"/>
        <v/>
      </c>
      <c r="PL136" s="66" t="str">
        <f t="shared" si="924"/>
        <v/>
      </c>
      <c r="PM136" s="66" t="str">
        <f t="shared" si="925"/>
        <v/>
      </c>
      <c r="PN136" s="66" t="str">
        <f t="shared" si="926"/>
        <v/>
      </c>
      <c r="PO136" s="66" t="str">
        <f t="shared" si="927"/>
        <v/>
      </c>
      <c r="PP136" s="66" t="str">
        <f t="shared" si="928"/>
        <v/>
      </c>
      <c r="PQ136" s="66" t="str">
        <f t="shared" si="929"/>
        <v/>
      </c>
      <c r="PR136" s="66" t="str">
        <f t="shared" si="930"/>
        <v/>
      </c>
      <c r="PS136" s="66" t="str">
        <f t="shared" si="931"/>
        <v/>
      </c>
      <c r="PT136" s="66" t="str">
        <f t="shared" si="932"/>
        <v/>
      </c>
      <c r="PU136" s="66" t="str">
        <f t="shared" si="933"/>
        <v/>
      </c>
      <c r="PV136" s="66" t="str">
        <f t="shared" si="934"/>
        <v/>
      </c>
      <c r="PW136" s="66" t="str">
        <f t="shared" si="935"/>
        <v/>
      </c>
      <c r="PX136" s="66" t="str">
        <f t="shared" si="936"/>
        <v/>
      </c>
      <c r="PY136" s="66" t="str">
        <f t="shared" si="937"/>
        <v/>
      </c>
      <c r="PZ136" s="66" t="str">
        <f t="shared" si="938"/>
        <v/>
      </c>
      <c r="QA136" s="66" t="str">
        <f t="shared" si="939"/>
        <v/>
      </c>
      <c r="QB136" s="66" t="str">
        <f t="shared" si="940"/>
        <v/>
      </c>
      <c r="QC136" s="66" t="str">
        <f t="shared" si="941"/>
        <v/>
      </c>
      <c r="QD136" s="66" t="str">
        <f t="shared" si="942"/>
        <v/>
      </c>
      <c r="QE136" s="66" t="str">
        <f t="shared" si="943"/>
        <v/>
      </c>
      <c r="QF136" s="66" t="str">
        <f t="shared" si="944"/>
        <v/>
      </c>
      <c r="QG136" s="66" t="str">
        <f t="shared" si="945"/>
        <v/>
      </c>
      <c r="QH136" s="66" t="str">
        <f t="shared" si="946"/>
        <v/>
      </c>
      <c r="QI136" s="66" t="str">
        <f t="shared" si="947"/>
        <v/>
      </c>
      <c r="QJ136" s="66" t="str">
        <f t="shared" si="948"/>
        <v/>
      </c>
      <c r="QK136" s="66" t="str">
        <f t="shared" si="949"/>
        <v/>
      </c>
      <c r="QL136" s="66" t="str">
        <f t="shared" si="950"/>
        <v/>
      </c>
      <c r="QM136" s="66" t="str">
        <f t="shared" si="951"/>
        <v/>
      </c>
      <c r="QN136" s="66" t="str">
        <f t="shared" si="952"/>
        <v/>
      </c>
      <c r="QO136" s="66" t="str">
        <f t="shared" si="953"/>
        <v/>
      </c>
      <c r="QP136" s="66" t="str">
        <f t="shared" si="954"/>
        <v/>
      </c>
      <c r="QQ136" s="66" t="str">
        <f t="shared" si="955"/>
        <v/>
      </c>
      <c r="QR136" s="66" t="str">
        <f t="shared" si="956"/>
        <v/>
      </c>
      <c r="QS136" s="66" t="str">
        <f t="shared" si="957"/>
        <v/>
      </c>
      <c r="QT136" s="66" t="str">
        <f t="shared" si="958"/>
        <v/>
      </c>
      <c r="QU136" s="66" t="str">
        <f t="shared" si="959"/>
        <v/>
      </c>
      <c r="QV136" s="66" t="str">
        <f t="shared" si="960"/>
        <v/>
      </c>
      <c r="QW136" s="66" t="str">
        <f t="shared" si="961"/>
        <v/>
      </c>
      <c r="QX136" s="66" t="str">
        <f t="shared" si="962"/>
        <v/>
      </c>
      <c r="QY136" s="66" t="str">
        <f t="shared" si="963"/>
        <v/>
      </c>
      <c r="QZ136" s="66" t="str">
        <f t="shared" si="964"/>
        <v/>
      </c>
      <c r="RA136" s="66" t="str">
        <f t="shared" si="965"/>
        <v/>
      </c>
      <c r="RB136" s="66" t="str">
        <f t="shared" si="966"/>
        <v/>
      </c>
      <c r="RC136" s="66" t="str">
        <f t="shared" si="967"/>
        <v/>
      </c>
      <c r="RD136" s="66" t="str">
        <f t="shared" si="968"/>
        <v/>
      </c>
      <c r="RE136" s="66" t="str">
        <f t="shared" si="969"/>
        <v/>
      </c>
      <c r="RF136" s="66" t="str">
        <f t="shared" si="970"/>
        <v/>
      </c>
      <c r="RG136" s="66" t="str">
        <f t="shared" si="971"/>
        <v/>
      </c>
      <c r="RH136" s="66" t="str">
        <f t="shared" si="972"/>
        <v/>
      </c>
      <c r="RI136" s="66" t="str">
        <f t="shared" si="973"/>
        <v/>
      </c>
      <c r="RJ136" s="66" t="str">
        <f t="shared" si="974"/>
        <v/>
      </c>
      <c r="RK136" s="66" t="str">
        <f t="shared" si="975"/>
        <v/>
      </c>
      <c r="RL136" s="66" t="str">
        <f t="shared" si="976"/>
        <v/>
      </c>
      <c r="RM136" s="66" t="str">
        <f t="shared" si="977"/>
        <v/>
      </c>
      <c r="RN136" s="66" t="str">
        <f t="shared" si="978"/>
        <v/>
      </c>
      <c r="RO136" s="66" t="str">
        <f t="shared" si="979"/>
        <v/>
      </c>
      <c r="RP136" s="66" t="str">
        <f t="shared" si="980"/>
        <v/>
      </c>
      <c r="RQ136" s="66" t="str">
        <f t="shared" si="981"/>
        <v/>
      </c>
      <c r="RR136" s="66" t="str">
        <f t="shared" si="982"/>
        <v/>
      </c>
      <c r="RS136" s="66" t="str">
        <f t="shared" si="983"/>
        <v/>
      </c>
      <c r="RT136" s="66" t="str">
        <f t="shared" si="984"/>
        <v/>
      </c>
      <c r="RU136" s="66" t="str">
        <f t="shared" si="985"/>
        <v/>
      </c>
      <c r="RV136" s="66" t="str">
        <f t="shared" si="986"/>
        <v/>
      </c>
      <c r="RW136" s="66" t="str">
        <f t="shared" si="987"/>
        <v/>
      </c>
      <c r="RX136" s="66" t="str">
        <f t="shared" si="988"/>
        <v/>
      </c>
      <c r="RY136" s="66" t="str">
        <f t="shared" si="989"/>
        <v/>
      </c>
      <c r="RZ136" s="66" t="str">
        <f t="shared" si="990"/>
        <v/>
      </c>
      <c r="SA136" s="66" t="str">
        <f t="shared" si="991"/>
        <v/>
      </c>
      <c r="SB136" s="66" t="str">
        <f t="shared" si="992"/>
        <v/>
      </c>
      <c r="SC136" s="66" t="str">
        <f t="shared" si="993"/>
        <v/>
      </c>
      <c r="SD136" s="66" t="str">
        <f t="shared" si="994"/>
        <v/>
      </c>
      <c r="SE136" s="66" t="str">
        <f t="shared" si="995"/>
        <v/>
      </c>
      <c r="SF136" s="66" t="str">
        <f t="shared" si="996"/>
        <v/>
      </c>
      <c r="SG136" s="66" t="str">
        <f t="shared" si="997"/>
        <v/>
      </c>
      <c r="SH136" s="66" t="str">
        <f t="shared" si="998"/>
        <v/>
      </c>
      <c r="SI136" s="66" t="str">
        <f t="shared" si="999"/>
        <v/>
      </c>
      <c r="SJ136" s="66" t="str">
        <f t="shared" si="1000"/>
        <v/>
      </c>
      <c r="SK136" s="66" t="str">
        <f t="shared" si="1001"/>
        <v/>
      </c>
      <c r="SL136" s="66" t="str">
        <f t="shared" si="1002"/>
        <v/>
      </c>
      <c r="SM136" s="66" t="str">
        <f t="shared" si="1003"/>
        <v/>
      </c>
      <c r="SN136" s="66" t="str">
        <f t="shared" si="1004"/>
        <v/>
      </c>
      <c r="SO136" s="66" t="str">
        <f t="shared" si="1005"/>
        <v/>
      </c>
      <c r="SP136" s="66" t="str">
        <f t="shared" si="1006"/>
        <v/>
      </c>
      <c r="SQ136" s="66" t="str">
        <f t="shared" si="1007"/>
        <v/>
      </c>
      <c r="SR136" s="66" t="str">
        <f t="shared" si="1008"/>
        <v/>
      </c>
      <c r="SS136" s="66" t="str">
        <f t="shared" si="1009"/>
        <v/>
      </c>
      <c r="ST136" s="66" t="str">
        <f t="shared" si="1010"/>
        <v/>
      </c>
      <c r="SU136" s="66" t="str">
        <f t="shared" si="1011"/>
        <v/>
      </c>
      <c r="SV136" s="66" t="str">
        <f t="shared" si="1012"/>
        <v/>
      </c>
      <c r="SW136" s="66" t="str">
        <f t="shared" si="1013"/>
        <v/>
      </c>
      <c r="SX136" s="66" t="str">
        <f t="shared" si="1014"/>
        <v/>
      </c>
      <c r="SY136" s="66" t="str">
        <f t="shared" si="1015"/>
        <v/>
      </c>
      <c r="SZ136" s="66" t="str">
        <f t="shared" si="1016"/>
        <v/>
      </c>
      <c r="TA136" s="66" t="str">
        <f t="shared" si="1017"/>
        <v/>
      </c>
      <c r="TB136" s="66" t="str">
        <f t="shared" si="1018"/>
        <v/>
      </c>
      <c r="TC136" s="66" t="str">
        <f t="shared" si="1019"/>
        <v/>
      </c>
      <c r="TD136" s="66" t="str">
        <f t="shared" si="1020"/>
        <v/>
      </c>
      <c r="TE136" s="66" t="str">
        <f t="shared" si="1021"/>
        <v/>
      </c>
      <c r="TF136" s="66" t="str">
        <f t="shared" si="1022"/>
        <v/>
      </c>
      <c r="TG136" s="66" t="str">
        <f t="shared" si="1023"/>
        <v/>
      </c>
      <c r="TH136" s="66" t="str">
        <f t="shared" si="1024"/>
        <v/>
      </c>
      <c r="TI136" s="66" t="str">
        <f t="shared" si="1025"/>
        <v/>
      </c>
      <c r="TJ136" s="66" t="str">
        <f t="shared" si="1026"/>
        <v/>
      </c>
      <c r="TK136" s="66" t="str">
        <f t="shared" si="1027"/>
        <v/>
      </c>
      <c r="TL136" s="66" t="str">
        <f t="shared" si="1028"/>
        <v/>
      </c>
      <c r="TM136" s="66" t="str">
        <f t="shared" si="1029"/>
        <v/>
      </c>
      <c r="TN136" s="66" t="str">
        <f t="shared" si="1030"/>
        <v/>
      </c>
      <c r="TO136" s="66" t="str">
        <f t="shared" si="1031"/>
        <v/>
      </c>
      <c r="TP136" s="66" t="str">
        <f t="shared" si="1032"/>
        <v/>
      </c>
      <c r="TQ136" s="66" t="str">
        <f t="shared" si="1033"/>
        <v/>
      </c>
      <c r="TR136" s="66" t="str">
        <f t="shared" si="1034"/>
        <v/>
      </c>
      <c r="TS136" s="66" t="str">
        <f t="shared" si="1035"/>
        <v/>
      </c>
      <c r="TT136" s="66" t="str">
        <f t="shared" si="1036"/>
        <v/>
      </c>
      <c r="TU136" s="66" t="str">
        <f t="shared" si="1037"/>
        <v/>
      </c>
      <c r="TV136" s="66" t="str">
        <f t="shared" si="1038"/>
        <v/>
      </c>
      <c r="TW136" s="66" t="str">
        <f t="shared" si="1039"/>
        <v/>
      </c>
      <c r="TX136" s="66" t="str">
        <f t="shared" si="1040"/>
        <v/>
      </c>
      <c r="TY136" s="66" t="str">
        <f t="shared" si="1041"/>
        <v/>
      </c>
      <c r="TZ136" s="66" t="str">
        <f t="shared" si="1042"/>
        <v/>
      </c>
      <c r="UA136" s="66" t="str">
        <f t="shared" si="1043"/>
        <v/>
      </c>
      <c r="UB136" s="66" t="str">
        <f t="shared" si="1044"/>
        <v/>
      </c>
      <c r="UC136" s="66" t="str">
        <f t="shared" si="1045"/>
        <v/>
      </c>
      <c r="UD136" s="66" t="str">
        <f t="shared" si="1046"/>
        <v/>
      </c>
      <c r="UE136" s="66" t="str">
        <f t="shared" si="1047"/>
        <v/>
      </c>
      <c r="UF136" s="66" t="str">
        <f t="shared" si="1048"/>
        <v/>
      </c>
      <c r="UG136" s="66" t="str">
        <f t="shared" si="1049"/>
        <v/>
      </c>
      <c r="UH136" s="66" t="str">
        <f t="shared" si="1050"/>
        <v/>
      </c>
      <c r="UI136" s="66" t="str">
        <f t="shared" si="1051"/>
        <v/>
      </c>
      <c r="UJ136" s="66" t="str">
        <f t="shared" si="1052"/>
        <v/>
      </c>
      <c r="UK136" s="66" t="str">
        <f t="shared" si="1053"/>
        <v/>
      </c>
      <c r="UL136" s="66" t="str">
        <f t="shared" si="1054"/>
        <v/>
      </c>
      <c r="UM136" s="66" t="str">
        <f t="shared" si="1055"/>
        <v/>
      </c>
      <c r="UN136" s="66" t="str">
        <f t="shared" si="1056"/>
        <v/>
      </c>
      <c r="UO136" s="66" t="str">
        <f t="shared" si="1057"/>
        <v/>
      </c>
      <c r="UP136" s="66" t="str">
        <f t="shared" si="1058"/>
        <v/>
      </c>
      <c r="UQ136" s="66" t="str">
        <f t="shared" si="1059"/>
        <v/>
      </c>
      <c r="UR136" s="66" t="str">
        <f t="shared" si="1060"/>
        <v/>
      </c>
      <c r="US136" s="66" t="str">
        <f t="shared" si="1061"/>
        <v/>
      </c>
      <c r="UT136" s="66" t="str">
        <f t="shared" si="1062"/>
        <v/>
      </c>
      <c r="UU136" s="66" t="str">
        <f t="shared" si="1063"/>
        <v/>
      </c>
      <c r="UV136" s="66" t="str">
        <f t="shared" si="1064"/>
        <v/>
      </c>
      <c r="UW136" s="66" t="str">
        <f t="shared" si="1065"/>
        <v/>
      </c>
      <c r="UX136" s="66" t="str">
        <f t="shared" si="1066"/>
        <v/>
      </c>
      <c r="UY136" s="66" t="str">
        <f t="shared" si="1067"/>
        <v/>
      </c>
      <c r="UZ136" s="66" t="str">
        <f t="shared" si="1068"/>
        <v/>
      </c>
      <c r="VA136" s="66" t="str">
        <f t="shared" si="1069"/>
        <v/>
      </c>
      <c r="VB136" s="66" t="str">
        <f t="shared" si="1070"/>
        <v/>
      </c>
      <c r="VC136" s="66" t="str">
        <f t="shared" si="1071"/>
        <v/>
      </c>
      <c r="VD136" s="66" t="str">
        <f t="shared" si="1072"/>
        <v/>
      </c>
      <c r="VE136" s="66" t="str">
        <f t="shared" si="1073"/>
        <v/>
      </c>
      <c r="VF136" s="66" t="str">
        <f t="shared" si="1074"/>
        <v/>
      </c>
      <c r="VG136" s="66" t="str">
        <f t="shared" si="1075"/>
        <v/>
      </c>
      <c r="VH136" s="66" t="str">
        <f t="shared" si="1076"/>
        <v/>
      </c>
      <c r="VI136" s="66" t="str">
        <f t="shared" si="1077"/>
        <v/>
      </c>
      <c r="VJ136" s="66" t="str">
        <f t="shared" si="1078"/>
        <v/>
      </c>
      <c r="VK136" s="66" t="str">
        <f t="shared" si="1079"/>
        <v/>
      </c>
      <c r="VL136" s="66" t="str">
        <f t="shared" si="1080"/>
        <v/>
      </c>
      <c r="VM136" s="66" t="str">
        <f t="shared" si="1081"/>
        <v/>
      </c>
      <c r="VN136" s="66" t="str">
        <f t="shared" si="1082"/>
        <v/>
      </c>
      <c r="VO136" s="66" t="str">
        <f t="shared" si="1083"/>
        <v/>
      </c>
      <c r="VP136" s="66" t="str">
        <f t="shared" si="1084"/>
        <v/>
      </c>
      <c r="VQ136" s="66" t="str">
        <f t="shared" si="1085"/>
        <v/>
      </c>
      <c r="VR136" s="66" t="str">
        <f t="shared" si="1086"/>
        <v/>
      </c>
      <c r="VS136" s="66" t="str">
        <f t="shared" si="1087"/>
        <v/>
      </c>
      <c r="VT136" s="66" t="str">
        <f t="shared" si="1088"/>
        <v/>
      </c>
      <c r="VU136" s="66" t="str">
        <f t="shared" si="1089"/>
        <v/>
      </c>
      <c r="VV136" s="66" t="str">
        <f t="shared" si="1090"/>
        <v/>
      </c>
      <c r="VW136" s="66" t="str">
        <f t="shared" si="1091"/>
        <v/>
      </c>
      <c r="VX136" s="66" t="str">
        <f t="shared" si="1092"/>
        <v/>
      </c>
      <c r="VY136" s="66" t="str">
        <f t="shared" si="1093"/>
        <v/>
      </c>
      <c r="VZ136" s="66" t="str">
        <f t="shared" si="1094"/>
        <v/>
      </c>
      <c r="WA136" s="66" t="str">
        <f t="shared" si="1095"/>
        <v/>
      </c>
      <c r="WB136" s="66" t="str">
        <f t="shared" si="1096"/>
        <v/>
      </c>
      <c r="WC136" s="66" t="str">
        <f t="shared" si="1097"/>
        <v/>
      </c>
      <c r="WD136" s="66" t="str">
        <f t="shared" si="1098"/>
        <v/>
      </c>
      <c r="WE136" s="66" t="str">
        <f t="shared" si="1099"/>
        <v/>
      </c>
      <c r="WF136" s="66" t="str">
        <f t="shared" si="1100"/>
        <v/>
      </c>
      <c r="WG136" s="66" t="str">
        <f t="shared" si="1101"/>
        <v/>
      </c>
      <c r="WH136" s="66" t="str">
        <f t="shared" si="1102"/>
        <v/>
      </c>
      <c r="WI136" s="66" t="str">
        <f t="shared" si="1103"/>
        <v/>
      </c>
      <c r="WJ136" s="66" t="str">
        <f t="shared" si="1104"/>
        <v/>
      </c>
      <c r="WK136" s="66" t="str">
        <f t="shared" si="1105"/>
        <v/>
      </c>
      <c r="WL136" s="66" t="str">
        <f t="shared" si="1106"/>
        <v/>
      </c>
      <c r="WM136" s="66" t="str">
        <f t="shared" si="1107"/>
        <v/>
      </c>
      <c r="WN136" s="66" t="str">
        <f t="shared" si="1108"/>
        <v/>
      </c>
      <c r="WO136" s="66" t="str">
        <f t="shared" si="1109"/>
        <v/>
      </c>
      <c r="WP136" s="66" t="str">
        <f t="shared" si="1110"/>
        <v/>
      </c>
      <c r="WQ136" s="66" t="str">
        <f t="shared" si="1111"/>
        <v/>
      </c>
      <c r="WR136" s="66" t="str">
        <f t="shared" si="1112"/>
        <v/>
      </c>
      <c r="WS136" s="160">
        <f t="shared" si="1113"/>
        <v>3.5444544293038481E-4</v>
      </c>
      <c r="WT136" s="66" t="str">
        <f t="shared" si="1114"/>
        <v>kg/GJ delivered</v>
      </c>
      <c r="WU136" s="66" t="str">
        <f t="shared" si="1115"/>
        <v/>
      </c>
      <c r="WV136" s="66" t="str">
        <f t="shared" si="1116"/>
        <v/>
      </c>
      <c r="WW136" s="66" t="str">
        <f t="shared" si="1117"/>
        <v/>
      </c>
      <c r="WX136" s="66" t="str">
        <f t="shared" si="1118"/>
        <v/>
      </c>
      <c r="WY136" s="66" t="str">
        <f t="shared" si="1119"/>
        <v/>
      </c>
      <c r="WZ136" s="66" t="str">
        <f t="shared" si="1120"/>
        <v/>
      </c>
      <c r="XA136" s="66" t="str">
        <f t="shared" si="1121"/>
        <v/>
      </c>
      <c r="XB136" s="66" t="str">
        <f t="shared" si="1122"/>
        <v/>
      </c>
      <c r="XC136" s="66" t="str">
        <f t="shared" si="1123"/>
        <v/>
      </c>
      <c r="XD136" s="66" t="str">
        <f t="shared" si="1124"/>
        <v/>
      </c>
      <c r="XE136" s="66" t="str">
        <f t="shared" si="1125"/>
        <v/>
      </c>
      <c r="XF136" s="66" t="str">
        <f t="shared" si="1126"/>
        <v/>
      </c>
      <c r="XG136" s="66" t="str">
        <f t="shared" si="1127"/>
        <v/>
      </c>
      <c r="XH136" s="66" t="str">
        <f t="shared" si="1128"/>
        <v/>
      </c>
      <c r="XI136" s="66" t="str">
        <f t="shared" si="1129"/>
        <v/>
      </c>
      <c r="XJ136" s="66" t="str">
        <f t="shared" si="1130"/>
        <v/>
      </c>
      <c r="XK136" s="66" t="str">
        <f t="shared" si="1131"/>
        <v/>
      </c>
      <c r="XL136" s="66" t="str">
        <f t="shared" si="1132"/>
        <v/>
      </c>
      <c r="XM136" s="66" t="str">
        <f t="shared" si="1133"/>
        <v/>
      </c>
      <c r="XN136" s="66" t="str">
        <f t="shared" si="1134"/>
        <v/>
      </c>
      <c r="XO136" s="66" t="str">
        <f t="shared" si="1135"/>
        <v/>
      </c>
      <c r="XP136" s="66" t="str">
        <f t="shared" si="1136"/>
        <v/>
      </c>
      <c r="XQ136" s="66" t="str">
        <f t="shared" si="1137"/>
        <v/>
      </c>
      <c r="XR136" s="66" t="str">
        <f t="shared" si="1138"/>
        <v/>
      </c>
      <c r="XS136" s="66" t="str">
        <f t="shared" si="1139"/>
        <v/>
      </c>
      <c r="XT136" s="66" t="str">
        <f t="shared" si="1140"/>
        <v/>
      </c>
      <c r="XU136" s="66" t="str">
        <f t="shared" si="1141"/>
        <v/>
      </c>
      <c r="XV136" s="66" t="str">
        <f t="shared" si="1142"/>
        <v/>
      </c>
      <c r="XW136" s="66" t="str">
        <f t="shared" si="1143"/>
        <v/>
      </c>
      <c r="XX136" s="66" t="str">
        <f t="shared" si="1144"/>
        <v/>
      </c>
      <c r="XY136" s="66" t="str">
        <f t="shared" si="1145"/>
        <v/>
      </c>
      <c r="XZ136" s="66" t="str">
        <f t="shared" si="1146"/>
        <v/>
      </c>
      <c r="YA136" s="66" t="str">
        <f t="shared" si="1147"/>
        <v/>
      </c>
      <c r="YB136" s="66" t="str">
        <f t="shared" si="1148"/>
        <v/>
      </c>
      <c r="YC136" s="66" t="str">
        <f t="shared" si="1149"/>
        <v/>
      </c>
      <c r="YD136" s="66" t="str">
        <f t="shared" si="1150"/>
        <v/>
      </c>
      <c r="YE136" s="66" t="str">
        <f t="shared" si="1151"/>
        <v/>
      </c>
      <c r="YF136" s="66" t="str">
        <f t="shared" si="1152"/>
        <v/>
      </c>
      <c r="YG136" s="66" t="str">
        <f t="shared" si="1153"/>
        <v/>
      </c>
      <c r="YH136" s="66" t="str">
        <f t="shared" si="1154"/>
        <v/>
      </c>
      <c r="YI136" s="66" t="str">
        <f t="shared" si="1155"/>
        <v/>
      </c>
      <c r="YJ136" s="66" t="str">
        <f t="shared" si="1156"/>
        <v/>
      </c>
      <c r="YK136" s="66" t="str">
        <f t="shared" si="1157"/>
        <v/>
      </c>
      <c r="YL136" s="66" t="str">
        <f t="shared" si="1158"/>
        <v/>
      </c>
      <c r="YM136" s="66" t="str">
        <f t="shared" si="1159"/>
        <v/>
      </c>
      <c r="YN136" s="66" t="str">
        <f t="shared" si="1160"/>
        <v/>
      </c>
      <c r="YO136" s="66" t="str">
        <f t="shared" si="1161"/>
        <v/>
      </c>
      <c r="YP136" s="66" t="str">
        <f t="shared" si="1162"/>
        <v/>
      </c>
      <c r="YQ136" s="66" t="str">
        <f t="shared" si="1163"/>
        <v/>
      </c>
      <c r="YR136" s="66" t="str">
        <f t="shared" si="1164"/>
        <v/>
      </c>
      <c r="YS136" s="66" t="str">
        <f t="shared" si="1165"/>
        <v/>
      </c>
      <c r="YT136" s="66" t="str">
        <f t="shared" si="1166"/>
        <v/>
      </c>
      <c r="YU136" s="66" t="str">
        <f t="shared" si="1167"/>
        <v/>
      </c>
      <c r="YV136" s="66" t="str">
        <f t="shared" si="1168"/>
        <v/>
      </c>
      <c r="YW136" s="66" t="str">
        <f t="shared" si="1169"/>
        <v/>
      </c>
      <c r="YX136" s="66" t="str">
        <f t="shared" si="1170"/>
        <v/>
      </c>
      <c r="YY136" s="66" t="str">
        <f t="shared" si="1171"/>
        <v/>
      </c>
      <c r="YZ136" s="66" t="str">
        <f t="shared" si="1172"/>
        <v/>
      </c>
      <c r="ZA136" s="66" t="str">
        <f t="shared" si="1173"/>
        <v/>
      </c>
      <c r="ZB136" s="66" t="str">
        <f t="shared" si="1174"/>
        <v/>
      </c>
      <c r="ZC136" s="66" t="str">
        <f t="shared" si="1175"/>
        <v/>
      </c>
      <c r="ZD136" s="66" t="str">
        <f t="shared" si="1176"/>
        <v/>
      </c>
      <c r="ZE136" s="66" t="str">
        <f t="shared" si="1177"/>
        <v/>
      </c>
      <c r="ZF136" s="66" t="str">
        <f t="shared" si="1178"/>
        <v/>
      </c>
      <c r="ZG136" s="66" t="str">
        <f t="shared" si="1179"/>
        <v/>
      </c>
      <c r="ZH136" s="66" t="str">
        <f t="shared" si="1180"/>
        <v/>
      </c>
      <c r="ZI136" s="66" t="str">
        <f t="shared" si="1181"/>
        <v/>
      </c>
      <c r="ZJ136" s="66" t="str">
        <f t="shared" si="1182"/>
        <v/>
      </c>
      <c r="ZK136" s="66" t="str">
        <f t="shared" si="1183"/>
        <v/>
      </c>
      <c r="ZL136" s="66" t="str">
        <f t="shared" si="1184"/>
        <v/>
      </c>
      <c r="ZM136" s="66" t="str">
        <f t="shared" si="1185"/>
        <v/>
      </c>
      <c r="ZN136" s="66" t="str">
        <f t="shared" si="1186"/>
        <v/>
      </c>
      <c r="ZO136" s="66" t="str">
        <f t="shared" si="1187"/>
        <v/>
      </c>
      <c r="ZP136" s="66" t="str">
        <f t="shared" si="1188"/>
        <v/>
      </c>
      <c r="ZQ136" s="66" t="str">
        <f t="shared" si="1189"/>
        <v/>
      </c>
      <c r="ZR136" s="66" t="str">
        <f t="shared" si="1190"/>
        <v/>
      </c>
      <c r="ZS136" s="66" t="str">
        <f t="shared" si="1191"/>
        <v/>
      </c>
      <c r="ZT136" s="66" t="str">
        <f t="shared" si="1192"/>
        <v/>
      </c>
      <c r="ZU136" s="66" t="str">
        <f t="shared" si="1193"/>
        <v/>
      </c>
      <c r="ZV136" s="66" t="str">
        <f t="shared" si="1194"/>
        <v/>
      </c>
      <c r="ZW136" s="66" t="str">
        <f t="shared" si="1195"/>
        <v/>
      </c>
      <c r="ZX136" s="66" t="str">
        <f t="shared" si="1196"/>
        <v/>
      </c>
      <c r="ZY136" s="66" t="str">
        <f t="shared" si="1197"/>
        <v/>
      </c>
      <c r="ZZ136" s="66" t="str">
        <f t="shared" si="1198"/>
        <v/>
      </c>
      <c r="AAA136" s="66" t="str">
        <f t="shared" si="1199"/>
        <v/>
      </c>
      <c r="AAB136" s="66" t="str">
        <f t="shared" si="1200"/>
        <v/>
      </c>
      <c r="AAC136" s="66" t="str">
        <f t="shared" si="1201"/>
        <v/>
      </c>
      <c r="AAD136" s="66" t="str">
        <f t="shared" si="1202"/>
        <v/>
      </c>
      <c r="AAE136" s="66" t="str">
        <f t="shared" si="1203"/>
        <v/>
      </c>
      <c r="AAF136" s="66" t="str">
        <f t="shared" si="1204"/>
        <v/>
      </c>
      <c r="AAG136" s="66" t="str">
        <f t="shared" si="1205"/>
        <v/>
      </c>
      <c r="AAH136" s="66" t="str">
        <f t="shared" si="1206"/>
        <v/>
      </c>
      <c r="AAI136" s="66" t="str">
        <f t="shared" si="1207"/>
        <v/>
      </c>
      <c r="AAJ136" s="66" t="str">
        <f t="shared" si="1208"/>
        <v/>
      </c>
      <c r="AAK136" s="66" t="str">
        <f t="shared" si="1209"/>
        <v/>
      </c>
      <c r="AAL136" s="66" t="str">
        <f t="shared" si="1210"/>
        <v/>
      </c>
      <c r="AAM136" s="66" t="str">
        <f t="shared" si="1211"/>
        <v/>
      </c>
      <c r="AAN136" s="66" t="str">
        <f t="shared" si="1212"/>
        <v/>
      </c>
      <c r="AAO136" s="66" t="str">
        <f t="shared" si="1213"/>
        <v/>
      </c>
      <c r="AAP136" s="66" t="str">
        <f t="shared" si="1214"/>
        <v/>
      </c>
      <c r="AAQ136" s="66" t="str">
        <f t="shared" si="1215"/>
        <v/>
      </c>
      <c r="AAR136" s="66" t="str">
        <f t="shared" si="1216"/>
        <v/>
      </c>
      <c r="AAS136" s="66" t="str">
        <f t="shared" si="1217"/>
        <v/>
      </c>
      <c r="AAT136" s="66" t="str">
        <f t="shared" si="1218"/>
        <v/>
      </c>
      <c r="AAU136" s="66" t="str">
        <f t="shared" si="1219"/>
        <v/>
      </c>
      <c r="AAV136" s="66" t="str">
        <f t="shared" si="1220"/>
        <v/>
      </c>
      <c r="AAW136" s="66" t="str">
        <f t="shared" si="1221"/>
        <v/>
      </c>
      <c r="AAX136" s="66" t="str">
        <f t="shared" si="1222"/>
        <v/>
      </c>
      <c r="AAY136" s="66" t="str">
        <f t="shared" si="1223"/>
        <v/>
      </c>
      <c r="AAZ136" s="66" t="str">
        <f t="shared" si="1224"/>
        <v/>
      </c>
      <c r="ABA136" s="66" t="str">
        <f t="shared" si="1225"/>
        <v/>
      </c>
      <c r="ABB136" s="66" t="str">
        <f t="shared" si="1226"/>
        <v/>
      </c>
      <c r="ABC136" s="66" t="str">
        <f t="shared" si="1227"/>
        <v/>
      </c>
      <c r="ABD136" s="66" t="str">
        <f t="shared" si="1228"/>
        <v/>
      </c>
      <c r="ABE136" s="66" t="str">
        <f t="shared" si="1229"/>
        <v/>
      </c>
      <c r="ABF136" s="66" t="str">
        <f t="shared" si="1230"/>
        <v/>
      </c>
      <c r="ABG136" s="66" t="str">
        <f t="shared" si="1231"/>
        <v/>
      </c>
      <c r="ABH136" s="66" t="str">
        <f t="shared" si="1232"/>
        <v/>
      </c>
      <c r="ABI136" s="66" t="str">
        <f t="shared" si="1233"/>
        <v/>
      </c>
      <c r="ABJ136" s="66" t="str">
        <f t="shared" si="1234"/>
        <v/>
      </c>
      <c r="ABK136" s="66" t="str">
        <f t="shared" si="1235"/>
        <v/>
      </c>
      <c r="ABL136" s="66" t="str">
        <f t="shared" si="1236"/>
        <v/>
      </c>
      <c r="ABM136" s="66" t="str">
        <f t="shared" si="1237"/>
        <v/>
      </c>
      <c r="ABN136" s="66" t="str">
        <f t="shared" si="1238"/>
        <v/>
      </c>
      <c r="ABO136" s="66" t="str">
        <f t="shared" si="1239"/>
        <v/>
      </c>
      <c r="ABP136" s="66" t="str">
        <f t="shared" si="1240"/>
        <v/>
      </c>
      <c r="ABQ136" s="66" t="str">
        <f t="shared" si="1241"/>
        <v/>
      </c>
      <c r="ABR136" s="66" t="str">
        <f t="shared" si="1242"/>
        <v/>
      </c>
      <c r="ABS136" s="66" t="str">
        <f t="shared" si="1243"/>
        <v/>
      </c>
      <c r="ABT136" s="66" t="str">
        <f t="shared" si="1244"/>
        <v/>
      </c>
      <c r="ABU136" s="66" t="str">
        <f t="shared" si="1245"/>
        <v/>
      </c>
      <c r="ABV136" s="66" t="str">
        <f t="shared" si="1246"/>
        <v/>
      </c>
      <c r="ABW136" s="66" t="str">
        <f t="shared" si="1247"/>
        <v/>
      </c>
      <c r="ABX136" s="66" t="str">
        <f t="shared" si="1248"/>
        <v/>
      </c>
      <c r="ABY136" s="66" t="str">
        <f t="shared" si="1249"/>
        <v/>
      </c>
      <c r="ABZ136" s="66" t="str">
        <f t="shared" si="1250"/>
        <v/>
      </c>
      <c r="ACA136" s="66" t="str">
        <f t="shared" si="1251"/>
        <v/>
      </c>
      <c r="ACB136" s="66" t="str">
        <f t="shared" si="1252"/>
        <v/>
      </c>
      <c r="ACC136" s="66" t="str">
        <f t="shared" si="1253"/>
        <v/>
      </c>
      <c r="ACD136" s="66" t="str">
        <f t="shared" si="1254"/>
        <v/>
      </c>
      <c r="ACE136" s="66" t="str">
        <f t="shared" si="1255"/>
        <v/>
      </c>
      <c r="ACF136" s="66" t="str">
        <f t="shared" si="1256"/>
        <v/>
      </c>
      <c r="ACG136" s="66" t="str">
        <f t="shared" si="1257"/>
        <v/>
      </c>
      <c r="ACH136" s="66" t="str">
        <f t="shared" si="1258"/>
        <v/>
      </c>
      <c r="ACI136" s="66" t="str">
        <f t="shared" si="1259"/>
        <v/>
      </c>
      <c r="ACJ136" s="66" t="str">
        <f t="shared" si="1260"/>
        <v/>
      </c>
      <c r="ACK136" s="66" t="str">
        <f t="shared" si="1261"/>
        <v/>
      </c>
      <c r="ACL136" s="66" t="str">
        <f t="shared" si="1262"/>
        <v/>
      </c>
      <c r="ACM136" s="66" t="str">
        <f t="shared" ref="ACM136:ACN136" si="1271">IF(AND(ACS$3="Unit", ACL136=""), "", IF(AND(ACS$3="Unit", ACL136="-"),"", IF(ACS$3="Unit", "kg/GJ delivered", IF(AND(NY136&lt;&gt;"", NY136&lt;&gt;"-", NX136="-"),"", IF($H136="","", IF(NX136="nd", "",IF(NX136="&lt;n.a.&gt;", "", IF(NY136="#/MJ", "", IF(NY136="kg/GJ delivered",NX136,IF(NY136="g/MJ delivered",NX136,IF(NY136="kg/MJ delivered",NX136*1000,IF(NY136="mg/MJ delivered",NX136/1000,IF(NY136="g/kg",((NX136)*(1/$I136)*(1/$H136)),IF(NY136="mg/kg",((NX136/1000)*(1/$I136)*(1/$H136)),IF(NY136="mg/MJ delivered",NX136/1000,IF(NY136="-","","Error"))))))))))))))))</f>
        <v/>
      </c>
      <c r="ACN136" s="66" t="str">
        <f t="shared" si="1271"/>
        <v/>
      </c>
      <c r="ACO136" s="66" t="str">
        <f t="shared" si="1264"/>
        <v/>
      </c>
      <c r="ACP136" s="66" t="str">
        <f t="shared" si="1265"/>
        <v/>
      </c>
      <c r="ACQ136" s="66" t="str">
        <f t="shared" si="1266"/>
        <v/>
      </c>
      <c r="ACR136" s="66" t="str">
        <f t="shared" si="1267"/>
        <v/>
      </c>
      <c r="ACS136" s="66" t="str">
        <f t="shared" si="1268"/>
        <v/>
      </c>
      <c r="ACT136" s="66" t="str">
        <f t="shared" si="1269"/>
        <v/>
      </c>
    </row>
    <row r="137" spans="2:774" ht="15.75" customHeight="1" x14ac:dyDescent="0.25">
      <c r="B137" s="66">
        <v>168</v>
      </c>
      <c r="C137" s="66" t="s">
        <v>696</v>
      </c>
      <c r="D137" s="66" t="s">
        <v>685</v>
      </c>
      <c r="E137" s="156" t="s">
        <v>688</v>
      </c>
      <c r="F137" s="66" t="s">
        <v>1579</v>
      </c>
      <c r="G137" s="66" t="s">
        <v>492</v>
      </c>
      <c r="H137" s="126">
        <v>0.17244999999999999</v>
      </c>
      <c r="I137" s="130">
        <f>'Heating Values'!$D$24</f>
        <v>14.023</v>
      </c>
      <c r="J137" s="66" t="str">
        <f t="shared" si="890"/>
        <v>Crop Residue, Improved, CN</v>
      </c>
      <c r="K137" s="66" t="s">
        <v>1588</v>
      </c>
      <c r="L137" s="161"/>
      <c r="M137" s="161"/>
      <c r="N137" s="161"/>
      <c r="O137" s="66" t="s">
        <v>692</v>
      </c>
      <c r="P137" s="66" t="str">
        <f t="shared" ref="P137:P189" si="1272">IF(Q137="China", "CN", IF(Q137="India", "IN", "GLO"))</f>
        <v>CN</v>
      </c>
      <c r="Q137" s="66" t="s">
        <v>87</v>
      </c>
      <c r="R137" s="158" t="s">
        <v>128</v>
      </c>
      <c r="S137" s="158" t="s">
        <v>128</v>
      </c>
      <c r="T137" s="158" t="s">
        <v>128</v>
      </c>
      <c r="U137" s="158" t="s">
        <v>128</v>
      </c>
      <c r="V137" s="158" t="s">
        <v>128</v>
      </c>
      <c r="W137" s="158" t="s">
        <v>128</v>
      </c>
      <c r="X137" s="158" t="s">
        <v>128</v>
      </c>
      <c r="Y137" s="158" t="s">
        <v>128</v>
      </c>
      <c r="Z137" s="158" t="s">
        <v>128</v>
      </c>
      <c r="AA137" s="158" t="s">
        <v>128</v>
      </c>
      <c r="AB137" s="158" t="s">
        <v>128</v>
      </c>
      <c r="AC137" s="158" t="s">
        <v>128</v>
      </c>
      <c r="AD137" s="158" t="s">
        <v>128</v>
      </c>
      <c r="AE137" s="158" t="s">
        <v>128</v>
      </c>
      <c r="AF137" s="158" t="s">
        <v>128</v>
      </c>
      <c r="AG137" s="158" t="s">
        <v>128</v>
      </c>
      <c r="AH137" s="158" t="s">
        <v>128</v>
      </c>
      <c r="AI137" s="158" t="s">
        <v>128</v>
      </c>
      <c r="AJ137" s="165">
        <v>9.8000000000000007</v>
      </c>
      <c r="AK137" s="158" t="s">
        <v>523</v>
      </c>
      <c r="AL137" s="165">
        <v>2.6</v>
      </c>
      <c r="AM137" s="158" t="s">
        <v>523</v>
      </c>
      <c r="AN137" s="163">
        <v>0.46</v>
      </c>
      <c r="AO137" s="158" t="s">
        <v>523</v>
      </c>
      <c r="AP137" s="158" t="s">
        <v>128</v>
      </c>
      <c r="AQ137" s="158" t="s">
        <v>128</v>
      </c>
      <c r="AR137" s="158" t="s">
        <v>128</v>
      </c>
      <c r="AS137" s="158" t="s">
        <v>128</v>
      </c>
      <c r="AT137" s="158" t="s">
        <v>128</v>
      </c>
      <c r="AU137" s="158" t="s">
        <v>128</v>
      </c>
      <c r="AV137" s="158" t="s">
        <v>128</v>
      </c>
      <c r="AW137" s="158" t="s">
        <v>128</v>
      </c>
      <c r="AX137" s="158" t="s">
        <v>128</v>
      </c>
      <c r="AY137" s="158" t="s">
        <v>128</v>
      </c>
      <c r="AZ137" s="158" t="s">
        <v>128</v>
      </c>
      <c r="BA137" s="158" t="s">
        <v>128</v>
      </c>
      <c r="BB137" s="158" t="s">
        <v>128</v>
      </c>
      <c r="BC137" s="158" t="s">
        <v>128</v>
      </c>
      <c r="BD137" s="158" t="s">
        <v>128</v>
      </c>
      <c r="BE137" s="158" t="s">
        <v>128</v>
      </c>
      <c r="BF137" s="158" t="s">
        <v>128</v>
      </c>
      <c r="BG137" s="158" t="s">
        <v>128</v>
      </c>
      <c r="BH137" s="158" t="s">
        <v>128</v>
      </c>
      <c r="BI137" s="158" t="s">
        <v>128</v>
      </c>
      <c r="BJ137" s="158" t="s">
        <v>128</v>
      </c>
      <c r="BK137" s="158" t="s">
        <v>128</v>
      </c>
      <c r="BL137" s="158" t="s">
        <v>128</v>
      </c>
      <c r="BM137" s="158" t="s">
        <v>128</v>
      </c>
      <c r="BN137" s="158" t="s">
        <v>128</v>
      </c>
      <c r="BO137" s="158" t="s">
        <v>128</v>
      </c>
      <c r="BP137" s="158" t="s">
        <v>128</v>
      </c>
      <c r="BQ137" s="158" t="s">
        <v>128</v>
      </c>
      <c r="BR137" s="158" t="s">
        <v>128</v>
      </c>
      <c r="BS137" s="158" t="s">
        <v>128</v>
      </c>
      <c r="BT137" s="158" t="s">
        <v>128</v>
      </c>
      <c r="BU137" s="158" t="s">
        <v>128</v>
      </c>
      <c r="BV137" s="158" t="s">
        <v>128</v>
      </c>
      <c r="BW137" s="158" t="s">
        <v>128</v>
      </c>
      <c r="BX137" s="158" t="s">
        <v>128</v>
      </c>
      <c r="BY137" s="158" t="s">
        <v>128</v>
      </c>
      <c r="BZ137" s="158" t="s">
        <v>128</v>
      </c>
      <c r="CA137" s="158" t="s">
        <v>128</v>
      </c>
      <c r="CB137" s="158" t="s">
        <v>128</v>
      </c>
      <c r="CC137" s="158" t="s">
        <v>128</v>
      </c>
      <c r="CD137" s="158" t="s">
        <v>128</v>
      </c>
      <c r="CE137" s="158" t="s">
        <v>128</v>
      </c>
      <c r="CF137" s="158" t="s">
        <v>128</v>
      </c>
      <c r="CG137" s="158" t="s">
        <v>128</v>
      </c>
      <c r="CH137" s="158" t="s">
        <v>128</v>
      </c>
      <c r="CI137" s="158" t="s">
        <v>128</v>
      </c>
      <c r="CJ137" s="158" t="s">
        <v>128</v>
      </c>
      <c r="CK137" s="158" t="s">
        <v>128</v>
      </c>
      <c r="CL137" s="158" t="s">
        <v>128</v>
      </c>
      <c r="CM137" s="158" t="s">
        <v>128</v>
      </c>
      <c r="CN137" s="158" t="s">
        <v>128</v>
      </c>
      <c r="CO137" s="158" t="s">
        <v>128</v>
      </c>
      <c r="CP137" s="158" t="s">
        <v>128</v>
      </c>
      <c r="CQ137" s="158" t="s">
        <v>128</v>
      </c>
      <c r="CR137" s="158" t="s">
        <v>128</v>
      </c>
      <c r="CS137" s="158" t="s">
        <v>128</v>
      </c>
      <c r="CT137" s="158" t="s">
        <v>128</v>
      </c>
      <c r="CU137" s="158" t="s">
        <v>128</v>
      </c>
      <c r="CV137" s="158" t="s">
        <v>128</v>
      </c>
      <c r="CW137" s="158" t="s">
        <v>128</v>
      </c>
      <c r="CX137" s="158" t="s">
        <v>128</v>
      </c>
      <c r="CY137" s="158" t="s">
        <v>128</v>
      </c>
      <c r="CZ137" s="158" t="s">
        <v>128</v>
      </c>
      <c r="DA137" s="158" t="s">
        <v>128</v>
      </c>
      <c r="DB137" s="158" t="s">
        <v>128</v>
      </c>
      <c r="DC137" s="158" t="s">
        <v>128</v>
      </c>
      <c r="DD137" s="158" t="s">
        <v>128</v>
      </c>
      <c r="DE137" s="158" t="s">
        <v>128</v>
      </c>
      <c r="DF137" s="158" t="s">
        <v>128</v>
      </c>
      <c r="DG137" s="158" t="s">
        <v>128</v>
      </c>
      <c r="DH137" s="158" t="s">
        <v>128</v>
      </c>
      <c r="DI137" s="158" t="s">
        <v>128</v>
      </c>
      <c r="DJ137" s="158" t="s">
        <v>128</v>
      </c>
      <c r="DK137" s="158" t="s">
        <v>128</v>
      </c>
      <c r="DL137" s="158" t="s">
        <v>128</v>
      </c>
      <c r="DM137" s="158" t="s">
        <v>128</v>
      </c>
      <c r="DN137" s="158" t="s">
        <v>128</v>
      </c>
      <c r="DO137" s="158" t="s">
        <v>128</v>
      </c>
      <c r="DP137" s="158" t="s">
        <v>128</v>
      </c>
      <c r="DQ137" s="158" t="s">
        <v>128</v>
      </c>
      <c r="DR137" s="158" t="s">
        <v>128</v>
      </c>
      <c r="DS137" s="158" t="s">
        <v>128</v>
      </c>
      <c r="DT137" s="158" t="s">
        <v>128</v>
      </c>
      <c r="DU137" s="158" t="s">
        <v>128</v>
      </c>
      <c r="DV137" s="158" t="s">
        <v>128</v>
      </c>
      <c r="DW137" s="158" t="s">
        <v>128</v>
      </c>
      <c r="DX137" s="158" t="s">
        <v>128</v>
      </c>
      <c r="DY137" s="158" t="s">
        <v>128</v>
      </c>
      <c r="DZ137" s="158" t="s">
        <v>128</v>
      </c>
      <c r="EA137" s="158" t="s">
        <v>128</v>
      </c>
      <c r="EB137" s="158" t="s">
        <v>128</v>
      </c>
      <c r="EC137" s="158" t="s">
        <v>128</v>
      </c>
      <c r="ED137" s="158" t="s">
        <v>128</v>
      </c>
      <c r="EE137" s="158" t="s">
        <v>128</v>
      </c>
      <c r="EF137" s="158" t="s">
        <v>128</v>
      </c>
      <c r="EG137" s="158" t="s">
        <v>128</v>
      </c>
      <c r="EH137" s="158" t="s">
        <v>128</v>
      </c>
      <c r="EI137" s="158" t="s">
        <v>128</v>
      </c>
      <c r="EJ137" s="158" t="s">
        <v>128</v>
      </c>
      <c r="EK137" s="158" t="s">
        <v>128</v>
      </c>
      <c r="EL137" s="158" t="s">
        <v>128</v>
      </c>
      <c r="EM137" s="158" t="s">
        <v>128</v>
      </c>
      <c r="EN137" s="158" t="s">
        <v>128</v>
      </c>
      <c r="EO137" s="158" t="s">
        <v>128</v>
      </c>
      <c r="EP137" s="158" t="s">
        <v>128</v>
      </c>
      <c r="EQ137" s="158" t="s">
        <v>128</v>
      </c>
      <c r="ER137" s="158" t="s">
        <v>128</v>
      </c>
      <c r="ES137" s="158" t="s">
        <v>128</v>
      </c>
      <c r="ET137" s="158" t="s">
        <v>128</v>
      </c>
      <c r="EU137" s="158" t="s">
        <v>128</v>
      </c>
      <c r="EV137" s="158" t="s">
        <v>128</v>
      </c>
      <c r="EW137" s="158" t="s">
        <v>128</v>
      </c>
      <c r="EX137" s="158" t="s">
        <v>128</v>
      </c>
      <c r="EY137" s="158" t="s">
        <v>128</v>
      </c>
      <c r="EZ137" s="158" t="s">
        <v>128</v>
      </c>
      <c r="FA137" s="158" t="s">
        <v>128</v>
      </c>
      <c r="FB137" s="158" t="s">
        <v>128</v>
      </c>
      <c r="FC137" s="158" t="s">
        <v>128</v>
      </c>
      <c r="FD137" s="158" t="s">
        <v>128</v>
      </c>
      <c r="FE137" s="158" t="s">
        <v>128</v>
      </c>
      <c r="FF137" s="158" t="s">
        <v>128</v>
      </c>
      <c r="FG137" s="158" t="s">
        <v>128</v>
      </c>
      <c r="FH137" s="158" t="s">
        <v>128</v>
      </c>
      <c r="FI137" s="158" t="s">
        <v>128</v>
      </c>
      <c r="FJ137" s="158" t="s">
        <v>128</v>
      </c>
      <c r="FK137" s="158" t="s">
        <v>128</v>
      </c>
      <c r="FL137" s="158" t="s">
        <v>128</v>
      </c>
      <c r="FM137" s="158" t="s">
        <v>128</v>
      </c>
      <c r="FN137" s="158" t="s">
        <v>128</v>
      </c>
      <c r="FO137" s="158" t="s">
        <v>128</v>
      </c>
      <c r="FP137" s="158" t="s">
        <v>128</v>
      </c>
      <c r="FQ137" s="158" t="s">
        <v>128</v>
      </c>
      <c r="FR137" s="158" t="s">
        <v>128</v>
      </c>
      <c r="FS137" s="158" t="s">
        <v>128</v>
      </c>
      <c r="FT137" s="158" t="s">
        <v>128</v>
      </c>
      <c r="FU137" s="158" t="s">
        <v>128</v>
      </c>
      <c r="FV137" s="158" t="s">
        <v>128</v>
      </c>
      <c r="FW137" s="158" t="s">
        <v>128</v>
      </c>
      <c r="FX137" s="158" t="s">
        <v>128</v>
      </c>
      <c r="FY137" s="158" t="s">
        <v>128</v>
      </c>
      <c r="FZ137" s="158" t="s">
        <v>128</v>
      </c>
      <c r="GA137" s="158" t="s">
        <v>128</v>
      </c>
      <c r="GB137" s="158" t="s">
        <v>128</v>
      </c>
      <c r="GC137" s="158" t="s">
        <v>128</v>
      </c>
      <c r="GD137" s="158" t="s">
        <v>128</v>
      </c>
      <c r="GE137" s="158" t="s">
        <v>128</v>
      </c>
      <c r="GF137" s="158" t="s">
        <v>128</v>
      </c>
      <c r="GG137" s="158" t="s">
        <v>128</v>
      </c>
      <c r="GH137" s="158" t="s">
        <v>128</v>
      </c>
      <c r="GI137" s="158" t="s">
        <v>128</v>
      </c>
      <c r="GJ137" s="158" t="s">
        <v>128</v>
      </c>
      <c r="GK137" s="158" t="s">
        <v>128</v>
      </c>
      <c r="GL137" s="158" t="s">
        <v>128</v>
      </c>
      <c r="GM137" s="158" t="s">
        <v>128</v>
      </c>
      <c r="GN137" s="158" t="s">
        <v>128</v>
      </c>
      <c r="GO137" s="158" t="s">
        <v>128</v>
      </c>
      <c r="GP137" s="158" t="s">
        <v>128</v>
      </c>
      <c r="GQ137" s="158" t="s">
        <v>128</v>
      </c>
      <c r="GR137" s="158" t="s">
        <v>128</v>
      </c>
      <c r="GS137" s="158" t="s">
        <v>128</v>
      </c>
      <c r="GT137" s="158" t="s">
        <v>128</v>
      </c>
      <c r="GU137" s="158" t="s">
        <v>128</v>
      </c>
      <c r="GV137" s="158" t="s">
        <v>128</v>
      </c>
      <c r="GW137" s="158" t="s">
        <v>128</v>
      </c>
      <c r="GX137" s="158" t="s">
        <v>128</v>
      </c>
      <c r="GY137" s="158" t="s">
        <v>128</v>
      </c>
      <c r="GZ137" s="158" t="s">
        <v>128</v>
      </c>
      <c r="HA137" s="158" t="s">
        <v>128</v>
      </c>
      <c r="HB137" s="158" t="s">
        <v>128</v>
      </c>
      <c r="HC137" s="158" t="s">
        <v>128</v>
      </c>
      <c r="HD137" s="158" t="s">
        <v>128</v>
      </c>
      <c r="HE137" s="158" t="s">
        <v>128</v>
      </c>
      <c r="HF137" s="158" t="s">
        <v>128</v>
      </c>
      <c r="HG137" s="158" t="s">
        <v>128</v>
      </c>
      <c r="HH137" s="158" t="s">
        <v>128</v>
      </c>
      <c r="HI137" s="158" t="s">
        <v>128</v>
      </c>
      <c r="HJ137" s="158" t="s">
        <v>128</v>
      </c>
      <c r="HK137" s="158" t="s">
        <v>128</v>
      </c>
      <c r="HL137" s="158" t="s">
        <v>128</v>
      </c>
      <c r="HM137" s="158" t="s">
        <v>128</v>
      </c>
      <c r="HN137" s="158" t="s">
        <v>128</v>
      </c>
      <c r="HO137" s="158" t="s">
        <v>128</v>
      </c>
      <c r="HP137" s="158" t="s">
        <v>128</v>
      </c>
      <c r="HQ137" s="158" t="s">
        <v>128</v>
      </c>
      <c r="HR137" s="158" t="s">
        <v>128</v>
      </c>
      <c r="HS137" s="158" t="s">
        <v>128</v>
      </c>
      <c r="HT137" s="158" t="s">
        <v>128</v>
      </c>
      <c r="HU137" s="158" t="s">
        <v>128</v>
      </c>
      <c r="HV137" s="158" t="s">
        <v>128</v>
      </c>
      <c r="HW137" s="158" t="s">
        <v>128</v>
      </c>
      <c r="HX137" s="158" t="s">
        <v>128</v>
      </c>
      <c r="HY137" s="158" t="s">
        <v>128</v>
      </c>
      <c r="HZ137" s="158" t="s">
        <v>128</v>
      </c>
      <c r="IA137" s="158" t="s">
        <v>128</v>
      </c>
      <c r="IB137" s="158" t="s">
        <v>128</v>
      </c>
      <c r="IC137" s="158" t="s">
        <v>128</v>
      </c>
      <c r="ID137" s="158" t="s">
        <v>128</v>
      </c>
      <c r="IE137" s="158" t="s">
        <v>128</v>
      </c>
      <c r="IF137" s="164">
        <v>310</v>
      </c>
      <c r="IG137" s="158" t="s">
        <v>704</v>
      </c>
      <c r="IH137" s="162">
        <v>17</v>
      </c>
      <c r="II137" s="158" t="s">
        <v>704</v>
      </c>
      <c r="IJ137" s="158" t="s">
        <v>128</v>
      </c>
      <c r="IK137" s="158" t="s">
        <v>128</v>
      </c>
      <c r="IL137" s="158" t="s">
        <v>128</v>
      </c>
      <c r="IM137" s="158" t="s">
        <v>128</v>
      </c>
      <c r="IN137" s="158" t="s">
        <v>128</v>
      </c>
      <c r="IO137" s="158" t="s">
        <v>128</v>
      </c>
      <c r="IP137" s="158" t="s">
        <v>128</v>
      </c>
      <c r="IQ137" s="158" t="s">
        <v>128</v>
      </c>
      <c r="IR137" s="158" t="s">
        <v>128</v>
      </c>
      <c r="IS137" s="158" t="s">
        <v>128</v>
      </c>
      <c r="IT137" s="158" t="s">
        <v>128</v>
      </c>
      <c r="IU137" s="158" t="s">
        <v>128</v>
      </c>
      <c r="IV137" s="158" t="s">
        <v>128</v>
      </c>
      <c r="IW137" s="158" t="s">
        <v>128</v>
      </c>
      <c r="IX137" s="158" t="s">
        <v>128</v>
      </c>
      <c r="IY137" s="158" t="s">
        <v>128</v>
      </c>
      <c r="IZ137" s="158" t="s">
        <v>128</v>
      </c>
      <c r="JA137" s="158" t="s">
        <v>128</v>
      </c>
      <c r="JB137" s="158" t="s">
        <v>128</v>
      </c>
      <c r="JC137" s="158" t="s">
        <v>128</v>
      </c>
      <c r="JD137" s="158" t="s">
        <v>128</v>
      </c>
      <c r="JE137" s="158" t="s">
        <v>128</v>
      </c>
      <c r="JF137" s="158" t="s">
        <v>128</v>
      </c>
      <c r="JG137" s="158" t="s">
        <v>128</v>
      </c>
      <c r="JH137" s="158" t="s">
        <v>128</v>
      </c>
      <c r="JI137" s="158" t="s">
        <v>128</v>
      </c>
      <c r="JJ137" s="158" t="s">
        <v>128</v>
      </c>
      <c r="JK137" s="158" t="s">
        <v>128</v>
      </c>
      <c r="JL137" s="158" t="s">
        <v>128</v>
      </c>
      <c r="JM137" s="158" t="s">
        <v>128</v>
      </c>
      <c r="JN137" s="158" t="s">
        <v>128</v>
      </c>
      <c r="JO137" s="158" t="s">
        <v>128</v>
      </c>
      <c r="JP137" s="158" t="s">
        <v>128</v>
      </c>
      <c r="JQ137" s="158" t="s">
        <v>128</v>
      </c>
      <c r="JR137" s="158" t="s">
        <v>128</v>
      </c>
      <c r="JS137" s="158" t="s">
        <v>128</v>
      </c>
      <c r="JT137" s="158" t="s">
        <v>128</v>
      </c>
      <c r="JU137" s="158" t="s">
        <v>128</v>
      </c>
      <c r="JV137" s="158" t="s">
        <v>128</v>
      </c>
      <c r="JW137" s="158" t="s">
        <v>128</v>
      </c>
      <c r="JX137" s="158" t="s">
        <v>128</v>
      </c>
      <c r="JY137" s="158" t="s">
        <v>128</v>
      </c>
      <c r="JZ137" s="158" t="s">
        <v>128</v>
      </c>
      <c r="KA137" s="158" t="s">
        <v>128</v>
      </c>
      <c r="KB137" s="158" t="s">
        <v>128</v>
      </c>
      <c r="KC137" s="158" t="s">
        <v>128</v>
      </c>
      <c r="KD137" s="158" t="s">
        <v>128</v>
      </c>
      <c r="KE137" s="158" t="s">
        <v>128</v>
      </c>
      <c r="KF137" s="158" t="s">
        <v>128</v>
      </c>
      <c r="KG137" s="158" t="s">
        <v>128</v>
      </c>
      <c r="KH137" s="158" t="s">
        <v>128</v>
      </c>
      <c r="KI137" s="158" t="s">
        <v>128</v>
      </c>
      <c r="KJ137" s="158" t="s">
        <v>128</v>
      </c>
      <c r="KK137" s="158" t="s">
        <v>128</v>
      </c>
      <c r="KL137" s="158" t="s">
        <v>128</v>
      </c>
      <c r="KM137" s="158" t="s">
        <v>128</v>
      </c>
      <c r="KN137" s="158" t="s">
        <v>128</v>
      </c>
      <c r="KO137" s="158" t="s">
        <v>128</v>
      </c>
      <c r="KP137" s="158" t="s">
        <v>128</v>
      </c>
      <c r="KQ137" s="158" t="s">
        <v>128</v>
      </c>
      <c r="KR137" s="158" t="s">
        <v>128</v>
      </c>
      <c r="KS137" s="158" t="s">
        <v>128</v>
      </c>
      <c r="KT137" s="158" t="s">
        <v>128</v>
      </c>
      <c r="KU137" s="158" t="s">
        <v>128</v>
      </c>
      <c r="KV137" s="158" t="s">
        <v>128</v>
      </c>
      <c r="KW137" s="158" t="s">
        <v>128</v>
      </c>
      <c r="KX137" s="158" t="s">
        <v>128</v>
      </c>
      <c r="KY137" s="158" t="s">
        <v>128</v>
      </c>
      <c r="KZ137" s="158" t="s">
        <v>128</v>
      </c>
      <c r="LA137" s="158" t="s">
        <v>128</v>
      </c>
      <c r="LB137" s="158" t="s">
        <v>128</v>
      </c>
      <c r="LC137" s="158" t="s">
        <v>128</v>
      </c>
      <c r="LD137" s="158" t="s">
        <v>128</v>
      </c>
      <c r="LE137" s="158" t="s">
        <v>128</v>
      </c>
      <c r="LF137" s="158" t="s">
        <v>128</v>
      </c>
      <c r="LG137" s="158" t="s">
        <v>128</v>
      </c>
      <c r="LH137" s="158" t="s">
        <v>128</v>
      </c>
      <c r="LI137" s="158" t="s">
        <v>128</v>
      </c>
      <c r="LJ137" s="158" t="s">
        <v>128</v>
      </c>
      <c r="LK137" s="158" t="s">
        <v>128</v>
      </c>
      <c r="LL137" s="158" t="s">
        <v>128</v>
      </c>
      <c r="LM137" s="158" t="s">
        <v>128</v>
      </c>
      <c r="LN137" s="158" t="s">
        <v>128</v>
      </c>
      <c r="LO137" s="158" t="s">
        <v>128</v>
      </c>
      <c r="LP137" s="158" t="s">
        <v>128</v>
      </c>
      <c r="LQ137" s="158" t="s">
        <v>128</v>
      </c>
      <c r="LR137" s="158" t="s">
        <v>128</v>
      </c>
      <c r="LS137" s="158" t="s">
        <v>128</v>
      </c>
      <c r="LT137" s="158" t="s">
        <v>128</v>
      </c>
      <c r="LU137" s="158" t="s">
        <v>128</v>
      </c>
      <c r="LV137" s="158" t="s">
        <v>128</v>
      </c>
      <c r="LW137" s="158" t="s">
        <v>128</v>
      </c>
      <c r="LX137" s="158" t="s">
        <v>128</v>
      </c>
      <c r="LY137" s="158" t="s">
        <v>128</v>
      </c>
      <c r="LZ137" s="158" t="s">
        <v>128</v>
      </c>
      <c r="MA137" s="158" t="s">
        <v>128</v>
      </c>
      <c r="MB137" s="158" t="s">
        <v>128</v>
      </c>
      <c r="MC137" s="158" t="s">
        <v>128</v>
      </c>
      <c r="MD137" s="158" t="s">
        <v>128</v>
      </c>
      <c r="ME137" s="158" t="s">
        <v>128</v>
      </c>
      <c r="MF137" s="158" t="s">
        <v>128</v>
      </c>
      <c r="MG137" s="158" t="s">
        <v>128</v>
      </c>
      <c r="MH137" s="158" t="s">
        <v>128</v>
      </c>
      <c r="MI137" s="158" t="s">
        <v>128</v>
      </c>
      <c r="MJ137" s="158" t="s">
        <v>128</v>
      </c>
      <c r="MK137" s="158" t="s">
        <v>128</v>
      </c>
      <c r="ML137" s="158" t="s">
        <v>128</v>
      </c>
      <c r="MM137" s="158" t="s">
        <v>128</v>
      </c>
      <c r="MN137" s="158" t="s">
        <v>128</v>
      </c>
      <c r="MO137" s="158" t="s">
        <v>128</v>
      </c>
      <c r="MP137" s="158" t="s">
        <v>128</v>
      </c>
      <c r="MQ137" s="158" t="s">
        <v>128</v>
      </c>
      <c r="MR137" s="158" t="s">
        <v>128</v>
      </c>
      <c r="MS137" s="158" t="s">
        <v>128</v>
      </c>
      <c r="MT137" s="158" t="s">
        <v>128</v>
      </c>
      <c r="MU137" s="158" t="s">
        <v>128</v>
      </c>
      <c r="MV137" s="158" t="s">
        <v>128</v>
      </c>
      <c r="MW137" s="158" t="s">
        <v>128</v>
      </c>
      <c r="MX137" s="158" t="s">
        <v>128</v>
      </c>
      <c r="MY137" s="158" t="s">
        <v>128</v>
      </c>
      <c r="MZ137" s="158" t="s">
        <v>128</v>
      </c>
      <c r="NA137" s="158" t="s">
        <v>128</v>
      </c>
      <c r="NB137" s="158" t="s">
        <v>128</v>
      </c>
      <c r="NC137" s="158" t="s">
        <v>128</v>
      </c>
      <c r="ND137" s="158" t="s">
        <v>128</v>
      </c>
      <c r="NE137" s="158" t="s">
        <v>128</v>
      </c>
      <c r="NF137" s="158" t="s">
        <v>128</v>
      </c>
      <c r="NG137" s="158" t="s">
        <v>128</v>
      </c>
      <c r="NH137" s="158" t="s">
        <v>128</v>
      </c>
      <c r="NI137" s="158" t="s">
        <v>128</v>
      </c>
      <c r="NJ137" s="158" t="s">
        <v>128</v>
      </c>
      <c r="NK137" s="158" t="s">
        <v>128</v>
      </c>
      <c r="NL137" s="158" t="s">
        <v>128</v>
      </c>
      <c r="NM137" s="158" t="s">
        <v>128</v>
      </c>
      <c r="NN137" s="158" t="s">
        <v>128</v>
      </c>
      <c r="NO137" s="158" t="s">
        <v>128</v>
      </c>
      <c r="NP137" s="158" t="s">
        <v>128</v>
      </c>
      <c r="NQ137" s="158" t="s">
        <v>128</v>
      </c>
      <c r="NR137" s="158" t="s">
        <v>128</v>
      </c>
      <c r="NS137" s="158" t="s">
        <v>128</v>
      </c>
      <c r="NT137" s="158" t="s">
        <v>128</v>
      </c>
      <c r="NU137" s="158" t="s">
        <v>128</v>
      </c>
      <c r="NV137" s="158" t="s">
        <v>128</v>
      </c>
      <c r="NW137" s="158" t="s">
        <v>128</v>
      </c>
      <c r="NX137" s="158" t="s">
        <v>128</v>
      </c>
      <c r="NY137" s="158" t="s">
        <v>128</v>
      </c>
      <c r="NZ137" s="158" t="s">
        <v>128</v>
      </c>
      <c r="OA137" s="158" t="s">
        <v>128</v>
      </c>
      <c r="OB137" s="158" t="s">
        <v>128</v>
      </c>
      <c r="OC137" s="158" t="s">
        <v>128</v>
      </c>
      <c r="OD137" s="158" t="s">
        <v>128</v>
      </c>
      <c r="OE137" s="170" t="s">
        <v>128</v>
      </c>
      <c r="OF137" s="181"/>
      <c r="OG137" s="113" t="str">
        <f t="shared" si="893"/>
        <v/>
      </c>
      <c r="OH137" s="66" t="str">
        <f t="shared" si="894"/>
        <v/>
      </c>
      <c r="OI137" s="66" t="str">
        <f t="shared" si="895"/>
        <v/>
      </c>
      <c r="OJ137" s="66" t="str">
        <f t="shared" si="896"/>
        <v/>
      </c>
      <c r="OK137" s="66" t="str">
        <f t="shared" si="897"/>
        <v/>
      </c>
      <c r="OL137" s="66" t="str">
        <f t="shared" si="898"/>
        <v/>
      </c>
      <c r="OM137" s="66" t="str">
        <f t="shared" si="899"/>
        <v/>
      </c>
      <c r="ON137" s="66" t="str">
        <f t="shared" si="900"/>
        <v/>
      </c>
      <c r="OO137" s="66" t="str">
        <f t="shared" si="901"/>
        <v/>
      </c>
      <c r="OP137" s="66" t="str">
        <f t="shared" si="902"/>
        <v/>
      </c>
      <c r="OQ137" s="66" t="str">
        <f t="shared" si="903"/>
        <v/>
      </c>
      <c r="OR137" s="66" t="str">
        <f t="shared" si="904"/>
        <v/>
      </c>
      <c r="OS137" s="66" t="str">
        <f t="shared" si="905"/>
        <v/>
      </c>
      <c r="OT137" s="66" t="str">
        <f t="shared" si="906"/>
        <v/>
      </c>
      <c r="OU137" s="66" t="str">
        <f t="shared" si="907"/>
        <v/>
      </c>
      <c r="OV137" s="66" t="str">
        <f t="shared" si="908"/>
        <v/>
      </c>
      <c r="OW137" s="66" t="str">
        <f t="shared" si="909"/>
        <v/>
      </c>
      <c r="OX137" s="66" t="str">
        <f t="shared" si="910"/>
        <v/>
      </c>
      <c r="OY137" s="118">
        <f t="shared" si="911"/>
        <v>4.052489917001906</v>
      </c>
      <c r="OZ137" s="66" t="str">
        <f t="shared" si="912"/>
        <v>kg/GJ delivered</v>
      </c>
      <c r="PA137" s="118">
        <f t="shared" si="913"/>
        <v>1.0751503861433627</v>
      </c>
      <c r="PB137" s="66" t="str">
        <f t="shared" si="914"/>
        <v>kg/GJ delivered</v>
      </c>
      <c r="PC137" s="126">
        <f t="shared" si="915"/>
        <v>0.19021891447151801</v>
      </c>
      <c r="PD137" s="66" t="str">
        <f t="shared" si="916"/>
        <v>kg/GJ delivered</v>
      </c>
      <c r="PE137" s="66" t="str">
        <f t="shared" si="917"/>
        <v/>
      </c>
      <c r="PF137" s="66" t="str">
        <f t="shared" si="918"/>
        <v/>
      </c>
      <c r="PG137" s="66" t="str">
        <f t="shared" si="919"/>
        <v/>
      </c>
      <c r="PH137" s="66" t="str">
        <f t="shared" si="920"/>
        <v/>
      </c>
      <c r="PI137" s="66" t="str">
        <f t="shared" si="921"/>
        <v/>
      </c>
      <c r="PJ137" s="66" t="str">
        <f t="shared" si="922"/>
        <v/>
      </c>
      <c r="PK137" s="66" t="str">
        <f t="shared" si="923"/>
        <v/>
      </c>
      <c r="PL137" s="66" t="str">
        <f t="shared" si="924"/>
        <v/>
      </c>
      <c r="PM137" s="66" t="str">
        <f t="shared" si="925"/>
        <v/>
      </c>
      <c r="PN137" s="66" t="str">
        <f t="shared" si="926"/>
        <v/>
      </c>
      <c r="PO137" s="66" t="str">
        <f t="shared" si="927"/>
        <v/>
      </c>
      <c r="PP137" s="66" t="str">
        <f t="shared" si="928"/>
        <v/>
      </c>
      <c r="PQ137" s="66" t="str">
        <f t="shared" si="929"/>
        <v/>
      </c>
      <c r="PR137" s="66" t="str">
        <f t="shared" si="930"/>
        <v/>
      </c>
      <c r="PS137" s="66" t="str">
        <f t="shared" si="931"/>
        <v/>
      </c>
      <c r="PT137" s="66" t="str">
        <f t="shared" si="932"/>
        <v/>
      </c>
      <c r="PU137" s="66" t="str">
        <f t="shared" si="933"/>
        <v/>
      </c>
      <c r="PV137" s="66" t="str">
        <f t="shared" si="934"/>
        <v/>
      </c>
      <c r="PW137" s="66" t="str">
        <f t="shared" si="935"/>
        <v/>
      </c>
      <c r="PX137" s="66" t="str">
        <f t="shared" si="936"/>
        <v/>
      </c>
      <c r="PY137" s="66" t="str">
        <f t="shared" si="937"/>
        <v/>
      </c>
      <c r="PZ137" s="66" t="str">
        <f t="shared" si="938"/>
        <v/>
      </c>
      <c r="QA137" s="66" t="str">
        <f t="shared" si="939"/>
        <v/>
      </c>
      <c r="QB137" s="66" t="str">
        <f t="shared" si="940"/>
        <v/>
      </c>
      <c r="QC137" s="66" t="str">
        <f t="shared" si="941"/>
        <v/>
      </c>
      <c r="QD137" s="66" t="str">
        <f t="shared" si="942"/>
        <v/>
      </c>
      <c r="QE137" s="66" t="str">
        <f t="shared" si="943"/>
        <v/>
      </c>
      <c r="QF137" s="66" t="str">
        <f t="shared" si="944"/>
        <v/>
      </c>
      <c r="QG137" s="66" t="str">
        <f t="shared" si="945"/>
        <v/>
      </c>
      <c r="QH137" s="66" t="str">
        <f t="shared" si="946"/>
        <v/>
      </c>
      <c r="QI137" s="66" t="str">
        <f t="shared" si="947"/>
        <v/>
      </c>
      <c r="QJ137" s="66" t="str">
        <f t="shared" si="948"/>
        <v/>
      </c>
      <c r="QK137" s="66" t="str">
        <f t="shared" si="949"/>
        <v/>
      </c>
      <c r="QL137" s="66" t="str">
        <f t="shared" si="950"/>
        <v/>
      </c>
      <c r="QM137" s="66" t="str">
        <f t="shared" si="951"/>
        <v/>
      </c>
      <c r="QN137" s="66" t="str">
        <f t="shared" si="952"/>
        <v/>
      </c>
      <c r="QO137" s="66" t="str">
        <f t="shared" si="953"/>
        <v/>
      </c>
      <c r="QP137" s="66" t="str">
        <f t="shared" si="954"/>
        <v/>
      </c>
      <c r="QQ137" s="66" t="str">
        <f t="shared" si="955"/>
        <v/>
      </c>
      <c r="QR137" s="66" t="str">
        <f t="shared" si="956"/>
        <v/>
      </c>
      <c r="QS137" s="66" t="str">
        <f t="shared" si="957"/>
        <v/>
      </c>
      <c r="QT137" s="66" t="str">
        <f t="shared" si="958"/>
        <v/>
      </c>
      <c r="QU137" s="66" t="str">
        <f t="shared" si="959"/>
        <v/>
      </c>
      <c r="QV137" s="66" t="str">
        <f t="shared" si="960"/>
        <v/>
      </c>
      <c r="QW137" s="66" t="str">
        <f t="shared" si="961"/>
        <v/>
      </c>
      <c r="QX137" s="66" t="str">
        <f t="shared" si="962"/>
        <v/>
      </c>
      <c r="QY137" s="66" t="str">
        <f t="shared" si="963"/>
        <v/>
      </c>
      <c r="QZ137" s="66" t="str">
        <f t="shared" si="964"/>
        <v/>
      </c>
      <c r="RA137" s="66" t="str">
        <f t="shared" si="965"/>
        <v/>
      </c>
      <c r="RB137" s="66" t="str">
        <f t="shared" si="966"/>
        <v/>
      </c>
      <c r="RC137" s="66" t="str">
        <f t="shared" si="967"/>
        <v/>
      </c>
      <c r="RD137" s="66" t="str">
        <f t="shared" si="968"/>
        <v/>
      </c>
      <c r="RE137" s="66" t="str">
        <f t="shared" si="969"/>
        <v/>
      </c>
      <c r="RF137" s="66" t="str">
        <f t="shared" si="970"/>
        <v/>
      </c>
      <c r="RG137" s="66" t="str">
        <f t="shared" si="971"/>
        <v/>
      </c>
      <c r="RH137" s="66" t="str">
        <f t="shared" si="972"/>
        <v/>
      </c>
      <c r="RI137" s="66" t="str">
        <f t="shared" si="973"/>
        <v/>
      </c>
      <c r="RJ137" s="66" t="str">
        <f t="shared" si="974"/>
        <v/>
      </c>
      <c r="RK137" s="66" t="str">
        <f t="shared" si="975"/>
        <v/>
      </c>
      <c r="RL137" s="66" t="str">
        <f t="shared" si="976"/>
        <v/>
      </c>
      <c r="RM137" s="66" t="str">
        <f t="shared" si="977"/>
        <v/>
      </c>
      <c r="RN137" s="66" t="str">
        <f t="shared" si="978"/>
        <v/>
      </c>
      <c r="RO137" s="66" t="str">
        <f t="shared" si="979"/>
        <v/>
      </c>
      <c r="RP137" s="66" t="str">
        <f t="shared" si="980"/>
        <v/>
      </c>
      <c r="RQ137" s="66" t="str">
        <f t="shared" si="981"/>
        <v/>
      </c>
      <c r="RR137" s="66" t="str">
        <f t="shared" si="982"/>
        <v/>
      </c>
      <c r="RS137" s="66" t="str">
        <f t="shared" si="983"/>
        <v/>
      </c>
      <c r="RT137" s="66" t="str">
        <f t="shared" si="984"/>
        <v/>
      </c>
      <c r="RU137" s="66" t="str">
        <f t="shared" si="985"/>
        <v/>
      </c>
      <c r="RV137" s="66" t="str">
        <f t="shared" si="986"/>
        <v/>
      </c>
      <c r="RW137" s="66" t="str">
        <f t="shared" si="987"/>
        <v/>
      </c>
      <c r="RX137" s="66" t="str">
        <f t="shared" si="988"/>
        <v/>
      </c>
      <c r="RY137" s="66" t="str">
        <f t="shared" si="989"/>
        <v/>
      </c>
      <c r="RZ137" s="66" t="str">
        <f t="shared" si="990"/>
        <v/>
      </c>
      <c r="SA137" s="66" t="str">
        <f t="shared" si="991"/>
        <v/>
      </c>
      <c r="SB137" s="66" t="str">
        <f t="shared" si="992"/>
        <v/>
      </c>
      <c r="SC137" s="66" t="str">
        <f t="shared" si="993"/>
        <v/>
      </c>
      <c r="SD137" s="66" t="str">
        <f t="shared" si="994"/>
        <v/>
      </c>
      <c r="SE137" s="66" t="str">
        <f t="shared" si="995"/>
        <v/>
      </c>
      <c r="SF137" s="66" t="str">
        <f t="shared" si="996"/>
        <v/>
      </c>
      <c r="SG137" s="66" t="str">
        <f t="shared" si="997"/>
        <v/>
      </c>
      <c r="SH137" s="66" t="str">
        <f t="shared" si="998"/>
        <v/>
      </c>
      <c r="SI137" s="66" t="str">
        <f t="shared" si="999"/>
        <v/>
      </c>
      <c r="SJ137" s="66" t="str">
        <f t="shared" si="1000"/>
        <v/>
      </c>
      <c r="SK137" s="66" t="str">
        <f t="shared" si="1001"/>
        <v/>
      </c>
      <c r="SL137" s="66" t="str">
        <f t="shared" si="1002"/>
        <v/>
      </c>
      <c r="SM137" s="66" t="str">
        <f t="shared" si="1003"/>
        <v/>
      </c>
      <c r="SN137" s="66" t="str">
        <f t="shared" si="1004"/>
        <v/>
      </c>
      <c r="SO137" s="66" t="str">
        <f t="shared" si="1005"/>
        <v/>
      </c>
      <c r="SP137" s="66" t="str">
        <f t="shared" si="1006"/>
        <v/>
      </c>
      <c r="SQ137" s="66" t="str">
        <f t="shared" si="1007"/>
        <v/>
      </c>
      <c r="SR137" s="66" t="str">
        <f t="shared" si="1008"/>
        <v/>
      </c>
      <c r="SS137" s="66" t="str">
        <f t="shared" si="1009"/>
        <v/>
      </c>
      <c r="ST137" s="66" t="str">
        <f t="shared" si="1010"/>
        <v/>
      </c>
      <c r="SU137" s="66" t="str">
        <f t="shared" si="1011"/>
        <v/>
      </c>
      <c r="SV137" s="66" t="str">
        <f t="shared" si="1012"/>
        <v/>
      </c>
      <c r="SW137" s="66" t="str">
        <f t="shared" si="1013"/>
        <v/>
      </c>
      <c r="SX137" s="66" t="str">
        <f t="shared" si="1014"/>
        <v/>
      </c>
      <c r="SY137" s="66" t="str">
        <f t="shared" si="1015"/>
        <v/>
      </c>
      <c r="SZ137" s="66" t="str">
        <f t="shared" si="1016"/>
        <v/>
      </c>
      <c r="TA137" s="66" t="str">
        <f t="shared" si="1017"/>
        <v/>
      </c>
      <c r="TB137" s="66" t="str">
        <f t="shared" si="1018"/>
        <v/>
      </c>
      <c r="TC137" s="66" t="str">
        <f t="shared" si="1019"/>
        <v/>
      </c>
      <c r="TD137" s="66" t="str">
        <f t="shared" si="1020"/>
        <v/>
      </c>
      <c r="TE137" s="66" t="str">
        <f t="shared" si="1021"/>
        <v/>
      </c>
      <c r="TF137" s="66" t="str">
        <f t="shared" si="1022"/>
        <v/>
      </c>
      <c r="TG137" s="66" t="str">
        <f t="shared" si="1023"/>
        <v/>
      </c>
      <c r="TH137" s="66" t="str">
        <f t="shared" si="1024"/>
        <v/>
      </c>
      <c r="TI137" s="66" t="str">
        <f t="shared" si="1025"/>
        <v/>
      </c>
      <c r="TJ137" s="66" t="str">
        <f t="shared" si="1026"/>
        <v/>
      </c>
      <c r="TK137" s="66" t="str">
        <f t="shared" si="1027"/>
        <v/>
      </c>
      <c r="TL137" s="66" t="str">
        <f t="shared" si="1028"/>
        <v/>
      </c>
      <c r="TM137" s="66" t="str">
        <f t="shared" si="1029"/>
        <v/>
      </c>
      <c r="TN137" s="66" t="str">
        <f t="shared" si="1030"/>
        <v/>
      </c>
      <c r="TO137" s="66" t="str">
        <f t="shared" si="1031"/>
        <v/>
      </c>
      <c r="TP137" s="66" t="str">
        <f t="shared" si="1032"/>
        <v/>
      </c>
      <c r="TQ137" s="66" t="str">
        <f t="shared" si="1033"/>
        <v/>
      </c>
      <c r="TR137" s="66" t="str">
        <f t="shared" si="1034"/>
        <v/>
      </c>
      <c r="TS137" s="66" t="str">
        <f t="shared" si="1035"/>
        <v/>
      </c>
      <c r="TT137" s="66" t="str">
        <f t="shared" si="1036"/>
        <v/>
      </c>
      <c r="TU137" s="66" t="str">
        <f t="shared" si="1037"/>
        <v/>
      </c>
      <c r="TV137" s="66" t="str">
        <f t="shared" si="1038"/>
        <v/>
      </c>
      <c r="TW137" s="66" t="str">
        <f t="shared" si="1039"/>
        <v/>
      </c>
      <c r="TX137" s="66" t="str">
        <f t="shared" si="1040"/>
        <v/>
      </c>
      <c r="TY137" s="66" t="str">
        <f t="shared" si="1041"/>
        <v/>
      </c>
      <c r="TZ137" s="66" t="str">
        <f t="shared" si="1042"/>
        <v/>
      </c>
      <c r="UA137" s="66" t="str">
        <f t="shared" si="1043"/>
        <v/>
      </c>
      <c r="UB137" s="66" t="str">
        <f t="shared" si="1044"/>
        <v/>
      </c>
      <c r="UC137" s="66" t="str">
        <f t="shared" si="1045"/>
        <v/>
      </c>
      <c r="UD137" s="66" t="str">
        <f t="shared" si="1046"/>
        <v/>
      </c>
      <c r="UE137" s="66" t="str">
        <f t="shared" si="1047"/>
        <v/>
      </c>
      <c r="UF137" s="66" t="str">
        <f t="shared" si="1048"/>
        <v/>
      </c>
      <c r="UG137" s="66" t="str">
        <f t="shared" si="1049"/>
        <v/>
      </c>
      <c r="UH137" s="66" t="str">
        <f t="shared" si="1050"/>
        <v/>
      </c>
      <c r="UI137" s="66" t="str">
        <f t="shared" si="1051"/>
        <v/>
      </c>
      <c r="UJ137" s="66" t="str">
        <f t="shared" si="1052"/>
        <v/>
      </c>
      <c r="UK137" s="66" t="str">
        <f t="shared" si="1053"/>
        <v/>
      </c>
      <c r="UL137" s="66" t="str">
        <f t="shared" si="1054"/>
        <v/>
      </c>
      <c r="UM137" s="66" t="str">
        <f t="shared" si="1055"/>
        <v/>
      </c>
      <c r="UN137" s="66" t="str">
        <f t="shared" si="1056"/>
        <v/>
      </c>
      <c r="UO137" s="66" t="str">
        <f t="shared" si="1057"/>
        <v/>
      </c>
      <c r="UP137" s="66" t="str">
        <f t="shared" si="1058"/>
        <v/>
      </c>
      <c r="UQ137" s="66" t="str">
        <f t="shared" si="1059"/>
        <v/>
      </c>
      <c r="UR137" s="66" t="str">
        <f t="shared" si="1060"/>
        <v/>
      </c>
      <c r="US137" s="66" t="str">
        <f t="shared" si="1061"/>
        <v/>
      </c>
      <c r="UT137" s="66" t="str">
        <f t="shared" si="1062"/>
        <v/>
      </c>
      <c r="UU137" s="66" t="str">
        <f t="shared" si="1063"/>
        <v/>
      </c>
      <c r="UV137" s="66" t="str">
        <f t="shared" si="1064"/>
        <v/>
      </c>
      <c r="UW137" s="66" t="str">
        <f t="shared" si="1065"/>
        <v/>
      </c>
      <c r="UX137" s="66" t="str">
        <f t="shared" si="1066"/>
        <v/>
      </c>
      <c r="UY137" s="66" t="str">
        <f t="shared" si="1067"/>
        <v/>
      </c>
      <c r="UZ137" s="66" t="str">
        <f t="shared" si="1068"/>
        <v/>
      </c>
      <c r="VA137" s="66" t="str">
        <f t="shared" si="1069"/>
        <v/>
      </c>
      <c r="VB137" s="66" t="str">
        <f t="shared" si="1070"/>
        <v/>
      </c>
      <c r="VC137" s="66" t="str">
        <f t="shared" si="1071"/>
        <v/>
      </c>
      <c r="VD137" s="66" t="str">
        <f t="shared" si="1072"/>
        <v/>
      </c>
      <c r="VE137" s="66" t="str">
        <f t="shared" si="1073"/>
        <v/>
      </c>
      <c r="VF137" s="66" t="str">
        <f t="shared" si="1074"/>
        <v/>
      </c>
      <c r="VG137" s="66" t="str">
        <f t="shared" si="1075"/>
        <v/>
      </c>
      <c r="VH137" s="66" t="str">
        <f t="shared" si="1076"/>
        <v/>
      </c>
      <c r="VI137" s="66" t="str">
        <f t="shared" si="1077"/>
        <v/>
      </c>
      <c r="VJ137" s="66" t="str">
        <f t="shared" si="1078"/>
        <v/>
      </c>
      <c r="VK137" s="66" t="str">
        <f t="shared" si="1079"/>
        <v/>
      </c>
      <c r="VL137" s="66" t="str">
        <f t="shared" si="1080"/>
        <v/>
      </c>
      <c r="VM137" s="66" t="str">
        <f t="shared" si="1081"/>
        <v/>
      </c>
      <c r="VN137" s="66" t="str">
        <f t="shared" si="1082"/>
        <v/>
      </c>
      <c r="VO137" s="66" t="str">
        <f t="shared" si="1083"/>
        <v/>
      </c>
      <c r="VP137" s="66" t="str">
        <f t="shared" si="1084"/>
        <v/>
      </c>
      <c r="VQ137" s="66" t="str">
        <f t="shared" si="1085"/>
        <v/>
      </c>
      <c r="VR137" s="66" t="str">
        <f t="shared" si="1086"/>
        <v/>
      </c>
      <c r="VS137" s="66" t="str">
        <f t="shared" si="1087"/>
        <v/>
      </c>
      <c r="VT137" s="66" t="str">
        <f t="shared" si="1088"/>
        <v/>
      </c>
      <c r="VU137" s="66" t="str">
        <f t="shared" si="1089"/>
        <v/>
      </c>
      <c r="VV137" s="66" t="str">
        <f t="shared" si="1090"/>
        <v/>
      </c>
      <c r="VW137" s="66" t="str">
        <f t="shared" si="1091"/>
        <v/>
      </c>
      <c r="VX137" s="66" t="str">
        <f t="shared" si="1092"/>
        <v/>
      </c>
      <c r="VY137" s="66" t="str">
        <f t="shared" si="1093"/>
        <v/>
      </c>
      <c r="VZ137" s="66" t="str">
        <f t="shared" si="1094"/>
        <v/>
      </c>
      <c r="WA137" s="66" t="str">
        <f t="shared" si="1095"/>
        <v/>
      </c>
      <c r="WB137" s="66" t="str">
        <f t="shared" si="1096"/>
        <v/>
      </c>
      <c r="WC137" s="66" t="str">
        <f t="shared" si="1097"/>
        <v/>
      </c>
      <c r="WD137" s="66" t="str">
        <f t="shared" si="1098"/>
        <v/>
      </c>
      <c r="WE137" s="66" t="str">
        <f t="shared" si="1099"/>
        <v/>
      </c>
      <c r="WF137" s="66" t="str">
        <f t="shared" si="1100"/>
        <v/>
      </c>
      <c r="WG137" s="66" t="str">
        <f t="shared" si="1101"/>
        <v/>
      </c>
      <c r="WH137" s="66" t="str">
        <f t="shared" si="1102"/>
        <v/>
      </c>
      <c r="WI137" s="66" t="str">
        <f t="shared" si="1103"/>
        <v/>
      </c>
      <c r="WJ137" s="66" t="str">
        <f t="shared" si="1104"/>
        <v/>
      </c>
      <c r="WK137" s="66" t="str">
        <f t="shared" si="1105"/>
        <v/>
      </c>
      <c r="WL137" s="66" t="str">
        <f t="shared" si="1106"/>
        <v/>
      </c>
      <c r="WM137" s="66" t="str">
        <f t="shared" si="1107"/>
        <v/>
      </c>
      <c r="WN137" s="66" t="str">
        <f t="shared" si="1108"/>
        <v/>
      </c>
      <c r="WO137" s="66" t="str">
        <f t="shared" si="1109"/>
        <v/>
      </c>
      <c r="WP137" s="66" t="str">
        <f t="shared" si="1110"/>
        <v/>
      </c>
      <c r="WQ137" s="66" t="str">
        <f t="shared" si="1111"/>
        <v/>
      </c>
      <c r="WR137" s="66" t="str">
        <f t="shared" si="1112"/>
        <v/>
      </c>
      <c r="WS137" s="66" t="str">
        <f t="shared" si="1113"/>
        <v/>
      </c>
      <c r="WT137" s="66" t="str">
        <f t="shared" si="1114"/>
        <v/>
      </c>
      <c r="WU137" s="126">
        <f t="shared" si="1115"/>
        <v>0.12819100757863169</v>
      </c>
      <c r="WV137" s="66" t="str">
        <f t="shared" si="1116"/>
        <v>kg/GJ delivered</v>
      </c>
      <c r="WW137" s="160">
        <f t="shared" si="1117"/>
        <v>7.029829447860448E-3</v>
      </c>
      <c r="WX137" s="66" t="str">
        <f t="shared" si="1118"/>
        <v>kg/GJ delivered</v>
      </c>
      <c r="WY137" s="66" t="str">
        <f t="shared" si="1119"/>
        <v/>
      </c>
      <c r="WZ137" s="66" t="str">
        <f t="shared" si="1120"/>
        <v/>
      </c>
      <c r="XA137" s="66" t="str">
        <f t="shared" si="1121"/>
        <v/>
      </c>
      <c r="XB137" s="66" t="str">
        <f t="shared" si="1122"/>
        <v/>
      </c>
      <c r="XC137" s="66" t="str">
        <f t="shared" si="1123"/>
        <v/>
      </c>
      <c r="XD137" s="66" t="str">
        <f t="shared" si="1124"/>
        <v/>
      </c>
      <c r="XE137" s="66" t="str">
        <f t="shared" si="1125"/>
        <v/>
      </c>
      <c r="XF137" s="66" t="str">
        <f t="shared" si="1126"/>
        <v/>
      </c>
      <c r="XG137" s="66" t="str">
        <f t="shared" si="1127"/>
        <v/>
      </c>
      <c r="XH137" s="66" t="str">
        <f t="shared" si="1128"/>
        <v/>
      </c>
      <c r="XI137" s="66" t="str">
        <f t="shared" si="1129"/>
        <v/>
      </c>
      <c r="XJ137" s="66" t="str">
        <f t="shared" si="1130"/>
        <v/>
      </c>
      <c r="XK137" s="66" t="str">
        <f t="shared" si="1131"/>
        <v/>
      </c>
      <c r="XL137" s="66" t="str">
        <f t="shared" si="1132"/>
        <v/>
      </c>
      <c r="XM137" s="66" t="str">
        <f t="shared" si="1133"/>
        <v/>
      </c>
      <c r="XN137" s="66" t="str">
        <f t="shared" si="1134"/>
        <v/>
      </c>
      <c r="XO137" s="66" t="str">
        <f t="shared" si="1135"/>
        <v/>
      </c>
      <c r="XP137" s="66" t="str">
        <f t="shared" si="1136"/>
        <v/>
      </c>
      <c r="XQ137" s="66" t="str">
        <f t="shared" si="1137"/>
        <v/>
      </c>
      <c r="XR137" s="66" t="str">
        <f t="shared" si="1138"/>
        <v/>
      </c>
      <c r="XS137" s="66" t="str">
        <f t="shared" si="1139"/>
        <v/>
      </c>
      <c r="XT137" s="66" t="str">
        <f t="shared" si="1140"/>
        <v/>
      </c>
      <c r="XU137" s="66" t="str">
        <f t="shared" si="1141"/>
        <v/>
      </c>
      <c r="XV137" s="66" t="str">
        <f t="shared" si="1142"/>
        <v/>
      </c>
      <c r="XW137" s="66" t="str">
        <f t="shared" si="1143"/>
        <v/>
      </c>
      <c r="XX137" s="66" t="str">
        <f t="shared" si="1144"/>
        <v/>
      </c>
      <c r="XY137" s="66" t="str">
        <f t="shared" si="1145"/>
        <v/>
      </c>
      <c r="XZ137" s="66" t="str">
        <f t="shared" si="1146"/>
        <v/>
      </c>
      <c r="YA137" s="66" t="str">
        <f t="shared" si="1147"/>
        <v/>
      </c>
      <c r="YB137" s="66" t="str">
        <f t="shared" si="1148"/>
        <v/>
      </c>
      <c r="YC137" s="66" t="str">
        <f t="shared" si="1149"/>
        <v/>
      </c>
      <c r="YD137" s="66" t="str">
        <f t="shared" si="1150"/>
        <v/>
      </c>
      <c r="YE137" s="66" t="str">
        <f t="shared" si="1151"/>
        <v/>
      </c>
      <c r="YF137" s="66" t="str">
        <f t="shared" si="1152"/>
        <v/>
      </c>
      <c r="YG137" s="66" t="str">
        <f t="shared" si="1153"/>
        <v/>
      </c>
      <c r="YH137" s="66" t="str">
        <f t="shared" si="1154"/>
        <v/>
      </c>
      <c r="YI137" s="66" t="str">
        <f t="shared" si="1155"/>
        <v/>
      </c>
      <c r="YJ137" s="66" t="str">
        <f t="shared" si="1156"/>
        <v/>
      </c>
      <c r="YK137" s="66" t="str">
        <f t="shared" si="1157"/>
        <v/>
      </c>
      <c r="YL137" s="66" t="str">
        <f t="shared" si="1158"/>
        <v/>
      </c>
      <c r="YM137" s="66" t="str">
        <f t="shared" si="1159"/>
        <v/>
      </c>
      <c r="YN137" s="66" t="str">
        <f t="shared" si="1160"/>
        <v/>
      </c>
      <c r="YO137" s="66" t="str">
        <f t="shared" si="1161"/>
        <v/>
      </c>
      <c r="YP137" s="66" t="str">
        <f t="shared" si="1162"/>
        <v/>
      </c>
      <c r="YQ137" s="66" t="str">
        <f t="shared" si="1163"/>
        <v/>
      </c>
      <c r="YR137" s="66" t="str">
        <f t="shared" si="1164"/>
        <v/>
      </c>
      <c r="YS137" s="66" t="str">
        <f t="shared" si="1165"/>
        <v/>
      </c>
      <c r="YT137" s="66" t="str">
        <f t="shared" si="1166"/>
        <v/>
      </c>
      <c r="YU137" s="66" t="str">
        <f t="shared" si="1167"/>
        <v/>
      </c>
      <c r="YV137" s="66" t="str">
        <f t="shared" si="1168"/>
        <v/>
      </c>
      <c r="YW137" s="66" t="str">
        <f t="shared" si="1169"/>
        <v/>
      </c>
      <c r="YX137" s="66" t="str">
        <f t="shared" si="1170"/>
        <v/>
      </c>
      <c r="YY137" s="66" t="str">
        <f t="shared" si="1171"/>
        <v/>
      </c>
      <c r="YZ137" s="66" t="str">
        <f t="shared" si="1172"/>
        <v/>
      </c>
      <c r="ZA137" s="66" t="str">
        <f t="shared" si="1173"/>
        <v/>
      </c>
      <c r="ZB137" s="66" t="str">
        <f t="shared" si="1174"/>
        <v/>
      </c>
      <c r="ZC137" s="66" t="str">
        <f t="shared" si="1175"/>
        <v/>
      </c>
      <c r="ZD137" s="66" t="str">
        <f t="shared" si="1176"/>
        <v/>
      </c>
      <c r="ZE137" s="66" t="str">
        <f t="shared" si="1177"/>
        <v/>
      </c>
      <c r="ZF137" s="66" t="str">
        <f t="shared" si="1178"/>
        <v/>
      </c>
      <c r="ZG137" s="66" t="str">
        <f t="shared" si="1179"/>
        <v/>
      </c>
      <c r="ZH137" s="66" t="str">
        <f t="shared" si="1180"/>
        <v/>
      </c>
      <c r="ZI137" s="66" t="str">
        <f t="shared" si="1181"/>
        <v/>
      </c>
      <c r="ZJ137" s="66" t="str">
        <f t="shared" si="1182"/>
        <v/>
      </c>
      <c r="ZK137" s="66" t="str">
        <f t="shared" si="1183"/>
        <v/>
      </c>
      <c r="ZL137" s="66" t="str">
        <f t="shared" si="1184"/>
        <v/>
      </c>
      <c r="ZM137" s="66" t="str">
        <f t="shared" si="1185"/>
        <v/>
      </c>
      <c r="ZN137" s="66" t="str">
        <f t="shared" si="1186"/>
        <v/>
      </c>
      <c r="ZO137" s="66" t="str">
        <f t="shared" si="1187"/>
        <v/>
      </c>
      <c r="ZP137" s="66" t="str">
        <f t="shared" si="1188"/>
        <v/>
      </c>
      <c r="ZQ137" s="66" t="str">
        <f t="shared" si="1189"/>
        <v/>
      </c>
      <c r="ZR137" s="66" t="str">
        <f t="shared" si="1190"/>
        <v/>
      </c>
      <c r="ZS137" s="66" t="str">
        <f t="shared" si="1191"/>
        <v/>
      </c>
      <c r="ZT137" s="66" t="str">
        <f t="shared" si="1192"/>
        <v/>
      </c>
      <c r="ZU137" s="66" t="str">
        <f t="shared" si="1193"/>
        <v/>
      </c>
      <c r="ZV137" s="66" t="str">
        <f t="shared" si="1194"/>
        <v/>
      </c>
      <c r="ZW137" s="66" t="str">
        <f t="shared" si="1195"/>
        <v/>
      </c>
      <c r="ZX137" s="66" t="str">
        <f t="shared" si="1196"/>
        <v/>
      </c>
      <c r="ZY137" s="66" t="str">
        <f t="shared" si="1197"/>
        <v/>
      </c>
      <c r="ZZ137" s="66" t="str">
        <f t="shared" si="1198"/>
        <v/>
      </c>
      <c r="AAA137" s="66" t="str">
        <f t="shared" si="1199"/>
        <v/>
      </c>
      <c r="AAB137" s="66" t="str">
        <f t="shared" si="1200"/>
        <v/>
      </c>
      <c r="AAC137" s="66" t="str">
        <f t="shared" si="1201"/>
        <v/>
      </c>
      <c r="AAD137" s="66" t="str">
        <f t="shared" si="1202"/>
        <v/>
      </c>
      <c r="AAE137" s="66" t="str">
        <f t="shared" si="1203"/>
        <v/>
      </c>
      <c r="AAF137" s="66" t="str">
        <f t="shared" si="1204"/>
        <v/>
      </c>
      <c r="AAG137" s="66" t="str">
        <f t="shared" si="1205"/>
        <v/>
      </c>
      <c r="AAH137" s="66" t="str">
        <f t="shared" si="1206"/>
        <v/>
      </c>
      <c r="AAI137" s="66" t="str">
        <f t="shared" si="1207"/>
        <v/>
      </c>
      <c r="AAJ137" s="66" t="str">
        <f t="shared" si="1208"/>
        <v/>
      </c>
      <c r="AAK137" s="66" t="str">
        <f t="shared" si="1209"/>
        <v/>
      </c>
      <c r="AAL137" s="66" t="str">
        <f t="shared" si="1210"/>
        <v/>
      </c>
      <c r="AAM137" s="66" t="str">
        <f t="shared" si="1211"/>
        <v/>
      </c>
      <c r="AAN137" s="66" t="str">
        <f t="shared" si="1212"/>
        <v/>
      </c>
      <c r="AAO137" s="66" t="str">
        <f t="shared" si="1213"/>
        <v/>
      </c>
      <c r="AAP137" s="66" t="str">
        <f t="shared" si="1214"/>
        <v/>
      </c>
      <c r="AAQ137" s="66" t="str">
        <f t="shared" si="1215"/>
        <v/>
      </c>
      <c r="AAR137" s="66" t="str">
        <f t="shared" si="1216"/>
        <v/>
      </c>
      <c r="AAS137" s="66" t="str">
        <f t="shared" si="1217"/>
        <v/>
      </c>
      <c r="AAT137" s="66" t="str">
        <f t="shared" si="1218"/>
        <v/>
      </c>
      <c r="AAU137" s="66" t="str">
        <f t="shared" si="1219"/>
        <v/>
      </c>
      <c r="AAV137" s="66" t="str">
        <f t="shared" si="1220"/>
        <v/>
      </c>
      <c r="AAW137" s="66" t="str">
        <f t="shared" si="1221"/>
        <v/>
      </c>
      <c r="AAX137" s="66" t="str">
        <f t="shared" si="1222"/>
        <v/>
      </c>
      <c r="AAY137" s="66" t="str">
        <f t="shared" si="1223"/>
        <v/>
      </c>
      <c r="AAZ137" s="66" t="str">
        <f t="shared" si="1224"/>
        <v/>
      </c>
      <c r="ABA137" s="66" t="str">
        <f t="shared" si="1225"/>
        <v/>
      </c>
      <c r="ABB137" s="66" t="str">
        <f t="shared" si="1226"/>
        <v/>
      </c>
      <c r="ABC137" s="66" t="str">
        <f t="shared" si="1227"/>
        <v/>
      </c>
      <c r="ABD137" s="66" t="str">
        <f t="shared" si="1228"/>
        <v/>
      </c>
      <c r="ABE137" s="66" t="str">
        <f t="shared" si="1229"/>
        <v/>
      </c>
      <c r="ABF137" s="66" t="str">
        <f t="shared" si="1230"/>
        <v/>
      </c>
      <c r="ABG137" s="66" t="str">
        <f t="shared" si="1231"/>
        <v/>
      </c>
      <c r="ABH137" s="66" t="str">
        <f t="shared" si="1232"/>
        <v/>
      </c>
      <c r="ABI137" s="66" t="str">
        <f t="shared" si="1233"/>
        <v/>
      </c>
      <c r="ABJ137" s="66" t="str">
        <f t="shared" si="1234"/>
        <v/>
      </c>
      <c r="ABK137" s="66" t="str">
        <f t="shared" si="1235"/>
        <v/>
      </c>
      <c r="ABL137" s="66" t="str">
        <f t="shared" si="1236"/>
        <v/>
      </c>
      <c r="ABM137" s="66" t="str">
        <f t="shared" si="1237"/>
        <v/>
      </c>
      <c r="ABN137" s="66" t="str">
        <f t="shared" si="1238"/>
        <v/>
      </c>
      <c r="ABO137" s="66" t="str">
        <f t="shared" si="1239"/>
        <v/>
      </c>
      <c r="ABP137" s="66" t="str">
        <f t="shared" si="1240"/>
        <v/>
      </c>
      <c r="ABQ137" s="66" t="str">
        <f t="shared" si="1241"/>
        <v/>
      </c>
      <c r="ABR137" s="66" t="str">
        <f t="shared" si="1242"/>
        <v/>
      </c>
      <c r="ABS137" s="66" t="str">
        <f t="shared" si="1243"/>
        <v/>
      </c>
      <c r="ABT137" s="66" t="str">
        <f t="shared" si="1244"/>
        <v/>
      </c>
      <c r="ABU137" s="66" t="str">
        <f t="shared" si="1245"/>
        <v/>
      </c>
      <c r="ABV137" s="66" t="str">
        <f t="shared" si="1246"/>
        <v/>
      </c>
      <c r="ABW137" s="66" t="str">
        <f t="shared" si="1247"/>
        <v/>
      </c>
      <c r="ABX137" s="66" t="str">
        <f t="shared" si="1248"/>
        <v/>
      </c>
      <c r="ABY137" s="66" t="str">
        <f t="shared" si="1249"/>
        <v/>
      </c>
      <c r="ABZ137" s="66" t="str">
        <f t="shared" si="1250"/>
        <v/>
      </c>
      <c r="ACA137" s="66" t="str">
        <f t="shared" si="1251"/>
        <v/>
      </c>
      <c r="ACB137" s="66" t="str">
        <f t="shared" si="1252"/>
        <v/>
      </c>
      <c r="ACC137" s="66" t="str">
        <f t="shared" si="1253"/>
        <v/>
      </c>
      <c r="ACD137" s="66" t="str">
        <f t="shared" si="1254"/>
        <v/>
      </c>
      <c r="ACE137" s="66" t="str">
        <f t="shared" si="1255"/>
        <v/>
      </c>
      <c r="ACF137" s="66" t="str">
        <f t="shared" si="1256"/>
        <v/>
      </c>
      <c r="ACG137" s="66" t="str">
        <f t="shared" si="1257"/>
        <v/>
      </c>
      <c r="ACH137" s="66" t="str">
        <f t="shared" si="1258"/>
        <v/>
      </c>
      <c r="ACI137" s="66" t="str">
        <f t="shared" si="1259"/>
        <v/>
      </c>
      <c r="ACJ137" s="66" t="str">
        <f t="shared" si="1260"/>
        <v/>
      </c>
      <c r="ACK137" s="66" t="str">
        <f t="shared" si="1261"/>
        <v/>
      </c>
      <c r="ACL137" s="66" t="str">
        <f t="shared" si="1262"/>
        <v/>
      </c>
      <c r="ACM137" s="66" t="str">
        <f t="shared" ref="ACM137:ACN137" si="1273">IF(AND(ACS$3="Unit", ACL137=""), "", IF(AND(ACS$3="Unit", ACL137="-"),"", IF(ACS$3="Unit", "kg/GJ delivered", IF(AND(NY137&lt;&gt;"", NY137&lt;&gt;"-", NX137="-"),"", IF($H137="","", IF(NX137="nd", "",IF(NX137="&lt;n.a.&gt;", "", IF(NY137="#/MJ", "", IF(NY137="kg/GJ delivered",NX137,IF(NY137="g/MJ delivered",NX137,IF(NY137="kg/MJ delivered",NX137*1000,IF(NY137="mg/MJ delivered",NX137/1000,IF(NY137="g/kg",((NX137)*(1/$I137)*(1/$H137)),IF(NY137="mg/kg",((NX137/1000)*(1/$I137)*(1/$H137)),IF(NY137="mg/MJ delivered",NX137/1000,IF(NY137="-","","Error"))))))))))))))))</f>
        <v/>
      </c>
      <c r="ACN137" s="66" t="str">
        <f t="shared" si="1273"/>
        <v/>
      </c>
      <c r="ACO137" s="66" t="str">
        <f t="shared" si="1264"/>
        <v/>
      </c>
      <c r="ACP137" s="66" t="str">
        <f t="shared" si="1265"/>
        <v/>
      </c>
      <c r="ACQ137" s="66" t="str">
        <f t="shared" si="1266"/>
        <v/>
      </c>
      <c r="ACR137" s="66" t="str">
        <f t="shared" si="1267"/>
        <v/>
      </c>
      <c r="ACS137" s="66" t="str">
        <f t="shared" si="1268"/>
        <v/>
      </c>
      <c r="ACT137" s="66" t="str">
        <f t="shared" si="1269"/>
        <v/>
      </c>
    </row>
    <row r="138" spans="2:774" ht="15.75" customHeight="1" x14ac:dyDescent="0.25">
      <c r="B138" s="66">
        <v>169</v>
      </c>
      <c r="C138" s="66" t="s">
        <v>697</v>
      </c>
      <c r="D138" s="66" t="s">
        <v>685</v>
      </c>
      <c r="E138" s="156" t="s">
        <v>689</v>
      </c>
      <c r="F138" s="66" t="s">
        <v>1579</v>
      </c>
      <c r="G138" s="66" t="s">
        <v>492</v>
      </c>
      <c r="H138" s="126">
        <v>0.17244999999999999</v>
      </c>
      <c r="I138" s="130">
        <f>'Heating Values'!$D$24</f>
        <v>14.023</v>
      </c>
      <c r="J138" s="66" t="str">
        <f t="shared" si="890"/>
        <v>Crop Residue, Improved, CN</v>
      </c>
      <c r="K138" s="66" t="s">
        <v>1588</v>
      </c>
      <c r="L138" s="161"/>
      <c r="M138" s="161"/>
      <c r="N138" s="161"/>
      <c r="O138" s="66" t="s">
        <v>692</v>
      </c>
      <c r="P138" s="66" t="str">
        <f t="shared" si="1272"/>
        <v>CN</v>
      </c>
      <c r="Q138" s="66" t="s">
        <v>87</v>
      </c>
      <c r="R138" s="158" t="s">
        <v>128</v>
      </c>
      <c r="S138" s="158" t="s">
        <v>128</v>
      </c>
      <c r="T138" s="158" t="s">
        <v>128</v>
      </c>
      <c r="U138" s="158" t="s">
        <v>128</v>
      </c>
      <c r="V138" s="158" t="s">
        <v>128</v>
      </c>
      <c r="W138" s="158" t="s">
        <v>128</v>
      </c>
      <c r="X138" s="158" t="s">
        <v>128</v>
      </c>
      <c r="Y138" s="158" t="s">
        <v>128</v>
      </c>
      <c r="Z138" s="158" t="s">
        <v>128</v>
      </c>
      <c r="AA138" s="158" t="s">
        <v>128</v>
      </c>
      <c r="AB138" s="158" t="s">
        <v>128</v>
      </c>
      <c r="AC138" s="158" t="s">
        <v>128</v>
      </c>
      <c r="AD138" s="158" t="s">
        <v>128</v>
      </c>
      <c r="AE138" s="158" t="s">
        <v>128</v>
      </c>
      <c r="AF138" s="158" t="s">
        <v>128</v>
      </c>
      <c r="AG138" s="158" t="s">
        <v>128</v>
      </c>
      <c r="AH138" s="158" t="s">
        <v>128</v>
      </c>
      <c r="AI138" s="158" t="s">
        <v>128</v>
      </c>
      <c r="AJ138" s="165">
        <v>3.7</v>
      </c>
      <c r="AK138" s="158" t="s">
        <v>523</v>
      </c>
      <c r="AL138" s="163">
        <v>0.57999999999999996</v>
      </c>
      <c r="AM138" s="158" t="s">
        <v>523</v>
      </c>
      <c r="AN138" s="163">
        <v>0.47</v>
      </c>
      <c r="AO138" s="158" t="s">
        <v>523</v>
      </c>
      <c r="AP138" s="158" t="s">
        <v>128</v>
      </c>
      <c r="AQ138" s="158" t="s">
        <v>128</v>
      </c>
      <c r="AR138" s="158" t="s">
        <v>128</v>
      </c>
      <c r="AS138" s="158" t="s">
        <v>128</v>
      </c>
      <c r="AT138" s="158" t="s">
        <v>128</v>
      </c>
      <c r="AU138" s="158" t="s">
        <v>128</v>
      </c>
      <c r="AV138" s="158" t="s">
        <v>128</v>
      </c>
      <c r="AW138" s="158" t="s">
        <v>128</v>
      </c>
      <c r="AX138" s="158" t="s">
        <v>128</v>
      </c>
      <c r="AY138" s="158" t="s">
        <v>128</v>
      </c>
      <c r="AZ138" s="158" t="s">
        <v>128</v>
      </c>
      <c r="BA138" s="158" t="s">
        <v>128</v>
      </c>
      <c r="BB138" s="158" t="s">
        <v>128</v>
      </c>
      <c r="BC138" s="158" t="s">
        <v>128</v>
      </c>
      <c r="BD138" s="158" t="s">
        <v>128</v>
      </c>
      <c r="BE138" s="158" t="s">
        <v>128</v>
      </c>
      <c r="BF138" s="158" t="s">
        <v>128</v>
      </c>
      <c r="BG138" s="158" t="s">
        <v>128</v>
      </c>
      <c r="BH138" s="158" t="s">
        <v>128</v>
      </c>
      <c r="BI138" s="158" t="s">
        <v>128</v>
      </c>
      <c r="BJ138" s="158" t="s">
        <v>128</v>
      </c>
      <c r="BK138" s="158" t="s">
        <v>128</v>
      </c>
      <c r="BL138" s="158" t="s">
        <v>128</v>
      </c>
      <c r="BM138" s="158" t="s">
        <v>128</v>
      </c>
      <c r="BN138" s="158" t="s">
        <v>128</v>
      </c>
      <c r="BO138" s="158" t="s">
        <v>128</v>
      </c>
      <c r="BP138" s="158" t="s">
        <v>128</v>
      </c>
      <c r="BQ138" s="158" t="s">
        <v>128</v>
      </c>
      <c r="BR138" s="158" t="s">
        <v>128</v>
      </c>
      <c r="BS138" s="158" t="s">
        <v>128</v>
      </c>
      <c r="BT138" s="158" t="s">
        <v>128</v>
      </c>
      <c r="BU138" s="158" t="s">
        <v>128</v>
      </c>
      <c r="BV138" s="158" t="s">
        <v>128</v>
      </c>
      <c r="BW138" s="158" t="s">
        <v>128</v>
      </c>
      <c r="BX138" s="158" t="s">
        <v>128</v>
      </c>
      <c r="BY138" s="158" t="s">
        <v>128</v>
      </c>
      <c r="BZ138" s="158" t="s">
        <v>128</v>
      </c>
      <c r="CA138" s="158" t="s">
        <v>128</v>
      </c>
      <c r="CB138" s="158" t="s">
        <v>128</v>
      </c>
      <c r="CC138" s="158" t="s">
        <v>128</v>
      </c>
      <c r="CD138" s="158" t="s">
        <v>128</v>
      </c>
      <c r="CE138" s="158" t="s">
        <v>128</v>
      </c>
      <c r="CF138" s="158" t="s">
        <v>128</v>
      </c>
      <c r="CG138" s="158" t="s">
        <v>128</v>
      </c>
      <c r="CH138" s="158" t="s">
        <v>128</v>
      </c>
      <c r="CI138" s="158" t="s">
        <v>128</v>
      </c>
      <c r="CJ138" s="158" t="s">
        <v>128</v>
      </c>
      <c r="CK138" s="158" t="s">
        <v>128</v>
      </c>
      <c r="CL138" s="158" t="s">
        <v>128</v>
      </c>
      <c r="CM138" s="158" t="s">
        <v>128</v>
      </c>
      <c r="CN138" s="158" t="s">
        <v>128</v>
      </c>
      <c r="CO138" s="158" t="s">
        <v>128</v>
      </c>
      <c r="CP138" s="158" t="s">
        <v>128</v>
      </c>
      <c r="CQ138" s="158" t="s">
        <v>128</v>
      </c>
      <c r="CR138" s="158" t="s">
        <v>128</v>
      </c>
      <c r="CS138" s="158" t="s">
        <v>128</v>
      </c>
      <c r="CT138" s="158" t="s">
        <v>128</v>
      </c>
      <c r="CU138" s="158" t="s">
        <v>128</v>
      </c>
      <c r="CV138" s="158" t="s">
        <v>128</v>
      </c>
      <c r="CW138" s="158" t="s">
        <v>128</v>
      </c>
      <c r="CX138" s="158" t="s">
        <v>128</v>
      </c>
      <c r="CY138" s="158" t="s">
        <v>128</v>
      </c>
      <c r="CZ138" s="158" t="s">
        <v>128</v>
      </c>
      <c r="DA138" s="158" t="s">
        <v>128</v>
      </c>
      <c r="DB138" s="158" t="s">
        <v>128</v>
      </c>
      <c r="DC138" s="158" t="s">
        <v>128</v>
      </c>
      <c r="DD138" s="158" t="s">
        <v>128</v>
      </c>
      <c r="DE138" s="158" t="s">
        <v>128</v>
      </c>
      <c r="DF138" s="158" t="s">
        <v>128</v>
      </c>
      <c r="DG138" s="158" t="s">
        <v>128</v>
      </c>
      <c r="DH138" s="158" t="s">
        <v>128</v>
      </c>
      <c r="DI138" s="158" t="s">
        <v>128</v>
      </c>
      <c r="DJ138" s="158" t="s">
        <v>128</v>
      </c>
      <c r="DK138" s="158" t="s">
        <v>128</v>
      </c>
      <c r="DL138" s="158" t="s">
        <v>128</v>
      </c>
      <c r="DM138" s="158" t="s">
        <v>128</v>
      </c>
      <c r="DN138" s="158" t="s">
        <v>128</v>
      </c>
      <c r="DO138" s="158" t="s">
        <v>128</v>
      </c>
      <c r="DP138" s="158" t="s">
        <v>128</v>
      </c>
      <c r="DQ138" s="158" t="s">
        <v>128</v>
      </c>
      <c r="DR138" s="158" t="s">
        <v>128</v>
      </c>
      <c r="DS138" s="158" t="s">
        <v>128</v>
      </c>
      <c r="DT138" s="158" t="s">
        <v>128</v>
      </c>
      <c r="DU138" s="158" t="s">
        <v>128</v>
      </c>
      <c r="DV138" s="158" t="s">
        <v>128</v>
      </c>
      <c r="DW138" s="158" t="s">
        <v>128</v>
      </c>
      <c r="DX138" s="158" t="s">
        <v>128</v>
      </c>
      <c r="DY138" s="158" t="s">
        <v>128</v>
      </c>
      <c r="DZ138" s="158" t="s">
        <v>128</v>
      </c>
      <c r="EA138" s="158" t="s">
        <v>128</v>
      </c>
      <c r="EB138" s="158" t="s">
        <v>128</v>
      </c>
      <c r="EC138" s="158" t="s">
        <v>128</v>
      </c>
      <c r="ED138" s="158" t="s">
        <v>128</v>
      </c>
      <c r="EE138" s="158" t="s">
        <v>128</v>
      </c>
      <c r="EF138" s="158" t="s">
        <v>128</v>
      </c>
      <c r="EG138" s="158" t="s">
        <v>128</v>
      </c>
      <c r="EH138" s="158" t="s">
        <v>128</v>
      </c>
      <c r="EI138" s="158" t="s">
        <v>128</v>
      </c>
      <c r="EJ138" s="158" t="s">
        <v>128</v>
      </c>
      <c r="EK138" s="158" t="s">
        <v>128</v>
      </c>
      <c r="EL138" s="158" t="s">
        <v>128</v>
      </c>
      <c r="EM138" s="158" t="s">
        <v>128</v>
      </c>
      <c r="EN138" s="158" t="s">
        <v>128</v>
      </c>
      <c r="EO138" s="158" t="s">
        <v>128</v>
      </c>
      <c r="EP138" s="158" t="s">
        <v>128</v>
      </c>
      <c r="EQ138" s="158" t="s">
        <v>128</v>
      </c>
      <c r="ER138" s="158" t="s">
        <v>128</v>
      </c>
      <c r="ES138" s="158" t="s">
        <v>128</v>
      </c>
      <c r="ET138" s="158" t="s">
        <v>128</v>
      </c>
      <c r="EU138" s="158" t="s">
        <v>128</v>
      </c>
      <c r="EV138" s="158" t="s">
        <v>128</v>
      </c>
      <c r="EW138" s="158" t="s">
        <v>128</v>
      </c>
      <c r="EX138" s="158" t="s">
        <v>128</v>
      </c>
      <c r="EY138" s="158" t="s">
        <v>128</v>
      </c>
      <c r="EZ138" s="158" t="s">
        <v>128</v>
      </c>
      <c r="FA138" s="158" t="s">
        <v>128</v>
      </c>
      <c r="FB138" s="158" t="s">
        <v>128</v>
      </c>
      <c r="FC138" s="158" t="s">
        <v>128</v>
      </c>
      <c r="FD138" s="158" t="s">
        <v>128</v>
      </c>
      <c r="FE138" s="158" t="s">
        <v>128</v>
      </c>
      <c r="FF138" s="158" t="s">
        <v>128</v>
      </c>
      <c r="FG138" s="158" t="s">
        <v>128</v>
      </c>
      <c r="FH138" s="158" t="s">
        <v>128</v>
      </c>
      <c r="FI138" s="158" t="s">
        <v>128</v>
      </c>
      <c r="FJ138" s="158" t="s">
        <v>128</v>
      </c>
      <c r="FK138" s="158" t="s">
        <v>128</v>
      </c>
      <c r="FL138" s="158" t="s">
        <v>128</v>
      </c>
      <c r="FM138" s="158" t="s">
        <v>128</v>
      </c>
      <c r="FN138" s="158" t="s">
        <v>128</v>
      </c>
      <c r="FO138" s="158" t="s">
        <v>128</v>
      </c>
      <c r="FP138" s="158" t="s">
        <v>128</v>
      </c>
      <c r="FQ138" s="158" t="s">
        <v>128</v>
      </c>
      <c r="FR138" s="158" t="s">
        <v>128</v>
      </c>
      <c r="FS138" s="158" t="s">
        <v>128</v>
      </c>
      <c r="FT138" s="158" t="s">
        <v>128</v>
      </c>
      <c r="FU138" s="158" t="s">
        <v>128</v>
      </c>
      <c r="FV138" s="158" t="s">
        <v>128</v>
      </c>
      <c r="FW138" s="158" t="s">
        <v>128</v>
      </c>
      <c r="FX138" s="158" t="s">
        <v>128</v>
      </c>
      <c r="FY138" s="158" t="s">
        <v>128</v>
      </c>
      <c r="FZ138" s="158" t="s">
        <v>128</v>
      </c>
      <c r="GA138" s="158" t="s">
        <v>128</v>
      </c>
      <c r="GB138" s="158" t="s">
        <v>128</v>
      </c>
      <c r="GC138" s="158" t="s">
        <v>128</v>
      </c>
      <c r="GD138" s="158" t="s">
        <v>128</v>
      </c>
      <c r="GE138" s="158" t="s">
        <v>128</v>
      </c>
      <c r="GF138" s="158" t="s">
        <v>128</v>
      </c>
      <c r="GG138" s="158" t="s">
        <v>128</v>
      </c>
      <c r="GH138" s="158" t="s">
        <v>128</v>
      </c>
      <c r="GI138" s="158" t="s">
        <v>128</v>
      </c>
      <c r="GJ138" s="158" t="s">
        <v>128</v>
      </c>
      <c r="GK138" s="158" t="s">
        <v>128</v>
      </c>
      <c r="GL138" s="158" t="s">
        <v>128</v>
      </c>
      <c r="GM138" s="158" t="s">
        <v>128</v>
      </c>
      <c r="GN138" s="158" t="s">
        <v>128</v>
      </c>
      <c r="GO138" s="158" t="s">
        <v>128</v>
      </c>
      <c r="GP138" s="158" t="s">
        <v>128</v>
      </c>
      <c r="GQ138" s="158" t="s">
        <v>128</v>
      </c>
      <c r="GR138" s="158" t="s">
        <v>128</v>
      </c>
      <c r="GS138" s="158" t="s">
        <v>128</v>
      </c>
      <c r="GT138" s="158" t="s">
        <v>128</v>
      </c>
      <c r="GU138" s="158" t="s">
        <v>128</v>
      </c>
      <c r="GV138" s="158" t="s">
        <v>128</v>
      </c>
      <c r="GW138" s="158" t="s">
        <v>128</v>
      </c>
      <c r="GX138" s="158" t="s">
        <v>128</v>
      </c>
      <c r="GY138" s="158" t="s">
        <v>128</v>
      </c>
      <c r="GZ138" s="158" t="s">
        <v>128</v>
      </c>
      <c r="HA138" s="158" t="s">
        <v>128</v>
      </c>
      <c r="HB138" s="158" t="s">
        <v>128</v>
      </c>
      <c r="HC138" s="158" t="s">
        <v>128</v>
      </c>
      <c r="HD138" s="158" t="s">
        <v>128</v>
      </c>
      <c r="HE138" s="158" t="s">
        <v>128</v>
      </c>
      <c r="HF138" s="158" t="s">
        <v>128</v>
      </c>
      <c r="HG138" s="158" t="s">
        <v>128</v>
      </c>
      <c r="HH138" s="158" t="s">
        <v>128</v>
      </c>
      <c r="HI138" s="158" t="s">
        <v>128</v>
      </c>
      <c r="HJ138" s="158" t="s">
        <v>128</v>
      </c>
      <c r="HK138" s="158" t="s">
        <v>128</v>
      </c>
      <c r="HL138" s="158" t="s">
        <v>128</v>
      </c>
      <c r="HM138" s="158" t="s">
        <v>128</v>
      </c>
      <c r="HN138" s="158" t="s">
        <v>128</v>
      </c>
      <c r="HO138" s="158" t="s">
        <v>128</v>
      </c>
      <c r="HP138" s="158" t="s">
        <v>128</v>
      </c>
      <c r="HQ138" s="158" t="s">
        <v>128</v>
      </c>
      <c r="HR138" s="158" t="s">
        <v>128</v>
      </c>
      <c r="HS138" s="158" t="s">
        <v>128</v>
      </c>
      <c r="HT138" s="158" t="s">
        <v>128</v>
      </c>
      <c r="HU138" s="158" t="s">
        <v>128</v>
      </c>
      <c r="HV138" s="158" t="s">
        <v>128</v>
      </c>
      <c r="HW138" s="158" t="s">
        <v>128</v>
      </c>
      <c r="HX138" s="158" t="s">
        <v>128</v>
      </c>
      <c r="HY138" s="158" t="s">
        <v>128</v>
      </c>
      <c r="HZ138" s="158" t="s">
        <v>128</v>
      </c>
      <c r="IA138" s="158" t="s">
        <v>128</v>
      </c>
      <c r="IB138" s="158" t="s">
        <v>128</v>
      </c>
      <c r="IC138" s="158" t="s">
        <v>128</v>
      </c>
      <c r="ID138" s="158" t="s">
        <v>128</v>
      </c>
      <c r="IE138" s="158" t="s">
        <v>128</v>
      </c>
      <c r="IF138" s="164">
        <v>561</v>
      </c>
      <c r="IG138" s="158" t="s">
        <v>704</v>
      </c>
      <c r="IH138" s="165">
        <v>8.1999999999999993</v>
      </c>
      <c r="II138" s="158" t="s">
        <v>704</v>
      </c>
      <c r="IJ138" s="158" t="s">
        <v>128</v>
      </c>
      <c r="IK138" s="158" t="s">
        <v>128</v>
      </c>
      <c r="IL138" s="158" t="s">
        <v>128</v>
      </c>
      <c r="IM138" s="158" t="s">
        <v>128</v>
      </c>
      <c r="IN138" s="158" t="s">
        <v>128</v>
      </c>
      <c r="IO138" s="158" t="s">
        <v>128</v>
      </c>
      <c r="IP138" s="158" t="s">
        <v>128</v>
      </c>
      <c r="IQ138" s="158" t="s">
        <v>128</v>
      </c>
      <c r="IR138" s="158" t="s">
        <v>128</v>
      </c>
      <c r="IS138" s="158" t="s">
        <v>128</v>
      </c>
      <c r="IT138" s="158" t="s">
        <v>128</v>
      </c>
      <c r="IU138" s="158" t="s">
        <v>128</v>
      </c>
      <c r="IV138" s="158" t="s">
        <v>128</v>
      </c>
      <c r="IW138" s="158" t="s">
        <v>128</v>
      </c>
      <c r="IX138" s="158" t="s">
        <v>128</v>
      </c>
      <c r="IY138" s="158" t="s">
        <v>128</v>
      </c>
      <c r="IZ138" s="158" t="s">
        <v>128</v>
      </c>
      <c r="JA138" s="158" t="s">
        <v>128</v>
      </c>
      <c r="JB138" s="158" t="s">
        <v>128</v>
      </c>
      <c r="JC138" s="158" t="s">
        <v>128</v>
      </c>
      <c r="JD138" s="158" t="s">
        <v>128</v>
      </c>
      <c r="JE138" s="158" t="s">
        <v>128</v>
      </c>
      <c r="JF138" s="158" t="s">
        <v>128</v>
      </c>
      <c r="JG138" s="158" t="s">
        <v>128</v>
      </c>
      <c r="JH138" s="158" t="s">
        <v>128</v>
      </c>
      <c r="JI138" s="158" t="s">
        <v>128</v>
      </c>
      <c r="JJ138" s="158" t="s">
        <v>128</v>
      </c>
      <c r="JK138" s="158" t="s">
        <v>128</v>
      </c>
      <c r="JL138" s="158" t="s">
        <v>128</v>
      </c>
      <c r="JM138" s="158" t="s">
        <v>128</v>
      </c>
      <c r="JN138" s="158" t="s">
        <v>128</v>
      </c>
      <c r="JO138" s="158" t="s">
        <v>128</v>
      </c>
      <c r="JP138" s="158" t="s">
        <v>128</v>
      </c>
      <c r="JQ138" s="158" t="s">
        <v>128</v>
      </c>
      <c r="JR138" s="158" t="s">
        <v>128</v>
      </c>
      <c r="JS138" s="158" t="s">
        <v>128</v>
      </c>
      <c r="JT138" s="158" t="s">
        <v>128</v>
      </c>
      <c r="JU138" s="158" t="s">
        <v>128</v>
      </c>
      <c r="JV138" s="158" t="s">
        <v>128</v>
      </c>
      <c r="JW138" s="158" t="s">
        <v>128</v>
      </c>
      <c r="JX138" s="158" t="s">
        <v>128</v>
      </c>
      <c r="JY138" s="158" t="s">
        <v>128</v>
      </c>
      <c r="JZ138" s="158" t="s">
        <v>128</v>
      </c>
      <c r="KA138" s="158" t="s">
        <v>128</v>
      </c>
      <c r="KB138" s="158" t="s">
        <v>128</v>
      </c>
      <c r="KC138" s="158" t="s">
        <v>128</v>
      </c>
      <c r="KD138" s="158" t="s">
        <v>128</v>
      </c>
      <c r="KE138" s="158" t="s">
        <v>128</v>
      </c>
      <c r="KF138" s="158" t="s">
        <v>128</v>
      </c>
      <c r="KG138" s="158" t="s">
        <v>128</v>
      </c>
      <c r="KH138" s="158" t="s">
        <v>128</v>
      </c>
      <c r="KI138" s="158" t="s">
        <v>128</v>
      </c>
      <c r="KJ138" s="158" t="s">
        <v>128</v>
      </c>
      <c r="KK138" s="158" t="s">
        <v>128</v>
      </c>
      <c r="KL138" s="158" t="s">
        <v>128</v>
      </c>
      <c r="KM138" s="158" t="s">
        <v>128</v>
      </c>
      <c r="KN138" s="158" t="s">
        <v>128</v>
      </c>
      <c r="KO138" s="158" t="s">
        <v>128</v>
      </c>
      <c r="KP138" s="158" t="s">
        <v>128</v>
      </c>
      <c r="KQ138" s="158" t="s">
        <v>128</v>
      </c>
      <c r="KR138" s="158" t="s">
        <v>128</v>
      </c>
      <c r="KS138" s="158" t="s">
        <v>128</v>
      </c>
      <c r="KT138" s="158" t="s">
        <v>128</v>
      </c>
      <c r="KU138" s="158" t="s">
        <v>128</v>
      </c>
      <c r="KV138" s="158" t="s">
        <v>128</v>
      </c>
      <c r="KW138" s="158" t="s">
        <v>128</v>
      </c>
      <c r="KX138" s="158" t="s">
        <v>128</v>
      </c>
      <c r="KY138" s="158" t="s">
        <v>128</v>
      </c>
      <c r="KZ138" s="158" t="s">
        <v>128</v>
      </c>
      <c r="LA138" s="158" t="s">
        <v>128</v>
      </c>
      <c r="LB138" s="158" t="s">
        <v>128</v>
      </c>
      <c r="LC138" s="158" t="s">
        <v>128</v>
      </c>
      <c r="LD138" s="158" t="s">
        <v>128</v>
      </c>
      <c r="LE138" s="158" t="s">
        <v>128</v>
      </c>
      <c r="LF138" s="158" t="s">
        <v>128</v>
      </c>
      <c r="LG138" s="158" t="s">
        <v>128</v>
      </c>
      <c r="LH138" s="158" t="s">
        <v>128</v>
      </c>
      <c r="LI138" s="158" t="s">
        <v>128</v>
      </c>
      <c r="LJ138" s="158" t="s">
        <v>128</v>
      </c>
      <c r="LK138" s="158" t="s">
        <v>128</v>
      </c>
      <c r="LL138" s="158" t="s">
        <v>128</v>
      </c>
      <c r="LM138" s="158" t="s">
        <v>128</v>
      </c>
      <c r="LN138" s="158" t="s">
        <v>128</v>
      </c>
      <c r="LO138" s="158" t="s">
        <v>128</v>
      </c>
      <c r="LP138" s="158" t="s">
        <v>128</v>
      </c>
      <c r="LQ138" s="158" t="s">
        <v>128</v>
      </c>
      <c r="LR138" s="158" t="s">
        <v>128</v>
      </c>
      <c r="LS138" s="158" t="s">
        <v>128</v>
      </c>
      <c r="LT138" s="158" t="s">
        <v>128</v>
      </c>
      <c r="LU138" s="158" t="s">
        <v>128</v>
      </c>
      <c r="LV138" s="158" t="s">
        <v>128</v>
      </c>
      <c r="LW138" s="158" t="s">
        <v>128</v>
      </c>
      <c r="LX138" s="158" t="s">
        <v>128</v>
      </c>
      <c r="LY138" s="158" t="s">
        <v>128</v>
      </c>
      <c r="LZ138" s="158" t="s">
        <v>128</v>
      </c>
      <c r="MA138" s="158" t="s">
        <v>128</v>
      </c>
      <c r="MB138" s="158" t="s">
        <v>128</v>
      </c>
      <c r="MC138" s="158" t="s">
        <v>128</v>
      </c>
      <c r="MD138" s="158" t="s">
        <v>128</v>
      </c>
      <c r="ME138" s="158" t="s">
        <v>128</v>
      </c>
      <c r="MF138" s="158" t="s">
        <v>128</v>
      </c>
      <c r="MG138" s="158" t="s">
        <v>128</v>
      </c>
      <c r="MH138" s="158" t="s">
        <v>128</v>
      </c>
      <c r="MI138" s="158" t="s">
        <v>128</v>
      </c>
      <c r="MJ138" s="158" t="s">
        <v>128</v>
      </c>
      <c r="MK138" s="158" t="s">
        <v>128</v>
      </c>
      <c r="ML138" s="158" t="s">
        <v>128</v>
      </c>
      <c r="MM138" s="158" t="s">
        <v>128</v>
      </c>
      <c r="MN138" s="158" t="s">
        <v>128</v>
      </c>
      <c r="MO138" s="158" t="s">
        <v>128</v>
      </c>
      <c r="MP138" s="158" t="s">
        <v>128</v>
      </c>
      <c r="MQ138" s="158" t="s">
        <v>128</v>
      </c>
      <c r="MR138" s="158" t="s">
        <v>128</v>
      </c>
      <c r="MS138" s="158" t="s">
        <v>128</v>
      </c>
      <c r="MT138" s="158" t="s">
        <v>128</v>
      </c>
      <c r="MU138" s="158" t="s">
        <v>128</v>
      </c>
      <c r="MV138" s="158" t="s">
        <v>128</v>
      </c>
      <c r="MW138" s="158" t="s">
        <v>128</v>
      </c>
      <c r="MX138" s="158" t="s">
        <v>128</v>
      </c>
      <c r="MY138" s="158" t="s">
        <v>128</v>
      </c>
      <c r="MZ138" s="158" t="s">
        <v>128</v>
      </c>
      <c r="NA138" s="158" t="s">
        <v>128</v>
      </c>
      <c r="NB138" s="158" t="s">
        <v>128</v>
      </c>
      <c r="NC138" s="158" t="s">
        <v>128</v>
      </c>
      <c r="ND138" s="158" t="s">
        <v>128</v>
      </c>
      <c r="NE138" s="158" t="s">
        <v>128</v>
      </c>
      <c r="NF138" s="158" t="s">
        <v>128</v>
      </c>
      <c r="NG138" s="158" t="s">
        <v>128</v>
      </c>
      <c r="NH138" s="158" t="s">
        <v>128</v>
      </c>
      <c r="NI138" s="158" t="s">
        <v>128</v>
      </c>
      <c r="NJ138" s="158" t="s">
        <v>128</v>
      </c>
      <c r="NK138" s="158" t="s">
        <v>128</v>
      </c>
      <c r="NL138" s="158" t="s">
        <v>128</v>
      </c>
      <c r="NM138" s="158" t="s">
        <v>128</v>
      </c>
      <c r="NN138" s="158" t="s">
        <v>128</v>
      </c>
      <c r="NO138" s="158" t="s">
        <v>128</v>
      </c>
      <c r="NP138" s="158" t="s">
        <v>128</v>
      </c>
      <c r="NQ138" s="158" t="s">
        <v>128</v>
      </c>
      <c r="NR138" s="158" t="s">
        <v>128</v>
      </c>
      <c r="NS138" s="158" t="s">
        <v>128</v>
      </c>
      <c r="NT138" s="158" t="s">
        <v>128</v>
      </c>
      <c r="NU138" s="158" t="s">
        <v>128</v>
      </c>
      <c r="NV138" s="158" t="s">
        <v>128</v>
      </c>
      <c r="NW138" s="158" t="s">
        <v>128</v>
      </c>
      <c r="NX138" s="158" t="s">
        <v>128</v>
      </c>
      <c r="NY138" s="158" t="s">
        <v>128</v>
      </c>
      <c r="NZ138" s="158" t="s">
        <v>128</v>
      </c>
      <c r="OA138" s="158" t="s">
        <v>128</v>
      </c>
      <c r="OB138" s="158" t="s">
        <v>128</v>
      </c>
      <c r="OC138" s="158" t="s">
        <v>128</v>
      </c>
      <c r="OD138" s="158" t="s">
        <v>128</v>
      </c>
      <c r="OE138" s="170" t="s">
        <v>128</v>
      </c>
      <c r="OF138" s="181"/>
      <c r="OG138" s="113" t="str">
        <f t="shared" si="893"/>
        <v/>
      </c>
      <c r="OH138" s="66" t="str">
        <f t="shared" si="894"/>
        <v/>
      </c>
      <c r="OI138" s="66" t="str">
        <f t="shared" si="895"/>
        <v/>
      </c>
      <c r="OJ138" s="66" t="str">
        <f t="shared" si="896"/>
        <v/>
      </c>
      <c r="OK138" s="66" t="str">
        <f t="shared" si="897"/>
        <v/>
      </c>
      <c r="OL138" s="66" t="str">
        <f t="shared" si="898"/>
        <v/>
      </c>
      <c r="OM138" s="66" t="str">
        <f t="shared" si="899"/>
        <v/>
      </c>
      <c r="ON138" s="66" t="str">
        <f t="shared" si="900"/>
        <v/>
      </c>
      <c r="OO138" s="66" t="str">
        <f t="shared" si="901"/>
        <v/>
      </c>
      <c r="OP138" s="66" t="str">
        <f t="shared" si="902"/>
        <v/>
      </c>
      <c r="OQ138" s="66" t="str">
        <f t="shared" si="903"/>
        <v/>
      </c>
      <c r="OR138" s="66" t="str">
        <f t="shared" si="904"/>
        <v/>
      </c>
      <c r="OS138" s="66" t="str">
        <f t="shared" si="905"/>
        <v/>
      </c>
      <c r="OT138" s="66" t="str">
        <f t="shared" si="906"/>
        <v/>
      </c>
      <c r="OU138" s="66" t="str">
        <f t="shared" si="907"/>
        <v/>
      </c>
      <c r="OV138" s="66" t="str">
        <f t="shared" si="908"/>
        <v/>
      </c>
      <c r="OW138" s="66" t="str">
        <f t="shared" si="909"/>
        <v/>
      </c>
      <c r="OX138" s="66" t="str">
        <f t="shared" si="910"/>
        <v/>
      </c>
      <c r="OY138" s="118">
        <f t="shared" si="911"/>
        <v>1.5300217033578623</v>
      </c>
      <c r="OZ138" s="66" t="str">
        <f t="shared" si="912"/>
        <v>kg/GJ delivered</v>
      </c>
      <c r="PA138" s="126">
        <f t="shared" si="913"/>
        <v>0.23984123998582704</v>
      </c>
      <c r="PB138" s="66" t="str">
        <f t="shared" si="914"/>
        <v>kg/GJ delivered</v>
      </c>
      <c r="PC138" s="126">
        <f t="shared" si="915"/>
        <v>0.19435410826437707</v>
      </c>
      <c r="PD138" s="66" t="str">
        <f t="shared" si="916"/>
        <v>kg/GJ delivered</v>
      </c>
      <c r="PE138" s="66" t="str">
        <f t="shared" si="917"/>
        <v/>
      </c>
      <c r="PF138" s="66" t="str">
        <f t="shared" si="918"/>
        <v/>
      </c>
      <c r="PG138" s="66" t="str">
        <f t="shared" si="919"/>
        <v/>
      </c>
      <c r="PH138" s="66" t="str">
        <f t="shared" si="920"/>
        <v/>
      </c>
      <c r="PI138" s="66" t="str">
        <f t="shared" si="921"/>
        <v/>
      </c>
      <c r="PJ138" s="66" t="str">
        <f t="shared" si="922"/>
        <v/>
      </c>
      <c r="PK138" s="66" t="str">
        <f t="shared" si="923"/>
        <v/>
      </c>
      <c r="PL138" s="66" t="str">
        <f t="shared" si="924"/>
        <v/>
      </c>
      <c r="PM138" s="66" t="str">
        <f t="shared" si="925"/>
        <v/>
      </c>
      <c r="PN138" s="66" t="str">
        <f t="shared" si="926"/>
        <v/>
      </c>
      <c r="PO138" s="66" t="str">
        <f t="shared" si="927"/>
        <v/>
      </c>
      <c r="PP138" s="66" t="str">
        <f t="shared" si="928"/>
        <v/>
      </c>
      <c r="PQ138" s="66" t="str">
        <f t="shared" si="929"/>
        <v/>
      </c>
      <c r="PR138" s="66" t="str">
        <f t="shared" si="930"/>
        <v/>
      </c>
      <c r="PS138" s="66" t="str">
        <f t="shared" si="931"/>
        <v/>
      </c>
      <c r="PT138" s="66" t="str">
        <f t="shared" si="932"/>
        <v/>
      </c>
      <c r="PU138" s="66" t="str">
        <f t="shared" si="933"/>
        <v/>
      </c>
      <c r="PV138" s="66" t="str">
        <f t="shared" si="934"/>
        <v/>
      </c>
      <c r="PW138" s="66" t="str">
        <f t="shared" si="935"/>
        <v/>
      </c>
      <c r="PX138" s="66" t="str">
        <f t="shared" si="936"/>
        <v/>
      </c>
      <c r="PY138" s="66" t="str">
        <f t="shared" si="937"/>
        <v/>
      </c>
      <c r="PZ138" s="66" t="str">
        <f t="shared" si="938"/>
        <v/>
      </c>
      <c r="QA138" s="66" t="str">
        <f t="shared" si="939"/>
        <v/>
      </c>
      <c r="QB138" s="66" t="str">
        <f t="shared" si="940"/>
        <v/>
      </c>
      <c r="QC138" s="66" t="str">
        <f t="shared" si="941"/>
        <v/>
      </c>
      <c r="QD138" s="66" t="str">
        <f t="shared" si="942"/>
        <v/>
      </c>
      <c r="QE138" s="66" t="str">
        <f t="shared" si="943"/>
        <v/>
      </c>
      <c r="QF138" s="66" t="str">
        <f t="shared" si="944"/>
        <v/>
      </c>
      <c r="QG138" s="66" t="str">
        <f t="shared" si="945"/>
        <v/>
      </c>
      <c r="QH138" s="66" t="str">
        <f t="shared" si="946"/>
        <v/>
      </c>
      <c r="QI138" s="66" t="str">
        <f t="shared" si="947"/>
        <v/>
      </c>
      <c r="QJ138" s="66" t="str">
        <f t="shared" si="948"/>
        <v/>
      </c>
      <c r="QK138" s="66" t="str">
        <f t="shared" si="949"/>
        <v/>
      </c>
      <c r="QL138" s="66" t="str">
        <f t="shared" si="950"/>
        <v/>
      </c>
      <c r="QM138" s="66" t="str">
        <f t="shared" si="951"/>
        <v/>
      </c>
      <c r="QN138" s="66" t="str">
        <f t="shared" si="952"/>
        <v/>
      </c>
      <c r="QO138" s="66" t="str">
        <f t="shared" si="953"/>
        <v/>
      </c>
      <c r="QP138" s="66" t="str">
        <f t="shared" si="954"/>
        <v/>
      </c>
      <c r="QQ138" s="66" t="str">
        <f t="shared" si="955"/>
        <v/>
      </c>
      <c r="QR138" s="66" t="str">
        <f t="shared" si="956"/>
        <v/>
      </c>
      <c r="QS138" s="66" t="str">
        <f t="shared" si="957"/>
        <v/>
      </c>
      <c r="QT138" s="66" t="str">
        <f t="shared" si="958"/>
        <v/>
      </c>
      <c r="QU138" s="66" t="str">
        <f t="shared" si="959"/>
        <v/>
      </c>
      <c r="QV138" s="66" t="str">
        <f t="shared" si="960"/>
        <v/>
      </c>
      <c r="QW138" s="66" t="str">
        <f t="shared" si="961"/>
        <v/>
      </c>
      <c r="QX138" s="66" t="str">
        <f t="shared" si="962"/>
        <v/>
      </c>
      <c r="QY138" s="66" t="str">
        <f t="shared" si="963"/>
        <v/>
      </c>
      <c r="QZ138" s="66" t="str">
        <f t="shared" si="964"/>
        <v/>
      </c>
      <c r="RA138" s="66" t="str">
        <f t="shared" si="965"/>
        <v/>
      </c>
      <c r="RB138" s="66" t="str">
        <f t="shared" si="966"/>
        <v/>
      </c>
      <c r="RC138" s="66" t="str">
        <f t="shared" si="967"/>
        <v/>
      </c>
      <c r="RD138" s="66" t="str">
        <f t="shared" si="968"/>
        <v/>
      </c>
      <c r="RE138" s="66" t="str">
        <f t="shared" si="969"/>
        <v/>
      </c>
      <c r="RF138" s="66" t="str">
        <f t="shared" si="970"/>
        <v/>
      </c>
      <c r="RG138" s="66" t="str">
        <f t="shared" si="971"/>
        <v/>
      </c>
      <c r="RH138" s="66" t="str">
        <f t="shared" si="972"/>
        <v/>
      </c>
      <c r="RI138" s="66" t="str">
        <f t="shared" si="973"/>
        <v/>
      </c>
      <c r="RJ138" s="66" t="str">
        <f t="shared" si="974"/>
        <v/>
      </c>
      <c r="RK138" s="66" t="str">
        <f t="shared" si="975"/>
        <v/>
      </c>
      <c r="RL138" s="66" t="str">
        <f t="shared" si="976"/>
        <v/>
      </c>
      <c r="RM138" s="66" t="str">
        <f t="shared" si="977"/>
        <v/>
      </c>
      <c r="RN138" s="66" t="str">
        <f t="shared" si="978"/>
        <v/>
      </c>
      <c r="RO138" s="66" t="str">
        <f t="shared" si="979"/>
        <v/>
      </c>
      <c r="RP138" s="66" t="str">
        <f t="shared" si="980"/>
        <v/>
      </c>
      <c r="RQ138" s="66" t="str">
        <f t="shared" si="981"/>
        <v/>
      </c>
      <c r="RR138" s="66" t="str">
        <f t="shared" si="982"/>
        <v/>
      </c>
      <c r="RS138" s="66" t="str">
        <f t="shared" si="983"/>
        <v/>
      </c>
      <c r="RT138" s="66" t="str">
        <f t="shared" si="984"/>
        <v/>
      </c>
      <c r="RU138" s="66" t="str">
        <f t="shared" si="985"/>
        <v/>
      </c>
      <c r="RV138" s="66" t="str">
        <f t="shared" si="986"/>
        <v/>
      </c>
      <c r="RW138" s="66" t="str">
        <f t="shared" si="987"/>
        <v/>
      </c>
      <c r="RX138" s="66" t="str">
        <f t="shared" si="988"/>
        <v/>
      </c>
      <c r="RY138" s="66" t="str">
        <f t="shared" si="989"/>
        <v/>
      </c>
      <c r="RZ138" s="66" t="str">
        <f t="shared" si="990"/>
        <v/>
      </c>
      <c r="SA138" s="66" t="str">
        <f t="shared" si="991"/>
        <v/>
      </c>
      <c r="SB138" s="66" t="str">
        <f t="shared" si="992"/>
        <v/>
      </c>
      <c r="SC138" s="66" t="str">
        <f t="shared" si="993"/>
        <v/>
      </c>
      <c r="SD138" s="66" t="str">
        <f t="shared" si="994"/>
        <v/>
      </c>
      <c r="SE138" s="66" t="str">
        <f t="shared" si="995"/>
        <v/>
      </c>
      <c r="SF138" s="66" t="str">
        <f t="shared" si="996"/>
        <v/>
      </c>
      <c r="SG138" s="66" t="str">
        <f t="shared" si="997"/>
        <v/>
      </c>
      <c r="SH138" s="66" t="str">
        <f t="shared" si="998"/>
        <v/>
      </c>
      <c r="SI138" s="66" t="str">
        <f t="shared" si="999"/>
        <v/>
      </c>
      <c r="SJ138" s="66" t="str">
        <f t="shared" si="1000"/>
        <v/>
      </c>
      <c r="SK138" s="66" t="str">
        <f t="shared" si="1001"/>
        <v/>
      </c>
      <c r="SL138" s="66" t="str">
        <f t="shared" si="1002"/>
        <v/>
      </c>
      <c r="SM138" s="66" t="str">
        <f t="shared" si="1003"/>
        <v/>
      </c>
      <c r="SN138" s="66" t="str">
        <f t="shared" si="1004"/>
        <v/>
      </c>
      <c r="SO138" s="66" t="str">
        <f t="shared" si="1005"/>
        <v/>
      </c>
      <c r="SP138" s="66" t="str">
        <f t="shared" si="1006"/>
        <v/>
      </c>
      <c r="SQ138" s="66" t="str">
        <f t="shared" si="1007"/>
        <v/>
      </c>
      <c r="SR138" s="66" t="str">
        <f t="shared" si="1008"/>
        <v/>
      </c>
      <c r="SS138" s="66" t="str">
        <f t="shared" si="1009"/>
        <v/>
      </c>
      <c r="ST138" s="66" t="str">
        <f t="shared" si="1010"/>
        <v/>
      </c>
      <c r="SU138" s="66" t="str">
        <f t="shared" si="1011"/>
        <v/>
      </c>
      <c r="SV138" s="66" t="str">
        <f t="shared" si="1012"/>
        <v/>
      </c>
      <c r="SW138" s="66" t="str">
        <f t="shared" si="1013"/>
        <v/>
      </c>
      <c r="SX138" s="66" t="str">
        <f t="shared" si="1014"/>
        <v/>
      </c>
      <c r="SY138" s="66" t="str">
        <f t="shared" si="1015"/>
        <v/>
      </c>
      <c r="SZ138" s="66" t="str">
        <f t="shared" si="1016"/>
        <v/>
      </c>
      <c r="TA138" s="66" t="str">
        <f t="shared" si="1017"/>
        <v/>
      </c>
      <c r="TB138" s="66" t="str">
        <f t="shared" si="1018"/>
        <v/>
      </c>
      <c r="TC138" s="66" t="str">
        <f t="shared" si="1019"/>
        <v/>
      </c>
      <c r="TD138" s="66" t="str">
        <f t="shared" si="1020"/>
        <v/>
      </c>
      <c r="TE138" s="66" t="str">
        <f t="shared" si="1021"/>
        <v/>
      </c>
      <c r="TF138" s="66" t="str">
        <f t="shared" si="1022"/>
        <v/>
      </c>
      <c r="TG138" s="66" t="str">
        <f t="shared" si="1023"/>
        <v/>
      </c>
      <c r="TH138" s="66" t="str">
        <f t="shared" si="1024"/>
        <v/>
      </c>
      <c r="TI138" s="66" t="str">
        <f t="shared" si="1025"/>
        <v/>
      </c>
      <c r="TJ138" s="66" t="str">
        <f t="shared" si="1026"/>
        <v/>
      </c>
      <c r="TK138" s="66" t="str">
        <f t="shared" si="1027"/>
        <v/>
      </c>
      <c r="TL138" s="66" t="str">
        <f t="shared" si="1028"/>
        <v/>
      </c>
      <c r="TM138" s="66" t="str">
        <f t="shared" si="1029"/>
        <v/>
      </c>
      <c r="TN138" s="66" t="str">
        <f t="shared" si="1030"/>
        <v/>
      </c>
      <c r="TO138" s="66" t="str">
        <f t="shared" si="1031"/>
        <v/>
      </c>
      <c r="TP138" s="66" t="str">
        <f t="shared" si="1032"/>
        <v/>
      </c>
      <c r="TQ138" s="66" t="str">
        <f t="shared" si="1033"/>
        <v/>
      </c>
      <c r="TR138" s="66" t="str">
        <f t="shared" si="1034"/>
        <v/>
      </c>
      <c r="TS138" s="66" t="str">
        <f t="shared" si="1035"/>
        <v/>
      </c>
      <c r="TT138" s="66" t="str">
        <f t="shared" si="1036"/>
        <v/>
      </c>
      <c r="TU138" s="66" t="str">
        <f t="shared" si="1037"/>
        <v/>
      </c>
      <c r="TV138" s="66" t="str">
        <f t="shared" si="1038"/>
        <v/>
      </c>
      <c r="TW138" s="66" t="str">
        <f t="shared" si="1039"/>
        <v/>
      </c>
      <c r="TX138" s="66" t="str">
        <f t="shared" si="1040"/>
        <v/>
      </c>
      <c r="TY138" s="66" t="str">
        <f t="shared" si="1041"/>
        <v/>
      </c>
      <c r="TZ138" s="66" t="str">
        <f t="shared" si="1042"/>
        <v/>
      </c>
      <c r="UA138" s="66" t="str">
        <f t="shared" si="1043"/>
        <v/>
      </c>
      <c r="UB138" s="66" t="str">
        <f t="shared" si="1044"/>
        <v/>
      </c>
      <c r="UC138" s="66" t="str">
        <f t="shared" si="1045"/>
        <v/>
      </c>
      <c r="UD138" s="66" t="str">
        <f t="shared" si="1046"/>
        <v/>
      </c>
      <c r="UE138" s="66" t="str">
        <f t="shared" si="1047"/>
        <v/>
      </c>
      <c r="UF138" s="66" t="str">
        <f t="shared" si="1048"/>
        <v/>
      </c>
      <c r="UG138" s="66" t="str">
        <f t="shared" si="1049"/>
        <v/>
      </c>
      <c r="UH138" s="66" t="str">
        <f t="shared" si="1050"/>
        <v/>
      </c>
      <c r="UI138" s="66" t="str">
        <f t="shared" si="1051"/>
        <v/>
      </c>
      <c r="UJ138" s="66" t="str">
        <f t="shared" si="1052"/>
        <v/>
      </c>
      <c r="UK138" s="66" t="str">
        <f t="shared" si="1053"/>
        <v/>
      </c>
      <c r="UL138" s="66" t="str">
        <f t="shared" si="1054"/>
        <v/>
      </c>
      <c r="UM138" s="66" t="str">
        <f t="shared" si="1055"/>
        <v/>
      </c>
      <c r="UN138" s="66" t="str">
        <f t="shared" si="1056"/>
        <v/>
      </c>
      <c r="UO138" s="66" t="str">
        <f t="shared" si="1057"/>
        <v/>
      </c>
      <c r="UP138" s="66" t="str">
        <f t="shared" si="1058"/>
        <v/>
      </c>
      <c r="UQ138" s="66" t="str">
        <f t="shared" si="1059"/>
        <v/>
      </c>
      <c r="UR138" s="66" t="str">
        <f t="shared" si="1060"/>
        <v/>
      </c>
      <c r="US138" s="66" t="str">
        <f t="shared" si="1061"/>
        <v/>
      </c>
      <c r="UT138" s="66" t="str">
        <f t="shared" si="1062"/>
        <v/>
      </c>
      <c r="UU138" s="66" t="str">
        <f t="shared" si="1063"/>
        <v/>
      </c>
      <c r="UV138" s="66" t="str">
        <f t="shared" si="1064"/>
        <v/>
      </c>
      <c r="UW138" s="66" t="str">
        <f t="shared" si="1065"/>
        <v/>
      </c>
      <c r="UX138" s="66" t="str">
        <f t="shared" si="1066"/>
        <v/>
      </c>
      <c r="UY138" s="66" t="str">
        <f t="shared" si="1067"/>
        <v/>
      </c>
      <c r="UZ138" s="66" t="str">
        <f t="shared" si="1068"/>
        <v/>
      </c>
      <c r="VA138" s="66" t="str">
        <f t="shared" si="1069"/>
        <v/>
      </c>
      <c r="VB138" s="66" t="str">
        <f t="shared" si="1070"/>
        <v/>
      </c>
      <c r="VC138" s="66" t="str">
        <f t="shared" si="1071"/>
        <v/>
      </c>
      <c r="VD138" s="66" t="str">
        <f t="shared" si="1072"/>
        <v/>
      </c>
      <c r="VE138" s="66" t="str">
        <f t="shared" si="1073"/>
        <v/>
      </c>
      <c r="VF138" s="66" t="str">
        <f t="shared" si="1074"/>
        <v/>
      </c>
      <c r="VG138" s="66" t="str">
        <f t="shared" si="1075"/>
        <v/>
      </c>
      <c r="VH138" s="66" t="str">
        <f t="shared" si="1076"/>
        <v/>
      </c>
      <c r="VI138" s="66" t="str">
        <f t="shared" si="1077"/>
        <v/>
      </c>
      <c r="VJ138" s="66" t="str">
        <f t="shared" si="1078"/>
        <v/>
      </c>
      <c r="VK138" s="66" t="str">
        <f t="shared" si="1079"/>
        <v/>
      </c>
      <c r="VL138" s="66" t="str">
        <f t="shared" si="1080"/>
        <v/>
      </c>
      <c r="VM138" s="66" t="str">
        <f t="shared" si="1081"/>
        <v/>
      </c>
      <c r="VN138" s="66" t="str">
        <f t="shared" si="1082"/>
        <v/>
      </c>
      <c r="VO138" s="66" t="str">
        <f t="shared" si="1083"/>
        <v/>
      </c>
      <c r="VP138" s="66" t="str">
        <f t="shared" si="1084"/>
        <v/>
      </c>
      <c r="VQ138" s="66" t="str">
        <f t="shared" si="1085"/>
        <v/>
      </c>
      <c r="VR138" s="66" t="str">
        <f t="shared" si="1086"/>
        <v/>
      </c>
      <c r="VS138" s="66" t="str">
        <f t="shared" si="1087"/>
        <v/>
      </c>
      <c r="VT138" s="66" t="str">
        <f t="shared" si="1088"/>
        <v/>
      </c>
      <c r="VU138" s="66" t="str">
        <f t="shared" si="1089"/>
        <v/>
      </c>
      <c r="VV138" s="66" t="str">
        <f t="shared" si="1090"/>
        <v/>
      </c>
      <c r="VW138" s="66" t="str">
        <f t="shared" si="1091"/>
        <v/>
      </c>
      <c r="VX138" s="66" t="str">
        <f t="shared" si="1092"/>
        <v/>
      </c>
      <c r="VY138" s="66" t="str">
        <f t="shared" si="1093"/>
        <v/>
      </c>
      <c r="VZ138" s="66" t="str">
        <f t="shared" si="1094"/>
        <v/>
      </c>
      <c r="WA138" s="66" t="str">
        <f t="shared" si="1095"/>
        <v/>
      </c>
      <c r="WB138" s="66" t="str">
        <f t="shared" si="1096"/>
        <v/>
      </c>
      <c r="WC138" s="66" t="str">
        <f t="shared" si="1097"/>
        <v/>
      </c>
      <c r="WD138" s="66" t="str">
        <f t="shared" si="1098"/>
        <v/>
      </c>
      <c r="WE138" s="66" t="str">
        <f t="shared" si="1099"/>
        <v/>
      </c>
      <c r="WF138" s="66" t="str">
        <f t="shared" si="1100"/>
        <v/>
      </c>
      <c r="WG138" s="66" t="str">
        <f t="shared" si="1101"/>
        <v/>
      </c>
      <c r="WH138" s="66" t="str">
        <f t="shared" si="1102"/>
        <v/>
      </c>
      <c r="WI138" s="66" t="str">
        <f t="shared" si="1103"/>
        <v/>
      </c>
      <c r="WJ138" s="66" t="str">
        <f t="shared" si="1104"/>
        <v/>
      </c>
      <c r="WK138" s="66" t="str">
        <f t="shared" si="1105"/>
        <v/>
      </c>
      <c r="WL138" s="66" t="str">
        <f t="shared" si="1106"/>
        <v/>
      </c>
      <c r="WM138" s="66" t="str">
        <f t="shared" si="1107"/>
        <v/>
      </c>
      <c r="WN138" s="66" t="str">
        <f t="shared" si="1108"/>
        <v/>
      </c>
      <c r="WO138" s="66" t="str">
        <f t="shared" si="1109"/>
        <v/>
      </c>
      <c r="WP138" s="66" t="str">
        <f t="shared" si="1110"/>
        <v/>
      </c>
      <c r="WQ138" s="66" t="str">
        <f t="shared" si="1111"/>
        <v/>
      </c>
      <c r="WR138" s="66" t="str">
        <f t="shared" si="1112"/>
        <v/>
      </c>
      <c r="WS138" s="66" t="str">
        <f t="shared" si="1113"/>
        <v/>
      </c>
      <c r="WT138" s="66" t="str">
        <f t="shared" si="1114"/>
        <v/>
      </c>
      <c r="WU138" s="126">
        <f t="shared" si="1115"/>
        <v>0.23198437177939479</v>
      </c>
      <c r="WV138" s="66" t="str">
        <f t="shared" si="1116"/>
        <v>kg/GJ delivered</v>
      </c>
      <c r="WW138" s="160">
        <f t="shared" si="1117"/>
        <v>3.3908589101444512E-3</v>
      </c>
      <c r="WX138" s="66" t="str">
        <f t="shared" si="1118"/>
        <v>kg/GJ delivered</v>
      </c>
      <c r="WY138" s="66" t="str">
        <f t="shared" si="1119"/>
        <v/>
      </c>
      <c r="WZ138" s="66" t="str">
        <f t="shared" si="1120"/>
        <v/>
      </c>
      <c r="XA138" s="66" t="str">
        <f t="shared" si="1121"/>
        <v/>
      </c>
      <c r="XB138" s="66" t="str">
        <f t="shared" si="1122"/>
        <v/>
      </c>
      <c r="XC138" s="66" t="str">
        <f t="shared" si="1123"/>
        <v/>
      </c>
      <c r="XD138" s="66" t="str">
        <f t="shared" si="1124"/>
        <v/>
      </c>
      <c r="XE138" s="66" t="str">
        <f t="shared" si="1125"/>
        <v/>
      </c>
      <c r="XF138" s="66" t="str">
        <f t="shared" si="1126"/>
        <v/>
      </c>
      <c r="XG138" s="66" t="str">
        <f t="shared" si="1127"/>
        <v/>
      </c>
      <c r="XH138" s="66" t="str">
        <f t="shared" si="1128"/>
        <v/>
      </c>
      <c r="XI138" s="66" t="str">
        <f t="shared" si="1129"/>
        <v/>
      </c>
      <c r="XJ138" s="66" t="str">
        <f t="shared" si="1130"/>
        <v/>
      </c>
      <c r="XK138" s="66" t="str">
        <f t="shared" si="1131"/>
        <v/>
      </c>
      <c r="XL138" s="66" t="str">
        <f t="shared" si="1132"/>
        <v/>
      </c>
      <c r="XM138" s="66" t="str">
        <f t="shared" si="1133"/>
        <v/>
      </c>
      <c r="XN138" s="66" t="str">
        <f t="shared" si="1134"/>
        <v/>
      </c>
      <c r="XO138" s="66" t="str">
        <f t="shared" si="1135"/>
        <v/>
      </c>
      <c r="XP138" s="66" t="str">
        <f t="shared" si="1136"/>
        <v/>
      </c>
      <c r="XQ138" s="66" t="str">
        <f t="shared" si="1137"/>
        <v/>
      </c>
      <c r="XR138" s="66" t="str">
        <f t="shared" si="1138"/>
        <v/>
      </c>
      <c r="XS138" s="66" t="str">
        <f t="shared" si="1139"/>
        <v/>
      </c>
      <c r="XT138" s="66" t="str">
        <f t="shared" si="1140"/>
        <v/>
      </c>
      <c r="XU138" s="66" t="str">
        <f t="shared" si="1141"/>
        <v/>
      </c>
      <c r="XV138" s="66" t="str">
        <f t="shared" si="1142"/>
        <v/>
      </c>
      <c r="XW138" s="66" t="str">
        <f t="shared" si="1143"/>
        <v/>
      </c>
      <c r="XX138" s="66" t="str">
        <f t="shared" si="1144"/>
        <v/>
      </c>
      <c r="XY138" s="66" t="str">
        <f t="shared" si="1145"/>
        <v/>
      </c>
      <c r="XZ138" s="66" t="str">
        <f t="shared" si="1146"/>
        <v/>
      </c>
      <c r="YA138" s="66" t="str">
        <f t="shared" si="1147"/>
        <v/>
      </c>
      <c r="YB138" s="66" t="str">
        <f t="shared" si="1148"/>
        <v/>
      </c>
      <c r="YC138" s="66" t="str">
        <f t="shared" si="1149"/>
        <v/>
      </c>
      <c r="YD138" s="66" t="str">
        <f t="shared" si="1150"/>
        <v/>
      </c>
      <c r="YE138" s="66" t="str">
        <f t="shared" si="1151"/>
        <v/>
      </c>
      <c r="YF138" s="66" t="str">
        <f t="shared" si="1152"/>
        <v/>
      </c>
      <c r="YG138" s="66" t="str">
        <f t="shared" si="1153"/>
        <v/>
      </c>
      <c r="YH138" s="66" t="str">
        <f t="shared" si="1154"/>
        <v/>
      </c>
      <c r="YI138" s="66" t="str">
        <f t="shared" si="1155"/>
        <v/>
      </c>
      <c r="YJ138" s="66" t="str">
        <f t="shared" si="1156"/>
        <v/>
      </c>
      <c r="YK138" s="66" t="str">
        <f t="shared" si="1157"/>
        <v/>
      </c>
      <c r="YL138" s="66" t="str">
        <f t="shared" si="1158"/>
        <v/>
      </c>
      <c r="YM138" s="66" t="str">
        <f t="shared" si="1159"/>
        <v/>
      </c>
      <c r="YN138" s="66" t="str">
        <f t="shared" si="1160"/>
        <v/>
      </c>
      <c r="YO138" s="66" t="str">
        <f t="shared" si="1161"/>
        <v/>
      </c>
      <c r="YP138" s="66" t="str">
        <f t="shared" si="1162"/>
        <v/>
      </c>
      <c r="YQ138" s="66" t="str">
        <f t="shared" si="1163"/>
        <v/>
      </c>
      <c r="YR138" s="66" t="str">
        <f t="shared" si="1164"/>
        <v/>
      </c>
      <c r="YS138" s="66" t="str">
        <f t="shared" si="1165"/>
        <v/>
      </c>
      <c r="YT138" s="66" t="str">
        <f t="shared" si="1166"/>
        <v/>
      </c>
      <c r="YU138" s="66" t="str">
        <f t="shared" si="1167"/>
        <v/>
      </c>
      <c r="YV138" s="66" t="str">
        <f t="shared" si="1168"/>
        <v/>
      </c>
      <c r="YW138" s="66" t="str">
        <f t="shared" si="1169"/>
        <v/>
      </c>
      <c r="YX138" s="66" t="str">
        <f t="shared" si="1170"/>
        <v/>
      </c>
      <c r="YY138" s="66" t="str">
        <f t="shared" si="1171"/>
        <v/>
      </c>
      <c r="YZ138" s="66" t="str">
        <f t="shared" si="1172"/>
        <v/>
      </c>
      <c r="ZA138" s="66" t="str">
        <f t="shared" si="1173"/>
        <v/>
      </c>
      <c r="ZB138" s="66" t="str">
        <f t="shared" si="1174"/>
        <v/>
      </c>
      <c r="ZC138" s="66" t="str">
        <f t="shared" si="1175"/>
        <v/>
      </c>
      <c r="ZD138" s="66" t="str">
        <f t="shared" si="1176"/>
        <v/>
      </c>
      <c r="ZE138" s="66" t="str">
        <f t="shared" si="1177"/>
        <v/>
      </c>
      <c r="ZF138" s="66" t="str">
        <f t="shared" si="1178"/>
        <v/>
      </c>
      <c r="ZG138" s="66" t="str">
        <f t="shared" si="1179"/>
        <v/>
      </c>
      <c r="ZH138" s="66" t="str">
        <f t="shared" si="1180"/>
        <v/>
      </c>
      <c r="ZI138" s="66" t="str">
        <f t="shared" si="1181"/>
        <v/>
      </c>
      <c r="ZJ138" s="66" t="str">
        <f t="shared" si="1182"/>
        <v/>
      </c>
      <c r="ZK138" s="66" t="str">
        <f t="shared" si="1183"/>
        <v/>
      </c>
      <c r="ZL138" s="66" t="str">
        <f t="shared" si="1184"/>
        <v/>
      </c>
      <c r="ZM138" s="66" t="str">
        <f t="shared" si="1185"/>
        <v/>
      </c>
      <c r="ZN138" s="66" t="str">
        <f t="shared" si="1186"/>
        <v/>
      </c>
      <c r="ZO138" s="66" t="str">
        <f t="shared" si="1187"/>
        <v/>
      </c>
      <c r="ZP138" s="66" t="str">
        <f t="shared" si="1188"/>
        <v/>
      </c>
      <c r="ZQ138" s="66" t="str">
        <f t="shared" si="1189"/>
        <v/>
      </c>
      <c r="ZR138" s="66" t="str">
        <f t="shared" si="1190"/>
        <v/>
      </c>
      <c r="ZS138" s="66" t="str">
        <f t="shared" si="1191"/>
        <v/>
      </c>
      <c r="ZT138" s="66" t="str">
        <f t="shared" si="1192"/>
        <v/>
      </c>
      <c r="ZU138" s="66" t="str">
        <f t="shared" si="1193"/>
        <v/>
      </c>
      <c r="ZV138" s="66" t="str">
        <f t="shared" si="1194"/>
        <v/>
      </c>
      <c r="ZW138" s="66" t="str">
        <f t="shared" si="1195"/>
        <v/>
      </c>
      <c r="ZX138" s="66" t="str">
        <f t="shared" si="1196"/>
        <v/>
      </c>
      <c r="ZY138" s="66" t="str">
        <f t="shared" si="1197"/>
        <v/>
      </c>
      <c r="ZZ138" s="66" t="str">
        <f t="shared" si="1198"/>
        <v/>
      </c>
      <c r="AAA138" s="66" t="str">
        <f t="shared" si="1199"/>
        <v/>
      </c>
      <c r="AAB138" s="66" t="str">
        <f t="shared" si="1200"/>
        <v/>
      </c>
      <c r="AAC138" s="66" t="str">
        <f t="shared" si="1201"/>
        <v/>
      </c>
      <c r="AAD138" s="66" t="str">
        <f t="shared" si="1202"/>
        <v/>
      </c>
      <c r="AAE138" s="66" t="str">
        <f t="shared" si="1203"/>
        <v/>
      </c>
      <c r="AAF138" s="66" t="str">
        <f t="shared" si="1204"/>
        <v/>
      </c>
      <c r="AAG138" s="66" t="str">
        <f t="shared" si="1205"/>
        <v/>
      </c>
      <c r="AAH138" s="66" t="str">
        <f t="shared" si="1206"/>
        <v/>
      </c>
      <c r="AAI138" s="66" t="str">
        <f t="shared" si="1207"/>
        <v/>
      </c>
      <c r="AAJ138" s="66" t="str">
        <f t="shared" si="1208"/>
        <v/>
      </c>
      <c r="AAK138" s="66" t="str">
        <f t="shared" si="1209"/>
        <v/>
      </c>
      <c r="AAL138" s="66" t="str">
        <f t="shared" si="1210"/>
        <v/>
      </c>
      <c r="AAM138" s="66" t="str">
        <f t="shared" si="1211"/>
        <v/>
      </c>
      <c r="AAN138" s="66" t="str">
        <f t="shared" si="1212"/>
        <v/>
      </c>
      <c r="AAO138" s="66" t="str">
        <f t="shared" si="1213"/>
        <v/>
      </c>
      <c r="AAP138" s="66" t="str">
        <f t="shared" si="1214"/>
        <v/>
      </c>
      <c r="AAQ138" s="66" t="str">
        <f t="shared" si="1215"/>
        <v/>
      </c>
      <c r="AAR138" s="66" t="str">
        <f t="shared" si="1216"/>
        <v/>
      </c>
      <c r="AAS138" s="66" t="str">
        <f t="shared" si="1217"/>
        <v/>
      </c>
      <c r="AAT138" s="66" t="str">
        <f t="shared" si="1218"/>
        <v/>
      </c>
      <c r="AAU138" s="66" t="str">
        <f t="shared" si="1219"/>
        <v/>
      </c>
      <c r="AAV138" s="66" t="str">
        <f t="shared" si="1220"/>
        <v/>
      </c>
      <c r="AAW138" s="66" t="str">
        <f t="shared" si="1221"/>
        <v/>
      </c>
      <c r="AAX138" s="66" t="str">
        <f t="shared" si="1222"/>
        <v/>
      </c>
      <c r="AAY138" s="66" t="str">
        <f t="shared" si="1223"/>
        <v/>
      </c>
      <c r="AAZ138" s="66" t="str">
        <f t="shared" si="1224"/>
        <v/>
      </c>
      <c r="ABA138" s="66" t="str">
        <f t="shared" si="1225"/>
        <v/>
      </c>
      <c r="ABB138" s="66" t="str">
        <f t="shared" si="1226"/>
        <v/>
      </c>
      <c r="ABC138" s="66" t="str">
        <f t="shared" si="1227"/>
        <v/>
      </c>
      <c r="ABD138" s="66" t="str">
        <f t="shared" si="1228"/>
        <v/>
      </c>
      <c r="ABE138" s="66" t="str">
        <f t="shared" si="1229"/>
        <v/>
      </c>
      <c r="ABF138" s="66" t="str">
        <f t="shared" si="1230"/>
        <v/>
      </c>
      <c r="ABG138" s="66" t="str">
        <f t="shared" si="1231"/>
        <v/>
      </c>
      <c r="ABH138" s="66" t="str">
        <f t="shared" si="1232"/>
        <v/>
      </c>
      <c r="ABI138" s="66" t="str">
        <f t="shared" si="1233"/>
        <v/>
      </c>
      <c r="ABJ138" s="66" t="str">
        <f t="shared" si="1234"/>
        <v/>
      </c>
      <c r="ABK138" s="66" t="str">
        <f t="shared" si="1235"/>
        <v/>
      </c>
      <c r="ABL138" s="66" t="str">
        <f t="shared" si="1236"/>
        <v/>
      </c>
      <c r="ABM138" s="66" t="str">
        <f t="shared" si="1237"/>
        <v/>
      </c>
      <c r="ABN138" s="66" t="str">
        <f t="shared" si="1238"/>
        <v/>
      </c>
      <c r="ABO138" s="66" t="str">
        <f t="shared" si="1239"/>
        <v/>
      </c>
      <c r="ABP138" s="66" t="str">
        <f t="shared" si="1240"/>
        <v/>
      </c>
      <c r="ABQ138" s="66" t="str">
        <f t="shared" si="1241"/>
        <v/>
      </c>
      <c r="ABR138" s="66" t="str">
        <f t="shared" si="1242"/>
        <v/>
      </c>
      <c r="ABS138" s="66" t="str">
        <f t="shared" si="1243"/>
        <v/>
      </c>
      <c r="ABT138" s="66" t="str">
        <f t="shared" si="1244"/>
        <v/>
      </c>
      <c r="ABU138" s="66" t="str">
        <f t="shared" si="1245"/>
        <v/>
      </c>
      <c r="ABV138" s="66" t="str">
        <f t="shared" si="1246"/>
        <v/>
      </c>
      <c r="ABW138" s="66" t="str">
        <f t="shared" si="1247"/>
        <v/>
      </c>
      <c r="ABX138" s="66" t="str">
        <f t="shared" si="1248"/>
        <v/>
      </c>
      <c r="ABY138" s="66" t="str">
        <f t="shared" si="1249"/>
        <v/>
      </c>
      <c r="ABZ138" s="66" t="str">
        <f t="shared" si="1250"/>
        <v/>
      </c>
      <c r="ACA138" s="66" t="str">
        <f t="shared" si="1251"/>
        <v/>
      </c>
      <c r="ACB138" s="66" t="str">
        <f t="shared" si="1252"/>
        <v/>
      </c>
      <c r="ACC138" s="66" t="str">
        <f t="shared" si="1253"/>
        <v/>
      </c>
      <c r="ACD138" s="66" t="str">
        <f t="shared" si="1254"/>
        <v/>
      </c>
      <c r="ACE138" s="66" t="str">
        <f t="shared" si="1255"/>
        <v/>
      </c>
      <c r="ACF138" s="66" t="str">
        <f t="shared" si="1256"/>
        <v/>
      </c>
      <c r="ACG138" s="66" t="str">
        <f t="shared" si="1257"/>
        <v/>
      </c>
      <c r="ACH138" s="66" t="str">
        <f t="shared" si="1258"/>
        <v/>
      </c>
      <c r="ACI138" s="66" t="str">
        <f t="shared" si="1259"/>
        <v/>
      </c>
      <c r="ACJ138" s="66" t="str">
        <f t="shared" si="1260"/>
        <v/>
      </c>
      <c r="ACK138" s="66" t="str">
        <f t="shared" si="1261"/>
        <v/>
      </c>
      <c r="ACL138" s="66" t="str">
        <f t="shared" si="1262"/>
        <v/>
      </c>
      <c r="ACM138" s="66" t="str">
        <f t="shared" ref="ACM138:ACN138" si="1274">IF(AND(ACS$3="Unit", ACL138=""), "", IF(AND(ACS$3="Unit", ACL138="-"),"", IF(ACS$3="Unit", "kg/GJ delivered", IF(AND(NY138&lt;&gt;"", NY138&lt;&gt;"-", NX138="-"),"", IF($H138="","", IF(NX138="nd", "",IF(NX138="&lt;n.a.&gt;", "", IF(NY138="#/MJ", "", IF(NY138="kg/GJ delivered",NX138,IF(NY138="g/MJ delivered",NX138,IF(NY138="kg/MJ delivered",NX138*1000,IF(NY138="mg/MJ delivered",NX138/1000,IF(NY138="g/kg",((NX138)*(1/$I138)*(1/$H138)),IF(NY138="mg/kg",((NX138/1000)*(1/$I138)*(1/$H138)),IF(NY138="mg/MJ delivered",NX138/1000,IF(NY138="-","","Error"))))))))))))))))</f>
        <v/>
      </c>
      <c r="ACN138" s="66" t="str">
        <f t="shared" si="1274"/>
        <v/>
      </c>
      <c r="ACO138" s="66" t="str">
        <f t="shared" si="1264"/>
        <v/>
      </c>
      <c r="ACP138" s="66" t="str">
        <f t="shared" si="1265"/>
        <v/>
      </c>
      <c r="ACQ138" s="66" t="str">
        <f t="shared" si="1266"/>
        <v/>
      </c>
      <c r="ACR138" s="66" t="str">
        <f t="shared" si="1267"/>
        <v/>
      </c>
      <c r="ACS138" s="66" t="str">
        <f t="shared" si="1268"/>
        <v/>
      </c>
      <c r="ACT138" s="66" t="str">
        <f t="shared" si="1269"/>
        <v/>
      </c>
    </row>
    <row r="139" spans="2:774" ht="15.75" customHeight="1" x14ac:dyDescent="0.25">
      <c r="B139" s="66">
        <v>170</v>
      </c>
      <c r="C139" s="66" t="s">
        <v>698</v>
      </c>
      <c r="D139" s="66" t="s">
        <v>685</v>
      </c>
      <c r="E139" s="156" t="s">
        <v>267</v>
      </c>
      <c r="F139" s="66" t="s">
        <v>1579</v>
      </c>
      <c r="G139" s="66" t="s">
        <v>492</v>
      </c>
      <c r="H139" s="126">
        <v>0.17244999999999999</v>
      </c>
      <c r="I139" s="130">
        <f>'Heating Values'!$D$24</f>
        <v>14.023</v>
      </c>
      <c r="J139" s="66" t="str">
        <f t="shared" si="890"/>
        <v>Crop Residue, Improved, CN</v>
      </c>
      <c r="K139" s="66" t="s">
        <v>1588</v>
      </c>
      <c r="L139" s="161"/>
      <c r="M139" s="161"/>
      <c r="N139" s="161"/>
      <c r="O139" s="66" t="s">
        <v>692</v>
      </c>
      <c r="P139" s="66" t="str">
        <f t="shared" si="1272"/>
        <v>CN</v>
      </c>
      <c r="Q139" s="66" t="s">
        <v>87</v>
      </c>
      <c r="R139" s="158" t="s">
        <v>128</v>
      </c>
      <c r="S139" s="158" t="s">
        <v>128</v>
      </c>
      <c r="T139" s="158" t="s">
        <v>128</v>
      </c>
      <c r="U139" s="158" t="s">
        <v>128</v>
      </c>
      <c r="V139" s="158" t="s">
        <v>128</v>
      </c>
      <c r="W139" s="158" t="s">
        <v>128</v>
      </c>
      <c r="X139" s="158" t="s">
        <v>128</v>
      </c>
      <c r="Y139" s="158" t="s">
        <v>128</v>
      </c>
      <c r="Z139" s="158" t="s">
        <v>128</v>
      </c>
      <c r="AA139" s="158" t="s">
        <v>128</v>
      </c>
      <c r="AB139" s="158" t="s">
        <v>128</v>
      </c>
      <c r="AC139" s="158" t="s">
        <v>128</v>
      </c>
      <c r="AD139" s="158" t="s">
        <v>128</v>
      </c>
      <c r="AE139" s="158" t="s">
        <v>128</v>
      </c>
      <c r="AF139" s="158" t="s">
        <v>128</v>
      </c>
      <c r="AG139" s="158" t="s">
        <v>128</v>
      </c>
      <c r="AH139" s="158" t="s">
        <v>128</v>
      </c>
      <c r="AI139" s="158" t="s">
        <v>128</v>
      </c>
      <c r="AJ139" s="165">
        <v>5.2</v>
      </c>
      <c r="AK139" s="158" t="s">
        <v>523</v>
      </c>
      <c r="AL139" s="165">
        <v>1.1000000000000001</v>
      </c>
      <c r="AM139" s="158" t="s">
        <v>523</v>
      </c>
      <c r="AN139" s="163">
        <v>0.51</v>
      </c>
      <c r="AO139" s="158" t="s">
        <v>523</v>
      </c>
      <c r="AP139" s="158" t="s">
        <v>128</v>
      </c>
      <c r="AQ139" s="158" t="s">
        <v>128</v>
      </c>
      <c r="AR139" s="158" t="s">
        <v>128</v>
      </c>
      <c r="AS139" s="158" t="s">
        <v>128</v>
      </c>
      <c r="AT139" s="158" t="s">
        <v>128</v>
      </c>
      <c r="AU139" s="158" t="s">
        <v>128</v>
      </c>
      <c r="AV139" s="158" t="s">
        <v>128</v>
      </c>
      <c r="AW139" s="158" t="s">
        <v>128</v>
      </c>
      <c r="AX139" s="158" t="s">
        <v>128</v>
      </c>
      <c r="AY139" s="158" t="s">
        <v>128</v>
      </c>
      <c r="AZ139" s="158" t="s">
        <v>128</v>
      </c>
      <c r="BA139" s="158" t="s">
        <v>128</v>
      </c>
      <c r="BB139" s="158" t="s">
        <v>128</v>
      </c>
      <c r="BC139" s="158" t="s">
        <v>128</v>
      </c>
      <c r="BD139" s="158" t="s">
        <v>128</v>
      </c>
      <c r="BE139" s="158" t="s">
        <v>128</v>
      </c>
      <c r="BF139" s="158" t="s">
        <v>128</v>
      </c>
      <c r="BG139" s="158" t="s">
        <v>128</v>
      </c>
      <c r="BH139" s="158" t="s">
        <v>128</v>
      </c>
      <c r="BI139" s="158" t="s">
        <v>128</v>
      </c>
      <c r="BJ139" s="158" t="s">
        <v>128</v>
      </c>
      <c r="BK139" s="158" t="s">
        <v>128</v>
      </c>
      <c r="BL139" s="158" t="s">
        <v>128</v>
      </c>
      <c r="BM139" s="158" t="s">
        <v>128</v>
      </c>
      <c r="BN139" s="158" t="s">
        <v>128</v>
      </c>
      <c r="BO139" s="158" t="s">
        <v>128</v>
      </c>
      <c r="BP139" s="158" t="s">
        <v>128</v>
      </c>
      <c r="BQ139" s="158" t="s">
        <v>128</v>
      </c>
      <c r="BR139" s="158" t="s">
        <v>128</v>
      </c>
      <c r="BS139" s="158" t="s">
        <v>128</v>
      </c>
      <c r="BT139" s="158" t="s">
        <v>128</v>
      </c>
      <c r="BU139" s="158" t="s">
        <v>128</v>
      </c>
      <c r="BV139" s="158" t="s">
        <v>128</v>
      </c>
      <c r="BW139" s="158" t="s">
        <v>128</v>
      </c>
      <c r="BX139" s="158" t="s">
        <v>128</v>
      </c>
      <c r="BY139" s="158" t="s">
        <v>128</v>
      </c>
      <c r="BZ139" s="158" t="s">
        <v>128</v>
      </c>
      <c r="CA139" s="158" t="s">
        <v>128</v>
      </c>
      <c r="CB139" s="158" t="s">
        <v>128</v>
      </c>
      <c r="CC139" s="158" t="s">
        <v>128</v>
      </c>
      <c r="CD139" s="158" t="s">
        <v>128</v>
      </c>
      <c r="CE139" s="158" t="s">
        <v>128</v>
      </c>
      <c r="CF139" s="158" t="s">
        <v>128</v>
      </c>
      <c r="CG139" s="158" t="s">
        <v>128</v>
      </c>
      <c r="CH139" s="158" t="s">
        <v>128</v>
      </c>
      <c r="CI139" s="158" t="s">
        <v>128</v>
      </c>
      <c r="CJ139" s="158" t="s">
        <v>128</v>
      </c>
      <c r="CK139" s="158" t="s">
        <v>128</v>
      </c>
      <c r="CL139" s="158" t="s">
        <v>128</v>
      </c>
      <c r="CM139" s="158" t="s">
        <v>128</v>
      </c>
      <c r="CN139" s="158" t="s">
        <v>128</v>
      </c>
      <c r="CO139" s="158" t="s">
        <v>128</v>
      </c>
      <c r="CP139" s="158" t="s">
        <v>128</v>
      </c>
      <c r="CQ139" s="158" t="s">
        <v>128</v>
      </c>
      <c r="CR139" s="158" t="s">
        <v>128</v>
      </c>
      <c r="CS139" s="158" t="s">
        <v>128</v>
      </c>
      <c r="CT139" s="158" t="s">
        <v>128</v>
      </c>
      <c r="CU139" s="158" t="s">
        <v>128</v>
      </c>
      <c r="CV139" s="158" t="s">
        <v>128</v>
      </c>
      <c r="CW139" s="158" t="s">
        <v>128</v>
      </c>
      <c r="CX139" s="158" t="s">
        <v>128</v>
      </c>
      <c r="CY139" s="158" t="s">
        <v>128</v>
      </c>
      <c r="CZ139" s="158" t="s">
        <v>128</v>
      </c>
      <c r="DA139" s="158" t="s">
        <v>128</v>
      </c>
      <c r="DB139" s="158" t="s">
        <v>128</v>
      </c>
      <c r="DC139" s="158" t="s">
        <v>128</v>
      </c>
      <c r="DD139" s="158" t="s">
        <v>128</v>
      </c>
      <c r="DE139" s="158" t="s">
        <v>128</v>
      </c>
      <c r="DF139" s="158" t="s">
        <v>128</v>
      </c>
      <c r="DG139" s="158" t="s">
        <v>128</v>
      </c>
      <c r="DH139" s="158" t="s">
        <v>128</v>
      </c>
      <c r="DI139" s="158" t="s">
        <v>128</v>
      </c>
      <c r="DJ139" s="158" t="s">
        <v>128</v>
      </c>
      <c r="DK139" s="158" t="s">
        <v>128</v>
      </c>
      <c r="DL139" s="158" t="s">
        <v>128</v>
      </c>
      <c r="DM139" s="158" t="s">
        <v>128</v>
      </c>
      <c r="DN139" s="158" t="s">
        <v>128</v>
      </c>
      <c r="DO139" s="158" t="s">
        <v>128</v>
      </c>
      <c r="DP139" s="158" t="s">
        <v>128</v>
      </c>
      <c r="DQ139" s="158" t="s">
        <v>128</v>
      </c>
      <c r="DR139" s="158" t="s">
        <v>128</v>
      </c>
      <c r="DS139" s="158" t="s">
        <v>128</v>
      </c>
      <c r="DT139" s="158" t="s">
        <v>128</v>
      </c>
      <c r="DU139" s="158" t="s">
        <v>128</v>
      </c>
      <c r="DV139" s="158" t="s">
        <v>128</v>
      </c>
      <c r="DW139" s="158" t="s">
        <v>128</v>
      </c>
      <c r="DX139" s="158" t="s">
        <v>128</v>
      </c>
      <c r="DY139" s="158" t="s">
        <v>128</v>
      </c>
      <c r="DZ139" s="158" t="s">
        <v>128</v>
      </c>
      <c r="EA139" s="158" t="s">
        <v>128</v>
      </c>
      <c r="EB139" s="158" t="s">
        <v>128</v>
      </c>
      <c r="EC139" s="158" t="s">
        <v>128</v>
      </c>
      <c r="ED139" s="158" t="s">
        <v>128</v>
      </c>
      <c r="EE139" s="158" t="s">
        <v>128</v>
      </c>
      <c r="EF139" s="158" t="s">
        <v>128</v>
      </c>
      <c r="EG139" s="158" t="s">
        <v>128</v>
      </c>
      <c r="EH139" s="158" t="s">
        <v>128</v>
      </c>
      <c r="EI139" s="158" t="s">
        <v>128</v>
      </c>
      <c r="EJ139" s="158" t="s">
        <v>128</v>
      </c>
      <c r="EK139" s="158" t="s">
        <v>128</v>
      </c>
      <c r="EL139" s="158" t="s">
        <v>128</v>
      </c>
      <c r="EM139" s="158" t="s">
        <v>128</v>
      </c>
      <c r="EN139" s="158" t="s">
        <v>128</v>
      </c>
      <c r="EO139" s="158" t="s">
        <v>128</v>
      </c>
      <c r="EP139" s="158" t="s">
        <v>128</v>
      </c>
      <c r="EQ139" s="158" t="s">
        <v>128</v>
      </c>
      <c r="ER139" s="158" t="s">
        <v>128</v>
      </c>
      <c r="ES139" s="158" t="s">
        <v>128</v>
      </c>
      <c r="ET139" s="158" t="s">
        <v>128</v>
      </c>
      <c r="EU139" s="158" t="s">
        <v>128</v>
      </c>
      <c r="EV139" s="158" t="s">
        <v>128</v>
      </c>
      <c r="EW139" s="158" t="s">
        <v>128</v>
      </c>
      <c r="EX139" s="158" t="s">
        <v>128</v>
      </c>
      <c r="EY139" s="158" t="s">
        <v>128</v>
      </c>
      <c r="EZ139" s="158" t="s">
        <v>128</v>
      </c>
      <c r="FA139" s="158" t="s">
        <v>128</v>
      </c>
      <c r="FB139" s="158" t="s">
        <v>128</v>
      </c>
      <c r="FC139" s="158" t="s">
        <v>128</v>
      </c>
      <c r="FD139" s="158" t="s">
        <v>128</v>
      </c>
      <c r="FE139" s="158" t="s">
        <v>128</v>
      </c>
      <c r="FF139" s="158" t="s">
        <v>128</v>
      </c>
      <c r="FG139" s="158" t="s">
        <v>128</v>
      </c>
      <c r="FH139" s="158" t="s">
        <v>128</v>
      </c>
      <c r="FI139" s="158" t="s">
        <v>128</v>
      </c>
      <c r="FJ139" s="158" t="s">
        <v>128</v>
      </c>
      <c r="FK139" s="158" t="s">
        <v>128</v>
      </c>
      <c r="FL139" s="158" t="s">
        <v>128</v>
      </c>
      <c r="FM139" s="158" t="s">
        <v>128</v>
      </c>
      <c r="FN139" s="158" t="s">
        <v>128</v>
      </c>
      <c r="FO139" s="158" t="s">
        <v>128</v>
      </c>
      <c r="FP139" s="158" t="s">
        <v>128</v>
      </c>
      <c r="FQ139" s="158" t="s">
        <v>128</v>
      </c>
      <c r="FR139" s="158" t="s">
        <v>128</v>
      </c>
      <c r="FS139" s="158" t="s">
        <v>128</v>
      </c>
      <c r="FT139" s="158" t="s">
        <v>128</v>
      </c>
      <c r="FU139" s="158" t="s">
        <v>128</v>
      </c>
      <c r="FV139" s="158" t="s">
        <v>128</v>
      </c>
      <c r="FW139" s="158" t="s">
        <v>128</v>
      </c>
      <c r="FX139" s="158" t="s">
        <v>128</v>
      </c>
      <c r="FY139" s="158" t="s">
        <v>128</v>
      </c>
      <c r="FZ139" s="158" t="s">
        <v>128</v>
      </c>
      <c r="GA139" s="158" t="s">
        <v>128</v>
      </c>
      <c r="GB139" s="158" t="s">
        <v>128</v>
      </c>
      <c r="GC139" s="158" t="s">
        <v>128</v>
      </c>
      <c r="GD139" s="158" t="s">
        <v>128</v>
      </c>
      <c r="GE139" s="158" t="s">
        <v>128</v>
      </c>
      <c r="GF139" s="158" t="s">
        <v>128</v>
      </c>
      <c r="GG139" s="158" t="s">
        <v>128</v>
      </c>
      <c r="GH139" s="158" t="s">
        <v>128</v>
      </c>
      <c r="GI139" s="158" t="s">
        <v>128</v>
      </c>
      <c r="GJ139" s="158" t="s">
        <v>128</v>
      </c>
      <c r="GK139" s="158" t="s">
        <v>128</v>
      </c>
      <c r="GL139" s="158" t="s">
        <v>128</v>
      </c>
      <c r="GM139" s="158" t="s">
        <v>128</v>
      </c>
      <c r="GN139" s="158" t="s">
        <v>128</v>
      </c>
      <c r="GO139" s="158" t="s">
        <v>128</v>
      </c>
      <c r="GP139" s="158" t="s">
        <v>128</v>
      </c>
      <c r="GQ139" s="158" t="s">
        <v>128</v>
      </c>
      <c r="GR139" s="158" t="s">
        <v>128</v>
      </c>
      <c r="GS139" s="158" t="s">
        <v>128</v>
      </c>
      <c r="GT139" s="158" t="s">
        <v>128</v>
      </c>
      <c r="GU139" s="158" t="s">
        <v>128</v>
      </c>
      <c r="GV139" s="158" t="s">
        <v>128</v>
      </c>
      <c r="GW139" s="158" t="s">
        <v>128</v>
      </c>
      <c r="GX139" s="158" t="s">
        <v>128</v>
      </c>
      <c r="GY139" s="158" t="s">
        <v>128</v>
      </c>
      <c r="GZ139" s="158" t="s">
        <v>128</v>
      </c>
      <c r="HA139" s="158" t="s">
        <v>128</v>
      </c>
      <c r="HB139" s="158" t="s">
        <v>128</v>
      </c>
      <c r="HC139" s="158" t="s">
        <v>128</v>
      </c>
      <c r="HD139" s="158" t="s">
        <v>128</v>
      </c>
      <c r="HE139" s="158" t="s">
        <v>128</v>
      </c>
      <c r="HF139" s="158" t="s">
        <v>128</v>
      </c>
      <c r="HG139" s="158" t="s">
        <v>128</v>
      </c>
      <c r="HH139" s="158" t="s">
        <v>128</v>
      </c>
      <c r="HI139" s="158" t="s">
        <v>128</v>
      </c>
      <c r="HJ139" s="158" t="s">
        <v>128</v>
      </c>
      <c r="HK139" s="158" t="s">
        <v>128</v>
      </c>
      <c r="HL139" s="158" t="s">
        <v>128</v>
      </c>
      <c r="HM139" s="158" t="s">
        <v>128</v>
      </c>
      <c r="HN139" s="158" t="s">
        <v>128</v>
      </c>
      <c r="HO139" s="158" t="s">
        <v>128</v>
      </c>
      <c r="HP139" s="158" t="s">
        <v>128</v>
      </c>
      <c r="HQ139" s="158" t="s">
        <v>128</v>
      </c>
      <c r="HR139" s="158" t="s">
        <v>128</v>
      </c>
      <c r="HS139" s="158" t="s">
        <v>128</v>
      </c>
      <c r="HT139" s="158" t="s">
        <v>128</v>
      </c>
      <c r="HU139" s="158" t="s">
        <v>128</v>
      </c>
      <c r="HV139" s="158" t="s">
        <v>128</v>
      </c>
      <c r="HW139" s="158" t="s">
        <v>128</v>
      </c>
      <c r="HX139" s="158" t="s">
        <v>128</v>
      </c>
      <c r="HY139" s="158" t="s">
        <v>128</v>
      </c>
      <c r="HZ139" s="158" t="s">
        <v>128</v>
      </c>
      <c r="IA139" s="158" t="s">
        <v>128</v>
      </c>
      <c r="IB139" s="158" t="s">
        <v>128</v>
      </c>
      <c r="IC139" s="158" t="s">
        <v>128</v>
      </c>
      <c r="ID139" s="158" t="s">
        <v>128</v>
      </c>
      <c r="IE139" s="158" t="s">
        <v>128</v>
      </c>
      <c r="IF139" s="164">
        <v>257</v>
      </c>
      <c r="IG139" s="158" t="s">
        <v>704</v>
      </c>
      <c r="IH139" s="162">
        <v>22</v>
      </c>
      <c r="II139" s="158" t="s">
        <v>704</v>
      </c>
      <c r="IJ139" s="158" t="s">
        <v>128</v>
      </c>
      <c r="IK139" s="158" t="s">
        <v>128</v>
      </c>
      <c r="IL139" s="158" t="s">
        <v>128</v>
      </c>
      <c r="IM139" s="158" t="s">
        <v>128</v>
      </c>
      <c r="IN139" s="158" t="s">
        <v>128</v>
      </c>
      <c r="IO139" s="158" t="s">
        <v>128</v>
      </c>
      <c r="IP139" s="158" t="s">
        <v>128</v>
      </c>
      <c r="IQ139" s="158" t="s">
        <v>128</v>
      </c>
      <c r="IR139" s="158" t="s">
        <v>128</v>
      </c>
      <c r="IS139" s="158" t="s">
        <v>128</v>
      </c>
      <c r="IT139" s="158" t="s">
        <v>128</v>
      </c>
      <c r="IU139" s="158" t="s">
        <v>128</v>
      </c>
      <c r="IV139" s="158" t="s">
        <v>128</v>
      </c>
      <c r="IW139" s="158" t="s">
        <v>128</v>
      </c>
      <c r="IX139" s="158" t="s">
        <v>128</v>
      </c>
      <c r="IY139" s="158" t="s">
        <v>128</v>
      </c>
      <c r="IZ139" s="158" t="s">
        <v>128</v>
      </c>
      <c r="JA139" s="158" t="s">
        <v>128</v>
      </c>
      <c r="JB139" s="158" t="s">
        <v>128</v>
      </c>
      <c r="JC139" s="158" t="s">
        <v>128</v>
      </c>
      <c r="JD139" s="158" t="s">
        <v>128</v>
      </c>
      <c r="JE139" s="158" t="s">
        <v>128</v>
      </c>
      <c r="JF139" s="158" t="s">
        <v>128</v>
      </c>
      <c r="JG139" s="158" t="s">
        <v>128</v>
      </c>
      <c r="JH139" s="158" t="s">
        <v>128</v>
      </c>
      <c r="JI139" s="158" t="s">
        <v>128</v>
      </c>
      <c r="JJ139" s="158" t="s">
        <v>128</v>
      </c>
      <c r="JK139" s="158" t="s">
        <v>128</v>
      </c>
      <c r="JL139" s="158" t="s">
        <v>128</v>
      </c>
      <c r="JM139" s="158" t="s">
        <v>128</v>
      </c>
      <c r="JN139" s="158" t="s">
        <v>128</v>
      </c>
      <c r="JO139" s="158" t="s">
        <v>128</v>
      </c>
      <c r="JP139" s="158" t="s">
        <v>128</v>
      </c>
      <c r="JQ139" s="158" t="s">
        <v>128</v>
      </c>
      <c r="JR139" s="158" t="s">
        <v>128</v>
      </c>
      <c r="JS139" s="158" t="s">
        <v>128</v>
      </c>
      <c r="JT139" s="158" t="s">
        <v>128</v>
      </c>
      <c r="JU139" s="158" t="s">
        <v>128</v>
      </c>
      <c r="JV139" s="158" t="s">
        <v>128</v>
      </c>
      <c r="JW139" s="158" t="s">
        <v>128</v>
      </c>
      <c r="JX139" s="158" t="s">
        <v>128</v>
      </c>
      <c r="JY139" s="158" t="s">
        <v>128</v>
      </c>
      <c r="JZ139" s="158" t="s">
        <v>128</v>
      </c>
      <c r="KA139" s="158" t="s">
        <v>128</v>
      </c>
      <c r="KB139" s="158" t="s">
        <v>128</v>
      </c>
      <c r="KC139" s="158" t="s">
        <v>128</v>
      </c>
      <c r="KD139" s="158" t="s">
        <v>128</v>
      </c>
      <c r="KE139" s="158" t="s">
        <v>128</v>
      </c>
      <c r="KF139" s="158" t="s">
        <v>128</v>
      </c>
      <c r="KG139" s="158" t="s">
        <v>128</v>
      </c>
      <c r="KH139" s="158" t="s">
        <v>128</v>
      </c>
      <c r="KI139" s="158" t="s">
        <v>128</v>
      </c>
      <c r="KJ139" s="158" t="s">
        <v>128</v>
      </c>
      <c r="KK139" s="158" t="s">
        <v>128</v>
      </c>
      <c r="KL139" s="158" t="s">
        <v>128</v>
      </c>
      <c r="KM139" s="158" t="s">
        <v>128</v>
      </c>
      <c r="KN139" s="158" t="s">
        <v>128</v>
      </c>
      <c r="KO139" s="158" t="s">
        <v>128</v>
      </c>
      <c r="KP139" s="158" t="s">
        <v>128</v>
      </c>
      <c r="KQ139" s="158" t="s">
        <v>128</v>
      </c>
      <c r="KR139" s="158" t="s">
        <v>128</v>
      </c>
      <c r="KS139" s="158" t="s">
        <v>128</v>
      </c>
      <c r="KT139" s="158" t="s">
        <v>128</v>
      </c>
      <c r="KU139" s="158" t="s">
        <v>128</v>
      </c>
      <c r="KV139" s="158" t="s">
        <v>128</v>
      </c>
      <c r="KW139" s="158" t="s">
        <v>128</v>
      </c>
      <c r="KX139" s="158" t="s">
        <v>128</v>
      </c>
      <c r="KY139" s="158" t="s">
        <v>128</v>
      </c>
      <c r="KZ139" s="158" t="s">
        <v>128</v>
      </c>
      <c r="LA139" s="158" t="s">
        <v>128</v>
      </c>
      <c r="LB139" s="158" t="s">
        <v>128</v>
      </c>
      <c r="LC139" s="158" t="s">
        <v>128</v>
      </c>
      <c r="LD139" s="158" t="s">
        <v>128</v>
      </c>
      <c r="LE139" s="158" t="s">
        <v>128</v>
      </c>
      <c r="LF139" s="158" t="s">
        <v>128</v>
      </c>
      <c r="LG139" s="158" t="s">
        <v>128</v>
      </c>
      <c r="LH139" s="158" t="s">
        <v>128</v>
      </c>
      <c r="LI139" s="158" t="s">
        <v>128</v>
      </c>
      <c r="LJ139" s="158" t="s">
        <v>128</v>
      </c>
      <c r="LK139" s="158" t="s">
        <v>128</v>
      </c>
      <c r="LL139" s="158" t="s">
        <v>128</v>
      </c>
      <c r="LM139" s="158" t="s">
        <v>128</v>
      </c>
      <c r="LN139" s="158" t="s">
        <v>128</v>
      </c>
      <c r="LO139" s="158" t="s">
        <v>128</v>
      </c>
      <c r="LP139" s="158" t="s">
        <v>128</v>
      </c>
      <c r="LQ139" s="158" t="s">
        <v>128</v>
      </c>
      <c r="LR139" s="158" t="s">
        <v>128</v>
      </c>
      <c r="LS139" s="158" t="s">
        <v>128</v>
      </c>
      <c r="LT139" s="158" t="s">
        <v>128</v>
      </c>
      <c r="LU139" s="158" t="s">
        <v>128</v>
      </c>
      <c r="LV139" s="158" t="s">
        <v>128</v>
      </c>
      <c r="LW139" s="158" t="s">
        <v>128</v>
      </c>
      <c r="LX139" s="158" t="s">
        <v>128</v>
      </c>
      <c r="LY139" s="158" t="s">
        <v>128</v>
      </c>
      <c r="LZ139" s="158" t="s">
        <v>128</v>
      </c>
      <c r="MA139" s="158" t="s">
        <v>128</v>
      </c>
      <c r="MB139" s="158" t="s">
        <v>128</v>
      </c>
      <c r="MC139" s="158" t="s">
        <v>128</v>
      </c>
      <c r="MD139" s="158" t="s">
        <v>128</v>
      </c>
      <c r="ME139" s="158" t="s">
        <v>128</v>
      </c>
      <c r="MF139" s="158" t="s">
        <v>128</v>
      </c>
      <c r="MG139" s="158" t="s">
        <v>128</v>
      </c>
      <c r="MH139" s="158" t="s">
        <v>128</v>
      </c>
      <c r="MI139" s="158" t="s">
        <v>128</v>
      </c>
      <c r="MJ139" s="158" t="s">
        <v>128</v>
      </c>
      <c r="MK139" s="158" t="s">
        <v>128</v>
      </c>
      <c r="ML139" s="158" t="s">
        <v>128</v>
      </c>
      <c r="MM139" s="158" t="s">
        <v>128</v>
      </c>
      <c r="MN139" s="158" t="s">
        <v>128</v>
      </c>
      <c r="MO139" s="158" t="s">
        <v>128</v>
      </c>
      <c r="MP139" s="158" t="s">
        <v>128</v>
      </c>
      <c r="MQ139" s="158" t="s">
        <v>128</v>
      </c>
      <c r="MR139" s="158" t="s">
        <v>128</v>
      </c>
      <c r="MS139" s="158" t="s">
        <v>128</v>
      </c>
      <c r="MT139" s="158" t="s">
        <v>128</v>
      </c>
      <c r="MU139" s="158" t="s">
        <v>128</v>
      </c>
      <c r="MV139" s="158" t="s">
        <v>128</v>
      </c>
      <c r="MW139" s="158" t="s">
        <v>128</v>
      </c>
      <c r="MX139" s="158" t="s">
        <v>128</v>
      </c>
      <c r="MY139" s="158" t="s">
        <v>128</v>
      </c>
      <c r="MZ139" s="158" t="s">
        <v>128</v>
      </c>
      <c r="NA139" s="158" t="s">
        <v>128</v>
      </c>
      <c r="NB139" s="158" t="s">
        <v>128</v>
      </c>
      <c r="NC139" s="158" t="s">
        <v>128</v>
      </c>
      <c r="ND139" s="158" t="s">
        <v>128</v>
      </c>
      <c r="NE139" s="158" t="s">
        <v>128</v>
      </c>
      <c r="NF139" s="158" t="s">
        <v>128</v>
      </c>
      <c r="NG139" s="158" t="s">
        <v>128</v>
      </c>
      <c r="NH139" s="158" t="s">
        <v>128</v>
      </c>
      <c r="NI139" s="158" t="s">
        <v>128</v>
      </c>
      <c r="NJ139" s="158" t="s">
        <v>128</v>
      </c>
      <c r="NK139" s="158" t="s">
        <v>128</v>
      </c>
      <c r="NL139" s="158" t="s">
        <v>128</v>
      </c>
      <c r="NM139" s="158" t="s">
        <v>128</v>
      </c>
      <c r="NN139" s="158" t="s">
        <v>128</v>
      </c>
      <c r="NO139" s="158" t="s">
        <v>128</v>
      </c>
      <c r="NP139" s="158" t="s">
        <v>128</v>
      </c>
      <c r="NQ139" s="158" t="s">
        <v>128</v>
      </c>
      <c r="NR139" s="158" t="s">
        <v>128</v>
      </c>
      <c r="NS139" s="158" t="s">
        <v>128</v>
      </c>
      <c r="NT139" s="158" t="s">
        <v>128</v>
      </c>
      <c r="NU139" s="158" t="s">
        <v>128</v>
      </c>
      <c r="NV139" s="158" t="s">
        <v>128</v>
      </c>
      <c r="NW139" s="158" t="s">
        <v>128</v>
      </c>
      <c r="NX139" s="158" t="s">
        <v>128</v>
      </c>
      <c r="NY139" s="158" t="s">
        <v>128</v>
      </c>
      <c r="NZ139" s="158" t="s">
        <v>128</v>
      </c>
      <c r="OA139" s="158" t="s">
        <v>128</v>
      </c>
      <c r="OB139" s="158" t="s">
        <v>128</v>
      </c>
      <c r="OC139" s="158" t="s">
        <v>128</v>
      </c>
      <c r="OD139" s="158" t="s">
        <v>128</v>
      </c>
      <c r="OE139" s="170" t="s">
        <v>128</v>
      </c>
      <c r="OF139" s="181"/>
      <c r="OG139" s="113" t="str">
        <f t="shared" si="893"/>
        <v/>
      </c>
      <c r="OH139" s="66" t="str">
        <f t="shared" si="894"/>
        <v/>
      </c>
      <c r="OI139" s="66" t="str">
        <f t="shared" si="895"/>
        <v/>
      </c>
      <c r="OJ139" s="66" t="str">
        <f t="shared" si="896"/>
        <v/>
      </c>
      <c r="OK139" s="66" t="str">
        <f t="shared" si="897"/>
        <v/>
      </c>
      <c r="OL139" s="66" t="str">
        <f t="shared" si="898"/>
        <v/>
      </c>
      <c r="OM139" s="66" t="str">
        <f t="shared" si="899"/>
        <v/>
      </c>
      <c r="ON139" s="66" t="str">
        <f t="shared" si="900"/>
        <v/>
      </c>
      <c r="OO139" s="66" t="str">
        <f t="shared" si="901"/>
        <v/>
      </c>
      <c r="OP139" s="66" t="str">
        <f t="shared" si="902"/>
        <v/>
      </c>
      <c r="OQ139" s="66" t="str">
        <f t="shared" si="903"/>
        <v/>
      </c>
      <c r="OR139" s="66" t="str">
        <f t="shared" si="904"/>
        <v/>
      </c>
      <c r="OS139" s="66" t="str">
        <f t="shared" si="905"/>
        <v/>
      </c>
      <c r="OT139" s="66" t="str">
        <f t="shared" si="906"/>
        <v/>
      </c>
      <c r="OU139" s="66" t="str">
        <f t="shared" si="907"/>
        <v/>
      </c>
      <c r="OV139" s="66" t="str">
        <f t="shared" si="908"/>
        <v/>
      </c>
      <c r="OW139" s="66" t="str">
        <f t="shared" si="909"/>
        <v/>
      </c>
      <c r="OX139" s="66" t="str">
        <f t="shared" si="910"/>
        <v/>
      </c>
      <c r="OY139" s="118">
        <f t="shared" si="911"/>
        <v>2.1503007722867253</v>
      </c>
      <c r="OZ139" s="66" t="str">
        <f t="shared" si="912"/>
        <v>kg/GJ delivered</v>
      </c>
      <c r="PA139" s="126">
        <f t="shared" si="913"/>
        <v>0.45487131721449964</v>
      </c>
      <c r="PB139" s="66" t="str">
        <f t="shared" si="914"/>
        <v>kg/GJ delivered</v>
      </c>
      <c r="PC139" s="126">
        <f t="shared" si="915"/>
        <v>0.21089488343581347</v>
      </c>
      <c r="PD139" s="66" t="str">
        <f t="shared" si="916"/>
        <v>kg/GJ delivered</v>
      </c>
      <c r="PE139" s="66" t="str">
        <f t="shared" si="917"/>
        <v/>
      </c>
      <c r="PF139" s="66" t="str">
        <f t="shared" si="918"/>
        <v/>
      </c>
      <c r="PG139" s="66" t="str">
        <f t="shared" si="919"/>
        <v/>
      </c>
      <c r="PH139" s="66" t="str">
        <f t="shared" si="920"/>
        <v/>
      </c>
      <c r="PI139" s="66" t="str">
        <f t="shared" si="921"/>
        <v/>
      </c>
      <c r="PJ139" s="66" t="str">
        <f t="shared" si="922"/>
        <v/>
      </c>
      <c r="PK139" s="66" t="str">
        <f t="shared" si="923"/>
        <v/>
      </c>
      <c r="PL139" s="66" t="str">
        <f t="shared" si="924"/>
        <v/>
      </c>
      <c r="PM139" s="66" t="str">
        <f t="shared" si="925"/>
        <v/>
      </c>
      <c r="PN139" s="66" t="str">
        <f t="shared" si="926"/>
        <v/>
      </c>
      <c r="PO139" s="66" t="str">
        <f t="shared" si="927"/>
        <v/>
      </c>
      <c r="PP139" s="66" t="str">
        <f t="shared" si="928"/>
        <v/>
      </c>
      <c r="PQ139" s="66" t="str">
        <f t="shared" si="929"/>
        <v/>
      </c>
      <c r="PR139" s="66" t="str">
        <f t="shared" si="930"/>
        <v/>
      </c>
      <c r="PS139" s="66" t="str">
        <f t="shared" si="931"/>
        <v/>
      </c>
      <c r="PT139" s="66" t="str">
        <f t="shared" si="932"/>
        <v/>
      </c>
      <c r="PU139" s="66" t="str">
        <f t="shared" si="933"/>
        <v/>
      </c>
      <c r="PV139" s="66" t="str">
        <f t="shared" si="934"/>
        <v/>
      </c>
      <c r="PW139" s="66" t="str">
        <f t="shared" si="935"/>
        <v/>
      </c>
      <c r="PX139" s="66" t="str">
        <f t="shared" si="936"/>
        <v/>
      </c>
      <c r="PY139" s="66" t="str">
        <f t="shared" si="937"/>
        <v/>
      </c>
      <c r="PZ139" s="66" t="str">
        <f t="shared" si="938"/>
        <v/>
      </c>
      <c r="QA139" s="66" t="str">
        <f t="shared" si="939"/>
        <v/>
      </c>
      <c r="QB139" s="66" t="str">
        <f t="shared" si="940"/>
        <v/>
      </c>
      <c r="QC139" s="66" t="str">
        <f t="shared" si="941"/>
        <v/>
      </c>
      <c r="QD139" s="66" t="str">
        <f t="shared" si="942"/>
        <v/>
      </c>
      <c r="QE139" s="66" t="str">
        <f t="shared" si="943"/>
        <v/>
      </c>
      <c r="QF139" s="66" t="str">
        <f t="shared" si="944"/>
        <v/>
      </c>
      <c r="QG139" s="66" t="str">
        <f t="shared" si="945"/>
        <v/>
      </c>
      <c r="QH139" s="66" t="str">
        <f t="shared" si="946"/>
        <v/>
      </c>
      <c r="QI139" s="66" t="str">
        <f t="shared" si="947"/>
        <v/>
      </c>
      <c r="QJ139" s="66" t="str">
        <f t="shared" si="948"/>
        <v/>
      </c>
      <c r="QK139" s="66" t="str">
        <f t="shared" si="949"/>
        <v/>
      </c>
      <c r="QL139" s="66" t="str">
        <f t="shared" si="950"/>
        <v/>
      </c>
      <c r="QM139" s="66" t="str">
        <f t="shared" si="951"/>
        <v/>
      </c>
      <c r="QN139" s="66" t="str">
        <f t="shared" si="952"/>
        <v/>
      </c>
      <c r="QO139" s="66" t="str">
        <f t="shared" si="953"/>
        <v/>
      </c>
      <c r="QP139" s="66" t="str">
        <f t="shared" si="954"/>
        <v/>
      </c>
      <c r="QQ139" s="66" t="str">
        <f t="shared" si="955"/>
        <v/>
      </c>
      <c r="QR139" s="66" t="str">
        <f t="shared" si="956"/>
        <v/>
      </c>
      <c r="QS139" s="66" t="str">
        <f t="shared" si="957"/>
        <v/>
      </c>
      <c r="QT139" s="66" t="str">
        <f t="shared" si="958"/>
        <v/>
      </c>
      <c r="QU139" s="66" t="str">
        <f t="shared" si="959"/>
        <v/>
      </c>
      <c r="QV139" s="66" t="str">
        <f t="shared" si="960"/>
        <v/>
      </c>
      <c r="QW139" s="66" t="str">
        <f t="shared" si="961"/>
        <v/>
      </c>
      <c r="QX139" s="66" t="str">
        <f t="shared" si="962"/>
        <v/>
      </c>
      <c r="QY139" s="66" t="str">
        <f t="shared" si="963"/>
        <v/>
      </c>
      <c r="QZ139" s="66" t="str">
        <f t="shared" si="964"/>
        <v/>
      </c>
      <c r="RA139" s="66" t="str">
        <f t="shared" si="965"/>
        <v/>
      </c>
      <c r="RB139" s="66" t="str">
        <f t="shared" si="966"/>
        <v/>
      </c>
      <c r="RC139" s="66" t="str">
        <f t="shared" si="967"/>
        <v/>
      </c>
      <c r="RD139" s="66" t="str">
        <f t="shared" si="968"/>
        <v/>
      </c>
      <c r="RE139" s="66" t="str">
        <f t="shared" si="969"/>
        <v/>
      </c>
      <c r="RF139" s="66" t="str">
        <f t="shared" si="970"/>
        <v/>
      </c>
      <c r="RG139" s="66" t="str">
        <f t="shared" si="971"/>
        <v/>
      </c>
      <c r="RH139" s="66" t="str">
        <f t="shared" si="972"/>
        <v/>
      </c>
      <c r="RI139" s="66" t="str">
        <f t="shared" si="973"/>
        <v/>
      </c>
      <c r="RJ139" s="66" t="str">
        <f t="shared" si="974"/>
        <v/>
      </c>
      <c r="RK139" s="66" t="str">
        <f t="shared" si="975"/>
        <v/>
      </c>
      <c r="RL139" s="66" t="str">
        <f t="shared" si="976"/>
        <v/>
      </c>
      <c r="RM139" s="66" t="str">
        <f t="shared" si="977"/>
        <v/>
      </c>
      <c r="RN139" s="66" t="str">
        <f t="shared" si="978"/>
        <v/>
      </c>
      <c r="RO139" s="66" t="str">
        <f t="shared" si="979"/>
        <v/>
      </c>
      <c r="RP139" s="66" t="str">
        <f t="shared" si="980"/>
        <v/>
      </c>
      <c r="RQ139" s="66" t="str">
        <f t="shared" si="981"/>
        <v/>
      </c>
      <c r="RR139" s="66" t="str">
        <f t="shared" si="982"/>
        <v/>
      </c>
      <c r="RS139" s="66" t="str">
        <f t="shared" si="983"/>
        <v/>
      </c>
      <c r="RT139" s="66" t="str">
        <f t="shared" si="984"/>
        <v/>
      </c>
      <c r="RU139" s="66" t="str">
        <f t="shared" si="985"/>
        <v/>
      </c>
      <c r="RV139" s="66" t="str">
        <f t="shared" si="986"/>
        <v/>
      </c>
      <c r="RW139" s="66" t="str">
        <f t="shared" si="987"/>
        <v/>
      </c>
      <c r="RX139" s="66" t="str">
        <f t="shared" si="988"/>
        <v/>
      </c>
      <c r="RY139" s="66" t="str">
        <f t="shared" si="989"/>
        <v/>
      </c>
      <c r="RZ139" s="66" t="str">
        <f t="shared" si="990"/>
        <v/>
      </c>
      <c r="SA139" s="66" t="str">
        <f t="shared" si="991"/>
        <v/>
      </c>
      <c r="SB139" s="66" t="str">
        <f t="shared" si="992"/>
        <v/>
      </c>
      <c r="SC139" s="66" t="str">
        <f t="shared" si="993"/>
        <v/>
      </c>
      <c r="SD139" s="66" t="str">
        <f t="shared" si="994"/>
        <v/>
      </c>
      <c r="SE139" s="66" t="str">
        <f t="shared" si="995"/>
        <v/>
      </c>
      <c r="SF139" s="66" t="str">
        <f t="shared" si="996"/>
        <v/>
      </c>
      <c r="SG139" s="66" t="str">
        <f t="shared" si="997"/>
        <v/>
      </c>
      <c r="SH139" s="66" t="str">
        <f t="shared" si="998"/>
        <v/>
      </c>
      <c r="SI139" s="66" t="str">
        <f t="shared" si="999"/>
        <v/>
      </c>
      <c r="SJ139" s="66" t="str">
        <f t="shared" si="1000"/>
        <v/>
      </c>
      <c r="SK139" s="66" t="str">
        <f t="shared" si="1001"/>
        <v/>
      </c>
      <c r="SL139" s="66" t="str">
        <f t="shared" si="1002"/>
        <v/>
      </c>
      <c r="SM139" s="66" t="str">
        <f t="shared" si="1003"/>
        <v/>
      </c>
      <c r="SN139" s="66" t="str">
        <f t="shared" si="1004"/>
        <v/>
      </c>
      <c r="SO139" s="66" t="str">
        <f t="shared" si="1005"/>
        <v/>
      </c>
      <c r="SP139" s="66" t="str">
        <f t="shared" si="1006"/>
        <v/>
      </c>
      <c r="SQ139" s="66" t="str">
        <f t="shared" si="1007"/>
        <v/>
      </c>
      <c r="SR139" s="66" t="str">
        <f t="shared" si="1008"/>
        <v/>
      </c>
      <c r="SS139" s="66" t="str">
        <f t="shared" si="1009"/>
        <v/>
      </c>
      <c r="ST139" s="66" t="str">
        <f t="shared" si="1010"/>
        <v/>
      </c>
      <c r="SU139" s="66" t="str">
        <f t="shared" si="1011"/>
        <v/>
      </c>
      <c r="SV139" s="66" t="str">
        <f t="shared" si="1012"/>
        <v/>
      </c>
      <c r="SW139" s="66" t="str">
        <f t="shared" si="1013"/>
        <v/>
      </c>
      <c r="SX139" s="66" t="str">
        <f t="shared" si="1014"/>
        <v/>
      </c>
      <c r="SY139" s="66" t="str">
        <f t="shared" si="1015"/>
        <v/>
      </c>
      <c r="SZ139" s="66" t="str">
        <f t="shared" si="1016"/>
        <v/>
      </c>
      <c r="TA139" s="66" t="str">
        <f t="shared" si="1017"/>
        <v/>
      </c>
      <c r="TB139" s="66" t="str">
        <f t="shared" si="1018"/>
        <v/>
      </c>
      <c r="TC139" s="66" t="str">
        <f t="shared" si="1019"/>
        <v/>
      </c>
      <c r="TD139" s="66" t="str">
        <f t="shared" si="1020"/>
        <v/>
      </c>
      <c r="TE139" s="66" t="str">
        <f t="shared" si="1021"/>
        <v/>
      </c>
      <c r="TF139" s="66" t="str">
        <f t="shared" si="1022"/>
        <v/>
      </c>
      <c r="TG139" s="66" t="str">
        <f t="shared" si="1023"/>
        <v/>
      </c>
      <c r="TH139" s="66" t="str">
        <f t="shared" si="1024"/>
        <v/>
      </c>
      <c r="TI139" s="66" t="str">
        <f t="shared" si="1025"/>
        <v/>
      </c>
      <c r="TJ139" s="66" t="str">
        <f t="shared" si="1026"/>
        <v/>
      </c>
      <c r="TK139" s="66" t="str">
        <f t="shared" si="1027"/>
        <v/>
      </c>
      <c r="TL139" s="66" t="str">
        <f t="shared" si="1028"/>
        <v/>
      </c>
      <c r="TM139" s="66" t="str">
        <f t="shared" si="1029"/>
        <v/>
      </c>
      <c r="TN139" s="66" t="str">
        <f t="shared" si="1030"/>
        <v/>
      </c>
      <c r="TO139" s="66" t="str">
        <f t="shared" si="1031"/>
        <v/>
      </c>
      <c r="TP139" s="66" t="str">
        <f t="shared" si="1032"/>
        <v/>
      </c>
      <c r="TQ139" s="66" t="str">
        <f t="shared" si="1033"/>
        <v/>
      </c>
      <c r="TR139" s="66" t="str">
        <f t="shared" si="1034"/>
        <v/>
      </c>
      <c r="TS139" s="66" t="str">
        <f t="shared" si="1035"/>
        <v/>
      </c>
      <c r="TT139" s="66" t="str">
        <f t="shared" si="1036"/>
        <v/>
      </c>
      <c r="TU139" s="66" t="str">
        <f t="shared" si="1037"/>
        <v/>
      </c>
      <c r="TV139" s="66" t="str">
        <f t="shared" si="1038"/>
        <v/>
      </c>
      <c r="TW139" s="66" t="str">
        <f t="shared" si="1039"/>
        <v/>
      </c>
      <c r="TX139" s="66" t="str">
        <f t="shared" si="1040"/>
        <v/>
      </c>
      <c r="TY139" s="66" t="str">
        <f t="shared" si="1041"/>
        <v/>
      </c>
      <c r="TZ139" s="66" t="str">
        <f t="shared" si="1042"/>
        <v/>
      </c>
      <c r="UA139" s="66" t="str">
        <f t="shared" si="1043"/>
        <v/>
      </c>
      <c r="UB139" s="66" t="str">
        <f t="shared" si="1044"/>
        <v/>
      </c>
      <c r="UC139" s="66" t="str">
        <f t="shared" si="1045"/>
        <v/>
      </c>
      <c r="UD139" s="66" t="str">
        <f t="shared" si="1046"/>
        <v/>
      </c>
      <c r="UE139" s="66" t="str">
        <f t="shared" si="1047"/>
        <v/>
      </c>
      <c r="UF139" s="66" t="str">
        <f t="shared" si="1048"/>
        <v/>
      </c>
      <c r="UG139" s="66" t="str">
        <f t="shared" si="1049"/>
        <v/>
      </c>
      <c r="UH139" s="66" t="str">
        <f t="shared" si="1050"/>
        <v/>
      </c>
      <c r="UI139" s="66" t="str">
        <f t="shared" si="1051"/>
        <v/>
      </c>
      <c r="UJ139" s="66" t="str">
        <f t="shared" si="1052"/>
        <v/>
      </c>
      <c r="UK139" s="66" t="str">
        <f t="shared" si="1053"/>
        <v/>
      </c>
      <c r="UL139" s="66" t="str">
        <f t="shared" si="1054"/>
        <v/>
      </c>
      <c r="UM139" s="66" t="str">
        <f t="shared" si="1055"/>
        <v/>
      </c>
      <c r="UN139" s="66" t="str">
        <f t="shared" si="1056"/>
        <v/>
      </c>
      <c r="UO139" s="66" t="str">
        <f t="shared" si="1057"/>
        <v/>
      </c>
      <c r="UP139" s="66" t="str">
        <f t="shared" si="1058"/>
        <v/>
      </c>
      <c r="UQ139" s="66" t="str">
        <f t="shared" si="1059"/>
        <v/>
      </c>
      <c r="UR139" s="66" t="str">
        <f t="shared" si="1060"/>
        <v/>
      </c>
      <c r="US139" s="66" t="str">
        <f t="shared" si="1061"/>
        <v/>
      </c>
      <c r="UT139" s="66" t="str">
        <f t="shared" si="1062"/>
        <v/>
      </c>
      <c r="UU139" s="66" t="str">
        <f t="shared" si="1063"/>
        <v/>
      </c>
      <c r="UV139" s="66" t="str">
        <f t="shared" si="1064"/>
        <v/>
      </c>
      <c r="UW139" s="66" t="str">
        <f t="shared" si="1065"/>
        <v/>
      </c>
      <c r="UX139" s="66" t="str">
        <f t="shared" si="1066"/>
        <v/>
      </c>
      <c r="UY139" s="66" t="str">
        <f t="shared" si="1067"/>
        <v/>
      </c>
      <c r="UZ139" s="66" t="str">
        <f t="shared" si="1068"/>
        <v/>
      </c>
      <c r="VA139" s="66" t="str">
        <f t="shared" si="1069"/>
        <v/>
      </c>
      <c r="VB139" s="66" t="str">
        <f t="shared" si="1070"/>
        <v/>
      </c>
      <c r="VC139" s="66" t="str">
        <f t="shared" si="1071"/>
        <v/>
      </c>
      <c r="VD139" s="66" t="str">
        <f t="shared" si="1072"/>
        <v/>
      </c>
      <c r="VE139" s="66" t="str">
        <f t="shared" si="1073"/>
        <v/>
      </c>
      <c r="VF139" s="66" t="str">
        <f t="shared" si="1074"/>
        <v/>
      </c>
      <c r="VG139" s="66" t="str">
        <f t="shared" si="1075"/>
        <v/>
      </c>
      <c r="VH139" s="66" t="str">
        <f t="shared" si="1076"/>
        <v/>
      </c>
      <c r="VI139" s="66" t="str">
        <f t="shared" si="1077"/>
        <v/>
      </c>
      <c r="VJ139" s="66" t="str">
        <f t="shared" si="1078"/>
        <v/>
      </c>
      <c r="VK139" s="66" t="str">
        <f t="shared" si="1079"/>
        <v/>
      </c>
      <c r="VL139" s="66" t="str">
        <f t="shared" si="1080"/>
        <v/>
      </c>
      <c r="VM139" s="66" t="str">
        <f t="shared" si="1081"/>
        <v/>
      </c>
      <c r="VN139" s="66" t="str">
        <f t="shared" si="1082"/>
        <v/>
      </c>
      <c r="VO139" s="66" t="str">
        <f t="shared" si="1083"/>
        <v/>
      </c>
      <c r="VP139" s="66" t="str">
        <f t="shared" si="1084"/>
        <v/>
      </c>
      <c r="VQ139" s="66" t="str">
        <f t="shared" si="1085"/>
        <v/>
      </c>
      <c r="VR139" s="66" t="str">
        <f t="shared" si="1086"/>
        <v/>
      </c>
      <c r="VS139" s="66" t="str">
        <f t="shared" si="1087"/>
        <v/>
      </c>
      <c r="VT139" s="66" t="str">
        <f t="shared" si="1088"/>
        <v/>
      </c>
      <c r="VU139" s="66" t="str">
        <f t="shared" si="1089"/>
        <v/>
      </c>
      <c r="VV139" s="66" t="str">
        <f t="shared" si="1090"/>
        <v/>
      </c>
      <c r="VW139" s="66" t="str">
        <f t="shared" si="1091"/>
        <v/>
      </c>
      <c r="VX139" s="66" t="str">
        <f t="shared" si="1092"/>
        <v/>
      </c>
      <c r="VY139" s="66" t="str">
        <f t="shared" si="1093"/>
        <v/>
      </c>
      <c r="VZ139" s="66" t="str">
        <f t="shared" si="1094"/>
        <v/>
      </c>
      <c r="WA139" s="66" t="str">
        <f t="shared" si="1095"/>
        <v/>
      </c>
      <c r="WB139" s="66" t="str">
        <f t="shared" si="1096"/>
        <v/>
      </c>
      <c r="WC139" s="66" t="str">
        <f t="shared" si="1097"/>
        <v/>
      </c>
      <c r="WD139" s="66" t="str">
        <f t="shared" si="1098"/>
        <v/>
      </c>
      <c r="WE139" s="66" t="str">
        <f t="shared" si="1099"/>
        <v/>
      </c>
      <c r="WF139" s="66" t="str">
        <f t="shared" si="1100"/>
        <v/>
      </c>
      <c r="WG139" s="66" t="str">
        <f t="shared" si="1101"/>
        <v/>
      </c>
      <c r="WH139" s="66" t="str">
        <f t="shared" si="1102"/>
        <v/>
      </c>
      <c r="WI139" s="66" t="str">
        <f t="shared" si="1103"/>
        <v/>
      </c>
      <c r="WJ139" s="66" t="str">
        <f t="shared" si="1104"/>
        <v/>
      </c>
      <c r="WK139" s="66" t="str">
        <f t="shared" si="1105"/>
        <v/>
      </c>
      <c r="WL139" s="66" t="str">
        <f t="shared" si="1106"/>
        <v/>
      </c>
      <c r="WM139" s="66" t="str">
        <f t="shared" si="1107"/>
        <v/>
      </c>
      <c r="WN139" s="66" t="str">
        <f t="shared" si="1108"/>
        <v/>
      </c>
      <c r="WO139" s="66" t="str">
        <f t="shared" si="1109"/>
        <v/>
      </c>
      <c r="WP139" s="66" t="str">
        <f t="shared" si="1110"/>
        <v/>
      </c>
      <c r="WQ139" s="66" t="str">
        <f t="shared" si="1111"/>
        <v/>
      </c>
      <c r="WR139" s="66" t="str">
        <f t="shared" si="1112"/>
        <v/>
      </c>
      <c r="WS139" s="66" t="str">
        <f t="shared" si="1113"/>
        <v/>
      </c>
      <c r="WT139" s="66" t="str">
        <f t="shared" si="1114"/>
        <v/>
      </c>
      <c r="WU139" s="126">
        <f t="shared" si="1115"/>
        <v>0.10627448047647854</v>
      </c>
      <c r="WV139" s="66" t="str">
        <f t="shared" si="1116"/>
        <v>kg/GJ delivered</v>
      </c>
      <c r="WW139" s="160">
        <f t="shared" si="1117"/>
        <v>9.0974263442899911E-3</v>
      </c>
      <c r="WX139" s="66" t="str">
        <f t="shared" si="1118"/>
        <v>kg/GJ delivered</v>
      </c>
      <c r="WY139" s="66" t="str">
        <f t="shared" si="1119"/>
        <v/>
      </c>
      <c r="WZ139" s="66" t="str">
        <f t="shared" si="1120"/>
        <v/>
      </c>
      <c r="XA139" s="66" t="str">
        <f t="shared" si="1121"/>
        <v/>
      </c>
      <c r="XB139" s="66" t="str">
        <f t="shared" si="1122"/>
        <v/>
      </c>
      <c r="XC139" s="66" t="str">
        <f t="shared" si="1123"/>
        <v/>
      </c>
      <c r="XD139" s="66" t="str">
        <f t="shared" si="1124"/>
        <v/>
      </c>
      <c r="XE139" s="66" t="str">
        <f t="shared" si="1125"/>
        <v/>
      </c>
      <c r="XF139" s="66" t="str">
        <f t="shared" si="1126"/>
        <v/>
      </c>
      <c r="XG139" s="66" t="str">
        <f t="shared" si="1127"/>
        <v/>
      </c>
      <c r="XH139" s="66" t="str">
        <f t="shared" si="1128"/>
        <v/>
      </c>
      <c r="XI139" s="66" t="str">
        <f t="shared" si="1129"/>
        <v/>
      </c>
      <c r="XJ139" s="66" t="str">
        <f t="shared" si="1130"/>
        <v/>
      </c>
      <c r="XK139" s="66" t="str">
        <f t="shared" si="1131"/>
        <v/>
      </c>
      <c r="XL139" s="66" t="str">
        <f t="shared" si="1132"/>
        <v/>
      </c>
      <c r="XM139" s="66" t="str">
        <f t="shared" si="1133"/>
        <v/>
      </c>
      <c r="XN139" s="66" t="str">
        <f t="shared" si="1134"/>
        <v/>
      </c>
      <c r="XO139" s="66" t="str">
        <f t="shared" si="1135"/>
        <v/>
      </c>
      <c r="XP139" s="66" t="str">
        <f t="shared" si="1136"/>
        <v/>
      </c>
      <c r="XQ139" s="66" t="str">
        <f t="shared" si="1137"/>
        <v/>
      </c>
      <c r="XR139" s="66" t="str">
        <f t="shared" si="1138"/>
        <v/>
      </c>
      <c r="XS139" s="66" t="str">
        <f t="shared" si="1139"/>
        <v/>
      </c>
      <c r="XT139" s="66" t="str">
        <f t="shared" si="1140"/>
        <v/>
      </c>
      <c r="XU139" s="66" t="str">
        <f t="shared" si="1141"/>
        <v/>
      </c>
      <c r="XV139" s="66" t="str">
        <f t="shared" si="1142"/>
        <v/>
      </c>
      <c r="XW139" s="66" t="str">
        <f t="shared" si="1143"/>
        <v/>
      </c>
      <c r="XX139" s="66" t="str">
        <f t="shared" si="1144"/>
        <v/>
      </c>
      <c r="XY139" s="66" t="str">
        <f t="shared" si="1145"/>
        <v/>
      </c>
      <c r="XZ139" s="66" t="str">
        <f t="shared" si="1146"/>
        <v/>
      </c>
      <c r="YA139" s="66" t="str">
        <f t="shared" si="1147"/>
        <v/>
      </c>
      <c r="YB139" s="66" t="str">
        <f t="shared" si="1148"/>
        <v/>
      </c>
      <c r="YC139" s="66" t="str">
        <f t="shared" si="1149"/>
        <v/>
      </c>
      <c r="YD139" s="66" t="str">
        <f t="shared" si="1150"/>
        <v/>
      </c>
      <c r="YE139" s="66" t="str">
        <f t="shared" si="1151"/>
        <v/>
      </c>
      <c r="YF139" s="66" t="str">
        <f t="shared" si="1152"/>
        <v/>
      </c>
      <c r="YG139" s="66" t="str">
        <f t="shared" si="1153"/>
        <v/>
      </c>
      <c r="YH139" s="66" t="str">
        <f t="shared" si="1154"/>
        <v/>
      </c>
      <c r="YI139" s="66" t="str">
        <f t="shared" si="1155"/>
        <v/>
      </c>
      <c r="YJ139" s="66" t="str">
        <f t="shared" si="1156"/>
        <v/>
      </c>
      <c r="YK139" s="66" t="str">
        <f t="shared" si="1157"/>
        <v/>
      </c>
      <c r="YL139" s="66" t="str">
        <f t="shared" si="1158"/>
        <v/>
      </c>
      <c r="YM139" s="66" t="str">
        <f t="shared" si="1159"/>
        <v/>
      </c>
      <c r="YN139" s="66" t="str">
        <f t="shared" si="1160"/>
        <v/>
      </c>
      <c r="YO139" s="66" t="str">
        <f t="shared" si="1161"/>
        <v/>
      </c>
      <c r="YP139" s="66" t="str">
        <f t="shared" si="1162"/>
        <v/>
      </c>
      <c r="YQ139" s="66" t="str">
        <f t="shared" si="1163"/>
        <v/>
      </c>
      <c r="YR139" s="66" t="str">
        <f t="shared" si="1164"/>
        <v/>
      </c>
      <c r="YS139" s="66" t="str">
        <f t="shared" si="1165"/>
        <v/>
      </c>
      <c r="YT139" s="66" t="str">
        <f t="shared" si="1166"/>
        <v/>
      </c>
      <c r="YU139" s="66" t="str">
        <f t="shared" si="1167"/>
        <v/>
      </c>
      <c r="YV139" s="66" t="str">
        <f t="shared" si="1168"/>
        <v/>
      </c>
      <c r="YW139" s="66" t="str">
        <f t="shared" si="1169"/>
        <v/>
      </c>
      <c r="YX139" s="66" t="str">
        <f t="shared" si="1170"/>
        <v/>
      </c>
      <c r="YY139" s="66" t="str">
        <f t="shared" si="1171"/>
        <v/>
      </c>
      <c r="YZ139" s="66" t="str">
        <f t="shared" si="1172"/>
        <v/>
      </c>
      <c r="ZA139" s="66" t="str">
        <f t="shared" si="1173"/>
        <v/>
      </c>
      <c r="ZB139" s="66" t="str">
        <f t="shared" si="1174"/>
        <v/>
      </c>
      <c r="ZC139" s="66" t="str">
        <f t="shared" si="1175"/>
        <v/>
      </c>
      <c r="ZD139" s="66" t="str">
        <f t="shared" si="1176"/>
        <v/>
      </c>
      <c r="ZE139" s="66" t="str">
        <f t="shared" si="1177"/>
        <v/>
      </c>
      <c r="ZF139" s="66" t="str">
        <f t="shared" si="1178"/>
        <v/>
      </c>
      <c r="ZG139" s="66" t="str">
        <f t="shared" si="1179"/>
        <v/>
      </c>
      <c r="ZH139" s="66" t="str">
        <f t="shared" si="1180"/>
        <v/>
      </c>
      <c r="ZI139" s="66" t="str">
        <f t="shared" si="1181"/>
        <v/>
      </c>
      <c r="ZJ139" s="66" t="str">
        <f t="shared" si="1182"/>
        <v/>
      </c>
      <c r="ZK139" s="66" t="str">
        <f t="shared" si="1183"/>
        <v/>
      </c>
      <c r="ZL139" s="66" t="str">
        <f t="shared" si="1184"/>
        <v/>
      </c>
      <c r="ZM139" s="66" t="str">
        <f t="shared" si="1185"/>
        <v/>
      </c>
      <c r="ZN139" s="66" t="str">
        <f t="shared" si="1186"/>
        <v/>
      </c>
      <c r="ZO139" s="66" t="str">
        <f t="shared" si="1187"/>
        <v/>
      </c>
      <c r="ZP139" s="66" t="str">
        <f t="shared" si="1188"/>
        <v/>
      </c>
      <c r="ZQ139" s="66" t="str">
        <f t="shared" si="1189"/>
        <v/>
      </c>
      <c r="ZR139" s="66" t="str">
        <f t="shared" si="1190"/>
        <v/>
      </c>
      <c r="ZS139" s="66" t="str">
        <f t="shared" si="1191"/>
        <v/>
      </c>
      <c r="ZT139" s="66" t="str">
        <f t="shared" si="1192"/>
        <v/>
      </c>
      <c r="ZU139" s="66" t="str">
        <f t="shared" si="1193"/>
        <v/>
      </c>
      <c r="ZV139" s="66" t="str">
        <f t="shared" si="1194"/>
        <v/>
      </c>
      <c r="ZW139" s="66" t="str">
        <f t="shared" si="1195"/>
        <v/>
      </c>
      <c r="ZX139" s="66" t="str">
        <f t="shared" si="1196"/>
        <v/>
      </c>
      <c r="ZY139" s="66" t="str">
        <f t="shared" si="1197"/>
        <v/>
      </c>
      <c r="ZZ139" s="66" t="str">
        <f t="shared" si="1198"/>
        <v/>
      </c>
      <c r="AAA139" s="66" t="str">
        <f t="shared" si="1199"/>
        <v/>
      </c>
      <c r="AAB139" s="66" t="str">
        <f t="shared" si="1200"/>
        <v/>
      </c>
      <c r="AAC139" s="66" t="str">
        <f t="shared" si="1201"/>
        <v/>
      </c>
      <c r="AAD139" s="66" t="str">
        <f t="shared" si="1202"/>
        <v/>
      </c>
      <c r="AAE139" s="66" t="str">
        <f t="shared" si="1203"/>
        <v/>
      </c>
      <c r="AAF139" s="66" t="str">
        <f t="shared" si="1204"/>
        <v/>
      </c>
      <c r="AAG139" s="66" t="str">
        <f t="shared" si="1205"/>
        <v/>
      </c>
      <c r="AAH139" s="66" t="str">
        <f t="shared" si="1206"/>
        <v/>
      </c>
      <c r="AAI139" s="66" t="str">
        <f t="shared" si="1207"/>
        <v/>
      </c>
      <c r="AAJ139" s="66" t="str">
        <f t="shared" si="1208"/>
        <v/>
      </c>
      <c r="AAK139" s="66" t="str">
        <f t="shared" si="1209"/>
        <v/>
      </c>
      <c r="AAL139" s="66" t="str">
        <f t="shared" si="1210"/>
        <v/>
      </c>
      <c r="AAM139" s="66" t="str">
        <f t="shared" si="1211"/>
        <v/>
      </c>
      <c r="AAN139" s="66" t="str">
        <f t="shared" si="1212"/>
        <v/>
      </c>
      <c r="AAO139" s="66" t="str">
        <f t="shared" si="1213"/>
        <v/>
      </c>
      <c r="AAP139" s="66" t="str">
        <f t="shared" si="1214"/>
        <v/>
      </c>
      <c r="AAQ139" s="66" t="str">
        <f t="shared" si="1215"/>
        <v/>
      </c>
      <c r="AAR139" s="66" t="str">
        <f t="shared" si="1216"/>
        <v/>
      </c>
      <c r="AAS139" s="66" t="str">
        <f t="shared" si="1217"/>
        <v/>
      </c>
      <c r="AAT139" s="66" t="str">
        <f t="shared" si="1218"/>
        <v/>
      </c>
      <c r="AAU139" s="66" t="str">
        <f t="shared" si="1219"/>
        <v/>
      </c>
      <c r="AAV139" s="66" t="str">
        <f t="shared" si="1220"/>
        <v/>
      </c>
      <c r="AAW139" s="66" t="str">
        <f t="shared" si="1221"/>
        <v/>
      </c>
      <c r="AAX139" s="66" t="str">
        <f t="shared" si="1222"/>
        <v/>
      </c>
      <c r="AAY139" s="66" t="str">
        <f t="shared" si="1223"/>
        <v/>
      </c>
      <c r="AAZ139" s="66" t="str">
        <f t="shared" si="1224"/>
        <v/>
      </c>
      <c r="ABA139" s="66" t="str">
        <f t="shared" si="1225"/>
        <v/>
      </c>
      <c r="ABB139" s="66" t="str">
        <f t="shared" si="1226"/>
        <v/>
      </c>
      <c r="ABC139" s="66" t="str">
        <f t="shared" si="1227"/>
        <v/>
      </c>
      <c r="ABD139" s="66" t="str">
        <f t="shared" si="1228"/>
        <v/>
      </c>
      <c r="ABE139" s="66" t="str">
        <f t="shared" si="1229"/>
        <v/>
      </c>
      <c r="ABF139" s="66" t="str">
        <f t="shared" si="1230"/>
        <v/>
      </c>
      <c r="ABG139" s="66" t="str">
        <f t="shared" si="1231"/>
        <v/>
      </c>
      <c r="ABH139" s="66" t="str">
        <f t="shared" si="1232"/>
        <v/>
      </c>
      <c r="ABI139" s="66" t="str">
        <f t="shared" si="1233"/>
        <v/>
      </c>
      <c r="ABJ139" s="66" t="str">
        <f t="shared" si="1234"/>
        <v/>
      </c>
      <c r="ABK139" s="66" t="str">
        <f t="shared" si="1235"/>
        <v/>
      </c>
      <c r="ABL139" s="66" t="str">
        <f t="shared" si="1236"/>
        <v/>
      </c>
      <c r="ABM139" s="66" t="str">
        <f t="shared" si="1237"/>
        <v/>
      </c>
      <c r="ABN139" s="66" t="str">
        <f t="shared" si="1238"/>
        <v/>
      </c>
      <c r="ABO139" s="66" t="str">
        <f t="shared" si="1239"/>
        <v/>
      </c>
      <c r="ABP139" s="66" t="str">
        <f t="shared" si="1240"/>
        <v/>
      </c>
      <c r="ABQ139" s="66" t="str">
        <f t="shared" si="1241"/>
        <v/>
      </c>
      <c r="ABR139" s="66" t="str">
        <f t="shared" si="1242"/>
        <v/>
      </c>
      <c r="ABS139" s="66" t="str">
        <f t="shared" si="1243"/>
        <v/>
      </c>
      <c r="ABT139" s="66" t="str">
        <f t="shared" si="1244"/>
        <v/>
      </c>
      <c r="ABU139" s="66" t="str">
        <f t="shared" si="1245"/>
        <v/>
      </c>
      <c r="ABV139" s="66" t="str">
        <f t="shared" si="1246"/>
        <v/>
      </c>
      <c r="ABW139" s="66" t="str">
        <f t="shared" si="1247"/>
        <v/>
      </c>
      <c r="ABX139" s="66" t="str">
        <f t="shared" si="1248"/>
        <v/>
      </c>
      <c r="ABY139" s="66" t="str">
        <f t="shared" si="1249"/>
        <v/>
      </c>
      <c r="ABZ139" s="66" t="str">
        <f t="shared" si="1250"/>
        <v/>
      </c>
      <c r="ACA139" s="66" t="str">
        <f t="shared" si="1251"/>
        <v/>
      </c>
      <c r="ACB139" s="66" t="str">
        <f t="shared" si="1252"/>
        <v/>
      </c>
      <c r="ACC139" s="66" t="str">
        <f t="shared" si="1253"/>
        <v/>
      </c>
      <c r="ACD139" s="66" t="str">
        <f t="shared" si="1254"/>
        <v/>
      </c>
      <c r="ACE139" s="66" t="str">
        <f t="shared" si="1255"/>
        <v/>
      </c>
      <c r="ACF139" s="66" t="str">
        <f t="shared" si="1256"/>
        <v/>
      </c>
      <c r="ACG139" s="66" t="str">
        <f t="shared" si="1257"/>
        <v/>
      </c>
      <c r="ACH139" s="66" t="str">
        <f t="shared" si="1258"/>
        <v/>
      </c>
      <c r="ACI139" s="66" t="str">
        <f t="shared" si="1259"/>
        <v/>
      </c>
      <c r="ACJ139" s="66" t="str">
        <f t="shared" si="1260"/>
        <v/>
      </c>
      <c r="ACK139" s="66" t="str">
        <f t="shared" si="1261"/>
        <v/>
      </c>
      <c r="ACL139" s="66" t="str">
        <f t="shared" si="1262"/>
        <v/>
      </c>
      <c r="ACM139" s="66" t="str">
        <f t="shared" ref="ACM139:ACN139" si="1275">IF(AND(ACS$3="Unit", ACL139=""), "", IF(AND(ACS$3="Unit", ACL139="-"),"", IF(ACS$3="Unit", "kg/GJ delivered", IF(AND(NY139&lt;&gt;"", NY139&lt;&gt;"-", NX139="-"),"", IF($H139="","", IF(NX139="nd", "",IF(NX139="&lt;n.a.&gt;", "", IF(NY139="#/MJ", "", IF(NY139="kg/GJ delivered",NX139,IF(NY139="g/MJ delivered",NX139,IF(NY139="kg/MJ delivered",NX139*1000,IF(NY139="mg/MJ delivered",NX139/1000,IF(NY139="g/kg",((NX139)*(1/$I139)*(1/$H139)),IF(NY139="mg/kg",((NX139/1000)*(1/$I139)*(1/$H139)),IF(NY139="mg/MJ delivered",NX139/1000,IF(NY139="-","","Error"))))))))))))))))</f>
        <v/>
      </c>
      <c r="ACN139" s="66" t="str">
        <f t="shared" si="1275"/>
        <v/>
      </c>
      <c r="ACO139" s="66" t="str">
        <f t="shared" si="1264"/>
        <v/>
      </c>
      <c r="ACP139" s="66" t="str">
        <f t="shared" si="1265"/>
        <v/>
      </c>
      <c r="ACQ139" s="66" t="str">
        <f t="shared" si="1266"/>
        <v/>
      </c>
      <c r="ACR139" s="66" t="str">
        <f t="shared" si="1267"/>
        <v/>
      </c>
      <c r="ACS139" s="66" t="str">
        <f t="shared" si="1268"/>
        <v/>
      </c>
      <c r="ACT139" s="66" t="str">
        <f t="shared" si="1269"/>
        <v/>
      </c>
    </row>
    <row r="140" spans="2:774" ht="15.75" customHeight="1" x14ac:dyDescent="0.25">
      <c r="B140" s="66">
        <v>171</v>
      </c>
      <c r="C140" s="66" t="s">
        <v>699</v>
      </c>
      <c r="D140" s="66" t="s">
        <v>685</v>
      </c>
      <c r="E140" s="156" t="s">
        <v>690</v>
      </c>
      <c r="F140" s="66" t="s">
        <v>1579</v>
      </c>
      <c r="G140" s="66" t="s">
        <v>492</v>
      </c>
      <c r="H140" s="126">
        <v>0.17244999999999999</v>
      </c>
      <c r="I140" s="130">
        <f>'Heating Values'!$D$24</f>
        <v>14.023</v>
      </c>
      <c r="J140" s="66" t="str">
        <f t="shared" si="890"/>
        <v>Crop Residue, Improved, CN</v>
      </c>
      <c r="K140" s="66" t="s">
        <v>1588</v>
      </c>
      <c r="L140" s="161"/>
      <c r="M140" s="161"/>
      <c r="N140" s="161"/>
      <c r="O140" s="66" t="s">
        <v>692</v>
      </c>
      <c r="P140" s="66" t="str">
        <f t="shared" si="1272"/>
        <v>CN</v>
      </c>
      <c r="Q140" s="66" t="s">
        <v>87</v>
      </c>
      <c r="R140" s="158" t="s">
        <v>128</v>
      </c>
      <c r="S140" s="158" t="s">
        <v>128</v>
      </c>
      <c r="T140" s="158" t="s">
        <v>128</v>
      </c>
      <c r="U140" s="158" t="s">
        <v>128</v>
      </c>
      <c r="V140" s="158" t="s">
        <v>128</v>
      </c>
      <c r="W140" s="158" t="s">
        <v>128</v>
      </c>
      <c r="X140" s="158" t="s">
        <v>128</v>
      </c>
      <c r="Y140" s="158" t="s">
        <v>128</v>
      </c>
      <c r="Z140" s="158" t="s">
        <v>128</v>
      </c>
      <c r="AA140" s="158" t="s">
        <v>128</v>
      </c>
      <c r="AB140" s="158" t="s">
        <v>128</v>
      </c>
      <c r="AC140" s="158" t="s">
        <v>128</v>
      </c>
      <c r="AD140" s="158" t="s">
        <v>128</v>
      </c>
      <c r="AE140" s="158" t="s">
        <v>128</v>
      </c>
      <c r="AF140" s="158" t="s">
        <v>128</v>
      </c>
      <c r="AG140" s="158" t="s">
        <v>128</v>
      </c>
      <c r="AH140" s="158" t="s">
        <v>128</v>
      </c>
      <c r="AI140" s="158" t="s">
        <v>128</v>
      </c>
      <c r="AJ140" s="165">
        <v>5.7</v>
      </c>
      <c r="AK140" s="158" t="s">
        <v>523</v>
      </c>
      <c r="AL140" s="165">
        <v>3.1</v>
      </c>
      <c r="AM140" s="158" t="s">
        <v>523</v>
      </c>
      <c r="AN140" s="165">
        <v>1.2</v>
      </c>
      <c r="AO140" s="158" t="s">
        <v>523</v>
      </c>
      <c r="AP140" s="158" t="s">
        <v>128</v>
      </c>
      <c r="AQ140" s="158" t="s">
        <v>128</v>
      </c>
      <c r="AR140" s="158" t="s">
        <v>128</v>
      </c>
      <c r="AS140" s="158" t="s">
        <v>128</v>
      </c>
      <c r="AT140" s="158" t="s">
        <v>128</v>
      </c>
      <c r="AU140" s="158" t="s">
        <v>128</v>
      </c>
      <c r="AV140" s="158" t="s">
        <v>128</v>
      </c>
      <c r="AW140" s="158" t="s">
        <v>128</v>
      </c>
      <c r="AX140" s="158" t="s">
        <v>128</v>
      </c>
      <c r="AY140" s="158" t="s">
        <v>128</v>
      </c>
      <c r="AZ140" s="158" t="s">
        <v>128</v>
      </c>
      <c r="BA140" s="158" t="s">
        <v>128</v>
      </c>
      <c r="BB140" s="158" t="s">
        <v>128</v>
      </c>
      <c r="BC140" s="158" t="s">
        <v>128</v>
      </c>
      <c r="BD140" s="158" t="s">
        <v>128</v>
      </c>
      <c r="BE140" s="158" t="s">
        <v>128</v>
      </c>
      <c r="BF140" s="158" t="s">
        <v>128</v>
      </c>
      <c r="BG140" s="158" t="s">
        <v>128</v>
      </c>
      <c r="BH140" s="158" t="s">
        <v>128</v>
      </c>
      <c r="BI140" s="158" t="s">
        <v>128</v>
      </c>
      <c r="BJ140" s="158" t="s">
        <v>128</v>
      </c>
      <c r="BK140" s="158" t="s">
        <v>128</v>
      </c>
      <c r="BL140" s="158" t="s">
        <v>128</v>
      </c>
      <c r="BM140" s="158" t="s">
        <v>128</v>
      </c>
      <c r="BN140" s="158" t="s">
        <v>128</v>
      </c>
      <c r="BO140" s="158" t="s">
        <v>128</v>
      </c>
      <c r="BP140" s="158" t="s">
        <v>128</v>
      </c>
      <c r="BQ140" s="158" t="s">
        <v>128</v>
      </c>
      <c r="BR140" s="158" t="s">
        <v>128</v>
      </c>
      <c r="BS140" s="158" t="s">
        <v>128</v>
      </c>
      <c r="BT140" s="158" t="s">
        <v>128</v>
      </c>
      <c r="BU140" s="158" t="s">
        <v>128</v>
      </c>
      <c r="BV140" s="158" t="s">
        <v>128</v>
      </c>
      <c r="BW140" s="158" t="s">
        <v>128</v>
      </c>
      <c r="BX140" s="158" t="s">
        <v>128</v>
      </c>
      <c r="BY140" s="158" t="s">
        <v>128</v>
      </c>
      <c r="BZ140" s="158" t="s">
        <v>128</v>
      </c>
      <c r="CA140" s="158" t="s">
        <v>128</v>
      </c>
      <c r="CB140" s="158" t="s">
        <v>128</v>
      </c>
      <c r="CC140" s="158" t="s">
        <v>128</v>
      </c>
      <c r="CD140" s="158" t="s">
        <v>128</v>
      </c>
      <c r="CE140" s="158" t="s">
        <v>128</v>
      </c>
      <c r="CF140" s="158" t="s">
        <v>128</v>
      </c>
      <c r="CG140" s="158" t="s">
        <v>128</v>
      </c>
      <c r="CH140" s="158" t="s">
        <v>128</v>
      </c>
      <c r="CI140" s="158" t="s">
        <v>128</v>
      </c>
      <c r="CJ140" s="158" t="s">
        <v>128</v>
      </c>
      <c r="CK140" s="158" t="s">
        <v>128</v>
      </c>
      <c r="CL140" s="158" t="s">
        <v>128</v>
      </c>
      <c r="CM140" s="158" t="s">
        <v>128</v>
      </c>
      <c r="CN140" s="158" t="s">
        <v>128</v>
      </c>
      <c r="CO140" s="158" t="s">
        <v>128</v>
      </c>
      <c r="CP140" s="158" t="s">
        <v>128</v>
      </c>
      <c r="CQ140" s="158" t="s">
        <v>128</v>
      </c>
      <c r="CR140" s="158" t="s">
        <v>128</v>
      </c>
      <c r="CS140" s="158" t="s">
        <v>128</v>
      </c>
      <c r="CT140" s="158" t="s">
        <v>128</v>
      </c>
      <c r="CU140" s="158" t="s">
        <v>128</v>
      </c>
      <c r="CV140" s="158" t="s">
        <v>128</v>
      </c>
      <c r="CW140" s="158" t="s">
        <v>128</v>
      </c>
      <c r="CX140" s="158" t="s">
        <v>128</v>
      </c>
      <c r="CY140" s="158" t="s">
        <v>128</v>
      </c>
      <c r="CZ140" s="158" t="s">
        <v>128</v>
      </c>
      <c r="DA140" s="158" t="s">
        <v>128</v>
      </c>
      <c r="DB140" s="158" t="s">
        <v>128</v>
      </c>
      <c r="DC140" s="158" t="s">
        <v>128</v>
      </c>
      <c r="DD140" s="158" t="s">
        <v>128</v>
      </c>
      <c r="DE140" s="158" t="s">
        <v>128</v>
      </c>
      <c r="DF140" s="158" t="s">
        <v>128</v>
      </c>
      <c r="DG140" s="158" t="s">
        <v>128</v>
      </c>
      <c r="DH140" s="158" t="s">
        <v>128</v>
      </c>
      <c r="DI140" s="158" t="s">
        <v>128</v>
      </c>
      <c r="DJ140" s="158" t="s">
        <v>128</v>
      </c>
      <c r="DK140" s="158" t="s">
        <v>128</v>
      </c>
      <c r="DL140" s="158" t="s">
        <v>128</v>
      </c>
      <c r="DM140" s="158" t="s">
        <v>128</v>
      </c>
      <c r="DN140" s="158" t="s">
        <v>128</v>
      </c>
      <c r="DO140" s="158" t="s">
        <v>128</v>
      </c>
      <c r="DP140" s="158" t="s">
        <v>128</v>
      </c>
      <c r="DQ140" s="158" t="s">
        <v>128</v>
      </c>
      <c r="DR140" s="158" t="s">
        <v>128</v>
      </c>
      <c r="DS140" s="158" t="s">
        <v>128</v>
      </c>
      <c r="DT140" s="158" t="s">
        <v>128</v>
      </c>
      <c r="DU140" s="158" t="s">
        <v>128</v>
      </c>
      <c r="DV140" s="158" t="s">
        <v>128</v>
      </c>
      <c r="DW140" s="158" t="s">
        <v>128</v>
      </c>
      <c r="DX140" s="158" t="s">
        <v>128</v>
      </c>
      <c r="DY140" s="158" t="s">
        <v>128</v>
      </c>
      <c r="DZ140" s="158" t="s">
        <v>128</v>
      </c>
      <c r="EA140" s="158" t="s">
        <v>128</v>
      </c>
      <c r="EB140" s="158" t="s">
        <v>128</v>
      </c>
      <c r="EC140" s="158" t="s">
        <v>128</v>
      </c>
      <c r="ED140" s="158" t="s">
        <v>128</v>
      </c>
      <c r="EE140" s="158" t="s">
        <v>128</v>
      </c>
      <c r="EF140" s="158" t="s">
        <v>128</v>
      </c>
      <c r="EG140" s="158" t="s">
        <v>128</v>
      </c>
      <c r="EH140" s="158" t="s">
        <v>128</v>
      </c>
      <c r="EI140" s="158" t="s">
        <v>128</v>
      </c>
      <c r="EJ140" s="158" t="s">
        <v>128</v>
      </c>
      <c r="EK140" s="158" t="s">
        <v>128</v>
      </c>
      <c r="EL140" s="158" t="s">
        <v>128</v>
      </c>
      <c r="EM140" s="158" t="s">
        <v>128</v>
      </c>
      <c r="EN140" s="158" t="s">
        <v>128</v>
      </c>
      <c r="EO140" s="158" t="s">
        <v>128</v>
      </c>
      <c r="EP140" s="158" t="s">
        <v>128</v>
      </c>
      <c r="EQ140" s="158" t="s">
        <v>128</v>
      </c>
      <c r="ER140" s="158" t="s">
        <v>128</v>
      </c>
      <c r="ES140" s="158" t="s">
        <v>128</v>
      </c>
      <c r="ET140" s="158" t="s">
        <v>128</v>
      </c>
      <c r="EU140" s="158" t="s">
        <v>128</v>
      </c>
      <c r="EV140" s="158" t="s">
        <v>128</v>
      </c>
      <c r="EW140" s="158" t="s">
        <v>128</v>
      </c>
      <c r="EX140" s="158" t="s">
        <v>128</v>
      </c>
      <c r="EY140" s="158" t="s">
        <v>128</v>
      </c>
      <c r="EZ140" s="158" t="s">
        <v>128</v>
      </c>
      <c r="FA140" s="158" t="s">
        <v>128</v>
      </c>
      <c r="FB140" s="158" t="s">
        <v>128</v>
      </c>
      <c r="FC140" s="158" t="s">
        <v>128</v>
      </c>
      <c r="FD140" s="158" t="s">
        <v>128</v>
      </c>
      <c r="FE140" s="158" t="s">
        <v>128</v>
      </c>
      <c r="FF140" s="158" t="s">
        <v>128</v>
      </c>
      <c r="FG140" s="158" t="s">
        <v>128</v>
      </c>
      <c r="FH140" s="158" t="s">
        <v>128</v>
      </c>
      <c r="FI140" s="158" t="s">
        <v>128</v>
      </c>
      <c r="FJ140" s="158" t="s">
        <v>128</v>
      </c>
      <c r="FK140" s="158" t="s">
        <v>128</v>
      </c>
      <c r="FL140" s="158" t="s">
        <v>128</v>
      </c>
      <c r="FM140" s="158" t="s">
        <v>128</v>
      </c>
      <c r="FN140" s="158" t="s">
        <v>128</v>
      </c>
      <c r="FO140" s="158" t="s">
        <v>128</v>
      </c>
      <c r="FP140" s="158" t="s">
        <v>128</v>
      </c>
      <c r="FQ140" s="158" t="s">
        <v>128</v>
      </c>
      <c r="FR140" s="158" t="s">
        <v>128</v>
      </c>
      <c r="FS140" s="158" t="s">
        <v>128</v>
      </c>
      <c r="FT140" s="158" t="s">
        <v>128</v>
      </c>
      <c r="FU140" s="158" t="s">
        <v>128</v>
      </c>
      <c r="FV140" s="158" t="s">
        <v>128</v>
      </c>
      <c r="FW140" s="158" t="s">
        <v>128</v>
      </c>
      <c r="FX140" s="158" t="s">
        <v>128</v>
      </c>
      <c r="FY140" s="158" t="s">
        <v>128</v>
      </c>
      <c r="FZ140" s="158" t="s">
        <v>128</v>
      </c>
      <c r="GA140" s="158" t="s">
        <v>128</v>
      </c>
      <c r="GB140" s="158" t="s">
        <v>128</v>
      </c>
      <c r="GC140" s="158" t="s">
        <v>128</v>
      </c>
      <c r="GD140" s="158" t="s">
        <v>128</v>
      </c>
      <c r="GE140" s="158" t="s">
        <v>128</v>
      </c>
      <c r="GF140" s="158" t="s">
        <v>128</v>
      </c>
      <c r="GG140" s="158" t="s">
        <v>128</v>
      </c>
      <c r="GH140" s="158" t="s">
        <v>128</v>
      </c>
      <c r="GI140" s="158" t="s">
        <v>128</v>
      </c>
      <c r="GJ140" s="158" t="s">
        <v>128</v>
      </c>
      <c r="GK140" s="158" t="s">
        <v>128</v>
      </c>
      <c r="GL140" s="158" t="s">
        <v>128</v>
      </c>
      <c r="GM140" s="158" t="s">
        <v>128</v>
      </c>
      <c r="GN140" s="158" t="s">
        <v>128</v>
      </c>
      <c r="GO140" s="158" t="s">
        <v>128</v>
      </c>
      <c r="GP140" s="158" t="s">
        <v>128</v>
      </c>
      <c r="GQ140" s="158" t="s">
        <v>128</v>
      </c>
      <c r="GR140" s="158" t="s">
        <v>128</v>
      </c>
      <c r="GS140" s="158" t="s">
        <v>128</v>
      </c>
      <c r="GT140" s="158" t="s">
        <v>128</v>
      </c>
      <c r="GU140" s="158" t="s">
        <v>128</v>
      </c>
      <c r="GV140" s="158" t="s">
        <v>128</v>
      </c>
      <c r="GW140" s="158" t="s">
        <v>128</v>
      </c>
      <c r="GX140" s="158" t="s">
        <v>128</v>
      </c>
      <c r="GY140" s="158" t="s">
        <v>128</v>
      </c>
      <c r="GZ140" s="158" t="s">
        <v>128</v>
      </c>
      <c r="HA140" s="158" t="s">
        <v>128</v>
      </c>
      <c r="HB140" s="158" t="s">
        <v>128</v>
      </c>
      <c r="HC140" s="158" t="s">
        <v>128</v>
      </c>
      <c r="HD140" s="158" t="s">
        <v>128</v>
      </c>
      <c r="HE140" s="158" t="s">
        <v>128</v>
      </c>
      <c r="HF140" s="158" t="s">
        <v>128</v>
      </c>
      <c r="HG140" s="158" t="s">
        <v>128</v>
      </c>
      <c r="HH140" s="158" t="s">
        <v>128</v>
      </c>
      <c r="HI140" s="158" t="s">
        <v>128</v>
      </c>
      <c r="HJ140" s="158" t="s">
        <v>128</v>
      </c>
      <c r="HK140" s="158" t="s">
        <v>128</v>
      </c>
      <c r="HL140" s="158" t="s">
        <v>128</v>
      </c>
      <c r="HM140" s="158" t="s">
        <v>128</v>
      </c>
      <c r="HN140" s="158" t="s">
        <v>128</v>
      </c>
      <c r="HO140" s="158" t="s">
        <v>128</v>
      </c>
      <c r="HP140" s="158" t="s">
        <v>128</v>
      </c>
      <c r="HQ140" s="158" t="s">
        <v>128</v>
      </c>
      <c r="HR140" s="158" t="s">
        <v>128</v>
      </c>
      <c r="HS140" s="158" t="s">
        <v>128</v>
      </c>
      <c r="HT140" s="158" t="s">
        <v>128</v>
      </c>
      <c r="HU140" s="158" t="s">
        <v>128</v>
      </c>
      <c r="HV140" s="158" t="s">
        <v>128</v>
      </c>
      <c r="HW140" s="158" t="s">
        <v>128</v>
      </c>
      <c r="HX140" s="158" t="s">
        <v>128</v>
      </c>
      <c r="HY140" s="158" t="s">
        <v>128</v>
      </c>
      <c r="HZ140" s="158" t="s">
        <v>128</v>
      </c>
      <c r="IA140" s="158" t="s">
        <v>128</v>
      </c>
      <c r="IB140" s="158" t="s">
        <v>128</v>
      </c>
      <c r="IC140" s="158" t="s">
        <v>128</v>
      </c>
      <c r="ID140" s="158" t="s">
        <v>128</v>
      </c>
      <c r="IE140" s="158" t="s">
        <v>128</v>
      </c>
      <c r="IF140" s="164">
        <v>122</v>
      </c>
      <c r="IG140" s="158" t="s">
        <v>704</v>
      </c>
      <c r="IH140" s="165">
        <v>2.2000000000000002</v>
      </c>
      <c r="II140" s="158" t="s">
        <v>704</v>
      </c>
      <c r="IJ140" s="158" t="s">
        <v>128</v>
      </c>
      <c r="IK140" s="158" t="s">
        <v>128</v>
      </c>
      <c r="IL140" s="158" t="s">
        <v>128</v>
      </c>
      <c r="IM140" s="158" t="s">
        <v>128</v>
      </c>
      <c r="IN140" s="158" t="s">
        <v>128</v>
      </c>
      <c r="IO140" s="158" t="s">
        <v>128</v>
      </c>
      <c r="IP140" s="158" t="s">
        <v>128</v>
      </c>
      <c r="IQ140" s="158" t="s">
        <v>128</v>
      </c>
      <c r="IR140" s="158" t="s">
        <v>128</v>
      </c>
      <c r="IS140" s="158" t="s">
        <v>128</v>
      </c>
      <c r="IT140" s="158" t="s">
        <v>128</v>
      </c>
      <c r="IU140" s="158" t="s">
        <v>128</v>
      </c>
      <c r="IV140" s="158" t="s">
        <v>128</v>
      </c>
      <c r="IW140" s="158" t="s">
        <v>128</v>
      </c>
      <c r="IX140" s="158" t="s">
        <v>128</v>
      </c>
      <c r="IY140" s="158" t="s">
        <v>128</v>
      </c>
      <c r="IZ140" s="158" t="s">
        <v>128</v>
      </c>
      <c r="JA140" s="158" t="s">
        <v>128</v>
      </c>
      <c r="JB140" s="158" t="s">
        <v>128</v>
      </c>
      <c r="JC140" s="158" t="s">
        <v>128</v>
      </c>
      <c r="JD140" s="158" t="s">
        <v>128</v>
      </c>
      <c r="JE140" s="158" t="s">
        <v>128</v>
      </c>
      <c r="JF140" s="158" t="s">
        <v>128</v>
      </c>
      <c r="JG140" s="158" t="s">
        <v>128</v>
      </c>
      <c r="JH140" s="158" t="s">
        <v>128</v>
      </c>
      <c r="JI140" s="158" t="s">
        <v>128</v>
      </c>
      <c r="JJ140" s="158" t="s">
        <v>128</v>
      </c>
      <c r="JK140" s="158" t="s">
        <v>128</v>
      </c>
      <c r="JL140" s="158" t="s">
        <v>128</v>
      </c>
      <c r="JM140" s="158" t="s">
        <v>128</v>
      </c>
      <c r="JN140" s="158" t="s">
        <v>128</v>
      </c>
      <c r="JO140" s="158" t="s">
        <v>128</v>
      </c>
      <c r="JP140" s="158" t="s">
        <v>128</v>
      </c>
      <c r="JQ140" s="158" t="s">
        <v>128</v>
      </c>
      <c r="JR140" s="158" t="s">
        <v>128</v>
      </c>
      <c r="JS140" s="158" t="s">
        <v>128</v>
      </c>
      <c r="JT140" s="158" t="s">
        <v>128</v>
      </c>
      <c r="JU140" s="158" t="s">
        <v>128</v>
      </c>
      <c r="JV140" s="158" t="s">
        <v>128</v>
      </c>
      <c r="JW140" s="158" t="s">
        <v>128</v>
      </c>
      <c r="JX140" s="158" t="s">
        <v>128</v>
      </c>
      <c r="JY140" s="158" t="s">
        <v>128</v>
      </c>
      <c r="JZ140" s="158" t="s">
        <v>128</v>
      </c>
      <c r="KA140" s="158" t="s">
        <v>128</v>
      </c>
      <c r="KB140" s="158" t="s">
        <v>128</v>
      </c>
      <c r="KC140" s="158" t="s">
        <v>128</v>
      </c>
      <c r="KD140" s="158" t="s">
        <v>128</v>
      </c>
      <c r="KE140" s="158" t="s">
        <v>128</v>
      </c>
      <c r="KF140" s="158" t="s">
        <v>128</v>
      </c>
      <c r="KG140" s="158" t="s">
        <v>128</v>
      </c>
      <c r="KH140" s="158" t="s">
        <v>128</v>
      </c>
      <c r="KI140" s="158" t="s">
        <v>128</v>
      </c>
      <c r="KJ140" s="158" t="s">
        <v>128</v>
      </c>
      <c r="KK140" s="158" t="s">
        <v>128</v>
      </c>
      <c r="KL140" s="158" t="s">
        <v>128</v>
      </c>
      <c r="KM140" s="158" t="s">
        <v>128</v>
      </c>
      <c r="KN140" s="158" t="s">
        <v>128</v>
      </c>
      <c r="KO140" s="158" t="s">
        <v>128</v>
      </c>
      <c r="KP140" s="158" t="s">
        <v>128</v>
      </c>
      <c r="KQ140" s="158" t="s">
        <v>128</v>
      </c>
      <c r="KR140" s="158" t="s">
        <v>128</v>
      </c>
      <c r="KS140" s="158" t="s">
        <v>128</v>
      </c>
      <c r="KT140" s="158" t="s">
        <v>128</v>
      </c>
      <c r="KU140" s="158" t="s">
        <v>128</v>
      </c>
      <c r="KV140" s="158" t="s">
        <v>128</v>
      </c>
      <c r="KW140" s="158" t="s">
        <v>128</v>
      </c>
      <c r="KX140" s="158" t="s">
        <v>128</v>
      </c>
      <c r="KY140" s="158" t="s">
        <v>128</v>
      </c>
      <c r="KZ140" s="158" t="s">
        <v>128</v>
      </c>
      <c r="LA140" s="158" t="s">
        <v>128</v>
      </c>
      <c r="LB140" s="158" t="s">
        <v>128</v>
      </c>
      <c r="LC140" s="158" t="s">
        <v>128</v>
      </c>
      <c r="LD140" s="158" t="s">
        <v>128</v>
      </c>
      <c r="LE140" s="158" t="s">
        <v>128</v>
      </c>
      <c r="LF140" s="158" t="s">
        <v>128</v>
      </c>
      <c r="LG140" s="158" t="s">
        <v>128</v>
      </c>
      <c r="LH140" s="158" t="s">
        <v>128</v>
      </c>
      <c r="LI140" s="158" t="s">
        <v>128</v>
      </c>
      <c r="LJ140" s="158" t="s">
        <v>128</v>
      </c>
      <c r="LK140" s="158" t="s">
        <v>128</v>
      </c>
      <c r="LL140" s="158" t="s">
        <v>128</v>
      </c>
      <c r="LM140" s="158" t="s">
        <v>128</v>
      </c>
      <c r="LN140" s="158" t="s">
        <v>128</v>
      </c>
      <c r="LO140" s="158" t="s">
        <v>128</v>
      </c>
      <c r="LP140" s="158" t="s">
        <v>128</v>
      </c>
      <c r="LQ140" s="158" t="s">
        <v>128</v>
      </c>
      <c r="LR140" s="158" t="s">
        <v>128</v>
      </c>
      <c r="LS140" s="158" t="s">
        <v>128</v>
      </c>
      <c r="LT140" s="158" t="s">
        <v>128</v>
      </c>
      <c r="LU140" s="158" t="s">
        <v>128</v>
      </c>
      <c r="LV140" s="158" t="s">
        <v>128</v>
      </c>
      <c r="LW140" s="158" t="s">
        <v>128</v>
      </c>
      <c r="LX140" s="158" t="s">
        <v>128</v>
      </c>
      <c r="LY140" s="158" t="s">
        <v>128</v>
      </c>
      <c r="LZ140" s="158" t="s">
        <v>128</v>
      </c>
      <c r="MA140" s="158" t="s">
        <v>128</v>
      </c>
      <c r="MB140" s="158" t="s">
        <v>128</v>
      </c>
      <c r="MC140" s="158" t="s">
        <v>128</v>
      </c>
      <c r="MD140" s="158" t="s">
        <v>128</v>
      </c>
      <c r="ME140" s="158" t="s">
        <v>128</v>
      </c>
      <c r="MF140" s="158" t="s">
        <v>128</v>
      </c>
      <c r="MG140" s="158" t="s">
        <v>128</v>
      </c>
      <c r="MH140" s="158" t="s">
        <v>128</v>
      </c>
      <c r="MI140" s="158" t="s">
        <v>128</v>
      </c>
      <c r="MJ140" s="158" t="s">
        <v>128</v>
      </c>
      <c r="MK140" s="158" t="s">
        <v>128</v>
      </c>
      <c r="ML140" s="158" t="s">
        <v>128</v>
      </c>
      <c r="MM140" s="158" t="s">
        <v>128</v>
      </c>
      <c r="MN140" s="158" t="s">
        <v>128</v>
      </c>
      <c r="MO140" s="158" t="s">
        <v>128</v>
      </c>
      <c r="MP140" s="158" t="s">
        <v>128</v>
      </c>
      <c r="MQ140" s="158" t="s">
        <v>128</v>
      </c>
      <c r="MR140" s="158" t="s">
        <v>128</v>
      </c>
      <c r="MS140" s="158" t="s">
        <v>128</v>
      </c>
      <c r="MT140" s="158" t="s">
        <v>128</v>
      </c>
      <c r="MU140" s="158" t="s">
        <v>128</v>
      </c>
      <c r="MV140" s="158" t="s">
        <v>128</v>
      </c>
      <c r="MW140" s="158" t="s">
        <v>128</v>
      </c>
      <c r="MX140" s="158" t="s">
        <v>128</v>
      </c>
      <c r="MY140" s="158" t="s">
        <v>128</v>
      </c>
      <c r="MZ140" s="158" t="s">
        <v>128</v>
      </c>
      <c r="NA140" s="158" t="s">
        <v>128</v>
      </c>
      <c r="NB140" s="158" t="s">
        <v>128</v>
      </c>
      <c r="NC140" s="158" t="s">
        <v>128</v>
      </c>
      <c r="ND140" s="158" t="s">
        <v>128</v>
      </c>
      <c r="NE140" s="158" t="s">
        <v>128</v>
      </c>
      <c r="NF140" s="158" t="s">
        <v>128</v>
      </c>
      <c r="NG140" s="158" t="s">
        <v>128</v>
      </c>
      <c r="NH140" s="158" t="s">
        <v>128</v>
      </c>
      <c r="NI140" s="158" t="s">
        <v>128</v>
      </c>
      <c r="NJ140" s="158" t="s">
        <v>128</v>
      </c>
      <c r="NK140" s="158" t="s">
        <v>128</v>
      </c>
      <c r="NL140" s="158" t="s">
        <v>128</v>
      </c>
      <c r="NM140" s="158" t="s">
        <v>128</v>
      </c>
      <c r="NN140" s="158" t="s">
        <v>128</v>
      </c>
      <c r="NO140" s="158" t="s">
        <v>128</v>
      </c>
      <c r="NP140" s="158" t="s">
        <v>128</v>
      </c>
      <c r="NQ140" s="158" t="s">
        <v>128</v>
      </c>
      <c r="NR140" s="158" t="s">
        <v>128</v>
      </c>
      <c r="NS140" s="158" t="s">
        <v>128</v>
      </c>
      <c r="NT140" s="158" t="s">
        <v>128</v>
      </c>
      <c r="NU140" s="158" t="s">
        <v>128</v>
      </c>
      <c r="NV140" s="158" t="s">
        <v>128</v>
      </c>
      <c r="NW140" s="158" t="s">
        <v>128</v>
      </c>
      <c r="NX140" s="158" t="s">
        <v>128</v>
      </c>
      <c r="NY140" s="158" t="s">
        <v>128</v>
      </c>
      <c r="NZ140" s="158" t="s">
        <v>128</v>
      </c>
      <c r="OA140" s="158" t="s">
        <v>128</v>
      </c>
      <c r="OB140" s="158" t="s">
        <v>128</v>
      </c>
      <c r="OC140" s="158" t="s">
        <v>128</v>
      </c>
      <c r="OD140" s="158" t="s">
        <v>128</v>
      </c>
      <c r="OE140" s="170" t="s">
        <v>128</v>
      </c>
      <c r="OF140" s="181"/>
      <c r="OG140" s="113" t="str">
        <f t="shared" si="893"/>
        <v/>
      </c>
      <c r="OH140" s="66" t="str">
        <f t="shared" si="894"/>
        <v/>
      </c>
      <c r="OI140" s="66" t="str">
        <f t="shared" si="895"/>
        <v/>
      </c>
      <c r="OJ140" s="66" t="str">
        <f t="shared" si="896"/>
        <v/>
      </c>
      <c r="OK140" s="66" t="str">
        <f t="shared" si="897"/>
        <v/>
      </c>
      <c r="OL140" s="66" t="str">
        <f t="shared" si="898"/>
        <v/>
      </c>
      <c r="OM140" s="66" t="str">
        <f t="shared" si="899"/>
        <v/>
      </c>
      <c r="ON140" s="66" t="str">
        <f t="shared" si="900"/>
        <v/>
      </c>
      <c r="OO140" s="66" t="str">
        <f t="shared" si="901"/>
        <v/>
      </c>
      <c r="OP140" s="66" t="str">
        <f t="shared" si="902"/>
        <v/>
      </c>
      <c r="OQ140" s="66" t="str">
        <f t="shared" si="903"/>
        <v/>
      </c>
      <c r="OR140" s="66" t="str">
        <f t="shared" si="904"/>
        <v/>
      </c>
      <c r="OS140" s="66" t="str">
        <f t="shared" si="905"/>
        <v/>
      </c>
      <c r="OT140" s="66" t="str">
        <f t="shared" si="906"/>
        <v/>
      </c>
      <c r="OU140" s="66" t="str">
        <f t="shared" si="907"/>
        <v/>
      </c>
      <c r="OV140" s="66" t="str">
        <f t="shared" si="908"/>
        <v/>
      </c>
      <c r="OW140" s="66" t="str">
        <f t="shared" si="909"/>
        <v/>
      </c>
      <c r="OX140" s="66" t="str">
        <f t="shared" si="910"/>
        <v/>
      </c>
      <c r="OY140" s="118">
        <f t="shared" si="911"/>
        <v>2.3570604619296796</v>
      </c>
      <c r="OZ140" s="66" t="str">
        <f t="shared" si="912"/>
        <v>kg/GJ delivered</v>
      </c>
      <c r="PA140" s="118">
        <f t="shared" si="913"/>
        <v>1.2819100757863169</v>
      </c>
      <c r="PB140" s="66" t="str">
        <f t="shared" si="914"/>
        <v>kg/GJ delivered</v>
      </c>
      <c r="PC140" s="126">
        <f t="shared" si="915"/>
        <v>0.4962232551430904</v>
      </c>
      <c r="PD140" s="66" t="str">
        <f t="shared" si="916"/>
        <v>kg/GJ delivered</v>
      </c>
      <c r="PE140" s="66" t="str">
        <f t="shared" si="917"/>
        <v/>
      </c>
      <c r="PF140" s="66" t="str">
        <f t="shared" si="918"/>
        <v/>
      </c>
      <c r="PG140" s="66" t="str">
        <f t="shared" si="919"/>
        <v/>
      </c>
      <c r="PH140" s="66" t="str">
        <f t="shared" si="920"/>
        <v/>
      </c>
      <c r="PI140" s="66" t="str">
        <f t="shared" si="921"/>
        <v/>
      </c>
      <c r="PJ140" s="66" t="str">
        <f t="shared" si="922"/>
        <v/>
      </c>
      <c r="PK140" s="66" t="str">
        <f t="shared" si="923"/>
        <v/>
      </c>
      <c r="PL140" s="66" t="str">
        <f t="shared" si="924"/>
        <v/>
      </c>
      <c r="PM140" s="66" t="str">
        <f t="shared" si="925"/>
        <v/>
      </c>
      <c r="PN140" s="66" t="str">
        <f t="shared" si="926"/>
        <v/>
      </c>
      <c r="PO140" s="66" t="str">
        <f t="shared" si="927"/>
        <v/>
      </c>
      <c r="PP140" s="66" t="str">
        <f t="shared" si="928"/>
        <v/>
      </c>
      <c r="PQ140" s="66" t="str">
        <f t="shared" si="929"/>
        <v/>
      </c>
      <c r="PR140" s="66" t="str">
        <f t="shared" si="930"/>
        <v/>
      </c>
      <c r="PS140" s="66" t="str">
        <f t="shared" si="931"/>
        <v/>
      </c>
      <c r="PT140" s="66" t="str">
        <f t="shared" si="932"/>
        <v/>
      </c>
      <c r="PU140" s="66" t="str">
        <f t="shared" si="933"/>
        <v/>
      </c>
      <c r="PV140" s="66" t="str">
        <f t="shared" si="934"/>
        <v/>
      </c>
      <c r="PW140" s="66" t="str">
        <f t="shared" si="935"/>
        <v/>
      </c>
      <c r="PX140" s="66" t="str">
        <f t="shared" si="936"/>
        <v/>
      </c>
      <c r="PY140" s="66" t="str">
        <f t="shared" si="937"/>
        <v/>
      </c>
      <c r="PZ140" s="66" t="str">
        <f t="shared" si="938"/>
        <v/>
      </c>
      <c r="QA140" s="66" t="str">
        <f t="shared" si="939"/>
        <v/>
      </c>
      <c r="QB140" s="66" t="str">
        <f t="shared" si="940"/>
        <v/>
      </c>
      <c r="QC140" s="66" t="str">
        <f t="shared" si="941"/>
        <v/>
      </c>
      <c r="QD140" s="66" t="str">
        <f t="shared" si="942"/>
        <v/>
      </c>
      <c r="QE140" s="66" t="str">
        <f t="shared" si="943"/>
        <v/>
      </c>
      <c r="QF140" s="66" t="str">
        <f t="shared" si="944"/>
        <v/>
      </c>
      <c r="QG140" s="66" t="str">
        <f t="shared" si="945"/>
        <v/>
      </c>
      <c r="QH140" s="66" t="str">
        <f t="shared" si="946"/>
        <v/>
      </c>
      <c r="QI140" s="66" t="str">
        <f t="shared" si="947"/>
        <v/>
      </c>
      <c r="QJ140" s="66" t="str">
        <f t="shared" si="948"/>
        <v/>
      </c>
      <c r="QK140" s="66" t="str">
        <f t="shared" si="949"/>
        <v/>
      </c>
      <c r="QL140" s="66" t="str">
        <f t="shared" si="950"/>
        <v/>
      </c>
      <c r="QM140" s="66" t="str">
        <f t="shared" si="951"/>
        <v/>
      </c>
      <c r="QN140" s="66" t="str">
        <f t="shared" si="952"/>
        <v/>
      </c>
      <c r="QO140" s="66" t="str">
        <f t="shared" si="953"/>
        <v/>
      </c>
      <c r="QP140" s="66" t="str">
        <f t="shared" si="954"/>
        <v/>
      </c>
      <c r="QQ140" s="66" t="str">
        <f t="shared" si="955"/>
        <v/>
      </c>
      <c r="QR140" s="66" t="str">
        <f t="shared" si="956"/>
        <v/>
      </c>
      <c r="QS140" s="66" t="str">
        <f t="shared" si="957"/>
        <v/>
      </c>
      <c r="QT140" s="66" t="str">
        <f t="shared" si="958"/>
        <v/>
      </c>
      <c r="QU140" s="66" t="str">
        <f t="shared" si="959"/>
        <v/>
      </c>
      <c r="QV140" s="66" t="str">
        <f t="shared" si="960"/>
        <v/>
      </c>
      <c r="QW140" s="66" t="str">
        <f t="shared" si="961"/>
        <v/>
      </c>
      <c r="QX140" s="66" t="str">
        <f t="shared" si="962"/>
        <v/>
      </c>
      <c r="QY140" s="66" t="str">
        <f t="shared" si="963"/>
        <v/>
      </c>
      <c r="QZ140" s="66" t="str">
        <f t="shared" si="964"/>
        <v/>
      </c>
      <c r="RA140" s="66" t="str">
        <f t="shared" si="965"/>
        <v/>
      </c>
      <c r="RB140" s="66" t="str">
        <f t="shared" si="966"/>
        <v/>
      </c>
      <c r="RC140" s="66" t="str">
        <f t="shared" si="967"/>
        <v/>
      </c>
      <c r="RD140" s="66" t="str">
        <f t="shared" si="968"/>
        <v/>
      </c>
      <c r="RE140" s="66" t="str">
        <f t="shared" si="969"/>
        <v/>
      </c>
      <c r="RF140" s="66" t="str">
        <f t="shared" si="970"/>
        <v/>
      </c>
      <c r="RG140" s="66" t="str">
        <f t="shared" si="971"/>
        <v/>
      </c>
      <c r="RH140" s="66" t="str">
        <f t="shared" si="972"/>
        <v/>
      </c>
      <c r="RI140" s="66" t="str">
        <f t="shared" si="973"/>
        <v/>
      </c>
      <c r="RJ140" s="66" t="str">
        <f t="shared" si="974"/>
        <v/>
      </c>
      <c r="RK140" s="66" t="str">
        <f t="shared" si="975"/>
        <v/>
      </c>
      <c r="RL140" s="66" t="str">
        <f t="shared" si="976"/>
        <v/>
      </c>
      <c r="RM140" s="66" t="str">
        <f t="shared" si="977"/>
        <v/>
      </c>
      <c r="RN140" s="66" t="str">
        <f t="shared" si="978"/>
        <v/>
      </c>
      <c r="RO140" s="66" t="str">
        <f t="shared" si="979"/>
        <v/>
      </c>
      <c r="RP140" s="66" t="str">
        <f t="shared" si="980"/>
        <v/>
      </c>
      <c r="RQ140" s="66" t="str">
        <f t="shared" si="981"/>
        <v/>
      </c>
      <c r="RR140" s="66" t="str">
        <f t="shared" si="982"/>
        <v/>
      </c>
      <c r="RS140" s="66" t="str">
        <f t="shared" si="983"/>
        <v/>
      </c>
      <c r="RT140" s="66" t="str">
        <f t="shared" si="984"/>
        <v/>
      </c>
      <c r="RU140" s="66" t="str">
        <f t="shared" si="985"/>
        <v/>
      </c>
      <c r="RV140" s="66" t="str">
        <f t="shared" si="986"/>
        <v/>
      </c>
      <c r="RW140" s="66" t="str">
        <f t="shared" si="987"/>
        <v/>
      </c>
      <c r="RX140" s="66" t="str">
        <f t="shared" si="988"/>
        <v/>
      </c>
      <c r="RY140" s="66" t="str">
        <f t="shared" si="989"/>
        <v/>
      </c>
      <c r="RZ140" s="66" t="str">
        <f t="shared" si="990"/>
        <v/>
      </c>
      <c r="SA140" s="66" t="str">
        <f t="shared" si="991"/>
        <v/>
      </c>
      <c r="SB140" s="66" t="str">
        <f t="shared" si="992"/>
        <v/>
      </c>
      <c r="SC140" s="66" t="str">
        <f t="shared" si="993"/>
        <v/>
      </c>
      <c r="SD140" s="66" t="str">
        <f t="shared" si="994"/>
        <v/>
      </c>
      <c r="SE140" s="66" t="str">
        <f t="shared" si="995"/>
        <v/>
      </c>
      <c r="SF140" s="66" t="str">
        <f t="shared" si="996"/>
        <v/>
      </c>
      <c r="SG140" s="66" t="str">
        <f t="shared" si="997"/>
        <v/>
      </c>
      <c r="SH140" s="66" t="str">
        <f t="shared" si="998"/>
        <v/>
      </c>
      <c r="SI140" s="66" t="str">
        <f t="shared" si="999"/>
        <v/>
      </c>
      <c r="SJ140" s="66" t="str">
        <f t="shared" si="1000"/>
        <v/>
      </c>
      <c r="SK140" s="66" t="str">
        <f t="shared" si="1001"/>
        <v/>
      </c>
      <c r="SL140" s="66" t="str">
        <f t="shared" si="1002"/>
        <v/>
      </c>
      <c r="SM140" s="66" t="str">
        <f t="shared" si="1003"/>
        <v/>
      </c>
      <c r="SN140" s="66" t="str">
        <f t="shared" si="1004"/>
        <v/>
      </c>
      <c r="SO140" s="66" t="str">
        <f t="shared" si="1005"/>
        <v/>
      </c>
      <c r="SP140" s="66" t="str">
        <f t="shared" si="1006"/>
        <v/>
      </c>
      <c r="SQ140" s="66" t="str">
        <f t="shared" si="1007"/>
        <v/>
      </c>
      <c r="SR140" s="66" t="str">
        <f t="shared" si="1008"/>
        <v/>
      </c>
      <c r="SS140" s="66" t="str">
        <f t="shared" si="1009"/>
        <v/>
      </c>
      <c r="ST140" s="66" t="str">
        <f t="shared" si="1010"/>
        <v/>
      </c>
      <c r="SU140" s="66" t="str">
        <f t="shared" si="1011"/>
        <v/>
      </c>
      <c r="SV140" s="66" t="str">
        <f t="shared" si="1012"/>
        <v/>
      </c>
      <c r="SW140" s="66" t="str">
        <f t="shared" si="1013"/>
        <v/>
      </c>
      <c r="SX140" s="66" t="str">
        <f t="shared" si="1014"/>
        <v/>
      </c>
      <c r="SY140" s="66" t="str">
        <f t="shared" si="1015"/>
        <v/>
      </c>
      <c r="SZ140" s="66" t="str">
        <f t="shared" si="1016"/>
        <v/>
      </c>
      <c r="TA140" s="66" t="str">
        <f t="shared" si="1017"/>
        <v/>
      </c>
      <c r="TB140" s="66" t="str">
        <f t="shared" si="1018"/>
        <v/>
      </c>
      <c r="TC140" s="66" t="str">
        <f t="shared" si="1019"/>
        <v/>
      </c>
      <c r="TD140" s="66" t="str">
        <f t="shared" si="1020"/>
        <v/>
      </c>
      <c r="TE140" s="66" t="str">
        <f t="shared" si="1021"/>
        <v/>
      </c>
      <c r="TF140" s="66" t="str">
        <f t="shared" si="1022"/>
        <v/>
      </c>
      <c r="TG140" s="66" t="str">
        <f t="shared" si="1023"/>
        <v/>
      </c>
      <c r="TH140" s="66" t="str">
        <f t="shared" si="1024"/>
        <v/>
      </c>
      <c r="TI140" s="66" t="str">
        <f t="shared" si="1025"/>
        <v/>
      </c>
      <c r="TJ140" s="66" t="str">
        <f t="shared" si="1026"/>
        <v/>
      </c>
      <c r="TK140" s="66" t="str">
        <f t="shared" si="1027"/>
        <v/>
      </c>
      <c r="TL140" s="66" t="str">
        <f t="shared" si="1028"/>
        <v/>
      </c>
      <c r="TM140" s="66" t="str">
        <f t="shared" si="1029"/>
        <v/>
      </c>
      <c r="TN140" s="66" t="str">
        <f t="shared" si="1030"/>
        <v/>
      </c>
      <c r="TO140" s="66" t="str">
        <f t="shared" si="1031"/>
        <v/>
      </c>
      <c r="TP140" s="66" t="str">
        <f t="shared" si="1032"/>
        <v/>
      </c>
      <c r="TQ140" s="66" t="str">
        <f t="shared" si="1033"/>
        <v/>
      </c>
      <c r="TR140" s="66" t="str">
        <f t="shared" si="1034"/>
        <v/>
      </c>
      <c r="TS140" s="66" t="str">
        <f t="shared" si="1035"/>
        <v/>
      </c>
      <c r="TT140" s="66" t="str">
        <f t="shared" si="1036"/>
        <v/>
      </c>
      <c r="TU140" s="66" t="str">
        <f t="shared" si="1037"/>
        <v/>
      </c>
      <c r="TV140" s="66" t="str">
        <f t="shared" si="1038"/>
        <v/>
      </c>
      <c r="TW140" s="66" t="str">
        <f t="shared" si="1039"/>
        <v/>
      </c>
      <c r="TX140" s="66" t="str">
        <f t="shared" si="1040"/>
        <v/>
      </c>
      <c r="TY140" s="66" t="str">
        <f t="shared" si="1041"/>
        <v/>
      </c>
      <c r="TZ140" s="66" t="str">
        <f t="shared" si="1042"/>
        <v/>
      </c>
      <c r="UA140" s="66" t="str">
        <f t="shared" si="1043"/>
        <v/>
      </c>
      <c r="UB140" s="66" t="str">
        <f t="shared" si="1044"/>
        <v/>
      </c>
      <c r="UC140" s="66" t="str">
        <f t="shared" si="1045"/>
        <v/>
      </c>
      <c r="UD140" s="66" t="str">
        <f t="shared" si="1046"/>
        <v/>
      </c>
      <c r="UE140" s="66" t="str">
        <f t="shared" si="1047"/>
        <v/>
      </c>
      <c r="UF140" s="66" t="str">
        <f t="shared" si="1048"/>
        <v/>
      </c>
      <c r="UG140" s="66" t="str">
        <f t="shared" si="1049"/>
        <v/>
      </c>
      <c r="UH140" s="66" t="str">
        <f t="shared" si="1050"/>
        <v/>
      </c>
      <c r="UI140" s="66" t="str">
        <f t="shared" si="1051"/>
        <v/>
      </c>
      <c r="UJ140" s="66" t="str">
        <f t="shared" si="1052"/>
        <v/>
      </c>
      <c r="UK140" s="66" t="str">
        <f t="shared" si="1053"/>
        <v/>
      </c>
      <c r="UL140" s="66" t="str">
        <f t="shared" si="1054"/>
        <v/>
      </c>
      <c r="UM140" s="66" t="str">
        <f t="shared" si="1055"/>
        <v/>
      </c>
      <c r="UN140" s="66" t="str">
        <f t="shared" si="1056"/>
        <v/>
      </c>
      <c r="UO140" s="66" t="str">
        <f t="shared" si="1057"/>
        <v/>
      </c>
      <c r="UP140" s="66" t="str">
        <f t="shared" si="1058"/>
        <v/>
      </c>
      <c r="UQ140" s="66" t="str">
        <f t="shared" si="1059"/>
        <v/>
      </c>
      <c r="UR140" s="66" t="str">
        <f t="shared" si="1060"/>
        <v/>
      </c>
      <c r="US140" s="66" t="str">
        <f t="shared" si="1061"/>
        <v/>
      </c>
      <c r="UT140" s="66" t="str">
        <f t="shared" si="1062"/>
        <v/>
      </c>
      <c r="UU140" s="66" t="str">
        <f t="shared" si="1063"/>
        <v/>
      </c>
      <c r="UV140" s="66" t="str">
        <f t="shared" si="1064"/>
        <v/>
      </c>
      <c r="UW140" s="66" t="str">
        <f t="shared" si="1065"/>
        <v/>
      </c>
      <c r="UX140" s="66" t="str">
        <f t="shared" si="1066"/>
        <v/>
      </c>
      <c r="UY140" s="66" t="str">
        <f t="shared" si="1067"/>
        <v/>
      </c>
      <c r="UZ140" s="66" t="str">
        <f t="shared" si="1068"/>
        <v/>
      </c>
      <c r="VA140" s="66" t="str">
        <f t="shared" si="1069"/>
        <v/>
      </c>
      <c r="VB140" s="66" t="str">
        <f t="shared" si="1070"/>
        <v/>
      </c>
      <c r="VC140" s="66" t="str">
        <f t="shared" si="1071"/>
        <v/>
      </c>
      <c r="VD140" s="66" t="str">
        <f t="shared" si="1072"/>
        <v/>
      </c>
      <c r="VE140" s="66" t="str">
        <f t="shared" si="1073"/>
        <v/>
      </c>
      <c r="VF140" s="66" t="str">
        <f t="shared" si="1074"/>
        <v/>
      </c>
      <c r="VG140" s="66" t="str">
        <f t="shared" si="1075"/>
        <v/>
      </c>
      <c r="VH140" s="66" t="str">
        <f t="shared" si="1076"/>
        <v/>
      </c>
      <c r="VI140" s="66" t="str">
        <f t="shared" si="1077"/>
        <v/>
      </c>
      <c r="VJ140" s="66" t="str">
        <f t="shared" si="1078"/>
        <v/>
      </c>
      <c r="VK140" s="66" t="str">
        <f t="shared" si="1079"/>
        <v/>
      </c>
      <c r="VL140" s="66" t="str">
        <f t="shared" si="1080"/>
        <v/>
      </c>
      <c r="VM140" s="66" t="str">
        <f t="shared" si="1081"/>
        <v/>
      </c>
      <c r="VN140" s="66" t="str">
        <f t="shared" si="1082"/>
        <v/>
      </c>
      <c r="VO140" s="66" t="str">
        <f t="shared" si="1083"/>
        <v/>
      </c>
      <c r="VP140" s="66" t="str">
        <f t="shared" si="1084"/>
        <v/>
      </c>
      <c r="VQ140" s="66" t="str">
        <f t="shared" si="1085"/>
        <v/>
      </c>
      <c r="VR140" s="66" t="str">
        <f t="shared" si="1086"/>
        <v/>
      </c>
      <c r="VS140" s="66" t="str">
        <f t="shared" si="1087"/>
        <v/>
      </c>
      <c r="VT140" s="66" t="str">
        <f t="shared" si="1088"/>
        <v/>
      </c>
      <c r="VU140" s="66" t="str">
        <f t="shared" si="1089"/>
        <v/>
      </c>
      <c r="VV140" s="66" t="str">
        <f t="shared" si="1090"/>
        <v/>
      </c>
      <c r="VW140" s="66" t="str">
        <f t="shared" si="1091"/>
        <v/>
      </c>
      <c r="VX140" s="66" t="str">
        <f t="shared" si="1092"/>
        <v/>
      </c>
      <c r="VY140" s="66" t="str">
        <f t="shared" si="1093"/>
        <v/>
      </c>
      <c r="VZ140" s="66" t="str">
        <f t="shared" si="1094"/>
        <v/>
      </c>
      <c r="WA140" s="66" t="str">
        <f t="shared" si="1095"/>
        <v/>
      </c>
      <c r="WB140" s="66" t="str">
        <f t="shared" si="1096"/>
        <v/>
      </c>
      <c r="WC140" s="66" t="str">
        <f t="shared" si="1097"/>
        <v/>
      </c>
      <c r="WD140" s="66" t="str">
        <f t="shared" si="1098"/>
        <v/>
      </c>
      <c r="WE140" s="66" t="str">
        <f t="shared" si="1099"/>
        <v/>
      </c>
      <c r="WF140" s="66" t="str">
        <f t="shared" si="1100"/>
        <v/>
      </c>
      <c r="WG140" s="66" t="str">
        <f t="shared" si="1101"/>
        <v/>
      </c>
      <c r="WH140" s="66" t="str">
        <f t="shared" si="1102"/>
        <v/>
      </c>
      <c r="WI140" s="66" t="str">
        <f t="shared" si="1103"/>
        <v/>
      </c>
      <c r="WJ140" s="66" t="str">
        <f t="shared" si="1104"/>
        <v/>
      </c>
      <c r="WK140" s="66" t="str">
        <f t="shared" si="1105"/>
        <v/>
      </c>
      <c r="WL140" s="66" t="str">
        <f t="shared" si="1106"/>
        <v/>
      </c>
      <c r="WM140" s="66" t="str">
        <f t="shared" si="1107"/>
        <v/>
      </c>
      <c r="WN140" s="66" t="str">
        <f t="shared" si="1108"/>
        <v/>
      </c>
      <c r="WO140" s="66" t="str">
        <f t="shared" si="1109"/>
        <v/>
      </c>
      <c r="WP140" s="66" t="str">
        <f t="shared" si="1110"/>
        <v/>
      </c>
      <c r="WQ140" s="66" t="str">
        <f t="shared" si="1111"/>
        <v/>
      </c>
      <c r="WR140" s="66" t="str">
        <f t="shared" si="1112"/>
        <v/>
      </c>
      <c r="WS140" s="66" t="str">
        <f t="shared" si="1113"/>
        <v/>
      </c>
      <c r="WT140" s="66" t="str">
        <f t="shared" si="1114"/>
        <v/>
      </c>
      <c r="WU140" s="126">
        <f t="shared" si="1115"/>
        <v>5.044936427288086E-2</v>
      </c>
      <c r="WV140" s="66" t="str">
        <f t="shared" si="1116"/>
        <v>kg/GJ delivered</v>
      </c>
      <c r="WW140" s="160">
        <f t="shared" si="1117"/>
        <v>9.097426344289993E-4</v>
      </c>
      <c r="WX140" s="66" t="str">
        <f t="shared" si="1118"/>
        <v>kg/GJ delivered</v>
      </c>
      <c r="WY140" s="66" t="str">
        <f t="shared" si="1119"/>
        <v/>
      </c>
      <c r="WZ140" s="66" t="str">
        <f t="shared" si="1120"/>
        <v/>
      </c>
      <c r="XA140" s="66" t="str">
        <f t="shared" si="1121"/>
        <v/>
      </c>
      <c r="XB140" s="66" t="str">
        <f t="shared" si="1122"/>
        <v/>
      </c>
      <c r="XC140" s="66" t="str">
        <f t="shared" si="1123"/>
        <v/>
      </c>
      <c r="XD140" s="66" t="str">
        <f t="shared" si="1124"/>
        <v/>
      </c>
      <c r="XE140" s="66" t="str">
        <f t="shared" si="1125"/>
        <v/>
      </c>
      <c r="XF140" s="66" t="str">
        <f t="shared" si="1126"/>
        <v/>
      </c>
      <c r="XG140" s="66" t="str">
        <f t="shared" si="1127"/>
        <v/>
      </c>
      <c r="XH140" s="66" t="str">
        <f t="shared" si="1128"/>
        <v/>
      </c>
      <c r="XI140" s="66" t="str">
        <f t="shared" si="1129"/>
        <v/>
      </c>
      <c r="XJ140" s="66" t="str">
        <f t="shared" si="1130"/>
        <v/>
      </c>
      <c r="XK140" s="66" t="str">
        <f t="shared" si="1131"/>
        <v/>
      </c>
      <c r="XL140" s="66" t="str">
        <f t="shared" si="1132"/>
        <v/>
      </c>
      <c r="XM140" s="66" t="str">
        <f t="shared" si="1133"/>
        <v/>
      </c>
      <c r="XN140" s="66" t="str">
        <f t="shared" si="1134"/>
        <v/>
      </c>
      <c r="XO140" s="66" t="str">
        <f t="shared" si="1135"/>
        <v/>
      </c>
      <c r="XP140" s="66" t="str">
        <f t="shared" si="1136"/>
        <v/>
      </c>
      <c r="XQ140" s="66" t="str">
        <f t="shared" si="1137"/>
        <v/>
      </c>
      <c r="XR140" s="66" t="str">
        <f t="shared" si="1138"/>
        <v/>
      </c>
      <c r="XS140" s="66" t="str">
        <f t="shared" si="1139"/>
        <v/>
      </c>
      <c r="XT140" s="66" t="str">
        <f t="shared" si="1140"/>
        <v/>
      </c>
      <c r="XU140" s="66" t="str">
        <f t="shared" si="1141"/>
        <v/>
      </c>
      <c r="XV140" s="66" t="str">
        <f t="shared" si="1142"/>
        <v/>
      </c>
      <c r="XW140" s="66" t="str">
        <f t="shared" si="1143"/>
        <v/>
      </c>
      <c r="XX140" s="66" t="str">
        <f t="shared" si="1144"/>
        <v/>
      </c>
      <c r="XY140" s="66" t="str">
        <f t="shared" si="1145"/>
        <v/>
      </c>
      <c r="XZ140" s="66" t="str">
        <f t="shared" si="1146"/>
        <v/>
      </c>
      <c r="YA140" s="66" t="str">
        <f t="shared" si="1147"/>
        <v/>
      </c>
      <c r="YB140" s="66" t="str">
        <f t="shared" si="1148"/>
        <v/>
      </c>
      <c r="YC140" s="66" t="str">
        <f t="shared" si="1149"/>
        <v/>
      </c>
      <c r="YD140" s="66" t="str">
        <f t="shared" si="1150"/>
        <v/>
      </c>
      <c r="YE140" s="66" t="str">
        <f t="shared" si="1151"/>
        <v/>
      </c>
      <c r="YF140" s="66" t="str">
        <f t="shared" si="1152"/>
        <v/>
      </c>
      <c r="YG140" s="66" t="str">
        <f t="shared" si="1153"/>
        <v/>
      </c>
      <c r="YH140" s="66" t="str">
        <f t="shared" si="1154"/>
        <v/>
      </c>
      <c r="YI140" s="66" t="str">
        <f t="shared" si="1155"/>
        <v/>
      </c>
      <c r="YJ140" s="66" t="str">
        <f t="shared" si="1156"/>
        <v/>
      </c>
      <c r="YK140" s="66" t="str">
        <f t="shared" si="1157"/>
        <v/>
      </c>
      <c r="YL140" s="66" t="str">
        <f t="shared" si="1158"/>
        <v/>
      </c>
      <c r="YM140" s="66" t="str">
        <f t="shared" si="1159"/>
        <v/>
      </c>
      <c r="YN140" s="66" t="str">
        <f t="shared" si="1160"/>
        <v/>
      </c>
      <c r="YO140" s="66" t="str">
        <f t="shared" si="1161"/>
        <v/>
      </c>
      <c r="YP140" s="66" t="str">
        <f t="shared" si="1162"/>
        <v/>
      </c>
      <c r="YQ140" s="66" t="str">
        <f t="shared" si="1163"/>
        <v/>
      </c>
      <c r="YR140" s="66" t="str">
        <f t="shared" si="1164"/>
        <v/>
      </c>
      <c r="YS140" s="66" t="str">
        <f t="shared" si="1165"/>
        <v/>
      </c>
      <c r="YT140" s="66" t="str">
        <f t="shared" si="1166"/>
        <v/>
      </c>
      <c r="YU140" s="66" t="str">
        <f t="shared" si="1167"/>
        <v/>
      </c>
      <c r="YV140" s="66" t="str">
        <f t="shared" si="1168"/>
        <v/>
      </c>
      <c r="YW140" s="66" t="str">
        <f t="shared" si="1169"/>
        <v/>
      </c>
      <c r="YX140" s="66" t="str">
        <f t="shared" si="1170"/>
        <v/>
      </c>
      <c r="YY140" s="66" t="str">
        <f t="shared" si="1171"/>
        <v/>
      </c>
      <c r="YZ140" s="66" t="str">
        <f t="shared" si="1172"/>
        <v/>
      </c>
      <c r="ZA140" s="66" t="str">
        <f t="shared" si="1173"/>
        <v/>
      </c>
      <c r="ZB140" s="66" t="str">
        <f t="shared" si="1174"/>
        <v/>
      </c>
      <c r="ZC140" s="66" t="str">
        <f t="shared" si="1175"/>
        <v/>
      </c>
      <c r="ZD140" s="66" t="str">
        <f t="shared" si="1176"/>
        <v/>
      </c>
      <c r="ZE140" s="66" t="str">
        <f t="shared" si="1177"/>
        <v/>
      </c>
      <c r="ZF140" s="66" t="str">
        <f t="shared" si="1178"/>
        <v/>
      </c>
      <c r="ZG140" s="66" t="str">
        <f t="shared" si="1179"/>
        <v/>
      </c>
      <c r="ZH140" s="66" t="str">
        <f t="shared" si="1180"/>
        <v/>
      </c>
      <c r="ZI140" s="66" t="str">
        <f t="shared" si="1181"/>
        <v/>
      </c>
      <c r="ZJ140" s="66" t="str">
        <f t="shared" si="1182"/>
        <v/>
      </c>
      <c r="ZK140" s="66" t="str">
        <f t="shared" si="1183"/>
        <v/>
      </c>
      <c r="ZL140" s="66" t="str">
        <f t="shared" si="1184"/>
        <v/>
      </c>
      <c r="ZM140" s="66" t="str">
        <f t="shared" si="1185"/>
        <v/>
      </c>
      <c r="ZN140" s="66" t="str">
        <f t="shared" si="1186"/>
        <v/>
      </c>
      <c r="ZO140" s="66" t="str">
        <f t="shared" si="1187"/>
        <v/>
      </c>
      <c r="ZP140" s="66" t="str">
        <f t="shared" si="1188"/>
        <v/>
      </c>
      <c r="ZQ140" s="66" t="str">
        <f t="shared" si="1189"/>
        <v/>
      </c>
      <c r="ZR140" s="66" t="str">
        <f t="shared" si="1190"/>
        <v/>
      </c>
      <c r="ZS140" s="66" t="str">
        <f t="shared" si="1191"/>
        <v/>
      </c>
      <c r="ZT140" s="66" t="str">
        <f t="shared" si="1192"/>
        <v/>
      </c>
      <c r="ZU140" s="66" t="str">
        <f t="shared" si="1193"/>
        <v/>
      </c>
      <c r="ZV140" s="66" t="str">
        <f t="shared" si="1194"/>
        <v/>
      </c>
      <c r="ZW140" s="66" t="str">
        <f t="shared" si="1195"/>
        <v/>
      </c>
      <c r="ZX140" s="66" t="str">
        <f t="shared" si="1196"/>
        <v/>
      </c>
      <c r="ZY140" s="66" t="str">
        <f t="shared" si="1197"/>
        <v/>
      </c>
      <c r="ZZ140" s="66" t="str">
        <f t="shared" si="1198"/>
        <v/>
      </c>
      <c r="AAA140" s="66" t="str">
        <f t="shared" si="1199"/>
        <v/>
      </c>
      <c r="AAB140" s="66" t="str">
        <f t="shared" si="1200"/>
        <v/>
      </c>
      <c r="AAC140" s="66" t="str">
        <f t="shared" si="1201"/>
        <v/>
      </c>
      <c r="AAD140" s="66" t="str">
        <f t="shared" si="1202"/>
        <v/>
      </c>
      <c r="AAE140" s="66" t="str">
        <f t="shared" si="1203"/>
        <v/>
      </c>
      <c r="AAF140" s="66" t="str">
        <f t="shared" si="1204"/>
        <v/>
      </c>
      <c r="AAG140" s="66" t="str">
        <f t="shared" si="1205"/>
        <v/>
      </c>
      <c r="AAH140" s="66" t="str">
        <f t="shared" si="1206"/>
        <v/>
      </c>
      <c r="AAI140" s="66" t="str">
        <f t="shared" si="1207"/>
        <v/>
      </c>
      <c r="AAJ140" s="66" t="str">
        <f t="shared" si="1208"/>
        <v/>
      </c>
      <c r="AAK140" s="66" t="str">
        <f t="shared" si="1209"/>
        <v/>
      </c>
      <c r="AAL140" s="66" t="str">
        <f t="shared" si="1210"/>
        <v/>
      </c>
      <c r="AAM140" s="66" t="str">
        <f t="shared" si="1211"/>
        <v/>
      </c>
      <c r="AAN140" s="66" t="str">
        <f t="shared" si="1212"/>
        <v/>
      </c>
      <c r="AAO140" s="66" t="str">
        <f t="shared" si="1213"/>
        <v/>
      </c>
      <c r="AAP140" s="66" t="str">
        <f t="shared" si="1214"/>
        <v/>
      </c>
      <c r="AAQ140" s="66" t="str">
        <f t="shared" si="1215"/>
        <v/>
      </c>
      <c r="AAR140" s="66" t="str">
        <f t="shared" si="1216"/>
        <v/>
      </c>
      <c r="AAS140" s="66" t="str">
        <f t="shared" si="1217"/>
        <v/>
      </c>
      <c r="AAT140" s="66" t="str">
        <f t="shared" si="1218"/>
        <v/>
      </c>
      <c r="AAU140" s="66" t="str">
        <f t="shared" si="1219"/>
        <v/>
      </c>
      <c r="AAV140" s="66" t="str">
        <f t="shared" si="1220"/>
        <v/>
      </c>
      <c r="AAW140" s="66" t="str">
        <f t="shared" si="1221"/>
        <v/>
      </c>
      <c r="AAX140" s="66" t="str">
        <f t="shared" si="1222"/>
        <v/>
      </c>
      <c r="AAY140" s="66" t="str">
        <f t="shared" si="1223"/>
        <v/>
      </c>
      <c r="AAZ140" s="66" t="str">
        <f t="shared" si="1224"/>
        <v/>
      </c>
      <c r="ABA140" s="66" t="str">
        <f t="shared" si="1225"/>
        <v/>
      </c>
      <c r="ABB140" s="66" t="str">
        <f t="shared" si="1226"/>
        <v/>
      </c>
      <c r="ABC140" s="66" t="str">
        <f t="shared" si="1227"/>
        <v/>
      </c>
      <c r="ABD140" s="66" t="str">
        <f t="shared" si="1228"/>
        <v/>
      </c>
      <c r="ABE140" s="66" t="str">
        <f t="shared" si="1229"/>
        <v/>
      </c>
      <c r="ABF140" s="66" t="str">
        <f t="shared" si="1230"/>
        <v/>
      </c>
      <c r="ABG140" s="66" t="str">
        <f t="shared" si="1231"/>
        <v/>
      </c>
      <c r="ABH140" s="66" t="str">
        <f t="shared" si="1232"/>
        <v/>
      </c>
      <c r="ABI140" s="66" t="str">
        <f t="shared" si="1233"/>
        <v/>
      </c>
      <c r="ABJ140" s="66" t="str">
        <f t="shared" si="1234"/>
        <v/>
      </c>
      <c r="ABK140" s="66" t="str">
        <f t="shared" si="1235"/>
        <v/>
      </c>
      <c r="ABL140" s="66" t="str">
        <f t="shared" si="1236"/>
        <v/>
      </c>
      <c r="ABM140" s="66" t="str">
        <f t="shared" si="1237"/>
        <v/>
      </c>
      <c r="ABN140" s="66" t="str">
        <f t="shared" si="1238"/>
        <v/>
      </c>
      <c r="ABO140" s="66" t="str">
        <f t="shared" si="1239"/>
        <v/>
      </c>
      <c r="ABP140" s="66" t="str">
        <f t="shared" si="1240"/>
        <v/>
      </c>
      <c r="ABQ140" s="66" t="str">
        <f t="shared" si="1241"/>
        <v/>
      </c>
      <c r="ABR140" s="66" t="str">
        <f t="shared" si="1242"/>
        <v/>
      </c>
      <c r="ABS140" s="66" t="str">
        <f t="shared" si="1243"/>
        <v/>
      </c>
      <c r="ABT140" s="66" t="str">
        <f t="shared" si="1244"/>
        <v/>
      </c>
      <c r="ABU140" s="66" t="str">
        <f t="shared" si="1245"/>
        <v/>
      </c>
      <c r="ABV140" s="66" t="str">
        <f t="shared" si="1246"/>
        <v/>
      </c>
      <c r="ABW140" s="66" t="str">
        <f t="shared" si="1247"/>
        <v/>
      </c>
      <c r="ABX140" s="66" t="str">
        <f t="shared" si="1248"/>
        <v/>
      </c>
      <c r="ABY140" s="66" t="str">
        <f t="shared" si="1249"/>
        <v/>
      </c>
      <c r="ABZ140" s="66" t="str">
        <f t="shared" si="1250"/>
        <v/>
      </c>
      <c r="ACA140" s="66" t="str">
        <f t="shared" si="1251"/>
        <v/>
      </c>
      <c r="ACB140" s="66" t="str">
        <f t="shared" si="1252"/>
        <v/>
      </c>
      <c r="ACC140" s="66" t="str">
        <f t="shared" si="1253"/>
        <v/>
      </c>
      <c r="ACD140" s="66" t="str">
        <f t="shared" si="1254"/>
        <v/>
      </c>
      <c r="ACE140" s="66" t="str">
        <f t="shared" si="1255"/>
        <v/>
      </c>
      <c r="ACF140" s="66" t="str">
        <f t="shared" si="1256"/>
        <v/>
      </c>
      <c r="ACG140" s="66" t="str">
        <f t="shared" si="1257"/>
        <v/>
      </c>
      <c r="ACH140" s="66" t="str">
        <f t="shared" si="1258"/>
        <v/>
      </c>
      <c r="ACI140" s="66" t="str">
        <f t="shared" si="1259"/>
        <v/>
      </c>
      <c r="ACJ140" s="66" t="str">
        <f t="shared" si="1260"/>
        <v/>
      </c>
      <c r="ACK140" s="66" t="str">
        <f t="shared" si="1261"/>
        <v/>
      </c>
      <c r="ACL140" s="66" t="str">
        <f t="shared" si="1262"/>
        <v/>
      </c>
      <c r="ACM140" s="66" t="str">
        <f t="shared" ref="ACM140:ACN140" si="1276">IF(AND(ACS$3="Unit", ACL140=""), "", IF(AND(ACS$3="Unit", ACL140="-"),"", IF(ACS$3="Unit", "kg/GJ delivered", IF(AND(NY140&lt;&gt;"", NY140&lt;&gt;"-", NX140="-"),"", IF($H140="","", IF(NX140="nd", "",IF(NX140="&lt;n.a.&gt;", "", IF(NY140="#/MJ", "", IF(NY140="kg/GJ delivered",NX140,IF(NY140="g/MJ delivered",NX140,IF(NY140="kg/MJ delivered",NX140*1000,IF(NY140="mg/MJ delivered",NX140/1000,IF(NY140="g/kg",((NX140)*(1/$I140)*(1/$H140)),IF(NY140="mg/kg",((NX140/1000)*(1/$I140)*(1/$H140)),IF(NY140="mg/MJ delivered",NX140/1000,IF(NY140="-","","Error"))))))))))))))))</f>
        <v/>
      </c>
      <c r="ACN140" s="66" t="str">
        <f t="shared" si="1276"/>
        <v/>
      </c>
      <c r="ACO140" s="66" t="str">
        <f t="shared" si="1264"/>
        <v/>
      </c>
      <c r="ACP140" s="66" t="str">
        <f t="shared" si="1265"/>
        <v/>
      </c>
      <c r="ACQ140" s="66" t="str">
        <f t="shared" si="1266"/>
        <v/>
      </c>
      <c r="ACR140" s="66" t="str">
        <f t="shared" si="1267"/>
        <v/>
      </c>
      <c r="ACS140" s="66" t="str">
        <f t="shared" si="1268"/>
        <v/>
      </c>
      <c r="ACT140" s="66" t="str">
        <f t="shared" si="1269"/>
        <v/>
      </c>
    </row>
    <row r="141" spans="2:774" ht="15.75" customHeight="1" x14ac:dyDescent="0.25">
      <c r="B141" s="66">
        <v>172</v>
      </c>
      <c r="C141" s="66" t="s">
        <v>700</v>
      </c>
      <c r="D141" s="66" t="s">
        <v>685</v>
      </c>
      <c r="E141" s="156" t="s">
        <v>688</v>
      </c>
      <c r="F141" s="66" t="s">
        <v>1579</v>
      </c>
      <c r="G141" s="66" t="s">
        <v>492</v>
      </c>
      <c r="H141" s="126">
        <v>0.17244999999999999</v>
      </c>
      <c r="I141" s="130">
        <f>'Heating Values'!$D$24</f>
        <v>14.023</v>
      </c>
      <c r="J141" s="66" t="str">
        <f t="shared" si="890"/>
        <v>Crop Residue, Improved, CN</v>
      </c>
      <c r="K141" s="66" t="s">
        <v>1588</v>
      </c>
      <c r="L141" s="161"/>
      <c r="M141" s="161"/>
      <c r="N141" s="161"/>
      <c r="O141" s="66" t="s">
        <v>692</v>
      </c>
      <c r="P141" s="66" t="str">
        <f t="shared" si="1272"/>
        <v>CN</v>
      </c>
      <c r="Q141" s="66" t="s">
        <v>87</v>
      </c>
      <c r="R141" s="158" t="s">
        <v>128</v>
      </c>
      <c r="S141" s="158" t="s">
        <v>128</v>
      </c>
      <c r="T141" s="158" t="s">
        <v>128</v>
      </c>
      <c r="U141" s="158" t="s">
        <v>128</v>
      </c>
      <c r="V141" s="158" t="s">
        <v>128</v>
      </c>
      <c r="W141" s="158" t="s">
        <v>128</v>
      </c>
      <c r="X141" s="158" t="s">
        <v>128</v>
      </c>
      <c r="Y141" s="158" t="s">
        <v>128</v>
      </c>
      <c r="Z141" s="158" t="s">
        <v>128</v>
      </c>
      <c r="AA141" s="158" t="s">
        <v>128</v>
      </c>
      <c r="AB141" s="158" t="s">
        <v>128</v>
      </c>
      <c r="AC141" s="158" t="s">
        <v>128</v>
      </c>
      <c r="AD141" s="158" t="s">
        <v>128</v>
      </c>
      <c r="AE141" s="158" t="s">
        <v>128</v>
      </c>
      <c r="AF141" s="158" t="s">
        <v>128</v>
      </c>
      <c r="AG141" s="158" t="s">
        <v>128</v>
      </c>
      <c r="AH141" s="158" t="s">
        <v>128</v>
      </c>
      <c r="AI141" s="158" t="s">
        <v>128</v>
      </c>
      <c r="AJ141" s="162">
        <v>17</v>
      </c>
      <c r="AK141" s="158" t="s">
        <v>523</v>
      </c>
      <c r="AL141" s="165">
        <v>4.0999999999999996</v>
      </c>
      <c r="AM141" s="158" t="s">
        <v>523</v>
      </c>
      <c r="AN141" s="165">
        <v>1.4</v>
      </c>
      <c r="AO141" s="158" t="s">
        <v>523</v>
      </c>
      <c r="AP141" s="158" t="s">
        <v>128</v>
      </c>
      <c r="AQ141" s="158" t="s">
        <v>128</v>
      </c>
      <c r="AR141" s="158" t="s">
        <v>128</v>
      </c>
      <c r="AS141" s="158" t="s">
        <v>128</v>
      </c>
      <c r="AT141" s="158" t="s">
        <v>128</v>
      </c>
      <c r="AU141" s="158" t="s">
        <v>128</v>
      </c>
      <c r="AV141" s="158" t="s">
        <v>128</v>
      </c>
      <c r="AW141" s="158" t="s">
        <v>128</v>
      </c>
      <c r="AX141" s="158" t="s">
        <v>128</v>
      </c>
      <c r="AY141" s="158" t="s">
        <v>128</v>
      </c>
      <c r="AZ141" s="158" t="s">
        <v>128</v>
      </c>
      <c r="BA141" s="158" t="s">
        <v>128</v>
      </c>
      <c r="BB141" s="158" t="s">
        <v>128</v>
      </c>
      <c r="BC141" s="158" t="s">
        <v>128</v>
      </c>
      <c r="BD141" s="158" t="s">
        <v>128</v>
      </c>
      <c r="BE141" s="158" t="s">
        <v>128</v>
      </c>
      <c r="BF141" s="158" t="s">
        <v>128</v>
      </c>
      <c r="BG141" s="158" t="s">
        <v>128</v>
      </c>
      <c r="BH141" s="158" t="s">
        <v>128</v>
      </c>
      <c r="BI141" s="158" t="s">
        <v>128</v>
      </c>
      <c r="BJ141" s="158" t="s">
        <v>128</v>
      </c>
      <c r="BK141" s="158" t="s">
        <v>128</v>
      </c>
      <c r="BL141" s="158" t="s">
        <v>128</v>
      </c>
      <c r="BM141" s="158" t="s">
        <v>128</v>
      </c>
      <c r="BN141" s="158" t="s">
        <v>128</v>
      </c>
      <c r="BO141" s="158" t="s">
        <v>128</v>
      </c>
      <c r="BP141" s="158" t="s">
        <v>128</v>
      </c>
      <c r="BQ141" s="158" t="s">
        <v>128</v>
      </c>
      <c r="BR141" s="158" t="s">
        <v>128</v>
      </c>
      <c r="BS141" s="158" t="s">
        <v>128</v>
      </c>
      <c r="BT141" s="158" t="s">
        <v>128</v>
      </c>
      <c r="BU141" s="158" t="s">
        <v>128</v>
      </c>
      <c r="BV141" s="158" t="s">
        <v>128</v>
      </c>
      <c r="BW141" s="158" t="s">
        <v>128</v>
      </c>
      <c r="BX141" s="158" t="s">
        <v>128</v>
      </c>
      <c r="BY141" s="158" t="s">
        <v>128</v>
      </c>
      <c r="BZ141" s="158" t="s">
        <v>128</v>
      </c>
      <c r="CA141" s="158" t="s">
        <v>128</v>
      </c>
      <c r="CB141" s="158" t="s">
        <v>128</v>
      </c>
      <c r="CC141" s="158" t="s">
        <v>128</v>
      </c>
      <c r="CD141" s="158" t="s">
        <v>128</v>
      </c>
      <c r="CE141" s="158" t="s">
        <v>128</v>
      </c>
      <c r="CF141" s="158" t="s">
        <v>128</v>
      </c>
      <c r="CG141" s="158" t="s">
        <v>128</v>
      </c>
      <c r="CH141" s="158" t="s">
        <v>128</v>
      </c>
      <c r="CI141" s="158" t="s">
        <v>128</v>
      </c>
      <c r="CJ141" s="158" t="s">
        <v>128</v>
      </c>
      <c r="CK141" s="158" t="s">
        <v>128</v>
      </c>
      <c r="CL141" s="158" t="s">
        <v>128</v>
      </c>
      <c r="CM141" s="158" t="s">
        <v>128</v>
      </c>
      <c r="CN141" s="158" t="s">
        <v>128</v>
      </c>
      <c r="CO141" s="158" t="s">
        <v>128</v>
      </c>
      <c r="CP141" s="158" t="s">
        <v>128</v>
      </c>
      <c r="CQ141" s="158" t="s">
        <v>128</v>
      </c>
      <c r="CR141" s="158" t="s">
        <v>128</v>
      </c>
      <c r="CS141" s="158" t="s">
        <v>128</v>
      </c>
      <c r="CT141" s="158" t="s">
        <v>128</v>
      </c>
      <c r="CU141" s="158" t="s">
        <v>128</v>
      </c>
      <c r="CV141" s="158" t="s">
        <v>128</v>
      </c>
      <c r="CW141" s="158" t="s">
        <v>128</v>
      </c>
      <c r="CX141" s="158" t="s">
        <v>128</v>
      </c>
      <c r="CY141" s="158" t="s">
        <v>128</v>
      </c>
      <c r="CZ141" s="158" t="s">
        <v>128</v>
      </c>
      <c r="DA141" s="158" t="s">
        <v>128</v>
      </c>
      <c r="DB141" s="158" t="s">
        <v>128</v>
      </c>
      <c r="DC141" s="158" t="s">
        <v>128</v>
      </c>
      <c r="DD141" s="158" t="s">
        <v>128</v>
      </c>
      <c r="DE141" s="158" t="s">
        <v>128</v>
      </c>
      <c r="DF141" s="158" t="s">
        <v>128</v>
      </c>
      <c r="DG141" s="158" t="s">
        <v>128</v>
      </c>
      <c r="DH141" s="158" t="s">
        <v>128</v>
      </c>
      <c r="DI141" s="158" t="s">
        <v>128</v>
      </c>
      <c r="DJ141" s="158" t="s">
        <v>128</v>
      </c>
      <c r="DK141" s="158" t="s">
        <v>128</v>
      </c>
      <c r="DL141" s="158" t="s">
        <v>128</v>
      </c>
      <c r="DM141" s="158" t="s">
        <v>128</v>
      </c>
      <c r="DN141" s="158" t="s">
        <v>128</v>
      </c>
      <c r="DO141" s="158" t="s">
        <v>128</v>
      </c>
      <c r="DP141" s="158" t="s">
        <v>128</v>
      </c>
      <c r="DQ141" s="158" t="s">
        <v>128</v>
      </c>
      <c r="DR141" s="158" t="s">
        <v>128</v>
      </c>
      <c r="DS141" s="158" t="s">
        <v>128</v>
      </c>
      <c r="DT141" s="158" t="s">
        <v>128</v>
      </c>
      <c r="DU141" s="158" t="s">
        <v>128</v>
      </c>
      <c r="DV141" s="158" t="s">
        <v>128</v>
      </c>
      <c r="DW141" s="158" t="s">
        <v>128</v>
      </c>
      <c r="DX141" s="158" t="s">
        <v>128</v>
      </c>
      <c r="DY141" s="158" t="s">
        <v>128</v>
      </c>
      <c r="DZ141" s="158" t="s">
        <v>128</v>
      </c>
      <c r="EA141" s="158" t="s">
        <v>128</v>
      </c>
      <c r="EB141" s="158" t="s">
        <v>128</v>
      </c>
      <c r="EC141" s="158" t="s">
        <v>128</v>
      </c>
      <c r="ED141" s="158" t="s">
        <v>128</v>
      </c>
      <c r="EE141" s="158" t="s">
        <v>128</v>
      </c>
      <c r="EF141" s="158" t="s">
        <v>128</v>
      </c>
      <c r="EG141" s="158" t="s">
        <v>128</v>
      </c>
      <c r="EH141" s="158" t="s">
        <v>128</v>
      </c>
      <c r="EI141" s="158" t="s">
        <v>128</v>
      </c>
      <c r="EJ141" s="158" t="s">
        <v>128</v>
      </c>
      <c r="EK141" s="158" t="s">
        <v>128</v>
      </c>
      <c r="EL141" s="158" t="s">
        <v>128</v>
      </c>
      <c r="EM141" s="158" t="s">
        <v>128</v>
      </c>
      <c r="EN141" s="158" t="s">
        <v>128</v>
      </c>
      <c r="EO141" s="158" t="s">
        <v>128</v>
      </c>
      <c r="EP141" s="158" t="s">
        <v>128</v>
      </c>
      <c r="EQ141" s="158" t="s">
        <v>128</v>
      </c>
      <c r="ER141" s="158" t="s">
        <v>128</v>
      </c>
      <c r="ES141" s="158" t="s">
        <v>128</v>
      </c>
      <c r="ET141" s="158" t="s">
        <v>128</v>
      </c>
      <c r="EU141" s="158" t="s">
        <v>128</v>
      </c>
      <c r="EV141" s="158" t="s">
        <v>128</v>
      </c>
      <c r="EW141" s="158" t="s">
        <v>128</v>
      </c>
      <c r="EX141" s="158" t="s">
        <v>128</v>
      </c>
      <c r="EY141" s="158" t="s">
        <v>128</v>
      </c>
      <c r="EZ141" s="158" t="s">
        <v>128</v>
      </c>
      <c r="FA141" s="158" t="s">
        <v>128</v>
      </c>
      <c r="FB141" s="158" t="s">
        <v>128</v>
      </c>
      <c r="FC141" s="158" t="s">
        <v>128</v>
      </c>
      <c r="FD141" s="158" t="s">
        <v>128</v>
      </c>
      <c r="FE141" s="158" t="s">
        <v>128</v>
      </c>
      <c r="FF141" s="158" t="s">
        <v>128</v>
      </c>
      <c r="FG141" s="158" t="s">
        <v>128</v>
      </c>
      <c r="FH141" s="158" t="s">
        <v>128</v>
      </c>
      <c r="FI141" s="158" t="s">
        <v>128</v>
      </c>
      <c r="FJ141" s="158" t="s">
        <v>128</v>
      </c>
      <c r="FK141" s="158" t="s">
        <v>128</v>
      </c>
      <c r="FL141" s="158" t="s">
        <v>128</v>
      </c>
      <c r="FM141" s="158" t="s">
        <v>128</v>
      </c>
      <c r="FN141" s="158" t="s">
        <v>128</v>
      </c>
      <c r="FO141" s="158" t="s">
        <v>128</v>
      </c>
      <c r="FP141" s="158" t="s">
        <v>128</v>
      </c>
      <c r="FQ141" s="158" t="s">
        <v>128</v>
      </c>
      <c r="FR141" s="158" t="s">
        <v>128</v>
      </c>
      <c r="FS141" s="158" t="s">
        <v>128</v>
      </c>
      <c r="FT141" s="158" t="s">
        <v>128</v>
      </c>
      <c r="FU141" s="158" t="s">
        <v>128</v>
      </c>
      <c r="FV141" s="158" t="s">
        <v>128</v>
      </c>
      <c r="FW141" s="158" t="s">
        <v>128</v>
      </c>
      <c r="FX141" s="158" t="s">
        <v>128</v>
      </c>
      <c r="FY141" s="158" t="s">
        <v>128</v>
      </c>
      <c r="FZ141" s="158" t="s">
        <v>128</v>
      </c>
      <c r="GA141" s="158" t="s">
        <v>128</v>
      </c>
      <c r="GB141" s="158" t="s">
        <v>128</v>
      </c>
      <c r="GC141" s="158" t="s">
        <v>128</v>
      </c>
      <c r="GD141" s="158" t="s">
        <v>128</v>
      </c>
      <c r="GE141" s="158" t="s">
        <v>128</v>
      </c>
      <c r="GF141" s="158" t="s">
        <v>128</v>
      </c>
      <c r="GG141" s="158" t="s">
        <v>128</v>
      </c>
      <c r="GH141" s="158" t="s">
        <v>128</v>
      </c>
      <c r="GI141" s="158" t="s">
        <v>128</v>
      </c>
      <c r="GJ141" s="158" t="s">
        <v>128</v>
      </c>
      <c r="GK141" s="158" t="s">
        <v>128</v>
      </c>
      <c r="GL141" s="158" t="s">
        <v>128</v>
      </c>
      <c r="GM141" s="158" t="s">
        <v>128</v>
      </c>
      <c r="GN141" s="158" t="s">
        <v>128</v>
      </c>
      <c r="GO141" s="158" t="s">
        <v>128</v>
      </c>
      <c r="GP141" s="158" t="s">
        <v>128</v>
      </c>
      <c r="GQ141" s="158" t="s">
        <v>128</v>
      </c>
      <c r="GR141" s="158" t="s">
        <v>128</v>
      </c>
      <c r="GS141" s="158" t="s">
        <v>128</v>
      </c>
      <c r="GT141" s="158" t="s">
        <v>128</v>
      </c>
      <c r="GU141" s="158" t="s">
        <v>128</v>
      </c>
      <c r="GV141" s="158" t="s">
        <v>128</v>
      </c>
      <c r="GW141" s="158" t="s">
        <v>128</v>
      </c>
      <c r="GX141" s="158" t="s">
        <v>128</v>
      </c>
      <c r="GY141" s="158" t="s">
        <v>128</v>
      </c>
      <c r="GZ141" s="158" t="s">
        <v>128</v>
      </c>
      <c r="HA141" s="158" t="s">
        <v>128</v>
      </c>
      <c r="HB141" s="158" t="s">
        <v>128</v>
      </c>
      <c r="HC141" s="158" t="s">
        <v>128</v>
      </c>
      <c r="HD141" s="158" t="s">
        <v>128</v>
      </c>
      <c r="HE141" s="158" t="s">
        <v>128</v>
      </c>
      <c r="HF141" s="158" t="s">
        <v>128</v>
      </c>
      <c r="HG141" s="158" t="s">
        <v>128</v>
      </c>
      <c r="HH141" s="158" t="s">
        <v>128</v>
      </c>
      <c r="HI141" s="158" t="s">
        <v>128</v>
      </c>
      <c r="HJ141" s="158" t="s">
        <v>128</v>
      </c>
      <c r="HK141" s="158" t="s">
        <v>128</v>
      </c>
      <c r="HL141" s="158" t="s">
        <v>128</v>
      </c>
      <c r="HM141" s="158" t="s">
        <v>128</v>
      </c>
      <c r="HN141" s="158" t="s">
        <v>128</v>
      </c>
      <c r="HO141" s="158" t="s">
        <v>128</v>
      </c>
      <c r="HP141" s="158" t="s">
        <v>128</v>
      </c>
      <c r="HQ141" s="158" t="s">
        <v>128</v>
      </c>
      <c r="HR141" s="158" t="s">
        <v>128</v>
      </c>
      <c r="HS141" s="158" t="s">
        <v>128</v>
      </c>
      <c r="HT141" s="158" t="s">
        <v>128</v>
      </c>
      <c r="HU141" s="158" t="s">
        <v>128</v>
      </c>
      <c r="HV141" s="158" t="s">
        <v>128</v>
      </c>
      <c r="HW141" s="158" t="s">
        <v>128</v>
      </c>
      <c r="HX141" s="158" t="s">
        <v>128</v>
      </c>
      <c r="HY141" s="158" t="s">
        <v>128</v>
      </c>
      <c r="HZ141" s="158" t="s">
        <v>128</v>
      </c>
      <c r="IA141" s="158" t="s">
        <v>128</v>
      </c>
      <c r="IB141" s="158" t="s">
        <v>128</v>
      </c>
      <c r="IC141" s="158" t="s">
        <v>128</v>
      </c>
      <c r="ID141" s="158" t="s">
        <v>128</v>
      </c>
      <c r="IE141" s="158" t="s">
        <v>128</v>
      </c>
      <c r="IF141" s="164">
        <v>122</v>
      </c>
      <c r="IG141" s="158" t="s">
        <v>704</v>
      </c>
      <c r="IH141" s="165">
        <v>7.3</v>
      </c>
      <c r="II141" s="158" t="s">
        <v>704</v>
      </c>
      <c r="IJ141" s="158" t="s">
        <v>128</v>
      </c>
      <c r="IK141" s="158" t="s">
        <v>128</v>
      </c>
      <c r="IL141" s="158" t="s">
        <v>128</v>
      </c>
      <c r="IM141" s="158" t="s">
        <v>128</v>
      </c>
      <c r="IN141" s="158" t="s">
        <v>128</v>
      </c>
      <c r="IO141" s="158" t="s">
        <v>128</v>
      </c>
      <c r="IP141" s="158" t="s">
        <v>128</v>
      </c>
      <c r="IQ141" s="158" t="s">
        <v>128</v>
      </c>
      <c r="IR141" s="158" t="s">
        <v>128</v>
      </c>
      <c r="IS141" s="158" t="s">
        <v>128</v>
      </c>
      <c r="IT141" s="158" t="s">
        <v>128</v>
      </c>
      <c r="IU141" s="158" t="s">
        <v>128</v>
      </c>
      <c r="IV141" s="158" t="s">
        <v>128</v>
      </c>
      <c r="IW141" s="158" t="s">
        <v>128</v>
      </c>
      <c r="IX141" s="158" t="s">
        <v>128</v>
      </c>
      <c r="IY141" s="158" t="s">
        <v>128</v>
      </c>
      <c r="IZ141" s="158" t="s">
        <v>128</v>
      </c>
      <c r="JA141" s="158" t="s">
        <v>128</v>
      </c>
      <c r="JB141" s="158" t="s">
        <v>128</v>
      </c>
      <c r="JC141" s="158" t="s">
        <v>128</v>
      </c>
      <c r="JD141" s="158" t="s">
        <v>128</v>
      </c>
      <c r="JE141" s="158" t="s">
        <v>128</v>
      </c>
      <c r="JF141" s="158" t="s">
        <v>128</v>
      </c>
      <c r="JG141" s="158" t="s">
        <v>128</v>
      </c>
      <c r="JH141" s="158" t="s">
        <v>128</v>
      </c>
      <c r="JI141" s="158" t="s">
        <v>128</v>
      </c>
      <c r="JJ141" s="158" t="s">
        <v>128</v>
      </c>
      <c r="JK141" s="158" t="s">
        <v>128</v>
      </c>
      <c r="JL141" s="158" t="s">
        <v>128</v>
      </c>
      <c r="JM141" s="158" t="s">
        <v>128</v>
      </c>
      <c r="JN141" s="158" t="s">
        <v>128</v>
      </c>
      <c r="JO141" s="158" t="s">
        <v>128</v>
      </c>
      <c r="JP141" s="158" t="s">
        <v>128</v>
      </c>
      <c r="JQ141" s="158" t="s">
        <v>128</v>
      </c>
      <c r="JR141" s="158" t="s">
        <v>128</v>
      </c>
      <c r="JS141" s="158" t="s">
        <v>128</v>
      </c>
      <c r="JT141" s="158" t="s">
        <v>128</v>
      </c>
      <c r="JU141" s="158" t="s">
        <v>128</v>
      </c>
      <c r="JV141" s="158" t="s">
        <v>128</v>
      </c>
      <c r="JW141" s="158" t="s">
        <v>128</v>
      </c>
      <c r="JX141" s="158" t="s">
        <v>128</v>
      </c>
      <c r="JY141" s="158" t="s">
        <v>128</v>
      </c>
      <c r="JZ141" s="158" t="s">
        <v>128</v>
      </c>
      <c r="KA141" s="158" t="s">
        <v>128</v>
      </c>
      <c r="KB141" s="158" t="s">
        <v>128</v>
      </c>
      <c r="KC141" s="158" t="s">
        <v>128</v>
      </c>
      <c r="KD141" s="158" t="s">
        <v>128</v>
      </c>
      <c r="KE141" s="158" t="s">
        <v>128</v>
      </c>
      <c r="KF141" s="158" t="s">
        <v>128</v>
      </c>
      <c r="KG141" s="158" t="s">
        <v>128</v>
      </c>
      <c r="KH141" s="158" t="s">
        <v>128</v>
      </c>
      <c r="KI141" s="158" t="s">
        <v>128</v>
      </c>
      <c r="KJ141" s="158" t="s">
        <v>128</v>
      </c>
      <c r="KK141" s="158" t="s">
        <v>128</v>
      </c>
      <c r="KL141" s="158" t="s">
        <v>128</v>
      </c>
      <c r="KM141" s="158" t="s">
        <v>128</v>
      </c>
      <c r="KN141" s="158" t="s">
        <v>128</v>
      </c>
      <c r="KO141" s="158" t="s">
        <v>128</v>
      </c>
      <c r="KP141" s="158" t="s">
        <v>128</v>
      </c>
      <c r="KQ141" s="158" t="s">
        <v>128</v>
      </c>
      <c r="KR141" s="158" t="s">
        <v>128</v>
      </c>
      <c r="KS141" s="158" t="s">
        <v>128</v>
      </c>
      <c r="KT141" s="158" t="s">
        <v>128</v>
      </c>
      <c r="KU141" s="158" t="s">
        <v>128</v>
      </c>
      <c r="KV141" s="158" t="s">
        <v>128</v>
      </c>
      <c r="KW141" s="158" t="s">
        <v>128</v>
      </c>
      <c r="KX141" s="158" t="s">
        <v>128</v>
      </c>
      <c r="KY141" s="158" t="s">
        <v>128</v>
      </c>
      <c r="KZ141" s="158" t="s">
        <v>128</v>
      </c>
      <c r="LA141" s="158" t="s">
        <v>128</v>
      </c>
      <c r="LB141" s="158" t="s">
        <v>128</v>
      </c>
      <c r="LC141" s="158" t="s">
        <v>128</v>
      </c>
      <c r="LD141" s="158" t="s">
        <v>128</v>
      </c>
      <c r="LE141" s="158" t="s">
        <v>128</v>
      </c>
      <c r="LF141" s="158" t="s">
        <v>128</v>
      </c>
      <c r="LG141" s="158" t="s">
        <v>128</v>
      </c>
      <c r="LH141" s="158" t="s">
        <v>128</v>
      </c>
      <c r="LI141" s="158" t="s">
        <v>128</v>
      </c>
      <c r="LJ141" s="158" t="s">
        <v>128</v>
      </c>
      <c r="LK141" s="158" t="s">
        <v>128</v>
      </c>
      <c r="LL141" s="158" t="s">
        <v>128</v>
      </c>
      <c r="LM141" s="158" t="s">
        <v>128</v>
      </c>
      <c r="LN141" s="158" t="s">
        <v>128</v>
      </c>
      <c r="LO141" s="158" t="s">
        <v>128</v>
      </c>
      <c r="LP141" s="158" t="s">
        <v>128</v>
      </c>
      <c r="LQ141" s="158" t="s">
        <v>128</v>
      </c>
      <c r="LR141" s="158" t="s">
        <v>128</v>
      </c>
      <c r="LS141" s="158" t="s">
        <v>128</v>
      </c>
      <c r="LT141" s="158" t="s">
        <v>128</v>
      </c>
      <c r="LU141" s="158" t="s">
        <v>128</v>
      </c>
      <c r="LV141" s="158" t="s">
        <v>128</v>
      </c>
      <c r="LW141" s="158" t="s">
        <v>128</v>
      </c>
      <c r="LX141" s="158" t="s">
        <v>128</v>
      </c>
      <c r="LY141" s="158" t="s">
        <v>128</v>
      </c>
      <c r="LZ141" s="158" t="s">
        <v>128</v>
      </c>
      <c r="MA141" s="158" t="s">
        <v>128</v>
      </c>
      <c r="MB141" s="158" t="s">
        <v>128</v>
      </c>
      <c r="MC141" s="158" t="s">
        <v>128</v>
      </c>
      <c r="MD141" s="158" t="s">
        <v>128</v>
      </c>
      <c r="ME141" s="158" t="s">
        <v>128</v>
      </c>
      <c r="MF141" s="158" t="s">
        <v>128</v>
      </c>
      <c r="MG141" s="158" t="s">
        <v>128</v>
      </c>
      <c r="MH141" s="158" t="s">
        <v>128</v>
      </c>
      <c r="MI141" s="158" t="s">
        <v>128</v>
      </c>
      <c r="MJ141" s="158" t="s">
        <v>128</v>
      </c>
      <c r="MK141" s="158" t="s">
        <v>128</v>
      </c>
      <c r="ML141" s="158" t="s">
        <v>128</v>
      </c>
      <c r="MM141" s="158" t="s">
        <v>128</v>
      </c>
      <c r="MN141" s="158" t="s">
        <v>128</v>
      </c>
      <c r="MO141" s="158" t="s">
        <v>128</v>
      </c>
      <c r="MP141" s="158" t="s">
        <v>128</v>
      </c>
      <c r="MQ141" s="158" t="s">
        <v>128</v>
      </c>
      <c r="MR141" s="158" t="s">
        <v>128</v>
      </c>
      <c r="MS141" s="158" t="s">
        <v>128</v>
      </c>
      <c r="MT141" s="158" t="s">
        <v>128</v>
      </c>
      <c r="MU141" s="158" t="s">
        <v>128</v>
      </c>
      <c r="MV141" s="158" t="s">
        <v>128</v>
      </c>
      <c r="MW141" s="158" t="s">
        <v>128</v>
      </c>
      <c r="MX141" s="158" t="s">
        <v>128</v>
      </c>
      <c r="MY141" s="158" t="s">
        <v>128</v>
      </c>
      <c r="MZ141" s="158" t="s">
        <v>128</v>
      </c>
      <c r="NA141" s="158" t="s">
        <v>128</v>
      </c>
      <c r="NB141" s="158" t="s">
        <v>128</v>
      </c>
      <c r="NC141" s="158" t="s">
        <v>128</v>
      </c>
      <c r="ND141" s="158" t="s">
        <v>128</v>
      </c>
      <c r="NE141" s="158" t="s">
        <v>128</v>
      </c>
      <c r="NF141" s="158" t="s">
        <v>128</v>
      </c>
      <c r="NG141" s="158" t="s">
        <v>128</v>
      </c>
      <c r="NH141" s="158" t="s">
        <v>128</v>
      </c>
      <c r="NI141" s="158" t="s">
        <v>128</v>
      </c>
      <c r="NJ141" s="158" t="s">
        <v>128</v>
      </c>
      <c r="NK141" s="158" t="s">
        <v>128</v>
      </c>
      <c r="NL141" s="158" t="s">
        <v>128</v>
      </c>
      <c r="NM141" s="158" t="s">
        <v>128</v>
      </c>
      <c r="NN141" s="158" t="s">
        <v>128</v>
      </c>
      <c r="NO141" s="158" t="s">
        <v>128</v>
      </c>
      <c r="NP141" s="158" t="s">
        <v>128</v>
      </c>
      <c r="NQ141" s="158" t="s">
        <v>128</v>
      </c>
      <c r="NR141" s="158" t="s">
        <v>128</v>
      </c>
      <c r="NS141" s="158" t="s">
        <v>128</v>
      </c>
      <c r="NT141" s="158" t="s">
        <v>128</v>
      </c>
      <c r="NU141" s="158" t="s">
        <v>128</v>
      </c>
      <c r="NV141" s="158" t="s">
        <v>128</v>
      </c>
      <c r="NW141" s="158" t="s">
        <v>128</v>
      </c>
      <c r="NX141" s="158" t="s">
        <v>128</v>
      </c>
      <c r="NY141" s="158" t="s">
        <v>128</v>
      </c>
      <c r="NZ141" s="158" t="s">
        <v>128</v>
      </c>
      <c r="OA141" s="158" t="s">
        <v>128</v>
      </c>
      <c r="OB141" s="158" t="s">
        <v>128</v>
      </c>
      <c r="OC141" s="158" t="s">
        <v>128</v>
      </c>
      <c r="OD141" s="158" t="s">
        <v>128</v>
      </c>
      <c r="OE141" s="170" t="s">
        <v>128</v>
      </c>
      <c r="OF141" s="181"/>
      <c r="OG141" s="113" t="str">
        <f t="shared" si="893"/>
        <v/>
      </c>
      <c r="OH141" s="66" t="str">
        <f t="shared" si="894"/>
        <v/>
      </c>
      <c r="OI141" s="66" t="str">
        <f t="shared" si="895"/>
        <v/>
      </c>
      <c r="OJ141" s="66" t="str">
        <f t="shared" si="896"/>
        <v/>
      </c>
      <c r="OK141" s="66" t="str">
        <f t="shared" si="897"/>
        <v/>
      </c>
      <c r="OL141" s="66" t="str">
        <f t="shared" si="898"/>
        <v/>
      </c>
      <c r="OM141" s="66" t="str">
        <f t="shared" si="899"/>
        <v/>
      </c>
      <c r="ON141" s="66" t="str">
        <f t="shared" si="900"/>
        <v/>
      </c>
      <c r="OO141" s="66" t="str">
        <f t="shared" si="901"/>
        <v/>
      </c>
      <c r="OP141" s="66" t="str">
        <f t="shared" si="902"/>
        <v/>
      </c>
      <c r="OQ141" s="66" t="str">
        <f t="shared" si="903"/>
        <v/>
      </c>
      <c r="OR141" s="66" t="str">
        <f t="shared" si="904"/>
        <v/>
      </c>
      <c r="OS141" s="66" t="str">
        <f t="shared" si="905"/>
        <v/>
      </c>
      <c r="OT141" s="66" t="str">
        <f t="shared" si="906"/>
        <v/>
      </c>
      <c r="OU141" s="66" t="str">
        <f t="shared" si="907"/>
        <v/>
      </c>
      <c r="OV141" s="66" t="str">
        <f t="shared" si="908"/>
        <v/>
      </c>
      <c r="OW141" s="66" t="str">
        <f t="shared" si="909"/>
        <v/>
      </c>
      <c r="OX141" s="66" t="str">
        <f t="shared" si="910"/>
        <v/>
      </c>
      <c r="OY141" s="118">
        <f t="shared" si="911"/>
        <v>7.0298294478604486</v>
      </c>
      <c r="OZ141" s="66" t="str">
        <f t="shared" si="912"/>
        <v>kg/GJ delivered</v>
      </c>
      <c r="PA141" s="118">
        <f t="shared" si="913"/>
        <v>1.6954294550722258</v>
      </c>
      <c r="PB141" s="66" t="str">
        <f t="shared" si="914"/>
        <v>kg/GJ delivered</v>
      </c>
      <c r="PC141" s="126">
        <f t="shared" si="915"/>
        <v>0.57892713100027215</v>
      </c>
      <c r="PD141" s="66" t="str">
        <f t="shared" si="916"/>
        <v>kg/GJ delivered</v>
      </c>
      <c r="PE141" s="66" t="str">
        <f t="shared" si="917"/>
        <v/>
      </c>
      <c r="PF141" s="66" t="str">
        <f t="shared" si="918"/>
        <v/>
      </c>
      <c r="PG141" s="66" t="str">
        <f t="shared" si="919"/>
        <v/>
      </c>
      <c r="PH141" s="66" t="str">
        <f t="shared" si="920"/>
        <v/>
      </c>
      <c r="PI141" s="66" t="str">
        <f t="shared" si="921"/>
        <v/>
      </c>
      <c r="PJ141" s="66" t="str">
        <f t="shared" si="922"/>
        <v/>
      </c>
      <c r="PK141" s="66" t="str">
        <f t="shared" si="923"/>
        <v/>
      </c>
      <c r="PL141" s="66" t="str">
        <f t="shared" si="924"/>
        <v/>
      </c>
      <c r="PM141" s="66" t="str">
        <f t="shared" si="925"/>
        <v/>
      </c>
      <c r="PN141" s="66" t="str">
        <f t="shared" si="926"/>
        <v/>
      </c>
      <c r="PO141" s="66" t="str">
        <f t="shared" si="927"/>
        <v/>
      </c>
      <c r="PP141" s="66" t="str">
        <f t="shared" si="928"/>
        <v/>
      </c>
      <c r="PQ141" s="66" t="str">
        <f t="shared" si="929"/>
        <v/>
      </c>
      <c r="PR141" s="66" t="str">
        <f t="shared" si="930"/>
        <v/>
      </c>
      <c r="PS141" s="66" t="str">
        <f t="shared" si="931"/>
        <v/>
      </c>
      <c r="PT141" s="66" t="str">
        <f t="shared" si="932"/>
        <v/>
      </c>
      <c r="PU141" s="66" t="str">
        <f t="shared" si="933"/>
        <v/>
      </c>
      <c r="PV141" s="66" t="str">
        <f t="shared" si="934"/>
        <v/>
      </c>
      <c r="PW141" s="66" t="str">
        <f t="shared" si="935"/>
        <v/>
      </c>
      <c r="PX141" s="66" t="str">
        <f t="shared" si="936"/>
        <v/>
      </c>
      <c r="PY141" s="66" t="str">
        <f t="shared" si="937"/>
        <v/>
      </c>
      <c r="PZ141" s="66" t="str">
        <f t="shared" si="938"/>
        <v/>
      </c>
      <c r="QA141" s="66" t="str">
        <f t="shared" si="939"/>
        <v/>
      </c>
      <c r="QB141" s="66" t="str">
        <f t="shared" si="940"/>
        <v/>
      </c>
      <c r="QC141" s="66" t="str">
        <f t="shared" si="941"/>
        <v/>
      </c>
      <c r="QD141" s="66" t="str">
        <f t="shared" si="942"/>
        <v/>
      </c>
      <c r="QE141" s="66" t="str">
        <f t="shared" si="943"/>
        <v/>
      </c>
      <c r="QF141" s="66" t="str">
        <f t="shared" si="944"/>
        <v/>
      </c>
      <c r="QG141" s="66" t="str">
        <f t="shared" si="945"/>
        <v/>
      </c>
      <c r="QH141" s="66" t="str">
        <f t="shared" si="946"/>
        <v/>
      </c>
      <c r="QI141" s="66" t="str">
        <f t="shared" si="947"/>
        <v/>
      </c>
      <c r="QJ141" s="66" t="str">
        <f t="shared" si="948"/>
        <v/>
      </c>
      <c r="QK141" s="66" t="str">
        <f t="shared" si="949"/>
        <v/>
      </c>
      <c r="QL141" s="66" t="str">
        <f t="shared" si="950"/>
        <v/>
      </c>
      <c r="QM141" s="66" t="str">
        <f t="shared" si="951"/>
        <v/>
      </c>
      <c r="QN141" s="66" t="str">
        <f t="shared" si="952"/>
        <v/>
      </c>
      <c r="QO141" s="66" t="str">
        <f t="shared" si="953"/>
        <v/>
      </c>
      <c r="QP141" s="66" t="str">
        <f t="shared" si="954"/>
        <v/>
      </c>
      <c r="QQ141" s="66" t="str">
        <f t="shared" si="955"/>
        <v/>
      </c>
      <c r="QR141" s="66" t="str">
        <f t="shared" si="956"/>
        <v/>
      </c>
      <c r="QS141" s="66" t="str">
        <f t="shared" si="957"/>
        <v/>
      </c>
      <c r="QT141" s="66" t="str">
        <f t="shared" si="958"/>
        <v/>
      </c>
      <c r="QU141" s="66" t="str">
        <f t="shared" si="959"/>
        <v/>
      </c>
      <c r="QV141" s="66" t="str">
        <f t="shared" si="960"/>
        <v/>
      </c>
      <c r="QW141" s="66" t="str">
        <f t="shared" si="961"/>
        <v/>
      </c>
      <c r="QX141" s="66" t="str">
        <f t="shared" si="962"/>
        <v/>
      </c>
      <c r="QY141" s="66" t="str">
        <f t="shared" si="963"/>
        <v/>
      </c>
      <c r="QZ141" s="66" t="str">
        <f t="shared" si="964"/>
        <v/>
      </c>
      <c r="RA141" s="66" t="str">
        <f t="shared" si="965"/>
        <v/>
      </c>
      <c r="RB141" s="66" t="str">
        <f t="shared" si="966"/>
        <v/>
      </c>
      <c r="RC141" s="66" t="str">
        <f t="shared" si="967"/>
        <v/>
      </c>
      <c r="RD141" s="66" t="str">
        <f t="shared" si="968"/>
        <v/>
      </c>
      <c r="RE141" s="66" t="str">
        <f t="shared" si="969"/>
        <v/>
      </c>
      <c r="RF141" s="66" t="str">
        <f t="shared" si="970"/>
        <v/>
      </c>
      <c r="RG141" s="66" t="str">
        <f t="shared" si="971"/>
        <v/>
      </c>
      <c r="RH141" s="66" t="str">
        <f t="shared" si="972"/>
        <v/>
      </c>
      <c r="RI141" s="66" t="str">
        <f t="shared" si="973"/>
        <v/>
      </c>
      <c r="RJ141" s="66" t="str">
        <f t="shared" si="974"/>
        <v/>
      </c>
      <c r="RK141" s="66" t="str">
        <f t="shared" si="975"/>
        <v/>
      </c>
      <c r="RL141" s="66" t="str">
        <f t="shared" si="976"/>
        <v/>
      </c>
      <c r="RM141" s="66" t="str">
        <f t="shared" si="977"/>
        <v/>
      </c>
      <c r="RN141" s="66" t="str">
        <f t="shared" si="978"/>
        <v/>
      </c>
      <c r="RO141" s="66" t="str">
        <f t="shared" si="979"/>
        <v/>
      </c>
      <c r="RP141" s="66" t="str">
        <f t="shared" si="980"/>
        <v/>
      </c>
      <c r="RQ141" s="66" t="str">
        <f t="shared" si="981"/>
        <v/>
      </c>
      <c r="RR141" s="66" t="str">
        <f t="shared" si="982"/>
        <v/>
      </c>
      <c r="RS141" s="66" t="str">
        <f t="shared" si="983"/>
        <v/>
      </c>
      <c r="RT141" s="66" t="str">
        <f t="shared" si="984"/>
        <v/>
      </c>
      <c r="RU141" s="66" t="str">
        <f t="shared" si="985"/>
        <v/>
      </c>
      <c r="RV141" s="66" t="str">
        <f t="shared" si="986"/>
        <v/>
      </c>
      <c r="RW141" s="66" t="str">
        <f t="shared" si="987"/>
        <v/>
      </c>
      <c r="RX141" s="66" t="str">
        <f t="shared" si="988"/>
        <v/>
      </c>
      <c r="RY141" s="66" t="str">
        <f t="shared" si="989"/>
        <v/>
      </c>
      <c r="RZ141" s="66" t="str">
        <f t="shared" si="990"/>
        <v/>
      </c>
      <c r="SA141" s="66" t="str">
        <f t="shared" si="991"/>
        <v/>
      </c>
      <c r="SB141" s="66" t="str">
        <f t="shared" si="992"/>
        <v/>
      </c>
      <c r="SC141" s="66" t="str">
        <f t="shared" si="993"/>
        <v/>
      </c>
      <c r="SD141" s="66" t="str">
        <f t="shared" si="994"/>
        <v/>
      </c>
      <c r="SE141" s="66" t="str">
        <f t="shared" si="995"/>
        <v/>
      </c>
      <c r="SF141" s="66" t="str">
        <f t="shared" si="996"/>
        <v/>
      </c>
      <c r="SG141" s="66" t="str">
        <f t="shared" si="997"/>
        <v/>
      </c>
      <c r="SH141" s="66" t="str">
        <f t="shared" si="998"/>
        <v/>
      </c>
      <c r="SI141" s="66" t="str">
        <f t="shared" si="999"/>
        <v/>
      </c>
      <c r="SJ141" s="66" t="str">
        <f t="shared" si="1000"/>
        <v/>
      </c>
      <c r="SK141" s="66" t="str">
        <f t="shared" si="1001"/>
        <v/>
      </c>
      <c r="SL141" s="66" t="str">
        <f t="shared" si="1002"/>
        <v/>
      </c>
      <c r="SM141" s="66" t="str">
        <f t="shared" si="1003"/>
        <v/>
      </c>
      <c r="SN141" s="66" t="str">
        <f t="shared" si="1004"/>
        <v/>
      </c>
      <c r="SO141" s="66" t="str">
        <f t="shared" si="1005"/>
        <v/>
      </c>
      <c r="SP141" s="66" t="str">
        <f t="shared" si="1006"/>
        <v/>
      </c>
      <c r="SQ141" s="66" t="str">
        <f t="shared" si="1007"/>
        <v/>
      </c>
      <c r="SR141" s="66" t="str">
        <f t="shared" si="1008"/>
        <v/>
      </c>
      <c r="SS141" s="66" t="str">
        <f t="shared" si="1009"/>
        <v/>
      </c>
      <c r="ST141" s="66" t="str">
        <f t="shared" si="1010"/>
        <v/>
      </c>
      <c r="SU141" s="66" t="str">
        <f t="shared" si="1011"/>
        <v/>
      </c>
      <c r="SV141" s="66" t="str">
        <f t="shared" si="1012"/>
        <v/>
      </c>
      <c r="SW141" s="66" t="str">
        <f t="shared" si="1013"/>
        <v/>
      </c>
      <c r="SX141" s="66" t="str">
        <f t="shared" si="1014"/>
        <v/>
      </c>
      <c r="SY141" s="66" t="str">
        <f t="shared" si="1015"/>
        <v/>
      </c>
      <c r="SZ141" s="66" t="str">
        <f t="shared" si="1016"/>
        <v/>
      </c>
      <c r="TA141" s="66" t="str">
        <f t="shared" si="1017"/>
        <v/>
      </c>
      <c r="TB141" s="66" t="str">
        <f t="shared" si="1018"/>
        <v/>
      </c>
      <c r="TC141" s="66" t="str">
        <f t="shared" si="1019"/>
        <v/>
      </c>
      <c r="TD141" s="66" t="str">
        <f t="shared" si="1020"/>
        <v/>
      </c>
      <c r="TE141" s="66" t="str">
        <f t="shared" si="1021"/>
        <v/>
      </c>
      <c r="TF141" s="66" t="str">
        <f t="shared" si="1022"/>
        <v/>
      </c>
      <c r="TG141" s="66" t="str">
        <f t="shared" si="1023"/>
        <v/>
      </c>
      <c r="TH141" s="66" t="str">
        <f t="shared" si="1024"/>
        <v/>
      </c>
      <c r="TI141" s="66" t="str">
        <f t="shared" si="1025"/>
        <v/>
      </c>
      <c r="TJ141" s="66" t="str">
        <f t="shared" si="1026"/>
        <v/>
      </c>
      <c r="TK141" s="66" t="str">
        <f t="shared" si="1027"/>
        <v/>
      </c>
      <c r="TL141" s="66" t="str">
        <f t="shared" si="1028"/>
        <v/>
      </c>
      <c r="TM141" s="66" t="str">
        <f t="shared" si="1029"/>
        <v/>
      </c>
      <c r="TN141" s="66" t="str">
        <f t="shared" si="1030"/>
        <v/>
      </c>
      <c r="TO141" s="66" t="str">
        <f t="shared" si="1031"/>
        <v/>
      </c>
      <c r="TP141" s="66" t="str">
        <f t="shared" si="1032"/>
        <v/>
      </c>
      <c r="TQ141" s="66" t="str">
        <f t="shared" si="1033"/>
        <v/>
      </c>
      <c r="TR141" s="66" t="str">
        <f t="shared" si="1034"/>
        <v/>
      </c>
      <c r="TS141" s="66" t="str">
        <f t="shared" si="1035"/>
        <v/>
      </c>
      <c r="TT141" s="66" t="str">
        <f t="shared" si="1036"/>
        <v/>
      </c>
      <c r="TU141" s="66" t="str">
        <f t="shared" si="1037"/>
        <v/>
      </c>
      <c r="TV141" s="66" t="str">
        <f t="shared" si="1038"/>
        <v/>
      </c>
      <c r="TW141" s="66" t="str">
        <f t="shared" si="1039"/>
        <v/>
      </c>
      <c r="TX141" s="66" t="str">
        <f t="shared" si="1040"/>
        <v/>
      </c>
      <c r="TY141" s="66" t="str">
        <f t="shared" si="1041"/>
        <v/>
      </c>
      <c r="TZ141" s="66" t="str">
        <f t="shared" si="1042"/>
        <v/>
      </c>
      <c r="UA141" s="66" t="str">
        <f t="shared" si="1043"/>
        <v/>
      </c>
      <c r="UB141" s="66" t="str">
        <f t="shared" si="1044"/>
        <v/>
      </c>
      <c r="UC141" s="66" t="str">
        <f t="shared" si="1045"/>
        <v/>
      </c>
      <c r="UD141" s="66" t="str">
        <f t="shared" si="1046"/>
        <v/>
      </c>
      <c r="UE141" s="66" t="str">
        <f t="shared" si="1047"/>
        <v/>
      </c>
      <c r="UF141" s="66" t="str">
        <f t="shared" si="1048"/>
        <v/>
      </c>
      <c r="UG141" s="66" t="str">
        <f t="shared" si="1049"/>
        <v/>
      </c>
      <c r="UH141" s="66" t="str">
        <f t="shared" si="1050"/>
        <v/>
      </c>
      <c r="UI141" s="66" t="str">
        <f t="shared" si="1051"/>
        <v/>
      </c>
      <c r="UJ141" s="66" t="str">
        <f t="shared" si="1052"/>
        <v/>
      </c>
      <c r="UK141" s="66" t="str">
        <f t="shared" si="1053"/>
        <v/>
      </c>
      <c r="UL141" s="66" t="str">
        <f t="shared" si="1054"/>
        <v/>
      </c>
      <c r="UM141" s="66" t="str">
        <f t="shared" si="1055"/>
        <v/>
      </c>
      <c r="UN141" s="66" t="str">
        <f t="shared" si="1056"/>
        <v/>
      </c>
      <c r="UO141" s="66" t="str">
        <f t="shared" si="1057"/>
        <v/>
      </c>
      <c r="UP141" s="66" t="str">
        <f t="shared" si="1058"/>
        <v/>
      </c>
      <c r="UQ141" s="66" t="str">
        <f t="shared" si="1059"/>
        <v/>
      </c>
      <c r="UR141" s="66" t="str">
        <f t="shared" si="1060"/>
        <v/>
      </c>
      <c r="US141" s="66" t="str">
        <f t="shared" si="1061"/>
        <v/>
      </c>
      <c r="UT141" s="66" t="str">
        <f t="shared" si="1062"/>
        <v/>
      </c>
      <c r="UU141" s="66" t="str">
        <f t="shared" si="1063"/>
        <v/>
      </c>
      <c r="UV141" s="66" t="str">
        <f t="shared" si="1064"/>
        <v/>
      </c>
      <c r="UW141" s="66" t="str">
        <f t="shared" si="1065"/>
        <v/>
      </c>
      <c r="UX141" s="66" t="str">
        <f t="shared" si="1066"/>
        <v/>
      </c>
      <c r="UY141" s="66" t="str">
        <f t="shared" si="1067"/>
        <v/>
      </c>
      <c r="UZ141" s="66" t="str">
        <f t="shared" si="1068"/>
        <v/>
      </c>
      <c r="VA141" s="66" t="str">
        <f t="shared" si="1069"/>
        <v/>
      </c>
      <c r="VB141" s="66" t="str">
        <f t="shared" si="1070"/>
        <v/>
      </c>
      <c r="VC141" s="66" t="str">
        <f t="shared" si="1071"/>
        <v/>
      </c>
      <c r="VD141" s="66" t="str">
        <f t="shared" si="1072"/>
        <v/>
      </c>
      <c r="VE141" s="66" t="str">
        <f t="shared" si="1073"/>
        <v/>
      </c>
      <c r="VF141" s="66" t="str">
        <f t="shared" si="1074"/>
        <v/>
      </c>
      <c r="VG141" s="66" t="str">
        <f t="shared" si="1075"/>
        <v/>
      </c>
      <c r="VH141" s="66" t="str">
        <f t="shared" si="1076"/>
        <v/>
      </c>
      <c r="VI141" s="66" t="str">
        <f t="shared" si="1077"/>
        <v/>
      </c>
      <c r="VJ141" s="66" t="str">
        <f t="shared" si="1078"/>
        <v/>
      </c>
      <c r="VK141" s="66" t="str">
        <f t="shared" si="1079"/>
        <v/>
      </c>
      <c r="VL141" s="66" t="str">
        <f t="shared" si="1080"/>
        <v/>
      </c>
      <c r="VM141" s="66" t="str">
        <f t="shared" si="1081"/>
        <v/>
      </c>
      <c r="VN141" s="66" t="str">
        <f t="shared" si="1082"/>
        <v/>
      </c>
      <c r="VO141" s="66" t="str">
        <f t="shared" si="1083"/>
        <v/>
      </c>
      <c r="VP141" s="66" t="str">
        <f t="shared" si="1084"/>
        <v/>
      </c>
      <c r="VQ141" s="66" t="str">
        <f t="shared" si="1085"/>
        <v/>
      </c>
      <c r="VR141" s="66" t="str">
        <f t="shared" si="1086"/>
        <v/>
      </c>
      <c r="VS141" s="66" t="str">
        <f t="shared" si="1087"/>
        <v/>
      </c>
      <c r="VT141" s="66" t="str">
        <f t="shared" si="1088"/>
        <v/>
      </c>
      <c r="VU141" s="66" t="str">
        <f t="shared" si="1089"/>
        <v/>
      </c>
      <c r="VV141" s="66" t="str">
        <f t="shared" si="1090"/>
        <v/>
      </c>
      <c r="VW141" s="66" t="str">
        <f t="shared" si="1091"/>
        <v/>
      </c>
      <c r="VX141" s="66" t="str">
        <f t="shared" si="1092"/>
        <v/>
      </c>
      <c r="VY141" s="66" t="str">
        <f t="shared" si="1093"/>
        <v/>
      </c>
      <c r="VZ141" s="66" t="str">
        <f t="shared" si="1094"/>
        <v/>
      </c>
      <c r="WA141" s="66" t="str">
        <f t="shared" si="1095"/>
        <v/>
      </c>
      <c r="WB141" s="66" t="str">
        <f t="shared" si="1096"/>
        <v/>
      </c>
      <c r="WC141" s="66" t="str">
        <f t="shared" si="1097"/>
        <v/>
      </c>
      <c r="WD141" s="66" t="str">
        <f t="shared" si="1098"/>
        <v/>
      </c>
      <c r="WE141" s="66" t="str">
        <f t="shared" si="1099"/>
        <v/>
      </c>
      <c r="WF141" s="66" t="str">
        <f t="shared" si="1100"/>
        <v/>
      </c>
      <c r="WG141" s="66" t="str">
        <f t="shared" si="1101"/>
        <v/>
      </c>
      <c r="WH141" s="66" t="str">
        <f t="shared" si="1102"/>
        <v/>
      </c>
      <c r="WI141" s="66" t="str">
        <f t="shared" si="1103"/>
        <v/>
      </c>
      <c r="WJ141" s="66" t="str">
        <f t="shared" si="1104"/>
        <v/>
      </c>
      <c r="WK141" s="66" t="str">
        <f t="shared" si="1105"/>
        <v/>
      </c>
      <c r="WL141" s="66" t="str">
        <f t="shared" si="1106"/>
        <v/>
      </c>
      <c r="WM141" s="66" t="str">
        <f t="shared" si="1107"/>
        <v/>
      </c>
      <c r="WN141" s="66" t="str">
        <f t="shared" si="1108"/>
        <v/>
      </c>
      <c r="WO141" s="66" t="str">
        <f t="shared" si="1109"/>
        <v/>
      </c>
      <c r="WP141" s="66" t="str">
        <f t="shared" si="1110"/>
        <v/>
      </c>
      <c r="WQ141" s="66" t="str">
        <f t="shared" si="1111"/>
        <v/>
      </c>
      <c r="WR141" s="66" t="str">
        <f t="shared" si="1112"/>
        <v/>
      </c>
      <c r="WS141" s="66" t="str">
        <f t="shared" si="1113"/>
        <v/>
      </c>
      <c r="WT141" s="66" t="str">
        <f t="shared" si="1114"/>
        <v/>
      </c>
      <c r="WU141" s="126">
        <f t="shared" si="1115"/>
        <v>5.044936427288086E-2</v>
      </c>
      <c r="WV141" s="66" t="str">
        <f t="shared" si="1116"/>
        <v>kg/GJ delivered</v>
      </c>
      <c r="WW141" s="160">
        <f t="shared" si="1117"/>
        <v>3.0186914687871337E-3</v>
      </c>
      <c r="WX141" s="66" t="str">
        <f t="shared" si="1118"/>
        <v>kg/GJ delivered</v>
      </c>
      <c r="WY141" s="66" t="str">
        <f t="shared" si="1119"/>
        <v/>
      </c>
      <c r="WZ141" s="66" t="str">
        <f t="shared" si="1120"/>
        <v/>
      </c>
      <c r="XA141" s="66" t="str">
        <f t="shared" si="1121"/>
        <v/>
      </c>
      <c r="XB141" s="66" t="str">
        <f t="shared" si="1122"/>
        <v/>
      </c>
      <c r="XC141" s="66" t="str">
        <f t="shared" si="1123"/>
        <v/>
      </c>
      <c r="XD141" s="66" t="str">
        <f t="shared" si="1124"/>
        <v/>
      </c>
      <c r="XE141" s="66" t="str">
        <f t="shared" si="1125"/>
        <v/>
      </c>
      <c r="XF141" s="66" t="str">
        <f t="shared" si="1126"/>
        <v/>
      </c>
      <c r="XG141" s="66" t="str">
        <f t="shared" si="1127"/>
        <v/>
      </c>
      <c r="XH141" s="66" t="str">
        <f t="shared" si="1128"/>
        <v/>
      </c>
      <c r="XI141" s="66" t="str">
        <f t="shared" si="1129"/>
        <v/>
      </c>
      <c r="XJ141" s="66" t="str">
        <f t="shared" si="1130"/>
        <v/>
      </c>
      <c r="XK141" s="66" t="str">
        <f t="shared" si="1131"/>
        <v/>
      </c>
      <c r="XL141" s="66" t="str">
        <f t="shared" si="1132"/>
        <v/>
      </c>
      <c r="XM141" s="66" t="str">
        <f t="shared" si="1133"/>
        <v/>
      </c>
      <c r="XN141" s="66" t="str">
        <f t="shared" si="1134"/>
        <v/>
      </c>
      <c r="XO141" s="66" t="str">
        <f t="shared" si="1135"/>
        <v/>
      </c>
      <c r="XP141" s="66" t="str">
        <f t="shared" si="1136"/>
        <v/>
      </c>
      <c r="XQ141" s="66" t="str">
        <f t="shared" si="1137"/>
        <v/>
      </c>
      <c r="XR141" s="66" t="str">
        <f t="shared" si="1138"/>
        <v/>
      </c>
      <c r="XS141" s="66" t="str">
        <f t="shared" si="1139"/>
        <v/>
      </c>
      <c r="XT141" s="66" t="str">
        <f t="shared" si="1140"/>
        <v/>
      </c>
      <c r="XU141" s="66" t="str">
        <f t="shared" si="1141"/>
        <v/>
      </c>
      <c r="XV141" s="66" t="str">
        <f t="shared" si="1142"/>
        <v/>
      </c>
      <c r="XW141" s="66" t="str">
        <f t="shared" si="1143"/>
        <v/>
      </c>
      <c r="XX141" s="66" t="str">
        <f t="shared" si="1144"/>
        <v/>
      </c>
      <c r="XY141" s="66" t="str">
        <f t="shared" si="1145"/>
        <v/>
      </c>
      <c r="XZ141" s="66" t="str">
        <f t="shared" si="1146"/>
        <v/>
      </c>
      <c r="YA141" s="66" t="str">
        <f t="shared" si="1147"/>
        <v/>
      </c>
      <c r="YB141" s="66" t="str">
        <f t="shared" si="1148"/>
        <v/>
      </c>
      <c r="YC141" s="66" t="str">
        <f t="shared" si="1149"/>
        <v/>
      </c>
      <c r="YD141" s="66" t="str">
        <f t="shared" si="1150"/>
        <v/>
      </c>
      <c r="YE141" s="66" t="str">
        <f t="shared" si="1151"/>
        <v/>
      </c>
      <c r="YF141" s="66" t="str">
        <f t="shared" si="1152"/>
        <v/>
      </c>
      <c r="YG141" s="66" t="str">
        <f t="shared" si="1153"/>
        <v/>
      </c>
      <c r="YH141" s="66" t="str">
        <f t="shared" si="1154"/>
        <v/>
      </c>
      <c r="YI141" s="66" t="str">
        <f t="shared" si="1155"/>
        <v/>
      </c>
      <c r="YJ141" s="66" t="str">
        <f t="shared" si="1156"/>
        <v/>
      </c>
      <c r="YK141" s="66" t="str">
        <f t="shared" si="1157"/>
        <v/>
      </c>
      <c r="YL141" s="66" t="str">
        <f t="shared" si="1158"/>
        <v/>
      </c>
      <c r="YM141" s="66" t="str">
        <f t="shared" si="1159"/>
        <v/>
      </c>
      <c r="YN141" s="66" t="str">
        <f t="shared" si="1160"/>
        <v/>
      </c>
      <c r="YO141" s="66" t="str">
        <f t="shared" si="1161"/>
        <v/>
      </c>
      <c r="YP141" s="66" t="str">
        <f t="shared" si="1162"/>
        <v/>
      </c>
      <c r="YQ141" s="66" t="str">
        <f t="shared" si="1163"/>
        <v/>
      </c>
      <c r="YR141" s="66" t="str">
        <f t="shared" si="1164"/>
        <v/>
      </c>
      <c r="YS141" s="66" t="str">
        <f t="shared" si="1165"/>
        <v/>
      </c>
      <c r="YT141" s="66" t="str">
        <f t="shared" si="1166"/>
        <v/>
      </c>
      <c r="YU141" s="66" t="str">
        <f t="shared" si="1167"/>
        <v/>
      </c>
      <c r="YV141" s="66" t="str">
        <f t="shared" si="1168"/>
        <v/>
      </c>
      <c r="YW141" s="66" t="str">
        <f t="shared" si="1169"/>
        <v/>
      </c>
      <c r="YX141" s="66" t="str">
        <f t="shared" si="1170"/>
        <v/>
      </c>
      <c r="YY141" s="66" t="str">
        <f t="shared" si="1171"/>
        <v/>
      </c>
      <c r="YZ141" s="66" t="str">
        <f t="shared" si="1172"/>
        <v/>
      </c>
      <c r="ZA141" s="66" t="str">
        <f t="shared" si="1173"/>
        <v/>
      </c>
      <c r="ZB141" s="66" t="str">
        <f t="shared" si="1174"/>
        <v/>
      </c>
      <c r="ZC141" s="66" t="str">
        <f t="shared" si="1175"/>
        <v/>
      </c>
      <c r="ZD141" s="66" t="str">
        <f t="shared" si="1176"/>
        <v/>
      </c>
      <c r="ZE141" s="66" t="str">
        <f t="shared" si="1177"/>
        <v/>
      </c>
      <c r="ZF141" s="66" t="str">
        <f t="shared" si="1178"/>
        <v/>
      </c>
      <c r="ZG141" s="66" t="str">
        <f t="shared" si="1179"/>
        <v/>
      </c>
      <c r="ZH141" s="66" t="str">
        <f t="shared" si="1180"/>
        <v/>
      </c>
      <c r="ZI141" s="66" t="str">
        <f t="shared" si="1181"/>
        <v/>
      </c>
      <c r="ZJ141" s="66" t="str">
        <f t="shared" si="1182"/>
        <v/>
      </c>
      <c r="ZK141" s="66" t="str">
        <f t="shared" si="1183"/>
        <v/>
      </c>
      <c r="ZL141" s="66" t="str">
        <f t="shared" si="1184"/>
        <v/>
      </c>
      <c r="ZM141" s="66" t="str">
        <f t="shared" si="1185"/>
        <v/>
      </c>
      <c r="ZN141" s="66" t="str">
        <f t="shared" si="1186"/>
        <v/>
      </c>
      <c r="ZO141" s="66" t="str">
        <f t="shared" si="1187"/>
        <v/>
      </c>
      <c r="ZP141" s="66" t="str">
        <f t="shared" si="1188"/>
        <v/>
      </c>
      <c r="ZQ141" s="66" t="str">
        <f t="shared" si="1189"/>
        <v/>
      </c>
      <c r="ZR141" s="66" t="str">
        <f t="shared" si="1190"/>
        <v/>
      </c>
      <c r="ZS141" s="66" t="str">
        <f t="shared" si="1191"/>
        <v/>
      </c>
      <c r="ZT141" s="66" t="str">
        <f t="shared" si="1192"/>
        <v/>
      </c>
      <c r="ZU141" s="66" t="str">
        <f t="shared" si="1193"/>
        <v/>
      </c>
      <c r="ZV141" s="66" t="str">
        <f t="shared" si="1194"/>
        <v/>
      </c>
      <c r="ZW141" s="66" t="str">
        <f t="shared" si="1195"/>
        <v/>
      </c>
      <c r="ZX141" s="66" t="str">
        <f t="shared" si="1196"/>
        <v/>
      </c>
      <c r="ZY141" s="66" t="str">
        <f t="shared" si="1197"/>
        <v/>
      </c>
      <c r="ZZ141" s="66" t="str">
        <f t="shared" si="1198"/>
        <v/>
      </c>
      <c r="AAA141" s="66" t="str">
        <f t="shared" si="1199"/>
        <v/>
      </c>
      <c r="AAB141" s="66" t="str">
        <f t="shared" si="1200"/>
        <v/>
      </c>
      <c r="AAC141" s="66" t="str">
        <f t="shared" si="1201"/>
        <v/>
      </c>
      <c r="AAD141" s="66" t="str">
        <f t="shared" si="1202"/>
        <v/>
      </c>
      <c r="AAE141" s="66" t="str">
        <f t="shared" si="1203"/>
        <v/>
      </c>
      <c r="AAF141" s="66" t="str">
        <f t="shared" si="1204"/>
        <v/>
      </c>
      <c r="AAG141" s="66" t="str">
        <f t="shared" si="1205"/>
        <v/>
      </c>
      <c r="AAH141" s="66" t="str">
        <f t="shared" si="1206"/>
        <v/>
      </c>
      <c r="AAI141" s="66" t="str">
        <f t="shared" si="1207"/>
        <v/>
      </c>
      <c r="AAJ141" s="66" t="str">
        <f t="shared" si="1208"/>
        <v/>
      </c>
      <c r="AAK141" s="66" t="str">
        <f t="shared" si="1209"/>
        <v/>
      </c>
      <c r="AAL141" s="66" t="str">
        <f t="shared" si="1210"/>
        <v/>
      </c>
      <c r="AAM141" s="66" t="str">
        <f t="shared" si="1211"/>
        <v/>
      </c>
      <c r="AAN141" s="66" t="str">
        <f t="shared" si="1212"/>
        <v/>
      </c>
      <c r="AAO141" s="66" t="str">
        <f t="shared" si="1213"/>
        <v/>
      </c>
      <c r="AAP141" s="66" t="str">
        <f t="shared" si="1214"/>
        <v/>
      </c>
      <c r="AAQ141" s="66" t="str">
        <f t="shared" si="1215"/>
        <v/>
      </c>
      <c r="AAR141" s="66" t="str">
        <f t="shared" si="1216"/>
        <v/>
      </c>
      <c r="AAS141" s="66" t="str">
        <f t="shared" si="1217"/>
        <v/>
      </c>
      <c r="AAT141" s="66" t="str">
        <f t="shared" si="1218"/>
        <v/>
      </c>
      <c r="AAU141" s="66" t="str">
        <f t="shared" si="1219"/>
        <v/>
      </c>
      <c r="AAV141" s="66" t="str">
        <f t="shared" si="1220"/>
        <v/>
      </c>
      <c r="AAW141" s="66" t="str">
        <f t="shared" si="1221"/>
        <v/>
      </c>
      <c r="AAX141" s="66" t="str">
        <f t="shared" si="1222"/>
        <v/>
      </c>
      <c r="AAY141" s="66" t="str">
        <f t="shared" si="1223"/>
        <v/>
      </c>
      <c r="AAZ141" s="66" t="str">
        <f t="shared" si="1224"/>
        <v/>
      </c>
      <c r="ABA141" s="66" t="str">
        <f t="shared" si="1225"/>
        <v/>
      </c>
      <c r="ABB141" s="66" t="str">
        <f t="shared" si="1226"/>
        <v/>
      </c>
      <c r="ABC141" s="66" t="str">
        <f t="shared" si="1227"/>
        <v/>
      </c>
      <c r="ABD141" s="66" t="str">
        <f t="shared" si="1228"/>
        <v/>
      </c>
      <c r="ABE141" s="66" t="str">
        <f t="shared" si="1229"/>
        <v/>
      </c>
      <c r="ABF141" s="66" t="str">
        <f t="shared" si="1230"/>
        <v/>
      </c>
      <c r="ABG141" s="66" t="str">
        <f t="shared" si="1231"/>
        <v/>
      </c>
      <c r="ABH141" s="66" t="str">
        <f t="shared" si="1232"/>
        <v/>
      </c>
      <c r="ABI141" s="66" t="str">
        <f t="shared" si="1233"/>
        <v/>
      </c>
      <c r="ABJ141" s="66" t="str">
        <f t="shared" si="1234"/>
        <v/>
      </c>
      <c r="ABK141" s="66" t="str">
        <f t="shared" si="1235"/>
        <v/>
      </c>
      <c r="ABL141" s="66" t="str">
        <f t="shared" si="1236"/>
        <v/>
      </c>
      <c r="ABM141" s="66" t="str">
        <f t="shared" si="1237"/>
        <v/>
      </c>
      <c r="ABN141" s="66" t="str">
        <f t="shared" si="1238"/>
        <v/>
      </c>
      <c r="ABO141" s="66" t="str">
        <f t="shared" si="1239"/>
        <v/>
      </c>
      <c r="ABP141" s="66" t="str">
        <f t="shared" si="1240"/>
        <v/>
      </c>
      <c r="ABQ141" s="66" t="str">
        <f t="shared" si="1241"/>
        <v/>
      </c>
      <c r="ABR141" s="66" t="str">
        <f t="shared" si="1242"/>
        <v/>
      </c>
      <c r="ABS141" s="66" t="str">
        <f t="shared" si="1243"/>
        <v/>
      </c>
      <c r="ABT141" s="66" t="str">
        <f t="shared" si="1244"/>
        <v/>
      </c>
      <c r="ABU141" s="66" t="str">
        <f t="shared" si="1245"/>
        <v/>
      </c>
      <c r="ABV141" s="66" t="str">
        <f t="shared" si="1246"/>
        <v/>
      </c>
      <c r="ABW141" s="66" t="str">
        <f t="shared" si="1247"/>
        <v/>
      </c>
      <c r="ABX141" s="66" t="str">
        <f t="shared" si="1248"/>
        <v/>
      </c>
      <c r="ABY141" s="66" t="str">
        <f t="shared" si="1249"/>
        <v/>
      </c>
      <c r="ABZ141" s="66" t="str">
        <f t="shared" si="1250"/>
        <v/>
      </c>
      <c r="ACA141" s="66" t="str">
        <f t="shared" si="1251"/>
        <v/>
      </c>
      <c r="ACB141" s="66" t="str">
        <f t="shared" si="1252"/>
        <v/>
      </c>
      <c r="ACC141" s="66" t="str">
        <f t="shared" si="1253"/>
        <v/>
      </c>
      <c r="ACD141" s="66" t="str">
        <f t="shared" si="1254"/>
        <v/>
      </c>
      <c r="ACE141" s="66" t="str">
        <f t="shared" si="1255"/>
        <v/>
      </c>
      <c r="ACF141" s="66" t="str">
        <f t="shared" si="1256"/>
        <v/>
      </c>
      <c r="ACG141" s="66" t="str">
        <f t="shared" si="1257"/>
        <v/>
      </c>
      <c r="ACH141" s="66" t="str">
        <f t="shared" si="1258"/>
        <v/>
      </c>
      <c r="ACI141" s="66" t="str">
        <f t="shared" si="1259"/>
        <v/>
      </c>
      <c r="ACJ141" s="66" t="str">
        <f t="shared" si="1260"/>
        <v/>
      </c>
      <c r="ACK141" s="66" t="str">
        <f t="shared" si="1261"/>
        <v/>
      </c>
      <c r="ACL141" s="66" t="str">
        <f t="shared" si="1262"/>
        <v/>
      </c>
      <c r="ACM141" s="66" t="str">
        <f t="shared" ref="ACM141:ACN141" si="1277">IF(AND(ACS$3="Unit", ACL141=""), "", IF(AND(ACS$3="Unit", ACL141="-"),"", IF(ACS$3="Unit", "kg/GJ delivered", IF(AND(NY141&lt;&gt;"", NY141&lt;&gt;"-", NX141="-"),"", IF($H141="","", IF(NX141="nd", "",IF(NX141="&lt;n.a.&gt;", "", IF(NY141="#/MJ", "", IF(NY141="kg/GJ delivered",NX141,IF(NY141="g/MJ delivered",NX141,IF(NY141="kg/MJ delivered",NX141*1000,IF(NY141="mg/MJ delivered",NX141/1000,IF(NY141="g/kg",((NX141)*(1/$I141)*(1/$H141)),IF(NY141="mg/kg",((NX141/1000)*(1/$I141)*(1/$H141)),IF(NY141="mg/MJ delivered",NX141/1000,IF(NY141="-","","Error"))))))))))))))))</f>
        <v/>
      </c>
      <c r="ACN141" s="66" t="str">
        <f t="shared" si="1277"/>
        <v/>
      </c>
      <c r="ACO141" s="66" t="str">
        <f t="shared" si="1264"/>
        <v/>
      </c>
      <c r="ACP141" s="66" t="str">
        <f t="shared" si="1265"/>
        <v/>
      </c>
      <c r="ACQ141" s="66" t="str">
        <f t="shared" si="1266"/>
        <v/>
      </c>
      <c r="ACR141" s="66" t="str">
        <f t="shared" si="1267"/>
        <v/>
      </c>
      <c r="ACS141" s="66" t="str">
        <f t="shared" si="1268"/>
        <v/>
      </c>
      <c r="ACT141" s="66" t="str">
        <f t="shared" si="1269"/>
        <v/>
      </c>
    </row>
    <row r="142" spans="2:774" ht="15.75" customHeight="1" x14ac:dyDescent="0.25">
      <c r="B142" s="66">
        <v>173</v>
      </c>
      <c r="C142" s="66" t="s">
        <v>701</v>
      </c>
      <c r="D142" s="66" t="s">
        <v>685</v>
      </c>
      <c r="E142" s="156" t="s">
        <v>689</v>
      </c>
      <c r="F142" s="66" t="s">
        <v>1579</v>
      </c>
      <c r="G142" s="66" t="s">
        <v>492</v>
      </c>
      <c r="H142" s="126">
        <v>0.17244999999999999</v>
      </c>
      <c r="I142" s="130">
        <f>'Heating Values'!$D$24</f>
        <v>14.023</v>
      </c>
      <c r="J142" s="66" t="str">
        <f t="shared" si="890"/>
        <v>Crop Residue, Improved, CN</v>
      </c>
      <c r="K142" s="66" t="s">
        <v>1588</v>
      </c>
      <c r="L142" s="161"/>
      <c r="M142" s="161"/>
      <c r="N142" s="161"/>
      <c r="O142" s="66" t="s">
        <v>692</v>
      </c>
      <c r="P142" s="66" t="str">
        <f t="shared" si="1272"/>
        <v>CN</v>
      </c>
      <c r="Q142" s="66" t="s">
        <v>87</v>
      </c>
      <c r="R142" s="158" t="s">
        <v>128</v>
      </c>
      <c r="S142" s="158" t="s">
        <v>128</v>
      </c>
      <c r="T142" s="158" t="s">
        <v>128</v>
      </c>
      <c r="U142" s="158" t="s">
        <v>128</v>
      </c>
      <c r="V142" s="158" t="s">
        <v>128</v>
      </c>
      <c r="W142" s="158" t="s">
        <v>128</v>
      </c>
      <c r="X142" s="158" t="s">
        <v>128</v>
      </c>
      <c r="Y142" s="158" t="s">
        <v>128</v>
      </c>
      <c r="Z142" s="158" t="s">
        <v>128</v>
      </c>
      <c r="AA142" s="158" t="s">
        <v>128</v>
      </c>
      <c r="AB142" s="158" t="s">
        <v>128</v>
      </c>
      <c r="AC142" s="158" t="s">
        <v>128</v>
      </c>
      <c r="AD142" s="158" t="s">
        <v>128</v>
      </c>
      <c r="AE142" s="158" t="s">
        <v>128</v>
      </c>
      <c r="AF142" s="158" t="s">
        <v>128</v>
      </c>
      <c r="AG142" s="158" t="s">
        <v>128</v>
      </c>
      <c r="AH142" s="158" t="s">
        <v>128</v>
      </c>
      <c r="AI142" s="158" t="s">
        <v>128</v>
      </c>
      <c r="AJ142" s="162">
        <v>13</v>
      </c>
      <c r="AK142" s="158" t="s">
        <v>523</v>
      </c>
      <c r="AL142" s="165">
        <v>4.9000000000000004</v>
      </c>
      <c r="AM142" s="158" t="s">
        <v>523</v>
      </c>
      <c r="AN142" s="165">
        <v>2.7</v>
      </c>
      <c r="AO142" s="158" t="s">
        <v>523</v>
      </c>
      <c r="AP142" s="158" t="s">
        <v>128</v>
      </c>
      <c r="AQ142" s="158" t="s">
        <v>128</v>
      </c>
      <c r="AR142" s="158" t="s">
        <v>128</v>
      </c>
      <c r="AS142" s="158" t="s">
        <v>128</v>
      </c>
      <c r="AT142" s="158" t="s">
        <v>128</v>
      </c>
      <c r="AU142" s="158" t="s">
        <v>128</v>
      </c>
      <c r="AV142" s="158" t="s">
        <v>128</v>
      </c>
      <c r="AW142" s="158" t="s">
        <v>128</v>
      </c>
      <c r="AX142" s="158" t="s">
        <v>128</v>
      </c>
      <c r="AY142" s="158" t="s">
        <v>128</v>
      </c>
      <c r="AZ142" s="158" t="s">
        <v>128</v>
      </c>
      <c r="BA142" s="158" t="s">
        <v>128</v>
      </c>
      <c r="BB142" s="158" t="s">
        <v>128</v>
      </c>
      <c r="BC142" s="158" t="s">
        <v>128</v>
      </c>
      <c r="BD142" s="158" t="s">
        <v>128</v>
      </c>
      <c r="BE142" s="158" t="s">
        <v>128</v>
      </c>
      <c r="BF142" s="158" t="s">
        <v>128</v>
      </c>
      <c r="BG142" s="158" t="s">
        <v>128</v>
      </c>
      <c r="BH142" s="158" t="s">
        <v>128</v>
      </c>
      <c r="BI142" s="158" t="s">
        <v>128</v>
      </c>
      <c r="BJ142" s="158" t="s">
        <v>128</v>
      </c>
      <c r="BK142" s="158" t="s">
        <v>128</v>
      </c>
      <c r="BL142" s="158" t="s">
        <v>128</v>
      </c>
      <c r="BM142" s="158" t="s">
        <v>128</v>
      </c>
      <c r="BN142" s="158" t="s">
        <v>128</v>
      </c>
      <c r="BO142" s="158" t="s">
        <v>128</v>
      </c>
      <c r="BP142" s="158" t="s">
        <v>128</v>
      </c>
      <c r="BQ142" s="158" t="s">
        <v>128</v>
      </c>
      <c r="BR142" s="158" t="s">
        <v>128</v>
      </c>
      <c r="BS142" s="158" t="s">
        <v>128</v>
      </c>
      <c r="BT142" s="158" t="s">
        <v>128</v>
      </c>
      <c r="BU142" s="158" t="s">
        <v>128</v>
      </c>
      <c r="BV142" s="158" t="s">
        <v>128</v>
      </c>
      <c r="BW142" s="158" t="s">
        <v>128</v>
      </c>
      <c r="BX142" s="158" t="s">
        <v>128</v>
      </c>
      <c r="BY142" s="158" t="s">
        <v>128</v>
      </c>
      <c r="BZ142" s="158" t="s">
        <v>128</v>
      </c>
      <c r="CA142" s="158" t="s">
        <v>128</v>
      </c>
      <c r="CB142" s="158" t="s">
        <v>128</v>
      </c>
      <c r="CC142" s="158" t="s">
        <v>128</v>
      </c>
      <c r="CD142" s="158" t="s">
        <v>128</v>
      </c>
      <c r="CE142" s="158" t="s">
        <v>128</v>
      </c>
      <c r="CF142" s="158" t="s">
        <v>128</v>
      </c>
      <c r="CG142" s="158" t="s">
        <v>128</v>
      </c>
      <c r="CH142" s="158" t="s">
        <v>128</v>
      </c>
      <c r="CI142" s="158" t="s">
        <v>128</v>
      </c>
      <c r="CJ142" s="158" t="s">
        <v>128</v>
      </c>
      <c r="CK142" s="158" t="s">
        <v>128</v>
      </c>
      <c r="CL142" s="158" t="s">
        <v>128</v>
      </c>
      <c r="CM142" s="158" t="s">
        <v>128</v>
      </c>
      <c r="CN142" s="158" t="s">
        <v>128</v>
      </c>
      <c r="CO142" s="158" t="s">
        <v>128</v>
      </c>
      <c r="CP142" s="158" t="s">
        <v>128</v>
      </c>
      <c r="CQ142" s="158" t="s">
        <v>128</v>
      </c>
      <c r="CR142" s="158" t="s">
        <v>128</v>
      </c>
      <c r="CS142" s="158" t="s">
        <v>128</v>
      </c>
      <c r="CT142" s="158" t="s">
        <v>128</v>
      </c>
      <c r="CU142" s="158" t="s">
        <v>128</v>
      </c>
      <c r="CV142" s="158" t="s">
        <v>128</v>
      </c>
      <c r="CW142" s="158" t="s">
        <v>128</v>
      </c>
      <c r="CX142" s="158" t="s">
        <v>128</v>
      </c>
      <c r="CY142" s="158" t="s">
        <v>128</v>
      </c>
      <c r="CZ142" s="158" t="s">
        <v>128</v>
      </c>
      <c r="DA142" s="158" t="s">
        <v>128</v>
      </c>
      <c r="DB142" s="158" t="s">
        <v>128</v>
      </c>
      <c r="DC142" s="158" t="s">
        <v>128</v>
      </c>
      <c r="DD142" s="158" t="s">
        <v>128</v>
      </c>
      <c r="DE142" s="158" t="s">
        <v>128</v>
      </c>
      <c r="DF142" s="158" t="s">
        <v>128</v>
      </c>
      <c r="DG142" s="158" t="s">
        <v>128</v>
      </c>
      <c r="DH142" s="158" t="s">
        <v>128</v>
      </c>
      <c r="DI142" s="158" t="s">
        <v>128</v>
      </c>
      <c r="DJ142" s="158" t="s">
        <v>128</v>
      </c>
      <c r="DK142" s="158" t="s">
        <v>128</v>
      </c>
      <c r="DL142" s="158" t="s">
        <v>128</v>
      </c>
      <c r="DM142" s="158" t="s">
        <v>128</v>
      </c>
      <c r="DN142" s="158" t="s">
        <v>128</v>
      </c>
      <c r="DO142" s="158" t="s">
        <v>128</v>
      </c>
      <c r="DP142" s="158" t="s">
        <v>128</v>
      </c>
      <c r="DQ142" s="158" t="s">
        <v>128</v>
      </c>
      <c r="DR142" s="158" t="s">
        <v>128</v>
      </c>
      <c r="DS142" s="158" t="s">
        <v>128</v>
      </c>
      <c r="DT142" s="158" t="s">
        <v>128</v>
      </c>
      <c r="DU142" s="158" t="s">
        <v>128</v>
      </c>
      <c r="DV142" s="158" t="s">
        <v>128</v>
      </c>
      <c r="DW142" s="158" t="s">
        <v>128</v>
      </c>
      <c r="DX142" s="158" t="s">
        <v>128</v>
      </c>
      <c r="DY142" s="158" t="s">
        <v>128</v>
      </c>
      <c r="DZ142" s="158" t="s">
        <v>128</v>
      </c>
      <c r="EA142" s="158" t="s">
        <v>128</v>
      </c>
      <c r="EB142" s="158" t="s">
        <v>128</v>
      </c>
      <c r="EC142" s="158" t="s">
        <v>128</v>
      </c>
      <c r="ED142" s="158" t="s">
        <v>128</v>
      </c>
      <c r="EE142" s="158" t="s">
        <v>128</v>
      </c>
      <c r="EF142" s="158" t="s">
        <v>128</v>
      </c>
      <c r="EG142" s="158" t="s">
        <v>128</v>
      </c>
      <c r="EH142" s="158" t="s">
        <v>128</v>
      </c>
      <c r="EI142" s="158" t="s">
        <v>128</v>
      </c>
      <c r="EJ142" s="158" t="s">
        <v>128</v>
      </c>
      <c r="EK142" s="158" t="s">
        <v>128</v>
      </c>
      <c r="EL142" s="158" t="s">
        <v>128</v>
      </c>
      <c r="EM142" s="158" t="s">
        <v>128</v>
      </c>
      <c r="EN142" s="158" t="s">
        <v>128</v>
      </c>
      <c r="EO142" s="158" t="s">
        <v>128</v>
      </c>
      <c r="EP142" s="158" t="s">
        <v>128</v>
      </c>
      <c r="EQ142" s="158" t="s">
        <v>128</v>
      </c>
      <c r="ER142" s="158" t="s">
        <v>128</v>
      </c>
      <c r="ES142" s="158" t="s">
        <v>128</v>
      </c>
      <c r="ET142" s="158" t="s">
        <v>128</v>
      </c>
      <c r="EU142" s="158" t="s">
        <v>128</v>
      </c>
      <c r="EV142" s="158" t="s">
        <v>128</v>
      </c>
      <c r="EW142" s="158" t="s">
        <v>128</v>
      </c>
      <c r="EX142" s="158" t="s">
        <v>128</v>
      </c>
      <c r="EY142" s="158" t="s">
        <v>128</v>
      </c>
      <c r="EZ142" s="158" t="s">
        <v>128</v>
      </c>
      <c r="FA142" s="158" t="s">
        <v>128</v>
      </c>
      <c r="FB142" s="158" t="s">
        <v>128</v>
      </c>
      <c r="FC142" s="158" t="s">
        <v>128</v>
      </c>
      <c r="FD142" s="158" t="s">
        <v>128</v>
      </c>
      <c r="FE142" s="158" t="s">
        <v>128</v>
      </c>
      <c r="FF142" s="158" t="s">
        <v>128</v>
      </c>
      <c r="FG142" s="158" t="s">
        <v>128</v>
      </c>
      <c r="FH142" s="158" t="s">
        <v>128</v>
      </c>
      <c r="FI142" s="158" t="s">
        <v>128</v>
      </c>
      <c r="FJ142" s="158" t="s">
        <v>128</v>
      </c>
      <c r="FK142" s="158" t="s">
        <v>128</v>
      </c>
      <c r="FL142" s="158" t="s">
        <v>128</v>
      </c>
      <c r="FM142" s="158" t="s">
        <v>128</v>
      </c>
      <c r="FN142" s="158" t="s">
        <v>128</v>
      </c>
      <c r="FO142" s="158" t="s">
        <v>128</v>
      </c>
      <c r="FP142" s="158" t="s">
        <v>128</v>
      </c>
      <c r="FQ142" s="158" t="s">
        <v>128</v>
      </c>
      <c r="FR142" s="158" t="s">
        <v>128</v>
      </c>
      <c r="FS142" s="158" t="s">
        <v>128</v>
      </c>
      <c r="FT142" s="158" t="s">
        <v>128</v>
      </c>
      <c r="FU142" s="158" t="s">
        <v>128</v>
      </c>
      <c r="FV142" s="158" t="s">
        <v>128</v>
      </c>
      <c r="FW142" s="158" t="s">
        <v>128</v>
      </c>
      <c r="FX142" s="158" t="s">
        <v>128</v>
      </c>
      <c r="FY142" s="158" t="s">
        <v>128</v>
      </c>
      <c r="FZ142" s="158" t="s">
        <v>128</v>
      </c>
      <c r="GA142" s="158" t="s">
        <v>128</v>
      </c>
      <c r="GB142" s="158" t="s">
        <v>128</v>
      </c>
      <c r="GC142" s="158" t="s">
        <v>128</v>
      </c>
      <c r="GD142" s="158" t="s">
        <v>128</v>
      </c>
      <c r="GE142" s="158" t="s">
        <v>128</v>
      </c>
      <c r="GF142" s="158" t="s">
        <v>128</v>
      </c>
      <c r="GG142" s="158" t="s">
        <v>128</v>
      </c>
      <c r="GH142" s="158" t="s">
        <v>128</v>
      </c>
      <c r="GI142" s="158" t="s">
        <v>128</v>
      </c>
      <c r="GJ142" s="158" t="s">
        <v>128</v>
      </c>
      <c r="GK142" s="158" t="s">
        <v>128</v>
      </c>
      <c r="GL142" s="158" t="s">
        <v>128</v>
      </c>
      <c r="GM142" s="158" t="s">
        <v>128</v>
      </c>
      <c r="GN142" s="158" t="s">
        <v>128</v>
      </c>
      <c r="GO142" s="158" t="s">
        <v>128</v>
      </c>
      <c r="GP142" s="158" t="s">
        <v>128</v>
      </c>
      <c r="GQ142" s="158" t="s">
        <v>128</v>
      </c>
      <c r="GR142" s="158" t="s">
        <v>128</v>
      </c>
      <c r="GS142" s="158" t="s">
        <v>128</v>
      </c>
      <c r="GT142" s="158" t="s">
        <v>128</v>
      </c>
      <c r="GU142" s="158" t="s">
        <v>128</v>
      </c>
      <c r="GV142" s="158" t="s">
        <v>128</v>
      </c>
      <c r="GW142" s="158" t="s">
        <v>128</v>
      </c>
      <c r="GX142" s="158" t="s">
        <v>128</v>
      </c>
      <c r="GY142" s="158" t="s">
        <v>128</v>
      </c>
      <c r="GZ142" s="158" t="s">
        <v>128</v>
      </c>
      <c r="HA142" s="158" t="s">
        <v>128</v>
      </c>
      <c r="HB142" s="158" t="s">
        <v>128</v>
      </c>
      <c r="HC142" s="158" t="s">
        <v>128</v>
      </c>
      <c r="HD142" s="158" t="s">
        <v>128</v>
      </c>
      <c r="HE142" s="158" t="s">
        <v>128</v>
      </c>
      <c r="HF142" s="158" t="s">
        <v>128</v>
      </c>
      <c r="HG142" s="158" t="s">
        <v>128</v>
      </c>
      <c r="HH142" s="158" t="s">
        <v>128</v>
      </c>
      <c r="HI142" s="158" t="s">
        <v>128</v>
      </c>
      <c r="HJ142" s="158" t="s">
        <v>128</v>
      </c>
      <c r="HK142" s="158" t="s">
        <v>128</v>
      </c>
      <c r="HL142" s="158" t="s">
        <v>128</v>
      </c>
      <c r="HM142" s="158" t="s">
        <v>128</v>
      </c>
      <c r="HN142" s="158" t="s">
        <v>128</v>
      </c>
      <c r="HO142" s="158" t="s">
        <v>128</v>
      </c>
      <c r="HP142" s="158" t="s">
        <v>128</v>
      </c>
      <c r="HQ142" s="158" t="s">
        <v>128</v>
      </c>
      <c r="HR142" s="158" t="s">
        <v>128</v>
      </c>
      <c r="HS142" s="158" t="s">
        <v>128</v>
      </c>
      <c r="HT142" s="158" t="s">
        <v>128</v>
      </c>
      <c r="HU142" s="158" t="s">
        <v>128</v>
      </c>
      <c r="HV142" s="158" t="s">
        <v>128</v>
      </c>
      <c r="HW142" s="158" t="s">
        <v>128</v>
      </c>
      <c r="HX142" s="158" t="s">
        <v>128</v>
      </c>
      <c r="HY142" s="158" t="s">
        <v>128</v>
      </c>
      <c r="HZ142" s="158" t="s">
        <v>128</v>
      </c>
      <c r="IA142" s="158" t="s">
        <v>128</v>
      </c>
      <c r="IB142" s="158" t="s">
        <v>128</v>
      </c>
      <c r="IC142" s="158" t="s">
        <v>128</v>
      </c>
      <c r="ID142" s="158" t="s">
        <v>128</v>
      </c>
      <c r="IE142" s="158" t="s">
        <v>128</v>
      </c>
      <c r="IF142" s="164">
        <v>276</v>
      </c>
      <c r="IG142" s="158" t="s">
        <v>704</v>
      </c>
      <c r="IH142" s="162">
        <v>14</v>
      </c>
      <c r="II142" s="158" t="s">
        <v>704</v>
      </c>
      <c r="IJ142" s="158" t="s">
        <v>128</v>
      </c>
      <c r="IK142" s="158" t="s">
        <v>128</v>
      </c>
      <c r="IL142" s="158" t="s">
        <v>128</v>
      </c>
      <c r="IM142" s="158" t="s">
        <v>128</v>
      </c>
      <c r="IN142" s="158" t="s">
        <v>128</v>
      </c>
      <c r="IO142" s="158" t="s">
        <v>128</v>
      </c>
      <c r="IP142" s="158" t="s">
        <v>128</v>
      </c>
      <c r="IQ142" s="158" t="s">
        <v>128</v>
      </c>
      <c r="IR142" s="158" t="s">
        <v>128</v>
      </c>
      <c r="IS142" s="158" t="s">
        <v>128</v>
      </c>
      <c r="IT142" s="158" t="s">
        <v>128</v>
      </c>
      <c r="IU142" s="158" t="s">
        <v>128</v>
      </c>
      <c r="IV142" s="158" t="s">
        <v>128</v>
      </c>
      <c r="IW142" s="158" t="s">
        <v>128</v>
      </c>
      <c r="IX142" s="158" t="s">
        <v>128</v>
      </c>
      <c r="IY142" s="158" t="s">
        <v>128</v>
      </c>
      <c r="IZ142" s="158" t="s">
        <v>128</v>
      </c>
      <c r="JA142" s="158" t="s">
        <v>128</v>
      </c>
      <c r="JB142" s="158" t="s">
        <v>128</v>
      </c>
      <c r="JC142" s="158" t="s">
        <v>128</v>
      </c>
      <c r="JD142" s="158" t="s">
        <v>128</v>
      </c>
      <c r="JE142" s="158" t="s">
        <v>128</v>
      </c>
      <c r="JF142" s="158" t="s">
        <v>128</v>
      </c>
      <c r="JG142" s="158" t="s">
        <v>128</v>
      </c>
      <c r="JH142" s="158" t="s">
        <v>128</v>
      </c>
      <c r="JI142" s="158" t="s">
        <v>128</v>
      </c>
      <c r="JJ142" s="158" t="s">
        <v>128</v>
      </c>
      <c r="JK142" s="158" t="s">
        <v>128</v>
      </c>
      <c r="JL142" s="158" t="s">
        <v>128</v>
      </c>
      <c r="JM142" s="158" t="s">
        <v>128</v>
      </c>
      <c r="JN142" s="158" t="s">
        <v>128</v>
      </c>
      <c r="JO142" s="158" t="s">
        <v>128</v>
      </c>
      <c r="JP142" s="158" t="s">
        <v>128</v>
      </c>
      <c r="JQ142" s="158" t="s">
        <v>128</v>
      </c>
      <c r="JR142" s="158" t="s">
        <v>128</v>
      </c>
      <c r="JS142" s="158" t="s">
        <v>128</v>
      </c>
      <c r="JT142" s="158" t="s">
        <v>128</v>
      </c>
      <c r="JU142" s="158" t="s">
        <v>128</v>
      </c>
      <c r="JV142" s="158" t="s">
        <v>128</v>
      </c>
      <c r="JW142" s="158" t="s">
        <v>128</v>
      </c>
      <c r="JX142" s="158" t="s">
        <v>128</v>
      </c>
      <c r="JY142" s="158" t="s">
        <v>128</v>
      </c>
      <c r="JZ142" s="158" t="s">
        <v>128</v>
      </c>
      <c r="KA142" s="158" t="s">
        <v>128</v>
      </c>
      <c r="KB142" s="158" t="s">
        <v>128</v>
      </c>
      <c r="KC142" s="158" t="s">
        <v>128</v>
      </c>
      <c r="KD142" s="158" t="s">
        <v>128</v>
      </c>
      <c r="KE142" s="158" t="s">
        <v>128</v>
      </c>
      <c r="KF142" s="158" t="s">
        <v>128</v>
      </c>
      <c r="KG142" s="158" t="s">
        <v>128</v>
      </c>
      <c r="KH142" s="158" t="s">
        <v>128</v>
      </c>
      <c r="KI142" s="158" t="s">
        <v>128</v>
      </c>
      <c r="KJ142" s="158" t="s">
        <v>128</v>
      </c>
      <c r="KK142" s="158" t="s">
        <v>128</v>
      </c>
      <c r="KL142" s="158" t="s">
        <v>128</v>
      </c>
      <c r="KM142" s="158" t="s">
        <v>128</v>
      </c>
      <c r="KN142" s="158" t="s">
        <v>128</v>
      </c>
      <c r="KO142" s="158" t="s">
        <v>128</v>
      </c>
      <c r="KP142" s="158" t="s">
        <v>128</v>
      </c>
      <c r="KQ142" s="158" t="s">
        <v>128</v>
      </c>
      <c r="KR142" s="158" t="s">
        <v>128</v>
      </c>
      <c r="KS142" s="158" t="s">
        <v>128</v>
      </c>
      <c r="KT142" s="158" t="s">
        <v>128</v>
      </c>
      <c r="KU142" s="158" t="s">
        <v>128</v>
      </c>
      <c r="KV142" s="158" t="s">
        <v>128</v>
      </c>
      <c r="KW142" s="158" t="s">
        <v>128</v>
      </c>
      <c r="KX142" s="158" t="s">
        <v>128</v>
      </c>
      <c r="KY142" s="158" t="s">
        <v>128</v>
      </c>
      <c r="KZ142" s="158" t="s">
        <v>128</v>
      </c>
      <c r="LA142" s="158" t="s">
        <v>128</v>
      </c>
      <c r="LB142" s="158" t="s">
        <v>128</v>
      </c>
      <c r="LC142" s="158" t="s">
        <v>128</v>
      </c>
      <c r="LD142" s="158" t="s">
        <v>128</v>
      </c>
      <c r="LE142" s="158" t="s">
        <v>128</v>
      </c>
      <c r="LF142" s="158" t="s">
        <v>128</v>
      </c>
      <c r="LG142" s="158" t="s">
        <v>128</v>
      </c>
      <c r="LH142" s="158" t="s">
        <v>128</v>
      </c>
      <c r="LI142" s="158" t="s">
        <v>128</v>
      </c>
      <c r="LJ142" s="158" t="s">
        <v>128</v>
      </c>
      <c r="LK142" s="158" t="s">
        <v>128</v>
      </c>
      <c r="LL142" s="158" t="s">
        <v>128</v>
      </c>
      <c r="LM142" s="158" t="s">
        <v>128</v>
      </c>
      <c r="LN142" s="158" t="s">
        <v>128</v>
      </c>
      <c r="LO142" s="158" t="s">
        <v>128</v>
      </c>
      <c r="LP142" s="158" t="s">
        <v>128</v>
      </c>
      <c r="LQ142" s="158" t="s">
        <v>128</v>
      </c>
      <c r="LR142" s="158" t="s">
        <v>128</v>
      </c>
      <c r="LS142" s="158" t="s">
        <v>128</v>
      </c>
      <c r="LT142" s="158" t="s">
        <v>128</v>
      </c>
      <c r="LU142" s="158" t="s">
        <v>128</v>
      </c>
      <c r="LV142" s="158" t="s">
        <v>128</v>
      </c>
      <c r="LW142" s="158" t="s">
        <v>128</v>
      </c>
      <c r="LX142" s="158" t="s">
        <v>128</v>
      </c>
      <c r="LY142" s="158" t="s">
        <v>128</v>
      </c>
      <c r="LZ142" s="158" t="s">
        <v>128</v>
      </c>
      <c r="MA142" s="158" t="s">
        <v>128</v>
      </c>
      <c r="MB142" s="158" t="s">
        <v>128</v>
      </c>
      <c r="MC142" s="158" t="s">
        <v>128</v>
      </c>
      <c r="MD142" s="158" t="s">
        <v>128</v>
      </c>
      <c r="ME142" s="158" t="s">
        <v>128</v>
      </c>
      <c r="MF142" s="158" t="s">
        <v>128</v>
      </c>
      <c r="MG142" s="158" t="s">
        <v>128</v>
      </c>
      <c r="MH142" s="158" t="s">
        <v>128</v>
      </c>
      <c r="MI142" s="158" t="s">
        <v>128</v>
      </c>
      <c r="MJ142" s="158" t="s">
        <v>128</v>
      </c>
      <c r="MK142" s="158" t="s">
        <v>128</v>
      </c>
      <c r="ML142" s="158" t="s">
        <v>128</v>
      </c>
      <c r="MM142" s="158" t="s">
        <v>128</v>
      </c>
      <c r="MN142" s="158" t="s">
        <v>128</v>
      </c>
      <c r="MO142" s="158" t="s">
        <v>128</v>
      </c>
      <c r="MP142" s="158" t="s">
        <v>128</v>
      </c>
      <c r="MQ142" s="158" t="s">
        <v>128</v>
      </c>
      <c r="MR142" s="158" t="s">
        <v>128</v>
      </c>
      <c r="MS142" s="158" t="s">
        <v>128</v>
      </c>
      <c r="MT142" s="158" t="s">
        <v>128</v>
      </c>
      <c r="MU142" s="158" t="s">
        <v>128</v>
      </c>
      <c r="MV142" s="158" t="s">
        <v>128</v>
      </c>
      <c r="MW142" s="158" t="s">
        <v>128</v>
      </c>
      <c r="MX142" s="158" t="s">
        <v>128</v>
      </c>
      <c r="MY142" s="158" t="s">
        <v>128</v>
      </c>
      <c r="MZ142" s="158" t="s">
        <v>128</v>
      </c>
      <c r="NA142" s="158" t="s">
        <v>128</v>
      </c>
      <c r="NB142" s="158" t="s">
        <v>128</v>
      </c>
      <c r="NC142" s="158" t="s">
        <v>128</v>
      </c>
      <c r="ND142" s="158" t="s">
        <v>128</v>
      </c>
      <c r="NE142" s="158" t="s">
        <v>128</v>
      </c>
      <c r="NF142" s="158" t="s">
        <v>128</v>
      </c>
      <c r="NG142" s="158" t="s">
        <v>128</v>
      </c>
      <c r="NH142" s="158" t="s">
        <v>128</v>
      </c>
      <c r="NI142" s="158" t="s">
        <v>128</v>
      </c>
      <c r="NJ142" s="158" t="s">
        <v>128</v>
      </c>
      <c r="NK142" s="158" t="s">
        <v>128</v>
      </c>
      <c r="NL142" s="158" t="s">
        <v>128</v>
      </c>
      <c r="NM142" s="158" t="s">
        <v>128</v>
      </c>
      <c r="NN142" s="158" t="s">
        <v>128</v>
      </c>
      <c r="NO142" s="158" t="s">
        <v>128</v>
      </c>
      <c r="NP142" s="158" t="s">
        <v>128</v>
      </c>
      <c r="NQ142" s="158" t="s">
        <v>128</v>
      </c>
      <c r="NR142" s="158" t="s">
        <v>128</v>
      </c>
      <c r="NS142" s="158" t="s">
        <v>128</v>
      </c>
      <c r="NT142" s="158" t="s">
        <v>128</v>
      </c>
      <c r="NU142" s="158" t="s">
        <v>128</v>
      </c>
      <c r="NV142" s="158" t="s">
        <v>128</v>
      </c>
      <c r="NW142" s="158" t="s">
        <v>128</v>
      </c>
      <c r="NX142" s="158" t="s">
        <v>128</v>
      </c>
      <c r="NY142" s="158" t="s">
        <v>128</v>
      </c>
      <c r="NZ142" s="158" t="s">
        <v>128</v>
      </c>
      <c r="OA142" s="158" t="s">
        <v>128</v>
      </c>
      <c r="OB142" s="158" t="s">
        <v>128</v>
      </c>
      <c r="OC142" s="158" t="s">
        <v>128</v>
      </c>
      <c r="OD142" s="158" t="s">
        <v>128</v>
      </c>
      <c r="OE142" s="170" t="s">
        <v>128</v>
      </c>
      <c r="OF142" s="181"/>
      <c r="OG142" s="113" t="str">
        <f t="shared" si="893"/>
        <v/>
      </c>
      <c r="OH142" s="66" t="str">
        <f t="shared" si="894"/>
        <v/>
      </c>
      <c r="OI142" s="66" t="str">
        <f t="shared" si="895"/>
        <v/>
      </c>
      <c r="OJ142" s="66" t="str">
        <f t="shared" si="896"/>
        <v/>
      </c>
      <c r="OK142" s="66" t="str">
        <f t="shared" si="897"/>
        <v/>
      </c>
      <c r="OL142" s="66" t="str">
        <f t="shared" si="898"/>
        <v/>
      </c>
      <c r="OM142" s="66" t="str">
        <f t="shared" si="899"/>
        <v/>
      </c>
      <c r="ON142" s="66" t="str">
        <f t="shared" si="900"/>
        <v/>
      </c>
      <c r="OO142" s="66" t="str">
        <f t="shared" si="901"/>
        <v/>
      </c>
      <c r="OP142" s="66" t="str">
        <f t="shared" si="902"/>
        <v/>
      </c>
      <c r="OQ142" s="66" t="str">
        <f t="shared" si="903"/>
        <v/>
      </c>
      <c r="OR142" s="66" t="str">
        <f t="shared" si="904"/>
        <v/>
      </c>
      <c r="OS142" s="66" t="str">
        <f t="shared" si="905"/>
        <v/>
      </c>
      <c r="OT142" s="66" t="str">
        <f t="shared" si="906"/>
        <v/>
      </c>
      <c r="OU142" s="66" t="str">
        <f t="shared" si="907"/>
        <v/>
      </c>
      <c r="OV142" s="66" t="str">
        <f t="shared" si="908"/>
        <v/>
      </c>
      <c r="OW142" s="66" t="str">
        <f t="shared" si="909"/>
        <v/>
      </c>
      <c r="OX142" s="66" t="str">
        <f t="shared" si="910"/>
        <v/>
      </c>
      <c r="OY142" s="118">
        <f t="shared" si="911"/>
        <v>5.3757519307168131</v>
      </c>
      <c r="OZ142" s="66" t="str">
        <f t="shared" si="912"/>
        <v>kg/GJ delivered</v>
      </c>
      <c r="PA142" s="118">
        <f t="shared" si="913"/>
        <v>2.026244958500953</v>
      </c>
      <c r="PB142" s="66" t="str">
        <f t="shared" si="914"/>
        <v>kg/GJ delivered</v>
      </c>
      <c r="PC142" s="118">
        <f t="shared" si="915"/>
        <v>1.1165023240719536</v>
      </c>
      <c r="PD142" s="66" t="str">
        <f t="shared" si="916"/>
        <v>kg/GJ delivered</v>
      </c>
      <c r="PE142" s="66" t="str">
        <f t="shared" si="917"/>
        <v/>
      </c>
      <c r="PF142" s="66" t="str">
        <f t="shared" si="918"/>
        <v/>
      </c>
      <c r="PG142" s="66" t="str">
        <f t="shared" si="919"/>
        <v/>
      </c>
      <c r="PH142" s="66" t="str">
        <f t="shared" si="920"/>
        <v/>
      </c>
      <c r="PI142" s="66" t="str">
        <f t="shared" si="921"/>
        <v/>
      </c>
      <c r="PJ142" s="66" t="str">
        <f t="shared" si="922"/>
        <v/>
      </c>
      <c r="PK142" s="66" t="str">
        <f t="shared" si="923"/>
        <v/>
      </c>
      <c r="PL142" s="66" t="str">
        <f t="shared" si="924"/>
        <v/>
      </c>
      <c r="PM142" s="66" t="str">
        <f t="shared" si="925"/>
        <v/>
      </c>
      <c r="PN142" s="66" t="str">
        <f t="shared" si="926"/>
        <v/>
      </c>
      <c r="PO142" s="66" t="str">
        <f t="shared" si="927"/>
        <v/>
      </c>
      <c r="PP142" s="66" t="str">
        <f t="shared" si="928"/>
        <v/>
      </c>
      <c r="PQ142" s="66" t="str">
        <f t="shared" si="929"/>
        <v/>
      </c>
      <c r="PR142" s="66" t="str">
        <f t="shared" si="930"/>
        <v/>
      </c>
      <c r="PS142" s="66" t="str">
        <f t="shared" si="931"/>
        <v/>
      </c>
      <c r="PT142" s="66" t="str">
        <f t="shared" si="932"/>
        <v/>
      </c>
      <c r="PU142" s="66" t="str">
        <f t="shared" si="933"/>
        <v/>
      </c>
      <c r="PV142" s="66" t="str">
        <f t="shared" si="934"/>
        <v/>
      </c>
      <c r="PW142" s="66" t="str">
        <f t="shared" si="935"/>
        <v/>
      </c>
      <c r="PX142" s="66" t="str">
        <f t="shared" si="936"/>
        <v/>
      </c>
      <c r="PY142" s="66" t="str">
        <f t="shared" si="937"/>
        <v/>
      </c>
      <c r="PZ142" s="66" t="str">
        <f t="shared" si="938"/>
        <v/>
      </c>
      <c r="QA142" s="66" t="str">
        <f t="shared" si="939"/>
        <v/>
      </c>
      <c r="QB142" s="66" t="str">
        <f t="shared" si="940"/>
        <v/>
      </c>
      <c r="QC142" s="66" t="str">
        <f t="shared" si="941"/>
        <v/>
      </c>
      <c r="QD142" s="66" t="str">
        <f t="shared" si="942"/>
        <v/>
      </c>
      <c r="QE142" s="66" t="str">
        <f t="shared" si="943"/>
        <v/>
      </c>
      <c r="QF142" s="66" t="str">
        <f t="shared" si="944"/>
        <v/>
      </c>
      <c r="QG142" s="66" t="str">
        <f t="shared" si="945"/>
        <v/>
      </c>
      <c r="QH142" s="66" t="str">
        <f t="shared" si="946"/>
        <v/>
      </c>
      <c r="QI142" s="66" t="str">
        <f t="shared" si="947"/>
        <v/>
      </c>
      <c r="QJ142" s="66" t="str">
        <f t="shared" si="948"/>
        <v/>
      </c>
      <c r="QK142" s="66" t="str">
        <f t="shared" si="949"/>
        <v/>
      </c>
      <c r="QL142" s="66" t="str">
        <f t="shared" si="950"/>
        <v/>
      </c>
      <c r="QM142" s="66" t="str">
        <f t="shared" si="951"/>
        <v/>
      </c>
      <c r="QN142" s="66" t="str">
        <f t="shared" si="952"/>
        <v/>
      </c>
      <c r="QO142" s="66" t="str">
        <f t="shared" si="953"/>
        <v/>
      </c>
      <c r="QP142" s="66" t="str">
        <f t="shared" si="954"/>
        <v/>
      </c>
      <c r="QQ142" s="66" t="str">
        <f t="shared" si="955"/>
        <v/>
      </c>
      <c r="QR142" s="66" t="str">
        <f t="shared" si="956"/>
        <v/>
      </c>
      <c r="QS142" s="66" t="str">
        <f t="shared" si="957"/>
        <v/>
      </c>
      <c r="QT142" s="66" t="str">
        <f t="shared" si="958"/>
        <v/>
      </c>
      <c r="QU142" s="66" t="str">
        <f t="shared" si="959"/>
        <v/>
      </c>
      <c r="QV142" s="66" t="str">
        <f t="shared" si="960"/>
        <v/>
      </c>
      <c r="QW142" s="66" t="str">
        <f t="shared" si="961"/>
        <v/>
      </c>
      <c r="QX142" s="66" t="str">
        <f t="shared" si="962"/>
        <v/>
      </c>
      <c r="QY142" s="66" t="str">
        <f t="shared" si="963"/>
        <v/>
      </c>
      <c r="QZ142" s="66" t="str">
        <f t="shared" si="964"/>
        <v/>
      </c>
      <c r="RA142" s="66" t="str">
        <f t="shared" si="965"/>
        <v/>
      </c>
      <c r="RB142" s="66" t="str">
        <f t="shared" si="966"/>
        <v/>
      </c>
      <c r="RC142" s="66" t="str">
        <f t="shared" si="967"/>
        <v/>
      </c>
      <c r="RD142" s="66" t="str">
        <f t="shared" si="968"/>
        <v/>
      </c>
      <c r="RE142" s="66" t="str">
        <f t="shared" si="969"/>
        <v/>
      </c>
      <c r="RF142" s="66" t="str">
        <f t="shared" si="970"/>
        <v/>
      </c>
      <c r="RG142" s="66" t="str">
        <f t="shared" si="971"/>
        <v/>
      </c>
      <c r="RH142" s="66" t="str">
        <f t="shared" si="972"/>
        <v/>
      </c>
      <c r="RI142" s="66" t="str">
        <f t="shared" si="973"/>
        <v/>
      </c>
      <c r="RJ142" s="66" t="str">
        <f t="shared" si="974"/>
        <v/>
      </c>
      <c r="RK142" s="66" t="str">
        <f t="shared" si="975"/>
        <v/>
      </c>
      <c r="RL142" s="66" t="str">
        <f t="shared" si="976"/>
        <v/>
      </c>
      <c r="RM142" s="66" t="str">
        <f t="shared" si="977"/>
        <v/>
      </c>
      <c r="RN142" s="66" t="str">
        <f t="shared" si="978"/>
        <v/>
      </c>
      <c r="RO142" s="66" t="str">
        <f t="shared" si="979"/>
        <v/>
      </c>
      <c r="RP142" s="66" t="str">
        <f t="shared" si="980"/>
        <v/>
      </c>
      <c r="RQ142" s="66" t="str">
        <f t="shared" si="981"/>
        <v/>
      </c>
      <c r="RR142" s="66" t="str">
        <f t="shared" si="982"/>
        <v/>
      </c>
      <c r="RS142" s="66" t="str">
        <f t="shared" si="983"/>
        <v/>
      </c>
      <c r="RT142" s="66" t="str">
        <f t="shared" si="984"/>
        <v/>
      </c>
      <c r="RU142" s="66" t="str">
        <f t="shared" si="985"/>
        <v/>
      </c>
      <c r="RV142" s="66" t="str">
        <f t="shared" si="986"/>
        <v/>
      </c>
      <c r="RW142" s="66" t="str">
        <f t="shared" si="987"/>
        <v/>
      </c>
      <c r="RX142" s="66" t="str">
        <f t="shared" si="988"/>
        <v/>
      </c>
      <c r="RY142" s="66" t="str">
        <f t="shared" si="989"/>
        <v/>
      </c>
      <c r="RZ142" s="66" t="str">
        <f t="shared" si="990"/>
        <v/>
      </c>
      <c r="SA142" s="66" t="str">
        <f t="shared" si="991"/>
        <v/>
      </c>
      <c r="SB142" s="66" t="str">
        <f t="shared" si="992"/>
        <v/>
      </c>
      <c r="SC142" s="66" t="str">
        <f t="shared" si="993"/>
        <v/>
      </c>
      <c r="SD142" s="66" t="str">
        <f t="shared" si="994"/>
        <v/>
      </c>
      <c r="SE142" s="66" t="str">
        <f t="shared" si="995"/>
        <v/>
      </c>
      <c r="SF142" s="66" t="str">
        <f t="shared" si="996"/>
        <v/>
      </c>
      <c r="SG142" s="66" t="str">
        <f t="shared" si="997"/>
        <v/>
      </c>
      <c r="SH142" s="66" t="str">
        <f t="shared" si="998"/>
        <v/>
      </c>
      <c r="SI142" s="66" t="str">
        <f t="shared" si="999"/>
        <v/>
      </c>
      <c r="SJ142" s="66" t="str">
        <f t="shared" si="1000"/>
        <v/>
      </c>
      <c r="SK142" s="66" t="str">
        <f t="shared" si="1001"/>
        <v/>
      </c>
      <c r="SL142" s="66" t="str">
        <f t="shared" si="1002"/>
        <v/>
      </c>
      <c r="SM142" s="66" t="str">
        <f t="shared" si="1003"/>
        <v/>
      </c>
      <c r="SN142" s="66" t="str">
        <f t="shared" si="1004"/>
        <v/>
      </c>
      <c r="SO142" s="66" t="str">
        <f t="shared" si="1005"/>
        <v/>
      </c>
      <c r="SP142" s="66" t="str">
        <f t="shared" si="1006"/>
        <v/>
      </c>
      <c r="SQ142" s="66" t="str">
        <f t="shared" si="1007"/>
        <v/>
      </c>
      <c r="SR142" s="66" t="str">
        <f t="shared" si="1008"/>
        <v/>
      </c>
      <c r="SS142" s="66" t="str">
        <f t="shared" si="1009"/>
        <v/>
      </c>
      <c r="ST142" s="66" t="str">
        <f t="shared" si="1010"/>
        <v/>
      </c>
      <c r="SU142" s="66" t="str">
        <f t="shared" si="1011"/>
        <v/>
      </c>
      <c r="SV142" s="66" t="str">
        <f t="shared" si="1012"/>
        <v/>
      </c>
      <c r="SW142" s="66" t="str">
        <f t="shared" si="1013"/>
        <v/>
      </c>
      <c r="SX142" s="66" t="str">
        <f t="shared" si="1014"/>
        <v/>
      </c>
      <c r="SY142" s="66" t="str">
        <f t="shared" si="1015"/>
        <v/>
      </c>
      <c r="SZ142" s="66" t="str">
        <f t="shared" si="1016"/>
        <v/>
      </c>
      <c r="TA142" s="66" t="str">
        <f t="shared" si="1017"/>
        <v/>
      </c>
      <c r="TB142" s="66" t="str">
        <f t="shared" si="1018"/>
        <v/>
      </c>
      <c r="TC142" s="66" t="str">
        <f t="shared" si="1019"/>
        <v/>
      </c>
      <c r="TD142" s="66" t="str">
        <f t="shared" si="1020"/>
        <v/>
      </c>
      <c r="TE142" s="66" t="str">
        <f t="shared" si="1021"/>
        <v/>
      </c>
      <c r="TF142" s="66" t="str">
        <f t="shared" si="1022"/>
        <v/>
      </c>
      <c r="TG142" s="66" t="str">
        <f t="shared" si="1023"/>
        <v/>
      </c>
      <c r="TH142" s="66" t="str">
        <f t="shared" si="1024"/>
        <v/>
      </c>
      <c r="TI142" s="66" t="str">
        <f t="shared" si="1025"/>
        <v/>
      </c>
      <c r="TJ142" s="66" t="str">
        <f t="shared" si="1026"/>
        <v/>
      </c>
      <c r="TK142" s="66" t="str">
        <f t="shared" si="1027"/>
        <v/>
      </c>
      <c r="TL142" s="66" t="str">
        <f t="shared" si="1028"/>
        <v/>
      </c>
      <c r="TM142" s="66" t="str">
        <f t="shared" si="1029"/>
        <v/>
      </c>
      <c r="TN142" s="66" t="str">
        <f t="shared" si="1030"/>
        <v/>
      </c>
      <c r="TO142" s="66" t="str">
        <f t="shared" si="1031"/>
        <v/>
      </c>
      <c r="TP142" s="66" t="str">
        <f t="shared" si="1032"/>
        <v/>
      </c>
      <c r="TQ142" s="66" t="str">
        <f t="shared" si="1033"/>
        <v/>
      </c>
      <c r="TR142" s="66" t="str">
        <f t="shared" si="1034"/>
        <v/>
      </c>
      <c r="TS142" s="66" t="str">
        <f t="shared" si="1035"/>
        <v/>
      </c>
      <c r="TT142" s="66" t="str">
        <f t="shared" si="1036"/>
        <v/>
      </c>
      <c r="TU142" s="66" t="str">
        <f t="shared" si="1037"/>
        <v/>
      </c>
      <c r="TV142" s="66" t="str">
        <f t="shared" si="1038"/>
        <v/>
      </c>
      <c r="TW142" s="66" t="str">
        <f t="shared" si="1039"/>
        <v/>
      </c>
      <c r="TX142" s="66" t="str">
        <f t="shared" si="1040"/>
        <v/>
      </c>
      <c r="TY142" s="66" t="str">
        <f t="shared" si="1041"/>
        <v/>
      </c>
      <c r="TZ142" s="66" t="str">
        <f t="shared" si="1042"/>
        <v/>
      </c>
      <c r="UA142" s="66" t="str">
        <f t="shared" si="1043"/>
        <v/>
      </c>
      <c r="UB142" s="66" t="str">
        <f t="shared" si="1044"/>
        <v/>
      </c>
      <c r="UC142" s="66" t="str">
        <f t="shared" si="1045"/>
        <v/>
      </c>
      <c r="UD142" s="66" t="str">
        <f t="shared" si="1046"/>
        <v/>
      </c>
      <c r="UE142" s="66" t="str">
        <f t="shared" si="1047"/>
        <v/>
      </c>
      <c r="UF142" s="66" t="str">
        <f t="shared" si="1048"/>
        <v/>
      </c>
      <c r="UG142" s="66" t="str">
        <f t="shared" si="1049"/>
        <v/>
      </c>
      <c r="UH142" s="66" t="str">
        <f t="shared" si="1050"/>
        <v/>
      </c>
      <c r="UI142" s="66" t="str">
        <f t="shared" si="1051"/>
        <v/>
      </c>
      <c r="UJ142" s="66" t="str">
        <f t="shared" si="1052"/>
        <v/>
      </c>
      <c r="UK142" s="66" t="str">
        <f t="shared" si="1053"/>
        <v/>
      </c>
      <c r="UL142" s="66" t="str">
        <f t="shared" si="1054"/>
        <v/>
      </c>
      <c r="UM142" s="66" t="str">
        <f t="shared" si="1055"/>
        <v/>
      </c>
      <c r="UN142" s="66" t="str">
        <f t="shared" si="1056"/>
        <v/>
      </c>
      <c r="UO142" s="66" t="str">
        <f t="shared" si="1057"/>
        <v/>
      </c>
      <c r="UP142" s="66" t="str">
        <f t="shared" si="1058"/>
        <v/>
      </c>
      <c r="UQ142" s="66" t="str">
        <f t="shared" si="1059"/>
        <v/>
      </c>
      <c r="UR142" s="66" t="str">
        <f t="shared" si="1060"/>
        <v/>
      </c>
      <c r="US142" s="66" t="str">
        <f t="shared" si="1061"/>
        <v/>
      </c>
      <c r="UT142" s="66" t="str">
        <f t="shared" si="1062"/>
        <v/>
      </c>
      <c r="UU142" s="66" t="str">
        <f t="shared" si="1063"/>
        <v/>
      </c>
      <c r="UV142" s="66" t="str">
        <f t="shared" si="1064"/>
        <v/>
      </c>
      <c r="UW142" s="66" t="str">
        <f t="shared" si="1065"/>
        <v/>
      </c>
      <c r="UX142" s="66" t="str">
        <f t="shared" si="1066"/>
        <v/>
      </c>
      <c r="UY142" s="66" t="str">
        <f t="shared" si="1067"/>
        <v/>
      </c>
      <c r="UZ142" s="66" t="str">
        <f t="shared" si="1068"/>
        <v/>
      </c>
      <c r="VA142" s="66" t="str">
        <f t="shared" si="1069"/>
        <v/>
      </c>
      <c r="VB142" s="66" t="str">
        <f t="shared" si="1070"/>
        <v/>
      </c>
      <c r="VC142" s="66" t="str">
        <f t="shared" si="1071"/>
        <v/>
      </c>
      <c r="VD142" s="66" t="str">
        <f t="shared" si="1072"/>
        <v/>
      </c>
      <c r="VE142" s="66" t="str">
        <f t="shared" si="1073"/>
        <v/>
      </c>
      <c r="VF142" s="66" t="str">
        <f t="shared" si="1074"/>
        <v/>
      </c>
      <c r="VG142" s="66" t="str">
        <f t="shared" si="1075"/>
        <v/>
      </c>
      <c r="VH142" s="66" t="str">
        <f t="shared" si="1076"/>
        <v/>
      </c>
      <c r="VI142" s="66" t="str">
        <f t="shared" si="1077"/>
        <v/>
      </c>
      <c r="VJ142" s="66" t="str">
        <f t="shared" si="1078"/>
        <v/>
      </c>
      <c r="VK142" s="66" t="str">
        <f t="shared" si="1079"/>
        <v/>
      </c>
      <c r="VL142" s="66" t="str">
        <f t="shared" si="1080"/>
        <v/>
      </c>
      <c r="VM142" s="66" t="str">
        <f t="shared" si="1081"/>
        <v/>
      </c>
      <c r="VN142" s="66" t="str">
        <f t="shared" si="1082"/>
        <v/>
      </c>
      <c r="VO142" s="66" t="str">
        <f t="shared" si="1083"/>
        <v/>
      </c>
      <c r="VP142" s="66" t="str">
        <f t="shared" si="1084"/>
        <v/>
      </c>
      <c r="VQ142" s="66" t="str">
        <f t="shared" si="1085"/>
        <v/>
      </c>
      <c r="VR142" s="66" t="str">
        <f t="shared" si="1086"/>
        <v/>
      </c>
      <c r="VS142" s="66" t="str">
        <f t="shared" si="1087"/>
        <v/>
      </c>
      <c r="VT142" s="66" t="str">
        <f t="shared" si="1088"/>
        <v/>
      </c>
      <c r="VU142" s="66" t="str">
        <f t="shared" si="1089"/>
        <v/>
      </c>
      <c r="VV142" s="66" t="str">
        <f t="shared" si="1090"/>
        <v/>
      </c>
      <c r="VW142" s="66" t="str">
        <f t="shared" si="1091"/>
        <v/>
      </c>
      <c r="VX142" s="66" t="str">
        <f t="shared" si="1092"/>
        <v/>
      </c>
      <c r="VY142" s="66" t="str">
        <f t="shared" si="1093"/>
        <v/>
      </c>
      <c r="VZ142" s="66" t="str">
        <f t="shared" si="1094"/>
        <v/>
      </c>
      <c r="WA142" s="66" t="str">
        <f t="shared" si="1095"/>
        <v/>
      </c>
      <c r="WB142" s="66" t="str">
        <f t="shared" si="1096"/>
        <v/>
      </c>
      <c r="WC142" s="66" t="str">
        <f t="shared" si="1097"/>
        <v/>
      </c>
      <c r="WD142" s="66" t="str">
        <f t="shared" si="1098"/>
        <v/>
      </c>
      <c r="WE142" s="66" t="str">
        <f t="shared" si="1099"/>
        <v/>
      </c>
      <c r="WF142" s="66" t="str">
        <f t="shared" si="1100"/>
        <v/>
      </c>
      <c r="WG142" s="66" t="str">
        <f t="shared" si="1101"/>
        <v/>
      </c>
      <c r="WH142" s="66" t="str">
        <f t="shared" si="1102"/>
        <v/>
      </c>
      <c r="WI142" s="66" t="str">
        <f t="shared" si="1103"/>
        <v/>
      </c>
      <c r="WJ142" s="66" t="str">
        <f t="shared" si="1104"/>
        <v/>
      </c>
      <c r="WK142" s="66" t="str">
        <f t="shared" si="1105"/>
        <v/>
      </c>
      <c r="WL142" s="66" t="str">
        <f t="shared" si="1106"/>
        <v/>
      </c>
      <c r="WM142" s="66" t="str">
        <f t="shared" si="1107"/>
        <v/>
      </c>
      <c r="WN142" s="66" t="str">
        <f t="shared" si="1108"/>
        <v/>
      </c>
      <c r="WO142" s="66" t="str">
        <f t="shared" si="1109"/>
        <v/>
      </c>
      <c r="WP142" s="66" t="str">
        <f t="shared" si="1110"/>
        <v/>
      </c>
      <c r="WQ142" s="66" t="str">
        <f t="shared" si="1111"/>
        <v/>
      </c>
      <c r="WR142" s="66" t="str">
        <f t="shared" si="1112"/>
        <v/>
      </c>
      <c r="WS142" s="66" t="str">
        <f t="shared" si="1113"/>
        <v/>
      </c>
      <c r="WT142" s="66" t="str">
        <f t="shared" si="1114"/>
        <v/>
      </c>
      <c r="WU142" s="126">
        <f t="shared" si="1115"/>
        <v>0.11413134868291082</v>
      </c>
      <c r="WV142" s="66" t="str">
        <f t="shared" si="1116"/>
        <v>kg/GJ delivered</v>
      </c>
      <c r="WW142" s="160">
        <f t="shared" si="1117"/>
        <v>5.7892713100027226E-3</v>
      </c>
      <c r="WX142" s="66" t="str">
        <f t="shared" si="1118"/>
        <v>kg/GJ delivered</v>
      </c>
      <c r="WY142" s="66" t="str">
        <f t="shared" si="1119"/>
        <v/>
      </c>
      <c r="WZ142" s="66" t="str">
        <f t="shared" si="1120"/>
        <v/>
      </c>
      <c r="XA142" s="66" t="str">
        <f t="shared" si="1121"/>
        <v/>
      </c>
      <c r="XB142" s="66" t="str">
        <f t="shared" si="1122"/>
        <v/>
      </c>
      <c r="XC142" s="66" t="str">
        <f t="shared" si="1123"/>
        <v/>
      </c>
      <c r="XD142" s="66" t="str">
        <f t="shared" si="1124"/>
        <v/>
      </c>
      <c r="XE142" s="66" t="str">
        <f t="shared" si="1125"/>
        <v/>
      </c>
      <c r="XF142" s="66" t="str">
        <f t="shared" si="1126"/>
        <v/>
      </c>
      <c r="XG142" s="66" t="str">
        <f t="shared" si="1127"/>
        <v/>
      </c>
      <c r="XH142" s="66" t="str">
        <f t="shared" si="1128"/>
        <v/>
      </c>
      <c r="XI142" s="66" t="str">
        <f t="shared" si="1129"/>
        <v/>
      </c>
      <c r="XJ142" s="66" t="str">
        <f t="shared" si="1130"/>
        <v/>
      </c>
      <c r="XK142" s="66" t="str">
        <f t="shared" si="1131"/>
        <v/>
      </c>
      <c r="XL142" s="66" t="str">
        <f t="shared" si="1132"/>
        <v/>
      </c>
      <c r="XM142" s="66" t="str">
        <f t="shared" si="1133"/>
        <v/>
      </c>
      <c r="XN142" s="66" t="str">
        <f t="shared" si="1134"/>
        <v/>
      </c>
      <c r="XO142" s="66" t="str">
        <f t="shared" si="1135"/>
        <v/>
      </c>
      <c r="XP142" s="66" t="str">
        <f t="shared" si="1136"/>
        <v/>
      </c>
      <c r="XQ142" s="66" t="str">
        <f t="shared" si="1137"/>
        <v/>
      </c>
      <c r="XR142" s="66" t="str">
        <f t="shared" si="1138"/>
        <v/>
      </c>
      <c r="XS142" s="66" t="str">
        <f t="shared" si="1139"/>
        <v/>
      </c>
      <c r="XT142" s="66" t="str">
        <f t="shared" si="1140"/>
        <v/>
      </c>
      <c r="XU142" s="66" t="str">
        <f t="shared" si="1141"/>
        <v/>
      </c>
      <c r="XV142" s="66" t="str">
        <f t="shared" si="1142"/>
        <v/>
      </c>
      <c r="XW142" s="66" t="str">
        <f t="shared" si="1143"/>
        <v/>
      </c>
      <c r="XX142" s="66" t="str">
        <f t="shared" si="1144"/>
        <v/>
      </c>
      <c r="XY142" s="66" t="str">
        <f t="shared" si="1145"/>
        <v/>
      </c>
      <c r="XZ142" s="66" t="str">
        <f t="shared" si="1146"/>
        <v/>
      </c>
      <c r="YA142" s="66" t="str">
        <f t="shared" si="1147"/>
        <v/>
      </c>
      <c r="YB142" s="66" t="str">
        <f t="shared" si="1148"/>
        <v/>
      </c>
      <c r="YC142" s="66" t="str">
        <f t="shared" si="1149"/>
        <v/>
      </c>
      <c r="YD142" s="66" t="str">
        <f t="shared" si="1150"/>
        <v/>
      </c>
      <c r="YE142" s="66" t="str">
        <f t="shared" si="1151"/>
        <v/>
      </c>
      <c r="YF142" s="66" t="str">
        <f t="shared" si="1152"/>
        <v/>
      </c>
      <c r="YG142" s="66" t="str">
        <f t="shared" si="1153"/>
        <v/>
      </c>
      <c r="YH142" s="66" t="str">
        <f t="shared" si="1154"/>
        <v/>
      </c>
      <c r="YI142" s="66" t="str">
        <f t="shared" si="1155"/>
        <v/>
      </c>
      <c r="YJ142" s="66" t="str">
        <f t="shared" si="1156"/>
        <v/>
      </c>
      <c r="YK142" s="66" t="str">
        <f t="shared" si="1157"/>
        <v/>
      </c>
      <c r="YL142" s="66" t="str">
        <f t="shared" si="1158"/>
        <v/>
      </c>
      <c r="YM142" s="66" t="str">
        <f t="shared" si="1159"/>
        <v/>
      </c>
      <c r="YN142" s="66" t="str">
        <f t="shared" si="1160"/>
        <v/>
      </c>
      <c r="YO142" s="66" t="str">
        <f t="shared" si="1161"/>
        <v/>
      </c>
      <c r="YP142" s="66" t="str">
        <f t="shared" si="1162"/>
        <v/>
      </c>
      <c r="YQ142" s="66" t="str">
        <f t="shared" si="1163"/>
        <v/>
      </c>
      <c r="YR142" s="66" t="str">
        <f t="shared" si="1164"/>
        <v/>
      </c>
      <c r="YS142" s="66" t="str">
        <f t="shared" si="1165"/>
        <v/>
      </c>
      <c r="YT142" s="66" t="str">
        <f t="shared" si="1166"/>
        <v/>
      </c>
      <c r="YU142" s="66" t="str">
        <f t="shared" si="1167"/>
        <v/>
      </c>
      <c r="YV142" s="66" t="str">
        <f t="shared" si="1168"/>
        <v/>
      </c>
      <c r="YW142" s="66" t="str">
        <f t="shared" si="1169"/>
        <v/>
      </c>
      <c r="YX142" s="66" t="str">
        <f t="shared" si="1170"/>
        <v/>
      </c>
      <c r="YY142" s="66" t="str">
        <f t="shared" si="1171"/>
        <v/>
      </c>
      <c r="YZ142" s="66" t="str">
        <f t="shared" si="1172"/>
        <v/>
      </c>
      <c r="ZA142" s="66" t="str">
        <f t="shared" si="1173"/>
        <v/>
      </c>
      <c r="ZB142" s="66" t="str">
        <f t="shared" si="1174"/>
        <v/>
      </c>
      <c r="ZC142" s="66" t="str">
        <f t="shared" si="1175"/>
        <v/>
      </c>
      <c r="ZD142" s="66" t="str">
        <f t="shared" si="1176"/>
        <v/>
      </c>
      <c r="ZE142" s="66" t="str">
        <f t="shared" si="1177"/>
        <v/>
      </c>
      <c r="ZF142" s="66" t="str">
        <f t="shared" si="1178"/>
        <v/>
      </c>
      <c r="ZG142" s="66" t="str">
        <f t="shared" si="1179"/>
        <v/>
      </c>
      <c r="ZH142" s="66" t="str">
        <f t="shared" si="1180"/>
        <v/>
      </c>
      <c r="ZI142" s="66" t="str">
        <f t="shared" si="1181"/>
        <v/>
      </c>
      <c r="ZJ142" s="66" t="str">
        <f t="shared" si="1182"/>
        <v/>
      </c>
      <c r="ZK142" s="66" t="str">
        <f t="shared" si="1183"/>
        <v/>
      </c>
      <c r="ZL142" s="66" t="str">
        <f t="shared" si="1184"/>
        <v/>
      </c>
      <c r="ZM142" s="66" t="str">
        <f t="shared" si="1185"/>
        <v/>
      </c>
      <c r="ZN142" s="66" t="str">
        <f t="shared" si="1186"/>
        <v/>
      </c>
      <c r="ZO142" s="66" t="str">
        <f t="shared" si="1187"/>
        <v/>
      </c>
      <c r="ZP142" s="66" t="str">
        <f t="shared" si="1188"/>
        <v/>
      </c>
      <c r="ZQ142" s="66" t="str">
        <f t="shared" si="1189"/>
        <v/>
      </c>
      <c r="ZR142" s="66" t="str">
        <f t="shared" si="1190"/>
        <v/>
      </c>
      <c r="ZS142" s="66" t="str">
        <f t="shared" si="1191"/>
        <v/>
      </c>
      <c r="ZT142" s="66" t="str">
        <f t="shared" si="1192"/>
        <v/>
      </c>
      <c r="ZU142" s="66" t="str">
        <f t="shared" si="1193"/>
        <v/>
      </c>
      <c r="ZV142" s="66" t="str">
        <f t="shared" si="1194"/>
        <v/>
      </c>
      <c r="ZW142" s="66" t="str">
        <f t="shared" si="1195"/>
        <v/>
      </c>
      <c r="ZX142" s="66" t="str">
        <f t="shared" si="1196"/>
        <v/>
      </c>
      <c r="ZY142" s="66" t="str">
        <f t="shared" si="1197"/>
        <v/>
      </c>
      <c r="ZZ142" s="66" t="str">
        <f t="shared" si="1198"/>
        <v/>
      </c>
      <c r="AAA142" s="66" t="str">
        <f t="shared" si="1199"/>
        <v/>
      </c>
      <c r="AAB142" s="66" t="str">
        <f t="shared" si="1200"/>
        <v/>
      </c>
      <c r="AAC142" s="66" t="str">
        <f t="shared" si="1201"/>
        <v/>
      </c>
      <c r="AAD142" s="66" t="str">
        <f t="shared" si="1202"/>
        <v/>
      </c>
      <c r="AAE142" s="66" t="str">
        <f t="shared" si="1203"/>
        <v/>
      </c>
      <c r="AAF142" s="66" t="str">
        <f t="shared" si="1204"/>
        <v/>
      </c>
      <c r="AAG142" s="66" t="str">
        <f t="shared" si="1205"/>
        <v/>
      </c>
      <c r="AAH142" s="66" t="str">
        <f t="shared" si="1206"/>
        <v/>
      </c>
      <c r="AAI142" s="66" t="str">
        <f t="shared" si="1207"/>
        <v/>
      </c>
      <c r="AAJ142" s="66" t="str">
        <f t="shared" si="1208"/>
        <v/>
      </c>
      <c r="AAK142" s="66" t="str">
        <f t="shared" si="1209"/>
        <v/>
      </c>
      <c r="AAL142" s="66" t="str">
        <f t="shared" si="1210"/>
        <v/>
      </c>
      <c r="AAM142" s="66" t="str">
        <f t="shared" si="1211"/>
        <v/>
      </c>
      <c r="AAN142" s="66" t="str">
        <f t="shared" si="1212"/>
        <v/>
      </c>
      <c r="AAO142" s="66" t="str">
        <f t="shared" si="1213"/>
        <v/>
      </c>
      <c r="AAP142" s="66" t="str">
        <f t="shared" si="1214"/>
        <v/>
      </c>
      <c r="AAQ142" s="66" t="str">
        <f t="shared" si="1215"/>
        <v/>
      </c>
      <c r="AAR142" s="66" t="str">
        <f t="shared" si="1216"/>
        <v/>
      </c>
      <c r="AAS142" s="66" t="str">
        <f t="shared" si="1217"/>
        <v/>
      </c>
      <c r="AAT142" s="66" t="str">
        <f t="shared" si="1218"/>
        <v/>
      </c>
      <c r="AAU142" s="66" t="str">
        <f t="shared" si="1219"/>
        <v/>
      </c>
      <c r="AAV142" s="66" t="str">
        <f t="shared" si="1220"/>
        <v/>
      </c>
      <c r="AAW142" s="66" t="str">
        <f t="shared" si="1221"/>
        <v/>
      </c>
      <c r="AAX142" s="66" t="str">
        <f t="shared" si="1222"/>
        <v/>
      </c>
      <c r="AAY142" s="66" t="str">
        <f t="shared" si="1223"/>
        <v/>
      </c>
      <c r="AAZ142" s="66" t="str">
        <f t="shared" si="1224"/>
        <v/>
      </c>
      <c r="ABA142" s="66" t="str">
        <f t="shared" si="1225"/>
        <v/>
      </c>
      <c r="ABB142" s="66" t="str">
        <f t="shared" si="1226"/>
        <v/>
      </c>
      <c r="ABC142" s="66" t="str">
        <f t="shared" si="1227"/>
        <v/>
      </c>
      <c r="ABD142" s="66" t="str">
        <f t="shared" si="1228"/>
        <v/>
      </c>
      <c r="ABE142" s="66" t="str">
        <f t="shared" si="1229"/>
        <v/>
      </c>
      <c r="ABF142" s="66" t="str">
        <f t="shared" si="1230"/>
        <v/>
      </c>
      <c r="ABG142" s="66" t="str">
        <f t="shared" si="1231"/>
        <v/>
      </c>
      <c r="ABH142" s="66" t="str">
        <f t="shared" si="1232"/>
        <v/>
      </c>
      <c r="ABI142" s="66" t="str">
        <f t="shared" si="1233"/>
        <v/>
      </c>
      <c r="ABJ142" s="66" t="str">
        <f t="shared" si="1234"/>
        <v/>
      </c>
      <c r="ABK142" s="66" t="str">
        <f t="shared" si="1235"/>
        <v/>
      </c>
      <c r="ABL142" s="66" t="str">
        <f t="shared" si="1236"/>
        <v/>
      </c>
      <c r="ABM142" s="66" t="str">
        <f t="shared" si="1237"/>
        <v/>
      </c>
      <c r="ABN142" s="66" t="str">
        <f t="shared" si="1238"/>
        <v/>
      </c>
      <c r="ABO142" s="66" t="str">
        <f t="shared" si="1239"/>
        <v/>
      </c>
      <c r="ABP142" s="66" t="str">
        <f t="shared" si="1240"/>
        <v/>
      </c>
      <c r="ABQ142" s="66" t="str">
        <f t="shared" si="1241"/>
        <v/>
      </c>
      <c r="ABR142" s="66" t="str">
        <f t="shared" si="1242"/>
        <v/>
      </c>
      <c r="ABS142" s="66" t="str">
        <f t="shared" si="1243"/>
        <v/>
      </c>
      <c r="ABT142" s="66" t="str">
        <f t="shared" si="1244"/>
        <v/>
      </c>
      <c r="ABU142" s="66" t="str">
        <f t="shared" si="1245"/>
        <v/>
      </c>
      <c r="ABV142" s="66" t="str">
        <f t="shared" si="1246"/>
        <v/>
      </c>
      <c r="ABW142" s="66" t="str">
        <f t="shared" si="1247"/>
        <v/>
      </c>
      <c r="ABX142" s="66" t="str">
        <f t="shared" si="1248"/>
        <v/>
      </c>
      <c r="ABY142" s="66" t="str">
        <f t="shared" si="1249"/>
        <v/>
      </c>
      <c r="ABZ142" s="66" t="str">
        <f t="shared" si="1250"/>
        <v/>
      </c>
      <c r="ACA142" s="66" t="str">
        <f t="shared" si="1251"/>
        <v/>
      </c>
      <c r="ACB142" s="66" t="str">
        <f t="shared" si="1252"/>
        <v/>
      </c>
      <c r="ACC142" s="66" t="str">
        <f t="shared" si="1253"/>
        <v/>
      </c>
      <c r="ACD142" s="66" t="str">
        <f t="shared" si="1254"/>
        <v/>
      </c>
      <c r="ACE142" s="66" t="str">
        <f t="shared" si="1255"/>
        <v/>
      </c>
      <c r="ACF142" s="66" t="str">
        <f t="shared" si="1256"/>
        <v/>
      </c>
      <c r="ACG142" s="66" t="str">
        <f t="shared" si="1257"/>
        <v/>
      </c>
      <c r="ACH142" s="66" t="str">
        <f t="shared" si="1258"/>
        <v/>
      </c>
      <c r="ACI142" s="66" t="str">
        <f t="shared" si="1259"/>
        <v/>
      </c>
      <c r="ACJ142" s="66" t="str">
        <f t="shared" si="1260"/>
        <v/>
      </c>
      <c r="ACK142" s="66" t="str">
        <f t="shared" si="1261"/>
        <v/>
      </c>
      <c r="ACL142" s="66" t="str">
        <f t="shared" si="1262"/>
        <v/>
      </c>
      <c r="ACM142" s="66" t="str">
        <f t="shared" ref="ACM142:ACN142" si="1278">IF(AND(ACS$3="Unit", ACL142=""), "", IF(AND(ACS$3="Unit", ACL142="-"),"", IF(ACS$3="Unit", "kg/GJ delivered", IF(AND(NY142&lt;&gt;"", NY142&lt;&gt;"-", NX142="-"),"", IF($H142="","", IF(NX142="nd", "",IF(NX142="&lt;n.a.&gt;", "", IF(NY142="#/MJ", "", IF(NY142="kg/GJ delivered",NX142,IF(NY142="g/MJ delivered",NX142,IF(NY142="kg/MJ delivered",NX142*1000,IF(NY142="mg/MJ delivered",NX142/1000,IF(NY142="g/kg",((NX142)*(1/$I142)*(1/$H142)),IF(NY142="mg/kg",((NX142/1000)*(1/$I142)*(1/$H142)),IF(NY142="mg/MJ delivered",NX142/1000,IF(NY142="-","","Error"))))))))))))))))</f>
        <v/>
      </c>
      <c r="ACN142" s="66" t="str">
        <f t="shared" si="1278"/>
        <v/>
      </c>
      <c r="ACO142" s="66" t="str">
        <f t="shared" si="1264"/>
        <v/>
      </c>
      <c r="ACP142" s="66" t="str">
        <f t="shared" si="1265"/>
        <v/>
      </c>
      <c r="ACQ142" s="66" t="str">
        <f t="shared" si="1266"/>
        <v/>
      </c>
      <c r="ACR142" s="66" t="str">
        <f t="shared" si="1267"/>
        <v/>
      </c>
      <c r="ACS142" s="66" t="str">
        <f t="shared" si="1268"/>
        <v/>
      </c>
      <c r="ACT142" s="66" t="str">
        <f t="shared" si="1269"/>
        <v/>
      </c>
    </row>
    <row r="143" spans="2:774" ht="15.75" customHeight="1" x14ac:dyDescent="0.25">
      <c r="B143" s="66">
        <v>174</v>
      </c>
      <c r="C143" s="66" t="s">
        <v>702</v>
      </c>
      <c r="D143" s="66" t="s">
        <v>685</v>
      </c>
      <c r="E143" s="156" t="s">
        <v>267</v>
      </c>
      <c r="F143" s="66" t="s">
        <v>1579</v>
      </c>
      <c r="G143" s="66" t="s">
        <v>492</v>
      </c>
      <c r="H143" s="126">
        <v>0.17244999999999999</v>
      </c>
      <c r="I143" s="130">
        <f>'Heating Values'!$D$24</f>
        <v>14.023</v>
      </c>
      <c r="J143" s="66" t="str">
        <f t="shared" si="890"/>
        <v>Crop Residue, Improved, CN</v>
      </c>
      <c r="K143" s="66" t="s">
        <v>1588</v>
      </c>
      <c r="L143" s="161"/>
      <c r="M143" s="161"/>
      <c r="N143" s="161"/>
      <c r="O143" s="66" t="s">
        <v>692</v>
      </c>
      <c r="P143" s="66" t="str">
        <f t="shared" si="1272"/>
        <v>CN</v>
      </c>
      <c r="Q143" s="66" t="s">
        <v>87</v>
      </c>
      <c r="R143" s="158" t="s">
        <v>128</v>
      </c>
      <c r="S143" s="158" t="s">
        <v>128</v>
      </c>
      <c r="T143" s="158" t="s">
        <v>128</v>
      </c>
      <c r="U143" s="158" t="s">
        <v>128</v>
      </c>
      <c r="V143" s="158" t="s">
        <v>128</v>
      </c>
      <c r="W143" s="158" t="s">
        <v>128</v>
      </c>
      <c r="X143" s="158" t="s">
        <v>128</v>
      </c>
      <c r="Y143" s="158" t="s">
        <v>128</v>
      </c>
      <c r="Z143" s="158" t="s">
        <v>128</v>
      </c>
      <c r="AA143" s="158" t="s">
        <v>128</v>
      </c>
      <c r="AB143" s="158" t="s">
        <v>128</v>
      </c>
      <c r="AC143" s="158" t="s">
        <v>128</v>
      </c>
      <c r="AD143" s="158" t="s">
        <v>128</v>
      </c>
      <c r="AE143" s="158" t="s">
        <v>128</v>
      </c>
      <c r="AF143" s="158" t="s">
        <v>128</v>
      </c>
      <c r="AG143" s="158" t="s">
        <v>128</v>
      </c>
      <c r="AH143" s="158" t="s">
        <v>128</v>
      </c>
      <c r="AI143" s="158" t="s">
        <v>128</v>
      </c>
      <c r="AJ143" s="165">
        <v>8.1999999999999993</v>
      </c>
      <c r="AK143" s="158" t="s">
        <v>523</v>
      </c>
      <c r="AL143" s="165">
        <v>1.5</v>
      </c>
      <c r="AM143" s="158" t="s">
        <v>523</v>
      </c>
      <c r="AN143" s="163">
        <v>0.64</v>
      </c>
      <c r="AO143" s="158" t="s">
        <v>523</v>
      </c>
      <c r="AP143" s="158" t="s">
        <v>128</v>
      </c>
      <c r="AQ143" s="158" t="s">
        <v>128</v>
      </c>
      <c r="AR143" s="158" t="s">
        <v>128</v>
      </c>
      <c r="AS143" s="158" t="s">
        <v>128</v>
      </c>
      <c r="AT143" s="158" t="s">
        <v>128</v>
      </c>
      <c r="AU143" s="158" t="s">
        <v>128</v>
      </c>
      <c r="AV143" s="158" t="s">
        <v>128</v>
      </c>
      <c r="AW143" s="158" t="s">
        <v>128</v>
      </c>
      <c r="AX143" s="158" t="s">
        <v>128</v>
      </c>
      <c r="AY143" s="158" t="s">
        <v>128</v>
      </c>
      <c r="AZ143" s="158" t="s">
        <v>128</v>
      </c>
      <c r="BA143" s="158" t="s">
        <v>128</v>
      </c>
      <c r="BB143" s="158" t="s">
        <v>128</v>
      </c>
      <c r="BC143" s="158" t="s">
        <v>128</v>
      </c>
      <c r="BD143" s="158" t="s">
        <v>128</v>
      </c>
      <c r="BE143" s="158" t="s">
        <v>128</v>
      </c>
      <c r="BF143" s="158" t="s">
        <v>128</v>
      </c>
      <c r="BG143" s="158" t="s">
        <v>128</v>
      </c>
      <c r="BH143" s="158" t="s">
        <v>128</v>
      </c>
      <c r="BI143" s="158" t="s">
        <v>128</v>
      </c>
      <c r="BJ143" s="158" t="s">
        <v>128</v>
      </c>
      <c r="BK143" s="158" t="s">
        <v>128</v>
      </c>
      <c r="BL143" s="158" t="s">
        <v>128</v>
      </c>
      <c r="BM143" s="158" t="s">
        <v>128</v>
      </c>
      <c r="BN143" s="158" t="s">
        <v>128</v>
      </c>
      <c r="BO143" s="158" t="s">
        <v>128</v>
      </c>
      <c r="BP143" s="158" t="s">
        <v>128</v>
      </c>
      <c r="BQ143" s="158" t="s">
        <v>128</v>
      </c>
      <c r="BR143" s="158" t="s">
        <v>128</v>
      </c>
      <c r="BS143" s="158" t="s">
        <v>128</v>
      </c>
      <c r="BT143" s="158" t="s">
        <v>128</v>
      </c>
      <c r="BU143" s="158" t="s">
        <v>128</v>
      </c>
      <c r="BV143" s="158" t="s">
        <v>128</v>
      </c>
      <c r="BW143" s="158" t="s">
        <v>128</v>
      </c>
      <c r="BX143" s="158" t="s">
        <v>128</v>
      </c>
      <c r="BY143" s="158" t="s">
        <v>128</v>
      </c>
      <c r="BZ143" s="158" t="s">
        <v>128</v>
      </c>
      <c r="CA143" s="158" t="s">
        <v>128</v>
      </c>
      <c r="CB143" s="158" t="s">
        <v>128</v>
      </c>
      <c r="CC143" s="158" t="s">
        <v>128</v>
      </c>
      <c r="CD143" s="158" t="s">
        <v>128</v>
      </c>
      <c r="CE143" s="158" t="s">
        <v>128</v>
      </c>
      <c r="CF143" s="158" t="s">
        <v>128</v>
      </c>
      <c r="CG143" s="158" t="s">
        <v>128</v>
      </c>
      <c r="CH143" s="158" t="s">
        <v>128</v>
      </c>
      <c r="CI143" s="158" t="s">
        <v>128</v>
      </c>
      <c r="CJ143" s="158" t="s">
        <v>128</v>
      </c>
      <c r="CK143" s="158" t="s">
        <v>128</v>
      </c>
      <c r="CL143" s="158" t="s">
        <v>128</v>
      </c>
      <c r="CM143" s="158" t="s">
        <v>128</v>
      </c>
      <c r="CN143" s="158" t="s">
        <v>128</v>
      </c>
      <c r="CO143" s="158" t="s">
        <v>128</v>
      </c>
      <c r="CP143" s="158" t="s">
        <v>128</v>
      </c>
      <c r="CQ143" s="158" t="s">
        <v>128</v>
      </c>
      <c r="CR143" s="158" t="s">
        <v>128</v>
      </c>
      <c r="CS143" s="158" t="s">
        <v>128</v>
      </c>
      <c r="CT143" s="158" t="s">
        <v>128</v>
      </c>
      <c r="CU143" s="158" t="s">
        <v>128</v>
      </c>
      <c r="CV143" s="158" t="s">
        <v>128</v>
      </c>
      <c r="CW143" s="158" t="s">
        <v>128</v>
      </c>
      <c r="CX143" s="158" t="s">
        <v>128</v>
      </c>
      <c r="CY143" s="158" t="s">
        <v>128</v>
      </c>
      <c r="CZ143" s="158" t="s">
        <v>128</v>
      </c>
      <c r="DA143" s="158" t="s">
        <v>128</v>
      </c>
      <c r="DB143" s="158" t="s">
        <v>128</v>
      </c>
      <c r="DC143" s="158" t="s">
        <v>128</v>
      </c>
      <c r="DD143" s="158" t="s">
        <v>128</v>
      </c>
      <c r="DE143" s="158" t="s">
        <v>128</v>
      </c>
      <c r="DF143" s="158" t="s">
        <v>128</v>
      </c>
      <c r="DG143" s="158" t="s">
        <v>128</v>
      </c>
      <c r="DH143" s="158" t="s">
        <v>128</v>
      </c>
      <c r="DI143" s="158" t="s">
        <v>128</v>
      </c>
      <c r="DJ143" s="158" t="s">
        <v>128</v>
      </c>
      <c r="DK143" s="158" t="s">
        <v>128</v>
      </c>
      <c r="DL143" s="158" t="s">
        <v>128</v>
      </c>
      <c r="DM143" s="158" t="s">
        <v>128</v>
      </c>
      <c r="DN143" s="158" t="s">
        <v>128</v>
      </c>
      <c r="DO143" s="158" t="s">
        <v>128</v>
      </c>
      <c r="DP143" s="158" t="s">
        <v>128</v>
      </c>
      <c r="DQ143" s="158" t="s">
        <v>128</v>
      </c>
      <c r="DR143" s="158" t="s">
        <v>128</v>
      </c>
      <c r="DS143" s="158" t="s">
        <v>128</v>
      </c>
      <c r="DT143" s="158" t="s">
        <v>128</v>
      </c>
      <c r="DU143" s="158" t="s">
        <v>128</v>
      </c>
      <c r="DV143" s="158" t="s">
        <v>128</v>
      </c>
      <c r="DW143" s="158" t="s">
        <v>128</v>
      </c>
      <c r="DX143" s="158" t="s">
        <v>128</v>
      </c>
      <c r="DY143" s="158" t="s">
        <v>128</v>
      </c>
      <c r="DZ143" s="158" t="s">
        <v>128</v>
      </c>
      <c r="EA143" s="158" t="s">
        <v>128</v>
      </c>
      <c r="EB143" s="158" t="s">
        <v>128</v>
      </c>
      <c r="EC143" s="158" t="s">
        <v>128</v>
      </c>
      <c r="ED143" s="158" t="s">
        <v>128</v>
      </c>
      <c r="EE143" s="158" t="s">
        <v>128</v>
      </c>
      <c r="EF143" s="158" t="s">
        <v>128</v>
      </c>
      <c r="EG143" s="158" t="s">
        <v>128</v>
      </c>
      <c r="EH143" s="158" t="s">
        <v>128</v>
      </c>
      <c r="EI143" s="158" t="s">
        <v>128</v>
      </c>
      <c r="EJ143" s="158" t="s">
        <v>128</v>
      </c>
      <c r="EK143" s="158" t="s">
        <v>128</v>
      </c>
      <c r="EL143" s="158" t="s">
        <v>128</v>
      </c>
      <c r="EM143" s="158" t="s">
        <v>128</v>
      </c>
      <c r="EN143" s="158" t="s">
        <v>128</v>
      </c>
      <c r="EO143" s="158" t="s">
        <v>128</v>
      </c>
      <c r="EP143" s="158" t="s">
        <v>128</v>
      </c>
      <c r="EQ143" s="158" t="s">
        <v>128</v>
      </c>
      <c r="ER143" s="158" t="s">
        <v>128</v>
      </c>
      <c r="ES143" s="158" t="s">
        <v>128</v>
      </c>
      <c r="ET143" s="158" t="s">
        <v>128</v>
      </c>
      <c r="EU143" s="158" t="s">
        <v>128</v>
      </c>
      <c r="EV143" s="158" t="s">
        <v>128</v>
      </c>
      <c r="EW143" s="158" t="s">
        <v>128</v>
      </c>
      <c r="EX143" s="158" t="s">
        <v>128</v>
      </c>
      <c r="EY143" s="158" t="s">
        <v>128</v>
      </c>
      <c r="EZ143" s="158" t="s">
        <v>128</v>
      </c>
      <c r="FA143" s="158" t="s">
        <v>128</v>
      </c>
      <c r="FB143" s="158" t="s">
        <v>128</v>
      </c>
      <c r="FC143" s="158" t="s">
        <v>128</v>
      </c>
      <c r="FD143" s="158" t="s">
        <v>128</v>
      </c>
      <c r="FE143" s="158" t="s">
        <v>128</v>
      </c>
      <c r="FF143" s="158" t="s">
        <v>128</v>
      </c>
      <c r="FG143" s="158" t="s">
        <v>128</v>
      </c>
      <c r="FH143" s="158" t="s">
        <v>128</v>
      </c>
      <c r="FI143" s="158" t="s">
        <v>128</v>
      </c>
      <c r="FJ143" s="158" t="s">
        <v>128</v>
      </c>
      <c r="FK143" s="158" t="s">
        <v>128</v>
      </c>
      <c r="FL143" s="158" t="s">
        <v>128</v>
      </c>
      <c r="FM143" s="158" t="s">
        <v>128</v>
      </c>
      <c r="FN143" s="158" t="s">
        <v>128</v>
      </c>
      <c r="FO143" s="158" t="s">
        <v>128</v>
      </c>
      <c r="FP143" s="158" t="s">
        <v>128</v>
      </c>
      <c r="FQ143" s="158" t="s">
        <v>128</v>
      </c>
      <c r="FR143" s="158" t="s">
        <v>128</v>
      </c>
      <c r="FS143" s="158" t="s">
        <v>128</v>
      </c>
      <c r="FT143" s="158" t="s">
        <v>128</v>
      </c>
      <c r="FU143" s="158" t="s">
        <v>128</v>
      </c>
      <c r="FV143" s="158" t="s">
        <v>128</v>
      </c>
      <c r="FW143" s="158" t="s">
        <v>128</v>
      </c>
      <c r="FX143" s="158" t="s">
        <v>128</v>
      </c>
      <c r="FY143" s="158" t="s">
        <v>128</v>
      </c>
      <c r="FZ143" s="158" t="s">
        <v>128</v>
      </c>
      <c r="GA143" s="158" t="s">
        <v>128</v>
      </c>
      <c r="GB143" s="158" t="s">
        <v>128</v>
      </c>
      <c r="GC143" s="158" t="s">
        <v>128</v>
      </c>
      <c r="GD143" s="158" t="s">
        <v>128</v>
      </c>
      <c r="GE143" s="158" t="s">
        <v>128</v>
      </c>
      <c r="GF143" s="158" t="s">
        <v>128</v>
      </c>
      <c r="GG143" s="158" t="s">
        <v>128</v>
      </c>
      <c r="GH143" s="158" t="s">
        <v>128</v>
      </c>
      <c r="GI143" s="158" t="s">
        <v>128</v>
      </c>
      <c r="GJ143" s="158" t="s">
        <v>128</v>
      </c>
      <c r="GK143" s="158" t="s">
        <v>128</v>
      </c>
      <c r="GL143" s="158" t="s">
        <v>128</v>
      </c>
      <c r="GM143" s="158" t="s">
        <v>128</v>
      </c>
      <c r="GN143" s="158" t="s">
        <v>128</v>
      </c>
      <c r="GO143" s="158" t="s">
        <v>128</v>
      </c>
      <c r="GP143" s="158" t="s">
        <v>128</v>
      </c>
      <c r="GQ143" s="158" t="s">
        <v>128</v>
      </c>
      <c r="GR143" s="158" t="s">
        <v>128</v>
      </c>
      <c r="GS143" s="158" t="s">
        <v>128</v>
      </c>
      <c r="GT143" s="158" t="s">
        <v>128</v>
      </c>
      <c r="GU143" s="158" t="s">
        <v>128</v>
      </c>
      <c r="GV143" s="158" t="s">
        <v>128</v>
      </c>
      <c r="GW143" s="158" t="s">
        <v>128</v>
      </c>
      <c r="GX143" s="158" t="s">
        <v>128</v>
      </c>
      <c r="GY143" s="158" t="s">
        <v>128</v>
      </c>
      <c r="GZ143" s="158" t="s">
        <v>128</v>
      </c>
      <c r="HA143" s="158" t="s">
        <v>128</v>
      </c>
      <c r="HB143" s="158" t="s">
        <v>128</v>
      </c>
      <c r="HC143" s="158" t="s">
        <v>128</v>
      </c>
      <c r="HD143" s="158" t="s">
        <v>128</v>
      </c>
      <c r="HE143" s="158" t="s">
        <v>128</v>
      </c>
      <c r="HF143" s="158" t="s">
        <v>128</v>
      </c>
      <c r="HG143" s="158" t="s">
        <v>128</v>
      </c>
      <c r="HH143" s="158" t="s">
        <v>128</v>
      </c>
      <c r="HI143" s="158" t="s">
        <v>128</v>
      </c>
      <c r="HJ143" s="158" t="s">
        <v>128</v>
      </c>
      <c r="HK143" s="158" t="s">
        <v>128</v>
      </c>
      <c r="HL143" s="158" t="s">
        <v>128</v>
      </c>
      <c r="HM143" s="158" t="s">
        <v>128</v>
      </c>
      <c r="HN143" s="158" t="s">
        <v>128</v>
      </c>
      <c r="HO143" s="158" t="s">
        <v>128</v>
      </c>
      <c r="HP143" s="158" t="s">
        <v>128</v>
      </c>
      <c r="HQ143" s="158" t="s">
        <v>128</v>
      </c>
      <c r="HR143" s="158" t="s">
        <v>128</v>
      </c>
      <c r="HS143" s="158" t="s">
        <v>128</v>
      </c>
      <c r="HT143" s="158" t="s">
        <v>128</v>
      </c>
      <c r="HU143" s="158" t="s">
        <v>128</v>
      </c>
      <c r="HV143" s="158" t="s">
        <v>128</v>
      </c>
      <c r="HW143" s="158" t="s">
        <v>128</v>
      </c>
      <c r="HX143" s="158" t="s">
        <v>128</v>
      </c>
      <c r="HY143" s="158" t="s">
        <v>128</v>
      </c>
      <c r="HZ143" s="158" t="s">
        <v>128</v>
      </c>
      <c r="IA143" s="158" t="s">
        <v>128</v>
      </c>
      <c r="IB143" s="158" t="s">
        <v>128</v>
      </c>
      <c r="IC143" s="158" t="s">
        <v>128</v>
      </c>
      <c r="ID143" s="158" t="s">
        <v>128</v>
      </c>
      <c r="IE143" s="158" t="s">
        <v>128</v>
      </c>
      <c r="IF143" s="164">
        <v>166</v>
      </c>
      <c r="IG143" s="158" t="s">
        <v>704</v>
      </c>
      <c r="IH143" s="165">
        <v>6.9</v>
      </c>
      <c r="II143" s="158" t="s">
        <v>704</v>
      </c>
      <c r="IJ143" s="158" t="s">
        <v>128</v>
      </c>
      <c r="IK143" s="158" t="s">
        <v>128</v>
      </c>
      <c r="IL143" s="158" t="s">
        <v>128</v>
      </c>
      <c r="IM143" s="158" t="s">
        <v>128</v>
      </c>
      <c r="IN143" s="158" t="s">
        <v>128</v>
      </c>
      <c r="IO143" s="158" t="s">
        <v>128</v>
      </c>
      <c r="IP143" s="158" t="s">
        <v>128</v>
      </c>
      <c r="IQ143" s="158" t="s">
        <v>128</v>
      </c>
      <c r="IR143" s="158" t="s">
        <v>128</v>
      </c>
      <c r="IS143" s="158" t="s">
        <v>128</v>
      </c>
      <c r="IT143" s="158" t="s">
        <v>128</v>
      </c>
      <c r="IU143" s="158" t="s">
        <v>128</v>
      </c>
      <c r="IV143" s="158" t="s">
        <v>128</v>
      </c>
      <c r="IW143" s="158" t="s">
        <v>128</v>
      </c>
      <c r="IX143" s="158" t="s">
        <v>128</v>
      </c>
      <c r="IY143" s="158" t="s">
        <v>128</v>
      </c>
      <c r="IZ143" s="158" t="s">
        <v>128</v>
      </c>
      <c r="JA143" s="158" t="s">
        <v>128</v>
      </c>
      <c r="JB143" s="158" t="s">
        <v>128</v>
      </c>
      <c r="JC143" s="158" t="s">
        <v>128</v>
      </c>
      <c r="JD143" s="158" t="s">
        <v>128</v>
      </c>
      <c r="JE143" s="158" t="s">
        <v>128</v>
      </c>
      <c r="JF143" s="158" t="s">
        <v>128</v>
      </c>
      <c r="JG143" s="158" t="s">
        <v>128</v>
      </c>
      <c r="JH143" s="158" t="s">
        <v>128</v>
      </c>
      <c r="JI143" s="158" t="s">
        <v>128</v>
      </c>
      <c r="JJ143" s="158" t="s">
        <v>128</v>
      </c>
      <c r="JK143" s="158" t="s">
        <v>128</v>
      </c>
      <c r="JL143" s="158" t="s">
        <v>128</v>
      </c>
      <c r="JM143" s="158" t="s">
        <v>128</v>
      </c>
      <c r="JN143" s="158" t="s">
        <v>128</v>
      </c>
      <c r="JO143" s="158" t="s">
        <v>128</v>
      </c>
      <c r="JP143" s="158" t="s">
        <v>128</v>
      </c>
      <c r="JQ143" s="158" t="s">
        <v>128</v>
      </c>
      <c r="JR143" s="158" t="s">
        <v>128</v>
      </c>
      <c r="JS143" s="158" t="s">
        <v>128</v>
      </c>
      <c r="JT143" s="158" t="s">
        <v>128</v>
      </c>
      <c r="JU143" s="158" t="s">
        <v>128</v>
      </c>
      <c r="JV143" s="158" t="s">
        <v>128</v>
      </c>
      <c r="JW143" s="158" t="s">
        <v>128</v>
      </c>
      <c r="JX143" s="158" t="s">
        <v>128</v>
      </c>
      <c r="JY143" s="158" t="s">
        <v>128</v>
      </c>
      <c r="JZ143" s="158" t="s">
        <v>128</v>
      </c>
      <c r="KA143" s="158" t="s">
        <v>128</v>
      </c>
      <c r="KB143" s="158" t="s">
        <v>128</v>
      </c>
      <c r="KC143" s="158" t="s">
        <v>128</v>
      </c>
      <c r="KD143" s="158" t="s">
        <v>128</v>
      </c>
      <c r="KE143" s="158" t="s">
        <v>128</v>
      </c>
      <c r="KF143" s="158" t="s">
        <v>128</v>
      </c>
      <c r="KG143" s="158" t="s">
        <v>128</v>
      </c>
      <c r="KH143" s="158" t="s">
        <v>128</v>
      </c>
      <c r="KI143" s="158" t="s">
        <v>128</v>
      </c>
      <c r="KJ143" s="158" t="s">
        <v>128</v>
      </c>
      <c r="KK143" s="158" t="s">
        <v>128</v>
      </c>
      <c r="KL143" s="158" t="s">
        <v>128</v>
      </c>
      <c r="KM143" s="158" t="s">
        <v>128</v>
      </c>
      <c r="KN143" s="158" t="s">
        <v>128</v>
      </c>
      <c r="KO143" s="158" t="s">
        <v>128</v>
      </c>
      <c r="KP143" s="158" t="s">
        <v>128</v>
      </c>
      <c r="KQ143" s="158" t="s">
        <v>128</v>
      </c>
      <c r="KR143" s="158" t="s">
        <v>128</v>
      </c>
      <c r="KS143" s="158" t="s">
        <v>128</v>
      </c>
      <c r="KT143" s="158" t="s">
        <v>128</v>
      </c>
      <c r="KU143" s="158" t="s">
        <v>128</v>
      </c>
      <c r="KV143" s="158" t="s">
        <v>128</v>
      </c>
      <c r="KW143" s="158" t="s">
        <v>128</v>
      </c>
      <c r="KX143" s="158" t="s">
        <v>128</v>
      </c>
      <c r="KY143" s="158" t="s">
        <v>128</v>
      </c>
      <c r="KZ143" s="158" t="s">
        <v>128</v>
      </c>
      <c r="LA143" s="158" t="s">
        <v>128</v>
      </c>
      <c r="LB143" s="158" t="s">
        <v>128</v>
      </c>
      <c r="LC143" s="158" t="s">
        <v>128</v>
      </c>
      <c r="LD143" s="158" t="s">
        <v>128</v>
      </c>
      <c r="LE143" s="158" t="s">
        <v>128</v>
      </c>
      <c r="LF143" s="158" t="s">
        <v>128</v>
      </c>
      <c r="LG143" s="158" t="s">
        <v>128</v>
      </c>
      <c r="LH143" s="158" t="s">
        <v>128</v>
      </c>
      <c r="LI143" s="158" t="s">
        <v>128</v>
      </c>
      <c r="LJ143" s="158" t="s">
        <v>128</v>
      </c>
      <c r="LK143" s="158" t="s">
        <v>128</v>
      </c>
      <c r="LL143" s="158" t="s">
        <v>128</v>
      </c>
      <c r="LM143" s="158" t="s">
        <v>128</v>
      </c>
      <c r="LN143" s="158" t="s">
        <v>128</v>
      </c>
      <c r="LO143" s="158" t="s">
        <v>128</v>
      </c>
      <c r="LP143" s="158" t="s">
        <v>128</v>
      </c>
      <c r="LQ143" s="158" t="s">
        <v>128</v>
      </c>
      <c r="LR143" s="158" t="s">
        <v>128</v>
      </c>
      <c r="LS143" s="158" t="s">
        <v>128</v>
      </c>
      <c r="LT143" s="158" t="s">
        <v>128</v>
      </c>
      <c r="LU143" s="158" t="s">
        <v>128</v>
      </c>
      <c r="LV143" s="158" t="s">
        <v>128</v>
      </c>
      <c r="LW143" s="158" t="s">
        <v>128</v>
      </c>
      <c r="LX143" s="158" t="s">
        <v>128</v>
      </c>
      <c r="LY143" s="158" t="s">
        <v>128</v>
      </c>
      <c r="LZ143" s="158" t="s">
        <v>128</v>
      </c>
      <c r="MA143" s="158" t="s">
        <v>128</v>
      </c>
      <c r="MB143" s="158" t="s">
        <v>128</v>
      </c>
      <c r="MC143" s="158" t="s">
        <v>128</v>
      </c>
      <c r="MD143" s="158" t="s">
        <v>128</v>
      </c>
      <c r="ME143" s="158" t="s">
        <v>128</v>
      </c>
      <c r="MF143" s="158" t="s">
        <v>128</v>
      </c>
      <c r="MG143" s="158" t="s">
        <v>128</v>
      </c>
      <c r="MH143" s="158" t="s">
        <v>128</v>
      </c>
      <c r="MI143" s="158" t="s">
        <v>128</v>
      </c>
      <c r="MJ143" s="158" t="s">
        <v>128</v>
      </c>
      <c r="MK143" s="158" t="s">
        <v>128</v>
      </c>
      <c r="ML143" s="158" t="s">
        <v>128</v>
      </c>
      <c r="MM143" s="158" t="s">
        <v>128</v>
      </c>
      <c r="MN143" s="158" t="s">
        <v>128</v>
      </c>
      <c r="MO143" s="158" t="s">
        <v>128</v>
      </c>
      <c r="MP143" s="158" t="s">
        <v>128</v>
      </c>
      <c r="MQ143" s="158" t="s">
        <v>128</v>
      </c>
      <c r="MR143" s="158" t="s">
        <v>128</v>
      </c>
      <c r="MS143" s="158" t="s">
        <v>128</v>
      </c>
      <c r="MT143" s="158" t="s">
        <v>128</v>
      </c>
      <c r="MU143" s="158" t="s">
        <v>128</v>
      </c>
      <c r="MV143" s="158" t="s">
        <v>128</v>
      </c>
      <c r="MW143" s="158" t="s">
        <v>128</v>
      </c>
      <c r="MX143" s="158" t="s">
        <v>128</v>
      </c>
      <c r="MY143" s="158" t="s">
        <v>128</v>
      </c>
      <c r="MZ143" s="158" t="s">
        <v>128</v>
      </c>
      <c r="NA143" s="158" t="s">
        <v>128</v>
      </c>
      <c r="NB143" s="158" t="s">
        <v>128</v>
      </c>
      <c r="NC143" s="158" t="s">
        <v>128</v>
      </c>
      <c r="ND143" s="158" t="s">
        <v>128</v>
      </c>
      <c r="NE143" s="158" t="s">
        <v>128</v>
      </c>
      <c r="NF143" s="158" t="s">
        <v>128</v>
      </c>
      <c r="NG143" s="158" t="s">
        <v>128</v>
      </c>
      <c r="NH143" s="158" t="s">
        <v>128</v>
      </c>
      <c r="NI143" s="158" t="s">
        <v>128</v>
      </c>
      <c r="NJ143" s="158" t="s">
        <v>128</v>
      </c>
      <c r="NK143" s="158" t="s">
        <v>128</v>
      </c>
      <c r="NL143" s="158" t="s">
        <v>128</v>
      </c>
      <c r="NM143" s="158" t="s">
        <v>128</v>
      </c>
      <c r="NN143" s="158" t="s">
        <v>128</v>
      </c>
      <c r="NO143" s="158" t="s">
        <v>128</v>
      </c>
      <c r="NP143" s="158" t="s">
        <v>128</v>
      </c>
      <c r="NQ143" s="158" t="s">
        <v>128</v>
      </c>
      <c r="NR143" s="158" t="s">
        <v>128</v>
      </c>
      <c r="NS143" s="158" t="s">
        <v>128</v>
      </c>
      <c r="NT143" s="158" t="s">
        <v>128</v>
      </c>
      <c r="NU143" s="158" t="s">
        <v>128</v>
      </c>
      <c r="NV143" s="158" t="s">
        <v>128</v>
      </c>
      <c r="NW143" s="158" t="s">
        <v>128</v>
      </c>
      <c r="NX143" s="158" t="s">
        <v>128</v>
      </c>
      <c r="NY143" s="158" t="s">
        <v>128</v>
      </c>
      <c r="NZ143" s="158" t="s">
        <v>128</v>
      </c>
      <c r="OA143" s="158" t="s">
        <v>128</v>
      </c>
      <c r="OB143" s="158" t="s">
        <v>128</v>
      </c>
      <c r="OC143" s="158" t="s">
        <v>128</v>
      </c>
      <c r="OD143" s="158" t="s">
        <v>128</v>
      </c>
      <c r="OE143" s="170" t="s">
        <v>128</v>
      </c>
      <c r="OF143" s="181"/>
      <c r="OG143" s="113" t="str">
        <f t="shared" si="893"/>
        <v/>
      </c>
      <c r="OH143" s="66" t="str">
        <f t="shared" si="894"/>
        <v/>
      </c>
      <c r="OI143" s="66" t="str">
        <f t="shared" si="895"/>
        <v/>
      </c>
      <c r="OJ143" s="66" t="str">
        <f t="shared" si="896"/>
        <v/>
      </c>
      <c r="OK143" s="66" t="str">
        <f t="shared" si="897"/>
        <v/>
      </c>
      <c r="OL143" s="66" t="str">
        <f t="shared" si="898"/>
        <v/>
      </c>
      <c r="OM143" s="66" t="str">
        <f t="shared" si="899"/>
        <v/>
      </c>
      <c r="ON143" s="66" t="str">
        <f t="shared" si="900"/>
        <v/>
      </c>
      <c r="OO143" s="66" t="str">
        <f t="shared" si="901"/>
        <v/>
      </c>
      <c r="OP143" s="66" t="str">
        <f t="shared" si="902"/>
        <v/>
      </c>
      <c r="OQ143" s="66" t="str">
        <f t="shared" si="903"/>
        <v/>
      </c>
      <c r="OR143" s="66" t="str">
        <f t="shared" si="904"/>
        <v/>
      </c>
      <c r="OS143" s="66" t="str">
        <f t="shared" si="905"/>
        <v/>
      </c>
      <c r="OT143" s="66" t="str">
        <f t="shared" si="906"/>
        <v/>
      </c>
      <c r="OU143" s="66" t="str">
        <f t="shared" si="907"/>
        <v/>
      </c>
      <c r="OV143" s="66" t="str">
        <f t="shared" si="908"/>
        <v/>
      </c>
      <c r="OW143" s="66" t="str">
        <f t="shared" si="909"/>
        <v/>
      </c>
      <c r="OX143" s="66" t="str">
        <f t="shared" si="910"/>
        <v/>
      </c>
      <c r="OY143" s="118">
        <f t="shared" si="911"/>
        <v>3.3908589101444515</v>
      </c>
      <c r="OZ143" s="66" t="str">
        <f t="shared" si="912"/>
        <v>kg/GJ delivered</v>
      </c>
      <c r="PA143" s="126">
        <f t="shared" si="913"/>
        <v>0.62027906892886309</v>
      </c>
      <c r="PB143" s="66" t="str">
        <f t="shared" si="914"/>
        <v>kg/GJ delivered</v>
      </c>
      <c r="PC143" s="126">
        <f t="shared" si="915"/>
        <v>0.26465240274298157</v>
      </c>
      <c r="PD143" s="66" t="str">
        <f t="shared" si="916"/>
        <v>kg/GJ delivered</v>
      </c>
      <c r="PE143" s="66" t="str">
        <f t="shared" si="917"/>
        <v/>
      </c>
      <c r="PF143" s="66" t="str">
        <f t="shared" si="918"/>
        <v/>
      </c>
      <c r="PG143" s="66" t="str">
        <f t="shared" si="919"/>
        <v/>
      </c>
      <c r="PH143" s="66" t="str">
        <f t="shared" si="920"/>
        <v/>
      </c>
      <c r="PI143" s="66" t="str">
        <f t="shared" si="921"/>
        <v/>
      </c>
      <c r="PJ143" s="66" t="str">
        <f t="shared" si="922"/>
        <v/>
      </c>
      <c r="PK143" s="66" t="str">
        <f t="shared" si="923"/>
        <v/>
      </c>
      <c r="PL143" s="66" t="str">
        <f t="shared" si="924"/>
        <v/>
      </c>
      <c r="PM143" s="66" t="str">
        <f t="shared" si="925"/>
        <v/>
      </c>
      <c r="PN143" s="66" t="str">
        <f t="shared" si="926"/>
        <v/>
      </c>
      <c r="PO143" s="66" t="str">
        <f t="shared" si="927"/>
        <v/>
      </c>
      <c r="PP143" s="66" t="str">
        <f t="shared" si="928"/>
        <v/>
      </c>
      <c r="PQ143" s="66" t="str">
        <f t="shared" si="929"/>
        <v/>
      </c>
      <c r="PR143" s="66" t="str">
        <f t="shared" si="930"/>
        <v/>
      </c>
      <c r="PS143" s="66" t="str">
        <f t="shared" si="931"/>
        <v/>
      </c>
      <c r="PT143" s="66" t="str">
        <f t="shared" si="932"/>
        <v/>
      </c>
      <c r="PU143" s="66" t="str">
        <f t="shared" si="933"/>
        <v/>
      </c>
      <c r="PV143" s="66" t="str">
        <f t="shared" si="934"/>
        <v/>
      </c>
      <c r="PW143" s="66" t="str">
        <f t="shared" si="935"/>
        <v/>
      </c>
      <c r="PX143" s="66" t="str">
        <f t="shared" si="936"/>
        <v/>
      </c>
      <c r="PY143" s="66" t="str">
        <f t="shared" si="937"/>
        <v/>
      </c>
      <c r="PZ143" s="66" t="str">
        <f t="shared" si="938"/>
        <v/>
      </c>
      <c r="QA143" s="66" t="str">
        <f t="shared" si="939"/>
        <v/>
      </c>
      <c r="QB143" s="66" t="str">
        <f t="shared" si="940"/>
        <v/>
      </c>
      <c r="QC143" s="66" t="str">
        <f t="shared" si="941"/>
        <v/>
      </c>
      <c r="QD143" s="66" t="str">
        <f t="shared" si="942"/>
        <v/>
      </c>
      <c r="QE143" s="66" t="str">
        <f t="shared" si="943"/>
        <v/>
      </c>
      <c r="QF143" s="66" t="str">
        <f t="shared" si="944"/>
        <v/>
      </c>
      <c r="QG143" s="66" t="str">
        <f t="shared" si="945"/>
        <v/>
      </c>
      <c r="QH143" s="66" t="str">
        <f t="shared" si="946"/>
        <v/>
      </c>
      <c r="QI143" s="66" t="str">
        <f t="shared" si="947"/>
        <v/>
      </c>
      <c r="QJ143" s="66" t="str">
        <f t="shared" si="948"/>
        <v/>
      </c>
      <c r="QK143" s="66" t="str">
        <f t="shared" si="949"/>
        <v/>
      </c>
      <c r="QL143" s="66" t="str">
        <f t="shared" si="950"/>
        <v/>
      </c>
      <c r="QM143" s="66" t="str">
        <f t="shared" si="951"/>
        <v/>
      </c>
      <c r="QN143" s="66" t="str">
        <f t="shared" si="952"/>
        <v/>
      </c>
      <c r="QO143" s="66" t="str">
        <f t="shared" si="953"/>
        <v/>
      </c>
      <c r="QP143" s="66" t="str">
        <f t="shared" si="954"/>
        <v/>
      </c>
      <c r="QQ143" s="66" t="str">
        <f t="shared" si="955"/>
        <v/>
      </c>
      <c r="QR143" s="66" t="str">
        <f t="shared" si="956"/>
        <v/>
      </c>
      <c r="QS143" s="66" t="str">
        <f t="shared" si="957"/>
        <v/>
      </c>
      <c r="QT143" s="66" t="str">
        <f t="shared" si="958"/>
        <v/>
      </c>
      <c r="QU143" s="66" t="str">
        <f t="shared" si="959"/>
        <v/>
      </c>
      <c r="QV143" s="66" t="str">
        <f t="shared" si="960"/>
        <v/>
      </c>
      <c r="QW143" s="66" t="str">
        <f t="shared" si="961"/>
        <v/>
      </c>
      <c r="QX143" s="66" t="str">
        <f t="shared" si="962"/>
        <v/>
      </c>
      <c r="QY143" s="66" t="str">
        <f t="shared" si="963"/>
        <v/>
      </c>
      <c r="QZ143" s="66" t="str">
        <f t="shared" si="964"/>
        <v/>
      </c>
      <c r="RA143" s="66" t="str">
        <f t="shared" si="965"/>
        <v/>
      </c>
      <c r="RB143" s="66" t="str">
        <f t="shared" si="966"/>
        <v/>
      </c>
      <c r="RC143" s="66" t="str">
        <f t="shared" si="967"/>
        <v/>
      </c>
      <c r="RD143" s="66" t="str">
        <f t="shared" si="968"/>
        <v/>
      </c>
      <c r="RE143" s="66" t="str">
        <f t="shared" si="969"/>
        <v/>
      </c>
      <c r="RF143" s="66" t="str">
        <f t="shared" si="970"/>
        <v/>
      </c>
      <c r="RG143" s="66" t="str">
        <f t="shared" si="971"/>
        <v/>
      </c>
      <c r="RH143" s="66" t="str">
        <f t="shared" si="972"/>
        <v/>
      </c>
      <c r="RI143" s="66" t="str">
        <f t="shared" si="973"/>
        <v/>
      </c>
      <c r="RJ143" s="66" t="str">
        <f t="shared" si="974"/>
        <v/>
      </c>
      <c r="RK143" s="66" t="str">
        <f t="shared" si="975"/>
        <v/>
      </c>
      <c r="RL143" s="66" t="str">
        <f t="shared" si="976"/>
        <v/>
      </c>
      <c r="RM143" s="66" t="str">
        <f t="shared" si="977"/>
        <v/>
      </c>
      <c r="RN143" s="66" t="str">
        <f t="shared" si="978"/>
        <v/>
      </c>
      <c r="RO143" s="66" t="str">
        <f t="shared" si="979"/>
        <v/>
      </c>
      <c r="RP143" s="66" t="str">
        <f t="shared" si="980"/>
        <v/>
      </c>
      <c r="RQ143" s="66" t="str">
        <f t="shared" si="981"/>
        <v/>
      </c>
      <c r="RR143" s="66" t="str">
        <f t="shared" si="982"/>
        <v/>
      </c>
      <c r="RS143" s="66" t="str">
        <f t="shared" si="983"/>
        <v/>
      </c>
      <c r="RT143" s="66" t="str">
        <f t="shared" si="984"/>
        <v/>
      </c>
      <c r="RU143" s="66" t="str">
        <f t="shared" si="985"/>
        <v/>
      </c>
      <c r="RV143" s="66" t="str">
        <f t="shared" si="986"/>
        <v/>
      </c>
      <c r="RW143" s="66" t="str">
        <f t="shared" si="987"/>
        <v/>
      </c>
      <c r="RX143" s="66" t="str">
        <f t="shared" si="988"/>
        <v/>
      </c>
      <c r="RY143" s="66" t="str">
        <f t="shared" si="989"/>
        <v/>
      </c>
      <c r="RZ143" s="66" t="str">
        <f t="shared" si="990"/>
        <v/>
      </c>
      <c r="SA143" s="66" t="str">
        <f t="shared" si="991"/>
        <v/>
      </c>
      <c r="SB143" s="66" t="str">
        <f t="shared" si="992"/>
        <v/>
      </c>
      <c r="SC143" s="66" t="str">
        <f t="shared" si="993"/>
        <v/>
      </c>
      <c r="SD143" s="66" t="str">
        <f t="shared" si="994"/>
        <v/>
      </c>
      <c r="SE143" s="66" t="str">
        <f t="shared" si="995"/>
        <v/>
      </c>
      <c r="SF143" s="66" t="str">
        <f t="shared" si="996"/>
        <v/>
      </c>
      <c r="SG143" s="66" t="str">
        <f t="shared" si="997"/>
        <v/>
      </c>
      <c r="SH143" s="66" t="str">
        <f t="shared" si="998"/>
        <v/>
      </c>
      <c r="SI143" s="66" t="str">
        <f t="shared" si="999"/>
        <v/>
      </c>
      <c r="SJ143" s="66" t="str">
        <f t="shared" si="1000"/>
        <v/>
      </c>
      <c r="SK143" s="66" t="str">
        <f t="shared" si="1001"/>
        <v/>
      </c>
      <c r="SL143" s="66" t="str">
        <f t="shared" si="1002"/>
        <v/>
      </c>
      <c r="SM143" s="66" t="str">
        <f t="shared" si="1003"/>
        <v/>
      </c>
      <c r="SN143" s="66" t="str">
        <f t="shared" si="1004"/>
        <v/>
      </c>
      <c r="SO143" s="66" t="str">
        <f t="shared" si="1005"/>
        <v/>
      </c>
      <c r="SP143" s="66" t="str">
        <f t="shared" si="1006"/>
        <v/>
      </c>
      <c r="SQ143" s="66" t="str">
        <f t="shared" si="1007"/>
        <v/>
      </c>
      <c r="SR143" s="66" t="str">
        <f t="shared" si="1008"/>
        <v/>
      </c>
      <c r="SS143" s="66" t="str">
        <f t="shared" si="1009"/>
        <v/>
      </c>
      <c r="ST143" s="66" t="str">
        <f t="shared" si="1010"/>
        <v/>
      </c>
      <c r="SU143" s="66" t="str">
        <f t="shared" si="1011"/>
        <v/>
      </c>
      <c r="SV143" s="66" t="str">
        <f t="shared" si="1012"/>
        <v/>
      </c>
      <c r="SW143" s="66" t="str">
        <f t="shared" si="1013"/>
        <v/>
      </c>
      <c r="SX143" s="66" t="str">
        <f t="shared" si="1014"/>
        <v/>
      </c>
      <c r="SY143" s="66" t="str">
        <f t="shared" si="1015"/>
        <v/>
      </c>
      <c r="SZ143" s="66" t="str">
        <f t="shared" si="1016"/>
        <v/>
      </c>
      <c r="TA143" s="66" t="str">
        <f t="shared" si="1017"/>
        <v/>
      </c>
      <c r="TB143" s="66" t="str">
        <f t="shared" si="1018"/>
        <v/>
      </c>
      <c r="TC143" s="66" t="str">
        <f t="shared" si="1019"/>
        <v/>
      </c>
      <c r="TD143" s="66" t="str">
        <f t="shared" si="1020"/>
        <v/>
      </c>
      <c r="TE143" s="66" t="str">
        <f t="shared" si="1021"/>
        <v/>
      </c>
      <c r="TF143" s="66" t="str">
        <f t="shared" si="1022"/>
        <v/>
      </c>
      <c r="TG143" s="66" t="str">
        <f t="shared" si="1023"/>
        <v/>
      </c>
      <c r="TH143" s="66" t="str">
        <f t="shared" si="1024"/>
        <v/>
      </c>
      <c r="TI143" s="66" t="str">
        <f t="shared" si="1025"/>
        <v/>
      </c>
      <c r="TJ143" s="66" t="str">
        <f t="shared" si="1026"/>
        <v/>
      </c>
      <c r="TK143" s="66" t="str">
        <f t="shared" si="1027"/>
        <v/>
      </c>
      <c r="TL143" s="66" t="str">
        <f t="shared" si="1028"/>
        <v/>
      </c>
      <c r="TM143" s="66" t="str">
        <f t="shared" si="1029"/>
        <v/>
      </c>
      <c r="TN143" s="66" t="str">
        <f t="shared" si="1030"/>
        <v/>
      </c>
      <c r="TO143" s="66" t="str">
        <f t="shared" si="1031"/>
        <v/>
      </c>
      <c r="TP143" s="66" t="str">
        <f t="shared" si="1032"/>
        <v/>
      </c>
      <c r="TQ143" s="66" t="str">
        <f t="shared" si="1033"/>
        <v/>
      </c>
      <c r="TR143" s="66" t="str">
        <f t="shared" si="1034"/>
        <v/>
      </c>
      <c r="TS143" s="66" t="str">
        <f t="shared" si="1035"/>
        <v/>
      </c>
      <c r="TT143" s="66" t="str">
        <f t="shared" si="1036"/>
        <v/>
      </c>
      <c r="TU143" s="66" t="str">
        <f t="shared" si="1037"/>
        <v/>
      </c>
      <c r="TV143" s="66" t="str">
        <f t="shared" si="1038"/>
        <v/>
      </c>
      <c r="TW143" s="66" t="str">
        <f t="shared" si="1039"/>
        <v/>
      </c>
      <c r="TX143" s="66" t="str">
        <f t="shared" si="1040"/>
        <v/>
      </c>
      <c r="TY143" s="66" t="str">
        <f t="shared" si="1041"/>
        <v/>
      </c>
      <c r="TZ143" s="66" t="str">
        <f t="shared" si="1042"/>
        <v/>
      </c>
      <c r="UA143" s="66" t="str">
        <f t="shared" si="1043"/>
        <v/>
      </c>
      <c r="UB143" s="66" t="str">
        <f t="shared" si="1044"/>
        <v/>
      </c>
      <c r="UC143" s="66" t="str">
        <f t="shared" si="1045"/>
        <v/>
      </c>
      <c r="UD143" s="66" t="str">
        <f t="shared" si="1046"/>
        <v/>
      </c>
      <c r="UE143" s="66" t="str">
        <f t="shared" si="1047"/>
        <v/>
      </c>
      <c r="UF143" s="66" t="str">
        <f t="shared" si="1048"/>
        <v/>
      </c>
      <c r="UG143" s="66" t="str">
        <f t="shared" si="1049"/>
        <v/>
      </c>
      <c r="UH143" s="66" t="str">
        <f t="shared" si="1050"/>
        <v/>
      </c>
      <c r="UI143" s="66" t="str">
        <f t="shared" si="1051"/>
        <v/>
      </c>
      <c r="UJ143" s="66" t="str">
        <f t="shared" si="1052"/>
        <v/>
      </c>
      <c r="UK143" s="66" t="str">
        <f t="shared" si="1053"/>
        <v/>
      </c>
      <c r="UL143" s="66" t="str">
        <f t="shared" si="1054"/>
        <v/>
      </c>
      <c r="UM143" s="66" t="str">
        <f t="shared" si="1055"/>
        <v/>
      </c>
      <c r="UN143" s="66" t="str">
        <f t="shared" si="1056"/>
        <v/>
      </c>
      <c r="UO143" s="66" t="str">
        <f t="shared" si="1057"/>
        <v/>
      </c>
      <c r="UP143" s="66" t="str">
        <f t="shared" si="1058"/>
        <v/>
      </c>
      <c r="UQ143" s="66" t="str">
        <f t="shared" si="1059"/>
        <v/>
      </c>
      <c r="UR143" s="66" t="str">
        <f t="shared" si="1060"/>
        <v/>
      </c>
      <c r="US143" s="66" t="str">
        <f t="shared" si="1061"/>
        <v/>
      </c>
      <c r="UT143" s="66" t="str">
        <f t="shared" si="1062"/>
        <v/>
      </c>
      <c r="UU143" s="66" t="str">
        <f t="shared" si="1063"/>
        <v/>
      </c>
      <c r="UV143" s="66" t="str">
        <f t="shared" si="1064"/>
        <v/>
      </c>
      <c r="UW143" s="66" t="str">
        <f t="shared" si="1065"/>
        <v/>
      </c>
      <c r="UX143" s="66" t="str">
        <f t="shared" si="1066"/>
        <v/>
      </c>
      <c r="UY143" s="66" t="str">
        <f t="shared" si="1067"/>
        <v/>
      </c>
      <c r="UZ143" s="66" t="str">
        <f t="shared" si="1068"/>
        <v/>
      </c>
      <c r="VA143" s="66" t="str">
        <f t="shared" si="1069"/>
        <v/>
      </c>
      <c r="VB143" s="66" t="str">
        <f t="shared" si="1070"/>
        <v/>
      </c>
      <c r="VC143" s="66" t="str">
        <f t="shared" si="1071"/>
        <v/>
      </c>
      <c r="VD143" s="66" t="str">
        <f t="shared" si="1072"/>
        <v/>
      </c>
      <c r="VE143" s="66" t="str">
        <f t="shared" si="1073"/>
        <v/>
      </c>
      <c r="VF143" s="66" t="str">
        <f t="shared" si="1074"/>
        <v/>
      </c>
      <c r="VG143" s="66" t="str">
        <f t="shared" si="1075"/>
        <v/>
      </c>
      <c r="VH143" s="66" t="str">
        <f t="shared" si="1076"/>
        <v/>
      </c>
      <c r="VI143" s="66" t="str">
        <f t="shared" si="1077"/>
        <v/>
      </c>
      <c r="VJ143" s="66" t="str">
        <f t="shared" si="1078"/>
        <v/>
      </c>
      <c r="VK143" s="66" t="str">
        <f t="shared" si="1079"/>
        <v/>
      </c>
      <c r="VL143" s="66" t="str">
        <f t="shared" si="1080"/>
        <v/>
      </c>
      <c r="VM143" s="66" t="str">
        <f t="shared" si="1081"/>
        <v/>
      </c>
      <c r="VN143" s="66" t="str">
        <f t="shared" si="1082"/>
        <v/>
      </c>
      <c r="VO143" s="66" t="str">
        <f t="shared" si="1083"/>
        <v/>
      </c>
      <c r="VP143" s="66" t="str">
        <f t="shared" si="1084"/>
        <v/>
      </c>
      <c r="VQ143" s="66" t="str">
        <f t="shared" si="1085"/>
        <v/>
      </c>
      <c r="VR143" s="66" t="str">
        <f t="shared" si="1086"/>
        <v/>
      </c>
      <c r="VS143" s="66" t="str">
        <f t="shared" si="1087"/>
        <v/>
      </c>
      <c r="VT143" s="66" t="str">
        <f t="shared" si="1088"/>
        <v/>
      </c>
      <c r="VU143" s="66" t="str">
        <f t="shared" si="1089"/>
        <v/>
      </c>
      <c r="VV143" s="66" t="str">
        <f t="shared" si="1090"/>
        <v/>
      </c>
      <c r="VW143" s="66" t="str">
        <f t="shared" si="1091"/>
        <v/>
      </c>
      <c r="VX143" s="66" t="str">
        <f t="shared" si="1092"/>
        <v/>
      </c>
      <c r="VY143" s="66" t="str">
        <f t="shared" si="1093"/>
        <v/>
      </c>
      <c r="VZ143" s="66" t="str">
        <f t="shared" si="1094"/>
        <v/>
      </c>
      <c r="WA143" s="66" t="str">
        <f t="shared" si="1095"/>
        <v/>
      </c>
      <c r="WB143" s="66" t="str">
        <f t="shared" si="1096"/>
        <v/>
      </c>
      <c r="WC143" s="66" t="str">
        <f t="shared" si="1097"/>
        <v/>
      </c>
      <c r="WD143" s="66" t="str">
        <f t="shared" si="1098"/>
        <v/>
      </c>
      <c r="WE143" s="66" t="str">
        <f t="shared" si="1099"/>
        <v/>
      </c>
      <c r="WF143" s="66" t="str">
        <f t="shared" si="1100"/>
        <v/>
      </c>
      <c r="WG143" s="66" t="str">
        <f t="shared" si="1101"/>
        <v/>
      </c>
      <c r="WH143" s="66" t="str">
        <f t="shared" si="1102"/>
        <v/>
      </c>
      <c r="WI143" s="66" t="str">
        <f t="shared" si="1103"/>
        <v/>
      </c>
      <c r="WJ143" s="66" t="str">
        <f t="shared" si="1104"/>
        <v/>
      </c>
      <c r="WK143" s="66" t="str">
        <f t="shared" si="1105"/>
        <v/>
      </c>
      <c r="WL143" s="66" t="str">
        <f t="shared" si="1106"/>
        <v/>
      </c>
      <c r="WM143" s="66" t="str">
        <f t="shared" si="1107"/>
        <v/>
      </c>
      <c r="WN143" s="66" t="str">
        <f t="shared" si="1108"/>
        <v/>
      </c>
      <c r="WO143" s="66" t="str">
        <f t="shared" si="1109"/>
        <v/>
      </c>
      <c r="WP143" s="66" t="str">
        <f t="shared" si="1110"/>
        <v/>
      </c>
      <c r="WQ143" s="66" t="str">
        <f t="shared" si="1111"/>
        <v/>
      </c>
      <c r="WR143" s="66" t="str">
        <f t="shared" si="1112"/>
        <v/>
      </c>
      <c r="WS143" s="66" t="str">
        <f t="shared" si="1113"/>
        <v/>
      </c>
      <c r="WT143" s="66" t="str">
        <f t="shared" si="1114"/>
        <v/>
      </c>
      <c r="WU143" s="126">
        <f t="shared" si="1115"/>
        <v>6.8644216961460849E-2</v>
      </c>
      <c r="WV143" s="66" t="str">
        <f t="shared" si="1116"/>
        <v>kg/GJ delivered</v>
      </c>
      <c r="WW143" s="160">
        <f t="shared" si="1117"/>
        <v>2.8532837170727704E-3</v>
      </c>
      <c r="WX143" s="66" t="str">
        <f t="shared" si="1118"/>
        <v>kg/GJ delivered</v>
      </c>
      <c r="WY143" s="66" t="str">
        <f t="shared" si="1119"/>
        <v/>
      </c>
      <c r="WZ143" s="66" t="str">
        <f t="shared" si="1120"/>
        <v/>
      </c>
      <c r="XA143" s="66" t="str">
        <f t="shared" si="1121"/>
        <v/>
      </c>
      <c r="XB143" s="66" t="str">
        <f t="shared" si="1122"/>
        <v/>
      </c>
      <c r="XC143" s="66" t="str">
        <f t="shared" si="1123"/>
        <v/>
      </c>
      <c r="XD143" s="66" t="str">
        <f t="shared" si="1124"/>
        <v/>
      </c>
      <c r="XE143" s="66" t="str">
        <f t="shared" si="1125"/>
        <v/>
      </c>
      <c r="XF143" s="66" t="str">
        <f t="shared" si="1126"/>
        <v/>
      </c>
      <c r="XG143" s="66" t="str">
        <f t="shared" si="1127"/>
        <v/>
      </c>
      <c r="XH143" s="66" t="str">
        <f t="shared" si="1128"/>
        <v/>
      </c>
      <c r="XI143" s="66" t="str">
        <f t="shared" si="1129"/>
        <v/>
      </c>
      <c r="XJ143" s="66" t="str">
        <f t="shared" si="1130"/>
        <v/>
      </c>
      <c r="XK143" s="66" t="str">
        <f t="shared" si="1131"/>
        <v/>
      </c>
      <c r="XL143" s="66" t="str">
        <f t="shared" si="1132"/>
        <v/>
      </c>
      <c r="XM143" s="66" t="str">
        <f t="shared" si="1133"/>
        <v/>
      </c>
      <c r="XN143" s="66" t="str">
        <f t="shared" si="1134"/>
        <v/>
      </c>
      <c r="XO143" s="66" t="str">
        <f t="shared" si="1135"/>
        <v/>
      </c>
      <c r="XP143" s="66" t="str">
        <f t="shared" si="1136"/>
        <v/>
      </c>
      <c r="XQ143" s="66" t="str">
        <f t="shared" si="1137"/>
        <v/>
      </c>
      <c r="XR143" s="66" t="str">
        <f t="shared" si="1138"/>
        <v/>
      </c>
      <c r="XS143" s="66" t="str">
        <f t="shared" si="1139"/>
        <v/>
      </c>
      <c r="XT143" s="66" t="str">
        <f t="shared" si="1140"/>
        <v/>
      </c>
      <c r="XU143" s="66" t="str">
        <f t="shared" si="1141"/>
        <v/>
      </c>
      <c r="XV143" s="66" t="str">
        <f t="shared" si="1142"/>
        <v/>
      </c>
      <c r="XW143" s="66" t="str">
        <f t="shared" si="1143"/>
        <v/>
      </c>
      <c r="XX143" s="66" t="str">
        <f t="shared" si="1144"/>
        <v/>
      </c>
      <c r="XY143" s="66" t="str">
        <f t="shared" si="1145"/>
        <v/>
      </c>
      <c r="XZ143" s="66" t="str">
        <f t="shared" si="1146"/>
        <v/>
      </c>
      <c r="YA143" s="66" t="str">
        <f t="shared" si="1147"/>
        <v/>
      </c>
      <c r="YB143" s="66" t="str">
        <f t="shared" si="1148"/>
        <v/>
      </c>
      <c r="YC143" s="66" t="str">
        <f t="shared" si="1149"/>
        <v/>
      </c>
      <c r="YD143" s="66" t="str">
        <f t="shared" si="1150"/>
        <v/>
      </c>
      <c r="YE143" s="66" t="str">
        <f t="shared" si="1151"/>
        <v/>
      </c>
      <c r="YF143" s="66" t="str">
        <f t="shared" si="1152"/>
        <v/>
      </c>
      <c r="YG143" s="66" t="str">
        <f t="shared" si="1153"/>
        <v/>
      </c>
      <c r="YH143" s="66" t="str">
        <f t="shared" si="1154"/>
        <v/>
      </c>
      <c r="YI143" s="66" t="str">
        <f t="shared" si="1155"/>
        <v/>
      </c>
      <c r="YJ143" s="66" t="str">
        <f t="shared" si="1156"/>
        <v/>
      </c>
      <c r="YK143" s="66" t="str">
        <f t="shared" si="1157"/>
        <v/>
      </c>
      <c r="YL143" s="66" t="str">
        <f t="shared" si="1158"/>
        <v/>
      </c>
      <c r="YM143" s="66" t="str">
        <f t="shared" si="1159"/>
        <v/>
      </c>
      <c r="YN143" s="66" t="str">
        <f t="shared" si="1160"/>
        <v/>
      </c>
      <c r="YO143" s="66" t="str">
        <f t="shared" si="1161"/>
        <v/>
      </c>
      <c r="YP143" s="66" t="str">
        <f t="shared" si="1162"/>
        <v/>
      </c>
      <c r="YQ143" s="66" t="str">
        <f t="shared" si="1163"/>
        <v/>
      </c>
      <c r="YR143" s="66" t="str">
        <f t="shared" si="1164"/>
        <v/>
      </c>
      <c r="YS143" s="66" t="str">
        <f t="shared" si="1165"/>
        <v/>
      </c>
      <c r="YT143" s="66" t="str">
        <f t="shared" si="1166"/>
        <v/>
      </c>
      <c r="YU143" s="66" t="str">
        <f t="shared" si="1167"/>
        <v/>
      </c>
      <c r="YV143" s="66" t="str">
        <f t="shared" si="1168"/>
        <v/>
      </c>
      <c r="YW143" s="66" t="str">
        <f t="shared" si="1169"/>
        <v/>
      </c>
      <c r="YX143" s="66" t="str">
        <f t="shared" si="1170"/>
        <v/>
      </c>
      <c r="YY143" s="66" t="str">
        <f t="shared" si="1171"/>
        <v/>
      </c>
      <c r="YZ143" s="66" t="str">
        <f t="shared" si="1172"/>
        <v/>
      </c>
      <c r="ZA143" s="66" t="str">
        <f t="shared" si="1173"/>
        <v/>
      </c>
      <c r="ZB143" s="66" t="str">
        <f t="shared" si="1174"/>
        <v/>
      </c>
      <c r="ZC143" s="66" t="str">
        <f t="shared" si="1175"/>
        <v/>
      </c>
      <c r="ZD143" s="66" t="str">
        <f t="shared" si="1176"/>
        <v/>
      </c>
      <c r="ZE143" s="66" t="str">
        <f t="shared" si="1177"/>
        <v/>
      </c>
      <c r="ZF143" s="66" t="str">
        <f t="shared" si="1178"/>
        <v/>
      </c>
      <c r="ZG143" s="66" t="str">
        <f t="shared" si="1179"/>
        <v/>
      </c>
      <c r="ZH143" s="66" t="str">
        <f t="shared" si="1180"/>
        <v/>
      </c>
      <c r="ZI143" s="66" t="str">
        <f t="shared" si="1181"/>
        <v/>
      </c>
      <c r="ZJ143" s="66" t="str">
        <f t="shared" si="1182"/>
        <v/>
      </c>
      <c r="ZK143" s="66" t="str">
        <f t="shared" si="1183"/>
        <v/>
      </c>
      <c r="ZL143" s="66" t="str">
        <f t="shared" si="1184"/>
        <v/>
      </c>
      <c r="ZM143" s="66" t="str">
        <f t="shared" si="1185"/>
        <v/>
      </c>
      <c r="ZN143" s="66" t="str">
        <f t="shared" si="1186"/>
        <v/>
      </c>
      <c r="ZO143" s="66" t="str">
        <f t="shared" si="1187"/>
        <v/>
      </c>
      <c r="ZP143" s="66" t="str">
        <f t="shared" si="1188"/>
        <v/>
      </c>
      <c r="ZQ143" s="66" t="str">
        <f t="shared" si="1189"/>
        <v/>
      </c>
      <c r="ZR143" s="66" t="str">
        <f t="shared" si="1190"/>
        <v/>
      </c>
      <c r="ZS143" s="66" t="str">
        <f t="shared" si="1191"/>
        <v/>
      </c>
      <c r="ZT143" s="66" t="str">
        <f t="shared" si="1192"/>
        <v/>
      </c>
      <c r="ZU143" s="66" t="str">
        <f t="shared" si="1193"/>
        <v/>
      </c>
      <c r="ZV143" s="66" t="str">
        <f t="shared" si="1194"/>
        <v/>
      </c>
      <c r="ZW143" s="66" t="str">
        <f t="shared" si="1195"/>
        <v/>
      </c>
      <c r="ZX143" s="66" t="str">
        <f t="shared" si="1196"/>
        <v/>
      </c>
      <c r="ZY143" s="66" t="str">
        <f t="shared" si="1197"/>
        <v/>
      </c>
      <c r="ZZ143" s="66" t="str">
        <f t="shared" si="1198"/>
        <v/>
      </c>
      <c r="AAA143" s="66" t="str">
        <f t="shared" si="1199"/>
        <v/>
      </c>
      <c r="AAB143" s="66" t="str">
        <f t="shared" si="1200"/>
        <v/>
      </c>
      <c r="AAC143" s="66" t="str">
        <f t="shared" si="1201"/>
        <v/>
      </c>
      <c r="AAD143" s="66" t="str">
        <f t="shared" si="1202"/>
        <v/>
      </c>
      <c r="AAE143" s="66" t="str">
        <f t="shared" si="1203"/>
        <v/>
      </c>
      <c r="AAF143" s="66" t="str">
        <f t="shared" si="1204"/>
        <v/>
      </c>
      <c r="AAG143" s="66" t="str">
        <f t="shared" si="1205"/>
        <v/>
      </c>
      <c r="AAH143" s="66" t="str">
        <f t="shared" si="1206"/>
        <v/>
      </c>
      <c r="AAI143" s="66" t="str">
        <f t="shared" si="1207"/>
        <v/>
      </c>
      <c r="AAJ143" s="66" t="str">
        <f t="shared" si="1208"/>
        <v/>
      </c>
      <c r="AAK143" s="66" t="str">
        <f t="shared" si="1209"/>
        <v/>
      </c>
      <c r="AAL143" s="66" t="str">
        <f t="shared" si="1210"/>
        <v/>
      </c>
      <c r="AAM143" s="66" t="str">
        <f t="shared" si="1211"/>
        <v/>
      </c>
      <c r="AAN143" s="66" t="str">
        <f t="shared" si="1212"/>
        <v/>
      </c>
      <c r="AAO143" s="66" t="str">
        <f t="shared" si="1213"/>
        <v/>
      </c>
      <c r="AAP143" s="66" t="str">
        <f t="shared" si="1214"/>
        <v/>
      </c>
      <c r="AAQ143" s="66" t="str">
        <f t="shared" si="1215"/>
        <v/>
      </c>
      <c r="AAR143" s="66" t="str">
        <f t="shared" si="1216"/>
        <v/>
      </c>
      <c r="AAS143" s="66" t="str">
        <f t="shared" si="1217"/>
        <v/>
      </c>
      <c r="AAT143" s="66" t="str">
        <f t="shared" si="1218"/>
        <v/>
      </c>
      <c r="AAU143" s="66" t="str">
        <f t="shared" si="1219"/>
        <v/>
      </c>
      <c r="AAV143" s="66" t="str">
        <f t="shared" si="1220"/>
        <v/>
      </c>
      <c r="AAW143" s="66" t="str">
        <f t="shared" si="1221"/>
        <v/>
      </c>
      <c r="AAX143" s="66" t="str">
        <f t="shared" si="1222"/>
        <v/>
      </c>
      <c r="AAY143" s="66" t="str">
        <f t="shared" si="1223"/>
        <v/>
      </c>
      <c r="AAZ143" s="66" t="str">
        <f t="shared" si="1224"/>
        <v/>
      </c>
      <c r="ABA143" s="66" t="str">
        <f t="shared" si="1225"/>
        <v/>
      </c>
      <c r="ABB143" s="66" t="str">
        <f t="shared" si="1226"/>
        <v/>
      </c>
      <c r="ABC143" s="66" t="str">
        <f t="shared" si="1227"/>
        <v/>
      </c>
      <c r="ABD143" s="66" t="str">
        <f t="shared" si="1228"/>
        <v/>
      </c>
      <c r="ABE143" s="66" t="str">
        <f t="shared" si="1229"/>
        <v/>
      </c>
      <c r="ABF143" s="66" t="str">
        <f t="shared" si="1230"/>
        <v/>
      </c>
      <c r="ABG143" s="66" t="str">
        <f t="shared" si="1231"/>
        <v/>
      </c>
      <c r="ABH143" s="66" t="str">
        <f t="shared" si="1232"/>
        <v/>
      </c>
      <c r="ABI143" s="66" t="str">
        <f t="shared" si="1233"/>
        <v/>
      </c>
      <c r="ABJ143" s="66" t="str">
        <f t="shared" si="1234"/>
        <v/>
      </c>
      <c r="ABK143" s="66" t="str">
        <f t="shared" si="1235"/>
        <v/>
      </c>
      <c r="ABL143" s="66" t="str">
        <f t="shared" si="1236"/>
        <v/>
      </c>
      <c r="ABM143" s="66" t="str">
        <f t="shared" si="1237"/>
        <v/>
      </c>
      <c r="ABN143" s="66" t="str">
        <f t="shared" si="1238"/>
        <v/>
      </c>
      <c r="ABO143" s="66" t="str">
        <f t="shared" si="1239"/>
        <v/>
      </c>
      <c r="ABP143" s="66" t="str">
        <f t="shared" si="1240"/>
        <v/>
      </c>
      <c r="ABQ143" s="66" t="str">
        <f t="shared" si="1241"/>
        <v/>
      </c>
      <c r="ABR143" s="66" t="str">
        <f t="shared" si="1242"/>
        <v/>
      </c>
      <c r="ABS143" s="66" t="str">
        <f t="shared" si="1243"/>
        <v/>
      </c>
      <c r="ABT143" s="66" t="str">
        <f t="shared" si="1244"/>
        <v/>
      </c>
      <c r="ABU143" s="66" t="str">
        <f t="shared" si="1245"/>
        <v/>
      </c>
      <c r="ABV143" s="66" t="str">
        <f t="shared" si="1246"/>
        <v/>
      </c>
      <c r="ABW143" s="66" t="str">
        <f t="shared" si="1247"/>
        <v/>
      </c>
      <c r="ABX143" s="66" t="str">
        <f t="shared" si="1248"/>
        <v/>
      </c>
      <c r="ABY143" s="66" t="str">
        <f t="shared" si="1249"/>
        <v/>
      </c>
      <c r="ABZ143" s="66" t="str">
        <f t="shared" si="1250"/>
        <v/>
      </c>
      <c r="ACA143" s="66" t="str">
        <f t="shared" si="1251"/>
        <v/>
      </c>
      <c r="ACB143" s="66" t="str">
        <f t="shared" si="1252"/>
        <v/>
      </c>
      <c r="ACC143" s="66" t="str">
        <f t="shared" si="1253"/>
        <v/>
      </c>
      <c r="ACD143" s="66" t="str">
        <f t="shared" si="1254"/>
        <v/>
      </c>
      <c r="ACE143" s="66" t="str">
        <f t="shared" si="1255"/>
        <v/>
      </c>
      <c r="ACF143" s="66" t="str">
        <f t="shared" si="1256"/>
        <v/>
      </c>
      <c r="ACG143" s="66" t="str">
        <f t="shared" si="1257"/>
        <v/>
      </c>
      <c r="ACH143" s="66" t="str">
        <f t="shared" si="1258"/>
        <v/>
      </c>
      <c r="ACI143" s="66" t="str">
        <f t="shared" si="1259"/>
        <v/>
      </c>
      <c r="ACJ143" s="66" t="str">
        <f t="shared" si="1260"/>
        <v/>
      </c>
      <c r="ACK143" s="66" t="str">
        <f t="shared" si="1261"/>
        <v/>
      </c>
      <c r="ACL143" s="66" t="str">
        <f t="shared" si="1262"/>
        <v/>
      </c>
      <c r="ACM143" s="66" t="str">
        <f t="shared" ref="ACM143:ACN143" si="1279">IF(AND(ACS$3="Unit", ACL143=""), "", IF(AND(ACS$3="Unit", ACL143="-"),"", IF(ACS$3="Unit", "kg/GJ delivered", IF(AND(NY143&lt;&gt;"", NY143&lt;&gt;"-", NX143="-"),"", IF($H143="","", IF(NX143="nd", "",IF(NX143="&lt;n.a.&gt;", "", IF(NY143="#/MJ", "", IF(NY143="kg/GJ delivered",NX143,IF(NY143="g/MJ delivered",NX143,IF(NY143="kg/MJ delivered",NX143*1000,IF(NY143="mg/MJ delivered",NX143/1000,IF(NY143="g/kg",((NX143)*(1/$I143)*(1/$H143)),IF(NY143="mg/kg",((NX143/1000)*(1/$I143)*(1/$H143)),IF(NY143="mg/MJ delivered",NX143/1000,IF(NY143="-","","Error"))))))))))))))))</f>
        <v/>
      </c>
      <c r="ACN143" s="66" t="str">
        <f t="shared" si="1279"/>
        <v/>
      </c>
      <c r="ACO143" s="66" t="str">
        <f t="shared" si="1264"/>
        <v/>
      </c>
      <c r="ACP143" s="66" t="str">
        <f t="shared" si="1265"/>
        <v/>
      </c>
      <c r="ACQ143" s="66" t="str">
        <f t="shared" si="1266"/>
        <v/>
      </c>
      <c r="ACR143" s="66" t="str">
        <f t="shared" si="1267"/>
        <v/>
      </c>
      <c r="ACS143" s="66" t="str">
        <f t="shared" si="1268"/>
        <v/>
      </c>
      <c r="ACT143" s="66" t="str">
        <f t="shared" si="1269"/>
        <v/>
      </c>
    </row>
    <row r="144" spans="2:774" ht="15.75" customHeight="1" x14ac:dyDescent="0.25">
      <c r="B144" s="66">
        <v>175</v>
      </c>
      <c r="C144" s="66" t="s">
        <v>703</v>
      </c>
      <c r="D144" s="66" t="s">
        <v>685</v>
      </c>
      <c r="E144" s="156" t="s">
        <v>690</v>
      </c>
      <c r="F144" s="66" t="s">
        <v>1579</v>
      </c>
      <c r="G144" s="66" t="s">
        <v>492</v>
      </c>
      <c r="H144" s="126">
        <v>0.17244999999999999</v>
      </c>
      <c r="I144" s="130">
        <f>'Heating Values'!$D$24</f>
        <v>14.023</v>
      </c>
      <c r="J144" s="66" t="str">
        <f t="shared" si="890"/>
        <v>Crop Residue, Improved, CN</v>
      </c>
      <c r="K144" s="66" t="s">
        <v>1588</v>
      </c>
      <c r="L144" s="161"/>
      <c r="M144" s="161"/>
      <c r="N144" s="161"/>
      <c r="O144" s="66" t="s">
        <v>692</v>
      </c>
      <c r="P144" s="66" t="str">
        <f t="shared" si="1272"/>
        <v>CN</v>
      </c>
      <c r="Q144" s="66" t="s">
        <v>87</v>
      </c>
      <c r="R144" s="158" t="s">
        <v>128</v>
      </c>
      <c r="S144" s="158" t="s">
        <v>128</v>
      </c>
      <c r="T144" s="158" t="s">
        <v>128</v>
      </c>
      <c r="U144" s="158" t="s">
        <v>128</v>
      </c>
      <c r="V144" s="158" t="s">
        <v>128</v>
      </c>
      <c r="W144" s="158" t="s">
        <v>128</v>
      </c>
      <c r="X144" s="158" t="s">
        <v>128</v>
      </c>
      <c r="Y144" s="158" t="s">
        <v>128</v>
      </c>
      <c r="Z144" s="158" t="s">
        <v>128</v>
      </c>
      <c r="AA144" s="158" t="s">
        <v>128</v>
      </c>
      <c r="AB144" s="158" t="s">
        <v>128</v>
      </c>
      <c r="AC144" s="158" t="s">
        <v>128</v>
      </c>
      <c r="AD144" s="158" t="s">
        <v>128</v>
      </c>
      <c r="AE144" s="158" t="s">
        <v>128</v>
      </c>
      <c r="AF144" s="158" t="s">
        <v>128</v>
      </c>
      <c r="AG144" s="158" t="s">
        <v>128</v>
      </c>
      <c r="AH144" s="158" t="s">
        <v>128</v>
      </c>
      <c r="AI144" s="158" t="s">
        <v>128</v>
      </c>
      <c r="AJ144" s="162">
        <v>10</v>
      </c>
      <c r="AK144" s="158" t="s">
        <v>523</v>
      </c>
      <c r="AL144" s="165">
        <v>2.5</v>
      </c>
      <c r="AM144" s="158" t="s">
        <v>523</v>
      </c>
      <c r="AN144" s="163">
        <v>0.96</v>
      </c>
      <c r="AO144" s="158" t="s">
        <v>523</v>
      </c>
      <c r="AP144" s="158" t="s">
        <v>128</v>
      </c>
      <c r="AQ144" s="158" t="s">
        <v>128</v>
      </c>
      <c r="AR144" s="158" t="s">
        <v>128</v>
      </c>
      <c r="AS144" s="158" t="s">
        <v>128</v>
      </c>
      <c r="AT144" s="158" t="s">
        <v>128</v>
      </c>
      <c r="AU144" s="158" t="s">
        <v>128</v>
      </c>
      <c r="AV144" s="158" t="s">
        <v>128</v>
      </c>
      <c r="AW144" s="158" t="s">
        <v>128</v>
      </c>
      <c r="AX144" s="158" t="s">
        <v>128</v>
      </c>
      <c r="AY144" s="158" t="s">
        <v>128</v>
      </c>
      <c r="AZ144" s="158" t="s">
        <v>128</v>
      </c>
      <c r="BA144" s="158" t="s">
        <v>128</v>
      </c>
      <c r="BB144" s="158" t="s">
        <v>128</v>
      </c>
      <c r="BC144" s="158" t="s">
        <v>128</v>
      </c>
      <c r="BD144" s="158" t="s">
        <v>128</v>
      </c>
      <c r="BE144" s="158" t="s">
        <v>128</v>
      </c>
      <c r="BF144" s="158" t="s">
        <v>128</v>
      </c>
      <c r="BG144" s="158" t="s">
        <v>128</v>
      </c>
      <c r="BH144" s="158" t="s">
        <v>128</v>
      </c>
      <c r="BI144" s="158" t="s">
        <v>128</v>
      </c>
      <c r="BJ144" s="158" t="s">
        <v>128</v>
      </c>
      <c r="BK144" s="158" t="s">
        <v>128</v>
      </c>
      <c r="BL144" s="158" t="s">
        <v>128</v>
      </c>
      <c r="BM144" s="158" t="s">
        <v>128</v>
      </c>
      <c r="BN144" s="158" t="s">
        <v>128</v>
      </c>
      <c r="BO144" s="158" t="s">
        <v>128</v>
      </c>
      <c r="BP144" s="158" t="s">
        <v>128</v>
      </c>
      <c r="BQ144" s="158" t="s">
        <v>128</v>
      </c>
      <c r="BR144" s="158" t="s">
        <v>128</v>
      </c>
      <c r="BS144" s="158" t="s">
        <v>128</v>
      </c>
      <c r="BT144" s="158" t="s">
        <v>128</v>
      </c>
      <c r="BU144" s="158" t="s">
        <v>128</v>
      </c>
      <c r="BV144" s="158" t="s">
        <v>128</v>
      </c>
      <c r="BW144" s="158" t="s">
        <v>128</v>
      </c>
      <c r="BX144" s="158" t="s">
        <v>128</v>
      </c>
      <c r="BY144" s="158" t="s">
        <v>128</v>
      </c>
      <c r="BZ144" s="158" t="s">
        <v>128</v>
      </c>
      <c r="CA144" s="158" t="s">
        <v>128</v>
      </c>
      <c r="CB144" s="158" t="s">
        <v>128</v>
      </c>
      <c r="CC144" s="158" t="s">
        <v>128</v>
      </c>
      <c r="CD144" s="158" t="s">
        <v>128</v>
      </c>
      <c r="CE144" s="158" t="s">
        <v>128</v>
      </c>
      <c r="CF144" s="158" t="s">
        <v>128</v>
      </c>
      <c r="CG144" s="158" t="s">
        <v>128</v>
      </c>
      <c r="CH144" s="158" t="s">
        <v>128</v>
      </c>
      <c r="CI144" s="158" t="s">
        <v>128</v>
      </c>
      <c r="CJ144" s="158" t="s">
        <v>128</v>
      </c>
      <c r="CK144" s="158" t="s">
        <v>128</v>
      </c>
      <c r="CL144" s="158" t="s">
        <v>128</v>
      </c>
      <c r="CM144" s="158" t="s">
        <v>128</v>
      </c>
      <c r="CN144" s="158" t="s">
        <v>128</v>
      </c>
      <c r="CO144" s="158" t="s">
        <v>128</v>
      </c>
      <c r="CP144" s="158" t="s">
        <v>128</v>
      </c>
      <c r="CQ144" s="158" t="s">
        <v>128</v>
      </c>
      <c r="CR144" s="158" t="s">
        <v>128</v>
      </c>
      <c r="CS144" s="158" t="s">
        <v>128</v>
      </c>
      <c r="CT144" s="158" t="s">
        <v>128</v>
      </c>
      <c r="CU144" s="158" t="s">
        <v>128</v>
      </c>
      <c r="CV144" s="158" t="s">
        <v>128</v>
      </c>
      <c r="CW144" s="158" t="s">
        <v>128</v>
      </c>
      <c r="CX144" s="158" t="s">
        <v>128</v>
      </c>
      <c r="CY144" s="158" t="s">
        <v>128</v>
      </c>
      <c r="CZ144" s="158" t="s">
        <v>128</v>
      </c>
      <c r="DA144" s="158" t="s">
        <v>128</v>
      </c>
      <c r="DB144" s="158" t="s">
        <v>128</v>
      </c>
      <c r="DC144" s="158" t="s">
        <v>128</v>
      </c>
      <c r="DD144" s="158" t="s">
        <v>128</v>
      </c>
      <c r="DE144" s="158" t="s">
        <v>128</v>
      </c>
      <c r="DF144" s="158" t="s">
        <v>128</v>
      </c>
      <c r="DG144" s="158" t="s">
        <v>128</v>
      </c>
      <c r="DH144" s="158" t="s">
        <v>128</v>
      </c>
      <c r="DI144" s="158" t="s">
        <v>128</v>
      </c>
      <c r="DJ144" s="158" t="s">
        <v>128</v>
      </c>
      <c r="DK144" s="158" t="s">
        <v>128</v>
      </c>
      <c r="DL144" s="158" t="s">
        <v>128</v>
      </c>
      <c r="DM144" s="158" t="s">
        <v>128</v>
      </c>
      <c r="DN144" s="158" t="s">
        <v>128</v>
      </c>
      <c r="DO144" s="158" t="s">
        <v>128</v>
      </c>
      <c r="DP144" s="158" t="s">
        <v>128</v>
      </c>
      <c r="DQ144" s="158" t="s">
        <v>128</v>
      </c>
      <c r="DR144" s="158" t="s">
        <v>128</v>
      </c>
      <c r="DS144" s="158" t="s">
        <v>128</v>
      </c>
      <c r="DT144" s="158" t="s">
        <v>128</v>
      </c>
      <c r="DU144" s="158" t="s">
        <v>128</v>
      </c>
      <c r="DV144" s="158" t="s">
        <v>128</v>
      </c>
      <c r="DW144" s="158" t="s">
        <v>128</v>
      </c>
      <c r="DX144" s="158" t="s">
        <v>128</v>
      </c>
      <c r="DY144" s="158" t="s">
        <v>128</v>
      </c>
      <c r="DZ144" s="158" t="s">
        <v>128</v>
      </c>
      <c r="EA144" s="158" t="s">
        <v>128</v>
      </c>
      <c r="EB144" s="158" t="s">
        <v>128</v>
      </c>
      <c r="EC144" s="158" t="s">
        <v>128</v>
      </c>
      <c r="ED144" s="158" t="s">
        <v>128</v>
      </c>
      <c r="EE144" s="158" t="s">
        <v>128</v>
      </c>
      <c r="EF144" s="158" t="s">
        <v>128</v>
      </c>
      <c r="EG144" s="158" t="s">
        <v>128</v>
      </c>
      <c r="EH144" s="158" t="s">
        <v>128</v>
      </c>
      <c r="EI144" s="158" t="s">
        <v>128</v>
      </c>
      <c r="EJ144" s="158" t="s">
        <v>128</v>
      </c>
      <c r="EK144" s="158" t="s">
        <v>128</v>
      </c>
      <c r="EL144" s="158" t="s">
        <v>128</v>
      </c>
      <c r="EM144" s="158" t="s">
        <v>128</v>
      </c>
      <c r="EN144" s="158" t="s">
        <v>128</v>
      </c>
      <c r="EO144" s="158" t="s">
        <v>128</v>
      </c>
      <c r="EP144" s="158" t="s">
        <v>128</v>
      </c>
      <c r="EQ144" s="158" t="s">
        <v>128</v>
      </c>
      <c r="ER144" s="158" t="s">
        <v>128</v>
      </c>
      <c r="ES144" s="158" t="s">
        <v>128</v>
      </c>
      <c r="ET144" s="158" t="s">
        <v>128</v>
      </c>
      <c r="EU144" s="158" t="s">
        <v>128</v>
      </c>
      <c r="EV144" s="158" t="s">
        <v>128</v>
      </c>
      <c r="EW144" s="158" t="s">
        <v>128</v>
      </c>
      <c r="EX144" s="158" t="s">
        <v>128</v>
      </c>
      <c r="EY144" s="158" t="s">
        <v>128</v>
      </c>
      <c r="EZ144" s="158" t="s">
        <v>128</v>
      </c>
      <c r="FA144" s="158" t="s">
        <v>128</v>
      </c>
      <c r="FB144" s="158" t="s">
        <v>128</v>
      </c>
      <c r="FC144" s="158" t="s">
        <v>128</v>
      </c>
      <c r="FD144" s="158" t="s">
        <v>128</v>
      </c>
      <c r="FE144" s="158" t="s">
        <v>128</v>
      </c>
      <c r="FF144" s="158" t="s">
        <v>128</v>
      </c>
      <c r="FG144" s="158" t="s">
        <v>128</v>
      </c>
      <c r="FH144" s="158" t="s">
        <v>128</v>
      </c>
      <c r="FI144" s="158" t="s">
        <v>128</v>
      </c>
      <c r="FJ144" s="158" t="s">
        <v>128</v>
      </c>
      <c r="FK144" s="158" t="s">
        <v>128</v>
      </c>
      <c r="FL144" s="158" t="s">
        <v>128</v>
      </c>
      <c r="FM144" s="158" t="s">
        <v>128</v>
      </c>
      <c r="FN144" s="158" t="s">
        <v>128</v>
      </c>
      <c r="FO144" s="158" t="s">
        <v>128</v>
      </c>
      <c r="FP144" s="158" t="s">
        <v>128</v>
      </c>
      <c r="FQ144" s="158" t="s">
        <v>128</v>
      </c>
      <c r="FR144" s="158" t="s">
        <v>128</v>
      </c>
      <c r="FS144" s="158" t="s">
        <v>128</v>
      </c>
      <c r="FT144" s="158" t="s">
        <v>128</v>
      </c>
      <c r="FU144" s="158" t="s">
        <v>128</v>
      </c>
      <c r="FV144" s="158" t="s">
        <v>128</v>
      </c>
      <c r="FW144" s="158" t="s">
        <v>128</v>
      </c>
      <c r="FX144" s="158" t="s">
        <v>128</v>
      </c>
      <c r="FY144" s="158" t="s">
        <v>128</v>
      </c>
      <c r="FZ144" s="158" t="s">
        <v>128</v>
      </c>
      <c r="GA144" s="158" t="s">
        <v>128</v>
      </c>
      <c r="GB144" s="158" t="s">
        <v>128</v>
      </c>
      <c r="GC144" s="158" t="s">
        <v>128</v>
      </c>
      <c r="GD144" s="158" t="s">
        <v>128</v>
      </c>
      <c r="GE144" s="158" t="s">
        <v>128</v>
      </c>
      <c r="GF144" s="158" t="s">
        <v>128</v>
      </c>
      <c r="GG144" s="158" t="s">
        <v>128</v>
      </c>
      <c r="GH144" s="158" t="s">
        <v>128</v>
      </c>
      <c r="GI144" s="158" t="s">
        <v>128</v>
      </c>
      <c r="GJ144" s="158" t="s">
        <v>128</v>
      </c>
      <c r="GK144" s="158" t="s">
        <v>128</v>
      </c>
      <c r="GL144" s="158" t="s">
        <v>128</v>
      </c>
      <c r="GM144" s="158" t="s">
        <v>128</v>
      </c>
      <c r="GN144" s="158" t="s">
        <v>128</v>
      </c>
      <c r="GO144" s="158" t="s">
        <v>128</v>
      </c>
      <c r="GP144" s="158" t="s">
        <v>128</v>
      </c>
      <c r="GQ144" s="158" t="s">
        <v>128</v>
      </c>
      <c r="GR144" s="158" t="s">
        <v>128</v>
      </c>
      <c r="GS144" s="158" t="s">
        <v>128</v>
      </c>
      <c r="GT144" s="158" t="s">
        <v>128</v>
      </c>
      <c r="GU144" s="158" t="s">
        <v>128</v>
      </c>
      <c r="GV144" s="158" t="s">
        <v>128</v>
      </c>
      <c r="GW144" s="158" t="s">
        <v>128</v>
      </c>
      <c r="GX144" s="158" t="s">
        <v>128</v>
      </c>
      <c r="GY144" s="158" t="s">
        <v>128</v>
      </c>
      <c r="GZ144" s="158" t="s">
        <v>128</v>
      </c>
      <c r="HA144" s="158" t="s">
        <v>128</v>
      </c>
      <c r="HB144" s="158" t="s">
        <v>128</v>
      </c>
      <c r="HC144" s="158" t="s">
        <v>128</v>
      </c>
      <c r="HD144" s="158" t="s">
        <v>128</v>
      </c>
      <c r="HE144" s="158" t="s">
        <v>128</v>
      </c>
      <c r="HF144" s="158" t="s">
        <v>128</v>
      </c>
      <c r="HG144" s="158" t="s">
        <v>128</v>
      </c>
      <c r="HH144" s="158" t="s">
        <v>128</v>
      </c>
      <c r="HI144" s="158" t="s">
        <v>128</v>
      </c>
      <c r="HJ144" s="158" t="s">
        <v>128</v>
      </c>
      <c r="HK144" s="158" t="s">
        <v>128</v>
      </c>
      <c r="HL144" s="158" t="s">
        <v>128</v>
      </c>
      <c r="HM144" s="158" t="s">
        <v>128</v>
      </c>
      <c r="HN144" s="158" t="s">
        <v>128</v>
      </c>
      <c r="HO144" s="158" t="s">
        <v>128</v>
      </c>
      <c r="HP144" s="158" t="s">
        <v>128</v>
      </c>
      <c r="HQ144" s="158" t="s">
        <v>128</v>
      </c>
      <c r="HR144" s="158" t="s">
        <v>128</v>
      </c>
      <c r="HS144" s="158" t="s">
        <v>128</v>
      </c>
      <c r="HT144" s="158" t="s">
        <v>128</v>
      </c>
      <c r="HU144" s="158" t="s">
        <v>128</v>
      </c>
      <c r="HV144" s="158" t="s">
        <v>128</v>
      </c>
      <c r="HW144" s="158" t="s">
        <v>128</v>
      </c>
      <c r="HX144" s="158" t="s">
        <v>128</v>
      </c>
      <c r="HY144" s="158" t="s">
        <v>128</v>
      </c>
      <c r="HZ144" s="158" t="s">
        <v>128</v>
      </c>
      <c r="IA144" s="158" t="s">
        <v>128</v>
      </c>
      <c r="IB144" s="158" t="s">
        <v>128</v>
      </c>
      <c r="IC144" s="158" t="s">
        <v>128</v>
      </c>
      <c r="ID144" s="158" t="s">
        <v>128</v>
      </c>
      <c r="IE144" s="158" t="s">
        <v>128</v>
      </c>
      <c r="IF144" s="164">
        <v>188</v>
      </c>
      <c r="IG144" s="158" t="s">
        <v>704</v>
      </c>
      <c r="IH144" s="165">
        <v>7</v>
      </c>
      <c r="II144" s="158" t="s">
        <v>704</v>
      </c>
      <c r="IJ144" s="158" t="s">
        <v>128</v>
      </c>
      <c r="IK144" s="158" t="s">
        <v>128</v>
      </c>
      <c r="IL144" s="158" t="s">
        <v>128</v>
      </c>
      <c r="IM144" s="158" t="s">
        <v>128</v>
      </c>
      <c r="IN144" s="158" t="s">
        <v>128</v>
      </c>
      <c r="IO144" s="158" t="s">
        <v>128</v>
      </c>
      <c r="IP144" s="158" t="s">
        <v>128</v>
      </c>
      <c r="IQ144" s="158" t="s">
        <v>128</v>
      </c>
      <c r="IR144" s="158" t="s">
        <v>128</v>
      </c>
      <c r="IS144" s="158" t="s">
        <v>128</v>
      </c>
      <c r="IT144" s="158" t="s">
        <v>128</v>
      </c>
      <c r="IU144" s="158" t="s">
        <v>128</v>
      </c>
      <c r="IV144" s="158" t="s">
        <v>128</v>
      </c>
      <c r="IW144" s="158" t="s">
        <v>128</v>
      </c>
      <c r="IX144" s="158" t="s">
        <v>128</v>
      </c>
      <c r="IY144" s="158" t="s">
        <v>128</v>
      </c>
      <c r="IZ144" s="158" t="s">
        <v>128</v>
      </c>
      <c r="JA144" s="158" t="s">
        <v>128</v>
      </c>
      <c r="JB144" s="158" t="s">
        <v>128</v>
      </c>
      <c r="JC144" s="158" t="s">
        <v>128</v>
      </c>
      <c r="JD144" s="158" t="s">
        <v>128</v>
      </c>
      <c r="JE144" s="158" t="s">
        <v>128</v>
      </c>
      <c r="JF144" s="158" t="s">
        <v>128</v>
      </c>
      <c r="JG144" s="158" t="s">
        <v>128</v>
      </c>
      <c r="JH144" s="158" t="s">
        <v>128</v>
      </c>
      <c r="JI144" s="158" t="s">
        <v>128</v>
      </c>
      <c r="JJ144" s="158" t="s">
        <v>128</v>
      </c>
      <c r="JK144" s="158" t="s">
        <v>128</v>
      </c>
      <c r="JL144" s="158" t="s">
        <v>128</v>
      </c>
      <c r="JM144" s="158" t="s">
        <v>128</v>
      </c>
      <c r="JN144" s="158" t="s">
        <v>128</v>
      </c>
      <c r="JO144" s="158" t="s">
        <v>128</v>
      </c>
      <c r="JP144" s="158" t="s">
        <v>128</v>
      </c>
      <c r="JQ144" s="158" t="s">
        <v>128</v>
      </c>
      <c r="JR144" s="158" t="s">
        <v>128</v>
      </c>
      <c r="JS144" s="158" t="s">
        <v>128</v>
      </c>
      <c r="JT144" s="158" t="s">
        <v>128</v>
      </c>
      <c r="JU144" s="158" t="s">
        <v>128</v>
      </c>
      <c r="JV144" s="158" t="s">
        <v>128</v>
      </c>
      <c r="JW144" s="158" t="s">
        <v>128</v>
      </c>
      <c r="JX144" s="158" t="s">
        <v>128</v>
      </c>
      <c r="JY144" s="158" t="s">
        <v>128</v>
      </c>
      <c r="JZ144" s="158" t="s">
        <v>128</v>
      </c>
      <c r="KA144" s="158" t="s">
        <v>128</v>
      </c>
      <c r="KB144" s="158" t="s">
        <v>128</v>
      </c>
      <c r="KC144" s="158" t="s">
        <v>128</v>
      </c>
      <c r="KD144" s="158" t="s">
        <v>128</v>
      </c>
      <c r="KE144" s="158" t="s">
        <v>128</v>
      </c>
      <c r="KF144" s="158" t="s">
        <v>128</v>
      </c>
      <c r="KG144" s="158" t="s">
        <v>128</v>
      </c>
      <c r="KH144" s="158" t="s">
        <v>128</v>
      </c>
      <c r="KI144" s="158" t="s">
        <v>128</v>
      </c>
      <c r="KJ144" s="158" t="s">
        <v>128</v>
      </c>
      <c r="KK144" s="158" t="s">
        <v>128</v>
      </c>
      <c r="KL144" s="158" t="s">
        <v>128</v>
      </c>
      <c r="KM144" s="158" t="s">
        <v>128</v>
      </c>
      <c r="KN144" s="158" t="s">
        <v>128</v>
      </c>
      <c r="KO144" s="158" t="s">
        <v>128</v>
      </c>
      <c r="KP144" s="158" t="s">
        <v>128</v>
      </c>
      <c r="KQ144" s="158" t="s">
        <v>128</v>
      </c>
      <c r="KR144" s="158" t="s">
        <v>128</v>
      </c>
      <c r="KS144" s="158" t="s">
        <v>128</v>
      </c>
      <c r="KT144" s="158" t="s">
        <v>128</v>
      </c>
      <c r="KU144" s="158" t="s">
        <v>128</v>
      </c>
      <c r="KV144" s="158" t="s">
        <v>128</v>
      </c>
      <c r="KW144" s="158" t="s">
        <v>128</v>
      </c>
      <c r="KX144" s="158" t="s">
        <v>128</v>
      </c>
      <c r="KY144" s="158" t="s">
        <v>128</v>
      </c>
      <c r="KZ144" s="158" t="s">
        <v>128</v>
      </c>
      <c r="LA144" s="158" t="s">
        <v>128</v>
      </c>
      <c r="LB144" s="158" t="s">
        <v>128</v>
      </c>
      <c r="LC144" s="158" t="s">
        <v>128</v>
      </c>
      <c r="LD144" s="158" t="s">
        <v>128</v>
      </c>
      <c r="LE144" s="158" t="s">
        <v>128</v>
      </c>
      <c r="LF144" s="158" t="s">
        <v>128</v>
      </c>
      <c r="LG144" s="158" t="s">
        <v>128</v>
      </c>
      <c r="LH144" s="158" t="s">
        <v>128</v>
      </c>
      <c r="LI144" s="158" t="s">
        <v>128</v>
      </c>
      <c r="LJ144" s="158" t="s">
        <v>128</v>
      </c>
      <c r="LK144" s="158" t="s">
        <v>128</v>
      </c>
      <c r="LL144" s="158" t="s">
        <v>128</v>
      </c>
      <c r="LM144" s="158" t="s">
        <v>128</v>
      </c>
      <c r="LN144" s="158" t="s">
        <v>128</v>
      </c>
      <c r="LO144" s="158" t="s">
        <v>128</v>
      </c>
      <c r="LP144" s="158" t="s">
        <v>128</v>
      </c>
      <c r="LQ144" s="158" t="s">
        <v>128</v>
      </c>
      <c r="LR144" s="158" t="s">
        <v>128</v>
      </c>
      <c r="LS144" s="158" t="s">
        <v>128</v>
      </c>
      <c r="LT144" s="158" t="s">
        <v>128</v>
      </c>
      <c r="LU144" s="158" t="s">
        <v>128</v>
      </c>
      <c r="LV144" s="158" t="s">
        <v>128</v>
      </c>
      <c r="LW144" s="158" t="s">
        <v>128</v>
      </c>
      <c r="LX144" s="158" t="s">
        <v>128</v>
      </c>
      <c r="LY144" s="158" t="s">
        <v>128</v>
      </c>
      <c r="LZ144" s="158" t="s">
        <v>128</v>
      </c>
      <c r="MA144" s="158" t="s">
        <v>128</v>
      </c>
      <c r="MB144" s="158" t="s">
        <v>128</v>
      </c>
      <c r="MC144" s="158" t="s">
        <v>128</v>
      </c>
      <c r="MD144" s="158" t="s">
        <v>128</v>
      </c>
      <c r="ME144" s="158" t="s">
        <v>128</v>
      </c>
      <c r="MF144" s="158" t="s">
        <v>128</v>
      </c>
      <c r="MG144" s="158" t="s">
        <v>128</v>
      </c>
      <c r="MH144" s="158" t="s">
        <v>128</v>
      </c>
      <c r="MI144" s="158" t="s">
        <v>128</v>
      </c>
      <c r="MJ144" s="158" t="s">
        <v>128</v>
      </c>
      <c r="MK144" s="158" t="s">
        <v>128</v>
      </c>
      <c r="ML144" s="158" t="s">
        <v>128</v>
      </c>
      <c r="MM144" s="158" t="s">
        <v>128</v>
      </c>
      <c r="MN144" s="158" t="s">
        <v>128</v>
      </c>
      <c r="MO144" s="158" t="s">
        <v>128</v>
      </c>
      <c r="MP144" s="158" t="s">
        <v>128</v>
      </c>
      <c r="MQ144" s="158" t="s">
        <v>128</v>
      </c>
      <c r="MR144" s="158" t="s">
        <v>128</v>
      </c>
      <c r="MS144" s="158" t="s">
        <v>128</v>
      </c>
      <c r="MT144" s="158" t="s">
        <v>128</v>
      </c>
      <c r="MU144" s="158" t="s">
        <v>128</v>
      </c>
      <c r="MV144" s="158" t="s">
        <v>128</v>
      </c>
      <c r="MW144" s="158" t="s">
        <v>128</v>
      </c>
      <c r="MX144" s="158" t="s">
        <v>128</v>
      </c>
      <c r="MY144" s="158" t="s">
        <v>128</v>
      </c>
      <c r="MZ144" s="158" t="s">
        <v>128</v>
      </c>
      <c r="NA144" s="158" t="s">
        <v>128</v>
      </c>
      <c r="NB144" s="158" t="s">
        <v>128</v>
      </c>
      <c r="NC144" s="158" t="s">
        <v>128</v>
      </c>
      <c r="ND144" s="158" t="s">
        <v>128</v>
      </c>
      <c r="NE144" s="158" t="s">
        <v>128</v>
      </c>
      <c r="NF144" s="158" t="s">
        <v>128</v>
      </c>
      <c r="NG144" s="158" t="s">
        <v>128</v>
      </c>
      <c r="NH144" s="158" t="s">
        <v>128</v>
      </c>
      <c r="NI144" s="158" t="s">
        <v>128</v>
      </c>
      <c r="NJ144" s="158" t="s">
        <v>128</v>
      </c>
      <c r="NK144" s="158" t="s">
        <v>128</v>
      </c>
      <c r="NL144" s="158" t="s">
        <v>128</v>
      </c>
      <c r="NM144" s="158" t="s">
        <v>128</v>
      </c>
      <c r="NN144" s="158" t="s">
        <v>128</v>
      </c>
      <c r="NO144" s="158" t="s">
        <v>128</v>
      </c>
      <c r="NP144" s="158" t="s">
        <v>128</v>
      </c>
      <c r="NQ144" s="158" t="s">
        <v>128</v>
      </c>
      <c r="NR144" s="158" t="s">
        <v>128</v>
      </c>
      <c r="NS144" s="158" t="s">
        <v>128</v>
      </c>
      <c r="NT144" s="158" t="s">
        <v>128</v>
      </c>
      <c r="NU144" s="158" t="s">
        <v>128</v>
      </c>
      <c r="NV144" s="158" t="s">
        <v>128</v>
      </c>
      <c r="NW144" s="158" t="s">
        <v>128</v>
      </c>
      <c r="NX144" s="158" t="s">
        <v>128</v>
      </c>
      <c r="NY144" s="158" t="s">
        <v>128</v>
      </c>
      <c r="NZ144" s="158" t="s">
        <v>128</v>
      </c>
      <c r="OA144" s="158" t="s">
        <v>128</v>
      </c>
      <c r="OB144" s="158" t="s">
        <v>128</v>
      </c>
      <c r="OC144" s="158" t="s">
        <v>128</v>
      </c>
      <c r="OD144" s="158" t="s">
        <v>128</v>
      </c>
      <c r="OE144" s="170" t="s">
        <v>128</v>
      </c>
      <c r="OF144" s="181"/>
      <c r="OG144" s="113" t="str">
        <f t="shared" si="893"/>
        <v/>
      </c>
      <c r="OH144" s="66" t="str">
        <f t="shared" si="894"/>
        <v/>
      </c>
      <c r="OI144" s="66" t="str">
        <f t="shared" si="895"/>
        <v/>
      </c>
      <c r="OJ144" s="66" t="str">
        <f t="shared" si="896"/>
        <v/>
      </c>
      <c r="OK144" s="66" t="str">
        <f t="shared" si="897"/>
        <v/>
      </c>
      <c r="OL144" s="66" t="str">
        <f t="shared" si="898"/>
        <v/>
      </c>
      <c r="OM144" s="66" t="str">
        <f t="shared" si="899"/>
        <v/>
      </c>
      <c r="ON144" s="66" t="str">
        <f t="shared" si="900"/>
        <v/>
      </c>
      <c r="OO144" s="66" t="str">
        <f t="shared" si="901"/>
        <v/>
      </c>
      <c r="OP144" s="66" t="str">
        <f t="shared" si="902"/>
        <v/>
      </c>
      <c r="OQ144" s="66" t="str">
        <f t="shared" si="903"/>
        <v/>
      </c>
      <c r="OR144" s="66" t="str">
        <f t="shared" si="904"/>
        <v/>
      </c>
      <c r="OS144" s="66" t="str">
        <f t="shared" si="905"/>
        <v/>
      </c>
      <c r="OT144" s="66" t="str">
        <f t="shared" si="906"/>
        <v/>
      </c>
      <c r="OU144" s="66" t="str">
        <f t="shared" si="907"/>
        <v/>
      </c>
      <c r="OV144" s="66" t="str">
        <f t="shared" si="908"/>
        <v/>
      </c>
      <c r="OW144" s="66" t="str">
        <f t="shared" si="909"/>
        <v/>
      </c>
      <c r="OX144" s="66" t="str">
        <f t="shared" si="910"/>
        <v/>
      </c>
      <c r="OY144" s="118">
        <f t="shared" si="911"/>
        <v>4.1351937928590869</v>
      </c>
      <c r="OZ144" s="66" t="str">
        <f t="shared" si="912"/>
        <v>kg/GJ delivered</v>
      </c>
      <c r="PA144" s="118">
        <f t="shared" si="913"/>
        <v>1.0337984482147717</v>
      </c>
      <c r="PB144" s="66" t="str">
        <f t="shared" si="914"/>
        <v>kg/GJ delivered</v>
      </c>
      <c r="PC144" s="126">
        <f t="shared" si="915"/>
        <v>0.39697860411447233</v>
      </c>
      <c r="PD144" s="66" t="str">
        <f t="shared" si="916"/>
        <v>kg/GJ delivered</v>
      </c>
      <c r="PE144" s="66" t="str">
        <f t="shared" si="917"/>
        <v/>
      </c>
      <c r="PF144" s="66" t="str">
        <f t="shared" si="918"/>
        <v/>
      </c>
      <c r="PG144" s="66" t="str">
        <f t="shared" si="919"/>
        <v/>
      </c>
      <c r="PH144" s="66" t="str">
        <f t="shared" si="920"/>
        <v/>
      </c>
      <c r="PI144" s="66" t="str">
        <f t="shared" si="921"/>
        <v/>
      </c>
      <c r="PJ144" s="66" t="str">
        <f t="shared" si="922"/>
        <v/>
      </c>
      <c r="PK144" s="66" t="str">
        <f t="shared" si="923"/>
        <v/>
      </c>
      <c r="PL144" s="66" t="str">
        <f t="shared" si="924"/>
        <v/>
      </c>
      <c r="PM144" s="66" t="str">
        <f t="shared" si="925"/>
        <v/>
      </c>
      <c r="PN144" s="66" t="str">
        <f t="shared" si="926"/>
        <v/>
      </c>
      <c r="PO144" s="66" t="str">
        <f t="shared" si="927"/>
        <v/>
      </c>
      <c r="PP144" s="66" t="str">
        <f t="shared" si="928"/>
        <v/>
      </c>
      <c r="PQ144" s="66" t="str">
        <f t="shared" si="929"/>
        <v/>
      </c>
      <c r="PR144" s="66" t="str">
        <f t="shared" si="930"/>
        <v/>
      </c>
      <c r="PS144" s="66" t="str">
        <f t="shared" si="931"/>
        <v/>
      </c>
      <c r="PT144" s="66" t="str">
        <f t="shared" si="932"/>
        <v/>
      </c>
      <c r="PU144" s="66" t="str">
        <f t="shared" si="933"/>
        <v/>
      </c>
      <c r="PV144" s="66" t="str">
        <f t="shared" si="934"/>
        <v/>
      </c>
      <c r="PW144" s="66" t="str">
        <f t="shared" si="935"/>
        <v/>
      </c>
      <c r="PX144" s="66" t="str">
        <f t="shared" si="936"/>
        <v/>
      </c>
      <c r="PY144" s="66" t="str">
        <f t="shared" si="937"/>
        <v/>
      </c>
      <c r="PZ144" s="66" t="str">
        <f t="shared" si="938"/>
        <v/>
      </c>
      <c r="QA144" s="66" t="str">
        <f t="shared" si="939"/>
        <v/>
      </c>
      <c r="QB144" s="66" t="str">
        <f t="shared" si="940"/>
        <v/>
      </c>
      <c r="QC144" s="66" t="str">
        <f t="shared" si="941"/>
        <v/>
      </c>
      <c r="QD144" s="66" t="str">
        <f t="shared" si="942"/>
        <v/>
      </c>
      <c r="QE144" s="66" t="str">
        <f t="shared" si="943"/>
        <v/>
      </c>
      <c r="QF144" s="66" t="str">
        <f t="shared" si="944"/>
        <v/>
      </c>
      <c r="QG144" s="66" t="str">
        <f t="shared" si="945"/>
        <v/>
      </c>
      <c r="QH144" s="66" t="str">
        <f t="shared" si="946"/>
        <v/>
      </c>
      <c r="QI144" s="66" t="str">
        <f t="shared" si="947"/>
        <v/>
      </c>
      <c r="QJ144" s="66" t="str">
        <f t="shared" si="948"/>
        <v/>
      </c>
      <c r="QK144" s="66" t="str">
        <f t="shared" si="949"/>
        <v/>
      </c>
      <c r="QL144" s="66" t="str">
        <f t="shared" si="950"/>
        <v/>
      </c>
      <c r="QM144" s="66" t="str">
        <f t="shared" si="951"/>
        <v/>
      </c>
      <c r="QN144" s="66" t="str">
        <f t="shared" si="952"/>
        <v/>
      </c>
      <c r="QO144" s="66" t="str">
        <f t="shared" si="953"/>
        <v/>
      </c>
      <c r="QP144" s="66" t="str">
        <f t="shared" si="954"/>
        <v/>
      </c>
      <c r="QQ144" s="66" t="str">
        <f t="shared" si="955"/>
        <v/>
      </c>
      <c r="QR144" s="66" t="str">
        <f t="shared" si="956"/>
        <v/>
      </c>
      <c r="QS144" s="66" t="str">
        <f t="shared" si="957"/>
        <v/>
      </c>
      <c r="QT144" s="66" t="str">
        <f t="shared" si="958"/>
        <v/>
      </c>
      <c r="QU144" s="66" t="str">
        <f t="shared" si="959"/>
        <v/>
      </c>
      <c r="QV144" s="66" t="str">
        <f t="shared" si="960"/>
        <v/>
      </c>
      <c r="QW144" s="66" t="str">
        <f t="shared" si="961"/>
        <v/>
      </c>
      <c r="QX144" s="66" t="str">
        <f t="shared" si="962"/>
        <v/>
      </c>
      <c r="QY144" s="66" t="str">
        <f t="shared" si="963"/>
        <v/>
      </c>
      <c r="QZ144" s="66" t="str">
        <f t="shared" si="964"/>
        <v/>
      </c>
      <c r="RA144" s="66" t="str">
        <f t="shared" si="965"/>
        <v/>
      </c>
      <c r="RB144" s="66" t="str">
        <f t="shared" si="966"/>
        <v/>
      </c>
      <c r="RC144" s="66" t="str">
        <f t="shared" si="967"/>
        <v/>
      </c>
      <c r="RD144" s="66" t="str">
        <f t="shared" si="968"/>
        <v/>
      </c>
      <c r="RE144" s="66" t="str">
        <f t="shared" si="969"/>
        <v/>
      </c>
      <c r="RF144" s="66" t="str">
        <f t="shared" si="970"/>
        <v/>
      </c>
      <c r="RG144" s="66" t="str">
        <f t="shared" si="971"/>
        <v/>
      </c>
      <c r="RH144" s="66" t="str">
        <f t="shared" si="972"/>
        <v/>
      </c>
      <c r="RI144" s="66" t="str">
        <f t="shared" si="973"/>
        <v/>
      </c>
      <c r="RJ144" s="66" t="str">
        <f t="shared" si="974"/>
        <v/>
      </c>
      <c r="RK144" s="66" t="str">
        <f t="shared" si="975"/>
        <v/>
      </c>
      <c r="RL144" s="66" t="str">
        <f t="shared" si="976"/>
        <v/>
      </c>
      <c r="RM144" s="66" t="str">
        <f t="shared" si="977"/>
        <v/>
      </c>
      <c r="RN144" s="66" t="str">
        <f t="shared" si="978"/>
        <v/>
      </c>
      <c r="RO144" s="66" t="str">
        <f t="shared" si="979"/>
        <v/>
      </c>
      <c r="RP144" s="66" t="str">
        <f t="shared" si="980"/>
        <v/>
      </c>
      <c r="RQ144" s="66" t="str">
        <f t="shared" si="981"/>
        <v/>
      </c>
      <c r="RR144" s="66" t="str">
        <f t="shared" si="982"/>
        <v/>
      </c>
      <c r="RS144" s="66" t="str">
        <f t="shared" si="983"/>
        <v/>
      </c>
      <c r="RT144" s="66" t="str">
        <f t="shared" si="984"/>
        <v/>
      </c>
      <c r="RU144" s="66" t="str">
        <f t="shared" si="985"/>
        <v/>
      </c>
      <c r="RV144" s="66" t="str">
        <f t="shared" si="986"/>
        <v/>
      </c>
      <c r="RW144" s="66" t="str">
        <f t="shared" si="987"/>
        <v/>
      </c>
      <c r="RX144" s="66" t="str">
        <f t="shared" si="988"/>
        <v/>
      </c>
      <c r="RY144" s="66" t="str">
        <f t="shared" si="989"/>
        <v/>
      </c>
      <c r="RZ144" s="66" t="str">
        <f t="shared" si="990"/>
        <v/>
      </c>
      <c r="SA144" s="66" t="str">
        <f t="shared" si="991"/>
        <v/>
      </c>
      <c r="SB144" s="66" t="str">
        <f t="shared" si="992"/>
        <v/>
      </c>
      <c r="SC144" s="66" t="str">
        <f t="shared" si="993"/>
        <v/>
      </c>
      <c r="SD144" s="66" t="str">
        <f t="shared" si="994"/>
        <v/>
      </c>
      <c r="SE144" s="66" t="str">
        <f t="shared" si="995"/>
        <v/>
      </c>
      <c r="SF144" s="66" t="str">
        <f t="shared" si="996"/>
        <v/>
      </c>
      <c r="SG144" s="66" t="str">
        <f t="shared" si="997"/>
        <v/>
      </c>
      <c r="SH144" s="66" t="str">
        <f t="shared" si="998"/>
        <v/>
      </c>
      <c r="SI144" s="66" t="str">
        <f t="shared" si="999"/>
        <v/>
      </c>
      <c r="SJ144" s="66" t="str">
        <f t="shared" si="1000"/>
        <v/>
      </c>
      <c r="SK144" s="66" t="str">
        <f t="shared" si="1001"/>
        <v/>
      </c>
      <c r="SL144" s="66" t="str">
        <f t="shared" si="1002"/>
        <v/>
      </c>
      <c r="SM144" s="66" t="str">
        <f t="shared" si="1003"/>
        <v/>
      </c>
      <c r="SN144" s="66" t="str">
        <f t="shared" si="1004"/>
        <v/>
      </c>
      <c r="SO144" s="66" t="str">
        <f t="shared" si="1005"/>
        <v/>
      </c>
      <c r="SP144" s="66" t="str">
        <f t="shared" si="1006"/>
        <v/>
      </c>
      <c r="SQ144" s="66" t="str">
        <f t="shared" si="1007"/>
        <v/>
      </c>
      <c r="SR144" s="66" t="str">
        <f t="shared" si="1008"/>
        <v/>
      </c>
      <c r="SS144" s="66" t="str">
        <f t="shared" si="1009"/>
        <v/>
      </c>
      <c r="ST144" s="66" t="str">
        <f t="shared" si="1010"/>
        <v/>
      </c>
      <c r="SU144" s="66" t="str">
        <f t="shared" si="1011"/>
        <v/>
      </c>
      <c r="SV144" s="66" t="str">
        <f t="shared" si="1012"/>
        <v/>
      </c>
      <c r="SW144" s="66" t="str">
        <f t="shared" si="1013"/>
        <v/>
      </c>
      <c r="SX144" s="66" t="str">
        <f t="shared" si="1014"/>
        <v/>
      </c>
      <c r="SY144" s="66" t="str">
        <f t="shared" si="1015"/>
        <v/>
      </c>
      <c r="SZ144" s="66" t="str">
        <f t="shared" si="1016"/>
        <v/>
      </c>
      <c r="TA144" s="66" t="str">
        <f t="shared" si="1017"/>
        <v/>
      </c>
      <c r="TB144" s="66" t="str">
        <f t="shared" si="1018"/>
        <v/>
      </c>
      <c r="TC144" s="66" t="str">
        <f t="shared" si="1019"/>
        <v/>
      </c>
      <c r="TD144" s="66" t="str">
        <f t="shared" si="1020"/>
        <v/>
      </c>
      <c r="TE144" s="66" t="str">
        <f t="shared" si="1021"/>
        <v/>
      </c>
      <c r="TF144" s="66" t="str">
        <f t="shared" si="1022"/>
        <v/>
      </c>
      <c r="TG144" s="66" t="str">
        <f t="shared" si="1023"/>
        <v/>
      </c>
      <c r="TH144" s="66" t="str">
        <f t="shared" si="1024"/>
        <v/>
      </c>
      <c r="TI144" s="66" t="str">
        <f t="shared" si="1025"/>
        <v/>
      </c>
      <c r="TJ144" s="66" t="str">
        <f t="shared" si="1026"/>
        <v/>
      </c>
      <c r="TK144" s="66" t="str">
        <f t="shared" si="1027"/>
        <v/>
      </c>
      <c r="TL144" s="66" t="str">
        <f t="shared" si="1028"/>
        <v/>
      </c>
      <c r="TM144" s="66" t="str">
        <f t="shared" si="1029"/>
        <v/>
      </c>
      <c r="TN144" s="66" t="str">
        <f t="shared" si="1030"/>
        <v/>
      </c>
      <c r="TO144" s="66" t="str">
        <f t="shared" si="1031"/>
        <v/>
      </c>
      <c r="TP144" s="66" t="str">
        <f t="shared" si="1032"/>
        <v/>
      </c>
      <c r="TQ144" s="66" t="str">
        <f t="shared" si="1033"/>
        <v/>
      </c>
      <c r="TR144" s="66" t="str">
        <f t="shared" si="1034"/>
        <v/>
      </c>
      <c r="TS144" s="66" t="str">
        <f t="shared" si="1035"/>
        <v/>
      </c>
      <c r="TT144" s="66" t="str">
        <f t="shared" si="1036"/>
        <v/>
      </c>
      <c r="TU144" s="66" t="str">
        <f t="shared" si="1037"/>
        <v/>
      </c>
      <c r="TV144" s="66" t="str">
        <f t="shared" si="1038"/>
        <v/>
      </c>
      <c r="TW144" s="66" t="str">
        <f t="shared" si="1039"/>
        <v/>
      </c>
      <c r="TX144" s="66" t="str">
        <f t="shared" si="1040"/>
        <v/>
      </c>
      <c r="TY144" s="66" t="str">
        <f t="shared" si="1041"/>
        <v/>
      </c>
      <c r="TZ144" s="66" t="str">
        <f t="shared" si="1042"/>
        <v/>
      </c>
      <c r="UA144" s="66" t="str">
        <f t="shared" si="1043"/>
        <v/>
      </c>
      <c r="UB144" s="66" t="str">
        <f t="shared" si="1044"/>
        <v/>
      </c>
      <c r="UC144" s="66" t="str">
        <f t="shared" si="1045"/>
        <v/>
      </c>
      <c r="UD144" s="66" t="str">
        <f t="shared" si="1046"/>
        <v/>
      </c>
      <c r="UE144" s="66" t="str">
        <f t="shared" si="1047"/>
        <v/>
      </c>
      <c r="UF144" s="66" t="str">
        <f t="shared" si="1048"/>
        <v/>
      </c>
      <c r="UG144" s="66" t="str">
        <f t="shared" si="1049"/>
        <v/>
      </c>
      <c r="UH144" s="66" t="str">
        <f t="shared" si="1050"/>
        <v/>
      </c>
      <c r="UI144" s="66" t="str">
        <f t="shared" si="1051"/>
        <v/>
      </c>
      <c r="UJ144" s="66" t="str">
        <f t="shared" si="1052"/>
        <v/>
      </c>
      <c r="UK144" s="66" t="str">
        <f t="shared" si="1053"/>
        <v/>
      </c>
      <c r="UL144" s="66" t="str">
        <f t="shared" si="1054"/>
        <v/>
      </c>
      <c r="UM144" s="66" t="str">
        <f t="shared" si="1055"/>
        <v/>
      </c>
      <c r="UN144" s="66" t="str">
        <f t="shared" si="1056"/>
        <v/>
      </c>
      <c r="UO144" s="66" t="str">
        <f t="shared" si="1057"/>
        <v/>
      </c>
      <c r="UP144" s="66" t="str">
        <f t="shared" si="1058"/>
        <v/>
      </c>
      <c r="UQ144" s="66" t="str">
        <f t="shared" si="1059"/>
        <v/>
      </c>
      <c r="UR144" s="66" t="str">
        <f t="shared" si="1060"/>
        <v/>
      </c>
      <c r="US144" s="66" t="str">
        <f t="shared" si="1061"/>
        <v/>
      </c>
      <c r="UT144" s="66" t="str">
        <f t="shared" si="1062"/>
        <v/>
      </c>
      <c r="UU144" s="66" t="str">
        <f t="shared" si="1063"/>
        <v/>
      </c>
      <c r="UV144" s="66" t="str">
        <f t="shared" si="1064"/>
        <v/>
      </c>
      <c r="UW144" s="66" t="str">
        <f t="shared" si="1065"/>
        <v/>
      </c>
      <c r="UX144" s="66" t="str">
        <f t="shared" si="1066"/>
        <v/>
      </c>
      <c r="UY144" s="66" t="str">
        <f t="shared" si="1067"/>
        <v/>
      </c>
      <c r="UZ144" s="66" t="str">
        <f t="shared" si="1068"/>
        <v/>
      </c>
      <c r="VA144" s="66" t="str">
        <f t="shared" si="1069"/>
        <v/>
      </c>
      <c r="VB144" s="66" t="str">
        <f t="shared" si="1070"/>
        <v/>
      </c>
      <c r="VC144" s="66" t="str">
        <f t="shared" si="1071"/>
        <v/>
      </c>
      <c r="VD144" s="66" t="str">
        <f t="shared" si="1072"/>
        <v/>
      </c>
      <c r="VE144" s="66" t="str">
        <f t="shared" si="1073"/>
        <v/>
      </c>
      <c r="VF144" s="66" t="str">
        <f t="shared" si="1074"/>
        <v/>
      </c>
      <c r="VG144" s="66" t="str">
        <f t="shared" si="1075"/>
        <v/>
      </c>
      <c r="VH144" s="66" t="str">
        <f t="shared" si="1076"/>
        <v/>
      </c>
      <c r="VI144" s="66" t="str">
        <f t="shared" si="1077"/>
        <v/>
      </c>
      <c r="VJ144" s="66" t="str">
        <f t="shared" si="1078"/>
        <v/>
      </c>
      <c r="VK144" s="66" t="str">
        <f t="shared" si="1079"/>
        <v/>
      </c>
      <c r="VL144" s="66" t="str">
        <f t="shared" si="1080"/>
        <v/>
      </c>
      <c r="VM144" s="66" t="str">
        <f t="shared" si="1081"/>
        <v/>
      </c>
      <c r="VN144" s="66" t="str">
        <f t="shared" si="1082"/>
        <v/>
      </c>
      <c r="VO144" s="66" t="str">
        <f t="shared" si="1083"/>
        <v/>
      </c>
      <c r="VP144" s="66" t="str">
        <f t="shared" si="1084"/>
        <v/>
      </c>
      <c r="VQ144" s="66" t="str">
        <f t="shared" si="1085"/>
        <v/>
      </c>
      <c r="VR144" s="66" t="str">
        <f t="shared" si="1086"/>
        <v/>
      </c>
      <c r="VS144" s="66" t="str">
        <f t="shared" si="1087"/>
        <v/>
      </c>
      <c r="VT144" s="66" t="str">
        <f t="shared" si="1088"/>
        <v/>
      </c>
      <c r="VU144" s="66" t="str">
        <f t="shared" si="1089"/>
        <v/>
      </c>
      <c r="VV144" s="66" t="str">
        <f t="shared" si="1090"/>
        <v/>
      </c>
      <c r="VW144" s="66" t="str">
        <f t="shared" si="1091"/>
        <v/>
      </c>
      <c r="VX144" s="66" t="str">
        <f t="shared" si="1092"/>
        <v/>
      </c>
      <c r="VY144" s="66" t="str">
        <f t="shared" si="1093"/>
        <v/>
      </c>
      <c r="VZ144" s="66" t="str">
        <f t="shared" si="1094"/>
        <v/>
      </c>
      <c r="WA144" s="66" t="str">
        <f t="shared" si="1095"/>
        <v/>
      </c>
      <c r="WB144" s="66" t="str">
        <f t="shared" si="1096"/>
        <v/>
      </c>
      <c r="WC144" s="66" t="str">
        <f t="shared" si="1097"/>
        <v/>
      </c>
      <c r="WD144" s="66" t="str">
        <f t="shared" si="1098"/>
        <v/>
      </c>
      <c r="WE144" s="66" t="str">
        <f t="shared" si="1099"/>
        <v/>
      </c>
      <c r="WF144" s="66" t="str">
        <f t="shared" si="1100"/>
        <v/>
      </c>
      <c r="WG144" s="66" t="str">
        <f t="shared" si="1101"/>
        <v/>
      </c>
      <c r="WH144" s="66" t="str">
        <f t="shared" si="1102"/>
        <v/>
      </c>
      <c r="WI144" s="66" t="str">
        <f t="shared" si="1103"/>
        <v/>
      </c>
      <c r="WJ144" s="66" t="str">
        <f t="shared" si="1104"/>
        <v/>
      </c>
      <c r="WK144" s="66" t="str">
        <f t="shared" si="1105"/>
        <v/>
      </c>
      <c r="WL144" s="66" t="str">
        <f t="shared" si="1106"/>
        <v/>
      </c>
      <c r="WM144" s="66" t="str">
        <f t="shared" si="1107"/>
        <v/>
      </c>
      <c r="WN144" s="66" t="str">
        <f t="shared" si="1108"/>
        <v/>
      </c>
      <c r="WO144" s="66" t="str">
        <f t="shared" si="1109"/>
        <v/>
      </c>
      <c r="WP144" s="66" t="str">
        <f t="shared" si="1110"/>
        <v/>
      </c>
      <c r="WQ144" s="66" t="str">
        <f t="shared" si="1111"/>
        <v/>
      </c>
      <c r="WR144" s="66" t="str">
        <f t="shared" si="1112"/>
        <v/>
      </c>
      <c r="WS144" s="66" t="str">
        <f t="shared" si="1113"/>
        <v/>
      </c>
      <c r="WT144" s="66" t="str">
        <f t="shared" si="1114"/>
        <v/>
      </c>
      <c r="WU144" s="126">
        <f t="shared" si="1115"/>
        <v>7.774164330575084E-2</v>
      </c>
      <c r="WV144" s="66" t="str">
        <f t="shared" si="1116"/>
        <v>kg/GJ delivered</v>
      </c>
      <c r="WW144" s="160">
        <f t="shared" si="1117"/>
        <v>2.8946356550013613E-3</v>
      </c>
      <c r="WX144" s="66" t="str">
        <f t="shared" si="1118"/>
        <v>kg/GJ delivered</v>
      </c>
      <c r="WY144" s="66" t="str">
        <f t="shared" si="1119"/>
        <v/>
      </c>
      <c r="WZ144" s="66" t="str">
        <f t="shared" si="1120"/>
        <v/>
      </c>
      <c r="XA144" s="66" t="str">
        <f t="shared" si="1121"/>
        <v/>
      </c>
      <c r="XB144" s="66" t="str">
        <f t="shared" si="1122"/>
        <v/>
      </c>
      <c r="XC144" s="66" t="str">
        <f t="shared" si="1123"/>
        <v/>
      </c>
      <c r="XD144" s="66" t="str">
        <f t="shared" si="1124"/>
        <v/>
      </c>
      <c r="XE144" s="66" t="str">
        <f t="shared" si="1125"/>
        <v/>
      </c>
      <c r="XF144" s="66" t="str">
        <f t="shared" si="1126"/>
        <v/>
      </c>
      <c r="XG144" s="66" t="str">
        <f t="shared" si="1127"/>
        <v/>
      </c>
      <c r="XH144" s="66" t="str">
        <f t="shared" si="1128"/>
        <v/>
      </c>
      <c r="XI144" s="66" t="str">
        <f t="shared" si="1129"/>
        <v/>
      </c>
      <c r="XJ144" s="66" t="str">
        <f t="shared" si="1130"/>
        <v/>
      </c>
      <c r="XK144" s="66" t="str">
        <f t="shared" si="1131"/>
        <v/>
      </c>
      <c r="XL144" s="66" t="str">
        <f t="shared" si="1132"/>
        <v/>
      </c>
      <c r="XM144" s="66" t="str">
        <f t="shared" si="1133"/>
        <v/>
      </c>
      <c r="XN144" s="66" t="str">
        <f t="shared" si="1134"/>
        <v/>
      </c>
      <c r="XO144" s="66" t="str">
        <f t="shared" si="1135"/>
        <v/>
      </c>
      <c r="XP144" s="66" t="str">
        <f t="shared" si="1136"/>
        <v/>
      </c>
      <c r="XQ144" s="66" t="str">
        <f t="shared" si="1137"/>
        <v/>
      </c>
      <c r="XR144" s="66" t="str">
        <f t="shared" si="1138"/>
        <v/>
      </c>
      <c r="XS144" s="66" t="str">
        <f t="shared" si="1139"/>
        <v/>
      </c>
      <c r="XT144" s="66" t="str">
        <f t="shared" si="1140"/>
        <v/>
      </c>
      <c r="XU144" s="66" t="str">
        <f t="shared" si="1141"/>
        <v/>
      </c>
      <c r="XV144" s="66" t="str">
        <f t="shared" si="1142"/>
        <v/>
      </c>
      <c r="XW144" s="66" t="str">
        <f t="shared" si="1143"/>
        <v/>
      </c>
      <c r="XX144" s="66" t="str">
        <f t="shared" si="1144"/>
        <v/>
      </c>
      <c r="XY144" s="66" t="str">
        <f t="shared" si="1145"/>
        <v/>
      </c>
      <c r="XZ144" s="66" t="str">
        <f t="shared" si="1146"/>
        <v/>
      </c>
      <c r="YA144" s="66" t="str">
        <f t="shared" si="1147"/>
        <v/>
      </c>
      <c r="YB144" s="66" t="str">
        <f t="shared" si="1148"/>
        <v/>
      </c>
      <c r="YC144" s="66" t="str">
        <f t="shared" si="1149"/>
        <v/>
      </c>
      <c r="YD144" s="66" t="str">
        <f t="shared" si="1150"/>
        <v/>
      </c>
      <c r="YE144" s="66" t="str">
        <f t="shared" si="1151"/>
        <v/>
      </c>
      <c r="YF144" s="66" t="str">
        <f t="shared" si="1152"/>
        <v/>
      </c>
      <c r="YG144" s="66" t="str">
        <f t="shared" si="1153"/>
        <v/>
      </c>
      <c r="YH144" s="66" t="str">
        <f t="shared" si="1154"/>
        <v/>
      </c>
      <c r="YI144" s="66" t="str">
        <f t="shared" si="1155"/>
        <v/>
      </c>
      <c r="YJ144" s="66" t="str">
        <f t="shared" si="1156"/>
        <v/>
      </c>
      <c r="YK144" s="66" t="str">
        <f t="shared" si="1157"/>
        <v/>
      </c>
      <c r="YL144" s="66" t="str">
        <f t="shared" si="1158"/>
        <v/>
      </c>
      <c r="YM144" s="66" t="str">
        <f t="shared" si="1159"/>
        <v/>
      </c>
      <c r="YN144" s="66" t="str">
        <f t="shared" si="1160"/>
        <v/>
      </c>
      <c r="YO144" s="66" t="str">
        <f t="shared" si="1161"/>
        <v/>
      </c>
      <c r="YP144" s="66" t="str">
        <f t="shared" si="1162"/>
        <v/>
      </c>
      <c r="YQ144" s="66" t="str">
        <f t="shared" si="1163"/>
        <v/>
      </c>
      <c r="YR144" s="66" t="str">
        <f t="shared" si="1164"/>
        <v/>
      </c>
      <c r="YS144" s="66" t="str">
        <f t="shared" si="1165"/>
        <v/>
      </c>
      <c r="YT144" s="66" t="str">
        <f t="shared" si="1166"/>
        <v/>
      </c>
      <c r="YU144" s="66" t="str">
        <f t="shared" si="1167"/>
        <v/>
      </c>
      <c r="YV144" s="66" t="str">
        <f t="shared" si="1168"/>
        <v/>
      </c>
      <c r="YW144" s="66" t="str">
        <f t="shared" si="1169"/>
        <v/>
      </c>
      <c r="YX144" s="66" t="str">
        <f t="shared" si="1170"/>
        <v/>
      </c>
      <c r="YY144" s="66" t="str">
        <f t="shared" si="1171"/>
        <v/>
      </c>
      <c r="YZ144" s="66" t="str">
        <f t="shared" si="1172"/>
        <v/>
      </c>
      <c r="ZA144" s="66" t="str">
        <f t="shared" si="1173"/>
        <v/>
      </c>
      <c r="ZB144" s="66" t="str">
        <f t="shared" si="1174"/>
        <v/>
      </c>
      <c r="ZC144" s="66" t="str">
        <f t="shared" si="1175"/>
        <v/>
      </c>
      <c r="ZD144" s="66" t="str">
        <f t="shared" si="1176"/>
        <v/>
      </c>
      <c r="ZE144" s="66" t="str">
        <f t="shared" si="1177"/>
        <v/>
      </c>
      <c r="ZF144" s="66" t="str">
        <f t="shared" si="1178"/>
        <v/>
      </c>
      <c r="ZG144" s="66" t="str">
        <f t="shared" si="1179"/>
        <v/>
      </c>
      <c r="ZH144" s="66" t="str">
        <f t="shared" si="1180"/>
        <v/>
      </c>
      <c r="ZI144" s="66" t="str">
        <f t="shared" si="1181"/>
        <v/>
      </c>
      <c r="ZJ144" s="66" t="str">
        <f t="shared" si="1182"/>
        <v/>
      </c>
      <c r="ZK144" s="66" t="str">
        <f t="shared" si="1183"/>
        <v/>
      </c>
      <c r="ZL144" s="66" t="str">
        <f t="shared" si="1184"/>
        <v/>
      </c>
      <c r="ZM144" s="66" t="str">
        <f t="shared" si="1185"/>
        <v/>
      </c>
      <c r="ZN144" s="66" t="str">
        <f t="shared" si="1186"/>
        <v/>
      </c>
      <c r="ZO144" s="66" t="str">
        <f t="shared" si="1187"/>
        <v/>
      </c>
      <c r="ZP144" s="66" t="str">
        <f t="shared" si="1188"/>
        <v/>
      </c>
      <c r="ZQ144" s="66" t="str">
        <f t="shared" si="1189"/>
        <v/>
      </c>
      <c r="ZR144" s="66" t="str">
        <f t="shared" si="1190"/>
        <v/>
      </c>
      <c r="ZS144" s="66" t="str">
        <f t="shared" si="1191"/>
        <v/>
      </c>
      <c r="ZT144" s="66" t="str">
        <f t="shared" si="1192"/>
        <v/>
      </c>
      <c r="ZU144" s="66" t="str">
        <f t="shared" si="1193"/>
        <v/>
      </c>
      <c r="ZV144" s="66" t="str">
        <f t="shared" si="1194"/>
        <v/>
      </c>
      <c r="ZW144" s="66" t="str">
        <f t="shared" si="1195"/>
        <v/>
      </c>
      <c r="ZX144" s="66" t="str">
        <f t="shared" si="1196"/>
        <v/>
      </c>
      <c r="ZY144" s="66" t="str">
        <f t="shared" si="1197"/>
        <v/>
      </c>
      <c r="ZZ144" s="66" t="str">
        <f t="shared" si="1198"/>
        <v/>
      </c>
      <c r="AAA144" s="66" t="str">
        <f t="shared" si="1199"/>
        <v/>
      </c>
      <c r="AAB144" s="66" t="str">
        <f t="shared" si="1200"/>
        <v/>
      </c>
      <c r="AAC144" s="66" t="str">
        <f t="shared" si="1201"/>
        <v/>
      </c>
      <c r="AAD144" s="66" t="str">
        <f t="shared" si="1202"/>
        <v/>
      </c>
      <c r="AAE144" s="66" t="str">
        <f t="shared" si="1203"/>
        <v/>
      </c>
      <c r="AAF144" s="66" t="str">
        <f t="shared" si="1204"/>
        <v/>
      </c>
      <c r="AAG144" s="66" t="str">
        <f t="shared" si="1205"/>
        <v/>
      </c>
      <c r="AAH144" s="66" t="str">
        <f t="shared" si="1206"/>
        <v/>
      </c>
      <c r="AAI144" s="66" t="str">
        <f t="shared" si="1207"/>
        <v/>
      </c>
      <c r="AAJ144" s="66" t="str">
        <f t="shared" si="1208"/>
        <v/>
      </c>
      <c r="AAK144" s="66" t="str">
        <f t="shared" si="1209"/>
        <v/>
      </c>
      <c r="AAL144" s="66" t="str">
        <f t="shared" si="1210"/>
        <v/>
      </c>
      <c r="AAM144" s="66" t="str">
        <f t="shared" si="1211"/>
        <v/>
      </c>
      <c r="AAN144" s="66" t="str">
        <f t="shared" si="1212"/>
        <v/>
      </c>
      <c r="AAO144" s="66" t="str">
        <f t="shared" si="1213"/>
        <v/>
      </c>
      <c r="AAP144" s="66" t="str">
        <f t="shared" si="1214"/>
        <v/>
      </c>
      <c r="AAQ144" s="66" t="str">
        <f t="shared" si="1215"/>
        <v/>
      </c>
      <c r="AAR144" s="66" t="str">
        <f t="shared" si="1216"/>
        <v/>
      </c>
      <c r="AAS144" s="66" t="str">
        <f t="shared" si="1217"/>
        <v/>
      </c>
      <c r="AAT144" s="66" t="str">
        <f t="shared" si="1218"/>
        <v/>
      </c>
      <c r="AAU144" s="66" t="str">
        <f t="shared" si="1219"/>
        <v/>
      </c>
      <c r="AAV144" s="66" t="str">
        <f t="shared" si="1220"/>
        <v/>
      </c>
      <c r="AAW144" s="66" t="str">
        <f t="shared" si="1221"/>
        <v/>
      </c>
      <c r="AAX144" s="66" t="str">
        <f t="shared" si="1222"/>
        <v/>
      </c>
      <c r="AAY144" s="66" t="str">
        <f t="shared" si="1223"/>
        <v/>
      </c>
      <c r="AAZ144" s="66" t="str">
        <f t="shared" si="1224"/>
        <v/>
      </c>
      <c r="ABA144" s="66" t="str">
        <f t="shared" si="1225"/>
        <v/>
      </c>
      <c r="ABB144" s="66" t="str">
        <f t="shared" si="1226"/>
        <v/>
      </c>
      <c r="ABC144" s="66" t="str">
        <f t="shared" si="1227"/>
        <v/>
      </c>
      <c r="ABD144" s="66" t="str">
        <f t="shared" si="1228"/>
        <v/>
      </c>
      <c r="ABE144" s="66" t="str">
        <f t="shared" si="1229"/>
        <v/>
      </c>
      <c r="ABF144" s="66" t="str">
        <f t="shared" si="1230"/>
        <v/>
      </c>
      <c r="ABG144" s="66" t="str">
        <f t="shared" si="1231"/>
        <v/>
      </c>
      <c r="ABH144" s="66" t="str">
        <f t="shared" si="1232"/>
        <v/>
      </c>
      <c r="ABI144" s="66" t="str">
        <f t="shared" si="1233"/>
        <v/>
      </c>
      <c r="ABJ144" s="66" t="str">
        <f t="shared" si="1234"/>
        <v/>
      </c>
      <c r="ABK144" s="66" t="str">
        <f t="shared" si="1235"/>
        <v/>
      </c>
      <c r="ABL144" s="66" t="str">
        <f t="shared" si="1236"/>
        <v/>
      </c>
      <c r="ABM144" s="66" t="str">
        <f t="shared" si="1237"/>
        <v/>
      </c>
      <c r="ABN144" s="66" t="str">
        <f t="shared" si="1238"/>
        <v/>
      </c>
      <c r="ABO144" s="66" t="str">
        <f t="shared" si="1239"/>
        <v/>
      </c>
      <c r="ABP144" s="66" t="str">
        <f t="shared" si="1240"/>
        <v/>
      </c>
      <c r="ABQ144" s="66" t="str">
        <f t="shared" si="1241"/>
        <v/>
      </c>
      <c r="ABR144" s="66" t="str">
        <f t="shared" si="1242"/>
        <v/>
      </c>
      <c r="ABS144" s="66" t="str">
        <f t="shared" si="1243"/>
        <v/>
      </c>
      <c r="ABT144" s="66" t="str">
        <f t="shared" si="1244"/>
        <v/>
      </c>
      <c r="ABU144" s="66" t="str">
        <f t="shared" si="1245"/>
        <v/>
      </c>
      <c r="ABV144" s="66" t="str">
        <f t="shared" si="1246"/>
        <v/>
      </c>
      <c r="ABW144" s="66" t="str">
        <f t="shared" si="1247"/>
        <v/>
      </c>
      <c r="ABX144" s="66" t="str">
        <f t="shared" si="1248"/>
        <v/>
      </c>
      <c r="ABY144" s="66" t="str">
        <f t="shared" si="1249"/>
        <v/>
      </c>
      <c r="ABZ144" s="66" t="str">
        <f t="shared" si="1250"/>
        <v/>
      </c>
      <c r="ACA144" s="66" t="str">
        <f t="shared" si="1251"/>
        <v/>
      </c>
      <c r="ACB144" s="66" t="str">
        <f t="shared" si="1252"/>
        <v/>
      </c>
      <c r="ACC144" s="66" t="str">
        <f t="shared" si="1253"/>
        <v/>
      </c>
      <c r="ACD144" s="66" t="str">
        <f t="shared" si="1254"/>
        <v/>
      </c>
      <c r="ACE144" s="66" t="str">
        <f t="shared" si="1255"/>
        <v/>
      </c>
      <c r="ACF144" s="66" t="str">
        <f t="shared" si="1256"/>
        <v/>
      </c>
      <c r="ACG144" s="66" t="str">
        <f t="shared" si="1257"/>
        <v/>
      </c>
      <c r="ACH144" s="66" t="str">
        <f t="shared" si="1258"/>
        <v/>
      </c>
      <c r="ACI144" s="66" t="str">
        <f t="shared" si="1259"/>
        <v/>
      </c>
      <c r="ACJ144" s="66" t="str">
        <f t="shared" si="1260"/>
        <v/>
      </c>
      <c r="ACK144" s="66" t="str">
        <f t="shared" si="1261"/>
        <v/>
      </c>
      <c r="ACL144" s="66" t="str">
        <f t="shared" si="1262"/>
        <v/>
      </c>
      <c r="ACM144" s="66" t="str">
        <f t="shared" ref="ACM144:ACN144" si="1280">IF(AND(ACS$3="Unit", ACL144=""), "", IF(AND(ACS$3="Unit", ACL144="-"),"", IF(ACS$3="Unit", "kg/GJ delivered", IF(AND(NY144&lt;&gt;"", NY144&lt;&gt;"-", NX144="-"),"", IF($H144="","", IF(NX144="nd", "",IF(NX144="&lt;n.a.&gt;", "", IF(NY144="#/MJ", "", IF(NY144="kg/GJ delivered",NX144,IF(NY144="g/MJ delivered",NX144,IF(NY144="kg/MJ delivered",NX144*1000,IF(NY144="mg/MJ delivered",NX144/1000,IF(NY144="g/kg",((NX144)*(1/$I144)*(1/$H144)),IF(NY144="mg/kg",((NX144/1000)*(1/$I144)*(1/$H144)),IF(NY144="mg/MJ delivered",NX144/1000,IF(NY144="-","","Error"))))))))))))))))</f>
        <v/>
      </c>
      <c r="ACN144" s="66" t="str">
        <f t="shared" si="1280"/>
        <v/>
      </c>
      <c r="ACO144" s="66" t="str">
        <f t="shared" si="1264"/>
        <v/>
      </c>
      <c r="ACP144" s="66" t="str">
        <f t="shared" si="1265"/>
        <v/>
      </c>
      <c r="ACQ144" s="66" t="str">
        <f t="shared" si="1266"/>
        <v/>
      </c>
      <c r="ACR144" s="66" t="str">
        <f t="shared" si="1267"/>
        <v/>
      </c>
      <c r="ACS144" s="66" t="str">
        <f t="shared" si="1268"/>
        <v/>
      </c>
      <c r="ACT144" s="66" t="str">
        <f t="shared" si="1269"/>
        <v/>
      </c>
    </row>
    <row r="145" spans="2:774" ht="15.75" customHeight="1" x14ac:dyDescent="0.25">
      <c r="B145" s="66">
        <v>224</v>
      </c>
      <c r="C145" s="66" t="s">
        <v>864</v>
      </c>
      <c r="D145" s="66" t="s">
        <v>685</v>
      </c>
      <c r="E145" s="156" t="s">
        <v>834</v>
      </c>
      <c r="F145" s="66" t="s">
        <v>497</v>
      </c>
      <c r="G145" s="66" t="s">
        <v>492</v>
      </c>
      <c r="H145" s="126">
        <v>0.16242500000000001</v>
      </c>
      <c r="I145" s="130">
        <f>'Heating Values'!E126</f>
        <v>16.201424050632912</v>
      </c>
      <c r="J145" s="66" t="str">
        <f t="shared" si="890"/>
        <v>Firewood, Improved, CN</v>
      </c>
      <c r="K145" s="66" t="s">
        <v>1588</v>
      </c>
      <c r="L145" s="161"/>
      <c r="M145" s="161"/>
      <c r="N145" s="161"/>
      <c r="O145" s="66" t="s">
        <v>1116</v>
      </c>
      <c r="P145" s="66" t="str">
        <f t="shared" si="1272"/>
        <v>CN</v>
      </c>
      <c r="Q145" s="66" t="s">
        <v>87</v>
      </c>
      <c r="R145" s="158" t="s">
        <v>128</v>
      </c>
      <c r="S145" s="158" t="s">
        <v>128</v>
      </c>
      <c r="T145" s="158" t="s">
        <v>128</v>
      </c>
      <c r="U145" s="158" t="s">
        <v>128</v>
      </c>
      <c r="V145" s="158" t="s">
        <v>128</v>
      </c>
      <c r="W145" s="158" t="s">
        <v>128</v>
      </c>
      <c r="X145" s="158" t="s">
        <v>128</v>
      </c>
      <c r="Y145" s="158" t="s">
        <v>128</v>
      </c>
      <c r="Z145" s="158" t="s">
        <v>128</v>
      </c>
      <c r="AA145" s="158" t="s">
        <v>128</v>
      </c>
      <c r="AB145" s="158" t="s">
        <v>128</v>
      </c>
      <c r="AC145" s="158" t="s">
        <v>128</v>
      </c>
      <c r="AD145" s="158" t="s">
        <v>128</v>
      </c>
      <c r="AE145" s="158" t="s">
        <v>128</v>
      </c>
      <c r="AF145" s="158" t="s">
        <v>128</v>
      </c>
      <c r="AG145" s="158" t="s">
        <v>128</v>
      </c>
      <c r="AH145" s="158" t="s">
        <v>128</v>
      </c>
      <c r="AI145" s="158" t="s">
        <v>128</v>
      </c>
      <c r="AJ145" s="158" t="s">
        <v>128</v>
      </c>
      <c r="AK145" s="158" t="s">
        <v>128</v>
      </c>
      <c r="AL145" s="158" t="s">
        <v>128</v>
      </c>
      <c r="AM145" s="158" t="s">
        <v>128</v>
      </c>
      <c r="AN145" s="158" t="s">
        <v>128</v>
      </c>
      <c r="AO145" s="158" t="s">
        <v>128</v>
      </c>
      <c r="AP145" s="158" t="s">
        <v>128</v>
      </c>
      <c r="AQ145" s="158" t="s">
        <v>128</v>
      </c>
      <c r="AR145" s="158" t="s">
        <v>128</v>
      </c>
      <c r="AS145" s="158" t="s">
        <v>128</v>
      </c>
      <c r="AT145" s="158" t="s">
        <v>128</v>
      </c>
      <c r="AU145" s="158" t="s">
        <v>128</v>
      </c>
      <c r="AV145" s="158" t="s">
        <v>128</v>
      </c>
      <c r="AW145" s="158" t="s">
        <v>128</v>
      </c>
      <c r="AX145" s="158" t="s">
        <v>128</v>
      </c>
      <c r="AY145" s="158" t="s">
        <v>128</v>
      </c>
      <c r="AZ145" s="158" t="s">
        <v>128</v>
      </c>
      <c r="BA145" s="158" t="s">
        <v>128</v>
      </c>
      <c r="BB145" s="158" t="s">
        <v>128</v>
      </c>
      <c r="BC145" s="158" t="s">
        <v>128</v>
      </c>
      <c r="BD145" s="158" t="s">
        <v>128</v>
      </c>
      <c r="BE145" s="158" t="s">
        <v>128</v>
      </c>
      <c r="BF145" s="158" t="s">
        <v>128</v>
      </c>
      <c r="BG145" s="158" t="s">
        <v>128</v>
      </c>
      <c r="BH145" s="158" t="s">
        <v>128</v>
      </c>
      <c r="BI145" s="158" t="s">
        <v>128</v>
      </c>
      <c r="BJ145" s="158" t="s">
        <v>128</v>
      </c>
      <c r="BK145" s="158" t="s">
        <v>128</v>
      </c>
      <c r="BL145" s="158" t="s">
        <v>128</v>
      </c>
      <c r="BM145" s="158" t="s">
        <v>128</v>
      </c>
      <c r="BN145" s="158" t="s">
        <v>128</v>
      </c>
      <c r="BO145" s="158" t="s">
        <v>128</v>
      </c>
      <c r="BP145" s="158" t="s">
        <v>128</v>
      </c>
      <c r="BQ145" s="158" t="s">
        <v>128</v>
      </c>
      <c r="BR145" s="158" t="s">
        <v>128</v>
      </c>
      <c r="BS145" s="158" t="s">
        <v>128</v>
      </c>
      <c r="BT145" s="158" t="s">
        <v>128</v>
      </c>
      <c r="BU145" s="158" t="s">
        <v>128</v>
      </c>
      <c r="BV145" s="158" t="s">
        <v>128</v>
      </c>
      <c r="BW145" s="158" t="s">
        <v>128</v>
      </c>
      <c r="BX145" s="158" t="s">
        <v>128</v>
      </c>
      <c r="BY145" s="158" t="s">
        <v>128</v>
      </c>
      <c r="BZ145" s="158" t="s">
        <v>128</v>
      </c>
      <c r="CA145" s="158" t="s">
        <v>128</v>
      </c>
      <c r="CB145" s="158" t="s">
        <v>128</v>
      </c>
      <c r="CC145" s="158" t="s">
        <v>128</v>
      </c>
      <c r="CD145" s="158" t="s">
        <v>128</v>
      </c>
      <c r="CE145" s="158" t="s">
        <v>128</v>
      </c>
      <c r="CF145" s="158" t="s">
        <v>128</v>
      </c>
      <c r="CG145" s="158" t="s">
        <v>128</v>
      </c>
      <c r="CH145" s="158" t="s">
        <v>128</v>
      </c>
      <c r="CI145" s="158" t="s">
        <v>128</v>
      </c>
      <c r="CJ145" s="158" t="s">
        <v>128</v>
      </c>
      <c r="CK145" s="158" t="s">
        <v>128</v>
      </c>
      <c r="CL145" s="158" t="s">
        <v>128</v>
      </c>
      <c r="CM145" s="158" t="s">
        <v>128</v>
      </c>
      <c r="CN145" s="158" t="s">
        <v>128</v>
      </c>
      <c r="CO145" s="158" t="s">
        <v>128</v>
      </c>
      <c r="CP145" s="158" t="s">
        <v>128</v>
      </c>
      <c r="CQ145" s="158" t="s">
        <v>128</v>
      </c>
      <c r="CR145" s="158" t="s">
        <v>128</v>
      </c>
      <c r="CS145" s="158" t="s">
        <v>128</v>
      </c>
      <c r="CT145" s="158" t="s">
        <v>128</v>
      </c>
      <c r="CU145" s="158" t="s">
        <v>128</v>
      </c>
      <c r="CV145" s="158" t="s">
        <v>128</v>
      </c>
      <c r="CW145" s="158" t="s">
        <v>128</v>
      </c>
      <c r="CX145" s="158" t="s">
        <v>128</v>
      </c>
      <c r="CY145" s="158" t="s">
        <v>128</v>
      </c>
      <c r="CZ145" s="158" t="s">
        <v>128</v>
      </c>
      <c r="DA145" s="158" t="s">
        <v>128</v>
      </c>
      <c r="DB145" s="158" t="s">
        <v>128</v>
      </c>
      <c r="DC145" s="158" t="s">
        <v>128</v>
      </c>
      <c r="DD145" s="158" t="s">
        <v>128</v>
      </c>
      <c r="DE145" s="158" t="s">
        <v>128</v>
      </c>
      <c r="DF145" s="158" t="s">
        <v>128</v>
      </c>
      <c r="DG145" s="158" t="s">
        <v>128</v>
      </c>
      <c r="DH145" s="158" t="s">
        <v>128</v>
      </c>
      <c r="DI145" s="158" t="s">
        <v>128</v>
      </c>
      <c r="DJ145" s="158" t="s">
        <v>128</v>
      </c>
      <c r="DK145" s="158" t="s">
        <v>128</v>
      </c>
      <c r="DL145" s="158" t="s">
        <v>128</v>
      </c>
      <c r="DM145" s="158" t="s">
        <v>128</v>
      </c>
      <c r="DN145" s="158" t="s">
        <v>128</v>
      </c>
      <c r="DO145" s="158" t="s">
        <v>128</v>
      </c>
      <c r="DP145" s="158" t="s">
        <v>128</v>
      </c>
      <c r="DQ145" s="158" t="s">
        <v>128</v>
      </c>
      <c r="DR145" s="158" t="s">
        <v>128</v>
      </c>
      <c r="DS145" s="158" t="s">
        <v>128</v>
      </c>
      <c r="DT145" s="158" t="s">
        <v>128</v>
      </c>
      <c r="DU145" s="158" t="s">
        <v>128</v>
      </c>
      <c r="DV145" s="158" t="s">
        <v>128</v>
      </c>
      <c r="DW145" s="158" t="s">
        <v>128</v>
      </c>
      <c r="DX145" s="158" t="s">
        <v>128</v>
      </c>
      <c r="DY145" s="158" t="s">
        <v>128</v>
      </c>
      <c r="DZ145" s="158" t="s">
        <v>128</v>
      </c>
      <c r="EA145" s="158" t="s">
        <v>128</v>
      </c>
      <c r="EB145" s="158" t="s">
        <v>128</v>
      </c>
      <c r="EC145" s="158" t="s">
        <v>128</v>
      </c>
      <c r="ED145" s="158" t="s">
        <v>128</v>
      </c>
      <c r="EE145" s="158" t="s">
        <v>128</v>
      </c>
      <c r="EF145" s="158" t="s">
        <v>128</v>
      </c>
      <c r="EG145" s="158" t="s">
        <v>128</v>
      </c>
      <c r="EH145" s="158" t="s">
        <v>128</v>
      </c>
      <c r="EI145" s="158" t="s">
        <v>128</v>
      </c>
      <c r="EJ145" s="158" t="s">
        <v>128</v>
      </c>
      <c r="EK145" s="158" t="s">
        <v>128</v>
      </c>
      <c r="EL145" s="158" t="s">
        <v>128</v>
      </c>
      <c r="EM145" s="158" t="s">
        <v>128</v>
      </c>
      <c r="EN145" s="158" t="s">
        <v>128</v>
      </c>
      <c r="EO145" s="158" t="s">
        <v>128</v>
      </c>
      <c r="EP145" s="158" t="s">
        <v>128</v>
      </c>
      <c r="EQ145" s="158" t="s">
        <v>128</v>
      </c>
      <c r="ER145" s="158" t="s">
        <v>128</v>
      </c>
      <c r="ES145" s="158" t="s">
        <v>128</v>
      </c>
      <c r="ET145" s="158" t="s">
        <v>128</v>
      </c>
      <c r="EU145" s="158" t="s">
        <v>128</v>
      </c>
      <c r="EV145" s="158" t="s">
        <v>128</v>
      </c>
      <c r="EW145" s="158" t="s">
        <v>128</v>
      </c>
      <c r="EX145" s="158" t="s">
        <v>128</v>
      </c>
      <c r="EY145" s="158" t="s">
        <v>128</v>
      </c>
      <c r="EZ145" s="165">
        <v>5.5</v>
      </c>
      <c r="FA145" s="158" t="s">
        <v>704</v>
      </c>
      <c r="FB145" s="165">
        <v>1.5</v>
      </c>
      <c r="FC145" s="158" t="s">
        <v>704</v>
      </c>
      <c r="FD145" s="163">
        <v>8.7999999999999995E-2</v>
      </c>
      <c r="FE145" s="158" t="s">
        <v>704</v>
      </c>
      <c r="FF145" s="163">
        <v>0.36</v>
      </c>
      <c r="FG145" s="158" t="s">
        <v>704</v>
      </c>
      <c r="FH145" s="165">
        <v>1.7</v>
      </c>
      <c r="FI145" s="158" t="s">
        <v>704</v>
      </c>
      <c r="FJ145" s="163">
        <v>0.23</v>
      </c>
      <c r="FK145" s="158" t="s">
        <v>704</v>
      </c>
      <c r="FL145" s="165">
        <v>1</v>
      </c>
      <c r="FM145" s="158" t="s">
        <v>704</v>
      </c>
      <c r="FN145" s="163">
        <v>0.92</v>
      </c>
      <c r="FO145" s="158" t="s">
        <v>704</v>
      </c>
      <c r="FP145" s="163">
        <v>6.7000000000000004E-2</v>
      </c>
      <c r="FQ145" s="158" t="s">
        <v>704</v>
      </c>
      <c r="FR145" s="163">
        <v>7.3999999999999996E-2</v>
      </c>
      <c r="FS145" s="158" t="s">
        <v>704</v>
      </c>
      <c r="FT145" s="163">
        <v>0.28999999999999998</v>
      </c>
      <c r="FU145" s="158" t="s">
        <v>704</v>
      </c>
      <c r="FV145" s="158" t="s">
        <v>128</v>
      </c>
      <c r="FW145" s="158" t="s">
        <v>128</v>
      </c>
      <c r="FX145" s="163">
        <v>0.25</v>
      </c>
      <c r="FY145" s="158" t="s">
        <v>704</v>
      </c>
      <c r="FZ145" s="163">
        <v>0.13</v>
      </c>
      <c r="GA145" s="158" t="s">
        <v>704</v>
      </c>
      <c r="GB145" s="163">
        <v>0.13</v>
      </c>
      <c r="GC145" s="158" t="s">
        <v>704</v>
      </c>
      <c r="GD145" s="163">
        <v>0.13</v>
      </c>
      <c r="GE145" s="158" t="s">
        <v>704</v>
      </c>
      <c r="GF145" s="163">
        <v>7.8E-2</v>
      </c>
      <c r="GG145" s="158" t="s">
        <v>704</v>
      </c>
      <c r="GH145" s="163">
        <v>2.5000000000000001E-2</v>
      </c>
      <c r="GI145" s="158" t="s">
        <v>704</v>
      </c>
      <c r="GJ145" s="163">
        <v>8.5999999999999993E-2</v>
      </c>
      <c r="GK145" s="158" t="s">
        <v>704</v>
      </c>
      <c r="GL145" s="163">
        <v>1.2999999999999999E-2</v>
      </c>
      <c r="GM145" s="158" t="s">
        <v>704</v>
      </c>
      <c r="GN145" s="163">
        <v>6.6000000000000003E-2</v>
      </c>
      <c r="GO145" s="158" t="s">
        <v>704</v>
      </c>
      <c r="GP145" s="163">
        <v>2.1999999999999999E-2</v>
      </c>
      <c r="GQ145" s="158" t="s">
        <v>704</v>
      </c>
      <c r="GR145" s="163">
        <v>1.4999999999999999E-2</v>
      </c>
      <c r="GS145" s="158" t="s">
        <v>704</v>
      </c>
      <c r="GT145" s="166">
        <v>9.5999999999999992E-3</v>
      </c>
      <c r="GU145" s="158" t="s">
        <v>704</v>
      </c>
      <c r="GV145" s="158" t="s">
        <v>128</v>
      </c>
      <c r="GW145" s="158" t="s">
        <v>128</v>
      </c>
      <c r="GX145" s="166">
        <v>9.4000000000000004E-3</v>
      </c>
      <c r="GY145" s="158" t="s">
        <v>704</v>
      </c>
      <c r="GZ145" s="166">
        <v>9.7000000000000003E-3</v>
      </c>
      <c r="HA145" s="158" t="s">
        <v>704</v>
      </c>
      <c r="HB145" s="166">
        <v>2.0999999999999999E-3</v>
      </c>
      <c r="HC145" s="158" t="s">
        <v>704</v>
      </c>
      <c r="HD145" s="158" t="s">
        <v>128</v>
      </c>
      <c r="HE145" s="158" t="s">
        <v>128</v>
      </c>
      <c r="HF145" s="158" t="s">
        <v>128</v>
      </c>
      <c r="HG145" s="158" t="s">
        <v>128</v>
      </c>
      <c r="HH145" s="158" t="s">
        <v>128</v>
      </c>
      <c r="HI145" s="158" t="s">
        <v>128</v>
      </c>
      <c r="HJ145" s="158" t="s">
        <v>128</v>
      </c>
      <c r="HK145" s="158" t="s">
        <v>128</v>
      </c>
      <c r="HL145" s="158" t="s">
        <v>128</v>
      </c>
      <c r="HM145" s="158" t="s">
        <v>128</v>
      </c>
      <c r="HN145" s="158" t="s">
        <v>128</v>
      </c>
      <c r="HO145" s="158" t="s">
        <v>128</v>
      </c>
      <c r="HP145" s="158" t="s">
        <v>128</v>
      </c>
      <c r="HQ145" s="158" t="s">
        <v>128</v>
      </c>
      <c r="HR145" s="158" t="s">
        <v>128</v>
      </c>
      <c r="HS145" s="158" t="s">
        <v>128</v>
      </c>
      <c r="HT145" s="158" t="s">
        <v>128</v>
      </c>
      <c r="HU145" s="158" t="s">
        <v>128</v>
      </c>
      <c r="HV145" s="158" t="s">
        <v>128</v>
      </c>
      <c r="HW145" s="158" t="s">
        <v>128</v>
      </c>
      <c r="HX145" s="158" t="s">
        <v>128</v>
      </c>
      <c r="HY145" s="158" t="s">
        <v>128</v>
      </c>
      <c r="HZ145" s="158" t="s">
        <v>128</v>
      </c>
      <c r="IA145" s="158" t="s">
        <v>128</v>
      </c>
      <c r="IB145" s="158" t="s">
        <v>128</v>
      </c>
      <c r="IC145" s="158" t="s">
        <v>128</v>
      </c>
      <c r="ID145" s="158" t="s">
        <v>128</v>
      </c>
      <c r="IE145" s="158" t="s">
        <v>128</v>
      </c>
      <c r="IF145" s="158" t="s">
        <v>128</v>
      </c>
      <c r="IG145" s="158" t="s">
        <v>128</v>
      </c>
      <c r="IH145" s="158" t="s">
        <v>128</v>
      </c>
      <c r="II145" s="158" t="s">
        <v>128</v>
      </c>
      <c r="IJ145" s="163">
        <v>0.27</v>
      </c>
      <c r="IK145" s="158" t="s">
        <v>704</v>
      </c>
      <c r="IL145" s="163">
        <v>3.5999999999999997E-2</v>
      </c>
      <c r="IM145" s="158" t="s">
        <v>704</v>
      </c>
      <c r="IN145" s="158" t="s">
        <v>128</v>
      </c>
      <c r="IO145" s="158" t="s">
        <v>128</v>
      </c>
      <c r="IP145" s="158" t="s">
        <v>128</v>
      </c>
      <c r="IQ145" s="158" t="s">
        <v>128</v>
      </c>
      <c r="IR145" s="158" t="s">
        <v>128</v>
      </c>
      <c r="IS145" s="158" t="s">
        <v>128</v>
      </c>
      <c r="IT145" s="158" t="s">
        <v>128</v>
      </c>
      <c r="IU145" s="158" t="s">
        <v>128</v>
      </c>
      <c r="IV145" s="158" t="s">
        <v>128</v>
      </c>
      <c r="IW145" s="158" t="s">
        <v>128</v>
      </c>
      <c r="IX145" s="158" t="s">
        <v>128</v>
      </c>
      <c r="IY145" s="158" t="s">
        <v>128</v>
      </c>
      <c r="IZ145" s="158" t="s">
        <v>128</v>
      </c>
      <c r="JA145" s="158" t="s">
        <v>128</v>
      </c>
      <c r="JB145" s="158" t="s">
        <v>128</v>
      </c>
      <c r="JC145" s="158" t="s">
        <v>128</v>
      </c>
      <c r="JD145" s="158" t="s">
        <v>128</v>
      </c>
      <c r="JE145" s="158" t="s">
        <v>128</v>
      </c>
      <c r="JF145" s="158" t="s">
        <v>128</v>
      </c>
      <c r="JG145" s="158" t="s">
        <v>128</v>
      </c>
      <c r="JH145" s="158" t="s">
        <v>128</v>
      </c>
      <c r="JI145" s="158" t="s">
        <v>128</v>
      </c>
      <c r="JJ145" s="158" t="s">
        <v>128</v>
      </c>
      <c r="JK145" s="158" t="s">
        <v>128</v>
      </c>
      <c r="JL145" s="158" t="s">
        <v>128</v>
      </c>
      <c r="JM145" s="158" t="s">
        <v>128</v>
      </c>
      <c r="JN145" s="158" t="s">
        <v>128</v>
      </c>
      <c r="JO145" s="158" t="s">
        <v>128</v>
      </c>
      <c r="JP145" s="158" t="s">
        <v>128</v>
      </c>
      <c r="JQ145" s="158" t="s">
        <v>128</v>
      </c>
      <c r="JR145" s="158" t="s">
        <v>128</v>
      </c>
      <c r="JS145" s="158" t="s">
        <v>128</v>
      </c>
      <c r="JT145" s="158" t="s">
        <v>128</v>
      </c>
      <c r="JU145" s="158" t="s">
        <v>128</v>
      </c>
      <c r="JV145" s="158" t="s">
        <v>128</v>
      </c>
      <c r="JW145" s="158" t="s">
        <v>128</v>
      </c>
      <c r="JX145" s="158" t="s">
        <v>128</v>
      </c>
      <c r="JY145" s="158" t="s">
        <v>128</v>
      </c>
      <c r="JZ145" s="158" t="s">
        <v>128</v>
      </c>
      <c r="KA145" s="158" t="s">
        <v>128</v>
      </c>
      <c r="KB145" s="158" t="s">
        <v>128</v>
      </c>
      <c r="KC145" s="158" t="s">
        <v>128</v>
      </c>
      <c r="KD145" s="158" t="s">
        <v>128</v>
      </c>
      <c r="KE145" s="158" t="s">
        <v>128</v>
      </c>
      <c r="KF145" s="158" t="s">
        <v>128</v>
      </c>
      <c r="KG145" s="158" t="s">
        <v>128</v>
      </c>
      <c r="KH145" s="158" t="s">
        <v>128</v>
      </c>
      <c r="KI145" s="158" t="s">
        <v>128</v>
      </c>
      <c r="KJ145" s="158" t="s">
        <v>128</v>
      </c>
      <c r="KK145" s="158" t="s">
        <v>128</v>
      </c>
      <c r="KL145" s="158" t="s">
        <v>128</v>
      </c>
      <c r="KM145" s="158" t="s">
        <v>128</v>
      </c>
      <c r="KN145" s="158" t="s">
        <v>128</v>
      </c>
      <c r="KO145" s="158" t="s">
        <v>128</v>
      </c>
      <c r="KP145" s="158" t="s">
        <v>128</v>
      </c>
      <c r="KQ145" s="158" t="s">
        <v>128</v>
      </c>
      <c r="KR145" s="158" t="s">
        <v>128</v>
      </c>
      <c r="KS145" s="158" t="s">
        <v>128</v>
      </c>
      <c r="KT145" s="158" t="s">
        <v>128</v>
      </c>
      <c r="KU145" s="158" t="s">
        <v>128</v>
      </c>
      <c r="KV145" s="158" t="s">
        <v>128</v>
      </c>
      <c r="KW145" s="158" t="s">
        <v>128</v>
      </c>
      <c r="KX145" s="158" t="s">
        <v>128</v>
      </c>
      <c r="KY145" s="158" t="s">
        <v>128</v>
      </c>
      <c r="KZ145" s="158" t="s">
        <v>128</v>
      </c>
      <c r="LA145" s="158" t="s">
        <v>128</v>
      </c>
      <c r="LB145" s="158" t="s">
        <v>128</v>
      </c>
      <c r="LC145" s="158" t="s">
        <v>128</v>
      </c>
      <c r="LD145" s="158" t="s">
        <v>128</v>
      </c>
      <c r="LE145" s="158" t="s">
        <v>128</v>
      </c>
      <c r="LF145" s="158" t="s">
        <v>128</v>
      </c>
      <c r="LG145" s="158" t="s">
        <v>128</v>
      </c>
      <c r="LH145" s="158" t="s">
        <v>128</v>
      </c>
      <c r="LI145" s="158" t="s">
        <v>128</v>
      </c>
      <c r="LJ145" s="158" t="s">
        <v>128</v>
      </c>
      <c r="LK145" s="158" t="s">
        <v>128</v>
      </c>
      <c r="LL145" s="158" t="s">
        <v>128</v>
      </c>
      <c r="LM145" s="158" t="s">
        <v>128</v>
      </c>
      <c r="LN145" s="158" t="s">
        <v>128</v>
      </c>
      <c r="LO145" s="158" t="s">
        <v>128</v>
      </c>
      <c r="LP145" s="158" t="s">
        <v>128</v>
      </c>
      <c r="LQ145" s="158" t="s">
        <v>128</v>
      </c>
      <c r="LR145" s="158" t="s">
        <v>128</v>
      </c>
      <c r="LS145" s="158" t="s">
        <v>128</v>
      </c>
      <c r="LT145" s="158" t="s">
        <v>128</v>
      </c>
      <c r="LU145" s="158" t="s">
        <v>128</v>
      </c>
      <c r="LV145" s="158" t="s">
        <v>128</v>
      </c>
      <c r="LW145" s="158" t="s">
        <v>128</v>
      </c>
      <c r="LX145" s="158" t="s">
        <v>128</v>
      </c>
      <c r="LY145" s="158" t="s">
        <v>128</v>
      </c>
      <c r="LZ145" s="158" t="s">
        <v>128</v>
      </c>
      <c r="MA145" s="158" t="s">
        <v>128</v>
      </c>
      <c r="MB145" s="158" t="s">
        <v>128</v>
      </c>
      <c r="MC145" s="158" t="s">
        <v>128</v>
      </c>
      <c r="MD145" s="158" t="s">
        <v>128</v>
      </c>
      <c r="ME145" s="158" t="s">
        <v>128</v>
      </c>
      <c r="MF145" s="158" t="s">
        <v>128</v>
      </c>
      <c r="MG145" s="158" t="s">
        <v>128</v>
      </c>
      <c r="MH145" s="158" t="s">
        <v>128</v>
      </c>
      <c r="MI145" s="158" t="s">
        <v>128</v>
      </c>
      <c r="MJ145" s="158" t="s">
        <v>128</v>
      </c>
      <c r="MK145" s="158" t="s">
        <v>128</v>
      </c>
      <c r="ML145" s="158" t="s">
        <v>128</v>
      </c>
      <c r="MM145" s="158" t="s">
        <v>128</v>
      </c>
      <c r="MN145" s="158" t="s">
        <v>128</v>
      </c>
      <c r="MO145" s="158" t="s">
        <v>128</v>
      </c>
      <c r="MP145" s="158" t="s">
        <v>128</v>
      </c>
      <c r="MQ145" s="158" t="s">
        <v>128</v>
      </c>
      <c r="MR145" s="158" t="s">
        <v>128</v>
      </c>
      <c r="MS145" s="158" t="s">
        <v>128</v>
      </c>
      <c r="MT145" s="158" t="s">
        <v>128</v>
      </c>
      <c r="MU145" s="158" t="s">
        <v>128</v>
      </c>
      <c r="MV145" s="158" t="s">
        <v>128</v>
      </c>
      <c r="MW145" s="158" t="s">
        <v>128</v>
      </c>
      <c r="MX145" s="158" t="s">
        <v>128</v>
      </c>
      <c r="MY145" s="158" t="s">
        <v>128</v>
      </c>
      <c r="MZ145" s="158" t="s">
        <v>128</v>
      </c>
      <c r="NA145" s="158" t="s">
        <v>128</v>
      </c>
      <c r="NB145" s="158" t="s">
        <v>128</v>
      </c>
      <c r="NC145" s="158" t="s">
        <v>128</v>
      </c>
      <c r="ND145" s="158" t="s">
        <v>128</v>
      </c>
      <c r="NE145" s="158" t="s">
        <v>128</v>
      </c>
      <c r="NF145" s="158" t="s">
        <v>128</v>
      </c>
      <c r="NG145" s="158" t="s">
        <v>128</v>
      </c>
      <c r="NH145" s="158" t="s">
        <v>128</v>
      </c>
      <c r="NI145" s="158" t="s">
        <v>128</v>
      </c>
      <c r="NJ145" s="158" t="s">
        <v>128</v>
      </c>
      <c r="NK145" s="158" t="s">
        <v>128</v>
      </c>
      <c r="NL145" s="158" t="s">
        <v>128</v>
      </c>
      <c r="NM145" s="158" t="s">
        <v>128</v>
      </c>
      <c r="NN145" s="158" t="s">
        <v>128</v>
      </c>
      <c r="NO145" s="158" t="s">
        <v>128</v>
      </c>
      <c r="NP145" s="158" t="s">
        <v>128</v>
      </c>
      <c r="NQ145" s="158" t="s">
        <v>128</v>
      </c>
      <c r="NR145" s="158" t="s">
        <v>128</v>
      </c>
      <c r="NS145" s="158" t="s">
        <v>128</v>
      </c>
      <c r="NT145" s="158" t="s">
        <v>128</v>
      </c>
      <c r="NU145" s="158" t="s">
        <v>128</v>
      </c>
      <c r="NV145" s="158" t="s">
        <v>128</v>
      </c>
      <c r="NW145" s="158" t="s">
        <v>128</v>
      </c>
      <c r="NX145" s="158" t="s">
        <v>128</v>
      </c>
      <c r="NY145" s="158" t="s">
        <v>128</v>
      </c>
      <c r="NZ145" s="158" t="s">
        <v>128</v>
      </c>
      <c r="OA145" s="158" t="s">
        <v>128</v>
      </c>
      <c r="OB145" s="158" t="s">
        <v>128</v>
      </c>
      <c r="OC145" s="158" t="s">
        <v>128</v>
      </c>
      <c r="OD145" s="158" t="s">
        <v>128</v>
      </c>
      <c r="OE145" s="170" t="s">
        <v>128</v>
      </c>
      <c r="OF145" s="181"/>
      <c r="OG145" s="113" t="str">
        <f t="shared" si="893"/>
        <v/>
      </c>
      <c r="OH145" s="66" t="str">
        <f t="shared" si="894"/>
        <v/>
      </c>
      <c r="OI145" s="66" t="str">
        <f t="shared" si="895"/>
        <v/>
      </c>
      <c r="OJ145" s="66" t="str">
        <f t="shared" si="896"/>
        <v/>
      </c>
      <c r="OK145" s="66" t="str">
        <f t="shared" si="897"/>
        <v/>
      </c>
      <c r="OL145" s="66" t="str">
        <f t="shared" si="898"/>
        <v/>
      </c>
      <c r="OM145" s="66" t="str">
        <f t="shared" si="899"/>
        <v/>
      </c>
      <c r="ON145" s="66" t="str">
        <f t="shared" si="900"/>
        <v/>
      </c>
      <c r="OO145" s="66" t="str">
        <f t="shared" si="901"/>
        <v/>
      </c>
      <c r="OP145" s="66" t="str">
        <f t="shared" si="902"/>
        <v/>
      </c>
      <c r="OQ145" s="66" t="str">
        <f t="shared" si="903"/>
        <v/>
      </c>
      <c r="OR145" s="66" t="str">
        <f t="shared" si="904"/>
        <v/>
      </c>
      <c r="OS145" s="66" t="str">
        <f t="shared" si="905"/>
        <v/>
      </c>
      <c r="OT145" s="66" t="str">
        <f t="shared" si="906"/>
        <v/>
      </c>
      <c r="OU145" s="66" t="str">
        <f t="shared" si="907"/>
        <v/>
      </c>
      <c r="OV145" s="66" t="str">
        <f t="shared" si="908"/>
        <v/>
      </c>
      <c r="OW145" s="66" t="str">
        <f t="shared" si="909"/>
        <v/>
      </c>
      <c r="OX145" s="66" t="str">
        <f t="shared" si="910"/>
        <v/>
      </c>
      <c r="OY145" s="66" t="str">
        <f t="shared" si="911"/>
        <v/>
      </c>
      <c r="OZ145" s="66" t="str">
        <f t="shared" si="912"/>
        <v/>
      </c>
      <c r="PA145" s="66" t="str">
        <f t="shared" si="913"/>
        <v/>
      </c>
      <c r="PB145" s="66" t="str">
        <f t="shared" si="914"/>
        <v/>
      </c>
      <c r="PC145" s="66" t="str">
        <f t="shared" si="915"/>
        <v/>
      </c>
      <c r="PD145" s="66" t="str">
        <f t="shared" si="916"/>
        <v/>
      </c>
      <c r="PE145" s="66" t="str">
        <f t="shared" si="917"/>
        <v/>
      </c>
      <c r="PF145" s="66" t="str">
        <f t="shared" si="918"/>
        <v/>
      </c>
      <c r="PG145" s="66" t="str">
        <f t="shared" si="919"/>
        <v/>
      </c>
      <c r="PH145" s="66" t="str">
        <f t="shared" si="920"/>
        <v/>
      </c>
      <c r="PI145" s="66" t="str">
        <f t="shared" si="921"/>
        <v/>
      </c>
      <c r="PJ145" s="66" t="str">
        <f t="shared" si="922"/>
        <v/>
      </c>
      <c r="PK145" s="66" t="str">
        <f t="shared" si="923"/>
        <v/>
      </c>
      <c r="PL145" s="66" t="str">
        <f t="shared" si="924"/>
        <v/>
      </c>
      <c r="PM145" s="66" t="str">
        <f t="shared" si="925"/>
        <v/>
      </c>
      <c r="PN145" s="66" t="str">
        <f t="shared" si="926"/>
        <v/>
      </c>
      <c r="PO145" s="66" t="str">
        <f t="shared" si="927"/>
        <v/>
      </c>
      <c r="PP145" s="66" t="str">
        <f t="shared" si="928"/>
        <v/>
      </c>
      <c r="PQ145" s="66" t="str">
        <f t="shared" si="929"/>
        <v/>
      </c>
      <c r="PR145" s="66" t="str">
        <f t="shared" si="930"/>
        <v/>
      </c>
      <c r="PS145" s="66" t="str">
        <f t="shared" si="931"/>
        <v/>
      </c>
      <c r="PT145" s="66" t="str">
        <f t="shared" si="932"/>
        <v/>
      </c>
      <c r="PU145" s="66" t="str">
        <f t="shared" si="933"/>
        <v/>
      </c>
      <c r="PV145" s="66" t="str">
        <f t="shared" si="934"/>
        <v/>
      </c>
      <c r="PW145" s="66" t="str">
        <f t="shared" si="935"/>
        <v/>
      </c>
      <c r="PX145" s="66" t="str">
        <f t="shared" si="936"/>
        <v/>
      </c>
      <c r="PY145" s="66" t="str">
        <f t="shared" si="937"/>
        <v/>
      </c>
      <c r="PZ145" s="66" t="str">
        <f t="shared" si="938"/>
        <v/>
      </c>
      <c r="QA145" s="66" t="str">
        <f t="shared" si="939"/>
        <v/>
      </c>
      <c r="QB145" s="66" t="str">
        <f t="shared" si="940"/>
        <v/>
      </c>
      <c r="QC145" s="66" t="str">
        <f t="shared" si="941"/>
        <v/>
      </c>
      <c r="QD145" s="66" t="str">
        <f t="shared" si="942"/>
        <v/>
      </c>
      <c r="QE145" s="66" t="str">
        <f t="shared" si="943"/>
        <v/>
      </c>
      <c r="QF145" s="66" t="str">
        <f t="shared" si="944"/>
        <v/>
      </c>
      <c r="QG145" s="66" t="str">
        <f t="shared" si="945"/>
        <v/>
      </c>
      <c r="QH145" s="66" t="str">
        <f t="shared" si="946"/>
        <v/>
      </c>
      <c r="QI145" s="66" t="str">
        <f t="shared" si="947"/>
        <v/>
      </c>
      <c r="QJ145" s="66" t="str">
        <f t="shared" si="948"/>
        <v/>
      </c>
      <c r="QK145" s="66" t="str">
        <f t="shared" si="949"/>
        <v/>
      </c>
      <c r="QL145" s="66" t="str">
        <f t="shared" si="950"/>
        <v/>
      </c>
      <c r="QM145" s="66" t="str">
        <f t="shared" si="951"/>
        <v/>
      </c>
      <c r="QN145" s="66" t="str">
        <f t="shared" si="952"/>
        <v/>
      </c>
      <c r="QO145" s="66" t="str">
        <f t="shared" si="953"/>
        <v/>
      </c>
      <c r="QP145" s="66" t="str">
        <f t="shared" si="954"/>
        <v/>
      </c>
      <c r="QQ145" s="66" t="str">
        <f t="shared" si="955"/>
        <v/>
      </c>
      <c r="QR145" s="66" t="str">
        <f t="shared" si="956"/>
        <v/>
      </c>
      <c r="QS145" s="66" t="str">
        <f t="shared" si="957"/>
        <v/>
      </c>
      <c r="QT145" s="66" t="str">
        <f t="shared" si="958"/>
        <v/>
      </c>
      <c r="QU145" s="66" t="str">
        <f t="shared" si="959"/>
        <v/>
      </c>
      <c r="QV145" s="66" t="str">
        <f t="shared" si="960"/>
        <v/>
      </c>
      <c r="QW145" s="66" t="str">
        <f t="shared" si="961"/>
        <v/>
      </c>
      <c r="QX145" s="66" t="str">
        <f t="shared" si="962"/>
        <v/>
      </c>
      <c r="QY145" s="66" t="str">
        <f t="shared" si="963"/>
        <v/>
      </c>
      <c r="QZ145" s="66" t="str">
        <f t="shared" si="964"/>
        <v/>
      </c>
      <c r="RA145" s="66" t="str">
        <f t="shared" si="965"/>
        <v/>
      </c>
      <c r="RB145" s="66" t="str">
        <f t="shared" si="966"/>
        <v/>
      </c>
      <c r="RC145" s="66" t="str">
        <f t="shared" si="967"/>
        <v/>
      </c>
      <c r="RD145" s="66" t="str">
        <f t="shared" si="968"/>
        <v/>
      </c>
      <c r="RE145" s="66" t="str">
        <f t="shared" si="969"/>
        <v/>
      </c>
      <c r="RF145" s="66" t="str">
        <f t="shared" si="970"/>
        <v/>
      </c>
      <c r="RG145" s="66" t="str">
        <f t="shared" si="971"/>
        <v/>
      </c>
      <c r="RH145" s="66" t="str">
        <f t="shared" si="972"/>
        <v/>
      </c>
      <c r="RI145" s="66" t="str">
        <f t="shared" si="973"/>
        <v/>
      </c>
      <c r="RJ145" s="66" t="str">
        <f t="shared" si="974"/>
        <v/>
      </c>
      <c r="RK145" s="66" t="str">
        <f t="shared" si="975"/>
        <v/>
      </c>
      <c r="RL145" s="66" t="str">
        <f t="shared" si="976"/>
        <v/>
      </c>
      <c r="RM145" s="66" t="str">
        <f t="shared" si="977"/>
        <v/>
      </c>
      <c r="RN145" s="66" t="str">
        <f t="shared" si="978"/>
        <v/>
      </c>
      <c r="RO145" s="66" t="str">
        <f t="shared" si="979"/>
        <v/>
      </c>
      <c r="RP145" s="66" t="str">
        <f t="shared" si="980"/>
        <v/>
      </c>
      <c r="RQ145" s="66" t="str">
        <f t="shared" si="981"/>
        <v/>
      </c>
      <c r="RR145" s="66" t="str">
        <f t="shared" si="982"/>
        <v/>
      </c>
      <c r="RS145" s="66" t="str">
        <f t="shared" si="983"/>
        <v/>
      </c>
      <c r="RT145" s="66" t="str">
        <f t="shared" si="984"/>
        <v/>
      </c>
      <c r="RU145" s="66" t="str">
        <f t="shared" si="985"/>
        <v/>
      </c>
      <c r="RV145" s="66" t="str">
        <f t="shared" si="986"/>
        <v/>
      </c>
      <c r="RW145" s="66" t="str">
        <f t="shared" si="987"/>
        <v/>
      </c>
      <c r="RX145" s="66" t="str">
        <f t="shared" si="988"/>
        <v/>
      </c>
      <c r="RY145" s="66" t="str">
        <f t="shared" si="989"/>
        <v/>
      </c>
      <c r="RZ145" s="66" t="str">
        <f t="shared" si="990"/>
        <v/>
      </c>
      <c r="SA145" s="66" t="str">
        <f t="shared" si="991"/>
        <v/>
      </c>
      <c r="SB145" s="66" t="str">
        <f t="shared" si="992"/>
        <v/>
      </c>
      <c r="SC145" s="66" t="str">
        <f t="shared" si="993"/>
        <v/>
      </c>
      <c r="SD145" s="66" t="str">
        <f t="shared" si="994"/>
        <v/>
      </c>
      <c r="SE145" s="66" t="str">
        <f t="shared" si="995"/>
        <v/>
      </c>
      <c r="SF145" s="66" t="str">
        <f t="shared" si="996"/>
        <v/>
      </c>
      <c r="SG145" s="66" t="str">
        <f t="shared" si="997"/>
        <v/>
      </c>
      <c r="SH145" s="66" t="str">
        <f t="shared" si="998"/>
        <v/>
      </c>
      <c r="SI145" s="66" t="str">
        <f t="shared" si="999"/>
        <v/>
      </c>
      <c r="SJ145" s="66" t="str">
        <f t="shared" si="1000"/>
        <v/>
      </c>
      <c r="SK145" s="66" t="str">
        <f t="shared" si="1001"/>
        <v/>
      </c>
      <c r="SL145" s="66" t="str">
        <f t="shared" si="1002"/>
        <v/>
      </c>
      <c r="SM145" s="66" t="str">
        <f t="shared" si="1003"/>
        <v/>
      </c>
      <c r="SN145" s="66" t="str">
        <f t="shared" si="1004"/>
        <v/>
      </c>
      <c r="SO145" s="66" t="str">
        <f t="shared" si="1005"/>
        <v/>
      </c>
      <c r="SP145" s="66" t="str">
        <f t="shared" si="1006"/>
        <v/>
      </c>
      <c r="SQ145" s="66" t="str">
        <f t="shared" si="1007"/>
        <v/>
      </c>
      <c r="SR145" s="66" t="str">
        <f t="shared" si="1008"/>
        <v/>
      </c>
      <c r="SS145" s="66" t="str">
        <f t="shared" si="1009"/>
        <v/>
      </c>
      <c r="ST145" s="66" t="str">
        <f t="shared" si="1010"/>
        <v/>
      </c>
      <c r="SU145" s="66" t="str">
        <f t="shared" si="1011"/>
        <v/>
      </c>
      <c r="SV145" s="66" t="str">
        <f t="shared" si="1012"/>
        <v/>
      </c>
      <c r="SW145" s="66" t="str">
        <f t="shared" si="1013"/>
        <v/>
      </c>
      <c r="SX145" s="66" t="str">
        <f t="shared" si="1014"/>
        <v/>
      </c>
      <c r="SY145" s="66" t="str">
        <f t="shared" si="1015"/>
        <v/>
      </c>
      <c r="SZ145" s="66" t="str">
        <f t="shared" si="1016"/>
        <v/>
      </c>
      <c r="TA145" s="66" t="str">
        <f t="shared" si="1017"/>
        <v/>
      </c>
      <c r="TB145" s="66" t="str">
        <f t="shared" si="1018"/>
        <v/>
      </c>
      <c r="TC145" s="66" t="str">
        <f t="shared" si="1019"/>
        <v/>
      </c>
      <c r="TD145" s="66" t="str">
        <f t="shared" si="1020"/>
        <v/>
      </c>
      <c r="TE145" s="66" t="str">
        <f t="shared" si="1021"/>
        <v/>
      </c>
      <c r="TF145" s="66" t="str">
        <f t="shared" si="1022"/>
        <v/>
      </c>
      <c r="TG145" s="66" t="str">
        <f t="shared" si="1023"/>
        <v/>
      </c>
      <c r="TH145" s="66" t="str">
        <f t="shared" si="1024"/>
        <v/>
      </c>
      <c r="TI145" s="66" t="str">
        <f t="shared" si="1025"/>
        <v/>
      </c>
      <c r="TJ145" s="66" t="str">
        <f t="shared" si="1026"/>
        <v/>
      </c>
      <c r="TK145" s="66" t="str">
        <f t="shared" si="1027"/>
        <v/>
      </c>
      <c r="TL145" s="66" t="str">
        <f t="shared" si="1028"/>
        <v/>
      </c>
      <c r="TM145" s="66" t="str">
        <f t="shared" si="1029"/>
        <v/>
      </c>
      <c r="TN145" s="66" t="str">
        <f t="shared" si="1030"/>
        <v/>
      </c>
      <c r="TO145" s="160">
        <f t="shared" si="1031"/>
        <v>2.0900497545934499E-3</v>
      </c>
      <c r="TP145" s="66" t="str">
        <f t="shared" si="1032"/>
        <v>kg/GJ delivered</v>
      </c>
      <c r="TQ145" s="160">
        <f t="shared" si="1033"/>
        <v>5.7001356943457726E-4</v>
      </c>
      <c r="TR145" s="66" t="str">
        <f t="shared" si="1034"/>
        <v>kg/GJ delivered</v>
      </c>
      <c r="TS145" s="160">
        <f t="shared" si="1035"/>
        <v>3.3440796073495195E-5</v>
      </c>
      <c r="TT145" s="66" t="str">
        <f t="shared" si="1036"/>
        <v>kg/GJ delivered</v>
      </c>
      <c r="TU145" s="160">
        <f t="shared" si="1037"/>
        <v>1.3680325666429852E-4</v>
      </c>
      <c r="TV145" s="66" t="str">
        <f t="shared" si="1038"/>
        <v>kg/GJ delivered</v>
      </c>
      <c r="TW145" s="160">
        <f t="shared" si="1039"/>
        <v>6.4601537869252081E-4</v>
      </c>
      <c r="TX145" s="66" t="str">
        <f t="shared" si="1040"/>
        <v>kg/GJ delivered</v>
      </c>
      <c r="TY145" s="160">
        <f t="shared" si="1041"/>
        <v>8.7402080646635177E-5</v>
      </c>
      <c r="TZ145" s="66" t="str">
        <f t="shared" si="1042"/>
        <v>kg/GJ delivered</v>
      </c>
      <c r="UA145" s="160">
        <f t="shared" si="1043"/>
        <v>3.8000904628971815E-4</v>
      </c>
      <c r="UB145" s="66" t="str">
        <f t="shared" si="1044"/>
        <v>kg/GJ delivered</v>
      </c>
      <c r="UC145" s="160">
        <f t="shared" si="1045"/>
        <v>3.4960832258654071E-4</v>
      </c>
      <c r="UD145" s="66" t="str">
        <f t="shared" si="1046"/>
        <v>kg/GJ delivered</v>
      </c>
      <c r="UE145" s="160">
        <f t="shared" si="1047"/>
        <v>2.5460606101411119E-5</v>
      </c>
      <c r="UF145" s="66" t="str">
        <f t="shared" si="1048"/>
        <v>kg/GJ delivered</v>
      </c>
      <c r="UG145" s="160">
        <f t="shared" si="1049"/>
        <v>2.8120669425439142E-5</v>
      </c>
      <c r="UH145" s="66" t="str">
        <f t="shared" si="1050"/>
        <v>kg/GJ delivered</v>
      </c>
      <c r="UI145" s="160">
        <f t="shared" si="1051"/>
        <v>1.1020262342401826E-4</v>
      </c>
      <c r="UJ145" s="66" t="str">
        <f t="shared" si="1052"/>
        <v>kg/GJ delivered</v>
      </c>
      <c r="UK145" s="66" t="str">
        <f t="shared" si="1053"/>
        <v/>
      </c>
      <c r="UL145" s="66" t="str">
        <f t="shared" si="1054"/>
        <v/>
      </c>
      <c r="UM145" s="160">
        <f t="shared" si="1055"/>
        <v>9.5002261572429538E-5</v>
      </c>
      <c r="UN145" s="66" t="str">
        <f t="shared" si="1056"/>
        <v>kg/GJ delivered</v>
      </c>
      <c r="UO145" s="160">
        <f t="shared" si="1057"/>
        <v>4.9401176017663366E-5</v>
      </c>
      <c r="UP145" s="66" t="str">
        <f t="shared" si="1058"/>
        <v>kg/GJ delivered</v>
      </c>
      <c r="UQ145" s="160">
        <f t="shared" si="1059"/>
        <v>4.9401176017663366E-5</v>
      </c>
      <c r="UR145" s="66" t="str">
        <f t="shared" si="1060"/>
        <v>kg/GJ delivered</v>
      </c>
      <c r="US145" s="160">
        <f t="shared" si="1061"/>
        <v>4.9401176017663366E-5</v>
      </c>
      <c r="UT145" s="66" t="str">
        <f t="shared" si="1062"/>
        <v>kg/GJ delivered</v>
      </c>
      <c r="UU145" s="160">
        <f t="shared" si="1063"/>
        <v>2.9640705610598018E-5</v>
      </c>
      <c r="UV145" s="66" t="str">
        <f t="shared" si="1064"/>
        <v>kg/GJ delivered</v>
      </c>
      <c r="UW145" s="160">
        <f t="shared" si="1065"/>
        <v>9.5002261572429545E-6</v>
      </c>
      <c r="UX145" s="66" t="str">
        <f t="shared" si="1066"/>
        <v>kg/GJ delivered</v>
      </c>
      <c r="UY145" s="160">
        <f t="shared" si="1067"/>
        <v>3.2680777980915759E-5</v>
      </c>
      <c r="UZ145" s="66" t="str">
        <f t="shared" si="1068"/>
        <v>kg/GJ delivered</v>
      </c>
      <c r="VA145" s="160">
        <f t="shared" si="1069"/>
        <v>4.9401176017663354E-6</v>
      </c>
      <c r="VB145" s="66" t="str">
        <f t="shared" si="1070"/>
        <v>kg/GJ delivered</v>
      </c>
      <c r="VC145" s="160">
        <f t="shared" si="1071"/>
        <v>2.5080597055121398E-5</v>
      </c>
      <c r="VD145" s="66" t="str">
        <f t="shared" si="1072"/>
        <v>kg/GJ delivered</v>
      </c>
      <c r="VE145" s="160">
        <f t="shared" si="1073"/>
        <v>8.3601990183737987E-6</v>
      </c>
      <c r="VF145" s="66" t="str">
        <f t="shared" si="1074"/>
        <v>kg/GJ delivered</v>
      </c>
      <c r="VG145" s="160">
        <f t="shared" si="1075"/>
        <v>5.7001356943457715E-6</v>
      </c>
      <c r="VH145" s="66" t="str">
        <f t="shared" si="1076"/>
        <v>kg/GJ delivered</v>
      </c>
      <c r="VI145" s="160">
        <f t="shared" si="1077"/>
        <v>3.6480868443812944E-6</v>
      </c>
      <c r="VJ145" s="66" t="str">
        <f t="shared" si="1078"/>
        <v>kg/GJ delivered</v>
      </c>
      <c r="VK145" s="66" t="str">
        <f t="shared" si="1079"/>
        <v/>
      </c>
      <c r="VL145" s="66" t="str">
        <f t="shared" si="1080"/>
        <v/>
      </c>
      <c r="VM145" s="160">
        <f t="shared" si="1081"/>
        <v>3.5720850351233505E-6</v>
      </c>
      <c r="VN145" s="66" t="str">
        <f t="shared" si="1082"/>
        <v>kg/GJ delivered</v>
      </c>
      <c r="VO145" s="160">
        <f t="shared" si="1083"/>
        <v>3.6860877490102666E-6</v>
      </c>
      <c r="VP145" s="66" t="str">
        <f t="shared" si="1084"/>
        <v>kg/GJ delivered</v>
      </c>
      <c r="VQ145" s="160">
        <f t="shared" si="1085"/>
        <v>7.9801899720840802E-7</v>
      </c>
      <c r="VR145" s="66" t="str">
        <f t="shared" si="1086"/>
        <v>kg/GJ delivered</v>
      </c>
      <c r="VS145" s="66" t="str">
        <f t="shared" si="1087"/>
        <v/>
      </c>
      <c r="VT145" s="66" t="str">
        <f t="shared" si="1088"/>
        <v/>
      </c>
      <c r="VU145" s="66" t="str">
        <f t="shared" si="1089"/>
        <v/>
      </c>
      <c r="VV145" s="66" t="str">
        <f t="shared" si="1090"/>
        <v/>
      </c>
      <c r="VW145" s="66" t="str">
        <f t="shared" si="1091"/>
        <v/>
      </c>
      <c r="VX145" s="66" t="str">
        <f t="shared" si="1092"/>
        <v/>
      </c>
      <c r="VY145" s="66" t="str">
        <f t="shared" si="1093"/>
        <v/>
      </c>
      <c r="VZ145" s="66" t="str">
        <f t="shared" si="1094"/>
        <v/>
      </c>
      <c r="WA145" s="66" t="str">
        <f t="shared" si="1095"/>
        <v/>
      </c>
      <c r="WB145" s="66" t="str">
        <f t="shared" si="1096"/>
        <v/>
      </c>
      <c r="WC145" s="66" t="str">
        <f t="shared" si="1097"/>
        <v/>
      </c>
      <c r="WD145" s="66" t="str">
        <f t="shared" si="1098"/>
        <v/>
      </c>
      <c r="WE145" s="66" t="str">
        <f t="shared" si="1099"/>
        <v/>
      </c>
      <c r="WF145" s="66" t="str">
        <f t="shared" si="1100"/>
        <v/>
      </c>
      <c r="WG145" s="66" t="str">
        <f t="shared" si="1101"/>
        <v/>
      </c>
      <c r="WH145" s="66" t="str">
        <f t="shared" si="1102"/>
        <v/>
      </c>
      <c r="WI145" s="66" t="str">
        <f t="shared" si="1103"/>
        <v/>
      </c>
      <c r="WJ145" s="66" t="str">
        <f t="shared" si="1104"/>
        <v/>
      </c>
      <c r="WK145" s="66" t="str">
        <f t="shared" si="1105"/>
        <v/>
      </c>
      <c r="WL145" s="66" t="str">
        <f t="shared" si="1106"/>
        <v/>
      </c>
      <c r="WM145" s="66" t="str">
        <f t="shared" si="1107"/>
        <v/>
      </c>
      <c r="WN145" s="66" t="str">
        <f t="shared" si="1108"/>
        <v/>
      </c>
      <c r="WO145" s="66" t="str">
        <f t="shared" si="1109"/>
        <v/>
      </c>
      <c r="WP145" s="66" t="str">
        <f t="shared" si="1110"/>
        <v/>
      </c>
      <c r="WQ145" s="66" t="str">
        <f t="shared" si="1111"/>
        <v/>
      </c>
      <c r="WR145" s="66" t="str">
        <f t="shared" si="1112"/>
        <v/>
      </c>
      <c r="WS145" s="66" t="str">
        <f t="shared" si="1113"/>
        <v/>
      </c>
      <c r="WT145" s="66" t="str">
        <f t="shared" si="1114"/>
        <v/>
      </c>
      <c r="WU145" s="66" t="str">
        <f t="shared" si="1115"/>
        <v/>
      </c>
      <c r="WV145" s="66" t="str">
        <f t="shared" si="1116"/>
        <v/>
      </c>
      <c r="WW145" s="66" t="str">
        <f t="shared" si="1117"/>
        <v/>
      </c>
      <c r="WX145" s="66" t="str">
        <f t="shared" si="1118"/>
        <v/>
      </c>
      <c r="WY145" s="160">
        <f t="shared" si="1119"/>
        <v>1.026024424982239E-4</v>
      </c>
      <c r="WZ145" s="66" t="str">
        <f t="shared" si="1120"/>
        <v>kg/GJ delivered</v>
      </c>
      <c r="XA145" s="160">
        <f t="shared" si="1121"/>
        <v>1.3680325666429851E-5</v>
      </c>
      <c r="XB145" s="66" t="str">
        <f t="shared" si="1122"/>
        <v>kg/GJ delivered</v>
      </c>
      <c r="XC145" s="66" t="str">
        <f t="shared" si="1123"/>
        <v/>
      </c>
      <c r="XD145" s="66" t="str">
        <f t="shared" si="1124"/>
        <v/>
      </c>
      <c r="XE145" s="66" t="str">
        <f t="shared" si="1125"/>
        <v/>
      </c>
      <c r="XF145" s="66" t="str">
        <f t="shared" si="1126"/>
        <v/>
      </c>
      <c r="XG145" s="66" t="str">
        <f t="shared" si="1127"/>
        <v/>
      </c>
      <c r="XH145" s="66" t="str">
        <f t="shared" si="1128"/>
        <v/>
      </c>
      <c r="XI145" s="66" t="str">
        <f t="shared" si="1129"/>
        <v/>
      </c>
      <c r="XJ145" s="66" t="str">
        <f t="shared" si="1130"/>
        <v/>
      </c>
      <c r="XK145" s="66" t="str">
        <f t="shared" si="1131"/>
        <v/>
      </c>
      <c r="XL145" s="66" t="str">
        <f t="shared" si="1132"/>
        <v/>
      </c>
      <c r="XM145" s="66" t="str">
        <f t="shared" si="1133"/>
        <v/>
      </c>
      <c r="XN145" s="66" t="str">
        <f t="shared" si="1134"/>
        <v/>
      </c>
      <c r="XO145" s="66" t="str">
        <f t="shared" si="1135"/>
        <v/>
      </c>
      <c r="XP145" s="66" t="str">
        <f t="shared" si="1136"/>
        <v/>
      </c>
      <c r="XQ145" s="66" t="str">
        <f t="shared" si="1137"/>
        <v/>
      </c>
      <c r="XR145" s="66" t="str">
        <f t="shared" si="1138"/>
        <v/>
      </c>
      <c r="XS145" s="66" t="str">
        <f t="shared" si="1139"/>
        <v/>
      </c>
      <c r="XT145" s="66" t="str">
        <f t="shared" si="1140"/>
        <v/>
      </c>
      <c r="XU145" s="66" t="str">
        <f t="shared" si="1141"/>
        <v/>
      </c>
      <c r="XV145" s="66" t="str">
        <f t="shared" si="1142"/>
        <v/>
      </c>
      <c r="XW145" s="66" t="str">
        <f t="shared" si="1143"/>
        <v/>
      </c>
      <c r="XX145" s="66" t="str">
        <f t="shared" si="1144"/>
        <v/>
      </c>
      <c r="XY145" s="66" t="str">
        <f t="shared" si="1145"/>
        <v/>
      </c>
      <c r="XZ145" s="66" t="str">
        <f t="shared" si="1146"/>
        <v/>
      </c>
      <c r="YA145" s="66" t="str">
        <f t="shared" si="1147"/>
        <v/>
      </c>
      <c r="YB145" s="66" t="str">
        <f t="shared" si="1148"/>
        <v/>
      </c>
      <c r="YC145" s="66" t="str">
        <f t="shared" si="1149"/>
        <v/>
      </c>
      <c r="YD145" s="66" t="str">
        <f t="shared" si="1150"/>
        <v/>
      </c>
      <c r="YE145" s="66" t="str">
        <f t="shared" si="1151"/>
        <v/>
      </c>
      <c r="YF145" s="66" t="str">
        <f t="shared" si="1152"/>
        <v/>
      </c>
      <c r="YG145" s="66" t="str">
        <f t="shared" si="1153"/>
        <v/>
      </c>
      <c r="YH145" s="66" t="str">
        <f t="shared" si="1154"/>
        <v/>
      </c>
      <c r="YI145" s="66" t="str">
        <f t="shared" si="1155"/>
        <v/>
      </c>
      <c r="YJ145" s="66" t="str">
        <f t="shared" si="1156"/>
        <v/>
      </c>
      <c r="YK145" s="66" t="str">
        <f t="shared" si="1157"/>
        <v/>
      </c>
      <c r="YL145" s="66" t="str">
        <f t="shared" si="1158"/>
        <v/>
      </c>
      <c r="YM145" s="66" t="str">
        <f t="shared" si="1159"/>
        <v/>
      </c>
      <c r="YN145" s="66" t="str">
        <f t="shared" si="1160"/>
        <v/>
      </c>
      <c r="YO145" s="66" t="str">
        <f t="shared" si="1161"/>
        <v/>
      </c>
      <c r="YP145" s="66" t="str">
        <f t="shared" si="1162"/>
        <v/>
      </c>
      <c r="YQ145" s="66" t="str">
        <f t="shared" si="1163"/>
        <v/>
      </c>
      <c r="YR145" s="66" t="str">
        <f t="shared" si="1164"/>
        <v/>
      </c>
      <c r="YS145" s="66" t="str">
        <f t="shared" si="1165"/>
        <v/>
      </c>
      <c r="YT145" s="66" t="str">
        <f t="shared" si="1166"/>
        <v/>
      </c>
      <c r="YU145" s="66" t="str">
        <f t="shared" si="1167"/>
        <v/>
      </c>
      <c r="YV145" s="66" t="str">
        <f t="shared" si="1168"/>
        <v/>
      </c>
      <c r="YW145" s="66" t="str">
        <f t="shared" si="1169"/>
        <v/>
      </c>
      <c r="YX145" s="66" t="str">
        <f t="shared" si="1170"/>
        <v/>
      </c>
      <c r="YY145" s="66" t="str">
        <f t="shared" si="1171"/>
        <v/>
      </c>
      <c r="YZ145" s="66" t="str">
        <f t="shared" si="1172"/>
        <v/>
      </c>
      <c r="ZA145" s="66" t="str">
        <f t="shared" si="1173"/>
        <v/>
      </c>
      <c r="ZB145" s="66" t="str">
        <f t="shared" si="1174"/>
        <v/>
      </c>
      <c r="ZC145" s="66" t="str">
        <f t="shared" si="1175"/>
        <v/>
      </c>
      <c r="ZD145" s="66" t="str">
        <f t="shared" si="1176"/>
        <v/>
      </c>
      <c r="ZE145" s="66" t="str">
        <f t="shared" si="1177"/>
        <v/>
      </c>
      <c r="ZF145" s="66" t="str">
        <f t="shared" si="1178"/>
        <v/>
      </c>
      <c r="ZG145" s="66" t="str">
        <f t="shared" si="1179"/>
        <v/>
      </c>
      <c r="ZH145" s="66" t="str">
        <f t="shared" si="1180"/>
        <v/>
      </c>
      <c r="ZI145" s="66" t="str">
        <f t="shared" si="1181"/>
        <v/>
      </c>
      <c r="ZJ145" s="66" t="str">
        <f t="shared" si="1182"/>
        <v/>
      </c>
      <c r="ZK145" s="66" t="str">
        <f t="shared" si="1183"/>
        <v/>
      </c>
      <c r="ZL145" s="66" t="str">
        <f t="shared" si="1184"/>
        <v/>
      </c>
      <c r="ZM145" s="66" t="str">
        <f t="shared" si="1185"/>
        <v/>
      </c>
      <c r="ZN145" s="66" t="str">
        <f t="shared" si="1186"/>
        <v/>
      </c>
      <c r="ZO145" s="66" t="str">
        <f t="shared" si="1187"/>
        <v/>
      </c>
      <c r="ZP145" s="66" t="str">
        <f t="shared" si="1188"/>
        <v/>
      </c>
      <c r="ZQ145" s="66" t="str">
        <f t="shared" si="1189"/>
        <v/>
      </c>
      <c r="ZR145" s="66" t="str">
        <f t="shared" si="1190"/>
        <v/>
      </c>
      <c r="ZS145" s="66" t="str">
        <f t="shared" si="1191"/>
        <v/>
      </c>
      <c r="ZT145" s="66" t="str">
        <f t="shared" si="1192"/>
        <v/>
      </c>
      <c r="ZU145" s="66" t="str">
        <f t="shared" si="1193"/>
        <v/>
      </c>
      <c r="ZV145" s="66" t="str">
        <f t="shared" si="1194"/>
        <v/>
      </c>
      <c r="ZW145" s="66" t="str">
        <f t="shared" si="1195"/>
        <v/>
      </c>
      <c r="ZX145" s="66" t="str">
        <f t="shared" si="1196"/>
        <v/>
      </c>
      <c r="ZY145" s="66" t="str">
        <f t="shared" si="1197"/>
        <v/>
      </c>
      <c r="ZZ145" s="66" t="str">
        <f t="shared" si="1198"/>
        <v/>
      </c>
      <c r="AAA145" s="66" t="str">
        <f t="shared" si="1199"/>
        <v/>
      </c>
      <c r="AAB145" s="66" t="str">
        <f t="shared" si="1200"/>
        <v/>
      </c>
      <c r="AAC145" s="66" t="str">
        <f t="shared" si="1201"/>
        <v/>
      </c>
      <c r="AAD145" s="66" t="str">
        <f t="shared" si="1202"/>
        <v/>
      </c>
      <c r="AAE145" s="66" t="str">
        <f t="shared" si="1203"/>
        <v/>
      </c>
      <c r="AAF145" s="66" t="str">
        <f t="shared" si="1204"/>
        <v/>
      </c>
      <c r="AAG145" s="66" t="str">
        <f t="shared" si="1205"/>
        <v/>
      </c>
      <c r="AAH145" s="66" t="str">
        <f t="shared" si="1206"/>
        <v/>
      </c>
      <c r="AAI145" s="66" t="str">
        <f t="shared" si="1207"/>
        <v/>
      </c>
      <c r="AAJ145" s="66" t="str">
        <f t="shared" si="1208"/>
        <v/>
      </c>
      <c r="AAK145" s="66" t="str">
        <f t="shared" si="1209"/>
        <v/>
      </c>
      <c r="AAL145" s="66" t="str">
        <f t="shared" si="1210"/>
        <v/>
      </c>
      <c r="AAM145" s="66" t="str">
        <f t="shared" si="1211"/>
        <v/>
      </c>
      <c r="AAN145" s="66" t="str">
        <f t="shared" si="1212"/>
        <v/>
      </c>
      <c r="AAO145" s="66" t="str">
        <f t="shared" si="1213"/>
        <v/>
      </c>
      <c r="AAP145" s="66" t="str">
        <f t="shared" si="1214"/>
        <v/>
      </c>
      <c r="AAQ145" s="66" t="str">
        <f t="shared" si="1215"/>
        <v/>
      </c>
      <c r="AAR145" s="66" t="str">
        <f t="shared" si="1216"/>
        <v/>
      </c>
      <c r="AAS145" s="66" t="str">
        <f t="shared" si="1217"/>
        <v/>
      </c>
      <c r="AAT145" s="66" t="str">
        <f t="shared" si="1218"/>
        <v/>
      </c>
      <c r="AAU145" s="66" t="str">
        <f t="shared" si="1219"/>
        <v/>
      </c>
      <c r="AAV145" s="66" t="str">
        <f t="shared" si="1220"/>
        <v/>
      </c>
      <c r="AAW145" s="66" t="str">
        <f t="shared" si="1221"/>
        <v/>
      </c>
      <c r="AAX145" s="66" t="str">
        <f t="shared" si="1222"/>
        <v/>
      </c>
      <c r="AAY145" s="66" t="str">
        <f t="shared" si="1223"/>
        <v/>
      </c>
      <c r="AAZ145" s="66" t="str">
        <f t="shared" si="1224"/>
        <v/>
      </c>
      <c r="ABA145" s="66" t="str">
        <f t="shared" si="1225"/>
        <v/>
      </c>
      <c r="ABB145" s="66" t="str">
        <f t="shared" si="1226"/>
        <v/>
      </c>
      <c r="ABC145" s="66" t="str">
        <f t="shared" si="1227"/>
        <v/>
      </c>
      <c r="ABD145" s="66" t="str">
        <f t="shared" si="1228"/>
        <v/>
      </c>
      <c r="ABE145" s="66" t="str">
        <f t="shared" si="1229"/>
        <v/>
      </c>
      <c r="ABF145" s="66" t="str">
        <f t="shared" si="1230"/>
        <v/>
      </c>
      <c r="ABG145" s="66" t="str">
        <f t="shared" si="1231"/>
        <v/>
      </c>
      <c r="ABH145" s="66" t="str">
        <f t="shared" si="1232"/>
        <v/>
      </c>
      <c r="ABI145" s="66" t="str">
        <f t="shared" si="1233"/>
        <v/>
      </c>
      <c r="ABJ145" s="66" t="str">
        <f t="shared" si="1234"/>
        <v/>
      </c>
      <c r="ABK145" s="66" t="str">
        <f t="shared" si="1235"/>
        <v/>
      </c>
      <c r="ABL145" s="66" t="str">
        <f t="shared" si="1236"/>
        <v/>
      </c>
      <c r="ABM145" s="66" t="str">
        <f t="shared" si="1237"/>
        <v/>
      </c>
      <c r="ABN145" s="66" t="str">
        <f t="shared" si="1238"/>
        <v/>
      </c>
      <c r="ABO145" s="66" t="str">
        <f t="shared" si="1239"/>
        <v/>
      </c>
      <c r="ABP145" s="66" t="str">
        <f t="shared" si="1240"/>
        <v/>
      </c>
      <c r="ABQ145" s="66" t="str">
        <f t="shared" si="1241"/>
        <v/>
      </c>
      <c r="ABR145" s="66" t="str">
        <f t="shared" si="1242"/>
        <v/>
      </c>
      <c r="ABS145" s="66" t="str">
        <f t="shared" si="1243"/>
        <v/>
      </c>
      <c r="ABT145" s="66" t="str">
        <f t="shared" si="1244"/>
        <v/>
      </c>
      <c r="ABU145" s="66" t="str">
        <f t="shared" si="1245"/>
        <v/>
      </c>
      <c r="ABV145" s="66" t="str">
        <f t="shared" si="1246"/>
        <v/>
      </c>
      <c r="ABW145" s="66" t="str">
        <f t="shared" si="1247"/>
        <v/>
      </c>
      <c r="ABX145" s="66" t="str">
        <f t="shared" si="1248"/>
        <v/>
      </c>
      <c r="ABY145" s="66" t="str">
        <f t="shared" si="1249"/>
        <v/>
      </c>
      <c r="ABZ145" s="66" t="str">
        <f t="shared" si="1250"/>
        <v/>
      </c>
      <c r="ACA145" s="66" t="str">
        <f t="shared" si="1251"/>
        <v/>
      </c>
      <c r="ACB145" s="66" t="str">
        <f t="shared" si="1252"/>
        <v/>
      </c>
      <c r="ACC145" s="66" t="str">
        <f t="shared" si="1253"/>
        <v/>
      </c>
      <c r="ACD145" s="66" t="str">
        <f t="shared" si="1254"/>
        <v/>
      </c>
      <c r="ACE145" s="66" t="str">
        <f t="shared" si="1255"/>
        <v/>
      </c>
      <c r="ACF145" s="66" t="str">
        <f t="shared" si="1256"/>
        <v/>
      </c>
      <c r="ACG145" s="66" t="str">
        <f t="shared" si="1257"/>
        <v/>
      </c>
      <c r="ACH145" s="66" t="str">
        <f t="shared" si="1258"/>
        <v/>
      </c>
      <c r="ACI145" s="66" t="str">
        <f t="shared" si="1259"/>
        <v/>
      </c>
      <c r="ACJ145" s="66" t="str">
        <f t="shared" si="1260"/>
        <v/>
      </c>
      <c r="ACK145" s="66" t="str">
        <f t="shared" si="1261"/>
        <v/>
      </c>
      <c r="ACL145" s="66" t="str">
        <f t="shared" si="1262"/>
        <v/>
      </c>
      <c r="ACM145" s="66" t="str">
        <f t="shared" ref="ACM145:ACN145" si="1281">IF(AND(ACS$3="Unit", ACL145=""), "", IF(AND(ACS$3="Unit", ACL145="-"),"", IF(ACS$3="Unit", "kg/GJ delivered", IF(AND(NY145&lt;&gt;"", NY145&lt;&gt;"-", NX145="-"),"", IF($H145="","", IF(NX145="nd", "",IF(NX145="&lt;n.a.&gt;", "", IF(NY145="#/MJ", "", IF(NY145="kg/GJ delivered",NX145,IF(NY145="g/MJ delivered",NX145,IF(NY145="kg/MJ delivered",NX145*1000,IF(NY145="mg/MJ delivered",NX145/1000,IF(NY145="g/kg",((NX145)*(1/$I145)*(1/$H145)),IF(NY145="mg/kg",((NX145/1000)*(1/$I145)*(1/$H145)),IF(NY145="mg/MJ delivered",NX145/1000,IF(NY145="-","","Error"))))))))))))))))</f>
        <v/>
      </c>
      <c r="ACN145" s="66" t="str">
        <f t="shared" si="1281"/>
        <v/>
      </c>
      <c r="ACO145" s="66" t="str">
        <f t="shared" si="1264"/>
        <v/>
      </c>
      <c r="ACP145" s="66" t="str">
        <f t="shared" si="1265"/>
        <v/>
      </c>
      <c r="ACQ145" s="66" t="str">
        <f t="shared" si="1266"/>
        <v/>
      </c>
      <c r="ACR145" s="66" t="str">
        <f t="shared" si="1267"/>
        <v/>
      </c>
      <c r="ACS145" s="66" t="str">
        <f t="shared" si="1268"/>
        <v/>
      </c>
      <c r="ACT145" s="66" t="str">
        <f t="shared" si="1269"/>
        <v/>
      </c>
    </row>
    <row r="146" spans="2:774" ht="15.75" customHeight="1" x14ac:dyDescent="0.25">
      <c r="B146" s="66">
        <v>225</v>
      </c>
      <c r="C146" s="66" t="s">
        <v>865</v>
      </c>
      <c r="D146" s="66" t="s">
        <v>685</v>
      </c>
      <c r="E146" s="156" t="s">
        <v>835</v>
      </c>
      <c r="F146" s="66" t="s">
        <v>497</v>
      </c>
      <c r="G146" s="66" t="s">
        <v>492</v>
      </c>
      <c r="H146" s="126">
        <v>0.16242500000000001</v>
      </c>
      <c r="I146" s="130">
        <f>'Heating Values'!E127</f>
        <v>16.130791139240504</v>
      </c>
      <c r="J146" s="66" t="str">
        <f t="shared" si="890"/>
        <v>Firewood, Improved, CN</v>
      </c>
      <c r="K146" s="66" t="s">
        <v>1588</v>
      </c>
      <c r="L146" s="161"/>
      <c r="M146" s="161"/>
      <c r="N146" s="161"/>
      <c r="O146" s="66" t="s">
        <v>1116</v>
      </c>
      <c r="P146" s="66" t="str">
        <f t="shared" si="1272"/>
        <v>CN</v>
      </c>
      <c r="Q146" s="66" t="s">
        <v>87</v>
      </c>
      <c r="R146" s="158" t="s">
        <v>128</v>
      </c>
      <c r="S146" s="158" t="s">
        <v>128</v>
      </c>
      <c r="T146" s="158" t="s">
        <v>128</v>
      </c>
      <c r="U146" s="158" t="s">
        <v>128</v>
      </c>
      <c r="V146" s="158" t="s">
        <v>128</v>
      </c>
      <c r="W146" s="158" t="s">
        <v>128</v>
      </c>
      <c r="X146" s="158" t="s">
        <v>128</v>
      </c>
      <c r="Y146" s="158" t="s">
        <v>128</v>
      </c>
      <c r="Z146" s="158" t="s">
        <v>128</v>
      </c>
      <c r="AA146" s="158" t="s">
        <v>128</v>
      </c>
      <c r="AB146" s="158" t="s">
        <v>128</v>
      </c>
      <c r="AC146" s="158" t="s">
        <v>128</v>
      </c>
      <c r="AD146" s="158" t="s">
        <v>128</v>
      </c>
      <c r="AE146" s="158" t="s">
        <v>128</v>
      </c>
      <c r="AF146" s="158" t="s">
        <v>128</v>
      </c>
      <c r="AG146" s="158" t="s">
        <v>128</v>
      </c>
      <c r="AH146" s="158" t="s">
        <v>128</v>
      </c>
      <c r="AI146" s="158" t="s">
        <v>128</v>
      </c>
      <c r="AJ146" s="158" t="s">
        <v>128</v>
      </c>
      <c r="AK146" s="158" t="s">
        <v>128</v>
      </c>
      <c r="AL146" s="158" t="s">
        <v>128</v>
      </c>
      <c r="AM146" s="158" t="s">
        <v>128</v>
      </c>
      <c r="AN146" s="158" t="s">
        <v>128</v>
      </c>
      <c r="AO146" s="158" t="s">
        <v>128</v>
      </c>
      <c r="AP146" s="158" t="s">
        <v>128</v>
      </c>
      <c r="AQ146" s="158" t="s">
        <v>128</v>
      </c>
      <c r="AR146" s="158" t="s">
        <v>128</v>
      </c>
      <c r="AS146" s="158" t="s">
        <v>128</v>
      </c>
      <c r="AT146" s="158" t="s">
        <v>128</v>
      </c>
      <c r="AU146" s="158" t="s">
        <v>128</v>
      </c>
      <c r="AV146" s="158" t="s">
        <v>128</v>
      </c>
      <c r="AW146" s="158" t="s">
        <v>128</v>
      </c>
      <c r="AX146" s="158" t="s">
        <v>128</v>
      </c>
      <c r="AY146" s="158" t="s">
        <v>128</v>
      </c>
      <c r="AZ146" s="158" t="s">
        <v>128</v>
      </c>
      <c r="BA146" s="158" t="s">
        <v>128</v>
      </c>
      <c r="BB146" s="158" t="s">
        <v>128</v>
      </c>
      <c r="BC146" s="158" t="s">
        <v>128</v>
      </c>
      <c r="BD146" s="158" t="s">
        <v>128</v>
      </c>
      <c r="BE146" s="158" t="s">
        <v>128</v>
      </c>
      <c r="BF146" s="158" t="s">
        <v>128</v>
      </c>
      <c r="BG146" s="158" t="s">
        <v>128</v>
      </c>
      <c r="BH146" s="158" t="s">
        <v>128</v>
      </c>
      <c r="BI146" s="158" t="s">
        <v>128</v>
      </c>
      <c r="BJ146" s="158" t="s">
        <v>128</v>
      </c>
      <c r="BK146" s="158" t="s">
        <v>128</v>
      </c>
      <c r="BL146" s="158" t="s">
        <v>128</v>
      </c>
      <c r="BM146" s="158" t="s">
        <v>128</v>
      </c>
      <c r="BN146" s="158" t="s">
        <v>128</v>
      </c>
      <c r="BO146" s="158" t="s">
        <v>128</v>
      </c>
      <c r="BP146" s="158" t="s">
        <v>128</v>
      </c>
      <c r="BQ146" s="158" t="s">
        <v>128</v>
      </c>
      <c r="BR146" s="158" t="s">
        <v>128</v>
      </c>
      <c r="BS146" s="158" t="s">
        <v>128</v>
      </c>
      <c r="BT146" s="158" t="s">
        <v>128</v>
      </c>
      <c r="BU146" s="158" t="s">
        <v>128</v>
      </c>
      <c r="BV146" s="158" t="s">
        <v>128</v>
      </c>
      <c r="BW146" s="158" t="s">
        <v>128</v>
      </c>
      <c r="BX146" s="158" t="s">
        <v>128</v>
      </c>
      <c r="BY146" s="158" t="s">
        <v>128</v>
      </c>
      <c r="BZ146" s="158" t="s">
        <v>128</v>
      </c>
      <c r="CA146" s="158" t="s">
        <v>128</v>
      </c>
      <c r="CB146" s="158" t="s">
        <v>128</v>
      </c>
      <c r="CC146" s="158" t="s">
        <v>128</v>
      </c>
      <c r="CD146" s="158" t="s">
        <v>128</v>
      </c>
      <c r="CE146" s="158" t="s">
        <v>128</v>
      </c>
      <c r="CF146" s="158" t="s">
        <v>128</v>
      </c>
      <c r="CG146" s="158" t="s">
        <v>128</v>
      </c>
      <c r="CH146" s="158" t="s">
        <v>128</v>
      </c>
      <c r="CI146" s="158" t="s">
        <v>128</v>
      </c>
      <c r="CJ146" s="158" t="s">
        <v>128</v>
      </c>
      <c r="CK146" s="158" t="s">
        <v>128</v>
      </c>
      <c r="CL146" s="158" t="s">
        <v>128</v>
      </c>
      <c r="CM146" s="158" t="s">
        <v>128</v>
      </c>
      <c r="CN146" s="158" t="s">
        <v>128</v>
      </c>
      <c r="CO146" s="158" t="s">
        <v>128</v>
      </c>
      <c r="CP146" s="158" t="s">
        <v>128</v>
      </c>
      <c r="CQ146" s="158" t="s">
        <v>128</v>
      </c>
      <c r="CR146" s="158" t="s">
        <v>128</v>
      </c>
      <c r="CS146" s="158" t="s">
        <v>128</v>
      </c>
      <c r="CT146" s="158" t="s">
        <v>128</v>
      </c>
      <c r="CU146" s="158" t="s">
        <v>128</v>
      </c>
      <c r="CV146" s="158" t="s">
        <v>128</v>
      </c>
      <c r="CW146" s="158" t="s">
        <v>128</v>
      </c>
      <c r="CX146" s="158" t="s">
        <v>128</v>
      </c>
      <c r="CY146" s="158" t="s">
        <v>128</v>
      </c>
      <c r="CZ146" s="158" t="s">
        <v>128</v>
      </c>
      <c r="DA146" s="158" t="s">
        <v>128</v>
      </c>
      <c r="DB146" s="158" t="s">
        <v>128</v>
      </c>
      <c r="DC146" s="158" t="s">
        <v>128</v>
      </c>
      <c r="DD146" s="158" t="s">
        <v>128</v>
      </c>
      <c r="DE146" s="158" t="s">
        <v>128</v>
      </c>
      <c r="DF146" s="158" t="s">
        <v>128</v>
      </c>
      <c r="DG146" s="158" t="s">
        <v>128</v>
      </c>
      <c r="DH146" s="158" t="s">
        <v>128</v>
      </c>
      <c r="DI146" s="158" t="s">
        <v>128</v>
      </c>
      <c r="DJ146" s="158" t="s">
        <v>128</v>
      </c>
      <c r="DK146" s="158" t="s">
        <v>128</v>
      </c>
      <c r="DL146" s="158" t="s">
        <v>128</v>
      </c>
      <c r="DM146" s="158" t="s">
        <v>128</v>
      </c>
      <c r="DN146" s="158" t="s">
        <v>128</v>
      </c>
      <c r="DO146" s="158" t="s">
        <v>128</v>
      </c>
      <c r="DP146" s="158" t="s">
        <v>128</v>
      </c>
      <c r="DQ146" s="158" t="s">
        <v>128</v>
      </c>
      <c r="DR146" s="158" t="s">
        <v>128</v>
      </c>
      <c r="DS146" s="158" t="s">
        <v>128</v>
      </c>
      <c r="DT146" s="158" t="s">
        <v>128</v>
      </c>
      <c r="DU146" s="158" t="s">
        <v>128</v>
      </c>
      <c r="DV146" s="158" t="s">
        <v>128</v>
      </c>
      <c r="DW146" s="158" t="s">
        <v>128</v>
      </c>
      <c r="DX146" s="158" t="s">
        <v>128</v>
      </c>
      <c r="DY146" s="158" t="s">
        <v>128</v>
      </c>
      <c r="DZ146" s="158" t="s">
        <v>128</v>
      </c>
      <c r="EA146" s="158" t="s">
        <v>128</v>
      </c>
      <c r="EB146" s="158" t="s">
        <v>128</v>
      </c>
      <c r="EC146" s="158" t="s">
        <v>128</v>
      </c>
      <c r="ED146" s="158" t="s">
        <v>128</v>
      </c>
      <c r="EE146" s="158" t="s">
        <v>128</v>
      </c>
      <c r="EF146" s="158" t="s">
        <v>128</v>
      </c>
      <c r="EG146" s="158" t="s">
        <v>128</v>
      </c>
      <c r="EH146" s="158" t="s">
        <v>128</v>
      </c>
      <c r="EI146" s="158" t="s">
        <v>128</v>
      </c>
      <c r="EJ146" s="158" t="s">
        <v>128</v>
      </c>
      <c r="EK146" s="158" t="s">
        <v>128</v>
      </c>
      <c r="EL146" s="158" t="s">
        <v>128</v>
      </c>
      <c r="EM146" s="158" t="s">
        <v>128</v>
      </c>
      <c r="EN146" s="158" t="s">
        <v>128</v>
      </c>
      <c r="EO146" s="158" t="s">
        <v>128</v>
      </c>
      <c r="EP146" s="158" t="s">
        <v>128</v>
      </c>
      <c r="EQ146" s="158" t="s">
        <v>128</v>
      </c>
      <c r="ER146" s="158" t="s">
        <v>128</v>
      </c>
      <c r="ES146" s="158" t="s">
        <v>128</v>
      </c>
      <c r="ET146" s="158" t="s">
        <v>128</v>
      </c>
      <c r="EU146" s="158" t="s">
        <v>128</v>
      </c>
      <c r="EV146" s="158" t="s">
        <v>128</v>
      </c>
      <c r="EW146" s="158" t="s">
        <v>128</v>
      </c>
      <c r="EX146" s="158" t="s">
        <v>128</v>
      </c>
      <c r="EY146" s="158" t="s">
        <v>128</v>
      </c>
      <c r="EZ146" s="165">
        <v>4.9000000000000004</v>
      </c>
      <c r="FA146" s="158" t="s">
        <v>704</v>
      </c>
      <c r="FB146" s="165">
        <v>1.7</v>
      </c>
      <c r="FC146" s="158" t="s">
        <v>704</v>
      </c>
      <c r="FD146" s="163">
        <v>0.11</v>
      </c>
      <c r="FE146" s="158" t="s">
        <v>704</v>
      </c>
      <c r="FF146" s="163">
        <v>0.51</v>
      </c>
      <c r="FG146" s="158" t="s">
        <v>704</v>
      </c>
      <c r="FH146" s="165">
        <v>2.7</v>
      </c>
      <c r="FI146" s="158" t="s">
        <v>704</v>
      </c>
      <c r="FJ146" s="163">
        <v>0.39</v>
      </c>
      <c r="FK146" s="158" t="s">
        <v>704</v>
      </c>
      <c r="FL146" s="165">
        <v>1.1000000000000001</v>
      </c>
      <c r="FM146" s="158" t="s">
        <v>704</v>
      </c>
      <c r="FN146" s="163">
        <v>0.98</v>
      </c>
      <c r="FO146" s="158" t="s">
        <v>704</v>
      </c>
      <c r="FP146" s="163">
        <v>4.3999999999999997E-2</v>
      </c>
      <c r="FQ146" s="158" t="s">
        <v>704</v>
      </c>
      <c r="FR146" s="163">
        <v>5.3999999999999999E-2</v>
      </c>
      <c r="FS146" s="158" t="s">
        <v>704</v>
      </c>
      <c r="FT146" s="163">
        <v>0.12</v>
      </c>
      <c r="FU146" s="158" t="s">
        <v>704</v>
      </c>
      <c r="FV146" s="158" t="s">
        <v>128</v>
      </c>
      <c r="FW146" s="158" t="s">
        <v>128</v>
      </c>
      <c r="FX146" s="163">
        <v>0.2</v>
      </c>
      <c r="FY146" s="158" t="s">
        <v>704</v>
      </c>
      <c r="FZ146" s="163">
        <v>0.11</v>
      </c>
      <c r="GA146" s="158" t="s">
        <v>704</v>
      </c>
      <c r="GB146" s="163">
        <v>9.8000000000000004E-2</v>
      </c>
      <c r="GC146" s="158" t="s">
        <v>704</v>
      </c>
      <c r="GD146" s="163">
        <v>8.4000000000000005E-2</v>
      </c>
      <c r="GE146" s="158" t="s">
        <v>704</v>
      </c>
      <c r="GF146" s="163">
        <v>6.5000000000000002E-2</v>
      </c>
      <c r="GG146" s="158" t="s">
        <v>704</v>
      </c>
      <c r="GH146" s="163">
        <v>1.6E-2</v>
      </c>
      <c r="GI146" s="158" t="s">
        <v>704</v>
      </c>
      <c r="GJ146" s="163">
        <v>0.06</v>
      </c>
      <c r="GK146" s="158" t="s">
        <v>704</v>
      </c>
      <c r="GL146" s="166">
        <v>8.0000000000000002E-3</v>
      </c>
      <c r="GM146" s="158" t="s">
        <v>704</v>
      </c>
      <c r="GN146" s="163">
        <v>4.9000000000000002E-2</v>
      </c>
      <c r="GO146" s="158" t="s">
        <v>704</v>
      </c>
      <c r="GP146" s="163">
        <v>1.0999999999999999E-2</v>
      </c>
      <c r="GQ146" s="158" t="s">
        <v>704</v>
      </c>
      <c r="GR146" s="166">
        <v>9.1000000000000004E-3</v>
      </c>
      <c r="GS146" s="158" t="s">
        <v>704</v>
      </c>
      <c r="GT146" s="166">
        <v>6.1999999999999998E-3</v>
      </c>
      <c r="GU146" s="158" t="s">
        <v>704</v>
      </c>
      <c r="GV146" s="158" t="s">
        <v>128</v>
      </c>
      <c r="GW146" s="158" t="s">
        <v>128</v>
      </c>
      <c r="GX146" s="166">
        <v>8.3000000000000001E-3</v>
      </c>
      <c r="GY146" s="158" t="s">
        <v>704</v>
      </c>
      <c r="GZ146" s="166">
        <v>4.7000000000000002E-3</v>
      </c>
      <c r="HA146" s="158" t="s">
        <v>704</v>
      </c>
      <c r="HB146" s="166">
        <v>7.1000000000000002E-4</v>
      </c>
      <c r="HC146" s="158" t="s">
        <v>704</v>
      </c>
      <c r="HD146" s="158" t="s">
        <v>128</v>
      </c>
      <c r="HE146" s="158" t="s">
        <v>128</v>
      </c>
      <c r="HF146" s="158" t="s">
        <v>128</v>
      </c>
      <c r="HG146" s="158" t="s">
        <v>128</v>
      </c>
      <c r="HH146" s="158" t="s">
        <v>128</v>
      </c>
      <c r="HI146" s="158" t="s">
        <v>128</v>
      </c>
      <c r="HJ146" s="158" t="s">
        <v>128</v>
      </c>
      <c r="HK146" s="158" t="s">
        <v>128</v>
      </c>
      <c r="HL146" s="158" t="s">
        <v>128</v>
      </c>
      <c r="HM146" s="158" t="s">
        <v>128</v>
      </c>
      <c r="HN146" s="158" t="s">
        <v>128</v>
      </c>
      <c r="HO146" s="158" t="s">
        <v>128</v>
      </c>
      <c r="HP146" s="158" t="s">
        <v>128</v>
      </c>
      <c r="HQ146" s="158" t="s">
        <v>128</v>
      </c>
      <c r="HR146" s="158" t="s">
        <v>128</v>
      </c>
      <c r="HS146" s="158" t="s">
        <v>128</v>
      </c>
      <c r="HT146" s="158" t="s">
        <v>128</v>
      </c>
      <c r="HU146" s="158" t="s">
        <v>128</v>
      </c>
      <c r="HV146" s="158" t="s">
        <v>128</v>
      </c>
      <c r="HW146" s="158" t="s">
        <v>128</v>
      </c>
      <c r="HX146" s="158" t="s">
        <v>128</v>
      </c>
      <c r="HY146" s="158" t="s">
        <v>128</v>
      </c>
      <c r="HZ146" s="158" t="s">
        <v>128</v>
      </c>
      <c r="IA146" s="158" t="s">
        <v>128</v>
      </c>
      <c r="IB146" s="158" t="s">
        <v>128</v>
      </c>
      <c r="IC146" s="158" t="s">
        <v>128</v>
      </c>
      <c r="ID146" s="158" t="s">
        <v>128</v>
      </c>
      <c r="IE146" s="158" t="s">
        <v>128</v>
      </c>
      <c r="IF146" s="158" t="s">
        <v>128</v>
      </c>
      <c r="IG146" s="158" t="s">
        <v>128</v>
      </c>
      <c r="IH146" s="158" t="s">
        <v>128</v>
      </c>
      <c r="II146" s="158" t="s">
        <v>128</v>
      </c>
      <c r="IJ146" s="163">
        <v>0.21</v>
      </c>
      <c r="IK146" s="158" t="s">
        <v>704</v>
      </c>
      <c r="IL146" s="163">
        <v>2.3E-2</v>
      </c>
      <c r="IM146" s="158" t="s">
        <v>704</v>
      </c>
      <c r="IN146" s="158" t="s">
        <v>128</v>
      </c>
      <c r="IO146" s="158" t="s">
        <v>128</v>
      </c>
      <c r="IP146" s="158" t="s">
        <v>128</v>
      </c>
      <c r="IQ146" s="158" t="s">
        <v>128</v>
      </c>
      <c r="IR146" s="158" t="s">
        <v>128</v>
      </c>
      <c r="IS146" s="158" t="s">
        <v>128</v>
      </c>
      <c r="IT146" s="158" t="s">
        <v>128</v>
      </c>
      <c r="IU146" s="158" t="s">
        <v>128</v>
      </c>
      <c r="IV146" s="158" t="s">
        <v>128</v>
      </c>
      <c r="IW146" s="158" t="s">
        <v>128</v>
      </c>
      <c r="IX146" s="158" t="s">
        <v>128</v>
      </c>
      <c r="IY146" s="158" t="s">
        <v>128</v>
      </c>
      <c r="IZ146" s="158" t="s">
        <v>128</v>
      </c>
      <c r="JA146" s="158" t="s">
        <v>128</v>
      </c>
      <c r="JB146" s="158" t="s">
        <v>128</v>
      </c>
      <c r="JC146" s="158" t="s">
        <v>128</v>
      </c>
      <c r="JD146" s="158" t="s">
        <v>128</v>
      </c>
      <c r="JE146" s="158" t="s">
        <v>128</v>
      </c>
      <c r="JF146" s="158" t="s">
        <v>128</v>
      </c>
      <c r="JG146" s="158" t="s">
        <v>128</v>
      </c>
      <c r="JH146" s="158" t="s">
        <v>128</v>
      </c>
      <c r="JI146" s="158" t="s">
        <v>128</v>
      </c>
      <c r="JJ146" s="158" t="s">
        <v>128</v>
      </c>
      <c r="JK146" s="158" t="s">
        <v>128</v>
      </c>
      <c r="JL146" s="158" t="s">
        <v>128</v>
      </c>
      <c r="JM146" s="158" t="s">
        <v>128</v>
      </c>
      <c r="JN146" s="158" t="s">
        <v>128</v>
      </c>
      <c r="JO146" s="158" t="s">
        <v>128</v>
      </c>
      <c r="JP146" s="158" t="s">
        <v>128</v>
      </c>
      <c r="JQ146" s="158" t="s">
        <v>128</v>
      </c>
      <c r="JR146" s="158" t="s">
        <v>128</v>
      </c>
      <c r="JS146" s="158" t="s">
        <v>128</v>
      </c>
      <c r="JT146" s="158" t="s">
        <v>128</v>
      </c>
      <c r="JU146" s="158" t="s">
        <v>128</v>
      </c>
      <c r="JV146" s="158" t="s">
        <v>128</v>
      </c>
      <c r="JW146" s="158" t="s">
        <v>128</v>
      </c>
      <c r="JX146" s="158" t="s">
        <v>128</v>
      </c>
      <c r="JY146" s="158" t="s">
        <v>128</v>
      </c>
      <c r="JZ146" s="158" t="s">
        <v>128</v>
      </c>
      <c r="KA146" s="158" t="s">
        <v>128</v>
      </c>
      <c r="KB146" s="158" t="s">
        <v>128</v>
      </c>
      <c r="KC146" s="158" t="s">
        <v>128</v>
      </c>
      <c r="KD146" s="158" t="s">
        <v>128</v>
      </c>
      <c r="KE146" s="158" t="s">
        <v>128</v>
      </c>
      <c r="KF146" s="158" t="s">
        <v>128</v>
      </c>
      <c r="KG146" s="158" t="s">
        <v>128</v>
      </c>
      <c r="KH146" s="158" t="s">
        <v>128</v>
      </c>
      <c r="KI146" s="158" t="s">
        <v>128</v>
      </c>
      <c r="KJ146" s="158" t="s">
        <v>128</v>
      </c>
      <c r="KK146" s="158" t="s">
        <v>128</v>
      </c>
      <c r="KL146" s="158" t="s">
        <v>128</v>
      </c>
      <c r="KM146" s="158" t="s">
        <v>128</v>
      </c>
      <c r="KN146" s="158" t="s">
        <v>128</v>
      </c>
      <c r="KO146" s="158" t="s">
        <v>128</v>
      </c>
      <c r="KP146" s="158" t="s">
        <v>128</v>
      </c>
      <c r="KQ146" s="158" t="s">
        <v>128</v>
      </c>
      <c r="KR146" s="158" t="s">
        <v>128</v>
      </c>
      <c r="KS146" s="158" t="s">
        <v>128</v>
      </c>
      <c r="KT146" s="158" t="s">
        <v>128</v>
      </c>
      <c r="KU146" s="158" t="s">
        <v>128</v>
      </c>
      <c r="KV146" s="158" t="s">
        <v>128</v>
      </c>
      <c r="KW146" s="158" t="s">
        <v>128</v>
      </c>
      <c r="KX146" s="158" t="s">
        <v>128</v>
      </c>
      <c r="KY146" s="158" t="s">
        <v>128</v>
      </c>
      <c r="KZ146" s="158" t="s">
        <v>128</v>
      </c>
      <c r="LA146" s="158" t="s">
        <v>128</v>
      </c>
      <c r="LB146" s="158" t="s">
        <v>128</v>
      </c>
      <c r="LC146" s="158" t="s">
        <v>128</v>
      </c>
      <c r="LD146" s="158" t="s">
        <v>128</v>
      </c>
      <c r="LE146" s="158" t="s">
        <v>128</v>
      </c>
      <c r="LF146" s="158" t="s">
        <v>128</v>
      </c>
      <c r="LG146" s="158" t="s">
        <v>128</v>
      </c>
      <c r="LH146" s="158" t="s">
        <v>128</v>
      </c>
      <c r="LI146" s="158" t="s">
        <v>128</v>
      </c>
      <c r="LJ146" s="158" t="s">
        <v>128</v>
      </c>
      <c r="LK146" s="158" t="s">
        <v>128</v>
      </c>
      <c r="LL146" s="158" t="s">
        <v>128</v>
      </c>
      <c r="LM146" s="158" t="s">
        <v>128</v>
      </c>
      <c r="LN146" s="158" t="s">
        <v>128</v>
      </c>
      <c r="LO146" s="158" t="s">
        <v>128</v>
      </c>
      <c r="LP146" s="158" t="s">
        <v>128</v>
      </c>
      <c r="LQ146" s="158" t="s">
        <v>128</v>
      </c>
      <c r="LR146" s="158" t="s">
        <v>128</v>
      </c>
      <c r="LS146" s="158" t="s">
        <v>128</v>
      </c>
      <c r="LT146" s="158" t="s">
        <v>128</v>
      </c>
      <c r="LU146" s="158" t="s">
        <v>128</v>
      </c>
      <c r="LV146" s="158" t="s">
        <v>128</v>
      </c>
      <c r="LW146" s="158" t="s">
        <v>128</v>
      </c>
      <c r="LX146" s="158" t="s">
        <v>128</v>
      </c>
      <c r="LY146" s="158" t="s">
        <v>128</v>
      </c>
      <c r="LZ146" s="158" t="s">
        <v>128</v>
      </c>
      <c r="MA146" s="158" t="s">
        <v>128</v>
      </c>
      <c r="MB146" s="158" t="s">
        <v>128</v>
      </c>
      <c r="MC146" s="158" t="s">
        <v>128</v>
      </c>
      <c r="MD146" s="158" t="s">
        <v>128</v>
      </c>
      <c r="ME146" s="158" t="s">
        <v>128</v>
      </c>
      <c r="MF146" s="158" t="s">
        <v>128</v>
      </c>
      <c r="MG146" s="158" t="s">
        <v>128</v>
      </c>
      <c r="MH146" s="158" t="s">
        <v>128</v>
      </c>
      <c r="MI146" s="158" t="s">
        <v>128</v>
      </c>
      <c r="MJ146" s="158" t="s">
        <v>128</v>
      </c>
      <c r="MK146" s="158" t="s">
        <v>128</v>
      </c>
      <c r="ML146" s="158" t="s">
        <v>128</v>
      </c>
      <c r="MM146" s="158" t="s">
        <v>128</v>
      </c>
      <c r="MN146" s="158" t="s">
        <v>128</v>
      </c>
      <c r="MO146" s="158" t="s">
        <v>128</v>
      </c>
      <c r="MP146" s="158" t="s">
        <v>128</v>
      </c>
      <c r="MQ146" s="158" t="s">
        <v>128</v>
      </c>
      <c r="MR146" s="158" t="s">
        <v>128</v>
      </c>
      <c r="MS146" s="158" t="s">
        <v>128</v>
      </c>
      <c r="MT146" s="158" t="s">
        <v>128</v>
      </c>
      <c r="MU146" s="158" t="s">
        <v>128</v>
      </c>
      <c r="MV146" s="158" t="s">
        <v>128</v>
      </c>
      <c r="MW146" s="158" t="s">
        <v>128</v>
      </c>
      <c r="MX146" s="158" t="s">
        <v>128</v>
      </c>
      <c r="MY146" s="158" t="s">
        <v>128</v>
      </c>
      <c r="MZ146" s="158" t="s">
        <v>128</v>
      </c>
      <c r="NA146" s="158" t="s">
        <v>128</v>
      </c>
      <c r="NB146" s="158" t="s">
        <v>128</v>
      </c>
      <c r="NC146" s="158" t="s">
        <v>128</v>
      </c>
      <c r="ND146" s="158" t="s">
        <v>128</v>
      </c>
      <c r="NE146" s="158" t="s">
        <v>128</v>
      </c>
      <c r="NF146" s="158" t="s">
        <v>128</v>
      </c>
      <c r="NG146" s="158" t="s">
        <v>128</v>
      </c>
      <c r="NH146" s="158" t="s">
        <v>128</v>
      </c>
      <c r="NI146" s="158" t="s">
        <v>128</v>
      </c>
      <c r="NJ146" s="158" t="s">
        <v>128</v>
      </c>
      <c r="NK146" s="158" t="s">
        <v>128</v>
      </c>
      <c r="NL146" s="158" t="s">
        <v>128</v>
      </c>
      <c r="NM146" s="158" t="s">
        <v>128</v>
      </c>
      <c r="NN146" s="158" t="s">
        <v>128</v>
      </c>
      <c r="NO146" s="158" t="s">
        <v>128</v>
      </c>
      <c r="NP146" s="158" t="s">
        <v>128</v>
      </c>
      <c r="NQ146" s="158" t="s">
        <v>128</v>
      </c>
      <c r="NR146" s="158" t="s">
        <v>128</v>
      </c>
      <c r="NS146" s="158" t="s">
        <v>128</v>
      </c>
      <c r="NT146" s="158" t="s">
        <v>128</v>
      </c>
      <c r="NU146" s="158" t="s">
        <v>128</v>
      </c>
      <c r="NV146" s="158" t="s">
        <v>128</v>
      </c>
      <c r="NW146" s="158" t="s">
        <v>128</v>
      </c>
      <c r="NX146" s="158" t="s">
        <v>128</v>
      </c>
      <c r="NY146" s="158" t="s">
        <v>128</v>
      </c>
      <c r="NZ146" s="158" t="s">
        <v>128</v>
      </c>
      <c r="OA146" s="158" t="s">
        <v>128</v>
      </c>
      <c r="OB146" s="158" t="s">
        <v>128</v>
      </c>
      <c r="OC146" s="158" t="s">
        <v>128</v>
      </c>
      <c r="OD146" s="158" t="s">
        <v>128</v>
      </c>
      <c r="OE146" s="170" t="s">
        <v>128</v>
      </c>
      <c r="OF146" s="181"/>
      <c r="OG146" s="113" t="str">
        <f t="shared" si="893"/>
        <v/>
      </c>
      <c r="OH146" s="66" t="str">
        <f t="shared" si="894"/>
        <v/>
      </c>
      <c r="OI146" s="66" t="str">
        <f t="shared" si="895"/>
        <v/>
      </c>
      <c r="OJ146" s="66" t="str">
        <f t="shared" si="896"/>
        <v/>
      </c>
      <c r="OK146" s="66" t="str">
        <f t="shared" si="897"/>
        <v/>
      </c>
      <c r="OL146" s="66" t="str">
        <f t="shared" si="898"/>
        <v/>
      </c>
      <c r="OM146" s="66" t="str">
        <f t="shared" si="899"/>
        <v/>
      </c>
      <c r="ON146" s="66" t="str">
        <f t="shared" si="900"/>
        <v/>
      </c>
      <c r="OO146" s="66" t="str">
        <f t="shared" si="901"/>
        <v/>
      </c>
      <c r="OP146" s="66" t="str">
        <f t="shared" si="902"/>
        <v/>
      </c>
      <c r="OQ146" s="66" t="str">
        <f t="shared" si="903"/>
        <v/>
      </c>
      <c r="OR146" s="66" t="str">
        <f t="shared" si="904"/>
        <v/>
      </c>
      <c r="OS146" s="66" t="str">
        <f t="shared" si="905"/>
        <v/>
      </c>
      <c r="OT146" s="66" t="str">
        <f t="shared" si="906"/>
        <v/>
      </c>
      <c r="OU146" s="66" t="str">
        <f t="shared" si="907"/>
        <v/>
      </c>
      <c r="OV146" s="66" t="str">
        <f t="shared" si="908"/>
        <v/>
      </c>
      <c r="OW146" s="66" t="str">
        <f t="shared" si="909"/>
        <v/>
      </c>
      <c r="OX146" s="66" t="str">
        <f t="shared" si="910"/>
        <v/>
      </c>
      <c r="OY146" s="66" t="str">
        <f t="shared" si="911"/>
        <v/>
      </c>
      <c r="OZ146" s="66" t="str">
        <f t="shared" si="912"/>
        <v/>
      </c>
      <c r="PA146" s="66" t="str">
        <f t="shared" si="913"/>
        <v/>
      </c>
      <c r="PB146" s="66" t="str">
        <f t="shared" si="914"/>
        <v/>
      </c>
      <c r="PC146" s="66" t="str">
        <f t="shared" si="915"/>
        <v/>
      </c>
      <c r="PD146" s="66" t="str">
        <f t="shared" si="916"/>
        <v/>
      </c>
      <c r="PE146" s="66" t="str">
        <f t="shared" si="917"/>
        <v/>
      </c>
      <c r="PF146" s="66" t="str">
        <f t="shared" si="918"/>
        <v/>
      </c>
      <c r="PG146" s="66" t="str">
        <f t="shared" si="919"/>
        <v/>
      </c>
      <c r="PH146" s="66" t="str">
        <f t="shared" si="920"/>
        <v/>
      </c>
      <c r="PI146" s="66" t="str">
        <f t="shared" si="921"/>
        <v/>
      </c>
      <c r="PJ146" s="66" t="str">
        <f t="shared" si="922"/>
        <v/>
      </c>
      <c r="PK146" s="66" t="str">
        <f t="shared" si="923"/>
        <v/>
      </c>
      <c r="PL146" s="66" t="str">
        <f t="shared" si="924"/>
        <v/>
      </c>
      <c r="PM146" s="66" t="str">
        <f t="shared" si="925"/>
        <v/>
      </c>
      <c r="PN146" s="66" t="str">
        <f t="shared" si="926"/>
        <v/>
      </c>
      <c r="PO146" s="66" t="str">
        <f t="shared" si="927"/>
        <v/>
      </c>
      <c r="PP146" s="66" t="str">
        <f t="shared" si="928"/>
        <v/>
      </c>
      <c r="PQ146" s="66" t="str">
        <f t="shared" si="929"/>
        <v/>
      </c>
      <c r="PR146" s="66" t="str">
        <f t="shared" si="930"/>
        <v/>
      </c>
      <c r="PS146" s="66" t="str">
        <f t="shared" si="931"/>
        <v/>
      </c>
      <c r="PT146" s="66" t="str">
        <f t="shared" si="932"/>
        <v/>
      </c>
      <c r="PU146" s="66" t="str">
        <f t="shared" si="933"/>
        <v/>
      </c>
      <c r="PV146" s="66" t="str">
        <f t="shared" si="934"/>
        <v/>
      </c>
      <c r="PW146" s="66" t="str">
        <f t="shared" si="935"/>
        <v/>
      </c>
      <c r="PX146" s="66" t="str">
        <f t="shared" si="936"/>
        <v/>
      </c>
      <c r="PY146" s="66" t="str">
        <f t="shared" si="937"/>
        <v/>
      </c>
      <c r="PZ146" s="66" t="str">
        <f t="shared" si="938"/>
        <v/>
      </c>
      <c r="QA146" s="66" t="str">
        <f t="shared" si="939"/>
        <v/>
      </c>
      <c r="QB146" s="66" t="str">
        <f t="shared" si="940"/>
        <v/>
      </c>
      <c r="QC146" s="66" t="str">
        <f t="shared" si="941"/>
        <v/>
      </c>
      <c r="QD146" s="66" t="str">
        <f t="shared" si="942"/>
        <v/>
      </c>
      <c r="QE146" s="66" t="str">
        <f t="shared" si="943"/>
        <v/>
      </c>
      <c r="QF146" s="66" t="str">
        <f t="shared" si="944"/>
        <v/>
      </c>
      <c r="QG146" s="66" t="str">
        <f t="shared" si="945"/>
        <v/>
      </c>
      <c r="QH146" s="66" t="str">
        <f t="shared" si="946"/>
        <v/>
      </c>
      <c r="QI146" s="66" t="str">
        <f t="shared" si="947"/>
        <v/>
      </c>
      <c r="QJ146" s="66" t="str">
        <f t="shared" si="948"/>
        <v/>
      </c>
      <c r="QK146" s="66" t="str">
        <f t="shared" si="949"/>
        <v/>
      </c>
      <c r="QL146" s="66" t="str">
        <f t="shared" si="950"/>
        <v/>
      </c>
      <c r="QM146" s="66" t="str">
        <f t="shared" si="951"/>
        <v/>
      </c>
      <c r="QN146" s="66" t="str">
        <f t="shared" si="952"/>
        <v/>
      </c>
      <c r="QO146" s="66" t="str">
        <f t="shared" si="953"/>
        <v/>
      </c>
      <c r="QP146" s="66" t="str">
        <f t="shared" si="954"/>
        <v/>
      </c>
      <c r="QQ146" s="66" t="str">
        <f t="shared" si="955"/>
        <v/>
      </c>
      <c r="QR146" s="66" t="str">
        <f t="shared" si="956"/>
        <v/>
      </c>
      <c r="QS146" s="66" t="str">
        <f t="shared" si="957"/>
        <v/>
      </c>
      <c r="QT146" s="66" t="str">
        <f t="shared" si="958"/>
        <v/>
      </c>
      <c r="QU146" s="66" t="str">
        <f t="shared" si="959"/>
        <v/>
      </c>
      <c r="QV146" s="66" t="str">
        <f t="shared" si="960"/>
        <v/>
      </c>
      <c r="QW146" s="66" t="str">
        <f t="shared" si="961"/>
        <v/>
      </c>
      <c r="QX146" s="66" t="str">
        <f t="shared" si="962"/>
        <v/>
      </c>
      <c r="QY146" s="66" t="str">
        <f t="shared" si="963"/>
        <v/>
      </c>
      <c r="QZ146" s="66" t="str">
        <f t="shared" si="964"/>
        <v/>
      </c>
      <c r="RA146" s="66" t="str">
        <f t="shared" si="965"/>
        <v/>
      </c>
      <c r="RB146" s="66" t="str">
        <f t="shared" si="966"/>
        <v/>
      </c>
      <c r="RC146" s="66" t="str">
        <f t="shared" si="967"/>
        <v/>
      </c>
      <c r="RD146" s="66" t="str">
        <f t="shared" si="968"/>
        <v/>
      </c>
      <c r="RE146" s="66" t="str">
        <f t="shared" si="969"/>
        <v/>
      </c>
      <c r="RF146" s="66" t="str">
        <f t="shared" si="970"/>
        <v/>
      </c>
      <c r="RG146" s="66" t="str">
        <f t="shared" si="971"/>
        <v/>
      </c>
      <c r="RH146" s="66" t="str">
        <f t="shared" si="972"/>
        <v/>
      </c>
      <c r="RI146" s="66" t="str">
        <f t="shared" si="973"/>
        <v/>
      </c>
      <c r="RJ146" s="66" t="str">
        <f t="shared" si="974"/>
        <v/>
      </c>
      <c r="RK146" s="66" t="str">
        <f t="shared" si="975"/>
        <v/>
      </c>
      <c r="RL146" s="66" t="str">
        <f t="shared" si="976"/>
        <v/>
      </c>
      <c r="RM146" s="66" t="str">
        <f t="shared" si="977"/>
        <v/>
      </c>
      <c r="RN146" s="66" t="str">
        <f t="shared" si="978"/>
        <v/>
      </c>
      <c r="RO146" s="66" t="str">
        <f t="shared" si="979"/>
        <v/>
      </c>
      <c r="RP146" s="66" t="str">
        <f t="shared" si="980"/>
        <v/>
      </c>
      <c r="RQ146" s="66" t="str">
        <f t="shared" si="981"/>
        <v/>
      </c>
      <c r="RR146" s="66" t="str">
        <f t="shared" si="982"/>
        <v/>
      </c>
      <c r="RS146" s="66" t="str">
        <f t="shared" si="983"/>
        <v/>
      </c>
      <c r="RT146" s="66" t="str">
        <f t="shared" si="984"/>
        <v/>
      </c>
      <c r="RU146" s="66" t="str">
        <f t="shared" si="985"/>
        <v/>
      </c>
      <c r="RV146" s="66" t="str">
        <f t="shared" si="986"/>
        <v/>
      </c>
      <c r="RW146" s="66" t="str">
        <f t="shared" si="987"/>
        <v/>
      </c>
      <c r="RX146" s="66" t="str">
        <f t="shared" si="988"/>
        <v/>
      </c>
      <c r="RY146" s="66" t="str">
        <f t="shared" si="989"/>
        <v/>
      </c>
      <c r="RZ146" s="66" t="str">
        <f t="shared" si="990"/>
        <v/>
      </c>
      <c r="SA146" s="66" t="str">
        <f t="shared" si="991"/>
        <v/>
      </c>
      <c r="SB146" s="66" t="str">
        <f t="shared" si="992"/>
        <v/>
      </c>
      <c r="SC146" s="66" t="str">
        <f t="shared" si="993"/>
        <v/>
      </c>
      <c r="SD146" s="66" t="str">
        <f t="shared" si="994"/>
        <v/>
      </c>
      <c r="SE146" s="66" t="str">
        <f t="shared" si="995"/>
        <v/>
      </c>
      <c r="SF146" s="66" t="str">
        <f t="shared" si="996"/>
        <v/>
      </c>
      <c r="SG146" s="66" t="str">
        <f t="shared" si="997"/>
        <v/>
      </c>
      <c r="SH146" s="66" t="str">
        <f t="shared" si="998"/>
        <v/>
      </c>
      <c r="SI146" s="66" t="str">
        <f t="shared" si="999"/>
        <v/>
      </c>
      <c r="SJ146" s="66" t="str">
        <f t="shared" si="1000"/>
        <v/>
      </c>
      <c r="SK146" s="66" t="str">
        <f t="shared" si="1001"/>
        <v/>
      </c>
      <c r="SL146" s="66" t="str">
        <f t="shared" si="1002"/>
        <v/>
      </c>
      <c r="SM146" s="66" t="str">
        <f t="shared" si="1003"/>
        <v/>
      </c>
      <c r="SN146" s="66" t="str">
        <f t="shared" si="1004"/>
        <v/>
      </c>
      <c r="SO146" s="66" t="str">
        <f t="shared" si="1005"/>
        <v/>
      </c>
      <c r="SP146" s="66" t="str">
        <f t="shared" si="1006"/>
        <v/>
      </c>
      <c r="SQ146" s="66" t="str">
        <f t="shared" si="1007"/>
        <v/>
      </c>
      <c r="SR146" s="66" t="str">
        <f t="shared" si="1008"/>
        <v/>
      </c>
      <c r="SS146" s="66" t="str">
        <f t="shared" si="1009"/>
        <v/>
      </c>
      <c r="ST146" s="66" t="str">
        <f t="shared" si="1010"/>
        <v/>
      </c>
      <c r="SU146" s="66" t="str">
        <f t="shared" si="1011"/>
        <v/>
      </c>
      <c r="SV146" s="66" t="str">
        <f t="shared" si="1012"/>
        <v/>
      </c>
      <c r="SW146" s="66" t="str">
        <f t="shared" si="1013"/>
        <v/>
      </c>
      <c r="SX146" s="66" t="str">
        <f t="shared" si="1014"/>
        <v/>
      </c>
      <c r="SY146" s="66" t="str">
        <f t="shared" si="1015"/>
        <v/>
      </c>
      <c r="SZ146" s="66" t="str">
        <f t="shared" si="1016"/>
        <v/>
      </c>
      <c r="TA146" s="66" t="str">
        <f t="shared" si="1017"/>
        <v/>
      </c>
      <c r="TB146" s="66" t="str">
        <f t="shared" si="1018"/>
        <v/>
      </c>
      <c r="TC146" s="66" t="str">
        <f t="shared" si="1019"/>
        <v/>
      </c>
      <c r="TD146" s="66" t="str">
        <f t="shared" si="1020"/>
        <v/>
      </c>
      <c r="TE146" s="66" t="str">
        <f t="shared" si="1021"/>
        <v/>
      </c>
      <c r="TF146" s="66" t="str">
        <f t="shared" si="1022"/>
        <v/>
      </c>
      <c r="TG146" s="66" t="str">
        <f t="shared" si="1023"/>
        <v/>
      </c>
      <c r="TH146" s="66" t="str">
        <f t="shared" si="1024"/>
        <v/>
      </c>
      <c r="TI146" s="66" t="str">
        <f t="shared" si="1025"/>
        <v/>
      </c>
      <c r="TJ146" s="66" t="str">
        <f t="shared" si="1026"/>
        <v/>
      </c>
      <c r="TK146" s="66" t="str">
        <f t="shared" si="1027"/>
        <v/>
      </c>
      <c r="TL146" s="66" t="str">
        <f t="shared" si="1028"/>
        <v/>
      </c>
      <c r="TM146" s="66" t="str">
        <f t="shared" si="1029"/>
        <v/>
      </c>
      <c r="TN146" s="66" t="str">
        <f t="shared" si="1030"/>
        <v/>
      </c>
      <c r="TO146" s="160">
        <f t="shared" si="1031"/>
        <v>1.8701977776212381E-3</v>
      </c>
      <c r="TP146" s="66" t="str">
        <f t="shared" si="1032"/>
        <v>kg/GJ delivered</v>
      </c>
      <c r="TQ146" s="160">
        <f t="shared" si="1033"/>
        <v>6.4884412692981712E-4</v>
      </c>
      <c r="TR146" s="66" t="str">
        <f t="shared" si="1034"/>
        <v>kg/GJ delivered</v>
      </c>
      <c r="TS146" s="160">
        <f t="shared" si="1035"/>
        <v>4.1984031742517587E-5</v>
      </c>
      <c r="TT146" s="66" t="str">
        <f t="shared" si="1036"/>
        <v>kg/GJ delivered</v>
      </c>
      <c r="TU146" s="160">
        <f t="shared" si="1037"/>
        <v>1.9465323807894518E-4</v>
      </c>
      <c r="TV146" s="66" t="str">
        <f t="shared" si="1038"/>
        <v>kg/GJ delivered</v>
      </c>
      <c r="TW146" s="160">
        <f t="shared" si="1039"/>
        <v>1.0305171427708864E-3</v>
      </c>
      <c r="TX146" s="66" t="str">
        <f t="shared" si="1040"/>
        <v>kg/GJ delivered</v>
      </c>
      <c r="TY146" s="160">
        <f t="shared" si="1041"/>
        <v>1.4885247617801688E-4</v>
      </c>
      <c r="TZ146" s="66" t="str">
        <f t="shared" si="1042"/>
        <v>kg/GJ delivered</v>
      </c>
      <c r="UA146" s="160">
        <f t="shared" si="1043"/>
        <v>4.1984031742517587E-4</v>
      </c>
      <c r="UB146" s="66" t="str">
        <f t="shared" si="1044"/>
        <v>kg/GJ delivered</v>
      </c>
      <c r="UC146" s="160">
        <f t="shared" si="1045"/>
        <v>3.7403955552424754E-4</v>
      </c>
      <c r="UD146" s="66" t="str">
        <f t="shared" si="1046"/>
        <v>kg/GJ delivered</v>
      </c>
      <c r="UE146" s="160">
        <f t="shared" si="1047"/>
        <v>1.6793612697007035E-5</v>
      </c>
      <c r="UF146" s="66" t="str">
        <f t="shared" si="1048"/>
        <v>kg/GJ delivered</v>
      </c>
      <c r="UG146" s="160">
        <f t="shared" si="1049"/>
        <v>2.0610342855417723E-5</v>
      </c>
      <c r="UH146" s="66" t="str">
        <f t="shared" si="1050"/>
        <v>kg/GJ delivered</v>
      </c>
      <c r="UI146" s="160">
        <f t="shared" si="1051"/>
        <v>4.5800761900928268E-5</v>
      </c>
      <c r="UJ146" s="66" t="str">
        <f t="shared" si="1052"/>
        <v>kg/GJ delivered</v>
      </c>
      <c r="UK146" s="66" t="str">
        <f t="shared" si="1053"/>
        <v/>
      </c>
      <c r="UL146" s="66" t="str">
        <f t="shared" si="1054"/>
        <v/>
      </c>
      <c r="UM146" s="160">
        <f t="shared" si="1055"/>
        <v>7.6334603168213785E-5</v>
      </c>
      <c r="UN146" s="66" t="str">
        <f t="shared" si="1056"/>
        <v>kg/GJ delivered</v>
      </c>
      <c r="UO146" s="160">
        <f t="shared" si="1057"/>
        <v>4.1984031742517587E-5</v>
      </c>
      <c r="UP146" s="66" t="str">
        <f t="shared" si="1058"/>
        <v>kg/GJ delivered</v>
      </c>
      <c r="UQ146" s="160">
        <f t="shared" si="1059"/>
        <v>3.7403955552424758E-5</v>
      </c>
      <c r="UR146" s="66" t="str">
        <f t="shared" si="1060"/>
        <v>kg/GJ delivered</v>
      </c>
      <c r="US146" s="160">
        <f t="shared" si="1061"/>
        <v>3.2060533330649793E-5</v>
      </c>
      <c r="UT146" s="66" t="str">
        <f t="shared" si="1062"/>
        <v>kg/GJ delivered</v>
      </c>
      <c r="UU146" s="160">
        <f t="shared" si="1063"/>
        <v>2.4808746029669485E-5</v>
      </c>
      <c r="UV146" s="66" t="str">
        <f t="shared" si="1064"/>
        <v>kg/GJ delivered</v>
      </c>
      <c r="UW146" s="160">
        <f t="shared" si="1065"/>
        <v>6.1067682534571027E-6</v>
      </c>
      <c r="UX146" s="66" t="str">
        <f t="shared" si="1066"/>
        <v>kg/GJ delivered</v>
      </c>
      <c r="UY146" s="160">
        <f t="shared" si="1067"/>
        <v>2.2900380950464134E-5</v>
      </c>
      <c r="UZ146" s="66" t="str">
        <f t="shared" si="1068"/>
        <v>kg/GJ delivered</v>
      </c>
      <c r="VA146" s="160">
        <f t="shared" si="1069"/>
        <v>3.0533841267285513E-6</v>
      </c>
      <c r="VB146" s="66" t="str">
        <f t="shared" si="1070"/>
        <v>kg/GJ delivered</v>
      </c>
      <c r="VC146" s="160">
        <f t="shared" si="1071"/>
        <v>1.8701977776212379E-5</v>
      </c>
      <c r="VD146" s="66" t="str">
        <f t="shared" si="1072"/>
        <v>kg/GJ delivered</v>
      </c>
      <c r="VE146" s="160">
        <f t="shared" si="1073"/>
        <v>4.1984031742517587E-6</v>
      </c>
      <c r="VF146" s="66" t="str">
        <f t="shared" si="1074"/>
        <v>kg/GJ delivered</v>
      </c>
      <c r="VG146" s="160">
        <f t="shared" si="1075"/>
        <v>3.4732244441537278E-6</v>
      </c>
      <c r="VH146" s="66" t="str">
        <f t="shared" si="1076"/>
        <v>kg/GJ delivered</v>
      </c>
      <c r="VI146" s="160">
        <f t="shared" si="1077"/>
        <v>2.3663726982146273E-6</v>
      </c>
      <c r="VJ146" s="66" t="str">
        <f t="shared" si="1078"/>
        <v>kg/GJ delivered</v>
      </c>
      <c r="VK146" s="66" t="str">
        <f t="shared" si="1079"/>
        <v/>
      </c>
      <c r="VL146" s="66" t="str">
        <f t="shared" si="1080"/>
        <v/>
      </c>
      <c r="VM146" s="160">
        <f t="shared" si="1081"/>
        <v>3.1678860314808721E-6</v>
      </c>
      <c r="VN146" s="66" t="str">
        <f t="shared" si="1082"/>
        <v>kg/GJ delivered</v>
      </c>
      <c r="VO146" s="160">
        <f t="shared" si="1083"/>
        <v>1.7938631744530238E-6</v>
      </c>
      <c r="VP146" s="66" t="str">
        <f t="shared" si="1084"/>
        <v>kg/GJ delivered</v>
      </c>
      <c r="VQ146" s="160">
        <f t="shared" si="1085"/>
        <v>2.7098784124715894E-7</v>
      </c>
      <c r="VR146" s="66" t="str">
        <f t="shared" si="1086"/>
        <v>kg/GJ delivered</v>
      </c>
      <c r="VS146" s="66" t="str">
        <f t="shared" si="1087"/>
        <v/>
      </c>
      <c r="VT146" s="66" t="str">
        <f t="shared" si="1088"/>
        <v/>
      </c>
      <c r="VU146" s="66" t="str">
        <f t="shared" si="1089"/>
        <v/>
      </c>
      <c r="VV146" s="66" t="str">
        <f t="shared" si="1090"/>
        <v/>
      </c>
      <c r="VW146" s="66" t="str">
        <f t="shared" si="1091"/>
        <v/>
      </c>
      <c r="VX146" s="66" t="str">
        <f t="shared" si="1092"/>
        <v/>
      </c>
      <c r="VY146" s="66" t="str">
        <f t="shared" si="1093"/>
        <v/>
      </c>
      <c r="VZ146" s="66" t="str">
        <f t="shared" si="1094"/>
        <v/>
      </c>
      <c r="WA146" s="66" t="str">
        <f t="shared" si="1095"/>
        <v/>
      </c>
      <c r="WB146" s="66" t="str">
        <f t="shared" si="1096"/>
        <v/>
      </c>
      <c r="WC146" s="66" t="str">
        <f t="shared" si="1097"/>
        <v/>
      </c>
      <c r="WD146" s="66" t="str">
        <f t="shared" si="1098"/>
        <v/>
      </c>
      <c r="WE146" s="66" t="str">
        <f t="shared" si="1099"/>
        <v/>
      </c>
      <c r="WF146" s="66" t="str">
        <f t="shared" si="1100"/>
        <v/>
      </c>
      <c r="WG146" s="66" t="str">
        <f t="shared" si="1101"/>
        <v/>
      </c>
      <c r="WH146" s="66" t="str">
        <f t="shared" si="1102"/>
        <v/>
      </c>
      <c r="WI146" s="66" t="str">
        <f t="shared" si="1103"/>
        <v/>
      </c>
      <c r="WJ146" s="66" t="str">
        <f t="shared" si="1104"/>
        <v/>
      </c>
      <c r="WK146" s="66" t="str">
        <f t="shared" si="1105"/>
        <v/>
      </c>
      <c r="WL146" s="66" t="str">
        <f t="shared" si="1106"/>
        <v/>
      </c>
      <c r="WM146" s="66" t="str">
        <f t="shared" si="1107"/>
        <v/>
      </c>
      <c r="WN146" s="66" t="str">
        <f t="shared" si="1108"/>
        <v/>
      </c>
      <c r="WO146" s="66" t="str">
        <f t="shared" si="1109"/>
        <v/>
      </c>
      <c r="WP146" s="66" t="str">
        <f t="shared" si="1110"/>
        <v/>
      </c>
      <c r="WQ146" s="66" t="str">
        <f t="shared" si="1111"/>
        <v/>
      </c>
      <c r="WR146" s="66" t="str">
        <f t="shared" si="1112"/>
        <v/>
      </c>
      <c r="WS146" s="66" t="str">
        <f t="shared" si="1113"/>
        <v/>
      </c>
      <c r="WT146" s="66" t="str">
        <f t="shared" si="1114"/>
        <v/>
      </c>
      <c r="WU146" s="66" t="str">
        <f t="shared" si="1115"/>
        <v/>
      </c>
      <c r="WV146" s="66" t="str">
        <f t="shared" si="1116"/>
        <v/>
      </c>
      <c r="WW146" s="66" t="str">
        <f t="shared" si="1117"/>
        <v/>
      </c>
      <c r="WX146" s="66" t="str">
        <f t="shared" si="1118"/>
        <v/>
      </c>
      <c r="WY146" s="160">
        <f t="shared" si="1119"/>
        <v>8.0151333326624466E-5</v>
      </c>
      <c r="WZ146" s="66" t="str">
        <f t="shared" si="1120"/>
        <v>kg/GJ delivered</v>
      </c>
      <c r="XA146" s="160">
        <f t="shared" si="1121"/>
        <v>8.7784793643445866E-6</v>
      </c>
      <c r="XB146" s="66" t="str">
        <f t="shared" si="1122"/>
        <v>kg/GJ delivered</v>
      </c>
      <c r="XC146" s="66" t="str">
        <f t="shared" si="1123"/>
        <v/>
      </c>
      <c r="XD146" s="66" t="str">
        <f t="shared" si="1124"/>
        <v/>
      </c>
      <c r="XE146" s="66" t="str">
        <f t="shared" si="1125"/>
        <v/>
      </c>
      <c r="XF146" s="66" t="str">
        <f t="shared" si="1126"/>
        <v/>
      </c>
      <c r="XG146" s="66" t="str">
        <f t="shared" si="1127"/>
        <v/>
      </c>
      <c r="XH146" s="66" t="str">
        <f t="shared" si="1128"/>
        <v/>
      </c>
      <c r="XI146" s="66" t="str">
        <f t="shared" si="1129"/>
        <v/>
      </c>
      <c r="XJ146" s="66" t="str">
        <f t="shared" si="1130"/>
        <v/>
      </c>
      <c r="XK146" s="66" t="str">
        <f t="shared" si="1131"/>
        <v/>
      </c>
      <c r="XL146" s="66" t="str">
        <f t="shared" si="1132"/>
        <v/>
      </c>
      <c r="XM146" s="66" t="str">
        <f t="shared" si="1133"/>
        <v/>
      </c>
      <c r="XN146" s="66" t="str">
        <f t="shared" si="1134"/>
        <v/>
      </c>
      <c r="XO146" s="66" t="str">
        <f t="shared" si="1135"/>
        <v/>
      </c>
      <c r="XP146" s="66" t="str">
        <f t="shared" si="1136"/>
        <v/>
      </c>
      <c r="XQ146" s="66" t="str">
        <f t="shared" si="1137"/>
        <v/>
      </c>
      <c r="XR146" s="66" t="str">
        <f t="shared" si="1138"/>
        <v/>
      </c>
      <c r="XS146" s="66" t="str">
        <f t="shared" si="1139"/>
        <v/>
      </c>
      <c r="XT146" s="66" t="str">
        <f t="shared" si="1140"/>
        <v/>
      </c>
      <c r="XU146" s="66" t="str">
        <f t="shared" si="1141"/>
        <v/>
      </c>
      <c r="XV146" s="66" t="str">
        <f t="shared" si="1142"/>
        <v/>
      </c>
      <c r="XW146" s="66" t="str">
        <f t="shared" si="1143"/>
        <v/>
      </c>
      <c r="XX146" s="66" t="str">
        <f t="shared" si="1144"/>
        <v/>
      </c>
      <c r="XY146" s="66" t="str">
        <f t="shared" si="1145"/>
        <v/>
      </c>
      <c r="XZ146" s="66" t="str">
        <f t="shared" si="1146"/>
        <v/>
      </c>
      <c r="YA146" s="66" t="str">
        <f t="shared" si="1147"/>
        <v/>
      </c>
      <c r="YB146" s="66" t="str">
        <f t="shared" si="1148"/>
        <v/>
      </c>
      <c r="YC146" s="66" t="str">
        <f t="shared" si="1149"/>
        <v/>
      </c>
      <c r="YD146" s="66" t="str">
        <f t="shared" si="1150"/>
        <v/>
      </c>
      <c r="YE146" s="66" t="str">
        <f t="shared" si="1151"/>
        <v/>
      </c>
      <c r="YF146" s="66" t="str">
        <f t="shared" si="1152"/>
        <v/>
      </c>
      <c r="YG146" s="66" t="str">
        <f t="shared" si="1153"/>
        <v/>
      </c>
      <c r="YH146" s="66" t="str">
        <f t="shared" si="1154"/>
        <v/>
      </c>
      <c r="YI146" s="66" t="str">
        <f t="shared" si="1155"/>
        <v/>
      </c>
      <c r="YJ146" s="66" t="str">
        <f t="shared" si="1156"/>
        <v/>
      </c>
      <c r="YK146" s="66" t="str">
        <f t="shared" si="1157"/>
        <v/>
      </c>
      <c r="YL146" s="66" t="str">
        <f t="shared" si="1158"/>
        <v/>
      </c>
      <c r="YM146" s="66" t="str">
        <f t="shared" si="1159"/>
        <v/>
      </c>
      <c r="YN146" s="66" t="str">
        <f t="shared" si="1160"/>
        <v/>
      </c>
      <c r="YO146" s="66" t="str">
        <f t="shared" si="1161"/>
        <v/>
      </c>
      <c r="YP146" s="66" t="str">
        <f t="shared" si="1162"/>
        <v/>
      </c>
      <c r="YQ146" s="66" t="str">
        <f t="shared" si="1163"/>
        <v/>
      </c>
      <c r="YR146" s="66" t="str">
        <f t="shared" si="1164"/>
        <v/>
      </c>
      <c r="YS146" s="66" t="str">
        <f t="shared" si="1165"/>
        <v/>
      </c>
      <c r="YT146" s="66" t="str">
        <f t="shared" si="1166"/>
        <v/>
      </c>
      <c r="YU146" s="66" t="str">
        <f t="shared" si="1167"/>
        <v/>
      </c>
      <c r="YV146" s="66" t="str">
        <f t="shared" si="1168"/>
        <v/>
      </c>
      <c r="YW146" s="66" t="str">
        <f t="shared" si="1169"/>
        <v/>
      </c>
      <c r="YX146" s="66" t="str">
        <f t="shared" si="1170"/>
        <v/>
      </c>
      <c r="YY146" s="66" t="str">
        <f t="shared" si="1171"/>
        <v/>
      </c>
      <c r="YZ146" s="66" t="str">
        <f t="shared" si="1172"/>
        <v/>
      </c>
      <c r="ZA146" s="66" t="str">
        <f t="shared" si="1173"/>
        <v/>
      </c>
      <c r="ZB146" s="66" t="str">
        <f t="shared" si="1174"/>
        <v/>
      </c>
      <c r="ZC146" s="66" t="str">
        <f t="shared" si="1175"/>
        <v/>
      </c>
      <c r="ZD146" s="66" t="str">
        <f t="shared" si="1176"/>
        <v/>
      </c>
      <c r="ZE146" s="66" t="str">
        <f t="shared" si="1177"/>
        <v/>
      </c>
      <c r="ZF146" s="66" t="str">
        <f t="shared" si="1178"/>
        <v/>
      </c>
      <c r="ZG146" s="66" t="str">
        <f t="shared" si="1179"/>
        <v/>
      </c>
      <c r="ZH146" s="66" t="str">
        <f t="shared" si="1180"/>
        <v/>
      </c>
      <c r="ZI146" s="66" t="str">
        <f t="shared" si="1181"/>
        <v/>
      </c>
      <c r="ZJ146" s="66" t="str">
        <f t="shared" si="1182"/>
        <v/>
      </c>
      <c r="ZK146" s="66" t="str">
        <f t="shared" si="1183"/>
        <v/>
      </c>
      <c r="ZL146" s="66" t="str">
        <f t="shared" si="1184"/>
        <v/>
      </c>
      <c r="ZM146" s="66" t="str">
        <f t="shared" si="1185"/>
        <v/>
      </c>
      <c r="ZN146" s="66" t="str">
        <f t="shared" si="1186"/>
        <v/>
      </c>
      <c r="ZO146" s="66" t="str">
        <f t="shared" si="1187"/>
        <v/>
      </c>
      <c r="ZP146" s="66" t="str">
        <f t="shared" si="1188"/>
        <v/>
      </c>
      <c r="ZQ146" s="66" t="str">
        <f t="shared" si="1189"/>
        <v/>
      </c>
      <c r="ZR146" s="66" t="str">
        <f t="shared" si="1190"/>
        <v/>
      </c>
      <c r="ZS146" s="66" t="str">
        <f t="shared" si="1191"/>
        <v/>
      </c>
      <c r="ZT146" s="66" t="str">
        <f t="shared" si="1192"/>
        <v/>
      </c>
      <c r="ZU146" s="66" t="str">
        <f t="shared" si="1193"/>
        <v/>
      </c>
      <c r="ZV146" s="66" t="str">
        <f t="shared" si="1194"/>
        <v/>
      </c>
      <c r="ZW146" s="66" t="str">
        <f t="shared" si="1195"/>
        <v/>
      </c>
      <c r="ZX146" s="66" t="str">
        <f t="shared" si="1196"/>
        <v/>
      </c>
      <c r="ZY146" s="66" t="str">
        <f t="shared" si="1197"/>
        <v/>
      </c>
      <c r="ZZ146" s="66" t="str">
        <f t="shared" si="1198"/>
        <v/>
      </c>
      <c r="AAA146" s="66" t="str">
        <f t="shared" si="1199"/>
        <v/>
      </c>
      <c r="AAB146" s="66" t="str">
        <f t="shared" si="1200"/>
        <v/>
      </c>
      <c r="AAC146" s="66" t="str">
        <f t="shared" si="1201"/>
        <v/>
      </c>
      <c r="AAD146" s="66" t="str">
        <f t="shared" si="1202"/>
        <v/>
      </c>
      <c r="AAE146" s="66" t="str">
        <f t="shared" si="1203"/>
        <v/>
      </c>
      <c r="AAF146" s="66" t="str">
        <f t="shared" si="1204"/>
        <v/>
      </c>
      <c r="AAG146" s="66" t="str">
        <f t="shared" si="1205"/>
        <v/>
      </c>
      <c r="AAH146" s="66" t="str">
        <f t="shared" si="1206"/>
        <v/>
      </c>
      <c r="AAI146" s="66" t="str">
        <f t="shared" si="1207"/>
        <v/>
      </c>
      <c r="AAJ146" s="66" t="str">
        <f t="shared" si="1208"/>
        <v/>
      </c>
      <c r="AAK146" s="66" t="str">
        <f t="shared" si="1209"/>
        <v/>
      </c>
      <c r="AAL146" s="66" t="str">
        <f t="shared" si="1210"/>
        <v/>
      </c>
      <c r="AAM146" s="66" t="str">
        <f t="shared" si="1211"/>
        <v/>
      </c>
      <c r="AAN146" s="66" t="str">
        <f t="shared" si="1212"/>
        <v/>
      </c>
      <c r="AAO146" s="66" t="str">
        <f t="shared" si="1213"/>
        <v/>
      </c>
      <c r="AAP146" s="66" t="str">
        <f t="shared" si="1214"/>
        <v/>
      </c>
      <c r="AAQ146" s="66" t="str">
        <f t="shared" si="1215"/>
        <v/>
      </c>
      <c r="AAR146" s="66" t="str">
        <f t="shared" si="1216"/>
        <v/>
      </c>
      <c r="AAS146" s="66" t="str">
        <f t="shared" si="1217"/>
        <v/>
      </c>
      <c r="AAT146" s="66" t="str">
        <f t="shared" si="1218"/>
        <v/>
      </c>
      <c r="AAU146" s="66" t="str">
        <f t="shared" si="1219"/>
        <v/>
      </c>
      <c r="AAV146" s="66" t="str">
        <f t="shared" si="1220"/>
        <v/>
      </c>
      <c r="AAW146" s="66" t="str">
        <f t="shared" si="1221"/>
        <v/>
      </c>
      <c r="AAX146" s="66" t="str">
        <f t="shared" si="1222"/>
        <v/>
      </c>
      <c r="AAY146" s="66" t="str">
        <f t="shared" si="1223"/>
        <v/>
      </c>
      <c r="AAZ146" s="66" t="str">
        <f t="shared" si="1224"/>
        <v/>
      </c>
      <c r="ABA146" s="66" t="str">
        <f t="shared" si="1225"/>
        <v/>
      </c>
      <c r="ABB146" s="66" t="str">
        <f t="shared" si="1226"/>
        <v/>
      </c>
      <c r="ABC146" s="66" t="str">
        <f t="shared" si="1227"/>
        <v/>
      </c>
      <c r="ABD146" s="66" t="str">
        <f t="shared" si="1228"/>
        <v/>
      </c>
      <c r="ABE146" s="66" t="str">
        <f t="shared" si="1229"/>
        <v/>
      </c>
      <c r="ABF146" s="66" t="str">
        <f t="shared" si="1230"/>
        <v/>
      </c>
      <c r="ABG146" s="66" t="str">
        <f t="shared" si="1231"/>
        <v/>
      </c>
      <c r="ABH146" s="66" t="str">
        <f t="shared" si="1232"/>
        <v/>
      </c>
      <c r="ABI146" s="66" t="str">
        <f t="shared" si="1233"/>
        <v/>
      </c>
      <c r="ABJ146" s="66" t="str">
        <f t="shared" si="1234"/>
        <v/>
      </c>
      <c r="ABK146" s="66" t="str">
        <f t="shared" si="1235"/>
        <v/>
      </c>
      <c r="ABL146" s="66" t="str">
        <f t="shared" si="1236"/>
        <v/>
      </c>
      <c r="ABM146" s="66" t="str">
        <f t="shared" si="1237"/>
        <v/>
      </c>
      <c r="ABN146" s="66" t="str">
        <f t="shared" si="1238"/>
        <v/>
      </c>
      <c r="ABO146" s="66" t="str">
        <f t="shared" si="1239"/>
        <v/>
      </c>
      <c r="ABP146" s="66" t="str">
        <f t="shared" si="1240"/>
        <v/>
      </c>
      <c r="ABQ146" s="66" t="str">
        <f t="shared" si="1241"/>
        <v/>
      </c>
      <c r="ABR146" s="66" t="str">
        <f t="shared" si="1242"/>
        <v/>
      </c>
      <c r="ABS146" s="66" t="str">
        <f t="shared" si="1243"/>
        <v/>
      </c>
      <c r="ABT146" s="66" t="str">
        <f t="shared" si="1244"/>
        <v/>
      </c>
      <c r="ABU146" s="66" t="str">
        <f t="shared" si="1245"/>
        <v/>
      </c>
      <c r="ABV146" s="66" t="str">
        <f t="shared" si="1246"/>
        <v/>
      </c>
      <c r="ABW146" s="66" t="str">
        <f t="shared" si="1247"/>
        <v/>
      </c>
      <c r="ABX146" s="66" t="str">
        <f t="shared" si="1248"/>
        <v/>
      </c>
      <c r="ABY146" s="66" t="str">
        <f t="shared" si="1249"/>
        <v/>
      </c>
      <c r="ABZ146" s="66" t="str">
        <f t="shared" si="1250"/>
        <v/>
      </c>
      <c r="ACA146" s="66" t="str">
        <f t="shared" si="1251"/>
        <v/>
      </c>
      <c r="ACB146" s="66" t="str">
        <f t="shared" si="1252"/>
        <v/>
      </c>
      <c r="ACC146" s="66" t="str">
        <f t="shared" si="1253"/>
        <v/>
      </c>
      <c r="ACD146" s="66" t="str">
        <f t="shared" si="1254"/>
        <v/>
      </c>
      <c r="ACE146" s="66" t="str">
        <f t="shared" si="1255"/>
        <v/>
      </c>
      <c r="ACF146" s="66" t="str">
        <f t="shared" si="1256"/>
        <v/>
      </c>
      <c r="ACG146" s="66" t="str">
        <f t="shared" si="1257"/>
        <v/>
      </c>
      <c r="ACH146" s="66" t="str">
        <f t="shared" si="1258"/>
        <v/>
      </c>
      <c r="ACI146" s="66" t="str">
        <f t="shared" si="1259"/>
        <v/>
      </c>
      <c r="ACJ146" s="66" t="str">
        <f t="shared" si="1260"/>
        <v/>
      </c>
      <c r="ACK146" s="66" t="str">
        <f t="shared" si="1261"/>
        <v/>
      </c>
      <c r="ACL146" s="66" t="str">
        <f t="shared" si="1262"/>
        <v/>
      </c>
      <c r="ACM146" s="66" t="str">
        <f t="shared" ref="ACM146:ACN146" si="1282">IF(AND(ACS$3="Unit", ACL146=""), "", IF(AND(ACS$3="Unit", ACL146="-"),"", IF(ACS$3="Unit", "kg/GJ delivered", IF(AND(NY146&lt;&gt;"", NY146&lt;&gt;"-", NX146="-"),"", IF($H146="","", IF(NX146="nd", "",IF(NX146="&lt;n.a.&gt;", "", IF(NY146="#/MJ", "", IF(NY146="kg/GJ delivered",NX146,IF(NY146="g/MJ delivered",NX146,IF(NY146="kg/MJ delivered",NX146*1000,IF(NY146="mg/MJ delivered",NX146/1000,IF(NY146="g/kg",((NX146)*(1/$I146)*(1/$H146)),IF(NY146="mg/kg",((NX146/1000)*(1/$I146)*(1/$H146)),IF(NY146="mg/MJ delivered",NX146/1000,IF(NY146="-","","Error"))))))))))))))))</f>
        <v/>
      </c>
      <c r="ACN146" s="66" t="str">
        <f t="shared" si="1282"/>
        <v/>
      </c>
      <c r="ACO146" s="66" t="str">
        <f t="shared" si="1264"/>
        <v/>
      </c>
      <c r="ACP146" s="66" t="str">
        <f t="shared" si="1265"/>
        <v/>
      </c>
      <c r="ACQ146" s="66" t="str">
        <f t="shared" si="1266"/>
        <v/>
      </c>
      <c r="ACR146" s="66" t="str">
        <f t="shared" si="1267"/>
        <v/>
      </c>
      <c r="ACS146" s="66" t="str">
        <f t="shared" si="1268"/>
        <v/>
      </c>
      <c r="ACT146" s="66" t="str">
        <f t="shared" si="1269"/>
        <v/>
      </c>
    </row>
    <row r="147" spans="2:774" ht="15.75" customHeight="1" x14ac:dyDescent="0.25">
      <c r="B147" s="66">
        <v>226</v>
      </c>
      <c r="C147" s="66" t="s">
        <v>866</v>
      </c>
      <c r="D147" s="66" t="s">
        <v>685</v>
      </c>
      <c r="E147" s="156" t="s">
        <v>836</v>
      </c>
      <c r="F147" s="66" t="s">
        <v>497</v>
      </c>
      <c r="G147" s="66" t="s">
        <v>492</v>
      </c>
      <c r="H147" s="126">
        <v>0.16242500000000001</v>
      </c>
      <c r="I147" s="130">
        <f>'Heating Values'!E128</f>
        <v>16.572246835443035</v>
      </c>
      <c r="J147" s="66" t="str">
        <f t="shared" si="890"/>
        <v>Firewood, Improved, CN</v>
      </c>
      <c r="K147" s="66" t="s">
        <v>1588</v>
      </c>
      <c r="L147" s="161"/>
      <c r="M147" s="161"/>
      <c r="N147" s="161"/>
      <c r="O147" s="66" t="s">
        <v>1116</v>
      </c>
      <c r="P147" s="66" t="str">
        <f t="shared" si="1272"/>
        <v>CN</v>
      </c>
      <c r="Q147" s="66" t="s">
        <v>87</v>
      </c>
      <c r="R147" s="158" t="s">
        <v>128</v>
      </c>
      <c r="S147" s="158" t="s">
        <v>128</v>
      </c>
      <c r="T147" s="158" t="s">
        <v>128</v>
      </c>
      <c r="U147" s="158" t="s">
        <v>128</v>
      </c>
      <c r="V147" s="158" t="s">
        <v>128</v>
      </c>
      <c r="W147" s="158" t="s">
        <v>128</v>
      </c>
      <c r="X147" s="158" t="s">
        <v>128</v>
      </c>
      <c r="Y147" s="158" t="s">
        <v>128</v>
      </c>
      <c r="Z147" s="158" t="s">
        <v>128</v>
      </c>
      <c r="AA147" s="158" t="s">
        <v>128</v>
      </c>
      <c r="AB147" s="158" t="s">
        <v>128</v>
      </c>
      <c r="AC147" s="158" t="s">
        <v>128</v>
      </c>
      <c r="AD147" s="158" t="s">
        <v>128</v>
      </c>
      <c r="AE147" s="158" t="s">
        <v>128</v>
      </c>
      <c r="AF147" s="158" t="s">
        <v>128</v>
      </c>
      <c r="AG147" s="158" t="s">
        <v>128</v>
      </c>
      <c r="AH147" s="158" t="s">
        <v>128</v>
      </c>
      <c r="AI147" s="158" t="s">
        <v>128</v>
      </c>
      <c r="AJ147" s="158" t="s">
        <v>128</v>
      </c>
      <c r="AK147" s="158" t="s">
        <v>128</v>
      </c>
      <c r="AL147" s="158" t="s">
        <v>128</v>
      </c>
      <c r="AM147" s="158" t="s">
        <v>128</v>
      </c>
      <c r="AN147" s="158" t="s">
        <v>128</v>
      </c>
      <c r="AO147" s="158" t="s">
        <v>128</v>
      </c>
      <c r="AP147" s="158" t="s">
        <v>128</v>
      </c>
      <c r="AQ147" s="158" t="s">
        <v>128</v>
      </c>
      <c r="AR147" s="158" t="s">
        <v>128</v>
      </c>
      <c r="AS147" s="158" t="s">
        <v>128</v>
      </c>
      <c r="AT147" s="158" t="s">
        <v>128</v>
      </c>
      <c r="AU147" s="158" t="s">
        <v>128</v>
      </c>
      <c r="AV147" s="158" t="s">
        <v>128</v>
      </c>
      <c r="AW147" s="158" t="s">
        <v>128</v>
      </c>
      <c r="AX147" s="158" t="s">
        <v>128</v>
      </c>
      <c r="AY147" s="158" t="s">
        <v>128</v>
      </c>
      <c r="AZ147" s="158" t="s">
        <v>128</v>
      </c>
      <c r="BA147" s="158" t="s">
        <v>128</v>
      </c>
      <c r="BB147" s="158" t="s">
        <v>128</v>
      </c>
      <c r="BC147" s="158" t="s">
        <v>128</v>
      </c>
      <c r="BD147" s="158" t="s">
        <v>128</v>
      </c>
      <c r="BE147" s="158" t="s">
        <v>128</v>
      </c>
      <c r="BF147" s="158" t="s">
        <v>128</v>
      </c>
      <c r="BG147" s="158" t="s">
        <v>128</v>
      </c>
      <c r="BH147" s="158" t="s">
        <v>128</v>
      </c>
      <c r="BI147" s="158" t="s">
        <v>128</v>
      </c>
      <c r="BJ147" s="158" t="s">
        <v>128</v>
      </c>
      <c r="BK147" s="158" t="s">
        <v>128</v>
      </c>
      <c r="BL147" s="158" t="s">
        <v>128</v>
      </c>
      <c r="BM147" s="158" t="s">
        <v>128</v>
      </c>
      <c r="BN147" s="158" t="s">
        <v>128</v>
      </c>
      <c r="BO147" s="158" t="s">
        <v>128</v>
      </c>
      <c r="BP147" s="158" t="s">
        <v>128</v>
      </c>
      <c r="BQ147" s="158" t="s">
        <v>128</v>
      </c>
      <c r="BR147" s="158" t="s">
        <v>128</v>
      </c>
      <c r="BS147" s="158" t="s">
        <v>128</v>
      </c>
      <c r="BT147" s="158" t="s">
        <v>128</v>
      </c>
      <c r="BU147" s="158" t="s">
        <v>128</v>
      </c>
      <c r="BV147" s="158" t="s">
        <v>128</v>
      </c>
      <c r="BW147" s="158" t="s">
        <v>128</v>
      </c>
      <c r="BX147" s="158" t="s">
        <v>128</v>
      </c>
      <c r="BY147" s="158" t="s">
        <v>128</v>
      </c>
      <c r="BZ147" s="158" t="s">
        <v>128</v>
      </c>
      <c r="CA147" s="158" t="s">
        <v>128</v>
      </c>
      <c r="CB147" s="158" t="s">
        <v>128</v>
      </c>
      <c r="CC147" s="158" t="s">
        <v>128</v>
      </c>
      <c r="CD147" s="158" t="s">
        <v>128</v>
      </c>
      <c r="CE147" s="158" t="s">
        <v>128</v>
      </c>
      <c r="CF147" s="158" t="s">
        <v>128</v>
      </c>
      <c r="CG147" s="158" t="s">
        <v>128</v>
      </c>
      <c r="CH147" s="158" t="s">
        <v>128</v>
      </c>
      <c r="CI147" s="158" t="s">
        <v>128</v>
      </c>
      <c r="CJ147" s="158" t="s">
        <v>128</v>
      </c>
      <c r="CK147" s="158" t="s">
        <v>128</v>
      </c>
      <c r="CL147" s="158" t="s">
        <v>128</v>
      </c>
      <c r="CM147" s="158" t="s">
        <v>128</v>
      </c>
      <c r="CN147" s="158" t="s">
        <v>128</v>
      </c>
      <c r="CO147" s="158" t="s">
        <v>128</v>
      </c>
      <c r="CP147" s="158" t="s">
        <v>128</v>
      </c>
      <c r="CQ147" s="158" t="s">
        <v>128</v>
      </c>
      <c r="CR147" s="158" t="s">
        <v>128</v>
      </c>
      <c r="CS147" s="158" t="s">
        <v>128</v>
      </c>
      <c r="CT147" s="158" t="s">
        <v>128</v>
      </c>
      <c r="CU147" s="158" t="s">
        <v>128</v>
      </c>
      <c r="CV147" s="158" t="s">
        <v>128</v>
      </c>
      <c r="CW147" s="158" t="s">
        <v>128</v>
      </c>
      <c r="CX147" s="158" t="s">
        <v>128</v>
      </c>
      <c r="CY147" s="158" t="s">
        <v>128</v>
      </c>
      <c r="CZ147" s="158" t="s">
        <v>128</v>
      </c>
      <c r="DA147" s="158" t="s">
        <v>128</v>
      </c>
      <c r="DB147" s="158" t="s">
        <v>128</v>
      </c>
      <c r="DC147" s="158" t="s">
        <v>128</v>
      </c>
      <c r="DD147" s="158" t="s">
        <v>128</v>
      </c>
      <c r="DE147" s="158" t="s">
        <v>128</v>
      </c>
      <c r="DF147" s="158" t="s">
        <v>128</v>
      </c>
      <c r="DG147" s="158" t="s">
        <v>128</v>
      </c>
      <c r="DH147" s="158" t="s">
        <v>128</v>
      </c>
      <c r="DI147" s="158" t="s">
        <v>128</v>
      </c>
      <c r="DJ147" s="158" t="s">
        <v>128</v>
      </c>
      <c r="DK147" s="158" t="s">
        <v>128</v>
      </c>
      <c r="DL147" s="158" t="s">
        <v>128</v>
      </c>
      <c r="DM147" s="158" t="s">
        <v>128</v>
      </c>
      <c r="DN147" s="158" t="s">
        <v>128</v>
      </c>
      <c r="DO147" s="158" t="s">
        <v>128</v>
      </c>
      <c r="DP147" s="158" t="s">
        <v>128</v>
      </c>
      <c r="DQ147" s="158" t="s">
        <v>128</v>
      </c>
      <c r="DR147" s="158" t="s">
        <v>128</v>
      </c>
      <c r="DS147" s="158" t="s">
        <v>128</v>
      </c>
      <c r="DT147" s="158" t="s">
        <v>128</v>
      </c>
      <c r="DU147" s="158" t="s">
        <v>128</v>
      </c>
      <c r="DV147" s="158" t="s">
        <v>128</v>
      </c>
      <c r="DW147" s="158" t="s">
        <v>128</v>
      </c>
      <c r="DX147" s="158" t="s">
        <v>128</v>
      </c>
      <c r="DY147" s="158" t="s">
        <v>128</v>
      </c>
      <c r="DZ147" s="158" t="s">
        <v>128</v>
      </c>
      <c r="EA147" s="158" t="s">
        <v>128</v>
      </c>
      <c r="EB147" s="158" t="s">
        <v>128</v>
      </c>
      <c r="EC147" s="158" t="s">
        <v>128</v>
      </c>
      <c r="ED147" s="158" t="s">
        <v>128</v>
      </c>
      <c r="EE147" s="158" t="s">
        <v>128</v>
      </c>
      <c r="EF147" s="158" t="s">
        <v>128</v>
      </c>
      <c r="EG147" s="158" t="s">
        <v>128</v>
      </c>
      <c r="EH147" s="158" t="s">
        <v>128</v>
      </c>
      <c r="EI147" s="158" t="s">
        <v>128</v>
      </c>
      <c r="EJ147" s="158" t="s">
        <v>128</v>
      </c>
      <c r="EK147" s="158" t="s">
        <v>128</v>
      </c>
      <c r="EL147" s="158" t="s">
        <v>128</v>
      </c>
      <c r="EM147" s="158" t="s">
        <v>128</v>
      </c>
      <c r="EN147" s="158" t="s">
        <v>128</v>
      </c>
      <c r="EO147" s="158" t="s">
        <v>128</v>
      </c>
      <c r="EP147" s="158" t="s">
        <v>128</v>
      </c>
      <c r="EQ147" s="158" t="s">
        <v>128</v>
      </c>
      <c r="ER147" s="158" t="s">
        <v>128</v>
      </c>
      <c r="ES147" s="158" t="s">
        <v>128</v>
      </c>
      <c r="ET147" s="158" t="s">
        <v>128</v>
      </c>
      <c r="EU147" s="158" t="s">
        <v>128</v>
      </c>
      <c r="EV147" s="158" t="s">
        <v>128</v>
      </c>
      <c r="EW147" s="158" t="s">
        <v>128</v>
      </c>
      <c r="EX147" s="158" t="s">
        <v>128</v>
      </c>
      <c r="EY147" s="158" t="s">
        <v>128</v>
      </c>
      <c r="EZ147" s="165">
        <v>2.4</v>
      </c>
      <c r="FA147" s="158" t="s">
        <v>704</v>
      </c>
      <c r="FB147" s="163">
        <v>0.49</v>
      </c>
      <c r="FC147" s="158" t="s">
        <v>704</v>
      </c>
      <c r="FD147" s="163">
        <v>5.7000000000000002E-2</v>
      </c>
      <c r="FE147" s="158" t="s">
        <v>704</v>
      </c>
      <c r="FF147" s="163">
        <v>0.16</v>
      </c>
      <c r="FG147" s="158" t="s">
        <v>704</v>
      </c>
      <c r="FH147" s="163">
        <v>0.92</v>
      </c>
      <c r="FI147" s="158" t="s">
        <v>704</v>
      </c>
      <c r="FJ147" s="163">
        <v>0.13</v>
      </c>
      <c r="FK147" s="158" t="s">
        <v>704</v>
      </c>
      <c r="FL147" s="163">
        <v>0.43</v>
      </c>
      <c r="FM147" s="158" t="s">
        <v>704</v>
      </c>
      <c r="FN147" s="163">
        <v>0.37</v>
      </c>
      <c r="FO147" s="158" t="s">
        <v>704</v>
      </c>
      <c r="FP147" s="163">
        <v>7.4999999999999997E-2</v>
      </c>
      <c r="FQ147" s="158" t="s">
        <v>704</v>
      </c>
      <c r="FR147" s="163">
        <v>2.1000000000000001E-2</v>
      </c>
      <c r="FS147" s="158" t="s">
        <v>704</v>
      </c>
      <c r="FT147" s="163">
        <v>6.2E-2</v>
      </c>
      <c r="FU147" s="158" t="s">
        <v>704</v>
      </c>
      <c r="FV147" s="158" t="s">
        <v>128</v>
      </c>
      <c r="FW147" s="158" t="s">
        <v>128</v>
      </c>
      <c r="FX147" s="163">
        <v>8.5999999999999993E-2</v>
      </c>
      <c r="FY147" s="158" t="s">
        <v>704</v>
      </c>
      <c r="FZ147" s="163">
        <v>3.2000000000000001E-2</v>
      </c>
      <c r="GA147" s="158" t="s">
        <v>704</v>
      </c>
      <c r="GB147" s="163">
        <v>0.03</v>
      </c>
      <c r="GC147" s="158" t="s">
        <v>704</v>
      </c>
      <c r="GD147" s="163">
        <v>2.7E-2</v>
      </c>
      <c r="GE147" s="158" t="s">
        <v>704</v>
      </c>
      <c r="GF147" s="163">
        <v>0.02</v>
      </c>
      <c r="GG147" s="158" t="s">
        <v>704</v>
      </c>
      <c r="GH147" s="166">
        <v>6.3E-3</v>
      </c>
      <c r="GI147" s="158" t="s">
        <v>704</v>
      </c>
      <c r="GJ147" s="163">
        <v>0.02</v>
      </c>
      <c r="GK147" s="158" t="s">
        <v>704</v>
      </c>
      <c r="GL147" s="166">
        <v>3.5000000000000001E-3</v>
      </c>
      <c r="GM147" s="158" t="s">
        <v>704</v>
      </c>
      <c r="GN147" s="163">
        <v>1.4999999999999999E-2</v>
      </c>
      <c r="GO147" s="158" t="s">
        <v>704</v>
      </c>
      <c r="GP147" s="166">
        <v>5.0000000000000001E-3</v>
      </c>
      <c r="GQ147" s="158" t="s">
        <v>704</v>
      </c>
      <c r="GR147" s="166">
        <v>3.3999999999999998E-3</v>
      </c>
      <c r="GS147" s="158" t="s">
        <v>704</v>
      </c>
      <c r="GT147" s="166">
        <v>2.8E-3</v>
      </c>
      <c r="GU147" s="158" t="s">
        <v>704</v>
      </c>
      <c r="GV147" s="158" t="s">
        <v>128</v>
      </c>
      <c r="GW147" s="158" t="s">
        <v>128</v>
      </c>
      <c r="GX147" s="166">
        <v>7.4999999999999997E-3</v>
      </c>
      <c r="GY147" s="158" t="s">
        <v>704</v>
      </c>
      <c r="GZ147" s="166">
        <v>1.1000000000000001E-3</v>
      </c>
      <c r="HA147" s="158" t="s">
        <v>704</v>
      </c>
      <c r="HB147" s="166">
        <v>2.7999999999999998E-4</v>
      </c>
      <c r="HC147" s="158" t="s">
        <v>704</v>
      </c>
      <c r="HD147" s="158" t="s">
        <v>128</v>
      </c>
      <c r="HE147" s="158" t="s">
        <v>128</v>
      </c>
      <c r="HF147" s="158" t="s">
        <v>128</v>
      </c>
      <c r="HG147" s="158" t="s">
        <v>128</v>
      </c>
      <c r="HH147" s="158" t="s">
        <v>128</v>
      </c>
      <c r="HI147" s="158" t="s">
        <v>128</v>
      </c>
      <c r="HJ147" s="158" t="s">
        <v>128</v>
      </c>
      <c r="HK147" s="158" t="s">
        <v>128</v>
      </c>
      <c r="HL147" s="158" t="s">
        <v>128</v>
      </c>
      <c r="HM147" s="158" t="s">
        <v>128</v>
      </c>
      <c r="HN147" s="158" t="s">
        <v>128</v>
      </c>
      <c r="HO147" s="158" t="s">
        <v>128</v>
      </c>
      <c r="HP147" s="158" t="s">
        <v>128</v>
      </c>
      <c r="HQ147" s="158" t="s">
        <v>128</v>
      </c>
      <c r="HR147" s="158" t="s">
        <v>128</v>
      </c>
      <c r="HS147" s="158" t="s">
        <v>128</v>
      </c>
      <c r="HT147" s="158" t="s">
        <v>128</v>
      </c>
      <c r="HU147" s="158" t="s">
        <v>128</v>
      </c>
      <c r="HV147" s="158" t="s">
        <v>128</v>
      </c>
      <c r="HW147" s="158" t="s">
        <v>128</v>
      </c>
      <c r="HX147" s="158" t="s">
        <v>128</v>
      </c>
      <c r="HY147" s="158" t="s">
        <v>128</v>
      </c>
      <c r="HZ147" s="158" t="s">
        <v>128</v>
      </c>
      <c r="IA147" s="158" t="s">
        <v>128</v>
      </c>
      <c r="IB147" s="158" t="s">
        <v>128</v>
      </c>
      <c r="IC147" s="158" t="s">
        <v>128</v>
      </c>
      <c r="ID147" s="158" t="s">
        <v>128</v>
      </c>
      <c r="IE147" s="158" t="s">
        <v>128</v>
      </c>
      <c r="IF147" s="158" t="s">
        <v>128</v>
      </c>
      <c r="IG147" s="158" t="s">
        <v>128</v>
      </c>
      <c r="IH147" s="158" t="s">
        <v>128</v>
      </c>
      <c r="II147" s="158" t="s">
        <v>128</v>
      </c>
      <c r="IJ147" s="163">
        <v>0.08</v>
      </c>
      <c r="IK147" s="158" t="s">
        <v>704</v>
      </c>
      <c r="IL147" s="166">
        <v>8.2000000000000007E-3</v>
      </c>
      <c r="IM147" s="158" t="s">
        <v>704</v>
      </c>
      <c r="IN147" s="158" t="s">
        <v>128</v>
      </c>
      <c r="IO147" s="158" t="s">
        <v>128</v>
      </c>
      <c r="IP147" s="158" t="s">
        <v>128</v>
      </c>
      <c r="IQ147" s="158" t="s">
        <v>128</v>
      </c>
      <c r="IR147" s="158" t="s">
        <v>128</v>
      </c>
      <c r="IS147" s="158" t="s">
        <v>128</v>
      </c>
      <c r="IT147" s="158" t="s">
        <v>128</v>
      </c>
      <c r="IU147" s="158" t="s">
        <v>128</v>
      </c>
      <c r="IV147" s="158" t="s">
        <v>128</v>
      </c>
      <c r="IW147" s="158" t="s">
        <v>128</v>
      </c>
      <c r="IX147" s="158" t="s">
        <v>128</v>
      </c>
      <c r="IY147" s="158" t="s">
        <v>128</v>
      </c>
      <c r="IZ147" s="158" t="s">
        <v>128</v>
      </c>
      <c r="JA147" s="158" t="s">
        <v>128</v>
      </c>
      <c r="JB147" s="158" t="s">
        <v>128</v>
      </c>
      <c r="JC147" s="158" t="s">
        <v>128</v>
      </c>
      <c r="JD147" s="158" t="s">
        <v>128</v>
      </c>
      <c r="JE147" s="158" t="s">
        <v>128</v>
      </c>
      <c r="JF147" s="158" t="s">
        <v>128</v>
      </c>
      <c r="JG147" s="158" t="s">
        <v>128</v>
      </c>
      <c r="JH147" s="158" t="s">
        <v>128</v>
      </c>
      <c r="JI147" s="158" t="s">
        <v>128</v>
      </c>
      <c r="JJ147" s="158" t="s">
        <v>128</v>
      </c>
      <c r="JK147" s="158" t="s">
        <v>128</v>
      </c>
      <c r="JL147" s="158" t="s">
        <v>128</v>
      </c>
      <c r="JM147" s="158" t="s">
        <v>128</v>
      </c>
      <c r="JN147" s="158" t="s">
        <v>128</v>
      </c>
      <c r="JO147" s="158" t="s">
        <v>128</v>
      </c>
      <c r="JP147" s="158" t="s">
        <v>128</v>
      </c>
      <c r="JQ147" s="158" t="s">
        <v>128</v>
      </c>
      <c r="JR147" s="158" t="s">
        <v>128</v>
      </c>
      <c r="JS147" s="158" t="s">
        <v>128</v>
      </c>
      <c r="JT147" s="158" t="s">
        <v>128</v>
      </c>
      <c r="JU147" s="158" t="s">
        <v>128</v>
      </c>
      <c r="JV147" s="158" t="s">
        <v>128</v>
      </c>
      <c r="JW147" s="158" t="s">
        <v>128</v>
      </c>
      <c r="JX147" s="158" t="s">
        <v>128</v>
      </c>
      <c r="JY147" s="158" t="s">
        <v>128</v>
      </c>
      <c r="JZ147" s="158" t="s">
        <v>128</v>
      </c>
      <c r="KA147" s="158" t="s">
        <v>128</v>
      </c>
      <c r="KB147" s="158" t="s">
        <v>128</v>
      </c>
      <c r="KC147" s="158" t="s">
        <v>128</v>
      </c>
      <c r="KD147" s="158" t="s">
        <v>128</v>
      </c>
      <c r="KE147" s="158" t="s">
        <v>128</v>
      </c>
      <c r="KF147" s="158" t="s">
        <v>128</v>
      </c>
      <c r="KG147" s="158" t="s">
        <v>128</v>
      </c>
      <c r="KH147" s="158" t="s">
        <v>128</v>
      </c>
      <c r="KI147" s="158" t="s">
        <v>128</v>
      </c>
      <c r="KJ147" s="158" t="s">
        <v>128</v>
      </c>
      <c r="KK147" s="158" t="s">
        <v>128</v>
      </c>
      <c r="KL147" s="158" t="s">
        <v>128</v>
      </c>
      <c r="KM147" s="158" t="s">
        <v>128</v>
      </c>
      <c r="KN147" s="158" t="s">
        <v>128</v>
      </c>
      <c r="KO147" s="158" t="s">
        <v>128</v>
      </c>
      <c r="KP147" s="158" t="s">
        <v>128</v>
      </c>
      <c r="KQ147" s="158" t="s">
        <v>128</v>
      </c>
      <c r="KR147" s="158" t="s">
        <v>128</v>
      </c>
      <c r="KS147" s="158" t="s">
        <v>128</v>
      </c>
      <c r="KT147" s="158" t="s">
        <v>128</v>
      </c>
      <c r="KU147" s="158" t="s">
        <v>128</v>
      </c>
      <c r="KV147" s="158" t="s">
        <v>128</v>
      </c>
      <c r="KW147" s="158" t="s">
        <v>128</v>
      </c>
      <c r="KX147" s="158" t="s">
        <v>128</v>
      </c>
      <c r="KY147" s="158" t="s">
        <v>128</v>
      </c>
      <c r="KZ147" s="158" t="s">
        <v>128</v>
      </c>
      <c r="LA147" s="158" t="s">
        <v>128</v>
      </c>
      <c r="LB147" s="158" t="s">
        <v>128</v>
      </c>
      <c r="LC147" s="158" t="s">
        <v>128</v>
      </c>
      <c r="LD147" s="158" t="s">
        <v>128</v>
      </c>
      <c r="LE147" s="158" t="s">
        <v>128</v>
      </c>
      <c r="LF147" s="158" t="s">
        <v>128</v>
      </c>
      <c r="LG147" s="158" t="s">
        <v>128</v>
      </c>
      <c r="LH147" s="158" t="s">
        <v>128</v>
      </c>
      <c r="LI147" s="158" t="s">
        <v>128</v>
      </c>
      <c r="LJ147" s="158" t="s">
        <v>128</v>
      </c>
      <c r="LK147" s="158" t="s">
        <v>128</v>
      </c>
      <c r="LL147" s="158" t="s">
        <v>128</v>
      </c>
      <c r="LM147" s="158" t="s">
        <v>128</v>
      </c>
      <c r="LN147" s="158" t="s">
        <v>128</v>
      </c>
      <c r="LO147" s="158" t="s">
        <v>128</v>
      </c>
      <c r="LP147" s="158" t="s">
        <v>128</v>
      </c>
      <c r="LQ147" s="158" t="s">
        <v>128</v>
      </c>
      <c r="LR147" s="158" t="s">
        <v>128</v>
      </c>
      <c r="LS147" s="158" t="s">
        <v>128</v>
      </c>
      <c r="LT147" s="158" t="s">
        <v>128</v>
      </c>
      <c r="LU147" s="158" t="s">
        <v>128</v>
      </c>
      <c r="LV147" s="158" t="s">
        <v>128</v>
      </c>
      <c r="LW147" s="158" t="s">
        <v>128</v>
      </c>
      <c r="LX147" s="158" t="s">
        <v>128</v>
      </c>
      <c r="LY147" s="158" t="s">
        <v>128</v>
      </c>
      <c r="LZ147" s="158" t="s">
        <v>128</v>
      </c>
      <c r="MA147" s="158" t="s">
        <v>128</v>
      </c>
      <c r="MB147" s="158" t="s">
        <v>128</v>
      </c>
      <c r="MC147" s="158" t="s">
        <v>128</v>
      </c>
      <c r="MD147" s="158" t="s">
        <v>128</v>
      </c>
      <c r="ME147" s="158" t="s">
        <v>128</v>
      </c>
      <c r="MF147" s="158" t="s">
        <v>128</v>
      </c>
      <c r="MG147" s="158" t="s">
        <v>128</v>
      </c>
      <c r="MH147" s="158" t="s">
        <v>128</v>
      </c>
      <c r="MI147" s="158" t="s">
        <v>128</v>
      </c>
      <c r="MJ147" s="158" t="s">
        <v>128</v>
      </c>
      <c r="MK147" s="158" t="s">
        <v>128</v>
      </c>
      <c r="ML147" s="158" t="s">
        <v>128</v>
      </c>
      <c r="MM147" s="158" t="s">
        <v>128</v>
      </c>
      <c r="MN147" s="158" t="s">
        <v>128</v>
      </c>
      <c r="MO147" s="158" t="s">
        <v>128</v>
      </c>
      <c r="MP147" s="158" t="s">
        <v>128</v>
      </c>
      <c r="MQ147" s="158" t="s">
        <v>128</v>
      </c>
      <c r="MR147" s="158" t="s">
        <v>128</v>
      </c>
      <c r="MS147" s="158" t="s">
        <v>128</v>
      </c>
      <c r="MT147" s="158" t="s">
        <v>128</v>
      </c>
      <c r="MU147" s="158" t="s">
        <v>128</v>
      </c>
      <c r="MV147" s="158" t="s">
        <v>128</v>
      </c>
      <c r="MW147" s="158" t="s">
        <v>128</v>
      </c>
      <c r="MX147" s="158" t="s">
        <v>128</v>
      </c>
      <c r="MY147" s="158" t="s">
        <v>128</v>
      </c>
      <c r="MZ147" s="158" t="s">
        <v>128</v>
      </c>
      <c r="NA147" s="158" t="s">
        <v>128</v>
      </c>
      <c r="NB147" s="158" t="s">
        <v>128</v>
      </c>
      <c r="NC147" s="158" t="s">
        <v>128</v>
      </c>
      <c r="ND147" s="158" t="s">
        <v>128</v>
      </c>
      <c r="NE147" s="158" t="s">
        <v>128</v>
      </c>
      <c r="NF147" s="158" t="s">
        <v>128</v>
      </c>
      <c r="NG147" s="158" t="s">
        <v>128</v>
      </c>
      <c r="NH147" s="158" t="s">
        <v>128</v>
      </c>
      <c r="NI147" s="158" t="s">
        <v>128</v>
      </c>
      <c r="NJ147" s="158" t="s">
        <v>128</v>
      </c>
      <c r="NK147" s="158" t="s">
        <v>128</v>
      </c>
      <c r="NL147" s="158" t="s">
        <v>128</v>
      </c>
      <c r="NM147" s="158" t="s">
        <v>128</v>
      </c>
      <c r="NN147" s="158" t="s">
        <v>128</v>
      </c>
      <c r="NO147" s="158" t="s">
        <v>128</v>
      </c>
      <c r="NP147" s="158" t="s">
        <v>128</v>
      </c>
      <c r="NQ147" s="158" t="s">
        <v>128</v>
      </c>
      <c r="NR147" s="158" t="s">
        <v>128</v>
      </c>
      <c r="NS147" s="158" t="s">
        <v>128</v>
      </c>
      <c r="NT147" s="158" t="s">
        <v>128</v>
      </c>
      <c r="NU147" s="158" t="s">
        <v>128</v>
      </c>
      <c r="NV147" s="158" t="s">
        <v>128</v>
      </c>
      <c r="NW147" s="158" t="s">
        <v>128</v>
      </c>
      <c r="NX147" s="158" t="s">
        <v>128</v>
      </c>
      <c r="NY147" s="158" t="s">
        <v>128</v>
      </c>
      <c r="NZ147" s="158" t="s">
        <v>128</v>
      </c>
      <c r="OA147" s="158" t="s">
        <v>128</v>
      </c>
      <c r="OB147" s="158" t="s">
        <v>128</v>
      </c>
      <c r="OC147" s="158" t="s">
        <v>128</v>
      </c>
      <c r="OD147" s="158" t="s">
        <v>128</v>
      </c>
      <c r="OE147" s="170" t="s">
        <v>128</v>
      </c>
      <c r="OF147" s="181"/>
      <c r="OG147" s="113" t="str">
        <f t="shared" si="893"/>
        <v/>
      </c>
      <c r="OH147" s="66" t="str">
        <f t="shared" si="894"/>
        <v/>
      </c>
      <c r="OI147" s="66" t="str">
        <f t="shared" si="895"/>
        <v/>
      </c>
      <c r="OJ147" s="66" t="str">
        <f t="shared" si="896"/>
        <v/>
      </c>
      <c r="OK147" s="66" t="str">
        <f t="shared" si="897"/>
        <v/>
      </c>
      <c r="OL147" s="66" t="str">
        <f t="shared" si="898"/>
        <v/>
      </c>
      <c r="OM147" s="66" t="str">
        <f t="shared" si="899"/>
        <v/>
      </c>
      <c r="ON147" s="66" t="str">
        <f t="shared" si="900"/>
        <v/>
      </c>
      <c r="OO147" s="66" t="str">
        <f t="shared" si="901"/>
        <v/>
      </c>
      <c r="OP147" s="66" t="str">
        <f t="shared" si="902"/>
        <v/>
      </c>
      <c r="OQ147" s="66" t="str">
        <f t="shared" si="903"/>
        <v/>
      </c>
      <c r="OR147" s="66" t="str">
        <f t="shared" si="904"/>
        <v/>
      </c>
      <c r="OS147" s="66" t="str">
        <f t="shared" si="905"/>
        <v/>
      </c>
      <c r="OT147" s="66" t="str">
        <f t="shared" si="906"/>
        <v/>
      </c>
      <c r="OU147" s="66" t="str">
        <f t="shared" si="907"/>
        <v/>
      </c>
      <c r="OV147" s="66" t="str">
        <f t="shared" si="908"/>
        <v/>
      </c>
      <c r="OW147" s="66" t="str">
        <f t="shared" si="909"/>
        <v/>
      </c>
      <c r="OX147" s="66" t="str">
        <f t="shared" si="910"/>
        <v/>
      </c>
      <c r="OY147" s="66" t="str">
        <f t="shared" si="911"/>
        <v/>
      </c>
      <c r="OZ147" s="66" t="str">
        <f t="shared" si="912"/>
        <v/>
      </c>
      <c r="PA147" s="66" t="str">
        <f t="shared" si="913"/>
        <v/>
      </c>
      <c r="PB147" s="66" t="str">
        <f t="shared" si="914"/>
        <v/>
      </c>
      <c r="PC147" s="66" t="str">
        <f t="shared" si="915"/>
        <v/>
      </c>
      <c r="PD147" s="66" t="str">
        <f t="shared" si="916"/>
        <v/>
      </c>
      <c r="PE147" s="66" t="str">
        <f t="shared" si="917"/>
        <v/>
      </c>
      <c r="PF147" s="66" t="str">
        <f t="shared" si="918"/>
        <v/>
      </c>
      <c r="PG147" s="66" t="str">
        <f t="shared" si="919"/>
        <v/>
      </c>
      <c r="PH147" s="66" t="str">
        <f t="shared" si="920"/>
        <v/>
      </c>
      <c r="PI147" s="66" t="str">
        <f t="shared" si="921"/>
        <v/>
      </c>
      <c r="PJ147" s="66" t="str">
        <f t="shared" si="922"/>
        <v/>
      </c>
      <c r="PK147" s="66" t="str">
        <f t="shared" si="923"/>
        <v/>
      </c>
      <c r="PL147" s="66" t="str">
        <f t="shared" si="924"/>
        <v/>
      </c>
      <c r="PM147" s="66" t="str">
        <f t="shared" si="925"/>
        <v/>
      </c>
      <c r="PN147" s="66" t="str">
        <f t="shared" si="926"/>
        <v/>
      </c>
      <c r="PO147" s="66" t="str">
        <f t="shared" si="927"/>
        <v/>
      </c>
      <c r="PP147" s="66" t="str">
        <f t="shared" si="928"/>
        <v/>
      </c>
      <c r="PQ147" s="66" t="str">
        <f t="shared" si="929"/>
        <v/>
      </c>
      <c r="PR147" s="66" t="str">
        <f t="shared" si="930"/>
        <v/>
      </c>
      <c r="PS147" s="66" t="str">
        <f t="shared" si="931"/>
        <v/>
      </c>
      <c r="PT147" s="66" t="str">
        <f t="shared" si="932"/>
        <v/>
      </c>
      <c r="PU147" s="66" t="str">
        <f t="shared" si="933"/>
        <v/>
      </c>
      <c r="PV147" s="66" t="str">
        <f t="shared" si="934"/>
        <v/>
      </c>
      <c r="PW147" s="66" t="str">
        <f t="shared" si="935"/>
        <v/>
      </c>
      <c r="PX147" s="66" t="str">
        <f t="shared" si="936"/>
        <v/>
      </c>
      <c r="PY147" s="66" t="str">
        <f t="shared" si="937"/>
        <v/>
      </c>
      <c r="PZ147" s="66" t="str">
        <f t="shared" si="938"/>
        <v/>
      </c>
      <c r="QA147" s="66" t="str">
        <f t="shared" si="939"/>
        <v/>
      </c>
      <c r="QB147" s="66" t="str">
        <f t="shared" si="940"/>
        <v/>
      </c>
      <c r="QC147" s="66" t="str">
        <f t="shared" si="941"/>
        <v/>
      </c>
      <c r="QD147" s="66" t="str">
        <f t="shared" si="942"/>
        <v/>
      </c>
      <c r="QE147" s="66" t="str">
        <f t="shared" si="943"/>
        <v/>
      </c>
      <c r="QF147" s="66" t="str">
        <f t="shared" si="944"/>
        <v/>
      </c>
      <c r="QG147" s="66" t="str">
        <f t="shared" si="945"/>
        <v/>
      </c>
      <c r="QH147" s="66" t="str">
        <f t="shared" si="946"/>
        <v/>
      </c>
      <c r="QI147" s="66" t="str">
        <f t="shared" si="947"/>
        <v/>
      </c>
      <c r="QJ147" s="66" t="str">
        <f t="shared" si="948"/>
        <v/>
      </c>
      <c r="QK147" s="66" t="str">
        <f t="shared" si="949"/>
        <v/>
      </c>
      <c r="QL147" s="66" t="str">
        <f t="shared" si="950"/>
        <v/>
      </c>
      <c r="QM147" s="66" t="str">
        <f t="shared" si="951"/>
        <v/>
      </c>
      <c r="QN147" s="66" t="str">
        <f t="shared" si="952"/>
        <v/>
      </c>
      <c r="QO147" s="66" t="str">
        <f t="shared" si="953"/>
        <v/>
      </c>
      <c r="QP147" s="66" t="str">
        <f t="shared" si="954"/>
        <v/>
      </c>
      <c r="QQ147" s="66" t="str">
        <f t="shared" si="955"/>
        <v/>
      </c>
      <c r="QR147" s="66" t="str">
        <f t="shared" si="956"/>
        <v/>
      </c>
      <c r="QS147" s="66" t="str">
        <f t="shared" si="957"/>
        <v/>
      </c>
      <c r="QT147" s="66" t="str">
        <f t="shared" si="958"/>
        <v/>
      </c>
      <c r="QU147" s="66" t="str">
        <f t="shared" si="959"/>
        <v/>
      </c>
      <c r="QV147" s="66" t="str">
        <f t="shared" si="960"/>
        <v/>
      </c>
      <c r="QW147" s="66" t="str">
        <f t="shared" si="961"/>
        <v/>
      </c>
      <c r="QX147" s="66" t="str">
        <f t="shared" si="962"/>
        <v/>
      </c>
      <c r="QY147" s="66" t="str">
        <f t="shared" si="963"/>
        <v/>
      </c>
      <c r="QZ147" s="66" t="str">
        <f t="shared" si="964"/>
        <v/>
      </c>
      <c r="RA147" s="66" t="str">
        <f t="shared" si="965"/>
        <v/>
      </c>
      <c r="RB147" s="66" t="str">
        <f t="shared" si="966"/>
        <v/>
      </c>
      <c r="RC147" s="66" t="str">
        <f t="shared" si="967"/>
        <v/>
      </c>
      <c r="RD147" s="66" t="str">
        <f t="shared" si="968"/>
        <v/>
      </c>
      <c r="RE147" s="66" t="str">
        <f t="shared" si="969"/>
        <v/>
      </c>
      <c r="RF147" s="66" t="str">
        <f t="shared" si="970"/>
        <v/>
      </c>
      <c r="RG147" s="66" t="str">
        <f t="shared" si="971"/>
        <v/>
      </c>
      <c r="RH147" s="66" t="str">
        <f t="shared" si="972"/>
        <v/>
      </c>
      <c r="RI147" s="66" t="str">
        <f t="shared" si="973"/>
        <v/>
      </c>
      <c r="RJ147" s="66" t="str">
        <f t="shared" si="974"/>
        <v/>
      </c>
      <c r="RK147" s="66" t="str">
        <f t="shared" si="975"/>
        <v/>
      </c>
      <c r="RL147" s="66" t="str">
        <f t="shared" si="976"/>
        <v/>
      </c>
      <c r="RM147" s="66" t="str">
        <f t="shared" si="977"/>
        <v/>
      </c>
      <c r="RN147" s="66" t="str">
        <f t="shared" si="978"/>
        <v/>
      </c>
      <c r="RO147" s="66" t="str">
        <f t="shared" si="979"/>
        <v/>
      </c>
      <c r="RP147" s="66" t="str">
        <f t="shared" si="980"/>
        <v/>
      </c>
      <c r="RQ147" s="66" t="str">
        <f t="shared" si="981"/>
        <v/>
      </c>
      <c r="RR147" s="66" t="str">
        <f t="shared" si="982"/>
        <v/>
      </c>
      <c r="RS147" s="66" t="str">
        <f t="shared" si="983"/>
        <v/>
      </c>
      <c r="RT147" s="66" t="str">
        <f t="shared" si="984"/>
        <v/>
      </c>
      <c r="RU147" s="66" t="str">
        <f t="shared" si="985"/>
        <v/>
      </c>
      <c r="RV147" s="66" t="str">
        <f t="shared" si="986"/>
        <v/>
      </c>
      <c r="RW147" s="66" t="str">
        <f t="shared" si="987"/>
        <v/>
      </c>
      <c r="RX147" s="66" t="str">
        <f t="shared" si="988"/>
        <v/>
      </c>
      <c r="RY147" s="66" t="str">
        <f t="shared" si="989"/>
        <v/>
      </c>
      <c r="RZ147" s="66" t="str">
        <f t="shared" si="990"/>
        <v/>
      </c>
      <c r="SA147" s="66" t="str">
        <f t="shared" si="991"/>
        <v/>
      </c>
      <c r="SB147" s="66" t="str">
        <f t="shared" si="992"/>
        <v/>
      </c>
      <c r="SC147" s="66" t="str">
        <f t="shared" si="993"/>
        <v/>
      </c>
      <c r="SD147" s="66" t="str">
        <f t="shared" si="994"/>
        <v/>
      </c>
      <c r="SE147" s="66" t="str">
        <f t="shared" si="995"/>
        <v/>
      </c>
      <c r="SF147" s="66" t="str">
        <f t="shared" si="996"/>
        <v/>
      </c>
      <c r="SG147" s="66" t="str">
        <f t="shared" si="997"/>
        <v/>
      </c>
      <c r="SH147" s="66" t="str">
        <f t="shared" si="998"/>
        <v/>
      </c>
      <c r="SI147" s="66" t="str">
        <f t="shared" si="999"/>
        <v/>
      </c>
      <c r="SJ147" s="66" t="str">
        <f t="shared" si="1000"/>
        <v/>
      </c>
      <c r="SK147" s="66" t="str">
        <f t="shared" si="1001"/>
        <v/>
      </c>
      <c r="SL147" s="66" t="str">
        <f t="shared" si="1002"/>
        <v/>
      </c>
      <c r="SM147" s="66" t="str">
        <f t="shared" si="1003"/>
        <v/>
      </c>
      <c r="SN147" s="66" t="str">
        <f t="shared" si="1004"/>
        <v/>
      </c>
      <c r="SO147" s="66" t="str">
        <f t="shared" si="1005"/>
        <v/>
      </c>
      <c r="SP147" s="66" t="str">
        <f t="shared" si="1006"/>
        <v/>
      </c>
      <c r="SQ147" s="66" t="str">
        <f t="shared" si="1007"/>
        <v/>
      </c>
      <c r="SR147" s="66" t="str">
        <f t="shared" si="1008"/>
        <v/>
      </c>
      <c r="SS147" s="66" t="str">
        <f t="shared" si="1009"/>
        <v/>
      </c>
      <c r="ST147" s="66" t="str">
        <f t="shared" si="1010"/>
        <v/>
      </c>
      <c r="SU147" s="66" t="str">
        <f t="shared" si="1011"/>
        <v/>
      </c>
      <c r="SV147" s="66" t="str">
        <f t="shared" si="1012"/>
        <v/>
      </c>
      <c r="SW147" s="66" t="str">
        <f t="shared" si="1013"/>
        <v/>
      </c>
      <c r="SX147" s="66" t="str">
        <f t="shared" si="1014"/>
        <v/>
      </c>
      <c r="SY147" s="66" t="str">
        <f t="shared" si="1015"/>
        <v/>
      </c>
      <c r="SZ147" s="66" t="str">
        <f t="shared" si="1016"/>
        <v/>
      </c>
      <c r="TA147" s="66" t="str">
        <f t="shared" si="1017"/>
        <v/>
      </c>
      <c r="TB147" s="66" t="str">
        <f t="shared" si="1018"/>
        <v/>
      </c>
      <c r="TC147" s="66" t="str">
        <f t="shared" si="1019"/>
        <v/>
      </c>
      <c r="TD147" s="66" t="str">
        <f t="shared" si="1020"/>
        <v/>
      </c>
      <c r="TE147" s="66" t="str">
        <f t="shared" si="1021"/>
        <v/>
      </c>
      <c r="TF147" s="66" t="str">
        <f t="shared" si="1022"/>
        <v/>
      </c>
      <c r="TG147" s="66" t="str">
        <f t="shared" si="1023"/>
        <v/>
      </c>
      <c r="TH147" s="66" t="str">
        <f t="shared" si="1024"/>
        <v/>
      </c>
      <c r="TI147" s="66" t="str">
        <f t="shared" si="1025"/>
        <v/>
      </c>
      <c r="TJ147" s="66" t="str">
        <f t="shared" si="1026"/>
        <v/>
      </c>
      <c r="TK147" s="66" t="str">
        <f t="shared" si="1027"/>
        <v/>
      </c>
      <c r="TL147" s="66" t="str">
        <f t="shared" si="1028"/>
        <v/>
      </c>
      <c r="TM147" s="66" t="str">
        <f t="shared" si="1029"/>
        <v/>
      </c>
      <c r="TN147" s="66" t="str">
        <f t="shared" si="1030"/>
        <v/>
      </c>
      <c r="TO147" s="160">
        <f t="shared" si="1031"/>
        <v>8.9161419278631793E-4</v>
      </c>
      <c r="TP147" s="66" t="str">
        <f t="shared" si="1032"/>
        <v>kg/GJ delivered</v>
      </c>
      <c r="TQ147" s="160">
        <f t="shared" si="1033"/>
        <v>1.8203789769387325E-4</v>
      </c>
      <c r="TR147" s="66" t="str">
        <f t="shared" si="1034"/>
        <v>kg/GJ delivered</v>
      </c>
      <c r="TS147" s="160">
        <f t="shared" si="1035"/>
        <v>2.1175837078675052E-5</v>
      </c>
      <c r="TT147" s="66" t="str">
        <f t="shared" si="1036"/>
        <v>kg/GJ delivered</v>
      </c>
      <c r="TU147" s="160">
        <f t="shared" si="1037"/>
        <v>5.9440946185754537E-5</v>
      </c>
      <c r="TV147" s="66" t="str">
        <f t="shared" si="1038"/>
        <v>kg/GJ delivered</v>
      </c>
      <c r="TW147" s="160">
        <f t="shared" si="1039"/>
        <v>3.4178544056808862E-4</v>
      </c>
      <c r="TX147" s="66" t="str">
        <f t="shared" si="1040"/>
        <v>kg/GJ delivered</v>
      </c>
      <c r="TY147" s="160">
        <f t="shared" si="1041"/>
        <v>4.8295768775925567E-5</v>
      </c>
      <c r="TZ147" s="66" t="str">
        <f t="shared" si="1042"/>
        <v>kg/GJ delivered</v>
      </c>
      <c r="UA147" s="160">
        <f t="shared" si="1043"/>
        <v>1.5974754287421529E-4</v>
      </c>
      <c r="UB147" s="66" t="str">
        <f t="shared" si="1044"/>
        <v>kg/GJ delivered</v>
      </c>
      <c r="UC147" s="160">
        <f t="shared" si="1045"/>
        <v>1.3745718805455737E-4</v>
      </c>
      <c r="UD147" s="66" t="str">
        <f t="shared" si="1046"/>
        <v>kg/GJ delivered</v>
      </c>
      <c r="UE147" s="160">
        <f t="shared" si="1047"/>
        <v>2.7862943524572435E-5</v>
      </c>
      <c r="UF147" s="66" t="str">
        <f t="shared" si="1048"/>
        <v>kg/GJ delivered</v>
      </c>
      <c r="UG147" s="160">
        <f t="shared" si="1049"/>
        <v>7.8016241868802835E-6</v>
      </c>
      <c r="UH147" s="66" t="str">
        <f t="shared" si="1050"/>
        <v>kg/GJ delivered</v>
      </c>
      <c r="UI147" s="160">
        <f t="shared" si="1051"/>
        <v>2.3033366646979882E-5</v>
      </c>
      <c r="UJ147" s="66" t="str">
        <f t="shared" si="1052"/>
        <v>kg/GJ delivered</v>
      </c>
      <c r="UK147" s="66" t="str">
        <f t="shared" si="1053"/>
        <v/>
      </c>
      <c r="UL147" s="66" t="str">
        <f t="shared" si="1054"/>
        <v/>
      </c>
      <c r="UM147" s="160">
        <f t="shared" si="1055"/>
        <v>3.1949508574843055E-5</v>
      </c>
      <c r="UN147" s="66" t="str">
        <f t="shared" si="1056"/>
        <v>kg/GJ delivered</v>
      </c>
      <c r="UO147" s="160">
        <f t="shared" si="1057"/>
        <v>1.1888189237150908E-5</v>
      </c>
      <c r="UP147" s="66" t="str">
        <f t="shared" si="1058"/>
        <v>kg/GJ delivered</v>
      </c>
      <c r="UQ147" s="160">
        <f t="shared" si="1059"/>
        <v>1.1145177409828974E-5</v>
      </c>
      <c r="UR147" s="66" t="str">
        <f t="shared" si="1060"/>
        <v>kg/GJ delivered</v>
      </c>
      <c r="US147" s="160">
        <f t="shared" si="1061"/>
        <v>1.0030659668846079E-5</v>
      </c>
      <c r="UT147" s="66" t="str">
        <f t="shared" si="1062"/>
        <v>kg/GJ delivered</v>
      </c>
      <c r="UU147" s="160">
        <f t="shared" si="1063"/>
        <v>7.4301182732193171E-6</v>
      </c>
      <c r="UV147" s="66" t="str">
        <f t="shared" si="1064"/>
        <v>kg/GJ delivered</v>
      </c>
      <c r="UW147" s="160">
        <f t="shared" si="1065"/>
        <v>2.3404872560640846E-6</v>
      </c>
      <c r="UX147" s="66" t="str">
        <f t="shared" si="1066"/>
        <v>kg/GJ delivered</v>
      </c>
      <c r="UY147" s="160">
        <f t="shared" si="1067"/>
        <v>7.4301182732193171E-6</v>
      </c>
      <c r="UZ147" s="66" t="str">
        <f t="shared" si="1068"/>
        <v>kg/GJ delivered</v>
      </c>
      <c r="VA147" s="160">
        <f t="shared" si="1069"/>
        <v>1.3002706978133805E-6</v>
      </c>
      <c r="VB147" s="66" t="str">
        <f t="shared" si="1070"/>
        <v>kg/GJ delivered</v>
      </c>
      <c r="VC147" s="160">
        <f t="shared" si="1071"/>
        <v>5.5725887049144868E-6</v>
      </c>
      <c r="VD147" s="66" t="str">
        <f t="shared" si="1072"/>
        <v>kg/GJ delivered</v>
      </c>
      <c r="VE147" s="160">
        <f t="shared" si="1073"/>
        <v>1.8575295683048293E-6</v>
      </c>
      <c r="VF147" s="66" t="str">
        <f t="shared" si="1074"/>
        <v>kg/GJ delivered</v>
      </c>
      <c r="VG147" s="160">
        <f t="shared" si="1075"/>
        <v>1.2631201064472837E-6</v>
      </c>
      <c r="VH147" s="66" t="str">
        <f t="shared" si="1076"/>
        <v>kg/GJ delivered</v>
      </c>
      <c r="VI147" s="160">
        <f t="shared" si="1077"/>
        <v>1.0402165582507043E-6</v>
      </c>
      <c r="VJ147" s="66" t="str">
        <f t="shared" si="1078"/>
        <v>kg/GJ delivered</v>
      </c>
      <c r="VK147" s="66" t="str">
        <f t="shared" si="1079"/>
        <v/>
      </c>
      <c r="VL147" s="66" t="str">
        <f t="shared" si="1080"/>
        <v/>
      </c>
      <c r="VM147" s="160">
        <f t="shared" si="1081"/>
        <v>2.7862943524572434E-6</v>
      </c>
      <c r="VN147" s="66" t="str">
        <f t="shared" si="1082"/>
        <v>kg/GJ delivered</v>
      </c>
      <c r="VO147" s="160">
        <f t="shared" si="1083"/>
        <v>4.0865650502706242E-7</v>
      </c>
      <c r="VP147" s="66" t="str">
        <f t="shared" si="1084"/>
        <v>kg/GJ delivered</v>
      </c>
      <c r="VQ147" s="160">
        <f t="shared" si="1085"/>
        <v>1.0402165582507042E-7</v>
      </c>
      <c r="VR147" s="66" t="str">
        <f t="shared" si="1086"/>
        <v>kg/GJ delivered</v>
      </c>
      <c r="VS147" s="66" t="str">
        <f t="shared" si="1087"/>
        <v/>
      </c>
      <c r="VT147" s="66" t="str">
        <f t="shared" si="1088"/>
        <v/>
      </c>
      <c r="VU147" s="66" t="str">
        <f t="shared" si="1089"/>
        <v/>
      </c>
      <c r="VV147" s="66" t="str">
        <f t="shared" si="1090"/>
        <v/>
      </c>
      <c r="VW147" s="66" t="str">
        <f t="shared" si="1091"/>
        <v/>
      </c>
      <c r="VX147" s="66" t="str">
        <f t="shared" si="1092"/>
        <v/>
      </c>
      <c r="VY147" s="66" t="str">
        <f t="shared" si="1093"/>
        <v/>
      </c>
      <c r="VZ147" s="66" t="str">
        <f t="shared" si="1094"/>
        <v/>
      </c>
      <c r="WA147" s="66" t="str">
        <f t="shared" si="1095"/>
        <v/>
      </c>
      <c r="WB147" s="66" t="str">
        <f t="shared" si="1096"/>
        <v/>
      </c>
      <c r="WC147" s="66" t="str">
        <f t="shared" si="1097"/>
        <v/>
      </c>
      <c r="WD147" s="66" t="str">
        <f t="shared" si="1098"/>
        <v/>
      </c>
      <c r="WE147" s="66" t="str">
        <f t="shared" si="1099"/>
        <v/>
      </c>
      <c r="WF147" s="66" t="str">
        <f t="shared" si="1100"/>
        <v/>
      </c>
      <c r="WG147" s="66" t="str">
        <f t="shared" si="1101"/>
        <v/>
      </c>
      <c r="WH147" s="66" t="str">
        <f t="shared" si="1102"/>
        <v/>
      </c>
      <c r="WI147" s="66" t="str">
        <f t="shared" si="1103"/>
        <v/>
      </c>
      <c r="WJ147" s="66" t="str">
        <f t="shared" si="1104"/>
        <v/>
      </c>
      <c r="WK147" s="66" t="str">
        <f t="shared" si="1105"/>
        <v/>
      </c>
      <c r="WL147" s="66" t="str">
        <f t="shared" si="1106"/>
        <v/>
      </c>
      <c r="WM147" s="66" t="str">
        <f t="shared" si="1107"/>
        <v/>
      </c>
      <c r="WN147" s="66" t="str">
        <f t="shared" si="1108"/>
        <v/>
      </c>
      <c r="WO147" s="66" t="str">
        <f t="shared" si="1109"/>
        <v/>
      </c>
      <c r="WP147" s="66" t="str">
        <f t="shared" si="1110"/>
        <v/>
      </c>
      <c r="WQ147" s="66" t="str">
        <f t="shared" si="1111"/>
        <v/>
      </c>
      <c r="WR147" s="66" t="str">
        <f t="shared" si="1112"/>
        <v/>
      </c>
      <c r="WS147" s="66" t="str">
        <f t="shared" si="1113"/>
        <v/>
      </c>
      <c r="WT147" s="66" t="str">
        <f t="shared" si="1114"/>
        <v/>
      </c>
      <c r="WU147" s="66" t="str">
        <f t="shared" si="1115"/>
        <v/>
      </c>
      <c r="WV147" s="66" t="str">
        <f t="shared" si="1116"/>
        <v/>
      </c>
      <c r="WW147" s="66" t="str">
        <f t="shared" si="1117"/>
        <v/>
      </c>
      <c r="WX147" s="66" t="str">
        <f t="shared" si="1118"/>
        <v/>
      </c>
      <c r="WY147" s="160">
        <f t="shared" si="1119"/>
        <v>2.9720473092877268E-5</v>
      </c>
      <c r="WZ147" s="66" t="str">
        <f t="shared" si="1120"/>
        <v>kg/GJ delivered</v>
      </c>
      <c r="XA147" s="160">
        <f t="shared" si="1121"/>
        <v>3.0463484920199202E-6</v>
      </c>
      <c r="XB147" s="66" t="str">
        <f t="shared" si="1122"/>
        <v>kg/GJ delivered</v>
      </c>
      <c r="XC147" s="66" t="str">
        <f t="shared" si="1123"/>
        <v/>
      </c>
      <c r="XD147" s="66" t="str">
        <f t="shared" si="1124"/>
        <v/>
      </c>
      <c r="XE147" s="66" t="str">
        <f t="shared" si="1125"/>
        <v/>
      </c>
      <c r="XF147" s="66" t="str">
        <f t="shared" si="1126"/>
        <v/>
      </c>
      <c r="XG147" s="66" t="str">
        <f t="shared" si="1127"/>
        <v/>
      </c>
      <c r="XH147" s="66" t="str">
        <f t="shared" si="1128"/>
        <v/>
      </c>
      <c r="XI147" s="66" t="str">
        <f t="shared" si="1129"/>
        <v/>
      </c>
      <c r="XJ147" s="66" t="str">
        <f t="shared" si="1130"/>
        <v/>
      </c>
      <c r="XK147" s="66" t="str">
        <f t="shared" si="1131"/>
        <v/>
      </c>
      <c r="XL147" s="66" t="str">
        <f t="shared" si="1132"/>
        <v/>
      </c>
      <c r="XM147" s="66" t="str">
        <f t="shared" si="1133"/>
        <v/>
      </c>
      <c r="XN147" s="66" t="str">
        <f t="shared" si="1134"/>
        <v/>
      </c>
      <c r="XO147" s="66" t="str">
        <f t="shared" si="1135"/>
        <v/>
      </c>
      <c r="XP147" s="66" t="str">
        <f t="shared" si="1136"/>
        <v/>
      </c>
      <c r="XQ147" s="66" t="str">
        <f t="shared" si="1137"/>
        <v/>
      </c>
      <c r="XR147" s="66" t="str">
        <f t="shared" si="1138"/>
        <v/>
      </c>
      <c r="XS147" s="66" t="str">
        <f t="shared" si="1139"/>
        <v/>
      </c>
      <c r="XT147" s="66" t="str">
        <f t="shared" si="1140"/>
        <v/>
      </c>
      <c r="XU147" s="66" t="str">
        <f t="shared" si="1141"/>
        <v/>
      </c>
      <c r="XV147" s="66" t="str">
        <f t="shared" si="1142"/>
        <v/>
      </c>
      <c r="XW147" s="66" t="str">
        <f t="shared" si="1143"/>
        <v/>
      </c>
      <c r="XX147" s="66" t="str">
        <f t="shared" si="1144"/>
        <v/>
      </c>
      <c r="XY147" s="66" t="str">
        <f t="shared" si="1145"/>
        <v/>
      </c>
      <c r="XZ147" s="66" t="str">
        <f t="shared" si="1146"/>
        <v/>
      </c>
      <c r="YA147" s="66" t="str">
        <f t="shared" si="1147"/>
        <v/>
      </c>
      <c r="YB147" s="66" t="str">
        <f t="shared" si="1148"/>
        <v/>
      </c>
      <c r="YC147" s="66" t="str">
        <f t="shared" si="1149"/>
        <v/>
      </c>
      <c r="YD147" s="66" t="str">
        <f t="shared" si="1150"/>
        <v/>
      </c>
      <c r="YE147" s="66" t="str">
        <f t="shared" si="1151"/>
        <v/>
      </c>
      <c r="YF147" s="66" t="str">
        <f t="shared" si="1152"/>
        <v/>
      </c>
      <c r="YG147" s="66" t="str">
        <f t="shared" si="1153"/>
        <v/>
      </c>
      <c r="YH147" s="66" t="str">
        <f t="shared" si="1154"/>
        <v/>
      </c>
      <c r="YI147" s="66" t="str">
        <f t="shared" si="1155"/>
        <v/>
      </c>
      <c r="YJ147" s="66" t="str">
        <f t="shared" si="1156"/>
        <v/>
      </c>
      <c r="YK147" s="66" t="str">
        <f t="shared" si="1157"/>
        <v/>
      </c>
      <c r="YL147" s="66" t="str">
        <f t="shared" si="1158"/>
        <v/>
      </c>
      <c r="YM147" s="66" t="str">
        <f t="shared" si="1159"/>
        <v/>
      </c>
      <c r="YN147" s="66" t="str">
        <f t="shared" si="1160"/>
        <v/>
      </c>
      <c r="YO147" s="66" t="str">
        <f t="shared" si="1161"/>
        <v/>
      </c>
      <c r="YP147" s="66" t="str">
        <f t="shared" si="1162"/>
        <v/>
      </c>
      <c r="YQ147" s="66" t="str">
        <f t="shared" si="1163"/>
        <v/>
      </c>
      <c r="YR147" s="66" t="str">
        <f t="shared" si="1164"/>
        <v/>
      </c>
      <c r="YS147" s="66" t="str">
        <f t="shared" si="1165"/>
        <v/>
      </c>
      <c r="YT147" s="66" t="str">
        <f t="shared" si="1166"/>
        <v/>
      </c>
      <c r="YU147" s="66" t="str">
        <f t="shared" si="1167"/>
        <v/>
      </c>
      <c r="YV147" s="66" t="str">
        <f t="shared" si="1168"/>
        <v/>
      </c>
      <c r="YW147" s="66" t="str">
        <f t="shared" si="1169"/>
        <v/>
      </c>
      <c r="YX147" s="66" t="str">
        <f t="shared" si="1170"/>
        <v/>
      </c>
      <c r="YY147" s="66" t="str">
        <f t="shared" si="1171"/>
        <v/>
      </c>
      <c r="YZ147" s="66" t="str">
        <f t="shared" si="1172"/>
        <v/>
      </c>
      <c r="ZA147" s="66" t="str">
        <f t="shared" si="1173"/>
        <v/>
      </c>
      <c r="ZB147" s="66" t="str">
        <f t="shared" si="1174"/>
        <v/>
      </c>
      <c r="ZC147" s="66" t="str">
        <f t="shared" si="1175"/>
        <v/>
      </c>
      <c r="ZD147" s="66" t="str">
        <f t="shared" si="1176"/>
        <v/>
      </c>
      <c r="ZE147" s="66" t="str">
        <f t="shared" si="1177"/>
        <v/>
      </c>
      <c r="ZF147" s="66" t="str">
        <f t="shared" si="1178"/>
        <v/>
      </c>
      <c r="ZG147" s="66" t="str">
        <f t="shared" si="1179"/>
        <v/>
      </c>
      <c r="ZH147" s="66" t="str">
        <f t="shared" si="1180"/>
        <v/>
      </c>
      <c r="ZI147" s="66" t="str">
        <f t="shared" si="1181"/>
        <v/>
      </c>
      <c r="ZJ147" s="66" t="str">
        <f t="shared" si="1182"/>
        <v/>
      </c>
      <c r="ZK147" s="66" t="str">
        <f t="shared" si="1183"/>
        <v/>
      </c>
      <c r="ZL147" s="66" t="str">
        <f t="shared" si="1184"/>
        <v/>
      </c>
      <c r="ZM147" s="66" t="str">
        <f t="shared" si="1185"/>
        <v/>
      </c>
      <c r="ZN147" s="66" t="str">
        <f t="shared" si="1186"/>
        <v/>
      </c>
      <c r="ZO147" s="66" t="str">
        <f t="shared" si="1187"/>
        <v/>
      </c>
      <c r="ZP147" s="66" t="str">
        <f t="shared" si="1188"/>
        <v/>
      </c>
      <c r="ZQ147" s="66" t="str">
        <f t="shared" si="1189"/>
        <v/>
      </c>
      <c r="ZR147" s="66" t="str">
        <f t="shared" si="1190"/>
        <v/>
      </c>
      <c r="ZS147" s="66" t="str">
        <f t="shared" si="1191"/>
        <v/>
      </c>
      <c r="ZT147" s="66" t="str">
        <f t="shared" si="1192"/>
        <v/>
      </c>
      <c r="ZU147" s="66" t="str">
        <f t="shared" si="1193"/>
        <v/>
      </c>
      <c r="ZV147" s="66" t="str">
        <f t="shared" si="1194"/>
        <v/>
      </c>
      <c r="ZW147" s="66" t="str">
        <f t="shared" si="1195"/>
        <v/>
      </c>
      <c r="ZX147" s="66" t="str">
        <f t="shared" si="1196"/>
        <v/>
      </c>
      <c r="ZY147" s="66" t="str">
        <f t="shared" si="1197"/>
        <v/>
      </c>
      <c r="ZZ147" s="66" t="str">
        <f t="shared" si="1198"/>
        <v/>
      </c>
      <c r="AAA147" s="66" t="str">
        <f t="shared" si="1199"/>
        <v/>
      </c>
      <c r="AAB147" s="66" t="str">
        <f t="shared" si="1200"/>
        <v/>
      </c>
      <c r="AAC147" s="66" t="str">
        <f t="shared" si="1201"/>
        <v/>
      </c>
      <c r="AAD147" s="66" t="str">
        <f t="shared" si="1202"/>
        <v/>
      </c>
      <c r="AAE147" s="66" t="str">
        <f t="shared" si="1203"/>
        <v/>
      </c>
      <c r="AAF147" s="66" t="str">
        <f t="shared" si="1204"/>
        <v/>
      </c>
      <c r="AAG147" s="66" t="str">
        <f t="shared" si="1205"/>
        <v/>
      </c>
      <c r="AAH147" s="66" t="str">
        <f t="shared" si="1206"/>
        <v/>
      </c>
      <c r="AAI147" s="66" t="str">
        <f t="shared" si="1207"/>
        <v/>
      </c>
      <c r="AAJ147" s="66" t="str">
        <f t="shared" si="1208"/>
        <v/>
      </c>
      <c r="AAK147" s="66" t="str">
        <f t="shared" si="1209"/>
        <v/>
      </c>
      <c r="AAL147" s="66" t="str">
        <f t="shared" si="1210"/>
        <v/>
      </c>
      <c r="AAM147" s="66" t="str">
        <f t="shared" si="1211"/>
        <v/>
      </c>
      <c r="AAN147" s="66" t="str">
        <f t="shared" si="1212"/>
        <v/>
      </c>
      <c r="AAO147" s="66" t="str">
        <f t="shared" si="1213"/>
        <v/>
      </c>
      <c r="AAP147" s="66" t="str">
        <f t="shared" si="1214"/>
        <v/>
      </c>
      <c r="AAQ147" s="66" t="str">
        <f t="shared" si="1215"/>
        <v/>
      </c>
      <c r="AAR147" s="66" t="str">
        <f t="shared" si="1216"/>
        <v/>
      </c>
      <c r="AAS147" s="66" t="str">
        <f t="shared" si="1217"/>
        <v/>
      </c>
      <c r="AAT147" s="66" t="str">
        <f t="shared" si="1218"/>
        <v/>
      </c>
      <c r="AAU147" s="66" t="str">
        <f t="shared" si="1219"/>
        <v/>
      </c>
      <c r="AAV147" s="66" t="str">
        <f t="shared" si="1220"/>
        <v/>
      </c>
      <c r="AAW147" s="66" t="str">
        <f t="shared" si="1221"/>
        <v/>
      </c>
      <c r="AAX147" s="66" t="str">
        <f t="shared" si="1222"/>
        <v/>
      </c>
      <c r="AAY147" s="66" t="str">
        <f t="shared" si="1223"/>
        <v/>
      </c>
      <c r="AAZ147" s="66" t="str">
        <f t="shared" si="1224"/>
        <v/>
      </c>
      <c r="ABA147" s="66" t="str">
        <f t="shared" si="1225"/>
        <v/>
      </c>
      <c r="ABB147" s="66" t="str">
        <f t="shared" si="1226"/>
        <v/>
      </c>
      <c r="ABC147" s="66" t="str">
        <f t="shared" si="1227"/>
        <v/>
      </c>
      <c r="ABD147" s="66" t="str">
        <f t="shared" si="1228"/>
        <v/>
      </c>
      <c r="ABE147" s="66" t="str">
        <f t="shared" si="1229"/>
        <v/>
      </c>
      <c r="ABF147" s="66" t="str">
        <f t="shared" si="1230"/>
        <v/>
      </c>
      <c r="ABG147" s="66" t="str">
        <f t="shared" si="1231"/>
        <v/>
      </c>
      <c r="ABH147" s="66" t="str">
        <f t="shared" si="1232"/>
        <v/>
      </c>
      <c r="ABI147" s="66" t="str">
        <f t="shared" si="1233"/>
        <v/>
      </c>
      <c r="ABJ147" s="66" t="str">
        <f t="shared" si="1234"/>
        <v/>
      </c>
      <c r="ABK147" s="66" t="str">
        <f t="shared" si="1235"/>
        <v/>
      </c>
      <c r="ABL147" s="66" t="str">
        <f t="shared" si="1236"/>
        <v/>
      </c>
      <c r="ABM147" s="66" t="str">
        <f t="shared" si="1237"/>
        <v/>
      </c>
      <c r="ABN147" s="66" t="str">
        <f t="shared" si="1238"/>
        <v/>
      </c>
      <c r="ABO147" s="66" t="str">
        <f t="shared" si="1239"/>
        <v/>
      </c>
      <c r="ABP147" s="66" t="str">
        <f t="shared" si="1240"/>
        <v/>
      </c>
      <c r="ABQ147" s="66" t="str">
        <f t="shared" si="1241"/>
        <v/>
      </c>
      <c r="ABR147" s="66" t="str">
        <f t="shared" si="1242"/>
        <v/>
      </c>
      <c r="ABS147" s="66" t="str">
        <f t="shared" si="1243"/>
        <v/>
      </c>
      <c r="ABT147" s="66" t="str">
        <f t="shared" si="1244"/>
        <v/>
      </c>
      <c r="ABU147" s="66" t="str">
        <f t="shared" si="1245"/>
        <v/>
      </c>
      <c r="ABV147" s="66" t="str">
        <f t="shared" si="1246"/>
        <v/>
      </c>
      <c r="ABW147" s="66" t="str">
        <f t="shared" si="1247"/>
        <v/>
      </c>
      <c r="ABX147" s="66" t="str">
        <f t="shared" si="1248"/>
        <v/>
      </c>
      <c r="ABY147" s="66" t="str">
        <f t="shared" si="1249"/>
        <v/>
      </c>
      <c r="ABZ147" s="66" t="str">
        <f t="shared" si="1250"/>
        <v/>
      </c>
      <c r="ACA147" s="66" t="str">
        <f t="shared" si="1251"/>
        <v/>
      </c>
      <c r="ACB147" s="66" t="str">
        <f t="shared" si="1252"/>
        <v/>
      </c>
      <c r="ACC147" s="66" t="str">
        <f t="shared" si="1253"/>
        <v/>
      </c>
      <c r="ACD147" s="66" t="str">
        <f t="shared" si="1254"/>
        <v/>
      </c>
      <c r="ACE147" s="66" t="str">
        <f t="shared" si="1255"/>
        <v/>
      </c>
      <c r="ACF147" s="66" t="str">
        <f t="shared" si="1256"/>
        <v/>
      </c>
      <c r="ACG147" s="66" t="str">
        <f t="shared" si="1257"/>
        <v/>
      </c>
      <c r="ACH147" s="66" t="str">
        <f t="shared" si="1258"/>
        <v/>
      </c>
      <c r="ACI147" s="66" t="str">
        <f t="shared" si="1259"/>
        <v/>
      </c>
      <c r="ACJ147" s="66" t="str">
        <f t="shared" si="1260"/>
        <v/>
      </c>
      <c r="ACK147" s="66" t="str">
        <f t="shared" si="1261"/>
        <v/>
      </c>
      <c r="ACL147" s="66" t="str">
        <f t="shared" si="1262"/>
        <v/>
      </c>
      <c r="ACM147" s="66" t="str">
        <f t="shared" ref="ACM147:ACN147" si="1283">IF(AND(ACS$3="Unit", ACL147=""), "", IF(AND(ACS$3="Unit", ACL147="-"),"", IF(ACS$3="Unit", "kg/GJ delivered", IF(AND(NY147&lt;&gt;"", NY147&lt;&gt;"-", NX147="-"),"", IF($H147="","", IF(NX147="nd", "",IF(NX147="&lt;n.a.&gt;", "", IF(NY147="#/MJ", "", IF(NY147="kg/GJ delivered",NX147,IF(NY147="g/MJ delivered",NX147,IF(NY147="kg/MJ delivered",NX147*1000,IF(NY147="mg/MJ delivered",NX147/1000,IF(NY147="g/kg",((NX147)*(1/$I147)*(1/$H147)),IF(NY147="mg/kg",((NX147/1000)*(1/$I147)*(1/$H147)),IF(NY147="mg/MJ delivered",NX147/1000,IF(NY147="-","","Error"))))))))))))))))</f>
        <v/>
      </c>
      <c r="ACN147" s="66" t="str">
        <f t="shared" si="1283"/>
        <v/>
      </c>
      <c r="ACO147" s="66" t="str">
        <f t="shared" si="1264"/>
        <v/>
      </c>
      <c r="ACP147" s="66" t="str">
        <f t="shared" si="1265"/>
        <v/>
      </c>
      <c r="ACQ147" s="66" t="str">
        <f t="shared" si="1266"/>
        <v/>
      </c>
      <c r="ACR147" s="66" t="str">
        <f t="shared" si="1267"/>
        <v/>
      </c>
      <c r="ACS147" s="66" t="str">
        <f t="shared" si="1268"/>
        <v/>
      </c>
      <c r="ACT147" s="66" t="str">
        <f t="shared" si="1269"/>
        <v/>
      </c>
    </row>
    <row r="148" spans="2:774" ht="15.75" customHeight="1" x14ac:dyDescent="0.25">
      <c r="B148" s="66">
        <v>227</v>
      </c>
      <c r="C148" s="66" t="s">
        <v>867</v>
      </c>
      <c r="D148" s="66" t="s">
        <v>685</v>
      </c>
      <c r="E148" s="156" t="s">
        <v>837</v>
      </c>
      <c r="F148" s="66" t="s">
        <v>497</v>
      </c>
      <c r="G148" s="66" t="s">
        <v>492</v>
      </c>
      <c r="H148" s="126">
        <v>0.16242500000000001</v>
      </c>
      <c r="I148" s="130">
        <f>'Heating Values'!E129</f>
        <v>16.801803797468356</v>
      </c>
      <c r="J148" s="66" t="str">
        <f t="shared" si="890"/>
        <v>Firewood, Improved, CN</v>
      </c>
      <c r="K148" s="66" t="s">
        <v>1588</v>
      </c>
      <c r="L148" s="161"/>
      <c r="M148" s="161"/>
      <c r="N148" s="161"/>
      <c r="O148" s="66" t="s">
        <v>1116</v>
      </c>
      <c r="P148" s="66" t="str">
        <f t="shared" si="1272"/>
        <v>CN</v>
      </c>
      <c r="Q148" s="66" t="s">
        <v>87</v>
      </c>
      <c r="R148" s="158" t="s">
        <v>128</v>
      </c>
      <c r="S148" s="158" t="s">
        <v>128</v>
      </c>
      <c r="T148" s="158" t="s">
        <v>128</v>
      </c>
      <c r="U148" s="158" t="s">
        <v>128</v>
      </c>
      <c r="V148" s="158" t="s">
        <v>128</v>
      </c>
      <c r="W148" s="158" t="s">
        <v>128</v>
      </c>
      <c r="X148" s="158" t="s">
        <v>128</v>
      </c>
      <c r="Y148" s="158" t="s">
        <v>128</v>
      </c>
      <c r="Z148" s="158" t="s">
        <v>128</v>
      </c>
      <c r="AA148" s="158" t="s">
        <v>128</v>
      </c>
      <c r="AB148" s="158" t="s">
        <v>128</v>
      </c>
      <c r="AC148" s="158" t="s">
        <v>128</v>
      </c>
      <c r="AD148" s="158" t="s">
        <v>128</v>
      </c>
      <c r="AE148" s="158" t="s">
        <v>128</v>
      </c>
      <c r="AF148" s="158" t="s">
        <v>128</v>
      </c>
      <c r="AG148" s="158" t="s">
        <v>128</v>
      </c>
      <c r="AH148" s="158" t="s">
        <v>128</v>
      </c>
      <c r="AI148" s="158" t="s">
        <v>128</v>
      </c>
      <c r="AJ148" s="158" t="s">
        <v>128</v>
      </c>
      <c r="AK148" s="158" t="s">
        <v>128</v>
      </c>
      <c r="AL148" s="158" t="s">
        <v>128</v>
      </c>
      <c r="AM148" s="158" t="s">
        <v>128</v>
      </c>
      <c r="AN148" s="158" t="s">
        <v>128</v>
      </c>
      <c r="AO148" s="158" t="s">
        <v>128</v>
      </c>
      <c r="AP148" s="158" t="s">
        <v>128</v>
      </c>
      <c r="AQ148" s="158" t="s">
        <v>128</v>
      </c>
      <c r="AR148" s="158" t="s">
        <v>128</v>
      </c>
      <c r="AS148" s="158" t="s">
        <v>128</v>
      </c>
      <c r="AT148" s="158" t="s">
        <v>128</v>
      </c>
      <c r="AU148" s="158" t="s">
        <v>128</v>
      </c>
      <c r="AV148" s="158" t="s">
        <v>128</v>
      </c>
      <c r="AW148" s="158" t="s">
        <v>128</v>
      </c>
      <c r="AX148" s="158" t="s">
        <v>128</v>
      </c>
      <c r="AY148" s="158" t="s">
        <v>128</v>
      </c>
      <c r="AZ148" s="158" t="s">
        <v>128</v>
      </c>
      <c r="BA148" s="158" t="s">
        <v>128</v>
      </c>
      <c r="BB148" s="158" t="s">
        <v>128</v>
      </c>
      <c r="BC148" s="158" t="s">
        <v>128</v>
      </c>
      <c r="BD148" s="158" t="s">
        <v>128</v>
      </c>
      <c r="BE148" s="158" t="s">
        <v>128</v>
      </c>
      <c r="BF148" s="158" t="s">
        <v>128</v>
      </c>
      <c r="BG148" s="158" t="s">
        <v>128</v>
      </c>
      <c r="BH148" s="158" t="s">
        <v>128</v>
      </c>
      <c r="BI148" s="158" t="s">
        <v>128</v>
      </c>
      <c r="BJ148" s="158" t="s">
        <v>128</v>
      </c>
      <c r="BK148" s="158" t="s">
        <v>128</v>
      </c>
      <c r="BL148" s="158" t="s">
        <v>128</v>
      </c>
      <c r="BM148" s="158" t="s">
        <v>128</v>
      </c>
      <c r="BN148" s="158" t="s">
        <v>128</v>
      </c>
      <c r="BO148" s="158" t="s">
        <v>128</v>
      </c>
      <c r="BP148" s="158" t="s">
        <v>128</v>
      </c>
      <c r="BQ148" s="158" t="s">
        <v>128</v>
      </c>
      <c r="BR148" s="158" t="s">
        <v>128</v>
      </c>
      <c r="BS148" s="158" t="s">
        <v>128</v>
      </c>
      <c r="BT148" s="158" t="s">
        <v>128</v>
      </c>
      <c r="BU148" s="158" t="s">
        <v>128</v>
      </c>
      <c r="BV148" s="158" t="s">
        <v>128</v>
      </c>
      <c r="BW148" s="158" t="s">
        <v>128</v>
      </c>
      <c r="BX148" s="158" t="s">
        <v>128</v>
      </c>
      <c r="BY148" s="158" t="s">
        <v>128</v>
      </c>
      <c r="BZ148" s="158" t="s">
        <v>128</v>
      </c>
      <c r="CA148" s="158" t="s">
        <v>128</v>
      </c>
      <c r="CB148" s="158" t="s">
        <v>128</v>
      </c>
      <c r="CC148" s="158" t="s">
        <v>128</v>
      </c>
      <c r="CD148" s="158" t="s">
        <v>128</v>
      </c>
      <c r="CE148" s="158" t="s">
        <v>128</v>
      </c>
      <c r="CF148" s="158" t="s">
        <v>128</v>
      </c>
      <c r="CG148" s="158" t="s">
        <v>128</v>
      </c>
      <c r="CH148" s="158" t="s">
        <v>128</v>
      </c>
      <c r="CI148" s="158" t="s">
        <v>128</v>
      </c>
      <c r="CJ148" s="158" t="s">
        <v>128</v>
      </c>
      <c r="CK148" s="158" t="s">
        <v>128</v>
      </c>
      <c r="CL148" s="158" t="s">
        <v>128</v>
      </c>
      <c r="CM148" s="158" t="s">
        <v>128</v>
      </c>
      <c r="CN148" s="158" t="s">
        <v>128</v>
      </c>
      <c r="CO148" s="158" t="s">
        <v>128</v>
      </c>
      <c r="CP148" s="158" t="s">
        <v>128</v>
      </c>
      <c r="CQ148" s="158" t="s">
        <v>128</v>
      </c>
      <c r="CR148" s="158" t="s">
        <v>128</v>
      </c>
      <c r="CS148" s="158" t="s">
        <v>128</v>
      </c>
      <c r="CT148" s="158" t="s">
        <v>128</v>
      </c>
      <c r="CU148" s="158" t="s">
        <v>128</v>
      </c>
      <c r="CV148" s="158" t="s">
        <v>128</v>
      </c>
      <c r="CW148" s="158" t="s">
        <v>128</v>
      </c>
      <c r="CX148" s="158" t="s">
        <v>128</v>
      </c>
      <c r="CY148" s="158" t="s">
        <v>128</v>
      </c>
      <c r="CZ148" s="158" t="s">
        <v>128</v>
      </c>
      <c r="DA148" s="158" t="s">
        <v>128</v>
      </c>
      <c r="DB148" s="158" t="s">
        <v>128</v>
      </c>
      <c r="DC148" s="158" t="s">
        <v>128</v>
      </c>
      <c r="DD148" s="158" t="s">
        <v>128</v>
      </c>
      <c r="DE148" s="158" t="s">
        <v>128</v>
      </c>
      <c r="DF148" s="158" t="s">
        <v>128</v>
      </c>
      <c r="DG148" s="158" t="s">
        <v>128</v>
      </c>
      <c r="DH148" s="158" t="s">
        <v>128</v>
      </c>
      <c r="DI148" s="158" t="s">
        <v>128</v>
      </c>
      <c r="DJ148" s="158" t="s">
        <v>128</v>
      </c>
      <c r="DK148" s="158" t="s">
        <v>128</v>
      </c>
      <c r="DL148" s="158" t="s">
        <v>128</v>
      </c>
      <c r="DM148" s="158" t="s">
        <v>128</v>
      </c>
      <c r="DN148" s="158" t="s">
        <v>128</v>
      </c>
      <c r="DO148" s="158" t="s">
        <v>128</v>
      </c>
      <c r="DP148" s="158" t="s">
        <v>128</v>
      </c>
      <c r="DQ148" s="158" t="s">
        <v>128</v>
      </c>
      <c r="DR148" s="158" t="s">
        <v>128</v>
      </c>
      <c r="DS148" s="158" t="s">
        <v>128</v>
      </c>
      <c r="DT148" s="158" t="s">
        <v>128</v>
      </c>
      <c r="DU148" s="158" t="s">
        <v>128</v>
      </c>
      <c r="DV148" s="158" t="s">
        <v>128</v>
      </c>
      <c r="DW148" s="158" t="s">
        <v>128</v>
      </c>
      <c r="DX148" s="158" t="s">
        <v>128</v>
      </c>
      <c r="DY148" s="158" t="s">
        <v>128</v>
      </c>
      <c r="DZ148" s="158" t="s">
        <v>128</v>
      </c>
      <c r="EA148" s="158" t="s">
        <v>128</v>
      </c>
      <c r="EB148" s="158" t="s">
        <v>128</v>
      </c>
      <c r="EC148" s="158" t="s">
        <v>128</v>
      </c>
      <c r="ED148" s="158" t="s">
        <v>128</v>
      </c>
      <c r="EE148" s="158" t="s">
        <v>128</v>
      </c>
      <c r="EF148" s="158" t="s">
        <v>128</v>
      </c>
      <c r="EG148" s="158" t="s">
        <v>128</v>
      </c>
      <c r="EH148" s="158" t="s">
        <v>128</v>
      </c>
      <c r="EI148" s="158" t="s">
        <v>128</v>
      </c>
      <c r="EJ148" s="158" t="s">
        <v>128</v>
      </c>
      <c r="EK148" s="158" t="s">
        <v>128</v>
      </c>
      <c r="EL148" s="158" t="s">
        <v>128</v>
      </c>
      <c r="EM148" s="158" t="s">
        <v>128</v>
      </c>
      <c r="EN148" s="158" t="s">
        <v>128</v>
      </c>
      <c r="EO148" s="158" t="s">
        <v>128</v>
      </c>
      <c r="EP148" s="158" t="s">
        <v>128</v>
      </c>
      <c r="EQ148" s="158" t="s">
        <v>128</v>
      </c>
      <c r="ER148" s="158" t="s">
        <v>128</v>
      </c>
      <c r="ES148" s="158" t="s">
        <v>128</v>
      </c>
      <c r="ET148" s="158" t="s">
        <v>128</v>
      </c>
      <c r="EU148" s="158" t="s">
        <v>128</v>
      </c>
      <c r="EV148" s="158" t="s">
        <v>128</v>
      </c>
      <c r="EW148" s="158" t="s">
        <v>128</v>
      </c>
      <c r="EX148" s="158" t="s">
        <v>128</v>
      </c>
      <c r="EY148" s="158" t="s">
        <v>128</v>
      </c>
      <c r="EZ148" s="165">
        <v>3.3</v>
      </c>
      <c r="FA148" s="158" t="s">
        <v>704</v>
      </c>
      <c r="FB148" s="163">
        <v>0.84</v>
      </c>
      <c r="FC148" s="158" t="s">
        <v>704</v>
      </c>
      <c r="FD148" s="163">
        <v>8.1000000000000003E-2</v>
      </c>
      <c r="FE148" s="158" t="s">
        <v>704</v>
      </c>
      <c r="FF148" s="163">
        <v>0.28999999999999998</v>
      </c>
      <c r="FG148" s="158" t="s">
        <v>704</v>
      </c>
      <c r="FH148" s="165">
        <v>1.6</v>
      </c>
      <c r="FI148" s="158" t="s">
        <v>704</v>
      </c>
      <c r="FJ148" s="163">
        <v>0.2</v>
      </c>
      <c r="FK148" s="158" t="s">
        <v>704</v>
      </c>
      <c r="FL148" s="163">
        <v>0.84</v>
      </c>
      <c r="FM148" s="158" t="s">
        <v>704</v>
      </c>
      <c r="FN148" s="163">
        <v>0.65</v>
      </c>
      <c r="FO148" s="158" t="s">
        <v>704</v>
      </c>
      <c r="FP148" s="163">
        <v>6.2E-2</v>
      </c>
      <c r="FQ148" s="158" t="s">
        <v>704</v>
      </c>
      <c r="FR148" s="163">
        <v>5.0999999999999997E-2</v>
      </c>
      <c r="FS148" s="158" t="s">
        <v>704</v>
      </c>
      <c r="FT148" s="163">
        <v>9.4E-2</v>
      </c>
      <c r="FU148" s="158" t="s">
        <v>704</v>
      </c>
      <c r="FV148" s="158" t="s">
        <v>128</v>
      </c>
      <c r="FW148" s="158" t="s">
        <v>128</v>
      </c>
      <c r="FX148" s="163">
        <v>0.23</v>
      </c>
      <c r="FY148" s="158" t="s">
        <v>704</v>
      </c>
      <c r="FZ148" s="163">
        <v>0.15</v>
      </c>
      <c r="GA148" s="158" t="s">
        <v>704</v>
      </c>
      <c r="GB148" s="163">
        <v>0.13</v>
      </c>
      <c r="GC148" s="158" t="s">
        <v>704</v>
      </c>
      <c r="GD148" s="163">
        <v>0.12</v>
      </c>
      <c r="GE148" s="158" t="s">
        <v>704</v>
      </c>
      <c r="GF148" s="163">
        <v>8.6999999999999994E-2</v>
      </c>
      <c r="GG148" s="158" t="s">
        <v>704</v>
      </c>
      <c r="GH148" s="163">
        <v>2.7E-2</v>
      </c>
      <c r="GI148" s="158" t="s">
        <v>704</v>
      </c>
      <c r="GJ148" s="163">
        <v>8.3000000000000004E-2</v>
      </c>
      <c r="GK148" s="158" t="s">
        <v>704</v>
      </c>
      <c r="GL148" s="163">
        <v>1.2999999999999999E-2</v>
      </c>
      <c r="GM148" s="158" t="s">
        <v>704</v>
      </c>
      <c r="GN148" s="163">
        <v>6.9000000000000006E-2</v>
      </c>
      <c r="GO148" s="158" t="s">
        <v>704</v>
      </c>
      <c r="GP148" s="163">
        <v>1.4999999999999999E-2</v>
      </c>
      <c r="GQ148" s="158" t="s">
        <v>704</v>
      </c>
      <c r="GR148" s="163">
        <v>1.2999999999999999E-2</v>
      </c>
      <c r="GS148" s="158" t="s">
        <v>704</v>
      </c>
      <c r="GT148" s="163">
        <v>1.2E-2</v>
      </c>
      <c r="GU148" s="158" t="s">
        <v>704</v>
      </c>
      <c r="GV148" s="158" t="s">
        <v>128</v>
      </c>
      <c r="GW148" s="158" t="s">
        <v>128</v>
      </c>
      <c r="GX148" s="166">
        <v>8.8999999999999999E-3</v>
      </c>
      <c r="GY148" s="158" t="s">
        <v>704</v>
      </c>
      <c r="GZ148" s="163">
        <v>1.4E-2</v>
      </c>
      <c r="HA148" s="158" t="s">
        <v>704</v>
      </c>
      <c r="HB148" s="166">
        <v>2.0999999999999999E-3</v>
      </c>
      <c r="HC148" s="158" t="s">
        <v>704</v>
      </c>
      <c r="HD148" s="158" t="s">
        <v>128</v>
      </c>
      <c r="HE148" s="158" t="s">
        <v>128</v>
      </c>
      <c r="HF148" s="158" t="s">
        <v>128</v>
      </c>
      <c r="HG148" s="158" t="s">
        <v>128</v>
      </c>
      <c r="HH148" s="158" t="s">
        <v>128</v>
      </c>
      <c r="HI148" s="158" t="s">
        <v>128</v>
      </c>
      <c r="HJ148" s="158" t="s">
        <v>128</v>
      </c>
      <c r="HK148" s="158" t="s">
        <v>128</v>
      </c>
      <c r="HL148" s="158" t="s">
        <v>128</v>
      </c>
      <c r="HM148" s="158" t="s">
        <v>128</v>
      </c>
      <c r="HN148" s="158" t="s">
        <v>128</v>
      </c>
      <c r="HO148" s="158" t="s">
        <v>128</v>
      </c>
      <c r="HP148" s="158" t="s">
        <v>128</v>
      </c>
      <c r="HQ148" s="158" t="s">
        <v>128</v>
      </c>
      <c r="HR148" s="158" t="s">
        <v>128</v>
      </c>
      <c r="HS148" s="158" t="s">
        <v>128</v>
      </c>
      <c r="HT148" s="158" t="s">
        <v>128</v>
      </c>
      <c r="HU148" s="158" t="s">
        <v>128</v>
      </c>
      <c r="HV148" s="158" t="s">
        <v>128</v>
      </c>
      <c r="HW148" s="158" t="s">
        <v>128</v>
      </c>
      <c r="HX148" s="158" t="s">
        <v>128</v>
      </c>
      <c r="HY148" s="158" t="s">
        <v>128</v>
      </c>
      <c r="HZ148" s="158" t="s">
        <v>128</v>
      </c>
      <c r="IA148" s="158" t="s">
        <v>128</v>
      </c>
      <c r="IB148" s="158" t="s">
        <v>128</v>
      </c>
      <c r="IC148" s="158" t="s">
        <v>128</v>
      </c>
      <c r="ID148" s="158" t="s">
        <v>128</v>
      </c>
      <c r="IE148" s="158" t="s">
        <v>128</v>
      </c>
      <c r="IF148" s="158" t="s">
        <v>128</v>
      </c>
      <c r="IG148" s="158" t="s">
        <v>128</v>
      </c>
      <c r="IH148" s="158" t="s">
        <v>128</v>
      </c>
      <c r="II148" s="158" t="s">
        <v>128</v>
      </c>
      <c r="IJ148" s="163">
        <v>0.25</v>
      </c>
      <c r="IK148" s="158" t="s">
        <v>704</v>
      </c>
      <c r="IL148" s="163">
        <v>2.3E-2</v>
      </c>
      <c r="IM148" s="158" t="s">
        <v>704</v>
      </c>
      <c r="IN148" s="158" t="s">
        <v>128</v>
      </c>
      <c r="IO148" s="158" t="s">
        <v>128</v>
      </c>
      <c r="IP148" s="158" t="s">
        <v>128</v>
      </c>
      <c r="IQ148" s="158" t="s">
        <v>128</v>
      </c>
      <c r="IR148" s="158" t="s">
        <v>128</v>
      </c>
      <c r="IS148" s="158" t="s">
        <v>128</v>
      </c>
      <c r="IT148" s="158" t="s">
        <v>128</v>
      </c>
      <c r="IU148" s="158" t="s">
        <v>128</v>
      </c>
      <c r="IV148" s="158" t="s">
        <v>128</v>
      </c>
      <c r="IW148" s="158" t="s">
        <v>128</v>
      </c>
      <c r="IX148" s="158" t="s">
        <v>128</v>
      </c>
      <c r="IY148" s="158" t="s">
        <v>128</v>
      </c>
      <c r="IZ148" s="158" t="s">
        <v>128</v>
      </c>
      <c r="JA148" s="158" t="s">
        <v>128</v>
      </c>
      <c r="JB148" s="158" t="s">
        <v>128</v>
      </c>
      <c r="JC148" s="158" t="s">
        <v>128</v>
      </c>
      <c r="JD148" s="158" t="s">
        <v>128</v>
      </c>
      <c r="JE148" s="158" t="s">
        <v>128</v>
      </c>
      <c r="JF148" s="158" t="s">
        <v>128</v>
      </c>
      <c r="JG148" s="158" t="s">
        <v>128</v>
      </c>
      <c r="JH148" s="158" t="s">
        <v>128</v>
      </c>
      <c r="JI148" s="158" t="s">
        <v>128</v>
      </c>
      <c r="JJ148" s="158" t="s">
        <v>128</v>
      </c>
      <c r="JK148" s="158" t="s">
        <v>128</v>
      </c>
      <c r="JL148" s="158" t="s">
        <v>128</v>
      </c>
      <c r="JM148" s="158" t="s">
        <v>128</v>
      </c>
      <c r="JN148" s="158" t="s">
        <v>128</v>
      </c>
      <c r="JO148" s="158" t="s">
        <v>128</v>
      </c>
      <c r="JP148" s="158" t="s">
        <v>128</v>
      </c>
      <c r="JQ148" s="158" t="s">
        <v>128</v>
      </c>
      <c r="JR148" s="158" t="s">
        <v>128</v>
      </c>
      <c r="JS148" s="158" t="s">
        <v>128</v>
      </c>
      <c r="JT148" s="158" t="s">
        <v>128</v>
      </c>
      <c r="JU148" s="158" t="s">
        <v>128</v>
      </c>
      <c r="JV148" s="158" t="s">
        <v>128</v>
      </c>
      <c r="JW148" s="158" t="s">
        <v>128</v>
      </c>
      <c r="JX148" s="158" t="s">
        <v>128</v>
      </c>
      <c r="JY148" s="158" t="s">
        <v>128</v>
      </c>
      <c r="JZ148" s="158" t="s">
        <v>128</v>
      </c>
      <c r="KA148" s="158" t="s">
        <v>128</v>
      </c>
      <c r="KB148" s="158" t="s">
        <v>128</v>
      </c>
      <c r="KC148" s="158" t="s">
        <v>128</v>
      </c>
      <c r="KD148" s="158" t="s">
        <v>128</v>
      </c>
      <c r="KE148" s="158" t="s">
        <v>128</v>
      </c>
      <c r="KF148" s="158" t="s">
        <v>128</v>
      </c>
      <c r="KG148" s="158" t="s">
        <v>128</v>
      </c>
      <c r="KH148" s="158" t="s">
        <v>128</v>
      </c>
      <c r="KI148" s="158" t="s">
        <v>128</v>
      </c>
      <c r="KJ148" s="158" t="s">
        <v>128</v>
      </c>
      <c r="KK148" s="158" t="s">
        <v>128</v>
      </c>
      <c r="KL148" s="158" t="s">
        <v>128</v>
      </c>
      <c r="KM148" s="158" t="s">
        <v>128</v>
      </c>
      <c r="KN148" s="158" t="s">
        <v>128</v>
      </c>
      <c r="KO148" s="158" t="s">
        <v>128</v>
      </c>
      <c r="KP148" s="158" t="s">
        <v>128</v>
      </c>
      <c r="KQ148" s="158" t="s">
        <v>128</v>
      </c>
      <c r="KR148" s="158" t="s">
        <v>128</v>
      </c>
      <c r="KS148" s="158" t="s">
        <v>128</v>
      </c>
      <c r="KT148" s="158" t="s">
        <v>128</v>
      </c>
      <c r="KU148" s="158" t="s">
        <v>128</v>
      </c>
      <c r="KV148" s="158" t="s">
        <v>128</v>
      </c>
      <c r="KW148" s="158" t="s">
        <v>128</v>
      </c>
      <c r="KX148" s="158" t="s">
        <v>128</v>
      </c>
      <c r="KY148" s="158" t="s">
        <v>128</v>
      </c>
      <c r="KZ148" s="158" t="s">
        <v>128</v>
      </c>
      <c r="LA148" s="158" t="s">
        <v>128</v>
      </c>
      <c r="LB148" s="158" t="s">
        <v>128</v>
      </c>
      <c r="LC148" s="158" t="s">
        <v>128</v>
      </c>
      <c r="LD148" s="158" t="s">
        <v>128</v>
      </c>
      <c r="LE148" s="158" t="s">
        <v>128</v>
      </c>
      <c r="LF148" s="158" t="s">
        <v>128</v>
      </c>
      <c r="LG148" s="158" t="s">
        <v>128</v>
      </c>
      <c r="LH148" s="158" t="s">
        <v>128</v>
      </c>
      <c r="LI148" s="158" t="s">
        <v>128</v>
      </c>
      <c r="LJ148" s="158" t="s">
        <v>128</v>
      </c>
      <c r="LK148" s="158" t="s">
        <v>128</v>
      </c>
      <c r="LL148" s="158" t="s">
        <v>128</v>
      </c>
      <c r="LM148" s="158" t="s">
        <v>128</v>
      </c>
      <c r="LN148" s="158" t="s">
        <v>128</v>
      </c>
      <c r="LO148" s="158" t="s">
        <v>128</v>
      </c>
      <c r="LP148" s="158" t="s">
        <v>128</v>
      </c>
      <c r="LQ148" s="158" t="s">
        <v>128</v>
      </c>
      <c r="LR148" s="158" t="s">
        <v>128</v>
      </c>
      <c r="LS148" s="158" t="s">
        <v>128</v>
      </c>
      <c r="LT148" s="158" t="s">
        <v>128</v>
      </c>
      <c r="LU148" s="158" t="s">
        <v>128</v>
      </c>
      <c r="LV148" s="158" t="s">
        <v>128</v>
      </c>
      <c r="LW148" s="158" t="s">
        <v>128</v>
      </c>
      <c r="LX148" s="158" t="s">
        <v>128</v>
      </c>
      <c r="LY148" s="158" t="s">
        <v>128</v>
      </c>
      <c r="LZ148" s="158" t="s">
        <v>128</v>
      </c>
      <c r="MA148" s="158" t="s">
        <v>128</v>
      </c>
      <c r="MB148" s="158" t="s">
        <v>128</v>
      </c>
      <c r="MC148" s="158" t="s">
        <v>128</v>
      </c>
      <c r="MD148" s="158" t="s">
        <v>128</v>
      </c>
      <c r="ME148" s="158" t="s">
        <v>128</v>
      </c>
      <c r="MF148" s="158" t="s">
        <v>128</v>
      </c>
      <c r="MG148" s="158" t="s">
        <v>128</v>
      </c>
      <c r="MH148" s="158" t="s">
        <v>128</v>
      </c>
      <c r="MI148" s="158" t="s">
        <v>128</v>
      </c>
      <c r="MJ148" s="158" t="s">
        <v>128</v>
      </c>
      <c r="MK148" s="158" t="s">
        <v>128</v>
      </c>
      <c r="ML148" s="158" t="s">
        <v>128</v>
      </c>
      <c r="MM148" s="158" t="s">
        <v>128</v>
      </c>
      <c r="MN148" s="158" t="s">
        <v>128</v>
      </c>
      <c r="MO148" s="158" t="s">
        <v>128</v>
      </c>
      <c r="MP148" s="158" t="s">
        <v>128</v>
      </c>
      <c r="MQ148" s="158" t="s">
        <v>128</v>
      </c>
      <c r="MR148" s="158" t="s">
        <v>128</v>
      </c>
      <c r="MS148" s="158" t="s">
        <v>128</v>
      </c>
      <c r="MT148" s="158" t="s">
        <v>128</v>
      </c>
      <c r="MU148" s="158" t="s">
        <v>128</v>
      </c>
      <c r="MV148" s="158" t="s">
        <v>128</v>
      </c>
      <c r="MW148" s="158" t="s">
        <v>128</v>
      </c>
      <c r="MX148" s="158" t="s">
        <v>128</v>
      </c>
      <c r="MY148" s="158" t="s">
        <v>128</v>
      </c>
      <c r="MZ148" s="158" t="s">
        <v>128</v>
      </c>
      <c r="NA148" s="158" t="s">
        <v>128</v>
      </c>
      <c r="NB148" s="158" t="s">
        <v>128</v>
      </c>
      <c r="NC148" s="158" t="s">
        <v>128</v>
      </c>
      <c r="ND148" s="158" t="s">
        <v>128</v>
      </c>
      <c r="NE148" s="158" t="s">
        <v>128</v>
      </c>
      <c r="NF148" s="158" t="s">
        <v>128</v>
      </c>
      <c r="NG148" s="158" t="s">
        <v>128</v>
      </c>
      <c r="NH148" s="158" t="s">
        <v>128</v>
      </c>
      <c r="NI148" s="158" t="s">
        <v>128</v>
      </c>
      <c r="NJ148" s="158" t="s">
        <v>128</v>
      </c>
      <c r="NK148" s="158" t="s">
        <v>128</v>
      </c>
      <c r="NL148" s="158" t="s">
        <v>128</v>
      </c>
      <c r="NM148" s="158" t="s">
        <v>128</v>
      </c>
      <c r="NN148" s="158" t="s">
        <v>128</v>
      </c>
      <c r="NO148" s="158" t="s">
        <v>128</v>
      </c>
      <c r="NP148" s="158" t="s">
        <v>128</v>
      </c>
      <c r="NQ148" s="158" t="s">
        <v>128</v>
      </c>
      <c r="NR148" s="158" t="s">
        <v>128</v>
      </c>
      <c r="NS148" s="158" t="s">
        <v>128</v>
      </c>
      <c r="NT148" s="158" t="s">
        <v>128</v>
      </c>
      <c r="NU148" s="158" t="s">
        <v>128</v>
      </c>
      <c r="NV148" s="158" t="s">
        <v>128</v>
      </c>
      <c r="NW148" s="158" t="s">
        <v>128</v>
      </c>
      <c r="NX148" s="158" t="s">
        <v>128</v>
      </c>
      <c r="NY148" s="158" t="s">
        <v>128</v>
      </c>
      <c r="NZ148" s="158" t="s">
        <v>128</v>
      </c>
      <c r="OA148" s="158" t="s">
        <v>128</v>
      </c>
      <c r="OB148" s="158" t="s">
        <v>128</v>
      </c>
      <c r="OC148" s="158" t="s">
        <v>128</v>
      </c>
      <c r="OD148" s="158" t="s">
        <v>128</v>
      </c>
      <c r="OE148" s="170" t="s">
        <v>128</v>
      </c>
      <c r="OF148" s="181"/>
      <c r="OG148" s="113" t="str">
        <f t="shared" si="893"/>
        <v/>
      </c>
      <c r="OH148" s="66" t="str">
        <f t="shared" si="894"/>
        <v/>
      </c>
      <c r="OI148" s="66" t="str">
        <f t="shared" si="895"/>
        <v/>
      </c>
      <c r="OJ148" s="66" t="str">
        <f t="shared" si="896"/>
        <v/>
      </c>
      <c r="OK148" s="66" t="str">
        <f t="shared" si="897"/>
        <v/>
      </c>
      <c r="OL148" s="66" t="str">
        <f t="shared" si="898"/>
        <v/>
      </c>
      <c r="OM148" s="66" t="str">
        <f t="shared" si="899"/>
        <v/>
      </c>
      <c r="ON148" s="66" t="str">
        <f t="shared" si="900"/>
        <v/>
      </c>
      <c r="OO148" s="66" t="str">
        <f t="shared" si="901"/>
        <v/>
      </c>
      <c r="OP148" s="66" t="str">
        <f t="shared" si="902"/>
        <v/>
      </c>
      <c r="OQ148" s="66" t="str">
        <f t="shared" si="903"/>
        <v/>
      </c>
      <c r="OR148" s="66" t="str">
        <f t="shared" si="904"/>
        <v/>
      </c>
      <c r="OS148" s="66" t="str">
        <f t="shared" si="905"/>
        <v/>
      </c>
      <c r="OT148" s="66" t="str">
        <f t="shared" si="906"/>
        <v/>
      </c>
      <c r="OU148" s="66" t="str">
        <f t="shared" si="907"/>
        <v/>
      </c>
      <c r="OV148" s="66" t="str">
        <f t="shared" si="908"/>
        <v/>
      </c>
      <c r="OW148" s="66" t="str">
        <f t="shared" si="909"/>
        <v/>
      </c>
      <c r="OX148" s="66" t="str">
        <f t="shared" si="910"/>
        <v/>
      </c>
      <c r="OY148" s="66" t="str">
        <f t="shared" si="911"/>
        <v/>
      </c>
      <c r="OZ148" s="66" t="str">
        <f t="shared" si="912"/>
        <v/>
      </c>
      <c r="PA148" s="66" t="str">
        <f t="shared" si="913"/>
        <v/>
      </c>
      <c r="PB148" s="66" t="str">
        <f t="shared" si="914"/>
        <v/>
      </c>
      <c r="PC148" s="66" t="str">
        <f t="shared" si="915"/>
        <v/>
      </c>
      <c r="PD148" s="66" t="str">
        <f t="shared" si="916"/>
        <v/>
      </c>
      <c r="PE148" s="66" t="str">
        <f t="shared" si="917"/>
        <v/>
      </c>
      <c r="PF148" s="66" t="str">
        <f t="shared" si="918"/>
        <v/>
      </c>
      <c r="PG148" s="66" t="str">
        <f t="shared" si="919"/>
        <v/>
      </c>
      <c r="PH148" s="66" t="str">
        <f t="shared" si="920"/>
        <v/>
      </c>
      <c r="PI148" s="66" t="str">
        <f t="shared" si="921"/>
        <v/>
      </c>
      <c r="PJ148" s="66" t="str">
        <f t="shared" si="922"/>
        <v/>
      </c>
      <c r="PK148" s="66" t="str">
        <f t="shared" si="923"/>
        <v/>
      </c>
      <c r="PL148" s="66" t="str">
        <f t="shared" si="924"/>
        <v/>
      </c>
      <c r="PM148" s="66" t="str">
        <f t="shared" si="925"/>
        <v/>
      </c>
      <c r="PN148" s="66" t="str">
        <f t="shared" si="926"/>
        <v/>
      </c>
      <c r="PO148" s="66" t="str">
        <f t="shared" si="927"/>
        <v/>
      </c>
      <c r="PP148" s="66" t="str">
        <f t="shared" si="928"/>
        <v/>
      </c>
      <c r="PQ148" s="66" t="str">
        <f t="shared" si="929"/>
        <v/>
      </c>
      <c r="PR148" s="66" t="str">
        <f t="shared" si="930"/>
        <v/>
      </c>
      <c r="PS148" s="66" t="str">
        <f t="shared" si="931"/>
        <v/>
      </c>
      <c r="PT148" s="66" t="str">
        <f t="shared" si="932"/>
        <v/>
      </c>
      <c r="PU148" s="66" t="str">
        <f t="shared" si="933"/>
        <v/>
      </c>
      <c r="PV148" s="66" t="str">
        <f t="shared" si="934"/>
        <v/>
      </c>
      <c r="PW148" s="66" t="str">
        <f t="shared" si="935"/>
        <v/>
      </c>
      <c r="PX148" s="66" t="str">
        <f t="shared" si="936"/>
        <v/>
      </c>
      <c r="PY148" s="66" t="str">
        <f t="shared" si="937"/>
        <v/>
      </c>
      <c r="PZ148" s="66" t="str">
        <f t="shared" si="938"/>
        <v/>
      </c>
      <c r="QA148" s="66" t="str">
        <f t="shared" si="939"/>
        <v/>
      </c>
      <c r="QB148" s="66" t="str">
        <f t="shared" si="940"/>
        <v/>
      </c>
      <c r="QC148" s="66" t="str">
        <f t="shared" si="941"/>
        <v/>
      </c>
      <c r="QD148" s="66" t="str">
        <f t="shared" si="942"/>
        <v/>
      </c>
      <c r="QE148" s="66" t="str">
        <f t="shared" si="943"/>
        <v/>
      </c>
      <c r="QF148" s="66" t="str">
        <f t="shared" si="944"/>
        <v/>
      </c>
      <c r="QG148" s="66" t="str">
        <f t="shared" si="945"/>
        <v/>
      </c>
      <c r="QH148" s="66" t="str">
        <f t="shared" si="946"/>
        <v/>
      </c>
      <c r="QI148" s="66" t="str">
        <f t="shared" si="947"/>
        <v/>
      </c>
      <c r="QJ148" s="66" t="str">
        <f t="shared" si="948"/>
        <v/>
      </c>
      <c r="QK148" s="66" t="str">
        <f t="shared" si="949"/>
        <v/>
      </c>
      <c r="QL148" s="66" t="str">
        <f t="shared" si="950"/>
        <v/>
      </c>
      <c r="QM148" s="66" t="str">
        <f t="shared" si="951"/>
        <v/>
      </c>
      <c r="QN148" s="66" t="str">
        <f t="shared" si="952"/>
        <v/>
      </c>
      <c r="QO148" s="66" t="str">
        <f t="shared" si="953"/>
        <v/>
      </c>
      <c r="QP148" s="66" t="str">
        <f t="shared" si="954"/>
        <v/>
      </c>
      <c r="QQ148" s="66" t="str">
        <f t="shared" si="955"/>
        <v/>
      </c>
      <c r="QR148" s="66" t="str">
        <f t="shared" si="956"/>
        <v/>
      </c>
      <c r="QS148" s="66" t="str">
        <f t="shared" si="957"/>
        <v/>
      </c>
      <c r="QT148" s="66" t="str">
        <f t="shared" si="958"/>
        <v/>
      </c>
      <c r="QU148" s="66" t="str">
        <f t="shared" si="959"/>
        <v/>
      </c>
      <c r="QV148" s="66" t="str">
        <f t="shared" si="960"/>
        <v/>
      </c>
      <c r="QW148" s="66" t="str">
        <f t="shared" si="961"/>
        <v/>
      </c>
      <c r="QX148" s="66" t="str">
        <f t="shared" si="962"/>
        <v/>
      </c>
      <c r="QY148" s="66" t="str">
        <f t="shared" si="963"/>
        <v/>
      </c>
      <c r="QZ148" s="66" t="str">
        <f t="shared" si="964"/>
        <v/>
      </c>
      <c r="RA148" s="66" t="str">
        <f t="shared" si="965"/>
        <v/>
      </c>
      <c r="RB148" s="66" t="str">
        <f t="shared" si="966"/>
        <v/>
      </c>
      <c r="RC148" s="66" t="str">
        <f t="shared" si="967"/>
        <v/>
      </c>
      <c r="RD148" s="66" t="str">
        <f t="shared" si="968"/>
        <v/>
      </c>
      <c r="RE148" s="66" t="str">
        <f t="shared" si="969"/>
        <v/>
      </c>
      <c r="RF148" s="66" t="str">
        <f t="shared" si="970"/>
        <v/>
      </c>
      <c r="RG148" s="66" t="str">
        <f t="shared" si="971"/>
        <v/>
      </c>
      <c r="RH148" s="66" t="str">
        <f t="shared" si="972"/>
        <v/>
      </c>
      <c r="RI148" s="66" t="str">
        <f t="shared" si="973"/>
        <v/>
      </c>
      <c r="RJ148" s="66" t="str">
        <f t="shared" si="974"/>
        <v/>
      </c>
      <c r="RK148" s="66" t="str">
        <f t="shared" si="975"/>
        <v/>
      </c>
      <c r="RL148" s="66" t="str">
        <f t="shared" si="976"/>
        <v/>
      </c>
      <c r="RM148" s="66" t="str">
        <f t="shared" si="977"/>
        <v/>
      </c>
      <c r="RN148" s="66" t="str">
        <f t="shared" si="978"/>
        <v/>
      </c>
      <c r="RO148" s="66" t="str">
        <f t="shared" si="979"/>
        <v/>
      </c>
      <c r="RP148" s="66" t="str">
        <f t="shared" si="980"/>
        <v/>
      </c>
      <c r="RQ148" s="66" t="str">
        <f t="shared" si="981"/>
        <v/>
      </c>
      <c r="RR148" s="66" t="str">
        <f t="shared" si="982"/>
        <v/>
      </c>
      <c r="RS148" s="66" t="str">
        <f t="shared" si="983"/>
        <v/>
      </c>
      <c r="RT148" s="66" t="str">
        <f t="shared" si="984"/>
        <v/>
      </c>
      <c r="RU148" s="66" t="str">
        <f t="shared" si="985"/>
        <v/>
      </c>
      <c r="RV148" s="66" t="str">
        <f t="shared" si="986"/>
        <v/>
      </c>
      <c r="RW148" s="66" t="str">
        <f t="shared" si="987"/>
        <v/>
      </c>
      <c r="RX148" s="66" t="str">
        <f t="shared" si="988"/>
        <v/>
      </c>
      <c r="RY148" s="66" t="str">
        <f t="shared" si="989"/>
        <v/>
      </c>
      <c r="RZ148" s="66" t="str">
        <f t="shared" si="990"/>
        <v/>
      </c>
      <c r="SA148" s="66" t="str">
        <f t="shared" si="991"/>
        <v/>
      </c>
      <c r="SB148" s="66" t="str">
        <f t="shared" si="992"/>
        <v/>
      </c>
      <c r="SC148" s="66" t="str">
        <f t="shared" si="993"/>
        <v/>
      </c>
      <c r="SD148" s="66" t="str">
        <f t="shared" si="994"/>
        <v/>
      </c>
      <c r="SE148" s="66" t="str">
        <f t="shared" si="995"/>
        <v/>
      </c>
      <c r="SF148" s="66" t="str">
        <f t="shared" si="996"/>
        <v/>
      </c>
      <c r="SG148" s="66" t="str">
        <f t="shared" si="997"/>
        <v/>
      </c>
      <c r="SH148" s="66" t="str">
        <f t="shared" si="998"/>
        <v/>
      </c>
      <c r="SI148" s="66" t="str">
        <f t="shared" si="999"/>
        <v/>
      </c>
      <c r="SJ148" s="66" t="str">
        <f t="shared" si="1000"/>
        <v/>
      </c>
      <c r="SK148" s="66" t="str">
        <f t="shared" si="1001"/>
        <v/>
      </c>
      <c r="SL148" s="66" t="str">
        <f t="shared" si="1002"/>
        <v/>
      </c>
      <c r="SM148" s="66" t="str">
        <f t="shared" si="1003"/>
        <v/>
      </c>
      <c r="SN148" s="66" t="str">
        <f t="shared" si="1004"/>
        <v/>
      </c>
      <c r="SO148" s="66" t="str">
        <f t="shared" si="1005"/>
        <v/>
      </c>
      <c r="SP148" s="66" t="str">
        <f t="shared" si="1006"/>
        <v/>
      </c>
      <c r="SQ148" s="66" t="str">
        <f t="shared" si="1007"/>
        <v/>
      </c>
      <c r="SR148" s="66" t="str">
        <f t="shared" si="1008"/>
        <v/>
      </c>
      <c r="SS148" s="66" t="str">
        <f t="shared" si="1009"/>
        <v/>
      </c>
      <c r="ST148" s="66" t="str">
        <f t="shared" si="1010"/>
        <v/>
      </c>
      <c r="SU148" s="66" t="str">
        <f t="shared" si="1011"/>
        <v/>
      </c>
      <c r="SV148" s="66" t="str">
        <f t="shared" si="1012"/>
        <v/>
      </c>
      <c r="SW148" s="66" t="str">
        <f t="shared" si="1013"/>
        <v/>
      </c>
      <c r="SX148" s="66" t="str">
        <f t="shared" si="1014"/>
        <v/>
      </c>
      <c r="SY148" s="66" t="str">
        <f t="shared" si="1015"/>
        <v/>
      </c>
      <c r="SZ148" s="66" t="str">
        <f t="shared" si="1016"/>
        <v/>
      </c>
      <c r="TA148" s="66" t="str">
        <f t="shared" si="1017"/>
        <v/>
      </c>
      <c r="TB148" s="66" t="str">
        <f t="shared" si="1018"/>
        <v/>
      </c>
      <c r="TC148" s="66" t="str">
        <f t="shared" si="1019"/>
        <v/>
      </c>
      <c r="TD148" s="66" t="str">
        <f t="shared" si="1020"/>
        <v/>
      </c>
      <c r="TE148" s="66" t="str">
        <f t="shared" si="1021"/>
        <v/>
      </c>
      <c r="TF148" s="66" t="str">
        <f t="shared" si="1022"/>
        <v/>
      </c>
      <c r="TG148" s="66" t="str">
        <f t="shared" si="1023"/>
        <v/>
      </c>
      <c r="TH148" s="66" t="str">
        <f t="shared" si="1024"/>
        <v/>
      </c>
      <c r="TI148" s="66" t="str">
        <f t="shared" si="1025"/>
        <v/>
      </c>
      <c r="TJ148" s="66" t="str">
        <f t="shared" si="1026"/>
        <v/>
      </c>
      <c r="TK148" s="66" t="str">
        <f t="shared" si="1027"/>
        <v/>
      </c>
      <c r="TL148" s="66" t="str">
        <f t="shared" si="1028"/>
        <v/>
      </c>
      <c r="TM148" s="66" t="str">
        <f t="shared" si="1029"/>
        <v/>
      </c>
      <c r="TN148" s="66" t="str">
        <f t="shared" si="1030"/>
        <v/>
      </c>
      <c r="TO148" s="160">
        <f t="shared" si="1031"/>
        <v>1.2092195374710396E-3</v>
      </c>
      <c r="TP148" s="66" t="str">
        <f t="shared" si="1032"/>
        <v>kg/GJ delivered</v>
      </c>
      <c r="TQ148" s="160">
        <f t="shared" si="1033"/>
        <v>3.0780133681081E-4</v>
      </c>
      <c r="TR148" s="66" t="str">
        <f t="shared" si="1034"/>
        <v>kg/GJ delivered</v>
      </c>
      <c r="TS148" s="160">
        <f t="shared" si="1035"/>
        <v>2.9680843192470971E-5</v>
      </c>
      <c r="TT148" s="66" t="str">
        <f t="shared" si="1036"/>
        <v>kg/GJ delivered</v>
      </c>
      <c r="TU148" s="160">
        <f t="shared" si="1037"/>
        <v>1.0626474723230348E-4</v>
      </c>
      <c r="TV148" s="66" t="str">
        <f t="shared" si="1038"/>
        <v>kg/GJ delivered</v>
      </c>
      <c r="TW148" s="160">
        <f t="shared" si="1039"/>
        <v>5.8628826059201923E-4</v>
      </c>
      <c r="TX148" s="66" t="str">
        <f t="shared" si="1040"/>
        <v>kg/GJ delivered</v>
      </c>
      <c r="TY148" s="160">
        <f t="shared" si="1041"/>
        <v>7.3286032574002404E-5</v>
      </c>
      <c r="TZ148" s="66" t="str">
        <f t="shared" si="1042"/>
        <v>kg/GJ delivered</v>
      </c>
      <c r="UA148" s="160">
        <f t="shared" si="1043"/>
        <v>3.0780133681081E-4</v>
      </c>
      <c r="UB148" s="66" t="str">
        <f t="shared" si="1044"/>
        <v>kg/GJ delivered</v>
      </c>
      <c r="UC148" s="160">
        <f t="shared" si="1045"/>
        <v>2.3817960586550776E-4</v>
      </c>
      <c r="UD148" s="66" t="str">
        <f t="shared" si="1046"/>
        <v>kg/GJ delivered</v>
      </c>
      <c r="UE148" s="160">
        <f t="shared" si="1047"/>
        <v>2.2718670097940744E-5</v>
      </c>
      <c r="UF148" s="66" t="str">
        <f t="shared" si="1048"/>
        <v>kg/GJ delivered</v>
      </c>
      <c r="UG148" s="160">
        <f t="shared" si="1049"/>
        <v>1.8687938306370609E-5</v>
      </c>
      <c r="UH148" s="66" t="str">
        <f t="shared" si="1050"/>
        <v>kg/GJ delivered</v>
      </c>
      <c r="UI148" s="160">
        <f t="shared" si="1051"/>
        <v>3.4444435309781125E-5</v>
      </c>
      <c r="UJ148" s="66" t="str">
        <f t="shared" si="1052"/>
        <v>kg/GJ delivered</v>
      </c>
      <c r="UK148" s="66" t="str">
        <f t="shared" si="1053"/>
        <v/>
      </c>
      <c r="UL148" s="66" t="str">
        <f t="shared" si="1054"/>
        <v/>
      </c>
      <c r="UM148" s="160">
        <f t="shared" si="1055"/>
        <v>8.4278937460102759E-5</v>
      </c>
      <c r="UN148" s="66" t="str">
        <f t="shared" si="1056"/>
        <v>kg/GJ delivered</v>
      </c>
      <c r="UO148" s="160">
        <f t="shared" si="1057"/>
        <v>5.4964524430501789E-5</v>
      </c>
      <c r="UP148" s="66" t="str">
        <f t="shared" si="1058"/>
        <v>kg/GJ delivered</v>
      </c>
      <c r="UQ148" s="160">
        <f t="shared" si="1059"/>
        <v>4.7635921173101564E-5</v>
      </c>
      <c r="UR148" s="66" t="str">
        <f t="shared" si="1060"/>
        <v>kg/GJ delivered</v>
      </c>
      <c r="US148" s="160">
        <f t="shared" si="1061"/>
        <v>4.3971619544401434E-5</v>
      </c>
      <c r="UT148" s="66" t="str">
        <f t="shared" si="1062"/>
        <v>kg/GJ delivered</v>
      </c>
      <c r="UU148" s="160">
        <f t="shared" si="1063"/>
        <v>3.1879424169691041E-5</v>
      </c>
      <c r="UV148" s="66" t="str">
        <f t="shared" si="1064"/>
        <v>kg/GJ delivered</v>
      </c>
      <c r="UW148" s="160">
        <f t="shared" si="1065"/>
        <v>9.893614397490322E-6</v>
      </c>
      <c r="UX148" s="66" t="str">
        <f t="shared" si="1066"/>
        <v>kg/GJ delivered</v>
      </c>
      <c r="UY148" s="160">
        <f t="shared" si="1067"/>
        <v>3.0413703518210991E-5</v>
      </c>
      <c r="UZ148" s="66" t="str">
        <f t="shared" si="1068"/>
        <v>kg/GJ delivered</v>
      </c>
      <c r="VA148" s="160">
        <f t="shared" si="1069"/>
        <v>4.763592117310156E-6</v>
      </c>
      <c r="VB148" s="66" t="str">
        <f t="shared" si="1070"/>
        <v>kg/GJ delivered</v>
      </c>
      <c r="VC148" s="160">
        <f t="shared" si="1071"/>
        <v>2.5283681238030828E-5</v>
      </c>
      <c r="VD148" s="66" t="str">
        <f t="shared" si="1072"/>
        <v>kg/GJ delivered</v>
      </c>
      <c r="VE148" s="160">
        <f t="shared" si="1073"/>
        <v>5.4964524430501793E-6</v>
      </c>
      <c r="VF148" s="66" t="str">
        <f t="shared" si="1074"/>
        <v>kg/GJ delivered</v>
      </c>
      <c r="VG148" s="160">
        <f t="shared" si="1075"/>
        <v>4.763592117310156E-6</v>
      </c>
      <c r="VH148" s="66" t="str">
        <f t="shared" si="1076"/>
        <v>kg/GJ delivered</v>
      </c>
      <c r="VI148" s="160">
        <f t="shared" si="1077"/>
        <v>4.3971619544401444E-6</v>
      </c>
      <c r="VJ148" s="66" t="str">
        <f t="shared" si="1078"/>
        <v>kg/GJ delivered</v>
      </c>
      <c r="VK148" s="66" t="str">
        <f t="shared" si="1079"/>
        <v/>
      </c>
      <c r="VL148" s="66" t="str">
        <f t="shared" si="1080"/>
        <v/>
      </c>
      <c r="VM148" s="160">
        <f t="shared" si="1081"/>
        <v>3.2612284495431065E-6</v>
      </c>
      <c r="VN148" s="66" t="str">
        <f t="shared" si="1082"/>
        <v>kg/GJ delivered</v>
      </c>
      <c r="VO148" s="160">
        <f t="shared" si="1083"/>
        <v>5.1300222801801677E-6</v>
      </c>
      <c r="VP148" s="66" t="str">
        <f t="shared" si="1084"/>
        <v>kg/GJ delivered</v>
      </c>
      <c r="VQ148" s="160">
        <f t="shared" si="1085"/>
        <v>7.6950334202702496E-7</v>
      </c>
      <c r="VR148" s="66" t="str">
        <f t="shared" si="1086"/>
        <v>kg/GJ delivered</v>
      </c>
      <c r="VS148" s="66" t="str">
        <f t="shared" si="1087"/>
        <v/>
      </c>
      <c r="VT148" s="66" t="str">
        <f t="shared" si="1088"/>
        <v/>
      </c>
      <c r="VU148" s="66" t="str">
        <f t="shared" si="1089"/>
        <v/>
      </c>
      <c r="VV148" s="66" t="str">
        <f t="shared" si="1090"/>
        <v/>
      </c>
      <c r="VW148" s="66" t="str">
        <f t="shared" si="1091"/>
        <v/>
      </c>
      <c r="VX148" s="66" t="str">
        <f t="shared" si="1092"/>
        <v/>
      </c>
      <c r="VY148" s="66" t="str">
        <f t="shared" si="1093"/>
        <v/>
      </c>
      <c r="VZ148" s="66" t="str">
        <f t="shared" si="1094"/>
        <v/>
      </c>
      <c r="WA148" s="66" t="str">
        <f t="shared" si="1095"/>
        <v/>
      </c>
      <c r="WB148" s="66" t="str">
        <f t="shared" si="1096"/>
        <v/>
      </c>
      <c r="WC148" s="66" t="str">
        <f t="shared" si="1097"/>
        <v/>
      </c>
      <c r="WD148" s="66" t="str">
        <f t="shared" si="1098"/>
        <v/>
      </c>
      <c r="WE148" s="66" t="str">
        <f t="shared" si="1099"/>
        <v/>
      </c>
      <c r="WF148" s="66" t="str">
        <f t="shared" si="1100"/>
        <v/>
      </c>
      <c r="WG148" s="66" t="str">
        <f t="shared" si="1101"/>
        <v/>
      </c>
      <c r="WH148" s="66" t="str">
        <f t="shared" si="1102"/>
        <v/>
      </c>
      <c r="WI148" s="66" t="str">
        <f t="shared" si="1103"/>
        <v/>
      </c>
      <c r="WJ148" s="66" t="str">
        <f t="shared" si="1104"/>
        <v/>
      </c>
      <c r="WK148" s="66" t="str">
        <f t="shared" si="1105"/>
        <v/>
      </c>
      <c r="WL148" s="66" t="str">
        <f t="shared" si="1106"/>
        <v/>
      </c>
      <c r="WM148" s="66" t="str">
        <f t="shared" si="1107"/>
        <v/>
      </c>
      <c r="WN148" s="66" t="str">
        <f t="shared" si="1108"/>
        <v/>
      </c>
      <c r="WO148" s="66" t="str">
        <f t="shared" si="1109"/>
        <v/>
      </c>
      <c r="WP148" s="66" t="str">
        <f t="shared" si="1110"/>
        <v/>
      </c>
      <c r="WQ148" s="66" t="str">
        <f t="shared" si="1111"/>
        <v/>
      </c>
      <c r="WR148" s="66" t="str">
        <f t="shared" si="1112"/>
        <v/>
      </c>
      <c r="WS148" s="66" t="str">
        <f t="shared" si="1113"/>
        <v/>
      </c>
      <c r="WT148" s="66" t="str">
        <f t="shared" si="1114"/>
        <v/>
      </c>
      <c r="WU148" s="66" t="str">
        <f t="shared" si="1115"/>
        <v/>
      </c>
      <c r="WV148" s="66" t="str">
        <f t="shared" si="1116"/>
        <v/>
      </c>
      <c r="WW148" s="66" t="str">
        <f t="shared" si="1117"/>
        <v/>
      </c>
      <c r="WX148" s="66" t="str">
        <f t="shared" si="1118"/>
        <v/>
      </c>
      <c r="WY148" s="160">
        <f t="shared" si="1119"/>
        <v>9.1607540717502991E-5</v>
      </c>
      <c r="WZ148" s="66" t="str">
        <f t="shared" si="1120"/>
        <v>kg/GJ delivered</v>
      </c>
      <c r="XA148" s="160">
        <f t="shared" si="1121"/>
        <v>8.4278937460102756E-6</v>
      </c>
      <c r="XB148" s="66" t="str">
        <f t="shared" si="1122"/>
        <v>kg/GJ delivered</v>
      </c>
      <c r="XC148" s="66" t="str">
        <f t="shared" si="1123"/>
        <v/>
      </c>
      <c r="XD148" s="66" t="str">
        <f t="shared" si="1124"/>
        <v/>
      </c>
      <c r="XE148" s="66" t="str">
        <f t="shared" si="1125"/>
        <v/>
      </c>
      <c r="XF148" s="66" t="str">
        <f t="shared" si="1126"/>
        <v/>
      </c>
      <c r="XG148" s="66" t="str">
        <f t="shared" si="1127"/>
        <v/>
      </c>
      <c r="XH148" s="66" t="str">
        <f t="shared" si="1128"/>
        <v/>
      </c>
      <c r="XI148" s="66" t="str">
        <f t="shared" si="1129"/>
        <v/>
      </c>
      <c r="XJ148" s="66" t="str">
        <f t="shared" si="1130"/>
        <v/>
      </c>
      <c r="XK148" s="66" t="str">
        <f t="shared" si="1131"/>
        <v/>
      </c>
      <c r="XL148" s="66" t="str">
        <f t="shared" si="1132"/>
        <v/>
      </c>
      <c r="XM148" s="66" t="str">
        <f t="shared" si="1133"/>
        <v/>
      </c>
      <c r="XN148" s="66" t="str">
        <f t="shared" si="1134"/>
        <v/>
      </c>
      <c r="XO148" s="66" t="str">
        <f t="shared" si="1135"/>
        <v/>
      </c>
      <c r="XP148" s="66" t="str">
        <f t="shared" si="1136"/>
        <v/>
      </c>
      <c r="XQ148" s="66" t="str">
        <f t="shared" si="1137"/>
        <v/>
      </c>
      <c r="XR148" s="66" t="str">
        <f t="shared" si="1138"/>
        <v/>
      </c>
      <c r="XS148" s="66" t="str">
        <f t="shared" si="1139"/>
        <v/>
      </c>
      <c r="XT148" s="66" t="str">
        <f t="shared" si="1140"/>
        <v/>
      </c>
      <c r="XU148" s="66" t="str">
        <f t="shared" si="1141"/>
        <v/>
      </c>
      <c r="XV148" s="66" t="str">
        <f t="shared" si="1142"/>
        <v/>
      </c>
      <c r="XW148" s="66" t="str">
        <f t="shared" si="1143"/>
        <v/>
      </c>
      <c r="XX148" s="66" t="str">
        <f t="shared" si="1144"/>
        <v/>
      </c>
      <c r="XY148" s="66" t="str">
        <f t="shared" si="1145"/>
        <v/>
      </c>
      <c r="XZ148" s="66" t="str">
        <f t="shared" si="1146"/>
        <v/>
      </c>
      <c r="YA148" s="66" t="str">
        <f t="shared" si="1147"/>
        <v/>
      </c>
      <c r="YB148" s="66" t="str">
        <f t="shared" si="1148"/>
        <v/>
      </c>
      <c r="YC148" s="66" t="str">
        <f t="shared" si="1149"/>
        <v/>
      </c>
      <c r="YD148" s="66" t="str">
        <f t="shared" si="1150"/>
        <v/>
      </c>
      <c r="YE148" s="66" t="str">
        <f t="shared" si="1151"/>
        <v/>
      </c>
      <c r="YF148" s="66" t="str">
        <f t="shared" si="1152"/>
        <v/>
      </c>
      <c r="YG148" s="66" t="str">
        <f t="shared" si="1153"/>
        <v/>
      </c>
      <c r="YH148" s="66" t="str">
        <f t="shared" si="1154"/>
        <v/>
      </c>
      <c r="YI148" s="66" t="str">
        <f t="shared" si="1155"/>
        <v/>
      </c>
      <c r="YJ148" s="66" t="str">
        <f t="shared" si="1156"/>
        <v/>
      </c>
      <c r="YK148" s="66" t="str">
        <f t="shared" si="1157"/>
        <v/>
      </c>
      <c r="YL148" s="66" t="str">
        <f t="shared" si="1158"/>
        <v/>
      </c>
      <c r="YM148" s="66" t="str">
        <f t="shared" si="1159"/>
        <v/>
      </c>
      <c r="YN148" s="66" t="str">
        <f t="shared" si="1160"/>
        <v/>
      </c>
      <c r="YO148" s="66" t="str">
        <f t="shared" si="1161"/>
        <v/>
      </c>
      <c r="YP148" s="66" t="str">
        <f t="shared" si="1162"/>
        <v/>
      </c>
      <c r="YQ148" s="66" t="str">
        <f t="shared" si="1163"/>
        <v/>
      </c>
      <c r="YR148" s="66" t="str">
        <f t="shared" si="1164"/>
        <v/>
      </c>
      <c r="YS148" s="66" t="str">
        <f t="shared" si="1165"/>
        <v/>
      </c>
      <c r="YT148" s="66" t="str">
        <f t="shared" si="1166"/>
        <v/>
      </c>
      <c r="YU148" s="66" t="str">
        <f t="shared" si="1167"/>
        <v/>
      </c>
      <c r="YV148" s="66" t="str">
        <f t="shared" si="1168"/>
        <v/>
      </c>
      <c r="YW148" s="66" t="str">
        <f t="shared" si="1169"/>
        <v/>
      </c>
      <c r="YX148" s="66" t="str">
        <f t="shared" si="1170"/>
        <v/>
      </c>
      <c r="YY148" s="66" t="str">
        <f t="shared" si="1171"/>
        <v/>
      </c>
      <c r="YZ148" s="66" t="str">
        <f t="shared" si="1172"/>
        <v/>
      </c>
      <c r="ZA148" s="66" t="str">
        <f t="shared" si="1173"/>
        <v/>
      </c>
      <c r="ZB148" s="66" t="str">
        <f t="shared" si="1174"/>
        <v/>
      </c>
      <c r="ZC148" s="66" t="str">
        <f t="shared" si="1175"/>
        <v/>
      </c>
      <c r="ZD148" s="66" t="str">
        <f t="shared" si="1176"/>
        <v/>
      </c>
      <c r="ZE148" s="66" t="str">
        <f t="shared" si="1177"/>
        <v/>
      </c>
      <c r="ZF148" s="66" t="str">
        <f t="shared" si="1178"/>
        <v/>
      </c>
      <c r="ZG148" s="66" t="str">
        <f t="shared" si="1179"/>
        <v/>
      </c>
      <c r="ZH148" s="66" t="str">
        <f t="shared" si="1180"/>
        <v/>
      </c>
      <c r="ZI148" s="66" t="str">
        <f t="shared" si="1181"/>
        <v/>
      </c>
      <c r="ZJ148" s="66" t="str">
        <f t="shared" si="1182"/>
        <v/>
      </c>
      <c r="ZK148" s="66" t="str">
        <f t="shared" si="1183"/>
        <v/>
      </c>
      <c r="ZL148" s="66" t="str">
        <f t="shared" si="1184"/>
        <v/>
      </c>
      <c r="ZM148" s="66" t="str">
        <f t="shared" si="1185"/>
        <v/>
      </c>
      <c r="ZN148" s="66" t="str">
        <f t="shared" si="1186"/>
        <v/>
      </c>
      <c r="ZO148" s="66" t="str">
        <f t="shared" si="1187"/>
        <v/>
      </c>
      <c r="ZP148" s="66" t="str">
        <f t="shared" si="1188"/>
        <v/>
      </c>
      <c r="ZQ148" s="66" t="str">
        <f t="shared" si="1189"/>
        <v/>
      </c>
      <c r="ZR148" s="66" t="str">
        <f t="shared" si="1190"/>
        <v/>
      </c>
      <c r="ZS148" s="66" t="str">
        <f t="shared" si="1191"/>
        <v/>
      </c>
      <c r="ZT148" s="66" t="str">
        <f t="shared" si="1192"/>
        <v/>
      </c>
      <c r="ZU148" s="66" t="str">
        <f t="shared" si="1193"/>
        <v/>
      </c>
      <c r="ZV148" s="66" t="str">
        <f t="shared" si="1194"/>
        <v/>
      </c>
      <c r="ZW148" s="66" t="str">
        <f t="shared" si="1195"/>
        <v/>
      </c>
      <c r="ZX148" s="66" t="str">
        <f t="shared" si="1196"/>
        <v/>
      </c>
      <c r="ZY148" s="66" t="str">
        <f t="shared" si="1197"/>
        <v/>
      </c>
      <c r="ZZ148" s="66" t="str">
        <f t="shared" si="1198"/>
        <v/>
      </c>
      <c r="AAA148" s="66" t="str">
        <f t="shared" si="1199"/>
        <v/>
      </c>
      <c r="AAB148" s="66" t="str">
        <f t="shared" si="1200"/>
        <v/>
      </c>
      <c r="AAC148" s="66" t="str">
        <f t="shared" si="1201"/>
        <v/>
      </c>
      <c r="AAD148" s="66" t="str">
        <f t="shared" si="1202"/>
        <v/>
      </c>
      <c r="AAE148" s="66" t="str">
        <f t="shared" si="1203"/>
        <v/>
      </c>
      <c r="AAF148" s="66" t="str">
        <f t="shared" si="1204"/>
        <v/>
      </c>
      <c r="AAG148" s="66" t="str">
        <f t="shared" si="1205"/>
        <v/>
      </c>
      <c r="AAH148" s="66" t="str">
        <f t="shared" si="1206"/>
        <v/>
      </c>
      <c r="AAI148" s="66" t="str">
        <f t="shared" si="1207"/>
        <v/>
      </c>
      <c r="AAJ148" s="66" t="str">
        <f t="shared" si="1208"/>
        <v/>
      </c>
      <c r="AAK148" s="66" t="str">
        <f t="shared" si="1209"/>
        <v/>
      </c>
      <c r="AAL148" s="66" t="str">
        <f t="shared" si="1210"/>
        <v/>
      </c>
      <c r="AAM148" s="66" t="str">
        <f t="shared" si="1211"/>
        <v/>
      </c>
      <c r="AAN148" s="66" t="str">
        <f t="shared" si="1212"/>
        <v/>
      </c>
      <c r="AAO148" s="66" t="str">
        <f t="shared" si="1213"/>
        <v/>
      </c>
      <c r="AAP148" s="66" t="str">
        <f t="shared" si="1214"/>
        <v/>
      </c>
      <c r="AAQ148" s="66" t="str">
        <f t="shared" si="1215"/>
        <v/>
      </c>
      <c r="AAR148" s="66" t="str">
        <f t="shared" si="1216"/>
        <v/>
      </c>
      <c r="AAS148" s="66" t="str">
        <f t="shared" si="1217"/>
        <v/>
      </c>
      <c r="AAT148" s="66" t="str">
        <f t="shared" si="1218"/>
        <v/>
      </c>
      <c r="AAU148" s="66" t="str">
        <f t="shared" si="1219"/>
        <v/>
      </c>
      <c r="AAV148" s="66" t="str">
        <f t="shared" si="1220"/>
        <v/>
      </c>
      <c r="AAW148" s="66" t="str">
        <f t="shared" si="1221"/>
        <v/>
      </c>
      <c r="AAX148" s="66" t="str">
        <f t="shared" si="1222"/>
        <v/>
      </c>
      <c r="AAY148" s="66" t="str">
        <f t="shared" si="1223"/>
        <v/>
      </c>
      <c r="AAZ148" s="66" t="str">
        <f t="shared" si="1224"/>
        <v/>
      </c>
      <c r="ABA148" s="66" t="str">
        <f t="shared" si="1225"/>
        <v/>
      </c>
      <c r="ABB148" s="66" t="str">
        <f t="shared" si="1226"/>
        <v/>
      </c>
      <c r="ABC148" s="66" t="str">
        <f t="shared" si="1227"/>
        <v/>
      </c>
      <c r="ABD148" s="66" t="str">
        <f t="shared" si="1228"/>
        <v/>
      </c>
      <c r="ABE148" s="66" t="str">
        <f t="shared" si="1229"/>
        <v/>
      </c>
      <c r="ABF148" s="66" t="str">
        <f t="shared" si="1230"/>
        <v/>
      </c>
      <c r="ABG148" s="66" t="str">
        <f t="shared" si="1231"/>
        <v/>
      </c>
      <c r="ABH148" s="66" t="str">
        <f t="shared" si="1232"/>
        <v/>
      </c>
      <c r="ABI148" s="66" t="str">
        <f t="shared" si="1233"/>
        <v/>
      </c>
      <c r="ABJ148" s="66" t="str">
        <f t="shared" si="1234"/>
        <v/>
      </c>
      <c r="ABK148" s="66" t="str">
        <f t="shared" si="1235"/>
        <v/>
      </c>
      <c r="ABL148" s="66" t="str">
        <f t="shared" si="1236"/>
        <v/>
      </c>
      <c r="ABM148" s="66" t="str">
        <f t="shared" si="1237"/>
        <v/>
      </c>
      <c r="ABN148" s="66" t="str">
        <f t="shared" si="1238"/>
        <v/>
      </c>
      <c r="ABO148" s="66" t="str">
        <f t="shared" si="1239"/>
        <v/>
      </c>
      <c r="ABP148" s="66" t="str">
        <f t="shared" si="1240"/>
        <v/>
      </c>
      <c r="ABQ148" s="66" t="str">
        <f t="shared" si="1241"/>
        <v/>
      </c>
      <c r="ABR148" s="66" t="str">
        <f t="shared" si="1242"/>
        <v/>
      </c>
      <c r="ABS148" s="66" t="str">
        <f t="shared" si="1243"/>
        <v/>
      </c>
      <c r="ABT148" s="66" t="str">
        <f t="shared" si="1244"/>
        <v/>
      </c>
      <c r="ABU148" s="66" t="str">
        <f t="shared" si="1245"/>
        <v/>
      </c>
      <c r="ABV148" s="66" t="str">
        <f t="shared" si="1246"/>
        <v/>
      </c>
      <c r="ABW148" s="66" t="str">
        <f t="shared" si="1247"/>
        <v/>
      </c>
      <c r="ABX148" s="66" t="str">
        <f t="shared" si="1248"/>
        <v/>
      </c>
      <c r="ABY148" s="66" t="str">
        <f t="shared" si="1249"/>
        <v/>
      </c>
      <c r="ABZ148" s="66" t="str">
        <f t="shared" si="1250"/>
        <v/>
      </c>
      <c r="ACA148" s="66" t="str">
        <f t="shared" si="1251"/>
        <v/>
      </c>
      <c r="ACB148" s="66" t="str">
        <f t="shared" si="1252"/>
        <v/>
      </c>
      <c r="ACC148" s="66" t="str">
        <f t="shared" si="1253"/>
        <v/>
      </c>
      <c r="ACD148" s="66" t="str">
        <f t="shared" si="1254"/>
        <v/>
      </c>
      <c r="ACE148" s="66" t="str">
        <f t="shared" si="1255"/>
        <v/>
      </c>
      <c r="ACF148" s="66" t="str">
        <f t="shared" si="1256"/>
        <v/>
      </c>
      <c r="ACG148" s="66" t="str">
        <f t="shared" si="1257"/>
        <v/>
      </c>
      <c r="ACH148" s="66" t="str">
        <f t="shared" si="1258"/>
        <v/>
      </c>
      <c r="ACI148" s="66" t="str">
        <f t="shared" si="1259"/>
        <v/>
      </c>
      <c r="ACJ148" s="66" t="str">
        <f t="shared" si="1260"/>
        <v/>
      </c>
      <c r="ACK148" s="66" t="str">
        <f t="shared" si="1261"/>
        <v/>
      </c>
      <c r="ACL148" s="66" t="str">
        <f t="shared" si="1262"/>
        <v/>
      </c>
      <c r="ACM148" s="66" t="str">
        <f t="shared" ref="ACM148:ACN148" si="1284">IF(AND(ACS$3="Unit", ACL148=""), "", IF(AND(ACS$3="Unit", ACL148="-"),"", IF(ACS$3="Unit", "kg/GJ delivered", IF(AND(NY148&lt;&gt;"", NY148&lt;&gt;"-", NX148="-"),"", IF($H148="","", IF(NX148="nd", "",IF(NX148="&lt;n.a.&gt;", "", IF(NY148="#/MJ", "", IF(NY148="kg/GJ delivered",NX148,IF(NY148="g/MJ delivered",NX148,IF(NY148="kg/MJ delivered",NX148*1000,IF(NY148="mg/MJ delivered",NX148/1000,IF(NY148="g/kg",((NX148)*(1/$I148)*(1/$H148)),IF(NY148="mg/kg",((NX148/1000)*(1/$I148)*(1/$H148)),IF(NY148="mg/MJ delivered",NX148/1000,IF(NY148="-","","Error"))))))))))))))))</f>
        <v/>
      </c>
      <c r="ACN148" s="66" t="str">
        <f t="shared" si="1284"/>
        <v/>
      </c>
      <c r="ACO148" s="66" t="str">
        <f t="shared" si="1264"/>
        <v/>
      </c>
      <c r="ACP148" s="66" t="str">
        <f t="shared" si="1265"/>
        <v/>
      </c>
      <c r="ACQ148" s="66" t="str">
        <f t="shared" si="1266"/>
        <v/>
      </c>
      <c r="ACR148" s="66" t="str">
        <f t="shared" si="1267"/>
        <v/>
      </c>
      <c r="ACS148" s="66" t="str">
        <f t="shared" si="1268"/>
        <v/>
      </c>
      <c r="ACT148" s="66" t="str">
        <f t="shared" si="1269"/>
        <v/>
      </c>
    </row>
    <row r="149" spans="2:774" ht="15.75" customHeight="1" x14ac:dyDescent="0.25">
      <c r="B149" s="66">
        <v>228</v>
      </c>
      <c r="C149" s="66" t="s">
        <v>868</v>
      </c>
      <c r="D149" s="66" t="s">
        <v>685</v>
      </c>
      <c r="E149" s="156" t="s">
        <v>838</v>
      </c>
      <c r="F149" s="66" t="s">
        <v>497</v>
      </c>
      <c r="G149" s="66" t="s">
        <v>492</v>
      </c>
      <c r="H149" s="126">
        <v>0.16242500000000001</v>
      </c>
      <c r="I149" s="130">
        <f>'Heating Values'!E130</f>
        <v>16.430981012658226</v>
      </c>
      <c r="J149" s="66" t="str">
        <f t="shared" si="890"/>
        <v>Firewood, Improved, CN</v>
      </c>
      <c r="K149" s="66" t="s">
        <v>1588</v>
      </c>
      <c r="L149" s="161"/>
      <c r="M149" s="161"/>
      <c r="N149" s="161"/>
      <c r="O149" s="66" t="s">
        <v>1116</v>
      </c>
      <c r="P149" s="66" t="str">
        <f t="shared" si="1272"/>
        <v>CN</v>
      </c>
      <c r="Q149" s="66" t="s">
        <v>87</v>
      </c>
      <c r="R149" s="158" t="s">
        <v>128</v>
      </c>
      <c r="S149" s="158" t="s">
        <v>128</v>
      </c>
      <c r="T149" s="158" t="s">
        <v>128</v>
      </c>
      <c r="U149" s="158" t="s">
        <v>128</v>
      </c>
      <c r="V149" s="158" t="s">
        <v>128</v>
      </c>
      <c r="W149" s="158" t="s">
        <v>128</v>
      </c>
      <c r="X149" s="158" t="s">
        <v>128</v>
      </c>
      <c r="Y149" s="158" t="s">
        <v>128</v>
      </c>
      <c r="Z149" s="158" t="s">
        <v>128</v>
      </c>
      <c r="AA149" s="158" t="s">
        <v>128</v>
      </c>
      <c r="AB149" s="158" t="s">
        <v>128</v>
      </c>
      <c r="AC149" s="158" t="s">
        <v>128</v>
      </c>
      <c r="AD149" s="158" t="s">
        <v>128</v>
      </c>
      <c r="AE149" s="158" t="s">
        <v>128</v>
      </c>
      <c r="AF149" s="158" t="s">
        <v>128</v>
      </c>
      <c r="AG149" s="158" t="s">
        <v>128</v>
      </c>
      <c r="AH149" s="158" t="s">
        <v>128</v>
      </c>
      <c r="AI149" s="158" t="s">
        <v>128</v>
      </c>
      <c r="AJ149" s="158" t="s">
        <v>128</v>
      </c>
      <c r="AK149" s="158" t="s">
        <v>128</v>
      </c>
      <c r="AL149" s="158" t="s">
        <v>128</v>
      </c>
      <c r="AM149" s="158" t="s">
        <v>128</v>
      </c>
      <c r="AN149" s="158" t="s">
        <v>128</v>
      </c>
      <c r="AO149" s="158" t="s">
        <v>128</v>
      </c>
      <c r="AP149" s="158" t="s">
        <v>128</v>
      </c>
      <c r="AQ149" s="158" t="s">
        <v>128</v>
      </c>
      <c r="AR149" s="158" t="s">
        <v>128</v>
      </c>
      <c r="AS149" s="158" t="s">
        <v>128</v>
      </c>
      <c r="AT149" s="158" t="s">
        <v>128</v>
      </c>
      <c r="AU149" s="158" t="s">
        <v>128</v>
      </c>
      <c r="AV149" s="158" t="s">
        <v>128</v>
      </c>
      <c r="AW149" s="158" t="s">
        <v>128</v>
      </c>
      <c r="AX149" s="158" t="s">
        <v>128</v>
      </c>
      <c r="AY149" s="158" t="s">
        <v>128</v>
      </c>
      <c r="AZ149" s="158" t="s">
        <v>128</v>
      </c>
      <c r="BA149" s="158" t="s">
        <v>128</v>
      </c>
      <c r="BB149" s="158" t="s">
        <v>128</v>
      </c>
      <c r="BC149" s="158" t="s">
        <v>128</v>
      </c>
      <c r="BD149" s="158" t="s">
        <v>128</v>
      </c>
      <c r="BE149" s="158" t="s">
        <v>128</v>
      </c>
      <c r="BF149" s="158" t="s">
        <v>128</v>
      </c>
      <c r="BG149" s="158" t="s">
        <v>128</v>
      </c>
      <c r="BH149" s="158" t="s">
        <v>128</v>
      </c>
      <c r="BI149" s="158" t="s">
        <v>128</v>
      </c>
      <c r="BJ149" s="158" t="s">
        <v>128</v>
      </c>
      <c r="BK149" s="158" t="s">
        <v>128</v>
      </c>
      <c r="BL149" s="158" t="s">
        <v>128</v>
      </c>
      <c r="BM149" s="158" t="s">
        <v>128</v>
      </c>
      <c r="BN149" s="158" t="s">
        <v>128</v>
      </c>
      <c r="BO149" s="158" t="s">
        <v>128</v>
      </c>
      <c r="BP149" s="158" t="s">
        <v>128</v>
      </c>
      <c r="BQ149" s="158" t="s">
        <v>128</v>
      </c>
      <c r="BR149" s="158" t="s">
        <v>128</v>
      </c>
      <c r="BS149" s="158" t="s">
        <v>128</v>
      </c>
      <c r="BT149" s="158" t="s">
        <v>128</v>
      </c>
      <c r="BU149" s="158" t="s">
        <v>128</v>
      </c>
      <c r="BV149" s="158" t="s">
        <v>128</v>
      </c>
      <c r="BW149" s="158" t="s">
        <v>128</v>
      </c>
      <c r="BX149" s="158" t="s">
        <v>128</v>
      </c>
      <c r="BY149" s="158" t="s">
        <v>128</v>
      </c>
      <c r="BZ149" s="158" t="s">
        <v>128</v>
      </c>
      <c r="CA149" s="158" t="s">
        <v>128</v>
      </c>
      <c r="CB149" s="158" t="s">
        <v>128</v>
      </c>
      <c r="CC149" s="158" t="s">
        <v>128</v>
      </c>
      <c r="CD149" s="158" t="s">
        <v>128</v>
      </c>
      <c r="CE149" s="158" t="s">
        <v>128</v>
      </c>
      <c r="CF149" s="158" t="s">
        <v>128</v>
      </c>
      <c r="CG149" s="158" t="s">
        <v>128</v>
      </c>
      <c r="CH149" s="158" t="s">
        <v>128</v>
      </c>
      <c r="CI149" s="158" t="s">
        <v>128</v>
      </c>
      <c r="CJ149" s="158" t="s">
        <v>128</v>
      </c>
      <c r="CK149" s="158" t="s">
        <v>128</v>
      </c>
      <c r="CL149" s="158" t="s">
        <v>128</v>
      </c>
      <c r="CM149" s="158" t="s">
        <v>128</v>
      </c>
      <c r="CN149" s="158" t="s">
        <v>128</v>
      </c>
      <c r="CO149" s="158" t="s">
        <v>128</v>
      </c>
      <c r="CP149" s="158" t="s">
        <v>128</v>
      </c>
      <c r="CQ149" s="158" t="s">
        <v>128</v>
      </c>
      <c r="CR149" s="158" t="s">
        <v>128</v>
      </c>
      <c r="CS149" s="158" t="s">
        <v>128</v>
      </c>
      <c r="CT149" s="158" t="s">
        <v>128</v>
      </c>
      <c r="CU149" s="158" t="s">
        <v>128</v>
      </c>
      <c r="CV149" s="158" t="s">
        <v>128</v>
      </c>
      <c r="CW149" s="158" t="s">
        <v>128</v>
      </c>
      <c r="CX149" s="158" t="s">
        <v>128</v>
      </c>
      <c r="CY149" s="158" t="s">
        <v>128</v>
      </c>
      <c r="CZ149" s="158" t="s">
        <v>128</v>
      </c>
      <c r="DA149" s="158" t="s">
        <v>128</v>
      </c>
      <c r="DB149" s="158" t="s">
        <v>128</v>
      </c>
      <c r="DC149" s="158" t="s">
        <v>128</v>
      </c>
      <c r="DD149" s="158" t="s">
        <v>128</v>
      </c>
      <c r="DE149" s="158" t="s">
        <v>128</v>
      </c>
      <c r="DF149" s="158" t="s">
        <v>128</v>
      </c>
      <c r="DG149" s="158" t="s">
        <v>128</v>
      </c>
      <c r="DH149" s="158" t="s">
        <v>128</v>
      </c>
      <c r="DI149" s="158" t="s">
        <v>128</v>
      </c>
      <c r="DJ149" s="158" t="s">
        <v>128</v>
      </c>
      <c r="DK149" s="158" t="s">
        <v>128</v>
      </c>
      <c r="DL149" s="158" t="s">
        <v>128</v>
      </c>
      <c r="DM149" s="158" t="s">
        <v>128</v>
      </c>
      <c r="DN149" s="158" t="s">
        <v>128</v>
      </c>
      <c r="DO149" s="158" t="s">
        <v>128</v>
      </c>
      <c r="DP149" s="158" t="s">
        <v>128</v>
      </c>
      <c r="DQ149" s="158" t="s">
        <v>128</v>
      </c>
      <c r="DR149" s="158" t="s">
        <v>128</v>
      </c>
      <c r="DS149" s="158" t="s">
        <v>128</v>
      </c>
      <c r="DT149" s="158" t="s">
        <v>128</v>
      </c>
      <c r="DU149" s="158" t="s">
        <v>128</v>
      </c>
      <c r="DV149" s="158" t="s">
        <v>128</v>
      </c>
      <c r="DW149" s="158" t="s">
        <v>128</v>
      </c>
      <c r="DX149" s="158" t="s">
        <v>128</v>
      </c>
      <c r="DY149" s="158" t="s">
        <v>128</v>
      </c>
      <c r="DZ149" s="158" t="s">
        <v>128</v>
      </c>
      <c r="EA149" s="158" t="s">
        <v>128</v>
      </c>
      <c r="EB149" s="158" t="s">
        <v>128</v>
      </c>
      <c r="EC149" s="158" t="s">
        <v>128</v>
      </c>
      <c r="ED149" s="158" t="s">
        <v>128</v>
      </c>
      <c r="EE149" s="158" t="s">
        <v>128</v>
      </c>
      <c r="EF149" s="158" t="s">
        <v>128</v>
      </c>
      <c r="EG149" s="158" t="s">
        <v>128</v>
      </c>
      <c r="EH149" s="158" t="s">
        <v>128</v>
      </c>
      <c r="EI149" s="158" t="s">
        <v>128</v>
      </c>
      <c r="EJ149" s="158" t="s">
        <v>128</v>
      </c>
      <c r="EK149" s="158" t="s">
        <v>128</v>
      </c>
      <c r="EL149" s="158" t="s">
        <v>128</v>
      </c>
      <c r="EM149" s="158" t="s">
        <v>128</v>
      </c>
      <c r="EN149" s="158" t="s">
        <v>128</v>
      </c>
      <c r="EO149" s="158" t="s">
        <v>128</v>
      </c>
      <c r="EP149" s="158" t="s">
        <v>128</v>
      </c>
      <c r="EQ149" s="158" t="s">
        <v>128</v>
      </c>
      <c r="ER149" s="158" t="s">
        <v>128</v>
      </c>
      <c r="ES149" s="158" t="s">
        <v>128</v>
      </c>
      <c r="ET149" s="158" t="s">
        <v>128</v>
      </c>
      <c r="EU149" s="158" t="s">
        <v>128</v>
      </c>
      <c r="EV149" s="158" t="s">
        <v>128</v>
      </c>
      <c r="EW149" s="158" t="s">
        <v>128</v>
      </c>
      <c r="EX149" s="158" t="s">
        <v>128</v>
      </c>
      <c r="EY149" s="158" t="s">
        <v>128</v>
      </c>
      <c r="EZ149" s="165">
        <v>4.2</v>
      </c>
      <c r="FA149" s="158" t="s">
        <v>704</v>
      </c>
      <c r="FB149" s="165">
        <v>1.1000000000000001</v>
      </c>
      <c r="FC149" s="158" t="s">
        <v>704</v>
      </c>
      <c r="FD149" s="163">
        <v>0.05</v>
      </c>
      <c r="FE149" s="158" t="s">
        <v>704</v>
      </c>
      <c r="FF149" s="163">
        <v>0.25</v>
      </c>
      <c r="FG149" s="158" t="s">
        <v>704</v>
      </c>
      <c r="FH149" s="165">
        <v>1.9</v>
      </c>
      <c r="FI149" s="158" t="s">
        <v>704</v>
      </c>
      <c r="FJ149" s="163">
        <v>0.27</v>
      </c>
      <c r="FK149" s="158" t="s">
        <v>704</v>
      </c>
      <c r="FL149" s="165">
        <v>1.2</v>
      </c>
      <c r="FM149" s="158" t="s">
        <v>704</v>
      </c>
      <c r="FN149" s="163">
        <v>0.92</v>
      </c>
      <c r="FO149" s="158" t="s">
        <v>704</v>
      </c>
      <c r="FP149" s="163">
        <v>7.3999999999999996E-2</v>
      </c>
      <c r="FQ149" s="158" t="s">
        <v>704</v>
      </c>
      <c r="FR149" s="163">
        <v>4.1000000000000002E-2</v>
      </c>
      <c r="FS149" s="158" t="s">
        <v>704</v>
      </c>
      <c r="FT149" s="163">
        <v>0.05</v>
      </c>
      <c r="FU149" s="158" t="s">
        <v>704</v>
      </c>
      <c r="FV149" s="158" t="s">
        <v>128</v>
      </c>
      <c r="FW149" s="158" t="s">
        <v>128</v>
      </c>
      <c r="FX149" s="163">
        <v>0.13</v>
      </c>
      <c r="FY149" s="158" t="s">
        <v>704</v>
      </c>
      <c r="FZ149" s="163">
        <v>6.6000000000000003E-2</v>
      </c>
      <c r="GA149" s="158" t="s">
        <v>704</v>
      </c>
      <c r="GB149" s="163">
        <v>6.9000000000000006E-2</v>
      </c>
      <c r="GC149" s="158" t="s">
        <v>704</v>
      </c>
      <c r="GD149" s="163">
        <v>4.8000000000000001E-2</v>
      </c>
      <c r="GE149" s="158" t="s">
        <v>704</v>
      </c>
      <c r="GF149" s="163">
        <v>4.1000000000000002E-2</v>
      </c>
      <c r="GG149" s="158" t="s">
        <v>704</v>
      </c>
      <c r="GH149" s="163">
        <v>1.4E-2</v>
      </c>
      <c r="GI149" s="158" t="s">
        <v>704</v>
      </c>
      <c r="GJ149" s="163">
        <v>3.4000000000000002E-2</v>
      </c>
      <c r="GK149" s="158" t="s">
        <v>704</v>
      </c>
      <c r="GL149" s="166">
        <v>4.7999999999999996E-3</v>
      </c>
      <c r="GM149" s="158" t="s">
        <v>704</v>
      </c>
      <c r="GN149" s="163">
        <v>3.1E-2</v>
      </c>
      <c r="GO149" s="158" t="s">
        <v>704</v>
      </c>
      <c r="GP149" s="166">
        <v>5.8999999999999999E-3</v>
      </c>
      <c r="GQ149" s="158" t="s">
        <v>704</v>
      </c>
      <c r="GR149" s="166">
        <v>5.1000000000000004E-3</v>
      </c>
      <c r="GS149" s="158" t="s">
        <v>704</v>
      </c>
      <c r="GT149" s="166">
        <v>3.8E-3</v>
      </c>
      <c r="GU149" s="158" t="s">
        <v>704</v>
      </c>
      <c r="GV149" s="158" t="s">
        <v>128</v>
      </c>
      <c r="GW149" s="158" t="s">
        <v>128</v>
      </c>
      <c r="GX149" s="166">
        <v>1.6000000000000001E-3</v>
      </c>
      <c r="GY149" s="158" t="s">
        <v>704</v>
      </c>
      <c r="GZ149" s="166">
        <v>7.9000000000000001E-4</v>
      </c>
      <c r="HA149" s="158" t="s">
        <v>704</v>
      </c>
      <c r="HB149" s="166">
        <v>7.3999999999999996E-5</v>
      </c>
      <c r="HC149" s="158" t="s">
        <v>704</v>
      </c>
      <c r="HD149" s="158" t="s">
        <v>128</v>
      </c>
      <c r="HE149" s="158" t="s">
        <v>128</v>
      </c>
      <c r="HF149" s="158" t="s">
        <v>128</v>
      </c>
      <c r="HG149" s="158" t="s">
        <v>128</v>
      </c>
      <c r="HH149" s="158" t="s">
        <v>128</v>
      </c>
      <c r="HI149" s="158" t="s">
        <v>128</v>
      </c>
      <c r="HJ149" s="158" t="s">
        <v>128</v>
      </c>
      <c r="HK149" s="158" t="s">
        <v>128</v>
      </c>
      <c r="HL149" s="158" t="s">
        <v>128</v>
      </c>
      <c r="HM149" s="158" t="s">
        <v>128</v>
      </c>
      <c r="HN149" s="158" t="s">
        <v>128</v>
      </c>
      <c r="HO149" s="158" t="s">
        <v>128</v>
      </c>
      <c r="HP149" s="158" t="s">
        <v>128</v>
      </c>
      <c r="HQ149" s="158" t="s">
        <v>128</v>
      </c>
      <c r="HR149" s="158" t="s">
        <v>128</v>
      </c>
      <c r="HS149" s="158" t="s">
        <v>128</v>
      </c>
      <c r="HT149" s="158" t="s">
        <v>128</v>
      </c>
      <c r="HU149" s="158" t="s">
        <v>128</v>
      </c>
      <c r="HV149" s="158" t="s">
        <v>128</v>
      </c>
      <c r="HW149" s="158" t="s">
        <v>128</v>
      </c>
      <c r="HX149" s="158" t="s">
        <v>128</v>
      </c>
      <c r="HY149" s="158" t="s">
        <v>128</v>
      </c>
      <c r="HZ149" s="158" t="s">
        <v>128</v>
      </c>
      <c r="IA149" s="158" t="s">
        <v>128</v>
      </c>
      <c r="IB149" s="158" t="s">
        <v>128</v>
      </c>
      <c r="IC149" s="158" t="s">
        <v>128</v>
      </c>
      <c r="ID149" s="158" t="s">
        <v>128</v>
      </c>
      <c r="IE149" s="158" t="s">
        <v>128</v>
      </c>
      <c r="IF149" s="158" t="s">
        <v>128</v>
      </c>
      <c r="IG149" s="158" t="s">
        <v>128</v>
      </c>
      <c r="IH149" s="158" t="s">
        <v>128</v>
      </c>
      <c r="II149" s="158" t="s">
        <v>128</v>
      </c>
      <c r="IJ149" s="163">
        <v>0.13</v>
      </c>
      <c r="IK149" s="158" t="s">
        <v>704</v>
      </c>
      <c r="IL149" s="163">
        <v>0.01</v>
      </c>
      <c r="IM149" s="158" t="s">
        <v>704</v>
      </c>
      <c r="IN149" s="158" t="s">
        <v>128</v>
      </c>
      <c r="IO149" s="158" t="s">
        <v>128</v>
      </c>
      <c r="IP149" s="158" t="s">
        <v>128</v>
      </c>
      <c r="IQ149" s="158" t="s">
        <v>128</v>
      </c>
      <c r="IR149" s="158" t="s">
        <v>128</v>
      </c>
      <c r="IS149" s="158" t="s">
        <v>128</v>
      </c>
      <c r="IT149" s="158" t="s">
        <v>128</v>
      </c>
      <c r="IU149" s="158" t="s">
        <v>128</v>
      </c>
      <c r="IV149" s="158" t="s">
        <v>128</v>
      </c>
      <c r="IW149" s="158" t="s">
        <v>128</v>
      </c>
      <c r="IX149" s="158" t="s">
        <v>128</v>
      </c>
      <c r="IY149" s="158" t="s">
        <v>128</v>
      </c>
      <c r="IZ149" s="158" t="s">
        <v>128</v>
      </c>
      <c r="JA149" s="158" t="s">
        <v>128</v>
      </c>
      <c r="JB149" s="158" t="s">
        <v>128</v>
      </c>
      <c r="JC149" s="158" t="s">
        <v>128</v>
      </c>
      <c r="JD149" s="158" t="s">
        <v>128</v>
      </c>
      <c r="JE149" s="158" t="s">
        <v>128</v>
      </c>
      <c r="JF149" s="158" t="s">
        <v>128</v>
      </c>
      <c r="JG149" s="158" t="s">
        <v>128</v>
      </c>
      <c r="JH149" s="158" t="s">
        <v>128</v>
      </c>
      <c r="JI149" s="158" t="s">
        <v>128</v>
      </c>
      <c r="JJ149" s="158" t="s">
        <v>128</v>
      </c>
      <c r="JK149" s="158" t="s">
        <v>128</v>
      </c>
      <c r="JL149" s="158" t="s">
        <v>128</v>
      </c>
      <c r="JM149" s="158" t="s">
        <v>128</v>
      </c>
      <c r="JN149" s="158" t="s">
        <v>128</v>
      </c>
      <c r="JO149" s="158" t="s">
        <v>128</v>
      </c>
      <c r="JP149" s="158" t="s">
        <v>128</v>
      </c>
      <c r="JQ149" s="158" t="s">
        <v>128</v>
      </c>
      <c r="JR149" s="158" t="s">
        <v>128</v>
      </c>
      <c r="JS149" s="158" t="s">
        <v>128</v>
      </c>
      <c r="JT149" s="158" t="s">
        <v>128</v>
      </c>
      <c r="JU149" s="158" t="s">
        <v>128</v>
      </c>
      <c r="JV149" s="158" t="s">
        <v>128</v>
      </c>
      <c r="JW149" s="158" t="s">
        <v>128</v>
      </c>
      <c r="JX149" s="158" t="s">
        <v>128</v>
      </c>
      <c r="JY149" s="158" t="s">
        <v>128</v>
      </c>
      <c r="JZ149" s="158" t="s">
        <v>128</v>
      </c>
      <c r="KA149" s="158" t="s">
        <v>128</v>
      </c>
      <c r="KB149" s="158" t="s">
        <v>128</v>
      </c>
      <c r="KC149" s="158" t="s">
        <v>128</v>
      </c>
      <c r="KD149" s="158" t="s">
        <v>128</v>
      </c>
      <c r="KE149" s="158" t="s">
        <v>128</v>
      </c>
      <c r="KF149" s="158" t="s">
        <v>128</v>
      </c>
      <c r="KG149" s="158" t="s">
        <v>128</v>
      </c>
      <c r="KH149" s="158" t="s">
        <v>128</v>
      </c>
      <c r="KI149" s="158" t="s">
        <v>128</v>
      </c>
      <c r="KJ149" s="158" t="s">
        <v>128</v>
      </c>
      <c r="KK149" s="158" t="s">
        <v>128</v>
      </c>
      <c r="KL149" s="158" t="s">
        <v>128</v>
      </c>
      <c r="KM149" s="158" t="s">
        <v>128</v>
      </c>
      <c r="KN149" s="158" t="s">
        <v>128</v>
      </c>
      <c r="KO149" s="158" t="s">
        <v>128</v>
      </c>
      <c r="KP149" s="158" t="s">
        <v>128</v>
      </c>
      <c r="KQ149" s="158" t="s">
        <v>128</v>
      </c>
      <c r="KR149" s="158" t="s">
        <v>128</v>
      </c>
      <c r="KS149" s="158" t="s">
        <v>128</v>
      </c>
      <c r="KT149" s="158" t="s">
        <v>128</v>
      </c>
      <c r="KU149" s="158" t="s">
        <v>128</v>
      </c>
      <c r="KV149" s="158" t="s">
        <v>128</v>
      </c>
      <c r="KW149" s="158" t="s">
        <v>128</v>
      </c>
      <c r="KX149" s="158" t="s">
        <v>128</v>
      </c>
      <c r="KY149" s="158" t="s">
        <v>128</v>
      </c>
      <c r="KZ149" s="158" t="s">
        <v>128</v>
      </c>
      <c r="LA149" s="158" t="s">
        <v>128</v>
      </c>
      <c r="LB149" s="158" t="s">
        <v>128</v>
      </c>
      <c r="LC149" s="158" t="s">
        <v>128</v>
      </c>
      <c r="LD149" s="158" t="s">
        <v>128</v>
      </c>
      <c r="LE149" s="158" t="s">
        <v>128</v>
      </c>
      <c r="LF149" s="158" t="s">
        <v>128</v>
      </c>
      <c r="LG149" s="158" t="s">
        <v>128</v>
      </c>
      <c r="LH149" s="158" t="s">
        <v>128</v>
      </c>
      <c r="LI149" s="158" t="s">
        <v>128</v>
      </c>
      <c r="LJ149" s="158" t="s">
        <v>128</v>
      </c>
      <c r="LK149" s="158" t="s">
        <v>128</v>
      </c>
      <c r="LL149" s="158" t="s">
        <v>128</v>
      </c>
      <c r="LM149" s="158" t="s">
        <v>128</v>
      </c>
      <c r="LN149" s="158" t="s">
        <v>128</v>
      </c>
      <c r="LO149" s="158" t="s">
        <v>128</v>
      </c>
      <c r="LP149" s="158" t="s">
        <v>128</v>
      </c>
      <c r="LQ149" s="158" t="s">
        <v>128</v>
      </c>
      <c r="LR149" s="158" t="s">
        <v>128</v>
      </c>
      <c r="LS149" s="158" t="s">
        <v>128</v>
      </c>
      <c r="LT149" s="158" t="s">
        <v>128</v>
      </c>
      <c r="LU149" s="158" t="s">
        <v>128</v>
      </c>
      <c r="LV149" s="158" t="s">
        <v>128</v>
      </c>
      <c r="LW149" s="158" t="s">
        <v>128</v>
      </c>
      <c r="LX149" s="158" t="s">
        <v>128</v>
      </c>
      <c r="LY149" s="158" t="s">
        <v>128</v>
      </c>
      <c r="LZ149" s="158" t="s">
        <v>128</v>
      </c>
      <c r="MA149" s="158" t="s">
        <v>128</v>
      </c>
      <c r="MB149" s="158" t="s">
        <v>128</v>
      </c>
      <c r="MC149" s="158" t="s">
        <v>128</v>
      </c>
      <c r="MD149" s="158" t="s">
        <v>128</v>
      </c>
      <c r="ME149" s="158" t="s">
        <v>128</v>
      </c>
      <c r="MF149" s="158" t="s">
        <v>128</v>
      </c>
      <c r="MG149" s="158" t="s">
        <v>128</v>
      </c>
      <c r="MH149" s="158" t="s">
        <v>128</v>
      </c>
      <c r="MI149" s="158" t="s">
        <v>128</v>
      </c>
      <c r="MJ149" s="158" t="s">
        <v>128</v>
      </c>
      <c r="MK149" s="158" t="s">
        <v>128</v>
      </c>
      <c r="ML149" s="158" t="s">
        <v>128</v>
      </c>
      <c r="MM149" s="158" t="s">
        <v>128</v>
      </c>
      <c r="MN149" s="158" t="s">
        <v>128</v>
      </c>
      <c r="MO149" s="158" t="s">
        <v>128</v>
      </c>
      <c r="MP149" s="158" t="s">
        <v>128</v>
      </c>
      <c r="MQ149" s="158" t="s">
        <v>128</v>
      </c>
      <c r="MR149" s="158" t="s">
        <v>128</v>
      </c>
      <c r="MS149" s="158" t="s">
        <v>128</v>
      </c>
      <c r="MT149" s="158" t="s">
        <v>128</v>
      </c>
      <c r="MU149" s="158" t="s">
        <v>128</v>
      </c>
      <c r="MV149" s="158" t="s">
        <v>128</v>
      </c>
      <c r="MW149" s="158" t="s">
        <v>128</v>
      </c>
      <c r="MX149" s="158" t="s">
        <v>128</v>
      </c>
      <c r="MY149" s="158" t="s">
        <v>128</v>
      </c>
      <c r="MZ149" s="158" t="s">
        <v>128</v>
      </c>
      <c r="NA149" s="158" t="s">
        <v>128</v>
      </c>
      <c r="NB149" s="158" t="s">
        <v>128</v>
      </c>
      <c r="NC149" s="158" t="s">
        <v>128</v>
      </c>
      <c r="ND149" s="158" t="s">
        <v>128</v>
      </c>
      <c r="NE149" s="158" t="s">
        <v>128</v>
      </c>
      <c r="NF149" s="158" t="s">
        <v>128</v>
      </c>
      <c r="NG149" s="158" t="s">
        <v>128</v>
      </c>
      <c r="NH149" s="158" t="s">
        <v>128</v>
      </c>
      <c r="NI149" s="158" t="s">
        <v>128</v>
      </c>
      <c r="NJ149" s="158" t="s">
        <v>128</v>
      </c>
      <c r="NK149" s="158" t="s">
        <v>128</v>
      </c>
      <c r="NL149" s="158" t="s">
        <v>128</v>
      </c>
      <c r="NM149" s="158" t="s">
        <v>128</v>
      </c>
      <c r="NN149" s="158" t="s">
        <v>128</v>
      </c>
      <c r="NO149" s="158" t="s">
        <v>128</v>
      </c>
      <c r="NP149" s="158" t="s">
        <v>128</v>
      </c>
      <c r="NQ149" s="158" t="s">
        <v>128</v>
      </c>
      <c r="NR149" s="158" t="s">
        <v>128</v>
      </c>
      <c r="NS149" s="158" t="s">
        <v>128</v>
      </c>
      <c r="NT149" s="158" t="s">
        <v>128</v>
      </c>
      <c r="NU149" s="158" t="s">
        <v>128</v>
      </c>
      <c r="NV149" s="158" t="s">
        <v>128</v>
      </c>
      <c r="NW149" s="158" t="s">
        <v>128</v>
      </c>
      <c r="NX149" s="158" t="s">
        <v>128</v>
      </c>
      <c r="NY149" s="158" t="s">
        <v>128</v>
      </c>
      <c r="NZ149" s="158" t="s">
        <v>128</v>
      </c>
      <c r="OA149" s="158" t="s">
        <v>128</v>
      </c>
      <c r="OB149" s="158" t="s">
        <v>128</v>
      </c>
      <c r="OC149" s="158" t="s">
        <v>128</v>
      </c>
      <c r="OD149" s="158" t="s">
        <v>128</v>
      </c>
      <c r="OE149" s="170" t="s">
        <v>128</v>
      </c>
      <c r="OF149" s="181"/>
      <c r="OG149" s="113" t="str">
        <f t="shared" si="893"/>
        <v/>
      </c>
      <c r="OH149" s="66" t="str">
        <f t="shared" si="894"/>
        <v/>
      </c>
      <c r="OI149" s="66" t="str">
        <f t="shared" si="895"/>
        <v/>
      </c>
      <c r="OJ149" s="66" t="str">
        <f t="shared" si="896"/>
        <v/>
      </c>
      <c r="OK149" s="66" t="str">
        <f t="shared" si="897"/>
        <v/>
      </c>
      <c r="OL149" s="66" t="str">
        <f t="shared" si="898"/>
        <v/>
      </c>
      <c r="OM149" s="66" t="str">
        <f t="shared" si="899"/>
        <v/>
      </c>
      <c r="ON149" s="66" t="str">
        <f t="shared" si="900"/>
        <v/>
      </c>
      <c r="OO149" s="66" t="str">
        <f t="shared" si="901"/>
        <v/>
      </c>
      <c r="OP149" s="66" t="str">
        <f t="shared" si="902"/>
        <v/>
      </c>
      <c r="OQ149" s="66" t="str">
        <f t="shared" si="903"/>
        <v/>
      </c>
      <c r="OR149" s="66" t="str">
        <f t="shared" si="904"/>
        <v/>
      </c>
      <c r="OS149" s="66" t="str">
        <f t="shared" si="905"/>
        <v/>
      </c>
      <c r="OT149" s="66" t="str">
        <f t="shared" si="906"/>
        <v/>
      </c>
      <c r="OU149" s="66" t="str">
        <f t="shared" si="907"/>
        <v/>
      </c>
      <c r="OV149" s="66" t="str">
        <f t="shared" si="908"/>
        <v/>
      </c>
      <c r="OW149" s="66" t="str">
        <f t="shared" si="909"/>
        <v/>
      </c>
      <c r="OX149" s="66" t="str">
        <f t="shared" si="910"/>
        <v/>
      </c>
      <c r="OY149" s="66" t="str">
        <f t="shared" si="911"/>
        <v/>
      </c>
      <c r="OZ149" s="66" t="str">
        <f t="shared" si="912"/>
        <v/>
      </c>
      <c r="PA149" s="66" t="str">
        <f t="shared" si="913"/>
        <v/>
      </c>
      <c r="PB149" s="66" t="str">
        <f t="shared" si="914"/>
        <v/>
      </c>
      <c r="PC149" s="66" t="str">
        <f t="shared" si="915"/>
        <v/>
      </c>
      <c r="PD149" s="66" t="str">
        <f t="shared" si="916"/>
        <v/>
      </c>
      <c r="PE149" s="66" t="str">
        <f t="shared" si="917"/>
        <v/>
      </c>
      <c r="PF149" s="66" t="str">
        <f t="shared" si="918"/>
        <v/>
      </c>
      <c r="PG149" s="66" t="str">
        <f t="shared" si="919"/>
        <v/>
      </c>
      <c r="PH149" s="66" t="str">
        <f t="shared" si="920"/>
        <v/>
      </c>
      <c r="PI149" s="66" t="str">
        <f t="shared" si="921"/>
        <v/>
      </c>
      <c r="PJ149" s="66" t="str">
        <f t="shared" si="922"/>
        <v/>
      </c>
      <c r="PK149" s="66" t="str">
        <f t="shared" si="923"/>
        <v/>
      </c>
      <c r="PL149" s="66" t="str">
        <f t="shared" si="924"/>
        <v/>
      </c>
      <c r="PM149" s="66" t="str">
        <f t="shared" si="925"/>
        <v/>
      </c>
      <c r="PN149" s="66" t="str">
        <f t="shared" si="926"/>
        <v/>
      </c>
      <c r="PO149" s="66" t="str">
        <f t="shared" si="927"/>
        <v/>
      </c>
      <c r="PP149" s="66" t="str">
        <f t="shared" si="928"/>
        <v/>
      </c>
      <c r="PQ149" s="66" t="str">
        <f t="shared" si="929"/>
        <v/>
      </c>
      <c r="PR149" s="66" t="str">
        <f t="shared" si="930"/>
        <v/>
      </c>
      <c r="PS149" s="66" t="str">
        <f t="shared" si="931"/>
        <v/>
      </c>
      <c r="PT149" s="66" t="str">
        <f t="shared" si="932"/>
        <v/>
      </c>
      <c r="PU149" s="66" t="str">
        <f t="shared" si="933"/>
        <v/>
      </c>
      <c r="PV149" s="66" t="str">
        <f t="shared" si="934"/>
        <v/>
      </c>
      <c r="PW149" s="66" t="str">
        <f t="shared" si="935"/>
        <v/>
      </c>
      <c r="PX149" s="66" t="str">
        <f t="shared" si="936"/>
        <v/>
      </c>
      <c r="PY149" s="66" t="str">
        <f t="shared" si="937"/>
        <v/>
      </c>
      <c r="PZ149" s="66" t="str">
        <f t="shared" si="938"/>
        <v/>
      </c>
      <c r="QA149" s="66" t="str">
        <f t="shared" si="939"/>
        <v/>
      </c>
      <c r="QB149" s="66" t="str">
        <f t="shared" si="940"/>
        <v/>
      </c>
      <c r="QC149" s="66" t="str">
        <f t="shared" si="941"/>
        <v/>
      </c>
      <c r="QD149" s="66" t="str">
        <f t="shared" si="942"/>
        <v/>
      </c>
      <c r="QE149" s="66" t="str">
        <f t="shared" si="943"/>
        <v/>
      </c>
      <c r="QF149" s="66" t="str">
        <f t="shared" si="944"/>
        <v/>
      </c>
      <c r="QG149" s="66" t="str">
        <f t="shared" si="945"/>
        <v/>
      </c>
      <c r="QH149" s="66" t="str">
        <f t="shared" si="946"/>
        <v/>
      </c>
      <c r="QI149" s="66" t="str">
        <f t="shared" si="947"/>
        <v/>
      </c>
      <c r="QJ149" s="66" t="str">
        <f t="shared" si="948"/>
        <v/>
      </c>
      <c r="QK149" s="66" t="str">
        <f t="shared" si="949"/>
        <v/>
      </c>
      <c r="QL149" s="66" t="str">
        <f t="shared" si="950"/>
        <v/>
      </c>
      <c r="QM149" s="66" t="str">
        <f t="shared" si="951"/>
        <v/>
      </c>
      <c r="QN149" s="66" t="str">
        <f t="shared" si="952"/>
        <v/>
      </c>
      <c r="QO149" s="66" t="str">
        <f t="shared" si="953"/>
        <v/>
      </c>
      <c r="QP149" s="66" t="str">
        <f t="shared" si="954"/>
        <v/>
      </c>
      <c r="QQ149" s="66" t="str">
        <f t="shared" si="955"/>
        <v/>
      </c>
      <c r="QR149" s="66" t="str">
        <f t="shared" si="956"/>
        <v/>
      </c>
      <c r="QS149" s="66" t="str">
        <f t="shared" si="957"/>
        <v/>
      </c>
      <c r="QT149" s="66" t="str">
        <f t="shared" si="958"/>
        <v/>
      </c>
      <c r="QU149" s="66" t="str">
        <f t="shared" si="959"/>
        <v/>
      </c>
      <c r="QV149" s="66" t="str">
        <f t="shared" si="960"/>
        <v/>
      </c>
      <c r="QW149" s="66" t="str">
        <f t="shared" si="961"/>
        <v/>
      </c>
      <c r="QX149" s="66" t="str">
        <f t="shared" si="962"/>
        <v/>
      </c>
      <c r="QY149" s="66" t="str">
        <f t="shared" si="963"/>
        <v/>
      </c>
      <c r="QZ149" s="66" t="str">
        <f t="shared" si="964"/>
        <v/>
      </c>
      <c r="RA149" s="66" t="str">
        <f t="shared" si="965"/>
        <v/>
      </c>
      <c r="RB149" s="66" t="str">
        <f t="shared" si="966"/>
        <v/>
      </c>
      <c r="RC149" s="66" t="str">
        <f t="shared" si="967"/>
        <v/>
      </c>
      <c r="RD149" s="66" t="str">
        <f t="shared" si="968"/>
        <v/>
      </c>
      <c r="RE149" s="66" t="str">
        <f t="shared" si="969"/>
        <v/>
      </c>
      <c r="RF149" s="66" t="str">
        <f t="shared" si="970"/>
        <v/>
      </c>
      <c r="RG149" s="66" t="str">
        <f t="shared" si="971"/>
        <v/>
      </c>
      <c r="RH149" s="66" t="str">
        <f t="shared" si="972"/>
        <v/>
      </c>
      <c r="RI149" s="66" t="str">
        <f t="shared" si="973"/>
        <v/>
      </c>
      <c r="RJ149" s="66" t="str">
        <f t="shared" si="974"/>
        <v/>
      </c>
      <c r="RK149" s="66" t="str">
        <f t="shared" si="975"/>
        <v/>
      </c>
      <c r="RL149" s="66" t="str">
        <f t="shared" si="976"/>
        <v/>
      </c>
      <c r="RM149" s="66" t="str">
        <f t="shared" si="977"/>
        <v/>
      </c>
      <c r="RN149" s="66" t="str">
        <f t="shared" si="978"/>
        <v/>
      </c>
      <c r="RO149" s="66" t="str">
        <f t="shared" si="979"/>
        <v/>
      </c>
      <c r="RP149" s="66" t="str">
        <f t="shared" si="980"/>
        <v/>
      </c>
      <c r="RQ149" s="66" t="str">
        <f t="shared" si="981"/>
        <v/>
      </c>
      <c r="RR149" s="66" t="str">
        <f t="shared" si="982"/>
        <v/>
      </c>
      <c r="RS149" s="66" t="str">
        <f t="shared" si="983"/>
        <v/>
      </c>
      <c r="RT149" s="66" t="str">
        <f t="shared" si="984"/>
        <v/>
      </c>
      <c r="RU149" s="66" t="str">
        <f t="shared" si="985"/>
        <v/>
      </c>
      <c r="RV149" s="66" t="str">
        <f t="shared" si="986"/>
        <v/>
      </c>
      <c r="RW149" s="66" t="str">
        <f t="shared" si="987"/>
        <v/>
      </c>
      <c r="RX149" s="66" t="str">
        <f t="shared" si="988"/>
        <v/>
      </c>
      <c r="RY149" s="66" t="str">
        <f t="shared" si="989"/>
        <v/>
      </c>
      <c r="RZ149" s="66" t="str">
        <f t="shared" si="990"/>
        <v/>
      </c>
      <c r="SA149" s="66" t="str">
        <f t="shared" si="991"/>
        <v/>
      </c>
      <c r="SB149" s="66" t="str">
        <f t="shared" si="992"/>
        <v/>
      </c>
      <c r="SC149" s="66" t="str">
        <f t="shared" si="993"/>
        <v/>
      </c>
      <c r="SD149" s="66" t="str">
        <f t="shared" si="994"/>
        <v/>
      </c>
      <c r="SE149" s="66" t="str">
        <f t="shared" si="995"/>
        <v/>
      </c>
      <c r="SF149" s="66" t="str">
        <f t="shared" si="996"/>
        <v/>
      </c>
      <c r="SG149" s="66" t="str">
        <f t="shared" si="997"/>
        <v/>
      </c>
      <c r="SH149" s="66" t="str">
        <f t="shared" si="998"/>
        <v/>
      </c>
      <c r="SI149" s="66" t="str">
        <f t="shared" si="999"/>
        <v/>
      </c>
      <c r="SJ149" s="66" t="str">
        <f t="shared" si="1000"/>
        <v/>
      </c>
      <c r="SK149" s="66" t="str">
        <f t="shared" si="1001"/>
        <v/>
      </c>
      <c r="SL149" s="66" t="str">
        <f t="shared" si="1002"/>
        <v/>
      </c>
      <c r="SM149" s="66" t="str">
        <f t="shared" si="1003"/>
        <v/>
      </c>
      <c r="SN149" s="66" t="str">
        <f t="shared" si="1004"/>
        <v/>
      </c>
      <c r="SO149" s="66" t="str">
        <f t="shared" si="1005"/>
        <v/>
      </c>
      <c r="SP149" s="66" t="str">
        <f t="shared" si="1006"/>
        <v/>
      </c>
      <c r="SQ149" s="66" t="str">
        <f t="shared" si="1007"/>
        <v/>
      </c>
      <c r="SR149" s="66" t="str">
        <f t="shared" si="1008"/>
        <v/>
      </c>
      <c r="SS149" s="66" t="str">
        <f t="shared" si="1009"/>
        <v/>
      </c>
      <c r="ST149" s="66" t="str">
        <f t="shared" si="1010"/>
        <v/>
      </c>
      <c r="SU149" s="66" t="str">
        <f t="shared" si="1011"/>
        <v/>
      </c>
      <c r="SV149" s="66" t="str">
        <f t="shared" si="1012"/>
        <v/>
      </c>
      <c r="SW149" s="66" t="str">
        <f t="shared" si="1013"/>
        <v/>
      </c>
      <c r="SX149" s="66" t="str">
        <f t="shared" si="1014"/>
        <v/>
      </c>
      <c r="SY149" s="66" t="str">
        <f t="shared" si="1015"/>
        <v/>
      </c>
      <c r="SZ149" s="66" t="str">
        <f t="shared" si="1016"/>
        <v/>
      </c>
      <c r="TA149" s="66" t="str">
        <f t="shared" si="1017"/>
        <v/>
      </c>
      <c r="TB149" s="66" t="str">
        <f t="shared" si="1018"/>
        <v/>
      </c>
      <c r="TC149" s="66" t="str">
        <f t="shared" si="1019"/>
        <v/>
      </c>
      <c r="TD149" s="66" t="str">
        <f t="shared" si="1020"/>
        <v/>
      </c>
      <c r="TE149" s="66" t="str">
        <f t="shared" si="1021"/>
        <v/>
      </c>
      <c r="TF149" s="66" t="str">
        <f t="shared" si="1022"/>
        <v/>
      </c>
      <c r="TG149" s="66" t="str">
        <f t="shared" si="1023"/>
        <v/>
      </c>
      <c r="TH149" s="66" t="str">
        <f t="shared" si="1024"/>
        <v/>
      </c>
      <c r="TI149" s="66" t="str">
        <f t="shared" si="1025"/>
        <v/>
      </c>
      <c r="TJ149" s="66" t="str">
        <f t="shared" si="1026"/>
        <v/>
      </c>
      <c r="TK149" s="66" t="str">
        <f t="shared" si="1027"/>
        <v/>
      </c>
      <c r="TL149" s="66" t="str">
        <f t="shared" si="1028"/>
        <v/>
      </c>
      <c r="TM149" s="66" t="str">
        <f t="shared" si="1029"/>
        <v/>
      </c>
      <c r="TN149" s="66" t="str">
        <f t="shared" si="1030"/>
        <v/>
      </c>
      <c r="TO149" s="160">
        <f t="shared" si="1031"/>
        <v>1.5737397741831588E-3</v>
      </c>
      <c r="TP149" s="66" t="str">
        <f t="shared" si="1032"/>
        <v>kg/GJ delivered</v>
      </c>
      <c r="TQ149" s="160">
        <f t="shared" si="1033"/>
        <v>4.1216994085749396E-4</v>
      </c>
      <c r="TR149" s="66" t="str">
        <f t="shared" si="1034"/>
        <v>kg/GJ delivered</v>
      </c>
      <c r="TS149" s="160">
        <f t="shared" si="1035"/>
        <v>1.873499731170427E-5</v>
      </c>
      <c r="TT149" s="66" t="str">
        <f t="shared" si="1036"/>
        <v>kg/GJ delivered</v>
      </c>
      <c r="TU149" s="160">
        <f t="shared" si="1037"/>
        <v>9.3674986558521344E-5</v>
      </c>
      <c r="TV149" s="66" t="str">
        <f t="shared" si="1038"/>
        <v>kg/GJ delivered</v>
      </c>
      <c r="TW149" s="160">
        <f t="shared" si="1039"/>
        <v>7.1192989784476222E-4</v>
      </c>
      <c r="TX149" s="66" t="str">
        <f t="shared" si="1040"/>
        <v>kg/GJ delivered</v>
      </c>
      <c r="TY149" s="160">
        <f t="shared" si="1041"/>
        <v>1.0116898548320306E-4</v>
      </c>
      <c r="TZ149" s="66" t="str">
        <f t="shared" si="1042"/>
        <v>kg/GJ delivered</v>
      </c>
      <c r="UA149" s="160">
        <f t="shared" si="1043"/>
        <v>4.4963993548090243E-4</v>
      </c>
      <c r="UB149" s="66" t="str">
        <f t="shared" si="1044"/>
        <v>kg/GJ delivered</v>
      </c>
      <c r="UC149" s="160">
        <f t="shared" si="1045"/>
        <v>3.4472395053535855E-4</v>
      </c>
      <c r="UD149" s="66" t="str">
        <f t="shared" si="1046"/>
        <v>kg/GJ delivered</v>
      </c>
      <c r="UE149" s="160">
        <f t="shared" si="1047"/>
        <v>2.7727796021322314E-5</v>
      </c>
      <c r="UF149" s="66" t="str">
        <f t="shared" si="1048"/>
        <v>kg/GJ delivered</v>
      </c>
      <c r="UG149" s="160">
        <f t="shared" si="1049"/>
        <v>1.5362697795597501E-5</v>
      </c>
      <c r="UH149" s="66" t="str">
        <f t="shared" si="1050"/>
        <v>kg/GJ delivered</v>
      </c>
      <c r="UI149" s="160">
        <f t="shared" si="1051"/>
        <v>1.873499731170427E-5</v>
      </c>
      <c r="UJ149" s="66" t="str">
        <f t="shared" si="1052"/>
        <v>kg/GJ delivered</v>
      </c>
      <c r="UK149" s="66" t="str">
        <f t="shared" si="1053"/>
        <v/>
      </c>
      <c r="UL149" s="66" t="str">
        <f t="shared" si="1054"/>
        <v/>
      </c>
      <c r="UM149" s="160">
        <f t="shared" si="1055"/>
        <v>4.8710993010431105E-5</v>
      </c>
      <c r="UN149" s="66" t="str">
        <f t="shared" si="1056"/>
        <v>kg/GJ delivered</v>
      </c>
      <c r="UO149" s="160">
        <f t="shared" si="1057"/>
        <v>2.473019645144964E-5</v>
      </c>
      <c r="UP149" s="66" t="str">
        <f t="shared" si="1058"/>
        <v>kg/GJ delivered</v>
      </c>
      <c r="UQ149" s="160">
        <f t="shared" si="1059"/>
        <v>2.5854296290151895E-5</v>
      </c>
      <c r="UR149" s="66" t="str">
        <f t="shared" si="1060"/>
        <v>kg/GJ delivered</v>
      </c>
      <c r="US149" s="160">
        <f t="shared" si="1061"/>
        <v>1.7985597419236099E-5</v>
      </c>
      <c r="UT149" s="66" t="str">
        <f t="shared" si="1062"/>
        <v>kg/GJ delivered</v>
      </c>
      <c r="UU149" s="160">
        <f t="shared" si="1063"/>
        <v>1.5362697795597501E-5</v>
      </c>
      <c r="UV149" s="66" t="str">
        <f t="shared" si="1064"/>
        <v>kg/GJ delivered</v>
      </c>
      <c r="UW149" s="160">
        <f t="shared" si="1065"/>
        <v>5.2457992472771951E-6</v>
      </c>
      <c r="UX149" s="66" t="str">
        <f t="shared" si="1066"/>
        <v>kg/GJ delivered</v>
      </c>
      <c r="UY149" s="160">
        <f t="shared" si="1067"/>
        <v>1.2739798171958902E-5</v>
      </c>
      <c r="UZ149" s="66" t="str">
        <f t="shared" si="1068"/>
        <v>kg/GJ delivered</v>
      </c>
      <c r="VA149" s="160">
        <f t="shared" si="1069"/>
        <v>1.7985597419236096E-6</v>
      </c>
      <c r="VB149" s="66" t="str">
        <f t="shared" si="1070"/>
        <v>kg/GJ delivered</v>
      </c>
      <c r="VC149" s="160">
        <f t="shared" si="1071"/>
        <v>1.1615698333256647E-5</v>
      </c>
      <c r="VD149" s="66" t="str">
        <f t="shared" si="1072"/>
        <v>kg/GJ delivered</v>
      </c>
      <c r="VE149" s="160">
        <f t="shared" si="1073"/>
        <v>2.2107296827811039E-6</v>
      </c>
      <c r="VF149" s="66" t="str">
        <f t="shared" si="1074"/>
        <v>kg/GJ delivered</v>
      </c>
      <c r="VG149" s="160">
        <f t="shared" si="1075"/>
        <v>1.9109697257938352E-6</v>
      </c>
      <c r="VH149" s="66" t="str">
        <f t="shared" si="1076"/>
        <v>kg/GJ delivered</v>
      </c>
      <c r="VI149" s="160">
        <f t="shared" si="1077"/>
        <v>1.4238597956895244E-6</v>
      </c>
      <c r="VJ149" s="66" t="str">
        <f t="shared" si="1078"/>
        <v>kg/GJ delivered</v>
      </c>
      <c r="VK149" s="66" t="str">
        <f t="shared" si="1079"/>
        <v/>
      </c>
      <c r="VL149" s="66" t="str">
        <f t="shared" si="1080"/>
        <v/>
      </c>
      <c r="VM149" s="160">
        <f t="shared" si="1081"/>
        <v>5.9951991397453657E-7</v>
      </c>
      <c r="VN149" s="66" t="str">
        <f t="shared" si="1082"/>
        <v>kg/GJ delivered</v>
      </c>
      <c r="VO149" s="160">
        <f t="shared" si="1083"/>
        <v>2.9601295752492749E-7</v>
      </c>
      <c r="VP149" s="66" t="str">
        <f t="shared" si="1084"/>
        <v>kg/GJ delivered</v>
      </c>
      <c r="VQ149" s="160">
        <f t="shared" si="1085"/>
        <v>2.7727796021322317E-8</v>
      </c>
      <c r="VR149" s="66" t="str">
        <f t="shared" si="1086"/>
        <v>kg/GJ delivered</v>
      </c>
      <c r="VS149" s="66" t="str">
        <f t="shared" si="1087"/>
        <v/>
      </c>
      <c r="VT149" s="66" t="str">
        <f t="shared" si="1088"/>
        <v/>
      </c>
      <c r="VU149" s="66" t="str">
        <f t="shared" si="1089"/>
        <v/>
      </c>
      <c r="VV149" s="66" t="str">
        <f t="shared" si="1090"/>
        <v/>
      </c>
      <c r="VW149" s="66" t="str">
        <f t="shared" si="1091"/>
        <v/>
      </c>
      <c r="VX149" s="66" t="str">
        <f t="shared" si="1092"/>
        <v/>
      </c>
      <c r="VY149" s="66" t="str">
        <f t="shared" si="1093"/>
        <v/>
      </c>
      <c r="VZ149" s="66" t="str">
        <f t="shared" si="1094"/>
        <v/>
      </c>
      <c r="WA149" s="66" t="str">
        <f t="shared" si="1095"/>
        <v/>
      </c>
      <c r="WB149" s="66" t="str">
        <f t="shared" si="1096"/>
        <v/>
      </c>
      <c r="WC149" s="66" t="str">
        <f t="shared" si="1097"/>
        <v/>
      </c>
      <c r="WD149" s="66" t="str">
        <f t="shared" si="1098"/>
        <v/>
      </c>
      <c r="WE149" s="66" t="str">
        <f t="shared" si="1099"/>
        <v/>
      </c>
      <c r="WF149" s="66" t="str">
        <f t="shared" si="1100"/>
        <v/>
      </c>
      <c r="WG149" s="66" t="str">
        <f t="shared" si="1101"/>
        <v/>
      </c>
      <c r="WH149" s="66" t="str">
        <f t="shared" si="1102"/>
        <v/>
      </c>
      <c r="WI149" s="66" t="str">
        <f t="shared" si="1103"/>
        <v/>
      </c>
      <c r="WJ149" s="66" t="str">
        <f t="shared" si="1104"/>
        <v/>
      </c>
      <c r="WK149" s="66" t="str">
        <f t="shared" si="1105"/>
        <v/>
      </c>
      <c r="WL149" s="66" t="str">
        <f t="shared" si="1106"/>
        <v/>
      </c>
      <c r="WM149" s="66" t="str">
        <f t="shared" si="1107"/>
        <v/>
      </c>
      <c r="WN149" s="66" t="str">
        <f t="shared" si="1108"/>
        <v/>
      </c>
      <c r="WO149" s="66" t="str">
        <f t="shared" si="1109"/>
        <v/>
      </c>
      <c r="WP149" s="66" t="str">
        <f t="shared" si="1110"/>
        <v/>
      </c>
      <c r="WQ149" s="66" t="str">
        <f t="shared" si="1111"/>
        <v/>
      </c>
      <c r="WR149" s="66" t="str">
        <f t="shared" si="1112"/>
        <v/>
      </c>
      <c r="WS149" s="66" t="str">
        <f t="shared" si="1113"/>
        <v/>
      </c>
      <c r="WT149" s="66" t="str">
        <f t="shared" si="1114"/>
        <v/>
      </c>
      <c r="WU149" s="66" t="str">
        <f t="shared" si="1115"/>
        <v/>
      </c>
      <c r="WV149" s="66" t="str">
        <f t="shared" si="1116"/>
        <v/>
      </c>
      <c r="WW149" s="66" t="str">
        <f t="shared" si="1117"/>
        <v/>
      </c>
      <c r="WX149" s="66" t="str">
        <f t="shared" si="1118"/>
        <v/>
      </c>
      <c r="WY149" s="160">
        <f t="shared" si="1119"/>
        <v>4.8710993010431105E-5</v>
      </c>
      <c r="WZ149" s="66" t="str">
        <f t="shared" si="1120"/>
        <v>kg/GJ delivered</v>
      </c>
      <c r="XA149" s="160">
        <f t="shared" si="1121"/>
        <v>3.7469994623408544E-6</v>
      </c>
      <c r="XB149" s="66" t="str">
        <f t="shared" si="1122"/>
        <v>kg/GJ delivered</v>
      </c>
      <c r="XC149" s="66" t="str">
        <f t="shared" si="1123"/>
        <v/>
      </c>
      <c r="XD149" s="66" t="str">
        <f t="shared" si="1124"/>
        <v/>
      </c>
      <c r="XE149" s="66" t="str">
        <f t="shared" si="1125"/>
        <v/>
      </c>
      <c r="XF149" s="66" t="str">
        <f t="shared" si="1126"/>
        <v/>
      </c>
      <c r="XG149" s="66" t="str">
        <f t="shared" si="1127"/>
        <v/>
      </c>
      <c r="XH149" s="66" t="str">
        <f t="shared" si="1128"/>
        <v/>
      </c>
      <c r="XI149" s="66" t="str">
        <f t="shared" si="1129"/>
        <v/>
      </c>
      <c r="XJ149" s="66" t="str">
        <f t="shared" si="1130"/>
        <v/>
      </c>
      <c r="XK149" s="66" t="str">
        <f t="shared" si="1131"/>
        <v/>
      </c>
      <c r="XL149" s="66" t="str">
        <f t="shared" si="1132"/>
        <v/>
      </c>
      <c r="XM149" s="66" t="str">
        <f t="shared" si="1133"/>
        <v/>
      </c>
      <c r="XN149" s="66" t="str">
        <f t="shared" si="1134"/>
        <v/>
      </c>
      <c r="XO149" s="66" t="str">
        <f t="shared" si="1135"/>
        <v/>
      </c>
      <c r="XP149" s="66" t="str">
        <f t="shared" si="1136"/>
        <v/>
      </c>
      <c r="XQ149" s="66" t="str">
        <f t="shared" si="1137"/>
        <v/>
      </c>
      <c r="XR149" s="66" t="str">
        <f t="shared" si="1138"/>
        <v/>
      </c>
      <c r="XS149" s="66" t="str">
        <f t="shared" si="1139"/>
        <v/>
      </c>
      <c r="XT149" s="66" t="str">
        <f t="shared" si="1140"/>
        <v/>
      </c>
      <c r="XU149" s="66" t="str">
        <f t="shared" si="1141"/>
        <v/>
      </c>
      <c r="XV149" s="66" t="str">
        <f t="shared" si="1142"/>
        <v/>
      </c>
      <c r="XW149" s="66" t="str">
        <f t="shared" si="1143"/>
        <v/>
      </c>
      <c r="XX149" s="66" t="str">
        <f t="shared" si="1144"/>
        <v/>
      </c>
      <c r="XY149" s="66" t="str">
        <f t="shared" si="1145"/>
        <v/>
      </c>
      <c r="XZ149" s="66" t="str">
        <f t="shared" si="1146"/>
        <v/>
      </c>
      <c r="YA149" s="66" t="str">
        <f t="shared" si="1147"/>
        <v/>
      </c>
      <c r="YB149" s="66" t="str">
        <f t="shared" si="1148"/>
        <v/>
      </c>
      <c r="YC149" s="66" t="str">
        <f t="shared" si="1149"/>
        <v/>
      </c>
      <c r="YD149" s="66" t="str">
        <f t="shared" si="1150"/>
        <v/>
      </c>
      <c r="YE149" s="66" t="str">
        <f t="shared" si="1151"/>
        <v/>
      </c>
      <c r="YF149" s="66" t="str">
        <f t="shared" si="1152"/>
        <v/>
      </c>
      <c r="YG149" s="66" t="str">
        <f t="shared" si="1153"/>
        <v/>
      </c>
      <c r="YH149" s="66" t="str">
        <f t="shared" si="1154"/>
        <v/>
      </c>
      <c r="YI149" s="66" t="str">
        <f t="shared" si="1155"/>
        <v/>
      </c>
      <c r="YJ149" s="66" t="str">
        <f t="shared" si="1156"/>
        <v/>
      </c>
      <c r="YK149" s="66" t="str">
        <f t="shared" si="1157"/>
        <v/>
      </c>
      <c r="YL149" s="66" t="str">
        <f t="shared" si="1158"/>
        <v/>
      </c>
      <c r="YM149" s="66" t="str">
        <f t="shared" si="1159"/>
        <v/>
      </c>
      <c r="YN149" s="66" t="str">
        <f t="shared" si="1160"/>
        <v/>
      </c>
      <c r="YO149" s="66" t="str">
        <f t="shared" si="1161"/>
        <v/>
      </c>
      <c r="YP149" s="66" t="str">
        <f t="shared" si="1162"/>
        <v/>
      </c>
      <c r="YQ149" s="66" t="str">
        <f t="shared" si="1163"/>
        <v/>
      </c>
      <c r="YR149" s="66" t="str">
        <f t="shared" si="1164"/>
        <v/>
      </c>
      <c r="YS149" s="66" t="str">
        <f t="shared" si="1165"/>
        <v/>
      </c>
      <c r="YT149" s="66" t="str">
        <f t="shared" si="1166"/>
        <v/>
      </c>
      <c r="YU149" s="66" t="str">
        <f t="shared" si="1167"/>
        <v/>
      </c>
      <c r="YV149" s="66" t="str">
        <f t="shared" si="1168"/>
        <v/>
      </c>
      <c r="YW149" s="66" t="str">
        <f t="shared" si="1169"/>
        <v/>
      </c>
      <c r="YX149" s="66" t="str">
        <f t="shared" si="1170"/>
        <v/>
      </c>
      <c r="YY149" s="66" t="str">
        <f t="shared" si="1171"/>
        <v/>
      </c>
      <c r="YZ149" s="66" t="str">
        <f t="shared" si="1172"/>
        <v/>
      </c>
      <c r="ZA149" s="66" t="str">
        <f t="shared" si="1173"/>
        <v/>
      </c>
      <c r="ZB149" s="66" t="str">
        <f t="shared" si="1174"/>
        <v/>
      </c>
      <c r="ZC149" s="66" t="str">
        <f t="shared" si="1175"/>
        <v/>
      </c>
      <c r="ZD149" s="66" t="str">
        <f t="shared" si="1176"/>
        <v/>
      </c>
      <c r="ZE149" s="66" t="str">
        <f t="shared" si="1177"/>
        <v/>
      </c>
      <c r="ZF149" s="66" t="str">
        <f t="shared" si="1178"/>
        <v/>
      </c>
      <c r="ZG149" s="66" t="str">
        <f t="shared" si="1179"/>
        <v/>
      </c>
      <c r="ZH149" s="66" t="str">
        <f t="shared" si="1180"/>
        <v/>
      </c>
      <c r="ZI149" s="66" t="str">
        <f t="shared" si="1181"/>
        <v/>
      </c>
      <c r="ZJ149" s="66" t="str">
        <f t="shared" si="1182"/>
        <v/>
      </c>
      <c r="ZK149" s="66" t="str">
        <f t="shared" si="1183"/>
        <v/>
      </c>
      <c r="ZL149" s="66" t="str">
        <f t="shared" si="1184"/>
        <v/>
      </c>
      <c r="ZM149" s="66" t="str">
        <f t="shared" si="1185"/>
        <v/>
      </c>
      <c r="ZN149" s="66" t="str">
        <f t="shared" si="1186"/>
        <v/>
      </c>
      <c r="ZO149" s="66" t="str">
        <f t="shared" si="1187"/>
        <v/>
      </c>
      <c r="ZP149" s="66" t="str">
        <f t="shared" si="1188"/>
        <v/>
      </c>
      <c r="ZQ149" s="66" t="str">
        <f t="shared" si="1189"/>
        <v/>
      </c>
      <c r="ZR149" s="66" t="str">
        <f t="shared" si="1190"/>
        <v/>
      </c>
      <c r="ZS149" s="66" t="str">
        <f t="shared" si="1191"/>
        <v/>
      </c>
      <c r="ZT149" s="66" t="str">
        <f t="shared" si="1192"/>
        <v/>
      </c>
      <c r="ZU149" s="66" t="str">
        <f t="shared" si="1193"/>
        <v/>
      </c>
      <c r="ZV149" s="66" t="str">
        <f t="shared" si="1194"/>
        <v/>
      </c>
      <c r="ZW149" s="66" t="str">
        <f t="shared" si="1195"/>
        <v/>
      </c>
      <c r="ZX149" s="66" t="str">
        <f t="shared" si="1196"/>
        <v/>
      </c>
      <c r="ZY149" s="66" t="str">
        <f t="shared" si="1197"/>
        <v/>
      </c>
      <c r="ZZ149" s="66" t="str">
        <f t="shared" si="1198"/>
        <v/>
      </c>
      <c r="AAA149" s="66" t="str">
        <f t="shared" si="1199"/>
        <v/>
      </c>
      <c r="AAB149" s="66" t="str">
        <f t="shared" si="1200"/>
        <v/>
      </c>
      <c r="AAC149" s="66" t="str">
        <f t="shared" si="1201"/>
        <v/>
      </c>
      <c r="AAD149" s="66" t="str">
        <f t="shared" si="1202"/>
        <v/>
      </c>
      <c r="AAE149" s="66" t="str">
        <f t="shared" si="1203"/>
        <v/>
      </c>
      <c r="AAF149" s="66" t="str">
        <f t="shared" si="1204"/>
        <v/>
      </c>
      <c r="AAG149" s="66" t="str">
        <f t="shared" si="1205"/>
        <v/>
      </c>
      <c r="AAH149" s="66" t="str">
        <f t="shared" si="1206"/>
        <v/>
      </c>
      <c r="AAI149" s="66" t="str">
        <f t="shared" si="1207"/>
        <v/>
      </c>
      <c r="AAJ149" s="66" t="str">
        <f t="shared" si="1208"/>
        <v/>
      </c>
      <c r="AAK149" s="66" t="str">
        <f t="shared" si="1209"/>
        <v/>
      </c>
      <c r="AAL149" s="66" t="str">
        <f t="shared" si="1210"/>
        <v/>
      </c>
      <c r="AAM149" s="66" t="str">
        <f t="shared" si="1211"/>
        <v/>
      </c>
      <c r="AAN149" s="66" t="str">
        <f t="shared" si="1212"/>
        <v/>
      </c>
      <c r="AAO149" s="66" t="str">
        <f t="shared" si="1213"/>
        <v/>
      </c>
      <c r="AAP149" s="66" t="str">
        <f t="shared" si="1214"/>
        <v/>
      </c>
      <c r="AAQ149" s="66" t="str">
        <f t="shared" si="1215"/>
        <v/>
      </c>
      <c r="AAR149" s="66" t="str">
        <f t="shared" si="1216"/>
        <v/>
      </c>
      <c r="AAS149" s="66" t="str">
        <f t="shared" si="1217"/>
        <v/>
      </c>
      <c r="AAT149" s="66" t="str">
        <f t="shared" si="1218"/>
        <v/>
      </c>
      <c r="AAU149" s="66" t="str">
        <f t="shared" si="1219"/>
        <v/>
      </c>
      <c r="AAV149" s="66" t="str">
        <f t="shared" si="1220"/>
        <v/>
      </c>
      <c r="AAW149" s="66" t="str">
        <f t="shared" si="1221"/>
        <v/>
      </c>
      <c r="AAX149" s="66" t="str">
        <f t="shared" si="1222"/>
        <v/>
      </c>
      <c r="AAY149" s="66" t="str">
        <f t="shared" si="1223"/>
        <v/>
      </c>
      <c r="AAZ149" s="66" t="str">
        <f t="shared" si="1224"/>
        <v/>
      </c>
      <c r="ABA149" s="66" t="str">
        <f t="shared" si="1225"/>
        <v/>
      </c>
      <c r="ABB149" s="66" t="str">
        <f t="shared" si="1226"/>
        <v/>
      </c>
      <c r="ABC149" s="66" t="str">
        <f t="shared" si="1227"/>
        <v/>
      </c>
      <c r="ABD149" s="66" t="str">
        <f t="shared" si="1228"/>
        <v/>
      </c>
      <c r="ABE149" s="66" t="str">
        <f t="shared" si="1229"/>
        <v/>
      </c>
      <c r="ABF149" s="66" t="str">
        <f t="shared" si="1230"/>
        <v/>
      </c>
      <c r="ABG149" s="66" t="str">
        <f t="shared" si="1231"/>
        <v/>
      </c>
      <c r="ABH149" s="66" t="str">
        <f t="shared" si="1232"/>
        <v/>
      </c>
      <c r="ABI149" s="66" t="str">
        <f t="shared" si="1233"/>
        <v/>
      </c>
      <c r="ABJ149" s="66" t="str">
        <f t="shared" si="1234"/>
        <v/>
      </c>
      <c r="ABK149" s="66" t="str">
        <f t="shared" si="1235"/>
        <v/>
      </c>
      <c r="ABL149" s="66" t="str">
        <f t="shared" si="1236"/>
        <v/>
      </c>
      <c r="ABM149" s="66" t="str">
        <f t="shared" si="1237"/>
        <v/>
      </c>
      <c r="ABN149" s="66" t="str">
        <f t="shared" si="1238"/>
        <v/>
      </c>
      <c r="ABO149" s="66" t="str">
        <f t="shared" si="1239"/>
        <v/>
      </c>
      <c r="ABP149" s="66" t="str">
        <f t="shared" si="1240"/>
        <v/>
      </c>
      <c r="ABQ149" s="66" t="str">
        <f t="shared" si="1241"/>
        <v/>
      </c>
      <c r="ABR149" s="66" t="str">
        <f t="shared" si="1242"/>
        <v/>
      </c>
      <c r="ABS149" s="66" t="str">
        <f t="shared" si="1243"/>
        <v/>
      </c>
      <c r="ABT149" s="66" t="str">
        <f t="shared" si="1244"/>
        <v/>
      </c>
      <c r="ABU149" s="66" t="str">
        <f t="shared" si="1245"/>
        <v/>
      </c>
      <c r="ABV149" s="66" t="str">
        <f t="shared" si="1246"/>
        <v/>
      </c>
      <c r="ABW149" s="66" t="str">
        <f t="shared" si="1247"/>
        <v/>
      </c>
      <c r="ABX149" s="66" t="str">
        <f t="shared" si="1248"/>
        <v/>
      </c>
      <c r="ABY149" s="66" t="str">
        <f t="shared" si="1249"/>
        <v/>
      </c>
      <c r="ABZ149" s="66" t="str">
        <f t="shared" si="1250"/>
        <v/>
      </c>
      <c r="ACA149" s="66" t="str">
        <f t="shared" si="1251"/>
        <v/>
      </c>
      <c r="ACB149" s="66" t="str">
        <f t="shared" si="1252"/>
        <v/>
      </c>
      <c r="ACC149" s="66" t="str">
        <f t="shared" si="1253"/>
        <v/>
      </c>
      <c r="ACD149" s="66" t="str">
        <f t="shared" si="1254"/>
        <v/>
      </c>
      <c r="ACE149" s="66" t="str">
        <f t="shared" si="1255"/>
        <v/>
      </c>
      <c r="ACF149" s="66" t="str">
        <f t="shared" si="1256"/>
        <v/>
      </c>
      <c r="ACG149" s="66" t="str">
        <f t="shared" si="1257"/>
        <v/>
      </c>
      <c r="ACH149" s="66" t="str">
        <f t="shared" si="1258"/>
        <v/>
      </c>
      <c r="ACI149" s="66" t="str">
        <f t="shared" si="1259"/>
        <v/>
      </c>
      <c r="ACJ149" s="66" t="str">
        <f t="shared" si="1260"/>
        <v/>
      </c>
      <c r="ACK149" s="66" t="str">
        <f t="shared" si="1261"/>
        <v/>
      </c>
      <c r="ACL149" s="66" t="str">
        <f t="shared" si="1262"/>
        <v/>
      </c>
      <c r="ACM149" s="66" t="str">
        <f t="shared" ref="ACM149:ACN149" si="1285">IF(AND(ACS$3="Unit", ACL149=""), "", IF(AND(ACS$3="Unit", ACL149="-"),"", IF(ACS$3="Unit", "kg/GJ delivered", IF(AND(NY149&lt;&gt;"", NY149&lt;&gt;"-", NX149="-"),"", IF($H149="","", IF(NX149="nd", "",IF(NX149="&lt;n.a.&gt;", "", IF(NY149="#/MJ", "", IF(NY149="kg/GJ delivered",NX149,IF(NY149="g/MJ delivered",NX149,IF(NY149="kg/MJ delivered",NX149*1000,IF(NY149="mg/MJ delivered",NX149/1000,IF(NY149="g/kg",((NX149)*(1/$I149)*(1/$H149)),IF(NY149="mg/kg",((NX149/1000)*(1/$I149)*(1/$H149)),IF(NY149="mg/MJ delivered",NX149/1000,IF(NY149="-","","Error"))))))))))))))))</f>
        <v/>
      </c>
      <c r="ACN149" s="66" t="str">
        <f t="shared" si="1285"/>
        <v/>
      </c>
      <c r="ACO149" s="66" t="str">
        <f t="shared" si="1264"/>
        <v/>
      </c>
      <c r="ACP149" s="66" t="str">
        <f t="shared" si="1265"/>
        <v/>
      </c>
      <c r="ACQ149" s="66" t="str">
        <f t="shared" si="1266"/>
        <v/>
      </c>
      <c r="ACR149" s="66" t="str">
        <f t="shared" si="1267"/>
        <v/>
      </c>
      <c r="ACS149" s="66" t="str">
        <f t="shared" si="1268"/>
        <v/>
      </c>
      <c r="ACT149" s="66" t="str">
        <f t="shared" si="1269"/>
        <v/>
      </c>
    </row>
    <row r="150" spans="2:774" ht="15.75" customHeight="1" x14ac:dyDescent="0.25">
      <c r="B150" s="66">
        <v>229</v>
      </c>
      <c r="C150" s="66" t="s">
        <v>869</v>
      </c>
      <c r="D150" s="66" t="s">
        <v>685</v>
      </c>
      <c r="E150" s="156" t="s">
        <v>839</v>
      </c>
      <c r="F150" s="66" t="s">
        <v>497</v>
      </c>
      <c r="G150" s="66" t="s">
        <v>492</v>
      </c>
      <c r="H150" s="126">
        <v>0.16242500000000001</v>
      </c>
      <c r="I150" s="130">
        <f>'Heating Values'!E131</f>
        <v>16.969556962025315</v>
      </c>
      <c r="J150" s="66" t="str">
        <f t="shared" si="890"/>
        <v>Firewood, Improved, CN</v>
      </c>
      <c r="K150" s="66" t="s">
        <v>1588</v>
      </c>
      <c r="L150" s="161"/>
      <c r="M150" s="161"/>
      <c r="N150" s="161"/>
      <c r="O150" s="66" t="s">
        <v>1116</v>
      </c>
      <c r="P150" s="66" t="str">
        <f t="shared" si="1272"/>
        <v>CN</v>
      </c>
      <c r="Q150" s="66" t="s">
        <v>87</v>
      </c>
      <c r="R150" s="158" t="s">
        <v>128</v>
      </c>
      <c r="S150" s="158" t="s">
        <v>128</v>
      </c>
      <c r="T150" s="158" t="s">
        <v>128</v>
      </c>
      <c r="U150" s="158" t="s">
        <v>128</v>
      </c>
      <c r="V150" s="158" t="s">
        <v>128</v>
      </c>
      <c r="W150" s="158" t="s">
        <v>128</v>
      </c>
      <c r="X150" s="158" t="s">
        <v>128</v>
      </c>
      <c r="Y150" s="158" t="s">
        <v>128</v>
      </c>
      <c r="Z150" s="158" t="s">
        <v>128</v>
      </c>
      <c r="AA150" s="158" t="s">
        <v>128</v>
      </c>
      <c r="AB150" s="158" t="s">
        <v>128</v>
      </c>
      <c r="AC150" s="158" t="s">
        <v>128</v>
      </c>
      <c r="AD150" s="158" t="s">
        <v>128</v>
      </c>
      <c r="AE150" s="158" t="s">
        <v>128</v>
      </c>
      <c r="AF150" s="158" t="s">
        <v>128</v>
      </c>
      <c r="AG150" s="158" t="s">
        <v>128</v>
      </c>
      <c r="AH150" s="158" t="s">
        <v>128</v>
      </c>
      <c r="AI150" s="158" t="s">
        <v>128</v>
      </c>
      <c r="AJ150" s="158" t="s">
        <v>128</v>
      </c>
      <c r="AK150" s="158" t="s">
        <v>128</v>
      </c>
      <c r="AL150" s="158" t="s">
        <v>128</v>
      </c>
      <c r="AM150" s="158" t="s">
        <v>128</v>
      </c>
      <c r="AN150" s="158" t="s">
        <v>128</v>
      </c>
      <c r="AO150" s="158" t="s">
        <v>128</v>
      </c>
      <c r="AP150" s="158" t="s">
        <v>128</v>
      </c>
      <c r="AQ150" s="158" t="s">
        <v>128</v>
      </c>
      <c r="AR150" s="158" t="s">
        <v>128</v>
      </c>
      <c r="AS150" s="158" t="s">
        <v>128</v>
      </c>
      <c r="AT150" s="158" t="s">
        <v>128</v>
      </c>
      <c r="AU150" s="158" t="s">
        <v>128</v>
      </c>
      <c r="AV150" s="158" t="s">
        <v>128</v>
      </c>
      <c r="AW150" s="158" t="s">
        <v>128</v>
      </c>
      <c r="AX150" s="158" t="s">
        <v>128</v>
      </c>
      <c r="AY150" s="158" t="s">
        <v>128</v>
      </c>
      <c r="AZ150" s="158" t="s">
        <v>128</v>
      </c>
      <c r="BA150" s="158" t="s">
        <v>128</v>
      </c>
      <c r="BB150" s="158" t="s">
        <v>128</v>
      </c>
      <c r="BC150" s="158" t="s">
        <v>128</v>
      </c>
      <c r="BD150" s="158" t="s">
        <v>128</v>
      </c>
      <c r="BE150" s="158" t="s">
        <v>128</v>
      </c>
      <c r="BF150" s="158" t="s">
        <v>128</v>
      </c>
      <c r="BG150" s="158" t="s">
        <v>128</v>
      </c>
      <c r="BH150" s="158" t="s">
        <v>128</v>
      </c>
      <c r="BI150" s="158" t="s">
        <v>128</v>
      </c>
      <c r="BJ150" s="158" t="s">
        <v>128</v>
      </c>
      <c r="BK150" s="158" t="s">
        <v>128</v>
      </c>
      <c r="BL150" s="158" t="s">
        <v>128</v>
      </c>
      <c r="BM150" s="158" t="s">
        <v>128</v>
      </c>
      <c r="BN150" s="158" t="s">
        <v>128</v>
      </c>
      <c r="BO150" s="158" t="s">
        <v>128</v>
      </c>
      <c r="BP150" s="158" t="s">
        <v>128</v>
      </c>
      <c r="BQ150" s="158" t="s">
        <v>128</v>
      </c>
      <c r="BR150" s="158" t="s">
        <v>128</v>
      </c>
      <c r="BS150" s="158" t="s">
        <v>128</v>
      </c>
      <c r="BT150" s="158" t="s">
        <v>128</v>
      </c>
      <c r="BU150" s="158" t="s">
        <v>128</v>
      </c>
      <c r="BV150" s="158" t="s">
        <v>128</v>
      </c>
      <c r="BW150" s="158" t="s">
        <v>128</v>
      </c>
      <c r="BX150" s="158" t="s">
        <v>128</v>
      </c>
      <c r="BY150" s="158" t="s">
        <v>128</v>
      </c>
      <c r="BZ150" s="158" t="s">
        <v>128</v>
      </c>
      <c r="CA150" s="158" t="s">
        <v>128</v>
      </c>
      <c r="CB150" s="158" t="s">
        <v>128</v>
      </c>
      <c r="CC150" s="158" t="s">
        <v>128</v>
      </c>
      <c r="CD150" s="158" t="s">
        <v>128</v>
      </c>
      <c r="CE150" s="158" t="s">
        <v>128</v>
      </c>
      <c r="CF150" s="158" t="s">
        <v>128</v>
      </c>
      <c r="CG150" s="158" t="s">
        <v>128</v>
      </c>
      <c r="CH150" s="158" t="s">
        <v>128</v>
      </c>
      <c r="CI150" s="158" t="s">
        <v>128</v>
      </c>
      <c r="CJ150" s="158" t="s">
        <v>128</v>
      </c>
      <c r="CK150" s="158" t="s">
        <v>128</v>
      </c>
      <c r="CL150" s="158" t="s">
        <v>128</v>
      </c>
      <c r="CM150" s="158" t="s">
        <v>128</v>
      </c>
      <c r="CN150" s="158" t="s">
        <v>128</v>
      </c>
      <c r="CO150" s="158" t="s">
        <v>128</v>
      </c>
      <c r="CP150" s="158" t="s">
        <v>128</v>
      </c>
      <c r="CQ150" s="158" t="s">
        <v>128</v>
      </c>
      <c r="CR150" s="158" t="s">
        <v>128</v>
      </c>
      <c r="CS150" s="158" t="s">
        <v>128</v>
      </c>
      <c r="CT150" s="158" t="s">
        <v>128</v>
      </c>
      <c r="CU150" s="158" t="s">
        <v>128</v>
      </c>
      <c r="CV150" s="158" t="s">
        <v>128</v>
      </c>
      <c r="CW150" s="158" t="s">
        <v>128</v>
      </c>
      <c r="CX150" s="158" t="s">
        <v>128</v>
      </c>
      <c r="CY150" s="158" t="s">
        <v>128</v>
      </c>
      <c r="CZ150" s="158" t="s">
        <v>128</v>
      </c>
      <c r="DA150" s="158" t="s">
        <v>128</v>
      </c>
      <c r="DB150" s="158" t="s">
        <v>128</v>
      </c>
      <c r="DC150" s="158" t="s">
        <v>128</v>
      </c>
      <c r="DD150" s="158" t="s">
        <v>128</v>
      </c>
      <c r="DE150" s="158" t="s">
        <v>128</v>
      </c>
      <c r="DF150" s="158" t="s">
        <v>128</v>
      </c>
      <c r="DG150" s="158" t="s">
        <v>128</v>
      </c>
      <c r="DH150" s="158" t="s">
        <v>128</v>
      </c>
      <c r="DI150" s="158" t="s">
        <v>128</v>
      </c>
      <c r="DJ150" s="158" t="s">
        <v>128</v>
      </c>
      <c r="DK150" s="158" t="s">
        <v>128</v>
      </c>
      <c r="DL150" s="158" t="s">
        <v>128</v>
      </c>
      <c r="DM150" s="158" t="s">
        <v>128</v>
      </c>
      <c r="DN150" s="158" t="s">
        <v>128</v>
      </c>
      <c r="DO150" s="158" t="s">
        <v>128</v>
      </c>
      <c r="DP150" s="158" t="s">
        <v>128</v>
      </c>
      <c r="DQ150" s="158" t="s">
        <v>128</v>
      </c>
      <c r="DR150" s="158" t="s">
        <v>128</v>
      </c>
      <c r="DS150" s="158" t="s">
        <v>128</v>
      </c>
      <c r="DT150" s="158" t="s">
        <v>128</v>
      </c>
      <c r="DU150" s="158" t="s">
        <v>128</v>
      </c>
      <c r="DV150" s="158" t="s">
        <v>128</v>
      </c>
      <c r="DW150" s="158" t="s">
        <v>128</v>
      </c>
      <c r="DX150" s="158" t="s">
        <v>128</v>
      </c>
      <c r="DY150" s="158" t="s">
        <v>128</v>
      </c>
      <c r="DZ150" s="158" t="s">
        <v>128</v>
      </c>
      <c r="EA150" s="158" t="s">
        <v>128</v>
      </c>
      <c r="EB150" s="158" t="s">
        <v>128</v>
      </c>
      <c r="EC150" s="158" t="s">
        <v>128</v>
      </c>
      <c r="ED150" s="158" t="s">
        <v>128</v>
      </c>
      <c r="EE150" s="158" t="s">
        <v>128</v>
      </c>
      <c r="EF150" s="158" t="s">
        <v>128</v>
      </c>
      <c r="EG150" s="158" t="s">
        <v>128</v>
      </c>
      <c r="EH150" s="158" t="s">
        <v>128</v>
      </c>
      <c r="EI150" s="158" t="s">
        <v>128</v>
      </c>
      <c r="EJ150" s="158" t="s">
        <v>128</v>
      </c>
      <c r="EK150" s="158" t="s">
        <v>128</v>
      </c>
      <c r="EL150" s="158" t="s">
        <v>128</v>
      </c>
      <c r="EM150" s="158" t="s">
        <v>128</v>
      </c>
      <c r="EN150" s="158" t="s">
        <v>128</v>
      </c>
      <c r="EO150" s="158" t="s">
        <v>128</v>
      </c>
      <c r="EP150" s="158" t="s">
        <v>128</v>
      </c>
      <c r="EQ150" s="158" t="s">
        <v>128</v>
      </c>
      <c r="ER150" s="158" t="s">
        <v>128</v>
      </c>
      <c r="ES150" s="158" t="s">
        <v>128</v>
      </c>
      <c r="ET150" s="158" t="s">
        <v>128</v>
      </c>
      <c r="EU150" s="158" t="s">
        <v>128</v>
      </c>
      <c r="EV150" s="158" t="s">
        <v>128</v>
      </c>
      <c r="EW150" s="158" t="s">
        <v>128</v>
      </c>
      <c r="EX150" s="158" t="s">
        <v>128</v>
      </c>
      <c r="EY150" s="158" t="s">
        <v>128</v>
      </c>
      <c r="EZ150" s="165">
        <v>2.8</v>
      </c>
      <c r="FA150" s="158" t="s">
        <v>704</v>
      </c>
      <c r="FB150" s="165">
        <v>1</v>
      </c>
      <c r="FC150" s="158" t="s">
        <v>704</v>
      </c>
      <c r="FD150" s="163">
        <v>5.1999999999999998E-2</v>
      </c>
      <c r="FE150" s="158" t="s">
        <v>704</v>
      </c>
      <c r="FF150" s="163">
        <v>0.28000000000000003</v>
      </c>
      <c r="FG150" s="158" t="s">
        <v>704</v>
      </c>
      <c r="FH150" s="165">
        <v>1.4</v>
      </c>
      <c r="FI150" s="158" t="s">
        <v>704</v>
      </c>
      <c r="FJ150" s="163">
        <v>0.17</v>
      </c>
      <c r="FK150" s="158" t="s">
        <v>704</v>
      </c>
      <c r="FL150" s="163">
        <v>0.46</v>
      </c>
      <c r="FM150" s="158" t="s">
        <v>704</v>
      </c>
      <c r="FN150" s="163">
        <v>0.4</v>
      </c>
      <c r="FO150" s="158" t="s">
        <v>704</v>
      </c>
      <c r="FP150" s="163">
        <v>0.21</v>
      </c>
      <c r="FQ150" s="158" t="s">
        <v>704</v>
      </c>
      <c r="FR150" s="163">
        <v>2.1000000000000001E-2</v>
      </c>
      <c r="FS150" s="158" t="s">
        <v>704</v>
      </c>
      <c r="FT150" s="163">
        <v>3.7999999999999999E-2</v>
      </c>
      <c r="FU150" s="158" t="s">
        <v>704</v>
      </c>
      <c r="FV150" s="158" t="s">
        <v>128</v>
      </c>
      <c r="FW150" s="158" t="s">
        <v>128</v>
      </c>
      <c r="FX150" s="163">
        <v>8.4000000000000005E-2</v>
      </c>
      <c r="FY150" s="158" t="s">
        <v>704</v>
      </c>
      <c r="FZ150" s="163">
        <v>3.9E-2</v>
      </c>
      <c r="GA150" s="158" t="s">
        <v>704</v>
      </c>
      <c r="GB150" s="163">
        <v>3.9E-2</v>
      </c>
      <c r="GC150" s="158" t="s">
        <v>704</v>
      </c>
      <c r="GD150" s="163">
        <v>2.5999999999999999E-2</v>
      </c>
      <c r="GE150" s="158" t="s">
        <v>704</v>
      </c>
      <c r="GF150" s="163">
        <v>2.5999999999999999E-2</v>
      </c>
      <c r="GG150" s="158" t="s">
        <v>704</v>
      </c>
      <c r="GH150" s="166">
        <v>8.5000000000000006E-3</v>
      </c>
      <c r="GI150" s="158" t="s">
        <v>704</v>
      </c>
      <c r="GJ150" s="163">
        <v>2.1999999999999999E-2</v>
      </c>
      <c r="GK150" s="158" t="s">
        <v>704</v>
      </c>
      <c r="GL150" s="166">
        <v>1.8E-3</v>
      </c>
      <c r="GM150" s="158" t="s">
        <v>704</v>
      </c>
      <c r="GN150" s="163">
        <v>2.1000000000000001E-2</v>
      </c>
      <c r="GO150" s="158" t="s">
        <v>704</v>
      </c>
      <c r="GP150" s="166">
        <v>5.1999999999999998E-3</v>
      </c>
      <c r="GQ150" s="158" t="s">
        <v>704</v>
      </c>
      <c r="GR150" s="166">
        <v>2.3999999999999998E-3</v>
      </c>
      <c r="GS150" s="158" t="s">
        <v>704</v>
      </c>
      <c r="GT150" s="166">
        <v>1.6999999999999999E-3</v>
      </c>
      <c r="GU150" s="158" t="s">
        <v>704</v>
      </c>
      <c r="GV150" s="158" t="s">
        <v>128</v>
      </c>
      <c r="GW150" s="158" t="s">
        <v>128</v>
      </c>
      <c r="GX150" s="166">
        <v>4.4000000000000003E-3</v>
      </c>
      <c r="GY150" s="158" t="s">
        <v>704</v>
      </c>
      <c r="GZ150" s="166">
        <v>1.9E-3</v>
      </c>
      <c r="HA150" s="158" t="s">
        <v>704</v>
      </c>
      <c r="HB150" s="166">
        <v>3.5E-4</v>
      </c>
      <c r="HC150" s="158" t="s">
        <v>704</v>
      </c>
      <c r="HD150" s="158" t="s">
        <v>128</v>
      </c>
      <c r="HE150" s="158" t="s">
        <v>128</v>
      </c>
      <c r="HF150" s="158" t="s">
        <v>128</v>
      </c>
      <c r="HG150" s="158" t="s">
        <v>128</v>
      </c>
      <c r="HH150" s="158" t="s">
        <v>128</v>
      </c>
      <c r="HI150" s="158" t="s">
        <v>128</v>
      </c>
      <c r="HJ150" s="158" t="s">
        <v>128</v>
      </c>
      <c r="HK150" s="158" t="s">
        <v>128</v>
      </c>
      <c r="HL150" s="158" t="s">
        <v>128</v>
      </c>
      <c r="HM150" s="158" t="s">
        <v>128</v>
      </c>
      <c r="HN150" s="158" t="s">
        <v>128</v>
      </c>
      <c r="HO150" s="158" t="s">
        <v>128</v>
      </c>
      <c r="HP150" s="158" t="s">
        <v>128</v>
      </c>
      <c r="HQ150" s="158" t="s">
        <v>128</v>
      </c>
      <c r="HR150" s="158" t="s">
        <v>128</v>
      </c>
      <c r="HS150" s="158" t="s">
        <v>128</v>
      </c>
      <c r="HT150" s="158" t="s">
        <v>128</v>
      </c>
      <c r="HU150" s="158" t="s">
        <v>128</v>
      </c>
      <c r="HV150" s="158" t="s">
        <v>128</v>
      </c>
      <c r="HW150" s="158" t="s">
        <v>128</v>
      </c>
      <c r="HX150" s="158" t="s">
        <v>128</v>
      </c>
      <c r="HY150" s="158" t="s">
        <v>128</v>
      </c>
      <c r="HZ150" s="158" t="s">
        <v>128</v>
      </c>
      <c r="IA150" s="158" t="s">
        <v>128</v>
      </c>
      <c r="IB150" s="158" t="s">
        <v>128</v>
      </c>
      <c r="IC150" s="158" t="s">
        <v>128</v>
      </c>
      <c r="ID150" s="158" t="s">
        <v>128</v>
      </c>
      <c r="IE150" s="158" t="s">
        <v>128</v>
      </c>
      <c r="IF150" s="158" t="s">
        <v>128</v>
      </c>
      <c r="IG150" s="158" t="s">
        <v>128</v>
      </c>
      <c r="IH150" s="158" t="s">
        <v>128</v>
      </c>
      <c r="II150" s="158" t="s">
        <v>128</v>
      </c>
      <c r="IJ150" s="163">
        <v>7.0000000000000007E-2</v>
      </c>
      <c r="IK150" s="158" t="s">
        <v>704</v>
      </c>
      <c r="IL150" s="163">
        <v>0.01</v>
      </c>
      <c r="IM150" s="158" t="s">
        <v>704</v>
      </c>
      <c r="IN150" s="158" t="s">
        <v>128</v>
      </c>
      <c r="IO150" s="158" t="s">
        <v>128</v>
      </c>
      <c r="IP150" s="158" t="s">
        <v>128</v>
      </c>
      <c r="IQ150" s="158" t="s">
        <v>128</v>
      </c>
      <c r="IR150" s="158" t="s">
        <v>128</v>
      </c>
      <c r="IS150" s="158" t="s">
        <v>128</v>
      </c>
      <c r="IT150" s="158" t="s">
        <v>128</v>
      </c>
      <c r="IU150" s="158" t="s">
        <v>128</v>
      </c>
      <c r="IV150" s="158" t="s">
        <v>128</v>
      </c>
      <c r="IW150" s="158" t="s">
        <v>128</v>
      </c>
      <c r="IX150" s="158" t="s">
        <v>128</v>
      </c>
      <c r="IY150" s="158" t="s">
        <v>128</v>
      </c>
      <c r="IZ150" s="158" t="s">
        <v>128</v>
      </c>
      <c r="JA150" s="158" t="s">
        <v>128</v>
      </c>
      <c r="JB150" s="158" t="s">
        <v>128</v>
      </c>
      <c r="JC150" s="158" t="s">
        <v>128</v>
      </c>
      <c r="JD150" s="158" t="s">
        <v>128</v>
      </c>
      <c r="JE150" s="158" t="s">
        <v>128</v>
      </c>
      <c r="JF150" s="158" t="s">
        <v>128</v>
      </c>
      <c r="JG150" s="158" t="s">
        <v>128</v>
      </c>
      <c r="JH150" s="158" t="s">
        <v>128</v>
      </c>
      <c r="JI150" s="158" t="s">
        <v>128</v>
      </c>
      <c r="JJ150" s="158" t="s">
        <v>128</v>
      </c>
      <c r="JK150" s="158" t="s">
        <v>128</v>
      </c>
      <c r="JL150" s="158" t="s">
        <v>128</v>
      </c>
      <c r="JM150" s="158" t="s">
        <v>128</v>
      </c>
      <c r="JN150" s="158" t="s">
        <v>128</v>
      </c>
      <c r="JO150" s="158" t="s">
        <v>128</v>
      </c>
      <c r="JP150" s="158" t="s">
        <v>128</v>
      </c>
      <c r="JQ150" s="158" t="s">
        <v>128</v>
      </c>
      <c r="JR150" s="158" t="s">
        <v>128</v>
      </c>
      <c r="JS150" s="158" t="s">
        <v>128</v>
      </c>
      <c r="JT150" s="158" t="s">
        <v>128</v>
      </c>
      <c r="JU150" s="158" t="s">
        <v>128</v>
      </c>
      <c r="JV150" s="158" t="s">
        <v>128</v>
      </c>
      <c r="JW150" s="158" t="s">
        <v>128</v>
      </c>
      <c r="JX150" s="158" t="s">
        <v>128</v>
      </c>
      <c r="JY150" s="158" t="s">
        <v>128</v>
      </c>
      <c r="JZ150" s="158" t="s">
        <v>128</v>
      </c>
      <c r="KA150" s="158" t="s">
        <v>128</v>
      </c>
      <c r="KB150" s="158" t="s">
        <v>128</v>
      </c>
      <c r="KC150" s="158" t="s">
        <v>128</v>
      </c>
      <c r="KD150" s="158" t="s">
        <v>128</v>
      </c>
      <c r="KE150" s="158" t="s">
        <v>128</v>
      </c>
      <c r="KF150" s="158" t="s">
        <v>128</v>
      </c>
      <c r="KG150" s="158" t="s">
        <v>128</v>
      </c>
      <c r="KH150" s="158" t="s">
        <v>128</v>
      </c>
      <c r="KI150" s="158" t="s">
        <v>128</v>
      </c>
      <c r="KJ150" s="158" t="s">
        <v>128</v>
      </c>
      <c r="KK150" s="158" t="s">
        <v>128</v>
      </c>
      <c r="KL150" s="158" t="s">
        <v>128</v>
      </c>
      <c r="KM150" s="158" t="s">
        <v>128</v>
      </c>
      <c r="KN150" s="158" t="s">
        <v>128</v>
      </c>
      <c r="KO150" s="158" t="s">
        <v>128</v>
      </c>
      <c r="KP150" s="158" t="s">
        <v>128</v>
      </c>
      <c r="KQ150" s="158" t="s">
        <v>128</v>
      </c>
      <c r="KR150" s="158" t="s">
        <v>128</v>
      </c>
      <c r="KS150" s="158" t="s">
        <v>128</v>
      </c>
      <c r="KT150" s="158" t="s">
        <v>128</v>
      </c>
      <c r="KU150" s="158" t="s">
        <v>128</v>
      </c>
      <c r="KV150" s="158" t="s">
        <v>128</v>
      </c>
      <c r="KW150" s="158" t="s">
        <v>128</v>
      </c>
      <c r="KX150" s="158" t="s">
        <v>128</v>
      </c>
      <c r="KY150" s="158" t="s">
        <v>128</v>
      </c>
      <c r="KZ150" s="158" t="s">
        <v>128</v>
      </c>
      <c r="LA150" s="158" t="s">
        <v>128</v>
      </c>
      <c r="LB150" s="158" t="s">
        <v>128</v>
      </c>
      <c r="LC150" s="158" t="s">
        <v>128</v>
      </c>
      <c r="LD150" s="158" t="s">
        <v>128</v>
      </c>
      <c r="LE150" s="158" t="s">
        <v>128</v>
      </c>
      <c r="LF150" s="158" t="s">
        <v>128</v>
      </c>
      <c r="LG150" s="158" t="s">
        <v>128</v>
      </c>
      <c r="LH150" s="158" t="s">
        <v>128</v>
      </c>
      <c r="LI150" s="158" t="s">
        <v>128</v>
      </c>
      <c r="LJ150" s="158" t="s">
        <v>128</v>
      </c>
      <c r="LK150" s="158" t="s">
        <v>128</v>
      </c>
      <c r="LL150" s="158" t="s">
        <v>128</v>
      </c>
      <c r="LM150" s="158" t="s">
        <v>128</v>
      </c>
      <c r="LN150" s="158" t="s">
        <v>128</v>
      </c>
      <c r="LO150" s="158" t="s">
        <v>128</v>
      </c>
      <c r="LP150" s="158" t="s">
        <v>128</v>
      </c>
      <c r="LQ150" s="158" t="s">
        <v>128</v>
      </c>
      <c r="LR150" s="158" t="s">
        <v>128</v>
      </c>
      <c r="LS150" s="158" t="s">
        <v>128</v>
      </c>
      <c r="LT150" s="158" t="s">
        <v>128</v>
      </c>
      <c r="LU150" s="158" t="s">
        <v>128</v>
      </c>
      <c r="LV150" s="158" t="s">
        <v>128</v>
      </c>
      <c r="LW150" s="158" t="s">
        <v>128</v>
      </c>
      <c r="LX150" s="158" t="s">
        <v>128</v>
      </c>
      <c r="LY150" s="158" t="s">
        <v>128</v>
      </c>
      <c r="LZ150" s="158" t="s">
        <v>128</v>
      </c>
      <c r="MA150" s="158" t="s">
        <v>128</v>
      </c>
      <c r="MB150" s="158" t="s">
        <v>128</v>
      </c>
      <c r="MC150" s="158" t="s">
        <v>128</v>
      </c>
      <c r="MD150" s="158" t="s">
        <v>128</v>
      </c>
      <c r="ME150" s="158" t="s">
        <v>128</v>
      </c>
      <c r="MF150" s="158" t="s">
        <v>128</v>
      </c>
      <c r="MG150" s="158" t="s">
        <v>128</v>
      </c>
      <c r="MH150" s="158" t="s">
        <v>128</v>
      </c>
      <c r="MI150" s="158" t="s">
        <v>128</v>
      </c>
      <c r="MJ150" s="158" t="s">
        <v>128</v>
      </c>
      <c r="MK150" s="158" t="s">
        <v>128</v>
      </c>
      <c r="ML150" s="158" t="s">
        <v>128</v>
      </c>
      <c r="MM150" s="158" t="s">
        <v>128</v>
      </c>
      <c r="MN150" s="158" t="s">
        <v>128</v>
      </c>
      <c r="MO150" s="158" t="s">
        <v>128</v>
      </c>
      <c r="MP150" s="158" t="s">
        <v>128</v>
      </c>
      <c r="MQ150" s="158" t="s">
        <v>128</v>
      </c>
      <c r="MR150" s="158" t="s">
        <v>128</v>
      </c>
      <c r="MS150" s="158" t="s">
        <v>128</v>
      </c>
      <c r="MT150" s="158" t="s">
        <v>128</v>
      </c>
      <c r="MU150" s="158" t="s">
        <v>128</v>
      </c>
      <c r="MV150" s="158" t="s">
        <v>128</v>
      </c>
      <c r="MW150" s="158" t="s">
        <v>128</v>
      </c>
      <c r="MX150" s="158" t="s">
        <v>128</v>
      </c>
      <c r="MY150" s="158" t="s">
        <v>128</v>
      </c>
      <c r="MZ150" s="158" t="s">
        <v>128</v>
      </c>
      <c r="NA150" s="158" t="s">
        <v>128</v>
      </c>
      <c r="NB150" s="158" t="s">
        <v>128</v>
      </c>
      <c r="NC150" s="158" t="s">
        <v>128</v>
      </c>
      <c r="ND150" s="158" t="s">
        <v>128</v>
      </c>
      <c r="NE150" s="158" t="s">
        <v>128</v>
      </c>
      <c r="NF150" s="158" t="s">
        <v>128</v>
      </c>
      <c r="NG150" s="158" t="s">
        <v>128</v>
      </c>
      <c r="NH150" s="158" t="s">
        <v>128</v>
      </c>
      <c r="NI150" s="158" t="s">
        <v>128</v>
      </c>
      <c r="NJ150" s="158" t="s">
        <v>128</v>
      </c>
      <c r="NK150" s="158" t="s">
        <v>128</v>
      </c>
      <c r="NL150" s="158" t="s">
        <v>128</v>
      </c>
      <c r="NM150" s="158" t="s">
        <v>128</v>
      </c>
      <c r="NN150" s="158" t="s">
        <v>128</v>
      </c>
      <c r="NO150" s="158" t="s">
        <v>128</v>
      </c>
      <c r="NP150" s="158" t="s">
        <v>128</v>
      </c>
      <c r="NQ150" s="158" t="s">
        <v>128</v>
      </c>
      <c r="NR150" s="158" t="s">
        <v>128</v>
      </c>
      <c r="NS150" s="158" t="s">
        <v>128</v>
      </c>
      <c r="NT150" s="158" t="s">
        <v>128</v>
      </c>
      <c r="NU150" s="158" t="s">
        <v>128</v>
      </c>
      <c r="NV150" s="158" t="s">
        <v>128</v>
      </c>
      <c r="NW150" s="158" t="s">
        <v>128</v>
      </c>
      <c r="NX150" s="158" t="s">
        <v>128</v>
      </c>
      <c r="NY150" s="158" t="s">
        <v>128</v>
      </c>
      <c r="NZ150" s="158" t="s">
        <v>128</v>
      </c>
      <c r="OA150" s="158" t="s">
        <v>128</v>
      </c>
      <c r="OB150" s="158" t="s">
        <v>128</v>
      </c>
      <c r="OC150" s="158" t="s">
        <v>128</v>
      </c>
      <c r="OD150" s="158" t="s">
        <v>128</v>
      </c>
      <c r="OE150" s="170" t="s">
        <v>128</v>
      </c>
      <c r="OF150" s="181"/>
      <c r="OG150" s="113" t="str">
        <f t="shared" si="893"/>
        <v/>
      </c>
      <c r="OH150" s="66" t="str">
        <f t="shared" si="894"/>
        <v/>
      </c>
      <c r="OI150" s="66" t="str">
        <f t="shared" si="895"/>
        <v/>
      </c>
      <c r="OJ150" s="66" t="str">
        <f t="shared" si="896"/>
        <v/>
      </c>
      <c r="OK150" s="66" t="str">
        <f t="shared" si="897"/>
        <v/>
      </c>
      <c r="OL150" s="66" t="str">
        <f t="shared" si="898"/>
        <v/>
      </c>
      <c r="OM150" s="66" t="str">
        <f t="shared" si="899"/>
        <v/>
      </c>
      <c r="ON150" s="66" t="str">
        <f t="shared" si="900"/>
        <v/>
      </c>
      <c r="OO150" s="66" t="str">
        <f t="shared" si="901"/>
        <v/>
      </c>
      <c r="OP150" s="66" t="str">
        <f t="shared" si="902"/>
        <v/>
      </c>
      <c r="OQ150" s="66" t="str">
        <f t="shared" si="903"/>
        <v/>
      </c>
      <c r="OR150" s="66" t="str">
        <f t="shared" si="904"/>
        <v/>
      </c>
      <c r="OS150" s="66" t="str">
        <f t="shared" si="905"/>
        <v/>
      </c>
      <c r="OT150" s="66" t="str">
        <f t="shared" si="906"/>
        <v/>
      </c>
      <c r="OU150" s="66" t="str">
        <f t="shared" si="907"/>
        <v/>
      </c>
      <c r="OV150" s="66" t="str">
        <f t="shared" si="908"/>
        <v/>
      </c>
      <c r="OW150" s="66" t="str">
        <f t="shared" si="909"/>
        <v/>
      </c>
      <c r="OX150" s="66" t="str">
        <f t="shared" si="910"/>
        <v/>
      </c>
      <c r="OY150" s="66" t="str">
        <f t="shared" si="911"/>
        <v/>
      </c>
      <c r="OZ150" s="66" t="str">
        <f t="shared" si="912"/>
        <v/>
      </c>
      <c r="PA150" s="66" t="str">
        <f t="shared" si="913"/>
        <v/>
      </c>
      <c r="PB150" s="66" t="str">
        <f t="shared" si="914"/>
        <v/>
      </c>
      <c r="PC150" s="66" t="str">
        <f t="shared" si="915"/>
        <v/>
      </c>
      <c r="PD150" s="66" t="str">
        <f t="shared" si="916"/>
        <v/>
      </c>
      <c r="PE150" s="66" t="str">
        <f t="shared" si="917"/>
        <v/>
      </c>
      <c r="PF150" s="66" t="str">
        <f t="shared" si="918"/>
        <v/>
      </c>
      <c r="PG150" s="66" t="str">
        <f t="shared" si="919"/>
        <v/>
      </c>
      <c r="PH150" s="66" t="str">
        <f t="shared" si="920"/>
        <v/>
      </c>
      <c r="PI150" s="66" t="str">
        <f t="shared" si="921"/>
        <v/>
      </c>
      <c r="PJ150" s="66" t="str">
        <f t="shared" si="922"/>
        <v/>
      </c>
      <c r="PK150" s="66" t="str">
        <f t="shared" si="923"/>
        <v/>
      </c>
      <c r="PL150" s="66" t="str">
        <f t="shared" si="924"/>
        <v/>
      </c>
      <c r="PM150" s="66" t="str">
        <f t="shared" si="925"/>
        <v/>
      </c>
      <c r="PN150" s="66" t="str">
        <f t="shared" si="926"/>
        <v/>
      </c>
      <c r="PO150" s="66" t="str">
        <f t="shared" si="927"/>
        <v/>
      </c>
      <c r="PP150" s="66" t="str">
        <f t="shared" si="928"/>
        <v/>
      </c>
      <c r="PQ150" s="66" t="str">
        <f t="shared" si="929"/>
        <v/>
      </c>
      <c r="PR150" s="66" t="str">
        <f t="shared" si="930"/>
        <v/>
      </c>
      <c r="PS150" s="66" t="str">
        <f t="shared" si="931"/>
        <v/>
      </c>
      <c r="PT150" s="66" t="str">
        <f t="shared" si="932"/>
        <v/>
      </c>
      <c r="PU150" s="66" t="str">
        <f t="shared" si="933"/>
        <v/>
      </c>
      <c r="PV150" s="66" t="str">
        <f t="shared" si="934"/>
        <v/>
      </c>
      <c r="PW150" s="66" t="str">
        <f t="shared" si="935"/>
        <v/>
      </c>
      <c r="PX150" s="66" t="str">
        <f t="shared" si="936"/>
        <v/>
      </c>
      <c r="PY150" s="66" t="str">
        <f t="shared" si="937"/>
        <v/>
      </c>
      <c r="PZ150" s="66" t="str">
        <f t="shared" si="938"/>
        <v/>
      </c>
      <c r="QA150" s="66" t="str">
        <f t="shared" si="939"/>
        <v/>
      </c>
      <c r="QB150" s="66" t="str">
        <f t="shared" si="940"/>
        <v/>
      </c>
      <c r="QC150" s="66" t="str">
        <f t="shared" si="941"/>
        <v/>
      </c>
      <c r="QD150" s="66" t="str">
        <f t="shared" si="942"/>
        <v/>
      </c>
      <c r="QE150" s="66" t="str">
        <f t="shared" si="943"/>
        <v/>
      </c>
      <c r="QF150" s="66" t="str">
        <f t="shared" si="944"/>
        <v/>
      </c>
      <c r="QG150" s="66" t="str">
        <f t="shared" si="945"/>
        <v/>
      </c>
      <c r="QH150" s="66" t="str">
        <f t="shared" si="946"/>
        <v/>
      </c>
      <c r="QI150" s="66" t="str">
        <f t="shared" si="947"/>
        <v/>
      </c>
      <c r="QJ150" s="66" t="str">
        <f t="shared" si="948"/>
        <v/>
      </c>
      <c r="QK150" s="66" t="str">
        <f t="shared" si="949"/>
        <v/>
      </c>
      <c r="QL150" s="66" t="str">
        <f t="shared" si="950"/>
        <v/>
      </c>
      <c r="QM150" s="66" t="str">
        <f t="shared" si="951"/>
        <v/>
      </c>
      <c r="QN150" s="66" t="str">
        <f t="shared" si="952"/>
        <v/>
      </c>
      <c r="QO150" s="66" t="str">
        <f t="shared" si="953"/>
        <v/>
      </c>
      <c r="QP150" s="66" t="str">
        <f t="shared" si="954"/>
        <v/>
      </c>
      <c r="QQ150" s="66" t="str">
        <f t="shared" si="955"/>
        <v/>
      </c>
      <c r="QR150" s="66" t="str">
        <f t="shared" si="956"/>
        <v/>
      </c>
      <c r="QS150" s="66" t="str">
        <f t="shared" si="957"/>
        <v/>
      </c>
      <c r="QT150" s="66" t="str">
        <f t="shared" si="958"/>
        <v/>
      </c>
      <c r="QU150" s="66" t="str">
        <f t="shared" si="959"/>
        <v/>
      </c>
      <c r="QV150" s="66" t="str">
        <f t="shared" si="960"/>
        <v/>
      </c>
      <c r="QW150" s="66" t="str">
        <f t="shared" si="961"/>
        <v/>
      </c>
      <c r="QX150" s="66" t="str">
        <f t="shared" si="962"/>
        <v/>
      </c>
      <c r="QY150" s="66" t="str">
        <f t="shared" si="963"/>
        <v/>
      </c>
      <c r="QZ150" s="66" t="str">
        <f t="shared" si="964"/>
        <v/>
      </c>
      <c r="RA150" s="66" t="str">
        <f t="shared" si="965"/>
        <v/>
      </c>
      <c r="RB150" s="66" t="str">
        <f t="shared" si="966"/>
        <v/>
      </c>
      <c r="RC150" s="66" t="str">
        <f t="shared" si="967"/>
        <v/>
      </c>
      <c r="RD150" s="66" t="str">
        <f t="shared" si="968"/>
        <v/>
      </c>
      <c r="RE150" s="66" t="str">
        <f t="shared" si="969"/>
        <v/>
      </c>
      <c r="RF150" s="66" t="str">
        <f t="shared" si="970"/>
        <v/>
      </c>
      <c r="RG150" s="66" t="str">
        <f t="shared" si="971"/>
        <v/>
      </c>
      <c r="RH150" s="66" t="str">
        <f t="shared" si="972"/>
        <v/>
      </c>
      <c r="RI150" s="66" t="str">
        <f t="shared" si="973"/>
        <v/>
      </c>
      <c r="RJ150" s="66" t="str">
        <f t="shared" si="974"/>
        <v/>
      </c>
      <c r="RK150" s="66" t="str">
        <f t="shared" si="975"/>
        <v/>
      </c>
      <c r="RL150" s="66" t="str">
        <f t="shared" si="976"/>
        <v/>
      </c>
      <c r="RM150" s="66" t="str">
        <f t="shared" si="977"/>
        <v/>
      </c>
      <c r="RN150" s="66" t="str">
        <f t="shared" si="978"/>
        <v/>
      </c>
      <c r="RO150" s="66" t="str">
        <f t="shared" si="979"/>
        <v/>
      </c>
      <c r="RP150" s="66" t="str">
        <f t="shared" si="980"/>
        <v/>
      </c>
      <c r="RQ150" s="66" t="str">
        <f t="shared" si="981"/>
        <v/>
      </c>
      <c r="RR150" s="66" t="str">
        <f t="shared" si="982"/>
        <v/>
      </c>
      <c r="RS150" s="66" t="str">
        <f t="shared" si="983"/>
        <v/>
      </c>
      <c r="RT150" s="66" t="str">
        <f t="shared" si="984"/>
        <v/>
      </c>
      <c r="RU150" s="66" t="str">
        <f t="shared" si="985"/>
        <v/>
      </c>
      <c r="RV150" s="66" t="str">
        <f t="shared" si="986"/>
        <v/>
      </c>
      <c r="RW150" s="66" t="str">
        <f t="shared" si="987"/>
        <v/>
      </c>
      <c r="RX150" s="66" t="str">
        <f t="shared" si="988"/>
        <v/>
      </c>
      <c r="RY150" s="66" t="str">
        <f t="shared" si="989"/>
        <v/>
      </c>
      <c r="RZ150" s="66" t="str">
        <f t="shared" si="990"/>
        <v/>
      </c>
      <c r="SA150" s="66" t="str">
        <f t="shared" si="991"/>
        <v/>
      </c>
      <c r="SB150" s="66" t="str">
        <f t="shared" si="992"/>
        <v/>
      </c>
      <c r="SC150" s="66" t="str">
        <f t="shared" si="993"/>
        <v/>
      </c>
      <c r="SD150" s="66" t="str">
        <f t="shared" si="994"/>
        <v/>
      </c>
      <c r="SE150" s="66" t="str">
        <f t="shared" si="995"/>
        <v/>
      </c>
      <c r="SF150" s="66" t="str">
        <f t="shared" si="996"/>
        <v/>
      </c>
      <c r="SG150" s="66" t="str">
        <f t="shared" si="997"/>
        <v/>
      </c>
      <c r="SH150" s="66" t="str">
        <f t="shared" si="998"/>
        <v/>
      </c>
      <c r="SI150" s="66" t="str">
        <f t="shared" si="999"/>
        <v/>
      </c>
      <c r="SJ150" s="66" t="str">
        <f t="shared" si="1000"/>
        <v/>
      </c>
      <c r="SK150" s="66" t="str">
        <f t="shared" si="1001"/>
        <v/>
      </c>
      <c r="SL150" s="66" t="str">
        <f t="shared" si="1002"/>
        <v/>
      </c>
      <c r="SM150" s="66" t="str">
        <f t="shared" si="1003"/>
        <v/>
      </c>
      <c r="SN150" s="66" t="str">
        <f t="shared" si="1004"/>
        <v/>
      </c>
      <c r="SO150" s="66" t="str">
        <f t="shared" si="1005"/>
        <v/>
      </c>
      <c r="SP150" s="66" t="str">
        <f t="shared" si="1006"/>
        <v/>
      </c>
      <c r="SQ150" s="66" t="str">
        <f t="shared" si="1007"/>
        <v/>
      </c>
      <c r="SR150" s="66" t="str">
        <f t="shared" si="1008"/>
        <v/>
      </c>
      <c r="SS150" s="66" t="str">
        <f t="shared" si="1009"/>
        <v/>
      </c>
      <c r="ST150" s="66" t="str">
        <f t="shared" si="1010"/>
        <v/>
      </c>
      <c r="SU150" s="66" t="str">
        <f t="shared" si="1011"/>
        <v/>
      </c>
      <c r="SV150" s="66" t="str">
        <f t="shared" si="1012"/>
        <v/>
      </c>
      <c r="SW150" s="66" t="str">
        <f t="shared" si="1013"/>
        <v/>
      </c>
      <c r="SX150" s="66" t="str">
        <f t="shared" si="1014"/>
        <v/>
      </c>
      <c r="SY150" s="66" t="str">
        <f t="shared" si="1015"/>
        <v/>
      </c>
      <c r="SZ150" s="66" t="str">
        <f t="shared" si="1016"/>
        <v/>
      </c>
      <c r="TA150" s="66" t="str">
        <f t="shared" si="1017"/>
        <v/>
      </c>
      <c r="TB150" s="66" t="str">
        <f t="shared" si="1018"/>
        <v/>
      </c>
      <c r="TC150" s="66" t="str">
        <f t="shared" si="1019"/>
        <v/>
      </c>
      <c r="TD150" s="66" t="str">
        <f t="shared" si="1020"/>
        <v/>
      </c>
      <c r="TE150" s="66" t="str">
        <f t="shared" si="1021"/>
        <v/>
      </c>
      <c r="TF150" s="66" t="str">
        <f t="shared" si="1022"/>
        <v/>
      </c>
      <c r="TG150" s="66" t="str">
        <f t="shared" si="1023"/>
        <v/>
      </c>
      <c r="TH150" s="66" t="str">
        <f t="shared" si="1024"/>
        <v/>
      </c>
      <c r="TI150" s="66" t="str">
        <f t="shared" si="1025"/>
        <v/>
      </c>
      <c r="TJ150" s="66" t="str">
        <f t="shared" si="1026"/>
        <v/>
      </c>
      <c r="TK150" s="66" t="str">
        <f t="shared" si="1027"/>
        <v/>
      </c>
      <c r="TL150" s="66" t="str">
        <f t="shared" si="1028"/>
        <v/>
      </c>
      <c r="TM150" s="66" t="str">
        <f t="shared" si="1029"/>
        <v/>
      </c>
      <c r="TN150" s="66" t="str">
        <f t="shared" si="1030"/>
        <v/>
      </c>
      <c r="TO150" s="160">
        <f t="shared" si="1031"/>
        <v>1.0158618521522228E-3</v>
      </c>
      <c r="TP150" s="66" t="str">
        <f t="shared" si="1032"/>
        <v>kg/GJ delivered</v>
      </c>
      <c r="TQ150" s="160">
        <f t="shared" si="1033"/>
        <v>3.6280780434007955E-4</v>
      </c>
      <c r="TR150" s="66" t="str">
        <f t="shared" si="1034"/>
        <v>kg/GJ delivered</v>
      </c>
      <c r="TS150" s="160">
        <f t="shared" si="1035"/>
        <v>1.8866005825684135E-5</v>
      </c>
      <c r="TT150" s="66" t="str">
        <f t="shared" si="1036"/>
        <v>kg/GJ delivered</v>
      </c>
      <c r="TU150" s="160">
        <f t="shared" si="1037"/>
        <v>1.0158618521522228E-4</v>
      </c>
      <c r="TV150" s="66" t="str">
        <f t="shared" si="1038"/>
        <v>kg/GJ delivered</v>
      </c>
      <c r="TW150" s="160">
        <f t="shared" si="1039"/>
        <v>5.0793092607611138E-4</v>
      </c>
      <c r="TX150" s="66" t="str">
        <f t="shared" si="1040"/>
        <v>kg/GJ delivered</v>
      </c>
      <c r="TY150" s="160">
        <f t="shared" si="1041"/>
        <v>6.1677326737813522E-5</v>
      </c>
      <c r="TZ150" s="66" t="str">
        <f t="shared" si="1042"/>
        <v>kg/GJ delivered</v>
      </c>
      <c r="UA150" s="160">
        <f t="shared" si="1043"/>
        <v>1.6689158999643659E-4</v>
      </c>
      <c r="UB150" s="66" t="str">
        <f t="shared" si="1044"/>
        <v>kg/GJ delivered</v>
      </c>
      <c r="UC150" s="160">
        <f t="shared" si="1045"/>
        <v>1.4512312173603183E-4</v>
      </c>
      <c r="UD150" s="66" t="str">
        <f t="shared" si="1046"/>
        <v>kg/GJ delivered</v>
      </c>
      <c r="UE150" s="160">
        <f t="shared" si="1047"/>
        <v>7.6189638911416691E-5</v>
      </c>
      <c r="UF150" s="66" t="str">
        <f t="shared" si="1048"/>
        <v>kg/GJ delivered</v>
      </c>
      <c r="UG150" s="160">
        <f t="shared" si="1049"/>
        <v>7.6189638911416711E-6</v>
      </c>
      <c r="UH150" s="66" t="str">
        <f t="shared" si="1050"/>
        <v>kg/GJ delivered</v>
      </c>
      <c r="UI150" s="160">
        <f t="shared" si="1051"/>
        <v>1.3786696564923024E-5</v>
      </c>
      <c r="UJ150" s="66" t="str">
        <f t="shared" si="1052"/>
        <v>kg/GJ delivered</v>
      </c>
      <c r="UK150" s="66" t="str">
        <f t="shared" si="1053"/>
        <v/>
      </c>
      <c r="UL150" s="66" t="str">
        <f t="shared" si="1054"/>
        <v/>
      </c>
      <c r="UM150" s="160">
        <f t="shared" si="1055"/>
        <v>3.0475855564566685E-5</v>
      </c>
      <c r="UN150" s="66" t="str">
        <f t="shared" si="1056"/>
        <v>kg/GJ delivered</v>
      </c>
      <c r="UO150" s="160">
        <f t="shared" si="1057"/>
        <v>1.4149504369263104E-5</v>
      </c>
      <c r="UP150" s="66" t="str">
        <f t="shared" si="1058"/>
        <v>kg/GJ delivered</v>
      </c>
      <c r="UQ150" s="160">
        <f t="shared" si="1059"/>
        <v>1.4149504369263104E-5</v>
      </c>
      <c r="UR150" s="66" t="str">
        <f t="shared" si="1060"/>
        <v>kg/GJ delivered</v>
      </c>
      <c r="US150" s="160">
        <f t="shared" si="1061"/>
        <v>9.4330029128420673E-6</v>
      </c>
      <c r="UT150" s="66" t="str">
        <f t="shared" si="1062"/>
        <v>kg/GJ delivered</v>
      </c>
      <c r="UU150" s="160">
        <f t="shared" si="1063"/>
        <v>9.4330029128420673E-6</v>
      </c>
      <c r="UV150" s="66" t="str">
        <f t="shared" si="1064"/>
        <v>kg/GJ delivered</v>
      </c>
      <c r="UW150" s="160">
        <f t="shared" si="1065"/>
        <v>3.083866336890676E-6</v>
      </c>
      <c r="UX150" s="66" t="str">
        <f t="shared" si="1066"/>
        <v>kg/GJ delivered</v>
      </c>
      <c r="UY150" s="160">
        <f t="shared" si="1067"/>
        <v>7.9817716954817507E-6</v>
      </c>
      <c r="UZ150" s="66" t="str">
        <f t="shared" si="1068"/>
        <v>kg/GJ delivered</v>
      </c>
      <c r="VA150" s="160">
        <f t="shared" si="1069"/>
        <v>6.5305404781214313E-7</v>
      </c>
      <c r="VB150" s="66" t="str">
        <f t="shared" si="1070"/>
        <v>kg/GJ delivered</v>
      </c>
      <c r="VC150" s="160">
        <f t="shared" si="1071"/>
        <v>7.6189638911416711E-6</v>
      </c>
      <c r="VD150" s="66" t="str">
        <f t="shared" si="1072"/>
        <v>kg/GJ delivered</v>
      </c>
      <c r="VE150" s="160">
        <f t="shared" si="1073"/>
        <v>1.8866005825684132E-6</v>
      </c>
      <c r="VF150" s="66" t="str">
        <f t="shared" si="1074"/>
        <v>kg/GJ delivered</v>
      </c>
      <c r="VG150" s="160">
        <f t="shared" si="1075"/>
        <v>8.7073873041619078E-7</v>
      </c>
      <c r="VH150" s="66" t="str">
        <f t="shared" si="1076"/>
        <v>kg/GJ delivered</v>
      </c>
      <c r="VI150" s="160">
        <f t="shared" si="1077"/>
        <v>6.1677326737813518E-7</v>
      </c>
      <c r="VJ150" s="66" t="str">
        <f t="shared" si="1078"/>
        <v>kg/GJ delivered</v>
      </c>
      <c r="VK150" s="66" t="str">
        <f t="shared" si="1079"/>
        <v/>
      </c>
      <c r="VL150" s="66" t="str">
        <f t="shared" si="1080"/>
        <v/>
      </c>
      <c r="VM150" s="160">
        <f t="shared" si="1081"/>
        <v>1.5963543390963499E-6</v>
      </c>
      <c r="VN150" s="66" t="str">
        <f t="shared" si="1082"/>
        <v>kg/GJ delivered</v>
      </c>
      <c r="VO150" s="160">
        <f t="shared" si="1083"/>
        <v>6.8933482824615109E-7</v>
      </c>
      <c r="VP150" s="66" t="str">
        <f t="shared" si="1084"/>
        <v>kg/GJ delivered</v>
      </c>
      <c r="VQ150" s="160">
        <f t="shared" si="1085"/>
        <v>1.2698273151902783E-7</v>
      </c>
      <c r="VR150" s="66" t="str">
        <f t="shared" si="1086"/>
        <v>kg/GJ delivered</v>
      </c>
      <c r="VS150" s="66" t="str">
        <f t="shared" si="1087"/>
        <v/>
      </c>
      <c r="VT150" s="66" t="str">
        <f t="shared" si="1088"/>
        <v/>
      </c>
      <c r="VU150" s="66" t="str">
        <f t="shared" si="1089"/>
        <v/>
      </c>
      <c r="VV150" s="66" t="str">
        <f t="shared" si="1090"/>
        <v/>
      </c>
      <c r="VW150" s="66" t="str">
        <f t="shared" si="1091"/>
        <v/>
      </c>
      <c r="VX150" s="66" t="str">
        <f t="shared" si="1092"/>
        <v/>
      </c>
      <c r="VY150" s="66" t="str">
        <f t="shared" si="1093"/>
        <v/>
      </c>
      <c r="VZ150" s="66" t="str">
        <f t="shared" si="1094"/>
        <v/>
      </c>
      <c r="WA150" s="66" t="str">
        <f t="shared" si="1095"/>
        <v/>
      </c>
      <c r="WB150" s="66" t="str">
        <f t="shared" si="1096"/>
        <v/>
      </c>
      <c r="WC150" s="66" t="str">
        <f t="shared" si="1097"/>
        <v/>
      </c>
      <c r="WD150" s="66" t="str">
        <f t="shared" si="1098"/>
        <v/>
      </c>
      <c r="WE150" s="66" t="str">
        <f t="shared" si="1099"/>
        <v/>
      </c>
      <c r="WF150" s="66" t="str">
        <f t="shared" si="1100"/>
        <v/>
      </c>
      <c r="WG150" s="66" t="str">
        <f t="shared" si="1101"/>
        <v/>
      </c>
      <c r="WH150" s="66" t="str">
        <f t="shared" si="1102"/>
        <v/>
      </c>
      <c r="WI150" s="66" t="str">
        <f t="shared" si="1103"/>
        <v/>
      </c>
      <c r="WJ150" s="66" t="str">
        <f t="shared" si="1104"/>
        <v/>
      </c>
      <c r="WK150" s="66" t="str">
        <f t="shared" si="1105"/>
        <v/>
      </c>
      <c r="WL150" s="66" t="str">
        <f t="shared" si="1106"/>
        <v/>
      </c>
      <c r="WM150" s="66" t="str">
        <f t="shared" si="1107"/>
        <v/>
      </c>
      <c r="WN150" s="66" t="str">
        <f t="shared" si="1108"/>
        <v/>
      </c>
      <c r="WO150" s="66" t="str">
        <f t="shared" si="1109"/>
        <v/>
      </c>
      <c r="WP150" s="66" t="str">
        <f t="shared" si="1110"/>
        <v/>
      </c>
      <c r="WQ150" s="66" t="str">
        <f t="shared" si="1111"/>
        <v/>
      </c>
      <c r="WR150" s="66" t="str">
        <f t="shared" si="1112"/>
        <v/>
      </c>
      <c r="WS150" s="66" t="str">
        <f t="shared" si="1113"/>
        <v/>
      </c>
      <c r="WT150" s="66" t="str">
        <f t="shared" si="1114"/>
        <v/>
      </c>
      <c r="WU150" s="66" t="str">
        <f t="shared" si="1115"/>
        <v/>
      </c>
      <c r="WV150" s="66" t="str">
        <f t="shared" si="1116"/>
        <v/>
      </c>
      <c r="WW150" s="66" t="str">
        <f t="shared" si="1117"/>
        <v/>
      </c>
      <c r="WX150" s="66" t="str">
        <f t="shared" si="1118"/>
        <v/>
      </c>
      <c r="WY150" s="160">
        <f t="shared" si="1119"/>
        <v>2.539654630380557E-5</v>
      </c>
      <c r="WZ150" s="66" t="str">
        <f t="shared" si="1120"/>
        <v>kg/GJ delivered</v>
      </c>
      <c r="XA150" s="160">
        <f t="shared" si="1121"/>
        <v>3.6280780434007954E-6</v>
      </c>
      <c r="XB150" s="66" t="str">
        <f t="shared" si="1122"/>
        <v>kg/GJ delivered</v>
      </c>
      <c r="XC150" s="66" t="str">
        <f t="shared" si="1123"/>
        <v/>
      </c>
      <c r="XD150" s="66" t="str">
        <f t="shared" si="1124"/>
        <v/>
      </c>
      <c r="XE150" s="66" t="str">
        <f t="shared" si="1125"/>
        <v/>
      </c>
      <c r="XF150" s="66" t="str">
        <f t="shared" si="1126"/>
        <v/>
      </c>
      <c r="XG150" s="66" t="str">
        <f t="shared" si="1127"/>
        <v/>
      </c>
      <c r="XH150" s="66" t="str">
        <f t="shared" si="1128"/>
        <v/>
      </c>
      <c r="XI150" s="66" t="str">
        <f t="shared" si="1129"/>
        <v/>
      </c>
      <c r="XJ150" s="66" t="str">
        <f t="shared" si="1130"/>
        <v/>
      </c>
      <c r="XK150" s="66" t="str">
        <f t="shared" si="1131"/>
        <v/>
      </c>
      <c r="XL150" s="66" t="str">
        <f t="shared" si="1132"/>
        <v/>
      </c>
      <c r="XM150" s="66" t="str">
        <f t="shared" si="1133"/>
        <v/>
      </c>
      <c r="XN150" s="66" t="str">
        <f t="shared" si="1134"/>
        <v/>
      </c>
      <c r="XO150" s="66" t="str">
        <f t="shared" si="1135"/>
        <v/>
      </c>
      <c r="XP150" s="66" t="str">
        <f t="shared" si="1136"/>
        <v/>
      </c>
      <c r="XQ150" s="66" t="str">
        <f t="shared" si="1137"/>
        <v/>
      </c>
      <c r="XR150" s="66" t="str">
        <f t="shared" si="1138"/>
        <v/>
      </c>
      <c r="XS150" s="66" t="str">
        <f t="shared" si="1139"/>
        <v/>
      </c>
      <c r="XT150" s="66" t="str">
        <f t="shared" si="1140"/>
        <v/>
      </c>
      <c r="XU150" s="66" t="str">
        <f t="shared" si="1141"/>
        <v/>
      </c>
      <c r="XV150" s="66" t="str">
        <f t="shared" si="1142"/>
        <v/>
      </c>
      <c r="XW150" s="66" t="str">
        <f t="shared" si="1143"/>
        <v/>
      </c>
      <c r="XX150" s="66" t="str">
        <f t="shared" si="1144"/>
        <v/>
      </c>
      <c r="XY150" s="66" t="str">
        <f t="shared" si="1145"/>
        <v/>
      </c>
      <c r="XZ150" s="66" t="str">
        <f t="shared" si="1146"/>
        <v/>
      </c>
      <c r="YA150" s="66" t="str">
        <f t="shared" si="1147"/>
        <v/>
      </c>
      <c r="YB150" s="66" t="str">
        <f t="shared" si="1148"/>
        <v/>
      </c>
      <c r="YC150" s="66" t="str">
        <f t="shared" si="1149"/>
        <v/>
      </c>
      <c r="YD150" s="66" t="str">
        <f t="shared" si="1150"/>
        <v/>
      </c>
      <c r="YE150" s="66" t="str">
        <f t="shared" si="1151"/>
        <v/>
      </c>
      <c r="YF150" s="66" t="str">
        <f t="shared" si="1152"/>
        <v/>
      </c>
      <c r="YG150" s="66" t="str">
        <f t="shared" si="1153"/>
        <v/>
      </c>
      <c r="YH150" s="66" t="str">
        <f t="shared" si="1154"/>
        <v/>
      </c>
      <c r="YI150" s="66" t="str">
        <f t="shared" si="1155"/>
        <v/>
      </c>
      <c r="YJ150" s="66" t="str">
        <f t="shared" si="1156"/>
        <v/>
      </c>
      <c r="YK150" s="66" t="str">
        <f t="shared" si="1157"/>
        <v/>
      </c>
      <c r="YL150" s="66" t="str">
        <f t="shared" si="1158"/>
        <v/>
      </c>
      <c r="YM150" s="66" t="str">
        <f t="shared" si="1159"/>
        <v/>
      </c>
      <c r="YN150" s="66" t="str">
        <f t="shared" si="1160"/>
        <v/>
      </c>
      <c r="YO150" s="66" t="str">
        <f t="shared" si="1161"/>
        <v/>
      </c>
      <c r="YP150" s="66" t="str">
        <f t="shared" si="1162"/>
        <v/>
      </c>
      <c r="YQ150" s="66" t="str">
        <f t="shared" si="1163"/>
        <v/>
      </c>
      <c r="YR150" s="66" t="str">
        <f t="shared" si="1164"/>
        <v/>
      </c>
      <c r="YS150" s="66" t="str">
        <f t="shared" si="1165"/>
        <v/>
      </c>
      <c r="YT150" s="66" t="str">
        <f t="shared" si="1166"/>
        <v/>
      </c>
      <c r="YU150" s="66" t="str">
        <f t="shared" si="1167"/>
        <v/>
      </c>
      <c r="YV150" s="66" t="str">
        <f t="shared" si="1168"/>
        <v/>
      </c>
      <c r="YW150" s="66" t="str">
        <f t="shared" si="1169"/>
        <v/>
      </c>
      <c r="YX150" s="66" t="str">
        <f t="shared" si="1170"/>
        <v/>
      </c>
      <c r="YY150" s="66" t="str">
        <f t="shared" si="1171"/>
        <v/>
      </c>
      <c r="YZ150" s="66" t="str">
        <f t="shared" si="1172"/>
        <v/>
      </c>
      <c r="ZA150" s="66" t="str">
        <f t="shared" si="1173"/>
        <v/>
      </c>
      <c r="ZB150" s="66" t="str">
        <f t="shared" si="1174"/>
        <v/>
      </c>
      <c r="ZC150" s="66" t="str">
        <f t="shared" si="1175"/>
        <v/>
      </c>
      <c r="ZD150" s="66" t="str">
        <f t="shared" si="1176"/>
        <v/>
      </c>
      <c r="ZE150" s="66" t="str">
        <f t="shared" si="1177"/>
        <v/>
      </c>
      <c r="ZF150" s="66" t="str">
        <f t="shared" si="1178"/>
        <v/>
      </c>
      <c r="ZG150" s="66" t="str">
        <f t="shared" si="1179"/>
        <v/>
      </c>
      <c r="ZH150" s="66" t="str">
        <f t="shared" si="1180"/>
        <v/>
      </c>
      <c r="ZI150" s="66" t="str">
        <f t="shared" si="1181"/>
        <v/>
      </c>
      <c r="ZJ150" s="66" t="str">
        <f t="shared" si="1182"/>
        <v/>
      </c>
      <c r="ZK150" s="66" t="str">
        <f t="shared" si="1183"/>
        <v/>
      </c>
      <c r="ZL150" s="66" t="str">
        <f t="shared" si="1184"/>
        <v/>
      </c>
      <c r="ZM150" s="66" t="str">
        <f t="shared" si="1185"/>
        <v/>
      </c>
      <c r="ZN150" s="66" t="str">
        <f t="shared" si="1186"/>
        <v/>
      </c>
      <c r="ZO150" s="66" t="str">
        <f t="shared" si="1187"/>
        <v/>
      </c>
      <c r="ZP150" s="66" t="str">
        <f t="shared" si="1188"/>
        <v/>
      </c>
      <c r="ZQ150" s="66" t="str">
        <f t="shared" si="1189"/>
        <v/>
      </c>
      <c r="ZR150" s="66" t="str">
        <f t="shared" si="1190"/>
        <v/>
      </c>
      <c r="ZS150" s="66" t="str">
        <f t="shared" si="1191"/>
        <v/>
      </c>
      <c r="ZT150" s="66" t="str">
        <f t="shared" si="1192"/>
        <v/>
      </c>
      <c r="ZU150" s="66" t="str">
        <f t="shared" si="1193"/>
        <v/>
      </c>
      <c r="ZV150" s="66" t="str">
        <f t="shared" si="1194"/>
        <v/>
      </c>
      <c r="ZW150" s="66" t="str">
        <f t="shared" si="1195"/>
        <v/>
      </c>
      <c r="ZX150" s="66" t="str">
        <f t="shared" si="1196"/>
        <v/>
      </c>
      <c r="ZY150" s="66" t="str">
        <f t="shared" si="1197"/>
        <v/>
      </c>
      <c r="ZZ150" s="66" t="str">
        <f t="shared" si="1198"/>
        <v/>
      </c>
      <c r="AAA150" s="66" t="str">
        <f t="shared" si="1199"/>
        <v/>
      </c>
      <c r="AAB150" s="66" t="str">
        <f t="shared" si="1200"/>
        <v/>
      </c>
      <c r="AAC150" s="66" t="str">
        <f t="shared" si="1201"/>
        <v/>
      </c>
      <c r="AAD150" s="66" t="str">
        <f t="shared" si="1202"/>
        <v/>
      </c>
      <c r="AAE150" s="66" t="str">
        <f t="shared" si="1203"/>
        <v/>
      </c>
      <c r="AAF150" s="66" t="str">
        <f t="shared" si="1204"/>
        <v/>
      </c>
      <c r="AAG150" s="66" t="str">
        <f t="shared" si="1205"/>
        <v/>
      </c>
      <c r="AAH150" s="66" t="str">
        <f t="shared" si="1206"/>
        <v/>
      </c>
      <c r="AAI150" s="66" t="str">
        <f t="shared" si="1207"/>
        <v/>
      </c>
      <c r="AAJ150" s="66" t="str">
        <f t="shared" si="1208"/>
        <v/>
      </c>
      <c r="AAK150" s="66" t="str">
        <f t="shared" si="1209"/>
        <v/>
      </c>
      <c r="AAL150" s="66" t="str">
        <f t="shared" si="1210"/>
        <v/>
      </c>
      <c r="AAM150" s="66" t="str">
        <f t="shared" si="1211"/>
        <v/>
      </c>
      <c r="AAN150" s="66" t="str">
        <f t="shared" si="1212"/>
        <v/>
      </c>
      <c r="AAO150" s="66" t="str">
        <f t="shared" si="1213"/>
        <v/>
      </c>
      <c r="AAP150" s="66" t="str">
        <f t="shared" si="1214"/>
        <v/>
      </c>
      <c r="AAQ150" s="66" t="str">
        <f t="shared" si="1215"/>
        <v/>
      </c>
      <c r="AAR150" s="66" t="str">
        <f t="shared" si="1216"/>
        <v/>
      </c>
      <c r="AAS150" s="66" t="str">
        <f t="shared" si="1217"/>
        <v/>
      </c>
      <c r="AAT150" s="66" t="str">
        <f t="shared" si="1218"/>
        <v/>
      </c>
      <c r="AAU150" s="66" t="str">
        <f t="shared" si="1219"/>
        <v/>
      </c>
      <c r="AAV150" s="66" t="str">
        <f t="shared" si="1220"/>
        <v/>
      </c>
      <c r="AAW150" s="66" t="str">
        <f t="shared" si="1221"/>
        <v/>
      </c>
      <c r="AAX150" s="66" t="str">
        <f t="shared" si="1222"/>
        <v/>
      </c>
      <c r="AAY150" s="66" t="str">
        <f t="shared" si="1223"/>
        <v/>
      </c>
      <c r="AAZ150" s="66" t="str">
        <f t="shared" si="1224"/>
        <v/>
      </c>
      <c r="ABA150" s="66" t="str">
        <f t="shared" si="1225"/>
        <v/>
      </c>
      <c r="ABB150" s="66" t="str">
        <f t="shared" si="1226"/>
        <v/>
      </c>
      <c r="ABC150" s="66" t="str">
        <f t="shared" si="1227"/>
        <v/>
      </c>
      <c r="ABD150" s="66" t="str">
        <f t="shared" si="1228"/>
        <v/>
      </c>
      <c r="ABE150" s="66" t="str">
        <f t="shared" si="1229"/>
        <v/>
      </c>
      <c r="ABF150" s="66" t="str">
        <f t="shared" si="1230"/>
        <v/>
      </c>
      <c r="ABG150" s="66" t="str">
        <f t="shared" si="1231"/>
        <v/>
      </c>
      <c r="ABH150" s="66" t="str">
        <f t="shared" si="1232"/>
        <v/>
      </c>
      <c r="ABI150" s="66" t="str">
        <f t="shared" si="1233"/>
        <v/>
      </c>
      <c r="ABJ150" s="66" t="str">
        <f t="shared" si="1234"/>
        <v/>
      </c>
      <c r="ABK150" s="66" t="str">
        <f t="shared" si="1235"/>
        <v/>
      </c>
      <c r="ABL150" s="66" t="str">
        <f t="shared" si="1236"/>
        <v/>
      </c>
      <c r="ABM150" s="66" t="str">
        <f t="shared" si="1237"/>
        <v/>
      </c>
      <c r="ABN150" s="66" t="str">
        <f t="shared" si="1238"/>
        <v/>
      </c>
      <c r="ABO150" s="66" t="str">
        <f t="shared" si="1239"/>
        <v/>
      </c>
      <c r="ABP150" s="66" t="str">
        <f t="shared" si="1240"/>
        <v/>
      </c>
      <c r="ABQ150" s="66" t="str">
        <f t="shared" si="1241"/>
        <v/>
      </c>
      <c r="ABR150" s="66" t="str">
        <f t="shared" si="1242"/>
        <v/>
      </c>
      <c r="ABS150" s="66" t="str">
        <f t="shared" si="1243"/>
        <v/>
      </c>
      <c r="ABT150" s="66" t="str">
        <f t="shared" si="1244"/>
        <v/>
      </c>
      <c r="ABU150" s="66" t="str">
        <f t="shared" si="1245"/>
        <v/>
      </c>
      <c r="ABV150" s="66" t="str">
        <f t="shared" si="1246"/>
        <v/>
      </c>
      <c r="ABW150" s="66" t="str">
        <f t="shared" si="1247"/>
        <v/>
      </c>
      <c r="ABX150" s="66" t="str">
        <f t="shared" si="1248"/>
        <v/>
      </c>
      <c r="ABY150" s="66" t="str">
        <f t="shared" si="1249"/>
        <v/>
      </c>
      <c r="ABZ150" s="66" t="str">
        <f t="shared" si="1250"/>
        <v/>
      </c>
      <c r="ACA150" s="66" t="str">
        <f t="shared" si="1251"/>
        <v/>
      </c>
      <c r="ACB150" s="66" t="str">
        <f t="shared" si="1252"/>
        <v/>
      </c>
      <c r="ACC150" s="66" t="str">
        <f t="shared" si="1253"/>
        <v/>
      </c>
      <c r="ACD150" s="66" t="str">
        <f t="shared" si="1254"/>
        <v/>
      </c>
      <c r="ACE150" s="66" t="str">
        <f t="shared" si="1255"/>
        <v/>
      </c>
      <c r="ACF150" s="66" t="str">
        <f t="shared" si="1256"/>
        <v/>
      </c>
      <c r="ACG150" s="66" t="str">
        <f t="shared" si="1257"/>
        <v/>
      </c>
      <c r="ACH150" s="66" t="str">
        <f t="shared" si="1258"/>
        <v/>
      </c>
      <c r="ACI150" s="66" t="str">
        <f t="shared" si="1259"/>
        <v/>
      </c>
      <c r="ACJ150" s="66" t="str">
        <f t="shared" si="1260"/>
        <v/>
      </c>
      <c r="ACK150" s="66" t="str">
        <f t="shared" si="1261"/>
        <v/>
      </c>
      <c r="ACL150" s="66" t="str">
        <f t="shared" si="1262"/>
        <v/>
      </c>
      <c r="ACM150" s="66" t="str">
        <f t="shared" ref="ACM150:ACN150" si="1286">IF(AND(ACS$3="Unit", ACL150=""), "", IF(AND(ACS$3="Unit", ACL150="-"),"", IF(ACS$3="Unit", "kg/GJ delivered", IF(AND(NY150&lt;&gt;"", NY150&lt;&gt;"-", NX150="-"),"", IF($H150="","", IF(NX150="nd", "",IF(NX150="&lt;n.a.&gt;", "", IF(NY150="#/MJ", "", IF(NY150="kg/GJ delivered",NX150,IF(NY150="g/MJ delivered",NX150,IF(NY150="kg/MJ delivered",NX150*1000,IF(NY150="mg/MJ delivered",NX150/1000,IF(NY150="g/kg",((NX150)*(1/$I150)*(1/$H150)),IF(NY150="mg/kg",((NX150/1000)*(1/$I150)*(1/$H150)),IF(NY150="mg/MJ delivered",NX150/1000,IF(NY150="-","","Error"))))))))))))))))</f>
        <v/>
      </c>
      <c r="ACN150" s="66" t="str">
        <f t="shared" si="1286"/>
        <v/>
      </c>
      <c r="ACO150" s="66" t="str">
        <f t="shared" si="1264"/>
        <v/>
      </c>
      <c r="ACP150" s="66" t="str">
        <f t="shared" si="1265"/>
        <v/>
      </c>
      <c r="ACQ150" s="66" t="str">
        <f t="shared" si="1266"/>
        <v/>
      </c>
      <c r="ACR150" s="66" t="str">
        <f t="shared" si="1267"/>
        <v/>
      </c>
      <c r="ACS150" s="66" t="str">
        <f t="shared" si="1268"/>
        <v/>
      </c>
      <c r="ACT150" s="66" t="str">
        <f t="shared" si="1269"/>
        <v/>
      </c>
    </row>
    <row r="151" spans="2:774" ht="15.75" customHeight="1" x14ac:dyDescent="0.25">
      <c r="B151" s="66">
        <v>230</v>
      </c>
      <c r="C151" s="66" t="s">
        <v>870</v>
      </c>
      <c r="D151" s="66" t="s">
        <v>685</v>
      </c>
      <c r="E151" s="156" t="s">
        <v>840</v>
      </c>
      <c r="F151" s="66" t="s">
        <v>497</v>
      </c>
      <c r="G151" s="66" t="s">
        <v>492</v>
      </c>
      <c r="H151" s="126">
        <v>0.16242500000000001</v>
      </c>
      <c r="I151" s="130">
        <f>'Heating Values'!E132</f>
        <v>17.20794303797468</v>
      </c>
      <c r="J151" s="66" t="str">
        <f t="shared" si="890"/>
        <v>Firewood, Improved, CN</v>
      </c>
      <c r="K151" s="66" t="s">
        <v>1588</v>
      </c>
      <c r="L151" s="161"/>
      <c r="M151" s="161"/>
      <c r="N151" s="161"/>
      <c r="O151" s="66" t="s">
        <v>1116</v>
      </c>
      <c r="P151" s="66" t="str">
        <f t="shared" si="1272"/>
        <v>CN</v>
      </c>
      <c r="Q151" s="66" t="s">
        <v>87</v>
      </c>
      <c r="R151" s="158" t="s">
        <v>128</v>
      </c>
      <c r="S151" s="158" t="s">
        <v>128</v>
      </c>
      <c r="T151" s="158" t="s">
        <v>128</v>
      </c>
      <c r="U151" s="158" t="s">
        <v>128</v>
      </c>
      <c r="V151" s="158" t="s">
        <v>128</v>
      </c>
      <c r="W151" s="158" t="s">
        <v>128</v>
      </c>
      <c r="X151" s="158" t="s">
        <v>128</v>
      </c>
      <c r="Y151" s="158" t="s">
        <v>128</v>
      </c>
      <c r="Z151" s="158" t="s">
        <v>128</v>
      </c>
      <c r="AA151" s="158" t="s">
        <v>128</v>
      </c>
      <c r="AB151" s="158" t="s">
        <v>128</v>
      </c>
      <c r="AC151" s="158" t="s">
        <v>128</v>
      </c>
      <c r="AD151" s="158" t="s">
        <v>128</v>
      </c>
      <c r="AE151" s="158" t="s">
        <v>128</v>
      </c>
      <c r="AF151" s="158" t="s">
        <v>128</v>
      </c>
      <c r="AG151" s="158" t="s">
        <v>128</v>
      </c>
      <c r="AH151" s="158" t="s">
        <v>128</v>
      </c>
      <c r="AI151" s="158" t="s">
        <v>128</v>
      </c>
      <c r="AJ151" s="158" t="s">
        <v>128</v>
      </c>
      <c r="AK151" s="158" t="s">
        <v>128</v>
      </c>
      <c r="AL151" s="158" t="s">
        <v>128</v>
      </c>
      <c r="AM151" s="158" t="s">
        <v>128</v>
      </c>
      <c r="AN151" s="158" t="s">
        <v>128</v>
      </c>
      <c r="AO151" s="158" t="s">
        <v>128</v>
      </c>
      <c r="AP151" s="158" t="s">
        <v>128</v>
      </c>
      <c r="AQ151" s="158" t="s">
        <v>128</v>
      </c>
      <c r="AR151" s="158" t="s">
        <v>128</v>
      </c>
      <c r="AS151" s="158" t="s">
        <v>128</v>
      </c>
      <c r="AT151" s="158" t="s">
        <v>128</v>
      </c>
      <c r="AU151" s="158" t="s">
        <v>128</v>
      </c>
      <c r="AV151" s="158" t="s">
        <v>128</v>
      </c>
      <c r="AW151" s="158" t="s">
        <v>128</v>
      </c>
      <c r="AX151" s="158" t="s">
        <v>128</v>
      </c>
      <c r="AY151" s="158" t="s">
        <v>128</v>
      </c>
      <c r="AZ151" s="158" t="s">
        <v>128</v>
      </c>
      <c r="BA151" s="158" t="s">
        <v>128</v>
      </c>
      <c r="BB151" s="158" t="s">
        <v>128</v>
      </c>
      <c r="BC151" s="158" t="s">
        <v>128</v>
      </c>
      <c r="BD151" s="158" t="s">
        <v>128</v>
      </c>
      <c r="BE151" s="158" t="s">
        <v>128</v>
      </c>
      <c r="BF151" s="158" t="s">
        <v>128</v>
      </c>
      <c r="BG151" s="158" t="s">
        <v>128</v>
      </c>
      <c r="BH151" s="158" t="s">
        <v>128</v>
      </c>
      <c r="BI151" s="158" t="s">
        <v>128</v>
      </c>
      <c r="BJ151" s="158" t="s">
        <v>128</v>
      </c>
      <c r="BK151" s="158" t="s">
        <v>128</v>
      </c>
      <c r="BL151" s="158" t="s">
        <v>128</v>
      </c>
      <c r="BM151" s="158" t="s">
        <v>128</v>
      </c>
      <c r="BN151" s="158" t="s">
        <v>128</v>
      </c>
      <c r="BO151" s="158" t="s">
        <v>128</v>
      </c>
      <c r="BP151" s="158" t="s">
        <v>128</v>
      </c>
      <c r="BQ151" s="158" t="s">
        <v>128</v>
      </c>
      <c r="BR151" s="158" t="s">
        <v>128</v>
      </c>
      <c r="BS151" s="158" t="s">
        <v>128</v>
      </c>
      <c r="BT151" s="158" t="s">
        <v>128</v>
      </c>
      <c r="BU151" s="158" t="s">
        <v>128</v>
      </c>
      <c r="BV151" s="158" t="s">
        <v>128</v>
      </c>
      <c r="BW151" s="158" t="s">
        <v>128</v>
      </c>
      <c r="BX151" s="158" t="s">
        <v>128</v>
      </c>
      <c r="BY151" s="158" t="s">
        <v>128</v>
      </c>
      <c r="BZ151" s="158" t="s">
        <v>128</v>
      </c>
      <c r="CA151" s="158" t="s">
        <v>128</v>
      </c>
      <c r="CB151" s="158" t="s">
        <v>128</v>
      </c>
      <c r="CC151" s="158" t="s">
        <v>128</v>
      </c>
      <c r="CD151" s="158" t="s">
        <v>128</v>
      </c>
      <c r="CE151" s="158" t="s">
        <v>128</v>
      </c>
      <c r="CF151" s="158" t="s">
        <v>128</v>
      </c>
      <c r="CG151" s="158" t="s">
        <v>128</v>
      </c>
      <c r="CH151" s="158" t="s">
        <v>128</v>
      </c>
      <c r="CI151" s="158" t="s">
        <v>128</v>
      </c>
      <c r="CJ151" s="158" t="s">
        <v>128</v>
      </c>
      <c r="CK151" s="158" t="s">
        <v>128</v>
      </c>
      <c r="CL151" s="158" t="s">
        <v>128</v>
      </c>
      <c r="CM151" s="158" t="s">
        <v>128</v>
      </c>
      <c r="CN151" s="158" t="s">
        <v>128</v>
      </c>
      <c r="CO151" s="158" t="s">
        <v>128</v>
      </c>
      <c r="CP151" s="158" t="s">
        <v>128</v>
      </c>
      <c r="CQ151" s="158" t="s">
        <v>128</v>
      </c>
      <c r="CR151" s="158" t="s">
        <v>128</v>
      </c>
      <c r="CS151" s="158" t="s">
        <v>128</v>
      </c>
      <c r="CT151" s="158" t="s">
        <v>128</v>
      </c>
      <c r="CU151" s="158" t="s">
        <v>128</v>
      </c>
      <c r="CV151" s="158" t="s">
        <v>128</v>
      </c>
      <c r="CW151" s="158" t="s">
        <v>128</v>
      </c>
      <c r="CX151" s="158" t="s">
        <v>128</v>
      </c>
      <c r="CY151" s="158" t="s">
        <v>128</v>
      </c>
      <c r="CZ151" s="158" t="s">
        <v>128</v>
      </c>
      <c r="DA151" s="158" t="s">
        <v>128</v>
      </c>
      <c r="DB151" s="158" t="s">
        <v>128</v>
      </c>
      <c r="DC151" s="158" t="s">
        <v>128</v>
      </c>
      <c r="DD151" s="158" t="s">
        <v>128</v>
      </c>
      <c r="DE151" s="158" t="s">
        <v>128</v>
      </c>
      <c r="DF151" s="158" t="s">
        <v>128</v>
      </c>
      <c r="DG151" s="158" t="s">
        <v>128</v>
      </c>
      <c r="DH151" s="158" t="s">
        <v>128</v>
      </c>
      <c r="DI151" s="158" t="s">
        <v>128</v>
      </c>
      <c r="DJ151" s="158" t="s">
        <v>128</v>
      </c>
      <c r="DK151" s="158" t="s">
        <v>128</v>
      </c>
      <c r="DL151" s="158" t="s">
        <v>128</v>
      </c>
      <c r="DM151" s="158" t="s">
        <v>128</v>
      </c>
      <c r="DN151" s="158" t="s">
        <v>128</v>
      </c>
      <c r="DO151" s="158" t="s">
        <v>128</v>
      </c>
      <c r="DP151" s="158" t="s">
        <v>128</v>
      </c>
      <c r="DQ151" s="158" t="s">
        <v>128</v>
      </c>
      <c r="DR151" s="158" t="s">
        <v>128</v>
      </c>
      <c r="DS151" s="158" t="s">
        <v>128</v>
      </c>
      <c r="DT151" s="158" t="s">
        <v>128</v>
      </c>
      <c r="DU151" s="158" t="s">
        <v>128</v>
      </c>
      <c r="DV151" s="158" t="s">
        <v>128</v>
      </c>
      <c r="DW151" s="158" t="s">
        <v>128</v>
      </c>
      <c r="DX151" s="158" t="s">
        <v>128</v>
      </c>
      <c r="DY151" s="158" t="s">
        <v>128</v>
      </c>
      <c r="DZ151" s="158" t="s">
        <v>128</v>
      </c>
      <c r="EA151" s="158" t="s">
        <v>128</v>
      </c>
      <c r="EB151" s="158" t="s">
        <v>128</v>
      </c>
      <c r="EC151" s="158" t="s">
        <v>128</v>
      </c>
      <c r="ED151" s="158" t="s">
        <v>128</v>
      </c>
      <c r="EE151" s="158" t="s">
        <v>128</v>
      </c>
      <c r="EF151" s="158" t="s">
        <v>128</v>
      </c>
      <c r="EG151" s="158" t="s">
        <v>128</v>
      </c>
      <c r="EH151" s="158" t="s">
        <v>128</v>
      </c>
      <c r="EI151" s="158" t="s">
        <v>128</v>
      </c>
      <c r="EJ151" s="158" t="s">
        <v>128</v>
      </c>
      <c r="EK151" s="158" t="s">
        <v>128</v>
      </c>
      <c r="EL151" s="158" t="s">
        <v>128</v>
      </c>
      <c r="EM151" s="158" t="s">
        <v>128</v>
      </c>
      <c r="EN151" s="158" t="s">
        <v>128</v>
      </c>
      <c r="EO151" s="158" t="s">
        <v>128</v>
      </c>
      <c r="EP151" s="158" t="s">
        <v>128</v>
      </c>
      <c r="EQ151" s="158" t="s">
        <v>128</v>
      </c>
      <c r="ER151" s="158" t="s">
        <v>128</v>
      </c>
      <c r="ES151" s="158" t="s">
        <v>128</v>
      </c>
      <c r="ET151" s="158" t="s">
        <v>128</v>
      </c>
      <c r="EU151" s="158" t="s">
        <v>128</v>
      </c>
      <c r="EV151" s="158" t="s">
        <v>128</v>
      </c>
      <c r="EW151" s="158" t="s">
        <v>128</v>
      </c>
      <c r="EX151" s="158" t="s">
        <v>128</v>
      </c>
      <c r="EY151" s="158" t="s">
        <v>128</v>
      </c>
      <c r="EZ151" s="165">
        <v>3.2</v>
      </c>
      <c r="FA151" s="158" t="s">
        <v>704</v>
      </c>
      <c r="FB151" s="163">
        <v>0.85</v>
      </c>
      <c r="FC151" s="158" t="s">
        <v>704</v>
      </c>
      <c r="FD151" s="163">
        <v>4.3999999999999997E-2</v>
      </c>
      <c r="FE151" s="158" t="s">
        <v>704</v>
      </c>
      <c r="FF151" s="163">
        <v>0.25</v>
      </c>
      <c r="FG151" s="158" t="s">
        <v>704</v>
      </c>
      <c r="FH151" s="165">
        <v>1.8</v>
      </c>
      <c r="FI151" s="158" t="s">
        <v>704</v>
      </c>
      <c r="FJ151" s="163">
        <v>0.21</v>
      </c>
      <c r="FK151" s="158" t="s">
        <v>704</v>
      </c>
      <c r="FL151" s="163">
        <v>0.92</v>
      </c>
      <c r="FM151" s="158" t="s">
        <v>704</v>
      </c>
      <c r="FN151" s="163">
        <v>0.78</v>
      </c>
      <c r="FO151" s="158" t="s">
        <v>704</v>
      </c>
      <c r="FP151" s="163">
        <v>0.13</v>
      </c>
      <c r="FQ151" s="158" t="s">
        <v>704</v>
      </c>
      <c r="FR151" s="163">
        <v>4.2999999999999997E-2</v>
      </c>
      <c r="FS151" s="158" t="s">
        <v>704</v>
      </c>
      <c r="FT151" s="163">
        <v>2.3E-2</v>
      </c>
      <c r="FU151" s="158" t="s">
        <v>704</v>
      </c>
      <c r="FV151" s="158" t="s">
        <v>128</v>
      </c>
      <c r="FW151" s="158" t="s">
        <v>128</v>
      </c>
      <c r="FX151" s="163">
        <v>0.15</v>
      </c>
      <c r="FY151" s="158" t="s">
        <v>704</v>
      </c>
      <c r="FZ151" s="163">
        <v>0.08</v>
      </c>
      <c r="GA151" s="158" t="s">
        <v>704</v>
      </c>
      <c r="GB151" s="163">
        <v>7.4999999999999997E-2</v>
      </c>
      <c r="GC151" s="158" t="s">
        <v>704</v>
      </c>
      <c r="GD151" s="163">
        <v>0.05</v>
      </c>
      <c r="GE151" s="158" t="s">
        <v>704</v>
      </c>
      <c r="GF151" s="163">
        <v>4.8000000000000001E-2</v>
      </c>
      <c r="GG151" s="158" t="s">
        <v>704</v>
      </c>
      <c r="GH151" s="166">
        <v>8.5000000000000006E-3</v>
      </c>
      <c r="GI151" s="158" t="s">
        <v>704</v>
      </c>
      <c r="GJ151" s="163">
        <v>3.4000000000000002E-2</v>
      </c>
      <c r="GK151" s="158" t="s">
        <v>704</v>
      </c>
      <c r="GL151" s="166">
        <v>4.3E-3</v>
      </c>
      <c r="GM151" s="158" t="s">
        <v>704</v>
      </c>
      <c r="GN151" s="163">
        <v>3.1E-2</v>
      </c>
      <c r="GO151" s="158" t="s">
        <v>704</v>
      </c>
      <c r="GP151" s="166">
        <v>3.2000000000000002E-3</v>
      </c>
      <c r="GQ151" s="158" t="s">
        <v>704</v>
      </c>
      <c r="GR151" s="166">
        <v>3.5000000000000001E-3</v>
      </c>
      <c r="GS151" s="158" t="s">
        <v>704</v>
      </c>
      <c r="GT151" s="166">
        <v>2.8E-3</v>
      </c>
      <c r="GU151" s="158" t="s">
        <v>704</v>
      </c>
      <c r="GV151" s="158" t="s">
        <v>128</v>
      </c>
      <c r="GW151" s="158" t="s">
        <v>128</v>
      </c>
      <c r="GX151" s="166">
        <v>2.8999999999999998E-3</v>
      </c>
      <c r="GY151" s="158" t="s">
        <v>704</v>
      </c>
      <c r="GZ151" s="166">
        <v>2.3E-3</v>
      </c>
      <c r="HA151" s="158" t="s">
        <v>704</v>
      </c>
      <c r="HB151" s="166">
        <v>2.2000000000000001E-4</v>
      </c>
      <c r="HC151" s="158" t="s">
        <v>704</v>
      </c>
      <c r="HD151" s="158" t="s">
        <v>128</v>
      </c>
      <c r="HE151" s="158" t="s">
        <v>128</v>
      </c>
      <c r="HF151" s="158" t="s">
        <v>128</v>
      </c>
      <c r="HG151" s="158" t="s">
        <v>128</v>
      </c>
      <c r="HH151" s="158" t="s">
        <v>128</v>
      </c>
      <c r="HI151" s="158" t="s">
        <v>128</v>
      </c>
      <c r="HJ151" s="158" t="s">
        <v>128</v>
      </c>
      <c r="HK151" s="158" t="s">
        <v>128</v>
      </c>
      <c r="HL151" s="158" t="s">
        <v>128</v>
      </c>
      <c r="HM151" s="158" t="s">
        <v>128</v>
      </c>
      <c r="HN151" s="158" t="s">
        <v>128</v>
      </c>
      <c r="HO151" s="158" t="s">
        <v>128</v>
      </c>
      <c r="HP151" s="158" t="s">
        <v>128</v>
      </c>
      <c r="HQ151" s="158" t="s">
        <v>128</v>
      </c>
      <c r="HR151" s="158" t="s">
        <v>128</v>
      </c>
      <c r="HS151" s="158" t="s">
        <v>128</v>
      </c>
      <c r="HT151" s="158" t="s">
        <v>128</v>
      </c>
      <c r="HU151" s="158" t="s">
        <v>128</v>
      </c>
      <c r="HV151" s="158" t="s">
        <v>128</v>
      </c>
      <c r="HW151" s="158" t="s">
        <v>128</v>
      </c>
      <c r="HX151" s="158" t="s">
        <v>128</v>
      </c>
      <c r="HY151" s="158" t="s">
        <v>128</v>
      </c>
      <c r="HZ151" s="158" t="s">
        <v>128</v>
      </c>
      <c r="IA151" s="158" t="s">
        <v>128</v>
      </c>
      <c r="IB151" s="158" t="s">
        <v>128</v>
      </c>
      <c r="IC151" s="158" t="s">
        <v>128</v>
      </c>
      <c r="ID151" s="158" t="s">
        <v>128</v>
      </c>
      <c r="IE151" s="158" t="s">
        <v>128</v>
      </c>
      <c r="IF151" s="158" t="s">
        <v>128</v>
      </c>
      <c r="IG151" s="158" t="s">
        <v>128</v>
      </c>
      <c r="IH151" s="158" t="s">
        <v>128</v>
      </c>
      <c r="II151" s="158" t="s">
        <v>128</v>
      </c>
      <c r="IJ151" s="163">
        <v>0.13</v>
      </c>
      <c r="IK151" s="158" t="s">
        <v>704</v>
      </c>
      <c r="IL151" s="166">
        <v>8.8000000000000005E-3</v>
      </c>
      <c r="IM151" s="158" t="s">
        <v>704</v>
      </c>
      <c r="IN151" s="158" t="s">
        <v>128</v>
      </c>
      <c r="IO151" s="158" t="s">
        <v>128</v>
      </c>
      <c r="IP151" s="158" t="s">
        <v>128</v>
      </c>
      <c r="IQ151" s="158" t="s">
        <v>128</v>
      </c>
      <c r="IR151" s="158" t="s">
        <v>128</v>
      </c>
      <c r="IS151" s="158" t="s">
        <v>128</v>
      </c>
      <c r="IT151" s="158" t="s">
        <v>128</v>
      </c>
      <c r="IU151" s="158" t="s">
        <v>128</v>
      </c>
      <c r="IV151" s="158" t="s">
        <v>128</v>
      </c>
      <c r="IW151" s="158" t="s">
        <v>128</v>
      </c>
      <c r="IX151" s="158" t="s">
        <v>128</v>
      </c>
      <c r="IY151" s="158" t="s">
        <v>128</v>
      </c>
      <c r="IZ151" s="158" t="s">
        <v>128</v>
      </c>
      <c r="JA151" s="158" t="s">
        <v>128</v>
      </c>
      <c r="JB151" s="158" t="s">
        <v>128</v>
      </c>
      <c r="JC151" s="158" t="s">
        <v>128</v>
      </c>
      <c r="JD151" s="158" t="s">
        <v>128</v>
      </c>
      <c r="JE151" s="158" t="s">
        <v>128</v>
      </c>
      <c r="JF151" s="158" t="s">
        <v>128</v>
      </c>
      <c r="JG151" s="158" t="s">
        <v>128</v>
      </c>
      <c r="JH151" s="158" t="s">
        <v>128</v>
      </c>
      <c r="JI151" s="158" t="s">
        <v>128</v>
      </c>
      <c r="JJ151" s="158" t="s">
        <v>128</v>
      </c>
      <c r="JK151" s="158" t="s">
        <v>128</v>
      </c>
      <c r="JL151" s="158" t="s">
        <v>128</v>
      </c>
      <c r="JM151" s="158" t="s">
        <v>128</v>
      </c>
      <c r="JN151" s="158" t="s">
        <v>128</v>
      </c>
      <c r="JO151" s="158" t="s">
        <v>128</v>
      </c>
      <c r="JP151" s="158" t="s">
        <v>128</v>
      </c>
      <c r="JQ151" s="158" t="s">
        <v>128</v>
      </c>
      <c r="JR151" s="158" t="s">
        <v>128</v>
      </c>
      <c r="JS151" s="158" t="s">
        <v>128</v>
      </c>
      <c r="JT151" s="158" t="s">
        <v>128</v>
      </c>
      <c r="JU151" s="158" t="s">
        <v>128</v>
      </c>
      <c r="JV151" s="158" t="s">
        <v>128</v>
      </c>
      <c r="JW151" s="158" t="s">
        <v>128</v>
      </c>
      <c r="JX151" s="158" t="s">
        <v>128</v>
      </c>
      <c r="JY151" s="158" t="s">
        <v>128</v>
      </c>
      <c r="JZ151" s="158" t="s">
        <v>128</v>
      </c>
      <c r="KA151" s="158" t="s">
        <v>128</v>
      </c>
      <c r="KB151" s="158" t="s">
        <v>128</v>
      </c>
      <c r="KC151" s="158" t="s">
        <v>128</v>
      </c>
      <c r="KD151" s="158" t="s">
        <v>128</v>
      </c>
      <c r="KE151" s="158" t="s">
        <v>128</v>
      </c>
      <c r="KF151" s="158" t="s">
        <v>128</v>
      </c>
      <c r="KG151" s="158" t="s">
        <v>128</v>
      </c>
      <c r="KH151" s="158" t="s">
        <v>128</v>
      </c>
      <c r="KI151" s="158" t="s">
        <v>128</v>
      </c>
      <c r="KJ151" s="158" t="s">
        <v>128</v>
      </c>
      <c r="KK151" s="158" t="s">
        <v>128</v>
      </c>
      <c r="KL151" s="158" t="s">
        <v>128</v>
      </c>
      <c r="KM151" s="158" t="s">
        <v>128</v>
      </c>
      <c r="KN151" s="158" t="s">
        <v>128</v>
      </c>
      <c r="KO151" s="158" t="s">
        <v>128</v>
      </c>
      <c r="KP151" s="158" t="s">
        <v>128</v>
      </c>
      <c r="KQ151" s="158" t="s">
        <v>128</v>
      </c>
      <c r="KR151" s="158" t="s">
        <v>128</v>
      </c>
      <c r="KS151" s="158" t="s">
        <v>128</v>
      </c>
      <c r="KT151" s="158" t="s">
        <v>128</v>
      </c>
      <c r="KU151" s="158" t="s">
        <v>128</v>
      </c>
      <c r="KV151" s="158" t="s">
        <v>128</v>
      </c>
      <c r="KW151" s="158" t="s">
        <v>128</v>
      </c>
      <c r="KX151" s="158" t="s">
        <v>128</v>
      </c>
      <c r="KY151" s="158" t="s">
        <v>128</v>
      </c>
      <c r="KZ151" s="158" t="s">
        <v>128</v>
      </c>
      <c r="LA151" s="158" t="s">
        <v>128</v>
      </c>
      <c r="LB151" s="158" t="s">
        <v>128</v>
      </c>
      <c r="LC151" s="158" t="s">
        <v>128</v>
      </c>
      <c r="LD151" s="158" t="s">
        <v>128</v>
      </c>
      <c r="LE151" s="158" t="s">
        <v>128</v>
      </c>
      <c r="LF151" s="158" t="s">
        <v>128</v>
      </c>
      <c r="LG151" s="158" t="s">
        <v>128</v>
      </c>
      <c r="LH151" s="158" t="s">
        <v>128</v>
      </c>
      <c r="LI151" s="158" t="s">
        <v>128</v>
      </c>
      <c r="LJ151" s="158" t="s">
        <v>128</v>
      </c>
      <c r="LK151" s="158" t="s">
        <v>128</v>
      </c>
      <c r="LL151" s="158" t="s">
        <v>128</v>
      </c>
      <c r="LM151" s="158" t="s">
        <v>128</v>
      </c>
      <c r="LN151" s="158" t="s">
        <v>128</v>
      </c>
      <c r="LO151" s="158" t="s">
        <v>128</v>
      </c>
      <c r="LP151" s="158" t="s">
        <v>128</v>
      </c>
      <c r="LQ151" s="158" t="s">
        <v>128</v>
      </c>
      <c r="LR151" s="158" t="s">
        <v>128</v>
      </c>
      <c r="LS151" s="158" t="s">
        <v>128</v>
      </c>
      <c r="LT151" s="158" t="s">
        <v>128</v>
      </c>
      <c r="LU151" s="158" t="s">
        <v>128</v>
      </c>
      <c r="LV151" s="158" t="s">
        <v>128</v>
      </c>
      <c r="LW151" s="158" t="s">
        <v>128</v>
      </c>
      <c r="LX151" s="158" t="s">
        <v>128</v>
      </c>
      <c r="LY151" s="158" t="s">
        <v>128</v>
      </c>
      <c r="LZ151" s="158" t="s">
        <v>128</v>
      </c>
      <c r="MA151" s="158" t="s">
        <v>128</v>
      </c>
      <c r="MB151" s="158" t="s">
        <v>128</v>
      </c>
      <c r="MC151" s="158" t="s">
        <v>128</v>
      </c>
      <c r="MD151" s="158" t="s">
        <v>128</v>
      </c>
      <c r="ME151" s="158" t="s">
        <v>128</v>
      </c>
      <c r="MF151" s="158" t="s">
        <v>128</v>
      </c>
      <c r="MG151" s="158" t="s">
        <v>128</v>
      </c>
      <c r="MH151" s="158" t="s">
        <v>128</v>
      </c>
      <c r="MI151" s="158" t="s">
        <v>128</v>
      </c>
      <c r="MJ151" s="158" t="s">
        <v>128</v>
      </c>
      <c r="MK151" s="158" t="s">
        <v>128</v>
      </c>
      <c r="ML151" s="158" t="s">
        <v>128</v>
      </c>
      <c r="MM151" s="158" t="s">
        <v>128</v>
      </c>
      <c r="MN151" s="158" t="s">
        <v>128</v>
      </c>
      <c r="MO151" s="158" t="s">
        <v>128</v>
      </c>
      <c r="MP151" s="158" t="s">
        <v>128</v>
      </c>
      <c r="MQ151" s="158" t="s">
        <v>128</v>
      </c>
      <c r="MR151" s="158" t="s">
        <v>128</v>
      </c>
      <c r="MS151" s="158" t="s">
        <v>128</v>
      </c>
      <c r="MT151" s="158" t="s">
        <v>128</v>
      </c>
      <c r="MU151" s="158" t="s">
        <v>128</v>
      </c>
      <c r="MV151" s="158" t="s">
        <v>128</v>
      </c>
      <c r="MW151" s="158" t="s">
        <v>128</v>
      </c>
      <c r="MX151" s="158" t="s">
        <v>128</v>
      </c>
      <c r="MY151" s="158" t="s">
        <v>128</v>
      </c>
      <c r="MZ151" s="158" t="s">
        <v>128</v>
      </c>
      <c r="NA151" s="158" t="s">
        <v>128</v>
      </c>
      <c r="NB151" s="158" t="s">
        <v>128</v>
      </c>
      <c r="NC151" s="158" t="s">
        <v>128</v>
      </c>
      <c r="ND151" s="158" t="s">
        <v>128</v>
      </c>
      <c r="NE151" s="158" t="s">
        <v>128</v>
      </c>
      <c r="NF151" s="158" t="s">
        <v>128</v>
      </c>
      <c r="NG151" s="158" t="s">
        <v>128</v>
      </c>
      <c r="NH151" s="158" t="s">
        <v>128</v>
      </c>
      <c r="NI151" s="158" t="s">
        <v>128</v>
      </c>
      <c r="NJ151" s="158" t="s">
        <v>128</v>
      </c>
      <c r="NK151" s="158" t="s">
        <v>128</v>
      </c>
      <c r="NL151" s="158" t="s">
        <v>128</v>
      </c>
      <c r="NM151" s="158" t="s">
        <v>128</v>
      </c>
      <c r="NN151" s="158" t="s">
        <v>128</v>
      </c>
      <c r="NO151" s="158" t="s">
        <v>128</v>
      </c>
      <c r="NP151" s="158" t="s">
        <v>128</v>
      </c>
      <c r="NQ151" s="158" t="s">
        <v>128</v>
      </c>
      <c r="NR151" s="158" t="s">
        <v>128</v>
      </c>
      <c r="NS151" s="158" t="s">
        <v>128</v>
      </c>
      <c r="NT151" s="158" t="s">
        <v>128</v>
      </c>
      <c r="NU151" s="158" t="s">
        <v>128</v>
      </c>
      <c r="NV151" s="158" t="s">
        <v>128</v>
      </c>
      <c r="NW151" s="158" t="s">
        <v>128</v>
      </c>
      <c r="NX151" s="158" t="s">
        <v>128</v>
      </c>
      <c r="NY151" s="158" t="s">
        <v>128</v>
      </c>
      <c r="NZ151" s="158" t="s">
        <v>128</v>
      </c>
      <c r="OA151" s="158" t="s">
        <v>128</v>
      </c>
      <c r="OB151" s="158" t="s">
        <v>128</v>
      </c>
      <c r="OC151" s="158" t="s">
        <v>128</v>
      </c>
      <c r="OD151" s="158" t="s">
        <v>128</v>
      </c>
      <c r="OE151" s="170" t="s">
        <v>128</v>
      </c>
      <c r="OF151" s="181"/>
      <c r="OG151" s="113" t="str">
        <f t="shared" si="893"/>
        <v/>
      </c>
      <c r="OH151" s="66" t="str">
        <f t="shared" si="894"/>
        <v/>
      </c>
      <c r="OI151" s="66" t="str">
        <f t="shared" si="895"/>
        <v/>
      </c>
      <c r="OJ151" s="66" t="str">
        <f t="shared" si="896"/>
        <v/>
      </c>
      <c r="OK151" s="66" t="str">
        <f t="shared" si="897"/>
        <v/>
      </c>
      <c r="OL151" s="66" t="str">
        <f t="shared" si="898"/>
        <v/>
      </c>
      <c r="OM151" s="66" t="str">
        <f t="shared" si="899"/>
        <v/>
      </c>
      <c r="ON151" s="66" t="str">
        <f t="shared" si="900"/>
        <v/>
      </c>
      <c r="OO151" s="66" t="str">
        <f t="shared" si="901"/>
        <v/>
      </c>
      <c r="OP151" s="66" t="str">
        <f t="shared" si="902"/>
        <v/>
      </c>
      <c r="OQ151" s="66" t="str">
        <f t="shared" si="903"/>
        <v/>
      </c>
      <c r="OR151" s="66" t="str">
        <f t="shared" si="904"/>
        <v/>
      </c>
      <c r="OS151" s="66" t="str">
        <f t="shared" si="905"/>
        <v/>
      </c>
      <c r="OT151" s="66" t="str">
        <f t="shared" si="906"/>
        <v/>
      </c>
      <c r="OU151" s="66" t="str">
        <f t="shared" si="907"/>
        <v/>
      </c>
      <c r="OV151" s="66" t="str">
        <f t="shared" si="908"/>
        <v/>
      </c>
      <c r="OW151" s="66" t="str">
        <f t="shared" si="909"/>
        <v/>
      </c>
      <c r="OX151" s="66" t="str">
        <f t="shared" si="910"/>
        <v/>
      </c>
      <c r="OY151" s="66" t="str">
        <f t="shared" si="911"/>
        <v/>
      </c>
      <c r="OZ151" s="66" t="str">
        <f t="shared" si="912"/>
        <v/>
      </c>
      <c r="PA151" s="66" t="str">
        <f t="shared" si="913"/>
        <v/>
      </c>
      <c r="PB151" s="66" t="str">
        <f t="shared" si="914"/>
        <v/>
      </c>
      <c r="PC151" s="66" t="str">
        <f t="shared" si="915"/>
        <v/>
      </c>
      <c r="PD151" s="66" t="str">
        <f t="shared" si="916"/>
        <v/>
      </c>
      <c r="PE151" s="66" t="str">
        <f t="shared" si="917"/>
        <v/>
      </c>
      <c r="PF151" s="66" t="str">
        <f t="shared" si="918"/>
        <v/>
      </c>
      <c r="PG151" s="66" t="str">
        <f t="shared" si="919"/>
        <v/>
      </c>
      <c r="PH151" s="66" t="str">
        <f t="shared" si="920"/>
        <v/>
      </c>
      <c r="PI151" s="66" t="str">
        <f t="shared" si="921"/>
        <v/>
      </c>
      <c r="PJ151" s="66" t="str">
        <f t="shared" si="922"/>
        <v/>
      </c>
      <c r="PK151" s="66" t="str">
        <f t="shared" si="923"/>
        <v/>
      </c>
      <c r="PL151" s="66" t="str">
        <f t="shared" si="924"/>
        <v/>
      </c>
      <c r="PM151" s="66" t="str">
        <f t="shared" si="925"/>
        <v/>
      </c>
      <c r="PN151" s="66" t="str">
        <f t="shared" si="926"/>
        <v/>
      </c>
      <c r="PO151" s="66" t="str">
        <f t="shared" si="927"/>
        <v/>
      </c>
      <c r="PP151" s="66" t="str">
        <f t="shared" si="928"/>
        <v/>
      </c>
      <c r="PQ151" s="66" t="str">
        <f t="shared" si="929"/>
        <v/>
      </c>
      <c r="PR151" s="66" t="str">
        <f t="shared" si="930"/>
        <v/>
      </c>
      <c r="PS151" s="66" t="str">
        <f t="shared" si="931"/>
        <v/>
      </c>
      <c r="PT151" s="66" t="str">
        <f t="shared" si="932"/>
        <v/>
      </c>
      <c r="PU151" s="66" t="str">
        <f t="shared" si="933"/>
        <v/>
      </c>
      <c r="PV151" s="66" t="str">
        <f t="shared" si="934"/>
        <v/>
      </c>
      <c r="PW151" s="66" t="str">
        <f t="shared" si="935"/>
        <v/>
      </c>
      <c r="PX151" s="66" t="str">
        <f t="shared" si="936"/>
        <v/>
      </c>
      <c r="PY151" s="66" t="str">
        <f t="shared" si="937"/>
        <v/>
      </c>
      <c r="PZ151" s="66" t="str">
        <f t="shared" si="938"/>
        <v/>
      </c>
      <c r="QA151" s="66" t="str">
        <f t="shared" si="939"/>
        <v/>
      </c>
      <c r="QB151" s="66" t="str">
        <f t="shared" si="940"/>
        <v/>
      </c>
      <c r="QC151" s="66" t="str">
        <f t="shared" si="941"/>
        <v/>
      </c>
      <c r="QD151" s="66" t="str">
        <f t="shared" si="942"/>
        <v/>
      </c>
      <c r="QE151" s="66" t="str">
        <f t="shared" si="943"/>
        <v/>
      </c>
      <c r="QF151" s="66" t="str">
        <f t="shared" si="944"/>
        <v/>
      </c>
      <c r="QG151" s="66" t="str">
        <f t="shared" si="945"/>
        <v/>
      </c>
      <c r="QH151" s="66" t="str">
        <f t="shared" si="946"/>
        <v/>
      </c>
      <c r="QI151" s="66" t="str">
        <f t="shared" si="947"/>
        <v/>
      </c>
      <c r="QJ151" s="66" t="str">
        <f t="shared" si="948"/>
        <v/>
      </c>
      <c r="QK151" s="66" t="str">
        <f t="shared" si="949"/>
        <v/>
      </c>
      <c r="QL151" s="66" t="str">
        <f t="shared" si="950"/>
        <v/>
      </c>
      <c r="QM151" s="66" t="str">
        <f t="shared" si="951"/>
        <v/>
      </c>
      <c r="QN151" s="66" t="str">
        <f t="shared" si="952"/>
        <v/>
      </c>
      <c r="QO151" s="66" t="str">
        <f t="shared" si="953"/>
        <v/>
      </c>
      <c r="QP151" s="66" t="str">
        <f t="shared" si="954"/>
        <v/>
      </c>
      <c r="QQ151" s="66" t="str">
        <f t="shared" si="955"/>
        <v/>
      </c>
      <c r="QR151" s="66" t="str">
        <f t="shared" si="956"/>
        <v/>
      </c>
      <c r="QS151" s="66" t="str">
        <f t="shared" si="957"/>
        <v/>
      </c>
      <c r="QT151" s="66" t="str">
        <f t="shared" si="958"/>
        <v/>
      </c>
      <c r="QU151" s="66" t="str">
        <f t="shared" si="959"/>
        <v/>
      </c>
      <c r="QV151" s="66" t="str">
        <f t="shared" si="960"/>
        <v/>
      </c>
      <c r="QW151" s="66" t="str">
        <f t="shared" si="961"/>
        <v/>
      </c>
      <c r="QX151" s="66" t="str">
        <f t="shared" si="962"/>
        <v/>
      </c>
      <c r="QY151" s="66" t="str">
        <f t="shared" si="963"/>
        <v/>
      </c>
      <c r="QZ151" s="66" t="str">
        <f t="shared" si="964"/>
        <v/>
      </c>
      <c r="RA151" s="66" t="str">
        <f t="shared" si="965"/>
        <v/>
      </c>
      <c r="RB151" s="66" t="str">
        <f t="shared" si="966"/>
        <v/>
      </c>
      <c r="RC151" s="66" t="str">
        <f t="shared" si="967"/>
        <v/>
      </c>
      <c r="RD151" s="66" t="str">
        <f t="shared" si="968"/>
        <v/>
      </c>
      <c r="RE151" s="66" t="str">
        <f t="shared" si="969"/>
        <v/>
      </c>
      <c r="RF151" s="66" t="str">
        <f t="shared" si="970"/>
        <v/>
      </c>
      <c r="RG151" s="66" t="str">
        <f t="shared" si="971"/>
        <v/>
      </c>
      <c r="RH151" s="66" t="str">
        <f t="shared" si="972"/>
        <v/>
      </c>
      <c r="RI151" s="66" t="str">
        <f t="shared" si="973"/>
        <v/>
      </c>
      <c r="RJ151" s="66" t="str">
        <f t="shared" si="974"/>
        <v/>
      </c>
      <c r="RK151" s="66" t="str">
        <f t="shared" si="975"/>
        <v/>
      </c>
      <c r="RL151" s="66" t="str">
        <f t="shared" si="976"/>
        <v/>
      </c>
      <c r="RM151" s="66" t="str">
        <f t="shared" si="977"/>
        <v/>
      </c>
      <c r="RN151" s="66" t="str">
        <f t="shared" si="978"/>
        <v/>
      </c>
      <c r="RO151" s="66" t="str">
        <f t="shared" si="979"/>
        <v/>
      </c>
      <c r="RP151" s="66" t="str">
        <f t="shared" si="980"/>
        <v/>
      </c>
      <c r="RQ151" s="66" t="str">
        <f t="shared" si="981"/>
        <v/>
      </c>
      <c r="RR151" s="66" t="str">
        <f t="shared" si="982"/>
        <v/>
      </c>
      <c r="RS151" s="66" t="str">
        <f t="shared" si="983"/>
        <v/>
      </c>
      <c r="RT151" s="66" t="str">
        <f t="shared" si="984"/>
        <v/>
      </c>
      <c r="RU151" s="66" t="str">
        <f t="shared" si="985"/>
        <v/>
      </c>
      <c r="RV151" s="66" t="str">
        <f t="shared" si="986"/>
        <v/>
      </c>
      <c r="RW151" s="66" t="str">
        <f t="shared" si="987"/>
        <v/>
      </c>
      <c r="RX151" s="66" t="str">
        <f t="shared" si="988"/>
        <v/>
      </c>
      <c r="RY151" s="66" t="str">
        <f t="shared" si="989"/>
        <v/>
      </c>
      <c r="RZ151" s="66" t="str">
        <f t="shared" si="990"/>
        <v/>
      </c>
      <c r="SA151" s="66" t="str">
        <f t="shared" si="991"/>
        <v/>
      </c>
      <c r="SB151" s="66" t="str">
        <f t="shared" si="992"/>
        <v/>
      </c>
      <c r="SC151" s="66" t="str">
        <f t="shared" si="993"/>
        <v/>
      </c>
      <c r="SD151" s="66" t="str">
        <f t="shared" si="994"/>
        <v/>
      </c>
      <c r="SE151" s="66" t="str">
        <f t="shared" si="995"/>
        <v/>
      </c>
      <c r="SF151" s="66" t="str">
        <f t="shared" si="996"/>
        <v/>
      </c>
      <c r="SG151" s="66" t="str">
        <f t="shared" si="997"/>
        <v/>
      </c>
      <c r="SH151" s="66" t="str">
        <f t="shared" si="998"/>
        <v/>
      </c>
      <c r="SI151" s="66" t="str">
        <f t="shared" si="999"/>
        <v/>
      </c>
      <c r="SJ151" s="66" t="str">
        <f t="shared" si="1000"/>
        <v/>
      </c>
      <c r="SK151" s="66" t="str">
        <f t="shared" si="1001"/>
        <v/>
      </c>
      <c r="SL151" s="66" t="str">
        <f t="shared" si="1002"/>
        <v/>
      </c>
      <c r="SM151" s="66" t="str">
        <f t="shared" si="1003"/>
        <v/>
      </c>
      <c r="SN151" s="66" t="str">
        <f t="shared" si="1004"/>
        <v/>
      </c>
      <c r="SO151" s="66" t="str">
        <f t="shared" si="1005"/>
        <v/>
      </c>
      <c r="SP151" s="66" t="str">
        <f t="shared" si="1006"/>
        <v/>
      </c>
      <c r="SQ151" s="66" t="str">
        <f t="shared" si="1007"/>
        <v/>
      </c>
      <c r="SR151" s="66" t="str">
        <f t="shared" si="1008"/>
        <v/>
      </c>
      <c r="SS151" s="66" t="str">
        <f t="shared" si="1009"/>
        <v/>
      </c>
      <c r="ST151" s="66" t="str">
        <f t="shared" si="1010"/>
        <v/>
      </c>
      <c r="SU151" s="66" t="str">
        <f t="shared" si="1011"/>
        <v/>
      </c>
      <c r="SV151" s="66" t="str">
        <f t="shared" si="1012"/>
        <v/>
      </c>
      <c r="SW151" s="66" t="str">
        <f t="shared" si="1013"/>
        <v/>
      </c>
      <c r="SX151" s="66" t="str">
        <f t="shared" si="1014"/>
        <v/>
      </c>
      <c r="SY151" s="66" t="str">
        <f t="shared" si="1015"/>
        <v/>
      </c>
      <c r="SZ151" s="66" t="str">
        <f t="shared" si="1016"/>
        <v/>
      </c>
      <c r="TA151" s="66" t="str">
        <f t="shared" si="1017"/>
        <v/>
      </c>
      <c r="TB151" s="66" t="str">
        <f t="shared" si="1018"/>
        <v/>
      </c>
      <c r="TC151" s="66" t="str">
        <f t="shared" si="1019"/>
        <v/>
      </c>
      <c r="TD151" s="66" t="str">
        <f t="shared" si="1020"/>
        <v/>
      </c>
      <c r="TE151" s="66" t="str">
        <f t="shared" si="1021"/>
        <v/>
      </c>
      <c r="TF151" s="66" t="str">
        <f t="shared" si="1022"/>
        <v/>
      </c>
      <c r="TG151" s="66" t="str">
        <f t="shared" si="1023"/>
        <v/>
      </c>
      <c r="TH151" s="66" t="str">
        <f t="shared" si="1024"/>
        <v/>
      </c>
      <c r="TI151" s="66" t="str">
        <f t="shared" si="1025"/>
        <v/>
      </c>
      <c r="TJ151" s="66" t="str">
        <f t="shared" si="1026"/>
        <v/>
      </c>
      <c r="TK151" s="66" t="str">
        <f t="shared" si="1027"/>
        <v/>
      </c>
      <c r="TL151" s="66" t="str">
        <f t="shared" si="1028"/>
        <v/>
      </c>
      <c r="TM151" s="66" t="str">
        <f t="shared" si="1029"/>
        <v/>
      </c>
      <c r="TN151" s="66" t="str">
        <f t="shared" si="1030"/>
        <v/>
      </c>
      <c r="TO151" s="160">
        <f t="shared" si="1031"/>
        <v>1.1449015494167398E-3</v>
      </c>
      <c r="TP151" s="66" t="str">
        <f t="shared" si="1032"/>
        <v>kg/GJ delivered</v>
      </c>
      <c r="TQ151" s="160">
        <f t="shared" si="1033"/>
        <v>3.0411447406382148E-4</v>
      </c>
      <c r="TR151" s="66" t="str">
        <f t="shared" si="1034"/>
        <v>kg/GJ delivered</v>
      </c>
      <c r="TS151" s="160">
        <f t="shared" si="1035"/>
        <v>1.5742396304480168E-5</v>
      </c>
      <c r="TT151" s="66" t="str">
        <f t="shared" si="1036"/>
        <v>kg/GJ delivered</v>
      </c>
      <c r="TU151" s="160">
        <f t="shared" si="1037"/>
        <v>8.9445433548182782E-5</v>
      </c>
      <c r="TV151" s="66" t="str">
        <f t="shared" si="1038"/>
        <v>kg/GJ delivered</v>
      </c>
      <c r="TW151" s="160">
        <f t="shared" si="1039"/>
        <v>6.4400712154691602E-4</v>
      </c>
      <c r="TX151" s="66" t="str">
        <f t="shared" si="1040"/>
        <v>kg/GJ delivered</v>
      </c>
      <c r="TY151" s="160">
        <f t="shared" si="1041"/>
        <v>7.5134164180473527E-5</v>
      </c>
      <c r="TZ151" s="66" t="str">
        <f t="shared" si="1042"/>
        <v>kg/GJ delivered</v>
      </c>
      <c r="UA151" s="160">
        <f t="shared" si="1043"/>
        <v>3.2915919545731265E-4</v>
      </c>
      <c r="UB151" s="66" t="str">
        <f t="shared" si="1044"/>
        <v>kg/GJ delivered</v>
      </c>
      <c r="UC151" s="160">
        <f t="shared" si="1045"/>
        <v>2.7906975267033026E-4</v>
      </c>
      <c r="UD151" s="66" t="str">
        <f t="shared" si="1046"/>
        <v>kg/GJ delivered</v>
      </c>
      <c r="UE151" s="160">
        <f t="shared" si="1047"/>
        <v>4.6511625445055057E-5</v>
      </c>
      <c r="UF151" s="66" t="str">
        <f t="shared" si="1048"/>
        <v>kg/GJ delivered</v>
      </c>
      <c r="UG151" s="160">
        <f t="shared" si="1049"/>
        <v>1.5384614570287436E-5</v>
      </c>
      <c r="UH151" s="66" t="str">
        <f t="shared" si="1050"/>
        <v>kg/GJ delivered</v>
      </c>
      <c r="UI151" s="160">
        <f t="shared" si="1051"/>
        <v>8.2289798864328165E-6</v>
      </c>
      <c r="UJ151" s="66" t="str">
        <f t="shared" si="1052"/>
        <v>kg/GJ delivered</v>
      </c>
      <c r="UK151" s="66" t="str">
        <f t="shared" si="1053"/>
        <v/>
      </c>
      <c r="UL151" s="66" t="str">
        <f t="shared" si="1054"/>
        <v/>
      </c>
      <c r="UM151" s="160">
        <f t="shared" si="1055"/>
        <v>5.3667260128909671E-5</v>
      </c>
      <c r="UN151" s="66" t="str">
        <f t="shared" si="1056"/>
        <v>kg/GJ delivered</v>
      </c>
      <c r="UO151" s="160">
        <f t="shared" si="1057"/>
        <v>2.8622538735418494E-5</v>
      </c>
      <c r="UP151" s="66" t="str">
        <f t="shared" si="1058"/>
        <v>kg/GJ delivered</v>
      </c>
      <c r="UQ151" s="160">
        <f t="shared" si="1059"/>
        <v>2.6833630064454835E-5</v>
      </c>
      <c r="UR151" s="66" t="str">
        <f t="shared" si="1060"/>
        <v>kg/GJ delivered</v>
      </c>
      <c r="US151" s="160">
        <f t="shared" si="1061"/>
        <v>1.7889086709636559E-5</v>
      </c>
      <c r="UT151" s="66" t="str">
        <f t="shared" si="1062"/>
        <v>kg/GJ delivered</v>
      </c>
      <c r="UU151" s="160">
        <f t="shared" si="1063"/>
        <v>1.7173523241251094E-5</v>
      </c>
      <c r="UV151" s="66" t="str">
        <f t="shared" si="1064"/>
        <v>kg/GJ delivered</v>
      </c>
      <c r="UW151" s="160">
        <f t="shared" si="1065"/>
        <v>3.0411447406382148E-6</v>
      </c>
      <c r="UX151" s="66" t="str">
        <f t="shared" si="1066"/>
        <v>kg/GJ delivered</v>
      </c>
      <c r="UY151" s="160">
        <f t="shared" si="1067"/>
        <v>1.2164578962552859E-5</v>
      </c>
      <c r="UZ151" s="66" t="str">
        <f t="shared" si="1068"/>
        <v>kg/GJ delivered</v>
      </c>
      <c r="VA151" s="160">
        <f t="shared" si="1069"/>
        <v>1.5384614570287441E-6</v>
      </c>
      <c r="VB151" s="66" t="str">
        <f t="shared" si="1070"/>
        <v>kg/GJ delivered</v>
      </c>
      <c r="VC151" s="160">
        <f t="shared" si="1071"/>
        <v>1.1091233759974666E-5</v>
      </c>
      <c r="VD151" s="66" t="str">
        <f t="shared" si="1072"/>
        <v>kg/GJ delivered</v>
      </c>
      <c r="VE151" s="160">
        <f t="shared" si="1073"/>
        <v>1.1449015494167398E-6</v>
      </c>
      <c r="VF151" s="66" t="str">
        <f t="shared" si="1074"/>
        <v>kg/GJ delivered</v>
      </c>
      <c r="VG151" s="160">
        <f t="shared" si="1075"/>
        <v>1.252236069674559E-6</v>
      </c>
      <c r="VH151" s="66" t="str">
        <f t="shared" si="1076"/>
        <v>kg/GJ delivered</v>
      </c>
      <c r="VI151" s="160">
        <f t="shared" si="1077"/>
        <v>1.0017888557396472E-6</v>
      </c>
      <c r="VJ151" s="66" t="str">
        <f t="shared" si="1078"/>
        <v>kg/GJ delivered</v>
      </c>
      <c r="VK151" s="66" t="str">
        <f t="shared" si="1079"/>
        <v/>
      </c>
      <c r="VL151" s="66" t="str">
        <f t="shared" si="1080"/>
        <v/>
      </c>
      <c r="VM151" s="160">
        <f t="shared" si="1081"/>
        <v>1.0375670291589201E-6</v>
      </c>
      <c r="VN151" s="66" t="str">
        <f t="shared" si="1082"/>
        <v>kg/GJ delivered</v>
      </c>
      <c r="VO151" s="160">
        <f t="shared" si="1083"/>
        <v>8.228979886432816E-7</v>
      </c>
      <c r="VP151" s="66" t="str">
        <f t="shared" si="1084"/>
        <v>kg/GJ delivered</v>
      </c>
      <c r="VQ151" s="160">
        <f t="shared" si="1085"/>
        <v>7.8711981522400854E-8</v>
      </c>
      <c r="VR151" s="66" t="str">
        <f t="shared" si="1086"/>
        <v>kg/GJ delivered</v>
      </c>
      <c r="VS151" s="66" t="str">
        <f t="shared" si="1087"/>
        <v/>
      </c>
      <c r="VT151" s="66" t="str">
        <f t="shared" si="1088"/>
        <v/>
      </c>
      <c r="VU151" s="66" t="str">
        <f t="shared" si="1089"/>
        <v/>
      </c>
      <c r="VV151" s="66" t="str">
        <f t="shared" si="1090"/>
        <v/>
      </c>
      <c r="VW151" s="66" t="str">
        <f t="shared" si="1091"/>
        <v/>
      </c>
      <c r="VX151" s="66" t="str">
        <f t="shared" si="1092"/>
        <v/>
      </c>
      <c r="VY151" s="66" t="str">
        <f t="shared" si="1093"/>
        <v/>
      </c>
      <c r="VZ151" s="66" t="str">
        <f t="shared" si="1094"/>
        <v/>
      </c>
      <c r="WA151" s="66" t="str">
        <f t="shared" si="1095"/>
        <v/>
      </c>
      <c r="WB151" s="66" t="str">
        <f t="shared" si="1096"/>
        <v/>
      </c>
      <c r="WC151" s="66" t="str">
        <f t="shared" si="1097"/>
        <v/>
      </c>
      <c r="WD151" s="66" t="str">
        <f t="shared" si="1098"/>
        <v/>
      </c>
      <c r="WE151" s="66" t="str">
        <f t="shared" si="1099"/>
        <v/>
      </c>
      <c r="WF151" s="66" t="str">
        <f t="shared" si="1100"/>
        <v/>
      </c>
      <c r="WG151" s="66" t="str">
        <f t="shared" si="1101"/>
        <v/>
      </c>
      <c r="WH151" s="66" t="str">
        <f t="shared" si="1102"/>
        <v/>
      </c>
      <c r="WI151" s="66" t="str">
        <f t="shared" si="1103"/>
        <v/>
      </c>
      <c r="WJ151" s="66" t="str">
        <f t="shared" si="1104"/>
        <v/>
      </c>
      <c r="WK151" s="66" t="str">
        <f t="shared" si="1105"/>
        <v/>
      </c>
      <c r="WL151" s="66" t="str">
        <f t="shared" si="1106"/>
        <v/>
      </c>
      <c r="WM151" s="66" t="str">
        <f t="shared" si="1107"/>
        <v/>
      </c>
      <c r="WN151" s="66" t="str">
        <f t="shared" si="1108"/>
        <v/>
      </c>
      <c r="WO151" s="66" t="str">
        <f t="shared" si="1109"/>
        <v/>
      </c>
      <c r="WP151" s="66" t="str">
        <f t="shared" si="1110"/>
        <v/>
      </c>
      <c r="WQ151" s="66" t="str">
        <f t="shared" si="1111"/>
        <v/>
      </c>
      <c r="WR151" s="66" t="str">
        <f t="shared" si="1112"/>
        <v/>
      </c>
      <c r="WS151" s="66" t="str">
        <f t="shared" si="1113"/>
        <v/>
      </c>
      <c r="WT151" s="66" t="str">
        <f t="shared" si="1114"/>
        <v/>
      </c>
      <c r="WU151" s="66" t="str">
        <f t="shared" si="1115"/>
        <v/>
      </c>
      <c r="WV151" s="66" t="str">
        <f t="shared" si="1116"/>
        <v/>
      </c>
      <c r="WW151" s="66" t="str">
        <f t="shared" si="1117"/>
        <v/>
      </c>
      <c r="WX151" s="66" t="str">
        <f t="shared" si="1118"/>
        <v/>
      </c>
      <c r="WY151" s="160">
        <f t="shared" si="1119"/>
        <v>4.6511625445055057E-5</v>
      </c>
      <c r="WZ151" s="66" t="str">
        <f t="shared" si="1120"/>
        <v>kg/GJ delivered</v>
      </c>
      <c r="XA151" s="160">
        <f t="shared" si="1121"/>
        <v>3.148479260896034E-6</v>
      </c>
      <c r="XB151" s="66" t="str">
        <f t="shared" si="1122"/>
        <v>kg/GJ delivered</v>
      </c>
      <c r="XC151" s="66" t="str">
        <f t="shared" si="1123"/>
        <v/>
      </c>
      <c r="XD151" s="66" t="str">
        <f t="shared" si="1124"/>
        <v/>
      </c>
      <c r="XE151" s="66" t="str">
        <f t="shared" si="1125"/>
        <v/>
      </c>
      <c r="XF151" s="66" t="str">
        <f t="shared" si="1126"/>
        <v/>
      </c>
      <c r="XG151" s="66" t="str">
        <f t="shared" si="1127"/>
        <v/>
      </c>
      <c r="XH151" s="66" t="str">
        <f t="shared" si="1128"/>
        <v/>
      </c>
      <c r="XI151" s="66" t="str">
        <f t="shared" si="1129"/>
        <v/>
      </c>
      <c r="XJ151" s="66" t="str">
        <f t="shared" si="1130"/>
        <v/>
      </c>
      <c r="XK151" s="66" t="str">
        <f t="shared" si="1131"/>
        <v/>
      </c>
      <c r="XL151" s="66" t="str">
        <f t="shared" si="1132"/>
        <v/>
      </c>
      <c r="XM151" s="66" t="str">
        <f t="shared" si="1133"/>
        <v/>
      </c>
      <c r="XN151" s="66" t="str">
        <f t="shared" si="1134"/>
        <v/>
      </c>
      <c r="XO151" s="66" t="str">
        <f t="shared" si="1135"/>
        <v/>
      </c>
      <c r="XP151" s="66" t="str">
        <f t="shared" si="1136"/>
        <v/>
      </c>
      <c r="XQ151" s="66" t="str">
        <f t="shared" si="1137"/>
        <v/>
      </c>
      <c r="XR151" s="66" t="str">
        <f t="shared" si="1138"/>
        <v/>
      </c>
      <c r="XS151" s="66" t="str">
        <f t="shared" si="1139"/>
        <v/>
      </c>
      <c r="XT151" s="66" t="str">
        <f t="shared" si="1140"/>
        <v/>
      </c>
      <c r="XU151" s="66" t="str">
        <f t="shared" si="1141"/>
        <v/>
      </c>
      <c r="XV151" s="66" t="str">
        <f t="shared" si="1142"/>
        <v/>
      </c>
      <c r="XW151" s="66" t="str">
        <f t="shared" si="1143"/>
        <v/>
      </c>
      <c r="XX151" s="66" t="str">
        <f t="shared" si="1144"/>
        <v/>
      </c>
      <c r="XY151" s="66" t="str">
        <f t="shared" si="1145"/>
        <v/>
      </c>
      <c r="XZ151" s="66" t="str">
        <f t="shared" si="1146"/>
        <v/>
      </c>
      <c r="YA151" s="66" t="str">
        <f t="shared" si="1147"/>
        <v/>
      </c>
      <c r="YB151" s="66" t="str">
        <f t="shared" si="1148"/>
        <v/>
      </c>
      <c r="YC151" s="66" t="str">
        <f t="shared" si="1149"/>
        <v/>
      </c>
      <c r="YD151" s="66" t="str">
        <f t="shared" si="1150"/>
        <v/>
      </c>
      <c r="YE151" s="66" t="str">
        <f t="shared" si="1151"/>
        <v/>
      </c>
      <c r="YF151" s="66" t="str">
        <f t="shared" si="1152"/>
        <v/>
      </c>
      <c r="YG151" s="66" t="str">
        <f t="shared" si="1153"/>
        <v/>
      </c>
      <c r="YH151" s="66" t="str">
        <f t="shared" si="1154"/>
        <v/>
      </c>
      <c r="YI151" s="66" t="str">
        <f t="shared" si="1155"/>
        <v/>
      </c>
      <c r="YJ151" s="66" t="str">
        <f t="shared" si="1156"/>
        <v/>
      </c>
      <c r="YK151" s="66" t="str">
        <f t="shared" si="1157"/>
        <v/>
      </c>
      <c r="YL151" s="66" t="str">
        <f t="shared" si="1158"/>
        <v/>
      </c>
      <c r="YM151" s="66" t="str">
        <f t="shared" si="1159"/>
        <v/>
      </c>
      <c r="YN151" s="66" t="str">
        <f t="shared" si="1160"/>
        <v/>
      </c>
      <c r="YO151" s="66" t="str">
        <f t="shared" si="1161"/>
        <v/>
      </c>
      <c r="YP151" s="66" t="str">
        <f t="shared" si="1162"/>
        <v/>
      </c>
      <c r="YQ151" s="66" t="str">
        <f t="shared" si="1163"/>
        <v/>
      </c>
      <c r="YR151" s="66" t="str">
        <f t="shared" si="1164"/>
        <v/>
      </c>
      <c r="YS151" s="66" t="str">
        <f t="shared" si="1165"/>
        <v/>
      </c>
      <c r="YT151" s="66" t="str">
        <f t="shared" si="1166"/>
        <v/>
      </c>
      <c r="YU151" s="66" t="str">
        <f t="shared" si="1167"/>
        <v/>
      </c>
      <c r="YV151" s="66" t="str">
        <f t="shared" si="1168"/>
        <v/>
      </c>
      <c r="YW151" s="66" t="str">
        <f t="shared" si="1169"/>
        <v/>
      </c>
      <c r="YX151" s="66" t="str">
        <f t="shared" si="1170"/>
        <v/>
      </c>
      <c r="YY151" s="66" t="str">
        <f t="shared" si="1171"/>
        <v/>
      </c>
      <c r="YZ151" s="66" t="str">
        <f t="shared" si="1172"/>
        <v/>
      </c>
      <c r="ZA151" s="66" t="str">
        <f t="shared" si="1173"/>
        <v/>
      </c>
      <c r="ZB151" s="66" t="str">
        <f t="shared" si="1174"/>
        <v/>
      </c>
      <c r="ZC151" s="66" t="str">
        <f t="shared" si="1175"/>
        <v/>
      </c>
      <c r="ZD151" s="66" t="str">
        <f t="shared" si="1176"/>
        <v/>
      </c>
      <c r="ZE151" s="66" t="str">
        <f t="shared" si="1177"/>
        <v/>
      </c>
      <c r="ZF151" s="66" t="str">
        <f t="shared" si="1178"/>
        <v/>
      </c>
      <c r="ZG151" s="66" t="str">
        <f t="shared" si="1179"/>
        <v/>
      </c>
      <c r="ZH151" s="66" t="str">
        <f t="shared" si="1180"/>
        <v/>
      </c>
      <c r="ZI151" s="66" t="str">
        <f t="shared" si="1181"/>
        <v/>
      </c>
      <c r="ZJ151" s="66" t="str">
        <f t="shared" si="1182"/>
        <v/>
      </c>
      <c r="ZK151" s="66" t="str">
        <f t="shared" si="1183"/>
        <v/>
      </c>
      <c r="ZL151" s="66" t="str">
        <f t="shared" si="1184"/>
        <v/>
      </c>
      <c r="ZM151" s="66" t="str">
        <f t="shared" si="1185"/>
        <v/>
      </c>
      <c r="ZN151" s="66" t="str">
        <f t="shared" si="1186"/>
        <v/>
      </c>
      <c r="ZO151" s="66" t="str">
        <f t="shared" si="1187"/>
        <v/>
      </c>
      <c r="ZP151" s="66" t="str">
        <f t="shared" si="1188"/>
        <v/>
      </c>
      <c r="ZQ151" s="66" t="str">
        <f t="shared" si="1189"/>
        <v/>
      </c>
      <c r="ZR151" s="66" t="str">
        <f t="shared" si="1190"/>
        <v/>
      </c>
      <c r="ZS151" s="66" t="str">
        <f t="shared" si="1191"/>
        <v/>
      </c>
      <c r="ZT151" s="66" t="str">
        <f t="shared" si="1192"/>
        <v/>
      </c>
      <c r="ZU151" s="66" t="str">
        <f t="shared" si="1193"/>
        <v/>
      </c>
      <c r="ZV151" s="66" t="str">
        <f t="shared" si="1194"/>
        <v/>
      </c>
      <c r="ZW151" s="66" t="str">
        <f t="shared" si="1195"/>
        <v/>
      </c>
      <c r="ZX151" s="66" t="str">
        <f t="shared" si="1196"/>
        <v/>
      </c>
      <c r="ZY151" s="66" t="str">
        <f t="shared" si="1197"/>
        <v/>
      </c>
      <c r="ZZ151" s="66" t="str">
        <f t="shared" si="1198"/>
        <v/>
      </c>
      <c r="AAA151" s="66" t="str">
        <f t="shared" si="1199"/>
        <v/>
      </c>
      <c r="AAB151" s="66" t="str">
        <f t="shared" si="1200"/>
        <v/>
      </c>
      <c r="AAC151" s="66" t="str">
        <f t="shared" si="1201"/>
        <v/>
      </c>
      <c r="AAD151" s="66" t="str">
        <f t="shared" si="1202"/>
        <v/>
      </c>
      <c r="AAE151" s="66" t="str">
        <f t="shared" si="1203"/>
        <v/>
      </c>
      <c r="AAF151" s="66" t="str">
        <f t="shared" si="1204"/>
        <v/>
      </c>
      <c r="AAG151" s="66" t="str">
        <f t="shared" si="1205"/>
        <v/>
      </c>
      <c r="AAH151" s="66" t="str">
        <f t="shared" si="1206"/>
        <v/>
      </c>
      <c r="AAI151" s="66" t="str">
        <f t="shared" si="1207"/>
        <v/>
      </c>
      <c r="AAJ151" s="66" t="str">
        <f t="shared" si="1208"/>
        <v/>
      </c>
      <c r="AAK151" s="66" t="str">
        <f t="shared" si="1209"/>
        <v/>
      </c>
      <c r="AAL151" s="66" t="str">
        <f t="shared" si="1210"/>
        <v/>
      </c>
      <c r="AAM151" s="66" t="str">
        <f t="shared" si="1211"/>
        <v/>
      </c>
      <c r="AAN151" s="66" t="str">
        <f t="shared" si="1212"/>
        <v/>
      </c>
      <c r="AAO151" s="66" t="str">
        <f t="shared" si="1213"/>
        <v/>
      </c>
      <c r="AAP151" s="66" t="str">
        <f t="shared" si="1214"/>
        <v/>
      </c>
      <c r="AAQ151" s="66" t="str">
        <f t="shared" si="1215"/>
        <v/>
      </c>
      <c r="AAR151" s="66" t="str">
        <f t="shared" si="1216"/>
        <v/>
      </c>
      <c r="AAS151" s="66" t="str">
        <f t="shared" si="1217"/>
        <v/>
      </c>
      <c r="AAT151" s="66" t="str">
        <f t="shared" si="1218"/>
        <v/>
      </c>
      <c r="AAU151" s="66" t="str">
        <f t="shared" si="1219"/>
        <v/>
      </c>
      <c r="AAV151" s="66" t="str">
        <f t="shared" si="1220"/>
        <v/>
      </c>
      <c r="AAW151" s="66" t="str">
        <f t="shared" si="1221"/>
        <v/>
      </c>
      <c r="AAX151" s="66" t="str">
        <f t="shared" si="1222"/>
        <v/>
      </c>
      <c r="AAY151" s="66" t="str">
        <f t="shared" si="1223"/>
        <v/>
      </c>
      <c r="AAZ151" s="66" t="str">
        <f t="shared" si="1224"/>
        <v/>
      </c>
      <c r="ABA151" s="66" t="str">
        <f t="shared" si="1225"/>
        <v/>
      </c>
      <c r="ABB151" s="66" t="str">
        <f t="shared" si="1226"/>
        <v/>
      </c>
      <c r="ABC151" s="66" t="str">
        <f t="shared" si="1227"/>
        <v/>
      </c>
      <c r="ABD151" s="66" t="str">
        <f t="shared" si="1228"/>
        <v/>
      </c>
      <c r="ABE151" s="66" t="str">
        <f t="shared" si="1229"/>
        <v/>
      </c>
      <c r="ABF151" s="66" t="str">
        <f t="shared" si="1230"/>
        <v/>
      </c>
      <c r="ABG151" s="66" t="str">
        <f t="shared" si="1231"/>
        <v/>
      </c>
      <c r="ABH151" s="66" t="str">
        <f t="shared" si="1232"/>
        <v/>
      </c>
      <c r="ABI151" s="66" t="str">
        <f t="shared" si="1233"/>
        <v/>
      </c>
      <c r="ABJ151" s="66" t="str">
        <f t="shared" si="1234"/>
        <v/>
      </c>
      <c r="ABK151" s="66" t="str">
        <f t="shared" si="1235"/>
        <v/>
      </c>
      <c r="ABL151" s="66" t="str">
        <f t="shared" si="1236"/>
        <v/>
      </c>
      <c r="ABM151" s="66" t="str">
        <f t="shared" si="1237"/>
        <v/>
      </c>
      <c r="ABN151" s="66" t="str">
        <f t="shared" si="1238"/>
        <v/>
      </c>
      <c r="ABO151" s="66" t="str">
        <f t="shared" si="1239"/>
        <v/>
      </c>
      <c r="ABP151" s="66" t="str">
        <f t="shared" si="1240"/>
        <v/>
      </c>
      <c r="ABQ151" s="66" t="str">
        <f t="shared" si="1241"/>
        <v/>
      </c>
      <c r="ABR151" s="66" t="str">
        <f t="shared" si="1242"/>
        <v/>
      </c>
      <c r="ABS151" s="66" t="str">
        <f t="shared" si="1243"/>
        <v/>
      </c>
      <c r="ABT151" s="66" t="str">
        <f t="shared" si="1244"/>
        <v/>
      </c>
      <c r="ABU151" s="66" t="str">
        <f t="shared" si="1245"/>
        <v/>
      </c>
      <c r="ABV151" s="66" t="str">
        <f t="shared" si="1246"/>
        <v/>
      </c>
      <c r="ABW151" s="66" t="str">
        <f t="shared" si="1247"/>
        <v/>
      </c>
      <c r="ABX151" s="66" t="str">
        <f t="shared" si="1248"/>
        <v/>
      </c>
      <c r="ABY151" s="66" t="str">
        <f t="shared" si="1249"/>
        <v/>
      </c>
      <c r="ABZ151" s="66" t="str">
        <f t="shared" si="1250"/>
        <v/>
      </c>
      <c r="ACA151" s="66" t="str">
        <f t="shared" si="1251"/>
        <v/>
      </c>
      <c r="ACB151" s="66" t="str">
        <f t="shared" si="1252"/>
        <v/>
      </c>
      <c r="ACC151" s="66" t="str">
        <f t="shared" si="1253"/>
        <v/>
      </c>
      <c r="ACD151" s="66" t="str">
        <f t="shared" si="1254"/>
        <v/>
      </c>
      <c r="ACE151" s="66" t="str">
        <f t="shared" si="1255"/>
        <v/>
      </c>
      <c r="ACF151" s="66" t="str">
        <f t="shared" si="1256"/>
        <v/>
      </c>
      <c r="ACG151" s="66" t="str">
        <f t="shared" si="1257"/>
        <v/>
      </c>
      <c r="ACH151" s="66" t="str">
        <f t="shared" si="1258"/>
        <v/>
      </c>
      <c r="ACI151" s="66" t="str">
        <f t="shared" si="1259"/>
        <v/>
      </c>
      <c r="ACJ151" s="66" t="str">
        <f t="shared" si="1260"/>
        <v/>
      </c>
      <c r="ACK151" s="66" t="str">
        <f t="shared" si="1261"/>
        <v/>
      </c>
      <c r="ACL151" s="66" t="str">
        <f t="shared" si="1262"/>
        <v/>
      </c>
      <c r="ACM151" s="66" t="str">
        <f t="shared" ref="ACM151:ACN151" si="1287">IF(AND(ACS$3="Unit", ACL151=""), "", IF(AND(ACS$3="Unit", ACL151="-"),"", IF(ACS$3="Unit", "kg/GJ delivered", IF(AND(NY151&lt;&gt;"", NY151&lt;&gt;"-", NX151="-"),"", IF($H151="","", IF(NX151="nd", "",IF(NX151="&lt;n.a.&gt;", "", IF(NY151="#/MJ", "", IF(NY151="kg/GJ delivered",NX151,IF(NY151="g/MJ delivered",NX151,IF(NY151="kg/MJ delivered",NX151*1000,IF(NY151="mg/MJ delivered",NX151/1000,IF(NY151="g/kg",((NX151)*(1/$I151)*(1/$H151)),IF(NY151="mg/kg",((NX151/1000)*(1/$I151)*(1/$H151)),IF(NY151="mg/MJ delivered",NX151/1000,IF(NY151="-","","Error"))))))))))))))))</f>
        <v/>
      </c>
      <c r="ACN151" s="66" t="str">
        <f t="shared" si="1287"/>
        <v/>
      </c>
      <c r="ACO151" s="66" t="str">
        <f t="shared" si="1264"/>
        <v/>
      </c>
      <c r="ACP151" s="66" t="str">
        <f t="shared" si="1265"/>
        <v/>
      </c>
      <c r="ACQ151" s="66" t="str">
        <f t="shared" si="1266"/>
        <v/>
      </c>
      <c r="ACR151" s="66" t="str">
        <f t="shared" si="1267"/>
        <v/>
      </c>
      <c r="ACS151" s="66" t="str">
        <f t="shared" si="1268"/>
        <v/>
      </c>
      <c r="ACT151" s="66" t="str">
        <f t="shared" si="1269"/>
        <v/>
      </c>
    </row>
    <row r="152" spans="2:774" ht="15.75" customHeight="1" x14ac:dyDescent="0.25">
      <c r="B152" s="66">
        <v>231</v>
      </c>
      <c r="C152" s="66" t="s">
        <v>871</v>
      </c>
      <c r="D152" s="66" t="s">
        <v>685</v>
      </c>
      <c r="E152" s="156" t="s">
        <v>841</v>
      </c>
      <c r="F152" s="66" t="s">
        <v>497</v>
      </c>
      <c r="G152" s="66" t="s">
        <v>492</v>
      </c>
      <c r="H152" s="126">
        <v>0.16242500000000001</v>
      </c>
      <c r="I152" s="130">
        <f>'Heating Values'!E133</f>
        <v>17.675886075949364</v>
      </c>
      <c r="J152" s="66" t="str">
        <f t="shared" si="890"/>
        <v>Firewood, Improved, CN</v>
      </c>
      <c r="K152" s="66" t="s">
        <v>1588</v>
      </c>
      <c r="L152" s="161"/>
      <c r="M152" s="161"/>
      <c r="N152" s="161"/>
      <c r="O152" s="66" t="s">
        <v>1116</v>
      </c>
      <c r="P152" s="66" t="str">
        <f t="shared" si="1272"/>
        <v>CN</v>
      </c>
      <c r="Q152" s="66" t="s">
        <v>87</v>
      </c>
      <c r="R152" s="158" t="s">
        <v>128</v>
      </c>
      <c r="S152" s="158" t="s">
        <v>128</v>
      </c>
      <c r="T152" s="158" t="s">
        <v>128</v>
      </c>
      <c r="U152" s="158" t="s">
        <v>128</v>
      </c>
      <c r="V152" s="158" t="s">
        <v>128</v>
      </c>
      <c r="W152" s="158" t="s">
        <v>128</v>
      </c>
      <c r="X152" s="158" t="s">
        <v>128</v>
      </c>
      <c r="Y152" s="158" t="s">
        <v>128</v>
      </c>
      <c r="Z152" s="158" t="s">
        <v>128</v>
      </c>
      <c r="AA152" s="158" t="s">
        <v>128</v>
      </c>
      <c r="AB152" s="158" t="s">
        <v>128</v>
      </c>
      <c r="AC152" s="158" t="s">
        <v>128</v>
      </c>
      <c r="AD152" s="158" t="s">
        <v>128</v>
      </c>
      <c r="AE152" s="158" t="s">
        <v>128</v>
      </c>
      <c r="AF152" s="158" t="s">
        <v>128</v>
      </c>
      <c r="AG152" s="158" t="s">
        <v>128</v>
      </c>
      <c r="AH152" s="158" t="s">
        <v>128</v>
      </c>
      <c r="AI152" s="158" t="s">
        <v>128</v>
      </c>
      <c r="AJ152" s="158" t="s">
        <v>128</v>
      </c>
      <c r="AK152" s="158" t="s">
        <v>128</v>
      </c>
      <c r="AL152" s="158" t="s">
        <v>128</v>
      </c>
      <c r="AM152" s="158" t="s">
        <v>128</v>
      </c>
      <c r="AN152" s="158" t="s">
        <v>128</v>
      </c>
      <c r="AO152" s="158" t="s">
        <v>128</v>
      </c>
      <c r="AP152" s="158" t="s">
        <v>128</v>
      </c>
      <c r="AQ152" s="158" t="s">
        <v>128</v>
      </c>
      <c r="AR152" s="158" t="s">
        <v>128</v>
      </c>
      <c r="AS152" s="158" t="s">
        <v>128</v>
      </c>
      <c r="AT152" s="158" t="s">
        <v>128</v>
      </c>
      <c r="AU152" s="158" t="s">
        <v>128</v>
      </c>
      <c r="AV152" s="158" t="s">
        <v>128</v>
      </c>
      <c r="AW152" s="158" t="s">
        <v>128</v>
      </c>
      <c r="AX152" s="158" t="s">
        <v>128</v>
      </c>
      <c r="AY152" s="158" t="s">
        <v>128</v>
      </c>
      <c r="AZ152" s="158" t="s">
        <v>128</v>
      </c>
      <c r="BA152" s="158" t="s">
        <v>128</v>
      </c>
      <c r="BB152" s="158" t="s">
        <v>128</v>
      </c>
      <c r="BC152" s="158" t="s">
        <v>128</v>
      </c>
      <c r="BD152" s="158" t="s">
        <v>128</v>
      </c>
      <c r="BE152" s="158" t="s">
        <v>128</v>
      </c>
      <c r="BF152" s="158" t="s">
        <v>128</v>
      </c>
      <c r="BG152" s="158" t="s">
        <v>128</v>
      </c>
      <c r="BH152" s="158" t="s">
        <v>128</v>
      </c>
      <c r="BI152" s="158" t="s">
        <v>128</v>
      </c>
      <c r="BJ152" s="158" t="s">
        <v>128</v>
      </c>
      <c r="BK152" s="158" t="s">
        <v>128</v>
      </c>
      <c r="BL152" s="158" t="s">
        <v>128</v>
      </c>
      <c r="BM152" s="158" t="s">
        <v>128</v>
      </c>
      <c r="BN152" s="158" t="s">
        <v>128</v>
      </c>
      <c r="BO152" s="158" t="s">
        <v>128</v>
      </c>
      <c r="BP152" s="158" t="s">
        <v>128</v>
      </c>
      <c r="BQ152" s="158" t="s">
        <v>128</v>
      </c>
      <c r="BR152" s="158" t="s">
        <v>128</v>
      </c>
      <c r="BS152" s="158" t="s">
        <v>128</v>
      </c>
      <c r="BT152" s="158" t="s">
        <v>128</v>
      </c>
      <c r="BU152" s="158" t="s">
        <v>128</v>
      </c>
      <c r="BV152" s="158" t="s">
        <v>128</v>
      </c>
      <c r="BW152" s="158" t="s">
        <v>128</v>
      </c>
      <c r="BX152" s="158" t="s">
        <v>128</v>
      </c>
      <c r="BY152" s="158" t="s">
        <v>128</v>
      </c>
      <c r="BZ152" s="158" t="s">
        <v>128</v>
      </c>
      <c r="CA152" s="158" t="s">
        <v>128</v>
      </c>
      <c r="CB152" s="158" t="s">
        <v>128</v>
      </c>
      <c r="CC152" s="158" t="s">
        <v>128</v>
      </c>
      <c r="CD152" s="158" t="s">
        <v>128</v>
      </c>
      <c r="CE152" s="158" t="s">
        <v>128</v>
      </c>
      <c r="CF152" s="158" t="s">
        <v>128</v>
      </c>
      <c r="CG152" s="158" t="s">
        <v>128</v>
      </c>
      <c r="CH152" s="158" t="s">
        <v>128</v>
      </c>
      <c r="CI152" s="158" t="s">
        <v>128</v>
      </c>
      <c r="CJ152" s="158" t="s">
        <v>128</v>
      </c>
      <c r="CK152" s="158" t="s">
        <v>128</v>
      </c>
      <c r="CL152" s="158" t="s">
        <v>128</v>
      </c>
      <c r="CM152" s="158" t="s">
        <v>128</v>
      </c>
      <c r="CN152" s="158" t="s">
        <v>128</v>
      </c>
      <c r="CO152" s="158" t="s">
        <v>128</v>
      </c>
      <c r="CP152" s="158" t="s">
        <v>128</v>
      </c>
      <c r="CQ152" s="158" t="s">
        <v>128</v>
      </c>
      <c r="CR152" s="158" t="s">
        <v>128</v>
      </c>
      <c r="CS152" s="158" t="s">
        <v>128</v>
      </c>
      <c r="CT152" s="158" t="s">
        <v>128</v>
      </c>
      <c r="CU152" s="158" t="s">
        <v>128</v>
      </c>
      <c r="CV152" s="158" t="s">
        <v>128</v>
      </c>
      <c r="CW152" s="158" t="s">
        <v>128</v>
      </c>
      <c r="CX152" s="158" t="s">
        <v>128</v>
      </c>
      <c r="CY152" s="158" t="s">
        <v>128</v>
      </c>
      <c r="CZ152" s="158" t="s">
        <v>128</v>
      </c>
      <c r="DA152" s="158" t="s">
        <v>128</v>
      </c>
      <c r="DB152" s="158" t="s">
        <v>128</v>
      </c>
      <c r="DC152" s="158" t="s">
        <v>128</v>
      </c>
      <c r="DD152" s="158" t="s">
        <v>128</v>
      </c>
      <c r="DE152" s="158" t="s">
        <v>128</v>
      </c>
      <c r="DF152" s="158" t="s">
        <v>128</v>
      </c>
      <c r="DG152" s="158" t="s">
        <v>128</v>
      </c>
      <c r="DH152" s="158" t="s">
        <v>128</v>
      </c>
      <c r="DI152" s="158" t="s">
        <v>128</v>
      </c>
      <c r="DJ152" s="158" t="s">
        <v>128</v>
      </c>
      <c r="DK152" s="158" t="s">
        <v>128</v>
      </c>
      <c r="DL152" s="158" t="s">
        <v>128</v>
      </c>
      <c r="DM152" s="158" t="s">
        <v>128</v>
      </c>
      <c r="DN152" s="158" t="s">
        <v>128</v>
      </c>
      <c r="DO152" s="158" t="s">
        <v>128</v>
      </c>
      <c r="DP152" s="158" t="s">
        <v>128</v>
      </c>
      <c r="DQ152" s="158" t="s">
        <v>128</v>
      </c>
      <c r="DR152" s="158" t="s">
        <v>128</v>
      </c>
      <c r="DS152" s="158" t="s">
        <v>128</v>
      </c>
      <c r="DT152" s="158" t="s">
        <v>128</v>
      </c>
      <c r="DU152" s="158" t="s">
        <v>128</v>
      </c>
      <c r="DV152" s="158" t="s">
        <v>128</v>
      </c>
      <c r="DW152" s="158" t="s">
        <v>128</v>
      </c>
      <c r="DX152" s="158" t="s">
        <v>128</v>
      </c>
      <c r="DY152" s="158" t="s">
        <v>128</v>
      </c>
      <c r="DZ152" s="158" t="s">
        <v>128</v>
      </c>
      <c r="EA152" s="158" t="s">
        <v>128</v>
      </c>
      <c r="EB152" s="158" t="s">
        <v>128</v>
      </c>
      <c r="EC152" s="158" t="s">
        <v>128</v>
      </c>
      <c r="ED152" s="158" t="s">
        <v>128</v>
      </c>
      <c r="EE152" s="158" t="s">
        <v>128</v>
      </c>
      <c r="EF152" s="158" t="s">
        <v>128</v>
      </c>
      <c r="EG152" s="158" t="s">
        <v>128</v>
      </c>
      <c r="EH152" s="158" t="s">
        <v>128</v>
      </c>
      <c r="EI152" s="158" t="s">
        <v>128</v>
      </c>
      <c r="EJ152" s="158" t="s">
        <v>128</v>
      </c>
      <c r="EK152" s="158" t="s">
        <v>128</v>
      </c>
      <c r="EL152" s="158" t="s">
        <v>128</v>
      </c>
      <c r="EM152" s="158" t="s">
        <v>128</v>
      </c>
      <c r="EN152" s="158" t="s">
        <v>128</v>
      </c>
      <c r="EO152" s="158" t="s">
        <v>128</v>
      </c>
      <c r="EP152" s="158" t="s">
        <v>128</v>
      </c>
      <c r="EQ152" s="158" t="s">
        <v>128</v>
      </c>
      <c r="ER152" s="158" t="s">
        <v>128</v>
      </c>
      <c r="ES152" s="158" t="s">
        <v>128</v>
      </c>
      <c r="ET152" s="158" t="s">
        <v>128</v>
      </c>
      <c r="EU152" s="158" t="s">
        <v>128</v>
      </c>
      <c r="EV152" s="158" t="s">
        <v>128</v>
      </c>
      <c r="EW152" s="158" t="s">
        <v>128</v>
      </c>
      <c r="EX152" s="158" t="s">
        <v>128</v>
      </c>
      <c r="EY152" s="158" t="s">
        <v>128</v>
      </c>
      <c r="EZ152" s="165">
        <v>3.4</v>
      </c>
      <c r="FA152" s="158" t="s">
        <v>704</v>
      </c>
      <c r="FB152" s="163">
        <v>0.61</v>
      </c>
      <c r="FC152" s="158" t="s">
        <v>704</v>
      </c>
      <c r="FD152" s="163">
        <v>5.3999999999999999E-2</v>
      </c>
      <c r="FE152" s="158" t="s">
        <v>704</v>
      </c>
      <c r="FF152" s="163">
        <v>0.24</v>
      </c>
      <c r="FG152" s="158" t="s">
        <v>704</v>
      </c>
      <c r="FH152" s="165">
        <v>1.3</v>
      </c>
      <c r="FI152" s="158" t="s">
        <v>704</v>
      </c>
      <c r="FJ152" s="163">
        <v>0.16</v>
      </c>
      <c r="FK152" s="158" t="s">
        <v>704</v>
      </c>
      <c r="FL152" s="163">
        <v>0.62</v>
      </c>
      <c r="FM152" s="158" t="s">
        <v>704</v>
      </c>
      <c r="FN152" s="163">
        <v>0.5</v>
      </c>
      <c r="FO152" s="158" t="s">
        <v>704</v>
      </c>
      <c r="FP152" s="163">
        <v>0.14000000000000001</v>
      </c>
      <c r="FQ152" s="158" t="s">
        <v>704</v>
      </c>
      <c r="FR152" s="163">
        <v>2.8000000000000001E-2</v>
      </c>
      <c r="FS152" s="158" t="s">
        <v>704</v>
      </c>
      <c r="FT152" s="163">
        <v>0.06</v>
      </c>
      <c r="FU152" s="158" t="s">
        <v>704</v>
      </c>
      <c r="FV152" s="158" t="s">
        <v>128</v>
      </c>
      <c r="FW152" s="158" t="s">
        <v>128</v>
      </c>
      <c r="FX152" s="163">
        <v>0.12</v>
      </c>
      <c r="FY152" s="158" t="s">
        <v>704</v>
      </c>
      <c r="FZ152" s="163">
        <v>6.0999999999999999E-2</v>
      </c>
      <c r="GA152" s="158" t="s">
        <v>704</v>
      </c>
      <c r="GB152" s="163">
        <v>5.2999999999999999E-2</v>
      </c>
      <c r="GC152" s="158" t="s">
        <v>704</v>
      </c>
      <c r="GD152" s="163">
        <v>4.7E-2</v>
      </c>
      <c r="GE152" s="158" t="s">
        <v>704</v>
      </c>
      <c r="GF152" s="163">
        <v>3.5999999999999997E-2</v>
      </c>
      <c r="GG152" s="158" t="s">
        <v>704</v>
      </c>
      <c r="GH152" s="163">
        <v>0.01</v>
      </c>
      <c r="GI152" s="158" t="s">
        <v>704</v>
      </c>
      <c r="GJ152" s="163">
        <v>3.5999999999999997E-2</v>
      </c>
      <c r="GK152" s="158" t="s">
        <v>704</v>
      </c>
      <c r="GL152" s="166">
        <v>5.0000000000000001E-3</v>
      </c>
      <c r="GM152" s="158" t="s">
        <v>704</v>
      </c>
      <c r="GN152" s="163">
        <v>2.8000000000000001E-2</v>
      </c>
      <c r="GO152" s="158" t="s">
        <v>704</v>
      </c>
      <c r="GP152" s="166">
        <v>5.7999999999999996E-3</v>
      </c>
      <c r="GQ152" s="158" t="s">
        <v>704</v>
      </c>
      <c r="GR152" s="166">
        <v>6.1999999999999998E-3</v>
      </c>
      <c r="GS152" s="158" t="s">
        <v>704</v>
      </c>
      <c r="GT152" s="166">
        <v>5.0000000000000001E-3</v>
      </c>
      <c r="GU152" s="158" t="s">
        <v>704</v>
      </c>
      <c r="GV152" s="158" t="s">
        <v>128</v>
      </c>
      <c r="GW152" s="158" t="s">
        <v>128</v>
      </c>
      <c r="GX152" s="166">
        <v>5.3E-3</v>
      </c>
      <c r="GY152" s="158" t="s">
        <v>704</v>
      </c>
      <c r="GZ152" s="166">
        <v>4.8999999999999998E-3</v>
      </c>
      <c r="HA152" s="158" t="s">
        <v>704</v>
      </c>
      <c r="HB152" s="166">
        <v>1.1000000000000001E-3</v>
      </c>
      <c r="HC152" s="158" t="s">
        <v>704</v>
      </c>
      <c r="HD152" s="158" t="s">
        <v>128</v>
      </c>
      <c r="HE152" s="158" t="s">
        <v>128</v>
      </c>
      <c r="HF152" s="158" t="s">
        <v>128</v>
      </c>
      <c r="HG152" s="158" t="s">
        <v>128</v>
      </c>
      <c r="HH152" s="158" t="s">
        <v>128</v>
      </c>
      <c r="HI152" s="158" t="s">
        <v>128</v>
      </c>
      <c r="HJ152" s="158" t="s">
        <v>128</v>
      </c>
      <c r="HK152" s="158" t="s">
        <v>128</v>
      </c>
      <c r="HL152" s="158" t="s">
        <v>128</v>
      </c>
      <c r="HM152" s="158" t="s">
        <v>128</v>
      </c>
      <c r="HN152" s="158" t="s">
        <v>128</v>
      </c>
      <c r="HO152" s="158" t="s">
        <v>128</v>
      </c>
      <c r="HP152" s="158" t="s">
        <v>128</v>
      </c>
      <c r="HQ152" s="158" t="s">
        <v>128</v>
      </c>
      <c r="HR152" s="158" t="s">
        <v>128</v>
      </c>
      <c r="HS152" s="158" t="s">
        <v>128</v>
      </c>
      <c r="HT152" s="158" t="s">
        <v>128</v>
      </c>
      <c r="HU152" s="158" t="s">
        <v>128</v>
      </c>
      <c r="HV152" s="158" t="s">
        <v>128</v>
      </c>
      <c r="HW152" s="158" t="s">
        <v>128</v>
      </c>
      <c r="HX152" s="158" t="s">
        <v>128</v>
      </c>
      <c r="HY152" s="158" t="s">
        <v>128</v>
      </c>
      <c r="HZ152" s="158" t="s">
        <v>128</v>
      </c>
      <c r="IA152" s="158" t="s">
        <v>128</v>
      </c>
      <c r="IB152" s="158" t="s">
        <v>128</v>
      </c>
      <c r="IC152" s="158" t="s">
        <v>128</v>
      </c>
      <c r="ID152" s="158" t="s">
        <v>128</v>
      </c>
      <c r="IE152" s="158" t="s">
        <v>128</v>
      </c>
      <c r="IF152" s="158" t="s">
        <v>128</v>
      </c>
      <c r="IG152" s="158" t="s">
        <v>128</v>
      </c>
      <c r="IH152" s="158" t="s">
        <v>128</v>
      </c>
      <c r="II152" s="158" t="s">
        <v>128</v>
      </c>
      <c r="IJ152" s="163">
        <v>0.11</v>
      </c>
      <c r="IK152" s="158" t="s">
        <v>704</v>
      </c>
      <c r="IL152" s="163">
        <v>1.2999999999999999E-2</v>
      </c>
      <c r="IM152" s="158" t="s">
        <v>704</v>
      </c>
      <c r="IN152" s="158" t="s">
        <v>128</v>
      </c>
      <c r="IO152" s="158" t="s">
        <v>128</v>
      </c>
      <c r="IP152" s="158" t="s">
        <v>128</v>
      </c>
      <c r="IQ152" s="158" t="s">
        <v>128</v>
      </c>
      <c r="IR152" s="158" t="s">
        <v>128</v>
      </c>
      <c r="IS152" s="158" t="s">
        <v>128</v>
      </c>
      <c r="IT152" s="158" t="s">
        <v>128</v>
      </c>
      <c r="IU152" s="158" t="s">
        <v>128</v>
      </c>
      <c r="IV152" s="158" t="s">
        <v>128</v>
      </c>
      <c r="IW152" s="158" t="s">
        <v>128</v>
      </c>
      <c r="IX152" s="158" t="s">
        <v>128</v>
      </c>
      <c r="IY152" s="158" t="s">
        <v>128</v>
      </c>
      <c r="IZ152" s="158" t="s">
        <v>128</v>
      </c>
      <c r="JA152" s="158" t="s">
        <v>128</v>
      </c>
      <c r="JB152" s="158" t="s">
        <v>128</v>
      </c>
      <c r="JC152" s="158" t="s">
        <v>128</v>
      </c>
      <c r="JD152" s="158" t="s">
        <v>128</v>
      </c>
      <c r="JE152" s="158" t="s">
        <v>128</v>
      </c>
      <c r="JF152" s="158" t="s">
        <v>128</v>
      </c>
      <c r="JG152" s="158" t="s">
        <v>128</v>
      </c>
      <c r="JH152" s="158" t="s">
        <v>128</v>
      </c>
      <c r="JI152" s="158" t="s">
        <v>128</v>
      </c>
      <c r="JJ152" s="158" t="s">
        <v>128</v>
      </c>
      <c r="JK152" s="158" t="s">
        <v>128</v>
      </c>
      <c r="JL152" s="158" t="s">
        <v>128</v>
      </c>
      <c r="JM152" s="158" t="s">
        <v>128</v>
      </c>
      <c r="JN152" s="158" t="s">
        <v>128</v>
      </c>
      <c r="JO152" s="158" t="s">
        <v>128</v>
      </c>
      <c r="JP152" s="158" t="s">
        <v>128</v>
      </c>
      <c r="JQ152" s="158" t="s">
        <v>128</v>
      </c>
      <c r="JR152" s="158" t="s">
        <v>128</v>
      </c>
      <c r="JS152" s="158" t="s">
        <v>128</v>
      </c>
      <c r="JT152" s="158" t="s">
        <v>128</v>
      </c>
      <c r="JU152" s="158" t="s">
        <v>128</v>
      </c>
      <c r="JV152" s="158" t="s">
        <v>128</v>
      </c>
      <c r="JW152" s="158" t="s">
        <v>128</v>
      </c>
      <c r="JX152" s="158" t="s">
        <v>128</v>
      </c>
      <c r="JY152" s="158" t="s">
        <v>128</v>
      </c>
      <c r="JZ152" s="158" t="s">
        <v>128</v>
      </c>
      <c r="KA152" s="158" t="s">
        <v>128</v>
      </c>
      <c r="KB152" s="158" t="s">
        <v>128</v>
      </c>
      <c r="KC152" s="158" t="s">
        <v>128</v>
      </c>
      <c r="KD152" s="158" t="s">
        <v>128</v>
      </c>
      <c r="KE152" s="158" t="s">
        <v>128</v>
      </c>
      <c r="KF152" s="158" t="s">
        <v>128</v>
      </c>
      <c r="KG152" s="158" t="s">
        <v>128</v>
      </c>
      <c r="KH152" s="158" t="s">
        <v>128</v>
      </c>
      <c r="KI152" s="158" t="s">
        <v>128</v>
      </c>
      <c r="KJ152" s="158" t="s">
        <v>128</v>
      </c>
      <c r="KK152" s="158" t="s">
        <v>128</v>
      </c>
      <c r="KL152" s="158" t="s">
        <v>128</v>
      </c>
      <c r="KM152" s="158" t="s">
        <v>128</v>
      </c>
      <c r="KN152" s="158" t="s">
        <v>128</v>
      </c>
      <c r="KO152" s="158" t="s">
        <v>128</v>
      </c>
      <c r="KP152" s="158" t="s">
        <v>128</v>
      </c>
      <c r="KQ152" s="158" t="s">
        <v>128</v>
      </c>
      <c r="KR152" s="158" t="s">
        <v>128</v>
      </c>
      <c r="KS152" s="158" t="s">
        <v>128</v>
      </c>
      <c r="KT152" s="158" t="s">
        <v>128</v>
      </c>
      <c r="KU152" s="158" t="s">
        <v>128</v>
      </c>
      <c r="KV152" s="158" t="s">
        <v>128</v>
      </c>
      <c r="KW152" s="158" t="s">
        <v>128</v>
      </c>
      <c r="KX152" s="158" t="s">
        <v>128</v>
      </c>
      <c r="KY152" s="158" t="s">
        <v>128</v>
      </c>
      <c r="KZ152" s="158" t="s">
        <v>128</v>
      </c>
      <c r="LA152" s="158" t="s">
        <v>128</v>
      </c>
      <c r="LB152" s="158" t="s">
        <v>128</v>
      </c>
      <c r="LC152" s="158" t="s">
        <v>128</v>
      </c>
      <c r="LD152" s="158" t="s">
        <v>128</v>
      </c>
      <c r="LE152" s="158" t="s">
        <v>128</v>
      </c>
      <c r="LF152" s="158" t="s">
        <v>128</v>
      </c>
      <c r="LG152" s="158" t="s">
        <v>128</v>
      </c>
      <c r="LH152" s="158" t="s">
        <v>128</v>
      </c>
      <c r="LI152" s="158" t="s">
        <v>128</v>
      </c>
      <c r="LJ152" s="158" t="s">
        <v>128</v>
      </c>
      <c r="LK152" s="158" t="s">
        <v>128</v>
      </c>
      <c r="LL152" s="158" t="s">
        <v>128</v>
      </c>
      <c r="LM152" s="158" t="s">
        <v>128</v>
      </c>
      <c r="LN152" s="158" t="s">
        <v>128</v>
      </c>
      <c r="LO152" s="158" t="s">
        <v>128</v>
      </c>
      <c r="LP152" s="158" t="s">
        <v>128</v>
      </c>
      <c r="LQ152" s="158" t="s">
        <v>128</v>
      </c>
      <c r="LR152" s="158" t="s">
        <v>128</v>
      </c>
      <c r="LS152" s="158" t="s">
        <v>128</v>
      </c>
      <c r="LT152" s="158" t="s">
        <v>128</v>
      </c>
      <c r="LU152" s="158" t="s">
        <v>128</v>
      </c>
      <c r="LV152" s="158" t="s">
        <v>128</v>
      </c>
      <c r="LW152" s="158" t="s">
        <v>128</v>
      </c>
      <c r="LX152" s="158" t="s">
        <v>128</v>
      </c>
      <c r="LY152" s="158" t="s">
        <v>128</v>
      </c>
      <c r="LZ152" s="158" t="s">
        <v>128</v>
      </c>
      <c r="MA152" s="158" t="s">
        <v>128</v>
      </c>
      <c r="MB152" s="158" t="s">
        <v>128</v>
      </c>
      <c r="MC152" s="158" t="s">
        <v>128</v>
      </c>
      <c r="MD152" s="158" t="s">
        <v>128</v>
      </c>
      <c r="ME152" s="158" t="s">
        <v>128</v>
      </c>
      <c r="MF152" s="158" t="s">
        <v>128</v>
      </c>
      <c r="MG152" s="158" t="s">
        <v>128</v>
      </c>
      <c r="MH152" s="158" t="s">
        <v>128</v>
      </c>
      <c r="MI152" s="158" t="s">
        <v>128</v>
      </c>
      <c r="MJ152" s="158" t="s">
        <v>128</v>
      </c>
      <c r="MK152" s="158" t="s">
        <v>128</v>
      </c>
      <c r="ML152" s="158" t="s">
        <v>128</v>
      </c>
      <c r="MM152" s="158" t="s">
        <v>128</v>
      </c>
      <c r="MN152" s="158" t="s">
        <v>128</v>
      </c>
      <c r="MO152" s="158" t="s">
        <v>128</v>
      </c>
      <c r="MP152" s="158" t="s">
        <v>128</v>
      </c>
      <c r="MQ152" s="158" t="s">
        <v>128</v>
      </c>
      <c r="MR152" s="158" t="s">
        <v>128</v>
      </c>
      <c r="MS152" s="158" t="s">
        <v>128</v>
      </c>
      <c r="MT152" s="158" t="s">
        <v>128</v>
      </c>
      <c r="MU152" s="158" t="s">
        <v>128</v>
      </c>
      <c r="MV152" s="158" t="s">
        <v>128</v>
      </c>
      <c r="MW152" s="158" t="s">
        <v>128</v>
      </c>
      <c r="MX152" s="158" t="s">
        <v>128</v>
      </c>
      <c r="MY152" s="158" t="s">
        <v>128</v>
      </c>
      <c r="MZ152" s="158" t="s">
        <v>128</v>
      </c>
      <c r="NA152" s="158" t="s">
        <v>128</v>
      </c>
      <c r="NB152" s="158" t="s">
        <v>128</v>
      </c>
      <c r="NC152" s="158" t="s">
        <v>128</v>
      </c>
      <c r="ND152" s="158" t="s">
        <v>128</v>
      </c>
      <c r="NE152" s="158" t="s">
        <v>128</v>
      </c>
      <c r="NF152" s="158" t="s">
        <v>128</v>
      </c>
      <c r="NG152" s="158" t="s">
        <v>128</v>
      </c>
      <c r="NH152" s="158" t="s">
        <v>128</v>
      </c>
      <c r="NI152" s="158" t="s">
        <v>128</v>
      </c>
      <c r="NJ152" s="158" t="s">
        <v>128</v>
      </c>
      <c r="NK152" s="158" t="s">
        <v>128</v>
      </c>
      <c r="NL152" s="158" t="s">
        <v>128</v>
      </c>
      <c r="NM152" s="158" t="s">
        <v>128</v>
      </c>
      <c r="NN152" s="158" t="s">
        <v>128</v>
      </c>
      <c r="NO152" s="158" t="s">
        <v>128</v>
      </c>
      <c r="NP152" s="158" t="s">
        <v>128</v>
      </c>
      <c r="NQ152" s="158" t="s">
        <v>128</v>
      </c>
      <c r="NR152" s="158" t="s">
        <v>128</v>
      </c>
      <c r="NS152" s="158" t="s">
        <v>128</v>
      </c>
      <c r="NT152" s="158" t="s">
        <v>128</v>
      </c>
      <c r="NU152" s="158" t="s">
        <v>128</v>
      </c>
      <c r="NV152" s="158" t="s">
        <v>128</v>
      </c>
      <c r="NW152" s="158" t="s">
        <v>128</v>
      </c>
      <c r="NX152" s="158" t="s">
        <v>128</v>
      </c>
      <c r="NY152" s="158" t="s">
        <v>128</v>
      </c>
      <c r="NZ152" s="158" t="s">
        <v>128</v>
      </c>
      <c r="OA152" s="158" t="s">
        <v>128</v>
      </c>
      <c r="OB152" s="158" t="s">
        <v>128</v>
      </c>
      <c r="OC152" s="158" t="s">
        <v>128</v>
      </c>
      <c r="OD152" s="158" t="s">
        <v>128</v>
      </c>
      <c r="OE152" s="170" t="s">
        <v>128</v>
      </c>
      <c r="OF152" s="181"/>
      <c r="OG152" s="113" t="str">
        <f t="shared" si="893"/>
        <v/>
      </c>
      <c r="OH152" s="66" t="str">
        <f t="shared" si="894"/>
        <v/>
      </c>
      <c r="OI152" s="66" t="str">
        <f t="shared" si="895"/>
        <v/>
      </c>
      <c r="OJ152" s="66" t="str">
        <f t="shared" si="896"/>
        <v/>
      </c>
      <c r="OK152" s="66" t="str">
        <f t="shared" si="897"/>
        <v/>
      </c>
      <c r="OL152" s="66" t="str">
        <f t="shared" si="898"/>
        <v/>
      </c>
      <c r="OM152" s="66" t="str">
        <f t="shared" si="899"/>
        <v/>
      </c>
      <c r="ON152" s="66" t="str">
        <f t="shared" si="900"/>
        <v/>
      </c>
      <c r="OO152" s="66" t="str">
        <f t="shared" si="901"/>
        <v/>
      </c>
      <c r="OP152" s="66" t="str">
        <f t="shared" si="902"/>
        <v/>
      </c>
      <c r="OQ152" s="66" t="str">
        <f t="shared" si="903"/>
        <v/>
      </c>
      <c r="OR152" s="66" t="str">
        <f t="shared" si="904"/>
        <v/>
      </c>
      <c r="OS152" s="66" t="str">
        <f t="shared" si="905"/>
        <v/>
      </c>
      <c r="OT152" s="66" t="str">
        <f t="shared" si="906"/>
        <v/>
      </c>
      <c r="OU152" s="66" t="str">
        <f t="shared" si="907"/>
        <v/>
      </c>
      <c r="OV152" s="66" t="str">
        <f t="shared" si="908"/>
        <v/>
      </c>
      <c r="OW152" s="66" t="str">
        <f t="shared" si="909"/>
        <v/>
      </c>
      <c r="OX152" s="66" t="str">
        <f t="shared" si="910"/>
        <v/>
      </c>
      <c r="OY152" s="66" t="str">
        <f t="shared" si="911"/>
        <v/>
      </c>
      <c r="OZ152" s="66" t="str">
        <f t="shared" si="912"/>
        <v/>
      </c>
      <c r="PA152" s="66" t="str">
        <f t="shared" si="913"/>
        <v/>
      </c>
      <c r="PB152" s="66" t="str">
        <f t="shared" si="914"/>
        <v/>
      </c>
      <c r="PC152" s="66" t="str">
        <f t="shared" si="915"/>
        <v/>
      </c>
      <c r="PD152" s="66" t="str">
        <f t="shared" si="916"/>
        <v/>
      </c>
      <c r="PE152" s="66" t="str">
        <f t="shared" si="917"/>
        <v/>
      </c>
      <c r="PF152" s="66" t="str">
        <f t="shared" si="918"/>
        <v/>
      </c>
      <c r="PG152" s="66" t="str">
        <f t="shared" si="919"/>
        <v/>
      </c>
      <c r="PH152" s="66" t="str">
        <f t="shared" si="920"/>
        <v/>
      </c>
      <c r="PI152" s="66" t="str">
        <f t="shared" si="921"/>
        <v/>
      </c>
      <c r="PJ152" s="66" t="str">
        <f t="shared" si="922"/>
        <v/>
      </c>
      <c r="PK152" s="66" t="str">
        <f t="shared" si="923"/>
        <v/>
      </c>
      <c r="PL152" s="66" t="str">
        <f t="shared" si="924"/>
        <v/>
      </c>
      <c r="PM152" s="66" t="str">
        <f t="shared" si="925"/>
        <v/>
      </c>
      <c r="PN152" s="66" t="str">
        <f t="shared" si="926"/>
        <v/>
      </c>
      <c r="PO152" s="66" t="str">
        <f t="shared" si="927"/>
        <v/>
      </c>
      <c r="PP152" s="66" t="str">
        <f t="shared" si="928"/>
        <v/>
      </c>
      <c r="PQ152" s="66" t="str">
        <f t="shared" si="929"/>
        <v/>
      </c>
      <c r="PR152" s="66" t="str">
        <f t="shared" si="930"/>
        <v/>
      </c>
      <c r="PS152" s="66" t="str">
        <f t="shared" si="931"/>
        <v/>
      </c>
      <c r="PT152" s="66" t="str">
        <f t="shared" si="932"/>
        <v/>
      </c>
      <c r="PU152" s="66" t="str">
        <f t="shared" si="933"/>
        <v/>
      </c>
      <c r="PV152" s="66" t="str">
        <f t="shared" si="934"/>
        <v/>
      </c>
      <c r="PW152" s="66" t="str">
        <f t="shared" si="935"/>
        <v/>
      </c>
      <c r="PX152" s="66" t="str">
        <f t="shared" si="936"/>
        <v/>
      </c>
      <c r="PY152" s="66" t="str">
        <f t="shared" si="937"/>
        <v/>
      </c>
      <c r="PZ152" s="66" t="str">
        <f t="shared" si="938"/>
        <v/>
      </c>
      <c r="QA152" s="66" t="str">
        <f t="shared" si="939"/>
        <v/>
      </c>
      <c r="QB152" s="66" t="str">
        <f t="shared" si="940"/>
        <v/>
      </c>
      <c r="QC152" s="66" t="str">
        <f t="shared" si="941"/>
        <v/>
      </c>
      <c r="QD152" s="66" t="str">
        <f t="shared" si="942"/>
        <v/>
      </c>
      <c r="QE152" s="66" t="str">
        <f t="shared" si="943"/>
        <v/>
      </c>
      <c r="QF152" s="66" t="str">
        <f t="shared" si="944"/>
        <v/>
      </c>
      <c r="QG152" s="66" t="str">
        <f t="shared" si="945"/>
        <v/>
      </c>
      <c r="QH152" s="66" t="str">
        <f t="shared" si="946"/>
        <v/>
      </c>
      <c r="QI152" s="66" t="str">
        <f t="shared" si="947"/>
        <v/>
      </c>
      <c r="QJ152" s="66" t="str">
        <f t="shared" si="948"/>
        <v/>
      </c>
      <c r="QK152" s="66" t="str">
        <f t="shared" si="949"/>
        <v/>
      </c>
      <c r="QL152" s="66" t="str">
        <f t="shared" si="950"/>
        <v/>
      </c>
      <c r="QM152" s="66" t="str">
        <f t="shared" si="951"/>
        <v/>
      </c>
      <c r="QN152" s="66" t="str">
        <f t="shared" si="952"/>
        <v/>
      </c>
      <c r="QO152" s="66" t="str">
        <f t="shared" si="953"/>
        <v/>
      </c>
      <c r="QP152" s="66" t="str">
        <f t="shared" si="954"/>
        <v/>
      </c>
      <c r="QQ152" s="66" t="str">
        <f t="shared" si="955"/>
        <v/>
      </c>
      <c r="QR152" s="66" t="str">
        <f t="shared" si="956"/>
        <v/>
      </c>
      <c r="QS152" s="66" t="str">
        <f t="shared" si="957"/>
        <v/>
      </c>
      <c r="QT152" s="66" t="str">
        <f t="shared" si="958"/>
        <v/>
      </c>
      <c r="QU152" s="66" t="str">
        <f t="shared" si="959"/>
        <v/>
      </c>
      <c r="QV152" s="66" t="str">
        <f t="shared" si="960"/>
        <v/>
      </c>
      <c r="QW152" s="66" t="str">
        <f t="shared" si="961"/>
        <v/>
      </c>
      <c r="QX152" s="66" t="str">
        <f t="shared" si="962"/>
        <v/>
      </c>
      <c r="QY152" s="66" t="str">
        <f t="shared" si="963"/>
        <v/>
      </c>
      <c r="QZ152" s="66" t="str">
        <f t="shared" si="964"/>
        <v/>
      </c>
      <c r="RA152" s="66" t="str">
        <f t="shared" si="965"/>
        <v/>
      </c>
      <c r="RB152" s="66" t="str">
        <f t="shared" si="966"/>
        <v/>
      </c>
      <c r="RC152" s="66" t="str">
        <f t="shared" si="967"/>
        <v/>
      </c>
      <c r="RD152" s="66" t="str">
        <f t="shared" si="968"/>
        <v/>
      </c>
      <c r="RE152" s="66" t="str">
        <f t="shared" si="969"/>
        <v/>
      </c>
      <c r="RF152" s="66" t="str">
        <f t="shared" si="970"/>
        <v/>
      </c>
      <c r="RG152" s="66" t="str">
        <f t="shared" si="971"/>
        <v/>
      </c>
      <c r="RH152" s="66" t="str">
        <f t="shared" si="972"/>
        <v/>
      </c>
      <c r="RI152" s="66" t="str">
        <f t="shared" si="973"/>
        <v/>
      </c>
      <c r="RJ152" s="66" t="str">
        <f t="shared" si="974"/>
        <v/>
      </c>
      <c r="RK152" s="66" t="str">
        <f t="shared" si="975"/>
        <v/>
      </c>
      <c r="RL152" s="66" t="str">
        <f t="shared" si="976"/>
        <v/>
      </c>
      <c r="RM152" s="66" t="str">
        <f t="shared" si="977"/>
        <v/>
      </c>
      <c r="RN152" s="66" t="str">
        <f t="shared" si="978"/>
        <v/>
      </c>
      <c r="RO152" s="66" t="str">
        <f t="shared" si="979"/>
        <v/>
      </c>
      <c r="RP152" s="66" t="str">
        <f t="shared" si="980"/>
        <v/>
      </c>
      <c r="RQ152" s="66" t="str">
        <f t="shared" si="981"/>
        <v/>
      </c>
      <c r="RR152" s="66" t="str">
        <f t="shared" si="982"/>
        <v/>
      </c>
      <c r="RS152" s="66" t="str">
        <f t="shared" si="983"/>
        <v/>
      </c>
      <c r="RT152" s="66" t="str">
        <f t="shared" si="984"/>
        <v/>
      </c>
      <c r="RU152" s="66" t="str">
        <f t="shared" si="985"/>
        <v/>
      </c>
      <c r="RV152" s="66" t="str">
        <f t="shared" si="986"/>
        <v/>
      </c>
      <c r="RW152" s="66" t="str">
        <f t="shared" si="987"/>
        <v/>
      </c>
      <c r="RX152" s="66" t="str">
        <f t="shared" si="988"/>
        <v/>
      </c>
      <c r="RY152" s="66" t="str">
        <f t="shared" si="989"/>
        <v/>
      </c>
      <c r="RZ152" s="66" t="str">
        <f t="shared" si="990"/>
        <v/>
      </c>
      <c r="SA152" s="66" t="str">
        <f t="shared" si="991"/>
        <v/>
      </c>
      <c r="SB152" s="66" t="str">
        <f t="shared" si="992"/>
        <v/>
      </c>
      <c r="SC152" s="66" t="str">
        <f t="shared" si="993"/>
        <v/>
      </c>
      <c r="SD152" s="66" t="str">
        <f t="shared" si="994"/>
        <v/>
      </c>
      <c r="SE152" s="66" t="str">
        <f t="shared" si="995"/>
        <v/>
      </c>
      <c r="SF152" s="66" t="str">
        <f t="shared" si="996"/>
        <v/>
      </c>
      <c r="SG152" s="66" t="str">
        <f t="shared" si="997"/>
        <v/>
      </c>
      <c r="SH152" s="66" t="str">
        <f t="shared" si="998"/>
        <v/>
      </c>
      <c r="SI152" s="66" t="str">
        <f t="shared" si="999"/>
        <v/>
      </c>
      <c r="SJ152" s="66" t="str">
        <f t="shared" si="1000"/>
        <v/>
      </c>
      <c r="SK152" s="66" t="str">
        <f t="shared" si="1001"/>
        <v/>
      </c>
      <c r="SL152" s="66" t="str">
        <f t="shared" si="1002"/>
        <v/>
      </c>
      <c r="SM152" s="66" t="str">
        <f t="shared" si="1003"/>
        <v/>
      </c>
      <c r="SN152" s="66" t="str">
        <f t="shared" si="1004"/>
        <v/>
      </c>
      <c r="SO152" s="66" t="str">
        <f t="shared" si="1005"/>
        <v/>
      </c>
      <c r="SP152" s="66" t="str">
        <f t="shared" si="1006"/>
        <v/>
      </c>
      <c r="SQ152" s="66" t="str">
        <f t="shared" si="1007"/>
        <v/>
      </c>
      <c r="SR152" s="66" t="str">
        <f t="shared" si="1008"/>
        <v/>
      </c>
      <c r="SS152" s="66" t="str">
        <f t="shared" si="1009"/>
        <v/>
      </c>
      <c r="ST152" s="66" t="str">
        <f t="shared" si="1010"/>
        <v/>
      </c>
      <c r="SU152" s="66" t="str">
        <f t="shared" si="1011"/>
        <v/>
      </c>
      <c r="SV152" s="66" t="str">
        <f t="shared" si="1012"/>
        <v/>
      </c>
      <c r="SW152" s="66" t="str">
        <f t="shared" si="1013"/>
        <v/>
      </c>
      <c r="SX152" s="66" t="str">
        <f t="shared" si="1014"/>
        <v/>
      </c>
      <c r="SY152" s="66" t="str">
        <f t="shared" si="1015"/>
        <v/>
      </c>
      <c r="SZ152" s="66" t="str">
        <f t="shared" si="1016"/>
        <v/>
      </c>
      <c r="TA152" s="66" t="str">
        <f t="shared" si="1017"/>
        <v/>
      </c>
      <c r="TB152" s="66" t="str">
        <f t="shared" si="1018"/>
        <v/>
      </c>
      <c r="TC152" s="66" t="str">
        <f t="shared" si="1019"/>
        <v/>
      </c>
      <c r="TD152" s="66" t="str">
        <f t="shared" si="1020"/>
        <v/>
      </c>
      <c r="TE152" s="66" t="str">
        <f t="shared" si="1021"/>
        <v/>
      </c>
      <c r="TF152" s="66" t="str">
        <f t="shared" si="1022"/>
        <v/>
      </c>
      <c r="TG152" s="66" t="str">
        <f t="shared" si="1023"/>
        <v/>
      </c>
      <c r="TH152" s="66" t="str">
        <f t="shared" si="1024"/>
        <v/>
      </c>
      <c r="TI152" s="66" t="str">
        <f t="shared" si="1025"/>
        <v/>
      </c>
      <c r="TJ152" s="66" t="str">
        <f t="shared" si="1026"/>
        <v/>
      </c>
      <c r="TK152" s="66" t="str">
        <f t="shared" si="1027"/>
        <v/>
      </c>
      <c r="TL152" s="66" t="str">
        <f t="shared" si="1028"/>
        <v/>
      </c>
      <c r="TM152" s="66" t="str">
        <f t="shared" si="1029"/>
        <v/>
      </c>
      <c r="TN152" s="66" t="str">
        <f t="shared" si="1030"/>
        <v/>
      </c>
      <c r="TO152" s="160">
        <f t="shared" si="1031"/>
        <v>1.1842539659348409E-3</v>
      </c>
      <c r="TP152" s="66" t="str">
        <f t="shared" si="1032"/>
        <v>kg/GJ delivered</v>
      </c>
      <c r="TQ152" s="160">
        <f t="shared" si="1033"/>
        <v>2.1246909388830971E-4</v>
      </c>
      <c r="TR152" s="66" t="str">
        <f t="shared" si="1034"/>
        <v>kg/GJ delivered</v>
      </c>
      <c r="TS152" s="160">
        <f t="shared" si="1035"/>
        <v>1.8808739458965123E-5</v>
      </c>
      <c r="TT152" s="66" t="str">
        <f t="shared" si="1036"/>
        <v>kg/GJ delivered</v>
      </c>
      <c r="TU152" s="160">
        <f t="shared" si="1037"/>
        <v>8.3594397595400545E-5</v>
      </c>
      <c r="TV152" s="66" t="str">
        <f t="shared" si="1038"/>
        <v>kg/GJ delivered</v>
      </c>
      <c r="TW152" s="160">
        <f t="shared" si="1039"/>
        <v>4.5280298697508627E-4</v>
      </c>
      <c r="TX152" s="66" t="str">
        <f t="shared" si="1040"/>
        <v>kg/GJ delivered</v>
      </c>
      <c r="TY152" s="160">
        <f t="shared" si="1041"/>
        <v>5.5729598396933697E-5</v>
      </c>
      <c r="TZ152" s="66" t="str">
        <f t="shared" si="1042"/>
        <v>kg/GJ delivered</v>
      </c>
      <c r="UA152" s="160">
        <f t="shared" si="1043"/>
        <v>2.1595219378811809E-4</v>
      </c>
      <c r="UB152" s="66" t="str">
        <f t="shared" si="1044"/>
        <v>kg/GJ delivered</v>
      </c>
      <c r="UC152" s="160">
        <f t="shared" si="1045"/>
        <v>1.7415499499041782E-4</v>
      </c>
      <c r="UD152" s="66" t="str">
        <f t="shared" si="1046"/>
        <v>kg/GJ delivered</v>
      </c>
      <c r="UE152" s="160">
        <f t="shared" si="1047"/>
        <v>4.8763398597316998E-5</v>
      </c>
      <c r="UF152" s="66" t="str">
        <f t="shared" si="1048"/>
        <v>kg/GJ delivered</v>
      </c>
      <c r="UG152" s="160">
        <f t="shared" si="1049"/>
        <v>9.7526797194633969E-6</v>
      </c>
      <c r="UH152" s="66" t="str">
        <f t="shared" si="1050"/>
        <v>kg/GJ delivered</v>
      </c>
      <c r="UI152" s="160">
        <f t="shared" si="1051"/>
        <v>2.0898599398850136E-5</v>
      </c>
      <c r="UJ152" s="66" t="str">
        <f t="shared" si="1052"/>
        <v>kg/GJ delivered</v>
      </c>
      <c r="UK152" s="66" t="str">
        <f t="shared" si="1053"/>
        <v/>
      </c>
      <c r="UL152" s="66" t="str">
        <f t="shared" si="1054"/>
        <v/>
      </c>
      <c r="UM152" s="160">
        <f t="shared" si="1055"/>
        <v>4.1797198797700273E-5</v>
      </c>
      <c r="UN152" s="66" t="str">
        <f t="shared" si="1056"/>
        <v>kg/GJ delivered</v>
      </c>
      <c r="UO152" s="160">
        <f t="shared" si="1057"/>
        <v>2.1246909388830972E-5</v>
      </c>
      <c r="UP152" s="66" t="str">
        <f t="shared" si="1058"/>
        <v>kg/GJ delivered</v>
      </c>
      <c r="UQ152" s="160">
        <f t="shared" si="1059"/>
        <v>1.8460429468984287E-5</v>
      </c>
      <c r="UR152" s="66" t="str">
        <f t="shared" si="1060"/>
        <v>kg/GJ delivered</v>
      </c>
      <c r="US152" s="160">
        <f t="shared" si="1061"/>
        <v>1.6370569529099273E-5</v>
      </c>
      <c r="UT152" s="66" t="str">
        <f t="shared" si="1062"/>
        <v>kg/GJ delivered</v>
      </c>
      <c r="UU152" s="160">
        <f t="shared" si="1063"/>
        <v>1.2539159639310078E-5</v>
      </c>
      <c r="UV152" s="66" t="str">
        <f t="shared" si="1064"/>
        <v>kg/GJ delivered</v>
      </c>
      <c r="UW152" s="160">
        <f t="shared" si="1065"/>
        <v>3.4830998998083561E-6</v>
      </c>
      <c r="UX152" s="66" t="str">
        <f t="shared" si="1066"/>
        <v>kg/GJ delivered</v>
      </c>
      <c r="UY152" s="160">
        <f t="shared" si="1067"/>
        <v>1.2539159639310078E-5</v>
      </c>
      <c r="UZ152" s="66" t="str">
        <f t="shared" si="1068"/>
        <v>kg/GJ delivered</v>
      </c>
      <c r="VA152" s="160">
        <f t="shared" si="1069"/>
        <v>1.741549949904178E-6</v>
      </c>
      <c r="VB152" s="66" t="str">
        <f t="shared" si="1070"/>
        <v>kg/GJ delivered</v>
      </c>
      <c r="VC152" s="160">
        <f t="shared" si="1071"/>
        <v>9.7526797194633969E-6</v>
      </c>
      <c r="VD152" s="66" t="str">
        <f t="shared" si="1072"/>
        <v>kg/GJ delivered</v>
      </c>
      <c r="VE152" s="160">
        <f t="shared" si="1073"/>
        <v>2.0201979418888465E-6</v>
      </c>
      <c r="VF152" s="66" t="str">
        <f t="shared" si="1074"/>
        <v>kg/GJ delivered</v>
      </c>
      <c r="VG152" s="160">
        <f t="shared" si="1075"/>
        <v>2.1595219378811808E-6</v>
      </c>
      <c r="VH152" s="66" t="str">
        <f t="shared" si="1076"/>
        <v>kg/GJ delivered</v>
      </c>
      <c r="VI152" s="160">
        <f t="shared" si="1077"/>
        <v>1.741549949904178E-6</v>
      </c>
      <c r="VJ152" s="66" t="str">
        <f t="shared" si="1078"/>
        <v>kg/GJ delivered</v>
      </c>
      <c r="VK152" s="66" t="str">
        <f t="shared" si="1079"/>
        <v/>
      </c>
      <c r="VL152" s="66" t="str">
        <f t="shared" si="1080"/>
        <v/>
      </c>
      <c r="VM152" s="160">
        <f t="shared" si="1081"/>
        <v>1.8460429468984287E-6</v>
      </c>
      <c r="VN152" s="66" t="str">
        <f t="shared" si="1082"/>
        <v>kg/GJ delivered</v>
      </c>
      <c r="VO152" s="160">
        <f t="shared" si="1083"/>
        <v>1.7067189509060943E-6</v>
      </c>
      <c r="VP152" s="66" t="str">
        <f t="shared" si="1084"/>
        <v>kg/GJ delivered</v>
      </c>
      <c r="VQ152" s="160">
        <f t="shared" si="1085"/>
        <v>3.8314098897891922E-7</v>
      </c>
      <c r="VR152" s="66" t="str">
        <f t="shared" si="1086"/>
        <v>kg/GJ delivered</v>
      </c>
      <c r="VS152" s="66" t="str">
        <f t="shared" si="1087"/>
        <v/>
      </c>
      <c r="VT152" s="66" t="str">
        <f t="shared" si="1088"/>
        <v/>
      </c>
      <c r="VU152" s="66" t="str">
        <f t="shared" si="1089"/>
        <v/>
      </c>
      <c r="VV152" s="66" t="str">
        <f t="shared" si="1090"/>
        <v/>
      </c>
      <c r="VW152" s="66" t="str">
        <f t="shared" si="1091"/>
        <v/>
      </c>
      <c r="VX152" s="66" t="str">
        <f t="shared" si="1092"/>
        <v/>
      </c>
      <c r="VY152" s="66" t="str">
        <f t="shared" si="1093"/>
        <v/>
      </c>
      <c r="VZ152" s="66" t="str">
        <f t="shared" si="1094"/>
        <v/>
      </c>
      <c r="WA152" s="66" t="str">
        <f t="shared" si="1095"/>
        <v/>
      </c>
      <c r="WB152" s="66" t="str">
        <f t="shared" si="1096"/>
        <v/>
      </c>
      <c r="WC152" s="66" t="str">
        <f t="shared" si="1097"/>
        <v/>
      </c>
      <c r="WD152" s="66" t="str">
        <f t="shared" si="1098"/>
        <v/>
      </c>
      <c r="WE152" s="66" t="str">
        <f t="shared" si="1099"/>
        <v/>
      </c>
      <c r="WF152" s="66" t="str">
        <f t="shared" si="1100"/>
        <v/>
      </c>
      <c r="WG152" s="66" t="str">
        <f t="shared" si="1101"/>
        <v/>
      </c>
      <c r="WH152" s="66" t="str">
        <f t="shared" si="1102"/>
        <v/>
      </c>
      <c r="WI152" s="66" t="str">
        <f t="shared" si="1103"/>
        <v/>
      </c>
      <c r="WJ152" s="66" t="str">
        <f t="shared" si="1104"/>
        <v/>
      </c>
      <c r="WK152" s="66" t="str">
        <f t="shared" si="1105"/>
        <v/>
      </c>
      <c r="WL152" s="66" t="str">
        <f t="shared" si="1106"/>
        <v/>
      </c>
      <c r="WM152" s="66" t="str">
        <f t="shared" si="1107"/>
        <v/>
      </c>
      <c r="WN152" s="66" t="str">
        <f t="shared" si="1108"/>
        <v/>
      </c>
      <c r="WO152" s="66" t="str">
        <f t="shared" si="1109"/>
        <v/>
      </c>
      <c r="WP152" s="66" t="str">
        <f t="shared" si="1110"/>
        <v/>
      </c>
      <c r="WQ152" s="66" t="str">
        <f t="shared" si="1111"/>
        <v/>
      </c>
      <c r="WR152" s="66" t="str">
        <f t="shared" si="1112"/>
        <v/>
      </c>
      <c r="WS152" s="66" t="str">
        <f t="shared" si="1113"/>
        <v/>
      </c>
      <c r="WT152" s="66" t="str">
        <f t="shared" si="1114"/>
        <v/>
      </c>
      <c r="WU152" s="66" t="str">
        <f t="shared" si="1115"/>
        <v/>
      </c>
      <c r="WV152" s="66" t="str">
        <f t="shared" si="1116"/>
        <v/>
      </c>
      <c r="WW152" s="66" t="str">
        <f t="shared" si="1117"/>
        <v/>
      </c>
      <c r="WX152" s="66" t="str">
        <f t="shared" si="1118"/>
        <v/>
      </c>
      <c r="WY152" s="160">
        <f t="shared" si="1119"/>
        <v>3.8314098897891917E-5</v>
      </c>
      <c r="WZ152" s="66" t="str">
        <f t="shared" si="1120"/>
        <v>kg/GJ delivered</v>
      </c>
      <c r="XA152" s="160">
        <f t="shared" si="1121"/>
        <v>4.5280298697508629E-6</v>
      </c>
      <c r="XB152" s="66" t="str">
        <f t="shared" si="1122"/>
        <v>kg/GJ delivered</v>
      </c>
      <c r="XC152" s="66" t="str">
        <f t="shared" si="1123"/>
        <v/>
      </c>
      <c r="XD152" s="66" t="str">
        <f t="shared" si="1124"/>
        <v/>
      </c>
      <c r="XE152" s="66" t="str">
        <f t="shared" si="1125"/>
        <v/>
      </c>
      <c r="XF152" s="66" t="str">
        <f t="shared" si="1126"/>
        <v/>
      </c>
      <c r="XG152" s="66" t="str">
        <f t="shared" si="1127"/>
        <v/>
      </c>
      <c r="XH152" s="66" t="str">
        <f t="shared" si="1128"/>
        <v/>
      </c>
      <c r="XI152" s="66" t="str">
        <f t="shared" si="1129"/>
        <v/>
      </c>
      <c r="XJ152" s="66" t="str">
        <f t="shared" si="1130"/>
        <v/>
      </c>
      <c r="XK152" s="66" t="str">
        <f t="shared" si="1131"/>
        <v/>
      </c>
      <c r="XL152" s="66" t="str">
        <f t="shared" si="1132"/>
        <v/>
      </c>
      <c r="XM152" s="66" t="str">
        <f t="shared" si="1133"/>
        <v/>
      </c>
      <c r="XN152" s="66" t="str">
        <f t="shared" si="1134"/>
        <v/>
      </c>
      <c r="XO152" s="66" t="str">
        <f t="shared" si="1135"/>
        <v/>
      </c>
      <c r="XP152" s="66" t="str">
        <f t="shared" si="1136"/>
        <v/>
      </c>
      <c r="XQ152" s="66" t="str">
        <f t="shared" si="1137"/>
        <v/>
      </c>
      <c r="XR152" s="66" t="str">
        <f t="shared" si="1138"/>
        <v/>
      </c>
      <c r="XS152" s="66" t="str">
        <f t="shared" si="1139"/>
        <v/>
      </c>
      <c r="XT152" s="66" t="str">
        <f t="shared" si="1140"/>
        <v/>
      </c>
      <c r="XU152" s="66" t="str">
        <f t="shared" si="1141"/>
        <v/>
      </c>
      <c r="XV152" s="66" t="str">
        <f t="shared" si="1142"/>
        <v/>
      </c>
      <c r="XW152" s="66" t="str">
        <f t="shared" si="1143"/>
        <v/>
      </c>
      <c r="XX152" s="66" t="str">
        <f t="shared" si="1144"/>
        <v/>
      </c>
      <c r="XY152" s="66" t="str">
        <f t="shared" si="1145"/>
        <v/>
      </c>
      <c r="XZ152" s="66" t="str">
        <f t="shared" si="1146"/>
        <v/>
      </c>
      <c r="YA152" s="66" t="str">
        <f t="shared" si="1147"/>
        <v/>
      </c>
      <c r="YB152" s="66" t="str">
        <f t="shared" si="1148"/>
        <v/>
      </c>
      <c r="YC152" s="66" t="str">
        <f t="shared" si="1149"/>
        <v/>
      </c>
      <c r="YD152" s="66" t="str">
        <f t="shared" si="1150"/>
        <v/>
      </c>
      <c r="YE152" s="66" t="str">
        <f t="shared" si="1151"/>
        <v/>
      </c>
      <c r="YF152" s="66" t="str">
        <f t="shared" si="1152"/>
        <v/>
      </c>
      <c r="YG152" s="66" t="str">
        <f t="shared" si="1153"/>
        <v/>
      </c>
      <c r="YH152" s="66" t="str">
        <f t="shared" si="1154"/>
        <v/>
      </c>
      <c r="YI152" s="66" t="str">
        <f t="shared" si="1155"/>
        <v/>
      </c>
      <c r="YJ152" s="66" t="str">
        <f t="shared" si="1156"/>
        <v/>
      </c>
      <c r="YK152" s="66" t="str">
        <f t="shared" si="1157"/>
        <v/>
      </c>
      <c r="YL152" s="66" t="str">
        <f t="shared" si="1158"/>
        <v/>
      </c>
      <c r="YM152" s="66" t="str">
        <f t="shared" si="1159"/>
        <v/>
      </c>
      <c r="YN152" s="66" t="str">
        <f t="shared" si="1160"/>
        <v/>
      </c>
      <c r="YO152" s="66" t="str">
        <f t="shared" si="1161"/>
        <v/>
      </c>
      <c r="YP152" s="66" t="str">
        <f t="shared" si="1162"/>
        <v/>
      </c>
      <c r="YQ152" s="66" t="str">
        <f t="shared" si="1163"/>
        <v/>
      </c>
      <c r="YR152" s="66" t="str">
        <f t="shared" si="1164"/>
        <v/>
      </c>
      <c r="YS152" s="66" t="str">
        <f t="shared" si="1165"/>
        <v/>
      </c>
      <c r="YT152" s="66" t="str">
        <f t="shared" si="1166"/>
        <v/>
      </c>
      <c r="YU152" s="66" t="str">
        <f t="shared" si="1167"/>
        <v/>
      </c>
      <c r="YV152" s="66" t="str">
        <f t="shared" si="1168"/>
        <v/>
      </c>
      <c r="YW152" s="66" t="str">
        <f t="shared" si="1169"/>
        <v/>
      </c>
      <c r="YX152" s="66" t="str">
        <f t="shared" si="1170"/>
        <v/>
      </c>
      <c r="YY152" s="66" t="str">
        <f t="shared" si="1171"/>
        <v/>
      </c>
      <c r="YZ152" s="66" t="str">
        <f t="shared" si="1172"/>
        <v/>
      </c>
      <c r="ZA152" s="66" t="str">
        <f t="shared" si="1173"/>
        <v/>
      </c>
      <c r="ZB152" s="66" t="str">
        <f t="shared" si="1174"/>
        <v/>
      </c>
      <c r="ZC152" s="66" t="str">
        <f t="shared" si="1175"/>
        <v/>
      </c>
      <c r="ZD152" s="66" t="str">
        <f t="shared" si="1176"/>
        <v/>
      </c>
      <c r="ZE152" s="66" t="str">
        <f t="shared" si="1177"/>
        <v/>
      </c>
      <c r="ZF152" s="66" t="str">
        <f t="shared" si="1178"/>
        <v/>
      </c>
      <c r="ZG152" s="66" t="str">
        <f t="shared" si="1179"/>
        <v/>
      </c>
      <c r="ZH152" s="66" t="str">
        <f t="shared" si="1180"/>
        <v/>
      </c>
      <c r="ZI152" s="66" t="str">
        <f t="shared" si="1181"/>
        <v/>
      </c>
      <c r="ZJ152" s="66" t="str">
        <f t="shared" si="1182"/>
        <v/>
      </c>
      <c r="ZK152" s="66" t="str">
        <f t="shared" si="1183"/>
        <v/>
      </c>
      <c r="ZL152" s="66" t="str">
        <f t="shared" si="1184"/>
        <v/>
      </c>
      <c r="ZM152" s="66" t="str">
        <f t="shared" si="1185"/>
        <v/>
      </c>
      <c r="ZN152" s="66" t="str">
        <f t="shared" si="1186"/>
        <v/>
      </c>
      <c r="ZO152" s="66" t="str">
        <f t="shared" si="1187"/>
        <v/>
      </c>
      <c r="ZP152" s="66" t="str">
        <f t="shared" si="1188"/>
        <v/>
      </c>
      <c r="ZQ152" s="66" t="str">
        <f t="shared" si="1189"/>
        <v/>
      </c>
      <c r="ZR152" s="66" t="str">
        <f t="shared" si="1190"/>
        <v/>
      </c>
      <c r="ZS152" s="66" t="str">
        <f t="shared" si="1191"/>
        <v/>
      </c>
      <c r="ZT152" s="66" t="str">
        <f t="shared" si="1192"/>
        <v/>
      </c>
      <c r="ZU152" s="66" t="str">
        <f t="shared" si="1193"/>
        <v/>
      </c>
      <c r="ZV152" s="66" t="str">
        <f t="shared" si="1194"/>
        <v/>
      </c>
      <c r="ZW152" s="66" t="str">
        <f t="shared" si="1195"/>
        <v/>
      </c>
      <c r="ZX152" s="66" t="str">
        <f t="shared" si="1196"/>
        <v/>
      </c>
      <c r="ZY152" s="66" t="str">
        <f t="shared" si="1197"/>
        <v/>
      </c>
      <c r="ZZ152" s="66" t="str">
        <f t="shared" si="1198"/>
        <v/>
      </c>
      <c r="AAA152" s="66" t="str">
        <f t="shared" si="1199"/>
        <v/>
      </c>
      <c r="AAB152" s="66" t="str">
        <f t="shared" si="1200"/>
        <v/>
      </c>
      <c r="AAC152" s="66" t="str">
        <f t="shared" si="1201"/>
        <v/>
      </c>
      <c r="AAD152" s="66" t="str">
        <f t="shared" si="1202"/>
        <v/>
      </c>
      <c r="AAE152" s="66" t="str">
        <f t="shared" si="1203"/>
        <v/>
      </c>
      <c r="AAF152" s="66" t="str">
        <f t="shared" si="1204"/>
        <v/>
      </c>
      <c r="AAG152" s="66" t="str">
        <f t="shared" si="1205"/>
        <v/>
      </c>
      <c r="AAH152" s="66" t="str">
        <f t="shared" si="1206"/>
        <v/>
      </c>
      <c r="AAI152" s="66" t="str">
        <f t="shared" si="1207"/>
        <v/>
      </c>
      <c r="AAJ152" s="66" t="str">
        <f t="shared" si="1208"/>
        <v/>
      </c>
      <c r="AAK152" s="66" t="str">
        <f t="shared" si="1209"/>
        <v/>
      </c>
      <c r="AAL152" s="66" t="str">
        <f t="shared" si="1210"/>
        <v/>
      </c>
      <c r="AAM152" s="66" t="str">
        <f t="shared" si="1211"/>
        <v/>
      </c>
      <c r="AAN152" s="66" t="str">
        <f t="shared" si="1212"/>
        <v/>
      </c>
      <c r="AAO152" s="66" t="str">
        <f t="shared" si="1213"/>
        <v/>
      </c>
      <c r="AAP152" s="66" t="str">
        <f t="shared" si="1214"/>
        <v/>
      </c>
      <c r="AAQ152" s="66" t="str">
        <f t="shared" si="1215"/>
        <v/>
      </c>
      <c r="AAR152" s="66" t="str">
        <f t="shared" si="1216"/>
        <v/>
      </c>
      <c r="AAS152" s="66" t="str">
        <f t="shared" si="1217"/>
        <v/>
      </c>
      <c r="AAT152" s="66" t="str">
        <f t="shared" si="1218"/>
        <v/>
      </c>
      <c r="AAU152" s="66" t="str">
        <f t="shared" si="1219"/>
        <v/>
      </c>
      <c r="AAV152" s="66" t="str">
        <f t="shared" si="1220"/>
        <v/>
      </c>
      <c r="AAW152" s="66" t="str">
        <f t="shared" si="1221"/>
        <v/>
      </c>
      <c r="AAX152" s="66" t="str">
        <f t="shared" si="1222"/>
        <v/>
      </c>
      <c r="AAY152" s="66" t="str">
        <f t="shared" si="1223"/>
        <v/>
      </c>
      <c r="AAZ152" s="66" t="str">
        <f t="shared" si="1224"/>
        <v/>
      </c>
      <c r="ABA152" s="66" t="str">
        <f t="shared" si="1225"/>
        <v/>
      </c>
      <c r="ABB152" s="66" t="str">
        <f t="shared" si="1226"/>
        <v/>
      </c>
      <c r="ABC152" s="66" t="str">
        <f t="shared" si="1227"/>
        <v/>
      </c>
      <c r="ABD152" s="66" t="str">
        <f t="shared" si="1228"/>
        <v/>
      </c>
      <c r="ABE152" s="66" t="str">
        <f t="shared" si="1229"/>
        <v/>
      </c>
      <c r="ABF152" s="66" t="str">
        <f t="shared" si="1230"/>
        <v/>
      </c>
      <c r="ABG152" s="66" t="str">
        <f t="shared" si="1231"/>
        <v/>
      </c>
      <c r="ABH152" s="66" t="str">
        <f t="shared" si="1232"/>
        <v/>
      </c>
      <c r="ABI152" s="66" t="str">
        <f t="shared" si="1233"/>
        <v/>
      </c>
      <c r="ABJ152" s="66" t="str">
        <f t="shared" si="1234"/>
        <v/>
      </c>
      <c r="ABK152" s="66" t="str">
        <f t="shared" si="1235"/>
        <v/>
      </c>
      <c r="ABL152" s="66" t="str">
        <f t="shared" si="1236"/>
        <v/>
      </c>
      <c r="ABM152" s="66" t="str">
        <f t="shared" si="1237"/>
        <v/>
      </c>
      <c r="ABN152" s="66" t="str">
        <f t="shared" si="1238"/>
        <v/>
      </c>
      <c r="ABO152" s="66" t="str">
        <f t="shared" si="1239"/>
        <v/>
      </c>
      <c r="ABP152" s="66" t="str">
        <f t="shared" si="1240"/>
        <v/>
      </c>
      <c r="ABQ152" s="66" t="str">
        <f t="shared" si="1241"/>
        <v/>
      </c>
      <c r="ABR152" s="66" t="str">
        <f t="shared" si="1242"/>
        <v/>
      </c>
      <c r="ABS152" s="66" t="str">
        <f t="shared" si="1243"/>
        <v/>
      </c>
      <c r="ABT152" s="66" t="str">
        <f t="shared" si="1244"/>
        <v/>
      </c>
      <c r="ABU152" s="66" t="str">
        <f t="shared" si="1245"/>
        <v/>
      </c>
      <c r="ABV152" s="66" t="str">
        <f t="shared" si="1246"/>
        <v/>
      </c>
      <c r="ABW152" s="66" t="str">
        <f t="shared" si="1247"/>
        <v/>
      </c>
      <c r="ABX152" s="66" t="str">
        <f t="shared" si="1248"/>
        <v/>
      </c>
      <c r="ABY152" s="66" t="str">
        <f t="shared" si="1249"/>
        <v/>
      </c>
      <c r="ABZ152" s="66" t="str">
        <f t="shared" si="1250"/>
        <v/>
      </c>
      <c r="ACA152" s="66" t="str">
        <f t="shared" si="1251"/>
        <v/>
      </c>
      <c r="ACB152" s="66" t="str">
        <f t="shared" si="1252"/>
        <v/>
      </c>
      <c r="ACC152" s="66" t="str">
        <f t="shared" si="1253"/>
        <v/>
      </c>
      <c r="ACD152" s="66" t="str">
        <f t="shared" si="1254"/>
        <v/>
      </c>
      <c r="ACE152" s="66" t="str">
        <f t="shared" si="1255"/>
        <v/>
      </c>
      <c r="ACF152" s="66" t="str">
        <f t="shared" si="1256"/>
        <v/>
      </c>
      <c r="ACG152" s="66" t="str">
        <f t="shared" si="1257"/>
        <v/>
      </c>
      <c r="ACH152" s="66" t="str">
        <f t="shared" si="1258"/>
        <v/>
      </c>
      <c r="ACI152" s="66" t="str">
        <f t="shared" si="1259"/>
        <v/>
      </c>
      <c r="ACJ152" s="66" t="str">
        <f t="shared" si="1260"/>
        <v/>
      </c>
      <c r="ACK152" s="66" t="str">
        <f t="shared" si="1261"/>
        <v/>
      </c>
      <c r="ACL152" s="66" t="str">
        <f t="shared" si="1262"/>
        <v/>
      </c>
      <c r="ACM152" s="66" t="str">
        <f t="shared" ref="ACM152:ACN152" si="1288">IF(AND(ACS$3="Unit", ACL152=""), "", IF(AND(ACS$3="Unit", ACL152="-"),"", IF(ACS$3="Unit", "kg/GJ delivered", IF(AND(NY152&lt;&gt;"", NY152&lt;&gt;"-", NX152="-"),"", IF($H152="","", IF(NX152="nd", "",IF(NX152="&lt;n.a.&gt;", "", IF(NY152="#/MJ", "", IF(NY152="kg/GJ delivered",NX152,IF(NY152="g/MJ delivered",NX152,IF(NY152="kg/MJ delivered",NX152*1000,IF(NY152="mg/MJ delivered",NX152/1000,IF(NY152="g/kg",((NX152)*(1/$I152)*(1/$H152)),IF(NY152="mg/kg",((NX152/1000)*(1/$I152)*(1/$H152)),IF(NY152="mg/MJ delivered",NX152/1000,IF(NY152="-","","Error"))))))))))))))))</f>
        <v/>
      </c>
      <c r="ACN152" s="66" t="str">
        <f t="shared" si="1288"/>
        <v/>
      </c>
      <c r="ACO152" s="66" t="str">
        <f t="shared" si="1264"/>
        <v/>
      </c>
      <c r="ACP152" s="66" t="str">
        <f t="shared" si="1265"/>
        <v/>
      </c>
      <c r="ACQ152" s="66" t="str">
        <f t="shared" si="1266"/>
        <v/>
      </c>
      <c r="ACR152" s="66" t="str">
        <f t="shared" si="1267"/>
        <v/>
      </c>
      <c r="ACS152" s="66" t="str">
        <f t="shared" si="1268"/>
        <v/>
      </c>
      <c r="ACT152" s="66" t="str">
        <f t="shared" si="1269"/>
        <v/>
      </c>
    </row>
    <row r="153" spans="2:774" ht="15.75" customHeight="1" x14ac:dyDescent="0.25">
      <c r="B153" s="66">
        <v>232</v>
      </c>
      <c r="C153" s="66" t="s">
        <v>872</v>
      </c>
      <c r="D153" s="66" t="s">
        <v>685</v>
      </c>
      <c r="E153" s="156" t="s">
        <v>842</v>
      </c>
      <c r="F153" s="66" t="s">
        <v>497</v>
      </c>
      <c r="G153" s="66" t="s">
        <v>492</v>
      </c>
      <c r="H153" s="126">
        <v>0.16242500000000001</v>
      </c>
      <c r="I153" s="130">
        <f>'Heating Values'!E134</f>
        <v>16.775316455696203</v>
      </c>
      <c r="J153" s="66" t="str">
        <f t="shared" si="890"/>
        <v>Firewood, Improved, CN</v>
      </c>
      <c r="K153" s="66" t="s">
        <v>1588</v>
      </c>
      <c r="L153" s="161"/>
      <c r="M153" s="161"/>
      <c r="N153" s="161"/>
      <c r="O153" s="66" t="s">
        <v>1116</v>
      </c>
      <c r="P153" s="66" t="str">
        <f t="shared" si="1272"/>
        <v>CN</v>
      </c>
      <c r="Q153" s="66" t="s">
        <v>87</v>
      </c>
      <c r="R153" s="158" t="s">
        <v>128</v>
      </c>
      <c r="S153" s="158" t="s">
        <v>128</v>
      </c>
      <c r="T153" s="158" t="s">
        <v>128</v>
      </c>
      <c r="U153" s="158" t="s">
        <v>128</v>
      </c>
      <c r="V153" s="158" t="s">
        <v>128</v>
      </c>
      <c r="W153" s="158" t="s">
        <v>128</v>
      </c>
      <c r="X153" s="158" t="s">
        <v>128</v>
      </c>
      <c r="Y153" s="158" t="s">
        <v>128</v>
      </c>
      <c r="Z153" s="158" t="s">
        <v>128</v>
      </c>
      <c r="AA153" s="158" t="s">
        <v>128</v>
      </c>
      <c r="AB153" s="158" t="s">
        <v>128</v>
      </c>
      <c r="AC153" s="158" t="s">
        <v>128</v>
      </c>
      <c r="AD153" s="158" t="s">
        <v>128</v>
      </c>
      <c r="AE153" s="158" t="s">
        <v>128</v>
      </c>
      <c r="AF153" s="158" t="s">
        <v>128</v>
      </c>
      <c r="AG153" s="158" t="s">
        <v>128</v>
      </c>
      <c r="AH153" s="158" t="s">
        <v>128</v>
      </c>
      <c r="AI153" s="158" t="s">
        <v>128</v>
      </c>
      <c r="AJ153" s="158" t="s">
        <v>128</v>
      </c>
      <c r="AK153" s="158" t="s">
        <v>128</v>
      </c>
      <c r="AL153" s="158" t="s">
        <v>128</v>
      </c>
      <c r="AM153" s="158" t="s">
        <v>128</v>
      </c>
      <c r="AN153" s="158" t="s">
        <v>128</v>
      </c>
      <c r="AO153" s="158" t="s">
        <v>128</v>
      </c>
      <c r="AP153" s="158" t="s">
        <v>128</v>
      </c>
      <c r="AQ153" s="158" t="s">
        <v>128</v>
      </c>
      <c r="AR153" s="158" t="s">
        <v>128</v>
      </c>
      <c r="AS153" s="158" t="s">
        <v>128</v>
      </c>
      <c r="AT153" s="158" t="s">
        <v>128</v>
      </c>
      <c r="AU153" s="158" t="s">
        <v>128</v>
      </c>
      <c r="AV153" s="158" t="s">
        <v>128</v>
      </c>
      <c r="AW153" s="158" t="s">
        <v>128</v>
      </c>
      <c r="AX153" s="158" t="s">
        <v>128</v>
      </c>
      <c r="AY153" s="158" t="s">
        <v>128</v>
      </c>
      <c r="AZ153" s="158" t="s">
        <v>128</v>
      </c>
      <c r="BA153" s="158" t="s">
        <v>128</v>
      </c>
      <c r="BB153" s="158" t="s">
        <v>128</v>
      </c>
      <c r="BC153" s="158" t="s">
        <v>128</v>
      </c>
      <c r="BD153" s="158" t="s">
        <v>128</v>
      </c>
      <c r="BE153" s="158" t="s">
        <v>128</v>
      </c>
      <c r="BF153" s="158" t="s">
        <v>128</v>
      </c>
      <c r="BG153" s="158" t="s">
        <v>128</v>
      </c>
      <c r="BH153" s="158" t="s">
        <v>128</v>
      </c>
      <c r="BI153" s="158" t="s">
        <v>128</v>
      </c>
      <c r="BJ153" s="158" t="s">
        <v>128</v>
      </c>
      <c r="BK153" s="158" t="s">
        <v>128</v>
      </c>
      <c r="BL153" s="158" t="s">
        <v>128</v>
      </c>
      <c r="BM153" s="158" t="s">
        <v>128</v>
      </c>
      <c r="BN153" s="158" t="s">
        <v>128</v>
      </c>
      <c r="BO153" s="158" t="s">
        <v>128</v>
      </c>
      <c r="BP153" s="158" t="s">
        <v>128</v>
      </c>
      <c r="BQ153" s="158" t="s">
        <v>128</v>
      </c>
      <c r="BR153" s="158" t="s">
        <v>128</v>
      </c>
      <c r="BS153" s="158" t="s">
        <v>128</v>
      </c>
      <c r="BT153" s="158" t="s">
        <v>128</v>
      </c>
      <c r="BU153" s="158" t="s">
        <v>128</v>
      </c>
      <c r="BV153" s="158" t="s">
        <v>128</v>
      </c>
      <c r="BW153" s="158" t="s">
        <v>128</v>
      </c>
      <c r="BX153" s="158" t="s">
        <v>128</v>
      </c>
      <c r="BY153" s="158" t="s">
        <v>128</v>
      </c>
      <c r="BZ153" s="158" t="s">
        <v>128</v>
      </c>
      <c r="CA153" s="158" t="s">
        <v>128</v>
      </c>
      <c r="CB153" s="158" t="s">
        <v>128</v>
      </c>
      <c r="CC153" s="158" t="s">
        <v>128</v>
      </c>
      <c r="CD153" s="158" t="s">
        <v>128</v>
      </c>
      <c r="CE153" s="158" t="s">
        <v>128</v>
      </c>
      <c r="CF153" s="158" t="s">
        <v>128</v>
      </c>
      <c r="CG153" s="158" t="s">
        <v>128</v>
      </c>
      <c r="CH153" s="158" t="s">
        <v>128</v>
      </c>
      <c r="CI153" s="158" t="s">
        <v>128</v>
      </c>
      <c r="CJ153" s="158" t="s">
        <v>128</v>
      </c>
      <c r="CK153" s="158" t="s">
        <v>128</v>
      </c>
      <c r="CL153" s="158" t="s">
        <v>128</v>
      </c>
      <c r="CM153" s="158" t="s">
        <v>128</v>
      </c>
      <c r="CN153" s="158" t="s">
        <v>128</v>
      </c>
      <c r="CO153" s="158" t="s">
        <v>128</v>
      </c>
      <c r="CP153" s="158" t="s">
        <v>128</v>
      </c>
      <c r="CQ153" s="158" t="s">
        <v>128</v>
      </c>
      <c r="CR153" s="158" t="s">
        <v>128</v>
      </c>
      <c r="CS153" s="158" t="s">
        <v>128</v>
      </c>
      <c r="CT153" s="158" t="s">
        <v>128</v>
      </c>
      <c r="CU153" s="158" t="s">
        <v>128</v>
      </c>
      <c r="CV153" s="158" t="s">
        <v>128</v>
      </c>
      <c r="CW153" s="158" t="s">
        <v>128</v>
      </c>
      <c r="CX153" s="158" t="s">
        <v>128</v>
      </c>
      <c r="CY153" s="158" t="s">
        <v>128</v>
      </c>
      <c r="CZ153" s="158" t="s">
        <v>128</v>
      </c>
      <c r="DA153" s="158" t="s">
        <v>128</v>
      </c>
      <c r="DB153" s="158" t="s">
        <v>128</v>
      </c>
      <c r="DC153" s="158" t="s">
        <v>128</v>
      </c>
      <c r="DD153" s="158" t="s">
        <v>128</v>
      </c>
      <c r="DE153" s="158" t="s">
        <v>128</v>
      </c>
      <c r="DF153" s="158" t="s">
        <v>128</v>
      </c>
      <c r="DG153" s="158" t="s">
        <v>128</v>
      </c>
      <c r="DH153" s="158" t="s">
        <v>128</v>
      </c>
      <c r="DI153" s="158" t="s">
        <v>128</v>
      </c>
      <c r="DJ153" s="158" t="s">
        <v>128</v>
      </c>
      <c r="DK153" s="158" t="s">
        <v>128</v>
      </c>
      <c r="DL153" s="158" t="s">
        <v>128</v>
      </c>
      <c r="DM153" s="158" t="s">
        <v>128</v>
      </c>
      <c r="DN153" s="158" t="s">
        <v>128</v>
      </c>
      <c r="DO153" s="158" t="s">
        <v>128</v>
      </c>
      <c r="DP153" s="158" t="s">
        <v>128</v>
      </c>
      <c r="DQ153" s="158" t="s">
        <v>128</v>
      </c>
      <c r="DR153" s="158" t="s">
        <v>128</v>
      </c>
      <c r="DS153" s="158" t="s">
        <v>128</v>
      </c>
      <c r="DT153" s="158" t="s">
        <v>128</v>
      </c>
      <c r="DU153" s="158" t="s">
        <v>128</v>
      </c>
      <c r="DV153" s="158" t="s">
        <v>128</v>
      </c>
      <c r="DW153" s="158" t="s">
        <v>128</v>
      </c>
      <c r="DX153" s="158" t="s">
        <v>128</v>
      </c>
      <c r="DY153" s="158" t="s">
        <v>128</v>
      </c>
      <c r="DZ153" s="158" t="s">
        <v>128</v>
      </c>
      <c r="EA153" s="158" t="s">
        <v>128</v>
      </c>
      <c r="EB153" s="158" t="s">
        <v>128</v>
      </c>
      <c r="EC153" s="158" t="s">
        <v>128</v>
      </c>
      <c r="ED153" s="158" t="s">
        <v>128</v>
      </c>
      <c r="EE153" s="158" t="s">
        <v>128</v>
      </c>
      <c r="EF153" s="158" t="s">
        <v>128</v>
      </c>
      <c r="EG153" s="158" t="s">
        <v>128</v>
      </c>
      <c r="EH153" s="158" t="s">
        <v>128</v>
      </c>
      <c r="EI153" s="158" t="s">
        <v>128</v>
      </c>
      <c r="EJ153" s="158" t="s">
        <v>128</v>
      </c>
      <c r="EK153" s="158" t="s">
        <v>128</v>
      </c>
      <c r="EL153" s="158" t="s">
        <v>128</v>
      </c>
      <c r="EM153" s="158" t="s">
        <v>128</v>
      </c>
      <c r="EN153" s="158" t="s">
        <v>128</v>
      </c>
      <c r="EO153" s="158" t="s">
        <v>128</v>
      </c>
      <c r="EP153" s="158" t="s">
        <v>128</v>
      </c>
      <c r="EQ153" s="158" t="s">
        <v>128</v>
      </c>
      <c r="ER153" s="158" t="s">
        <v>128</v>
      </c>
      <c r="ES153" s="158" t="s">
        <v>128</v>
      </c>
      <c r="ET153" s="158" t="s">
        <v>128</v>
      </c>
      <c r="EU153" s="158" t="s">
        <v>128</v>
      </c>
      <c r="EV153" s="158" t="s">
        <v>128</v>
      </c>
      <c r="EW153" s="158" t="s">
        <v>128</v>
      </c>
      <c r="EX153" s="158" t="s">
        <v>128</v>
      </c>
      <c r="EY153" s="158" t="s">
        <v>128</v>
      </c>
      <c r="EZ153" s="165">
        <v>3.1</v>
      </c>
      <c r="FA153" s="158" t="s">
        <v>704</v>
      </c>
      <c r="FB153" s="163">
        <v>0.59</v>
      </c>
      <c r="FC153" s="158" t="s">
        <v>704</v>
      </c>
      <c r="FD153" s="163">
        <v>5.3999999999999999E-2</v>
      </c>
      <c r="FE153" s="158" t="s">
        <v>704</v>
      </c>
      <c r="FF153" s="163">
        <v>0.22</v>
      </c>
      <c r="FG153" s="158" t="s">
        <v>704</v>
      </c>
      <c r="FH153" s="165">
        <v>1.3</v>
      </c>
      <c r="FI153" s="158" t="s">
        <v>704</v>
      </c>
      <c r="FJ153" s="163">
        <v>0.16</v>
      </c>
      <c r="FK153" s="158" t="s">
        <v>704</v>
      </c>
      <c r="FL153" s="163">
        <v>0.64</v>
      </c>
      <c r="FM153" s="158" t="s">
        <v>704</v>
      </c>
      <c r="FN153" s="163">
        <v>0.53</v>
      </c>
      <c r="FO153" s="158" t="s">
        <v>704</v>
      </c>
      <c r="FP153" s="163">
        <v>0.13</v>
      </c>
      <c r="FQ153" s="158" t="s">
        <v>704</v>
      </c>
      <c r="FR153" s="163">
        <v>3.5999999999999997E-2</v>
      </c>
      <c r="FS153" s="158" t="s">
        <v>704</v>
      </c>
      <c r="FT153" s="163">
        <v>0.13</v>
      </c>
      <c r="FU153" s="158" t="s">
        <v>704</v>
      </c>
      <c r="FV153" s="158" t="s">
        <v>128</v>
      </c>
      <c r="FW153" s="158" t="s">
        <v>128</v>
      </c>
      <c r="FX153" s="163">
        <v>0.17</v>
      </c>
      <c r="FY153" s="158" t="s">
        <v>704</v>
      </c>
      <c r="FZ153" s="163">
        <v>7.0000000000000007E-2</v>
      </c>
      <c r="GA153" s="158" t="s">
        <v>704</v>
      </c>
      <c r="GB153" s="163">
        <v>6.0999999999999999E-2</v>
      </c>
      <c r="GC153" s="158" t="s">
        <v>704</v>
      </c>
      <c r="GD153" s="163">
        <v>6.6000000000000003E-2</v>
      </c>
      <c r="GE153" s="158" t="s">
        <v>704</v>
      </c>
      <c r="GF153" s="163">
        <v>4.2999999999999997E-2</v>
      </c>
      <c r="GG153" s="158" t="s">
        <v>704</v>
      </c>
      <c r="GH153" s="163">
        <v>1.2999999999999999E-2</v>
      </c>
      <c r="GI153" s="158" t="s">
        <v>704</v>
      </c>
      <c r="GJ153" s="163">
        <v>0.04</v>
      </c>
      <c r="GK153" s="158" t="s">
        <v>704</v>
      </c>
      <c r="GL153" s="166">
        <v>6.8999999999999999E-3</v>
      </c>
      <c r="GM153" s="158" t="s">
        <v>704</v>
      </c>
      <c r="GN153" s="163">
        <v>3.3000000000000002E-2</v>
      </c>
      <c r="GO153" s="158" t="s">
        <v>704</v>
      </c>
      <c r="GP153" s="166">
        <v>8.2000000000000007E-3</v>
      </c>
      <c r="GQ153" s="158" t="s">
        <v>704</v>
      </c>
      <c r="GR153" s="166">
        <v>6.4000000000000003E-3</v>
      </c>
      <c r="GS153" s="158" t="s">
        <v>704</v>
      </c>
      <c r="GT153" s="166">
        <v>5.1000000000000004E-3</v>
      </c>
      <c r="GU153" s="158" t="s">
        <v>704</v>
      </c>
      <c r="GV153" s="158" t="s">
        <v>128</v>
      </c>
      <c r="GW153" s="158" t="s">
        <v>128</v>
      </c>
      <c r="GX153" s="166">
        <v>7.6E-3</v>
      </c>
      <c r="GY153" s="158" t="s">
        <v>704</v>
      </c>
      <c r="GZ153" s="166">
        <v>5.5999999999999999E-3</v>
      </c>
      <c r="HA153" s="158" t="s">
        <v>704</v>
      </c>
      <c r="HB153" s="166">
        <v>6.7000000000000002E-4</v>
      </c>
      <c r="HC153" s="158" t="s">
        <v>704</v>
      </c>
      <c r="HD153" s="158" t="s">
        <v>128</v>
      </c>
      <c r="HE153" s="158" t="s">
        <v>128</v>
      </c>
      <c r="HF153" s="158" t="s">
        <v>128</v>
      </c>
      <c r="HG153" s="158" t="s">
        <v>128</v>
      </c>
      <c r="HH153" s="158" t="s">
        <v>128</v>
      </c>
      <c r="HI153" s="158" t="s">
        <v>128</v>
      </c>
      <c r="HJ153" s="158" t="s">
        <v>128</v>
      </c>
      <c r="HK153" s="158" t="s">
        <v>128</v>
      </c>
      <c r="HL153" s="158" t="s">
        <v>128</v>
      </c>
      <c r="HM153" s="158" t="s">
        <v>128</v>
      </c>
      <c r="HN153" s="158" t="s">
        <v>128</v>
      </c>
      <c r="HO153" s="158" t="s">
        <v>128</v>
      </c>
      <c r="HP153" s="158" t="s">
        <v>128</v>
      </c>
      <c r="HQ153" s="158" t="s">
        <v>128</v>
      </c>
      <c r="HR153" s="158" t="s">
        <v>128</v>
      </c>
      <c r="HS153" s="158" t="s">
        <v>128</v>
      </c>
      <c r="HT153" s="158" t="s">
        <v>128</v>
      </c>
      <c r="HU153" s="158" t="s">
        <v>128</v>
      </c>
      <c r="HV153" s="158" t="s">
        <v>128</v>
      </c>
      <c r="HW153" s="158" t="s">
        <v>128</v>
      </c>
      <c r="HX153" s="158" t="s">
        <v>128</v>
      </c>
      <c r="HY153" s="158" t="s">
        <v>128</v>
      </c>
      <c r="HZ153" s="158" t="s">
        <v>128</v>
      </c>
      <c r="IA153" s="158" t="s">
        <v>128</v>
      </c>
      <c r="IB153" s="158" t="s">
        <v>128</v>
      </c>
      <c r="IC153" s="158" t="s">
        <v>128</v>
      </c>
      <c r="ID153" s="158" t="s">
        <v>128</v>
      </c>
      <c r="IE153" s="158" t="s">
        <v>128</v>
      </c>
      <c r="IF153" s="158" t="s">
        <v>128</v>
      </c>
      <c r="IG153" s="158" t="s">
        <v>128</v>
      </c>
      <c r="IH153" s="158" t="s">
        <v>128</v>
      </c>
      <c r="II153" s="158" t="s">
        <v>128</v>
      </c>
      <c r="IJ153" s="163">
        <v>0.15</v>
      </c>
      <c r="IK153" s="158" t="s">
        <v>704</v>
      </c>
      <c r="IL153" s="163">
        <v>1.6E-2</v>
      </c>
      <c r="IM153" s="158" t="s">
        <v>704</v>
      </c>
      <c r="IN153" s="158" t="s">
        <v>128</v>
      </c>
      <c r="IO153" s="158" t="s">
        <v>128</v>
      </c>
      <c r="IP153" s="158" t="s">
        <v>128</v>
      </c>
      <c r="IQ153" s="158" t="s">
        <v>128</v>
      </c>
      <c r="IR153" s="158" t="s">
        <v>128</v>
      </c>
      <c r="IS153" s="158" t="s">
        <v>128</v>
      </c>
      <c r="IT153" s="158" t="s">
        <v>128</v>
      </c>
      <c r="IU153" s="158" t="s">
        <v>128</v>
      </c>
      <c r="IV153" s="158" t="s">
        <v>128</v>
      </c>
      <c r="IW153" s="158" t="s">
        <v>128</v>
      </c>
      <c r="IX153" s="158" t="s">
        <v>128</v>
      </c>
      <c r="IY153" s="158" t="s">
        <v>128</v>
      </c>
      <c r="IZ153" s="158" t="s">
        <v>128</v>
      </c>
      <c r="JA153" s="158" t="s">
        <v>128</v>
      </c>
      <c r="JB153" s="158" t="s">
        <v>128</v>
      </c>
      <c r="JC153" s="158" t="s">
        <v>128</v>
      </c>
      <c r="JD153" s="158" t="s">
        <v>128</v>
      </c>
      <c r="JE153" s="158" t="s">
        <v>128</v>
      </c>
      <c r="JF153" s="158" t="s">
        <v>128</v>
      </c>
      <c r="JG153" s="158" t="s">
        <v>128</v>
      </c>
      <c r="JH153" s="158" t="s">
        <v>128</v>
      </c>
      <c r="JI153" s="158" t="s">
        <v>128</v>
      </c>
      <c r="JJ153" s="158" t="s">
        <v>128</v>
      </c>
      <c r="JK153" s="158" t="s">
        <v>128</v>
      </c>
      <c r="JL153" s="158" t="s">
        <v>128</v>
      </c>
      <c r="JM153" s="158" t="s">
        <v>128</v>
      </c>
      <c r="JN153" s="158" t="s">
        <v>128</v>
      </c>
      <c r="JO153" s="158" t="s">
        <v>128</v>
      </c>
      <c r="JP153" s="158" t="s">
        <v>128</v>
      </c>
      <c r="JQ153" s="158" t="s">
        <v>128</v>
      </c>
      <c r="JR153" s="158" t="s">
        <v>128</v>
      </c>
      <c r="JS153" s="158" t="s">
        <v>128</v>
      </c>
      <c r="JT153" s="158" t="s">
        <v>128</v>
      </c>
      <c r="JU153" s="158" t="s">
        <v>128</v>
      </c>
      <c r="JV153" s="158" t="s">
        <v>128</v>
      </c>
      <c r="JW153" s="158" t="s">
        <v>128</v>
      </c>
      <c r="JX153" s="158" t="s">
        <v>128</v>
      </c>
      <c r="JY153" s="158" t="s">
        <v>128</v>
      </c>
      <c r="JZ153" s="158" t="s">
        <v>128</v>
      </c>
      <c r="KA153" s="158" t="s">
        <v>128</v>
      </c>
      <c r="KB153" s="158" t="s">
        <v>128</v>
      </c>
      <c r="KC153" s="158" t="s">
        <v>128</v>
      </c>
      <c r="KD153" s="158" t="s">
        <v>128</v>
      </c>
      <c r="KE153" s="158" t="s">
        <v>128</v>
      </c>
      <c r="KF153" s="158" t="s">
        <v>128</v>
      </c>
      <c r="KG153" s="158" t="s">
        <v>128</v>
      </c>
      <c r="KH153" s="158" t="s">
        <v>128</v>
      </c>
      <c r="KI153" s="158" t="s">
        <v>128</v>
      </c>
      <c r="KJ153" s="158" t="s">
        <v>128</v>
      </c>
      <c r="KK153" s="158" t="s">
        <v>128</v>
      </c>
      <c r="KL153" s="158" t="s">
        <v>128</v>
      </c>
      <c r="KM153" s="158" t="s">
        <v>128</v>
      </c>
      <c r="KN153" s="158" t="s">
        <v>128</v>
      </c>
      <c r="KO153" s="158" t="s">
        <v>128</v>
      </c>
      <c r="KP153" s="158" t="s">
        <v>128</v>
      </c>
      <c r="KQ153" s="158" t="s">
        <v>128</v>
      </c>
      <c r="KR153" s="158" t="s">
        <v>128</v>
      </c>
      <c r="KS153" s="158" t="s">
        <v>128</v>
      </c>
      <c r="KT153" s="158" t="s">
        <v>128</v>
      </c>
      <c r="KU153" s="158" t="s">
        <v>128</v>
      </c>
      <c r="KV153" s="158" t="s">
        <v>128</v>
      </c>
      <c r="KW153" s="158" t="s">
        <v>128</v>
      </c>
      <c r="KX153" s="158" t="s">
        <v>128</v>
      </c>
      <c r="KY153" s="158" t="s">
        <v>128</v>
      </c>
      <c r="KZ153" s="158" t="s">
        <v>128</v>
      </c>
      <c r="LA153" s="158" t="s">
        <v>128</v>
      </c>
      <c r="LB153" s="158" t="s">
        <v>128</v>
      </c>
      <c r="LC153" s="158" t="s">
        <v>128</v>
      </c>
      <c r="LD153" s="158" t="s">
        <v>128</v>
      </c>
      <c r="LE153" s="158" t="s">
        <v>128</v>
      </c>
      <c r="LF153" s="158" t="s">
        <v>128</v>
      </c>
      <c r="LG153" s="158" t="s">
        <v>128</v>
      </c>
      <c r="LH153" s="158" t="s">
        <v>128</v>
      </c>
      <c r="LI153" s="158" t="s">
        <v>128</v>
      </c>
      <c r="LJ153" s="158" t="s">
        <v>128</v>
      </c>
      <c r="LK153" s="158" t="s">
        <v>128</v>
      </c>
      <c r="LL153" s="158" t="s">
        <v>128</v>
      </c>
      <c r="LM153" s="158" t="s">
        <v>128</v>
      </c>
      <c r="LN153" s="158" t="s">
        <v>128</v>
      </c>
      <c r="LO153" s="158" t="s">
        <v>128</v>
      </c>
      <c r="LP153" s="158" t="s">
        <v>128</v>
      </c>
      <c r="LQ153" s="158" t="s">
        <v>128</v>
      </c>
      <c r="LR153" s="158" t="s">
        <v>128</v>
      </c>
      <c r="LS153" s="158" t="s">
        <v>128</v>
      </c>
      <c r="LT153" s="158" t="s">
        <v>128</v>
      </c>
      <c r="LU153" s="158" t="s">
        <v>128</v>
      </c>
      <c r="LV153" s="158" t="s">
        <v>128</v>
      </c>
      <c r="LW153" s="158" t="s">
        <v>128</v>
      </c>
      <c r="LX153" s="158" t="s">
        <v>128</v>
      </c>
      <c r="LY153" s="158" t="s">
        <v>128</v>
      </c>
      <c r="LZ153" s="158" t="s">
        <v>128</v>
      </c>
      <c r="MA153" s="158" t="s">
        <v>128</v>
      </c>
      <c r="MB153" s="158" t="s">
        <v>128</v>
      </c>
      <c r="MC153" s="158" t="s">
        <v>128</v>
      </c>
      <c r="MD153" s="158" t="s">
        <v>128</v>
      </c>
      <c r="ME153" s="158" t="s">
        <v>128</v>
      </c>
      <c r="MF153" s="158" t="s">
        <v>128</v>
      </c>
      <c r="MG153" s="158" t="s">
        <v>128</v>
      </c>
      <c r="MH153" s="158" t="s">
        <v>128</v>
      </c>
      <c r="MI153" s="158" t="s">
        <v>128</v>
      </c>
      <c r="MJ153" s="158" t="s">
        <v>128</v>
      </c>
      <c r="MK153" s="158" t="s">
        <v>128</v>
      </c>
      <c r="ML153" s="158" t="s">
        <v>128</v>
      </c>
      <c r="MM153" s="158" t="s">
        <v>128</v>
      </c>
      <c r="MN153" s="158" t="s">
        <v>128</v>
      </c>
      <c r="MO153" s="158" t="s">
        <v>128</v>
      </c>
      <c r="MP153" s="158" t="s">
        <v>128</v>
      </c>
      <c r="MQ153" s="158" t="s">
        <v>128</v>
      </c>
      <c r="MR153" s="158" t="s">
        <v>128</v>
      </c>
      <c r="MS153" s="158" t="s">
        <v>128</v>
      </c>
      <c r="MT153" s="158" t="s">
        <v>128</v>
      </c>
      <c r="MU153" s="158" t="s">
        <v>128</v>
      </c>
      <c r="MV153" s="158" t="s">
        <v>128</v>
      </c>
      <c r="MW153" s="158" t="s">
        <v>128</v>
      </c>
      <c r="MX153" s="158" t="s">
        <v>128</v>
      </c>
      <c r="MY153" s="158" t="s">
        <v>128</v>
      </c>
      <c r="MZ153" s="158" t="s">
        <v>128</v>
      </c>
      <c r="NA153" s="158" t="s">
        <v>128</v>
      </c>
      <c r="NB153" s="158" t="s">
        <v>128</v>
      </c>
      <c r="NC153" s="158" t="s">
        <v>128</v>
      </c>
      <c r="ND153" s="158" t="s">
        <v>128</v>
      </c>
      <c r="NE153" s="158" t="s">
        <v>128</v>
      </c>
      <c r="NF153" s="158" t="s">
        <v>128</v>
      </c>
      <c r="NG153" s="158" t="s">
        <v>128</v>
      </c>
      <c r="NH153" s="158" t="s">
        <v>128</v>
      </c>
      <c r="NI153" s="158" t="s">
        <v>128</v>
      </c>
      <c r="NJ153" s="158" t="s">
        <v>128</v>
      </c>
      <c r="NK153" s="158" t="s">
        <v>128</v>
      </c>
      <c r="NL153" s="158" t="s">
        <v>128</v>
      </c>
      <c r="NM153" s="158" t="s">
        <v>128</v>
      </c>
      <c r="NN153" s="158" t="s">
        <v>128</v>
      </c>
      <c r="NO153" s="158" t="s">
        <v>128</v>
      </c>
      <c r="NP153" s="158" t="s">
        <v>128</v>
      </c>
      <c r="NQ153" s="158" t="s">
        <v>128</v>
      </c>
      <c r="NR153" s="158" t="s">
        <v>128</v>
      </c>
      <c r="NS153" s="158" t="s">
        <v>128</v>
      </c>
      <c r="NT153" s="158" t="s">
        <v>128</v>
      </c>
      <c r="NU153" s="158" t="s">
        <v>128</v>
      </c>
      <c r="NV153" s="158" t="s">
        <v>128</v>
      </c>
      <c r="NW153" s="158" t="s">
        <v>128</v>
      </c>
      <c r="NX153" s="158" t="s">
        <v>128</v>
      </c>
      <c r="NY153" s="158" t="s">
        <v>128</v>
      </c>
      <c r="NZ153" s="158" t="s">
        <v>128</v>
      </c>
      <c r="OA153" s="158" t="s">
        <v>128</v>
      </c>
      <c r="OB153" s="158" t="s">
        <v>128</v>
      </c>
      <c r="OC153" s="158" t="s">
        <v>128</v>
      </c>
      <c r="OD153" s="158" t="s">
        <v>128</v>
      </c>
      <c r="OE153" s="170" t="s">
        <v>128</v>
      </c>
      <c r="OF153" s="181"/>
      <c r="OG153" s="113" t="str">
        <f t="shared" si="893"/>
        <v/>
      </c>
      <c r="OH153" s="66" t="str">
        <f t="shared" si="894"/>
        <v/>
      </c>
      <c r="OI153" s="66" t="str">
        <f t="shared" si="895"/>
        <v/>
      </c>
      <c r="OJ153" s="66" t="str">
        <f t="shared" si="896"/>
        <v/>
      </c>
      <c r="OK153" s="66" t="str">
        <f t="shared" si="897"/>
        <v/>
      </c>
      <c r="OL153" s="66" t="str">
        <f t="shared" si="898"/>
        <v/>
      </c>
      <c r="OM153" s="66" t="str">
        <f t="shared" si="899"/>
        <v/>
      </c>
      <c r="ON153" s="66" t="str">
        <f t="shared" si="900"/>
        <v/>
      </c>
      <c r="OO153" s="66" t="str">
        <f t="shared" si="901"/>
        <v/>
      </c>
      <c r="OP153" s="66" t="str">
        <f t="shared" si="902"/>
        <v/>
      </c>
      <c r="OQ153" s="66" t="str">
        <f t="shared" si="903"/>
        <v/>
      </c>
      <c r="OR153" s="66" t="str">
        <f t="shared" si="904"/>
        <v/>
      </c>
      <c r="OS153" s="66" t="str">
        <f t="shared" si="905"/>
        <v/>
      </c>
      <c r="OT153" s="66" t="str">
        <f t="shared" si="906"/>
        <v/>
      </c>
      <c r="OU153" s="66" t="str">
        <f t="shared" si="907"/>
        <v/>
      </c>
      <c r="OV153" s="66" t="str">
        <f t="shared" si="908"/>
        <v/>
      </c>
      <c r="OW153" s="66" t="str">
        <f t="shared" si="909"/>
        <v/>
      </c>
      <c r="OX153" s="66" t="str">
        <f t="shared" si="910"/>
        <v/>
      </c>
      <c r="OY153" s="66" t="str">
        <f t="shared" si="911"/>
        <v/>
      </c>
      <c r="OZ153" s="66" t="str">
        <f t="shared" si="912"/>
        <v/>
      </c>
      <c r="PA153" s="66" t="str">
        <f t="shared" si="913"/>
        <v/>
      </c>
      <c r="PB153" s="66" t="str">
        <f t="shared" si="914"/>
        <v/>
      </c>
      <c r="PC153" s="66" t="str">
        <f t="shared" si="915"/>
        <v/>
      </c>
      <c r="PD153" s="66" t="str">
        <f t="shared" si="916"/>
        <v/>
      </c>
      <c r="PE153" s="66" t="str">
        <f t="shared" si="917"/>
        <v/>
      </c>
      <c r="PF153" s="66" t="str">
        <f t="shared" si="918"/>
        <v/>
      </c>
      <c r="PG153" s="66" t="str">
        <f t="shared" si="919"/>
        <v/>
      </c>
      <c r="PH153" s="66" t="str">
        <f t="shared" si="920"/>
        <v/>
      </c>
      <c r="PI153" s="66" t="str">
        <f t="shared" si="921"/>
        <v/>
      </c>
      <c r="PJ153" s="66" t="str">
        <f t="shared" si="922"/>
        <v/>
      </c>
      <c r="PK153" s="66" t="str">
        <f t="shared" si="923"/>
        <v/>
      </c>
      <c r="PL153" s="66" t="str">
        <f t="shared" si="924"/>
        <v/>
      </c>
      <c r="PM153" s="66" t="str">
        <f t="shared" si="925"/>
        <v/>
      </c>
      <c r="PN153" s="66" t="str">
        <f t="shared" si="926"/>
        <v/>
      </c>
      <c r="PO153" s="66" t="str">
        <f t="shared" si="927"/>
        <v/>
      </c>
      <c r="PP153" s="66" t="str">
        <f t="shared" si="928"/>
        <v/>
      </c>
      <c r="PQ153" s="66" t="str">
        <f t="shared" si="929"/>
        <v/>
      </c>
      <c r="PR153" s="66" t="str">
        <f t="shared" si="930"/>
        <v/>
      </c>
      <c r="PS153" s="66" t="str">
        <f t="shared" si="931"/>
        <v/>
      </c>
      <c r="PT153" s="66" t="str">
        <f t="shared" si="932"/>
        <v/>
      </c>
      <c r="PU153" s="66" t="str">
        <f t="shared" si="933"/>
        <v/>
      </c>
      <c r="PV153" s="66" t="str">
        <f t="shared" si="934"/>
        <v/>
      </c>
      <c r="PW153" s="66" t="str">
        <f t="shared" si="935"/>
        <v/>
      </c>
      <c r="PX153" s="66" t="str">
        <f t="shared" si="936"/>
        <v/>
      </c>
      <c r="PY153" s="66" t="str">
        <f t="shared" si="937"/>
        <v/>
      </c>
      <c r="PZ153" s="66" t="str">
        <f t="shared" si="938"/>
        <v/>
      </c>
      <c r="QA153" s="66" t="str">
        <f t="shared" si="939"/>
        <v/>
      </c>
      <c r="QB153" s="66" t="str">
        <f t="shared" si="940"/>
        <v/>
      </c>
      <c r="QC153" s="66" t="str">
        <f t="shared" si="941"/>
        <v/>
      </c>
      <c r="QD153" s="66" t="str">
        <f t="shared" si="942"/>
        <v/>
      </c>
      <c r="QE153" s="66" t="str">
        <f t="shared" si="943"/>
        <v/>
      </c>
      <c r="QF153" s="66" t="str">
        <f t="shared" si="944"/>
        <v/>
      </c>
      <c r="QG153" s="66" t="str">
        <f t="shared" si="945"/>
        <v/>
      </c>
      <c r="QH153" s="66" t="str">
        <f t="shared" si="946"/>
        <v/>
      </c>
      <c r="QI153" s="66" t="str">
        <f t="shared" si="947"/>
        <v/>
      </c>
      <c r="QJ153" s="66" t="str">
        <f t="shared" si="948"/>
        <v/>
      </c>
      <c r="QK153" s="66" t="str">
        <f t="shared" si="949"/>
        <v/>
      </c>
      <c r="QL153" s="66" t="str">
        <f t="shared" si="950"/>
        <v/>
      </c>
      <c r="QM153" s="66" t="str">
        <f t="shared" si="951"/>
        <v/>
      </c>
      <c r="QN153" s="66" t="str">
        <f t="shared" si="952"/>
        <v/>
      </c>
      <c r="QO153" s="66" t="str">
        <f t="shared" si="953"/>
        <v/>
      </c>
      <c r="QP153" s="66" t="str">
        <f t="shared" si="954"/>
        <v/>
      </c>
      <c r="QQ153" s="66" t="str">
        <f t="shared" si="955"/>
        <v/>
      </c>
      <c r="QR153" s="66" t="str">
        <f t="shared" si="956"/>
        <v/>
      </c>
      <c r="QS153" s="66" t="str">
        <f t="shared" si="957"/>
        <v/>
      </c>
      <c r="QT153" s="66" t="str">
        <f t="shared" si="958"/>
        <v/>
      </c>
      <c r="QU153" s="66" t="str">
        <f t="shared" si="959"/>
        <v/>
      </c>
      <c r="QV153" s="66" t="str">
        <f t="shared" si="960"/>
        <v/>
      </c>
      <c r="QW153" s="66" t="str">
        <f t="shared" si="961"/>
        <v/>
      </c>
      <c r="QX153" s="66" t="str">
        <f t="shared" si="962"/>
        <v/>
      </c>
      <c r="QY153" s="66" t="str">
        <f t="shared" si="963"/>
        <v/>
      </c>
      <c r="QZ153" s="66" t="str">
        <f t="shared" si="964"/>
        <v/>
      </c>
      <c r="RA153" s="66" t="str">
        <f t="shared" si="965"/>
        <v/>
      </c>
      <c r="RB153" s="66" t="str">
        <f t="shared" si="966"/>
        <v/>
      </c>
      <c r="RC153" s="66" t="str">
        <f t="shared" si="967"/>
        <v/>
      </c>
      <c r="RD153" s="66" t="str">
        <f t="shared" si="968"/>
        <v/>
      </c>
      <c r="RE153" s="66" t="str">
        <f t="shared" si="969"/>
        <v/>
      </c>
      <c r="RF153" s="66" t="str">
        <f t="shared" si="970"/>
        <v/>
      </c>
      <c r="RG153" s="66" t="str">
        <f t="shared" si="971"/>
        <v/>
      </c>
      <c r="RH153" s="66" t="str">
        <f t="shared" si="972"/>
        <v/>
      </c>
      <c r="RI153" s="66" t="str">
        <f t="shared" si="973"/>
        <v/>
      </c>
      <c r="RJ153" s="66" t="str">
        <f t="shared" si="974"/>
        <v/>
      </c>
      <c r="RK153" s="66" t="str">
        <f t="shared" si="975"/>
        <v/>
      </c>
      <c r="RL153" s="66" t="str">
        <f t="shared" si="976"/>
        <v/>
      </c>
      <c r="RM153" s="66" t="str">
        <f t="shared" si="977"/>
        <v/>
      </c>
      <c r="RN153" s="66" t="str">
        <f t="shared" si="978"/>
        <v/>
      </c>
      <c r="RO153" s="66" t="str">
        <f t="shared" si="979"/>
        <v/>
      </c>
      <c r="RP153" s="66" t="str">
        <f t="shared" si="980"/>
        <v/>
      </c>
      <c r="RQ153" s="66" t="str">
        <f t="shared" si="981"/>
        <v/>
      </c>
      <c r="RR153" s="66" t="str">
        <f t="shared" si="982"/>
        <v/>
      </c>
      <c r="RS153" s="66" t="str">
        <f t="shared" si="983"/>
        <v/>
      </c>
      <c r="RT153" s="66" t="str">
        <f t="shared" si="984"/>
        <v/>
      </c>
      <c r="RU153" s="66" t="str">
        <f t="shared" si="985"/>
        <v/>
      </c>
      <c r="RV153" s="66" t="str">
        <f t="shared" si="986"/>
        <v/>
      </c>
      <c r="RW153" s="66" t="str">
        <f t="shared" si="987"/>
        <v/>
      </c>
      <c r="RX153" s="66" t="str">
        <f t="shared" si="988"/>
        <v/>
      </c>
      <c r="RY153" s="66" t="str">
        <f t="shared" si="989"/>
        <v/>
      </c>
      <c r="RZ153" s="66" t="str">
        <f t="shared" si="990"/>
        <v/>
      </c>
      <c r="SA153" s="66" t="str">
        <f t="shared" si="991"/>
        <v/>
      </c>
      <c r="SB153" s="66" t="str">
        <f t="shared" si="992"/>
        <v/>
      </c>
      <c r="SC153" s="66" t="str">
        <f t="shared" si="993"/>
        <v/>
      </c>
      <c r="SD153" s="66" t="str">
        <f t="shared" si="994"/>
        <v/>
      </c>
      <c r="SE153" s="66" t="str">
        <f t="shared" si="995"/>
        <v/>
      </c>
      <c r="SF153" s="66" t="str">
        <f t="shared" si="996"/>
        <v/>
      </c>
      <c r="SG153" s="66" t="str">
        <f t="shared" si="997"/>
        <v/>
      </c>
      <c r="SH153" s="66" t="str">
        <f t="shared" si="998"/>
        <v/>
      </c>
      <c r="SI153" s="66" t="str">
        <f t="shared" si="999"/>
        <v/>
      </c>
      <c r="SJ153" s="66" t="str">
        <f t="shared" si="1000"/>
        <v/>
      </c>
      <c r="SK153" s="66" t="str">
        <f t="shared" si="1001"/>
        <v/>
      </c>
      <c r="SL153" s="66" t="str">
        <f t="shared" si="1002"/>
        <v/>
      </c>
      <c r="SM153" s="66" t="str">
        <f t="shared" si="1003"/>
        <v/>
      </c>
      <c r="SN153" s="66" t="str">
        <f t="shared" si="1004"/>
        <v/>
      </c>
      <c r="SO153" s="66" t="str">
        <f t="shared" si="1005"/>
        <v/>
      </c>
      <c r="SP153" s="66" t="str">
        <f t="shared" si="1006"/>
        <v/>
      </c>
      <c r="SQ153" s="66" t="str">
        <f t="shared" si="1007"/>
        <v/>
      </c>
      <c r="SR153" s="66" t="str">
        <f t="shared" si="1008"/>
        <v/>
      </c>
      <c r="SS153" s="66" t="str">
        <f t="shared" si="1009"/>
        <v/>
      </c>
      <c r="ST153" s="66" t="str">
        <f t="shared" si="1010"/>
        <v/>
      </c>
      <c r="SU153" s="66" t="str">
        <f t="shared" si="1011"/>
        <v/>
      </c>
      <c r="SV153" s="66" t="str">
        <f t="shared" si="1012"/>
        <v/>
      </c>
      <c r="SW153" s="66" t="str">
        <f t="shared" si="1013"/>
        <v/>
      </c>
      <c r="SX153" s="66" t="str">
        <f t="shared" si="1014"/>
        <v/>
      </c>
      <c r="SY153" s="66" t="str">
        <f t="shared" si="1015"/>
        <v/>
      </c>
      <c r="SZ153" s="66" t="str">
        <f t="shared" si="1016"/>
        <v/>
      </c>
      <c r="TA153" s="66" t="str">
        <f t="shared" si="1017"/>
        <v/>
      </c>
      <c r="TB153" s="66" t="str">
        <f t="shared" si="1018"/>
        <v/>
      </c>
      <c r="TC153" s="66" t="str">
        <f t="shared" si="1019"/>
        <v/>
      </c>
      <c r="TD153" s="66" t="str">
        <f t="shared" si="1020"/>
        <v/>
      </c>
      <c r="TE153" s="66" t="str">
        <f t="shared" si="1021"/>
        <v/>
      </c>
      <c r="TF153" s="66" t="str">
        <f t="shared" si="1022"/>
        <v/>
      </c>
      <c r="TG153" s="66" t="str">
        <f t="shared" si="1023"/>
        <v/>
      </c>
      <c r="TH153" s="66" t="str">
        <f t="shared" si="1024"/>
        <v/>
      </c>
      <c r="TI153" s="66" t="str">
        <f t="shared" si="1025"/>
        <v/>
      </c>
      <c r="TJ153" s="66" t="str">
        <f t="shared" si="1026"/>
        <v/>
      </c>
      <c r="TK153" s="66" t="str">
        <f t="shared" si="1027"/>
        <v/>
      </c>
      <c r="TL153" s="66" t="str">
        <f t="shared" si="1028"/>
        <v/>
      </c>
      <c r="TM153" s="66" t="str">
        <f t="shared" si="1029"/>
        <v/>
      </c>
      <c r="TN153" s="66" t="str">
        <f t="shared" si="1030"/>
        <v/>
      </c>
      <c r="TO153" s="160">
        <f t="shared" si="1031"/>
        <v>1.1377270841152955E-3</v>
      </c>
      <c r="TP153" s="66" t="str">
        <f t="shared" si="1032"/>
        <v>kg/GJ delivered</v>
      </c>
      <c r="TQ153" s="160">
        <f t="shared" si="1033"/>
        <v>2.1653515471871753E-4</v>
      </c>
      <c r="TR153" s="66" t="str">
        <f t="shared" si="1034"/>
        <v>kg/GJ delivered</v>
      </c>
      <c r="TS153" s="160">
        <f t="shared" si="1035"/>
        <v>1.9818471787814828E-5</v>
      </c>
      <c r="TT153" s="66" t="str">
        <f t="shared" si="1036"/>
        <v>kg/GJ delivered</v>
      </c>
      <c r="TU153" s="160">
        <f t="shared" si="1037"/>
        <v>8.0741922098504857E-5</v>
      </c>
      <c r="TV153" s="66" t="str">
        <f t="shared" si="1038"/>
        <v>kg/GJ delivered</v>
      </c>
      <c r="TW153" s="160">
        <f t="shared" si="1039"/>
        <v>4.7711135785480135E-4</v>
      </c>
      <c r="TX153" s="66" t="str">
        <f t="shared" si="1040"/>
        <v>kg/GJ delivered</v>
      </c>
      <c r="TY153" s="160">
        <f t="shared" si="1041"/>
        <v>5.872139788982172E-5</v>
      </c>
      <c r="TZ153" s="66" t="str">
        <f t="shared" si="1042"/>
        <v>kg/GJ delivered</v>
      </c>
      <c r="UA153" s="160">
        <f t="shared" si="1043"/>
        <v>2.3488559155928688E-4</v>
      </c>
      <c r="UB153" s="66" t="str">
        <f t="shared" si="1044"/>
        <v>kg/GJ delivered</v>
      </c>
      <c r="UC153" s="160">
        <f t="shared" si="1045"/>
        <v>1.9451463051003442E-4</v>
      </c>
      <c r="UD153" s="66" t="str">
        <f t="shared" si="1046"/>
        <v>kg/GJ delivered</v>
      </c>
      <c r="UE153" s="160">
        <f t="shared" si="1047"/>
        <v>4.7711135785480148E-5</v>
      </c>
      <c r="UF153" s="66" t="str">
        <f t="shared" si="1048"/>
        <v>kg/GJ delivered</v>
      </c>
      <c r="UG153" s="160">
        <f t="shared" si="1049"/>
        <v>1.3212314525209884E-5</v>
      </c>
      <c r="UH153" s="66" t="str">
        <f t="shared" si="1050"/>
        <v>kg/GJ delivered</v>
      </c>
      <c r="UI153" s="160">
        <f t="shared" si="1051"/>
        <v>4.7711135785480148E-5</v>
      </c>
      <c r="UJ153" s="66" t="str">
        <f t="shared" si="1052"/>
        <v>kg/GJ delivered</v>
      </c>
      <c r="UK153" s="66" t="str">
        <f t="shared" si="1053"/>
        <v/>
      </c>
      <c r="UL153" s="66" t="str">
        <f t="shared" si="1054"/>
        <v/>
      </c>
      <c r="UM153" s="160">
        <f t="shared" si="1055"/>
        <v>6.2391485257935566E-5</v>
      </c>
      <c r="UN153" s="66" t="str">
        <f t="shared" si="1056"/>
        <v>kg/GJ delivered</v>
      </c>
      <c r="UO153" s="160">
        <f t="shared" si="1057"/>
        <v>2.5690611576797E-5</v>
      </c>
      <c r="UP153" s="66" t="str">
        <f t="shared" si="1058"/>
        <v>kg/GJ delivered</v>
      </c>
      <c r="UQ153" s="160">
        <f t="shared" si="1059"/>
        <v>2.2387532945494527E-5</v>
      </c>
      <c r="UR153" s="66" t="str">
        <f t="shared" si="1060"/>
        <v>kg/GJ delivered</v>
      </c>
      <c r="US153" s="160">
        <f t="shared" si="1061"/>
        <v>2.422257662955146E-5</v>
      </c>
      <c r="UT153" s="66" t="str">
        <f t="shared" si="1062"/>
        <v>kg/GJ delivered</v>
      </c>
      <c r="UU153" s="160">
        <f t="shared" si="1063"/>
        <v>1.5781375682889583E-5</v>
      </c>
      <c r="UV153" s="66" t="str">
        <f t="shared" si="1064"/>
        <v>kg/GJ delivered</v>
      </c>
      <c r="UW153" s="160">
        <f t="shared" si="1065"/>
        <v>4.7711135785480141E-6</v>
      </c>
      <c r="UX153" s="66" t="str">
        <f t="shared" si="1066"/>
        <v>kg/GJ delivered</v>
      </c>
      <c r="UY153" s="160">
        <f t="shared" si="1067"/>
        <v>1.468034947245543E-5</v>
      </c>
      <c r="UZ153" s="66" t="str">
        <f t="shared" si="1068"/>
        <v>kg/GJ delivered</v>
      </c>
      <c r="VA153" s="160">
        <f t="shared" si="1069"/>
        <v>2.5323602839985613E-6</v>
      </c>
      <c r="VB153" s="66" t="str">
        <f t="shared" si="1070"/>
        <v>kg/GJ delivered</v>
      </c>
      <c r="VC153" s="160">
        <f t="shared" si="1071"/>
        <v>1.211128831477573E-5</v>
      </c>
      <c r="VD153" s="66" t="str">
        <f t="shared" si="1072"/>
        <v>kg/GJ delivered</v>
      </c>
      <c r="VE153" s="160">
        <f t="shared" si="1073"/>
        <v>3.0094716418533633E-6</v>
      </c>
      <c r="VF153" s="66" t="str">
        <f t="shared" si="1074"/>
        <v>kg/GJ delivered</v>
      </c>
      <c r="VG153" s="160">
        <f t="shared" si="1075"/>
        <v>2.3488559155928684E-6</v>
      </c>
      <c r="VH153" s="66" t="str">
        <f t="shared" si="1076"/>
        <v>kg/GJ delivered</v>
      </c>
      <c r="VI153" s="160">
        <f t="shared" si="1077"/>
        <v>1.8717445577380672E-6</v>
      </c>
      <c r="VJ153" s="66" t="str">
        <f t="shared" si="1078"/>
        <v>kg/GJ delivered</v>
      </c>
      <c r="VK153" s="66" t="str">
        <f t="shared" si="1079"/>
        <v/>
      </c>
      <c r="VL153" s="66" t="str">
        <f t="shared" si="1080"/>
        <v/>
      </c>
      <c r="VM153" s="160">
        <f t="shared" si="1081"/>
        <v>2.7892663997665313E-6</v>
      </c>
      <c r="VN153" s="66" t="str">
        <f t="shared" si="1082"/>
        <v>kg/GJ delivered</v>
      </c>
      <c r="VO153" s="160">
        <f t="shared" si="1083"/>
        <v>2.0552489261437598E-6</v>
      </c>
      <c r="VP153" s="66" t="str">
        <f t="shared" si="1084"/>
        <v>kg/GJ delivered</v>
      </c>
      <c r="VQ153" s="160">
        <f t="shared" si="1085"/>
        <v>2.4589585366362844E-7</v>
      </c>
      <c r="VR153" s="66" t="str">
        <f t="shared" si="1086"/>
        <v>kg/GJ delivered</v>
      </c>
      <c r="VS153" s="66" t="str">
        <f t="shared" si="1087"/>
        <v/>
      </c>
      <c r="VT153" s="66" t="str">
        <f t="shared" si="1088"/>
        <v/>
      </c>
      <c r="VU153" s="66" t="str">
        <f t="shared" si="1089"/>
        <v/>
      </c>
      <c r="VV153" s="66" t="str">
        <f t="shared" si="1090"/>
        <v/>
      </c>
      <c r="VW153" s="66" t="str">
        <f t="shared" si="1091"/>
        <v/>
      </c>
      <c r="VX153" s="66" t="str">
        <f t="shared" si="1092"/>
        <v/>
      </c>
      <c r="VY153" s="66" t="str">
        <f t="shared" si="1093"/>
        <v/>
      </c>
      <c r="VZ153" s="66" t="str">
        <f t="shared" si="1094"/>
        <v/>
      </c>
      <c r="WA153" s="66" t="str">
        <f t="shared" si="1095"/>
        <v/>
      </c>
      <c r="WB153" s="66" t="str">
        <f t="shared" si="1096"/>
        <v/>
      </c>
      <c r="WC153" s="66" t="str">
        <f t="shared" si="1097"/>
        <v/>
      </c>
      <c r="WD153" s="66" t="str">
        <f t="shared" si="1098"/>
        <v/>
      </c>
      <c r="WE153" s="66" t="str">
        <f t="shared" si="1099"/>
        <v/>
      </c>
      <c r="WF153" s="66" t="str">
        <f t="shared" si="1100"/>
        <v/>
      </c>
      <c r="WG153" s="66" t="str">
        <f t="shared" si="1101"/>
        <v/>
      </c>
      <c r="WH153" s="66" t="str">
        <f t="shared" si="1102"/>
        <v/>
      </c>
      <c r="WI153" s="66" t="str">
        <f t="shared" si="1103"/>
        <v/>
      </c>
      <c r="WJ153" s="66" t="str">
        <f t="shared" si="1104"/>
        <v/>
      </c>
      <c r="WK153" s="66" t="str">
        <f t="shared" si="1105"/>
        <v/>
      </c>
      <c r="WL153" s="66" t="str">
        <f t="shared" si="1106"/>
        <v/>
      </c>
      <c r="WM153" s="66" t="str">
        <f t="shared" si="1107"/>
        <v/>
      </c>
      <c r="WN153" s="66" t="str">
        <f t="shared" si="1108"/>
        <v/>
      </c>
      <c r="WO153" s="66" t="str">
        <f t="shared" si="1109"/>
        <v/>
      </c>
      <c r="WP153" s="66" t="str">
        <f t="shared" si="1110"/>
        <v/>
      </c>
      <c r="WQ153" s="66" t="str">
        <f t="shared" si="1111"/>
        <v/>
      </c>
      <c r="WR153" s="66" t="str">
        <f t="shared" si="1112"/>
        <v/>
      </c>
      <c r="WS153" s="66" t="str">
        <f t="shared" si="1113"/>
        <v/>
      </c>
      <c r="WT153" s="66" t="str">
        <f t="shared" si="1114"/>
        <v/>
      </c>
      <c r="WU153" s="66" t="str">
        <f t="shared" si="1115"/>
        <v/>
      </c>
      <c r="WV153" s="66" t="str">
        <f t="shared" si="1116"/>
        <v/>
      </c>
      <c r="WW153" s="66" t="str">
        <f t="shared" si="1117"/>
        <v/>
      </c>
      <c r="WX153" s="66" t="str">
        <f t="shared" si="1118"/>
        <v/>
      </c>
      <c r="WY153" s="160">
        <f t="shared" si="1119"/>
        <v>5.5051310521707853E-5</v>
      </c>
      <c r="WZ153" s="66" t="str">
        <f t="shared" si="1120"/>
        <v>kg/GJ delivered</v>
      </c>
      <c r="XA153" s="160">
        <f t="shared" si="1121"/>
        <v>5.8721397889821703E-6</v>
      </c>
      <c r="XB153" s="66" t="str">
        <f t="shared" si="1122"/>
        <v>kg/GJ delivered</v>
      </c>
      <c r="XC153" s="66" t="str">
        <f t="shared" si="1123"/>
        <v/>
      </c>
      <c r="XD153" s="66" t="str">
        <f t="shared" si="1124"/>
        <v/>
      </c>
      <c r="XE153" s="66" t="str">
        <f t="shared" si="1125"/>
        <v/>
      </c>
      <c r="XF153" s="66" t="str">
        <f t="shared" si="1126"/>
        <v/>
      </c>
      <c r="XG153" s="66" t="str">
        <f t="shared" si="1127"/>
        <v/>
      </c>
      <c r="XH153" s="66" t="str">
        <f t="shared" si="1128"/>
        <v/>
      </c>
      <c r="XI153" s="66" t="str">
        <f t="shared" si="1129"/>
        <v/>
      </c>
      <c r="XJ153" s="66" t="str">
        <f t="shared" si="1130"/>
        <v/>
      </c>
      <c r="XK153" s="66" t="str">
        <f t="shared" si="1131"/>
        <v/>
      </c>
      <c r="XL153" s="66" t="str">
        <f t="shared" si="1132"/>
        <v/>
      </c>
      <c r="XM153" s="66" t="str">
        <f t="shared" si="1133"/>
        <v/>
      </c>
      <c r="XN153" s="66" t="str">
        <f t="shared" si="1134"/>
        <v/>
      </c>
      <c r="XO153" s="66" t="str">
        <f t="shared" si="1135"/>
        <v/>
      </c>
      <c r="XP153" s="66" t="str">
        <f t="shared" si="1136"/>
        <v/>
      </c>
      <c r="XQ153" s="66" t="str">
        <f t="shared" si="1137"/>
        <v/>
      </c>
      <c r="XR153" s="66" t="str">
        <f t="shared" si="1138"/>
        <v/>
      </c>
      <c r="XS153" s="66" t="str">
        <f t="shared" si="1139"/>
        <v/>
      </c>
      <c r="XT153" s="66" t="str">
        <f t="shared" si="1140"/>
        <v/>
      </c>
      <c r="XU153" s="66" t="str">
        <f t="shared" si="1141"/>
        <v/>
      </c>
      <c r="XV153" s="66" t="str">
        <f t="shared" si="1142"/>
        <v/>
      </c>
      <c r="XW153" s="66" t="str">
        <f t="shared" si="1143"/>
        <v/>
      </c>
      <c r="XX153" s="66" t="str">
        <f t="shared" si="1144"/>
        <v/>
      </c>
      <c r="XY153" s="66" t="str">
        <f t="shared" si="1145"/>
        <v/>
      </c>
      <c r="XZ153" s="66" t="str">
        <f t="shared" si="1146"/>
        <v/>
      </c>
      <c r="YA153" s="66" t="str">
        <f t="shared" si="1147"/>
        <v/>
      </c>
      <c r="YB153" s="66" t="str">
        <f t="shared" si="1148"/>
        <v/>
      </c>
      <c r="YC153" s="66" t="str">
        <f t="shared" si="1149"/>
        <v/>
      </c>
      <c r="YD153" s="66" t="str">
        <f t="shared" si="1150"/>
        <v/>
      </c>
      <c r="YE153" s="66" t="str">
        <f t="shared" si="1151"/>
        <v/>
      </c>
      <c r="YF153" s="66" t="str">
        <f t="shared" si="1152"/>
        <v/>
      </c>
      <c r="YG153" s="66" t="str">
        <f t="shared" si="1153"/>
        <v/>
      </c>
      <c r="YH153" s="66" t="str">
        <f t="shared" si="1154"/>
        <v/>
      </c>
      <c r="YI153" s="66" t="str">
        <f t="shared" si="1155"/>
        <v/>
      </c>
      <c r="YJ153" s="66" t="str">
        <f t="shared" si="1156"/>
        <v/>
      </c>
      <c r="YK153" s="66" t="str">
        <f t="shared" si="1157"/>
        <v/>
      </c>
      <c r="YL153" s="66" t="str">
        <f t="shared" si="1158"/>
        <v/>
      </c>
      <c r="YM153" s="66" t="str">
        <f t="shared" si="1159"/>
        <v/>
      </c>
      <c r="YN153" s="66" t="str">
        <f t="shared" si="1160"/>
        <v/>
      </c>
      <c r="YO153" s="66" t="str">
        <f t="shared" si="1161"/>
        <v/>
      </c>
      <c r="YP153" s="66" t="str">
        <f t="shared" si="1162"/>
        <v/>
      </c>
      <c r="YQ153" s="66" t="str">
        <f t="shared" si="1163"/>
        <v/>
      </c>
      <c r="YR153" s="66" t="str">
        <f t="shared" si="1164"/>
        <v/>
      </c>
      <c r="YS153" s="66" t="str">
        <f t="shared" si="1165"/>
        <v/>
      </c>
      <c r="YT153" s="66" t="str">
        <f t="shared" si="1166"/>
        <v/>
      </c>
      <c r="YU153" s="66" t="str">
        <f t="shared" si="1167"/>
        <v/>
      </c>
      <c r="YV153" s="66" t="str">
        <f t="shared" si="1168"/>
        <v/>
      </c>
      <c r="YW153" s="66" t="str">
        <f t="shared" si="1169"/>
        <v/>
      </c>
      <c r="YX153" s="66" t="str">
        <f t="shared" si="1170"/>
        <v/>
      </c>
      <c r="YY153" s="66" t="str">
        <f t="shared" si="1171"/>
        <v/>
      </c>
      <c r="YZ153" s="66" t="str">
        <f t="shared" si="1172"/>
        <v/>
      </c>
      <c r="ZA153" s="66" t="str">
        <f t="shared" si="1173"/>
        <v/>
      </c>
      <c r="ZB153" s="66" t="str">
        <f t="shared" si="1174"/>
        <v/>
      </c>
      <c r="ZC153" s="66" t="str">
        <f t="shared" si="1175"/>
        <v/>
      </c>
      <c r="ZD153" s="66" t="str">
        <f t="shared" si="1176"/>
        <v/>
      </c>
      <c r="ZE153" s="66" t="str">
        <f t="shared" si="1177"/>
        <v/>
      </c>
      <c r="ZF153" s="66" t="str">
        <f t="shared" si="1178"/>
        <v/>
      </c>
      <c r="ZG153" s="66" t="str">
        <f t="shared" si="1179"/>
        <v/>
      </c>
      <c r="ZH153" s="66" t="str">
        <f t="shared" si="1180"/>
        <v/>
      </c>
      <c r="ZI153" s="66" t="str">
        <f t="shared" si="1181"/>
        <v/>
      </c>
      <c r="ZJ153" s="66" t="str">
        <f t="shared" si="1182"/>
        <v/>
      </c>
      <c r="ZK153" s="66" t="str">
        <f t="shared" si="1183"/>
        <v/>
      </c>
      <c r="ZL153" s="66" t="str">
        <f t="shared" si="1184"/>
        <v/>
      </c>
      <c r="ZM153" s="66" t="str">
        <f t="shared" si="1185"/>
        <v/>
      </c>
      <c r="ZN153" s="66" t="str">
        <f t="shared" si="1186"/>
        <v/>
      </c>
      <c r="ZO153" s="66" t="str">
        <f t="shared" si="1187"/>
        <v/>
      </c>
      <c r="ZP153" s="66" t="str">
        <f t="shared" si="1188"/>
        <v/>
      </c>
      <c r="ZQ153" s="66" t="str">
        <f t="shared" si="1189"/>
        <v/>
      </c>
      <c r="ZR153" s="66" t="str">
        <f t="shared" si="1190"/>
        <v/>
      </c>
      <c r="ZS153" s="66" t="str">
        <f t="shared" si="1191"/>
        <v/>
      </c>
      <c r="ZT153" s="66" t="str">
        <f t="shared" si="1192"/>
        <v/>
      </c>
      <c r="ZU153" s="66" t="str">
        <f t="shared" si="1193"/>
        <v/>
      </c>
      <c r="ZV153" s="66" t="str">
        <f t="shared" si="1194"/>
        <v/>
      </c>
      <c r="ZW153" s="66" t="str">
        <f t="shared" si="1195"/>
        <v/>
      </c>
      <c r="ZX153" s="66" t="str">
        <f t="shared" si="1196"/>
        <v/>
      </c>
      <c r="ZY153" s="66" t="str">
        <f t="shared" si="1197"/>
        <v/>
      </c>
      <c r="ZZ153" s="66" t="str">
        <f t="shared" si="1198"/>
        <v/>
      </c>
      <c r="AAA153" s="66" t="str">
        <f t="shared" si="1199"/>
        <v/>
      </c>
      <c r="AAB153" s="66" t="str">
        <f t="shared" si="1200"/>
        <v/>
      </c>
      <c r="AAC153" s="66" t="str">
        <f t="shared" si="1201"/>
        <v/>
      </c>
      <c r="AAD153" s="66" t="str">
        <f t="shared" si="1202"/>
        <v/>
      </c>
      <c r="AAE153" s="66" t="str">
        <f t="shared" si="1203"/>
        <v/>
      </c>
      <c r="AAF153" s="66" t="str">
        <f t="shared" si="1204"/>
        <v/>
      </c>
      <c r="AAG153" s="66" t="str">
        <f t="shared" si="1205"/>
        <v/>
      </c>
      <c r="AAH153" s="66" t="str">
        <f t="shared" si="1206"/>
        <v/>
      </c>
      <c r="AAI153" s="66" t="str">
        <f t="shared" si="1207"/>
        <v/>
      </c>
      <c r="AAJ153" s="66" t="str">
        <f t="shared" si="1208"/>
        <v/>
      </c>
      <c r="AAK153" s="66" t="str">
        <f t="shared" si="1209"/>
        <v/>
      </c>
      <c r="AAL153" s="66" t="str">
        <f t="shared" si="1210"/>
        <v/>
      </c>
      <c r="AAM153" s="66" t="str">
        <f t="shared" si="1211"/>
        <v/>
      </c>
      <c r="AAN153" s="66" t="str">
        <f t="shared" si="1212"/>
        <v/>
      </c>
      <c r="AAO153" s="66" t="str">
        <f t="shared" si="1213"/>
        <v/>
      </c>
      <c r="AAP153" s="66" t="str">
        <f t="shared" si="1214"/>
        <v/>
      </c>
      <c r="AAQ153" s="66" t="str">
        <f t="shared" si="1215"/>
        <v/>
      </c>
      <c r="AAR153" s="66" t="str">
        <f t="shared" si="1216"/>
        <v/>
      </c>
      <c r="AAS153" s="66" t="str">
        <f t="shared" si="1217"/>
        <v/>
      </c>
      <c r="AAT153" s="66" t="str">
        <f t="shared" si="1218"/>
        <v/>
      </c>
      <c r="AAU153" s="66" t="str">
        <f t="shared" si="1219"/>
        <v/>
      </c>
      <c r="AAV153" s="66" t="str">
        <f t="shared" si="1220"/>
        <v/>
      </c>
      <c r="AAW153" s="66" t="str">
        <f t="shared" si="1221"/>
        <v/>
      </c>
      <c r="AAX153" s="66" t="str">
        <f t="shared" si="1222"/>
        <v/>
      </c>
      <c r="AAY153" s="66" t="str">
        <f t="shared" si="1223"/>
        <v/>
      </c>
      <c r="AAZ153" s="66" t="str">
        <f t="shared" si="1224"/>
        <v/>
      </c>
      <c r="ABA153" s="66" t="str">
        <f t="shared" si="1225"/>
        <v/>
      </c>
      <c r="ABB153" s="66" t="str">
        <f t="shared" si="1226"/>
        <v/>
      </c>
      <c r="ABC153" s="66" t="str">
        <f t="shared" si="1227"/>
        <v/>
      </c>
      <c r="ABD153" s="66" t="str">
        <f t="shared" si="1228"/>
        <v/>
      </c>
      <c r="ABE153" s="66" t="str">
        <f t="shared" si="1229"/>
        <v/>
      </c>
      <c r="ABF153" s="66" t="str">
        <f t="shared" si="1230"/>
        <v/>
      </c>
      <c r="ABG153" s="66" t="str">
        <f t="shared" si="1231"/>
        <v/>
      </c>
      <c r="ABH153" s="66" t="str">
        <f t="shared" si="1232"/>
        <v/>
      </c>
      <c r="ABI153" s="66" t="str">
        <f t="shared" si="1233"/>
        <v/>
      </c>
      <c r="ABJ153" s="66" t="str">
        <f t="shared" si="1234"/>
        <v/>
      </c>
      <c r="ABK153" s="66" t="str">
        <f t="shared" si="1235"/>
        <v/>
      </c>
      <c r="ABL153" s="66" t="str">
        <f t="shared" si="1236"/>
        <v/>
      </c>
      <c r="ABM153" s="66" t="str">
        <f t="shared" si="1237"/>
        <v/>
      </c>
      <c r="ABN153" s="66" t="str">
        <f t="shared" si="1238"/>
        <v/>
      </c>
      <c r="ABO153" s="66" t="str">
        <f t="shared" si="1239"/>
        <v/>
      </c>
      <c r="ABP153" s="66" t="str">
        <f t="shared" si="1240"/>
        <v/>
      </c>
      <c r="ABQ153" s="66" t="str">
        <f t="shared" si="1241"/>
        <v/>
      </c>
      <c r="ABR153" s="66" t="str">
        <f t="shared" si="1242"/>
        <v/>
      </c>
      <c r="ABS153" s="66" t="str">
        <f t="shared" si="1243"/>
        <v/>
      </c>
      <c r="ABT153" s="66" t="str">
        <f t="shared" si="1244"/>
        <v/>
      </c>
      <c r="ABU153" s="66" t="str">
        <f t="shared" si="1245"/>
        <v/>
      </c>
      <c r="ABV153" s="66" t="str">
        <f t="shared" si="1246"/>
        <v/>
      </c>
      <c r="ABW153" s="66" t="str">
        <f t="shared" si="1247"/>
        <v/>
      </c>
      <c r="ABX153" s="66" t="str">
        <f t="shared" si="1248"/>
        <v/>
      </c>
      <c r="ABY153" s="66" t="str">
        <f t="shared" si="1249"/>
        <v/>
      </c>
      <c r="ABZ153" s="66" t="str">
        <f t="shared" si="1250"/>
        <v/>
      </c>
      <c r="ACA153" s="66" t="str">
        <f t="shared" si="1251"/>
        <v/>
      </c>
      <c r="ACB153" s="66" t="str">
        <f t="shared" si="1252"/>
        <v/>
      </c>
      <c r="ACC153" s="66" t="str">
        <f t="shared" si="1253"/>
        <v/>
      </c>
      <c r="ACD153" s="66" t="str">
        <f t="shared" si="1254"/>
        <v/>
      </c>
      <c r="ACE153" s="66" t="str">
        <f t="shared" si="1255"/>
        <v/>
      </c>
      <c r="ACF153" s="66" t="str">
        <f t="shared" si="1256"/>
        <v/>
      </c>
      <c r="ACG153" s="66" t="str">
        <f t="shared" si="1257"/>
        <v/>
      </c>
      <c r="ACH153" s="66" t="str">
        <f t="shared" si="1258"/>
        <v/>
      </c>
      <c r="ACI153" s="66" t="str">
        <f t="shared" si="1259"/>
        <v/>
      </c>
      <c r="ACJ153" s="66" t="str">
        <f t="shared" si="1260"/>
        <v/>
      </c>
      <c r="ACK153" s="66" t="str">
        <f t="shared" si="1261"/>
        <v/>
      </c>
      <c r="ACL153" s="66" t="str">
        <f t="shared" si="1262"/>
        <v/>
      </c>
      <c r="ACM153" s="66" t="str">
        <f t="shared" ref="ACM153:ACN153" si="1289">IF(AND(ACS$3="Unit", ACL153=""), "", IF(AND(ACS$3="Unit", ACL153="-"),"", IF(ACS$3="Unit", "kg/GJ delivered", IF(AND(NY153&lt;&gt;"", NY153&lt;&gt;"-", NX153="-"),"", IF($H153="","", IF(NX153="nd", "",IF(NX153="&lt;n.a.&gt;", "", IF(NY153="#/MJ", "", IF(NY153="kg/GJ delivered",NX153,IF(NY153="g/MJ delivered",NX153,IF(NY153="kg/MJ delivered",NX153*1000,IF(NY153="mg/MJ delivered",NX153/1000,IF(NY153="g/kg",((NX153)*(1/$I153)*(1/$H153)),IF(NY153="mg/kg",((NX153/1000)*(1/$I153)*(1/$H153)),IF(NY153="mg/MJ delivered",NX153/1000,IF(NY153="-","","Error"))))))))))))))))</f>
        <v/>
      </c>
      <c r="ACN153" s="66" t="str">
        <f t="shared" si="1289"/>
        <v/>
      </c>
      <c r="ACO153" s="66" t="str">
        <f t="shared" si="1264"/>
        <v/>
      </c>
      <c r="ACP153" s="66" t="str">
        <f t="shared" si="1265"/>
        <v/>
      </c>
      <c r="ACQ153" s="66" t="str">
        <f t="shared" si="1266"/>
        <v/>
      </c>
      <c r="ACR153" s="66" t="str">
        <f t="shared" si="1267"/>
        <v/>
      </c>
      <c r="ACS153" s="66" t="str">
        <f t="shared" si="1268"/>
        <v/>
      </c>
      <c r="ACT153" s="66" t="str">
        <f t="shared" si="1269"/>
        <v/>
      </c>
    </row>
    <row r="154" spans="2:774" ht="15.75" customHeight="1" x14ac:dyDescent="0.25">
      <c r="B154" s="66">
        <v>233</v>
      </c>
      <c r="C154" s="66" t="s">
        <v>873</v>
      </c>
      <c r="D154" s="66" t="s">
        <v>685</v>
      </c>
      <c r="E154" s="156" t="s">
        <v>843</v>
      </c>
      <c r="F154" s="66" t="s">
        <v>497</v>
      </c>
      <c r="G154" s="66" t="s">
        <v>492</v>
      </c>
      <c r="H154" s="126">
        <v>0.16242500000000001</v>
      </c>
      <c r="I154" s="130">
        <f>'Heating Values'!E135</f>
        <v>16.342689873417722</v>
      </c>
      <c r="J154" s="66" t="str">
        <f t="shared" si="890"/>
        <v>Firewood, Improved, CN</v>
      </c>
      <c r="K154" s="66" t="s">
        <v>1588</v>
      </c>
      <c r="L154" s="161"/>
      <c r="M154" s="161"/>
      <c r="N154" s="161"/>
      <c r="O154" s="66" t="s">
        <v>1116</v>
      </c>
      <c r="P154" s="66" t="str">
        <f t="shared" si="1272"/>
        <v>CN</v>
      </c>
      <c r="Q154" s="66" t="s">
        <v>87</v>
      </c>
      <c r="R154" s="158" t="s">
        <v>128</v>
      </c>
      <c r="S154" s="158" t="s">
        <v>128</v>
      </c>
      <c r="T154" s="158" t="s">
        <v>128</v>
      </c>
      <c r="U154" s="158" t="s">
        <v>128</v>
      </c>
      <c r="V154" s="158" t="s">
        <v>128</v>
      </c>
      <c r="W154" s="158" t="s">
        <v>128</v>
      </c>
      <c r="X154" s="158" t="s">
        <v>128</v>
      </c>
      <c r="Y154" s="158" t="s">
        <v>128</v>
      </c>
      <c r="Z154" s="158" t="s">
        <v>128</v>
      </c>
      <c r="AA154" s="158" t="s">
        <v>128</v>
      </c>
      <c r="AB154" s="158" t="s">
        <v>128</v>
      </c>
      <c r="AC154" s="158" t="s">
        <v>128</v>
      </c>
      <c r="AD154" s="158" t="s">
        <v>128</v>
      </c>
      <c r="AE154" s="158" t="s">
        <v>128</v>
      </c>
      <c r="AF154" s="158" t="s">
        <v>128</v>
      </c>
      <c r="AG154" s="158" t="s">
        <v>128</v>
      </c>
      <c r="AH154" s="158" t="s">
        <v>128</v>
      </c>
      <c r="AI154" s="158" t="s">
        <v>128</v>
      </c>
      <c r="AJ154" s="158" t="s">
        <v>128</v>
      </c>
      <c r="AK154" s="158" t="s">
        <v>128</v>
      </c>
      <c r="AL154" s="158" t="s">
        <v>128</v>
      </c>
      <c r="AM154" s="158" t="s">
        <v>128</v>
      </c>
      <c r="AN154" s="158" t="s">
        <v>128</v>
      </c>
      <c r="AO154" s="158" t="s">
        <v>128</v>
      </c>
      <c r="AP154" s="158" t="s">
        <v>128</v>
      </c>
      <c r="AQ154" s="158" t="s">
        <v>128</v>
      </c>
      <c r="AR154" s="158" t="s">
        <v>128</v>
      </c>
      <c r="AS154" s="158" t="s">
        <v>128</v>
      </c>
      <c r="AT154" s="158" t="s">
        <v>128</v>
      </c>
      <c r="AU154" s="158" t="s">
        <v>128</v>
      </c>
      <c r="AV154" s="158" t="s">
        <v>128</v>
      </c>
      <c r="AW154" s="158" t="s">
        <v>128</v>
      </c>
      <c r="AX154" s="158" t="s">
        <v>128</v>
      </c>
      <c r="AY154" s="158" t="s">
        <v>128</v>
      </c>
      <c r="AZ154" s="158" t="s">
        <v>128</v>
      </c>
      <c r="BA154" s="158" t="s">
        <v>128</v>
      </c>
      <c r="BB154" s="158" t="s">
        <v>128</v>
      </c>
      <c r="BC154" s="158" t="s">
        <v>128</v>
      </c>
      <c r="BD154" s="158" t="s">
        <v>128</v>
      </c>
      <c r="BE154" s="158" t="s">
        <v>128</v>
      </c>
      <c r="BF154" s="158" t="s">
        <v>128</v>
      </c>
      <c r="BG154" s="158" t="s">
        <v>128</v>
      </c>
      <c r="BH154" s="158" t="s">
        <v>128</v>
      </c>
      <c r="BI154" s="158" t="s">
        <v>128</v>
      </c>
      <c r="BJ154" s="158" t="s">
        <v>128</v>
      </c>
      <c r="BK154" s="158" t="s">
        <v>128</v>
      </c>
      <c r="BL154" s="158" t="s">
        <v>128</v>
      </c>
      <c r="BM154" s="158" t="s">
        <v>128</v>
      </c>
      <c r="BN154" s="158" t="s">
        <v>128</v>
      </c>
      <c r="BO154" s="158" t="s">
        <v>128</v>
      </c>
      <c r="BP154" s="158" t="s">
        <v>128</v>
      </c>
      <c r="BQ154" s="158" t="s">
        <v>128</v>
      </c>
      <c r="BR154" s="158" t="s">
        <v>128</v>
      </c>
      <c r="BS154" s="158" t="s">
        <v>128</v>
      </c>
      <c r="BT154" s="158" t="s">
        <v>128</v>
      </c>
      <c r="BU154" s="158" t="s">
        <v>128</v>
      </c>
      <c r="BV154" s="158" t="s">
        <v>128</v>
      </c>
      <c r="BW154" s="158" t="s">
        <v>128</v>
      </c>
      <c r="BX154" s="158" t="s">
        <v>128</v>
      </c>
      <c r="BY154" s="158" t="s">
        <v>128</v>
      </c>
      <c r="BZ154" s="158" t="s">
        <v>128</v>
      </c>
      <c r="CA154" s="158" t="s">
        <v>128</v>
      </c>
      <c r="CB154" s="158" t="s">
        <v>128</v>
      </c>
      <c r="CC154" s="158" t="s">
        <v>128</v>
      </c>
      <c r="CD154" s="158" t="s">
        <v>128</v>
      </c>
      <c r="CE154" s="158" t="s">
        <v>128</v>
      </c>
      <c r="CF154" s="158" t="s">
        <v>128</v>
      </c>
      <c r="CG154" s="158" t="s">
        <v>128</v>
      </c>
      <c r="CH154" s="158" t="s">
        <v>128</v>
      </c>
      <c r="CI154" s="158" t="s">
        <v>128</v>
      </c>
      <c r="CJ154" s="158" t="s">
        <v>128</v>
      </c>
      <c r="CK154" s="158" t="s">
        <v>128</v>
      </c>
      <c r="CL154" s="158" t="s">
        <v>128</v>
      </c>
      <c r="CM154" s="158" t="s">
        <v>128</v>
      </c>
      <c r="CN154" s="158" t="s">
        <v>128</v>
      </c>
      <c r="CO154" s="158" t="s">
        <v>128</v>
      </c>
      <c r="CP154" s="158" t="s">
        <v>128</v>
      </c>
      <c r="CQ154" s="158" t="s">
        <v>128</v>
      </c>
      <c r="CR154" s="158" t="s">
        <v>128</v>
      </c>
      <c r="CS154" s="158" t="s">
        <v>128</v>
      </c>
      <c r="CT154" s="158" t="s">
        <v>128</v>
      </c>
      <c r="CU154" s="158" t="s">
        <v>128</v>
      </c>
      <c r="CV154" s="158" t="s">
        <v>128</v>
      </c>
      <c r="CW154" s="158" t="s">
        <v>128</v>
      </c>
      <c r="CX154" s="158" t="s">
        <v>128</v>
      </c>
      <c r="CY154" s="158" t="s">
        <v>128</v>
      </c>
      <c r="CZ154" s="158" t="s">
        <v>128</v>
      </c>
      <c r="DA154" s="158" t="s">
        <v>128</v>
      </c>
      <c r="DB154" s="158" t="s">
        <v>128</v>
      </c>
      <c r="DC154" s="158" t="s">
        <v>128</v>
      </c>
      <c r="DD154" s="158" t="s">
        <v>128</v>
      </c>
      <c r="DE154" s="158" t="s">
        <v>128</v>
      </c>
      <c r="DF154" s="158" t="s">
        <v>128</v>
      </c>
      <c r="DG154" s="158" t="s">
        <v>128</v>
      </c>
      <c r="DH154" s="158" t="s">
        <v>128</v>
      </c>
      <c r="DI154" s="158" t="s">
        <v>128</v>
      </c>
      <c r="DJ154" s="158" t="s">
        <v>128</v>
      </c>
      <c r="DK154" s="158" t="s">
        <v>128</v>
      </c>
      <c r="DL154" s="158" t="s">
        <v>128</v>
      </c>
      <c r="DM154" s="158" t="s">
        <v>128</v>
      </c>
      <c r="DN154" s="158" t="s">
        <v>128</v>
      </c>
      <c r="DO154" s="158" t="s">
        <v>128</v>
      </c>
      <c r="DP154" s="158" t="s">
        <v>128</v>
      </c>
      <c r="DQ154" s="158" t="s">
        <v>128</v>
      </c>
      <c r="DR154" s="158" t="s">
        <v>128</v>
      </c>
      <c r="DS154" s="158" t="s">
        <v>128</v>
      </c>
      <c r="DT154" s="158" t="s">
        <v>128</v>
      </c>
      <c r="DU154" s="158" t="s">
        <v>128</v>
      </c>
      <c r="DV154" s="158" t="s">
        <v>128</v>
      </c>
      <c r="DW154" s="158" t="s">
        <v>128</v>
      </c>
      <c r="DX154" s="158" t="s">
        <v>128</v>
      </c>
      <c r="DY154" s="158" t="s">
        <v>128</v>
      </c>
      <c r="DZ154" s="158" t="s">
        <v>128</v>
      </c>
      <c r="EA154" s="158" t="s">
        <v>128</v>
      </c>
      <c r="EB154" s="158" t="s">
        <v>128</v>
      </c>
      <c r="EC154" s="158" t="s">
        <v>128</v>
      </c>
      <c r="ED154" s="158" t="s">
        <v>128</v>
      </c>
      <c r="EE154" s="158" t="s">
        <v>128</v>
      </c>
      <c r="EF154" s="158" t="s">
        <v>128</v>
      </c>
      <c r="EG154" s="158" t="s">
        <v>128</v>
      </c>
      <c r="EH154" s="158" t="s">
        <v>128</v>
      </c>
      <c r="EI154" s="158" t="s">
        <v>128</v>
      </c>
      <c r="EJ154" s="158" t="s">
        <v>128</v>
      </c>
      <c r="EK154" s="158" t="s">
        <v>128</v>
      </c>
      <c r="EL154" s="158" t="s">
        <v>128</v>
      </c>
      <c r="EM154" s="158" t="s">
        <v>128</v>
      </c>
      <c r="EN154" s="158" t="s">
        <v>128</v>
      </c>
      <c r="EO154" s="158" t="s">
        <v>128</v>
      </c>
      <c r="EP154" s="158" t="s">
        <v>128</v>
      </c>
      <c r="EQ154" s="158" t="s">
        <v>128</v>
      </c>
      <c r="ER154" s="158" t="s">
        <v>128</v>
      </c>
      <c r="ES154" s="158" t="s">
        <v>128</v>
      </c>
      <c r="ET154" s="158" t="s">
        <v>128</v>
      </c>
      <c r="EU154" s="158" t="s">
        <v>128</v>
      </c>
      <c r="EV154" s="158" t="s">
        <v>128</v>
      </c>
      <c r="EW154" s="158" t="s">
        <v>128</v>
      </c>
      <c r="EX154" s="158" t="s">
        <v>128</v>
      </c>
      <c r="EY154" s="158" t="s">
        <v>128</v>
      </c>
      <c r="EZ154" s="165">
        <v>2.1</v>
      </c>
      <c r="FA154" s="158" t="s">
        <v>704</v>
      </c>
      <c r="FB154" s="163">
        <v>0.55000000000000004</v>
      </c>
      <c r="FC154" s="158" t="s">
        <v>704</v>
      </c>
      <c r="FD154" s="163">
        <v>4.4999999999999998E-2</v>
      </c>
      <c r="FE154" s="158" t="s">
        <v>704</v>
      </c>
      <c r="FF154" s="163">
        <v>0.18</v>
      </c>
      <c r="FG154" s="158" t="s">
        <v>704</v>
      </c>
      <c r="FH154" s="165">
        <v>1.2</v>
      </c>
      <c r="FI154" s="158" t="s">
        <v>704</v>
      </c>
      <c r="FJ154" s="163">
        <v>0.14000000000000001</v>
      </c>
      <c r="FK154" s="158" t="s">
        <v>704</v>
      </c>
      <c r="FL154" s="163">
        <v>0.66</v>
      </c>
      <c r="FM154" s="158" t="s">
        <v>704</v>
      </c>
      <c r="FN154" s="163">
        <v>0.55000000000000004</v>
      </c>
      <c r="FO154" s="158" t="s">
        <v>704</v>
      </c>
      <c r="FP154" s="163">
        <v>0.34</v>
      </c>
      <c r="FQ154" s="158" t="s">
        <v>704</v>
      </c>
      <c r="FR154" s="163">
        <v>3.9E-2</v>
      </c>
      <c r="FS154" s="158" t="s">
        <v>704</v>
      </c>
      <c r="FT154" s="163">
        <v>2.1000000000000001E-2</v>
      </c>
      <c r="FU154" s="158" t="s">
        <v>704</v>
      </c>
      <c r="FV154" s="158" t="s">
        <v>128</v>
      </c>
      <c r="FW154" s="158" t="s">
        <v>128</v>
      </c>
      <c r="FX154" s="163">
        <v>0.14000000000000001</v>
      </c>
      <c r="FY154" s="158" t="s">
        <v>704</v>
      </c>
      <c r="FZ154" s="163">
        <v>6.9000000000000006E-2</v>
      </c>
      <c r="GA154" s="158" t="s">
        <v>704</v>
      </c>
      <c r="GB154" s="163">
        <v>7.0999999999999994E-2</v>
      </c>
      <c r="GC154" s="158" t="s">
        <v>704</v>
      </c>
      <c r="GD154" s="163">
        <v>3.6999999999999998E-2</v>
      </c>
      <c r="GE154" s="158" t="s">
        <v>704</v>
      </c>
      <c r="GF154" s="163">
        <v>3.7999999999999999E-2</v>
      </c>
      <c r="GG154" s="158" t="s">
        <v>704</v>
      </c>
      <c r="GH154" s="166">
        <v>7.1999999999999998E-3</v>
      </c>
      <c r="GI154" s="158" t="s">
        <v>704</v>
      </c>
      <c r="GJ154" s="163">
        <v>2.3E-2</v>
      </c>
      <c r="GK154" s="158" t="s">
        <v>704</v>
      </c>
      <c r="GL154" s="166">
        <v>3.0999999999999999E-3</v>
      </c>
      <c r="GM154" s="158" t="s">
        <v>704</v>
      </c>
      <c r="GN154" s="163">
        <v>0.02</v>
      </c>
      <c r="GO154" s="158" t="s">
        <v>704</v>
      </c>
      <c r="GP154" s="166">
        <v>1.8E-3</v>
      </c>
      <c r="GQ154" s="158" t="s">
        <v>704</v>
      </c>
      <c r="GR154" s="166">
        <v>2E-3</v>
      </c>
      <c r="GS154" s="158" t="s">
        <v>704</v>
      </c>
      <c r="GT154" s="166">
        <v>1.5E-3</v>
      </c>
      <c r="GU154" s="158" t="s">
        <v>704</v>
      </c>
      <c r="GV154" s="158" t="s">
        <v>128</v>
      </c>
      <c r="GW154" s="158" t="s">
        <v>128</v>
      </c>
      <c r="GX154" s="166">
        <v>1.5E-3</v>
      </c>
      <c r="GY154" s="158" t="s">
        <v>704</v>
      </c>
      <c r="GZ154" s="166">
        <v>3.8999999999999999E-4</v>
      </c>
      <c r="HA154" s="158" t="s">
        <v>704</v>
      </c>
      <c r="HB154" s="166">
        <v>4.2999999999999999E-4</v>
      </c>
      <c r="HC154" s="158" t="s">
        <v>704</v>
      </c>
      <c r="HD154" s="158" t="s">
        <v>128</v>
      </c>
      <c r="HE154" s="158" t="s">
        <v>128</v>
      </c>
      <c r="HF154" s="158" t="s">
        <v>128</v>
      </c>
      <c r="HG154" s="158" t="s">
        <v>128</v>
      </c>
      <c r="HH154" s="158" t="s">
        <v>128</v>
      </c>
      <c r="HI154" s="158" t="s">
        <v>128</v>
      </c>
      <c r="HJ154" s="158" t="s">
        <v>128</v>
      </c>
      <c r="HK154" s="158" t="s">
        <v>128</v>
      </c>
      <c r="HL154" s="158" t="s">
        <v>128</v>
      </c>
      <c r="HM154" s="158" t="s">
        <v>128</v>
      </c>
      <c r="HN154" s="158" t="s">
        <v>128</v>
      </c>
      <c r="HO154" s="158" t="s">
        <v>128</v>
      </c>
      <c r="HP154" s="158" t="s">
        <v>128</v>
      </c>
      <c r="HQ154" s="158" t="s">
        <v>128</v>
      </c>
      <c r="HR154" s="158" t="s">
        <v>128</v>
      </c>
      <c r="HS154" s="158" t="s">
        <v>128</v>
      </c>
      <c r="HT154" s="158" t="s">
        <v>128</v>
      </c>
      <c r="HU154" s="158" t="s">
        <v>128</v>
      </c>
      <c r="HV154" s="158" t="s">
        <v>128</v>
      </c>
      <c r="HW154" s="158" t="s">
        <v>128</v>
      </c>
      <c r="HX154" s="158" t="s">
        <v>128</v>
      </c>
      <c r="HY154" s="158" t="s">
        <v>128</v>
      </c>
      <c r="HZ154" s="158" t="s">
        <v>128</v>
      </c>
      <c r="IA154" s="158" t="s">
        <v>128</v>
      </c>
      <c r="IB154" s="158" t="s">
        <v>128</v>
      </c>
      <c r="IC154" s="158" t="s">
        <v>128</v>
      </c>
      <c r="ID154" s="158" t="s">
        <v>128</v>
      </c>
      <c r="IE154" s="158" t="s">
        <v>128</v>
      </c>
      <c r="IF154" s="158" t="s">
        <v>128</v>
      </c>
      <c r="IG154" s="158" t="s">
        <v>128</v>
      </c>
      <c r="IH154" s="158" t="s">
        <v>128</v>
      </c>
      <c r="II154" s="158" t="s">
        <v>128</v>
      </c>
      <c r="IJ154" s="163">
        <v>0.11</v>
      </c>
      <c r="IK154" s="158" t="s">
        <v>704</v>
      </c>
      <c r="IL154" s="166">
        <v>3.8999999999999998E-3</v>
      </c>
      <c r="IM154" s="158" t="s">
        <v>704</v>
      </c>
      <c r="IN154" s="158" t="s">
        <v>128</v>
      </c>
      <c r="IO154" s="158" t="s">
        <v>128</v>
      </c>
      <c r="IP154" s="158" t="s">
        <v>128</v>
      </c>
      <c r="IQ154" s="158" t="s">
        <v>128</v>
      </c>
      <c r="IR154" s="158" t="s">
        <v>128</v>
      </c>
      <c r="IS154" s="158" t="s">
        <v>128</v>
      </c>
      <c r="IT154" s="158" t="s">
        <v>128</v>
      </c>
      <c r="IU154" s="158" t="s">
        <v>128</v>
      </c>
      <c r="IV154" s="158" t="s">
        <v>128</v>
      </c>
      <c r="IW154" s="158" t="s">
        <v>128</v>
      </c>
      <c r="IX154" s="158" t="s">
        <v>128</v>
      </c>
      <c r="IY154" s="158" t="s">
        <v>128</v>
      </c>
      <c r="IZ154" s="158" t="s">
        <v>128</v>
      </c>
      <c r="JA154" s="158" t="s">
        <v>128</v>
      </c>
      <c r="JB154" s="158" t="s">
        <v>128</v>
      </c>
      <c r="JC154" s="158" t="s">
        <v>128</v>
      </c>
      <c r="JD154" s="158" t="s">
        <v>128</v>
      </c>
      <c r="JE154" s="158" t="s">
        <v>128</v>
      </c>
      <c r="JF154" s="158" t="s">
        <v>128</v>
      </c>
      <c r="JG154" s="158" t="s">
        <v>128</v>
      </c>
      <c r="JH154" s="158" t="s">
        <v>128</v>
      </c>
      <c r="JI154" s="158" t="s">
        <v>128</v>
      </c>
      <c r="JJ154" s="158" t="s">
        <v>128</v>
      </c>
      <c r="JK154" s="158" t="s">
        <v>128</v>
      </c>
      <c r="JL154" s="158" t="s">
        <v>128</v>
      </c>
      <c r="JM154" s="158" t="s">
        <v>128</v>
      </c>
      <c r="JN154" s="158" t="s">
        <v>128</v>
      </c>
      <c r="JO154" s="158" t="s">
        <v>128</v>
      </c>
      <c r="JP154" s="158" t="s">
        <v>128</v>
      </c>
      <c r="JQ154" s="158" t="s">
        <v>128</v>
      </c>
      <c r="JR154" s="158" t="s">
        <v>128</v>
      </c>
      <c r="JS154" s="158" t="s">
        <v>128</v>
      </c>
      <c r="JT154" s="158" t="s">
        <v>128</v>
      </c>
      <c r="JU154" s="158" t="s">
        <v>128</v>
      </c>
      <c r="JV154" s="158" t="s">
        <v>128</v>
      </c>
      <c r="JW154" s="158" t="s">
        <v>128</v>
      </c>
      <c r="JX154" s="158" t="s">
        <v>128</v>
      </c>
      <c r="JY154" s="158" t="s">
        <v>128</v>
      </c>
      <c r="JZ154" s="158" t="s">
        <v>128</v>
      </c>
      <c r="KA154" s="158" t="s">
        <v>128</v>
      </c>
      <c r="KB154" s="158" t="s">
        <v>128</v>
      </c>
      <c r="KC154" s="158" t="s">
        <v>128</v>
      </c>
      <c r="KD154" s="158" t="s">
        <v>128</v>
      </c>
      <c r="KE154" s="158" t="s">
        <v>128</v>
      </c>
      <c r="KF154" s="158" t="s">
        <v>128</v>
      </c>
      <c r="KG154" s="158" t="s">
        <v>128</v>
      </c>
      <c r="KH154" s="158" t="s">
        <v>128</v>
      </c>
      <c r="KI154" s="158" t="s">
        <v>128</v>
      </c>
      <c r="KJ154" s="158" t="s">
        <v>128</v>
      </c>
      <c r="KK154" s="158" t="s">
        <v>128</v>
      </c>
      <c r="KL154" s="158" t="s">
        <v>128</v>
      </c>
      <c r="KM154" s="158" t="s">
        <v>128</v>
      </c>
      <c r="KN154" s="158" t="s">
        <v>128</v>
      </c>
      <c r="KO154" s="158" t="s">
        <v>128</v>
      </c>
      <c r="KP154" s="158" t="s">
        <v>128</v>
      </c>
      <c r="KQ154" s="158" t="s">
        <v>128</v>
      </c>
      <c r="KR154" s="158" t="s">
        <v>128</v>
      </c>
      <c r="KS154" s="158" t="s">
        <v>128</v>
      </c>
      <c r="KT154" s="158" t="s">
        <v>128</v>
      </c>
      <c r="KU154" s="158" t="s">
        <v>128</v>
      </c>
      <c r="KV154" s="158" t="s">
        <v>128</v>
      </c>
      <c r="KW154" s="158" t="s">
        <v>128</v>
      </c>
      <c r="KX154" s="158" t="s">
        <v>128</v>
      </c>
      <c r="KY154" s="158" t="s">
        <v>128</v>
      </c>
      <c r="KZ154" s="158" t="s">
        <v>128</v>
      </c>
      <c r="LA154" s="158" t="s">
        <v>128</v>
      </c>
      <c r="LB154" s="158" t="s">
        <v>128</v>
      </c>
      <c r="LC154" s="158" t="s">
        <v>128</v>
      </c>
      <c r="LD154" s="158" t="s">
        <v>128</v>
      </c>
      <c r="LE154" s="158" t="s">
        <v>128</v>
      </c>
      <c r="LF154" s="158" t="s">
        <v>128</v>
      </c>
      <c r="LG154" s="158" t="s">
        <v>128</v>
      </c>
      <c r="LH154" s="158" t="s">
        <v>128</v>
      </c>
      <c r="LI154" s="158" t="s">
        <v>128</v>
      </c>
      <c r="LJ154" s="158" t="s">
        <v>128</v>
      </c>
      <c r="LK154" s="158" t="s">
        <v>128</v>
      </c>
      <c r="LL154" s="158" t="s">
        <v>128</v>
      </c>
      <c r="LM154" s="158" t="s">
        <v>128</v>
      </c>
      <c r="LN154" s="158" t="s">
        <v>128</v>
      </c>
      <c r="LO154" s="158" t="s">
        <v>128</v>
      </c>
      <c r="LP154" s="158" t="s">
        <v>128</v>
      </c>
      <c r="LQ154" s="158" t="s">
        <v>128</v>
      </c>
      <c r="LR154" s="158" t="s">
        <v>128</v>
      </c>
      <c r="LS154" s="158" t="s">
        <v>128</v>
      </c>
      <c r="LT154" s="158" t="s">
        <v>128</v>
      </c>
      <c r="LU154" s="158" t="s">
        <v>128</v>
      </c>
      <c r="LV154" s="158" t="s">
        <v>128</v>
      </c>
      <c r="LW154" s="158" t="s">
        <v>128</v>
      </c>
      <c r="LX154" s="158" t="s">
        <v>128</v>
      </c>
      <c r="LY154" s="158" t="s">
        <v>128</v>
      </c>
      <c r="LZ154" s="158" t="s">
        <v>128</v>
      </c>
      <c r="MA154" s="158" t="s">
        <v>128</v>
      </c>
      <c r="MB154" s="158" t="s">
        <v>128</v>
      </c>
      <c r="MC154" s="158" t="s">
        <v>128</v>
      </c>
      <c r="MD154" s="158" t="s">
        <v>128</v>
      </c>
      <c r="ME154" s="158" t="s">
        <v>128</v>
      </c>
      <c r="MF154" s="158" t="s">
        <v>128</v>
      </c>
      <c r="MG154" s="158" t="s">
        <v>128</v>
      </c>
      <c r="MH154" s="158" t="s">
        <v>128</v>
      </c>
      <c r="MI154" s="158" t="s">
        <v>128</v>
      </c>
      <c r="MJ154" s="158" t="s">
        <v>128</v>
      </c>
      <c r="MK154" s="158" t="s">
        <v>128</v>
      </c>
      <c r="ML154" s="158" t="s">
        <v>128</v>
      </c>
      <c r="MM154" s="158" t="s">
        <v>128</v>
      </c>
      <c r="MN154" s="158" t="s">
        <v>128</v>
      </c>
      <c r="MO154" s="158" t="s">
        <v>128</v>
      </c>
      <c r="MP154" s="158" t="s">
        <v>128</v>
      </c>
      <c r="MQ154" s="158" t="s">
        <v>128</v>
      </c>
      <c r="MR154" s="158" t="s">
        <v>128</v>
      </c>
      <c r="MS154" s="158" t="s">
        <v>128</v>
      </c>
      <c r="MT154" s="158" t="s">
        <v>128</v>
      </c>
      <c r="MU154" s="158" t="s">
        <v>128</v>
      </c>
      <c r="MV154" s="158" t="s">
        <v>128</v>
      </c>
      <c r="MW154" s="158" t="s">
        <v>128</v>
      </c>
      <c r="MX154" s="158" t="s">
        <v>128</v>
      </c>
      <c r="MY154" s="158" t="s">
        <v>128</v>
      </c>
      <c r="MZ154" s="158" t="s">
        <v>128</v>
      </c>
      <c r="NA154" s="158" t="s">
        <v>128</v>
      </c>
      <c r="NB154" s="158" t="s">
        <v>128</v>
      </c>
      <c r="NC154" s="158" t="s">
        <v>128</v>
      </c>
      <c r="ND154" s="158" t="s">
        <v>128</v>
      </c>
      <c r="NE154" s="158" t="s">
        <v>128</v>
      </c>
      <c r="NF154" s="158" t="s">
        <v>128</v>
      </c>
      <c r="NG154" s="158" t="s">
        <v>128</v>
      </c>
      <c r="NH154" s="158" t="s">
        <v>128</v>
      </c>
      <c r="NI154" s="158" t="s">
        <v>128</v>
      </c>
      <c r="NJ154" s="158" t="s">
        <v>128</v>
      </c>
      <c r="NK154" s="158" t="s">
        <v>128</v>
      </c>
      <c r="NL154" s="158" t="s">
        <v>128</v>
      </c>
      <c r="NM154" s="158" t="s">
        <v>128</v>
      </c>
      <c r="NN154" s="158" t="s">
        <v>128</v>
      </c>
      <c r="NO154" s="158" t="s">
        <v>128</v>
      </c>
      <c r="NP154" s="158" t="s">
        <v>128</v>
      </c>
      <c r="NQ154" s="158" t="s">
        <v>128</v>
      </c>
      <c r="NR154" s="158" t="s">
        <v>128</v>
      </c>
      <c r="NS154" s="158" t="s">
        <v>128</v>
      </c>
      <c r="NT154" s="158" t="s">
        <v>128</v>
      </c>
      <c r="NU154" s="158" t="s">
        <v>128</v>
      </c>
      <c r="NV154" s="158" t="s">
        <v>128</v>
      </c>
      <c r="NW154" s="158" t="s">
        <v>128</v>
      </c>
      <c r="NX154" s="158" t="s">
        <v>128</v>
      </c>
      <c r="NY154" s="158" t="s">
        <v>128</v>
      </c>
      <c r="NZ154" s="158" t="s">
        <v>128</v>
      </c>
      <c r="OA154" s="158" t="s">
        <v>128</v>
      </c>
      <c r="OB154" s="158" t="s">
        <v>128</v>
      </c>
      <c r="OC154" s="158" t="s">
        <v>128</v>
      </c>
      <c r="OD154" s="158" t="s">
        <v>128</v>
      </c>
      <c r="OE154" s="170" t="s">
        <v>128</v>
      </c>
      <c r="OF154" s="181"/>
      <c r="OG154" s="113" t="str">
        <f t="shared" si="893"/>
        <v/>
      </c>
      <c r="OH154" s="66" t="str">
        <f t="shared" si="894"/>
        <v/>
      </c>
      <c r="OI154" s="66" t="str">
        <f t="shared" si="895"/>
        <v/>
      </c>
      <c r="OJ154" s="66" t="str">
        <f t="shared" si="896"/>
        <v/>
      </c>
      <c r="OK154" s="66" t="str">
        <f t="shared" si="897"/>
        <v/>
      </c>
      <c r="OL154" s="66" t="str">
        <f t="shared" si="898"/>
        <v/>
      </c>
      <c r="OM154" s="66" t="str">
        <f t="shared" si="899"/>
        <v/>
      </c>
      <c r="ON154" s="66" t="str">
        <f t="shared" si="900"/>
        <v/>
      </c>
      <c r="OO154" s="66" t="str">
        <f t="shared" si="901"/>
        <v/>
      </c>
      <c r="OP154" s="66" t="str">
        <f t="shared" si="902"/>
        <v/>
      </c>
      <c r="OQ154" s="66" t="str">
        <f t="shared" si="903"/>
        <v/>
      </c>
      <c r="OR154" s="66" t="str">
        <f t="shared" si="904"/>
        <v/>
      </c>
      <c r="OS154" s="66" t="str">
        <f t="shared" si="905"/>
        <v/>
      </c>
      <c r="OT154" s="66" t="str">
        <f t="shared" si="906"/>
        <v/>
      </c>
      <c r="OU154" s="66" t="str">
        <f t="shared" si="907"/>
        <v/>
      </c>
      <c r="OV154" s="66" t="str">
        <f t="shared" si="908"/>
        <v/>
      </c>
      <c r="OW154" s="66" t="str">
        <f t="shared" si="909"/>
        <v/>
      </c>
      <c r="OX154" s="66" t="str">
        <f t="shared" si="910"/>
        <v/>
      </c>
      <c r="OY154" s="66" t="str">
        <f t="shared" si="911"/>
        <v/>
      </c>
      <c r="OZ154" s="66" t="str">
        <f t="shared" si="912"/>
        <v/>
      </c>
      <c r="PA154" s="66" t="str">
        <f t="shared" si="913"/>
        <v/>
      </c>
      <c r="PB154" s="66" t="str">
        <f t="shared" si="914"/>
        <v/>
      </c>
      <c r="PC154" s="66" t="str">
        <f t="shared" si="915"/>
        <v/>
      </c>
      <c r="PD154" s="66" t="str">
        <f t="shared" si="916"/>
        <v/>
      </c>
      <c r="PE154" s="66" t="str">
        <f t="shared" si="917"/>
        <v/>
      </c>
      <c r="PF154" s="66" t="str">
        <f t="shared" si="918"/>
        <v/>
      </c>
      <c r="PG154" s="66" t="str">
        <f t="shared" si="919"/>
        <v/>
      </c>
      <c r="PH154" s="66" t="str">
        <f t="shared" si="920"/>
        <v/>
      </c>
      <c r="PI154" s="66" t="str">
        <f t="shared" si="921"/>
        <v/>
      </c>
      <c r="PJ154" s="66" t="str">
        <f t="shared" si="922"/>
        <v/>
      </c>
      <c r="PK154" s="66" t="str">
        <f t="shared" si="923"/>
        <v/>
      </c>
      <c r="PL154" s="66" t="str">
        <f t="shared" si="924"/>
        <v/>
      </c>
      <c r="PM154" s="66" t="str">
        <f t="shared" si="925"/>
        <v/>
      </c>
      <c r="PN154" s="66" t="str">
        <f t="shared" si="926"/>
        <v/>
      </c>
      <c r="PO154" s="66" t="str">
        <f t="shared" si="927"/>
        <v/>
      </c>
      <c r="PP154" s="66" t="str">
        <f t="shared" si="928"/>
        <v/>
      </c>
      <c r="PQ154" s="66" t="str">
        <f t="shared" si="929"/>
        <v/>
      </c>
      <c r="PR154" s="66" t="str">
        <f t="shared" si="930"/>
        <v/>
      </c>
      <c r="PS154" s="66" t="str">
        <f t="shared" si="931"/>
        <v/>
      </c>
      <c r="PT154" s="66" t="str">
        <f t="shared" si="932"/>
        <v/>
      </c>
      <c r="PU154" s="66" t="str">
        <f t="shared" si="933"/>
        <v/>
      </c>
      <c r="PV154" s="66" t="str">
        <f t="shared" si="934"/>
        <v/>
      </c>
      <c r="PW154" s="66" t="str">
        <f t="shared" si="935"/>
        <v/>
      </c>
      <c r="PX154" s="66" t="str">
        <f t="shared" si="936"/>
        <v/>
      </c>
      <c r="PY154" s="66" t="str">
        <f t="shared" si="937"/>
        <v/>
      </c>
      <c r="PZ154" s="66" t="str">
        <f t="shared" si="938"/>
        <v/>
      </c>
      <c r="QA154" s="66" t="str">
        <f t="shared" si="939"/>
        <v/>
      </c>
      <c r="QB154" s="66" t="str">
        <f t="shared" si="940"/>
        <v/>
      </c>
      <c r="QC154" s="66" t="str">
        <f t="shared" si="941"/>
        <v/>
      </c>
      <c r="QD154" s="66" t="str">
        <f t="shared" si="942"/>
        <v/>
      </c>
      <c r="QE154" s="66" t="str">
        <f t="shared" si="943"/>
        <v/>
      </c>
      <c r="QF154" s="66" t="str">
        <f t="shared" si="944"/>
        <v/>
      </c>
      <c r="QG154" s="66" t="str">
        <f t="shared" si="945"/>
        <v/>
      </c>
      <c r="QH154" s="66" t="str">
        <f t="shared" si="946"/>
        <v/>
      </c>
      <c r="QI154" s="66" t="str">
        <f t="shared" si="947"/>
        <v/>
      </c>
      <c r="QJ154" s="66" t="str">
        <f t="shared" si="948"/>
        <v/>
      </c>
      <c r="QK154" s="66" t="str">
        <f t="shared" si="949"/>
        <v/>
      </c>
      <c r="QL154" s="66" t="str">
        <f t="shared" si="950"/>
        <v/>
      </c>
      <c r="QM154" s="66" t="str">
        <f t="shared" si="951"/>
        <v/>
      </c>
      <c r="QN154" s="66" t="str">
        <f t="shared" si="952"/>
        <v/>
      </c>
      <c r="QO154" s="66" t="str">
        <f t="shared" si="953"/>
        <v/>
      </c>
      <c r="QP154" s="66" t="str">
        <f t="shared" si="954"/>
        <v/>
      </c>
      <c r="QQ154" s="66" t="str">
        <f t="shared" si="955"/>
        <v/>
      </c>
      <c r="QR154" s="66" t="str">
        <f t="shared" si="956"/>
        <v/>
      </c>
      <c r="QS154" s="66" t="str">
        <f t="shared" si="957"/>
        <v/>
      </c>
      <c r="QT154" s="66" t="str">
        <f t="shared" si="958"/>
        <v/>
      </c>
      <c r="QU154" s="66" t="str">
        <f t="shared" si="959"/>
        <v/>
      </c>
      <c r="QV154" s="66" t="str">
        <f t="shared" si="960"/>
        <v/>
      </c>
      <c r="QW154" s="66" t="str">
        <f t="shared" si="961"/>
        <v/>
      </c>
      <c r="QX154" s="66" t="str">
        <f t="shared" si="962"/>
        <v/>
      </c>
      <c r="QY154" s="66" t="str">
        <f t="shared" si="963"/>
        <v/>
      </c>
      <c r="QZ154" s="66" t="str">
        <f t="shared" si="964"/>
        <v/>
      </c>
      <c r="RA154" s="66" t="str">
        <f t="shared" si="965"/>
        <v/>
      </c>
      <c r="RB154" s="66" t="str">
        <f t="shared" si="966"/>
        <v/>
      </c>
      <c r="RC154" s="66" t="str">
        <f t="shared" si="967"/>
        <v/>
      </c>
      <c r="RD154" s="66" t="str">
        <f t="shared" si="968"/>
        <v/>
      </c>
      <c r="RE154" s="66" t="str">
        <f t="shared" si="969"/>
        <v/>
      </c>
      <c r="RF154" s="66" t="str">
        <f t="shared" si="970"/>
        <v/>
      </c>
      <c r="RG154" s="66" t="str">
        <f t="shared" si="971"/>
        <v/>
      </c>
      <c r="RH154" s="66" t="str">
        <f t="shared" si="972"/>
        <v/>
      </c>
      <c r="RI154" s="66" t="str">
        <f t="shared" si="973"/>
        <v/>
      </c>
      <c r="RJ154" s="66" t="str">
        <f t="shared" si="974"/>
        <v/>
      </c>
      <c r="RK154" s="66" t="str">
        <f t="shared" si="975"/>
        <v/>
      </c>
      <c r="RL154" s="66" t="str">
        <f t="shared" si="976"/>
        <v/>
      </c>
      <c r="RM154" s="66" t="str">
        <f t="shared" si="977"/>
        <v/>
      </c>
      <c r="RN154" s="66" t="str">
        <f t="shared" si="978"/>
        <v/>
      </c>
      <c r="RO154" s="66" t="str">
        <f t="shared" si="979"/>
        <v/>
      </c>
      <c r="RP154" s="66" t="str">
        <f t="shared" si="980"/>
        <v/>
      </c>
      <c r="RQ154" s="66" t="str">
        <f t="shared" si="981"/>
        <v/>
      </c>
      <c r="RR154" s="66" t="str">
        <f t="shared" si="982"/>
        <v/>
      </c>
      <c r="RS154" s="66" t="str">
        <f t="shared" si="983"/>
        <v/>
      </c>
      <c r="RT154" s="66" t="str">
        <f t="shared" si="984"/>
        <v/>
      </c>
      <c r="RU154" s="66" t="str">
        <f t="shared" si="985"/>
        <v/>
      </c>
      <c r="RV154" s="66" t="str">
        <f t="shared" si="986"/>
        <v/>
      </c>
      <c r="RW154" s="66" t="str">
        <f t="shared" si="987"/>
        <v/>
      </c>
      <c r="RX154" s="66" t="str">
        <f t="shared" si="988"/>
        <v/>
      </c>
      <c r="RY154" s="66" t="str">
        <f t="shared" si="989"/>
        <v/>
      </c>
      <c r="RZ154" s="66" t="str">
        <f t="shared" si="990"/>
        <v/>
      </c>
      <c r="SA154" s="66" t="str">
        <f t="shared" si="991"/>
        <v/>
      </c>
      <c r="SB154" s="66" t="str">
        <f t="shared" si="992"/>
        <v/>
      </c>
      <c r="SC154" s="66" t="str">
        <f t="shared" si="993"/>
        <v/>
      </c>
      <c r="SD154" s="66" t="str">
        <f t="shared" si="994"/>
        <v/>
      </c>
      <c r="SE154" s="66" t="str">
        <f t="shared" si="995"/>
        <v/>
      </c>
      <c r="SF154" s="66" t="str">
        <f t="shared" si="996"/>
        <v/>
      </c>
      <c r="SG154" s="66" t="str">
        <f t="shared" si="997"/>
        <v/>
      </c>
      <c r="SH154" s="66" t="str">
        <f t="shared" si="998"/>
        <v/>
      </c>
      <c r="SI154" s="66" t="str">
        <f t="shared" si="999"/>
        <v/>
      </c>
      <c r="SJ154" s="66" t="str">
        <f t="shared" si="1000"/>
        <v/>
      </c>
      <c r="SK154" s="66" t="str">
        <f t="shared" si="1001"/>
        <v/>
      </c>
      <c r="SL154" s="66" t="str">
        <f t="shared" si="1002"/>
        <v/>
      </c>
      <c r="SM154" s="66" t="str">
        <f t="shared" si="1003"/>
        <v/>
      </c>
      <c r="SN154" s="66" t="str">
        <f t="shared" si="1004"/>
        <v/>
      </c>
      <c r="SO154" s="66" t="str">
        <f t="shared" si="1005"/>
        <v/>
      </c>
      <c r="SP154" s="66" t="str">
        <f t="shared" si="1006"/>
        <v/>
      </c>
      <c r="SQ154" s="66" t="str">
        <f t="shared" si="1007"/>
        <v/>
      </c>
      <c r="SR154" s="66" t="str">
        <f t="shared" si="1008"/>
        <v/>
      </c>
      <c r="SS154" s="66" t="str">
        <f t="shared" si="1009"/>
        <v/>
      </c>
      <c r="ST154" s="66" t="str">
        <f t="shared" si="1010"/>
        <v/>
      </c>
      <c r="SU154" s="66" t="str">
        <f t="shared" si="1011"/>
        <v/>
      </c>
      <c r="SV154" s="66" t="str">
        <f t="shared" si="1012"/>
        <v/>
      </c>
      <c r="SW154" s="66" t="str">
        <f t="shared" si="1013"/>
        <v/>
      </c>
      <c r="SX154" s="66" t="str">
        <f t="shared" si="1014"/>
        <v/>
      </c>
      <c r="SY154" s="66" t="str">
        <f t="shared" si="1015"/>
        <v/>
      </c>
      <c r="SZ154" s="66" t="str">
        <f t="shared" si="1016"/>
        <v/>
      </c>
      <c r="TA154" s="66" t="str">
        <f t="shared" si="1017"/>
        <v/>
      </c>
      <c r="TB154" s="66" t="str">
        <f t="shared" si="1018"/>
        <v/>
      </c>
      <c r="TC154" s="66" t="str">
        <f t="shared" si="1019"/>
        <v/>
      </c>
      <c r="TD154" s="66" t="str">
        <f t="shared" si="1020"/>
        <v/>
      </c>
      <c r="TE154" s="66" t="str">
        <f t="shared" si="1021"/>
        <v/>
      </c>
      <c r="TF154" s="66" t="str">
        <f t="shared" si="1022"/>
        <v/>
      </c>
      <c r="TG154" s="66" t="str">
        <f t="shared" si="1023"/>
        <v/>
      </c>
      <c r="TH154" s="66" t="str">
        <f t="shared" si="1024"/>
        <v/>
      </c>
      <c r="TI154" s="66" t="str">
        <f t="shared" si="1025"/>
        <v/>
      </c>
      <c r="TJ154" s="66" t="str">
        <f t="shared" si="1026"/>
        <v/>
      </c>
      <c r="TK154" s="66" t="str">
        <f t="shared" si="1027"/>
        <v/>
      </c>
      <c r="TL154" s="66" t="str">
        <f t="shared" si="1028"/>
        <v/>
      </c>
      <c r="TM154" s="66" t="str">
        <f t="shared" si="1029"/>
        <v/>
      </c>
      <c r="TN154" s="66" t="str">
        <f t="shared" si="1030"/>
        <v/>
      </c>
      <c r="TO154" s="160">
        <f t="shared" si="1031"/>
        <v>7.9112093996619622E-4</v>
      </c>
      <c r="TP154" s="66" t="str">
        <f t="shared" si="1032"/>
        <v>kg/GJ delivered</v>
      </c>
      <c r="TQ154" s="160">
        <f t="shared" si="1033"/>
        <v>2.0719834141971804E-4</v>
      </c>
      <c r="TR154" s="66" t="str">
        <f t="shared" si="1034"/>
        <v>kg/GJ delivered</v>
      </c>
      <c r="TS154" s="160">
        <f t="shared" si="1035"/>
        <v>1.6952591570704199E-5</v>
      </c>
      <c r="TT154" s="66" t="str">
        <f t="shared" si="1036"/>
        <v>kg/GJ delivered</v>
      </c>
      <c r="TU154" s="160">
        <f t="shared" si="1037"/>
        <v>6.7810366282816797E-5</v>
      </c>
      <c r="TV154" s="66" t="str">
        <f t="shared" si="1038"/>
        <v>kg/GJ delivered</v>
      </c>
      <c r="TW154" s="160">
        <f t="shared" si="1039"/>
        <v>4.5206910855211205E-4</v>
      </c>
      <c r="TX154" s="66" t="str">
        <f t="shared" si="1040"/>
        <v>kg/GJ delivered</v>
      </c>
      <c r="TY154" s="160">
        <f t="shared" si="1041"/>
        <v>5.2741395997746403E-5</v>
      </c>
      <c r="TZ154" s="66" t="str">
        <f t="shared" si="1042"/>
        <v>kg/GJ delivered</v>
      </c>
      <c r="UA154" s="160">
        <f t="shared" si="1043"/>
        <v>2.4863800970366162E-4</v>
      </c>
      <c r="UB154" s="66" t="str">
        <f t="shared" si="1044"/>
        <v>kg/GJ delivered</v>
      </c>
      <c r="UC154" s="160">
        <f t="shared" si="1045"/>
        <v>2.0719834141971804E-4</v>
      </c>
      <c r="UD154" s="66" t="str">
        <f t="shared" si="1046"/>
        <v>kg/GJ delivered</v>
      </c>
      <c r="UE154" s="160">
        <f t="shared" si="1047"/>
        <v>1.2808624742309841E-4</v>
      </c>
      <c r="UF154" s="66" t="str">
        <f t="shared" si="1048"/>
        <v>kg/GJ delivered</v>
      </c>
      <c r="UG154" s="160">
        <f t="shared" si="1049"/>
        <v>1.4692246027943643E-5</v>
      </c>
      <c r="UH154" s="66" t="str">
        <f t="shared" si="1050"/>
        <v>kg/GJ delivered</v>
      </c>
      <c r="UI154" s="160">
        <f t="shared" si="1051"/>
        <v>7.9112093996619618E-6</v>
      </c>
      <c r="UJ154" s="66" t="str">
        <f t="shared" si="1052"/>
        <v>kg/GJ delivered</v>
      </c>
      <c r="UK154" s="66" t="str">
        <f t="shared" si="1053"/>
        <v/>
      </c>
      <c r="UL154" s="66" t="str">
        <f t="shared" si="1054"/>
        <v/>
      </c>
      <c r="UM154" s="160">
        <f t="shared" si="1055"/>
        <v>5.2741395997746403E-5</v>
      </c>
      <c r="UN154" s="66" t="str">
        <f t="shared" si="1056"/>
        <v>kg/GJ delivered</v>
      </c>
      <c r="UO154" s="160">
        <f t="shared" si="1057"/>
        <v>2.5993973741746449E-5</v>
      </c>
      <c r="UP154" s="66" t="str">
        <f t="shared" si="1058"/>
        <v>kg/GJ delivered</v>
      </c>
      <c r="UQ154" s="160">
        <f t="shared" si="1059"/>
        <v>2.6747422255999958E-5</v>
      </c>
      <c r="UR154" s="66" t="str">
        <f t="shared" si="1060"/>
        <v>kg/GJ delivered</v>
      </c>
      <c r="US154" s="160">
        <f t="shared" si="1061"/>
        <v>1.393879751369012E-5</v>
      </c>
      <c r="UT154" s="66" t="str">
        <f t="shared" si="1062"/>
        <v>kg/GJ delivered</v>
      </c>
      <c r="UU154" s="160">
        <f t="shared" si="1063"/>
        <v>1.4315521770816882E-5</v>
      </c>
      <c r="UV154" s="66" t="str">
        <f t="shared" si="1064"/>
        <v>kg/GJ delivered</v>
      </c>
      <c r="UW154" s="160">
        <f t="shared" si="1065"/>
        <v>2.712414651312672E-6</v>
      </c>
      <c r="UX154" s="66" t="str">
        <f t="shared" si="1066"/>
        <v>kg/GJ delivered</v>
      </c>
      <c r="UY154" s="160">
        <f t="shared" si="1067"/>
        <v>8.6646579139154812E-6</v>
      </c>
      <c r="UZ154" s="66" t="str">
        <f t="shared" si="1068"/>
        <v>kg/GJ delivered</v>
      </c>
      <c r="VA154" s="160">
        <f t="shared" si="1069"/>
        <v>1.1678451970929562E-6</v>
      </c>
      <c r="VB154" s="66" t="str">
        <f t="shared" si="1070"/>
        <v>kg/GJ delivered</v>
      </c>
      <c r="VC154" s="160">
        <f t="shared" si="1071"/>
        <v>7.5344851425352013E-6</v>
      </c>
      <c r="VD154" s="66" t="str">
        <f t="shared" si="1072"/>
        <v>kg/GJ delivered</v>
      </c>
      <c r="VE154" s="160">
        <f t="shared" si="1073"/>
        <v>6.78103662828168E-7</v>
      </c>
      <c r="VF154" s="66" t="str">
        <f t="shared" si="1074"/>
        <v>kg/GJ delivered</v>
      </c>
      <c r="VG154" s="160">
        <f t="shared" si="1075"/>
        <v>7.5344851425352011E-7</v>
      </c>
      <c r="VH154" s="66" t="str">
        <f t="shared" si="1076"/>
        <v>kg/GJ delivered</v>
      </c>
      <c r="VI154" s="160">
        <f t="shared" si="1077"/>
        <v>5.6508638569014005E-7</v>
      </c>
      <c r="VJ154" s="66" t="str">
        <f t="shared" si="1078"/>
        <v>kg/GJ delivered</v>
      </c>
      <c r="VK154" s="66" t="str">
        <f t="shared" si="1079"/>
        <v/>
      </c>
      <c r="VL154" s="66" t="str">
        <f t="shared" si="1080"/>
        <v/>
      </c>
      <c r="VM154" s="160">
        <f t="shared" si="1081"/>
        <v>5.6508638569014005E-7</v>
      </c>
      <c r="VN154" s="66" t="str">
        <f t="shared" si="1082"/>
        <v>kg/GJ delivered</v>
      </c>
      <c r="VO154" s="160">
        <f t="shared" si="1083"/>
        <v>1.4692246027943641E-7</v>
      </c>
      <c r="VP154" s="66" t="str">
        <f t="shared" si="1084"/>
        <v>kg/GJ delivered</v>
      </c>
      <c r="VQ154" s="160">
        <f t="shared" si="1085"/>
        <v>1.6199143056450684E-7</v>
      </c>
      <c r="VR154" s="66" t="str">
        <f t="shared" si="1086"/>
        <v>kg/GJ delivered</v>
      </c>
      <c r="VS154" s="66" t="str">
        <f t="shared" si="1087"/>
        <v/>
      </c>
      <c r="VT154" s="66" t="str">
        <f t="shared" si="1088"/>
        <v/>
      </c>
      <c r="VU154" s="66" t="str">
        <f t="shared" si="1089"/>
        <v/>
      </c>
      <c r="VV154" s="66" t="str">
        <f t="shared" si="1090"/>
        <v/>
      </c>
      <c r="VW154" s="66" t="str">
        <f t="shared" si="1091"/>
        <v/>
      </c>
      <c r="VX154" s="66" t="str">
        <f t="shared" si="1092"/>
        <v/>
      </c>
      <c r="VY154" s="66" t="str">
        <f t="shared" si="1093"/>
        <v/>
      </c>
      <c r="VZ154" s="66" t="str">
        <f t="shared" si="1094"/>
        <v/>
      </c>
      <c r="WA154" s="66" t="str">
        <f t="shared" si="1095"/>
        <v/>
      </c>
      <c r="WB154" s="66" t="str">
        <f t="shared" si="1096"/>
        <v/>
      </c>
      <c r="WC154" s="66" t="str">
        <f t="shared" si="1097"/>
        <v/>
      </c>
      <c r="WD154" s="66" t="str">
        <f t="shared" si="1098"/>
        <v/>
      </c>
      <c r="WE154" s="66" t="str">
        <f t="shared" si="1099"/>
        <v/>
      </c>
      <c r="WF154" s="66" t="str">
        <f t="shared" si="1100"/>
        <v/>
      </c>
      <c r="WG154" s="66" t="str">
        <f t="shared" si="1101"/>
        <v/>
      </c>
      <c r="WH154" s="66" t="str">
        <f t="shared" si="1102"/>
        <v/>
      </c>
      <c r="WI154" s="66" t="str">
        <f t="shared" si="1103"/>
        <v/>
      </c>
      <c r="WJ154" s="66" t="str">
        <f t="shared" si="1104"/>
        <v/>
      </c>
      <c r="WK154" s="66" t="str">
        <f t="shared" si="1105"/>
        <v/>
      </c>
      <c r="WL154" s="66" t="str">
        <f t="shared" si="1106"/>
        <v/>
      </c>
      <c r="WM154" s="66" t="str">
        <f t="shared" si="1107"/>
        <v/>
      </c>
      <c r="WN154" s="66" t="str">
        <f t="shared" si="1108"/>
        <v/>
      </c>
      <c r="WO154" s="66" t="str">
        <f t="shared" si="1109"/>
        <v/>
      </c>
      <c r="WP154" s="66" t="str">
        <f t="shared" si="1110"/>
        <v/>
      </c>
      <c r="WQ154" s="66" t="str">
        <f t="shared" si="1111"/>
        <v/>
      </c>
      <c r="WR154" s="66" t="str">
        <f t="shared" si="1112"/>
        <v/>
      </c>
      <c r="WS154" s="66" t="str">
        <f t="shared" si="1113"/>
        <v/>
      </c>
      <c r="WT154" s="66" t="str">
        <f t="shared" si="1114"/>
        <v/>
      </c>
      <c r="WU154" s="66" t="str">
        <f t="shared" si="1115"/>
        <v/>
      </c>
      <c r="WV154" s="66" t="str">
        <f t="shared" si="1116"/>
        <v/>
      </c>
      <c r="WW154" s="66" t="str">
        <f t="shared" si="1117"/>
        <v/>
      </c>
      <c r="WX154" s="66" t="str">
        <f t="shared" si="1118"/>
        <v/>
      </c>
      <c r="WY154" s="160">
        <f t="shared" si="1119"/>
        <v>4.1439668283943606E-5</v>
      </c>
      <c r="WZ154" s="66" t="str">
        <f t="shared" si="1120"/>
        <v>kg/GJ delivered</v>
      </c>
      <c r="XA154" s="160">
        <f t="shared" si="1121"/>
        <v>1.469224602794364E-6</v>
      </c>
      <c r="XB154" s="66" t="str">
        <f t="shared" si="1122"/>
        <v>kg/GJ delivered</v>
      </c>
      <c r="XC154" s="66" t="str">
        <f t="shared" si="1123"/>
        <v/>
      </c>
      <c r="XD154" s="66" t="str">
        <f t="shared" si="1124"/>
        <v/>
      </c>
      <c r="XE154" s="66" t="str">
        <f t="shared" si="1125"/>
        <v/>
      </c>
      <c r="XF154" s="66" t="str">
        <f t="shared" si="1126"/>
        <v/>
      </c>
      <c r="XG154" s="66" t="str">
        <f t="shared" si="1127"/>
        <v/>
      </c>
      <c r="XH154" s="66" t="str">
        <f t="shared" si="1128"/>
        <v/>
      </c>
      <c r="XI154" s="66" t="str">
        <f t="shared" si="1129"/>
        <v/>
      </c>
      <c r="XJ154" s="66" t="str">
        <f t="shared" si="1130"/>
        <v/>
      </c>
      <c r="XK154" s="66" t="str">
        <f t="shared" si="1131"/>
        <v/>
      </c>
      <c r="XL154" s="66" t="str">
        <f t="shared" si="1132"/>
        <v/>
      </c>
      <c r="XM154" s="66" t="str">
        <f t="shared" si="1133"/>
        <v/>
      </c>
      <c r="XN154" s="66" t="str">
        <f t="shared" si="1134"/>
        <v/>
      </c>
      <c r="XO154" s="66" t="str">
        <f t="shared" si="1135"/>
        <v/>
      </c>
      <c r="XP154" s="66" t="str">
        <f t="shared" si="1136"/>
        <v/>
      </c>
      <c r="XQ154" s="66" t="str">
        <f t="shared" si="1137"/>
        <v/>
      </c>
      <c r="XR154" s="66" t="str">
        <f t="shared" si="1138"/>
        <v/>
      </c>
      <c r="XS154" s="66" t="str">
        <f t="shared" si="1139"/>
        <v/>
      </c>
      <c r="XT154" s="66" t="str">
        <f t="shared" si="1140"/>
        <v/>
      </c>
      <c r="XU154" s="66" t="str">
        <f t="shared" si="1141"/>
        <v/>
      </c>
      <c r="XV154" s="66" t="str">
        <f t="shared" si="1142"/>
        <v/>
      </c>
      <c r="XW154" s="66" t="str">
        <f t="shared" si="1143"/>
        <v/>
      </c>
      <c r="XX154" s="66" t="str">
        <f t="shared" si="1144"/>
        <v/>
      </c>
      <c r="XY154" s="66" t="str">
        <f t="shared" si="1145"/>
        <v/>
      </c>
      <c r="XZ154" s="66" t="str">
        <f t="shared" si="1146"/>
        <v/>
      </c>
      <c r="YA154" s="66" t="str">
        <f t="shared" si="1147"/>
        <v/>
      </c>
      <c r="YB154" s="66" t="str">
        <f t="shared" si="1148"/>
        <v/>
      </c>
      <c r="YC154" s="66" t="str">
        <f t="shared" si="1149"/>
        <v/>
      </c>
      <c r="YD154" s="66" t="str">
        <f t="shared" si="1150"/>
        <v/>
      </c>
      <c r="YE154" s="66" t="str">
        <f t="shared" si="1151"/>
        <v/>
      </c>
      <c r="YF154" s="66" t="str">
        <f t="shared" si="1152"/>
        <v/>
      </c>
      <c r="YG154" s="66" t="str">
        <f t="shared" si="1153"/>
        <v/>
      </c>
      <c r="YH154" s="66" t="str">
        <f t="shared" si="1154"/>
        <v/>
      </c>
      <c r="YI154" s="66" t="str">
        <f t="shared" si="1155"/>
        <v/>
      </c>
      <c r="YJ154" s="66" t="str">
        <f t="shared" si="1156"/>
        <v/>
      </c>
      <c r="YK154" s="66" t="str">
        <f t="shared" si="1157"/>
        <v/>
      </c>
      <c r="YL154" s="66" t="str">
        <f t="shared" si="1158"/>
        <v/>
      </c>
      <c r="YM154" s="66" t="str">
        <f t="shared" si="1159"/>
        <v/>
      </c>
      <c r="YN154" s="66" t="str">
        <f t="shared" si="1160"/>
        <v/>
      </c>
      <c r="YO154" s="66" t="str">
        <f t="shared" si="1161"/>
        <v/>
      </c>
      <c r="YP154" s="66" t="str">
        <f t="shared" si="1162"/>
        <v/>
      </c>
      <c r="YQ154" s="66" t="str">
        <f t="shared" si="1163"/>
        <v/>
      </c>
      <c r="YR154" s="66" t="str">
        <f t="shared" si="1164"/>
        <v/>
      </c>
      <c r="YS154" s="66" t="str">
        <f t="shared" si="1165"/>
        <v/>
      </c>
      <c r="YT154" s="66" t="str">
        <f t="shared" si="1166"/>
        <v/>
      </c>
      <c r="YU154" s="66" t="str">
        <f t="shared" si="1167"/>
        <v/>
      </c>
      <c r="YV154" s="66" t="str">
        <f t="shared" si="1168"/>
        <v/>
      </c>
      <c r="YW154" s="66" t="str">
        <f t="shared" si="1169"/>
        <v/>
      </c>
      <c r="YX154" s="66" t="str">
        <f t="shared" si="1170"/>
        <v/>
      </c>
      <c r="YY154" s="66" t="str">
        <f t="shared" si="1171"/>
        <v/>
      </c>
      <c r="YZ154" s="66" t="str">
        <f t="shared" si="1172"/>
        <v/>
      </c>
      <c r="ZA154" s="66" t="str">
        <f t="shared" si="1173"/>
        <v/>
      </c>
      <c r="ZB154" s="66" t="str">
        <f t="shared" si="1174"/>
        <v/>
      </c>
      <c r="ZC154" s="66" t="str">
        <f t="shared" si="1175"/>
        <v/>
      </c>
      <c r="ZD154" s="66" t="str">
        <f t="shared" si="1176"/>
        <v/>
      </c>
      <c r="ZE154" s="66" t="str">
        <f t="shared" si="1177"/>
        <v/>
      </c>
      <c r="ZF154" s="66" t="str">
        <f t="shared" si="1178"/>
        <v/>
      </c>
      <c r="ZG154" s="66" t="str">
        <f t="shared" si="1179"/>
        <v/>
      </c>
      <c r="ZH154" s="66" t="str">
        <f t="shared" si="1180"/>
        <v/>
      </c>
      <c r="ZI154" s="66" t="str">
        <f t="shared" si="1181"/>
        <v/>
      </c>
      <c r="ZJ154" s="66" t="str">
        <f t="shared" si="1182"/>
        <v/>
      </c>
      <c r="ZK154" s="66" t="str">
        <f t="shared" si="1183"/>
        <v/>
      </c>
      <c r="ZL154" s="66" t="str">
        <f t="shared" si="1184"/>
        <v/>
      </c>
      <c r="ZM154" s="66" t="str">
        <f t="shared" si="1185"/>
        <v/>
      </c>
      <c r="ZN154" s="66" t="str">
        <f t="shared" si="1186"/>
        <v/>
      </c>
      <c r="ZO154" s="66" t="str">
        <f t="shared" si="1187"/>
        <v/>
      </c>
      <c r="ZP154" s="66" t="str">
        <f t="shared" si="1188"/>
        <v/>
      </c>
      <c r="ZQ154" s="66" t="str">
        <f t="shared" si="1189"/>
        <v/>
      </c>
      <c r="ZR154" s="66" t="str">
        <f t="shared" si="1190"/>
        <v/>
      </c>
      <c r="ZS154" s="66" t="str">
        <f t="shared" si="1191"/>
        <v/>
      </c>
      <c r="ZT154" s="66" t="str">
        <f t="shared" si="1192"/>
        <v/>
      </c>
      <c r="ZU154" s="66" t="str">
        <f t="shared" si="1193"/>
        <v/>
      </c>
      <c r="ZV154" s="66" t="str">
        <f t="shared" si="1194"/>
        <v/>
      </c>
      <c r="ZW154" s="66" t="str">
        <f t="shared" si="1195"/>
        <v/>
      </c>
      <c r="ZX154" s="66" t="str">
        <f t="shared" si="1196"/>
        <v/>
      </c>
      <c r="ZY154" s="66" t="str">
        <f t="shared" si="1197"/>
        <v/>
      </c>
      <c r="ZZ154" s="66" t="str">
        <f t="shared" si="1198"/>
        <v/>
      </c>
      <c r="AAA154" s="66" t="str">
        <f t="shared" si="1199"/>
        <v/>
      </c>
      <c r="AAB154" s="66" t="str">
        <f t="shared" si="1200"/>
        <v/>
      </c>
      <c r="AAC154" s="66" t="str">
        <f t="shared" si="1201"/>
        <v/>
      </c>
      <c r="AAD154" s="66" t="str">
        <f t="shared" si="1202"/>
        <v/>
      </c>
      <c r="AAE154" s="66" t="str">
        <f t="shared" si="1203"/>
        <v/>
      </c>
      <c r="AAF154" s="66" t="str">
        <f t="shared" si="1204"/>
        <v/>
      </c>
      <c r="AAG154" s="66" t="str">
        <f t="shared" si="1205"/>
        <v/>
      </c>
      <c r="AAH154" s="66" t="str">
        <f t="shared" si="1206"/>
        <v/>
      </c>
      <c r="AAI154" s="66" t="str">
        <f t="shared" si="1207"/>
        <v/>
      </c>
      <c r="AAJ154" s="66" t="str">
        <f t="shared" si="1208"/>
        <v/>
      </c>
      <c r="AAK154" s="66" t="str">
        <f t="shared" si="1209"/>
        <v/>
      </c>
      <c r="AAL154" s="66" t="str">
        <f t="shared" si="1210"/>
        <v/>
      </c>
      <c r="AAM154" s="66" t="str">
        <f t="shared" si="1211"/>
        <v/>
      </c>
      <c r="AAN154" s="66" t="str">
        <f t="shared" si="1212"/>
        <v/>
      </c>
      <c r="AAO154" s="66" t="str">
        <f t="shared" si="1213"/>
        <v/>
      </c>
      <c r="AAP154" s="66" t="str">
        <f t="shared" si="1214"/>
        <v/>
      </c>
      <c r="AAQ154" s="66" t="str">
        <f t="shared" si="1215"/>
        <v/>
      </c>
      <c r="AAR154" s="66" t="str">
        <f t="shared" si="1216"/>
        <v/>
      </c>
      <c r="AAS154" s="66" t="str">
        <f t="shared" si="1217"/>
        <v/>
      </c>
      <c r="AAT154" s="66" t="str">
        <f t="shared" si="1218"/>
        <v/>
      </c>
      <c r="AAU154" s="66" t="str">
        <f t="shared" si="1219"/>
        <v/>
      </c>
      <c r="AAV154" s="66" t="str">
        <f t="shared" si="1220"/>
        <v/>
      </c>
      <c r="AAW154" s="66" t="str">
        <f t="shared" si="1221"/>
        <v/>
      </c>
      <c r="AAX154" s="66" t="str">
        <f t="shared" si="1222"/>
        <v/>
      </c>
      <c r="AAY154" s="66" t="str">
        <f t="shared" si="1223"/>
        <v/>
      </c>
      <c r="AAZ154" s="66" t="str">
        <f t="shared" si="1224"/>
        <v/>
      </c>
      <c r="ABA154" s="66" t="str">
        <f t="shared" si="1225"/>
        <v/>
      </c>
      <c r="ABB154" s="66" t="str">
        <f t="shared" si="1226"/>
        <v/>
      </c>
      <c r="ABC154" s="66" t="str">
        <f t="shared" si="1227"/>
        <v/>
      </c>
      <c r="ABD154" s="66" t="str">
        <f t="shared" si="1228"/>
        <v/>
      </c>
      <c r="ABE154" s="66" t="str">
        <f t="shared" si="1229"/>
        <v/>
      </c>
      <c r="ABF154" s="66" t="str">
        <f t="shared" si="1230"/>
        <v/>
      </c>
      <c r="ABG154" s="66" t="str">
        <f t="shared" si="1231"/>
        <v/>
      </c>
      <c r="ABH154" s="66" t="str">
        <f t="shared" si="1232"/>
        <v/>
      </c>
      <c r="ABI154" s="66" t="str">
        <f t="shared" si="1233"/>
        <v/>
      </c>
      <c r="ABJ154" s="66" t="str">
        <f t="shared" si="1234"/>
        <v/>
      </c>
      <c r="ABK154" s="66" t="str">
        <f t="shared" si="1235"/>
        <v/>
      </c>
      <c r="ABL154" s="66" t="str">
        <f t="shared" si="1236"/>
        <v/>
      </c>
      <c r="ABM154" s="66" t="str">
        <f t="shared" si="1237"/>
        <v/>
      </c>
      <c r="ABN154" s="66" t="str">
        <f t="shared" si="1238"/>
        <v/>
      </c>
      <c r="ABO154" s="66" t="str">
        <f t="shared" si="1239"/>
        <v/>
      </c>
      <c r="ABP154" s="66" t="str">
        <f t="shared" si="1240"/>
        <v/>
      </c>
      <c r="ABQ154" s="66" t="str">
        <f t="shared" si="1241"/>
        <v/>
      </c>
      <c r="ABR154" s="66" t="str">
        <f t="shared" si="1242"/>
        <v/>
      </c>
      <c r="ABS154" s="66" t="str">
        <f t="shared" si="1243"/>
        <v/>
      </c>
      <c r="ABT154" s="66" t="str">
        <f t="shared" si="1244"/>
        <v/>
      </c>
      <c r="ABU154" s="66" t="str">
        <f t="shared" si="1245"/>
        <v/>
      </c>
      <c r="ABV154" s="66" t="str">
        <f t="shared" si="1246"/>
        <v/>
      </c>
      <c r="ABW154" s="66" t="str">
        <f t="shared" si="1247"/>
        <v/>
      </c>
      <c r="ABX154" s="66" t="str">
        <f t="shared" si="1248"/>
        <v/>
      </c>
      <c r="ABY154" s="66" t="str">
        <f t="shared" si="1249"/>
        <v/>
      </c>
      <c r="ABZ154" s="66" t="str">
        <f t="shared" si="1250"/>
        <v/>
      </c>
      <c r="ACA154" s="66" t="str">
        <f t="shared" si="1251"/>
        <v/>
      </c>
      <c r="ACB154" s="66" t="str">
        <f t="shared" si="1252"/>
        <v/>
      </c>
      <c r="ACC154" s="66" t="str">
        <f t="shared" si="1253"/>
        <v/>
      </c>
      <c r="ACD154" s="66" t="str">
        <f t="shared" si="1254"/>
        <v/>
      </c>
      <c r="ACE154" s="66" t="str">
        <f t="shared" si="1255"/>
        <v/>
      </c>
      <c r="ACF154" s="66" t="str">
        <f t="shared" si="1256"/>
        <v/>
      </c>
      <c r="ACG154" s="66" t="str">
        <f t="shared" si="1257"/>
        <v/>
      </c>
      <c r="ACH154" s="66" t="str">
        <f t="shared" si="1258"/>
        <v/>
      </c>
      <c r="ACI154" s="66" t="str">
        <f t="shared" si="1259"/>
        <v/>
      </c>
      <c r="ACJ154" s="66" t="str">
        <f t="shared" si="1260"/>
        <v/>
      </c>
      <c r="ACK154" s="66" t="str">
        <f t="shared" si="1261"/>
        <v/>
      </c>
      <c r="ACL154" s="66" t="str">
        <f t="shared" si="1262"/>
        <v/>
      </c>
      <c r="ACM154" s="66" t="str">
        <f t="shared" ref="ACM154:ACN154" si="1290">IF(AND(ACS$3="Unit", ACL154=""), "", IF(AND(ACS$3="Unit", ACL154="-"),"", IF(ACS$3="Unit", "kg/GJ delivered", IF(AND(NY154&lt;&gt;"", NY154&lt;&gt;"-", NX154="-"),"", IF($H154="","", IF(NX154="nd", "",IF(NX154="&lt;n.a.&gt;", "", IF(NY154="#/MJ", "", IF(NY154="kg/GJ delivered",NX154,IF(NY154="g/MJ delivered",NX154,IF(NY154="kg/MJ delivered",NX154*1000,IF(NY154="mg/MJ delivered",NX154/1000,IF(NY154="g/kg",((NX154)*(1/$I154)*(1/$H154)),IF(NY154="mg/kg",((NX154/1000)*(1/$I154)*(1/$H154)),IF(NY154="mg/MJ delivered",NX154/1000,IF(NY154="-","","Error"))))))))))))))))</f>
        <v/>
      </c>
      <c r="ACN154" s="66" t="str">
        <f t="shared" si="1290"/>
        <v/>
      </c>
      <c r="ACO154" s="66" t="str">
        <f t="shared" si="1264"/>
        <v/>
      </c>
      <c r="ACP154" s="66" t="str">
        <f t="shared" si="1265"/>
        <v/>
      </c>
      <c r="ACQ154" s="66" t="str">
        <f t="shared" si="1266"/>
        <v/>
      </c>
      <c r="ACR154" s="66" t="str">
        <f t="shared" si="1267"/>
        <v/>
      </c>
      <c r="ACS154" s="66" t="str">
        <f t="shared" si="1268"/>
        <v/>
      </c>
      <c r="ACT154" s="66" t="str">
        <f t="shared" si="1269"/>
        <v/>
      </c>
    </row>
    <row r="155" spans="2:774" ht="15.75" customHeight="1" x14ac:dyDescent="0.25">
      <c r="B155" s="66">
        <v>234</v>
      </c>
      <c r="C155" s="66" t="s">
        <v>874</v>
      </c>
      <c r="D155" s="66" t="s">
        <v>685</v>
      </c>
      <c r="E155" s="156" t="s">
        <v>844</v>
      </c>
      <c r="F155" s="66" t="s">
        <v>497</v>
      </c>
      <c r="G155" s="66" t="s">
        <v>492</v>
      </c>
      <c r="H155" s="126">
        <v>0.16242500000000001</v>
      </c>
      <c r="I155" s="130">
        <f>'Heating Values'!E136</f>
        <v>15.000664556962024</v>
      </c>
      <c r="J155" s="66" t="str">
        <f t="shared" si="890"/>
        <v>Firewood, Improved, CN</v>
      </c>
      <c r="K155" s="66" t="s">
        <v>1588</v>
      </c>
      <c r="L155" s="161"/>
      <c r="M155" s="161"/>
      <c r="N155" s="161"/>
      <c r="O155" s="66" t="s">
        <v>1116</v>
      </c>
      <c r="P155" s="66" t="str">
        <f t="shared" si="1272"/>
        <v>CN</v>
      </c>
      <c r="Q155" s="66" t="s">
        <v>87</v>
      </c>
      <c r="R155" s="158" t="s">
        <v>128</v>
      </c>
      <c r="S155" s="158" t="s">
        <v>128</v>
      </c>
      <c r="T155" s="158" t="s">
        <v>128</v>
      </c>
      <c r="U155" s="158" t="s">
        <v>128</v>
      </c>
      <c r="V155" s="158" t="s">
        <v>128</v>
      </c>
      <c r="W155" s="158" t="s">
        <v>128</v>
      </c>
      <c r="X155" s="158" t="s">
        <v>128</v>
      </c>
      <c r="Y155" s="158" t="s">
        <v>128</v>
      </c>
      <c r="Z155" s="158" t="s">
        <v>128</v>
      </c>
      <c r="AA155" s="158" t="s">
        <v>128</v>
      </c>
      <c r="AB155" s="158" t="s">
        <v>128</v>
      </c>
      <c r="AC155" s="158" t="s">
        <v>128</v>
      </c>
      <c r="AD155" s="158" t="s">
        <v>128</v>
      </c>
      <c r="AE155" s="158" t="s">
        <v>128</v>
      </c>
      <c r="AF155" s="158" t="s">
        <v>128</v>
      </c>
      <c r="AG155" s="158" t="s">
        <v>128</v>
      </c>
      <c r="AH155" s="158" t="s">
        <v>128</v>
      </c>
      <c r="AI155" s="158" t="s">
        <v>128</v>
      </c>
      <c r="AJ155" s="158" t="s">
        <v>128</v>
      </c>
      <c r="AK155" s="158" t="s">
        <v>128</v>
      </c>
      <c r="AL155" s="158" t="s">
        <v>128</v>
      </c>
      <c r="AM155" s="158" t="s">
        <v>128</v>
      </c>
      <c r="AN155" s="158" t="s">
        <v>128</v>
      </c>
      <c r="AO155" s="158" t="s">
        <v>128</v>
      </c>
      <c r="AP155" s="158" t="s">
        <v>128</v>
      </c>
      <c r="AQ155" s="158" t="s">
        <v>128</v>
      </c>
      <c r="AR155" s="158" t="s">
        <v>128</v>
      </c>
      <c r="AS155" s="158" t="s">
        <v>128</v>
      </c>
      <c r="AT155" s="158" t="s">
        <v>128</v>
      </c>
      <c r="AU155" s="158" t="s">
        <v>128</v>
      </c>
      <c r="AV155" s="158" t="s">
        <v>128</v>
      </c>
      <c r="AW155" s="158" t="s">
        <v>128</v>
      </c>
      <c r="AX155" s="158" t="s">
        <v>128</v>
      </c>
      <c r="AY155" s="158" t="s">
        <v>128</v>
      </c>
      <c r="AZ155" s="158" t="s">
        <v>128</v>
      </c>
      <c r="BA155" s="158" t="s">
        <v>128</v>
      </c>
      <c r="BB155" s="158" t="s">
        <v>128</v>
      </c>
      <c r="BC155" s="158" t="s">
        <v>128</v>
      </c>
      <c r="BD155" s="158" t="s">
        <v>128</v>
      </c>
      <c r="BE155" s="158" t="s">
        <v>128</v>
      </c>
      <c r="BF155" s="158" t="s">
        <v>128</v>
      </c>
      <c r="BG155" s="158" t="s">
        <v>128</v>
      </c>
      <c r="BH155" s="158" t="s">
        <v>128</v>
      </c>
      <c r="BI155" s="158" t="s">
        <v>128</v>
      </c>
      <c r="BJ155" s="158" t="s">
        <v>128</v>
      </c>
      <c r="BK155" s="158" t="s">
        <v>128</v>
      </c>
      <c r="BL155" s="158" t="s">
        <v>128</v>
      </c>
      <c r="BM155" s="158" t="s">
        <v>128</v>
      </c>
      <c r="BN155" s="158" t="s">
        <v>128</v>
      </c>
      <c r="BO155" s="158" t="s">
        <v>128</v>
      </c>
      <c r="BP155" s="158" t="s">
        <v>128</v>
      </c>
      <c r="BQ155" s="158" t="s">
        <v>128</v>
      </c>
      <c r="BR155" s="158" t="s">
        <v>128</v>
      </c>
      <c r="BS155" s="158" t="s">
        <v>128</v>
      </c>
      <c r="BT155" s="158" t="s">
        <v>128</v>
      </c>
      <c r="BU155" s="158" t="s">
        <v>128</v>
      </c>
      <c r="BV155" s="158" t="s">
        <v>128</v>
      </c>
      <c r="BW155" s="158" t="s">
        <v>128</v>
      </c>
      <c r="BX155" s="158" t="s">
        <v>128</v>
      </c>
      <c r="BY155" s="158" t="s">
        <v>128</v>
      </c>
      <c r="BZ155" s="158" t="s">
        <v>128</v>
      </c>
      <c r="CA155" s="158" t="s">
        <v>128</v>
      </c>
      <c r="CB155" s="158" t="s">
        <v>128</v>
      </c>
      <c r="CC155" s="158" t="s">
        <v>128</v>
      </c>
      <c r="CD155" s="158" t="s">
        <v>128</v>
      </c>
      <c r="CE155" s="158" t="s">
        <v>128</v>
      </c>
      <c r="CF155" s="158" t="s">
        <v>128</v>
      </c>
      <c r="CG155" s="158" t="s">
        <v>128</v>
      </c>
      <c r="CH155" s="158" t="s">
        <v>128</v>
      </c>
      <c r="CI155" s="158" t="s">
        <v>128</v>
      </c>
      <c r="CJ155" s="158" t="s">
        <v>128</v>
      </c>
      <c r="CK155" s="158" t="s">
        <v>128</v>
      </c>
      <c r="CL155" s="158" t="s">
        <v>128</v>
      </c>
      <c r="CM155" s="158" t="s">
        <v>128</v>
      </c>
      <c r="CN155" s="158" t="s">
        <v>128</v>
      </c>
      <c r="CO155" s="158" t="s">
        <v>128</v>
      </c>
      <c r="CP155" s="158" t="s">
        <v>128</v>
      </c>
      <c r="CQ155" s="158" t="s">
        <v>128</v>
      </c>
      <c r="CR155" s="158" t="s">
        <v>128</v>
      </c>
      <c r="CS155" s="158" t="s">
        <v>128</v>
      </c>
      <c r="CT155" s="158" t="s">
        <v>128</v>
      </c>
      <c r="CU155" s="158" t="s">
        <v>128</v>
      </c>
      <c r="CV155" s="158" t="s">
        <v>128</v>
      </c>
      <c r="CW155" s="158" t="s">
        <v>128</v>
      </c>
      <c r="CX155" s="158" t="s">
        <v>128</v>
      </c>
      <c r="CY155" s="158" t="s">
        <v>128</v>
      </c>
      <c r="CZ155" s="158" t="s">
        <v>128</v>
      </c>
      <c r="DA155" s="158" t="s">
        <v>128</v>
      </c>
      <c r="DB155" s="158" t="s">
        <v>128</v>
      </c>
      <c r="DC155" s="158" t="s">
        <v>128</v>
      </c>
      <c r="DD155" s="158" t="s">
        <v>128</v>
      </c>
      <c r="DE155" s="158" t="s">
        <v>128</v>
      </c>
      <c r="DF155" s="158" t="s">
        <v>128</v>
      </c>
      <c r="DG155" s="158" t="s">
        <v>128</v>
      </c>
      <c r="DH155" s="158" t="s">
        <v>128</v>
      </c>
      <c r="DI155" s="158" t="s">
        <v>128</v>
      </c>
      <c r="DJ155" s="158" t="s">
        <v>128</v>
      </c>
      <c r="DK155" s="158" t="s">
        <v>128</v>
      </c>
      <c r="DL155" s="158" t="s">
        <v>128</v>
      </c>
      <c r="DM155" s="158" t="s">
        <v>128</v>
      </c>
      <c r="DN155" s="158" t="s">
        <v>128</v>
      </c>
      <c r="DO155" s="158" t="s">
        <v>128</v>
      </c>
      <c r="DP155" s="158" t="s">
        <v>128</v>
      </c>
      <c r="DQ155" s="158" t="s">
        <v>128</v>
      </c>
      <c r="DR155" s="158" t="s">
        <v>128</v>
      </c>
      <c r="DS155" s="158" t="s">
        <v>128</v>
      </c>
      <c r="DT155" s="158" t="s">
        <v>128</v>
      </c>
      <c r="DU155" s="158" t="s">
        <v>128</v>
      </c>
      <c r="DV155" s="158" t="s">
        <v>128</v>
      </c>
      <c r="DW155" s="158" t="s">
        <v>128</v>
      </c>
      <c r="DX155" s="158" t="s">
        <v>128</v>
      </c>
      <c r="DY155" s="158" t="s">
        <v>128</v>
      </c>
      <c r="DZ155" s="158" t="s">
        <v>128</v>
      </c>
      <c r="EA155" s="158" t="s">
        <v>128</v>
      </c>
      <c r="EB155" s="158" t="s">
        <v>128</v>
      </c>
      <c r="EC155" s="158" t="s">
        <v>128</v>
      </c>
      <c r="ED155" s="158" t="s">
        <v>128</v>
      </c>
      <c r="EE155" s="158" t="s">
        <v>128</v>
      </c>
      <c r="EF155" s="158" t="s">
        <v>128</v>
      </c>
      <c r="EG155" s="158" t="s">
        <v>128</v>
      </c>
      <c r="EH155" s="158" t="s">
        <v>128</v>
      </c>
      <c r="EI155" s="158" t="s">
        <v>128</v>
      </c>
      <c r="EJ155" s="158" t="s">
        <v>128</v>
      </c>
      <c r="EK155" s="158" t="s">
        <v>128</v>
      </c>
      <c r="EL155" s="158" t="s">
        <v>128</v>
      </c>
      <c r="EM155" s="158" t="s">
        <v>128</v>
      </c>
      <c r="EN155" s="158" t="s">
        <v>128</v>
      </c>
      <c r="EO155" s="158" t="s">
        <v>128</v>
      </c>
      <c r="EP155" s="158" t="s">
        <v>128</v>
      </c>
      <c r="EQ155" s="158" t="s">
        <v>128</v>
      </c>
      <c r="ER155" s="158" t="s">
        <v>128</v>
      </c>
      <c r="ES155" s="158" t="s">
        <v>128</v>
      </c>
      <c r="ET155" s="158" t="s">
        <v>128</v>
      </c>
      <c r="EU155" s="158" t="s">
        <v>128</v>
      </c>
      <c r="EV155" s="158" t="s">
        <v>128</v>
      </c>
      <c r="EW155" s="158" t="s">
        <v>128</v>
      </c>
      <c r="EX155" s="158" t="s">
        <v>128</v>
      </c>
      <c r="EY155" s="158" t="s">
        <v>128</v>
      </c>
      <c r="EZ155" s="165">
        <v>1.1000000000000001</v>
      </c>
      <c r="FA155" s="158" t="s">
        <v>704</v>
      </c>
      <c r="FB155" s="163">
        <v>0.19</v>
      </c>
      <c r="FC155" s="158" t="s">
        <v>704</v>
      </c>
      <c r="FD155" s="163">
        <v>1.7000000000000001E-2</v>
      </c>
      <c r="FE155" s="158" t="s">
        <v>704</v>
      </c>
      <c r="FF155" s="163">
        <v>7.5999999999999998E-2</v>
      </c>
      <c r="FG155" s="158" t="s">
        <v>704</v>
      </c>
      <c r="FH155" s="163">
        <v>0.72</v>
      </c>
      <c r="FI155" s="158" t="s">
        <v>704</v>
      </c>
      <c r="FJ155" s="163">
        <v>8.1000000000000003E-2</v>
      </c>
      <c r="FK155" s="158" t="s">
        <v>704</v>
      </c>
      <c r="FL155" s="163">
        <v>0.37</v>
      </c>
      <c r="FM155" s="158" t="s">
        <v>704</v>
      </c>
      <c r="FN155" s="163">
        <v>0.28999999999999998</v>
      </c>
      <c r="FO155" s="158" t="s">
        <v>704</v>
      </c>
      <c r="FP155" s="163">
        <v>9.2999999999999999E-2</v>
      </c>
      <c r="FQ155" s="158" t="s">
        <v>704</v>
      </c>
      <c r="FR155" s="163">
        <v>1.6E-2</v>
      </c>
      <c r="FS155" s="158" t="s">
        <v>704</v>
      </c>
      <c r="FT155" s="163">
        <v>2.5999999999999999E-2</v>
      </c>
      <c r="FU155" s="158" t="s">
        <v>704</v>
      </c>
      <c r="FV155" s="158" t="s">
        <v>128</v>
      </c>
      <c r="FW155" s="158" t="s">
        <v>128</v>
      </c>
      <c r="FX155" s="163">
        <v>6.3E-2</v>
      </c>
      <c r="FY155" s="158" t="s">
        <v>704</v>
      </c>
      <c r="FZ155" s="163">
        <v>2.3E-2</v>
      </c>
      <c r="GA155" s="158" t="s">
        <v>704</v>
      </c>
      <c r="GB155" s="163">
        <v>2.5999999999999999E-2</v>
      </c>
      <c r="GC155" s="158" t="s">
        <v>704</v>
      </c>
      <c r="GD155" s="163">
        <v>1.9E-2</v>
      </c>
      <c r="GE155" s="158" t="s">
        <v>704</v>
      </c>
      <c r="GF155" s="163">
        <v>1.7999999999999999E-2</v>
      </c>
      <c r="GG155" s="158" t="s">
        <v>704</v>
      </c>
      <c r="GH155" s="166">
        <v>6.0000000000000001E-3</v>
      </c>
      <c r="GI155" s="158" t="s">
        <v>704</v>
      </c>
      <c r="GJ155" s="163">
        <v>1.0999999999999999E-2</v>
      </c>
      <c r="GK155" s="158" t="s">
        <v>704</v>
      </c>
      <c r="GL155" s="166">
        <v>2.8E-3</v>
      </c>
      <c r="GM155" s="158" t="s">
        <v>704</v>
      </c>
      <c r="GN155" s="163">
        <v>1.0999999999999999E-2</v>
      </c>
      <c r="GO155" s="158" t="s">
        <v>704</v>
      </c>
      <c r="GP155" s="166">
        <v>1.4E-3</v>
      </c>
      <c r="GQ155" s="158" t="s">
        <v>704</v>
      </c>
      <c r="GR155" s="166">
        <v>1.6999999999999999E-3</v>
      </c>
      <c r="GS155" s="158" t="s">
        <v>704</v>
      </c>
      <c r="GT155" s="166">
        <v>2E-3</v>
      </c>
      <c r="GU155" s="158" t="s">
        <v>704</v>
      </c>
      <c r="GV155" s="158" t="s">
        <v>128</v>
      </c>
      <c r="GW155" s="158" t="s">
        <v>128</v>
      </c>
      <c r="GX155" s="166">
        <v>8.8000000000000003E-4</v>
      </c>
      <c r="GY155" s="158" t="s">
        <v>704</v>
      </c>
      <c r="GZ155" s="166">
        <v>2.4000000000000001E-4</v>
      </c>
      <c r="HA155" s="158" t="s">
        <v>704</v>
      </c>
      <c r="HB155" s="167">
        <v>0</v>
      </c>
      <c r="HC155" s="158" t="s">
        <v>704</v>
      </c>
      <c r="HD155" s="158" t="s">
        <v>128</v>
      </c>
      <c r="HE155" s="158" t="s">
        <v>128</v>
      </c>
      <c r="HF155" s="158" t="s">
        <v>128</v>
      </c>
      <c r="HG155" s="158" t="s">
        <v>128</v>
      </c>
      <c r="HH155" s="158" t="s">
        <v>128</v>
      </c>
      <c r="HI155" s="158" t="s">
        <v>128</v>
      </c>
      <c r="HJ155" s="158" t="s">
        <v>128</v>
      </c>
      <c r="HK155" s="158" t="s">
        <v>128</v>
      </c>
      <c r="HL155" s="158" t="s">
        <v>128</v>
      </c>
      <c r="HM155" s="158" t="s">
        <v>128</v>
      </c>
      <c r="HN155" s="158" t="s">
        <v>128</v>
      </c>
      <c r="HO155" s="158" t="s">
        <v>128</v>
      </c>
      <c r="HP155" s="158" t="s">
        <v>128</v>
      </c>
      <c r="HQ155" s="158" t="s">
        <v>128</v>
      </c>
      <c r="HR155" s="158" t="s">
        <v>128</v>
      </c>
      <c r="HS155" s="158" t="s">
        <v>128</v>
      </c>
      <c r="HT155" s="158" t="s">
        <v>128</v>
      </c>
      <c r="HU155" s="158" t="s">
        <v>128</v>
      </c>
      <c r="HV155" s="158" t="s">
        <v>128</v>
      </c>
      <c r="HW155" s="158" t="s">
        <v>128</v>
      </c>
      <c r="HX155" s="158" t="s">
        <v>128</v>
      </c>
      <c r="HY155" s="158" t="s">
        <v>128</v>
      </c>
      <c r="HZ155" s="158" t="s">
        <v>128</v>
      </c>
      <c r="IA155" s="158" t="s">
        <v>128</v>
      </c>
      <c r="IB155" s="158" t="s">
        <v>128</v>
      </c>
      <c r="IC155" s="158" t="s">
        <v>128</v>
      </c>
      <c r="ID155" s="158" t="s">
        <v>128</v>
      </c>
      <c r="IE155" s="158" t="s">
        <v>128</v>
      </c>
      <c r="IF155" s="158" t="s">
        <v>128</v>
      </c>
      <c r="IG155" s="158" t="s">
        <v>128</v>
      </c>
      <c r="IH155" s="158" t="s">
        <v>128</v>
      </c>
      <c r="II155" s="158" t="s">
        <v>128</v>
      </c>
      <c r="IJ155" s="163">
        <v>4.5999999999999999E-2</v>
      </c>
      <c r="IK155" s="158" t="s">
        <v>704</v>
      </c>
      <c r="IL155" s="166">
        <v>3.8999999999999998E-3</v>
      </c>
      <c r="IM155" s="158" t="s">
        <v>704</v>
      </c>
      <c r="IN155" s="158" t="s">
        <v>128</v>
      </c>
      <c r="IO155" s="158" t="s">
        <v>128</v>
      </c>
      <c r="IP155" s="158" t="s">
        <v>128</v>
      </c>
      <c r="IQ155" s="158" t="s">
        <v>128</v>
      </c>
      <c r="IR155" s="158" t="s">
        <v>128</v>
      </c>
      <c r="IS155" s="158" t="s">
        <v>128</v>
      </c>
      <c r="IT155" s="158" t="s">
        <v>128</v>
      </c>
      <c r="IU155" s="158" t="s">
        <v>128</v>
      </c>
      <c r="IV155" s="158" t="s">
        <v>128</v>
      </c>
      <c r="IW155" s="158" t="s">
        <v>128</v>
      </c>
      <c r="IX155" s="158" t="s">
        <v>128</v>
      </c>
      <c r="IY155" s="158" t="s">
        <v>128</v>
      </c>
      <c r="IZ155" s="158" t="s">
        <v>128</v>
      </c>
      <c r="JA155" s="158" t="s">
        <v>128</v>
      </c>
      <c r="JB155" s="158" t="s">
        <v>128</v>
      </c>
      <c r="JC155" s="158" t="s">
        <v>128</v>
      </c>
      <c r="JD155" s="158" t="s">
        <v>128</v>
      </c>
      <c r="JE155" s="158" t="s">
        <v>128</v>
      </c>
      <c r="JF155" s="158" t="s">
        <v>128</v>
      </c>
      <c r="JG155" s="158" t="s">
        <v>128</v>
      </c>
      <c r="JH155" s="158" t="s">
        <v>128</v>
      </c>
      <c r="JI155" s="158" t="s">
        <v>128</v>
      </c>
      <c r="JJ155" s="158" t="s">
        <v>128</v>
      </c>
      <c r="JK155" s="158" t="s">
        <v>128</v>
      </c>
      <c r="JL155" s="158" t="s">
        <v>128</v>
      </c>
      <c r="JM155" s="158" t="s">
        <v>128</v>
      </c>
      <c r="JN155" s="158" t="s">
        <v>128</v>
      </c>
      <c r="JO155" s="158" t="s">
        <v>128</v>
      </c>
      <c r="JP155" s="158" t="s">
        <v>128</v>
      </c>
      <c r="JQ155" s="158" t="s">
        <v>128</v>
      </c>
      <c r="JR155" s="158" t="s">
        <v>128</v>
      </c>
      <c r="JS155" s="158" t="s">
        <v>128</v>
      </c>
      <c r="JT155" s="158" t="s">
        <v>128</v>
      </c>
      <c r="JU155" s="158" t="s">
        <v>128</v>
      </c>
      <c r="JV155" s="158" t="s">
        <v>128</v>
      </c>
      <c r="JW155" s="158" t="s">
        <v>128</v>
      </c>
      <c r="JX155" s="158" t="s">
        <v>128</v>
      </c>
      <c r="JY155" s="158" t="s">
        <v>128</v>
      </c>
      <c r="JZ155" s="158" t="s">
        <v>128</v>
      </c>
      <c r="KA155" s="158" t="s">
        <v>128</v>
      </c>
      <c r="KB155" s="158" t="s">
        <v>128</v>
      </c>
      <c r="KC155" s="158" t="s">
        <v>128</v>
      </c>
      <c r="KD155" s="158" t="s">
        <v>128</v>
      </c>
      <c r="KE155" s="158" t="s">
        <v>128</v>
      </c>
      <c r="KF155" s="158" t="s">
        <v>128</v>
      </c>
      <c r="KG155" s="158" t="s">
        <v>128</v>
      </c>
      <c r="KH155" s="158" t="s">
        <v>128</v>
      </c>
      <c r="KI155" s="158" t="s">
        <v>128</v>
      </c>
      <c r="KJ155" s="158" t="s">
        <v>128</v>
      </c>
      <c r="KK155" s="158" t="s">
        <v>128</v>
      </c>
      <c r="KL155" s="158" t="s">
        <v>128</v>
      </c>
      <c r="KM155" s="158" t="s">
        <v>128</v>
      </c>
      <c r="KN155" s="158" t="s">
        <v>128</v>
      </c>
      <c r="KO155" s="158" t="s">
        <v>128</v>
      </c>
      <c r="KP155" s="158" t="s">
        <v>128</v>
      </c>
      <c r="KQ155" s="158" t="s">
        <v>128</v>
      </c>
      <c r="KR155" s="158" t="s">
        <v>128</v>
      </c>
      <c r="KS155" s="158" t="s">
        <v>128</v>
      </c>
      <c r="KT155" s="158" t="s">
        <v>128</v>
      </c>
      <c r="KU155" s="158" t="s">
        <v>128</v>
      </c>
      <c r="KV155" s="158" t="s">
        <v>128</v>
      </c>
      <c r="KW155" s="158" t="s">
        <v>128</v>
      </c>
      <c r="KX155" s="158" t="s">
        <v>128</v>
      </c>
      <c r="KY155" s="158" t="s">
        <v>128</v>
      </c>
      <c r="KZ155" s="158" t="s">
        <v>128</v>
      </c>
      <c r="LA155" s="158" t="s">
        <v>128</v>
      </c>
      <c r="LB155" s="158" t="s">
        <v>128</v>
      </c>
      <c r="LC155" s="158" t="s">
        <v>128</v>
      </c>
      <c r="LD155" s="158" t="s">
        <v>128</v>
      </c>
      <c r="LE155" s="158" t="s">
        <v>128</v>
      </c>
      <c r="LF155" s="158" t="s">
        <v>128</v>
      </c>
      <c r="LG155" s="158" t="s">
        <v>128</v>
      </c>
      <c r="LH155" s="158" t="s">
        <v>128</v>
      </c>
      <c r="LI155" s="158" t="s">
        <v>128</v>
      </c>
      <c r="LJ155" s="158" t="s">
        <v>128</v>
      </c>
      <c r="LK155" s="158" t="s">
        <v>128</v>
      </c>
      <c r="LL155" s="158" t="s">
        <v>128</v>
      </c>
      <c r="LM155" s="158" t="s">
        <v>128</v>
      </c>
      <c r="LN155" s="158" t="s">
        <v>128</v>
      </c>
      <c r="LO155" s="158" t="s">
        <v>128</v>
      </c>
      <c r="LP155" s="158" t="s">
        <v>128</v>
      </c>
      <c r="LQ155" s="158" t="s">
        <v>128</v>
      </c>
      <c r="LR155" s="158" t="s">
        <v>128</v>
      </c>
      <c r="LS155" s="158" t="s">
        <v>128</v>
      </c>
      <c r="LT155" s="158" t="s">
        <v>128</v>
      </c>
      <c r="LU155" s="158" t="s">
        <v>128</v>
      </c>
      <c r="LV155" s="158" t="s">
        <v>128</v>
      </c>
      <c r="LW155" s="158" t="s">
        <v>128</v>
      </c>
      <c r="LX155" s="158" t="s">
        <v>128</v>
      </c>
      <c r="LY155" s="158" t="s">
        <v>128</v>
      </c>
      <c r="LZ155" s="158" t="s">
        <v>128</v>
      </c>
      <c r="MA155" s="158" t="s">
        <v>128</v>
      </c>
      <c r="MB155" s="158" t="s">
        <v>128</v>
      </c>
      <c r="MC155" s="158" t="s">
        <v>128</v>
      </c>
      <c r="MD155" s="158" t="s">
        <v>128</v>
      </c>
      <c r="ME155" s="158" t="s">
        <v>128</v>
      </c>
      <c r="MF155" s="158" t="s">
        <v>128</v>
      </c>
      <c r="MG155" s="158" t="s">
        <v>128</v>
      </c>
      <c r="MH155" s="158" t="s">
        <v>128</v>
      </c>
      <c r="MI155" s="158" t="s">
        <v>128</v>
      </c>
      <c r="MJ155" s="158" t="s">
        <v>128</v>
      </c>
      <c r="MK155" s="158" t="s">
        <v>128</v>
      </c>
      <c r="ML155" s="158" t="s">
        <v>128</v>
      </c>
      <c r="MM155" s="158" t="s">
        <v>128</v>
      </c>
      <c r="MN155" s="158" t="s">
        <v>128</v>
      </c>
      <c r="MO155" s="158" t="s">
        <v>128</v>
      </c>
      <c r="MP155" s="158" t="s">
        <v>128</v>
      </c>
      <c r="MQ155" s="158" t="s">
        <v>128</v>
      </c>
      <c r="MR155" s="158" t="s">
        <v>128</v>
      </c>
      <c r="MS155" s="158" t="s">
        <v>128</v>
      </c>
      <c r="MT155" s="158" t="s">
        <v>128</v>
      </c>
      <c r="MU155" s="158" t="s">
        <v>128</v>
      </c>
      <c r="MV155" s="158" t="s">
        <v>128</v>
      </c>
      <c r="MW155" s="158" t="s">
        <v>128</v>
      </c>
      <c r="MX155" s="158" t="s">
        <v>128</v>
      </c>
      <c r="MY155" s="158" t="s">
        <v>128</v>
      </c>
      <c r="MZ155" s="158" t="s">
        <v>128</v>
      </c>
      <c r="NA155" s="158" t="s">
        <v>128</v>
      </c>
      <c r="NB155" s="158" t="s">
        <v>128</v>
      </c>
      <c r="NC155" s="158" t="s">
        <v>128</v>
      </c>
      <c r="ND155" s="158" t="s">
        <v>128</v>
      </c>
      <c r="NE155" s="158" t="s">
        <v>128</v>
      </c>
      <c r="NF155" s="158" t="s">
        <v>128</v>
      </c>
      <c r="NG155" s="158" t="s">
        <v>128</v>
      </c>
      <c r="NH155" s="158" t="s">
        <v>128</v>
      </c>
      <c r="NI155" s="158" t="s">
        <v>128</v>
      </c>
      <c r="NJ155" s="158" t="s">
        <v>128</v>
      </c>
      <c r="NK155" s="158" t="s">
        <v>128</v>
      </c>
      <c r="NL155" s="158" t="s">
        <v>128</v>
      </c>
      <c r="NM155" s="158" t="s">
        <v>128</v>
      </c>
      <c r="NN155" s="158" t="s">
        <v>128</v>
      </c>
      <c r="NO155" s="158" t="s">
        <v>128</v>
      </c>
      <c r="NP155" s="158" t="s">
        <v>128</v>
      </c>
      <c r="NQ155" s="158" t="s">
        <v>128</v>
      </c>
      <c r="NR155" s="158" t="s">
        <v>128</v>
      </c>
      <c r="NS155" s="158" t="s">
        <v>128</v>
      </c>
      <c r="NT155" s="158" t="s">
        <v>128</v>
      </c>
      <c r="NU155" s="158" t="s">
        <v>128</v>
      </c>
      <c r="NV155" s="158" t="s">
        <v>128</v>
      </c>
      <c r="NW155" s="158" t="s">
        <v>128</v>
      </c>
      <c r="NX155" s="158" t="s">
        <v>128</v>
      </c>
      <c r="NY155" s="158" t="s">
        <v>128</v>
      </c>
      <c r="NZ155" s="158" t="s">
        <v>128</v>
      </c>
      <c r="OA155" s="158" t="s">
        <v>128</v>
      </c>
      <c r="OB155" s="158" t="s">
        <v>128</v>
      </c>
      <c r="OC155" s="158" t="s">
        <v>128</v>
      </c>
      <c r="OD155" s="158" t="s">
        <v>128</v>
      </c>
      <c r="OE155" s="170" t="s">
        <v>128</v>
      </c>
      <c r="OF155" s="181"/>
      <c r="OG155" s="113" t="str">
        <f t="shared" si="893"/>
        <v/>
      </c>
      <c r="OH155" s="66" t="str">
        <f t="shared" si="894"/>
        <v/>
      </c>
      <c r="OI155" s="66" t="str">
        <f t="shared" si="895"/>
        <v/>
      </c>
      <c r="OJ155" s="66" t="str">
        <f t="shared" si="896"/>
        <v/>
      </c>
      <c r="OK155" s="66" t="str">
        <f t="shared" si="897"/>
        <v/>
      </c>
      <c r="OL155" s="66" t="str">
        <f t="shared" si="898"/>
        <v/>
      </c>
      <c r="OM155" s="66" t="str">
        <f t="shared" si="899"/>
        <v/>
      </c>
      <c r="ON155" s="66" t="str">
        <f t="shared" si="900"/>
        <v/>
      </c>
      <c r="OO155" s="66" t="str">
        <f t="shared" si="901"/>
        <v/>
      </c>
      <c r="OP155" s="66" t="str">
        <f t="shared" si="902"/>
        <v/>
      </c>
      <c r="OQ155" s="66" t="str">
        <f t="shared" si="903"/>
        <v/>
      </c>
      <c r="OR155" s="66" t="str">
        <f t="shared" si="904"/>
        <v/>
      </c>
      <c r="OS155" s="66" t="str">
        <f t="shared" si="905"/>
        <v/>
      </c>
      <c r="OT155" s="66" t="str">
        <f t="shared" si="906"/>
        <v/>
      </c>
      <c r="OU155" s="66" t="str">
        <f t="shared" si="907"/>
        <v/>
      </c>
      <c r="OV155" s="66" t="str">
        <f t="shared" si="908"/>
        <v/>
      </c>
      <c r="OW155" s="66" t="str">
        <f t="shared" si="909"/>
        <v/>
      </c>
      <c r="OX155" s="66" t="str">
        <f t="shared" si="910"/>
        <v/>
      </c>
      <c r="OY155" s="66" t="str">
        <f t="shared" si="911"/>
        <v/>
      </c>
      <c r="OZ155" s="66" t="str">
        <f t="shared" si="912"/>
        <v/>
      </c>
      <c r="PA155" s="66" t="str">
        <f t="shared" si="913"/>
        <v/>
      </c>
      <c r="PB155" s="66" t="str">
        <f t="shared" si="914"/>
        <v/>
      </c>
      <c r="PC155" s="66" t="str">
        <f t="shared" si="915"/>
        <v/>
      </c>
      <c r="PD155" s="66" t="str">
        <f t="shared" si="916"/>
        <v/>
      </c>
      <c r="PE155" s="66" t="str">
        <f t="shared" si="917"/>
        <v/>
      </c>
      <c r="PF155" s="66" t="str">
        <f t="shared" si="918"/>
        <v/>
      </c>
      <c r="PG155" s="66" t="str">
        <f t="shared" si="919"/>
        <v/>
      </c>
      <c r="PH155" s="66" t="str">
        <f t="shared" si="920"/>
        <v/>
      </c>
      <c r="PI155" s="66" t="str">
        <f t="shared" si="921"/>
        <v/>
      </c>
      <c r="PJ155" s="66" t="str">
        <f t="shared" si="922"/>
        <v/>
      </c>
      <c r="PK155" s="66" t="str">
        <f t="shared" si="923"/>
        <v/>
      </c>
      <c r="PL155" s="66" t="str">
        <f t="shared" si="924"/>
        <v/>
      </c>
      <c r="PM155" s="66" t="str">
        <f t="shared" si="925"/>
        <v/>
      </c>
      <c r="PN155" s="66" t="str">
        <f t="shared" si="926"/>
        <v/>
      </c>
      <c r="PO155" s="66" t="str">
        <f t="shared" si="927"/>
        <v/>
      </c>
      <c r="PP155" s="66" t="str">
        <f t="shared" si="928"/>
        <v/>
      </c>
      <c r="PQ155" s="66" t="str">
        <f t="shared" si="929"/>
        <v/>
      </c>
      <c r="PR155" s="66" t="str">
        <f t="shared" si="930"/>
        <v/>
      </c>
      <c r="PS155" s="66" t="str">
        <f t="shared" si="931"/>
        <v/>
      </c>
      <c r="PT155" s="66" t="str">
        <f t="shared" si="932"/>
        <v/>
      </c>
      <c r="PU155" s="66" t="str">
        <f t="shared" si="933"/>
        <v/>
      </c>
      <c r="PV155" s="66" t="str">
        <f t="shared" si="934"/>
        <v/>
      </c>
      <c r="PW155" s="66" t="str">
        <f t="shared" si="935"/>
        <v/>
      </c>
      <c r="PX155" s="66" t="str">
        <f t="shared" si="936"/>
        <v/>
      </c>
      <c r="PY155" s="66" t="str">
        <f t="shared" si="937"/>
        <v/>
      </c>
      <c r="PZ155" s="66" t="str">
        <f t="shared" si="938"/>
        <v/>
      </c>
      <c r="QA155" s="66" t="str">
        <f t="shared" si="939"/>
        <v/>
      </c>
      <c r="QB155" s="66" t="str">
        <f t="shared" si="940"/>
        <v/>
      </c>
      <c r="QC155" s="66" t="str">
        <f t="shared" si="941"/>
        <v/>
      </c>
      <c r="QD155" s="66" t="str">
        <f t="shared" si="942"/>
        <v/>
      </c>
      <c r="QE155" s="66" t="str">
        <f t="shared" si="943"/>
        <v/>
      </c>
      <c r="QF155" s="66" t="str">
        <f t="shared" si="944"/>
        <v/>
      </c>
      <c r="QG155" s="66" t="str">
        <f t="shared" si="945"/>
        <v/>
      </c>
      <c r="QH155" s="66" t="str">
        <f t="shared" si="946"/>
        <v/>
      </c>
      <c r="QI155" s="66" t="str">
        <f t="shared" si="947"/>
        <v/>
      </c>
      <c r="QJ155" s="66" t="str">
        <f t="shared" si="948"/>
        <v/>
      </c>
      <c r="QK155" s="66" t="str">
        <f t="shared" si="949"/>
        <v/>
      </c>
      <c r="QL155" s="66" t="str">
        <f t="shared" si="950"/>
        <v/>
      </c>
      <c r="QM155" s="66" t="str">
        <f t="shared" si="951"/>
        <v/>
      </c>
      <c r="QN155" s="66" t="str">
        <f t="shared" si="952"/>
        <v/>
      </c>
      <c r="QO155" s="66" t="str">
        <f t="shared" si="953"/>
        <v/>
      </c>
      <c r="QP155" s="66" t="str">
        <f t="shared" si="954"/>
        <v/>
      </c>
      <c r="QQ155" s="66" t="str">
        <f t="shared" si="955"/>
        <v/>
      </c>
      <c r="QR155" s="66" t="str">
        <f t="shared" si="956"/>
        <v/>
      </c>
      <c r="QS155" s="66" t="str">
        <f t="shared" si="957"/>
        <v/>
      </c>
      <c r="QT155" s="66" t="str">
        <f t="shared" si="958"/>
        <v/>
      </c>
      <c r="QU155" s="66" t="str">
        <f t="shared" si="959"/>
        <v/>
      </c>
      <c r="QV155" s="66" t="str">
        <f t="shared" si="960"/>
        <v/>
      </c>
      <c r="QW155" s="66" t="str">
        <f t="shared" si="961"/>
        <v/>
      </c>
      <c r="QX155" s="66" t="str">
        <f t="shared" si="962"/>
        <v/>
      </c>
      <c r="QY155" s="66" t="str">
        <f t="shared" si="963"/>
        <v/>
      </c>
      <c r="QZ155" s="66" t="str">
        <f t="shared" si="964"/>
        <v/>
      </c>
      <c r="RA155" s="66" t="str">
        <f t="shared" si="965"/>
        <v/>
      </c>
      <c r="RB155" s="66" t="str">
        <f t="shared" si="966"/>
        <v/>
      </c>
      <c r="RC155" s="66" t="str">
        <f t="shared" si="967"/>
        <v/>
      </c>
      <c r="RD155" s="66" t="str">
        <f t="shared" si="968"/>
        <v/>
      </c>
      <c r="RE155" s="66" t="str">
        <f t="shared" si="969"/>
        <v/>
      </c>
      <c r="RF155" s="66" t="str">
        <f t="shared" si="970"/>
        <v/>
      </c>
      <c r="RG155" s="66" t="str">
        <f t="shared" si="971"/>
        <v/>
      </c>
      <c r="RH155" s="66" t="str">
        <f t="shared" si="972"/>
        <v/>
      </c>
      <c r="RI155" s="66" t="str">
        <f t="shared" si="973"/>
        <v/>
      </c>
      <c r="RJ155" s="66" t="str">
        <f t="shared" si="974"/>
        <v/>
      </c>
      <c r="RK155" s="66" t="str">
        <f t="shared" si="975"/>
        <v/>
      </c>
      <c r="RL155" s="66" t="str">
        <f t="shared" si="976"/>
        <v/>
      </c>
      <c r="RM155" s="66" t="str">
        <f t="shared" si="977"/>
        <v/>
      </c>
      <c r="RN155" s="66" t="str">
        <f t="shared" si="978"/>
        <v/>
      </c>
      <c r="RO155" s="66" t="str">
        <f t="shared" si="979"/>
        <v/>
      </c>
      <c r="RP155" s="66" t="str">
        <f t="shared" si="980"/>
        <v/>
      </c>
      <c r="RQ155" s="66" t="str">
        <f t="shared" si="981"/>
        <v/>
      </c>
      <c r="RR155" s="66" t="str">
        <f t="shared" si="982"/>
        <v/>
      </c>
      <c r="RS155" s="66" t="str">
        <f t="shared" si="983"/>
        <v/>
      </c>
      <c r="RT155" s="66" t="str">
        <f t="shared" si="984"/>
        <v/>
      </c>
      <c r="RU155" s="66" t="str">
        <f t="shared" si="985"/>
        <v/>
      </c>
      <c r="RV155" s="66" t="str">
        <f t="shared" si="986"/>
        <v/>
      </c>
      <c r="RW155" s="66" t="str">
        <f t="shared" si="987"/>
        <v/>
      </c>
      <c r="RX155" s="66" t="str">
        <f t="shared" si="988"/>
        <v/>
      </c>
      <c r="RY155" s="66" t="str">
        <f t="shared" si="989"/>
        <v/>
      </c>
      <c r="RZ155" s="66" t="str">
        <f t="shared" si="990"/>
        <v/>
      </c>
      <c r="SA155" s="66" t="str">
        <f t="shared" si="991"/>
        <v/>
      </c>
      <c r="SB155" s="66" t="str">
        <f t="shared" si="992"/>
        <v/>
      </c>
      <c r="SC155" s="66" t="str">
        <f t="shared" si="993"/>
        <v/>
      </c>
      <c r="SD155" s="66" t="str">
        <f t="shared" si="994"/>
        <v/>
      </c>
      <c r="SE155" s="66" t="str">
        <f t="shared" si="995"/>
        <v/>
      </c>
      <c r="SF155" s="66" t="str">
        <f t="shared" si="996"/>
        <v/>
      </c>
      <c r="SG155" s="66" t="str">
        <f t="shared" si="997"/>
        <v/>
      </c>
      <c r="SH155" s="66" t="str">
        <f t="shared" si="998"/>
        <v/>
      </c>
      <c r="SI155" s="66" t="str">
        <f t="shared" si="999"/>
        <v/>
      </c>
      <c r="SJ155" s="66" t="str">
        <f t="shared" si="1000"/>
        <v/>
      </c>
      <c r="SK155" s="66" t="str">
        <f t="shared" si="1001"/>
        <v/>
      </c>
      <c r="SL155" s="66" t="str">
        <f t="shared" si="1002"/>
        <v/>
      </c>
      <c r="SM155" s="66" t="str">
        <f t="shared" si="1003"/>
        <v/>
      </c>
      <c r="SN155" s="66" t="str">
        <f t="shared" si="1004"/>
        <v/>
      </c>
      <c r="SO155" s="66" t="str">
        <f t="shared" si="1005"/>
        <v/>
      </c>
      <c r="SP155" s="66" t="str">
        <f t="shared" si="1006"/>
        <v/>
      </c>
      <c r="SQ155" s="66" t="str">
        <f t="shared" si="1007"/>
        <v/>
      </c>
      <c r="SR155" s="66" t="str">
        <f t="shared" si="1008"/>
        <v/>
      </c>
      <c r="SS155" s="66" t="str">
        <f t="shared" si="1009"/>
        <v/>
      </c>
      <c r="ST155" s="66" t="str">
        <f t="shared" si="1010"/>
        <v/>
      </c>
      <c r="SU155" s="66" t="str">
        <f t="shared" si="1011"/>
        <v/>
      </c>
      <c r="SV155" s="66" t="str">
        <f t="shared" si="1012"/>
        <v/>
      </c>
      <c r="SW155" s="66" t="str">
        <f t="shared" si="1013"/>
        <v/>
      </c>
      <c r="SX155" s="66" t="str">
        <f t="shared" si="1014"/>
        <v/>
      </c>
      <c r="SY155" s="66" t="str">
        <f t="shared" si="1015"/>
        <v/>
      </c>
      <c r="SZ155" s="66" t="str">
        <f t="shared" si="1016"/>
        <v/>
      </c>
      <c r="TA155" s="66" t="str">
        <f t="shared" si="1017"/>
        <v/>
      </c>
      <c r="TB155" s="66" t="str">
        <f t="shared" si="1018"/>
        <v/>
      </c>
      <c r="TC155" s="66" t="str">
        <f t="shared" si="1019"/>
        <v/>
      </c>
      <c r="TD155" s="66" t="str">
        <f t="shared" si="1020"/>
        <v/>
      </c>
      <c r="TE155" s="66" t="str">
        <f t="shared" si="1021"/>
        <v/>
      </c>
      <c r="TF155" s="66" t="str">
        <f t="shared" si="1022"/>
        <v/>
      </c>
      <c r="TG155" s="66" t="str">
        <f t="shared" si="1023"/>
        <v/>
      </c>
      <c r="TH155" s="66" t="str">
        <f t="shared" si="1024"/>
        <v/>
      </c>
      <c r="TI155" s="66" t="str">
        <f t="shared" si="1025"/>
        <v/>
      </c>
      <c r="TJ155" s="66" t="str">
        <f t="shared" si="1026"/>
        <v/>
      </c>
      <c r="TK155" s="66" t="str">
        <f t="shared" si="1027"/>
        <v/>
      </c>
      <c r="TL155" s="66" t="str">
        <f t="shared" si="1028"/>
        <v/>
      </c>
      <c r="TM155" s="66" t="str">
        <f t="shared" si="1029"/>
        <v/>
      </c>
      <c r="TN155" s="66" t="str">
        <f t="shared" si="1030"/>
        <v/>
      </c>
      <c r="TO155" s="160">
        <f t="shared" si="1031"/>
        <v>4.5147042962671939E-4</v>
      </c>
      <c r="TP155" s="66" t="str">
        <f t="shared" si="1032"/>
        <v>kg/GJ delivered</v>
      </c>
      <c r="TQ155" s="160">
        <f t="shared" si="1033"/>
        <v>7.7981256026433355E-5</v>
      </c>
      <c r="TR155" s="66" t="str">
        <f t="shared" si="1034"/>
        <v>kg/GJ delivered</v>
      </c>
      <c r="TS155" s="160">
        <f t="shared" si="1035"/>
        <v>6.9772702760492993E-6</v>
      </c>
      <c r="TT155" s="66" t="str">
        <f t="shared" si="1036"/>
        <v>kg/GJ delivered</v>
      </c>
      <c r="TU155" s="160">
        <f t="shared" si="1037"/>
        <v>3.1192502410573338E-5</v>
      </c>
      <c r="TV155" s="66" t="str">
        <f t="shared" si="1038"/>
        <v>kg/GJ delivered</v>
      </c>
      <c r="TW155" s="160">
        <f t="shared" si="1039"/>
        <v>2.9550791757385265E-4</v>
      </c>
      <c r="TX155" s="66" t="str">
        <f t="shared" si="1040"/>
        <v>kg/GJ delivered</v>
      </c>
      <c r="TY155" s="160">
        <f t="shared" si="1041"/>
        <v>3.3244640727058428E-5</v>
      </c>
      <c r="TZ155" s="66" t="str">
        <f t="shared" si="1042"/>
        <v>kg/GJ delivered</v>
      </c>
      <c r="UA155" s="160">
        <f t="shared" si="1043"/>
        <v>1.5185823541989652E-4</v>
      </c>
      <c r="UB155" s="66" t="str">
        <f t="shared" si="1044"/>
        <v>kg/GJ delivered</v>
      </c>
      <c r="UC155" s="160">
        <f t="shared" si="1045"/>
        <v>1.1902402235613511E-4</v>
      </c>
      <c r="UD155" s="66" t="str">
        <f t="shared" si="1046"/>
        <v>kg/GJ delivered</v>
      </c>
      <c r="UE155" s="160">
        <f t="shared" si="1047"/>
        <v>3.8169772686622639E-5</v>
      </c>
      <c r="UF155" s="66" t="str">
        <f t="shared" si="1048"/>
        <v>kg/GJ delivered</v>
      </c>
      <c r="UG155" s="160">
        <f t="shared" si="1049"/>
        <v>6.5668426127522817E-6</v>
      </c>
      <c r="UH155" s="66" t="str">
        <f t="shared" si="1050"/>
        <v>kg/GJ delivered</v>
      </c>
      <c r="UI155" s="160">
        <f t="shared" si="1051"/>
        <v>1.0671119245722458E-5</v>
      </c>
      <c r="UJ155" s="66" t="str">
        <f t="shared" si="1052"/>
        <v>kg/GJ delivered</v>
      </c>
      <c r="UK155" s="66" t="str">
        <f t="shared" si="1053"/>
        <v/>
      </c>
      <c r="UL155" s="66" t="str">
        <f t="shared" si="1054"/>
        <v/>
      </c>
      <c r="UM155" s="160">
        <f t="shared" si="1055"/>
        <v>2.5856942787712114E-5</v>
      </c>
      <c r="UN155" s="66" t="str">
        <f t="shared" si="1056"/>
        <v>kg/GJ delivered</v>
      </c>
      <c r="UO155" s="160">
        <f t="shared" si="1057"/>
        <v>9.4398362558314066E-6</v>
      </c>
      <c r="UP155" s="66" t="str">
        <f t="shared" si="1058"/>
        <v>kg/GJ delivered</v>
      </c>
      <c r="UQ155" s="160">
        <f t="shared" si="1059"/>
        <v>1.0671119245722458E-5</v>
      </c>
      <c r="UR155" s="66" t="str">
        <f t="shared" si="1060"/>
        <v>kg/GJ delivered</v>
      </c>
      <c r="US155" s="160">
        <f t="shared" si="1061"/>
        <v>7.7981256026433345E-6</v>
      </c>
      <c r="UT155" s="66" t="str">
        <f t="shared" si="1062"/>
        <v>kg/GJ delivered</v>
      </c>
      <c r="UU155" s="160">
        <f t="shared" si="1063"/>
        <v>7.3876979393463169E-6</v>
      </c>
      <c r="UV155" s="66" t="str">
        <f t="shared" si="1064"/>
        <v>kg/GJ delivered</v>
      </c>
      <c r="UW155" s="160">
        <f t="shared" si="1065"/>
        <v>2.4625659797821061E-6</v>
      </c>
      <c r="UX155" s="66" t="str">
        <f t="shared" si="1066"/>
        <v>kg/GJ delivered</v>
      </c>
      <c r="UY155" s="160">
        <f t="shared" si="1067"/>
        <v>4.5147042962671937E-6</v>
      </c>
      <c r="UZ155" s="66" t="str">
        <f t="shared" si="1068"/>
        <v>kg/GJ delivered</v>
      </c>
      <c r="VA155" s="160">
        <f t="shared" si="1069"/>
        <v>1.1491974572316495E-6</v>
      </c>
      <c r="VB155" s="66" t="str">
        <f t="shared" si="1070"/>
        <v>kg/GJ delivered</v>
      </c>
      <c r="VC155" s="160">
        <f t="shared" si="1071"/>
        <v>4.5147042962671937E-6</v>
      </c>
      <c r="VD155" s="66" t="str">
        <f t="shared" si="1072"/>
        <v>kg/GJ delivered</v>
      </c>
      <c r="VE155" s="160">
        <f t="shared" si="1073"/>
        <v>5.7459872861582473E-7</v>
      </c>
      <c r="VF155" s="66" t="str">
        <f t="shared" si="1074"/>
        <v>kg/GJ delivered</v>
      </c>
      <c r="VG155" s="160">
        <f t="shared" si="1075"/>
        <v>6.9772702760492997E-7</v>
      </c>
      <c r="VH155" s="66" t="str">
        <f t="shared" si="1076"/>
        <v>kg/GJ delivered</v>
      </c>
      <c r="VI155" s="160">
        <f t="shared" si="1077"/>
        <v>8.2085532659403521E-7</v>
      </c>
      <c r="VJ155" s="66" t="str">
        <f t="shared" si="1078"/>
        <v>kg/GJ delivered</v>
      </c>
      <c r="VK155" s="66" t="str">
        <f t="shared" si="1079"/>
        <v/>
      </c>
      <c r="VL155" s="66" t="str">
        <f t="shared" si="1080"/>
        <v/>
      </c>
      <c r="VM155" s="160">
        <f t="shared" si="1081"/>
        <v>3.6117634370137555E-7</v>
      </c>
      <c r="VN155" s="66" t="str">
        <f t="shared" si="1082"/>
        <v>kg/GJ delivered</v>
      </c>
      <c r="VO155" s="160">
        <f t="shared" si="1083"/>
        <v>9.8502639191284239E-8</v>
      </c>
      <c r="VP155" s="66" t="str">
        <f t="shared" si="1084"/>
        <v>kg/GJ delivered</v>
      </c>
      <c r="VQ155" s="161">
        <f t="shared" si="1085"/>
        <v>0</v>
      </c>
      <c r="VR155" s="66" t="str">
        <f t="shared" si="1086"/>
        <v>kg/GJ delivered</v>
      </c>
      <c r="VS155" s="66" t="str">
        <f t="shared" si="1087"/>
        <v/>
      </c>
      <c r="VT155" s="66" t="str">
        <f t="shared" si="1088"/>
        <v/>
      </c>
      <c r="VU155" s="66" t="str">
        <f t="shared" si="1089"/>
        <v/>
      </c>
      <c r="VV155" s="66" t="str">
        <f t="shared" si="1090"/>
        <v/>
      </c>
      <c r="VW155" s="66" t="str">
        <f t="shared" si="1091"/>
        <v/>
      </c>
      <c r="VX155" s="66" t="str">
        <f t="shared" si="1092"/>
        <v/>
      </c>
      <c r="VY155" s="66" t="str">
        <f t="shared" si="1093"/>
        <v/>
      </c>
      <c r="VZ155" s="66" t="str">
        <f t="shared" si="1094"/>
        <v/>
      </c>
      <c r="WA155" s="66" t="str">
        <f t="shared" si="1095"/>
        <v/>
      </c>
      <c r="WB155" s="66" t="str">
        <f t="shared" si="1096"/>
        <v/>
      </c>
      <c r="WC155" s="66" t="str">
        <f t="shared" si="1097"/>
        <v/>
      </c>
      <c r="WD155" s="66" t="str">
        <f t="shared" si="1098"/>
        <v/>
      </c>
      <c r="WE155" s="66" t="str">
        <f t="shared" si="1099"/>
        <v/>
      </c>
      <c r="WF155" s="66" t="str">
        <f t="shared" si="1100"/>
        <v/>
      </c>
      <c r="WG155" s="66" t="str">
        <f t="shared" si="1101"/>
        <v/>
      </c>
      <c r="WH155" s="66" t="str">
        <f t="shared" si="1102"/>
        <v/>
      </c>
      <c r="WI155" s="66" t="str">
        <f t="shared" si="1103"/>
        <v/>
      </c>
      <c r="WJ155" s="66" t="str">
        <f t="shared" si="1104"/>
        <v/>
      </c>
      <c r="WK155" s="66" t="str">
        <f t="shared" si="1105"/>
        <v/>
      </c>
      <c r="WL155" s="66" t="str">
        <f t="shared" si="1106"/>
        <v/>
      </c>
      <c r="WM155" s="66" t="str">
        <f t="shared" si="1107"/>
        <v/>
      </c>
      <c r="WN155" s="66" t="str">
        <f t="shared" si="1108"/>
        <v/>
      </c>
      <c r="WO155" s="66" t="str">
        <f t="shared" si="1109"/>
        <v/>
      </c>
      <c r="WP155" s="66" t="str">
        <f t="shared" si="1110"/>
        <v/>
      </c>
      <c r="WQ155" s="66" t="str">
        <f t="shared" si="1111"/>
        <v/>
      </c>
      <c r="WR155" s="66" t="str">
        <f t="shared" si="1112"/>
        <v/>
      </c>
      <c r="WS155" s="66" t="str">
        <f t="shared" si="1113"/>
        <v/>
      </c>
      <c r="WT155" s="66" t="str">
        <f t="shared" si="1114"/>
        <v/>
      </c>
      <c r="WU155" s="66" t="str">
        <f t="shared" si="1115"/>
        <v/>
      </c>
      <c r="WV155" s="66" t="str">
        <f t="shared" si="1116"/>
        <v/>
      </c>
      <c r="WW155" s="66" t="str">
        <f t="shared" si="1117"/>
        <v/>
      </c>
      <c r="WX155" s="66" t="str">
        <f t="shared" si="1118"/>
        <v/>
      </c>
      <c r="WY155" s="160">
        <f t="shared" si="1119"/>
        <v>1.8879672511662813E-5</v>
      </c>
      <c r="WZ155" s="66" t="str">
        <f t="shared" si="1120"/>
        <v>kg/GJ delivered</v>
      </c>
      <c r="XA155" s="160">
        <f t="shared" si="1121"/>
        <v>1.600667886858369E-6</v>
      </c>
      <c r="XB155" s="66" t="str">
        <f t="shared" si="1122"/>
        <v>kg/GJ delivered</v>
      </c>
      <c r="XC155" s="66" t="str">
        <f t="shared" si="1123"/>
        <v/>
      </c>
      <c r="XD155" s="66" t="str">
        <f t="shared" si="1124"/>
        <v/>
      </c>
      <c r="XE155" s="66" t="str">
        <f t="shared" si="1125"/>
        <v/>
      </c>
      <c r="XF155" s="66" t="str">
        <f t="shared" si="1126"/>
        <v/>
      </c>
      <c r="XG155" s="66" t="str">
        <f t="shared" si="1127"/>
        <v/>
      </c>
      <c r="XH155" s="66" t="str">
        <f t="shared" si="1128"/>
        <v/>
      </c>
      <c r="XI155" s="66" t="str">
        <f t="shared" si="1129"/>
        <v/>
      </c>
      <c r="XJ155" s="66" t="str">
        <f t="shared" si="1130"/>
        <v/>
      </c>
      <c r="XK155" s="66" t="str">
        <f t="shared" si="1131"/>
        <v/>
      </c>
      <c r="XL155" s="66" t="str">
        <f t="shared" si="1132"/>
        <v/>
      </c>
      <c r="XM155" s="66" t="str">
        <f t="shared" si="1133"/>
        <v/>
      </c>
      <c r="XN155" s="66" t="str">
        <f t="shared" si="1134"/>
        <v/>
      </c>
      <c r="XO155" s="66" t="str">
        <f t="shared" si="1135"/>
        <v/>
      </c>
      <c r="XP155" s="66" t="str">
        <f t="shared" si="1136"/>
        <v/>
      </c>
      <c r="XQ155" s="66" t="str">
        <f t="shared" si="1137"/>
        <v/>
      </c>
      <c r="XR155" s="66" t="str">
        <f t="shared" si="1138"/>
        <v/>
      </c>
      <c r="XS155" s="66" t="str">
        <f t="shared" si="1139"/>
        <v/>
      </c>
      <c r="XT155" s="66" t="str">
        <f t="shared" si="1140"/>
        <v/>
      </c>
      <c r="XU155" s="66" t="str">
        <f t="shared" si="1141"/>
        <v/>
      </c>
      <c r="XV155" s="66" t="str">
        <f t="shared" si="1142"/>
        <v/>
      </c>
      <c r="XW155" s="66" t="str">
        <f t="shared" si="1143"/>
        <v/>
      </c>
      <c r="XX155" s="66" t="str">
        <f t="shared" si="1144"/>
        <v/>
      </c>
      <c r="XY155" s="66" t="str">
        <f t="shared" si="1145"/>
        <v/>
      </c>
      <c r="XZ155" s="66" t="str">
        <f t="shared" si="1146"/>
        <v/>
      </c>
      <c r="YA155" s="66" t="str">
        <f t="shared" si="1147"/>
        <v/>
      </c>
      <c r="YB155" s="66" t="str">
        <f t="shared" si="1148"/>
        <v/>
      </c>
      <c r="YC155" s="66" t="str">
        <f t="shared" si="1149"/>
        <v/>
      </c>
      <c r="YD155" s="66" t="str">
        <f t="shared" si="1150"/>
        <v/>
      </c>
      <c r="YE155" s="66" t="str">
        <f t="shared" si="1151"/>
        <v/>
      </c>
      <c r="YF155" s="66" t="str">
        <f t="shared" si="1152"/>
        <v/>
      </c>
      <c r="YG155" s="66" t="str">
        <f t="shared" si="1153"/>
        <v/>
      </c>
      <c r="YH155" s="66" t="str">
        <f t="shared" si="1154"/>
        <v/>
      </c>
      <c r="YI155" s="66" t="str">
        <f t="shared" si="1155"/>
        <v/>
      </c>
      <c r="YJ155" s="66" t="str">
        <f t="shared" si="1156"/>
        <v/>
      </c>
      <c r="YK155" s="66" t="str">
        <f t="shared" si="1157"/>
        <v/>
      </c>
      <c r="YL155" s="66" t="str">
        <f t="shared" si="1158"/>
        <v/>
      </c>
      <c r="YM155" s="66" t="str">
        <f t="shared" si="1159"/>
        <v/>
      </c>
      <c r="YN155" s="66" t="str">
        <f t="shared" si="1160"/>
        <v/>
      </c>
      <c r="YO155" s="66" t="str">
        <f t="shared" si="1161"/>
        <v/>
      </c>
      <c r="YP155" s="66" t="str">
        <f t="shared" si="1162"/>
        <v/>
      </c>
      <c r="YQ155" s="66" t="str">
        <f t="shared" si="1163"/>
        <v/>
      </c>
      <c r="YR155" s="66" t="str">
        <f t="shared" si="1164"/>
        <v/>
      </c>
      <c r="YS155" s="66" t="str">
        <f t="shared" si="1165"/>
        <v/>
      </c>
      <c r="YT155" s="66" t="str">
        <f t="shared" si="1166"/>
        <v/>
      </c>
      <c r="YU155" s="66" t="str">
        <f t="shared" si="1167"/>
        <v/>
      </c>
      <c r="YV155" s="66" t="str">
        <f t="shared" si="1168"/>
        <v/>
      </c>
      <c r="YW155" s="66" t="str">
        <f t="shared" si="1169"/>
        <v/>
      </c>
      <c r="YX155" s="66" t="str">
        <f t="shared" si="1170"/>
        <v/>
      </c>
      <c r="YY155" s="66" t="str">
        <f t="shared" si="1171"/>
        <v/>
      </c>
      <c r="YZ155" s="66" t="str">
        <f t="shared" si="1172"/>
        <v/>
      </c>
      <c r="ZA155" s="66" t="str">
        <f t="shared" si="1173"/>
        <v/>
      </c>
      <c r="ZB155" s="66" t="str">
        <f t="shared" si="1174"/>
        <v/>
      </c>
      <c r="ZC155" s="66" t="str">
        <f t="shared" si="1175"/>
        <v/>
      </c>
      <c r="ZD155" s="66" t="str">
        <f t="shared" si="1176"/>
        <v/>
      </c>
      <c r="ZE155" s="66" t="str">
        <f t="shared" si="1177"/>
        <v/>
      </c>
      <c r="ZF155" s="66" t="str">
        <f t="shared" si="1178"/>
        <v/>
      </c>
      <c r="ZG155" s="66" t="str">
        <f t="shared" si="1179"/>
        <v/>
      </c>
      <c r="ZH155" s="66" t="str">
        <f t="shared" si="1180"/>
        <v/>
      </c>
      <c r="ZI155" s="66" t="str">
        <f t="shared" si="1181"/>
        <v/>
      </c>
      <c r="ZJ155" s="66" t="str">
        <f t="shared" si="1182"/>
        <v/>
      </c>
      <c r="ZK155" s="66" t="str">
        <f t="shared" si="1183"/>
        <v/>
      </c>
      <c r="ZL155" s="66" t="str">
        <f t="shared" si="1184"/>
        <v/>
      </c>
      <c r="ZM155" s="66" t="str">
        <f t="shared" si="1185"/>
        <v/>
      </c>
      <c r="ZN155" s="66" t="str">
        <f t="shared" si="1186"/>
        <v/>
      </c>
      <c r="ZO155" s="66" t="str">
        <f t="shared" si="1187"/>
        <v/>
      </c>
      <c r="ZP155" s="66" t="str">
        <f t="shared" si="1188"/>
        <v/>
      </c>
      <c r="ZQ155" s="66" t="str">
        <f t="shared" si="1189"/>
        <v/>
      </c>
      <c r="ZR155" s="66" t="str">
        <f t="shared" si="1190"/>
        <v/>
      </c>
      <c r="ZS155" s="66" t="str">
        <f t="shared" si="1191"/>
        <v/>
      </c>
      <c r="ZT155" s="66" t="str">
        <f t="shared" si="1192"/>
        <v/>
      </c>
      <c r="ZU155" s="66" t="str">
        <f t="shared" si="1193"/>
        <v/>
      </c>
      <c r="ZV155" s="66" t="str">
        <f t="shared" si="1194"/>
        <v/>
      </c>
      <c r="ZW155" s="66" t="str">
        <f t="shared" si="1195"/>
        <v/>
      </c>
      <c r="ZX155" s="66" t="str">
        <f t="shared" si="1196"/>
        <v/>
      </c>
      <c r="ZY155" s="66" t="str">
        <f t="shared" si="1197"/>
        <v/>
      </c>
      <c r="ZZ155" s="66" t="str">
        <f t="shared" si="1198"/>
        <v/>
      </c>
      <c r="AAA155" s="66" t="str">
        <f t="shared" si="1199"/>
        <v/>
      </c>
      <c r="AAB155" s="66" t="str">
        <f t="shared" si="1200"/>
        <v/>
      </c>
      <c r="AAC155" s="66" t="str">
        <f t="shared" si="1201"/>
        <v/>
      </c>
      <c r="AAD155" s="66" t="str">
        <f t="shared" si="1202"/>
        <v/>
      </c>
      <c r="AAE155" s="66" t="str">
        <f t="shared" si="1203"/>
        <v/>
      </c>
      <c r="AAF155" s="66" t="str">
        <f t="shared" si="1204"/>
        <v/>
      </c>
      <c r="AAG155" s="66" t="str">
        <f t="shared" si="1205"/>
        <v/>
      </c>
      <c r="AAH155" s="66" t="str">
        <f t="shared" si="1206"/>
        <v/>
      </c>
      <c r="AAI155" s="66" t="str">
        <f t="shared" si="1207"/>
        <v/>
      </c>
      <c r="AAJ155" s="66" t="str">
        <f t="shared" si="1208"/>
        <v/>
      </c>
      <c r="AAK155" s="66" t="str">
        <f t="shared" si="1209"/>
        <v/>
      </c>
      <c r="AAL155" s="66" t="str">
        <f t="shared" si="1210"/>
        <v/>
      </c>
      <c r="AAM155" s="66" t="str">
        <f t="shared" si="1211"/>
        <v/>
      </c>
      <c r="AAN155" s="66" t="str">
        <f t="shared" si="1212"/>
        <v/>
      </c>
      <c r="AAO155" s="66" t="str">
        <f t="shared" si="1213"/>
        <v/>
      </c>
      <c r="AAP155" s="66" t="str">
        <f t="shared" si="1214"/>
        <v/>
      </c>
      <c r="AAQ155" s="66" t="str">
        <f t="shared" si="1215"/>
        <v/>
      </c>
      <c r="AAR155" s="66" t="str">
        <f t="shared" si="1216"/>
        <v/>
      </c>
      <c r="AAS155" s="66" t="str">
        <f t="shared" si="1217"/>
        <v/>
      </c>
      <c r="AAT155" s="66" t="str">
        <f t="shared" si="1218"/>
        <v/>
      </c>
      <c r="AAU155" s="66" t="str">
        <f t="shared" si="1219"/>
        <v/>
      </c>
      <c r="AAV155" s="66" t="str">
        <f t="shared" si="1220"/>
        <v/>
      </c>
      <c r="AAW155" s="66" t="str">
        <f t="shared" si="1221"/>
        <v/>
      </c>
      <c r="AAX155" s="66" t="str">
        <f t="shared" si="1222"/>
        <v/>
      </c>
      <c r="AAY155" s="66" t="str">
        <f t="shared" si="1223"/>
        <v/>
      </c>
      <c r="AAZ155" s="66" t="str">
        <f t="shared" si="1224"/>
        <v/>
      </c>
      <c r="ABA155" s="66" t="str">
        <f t="shared" si="1225"/>
        <v/>
      </c>
      <c r="ABB155" s="66" t="str">
        <f t="shared" si="1226"/>
        <v/>
      </c>
      <c r="ABC155" s="66" t="str">
        <f t="shared" si="1227"/>
        <v/>
      </c>
      <c r="ABD155" s="66" t="str">
        <f t="shared" si="1228"/>
        <v/>
      </c>
      <c r="ABE155" s="66" t="str">
        <f t="shared" si="1229"/>
        <v/>
      </c>
      <c r="ABF155" s="66" t="str">
        <f t="shared" si="1230"/>
        <v/>
      </c>
      <c r="ABG155" s="66" t="str">
        <f t="shared" si="1231"/>
        <v/>
      </c>
      <c r="ABH155" s="66" t="str">
        <f t="shared" si="1232"/>
        <v/>
      </c>
      <c r="ABI155" s="66" t="str">
        <f t="shared" si="1233"/>
        <v/>
      </c>
      <c r="ABJ155" s="66" t="str">
        <f t="shared" si="1234"/>
        <v/>
      </c>
      <c r="ABK155" s="66" t="str">
        <f t="shared" si="1235"/>
        <v/>
      </c>
      <c r="ABL155" s="66" t="str">
        <f t="shared" si="1236"/>
        <v/>
      </c>
      <c r="ABM155" s="66" t="str">
        <f t="shared" si="1237"/>
        <v/>
      </c>
      <c r="ABN155" s="66" t="str">
        <f t="shared" si="1238"/>
        <v/>
      </c>
      <c r="ABO155" s="66" t="str">
        <f t="shared" si="1239"/>
        <v/>
      </c>
      <c r="ABP155" s="66" t="str">
        <f t="shared" si="1240"/>
        <v/>
      </c>
      <c r="ABQ155" s="66" t="str">
        <f t="shared" si="1241"/>
        <v/>
      </c>
      <c r="ABR155" s="66" t="str">
        <f t="shared" si="1242"/>
        <v/>
      </c>
      <c r="ABS155" s="66" t="str">
        <f t="shared" si="1243"/>
        <v/>
      </c>
      <c r="ABT155" s="66" t="str">
        <f t="shared" si="1244"/>
        <v/>
      </c>
      <c r="ABU155" s="66" t="str">
        <f t="shared" si="1245"/>
        <v/>
      </c>
      <c r="ABV155" s="66" t="str">
        <f t="shared" si="1246"/>
        <v/>
      </c>
      <c r="ABW155" s="66" t="str">
        <f t="shared" si="1247"/>
        <v/>
      </c>
      <c r="ABX155" s="66" t="str">
        <f t="shared" si="1248"/>
        <v/>
      </c>
      <c r="ABY155" s="66" t="str">
        <f t="shared" si="1249"/>
        <v/>
      </c>
      <c r="ABZ155" s="66" t="str">
        <f t="shared" si="1250"/>
        <v/>
      </c>
      <c r="ACA155" s="66" t="str">
        <f t="shared" si="1251"/>
        <v/>
      </c>
      <c r="ACB155" s="66" t="str">
        <f t="shared" si="1252"/>
        <v/>
      </c>
      <c r="ACC155" s="66" t="str">
        <f t="shared" si="1253"/>
        <v/>
      </c>
      <c r="ACD155" s="66" t="str">
        <f t="shared" si="1254"/>
        <v/>
      </c>
      <c r="ACE155" s="66" t="str">
        <f t="shared" si="1255"/>
        <v/>
      </c>
      <c r="ACF155" s="66" t="str">
        <f t="shared" si="1256"/>
        <v/>
      </c>
      <c r="ACG155" s="66" t="str">
        <f t="shared" si="1257"/>
        <v/>
      </c>
      <c r="ACH155" s="66" t="str">
        <f t="shared" si="1258"/>
        <v/>
      </c>
      <c r="ACI155" s="66" t="str">
        <f t="shared" si="1259"/>
        <v/>
      </c>
      <c r="ACJ155" s="66" t="str">
        <f t="shared" si="1260"/>
        <v/>
      </c>
      <c r="ACK155" s="66" t="str">
        <f t="shared" si="1261"/>
        <v/>
      </c>
      <c r="ACL155" s="66" t="str">
        <f t="shared" si="1262"/>
        <v/>
      </c>
      <c r="ACM155" s="66" t="str">
        <f t="shared" ref="ACM155:ACN155" si="1291">IF(AND(ACS$3="Unit", ACL155=""), "", IF(AND(ACS$3="Unit", ACL155="-"),"", IF(ACS$3="Unit", "kg/GJ delivered", IF(AND(NY155&lt;&gt;"", NY155&lt;&gt;"-", NX155="-"),"", IF($H155="","", IF(NX155="nd", "",IF(NX155="&lt;n.a.&gt;", "", IF(NY155="#/MJ", "", IF(NY155="kg/GJ delivered",NX155,IF(NY155="g/MJ delivered",NX155,IF(NY155="kg/MJ delivered",NX155*1000,IF(NY155="mg/MJ delivered",NX155/1000,IF(NY155="g/kg",((NX155)*(1/$I155)*(1/$H155)),IF(NY155="mg/kg",((NX155/1000)*(1/$I155)*(1/$H155)),IF(NY155="mg/MJ delivered",NX155/1000,IF(NY155="-","","Error"))))))))))))))))</f>
        <v/>
      </c>
      <c r="ACN155" s="66" t="str">
        <f t="shared" si="1291"/>
        <v/>
      </c>
      <c r="ACO155" s="66" t="str">
        <f t="shared" si="1264"/>
        <v/>
      </c>
      <c r="ACP155" s="66" t="str">
        <f t="shared" si="1265"/>
        <v/>
      </c>
      <c r="ACQ155" s="66" t="str">
        <f t="shared" si="1266"/>
        <v/>
      </c>
      <c r="ACR155" s="66" t="str">
        <f t="shared" si="1267"/>
        <v/>
      </c>
      <c r="ACS155" s="66" t="str">
        <f t="shared" si="1268"/>
        <v/>
      </c>
      <c r="ACT155" s="66" t="str">
        <f t="shared" si="1269"/>
        <v/>
      </c>
    </row>
    <row r="156" spans="2:774" ht="15.75" customHeight="1" x14ac:dyDescent="0.25">
      <c r="B156" s="66">
        <v>235</v>
      </c>
      <c r="C156" s="66" t="s">
        <v>875</v>
      </c>
      <c r="D156" s="66" t="s">
        <v>685</v>
      </c>
      <c r="E156" s="156" t="s">
        <v>845</v>
      </c>
      <c r="F156" s="66" t="s">
        <v>497</v>
      </c>
      <c r="G156" s="66" t="s">
        <v>492</v>
      </c>
      <c r="H156" s="126">
        <v>0.16242500000000001</v>
      </c>
      <c r="I156" s="130">
        <f>'Heating Values'!E137</f>
        <v>14.126582278481012</v>
      </c>
      <c r="J156" s="66" t="str">
        <f t="shared" si="890"/>
        <v>Firewood, Improved, CN</v>
      </c>
      <c r="K156" s="66" t="s">
        <v>1588</v>
      </c>
      <c r="L156" s="161"/>
      <c r="M156" s="161"/>
      <c r="N156" s="161"/>
      <c r="O156" s="66" t="s">
        <v>1116</v>
      </c>
      <c r="P156" s="66" t="str">
        <f t="shared" si="1272"/>
        <v>CN</v>
      </c>
      <c r="Q156" s="66" t="s">
        <v>87</v>
      </c>
      <c r="R156" s="158" t="s">
        <v>128</v>
      </c>
      <c r="S156" s="158" t="s">
        <v>128</v>
      </c>
      <c r="T156" s="158" t="s">
        <v>128</v>
      </c>
      <c r="U156" s="158" t="s">
        <v>128</v>
      </c>
      <c r="V156" s="158" t="s">
        <v>128</v>
      </c>
      <c r="W156" s="158" t="s">
        <v>128</v>
      </c>
      <c r="X156" s="158" t="s">
        <v>128</v>
      </c>
      <c r="Y156" s="158" t="s">
        <v>128</v>
      </c>
      <c r="Z156" s="158" t="s">
        <v>128</v>
      </c>
      <c r="AA156" s="158" t="s">
        <v>128</v>
      </c>
      <c r="AB156" s="158" t="s">
        <v>128</v>
      </c>
      <c r="AC156" s="158" t="s">
        <v>128</v>
      </c>
      <c r="AD156" s="158" t="s">
        <v>128</v>
      </c>
      <c r="AE156" s="158" t="s">
        <v>128</v>
      </c>
      <c r="AF156" s="158" t="s">
        <v>128</v>
      </c>
      <c r="AG156" s="158" t="s">
        <v>128</v>
      </c>
      <c r="AH156" s="158" t="s">
        <v>128</v>
      </c>
      <c r="AI156" s="158" t="s">
        <v>128</v>
      </c>
      <c r="AJ156" s="158" t="s">
        <v>128</v>
      </c>
      <c r="AK156" s="158" t="s">
        <v>128</v>
      </c>
      <c r="AL156" s="158" t="s">
        <v>128</v>
      </c>
      <c r="AM156" s="158" t="s">
        <v>128</v>
      </c>
      <c r="AN156" s="158" t="s">
        <v>128</v>
      </c>
      <c r="AO156" s="158" t="s">
        <v>128</v>
      </c>
      <c r="AP156" s="158" t="s">
        <v>128</v>
      </c>
      <c r="AQ156" s="158" t="s">
        <v>128</v>
      </c>
      <c r="AR156" s="158" t="s">
        <v>128</v>
      </c>
      <c r="AS156" s="158" t="s">
        <v>128</v>
      </c>
      <c r="AT156" s="158" t="s">
        <v>128</v>
      </c>
      <c r="AU156" s="158" t="s">
        <v>128</v>
      </c>
      <c r="AV156" s="158" t="s">
        <v>128</v>
      </c>
      <c r="AW156" s="158" t="s">
        <v>128</v>
      </c>
      <c r="AX156" s="158" t="s">
        <v>128</v>
      </c>
      <c r="AY156" s="158" t="s">
        <v>128</v>
      </c>
      <c r="AZ156" s="158" t="s">
        <v>128</v>
      </c>
      <c r="BA156" s="158" t="s">
        <v>128</v>
      </c>
      <c r="BB156" s="158" t="s">
        <v>128</v>
      </c>
      <c r="BC156" s="158" t="s">
        <v>128</v>
      </c>
      <c r="BD156" s="158" t="s">
        <v>128</v>
      </c>
      <c r="BE156" s="158" t="s">
        <v>128</v>
      </c>
      <c r="BF156" s="158" t="s">
        <v>128</v>
      </c>
      <c r="BG156" s="158" t="s">
        <v>128</v>
      </c>
      <c r="BH156" s="158" t="s">
        <v>128</v>
      </c>
      <c r="BI156" s="158" t="s">
        <v>128</v>
      </c>
      <c r="BJ156" s="158" t="s">
        <v>128</v>
      </c>
      <c r="BK156" s="158" t="s">
        <v>128</v>
      </c>
      <c r="BL156" s="158" t="s">
        <v>128</v>
      </c>
      <c r="BM156" s="158" t="s">
        <v>128</v>
      </c>
      <c r="BN156" s="158" t="s">
        <v>128</v>
      </c>
      <c r="BO156" s="158" t="s">
        <v>128</v>
      </c>
      <c r="BP156" s="158" t="s">
        <v>128</v>
      </c>
      <c r="BQ156" s="158" t="s">
        <v>128</v>
      </c>
      <c r="BR156" s="158" t="s">
        <v>128</v>
      </c>
      <c r="BS156" s="158" t="s">
        <v>128</v>
      </c>
      <c r="BT156" s="158" t="s">
        <v>128</v>
      </c>
      <c r="BU156" s="158" t="s">
        <v>128</v>
      </c>
      <c r="BV156" s="158" t="s">
        <v>128</v>
      </c>
      <c r="BW156" s="158" t="s">
        <v>128</v>
      </c>
      <c r="BX156" s="158" t="s">
        <v>128</v>
      </c>
      <c r="BY156" s="158" t="s">
        <v>128</v>
      </c>
      <c r="BZ156" s="158" t="s">
        <v>128</v>
      </c>
      <c r="CA156" s="158" t="s">
        <v>128</v>
      </c>
      <c r="CB156" s="158" t="s">
        <v>128</v>
      </c>
      <c r="CC156" s="158" t="s">
        <v>128</v>
      </c>
      <c r="CD156" s="158" t="s">
        <v>128</v>
      </c>
      <c r="CE156" s="158" t="s">
        <v>128</v>
      </c>
      <c r="CF156" s="158" t="s">
        <v>128</v>
      </c>
      <c r="CG156" s="158" t="s">
        <v>128</v>
      </c>
      <c r="CH156" s="158" t="s">
        <v>128</v>
      </c>
      <c r="CI156" s="158" t="s">
        <v>128</v>
      </c>
      <c r="CJ156" s="158" t="s">
        <v>128</v>
      </c>
      <c r="CK156" s="158" t="s">
        <v>128</v>
      </c>
      <c r="CL156" s="158" t="s">
        <v>128</v>
      </c>
      <c r="CM156" s="158" t="s">
        <v>128</v>
      </c>
      <c r="CN156" s="158" t="s">
        <v>128</v>
      </c>
      <c r="CO156" s="158" t="s">
        <v>128</v>
      </c>
      <c r="CP156" s="158" t="s">
        <v>128</v>
      </c>
      <c r="CQ156" s="158" t="s">
        <v>128</v>
      </c>
      <c r="CR156" s="158" t="s">
        <v>128</v>
      </c>
      <c r="CS156" s="158" t="s">
        <v>128</v>
      </c>
      <c r="CT156" s="158" t="s">
        <v>128</v>
      </c>
      <c r="CU156" s="158" t="s">
        <v>128</v>
      </c>
      <c r="CV156" s="158" t="s">
        <v>128</v>
      </c>
      <c r="CW156" s="158" t="s">
        <v>128</v>
      </c>
      <c r="CX156" s="158" t="s">
        <v>128</v>
      </c>
      <c r="CY156" s="158" t="s">
        <v>128</v>
      </c>
      <c r="CZ156" s="158" t="s">
        <v>128</v>
      </c>
      <c r="DA156" s="158" t="s">
        <v>128</v>
      </c>
      <c r="DB156" s="158" t="s">
        <v>128</v>
      </c>
      <c r="DC156" s="158" t="s">
        <v>128</v>
      </c>
      <c r="DD156" s="158" t="s">
        <v>128</v>
      </c>
      <c r="DE156" s="158" t="s">
        <v>128</v>
      </c>
      <c r="DF156" s="158" t="s">
        <v>128</v>
      </c>
      <c r="DG156" s="158" t="s">
        <v>128</v>
      </c>
      <c r="DH156" s="158" t="s">
        <v>128</v>
      </c>
      <c r="DI156" s="158" t="s">
        <v>128</v>
      </c>
      <c r="DJ156" s="158" t="s">
        <v>128</v>
      </c>
      <c r="DK156" s="158" t="s">
        <v>128</v>
      </c>
      <c r="DL156" s="158" t="s">
        <v>128</v>
      </c>
      <c r="DM156" s="158" t="s">
        <v>128</v>
      </c>
      <c r="DN156" s="158" t="s">
        <v>128</v>
      </c>
      <c r="DO156" s="158" t="s">
        <v>128</v>
      </c>
      <c r="DP156" s="158" t="s">
        <v>128</v>
      </c>
      <c r="DQ156" s="158" t="s">
        <v>128</v>
      </c>
      <c r="DR156" s="158" t="s">
        <v>128</v>
      </c>
      <c r="DS156" s="158" t="s">
        <v>128</v>
      </c>
      <c r="DT156" s="158" t="s">
        <v>128</v>
      </c>
      <c r="DU156" s="158" t="s">
        <v>128</v>
      </c>
      <c r="DV156" s="158" t="s">
        <v>128</v>
      </c>
      <c r="DW156" s="158" t="s">
        <v>128</v>
      </c>
      <c r="DX156" s="158" t="s">
        <v>128</v>
      </c>
      <c r="DY156" s="158" t="s">
        <v>128</v>
      </c>
      <c r="DZ156" s="158" t="s">
        <v>128</v>
      </c>
      <c r="EA156" s="158" t="s">
        <v>128</v>
      </c>
      <c r="EB156" s="158" t="s">
        <v>128</v>
      </c>
      <c r="EC156" s="158" t="s">
        <v>128</v>
      </c>
      <c r="ED156" s="158" t="s">
        <v>128</v>
      </c>
      <c r="EE156" s="158" t="s">
        <v>128</v>
      </c>
      <c r="EF156" s="158" t="s">
        <v>128</v>
      </c>
      <c r="EG156" s="158" t="s">
        <v>128</v>
      </c>
      <c r="EH156" s="158" t="s">
        <v>128</v>
      </c>
      <c r="EI156" s="158" t="s">
        <v>128</v>
      </c>
      <c r="EJ156" s="158" t="s">
        <v>128</v>
      </c>
      <c r="EK156" s="158" t="s">
        <v>128</v>
      </c>
      <c r="EL156" s="158" t="s">
        <v>128</v>
      </c>
      <c r="EM156" s="158" t="s">
        <v>128</v>
      </c>
      <c r="EN156" s="158" t="s">
        <v>128</v>
      </c>
      <c r="EO156" s="158" t="s">
        <v>128</v>
      </c>
      <c r="EP156" s="158" t="s">
        <v>128</v>
      </c>
      <c r="EQ156" s="158" t="s">
        <v>128</v>
      </c>
      <c r="ER156" s="158" t="s">
        <v>128</v>
      </c>
      <c r="ES156" s="158" t="s">
        <v>128</v>
      </c>
      <c r="ET156" s="158" t="s">
        <v>128</v>
      </c>
      <c r="EU156" s="158" t="s">
        <v>128</v>
      </c>
      <c r="EV156" s="158" t="s">
        <v>128</v>
      </c>
      <c r="EW156" s="158" t="s">
        <v>128</v>
      </c>
      <c r="EX156" s="158" t="s">
        <v>128</v>
      </c>
      <c r="EY156" s="158" t="s">
        <v>128</v>
      </c>
      <c r="EZ156" s="165">
        <v>3.2</v>
      </c>
      <c r="FA156" s="158" t="s">
        <v>704</v>
      </c>
      <c r="FB156" s="163">
        <v>0.56000000000000005</v>
      </c>
      <c r="FC156" s="158" t="s">
        <v>704</v>
      </c>
      <c r="FD156" s="163">
        <v>4.7E-2</v>
      </c>
      <c r="FE156" s="158" t="s">
        <v>704</v>
      </c>
      <c r="FF156" s="163">
        <v>0.13</v>
      </c>
      <c r="FG156" s="158" t="s">
        <v>704</v>
      </c>
      <c r="FH156" s="165">
        <v>1</v>
      </c>
      <c r="FI156" s="158" t="s">
        <v>704</v>
      </c>
      <c r="FJ156" s="163">
        <v>0.11</v>
      </c>
      <c r="FK156" s="158" t="s">
        <v>704</v>
      </c>
      <c r="FL156" s="163">
        <v>0.49</v>
      </c>
      <c r="FM156" s="158" t="s">
        <v>704</v>
      </c>
      <c r="FN156" s="163">
        <v>0.41</v>
      </c>
      <c r="FO156" s="158" t="s">
        <v>704</v>
      </c>
      <c r="FP156" s="163">
        <v>0.16</v>
      </c>
      <c r="FQ156" s="158" t="s">
        <v>704</v>
      </c>
      <c r="FR156" s="163">
        <v>4.2999999999999997E-2</v>
      </c>
      <c r="FS156" s="158" t="s">
        <v>704</v>
      </c>
      <c r="FT156" s="163">
        <v>0.13</v>
      </c>
      <c r="FU156" s="158" t="s">
        <v>704</v>
      </c>
      <c r="FV156" s="158" t="s">
        <v>128</v>
      </c>
      <c r="FW156" s="158" t="s">
        <v>128</v>
      </c>
      <c r="FX156" s="163">
        <v>0.18</v>
      </c>
      <c r="FY156" s="158" t="s">
        <v>704</v>
      </c>
      <c r="FZ156" s="163">
        <v>0.1</v>
      </c>
      <c r="GA156" s="158" t="s">
        <v>704</v>
      </c>
      <c r="GB156" s="163">
        <v>8.5999999999999993E-2</v>
      </c>
      <c r="GC156" s="158" t="s">
        <v>704</v>
      </c>
      <c r="GD156" s="163">
        <v>7.6999999999999999E-2</v>
      </c>
      <c r="GE156" s="158" t="s">
        <v>704</v>
      </c>
      <c r="GF156" s="163">
        <v>6.0999999999999999E-2</v>
      </c>
      <c r="GG156" s="158" t="s">
        <v>704</v>
      </c>
      <c r="GH156" s="163">
        <v>1.2999999999999999E-2</v>
      </c>
      <c r="GI156" s="158" t="s">
        <v>704</v>
      </c>
      <c r="GJ156" s="163">
        <v>5.8000000000000003E-2</v>
      </c>
      <c r="GK156" s="158" t="s">
        <v>704</v>
      </c>
      <c r="GL156" s="166">
        <v>9.4000000000000004E-3</v>
      </c>
      <c r="GM156" s="158" t="s">
        <v>704</v>
      </c>
      <c r="GN156" s="163">
        <v>4.7E-2</v>
      </c>
      <c r="GO156" s="158" t="s">
        <v>704</v>
      </c>
      <c r="GP156" s="166">
        <v>9.7000000000000003E-3</v>
      </c>
      <c r="GQ156" s="158" t="s">
        <v>704</v>
      </c>
      <c r="GR156" s="166">
        <v>8.0999999999999996E-3</v>
      </c>
      <c r="GS156" s="158" t="s">
        <v>704</v>
      </c>
      <c r="GT156" s="166">
        <v>8.0999999999999996E-3</v>
      </c>
      <c r="GU156" s="158" t="s">
        <v>704</v>
      </c>
      <c r="GV156" s="158" t="s">
        <v>128</v>
      </c>
      <c r="GW156" s="158" t="s">
        <v>128</v>
      </c>
      <c r="GX156" s="166">
        <v>9.2999999999999992E-3</v>
      </c>
      <c r="GY156" s="158" t="s">
        <v>704</v>
      </c>
      <c r="GZ156" s="166">
        <v>6.7000000000000002E-3</v>
      </c>
      <c r="HA156" s="158" t="s">
        <v>704</v>
      </c>
      <c r="HB156" s="166">
        <v>1.2999999999999999E-3</v>
      </c>
      <c r="HC156" s="158" t="s">
        <v>704</v>
      </c>
      <c r="HD156" s="158" t="s">
        <v>128</v>
      </c>
      <c r="HE156" s="158" t="s">
        <v>128</v>
      </c>
      <c r="HF156" s="158" t="s">
        <v>128</v>
      </c>
      <c r="HG156" s="158" t="s">
        <v>128</v>
      </c>
      <c r="HH156" s="158" t="s">
        <v>128</v>
      </c>
      <c r="HI156" s="158" t="s">
        <v>128</v>
      </c>
      <c r="HJ156" s="158" t="s">
        <v>128</v>
      </c>
      <c r="HK156" s="158" t="s">
        <v>128</v>
      </c>
      <c r="HL156" s="158" t="s">
        <v>128</v>
      </c>
      <c r="HM156" s="158" t="s">
        <v>128</v>
      </c>
      <c r="HN156" s="158" t="s">
        <v>128</v>
      </c>
      <c r="HO156" s="158" t="s">
        <v>128</v>
      </c>
      <c r="HP156" s="158" t="s">
        <v>128</v>
      </c>
      <c r="HQ156" s="158" t="s">
        <v>128</v>
      </c>
      <c r="HR156" s="158" t="s">
        <v>128</v>
      </c>
      <c r="HS156" s="158" t="s">
        <v>128</v>
      </c>
      <c r="HT156" s="158" t="s">
        <v>128</v>
      </c>
      <c r="HU156" s="158" t="s">
        <v>128</v>
      </c>
      <c r="HV156" s="158" t="s">
        <v>128</v>
      </c>
      <c r="HW156" s="158" t="s">
        <v>128</v>
      </c>
      <c r="HX156" s="158" t="s">
        <v>128</v>
      </c>
      <c r="HY156" s="158" t="s">
        <v>128</v>
      </c>
      <c r="HZ156" s="158" t="s">
        <v>128</v>
      </c>
      <c r="IA156" s="158" t="s">
        <v>128</v>
      </c>
      <c r="IB156" s="158" t="s">
        <v>128</v>
      </c>
      <c r="IC156" s="158" t="s">
        <v>128</v>
      </c>
      <c r="ID156" s="158" t="s">
        <v>128</v>
      </c>
      <c r="IE156" s="158" t="s">
        <v>128</v>
      </c>
      <c r="IF156" s="158" t="s">
        <v>128</v>
      </c>
      <c r="IG156" s="158" t="s">
        <v>128</v>
      </c>
      <c r="IH156" s="158" t="s">
        <v>128</v>
      </c>
      <c r="II156" s="158" t="s">
        <v>128</v>
      </c>
      <c r="IJ156" s="163">
        <v>0.15</v>
      </c>
      <c r="IK156" s="158" t="s">
        <v>704</v>
      </c>
      <c r="IL156" s="163">
        <v>2.5000000000000001E-2</v>
      </c>
      <c r="IM156" s="158" t="s">
        <v>704</v>
      </c>
      <c r="IN156" s="158" t="s">
        <v>128</v>
      </c>
      <c r="IO156" s="158" t="s">
        <v>128</v>
      </c>
      <c r="IP156" s="158" t="s">
        <v>128</v>
      </c>
      <c r="IQ156" s="158" t="s">
        <v>128</v>
      </c>
      <c r="IR156" s="158" t="s">
        <v>128</v>
      </c>
      <c r="IS156" s="158" t="s">
        <v>128</v>
      </c>
      <c r="IT156" s="158" t="s">
        <v>128</v>
      </c>
      <c r="IU156" s="158" t="s">
        <v>128</v>
      </c>
      <c r="IV156" s="158" t="s">
        <v>128</v>
      </c>
      <c r="IW156" s="158" t="s">
        <v>128</v>
      </c>
      <c r="IX156" s="158" t="s">
        <v>128</v>
      </c>
      <c r="IY156" s="158" t="s">
        <v>128</v>
      </c>
      <c r="IZ156" s="158" t="s">
        <v>128</v>
      </c>
      <c r="JA156" s="158" t="s">
        <v>128</v>
      </c>
      <c r="JB156" s="158" t="s">
        <v>128</v>
      </c>
      <c r="JC156" s="158" t="s">
        <v>128</v>
      </c>
      <c r="JD156" s="158" t="s">
        <v>128</v>
      </c>
      <c r="JE156" s="158" t="s">
        <v>128</v>
      </c>
      <c r="JF156" s="158" t="s">
        <v>128</v>
      </c>
      <c r="JG156" s="158" t="s">
        <v>128</v>
      </c>
      <c r="JH156" s="158" t="s">
        <v>128</v>
      </c>
      <c r="JI156" s="158" t="s">
        <v>128</v>
      </c>
      <c r="JJ156" s="158" t="s">
        <v>128</v>
      </c>
      <c r="JK156" s="158" t="s">
        <v>128</v>
      </c>
      <c r="JL156" s="158" t="s">
        <v>128</v>
      </c>
      <c r="JM156" s="158" t="s">
        <v>128</v>
      </c>
      <c r="JN156" s="158" t="s">
        <v>128</v>
      </c>
      <c r="JO156" s="158" t="s">
        <v>128</v>
      </c>
      <c r="JP156" s="158" t="s">
        <v>128</v>
      </c>
      <c r="JQ156" s="158" t="s">
        <v>128</v>
      </c>
      <c r="JR156" s="158" t="s">
        <v>128</v>
      </c>
      <c r="JS156" s="158" t="s">
        <v>128</v>
      </c>
      <c r="JT156" s="158" t="s">
        <v>128</v>
      </c>
      <c r="JU156" s="158" t="s">
        <v>128</v>
      </c>
      <c r="JV156" s="158" t="s">
        <v>128</v>
      </c>
      <c r="JW156" s="158" t="s">
        <v>128</v>
      </c>
      <c r="JX156" s="158" t="s">
        <v>128</v>
      </c>
      <c r="JY156" s="158" t="s">
        <v>128</v>
      </c>
      <c r="JZ156" s="158" t="s">
        <v>128</v>
      </c>
      <c r="KA156" s="158" t="s">
        <v>128</v>
      </c>
      <c r="KB156" s="158" t="s">
        <v>128</v>
      </c>
      <c r="KC156" s="158" t="s">
        <v>128</v>
      </c>
      <c r="KD156" s="158" t="s">
        <v>128</v>
      </c>
      <c r="KE156" s="158" t="s">
        <v>128</v>
      </c>
      <c r="KF156" s="158" t="s">
        <v>128</v>
      </c>
      <c r="KG156" s="158" t="s">
        <v>128</v>
      </c>
      <c r="KH156" s="158" t="s">
        <v>128</v>
      </c>
      <c r="KI156" s="158" t="s">
        <v>128</v>
      </c>
      <c r="KJ156" s="158" t="s">
        <v>128</v>
      </c>
      <c r="KK156" s="158" t="s">
        <v>128</v>
      </c>
      <c r="KL156" s="158" t="s">
        <v>128</v>
      </c>
      <c r="KM156" s="158" t="s">
        <v>128</v>
      </c>
      <c r="KN156" s="158" t="s">
        <v>128</v>
      </c>
      <c r="KO156" s="158" t="s">
        <v>128</v>
      </c>
      <c r="KP156" s="158" t="s">
        <v>128</v>
      </c>
      <c r="KQ156" s="158" t="s">
        <v>128</v>
      </c>
      <c r="KR156" s="158" t="s">
        <v>128</v>
      </c>
      <c r="KS156" s="158" t="s">
        <v>128</v>
      </c>
      <c r="KT156" s="158" t="s">
        <v>128</v>
      </c>
      <c r="KU156" s="158" t="s">
        <v>128</v>
      </c>
      <c r="KV156" s="158" t="s">
        <v>128</v>
      </c>
      <c r="KW156" s="158" t="s">
        <v>128</v>
      </c>
      <c r="KX156" s="158" t="s">
        <v>128</v>
      </c>
      <c r="KY156" s="158" t="s">
        <v>128</v>
      </c>
      <c r="KZ156" s="158" t="s">
        <v>128</v>
      </c>
      <c r="LA156" s="158" t="s">
        <v>128</v>
      </c>
      <c r="LB156" s="158" t="s">
        <v>128</v>
      </c>
      <c r="LC156" s="158" t="s">
        <v>128</v>
      </c>
      <c r="LD156" s="158" t="s">
        <v>128</v>
      </c>
      <c r="LE156" s="158" t="s">
        <v>128</v>
      </c>
      <c r="LF156" s="158" t="s">
        <v>128</v>
      </c>
      <c r="LG156" s="158" t="s">
        <v>128</v>
      </c>
      <c r="LH156" s="158" t="s">
        <v>128</v>
      </c>
      <c r="LI156" s="158" t="s">
        <v>128</v>
      </c>
      <c r="LJ156" s="158" t="s">
        <v>128</v>
      </c>
      <c r="LK156" s="158" t="s">
        <v>128</v>
      </c>
      <c r="LL156" s="158" t="s">
        <v>128</v>
      </c>
      <c r="LM156" s="158" t="s">
        <v>128</v>
      </c>
      <c r="LN156" s="158" t="s">
        <v>128</v>
      </c>
      <c r="LO156" s="158" t="s">
        <v>128</v>
      </c>
      <c r="LP156" s="158" t="s">
        <v>128</v>
      </c>
      <c r="LQ156" s="158" t="s">
        <v>128</v>
      </c>
      <c r="LR156" s="158" t="s">
        <v>128</v>
      </c>
      <c r="LS156" s="158" t="s">
        <v>128</v>
      </c>
      <c r="LT156" s="158" t="s">
        <v>128</v>
      </c>
      <c r="LU156" s="158" t="s">
        <v>128</v>
      </c>
      <c r="LV156" s="158" t="s">
        <v>128</v>
      </c>
      <c r="LW156" s="158" t="s">
        <v>128</v>
      </c>
      <c r="LX156" s="158" t="s">
        <v>128</v>
      </c>
      <c r="LY156" s="158" t="s">
        <v>128</v>
      </c>
      <c r="LZ156" s="158" t="s">
        <v>128</v>
      </c>
      <c r="MA156" s="158" t="s">
        <v>128</v>
      </c>
      <c r="MB156" s="158" t="s">
        <v>128</v>
      </c>
      <c r="MC156" s="158" t="s">
        <v>128</v>
      </c>
      <c r="MD156" s="158" t="s">
        <v>128</v>
      </c>
      <c r="ME156" s="158" t="s">
        <v>128</v>
      </c>
      <c r="MF156" s="158" t="s">
        <v>128</v>
      </c>
      <c r="MG156" s="158" t="s">
        <v>128</v>
      </c>
      <c r="MH156" s="158" t="s">
        <v>128</v>
      </c>
      <c r="MI156" s="158" t="s">
        <v>128</v>
      </c>
      <c r="MJ156" s="158" t="s">
        <v>128</v>
      </c>
      <c r="MK156" s="158" t="s">
        <v>128</v>
      </c>
      <c r="ML156" s="158" t="s">
        <v>128</v>
      </c>
      <c r="MM156" s="158" t="s">
        <v>128</v>
      </c>
      <c r="MN156" s="158" t="s">
        <v>128</v>
      </c>
      <c r="MO156" s="158" t="s">
        <v>128</v>
      </c>
      <c r="MP156" s="158" t="s">
        <v>128</v>
      </c>
      <c r="MQ156" s="158" t="s">
        <v>128</v>
      </c>
      <c r="MR156" s="158" t="s">
        <v>128</v>
      </c>
      <c r="MS156" s="158" t="s">
        <v>128</v>
      </c>
      <c r="MT156" s="158" t="s">
        <v>128</v>
      </c>
      <c r="MU156" s="158" t="s">
        <v>128</v>
      </c>
      <c r="MV156" s="158" t="s">
        <v>128</v>
      </c>
      <c r="MW156" s="158" t="s">
        <v>128</v>
      </c>
      <c r="MX156" s="158" t="s">
        <v>128</v>
      </c>
      <c r="MY156" s="158" t="s">
        <v>128</v>
      </c>
      <c r="MZ156" s="158" t="s">
        <v>128</v>
      </c>
      <c r="NA156" s="158" t="s">
        <v>128</v>
      </c>
      <c r="NB156" s="158" t="s">
        <v>128</v>
      </c>
      <c r="NC156" s="158" t="s">
        <v>128</v>
      </c>
      <c r="ND156" s="158" t="s">
        <v>128</v>
      </c>
      <c r="NE156" s="158" t="s">
        <v>128</v>
      </c>
      <c r="NF156" s="158" t="s">
        <v>128</v>
      </c>
      <c r="NG156" s="158" t="s">
        <v>128</v>
      </c>
      <c r="NH156" s="158" t="s">
        <v>128</v>
      </c>
      <c r="NI156" s="158" t="s">
        <v>128</v>
      </c>
      <c r="NJ156" s="158" t="s">
        <v>128</v>
      </c>
      <c r="NK156" s="158" t="s">
        <v>128</v>
      </c>
      <c r="NL156" s="158" t="s">
        <v>128</v>
      </c>
      <c r="NM156" s="158" t="s">
        <v>128</v>
      </c>
      <c r="NN156" s="158" t="s">
        <v>128</v>
      </c>
      <c r="NO156" s="158" t="s">
        <v>128</v>
      </c>
      <c r="NP156" s="158" t="s">
        <v>128</v>
      </c>
      <c r="NQ156" s="158" t="s">
        <v>128</v>
      </c>
      <c r="NR156" s="158" t="s">
        <v>128</v>
      </c>
      <c r="NS156" s="158" t="s">
        <v>128</v>
      </c>
      <c r="NT156" s="158" t="s">
        <v>128</v>
      </c>
      <c r="NU156" s="158" t="s">
        <v>128</v>
      </c>
      <c r="NV156" s="158" t="s">
        <v>128</v>
      </c>
      <c r="NW156" s="158" t="s">
        <v>128</v>
      </c>
      <c r="NX156" s="158" t="s">
        <v>128</v>
      </c>
      <c r="NY156" s="158" t="s">
        <v>128</v>
      </c>
      <c r="NZ156" s="158" t="s">
        <v>128</v>
      </c>
      <c r="OA156" s="158" t="s">
        <v>128</v>
      </c>
      <c r="OB156" s="158" t="s">
        <v>128</v>
      </c>
      <c r="OC156" s="158" t="s">
        <v>128</v>
      </c>
      <c r="OD156" s="158" t="s">
        <v>128</v>
      </c>
      <c r="OE156" s="170" t="s">
        <v>128</v>
      </c>
      <c r="OF156" s="181"/>
      <c r="OG156" s="113" t="str">
        <f t="shared" si="893"/>
        <v/>
      </c>
      <c r="OH156" s="66" t="str">
        <f t="shared" si="894"/>
        <v/>
      </c>
      <c r="OI156" s="66" t="str">
        <f t="shared" si="895"/>
        <v/>
      </c>
      <c r="OJ156" s="66" t="str">
        <f t="shared" si="896"/>
        <v/>
      </c>
      <c r="OK156" s="66" t="str">
        <f t="shared" si="897"/>
        <v/>
      </c>
      <c r="OL156" s="66" t="str">
        <f t="shared" si="898"/>
        <v/>
      </c>
      <c r="OM156" s="66" t="str">
        <f t="shared" si="899"/>
        <v/>
      </c>
      <c r="ON156" s="66" t="str">
        <f t="shared" si="900"/>
        <v/>
      </c>
      <c r="OO156" s="66" t="str">
        <f t="shared" si="901"/>
        <v/>
      </c>
      <c r="OP156" s="66" t="str">
        <f t="shared" si="902"/>
        <v/>
      </c>
      <c r="OQ156" s="66" t="str">
        <f t="shared" si="903"/>
        <v/>
      </c>
      <c r="OR156" s="66" t="str">
        <f t="shared" si="904"/>
        <v/>
      </c>
      <c r="OS156" s="66" t="str">
        <f t="shared" si="905"/>
        <v/>
      </c>
      <c r="OT156" s="66" t="str">
        <f t="shared" si="906"/>
        <v/>
      </c>
      <c r="OU156" s="66" t="str">
        <f t="shared" si="907"/>
        <v/>
      </c>
      <c r="OV156" s="66" t="str">
        <f t="shared" si="908"/>
        <v/>
      </c>
      <c r="OW156" s="66" t="str">
        <f t="shared" si="909"/>
        <v/>
      </c>
      <c r="OX156" s="66" t="str">
        <f t="shared" si="910"/>
        <v/>
      </c>
      <c r="OY156" s="66" t="str">
        <f t="shared" si="911"/>
        <v/>
      </c>
      <c r="OZ156" s="66" t="str">
        <f t="shared" si="912"/>
        <v/>
      </c>
      <c r="PA156" s="66" t="str">
        <f t="shared" si="913"/>
        <v/>
      </c>
      <c r="PB156" s="66" t="str">
        <f t="shared" si="914"/>
        <v/>
      </c>
      <c r="PC156" s="66" t="str">
        <f t="shared" si="915"/>
        <v/>
      </c>
      <c r="PD156" s="66" t="str">
        <f t="shared" si="916"/>
        <v/>
      </c>
      <c r="PE156" s="66" t="str">
        <f t="shared" si="917"/>
        <v/>
      </c>
      <c r="PF156" s="66" t="str">
        <f t="shared" si="918"/>
        <v/>
      </c>
      <c r="PG156" s="66" t="str">
        <f t="shared" si="919"/>
        <v/>
      </c>
      <c r="PH156" s="66" t="str">
        <f t="shared" si="920"/>
        <v/>
      </c>
      <c r="PI156" s="66" t="str">
        <f t="shared" si="921"/>
        <v/>
      </c>
      <c r="PJ156" s="66" t="str">
        <f t="shared" si="922"/>
        <v/>
      </c>
      <c r="PK156" s="66" t="str">
        <f t="shared" si="923"/>
        <v/>
      </c>
      <c r="PL156" s="66" t="str">
        <f t="shared" si="924"/>
        <v/>
      </c>
      <c r="PM156" s="66" t="str">
        <f t="shared" si="925"/>
        <v/>
      </c>
      <c r="PN156" s="66" t="str">
        <f t="shared" si="926"/>
        <v/>
      </c>
      <c r="PO156" s="66" t="str">
        <f t="shared" si="927"/>
        <v/>
      </c>
      <c r="PP156" s="66" t="str">
        <f t="shared" si="928"/>
        <v/>
      </c>
      <c r="PQ156" s="66" t="str">
        <f t="shared" si="929"/>
        <v/>
      </c>
      <c r="PR156" s="66" t="str">
        <f t="shared" si="930"/>
        <v/>
      </c>
      <c r="PS156" s="66" t="str">
        <f t="shared" si="931"/>
        <v/>
      </c>
      <c r="PT156" s="66" t="str">
        <f t="shared" si="932"/>
        <v/>
      </c>
      <c r="PU156" s="66" t="str">
        <f t="shared" si="933"/>
        <v/>
      </c>
      <c r="PV156" s="66" t="str">
        <f t="shared" si="934"/>
        <v/>
      </c>
      <c r="PW156" s="66" t="str">
        <f t="shared" si="935"/>
        <v/>
      </c>
      <c r="PX156" s="66" t="str">
        <f t="shared" si="936"/>
        <v/>
      </c>
      <c r="PY156" s="66" t="str">
        <f t="shared" si="937"/>
        <v/>
      </c>
      <c r="PZ156" s="66" t="str">
        <f t="shared" si="938"/>
        <v/>
      </c>
      <c r="QA156" s="66" t="str">
        <f t="shared" si="939"/>
        <v/>
      </c>
      <c r="QB156" s="66" t="str">
        <f t="shared" si="940"/>
        <v/>
      </c>
      <c r="QC156" s="66" t="str">
        <f t="shared" si="941"/>
        <v/>
      </c>
      <c r="QD156" s="66" t="str">
        <f t="shared" si="942"/>
        <v/>
      </c>
      <c r="QE156" s="66" t="str">
        <f t="shared" si="943"/>
        <v/>
      </c>
      <c r="QF156" s="66" t="str">
        <f t="shared" si="944"/>
        <v/>
      </c>
      <c r="QG156" s="66" t="str">
        <f t="shared" si="945"/>
        <v/>
      </c>
      <c r="QH156" s="66" t="str">
        <f t="shared" si="946"/>
        <v/>
      </c>
      <c r="QI156" s="66" t="str">
        <f t="shared" si="947"/>
        <v/>
      </c>
      <c r="QJ156" s="66" t="str">
        <f t="shared" si="948"/>
        <v/>
      </c>
      <c r="QK156" s="66" t="str">
        <f t="shared" si="949"/>
        <v/>
      </c>
      <c r="QL156" s="66" t="str">
        <f t="shared" si="950"/>
        <v/>
      </c>
      <c r="QM156" s="66" t="str">
        <f t="shared" si="951"/>
        <v/>
      </c>
      <c r="QN156" s="66" t="str">
        <f t="shared" si="952"/>
        <v/>
      </c>
      <c r="QO156" s="66" t="str">
        <f t="shared" si="953"/>
        <v/>
      </c>
      <c r="QP156" s="66" t="str">
        <f t="shared" si="954"/>
        <v/>
      </c>
      <c r="QQ156" s="66" t="str">
        <f t="shared" si="955"/>
        <v/>
      </c>
      <c r="QR156" s="66" t="str">
        <f t="shared" si="956"/>
        <v/>
      </c>
      <c r="QS156" s="66" t="str">
        <f t="shared" si="957"/>
        <v/>
      </c>
      <c r="QT156" s="66" t="str">
        <f t="shared" si="958"/>
        <v/>
      </c>
      <c r="QU156" s="66" t="str">
        <f t="shared" si="959"/>
        <v/>
      </c>
      <c r="QV156" s="66" t="str">
        <f t="shared" si="960"/>
        <v/>
      </c>
      <c r="QW156" s="66" t="str">
        <f t="shared" si="961"/>
        <v/>
      </c>
      <c r="QX156" s="66" t="str">
        <f t="shared" si="962"/>
        <v/>
      </c>
      <c r="QY156" s="66" t="str">
        <f t="shared" si="963"/>
        <v/>
      </c>
      <c r="QZ156" s="66" t="str">
        <f t="shared" si="964"/>
        <v/>
      </c>
      <c r="RA156" s="66" t="str">
        <f t="shared" si="965"/>
        <v/>
      </c>
      <c r="RB156" s="66" t="str">
        <f t="shared" si="966"/>
        <v/>
      </c>
      <c r="RC156" s="66" t="str">
        <f t="shared" si="967"/>
        <v/>
      </c>
      <c r="RD156" s="66" t="str">
        <f t="shared" si="968"/>
        <v/>
      </c>
      <c r="RE156" s="66" t="str">
        <f t="shared" si="969"/>
        <v/>
      </c>
      <c r="RF156" s="66" t="str">
        <f t="shared" si="970"/>
        <v/>
      </c>
      <c r="RG156" s="66" t="str">
        <f t="shared" si="971"/>
        <v/>
      </c>
      <c r="RH156" s="66" t="str">
        <f t="shared" si="972"/>
        <v/>
      </c>
      <c r="RI156" s="66" t="str">
        <f t="shared" si="973"/>
        <v/>
      </c>
      <c r="RJ156" s="66" t="str">
        <f t="shared" si="974"/>
        <v/>
      </c>
      <c r="RK156" s="66" t="str">
        <f t="shared" si="975"/>
        <v/>
      </c>
      <c r="RL156" s="66" t="str">
        <f t="shared" si="976"/>
        <v/>
      </c>
      <c r="RM156" s="66" t="str">
        <f t="shared" si="977"/>
        <v/>
      </c>
      <c r="RN156" s="66" t="str">
        <f t="shared" si="978"/>
        <v/>
      </c>
      <c r="RO156" s="66" t="str">
        <f t="shared" si="979"/>
        <v/>
      </c>
      <c r="RP156" s="66" t="str">
        <f t="shared" si="980"/>
        <v/>
      </c>
      <c r="RQ156" s="66" t="str">
        <f t="shared" si="981"/>
        <v/>
      </c>
      <c r="RR156" s="66" t="str">
        <f t="shared" si="982"/>
        <v/>
      </c>
      <c r="RS156" s="66" t="str">
        <f t="shared" si="983"/>
        <v/>
      </c>
      <c r="RT156" s="66" t="str">
        <f t="shared" si="984"/>
        <v/>
      </c>
      <c r="RU156" s="66" t="str">
        <f t="shared" si="985"/>
        <v/>
      </c>
      <c r="RV156" s="66" t="str">
        <f t="shared" si="986"/>
        <v/>
      </c>
      <c r="RW156" s="66" t="str">
        <f t="shared" si="987"/>
        <v/>
      </c>
      <c r="RX156" s="66" t="str">
        <f t="shared" si="988"/>
        <v/>
      </c>
      <c r="RY156" s="66" t="str">
        <f t="shared" si="989"/>
        <v/>
      </c>
      <c r="RZ156" s="66" t="str">
        <f t="shared" si="990"/>
        <v/>
      </c>
      <c r="SA156" s="66" t="str">
        <f t="shared" si="991"/>
        <v/>
      </c>
      <c r="SB156" s="66" t="str">
        <f t="shared" si="992"/>
        <v/>
      </c>
      <c r="SC156" s="66" t="str">
        <f t="shared" si="993"/>
        <v/>
      </c>
      <c r="SD156" s="66" t="str">
        <f t="shared" si="994"/>
        <v/>
      </c>
      <c r="SE156" s="66" t="str">
        <f t="shared" si="995"/>
        <v/>
      </c>
      <c r="SF156" s="66" t="str">
        <f t="shared" si="996"/>
        <v/>
      </c>
      <c r="SG156" s="66" t="str">
        <f t="shared" si="997"/>
        <v/>
      </c>
      <c r="SH156" s="66" t="str">
        <f t="shared" si="998"/>
        <v/>
      </c>
      <c r="SI156" s="66" t="str">
        <f t="shared" si="999"/>
        <v/>
      </c>
      <c r="SJ156" s="66" t="str">
        <f t="shared" si="1000"/>
        <v/>
      </c>
      <c r="SK156" s="66" t="str">
        <f t="shared" si="1001"/>
        <v/>
      </c>
      <c r="SL156" s="66" t="str">
        <f t="shared" si="1002"/>
        <v/>
      </c>
      <c r="SM156" s="66" t="str">
        <f t="shared" si="1003"/>
        <v/>
      </c>
      <c r="SN156" s="66" t="str">
        <f t="shared" si="1004"/>
        <v/>
      </c>
      <c r="SO156" s="66" t="str">
        <f t="shared" si="1005"/>
        <v/>
      </c>
      <c r="SP156" s="66" t="str">
        <f t="shared" si="1006"/>
        <v/>
      </c>
      <c r="SQ156" s="66" t="str">
        <f t="shared" si="1007"/>
        <v/>
      </c>
      <c r="SR156" s="66" t="str">
        <f t="shared" si="1008"/>
        <v/>
      </c>
      <c r="SS156" s="66" t="str">
        <f t="shared" si="1009"/>
        <v/>
      </c>
      <c r="ST156" s="66" t="str">
        <f t="shared" si="1010"/>
        <v/>
      </c>
      <c r="SU156" s="66" t="str">
        <f t="shared" si="1011"/>
        <v/>
      </c>
      <c r="SV156" s="66" t="str">
        <f t="shared" si="1012"/>
        <v/>
      </c>
      <c r="SW156" s="66" t="str">
        <f t="shared" si="1013"/>
        <v/>
      </c>
      <c r="SX156" s="66" t="str">
        <f t="shared" si="1014"/>
        <v/>
      </c>
      <c r="SY156" s="66" t="str">
        <f t="shared" si="1015"/>
        <v/>
      </c>
      <c r="SZ156" s="66" t="str">
        <f t="shared" si="1016"/>
        <v/>
      </c>
      <c r="TA156" s="66" t="str">
        <f t="shared" si="1017"/>
        <v/>
      </c>
      <c r="TB156" s="66" t="str">
        <f t="shared" si="1018"/>
        <v/>
      </c>
      <c r="TC156" s="66" t="str">
        <f t="shared" si="1019"/>
        <v/>
      </c>
      <c r="TD156" s="66" t="str">
        <f t="shared" si="1020"/>
        <v/>
      </c>
      <c r="TE156" s="66" t="str">
        <f t="shared" si="1021"/>
        <v/>
      </c>
      <c r="TF156" s="66" t="str">
        <f t="shared" si="1022"/>
        <v/>
      </c>
      <c r="TG156" s="66" t="str">
        <f t="shared" si="1023"/>
        <v/>
      </c>
      <c r="TH156" s="66" t="str">
        <f t="shared" si="1024"/>
        <v/>
      </c>
      <c r="TI156" s="66" t="str">
        <f t="shared" si="1025"/>
        <v/>
      </c>
      <c r="TJ156" s="66" t="str">
        <f t="shared" si="1026"/>
        <v/>
      </c>
      <c r="TK156" s="66" t="str">
        <f t="shared" si="1027"/>
        <v/>
      </c>
      <c r="TL156" s="66" t="str">
        <f t="shared" si="1028"/>
        <v/>
      </c>
      <c r="TM156" s="66" t="str">
        <f t="shared" si="1029"/>
        <v/>
      </c>
      <c r="TN156" s="66" t="str">
        <f t="shared" si="1030"/>
        <v/>
      </c>
      <c r="TO156" s="160">
        <f t="shared" si="1031"/>
        <v>1.3946331998832657E-3</v>
      </c>
      <c r="TP156" s="66" t="str">
        <f t="shared" si="1032"/>
        <v>kg/GJ delivered</v>
      </c>
      <c r="TQ156" s="160">
        <f t="shared" si="1033"/>
        <v>2.4406080997957152E-4</v>
      </c>
      <c r="TR156" s="66" t="str">
        <f t="shared" si="1034"/>
        <v>kg/GJ delivered</v>
      </c>
      <c r="TS156" s="160">
        <f t="shared" si="1035"/>
        <v>2.0483675123285463E-5</v>
      </c>
      <c r="TT156" s="66" t="str">
        <f t="shared" si="1036"/>
        <v>kg/GJ delivered</v>
      </c>
      <c r="TU156" s="160">
        <f t="shared" si="1037"/>
        <v>5.6656973745257672E-5</v>
      </c>
      <c r="TV156" s="66" t="str">
        <f t="shared" si="1038"/>
        <v>kg/GJ delivered</v>
      </c>
      <c r="TW156" s="160">
        <f t="shared" si="1039"/>
        <v>4.3582287496352057E-4</v>
      </c>
      <c r="TX156" s="66" t="str">
        <f t="shared" si="1040"/>
        <v>kg/GJ delivered</v>
      </c>
      <c r="TY156" s="160">
        <f t="shared" si="1041"/>
        <v>4.7940516245987255E-5</v>
      </c>
      <c r="TZ156" s="66" t="str">
        <f t="shared" si="1042"/>
        <v>kg/GJ delivered</v>
      </c>
      <c r="UA156" s="160">
        <f t="shared" si="1043"/>
        <v>2.1355320873212504E-4</v>
      </c>
      <c r="UB156" s="66" t="str">
        <f t="shared" si="1044"/>
        <v>kg/GJ delivered</v>
      </c>
      <c r="UC156" s="160">
        <f t="shared" si="1045"/>
        <v>1.786873787350434E-4</v>
      </c>
      <c r="UD156" s="66" t="str">
        <f t="shared" si="1046"/>
        <v>kg/GJ delivered</v>
      </c>
      <c r="UE156" s="160">
        <f t="shared" si="1047"/>
        <v>6.9731659994163285E-5</v>
      </c>
      <c r="UF156" s="66" t="str">
        <f t="shared" si="1048"/>
        <v>kg/GJ delivered</v>
      </c>
      <c r="UG156" s="160">
        <f t="shared" si="1049"/>
        <v>1.8740383623431378E-5</v>
      </c>
      <c r="UH156" s="66" t="str">
        <f t="shared" si="1050"/>
        <v>kg/GJ delivered</v>
      </c>
      <c r="UI156" s="160">
        <f t="shared" si="1051"/>
        <v>5.6656973745257672E-5</v>
      </c>
      <c r="UJ156" s="66" t="str">
        <f t="shared" si="1052"/>
        <v>kg/GJ delivered</v>
      </c>
      <c r="UK156" s="66" t="str">
        <f t="shared" si="1053"/>
        <v/>
      </c>
      <c r="UL156" s="66" t="str">
        <f t="shared" si="1054"/>
        <v/>
      </c>
      <c r="UM156" s="160">
        <f t="shared" si="1055"/>
        <v>7.8448117493433689E-5</v>
      </c>
      <c r="UN156" s="66" t="str">
        <f t="shared" si="1056"/>
        <v>kg/GJ delivered</v>
      </c>
      <c r="UO156" s="160">
        <f t="shared" si="1057"/>
        <v>4.3582287496352053E-5</v>
      </c>
      <c r="UP156" s="66" t="str">
        <f t="shared" si="1058"/>
        <v>kg/GJ delivered</v>
      </c>
      <c r="UQ156" s="160">
        <f t="shared" si="1059"/>
        <v>3.7480767246862757E-5</v>
      </c>
      <c r="UR156" s="66" t="str">
        <f t="shared" si="1060"/>
        <v>kg/GJ delivered</v>
      </c>
      <c r="US156" s="160">
        <f t="shared" si="1061"/>
        <v>3.3558361372191082E-5</v>
      </c>
      <c r="UT156" s="66" t="str">
        <f t="shared" si="1062"/>
        <v>kg/GJ delivered</v>
      </c>
      <c r="UU156" s="160">
        <f t="shared" si="1063"/>
        <v>2.6585195372774749E-5</v>
      </c>
      <c r="UV156" s="66" t="str">
        <f t="shared" si="1064"/>
        <v>kg/GJ delivered</v>
      </c>
      <c r="UW156" s="160">
        <f t="shared" si="1065"/>
        <v>5.6656973745257659E-6</v>
      </c>
      <c r="UX156" s="66" t="str">
        <f t="shared" si="1066"/>
        <v>kg/GJ delivered</v>
      </c>
      <c r="UY156" s="160">
        <f t="shared" si="1067"/>
        <v>2.5277726747884191E-5</v>
      </c>
      <c r="UZ156" s="66" t="str">
        <f t="shared" si="1068"/>
        <v>kg/GJ delivered</v>
      </c>
      <c r="VA156" s="160">
        <f t="shared" si="1069"/>
        <v>4.0967350246570927E-6</v>
      </c>
      <c r="VB156" s="66" t="str">
        <f t="shared" si="1070"/>
        <v>kg/GJ delivered</v>
      </c>
      <c r="VC156" s="160">
        <f t="shared" si="1071"/>
        <v>2.0483675123285463E-5</v>
      </c>
      <c r="VD156" s="66" t="str">
        <f t="shared" si="1072"/>
        <v>kg/GJ delivered</v>
      </c>
      <c r="VE156" s="160">
        <f t="shared" si="1073"/>
        <v>4.2274818871461494E-6</v>
      </c>
      <c r="VF156" s="66" t="str">
        <f t="shared" si="1074"/>
        <v>kg/GJ delivered</v>
      </c>
      <c r="VG156" s="160">
        <f t="shared" si="1075"/>
        <v>3.5301652872045166E-6</v>
      </c>
      <c r="VH156" s="66" t="str">
        <f t="shared" si="1076"/>
        <v>kg/GJ delivered</v>
      </c>
      <c r="VI156" s="160">
        <f t="shared" si="1077"/>
        <v>3.5301652872045166E-6</v>
      </c>
      <c r="VJ156" s="66" t="str">
        <f t="shared" si="1078"/>
        <v>kg/GJ delivered</v>
      </c>
      <c r="VK156" s="66" t="str">
        <f t="shared" si="1079"/>
        <v/>
      </c>
      <c r="VL156" s="66" t="str">
        <f t="shared" si="1080"/>
        <v/>
      </c>
      <c r="VM156" s="160">
        <f t="shared" si="1081"/>
        <v>4.053152737160741E-6</v>
      </c>
      <c r="VN156" s="66" t="str">
        <f t="shared" si="1082"/>
        <v>kg/GJ delivered</v>
      </c>
      <c r="VO156" s="160">
        <f t="shared" si="1083"/>
        <v>2.9200132622555876E-6</v>
      </c>
      <c r="VP156" s="66" t="str">
        <f t="shared" si="1084"/>
        <v>kg/GJ delivered</v>
      </c>
      <c r="VQ156" s="160">
        <f t="shared" si="1085"/>
        <v>5.6656973745257661E-7</v>
      </c>
      <c r="VR156" s="66" t="str">
        <f t="shared" si="1086"/>
        <v>kg/GJ delivered</v>
      </c>
      <c r="VS156" s="66" t="str">
        <f t="shared" si="1087"/>
        <v/>
      </c>
      <c r="VT156" s="66" t="str">
        <f t="shared" si="1088"/>
        <v/>
      </c>
      <c r="VU156" s="66" t="str">
        <f t="shared" si="1089"/>
        <v/>
      </c>
      <c r="VV156" s="66" t="str">
        <f t="shared" si="1090"/>
        <v/>
      </c>
      <c r="VW156" s="66" t="str">
        <f t="shared" si="1091"/>
        <v/>
      </c>
      <c r="VX156" s="66" t="str">
        <f t="shared" si="1092"/>
        <v/>
      </c>
      <c r="VY156" s="66" t="str">
        <f t="shared" si="1093"/>
        <v/>
      </c>
      <c r="VZ156" s="66" t="str">
        <f t="shared" si="1094"/>
        <v/>
      </c>
      <c r="WA156" s="66" t="str">
        <f t="shared" si="1095"/>
        <v/>
      </c>
      <c r="WB156" s="66" t="str">
        <f t="shared" si="1096"/>
        <v/>
      </c>
      <c r="WC156" s="66" t="str">
        <f t="shared" si="1097"/>
        <v/>
      </c>
      <c r="WD156" s="66" t="str">
        <f t="shared" si="1098"/>
        <v/>
      </c>
      <c r="WE156" s="66" t="str">
        <f t="shared" si="1099"/>
        <v/>
      </c>
      <c r="WF156" s="66" t="str">
        <f t="shared" si="1100"/>
        <v/>
      </c>
      <c r="WG156" s="66" t="str">
        <f t="shared" si="1101"/>
        <v/>
      </c>
      <c r="WH156" s="66" t="str">
        <f t="shared" si="1102"/>
        <v/>
      </c>
      <c r="WI156" s="66" t="str">
        <f t="shared" si="1103"/>
        <v/>
      </c>
      <c r="WJ156" s="66" t="str">
        <f t="shared" si="1104"/>
        <v/>
      </c>
      <c r="WK156" s="66" t="str">
        <f t="shared" si="1105"/>
        <v/>
      </c>
      <c r="WL156" s="66" t="str">
        <f t="shared" si="1106"/>
        <v/>
      </c>
      <c r="WM156" s="66" t="str">
        <f t="shared" si="1107"/>
        <v/>
      </c>
      <c r="WN156" s="66" t="str">
        <f t="shared" si="1108"/>
        <v/>
      </c>
      <c r="WO156" s="66" t="str">
        <f t="shared" si="1109"/>
        <v/>
      </c>
      <c r="WP156" s="66" t="str">
        <f t="shared" si="1110"/>
        <v/>
      </c>
      <c r="WQ156" s="66" t="str">
        <f t="shared" si="1111"/>
        <v/>
      </c>
      <c r="WR156" s="66" t="str">
        <f t="shared" si="1112"/>
        <v/>
      </c>
      <c r="WS156" s="66" t="str">
        <f t="shared" si="1113"/>
        <v/>
      </c>
      <c r="WT156" s="66" t="str">
        <f t="shared" si="1114"/>
        <v/>
      </c>
      <c r="WU156" s="66" t="str">
        <f t="shared" si="1115"/>
        <v/>
      </c>
      <c r="WV156" s="66" t="str">
        <f t="shared" si="1116"/>
        <v/>
      </c>
      <c r="WW156" s="66" t="str">
        <f t="shared" si="1117"/>
        <v/>
      </c>
      <c r="WX156" s="66" t="str">
        <f t="shared" si="1118"/>
        <v/>
      </c>
      <c r="WY156" s="160">
        <f t="shared" si="1119"/>
        <v>6.5373431244528083E-5</v>
      </c>
      <c r="WZ156" s="66" t="str">
        <f t="shared" si="1120"/>
        <v>kg/GJ delivered</v>
      </c>
      <c r="XA156" s="160">
        <f t="shared" si="1121"/>
        <v>1.0895571874088013E-5</v>
      </c>
      <c r="XB156" s="66" t="str">
        <f t="shared" si="1122"/>
        <v>kg/GJ delivered</v>
      </c>
      <c r="XC156" s="66" t="str">
        <f t="shared" si="1123"/>
        <v/>
      </c>
      <c r="XD156" s="66" t="str">
        <f t="shared" si="1124"/>
        <v/>
      </c>
      <c r="XE156" s="66" t="str">
        <f t="shared" si="1125"/>
        <v/>
      </c>
      <c r="XF156" s="66" t="str">
        <f t="shared" si="1126"/>
        <v/>
      </c>
      <c r="XG156" s="66" t="str">
        <f t="shared" si="1127"/>
        <v/>
      </c>
      <c r="XH156" s="66" t="str">
        <f t="shared" si="1128"/>
        <v/>
      </c>
      <c r="XI156" s="66" t="str">
        <f t="shared" si="1129"/>
        <v/>
      </c>
      <c r="XJ156" s="66" t="str">
        <f t="shared" si="1130"/>
        <v/>
      </c>
      <c r="XK156" s="66" t="str">
        <f t="shared" si="1131"/>
        <v/>
      </c>
      <c r="XL156" s="66" t="str">
        <f t="shared" si="1132"/>
        <v/>
      </c>
      <c r="XM156" s="66" t="str">
        <f t="shared" si="1133"/>
        <v/>
      </c>
      <c r="XN156" s="66" t="str">
        <f t="shared" si="1134"/>
        <v/>
      </c>
      <c r="XO156" s="66" t="str">
        <f t="shared" si="1135"/>
        <v/>
      </c>
      <c r="XP156" s="66" t="str">
        <f t="shared" si="1136"/>
        <v/>
      </c>
      <c r="XQ156" s="66" t="str">
        <f t="shared" si="1137"/>
        <v/>
      </c>
      <c r="XR156" s="66" t="str">
        <f t="shared" si="1138"/>
        <v/>
      </c>
      <c r="XS156" s="66" t="str">
        <f t="shared" si="1139"/>
        <v/>
      </c>
      <c r="XT156" s="66" t="str">
        <f t="shared" si="1140"/>
        <v/>
      </c>
      <c r="XU156" s="66" t="str">
        <f t="shared" si="1141"/>
        <v/>
      </c>
      <c r="XV156" s="66" t="str">
        <f t="shared" si="1142"/>
        <v/>
      </c>
      <c r="XW156" s="66" t="str">
        <f t="shared" si="1143"/>
        <v/>
      </c>
      <c r="XX156" s="66" t="str">
        <f t="shared" si="1144"/>
        <v/>
      </c>
      <c r="XY156" s="66" t="str">
        <f t="shared" si="1145"/>
        <v/>
      </c>
      <c r="XZ156" s="66" t="str">
        <f t="shared" si="1146"/>
        <v/>
      </c>
      <c r="YA156" s="66" t="str">
        <f t="shared" si="1147"/>
        <v/>
      </c>
      <c r="YB156" s="66" t="str">
        <f t="shared" si="1148"/>
        <v/>
      </c>
      <c r="YC156" s="66" t="str">
        <f t="shared" si="1149"/>
        <v/>
      </c>
      <c r="YD156" s="66" t="str">
        <f t="shared" si="1150"/>
        <v/>
      </c>
      <c r="YE156" s="66" t="str">
        <f t="shared" si="1151"/>
        <v/>
      </c>
      <c r="YF156" s="66" t="str">
        <f t="shared" si="1152"/>
        <v/>
      </c>
      <c r="YG156" s="66" t="str">
        <f t="shared" si="1153"/>
        <v/>
      </c>
      <c r="YH156" s="66" t="str">
        <f t="shared" si="1154"/>
        <v/>
      </c>
      <c r="YI156" s="66" t="str">
        <f t="shared" si="1155"/>
        <v/>
      </c>
      <c r="YJ156" s="66" t="str">
        <f t="shared" si="1156"/>
        <v/>
      </c>
      <c r="YK156" s="66" t="str">
        <f t="shared" si="1157"/>
        <v/>
      </c>
      <c r="YL156" s="66" t="str">
        <f t="shared" si="1158"/>
        <v/>
      </c>
      <c r="YM156" s="66" t="str">
        <f t="shared" si="1159"/>
        <v/>
      </c>
      <c r="YN156" s="66" t="str">
        <f t="shared" si="1160"/>
        <v/>
      </c>
      <c r="YO156" s="66" t="str">
        <f t="shared" si="1161"/>
        <v/>
      </c>
      <c r="YP156" s="66" t="str">
        <f t="shared" si="1162"/>
        <v/>
      </c>
      <c r="YQ156" s="66" t="str">
        <f t="shared" si="1163"/>
        <v/>
      </c>
      <c r="YR156" s="66" t="str">
        <f t="shared" si="1164"/>
        <v/>
      </c>
      <c r="YS156" s="66" t="str">
        <f t="shared" si="1165"/>
        <v/>
      </c>
      <c r="YT156" s="66" t="str">
        <f t="shared" si="1166"/>
        <v/>
      </c>
      <c r="YU156" s="66" t="str">
        <f t="shared" si="1167"/>
        <v/>
      </c>
      <c r="YV156" s="66" t="str">
        <f t="shared" si="1168"/>
        <v/>
      </c>
      <c r="YW156" s="66" t="str">
        <f t="shared" si="1169"/>
        <v/>
      </c>
      <c r="YX156" s="66" t="str">
        <f t="shared" si="1170"/>
        <v/>
      </c>
      <c r="YY156" s="66" t="str">
        <f t="shared" si="1171"/>
        <v/>
      </c>
      <c r="YZ156" s="66" t="str">
        <f t="shared" si="1172"/>
        <v/>
      </c>
      <c r="ZA156" s="66" t="str">
        <f t="shared" si="1173"/>
        <v/>
      </c>
      <c r="ZB156" s="66" t="str">
        <f t="shared" si="1174"/>
        <v/>
      </c>
      <c r="ZC156" s="66" t="str">
        <f t="shared" si="1175"/>
        <v/>
      </c>
      <c r="ZD156" s="66" t="str">
        <f t="shared" si="1176"/>
        <v/>
      </c>
      <c r="ZE156" s="66" t="str">
        <f t="shared" si="1177"/>
        <v/>
      </c>
      <c r="ZF156" s="66" t="str">
        <f t="shared" si="1178"/>
        <v/>
      </c>
      <c r="ZG156" s="66" t="str">
        <f t="shared" si="1179"/>
        <v/>
      </c>
      <c r="ZH156" s="66" t="str">
        <f t="shared" si="1180"/>
        <v/>
      </c>
      <c r="ZI156" s="66" t="str">
        <f t="shared" si="1181"/>
        <v/>
      </c>
      <c r="ZJ156" s="66" t="str">
        <f t="shared" si="1182"/>
        <v/>
      </c>
      <c r="ZK156" s="66" t="str">
        <f t="shared" si="1183"/>
        <v/>
      </c>
      <c r="ZL156" s="66" t="str">
        <f t="shared" si="1184"/>
        <v/>
      </c>
      <c r="ZM156" s="66" t="str">
        <f t="shared" si="1185"/>
        <v/>
      </c>
      <c r="ZN156" s="66" t="str">
        <f t="shared" si="1186"/>
        <v/>
      </c>
      <c r="ZO156" s="66" t="str">
        <f t="shared" si="1187"/>
        <v/>
      </c>
      <c r="ZP156" s="66" t="str">
        <f t="shared" si="1188"/>
        <v/>
      </c>
      <c r="ZQ156" s="66" t="str">
        <f t="shared" si="1189"/>
        <v/>
      </c>
      <c r="ZR156" s="66" t="str">
        <f t="shared" si="1190"/>
        <v/>
      </c>
      <c r="ZS156" s="66" t="str">
        <f t="shared" si="1191"/>
        <v/>
      </c>
      <c r="ZT156" s="66" t="str">
        <f t="shared" si="1192"/>
        <v/>
      </c>
      <c r="ZU156" s="66" t="str">
        <f t="shared" si="1193"/>
        <v/>
      </c>
      <c r="ZV156" s="66" t="str">
        <f t="shared" si="1194"/>
        <v/>
      </c>
      <c r="ZW156" s="66" t="str">
        <f t="shared" si="1195"/>
        <v/>
      </c>
      <c r="ZX156" s="66" t="str">
        <f t="shared" si="1196"/>
        <v/>
      </c>
      <c r="ZY156" s="66" t="str">
        <f t="shared" si="1197"/>
        <v/>
      </c>
      <c r="ZZ156" s="66" t="str">
        <f t="shared" si="1198"/>
        <v/>
      </c>
      <c r="AAA156" s="66" t="str">
        <f t="shared" si="1199"/>
        <v/>
      </c>
      <c r="AAB156" s="66" t="str">
        <f t="shared" si="1200"/>
        <v/>
      </c>
      <c r="AAC156" s="66" t="str">
        <f t="shared" si="1201"/>
        <v/>
      </c>
      <c r="AAD156" s="66" t="str">
        <f t="shared" si="1202"/>
        <v/>
      </c>
      <c r="AAE156" s="66" t="str">
        <f t="shared" si="1203"/>
        <v/>
      </c>
      <c r="AAF156" s="66" t="str">
        <f t="shared" si="1204"/>
        <v/>
      </c>
      <c r="AAG156" s="66" t="str">
        <f t="shared" si="1205"/>
        <v/>
      </c>
      <c r="AAH156" s="66" t="str">
        <f t="shared" si="1206"/>
        <v/>
      </c>
      <c r="AAI156" s="66" t="str">
        <f t="shared" si="1207"/>
        <v/>
      </c>
      <c r="AAJ156" s="66" t="str">
        <f t="shared" si="1208"/>
        <v/>
      </c>
      <c r="AAK156" s="66" t="str">
        <f t="shared" si="1209"/>
        <v/>
      </c>
      <c r="AAL156" s="66" t="str">
        <f t="shared" si="1210"/>
        <v/>
      </c>
      <c r="AAM156" s="66" t="str">
        <f t="shared" si="1211"/>
        <v/>
      </c>
      <c r="AAN156" s="66" t="str">
        <f t="shared" si="1212"/>
        <v/>
      </c>
      <c r="AAO156" s="66" t="str">
        <f t="shared" si="1213"/>
        <v/>
      </c>
      <c r="AAP156" s="66" t="str">
        <f t="shared" si="1214"/>
        <v/>
      </c>
      <c r="AAQ156" s="66" t="str">
        <f t="shared" si="1215"/>
        <v/>
      </c>
      <c r="AAR156" s="66" t="str">
        <f t="shared" si="1216"/>
        <v/>
      </c>
      <c r="AAS156" s="66" t="str">
        <f t="shared" si="1217"/>
        <v/>
      </c>
      <c r="AAT156" s="66" t="str">
        <f t="shared" si="1218"/>
        <v/>
      </c>
      <c r="AAU156" s="66" t="str">
        <f t="shared" si="1219"/>
        <v/>
      </c>
      <c r="AAV156" s="66" t="str">
        <f t="shared" si="1220"/>
        <v/>
      </c>
      <c r="AAW156" s="66" t="str">
        <f t="shared" si="1221"/>
        <v/>
      </c>
      <c r="AAX156" s="66" t="str">
        <f t="shared" si="1222"/>
        <v/>
      </c>
      <c r="AAY156" s="66" t="str">
        <f t="shared" si="1223"/>
        <v/>
      </c>
      <c r="AAZ156" s="66" t="str">
        <f t="shared" si="1224"/>
        <v/>
      </c>
      <c r="ABA156" s="66" t="str">
        <f t="shared" si="1225"/>
        <v/>
      </c>
      <c r="ABB156" s="66" t="str">
        <f t="shared" si="1226"/>
        <v/>
      </c>
      <c r="ABC156" s="66" t="str">
        <f t="shared" si="1227"/>
        <v/>
      </c>
      <c r="ABD156" s="66" t="str">
        <f t="shared" si="1228"/>
        <v/>
      </c>
      <c r="ABE156" s="66" t="str">
        <f t="shared" si="1229"/>
        <v/>
      </c>
      <c r="ABF156" s="66" t="str">
        <f t="shared" si="1230"/>
        <v/>
      </c>
      <c r="ABG156" s="66" t="str">
        <f t="shared" si="1231"/>
        <v/>
      </c>
      <c r="ABH156" s="66" t="str">
        <f t="shared" si="1232"/>
        <v/>
      </c>
      <c r="ABI156" s="66" t="str">
        <f t="shared" si="1233"/>
        <v/>
      </c>
      <c r="ABJ156" s="66" t="str">
        <f t="shared" si="1234"/>
        <v/>
      </c>
      <c r="ABK156" s="66" t="str">
        <f t="shared" si="1235"/>
        <v/>
      </c>
      <c r="ABL156" s="66" t="str">
        <f t="shared" si="1236"/>
        <v/>
      </c>
      <c r="ABM156" s="66" t="str">
        <f t="shared" si="1237"/>
        <v/>
      </c>
      <c r="ABN156" s="66" t="str">
        <f t="shared" si="1238"/>
        <v/>
      </c>
      <c r="ABO156" s="66" t="str">
        <f t="shared" si="1239"/>
        <v/>
      </c>
      <c r="ABP156" s="66" t="str">
        <f t="shared" si="1240"/>
        <v/>
      </c>
      <c r="ABQ156" s="66" t="str">
        <f t="shared" si="1241"/>
        <v/>
      </c>
      <c r="ABR156" s="66" t="str">
        <f t="shared" si="1242"/>
        <v/>
      </c>
      <c r="ABS156" s="66" t="str">
        <f t="shared" si="1243"/>
        <v/>
      </c>
      <c r="ABT156" s="66" t="str">
        <f t="shared" si="1244"/>
        <v/>
      </c>
      <c r="ABU156" s="66" t="str">
        <f t="shared" si="1245"/>
        <v/>
      </c>
      <c r="ABV156" s="66" t="str">
        <f t="shared" si="1246"/>
        <v/>
      </c>
      <c r="ABW156" s="66" t="str">
        <f t="shared" si="1247"/>
        <v/>
      </c>
      <c r="ABX156" s="66" t="str">
        <f t="shared" si="1248"/>
        <v/>
      </c>
      <c r="ABY156" s="66" t="str">
        <f t="shared" si="1249"/>
        <v/>
      </c>
      <c r="ABZ156" s="66" t="str">
        <f t="shared" si="1250"/>
        <v/>
      </c>
      <c r="ACA156" s="66" t="str">
        <f t="shared" si="1251"/>
        <v/>
      </c>
      <c r="ACB156" s="66" t="str">
        <f t="shared" si="1252"/>
        <v/>
      </c>
      <c r="ACC156" s="66" t="str">
        <f t="shared" si="1253"/>
        <v/>
      </c>
      <c r="ACD156" s="66" t="str">
        <f t="shared" si="1254"/>
        <v/>
      </c>
      <c r="ACE156" s="66" t="str">
        <f t="shared" si="1255"/>
        <v/>
      </c>
      <c r="ACF156" s="66" t="str">
        <f t="shared" si="1256"/>
        <v/>
      </c>
      <c r="ACG156" s="66" t="str">
        <f t="shared" si="1257"/>
        <v/>
      </c>
      <c r="ACH156" s="66" t="str">
        <f t="shared" si="1258"/>
        <v/>
      </c>
      <c r="ACI156" s="66" t="str">
        <f t="shared" si="1259"/>
        <v/>
      </c>
      <c r="ACJ156" s="66" t="str">
        <f t="shared" si="1260"/>
        <v/>
      </c>
      <c r="ACK156" s="66" t="str">
        <f t="shared" si="1261"/>
        <v/>
      </c>
      <c r="ACL156" s="66" t="str">
        <f t="shared" si="1262"/>
        <v/>
      </c>
      <c r="ACM156" s="66" t="str">
        <f t="shared" ref="ACM156:ACN156" si="1292">IF(AND(ACS$3="Unit", ACL156=""), "", IF(AND(ACS$3="Unit", ACL156="-"),"", IF(ACS$3="Unit", "kg/GJ delivered", IF(AND(NY156&lt;&gt;"", NY156&lt;&gt;"-", NX156="-"),"", IF($H156="","", IF(NX156="nd", "",IF(NX156="&lt;n.a.&gt;", "", IF(NY156="#/MJ", "", IF(NY156="kg/GJ delivered",NX156,IF(NY156="g/MJ delivered",NX156,IF(NY156="kg/MJ delivered",NX156*1000,IF(NY156="mg/MJ delivered",NX156/1000,IF(NY156="g/kg",((NX156)*(1/$I156)*(1/$H156)),IF(NY156="mg/kg",((NX156/1000)*(1/$I156)*(1/$H156)),IF(NY156="mg/MJ delivered",NX156/1000,IF(NY156="-","","Error"))))))))))))))))</f>
        <v/>
      </c>
      <c r="ACN156" s="66" t="str">
        <f t="shared" si="1292"/>
        <v/>
      </c>
      <c r="ACO156" s="66" t="str">
        <f t="shared" si="1264"/>
        <v/>
      </c>
      <c r="ACP156" s="66" t="str">
        <f t="shared" si="1265"/>
        <v/>
      </c>
      <c r="ACQ156" s="66" t="str">
        <f t="shared" si="1266"/>
        <v/>
      </c>
      <c r="ACR156" s="66" t="str">
        <f t="shared" si="1267"/>
        <v/>
      </c>
      <c r="ACS156" s="66" t="str">
        <f t="shared" si="1268"/>
        <v/>
      </c>
      <c r="ACT156" s="66" t="str">
        <f t="shared" si="1269"/>
        <v/>
      </c>
    </row>
    <row r="157" spans="2:774" ht="15.75" customHeight="1" x14ac:dyDescent="0.25">
      <c r="B157" s="66">
        <v>236</v>
      </c>
      <c r="C157" s="66" t="s">
        <v>876</v>
      </c>
      <c r="D157" s="66" t="s">
        <v>685</v>
      </c>
      <c r="E157" s="156" t="s">
        <v>846</v>
      </c>
      <c r="F157" s="66" t="s">
        <v>497</v>
      </c>
      <c r="G157" s="66" t="s">
        <v>492</v>
      </c>
      <c r="H157" s="126">
        <v>0.16242500000000001</v>
      </c>
      <c r="I157" s="130">
        <f>'Heating Values'!E138</f>
        <v>15.256708860759494</v>
      </c>
      <c r="J157" s="66" t="str">
        <f t="shared" si="890"/>
        <v>Firewood, Improved, CN</v>
      </c>
      <c r="K157" s="66" t="s">
        <v>1588</v>
      </c>
      <c r="L157" s="161"/>
      <c r="M157" s="161"/>
      <c r="N157" s="161"/>
      <c r="O157" s="66" t="s">
        <v>1116</v>
      </c>
      <c r="P157" s="66" t="str">
        <f t="shared" si="1272"/>
        <v>CN</v>
      </c>
      <c r="Q157" s="66" t="s">
        <v>87</v>
      </c>
      <c r="R157" s="158" t="s">
        <v>128</v>
      </c>
      <c r="S157" s="158" t="s">
        <v>128</v>
      </c>
      <c r="T157" s="158" t="s">
        <v>128</v>
      </c>
      <c r="U157" s="158" t="s">
        <v>128</v>
      </c>
      <c r="V157" s="158" t="s">
        <v>128</v>
      </c>
      <c r="W157" s="158" t="s">
        <v>128</v>
      </c>
      <c r="X157" s="158" t="s">
        <v>128</v>
      </c>
      <c r="Y157" s="158" t="s">
        <v>128</v>
      </c>
      <c r="Z157" s="158" t="s">
        <v>128</v>
      </c>
      <c r="AA157" s="158" t="s">
        <v>128</v>
      </c>
      <c r="AB157" s="158" t="s">
        <v>128</v>
      </c>
      <c r="AC157" s="158" t="s">
        <v>128</v>
      </c>
      <c r="AD157" s="158" t="s">
        <v>128</v>
      </c>
      <c r="AE157" s="158" t="s">
        <v>128</v>
      </c>
      <c r="AF157" s="158" t="s">
        <v>128</v>
      </c>
      <c r="AG157" s="158" t="s">
        <v>128</v>
      </c>
      <c r="AH157" s="158" t="s">
        <v>128</v>
      </c>
      <c r="AI157" s="158" t="s">
        <v>128</v>
      </c>
      <c r="AJ157" s="158" t="s">
        <v>128</v>
      </c>
      <c r="AK157" s="158" t="s">
        <v>128</v>
      </c>
      <c r="AL157" s="158" t="s">
        <v>128</v>
      </c>
      <c r="AM157" s="158" t="s">
        <v>128</v>
      </c>
      <c r="AN157" s="158" t="s">
        <v>128</v>
      </c>
      <c r="AO157" s="158" t="s">
        <v>128</v>
      </c>
      <c r="AP157" s="158" t="s">
        <v>128</v>
      </c>
      <c r="AQ157" s="158" t="s">
        <v>128</v>
      </c>
      <c r="AR157" s="158" t="s">
        <v>128</v>
      </c>
      <c r="AS157" s="158" t="s">
        <v>128</v>
      </c>
      <c r="AT157" s="158" t="s">
        <v>128</v>
      </c>
      <c r="AU157" s="158" t="s">
        <v>128</v>
      </c>
      <c r="AV157" s="158" t="s">
        <v>128</v>
      </c>
      <c r="AW157" s="158" t="s">
        <v>128</v>
      </c>
      <c r="AX157" s="158" t="s">
        <v>128</v>
      </c>
      <c r="AY157" s="158" t="s">
        <v>128</v>
      </c>
      <c r="AZ157" s="158" t="s">
        <v>128</v>
      </c>
      <c r="BA157" s="158" t="s">
        <v>128</v>
      </c>
      <c r="BB157" s="158" t="s">
        <v>128</v>
      </c>
      <c r="BC157" s="158" t="s">
        <v>128</v>
      </c>
      <c r="BD157" s="158" t="s">
        <v>128</v>
      </c>
      <c r="BE157" s="158" t="s">
        <v>128</v>
      </c>
      <c r="BF157" s="158" t="s">
        <v>128</v>
      </c>
      <c r="BG157" s="158" t="s">
        <v>128</v>
      </c>
      <c r="BH157" s="158" t="s">
        <v>128</v>
      </c>
      <c r="BI157" s="158" t="s">
        <v>128</v>
      </c>
      <c r="BJ157" s="158" t="s">
        <v>128</v>
      </c>
      <c r="BK157" s="158" t="s">
        <v>128</v>
      </c>
      <c r="BL157" s="158" t="s">
        <v>128</v>
      </c>
      <c r="BM157" s="158" t="s">
        <v>128</v>
      </c>
      <c r="BN157" s="158" t="s">
        <v>128</v>
      </c>
      <c r="BO157" s="158" t="s">
        <v>128</v>
      </c>
      <c r="BP157" s="158" t="s">
        <v>128</v>
      </c>
      <c r="BQ157" s="158" t="s">
        <v>128</v>
      </c>
      <c r="BR157" s="158" t="s">
        <v>128</v>
      </c>
      <c r="BS157" s="158" t="s">
        <v>128</v>
      </c>
      <c r="BT157" s="158" t="s">
        <v>128</v>
      </c>
      <c r="BU157" s="158" t="s">
        <v>128</v>
      </c>
      <c r="BV157" s="158" t="s">
        <v>128</v>
      </c>
      <c r="BW157" s="158" t="s">
        <v>128</v>
      </c>
      <c r="BX157" s="158" t="s">
        <v>128</v>
      </c>
      <c r="BY157" s="158" t="s">
        <v>128</v>
      </c>
      <c r="BZ157" s="158" t="s">
        <v>128</v>
      </c>
      <c r="CA157" s="158" t="s">
        <v>128</v>
      </c>
      <c r="CB157" s="158" t="s">
        <v>128</v>
      </c>
      <c r="CC157" s="158" t="s">
        <v>128</v>
      </c>
      <c r="CD157" s="158" t="s">
        <v>128</v>
      </c>
      <c r="CE157" s="158" t="s">
        <v>128</v>
      </c>
      <c r="CF157" s="158" t="s">
        <v>128</v>
      </c>
      <c r="CG157" s="158" t="s">
        <v>128</v>
      </c>
      <c r="CH157" s="158" t="s">
        <v>128</v>
      </c>
      <c r="CI157" s="158" t="s">
        <v>128</v>
      </c>
      <c r="CJ157" s="158" t="s">
        <v>128</v>
      </c>
      <c r="CK157" s="158" t="s">
        <v>128</v>
      </c>
      <c r="CL157" s="158" t="s">
        <v>128</v>
      </c>
      <c r="CM157" s="158" t="s">
        <v>128</v>
      </c>
      <c r="CN157" s="158" t="s">
        <v>128</v>
      </c>
      <c r="CO157" s="158" t="s">
        <v>128</v>
      </c>
      <c r="CP157" s="158" t="s">
        <v>128</v>
      </c>
      <c r="CQ157" s="158" t="s">
        <v>128</v>
      </c>
      <c r="CR157" s="158" t="s">
        <v>128</v>
      </c>
      <c r="CS157" s="158" t="s">
        <v>128</v>
      </c>
      <c r="CT157" s="158" t="s">
        <v>128</v>
      </c>
      <c r="CU157" s="158" t="s">
        <v>128</v>
      </c>
      <c r="CV157" s="158" t="s">
        <v>128</v>
      </c>
      <c r="CW157" s="158" t="s">
        <v>128</v>
      </c>
      <c r="CX157" s="158" t="s">
        <v>128</v>
      </c>
      <c r="CY157" s="158" t="s">
        <v>128</v>
      </c>
      <c r="CZ157" s="158" t="s">
        <v>128</v>
      </c>
      <c r="DA157" s="158" t="s">
        <v>128</v>
      </c>
      <c r="DB157" s="158" t="s">
        <v>128</v>
      </c>
      <c r="DC157" s="158" t="s">
        <v>128</v>
      </c>
      <c r="DD157" s="158" t="s">
        <v>128</v>
      </c>
      <c r="DE157" s="158" t="s">
        <v>128</v>
      </c>
      <c r="DF157" s="158" t="s">
        <v>128</v>
      </c>
      <c r="DG157" s="158" t="s">
        <v>128</v>
      </c>
      <c r="DH157" s="158" t="s">
        <v>128</v>
      </c>
      <c r="DI157" s="158" t="s">
        <v>128</v>
      </c>
      <c r="DJ157" s="158" t="s">
        <v>128</v>
      </c>
      <c r="DK157" s="158" t="s">
        <v>128</v>
      </c>
      <c r="DL157" s="158" t="s">
        <v>128</v>
      </c>
      <c r="DM157" s="158" t="s">
        <v>128</v>
      </c>
      <c r="DN157" s="158" t="s">
        <v>128</v>
      </c>
      <c r="DO157" s="158" t="s">
        <v>128</v>
      </c>
      <c r="DP157" s="158" t="s">
        <v>128</v>
      </c>
      <c r="DQ157" s="158" t="s">
        <v>128</v>
      </c>
      <c r="DR157" s="158" t="s">
        <v>128</v>
      </c>
      <c r="DS157" s="158" t="s">
        <v>128</v>
      </c>
      <c r="DT157" s="158" t="s">
        <v>128</v>
      </c>
      <c r="DU157" s="158" t="s">
        <v>128</v>
      </c>
      <c r="DV157" s="158" t="s">
        <v>128</v>
      </c>
      <c r="DW157" s="158" t="s">
        <v>128</v>
      </c>
      <c r="DX157" s="158" t="s">
        <v>128</v>
      </c>
      <c r="DY157" s="158" t="s">
        <v>128</v>
      </c>
      <c r="DZ157" s="158" t="s">
        <v>128</v>
      </c>
      <c r="EA157" s="158" t="s">
        <v>128</v>
      </c>
      <c r="EB157" s="158" t="s">
        <v>128</v>
      </c>
      <c r="EC157" s="158" t="s">
        <v>128</v>
      </c>
      <c r="ED157" s="158" t="s">
        <v>128</v>
      </c>
      <c r="EE157" s="158" t="s">
        <v>128</v>
      </c>
      <c r="EF157" s="158" t="s">
        <v>128</v>
      </c>
      <c r="EG157" s="158" t="s">
        <v>128</v>
      </c>
      <c r="EH157" s="158" t="s">
        <v>128</v>
      </c>
      <c r="EI157" s="158" t="s">
        <v>128</v>
      </c>
      <c r="EJ157" s="158" t="s">
        <v>128</v>
      </c>
      <c r="EK157" s="158" t="s">
        <v>128</v>
      </c>
      <c r="EL157" s="158" t="s">
        <v>128</v>
      </c>
      <c r="EM157" s="158" t="s">
        <v>128</v>
      </c>
      <c r="EN157" s="158" t="s">
        <v>128</v>
      </c>
      <c r="EO157" s="158" t="s">
        <v>128</v>
      </c>
      <c r="EP157" s="158" t="s">
        <v>128</v>
      </c>
      <c r="EQ157" s="158" t="s">
        <v>128</v>
      </c>
      <c r="ER157" s="158" t="s">
        <v>128</v>
      </c>
      <c r="ES157" s="158" t="s">
        <v>128</v>
      </c>
      <c r="ET157" s="158" t="s">
        <v>128</v>
      </c>
      <c r="EU157" s="158" t="s">
        <v>128</v>
      </c>
      <c r="EV157" s="158" t="s">
        <v>128</v>
      </c>
      <c r="EW157" s="158" t="s">
        <v>128</v>
      </c>
      <c r="EX157" s="158" t="s">
        <v>128</v>
      </c>
      <c r="EY157" s="158" t="s">
        <v>128</v>
      </c>
      <c r="EZ157" s="165">
        <v>2.7</v>
      </c>
      <c r="FA157" s="158" t="s">
        <v>704</v>
      </c>
      <c r="FB157" s="163">
        <v>0.41</v>
      </c>
      <c r="FC157" s="158" t="s">
        <v>704</v>
      </c>
      <c r="FD157" s="163">
        <v>3.2000000000000001E-2</v>
      </c>
      <c r="FE157" s="158" t="s">
        <v>704</v>
      </c>
      <c r="FF157" s="163">
        <v>0.11</v>
      </c>
      <c r="FG157" s="158" t="s">
        <v>704</v>
      </c>
      <c r="FH157" s="163">
        <v>0.82</v>
      </c>
      <c r="FI157" s="158" t="s">
        <v>704</v>
      </c>
      <c r="FJ157" s="163">
        <v>8.4000000000000005E-2</v>
      </c>
      <c r="FK157" s="158" t="s">
        <v>704</v>
      </c>
      <c r="FL157" s="163">
        <v>0.35</v>
      </c>
      <c r="FM157" s="158" t="s">
        <v>704</v>
      </c>
      <c r="FN157" s="163">
        <v>0.28999999999999998</v>
      </c>
      <c r="FO157" s="158" t="s">
        <v>704</v>
      </c>
      <c r="FP157" s="163">
        <v>4.8000000000000001E-2</v>
      </c>
      <c r="FQ157" s="158" t="s">
        <v>704</v>
      </c>
      <c r="FR157" s="163">
        <v>0.02</v>
      </c>
      <c r="FS157" s="158" t="s">
        <v>704</v>
      </c>
      <c r="FT157" s="163">
        <v>2.7E-2</v>
      </c>
      <c r="FU157" s="158" t="s">
        <v>704</v>
      </c>
      <c r="FV157" s="158" t="s">
        <v>128</v>
      </c>
      <c r="FW157" s="158" t="s">
        <v>128</v>
      </c>
      <c r="FX157" s="163">
        <v>0.08</v>
      </c>
      <c r="FY157" s="158" t="s">
        <v>704</v>
      </c>
      <c r="FZ157" s="163">
        <v>4.1000000000000002E-2</v>
      </c>
      <c r="GA157" s="158" t="s">
        <v>704</v>
      </c>
      <c r="GB157" s="163">
        <v>4.2000000000000003E-2</v>
      </c>
      <c r="GC157" s="158" t="s">
        <v>704</v>
      </c>
      <c r="GD157" s="163">
        <v>3.1E-2</v>
      </c>
      <c r="GE157" s="158" t="s">
        <v>704</v>
      </c>
      <c r="GF157" s="163">
        <v>2.9000000000000001E-2</v>
      </c>
      <c r="GG157" s="158" t="s">
        <v>704</v>
      </c>
      <c r="GH157" s="166">
        <v>7.7999999999999996E-3</v>
      </c>
      <c r="GI157" s="158" t="s">
        <v>704</v>
      </c>
      <c r="GJ157" s="163">
        <v>2.1999999999999999E-2</v>
      </c>
      <c r="GK157" s="158" t="s">
        <v>704</v>
      </c>
      <c r="GL157" s="166">
        <v>3.3E-3</v>
      </c>
      <c r="GM157" s="158" t="s">
        <v>704</v>
      </c>
      <c r="GN157" s="163">
        <v>2.1000000000000001E-2</v>
      </c>
      <c r="GO157" s="158" t="s">
        <v>704</v>
      </c>
      <c r="GP157" s="166">
        <v>3.3999999999999998E-3</v>
      </c>
      <c r="GQ157" s="158" t="s">
        <v>704</v>
      </c>
      <c r="GR157" s="166">
        <v>2.5000000000000001E-3</v>
      </c>
      <c r="GS157" s="158" t="s">
        <v>704</v>
      </c>
      <c r="GT157" s="166">
        <v>2.2000000000000001E-3</v>
      </c>
      <c r="GU157" s="158" t="s">
        <v>704</v>
      </c>
      <c r="GV157" s="158" t="s">
        <v>128</v>
      </c>
      <c r="GW157" s="158" t="s">
        <v>128</v>
      </c>
      <c r="GX157" s="166">
        <v>2.8999999999999998E-3</v>
      </c>
      <c r="GY157" s="158" t="s">
        <v>704</v>
      </c>
      <c r="GZ157" s="166">
        <v>1.1000000000000001E-3</v>
      </c>
      <c r="HA157" s="158" t="s">
        <v>704</v>
      </c>
      <c r="HB157" s="166">
        <v>5.9999999999999995E-4</v>
      </c>
      <c r="HC157" s="158" t="s">
        <v>704</v>
      </c>
      <c r="HD157" s="158" t="s">
        <v>128</v>
      </c>
      <c r="HE157" s="158" t="s">
        <v>128</v>
      </c>
      <c r="HF157" s="158" t="s">
        <v>128</v>
      </c>
      <c r="HG157" s="158" t="s">
        <v>128</v>
      </c>
      <c r="HH157" s="158" t="s">
        <v>128</v>
      </c>
      <c r="HI157" s="158" t="s">
        <v>128</v>
      </c>
      <c r="HJ157" s="158" t="s">
        <v>128</v>
      </c>
      <c r="HK157" s="158" t="s">
        <v>128</v>
      </c>
      <c r="HL157" s="158" t="s">
        <v>128</v>
      </c>
      <c r="HM157" s="158" t="s">
        <v>128</v>
      </c>
      <c r="HN157" s="158" t="s">
        <v>128</v>
      </c>
      <c r="HO157" s="158" t="s">
        <v>128</v>
      </c>
      <c r="HP157" s="158" t="s">
        <v>128</v>
      </c>
      <c r="HQ157" s="158" t="s">
        <v>128</v>
      </c>
      <c r="HR157" s="158" t="s">
        <v>128</v>
      </c>
      <c r="HS157" s="158" t="s">
        <v>128</v>
      </c>
      <c r="HT157" s="158" t="s">
        <v>128</v>
      </c>
      <c r="HU157" s="158" t="s">
        <v>128</v>
      </c>
      <c r="HV157" s="158" t="s">
        <v>128</v>
      </c>
      <c r="HW157" s="158" t="s">
        <v>128</v>
      </c>
      <c r="HX157" s="158" t="s">
        <v>128</v>
      </c>
      <c r="HY157" s="158" t="s">
        <v>128</v>
      </c>
      <c r="HZ157" s="158" t="s">
        <v>128</v>
      </c>
      <c r="IA157" s="158" t="s">
        <v>128</v>
      </c>
      <c r="IB157" s="158" t="s">
        <v>128</v>
      </c>
      <c r="IC157" s="158" t="s">
        <v>128</v>
      </c>
      <c r="ID157" s="158" t="s">
        <v>128</v>
      </c>
      <c r="IE157" s="158" t="s">
        <v>128</v>
      </c>
      <c r="IF157" s="158" t="s">
        <v>128</v>
      </c>
      <c r="IG157" s="158" t="s">
        <v>128</v>
      </c>
      <c r="IH157" s="158" t="s">
        <v>128</v>
      </c>
      <c r="II157" s="158" t="s">
        <v>128</v>
      </c>
      <c r="IJ157" s="163">
        <v>7.0000000000000007E-2</v>
      </c>
      <c r="IK157" s="158" t="s">
        <v>704</v>
      </c>
      <c r="IL157" s="166">
        <v>7.4000000000000003E-3</v>
      </c>
      <c r="IM157" s="158" t="s">
        <v>704</v>
      </c>
      <c r="IN157" s="158" t="s">
        <v>128</v>
      </c>
      <c r="IO157" s="158" t="s">
        <v>128</v>
      </c>
      <c r="IP157" s="158" t="s">
        <v>128</v>
      </c>
      <c r="IQ157" s="158" t="s">
        <v>128</v>
      </c>
      <c r="IR157" s="158" t="s">
        <v>128</v>
      </c>
      <c r="IS157" s="158" t="s">
        <v>128</v>
      </c>
      <c r="IT157" s="158" t="s">
        <v>128</v>
      </c>
      <c r="IU157" s="158" t="s">
        <v>128</v>
      </c>
      <c r="IV157" s="158" t="s">
        <v>128</v>
      </c>
      <c r="IW157" s="158" t="s">
        <v>128</v>
      </c>
      <c r="IX157" s="158" t="s">
        <v>128</v>
      </c>
      <c r="IY157" s="158" t="s">
        <v>128</v>
      </c>
      <c r="IZ157" s="158" t="s">
        <v>128</v>
      </c>
      <c r="JA157" s="158" t="s">
        <v>128</v>
      </c>
      <c r="JB157" s="158" t="s">
        <v>128</v>
      </c>
      <c r="JC157" s="158" t="s">
        <v>128</v>
      </c>
      <c r="JD157" s="158" t="s">
        <v>128</v>
      </c>
      <c r="JE157" s="158" t="s">
        <v>128</v>
      </c>
      <c r="JF157" s="158" t="s">
        <v>128</v>
      </c>
      <c r="JG157" s="158" t="s">
        <v>128</v>
      </c>
      <c r="JH157" s="158" t="s">
        <v>128</v>
      </c>
      <c r="JI157" s="158" t="s">
        <v>128</v>
      </c>
      <c r="JJ157" s="158" t="s">
        <v>128</v>
      </c>
      <c r="JK157" s="158" t="s">
        <v>128</v>
      </c>
      <c r="JL157" s="158" t="s">
        <v>128</v>
      </c>
      <c r="JM157" s="158" t="s">
        <v>128</v>
      </c>
      <c r="JN157" s="158" t="s">
        <v>128</v>
      </c>
      <c r="JO157" s="158" t="s">
        <v>128</v>
      </c>
      <c r="JP157" s="158" t="s">
        <v>128</v>
      </c>
      <c r="JQ157" s="158" t="s">
        <v>128</v>
      </c>
      <c r="JR157" s="158" t="s">
        <v>128</v>
      </c>
      <c r="JS157" s="158" t="s">
        <v>128</v>
      </c>
      <c r="JT157" s="158" t="s">
        <v>128</v>
      </c>
      <c r="JU157" s="158" t="s">
        <v>128</v>
      </c>
      <c r="JV157" s="158" t="s">
        <v>128</v>
      </c>
      <c r="JW157" s="158" t="s">
        <v>128</v>
      </c>
      <c r="JX157" s="158" t="s">
        <v>128</v>
      </c>
      <c r="JY157" s="158" t="s">
        <v>128</v>
      </c>
      <c r="JZ157" s="158" t="s">
        <v>128</v>
      </c>
      <c r="KA157" s="158" t="s">
        <v>128</v>
      </c>
      <c r="KB157" s="158" t="s">
        <v>128</v>
      </c>
      <c r="KC157" s="158" t="s">
        <v>128</v>
      </c>
      <c r="KD157" s="158" t="s">
        <v>128</v>
      </c>
      <c r="KE157" s="158" t="s">
        <v>128</v>
      </c>
      <c r="KF157" s="158" t="s">
        <v>128</v>
      </c>
      <c r="KG157" s="158" t="s">
        <v>128</v>
      </c>
      <c r="KH157" s="158" t="s">
        <v>128</v>
      </c>
      <c r="KI157" s="158" t="s">
        <v>128</v>
      </c>
      <c r="KJ157" s="158" t="s">
        <v>128</v>
      </c>
      <c r="KK157" s="158" t="s">
        <v>128</v>
      </c>
      <c r="KL157" s="158" t="s">
        <v>128</v>
      </c>
      <c r="KM157" s="158" t="s">
        <v>128</v>
      </c>
      <c r="KN157" s="158" t="s">
        <v>128</v>
      </c>
      <c r="KO157" s="158" t="s">
        <v>128</v>
      </c>
      <c r="KP157" s="158" t="s">
        <v>128</v>
      </c>
      <c r="KQ157" s="158" t="s">
        <v>128</v>
      </c>
      <c r="KR157" s="158" t="s">
        <v>128</v>
      </c>
      <c r="KS157" s="158" t="s">
        <v>128</v>
      </c>
      <c r="KT157" s="158" t="s">
        <v>128</v>
      </c>
      <c r="KU157" s="158" t="s">
        <v>128</v>
      </c>
      <c r="KV157" s="158" t="s">
        <v>128</v>
      </c>
      <c r="KW157" s="158" t="s">
        <v>128</v>
      </c>
      <c r="KX157" s="158" t="s">
        <v>128</v>
      </c>
      <c r="KY157" s="158" t="s">
        <v>128</v>
      </c>
      <c r="KZ157" s="158" t="s">
        <v>128</v>
      </c>
      <c r="LA157" s="158" t="s">
        <v>128</v>
      </c>
      <c r="LB157" s="158" t="s">
        <v>128</v>
      </c>
      <c r="LC157" s="158" t="s">
        <v>128</v>
      </c>
      <c r="LD157" s="158" t="s">
        <v>128</v>
      </c>
      <c r="LE157" s="158" t="s">
        <v>128</v>
      </c>
      <c r="LF157" s="158" t="s">
        <v>128</v>
      </c>
      <c r="LG157" s="158" t="s">
        <v>128</v>
      </c>
      <c r="LH157" s="158" t="s">
        <v>128</v>
      </c>
      <c r="LI157" s="158" t="s">
        <v>128</v>
      </c>
      <c r="LJ157" s="158" t="s">
        <v>128</v>
      </c>
      <c r="LK157" s="158" t="s">
        <v>128</v>
      </c>
      <c r="LL157" s="158" t="s">
        <v>128</v>
      </c>
      <c r="LM157" s="158" t="s">
        <v>128</v>
      </c>
      <c r="LN157" s="158" t="s">
        <v>128</v>
      </c>
      <c r="LO157" s="158" t="s">
        <v>128</v>
      </c>
      <c r="LP157" s="158" t="s">
        <v>128</v>
      </c>
      <c r="LQ157" s="158" t="s">
        <v>128</v>
      </c>
      <c r="LR157" s="158" t="s">
        <v>128</v>
      </c>
      <c r="LS157" s="158" t="s">
        <v>128</v>
      </c>
      <c r="LT157" s="158" t="s">
        <v>128</v>
      </c>
      <c r="LU157" s="158" t="s">
        <v>128</v>
      </c>
      <c r="LV157" s="158" t="s">
        <v>128</v>
      </c>
      <c r="LW157" s="158" t="s">
        <v>128</v>
      </c>
      <c r="LX157" s="158" t="s">
        <v>128</v>
      </c>
      <c r="LY157" s="158" t="s">
        <v>128</v>
      </c>
      <c r="LZ157" s="158" t="s">
        <v>128</v>
      </c>
      <c r="MA157" s="158" t="s">
        <v>128</v>
      </c>
      <c r="MB157" s="158" t="s">
        <v>128</v>
      </c>
      <c r="MC157" s="158" t="s">
        <v>128</v>
      </c>
      <c r="MD157" s="158" t="s">
        <v>128</v>
      </c>
      <c r="ME157" s="158" t="s">
        <v>128</v>
      </c>
      <c r="MF157" s="158" t="s">
        <v>128</v>
      </c>
      <c r="MG157" s="158" t="s">
        <v>128</v>
      </c>
      <c r="MH157" s="158" t="s">
        <v>128</v>
      </c>
      <c r="MI157" s="158" t="s">
        <v>128</v>
      </c>
      <c r="MJ157" s="158" t="s">
        <v>128</v>
      </c>
      <c r="MK157" s="158" t="s">
        <v>128</v>
      </c>
      <c r="ML157" s="158" t="s">
        <v>128</v>
      </c>
      <c r="MM157" s="158" t="s">
        <v>128</v>
      </c>
      <c r="MN157" s="158" t="s">
        <v>128</v>
      </c>
      <c r="MO157" s="158" t="s">
        <v>128</v>
      </c>
      <c r="MP157" s="158" t="s">
        <v>128</v>
      </c>
      <c r="MQ157" s="158" t="s">
        <v>128</v>
      </c>
      <c r="MR157" s="158" t="s">
        <v>128</v>
      </c>
      <c r="MS157" s="158" t="s">
        <v>128</v>
      </c>
      <c r="MT157" s="158" t="s">
        <v>128</v>
      </c>
      <c r="MU157" s="158" t="s">
        <v>128</v>
      </c>
      <c r="MV157" s="158" t="s">
        <v>128</v>
      </c>
      <c r="MW157" s="158" t="s">
        <v>128</v>
      </c>
      <c r="MX157" s="158" t="s">
        <v>128</v>
      </c>
      <c r="MY157" s="158" t="s">
        <v>128</v>
      </c>
      <c r="MZ157" s="158" t="s">
        <v>128</v>
      </c>
      <c r="NA157" s="158" t="s">
        <v>128</v>
      </c>
      <c r="NB157" s="158" t="s">
        <v>128</v>
      </c>
      <c r="NC157" s="158" t="s">
        <v>128</v>
      </c>
      <c r="ND157" s="158" t="s">
        <v>128</v>
      </c>
      <c r="NE157" s="158" t="s">
        <v>128</v>
      </c>
      <c r="NF157" s="158" t="s">
        <v>128</v>
      </c>
      <c r="NG157" s="158" t="s">
        <v>128</v>
      </c>
      <c r="NH157" s="158" t="s">
        <v>128</v>
      </c>
      <c r="NI157" s="158" t="s">
        <v>128</v>
      </c>
      <c r="NJ157" s="158" t="s">
        <v>128</v>
      </c>
      <c r="NK157" s="158" t="s">
        <v>128</v>
      </c>
      <c r="NL157" s="158" t="s">
        <v>128</v>
      </c>
      <c r="NM157" s="158" t="s">
        <v>128</v>
      </c>
      <c r="NN157" s="158" t="s">
        <v>128</v>
      </c>
      <c r="NO157" s="158" t="s">
        <v>128</v>
      </c>
      <c r="NP157" s="158" t="s">
        <v>128</v>
      </c>
      <c r="NQ157" s="158" t="s">
        <v>128</v>
      </c>
      <c r="NR157" s="158" t="s">
        <v>128</v>
      </c>
      <c r="NS157" s="158" t="s">
        <v>128</v>
      </c>
      <c r="NT157" s="158" t="s">
        <v>128</v>
      </c>
      <c r="NU157" s="158" t="s">
        <v>128</v>
      </c>
      <c r="NV157" s="158" t="s">
        <v>128</v>
      </c>
      <c r="NW157" s="158" t="s">
        <v>128</v>
      </c>
      <c r="NX157" s="158" t="s">
        <v>128</v>
      </c>
      <c r="NY157" s="158" t="s">
        <v>128</v>
      </c>
      <c r="NZ157" s="158" t="s">
        <v>128</v>
      </c>
      <c r="OA157" s="158" t="s">
        <v>128</v>
      </c>
      <c r="OB157" s="158" t="s">
        <v>128</v>
      </c>
      <c r="OC157" s="158" t="s">
        <v>128</v>
      </c>
      <c r="OD157" s="158" t="s">
        <v>128</v>
      </c>
      <c r="OE157" s="170" t="s">
        <v>128</v>
      </c>
      <c r="OF157" s="181"/>
      <c r="OG157" s="113" t="str">
        <f t="shared" si="893"/>
        <v/>
      </c>
      <c r="OH157" s="66" t="str">
        <f t="shared" si="894"/>
        <v/>
      </c>
      <c r="OI157" s="66" t="str">
        <f t="shared" si="895"/>
        <v/>
      </c>
      <c r="OJ157" s="66" t="str">
        <f t="shared" si="896"/>
        <v/>
      </c>
      <c r="OK157" s="66" t="str">
        <f t="shared" si="897"/>
        <v/>
      </c>
      <c r="OL157" s="66" t="str">
        <f t="shared" si="898"/>
        <v/>
      </c>
      <c r="OM157" s="66" t="str">
        <f t="shared" si="899"/>
        <v/>
      </c>
      <c r="ON157" s="66" t="str">
        <f t="shared" si="900"/>
        <v/>
      </c>
      <c r="OO157" s="66" t="str">
        <f t="shared" si="901"/>
        <v/>
      </c>
      <c r="OP157" s="66" t="str">
        <f t="shared" si="902"/>
        <v/>
      </c>
      <c r="OQ157" s="66" t="str">
        <f t="shared" si="903"/>
        <v/>
      </c>
      <c r="OR157" s="66" t="str">
        <f t="shared" si="904"/>
        <v/>
      </c>
      <c r="OS157" s="66" t="str">
        <f t="shared" si="905"/>
        <v/>
      </c>
      <c r="OT157" s="66" t="str">
        <f t="shared" si="906"/>
        <v/>
      </c>
      <c r="OU157" s="66" t="str">
        <f t="shared" si="907"/>
        <v/>
      </c>
      <c r="OV157" s="66" t="str">
        <f t="shared" si="908"/>
        <v/>
      </c>
      <c r="OW157" s="66" t="str">
        <f t="shared" si="909"/>
        <v/>
      </c>
      <c r="OX157" s="66" t="str">
        <f t="shared" si="910"/>
        <v/>
      </c>
      <c r="OY157" s="66" t="str">
        <f t="shared" si="911"/>
        <v/>
      </c>
      <c r="OZ157" s="66" t="str">
        <f t="shared" si="912"/>
        <v/>
      </c>
      <c r="PA157" s="66" t="str">
        <f t="shared" si="913"/>
        <v/>
      </c>
      <c r="PB157" s="66" t="str">
        <f t="shared" si="914"/>
        <v/>
      </c>
      <c r="PC157" s="66" t="str">
        <f t="shared" si="915"/>
        <v/>
      </c>
      <c r="PD157" s="66" t="str">
        <f t="shared" si="916"/>
        <v/>
      </c>
      <c r="PE157" s="66" t="str">
        <f t="shared" si="917"/>
        <v/>
      </c>
      <c r="PF157" s="66" t="str">
        <f t="shared" si="918"/>
        <v/>
      </c>
      <c r="PG157" s="66" t="str">
        <f t="shared" si="919"/>
        <v/>
      </c>
      <c r="PH157" s="66" t="str">
        <f t="shared" si="920"/>
        <v/>
      </c>
      <c r="PI157" s="66" t="str">
        <f t="shared" si="921"/>
        <v/>
      </c>
      <c r="PJ157" s="66" t="str">
        <f t="shared" si="922"/>
        <v/>
      </c>
      <c r="PK157" s="66" t="str">
        <f t="shared" si="923"/>
        <v/>
      </c>
      <c r="PL157" s="66" t="str">
        <f t="shared" si="924"/>
        <v/>
      </c>
      <c r="PM157" s="66" t="str">
        <f t="shared" si="925"/>
        <v/>
      </c>
      <c r="PN157" s="66" t="str">
        <f t="shared" si="926"/>
        <v/>
      </c>
      <c r="PO157" s="66" t="str">
        <f t="shared" si="927"/>
        <v/>
      </c>
      <c r="PP157" s="66" t="str">
        <f t="shared" si="928"/>
        <v/>
      </c>
      <c r="PQ157" s="66" t="str">
        <f t="shared" si="929"/>
        <v/>
      </c>
      <c r="PR157" s="66" t="str">
        <f t="shared" si="930"/>
        <v/>
      </c>
      <c r="PS157" s="66" t="str">
        <f t="shared" si="931"/>
        <v/>
      </c>
      <c r="PT157" s="66" t="str">
        <f t="shared" si="932"/>
        <v/>
      </c>
      <c r="PU157" s="66" t="str">
        <f t="shared" si="933"/>
        <v/>
      </c>
      <c r="PV157" s="66" t="str">
        <f t="shared" si="934"/>
        <v/>
      </c>
      <c r="PW157" s="66" t="str">
        <f t="shared" si="935"/>
        <v/>
      </c>
      <c r="PX157" s="66" t="str">
        <f t="shared" si="936"/>
        <v/>
      </c>
      <c r="PY157" s="66" t="str">
        <f t="shared" si="937"/>
        <v/>
      </c>
      <c r="PZ157" s="66" t="str">
        <f t="shared" si="938"/>
        <v/>
      </c>
      <c r="QA157" s="66" t="str">
        <f t="shared" si="939"/>
        <v/>
      </c>
      <c r="QB157" s="66" t="str">
        <f t="shared" si="940"/>
        <v/>
      </c>
      <c r="QC157" s="66" t="str">
        <f t="shared" si="941"/>
        <v/>
      </c>
      <c r="QD157" s="66" t="str">
        <f t="shared" si="942"/>
        <v/>
      </c>
      <c r="QE157" s="66" t="str">
        <f t="shared" si="943"/>
        <v/>
      </c>
      <c r="QF157" s="66" t="str">
        <f t="shared" si="944"/>
        <v/>
      </c>
      <c r="QG157" s="66" t="str">
        <f t="shared" si="945"/>
        <v/>
      </c>
      <c r="QH157" s="66" t="str">
        <f t="shared" si="946"/>
        <v/>
      </c>
      <c r="QI157" s="66" t="str">
        <f t="shared" si="947"/>
        <v/>
      </c>
      <c r="QJ157" s="66" t="str">
        <f t="shared" si="948"/>
        <v/>
      </c>
      <c r="QK157" s="66" t="str">
        <f t="shared" si="949"/>
        <v/>
      </c>
      <c r="QL157" s="66" t="str">
        <f t="shared" si="950"/>
        <v/>
      </c>
      <c r="QM157" s="66" t="str">
        <f t="shared" si="951"/>
        <v/>
      </c>
      <c r="QN157" s="66" t="str">
        <f t="shared" si="952"/>
        <v/>
      </c>
      <c r="QO157" s="66" t="str">
        <f t="shared" si="953"/>
        <v/>
      </c>
      <c r="QP157" s="66" t="str">
        <f t="shared" si="954"/>
        <v/>
      </c>
      <c r="QQ157" s="66" t="str">
        <f t="shared" si="955"/>
        <v/>
      </c>
      <c r="QR157" s="66" t="str">
        <f t="shared" si="956"/>
        <v/>
      </c>
      <c r="QS157" s="66" t="str">
        <f t="shared" si="957"/>
        <v/>
      </c>
      <c r="QT157" s="66" t="str">
        <f t="shared" si="958"/>
        <v/>
      </c>
      <c r="QU157" s="66" t="str">
        <f t="shared" si="959"/>
        <v/>
      </c>
      <c r="QV157" s="66" t="str">
        <f t="shared" si="960"/>
        <v/>
      </c>
      <c r="QW157" s="66" t="str">
        <f t="shared" si="961"/>
        <v/>
      </c>
      <c r="QX157" s="66" t="str">
        <f t="shared" si="962"/>
        <v/>
      </c>
      <c r="QY157" s="66" t="str">
        <f t="shared" si="963"/>
        <v/>
      </c>
      <c r="QZ157" s="66" t="str">
        <f t="shared" si="964"/>
        <v/>
      </c>
      <c r="RA157" s="66" t="str">
        <f t="shared" si="965"/>
        <v/>
      </c>
      <c r="RB157" s="66" t="str">
        <f t="shared" si="966"/>
        <v/>
      </c>
      <c r="RC157" s="66" t="str">
        <f t="shared" si="967"/>
        <v/>
      </c>
      <c r="RD157" s="66" t="str">
        <f t="shared" si="968"/>
        <v/>
      </c>
      <c r="RE157" s="66" t="str">
        <f t="shared" si="969"/>
        <v/>
      </c>
      <c r="RF157" s="66" t="str">
        <f t="shared" si="970"/>
        <v/>
      </c>
      <c r="RG157" s="66" t="str">
        <f t="shared" si="971"/>
        <v/>
      </c>
      <c r="RH157" s="66" t="str">
        <f t="shared" si="972"/>
        <v/>
      </c>
      <c r="RI157" s="66" t="str">
        <f t="shared" si="973"/>
        <v/>
      </c>
      <c r="RJ157" s="66" t="str">
        <f t="shared" si="974"/>
        <v/>
      </c>
      <c r="RK157" s="66" t="str">
        <f t="shared" si="975"/>
        <v/>
      </c>
      <c r="RL157" s="66" t="str">
        <f t="shared" si="976"/>
        <v/>
      </c>
      <c r="RM157" s="66" t="str">
        <f t="shared" si="977"/>
        <v/>
      </c>
      <c r="RN157" s="66" t="str">
        <f t="shared" si="978"/>
        <v/>
      </c>
      <c r="RO157" s="66" t="str">
        <f t="shared" si="979"/>
        <v/>
      </c>
      <c r="RP157" s="66" t="str">
        <f t="shared" si="980"/>
        <v/>
      </c>
      <c r="RQ157" s="66" t="str">
        <f t="shared" si="981"/>
        <v/>
      </c>
      <c r="RR157" s="66" t="str">
        <f t="shared" si="982"/>
        <v/>
      </c>
      <c r="RS157" s="66" t="str">
        <f t="shared" si="983"/>
        <v/>
      </c>
      <c r="RT157" s="66" t="str">
        <f t="shared" si="984"/>
        <v/>
      </c>
      <c r="RU157" s="66" t="str">
        <f t="shared" si="985"/>
        <v/>
      </c>
      <c r="RV157" s="66" t="str">
        <f t="shared" si="986"/>
        <v/>
      </c>
      <c r="RW157" s="66" t="str">
        <f t="shared" si="987"/>
        <v/>
      </c>
      <c r="RX157" s="66" t="str">
        <f t="shared" si="988"/>
        <v/>
      </c>
      <c r="RY157" s="66" t="str">
        <f t="shared" si="989"/>
        <v/>
      </c>
      <c r="RZ157" s="66" t="str">
        <f t="shared" si="990"/>
        <v/>
      </c>
      <c r="SA157" s="66" t="str">
        <f t="shared" si="991"/>
        <v/>
      </c>
      <c r="SB157" s="66" t="str">
        <f t="shared" si="992"/>
        <v/>
      </c>
      <c r="SC157" s="66" t="str">
        <f t="shared" si="993"/>
        <v/>
      </c>
      <c r="SD157" s="66" t="str">
        <f t="shared" si="994"/>
        <v/>
      </c>
      <c r="SE157" s="66" t="str">
        <f t="shared" si="995"/>
        <v/>
      </c>
      <c r="SF157" s="66" t="str">
        <f t="shared" si="996"/>
        <v/>
      </c>
      <c r="SG157" s="66" t="str">
        <f t="shared" si="997"/>
        <v/>
      </c>
      <c r="SH157" s="66" t="str">
        <f t="shared" si="998"/>
        <v/>
      </c>
      <c r="SI157" s="66" t="str">
        <f t="shared" si="999"/>
        <v/>
      </c>
      <c r="SJ157" s="66" t="str">
        <f t="shared" si="1000"/>
        <v/>
      </c>
      <c r="SK157" s="66" t="str">
        <f t="shared" si="1001"/>
        <v/>
      </c>
      <c r="SL157" s="66" t="str">
        <f t="shared" si="1002"/>
        <v/>
      </c>
      <c r="SM157" s="66" t="str">
        <f t="shared" si="1003"/>
        <v/>
      </c>
      <c r="SN157" s="66" t="str">
        <f t="shared" si="1004"/>
        <v/>
      </c>
      <c r="SO157" s="66" t="str">
        <f t="shared" si="1005"/>
        <v/>
      </c>
      <c r="SP157" s="66" t="str">
        <f t="shared" si="1006"/>
        <v/>
      </c>
      <c r="SQ157" s="66" t="str">
        <f t="shared" si="1007"/>
        <v/>
      </c>
      <c r="SR157" s="66" t="str">
        <f t="shared" si="1008"/>
        <v/>
      </c>
      <c r="SS157" s="66" t="str">
        <f t="shared" si="1009"/>
        <v/>
      </c>
      <c r="ST157" s="66" t="str">
        <f t="shared" si="1010"/>
        <v/>
      </c>
      <c r="SU157" s="66" t="str">
        <f t="shared" si="1011"/>
        <v/>
      </c>
      <c r="SV157" s="66" t="str">
        <f t="shared" si="1012"/>
        <v/>
      </c>
      <c r="SW157" s="66" t="str">
        <f t="shared" si="1013"/>
        <v/>
      </c>
      <c r="SX157" s="66" t="str">
        <f t="shared" si="1014"/>
        <v/>
      </c>
      <c r="SY157" s="66" t="str">
        <f t="shared" si="1015"/>
        <v/>
      </c>
      <c r="SZ157" s="66" t="str">
        <f t="shared" si="1016"/>
        <v/>
      </c>
      <c r="TA157" s="66" t="str">
        <f t="shared" si="1017"/>
        <v/>
      </c>
      <c r="TB157" s="66" t="str">
        <f t="shared" si="1018"/>
        <v/>
      </c>
      <c r="TC157" s="66" t="str">
        <f t="shared" si="1019"/>
        <v/>
      </c>
      <c r="TD157" s="66" t="str">
        <f t="shared" si="1020"/>
        <v/>
      </c>
      <c r="TE157" s="66" t="str">
        <f t="shared" si="1021"/>
        <v/>
      </c>
      <c r="TF157" s="66" t="str">
        <f t="shared" si="1022"/>
        <v/>
      </c>
      <c r="TG157" s="66" t="str">
        <f t="shared" si="1023"/>
        <v/>
      </c>
      <c r="TH157" s="66" t="str">
        <f t="shared" si="1024"/>
        <v/>
      </c>
      <c r="TI157" s="66" t="str">
        <f t="shared" si="1025"/>
        <v/>
      </c>
      <c r="TJ157" s="66" t="str">
        <f t="shared" si="1026"/>
        <v/>
      </c>
      <c r="TK157" s="66" t="str">
        <f t="shared" si="1027"/>
        <v/>
      </c>
      <c r="TL157" s="66" t="str">
        <f t="shared" si="1028"/>
        <v/>
      </c>
      <c r="TM157" s="66" t="str">
        <f t="shared" si="1029"/>
        <v/>
      </c>
      <c r="TN157" s="66" t="str">
        <f t="shared" si="1030"/>
        <v/>
      </c>
      <c r="TO157" s="160">
        <f t="shared" si="1031"/>
        <v>1.0895571874088013E-3</v>
      </c>
      <c r="TP157" s="66" t="str">
        <f t="shared" si="1032"/>
        <v>kg/GJ delivered</v>
      </c>
      <c r="TQ157" s="160">
        <f t="shared" si="1033"/>
        <v>1.6545127660652165E-4</v>
      </c>
      <c r="TR157" s="66" t="str">
        <f t="shared" si="1034"/>
        <v>kg/GJ delivered</v>
      </c>
      <c r="TS157" s="160">
        <f t="shared" si="1035"/>
        <v>1.2913270369289496E-5</v>
      </c>
      <c r="TT157" s="66" t="str">
        <f t="shared" si="1036"/>
        <v>kg/GJ delivered</v>
      </c>
      <c r="TU157" s="160">
        <f t="shared" si="1037"/>
        <v>4.4389366894432639E-5</v>
      </c>
      <c r="TV157" s="66" t="str">
        <f t="shared" si="1038"/>
        <v>kg/GJ delivered</v>
      </c>
      <c r="TW157" s="160">
        <f t="shared" si="1039"/>
        <v>3.309025532130433E-4</v>
      </c>
      <c r="TX157" s="66" t="str">
        <f t="shared" si="1040"/>
        <v>kg/GJ delivered</v>
      </c>
      <c r="TY157" s="160">
        <f t="shared" si="1041"/>
        <v>3.3897334719384931E-5</v>
      </c>
      <c r="TZ157" s="66" t="str">
        <f t="shared" si="1042"/>
        <v>kg/GJ delivered</v>
      </c>
      <c r="UA157" s="160">
        <f t="shared" si="1043"/>
        <v>1.4123889466410386E-4</v>
      </c>
      <c r="UB157" s="66" t="str">
        <f t="shared" si="1044"/>
        <v>kg/GJ delivered</v>
      </c>
      <c r="UC157" s="160">
        <f t="shared" si="1045"/>
        <v>1.1702651272168604E-4</v>
      </c>
      <c r="UD157" s="66" t="str">
        <f t="shared" si="1046"/>
        <v>kg/GJ delivered</v>
      </c>
      <c r="UE157" s="160">
        <f t="shared" si="1047"/>
        <v>1.9369905553934244E-5</v>
      </c>
      <c r="UF157" s="66" t="str">
        <f t="shared" si="1048"/>
        <v>kg/GJ delivered</v>
      </c>
      <c r="UG157" s="160">
        <f t="shared" si="1049"/>
        <v>8.0707939808059362E-6</v>
      </c>
      <c r="UH157" s="66" t="str">
        <f t="shared" si="1050"/>
        <v>kg/GJ delivered</v>
      </c>
      <c r="UI157" s="160">
        <f t="shared" si="1051"/>
        <v>1.0895571874088012E-5</v>
      </c>
      <c r="UJ157" s="66" t="str">
        <f t="shared" si="1052"/>
        <v>kg/GJ delivered</v>
      </c>
      <c r="UK157" s="66" t="str">
        <f t="shared" si="1053"/>
        <v/>
      </c>
      <c r="UL157" s="66" t="str">
        <f t="shared" si="1054"/>
        <v/>
      </c>
      <c r="UM157" s="160">
        <f t="shared" si="1055"/>
        <v>3.2283175923223745E-5</v>
      </c>
      <c r="UN157" s="66" t="str">
        <f t="shared" si="1056"/>
        <v>kg/GJ delivered</v>
      </c>
      <c r="UO157" s="160">
        <f t="shared" si="1057"/>
        <v>1.6545127660652166E-5</v>
      </c>
      <c r="UP157" s="66" t="str">
        <f t="shared" si="1058"/>
        <v>kg/GJ delivered</v>
      </c>
      <c r="UQ157" s="160">
        <f t="shared" si="1059"/>
        <v>1.6948667359692465E-5</v>
      </c>
      <c r="UR157" s="66" t="str">
        <f t="shared" si="1060"/>
        <v>kg/GJ delivered</v>
      </c>
      <c r="US157" s="160">
        <f t="shared" si="1061"/>
        <v>1.2509730670249199E-5</v>
      </c>
      <c r="UT157" s="66" t="str">
        <f t="shared" si="1062"/>
        <v>kg/GJ delivered</v>
      </c>
      <c r="UU157" s="160">
        <f t="shared" si="1063"/>
        <v>1.1702651272168606E-5</v>
      </c>
      <c r="UV157" s="66" t="str">
        <f t="shared" si="1064"/>
        <v>kg/GJ delivered</v>
      </c>
      <c r="UW157" s="160">
        <f t="shared" si="1065"/>
        <v>3.1476096525143146E-6</v>
      </c>
      <c r="UX157" s="66" t="str">
        <f t="shared" si="1066"/>
        <v>kg/GJ delivered</v>
      </c>
      <c r="UY157" s="160">
        <f t="shared" si="1067"/>
        <v>8.8778733788865275E-6</v>
      </c>
      <c r="UZ157" s="66" t="str">
        <f t="shared" si="1068"/>
        <v>kg/GJ delivered</v>
      </c>
      <c r="VA157" s="160">
        <f t="shared" si="1069"/>
        <v>1.3316810068329794E-6</v>
      </c>
      <c r="VB157" s="66" t="str">
        <f t="shared" si="1070"/>
        <v>kg/GJ delivered</v>
      </c>
      <c r="VC157" s="160">
        <f t="shared" si="1071"/>
        <v>8.4743336798462327E-6</v>
      </c>
      <c r="VD157" s="66" t="str">
        <f t="shared" si="1072"/>
        <v>kg/GJ delivered</v>
      </c>
      <c r="VE157" s="160">
        <f t="shared" si="1073"/>
        <v>1.3720349767370086E-6</v>
      </c>
      <c r="VF157" s="66" t="str">
        <f t="shared" si="1074"/>
        <v>kg/GJ delivered</v>
      </c>
      <c r="VG157" s="160">
        <f t="shared" si="1075"/>
        <v>1.008849247600742E-6</v>
      </c>
      <c r="VH157" s="66" t="str">
        <f t="shared" si="1076"/>
        <v>kg/GJ delivered</v>
      </c>
      <c r="VI157" s="160">
        <f t="shared" si="1077"/>
        <v>8.8778733788865288E-7</v>
      </c>
      <c r="VJ157" s="66" t="str">
        <f t="shared" si="1078"/>
        <v>kg/GJ delivered</v>
      </c>
      <c r="VK157" s="66" t="str">
        <f t="shared" si="1079"/>
        <v/>
      </c>
      <c r="VL157" s="66" t="str">
        <f t="shared" si="1080"/>
        <v/>
      </c>
      <c r="VM157" s="160">
        <f t="shared" si="1081"/>
        <v>1.1702651272168604E-6</v>
      </c>
      <c r="VN157" s="66" t="str">
        <f t="shared" si="1082"/>
        <v>kg/GJ delivered</v>
      </c>
      <c r="VO157" s="160">
        <f t="shared" si="1083"/>
        <v>4.4389366894432644E-7</v>
      </c>
      <c r="VP157" s="66" t="str">
        <f t="shared" si="1084"/>
        <v>kg/GJ delivered</v>
      </c>
      <c r="VQ157" s="160">
        <f t="shared" si="1085"/>
        <v>2.4212381942417804E-7</v>
      </c>
      <c r="VR157" s="66" t="str">
        <f t="shared" si="1086"/>
        <v>kg/GJ delivered</v>
      </c>
      <c r="VS157" s="66" t="str">
        <f t="shared" si="1087"/>
        <v/>
      </c>
      <c r="VT157" s="66" t="str">
        <f t="shared" si="1088"/>
        <v/>
      </c>
      <c r="VU157" s="66" t="str">
        <f t="shared" si="1089"/>
        <v/>
      </c>
      <c r="VV157" s="66" t="str">
        <f t="shared" si="1090"/>
        <v/>
      </c>
      <c r="VW157" s="66" t="str">
        <f t="shared" si="1091"/>
        <v/>
      </c>
      <c r="VX157" s="66" t="str">
        <f t="shared" si="1092"/>
        <v/>
      </c>
      <c r="VY157" s="66" t="str">
        <f t="shared" si="1093"/>
        <v/>
      </c>
      <c r="VZ157" s="66" t="str">
        <f t="shared" si="1094"/>
        <v/>
      </c>
      <c r="WA157" s="66" t="str">
        <f t="shared" si="1095"/>
        <v/>
      </c>
      <c r="WB157" s="66" t="str">
        <f t="shared" si="1096"/>
        <v/>
      </c>
      <c r="WC157" s="66" t="str">
        <f t="shared" si="1097"/>
        <v/>
      </c>
      <c r="WD157" s="66" t="str">
        <f t="shared" si="1098"/>
        <v/>
      </c>
      <c r="WE157" s="66" t="str">
        <f t="shared" si="1099"/>
        <v/>
      </c>
      <c r="WF157" s="66" t="str">
        <f t="shared" si="1100"/>
        <v/>
      </c>
      <c r="WG157" s="66" t="str">
        <f t="shared" si="1101"/>
        <v/>
      </c>
      <c r="WH157" s="66" t="str">
        <f t="shared" si="1102"/>
        <v/>
      </c>
      <c r="WI157" s="66" t="str">
        <f t="shared" si="1103"/>
        <v/>
      </c>
      <c r="WJ157" s="66" t="str">
        <f t="shared" si="1104"/>
        <v/>
      </c>
      <c r="WK157" s="66" t="str">
        <f t="shared" si="1105"/>
        <v/>
      </c>
      <c r="WL157" s="66" t="str">
        <f t="shared" si="1106"/>
        <v/>
      </c>
      <c r="WM157" s="66" t="str">
        <f t="shared" si="1107"/>
        <v/>
      </c>
      <c r="WN157" s="66" t="str">
        <f t="shared" si="1108"/>
        <v/>
      </c>
      <c r="WO157" s="66" t="str">
        <f t="shared" si="1109"/>
        <v/>
      </c>
      <c r="WP157" s="66" t="str">
        <f t="shared" si="1110"/>
        <v/>
      </c>
      <c r="WQ157" s="66" t="str">
        <f t="shared" si="1111"/>
        <v/>
      </c>
      <c r="WR157" s="66" t="str">
        <f t="shared" si="1112"/>
        <v/>
      </c>
      <c r="WS157" s="66" t="str">
        <f t="shared" si="1113"/>
        <v/>
      </c>
      <c r="WT157" s="66" t="str">
        <f t="shared" si="1114"/>
        <v/>
      </c>
      <c r="WU157" s="66" t="str">
        <f t="shared" si="1115"/>
        <v/>
      </c>
      <c r="WV157" s="66" t="str">
        <f t="shared" si="1116"/>
        <v/>
      </c>
      <c r="WW157" s="66" t="str">
        <f t="shared" si="1117"/>
        <v/>
      </c>
      <c r="WX157" s="66" t="str">
        <f t="shared" si="1118"/>
        <v/>
      </c>
      <c r="WY157" s="160">
        <f t="shared" si="1119"/>
        <v>2.8247778932820777E-5</v>
      </c>
      <c r="WZ157" s="66" t="str">
        <f t="shared" si="1120"/>
        <v>kg/GJ delivered</v>
      </c>
      <c r="XA157" s="160">
        <f t="shared" si="1121"/>
        <v>2.986193772898196E-6</v>
      </c>
      <c r="XB157" s="66" t="str">
        <f t="shared" si="1122"/>
        <v>kg/GJ delivered</v>
      </c>
      <c r="XC157" s="66" t="str">
        <f t="shared" si="1123"/>
        <v/>
      </c>
      <c r="XD157" s="66" t="str">
        <f t="shared" si="1124"/>
        <v/>
      </c>
      <c r="XE157" s="66" t="str">
        <f t="shared" si="1125"/>
        <v/>
      </c>
      <c r="XF157" s="66" t="str">
        <f t="shared" si="1126"/>
        <v/>
      </c>
      <c r="XG157" s="66" t="str">
        <f t="shared" si="1127"/>
        <v/>
      </c>
      <c r="XH157" s="66" t="str">
        <f t="shared" si="1128"/>
        <v/>
      </c>
      <c r="XI157" s="66" t="str">
        <f t="shared" si="1129"/>
        <v/>
      </c>
      <c r="XJ157" s="66" t="str">
        <f t="shared" si="1130"/>
        <v/>
      </c>
      <c r="XK157" s="66" t="str">
        <f t="shared" si="1131"/>
        <v/>
      </c>
      <c r="XL157" s="66" t="str">
        <f t="shared" si="1132"/>
        <v/>
      </c>
      <c r="XM157" s="66" t="str">
        <f t="shared" si="1133"/>
        <v/>
      </c>
      <c r="XN157" s="66" t="str">
        <f t="shared" si="1134"/>
        <v/>
      </c>
      <c r="XO157" s="66" t="str">
        <f t="shared" si="1135"/>
        <v/>
      </c>
      <c r="XP157" s="66" t="str">
        <f t="shared" si="1136"/>
        <v/>
      </c>
      <c r="XQ157" s="66" t="str">
        <f t="shared" si="1137"/>
        <v/>
      </c>
      <c r="XR157" s="66" t="str">
        <f t="shared" si="1138"/>
        <v/>
      </c>
      <c r="XS157" s="66" t="str">
        <f t="shared" si="1139"/>
        <v/>
      </c>
      <c r="XT157" s="66" t="str">
        <f t="shared" si="1140"/>
        <v/>
      </c>
      <c r="XU157" s="66" t="str">
        <f t="shared" si="1141"/>
        <v/>
      </c>
      <c r="XV157" s="66" t="str">
        <f t="shared" si="1142"/>
        <v/>
      </c>
      <c r="XW157" s="66" t="str">
        <f t="shared" si="1143"/>
        <v/>
      </c>
      <c r="XX157" s="66" t="str">
        <f t="shared" si="1144"/>
        <v/>
      </c>
      <c r="XY157" s="66" t="str">
        <f t="shared" si="1145"/>
        <v/>
      </c>
      <c r="XZ157" s="66" t="str">
        <f t="shared" si="1146"/>
        <v/>
      </c>
      <c r="YA157" s="66" t="str">
        <f t="shared" si="1147"/>
        <v/>
      </c>
      <c r="YB157" s="66" t="str">
        <f t="shared" si="1148"/>
        <v/>
      </c>
      <c r="YC157" s="66" t="str">
        <f t="shared" si="1149"/>
        <v/>
      </c>
      <c r="YD157" s="66" t="str">
        <f t="shared" si="1150"/>
        <v/>
      </c>
      <c r="YE157" s="66" t="str">
        <f t="shared" si="1151"/>
        <v/>
      </c>
      <c r="YF157" s="66" t="str">
        <f t="shared" si="1152"/>
        <v/>
      </c>
      <c r="YG157" s="66" t="str">
        <f t="shared" si="1153"/>
        <v/>
      </c>
      <c r="YH157" s="66" t="str">
        <f t="shared" si="1154"/>
        <v/>
      </c>
      <c r="YI157" s="66" t="str">
        <f t="shared" si="1155"/>
        <v/>
      </c>
      <c r="YJ157" s="66" t="str">
        <f t="shared" si="1156"/>
        <v/>
      </c>
      <c r="YK157" s="66" t="str">
        <f t="shared" si="1157"/>
        <v/>
      </c>
      <c r="YL157" s="66" t="str">
        <f t="shared" si="1158"/>
        <v/>
      </c>
      <c r="YM157" s="66" t="str">
        <f t="shared" si="1159"/>
        <v/>
      </c>
      <c r="YN157" s="66" t="str">
        <f t="shared" si="1160"/>
        <v/>
      </c>
      <c r="YO157" s="66" t="str">
        <f t="shared" si="1161"/>
        <v/>
      </c>
      <c r="YP157" s="66" t="str">
        <f t="shared" si="1162"/>
        <v/>
      </c>
      <c r="YQ157" s="66" t="str">
        <f t="shared" si="1163"/>
        <v/>
      </c>
      <c r="YR157" s="66" t="str">
        <f t="shared" si="1164"/>
        <v/>
      </c>
      <c r="YS157" s="66" t="str">
        <f t="shared" si="1165"/>
        <v/>
      </c>
      <c r="YT157" s="66" t="str">
        <f t="shared" si="1166"/>
        <v/>
      </c>
      <c r="YU157" s="66" t="str">
        <f t="shared" si="1167"/>
        <v/>
      </c>
      <c r="YV157" s="66" t="str">
        <f t="shared" si="1168"/>
        <v/>
      </c>
      <c r="YW157" s="66" t="str">
        <f t="shared" si="1169"/>
        <v/>
      </c>
      <c r="YX157" s="66" t="str">
        <f t="shared" si="1170"/>
        <v/>
      </c>
      <c r="YY157" s="66" t="str">
        <f t="shared" si="1171"/>
        <v/>
      </c>
      <c r="YZ157" s="66" t="str">
        <f t="shared" si="1172"/>
        <v/>
      </c>
      <c r="ZA157" s="66" t="str">
        <f t="shared" si="1173"/>
        <v/>
      </c>
      <c r="ZB157" s="66" t="str">
        <f t="shared" si="1174"/>
        <v/>
      </c>
      <c r="ZC157" s="66" t="str">
        <f t="shared" si="1175"/>
        <v/>
      </c>
      <c r="ZD157" s="66" t="str">
        <f t="shared" si="1176"/>
        <v/>
      </c>
      <c r="ZE157" s="66" t="str">
        <f t="shared" si="1177"/>
        <v/>
      </c>
      <c r="ZF157" s="66" t="str">
        <f t="shared" si="1178"/>
        <v/>
      </c>
      <c r="ZG157" s="66" t="str">
        <f t="shared" si="1179"/>
        <v/>
      </c>
      <c r="ZH157" s="66" t="str">
        <f t="shared" si="1180"/>
        <v/>
      </c>
      <c r="ZI157" s="66" t="str">
        <f t="shared" si="1181"/>
        <v/>
      </c>
      <c r="ZJ157" s="66" t="str">
        <f t="shared" si="1182"/>
        <v/>
      </c>
      <c r="ZK157" s="66" t="str">
        <f t="shared" si="1183"/>
        <v/>
      </c>
      <c r="ZL157" s="66" t="str">
        <f t="shared" si="1184"/>
        <v/>
      </c>
      <c r="ZM157" s="66" t="str">
        <f t="shared" si="1185"/>
        <v/>
      </c>
      <c r="ZN157" s="66" t="str">
        <f t="shared" si="1186"/>
        <v/>
      </c>
      <c r="ZO157" s="66" t="str">
        <f t="shared" si="1187"/>
        <v/>
      </c>
      <c r="ZP157" s="66" t="str">
        <f t="shared" si="1188"/>
        <v/>
      </c>
      <c r="ZQ157" s="66" t="str">
        <f t="shared" si="1189"/>
        <v/>
      </c>
      <c r="ZR157" s="66" t="str">
        <f t="shared" si="1190"/>
        <v/>
      </c>
      <c r="ZS157" s="66" t="str">
        <f t="shared" si="1191"/>
        <v/>
      </c>
      <c r="ZT157" s="66" t="str">
        <f t="shared" si="1192"/>
        <v/>
      </c>
      <c r="ZU157" s="66" t="str">
        <f t="shared" si="1193"/>
        <v/>
      </c>
      <c r="ZV157" s="66" t="str">
        <f t="shared" si="1194"/>
        <v/>
      </c>
      <c r="ZW157" s="66" t="str">
        <f t="shared" si="1195"/>
        <v/>
      </c>
      <c r="ZX157" s="66" t="str">
        <f t="shared" si="1196"/>
        <v/>
      </c>
      <c r="ZY157" s="66" t="str">
        <f t="shared" si="1197"/>
        <v/>
      </c>
      <c r="ZZ157" s="66" t="str">
        <f t="shared" si="1198"/>
        <v/>
      </c>
      <c r="AAA157" s="66" t="str">
        <f t="shared" si="1199"/>
        <v/>
      </c>
      <c r="AAB157" s="66" t="str">
        <f t="shared" si="1200"/>
        <v/>
      </c>
      <c r="AAC157" s="66" t="str">
        <f t="shared" si="1201"/>
        <v/>
      </c>
      <c r="AAD157" s="66" t="str">
        <f t="shared" si="1202"/>
        <v/>
      </c>
      <c r="AAE157" s="66" t="str">
        <f t="shared" si="1203"/>
        <v/>
      </c>
      <c r="AAF157" s="66" t="str">
        <f t="shared" si="1204"/>
        <v/>
      </c>
      <c r="AAG157" s="66" t="str">
        <f t="shared" si="1205"/>
        <v/>
      </c>
      <c r="AAH157" s="66" t="str">
        <f t="shared" si="1206"/>
        <v/>
      </c>
      <c r="AAI157" s="66" t="str">
        <f t="shared" si="1207"/>
        <v/>
      </c>
      <c r="AAJ157" s="66" t="str">
        <f t="shared" si="1208"/>
        <v/>
      </c>
      <c r="AAK157" s="66" t="str">
        <f t="shared" si="1209"/>
        <v/>
      </c>
      <c r="AAL157" s="66" t="str">
        <f t="shared" si="1210"/>
        <v/>
      </c>
      <c r="AAM157" s="66" t="str">
        <f t="shared" si="1211"/>
        <v/>
      </c>
      <c r="AAN157" s="66" t="str">
        <f t="shared" si="1212"/>
        <v/>
      </c>
      <c r="AAO157" s="66" t="str">
        <f t="shared" si="1213"/>
        <v/>
      </c>
      <c r="AAP157" s="66" t="str">
        <f t="shared" si="1214"/>
        <v/>
      </c>
      <c r="AAQ157" s="66" t="str">
        <f t="shared" si="1215"/>
        <v/>
      </c>
      <c r="AAR157" s="66" t="str">
        <f t="shared" si="1216"/>
        <v/>
      </c>
      <c r="AAS157" s="66" t="str">
        <f t="shared" si="1217"/>
        <v/>
      </c>
      <c r="AAT157" s="66" t="str">
        <f t="shared" si="1218"/>
        <v/>
      </c>
      <c r="AAU157" s="66" t="str">
        <f t="shared" si="1219"/>
        <v/>
      </c>
      <c r="AAV157" s="66" t="str">
        <f t="shared" si="1220"/>
        <v/>
      </c>
      <c r="AAW157" s="66" t="str">
        <f t="shared" si="1221"/>
        <v/>
      </c>
      <c r="AAX157" s="66" t="str">
        <f t="shared" si="1222"/>
        <v/>
      </c>
      <c r="AAY157" s="66" t="str">
        <f t="shared" si="1223"/>
        <v/>
      </c>
      <c r="AAZ157" s="66" t="str">
        <f t="shared" si="1224"/>
        <v/>
      </c>
      <c r="ABA157" s="66" t="str">
        <f t="shared" si="1225"/>
        <v/>
      </c>
      <c r="ABB157" s="66" t="str">
        <f t="shared" si="1226"/>
        <v/>
      </c>
      <c r="ABC157" s="66" t="str">
        <f t="shared" si="1227"/>
        <v/>
      </c>
      <c r="ABD157" s="66" t="str">
        <f t="shared" si="1228"/>
        <v/>
      </c>
      <c r="ABE157" s="66" t="str">
        <f t="shared" si="1229"/>
        <v/>
      </c>
      <c r="ABF157" s="66" t="str">
        <f t="shared" si="1230"/>
        <v/>
      </c>
      <c r="ABG157" s="66" t="str">
        <f t="shared" si="1231"/>
        <v/>
      </c>
      <c r="ABH157" s="66" t="str">
        <f t="shared" si="1232"/>
        <v/>
      </c>
      <c r="ABI157" s="66" t="str">
        <f t="shared" si="1233"/>
        <v/>
      </c>
      <c r="ABJ157" s="66" t="str">
        <f t="shared" si="1234"/>
        <v/>
      </c>
      <c r="ABK157" s="66" t="str">
        <f t="shared" si="1235"/>
        <v/>
      </c>
      <c r="ABL157" s="66" t="str">
        <f t="shared" si="1236"/>
        <v/>
      </c>
      <c r="ABM157" s="66" t="str">
        <f t="shared" si="1237"/>
        <v/>
      </c>
      <c r="ABN157" s="66" t="str">
        <f t="shared" si="1238"/>
        <v/>
      </c>
      <c r="ABO157" s="66" t="str">
        <f t="shared" si="1239"/>
        <v/>
      </c>
      <c r="ABP157" s="66" t="str">
        <f t="shared" si="1240"/>
        <v/>
      </c>
      <c r="ABQ157" s="66" t="str">
        <f t="shared" si="1241"/>
        <v/>
      </c>
      <c r="ABR157" s="66" t="str">
        <f t="shared" si="1242"/>
        <v/>
      </c>
      <c r="ABS157" s="66" t="str">
        <f t="shared" si="1243"/>
        <v/>
      </c>
      <c r="ABT157" s="66" t="str">
        <f t="shared" si="1244"/>
        <v/>
      </c>
      <c r="ABU157" s="66" t="str">
        <f t="shared" si="1245"/>
        <v/>
      </c>
      <c r="ABV157" s="66" t="str">
        <f t="shared" si="1246"/>
        <v/>
      </c>
      <c r="ABW157" s="66" t="str">
        <f t="shared" si="1247"/>
        <v/>
      </c>
      <c r="ABX157" s="66" t="str">
        <f t="shared" si="1248"/>
        <v/>
      </c>
      <c r="ABY157" s="66" t="str">
        <f t="shared" si="1249"/>
        <v/>
      </c>
      <c r="ABZ157" s="66" t="str">
        <f t="shared" si="1250"/>
        <v/>
      </c>
      <c r="ACA157" s="66" t="str">
        <f t="shared" si="1251"/>
        <v/>
      </c>
      <c r="ACB157" s="66" t="str">
        <f t="shared" si="1252"/>
        <v/>
      </c>
      <c r="ACC157" s="66" t="str">
        <f t="shared" si="1253"/>
        <v/>
      </c>
      <c r="ACD157" s="66" t="str">
        <f t="shared" si="1254"/>
        <v/>
      </c>
      <c r="ACE157" s="66" t="str">
        <f t="shared" si="1255"/>
        <v/>
      </c>
      <c r="ACF157" s="66" t="str">
        <f t="shared" si="1256"/>
        <v/>
      </c>
      <c r="ACG157" s="66" t="str">
        <f t="shared" si="1257"/>
        <v/>
      </c>
      <c r="ACH157" s="66" t="str">
        <f t="shared" si="1258"/>
        <v/>
      </c>
      <c r="ACI157" s="66" t="str">
        <f t="shared" si="1259"/>
        <v/>
      </c>
      <c r="ACJ157" s="66" t="str">
        <f t="shared" si="1260"/>
        <v/>
      </c>
      <c r="ACK157" s="66" t="str">
        <f t="shared" si="1261"/>
        <v/>
      </c>
      <c r="ACL157" s="66" t="str">
        <f t="shared" si="1262"/>
        <v/>
      </c>
      <c r="ACM157" s="66" t="str">
        <f t="shared" ref="ACM157:ACN157" si="1293">IF(AND(ACS$3="Unit", ACL157=""), "", IF(AND(ACS$3="Unit", ACL157="-"),"", IF(ACS$3="Unit", "kg/GJ delivered", IF(AND(NY157&lt;&gt;"", NY157&lt;&gt;"-", NX157="-"),"", IF($H157="","", IF(NX157="nd", "",IF(NX157="&lt;n.a.&gt;", "", IF(NY157="#/MJ", "", IF(NY157="kg/GJ delivered",NX157,IF(NY157="g/MJ delivered",NX157,IF(NY157="kg/MJ delivered",NX157*1000,IF(NY157="mg/MJ delivered",NX157/1000,IF(NY157="g/kg",((NX157)*(1/$I157)*(1/$H157)),IF(NY157="mg/kg",((NX157/1000)*(1/$I157)*(1/$H157)),IF(NY157="mg/MJ delivered",NX157/1000,IF(NY157="-","","Error"))))))))))))))))</f>
        <v/>
      </c>
      <c r="ACN157" s="66" t="str">
        <f t="shared" si="1293"/>
        <v/>
      </c>
      <c r="ACO157" s="66" t="str">
        <f t="shared" si="1264"/>
        <v/>
      </c>
      <c r="ACP157" s="66" t="str">
        <f t="shared" si="1265"/>
        <v/>
      </c>
      <c r="ACQ157" s="66" t="str">
        <f t="shared" si="1266"/>
        <v/>
      </c>
      <c r="ACR157" s="66" t="str">
        <f t="shared" si="1267"/>
        <v/>
      </c>
      <c r="ACS157" s="66" t="str">
        <f t="shared" si="1268"/>
        <v/>
      </c>
      <c r="ACT157" s="66" t="str">
        <f t="shared" si="1269"/>
        <v/>
      </c>
    </row>
    <row r="158" spans="2:774" ht="15.75" customHeight="1" x14ac:dyDescent="0.25">
      <c r="B158" s="66">
        <v>237</v>
      </c>
      <c r="C158" s="66" t="s">
        <v>877</v>
      </c>
      <c r="D158" s="66" t="s">
        <v>685</v>
      </c>
      <c r="E158" s="156" t="s">
        <v>847</v>
      </c>
      <c r="F158" s="66" t="s">
        <v>497</v>
      </c>
      <c r="G158" s="66" t="s">
        <v>492</v>
      </c>
      <c r="H158" s="126">
        <v>0.16242500000000001</v>
      </c>
      <c r="I158" s="130">
        <f>'Heating Values'!E139</f>
        <v>17.852468354430378</v>
      </c>
      <c r="J158" s="66" t="str">
        <f t="shared" si="890"/>
        <v>Firewood, Improved, CN</v>
      </c>
      <c r="K158" s="66" t="s">
        <v>1588</v>
      </c>
      <c r="L158" s="161"/>
      <c r="M158" s="161"/>
      <c r="N158" s="161"/>
      <c r="O158" s="66" t="s">
        <v>1116</v>
      </c>
      <c r="P158" s="66" t="str">
        <f t="shared" si="1272"/>
        <v>CN</v>
      </c>
      <c r="Q158" s="66" t="s">
        <v>87</v>
      </c>
      <c r="R158" s="158" t="s">
        <v>128</v>
      </c>
      <c r="S158" s="158" t="s">
        <v>128</v>
      </c>
      <c r="T158" s="158" t="s">
        <v>128</v>
      </c>
      <c r="U158" s="158" t="s">
        <v>128</v>
      </c>
      <c r="V158" s="158" t="s">
        <v>128</v>
      </c>
      <c r="W158" s="158" t="s">
        <v>128</v>
      </c>
      <c r="X158" s="158" t="s">
        <v>128</v>
      </c>
      <c r="Y158" s="158" t="s">
        <v>128</v>
      </c>
      <c r="Z158" s="158" t="s">
        <v>128</v>
      </c>
      <c r="AA158" s="158" t="s">
        <v>128</v>
      </c>
      <c r="AB158" s="158" t="s">
        <v>128</v>
      </c>
      <c r="AC158" s="158" t="s">
        <v>128</v>
      </c>
      <c r="AD158" s="158" t="s">
        <v>128</v>
      </c>
      <c r="AE158" s="158" t="s">
        <v>128</v>
      </c>
      <c r="AF158" s="158" t="s">
        <v>128</v>
      </c>
      <c r="AG158" s="158" t="s">
        <v>128</v>
      </c>
      <c r="AH158" s="158" t="s">
        <v>128</v>
      </c>
      <c r="AI158" s="158" t="s">
        <v>128</v>
      </c>
      <c r="AJ158" s="158" t="s">
        <v>128</v>
      </c>
      <c r="AK158" s="158" t="s">
        <v>128</v>
      </c>
      <c r="AL158" s="158" t="s">
        <v>128</v>
      </c>
      <c r="AM158" s="158" t="s">
        <v>128</v>
      </c>
      <c r="AN158" s="158" t="s">
        <v>128</v>
      </c>
      <c r="AO158" s="158" t="s">
        <v>128</v>
      </c>
      <c r="AP158" s="158" t="s">
        <v>128</v>
      </c>
      <c r="AQ158" s="158" t="s">
        <v>128</v>
      </c>
      <c r="AR158" s="158" t="s">
        <v>128</v>
      </c>
      <c r="AS158" s="158" t="s">
        <v>128</v>
      </c>
      <c r="AT158" s="158" t="s">
        <v>128</v>
      </c>
      <c r="AU158" s="158" t="s">
        <v>128</v>
      </c>
      <c r="AV158" s="158" t="s">
        <v>128</v>
      </c>
      <c r="AW158" s="158" t="s">
        <v>128</v>
      </c>
      <c r="AX158" s="158" t="s">
        <v>128</v>
      </c>
      <c r="AY158" s="158" t="s">
        <v>128</v>
      </c>
      <c r="AZ158" s="158" t="s">
        <v>128</v>
      </c>
      <c r="BA158" s="158" t="s">
        <v>128</v>
      </c>
      <c r="BB158" s="158" t="s">
        <v>128</v>
      </c>
      <c r="BC158" s="158" t="s">
        <v>128</v>
      </c>
      <c r="BD158" s="158" t="s">
        <v>128</v>
      </c>
      <c r="BE158" s="158" t="s">
        <v>128</v>
      </c>
      <c r="BF158" s="158" t="s">
        <v>128</v>
      </c>
      <c r="BG158" s="158" t="s">
        <v>128</v>
      </c>
      <c r="BH158" s="158" t="s">
        <v>128</v>
      </c>
      <c r="BI158" s="158" t="s">
        <v>128</v>
      </c>
      <c r="BJ158" s="158" t="s">
        <v>128</v>
      </c>
      <c r="BK158" s="158" t="s">
        <v>128</v>
      </c>
      <c r="BL158" s="158" t="s">
        <v>128</v>
      </c>
      <c r="BM158" s="158" t="s">
        <v>128</v>
      </c>
      <c r="BN158" s="158" t="s">
        <v>128</v>
      </c>
      <c r="BO158" s="158" t="s">
        <v>128</v>
      </c>
      <c r="BP158" s="158" t="s">
        <v>128</v>
      </c>
      <c r="BQ158" s="158" t="s">
        <v>128</v>
      </c>
      <c r="BR158" s="158" t="s">
        <v>128</v>
      </c>
      <c r="BS158" s="158" t="s">
        <v>128</v>
      </c>
      <c r="BT158" s="158" t="s">
        <v>128</v>
      </c>
      <c r="BU158" s="158" t="s">
        <v>128</v>
      </c>
      <c r="BV158" s="158" t="s">
        <v>128</v>
      </c>
      <c r="BW158" s="158" t="s">
        <v>128</v>
      </c>
      <c r="BX158" s="158" t="s">
        <v>128</v>
      </c>
      <c r="BY158" s="158" t="s">
        <v>128</v>
      </c>
      <c r="BZ158" s="158" t="s">
        <v>128</v>
      </c>
      <c r="CA158" s="158" t="s">
        <v>128</v>
      </c>
      <c r="CB158" s="158" t="s">
        <v>128</v>
      </c>
      <c r="CC158" s="158" t="s">
        <v>128</v>
      </c>
      <c r="CD158" s="158" t="s">
        <v>128</v>
      </c>
      <c r="CE158" s="158" t="s">
        <v>128</v>
      </c>
      <c r="CF158" s="158" t="s">
        <v>128</v>
      </c>
      <c r="CG158" s="158" t="s">
        <v>128</v>
      </c>
      <c r="CH158" s="158" t="s">
        <v>128</v>
      </c>
      <c r="CI158" s="158" t="s">
        <v>128</v>
      </c>
      <c r="CJ158" s="158" t="s">
        <v>128</v>
      </c>
      <c r="CK158" s="158" t="s">
        <v>128</v>
      </c>
      <c r="CL158" s="158" t="s">
        <v>128</v>
      </c>
      <c r="CM158" s="158" t="s">
        <v>128</v>
      </c>
      <c r="CN158" s="158" t="s">
        <v>128</v>
      </c>
      <c r="CO158" s="158" t="s">
        <v>128</v>
      </c>
      <c r="CP158" s="158" t="s">
        <v>128</v>
      </c>
      <c r="CQ158" s="158" t="s">
        <v>128</v>
      </c>
      <c r="CR158" s="158" t="s">
        <v>128</v>
      </c>
      <c r="CS158" s="158" t="s">
        <v>128</v>
      </c>
      <c r="CT158" s="158" t="s">
        <v>128</v>
      </c>
      <c r="CU158" s="158" t="s">
        <v>128</v>
      </c>
      <c r="CV158" s="158" t="s">
        <v>128</v>
      </c>
      <c r="CW158" s="158" t="s">
        <v>128</v>
      </c>
      <c r="CX158" s="158" t="s">
        <v>128</v>
      </c>
      <c r="CY158" s="158" t="s">
        <v>128</v>
      </c>
      <c r="CZ158" s="158" t="s">
        <v>128</v>
      </c>
      <c r="DA158" s="158" t="s">
        <v>128</v>
      </c>
      <c r="DB158" s="158" t="s">
        <v>128</v>
      </c>
      <c r="DC158" s="158" t="s">
        <v>128</v>
      </c>
      <c r="DD158" s="158" t="s">
        <v>128</v>
      </c>
      <c r="DE158" s="158" t="s">
        <v>128</v>
      </c>
      <c r="DF158" s="158" t="s">
        <v>128</v>
      </c>
      <c r="DG158" s="158" t="s">
        <v>128</v>
      </c>
      <c r="DH158" s="158" t="s">
        <v>128</v>
      </c>
      <c r="DI158" s="158" t="s">
        <v>128</v>
      </c>
      <c r="DJ158" s="158" t="s">
        <v>128</v>
      </c>
      <c r="DK158" s="158" t="s">
        <v>128</v>
      </c>
      <c r="DL158" s="158" t="s">
        <v>128</v>
      </c>
      <c r="DM158" s="158" t="s">
        <v>128</v>
      </c>
      <c r="DN158" s="158" t="s">
        <v>128</v>
      </c>
      <c r="DO158" s="158" t="s">
        <v>128</v>
      </c>
      <c r="DP158" s="158" t="s">
        <v>128</v>
      </c>
      <c r="DQ158" s="158" t="s">
        <v>128</v>
      </c>
      <c r="DR158" s="158" t="s">
        <v>128</v>
      </c>
      <c r="DS158" s="158" t="s">
        <v>128</v>
      </c>
      <c r="DT158" s="158" t="s">
        <v>128</v>
      </c>
      <c r="DU158" s="158" t="s">
        <v>128</v>
      </c>
      <c r="DV158" s="158" t="s">
        <v>128</v>
      </c>
      <c r="DW158" s="158" t="s">
        <v>128</v>
      </c>
      <c r="DX158" s="158" t="s">
        <v>128</v>
      </c>
      <c r="DY158" s="158" t="s">
        <v>128</v>
      </c>
      <c r="DZ158" s="158" t="s">
        <v>128</v>
      </c>
      <c r="EA158" s="158" t="s">
        <v>128</v>
      </c>
      <c r="EB158" s="158" t="s">
        <v>128</v>
      </c>
      <c r="EC158" s="158" t="s">
        <v>128</v>
      </c>
      <c r="ED158" s="158" t="s">
        <v>128</v>
      </c>
      <c r="EE158" s="158" t="s">
        <v>128</v>
      </c>
      <c r="EF158" s="158" t="s">
        <v>128</v>
      </c>
      <c r="EG158" s="158" t="s">
        <v>128</v>
      </c>
      <c r="EH158" s="158" t="s">
        <v>128</v>
      </c>
      <c r="EI158" s="158" t="s">
        <v>128</v>
      </c>
      <c r="EJ158" s="158" t="s">
        <v>128</v>
      </c>
      <c r="EK158" s="158" t="s">
        <v>128</v>
      </c>
      <c r="EL158" s="158" t="s">
        <v>128</v>
      </c>
      <c r="EM158" s="158" t="s">
        <v>128</v>
      </c>
      <c r="EN158" s="158" t="s">
        <v>128</v>
      </c>
      <c r="EO158" s="158" t="s">
        <v>128</v>
      </c>
      <c r="EP158" s="158" t="s">
        <v>128</v>
      </c>
      <c r="EQ158" s="158" t="s">
        <v>128</v>
      </c>
      <c r="ER158" s="158" t="s">
        <v>128</v>
      </c>
      <c r="ES158" s="158" t="s">
        <v>128</v>
      </c>
      <c r="ET158" s="158" t="s">
        <v>128</v>
      </c>
      <c r="EU158" s="158" t="s">
        <v>128</v>
      </c>
      <c r="EV158" s="158" t="s">
        <v>128</v>
      </c>
      <c r="EW158" s="158" t="s">
        <v>128</v>
      </c>
      <c r="EX158" s="158" t="s">
        <v>128</v>
      </c>
      <c r="EY158" s="158" t="s">
        <v>128</v>
      </c>
      <c r="EZ158" s="165">
        <v>6.5</v>
      </c>
      <c r="FA158" s="158" t="s">
        <v>704</v>
      </c>
      <c r="FB158" s="165">
        <v>1.6</v>
      </c>
      <c r="FC158" s="158" t="s">
        <v>704</v>
      </c>
      <c r="FD158" s="163">
        <v>0.12</v>
      </c>
      <c r="FE158" s="158" t="s">
        <v>704</v>
      </c>
      <c r="FF158" s="163">
        <v>0.4</v>
      </c>
      <c r="FG158" s="158" t="s">
        <v>704</v>
      </c>
      <c r="FH158" s="165">
        <v>2</v>
      </c>
      <c r="FI158" s="158" t="s">
        <v>704</v>
      </c>
      <c r="FJ158" s="163">
        <v>0.27</v>
      </c>
      <c r="FK158" s="158" t="s">
        <v>704</v>
      </c>
      <c r="FL158" s="165">
        <v>1.1000000000000001</v>
      </c>
      <c r="FM158" s="158" t="s">
        <v>704</v>
      </c>
      <c r="FN158" s="165">
        <v>1</v>
      </c>
      <c r="FO158" s="158" t="s">
        <v>704</v>
      </c>
      <c r="FP158" s="163">
        <v>8.1000000000000003E-2</v>
      </c>
      <c r="FQ158" s="158" t="s">
        <v>704</v>
      </c>
      <c r="FR158" s="163">
        <v>7.4999999999999997E-2</v>
      </c>
      <c r="FS158" s="158" t="s">
        <v>704</v>
      </c>
      <c r="FT158" s="163">
        <v>0.35</v>
      </c>
      <c r="FU158" s="158" t="s">
        <v>704</v>
      </c>
      <c r="FV158" s="158" t="s">
        <v>128</v>
      </c>
      <c r="FW158" s="158" t="s">
        <v>128</v>
      </c>
      <c r="FX158" s="163">
        <v>0.3</v>
      </c>
      <c r="FY158" s="158" t="s">
        <v>704</v>
      </c>
      <c r="FZ158" s="163">
        <v>0.18</v>
      </c>
      <c r="GA158" s="158" t="s">
        <v>704</v>
      </c>
      <c r="GB158" s="163">
        <v>0.19</v>
      </c>
      <c r="GC158" s="158" t="s">
        <v>704</v>
      </c>
      <c r="GD158" s="163">
        <v>0.19</v>
      </c>
      <c r="GE158" s="158" t="s">
        <v>704</v>
      </c>
      <c r="GF158" s="163">
        <v>0.1</v>
      </c>
      <c r="GG158" s="158" t="s">
        <v>704</v>
      </c>
      <c r="GH158" s="163">
        <v>3.2000000000000001E-2</v>
      </c>
      <c r="GI158" s="158" t="s">
        <v>704</v>
      </c>
      <c r="GJ158" s="163">
        <v>0.14000000000000001</v>
      </c>
      <c r="GK158" s="158" t="s">
        <v>704</v>
      </c>
      <c r="GL158" s="163">
        <v>1.2999999999999999E-2</v>
      </c>
      <c r="GM158" s="158" t="s">
        <v>704</v>
      </c>
      <c r="GN158" s="163">
        <v>0.11</v>
      </c>
      <c r="GO158" s="158" t="s">
        <v>704</v>
      </c>
      <c r="GP158" s="163">
        <v>3.3000000000000002E-2</v>
      </c>
      <c r="GQ158" s="158" t="s">
        <v>704</v>
      </c>
      <c r="GR158" s="163">
        <v>2.1999999999999999E-2</v>
      </c>
      <c r="GS158" s="158" t="s">
        <v>704</v>
      </c>
      <c r="GT158" s="163">
        <v>1.4999999999999999E-2</v>
      </c>
      <c r="GU158" s="158" t="s">
        <v>704</v>
      </c>
      <c r="GV158" s="158" t="s">
        <v>128</v>
      </c>
      <c r="GW158" s="158" t="s">
        <v>128</v>
      </c>
      <c r="GX158" s="163">
        <v>1.7000000000000001E-2</v>
      </c>
      <c r="GY158" s="158" t="s">
        <v>704</v>
      </c>
      <c r="GZ158" s="163">
        <v>2.1000000000000001E-2</v>
      </c>
      <c r="HA158" s="158" t="s">
        <v>704</v>
      </c>
      <c r="HB158" s="166">
        <v>2.5999999999999999E-3</v>
      </c>
      <c r="HC158" s="158" t="s">
        <v>704</v>
      </c>
      <c r="HD158" s="158" t="s">
        <v>128</v>
      </c>
      <c r="HE158" s="158" t="s">
        <v>128</v>
      </c>
      <c r="HF158" s="158" t="s">
        <v>128</v>
      </c>
      <c r="HG158" s="158" t="s">
        <v>128</v>
      </c>
      <c r="HH158" s="158" t="s">
        <v>128</v>
      </c>
      <c r="HI158" s="158" t="s">
        <v>128</v>
      </c>
      <c r="HJ158" s="158" t="s">
        <v>128</v>
      </c>
      <c r="HK158" s="158" t="s">
        <v>128</v>
      </c>
      <c r="HL158" s="158" t="s">
        <v>128</v>
      </c>
      <c r="HM158" s="158" t="s">
        <v>128</v>
      </c>
      <c r="HN158" s="158" t="s">
        <v>128</v>
      </c>
      <c r="HO158" s="158" t="s">
        <v>128</v>
      </c>
      <c r="HP158" s="158" t="s">
        <v>128</v>
      </c>
      <c r="HQ158" s="158" t="s">
        <v>128</v>
      </c>
      <c r="HR158" s="158" t="s">
        <v>128</v>
      </c>
      <c r="HS158" s="158" t="s">
        <v>128</v>
      </c>
      <c r="HT158" s="158" t="s">
        <v>128</v>
      </c>
      <c r="HU158" s="158" t="s">
        <v>128</v>
      </c>
      <c r="HV158" s="158" t="s">
        <v>128</v>
      </c>
      <c r="HW158" s="158" t="s">
        <v>128</v>
      </c>
      <c r="HX158" s="158" t="s">
        <v>128</v>
      </c>
      <c r="HY158" s="158" t="s">
        <v>128</v>
      </c>
      <c r="HZ158" s="158" t="s">
        <v>128</v>
      </c>
      <c r="IA158" s="158" t="s">
        <v>128</v>
      </c>
      <c r="IB158" s="158" t="s">
        <v>128</v>
      </c>
      <c r="IC158" s="158" t="s">
        <v>128</v>
      </c>
      <c r="ID158" s="158" t="s">
        <v>128</v>
      </c>
      <c r="IE158" s="158" t="s">
        <v>128</v>
      </c>
      <c r="IF158" s="158" t="s">
        <v>128</v>
      </c>
      <c r="IG158" s="158" t="s">
        <v>128</v>
      </c>
      <c r="IH158" s="158" t="s">
        <v>128</v>
      </c>
      <c r="II158" s="158" t="s">
        <v>128</v>
      </c>
      <c r="IJ158" s="163">
        <v>0.3</v>
      </c>
      <c r="IK158" s="158" t="s">
        <v>704</v>
      </c>
      <c r="IL158" s="163">
        <v>6.8000000000000005E-2</v>
      </c>
      <c r="IM158" s="158" t="s">
        <v>704</v>
      </c>
      <c r="IN158" s="158" t="s">
        <v>128</v>
      </c>
      <c r="IO158" s="158" t="s">
        <v>128</v>
      </c>
      <c r="IP158" s="158" t="s">
        <v>128</v>
      </c>
      <c r="IQ158" s="158" t="s">
        <v>128</v>
      </c>
      <c r="IR158" s="158" t="s">
        <v>128</v>
      </c>
      <c r="IS158" s="158" t="s">
        <v>128</v>
      </c>
      <c r="IT158" s="158" t="s">
        <v>128</v>
      </c>
      <c r="IU158" s="158" t="s">
        <v>128</v>
      </c>
      <c r="IV158" s="158" t="s">
        <v>128</v>
      </c>
      <c r="IW158" s="158" t="s">
        <v>128</v>
      </c>
      <c r="IX158" s="158" t="s">
        <v>128</v>
      </c>
      <c r="IY158" s="158" t="s">
        <v>128</v>
      </c>
      <c r="IZ158" s="158" t="s">
        <v>128</v>
      </c>
      <c r="JA158" s="158" t="s">
        <v>128</v>
      </c>
      <c r="JB158" s="158" t="s">
        <v>128</v>
      </c>
      <c r="JC158" s="158" t="s">
        <v>128</v>
      </c>
      <c r="JD158" s="158" t="s">
        <v>128</v>
      </c>
      <c r="JE158" s="158" t="s">
        <v>128</v>
      </c>
      <c r="JF158" s="158" t="s">
        <v>128</v>
      </c>
      <c r="JG158" s="158" t="s">
        <v>128</v>
      </c>
      <c r="JH158" s="158" t="s">
        <v>128</v>
      </c>
      <c r="JI158" s="158" t="s">
        <v>128</v>
      </c>
      <c r="JJ158" s="158" t="s">
        <v>128</v>
      </c>
      <c r="JK158" s="158" t="s">
        <v>128</v>
      </c>
      <c r="JL158" s="158" t="s">
        <v>128</v>
      </c>
      <c r="JM158" s="158" t="s">
        <v>128</v>
      </c>
      <c r="JN158" s="158" t="s">
        <v>128</v>
      </c>
      <c r="JO158" s="158" t="s">
        <v>128</v>
      </c>
      <c r="JP158" s="158" t="s">
        <v>128</v>
      </c>
      <c r="JQ158" s="158" t="s">
        <v>128</v>
      </c>
      <c r="JR158" s="158" t="s">
        <v>128</v>
      </c>
      <c r="JS158" s="158" t="s">
        <v>128</v>
      </c>
      <c r="JT158" s="158" t="s">
        <v>128</v>
      </c>
      <c r="JU158" s="158" t="s">
        <v>128</v>
      </c>
      <c r="JV158" s="158" t="s">
        <v>128</v>
      </c>
      <c r="JW158" s="158" t="s">
        <v>128</v>
      </c>
      <c r="JX158" s="158" t="s">
        <v>128</v>
      </c>
      <c r="JY158" s="158" t="s">
        <v>128</v>
      </c>
      <c r="JZ158" s="158" t="s">
        <v>128</v>
      </c>
      <c r="KA158" s="158" t="s">
        <v>128</v>
      </c>
      <c r="KB158" s="158" t="s">
        <v>128</v>
      </c>
      <c r="KC158" s="158" t="s">
        <v>128</v>
      </c>
      <c r="KD158" s="158" t="s">
        <v>128</v>
      </c>
      <c r="KE158" s="158" t="s">
        <v>128</v>
      </c>
      <c r="KF158" s="158" t="s">
        <v>128</v>
      </c>
      <c r="KG158" s="158" t="s">
        <v>128</v>
      </c>
      <c r="KH158" s="158" t="s">
        <v>128</v>
      </c>
      <c r="KI158" s="158" t="s">
        <v>128</v>
      </c>
      <c r="KJ158" s="158" t="s">
        <v>128</v>
      </c>
      <c r="KK158" s="158" t="s">
        <v>128</v>
      </c>
      <c r="KL158" s="158" t="s">
        <v>128</v>
      </c>
      <c r="KM158" s="158" t="s">
        <v>128</v>
      </c>
      <c r="KN158" s="158" t="s">
        <v>128</v>
      </c>
      <c r="KO158" s="158" t="s">
        <v>128</v>
      </c>
      <c r="KP158" s="158" t="s">
        <v>128</v>
      </c>
      <c r="KQ158" s="158" t="s">
        <v>128</v>
      </c>
      <c r="KR158" s="158" t="s">
        <v>128</v>
      </c>
      <c r="KS158" s="158" t="s">
        <v>128</v>
      </c>
      <c r="KT158" s="158" t="s">
        <v>128</v>
      </c>
      <c r="KU158" s="158" t="s">
        <v>128</v>
      </c>
      <c r="KV158" s="158" t="s">
        <v>128</v>
      </c>
      <c r="KW158" s="158" t="s">
        <v>128</v>
      </c>
      <c r="KX158" s="158" t="s">
        <v>128</v>
      </c>
      <c r="KY158" s="158" t="s">
        <v>128</v>
      </c>
      <c r="KZ158" s="158" t="s">
        <v>128</v>
      </c>
      <c r="LA158" s="158" t="s">
        <v>128</v>
      </c>
      <c r="LB158" s="158" t="s">
        <v>128</v>
      </c>
      <c r="LC158" s="158" t="s">
        <v>128</v>
      </c>
      <c r="LD158" s="158" t="s">
        <v>128</v>
      </c>
      <c r="LE158" s="158" t="s">
        <v>128</v>
      </c>
      <c r="LF158" s="158" t="s">
        <v>128</v>
      </c>
      <c r="LG158" s="158" t="s">
        <v>128</v>
      </c>
      <c r="LH158" s="158" t="s">
        <v>128</v>
      </c>
      <c r="LI158" s="158" t="s">
        <v>128</v>
      </c>
      <c r="LJ158" s="158" t="s">
        <v>128</v>
      </c>
      <c r="LK158" s="158" t="s">
        <v>128</v>
      </c>
      <c r="LL158" s="158" t="s">
        <v>128</v>
      </c>
      <c r="LM158" s="158" t="s">
        <v>128</v>
      </c>
      <c r="LN158" s="158" t="s">
        <v>128</v>
      </c>
      <c r="LO158" s="158" t="s">
        <v>128</v>
      </c>
      <c r="LP158" s="158" t="s">
        <v>128</v>
      </c>
      <c r="LQ158" s="158" t="s">
        <v>128</v>
      </c>
      <c r="LR158" s="158" t="s">
        <v>128</v>
      </c>
      <c r="LS158" s="158" t="s">
        <v>128</v>
      </c>
      <c r="LT158" s="158" t="s">
        <v>128</v>
      </c>
      <c r="LU158" s="158" t="s">
        <v>128</v>
      </c>
      <c r="LV158" s="158" t="s">
        <v>128</v>
      </c>
      <c r="LW158" s="158" t="s">
        <v>128</v>
      </c>
      <c r="LX158" s="158" t="s">
        <v>128</v>
      </c>
      <c r="LY158" s="158" t="s">
        <v>128</v>
      </c>
      <c r="LZ158" s="158" t="s">
        <v>128</v>
      </c>
      <c r="MA158" s="158" t="s">
        <v>128</v>
      </c>
      <c r="MB158" s="158" t="s">
        <v>128</v>
      </c>
      <c r="MC158" s="158" t="s">
        <v>128</v>
      </c>
      <c r="MD158" s="158" t="s">
        <v>128</v>
      </c>
      <c r="ME158" s="158" t="s">
        <v>128</v>
      </c>
      <c r="MF158" s="158" t="s">
        <v>128</v>
      </c>
      <c r="MG158" s="158" t="s">
        <v>128</v>
      </c>
      <c r="MH158" s="158" t="s">
        <v>128</v>
      </c>
      <c r="MI158" s="158" t="s">
        <v>128</v>
      </c>
      <c r="MJ158" s="158" t="s">
        <v>128</v>
      </c>
      <c r="MK158" s="158" t="s">
        <v>128</v>
      </c>
      <c r="ML158" s="158" t="s">
        <v>128</v>
      </c>
      <c r="MM158" s="158" t="s">
        <v>128</v>
      </c>
      <c r="MN158" s="158" t="s">
        <v>128</v>
      </c>
      <c r="MO158" s="158" t="s">
        <v>128</v>
      </c>
      <c r="MP158" s="158" t="s">
        <v>128</v>
      </c>
      <c r="MQ158" s="158" t="s">
        <v>128</v>
      </c>
      <c r="MR158" s="158" t="s">
        <v>128</v>
      </c>
      <c r="MS158" s="158" t="s">
        <v>128</v>
      </c>
      <c r="MT158" s="158" t="s">
        <v>128</v>
      </c>
      <c r="MU158" s="158" t="s">
        <v>128</v>
      </c>
      <c r="MV158" s="158" t="s">
        <v>128</v>
      </c>
      <c r="MW158" s="158" t="s">
        <v>128</v>
      </c>
      <c r="MX158" s="158" t="s">
        <v>128</v>
      </c>
      <c r="MY158" s="158" t="s">
        <v>128</v>
      </c>
      <c r="MZ158" s="158" t="s">
        <v>128</v>
      </c>
      <c r="NA158" s="158" t="s">
        <v>128</v>
      </c>
      <c r="NB158" s="158" t="s">
        <v>128</v>
      </c>
      <c r="NC158" s="158" t="s">
        <v>128</v>
      </c>
      <c r="ND158" s="158" t="s">
        <v>128</v>
      </c>
      <c r="NE158" s="158" t="s">
        <v>128</v>
      </c>
      <c r="NF158" s="158" t="s">
        <v>128</v>
      </c>
      <c r="NG158" s="158" t="s">
        <v>128</v>
      </c>
      <c r="NH158" s="158" t="s">
        <v>128</v>
      </c>
      <c r="NI158" s="158" t="s">
        <v>128</v>
      </c>
      <c r="NJ158" s="158" t="s">
        <v>128</v>
      </c>
      <c r="NK158" s="158" t="s">
        <v>128</v>
      </c>
      <c r="NL158" s="158" t="s">
        <v>128</v>
      </c>
      <c r="NM158" s="158" t="s">
        <v>128</v>
      </c>
      <c r="NN158" s="158" t="s">
        <v>128</v>
      </c>
      <c r="NO158" s="158" t="s">
        <v>128</v>
      </c>
      <c r="NP158" s="158" t="s">
        <v>128</v>
      </c>
      <c r="NQ158" s="158" t="s">
        <v>128</v>
      </c>
      <c r="NR158" s="158" t="s">
        <v>128</v>
      </c>
      <c r="NS158" s="158" t="s">
        <v>128</v>
      </c>
      <c r="NT158" s="158" t="s">
        <v>128</v>
      </c>
      <c r="NU158" s="158" t="s">
        <v>128</v>
      </c>
      <c r="NV158" s="158" t="s">
        <v>128</v>
      </c>
      <c r="NW158" s="158" t="s">
        <v>128</v>
      </c>
      <c r="NX158" s="158" t="s">
        <v>128</v>
      </c>
      <c r="NY158" s="158" t="s">
        <v>128</v>
      </c>
      <c r="NZ158" s="158" t="s">
        <v>128</v>
      </c>
      <c r="OA158" s="158" t="s">
        <v>128</v>
      </c>
      <c r="OB158" s="158" t="s">
        <v>128</v>
      </c>
      <c r="OC158" s="158" t="s">
        <v>128</v>
      </c>
      <c r="OD158" s="158" t="s">
        <v>128</v>
      </c>
      <c r="OE158" s="170" t="s">
        <v>128</v>
      </c>
      <c r="OF158" s="181"/>
      <c r="OG158" s="113" t="str">
        <f t="shared" si="893"/>
        <v/>
      </c>
      <c r="OH158" s="66" t="str">
        <f t="shared" si="894"/>
        <v/>
      </c>
      <c r="OI158" s="66" t="str">
        <f t="shared" si="895"/>
        <v/>
      </c>
      <c r="OJ158" s="66" t="str">
        <f t="shared" si="896"/>
        <v/>
      </c>
      <c r="OK158" s="66" t="str">
        <f t="shared" si="897"/>
        <v/>
      </c>
      <c r="OL158" s="66" t="str">
        <f t="shared" si="898"/>
        <v/>
      </c>
      <c r="OM158" s="66" t="str">
        <f t="shared" si="899"/>
        <v/>
      </c>
      <c r="ON158" s="66" t="str">
        <f t="shared" si="900"/>
        <v/>
      </c>
      <c r="OO158" s="66" t="str">
        <f t="shared" si="901"/>
        <v/>
      </c>
      <c r="OP158" s="66" t="str">
        <f t="shared" si="902"/>
        <v/>
      </c>
      <c r="OQ158" s="66" t="str">
        <f t="shared" si="903"/>
        <v/>
      </c>
      <c r="OR158" s="66" t="str">
        <f t="shared" si="904"/>
        <v/>
      </c>
      <c r="OS158" s="66" t="str">
        <f t="shared" si="905"/>
        <v/>
      </c>
      <c r="OT158" s="66" t="str">
        <f t="shared" si="906"/>
        <v/>
      </c>
      <c r="OU158" s="66" t="str">
        <f t="shared" si="907"/>
        <v/>
      </c>
      <c r="OV158" s="66" t="str">
        <f t="shared" si="908"/>
        <v/>
      </c>
      <c r="OW158" s="66" t="str">
        <f t="shared" si="909"/>
        <v/>
      </c>
      <c r="OX158" s="66" t="str">
        <f t="shared" si="910"/>
        <v/>
      </c>
      <c r="OY158" s="66" t="str">
        <f t="shared" si="911"/>
        <v/>
      </c>
      <c r="OZ158" s="66" t="str">
        <f t="shared" si="912"/>
        <v/>
      </c>
      <c r="PA158" s="66" t="str">
        <f t="shared" si="913"/>
        <v/>
      </c>
      <c r="PB158" s="66" t="str">
        <f t="shared" si="914"/>
        <v/>
      </c>
      <c r="PC158" s="66" t="str">
        <f t="shared" si="915"/>
        <v/>
      </c>
      <c r="PD158" s="66" t="str">
        <f t="shared" si="916"/>
        <v/>
      </c>
      <c r="PE158" s="66" t="str">
        <f t="shared" si="917"/>
        <v/>
      </c>
      <c r="PF158" s="66" t="str">
        <f t="shared" si="918"/>
        <v/>
      </c>
      <c r="PG158" s="66" t="str">
        <f t="shared" si="919"/>
        <v/>
      </c>
      <c r="PH158" s="66" t="str">
        <f t="shared" si="920"/>
        <v/>
      </c>
      <c r="PI158" s="66" t="str">
        <f t="shared" si="921"/>
        <v/>
      </c>
      <c r="PJ158" s="66" t="str">
        <f t="shared" si="922"/>
        <v/>
      </c>
      <c r="PK158" s="66" t="str">
        <f t="shared" si="923"/>
        <v/>
      </c>
      <c r="PL158" s="66" t="str">
        <f t="shared" si="924"/>
        <v/>
      </c>
      <c r="PM158" s="66" t="str">
        <f t="shared" si="925"/>
        <v/>
      </c>
      <c r="PN158" s="66" t="str">
        <f t="shared" si="926"/>
        <v/>
      </c>
      <c r="PO158" s="66" t="str">
        <f t="shared" si="927"/>
        <v/>
      </c>
      <c r="PP158" s="66" t="str">
        <f t="shared" si="928"/>
        <v/>
      </c>
      <c r="PQ158" s="66" t="str">
        <f t="shared" si="929"/>
        <v/>
      </c>
      <c r="PR158" s="66" t="str">
        <f t="shared" si="930"/>
        <v/>
      </c>
      <c r="PS158" s="66" t="str">
        <f t="shared" si="931"/>
        <v/>
      </c>
      <c r="PT158" s="66" t="str">
        <f t="shared" si="932"/>
        <v/>
      </c>
      <c r="PU158" s="66" t="str">
        <f t="shared" si="933"/>
        <v/>
      </c>
      <c r="PV158" s="66" t="str">
        <f t="shared" si="934"/>
        <v/>
      </c>
      <c r="PW158" s="66" t="str">
        <f t="shared" si="935"/>
        <v/>
      </c>
      <c r="PX158" s="66" t="str">
        <f t="shared" si="936"/>
        <v/>
      </c>
      <c r="PY158" s="66" t="str">
        <f t="shared" si="937"/>
        <v/>
      </c>
      <c r="PZ158" s="66" t="str">
        <f t="shared" si="938"/>
        <v/>
      </c>
      <c r="QA158" s="66" t="str">
        <f t="shared" si="939"/>
        <v/>
      </c>
      <c r="QB158" s="66" t="str">
        <f t="shared" si="940"/>
        <v/>
      </c>
      <c r="QC158" s="66" t="str">
        <f t="shared" si="941"/>
        <v/>
      </c>
      <c r="QD158" s="66" t="str">
        <f t="shared" si="942"/>
        <v/>
      </c>
      <c r="QE158" s="66" t="str">
        <f t="shared" si="943"/>
        <v/>
      </c>
      <c r="QF158" s="66" t="str">
        <f t="shared" si="944"/>
        <v/>
      </c>
      <c r="QG158" s="66" t="str">
        <f t="shared" si="945"/>
        <v/>
      </c>
      <c r="QH158" s="66" t="str">
        <f t="shared" si="946"/>
        <v/>
      </c>
      <c r="QI158" s="66" t="str">
        <f t="shared" si="947"/>
        <v/>
      </c>
      <c r="QJ158" s="66" t="str">
        <f t="shared" si="948"/>
        <v/>
      </c>
      <c r="QK158" s="66" t="str">
        <f t="shared" si="949"/>
        <v/>
      </c>
      <c r="QL158" s="66" t="str">
        <f t="shared" si="950"/>
        <v/>
      </c>
      <c r="QM158" s="66" t="str">
        <f t="shared" si="951"/>
        <v/>
      </c>
      <c r="QN158" s="66" t="str">
        <f t="shared" si="952"/>
        <v/>
      </c>
      <c r="QO158" s="66" t="str">
        <f t="shared" si="953"/>
        <v/>
      </c>
      <c r="QP158" s="66" t="str">
        <f t="shared" si="954"/>
        <v/>
      </c>
      <c r="QQ158" s="66" t="str">
        <f t="shared" si="955"/>
        <v/>
      </c>
      <c r="QR158" s="66" t="str">
        <f t="shared" si="956"/>
        <v/>
      </c>
      <c r="QS158" s="66" t="str">
        <f t="shared" si="957"/>
        <v/>
      </c>
      <c r="QT158" s="66" t="str">
        <f t="shared" si="958"/>
        <v/>
      </c>
      <c r="QU158" s="66" t="str">
        <f t="shared" si="959"/>
        <v/>
      </c>
      <c r="QV158" s="66" t="str">
        <f t="shared" si="960"/>
        <v/>
      </c>
      <c r="QW158" s="66" t="str">
        <f t="shared" si="961"/>
        <v/>
      </c>
      <c r="QX158" s="66" t="str">
        <f t="shared" si="962"/>
        <v/>
      </c>
      <c r="QY158" s="66" t="str">
        <f t="shared" si="963"/>
        <v/>
      </c>
      <c r="QZ158" s="66" t="str">
        <f t="shared" si="964"/>
        <v/>
      </c>
      <c r="RA158" s="66" t="str">
        <f t="shared" si="965"/>
        <v/>
      </c>
      <c r="RB158" s="66" t="str">
        <f t="shared" si="966"/>
        <v/>
      </c>
      <c r="RC158" s="66" t="str">
        <f t="shared" si="967"/>
        <v/>
      </c>
      <c r="RD158" s="66" t="str">
        <f t="shared" si="968"/>
        <v/>
      </c>
      <c r="RE158" s="66" t="str">
        <f t="shared" si="969"/>
        <v/>
      </c>
      <c r="RF158" s="66" t="str">
        <f t="shared" si="970"/>
        <v/>
      </c>
      <c r="RG158" s="66" t="str">
        <f t="shared" si="971"/>
        <v/>
      </c>
      <c r="RH158" s="66" t="str">
        <f t="shared" si="972"/>
        <v/>
      </c>
      <c r="RI158" s="66" t="str">
        <f t="shared" si="973"/>
        <v/>
      </c>
      <c r="RJ158" s="66" t="str">
        <f t="shared" si="974"/>
        <v/>
      </c>
      <c r="RK158" s="66" t="str">
        <f t="shared" si="975"/>
        <v/>
      </c>
      <c r="RL158" s="66" t="str">
        <f t="shared" si="976"/>
        <v/>
      </c>
      <c r="RM158" s="66" t="str">
        <f t="shared" si="977"/>
        <v/>
      </c>
      <c r="RN158" s="66" t="str">
        <f t="shared" si="978"/>
        <v/>
      </c>
      <c r="RO158" s="66" t="str">
        <f t="shared" si="979"/>
        <v/>
      </c>
      <c r="RP158" s="66" t="str">
        <f t="shared" si="980"/>
        <v/>
      </c>
      <c r="RQ158" s="66" t="str">
        <f t="shared" si="981"/>
        <v/>
      </c>
      <c r="RR158" s="66" t="str">
        <f t="shared" si="982"/>
        <v/>
      </c>
      <c r="RS158" s="66" t="str">
        <f t="shared" si="983"/>
        <v/>
      </c>
      <c r="RT158" s="66" t="str">
        <f t="shared" si="984"/>
        <v/>
      </c>
      <c r="RU158" s="66" t="str">
        <f t="shared" si="985"/>
        <v/>
      </c>
      <c r="RV158" s="66" t="str">
        <f t="shared" si="986"/>
        <v/>
      </c>
      <c r="RW158" s="66" t="str">
        <f t="shared" si="987"/>
        <v/>
      </c>
      <c r="RX158" s="66" t="str">
        <f t="shared" si="988"/>
        <v/>
      </c>
      <c r="RY158" s="66" t="str">
        <f t="shared" si="989"/>
        <v/>
      </c>
      <c r="RZ158" s="66" t="str">
        <f t="shared" si="990"/>
        <v/>
      </c>
      <c r="SA158" s="66" t="str">
        <f t="shared" si="991"/>
        <v/>
      </c>
      <c r="SB158" s="66" t="str">
        <f t="shared" si="992"/>
        <v/>
      </c>
      <c r="SC158" s="66" t="str">
        <f t="shared" si="993"/>
        <v/>
      </c>
      <c r="SD158" s="66" t="str">
        <f t="shared" si="994"/>
        <v/>
      </c>
      <c r="SE158" s="66" t="str">
        <f t="shared" si="995"/>
        <v/>
      </c>
      <c r="SF158" s="66" t="str">
        <f t="shared" si="996"/>
        <v/>
      </c>
      <c r="SG158" s="66" t="str">
        <f t="shared" si="997"/>
        <v/>
      </c>
      <c r="SH158" s="66" t="str">
        <f t="shared" si="998"/>
        <v/>
      </c>
      <c r="SI158" s="66" t="str">
        <f t="shared" si="999"/>
        <v/>
      </c>
      <c r="SJ158" s="66" t="str">
        <f t="shared" si="1000"/>
        <v/>
      </c>
      <c r="SK158" s="66" t="str">
        <f t="shared" si="1001"/>
        <v/>
      </c>
      <c r="SL158" s="66" t="str">
        <f t="shared" si="1002"/>
        <v/>
      </c>
      <c r="SM158" s="66" t="str">
        <f t="shared" si="1003"/>
        <v/>
      </c>
      <c r="SN158" s="66" t="str">
        <f t="shared" si="1004"/>
        <v/>
      </c>
      <c r="SO158" s="66" t="str">
        <f t="shared" si="1005"/>
        <v/>
      </c>
      <c r="SP158" s="66" t="str">
        <f t="shared" si="1006"/>
        <v/>
      </c>
      <c r="SQ158" s="66" t="str">
        <f t="shared" si="1007"/>
        <v/>
      </c>
      <c r="SR158" s="66" t="str">
        <f t="shared" si="1008"/>
        <v/>
      </c>
      <c r="SS158" s="66" t="str">
        <f t="shared" si="1009"/>
        <v/>
      </c>
      <c r="ST158" s="66" t="str">
        <f t="shared" si="1010"/>
        <v/>
      </c>
      <c r="SU158" s="66" t="str">
        <f t="shared" si="1011"/>
        <v/>
      </c>
      <c r="SV158" s="66" t="str">
        <f t="shared" si="1012"/>
        <v/>
      </c>
      <c r="SW158" s="66" t="str">
        <f t="shared" si="1013"/>
        <v/>
      </c>
      <c r="SX158" s="66" t="str">
        <f t="shared" si="1014"/>
        <v/>
      </c>
      <c r="SY158" s="66" t="str">
        <f t="shared" si="1015"/>
        <v/>
      </c>
      <c r="SZ158" s="66" t="str">
        <f t="shared" si="1016"/>
        <v/>
      </c>
      <c r="TA158" s="66" t="str">
        <f t="shared" si="1017"/>
        <v/>
      </c>
      <c r="TB158" s="66" t="str">
        <f t="shared" si="1018"/>
        <v/>
      </c>
      <c r="TC158" s="66" t="str">
        <f t="shared" si="1019"/>
        <v/>
      </c>
      <c r="TD158" s="66" t="str">
        <f t="shared" si="1020"/>
        <v/>
      </c>
      <c r="TE158" s="66" t="str">
        <f t="shared" si="1021"/>
        <v/>
      </c>
      <c r="TF158" s="66" t="str">
        <f t="shared" si="1022"/>
        <v/>
      </c>
      <c r="TG158" s="66" t="str">
        <f t="shared" si="1023"/>
        <v/>
      </c>
      <c r="TH158" s="66" t="str">
        <f t="shared" si="1024"/>
        <v/>
      </c>
      <c r="TI158" s="66" t="str">
        <f t="shared" si="1025"/>
        <v/>
      </c>
      <c r="TJ158" s="66" t="str">
        <f t="shared" si="1026"/>
        <v/>
      </c>
      <c r="TK158" s="66" t="str">
        <f t="shared" si="1027"/>
        <v/>
      </c>
      <c r="TL158" s="66" t="str">
        <f t="shared" si="1028"/>
        <v/>
      </c>
      <c r="TM158" s="66" t="str">
        <f t="shared" si="1029"/>
        <v/>
      </c>
      <c r="TN158" s="66" t="str">
        <f t="shared" si="1030"/>
        <v/>
      </c>
      <c r="TO158" s="160">
        <f t="shared" si="1031"/>
        <v>2.2416211175176129E-3</v>
      </c>
      <c r="TP158" s="66" t="str">
        <f t="shared" si="1032"/>
        <v>kg/GJ delivered</v>
      </c>
      <c r="TQ158" s="160">
        <f t="shared" si="1033"/>
        <v>5.5178365969664326E-4</v>
      </c>
      <c r="TR158" s="66" t="str">
        <f t="shared" si="1034"/>
        <v>kg/GJ delivered</v>
      </c>
      <c r="TS158" s="160">
        <f t="shared" si="1035"/>
        <v>4.1383774477248236E-5</v>
      </c>
      <c r="TT158" s="66" t="str">
        <f t="shared" si="1036"/>
        <v>kg/GJ delivered</v>
      </c>
      <c r="TU158" s="160">
        <f t="shared" si="1037"/>
        <v>1.3794591492416081E-4</v>
      </c>
      <c r="TV158" s="66" t="str">
        <f t="shared" si="1038"/>
        <v>kg/GJ delivered</v>
      </c>
      <c r="TW158" s="160">
        <f t="shared" si="1039"/>
        <v>6.897295746208041E-4</v>
      </c>
      <c r="TX158" s="66" t="str">
        <f t="shared" si="1040"/>
        <v>kg/GJ delivered</v>
      </c>
      <c r="TY158" s="160">
        <f t="shared" si="1041"/>
        <v>9.3113492573808552E-5</v>
      </c>
      <c r="TZ158" s="66" t="str">
        <f t="shared" si="1042"/>
        <v>kg/GJ delivered</v>
      </c>
      <c r="UA158" s="160">
        <f t="shared" si="1043"/>
        <v>3.7935126604144229E-4</v>
      </c>
      <c r="UB158" s="66" t="str">
        <f t="shared" si="1044"/>
        <v>kg/GJ delivered</v>
      </c>
      <c r="UC158" s="160">
        <f t="shared" si="1045"/>
        <v>3.4486478731040205E-4</v>
      </c>
      <c r="UD158" s="66" t="str">
        <f t="shared" si="1046"/>
        <v>kg/GJ delivered</v>
      </c>
      <c r="UE158" s="160">
        <f t="shared" si="1047"/>
        <v>2.7934047772142569E-5</v>
      </c>
      <c r="UF158" s="66" t="str">
        <f t="shared" si="1048"/>
        <v>kg/GJ delivered</v>
      </c>
      <c r="UG158" s="160">
        <f t="shared" si="1049"/>
        <v>2.5864859048280151E-5</v>
      </c>
      <c r="UH158" s="66" t="str">
        <f t="shared" si="1050"/>
        <v>kg/GJ delivered</v>
      </c>
      <c r="UI158" s="160">
        <f t="shared" si="1051"/>
        <v>1.2070267555864071E-4</v>
      </c>
      <c r="UJ158" s="66" t="str">
        <f t="shared" si="1052"/>
        <v>kg/GJ delivered</v>
      </c>
      <c r="UK158" s="66" t="str">
        <f t="shared" si="1053"/>
        <v/>
      </c>
      <c r="UL158" s="66" t="str">
        <f t="shared" si="1054"/>
        <v/>
      </c>
      <c r="UM158" s="160">
        <f t="shared" si="1055"/>
        <v>1.034594361931206E-4</v>
      </c>
      <c r="UN158" s="66" t="str">
        <f t="shared" si="1056"/>
        <v>kg/GJ delivered</v>
      </c>
      <c r="UO158" s="160">
        <f t="shared" si="1057"/>
        <v>6.2075661715872354E-5</v>
      </c>
      <c r="UP158" s="66" t="str">
        <f t="shared" si="1058"/>
        <v>kg/GJ delivered</v>
      </c>
      <c r="UQ158" s="160">
        <f t="shared" si="1059"/>
        <v>6.5524309588976394E-5</v>
      </c>
      <c r="UR158" s="66" t="str">
        <f t="shared" si="1060"/>
        <v>kg/GJ delivered</v>
      </c>
      <c r="US158" s="160">
        <f t="shared" si="1061"/>
        <v>6.5524309588976394E-5</v>
      </c>
      <c r="UT158" s="66" t="str">
        <f t="shared" si="1062"/>
        <v>kg/GJ delivered</v>
      </c>
      <c r="UU158" s="160">
        <f t="shared" si="1063"/>
        <v>3.4486478731040204E-5</v>
      </c>
      <c r="UV158" s="66" t="str">
        <f t="shared" si="1064"/>
        <v>kg/GJ delivered</v>
      </c>
      <c r="UW158" s="160">
        <f t="shared" si="1065"/>
        <v>1.1035673193932865E-5</v>
      </c>
      <c r="UX158" s="66" t="str">
        <f t="shared" si="1066"/>
        <v>kg/GJ delivered</v>
      </c>
      <c r="UY158" s="160">
        <f t="shared" si="1067"/>
        <v>4.8281070223456289E-5</v>
      </c>
      <c r="UZ158" s="66" t="str">
        <f t="shared" si="1068"/>
        <v>kg/GJ delivered</v>
      </c>
      <c r="VA158" s="160">
        <f t="shared" si="1069"/>
        <v>4.4832422350352261E-6</v>
      </c>
      <c r="VB158" s="66" t="str">
        <f t="shared" si="1070"/>
        <v>kg/GJ delivered</v>
      </c>
      <c r="VC158" s="160">
        <f t="shared" si="1071"/>
        <v>3.7935126604144223E-5</v>
      </c>
      <c r="VD158" s="66" t="str">
        <f t="shared" si="1072"/>
        <v>kg/GJ delivered</v>
      </c>
      <c r="VE158" s="160">
        <f t="shared" si="1073"/>
        <v>1.1380537981243268E-5</v>
      </c>
      <c r="VF158" s="66" t="str">
        <f t="shared" si="1074"/>
        <v>kg/GJ delivered</v>
      </c>
      <c r="VG158" s="160">
        <f t="shared" si="1075"/>
        <v>7.5870253208288454E-6</v>
      </c>
      <c r="VH158" s="66" t="str">
        <f t="shared" si="1076"/>
        <v>kg/GJ delivered</v>
      </c>
      <c r="VI158" s="160">
        <f t="shared" si="1077"/>
        <v>5.1729718096560295E-6</v>
      </c>
      <c r="VJ158" s="66" t="str">
        <f t="shared" si="1078"/>
        <v>kg/GJ delivered</v>
      </c>
      <c r="VK158" s="66" t="str">
        <f t="shared" si="1079"/>
        <v/>
      </c>
      <c r="VL158" s="66" t="str">
        <f t="shared" si="1080"/>
        <v/>
      </c>
      <c r="VM158" s="160">
        <f t="shared" si="1081"/>
        <v>5.8627013842768347E-6</v>
      </c>
      <c r="VN158" s="66" t="str">
        <f t="shared" si="1082"/>
        <v>kg/GJ delivered</v>
      </c>
      <c r="VO158" s="160">
        <f t="shared" si="1083"/>
        <v>7.2421605335184441E-6</v>
      </c>
      <c r="VP158" s="66" t="str">
        <f t="shared" si="1084"/>
        <v>kg/GJ delivered</v>
      </c>
      <c r="VQ158" s="160">
        <f t="shared" si="1085"/>
        <v>8.9664844700704509E-7</v>
      </c>
      <c r="VR158" s="66" t="str">
        <f t="shared" si="1086"/>
        <v>kg/GJ delivered</v>
      </c>
      <c r="VS158" s="66" t="str">
        <f t="shared" si="1087"/>
        <v/>
      </c>
      <c r="VT158" s="66" t="str">
        <f t="shared" si="1088"/>
        <v/>
      </c>
      <c r="VU158" s="66" t="str">
        <f t="shared" si="1089"/>
        <v/>
      </c>
      <c r="VV158" s="66" t="str">
        <f t="shared" si="1090"/>
        <v/>
      </c>
      <c r="VW158" s="66" t="str">
        <f t="shared" si="1091"/>
        <v/>
      </c>
      <c r="VX158" s="66" t="str">
        <f t="shared" si="1092"/>
        <v/>
      </c>
      <c r="VY158" s="66" t="str">
        <f t="shared" si="1093"/>
        <v/>
      </c>
      <c r="VZ158" s="66" t="str">
        <f t="shared" si="1094"/>
        <v/>
      </c>
      <c r="WA158" s="66" t="str">
        <f t="shared" si="1095"/>
        <v/>
      </c>
      <c r="WB158" s="66" t="str">
        <f t="shared" si="1096"/>
        <v/>
      </c>
      <c r="WC158" s="66" t="str">
        <f t="shared" si="1097"/>
        <v/>
      </c>
      <c r="WD158" s="66" t="str">
        <f t="shared" si="1098"/>
        <v/>
      </c>
      <c r="WE158" s="66" t="str">
        <f t="shared" si="1099"/>
        <v/>
      </c>
      <c r="WF158" s="66" t="str">
        <f t="shared" si="1100"/>
        <v/>
      </c>
      <c r="WG158" s="66" t="str">
        <f t="shared" si="1101"/>
        <v/>
      </c>
      <c r="WH158" s="66" t="str">
        <f t="shared" si="1102"/>
        <v/>
      </c>
      <c r="WI158" s="66" t="str">
        <f t="shared" si="1103"/>
        <v/>
      </c>
      <c r="WJ158" s="66" t="str">
        <f t="shared" si="1104"/>
        <v/>
      </c>
      <c r="WK158" s="66" t="str">
        <f t="shared" si="1105"/>
        <v/>
      </c>
      <c r="WL158" s="66" t="str">
        <f t="shared" si="1106"/>
        <v/>
      </c>
      <c r="WM158" s="66" t="str">
        <f t="shared" si="1107"/>
        <v/>
      </c>
      <c r="WN158" s="66" t="str">
        <f t="shared" si="1108"/>
        <v/>
      </c>
      <c r="WO158" s="66" t="str">
        <f t="shared" si="1109"/>
        <v/>
      </c>
      <c r="WP158" s="66" t="str">
        <f t="shared" si="1110"/>
        <v/>
      </c>
      <c r="WQ158" s="66" t="str">
        <f t="shared" si="1111"/>
        <v/>
      </c>
      <c r="WR158" s="66" t="str">
        <f t="shared" si="1112"/>
        <v/>
      </c>
      <c r="WS158" s="66" t="str">
        <f t="shared" si="1113"/>
        <v/>
      </c>
      <c r="WT158" s="66" t="str">
        <f t="shared" si="1114"/>
        <v/>
      </c>
      <c r="WU158" s="66" t="str">
        <f t="shared" si="1115"/>
        <v/>
      </c>
      <c r="WV158" s="66" t="str">
        <f t="shared" si="1116"/>
        <v/>
      </c>
      <c r="WW158" s="66" t="str">
        <f t="shared" si="1117"/>
        <v/>
      </c>
      <c r="WX158" s="66" t="str">
        <f t="shared" si="1118"/>
        <v/>
      </c>
      <c r="WY158" s="160">
        <f t="shared" si="1119"/>
        <v>1.034594361931206E-4</v>
      </c>
      <c r="WZ158" s="66" t="str">
        <f t="shared" si="1120"/>
        <v>kg/GJ delivered</v>
      </c>
      <c r="XA158" s="160">
        <f t="shared" si="1121"/>
        <v>2.3450805537107339E-5</v>
      </c>
      <c r="XB158" s="66" t="str">
        <f t="shared" si="1122"/>
        <v>kg/GJ delivered</v>
      </c>
      <c r="XC158" s="66" t="str">
        <f t="shared" si="1123"/>
        <v/>
      </c>
      <c r="XD158" s="66" t="str">
        <f t="shared" si="1124"/>
        <v/>
      </c>
      <c r="XE158" s="66" t="str">
        <f t="shared" si="1125"/>
        <v/>
      </c>
      <c r="XF158" s="66" t="str">
        <f t="shared" si="1126"/>
        <v/>
      </c>
      <c r="XG158" s="66" t="str">
        <f t="shared" si="1127"/>
        <v/>
      </c>
      <c r="XH158" s="66" t="str">
        <f t="shared" si="1128"/>
        <v/>
      </c>
      <c r="XI158" s="66" t="str">
        <f t="shared" si="1129"/>
        <v/>
      </c>
      <c r="XJ158" s="66" t="str">
        <f t="shared" si="1130"/>
        <v/>
      </c>
      <c r="XK158" s="66" t="str">
        <f t="shared" si="1131"/>
        <v/>
      </c>
      <c r="XL158" s="66" t="str">
        <f t="shared" si="1132"/>
        <v/>
      </c>
      <c r="XM158" s="66" t="str">
        <f t="shared" si="1133"/>
        <v/>
      </c>
      <c r="XN158" s="66" t="str">
        <f t="shared" si="1134"/>
        <v/>
      </c>
      <c r="XO158" s="66" t="str">
        <f t="shared" si="1135"/>
        <v/>
      </c>
      <c r="XP158" s="66" t="str">
        <f t="shared" si="1136"/>
        <v/>
      </c>
      <c r="XQ158" s="66" t="str">
        <f t="shared" si="1137"/>
        <v/>
      </c>
      <c r="XR158" s="66" t="str">
        <f t="shared" si="1138"/>
        <v/>
      </c>
      <c r="XS158" s="66" t="str">
        <f t="shared" si="1139"/>
        <v/>
      </c>
      <c r="XT158" s="66" t="str">
        <f t="shared" si="1140"/>
        <v/>
      </c>
      <c r="XU158" s="66" t="str">
        <f t="shared" si="1141"/>
        <v/>
      </c>
      <c r="XV158" s="66" t="str">
        <f t="shared" si="1142"/>
        <v/>
      </c>
      <c r="XW158" s="66" t="str">
        <f t="shared" si="1143"/>
        <v/>
      </c>
      <c r="XX158" s="66" t="str">
        <f t="shared" si="1144"/>
        <v/>
      </c>
      <c r="XY158" s="66" t="str">
        <f t="shared" si="1145"/>
        <v/>
      </c>
      <c r="XZ158" s="66" t="str">
        <f t="shared" si="1146"/>
        <v/>
      </c>
      <c r="YA158" s="66" t="str">
        <f t="shared" si="1147"/>
        <v/>
      </c>
      <c r="YB158" s="66" t="str">
        <f t="shared" si="1148"/>
        <v/>
      </c>
      <c r="YC158" s="66" t="str">
        <f t="shared" si="1149"/>
        <v/>
      </c>
      <c r="YD158" s="66" t="str">
        <f t="shared" si="1150"/>
        <v/>
      </c>
      <c r="YE158" s="66" t="str">
        <f t="shared" si="1151"/>
        <v/>
      </c>
      <c r="YF158" s="66" t="str">
        <f t="shared" si="1152"/>
        <v/>
      </c>
      <c r="YG158" s="66" t="str">
        <f t="shared" si="1153"/>
        <v/>
      </c>
      <c r="YH158" s="66" t="str">
        <f t="shared" si="1154"/>
        <v/>
      </c>
      <c r="YI158" s="66" t="str">
        <f t="shared" si="1155"/>
        <v/>
      </c>
      <c r="YJ158" s="66" t="str">
        <f t="shared" si="1156"/>
        <v/>
      </c>
      <c r="YK158" s="66" t="str">
        <f t="shared" si="1157"/>
        <v/>
      </c>
      <c r="YL158" s="66" t="str">
        <f t="shared" si="1158"/>
        <v/>
      </c>
      <c r="YM158" s="66" t="str">
        <f t="shared" si="1159"/>
        <v/>
      </c>
      <c r="YN158" s="66" t="str">
        <f t="shared" si="1160"/>
        <v/>
      </c>
      <c r="YO158" s="66" t="str">
        <f t="shared" si="1161"/>
        <v/>
      </c>
      <c r="YP158" s="66" t="str">
        <f t="shared" si="1162"/>
        <v/>
      </c>
      <c r="YQ158" s="66" t="str">
        <f t="shared" si="1163"/>
        <v/>
      </c>
      <c r="YR158" s="66" t="str">
        <f t="shared" si="1164"/>
        <v/>
      </c>
      <c r="YS158" s="66" t="str">
        <f t="shared" si="1165"/>
        <v/>
      </c>
      <c r="YT158" s="66" t="str">
        <f t="shared" si="1166"/>
        <v/>
      </c>
      <c r="YU158" s="66" t="str">
        <f t="shared" si="1167"/>
        <v/>
      </c>
      <c r="YV158" s="66" t="str">
        <f t="shared" si="1168"/>
        <v/>
      </c>
      <c r="YW158" s="66" t="str">
        <f t="shared" si="1169"/>
        <v/>
      </c>
      <c r="YX158" s="66" t="str">
        <f t="shared" si="1170"/>
        <v/>
      </c>
      <c r="YY158" s="66" t="str">
        <f t="shared" si="1171"/>
        <v/>
      </c>
      <c r="YZ158" s="66" t="str">
        <f t="shared" si="1172"/>
        <v/>
      </c>
      <c r="ZA158" s="66" t="str">
        <f t="shared" si="1173"/>
        <v/>
      </c>
      <c r="ZB158" s="66" t="str">
        <f t="shared" si="1174"/>
        <v/>
      </c>
      <c r="ZC158" s="66" t="str">
        <f t="shared" si="1175"/>
        <v/>
      </c>
      <c r="ZD158" s="66" t="str">
        <f t="shared" si="1176"/>
        <v/>
      </c>
      <c r="ZE158" s="66" t="str">
        <f t="shared" si="1177"/>
        <v/>
      </c>
      <c r="ZF158" s="66" t="str">
        <f t="shared" si="1178"/>
        <v/>
      </c>
      <c r="ZG158" s="66" t="str">
        <f t="shared" si="1179"/>
        <v/>
      </c>
      <c r="ZH158" s="66" t="str">
        <f t="shared" si="1180"/>
        <v/>
      </c>
      <c r="ZI158" s="66" t="str">
        <f t="shared" si="1181"/>
        <v/>
      </c>
      <c r="ZJ158" s="66" t="str">
        <f t="shared" si="1182"/>
        <v/>
      </c>
      <c r="ZK158" s="66" t="str">
        <f t="shared" si="1183"/>
        <v/>
      </c>
      <c r="ZL158" s="66" t="str">
        <f t="shared" si="1184"/>
        <v/>
      </c>
      <c r="ZM158" s="66" t="str">
        <f t="shared" si="1185"/>
        <v/>
      </c>
      <c r="ZN158" s="66" t="str">
        <f t="shared" si="1186"/>
        <v/>
      </c>
      <c r="ZO158" s="66" t="str">
        <f t="shared" si="1187"/>
        <v/>
      </c>
      <c r="ZP158" s="66" t="str">
        <f t="shared" si="1188"/>
        <v/>
      </c>
      <c r="ZQ158" s="66" t="str">
        <f t="shared" si="1189"/>
        <v/>
      </c>
      <c r="ZR158" s="66" t="str">
        <f t="shared" si="1190"/>
        <v/>
      </c>
      <c r="ZS158" s="66" t="str">
        <f t="shared" si="1191"/>
        <v/>
      </c>
      <c r="ZT158" s="66" t="str">
        <f t="shared" si="1192"/>
        <v/>
      </c>
      <c r="ZU158" s="66" t="str">
        <f t="shared" si="1193"/>
        <v/>
      </c>
      <c r="ZV158" s="66" t="str">
        <f t="shared" si="1194"/>
        <v/>
      </c>
      <c r="ZW158" s="66" t="str">
        <f t="shared" si="1195"/>
        <v/>
      </c>
      <c r="ZX158" s="66" t="str">
        <f t="shared" si="1196"/>
        <v/>
      </c>
      <c r="ZY158" s="66" t="str">
        <f t="shared" si="1197"/>
        <v/>
      </c>
      <c r="ZZ158" s="66" t="str">
        <f t="shared" si="1198"/>
        <v/>
      </c>
      <c r="AAA158" s="66" t="str">
        <f t="shared" si="1199"/>
        <v/>
      </c>
      <c r="AAB158" s="66" t="str">
        <f t="shared" si="1200"/>
        <v/>
      </c>
      <c r="AAC158" s="66" t="str">
        <f t="shared" si="1201"/>
        <v/>
      </c>
      <c r="AAD158" s="66" t="str">
        <f t="shared" si="1202"/>
        <v/>
      </c>
      <c r="AAE158" s="66" t="str">
        <f t="shared" si="1203"/>
        <v/>
      </c>
      <c r="AAF158" s="66" t="str">
        <f t="shared" si="1204"/>
        <v/>
      </c>
      <c r="AAG158" s="66" t="str">
        <f t="shared" si="1205"/>
        <v/>
      </c>
      <c r="AAH158" s="66" t="str">
        <f t="shared" si="1206"/>
        <v/>
      </c>
      <c r="AAI158" s="66" t="str">
        <f t="shared" si="1207"/>
        <v/>
      </c>
      <c r="AAJ158" s="66" t="str">
        <f t="shared" si="1208"/>
        <v/>
      </c>
      <c r="AAK158" s="66" t="str">
        <f t="shared" si="1209"/>
        <v/>
      </c>
      <c r="AAL158" s="66" t="str">
        <f t="shared" si="1210"/>
        <v/>
      </c>
      <c r="AAM158" s="66" t="str">
        <f t="shared" si="1211"/>
        <v/>
      </c>
      <c r="AAN158" s="66" t="str">
        <f t="shared" si="1212"/>
        <v/>
      </c>
      <c r="AAO158" s="66" t="str">
        <f t="shared" si="1213"/>
        <v/>
      </c>
      <c r="AAP158" s="66" t="str">
        <f t="shared" si="1214"/>
        <v/>
      </c>
      <c r="AAQ158" s="66" t="str">
        <f t="shared" si="1215"/>
        <v/>
      </c>
      <c r="AAR158" s="66" t="str">
        <f t="shared" si="1216"/>
        <v/>
      </c>
      <c r="AAS158" s="66" t="str">
        <f t="shared" si="1217"/>
        <v/>
      </c>
      <c r="AAT158" s="66" t="str">
        <f t="shared" si="1218"/>
        <v/>
      </c>
      <c r="AAU158" s="66" t="str">
        <f t="shared" si="1219"/>
        <v/>
      </c>
      <c r="AAV158" s="66" t="str">
        <f t="shared" si="1220"/>
        <v/>
      </c>
      <c r="AAW158" s="66" t="str">
        <f t="shared" si="1221"/>
        <v/>
      </c>
      <c r="AAX158" s="66" t="str">
        <f t="shared" si="1222"/>
        <v/>
      </c>
      <c r="AAY158" s="66" t="str">
        <f t="shared" si="1223"/>
        <v/>
      </c>
      <c r="AAZ158" s="66" t="str">
        <f t="shared" si="1224"/>
        <v/>
      </c>
      <c r="ABA158" s="66" t="str">
        <f t="shared" si="1225"/>
        <v/>
      </c>
      <c r="ABB158" s="66" t="str">
        <f t="shared" si="1226"/>
        <v/>
      </c>
      <c r="ABC158" s="66" t="str">
        <f t="shared" si="1227"/>
        <v/>
      </c>
      <c r="ABD158" s="66" t="str">
        <f t="shared" si="1228"/>
        <v/>
      </c>
      <c r="ABE158" s="66" t="str">
        <f t="shared" si="1229"/>
        <v/>
      </c>
      <c r="ABF158" s="66" t="str">
        <f t="shared" si="1230"/>
        <v/>
      </c>
      <c r="ABG158" s="66" t="str">
        <f t="shared" si="1231"/>
        <v/>
      </c>
      <c r="ABH158" s="66" t="str">
        <f t="shared" si="1232"/>
        <v/>
      </c>
      <c r="ABI158" s="66" t="str">
        <f t="shared" si="1233"/>
        <v/>
      </c>
      <c r="ABJ158" s="66" t="str">
        <f t="shared" si="1234"/>
        <v/>
      </c>
      <c r="ABK158" s="66" t="str">
        <f t="shared" si="1235"/>
        <v/>
      </c>
      <c r="ABL158" s="66" t="str">
        <f t="shared" si="1236"/>
        <v/>
      </c>
      <c r="ABM158" s="66" t="str">
        <f t="shared" si="1237"/>
        <v/>
      </c>
      <c r="ABN158" s="66" t="str">
        <f t="shared" si="1238"/>
        <v/>
      </c>
      <c r="ABO158" s="66" t="str">
        <f t="shared" si="1239"/>
        <v/>
      </c>
      <c r="ABP158" s="66" t="str">
        <f t="shared" si="1240"/>
        <v/>
      </c>
      <c r="ABQ158" s="66" t="str">
        <f t="shared" si="1241"/>
        <v/>
      </c>
      <c r="ABR158" s="66" t="str">
        <f t="shared" si="1242"/>
        <v/>
      </c>
      <c r="ABS158" s="66" t="str">
        <f t="shared" si="1243"/>
        <v/>
      </c>
      <c r="ABT158" s="66" t="str">
        <f t="shared" si="1244"/>
        <v/>
      </c>
      <c r="ABU158" s="66" t="str">
        <f t="shared" si="1245"/>
        <v/>
      </c>
      <c r="ABV158" s="66" t="str">
        <f t="shared" si="1246"/>
        <v/>
      </c>
      <c r="ABW158" s="66" t="str">
        <f t="shared" si="1247"/>
        <v/>
      </c>
      <c r="ABX158" s="66" t="str">
        <f t="shared" si="1248"/>
        <v/>
      </c>
      <c r="ABY158" s="66" t="str">
        <f t="shared" si="1249"/>
        <v/>
      </c>
      <c r="ABZ158" s="66" t="str">
        <f t="shared" si="1250"/>
        <v/>
      </c>
      <c r="ACA158" s="66" t="str">
        <f t="shared" si="1251"/>
        <v/>
      </c>
      <c r="ACB158" s="66" t="str">
        <f t="shared" si="1252"/>
        <v/>
      </c>
      <c r="ACC158" s="66" t="str">
        <f t="shared" si="1253"/>
        <v/>
      </c>
      <c r="ACD158" s="66" t="str">
        <f t="shared" si="1254"/>
        <v/>
      </c>
      <c r="ACE158" s="66" t="str">
        <f t="shared" si="1255"/>
        <v/>
      </c>
      <c r="ACF158" s="66" t="str">
        <f t="shared" si="1256"/>
        <v/>
      </c>
      <c r="ACG158" s="66" t="str">
        <f t="shared" si="1257"/>
        <v/>
      </c>
      <c r="ACH158" s="66" t="str">
        <f t="shared" si="1258"/>
        <v/>
      </c>
      <c r="ACI158" s="66" t="str">
        <f t="shared" si="1259"/>
        <v/>
      </c>
      <c r="ACJ158" s="66" t="str">
        <f t="shared" si="1260"/>
        <v/>
      </c>
      <c r="ACK158" s="66" t="str">
        <f t="shared" si="1261"/>
        <v/>
      </c>
      <c r="ACL158" s="66" t="str">
        <f t="shared" si="1262"/>
        <v/>
      </c>
      <c r="ACM158" s="66" t="str">
        <f t="shared" ref="ACM158:ACN158" si="1294">IF(AND(ACS$3="Unit", ACL158=""), "", IF(AND(ACS$3="Unit", ACL158="-"),"", IF(ACS$3="Unit", "kg/GJ delivered", IF(AND(NY158&lt;&gt;"", NY158&lt;&gt;"-", NX158="-"),"", IF($H158="","", IF(NX158="nd", "",IF(NX158="&lt;n.a.&gt;", "", IF(NY158="#/MJ", "", IF(NY158="kg/GJ delivered",NX158,IF(NY158="g/MJ delivered",NX158,IF(NY158="kg/MJ delivered",NX158*1000,IF(NY158="mg/MJ delivered",NX158/1000,IF(NY158="g/kg",((NX158)*(1/$I158)*(1/$H158)),IF(NY158="mg/kg",((NX158/1000)*(1/$I158)*(1/$H158)),IF(NY158="mg/MJ delivered",NX158/1000,IF(NY158="-","","Error"))))))))))))))))</f>
        <v/>
      </c>
      <c r="ACN158" s="66" t="str">
        <f t="shared" si="1294"/>
        <v/>
      </c>
      <c r="ACO158" s="66" t="str">
        <f t="shared" si="1264"/>
        <v/>
      </c>
      <c r="ACP158" s="66" t="str">
        <f t="shared" si="1265"/>
        <v/>
      </c>
      <c r="ACQ158" s="66" t="str">
        <f t="shared" si="1266"/>
        <v/>
      </c>
      <c r="ACR158" s="66" t="str">
        <f t="shared" si="1267"/>
        <v/>
      </c>
      <c r="ACS158" s="66" t="str">
        <f t="shared" si="1268"/>
        <v/>
      </c>
      <c r="ACT158" s="66" t="str">
        <f t="shared" si="1269"/>
        <v/>
      </c>
    </row>
    <row r="159" spans="2:774" ht="15.75" customHeight="1" x14ac:dyDescent="0.25">
      <c r="B159" s="66">
        <v>238</v>
      </c>
      <c r="C159" s="66" t="s">
        <v>878</v>
      </c>
      <c r="D159" s="66" t="s">
        <v>685</v>
      </c>
      <c r="E159" s="156" t="s">
        <v>848</v>
      </c>
      <c r="F159" s="66" t="s">
        <v>497</v>
      </c>
      <c r="G159" s="66" t="s">
        <v>492</v>
      </c>
      <c r="H159" s="126">
        <v>0.16242500000000001</v>
      </c>
      <c r="I159" s="130">
        <f>'Heating Values'!E139</f>
        <v>17.852468354430378</v>
      </c>
      <c r="J159" s="66" t="str">
        <f t="shared" si="890"/>
        <v>Firewood, Improved, CN</v>
      </c>
      <c r="K159" s="66" t="s">
        <v>1588</v>
      </c>
      <c r="L159" s="161"/>
      <c r="M159" s="161"/>
      <c r="N159" s="161"/>
      <c r="O159" s="66" t="s">
        <v>1116</v>
      </c>
      <c r="P159" s="66" t="str">
        <f t="shared" si="1272"/>
        <v>CN</v>
      </c>
      <c r="Q159" s="66" t="s">
        <v>87</v>
      </c>
      <c r="R159" s="158" t="s">
        <v>128</v>
      </c>
      <c r="S159" s="158" t="s">
        <v>128</v>
      </c>
      <c r="T159" s="158" t="s">
        <v>128</v>
      </c>
      <c r="U159" s="158" t="s">
        <v>128</v>
      </c>
      <c r="V159" s="158" t="s">
        <v>128</v>
      </c>
      <c r="W159" s="158" t="s">
        <v>128</v>
      </c>
      <c r="X159" s="158" t="s">
        <v>128</v>
      </c>
      <c r="Y159" s="158" t="s">
        <v>128</v>
      </c>
      <c r="Z159" s="158" t="s">
        <v>128</v>
      </c>
      <c r="AA159" s="158" t="s">
        <v>128</v>
      </c>
      <c r="AB159" s="158" t="s">
        <v>128</v>
      </c>
      <c r="AC159" s="158" t="s">
        <v>128</v>
      </c>
      <c r="AD159" s="158" t="s">
        <v>128</v>
      </c>
      <c r="AE159" s="158" t="s">
        <v>128</v>
      </c>
      <c r="AF159" s="158" t="s">
        <v>128</v>
      </c>
      <c r="AG159" s="158" t="s">
        <v>128</v>
      </c>
      <c r="AH159" s="158" t="s">
        <v>128</v>
      </c>
      <c r="AI159" s="158" t="s">
        <v>128</v>
      </c>
      <c r="AJ159" s="158" t="s">
        <v>128</v>
      </c>
      <c r="AK159" s="158" t="s">
        <v>128</v>
      </c>
      <c r="AL159" s="158" t="s">
        <v>128</v>
      </c>
      <c r="AM159" s="158" t="s">
        <v>128</v>
      </c>
      <c r="AN159" s="158" t="s">
        <v>128</v>
      </c>
      <c r="AO159" s="158" t="s">
        <v>128</v>
      </c>
      <c r="AP159" s="158" t="s">
        <v>128</v>
      </c>
      <c r="AQ159" s="158" t="s">
        <v>128</v>
      </c>
      <c r="AR159" s="158" t="s">
        <v>128</v>
      </c>
      <c r="AS159" s="158" t="s">
        <v>128</v>
      </c>
      <c r="AT159" s="158" t="s">
        <v>128</v>
      </c>
      <c r="AU159" s="158" t="s">
        <v>128</v>
      </c>
      <c r="AV159" s="158" t="s">
        <v>128</v>
      </c>
      <c r="AW159" s="158" t="s">
        <v>128</v>
      </c>
      <c r="AX159" s="158" t="s">
        <v>128</v>
      </c>
      <c r="AY159" s="158" t="s">
        <v>128</v>
      </c>
      <c r="AZ159" s="158" t="s">
        <v>128</v>
      </c>
      <c r="BA159" s="158" t="s">
        <v>128</v>
      </c>
      <c r="BB159" s="158" t="s">
        <v>128</v>
      </c>
      <c r="BC159" s="158" t="s">
        <v>128</v>
      </c>
      <c r="BD159" s="158" t="s">
        <v>128</v>
      </c>
      <c r="BE159" s="158" t="s">
        <v>128</v>
      </c>
      <c r="BF159" s="158" t="s">
        <v>128</v>
      </c>
      <c r="BG159" s="158" t="s">
        <v>128</v>
      </c>
      <c r="BH159" s="158" t="s">
        <v>128</v>
      </c>
      <c r="BI159" s="158" t="s">
        <v>128</v>
      </c>
      <c r="BJ159" s="158" t="s">
        <v>128</v>
      </c>
      <c r="BK159" s="158" t="s">
        <v>128</v>
      </c>
      <c r="BL159" s="158" t="s">
        <v>128</v>
      </c>
      <c r="BM159" s="158" t="s">
        <v>128</v>
      </c>
      <c r="BN159" s="158" t="s">
        <v>128</v>
      </c>
      <c r="BO159" s="158" t="s">
        <v>128</v>
      </c>
      <c r="BP159" s="158" t="s">
        <v>128</v>
      </c>
      <c r="BQ159" s="158" t="s">
        <v>128</v>
      </c>
      <c r="BR159" s="158" t="s">
        <v>128</v>
      </c>
      <c r="BS159" s="158" t="s">
        <v>128</v>
      </c>
      <c r="BT159" s="158" t="s">
        <v>128</v>
      </c>
      <c r="BU159" s="158" t="s">
        <v>128</v>
      </c>
      <c r="BV159" s="158" t="s">
        <v>128</v>
      </c>
      <c r="BW159" s="158" t="s">
        <v>128</v>
      </c>
      <c r="BX159" s="158" t="s">
        <v>128</v>
      </c>
      <c r="BY159" s="158" t="s">
        <v>128</v>
      </c>
      <c r="BZ159" s="158" t="s">
        <v>128</v>
      </c>
      <c r="CA159" s="158" t="s">
        <v>128</v>
      </c>
      <c r="CB159" s="158" t="s">
        <v>128</v>
      </c>
      <c r="CC159" s="158" t="s">
        <v>128</v>
      </c>
      <c r="CD159" s="158" t="s">
        <v>128</v>
      </c>
      <c r="CE159" s="158" t="s">
        <v>128</v>
      </c>
      <c r="CF159" s="158" t="s">
        <v>128</v>
      </c>
      <c r="CG159" s="158" t="s">
        <v>128</v>
      </c>
      <c r="CH159" s="158" t="s">
        <v>128</v>
      </c>
      <c r="CI159" s="158" t="s">
        <v>128</v>
      </c>
      <c r="CJ159" s="158" t="s">
        <v>128</v>
      </c>
      <c r="CK159" s="158" t="s">
        <v>128</v>
      </c>
      <c r="CL159" s="158" t="s">
        <v>128</v>
      </c>
      <c r="CM159" s="158" t="s">
        <v>128</v>
      </c>
      <c r="CN159" s="158" t="s">
        <v>128</v>
      </c>
      <c r="CO159" s="158" t="s">
        <v>128</v>
      </c>
      <c r="CP159" s="158" t="s">
        <v>128</v>
      </c>
      <c r="CQ159" s="158" t="s">
        <v>128</v>
      </c>
      <c r="CR159" s="158" t="s">
        <v>128</v>
      </c>
      <c r="CS159" s="158" t="s">
        <v>128</v>
      </c>
      <c r="CT159" s="158" t="s">
        <v>128</v>
      </c>
      <c r="CU159" s="158" t="s">
        <v>128</v>
      </c>
      <c r="CV159" s="158" t="s">
        <v>128</v>
      </c>
      <c r="CW159" s="158" t="s">
        <v>128</v>
      </c>
      <c r="CX159" s="158" t="s">
        <v>128</v>
      </c>
      <c r="CY159" s="158" t="s">
        <v>128</v>
      </c>
      <c r="CZ159" s="158" t="s">
        <v>128</v>
      </c>
      <c r="DA159" s="158" t="s">
        <v>128</v>
      </c>
      <c r="DB159" s="158" t="s">
        <v>128</v>
      </c>
      <c r="DC159" s="158" t="s">
        <v>128</v>
      </c>
      <c r="DD159" s="158" t="s">
        <v>128</v>
      </c>
      <c r="DE159" s="158" t="s">
        <v>128</v>
      </c>
      <c r="DF159" s="158" t="s">
        <v>128</v>
      </c>
      <c r="DG159" s="158" t="s">
        <v>128</v>
      </c>
      <c r="DH159" s="158" t="s">
        <v>128</v>
      </c>
      <c r="DI159" s="158" t="s">
        <v>128</v>
      </c>
      <c r="DJ159" s="158" t="s">
        <v>128</v>
      </c>
      <c r="DK159" s="158" t="s">
        <v>128</v>
      </c>
      <c r="DL159" s="158" t="s">
        <v>128</v>
      </c>
      <c r="DM159" s="158" t="s">
        <v>128</v>
      </c>
      <c r="DN159" s="158" t="s">
        <v>128</v>
      </c>
      <c r="DO159" s="158" t="s">
        <v>128</v>
      </c>
      <c r="DP159" s="158" t="s">
        <v>128</v>
      </c>
      <c r="DQ159" s="158" t="s">
        <v>128</v>
      </c>
      <c r="DR159" s="158" t="s">
        <v>128</v>
      </c>
      <c r="DS159" s="158" t="s">
        <v>128</v>
      </c>
      <c r="DT159" s="158" t="s">
        <v>128</v>
      </c>
      <c r="DU159" s="158" t="s">
        <v>128</v>
      </c>
      <c r="DV159" s="158" t="s">
        <v>128</v>
      </c>
      <c r="DW159" s="158" t="s">
        <v>128</v>
      </c>
      <c r="DX159" s="158" t="s">
        <v>128</v>
      </c>
      <c r="DY159" s="158" t="s">
        <v>128</v>
      </c>
      <c r="DZ159" s="158" t="s">
        <v>128</v>
      </c>
      <c r="EA159" s="158" t="s">
        <v>128</v>
      </c>
      <c r="EB159" s="158" t="s">
        <v>128</v>
      </c>
      <c r="EC159" s="158" t="s">
        <v>128</v>
      </c>
      <c r="ED159" s="158" t="s">
        <v>128</v>
      </c>
      <c r="EE159" s="158" t="s">
        <v>128</v>
      </c>
      <c r="EF159" s="158" t="s">
        <v>128</v>
      </c>
      <c r="EG159" s="158" t="s">
        <v>128</v>
      </c>
      <c r="EH159" s="158" t="s">
        <v>128</v>
      </c>
      <c r="EI159" s="158" t="s">
        <v>128</v>
      </c>
      <c r="EJ159" s="158" t="s">
        <v>128</v>
      </c>
      <c r="EK159" s="158" t="s">
        <v>128</v>
      </c>
      <c r="EL159" s="158" t="s">
        <v>128</v>
      </c>
      <c r="EM159" s="158" t="s">
        <v>128</v>
      </c>
      <c r="EN159" s="158" t="s">
        <v>128</v>
      </c>
      <c r="EO159" s="158" t="s">
        <v>128</v>
      </c>
      <c r="EP159" s="158" t="s">
        <v>128</v>
      </c>
      <c r="EQ159" s="158" t="s">
        <v>128</v>
      </c>
      <c r="ER159" s="158" t="s">
        <v>128</v>
      </c>
      <c r="ES159" s="158" t="s">
        <v>128</v>
      </c>
      <c r="ET159" s="158" t="s">
        <v>128</v>
      </c>
      <c r="EU159" s="158" t="s">
        <v>128</v>
      </c>
      <c r="EV159" s="158" t="s">
        <v>128</v>
      </c>
      <c r="EW159" s="158" t="s">
        <v>128</v>
      </c>
      <c r="EX159" s="158" t="s">
        <v>128</v>
      </c>
      <c r="EY159" s="158" t="s">
        <v>128</v>
      </c>
      <c r="EZ159" s="165">
        <v>7</v>
      </c>
      <c r="FA159" s="158" t="s">
        <v>704</v>
      </c>
      <c r="FB159" s="165">
        <v>1.5</v>
      </c>
      <c r="FC159" s="158" t="s">
        <v>704</v>
      </c>
      <c r="FD159" s="163">
        <v>8.8999999999999996E-2</v>
      </c>
      <c r="FE159" s="158" t="s">
        <v>704</v>
      </c>
      <c r="FF159" s="163">
        <v>0.36</v>
      </c>
      <c r="FG159" s="158" t="s">
        <v>704</v>
      </c>
      <c r="FH159" s="165">
        <v>1.8</v>
      </c>
      <c r="FI159" s="158" t="s">
        <v>704</v>
      </c>
      <c r="FJ159" s="163">
        <v>0.22</v>
      </c>
      <c r="FK159" s="158" t="s">
        <v>704</v>
      </c>
      <c r="FL159" s="165">
        <v>1</v>
      </c>
      <c r="FM159" s="158" t="s">
        <v>704</v>
      </c>
      <c r="FN159" s="163">
        <v>0.93</v>
      </c>
      <c r="FO159" s="158" t="s">
        <v>704</v>
      </c>
      <c r="FP159" s="163">
        <v>6.3E-2</v>
      </c>
      <c r="FQ159" s="158" t="s">
        <v>704</v>
      </c>
      <c r="FR159" s="163">
        <v>6.8000000000000005E-2</v>
      </c>
      <c r="FS159" s="158" t="s">
        <v>704</v>
      </c>
      <c r="FT159" s="163">
        <v>0.14000000000000001</v>
      </c>
      <c r="FU159" s="158" t="s">
        <v>704</v>
      </c>
      <c r="FV159" s="158" t="s">
        <v>128</v>
      </c>
      <c r="FW159" s="158" t="s">
        <v>128</v>
      </c>
      <c r="FX159" s="163">
        <v>0.21</v>
      </c>
      <c r="FY159" s="158" t="s">
        <v>704</v>
      </c>
      <c r="FZ159" s="163">
        <v>0.14000000000000001</v>
      </c>
      <c r="GA159" s="158" t="s">
        <v>704</v>
      </c>
      <c r="GB159" s="163">
        <v>0.13</v>
      </c>
      <c r="GC159" s="158" t="s">
        <v>704</v>
      </c>
      <c r="GD159" s="163">
        <v>0.13</v>
      </c>
      <c r="GE159" s="158" t="s">
        <v>704</v>
      </c>
      <c r="GF159" s="163">
        <v>7.9000000000000001E-2</v>
      </c>
      <c r="GG159" s="158" t="s">
        <v>704</v>
      </c>
      <c r="GH159" s="163">
        <v>2.1000000000000001E-2</v>
      </c>
      <c r="GI159" s="158" t="s">
        <v>704</v>
      </c>
      <c r="GJ159" s="163">
        <v>0.1</v>
      </c>
      <c r="GK159" s="158" t="s">
        <v>704</v>
      </c>
      <c r="GL159" s="166">
        <v>8.9999999999999993E-3</v>
      </c>
      <c r="GM159" s="158" t="s">
        <v>704</v>
      </c>
      <c r="GN159" s="163">
        <v>8.3000000000000004E-2</v>
      </c>
      <c r="GO159" s="158" t="s">
        <v>704</v>
      </c>
      <c r="GP159" s="163">
        <v>1.7000000000000001E-2</v>
      </c>
      <c r="GQ159" s="158" t="s">
        <v>704</v>
      </c>
      <c r="GR159" s="163">
        <v>1.2999999999999999E-2</v>
      </c>
      <c r="GS159" s="158" t="s">
        <v>704</v>
      </c>
      <c r="GT159" s="163">
        <v>1.0999999999999999E-2</v>
      </c>
      <c r="GU159" s="158" t="s">
        <v>704</v>
      </c>
      <c r="GV159" s="158" t="s">
        <v>128</v>
      </c>
      <c r="GW159" s="158" t="s">
        <v>128</v>
      </c>
      <c r="GX159" s="163">
        <v>0.01</v>
      </c>
      <c r="GY159" s="158" t="s">
        <v>704</v>
      </c>
      <c r="GZ159" s="163">
        <v>1.2999999999999999E-2</v>
      </c>
      <c r="HA159" s="158" t="s">
        <v>704</v>
      </c>
      <c r="HB159" s="166">
        <v>2E-3</v>
      </c>
      <c r="HC159" s="158" t="s">
        <v>704</v>
      </c>
      <c r="HD159" s="158" t="s">
        <v>128</v>
      </c>
      <c r="HE159" s="158" t="s">
        <v>128</v>
      </c>
      <c r="HF159" s="158" t="s">
        <v>128</v>
      </c>
      <c r="HG159" s="158" t="s">
        <v>128</v>
      </c>
      <c r="HH159" s="158" t="s">
        <v>128</v>
      </c>
      <c r="HI159" s="158" t="s">
        <v>128</v>
      </c>
      <c r="HJ159" s="158" t="s">
        <v>128</v>
      </c>
      <c r="HK159" s="158" t="s">
        <v>128</v>
      </c>
      <c r="HL159" s="158" t="s">
        <v>128</v>
      </c>
      <c r="HM159" s="158" t="s">
        <v>128</v>
      </c>
      <c r="HN159" s="158" t="s">
        <v>128</v>
      </c>
      <c r="HO159" s="158" t="s">
        <v>128</v>
      </c>
      <c r="HP159" s="158" t="s">
        <v>128</v>
      </c>
      <c r="HQ159" s="158" t="s">
        <v>128</v>
      </c>
      <c r="HR159" s="158" t="s">
        <v>128</v>
      </c>
      <c r="HS159" s="158" t="s">
        <v>128</v>
      </c>
      <c r="HT159" s="158" t="s">
        <v>128</v>
      </c>
      <c r="HU159" s="158" t="s">
        <v>128</v>
      </c>
      <c r="HV159" s="158" t="s">
        <v>128</v>
      </c>
      <c r="HW159" s="158" t="s">
        <v>128</v>
      </c>
      <c r="HX159" s="158" t="s">
        <v>128</v>
      </c>
      <c r="HY159" s="158" t="s">
        <v>128</v>
      </c>
      <c r="HZ159" s="158" t="s">
        <v>128</v>
      </c>
      <c r="IA159" s="158" t="s">
        <v>128</v>
      </c>
      <c r="IB159" s="158" t="s">
        <v>128</v>
      </c>
      <c r="IC159" s="158" t="s">
        <v>128</v>
      </c>
      <c r="ID159" s="158" t="s">
        <v>128</v>
      </c>
      <c r="IE159" s="158" t="s">
        <v>128</v>
      </c>
      <c r="IF159" s="158" t="s">
        <v>128</v>
      </c>
      <c r="IG159" s="158" t="s">
        <v>128</v>
      </c>
      <c r="IH159" s="158" t="s">
        <v>128</v>
      </c>
      <c r="II159" s="158" t="s">
        <v>128</v>
      </c>
      <c r="IJ159" s="163">
        <v>0.23</v>
      </c>
      <c r="IK159" s="158" t="s">
        <v>704</v>
      </c>
      <c r="IL159" s="163">
        <v>4.4999999999999998E-2</v>
      </c>
      <c r="IM159" s="158" t="s">
        <v>704</v>
      </c>
      <c r="IN159" s="158" t="s">
        <v>128</v>
      </c>
      <c r="IO159" s="158" t="s">
        <v>128</v>
      </c>
      <c r="IP159" s="158" t="s">
        <v>128</v>
      </c>
      <c r="IQ159" s="158" t="s">
        <v>128</v>
      </c>
      <c r="IR159" s="158" t="s">
        <v>128</v>
      </c>
      <c r="IS159" s="158" t="s">
        <v>128</v>
      </c>
      <c r="IT159" s="158" t="s">
        <v>128</v>
      </c>
      <c r="IU159" s="158" t="s">
        <v>128</v>
      </c>
      <c r="IV159" s="158" t="s">
        <v>128</v>
      </c>
      <c r="IW159" s="158" t="s">
        <v>128</v>
      </c>
      <c r="IX159" s="158" t="s">
        <v>128</v>
      </c>
      <c r="IY159" s="158" t="s">
        <v>128</v>
      </c>
      <c r="IZ159" s="158" t="s">
        <v>128</v>
      </c>
      <c r="JA159" s="158" t="s">
        <v>128</v>
      </c>
      <c r="JB159" s="158" t="s">
        <v>128</v>
      </c>
      <c r="JC159" s="158" t="s">
        <v>128</v>
      </c>
      <c r="JD159" s="158" t="s">
        <v>128</v>
      </c>
      <c r="JE159" s="158" t="s">
        <v>128</v>
      </c>
      <c r="JF159" s="158" t="s">
        <v>128</v>
      </c>
      <c r="JG159" s="158" t="s">
        <v>128</v>
      </c>
      <c r="JH159" s="158" t="s">
        <v>128</v>
      </c>
      <c r="JI159" s="158" t="s">
        <v>128</v>
      </c>
      <c r="JJ159" s="158" t="s">
        <v>128</v>
      </c>
      <c r="JK159" s="158" t="s">
        <v>128</v>
      </c>
      <c r="JL159" s="158" t="s">
        <v>128</v>
      </c>
      <c r="JM159" s="158" t="s">
        <v>128</v>
      </c>
      <c r="JN159" s="158" t="s">
        <v>128</v>
      </c>
      <c r="JO159" s="158" t="s">
        <v>128</v>
      </c>
      <c r="JP159" s="158" t="s">
        <v>128</v>
      </c>
      <c r="JQ159" s="158" t="s">
        <v>128</v>
      </c>
      <c r="JR159" s="158" t="s">
        <v>128</v>
      </c>
      <c r="JS159" s="158" t="s">
        <v>128</v>
      </c>
      <c r="JT159" s="158" t="s">
        <v>128</v>
      </c>
      <c r="JU159" s="158" t="s">
        <v>128</v>
      </c>
      <c r="JV159" s="158" t="s">
        <v>128</v>
      </c>
      <c r="JW159" s="158" t="s">
        <v>128</v>
      </c>
      <c r="JX159" s="158" t="s">
        <v>128</v>
      </c>
      <c r="JY159" s="158" t="s">
        <v>128</v>
      </c>
      <c r="JZ159" s="158" t="s">
        <v>128</v>
      </c>
      <c r="KA159" s="158" t="s">
        <v>128</v>
      </c>
      <c r="KB159" s="158" t="s">
        <v>128</v>
      </c>
      <c r="KC159" s="158" t="s">
        <v>128</v>
      </c>
      <c r="KD159" s="158" t="s">
        <v>128</v>
      </c>
      <c r="KE159" s="158" t="s">
        <v>128</v>
      </c>
      <c r="KF159" s="158" t="s">
        <v>128</v>
      </c>
      <c r="KG159" s="158" t="s">
        <v>128</v>
      </c>
      <c r="KH159" s="158" t="s">
        <v>128</v>
      </c>
      <c r="KI159" s="158" t="s">
        <v>128</v>
      </c>
      <c r="KJ159" s="158" t="s">
        <v>128</v>
      </c>
      <c r="KK159" s="158" t="s">
        <v>128</v>
      </c>
      <c r="KL159" s="158" t="s">
        <v>128</v>
      </c>
      <c r="KM159" s="158" t="s">
        <v>128</v>
      </c>
      <c r="KN159" s="158" t="s">
        <v>128</v>
      </c>
      <c r="KO159" s="158" t="s">
        <v>128</v>
      </c>
      <c r="KP159" s="158" t="s">
        <v>128</v>
      </c>
      <c r="KQ159" s="158" t="s">
        <v>128</v>
      </c>
      <c r="KR159" s="158" t="s">
        <v>128</v>
      </c>
      <c r="KS159" s="158" t="s">
        <v>128</v>
      </c>
      <c r="KT159" s="158" t="s">
        <v>128</v>
      </c>
      <c r="KU159" s="158" t="s">
        <v>128</v>
      </c>
      <c r="KV159" s="158" t="s">
        <v>128</v>
      </c>
      <c r="KW159" s="158" t="s">
        <v>128</v>
      </c>
      <c r="KX159" s="158" t="s">
        <v>128</v>
      </c>
      <c r="KY159" s="158" t="s">
        <v>128</v>
      </c>
      <c r="KZ159" s="158" t="s">
        <v>128</v>
      </c>
      <c r="LA159" s="158" t="s">
        <v>128</v>
      </c>
      <c r="LB159" s="158" t="s">
        <v>128</v>
      </c>
      <c r="LC159" s="158" t="s">
        <v>128</v>
      </c>
      <c r="LD159" s="158" t="s">
        <v>128</v>
      </c>
      <c r="LE159" s="158" t="s">
        <v>128</v>
      </c>
      <c r="LF159" s="158" t="s">
        <v>128</v>
      </c>
      <c r="LG159" s="158" t="s">
        <v>128</v>
      </c>
      <c r="LH159" s="158" t="s">
        <v>128</v>
      </c>
      <c r="LI159" s="158" t="s">
        <v>128</v>
      </c>
      <c r="LJ159" s="158" t="s">
        <v>128</v>
      </c>
      <c r="LK159" s="158" t="s">
        <v>128</v>
      </c>
      <c r="LL159" s="158" t="s">
        <v>128</v>
      </c>
      <c r="LM159" s="158" t="s">
        <v>128</v>
      </c>
      <c r="LN159" s="158" t="s">
        <v>128</v>
      </c>
      <c r="LO159" s="158" t="s">
        <v>128</v>
      </c>
      <c r="LP159" s="158" t="s">
        <v>128</v>
      </c>
      <c r="LQ159" s="158" t="s">
        <v>128</v>
      </c>
      <c r="LR159" s="158" t="s">
        <v>128</v>
      </c>
      <c r="LS159" s="158" t="s">
        <v>128</v>
      </c>
      <c r="LT159" s="158" t="s">
        <v>128</v>
      </c>
      <c r="LU159" s="158" t="s">
        <v>128</v>
      </c>
      <c r="LV159" s="158" t="s">
        <v>128</v>
      </c>
      <c r="LW159" s="158" t="s">
        <v>128</v>
      </c>
      <c r="LX159" s="158" t="s">
        <v>128</v>
      </c>
      <c r="LY159" s="158" t="s">
        <v>128</v>
      </c>
      <c r="LZ159" s="158" t="s">
        <v>128</v>
      </c>
      <c r="MA159" s="158" t="s">
        <v>128</v>
      </c>
      <c r="MB159" s="158" t="s">
        <v>128</v>
      </c>
      <c r="MC159" s="158" t="s">
        <v>128</v>
      </c>
      <c r="MD159" s="158" t="s">
        <v>128</v>
      </c>
      <c r="ME159" s="158" t="s">
        <v>128</v>
      </c>
      <c r="MF159" s="158" t="s">
        <v>128</v>
      </c>
      <c r="MG159" s="158" t="s">
        <v>128</v>
      </c>
      <c r="MH159" s="158" t="s">
        <v>128</v>
      </c>
      <c r="MI159" s="158" t="s">
        <v>128</v>
      </c>
      <c r="MJ159" s="158" t="s">
        <v>128</v>
      </c>
      <c r="MK159" s="158" t="s">
        <v>128</v>
      </c>
      <c r="ML159" s="158" t="s">
        <v>128</v>
      </c>
      <c r="MM159" s="158" t="s">
        <v>128</v>
      </c>
      <c r="MN159" s="158" t="s">
        <v>128</v>
      </c>
      <c r="MO159" s="158" t="s">
        <v>128</v>
      </c>
      <c r="MP159" s="158" t="s">
        <v>128</v>
      </c>
      <c r="MQ159" s="158" t="s">
        <v>128</v>
      </c>
      <c r="MR159" s="158" t="s">
        <v>128</v>
      </c>
      <c r="MS159" s="158" t="s">
        <v>128</v>
      </c>
      <c r="MT159" s="158" t="s">
        <v>128</v>
      </c>
      <c r="MU159" s="158" t="s">
        <v>128</v>
      </c>
      <c r="MV159" s="158" t="s">
        <v>128</v>
      </c>
      <c r="MW159" s="158" t="s">
        <v>128</v>
      </c>
      <c r="MX159" s="158" t="s">
        <v>128</v>
      </c>
      <c r="MY159" s="158" t="s">
        <v>128</v>
      </c>
      <c r="MZ159" s="158" t="s">
        <v>128</v>
      </c>
      <c r="NA159" s="158" t="s">
        <v>128</v>
      </c>
      <c r="NB159" s="158" t="s">
        <v>128</v>
      </c>
      <c r="NC159" s="158" t="s">
        <v>128</v>
      </c>
      <c r="ND159" s="158" t="s">
        <v>128</v>
      </c>
      <c r="NE159" s="158" t="s">
        <v>128</v>
      </c>
      <c r="NF159" s="158" t="s">
        <v>128</v>
      </c>
      <c r="NG159" s="158" t="s">
        <v>128</v>
      </c>
      <c r="NH159" s="158" t="s">
        <v>128</v>
      </c>
      <c r="NI159" s="158" t="s">
        <v>128</v>
      </c>
      <c r="NJ159" s="158" t="s">
        <v>128</v>
      </c>
      <c r="NK159" s="158" t="s">
        <v>128</v>
      </c>
      <c r="NL159" s="158" t="s">
        <v>128</v>
      </c>
      <c r="NM159" s="158" t="s">
        <v>128</v>
      </c>
      <c r="NN159" s="158" t="s">
        <v>128</v>
      </c>
      <c r="NO159" s="158" t="s">
        <v>128</v>
      </c>
      <c r="NP159" s="158" t="s">
        <v>128</v>
      </c>
      <c r="NQ159" s="158" t="s">
        <v>128</v>
      </c>
      <c r="NR159" s="158" t="s">
        <v>128</v>
      </c>
      <c r="NS159" s="158" t="s">
        <v>128</v>
      </c>
      <c r="NT159" s="158" t="s">
        <v>128</v>
      </c>
      <c r="NU159" s="158" t="s">
        <v>128</v>
      </c>
      <c r="NV159" s="158" t="s">
        <v>128</v>
      </c>
      <c r="NW159" s="158" t="s">
        <v>128</v>
      </c>
      <c r="NX159" s="158" t="s">
        <v>128</v>
      </c>
      <c r="NY159" s="158" t="s">
        <v>128</v>
      </c>
      <c r="NZ159" s="158" t="s">
        <v>128</v>
      </c>
      <c r="OA159" s="158" t="s">
        <v>128</v>
      </c>
      <c r="OB159" s="158" t="s">
        <v>128</v>
      </c>
      <c r="OC159" s="158" t="s">
        <v>128</v>
      </c>
      <c r="OD159" s="158" t="s">
        <v>128</v>
      </c>
      <c r="OE159" s="170" t="s">
        <v>128</v>
      </c>
      <c r="OF159" s="181"/>
      <c r="OG159" s="113" t="str">
        <f t="shared" si="893"/>
        <v/>
      </c>
      <c r="OH159" s="66" t="str">
        <f t="shared" si="894"/>
        <v/>
      </c>
      <c r="OI159" s="66" t="str">
        <f t="shared" si="895"/>
        <v/>
      </c>
      <c r="OJ159" s="66" t="str">
        <f t="shared" si="896"/>
        <v/>
      </c>
      <c r="OK159" s="66" t="str">
        <f t="shared" si="897"/>
        <v/>
      </c>
      <c r="OL159" s="66" t="str">
        <f t="shared" si="898"/>
        <v/>
      </c>
      <c r="OM159" s="66" t="str">
        <f t="shared" si="899"/>
        <v/>
      </c>
      <c r="ON159" s="66" t="str">
        <f t="shared" si="900"/>
        <v/>
      </c>
      <c r="OO159" s="66" t="str">
        <f t="shared" si="901"/>
        <v/>
      </c>
      <c r="OP159" s="66" t="str">
        <f t="shared" si="902"/>
        <v/>
      </c>
      <c r="OQ159" s="66" t="str">
        <f t="shared" si="903"/>
        <v/>
      </c>
      <c r="OR159" s="66" t="str">
        <f t="shared" si="904"/>
        <v/>
      </c>
      <c r="OS159" s="66" t="str">
        <f t="shared" si="905"/>
        <v/>
      </c>
      <c r="OT159" s="66" t="str">
        <f t="shared" si="906"/>
        <v/>
      </c>
      <c r="OU159" s="66" t="str">
        <f t="shared" si="907"/>
        <v/>
      </c>
      <c r="OV159" s="66" t="str">
        <f t="shared" si="908"/>
        <v/>
      </c>
      <c r="OW159" s="66" t="str">
        <f t="shared" si="909"/>
        <v/>
      </c>
      <c r="OX159" s="66" t="str">
        <f t="shared" si="910"/>
        <v/>
      </c>
      <c r="OY159" s="66" t="str">
        <f t="shared" si="911"/>
        <v/>
      </c>
      <c r="OZ159" s="66" t="str">
        <f t="shared" si="912"/>
        <v/>
      </c>
      <c r="PA159" s="66" t="str">
        <f t="shared" si="913"/>
        <v/>
      </c>
      <c r="PB159" s="66" t="str">
        <f t="shared" si="914"/>
        <v/>
      </c>
      <c r="PC159" s="66" t="str">
        <f t="shared" si="915"/>
        <v/>
      </c>
      <c r="PD159" s="66" t="str">
        <f t="shared" si="916"/>
        <v/>
      </c>
      <c r="PE159" s="66" t="str">
        <f t="shared" si="917"/>
        <v/>
      </c>
      <c r="PF159" s="66" t="str">
        <f t="shared" si="918"/>
        <v/>
      </c>
      <c r="PG159" s="66" t="str">
        <f t="shared" si="919"/>
        <v/>
      </c>
      <c r="PH159" s="66" t="str">
        <f t="shared" si="920"/>
        <v/>
      </c>
      <c r="PI159" s="66" t="str">
        <f t="shared" si="921"/>
        <v/>
      </c>
      <c r="PJ159" s="66" t="str">
        <f t="shared" si="922"/>
        <v/>
      </c>
      <c r="PK159" s="66" t="str">
        <f t="shared" si="923"/>
        <v/>
      </c>
      <c r="PL159" s="66" t="str">
        <f t="shared" si="924"/>
        <v/>
      </c>
      <c r="PM159" s="66" t="str">
        <f t="shared" si="925"/>
        <v/>
      </c>
      <c r="PN159" s="66" t="str">
        <f t="shared" si="926"/>
        <v/>
      </c>
      <c r="PO159" s="66" t="str">
        <f t="shared" si="927"/>
        <v/>
      </c>
      <c r="PP159" s="66" t="str">
        <f t="shared" si="928"/>
        <v/>
      </c>
      <c r="PQ159" s="66" t="str">
        <f t="shared" si="929"/>
        <v/>
      </c>
      <c r="PR159" s="66" t="str">
        <f t="shared" si="930"/>
        <v/>
      </c>
      <c r="PS159" s="66" t="str">
        <f t="shared" si="931"/>
        <v/>
      </c>
      <c r="PT159" s="66" t="str">
        <f t="shared" si="932"/>
        <v/>
      </c>
      <c r="PU159" s="66" t="str">
        <f t="shared" si="933"/>
        <v/>
      </c>
      <c r="PV159" s="66" t="str">
        <f t="shared" si="934"/>
        <v/>
      </c>
      <c r="PW159" s="66" t="str">
        <f t="shared" si="935"/>
        <v/>
      </c>
      <c r="PX159" s="66" t="str">
        <f t="shared" si="936"/>
        <v/>
      </c>
      <c r="PY159" s="66" t="str">
        <f t="shared" si="937"/>
        <v/>
      </c>
      <c r="PZ159" s="66" t="str">
        <f t="shared" si="938"/>
        <v/>
      </c>
      <c r="QA159" s="66" t="str">
        <f t="shared" si="939"/>
        <v/>
      </c>
      <c r="QB159" s="66" t="str">
        <f t="shared" si="940"/>
        <v/>
      </c>
      <c r="QC159" s="66" t="str">
        <f t="shared" si="941"/>
        <v/>
      </c>
      <c r="QD159" s="66" t="str">
        <f t="shared" si="942"/>
        <v/>
      </c>
      <c r="QE159" s="66" t="str">
        <f t="shared" si="943"/>
        <v/>
      </c>
      <c r="QF159" s="66" t="str">
        <f t="shared" si="944"/>
        <v/>
      </c>
      <c r="QG159" s="66" t="str">
        <f t="shared" si="945"/>
        <v/>
      </c>
      <c r="QH159" s="66" t="str">
        <f t="shared" si="946"/>
        <v/>
      </c>
      <c r="QI159" s="66" t="str">
        <f t="shared" si="947"/>
        <v/>
      </c>
      <c r="QJ159" s="66" t="str">
        <f t="shared" si="948"/>
        <v/>
      </c>
      <c r="QK159" s="66" t="str">
        <f t="shared" si="949"/>
        <v/>
      </c>
      <c r="QL159" s="66" t="str">
        <f t="shared" si="950"/>
        <v/>
      </c>
      <c r="QM159" s="66" t="str">
        <f t="shared" si="951"/>
        <v/>
      </c>
      <c r="QN159" s="66" t="str">
        <f t="shared" si="952"/>
        <v/>
      </c>
      <c r="QO159" s="66" t="str">
        <f t="shared" si="953"/>
        <v/>
      </c>
      <c r="QP159" s="66" t="str">
        <f t="shared" si="954"/>
        <v/>
      </c>
      <c r="QQ159" s="66" t="str">
        <f t="shared" si="955"/>
        <v/>
      </c>
      <c r="QR159" s="66" t="str">
        <f t="shared" si="956"/>
        <v/>
      </c>
      <c r="QS159" s="66" t="str">
        <f t="shared" si="957"/>
        <v/>
      </c>
      <c r="QT159" s="66" t="str">
        <f t="shared" si="958"/>
        <v/>
      </c>
      <c r="QU159" s="66" t="str">
        <f t="shared" si="959"/>
        <v/>
      </c>
      <c r="QV159" s="66" t="str">
        <f t="shared" si="960"/>
        <v/>
      </c>
      <c r="QW159" s="66" t="str">
        <f t="shared" si="961"/>
        <v/>
      </c>
      <c r="QX159" s="66" t="str">
        <f t="shared" si="962"/>
        <v/>
      </c>
      <c r="QY159" s="66" t="str">
        <f t="shared" si="963"/>
        <v/>
      </c>
      <c r="QZ159" s="66" t="str">
        <f t="shared" si="964"/>
        <v/>
      </c>
      <c r="RA159" s="66" t="str">
        <f t="shared" si="965"/>
        <v/>
      </c>
      <c r="RB159" s="66" t="str">
        <f t="shared" si="966"/>
        <v/>
      </c>
      <c r="RC159" s="66" t="str">
        <f t="shared" si="967"/>
        <v/>
      </c>
      <c r="RD159" s="66" t="str">
        <f t="shared" si="968"/>
        <v/>
      </c>
      <c r="RE159" s="66" t="str">
        <f t="shared" si="969"/>
        <v/>
      </c>
      <c r="RF159" s="66" t="str">
        <f t="shared" si="970"/>
        <v/>
      </c>
      <c r="RG159" s="66" t="str">
        <f t="shared" si="971"/>
        <v/>
      </c>
      <c r="RH159" s="66" t="str">
        <f t="shared" si="972"/>
        <v/>
      </c>
      <c r="RI159" s="66" t="str">
        <f t="shared" si="973"/>
        <v/>
      </c>
      <c r="RJ159" s="66" t="str">
        <f t="shared" si="974"/>
        <v/>
      </c>
      <c r="RK159" s="66" t="str">
        <f t="shared" si="975"/>
        <v/>
      </c>
      <c r="RL159" s="66" t="str">
        <f t="shared" si="976"/>
        <v/>
      </c>
      <c r="RM159" s="66" t="str">
        <f t="shared" si="977"/>
        <v/>
      </c>
      <c r="RN159" s="66" t="str">
        <f t="shared" si="978"/>
        <v/>
      </c>
      <c r="RO159" s="66" t="str">
        <f t="shared" si="979"/>
        <v/>
      </c>
      <c r="RP159" s="66" t="str">
        <f t="shared" si="980"/>
        <v/>
      </c>
      <c r="RQ159" s="66" t="str">
        <f t="shared" si="981"/>
        <v/>
      </c>
      <c r="RR159" s="66" t="str">
        <f t="shared" si="982"/>
        <v/>
      </c>
      <c r="RS159" s="66" t="str">
        <f t="shared" si="983"/>
        <v/>
      </c>
      <c r="RT159" s="66" t="str">
        <f t="shared" si="984"/>
        <v/>
      </c>
      <c r="RU159" s="66" t="str">
        <f t="shared" si="985"/>
        <v/>
      </c>
      <c r="RV159" s="66" t="str">
        <f t="shared" si="986"/>
        <v/>
      </c>
      <c r="RW159" s="66" t="str">
        <f t="shared" si="987"/>
        <v/>
      </c>
      <c r="RX159" s="66" t="str">
        <f t="shared" si="988"/>
        <v/>
      </c>
      <c r="RY159" s="66" t="str">
        <f t="shared" si="989"/>
        <v/>
      </c>
      <c r="RZ159" s="66" t="str">
        <f t="shared" si="990"/>
        <v/>
      </c>
      <c r="SA159" s="66" t="str">
        <f t="shared" si="991"/>
        <v/>
      </c>
      <c r="SB159" s="66" t="str">
        <f t="shared" si="992"/>
        <v/>
      </c>
      <c r="SC159" s="66" t="str">
        <f t="shared" si="993"/>
        <v/>
      </c>
      <c r="SD159" s="66" t="str">
        <f t="shared" si="994"/>
        <v/>
      </c>
      <c r="SE159" s="66" t="str">
        <f t="shared" si="995"/>
        <v/>
      </c>
      <c r="SF159" s="66" t="str">
        <f t="shared" si="996"/>
        <v/>
      </c>
      <c r="SG159" s="66" t="str">
        <f t="shared" si="997"/>
        <v/>
      </c>
      <c r="SH159" s="66" t="str">
        <f t="shared" si="998"/>
        <v/>
      </c>
      <c r="SI159" s="66" t="str">
        <f t="shared" si="999"/>
        <v/>
      </c>
      <c r="SJ159" s="66" t="str">
        <f t="shared" si="1000"/>
        <v/>
      </c>
      <c r="SK159" s="66" t="str">
        <f t="shared" si="1001"/>
        <v/>
      </c>
      <c r="SL159" s="66" t="str">
        <f t="shared" si="1002"/>
        <v/>
      </c>
      <c r="SM159" s="66" t="str">
        <f t="shared" si="1003"/>
        <v/>
      </c>
      <c r="SN159" s="66" t="str">
        <f t="shared" si="1004"/>
        <v/>
      </c>
      <c r="SO159" s="66" t="str">
        <f t="shared" si="1005"/>
        <v/>
      </c>
      <c r="SP159" s="66" t="str">
        <f t="shared" si="1006"/>
        <v/>
      </c>
      <c r="SQ159" s="66" t="str">
        <f t="shared" si="1007"/>
        <v/>
      </c>
      <c r="SR159" s="66" t="str">
        <f t="shared" si="1008"/>
        <v/>
      </c>
      <c r="SS159" s="66" t="str">
        <f t="shared" si="1009"/>
        <v/>
      </c>
      <c r="ST159" s="66" t="str">
        <f t="shared" si="1010"/>
        <v/>
      </c>
      <c r="SU159" s="66" t="str">
        <f t="shared" si="1011"/>
        <v/>
      </c>
      <c r="SV159" s="66" t="str">
        <f t="shared" si="1012"/>
        <v/>
      </c>
      <c r="SW159" s="66" t="str">
        <f t="shared" si="1013"/>
        <v/>
      </c>
      <c r="SX159" s="66" t="str">
        <f t="shared" si="1014"/>
        <v/>
      </c>
      <c r="SY159" s="66" t="str">
        <f t="shared" si="1015"/>
        <v/>
      </c>
      <c r="SZ159" s="66" t="str">
        <f t="shared" si="1016"/>
        <v/>
      </c>
      <c r="TA159" s="66" t="str">
        <f t="shared" si="1017"/>
        <v/>
      </c>
      <c r="TB159" s="66" t="str">
        <f t="shared" si="1018"/>
        <v/>
      </c>
      <c r="TC159" s="66" t="str">
        <f t="shared" si="1019"/>
        <v/>
      </c>
      <c r="TD159" s="66" t="str">
        <f t="shared" si="1020"/>
        <v/>
      </c>
      <c r="TE159" s="66" t="str">
        <f t="shared" si="1021"/>
        <v/>
      </c>
      <c r="TF159" s="66" t="str">
        <f t="shared" si="1022"/>
        <v/>
      </c>
      <c r="TG159" s="66" t="str">
        <f t="shared" si="1023"/>
        <v/>
      </c>
      <c r="TH159" s="66" t="str">
        <f t="shared" si="1024"/>
        <v/>
      </c>
      <c r="TI159" s="66" t="str">
        <f t="shared" si="1025"/>
        <v/>
      </c>
      <c r="TJ159" s="66" t="str">
        <f t="shared" si="1026"/>
        <v/>
      </c>
      <c r="TK159" s="66" t="str">
        <f t="shared" si="1027"/>
        <v/>
      </c>
      <c r="TL159" s="66" t="str">
        <f t="shared" si="1028"/>
        <v/>
      </c>
      <c r="TM159" s="66" t="str">
        <f t="shared" si="1029"/>
        <v/>
      </c>
      <c r="TN159" s="66" t="str">
        <f t="shared" si="1030"/>
        <v/>
      </c>
      <c r="TO159" s="160">
        <f t="shared" si="1031"/>
        <v>2.4140535111728144E-3</v>
      </c>
      <c r="TP159" s="66" t="str">
        <f t="shared" si="1032"/>
        <v>kg/GJ delivered</v>
      </c>
      <c r="TQ159" s="160">
        <f t="shared" si="1033"/>
        <v>5.1729718096560308E-4</v>
      </c>
      <c r="TR159" s="66" t="str">
        <f t="shared" si="1034"/>
        <v>kg/GJ delivered</v>
      </c>
      <c r="TS159" s="160">
        <f t="shared" si="1035"/>
        <v>3.0692966070625776E-5</v>
      </c>
      <c r="TT159" s="66" t="str">
        <f t="shared" si="1036"/>
        <v>kg/GJ delivered</v>
      </c>
      <c r="TU159" s="160">
        <f t="shared" si="1037"/>
        <v>1.2415132343174471E-4</v>
      </c>
      <c r="TV159" s="66" t="str">
        <f t="shared" si="1038"/>
        <v>kg/GJ delivered</v>
      </c>
      <c r="TW159" s="160">
        <f t="shared" si="1039"/>
        <v>6.2075661715872363E-4</v>
      </c>
      <c r="TX159" s="66" t="str">
        <f t="shared" si="1040"/>
        <v>kg/GJ delivered</v>
      </c>
      <c r="TY159" s="160">
        <f t="shared" si="1041"/>
        <v>7.5870253208288447E-5</v>
      </c>
      <c r="TZ159" s="66" t="str">
        <f t="shared" si="1042"/>
        <v>kg/GJ delivered</v>
      </c>
      <c r="UA159" s="160">
        <f t="shared" si="1043"/>
        <v>3.4486478731040205E-4</v>
      </c>
      <c r="UB159" s="66" t="str">
        <f t="shared" si="1044"/>
        <v>kg/GJ delivered</v>
      </c>
      <c r="UC159" s="160">
        <f t="shared" si="1045"/>
        <v>3.2072425219867393E-4</v>
      </c>
      <c r="UD159" s="66" t="str">
        <f t="shared" si="1046"/>
        <v>kg/GJ delivered</v>
      </c>
      <c r="UE159" s="160">
        <f t="shared" si="1047"/>
        <v>2.1726481600555329E-5</v>
      </c>
      <c r="UF159" s="66" t="str">
        <f t="shared" si="1048"/>
        <v>kg/GJ delivered</v>
      </c>
      <c r="UG159" s="160">
        <f t="shared" si="1049"/>
        <v>2.3450805537107339E-5</v>
      </c>
      <c r="UH159" s="66" t="str">
        <f t="shared" si="1050"/>
        <v>kg/GJ delivered</v>
      </c>
      <c r="UI159" s="160">
        <f t="shared" si="1051"/>
        <v>4.8281070223456289E-5</v>
      </c>
      <c r="UJ159" s="66" t="str">
        <f t="shared" si="1052"/>
        <v>kg/GJ delivered</v>
      </c>
      <c r="UK159" s="66" t="str">
        <f t="shared" si="1053"/>
        <v/>
      </c>
      <c r="UL159" s="66" t="str">
        <f t="shared" si="1054"/>
        <v/>
      </c>
      <c r="UM159" s="160">
        <f t="shared" si="1055"/>
        <v>7.242160533518442E-5</v>
      </c>
      <c r="UN159" s="66" t="str">
        <f t="shared" si="1056"/>
        <v>kg/GJ delivered</v>
      </c>
      <c r="UO159" s="160">
        <f t="shared" si="1057"/>
        <v>4.8281070223456289E-5</v>
      </c>
      <c r="UP159" s="66" t="str">
        <f t="shared" si="1058"/>
        <v>kg/GJ delivered</v>
      </c>
      <c r="UQ159" s="160">
        <f t="shared" si="1059"/>
        <v>4.483242235035227E-5</v>
      </c>
      <c r="UR159" s="66" t="str">
        <f t="shared" si="1060"/>
        <v>kg/GJ delivered</v>
      </c>
      <c r="US159" s="160">
        <f t="shared" si="1061"/>
        <v>4.483242235035227E-5</v>
      </c>
      <c r="UT159" s="66" t="str">
        <f t="shared" si="1062"/>
        <v>kg/GJ delivered</v>
      </c>
      <c r="UU159" s="160">
        <f t="shared" si="1063"/>
        <v>2.7244318197521756E-5</v>
      </c>
      <c r="UV159" s="66" t="str">
        <f t="shared" si="1064"/>
        <v>kg/GJ delivered</v>
      </c>
      <c r="UW159" s="160">
        <f t="shared" si="1065"/>
        <v>7.2421605335184441E-6</v>
      </c>
      <c r="UX159" s="66" t="str">
        <f t="shared" si="1066"/>
        <v>kg/GJ delivered</v>
      </c>
      <c r="UY159" s="160">
        <f t="shared" si="1067"/>
        <v>3.4486478731040204E-5</v>
      </c>
      <c r="UZ159" s="66" t="str">
        <f t="shared" si="1068"/>
        <v>kg/GJ delivered</v>
      </c>
      <c r="VA159" s="160">
        <f t="shared" si="1069"/>
        <v>3.103783085793618E-6</v>
      </c>
      <c r="VB159" s="66" t="str">
        <f t="shared" si="1070"/>
        <v>kg/GJ delivered</v>
      </c>
      <c r="VC159" s="160">
        <f t="shared" si="1071"/>
        <v>2.8623777346763368E-5</v>
      </c>
      <c r="VD159" s="66" t="str">
        <f t="shared" si="1072"/>
        <v>kg/GJ delivered</v>
      </c>
      <c r="VE159" s="160">
        <f t="shared" si="1073"/>
        <v>5.8627013842768347E-6</v>
      </c>
      <c r="VF159" s="66" t="str">
        <f t="shared" si="1074"/>
        <v>kg/GJ delivered</v>
      </c>
      <c r="VG159" s="160">
        <f t="shared" si="1075"/>
        <v>4.4832422350352261E-6</v>
      </c>
      <c r="VH159" s="66" t="str">
        <f t="shared" si="1076"/>
        <v>kg/GJ delivered</v>
      </c>
      <c r="VI159" s="160">
        <f t="shared" si="1077"/>
        <v>3.7935126604144227E-6</v>
      </c>
      <c r="VJ159" s="66" t="str">
        <f t="shared" si="1078"/>
        <v>kg/GJ delivered</v>
      </c>
      <c r="VK159" s="66" t="str">
        <f t="shared" si="1079"/>
        <v/>
      </c>
      <c r="VL159" s="66" t="str">
        <f t="shared" si="1080"/>
        <v/>
      </c>
      <c r="VM159" s="160">
        <f t="shared" si="1081"/>
        <v>3.4486478731040205E-6</v>
      </c>
      <c r="VN159" s="66" t="str">
        <f t="shared" si="1082"/>
        <v>kg/GJ delivered</v>
      </c>
      <c r="VO159" s="160">
        <f t="shared" si="1083"/>
        <v>4.4832422350352261E-6</v>
      </c>
      <c r="VP159" s="66" t="str">
        <f t="shared" si="1084"/>
        <v>kg/GJ delivered</v>
      </c>
      <c r="VQ159" s="160">
        <f t="shared" si="1085"/>
        <v>6.8972957462080407E-7</v>
      </c>
      <c r="VR159" s="66" t="str">
        <f t="shared" si="1086"/>
        <v>kg/GJ delivered</v>
      </c>
      <c r="VS159" s="66" t="str">
        <f t="shared" si="1087"/>
        <v/>
      </c>
      <c r="VT159" s="66" t="str">
        <f t="shared" si="1088"/>
        <v/>
      </c>
      <c r="VU159" s="66" t="str">
        <f t="shared" si="1089"/>
        <v/>
      </c>
      <c r="VV159" s="66" t="str">
        <f t="shared" si="1090"/>
        <v/>
      </c>
      <c r="VW159" s="66" t="str">
        <f t="shared" si="1091"/>
        <v/>
      </c>
      <c r="VX159" s="66" t="str">
        <f t="shared" si="1092"/>
        <v/>
      </c>
      <c r="VY159" s="66" t="str">
        <f t="shared" si="1093"/>
        <v/>
      </c>
      <c r="VZ159" s="66" t="str">
        <f t="shared" si="1094"/>
        <v/>
      </c>
      <c r="WA159" s="66" t="str">
        <f t="shared" si="1095"/>
        <v/>
      </c>
      <c r="WB159" s="66" t="str">
        <f t="shared" si="1096"/>
        <v/>
      </c>
      <c r="WC159" s="66" t="str">
        <f t="shared" si="1097"/>
        <v/>
      </c>
      <c r="WD159" s="66" t="str">
        <f t="shared" si="1098"/>
        <v/>
      </c>
      <c r="WE159" s="66" t="str">
        <f t="shared" si="1099"/>
        <v/>
      </c>
      <c r="WF159" s="66" t="str">
        <f t="shared" si="1100"/>
        <v/>
      </c>
      <c r="WG159" s="66" t="str">
        <f t="shared" si="1101"/>
        <v/>
      </c>
      <c r="WH159" s="66" t="str">
        <f t="shared" si="1102"/>
        <v/>
      </c>
      <c r="WI159" s="66" t="str">
        <f t="shared" si="1103"/>
        <v/>
      </c>
      <c r="WJ159" s="66" t="str">
        <f t="shared" si="1104"/>
        <v/>
      </c>
      <c r="WK159" s="66" t="str">
        <f t="shared" si="1105"/>
        <v/>
      </c>
      <c r="WL159" s="66" t="str">
        <f t="shared" si="1106"/>
        <v/>
      </c>
      <c r="WM159" s="66" t="str">
        <f t="shared" si="1107"/>
        <v/>
      </c>
      <c r="WN159" s="66" t="str">
        <f t="shared" si="1108"/>
        <v/>
      </c>
      <c r="WO159" s="66" t="str">
        <f t="shared" si="1109"/>
        <v/>
      </c>
      <c r="WP159" s="66" t="str">
        <f t="shared" si="1110"/>
        <v/>
      </c>
      <c r="WQ159" s="66" t="str">
        <f t="shared" si="1111"/>
        <v/>
      </c>
      <c r="WR159" s="66" t="str">
        <f t="shared" si="1112"/>
        <v/>
      </c>
      <c r="WS159" s="66" t="str">
        <f t="shared" si="1113"/>
        <v/>
      </c>
      <c r="WT159" s="66" t="str">
        <f t="shared" si="1114"/>
        <v/>
      </c>
      <c r="WU159" s="66" t="str">
        <f t="shared" si="1115"/>
        <v/>
      </c>
      <c r="WV159" s="66" t="str">
        <f t="shared" si="1116"/>
        <v/>
      </c>
      <c r="WW159" s="66" t="str">
        <f t="shared" si="1117"/>
        <v/>
      </c>
      <c r="WX159" s="66" t="str">
        <f t="shared" si="1118"/>
        <v/>
      </c>
      <c r="WY159" s="160">
        <f t="shared" si="1119"/>
        <v>7.9318901081392473E-5</v>
      </c>
      <c r="WZ159" s="66" t="str">
        <f t="shared" si="1120"/>
        <v>kg/GJ delivered</v>
      </c>
      <c r="XA159" s="160">
        <f t="shared" si="1121"/>
        <v>1.5518915428968089E-5</v>
      </c>
      <c r="XB159" s="66" t="str">
        <f t="shared" si="1122"/>
        <v>kg/GJ delivered</v>
      </c>
      <c r="XC159" s="66" t="str">
        <f t="shared" si="1123"/>
        <v/>
      </c>
      <c r="XD159" s="66" t="str">
        <f t="shared" si="1124"/>
        <v/>
      </c>
      <c r="XE159" s="66" t="str">
        <f t="shared" si="1125"/>
        <v/>
      </c>
      <c r="XF159" s="66" t="str">
        <f t="shared" si="1126"/>
        <v/>
      </c>
      <c r="XG159" s="66" t="str">
        <f t="shared" si="1127"/>
        <v/>
      </c>
      <c r="XH159" s="66" t="str">
        <f t="shared" si="1128"/>
        <v/>
      </c>
      <c r="XI159" s="66" t="str">
        <f t="shared" si="1129"/>
        <v/>
      </c>
      <c r="XJ159" s="66" t="str">
        <f t="shared" si="1130"/>
        <v/>
      </c>
      <c r="XK159" s="66" t="str">
        <f t="shared" si="1131"/>
        <v/>
      </c>
      <c r="XL159" s="66" t="str">
        <f t="shared" si="1132"/>
        <v/>
      </c>
      <c r="XM159" s="66" t="str">
        <f t="shared" si="1133"/>
        <v/>
      </c>
      <c r="XN159" s="66" t="str">
        <f t="shared" si="1134"/>
        <v/>
      </c>
      <c r="XO159" s="66" t="str">
        <f t="shared" si="1135"/>
        <v/>
      </c>
      <c r="XP159" s="66" t="str">
        <f t="shared" si="1136"/>
        <v/>
      </c>
      <c r="XQ159" s="66" t="str">
        <f t="shared" si="1137"/>
        <v/>
      </c>
      <c r="XR159" s="66" t="str">
        <f t="shared" si="1138"/>
        <v/>
      </c>
      <c r="XS159" s="66" t="str">
        <f t="shared" si="1139"/>
        <v/>
      </c>
      <c r="XT159" s="66" t="str">
        <f t="shared" si="1140"/>
        <v/>
      </c>
      <c r="XU159" s="66" t="str">
        <f t="shared" si="1141"/>
        <v/>
      </c>
      <c r="XV159" s="66" t="str">
        <f t="shared" si="1142"/>
        <v/>
      </c>
      <c r="XW159" s="66" t="str">
        <f t="shared" si="1143"/>
        <v/>
      </c>
      <c r="XX159" s="66" t="str">
        <f t="shared" si="1144"/>
        <v/>
      </c>
      <c r="XY159" s="66" t="str">
        <f t="shared" si="1145"/>
        <v/>
      </c>
      <c r="XZ159" s="66" t="str">
        <f t="shared" si="1146"/>
        <v/>
      </c>
      <c r="YA159" s="66" t="str">
        <f t="shared" si="1147"/>
        <v/>
      </c>
      <c r="YB159" s="66" t="str">
        <f t="shared" si="1148"/>
        <v/>
      </c>
      <c r="YC159" s="66" t="str">
        <f t="shared" si="1149"/>
        <v/>
      </c>
      <c r="YD159" s="66" t="str">
        <f t="shared" si="1150"/>
        <v/>
      </c>
      <c r="YE159" s="66" t="str">
        <f t="shared" si="1151"/>
        <v/>
      </c>
      <c r="YF159" s="66" t="str">
        <f t="shared" si="1152"/>
        <v/>
      </c>
      <c r="YG159" s="66" t="str">
        <f t="shared" si="1153"/>
        <v/>
      </c>
      <c r="YH159" s="66" t="str">
        <f t="shared" si="1154"/>
        <v/>
      </c>
      <c r="YI159" s="66" t="str">
        <f t="shared" si="1155"/>
        <v/>
      </c>
      <c r="YJ159" s="66" t="str">
        <f t="shared" si="1156"/>
        <v/>
      </c>
      <c r="YK159" s="66" t="str">
        <f t="shared" si="1157"/>
        <v/>
      </c>
      <c r="YL159" s="66" t="str">
        <f t="shared" si="1158"/>
        <v/>
      </c>
      <c r="YM159" s="66" t="str">
        <f t="shared" si="1159"/>
        <v/>
      </c>
      <c r="YN159" s="66" t="str">
        <f t="shared" si="1160"/>
        <v/>
      </c>
      <c r="YO159" s="66" t="str">
        <f t="shared" si="1161"/>
        <v/>
      </c>
      <c r="YP159" s="66" t="str">
        <f t="shared" si="1162"/>
        <v/>
      </c>
      <c r="YQ159" s="66" t="str">
        <f t="shared" si="1163"/>
        <v/>
      </c>
      <c r="YR159" s="66" t="str">
        <f t="shared" si="1164"/>
        <v/>
      </c>
      <c r="YS159" s="66" t="str">
        <f t="shared" si="1165"/>
        <v/>
      </c>
      <c r="YT159" s="66" t="str">
        <f t="shared" si="1166"/>
        <v/>
      </c>
      <c r="YU159" s="66" t="str">
        <f t="shared" si="1167"/>
        <v/>
      </c>
      <c r="YV159" s="66" t="str">
        <f t="shared" si="1168"/>
        <v/>
      </c>
      <c r="YW159" s="66" t="str">
        <f t="shared" si="1169"/>
        <v/>
      </c>
      <c r="YX159" s="66" t="str">
        <f t="shared" si="1170"/>
        <v/>
      </c>
      <c r="YY159" s="66" t="str">
        <f t="shared" si="1171"/>
        <v/>
      </c>
      <c r="YZ159" s="66" t="str">
        <f t="shared" si="1172"/>
        <v/>
      </c>
      <c r="ZA159" s="66" t="str">
        <f t="shared" si="1173"/>
        <v/>
      </c>
      <c r="ZB159" s="66" t="str">
        <f t="shared" si="1174"/>
        <v/>
      </c>
      <c r="ZC159" s="66" t="str">
        <f t="shared" si="1175"/>
        <v/>
      </c>
      <c r="ZD159" s="66" t="str">
        <f t="shared" si="1176"/>
        <v/>
      </c>
      <c r="ZE159" s="66" t="str">
        <f t="shared" si="1177"/>
        <v/>
      </c>
      <c r="ZF159" s="66" t="str">
        <f t="shared" si="1178"/>
        <v/>
      </c>
      <c r="ZG159" s="66" t="str">
        <f t="shared" si="1179"/>
        <v/>
      </c>
      <c r="ZH159" s="66" t="str">
        <f t="shared" si="1180"/>
        <v/>
      </c>
      <c r="ZI159" s="66" t="str">
        <f t="shared" si="1181"/>
        <v/>
      </c>
      <c r="ZJ159" s="66" t="str">
        <f t="shared" si="1182"/>
        <v/>
      </c>
      <c r="ZK159" s="66" t="str">
        <f t="shared" si="1183"/>
        <v/>
      </c>
      <c r="ZL159" s="66" t="str">
        <f t="shared" si="1184"/>
        <v/>
      </c>
      <c r="ZM159" s="66" t="str">
        <f t="shared" si="1185"/>
        <v/>
      </c>
      <c r="ZN159" s="66" t="str">
        <f t="shared" si="1186"/>
        <v/>
      </c>
      <c r="ZO159" s="66" t="str">
        <f t="shared" si="1187"/>
        <v/>
      </c>
      <c r="ZP159" s="66" t="str">
        <f t="shared" si="1188"/>
        <v/>
      </c>
      <c r="ZQ159" s="66" t="str">
        <f t="shared" si="1189"/>
        <v/>
      </c>
      <c r="ZR159" s="66" t="str">
        <f t="shared" si="1190"/>
        <v/>
      </c>
      <c r="ZS159" s="66" t="str">
        <f t="shared" si="1191"/>
        <v/>
      </c>
      <c r="ZT159" s="66" t="str">
        <f t="shared" si="1192"/>
        <v/>
      </c>
      <c r="ZU159" s="66" t="str">
        <f t="shared" si="1193"/>
        <v/>
      </c>
      <c r="ZV159" s="66" t="str">
        <f t="shared" si="1194"/>
        <v/>
      </c>
      <c r="ZW159" s="66" t="str">
        <f t="shared" si="1195"/>
        <v/>
      </c>
      <c r="ZX159" s="66" t="str">
        <f t="shared" si="1196"/>
        <v/>
      </c>
      <c r="ZY159" s="66" t="str">
        <f t="shared" si="1197"/>
        <v/>
      </c>
      <c r="ZZ159" s="66" t="str">
        <f t="shared" si="1198"/>
        <v/>
      </c>
      <c r="AAA159" s="66" t="str">
        <f t="shared" si="1199"/>
        <v/>
      </c>
      <c r="AAB159" s="66" t="str">
        <f t="shared" si="1200"/>
        <v/>
      </c>
      <c r="AAC159" s="66" t="str">
        <f t="shared" si="1201"/>
        <v/>
      </c>
      <c r="AAD159" s="66" t="str">
        <f t="shared" si="1202"/>
        <v/>
      </c>
      <c r="AAE159" s="66" t="str">
        <f t="shared" si="1203"/>
        <v/>
      </c>
      <c r="AAF159" s="66" t="str">
        <f t="shared" si="1204"/>
        <v/>
      </c>
      <c r="AAG159" s="66" t="str">
        <f t="shared" si="1205"/>
        <v/>
      </c>
      <c r="AAH159" s="66" t="str">
        <f t="shared" si="1206"/>
        <v/>
      </c>
      <c r="AAI159" s="66" t="str">
        <f t="shared" si="1207"/>
        <v/>
      </c>
      <c r="AAJ159" s="66" t="str">
        <f t="shared" si="1208"/>
        <v/>
      </c>
      <c r="AAK159" s="66" t="str">
        <f t="shared" si="1209"/>
        <v/>
      </c>
      <c r="AAL159" s="66" t="str">
        <f t="shared" si="1210"/>
        <v/>
      </c>
      <c r="AAM159" s="66" t="str">
        <f t="shared" si="1211"/>
        <v/>
      </c>
      <c r="AAN159" s="66" t="str">
        <f t="shared" si="1212"/>
        <v/>
      </c>
      <c r="AAO159" s="66" t="str">
        <f t="shared" si="1213"/>
        <v/>
      </c>
      <c r="AAP159" s="66" t="str">
        <f t="shared" si="1214"/>
        <v/>
      </c>
      <c r="AAQ159" s="66" t="str">
        <f t="shared" si="1215"/>
        <v/>
      </c>
      <c r="AAR159" s="66" t="str">
        <f t="shared" si="1216"/>
        <v/>
      </c>
      <c r="AAS159" s="66" t="str">
        <f t="shared" si="1217"/>
        <v/>
      </c>
      <c r="AAT159" s="66" t="str">
        <f t="shared" si="1218"/>
        <v/>
      </c>
      <c r="AAU159" s="66" t="str">
        <f t="shared" si="1219"/>
        <v/>
      </c>
      <c r="AAV159" s="66" t="str">
        <f t="shared" si="1220"/>
        <v/>
      </c>
      <c r="AAW159" s="66" t="str">
        <f t="shared" si="1221"/>
        <v/>
      </c>
      <c r="AAX159" s="66" t="str">
        <f t="shared" si="1222"/>
        <v/>
      </c>
      <c r="AAY159" s="66" t="str">
        <f t="shared" si="1223"/>
        <v/>
      </c>
      <c r="AAZ159" s="66" t="str">
        <f t="shared" si="1224"/>
        <v/>
      </c>
      <c r="ABA159" s="66" t="str">
        <f t="shared" si="1225"/>
        <v/>
      </c>
      <c r="ABB159" s="66" t="str">
        <f t="shared" si="1226"/>
        <v/>
      </c>
      <c r="ABC159" s="66" t="str">
        <f t="shared" si="1227"/>
        <v/>
      </c>
      <c r="ABD159" s="66" t="str">
        <f t="shared" si="1228"/>
        <v/>
      </c>
      <c r="ABE159" s="66" t="str">
        <f t="shared" si="1229"/>
        <v/>
      </c>
      <c r="ABF159" s="66" t="str">
        <f t="shared" si="1230"/>
        <v/>
      </c>
      <c r="ABG159" s="66" t="str">
        <f t="shared" si="1231"/>
        <v/>
      </c>
      <c r="ABH159" s="66" t="str">
        <f t="shared" si="1232"/>
        <v/>
      </c>
      <c r="ABI159" s="66" t="str">
        <f t="shared" si="1233"/>
        <v/>
      </c>
      <c r="ABJ159" s="66" t="str">
        <f t="shared" si="1234"/>
        <v/>
      </c>
      <c r="ABK159" s="66" t="str">
        <f t="shared" si="1235"/>
        <v/>
      </c>
      <c r="ABL159" s="66" t="str">
        <f t="shared" si="1236"/>
        <v/>
      </c>
      <c r="ABM159" s="66" t="str">
        <f t="shared" si="1237"/>
        <v/>
      </c>
      <c r="ABN159" s="66" t="str">
        <f t="shared" si="1238"/>
        <v/>
      </c>
      <c r="ABO159" s="66" t="str">
        <f t="shared" si="1239"/>
        <v/>
      </c>
      <c r="ABP159" s="66" t="str">
        <f t="shared" si="1240"/>
        <v/>
      </c>
      <c r="ABQ159" s="66" t="str">
        <f t="shared" si="1241"/>
        <v/>
      </c>
      <c r="ABR159" s="66" t="str">
        <f t="shared" si="1242"/>
        <v/>
      </c>
      <c r="ABS159" s="66" t="str">
        <f t="shared" si="1243"/>
        <v/>
      </c>
      <c r="ABT159" s="66" t="str">
        <f t="shared" si="1244"/>
        <v/>
      </c>
      <c r="ABU159" s="66" t="str">
        <f t="shared" si="1245"/>
        <v/>
      </c>
      <c r="ABV159" s="66" t="str">
        <f t="shared" si="1246"/>
        <v/>
      </c>
      <c r="ABW159" s="66" t="str">
        <f t="shared" si="1247"/>
        <v/>
      </c>
      <c r="ABX159" s="66" t="str">
        <f t="shared" si="1248"/>
        <v/>
      </c>
      <c r="ABY159" s="66" t="str">
        <f t="shared" si="1249"/>
        <v/>
      </c>
      <c r="ABZ159" s="66" t="str">
        <f t="shared" si="1250"/>
        <v/>
      </c>
      <c r="ACA159" s="66" t="str">
        <f t="shared" si="1251"/>
        <v/>
      </c>
      <c r="ACB159" s="66" t="str">
        <f t="shared" si="1252"/>
        <v/>
      </c>
      <c r="ACC159" s="66" t="str">
        <f t="shared" si="1253"/>
        <v/>
      </c>
      <c r="ACD159" s="66" t="str">
        <f t="shared" si="1254"/>
        <v/>
      </c>
      <c r="ACE159" s="66" t="str">
        <f t="shared" si="1255"/>
        <v/>
      </c>
      <c r="ACF159" s="66" t="str">
        <f t="shared" si="1256"/>
        <v/>
      </c>
      <c r="ACG159" s="66" t="str">
        <f t="shared" si="1257"/>
        <v/>
      </c>
      <c r="ACH159" s="66" t="str">
        <f t="shared" si="1258"/>
        <v/>
      </c>
      <c r="ACI159" s="66" t="str">
        <f t="shared" si="1259"/>
        <v/>
      </c>
      <c r="ACJ159" s="66" t="str">
        <f t="shared" si="1260"/>
        <v/>
      </c>
      <c r="ACK159" s="66" t="str">
        <f t="shared" si="1261"/>
        <v/>
      </c>
      <c r="ACL159" s="66" t="str">
        <f t="shared" si="1262"/>
        <v/>
      </c>
      <c r="ACM159" s="66" t="str">
        <f t="shared" ref="ACM159:ACN159" si="1295">IF(AND(ACS$3="Unit", ACL159=""), "", IF(AND(ACS$3="Unit", ACL159="-"),"", IF(ACS$3="Unit", "kg/GJ delivered", IF(AND(NY159&lt;&gt;"", NY159&lt;&gt;"-", NX159="-"),"", IF($H159="","", IF(NX159="nd", "",IF(NX159="&lt;n.a.&gt;", "", IF(NY159="#/MJ", "", IF(NY159="kg/GJ delivered",NX159,IF(NY159="g/MJ delivered",NX159,IF(NY159="kg/MJ delivered",NX159*1000,IF(NY159="mg/MJ delivered",NX159/1000,IF(NY159="g/kg",((NX159)*(1/$I159)*(1/$H159)),IF(NY159="mg/kg",((NX159/1000)*(1/$I159)*(1/$H159)),IF(NY159="mg/MJ delivered",NX159/1000,IF(NY159="-","","Error"))))))))))))))))</f>
        <v/>
      </c>
      <c r="ACN159" s="66" t="str">
        <f t="shared" si="1295"/>
        <v/>
      </c>
      <c r="ACO159" s="66" t="str">
        <f t="shared" si="1264"/>
        <v/>
      </c>
      <c r="ACP159" s="66" t="str">
        <f t="shared" si="1265"/>
        <v/>
      </c>
      <c r="ACQ159" s="66" t="str">
        <f t="shared" si="1266"/>
        <v/>
      </c>
      <c r="ACR159" s="66" t="str">
        <f t="shared" si="1267"/>
        <v/>
      </c>
      <c r="ACS159" s="66" t="str">
        <f t="shared" si="1268"/>
        <v/>
      </c>
      <c r="ACT159" s="66" t="str">
        <f t="shared" si="1269"/>
        <v/>
      </c>
    </row>
    <row r="160" spans="2:774" ht="15.75" customHeight="1" x14ac:dyDescent="0.25">
      <c r="B160" s="66">
        <v>239</v>
      </c>
      <c r="C160" s="66" t="s">
        <v>879</v>
      </c>
      <c r="D160" s="66" t="s">
        <v>685</v>
      </c>
      <c r="E160" s="156" t="s">
        <v>849</v>
      </c>
      <c r="F160" s="66" t="s">
        <v>497</v>
      </c>
      <c r="G160" s="66" t="s">
        <v>492</v>
      </c>
      <c r="H160" s="126">
        <v>0.16242500000000001</v>
      </c>
      <c r="I160" s="130">
        <f>'Heating Values'!E137</f>
        <v>14.126582278481012</v>
      </c>
      <c r="J160" s="66" t="str">
        <f t="shared" si="890"/>
        <v>Firewood, Improved, CN</v>
      </c>
      <c r="K160" s="66" t="s">
        <v>1588</v>
      </c>
      <c r="L160" s="161"/>
      <c r="M160" s="161"/>
      <c r="N160" s="161"/>
      <c r="O160" s="66" t="s">
        <v>1116</v>
      </c>
      <c r="P160" s="66" t="str">
        <f t="shared" si="1272"/>
        <v>CN</v>
      </c>
      <c r="Q160" s="66" t="s">
        <v>87</v>
      </c>
      <c r="R160" s="158" t="s">
        <v>128</v>
      </c>
      <c r="S160" s="158" t="s">
        <v>128</v>
      </c>
      <c r="T160" s="158" t="s">
        <v>128</v>
      </c>
      <c r="U160" s="158" t="s">
        <v>128</v>
      </c>
      <c r="V160" s="158" t="s">
        <v>128</v>
      </c>
      <c r="W160" s="158" t="s">
        <v>128</v>
      </c>
      <c r="X160" s="158" t="s">
        <v>128</v>
      </c>
      <c r="Y160" s="158" t="s">
        <v>128</v>
      </c>
      <c r="Z160" s="158" t="s">
        <v>128</v>
      </c>
      <c r="AA160" s="158" t="s">
        <v>128</v>
      </c>
      <c r="AB160" s="158" t="s">
        <v>128</v>
      </c>
      <c r="AC160" s="158" t="s">
        <v>128</v>
      </c>
      <c r="AD160" s="158" t="s">
        <v>128</v>
      </c>
      <c r="AE160" s="158" t="s">
        <v>128</v>
      </c>
      <c r="AF160" s="158" t="s">
        <v>128</v>
      </c>
      <c r="AG160" s="158" t="s">
        <v>128</v>
      </c>
      <c r="AH160" s="158" t="s">
        <v>128</v>
      </c>
      <c r="AI160" s="158" t="s">
        <v>128</v>
      </c>
      <c r="AJ160" s="158" t="s">
        <v>128</v>
      </c>
      <c r="AK160" s="158" t="s">
        <v>128</v>
      </c>
      <c r="AL160" s="158" t="s">
        <v>128</v>
      </c>
      <c r="AM160" s="158" t="s">
        <v>128</v>
      </c>
      <c r="AN160" s="158" t="s">
        <v>128</v>
      </c>
      <c r="AO160" s="158" t="s">
        <v>128</v>
      </c>
      <c r="AP160" s="158" t="s">
        <v>128</v>
      </c>
      <c r="AQ160" s="158" t="s">
        <v>128</v>
      </c>
      <c r="AR160" s="158" t="s">
        <v>128</v>
      </c>
      <c r="AS160" s="158" t="s">
        <v>128</v>
      </c>
      <c r="AT160" s="158" t="s">
        <v>128</v>
      </c>
      <c r="AU160" s="158" t="s">
        <v>128</v>
      </c>
      <c r="AV160" s="158" t="s">
        <v>128</v>
      </c>
      <c r="AW160" s="158" t="s">
        <v>128</v>
      </c>
      <c r="AX160" s="158" t="s">
        <v>128</v>
      </c>
      <c r="AY160" s="158" t="s">
        <v>128</v>
      </c>
      <c r="AZ160" s="158" t="s">
        <v>128</v>
      </c>
      <c r="BA160" s="158" t="s">
        <v>128</v>
      </c>
      <c r="BB160" s="158" t="s">
        <v>128</v>
      </c>
      <c r="BC160" s="158" t="s">
        <v>128</v>
      </c>
      <c r="BD160" s="158" t="s">
        <v>128</v>
      </c>
      <c r="BE160" s="158" t="s">
        <v>128</v>
      </c>
      <c r="BF160" s="158" t="s">
        <v>128</v>
      </c>
      <c r="BG160" s="158" t="s">
        <v>128</v>
      </c>
      <c r="BH160" s="158" t="s">
        <v>128</v>
      </c>
      <c r="BI160" s="158" t="s">
        <v>128</v>
      </c>
      <c r="BJ160" s="158" t="s">
        <v>128</v>
      </c>
      <c r="BK160" s="158" t="s">
        <v>128</v>
      </c>
      <c r="BL160" s="158" t="s">
        <v>128</v>
      </c>
      <c r="BM160" s="158" t="s">
        <v>128</v>
      </c>
      <c r="BN160" s="158" t="s">
        <v>128</v>
      </c>
      <c r="BO160" s="158" t="s">
        <v>128</v>
      </c>
      <c r="BP160" s="158" t="s">
        <v>128</v>
      </c>
      <c r="BQ160" s="158" t="s">
        <v>128</v>
      </c>
      <c r="BR160" s="158" t="s">
        <v>128</v>
      </c>
      <c r="BS160" s="158" t="s">
        <v>128</v>
      </c>
      <c r="BT160" s="158" t="s">
        <v>128</v>
      </c>
      <c r="BU160" s="158" t="s">
        <v>128</v>
      </c>
      <c r="BV160" s="158" t="s">
        <v>128</v>
      </c>
      <c r="BW160" s="158" t="s">
        <v>128</v>
      </c>
      <c r="BX160" s="158" t="s">
        <v>128</v>
      </c>
      <c r="BY160" s="158" t="s">
        <v>128</v>
      </c>
      <c r="BZ160" s="158" t="s">
        <v>128</v>
      </c>
      <c r="CA160" s="158" t="s">
        <v>128</v>
      </c>
      <c r="CB160" s="158" t="s">
        <v>128</v>
      </c>
      <c r="CC160" s="158" t="s">
        <v>128</v>
      </c>
      <c r="CD160" s="158" t="s">
        <v>128</v>
      </c>
      <c r="CE160" s="158" t="s">
        <v>128</v>
      </c>
      <c r="CF160" s="158" t="s">
        <v>128</v>
      </c>
      <c r="CG160" s="158" t="s">
        <v>128</v>
      </c>
      <c r="CH160" s="158" t="s">
        <v>128</v>
      </c>
      <c r="CI160" s="158" t="s">
        <v>128</v>
      </c>
      <c r="CJ160" s="158" t="s">
        <v>128</v>
      </c>
      <c r="CK160" s="158" t="s">
        <v>128</v>
      </c>
      <c r="CL160" s="158" t="s">
        <v>128</v>
      </c>
      <c r="CM160" s="158" t="s">
        <v>128</v>
      </c>
      <c r="CN160" s="158" t="s">
        <v>128</v>
      </c>
      <c r="CO160" s="158" t="s">
        <v>128</v>
      </c>
      <c r="CP160" s="158" t="s">
        <v>128</v>
      </c>
      <c r="CQ160" s="158" t="s">
        <v>128</v>
      </c>
      <c r="CR160" s="158" t="s">
        <v>128</v>
      </c>
      <c r="CS160" s="158" t="s">
        <v>128</v>
      </c>
      <c r="CT160" s="158" t="s">
        <v>128</v>
      </c>
      <c r="CU160" s="158" t="s">
        <v>128</v>
      </c>
      <c r="CV160" s="158" t="s">
        <v>128</v>
      </c>
      <c r="CW160" s="158" t="s">
        <v>128</v>
      </c>
      <c r="CX160" s="158" t="s">
        <v>128</v>
      </c>
      <c r="CY160" s="158" t="s">
        <v>128</v>
      </c>
      <c r="CZ160" s="158" t="s">
        <v>128</v>
      </c>
      <c r="DA160" s="158" t="s">
        <v>128</v>
      </c>
      <c r="DB160" s="158" t="s">
        <v>128</v>
      </c>
      <c r="DC160" s="158" t="s">
        <v>128</v>
      </c>
      <c r="DD160" s="158" t="s">
        <v>128</v>
      </c>
      <c r="DE160" s="158" t="s">
        <v>128</v>
      </c>
      <c r="DF160" s="158" t="s">
        <v>128</v>
      </c>
      <c r="DG160" s="158" t="s">
        <v>128</v>
      </c>
      <c r="DH160" s="158" t="s">
        <v>128</v>
      </c>
      <c r="DI160" s="158" t="s">
        <v>128</v>
      </c>
      <c r="DJ160" s="158" t="s">
        <v>128</v>
      </c>
      <c r="DK160" s="158" t="s">
        <v>128</v>
      </c>
      <c r="DL160" s="158" t="s">
        <v>128</v>
      </c>
      <c r="DM160" s="158" t="s">
        <v>128</v>
      </c>
      <c r="DN160" s="158" t="s">
        <v>128</v>
      </c>
      <c r="DO160" s="158" t="s">
        <v>128</v>
      </c>
      <c r="DP160" s="158" t="s">
        <v>128</v>
      </c>
      <c r="DQ160" s="158" t="s">
        <v>128</v>
      </c>
      <c r="DR160" s="158" t="s">
        <v>128</v>
      </c>
      <c r="DS160" s="158" t="s">
        <v>128</v>
      </c>
      <c r="DT160" s="158" t="s">
        <v>128</v>
      </c>
      <c r="DU160" s="158" t="s">
        <v>128</v>
      </c>
      <c r="DV160" s="158" t="s">
        <v>128</v>
      </c>
      <c r="DW160" s="158" t="s">
        <v>128</v>
      </c>
      <c r="DX160" s="158" t="s">
        <v>128</v>
      </c>
      <c r="DY160" s="158" t="s">
        <v>128</v>
      </c>
      <c r="DZ160" s="158" t="s">
        <v>128</v>
      </c>
      <c r="EA160" s="158" t="s">
        <v>128</v>
      </c>
      <c r="EB160" s="158" t="s">
        <v>128</v>
      </c>
      <c r="EC160" s="158" t="s">
        <v>128</v>
      </c>
      <c r="ED160" s="158" t="s">
        <v>128</v>
      </c>
      <c r="EE160" s="158" t="s">
        <v>128</v>
      </c>
      <c r="EF160" s="158" t="s">
        <v>128</v>
      </c>
      <c r="EG160" s="158" t="s">
        <v>128</v>
      </c>
      <c r="EH160" s="158" t="s">
        <v>128</v>
      </c>
      <c r="EI160" s="158" t="s">
        <v>128</v>
      </c>
      <c r="EJ160" s="158" t="s">
        <v>128</v>
      </c>
      <c r="EK160" s="158" t="s">
        <v>128</v>
      </c>
      <c r="EL160" s="158" t="s">
        <v>128</v>
      </c>
      <c r="EM160" s="158" t="s">
        <v>128</v>
      </c>
      <c r="EN160" s="158" t="s">
        <v>128</v>
      </c>
      <c r="EO160" s="158" t="s">
        <v>128</v>
      </c>
      <c r="EP160" s="158" t="s">
        <v>128</v>
      </c>
      <c r="EQ160" s="158" t="s">
        <v>128</v>
      </c>
      <c r="ER160" s="158" t="s">
        <v>128</v>
      </c>
      <c r="ES160" s="158" t="s">
        <v>128</v>
      </c>
      <c r="ET160" s="158" t="s">
        <v>128</v>
      </c>
      <c r="EU160" s="158" t="s">
        <v>128</v>
      </c>
      <c r="EV160" s="158" t="s">
        <v>128</v>
      </c>
      <c r="EW160" s="158" t="s">
        <v>128</v>
      </c>
      <c r="EX160" s="158" t="s">
        <v>128</v>
      </c>
      <c r="EY160" s="158" t="s">
        <v>128</v>
      </c>
      <c r="EZ160" s="162">
        <v>14</v>
      </c>
      <c r="FA160" s="158" t="s">
        <v>704</v>
      </c>
      <c r="FB160" s="165">
        <v>3.3</v>
      </c>
      <c r="FC160" s="158" t="s">
        <v>704</v>
      </c>
      <c r="FD160" s="163">
        <v>0.38</v>
      </c>
      <c r="FE160" s="158" t="s">
        <v>704</v>
      </c>
      <c r="FF160" s="163">
        <v>0.88</v>
      </c>
      <c r="FG160" s="158" t="s">
        <v>704</v>
      </c>
      <c r="FH160" s="165">
        <v>5.6</v>
      </c>
      <c r="FI160" s="158" t="s">
        <v>704</v>
      </c>
      <c r="FJ160" s="165">
        <v>1</v>
      </c>
      <c r="FK160" s="158" t="s">
        <v>704</v>
      </c>
      <c r="FL160" s="165">
        <v>2.2000000000000002</v>
      </c>
      <c r="FM160" s="158" t="s">
        <v>704</v>
      </c>
      <c r="FN160" s="165">
        <v>1.9</v>
      </c>
      <c r="FO160" s="158" t="s">
        <v>704</v>
      </c>
      <c r="FP160" s="163">
        <v>5.3999999999999999E-2</v>
      </c>
      <c r="FQ160" s="158" t="s">
        <v>704</v>
      </c>
      <c r="FR160" s="163">
        <v>0.15</v>
      </c>
      <c r="FS160" s="158" t="s">
        <v>704</v>
      </c>
      <c r="FT160" s="163">
        <v>0.7</v>
      </c>
      <c r="FU160" s="158" t="s">
        <v>704</v>
      </c>
      <c r="FV160" s="158" t="s">
        <v>128</v>
      </c>
      <c r="FW160" s="158" t="s">
        <v>128</v>
      </c>
      <c r="FX160" s="163">
        <v>0.55000000000000004</v>
      </c>
      <c r="FY160" s="158" t="s">
        <v>704</v>
      </c>
      <c r="FZ160" s="163">
        <v>0.25</v>
      </c>
      <c r="GA160" s="158" t="s">
        <v>704</v>
      </c>
      <c r="GB160" s="163">
        <v>0.21</v>
      </c>
      <c r="GC160" s="158" t="s">
        <v>704</v>
      </c>
      <c r="GD160" s="163">
        <v>0.27</v>
      </c>
      <c r="GE160" s="158" t="s">
        <v>704</v>
      </c>
      <c r="GF160" s="163">
        <v>0.14000000000000001</v>
      </c>
      <c r="GG160" s="158" t="s">
        <v>704</v>
      </c>
      <c r="GH160" s="163">
        <v>4.2000000000000003E-2</v>
      </c>
      <c r="GI160" s="158" t="s">
        <v>704</v>
      </c>
      <c r="GJ160" s="163">
        <v>0.18</v>
      </c>
      <c r="GK160" s="158" t="s">
        <v>704</v>
      </c>
      <c r="GL160" s="163">
        <v>2.4E-2</v>
      </c>
      <c r="GM160" s="158" t="s">
        <v>704</v>
      </c>
      <c r="GN160" s="163">
        <v>0.11</v>
      </c>
      <c r="GO160" s="158" t="s">
        <v>704</v>
      </c>
      <c r="GP160" s="163">
        <v>6.7000000000000004E-2</v>
      </c>
      <c r="GQ160" s="158" t="s">
        <v>704</v>
      </c>
      <c r="GR160" s="163">
        <v>3.4000000000000002E-2</v>
      </c>
      <c r="GS160" s="158" t="s">
        <v>704</v>
      </c>
      <c r="GT160" s="163">
        <v>2.7E-2</v>
      </c>
      <c r="GU160" s="158" t="s">
        <v>704</v>
      </c>
      <c r="GV160" s="158" t="s">
        <v>128</v>
      </c>
      <c r="GW160" s="158" t="s">
        <v>128</v>
      </c>
      <c r="GX160" s="163">
        <v>2.9000000000000001E-2</v>
      </c>
      <c r="GY160" s="158" t="s">
        <v>704</v>
      </c>
      <c r="GZ160" s="163">
        <v>2.5999999999999999E-2</v>
      </c>
      <c r="HA160" s="158" t="s">
        <v>704</v>
      </c>
      <c r="HB160" s="166">
        <v>5.8999999999999999E-3</v>
      </c>
      <c r="HC160" s="158" t="s">
        <v>704</v>
      </c>
      <c r="HD160" s="158" t="s">
        <v>128</v>
      </c>
      <c r="HE160" s="158" t="s">
        <v>128</v>
      </c>
      <c r="HF160" s="158" t="s">
        <v>128</v>
      </c>
      <c r="HG160" s="158" t="s">
        <v>128</v>
      </c>
      <c r="HH160" s="158" t="s">
        <v>128</v>
      </c>
      <c r="HI160" s="158" t="s">
        <v>128</v>
      </c>
      <c r="HJ160" s="158" t="s">
        <v>128</v>
      </c>
      <c r="HK160" s="158" t="s">
        <v>128</v>
      </c>
      <c r="HL160" s="158" t="s">
        <v>128</v>
      </c>
      <c r="HM160" s="158" t="s">
        <v>128</v>
      </c>
      <c r="HN160" s="158" t="s">
        <v>128</v>
      </c>
      <c r="HO160" s="158" t="s">
        <v>128</v>
      </c>
      <c r="HP160" s="158" t="s">
        <v>128</v>
      </c>
      <c r="HQ160" s="158" t="s">
        <v>128</v>
      </c>
      <c r="HR160" s="158" t="s">
        <v>128</v>
      </c>
      <c r="HS160" s="158" t="s">
        <v>128</v>
      </c>
      <c r="HT160" s="158" t="s">
        <v>128</v>
      </c>
      <c r="HU160" s="158" t="s">
        <v>128</v>
      </c>
      <c r="HV160" s="158" t="s">
        <v>128</v>
      </c>
      <c r="HW160" s="158" t="s">
        <v>128</v>
      </c>
      <c r="HX160" s="158" t="s">
        <v>128</v>
      </c>
      <c r="HY160" s="158" t="s">
        <v>128</v>
      </c>
      <c r="HZ160" s="158" t="s">
        <v>128</v>
      </c>
      <c r="IA160" s="158" t="s">
        <v>128</v>
      </c>
      <c r="IB160" s="158" t="s">
        <v>128</v>
      </c>
      <c r="IC160" s="158" t="s">
        <v>128</v>
      </c>
      <c r="ID160" s="158" t="s">
        <v>128</v>
      </c>
      <c r="IE160" s="158" t="s">
        <v>128</v>
      </c>
      <c r="IF160" s="158" t="s">
        <v>128</v>
      </c>
      <c r="IG160" s="158" t="s">
        <v>128</v>
      </c>
      <c r="IH160" s="158" t="s">
        <v>128</v>
      </c>
      <c r="II160" s="158" t="s">
        <v>128</v>
      </c>
      <c r="IJ160" s="163">
        <v>0.6</v>
      </c>
      <c r="IK160" s="158" t="s">
        <v>704</v>
      </c>
      <c r="IL160" s="163">
        <v>7.5999999999999998E-2</v>
      </c>
      <c r="IM160" s="158" t="s">
        <v>704</v>
      </c>
      <c r="IN160" s="158" t="s">
        <v>128</v>
      </c>
      <c r="IO160" s="158" t="s">
        <v>128</v>
      </c>
      <c r="IP160" s="158" t="s">
        <v>128</v>
      </c>
      <c r="IQ160" s="158" t="s">
        <v>128</v>
      </c>
      <c r="IR160" s="158" t="s">
        <v>128</v>
      </c>
      <c r="IS160" s="158" t="s">
        <v>128</v>
      </c>
      <c r="IT160" s="158" t="s">
        <v>128</v>
      </c>
      <c r="IU160" s="158" t="s">
        <v>128</v>
      </c>
      <c r="IV160" s="158" t="s">
        <v>128</v>
      </c>
      <c r="IW160" s="158" t="s">
        <v>128</v>
      </c>
      <c r="IX160" s="158" t="s">
        <v>128</v>
      </c>
      <c r="IY160" s="158" t="s">
        <v>128</v>
      </c>
      <c r="IZ160" s="158" t="s">
        <v>128</v>
      </c>
      <c r="JA160" s="158" t="s">
        <v>128</v>
      </c>
      <c r="JB160" s="158" t="s">
        <v>128</v>
      </c>
      <c r="JC160" s="158" t="s">
        <v>128</v>
      </c>
      <c r="JD160" s="158" t="s">
        <v>128</v>
      </c>
      <c r="JE160" s="158" t="s">
        <v>128</v>
      </c>
      <c r="JF160" s="158" t="s">
        <v>128</v>
      </c>
      <c r="JG160" s="158" t="s">
        <v>128</v>
      </c>
      <c r="JH160" s="158" t="s">
        <v>128</v>
      </c>
      <c r="JI160" s="158" t="s">
        <v>128</v>
      </c>
      <c r="JJ160" s="158" t="s">
        <v>128</v>
      </c>
      <c r="JK160" s="158" t="s">
        <v>128</v>
      </c>
      <c r="JL160" s="158" t="s">
        <v>128</v>
      </c>
      <c r="JM160" s="158" t="s">
        <v>128</v>
      </c>
      <c r="JN160" s="158" t="s">
        <v>128</v>
      </c>
      <c r="JO160" s="158" t="s">
        <v>128</v>
      </c>
      <c r="JP160" s="158" t="s">
        <v>128</v>
      </c>
      <c r="JQ160" s="158" t="s">
        <v>128</v>
      </c>
      <c r="JR160" s="158" t="s">
        <v>128</v>
      </c>
      <c r="JS160" s="158" t="s">
        <v>128</v>
      </c>
      <c r="JT160" s="158" t="s">
        <v>128</v>
      </c>
      <c r="JU160" s="158" t="s">
        <v>128</v>
      </c>
      <c r="JV160" s="158" t="s">
        <v>128</v>
      </c>
      <c r="JW160" s="158" t="s">
        <v>128</v>
      </c>
      <c r="JX160" s="158" t="s">
        <v>128</v>
      </c>
      <c r="JY160" s="158" t="s">
        <v>128</v>
      </c>
      <c r="JZ160" s="158" t="s">
        <v>128</v>
      </c>
      <c r="KA160" s="158" t="s">
        <v>128</v>
      </c>
      <c r="KB160" s="158" t="s">
        <v>128</v>
      </c>
      <c r="KC160" s="158" t="s">
        <v>128</v>
      </c>
      <c r="KD160" s="158" t="s">
        <v>128</v>
      </c>
      <c r="KE160" s="158" t="s">
        <v>128</v>
      </c>
      <c r="KF160" s="158" t="s">
        <v>128</v>
      </c>
      <c r="KG160" s="158" t="s">
        <v>128</v>
      </c>
      <c r="KH160" s="158" t="s">
        <v>128</v>
      </c>
      <c r="KI160" s="158" t="s">
        <v>128</v>
      </c>
      <c r="KJ160" s="158" t="s">
        <v>128</v>
      </c>
      <c r="KK160" s="158" t="s">
        <v>128</v>
      </c>
      <c r="KL160" s="158" t="s">
        <v>128</v>
      </c>
      <c r="KM160" s="158" t="s">
        <v>128</v>
      </c>
      <c r="KN160" s="158" t="s">
        <v>128</v>
      </c>
      <c r="KO160" s="158" t="s">
        <v>128</v>
      </c>
      <c r="KP160" s="158" t="s">
        <v>128</v>
      </c>
      <c r="KQ160" s="158" t="s">
        <v>128</v>
      </c>
      <c r="KR160" s="158" t="s">
        <v>128</v>
      </c>
      <c r="KS160" s="158" t="s">
        <v>128</v>
      </c>
      <c r="KT160" s="158" t="s">
        <v>128</v>
      </c>
      <c r="KU160" s="158" t="s">
        <v>128</v>
      </c>
      <c r="KV160" s="158" t="s">
        <v>128</v>
      </c>
      <c r="KW160" s="158" t="s">
        <v>128</v>
      </c>
      <c r="KX160" s="158" t="s">
        <v>128</v>
      </c>
      <c r="KY160" s="158" t="s">
        <v>128</v>
      </c>
      <c r="KZ160" s="158" t="s">
        <v>128</v>
      </c>
      <c r="LA160" s="158" t="s">
        <v>128</v>
      </c>
      <c r="LB160" s="158" t="s">
        <v>128</v>
      </c>
      <c r="LC160" s="158" t="s">
        <v>128</v>
      </c>
      <c r="LD160" s="158" t="s">
        <v>128</v>
      </c>
      <c r="LE160" s="158" t="s">
        <v>128</v>
      </c>
      <c r="LF160" s="158" t="s">
        <v>128</v>
      </c>
      <c r="LG160" s="158" t="s">
        <v>128</v>
      </c>
      <c r="LH160" s="158" t="s">
        <v>128</v>
      </c>
      <c r="LI160" s="158" t="s">
        <v>128</v>
      </c>
      <c r="LJ160" s="158" t="s">
        <v>128</v>
      </c>
      <c r="LK160" s="158" t="s">
        <v>128</v>
      </c>
      <c r="LL160" s="158" t="s">
        <v>128</v>
      </c>
      <c r="LM160" s="158" t="s">
        <v>128</v>
      </c>
      <c r="LN160" s="158" t="s">
        <v>128</v>
      </c>
      <c r="LO160" s="158" t="s">
        <v>128</v>
      </c>
      <c r="LP160" s="158" t="s">
        <v>128</v>
      </c>
      <c r="LQ160" s="158" t="s">
        <v>128</v>
      </c>
      <c r="LR160" s="158" t="s">
        <v>128</v>
      </c>
      <c r="LS160" s="158" t="s">
        <v>128</v>
      </c>
      <c r="LT160" s="158" t="s">
        <v>128</v>
      </c>
      <c r="LU160" s="158" t="s">
        <v>128</v>
      </c>
      <c r="LV160" s="158" t="s">
        <v>128</v>
      </c>
      <c r="LW160" s="158" t="s">
        <v>128</v>
      </c>
      <c r="LX160" s="158" t="s">
        <v>128</v>
      </c>
      <c r="LY160" s="158" t="s">
        <v>128</v>
      </c>
      <c r="LZ160" s="158" t="s">
        <v>128</v>
      </c>
      <c r="MA160" s="158" t="s">
        <v>128</v>
      </c>
      <c r="MB160" s="158" t="s">
        <v>128</v>
      </c>
      <c r="MC160" s="158" t="s">
        <v>128</v>
      </c>
      <c r="MD160" s="158" t="s">
        <v>128</v>
      </c>
      <c r="ME160" s="158" t="s">
        <v>128</v>
      </c>
      <c r="MF160" s="158" t="s">
        <v>128</v>
      </c>
      <c r="MG160" s="158" t="s">
        <v>128</v>
      </c>
      <c r="MH160" s="158" t="s">
        <v>128</v>
      </c>
      <c r="MI160" s="158" t="s">
        <v>128</v>
      </c>
      <c r="MJ160" s="158" t="s">
        <v>128</v>
      </c>
      <c r="MK160" s="158" t="s">
        <v>128</v>
      </c>
      <c r="ML160" s="158" t="s">
        <v>128</v>
      </c>
      <c r="MM160" s="158" t="s">
        <v>128</v>
      </c>
      <c r="MN160" s="158" t="s">
        <v>128</v>
      </c>
      <c r="MO160" s="158" t="s">
        <v>128</v>
      </c>
      <c r="MP160" s="158" t="s">
        <v>128</v>
      </c>
      <c r="MQ160" s="158" t="s">
        <v>128</v>
      </c>
      <c r="MR160" s="158" t="s">
        <v>128</v>
      </c>
      <c r="MS160" s="158" t="s">
        <v>128</v>
      </c>
      <c r="MT160" s="158" t="s">
        <v>128</v>
      </c>
      <c r="MU160" s="158" t="s">
        <v>128</v>
      </c>
      <c r="MV160" s="158" t="s">
        <v>128</v>
      </c>
      <c r="MW160" s="158" t="s">
        <v>128</v>
      </c>
      <c r="MX160" s="158" t="s">
        <v>128</v>
      </c>
      <c r="MY160" s="158" t="s">
        <v>128</v>
      </c>
      <c r="MZ160" s="158" t="s">
        <v>128</v>
      </c>
      <c r="NA160" s="158" t="s">
        <v>128</v>
      </c>
      <c r="NB160" s="158" t="s">
        <v>128</v>
      </c>
      <c r="NC160" s="158" t="s">
        <v>128</v>
      </c>
      <c r="ND160" s="158" t="s">
        <v>128</v>
      </c>
      <c r="NE160" s="158" t="s">
        <v>128</v>
      </c>
      <c r="NF160" s="158" t="s">
        <v>128</v>
      </c>
      <c r="NG160" s="158" t="s">
        <v>128</v>
      </c>
      <c r="NH160" s="158" t="s">
        <v>128</v>
      </c>
      <c r="NI160" s="158" t="s">
        <v>128</v>
      </c>
      <c r="NJ160" s="158" t="s">
        <v>128</v>
      </c>
      <c r="NK160" s="158" t="s">
        <v>128</v>
      </c>
      <c r="NL160" s="158" t="s">
        <v>128</v>
      </c>
      <c r="NM160" s="158" t="s">
        <v>128</v>
      </c>
      <c r="NN160" s="158" t="s">
        <v>128</v>
      </c>
      <c r="NO160" s="158" t="s">
        <v>128</v>
      </c>
      <c r="NP160" s="158" t="s">
        <v>128</v>
      </c>
      <c r="NQ160" s="158" t="s">
        <v>128</v>
      </c>
      <c r="NR160" s="158" t="s">
        <v>128</v>
      </c>
      <c r="NS160" s="158" t="s">
        <v>128</v>
      </c>
      <c r="NT160" s="158" t="s">
        <v>128</v>
      </c>
      <c r="NU160" s="158" t="s">
        <v>128</v>
      </c>
      <c r="NV160" s="158" t="s">
        <v>128</v>
      </c>
      <c r="NW160" s="158" t="s">
        <v>128</v>
      </c>
      <c r="NX160" s="158" t="s">
        <v>128</v>
      </c>
      <c r="NY160" s="158" t="s">
        <v>128</v>
      </c>
      <c r="NZ160" s="158" t="s">
        <v>128</v>
      </c>
      <c r="OA160" s="158" t="s">
        <v>128</v>
      </c>
      <c r="OB160" s="158" t="s">
        <v>128</v>
      </c>
      <c r="OC160" s="158" t="s">
        <v>128</v>
      </c>
      <c r="OD160" s="158" t="s">
        <v>128</v>
      </c>
      <c r="OE160" s="170" t="s">
        <v>128</v>
      </c>
      <c r="OF160" s="181"/>
      <c r="OG160" s="113" t="str">
        <f t="shared" si="893"/>
        <v/>
      </c>
      <c r="OH160" s="66" t="str">
        <f t="shared" si="894"/>
        <v/>
      </c>
      <c r="OI160" s="66" t="str">
        <f t="shared" si="895"/>
        <v/>
      </c>
      <c r="OJ160" s="66" t="str">
        <f t="shared" si="896"/>
        <v/>
      </c>
      <c r="OK160" s="66" t="str">
        <f t="shared" si="897"/>
        <v/>
      </c>
      <c r="OL160" s="66" t="str">
        <f t="shared" si="898"/>
        <v/>
      </c>
      <c r="OM160" s="66" t="str">
        <f t="shared" si="899"/>
        <v/>
      </c>
      <c r="ON160" s="66" t="str">
        <f t="shared" si="900"/>
        <v/>
      </c>
      <c r="OO160" s="66" t="str">
        <f t="shared" si="901"/>
        <v/>
      </c>
      <c r="OP160" s="66" t="str">
        <f t="shared" si="902"/>
        <v/>
      </c>
      <c r="OQ160" s="66" t="str">
        <f t="shared" si="903"/>
        <v/>
      </c>
      <c r="OR160" s="66" t="str">
        <f t="shared" si="904"/>
        <v/>
      </c>
      <c r="OS160" s="66" t="str">
        <f t="shared" si="905"/>
        <v/>
      </c>
      <c r="OT160" s="66" t="str">
        <f t="shared" si="906"/>
        <v/>
      </c>
      <c r="OU160" s="66" t="str">
        <f t="shared" si="907"/>
        <v/>
      </c>
      <c r="OV160" s="66" t="str">
        <f t="shared" si="908"/>
        <v/>
      </c>
      <c r="OW160" s="66" t="str">
        <f t="shared" si="909"/>
        <v/>
      </c>
      <c r="OX160" s="66" t="str">
        <f t="shared" si="910"/>
        <v/>
      </c>
      <c r="OY160" s="66" t="str">
        <f t="shared" si="911"/>
        <v/>
      </c>
      <c r="OZ160" s="66" t="str">
        <f t="shared" si="912"/>
        <v/>
      </c>
      <c r="PA160" s="66" t="str">
        <f t="shared" si="913"/>
        <v/>
      </c>
      <c r="PB160" s="66" t="str">
        <f t="shared" si="914"/>
        <v/>
      </c>
      <c r="PC160" s="66" t="str">
        <f t="shared" si="915"/>
        <v/>
      </c>
      <c r="PD160" s="66" t="str">
        <f t="shared" si="916"/>
        <v/>
      </c>
      <c r="PE160" s="66" t="str">
        <f t="shared" si="917"/>
        <v/>
      </c>
      <c r="PF160" s="66" t="str">
        <f t="shared" si="918"/>
        <v/>
      </c>
      <c r="PG160" s="66" t="str">
        <f t="shared" si="919"/>
        <v/>
      </c>
      <c r="PH160" s="66" t="str">
        <f t="shared" si="920"/>
        <v/>
      </c>
      <c r="PI160" s="66" t="str">
        <f t="shared" si="921"/>
        <v/>
      </c>
      <c r="PJ160" s="66" t="str">
        <f t="shared" si="922"/>
        <v/>
      </c>
      <c r="PK160" s="66" t="str">
        <f t="shared" si="923"/>
        <v/>
      </c>
      <c r="PL160" s="66" t="str">
        <f t="shared" si="924"/>
        <v/>
      </c>
      <c r="PM160" s="66" t="str">
        <f t="shared" si="925"/>
        <v/>
      </c>
      <c r="PN160" s="66" t="str">
        <f t="shared" si="926"/>
        <v/>
      </c>
      <c r="PO160" s="66" t="str">
        <f t="shared" si="927"/>
        <v/>
      </c>
      <c r="PP160" s="66" t="str">
        <f t="shared" si="928"/>
        <v/>
      </c>
      <c r="PQ160" s="66" t="str">
        <f t="shared" si="929"/>
        <v/>
      </c>
      <c r="PR160" s="66" t="str">
        <f t="shared" si="930"/>
        <v/>
      </c>
      <c r="PS160" s="66" t="str">
        <f t="shared" si="931"/>
        <v/>
      </c>
      <c r="PT160" s="66" t="str">
        <f t="shared" si="932"/>
        <v/>
      </c>
      <c r="PU160" s="66" t="str">
        <f t="shared" si="933"/>
        <v/>
      </c>
      <c r="PV160" s="66" t="str">
        <f t="shared" si="934"/>
        <v/>
      </c>
      <c r="PW160" s="66" t="str">
        <f t="shared" si="935"/>
        <v/>
      </c>
      <c r="PX160" s="66" t="str">
        <f t="shared" si="936"/>
        <v/>
      </c>
      <c r="PY160" s="66" t="str">
        <f t="shared" si="937"/>
        <v/>
      </c>
      <c r="PZ160" s="66" t="str">
        <f t="shared" si="938"/>
        <v/>
      </c>
      <c r="QA160" s="66" t="str">
        <f t="shared" si="939"/>
        <v/>
      </c>
      <c r="QB160" s="66" t="str">
        <f t="shared" si="940"/>
        <v/>
      </c>
      <c r="QC160" s="66" t="str">
        <f t="shared" si="941"/>
        <v/>
      </c>
      <c r="QD160" s="66" t="str">
        <f t="shared" si="942"/>
        <v/>
      </c>
      <c r="QE160" s="66" t="str">
        <f t="shared" si="943"/>
        <v/>
      </c>
      <c r="QF160" s="66" t="str">
        <f t="shared" si="944"/>
        <v/>
      </c>
      <c r="QG160" s="66" t="str">
        <f t="shared" si="945"/>
        <v/>
      </c>
      <c r="QH160" s="66" t="str">
        <f t="shared" si="946"/>
        <v/>
      </c>
      <c r="QI160" s="66" t="str">
        <f t="shared" si="947"/>
        <v/>
      </c>
      <c r="QJ160" s="66" t="str">
        <f t="shared" si="948"/>
        <v/>
      </c>
      <c r="QK160" s="66" t="str">
        <f t="shared" si="949"/>
        <v/>
      </c>
      <c r="QL160" s="66" t="str">
        <f t="shared" si="950"/>
        <v/>
      </c>
      <c r="QM160" s="66" t="str">
        <f t="shared" si="951"/>
        <v/>
      </c>
      <c r="QN160" s="66" t="str">
        <f t="shared" si="952"/>
        <v/>
      </c>
      <c r="QO160" s="66" t="str">
        <f t="shared" si="953"/>
        <v/>
      </c>
      <c r="QP160" s="66" t="str">
        <f t="shared" si="954"/>
        <v/>
      </c>
      <c r="QQ160" s="66" t="str">
        <f t="shared" si="955"/>
        <v/>
      </c>
      <c r="QR160" s="66" t="str">
        <f t="shared" si="956"/>
        <v/>
      </c>
      <c r="QS160" s="66" t="str">
        <f t="shared" si="957"/>
        <v/>
      </c>
      <c r="QT160" s="66" t="str">
        <f t="shared" si="958"/>
        <v/>
      </c>
      <c r="QU160" s="66" t="str">
        <f t="shared" si="959"/>
        <v/>
      </c>
      <c r="QV160" s="66" t="str">
        <f t="shared" si="960"/>
        <v/>
      </c>
      <c r="QW160" s="66" t="str">
        <f t="shared" si="961"/>
        <v/>
      </c>
      <c r="QX160" s="66" t="str">
        <f t="shared" si="962"/>
        <v/>
      </c>
      <c r="QY160" s="66" t="str">
        <f t="shared" si="963"/>
        <v/>
      </c>
      <c r="QZ160" s="66" t="str">
        <f t="shared" si="964"/>
        <v/>
      </c>
      <c r="RA160" s="66" t="str">
        <f t="shared" si="965"/>
        <v/>
      </c>
      <c r="RB160" s="66" t="str">
        <f t="shared" si="966"/>
        <v/>
      </c>
      <c r="RC160" s="66" t="str">
        <f t="shared" si="967"/>
        <v/>
      </c>
      <c r="RD160" s="66" t="str">
        <f t="shared" si="968"/>
        <v/>
      </c>
      <c r="RE160" s="66" t="str">
        <f t="shared" si="969"/>
        <v/>
      </c>
      <c r="RF160" s="66" t="str">
        <f t="shared" si="970"/>
        <v/>
      </c>
      <c r="RG160" s="66" t="str">
        <f t="shared" si="971"/>
        <v/>
      </c>
      <c r="RH160" s="66" t="str">
        <f t="shared" si="972"/>
        <v/>
      </c>
      <c r="RI160" s="66" t="str">
        <f t="shared" si="973"/>
        <v/>
      </c>
      <c r="RJ160" s="66" t="str">
        <f t="shared" si="974"/>
        <v/>
      </c>
      <c r="RK160" s="66" t="str">
        <f t="shared" si="975"/>
        <v/>
      </c>
      <c r="RL160" s="66" t="str">
        <f t="shared" si="976"/>
        <v/>
      </c>
      <c r="RM160" s="66" t="str">
        <f t="shared" si="977"/>
        <v/>
      </c>
      <c r="RN160" s="66" t="str">
        <f t="shared" si="978"/>
        <v/>
      </c>
      <c r="RO160" s="66" t="str">
        <f t="shared" si="979"/>
        <v/>
      </c>
      <c r="RP160" s="66" t="str">
        <f t="shared" si="980"/>
        <v/>
      </c>
      <c r="RQ160" s="66" t="str">
        <f t="shared" si="981"/>
        <v/>
      </c>
      <c r="RR160" s="66" t="str">
        <f t="shared" si="982"/>
        <v/>
      </c>
      <c r="RS160" s="66" t="str">
        <f t="shared" si="983"/>
        <v/>
      </c>
      <c r="RT160" s="66" t="str">
        <f t="shared" si="984"/>
        <v/>
      </c>
      <c r="RU160" s="66" t="str">
        <f t="shared" si="985"/>
        <v/>
      </c>
      <c r="RV160" s="66" t="str">
        <f t="shared" si="986"/>
        <v/>
      </c>
      <c r="RW160" s="66" t="str">
        <f t="shared" si="987"/>
        <v/>
      </c>
      <c r="RX160" s="66" t="str">
        <f t="shared" si="988"/>
        <v/>
      </c>
      <c r="RY160" s="66" t="str">
        <f t="shared" si="989"/>
        <v/>
      </c>
      <c r="RZ160" s="66" t="str">
        <f t="shared" si="990"/>
        <v/>
      </c>
      <c r="SA160" s="66" t="str">
        <f t="shared" si="991"/>
        <v/>
      </c>
      <c r="SB160" s="66" t="str">
        <f t="shared" si="992"/>
        <v/>
      </c>
      <c r="SC160" s="66" t="str">
        <f t="shared" si="993"/>
        <v/>
      </c>
      <c r="SD160" s="66" t="str">
        <f t="shared" si="994"/>
        <v/>
      </c>
      <c r="SE160" s="66" t="str">
        <f t="shared" si="995"/>
        <v/>
      </c>
      <c r="SF160" s="66" t="str">
        <f t="shared" si="996"/>
        <v/>
      </c>
      <c r="SG160" s="66" t="str">
        <f t="shared" si="997"/>
        <v/>
      </c>
      <c r="SH160" s="66" t="str">
        <f t="shared" si="998"/>
        <v/>
      </c>
      <c r="SI160" s="66" t="str">
        <f t="shared" si="999"/>
        <v/>
      </c>
      <c r="SJ160" s="66" t="str">
        <f t="shared" si="1000"/>
        <v/>
      </c>
      <c r="SK160" s="66" t="str">
        <f t="shared" si="1001"/>
        <v/>
      </c>
      <c r="SL160" s="66" t="str">
        <f t="shared" si="1002"/>
        <v/>
      </c>
      <c r="SM160" s="66" t="str">
        <f t="shared" si="1003"/>
        <v/>
      </c>
      <c r="SN160" s="66" t="str">
        <f t="shared" si="1004"/>
        <v/>
      </c>
      <c r="SO160" s="66" t="str">
        <f t="shared" si="1005"/>
        <v/>
      </c>
      <c r="SP160" s="66" t="str">
        <f t="shared" si="1006"/>
        <v/>
      </c>
      <c r="SQ160" s="66" t="str">
        <f t="shared" si="1007"/>
        <v/>
      </c>
      <c r="SR160" s="66" t="str">
        <f t="shared" si="1008"/>
        <v/>
      </c>
      <c r="SS160" s="66" t="str">
        <f t="shared" si="1009"/>
        <v/>
      </c>
      <c r="ST160" s="66" t="str">
        <f t="shared" si="1010"/>
        <v/>
      </c>
      <c r="SU160" s="66" t="str">
        <f t="shared" si="1011"/>
        <v/>
      </c>
      <c r="SV160" s="66" t="str">
        <f t="shared" si="1012"/>
        <v/>
      </c>
      <c r="SW160" s="66" t="str">
        <f t="shared" si="1013"/>
        <v/>
      </c>
      <c r="SX160" s="66" t="str">
        <f t="shared" si="1014"/>
        <v/>
      </c>
      <c r="SY160" s="66" t="str">
        <f t="shared" si="1015"/>
        <v/>
      </c>
      <c r="SZ160" s="66" t="str">
        <f t="shared" si="1016"/>
        <v/>
      </c>
      <c r="TA160" s="66" t="str">
        <f t="shared" si="1017"/>
        <v/>
      </c>
      <c r="TB160" s="66" t="str">
        <f t="shared" si="1018"/>
        <v/>
      </c>
      <c r="TC160" s="66" t="str">
        <f t="shared" si="1019"/>
        <v/>
      </c>
      <c r="TD160" s="66" t="str">
        <f t="shared" si="1020"/>
        <v/>
      </c>
      <c r="TE160" s="66" t="str">
        <f t="shared" si="1021"/>
        <v/>
      </c>
      <c r="TF160" s="66" t="str">
        <f t="shared" si="1022"/>
        <v/>
      </c>
      <c r="TG160" s="66" t="str">
        <f t="shared" si="1023"/>
        <v/>
      </c>
      <c r="TH160" s="66" t="str">
        <f t="shared" si="1024"/>
        <v/>
      </c>
      <c r="TI160" s="66" t="str">
        <f t="shared" si="1025"/>
        <v/>
      </c>
      <c r="TJ160" s="66" t="str">
        <f t="shared" si="1026"/>
        <v/>
      </c>
      <c r="TK160" s="66" t="str">
        <f t="shared" si="1027"/>
        <v/>
      </c>
      <c r="TL160" s="66" t="str">
        <f t="shared" si="1028"/>
        <v/>
      </c>
      <c r="TM160" s="66" t="str">
        <f t="shared" si="1029"/>
        <v/>
      </c>
      <c r="TN160" s="66" t="str">
        <f t="shared" si="1030"/>
        <v/>
      </c>
      <c r="TO160" s="160">
        <f t="shared" si="1031"/>
        <v>6.1015202494892878E-3</v>
      </c>
      <c r="TP160" s="66" t="str">
        <f t="shared" si="1032"/>
        <v>kg/GJ delivered</v>
      </c>
      <c r="TQ160" s="160">
        <f t="shared" si="1033"/>
        <v>1.4382154873796176E-3</v>
      </c>
      <c r="TR160" s="66" t="str">
        <f t="shared" si="1034"/>
        <v>kg/GJ delivered</v>
      </c>
      <c r="TS160" s="160">
        <f t="shared" si="1035"/>
        <v>1.6561269248613781E-4</v>
      </c>
      <c r="TT160" s="66" t="str">
        <f t="shared" si="1036"/>
        <v>kg/GJ delivered</v>
      </c>
      <c r="TU160" s="160">
        <f t="shared" si="1037"/>
        <v>3.8352412996789804E-4</v>
      </c>
      <c r="TV160" s="66" t="str">
        <f t="shared" si="1038"/>
        <v>kg/GJ delivered</v>
      </c>
      <c r="TW160" s="160">
        <f t="shared" si="1039"/>
        <v>2.4406080997957146E-3</v>
      </c>
      <c r="TX160" s="66" t="str">
        <f t="shared" si="1040"/>
        <v>kg/GJ delivered</v>
      </c>
      <c r="TY160" s="160">
        <f t="shared" si="1041"/>
        <v>4.3582287496352057E-4</v>
      </c>
      <c r="TZ160" s="66" t="str">
        <f t="shared" si="1042"/>
        <v>kg/GJ delivered</v>
      </c>
      <c r="UA160" s="160">
        <f t="shared" si="1043"/>
        <v>9.5881032491974512E-4</v>
      </c>
      <c r="UB160" s="66" t="str">
        <f t="shared" si="1044"/>
        <v>kg/GJ delivered</v>
      </c>
      <c r="UC160" s="160">
        <f t="shared" si="1045"/>
        <v>8.2806346243068899E-4</v>
      </c>
      <c r="UD160" s="66" t="str">
        <f t="shared" si="1046"/>
        <v>kg/GJ delivered</v>
      </c>
      <c r="UE160" s="160">
        <f t="shared" si="1047"/>
        <v>2.3534435248030104E-5</v>
      </c>
      <c r="UF160" s="66" t="str">
        <f t="shared" si="1048"/>
        <v>kg/GJ delivered</v>
      </c>
      <c r="UG160" s="160">
        <f t="shared" si="1049"/>
        <v>6.5373431244528083E-5</v>
      </c>
      <c r="UH160" s="66" t="str">
        <f t="shared" si="1050"/>
        <v>kg/GJ delivered</v>
      </c>
      <c r="UI160" s="160">
        <f t="shared" si="1051"/>
        <v>3.0507601247446432E-4</v>
      </c>
      <c r="UJ160" s="66" t="str">
        <f t="shared" si="1052"/>
        <v>kg/GJ delivered</v>
      </c>
      <c r="UK160" s="66" t="str">
        <f t="shared" si="1053"/>
        <v/>
      </c>
      <c r="UL160" s="66" t="str">
        <f t="shared" si="1054"/>
        <v/>
      </c>
      <c r="UM160" s="160">
        <f t="shared" si="1055"/>
        <v>2.3970258122993628E-4</v>
      </c>
      <c r="UN160" s="66" t="str">
        <f t="shared" si="1056"/>
        <v>kg/GJ delivered</v>
      </c>
      <c r="UO160" s="160">
        <f t="shared" si="1057"/>
        <v>1.0895571874088014E-4</v>
      </c>
      <c r="UP160" s="66" t="str">
        <f t="shared" si="1058"/>
        <v>kg/GJ delivered</v>
      </c>
      <c r="UQ160" s="160">
        <f t="shared" si="1059"/>
        <v>9.1522803742339308E-5</v>
      </c>
      <c r="UR160" s="66" t="str">
        <f t="shared" si="1060"/>
        <v>kg/GJ delivered</v>
      </c>
      <c r="US160" s="160">
        <f t="shared" si="1061"/>
        <v>1.1767217624015055E-4</v>
      </c>
      <c r="UT160" s="66" t="str">
        <f t="shared" si="1062"/>
        <v>kg/GJ delivered</v>
      </c>
      <c r="UU160" s="160">
        <f t="shared" si="1063"/>
        <v>6.1015202494892881E-5</v>
      </c>
      <c r="UV160" s="66" t="str">
        <f t="shared" si="1064"/>
        <v>kg/GJ delivered</v>
      </c>
      <c r="UW160" s="160">
        <f t="shared" si="1065"/>
        <v>1.8304560748467865E-5</v>
      </c>
      <c r="UX160" s="66" t="str">
        <f t="shared" si="1066"/>
        <v>kg/GJ delivered</v>
      </c>
      <c r="UY160" s="160">
        <f t="shared" si="1067"/>
        <v>7.8448117493433689E-5</v>
      </c>
      <c r="UZ160" s="66" t="str">
        <f t="shared" si="1068"/>
        <v>kg/GJ delivered</v>
      </c>
      <c r="VA160" s="160">
        <f t="shared" si="1069"/>
        <v>1.0459748999124493E-5</v>
      </c>
      <c r="VB160" s="66" t="str">
        <f t="shared" si="1070"/>
        <v>kg/GJ delivered</v>
      </c>
      <c r="VC160" s="160">
        <f t="shared" si="1071"/>
        <v>4.7940516245987255E-5</v>
      </c>
      <c r="VD160" s="66" t="str">
        <f t="shared" si="1072"/>
        <v>kg/GJ delivered</v>
      </c>
      <c r="VE160" s="160">
        <f t="shared" si="1073"/>
        <v>2.9200132622555877E-5</v>
      </c>
      <c r="VF160" s="66" t="str">
        <f t="shared" si="1074"/>
        <v>kg/GJ delivered</v>
      </c>
      <c r="VG160" s="160">
        <f t="shared" si="1075"/>
        <v>1.4817977748759697E-5</v>
      </c>
      <c r="VH160" s="66" t="str">
        <f t="shared" si="1076"/>
        <v>kg/GJ delivered</v>
      </c>
      <c r="VI160" s="160">
        <f t="shared" si="1077"/>
        <v>1.1767217624015052E-5</v>
      </c>
      <c r="VJ160" s="66" t="str">
        <f t="shared" si="1078"/>
        <v>kg/GJ delivered</v>
      </c>
      <c r="VK160" s="66" t="str">
        <f t="shared" si="1079"/>
        <v/>
      </c>
      <c r="VL160" s="66" t="str">
        <f t="shared" si="1080"/>
        <v/>
      </c>
      <c r="VM160" s="160">
        <f t="shared" si="1081"/>
        <v>1.2638863373942096E-5</v>
      </c>
      <c r="VN160" s="66" t="str">
        <f t="shared" si="1082"/>
        <v>kg/GJ delivered</v>
      </c>
      <c r="VO160" s="160">
        <f t="shared" si="1083"/>
        <v>1.1331394749051532E-5</v>
      </c>
      <c r="VP160" s="66" t="str">
        <f t="shared" si="1084"/>
        <v>kg/GJ delivered</v>
      </c>
      <c r="VQ160" s="160">
        <f t="shared" si="1085"/>
        <v>2.5713549622847712E-6</v>
      </c>
      <c r="VR160" s="66" t="str">
        <f t="shared" si="1086"/>
        <v>kg/GJ delivered</v>
      </c>
      <c r="VS160" s="66" t="str">
        <f t="shared" si="1087"/>
        <v/>
      </c>
      <c r="VT160" s="66" t="str">
        <f t="shared" si="1088"/>
        <v/>
      </c>
      <c r="VU160" s="66" t="str">
        <f t="shared" si="1089"/>
        <v/>
      </c>
      <c r="VV160" s="66" t="str">
        <f t="shared" si="1090"/>
        <v/>
      </c>
      <c r="VW160" s="66" t="str">
        <f t="shared" si="1091"/>
        <v/>
      </c>
      <c r="VX160" s="66" t="str">
        <f t="shared" si="1092"/>
        <v/>
      </c>
      <c r="VY160" s="66" t="str">
        <f t="shared" si="1093"/>
        <v/>
      </c>
      <c r="VZ160" s="66" t="str">
        <f t="shared" si="1094"/>
        <v/>
      </c>
      <c r="WA160" s="66" t="str">
        <f t="shared" si="1095"/>
        <v/>
      </c>
      <c r="WB160" s="66" t="str">
        <f t="shared" si="1096"/>
        <v/>
      </c>
      <c r="WC160" s="66" t="str">
        <f t="shared" si="1097"/>
        <v/>
      </c>
      <c r="WD160" s="66" t="str">
        <f t="shared" si="1098"/>
        <v/>
      </c>
      <c r="WE160" s="66" t="str">
        <f t="shared" si="1099"/>
        <v/>
      </c>
      <c r="WF160" s="66" t="str">
        <f t="shared" si="1100"/>
        <v/>
      </c>
      <c r="WG160" s="66" t="str">
        <f t="shared" si="1101"/>
        <v/>
      </c>
      <c r="WH160" s="66" t="str">
        <f t="shared" si="1102"/>
        <v/>
      </c>
      <c r="WI160" s="66" t="str">
        <f t="shared" si="1103"/>
        <v/>
      </c>
      <c r="WJ160" s="66" t="str">
        <f t="shared" si="1104"/>
        <v/>
      </c>
      <c r="WK160" s="66" t="str">
        <f t="shared" si="1105"/>
        <v/>
      </c>
      <c r="WL160" s="66" t="str">
        <f t="shared" si="1106"/>
        <v/>
      </c>
      <c r="WM160" s="66" t="str">
        <f t="shared" si="1107"/>
        <v/>
      </c>
      <c r="WN160" s="66" t="str">
        <f t="shared" si="1108"/>
        <v/>
      </c>
      <c r="WO160" s="66" t="str">
        <f t="shared" si="1109"/>
        <v/>
      </c>
      <c r="WP160" s="66" t="str">
        <f t="shared" si="1110"/>
        <v/>
      </c>
      <c r="WQ160" s="66" t="str">
        <f t="shared" si="1111"/>
        <v/>
      </c>
      <c r="WR160" s="66" t="str">
        <f t="shared" si="1112"/>
        <v/>
      </c>
      <c r="WS160" s="66" t="str">
        <f t="shared" si="1113"/>
        <v/>
      </c>
      <c r="WT160" s="66" t="str">
        <f t="shared" si="1114"/>
        <v/>
      </c>
      <c r="WU160" s="66" t="str">
        <f t="shared" si="1115"/>
        <v/>
      </c>
      <c r="WV160" s="66" t="str">
        <f t="shared" si="1116"/>
        <v/>
      </c>
      <c r="WW160" s="66" t="str">
        <f t="shared" si="1117"/>
        <v/>
      </c>
      <c r="WX160" s="66" t="str">
        <f t="shared" si="1118"/>
        <v/>
      </c>
      <c r="WY160" s="160">
        <f t="shared" si="1119"/>
        <v>2.6149372497811233E-4</v>
      </c>
      <c r="WZ160" s="66" t="str">
        <f t="shared" si="1120"/>
        <v>kg/GJ delivered</v>
      </c>
      <c r="XA160" s="160">
        <f t="shared" si="1121"/>
        <v>3.3122538497227562E-5</v>
      </c>
      <c r="XB160" s="66" t="str">
        <f t="shared" si="1122"/>
        <v>kg/GJ delivered</v>
      </c>
      <c r="XC160" s="66" t="str">
        <f t="shared" si="1123"/>
        <v/>
      </c>
      <c r="XD160" s="66" t="str">
        <f t="shared" si="1124"/>
        <v/>
      </c>
      <c r="XE160" s="66" t="str">
        <f t="shared" si="1125"/>
        <v/>
      </c>
      <c r="XF160" s="66" t="str">
        <f t="shared" si="1126"/>
        <v/>
      </c>
      <c r="XG160" s="66" t="str">
        <f t="shared" si="1127"/>
        <v/>
      </c>
      <c r="XH160" s="66" t="str">
        <f t="shared" si="1128"/>
        <v/>
      </c>
      <c r="XI160" s="66" t="str">
        <f t="shared" si="1129"/>
        <v/>
      </c>
      <c r="XJ160" s="66" t="str">
        <f t="shared" si="1130"/>
        <v/>
      </c>
      <c r="XK160" s="66" t="str">
        <f t="shared" si="1131"/>
        <v/>
      </c>
      <c r="XL160" s="66" t="str">
        <f t="shared" si="1132"/>
        <v/>
      </c>
      <c r="XM160" s="66" t="str">
        <f t="shared" si="1133"/>
        <v/>
      </c>
      <c r="XN160" s="66" t="str">
        <f t="shared" si="1134"/>
        <v/>
      </c>
      <c r="XO160" s="66" t="str">
        <f t="shared" si="1135"/>
        <v/>
      </c>
      <c r="XP160" s="66" t="str">
        <f t="shared" si="1136"/>
        <v/>
      </c>
      <c r="XQ160" s="66" t="str">
        <f t="shared" si="1137"/>
        <v/>
      </c>
      <c r="XR160" s="66" t="str">
        <f t="shared" si="1138"/>
        <v/>
      </c>
      <c r="XS160" s="66" t="str">
        <f t="shared" si="1139"/>
        <v/>
      </c>
      <c r="XT160" s="66" t="str">
        <f t="shared" si="1140"/>
        <v/>
      </c>
      <c r="XU160" s="66" t="str">
        <f t="shared" si="1141"/>
        <v/>
      </c>
      <c r="XV160" s="66" t="str">
        <f t="shared" si="1142"/>
        <v/>
      </c>
      <c r="XW160" s="66" t="str">
        <f t="shared" si="1143"/>
        <v/>
      </c>
      <c r="XX160" s="66" t="str">
        <f t="shared" si="1144"/>
        <v/>
      </c>
      <c r="XY160" s="66" t="str">
        <f t="shared" si="1145"/>
        <v/>
      </c>
      <c r="XZ160" s="66" t="str">
        <f t="shared" si="1146"/>
        <v/>
      </c>
      <c r="YA160" s="66" t="str">
        <f t="shared" si="1147"/>
        <v/>
      </c>
      <c r="YB160" s="66" t="str">
        <f t="shared" si="1148"/>
        <v/>
      </c>
      <c r="YC160" s="66" t="str">
        <f t="shared" si="1149"/>
        <v/>
      </c>
      <c r="YD160" s="66" t="str">
        <f t="shared" si="1150"/>
        <v/>
      </c>
      <c r="YE160" s="66" t="str">
        <f t="shared" si="1151"/>
        <v/>
      </c>
      <c r="YF160" s="66" t="str">
        <f t="shared" si="1152"/>
        <v/>
      </c>
      <c r="YG160" s="66" t="str">
        <f t="shared" si="1153"/>
        <v/>
      </c>
      <c r="YH160" s="66" t="str">
        <f t="shared" si="1154"/>
        <v/>
      </c>
      <c r="YI160" s="66" t="str">
        <f t="shared" si="1155"/>
        <v/>
      </c>
      <c r="YJ160" s="66" t="str">
        <f t="shared" si="1156"/>
        <v/>
      </c>
      <c r="YK160" s="66" t="str">
        <f t="shared" si="1157"/>
        <v/>
      </c>
      <c r="YL160" s="66" t="str">
        <f t="shared" si="1158"/>
        <v/>
      </c>
      <c r="YM160" s="66" t="str">
        <f t="shared" si="1159"/>
        <v/>
      </c>
      <c r="YN160" s="66" t="str">
        <f t="shared" si="1160"/>
        <v/>
      </c>
      <c r="YO160" s="66" t="str">
        <f t="shared" si="1161"/>
        <v/>
      </c>
      <c r="YP160" s="66" t="str">
        <f t="shared" si="1162"/>
        <v/>
      </c>
      <c r="YQ160" s="66" t="str">
        <f t="shared" si="1163"/>
        <v/>
      </c>
      <c r="YR160" s="66" t="str">
        <f t="shared" si="1164"/>
        <v/>
      </c>
      <c r="YS160" s="66" t="str">
        <f t="shared" si="1165"/>
        <v/>
      </c>
      <c r="YT160" s="66" t="str">
        <f t="shared" si="1166"/>
        <v/>
      </c>
      <c r="YU160" s="66" t="str">
        <f t="shared" si="1167"/>
        <v/>
      </c>
      <c r="YV160" s="66" t="str">
        <f t="shared" si="1168"/>
        <v/>
      </c>
      <c r="YW160" s="66" t="str">
        <f t="shared" si="1169"/>
        <v/>
      </c>
      <c r="YX160" s="66" t="str">
        <f t="shared" si="1170"/>
        <v/>
      </c>
      <c r="YY160" s="66" t="str">
        <f t="shared" si="1171"/>
        <v/>
      </c>
      <c r="YZ160" s="66" t="str">
        <f t="shared" si="1172"/>
        <v/>
      </c>
      <c r="ZA160" s="66" t="str">
        <f t="shared" si="1173"/>
        <v/>
      </c>
      <c r="ZB160" s="66" t="str">
        <f t="shared" si="1174"/>
        <v/>
      </c>
      <c r="ZC160" s="66" t="str">
        <f t="shared" si="1175"/>
        <v/>
      </c>
      <c r="ZD160" s="66" t="str">
        <f t="shared" si="1176"/>
        <v/>
      </c>
      <c r="ZE160" s="66" t="str">
        <f t="shared" si="1177"/>
        <v/>
      </c>
      <c r="ZF160" s="66" t="str">
        <f t="shared" si="1178"/>
        <v/>
      </c>
      <c r="ZG160" s="66" t="str">
        <f t="shared" si="1179"/>
        <v/>
      </c>
      <c r="ZH160" s="66" t="str">
        <f t="shared" si="1180"/>
        <v/>
      </c>
      <c r="ZI160" s="66" t="str">
        <f t="shared" si="1181"/>
        <v/>
      </c>
      <c r="ZJ160" s="66" t="str">
        <f t="shared" si="1182"/>
        <v/>
      </c>
      <c r="ZK160" s="66" t="str">
        <f t="shared" si="1183"/>
        <v/>
      </c>
      <c r="ZL160" s="66" t="str">
        <f t="shared" si="1184"/>
        <v/>
      </c>
      <c r="ZM160" s="66" t="str">
        <f t="shared" si="1185"/>
        <v/>
      </c>
      <c r="ZN160" s="66" t="str">
        <f t="shared" si="1186"/>
        <v/>
      </c>
      <c r="ZO160" s="66" t="str">
        <f t="shared" si="1187"/>
        <v/>
      </c>
      <c r="ZP160" s="66" t="str">
        <f t="shared" si="1188"/>
        <v/>
      </c>
      <c r="ZQ160" s="66" t="str">
        <f t="shared" si="1189"/>
        <v/>
      </c>
      <c r="ZR160" s="66" t="str">
        <f t="shared" si="1190"/>
        <v/>
      </c>
      <c r="ZS160" s="66" t="str">
        <f t="shared" si="1191"/>
        <v/>
      </c>
      <c r="ZT160" s="66" t="str">
        <f t="shared" si="1192"/>
        <v/>
      </c>
      <c r="ZU160" s="66" t="str">
        <f t="shared" si="1193"/>
        <v/>
      </c>
      <c r="ZV160" s="66" t="str">
        <f t="shared" si="1194"/>
        <v/>
      </c>
      <c r="ZW160" s="66" t="str">
        <f t="shared" si="1195"/>
        <v/>
      </c>
      <c r="ZX160" s="66" t="str">
        <f t="shared" si="1196"/>
        <v/>
      </c>
      <c r="ZY160" s="66" t="str">
        <f t="shared" si="1197"/>
        <v/>
      </c>
      <c r="ZZ160" s="66" t="str">
        <f t="shared" si="1198"/>
        <v/>
      </c>
      <c r="AAA160" s="66" t="str">
        <f t="shared" si="1199"/>
        <v/>
      </c>
      <c r="AAB160" s="66" t="str">
        <f t="shared" si="1200"/>
        <v/>
      </c>
      <c r="AAC160" s="66" t="str">
        <f t="shared" si="1201"/>
        <v/>
      </c>
      <c r="AAD160" s="66" t="str">
        <f t="shared" si="1202"/>
        <v/>
      </c>
      <c r="AAE160" s="66" t="str">
        <f t="shared" si="1203"/>
        <v/>
      </c>
      <c r="AAF160" s="66" t="str">
        <f t="shared" si="1204"/>
        <v/>
      </c>
      <c r="AAG160" s="66" t="str">
        <f t="shared" si="1205"/>
        <v/>
      </c>
      <c r="AAH160" s="66" t="str">
        <f t="shared" si="1206"/>
        <v/>
      </c>
      <c r="AAI160" s="66" t="str">
        <f t="shared" si="1207"/>
        <v/>
      </c>
      <c r="AAJ160" s="66" t="str">
        <f t="shared" si="1208"/>
        <v/>
      </c>
      <c r="AAK160" s="66" t="str">
        <f t="shared" si="1209"/>
        <v/>
      </c>
      <c r="AAL160" s="66" t="str">
        <f t="shared" si="1210"/>
        <v/>
      </c>
      <c r="AAM160" s="66" t="str">
        <f t="shared" si="1211"/>
        <v/>
      </c>
      <c r="AAN160" s="66" t="str">
        <f t="shared" si="1212"/>
        <v/>
      </c>
      <c r="AAO160" s="66" t="str">
        <f t="shared" si="1213"/>
        <v/>
      </c>
      <c r="AAP160" s="66" t="str">
        <f t="shared" si="1214"/>
        <v/>
      </c>
      <c r="AAQ160" s="66" t="str">
        <f t="shared" si="1215"/>
        <v/>
      </c>
      <c r="AAR160" s="66" t="str">
        <f t="shared" si="1216"/>
        <v/>
      </c>
      <c r="AAS160" s="66" t="str">
        <f t="shared" si="1217"/>
        <v/>
      </c>
      <c r="AAT160" s="66" t="str">
        <f t="shared" si="1218"/>
        <v/>
      </c>
      <c r="AAU160" s="66" t="str">
        <f t="shared" si="1219"/>
        <v/>
      </c>
      <c r="AAV160" s="66" t="str">
        <f t="shared" si="1220"/>
        <v/>
      </c>
      <c r="AAW160" s="66" t="str">
        <f t="shared" si="1221"/>
        <v/>
      </c>
      <c r="AAX160" s="66" t="str">
        <f t="shared" si="1222"/>
        <v/>
      </c>
      <c r="AAY160" s="66" t="str">
        <f t="shared" si="1223"/>
        <v/>
      </c>
      <c r="AAZ160" s="66" t="str">
        <f t="shared" si="1224"/>
        <v/>
      </c>
      <c r="ABA160" s="66" t="str">
        <f t="shared" si="1225"/>
        <v/>
      </c>
      <c r="ABB160" s="66" t="str">
        <f t="shared" si="1226"/>
        <v/>
      </c>
      <c r="ABC160" s="66" t="str">
        <f t="shared" si="1227"/>
        <v/>
      </c>
      <c r="ABD160" s="66" t="str">
        <f t="shared" si="1228"/>
        <v/>
      </c>
      <c r="ABE160" s="66" t="str">
        <f t="shared" si="1229"/>
        <v/>
      </c>
      <c r="ABF160" s="66" t="str">
        <f t="shared" si="1230"/>
        <v/>
      </c>
      <c r="ABG160" s="66" t="str">
        <f t="shared" si="1231"/>
        <v/>
      </c>
      <c r="ABH160" s="66" t="str">
        <f t="shared" si="1232"/>
        <v/>
      </c>
      <c r="ABI160" s="66" t="str">
        <f t="shared" si="1233"/>
        <v/>
      </c>
      <c r="ABJ160" s="66" t="str">
        <f t="shared" si="1234"/>
        <v/>
      </c>
      <c r="ABK160" s="66" t="str">
        <f t="shared" si="1235"/>
        <v/>
      </c>
      <c r="ABL160" s="66" t="str">
        <f t="shared" si="1236"/>
        <v/>
      </c>
      <c r="ABM160" s="66" t="str">
        <f t="shared" si="1237"/>
        <v/>
      </c>
      <c r="ABN160" s="66" t="str">
        <f t="shared" si="1238"/>
        <v/>
      </c>
      <c r="ABO160" s="66" t="str">
        <f t="shared" si="1239"/>
        <v/>
      </c>
      <c r="ABP160" s="66" t="str">
        <f t="shared" si="1240"/>
        <v/>
      </c>
      <c r="ABQ160" s="66" t="str">
        <f t="shared" si="1241"/>
        <v/>
      </c>
      <c r="ABR160" s="66" t="str">
        <f t="shared" si="1242"/>
        <v/>
      </c>
      <c r="ABS160" s="66" t="str">
        <f t="shared" si="1243"/>
        <v/>
      </c>
      <c r="ABT160" s="66" t="str">
        <f t="shared" si="1244"/>
        <v/>
      </c>
      <c r="ABU160" s="66" t="str">
        <f t="shared" si="1245"/>
        <v/>
      </c>
      <c r="ABV160" s="66" t="str">
        <f t="shared" si="1246"/>
        <v/>
      </c>
      <c r="ABW160" s="66" t="str">
        <f t="shared" si="1247"/>
        <v/>
      </c>
      <c r="ABX160" s="66" t="str">
        <f t="shared" si="1248"/>
        <v/>
      </c>
      <c r="ABY160" s="66" t="str">
        <f t="shared" si="1249"/>
        <v/>
      </c>
      <c r="ABZ160" s="66" t="str">
        <f t="shared" si="1250"/>
        <v/>
      </c>
      <c r="ACA160" s="66" t="str">
        <f t="shared" si="1251"/>
        <v/>
      </c>
      <c r="ACB160" s="66" t="str">
        <f t="shared" si="1252"/>
        <v/>
      </c>
      <c r="ACC160" s="66" t="str">
        <f t="shared" si="1253"/>
        <v/>
      </c>
      <c r="ACD160" s="66" t="str">
        <f t="shared" si="1254"/>
        <v/>
      </c>
      <c r="ACE160" s="66" t="str">
        <f t="shared" si="1255"/>
        <v/>
      </c>
      <c r="ACF160" s="66" t="str">
        <f t="shared" si="1256"/>
        <v/>
      </c>
      <c r="ACG160" s="66" t="str">
        <f t="shared" si="1257"/>
        <v/>
      </c>
      <c r="ACH160" s="66" t="str">
        <f t="shared" si="1258"/>
        <v/>
      </c>
      <c r="ACI160" s="66" t="str">
        <f t="shared" si="1259"/>
        <v/>
      </c>
      <c r="ACJ160" s="66" t="str">
        <f t="shared" si="1260"/>
        <v/>
      </c>
      <c r="ACK160" s="66" t="str">
        <f t="shared" si="1261"/>
        <v/>
      </c>
      <c r="ACL160" s="66" t="str">
        <f t="shared" si="1262"/>
        <v/>
      </c>
      <c r="ACM160" s="66" t="str">
        <f t="shared" ref="ACM160:ACN160" si="1296">IF(AND(ACS$3="Unit", ACL160=""), "", IF(AND(ACS$3="Unit", ACL160="-"),"", IF(ACS$3="Unit", "kg/GJ delivered", IF(AND(NY160&lt;&gt;"", NY160&lt;&gt;"-", NX160="-"),"", IF($H160="","", IF(NX160="nd", "",IF(NX160="&lt;n.a.&gt;", "", IF(NY160="#/MJ", "", IF(NY160="kg/GJ delivered",NX160,IF(NY160="g/MJ delivered",NX160,IF(NY160="kg/MJ delivered",NX160*1000,IF(NY160="mg/MJ delivered",NX160/1000,IF(NY160="g/kg",((NX160)*(1/$I160)*(1/$H160)),IF(NY160="mg/kg",((NX160/1000)*(1/$I160)*(1/$H160)),IF(NY160="mg/MJ delivered",NX160/1000,IF(NY160="-","","Error"))))))))))))))))</f>
        <v/>
      </c>
      <c r="ACN160" s="66" t="str">
        <f t="shared" si="1296"/>
        <v/>
      </c>
      <c r="ACO160" s="66" t="str">
        <f t="shared" si="1264"/>
        <v/>
      </c>
      <c r="ACP160" s="66" t="str">
        <f t="shared" si="1265"/>
        <v/>
      </c>
      <c r="ACQ160" s="66" t="str">
        <f t="shared" si="1266"/>
        <v/>
      </c>
      <c r="ACR160" s="66" t="str">
        <f t="shared" si="1267"/>
        <v/>
      </c>
      <c r="ACS160" s="66" t="str">
        <f t="shared" si="1268"/>
        <v/>
      </c>
      <c r="ACT160" s="66" t="str">
        <f t="shared" si="1269"/>
        <v/>
      </c>
    </row>
    <row r="161" spans="2:774" ht="15.75" customHeight="1" x14ac:dyDescent="0.25">
      <c r="B161" s="66">
        <v>240</v>
      </c>
      <c r="C161" s="66" t="s">
        <v>880</v>
      </c>
      <c r="D161" s="66" t="s">
        <v>685</v>
      </c>
      <c r="E161" s="156" t="s">
        <v>850</v>
      </c>
      <c r="F161" s="66" t="s">
        <v>497</v>
      </c>
      <c r="G161" s="66" t="s">
        <v>492</v>
      </c>
      <c r="H161" s="126">
        <v>0.16242500000000001</v>
      </c>
      <c r="I161" s="130">
        <f>'Heating Values'!$D$23</f>
        <v>15.3</v>
      </c>
      <c r="J161" s="66" t="str">
        <f t="shared" si="890"/>
        <v>Firewood, Improved, CN</v>
      </c>
      <c r="K161" s="66" t="s">
        <v>1588</v>
      </c>
      <c r="L161" s="161"/>
      <c r="M161" s="161"/>
      <c r="N161" s="161"/>
      <c r="O161" s="66" t="s">
        <v>1116</v>
      </c>
      <c r="P161" s="66" t="str">
        <f t="shared" si="1272"/>
        <v>CN</v>
      </c>
      <c r="Q161" s="66" t="s">
        <v>87</v>
      </c>
      <c r="R161" s="158" t="s">
        <v>128</v>
      </c>
      <c r="S161" s="158" t="s">
        <v>128</v>
      </c>
      <c r="T161" s="158" t="s">
        <v>128</v>
      </c>
      <c r="U161" s="158" t="s">
        <v>128</v>
      </c>
      <c r="V161" s="158" t="s">
        <v>128</v>
      </c>
      <c r="W161" s="158" t="s">
        <v>128</v>
      </c>
      <c r="X161" s="158" t="s">
        <v>128</v>
      </c>
      <c r="Y161" s="158" t="s">
        <v>128</v>
      </c>
      <c r="Z161" s="158" t="s">
        <v>128</v>
      </c>
      <c r="AA161" s="158" t="s">
        <v>128</v>
      </c>
      <c r="AB161" s="158" t="s">
        <v>128</v>
      </c>
      <c r="AC161" s="158" t="s">
        <v>128</v>
      </c>
      <c r="AD161" s="158" t="s">
        <v>128</v>
      </c>
      <c r="AE161" s="158" t="s">
        <v>128</v>
      </c>
      <c r="AF161" s="158" t="s">
        <v>128</v>
      </c>
      <c r="AG161" s="158" t="s">
        <v>128</v>
      </c>
      <c r="AH161" s="158" t="s">
        <v>128</v>
      </c>
      <c r="AI161" s="158" t="s">
        <v>128</v>
      </c>
      <c r="AJ161" s="158" t="s">
        <v>128</v>
      </c>
      <c r="AK161" s="158" t="s">
        <v>128</v>
      </c>
      <c r="AL161" s="158" t="s">
        <v>128</v>
      </c>
      <c r="AM161" s="158" t="s">
        <v>128</v>
      </c>
      <c r="AN161" s="158" t="s">
        <v>128</v>
      </c>
      <c r="AO161" s="158" t="s">
        <v>128</v>
      </c>
      <c r="AP161" s="158" t="s">
        <v>128</v>
      </c>
      <c r="AQ161" s="158" t="s">
        <v>128</v>
      </c>
      <c r="AR161" s="158" t="s">
        <v>128</v>
      </c>
      <c r="AS161" s="158" t="s">
        <v>128</v>
      </c>
      <c r="AT161" s="158" t="s">
        <v>128</v>
      </c>
      <c r="AU161" s="158" t="s">
        <v>128</v>
      </c>
      <c r="AV161" s="158" t="s">
        <v>128</v>
      </c>
      <c r="AW161" s="158" t="s">
        <v>128</v>
      </c>
      <c r="AX161" s="158" t="s">
        <v>128</v>
      </c>
      <c r="AY161" s="158" t="s">
        <v>128</v>
      </c>
      <c r="AZ161" s="158" t="s">
        <v>128</v>
      </c>
      <c r="BA161" s="158" t="s">
        <v>128</v>
      </c>
      <c r="BB161" s="158" t="s">
        <v>128</v>
      </c>
      <c r="BC161" s="158" t="s">
        <v>128</v>
      </c>
      <c r="BD161" s="158" t="s">
        <v>128</v>
      </c>
      <c r="BE161" s="158" t="s">
        <v>128</v>
      </c>
      <c r="BF161" s="158" t="s">
        <v>128</v>
      </c>
      <c r="BG161" s="158" t="s">
        <v>128</v>
      </c>
      <c r="BH161" s="158" t="s">
        <v>128</v>
      </c>
      <c r="BI161" s="158" t="s">
        <v>128</v>
      </c>
      <c r="BJ161" s="158" t="s">
        <v>128</v>
      </c>
      <c r="BK161" s="158" t="s">
        <v>128</v>
      </c>
      <c r="BL161" s="158" t="s">
        <v>128</v>
      </c>
      <c r="BM161" s="158" t="s">
        <v>128</v>
      </c>
      <c r="BN161" s="158" t="s">
        <v>128</v>
      </c>
      <c r="BO161" s="158" t="s">
        <v>128</v>
      </c>
      <c r="BP161" s="158" t="s">
        <v>128</v>
      </c>
      <c r="BQ161" s="158" t="s">
        <v>128</v>
      </c>
      <c r="BR161" s="158" t="s">
        <v>128</v>
      </c>
      <c r="BS161" s="158" t="s">
        <v>128</v>
      </c>
      <c r="BT161" s="158" t="s">
        <v>128</v>
      </c>
      <c r="BU161" s="158" t="s">
        <v>128</v>
      </c>
      <c r="BV161" s="158" t="s">
        <v>128</v>
      </c>
      <c r="BW161" s="158" t="s">
        <v>128</v>
      </c>
      <c r="BX161" s="158" t="s">
        <v>128</v>
      </c>
      <c r="BY161" s="158" t="s">
        <v>128</v>
      </c>
      <c r="BZ161" s="158" t="s">
        <v>128</v>
      </c>
      <c r="CA161" s="158" t="s">
        <v>128</v>
      </c>
      <c r="CB161" s="158" t="s">
        <v>128</v>
      </c>
      <c r="CC161" s="158" t="s">
        <v>128</v>
      </c>
      <c r="CD161" s="158" t="s">
        <v>128</v>
      </c>
      <c r="CE161" s="158" t="s">
        <v>128</v>
      </c>
      <c r="CF161" s="158" t="s">
        <v>128</v>
      </c>
      <c r="CG161" s="158" t="s">
        <v>128</v>
      </c>
      <c r="CH161" s="158" t="s">
        <v>128</v>
      </c>
      <c r="CI161" s="158" t="s">
        <v>128</v>
      </c>
      <c r="CJ161" s="158" t="s">
        <v>128</v>
      </c>
      <c r="CK161" s="158" t="s">
        <v>128</v>
      </c>
      <c r="CL161" s="158" t="s">
        <v>128</v>
      </c>
      <c r="CM161" s="158" t="s">
        <v>128</v>
      </c>
      <c r="CN161" s="158" t="s">
        <v>128</v>
      </c>
      <c r="CO161" s="158" t="s">
        <v>128</v>
      </c>
      <c r="CP161" s="158" t="s">
        <v>128</v>
      </c>
      <c r="CQ161" s="158" t="s">
        <v>128</v>
      </c>
      <c r="CR161" s="158" t="s">
        <v>128</v>
      </c>
      <c r="CS161" s="158" t="s">
        <v>128</v>
      </c>
      <c r="CT161" s="158" t="s">
        <v>128</v>
      </c>
      <c r="CU161" s="158" t="s">
        <v>128</v>
      </c>
      <c r="CV161" s="158" t="s">
        <v>128</v>
      </c>
      <c r="CW161" s="158" t="s">
        <v>128</v>
      </c>
      <c r="CX161" s="158" t="s">
        <v>128</v>
      </c>
      <c r="CY161" s="158" t="s">
        <v>128</v>
      </c>
      <c r="CZ161" s="158" t="s">
        <v>128</v>
      </c>
      <c r="DA161" s="158" t="s">
        <v>128</v>
      </c>
      <c r="DB161" s="158" t="s">
        <v>128</v>
      </c>
      <c r="DC161" s="158" t="s">
        <v>128</v>
      </c>
      <c r="DD161" s="158" t="s">
        <v>128</v>
      </c>
      <c r="DE161" s="158" t="s">
        <v>128</v>
      </c>
      <c r="DF161" s="158" t="s">
        <v>128</v>
      </c>
      <c r="DG161" s="158" t="s">
        <v>128</v>
      </c>
      <c r="DH161" s="158" t="s">
        <v>128</v>
      </c>
      <c r="DI161" s="158" t="s">
        <v>128</v>
      </c>
      <c r="DJ161" s="158" t="s">
        <v>128</v>
      </c>
      <c r="DK161" s="158" t="s">
        <v>128</v>
      </c>
      <c r="DL161" s="158" t="s">
        <v>128</v>
      </c>
      <c r="DM161" s="158" t="s">
        <v>128</v>
      </c>
      <c r="DN161" s="158" t="s">
        <v>128</v>
      </c>
      <c r="DO161" s="158" t="s">
        <v>128</v>
      </c>
      <c r="DP161" s="158" t="s">
        <v>128</v>
      </c>
      <c r="DQ161" s="158" t="s">
        <v>128</v>
      </c>
      <c r="DR161" s="158" t="s">
        <v>128</v>
      </c>
      <c r="DS161" s="158" t="s">
        <v>128</v>
      </c>
      <c r="DT161" s="158" t="s">
        <v>128</v>
      </c>
      <c r="DU161" s="158" t="s">
        <v>128</v>
      </c>
      <c r="DV161" s="158" t="s">
        <v>128</v>
      </c>
      <c r="DW161" s="158" t="s">
        <v>128</v>
      </c>
      <c r="DX161" s="158" t="s">
        <v>128</v>
      </c>
      <c r="DY161" s="158" t="s">
        <v>128</v>
      </c>
      <c r="DZ161" s="158" t="s">
        <v>128</v>
      </c>
      <c r="EA161" s="158" t="s">
        <v>128</v>
      </c>
      <c r="EB161" s="158" t="s">
        <v>128</v>
      </c>
      <c r="EC161" s="158" t="s">
        <v>128</v>
      </c>
      <c r="ED161" s="158" t="s">
        <v>128</v>
      </c>
      <c r="EE161" s="158" t="s">
        <v>128</v>
      </c>
      <c r="EF161" s="158" t="s">
        <v>128</v>
      </c>
      <c r="EG161" s="158" t="s">
        <v>128</v>
      </c>
      <c r="EH161" s="158" t="s">
        <v>128</v>
      </c>
      <c r="EI161" s="158" t="s">
        <v>128</v>
      </c>
      <c r="EJ161" s="158" t="s">
        <v>128</v>
      </c>
      <c r="EK161" s="158" t="s">
        <v>128</v>
      </c>
      <c r="EL161" s="158" t="s">
        <v>128</v>
      </c>
      <c r="EM161" s="158" t="s">
        <v>128</v>
      </c>
      <c r="EN161" s="158" t="s">
        <v>128</v>
      </c>
      <c r="EO161" s="158" t="s">
        <v>128</v>
      </c>
      <c r="EP161" s="158" t="s">
        <v>128</v>
      </c>
      <c r="EQ161" s="158" t="s">
        <v>128</v>
      </c>
      <c r="ER161" s="158" t="s">
        <v>128</v>
      </c>
      <c r="ES161" s="158" t="s">
        <v>128</v>
      </c>
      <c r="ET161" s="158" t="s">
        <v>128</v>
      </c>
      <c r="EU161" s="158" t="s">
        <v>128</v>
      </c>
      <c r="EV161" s="158" t="s">
        <v>128</v>
      </c>
      <c r="EW161" s="158" t="s">
        <v>128</v>
      </c>
      <c r="EX161" s="158" t="s">
        <v>128</v>
      </c>
      <c r="EY161" s="158" t="s">
        <v>128</v>
      </c>
      <c r="EZ161" s="165">
        <v>4.5</v>
      </c>
      <c r="FA161" s="158" t="s">
        <v>704</v>
      </c>
      <c r="FB161" s="165">
        <v>1.2</v>
      </c>
      <c r="FC161" s="158" t="s">
        <v>704</v>
      </c>
      <c r="FD161" s="163">
        <v>0.11</v>
      </c>
      <c r="FE161" s="158" t="s">
        <v>704</v>
      </c>
      <c r="FF161" s="163">
        <v>0.5</v>
      </c>
      <c r="FG161" s="158" t="s">
        <v>704</v>
      </c>
      <c r="FH161" s="165">
        <v>5.0999999999999996</v>
      </c>
      <c r="FI161" s="158" t="s">
        <v>704</v>
      </c>
      <c r="FJ161" s="163">
        <v>0.88</v>
      </c>
      <c r="FK161" s="158" t="s">
        <v>704</v>
      </c>
      <c r="FL161" s="165">
        <v>2.2999999999999998</v>
      </c>
      <c r="FM161" s="158" t="s">
        <v>704</v>
      </c>
      <c r="FN161" s="165">
        <v>1.9</v>
      </c>
      <c r="FO161" s="158" t="s">
        <v>704</v>
      </c>
      <c r="FP161" s="163">
        <v>0.15</v>
      </c>
      <c r="FQ161" s="158" t="s">
        <v>704</v>
      </c>
      <c r="FR161" s="163">
        <v>0.16</v>
      </c>
      <c r="FS161" s="158" t="s">
        <v>704</v>
      </c>
      <c r="FT161" s="163">
        <v>0.68</v>
      </c>
      <c r="FU161" s="158" t="s">
        <v>704</v>
      </c>
      <c r="FV161" s="158" t="s">
        <v>128</v>
      </c>
      <c r="FW161" s="158" t="s">
        <v>128</v>
      </c>
      <c r="FX161" s="163">
        <v>0.73</v>
      </c>
      <c r="FY161" s="158" t="s">
        <v>704</v>
      </c>
      <c r="FZ161" s="163">
        <v>0.33</v>
      </c>
      <c r="GA161" s="158" t="s">
        <v>704</v>
      </c>
      <c r="GB161" s="163">
        <v>0.24</v>
      </c>
      <c r="GC161" s="158" t="s">
        <v>704</v>
      </c>
      <c r="GD161" s="163">
        <v>0.35</v>
      </c>
      <c r="GE161" s="158" t="s">
        <v>704</v>
      </c>
      <c r="GF161" s="163">
        <v>0.18</v>
      </c>
      <c r="GG161" s="158" t="s">
        <v>704</v>
      </c>
      <c r="GH161" s="163">
        <v>0.05</v>
      </c>
      <c r="GI161" s="158" t="s">
        <v>704</v>
      </c>
      <c r="GJ161" s="163">
        <v>0.26</v>
      </c>
      <c r="GK161" s="158" t="s">
        <v>704</v>
      </c>
      <c r="GL161" s="163">
        <v>4.3999999999999997E-2</v>
      </c>
      <c r="GM161" s="158" t="s">
        <v>704</v>
      </c>
      <c r="GN161" s="163">
        <v>0.16</v>
      </c>
      <c r="GO161" s="158" t="s">
        <v>704</v>
      </c>
      <c r="GP161" s="163">
        <v>6.0999999999999999E-2</v>
      </c>
      <c r="GQ161" s="158" t="s">
        <v>704</v>
      </c>
      <c r="GR161" s="163">
        <v>4.8000000000000001E-2</v>
      </c>
      <c r="GS161" s="158" t="s">
        <v>704</v>
      </c>
      <c r="GT161" s="163">
        <v>3.4000000000000002E-2</v>
      </c>
      <c r="GU161" s="158" t="s">
        <v>704</v>
      </c>
      <c r="GV161" s="158" t="s">
        <v>128</v>
      </c>
      <c r="GW161" s="158" t="s">
        <v>128</v>
      </c>
      <c r="GX161" s="163">
        <v>3.7999999999999999E-2</v>
      </c>
      <c r="GY161" s="158" t="s">
        <v>704</v>
      </c>
      <c r="GZ161" s="163">
        <v>0.03</v>
      </c>
      <c r="HA161" s="158" t="s">
        <v>704</v>
      </c>
      <c r="HB161" s="163">
        <v>1.0999999999999999E-2</v>
      </c>
      <c r="HC161" s="158" t="s">
        <v>704</v>
      </c>
      <c r="HD161" s="158" t="s">
        <v>128</v>
      </c>
      <c r="HE161" s="158" t="s">
        <v>128</v>
      </c>
      <c r="HF161" s="158" t="s">
        <v>128</v>
      </c>
      <c r="HG161" s="158" t="s">
        <v>128</v>
      </c>
      <c r="HH161" s="158" t="s">
        <v>128</v>
      </c>
      <c r="HI161" s="158" t="s">
        <v>128</v>
      </c>
      <c r="HJ161" s="158" t="s">
        <v>128</v>
      </c>
      <c r="HK161" s="158" t="s">
        <v>128</v>
      </c>
      <c r="HL161" s="158" t="s">
        <v>128</v>
      </c>
      <c r="HM161" s="158" t="s">
        <v>128</v>
      </c>
      <c r="HN161" s="158" t="s">
        <v>128</v>
      </c>
      <c r="HO161" s="158" t="s">
        <v>128</v>
      </c>
      <c r="HP161" s="158" t="s">
        <v>128</v>
      </c>
      <c r="HQ161" s="158" t="s">
        <v>128</v>
      </c>
      <c r="HR161" s="158" t="s">
        <v>128</v>
      </c>
      <c r="HS161" s="158" t="s">
        <v>128</v>
      </c>
      <c r="HT161" s="158" t="s">
        <v>128</v>
      </c>
      <c r="HU161" s="158" t="s">
        <v>128</v>
      </c>
      <c r="HV161" s="158" t="s">
        <v>128</v>
      </c>
      <c r="HW161" s="158" t="s">
        <v>128</v>
      </c>
      <c r="HX161" s="158" t="s">
        <v>128</v>
      </c>
      <c r="HY161" s="158" t="s">
        <v>128</v>
      </c>
      <c r="HZ161" s="158" t="s">
        <v>128</v>
      </c>
      <c r="IA161" s="158" t="s">
        <v>128</v>
      </c>
      <c r="IB161" s="158" t="s">
        <v>128</v>
      </c>
      <c r="IC161" s="158" t="s">
        <v>128</v>
      </c>
      <c r="ID161" s="158" t="s">
        <v>128</v>
      </c>
      <c r="IE161" s="158" t="s">
        <v>128</v>
      </c>
      <c r="IF161" s="158" t="s">
        <v>128</v>
      </c>
      <c r="IG161" s="158" t="s">
        <v>128</v>
      </c>
      <c r="IH161" s="158" t="s">
        <v>128</v>
      </c>
      <c r="II161" s="158" t="s">
        <v>128</v>
      </c>
      <c r="IJ161" s="163">
        <v>0.75</v>
      </c>
      <c r="IK161" s="158" t="s">
        <v>704</v>
      </c>
      <c r="IL161" s="163">
        <v>8.6999999999999994E-2</v>
      </c>
      <c r="IM161" s="158" t="s">
        <v>704</v>
      </c>
      <c r="IN161" s="158" t="s">
        <v>128</v>
      </c>
      <c r="IO161" s="158" t="s">
        <v>128</v>
      </c>
      <c r="IP161" s="158" t="s">
        <v>128</v>
      </c>
      <c r="IQ161" s="158" t="s">
        <v>128</v>
      </c>
      <c r="IR161" s="158" t="s">
        <v>128</v>
      </c>
      <c r="IS161" s="158" t="s">
        <v>128</v>
      </c>
      <c r="IT161" s="158" t="s">
        <v>128</v>
      </c>
      <c r="IU161" s="158" t="s">
        <v>128</v>
      </c>
      <c r="IV161" s="158" t="s">
        <v>128</v>
      </c>
      <c r="IW161" s="158" t="s">
        <v>128</v>
      </c>
      <c r="IX161" s="158" t="s">
        <v>128</v>
      </c>
      <c r="IY161" s="158" t="s">
        <v>128</v>
      </c>
      <c r="IZ161" s="158" t="s">
        <v>128</v>
      </c>
      <c r="JA161" s="158" t="s">
        <v>128</v>
      </c>
      <c r="JB161" s="158" t="s">
        <v>128</v>
      </c>
      <c r="JC161" s="158" t="s">
        <v>128</v>
      </c>
      <c r="JD161" s="158" t="s">
        <v>128</v>
      </c>
      <c r="JE161" s="158" t="s">
        <v>128</v>
      </c>
      <c r="JF161" s="158" t="s">
        <v>128</v>
      </c>
      <c r="JG161" s="158" t="s">
        <v>128</v>
      </c>
      <c r="JH161" s="158" t="s">
        <v>128</v>
      </c>
      <c r="JI161" s="158" t="s">
        <v>128</v>
      </c>
      <c r="JJ161" s="158" t="s">
        <v>128</v>
      </c>
      <c r="JK161" s="158" t="s">
        <v>128</v>
      </c>
      <c r="JL161" s="158" t="s">
        <v>128</v>
      </c>
      <c r="JM161" s="158" t="s">
        <v>128</v>
      </c>
      <c r="JN161" s="158" t="s">
        <v>128</v>
      </c>
      <c r="JO161" s="158" t="s">
        <v>128</v>
      </c>
      <c r="JP161" s="158" t="s">
        <v>128</v>
      </c>
      <c r="JQ161" s="158" t="s">
        <v>128</v>
      </c>
      <c r="JR161" s="158" t="s">
        <v>128</v>
      </c>
      <c r="JS161" s="158" t="s">
        <v>128</v>
      </c>
      <c r="JT161" s="158" t="s">
        <v>128</v>
      </c>
      <c r="JU161" s="158" t="s">
        <v>128</v>
      </c>
      <c r="JV161" s="158" t="s">
        <v>128</v>
      </c>
      <c r="JW161" s="158" t="s">
        <v>128</v>
      </c>
      <c r="JX161" s="158" t="s">
        <v>128</v>
      </c>
      <c r="JY161" s="158" t="s">
        <v>128</v>
      </c>
      <c r="JZ161" s="158" t="s">
        <v>128</v>
      </c>
      <c r="KA161" s="158" t="s">
        <v>128</v>
      </c>
      <c r="KB161" s="158" t="s">
        <v>128</v>
      </c>
      <c r="KC161" s="158" t="s">
        <v>128</v>
      </c>
      <c r="KD161" s="158" t="s">
        <v>128</v>
      </c>
      <c r="KE161" s="158" t="s">
        <v>128</v>
      </c>
      <c r="KF161" s="158" t="s">
        <v>128</v>
      </c>
      <c r="KG161" s="158" t="s">
        <v>128</v>
      </c>
      <c r="KH161" s="158" t="s">
        <v>128</v>
      </c>
      <c r="KI161" s="158" t="s">
        <v>128</v>
      </c>
      <c r="KJ161" s="158" t="s">
        <v>128</v>
      </c>
      <c r="KK161" s="158" t="s">
        <v>128</v>
      </c>
      <c r="KL161" s="158" t="s">
        <v>128</v>
      </c>
      <c r="KM161" s="158" t="s">
        <v>128</v>
      </c>
      <c r="KN161" s="158" t="s">
        <v>128</v>
      </c>
      <c r="KO161" s="158" t="s">
        <v>128</v>
      </c>
      <c r="KP161" s="158" t="s">
        <v>128</v>
      </c>
      <c r="KQ161" s="158" t="s">
        <v>128</v>
      </c>
      <c r="KR161" s="158" t="s">
        <v>128</v>
      </c>
      <c r="KS161" s="158" t="s">
        <v>128</v>
      </c>
      <c r="KT161" s="158" t="s">
        <v>128</v>
      </c>
      <c r="KU161" s="158" t="s">
        <v>128</v>
      </c>
      <c r="KV161" s="158" t="s">
        <v>128</v>
      </c>
      <c r="KW161" s="158" t="s">
        <v>128</v>
      </c>
      <c r="KX161" s="158" t="s">
        <v>128</v>
      </c>
      <c r="KY161" s="158" t="s">
        <v>128</v>
      </c>
      <c r="KZ161" s="158" t="s">
        <v>128</v>
      </c>
      <c r="LA161" s="158" t="s">
        <v>128</v>
      </c>
      <c r="LB161" s="158" t="s">
        <v>128</v>
      </c>
      <c r="LC161" s="158" t="s">
        <v>128</v>
      </c>
      <c r="LD161" s="158" t="s">
        <v>128</v>
      </c>
      <c r="LE161" s="158" t="s">
        <v>128</v>
      </c>
      <c r="LF161" s="158" t="s">
        <v>128</v>
      </c>
      <c r="LG161" s="158" t="s">
        <v>128</v>
      </c>
      <c r="LH161" s="158" t="s">
        <v>128</v>
      </c>
      <c r="LI161" s="158" t="s">
        <v>128</v>
      </c>
      <c r="LJ161" s="158" t="s">
        <v>128</v>
      </c>
      <c r="LK161" s="158" t="s">
        <v>128</v>
      </c>
      <c r="LL161" s="158" t="s">
        <v>128</v>
      </c>
      <c r="LM161" s="158" t="s">
        <v>128</v>
      </c>
      <c r="LN161" s="158" t="s">
        <v>128</v>
      </c>
      <c r="LO161" s="158" t="s">
        <v>128</v>
      </c>
      <c r="LP161" s="158" t="s">
        <v>128</v>
      </c>
      <c r="LQ161" s="158" t="s">
        <v>128</v>
      </c>
      <c r="LR161" s="158" t="s">
        <v>128</v>
      </c>
      <c r="LS161" s="158" t="s">
        <v>128</v>
      </c>
      <c r="LT161" s="158" t="s">
        <v>128</v>
      </c>
      <c r="LU161" s="158" t="s">
        <v>128</v>
      </c>
      <c r="LV161" s="158" t="s">
        <v>128</v>
      </c>
      <c r="LW161" s="158" t="s">
        <v>128</v>
      </c>
      <c r="LX161" s="158" t="s">
        <v>128</v>
      </c>
      <c r="LY161" s="158" t="s">
        <v>128</v>
      </c>
      <c r="LZ161" s="158" t="s">
        <v>128</v>
      </c>
      <c r="MA161" s="158" t="s">
        <v>128</v>
      </c>
      <c r="MB161" s="158" t="s">
        <v>128</v>
      </c>
      <c r="MC161" s="158" t="s">
        <v>128</v>
      </c>
      <c r="MD161" s="158" t="s">
        <v>128</v>
      </c>
      <c r="ME161" s="158" t="s">
        <v>128</v>
      </c>
      <c r="MF161" s="158" t="s">
        <v>128</v>
      </c>
      <c r="MG161" s="158" t="s">
        <v>128</v>
      </c>
      <c r="MH161" s="158" t="s">
        <v>128</v>
      </c>
      <c r="MI161" s="158" t="s">
        <v>128</v>
      </c>
      <c r="MJ161" s="158" t="s">
        <v>128</v>
      </c>
      <c r="MK161" s="158" t="s">
        <v>128</v>
      </c>
      <c r="ML161" s="158" t="s">
        <v>128</v>
      </c>
      <c r="MM161" s="158" t="s">
        <v>128</v>
      </c>
      <c r="MN161" s="158" t="s">
        <v>128</v>
      </c>
      <c r="MO161" s="158" t="s">
        <v>128</v>
      </c>
      <c r="MP161" s="158" t="s">
        <v>128</v>
      </c>
      <c r="MQ161" s="158" t="s">
        <v>128</v>
      </c>
      <c r="MR161" s="158" t="s">
        <v>128</v>
      </c>
      <c r="MS161" s="158" t="s">
        <v>128</v>
      </c>
      <c r="MT161" s="158" t="s">
        <v>128</v>
      </c>
      <c r="MU161" s="158" t="s">
        <v>128</v>
      </c>
      <c r="MV161" s="158" t="s">
        <v>128</v>
      </c>
      <c r="MW161" s="158" t="s">
        <v>128</v>
      </c>
      <c r="MX161" s="158" t="s">
        <v>128</v>
      </c>
      <c r="MY161" s="158" t="s">
        <v>128</v>
      </c>
      <c r="MZ161" s="158" t="s">
        <v>128</v>
      </c>
      <c r="NA161" s="158" t="s">
        <v>128</v>
      </c>
      <c r="NB161" s="158" t="s">
        <v>128</v>
      </c>
      <c r="NC161" s="158" t="s">
        <v>128</v>
      </c>
      <c r="ND161" s="158" t="s">
        <v>128</v>
      </c>
      <c r="NE161" s="158" t="s">
        <v>128</v>
      </c>
      <c r="NF161" s="158" t="s">
        <v>128</v>
      </c>
      <c r="NG161" s="158" t="s">
        <v>128</v>
      </c>
      <c r="NH161" s="158" t="s">
        <v>128</v>
      </c>
      <c r="NI161" s="158" t="s">
        <v>128</v>
      </c>
      <c r="NJ161" s="158" t="s">
        <v>128</v>
      </c>
      <c r="NK161" s="158" t="s">
        <v>128</v>
      </c>
      <c r="NL161" s="158" t="s">
        <v>128</v>
      </c>
      <c r="NM161" s="158" t="s">
        <v>128</v>
      </c>
      <c r="NN161" s="158" t="s">
        <v>128</v>
      </c>
      <c r="NO161" s="158" t="s">
        <v>128</v>
      </c>
      <c r="NP161" s="158" t="s">
        <v>128</v>
      </c>
      <c r="NQ161" s="158" t="s">
        <v>128</v>
      </c>
      <c r="NR161" s="158" t="s">
        <v>128</v>
      </c>
      <c r="NS161" s="158" t="s">
        <v>128</v>
      </c>
      <c r="NT161" s="158" t="s">
        <v>128</v>
      </c>
      <c r="NU161" s="158" t="s">
        <v>128</v>
      </c>
      <c r="NV161" s="158" t="s">
        <v>128</v>
      </c>
      <c r="NW161" s="158" t="s">
        <v>128</v>
      </c>
      <c r="NX161" s="158" t="s">
        <v>128</v>
      </c>
      <c r="NY161" s="158" t="s">
        <v>128</v>
      </c>
      <c r="NZ161" s="158" t="s">
        <v>128</v>
      </c>
      <c r="OA161" s="158" t="s">
        <v>128</v>
      </c>
      <c r="OB161" s="158" t="s">
        <v>128</v>
      </c>
      <c r="OC161" s="158" t="s">
        <v>128</v>
      </c>
      <c r="OD161" s="158" t="s">
        <v>128</v>
      </c>
      <c r="OE161" s="170" t="s">
        <v>128</v>
      </c>
      <c r="OF161" s="181"/>
      <c r="OG161" s="113" t="str">
        <f t="shared" si="893"/>
        <v/>
      </c>
      <c r="OH161" s="66" t="str">
        <f t="shared" si="894"/>
        <v/>
      </c>
      <c r="OI161" s="66" t="str">
        <f t="shared" si="895"/>
        <v/>
      </c>
      <c r="OJ161" s="66" t="str">
        <f t="shared" si="896"/>
        <v/>
      </c>
      <c r="OK161" s="66" t="str">
        <f t="shared" si="897"/>
        <v/>
      </c>
      <c r="OL161" s="66" t="str">
        <f t="shared" si="898"/>
        <v/>
      </c>
      <c r="OM161" s="66" t="str">
        <f t="shared" si="899"/>
        <v/>
      </c>
      <c r="ON161" s="66" t="str">
        <f t="shared" si="900"/>
        <v/>
      </c>
      <c r="OO161" s="66" t="str">
        <f t="shared" si="901"/>
        <v/>
      </c>
      <c r="OP161" s="66" t="str">
        <f t="shared" si="902"/>
        <v/>
      </c>
      <c r="OQ161" s="66" t="str">
        <f t="shared" si="903"/>
        <v/>
      </c>
      <c r="OR161" s="66" t="str">
        <f t="shared" si="904"/>
        <v/>
      </c>
      <c r="OS161" s="66" t="str">
        <f t="shared" si="905"/>
        <v/>
      </c>
      <c r="OT161" s="66" t="str">
        <f t="shared" si="906"/>
        <v/>
      </c>
      <c r="OU161" s="66" t="str">
        <f t="shared" si="907"/>
        <v/>
      </c>
      <c r="OV161" s="66" t="str">
        <f t="shared" si="908"/>
        <v/>
      </c>
      <c r="OW161" s="66" t="str">
        <f t="shared" si="909"/>
        <v/>
      </c>
      <c r="OX161" s="66" t="str">
        <f t="shared" si="910"/>
        <v/>
      </c>
      <c r="OY161" s="66" t="str">
        <f t="shared" si="911"/>
        <v/>
      </c>
      <c r="OZ161" s="66" t="str">
        <f t="shared" si="912"/>
        <v/>
      </c>
      <c r="PA161" s="66" t="str">
        <f t="shared" si="913"/>
        <v/>
      </c>
      <c r="PB161" s="66" t="str">
        <f t="shared" si="914"/>
        <v/>
      </c>
      <c r="PC161" s="66" t="str">
        <f t="shared" si="915"/>
        <v/>
      </c>
      <c r="PD161" s="66" t="str">
        <f t="shared" si="916"/>
        <v/>
      </c>
      <c r="PE161" s="66" t="str">
        <f t="shared" si="917"/>
        <v/>
      </c>
      <c r="PF161" s="66" t="str">
        <f t="shared" si="918"/>
        <v/>
      </c>
      <c r="PG161" s="66" t="str">
        <f t="shared" si="919"/>
        <v/>
      </c>
      <c r="PH161" s="66" t="str">
        <f t="shared" si="920"/>
        <v/>
      </c>
      <c r="PI161" s="66" t="str">
        <f t="shared" si="921"/>
        <v/>
      </c>
      <c r="PJ161" s="66" t="str">
        <f t="shared" si="922"/>
        <v/>
      </c>
      <c r="PK161" s="66" t="str">
        <f t="shared" si="923"/>
        <v/>
      </c>
      <c r="PL161" s="66" t="str">
        <f t="shared" si="924"/>
        <v/>
      </c>
      <c r="PM161" s="66" t="str">
        <f t="shared" si="925"/>
        <v/>
      </c>
      <c r="PN161" s="66" t="str">
        <f t="shared" si="926"/>
        <v/>
      </c>
      <c r="PO161" s="66" t="str">
        <f t="shared" si="927"/>
        <v/>
      </c>
      <c r="PP161" s="66" t="str">
        <f t="shared" si="928"/>
        <v/>
      </c>
      <c r="PQ161" s="66" t="str">
        <f t="shared" si="929"/>
        <v/>
      </c>
      <c r="PR161" s="66" t="str">
        <f t="shared" si="930"/>
        <v/>
      </c>
      <c r="PS161" s="66" t="str">
        <f t="shared" si="931"/>
        <v/>
      </c>
      <c r="PT161" s="66" t="str">
        <f t="shared" si="932"/>
        <v/>
      </c>
      <c r="PU161" s="66" t="str">
        <f t="shared" si="933"/>
        <v/>
      </c>
      <c r="PV161" s="66" t="str">
        <f t="shared" si="934"/>
        <v/>
      </c>
      <c r="PW161" s="66" t="str">
        <f t="shared" si="935"/>
        <v/>
      </c>
      <c r="PX161" s="66" t="str">
        <f t="shared" si="936"/>
        <v/>
      </c>
      <c r="PY161" s="66" t="str">
        <f t="shared" si="937"/>
        <v/>
      </c>
      <c r="PZ161" s="66" t="str">
        <f t="shared" si="938"/>
        <v/>
      </c>
      <c r="QA161" s="66" t="str">
        <f t="shared" si="939"/>
        <v/>
      </c>
      <c r="QB161" s="66" t="str">
        <f t="shared" si="940"/>
        <v/>
      </c>
      <c r="QC161" s="66" t="str">
        <f t="shared" si="941"/>
        <v/>
      </c>
      <c r="QD161" s="66" t="str">
        <f t="shared" si="942"/>
        <v/>
      </c>
      <c r="QE161" s="66" t="str">
        <f t="shared" si="943"/>
        <v/>
      </c>
      <c r="QF161" s="66" t="str">
        <f t="shared" si="944"/>
        <v/>
      </c>
      <c r="QG161" s="66" t="str">
        <f t="shared" si="945"/>
        <v/>
      </c>
      <c r="QH161" s="66" t="str">
        <f t="shared" si="946"/>
        <v/>
      </c>
      <c r="QI161" s="66" t="str">
        <f t="shared" si="947"/>
        <v/>
      </c>
      <c r="QJ161" s="66" t="str">
        <f t="shared" si="948"/>
        <v/>
      </c>
      <c r="QK161" s="66" t="str">
        <f t="shared" si="949"/>
        <v/>
      </c>
      <c r="QL161" s="66" t="str">
        <f t="shared" si="950"/>
        <v/>
      </c>
      <c r="QM161" s="66" t="str">
        <f t="shared" si="951"/>
        <v/>
      </c>
      <c r="QN161" s="66" t="str">
        <f t="shared" si="952"/>
        <v/>
      </c>
      <c r="QO161" s="66" t="str">
        <f t="shared" si="953"/>
        <v/>
      </c>
      <c r="QP161" s="66" t="str">
        <f t="shared" si="954"/>
        <v/>
      </c>
      <c r="QQ161" s="66" t="str">
        <f t="shared" si="955"/>
        <v/>
      </c>
      <c r="QR161" s="66" t="str">
        <f t="shared" si="956"/>
        <v/>
      </c>
      <c r="QS161" s="66" t="str">
        <f t="shared" si="957"/>
        <v/>
      </c>
      <c r="QT161" s="66" t="str">
        <f t="shared" si="958"/>
        <v/>
      </c>
      <c r="QU161" s="66" t="str">
        <f t="shared" si="959"/>
        <v/>
      </c>
      <c r="QV161" s="66" t="str">
        <f t="shared" si="960"/>
        <v/>
      </c>
      <c r="QW161" s="66" t="str">
        <f t="shared" si="961"/>
        <v/>
      </c>
      <c r="QX161" s="66" t="str">
        <f t="shared" si="962"/>
        <v/>
      </c>
      <c r="QY161" s="66" t="str">
        <f t="shared" si="963"/>
        <v/>
      </c>
      <c r="QZ161" s="66" t="str">
        <f t="shared" si="964"/>
        <v/>
      </c>
      <c r="RA161" s="66" t="str">
        <f t="shared" si="965"/>
        <v/>
      </c>
      <c r="RB161" s="66" t="str">
        <f t="shared" si="966"/>
        <v/>
      </c>
      <c r="RC161" s="66" t="str">
        <f t="shared" si="967"/>
        <v/>
      </c>
      <c r="RD161" s="66" t="str">
        <f t="shared" si="968"/>
        <v/>
      </c>
      <c r="RE161" s="66" t="str">
        <f t="shared" si="969"/>
        <v/>
      </c>
      <c r="RF161" s="66" t="str">
        <f t="shared" si="970"/>
        <v/>
      </c>
      <c r="RG161" s="66" t="str">
        <f t="shared" si="971"/>
        <v/>
      </c>
      <c r="RH161" s="66" t="str">
        <f t="shared" si="972"/>
        <v/>
      </c>
      <c r="RI161" s="66" t="str">
        <f t="shared" si="973"/>
        <v/>
      </c>
      <c r="RJ161" s="66" t="str">
        <f t="shared" si="974"/>
        <v/>
      </c>
      <c r="RK161" s="66" t="str">
        <f t="shared" si="975"/>
        <v/>
      </c>
      <c r="RL161" s="66" t="str">
        <f t="shared" si="976"/>
        <v/>
      </c>
      <c r="RM161" s="66" t="str">
        <f t="shared" si="977"/>
        <v/>
      </c>
      <c r="RN161" s="66" t="str">
        <f t="shared" si="978"/>
        <v/>
      </c>
      <c r="RO161" s="66" t="str">
        <f t="shared" si="979"/>
        <v/>
      </c>
      <c r="RP161" s="66" t="str">
        <f t="shared" si="980"/>
        <v/>
      </c>
      <c r="RQ161" s="66" t="str">
        <f t="shared" si="981"/>
        <v/>
      </c>
      <c r="RR161" s="66" t="str">
        <f t="shared" si="982"/>
        <v/>
      </c>
      <c r="RS161" s="66" t="str">
        <f t="shared" si="983"/>
        <v/>
      </c>
      <c r="RT161" s="66" t="str">
        <f t="shared" si="984"/>
        <v/>
      </c>
      <c r="RU161" s="66" t="str">
        <f t="shared" si="985"/>
        <v/>
      </c>
      <c r="RV161" s="66" t="str">
        <f t="shared" si="986"/>
        <v/>
      </c>
      <c r="RW161" s="66" t="str">
        <f t="shared" si="987"/>
        <v/>
      </c>
      <c r="RX161" s="66" t="str">
        <f t="shared" si="988"/>
        <v/>
      </c>
      <c r="RY161" s="66" t="str">
        <f t="shared" si="989"/>
        <v/>
      </c>
      <c r="RZ161" s="66" t="str">
        <f t="shared" si="990"/>
        <v/>
      </c>
      <c r="SA161" s="66" t="str">
        <f t="shared" si="991"/>
        <v/>
      </c>
      <c r="SB161" s="66" t="str">
        <f t="shared" si="992"/>
        <v/>
      </c>
      <c r="SC161" s="66" t="str">
        <f t="shared" si="993"/>
        <v/>
      </c>
      <c r="SD161" s="66" t="str">
        <f t="shared" si="994"/>
        <v/>
      </c>
      <c r="SE161" s="66" t="str">
        <f t="shared" si="995"/>
        <v/>
      </c>
      <c r="SF161" s="66" t="str">
        <f t="shared" si="996"/>
        <v/>
      </c>
      <c r="SG161" s="66" t="str">
        <f t="shared" si="997"/>
        <v/>
      </c>
      <c r="SH161" s="66" t="str">
        <f t="shared" si="998"/>
        <v/>
      </c>
      <c r="SI161" s="66" t="str">
        <f t="shared" si="999"/>
        <v/>
      </c>
      <c r="SJ161" s="66" t="str">
        <f t="shared" si="1000"/>
        <v/>
      </c>
      <c r="SK161" s="66" t="str">
        <f t="shared" si="1001"/>
        <v/>
      </c>
      <c r="SL161" s="66" t="str">
        <f t="shared" si="1002"/>
        <v/>
      </c>
      <c r="SM161" s="66" t="str">
        <f t="shared" si="1003"/>
        <v/>
      </c>
      <c r="SN161" s="66" t="str">
        <f t="shared" si="1004"/>
        <v/>
      </c>
      <c r="SO161" s="66" t="str">
        <f t="shared" si="1005"/>
        <v/>
      </c>
      <c r="SP161" s="66" t="str">
        <f t="shared" si="1006"/>
        <v/>
      </c>
      <c r="SQ161" s="66" t="str">
        <f t="shared" si="1007"/>
        <v/>
      </c>
      <c r="SR161" s="66" t="str">
        <f t="shared" si="1008"/>
        <v/>
      </c>
      <c r="SS161" s="66" t="str">
        <f t="shared" si="1009"/>
        <v/>
      </c>
      <c r="ST161" s="66" t="str">
        <f t="shared" si="1010"/>
        <v/>
      </c>
      <c r="SU161" s="66" t="str">
        <f t="shared" si="1011"/>
        <v/>
      </c>
      <c r="SV161" s="66" t="str">
        <f t="shared" si="1012"/>
        <v/>
      </c>
      <c r="SW161" s="66" t="str">
        <f t="shared" si="1013"/>
        <v/>
      </c>
      <c r="SX161" s="66" t="str">
        <f t="shared" si="1014"/>
        <v/>
      </c>
      <c r="SY161" s="66" t="str">
        <f t="shared" si="1015"/>
        <v/>
      </c>
      <c r="SZ161" s="66" t="str">
        <f t="shared" si="1016"/>
        <v/>
      </c>
      <c r="TA161" s="66" t="str">
        <f t="shared" si="1017"/>
        <v/>
      </c>
      <c r="TB161" s="66" t="str">
        <f t="shared" si="1018"/>
        <v/>
      </c>
      <c r="TC161" s="66" t="str">
        <f t="shared" si="1019"/>
        <v/>
      </c>
      <c r="TD161" s="66" t="str">
        <f t="shared" si="1020"/>
        <v/>
      </c>
      <c r="TE161" s="66" t="str">
        <f t="shared" si="1021"/>
        <v/>
      </c>
      <c r="TF161" s="66" t="str">
        <f t="shared" si="1022"/>
        <v/>
      </c>
      <c r="TG161" s="66" t="str">
        <f t="shared" si="1023"/>
        <v/>
      </c>
      <c r="TH161" s="66" t="str">
        <f t="shared" si="1024"/>
        <v/>
      </c>
      <c r="TI161" s="66" t="str">
        <f t="shared" si="1025"/>
        <v/>
      </c>
      <c r="TJ161" s="66" t="str">
        <f t="shared" si="1026"/>
        <v/>
      </c>
      <c r="TK161" s="66" t="str">
        <f t="shared" si="1027"/>
        <v/>
      </c>
      <c r="TL161" s="66" t="str">
        <f t="shared" si="1028"/>
        <v/>
      </c>
      <c r="TM161" s="66" t="str">
        <f t="shared" si="1029"/>
        <v/>
      </c>
      <c r="TN161" s="66" t="str">
        <f t="shared" si="1030"/>
        <v/>
      </c>
      <c r="TO161" s="160">
        <f t="shared" si="1031"/>
        <v>1.8107905005930337E-3</v>
      </c>
      <c r="TP161" s="66" t="str">
        <f t="shared" si="1032"/>
        <v>kg/GJ delivered</v>
      </c>
      <c r="TQ161" s="160">
        <f t="shared" si="1033"/>
        <v>4.8287746682480905E-4</v>
      </c>
      <c r="TR161" s="66" t="str">
        <f t="shared" si="1034"/>
        <v>kg/GJ delivered</v>
      </c>
      <c r="TS161" s="160">
        <f t="shared" si="1035"/>
        <v>4.4263767792274162E-5</v>
      </c>
      <c r="TT161" s="66" t="str">
        <f t="shared" si="1036"/>
        <v>kg/GJ delivered</v>
      </c>
      <c r="TU161" s="160">
        <f t="shared" si="1037"/>
        <v>2.0119894451033711E-4</v>
      </c>
      <c r="TV161" s="66" t="str">
        <f t="shared" si="1038"/>
        <v>kg/GJ delivered</v>
      </c>
      <c r="TW161" s="160">
        <f t="shared" si="1039"/>
        <v>2.0522292340054383E-3</v>
      </c>
      <c r="TX161" s="66" t="str">
        <f t="shared" si="1040"/>
        <v>kg/GJ delivered</v>
      </c>
      <c r="TY161" s="160">
        <f t="shared" si="1041"/>
        <v>3.541101423381933E-4</v>
      </c>
      <c r="TZ161" s="66" t="str">
        <f t="shared" si="1042"/>
        <v>kg/GJ delivered</v>
      </c>
      <c r="UA161" s="160">
        <f t="shared" si="1043"/>
        <v>9.2551514474755055E-4</v>
      </c>
      <c r="UB161" s="66" t="str">
        <f t="shared" si="1044"/>
        <v>kg/GJ delivered</v>
      </c>
      <c r="UC161" s="160">
        <f t="shared" si="1045"/>
        <v>7.6455598913928099E-4</v>
      </c>
      <c r="UD161" s="66" t="str">
        <f t="shared" si="1046"/>
        <v>kg/GJ delivered</v>
      </c>
      <c r="UE161" s="160">
        <f t="shared" si="1047"/>
        <v>6.0359683353101132E-5</v>
      </c>
      <c r="UF161" s="66" t="str">
        <f t="shared" si="1048"/>
        <v>kg/GJ delivered</v>
      </c>
      <c r="UG161" s="160">
        <f t="shared" si="1049"/>
        <v>6.4383662243307877E-5</v>
      </c>
      <c r="UH161" s="66" t="str">
        <f t="shared" si="1050"/>
        <v>kg/GJ delivered</v>
      </c>
      <c r="UI161" s="160">
        <f t="shared" si="1051"/>
        <v>2.7363056453405852E-4</v>
      </c>
      <c r="UJ161" s="66" t="str">
        <f t="shared" si="1052"/>
        <v>kg/GJ delivered</v>
      </c>
      <c r="UK161" s="66" t="str">
        <f t="shared" si="1053"/>
        <v/>
      </c>
      <c r="UL161" s="66" t="str">
        <f t="shared" si="1054"/>
        <v/>
      </c>
      <c r="UM161" s="160">
        <f t="shared" si="1055"/>
        <v>2.9375045898509219E-4</v>
      </c>
      <c r="UN161" s="66" t="str">
        <f t="shared" si="1056"/>
        <v>kg/GJ delivered</v>
      </c>
      <c r="UO161" s="160">
        <f t="shared" si="1057"/>
        <v>1.3279130337682249E-4</v>
      </c>
      <c r="UP161" s="66" t="str">
        <f t="shared" si="1058"/>
        <v>kg/GJ delivered</v>
      </c>
      <c r="UQ161" s="160">
        <f t="shared" si="1059"/>
        <v>9.6575493364961802E-5</v>
      </c>
      <c r="UR161" s="66" t="str">
        <f t="shared" si="1060"/>
        <v>kg/GJ delivered</v>
      </c>
      <c r="US161" s="160">
        <f t="shared" si="1061"/>
        <v>1.4083926115723597E-4</v>
      </c>
      <c r="UT161" s="66" t="str">
        <f t="shared" si="1062"/>
        <v>kg/GJ delivered</v>
      </c>
      <c r="UU161" s="160">
        <f t="shared" si="1063"/>
        <v>7.2431620023721342E-5</v>
      </c>
      <c r="UV161" s="66" t="str">
        <f t="shared" si="1064"/>
        <v>kg/GJ delivered</v>
      </c>
      <c r="UW161" s="160">
        <f t="shared" si="1065"/>
        <v>2.0119894451033712E-5</v>
      </c>
      <c r="UX161" s="66" t="str">
        <f t="shared" si="1066"/>
        <v>kg/GJ delivered</v>
      </c>
      <c r="UY161" s="160">
        <f t="shared" si="1067"/>
        <v>1.0462345114537531E-4</v>
      </c>
      <c r="UZ161" s="66" t="str">
        <f t="shared" si="1068"/>
        <v>kg/GJ delivered</v>
      </c>
      <c r="VA161" s="160">
        <f t="shared" si="1069"/>
        <v>1.7705507116909664E-5</v>
      </c>
      <c r="VB161" s="66" t="str">
        <f t="shared" si="1070"/>
        <v>kg/GJ delivered</v>
      </c>
      <c r="VC161" s="160">
        <f t="shared" si="1071"/>
        <v>6.4383662243307877E-5</v>
      </c>
      <c r="VD161" s="66" t="str">
        <f t="shared" si="1072"/>
        <v>kg/GJ delivered</v>
      </c>
      <c r="VE161" s="160">
        <f t="shared" si="1073"/>
        <v>2.4546271230261126E-5</v>
      </c>
      <c r="VF161" s="66" t="str">
        <f t="shared" si="1074"/>
        <v>kg/GJ delivered</v>
      </c>
      <c r="VG161" s="160">
        <f t="shared" si="1075"/>
        <v>1.9315098672992365E-5</v>
      </c>
      <c r="VH161" s="66" t="str">
        <f t="shared" si="1076"/>
        <v>kg/GJ delivered</v>
      </c>
      <c r="VI161" s="160">
        <f t="shared" si="1077"/>
        <v>1.3681528226702925E-5</v>
      </c>
      <c r="VJ161" s="66" t="str">
        <f t="shared" si="1078"/>
        <v>kg/GJ delivered</v>
      </c>
      <c r="VK161" s="66" t="str">
        <f t="shared" si="1079"/>
        <v/>
      </c>
      <c r="VL161" s="66" t="str">
        <f t="shared" si="1080"/>
        <v/>
      </c>
      <c r="VM161" s="160">
        <f t="shared" si="1081"/>
        <v>1.5291119782785619E-5</v>
      </c>
      <c r="VN161" s="66" t="str">
        <f t="shared" si="1082"/>
        <v>kg/GJ delivered</v>
      </c>
      <c r="VO161" s="160">
        <f t="shared" si="1083"/>
        <v>1.2071936670620225E-5</v>
      </c>
      <c r="VP161" s="66" t="str">
        <f t="shared" si="1084"/>
        <v>kg/GJ delivered</v>
      </c>
      <c r="VQ161" s="160">
        <f t="shared" si="1085"/>
        <v>4.4263767792274159E-6</v>
      </c>
      <c r="VR161" s="66" t="str">
        <f t="shared" si="1086"/>
        <v>kg/GJ delivered</v>
      </c>
      <c r="VS161" s="66" t="str">
        <f t="shared" si="1087"/>
        <v/>
      </c>
      <c r="VT161" s="66" t="str">
        <f t="shared" si="1088"/>
        <v/>
      </c>
      <c r="VU161" s="66" t="str">
        <f t="shared" si="1089"/>
        <v/>
      </c>
      <c r="VV161" s="66" t="str">
        <f t="shared" si="1090"/>
        <v/>
      </c>
      <c r="VW161" s="66" t="str">
        <f t="shared" si="1091"/>
        <v/>
      </c>
      <c r="VX161" s="66" t="str">
        <f t="shared" si="1092"/>
        <v/>
      </c>
      <c r="VY161" s="66" t="str">
        <f t="shared" si="1093"/>
        <v/>
      </c>
      <c r="VZ161" s="66" t="str">
        <f t="shared" si="1094"/>
        <v/>
      </c>
      <c r="WA161" s="66" t="str">
        <f t="shared" si="1095"/>
        <v/>
      </c>
      <c r="WB161" s="66" t="str">
        <f t="shared" si="1096"/>
        <v/>
      </c>
      <c r="WC161" s="66" t="str">
        <f t="shared" si="1097"/>
        <v/>
      </c>
      <c r="WD161" s="66" t="str">
        <f t="shared" si="1098"/>
        <v/>
      </c>
      <c r="WE161" s="66" t="str">
        <f t="shared" si="1099"/>
        <v/>
      </c>
      <c r="WF161" s="66" t="str">
        <f t="shared" si="1100"/>
        <v/>
      </c>
      <c r="WG161" s="66" t="str">
        <f t="shared" si="1101"/>
        <v/>
      </c>
      <c r="WH161" s="66" t="str">
        <f t="shared" si="1102"/>
        <v/>
      </c>
      <c r="WI161" s="66" t="str">
        <f t="shared" si="1103"/>
        <v/>
      </c>
      <c r="WJ161" s="66" t="str">
        <f t="shared" si="1104"/>
        <v/>
      </c>
      <c r="WK161" s="66" t="str">
        <f t="shared" si="1105"/>
        <v/>
      </c>
      <c r="WL161" s="66" t="str">
        <f t="shared" si="1106"/>
        <v/>
      </c>
      <c r="WM161" s="66" t="str">
        <f t="shared" si="1107"/>
        <v/>
      </c>
      <c r="WN161" s="66" t="str">
        <f t="shared" si="1108"/>
        <v/>
      </c>
      <c r="WO161" s="66" t="str">
        <f t="shared" si="1109"/>
        <v/>
      </c>
      <c r="WP161" s="66" t="str">
        <f t="shared" si="1110"/>
        <v/>
      </c>
      <c r="WQ161" s="66" t="str">
        <f t="shared" si="1111"/>
        <v/>
      </c>
      <c r="WR161" s="66" t="str">
        <f t="shared" si="1112"/>
        <v/>
      </c>
      <c r="WS161" s="66" t="str">
        <f t="shared" si="1113"/>
        <v/>
      </c>
      <c r="WT161" s="66" t="str">
        <f t="shared" si="1114"/>
        <v/>
      </c>
      <c r="WU161" s="66" t="str">
        <f t="shared" si="1115"/>
        <v/>
      </c>
      <c r="WV161" s="66" t="str">
        <f t="shared" si="1116"/>
        <v/>
      </c>
      <c r="WW161" s="66" t="str">
        <f t="shared" si="1117"/>
        <v/>
      </c>
      <c r="WX161" s="66" t="str">
        <f t="shared" si="1118"/>
        <v/>
      </c>
      <c r="WY161" s="160">
        <f t="shared" si="1119"/>
        <v>3.0179841676550566E-4</v>
      </c>
      <c r="WZ161" s="66" t="str">
        <f t="shared" si="1120"/>
        <v>kg/GJ delivered</v>
      </c>
      <c r="XA161" s="160">
        <f t="shared" si="1121"/>
        <v>3.5008616344798659E-5</v>
      </c>
      <c r="XB161" s="66" t="str">
        <f t="shared" si="1122"/>
        <v>kg/GJ delivered</v>
      </c>
      <c r="XC161" s="66" t="str">
        <f t="shared" si="1123"/>
        <v/>
      </c>
      <c r="XD161" s="66" t="str">
        <f t="shared" si="1124"/>
        <v/>
      </c>
      <c r="XE161" s="66" t="str">
        <f t="shared" si="1125"/>
        <v/>
      </c>
      <c r="XF161" s="66" t="str">
        <f t="shared" si="1126"/>
        <v/>
      </c>
      <c r="XG161" s="66" t="str">
        <f t="shared" si="1127"/>
        <v/>
      </c>
      <c r="XH161" s="66" t="str">
        <f t="shared" si="1128"/>
        <v/>
      </c>
      <c r="XI161" s="66" t="str">
        <f t="shared" si="1129"/>
        <v/>
      </c>
      <c r="XJ161" s="66" t="str">
        <f t="shared" si="1130"/>
        <v/>
      </c>
      <c r="XK161" s="66" t="str">
        <f t="shared" si="1131"/>
        <v/>
      </c>
      <c r="XL161" s="66" t="str">
        <f t="shared" si="1132"/>
        <v/>
      </c>
      <c r="XM161" s="66" t="str">
        <f t="shared" si="1133"/>
        <v/>
      </c>
      <c r="XN161" s="66" t="str">
        <f t="shared" si="1134"/>
        <v/>
      </c>
      <c r="XO161" s="66" t="str">
        <f t="shared" si="1135"/>
        <v/>
      </c>
      <c r="XP161" s="66" t="str">
        <f t="shared" si="1136"/>
        <v/>
      </c>
      <c r="XQ161" s="66" t="str">
        <f t="shared" si="1137"/>
        <v/>
      </c>
      <c r="XR161" s="66" t="str">
        <f t="shared" si="1138"/>
        <v/>
      </c>
      <c r="XS161" s="66" t="str">
        <f t="shared" si="1139"/>
        <v/>
      </c>
      <c r="XT161" s="66" t="str">
        <f t="shared" si="1140"/>
        <v/>
      </c>
      <c r="XU161" s="66" t="str">
        <f t="shared" si="1141"/>
        <v/>
      </c>
      <c r="XV161" s="66" t="str">
        <f t="shared" si="1142"/>
        <v/>
      </c>
      <c r="XW161" s="66" t="str">
        <f t="shared" si="1143"/>
        <v/>
      </c>
      <c r="XX161" s="66" t="str">
        <f t="shared" si="1144"/>
        <v/>
      </c>
      <c r="XY161" s="66" t="str">
        <f t="shared" si="1145"/>
        <v/>
      </c>
      <c r="XZ161" s="66" t="str">
        <f t="shared" si="1146"/>
        <v/>
      </c>
      <c r="YA161" s="66" t="str">
        <f t="shared" si="1147"/>
        <v/>
      </c>
      <c r="YB161" s="66" t="str">
        <f t="shared" si="1148"/>
        <v/>
      </c>
      <c r="YC161" s="66" t="str">
        <f t="shared" si="1149"/>
        <v/>
      </c>
      <c r="YD161" s="66" t="str">
        <f t="shared" si="1150"/>
        <v/>
      </c>
      <c r="YE161" s="66" t="str">
        <f t="shared" si="1151"/>
        <v/>
      </c>
      <c r="YF161" s="66" t="str">
        <f t="shared" si="1152"/>
        <v/>
      </c>
      <c r="YG161" s="66" t="str">
        <f t="shared" si="1153"/>
        <v/>
      </c>
      <c r="YH161" s="66" t="str">
        <f t="shared" si="1154"/>
        <v/>
      </c>
      <c r="YI161" s="66" t="str">
        <f t="shared" si="1155"/>
        <v/>
      </c>
      <c r="YJ161" s="66" t="str">
        <f t="shared" si="1156"/>
        <v/>
      </c>
      <c r="YK161" s="66" t="str">
        <f t="shared" si="1157"/>
        <v/>
      </c>
      <c r="YL161" s="66" t="str">
        <f t="shared" si="1158"/>
        <v/>
      </c>
      <c r="YM161" s="66" t="str">
        <f t="shared" si="1159"/>
        <v/>
      </c>
      <c r="YN161" s="66" t="str">
        <f t="shared" si="1160"/>
        <v/>
      </c>
      <c r="YO161" s="66" t="str">
        <f t="shared" si="1161"/>
        <v/>
      </c>
      <c r="YP161" s="66" t="str">
        <f t="shared" si="1162"/>
        <v/>
      </c>
      <c r="YQ161" s="66" t="str">
        <f t="shared" si="1163"/>
        <v/>
      </c>
      <c r="YR161" s="66" t="str">
        <f t="shared" si="1164"/>
        <v/>
      </c>
      <c r="YS161" s="66" t="str">
        <f t="shared" si="1165"/>
        <v/>
      </c>
      <c r="YT161" s="66" t="str">
        <f t="shared" si="1166"/>
        <v/>
      </c>
      <c r="YU161" s="66" t="str">
        <f t="shared" si="1167"/>
        <v/>
      </c>
      <c r="YV161" s="66" t="str">
        <f t="shared" si="1168"/>
        <v/>
      </c>
      <c r="YW161" s="66" t="str">
        <f t="shared" si="1169"/>
        <v/>
      </c>
      <c r="YX161" s="66" t="str">
        <f t="shared" si="1170"/>
        <v/>
      </c>
      <c r="YY161" s="66" t="str">
        <f t="shared" si="1171"/>
        <v/>
      </c>
      <c r="YZ161" s="66" t="str">
        <f t="shared" si="1172"/>
        <v/>
      </c>
      <c r="ZA161" s="66" t="str">
        <f t="shared" si="1173"/>
        <v/>
      </c>
      <c r="ZB161" s="66" t="str">
        <f t="shared" si="1174"/>
        <v/>
      </c>
      <c r="ZC161" s="66" t="str">
        <f t="shared" si="1175"/>
        <v/>
      </c>
      <c r="ZD161" s="66" t="str">
        <f t="shared" si="1176"/>
        <v/>
      </c>
      <c r="ZE161" s="66" t="str">
        <f t="shared" si="1177"/>
        <v/>
      </c>
      <c r="ZF161" s="66" t="str">
        <f t="shared" si="1178"/>
        <v/>
      </c>
      <c r="ZG161" s="66" t="str">
        <f t="shared" si="1179"/>
        <v/>
      </c>
      <c r="ZH161" s="66" t="str">
        <f t="shared" si="1180"/>
        <v/>
      </c>
      <c r="ZI161" s="66" t="str">
        <f t="shared" si="1181"/>
        <v/>
      </c>
      <c r="ZJ161" s="66" t="str">
        <f t="shared" si="1182"/>
        <v/>
      </c>
      <c r="ZK161" s="66" t="str">
        <f t="shared" si="1183"/>
        <v/>
      </c>
      <c r="ZL161" s="66" t="str">
        <f t="shared" si="1184"/>
        <v/>
      </c>
      <c r="ZM161" s="66" t="str">
        <f t="shared" si="1185"/>
        <v/>
      </c>
      <c r="ZN161" s="66" t="str">
        <f t="shared" si="1186"/>
        <v/>
      </c>
      <c r="ZO161" s="66" t="str">
        <f t="shared" si="1187"/>
        <v/>
      </c>
      <c r="ZP161" s="66" t="str">
        <f t="shared" si="1188"/>
        <v/>
      </c>
      <c r="ZQ161" s="66" t="str">
        <f t="shared" si="1189"/>
        <v/>
      </c>
      <c r="ZR161" s="66" t="str">
        <f t="shared" si="1190"/>
        <v/>
      </c>
      <c r="ZS161" s="66" t="str">
        <f t="shared" si="1191"/>
        <v/>
      </c>
      <c r="ZT161" s="66" t="str">
        <f t="shared" si="1192"/>
        <v/>
      </c>
      <c r="ZU161" s="66" t="str">
        <f t="shared" si="1193"/>
        <v/>
      </c>
      <c r="ZV161" s="66" t="str">
        <f t="shared" si="1194"/>
        <v/>
      </c>
      <c r="ZW161" s="66" t="str">
        <f t="shared" si="1195"/>
        <v/>
      </c>
      <c r="ZX161" s="66" t="str">
        <f t="shared" si="1196"/>
        <v/>
      </c>
      <c r="ZY161" s="66" t="str">
        <f t="shared" si="1197"/>
        <v/>
      </c>
      <c r="ZZ161" s="66" t="str">
        <f t="shared" si="1198"/>
        <v/>
      </c>
      <c r="AAA161" s="66" t="str">
        <f t="shared" si="1199"/>
        <v/>
      </c>
      <c r="AAB161" s="66" t="str">
        <f t="shared" si="1200"/>
        <v/>
      </c>
      <c r="AAC161" s="66" t="str">
        <f t="shared" si="1201"/>
        <v/>
      </c>
      <c r="AAD161" s="66" t="str">
        <f t="shared" si="1202"/>
        <v/>
      </c>
      <c r="AAE161" s="66" t="str">
        <f t="shared" si="1203"/>
        <v/>
      </c>
      <c r="AAF161" s="66" t="str">
        <f t="shared" si="1204"/>
        <v/>
      </c>
      <c r="AAG161" s="66" t="str">
        <f t="shared" si="1205"/>
        <v/>
      </c>
      <c r="AAH161" s="66" t="str">
        <f t="shared" si="1206"/>
        <v/>
      </c>
      <c r="AAI161" s="66" t="str">
        <f t="shared" si="1207"/>
        <v/>
      </c>
      <c r="AAJ161" s="66" t="str">
        <f t="shared" si="1208"/>
        <v/>
      </c>
      <c r="AAK161" s="66" t="str">
        <f t="shared" si="1209"/>
        <v/>
      </c>
      <c r="AAL161" s="66" t="str">
        <f t="shared" si="1210"/>
        <v/>
      </c>
      <c r="AAM161" s="66" t="str">
        <f t="shared" si="1211"/>
        <v/>
      </c>
      <c r="AAN161" s="66" t="str">
        <f t="shared" si="1212"/>
        <v/>
      </c>
      <c r="AAO161" s="66" t="str">
        <f t="shared" si="1213"/>
        <v/>
      </c>
      <c r="AAP161" s="66" t="str">
        <f t="shared" si="1214"/>
        <v/>
      </c>
      <c r="AAQ161" s="66" t="str">
        <f t="shared" si="1215"/>
        <v/>
      </c>
      <c r="AAR161" s="66" t="str">
        <f t="shared" si="1216"/>
        <v/>
      </c>
      <c r="AAS161" s="66" t="str">
        <f t="shared" si="1217"/>
        <v/>
      </c>
      <c r="AAT161" s="66" t="str">
        <f t="shared" si="1218"/>
        <v/>
      </c>
      <c r="AAU161" s="66" t="str">
        <f t="shared" si="1219"/>
        <v/>
      </c>
      <c r="AAV161" s="66" t="str">
        <f t="shared" si="1220"/>
        <v/>
      </c>
      <c r="AAW161" s="66" t="str">
        <f t="shared" si="1221"/>
        <v/>
      </c>
      <c r="AAX161" s="66" t="str">
        <f t="shared" si="1222"/>
        <v/>
      </c>
      <c r="AAY161" s="66" t="str">
        <f t="shared" si="1223"/>
        <v/>
      </c>
      <c r="AAZ161" s="66" t="str">
        <f t="shared" si="1224"/>
        <v/>
      </c>
      <c r="ABA161" s="66" t="str">
        <f t="shared" si="1225"/>
        <v/>
      </c>
      <c r="ABB161" s="66" t="str">
        <f t="shared" si="1226"/>
        <v/>
      </c>
      <c r="ABC161" s="66" t="str">
        <f t="shared" si="1227"/>
        <v/>
      </c>
      <c r="ABD161" s="66" t="str">
        <f t="shared" si="1228"/>
        <v/>
      </c>
      <c r="ABE161" s="66" t="str">
        <f t="shared" si="1229"/>
        <v/>
      </c>
      <c r="ABF161" s="66" t="str">
        <f t="shared" si="1230"/>
        <v/>
      </c>
      <c r="ABG161" s="66" t="str">
        <f t="shared" si="1231"/>
        <v/>
      </c>
      <c r="ABH161" s="66" t="str">
        <f t="shared" si="1232"/>
        <v/>
      </c>
      <c r="ABI161" s="66" t="str">
        <f t="shared" si="1233"/>
        <v/>
      </c>
      <c r="ABJ161" s="66" t="str">
        <f t="shared" si="1234"/>
        <v/>
      </c>
      <c r="ABK161" s="66" t="str">
        <f t="shared" si="1235"/>
        <v/>
      </c>
      <c r="ABL161" s="66" t="str">
        <f t="shared" si="1236"/>
        <v/>
      </c>
      <c r="ABM161" s="66" t="str">
        <f t="shared" si="1237"/>
        <v/>
      </c>
      <c r="ABN161" s="66" t="str">
        <f t="shared" si="1238"/>
        <v/>
      </c>
      <c r="ABO161" s="66" t="str">
        <f t="shared" si="1239"/>
        <v/>
      </c>
      <c r="ABP161" s="66" t="str">
        <f t="shared" si="1240"/>
        <v/>
      </c>
      <c r="ABQ161" s="66" t="str">
        <f t="shared" si="1241"/>
        <v/>
      </c>
      <c r="ABR161" s="66" t="str">
        <f t="shared" si="1242"/>
        <v/>
      </c>
      <c r="ABS161" s="66" t="str">
        <f t="shared" si="1243"/>
        <v/>
      </c>
      <c r="ABT161" s="66" t="str">
        <f t="shared" si="1244"/>
        <v/>
      </c>
      <c r="ABU161" s="66" t="str">
        <f t="shared" si="1245"/>
        <v/>
      </c>
      <c r="ABV161" s="66" t="str">
        <f t="shared" si="1246"/>
        <v/>
      </c>
      <c r="ABW161" s="66" t="str">
        <f t="shared" si="1247"/>
        <v/>
      </c>
      <c r="ABX161" s="66" t="str">
        <f t="shared" si="1248"/>
        <v/>
      </c>
      <c r="ABY161" s="66" t="str">
        <f t="shared" si="1249"/>
        <v/>
      </c>
      <c r="ABZ161" s="66" t="str">
        <f t="shared" si="1250"/>
        <v/>
      </c>
      <c r="ACA161" s="66" t="str">
        <f t="shared" si="1251"/>
        <v/>
      </c>
      <c r="ACB161" s="66" t="str">
        <f t="shared" si="1252"/>
        <v/>
      </c>
      <c r="ACC161" s="66" t="str">
        <f t="shared" si="1253"/>
        <v/>
      </c>
      <c r="ACD161" s="66" t="str">
        <f t="shared" si="1254"/>
        <v/>
      </c>
      <c r="ACE161" s="66" t="str">
        <f t="shared" si="1255"/>
        <v/>
      </c>
      <c r="ACF161" s="66" t="str">
        <f t="shared" si="1256"/>
        <v/>
      </c>
      <c r="ACG161" s="66" t="str">
        <f t="shared" si="1257"/>
        <v/>
      </c>
      <c r="ACH161" s="66" t="str">
        <f t="shared" si="1258"/>
        <v/>
      </c>
      <c r="ACI161" s="66" t="str">
        <f t="shared" si="1259"/>
        <v/>
      </c>
      <c r="ACJ161" s="66" t="str">
        <f t="shared" si="1260"/>
        <v/>
      </c>
      <c r="ACK161" s="66" t="str">
        <f t="shared" si="1261"/>
        <v/>
      </c>
      <c r="ACL161" s="66" t="str">
        <f t="shared" si="1262"/>
        <v/>
      </c>
      <c r="ACM161" s="66" t="str">
        <f t="shared" ref="ACM161:ACN161" si="1297">IF(AND(ACS$3="Unit", ACL161=""), "", IF(AND(ACS$3="Unit", ACL161="-"),"", IF(ACS$3="Unit", "kg/GJ delivered", IF(AND(NY161&lt;&gt;"", NY161&lt;&gt;"-", NX161="-"),"", IF($H161="","", IF(NX161="nd", "",IF(NX161="&lt;n.a.&gt;", "", IF(NY161="#/MJ", "", IF(NY161="kg/GJ delivered",NX161,IF(NY161="g/MJ delivered",NX161,IF(NY161="kg/MJ delivered",NX161*1000,IF(NY161="mg/MJ delivered",NX161/1000,IF(NY161="g/kg",((NX161)*(1/$I161)*(1/$H161)),IF(NY161="mg/kg",((NX161/1000)*(1/$I161)*(1/$H161)),IF(NY161="mg/MJ delivered",NX161/1000,IF(NY161="-","","Error"))))))))))))))))</f>
        <v/>
      </c>
      <c r="ACN161" s="66" t="str">
        <f t="shared" si="1297"/>
        <v/>
      </c>
      <c r="ACO161" s="66" t="str">
        <f t="shared" si="1264"/>
        <v/>
      </c>
      <c r="ACP161" s="66" t="str">
        <f t="shared" si="1265"/>
        <v/>
      </c>
      <c r="ACQ161" s="66" t="str">
        <f t="shared" si="1266"/>
        <v/>
      </c>
      <c r="ACR161" s="66" t="str">
        <f t="shared" si="1267"/>
        <v/>
      </c>
      <c r="ACS161" s="66" t="str">
        <f t="shared" si="1268"/>
        <v/>
      </c>
      <c r="ACT161" s="66" t="str">
        <f t="shared" si="1269"/>
        <v/>
      </c>
    </row>
    <row r="162" spans="2:774" ht="15.75" customHeight="1" x14ac:dyDescent="0.25">
      <c r="B162" s="66">
        <v>241</v>
      </c>
      <c r="C162" s="66" t="s">
        <v>881</v>
      </c>
      <c r="D162" s="66" t="s">
        <v>685</v>
      </c>
      <c r="E162" s="156" t="s">
        <v>851</v>
      </c>
      <c r="F162" s="66" t="s">
        <v>497</v>
      </c>
      <c r="G162" s="66" t="s">
        <v>492</v>
      </c>
      <c r="H162" s="126">
        <v>0.16242500000000001</v>
      </c>
      <c r="I162" s="130">
        <f>'Heating Values'!$D$23</f>
        <v>15.3</v>
      </c>
      <c r="J162" s="66" t="str">
        <f t="shared" si="890"/>
        <v>Firewood, Improved, CN</v>
      </c>
      <c r="K162" s="66" t="s">
        <v>1588</v>
      </c>
      <c r="L162" s="161"/>
      <c r="M162" s="161"/>
      <c r="N162" s="161"/>
      <c r="O162" s="66" t="s">
        <v>1116</v>
      </c>
      <c r="P162" s="66" t="str">
        <f t="shared" si="1272"/>
        <v>CN</v>
      </c>
      <c r="Q162" s="66" t="s">
        <v>87</v>
      </c>
      <c r="R162" s="158" t="s">
        <v>128</v>
      </c>
      <c r="S162" s="158" t="s">
        <v>128</v>
      </c>
      <c r="T162" s="158" t="s">
        <v>128</v>
      </c>
      <c r="U162" s="158" t="s">
        <v>128</v>
      </c>
      <c r="V162" s="158" t="s">
        <v>128</v>
      </c>
      <c r="W162" s="158" t="s">
        <v>128</v>
      </c>
      <c r="X162" s="158" t="s">
        <v>128</v>
      </c>
      <c r="Y162" s="158" t="s">
        <v>128</v>
      </c>
      <c r="Z162" s="158" t="s">
        <v>128</v>
      </c>
      <c r="AA162" s="158" t="s">
        <v>128</v>
      </c>
      <c r="AB162" s="158" t="s">
        <v>128</v>
      </c>
      <c r="AC162" s="158" t="s">
        <v>128</v>
      </c>
      <c r="AD162" s="158" t="s">
        <v>128</v>
      </c>
      <c r="AE162" s="158" t="s">
        <v>128</v>
      </c>
      <c r="AF162" s="158" t="s">
        <v>128</v>
      </c>
      <c r="AG162" s="158" t="s">
        <v>128</v>
      </c>
      <c r="AH162" s="158" t="s">
        <v>128</v>
      </c>
      <c r="AI162" s="158" t="s">
        <v>128</v>
      </c>
      <c r="AJ162" s="158" t="s">
        <v>128</v>
      </c>
      <c r="AK162" s="158" t="s">
        <v>128</v>
      </c>
      <c r="AL162" s="158" t="s">
        <v>128</v>
      </c>
      <c r="AM162" s="158" t="s">
        <v>128</v>
      </c>
      <c r="AN162" s="158" t="s">
        <v>128</v>
      </c>
      <c r="AO162" s="158" t="s">
        <v>128</v>
      </c>
      <c r="AP162" s="158" t="s">
        <v>128</v>
      </c>
      <c r="AQ162" s="158" t="s">
        <v>128</v>
      </c>
      <c r="AR162" s="158" t="s">
        <v>128</v>
      </c>
      <c r="AS162" s="158" t="s">
        <v>128</v>
      </c>
      <c r="AT162" s="158" t="s">
        <v>128</v>
      </c>
      <c r="AU162" s="158" t="s">
        <v>128</v>
      </c>
      <c r="AV162" s="158" t="s">
        <v>128</v>
      </c>
      <c r="AW162" s="158" t="s">
        <v>128</v>
      </c>
      <c r="AX162" s="158" t="s">
        <v>128</v>
      </c>
      <c r="AY162" s="158" t="s">
        <v>128</v>
      </c>
      <c r="AZ162" s="158" t="s">
        <v>128</v>
      </c>
      <c r="BA162" s="158" t="s">
        <v>128</v>
      </c>
      <c r="BB162" s="158" t="s">
        <v>128</v>
      </c>
      <c r="BC162" s="158" t="s">
        <v>128</v>
      </c>
      <c r="BD162" s="158" t="s">
        <v>128</v>
      </c>
      <c r="BE162" s="158" t="s">
        <v>128</v>
      </c>
      <c r="BF162" s="158" t="s">
        <v>128</v>
      </c>
      <c r="BG162" s="158" t="s">
        <v>128</v>
      </c>
      <c r="BH162" s="158" t="s">
        <v>128</v>
      </c>
      <c r="BI162" s="158" t="s">
        <v>128</v>
      </c>
      <c r="BJ162" s="158" t="s">
        <v>128</v>
      </c>
      <c r="BK162" s="158" t="s">
        <v>128</v>
      </c>
      <c r="BL162" s="158" t="s">
        <v>128</v>
      </c>
      <c r="BM162" s="158" t="s">
        <v>128</v>
      </c>
      <c r="BN162" s="158" t="s">
        <v>128</v>
      </c>
      <c r="BO162" s="158" t="s">
        <v>128</v>
      </c>
      <c r="BP162" s="158" t="s">
        <v>128</v>
      </c>
      <c r="BQ162" s="158" t="s">
        <v>128</v>
      </c>
      <c r="BR162" s="158" t="s">
        <v>128</v>
      </c>
      <c r="BS162" s="158" t="s">
        <v>128</v>
      </c>
      <c r="BT162" s="158" t="s">
        <v>128</v>
      </c>
      <c r="BU162" s="158" t="s">
        <v>128</v>
      </c>
      <c r="BV162" s="158" t="s">
        <v>128</v>
      </c>
      <c r="BW162" s="158" t="s">
        <v>128</v>
      </c>
      <c r="BX162" s="158" t="s">
        <v>128</v>
      </c>
      <c r="BY162" s="158" t="s">
        <v>128</v>
      </c>
      <c r="BZ162" s="158" t="s">
        <v>128</v>
      </c>
      <c r="CA162" s="158" t="s">
        <v>128</v>
      </c>
      <c r="CB162" s="158" t="s">
        <v>128</v>
      </c>
      <c r="CC162" s="158" t="s">
        <v>128</v>
      </c>
      <c r="CD162" s="158" t="s">
        <v>128</v>
      </c>
      <c r="CE162" s="158" t="s">
        <v>128</v>
      </c>
      <c r="CF162" s="158" t="s">
        <v>128</v>
      </c>
      <c r="CG162" s="158" t="s">
        <v>128</v>
      </c>
      <c r="CH162" s="158" t="s">
        <v>128</v>
      </c>
      <c r="CI162" s="158" t="s">
        <v>128</v>
      </c>
      <c r="CJ162" s="158" t="s">
        <v>128</v>
      </c>
      <c r="CK162" s="158" t="s">
        <v>128</v>
      </c>
      <c r="CL162" s="158" t="s">
        <v>128</v>
      </c>
      <c r="CM162" s="158" t="s">
        <v>128</v>
      </c>
      <c r="CN162" s="158" t="s">
        <v>128</v>
      </c>
      <c r="CO162" s="158" t="s">
        <v>128</v>
      </c>
      <c r="CP162" s="158" t="s">
        <v>128</v>
      </c>
      <c r="CQ162" s="158" t="s">
        <v>128</v>
      </c>
      <c r="CR162" s="158" t="s">
        <v>128</v>
      </c>
      <c r="CS162" s="158" t="s">
        <v>128</v>
      </c>
      <c r="CT162" s="158" t="s">
        <v>128</v>
      </c>
      <c r="CU162" s="158" t="s">
        <v>128</v>
      </c>
      <c r="CV162" s="158" t="s">
        <v>128</v>
      </c>
      <c r="CW162" s="158" t="s">
        <v>128</v>
      </c>
      <c r="CX162" s="158" t="s">
        <v>128</v>
      </c>
      <c r="CY162" s="158" t="s">
        <v>128</v>
      </c>
      <c r="CZ162" s="158" t="s">
        <v>128</v>
      </c>
      <c r="DA162" s="158" t="s">
        <v>128</v>
      </c>
      <c r="DB162" s="158" t="s">
        <v>128</v>
      </c>
      <c r="DC162" s="158" t="s">
        <v>128</v>
      </c>
      <c r="DD162" s="158" t="s">
        <v>128</v>
      </c>
      <c r="DE162" s="158" t="s">
        <v>128</v>
      </c>
      <c r="DF162" s="158" t="s">
        <v>128</v>
      </c>
      <c r="DG162" s="158" t="s">
        <v>128</v>
      </c>
      <c r="DH162" s="158" t="s">
        <v>128</v>
      </c>
      <c r="DI162" s="158" t="s">
        <v>128</v>
      </c>
      <c r="DJ162" s="158" t="s">
        <v>128</v>
      </c>
      <c r="DK162" s="158" t="s">
        <v>128</v>
      </c>
      <c r="DL162" s="158" t="s">
        <v>128</v>
      </c>
      <c r="DM162" s="158" t="s">
        <v>128</v>
      </c>
      <c r="DN162" s="158" t="s">
        <v>128</v>
      </c>
      <c r="DO162" s="158" t="s">
        <v>128</v>
      </c>
      <c r="DP162" s="158" t="s">
        <v>128</v>
      </c>
      <c r="DQ162" s="158" t="s">
        <v>128</v>
      </c>
      <c r="DR162" s="158" t="s">
        <v>128</v>
      </c>
      <c r="DS162" s="158" t="s">
        <v>128</v>
      </c>
      <c r="DT162" s="158" t="s">
        <v>128</v>
      </c>
      <c r="DU162" s="158" t="s">
        <v>128</v>
      </c>
      <c r="DV162" s="158" t="s">
        <v>128</v>
      </c>
      <c r="DW162" s="158" t="s">
        <v>128</v>
      </c>
      <c r="DX162" s="158" t="s">
        <v>128</v>
      </c>
      <c r="DY162" s="158" t="s">
        <v>128</v>
      </c>
      <c r="DZ162" s="158" t="s">
        <v>128</v>
      </c>
      <c r="EA162" s="158" t="s">
        <v>128</v>
      </c>
      <c r="EB162" s="158" t="s">
        <v>128</v>
      </c>
      <c r="EC162" s="158" t="s">
        <v>128</v>
      </c>
      <c r="ED162" s="158" t="s">
        <v>128</v>
      </c>
      <c r="EE162" s="158" t="s">
        <v>128</v>
      </c>
      <c r="EF162" s="158" t="s">
        <v>128</v>
      </c>
      <c r="EG162" s="158" t="s">
        <v>128</v>
      </c>
      <c r="EH162" s="158" t="s">
        <v>128</v>
      </c>
      <c r="EI162" s="158" t="s">
        <v>128</v>
      </c>
      <c r="EJ162" s="158" t="s">
        <v>128</v>
      </c>
      <c r="EK162" s="158" t="s">
        <v>128</v>
      </c>
      <c r="EL162" s="158" t="s">
        <v>128</v>
      </c>
      <c r="EM162" s="158" t="s">
        <v>128</v>
      </c>
      <c r="EN162" s="158" t="s">
        <v>128</v>
      </c>
      <c r="EO162" s="158" t="s">
        <v>128</v>
      </c>
      <c r="EP162" s="158" t="s">
        <v>128</v>
      </c>
      <c r="EQ162" s="158" t="s">
        <v>128</v>
      </c>
      <c r="ER162" s="158" t="s">
        <v>128</v>
      </c>
      <c r="ES162" s="158" t="s">
        <v>128</v>
      </c>
      <c r="ET162" s="158" t="s">
        <v>128</v>
      </c>
      <c r="EU162" s="158" t="s">
        <v>128</v>
      </c>
      <c r="EV162" s="158" t="s">
        <v>128</v>
      </c>
      <c r="EW162" s="158" t="s">
        <v>128</v>
      </c>
      <c r="EX162" s="158" t="s">
        <v>128</v>
      </c>
      <c r="EY162" s="158" t="s">
        <v>128</v>
      </c>
      <c r="EZ162" s="165">
        <v>6</v>
      </c>
      <c r="FA162" s="158" t="s">
        <v>704</v>
      </c>
      <c r="FB162" s="165">
        <v>1.2</v>
      </c>
      <c r="FC162" s="158" t="s">
        <v>704</v>
      </c>
      <c r="FD162" s="163">
        <v>8.6999999999999994E-2</v>
      </c>
      <c r="FE162" s="158" t="s">
        <v>704</v>
      </c>
      <c r="FF162" s="163">
        <v>0.34</v>
      </c>
      <c r="FG162" s="158" t="s">
        <v>704</v>
      </c>
      <c r="FH162" s="165">
        <v>2.4</v>
      </c>
      <c r="FI162" s="158" t="s">
        <v>704</v>
      </c>
      <c r="FJ162" s="163">
        <v>0.34</v>
      </c>
      <c r="FK162" s="158" t="s">
        <v>704</v>
      </c>
      <c r="FL162" s="165">
        <v>1.4</v>
      </c>
      <c r="FM162" s="158" t="s">
        <v>704</v>
      </c>
      <c r="FN162" s="165">
        <v>1.2</v>
      </c>
      <c r="FO162" s="158" t="s">
        <v>704</v>
      </c>
      <c r="FP162" s="163">
        <v>7.6999999999999999E-2</v>
      </c>
      <c r="FQ162" s="158" t="s">
        <v>704</v>
      </c>
      <c r="FR162" s="163">
        <v>7.9000000000000001E-2</v>
      </c>
      <c r="FS162" s="158" t="s">
        <v>704</v>
      </c>
      <c r="FT162" s="163">
        <v>0.32</v>
      </c>
      <c r="FU162" s="158" t="s">
        <v>704</v>
      </c>
      <c r="FV162" s="158" t="s">
        <v>128</v>
      </c>
      <c r="FW162" s="158" t="s">
        <v>128</v>
      </c>
      <c r="FX162" s="163">
        <v>0.31</v>
      </c>
      <c r="FY162" s="158" t="s">
        <v>704</v>
      </c>
      <c r="FZ162" s="163">
        <v>0.23</v>
      </c>
      <c r="GA162" s="158" t="s">
        <v>704</v>
      </c>
      <c r="GB162" s="163">
        <v>0.2</v>
      </c>
      <c r="GC162" s="158" t="s">
        <v>704</v>
      </c>
      <c r="GD162" s="163">
        <v>0.2</v>
      </c>
      <c r="GE162" s="158" t="s">
        <v>704</v>
      </c>
      <c r="GF162" s="163">
        <v>0.12</v>
      </c>
      <c r="GG162" s="158" t="s">
        <v>704</v>
      </c>
      <c r="GH162" s="163">
        <v>3.3000000000000002E-2</v>
      </c>
      <c r="GI162" s="158" t="s">
        <v>704</v>
      </c>
      <c r="GJ162" s="163">
        <v>0.15</v>
      </c>
      <c r="GK162" s="158" t="s">
        <v>704</v>
      </c>
      <c r="GL162" s="163">
        <v>0.02</v>
      </c>
      <c r="GM162" s="158" t="s">
        <v>704</v>
      </c>
      <c r="GN162" s="163">
        <v>0.11</v>
      </c>
      <c r="GO162" s="158" t="s">
        <v>704</v>
      </c>
      <c r="GP162" s="163">
        <v>3.5999999999999997E-2</v>
      </c>
      <c r="GQ162" s="158" t="s">
        <v>704</v>
      </c>
      <c r="GR162" s="163">
        <v>2.5999999999999999E-2</v>
      </c>
      <c r="GS162" s="158" t="s">
        <v>704</v>
      </c>
      <c r="GT162" s="163">
        <v>0.02</v>
      </c>
      <c r="GU162" s="158" t="s">
        <v>704</v>
      </c>
      <c r="GV162" s="158" t="s">
        <v>128</v>
      </c>
      <c r="GW162" s="158" t="s">
        <v>128</v>
      </c>
      <c r="GX162" s="163">
        <v>2.5999999999999999E-2</v>
      </c>
      <c r="GY162" s="158" t="s">
        <v>704</v>
      </c>
      <c r="GZ162" s="163">
        <v>1.9E-2</v>
      </c>
      <c r="HA162" s="158" t="s">
        <v>704</v>
      </c>
      <c r="HB162" s="166">
        <v>3.0999999999999999E-3</v>
      </c>
      <c r="HC162" s="158" t="s">
        <v>704</v>
      </c>
      <c r="HD162" s="158" t="s">
        <v>128</v>
      </c>
      <c r="HE162" s="158" t="s">
        <v>128</v>
      </c>
      <c r="HF162" s="158" t="s">
        <v>128</v>
      </c>
      <c r="HG162" s="158" t="s">
        <v>128</v>
      </c>
      <c r="HH162" s="158" t="s">
        <v>128</v>
      </c>
      <c r="HI162" s="158" t="s">
        <v>128</v>
      </c>
      <c r="HJ162" s="158" t="s">
        <v>128</v>
      </c>
      <c r="HK162" s="158" t="s">
        <v>128</v>
      </c>
      <c r="HL162" s="158" t="s">
        <v>128</v>
      </c>
      <c r="HM162" s="158" t="s">
        <v>128</v>
      </c>
      <c r="HN162" s="158" t="s">
        <v>128</v>
      </c>
      <c r="HO162" s="158" t="s">
        <v>128</v>
      </c>
      <c r="HP162" s="158" t="s">
        <v>128</v>
      </c>
      <c r="HQ162" s="158" t="s">
        <v>128</v>
      </c>
      <c r="HR162" s="158" t="s">
        <v>128</v>
      </c>
      <c r="HS162" s="158" t="s">
        <v>128</v>
      </c>
      <c r="HT162" s="158" t="s">
        <v>128</v>
      </c>
      <c r="HU162" s="158" t="s">
        <v>128</v>
      </c>
      <c r="HV162" s="158" t="s">
        <v>128</v>
      </c>
      <c r="HW162" s="158" t="s">
        <v>128</v>
      </c>
      <c r="HX162" s="158" t="s">
        <v>128</v>
      </c>
      <c r="HY162" s="158" t="s">
        <v>128</v>
      </c>
      <c r="HZ162" s="158" t="s">
        <v>128</v>
      </c>
      <c r="IA162" s="158" t="s">
        <v>128</v>
      </c>
      <c r="IB162" s="158" t="s">
        <v>128</v>
      </c>
      <c r="IC162" s="158" t="s">
        <v>128</v>
      </c>
      <c r="ID162" s="158" t="s">
        <v>128</v>
      </c>
      <c r="IE162" s="158" t="s">
        <v>128</v>
      </c>
      <c r="IF162" s="158" t="s">
        <v>128</v>
      </c>
      <c r="IG162" s="158" t="s">
        <v>128</v>
      </c>
      <c r="IH162" s="158" t="s">
        <v>128</v>
      </c>
      <c r="II162" s="158" t="s">
        <v>128</v>
      </c>
      <c r="IJ162" s="163">
        <v>0.37</v>
      </c>
      <c r="IK162" s="158" t="s">
        <v>704</v>
      </c>
      <c r="IL162" s="163">
        <v>5.0999999999999997E-2</v>
      </c>
      <c r="IM162" s="158" t="s">
        <v>704</v>
      </c>
      <c r="IN162" s="158" t="s">
        <v>128</v>
      </c>
      <c r="IO162" s="158" t="s">
        <v>128</v>
      </c>
      <c r="IP162" s="158" t="s">
        <v>128</v>
      </c>
      <c r="IQ162" s="158" t="s">
        <v>128</v>
      </c>
      <c r="IR162" s="158" t="s">
        <v>128</v>
      </c>
      <c r="IS162" s="158" t="s">
        <v>128</v>
      </c>
      <c r="IT162" s="158" t="s">
        <v>128</v>
      </c>
      <c r="IU162" s="158" t="s">
        <v>128</v>
      </c>
      <c r="IV162" s="158" t="s">
        <v>128</v>
      </c>
      <c r="IW162" s="158" t="s">
        <v>128</v>
      </c>
      <c r="IX162" s="158" t="s">
        <v>128</v>
      </c>
      <c r="IY162" s="158" t="s">
        <v>128</v>
      </c>
      <c r="IZ162" s="158" t="s">
        <v>128</v>
      </c>
      <c r="JA162" s="158" t="s">
        <v>128</v>
      </c>
      <c r="JB162" s="158" t="s">
        <v>128</v>
      </c>
      <c r="JC162" s="158" t="s">
        <v>128</v>
      </c>
      <c r="JD162" s="158" t="s">
        <v>128</v>
      </c>
      <c r="JE162" s="158" t="s">
        <v>128</v>
      </c>
      <c r="JF162" s="158" t="s">
        <v>128</v>
      </c>
      <c r="JG162" s="158" t="s">
        <v>128</v>
      </c>
      <c r="JH162" s="158" t="s">
        <v>128</v>
      </c>
      <c r="JI162" s="158" t="s">
        <v>128</v>
      </c>
      <c r="JJ162" s="158" t="s">
        <v>128</v>
      </c>
      <c r="JK162" s="158" t="s">
        <v>128</v>
      </c>
      <c r="JL162" s="158" t="s">
        <v>128</v>
      </c>
      <c r="JM162" s="158" t="s">
        <v>128</v>
      </c>
      <c r="JN162" s="158" t="s">
        <v>128</v>
      </c>
      <c r="JO162" s="158" t="s">
        <v>128</v>
      </c>
      <c r="JP162" s="158" t="s">
        <v>128</v>
      </c>
      <c r="JQ162" s="158" t="s">
        <v>128</v>
      </c>
      <c r="JR162" s="158" t="s">
        <v>128</v>
      </c>
      <c r="JS162" s="158" t="s">
        <v>128</v>
      </c>
      <c r="JT162" s="158" t="s">
        <v>128</v>
      </c>
      <c r="JU162" s="158" t="s">
        <v>128</v>
      </c>
      <c r="JV162" s="158" t="s">
        <v>128</v>
      </c>
      <c r="JW162" s="158" t="s">
        <v>128</v>
      </c>
      <c r="JX162" s="158" t="s">
        <v>128</v>
      </c>
      <c r="JY162" s="158" t="s">
        <v>128</v>
      </c>
      <c r="JZ162" s="158" t="s">
        <v>128</v>
      </c>
      <c r="KA162" s="158" t="s">
        <v>128</v>
      </c>
      <c r="KB162" s="158" t="s">
        <v>128</v>
      </c>
      <c r="KC162" s="158" t="s">
        <v>128</v>
      </c>
      <c r="KD162" s="158" t="s">
        <v>128</v>
      </c>
      <c r="KE162" s="158" t="s">
        <v>128</v>
      </c>
      <c r="KF162" s="158" t="s">
        <v>128</v>
      </c>
      <c r="KG162" s="158" t="s">
        <v>128</v>
      </c>
      <c r="KH162" s="158" t="s">
        <v>128</v>
      </c>
      <c r="KI162" s="158" t="s">
        <v>128</v>
      </c>
      <c r="KJ162" s="158" t="s">
        <v>128</v>
      </c>
      <c r="KK162" s="158" t="s">
        <v>128</v>
      </c>
      <c r="KL162" s="158" t="s">
        <v>128</v>
      </c>
      <c r="KM162" s="158" t="s">
        <v>128</v>
      </c>
      <c r="KN162" s="158" t="s">
        <v>128</v>
      </c>
      <c r="KO162" s="158" t="s">
        <v>128</v>
      </c>
      <c r="KP162" s="158" t="s">
        <v>128</v>
      </c>
      <c r="KQ162" s="158" t="s">
        <v>128</v>
      </c>
      <c r="KR162" s="158" t="s">
        <v>128</v>
      </c>
      <c r="KS162" s="158" t="s">
        <v>128</v>
      </c>
      <c r="KT162" s="158" t="s">
        <v>128</v>
      </c>
      <c r="KU162" s="158" t="s">
        <v>128</v>
      </c>
      <c r="KV162" s="158" t="s">
        <v>128</v>
      </c>
      <c r="KW162" s="158" t="s">
        <v>128</v>
      </c>
      <c r="KX162" s="158" t="s">
        <v>128</v>
      </c>
      <c r="KY162" s="158" t="s">
        <v>128</v>
      </c>
      <c r="KZ162" s="158" t="s">
        <v>128</v>
      </c>
      <c r="LA162" s="158" t="s">
        <v>128</v>
      </c>
      <c r="LB162" s="158" t="s">
        <v>128</v>
      </c>
      <c r="LC162" s="158" t="s">
        <v>128</v>
      </c>
      <c r="LD162" s="158" t="s">
        <v>128</v>
      </c>
      <c r="LE162" s="158" t="s">
        <v>128</v>
      </c>
      <c r="LF162" s="158" t="s">
        <v>128</v>
      </c>
      <c r="LG162" s="158" t="s">
        <v>128</v>
      </c>
      <c r="LH162" s="158" t="s">
        <v>128</v>
      </c>
      <c r="LI162" s="158" t="s">
        <v>128</v>
      </c>
      <c r="LJ162" s="158" t="s">
        <v>128</v>
      </c>
      <c r="LK162" s="158" t="s">
        <v>128</v>
      </c>
      <c r="LL162" s="158" t="s">
        <v>128</v>
      </c>
      <c r="LM162" s="158" t="s">
        <v>128</v>
      </c>
      <c r="LN162" s="158" t="s">
        <v>128</v>
      </c>
      <c r="LO162" s="158" t="s">
        <v>128</v>
      </c>
      <c r="LP162" s="158" t="s">
        <v>128</v>
      </c>
      <c r="LQ162" s="158" t="s">
        <v>128</v>
      </c>
      <c r="LR162" s="158" t="s">
        <v>128</v>
      </c>
      <c r="LS162" s="158" t="s">
        <v>128</v>
      </c>
      <c r="LT162" s="158" t="s">
        <v>128</v>
      </c>
      <c r="LU162" s="158" t="s">
        <v>128</v>
      </c>
      <c r="LV162" s="158" t="s">
        <v>128</v>
      </c>
      <c r="LW162" s="158" t="s">
        <v>128</v>
      </c>
      <c r="LX162" s="158" t="s">
        <v>128</v>
      </c>
      <c r="LY162" s="158" t="s">
        <v>128</v>
      </c>
      <c r="LZ162" s="158" t="s">
        <v>128</v>
      </c>
      <c r="MA162" s="158" t="s">
        <v>128</v>
      </c>
      <c r="MB162" s="158" t="s">
        <v>128</v>
      </c>
      <c r="MC162" s="158" t="s">
        <v>128</v>
      </c>
      <c r="MD162" s="158" t="s">
        <v>128</v>
      </c>
      <c r="ME162" s="158" t="s">
        <v>128</v>
      </c>
      <c r="MF162" s="158" t="s">
        <v>128</v>
      </c>
      <c r="MG162" s="158" t="s">
        <v>128</v>
      </c>
      <c r="MH162" s="158" t="s">
        <v>128</v>
      </c>
      <c r="MI162" s="158" t="s">
        <v>128</v>
      </c>
      <c r="MJ162" s="158" t="s">
        <v>128</v>
      </c>
      <c r="MK162" s="158" t="s">
        <v>128</v>
      </c>
      <c r="ML162" s="158" t="s">
        <v>128</v>
      </c>
      <c r="MM162" s="158" t="s">
        <v>128</v>
      </c>
      <c r="MN162" s="158" t="s">
        <v>128</v>
      </c>
      <c r="MO162" s="158" t="s">
        <v>128</v>
      </c>
      <c r="MP162" s="158" t="s">
        <v>128</v>
      </c>
      <c r="MQ162" s="158" t="s">
        <v>128</v>
      </c>
      <c r="MR162" s="158" t="s">
        <v>128</v>
      </c>
      <c r="MS162" s="158" t="s">
        <v>128</v>
      </c>
      <c r="MT162" s="158" t="s">
        <v>128</v>
      </c>
      <c r="MU162" s="158" t="s">
        <v>128</v>
      </c>
      <c r="MV162" s="158" t="s">
        <v>128</v>
      </c>
      <c r="MW162" s="158" t="s">
        <v>128</v>
      </c>
      <c r="MX162" s="158" t="s">
        <v>128</v>
      </c>
      <c r="MY162" s="158" t="s">
        <v>128</v>
      </c>
      <c r="MZ162" s="158" t="s">
        <v>128</v>
      </c>
      <c r="NA162" s="158" t="s">
        <v>128</v>
      </c>
      <c r="NB162" s="158" t="s">
        <v>128</v>
      </c>
      <c r="NC162" s="158" t="s">
        <v>128</v>
      </c>
      <c r="ND162" s="158" t="s">
        <v>128</v>
      </c>
      <c r="NE162" s="158" t="s">
        <v>128</v>
      </c>
      <c r="NF162" s="158" t="s">
        <v>128</v>
      </c>
      <c r="NG162" s="158" t="s">
        <v>128</v>
      </c>
      <c r="NH162" s="158" t="s">
        <v>128</v>
      </c>
      <c r="NI162" s="158" t="s">
        <v>128</v>
      </c>
      <c r="NJ162" s="158" t="s">
        <v>128</v>
      </c>
      <c r="NK162" s="158" t="s">
        <v>128</v>
      </c>
      <c r="NL162" s="158" t="s">
        <v>128</v>
      </c>
      <c r="NM162" s="158" t="s">
        <v>128</v>
      </c>
      <c r="NN162" s="158" t="s">
        <v>128</v>
      </c>
      <c r="NO162" s="158" t="s">
        <v>128</v>
      </c>
      <c r="NP162" s="158" t="s">
        <v>128</v>
      </c>
      <c r="NQ162" s="158" t="s">
        <v>128</v>
      </c>
      <c r="NR162" s="158" t="s">
        <v>128</v>
      </c>
      <c r="NS162" s="158" t="s">
        <v>128</v>
      </c>
      <c r="NT162" s="158" t="s">
        <v>128</v>
      </c>
      <c r="NU162" s="158" t="s">
        <v>128</v>
      </c>
      <c r="NV162" s="158" t="s">
        <v>128</v>
      </c>
      <c r="NW162" s="158" t="s">
        <v>128</v>
      </c>
      <c r="NX162" s="158" t="s">
        <v>128</v>
      </c>
      <c r="NY162" s="158" t="s">
        <v>128</v>
      </c>
      <c r="NZ162" s="158" t="s">
        <v>128</v>
      </c>
      <c r="OA162" s="158" t="s">
        <v>128</v>
      </c>
      <c r="OB162" s="158" t="s">
        <v>128</v>
      </c>
      <c r="OC162" s="158" t="s">
        <v>128</v>
      </c>
      <c r="OD162" s="158" t="s">
        <v>128</v>
      </c>
      <c r="OE162" s="170" t="s">
        <v>128</v>
      </c>
      <c r="OF162" s="181"/>
      <c r="OG162" s="113" t="str">
        <f t="shared" si="893"/>
        <v/>
      </c>
      <c r="OH162" s="66" t="str">
        <f t="shared" si="894"/>
        <v/>
      </c>
      <c r="OI162" s="66" t="str">
        <f t="shared" si="895"/>
        <v/>
      </c>
      <c r="OJ162" s="66" t="str">
        <f t="shared" si="896"/>
        <v/>
      </c>
      <c r="OK162" s="66" t="str">
        <f t="shared" si="897"/>
        <v/>
      </c>
      <c r="OL162" s="66" t="str">
        <f t="shared" si="898"/>
        <v/>
      </c>
      <c r="OM162" s="66" t="str">
        <f t="shared" si="899"/>
        <v/>
      </c>
      <c r="ON162" s="66" t="str">
        <f t="shared" si="900"/>
        <v/>
      </c>
      <c r="OO162" s="66" t="str">
        <f t="shared" si="901"/>
        <v/>
      </c>
      <c r="OP162" s="66" t="str">
        <f t="shared" si="902"/>
        <v/>
      </c>
      <c r="OQ162" s="66" t="str">
        <f t="shared" si="903"/>
        <v/>
      </c>
      <c r="OR162" s="66" t="str">
        <f t="shared" si="904"/>
        <v/>
      </c>
      <c r="OS162" s="66" t="str">
        <f t="shared" si="905"/>
        <v/>
      </c>
      <c r="OT162" s="66" t="str">
        <f t="shared" si="906"/>
        <v/>
      </c>
      <c r="OU162" s="66" t="str">
        <f t="shared" si="907"/>
        <v/>
      </c>
      <c r="OV162" s="66" t="str">
        <f t="shared" si="908"/>
        <v/>
      </c>
      <c r="OW162" s="66" t="str">
        <f t="shared" si="909"/>
        <v/>
      </c>
      <c r="OX162" s="66" t="str">
        <f t="shared" si="910"/>
        <v/>
      </c>
      <c r="OY162" s="66" t="str">
        <f t="shared" si="911"/>
        <v/>
      </c>
      <c r="OZ162" s="66" t="str">
        <f t="shared" si="912"/>
        <v/>
      </c>
      <c r="PA162" s="66" t="str">
        <f t="shared" si="913"/>
        <v/>
      </c>
      <c r="PB162" s="66" t="str">
        <f t="shared" si="914"/>
        <v/>
      </c>
      <c r="PC162" s="66" t="str">
        <f t="shared" si="915"/>
        <v/>
      </c>
      <c r="PD162" s="66" t="str">
        <f t="shared" si="916"/>
        <v/>
      </c>
      <c r="PE162" s="66" t="str">
        <f t="shared" si="917"/>
        <v/>
      </c>
      <c r="PF162" s="66" t="str">
        <f t="shared" si="918"/>
        <v/>
      </c>
      <c r="PG162" s="66" t="str">
        <f t="shared" si="919"/>
        <v/>
      </c>
      <c r="PH162" s="66" t="str">
        <f t="shared" si="920"/>
        <v/>
      </c>
      <c r="PI162" s="66" t="str">
        <f t="shared" si="921"/>
        <v/>
      </c>
      <c r="PJ162" s="66" t="str">
        <f t="shared" si="922"/>
        <v/>
      </c>
      <c r="PK162" s="66" t="str">
        <f t="shared" si="923"/>
        <v/>
      </c>
      <c r="PL162" s="66" t="str">
        <f t="shared" si="924"/>
        <v/>
      </c>
      <c r="PM162" s="66" t="str">
        <f t="shared" si="925"/>
        <v/>
      </c>
      <c r="PN162" s="66" t="str">
        <f t="shared" si="926"/>
        <v/>
      </c>
      <c r="PO162" s="66" t="str">
        <f t="shared" si="927"/>
        <v/>
      </c>
      <c r="PP162" s="66" t="str">
        <f t="shared" si="928"/>
        <v/>
      </c>
      <c r="PQ162" s="66" t="str">
        <f t="shared" si="929"/>
        <v/>
      </c>
      <c r="PR162" s="66" t="str">
        <f t="shared" si="930"/>
        <v/>
      </c>
      <c r="PS162" s="66" t="str">
        <f t="shared" si="931"/>
        <v/>
      </c>
      <c r="PT162" s="66" t="str">
        <f t="shared" si="932"/>
        <v/>
      </c>
      <c r="PU162" s="66" t="str">
        <f t="shared" si="933"/>
        <v/>
      </c>
      <c r="PV162" s="66" t="str">
        <f t="shared" si="934"/>
        <v/>
      </c>
      <c r="PW162" s="66" t="str">
        <f t="shared" si="935"/>
        <v/>
      </c>
      <c r="PX162" s="66" t="str">
        <f t="shared" si="936"/>
        <v/>
      </c>
      <c r="PY162" s="66" t="str">
        <f t="shared" si="937"/>
        <v/>
      </c>
      <c r="PZ162" s="66" t="str">
        <f t="shared" si="938"/>
        <v/>
      </c>
      <c r="QA162" s="66" t="str">
        <f t="shared" si="939"/>
        <v/>
      </c>
      <c r="QB162" s="66" t="str">
        <f t="shared" si="940"/>
        <v/>
      </c>
      <c r="QC162" s="66" t="str">
        <f t="shared" si="941"/>
        <v/>
      </c>
      <c r="QD162" s="66" t="str">
        <f t="shared" si="942"/>
        <v/>
      </c>
      <c r="QE162" s="66" t="str">
        <f t="shared" si="943"/>
        <v/>
      </c>
      <c r="QF162" s="66" t="str">
        <f t="shared" si="944"/>
        <v/>
      </c>
      <c r="QG162" s="66" t="str">
        <f t="shared" si="945"/>
        <v/>
      </c>
      <c r="QH162" s="66" t="str">
        <f t="shared" si="946"/>
        <v/>
      </c>
      <c r="QI162" s="66" t="str">
        <f t="shared" si="947"/>
        <v/>
      </c>
      <c r="QJ162" s="66" t="str">
        <f t="shared" si="948"/>
        <v/>
      </c>
      <c r="QK162" s="66" t="str">
        <f t="shared" si="949"/>
        <v/>
      </c>
      <c r="QL162" s="66" t="str">
        <f t="shared" si="950"/>
        <v/>
      </c>
      <c r="QM162" s="66" t="str">
        <f t="shared" si="951"/>
        <v/>
      </c>
      <c r="QN162" s="66" t="str">
        <f t="shared" si="952"/>
        <v/>
      </c>
      <c r="QO162" s="66" t="str">
        <f t="shared" si="953"/>
        <v/>
      </c>
      <c r="QP162" s="66" t="str">
        <f t="shared" si="954"/>
        <v/>
      </c>
      <c r="QQ162" s="66" t="str">
        <f t="shared" si="955"/>
        <v/>
      </c>
      <c r="QR162" s="66" t="str">
        <f t="shared" si="956"/>
        <v/>
      </c>
      <c r="QS162" s="66" t="str">
        <f t="shared" si="957"/>
        <v/>
      </c>
      <c r="QT162" s="66" t="str">
        <f t="shared" si="958"/>
        <v/>
      </c>
      <c r="QU162" s="66" t="str">
        <f t="shared" si="959"/>
        <v/>
      </c>
      <c r="QV162" s="66" t="str">
        <f t="shared" si="960"/>
        <v/>
      </c>
      <c r="QW162" s="66" t="str">
        <f t="shared" si="961"/>
        <v/>
      </c>
      <c r="QX162" s="66" t="str">
        <f t="shared" si="962"/>
        <v/>
      </c>
      <c r="QY162" s="66" t="str">
        <f t="shared" si="963"/>
        <v/>
      </c>
      <c r="QZ162" s="66" t="str">
        <f t="shared" si="964"/>
        <v/>
      </c>
      <c r="RA162" s="66" t="str">
        <f t="shared" si="965"/>
        <v/>
      </c>
      <c r="RB162" s="66" t="str">
        <f t="shared" si="966"/>
        <v/>
      </c>
      <c r="RC162" s="66" t="str">
        <f t="shared" si="967"/>
        <v/>
      </c>
      <c r="RD162" s="66" t="str">
        <f t="shared" si="968"/>
        <v/>
      </c>
      <c r="RE162" s="66" t="str">
        <f t="shared" si="969"/>
        <v/>
      </c>
      <c r="RF162" s="66" t="str">
        <f t="shared" si="970"/>
        <v/>
      </c>
      <c r="RG162" s="66" t="str">
        <f t="shared" si="971"/>
        <v/>
      </c>
      <c r="RH162" s="66" t="str">
        <f t="shared" si="972"/>
        <v/>
      </c>
      <c r="RI162" s="66" t="str">
        <f t="shared" si="973"/>
        <v/>
      </c>
      <c r="RJ162" s="66" t="str">
        <f t="shared" si="974"/>
        <v/>
      </c>
      <c r="RK162" s="66" t="str">
        <f t="shared" si="975"/>
        <v/>
      </c>
      <c r="RL162" s="66" t="str">
        <f t="shared" si="976"/>
        <v/>
      </c>
      <c r="RM162" s="66" t="str">
        <f t="shared" si="977"/>
        <v/>
      </c>
      <c r="RN162" s="66" t="str">
        <f t="shared" si="978"/>
        <v/>
      </c>
      <c r="RO162" s="66" t="str">
        <f t="shared" si="979"/>
        <v/>
      </c>
      <c r="RP162" s="66" t="str">
        <f t="shared" si="980"/>
        <v/>
      </c>
      <c r="RQ162" s="66" t="str">
        <f t="shared" si="981"/>
        <v/>
      </c>
      <c r="RR162" s="66" t="str">
        <f t="shared" si="982"/>
        <v/>
      </c>
      <c r="RS162" s="66" t="str">
        <f t="shared" si="983"/>
        <v/>
      </c>
      <c r="RT162" s="66" t="str">
        <f t="shared" si="984"/>
        <v/>
      </c>
      <c r="RU162" s="66" t="str">
        <f t="shared" si="985"/>
        <v/>
      </c>
      <c r="RV162" s="66" t="str">
        <f t="shared" si="986"/>
        <v/>
      </c>
      <c r="RW162" s="66" t="str">
        <f t="shared" si="987"/>
        <v/>
      </c>
      <c r="RX162" s="66" t="str">
        <f t="shared" si="988"/>
        <v/>
      </c>
      <c r="RY162" s="66" t="str">
        <f t="shared" si="989"/>
        <v/>
      </c>
      <c r="RZ162" s="66" t="str">
        <f t="shared" si="990"/>
        <v/>
      </c>
      <c r="SA162" s="66" t="str">
        <f t="shared" si="991"/>
        <v/>
      </c>
      <c r="SB162" s="66" t="str">
        <f t="shared" si="992"/>
        <v/>
      </c>
      <c r="SC162" s="66" t="str">
        <f t="shared" si="993"/>
        <v/>
      </c>
      <c r="SD162" s="66" t="str">
        <f t="shared" si="994"/>
        <v/>
      </c>
      <c r="SE162" s="66" t="str">
        <f t="shared" si="995"/>
        <v/>
      </c>
      <c r="SF162" s="66" t="str">
        <f t="shared" si="996"/>
        <v/>
      </c>
      <c r="SG162" s="66" t="str">
        <f t="shared" si="997"/>
        <v/>
      </c>
      <c r="SH162" s="66" t="str">
        <f t="shared" si="998"/>
        <v/>
      </c>
      <c r="SI162" s="66" t="str">
        <f t="shared" si="999"/>
        <v/>
      </c>
      <c r="SJ162" s="66" t="str">
        <f t="shared" si="1000"/>
        <v/>
      </c>
      <c r="SK162" s="66" t="str">
        <f t="shared" si="1001"/>
        <v/>
      </c>
      <c r="SL162" s="66" t="str">
        <f t="shared" si="1002"/>
        <v/>
      </c>
      <c r="SM162" s="66" t="str">
        <f t="shared" si="1003"/>
        <v/>
      </c>
      <c r="SN162" s="66" t="str">
        <f t="shared" si="1004"/>
        <v/>
      </c>
      <c r="SO162" s="66" t="str">
        <f t="shared" si="1005"/>
        <v/>
      </c>
      <c r="SP162" s="66" t="str">
        <f t="shared" si="1006"/>
        <v/>
      </c>
      <c r="SQ162" s="66" t="str">
        <f t="shared" si="1007"/>
        <v/>
      </c>
      <c r="SR162" s="66" t="str">
        <f t="shared" si="1008"/>
        <v/>
      </c>
      <c r="SS162" s="66" t="str">
        <f t="shared" si="1009"/>
        <v/>
      </c>
      <c r="ST162" s="66" t="str">
        <f t="shared" si="1010"/>
        <v/>
      </c>
      <c r="SU162" s="66" t="str">
        <f t="shared" si="1011"/>
        <v/>
      </c>
      <c r="SV162" s="66" t="str">
        <f t="shared" si="1012"/>
        <v/>
      </c>
      <c r="SW162" s="66" t="str">
        <f t="shared" si="1013"/>
        <v/>
      </c>
      <c r="SX162" s="66" t="str">
        <f t="shared" si="1014"/>
        <v/>
      </c>
      <c r="SY162" s="66" t="str">
        <f t="shared" si="1015"/>
        <v/>
      </c>
      <c r="SZ162" s="66" t="str">
        <f t="shared" si="1016"/>
        <v/>
      </c>
      <c r="TA162" s="66" t="str">
        <f t="shared" si="1017"/>
        <v/>
      </c>
      <c r="TB162" s="66" t="str">
        <f t="shared" si="1018"/>
        <v/>
      </c>
      <c r="TC162" s="66" t="str">
        <f t="shared" si="1019"/>
        <v/>
      </c>
      <c r="TD162" s="66" t="str">
        <f t="shared" si="1020"/>
        <v/>
      </c>
      <c r="TE162" s="66" t="str">
        <f t="shared" si="1021"/>
        <v/>
      </c>
      <c r="TF162" s="66" t="str">
        <f t="shared" si="1022"/>
        <v/>
      </c>
      <c r="TG162" s="66" t="str">
        <f t="shared" si="1023"/>
        <v/>
      </c>
      <c r="TH162" s="66" t="str">
        <f t="shared" si="1024"/>
        <v/>
      </c>
      <c r="TI162" s="66" t="str">
        <f t="shared" si="1025"/>
        <v/>
      </c>
      <c r="TJ162" s="66" t="str">
        <f t="shared" si="1026"/>
        <v/>
      </c>
      <c r="TK162" s="66" t="str">
        <f t="shared" si="1027"/>
        <v/>
      </c>
      <c r="TL162" s="66" t="str">
        <f t="shared" si="1028"/>
        <v/>
      </c>
      <c r="TM162" s="66" t="str">
        <f t="shared" si="1029"/>
        <v/>
      </c>
      <c r="TN162" s="66" t="str">
        <f t="shared" si="1030"/>
        <v/>
      </c>
      <c r="TO162" s="160">
        <f t="shared" si="1031"/>
        <v>2.4143873341240453E-3</v>
      </c>
      <c r="TP162" s="66" t="str">
        <f t="shared" si="1032"/>
        <v>kg/GJ delivered</v>
      </c>
      <c r="TQ162" s="160">
        <f t="shared" si="1033"/>
        <v>4.8287746682480905E-4</v>
      </c>
      <c r="TR162" s="66" t="str">
        <f t="shared" si="1034"/>
        <v>kg/GJ delivered</v>
      </c>
      <c r="TS162" s="160">
        <f t="shared" si="1035"/>
        <v>3.5008616344798659E-5</v>
      </c>
      <c r="TT162" s="66" t="str">
        <f t="shared" si="1036"/>
        <v>kg/GJ delivered</v>
      </c>
      <c r="TU162" s="160">
        <f t="shared" si="1037"/>
        <v>1.3681528226702926E-4</v>
      </c>
      <c r="TV162" s="66" t="str">
        <f t="shared" si="1038"/>
        <v>kg/GJ delivered</v>
      </c>
      <c r="TW162" s="160">
        <f t="shared" si="1039"/>
        <v>9.657549336496181E-4</v>
      </c>
      <c r="TX162" s="66" t="str">
        <f t="shared" si="1040"/>
        <v>kg/GJ delivered</v>
      </c>
      <c r="TY162" s="160">
        <f t="shared" si="1041"/>
        <v>1.3681528226702926E-4</v>
      </c>
      <c r="TZ162" s="66" t="str">
        <f t="shared" si="1042"/>
        <v>kg/GJ delivered</v>
      </c>
      <c r="UA162" s="160">
        <f t="shared" si="1043"/>
        <v>5.6335704462894389E-4</v>
      </c>
      <c r="UB162" s="66" t="str">
        <f t="shared" si="1044"/>
        <v>kg/GJ delivered</v>
      </c>
      <c r="UC162" s="160">
        <f t="shared" si="1045"/>
        <v>4.8287746682480905E-4</v>
      </c>
      <c r="UD162" s="66" t="str">
        <f t="shared" si="1046"/>
        <v>kg/GJ delivered</v>
      </c>
      <c r="UE162" s="160">
        <f t="shared" si="1047"/>
        <v>3.0984637454591913E-5</v>
      </c>
      <c r="UF162" s="66" t="str">
        <f t="shared" si="1048"/>
        <v>kg/GJ delivered</v>
      </c>
      <c r="UG162" s="160">
        <f t="shared" si="1049"/>
        <v>3.1789433232633263E-5</v>
      </c>
      <c r="UH162" s="66" t="str">
        <f t="shared" si="1050"/>
        <v>kg/GJ delivered</v>
      </c>
      <c r="UI162" s="160">
        <f t="shared" si="1051"/>
        <v>1.2876732448661575E-4</v>
      </c>
      <c r="UJ162" s="66" t="str">
        <f t="shared" si="1052"/>
        <v>kg/GJ delivered</v>
      </c>
      <c r="UK162" s="66" t="str">
        <f t="shared" si="1053"/>
        <v/>
      </c>
      <c r="UL162" s="66" t="str">
        <f t="shared" si="1054"/>
        <v/>
      </c>
      <c r="UM162" s="160">
        <f t="shared" si="1055"/>
        <v>1.2474334559640902E-4</v>
      </c>
      <c r="UN162" s="66" t="str">
        <f t="shared" si="1056"/>
        <v>kg/GJ delivered</v>
      </c>
      <c r="UO162" s="160">
        <f t="shared" si="1057"/>
        <v>9.2551514474755077E-5</v>
      </c>
      <c r="UP162" s="66" t="str">
        <f t="shared" si="1058"/>
        <v>kg/GJ delivered</v>
      </c>
      <c r="UQ162" s="160">
        <f t="shared" si="1059"/>
        <v>8.0479577804134847E-5</v>
      </c>
      <c r="UR162" s="66" t="str">
        <f t="shared" si="1060"/>
        <v>kg/GJ delivered</v>
      </c>
      <c r="US162" s="160">
        <f t="shared" si="1061"/>
        <v>8.0479577804134847E-5</v>
      </c>
      <c r="UT162" s="66" t="str">
        <f t="shared" si="1062"/>
        <v>kg/GJ delivered</v>
      </c>
      <c r="UU162" s="160">
        <f t="shared" si="1063"/>
        <v>4.8287746682480901E-5</v>
      </c>
      <c r="UV162" s="66" t="str">
        <f t="shared" si="1064"/>
        <v>kg/GJ delivered</v>
      </c>
      <c r="UW162" s="160">
        <f t="shared" si="1065"/>
        <v>1.3279130337682249E-5</v>
      </c>
      <c r="UX162" s="66" t="str">
        <f t="shared" si="1066"/>
        <v>kg/GJ delivered</v>
      </c>
      <c r="UY162" s="160">
        <f t="shared" si="1067"/>
        <v>6.0359683353101132E-5</v>
      </c>
      <c r="UZ162" s="66" t="str">
        <f t="shared" si="1068"/>
        <v>kg/GJ delivered</v>
      </c>
      <c r="VA162" s="160">
        <f t="shared" si="1069"/>
        <v>8.0479577804134847E-6</v>
      </c>
      <c r="VB162" s="66" t="str">
        <f t="shared" si="1070"/>
        <v>kg/GJ delivered</v>
      </c>
      <c r="VC162" s="160">
        <f t="shared" si="1071"/>
        <v>4.4263767792274162E-5</v>
      </c>
      <c r="VD162" s="66" t="str">
        <f t="shared" si="1072"/>
        <v>kg/GJ delivered</v>
      </c>
      <c r="VE162" s="160">
        <f t="shared" si="1073"/>
        <v>1.448632400474427E-5</v>
      </c>
      <c r="VF162" s="66" t="str">
        <f t="shared" si="1074"/>
        <v>kg/GJ delivered</v>
      </c>
      <c r="VG162" s="160">
        <f t="shared" si="1075"/>
        <v>1.0462345114537529E-5</v>
      </c>
      <c r="VH162" s="66" t="str">
        <f t="shared" si="1076"/>
        <v>kg/GJ delivered</v>
      </c>
      <c r="VI162" s="160">
        <f t="shared" si="1077"/>
        <v>8.0479577804134847E-6</v>
      </c>
      <c r="VJ162" s="66" t="str">
        <f t="shared" si="1078"/>
        <v>kg/GJ delivered</v>
      </c>
      <c r="VK162" s="66" t="str">
        <f t="shared" si="1079"/>
        <v/>
      </c>
      <c r="VL162" s="66" t="str">
        <f t="shared" si="1080"/>
        <v/>
      </c>
      <c r="VM162" s="160">
        <f t="shared" si="1081"/>
        <v>1.0462345114537529E-5</v>
      </c>
      <c r="VN162" s="66" t="str">
        <f t="shared" si="1082"/>
        <v>kg/GJ delivered</v>
      </c>
      <c r="VO162" s="160">
        <f t="shared" si="1083"/>
        <v>7.6455598913928094E-6</v>
      </c>
      <c r="VP162" s="66" t="str">
        <f t="shared" si="1084"/>
        <v>kg/GJ delivered</v>
      </c>
      <c r="VQ162" s="160">
        <f t="shared" si="1085"/>
        <v>1.24743345596409E-6</v>
      </c>
      <c r="VR162" s="66" t="str">
        <f t="shared" si="1086"/>
        <v>kg/GJ delivered</v>
      </c>
      <c r="VS162" s="66" t="str">
        <f t="shared" si="1087"/>
        <v/>
      </c>
      <c r="VT162" s="66" t="str">
        <f t="shared" si="1088"/>
        <v/>
      </c>
      <c r="VU162" s="66" t="str">
        <f t="shared" si="1089"/>
        <v/>
      </c>
      <c r="VV162" s="66" t="str">
        <f t="shared" si="1090"/>
        <v/>
      </c>
      <c r="VW162" s="66" t="str">
        <f t="shared" si="1091"/>
        <v/>
      </c>
      <c r="VX162" s="66" t="str">
        <f t="shared" si="1092"/>
        <v/>
      </c>
      <c r="VY162" s="66" t="str">
        <f t="shared" si="1093"/>
        <v/>
      </c>
      <c r="VZ162" s="66" t="str">
        <f t="shared" si="1094"/>
        <v/>
      </c>
      <c r="WA162" s="66" t="str">
        <f t="shared" si="1095"/>
        <v/>
      </c>
      <c r="WB162" s="66" t="str">
        <f t="shared" si="1096"/>
        <v/>
      </c>
      <c r="WC162" s="66" t="str">
        <f t="shared" si="1097"/>
        <v/>
      </c>
      <c r="WD162" s="66" t="str">
        <f t="shared" si="1098"/>
        <v/>
      </c>
      <c r="WE162" s="66" t="str">
        <f t="shared" si="1099"/>
        <v/>
      </c>
      <c r="WF162" s="66" t="str">
        <f t="shared" si="1100"/>
        <v/>
      </c>
      <c r="WG162" s="66" t="str">
        <f t="shared" si="1101"/>
        <v/>
      </c>
      <c r="WH162" s="66" t="str">
        <f t="shared" si="1102"/>
        <v/>
      </c>
      <c r="WI162" s="66" t="str">
        <f t="shared" si="1103"/>
        <v/>
      </c>
      <c r="WJ162" s="66" t="str">
        <f t="shared" si="1104"/>
        <v/>
      </c>
      <c r="WK162" s="66" t="str">
        <f t="shared" si="1105"/>
        <v/>
      </c>
      <c r="WL162" s="66" t="str">
        <f t="shared" si="1106"/>
        <v/>
      </c>
      <c r="WM162" s="66" t="str">
        <f t="shared" si="1107"/>
        <v/>
      </c>
      <c r="WN162" s="66" t="str">
        <f t="shared" si="1108"/>
        <v/>
      </c>
      <c r="WO162" s="66" t="str">
        <f t="shared" si="1109"/>
        <v/>
      </c>
      <c r="WP162" s="66" t="str">
        <f t="shared" si="1110"/>
        <v/>
      </c>
      <c r="WQ162" s="66" t="str">
        <f t="shared" si="1111"/>
        <v/>
      </c>
      <c r="WR162" s="66" t="str">
        <f t="shared" si="1112"/>
        <v/>
      </c>
      <c r="WS162" s="66" t="str">
        <f t="shared" si="1113"/>
        <v/>
      </c>
      <c r="WT162" s="66" t="str">
        <f t="shared" si="1114"/>
        <v/>
      </c>
      <c r="WU162" s="66" t="str">
        <f t="shared" si="1115"/>
        <v/>
      </c>
      <c r="WV162" s="66" t="str">
        <f t="shared" si="1116"/>
        <v/>
      </c>
      <c r="WW162" s="66" t="str">
        <f t="shared" si="1117"/>
        <v/>
      </c>
      <c r="WX162" s="66" t="str">
        <f t="shared" si="1118"/>
        <v/>
      </c>
      <c r="WY162" s="160">
        <f t="shared" si="1119"/>
        <v>1.4888721893764945E-4</v>
      </c>
      <c r="WZ162" s="66" t="str">
        <f t="shared" si="1120"/>
        <v>kg/GJ delivered</v>
      </c>
      <c r="XA162" s="160">
        <f t="shared" si="1121"/>
        <v>2.0522292340054383E-5</v>
      </c>
      <c r="XB162" s="66" t="str">
        <f t="shared" si="1122"/>
        <v>kg/GJ delivered</v>
      </c>
      <c r="XC162" s="66" t="str">
        <f t="shared" si="1123"/>
        <v/>
      </c>
      <c r="XD162" s="66" t="str">
        <f t="shared" si="1124"/>
        <v/>
      </c>
      <c r="XE162" s="66" t="str">
        <f t="shared" si="1125"/>
        <v/>
      </c>
      <c r="XF162" s="66" t="str">
        <f t="shared" si="1126"/>
        <v/>
      </c>
      <c r="XG162" s="66" t="str">
        <f t="shared" si="1127"/>
        <v/>
      </c>
      <c r="XH162" s="66" t="str">
        <f t="shared" si="1128"/>
        <v/>
      </c>
      <c r="XI162" s="66" t="str">
        <f t="shared" si="1129"/>
        <v/>
      </c>
      <c r="XJ162" s="66" t="str">
        <f t="shared" si="1130"/>
        <v/>
      </c>
      <c r="XK162" s="66" t="str">
        <f t="shared" si="1131"/>
        <v/>
      </c>
      <c r="XL162" s="66" t="str">
        <f t="shared" si="1132"/>
        <v/>
      </c>
      <c r="XM162" s="66" t="str">
        <f t="shared" si="1133"/>
        <v/>
      </c>
      <c r="XN162" s="66" t="str">
        <f t="shared" si="1134"/>
        <v/>
      </c>
      <c r="XO162" s="66" t="str">
        <f t="shared" si="1135"/>
        <v/>
      </c>
      <c r="XP162" s="66" t="str">
        <f t="shared" si="1136"/>
        <v/>
      </c>
      <c r="XQ162" s="66" t="str">
        <f t="shared" si="1137"/>
        <v/>
      </c>
      <c r="XR162" s="66" t="str">
        <f t="shared" si="1138"/>
        <v/>
      </c>
      <c r="XS162" s="66" t="str">
        <f t="shared" si="1139"/>
        <v/>
      </c>
      <c r="XT162" s="66" t="str">
        <f t="shared" si="1140"/>
        <v/>
      </c>
      <c r="XU162" s="66" t="str">
        <f t="shared" si="1141"/>
        <v/>
      </c>
      <c r="XV162" s="66" t="str">
        <f t="shared" si="1142"/>
        <v/>
      </c>
      <c r="XW162" s="66" t="str">
        <f t="shared" si="1143"/>
        <v/>
      </c>
      <c r="XX162" s="66" t="str">
        <f t="shared" si="1144"/>
        <v/>
      </c>
      <c r="XY162" s="66" t="str">
        <f t="shared" si="1145"/>
        <v/>
      </c>
      <c r="XZ162" s="66" t="str">
        <f t="shared" si="1146"/>
        <v/>
      </c>
      <c r="YA162" s="66" t="str">
        <f t="shared" si="1147"/>
        <v/>
      </c>
      <c r="YB162" s="66" t="str">
        <f t="shared" si="1148"/>
        <v/>
      </c>
      <c r="YC162" s="66" t="str">
        <f t="shared" si="1149"/>
        <v/>
      </c>
      <c r="YD162" s="66" t="str">
        <f t="shared" si="1150"/>
        <v/>
      </c>
      <c r="YE162" s="66" t="str">
        <f t="shared" si="1151"/>
        <v/>
      </c>
      <c r="YF162" s="66" t="str">
        <f t="shared" si="1152"/>
        <v/>
      </c>
      <c r="YG162" s="66" t="str">
        <f t="shared" si="1153"/>
        <v/>
      </c>
      <c r="YH162" s="66" t="str">
        <f t="shared" si="1154"/>
        <v/>
      </c>
      <c r="YI162" s="66" t="str">
        <f t="shared" si="1155"/>
        <v/>
      </c>
      <c r="YJ162" s="66" t="str">
        <f t="shared" si="1156"/>
        <v/>
      </c>
      <c r="YK162" s="66" t="str">
        <f t="shared" si="1157"/>
        <v/>
      </c>
      <c r="YL162" s="66" t="str">
        <f t="shared" si="1158"/>
        <v/>
      </c>
      <c r="YM162" s="66" t="str">
        <f t="shared" si="1159"/>
        <v/>
      </c>
      <c r="YN162" s="66" t="str">
        <f t="shared" si="1160"/>
        <v/>
      </c>
      <c r="YO162" s="66" t="str">
        <f t="shared" si="1161"/>
        <v/>
      </c>
      <c r="YP162" s="66" t="str">
        <f t="shared" si="1162"/>
        <v/>
      </c>
      <c r="YQ162" s="66" t="str">
        <f t="shared" si="1163"/>
        <v/>
      </c>
      <c r="YR162" s="66" t="str">
        <f t="shared" si="1164"/>
        <v/>
      </c>
      <c r="YS162" s="66" t="str">
        <f t="shared" si="1165"/>
        <v/>
      </c>
      <c r="YT162" s="66" t="str">
        <f t="shared" si="1166"/>
        <v/>
      </c>
      <c r="YU162" s="66" t="str">
        <f t="shared" si="1167"/>
        <v/>
      </c>
      <c r="YV162" s="66" t="str">
        <f t="shared" si="1168"/>
        <v/>
      </c>
      <c r="YW162" s="66" t="str">
        <f t="shared" si="1169"/>
        <v/>
      </c>
      <c r="YX162" s="66" t="str">
        <f t="shared" si="1170"/>
        <v/>
      </c>
      <c r="YY162" s="66" t="str">
        <f t="shared" si="1171"/>
        <v/>
      </c>
      <c r="YZ162" s="66" t="str">
        <f t="shared" si="1172"/>
        <v/>
      </c>
      <c r="ZA162" s="66" t="str">
        <f t="shared" si="1173"/>
        <v/>
      </c>
      <c r="ZB162" s="66" t="str">
        <f t="shared" si="1174"/>
        <v/>
      </c>
      <c r="ZC162" s="66" t="str">
        <f t="shared" si="1175"/>
        <v/>
      </c>
      <c r="ZD162" s="66" t="str">
        <f t="shared" si="1176"/>
        <v/>
      </c>
      <c r="ZE162" s="66" t="str">
        <f t="shared" si="1177"/>
        <v/>
      </c>
      <c r="ZF162" s="66" t="str">
        <f t="shared" si="1178"/>
        <v/>
      </c>
      <c r="ZG162" s="66" t="str">
        <f t="shared" si="1179"/>
        <v/>
      </c>
      <c r="ZH162" s="66" t="str">
        <f t="shared" si="1180"/>
        <v/>
      </c>
      <c r="ZI162" s="66" t="str">
        <f t="shared" si="1181"/>
        <v/>
      </c>
      <c r="ZJ162" s="66" t="str">
        <f t="shared" si="1182"/>
        <v/>
      </c>
      <c r="ZK162" s="66" t="str">
        <f t="shared" si="1183"/>
        <v/>
      </c>
      <c r="ZL162" s="66" t="str">
        <f t="shared" si="1184"/>
        <v/>
      </c>
      <c r="ZM162" s="66" t="str">
        <f t="shared" si="1185"/>
        <v/>
      </c>
      <c r="ZN162" s="66" t="str">
        <f t="shared" si="1186"/>
        <v/>
      </c>
      <c r="ZO162" s="66" t="str">
        <f t="shared" si="1187"/>
        <v/>
      </c>
      <c r="ZP162" s="66" t="str">
        <f t="shared" si="1188"/>
        <v/>
      </c>
      <c r="ZQ162" s="66" t="str">
        <f t="shared" si="1189"/>
        <v/>
      </c>
      <c r="ZR162" s="66" t="str">
        <f t="shared" si="1190"/>
        <v/>
      </c>
      <c r="ZS162" s="66" t="str">
        <f t="shared" si="1191"/>
        <v/>
      </c>
      <c r="ZT162" s="66" t="str">
        <f t="shared" si="1192"/>
        <v/>
      </c>
      <c r="ZU162" s="66" t="str">
        <f t="shared" si="1193"/>
        <v/>
      </c>
      <c r="ZV162" s="66" t="str">
        <f t="shared" si="1194"/>
        <v/>
      </c>
      <c r="ZW162" s="66" t="str">
        <f t="shared" si="1195"/>
        <v/>
      </c>
      <c r="ZX162" s="66" t="str">
        <f t="shared" si="1196"/>
        <v/>
      </c>
      <c r="ZY162" s="66" t="str">
        <f t="shared" si="1197"/>
        <v/>
      </c>
      <c r="ZZ162" s="66" t="str">
        <f t="shared" si="1198"/>
        <v/>
      </c>
      <c r="AAA162" s="66" t="str">
        <f t="shared" si="1199"/>
        <v/>
      </c>
      <c r="AAB162" s="66" t="str">
        <f t="shared" si="1200"/>
        <v/>
      </c>
      <c r="AAC162" s="66" t="str">
        <f t="shared" si="1201"/>
        <v/>
      </c>
      <c r="AAD162" s="66" t="str">
        <f t="shared" si="1202"/>
        <v/>
      </c>
      <c r="AAE162" s="66" t="str">
        <f t="shared" si="1203"/>
        <v/>
      </c>
      <c r="AAF162" s="66" t="str">
        <f t="shared" si="1204"/>
        <v/>
      </c>
      <c r="AAG162" s="66" t="str">
        <f t="shared" si="1205"/>
        <v/>
      </c>
      <c r="AAH162" s="66" t="str">
        <f t="shared" si="1206"/>
        <v/>
      </c>
      <c r="AAI162" s="66" t="str">
        <f t="shared" si="1207"/>
        <v/>
      </c>
      <c r="AAJ162" s="66" t="str">
        <f t="shared" si="1208"/>
        <v/>
      </c>
      <c r="AAK162" s="66" t="str">
        <f t="shared" si="1209"/>
        <v/>
      </c>
      <c r="AAL162" s="66" t="str">
        <f t="shared" si="1210"/>
        <v/>
      </c>
      <c r="AAM162" s="66" t="str">
        <f t="shared" si="1211"/>
        <v/>
      </c>
      <c r="AAN162" s="66" t="str">
        <f t="shared" si="1212"/>
        <v/>
      </c>
      <c r="AAO162" s="66" t="str">
        <f t="shared" si="1213"/>
        <v/>
      </c>
      <c r="AAP162" s="66" t="str">
        <f t="shared" si="1214"/>
        <v/>
      </c>
      <c r="AAQ162" s="66" t="str">
        <f t="shared" si="1215"/>
        <v/>
      </c>
      <c r="AAR162" s="66" t="str">
        <f t="shared" si="1216"/>
        <v/>
      </c>
      <c r="AAS162" s="66" t="str">
        <f t="shared" si="1217"/>
        <v/>
      </c>
      <c r="AAT162" s="66" t="str">
        <f t="shared" si="1218"/>
        <v/>
      </c>
      <c r="AAU162" s="66" t="str">
        <f t="shared" si="1219"/>
        <v/>
      </c>
      <c r="AAV162" s="66" t="str">
        <f t="shared" si="1220"/>
        <v/>
      </c>
      <c r="AAW162" s="66" t="str">
        <f t="shared" si="1221"/>
        <v/>
      </c>
      <c r="AAX162" s="66" t="str">
        <f t="shared" si="1222"/>
        <v/>
      </c>
      <c r="AAY162" s="66" t="str">
        <f t="shared" si="1223"/>
        <v/>
      </c>
      <c r="AAZ162" s="66" t="str">
        <f t="shared" si="1224"/>
        <v/>
      </c>
      <c r="ABA162" s="66" t="str">
        <f t="shared" si="1225"/>
        <v/>
      </c>
      <c r="ABB162" s="66" t="str">
        <f t="shared" si="1226"/>
        <v/>
      </c>
      <c r="ABC162" s="66" t="str">
        <f t="shared" si="1227"/>
        <v/>
      </c>
      <c r="ABD162" s="66" t="str">
        <f t="shared" si="1228"/>
        <v/>
      </c>
      <c r="ABE162" s="66" t="str">
        <f t="shared" si="1229"/>
        <v/>
      </c>
      <c r="ABF162" s="66" t="str">
        <f t="shared" si="1230"/>
        <v/>
      </c>
      <c r="ABG162" s="66" t="str">
        <f t="shared" si="1231"/>
        <v/>
      </c>
      <c r="ABH162" s="66" t="str">
        <f t="shared" si="1232"/>
        <v/>
      </c>
      <c r="ABI162" s="66" t="str">
        <f t="shared" si="1233"/>
        <v/>
      </c>
      <c r="ABJ162" s="66" t="str">
        <f t="shared" si="1234"/>
        <v/>
      </c>
      <c r="ABK162" s="66" t="str">
        <f t="shared" si="1235"/>
        <v/>
      </c>
      <c r="ABL162" s="66" t="str">
        <f t="shared" si="1236"/>
        <v/>
      </c>
      <c r="ABM162" s="66" t="str">
        <f t="shared" si="1237"/>
        <v/>
      </c>
      <c r="ABN162" s="66" t="str">
        <f t="shared" si="1238"/>
        <v/>
      </c>
      <c r="ABO162" s="66" t="str">
        <f t="shared" si="1239"/>
        <v/>
      </c>
      <c r="ABP162" s="66" t="str">
        <f t="shared" si="1240"/>
        <v/>
      </c>
      <c r="ABQ162" s="66" t="str">
        <f t="shared" si="1241"/>
        <v/>
      </c>
      <c r="ABR162" s="66" t="str">
        <f t="shared" si="1242"/>
        <v/>
      </c>
      <c r="ABS162" s="66" t="str">
        <f t="shared" si="1243"/>
        <v/>
      </c>
      <c r="ABT162" s="66" t="str">
        <f t="shared" si="1244"/>
        <v/>
      </c>
      <c r="ABU162" s="66" t="str">
        <f t="shared" si="1245"/>
        <v/>
      </c>
      <c r="ABV162" s="66" t="str">
        <f t="shared" si="1246"/>
        <v/>
      </c>
      <c r="ABW162" s="66" t="str">
        <f t="shared" si="1247"/>
        <v/>
      </c>
      <c r="ABX162" s="66" t="str">
        <f t="shared" si="1248"/>
        <v/>
      </c>
      <c r="ABY162" s="66" t="str">
        <f t="shared" si="1249"/>
        <v/>
      </c>
      <c r="ABZ162" s="66" t="str">
        <f t="shared" si="1250"/>
        <v/>
      </c>
      <c r="ACA162" s="66" t="str">
        <f t="shared" si="1251"/>
        <v/>
      </c>
      <c r="ACB162" s="66" t="str">
        <f t="shared" si="1252"/>
        <v/>
      </c>
      <c r="ACC162" s="66" t="str">
        <f t="shared" si="1253"/>
        <v/>
      </c>
      <c r="ACD162" s="66" t="str">
        <f t="shared" si="1254"/>
        <v/>
      </c>
      <c r="ACE162" s="66" t="str">
        <f t="shared" si="1255"/>
        <v/>
      </c>
      <c r="ACF162" s="66" t="str">
        <f t="shared" si="1256"/>
        <v/>
      </c>
      <c r="ACG162" s="66" t="str">
        <f t="shared" si="1257"/>
        <v/>
      </c>
      <c r="ACH162" s="66" t="str">
        <f t="shared" si="1258"/>
        <v/>
      </c>
      <c r="ACI162" s="66" t="str">
        <f t="shared" si="1259"/>
        <v/>
      </c>
      <c r="ACJ162" s="66" t="str">
        <f t="shared" si="1260"/>
        <v/>
      </c>
      <c r="ACK162" s="66" t="str">
        <f t="shared" si="1261"/>
        <v/>
      </c>
      <c r="ACL162" s="66" t="str">
        <f t="shared" si="1262"/>
        <v/>
      </c>
      <c r="ACM162" s="66" t="str">
        <f t="shared" ref="ACM162:ACN162" si="1298">IF(AND(ACS$3="Unit", ACL162=""), "", IF(AND(ACS$3="Unit", ACL162="-"),"", IF(ACS$3="Unit", "kg/GJ delivered", IF(AND(NY162&lt;&gt;"", NY162&lt;&gt;"-", NX162="-"),"", IF($H162="","", IF(NX162="nd", "",IF(NX162="&lt;n.a.&gt;", "", IF(NY162="#/MJ", "", IF(NY162="kg/GJ delivered",NX162,IF(NY162="g/MJ delivered",NX162,IF(NY162="kg/MJ delivered",NX162*1000,IF(NY162="mg/MJ delivered",NX162/1000,IF(NY162="g/kg",((NX162)*(1/$I162)*(1/$H162)),IF(NY162="mg/kg",((NX162/1000)*(1/$I162)*(1/$H162)),IF(NY162="mg/MJ delivered",NX162/1000,IF(NY162="-","","Error"))))))))))))))))</f>
        <v/>
      </c>
      <c r="ACN162" s="66" t="str">
        <f t="shared" si="1298"/>
        <v/>
      </c>
      <c r="ACO162" s="66" t="str">
        <f t="shared" si="1264"/>
        <v/>
      </c>
      <c r="ACP162" s="66" t="str">
        <f t="shared" si="1265"/>
        <v/>
      </c>
      <c r="ACQ162" s="66" t="str">
        <f t="shared" si="1266"/>
        <v/>
      </c>
      <c r="ACR162" s="66" t="str">
        <f t="shared" si="1267"/>
        <v/>
      </c>
      <c r="ACS162" s="66" t="str">
        <f t="shared" si="1268"/>
        <v/>
      </c>
      <c r="ACT162" s="66" t="str">
        <f t="shared" si="1269"/>
        <v/>
      </c>
    </row>
    <row r="163" spans="2:774" ht="15.75" customHeight="1" x14ac:dyDescent="0.25">
      <c r="B163" s="66">
        <v>242</v>
      </c>
      <c r="C163" s="66" t="s">
        <v>882</v>
      </c>
      <c r="D163" s="66" t="s">
        <v>685</v>
      </c>
      <c r="E163" s="156" t="s">
        <v>852</v>
      </c>
      <c r="F163" s="66" t="s">
        <v>497</v>
      </c>
      <c r="G163" s="66" t="s">
        <v>492</v>
      </c>
      <c r="H163" s="126">
        <v>0.16242500000000001</v>
      </c>
      <c r="I163" s="130">
        <f>'Heating Values'!$D$23</f>
        <v>15.3</v>
      </c>
      <c r="J163" s="66" t="str">
        <f t="shared" si="890"/>
        <v>Firewood, Improved, CN</v>
      </c>
      <c r="K163" s="66" t="s">
        <v>1588</v>
      </c>
      <c r="L163" s="161"/>
      <c r="M163" s="161"/>
      <c r="N163" s="161"/>
      <c r="O163" s="66" t="s">
        <v>1116</v>
      </c>
      <c r="P163" s="66" t="str">
        <f t="shared" si="1272"/>
        <v>CN</v>
      </c>
      <c r="Q163" s="66" t="s">
        <v>87</v>
      </c>
      <c r="R163" s="158" t="s">
        <v>128</v>
      </c>
      <c r="S163" s="158" t="s">
        <v>128</v>
      </c>
      <c r="T163" s="158" t="s">
        <v>128</v>
      </c>
      <c r="U163" s="158" t="s">
        <v>128</v>
      </c>
      <c r="V163" s="158" t="s">
        <v>128</v>
      </c>
      <c r="W163" s="158" t="s">
        <v>128</v>
      </c>
      <c r="X163" s="158" t="s">
        <v>128</v>
      </c>
      <c r="Y163" s="158" t="s">
        <v>128</v>
      </c>
      <c r="Z163" s="158" t="s">
        <v>128</v>
      </c>
      <c r="AA163" s="158" t="s">
        <v>128</v>
      </c>
      <c r="AB163" s="158" t="s">
        <v>128</v>
      </c>
      <c r="AC163" s="158" t="s">
        <v>128</v>
      </c>
      <c r="AD163" s="158" t="s">
        <v>128</v>
      </c>
      <c r="AE163" s="158" t="s">
        <v>128</v>
      </c>
      <c r="AF163" s="158" t="s">
        <v>128</v>
      </c>
      <c r="AG163" s="158" t="s">
        <v>128</v>
      </c>
      <c r="AH163" s="158" t="s">
        <v>128</v>
      </c>
      <c r="AI163" s="158" t="s">
        <v>128</v>
      </c>
      <c r="AJ163" s="158" t="s">
        <v>128</v>
      </c>
      <c r="AK163" s="158" t="s">
        <v>128</v>
      </c>
      <c r="AL163" s="158" t="s">
        <v>128</v>
      </c>
      <c r="AM163" s="158" t="s">
        <v>128</v>
      </c>
      <c r="AN163" s="158" t="s">
        <v>128</v>
      </c>
      <c r="AO163" s="158" t="s">
        <v>128</v>
      </c>
      <c r="AP163" s="158" t="s">
        <v>128</v>
      </c>
      <c r="AQ163" s="158" t="s">
        <v>128</v>
      </c>
      <c r="AR163" s="158" t="s">
        <v>128</v>
      </c>
      <c r="AS163" s="158" t="s">
        <v>128</v>
      </c>
      <c r="AT163" s="158" t="s">
        <v>128</v>
      </c>
      <c r="AU163" s="158" t="s">
        <v>128</v>
      </c>
      <c r="AV163" s="158" t="s">
        <v>128</v>
      </c>
      <c r="AW163" s="158" t="s">
        <v>128</v>
      </c>
      <c r="AX163" s="158" t="s">
        <v>128</v>
      </c>
      <c r="AY163" s="158" t="s">
        <v>128</v>
      </c>
      <c r="AZ163" s="158" t="s">
        <v>128</v>
      </c>
      <c r="BA163" s="158" t="s">
        <v>128</v>
      </c>
      <c r="BB163" s="158" t="s">
        <v>128</v>
      </c>
      <c r="BC163" s="158" t="s">
        <v>128</v>
      </c>
      <c r="BD163" s="158" t="s">
        <v>128</v>
      </c>
      <c r="BE163" s="158" t="s">
        <v>128</v>
      </c>
      <c r="BF163" s="158" t="s">
        <v>128</v>
      </c>
      <c r="BG163" s="158" t="s">
        <v>128</v>
      </c>
      <c r="BH163" s="158" t="s">
        <v>128</v>
      </c>
      <c r="BI163" s="158" t="s">
        <v>128</v>
      </c>
      <c r="BJ163" s="158" t="s">
        <v>128</v>
      </c>
      <c r="BK163" s="158" t="s">
        <v>128</v>
      </c>
      <c r="BL163" s="158" t="s">
        <v>128</v>
      </c>
      <c r="BM163" s="158" t="s">
        <v>128</v>
      </c>
      <c r="BN163" s="158" t="s">
        <v>128</v>
      </c>
      <c r="BO163" s="158" t="s">
        <v>128</v>
      </c>
      <c r="BP163" s="158" t="s">
        <v>128</v>
      </c>
      <c r="BQ163" s="158" t="s">
        <v>128</v>
      </c>
      <c r="BR163" s="158" t="s">
        <v>128</v>
      </c>
      <c r="BS163" s="158" t="s">
        <v>128</v>
      </c>
      <c r="BT163" s="158" t="s">
        <v>128</v>
      </c>
      <c r="BU163" s="158" t="s">
        <v>128</v>
      </c>
      <c r="BV163" s="158" t="s">
        <v>128</v>
      </c>
      <c r="BW163" s="158" t="s">
        <v>128</v>
      </c>
      <c r="BX163" s="158" t="s">
        <v>128</v>
      </c>
      <c r="BY163" s="158" t="s">
        <v>128</v>
      </c>
      <c r="BZ163" s="158" t="s">
        <v>128</v>
      </c>
      <c r="CA163" s="158" t="s">
        <v>128</v>
      </c>
      <c r="CB163" s="158" t="s">
        <v>128</v>
      </c>
      <c r="CC163" s="158" t="s">
        <v>128</v>
      </c>
      <c r="CD163" s="158" t="s">
        <v>128</v>
      </c>
      <c r="CE163" s="158" t="s">
        <v>128</v>
      </c>
      <c r="CF163" s="158" t="s">
        <v>128</v>
      </c>
      <c r="CG163" s="158" t="s">
        <v>128</v>
      </c>
      <c r="CH163" s="158" t="s">
        <v>128</v>
      </c>
      <c r="CI163" s="158" t="s">
        <v>128</v>
      </c>
      <c r="CJ163" s="158" t="s">
        <v>128</v>
      </c>
      <c r="CK163" s="158" t="s">
        <v>128</v>
      </c>
      <c r="CL163" s="158" t="s">
        <v>128</v>
      </c>
      <c r="CM163" s="158" t="s">
        <v>128</v>
      </c>
      <c r="CN163" s="158" t="s">
        <v>128</v>
      </c>
      <c r="CO163" s="158" t="s">
        <v>128</v>
      </c>
      <c r="CP163" s="158" t="s">
        <v>128</v>
      </c>
      <c r="CQ163" s="158" t="s">
        <v>128</v>
      </c>
      <c r="CR163" s="158" t="s">
        <v>128</v>
      </c>
      <c r="CS163" s="158" t="s">
        <v>128</v>
      </c>
      <c r="CT163" s="158" t="s">
        <v>128</v>
      </c>
      <c r="CU163" s="158" t="s">
        <v>128</v>
      </c>
      <c r="CV163" s="158" t="s">
        <v>128</v>
      </c>
      <c r="CW163" s="158" t="s">
        <v>128</v>
      </c>
      <c r="CX163" s="158" t="s">
        <v>128</v>
      </c>
      <c r="CY163" s="158" t="s">
        <v>128</v>
      </c>
      <c r="CZ163" s="158" t="s">
        <v>128</v>
      </c>
      <c r="DA163" s="158" t="s">
        <v>128</v>
      </c>
      <c r="DB163" s="158" t="s">
        <v>128</v>
      </c>
      <c r="DC163" s="158" t="s">
        <v>128</v>
      </c>
      <c r="DD163" s="158" t="s">
        <v>128</v>
      </c>
      <c r="DE163" s="158" t="s">
        <v>128</v>
      </c>
      <c r="DF163" s="158" t="s">
        <v>128</v>
      </c>
      <c r="DG163" s="158" t="s">
        <v>128</v>
      </c>
      <c r="DH163" s="158" t="s">
        <v>128</v>
      </c>
      <c r="DI163" s="158" t="s">
        <v>128</v>
      </c>
      <c r="DJ163" s="158" t="s">
        <v>128</v>
      </c>
      <c r="DK163" s="158" t="s">
        <v>128</v>
      </c>
      <c r="DL163" s="158" t="s">
        <v>128</v>
      </c>
      <c r="DM163" s="158" t="s">
        <v>128</v>
      </c>
      <c r="DN163" s="158" t="s">
        <v>128</v>
      </c>
      <c r="DO163" s="158" t="s">
        <v>128</v>
      </c>
      <c r="DP163" s="158" t="s">
        <v>128</v>
      </c>
      <c r="DQ163" s="158" t="s">
        <v>128</v>
      </c>
      <c r="DR163" s="158" t="s">
        <v>128</v>
      </c>
      <c r="DS163" s="158" t="s">
        <v>128</v>
      </c>
      <c r="DT163" s="158" t="s">
        <v>128</v>
      </c>
      <c r="DU163" s="158" t="s">
        <v>128</v>
      </c>
      <c r="DV163" s="158" t="s">
        <v>128</v>
      </c>
      <c r="DW163" s="158" t="s">
        <v>128</v>
      </c>
      <c r="DX163" s="158" t="s">
        <v>128</v>
      </c>
      <c r="DY163" s="158" t="s">
        <v>128</v>
      </c>
      <c r="DZ163" s="158" t="s">
        <v>128</v>
      </c>
      <c r="EA163" s="158" t="s">
        <v>128</v>
      </c>
      <c r="EB163" s="158" t="s">
        <v>128</v>
      </c>
      <c r="EC163" s="158" t="s">
        <v>128</v>
      </c>
      <c r="ED163" s="158" t="s">
        <v>128</v>
      </c>
      <c r="EE163" s="158" t="s">
        <v>128</v>
      </c>
      <c r="EF163" s="158" t="s">
        <v>128</v>
      </c>
      <c r="EG163" s="158" t="s">
        <v>128</v>
      </c>
      <c r="EH163" s="158" t="s">
        <v>128</v>
      </c>
      <c r="EI163" s="158" t="s">
        <v>128</v>
      </c>
      <c r="EJ163" s="158" t="s">
        <v>128</v>
      </c>
      <c r="EK163" s="158" t="s">
        <v>128</v>
      </c>
      <c r="EL163" s="158" t="s">
        <v>128</v>
      </c>
      <c r="EM163" s="158" t="s">
        <v>128</v>
      </c>
      <c r="EN163" s="158" t="s">
        <v>128</v>
      </c>
      <c r="EO163" s="158" t="s">
        <v>128</v>
      </c>
      <c r="EP163" s="158" t="s">
        <v>128</v>
      </c>
      <c r="EQ163" s="158" t="s">
        <v>128</v>
      </c>
      <c r="ER163" s="158" t="s">
        <v>128</v>
      </c>
      <c r="ES163" s="158" t="s">
        <v>128</v>
      </c>
      <c r="ET163" s="158" t="s">
        <v>128</v>
      </c>
      <c r="EU163" s="158" t="s">
        <v>128</v>
      </c>
      <c r="EV163" s="158" t="s">
        <v>128</v>
      </c>
      <c r="EW163" s="158" t="s">
        <v>128</v>
      </c>
      <c r="EX163" s="158" t="s">
        <v>128</v>
      </c>
      <c r="EY163" s="158" t="s">
        <v>128</v>
      </c>
      <c r="EZ163" s="162">
        <v>13</v>
      </c>
      <c r="FA163" s="158" t="s">
        <v>704</v>
      </c>
      <c r="FB163" s="165">
        <v>2.4</v>
      </c>
      <c r="FC163" s="158" t="s">
        <v>704</v>
      </c>
      <c r="FD163" s="163">
        <v>0.26</v>
      </c>
      <c r="FE163" s="158" t="s">
        <v>704</v>
      </c>
      <c r="FF163" s="163">
        <v>0.62</v>
      </c>
      <c r="FG163" s="158" t="s">
        <v>704</v>
      </c>
      <c r="FH163" s="165">
        <v>3.1</v>
      </c>
      <c r="FI163" s="158" t="s">
        <v>704</v>
      </c>
      <c r="FJ163" s="163">
        <v>0.49</v>
      </c>
      <c r="FK163" s="158" t="s">
        <v>704</v>
      </c>
      <c r="FL163" s="165">
        <v>1.3</v>
      </c>
      <c r="FM163" s="158" t="s">
        <v>704</v>
      </c>
      <c r="FN163" s="165">
        <v>1.1000000000000001</v>
      </c>
      <c r="FO163" s="158" t="s">
        <v>704</v>
      </c>
      <c r="FP163" s="163">
        <v>0.15</v>
      </c>
      <c r="FQ163" s="158" t="s">
        <v>704</v>
      </c>
      <c r="FR163" s="163">
        <v>8.1000000000000003E-2</v>
      </c>
      <c r="FS163" s="158" t="s">
        <v>704</v>
      </c>
      <c r="FT163" s="163">
        <v>0.37</v>
      </c>
      <c r="FU163" s="158" t="s">
        <v>704</v>
      </c>
      <c r="FV163" s="158" t="s">
        <v>128</v>
      </c>
      <c r="FW163" s="158" t="s">
        <v>128</v>
      </c>
      <c r="FX163" s="163">
        <v>0.43</v>
      </c>
      <c r="FY163" s="158" t="s">
        <v>704</v>
      </c>
      <c r="FZ163" s="163">
        <v>0.15</v>
      </c>
      <c r="GA163" s="158" t="s">
        <v>704</v>
      </c>
      <c r="GB163" s="163">
        <v>0.13</v>
      </c>
      <c r="GC163" s="158" t="s">
        <v>704</v>
      </c>
      <c r="GD163" s="163">
        <v>0.15</v>
      </c>
      <c r="GE163" s="158" t="s">
        <v>704</v>
      </c>
      <c r="GF163" s="163">
        <v>8.3000000000000004E-2</v>
      </c>
      <c r="GG163" s="158" t="s">
        <v>704</v>
      </c>
      <c r="GH163" s="163">
        <v>2.4E-2</v>
      </c>
      <c r="GI163" s="158" t="s">
        <v>704</v>
      </c>
      <c r="GJ163" s="163">
        <v>9.2999999999999999E-2</v>
      </c>
      <c r="GK163" s="158" t="s">
        <v>704</v>
      </c>
      <c r="GL163" s="163">
        <v>1.4999999999999999E-2</v>
      </c>
      <c r="GM163" s="158" t="s">
        <v>704</v>
      </c>
      <c r="GN163" s="163">
        <v>6.5000000000000002E-2</v>
      </c>
      <c r="GO163" s="158" t="s">
        <v>704</v>
      </c>
      <c r="GP163" s="163">
        <v>2.8000000000000001E-2</v>
      </c>
      <c r="GQ163" s="158" t="s">
        <v>704</v>
      </c>
      <c r="GR163" s="163">
        <v>1.6E-2</v>
      </c>
      <c r="GS163" s="158" t="s">
        <v>704</v>
      </c>
      <c r="GT163" s="163">
        <v>1.2999999999999999E-2</v>
      </c>
      <c r="GU163" s="158" t="s">
        <v>704</v>
      </c>
      <c r="GV163" s="158" t="s">
        <v>128</v>
      </c>
      <c r="GW163" s="158" t="s">
        <v>128</v>
      </c>
      <c r="GX163" s="163">
        <v>1.2999999999999999E-2</v>
      </c>
      <c r="GY163" s="158" t="s">
        <v>704</v>
      </c>
      <c r="GZ163" s="163">
        <v>1.2E-2</v>
      </c>
      <c r="HA163" s="158" t="s">
        <v>704</v>
      </c>
      <c r="HB163" s="166">
        <v>1.4E-3</v>
      </c>
      <c r="HC163" s="158" t="s">
        <v>704</v>
      </c>
      <c r="HD163" s="158" t="s">
        <v>128</v>
      </c>
      <c r="HE163" s="158" t="s">
        <v>128</v>
      </c>
      <c r="HF163" s="158" t="s">
        <v>128</v>
      </c>
      <c r="HG163" s="158" t="s">
        <v>128</v>
      </c>
      <c r="HH163" s="158" t="s">
        <v>128</v>
      </c>
      <c r="HI163" s="158" t="s">
        <v>128</v>
      </c>
      <c r="HJ163" s="158" t="s">
        <v>128</v>
      </c>
      <c r="HK163" s="158" t="s">
        <v>128</v>
      </c>
      <c r="HL163" s="158" t="s">
        <v>128</v>
      </c>
      <c r="HM163" s="158" t="s">
        <v>128</v>
      </c>
      <c r="HN163" s="158" t="s">
        <v>128</v>
      </c>
      <c r="HO163" s="158" t="s">
        <v>128</v>
      </c>
      <c r="HP163" s="158" t="s">
        <v>128</v>
      </c>
      <c r="HQ163" s="158" t="s">
        <v>128</v>
      </c>
      <c r="HR163" s="158" t="s">
        <v>128</v>
      </c>
      <c r="HS163" s="158" t="s">
        <v>128</v>
      </c>
      <c r="HT163" s="158" t="s">
        <v>128</v>
      </c>
      <c r="HU163" s="158" t="s">
        <v>128</v>
      </c>
      <c r="HV163" s="158" t="s">
        <v>128</v>
      </c>
      <c r="HW163" s="158" t="s">
        <v>128</v>
      </c>
      <c r="HX163" s="158" t="s">
        <v>128</v>
      </c>
      <c r="HY163" s="158" t="s">
        <v>128</v>
      </c>
      <c r="HZ163" s="158" t="s">
        <v>128</v>
      </c>
      <c r="IA163" s="158" t="s">
        <v>128</v>
      </c>
      <c r="IB163" s="158" t="s">
        <v>128</v>
      </c>
      <c r="IC163" s="158" t="s">
        <v>128</v>
      </c>
      <c r="ID163" s="158" t="s">
        <v>128</v>
      </c>
      <c r="IE163" s="158" t="s">
        <v>128</v>
      </c>
      <c r="IF163" s="158" t="s">
        <v>128</v>
      </c>
      <c r="IG163" s="158" t="s">
        <v>128</v>
      </c>
      <c r="IH163" s="158" t="s">
        <v>128</v>
      </c>
      <c r="II163" s="158" t="s">
        <v>128</v>
      </c>
      <c r="IJ163" s="163">
        <v>0.36</v>
      </c>
      <c r="IK163" s="158" t="s">
        <v>704</v>
      </c>
      <c r="IL163" s="163">
        <v>3.4000000000000002E-2</v>
      </c>
      <c r="IM163" s="158" t="s">
        <v>704</v>
      </c>
      <c r="IN163" s="158" t="s">
        <v>128</v>
      </c>
      <c r="IO163" s="158" t="s">
        <v>128</v>
      </c>
      <c r="IP163" s="158" t="s">
        <v>128</v>
      </c>
      <c r="IQ163" s="158" t="s">
        <v>128</v>
      </c>
      <c r="IR163" s="158" t="s">
        <v>128</v>
      </c>
      <c r="IS163" s="158" t="s">
        <v>128</v>
      </c>
      <c r="IT163" s="158" t="s">
        <v>128</v>
      </c>
      <c r="IU163" s="158" t="s">
        <v>128</v>
      </c>
      <c r="IV163" s="158" t="s">
        <v>128</v>
      </c>
      <c r="IW163" s="158" t="s">
        <v>128</v>
      </c>
      <c r="IX163" s="158" t="s">
        <v>128</v>
      </c>
      <c r="IY163" s="158" t="s">
        <v>128</v>
      </c>
      <c r="IZ163" s="158" t="s">
        <v>128</v>
      </c>
      <c r="JA163" s="158" t="s">
        <v>128</v>
      </c>
      <c r="JB163" s="158" t="s">
        <v>128</v>
      </c>
      <c r="JC163" s="158" t="s">
        <v>128</v>
      </c>
      <c r="JD163" s="158" t="s">
        <v>128</v>
      </c>
      <c r="JE163" s="158" t="s">
        <v>128</v>
      </c>
      <c r="JF163" s="158" t="s">
        <v>128</v>
      </c>
      <c r="JG163" s="158" t="s">
        <v>128</v>
      </c>
      <c r="JH163" s="158" t="s">
        <v>128</v>
      </c>
      <c r="JI163" s="158" t="s">
        <v>128</v>
      </c>
      <c r="JJ163" s="158" t="s">
        <v>128</v>
      </c>
      <c r="JK163" s="158" t="s">
        <v>128</v>
      </c>
      <c r="JL163" s="158" t="s">
        <v>128</v>
      </c>
      <c r="JM163" s="158" t="s">
        <v>128</v>
      </c>
      <c r="JN163" s="158" t="s">
        <v>128</v>
      </c>
      <c r="JO163" s="158" t="s">
        <v>128</v>
      </c>
      <c r="JP163" s="158" t="s">
        <v>128</v>
      </c>
      <c r="JQ163" s="158" t="s">
        <v>128</v>
      </c>
      <c r="JR163" s="158" t="s">
        <v>128</v>
      </c>
      <c r="JS163" s="158" t="s">
        <v>128</v>
      </c>
      <c r="JT163" s="158" t="s">
        <v>128</v>
      </c>
      <c r="JU163" s="158" t="s">
        <v>128</v>
      </c>
      <c r="JV163" s="158" t="s">
        <v>128</v>
      </c>
      <c r="JW163" s="158" t="s">
        <v>128</v>
      </c>
      <c r="JX163" s="158" t="s">
        <v>128</v>
      </c>
      <c r="JY163" s="158" t="s">
        <v>128</v>
      </c>
      <c r="JZ163" s="158" t="s">
        <v>128</v>
      </c>
      <c r="KA163" s="158" t="s">
        <v>128</v>
      </c>
      <c r="KB163" s="158" t="s">
        <v>128</v>
      </c>
      <c r="KC163" s="158" t="s">
        <v>128</v>
      </c>
      <c r="KD163" s="158" t="s">
        <v>128</v>
      </c>
      <c r="KE163" s="158" t="s">
        <v>128</v>
      </c>
      <c r="KF163" s="158" t="s">
        <v>128</v>
      </c>
      <c r="KG163" s="158" t="s">
        <v>128</v>
      </c>
      <c r="KH163" s="158" t="s">
        <v>128</v>
      </c>
      <c r="KI163" s="158" t="s">
        <v>128</v>
      </c>
      <c r="KJ163" s="158" t="s">
        <v>128</v>
      </c>
      <c r="KK163" s="158" t="s">
        <v>128</v>
      </c>
      <c r="KL163" s="158" t="s">
        <v>128</v>
      </c>
      <c r="KM163" s="158" t="s">
        <v>128</v>
      </c>
      <c r="KN163" s="158" t="s">
        <v>128</v>
      </c>
      <c r="KO163" s="158" t="s">
        <v>128</v>
      </c>
      <c r="KP163" s="158" t="s">
        <v>128</v>
      </c>
      <c r="KQ163" s="158" t="s">
        <v>128</v>
      </c>
      <c r="KR163" s="158" t="s">
        <v>128</v>
      </c>
      <c r="KS163" s="158" t="s">
        <v>128</v>
      </c>
      <c r="KT163" s="158" t="s">
        <v>128</v>
      </c>
      <c r="KU163" s="158" t="s">
        <v>128</v>
      </c>
      <c r="KV163" s="158" t="s">
        <v>128</v>
      </c>
      <c r="KW163" s="158" t="s">
        <v>128</v>
      </c>
      <c r="KX163" s="158" t="s">
        <v>128</v>
      </c>
      <c r="KY163" s="158" t="s">
        <v>128</v>
      </c>
      <c r="KZ163" s="158" t="s">
        <v>128</v>
      </c>
      <c r="LA163" s="158" t="s">
        <v>128</v>
      </c>
      <c r="LB163" s="158" t="s">
        <v>128</v>
      </c>
      <c r="LC163" s="158" t="s">
        <v>128</v>
      </c>
      <c r="LD163" s="158" t="s">
        <v>128</v>
      </c>
      <c r="LE163" s="158" t="s">
        <v>128</v>
      </c>
      <c r="LF163" s="158" t="s">
        <v>128</v>
      </c>
      <c r="LG163" s="158" t="s">
        <v>128</v>
      </c>
      <c r="LH163" s="158" t="s">
        <v>128</v>
      </c>
      <c r="LI163" s="158" t="s">
        <v>128</v>
      </c>
      <c r="LJ163" s="158" t="s">
        <v>128</v>
      </c>
      <c r="LK163" s="158" t="s">
        <v>128</v>
      </c>
      <c r="LL163" s="158" t="s">
        <v>128</v>
      </c>
      <c r="LM163" s="158" t="s">
        <v>128</v>
      </c>
      <c r="LN163" s="158" t="s">
        <v>128</v>
      </c>
      <c r="LO163" s="158" t="s">
        <v>128</v>
      </c>
      <c r="LP163" s="158" t="s">
        <v>128</v>
      </c>
      <c r="LQ163" s="158" t="s">
        <v>128</v>
      </c>
      <c r="LR163" s="158" t="s">
        <v>128</v>
      </c>
      <c r="LS163" s="158" t="s">
        <v>128</v>
      </c>
      <c r="LT163" s="158" t="s">
        <v>128</v>
      </c>
      <c r="LU163" s="158" t="s">
        <v>128</v>
      </c>
      <c r="LV163" s="158" t="s">
        <v>128</v>
      </c>
      <c r="LW163" s="158" t="s">
        <v>128</v>
      </c>
      <c r="LX163" s="158" t="s">
        <v>128</v>
      </c>
      <c r="LY163" s="158" t="s">
        <v>128</v>
      </c>
      <c r="LZ163" s="158" t="s">
        <v>128</v>
      </c>
      <c r="MA163" s="158" t="s">
        <v>128</v>
      </c>
      <c r="MB163" s="158" t="s">
        <v>128</v>
      </c>
      <c r="MC163" s="158" t="s">
        <v>128</v>
      </c>
      <c r="MD163" s="158" t="s">
        <v>128</v>
      </c>
      <c r="ME163" s="158" t="s">
        <v>128</v>
      </c>
      <c r="MF163" s="158" t="s">
        <v>128</v>
      </c>
      <c r="MG163" s="158" t="s">
        <v>128</v>
      </c>
      <c r="MH163" s="158" t="s">
        <v>128</v>
      </c>
      <c r="MI163" s="158" t="s">
        <v>128</v>
      </c>
      <c r="MJ163" s="158" t="s">
        <v>128</v>
      </c>
      <c r="MK163" s="158" t="s">
        <v>128</v>
      </c>
      <c r="ML163" s="158" t="s">
        <v>128</v>
      </c>
      <c r="MM163" s="158" t="s">
        <v>128</v>
      </c>
      <c r="MN163" s="158" t="s">
        <v>128</v>
      </c>
      <c r="MO163" s="158" t="s">
        <v>128</v>
      </c>
      <c r="MP163" s="158" t="s">
        <v>128</v>
      </c>
      <c r="MQ163" s="158" t="s">
        <v>128</v>
      </c>
      <c r="MR163" s="158" t="s">
        <v>128</v>
      </c>
      <c r="MS163" s="158" t="s">
        <v>128</v>
      </c>
      <c r="MT163" s="158" t="s">
        <v>128</v>
      </c>
      <c r="MU163" s="158" t="s">
        <v>128</v>
      </c>
      <c r="MV163" s="158" t="s">
        <v>128</v>
      </c>
      <c r="MW163" s="158" t="s">
        <v>128</v>
      </c>
      <c r="MX163" s="158" t="s">
        <v>128</v>
      </c>
      <c r="MY163" s="158" t="s">
        <v>128</v>
      </c>
      <c r="MZ163" s="158" t="s">
        <v>128</v>
      </c>
      <c r="NA163" s="158" t="s">
        <v>128</v>
      </c>
      <c r="NB163" s="158" t="s">
        <v>128</v>
      </c>
      <c r="NC163" s="158" t="s">
        <v>128</v>
      </c>
      <c r="ND163" s="158" t="s">
        <v>128</v>
      </c>
      <c r="NE163" s="158" t="s">
        <v>128</v>
      </c>
      <c r="NF163" s="158" t="s">
        <v>128</v>
      </c>
      <c r="NG163" s="158" t="s">
        <v>128</v>
      </c>
      <c r="NH163" s="158" t="s">
        <v>128</v>
      </c>
      <c r="NI163" s="158" t="s">
        <v>128</v>
      </c>
      <c r="NJ163" s="158" t="s">
        <v>128</v>
      </c>
      <c r="NK163" s="158" t="s">
        <v>128</v>
      </c>
      <c r="NL163" s="158" t="s">
        <v>128</v>
      </c>
      <c r="NM163" s="158" t="s">
        <v>128</v>
      </c>
      <c r="NN163" s="158" t="s">
        <v>128</v>
      </c>
      <c r="NO163" s="158" t="s">
        <v>128</v>
      </c>
      <c r="NP163" s="158" t="s">
        <v>128</v>
      </c>
      <c r="NQ163" s="158" t="s">
        <v>128</v>
      </c>
      <c r="NR163" s="158" t="s">
        <v>128</v>
      </c>
      <c r="NS163" s="158" t="s">
        <v>128</v>
      </c>
      <c r="NT163" s="158" t="s">
        <v>128</v>
      </c>
      <c r="NU163" s="158" t="s">
        <v>128</v>
      </c>
      <c r="NV163" s="158" t="s">
        <v>128</v>
      </c>
      <c r="NW163" s="158" t="s">
        <v>128</v>
      </c>
      <c r="NX163" s="158" t="s">
        <v>128</v>
      </c>
      <c r="NY163" s="158" t="s">
        <v>128</v>
      </c>
      <c r="NZ163" s="158" t="s">
        <v>128</v>
      </c>
      <c r="OA163" s="158" t="s">
        <v>128</v>
      </c>
      <c r="OB163" s="158" t="s">
        <v>128</v>
      </c>
      <c r="OC163" s="158" t="s">
        <v>128</v>
      </c>
      <c r="OD163" s="158" t="s">
        <v>128</v>
      </c>
      <c r="OE163" s="170" t="s">
        <v>128</v>
      </c>
      <c r="OF163" s="181"/>
      <c r="OG163" s="113" t="str">
        <f t="shared" si="893"/>
        <v/>
      </c>
      <c r="OH163" s="66" t="str">
        <f t="shared" si="894"/>
        <v/>
      </c>
      <c r="OI163" s="66" t="str">
        <f t="shared" si="895"/>
        <v/>
      </c>
      <c r="OJ163" s="66" t="str">
        <f t="shared" si="896"/>
        <v/>
      </c>
      <c r="OK163" s="66" t="str">
        <f t="shared" si="897"/>
        <v/>
      </c>
      <c r="OL163" s="66" t="str">
        <f t="shared" si="898"/>
        <v/>
      </c>
      <c r="OM163" s="66" t="str">
        <f t="shared" si="899"/>
        <v/>
      </c>
      <c r="ON163" s="66" t="str">
        <f t="shared" si="900"/>
        <v/>
      </c>
      <c r="OO163" s="66" t="str">
        <f t="shared" si="901"/>
        <v/>
      </c>
      <c r="OP163" s="66" t="str">
        <f t="shared" si="902"/>
        <v/>
      </c>
      <c r="OQ163" s="66" t="str">
        <f t="shared" si="903"/>
        <v/>
      </c>
      <c r="OR163" s="66" t="str">
        <f t="shared" si="904"/>
        <v/>
      </c>
      <c r="OS163" s="66" t="str">
        <f t="shared" si="905"/>
        <v/>
      </c>
      <c r="OT163" s="66" t="str">
        <f t="shared" si="906"/>
        <v/>
      </c>
      <c r="OU163" s="66" t="str">
        <f t="shared" si="907"/>
        <v/>
      </c>
      <c r="OV163" s="66" t="str">
        <f t="shared" si="908"/>
        <v/>
      </c>
      <c r="OW163" s="66" t="str">
        <f t="shared" si="909"/>
        <v/>
      </c>
      <c r="OX163" s="66" t="str">
        <f t="shared" si="910"/>
        <v/>
      </c>
      <c r="OY163" s="66" t="str">
        <f t="shared" si="911"/>
        <v/>
      </c>
      <c r="OZ163" s="66" t="str">
        <f t="shared" si="912"/>
        <v/>
      </c>
      <c r="PA163" s="66" t="str">
        <f t="shared" si="913"/>
        <v/>
      </c>
      <c r="PB163" s="66" t="str">
        <f t="shared" si="914"/>
        <v/>
      </c>
      <c r="PC163" s="66" t="str">
        <f t="shared" si="915"/>
        <v/>
      </c>
      <c r="PD163" s="66" t="str">
        <f t="shared" si="916"/>
        <v/>
      </c>
      <c r="PE163" s="66" t="str">
        <f t="shared" si="917"/>
        <v/>
      </c>
      <c r="PF163" s="66" t="str">
        <f t="shared" si="918"/>
        <v/>
      </c>
      <c r="PG163" s="66" t="str">
        <f t="shared" si="919"/>
        <v/>
      </c>
      <c r="PH163" s="66" t="str">
        <f t="shared" si="920"/>
        <v/>
      </c>
      <c r="PI163" s="66" t="str">
        <f t="shared" si="921"/>
        <v/>
      </c>
      <c r="PJ163" s="66" t="str">
        <f t="shared" si="922"/>
        <v/>
      </c>
      <c r="PK163" s="66" t="str">
        <f t="shared" si="923"/>
        <v/>
      </c>
      <c r="PL163" s="66" t="str">
        <f t="shared" si="924"/>
        <v/>
      </c>
      <c r="PM163" s="66" t="str">
        <f t="shared" si="925"/>
        <v/>
      </c>
      <c r="PN163" s="66" t="str">
        <f t="shared" si="926"/>
        <v/>
      </c>
      <c r="PO163" s="66" t="str">
        <f t="shared" si="927"/>
        <v/>
      </c>
      <c r="PP163" s="66" t="str">
        <f t="shared" si="928"/>
        <v/>
      </c>
      <c r="PQ163" s="66" t="str">
        <f t="shared" si="929"/>
        <v/>
      </c>
      <c r="PR163" s="66" t="str">
        <f t="shared" si="930"/>
        <v/>
      </c>
      <c r="PS163" s="66" t="str">
        <f t="shared" si="931"/>
        <v/>
      </c>
      <c r="PT163" s="66" t="str">
        <f t="shared" si="932"/>
        <v/>
      </c>
      <c r="PU163" s="66" t="str">
        <f t="shared" si="933"/>
        <v/>
      </c>
      <c r="PV163" s="66" t="str">
        <f t="shared" si="934"/>
        <v/>
      </c>
      <c r="PW163" s="66" t="str">
        <f t="shared" si="935"/>
        <v/>
      </c>
      <c r="PX163" s="66" t="str">
        <f t="shared" si="936"/>
        <v/>
      </c>
      <c r="PY163" s="66" t="str">
        <f t="shared" si="937"/>
        <v/>
      </c>
      <c r="PZ163" s="66" t="str">
        <f t="shared" si="938"/>
        <v/>
      </c>
      <c r="QA163" s="66" t="str">
        <f t="shared" si="939"/>
        <v/>
      </c>
      <c r="QB163" s="66" t="str">
        <f t="shared" si="940"/>
        <v/>
      </c>
      <c r="QC163" s="66" t="str">
        <f t="shared" si="941"/>
        <v/>
      </c>
      <c r="QD163" s="66" t="str">
        <f t="shared" si="942"/>
        <v/>
      </c>
      <c r="QE163" s="66" t="str">
        <f t="shared" si="943"/>
        <v/>
      </c>
      <c r="QF163" s="66" t="str">
        <f t="shared" si="944"/>
        <v/>
      </c>
      <c r="QG163" s="66" t="str">
        <f t="shared" si="945"/>
        <v/>
      </c>
      <c r="QH163" s="66" t="str">
        <f t="shared" si="946"/>
        <v/>
      </c>
      <c r="QI163" s="66" t="str">
        <f t="shared" si="947"/>
        <v/>
      </c>
      <c r="QJ163" s="66" t="str">
        <f t="shared" si="948"/>
        <v/>
      </c>
      <c r="QK163" s="66" t="str">
        <f t="shared" si="949"/>
        <v/>
      </c>
      <c r="QL163" s="66" t="str">
        <f t="shared" si="950"/>
        <v/>
      </c>
      <c r="QM163" s="66" t="str">
        <f t="shared" si="951"/>
        <v/>
      </c>
      <c r="QN163" s="66" t="str">
        <f t="shared" si="952"/>
        <v/>
      </c>
      <c r="QO163" s="66" t="str">
        <f t="shared" si="953"/>
        <v/>
      </c>
      <c r="QP163" s="66" t="str">
        <f t="shared" si="954"/>
        <v/>
      </c>
      <c r="QQ163" s="66" t="str">
        <f t="shared" si="955"/>
        <v/>
      </c>
      <c r="QR163" s="66" t="str">
        <f t="shared" si="956"/>
        <v/>
      </c>
      <c r="QS163" s="66" t="str">
        <f t="shared" si="957"/>
        <v/>
      </c>
      <c r="QT163" s="66" t="str">
        <f t="shared" si="958"/>
        <v/>
      </c>
      <c r="QU163" s="66" t="str">
        <f t="shared" si="959"/>
        <v/>
      </c>
      <c r="QV163" s="66" t="str">
        <f t="shared" si="960"/>
        <v/>
      </c>
      <c r="QW163" s="66" t="str">
        <f t="shared" si="961"/>
        <v/>
      </c>
      <c r="QX163" s="66" t="str">
        <f t="shared" si="962"/>
        <v/>
      </c>
      <c r="QY163" s="66" t="str">
        <f t="shared" si="963"/>
        <v/>
      </c>
      <c r="QZ163" s="66" t="str">
        <f t="shared" si="964"/>
        <v/>
      </c>
      <c r="RA163" s="66" t="str">
        <f t="shared" si="965"/>
        <v/>
      </c>
      <c r="RB163" s="66" t="str">
        <f t="shared" si="966"/>
        <v/>
      </c>
      <c r="RC163" s="66" t="str">
        <f t="shared" si="967"/>
        <v/>
      </c>
      <c r="RD163" s="66" t="str">
        <f t="shared" si="968"/>
        <v/>
      </c>
      <c r="RE163" s="66" t="str">
        <f t="shared" si="969"/>
        <v/>
      </c>
      <c r="RF163" s="66" t="str">
        <f t="shared" si="970"/>
        <v/>
      </c>
      <c r="RG163" s="66" t="str">
        <f t="shared" si="971"/>
        <v/>
      </c>
      <c r="RH163" s="66" t="str">
        <f t="shared" si="972"/>
        <v/>
      </c>
      <c r="RI163" s="66" t="str">
        <f t="shared" si="973"/>
        <v/>
      </c>
      <c r="RJ163" s="66" t="str">
        <f t="shared" si="974"/>
        <v/>
      </c>
      <c r="RK163" s="66" t="str">
        <f t="shared" si="975"/>
        <v/>
      </c>
      <c r="RL163" s="66" t="str">
        <f t="shared" si="976"/>
        <v/>
      </c>
      <c r="RM163" s="66" t="str">
        <f t="shared" si="977"/>
        <v/>
      </c>
      <c r="RN163" s="66" t="str">
        <f t="shared" si="978"/>
        <v/>
      </c>
      <c r="RO163" s="66" t="str">
        <f t="shared" si="979"/>
        <v/>
      </c>
      <c r="RP163" s="66" t="str">
        <f t="shared" si="980"/>
        <v/>
      </c>
      <c r="RQ163" s="66" t="str">
        <f t="shared" si="981"/>
        <v/>
      </c>
      <c r="RR163" s="66" t="str">
        <f t="shared" si="982"/>
        <v/>
      </c>
      <c r="RS163" s="66" t="str">
        <f t="shared" si="983"/>
        <v/>
      </c>
      <c r="RT163" s="66" t="str">
        <f t="shared" si="984"/>
        <v/>
      </c>
      <c r="RU163" s="66" t="str">
        <f t="shared" si="985"/>
        <v/>
      </c>
      <c r="RV163" s="66" t="str">
        <f t="shared" si="986"/>
        <v/>
      </c>
      <c r="RW163" s="66" t="str">
        <f t="shared" si="987"/>
        <v/>
      </c>
      <c r="RX163" s="66" t="str">
        <f t="shared" si="988"/>
        <v/>
      </c>
      <c r="RY163" s="66" t="str">
        <f t="shared" si="989"/>
        <v/>
      </c>
      <c r="RZ163" s="66" t="str">
        <f t="shared" si="990"/>
        <v/>
      </c>
      <c r="SA163" s="66" t="str">
        <f t="shared" si="991"/>
        <v/>
      </c>
      <c r="SB163" s="66" t="str">
        <f t="shared" si="992"/>
        <v/>
      </c>
      <c r="SC163" s="66" t="str">
        <f t="shared" si="993"/>
        <v/>
      </c>
      <c r="SD163" s="66" t="str">
        <f t="shared" si="994"/>
        <v/>
      </c>
      <c r="SE163" s="66" t="str">
        <f t="shared" si="995"/>
        <v/>
      </c>
      <c r="SF163" s="66" t="str">
        <f t="shared" si="996"/>
        <v/>
      </c>
      <c r="SG163" s="66" t="str">
        <f t="shared" si="997"/>
        <v/>
      </c>
      <c r="SH163" s="66" t="str">
        <f t="shared" si="998"/>
        <v/>
      </c>
      <c r="SI163" s="66" t="str">
        <f t="shared" si="999"/>
        <v/>
      </c>
      <c r="SJ163" s="66" t="str">
        <f t="shared" si="1000"/>
        <v/>
      </c>
      <c r="SK163" s="66" t="str">
        <f t="shared" si="1001"/>
        <v/>
      </c>
      <c r="SL163" s="66" t="str">
        <f t="shared" si="1002"/>
        <v/>
      </c>
      <c r="SM163" s="66" t="str">
        <f t="shared" si="1003"/>
        <v/>
      </c>
      <c r="SN163" s="66" t="str">
        <f t="shared" si="1004"/>
        <v/>
      </c>
      <c r="SO163" s="66" t="str">
        <f t="shared" si="1005"/>
        <v/>
      </c>
      <c r="SP163" s="66" t="str">
        <f t="shared" si="1006"/>
        <v/>
      </c>
      <c r="SQ163" s="66" t="str">
        <f t="shared" si="1007"/>
        <v/>
      </c>
      <c r="SR163" s="66" t="str">
        <f t="shared" si="1008"/>
        <v/>
      </c>
      <c r="SS163" s="66" t="str">
        <f t="shared" si="1009"/>
        <v/>
      </c>
      <c r="ST163" s="66" t="str">
        <f t="shared" si="1010"/>
        <v/>
      </c>
      <c r="SU163" s="66" t="str">
        <f t="shared" si="1011"/>
        <v/>
      </c>
      <c r="SV163" s="66" t="str">
        <f t="shared" si="1012"/>
        <v/>
      </c>
      <c r="SW163" s="66" t="str">
        <f t="shared" si="1013"/>
        <v/>
      </c>
      <c r="SX163" s="66" t="str">
        <f t="shared" si="1014"/>
        <v/>
      </c>
      <c r="SY163" s="66" t="str">
        <f t="shared" si="1015"/>
        <v/>
      </c>
      <c r="SZ163" s="66" t="str">
        <f t="shared" si="1016"/>
        <v/>
      </c>
      <c r="TA163" s="66" t="str">
        <f t="shared" si="1017"/>
        <v/>
      </c>
      <c r="TB163" s="66" t="str">
        <f t="shared" si="1018"/>
        <v/>
      </c>
      <c r="TC163" s="66" t="str">
        <f t="shared" si="1019"/>
        <v/>
      </c>
      <c r="TD163" s="66" t="str">
        <f t="shared" si="1020"/>
        <v/>
      </c>
      <c r="TE163" s="66" t="str">
        <f t="shared" si="1021"/>
        <v/>
      </c>
      <c r="TF163" s="66" t="str">
        <f t="shared" si="1022"/>
        <v/>
      </c>
      <c r="TG163" s="66" t="str">
        <f t="shared" si="1023"/>
        <v/>
      </c>
      <c r="TH163" s="66" t="str">
        <f t="shared" si="1024"/>
        <v/>
      </c>
      <c r="TI163" s="66" t="str">
        <f t="shared" si="1025"/>
        <v/>
      </c>
      <c r="TJ163" s="66" t="str">
        <f t="shared" si="1026"/>
        <v/>
      </c>
      <c r="TK163" s="66" t="str">
        <f t="shared" si="1027"/>
        <v/>
      </c>
      <c r="TL163" s="66" t="str">
        <f t="shared" si="1028"/>
        <v/>
      </c>
      <c r="TM163" s="66" t="str">
        <f t="shared" si="1029"/>
        <v/>
      </c>
      <c r="TN163" s="66" t="str">
        <f t="shared" si="1030"/>
        <v/>
      </c>
      <c r="TO163" s="160">
        <f t="shared" si="1031"/>
        <v>5.2311725572687642E-3</v>
      </c>
      <c r="TP163" s="66" t="str">
        <f t="shared" si="1032"/>
        <v>kg/GJ delivered</v>
      </c>
      <c r="TQ163" s="160">
        <f t="shared" si="1033"/>
        <v>9.657549336496181E-4</v>
      </c>
      <c r="TR163" s="66" t="str">
        <f t="shared" si="1034"/>
        <v>kg/GJ delivered</v>
      </c>
      <c r="TS163" s="160">
        <f t="shared" si="1035"/>
        <v>1.0462345114537531E-4</v>
      </c>
      <c r="TT163" s="66" t="str">
        <f t="shared" si="1036"/>
        <v>kg/GJ delivered</v>
      </c>
      <c r="TU163" s="160">
        <f t="shared" si="1037"/>
        <v>2.4948669119281803E-4</v>
      </c>
      <c r="TV163" s="66" t="str">
        <f t="shared" si="1038"/>
        <v>kg/GJ delivered</v>
      </c>
      <c r="TW163" s="160">
        <f t="shared" si="1039"/>
        <v>1.2474334559640901E-3</v>
      </c>
      <c r="TX163" s="66" t="str">
        <f t="shared" si="1040"/>
        <v>kg/GJ delivered</v>
      </c>
      <c r="TY163" s="160">
        <f t="shared" si="1041"/>
        <v>1.9717496562013034E-4</v>
      </c>
      <c r="TZ163" s="66" t="str">
        <f t="shared" si="1042"/>
        <v>kg/GJ delivered</v>
      </c>
      <c r="UA163" s="160">
        <f t="shared" si="1043"/>
        <v>5.2311725572687644E-4</v>
      </c>
      <c r="UB163" s="66" t="str">
        <f t="shared" si="1044"/>
        <v>kg/GJ delivered</v>
      </c>
      <c r="UC163" s="160">
        <f t="shared" si="1045"/>
        <v>4.4263767792274161E-4</v>
      </c>
      <c r="UD163" s="66" t="str">
        <f t="shared" si="1046"/>
        <v>kg/GJ delivered</v>
      </c>
      <c r="UE163" s="160">
        <f t="shared" si="1047"/>
        <v>6.0359683353101132E-5</v>
      </c>
      <c r="UF163" s="66" t="str">
        <f t="shared" si="1048"/>
        <v>kg/GJ delivered</v>
      </c>
      <c r="UG163" s="160">
        <f t="shared" si="1049"/>
        <v>3.2594229010674614E-5</v>
      </c>
      <c r="UH163" s="66" t="str">
        <f t="shared" si="1050"/>
        <v>kg/GJ delivered</v>
      </c>
      <c r="UI163" s="160">
        <f t="shared" si="1051"/>
        <v>1.4888721893764945E-4</v>
      </c>
      <c r="UJ163" s="66" t="str">
        <f t="shared" si="1052"/>
        <v>kg/GJ delivered</v>
      </c>
      <c r="UK163" s="66" t="str">
        <f t="shared" si="1053"/>
        <v/>
      </c>
      <c r="UL163" s="66" t="str">
        <f t="shared" si="1054"/>
        <v/>
      </c>
      <c r="UM163" s="160">
        <f t="shared" si="1055"/>
        <v>1.7303109227888991E-4</v>
      </c>
      <c r="UN163" s="66" t="str">
        <f t="shared" si="1056"/>
        <v>kg/GJ delivered</v>
      </c>
      <c r="UO163" s="160">
        <f t="shared" si="1057"/>
        <v>6.0359683353101132E-5</v>
      </c>
      <c r="UP163" s="66" t="str">
        <f t="shared" si="1058"/>
        <v>kg/GJ delivered</v>
      </c>
      <c r="UQ163" s="160">
        <f t="shared" si="1059"/>
        <v>5.2311725572687654E-5</v>
      </c>
      <c r="UR163" s="66" t="str">
        <f t="shared" si="1060"/>
        <v>kg/GJ delivered</v>
      </c>
      <c r="US163" s="160">
        <f t="shared" si="1061"/>
        <v>6.0359683353101132E-5</v>
      </c>
      <c r="UT163" s="66" t="str">
        <f t="shared" si="1062"/>
        <v>kg/GJ delivered</v>
      </c>
      <c r="UU163" s="160">
        <f t="shared" si="1063"/>
        <v>3.3399024788715958E-5</v>
      </c>
      <c r="UV163" s="66" t="str">
        <f t="shared" si="1064"/>
        <v>kg/GJ delivered</v>
      </c>
      <c r="UW163" s="160">
        <f t="shared" si="1065"/>
        <v>9.6575493364961823E-6</v>
      </c>
      <c r="UX163" s="66" t="str">
        <f t="shared" si="1066"/>
        <v>kg/GJ delivered</v>
      </c>
      <c r="UY163" s="160">
        <f t="shared" si="1067"/>
        <v>3.7423003678922697E-5</v>
      </c>
      <c r="UZ163" s="66" t="str">
        <f t="shared" si="1068"/>
        <v>kg/GJ delivered</v>
      </c>
      <c r="VA163" s="160">
        <f t="shared" si="1069"/>
        <v>6.0359683353101126E-6</v>
      </c>
      <c r="VB163" s="66" t="str">
        <f t="shared" si="1070"/>
        <v>kg/GJ delivered</v>
      </c>
      <c r="VC163" s="160">
        <f t="shared" si="1071"/>
        <v>2.6155862786343827E-5</v>
      </c>
      <c r="VD163" s="66" t="str">
        <f t="shared" si="1072"/>
        <v>kg/GJ delivered</v>
      </c>
      <c r="VE163" s="160">
        <f t="shared" si="1073"/>
        <v>1.1267140892578878E-5</v>
      </c>
      <c r="VF163" s="66" t="str">
        <f t="shared" si="1074"/>
        <v>kg/GJ delivered</v>
      </c>
      <c r="VG163" s="160">
        <f t="shared" si="1075"/>
        <v>6.438366224330787E-6</v>
      </c>
      <c r="VH163" s="66" t="str">
        <f t="shared" si="1076"/>
        <v>kg/GJ delivered</v>
      </c>
      <c r="VI163" s="160">
        <f t="shared" si="1077"/>
        <v>5.2311725572687647E-6</v>
      </c>
      <c r="VJ163" s="66" t="str">
        <f t="shared" si="1078"/>
        <v>kg/GJ delivered</v>
      </c>
      <c r="VK163" s="66" t="str">
        <f t="shared" si="1079"/>
        <v/>
      </c>
      <c r="VL163" s="66" t="str">
        <f t="shared" si="1080"/>
        <v/>
      </c>
      <c r="VM163" s="160">
        <f t="shared" si="1081"/>
        <v>5.2311725572687647E-6</v>
      </c>
      <c r="VN163" s="66" t="str">
        <f t="shared" si="1082"/>
        <v>kg/GJ delivered</v>
      </c>
      <c r="VO163" s="160">
        <f t="shared" si="1083"/>
        <v>4.8287746682480911E-6</v>
      </c>
      <c r="VP163" s="66" t="str">
        <f t="shared" si="1084"/>
        <v>kg/GJ delivered</v>
      </c>
      <c r="VQ163" s="160">
        <f t="shared" si="1085"/>
        <v>5.6335704462894389E-7</v>
      </c>
      <c r="VR163" s="66" t="str">
        <f t="shared" si="1086"/>
        <v>kg/GJ delivered</v>
      </c>
      <c r="VS163" s="66" t="str">
        <f t="shared" si="1087"/>
        <v/>
      </c>
      <c r="VT163" s="66" t="str">
        <f t="shared" si="1088"/>
        <v/>
      </c>
      <c r="VU163" s="66" t="str">
        <f t="shared" si="1089"/>
        <v/>
      </c>
      <c r="VV163" s="66" t="str">
        <f t="shared" si="1090"/>
        <v/>
      </c>
      <c r="VW163" s="66" t="str">
        <f t="shared" si="1091"/>
        <v/>
      </c>
      <c r="VX163" s="66" t="str">
        <f t="shared" si="1092"/>
        <v/>
      </c>
      <c r="VY163" s="66" t="str">
        <f t="shared" si="1093"/>
        <v/>
      </c>
      <c r="VZ163" s="66" t="str">
        <f t="shared" si="1094"/>
        <v/>
      </c>
      <c r="WA163" s="66" t="str">
        <f t="shared" si="1095"/>
        <v/>
      </c>
      <c r="WB163" s="66" t="str">
        <f t="shared" si="1096"/>
        <v/>
      </c>
      <c r="WC163" s="66" t="str">
        <f t="shared" si="1097"/>
        <v/>
      </c>
      <c r="WD163" s="66" t="str">
        <f t="shared" si="1098"/>
        <v/>
      </c>
      <c r="WE163" s="66" t="str">
        <f t="shared" si="1099"/>
        <v/>
      </c>
      <c r="WF163" s="66" t="str">
        <f t="shared" si="1100"/>
        <v/>
      </c>
      <c r="WG163" s="66" t="str">
        <f t="shared" si="1101"/>
        <v/>
      </c>
      <c r="WH163" s="66" t="str">
        <f t="shared" si="1102"/>
        <v/>
      </c>
      <c r="WI163" s="66" t="str">
        <f t="shared" si="1103"/>
        <v/>
      </c>
      <c r="WJ163" s="66" t="str">
        <f t="shared" si="1104"/>
        <v/>
      </c>
      <c r="WK163" s="66" t="str">
        <f t="shared" si="1105"/>
        <v/>
      </c>
      <c r="WL163" s="66" t="str">
        <f t="shared" si="1106"/>
        <v/>
      </c>
      <c r="WM163" s="66" t="str">
        <f t="shared" si="1107"/>
        <v/>
      </c>
      <c r="WN163" s="66" t="str">
        <f t="shared" si="1108"/>
        <v/>
      </c>
      <c r="WO163" s="66" t="str">
        <f t="shared" si="1109"/>
        <v/>
      </c>
      <c r="WP163" s="66" t="str">
        <f t="shared" si="1110"/>
        <v/>
      </c>
      <c r="WQ163" s="66" t="str">
        <f t="shared" si="1111"/>
        <v/>
      </c>
      <c r="WR163" s="66" t="str">
        <f t="shared" si="1112"/>
        <v/>
      </c>
      <c r="WS163" s="66" t="str">
        <f t="shared" si="1113"/>
        <v/>
      </c>
      <c r="WT163" s="66" t="str">
        <f t="shared" si="1114"/>
        <v/>
      </c>
      <c r="WU163" s="66" t="str">
        <f t="shared" si="1115"/>
        <v/>
      </c>
      <c r="WV163" s="66" t="str">
        <f t="shared" si="1116"/>
        <v/>
      </c>
      <c r="WW163" s="66" t="str">
        <f t="shared" si="1117"/>
        <v/>
      </c>
      <c r="WX163" s="66" t="str">
        <f t="shared" si="1118"/>
        <v/>
      </c>
      <c r="WY163" s="160">
        <f t="shared" si="1119"/>
        <v>1.4486324004744268E-4</v>
      </c>
      <c r="WZ163" s="66" t="str">
        <f t="shared" si="1120"/>
        <v>kg/GJ delivered</v>
      </c>
      <c r="XA163" s="160">
        <f t="shared" si="1121"/>
        <v>1.3681528226702925E-5</v>
      </c>
      <c r="XB163" s="66" t="str">
        <f t="shared" si="1122"/>
        <v>kg/GJ delivered</v>
      </c>
      <c r="XC163" s="66" t="str">
        <f t="shared" si="1123"/>
        <v/>
      </c>
      <c r="XD163" s="66" t="str">
        <f t="shared" si="1124"/>
        <v/>
      </c>
      <c r="XE163" s="66" t="str">
        <f t="shared" si="1125"/>
        <v/>
      </c>
      <c r="XF163" s="66" t="str">
        <f t="shared" si="1126"/>
        <v/>
      </c>
      <c r="XG163" s="66" t="str">
        <f t="shared" si="1127"/>
        <v/>
      </c>
      <c r="XH163" s="66" t="str">
        <f t="shared" si="1128"/>
        <v/>
      </c>
      <c r="XI163" s="66" t="str">
        <f t="shared" si="1129"/>
        <v/>
      </c>
      <c r="XJ163" s="66" t="str">
        <f t="shared" si="1130"/>
        <v/>
      </c>
      <c r="XK163" s="66" t="str">
        <f t="shared" si="1131"/>
        <v/>
      </c>
      <c r="XL163" s="66" t="str">
        <f t="shared" si="1132"/>
        <v/>
      </c>
      <c r="XM163" s="66" t="str">
        <f t="shared" si="1133"/>
        <v/>
      </c>
      <c r="XN163" s="66" t="str">
        <f t="shared" si="1134"/>
        <v/>
      </c>
      <c r="XO163" s="66" t="str">
        <f t="shared" si="1135"/>
        <v/>
      </c>
      <c r="XP163" s="66" t="str">
        <f t="shared" si="1136"/>
        <v/>
      </c>
      <c r="XQ163" s="66" t="str">
        <f t="shared" si="1137"/>
        <v/>
      </c>
      <c r="XR163" s="66" t="str">
        <f t="shared" si="1138"/>
        <v/>
      </c>
      <c r="XS163" s="66" t="str">
        <f t="shared" si="1139"/>
        <v/>
      </c>
      <c r="XT163" s="66" t="str">
        <f t="shared" si="1140"/>
        <v/>
      </c>
      <c r="XU163" s="66" t="str">
        <f t="shared" si="1141"/>
        <v/>
      </c>
      <c r="XV163" s="66" t="str">
        <f t="shared" si="1142"/>
        <v/>
      </c>
      <c r="XW163" s="66" t="str">
        <f t="shared" si="1143"/>
        <v/>
      </c>
      <c r="XX163" s="66" t="str">
        <f t="shared" si="1144"/>
        <v/>
      </c>
      <c r="XY163" s="66" t="str">
        <f t="shared" si="1145"/>
        <v/>
      </c>
      <c r="XZ163" s="66" t="str">
        <f t="shared" si="1146"/>
        <v/>
      </c>
      <c r="YA163" s="66" t="str">
        <f t="shared" si="1147"/>
        <v/>
      </c>
      <c r="YB163" s="66" t="str">
        <f t="shared" si="1148"/>
        <v/>
      </c>
      <c r="YC163" s="66" t="str">
        <f t="shared" si="1149"/>
        <v/>
      </c>
      <c r="YD163" s="66" t="str">
        <f t="shared" si="1150"/>
        <v/>
      </c>
      <c r="YE163" s="66" t="str">
        <f t="shared" si="1151"/>
        <v/>
      </c>
      <c r="YF163" s="66" t="str">
        <f t="shared" si="1152"/>
        <v/>
      </c>
      <c r="YG163" s="66" t="str">
        <f t="shared" si="1153"/>
        <v/>
      </c>
      <c r="YH163" s="66" t="str">
        <f t="shared" si="1154"/>
        <v/>
      </c>
      <c r="YI163" s="66" t="str">
        <f t="shared" si="1155"/>
        <v/>
      </c>
      <c r="YJ163" s="66" t="str">
        <f t="shared" si="1156"/>
        <v/>
      </c>
      <c r="YK163" s="66" t="str">
        <f t="shared" si="1157"/>
        <v/>
      </c>
      <c r="YL163" s="66" t="str">
        <f t="shared" si="1158"/>
        <v/>
      </c>
      <c r="YM163" s="66" t="str">
        <f t="shared" si="1159"/>
        <v/>
      </c>
      <c r="YN163" s="66" t="str">
        <f t="shared" si="1160"/>
        <v/>
      </c>
      <c r="YO163" s="66" t="str">
        <f t="shared" si="1161"/>
        <v/>
      </c>
      <c r="YP163" s="66" t="str">
        <f t="shared" si="1162"/>
        <v/>
      </c>
      <c r="YQ163" s="66" t="str">
        <f t="shared" si="1163"/>
        <v/>
      </c>
      <c r="YR163" s="66" t="str">
        <f t="shared" si="1164"/>
        <v/>
      </c>
      <c r="YS163" s="66" t="str">
        <f t="shared" si="1165"/>
        <v/>
      </c>
      <c r="YT163" s="66" t="str">
        <f t="shared" si="1166"/>
        <v/>
      </c>
      <c r="YU163" s="66" t="str">
        <f t="shared" si="1167"/>
        <v/>
      </c>
      <c r="YV163" s="66" t="str">
        <f t="shared" si="1168"/>
        <v/>
      </c>
      <c r="YW163" s="66" t="str">
        <f t="shared" si="1169"/>
        <v/>
      </c>
      <c r="YX163" s="66" t="str">
        <f t="shared" si="1170"/>
        <v/>
      </c>
      <c r="YY163" s="66" t="str">
        <f t="shared" si="1171"/>
        <v/>
      </c>
      <c r="YZ163" s="66" t="str">
        <f t="shared" si="1172"/>
        <v/>
      </c>
      <c r="ZA163" s="66" t="str">
        <f t="shared" si="1173"/>
        <v/>
      </c>
      <c r="ZB163" s="66" t="str">
        <f t="shared" si="1174"/>
        <v/>
      </c>
      <c r="ZC163" s="66" t="str">
        <f t="shared" si="1175"/>
        <v/>
      </c>
      <c r="ZD163" s="66" t="str">
        <f t="shared" si="1176"/>
        <v/>
      </c>
      <c r="ZE163" s="66" t="str">
        <f t="shared" si="1177"/>
        <v/>
      </c>
      <c r="ZF163" s="66" t="str">
        <f t="shared" si="1178"/>
        <v/>
      </c>
      <c r="ZG163" s="66" t="str">
        <f t="shared" si="1179"/>
        <v/>
      </c>
      <c r="ZH163" s="66" t="str">
        <f t="shared" si="1180"/>
        <v/>
      </c>
      <c r="ZI163" s="66" t="str">
        <f t="shared" si="1181"/>
        <v/>
      </c>
      <c r="ZJ163" s="66" t="str">
        <f t="shared" si="1182"/>
        <v/>
      </c>
      <c r="ZK163" s="66" t="str">
        <f t="shared" si="1183"/>
        <v/>
      </c>
      <c r="ZL163" s="66" t="str">
        <f t="shared" si="1184"/>
        <v/>
      </c>
      <c r="ZM163" s="66" t="str">
        <f t="shared" si="1185"/>
        <v/>
      </c>
      <c r="ZN163" s="66" t="str">
        <f t="shared" si="1186"/>
        <v/>
      </c>
      <c r="ZO163" s="66" t="str">
        <f t="shared" si="1187"/>
        <v/>
      </c>
      <c r="ZP163" s="66" t="str">
        <f t="shared" si="1188"/>
        <v/>
      </c>
      <c r="ZQ163" s="66" t="str">
        <f t="shared" si="1189"/>
        <v/>
      </c>
      <c r="ZR163" s="66" t="str">
        <f t="shared" si="1190"/>
        <v/>
      </c>
      <c r="ZS163" s="66" t="str">
        <f t="shared" si="1191"/>
        <v/>
      </c>
      <c r="ZT163" s="66" t="str">
        <f t="shared" si="1192"/>
        <v/>
      </c>
      <c r="ZU163" s="66" t="str">
        <f t="shared" si="1193"/>
        <v/>
      </c>
      <c r="ZV163" s="66" t="str">
        <f t="shared" si="1194"/>
        <v/>
      </c>
      <c r="ZW163" s="66" t="str">
        <f t="shared" si="1195"/>
        <v/>
      </c>
      <c r="ZX163" s="66" t="str">
        <f t="shared" si="1196"/>
        <v/>
      </c>
      <c r="ZY163" s="66" t="str">
        <f t="shared" si="1197"/>
        <v/>
      </c>
      <c r="ZZ163" s="66" t="str">
        <f t="shared" si="1198"/>
        <v/>
      </c>
      <c r="AAA163" s="66" t="str">
        <f t="shared" si="1199"/>
        <v/>
      </c>
      <c r="AAB163" s="66" t="str">
        <f t="shared" si="1200"/>
        <v/>
      </c>
      <c r="AAC163" s="66" t="str">
        <f t="shared" si="1201"/>
        <v/>
      </c>
      <c r="AAD163" s="66" t="str">
        <f t="shared" si="1202"/>
        <v/>
      </c>
      <c r="AAE163" s="66" t="str">
        <f t="shared" si="1203"/>
        <v/>
      </c>
      <c r="AAF163" s="66" t="str">
        <f t="shared" si="1204"/>
        <v/>
      </c>
      <c r="AAG163" s="66" t="str">
        <f t="shared" si="1205"/>
        <v/>
      </c>
      <c r="AAH163" s="66" t="str">
        <f t="shared" si="1206"/>
        <v/>
      </c>
      <c r="AAI163" s="66" t="str">
        <f t="shared" si="1207"/>
        <v/>
      </c>
      <c r="AAJ163" s="66" t="str">
        <f t="shared" si="1208"/>
        <v/>
      </c>
      <c r="AAK163" s="66" t="str">
        <f t="shared" si="1209"/>
        <v/>
      </c>
      <c r="AAL163" s="66" t="str">
        <f t="shared" si="1210"/>
        <v/>
      </c>
      <c r="AAM163" s="66" t="str">
        <f t="shared" si="1211"/>
        <v/>
      </c>
      <c r="AAN163" s="66" t="str">
        <f t="shared" si="1212"/>
        <v/>
      </c>
      <c r="AAO163" s="66" t="str">
        <f t="shared" si="1213"/>
        <v/>
      </c>
      <c r="AAP163" s="66" t="str">
        <f t="shared" si="1214"/>
        <v/>
      </c>
      <c r="AAQ163" s="66" t="str">
        <f t="shared" si="1215"/>
        <v/>
      </c>
      <c r="AAR163" s="66" t="str">
        <f t="shared" si="1216"/>
        <v/>
      </c>
      <c r="AAS163" s="66" t="str">
        <f t="shared" si="1217"/>
        <v/>
      </c>
      <c r="AAT163" s="66" t="str">
        <f t="shared" si="1218"/>
        <v/>
      </c>
      <c r="AAU163" s="66" t="str">
        <f t="shared" si="1219"/>
        <v/>
      </c>
      <c r="AAV163" s="66" t="str">
        <f t="shared" si="1220"/>
        <v/>
      </c>
      <c r="AAW163" s="66" t="str">
        <f t="shared" si="1221"/>
        <v/>
      </c>
      <c r="AAX163" s="66" t="str">
        <f t="shared" si="1222"/>
        <v/>
      </c>
      <c r="AAY163" s="66" t="str">
        <f t="shared" si="1223"/>
        <v/>
      </c>
      <c r="AAZ163" s="66" t="str">
        <f t="shared" si="1224"/>
        <v/>
      </c>
      <c r="ABA163" s="66" t="str">
        <f t="shared" si="1225"/>
        <v/>
      </c>
      <c r="ABB163" s="66" t="str">
        <f t="shared" si="1226"/>
        <v/>
      </c>
      <c r="ABC163" s="66" t="str">
        <f t="shared" si="1227"/>
        <v/>
      </c>
      <c r="ABD163" s="66" t="str">
        <f t="shared" si="1228"/>
        <v/>
      </c>
      <c r="ABE163" s="66" t="str">
        <f t="shared" si="1229"/>
        <v/>
      </c>
      <c r="ABF163" s="66" t="str">
        <f t="shared" si="1230"/>
        <v/>
      </c>
      <c r="ABG163" s="66" t="str">
        <f t="shared" si="1231"/>
        <v/>
      </c>
      <c r="ABH163" s="66" t="str">
        <f t="shared" si="1232"/>
        <v/>
      </c>
      <c r="ABI163" s="66" t="str">
        <f t="shared" si="1233"/>
        <v/>
      </c>
      <c r="ABJ163" s="66" t="str">
        <f t="shared" si="1234"/>
        <v/>
      </c>
      <c r="ABK163" s="66" t="str">
        <f t="shared" si="1235"/>
        <v/>
      </c>
      <c r="ABL163" s="66" t="str">
        <f t="shared" si="1236"/>
        <v/>
      </c>
      <c r="ABM163" s="66" t="str">
        <f t="shared" si="1237"/>
        <v/>
      </c>
      <c r="ABN163" s="66" t="str">
        <f t="shared" si="1238"/>
        <v/>
      </c>
      <c r="ABO163" s="66" t="str">
        <f t="shared" si="1239"/>
        <v/>
      </c>
      <c r="ABP163" s="66" t="str">
        <f t="shared" si="1240"/>
        <v/>
      </c>
      <c r="ABQ163" s="66" t="str">
        <f t="shared" si="1241"/>
        <v/>
      </c>
      <c r="ABR163" s="66" t="str">
        <f t="shared" si="1242"/>
        <v/>
      </c>
      <c r="ABS163" s="66" t="str">
        <f t="shared" si="1243"/>
        <v/>
      </c>
      <c r="ABT163" s="66" t="str">
        <f t="shared" si="1244"/>
        <v/>
      </c>
      <c r="ABU163" s="66" t="str">
        <f t="shared" si="1245"/>
        <v/>
      </c>
      <c r="ABV163" s="66" t="str">
        <f t="shared" si="1246"/>
        <v/>
      </c>
      <c r="ABW163" s="66" t="str">
        <f t="shared" si="1247"/>
        <v/>
      </c>
      <c r="ABX163" s="66" t="str">
        <f t="shared" si="1248"/>
        <v/>
      </c>
      <c r="ABY163" s="66" t="str">
        <f t="shared" si="1249"/>
        <v/>
      </c>
      <c r="ABZ163" s="66" t="str">
        <f t="shared" si="1250"/>
        <v/>
      </c>
      <c r="ACA163" s="66" t="str">
        <f t="shared" si="1251"/>
        <v/>
      </c>
      <c r="ACB163" s="66" t="str">
        <f t="shared" si="1252"/>
        <v/>
      </c>
      <c r="ACC163" s="66" t="str">
        <f t="shared" si="1253"/>
        <v/>
      </c>
      <c r="ACD163" s="66" t="str">
        <f t="shared" si="1254"/>
        <v/>
      </c>
      <c r="ACE163" s="66" t="str">
        <f t="shared" si="1255"/>
        <v/>
      </c>
      <c r="ACF163" s="66" t="str">
        <f t="shared" si="1256"/>
        <v/>
      </c>
      <c r="ACG163" s="66" t="str">
        <f t="shared" si="1257"/>
        <v/>
      </c>
      <c r="ACH163" s="66" t="str">
        <f t="shared" si="1258"/>
        <v/>
      </c>
      <c r="ACI163" s="66" t="str">
        <f t="shared" si="1259"/>
        <v/>
      </c>
      <c r="ACJ163" s="66" t="str">
        <f t="shared" si="1260"/>
        <v/>
      </c>
      <c r="ACK163" s="66" t="str">
        <f t="shared" si="1261"/>
        <v/>
      </c>
      <c r="ACL163" s="66" t="str">
        <f t="shared" si="1262"/>
        <v/>
      </c>
      <c r="ACM163" s="66" t="str">
        <f t="shared" ref="ACM163:ACN163" si="1299">IF(AND(ACS$3="Unit", ACL163=""), "", IF(AND(ACS$3="Unit", ACL163="-"),"", IF(ACS$3="Unit", "kg/GJ delivered", IF(AND(NY163&lt;&gt;"", NY163&lt;&gt;"-", NX163="-"),"", IF($H163="","", IF(NX163="nd", "",IF(NX163="&lt;n.a.&gt;", "", IF(NY163="#/MJ", "", IF(NY163="kg/GJ delivered",NX163,IF(NY163="g/MJ delivered",NX163,IF(NY163="kg/MJ delivered",NX163*1000,IF(NY163="mg/MJ delivered",NX163/1000,IF(NY163="g/kg",((NX163)*(1/$I163)*(1/$H163)),IF(NY163="mg/kg",((NX163/1000)*(1/$I163)*(1/$H163)),IF(NY163="mg/MJ delivered",NX163/1000,IF(NY163="-","","Error"))))))))))))))))</f>
        <v/>
      </c>
      <c r="ACN163" s="66" t="str">
        <f t="shared" si="1299"/>
        <v/>
      </c>
      <c r="ACO163" s="66" t="str">
        <f t="shared" si="1264"/>
        <v/>
      </c>
      <c r="ACP163" s="66" t="str">
        <f t="shared" si="1265"/>
        <v/>
      </c>
      <c r="ACQ163" s="66" t="str">
        <f t="shared" si="1266"/>
        <v/>
      </c>
      <c r="ACR163" s="66" t="str">
        <f t="shared" si="1267"/>
        <v/>
      </c>
      <c r="ACS163" s="66" t="str">
        <f t="shared" si="1268"/>
        <v/>
      </c>
      <c r="ACT163" s="66" t="str">
        <f t="shared" si="1269"/>
        <v/>
      </c>
    </row>
    <row r="164" spans="2:774" ht="15.75" customHeight="1" x14ac:dyDescent="0.25">
      <c r="B164" s="66">
        <v>243</v>
      </c>
      <c r="C164" s="66" t="s">
        <v>883</v>
      </c>
      <c r="D164" s="66" t="s">
        <v>685</v>
      </c>
      <c r="E164" s="156" t="s">
        <v>853</v>
      </c>
      <c r="F164" s="66" t="s">
        <v>497</v>
      </c>
      <c r="G164" s="66" t="s">
        <v>492</v>
      </c>
      <c r="H164" s="126">
        <v>0.16242500000000001</v>
      </c>
      <c r="I164" s="130">
        <f>'Heating Values'!$D$23</f>
        <v>15.3</v>
      </c>
      <c r="J164" s="66" t="str">
        <f t="shared" si="890"/>
        <v>Firewood, Improved, CN</v>
      </c>
      <c r="K164" s="66" t="s">
        <v>1588</v>
      </c>
      <c r="L164" s="161"/>
      <c r="M164" s="161"/>
      <c r="N164" s="161"/>
      <c r="O164" s="66" t="s">
        <v>1116</v>
      </c>
      <c r="P164" s="66" t="str">
        <f t="shared" si="1272"/>
        <v>CN</v>
      </c>
      <c r="Q164" s="66" t="s">
        <v>87</v>
      </c>
      <c r="R164" s="158" t="s">
        <v>128</v>
      </c>
      <c r="S164" s="158" t="s">
        <v>128</v>
      </c>
      <c r="T164" s="158" t="s">
        <v>128</v>
      </c>
      <c r="U164" s="158" t="s">
        <v>128</v>
      </c>
      <c r="V164" s="158" t="s">
        <v>128</v>
      </c>
      <c r="W164" s="158" t="s">
        <v>128</v>
      </c>
      <c r="X164" s="158" t="s">
        <v>128</v>
      </c>
      <c r="Y164" s="158" t="s">
        <v>128</v>
      </c>
      <c r="Z164" s="158" t="s">
        <v>128</v>
      </c>
      <c r="AA164" s="158" t="s">
        <v>128</v>
      </c>
      <c r="AB164" s="158" t="s">
        <v>128</v>
      </c>
      <c r="AC164" s="158" t="s">
        <v>128</v>
      </c>
      <c r="AD164" s="158" t="s">
        <v>128</v>
      </c>
      <c r="AE164" s="158" t="s">
        <v>128</v>
      </c>
      <c r="AF164" s="158" t="s">
        <v>128</v>
      </c>
      <c r="AG164" s="158" t="s">
        <v>128</v>
      </c>
      <c r="AH164" s="158" t="s">
        <v>128</v>
      </c>
      <c r="AI164" s="158" t="s">
        <v>128</v>
      </c>
      <c r="AJ164" s="158" t="s">
        <v>128</v>
      </c>
      <c r="AK164" s="158" t="s">
        <v>128</v>
      </c>
      <c r="AL164" s="158" t="s">
        <v>128</v>
      </c>
      <c r="AM164" s="158" t="s">
        <v>128</v>
      </c>
      <c r="AN164" s="158" t="s">
        <v>128</v>
      </c>
      <c r="AO164" s="158" t="s">
        <v>128</v>
      </c>
      <c r="AP164" s="158" t="s">
        <v>128</v>
      </c>
      <c r="AQ164" s="158" t="s">
        <v>128</v>
      </c>
      <c r="AR164" s="158" t="s">
        <v>128</v>
      </c>
      <c r="AS164" s="158" t="s">
        <v>128</v>
      </c>
      <c r="AT164" s="158" t="s">
        <v>128</v>
      </c>
      <c r="AU164" s="158" t="s">
        <v>128</v>
      </c>
      <c r="AV164" s="158" t="s">
        <v>128</v>
      </c>
      <c r="AW164" s="158" t="s">
        <v>128</v>
      </c>
      <c r="AX164" s="158" t="s">
        <v>128</v>
      </c>
      <c r="AY164" s="158" t="s">
        <v>128</v>
      </c>
      <c r="AZ164" s="158" t="s">
        <v>128</v>
      </c>
      <c r="BA164" s="158" t="s">
        <v>128</v>
      </c>
      <c r="BB164" s="158" t="s">
        <v>128</v>
      </c>
      <c r="BC164" s="158" t="s">
        <v>128</v>
      </c>
      <c r="BD164" s="158" t="s">
        <v>128</v>
      </c>
      <c r="BE164" s="158" t="s">
        <v>128</v>
      </c>
      <c r="BF164" s="158" t="s">
        <v>128</v>
      </c>
      <c r="BG164" s="158" t="s">
        <v>128</v>
      </c>
      <c r="BH164" s="158" t="s">
        <v>128</v>
      </c>
      <c r="BI164" s="158" t="s">
        <v>128</v>
      </c>
      <c r="BJ164" s="158" t="s">
        <v>128</v>
      </c>
      <c r="BK164" s="158" t="s">
        <v>128</v>
      </c>
      <c r="BL164" s="158" t="s">
        <v>128</v>
      </c>
      <c r="BM164" s="158" t="s">
        <v>128</v>
      </c>
      <c r="BN164" s="158" t="s">
        <v>128</v>
      </c>
      <c r="BO164" s="158" t="s">
        <v>128</v>
      </c>
      <c r="BP164" s="158" t="s">
        <v>128</v>
      </c>
      <c r="BQ164" s="158" t="s">
        <v>128</v>
      </c>
      <c r="BR164" s="158" t="s">
        <v>128</v>
      </c>
      <c r="BS164" s="158" t="s">
        <v>128</v>
      </c>
      <c r="BT164" s="158" t="s">
        <v>128</v>
      </c>
      <c r="BU164" s="158" t="s">
        <v>128</v>
      </c>
      <c r="BV164" s="158" t="s">
        <v>128</v>
      </c>
      <c r="BW164" s="158" t="s">
        <v>128</v>
      </c>
      <c r="BX164" s="158" t="s">
        <v>128</v>
      </c>
      <c r="BY164" s="158" t="s">
        <v>128</v>
      </c>
      <c r="BZ164" s="158" t="s">
        <v>128</v>
      </c>
      <c r="CA164" s="158" t="s">
        <v>128</v>
      </c>
      <c r="CB164" s="158" t="s">
        <v>128</v>
      </c>
      <c r="CC164" s="158" t="s">
        <v>128</v>
      </c>
      <c r="CD164" s="158" t="s">
        <v>128</v>
      </c>
      <c r="CE164" s="158" t="s">
        <v>128</v>
      </c>
      <c r="CF164" s="158" t="s">
        <v>128</v>
      </c>
      <c r="CG164" s="158" t="s">
        <v>128</v>
      </c>
      <c r="CH164" s="158" t="s">
        <v>128</v>
      </c>
      <c r="CI164" s="158" t="s">
        <v>128</v>
      </c>
      <c r="CJ164" s="158" t="s">
        <v>128</v>
      </c>
      <c r="CK164" s="158" t="s">
        <v>128</v>
      </c>
      <c r="CL164" s="158" t="s">
        <v>128</v>
      </c>
      <c r="CM164" s="158" t="s">
        <v>128</v>
      </c>
      <c r="CN164" s="158" t="s">
        <v>128</v>
      </c>
      <c r="CO164" s="158" t="s">
        <v>128</v>
      </c>
      <c r="CP164" s="158" t="s">
        <v>128</v>
      </c>
      <c r="CQ164" s="158" t="s">
        <v>128</v>
      </c>
      <c r="CR164" s="158" t="s">
        <v>128</v>
      </c>
      <c r="CS164" s="158" t="s">
        <v>128</v>
      </c>
      <c r="CT164" s="158" t="s">
        <v>128</v>
      </c>
      <c r="CU164" s="158" t="s">
        <v>128</v>
      </c>
      <c r="CV164" s="158" t="s">
        <v>128</v>
      </c>
      <c r="CW164" s="158" t="s">
        <v>128</v>
      </c>
      <c r="CX164" s="158" t="s">
        <v>128</v>
      </c>
      <c r="CY164" s="158" t="s">
        <v>128</v>
      </c>
      <c r="CZ164" s="158" t="s">
        <v>128</v>
      </c>
      <c r="DA164" s="158" t="s">
        <v>128</v>
      </c>
      <c r="DB164" s="158" t="s">
        <v>128</v>
      </c>
      <c r="DC164" s="158" t="s">
        <v>128</v>
      </c>
      <c r="DD164" s="158" t="s">
        <v>128</v>
      </c>
      <c r="DE164" s="158" t="s">
        <v>128</v>
      </c>
      <c r="DF164" s="158" t="s">
        <v>128</v>
      </c>
      <c r="DG164" s="158" t="s">
        <v>128</v>
      </c>
      <c r="DH164" s="158" t="s">
        <v>128</v>
      </c>
      <c r="DI164" s="158" t="s">
        <v>128</v>
      </c>
      <c r="DJ164" s="158" t="s">
        <v>128</v>
      </c>
      <c r="DK164" s="158" t="s">
        <v>128</v>
      </c>
      <c r="DL164" s="158" t="s">
        <v>128</v>
      </c>
      <c r="DM164" s="158" t="s">
        <v>128</v>
      </c>
      <c r="DN164" s="158" t="s">
        <v>128</v>
      </c>
      <c r="DO164" s="158" t="s">
        <v>128</v>
      </c>
      <c r="DP164" s="158" t="s">
        <v>128</v>
      </c>
      <c r="DQ164" s="158" t="s">
        <v>128</v>
      </c>
      <c r="DR164" s="158" t="s">
        <v>128</v>
      </c>
      <c r="DS164" s="158" t="s">
        <v>128</v>
      </c>
      <c r="DT164" s="158" t="s">
        <v>128</v>
      </c>
      <c r="DU164" s="158" t="s">
        <v>128</v>
      </c>
      <c r="DV164" s="158" t="s">
        <v>128</v>
      </c>
      <c r="DW164" s="158" t="s">
        <v>128</v>
      </c>
      <c r="DX164" s="158" t="s">
        <v>128</v>
      </c>
      <c r="DY164" s="158" t="s">
        <v>128</v>
      </c>
      <c r="DZ164" s="158" t="s">
        <v>128</v>
      </c>
      <c r="EA164" s="158" t="s">
        <v>128</v>
      </c>
      <c r="EB164" s="158" t="s">
        <v>128</v>
      </c>
      <c r="EC164" s="158" t="s">
        <v>128</v>
      </c>
      <c r="ED164" s="158" t="s">
        <v>128</v>
      </c>
      <c r="EE164" s="158" t="s">
        <v>128</v>
      </c>
      <c r="EF164" s="158" t="s">
        <v>128</v>
      </c>
      <c r="EG164" s="158" t="s">
        <v>128</v>
      </c>
      <c r="EH164" s="158" t="s">
        <v>128</v>
      </c>
      <c r="EI164" s="158" t="s">
        <v>128</v>
      </c>
      <c r="EJ164" s="158" t="s">
        <v>128</v>
      </c>
      <c r="EK164" s="158" t="s">
        <v>128</v>
      </c>
      <c r="EL164" s="158" t="s">
        <v>128</v>
      </c>
      <c r="EM164" s="158" t="s">
        <v>128</v>
      </c>
      <c r="EN164" s="158" t="s">
        <v>128</v>
      </c>
      <c r="EO164" s="158" t="s">
        <v>128</v>
      </c>
      <c r="EP164" s="158" t="s">
        <v>128</v>
      </c>
      <c r="EQ164" s="158" t="s">
        <v>128</v>
      </c>
      <c r="ER164" s="158" t="s">
        <v>128</v>
      </c>
      <c r="ES164" s="158" t="s">
        <v>128</v>
      </c>
      <c r="ET164" s="158" t="s">
        <v>128</v>
      </c>
      <c r="EU164" s="158" t="s">
        <v>128</v>
      </c>
      <c r="EV164" s="158" t="s">
        <v>128</v>
      </c>
      <c r="EW164" s="158" t="s">
        <v>128</v>
      </c>
      <c r="EX164" s="158" t="s">
        <v>128</v>
      </c>
      <c r="EY164" s="158" t="s">
        <v>128</v>
      </c>
      <c r="EZ164" s="165">
        <v>6.4</v>
      </c>
      <c r="FA164" s="158" t="s">
        <v>704</v>
      </c>
      <c r="FB164" s="165">
        <v>2.2999999999999998</v>
      </c>
      <c r="FC164" s="158" t="s">
        <v>704</v>
      </c>
      <c r="FD164" s="163">
        <v>0.13</v>
      </c>
      <c r="FE164" s="158" t="s">
        <v>704</v>
      </c>
      <c r="FF164" s="163">
        <v>0.57999999999999996</v>
      </c>
      <c r="FG164" s="158" t="s">
        <v>704</v>
      </c>
      <c r="FH164" s="165">
        <v>2.7</v>
      </c>
      <c r="FI164" s="158" t="s">
        <v>704</v>
      </c>
      <c r="FJ164" s="163">
        <v>0.39</v>
      </c>
      <c r="FK164" s="158" t="s">
        <v>704</v>
      </c>
      <c r="FL164" s="165">
        <v>1.6</v>
      </c>
      <c r="FM164" s="158" t="s">
        <v>704</v>
      </c>
      <c r="FN164" s="165">
        <v>1.5</v>
      </c>
      <c r="FO164" s="158" t="s">
        <v>704</v>
      </c>
      <c r="FP164" s="163">
        <v>3.9E-2</v>
      </c>
      <c r="FQ164" s="158" t="s">
        <v>704</v>
      </c>
      <c r="FR164" s="163">
        <v>0.14000000000000001</v>
      </c>
      <c r="FS164" s="158" t="s">
        <v>704</v>
      </c>
      <c r="FT164" s="163">
        <v>0.52</v>
      </c>
      <c r="FU164" s="158" t="s">
        <v>704</v>
      </c>
      <c r="FV164" s="158" t="s">
        <v>128</v>
      </c>
      <c r="FW164" s="158" t="s">
        <v>128</v>
      </c>
      <c r="FX164" s="163">
        <v>0.42</v>
      </c>
      <c r="FY164" s="158" t="s">
        <v>704</v>
      </c>
      <c r="FZ164" s="163">
        <v>0.32</v>
      </c>
      <c r="GA164" s="158" t="s">
        <v>704</v>
      </c>
      <c r="GB164" s="163">
        <v>0.38</v>
      </c>
      <c r="GC164" s="158" t="s">
        <v>704</v>
      </c>
      <c r="GD164" s="163">
        <v>0.35</v>
      </c>
      <c r="GE164" s="158" t="s">
        <v>704</v>
      </c>
      <c r="GF164" s="163">
        <v>0.19</v>
      </c>
      <c r="GG164" s="158" t="s">
        <v>704</v>
      </c>
      <c r="GH164" s="163">
        <v>5.8000000000000003E-2</v>
      </c>
      <c r="GI164" s="158" t="s">
        <v>704</v>
      </c>
      <c r="GJ164" s="163">
        <v>0.27</v>
      </c>
      <c r="GK164" s="158" t="s">
        <v>704</v>
      </c>
      <c r="GL164" s="163">
        <v>2.8000000000000001E-2</v>
      </c>
      <c r="GM164" s="158" t="s">
        <v>704</v>
      </c>
      <c r="GN164" s="163">
        <v>0.21</v>
      </c>
      <c r="GO164" s="158" t="s">
        <v>704</v>
      </c>
      <c r="GP164" s="163">
        <v>6.3E-2</v>
      </c>
      <c r="GQ164" s="158" t="s">
        <v>704</v>
      </c>
      <c r="GR164" s="163">
        <v>4.5999999999999999E-2</v>
      </c>
      <c r="GS164" s="158" t="s">
        <v>704</v>
      </c>
      <c r="GT164" s="163">
        <v>3.3000000000000002E-2</v>
      </c>
      <c r="GU164" s="158" t="s">
        <v>704</v>
      </c>
      <c r="GV164" s="158" t="s">
        <v>128</v>
      </c>
      <c r="GW164" s="158" t="s">
        <v>128</v>
      </c>
      <c r="GX164" s="163">
        <v>3.3000000000000002E-2</v>
      </c>
      <c r="GY164" s="158" t="s">
        <v>704</v>
      </c>
      <c r="GZ164" s="163">
        <v>3.5000000000000003E-2</v>
      </c>
      <c r="HA164" s="158" t="s">
        <v>704</v>
      </c>
      <c r="HB164" s="166">
        <v>3.7000000000000002E-3</v>
      </c>
      <c r="HC164" s="158" t="s">
        <v>704</v>
      </c>
      <c r="HD164" s="158" t="s">
        <v>128</v>
      </c>
      <c r="HE164" s="158" t="s">
        <v>128</v>
      </c>
      <c r="HF164" s="158" t="s">
        <v>128</v>
      </c>
      <c r="HG164" s="158" t="s">
        <v>128</v>
      </c>
      <c r="HH164" s="158" t="s">
        <v>128</v>
      </c>
      <c r="HI164" s="158" t="s">
        <v>128</v>
      </c>
      <c r="HJ164" s="158" t="s">
        <v>128</v>
      </c>
      <c r="HK164" s="158" t="s">
        <v>128</v>
      </c>
      <c r="HL164" s="158" t="s">
        <v>128</v>
      </c>
      <c r="HM164" s="158" t="s">
        <v>128</v>
      </c>
      <c r="HN164" s="158" t="s">
        <v>128</v>
      </c>
      <c r="HO164" s="158" t="s">
        <v>128</v>
      </c>
      <c r="HP164" s="158" t="s">
        <v>128</v>
      </c>
      <c r="HQ164" s="158" t="s">
        <v>128</v>
      </c>
      <c r="HR164" s="158" t="s">
        <v>128</v>
      </c>
      <c r="HS164" s="158" t="s">
        <v>128</v>
      </c>
      <c r="HT164" s="158" t="s">
        <v>128</v>
      </c>
      <c r="HU164" s="158" t="s">
        <v>128</v>
      </c>
      <c r="HV164" s="158" t="s">
        <v>128</v>
      </c>
      <c r="HW164" s="158" t="s">
        <v>128</v>
      </c>
      <c r="HX164" s="158" t="s">
        <v>128</v>
      </c>
      <c r="HY164" s="158" t="s">
        <v>128</v>
      </c>
      <c r="HZ164" s="158" t="s">
        <v>128</v>
      </c>
      <c r="IA164" s="158" t="s">
        <v>128</v>
      </c>
      <c r="IB164" s="158" t="s">
        <v>128</v>
      </c>
      <c r="IC164" s="158" t="s">
        <v>128</v>
      </c>
      <c r="ID164" s="158" t="s">
        <v>128</v>
      </c>
      <c r="IE164" s="158" t="s">
        <v>128</v>
      </c>
      <c r="IF164" s="158" t="s">
        <v>128</v>
      </c>
      <c r="IG164" s="158" t="s">
        <v>128</v>
      </c>
      <c r="IH164" s="158" t="s">
        <v>128</v>
      </c>
      <c r="II164" s="158" t="s">
        <v>128</v>
      </c>
      <c r="IJ164" s="163">
        <v>0.47</v>
      </c>
      <c r="IK164" s="158" t="s">
        <v>704</v>
      </c>
      <c r="IL164" s="163">
        <v>0.14000000000000001</v>
      </c>
      <c r="IM164" s="158" t="s">
        <v>704</v>
      </c>
      <c r="IN164" s="158" t="s">
        <v>128</v>
      </c>
      <c r="IO164" s="158" t="s">
        <v>128</v>
      </c>
      <c r="IP164" s="158" t="s">
        <v>128</v>
      </c>
      <c r="IQ164" s="158" t="s">
        <v>128</v>
      </c>
      <c r="IR164" s="158" t="s">
        <v>128</v>
      </c>
      <c r="IS164" s="158" t="s">
        <v>128</v>
      </c>
      <c r="IT164" s="158" t="s">
        <v>128</v>
      </c>
      <c r="IU164" s="158" t="s">
        <v>128</v>
      </c>
      <c r="IV164" s="158" t="s">
        <v>128</v>
      </c>
      <c r="IW164" s="158" t="s">
        <v>128</v>
      </c>
      <c r="IX164" s="158" t="s">
        <v>128</v>
      </c>
      <c r="IY164" s="158" t="s">
        <v>128</v>
      </c>
      <c r="IZ164" s="158" t="s">
        <v>128</v>
      </c>
      <c r="JA164" s="158" t="s">
        <v>128</v>
      </c>
      <c r="JB164" s="158" t="s">
        <v>128</v>
      </c>
      <c r="JC164" s="158" t="s">
        <v>128</v>
      </c>
      <c r="JD164" s="158" t="s">
        <v>128</v>
      </c>
      <c r="JE164" s="158" t="s">
        <v>128</v>
      </c>
      <c r="JF164" s="158" t="s">
        <v>128</v>
      </c>
      <c r="JG164" s="158" t="s">
        <v>128</v>
      </c>
      <c r="JH164" s="158" t="s">
        <v>128</v>
      </c>
      <c r="JI164" s="158" t="s">
        <v>128</v>
      </c>
      <c r="JJ164" s="158" t="s">
        <v>128</v>
      </c>
      <c r="JK164" s="158" t="s">
        <v>128</v>
      </c>
      <c r="JL164" s="158" t="s">
        <v>128</v>
      </c>
      <c r="JM164" s="158" t="s">
        <v>128</v>
      </c>
      <c r="JN164" s="158" t="s">
        <v>128</v>
      </c>
      <c r="JO164" s="158" t="s">
        <v>128</v>
      </c>
      <c r="JP164" s="158" t="s">
        <v>128</v>
      </c>
      <c r="JQ164" s="158" t="s">
        <v>128</v>
      </c>
      <c r="JR164" s="158" t="s">
        <v>128</v>
      </c>
      <c r="JS164" s="158" t="s">
        <v>128</v>
      </c>
      <c r="JT164" s="158" t="s">
        <v>128</v>
      </c>
      <c r="JU164" s="158" t="s">
        <v>128</v>
      </c>
      <c r="JV164" s="158" t="s">
        <v>128</v>
      </c>
      <c r="JW164" s="158" t="s">
        <v>128</v>
      </c>
      <c r="JX164" s="158" t="s">
        <v>128</v>
      </c>
      <c r="JY164" s="158" t="s">
        <v>128</v>
      </c>
      <c r="JZ164" s="158" t="s">
        <v>128</v>
      </c>
      <c r="KA164" s="158" t="s">
        <v>128</v>
      </c>
      <c r="KB164" s="158" t="s">
        <v>128</v>
      </c>
      <c r="KC164" s="158" t="s">
        <v>128</v>
      </c>
      <c r="KD164" s="158" t="s">
        <v>128</v>
      </c>
      <c r="KE164" s="158" t="s">
        <v>128</v>
      </c>
      <c r="KF164" s="158" t="s">
        <v>128</v>
      </c>
      <c r="KG164" s="158" t="s">
        <v>128</v>
      </c>
      <c r="KH164" s="158" t="s">
        <v>128</v>
      </c>
      <c r="KI164" s="158" t="s">
        <v>128</v>
      </c>
      <c r="KJ164" s="158" t="s">
        <v>128</v>
      </c>
      <c r="KK164" s="158" t="s">
        <v>128</v>
      </c>
      <c r="KL164" s="158" t="s">
        <v>128</v>
      </c>
      <c r="KM164" s="158" t="s">
        <v>128</v>
      </c>
      <c r="KN164" s="158" t="s">
        <v>128</v>
      </c>
      <c r="KO164" s="158" t="s">
        <v>128</v>
      </c>
      <c r="KP164" s="158" t="s">
        <v>128</v>
      </c>
      <c r="KQ164" s="158" t="s">
        <v>128</v>
      </c>
      <c r="KR164" s="158" t="s">
        <v>128</v>
      </c>
      <c r="KS164" s="158" t="s">
        <v>128</v>
      </c>
      <c r="KT164" s="158" t="s">
        <v>128</v>
      </c>
      <c r="KU164" s="158" t="s">
        <v>128</v>
      </c>
      <c r="KV164" s="158" t="s">
        <v>128</v>
      </c>
      <c r="KW164" s="158" t="s">
        <v>128</v>
      </c>
      <c r="KX164" s="158" t="s">
        <v>128</v>
      </c>
      <c r="KY164" s="158" t="s">
        <v>128</v>
      </c>
      <c r="KZ164" s="158" t="s">
        <v>128</v>
      </c>
      <c r="LA164" s="158" t="s">
        <v>128</v>
      </c>
      <c r="LB164" s="158" t="s">
        <v>128</v>
      </c>
      <c r="LC164" s="158" t="s">
        <v>128</v>
      </c>
      <c r="LD164" s="158" t="s">
        <v>128</v>
      </c>
      <c r="LE164" s="158" t="s">
        <v>128</v>
      </c>
      <c r="LF164" s="158" t="s">
        <v>128</v>
      </c>
      <c r="LG164" s="158" t="s">
        <v>128</v>
      </c>
      <c r="LH164" s="158" t="s">
        <v>128</v>
      </c>
      <c r="LI164" s="158" t="s">
        <v>128</v>
      </c>
      <c r="LJ164" s="158" t="s">
        <v>128</v>
      </c>
      <c r="LK164" s="158" t="s">
        <v>128</v>
      </c>
      <c r="LL164" s="158" t="s">
        <v>128</v>
      </c>
      <c r="LM164" s="158" t="s">
        <v>128</v>
      </c>
      <c r="LN164" s="158" t="s">
        <v>128</v>
      </c>
      <c r="LO164" s="158" t="s">
        <v>128</v>
      </c>
      <c r="LP164" s="158" t="s">
        <v>128</v>
      </c>
      <c r="LQ164" s="158" t="s">
        <v>128</v>
      </c>
      <c r="LR164" s="158" t="s">
        <v>128</v>
      </c>
      <c r="LS164" s="158" t="s">
        <v>128</v>
      </c>
      <c r="LT164" s="158" t="s">
        <v>128</v>
      </c>
      <c r="LU164" s="158" t="s">
        <v>128</v>
      </c>
      <c r="LV164" s="158" t="s">
        <v>128</v>
      </c>
      <c r="LW164" s="158" t="s">
        <v>128</v>
      </c>
      <c r="LX164" s="158" t="s">
        <v>128</v>
      </c>
      <c r="LY164" s="158" t="s">
        <v>128</v>
      </c>
      <c r="LZ164" s="158" t="s">
        <v>128</v>
      </c>
      <c r="MA164" s="158" t="s">
        <v>128</v>
      </c>
      <c r="MB164" s="158" t="s">
        <v>128</v>
      </c>
      <c r="MC164" s="158" t="s">
        <v>128</v>
      </c>
      <c r="MD164" s="158" t="s">
        <v>128</v>
      </c>
      <c r="ME164" s="158" t="s">
        <v>128</v>
      </c>
      <c r="MF164" s="158" t="s">
        <v>128</v>
      </c>
      <c r="MG164" s="158" t="s">
        <v>128</v>
      </c>
      <c r="MH164" s="158" t="s">
        <v>128</v>
      </c>
      <c r="MI164" s="158" t="s">
        <v>128</v>
      </c>
      <c r="MJ164" s="158" t="s">
        <v>128</v>
      </c>
      <c r="MK164" s="158" t="s">
        <v>128</v>
      </c>
      <c r="ML164" s="158" t="s">
        <v>128</v>
      </c>
      <c r="MM164" s="158" t="s">
        <v>128</v>
      </c>
      <c r="MN164" s="158" t="s">
        <v>128</v>
      </c>
      <c r="MO164" s="158" t="s">
        <v>128</v>
      </c>
      <c r="MP164" s="158" t="s">
        <v>128</v>
      </c>
      <c r="MQ164" s="158" t="s">
        <v>128</v>
      </c>
      <c r="MR164" s="158" t="s">
        <v>128</v>
      </c>
      <c r="MS164" s="158" t="s">
        <v>128</v>
      </c>
      <c r="MT164" s="158" t="s">
        <v>128</v>
      </c>
      <c r="MU164" s="158" t="s">
        <v>128</v>
      </c>
      <c r="MV164" s="158" t="s">
        <v>128</v>
      </c>
      <c r="MW164" s="158" t="s">
        <v>128</v>
      </c>
      <c r="MX164" s="158" t="s">
        <v>128</v>
      </c>
      <c r="MY164" s="158" t="s">
        <v>128</v>
      </c>
      <c r="MZ164" s="158" t="s">
        <v>128</v>
      </c>
      <c r="NA164" s="158" t="s">
        <v>128</v>
      </c>
      <c r="NB164" s="158" t="s">
        <v>128</v>
      </c>
      <c r="NC164" s="158" t="s">
        <v>128</v>
      </c>
      <c r="ND164" s="158" t="s">
        <v>128</v>
      </c>
      <c r="NE164" s="158" t="s">
        <v>128</v>
      </c>
      <c r="NF164" s="158" t="s">
        <v>128</v>
      </c>
      <c r="NG164" s="158" t="s">
        <v>128</v>
      </c>
      <c r="NH164" s="158" t="s">
        <v>128</v>
      </c>
      <c r="NI164" s="158" t="s">
        <v>128</v>
      </c>
      <c r="NJ164" s="158" t="s">
        <v>128</v>
      </c>
      <c r="NK164" s="158" t="s">
        <v>128</v>
      </c>
      <c r="NL164" s="158" t="s">
        <v>128</v>
      </c>
      <c r="NM164" s="158" t="s">
        <v>128</v>
      </c>
      <c r="NN164" s="158" t="s">
        <v>128</v>
      </c>
      <c r="NO164" s="158" t="s">
        <v>128</v>
      </c>
      <c r="NP164" s="158" t="s">
        <v>128</v>
      </c>
      <c r="NQ164" s="158" t="s">
        <v>128</v>
      </c>
      <c r="NR164" s="158" t="s">
        <v>128</v>
      </c>
      <c r="NS164" s="158" t="s">
        <v>128</v>
      </c>
      <c r="NT164" s="158" t="s">
        <v>128</v>
      </c>
      <c r="NU164" s="158" t="s">
        <v>128</v>
      </c>
      <c r="NV164" s="158" t="s">
        <v>128</v>
      </c>
      <c r="NW164" s="158" t="s">
        <v>128</v>
      </c>
      <c r="NX164" s="158" t="s">
        <v>128</v>
      </c>
      <c r="NY164" s="158" t="s">
        <v>128</v>
      </c>
      <c r="NZ164" s="158" t="s">
        <v>128</v>
      </c>
      <c r="OA164" s="158" t="s">
        <v>128</v>
      </c>
      <c r="OB164" s="158" t="s">
        <v>128</v>
      </c>
      <c r="OC164" s="158" t="s">
        <v>128</v>
      </c>
      <c r="OD164" s="158" t="s">
        <v>128</v>
      </c>
      <c r="OE164" s="170" t="s">
        <v>128</v>
      </c>
      <c r="OF164" s="181"/>
      <c r="OG164" s="113" t="str">
        <f t="shared" si="893"/>
        <v/>
      </c>
      <c r="OH164" s="66" t="str">
        <f t="shared" si="894"/>
        <v/>
      </c>
      <c r="OI164" s="66" t="str">
        <f t="shared" si="895"/>
        <v/>
      </c>
      <c r="OJ164" s="66" t="str">
        <f t="shared" si="896"/>
        <v/>
      </c>
      <c r="OK164" s="66" t="str">
        <f t="shared" si="897"/>
        <v/>
      </c>
      <c r="OL164" s="66" t="str">
        <f t="shared" si="898"/>
        <v/>
      </c>
      <c r="OM164" s="66" t="str">
        <f t="shared" si="899"/>
        <v/>
      </c>
      <c r="ON164" s="66" t="str">
        <f t="shared" si="900"/>
        <v/>
      </c>
      <c r="OO164" s="66" t="str">
        <f t="shared" si="901"/>
        <v/>
      </c>
      <c r="OP164" s="66" t="str">
        <f t="shared" si="902"/>
        <v/>
      </c>
      <c r="OQ164" s="66" t="str">
        <f t="shared" si="903"/>
        <v/>
      </c>
      <c r="OR164" s="66" t="str">
        <f t="shared" si="904"/>
        <v/>
      </c>
      <c r="OS164" s="66" t="str">
        <f t="shared" si="905"/>
        <v/>
      </c>
      <c r="OT164" s="66" t="str">
        <f t="shared" si="906"/>
        <v/>
      </c>
      <c r="OU164" s="66" t="str">
        <f t="shared" si="907"/>
        <v/>
      </c>
      <c r="OV164" s="66" t="str">
        <f t="shared" si="908"/>
        <v/>
      </c>
      <c r="OW164" s="66" t="str">
        <f t="shared" si="909"/>
        <v/>
      </c>
      <c r="OX164" s="66" t="str">
        <f t="shared" si="910"/>
        <v/>
      </c>
      <c r="OY164" s="66" t="str">
        <f t="shared" si="911"/>
        <v/>
      </c>
      <c r="OZ164" s="66" t="str">
        <f t="shared" si="912"/>
        <v/>
      </c>
      <c r="PA164" s="66" t="str">
        <f t="shared" si="913"/>
        <v/>
      </c>
      <c r="PB164" s="66" t="str">
        <f t="shared" si="914"/>
        <v/>
      </c>
      <c r="PC164" s="66" t="str">
        <f t="shared" si="915"/>
        <v/>
      </c>
      <c r="PD164" s="66" t="str">
        <f t="shared" si="916"/>
        <v/>
      </c>
      <c r="PE164" s="66" t="str">
        <f t="shared" si="917"/>
        <v/>
      </c>
      <c r="PF164" s="66" t="str">
        <f t="shared" si="918"/>
        <v/>
      </c>
      <c r="PG164" s="66" t="str">
        <f t="shared" si="919"/>
        <v/>
      </c>
      <c r="PH164" s="66" t="str">
        <f t="shared" si="920"/>
        <v/>
      </c>
      <c r="PI164" s="66" t="str">
        <f t="shared" si="921"/>
        <v/>
      </c>
      <c r="PJ164" s="66" t="str">
        <f t="shared" si="922"/>
        <v/>
      </c>
      <c r="PK164" s="66" t="str">
        <f t="shared" si="923"/>
        <v/>
      </c>
      <c r="PL164" s="66" t="str">
        <f t="shared" si="924"/>
        <v/>
      </c>
      <c r="PM164" s="66" t="str">
        <f t="shared" si="925"/>
        <v/>
      </c>
      <c r="PN164" s="66" t="str">
        <f t="shared" si="926"/>
        <v/>
      </c>
      <c r="PO164" s="66" t="str">
        <f t="shared" si="927"/>
        <v/>
      </c>
      <c r="PP164" s="66" t="str">
        <f t="shared" si="928"/>
        <v/>
      </c>
      <c r="PQ164" s="66" t="str">
        <f t="shared" si="929"/>
        <v/>
      </c>
      <c r="PR164" s="66" t="str">
        <f t="shared" si="930"/>
        <v/>
      </c>
      <c r="PS164" s="66" t="str">
        <f t="shared" si="931"/>
        <v/>
      </c>
      <c r="PT164" s="66" t="str">
        <f t="shared" si="932"/>
        <v/>
      </c>
      <c r="PU164" s="66" t="str">
        <f t="shared" si="933"/>
        <v/>
      </c>
      <c r="PV164" s="66" t="str">
        <f t="shared" si="934"/>
        <v/>
      </c>
      <c r="PW164" s="66" t="str">
        <f t="shared" si="935"/>
        <v/>
      </c>
      <c r="PX164" s="66" t="str">
        <f t="shared" si="936"/>
        <v/>
      </c>
      <c r="PY164" s="66" t="str">
        <f t="shared" si="937"/>
        <v/>
      </c>
      <c r="PZ164" s="66" t="str">
        <f t="shared" si="938"/>
        <v/>
      </c>
      <c r="QA164" s="66" t="str">
        <f t="shared" si="939"/>
        <v/>
      </c>
      <c r="QB164" s="66" t="str">
        <f t="shared" si="940"/>
        <v/>
      </c>
      <c r="QC164" s="66" t="str">
        <f t="shared" si="941"/>
        <v/>
      </c>
      <c r="QD164" s="66" t="str">
        <f t="shared" si="942"/>
        <v/>
      </c>
      <c r="QE164" s="66" t="str">
        <f t="shared" si="943"/>
        <v/>
      </c>
      <c r="QF164" s="66" t="str">
        <f t="shared" si="944"/>
        <v/>
      </c>
      <c r="QG164" s="66" t="str">
        <f t="shared" si="945"/>
        <v/>
      </c>
      <c r="QH164" s="66" t="str">
        <f t="shared" si="946"/>
        <v/>
      </c>
      <c r="QI164" s="66" t="str">
        <f t="shared" si="947"/>
        <v/>
      </c>
      <c r="QJ164" s="66" t="str">
        <f t="shared" si="948"/>
        <v/>
      </c>
      <c r="QK164" s="66" t="str">
        <f t="shared" si="949"/>
        <v/>
      </c>
      <c r="QL164" s="66" t="str">
        <f t="shared" si="950"/>
        <v/>
      </c>
      <c r="QM164" s="66" t="str">
        <f t="shared" si="951"/>
        <v/>
      </c>
      <c r="QN164" s="66" t="str">
        <f t="shared" si="952"/>
        <v/>
      </c>
      <c r="QO164" s="66" t="str">
        <f t="shared" si="953"/>
        <v/>
      </c>
      <c r="QP164" s="66" t="str">
        <f t="shared" si="954"/>
        <v/>
      </c>
      <c r="QQ164" s="66" t="str">
        <f t="shared" si="955"/>
        <v/>
      </c>
      <c r="QR164" s="66" t="str">
        <f t="shared" si="956"/>
        <v/>
      </c>
      <c r="QS164" s="66" t="str">
        <f t="shared" si="957"/>
        <v/>
      </c>
      <c r="QT164" s="66" t="str">
        <f t="shared" si="958"/>
        <v/>
      </c>
      <c r="QU164" s="66" t="str">
        <f t="shared" si="959"/>
        <v/>
      </c>
      <c r="QV164" s="66" t="str">
        <f t="shared" si="960"/>
        <v/>
      </c>
      <c r="QW164" s="66" t="str">
        <f t="shared" si="961"/>
        <v/>
      </c>
      <c r="QX164" s="66" t="str">
        <f t="shared" si="962"/>
        <v/>
      </c>
      <c r="QY164" s="66" t="str">
        <f t="shared" si="963"/>
        <v/>
      </c>
      <c r="QZ164" s="66" t="str">
        <f t="shared" si="964"/>
        <v/>
      </c>
      <c r="RA164" s="66" t="str">
        <f t="shared" si="965"/>
        <v/>
      </c>
      <c r="RB164" s="66" t="str">
        <f t="shared" si="966"/>
        <v/>
      </c>
      <c r="RC164" s="66" t="str">
        <f t="shared" si="967"/>
        <v/>
      </c>
      <c r="RD164" s="66" t="str">
        <f t="shared" si="968"/>
        <v/>
      </c>
      <c r="RE164" s="66" t="str">
        <f t="shared" si="969"/>
        <v/>
      </c>
      <c r="RF164" s="66" t="str">
        <f t="shared" si="970"/>
        <v/>
      </c>
      <c r="RG164" s="66" t="str">
        <f t="shared" si="971"/>
        <v/>
      </c>
      <c r="RH164" s="66" t="str">
        <f t="shared" si="972"/>
        <v/>
      </c>
      <c r="RI164" s="66" t="str">
        <f t="shared" si="973"/>
        <v/>
      </c>
      <c r="RJ164" s="66" t="str">
        <f t="shared" si="974"/>
        <v/>
      </c>
      <c r="RK164" s="66" t="str">
        <f t="shared" si="975"/>
        <v/>
      </c>
      <c r="RL164" s="66" t="str">
        <f t="shared" si="976"/>
        <v/>
      </c>
      <c r="RM164" s="66" t="str">
        <f t="shared" si="977"/>
        <v/>
      </c>
      <c r="RN164" s="66" t="str">
        <f t="shared" si="978"/>
        <v/>
      </c>
      <c r="RO164" s="66" t="str">
        <f t="shared" si="979"/>
        <v/>
      </c>
      <c r="RP164" s="66" t="str">
        <f t="shared" si="980"/>
        <v/>
      </c>
      <c r="RQ164" s="66" t="str">
        <f t="shared" si="981"/>
        <v/>
      </c>
      <c r="RR164" s="66" t="str">
        <f t="shared" si="982"/>
        <v/>
      </c>
      <c r="RS164" s="66" t="str">
        <f t="shared" si="983"/>
        <v/>
      </c>
      <c r="RT164" s="66" t="str">
        <f t="shared" si="984"/>
        <v/>
      </c>
      <c r="RU164" s="66" t="str">
        <f t="shared" si="985"/>
        <v/>
      </c>
      <c r="RV164" s="66" t="str">
        <f t="shared" si="986"/>
        <v/>
      </c>
      <c r="RW164" s="66" t="str">
        <f t="shared" si="987"/>
        <v/>
      </c>
      <c r="RX164" s="66" t="str">
        <f t="shared" si="988"/>
        <v/>
      </c>
      <c r="RY164" s="66" t="str">
        <f t="shared" si="989"/>
        <v/>
      </c>
      <c r="RZ164" s="66" t="str">
        <f t="shared" si="990"/>
        <v/>
      </c>
      <c r="SA164" s="66" t="str">
        <f t="shared" si="991"/>
        <v/>
      </c>
      <c r="SB164" s="66" t="str">
        <f t="shared" si="992"/>
        <v/>
      </c>
      <c r="SC164" s="66" t="str">
        <f t="shared" si="993"/>
        <v/>
      </c>
      <c r="SD164" s="66" t="str">
        <f t="shared" si="994"/>
        <v/>
      </c>
      <c r="SE164" s="66" t="str">
        <f t="shared" si="995"/>
        <v/>
      </c>
      <c r="SF164" s="66" t="str">
        <f t="shared" si="996"/>
        <v/>
      </c>
      <c r="SG164" s="66" t="str">
        <f t="shared" si="997"/>
        <v/>
      </c>
      <c r="SH164" s="66" t="str">
        <f t="shared" si="998"/>
        <v/>
      </c>
      <c r="SI164" s="66" t="str">
        <f t="shared" si="999"/>
        <v/>
      </c>
      <c r="SJ164" s="66" t="str">
        <f t="shared" si="1000"/>
        <v/>
      </c>
      <c r="SK164" s="66" t="str">
        <f t="shared" si="1001"/>
        <v/>
      </c>
      <c r="SL164" s="66" t="str">
        <f t="shared" si="1002"/>
        <v/>
      </c>
      <c r="SM164" s="66" t="str">
        <f t="shared" si="1003"/>
        <v/>
      </c>
      <c r="SN164" s="66" t="str">
        <f t="shared" si="1004"/>
        <v/>
      </c>
      <c r="SO164" s="66" t="str">
        <f t="shared" si="1005"/>
        <v/>
      </c>
      <c r="SP164" s="66" t="str">
        <f t="shared" si="1006"/>
        <v/>
      </c>
      <c r="SQ164" s="66" t="str">
        <f t="shared" si="1007"/>
        <v/>
      </c>
      <c r="SR164" s="66" t="str">
        <f t="shared" si="1008"/>
        <v/>
      </c>
      <c r="SS164" s="66" t="str">
        <f t="shared" si="1009"/>
        <v/>
      </c>
      <c r="ST164" s="66" t="str">
        <f t="shared" si="1010"/>
        <v/>
      </c>
      <c r="SU164" s="66" t="str">
        <f t="shared" si="1011"/>
        <v/>
      </c>
      <c r="SV164" s="66" t="str">
        <f t="shared" si="1012"/>
        <v/>
      </c>
      <c r="SW164" s="66" t="str">
        <f t="shared" si="1013"/>
        <v/>
      </c>
      <c r="SX164" s="66" t="str">
        <f t="shared" si="1014"/>
        <v/>
      </c>
      <c r="SY164" s="66" t="str">
        <f t="shared" si="1015"/>
        <v/>
      </c>
      <c r="SZ164" s="66" t="str">
        <f t="shared" si="1016"/>
        <v/>
      </c>
      <c r="TA164" s="66" t="str">
        <f t="shared" si="1017"/>
        <v/>
      </c>
      <c r="TB164" s="66" t="str">
        <f t="shared" si="1018"/>
        <v/>
      </c>
      <c r="TC164" s="66" t="str">
        <f t="shared" si="1019"/>
        <v/>
      </c>
      <c r="TD164" s="66" t="str">
        <f t="shared" si="1020"/>
        <v/>
      </c>
      <c r="TE164" s="66" t="str">
        <f t="shared" si="1021"/>
        <v/>
      </c>
      <c r="TF164" s="66" t="str">
        <f t="shared" si="1022"/>
        <v/>
      </c>
      <c r="TG164" s="66" t="str">
        <f t="shared" si="1023"/>
        <v/>
      </c>
      <c r="TH164" s="66" t="str">
        <f t="shared" si="1024"/>
        <v/>
      </c>
      <c r="TI164" s="66" t="str">
        <f t="shared" si="1025"/>
        <v/>
      </c>
      <c r="TJ164" s="66" t="str">
        <f t="shared" si="1026"/>
        <v/>
      </c>
      <c r="TK164" s="66" t="str">
        <f t="shared" si="1027"/>
        <v/>
      </c>
      <c r="TL164" s="66" t="str">
        <f t="shared" si="1028"/>
        <v/>
      </c>
      <c r="TM164" s="66" t="str">
        <f t="shared" si="1029"/>
        <v/>
      </c>
      <c r="TN164" s="66" t="str">
        <f t="shared" si="1030"/>
        <v/>
      </c>
      <c r="TO164" s="160">
        <f t="shared" si="1031"/>
        <v>2.5753464897323151E-3</v>
      </c>
      <c r="TP164" s="66" t="str">
        <f t="shared" si="1032"/>
        <v>kg/GJ delivered</v>
      </c>
      <c r="TQ164" s="160">
        <f t="shared" si="1033"/>
        <v>9.2551514474755055E-4</v>
      </c>
      <c r="TR164" s="66" t="str">
        <f t="shared" si="1034"/>
        <v>kg/GJ delivered</v>
      </c>
      <c r="TS164" s="160">
        <f t="shared" si="1035"/>
        <v>5.2311725572687654E-5</v>
      </c>
      <c r="TT164" s="66" t="str">
        <f t="shared" si="1036"/>
        <v>kg/GJ delivered</v>
      </c>
      <c r="TU164" s="160">
        <f t="shared" si="1037"/>
        <v>2.3339077563199105E-4</v>
      </c>
      <c r="TV164" s="66" t="str">
        <f t="shared" si="1038"/>
        <v>kg/GJ delivered</v>
      </c>
      <c r="TW164" s="160">
        <f t="shared" si="1039"/>
        <v>1.0864743003558203E-3</v>
      </c>
      <c r="TX164" s="66" t="str">
        <f t="shared" si="1040"/>
        <v>kg/GJ delivered</v>
      </c>
      <c r="TY164" s="160">
        <f t="shared" si="1041"/>
        <v>1.5693517671806293E-4</v>
      </c>
      <c r="TZ164" s="66" t="str">
        <f t="shared" si="1042"/>
        <v>kg/GJ delivered</v>
      </c>
      <c r="UA164" s="160">
        <f t="shared" si="1043"/>
        <v>6.4383662243307877E-4</v>
      </c>
      <c r="UB164" s="66" t="str">
        <f t="shared" si="1044"/>
        <v>kg/GJ delivered</v>
      </c>
      <c r="UC164" s="160">
        <f t="shared" si="1045"/>
        <v>6.0359683353101133E-4</v>
      </c>
      <c r="UD164" s="66" t="str">
        <f t="shared" si="1046"/>
        <v>kg/GJ delivered</v>
      </c>
      <c r="UE164" s="160">
        <f t="shared" si="1047"/>
        <v>1.5693517671806294E-5</v>
      </c>
      <c r="UF164" s="66" t="str">
        <f t="shared" si="1048"/>
        <v>kg/GJ delivered</v>
      </c>
      <c r="UG164" s="160">
        <f t="shared" si="1049"/>
        <v>5.6335704462894399E-5</v>
      </c>
      <c r="UH164" s="66" t="str">
        <f t="shared" si="1050"/>
        <v>kg/GJ delivered</v>
      </c>
      <c r="UI164" s="160">
        <f t="shared" si="1051"/>
        <v>2.0924690229075061E-4</v>
      </c>
      <c r="UJ164" s="66" t="str">
        <f t="shared" si="1052"/>
        <v>kg/GJ delivered</v>
      </c>
      <c r="UK164" s="66" t="str">
        <f t="shared" si="1053"/>
        <v/>
      </c>
      <c r="UL164" s="66" t="str">
        <f t="shared" si="1054"/>
        <v/>
      </c>
      <c r="UM164" s="160">
        <f t="shared" si="1055"/>
        <v>1.6900711338868314E-4</v>
      </c>
      <c r="UN164" s="66" t="str">
        <f t="shared" si="1056"/>
        <v>kg/GJ delivered</v>
      </c>
      <c r="UO164" s="160">
        <f t="shared" si="1057"/>
        <v>1.2876732448661575E-4</v>
      </c>
      <c r="UP164" s="66" t="str">
        <f t="shared" si="1058"/>
        <v>kg/GJ delivered</v>
      </c>
      <c r="UQ164" s="160">
        <f t="shared" si="1059"/>
        <v>1.5291119782785622E-4</v>
      </c>
      <c r="UR164" s="66" t="str">
        <f t="shared" si="1060"/>
        <v>kg/GJ delivered</v>
      </c>
      <c r="US164" s="160">
        <f t="shared" si="1061"/>
        <v>1.4083926115723597E-4</v>
      </c>
      <c r="UT164" s="66" t="str">
        <f t="shared" si="1062"/>
        <v>kg/GJ delivered</v>
      </c>
      <c r="UU164" s="160">
        <f t="shared" si="1063"/>
        <v>7.6455598913928108E-5</v>
      </c>
      <c r="UV164" s="66" t="str">
        <f t="shared" si="1064"/>
        <v>kg/GJ delivered</v>
      </c>
      <c r="UW164" s="160">
        <f t="shared" si="1065"/>
        <v>2.3339077563199107E-5</v>
      </c>
      <c r="UX164" s="66" t="str">
        <f t="shared" si="1066"/>
        <v>kg/GJ delivered</v>
      </c>
      <c r="UY164" s="160">
        <f t="shared" si="1067"/>
        <v>1.0864743003558205E-4</v>
      </c>
      <c r="UZ164" s="66" t="str">
        <f t="shared" si="1068"/>
        <v>kg/GJ delivered</v>
      </c>
      <c r="VA164" s="160">
        <f t="shared" si="1069"/>
        <v>1.1267140892578878E-5</v>
      </c>
      <c r="VB164" s="66" t="str">
        <f t="shared" si="1070"/>
        <v>kg/GJ delivered</v>
      </c>
      <c r="VC164" s="160">
        <f t="shared" si="1071"/>
        <v>8.4503556694341572E-5</v>
      </c>
      <c r="VD164" s="66" t="str">
        <f t="shared" si="1072"/>
        <v>kg/GJ delivered</v>
      </c>
      <c r="VE164" s="160">
        <f t="shared" si="1073"/>
        <v>2.5351067008302476E-5</v>
      </c>
      <c r="VF164" s="66" t="str">
        <f t="shared" si="1074"/>
        <v>kg/GJ delivered</v>
      </c>
      <c r="VG164" s="160">
        <f t="shared" si="1075"/>
        <v>1.8510302894951014E-5</v>
      </c>
      <c r="VH164" s="66" t="str">
        <f t="shared" si="1076"/>
        <v>kg/GJ delivered</v>
      </c>
      <c r="VI164" s="160">
        <f t="shared" si="1077"/>
        <v>1.3279130337682249E-5</v>
      </c>
      <c r="VJ164" s="66" t="str">
        <f t="shared" si="1078"/>
        <v>kg/GJ delivered</v>
      </c>
      <c r="VK164" s="66" t="str">
        <f t="shared" si="1079"/>
        <v/>
      </c>
      <c r="VL164" s="66" t="str">
        <f t="shared" si="1080"/>
        <v/>
      </c>
      <c r="VM164" s="160">
        <f t="shared" si="1081"/>
        <v>1.3279130337682249E-5</v>
      </c>
      <c r="VN164" s="66" t="str">
        <f t="shared" si="1082"/>
        <v>kg/GJ delivered</v>
      </c>
      <c r="VO164" s="160">
        <f t="shared" si="1083"/>
        <v>1.40839261157236E-5</v>
      </c>
      <c r="VP164" s="66" t="str">
        <f t="shared" si="1084"/>
        <v>kg/GJ delivered</v>
      </c>
      <c r="VQ164" s="160">
        <f t="shared" si="1085"/>
        <v>1.4888721893764946E-6</v>
      </c>
      <c r="VR164" s="66" t="str">
        <f t="shared" si="1086"/>
        <v>kg/GJ delivered</v>
      </c>
      <c r="VS164" s="66" t="str">
        <f t="shared" si="1087"/>
        <v/>
      </c>
      <c r="VT164" s="66" t="str">
        <f t="shared" si="1088"/>
        <v/>
      </c>
      <c r="VU164" s="66" t="str">
        <f t="shared" si="1089"/>
        <v/>
      </c>
      <c r="VV164" s="66" t="str">
        <f t="shared" si="1090"/>
        <v/>
      </c>
      <c r="VW164" s="66" t="str">
        <f t="shared" si="1091"/>
        <v/>
      </c>
      <c r="VX164" s="66" t="str">
        <f t="shared" si="1092"/>
        <v/>
      </c>
      <c r="VY164" s="66" t="str">
        <f t="shared" si="1093"/>
        <v/>
      </c>
      <c r="VZ164" s="66" t="str">
        <f t="shared" si="1094"/>
        <v/>
      </c>
      <c r="WA164" s="66" t="str">
        <f t="shared" si="1095"/>
        <v/>
      </c>
      <c r="WB164" s="66" t="str">
        <f t="shared" si="1096"/>
        <v/>
      </c>
      <c r="WC164" s="66" t="str">
        <f t="shared" si="1097"/>
        <v/>
      </c>
      <c r="WD164" s="66" t="str">
        <f t="shared" si="1098"/>
        <v/>
      </c>
      <c r="WE164" s="66" t="str">
        <f t="shared" si="1099"/>
        <v/>
      </c>
      <c r="WF164" s="66" t="str">
        <f t="shared" si="1100"/>
        <v/>
      </c>
      <c r="WG164" s="66" t="str">
        <f t="shared" si="1101"/>
        <v/>
      </c>
      <c r="WH164" s="66" t="str">
        <f t="shared" si="1102"/>
        <v/>
      </c>
      <c r="WI164" s="66" t="str">
        <f t="shared" si="1103"/>
        <v/>
      </c>
      <c r="WJ164" s="66" t="str">
        <f t="shared" si="1104"/>
        <v/>
      </c>
      <c r="WK164" s="66" t="str">
        <f t="shared" si="1105"/>
        <v/>
      </c>
      <c r="WL164" s="66" t="str">
        <f t="shared" si="1106"/>
        <v/>
      </c>
      <c r="WM164" s="66" t="str">
        <f t="shared" si="1107"/>
        <v/>
      </c>
      <c r="WN164" s="66" t="str">
        <f t="shared" si="1108"/>
        <v/>
      </c>
      <c r="WO164" s="66" t="str">
        <f t="shared" si="1109"/>
        <v/>
      </c>
      <c r="WP164" s="66" t="str">
        <f t="shared" si="1110"/>
        <v/>
      </c>
      <c r="WQ164" s="66" t="str">
        <f t="shared" si="1111"/>
        <v/>
      </c>
      <c r="WR164" s="66" t="str">
        <f t="shared" si="1112"/>
        <v/>
      </c>
      <c r="WS164" s="66" t="str">
        <f t="shared" si="1113"/>
        <v/>
      </c>
      <c r="WT164" s="66" t="str">
        <f t="shared" si="1114"/>
        <v/>
      </c>
      <c r="WU164" s="66" t="str">
        <f t="shared" si="1115"/>
        <v/>
      </c>
      <c r="WV164" s="66" t="str">
        <f t="shared" si="1116"/>
        <v/>
      </c>
      <c r="WW164" s="66" t="str">
        <f t="shared" si="1117"/>
        <v/>
      </c>
      <c r="WX164" s="66" t="str">
        <f t="shared" si="1118"/>
        <v/>
      </c>
      <c r="WY164" s="160">
        <f t="shared" si="1119"/>
        <v>1.8912700783971687E-4</v>
      </c>
      <c r="WZ164" s="66" t="str">
        <f t="shared" si="1120"/>
        <v>kg/GJ delivered</v>
      </c>
      <c r="XA164" s="160">
        <f t="shared" si="1121"/>
        <v>5.6335704462894399E-5</v>
      </c>
      <c r="XB164" s="66" t="str">
        <f t="shared" si="1122"/>
        <v>kg/GJ delivered</v>
      </c>
      <c r="XC164" s="66" t="str">
        <f t="shared" si="1123"/>
        <v/>
      </c>
      <c r="XD164" s="66" t="str">
        <f t="shared" si="1124"/>
        <v/>
      </c>
      <c r="XE164" s="66" t="str">
        <f t="shared" si="1125"/>
        <v/>
      </c>
      <c r="XF164" s="66" t="str">
        <f t="shared" si="1126"/>
        <v/>
      </c>
      <c r="XG164" s="66" t="str">
        <f t="shared" si="1127"/>
        <v/>
      </c>
      <c r="XH164" s="66" t="str">
        <f t="shared" si="1128"/>
        <v/>
      </c>
      <c r="XI164" s="66" t="str">
        <f t="shared" si="1129"/>
        <v/>
      </c>
      <c r="XJ164" s="66" t="str">
        <f t="shared" si="1130"/>
        <v/>
      </c>
      <c r="XK164" s="66" t="str">
        <f t="shared" si="1131"/>
        <v/>
      </c>
      <c r="XL164" s="66" t="str">
        <f t="shared" si="1132"/>
        <v/>
      </c>
      <c r="XM164" s="66" t="str">
        <f t="shared" si="1133"/>
        <v/>
      </c>
      <c r="XN164" s="66" t="str">
        <f t="shared" si="1134"/>
        <v/>
      </c>
      <c r="XO164" s="66" t="str">
        <f t="shared" si="1135"/>
        <v/>
      </c>
      <c r="XP164" s="66" t="str">
        <f t="shared" si="1136"/>
        <v/>
      </c>
      <c r="XQ164" s="66" t="str">
        <f t="shared" si="1137"/>
        <v/>
      </c>
      <c r="XR164" s="66" t="str">
        <f t="shared" si="1138"/>
        <v/>
      </c>
      <c r="XS164" s="66" t="str">
        <f t="shared" si="1139"/>
        <v/>
      </c>
      <c r="XT164" s="66" t="str">
        <f t="shared" si="1140"/>
        <v/>
      </c>
      <c r="XU164" s="66" t="str">
        <f t="shared" si="1141"/>
        <v/>
      </c>
      <c r="XV164" s="66" t="str">
        <f t="shared" si="1142"/>
        <v/>
      </c>
      <c r="XW164" s="66" t="str">
        <f t="shared" si="1143"/>
        <v/>
      </c>
      <c r="XX164" s="66" t="str">
        <f t="shared" si="1144"/>
        <v/>
      </c>
      <c r="XY164" s="66" t="str">
        <f t="shared" si="1145"/>
        <v/>
      </c>
      <c r="XZ164" s="66" t="str">
        <f t="shared" si="1146"/>
        <v/>
      </c>
      <c r="YA164" s="66" t="str">
        <f t="shared" si="1147"/>
        <v/>
      </c>
      <c r="YB164" s="66" t="str">
        <f t="shared" si="1148"/>
        <v/>
      </c>
      <c r="YC164" s="66" t="str">
        <f t="shared" si="1149"/>
        <v/>
      </c>
      <c r="YD164" s="66" t="str">
        <f t="shared" si="1150"/>
        <v/>
      </c>
      <c r="YE164" s="66" t="str">
        <f t="shared" si="1151"/>
        <v/>
      </c>
      <c r="YF164" s="66" t="str">
        <f t="shared" si="1152"/>
        <v/>
      </c>
      <c r="YG164" s="66" t="str">
        <f t="shared" si="1153"/>
        <v/>
      </c>
      <c r="YH164" s="66" t="str">
        <f t="shared" si="1154"/>
        <v/>
      </c>
      <c r="YI164" s="66" t="str">
        <f t="shared" si="1155"/>
        <v/>
      </c>
      <c r="YJ164" s="66" t="str">
        <f t="shared" si="1156"/>
        <v/>
      </c>
      <c r="YK164" s="66" t="str">
        <f t="shared" si="1157"/>
        <v/>
      </c>
      <c r="YL164" s="66" t="str">
        <f t="shared" si="1158"/>
        <v/>
      </c>
      <c r="YM164" s="66" t="str">
        <f t="shared" si="1159"/>
        <v/>
      </c>
      <c r="YN164" s="66" t="str">
        <f t="shared" si="1160"/>
        <v/>
      </c>
      <c r="YO164" s="66" t="str">
        <f t="shared" si="1161"/>
        <v/>
      </c>
      <c r="YP164" s="66" t="str">
        <f t="shared" si="1162"/>
        <v/>
      </c>
      <c r="YQ164" s="66" t="str">
        <f t="shared" si="1163"/>
        <v/>
      </c>
      <c r="YR164" s="66" t="str">
        <f t="shared" si="1164"/>
        <v/>
      </c>
      <c r="YS164" s="66" t="str">
        <f t="shared" si="1165"/>
        <v/>
      </c>
      <c r="YT164" s="66" t="str">
        <f t="shared" si="1166"/>
        <v/>
      </c>
      <c r="YU164" s="66" t="str">
        <f t="shared" si="1167"/>
        <v/>
      </c>
      <c r="YV164" s="66" t="str">
        <f t="shared" si="1168"/>
        <v/>
      </c>
      <c r="YW164" s="66" t="str">
        <f t="shared" si="1169"/>
        <v/>
      </c>
      <c r="YX164" s="66" t="str">
        <f t="shared" si="1170"/>
        <v/>
      </c>
      <c r="YY164" s="66" t="str">
        <f t="shared" si="1171"/>
        <v/>
      </c>
      <c r="YZ164" s="66" t="str">
        <f t="shared" si="1172"/>
        <v/>
      </c>
      <c r="ZA164" s="66" t="str">
        <f t="shared" si="1173"/>
        <v/>
      </c>
      <c r="ZB164" s="66" t="str">
        <f t="shared" si="1174"/>
        <v/>
      </c>
      <c r="ZC164" s="66" t="str">
        <f t="shared" si="1175"/>
        <v/>
      </c>
      <c r="ZD164" s="66" t="str">
        <f t="shared" si="1176"/>
        <v/>
      </c>
      <c r="ZE164" s="66" t="str">
        <f t="shared" si="1177"/>
        <v/>
      </c>
      <c r="ZF164" s="66" t="str">
        <f t="shared" si="1178"/>
        <v/>
      </c>
      <c r="ZG164" s="66" t="str">
        <f t="shared" si="1179"/>
        <v/>
      </c>
      <c r="ZH164" s="66" t="str">
        <f t="shared" si="1180"/>
        <v/>
      </c>
      <c r="ZI164" s="66" t="str">
        <f t="shared" si="1181"/>
        <v/>
      </c>
      <c r="ZJ164" s="66" t="str">
        <f t="shared" si="1182"/>
        <v/>
      </c>
      <c r="ZK164" s="66" t="str">
        <f t="shared" si="1183"/>
        <v/>
      </c>
      <c r="ZL164" s="66" t="str">
        <f t="shared" si="1184"/>
        <v/>
      </c>
      <c r="ZM164" s="66" t="str">
        <f t="shared" si="1185"/>
        <v/>
      </c>
      <c r="ZN164" s="66" t="str">
        <f t="shared" si="1186"/>
        <v/>
      </c>
      <c r="ZO164" s="66" t="str">
        <f t="shared" si="1187"/>
        <v/>
      </c>
      <c r="ZP164" s="66" t="str">
        <f t="shared" si="1188"/>
        <v/>
      </c>
      <c r="ZQ164" s="66" t="str">
        <f t="shared" si="1189"/>
        <v/>
      </c>
      <c r="ZR164" s="66" t="str">
        <f t="shared" si="1190"/>
        <v/>
      </c>
      <c r="ZS164" s="66" t="str">
        <f t="shared" si="1191"/>
        <v/>
      </c>
      <c r="ZT164" s="66" t="str">
        <f t="shared" si="1192"/>
        <v/>
      </c>
      <c r="ZU164" s="66" t="str">
        <f t="shared" si="1193"/>
        <v/>
      </c>
      <c r="ZV164" s="66" t="str">
        <f t="shared" si="1194"/>
        <v/>
      </c>
      <c r="ZW164" s="66" t="str">
        <f t="shared" si="1195"/>
        <v/>
      </c>
      <c r="ZX164" s="66" t="str">
        <f t="shared" si="1196"/>
        <v/>
      </c>
      <c r="ZY164" s="66" t="str">
        <f t="shared" si="1197"/>
        <v/>
      </c>
      <c r="ZZ164" s="66" t="str">
        <f t="shared" si="1198"/>
        <v/>
      </c>
      <c r="AAA164" s="66" t="str">
        <f t="shared" si="1199"/>
        <v/>
      </c>
      <c r="AAB164" s="66" t="str">
        <f t="shared" si="1200"/>
        <v/>
      </c>
      <c r="AAC164" s="66" t="str">
        <f t="shared" si="1201"/>
        <v/>
      </c>
      <c r="AAD164" s="66" t="str">
        <f t="shared" si="1202"/>
        <v/>
      </c>
      <c r="AAE164" s="66" t="str">
        <f t="shared" si="1203"/>
        <v/>
      </c>
      <c r="AAF164" s="66" t="str">
        <f t="shared" si="1204"/>
        <v/>
      </c>
      <c r="AAG164" s="66" t="str">
        <f t="shared" si="1205"/>
        <v/>
      </c>
      <c r="AAH164" s="66" t="str">
        <f t="shared" si="1206"/>
        <v/>
      </c>
      <c r="AAI164" s="66" t="str">
        <f t="shared" si="1207"/>
        <v/>
      </c>
      <c r="AAJ164" s="66" t="str">
        <f t="shared" si="1208"/>
        <v/>
      </c>
      <c r="AAK164" s="66" t="str">
        <f t="shared" si="1209"/>
        <v/>
      </c>
      <c r="AAL164" s="66" t="str">
        <f t="shared" si="1210"/>
        <v/>
      </c>
      <c r="AAM164" s="66" t="str">
        <f t="shared" si="1211"/>
        <v/>
      </c>
      <c r="AAN164" s="66" t="str">
        <f t="shared" si="1212"/>
        <v/>
      </c>
      <c r="AAO164" s="66" t="str">
        <f t="shared" si="1213"/>
        <v/>
      </c>
      <c r="AAP164" s="66" t="str">
        <f t="shared" si="1214"/>
        <v/>
      </c>
      <c r="AAQ164" s="66" t="str">
        <f t="shared" si="1215"/>
        <v/>
      </c>
      <c r="AAR164" s="66" t="str">
        <f t="shared" si="1216"/>
        <v/>
      </c>
      <c r="AAS164" s="66" t="str">
        <f t="shared" si="1217"/>
        <v/>
      </c>
      <c r="AAT164" s="66" t="str">
        <f t="shared" si="1218"/>
        <v/>
      </c>
      <c r="AAU164" s="66" t="str">
        <f t="shared" si="1219"/>
        <v/>
      </c>
      <c r="AAV164" s="66" t="str">
        <f t="shared" si="1220"/>
        <v/>
      </c>
      <c r="AAW164" s="66" t="str">
        <f t="shared" si="1221"/>
        <v/>
      </c>
      <c r="AAX164" s="66" t="str">
        <f t="shared" si="1222"/>
        <v/>
      </c>
      <c r="AAY164" s="66" t="str">
        <f t="shared" si="1223"/>
        <v/>
      </c>
      <c r="AAZ164" s="66" t="str">
        <f t="shared" si="1224"/>
        <v/>
      </c>
      <c r="ABA164" s="66" t="str">
        <f t="shared" si="1225"/>
        <v/>
      </c>
      <c r="ABB164" s="66" t="str">
        <f t="shared" si="1226"/>
        <v/>
      </c>
      <c r="ABC164" s="66" t="str">
        <f t="shared" si="1227"/>
        <v/>
      </c>
      <c r="ABD164" s="66" t="str">
        <f t="shared" si="1228"/>
        <v/>
      </c>
      <c r="ABE164" s="66" t="str">
        <f t="shared" si="1229"/>
        <v/>
      </c>
      <c r="ABF164" s="66" t="str">
        <f t="shared" si="1230"/>
        <v/>
      </c>
      <c r="ABG164" s="66" t="str">
        <f t="shared" si="1231"/>
        <v/>
      </c>
      <c r="ABH164" s="66" t="str">
        <f t="shared" si="1232"/>
        <v/>
      </c>
      <c r="ABI164" s="66" t="str">
        <f t="shared" si="1233"/>
        <v/>
      </c>
      <c r="ABJ164" s="66" t="str">
        <f t="shared" si="1234"/>
        <v/>
      </c>
      <c r="ABK164" s="66" t="str">
        <f t="shared" si="1235"/>
        <v/>
      </c>
      <c r="ABL164" s="66" t="str">
        <f t="shared" si="1236"/>
        <v/>
      </c>
      <c r="ABM164" s="66" t="str">
        <f t="shared" si="1237"/>
        <v/>
      </c>
      <c r="ABN164" s="66" t="str">
        <f t="shared" si="1238"/>
        <v/>
      </c>
      <c r="ABO164" s="66" t="str">
        <f t="shared" si="1239"/>
        <v/>
      </c>
      <c r="ABP164" s="66" t="str">
        <f t="shared" si="1240"/>
        <v/>
      </c>
      <c r="ABQ164" s="66" t="str">
        <f t="shared" si="1241"/>
        <v/>
      </c>
      <c r="ABR164" s="66" t="str">
        <f t="shared" si="1242"/>
        <v/>
      </c>
      <c r="ABS164" s="66" t="str">
        <f t="shared" si="1243"/>
        <v/>
      </c>
      <c r="ABT164" s="66" t="str">
        <f t="shared" si="1244"/>
        <v/>
      </c>
      <c r="ABU164" s="66" t="str">
        <f t="shared" si="1245"/>
        <v/>
      </c>
      <c r="ABV164" s="66" t="str">
        <f t="shared" si="1246"/>
        <v/>
      </c>
      <c r="ABW164" s="66" t="str">
        <f t="shared" si="1247"/>
        <v/>
      </c>
      <c r="ABX164" s="66" t="str">
        <f t="shared" si="1248"/>
        <v/>
      </c>
      <c r="ABY164" s="66" t="str">
        <f t="shared" si="1249"/>
        <v/>
      </c>
      <c r="ABZ164" s="66" t="str">
        <f t="shared" si="1250"/>
        <v/>
      </c>
      <c r="ACA164" s="66" t="str">
        <f t="shared" si="1251"/>
        <v/>
      </c>
      <c r="ACB164" s="66" t="str">
        <f t="shared" si="1252"/>
        <v/>
      </c>
      <c r="ACC164" s="66" t="str">
        <f t="shared" si="1253"/>
        <v/>
      </c>
      <c r="ACD164" s="66" t="str">
        <f t="shared" si="1254"/>
        <v/>
      </c>
      <c r="ACE164" s="66" t="str">
        <f t="shared" si="1255"/>
        <v/>
      </c>
      <c r="ACF164" s="66" t="str">
        <f t="shared" si="1256"/>
        <v/>
      </c>
      <c r="ACG164" s="66" t="str">
        <f t="shared" si="1257"/>
        <v/>
      </c>
      <c r="ACH164" s="66" t="str">
        <f t="shared" si="1258"/>
        <v/>
      </c>
      <c r="ACI164" s="66" t="str">
        <f t="shared" si="1259"/>
        <v/>
      </c>
      <c r="ACJ164" s="66" t="str">
        <f t="shared" si="1260"/>
        <v/>
      </c>
      <c r="ACK164" s="66" t="str">
        <f t="shared" si="1261"/>
        <v/>
      </c>
      <c r="ACL164" s="66" t="str">
        <f t="shared" si="1262"/>
        <v/>
      </c>
      <c r="ACM164" s="66" t="str">
        <f t="shared" ref="ACM164:ACN164" si="1300">IF(AND(ACS$3="Unit", ACL164=""), "", IF(AND(ACS$3="Unit", ACL164="-"),"", IF(ACS$3="Unit", "kg/GJ delivered", IF(AND(NY164&lt;&gt;"", NY164&lt;&gt;"-", NX164="-"),"", IF($H164="","", IF(NX164="nd", "",IF(NX164="&lt;n.a.&gt;", "", IF(NY164="#/MJ", "", IF(NY164="kg/GJ delivered",NX164,IF(NY164="g/MJ delivered",NX164,IF(NY164="kg/MJ delivered",NX164*1000,IF(NY164="mg/MJ delivered",NX164/1000,IF(NY164="g/kg",((NX164)*(1/$I164)*(1/$H164)),IF(NY164="mg/kg",((NX164/1000)*(1/$I164)*(1/$H164)),IF(NY164="mg/MJ delivered",NX164/1000,IF(NY164="-","","Error"))))))))))))))))</f>
        <v/>
      </c>
      <c r="ACN164" s="66" t="str">
        <f t="shared" si="1300"/>
        <v/>
      </c>
      <c r="ACO164" s="66" t="str">
        <f t="shared" si="1264"/>
        <v/>
      </c>
      <c r="ACP164" s="66" t="str">
        <f t="shared" si="1265"/>
        <v/>
      </c>
      <c r="ACQ164" s="66" t="str">
        <f t="shared" si="1266"/>
        <v/>
      </c>
      <c r="ACR164" s="66" t="str">
        <f t="shared" si="1267"/>
        <v/>
      </c>
      <c r="ACS164" s="66" t="str">
        <f t="shared" si="1268"/>
        <v/>
      </c>
      <c r="ACT164" s="66" t="str">
        <f t="shared" si="1269"/>
        <v/>
      </c>
    </row>
    <row r="165" spans="2:774" ht="15.75" customHeight="1" x14ac:dyDescent="0.25">
      <c r="B165" s="66">
        <v>244</v>
      </c>
      <c r="C165" s="66" t="s">
        <v>884</v>
      </c>
      <c r="D165" s="66" t="s">
        <v>685</v>
      </c>
      <c r="E165" s="156" t="s">
        <v>854</v>
      </c>
      <c r="F165" s="66" t="s">
        <v>497</v>
      </c>
      <c r="G165" s="66" t="s">
        <v>492</v>
      </c>
      <c r="H165" s="126">
        <v>0.16242500000000001</v>
      </c>
      <c r="I165" s="130">
        <f>'Heating Values'!$D$23</f>
        <v>15.3</v>
      </c>
      <c r="J165" s="66" t="str">
        <f t="shared" si="890"/>
        <v>Firewood, Improved, CN</v>
      </c>
      <c r="K165" s="66" t="s">
        <v>1588</v>
      </c>
      <c r="L165" s="161"/>
      <c r="M165" s="161"/>
      <c r="N165" s="161"/>
      <c r="O165" s="66" t="s">
        <v>1116</v>
      </c>
      <c r="P165" s="66" t="str">
        <f t="shared" si="1272"/>
        <v>CN</v>
      </c>
      <c r="Q165" s="66" t="s">
        <v>87</v>
      </c>
      <c r="R165" s="158" t="s">
        <v>128</v>
      </c>
      <c r="S165" s="158" t="s">
        <v>128</v>
      </c>
      <c r="T165" s="158" t="s">
        <v>128</v>
      </c>
      <c r="U165" s="158" t="s">
        <v>128</v>
      </c>
      <c r="V165" s="158" t="s">
        <v>128</v>
      </c>
      <c r="W165" s="158" t="s">
        <v>128</v>
      </c>
      <c r="X165" s="158" t="s">
        <v>128</v>
      </c>
      <c r="Y165" s="158" t="s">
        <v>128</v>
      </c>
      <c r="Z165" s="158" t="s">
        <v>128</v>
      </c>
      <c r="AA165" s="158" t="s">
        <v>128</v>
      </c>
      <c r="AB165" s="158" t="s">
        <v>128</v>
      </c>
      <c r="AC165" s="158" t="s">
        <v>128</v>
      </c>
      <c r="AD165" s="158" t="s">
        <v>128</v>
      </c>
      <c r="AE165" s="158" t="s">
        <v>128</v>
      </c>
      <c r="AF165" s="158" t="s">
        <v>128</v>
      </c>
      <c r="AG165" s="158" t="s">
        <v>128</v>
      </c>
      <c r="AH165" s="158" t="s">
        <v>128</v>
      </c>
      <c r="AI165" s="158" t="s">
        <v>128</v>
      </c>
      <c r="AJ165" s="158" t="s">
        <v>128</v>
      </c>
      <c r="AK165" s="158" t="s">
        <v>128</v>
      </c>
      <c r="AL165" s="158" t="s">
        <v>128</v>
      </c>
      <c r="AM165" s="158" t="s">
        <v>128</v>
      </c>
      <c r="AN165" s="158" t="s">
        <v>128</v>
      </c>
      <c r="AO165" s="158" t="s">
        <v>128</v>
      </c>
      <c r="AP165" s="158" t="s">
        <v>128</v>
      </c>
      <c r="AQ165" s="158" t="s">
        <v>128</v>
      </c>
      <c r="AR165" s="158" t="s">
        <v>128</v>
      </c>
      <c r="AS165" s="158" t="s">
        <v>128</v>
      </c>
      <c r="AT165" s="158" t="s">
        <v>128</v>
      </c>
      <c r="AU165" s="158" t="s">
        <v>128</v>
      </c>
      <c r="AV165" s="158" t="s">
        <v>128</v>
      </c>
      <c r="AW165" s="158" t="s">
        <v>128</v>
      </c>
      <c r="AX165" s="158" t="s">
        <v>128</v>
      </c>
      <c r="AY165" s="158" t="s">
        <v>128</v>
      </c>
      <c r="AZ165" s="158" t="s">
        <v>128</v>
      </c>
      <c r="BA165" s="158" t="s">
        <v>128</v>
      </c>
      <c r="BB165" s="158" t="s">
        <v>128</v>
      </c>
      <c r="BC165" s="158" t="s">
        <v>128</v>
      </c>
      <c r="BD165" s="158" t="s">
        <v>128</v>
      </c>
      <c r="BE165" s="158" t="s">
        <v>128</v>
      </c>
      <c r="BF165" s="158" t="s">
        <v>128</v>
      </c>
      <c r="BG165" s="158" t="s">
        <v>128</v>
      </c>
      <c r="BH165" s="158" t="s">
        <v>128</v>
      </c>
      <c r="BI165" s="158" t="s">
        <v>128</v>
      </c>
      <c r="BJ165" s="158" t="s">
        <v>128</v>
      </c>
      <c r="BK165" s="158" t="s">
        <v>128</v>
      </c>
      <c r="BL165" s="158" t="s">
        <v>128</v>
      </c>
      <c r="BM165" s="158" t="s">
        <v>128</v>
      </c>
      <c r="BN165" s="158" t="s">
        <v>128</v>
      </c>
      <c r="BO165" s="158" t="s">
        <v>128</v>
      </c>
      <c r="BP165" s="158" t="s">
        <v>128</v>
      </c>
      <c r="BQ165" s="158" t="s">
        <v>128</v>
      </c>
      <c r="BR165" s="158" t="s">
        <v>128</v>
      </c>
      <c r="BS165" s="158" t="s">
        <v>128</v>
      </c>
      <c r="BT165" s="158" t="s">
        <v>128</v>
      </c>
      <c r="BU165" s="158" t="s">
        <v>128</v>
      </c>
      <c r="BV165" s="158" t="s">
        <v>128</v>
      </c>
      <c r="BW165" s="158" t="s">
        <v>128</v>
      </c>
      <c r="BX165" s="158" t="s">
        <v>128</v>
      </c>
      <c r="BY165" s="158" t="s">
        <v>128</v>
      </c>
      <c r="BZ165" s="158" t="s">
        <v>128</v>
      </c>
      <c r="CA165" s="158" t="s">
        <v>128</v>
      </c>
      <c r="CB165" s="158" t="s">
        <v>128</v>
      </c>
      <c r="CC165" s="158" t="s">
        <v>128</v>
      </c>
      <c r="CD165" s="158" t="s">
        <v>128</v>
      </c>
      <c r="CE165" s="158" t="s">
        <v>128</v>
      </c>
      <c r="CF165" s="158" t="s">
        <v>128</v>
      </c>
      <c r="CG165" s="158" t="s">
        <v>128</v>
      </c>
      <c r="CH165" s="158" t="s">
        <v>128</v>
      </c>
      <c r="CI165" s="158" t="s">
        <v>128</v>
      </c>
      <c r="CJ165" s="158" t="s">
        <v>128</v>
      </c>
      <c r="CK165" s="158" t="s">
        <v>128</v>
      </c>
      <c r="CL165" s="158" t="s">
        <v>128</v>
      </c>
      <c r="CM165" s="158" t="s">
        <v>128</v>
      </c>
      <c r="CN165" s="158" t="s">
        <v>128</v>
      </c>
      <c r="CO165" s="158" t="s">
        <v>128</v>
      </c>
      <c r="CP165" s="158" t="s">
        <v>128</v>
      </c>
      <c r="CQ165" s="158" t="s">
        <v>128</v>
      </c>
      <c r="CR165" s="158" t="s">
        <v>128</v>
      </c>
      <c r="CS165" s="158" t="s">
        <v>128</v>
      </c>
      <c r="CT165" s="158" t="s">
        <v>128</v>
      </c>
      <c r="CU165" s="158" t="s">
        <v>128</v>
      </c>
      <c r="CV165" s="158" t="s">
        <v>128</v>
      </c>
      <c r="CW165" s="158" t="s">
        <v>128</v>
      </c>
      <c r="CX165" s="158" t="s">
        <v>128</v>
      </c>
      <c r="CY165" s="158" t="s">
        <v>128</v>
      </c>
      <c r="CZ165" s="158" t="s">
        <v>128</v>
      </c>
      <c r="DA165" s="158" t="s">
        <v>128</v>
      </c>
      <c r="DB165" s="158" t="s">
        <v>128</v>
      </c>
      <c r="DC165" s="158" t="s">
        <v>128</v>
      </c>
      <c r="DD165" s="158" t="s">
        <v>128</v>
      </c>
      <c r="DE165" s="158" t="s">
        <v>128</v>
      </c>
      <c r="DF165" s="158" t="s">
        <v>128</v>
      </c>
      <c r="DG165" s="158" t="s">
        <v>128</v>
      </c>
      <c r="DH165" s="158" t="s">
        <v>128</v>
      </c>
      <c r="DI165" s="158" t="s">
        <v>128</v>
      </c>
      <c r="DJ165" s="158" t="s">
        <v>128</v>
      </c>
      <c r="DK165" s="158" t="s">
        <v>128</v>
      </c>
      <c r="DL165" s="158" t="s">
        <v>128</v>
      </c>
      <c r="DM165" s="158" t="s">
        <v>128</v>
      </c>
      <c r="DN165" s="158" t="s">
        <v>128</v>
      </c>
      <c r="DO165" s="158" t="s">
        <v>128</v>
      </c>
      <c r="DP165" s="158" t="s">
        <v>128</v>
      </c>
      <c r="DQ165" s="158" t="s">
        <v>128</v>
      </c>
      <c r="DR165" s="158" t="s">
        <v>128</v>
      </c>
      <c r="DS165" s="158" t="s">
        <v>128</v>
      </c>
      <c r="DT165" s="158" t="s">
        <v>128</v>
      </c>
      <c r="DU165" s="158" t="s">
        <v>128</v>
      </c>
      <c r="DV165" s="158" t="s">
        <v>128</v>
      </c>
      <c r="DW165" s="158" t="s">
        <v>128</v>
      </c>
      <c r="DX165" s="158" t="s">
        <v>128</v>
      </c>
      <c r="DY165" s="158" t="s">
        <v>128</v>
      </c>
      <c r="DZ165" s="158" t="s">
        <v>128</v>
      </c>
      <c r="EA165" s="158" t="s">
        <v>128</v>
      </c>
      <c r="EB165" s="158" t="s">
        <v>128</v>
      </c>
      <c r="EC165" s="158" t="s">
        <v>128</v>
      </c>
      <c r="ED165" s="158" t="s">
        <v>128</v>
      </c>
      <c r="EE165" s="158" t="s">
        <v>128</v>
      </c>
      <c r="EF165" s="158" t="s">
        <v>128</v>
      </c>
      <c r="EG165" s="158" t="s">
        <v>128</v>
      </c>
      <c r="EH165" s="158" t="s">
        <v>128</v>
      </c>
      <c r="EI165" s="158" t="s">
        <v>128</v>
      </c>
      <c r="EJ165" s="158" t="s">
        <v>128</v>
      </c>
      <c r="EK165" s="158" t="s">
        <v>128</v>
      </c>
      <c r="EL165" s="158" t="s">
        <v>128</v>
      </c>
      <c r="EM165" s="158" t="s">
        <v>128</v>
      </c>
      <c r="EN165" s="158" t="s">
        <v>128</v>
      </c>
      <c r="EO165" s="158" t="s">
        <v>128</v>
      </c>
      <c r="EP165" s="158" t="s">
        <v>128</v>
      </c>
      <c r="EQ165" s="158" t="s">
        <v>128</v>
      </c>
      <c r="ER165" s="158" t="s">
        <v>128</v>
      </c>
      <c r="ES165" s="158" t="s">
        <v>128</v>
      </c>
      <c r="ET165" s="158" t="s">
        <v>128</v>
      </c>
      <c r="EU165" s="158" t="s">
        <v>128</v>
      </c>
      <c r="EV165" s="158" t="s">
        <v>128</v>
      </c>
      <c r="EW165" s="158" t="s">
        <v>128</v>
      </c>
      <c r="EX165" s="158" t="s">
        <v>128</v>
      </c>
      <c r="EY165" s="158" t="s">
        <v>128</v>
      </c>
      <c r="EZ165" s="165">
        <v>6.6</v>
      </c>
      <c r="FA165" s="158" t="s">
        <v>704</v>
      </c>
      <c r="FB165" s="165">
        <v>2.2000000000000002</v>
      </c>
      <c r="FC165" s="158" t="s">
        <v>704</v>
      </c>
      <c r="FD165" s="163">
        <v>0.14000000000000001</v>
      </c>
      <c r="FE165" s="158" t="s">
        <v>704</v>
      </c>
      <c r="FF165" s="163">
        <v>0.55000000000000004</v>
      </c>
      <c r="FG165" s="158" t="s">
        <v>704</v>
      </c>
      <c r="FH165" s="165">
        <v>2.4</v>
      </c>
      <c r="FI165" s="158" t="s">
        <v>704</v>
      </c>
      <c r="FJ165" s="163">
        <v>0.34</v>
      </c>
      <c r="FK165" s="158" t="s">
        <v>704</v>
      </c>
      <c r="FL165" s="165">
        <v>1.1000000000000001</v>
      </c>
      <c r="FM165" s="158" t="s">
        <v>704</v>
      </c>
      <c r="FN165" s="163">
        <v>0.97</v>
      </c>
      <c r="FO165" s="158" t="s">
        <v>704</v>
      </c>
      <c r="FP165" s="163">
        <v>7.6999999999999999E-2</v>
      </c>
      <c r="FQ165" s="158" t="s">
        <v>704</v>
      </c>
      <c r="FR165" s="163">
        <v>7.4999999999999997E-2</v>
      </c>
      <c r="FS165" s="158" t="s">
        <v>704</v>
      </c>
      <c r="FT165" s="163">
        <v>0.28999999999999998</v>
      </c>
      <c r="FU165" s="158" t="s">
        <v>704</v>
      </c>
      <c r="FV165" s="158" t="s">
        <v>128</v>
      </c>
      <c r="FW165" s="158" t="s">
        <v>128</v>
      </c>
      <c r="FX165" s="163">
        <v>0.26</v>
      </c>
      <c r="FY165" s="158" t="s">
        <v>704</v>
      </c>
      <c r="FZ165" s="163">
        <v>0.16</v>
      </c>
      <c r="GA165" s="158" t="s">
        <v>704</v>
      </c>
      <c r="GB165" s="163">
        <v>0.17</v>
      </c>
      <c r="GC165" s="158" t="s">
        <v>704</v>
      </c>
      <c r="GD165" s="163">
        <v>0.19</v>
      </c>
      <c r="GE165" s="158" t="s">
        <v>704</v>
      </c>
      <c r="GF165" s="163">
        <v>0.1</v>
      </c>
      <c r="GG165" s="158" t="s">
        <v>704</v>
      </c>
      <c r="GH165" s="163">
        <v>3.2000000000000001E-2</v>
      </c>
      <c r="GI165" s="158" t="s">
        <v>704</v>
      </c>
      <c r="GJ165" s="163">
        <v>0.12</v>
      </c>
      <c r="GK165" s="158" t="s">
        <v>704</v>
      </c>
      <c r="GL165" s="163">
        <v>1.2999999999999999E-2</v>
      </c>
      <c r="GM165" s="158" t="s">
        <v>704</v>
      </c>
      <c r="GN165" s="163">
        <v>9.7000000000000003E-2</v>
      </c>
      <c r="GO165" s="158" t="s">
        <v>704</v>
      </c>
      <c r="GP165" s="163">
        <v>2.8000000000000001E-2</v>
      </c>
      <c r="GQ165" s="158" t="s">
        <v>704</v>
      </c>
      <c r="GR165" s="163">
        <v>2.4E-2</v>
      </c>
      <c r="GS165" s="158" t="s">
        <v>704</v>
      </c>
      <c r="GT165" s="163">
        <v>1.4999999999999999E-2</v>
      </c>
      <c r="GU165" s="158" t="s">
        <v>704</v>
      </c>
      <c r="GV165" s="158" t="s">
        <v>128</v>
      </c>
      <c r="GW165" s="158" t="s">
        <v>128</v>
      </c>
      <c r="GX165" s="163">
        <v>1.4999999999999999E-2</v>
      </c>
      <c r="GY165" s="158" t="s">
        <v>704</v>
      </c>
      <c r="GZ165" s="163">
        <v>1.2999999999999999E-2</v>
      </c>
      <c r="HA165" s="158" t="s">
        <v>704</v>
      </c>
      <c r="HB165" s="166">
        <v>2.5999999999999999E-3</v>
      </c>
      <c r="HC165" s="158" t="s">
        <v>704</v>
      </c>
      <c r="HD165" s="158" t="s">
        <v>128</v>
      </c>
      <c r="HE165" s="158" t="s">
        <v>128</v>
      </c>
      <c r="HF165" s="158" t="s">
        <v>128</v>
      </c>
      <c r="HG165" s="158" t="s">
        <v>128</v>
      </c>
      <c r="HH165" s="158" t="s">
        <v>128</v>
      </c>
      <c r="HI165" s="158" t="s">
        <v>128</v>
      </c>
      <c r="HJ165" s="158" t="s">
        <v>128</v>
      </c>
      <c r="HK165" s="158" t="s">
        <v>128</v>
      </c>
      <c r="HL165" s="158" t="s">
        <v>128</v>
      </c>
      <c r="HM165" s="158" t="s">
        <v>128</v>
      </c>
      <c r="HN165" s="158" t="s">
        <v>128</v>
      </c>
      <c r="HO165" s="158" t="s">
        <v>128</v>
      </c>
      <c r="HP165" s="158" t="s">
        <v>128</v>
      </c>
      <c r="HQ165" s="158" t="s">
        <v>128</v>
      </c>
      <c r="HR165" s="158" t="s">
        <v>128</v>
      </c>
      <c r="HS165" s="158" t="s">
        <v>128</v>
      </c>
      <c r="HT165" s="158" t="s">
        <v>128</v>
      </c>
      <c r="HU165" s="158" t="s">
        <v>128</v>
      </c>
      <c r="HV165" s="158" t="s">
        <v>128</v>
      </c>
      <c r="HW165" s="158" t="s">
        <v>128</v>
      </c>
      <c r="HX165" s="158" t="s">
        <v>128</v>
      </c>
      <c r="HY165" s="158" t="s">
        <v>128</v>
      </c>
      <c r="HZ165" s="158" t="s">
        <v>128</v>
      </c>
      <c r="IA165" s="158" t="s">
        <v>128</v>
      </c>
      <c r="IB165" s="158" t="s">
        <v>128</v>
      </c>
      <c r="IC165" s="158" t="s">
        <v>128</v>
      </c>
      <c r="ID165" s="158" t="s">
        <v>128</v>
      </c>
      <c r="IE165" s="158" t="s">
        <v>128</v>
      </c>
      <c r="IF165" s="158" t="s">
        <v>128</v>
      </c>
      <c r="IG165" s="158" t="s">
        <v>128</v>
      </c>
      <c r="IH165" s="158" t="s">
        <v>128</v>
      </c>
      <c r="II165" s="158" t="s">
        <v>128</v>
      </c>
      <c r="IJ165" s="163">
        <v>0.28999999999999998</v>
      </c>
      <c r="IK165" s="158" t="s">
        <v>704</v>
      </c>
      <c r="IL165" s="163">
        <v>6.0999999999999999E-2</v>
      </c>
      <c r="IM165" s="158" t="s">
        <v>704</v>
      </c>
      <c r="IN165" s="158" t="s">
        <v>128</v>
      </c>
      <c r="IO165" s="158" t="s">
        <v>128</v>
      </c>
      <c r="IP165" s="158" t="s">
        <v>128</v>
      </c>
      <c r="IQ165" s="158" t="s">
        <v>128</v>
      </c>
      <c r="IR165" s="158" t="s">
        <v>128</v>
      </c>
      <c r="IS165" s="158" t="s">
        <v>128</v>
      </c>
      <c r="IT165" s="158" t="s">
        <v>128</v>
      </c>
      <c r="IU165" s="158" t="s">
        <v>128</v>
      </c>
      <c r="IV165" s="158" t="s">
        <v>128</v>
      </c>
      <c r="IW165" s="158" t="s">
        <v>128</v>
      </c>
      <c r="IX165" s="158" t="s">
        <v>128</v>
      </c>
      <c r="IY165" s="158" t="s">
        <v>128</v>
      </c>
      <c r="IZ165" s="158" t="s">
        <v>128</v>
      </c>
      <c r="JA165" s="158" t="s">
        <v>128</v>
      </c>
      <c r="JB165" s="158" t="s">
        <v>128</v>
      </c>
      <c r="JC165" s="158" t="s">
        <v>128</v>
      </c>
      <c r="JD165" s="158" t="s">
        <v>128</v>
      </c>
      <c r="JE165" s="158" t="s">
        <v>128</v>
      </c>
      <c r="JF165" s="158" t="s">
        <v>128</v>
      </c>
      <c r="JG165" s="158" t="s">
        <v>128</v>
      </c>
      <c r="JH165" s="158" t="s">
        <v>128</v>
      </c>
      <c r="JI165" s="158" t="s">
        <v>128</v>
      </c>
      <c r="JJ165" s="158" t="s">
        <v>128</v>
      </c>
      <c r="JK165" s="158" t="s">
        <v>128</v>
      </c>
      <c r="JL165" s="158" t="s">
        <v>128</v>
      </c>
      <c r="JM165" s="158" t="s">
        <v>128</v>
      </c>
      <c r="JN165" s="158" t="s">
        <v>128</v>
      </c>
      <c r="JO165" s="158" t="s">
        <v>128</v>
      </c>
      <c r="JP165" s="158" t="s">
        <v>128</v>
      </c>
      <c r="JQ165" s="158" t="s">
        <v>128</v>
      </c>
      <c r="JR165" s="158" t="s">
        <v>128</v>
      </c>
      <c r="JS165" s="158" t="s">
        <v>128</v>
      </c>
      <c r="JT165" s="158" t="s">
        <v>128</v>
      </c>
      <c r="JU165" s="158" t="s">
        <v>128</v>
      </c>
      <c r="JV165" s="158" t="s">
        <v>128</v>
      </c>
      <c r="JW165" s="158" t="s">
        <v>128</v>
      </c>
      <c r="JX165" s="158" t="s">
        <v>128</v>
      </c>
      <c r="JY165" s="158" t="s">
        <v>128</v>
      </c>
      <c r="JZ165" s="158" t="s">
        <v>128</v>
      </c>
      <c r="KA165" s="158" t="s">
        <v>128</v>
      </c>
      <c r="KB165" s="158" t="s">
        <v>128</v>
      </c>
      <c r="KC165" s="158" t="s">
        <v>128</v>
      </c>
      <c r="KD165" s="158" t="s">
        <v>128</v>
      </c>
      <c r="KE165" s="158" t="s">
        <v>128</v>
      </c>
      <c r="KF165" s="158" t="s">
        <v>128</v>
      </c>
      <c r="KG165" s="158" t="s">
        <v>128</v>
      </c>
      <c r="KH165" s="158" t="s">
        <v>128</v>
      </c>
      <c r="KI165" s="158" t="s">
        <v>128</v>
      </c>
      <c r="KJ165" s="158" t="s">
        <v>128</v>
      </c>
      <c r="KK165" s="158" t="s">
        <v>128</v>
      </c>
      <c r="KL165" s="158" t="s">
        <v>128</v>
      </c>
      <c r="KM165" s="158" t="s">
        <v>128</v>
      </c>
      <c r="KN165" s="158" t="s">
        <v>128</v>
      </c>
      <c r="KO165" s="158" t="s">
        <v>128</v>
      </c>
      <c r="KP165" s="158" t="s">
        <v>128</v>
      </c>
      <c r="KQ165" s="158" t="s">
        <v>128</v>
      </c>
      <c r="KR165" s="158" t="s">
        <v>128</v>
      </c>
      <c r="KS165" s="158" t="s">
        <v>128</v>
      </c>
      <c r="KT165" s="158" t="s">
        <v>128</v>
      </c>
      <c r="KU165" s="158" t="s">
        <v>128</v>
      </c>
      <c r="KV165" s="158" t="s">
        <v>128</v>
      </c>
      <c r="KW165" s="158" t="s">
        <v>128</v>
      </c>
      <c r="KX165" s="158" t="s">
        <v>128</v>
      </c>
      <c r="KY165" s="158" t="s">
        <v>128</v>
      </c>
      <c r="KZ165" s="158" t="s">
        <v>128</v>
      </c>
      <c r="LA165" s="158" t="s">
        <v>128</v>
      </c>
      <c r="LB165" s="158" t="s">
        <v>128</v>
      </c>
      <c r="LC165" s="158" t="s">
        <v>128</v>
      </c>
      <c r="LD165" s="158" t="s">
        <v>128</v>
      </c>
      <c r="LE165" s="158" t="s">
        <v>128</v>
      </c>
      <c r="LF165" s="158" t="s">
        <v>128</v>
      </c>
      <c r="LG165" s="158" t="s">
        <v>128</v>
      </c>
      <c r="LH165" s="158" t="s">
        <v>128</v>
      </c>
      <c r="LI165" s="158" t="s">
        <v>128</v>
      </c>
      <c r="LJ165" s="158" t="s">
        <v>128</v>
      </c>
      <c r="LK165" s="158" t="s">
        <v>128</v>
      </c>
      <c r="LL165" s="158" t="s">
        <v>128</v>
      </c>
      <c r="LM165" s="158" t="s">
        <v>128</v>
      </c>
      <c r="LN165" s="158" t="s">
        <v>128</v>
      </c>
      <c r="LO165" s="158" t="s">
        <v>128</v>
      </c>
      <c r="LP165" s="158" t="s">
        <v>128</v>
      </c>
      <c r="LQ165" s="158" t="s">
        <v>128</v>
      </c>
      <c r="LR165" s="158" t="s">
        <v>128</v>
      </c>
      <c r="LS165" s="158" t="s">
        <v>128</v>
      </c>
      <c r="LT165" s="158" t="s">
        <v>128</v>
      </c>
      <c r="LU165" s="158" t="s">
        <v>128</v>
      </c>
      <c r="LV165" s="158" t="s">
        <v>128</v>
      </c>
      <c r="LW165" s="158" t="s">
        <v>128</v>
      </c>
      <c r="LX165" s="158" t="s">
        <v>128</v>
      </c>
      <c r="LY165" s="158" t="s">
        <v>128</v>
      </c>
      <c r="LZ165" s="158" t="s">
        <v>128</v>
      </c>
      <c r="MA165" s="158" t="s">
        <v>128</v>
      </c>
      <c r="MB165" s="158" t="s">
        <v>128</v>
      </c>
      <c r="MC165" s="158" t="s">
        <v>128</v>
      </c>
      <c r="MD165" s="158" t="s">
        <v>128</v>
      </c>
      <c r="ME165" s="158" t="s">
        <v>128</v>
      </c>
      <c r="MF165" s="158" t="s">
        <v>128</v>
      </c>
      <c r="MG165" s="158" t="s">
        <v>128</v>
      </c>
      <c r="MH165" s="158" t="s">
        <v>128</v>
      </c>
      <c r="MI165" s="158" t="s">
        <v>128</v>
      </c>
      <c r="MJ165" s="158" t="s">
        <v>128</v>
      </c>
      <c r="MK165" s="158" t="s">
        <v>128</v>
      </c>
      <c r="ML165" s="158" t="s">
        <v>128</v>
      </c>
      <c r="MM165" s="158" t="s">
        <v>128</v>
      </c>
      <c r="MN165" s="158" t="s">
        <v>128</v>
      </c>
      <c r="MO165" s="158" t="s">
        <v>128</v>
      </c>
      <c r="MP165" s="158" t="s">
        <v>128</v>
      </c>
      <c r="MQ165" s="158" t="s">
        <v>128</v>
      </c>
      <c r="MR165" s="158" t="s">
        <v>128</v>
      </c>
      <c r="MS165" s="158" t="s">
        <v>128</v>
      </c>
      <c r="MT165" s="158" t="s">
        <v>128</v>
      </c>
      <c r="MU165" s="158" t="s">
        <v>128</v>
      </c>
      <c r="MV165" s="158" t="s">
        <v>128</v>
      </c>
      <c r="MW165" s="158" t="s">
        <v>128</v>
      </c>
      <c r="MX165" s="158" t="s">
        <v>128</v>
      </c>
      <c r="MY165" s="158" t="s">
        <v>128</v>
      </c>
      <c r="MZ165" s="158" t="s">
        <v>128</v>
      </c>
      <c r="NA165" s="158" t="s">
        <v>128</v>
      </c>
      <c r="NB165" s="158" t="s">
        <v>128</v>
      </c>
      <c r="NC165" s="158" t="s">
        <v>128</v>
      </c>
      <c r="ND165" s="158" t="s">
        <v>128</v>
      </c>
      <c r="NE165" s="158" t="s">
        <v>128</v>
      </c>
      <c r="NF165" s="158" t="s">
        <v>128</v>
      </c>
      <c r="NG165" s="158" t="s">
        <v>128</v>
      </c>
      <c r="NH165" s="158" t="s">
        <v>128</v>
      </c>
      <c r="NI165" s="158" t="s">
        <v>128</v>
      </c>
      <c r="NJ165" s="158" t="s">
        <v>128</v>
      </c>
      <c r="NK165" s="158" t="s">
        <v>128</v>
      </c>
      <c r="NL165" s="158" t="s">
        <v>128</v>
      </c>
      <c r="NM165" s="158" t="s">
        <v>128</v>
      </c>
      <c r="NN165" s="158" t="s">
        <v>128</v>
      </c>
      <c r="NO165" s="158" t="s">
        <v>128</v>
      </c>
      <c r="NP165" s="158" t="s">
        <v>128</v>
      </c>
      <c r="NQ165" s="158" t="s">
        <v>128</v>
      </c>
      <c r="NR165" s="158" t="s">
        <v>128</v>
      </c>
      <c r="NS165" s="158" t="s">
        <v>128</v>
      </c>
      <c r="NT165" s="158" t="s">
        <v>128</v>
      </c>
      <c r="NU165" s="158" t="s">
        <v>128</v>
      </c>
      <c r="NV165" s="158" t="s">
        <v>128</v>
      </c>
      <c r="NW165" s="158" t="s">
        <v>128</v>
      </c>
      <c r="NX165" s="158" t="s">
        <v>128</v>
      </c>
      <c r="NY165" s="158" t="s">
        <v>128</v>
      </c>
      <c r="NZ165" s="158" t="s">
        <v>128</v>
      </c>
      <c r="OA165" s="158" t="s">
        <v>128</v>
      </c>
      <c r="OB165" s="158" t="s">
        <v>128</v>
      </c>
      <c r="OC165" s="158" t="s">
        <v>128</v>
      </c>
      <c r="OD165" s="158" t="s">
        <v>128</v>
      </c>
      <c r="OE165" s="170" t="s">
        <v>128</v>
      </c>
      <c r="OF165" s="181"/>
      <c r="OG165" s="113" t="str">
        <f t="shared" si="893"/>
        <v/>
      </c>
      <c r="OH165" s="66" t="str">
        <f t="shared" si="894"/>
        <v/>
      </c>
      <c r="OI165" s="66" t="str">
        <f t="shared" si="895"/>
        <v/>
      </c>
      <c r="OJ165" s="66" t="str">
        <f t="shared" si="896"/>
        <v/>
      </c>
      <c r="OK165" s="66" t="str">
        <f t="shared" si="897"/>
        <v/>
      </c>
      <c r="OL165" s="66" t="str">
        <f t="shared" si="898"/>
        <v/>
      </c>
      <c r="OM165" s="66" t="str">
        <f t="shared" si="899"/>
        <v/>
      </c>
      <c r="ON165" s="66" t="str">
        <f t="shared" si="900"/>
        <v/>
      </c>
      <c r="OO165" s="66" t="str">
        <f t="shared" si="901"/>
        <v/>
      </c>
      <c r="OP165" s="66" t="str">
        <f t="shared" si="902"/>
        <v/>
      </c>
      <c r="OQ165" s="66" t="str">
        <f t="shared" si="903"/>
        <v/>
      </c>
      <c r="OR165" s="66" t="str">
        <f t="shared" si="904"/>
        <v/>
      </c>
      <c r="OS165" s="66" t="str">
        <f t="shared" si="905"/>
        <v/>
      </c>
      <c r="OT165" s="66" t="str">
        <f t="shared" si="906"/>
        <v/>
      </c>
      <c r="OU165" s="66" t="str">
        <f t="shared" si="907"/>
        <v/>
      </c>
      <c r="OV165" s="66" t="str">
        <f t="shared" si="908"/>
        <v/>
      </c>
      <c r="OW165" s="66" t="str">
        <f t="shared" si="909"/>
        <v/>
      </c>
      <c r="OX165" s="66" t="str">
        <f t="shared" si="910"/>
        <v/>
      </c>
      <c r="OY165" s="66" t="str">
        <f t="shared" si="911"/>
        <v/>
      </c>
      <c r="OZ165" s="66" t="str">
        <f t="shared" si="912"/>
        <v/>
      </c>
      <c r="PA165" s="66" t="str">
        <f t="shared" si="913"/>
        <v/>
      </c>
      <c r="PB165" s="66" t="str">
        <f t="shared" si="914"/>
        <v/>
      </c>
      <c r="PC165" s="66" t="str">
        <f t="shared" si="915"/>
        <v/>
      </c>
      <c r="PD165" s="66" t="str">
        <f t="shared" si="916"/>
        <v/>
      </c>
      <c r="PE165" s="66" t="str">
        <f t="shared" si="917"/>
        <v/>
      </c>
      <c r="PF165" s="66" t="str">
        <f t="shared" si="918"/>
        <v/>
      </c>
      <c r="PG165" s="66" t="str">
        <f t="shared" si="919"/>
        <v/>
      </c>
      <c r="PH165" s="66" t="str">
        <f t="shared" si="920"/>
        <v/>
      </c>
      <c r="PI165" s="66" t="str">
        <f t="shared" si="921"/>
        <v/>
      </c>
      <c r="PJ165" s="66" t="str">
        <f t="shared" si="922"/>
        <v/>
      </c>
      <c r="PK165" s="66" t="str">
        <f t="shared" si="923"/>
        <v/>
      </c>
      <c r="PL165" s="66" t="str">
        <f t="shared" si="924"/>
        <v/>
      </c>
      <c r="PM165" s="66" t="str">
        <f t="shared" si="925"/>
        <v/>
      </c>
      <c r="PN165" s="66" t="str">
        <f t="shared" si="926"/>
        <v/>
      </c>
      <c r="PO165" s="66" t="str">
        <f t="shared" si="927"/>
        <v/>
      </c>
      <c r="PP165" s="66" t="str">
        <f t="shared" si="928"/>
        <v/>
      </c>
      <c r="PQ165" s="66" t="str">
        <f t="shared" si="929"/>
        <v/>
      </c>
      <c r="PR165" s="66" t="str">
        <f t="shared" si="930"/>
        <v/>
      </c>
      <c r="PS165" s="66" t="str">
        <f t="shared" si="931"/>
        <v/>
      </c>
      <c r="PT165" s="66" t="str">
        <f t="shared" si="932"/>
        <v/>
      </c>
      <c r="PU165" s="66" t="str">
        <f t="shared" si="933"/>
        <v/>
      </c>
      <c r="PV165" s="66" t="str">
        <f t="shared" si="934"/>
        <v/>
      </c>
      <c r="PW165" s="66" t="str">
        <f t="shared" si="935"/>
        <v/>
      </c>
      <c r="PX165" s="66" t="str">
        <f t="shared" si="936"/>
        <v/>
      </c>
      <c r="PY165" s="66" t="str">
        <f t="shared" si="937"/>
        <v/>
      </c>
      <c r="PZ165" s="66" t="str">
        <f t="shared" si="938"/>
        <v/>
      </c>
      <c r="QA165" s="66" t="str">
        <f t="shared" si="939"/>
        <v/>
      </c>
      <c r="QB165" s="66" t="str">
        <f t="shared" si="940"/>
        <v/>
      </c>
      <c r="QC165" s="66" t="str">
        <f t="shared" si="941"/>
        <v/>
      </c>
      <c r="QD165" s="66" t="str">
        <f t="shared" si="942"/>
        <v/>
      </c>
      <c r="QE165" s="66" t="str">
        <f t="shared" si="943"/>
        <v/>
      </c>
      <c r="QF165" s="66" t="str">
        <f t="shared" si="944"/>
        <v/>
      </c>
      <c r="QG165" s="66" t="str">
        <f t="shared" si="945"/>
        <v/>
      </c>
      <c r="QH165" s="66" t="str">
        <f t="shared" si="946"/>
        <v/>
      </c>
      <c r="QI165" s="66" t="str">
        <f t="shared" si="947"/>
        <v/>
      </c>
      <c r="QJ165" s="66" t="str">
        <f t="shared" si="948"/>
        <v/>
      </c>
      <c r="QK165" s="66" t="str">
        <f t="shared" si="949"/>
        <v/>
      </c>
      <c r="QL165" s="66" t="str">
        <f t="shared" si="950"/>
        <v/>
      </c>
      <c r="QM165" s="66" t="str">
        <f t="shared" si="951"/>
        <v/>
      </c>
      <c r="QN165" s="66" t="str">
        <f t="shared" si="952"/>
        <v/>
      </c>
      <c r="QO165" s="66" t="str">
        <f t="shared" si="953"/>
        <v/>
      </c>
      <c r="QP165" s="66" t="str">
        <f t="shared" si="954"/>
        <v/>
      </c>
      <c r="QQ165" s="66" t="str">
        <f t="shared" si="955"/>
        <v/>
      </c>
      <c r="QR165" s="66" t="str">
        <f t="shared" si="956"/>
        <v/>
      </c>
      <c r="QS165" s="66" t="str">
        <f t="shared" si="957"/>
        <v/>
      </c>
      <c r="QT165" s="66" t="str">
        <f t="shared" si="958"/>
        <v/>
      </c>
      <c r="QU165" s="66" t="str">
        <f t="shared" si="959"/>
        <v/>
      </c>
      <c r="QV165" s="66" t="str">
        <f t="shared" si="960"/>
        <v/>
      </c>
      <c r="QW165" s="66" t="str">
        <f t="shared" si="961"/>
        <v/>
      </c>
      <c r="QX165" s="66" t="str">
        <f t="shared" si="962"/>
        <v/>
      </c>
      <c r="QY165" s="66" t="str">
        <f t="shared" si="963"/>
        <v/>
      </c>
      <c r="QZ165" s="66" t="str">
        <f t="shared" si="964"/>
        <v/>
      </c>
      <c r="RA165" s="66" t="str">
        <f t="shared" si="965"/>
        <v/>
      </c>
      <c r="RB165" s="66" t="str">
        <f t="shared" si="966"/>
        <v/>
      </c>
      <c r="RC165" s="66" t="str">
        <f t="shared" si="967"/>
        <v/>
      </c>
      <c r="RD165" s="66" t="str">
        <f t="shared" si="968"/>
        <v/>
      </c>
      <c r="RE165" s="66" t="str">
        <f t="shared" si="969"/>
        <v/>
      </c>
      <c r="RF165" s="66" t="str">
        <f t="shared" si="970"/>
        <v/>
      </c>
      <c r="RG165" s="66" t="str">
        <f t="shared" si="971"/>
        <v/>
      </c>
      <c r="RH165" s="66" t="str">
        <f t="shared" si="972"/>
        <v/>
      </c>
      <c r="RI165" s="66" t="str">
        <f t="shared" si="973"/>
        <v/>
      </c>
      <c r="RJ165" s="66" t="str">
        <f t="shared" si="974"/>
        <v/>
      </c>
      <c r="RK165" s="66" t="str">
        <f t="shared" si="975"/>
        <v/>
      </c>
      <c r="RL165" s="66" t="str">
        <f t="shared" si="976"/>
        <v/>
      </c>
      <c r="RM165" s="66" t="str">
        <f t="shared" si="977"/>
        <v/>
      </c>
      <c r="RN165" s="66" t="str">
        <f t="shared" si="978"/>
        <v/>
      </c>
      <c r="RO165" s="66" t="str">
        <f t="shared" si="979"/>
        <v/>
      </c>
      <c r="RP165" s="66" t="str">
        <f t="shared" si="980"/>
        <v/>
      </c>
      <c r="RQ165" s="66" t="str">
        <f t="shared" si="981"/>
        <v/>
      </c>
      <c r="RR165" s="66" t="str">
        <f t="shared" si="982"/>
        <v/>
      </c>
      <c r="RS165" s="66" t="str">
        <f t="shared" si="983"/>
        <v/>
      </c>
      <c r="RT165" s="66" t="str">
        <f t="shared" si="984"/>
        <v/>
      </c>
      <c r="RU165" s="66" t="str">
        <f t="shared" si="985"/>
        <v/>
      </c>
      <c r="RV165" s="66" t="str">
        <f t="shared" si="986"/>
        <v/>
      </c>
      <c r="RW165" s="66" t="str">
        <f t="shared" si="987"/>
        <v/>
      </c>
      <c r="RX165" s="66" t="str">
        <f t="shared" si="988"/>
        <v/>
      </c>
      <c r="RY165" s="66" t="str">
        <f t="shared" si="989"/>
        <v/>
      </c>
      <c r="RZ165" s="66" t="str">
        <f t="shared" si="990"/>
        <v/>
      </c>
      <c r="SA165" s="66" t="str">
        <f t="shared" si="991"/>
        <v/>
      </c>
      <c r="SB165" s="66" t="str">
        <f t="shared" si="992"/>
        <v/>
      </c>
      <c r="SC165" s="66" t="str">
        <f t="shared" si="993"/>
        <v/>
      </c>
      <c r="SD165" s="66" t="str">
        <f t="shared" si="994"/>
        <v/>
      </c>
      <c r="SE165" s="66" t="str">
        <f t="shared" si="995"/>
        <v/>
      </c>
      <c r="SF165" s="66" t="str">
        <f t="shared" si="996"/>
        <v/>
      </c>
      <c r="SG165" s="66" t="str">
        <f t="shared" si="997"/>
        <v/>
      </c>
      <c r="SH165" s="66" t="str">
        <f t="shared" si="998"/>
        <v/>
      </c>
      <c r="SI165" s="66" t="str">
        <f t="shared" si="999"/>
        <v/>
      </c>
      <c r="SJ165" s="66" t="str">
        <f t="shared" si="1000"/>
        <v/>
      </c>
      <c r="SK165" s="66" t="str">
        <f t="shared" si="1001"/>
        <v/>
      </c>
      <c r="SL165" s="66" t="str">
        <f t="shared" si="1002"/>
        <v/>
      </c>
      <c r="SM165" s="66" t="str">
        <f t="shared" si="1003"/>
        <v/>
      </c>
      <c r="SN165" s="66" t="str">
        <f t="shared" si="1004"/>
        <v/>
      </c>
      <c r="SO165" s="66" t="str">
        <f t="shared" si="1005"/>
        <v/>
      </c>
      <c r="SP165" s="66" t="str">
        <f t="shared" si="1006"/>
        <v/>
      </c>
      <c r="SQ165" s="66" t="str">
        <f t="shared" si="1007"/>
        <v/>
      </c>
      <c r="SR165" s="66" t="str">
        <f t="shared" si="1008"/>
        <v/>
      </c>
      <c r="SS165" s="66" t="str">
        <f t="shared" si="1009"/>
        <v/>
      </c>
      <c r="ST165" s="66" t="str">
        <f t="shared" si="1010"/>
        <v/>
      </c>
      <c r="SU165" s="66" t="str">
        <f t="shared" si="1011"/>
        <v/>
      </c>
      <c r="SV165" s="66" t="str">
        <f t="shared" si="1012"/>
        <v/>
      </c>
      <c r="SW165" s="66" t="str">
        <f t="shared" si="1013"/>
        <v/>
      </c>
      <c r="SX165" s="66" t="str">
        <f t="shared" si="1014"/>
        <v/>
      </c>
      <c r="SY165" s="66" t="str">
        <f t="shared" si="1015"/>
        <v/>
      </c>
      <c r="SZ165" s="66" t="str">
        <f t="shared" si="1016"/>
        <v/>
      </c>
      <c r="TA165" s="66" t="str">
        <f t="shared" si="1017"/>
        <v/>
      </c>
      <c r="TB165" s="66" t="str">
        <f t="shared" si="1018"/>
        <v/>
      </c>
      <c r="TC165" s="66" t="str">
        <f t="shared" si="1019"/>
        <v/>
      </c>
      <c r="TD165" s="66" t="str">
        <f t="shared" si="1020"/>
        <v/>
      </c>
      <c r="TE165" s="66" t="str">
        <f t="shared" si="1021"/>
        <v/>
      </c>
      <c r="TF165" s="66" t="str">
        <f t="shared" si="1022"/>
        <v/>
      </c>
      <c r="TG165" s="66" t="str">
        <f t="shared" si="1023"/>
        <v/>
      </c>
      <c r="TH165" s="66" t="str">
        <f t="shared" si="1024"/>
        <v/>
      </c>
      <c r="TI165" s="66" t="str">
        <f t="shared" si="1025"/>
        <v/>
      </c>
      <c r="TJ165" s="66" t="str">
        <f t="shared" si="1026"/>
        <v/>
      </c>
      <c r="TK165" s="66" t="str">
        <f t="shared" si="1027"/>
        <v/>
      </c>
      <c r="TL165" s="66" t="str">
        <f t="shared" si="1028"/>
        <v/>
      </c>
      <c r="TM165" s="66" t="str">
        <f t="shared" si="1029"/>
        <v/>
      </c>
      <c r="TN165" s="66" t="str">
        <f t="shared" si="1030"/>
        <v/>
      </c>
      <c r="TO165" s="160">
        <f t="shared" si="1031"/>
        <v>2.6558260675364495E-3</v>
      </c>
      <c r="TP165" s="66" t="str">
        <f t="shared" si="1032"/>
        <v>kg/GJ delivered</v>
      </c>
      <c r="TQ165" s="160">
        <f t="shared" si="1033"/>
        <v>8.8527535584548322E-4</v>
      </c>
      <c r="TR165" s="66" t="str">
        <f t="shared" si="1034"/>
        <v>kg/GJ delivered</v>
      </c>
      <c r="TS165" s="160">
        <f t="shared" si="1035"/>
        <v>5.6335704462894399E-5</v>
      </c>
      <c r="TT165" s="66" t="str">
        <f t="shared" si="1036"/>
        <v>kg/GJ delivered</v>
      </c>
      <c r="TU165" s="160">
        <f t="shared" si="1037"/>
        <v>2.213188389613708E-4</v>
      </c>
      <c r="TV165" s="66" t="str">
        <f t="shared" si="1038"/>
        <v>kg/GJ delivered</v>
      </c>
      <c r="TW165" s="160">
        <f t="shared" si="1039"/>
        <v>9.657549336496181E-4</v>
      </c>
      <c r="TX165" s="66" t="str">
        <f t="shared" si="1040"/>
        <v>kg/GJ delivered</v>
      </c>
      <c r="TY165" s="160">
        <f t="shared" si="1041"/>
        <v>1.3681528226702926E-4</v>
      </c>
      <c r="TZ165" s="66" t="str">
        <f t="shared" si="1042"/>
        <v>kg/GJ delivered</v>
      </c>
      <c r="UA165" s="160">
        <f t="shared" si="1043"/>
        <v>4.4263767792274161E-4</v>
      </c>
      <c r="UB165" s="66" t="str">
        <f t="shared" si="1044"/>
        <v>kg/GJ delivered</v>
      </c>
      <c r="UC165" s="160">
        <f t="shared" si="1045"/>
        <v>3.9032595235005398E-4</v>
      </c>
      <c r="UD165" s="66" t="str">
        <f t="shared" si="1046"/>
        <v>kg/GJ delivered</v>
      </c>
      <c r="UE165" s="160">
        <f t="shared" si="1047"/>
        <v>3.0984637454591913E-5</v>
      </c>
      <c r="UF165" s="66" t="str">
        <f t="shared" si="1048"/>
        <v>kg/GJ delivered</v>
      </c>
      <c r="UG165" s="160">
        <f t="shared" si="1049"/>
        <v>3.0179841676550566E-5</v>
      </c>
      <c r="UH165" s="66" t="str">
        <f t="shared" si="1050"/>
        <v>kg/GJ delivered</v>
      </c>
      <c r="UI165" s="160">
        <f t="shared" si="1051"/>
        <v>1.1669538781599552E-4</v>
      </c>
      <c r="UJ165" s="66" t="str">
        <f t="shared" si="1052"/>
        <v>kg/GJ delivered</v>
      </c>
      <c r="UK165" s="66" t="str">
        <f t="shared" si="1053"/>
        <v/>
      </c>
      <c r="UL165" s="66" t="str">
        <f t="shared" si="1054"/>
        <v/>
      </c>
      <c r="UM165" s="160">
        <f t="shared" si="1055"/>
        <v>1.0462345114537531E-4</v>
      </c>
      <c r="UN165" s="66" t="str">
        <f t="shared" si="1056"/>
        <v>kg/GJ delivered</v>
      </c>
      <c r="UO165" s="160">
        <f t="shared" si="1057"/>
        <v>6.4383662243307877E-5</v>
      </c>
      <c r="UP165" s="66" t="str">
        <f t="shared" si="1058"/>
        <v>kg/GJ delivered</v>
      </c>
      <c r="UQ165" s="160">
        <f t="shared" si="1059"/>
        <v>6.840764113351463E-5</v>
      </c>
      <c r="UR165" s="66" t="str">
        <f t="shared" si="1060"/>
        <v>kg/GJ delivered</v>
      </c>
      <c r="US165" s="160">
        <f t="shared" si="1061"/>
        <v>7.6455598913928108E-5</v>
      </c>
      <c r="UT165" s="66" t="str">
        <f t="shared" si="1062"/>
        <v>kg/GJ delivered</v>
      </c>
      <c r="UU165" s="160">
        <f t="shared" si="1063"/>
        <v>4.0239788902067423E-5</v>
      </c>
      <c r="UV165" s="66" t="str">
        <f t="shared" si="1064"/>
        <v>kg/GJ delivered</v>
      </c>
      <c r="UW165" s="160">
        <f t="shared" si="1065"/>
        <v>1.2876732448661574E-5</v>
      </c>
      <c r="UX165" s="66" t="str">
        <f t="shared" si="1066"/>
        <v>kg/GJ delivered</v>
      </c>
      <c r="UY165" s="160">
        <f t="shared" si="1067"/>
        <v>4.8287746682480901E-5</v>
      </c>
      <c r="UZ165" s="66" t="str">
        <f t="shared" si="1068"/>
        <v>kg/GJ delivered</v>
      </c>
      <c r="VA165" s="160">
        <f t="shared" si="1069"/>
        <v>5.2311725572687647E-6</v>
      </c>
      <c r="VB165" s="66" t="str">
        <f t="shared" si="1070"/>
        <v>kg/GJ delivered</v>
      </c>
      <c r="VC165" s="160">
        <f t="shared" si="1071"/>
        <v>3.9032595235005398E-5</v>
      </c>
      <c r="VD165" s="66" t="str">
        <f t="shared" si="1072"/>
        <v>kg/GJ delivered</v>
      </c>
      <c r="VE165" s="160">
        <f t="shared" si="1073"/>
        <v>1.1267140892578878E-5</v>
      </c>
      <c r="VF165" s="66" t="str">
        <f t="shared" si="1074"/>
        <v>kg/GJ delivered</v>
      </c>
      <c r="VG165" s="160">
        <f t="shared" si="1075"/>
        <v>9.6575493364961823E-6</v>
      </c>
      <c r="VH165" s="66" t="str">
        <f t="shared" si="1076"/>
        <v>kg/GJ delivered</v>
      </c>
      <c r="VI165" s="160">
        <f t="shared" si="1077"/>
        <v>6.0359683353101126E-6</v>
      </c>
      <c r="VJ165" s="66" t="str">
        <f t="shared" si="1078"/>
        <v>kg/GJ delivered</v>
      </c>
      <c r="VK165" s="66" t="str">
        <f t="shared" si="1079"/>
        <v/>
      </c>
      <c r="VL165" s="66" t="str">
        <f t="shared" si="1080"/>
        <v/>
      </c>
      <c r="VM165" s="160">
        <f t="shared" si="1081"/>
        <v>6.0359683353101126E-6</v>
      </c>
      <c r="VN165" s="66" t="str">
        <f t="shared" si="1082"/>
        <v>kg/GJ delivered</v>
      </c>
      <c r="VO165" s="160">
        <f t="shared" si="1083"/>
        <v>5.2311725572687647E-6</v>
      </c>
      <c r="VP165" s="66" t="str">
        <f t="shared" si="1084"/>
        <v>kg/GJ delivered</v>
      </c>
      <c r="VQ165" s="160">
        <f t="shared" si="1085"/>
        <v>1.0462345114537528E-6</v>
      </c>
      <c r="VR165" s="66" t="str">
        <f t="shared" si="1086"/>
        <v>kg/GJ delivered</v>
      </c>
      <c r="VS165" s="66" t="str">
        <f t="shared" si="1087"/>
        <v/>
      </c>
      <c r="VT165" s="66" t="str">
        <f t="shared" si="1088"/>
        <v/>
      </c>
      <c r="VU165" s="66" t="str">
        <f t="shared" si="1089"/>
        <v/>
      </c>
      <c r="VV165" s="66" t="str">
        <f t="shared" si="1090"/>
        <v/>
      </c>
      <c r="VW165" s="66" t="str">
        <f t="shared" si="1091"/>
        <v/>
      </c>
      <c r="VX165" s="66" t="str">
        <f t="shared" si="1092"/>
        <v/>
      </c>
      <c r="VY165" s="66" t="str">
        <f t="shared" si="1093"/>
        <v/>
      </c>
      <c r="VZ165" s="66" t="str">
        <f t="shared" si="1094"/>
        <v/>
      </c>
      <c r="WA165" s="66" t="str">
        <f t="shared" si="1095"/>
        <v/>
      </c>
      <c r="WB165" s="66" t="str">
        <f t="shared" si="1096"/>
        <v/>
      </c>
      <c r="WC165" s="66" t="str">
        <f t="shared" si="1097"/>
        <v/>
      </c>
      <c r="WD165" s="66" t="str">
        <f t="shared" si="1098"/>
        <v/>
      </c>
      <c r="WE165" s="66" t="str">
        <f t="shared" si="1099"/>
        <v/>
      </c>
      <c r="WF165" s="66" t="str">
        <f t="shared" si="1100"/>
        <v/>
      </c>
      <c r="WG165" s="66" t="str">
        <f t="shared" si="1101"/>
        <v/>
      </c>
      <c r="WH165" s="66" t="str">
        <f t="shared" si="1102"/>
        <v/>
      </c>
      <c r="WI165" s="66" t="str">
        <f t="shared" si="1103"/>
        <v/>
      </c>
      <c r="WJ165" s="66" t="str">
        <f t="shared" si="1104"/>
        <v/>
      </c>
      <c r="WK165" s="66" t="str">
        <f t="shared" si="1105"/>
        <v/>
      </c>
      <c r="WL165" s="66" t="str">
        <f t="shared" si="1106"/>
        <v/>
      </c>
      <c r="WM165" s="66" t="str">
        <f t="shared" si="1107"/>
        <v/>
      </c>
      <c r="WN165" s="66" t="str">
        <f t="shared" si="1108"/>
        <v/>
      </c>
      <c r="WO165" s="66" t="str">
        <f t="shared" si="1109"/>
        <v/>
      </c>
      <c r="WP165" s="66" t="str">
        <f t="shared" si="1110"/>
        <v/>
      </c>
      <c r="WQ165" s="66" t="str">
        <f t="shared" si="1111"/>
        <v/>
      </c>
      <c r="WR165" s="66" t="str">
        <f t="shared" si="1112"/>
        <v/>
      </c>
      <c r="WS165" s="66" t="str">
        <f t="shared" si="1113"/>
        <v/>
      </c>
      <c r="WT165" s="66" t="str">
        <f t="shared" si="1114"/>
        <v/>
      </c>
      <c r="WU165" s="66" t="str">
        <f t="shared" si="1115"/>
        <v/>
      </c>
      <c r="WV165" s="66" t="str">
        <f t="shared" si="1116"/>
        <v/>
      </c>
      <c r="WW165" s="66" t="str">
        <f t="shared" si="1117"/>
        <v/>
      </c>
      <c r="WX165" s="66" t="str">
        <f t="shared" si="1118"/>
        <v/>
      </c>
      <c r="WY165" s="160">
        <f t="shared" si="1119"/>
        <v>1.1669538781599552E-4</v>
      </c>
      <c r="WZ165" s="66" t="str">
        <f t="shared" si="1120"/>
        <v>kg/GJ delivered</v>
      </c>
      <c r="XA165" s="160">
        <f t="shared" si="1121"/>
        <v>2.4546271230261126E-5</v>
      </c>
      <c r="XB165" s="66" t="str">
        <f t="shared" si="1122"/>
        <v>kg/GJ delivered</v>
      </c>
      <c r="XC165" s="66" t="str">
        <f t="shared" si="1123"/>
        <v/>
      </c>
      <c r="XD165" s="66" t="str">
        <f t="shared" si="1124"/>
        <v/>
      </c>
      <c r="XE165" s="66" t="str">
        <f t="shared" si="1125"/>
        <v/>
      </c>
      <c r="XF165" s="66" t="str">
        <f t="shared" si="1126"/>
        <v/>
      </c>
      <c r="XG165" s="66" t="str">
        <f t="shared" si="1127"/>
        <v/>
      </c>
      <c r="XH165" s="66" t="str">
        <f t="shared" si="1128"/>
        <v/>
      </c>
      <c r="XI165" s="66" t="str">
        <f t="shared" si="1129"/>
        <v/>
      </c>
      <c r="XJ165" s="66" t="str">
        <f t="shared" si="1130"/>
        <v/>
      </c>
      <c r="XK165" s="66" t="str">
        <f t="shared" si="1131"/>
        <v/>
      </c>
      <c r="XL165" s="66" t="str">
        <f t="shared" si="1132"/>
        <v/>
      </c>
      <c r="XM165" s="66" t="str">
        <f t="shared" si="1133"/>
        <v/>
      </c>
      <c r="XN165" s="66" t="str">
        <f t="shared" si="1134"/>
        <v/>
      </c>
      <c r="XO165" s="66" t="str">
        <f t="shared" si="1135"/>
        <v/>
      </c>
      <c r="XP165" s="66" t="str">
        <f t="shared" si="1136"/>
        <v/>
      </c>
      <c r="XQ165" s="66" t="str">
        <f t="shared" si="1137"/>
        <v/>
      </c>
      <c r="XR165" s="66" t="str">
        <f t="shared" si="1138"/>
        <v/>
      </c>
      <c r="XS165" s="66" t="str">
        <f t="shared" si="1139"/>
        <v/>
      </c>
      <c r="XT165" s="66" t="str">
        <f t="shared" si="1140"/>
        <v/>
      </c>
      <c r="XU165" s="66" t="str">
        <f t="shared" si="1141"/>
        <v/>
      </c>
      <c r="XV165" s="66" t="str">
        <f t="shared" si="1142"/>
        <v/>
      </c>
      <c r="XW165" s="66" t="str">
        <f t="shared" si="1143"/>
        <v/>
      </c>
      <c r="XX165" s="66" t="str">
        <f t="shared" si="1144"/>
        <v/>
      </c>
      <c r="XY165" s="66" t="str">
        <f t="shared" si="1145"/>
        <v/>
      </c>
      <c r="XZ165" s="66" t="str">
        <f t="shared" si="1146"/>
        <v/>
      </c>
      <c r="YA165" s="66" t="str">
        <f t="shared" si="1147"/>
        <v/>
      </c>
      <c r="YB165" s="66" t="str">
        <f t="shared" si="1148"/>
        <v/>
      </c>
      <c r="YC165" s="66" t="str">
        <f t="shared" si="1149"/>
        <v/>
      </c>
      <c r="YD165" s="66" t="str">
        <f t="shared" si="1150"/>
        <v/>
      </c>
      <c r="YE165" s="66" t="str">
        <f t="shared" si="1151"/>
        <v/>
      </c>
      <c r="YF165" s="66" t="str">
        <f t="shared" si="1152"/>
        <v/>
      </c>
      <c r="YG165" s="66" t="str">
        <f t="shared" si="1153"/>
        <v/>
      </c>
      <c r="YH165" s="66" t="str">
        <f t="shared" si="1154"/>
        <v/>
      </c>
      <c r="YI165" s="66" t="str">
        <f t="shared" si="1155"/>
        <v/>
      </c>
      <c r="YJ165" s="66" t="str">
        <f t="shared" si="1156"/>
        <v/>
      </c>
      <c r="YK165" s="66" t="str">
        <f t="shared" si="1157"/>
        <v/>
      </c>
      <c r="YL165" s="66" t="str">
        <f t="shared" si="1158"/>
        <v/>
      </c>
      <c r="YM165" s="66" t="str">
        <f t="shared" si="1159"/>
        <v/>
      </c>
      <c r="YN165" s="66" t="str">
        <f t="shared" si="1160"/>
        <v/>
      </c>
      <c r="YO165" s="66" t="str">
        <f t="shared" si="1161"/>
        <v/>
      </c>
      <c r="YP165" s="66" t="str">
        <f t="shared" si="1162"/>
        <v/>
      </c>
      <c r="YQ165" s="66" t="str">
        <f t="shared" si="1163"/>
        <v/>
      </c>
      <c r="YR165" s="66" t="str">
        <f t="shared" si="1164"/>
        <v/>
      </c>
      <c r="YS165" s="66" t="str">
        <f t="shared" si="1165"/>
        <v/>
      </c>
      <c r="YT165" s="66" t="str">
        <f t="shared" si="1166"/>
        <v/>
      </c>
      <c r="YU165" s="66" t="str">
        <f t="shared" si="1167"/>
        <v/>
      </c>
      <c r="YV165" s="66" t="str">
        <f t="shared" si="1168"/>
        <v/>
      </c>
      <c r="YW165" s="66" t="str">
        <f t="shared" si="1169"/>
        <v/>
      </c>
      <c r="YX165" s="66" t="str">
        <f t="shared" si="1170"/>
        <v/>
      </c>
      <c r="YY165" s="66" t="str">
        <f t="shared" si="1171"/>
        <v/>
      </c>
      <c r="YZ165" s="66" t="str">
        <f t="shared" si="1172"/>
        <v/>
      </c>
      <c r="ZA165" s="66" t="str">
        <f t="shared" si="1173"/>
        <v/>
      </c>
      <c r="ZB165" s="66" t="str">
        <f t="shared" si="1174"/>
        <v/>
      </c>
      <c r="ZC165" s="66" t="str">
        <f t="shared" si="1175"/>
        <v/>
      </c>
      <c r="ZD165" s="66" t="str">
        <f t="shared" si="1176"/>
        <v/>
      </c>
      <c r="ZE165" s="66" t="str">
        <f t="shared" si="1177"/>
        <v/>
      </c>
      <c r="ZF165" s="66" t="str">
        <f t="shared" si="1178"/>
        <v/>
      </c>
      <c r="ZG165" s="66" t="str">
        <f t="shared" si="1179"/>
        <v/>
      </c>
      <c r="ZH165" s="66" t="str">
        <f t="shared" si="1180"/>
        <v/>
      </c>
      <c r="ZI165" s="66" t="str">
        <f t="shared" si="1181"/>
        <v/>
      </c>
      <c r="ZJ165" s="66" t="str">
        <f t="shared" si="1182"/>
        <v/>
      </c>
      <c r="ZK165" s="66" t="str">
        <f t="shared" si="1183"/>
        <v/>
      </c>
      <c r="ZL165" s="66" t="str">
        <f t="shared" si="1184"/>
        <v/>
      </c>
      <c r="ZM165" s="66" t="str">
        <f t="shared" si="1185"/>
        <v/>
      </c>
      <c r="ZN165" s="66" t="str">
        <f t="shared" si="1186"/>
        <v/>
      </c>
      <c r="ZO165" s="66" t="str">
        <f t="shared" si="1187"/>
        <v/>
      </c>
      <c r="ZP165" s="66" t="str">
        <f t="shared" si="1188"/>
        <v/>
      </c>
      <c r="ZQ165" s="66" t="str">
        <f t="shared" si="1189"/>
        <v/>
      </c>
      <c r="ZR165" s="66" t="str">
        <f t="shared" si="1190"/>
        <v/>
      </c>
      <c r="ZS165" s="66" t="str">
        <f t="shared" si="1191"/>
        <v/>
      </c>
      <c r="ZT165" s="66" t="str">
        <f t="shared" si="1192"/>
        <v/>
      </c>
      <c r="ZU165" s="66" t="str">
        <f t="shared" si="1193"/>
        <v/>
      </c>
      <c r="ZV165" s="66" t="str">
        <f t="shared" si="1194"/>
        <v/>
      </c>
      <c r="ZW165" s="66" t="str">
        <f t="shared" si="1195"/>
        <v/>
      </c>
      <c r="ZX165" s="66" t="str">
        <f t="shared" si="1196"/>
        <v/>
      </c>
      <c r="ZY165" s="66" t="str">
        <f t="shared" si="1197"/>
        <v/>
      </c>
      <c r="ZZ165" s="66" t="str">
        <f t="shared" si="1198"/>
        <v/>
      </c>
      <c r="AAA165" s="66" t="str">
        <f t="shared" si="1199"/>
        <v/>
      </c>
      <c r="AAB165" s="66" t="str">
        <f t="shared" si="1200"/>
        <v/>
      </c>
      <c r="AAC165" s="66" t="str">
        <f t="shared" si="1201"/>
        <v/>
      </c>
      <c r="AAD165" s="66" t="str">
        <f t="shared" si="1202"/>
        <v/>
      </c>
      <c r="AAE165" s="66" t="str">
        <f t="shared" si="1203"/>
        <v/>
      </c>
      <c r="AAF165" s="66" t="str">
        <f t="shared" si="1204"/>
        <v/>
      </c>
      <c r="AAG165" s="66" t="str">
        <f t="shared" si="1205"/>
        <v/>
      </c>
      <c r="AAH165" s="66" t="str">
        <f t="shared" si="1206"/>
        <v/>
      </c>
      <c r="AAI165" s="66" t="str">
        <f t="shared" si="1207"/>
        <v/>
      </c>
      <c r="AAJ165" s="66" t="str">
        <f t="shared" si="1208"/>
        <v/>
      </c>
      <c r="AAK165" s="66" t="str">
        <f t="shared" si="1209"/>
        <v/>
      </c>
      <c r="AAL165" s="66" t="str">
        <f t="shared" si="1210"/>
        <v/>
      </c>
      <c r="AAM165" s="66" t="str">
        <f t="shared" si="1211"/>
        <v/>
      </c>
      <c r="AAN165" s="66" t="str">
        <f t="shared" si="1212"/>
        <v/>
      </c>
      <c r="AAO165" s="66" t="str">
        <f t="shared" si="1213"/>
        <v/>
      </c>
      <c r="AAP165" s="66" t="str">
        <f t="shared" si="1214"/>
        <v/>
      </c>
      <c r="AAQ165" s="66" t="str">
        <f t="shared" si="1215"/>
        <v/>
      </c>
      <c r="AAR165" s="66" t="str">
        <f t="shared" si="1216"/>
        <v/>
      </c>
      <c r="AAS165" s="66" t="str">
        <f t="shared" si="1217"/>
        <v/>
      </c>
      <c r="AAT165" s="66" t="str">
        <f t="shared" si="1218"/>
        <v/>
      </c>
      <c r="AAU165" s="66" t="str">
        <f t="shared" si="1219"/>
        <v/>
      </c>
      <c r="AAV165" s="66" t="str">
        <f t="shared" si="1220"/>
        <v/>
      </c>
      <c r="AAW165" s="66" t="str">
        <f t="shared" si="1221"/>
        <v/>
      </c>
      <c r="AAX165" s="66" t="str">
        <f t="shared" si="1222"/>
        <v/>
      </c>
      <c r="AAY165" s="66" t="str">
        <f t="shared" si="1223"/>
        <v/>
      </c>
      <c r="AAZ165" s="66" t="str">
        <f t="shared" si="1224"/>
        <v/>
      </c>
      <c r="ABA165" s="66" t="str">
        <f t="shared" si="1225"/>
        <v/>
      </c>
      <c r="ABB165" s="66" t="str">
        <f t="shared" si="1226"/>
        <v/>
      </c>
      <c r="ABC165" s="66" t="str">
        <f t="shared" si="1227"/>
        <v/>
      </c>
      <c r="ABD165" s="66" t="str">
        <f t="shared" si="1228"/>
        <v/>
      </c>
      <c r="ABE165" s="66" t="str">
        <f t="shared" si="1229"/>
        <v/>
      </c>
      <c r="ABF165" s="66" t="str">
        <f t="shared" si="1230"/>
        <v/>
      </c>
      <c r="ABG165" s="66" t="str">
        <f t="shared" si="1231"/>
        <v/>
      </c>
      <c r="ABH165" s="66" t="str">
        <f t="shared" si="1232"/>
        <v/>
      </c>
      <c r="ABI165" s="66" t="str">
        <f t="shared" si="1233"/>
        <v/>
      </c>
      <c r="ABJ165" s="66" t="str">
        <f t="shared" si="1234"/>
        <v/>
      </c>
      <c r="ABK165" s="66" t="str">
        <f t="shared" si="1235"/>
        <v/>
      </c>
      <c r="ABL165" s="66" t="str">
        <f t="shared" si="1236"/>
        <v/>
      </c>
      <c r="ABM165" s="66" t="str">
        <f t="shared" si="1237"/>
        <v/>
      </c>
      <c r="ABN165" s="66" t="str">
        <f t="shared" si="1238"/>
        <v/>
      </c>
      <c r="ABO165" s="66" t="str">
        <f t="shared" si="1239"/>
        <v/>
      </c>
      <c r="ABP165" s="66" t="str">
        <f t="shared" si="1240"/>
        <v/>
      </c>
      <c r="ABQ165" s="66" t="str">
        <f t="shared" si="1241"/>
        <v/>
      </c>
      <c r="ABR165" s="66" t="str">
        <f t="shared" si="1242"/>
        <v/>
      </c>
      <c r="ABS165" s="66" t="str">
        <f t="shared" si="1243"/>
        <v/>
      </c>
      <c r="ABT165" s="66" t="str">
        <f t="shared" si="1244"/>
        <v/>
      </c>
      <c r="ABU165" s="66" t="str">
        <f t="shared" si="1245"/>
        <v/>
      </c>
      <c r="ABV165" s="66" t="str">
        <f t="shared" si="1246"/>
        <v/>
      </c>
      <c r="ABW165" s="66" t="str">
        <f t="shared" si="1247"/>
        <v/>
      </c>
      <c r="ABX165" s="66" t="str">
        <f t="shared" si="1248"/>
        <v/>
      </c>
      <c r="ABY165" s="66" t="str">
        <f t="shared" si="1249"/>
        <v/>
      </c>
      <c r="ABZ165" s="66" t="str">
        <f t="shared" si="1250"/>
        <v/>
      </c>
      <c r="ACA165" s="66" t="str">
        <f t="shared" si="1251"/>
        <v/>
      </c>
      <c r="ACB165" s="66" t="str">
        <f t="shared" si="1252"/>
        <v/>
      </c>
      <c r="ACC165" s="66" t="str">
        <f t="shared" si="1253"/>
        <v/>
      </c>
      <c r="ACD165" s="66" t="str">
        <f t="shared" si="1254"/>
        <v/>
      </c>
      <c r="ACE165" s="66" t="str">
        <f t="shared" si="1255"/>
        <v/>
      </c>
      <c r="ACF165" s="66" t="str">
        <f t="shared" si="1256"/>
        <v/>
      </c>
      <c r="ACG165" s="66" t="str">
        <f t="shared" si="1257"/>
        <v/>
      </c>
      <c r="ACH165" s="66" t="str">
        <f t="shared" si="1258"/>
        <v/>
      </c>
      <c r="ACI165" s="66" t="str">
        <f t="shared" si="1259"/>
        <v/>
      </c>
      <c r="ACJ165" s="66" t="str">
        <f t="shared" si="1260"/>
        <v/>
      </c>
      <c r="ACK165" s="66" t="str">
        <f t="shared" si="1261"/>
        <v/>
      </c>
      <c r="ACL165" s="66" t="str">
        <f t="shared" si="1262"/>
        <v/>
      </c>
      <c r="ACM165" s="66" t="str">
        <f t="shared" ref="ACM165:ACN165" si="1301">IF(AND(ACS$3="Unit", ACL165=""), "", IF(AND(ACS$3="Unit", ACL165="-"),"", IF(ACS$3="Unit", "kg/GJ delivered", IF(AND(NY165&lt;&gt;"", NY165&lt;&gt;"-", NX165="-"),"", IF($H165="","", IF(NX165="nd", "",IF(NX165="&lt;n.a.&gt;", "", IF(NY165="#/MJ", "", IF(NY165="kg/GJ delivered",NX165,IF(NY165="g/MJ delivered",NX165,IF(NY165="kg/MJ delivered",NX165*1000,IF(NY165="mg/MJ delivered",NX165/1000,IF(NY165="g/kg",((NX165)*(1/$I165)*(1/$H165)),IF(NY165="mg/kg",((NX165/1000)*(1/$I165)*(1/$H165)),IF(NY165="mg/MJ delivered",NX165/1000,IF(NY165="-","","Error"))))))))))))))))</f>
        <v/>
      </c>
      <c r="ACN165" s="66" t="str">
        <f t="shared" si="1301"/>
        <v/>
      </c>
      <c r="ACO165" s="66" t="str">
        <f t="shared" si="1264"/>
        <v/>
      </c>
      <c r="ACP165" s="66" t="str">
        <f t="shared" si="1265"/>
        <v/>
      </c>
      <c r="ACQ165" s="66" t="str">
        <f t="shared" si="1266"/>
        <v/>
      </c>
      <c r="ACR165" s="66" t="str">
        <f t="shared" si="1267"/>
        <v/>
      </c>
      <c r="ACS165" s="66" t="str">
        <f t="shared" si="1268"/>
        <v/>
      </c>
      <c r="ACT165" s="66" t="str">
        <f t="shared" si="1269"/>
        <v/>
      </c>
    </row>
    <row r="166" spans="2:774" ht="15.75" customHeight="1" x14ac:dyDescent="0.25">
      <c r="B166" s="66">
        <v>245</v>
      </c>
      <c r="C166" s="66" t="s">
        <v>885</v>
      </c>
      <c r="D166" s="66" t="s">
        <v>685</v>
      </c>
      <c r="E166" s="156" t="s">
        <v>855</v>
      </c>
      <c r="F166" s="66" t="s">
        <v>497</v>
      </c>
      <c r="G166" s="66" t="s">
        <v>492</v>
      </c>
      <c r="H166" s="126">
        <v>0.16242500000000001</v>
      </c>
      <c r="I166" s="130">
        <f>'Heating Values'!$D$23</f>
        <v>15.3</v>
      </c>
      <c r="J166" s="66" t="str">
        <f t="shared" si="890"/>
        <v>Firewood, Improved, CN</v>
      </c>
      <c r="K166" s="66" t="s">
        <v>1588</v>
      </c>
      <c r="L166" s="161"/>
      <c r="M166" s="161"/>
      <c r="N166" s="161"/>
      <c r="O166" s="66" t="s">
        <v>1116</v>
      </c>
      <c r="P166" s="66" t="str">
        <f t="shared" si="1272"/>
        <v>CN</v>
      </c>
      <c r="Q166" s="66" t="s">
        <v>87</v>
      </c>
      <c r="R166" s="158" t="s">
        <v>128</v>
      </c>
      <c r="S166" s="158" t="s">
        <v>128</v>
      </c>
      <c r="T166" s="158" t="s">
        <v>128</v>
      </c>
      <c r="U166" s="158" t="s">
        <v>128</v>
      </c>
      <c r="V166" s="158" t="s">
        <v>128</v>
      </c>
      <c r="W166" s="158" t="s">
        <v>128</v>
      </c>
      <c r="X166" s="158" t="s">
        <v>128</v>
      </c>
      <c r="Y166" s="158" t="s">
        <v>128</v>
      </c>
      <c r="Z166" s="158" t="s">
        <v>128</v>
      </c>
      <c r="AA166" s="158" t="s">
        <v>128</v>
      </c>
      <c r="AB166" s="158" t="s">
        <v>128</v>
      </c>
      <c r="AC166" s="158" t="s">
        <v>128</v>
      </c>
      <c r="AD166" s="158" t="s">
        <v>128</v>
      </c>
      <c r="AE166" s="158" t="s">
        <v>128</v>
      </c>
      <c r="AF166" s="158" t="s">
        <v>128</v>
      </c>
      <c r="AG166" s="158" t="s">
        <v>128</v>
      </c>
      <c r="AH166" s="158" t="s">
        <v>128</v>
      </c>
      <c r="AI166" s="158" t="s">
        <v>128</v>
      </c>
      <c r="AJ166" s="158" t="s">
        <v>128</v>
      </c>
      <c r="AK166" s="158" t="s">
        <v>128</v>
      </c>
      <c r="AL166" s="158" t="s">
        <v>128</v>
      </c>
      <c r="AM166" s="158" t="s">
        <v>128</v>
      </c>
      <c r="AN166" s="158" t="s">
        <v>128</v>
      </c>
      <c r="AO166" s="158" t="s">
        <v>128</v>
      </c>
      <c r="AP166" s="158" t="s">
        <v>128</v>
      </c>
      <c r="AQ166" s="158" t="s">
        <v>128</v>
      </c>
      <c r="AR166" s="158" t="s">
        <v>128</v>
      </c>
      <c r="AS166" s="158" t="s">
        <v>128</v>
      </c>
      <c r="AT166" s="158" t="s">
        <v>128</v>
      </c>
      <c r="AU166" s="158" t="s">
        <v>128</v>
      </c>
      <c r="AV166" s="158" t="s">
        <v>128</v>
      </c>
      <c r="AW166" s="158" t="s">
        <v>128</v>
      </c>
      <c r="AX166" s="158" t="s">
        <v>128</v>
      </c>
      <c r="AY166" s="158" t="s">
        <v>128</v>
      </c>
      <c r="AZ166" s="158" t="s">
        <v>128</v>
      </c>
      <c r="BA166" s="158" t="s">
        <v>128</v>
      </c>
      <c r="BB166" s="158" t="s">
        <v>128</v>
      </c>
      <c r="BC166" s="158" t="s">
        <v>128</v>
      </c>
      <c r="BD166" s="158" t="s">
        <v>128</v>
      </c>
      <c r="BE166" s="158" t="s">
        <v>128</v>
      </c>
      <c r="BF166" s="158" t="s">
        <v>128</v>
      </c>
      <c r="BG166" s="158" t="s">
        <v>128</v>
      </c>
      <c r="BH166" s="158" t="s">
        <v>128</v>
      </c>
      <c r="BI166" s="158" t="s">
        <v>128</v>
      </c>
      <c r="BJ166" s="158" t="s">
        <v>128</v>
      </c>
      <c r="BK166" s="158" t="s">
        <v>128</v>
      </c>
      <c r="BL166" s="158" t="s">
        <v>128</v>
      </c>
      <c r="BM166" s="158" t="s">
        <v>128</v>
      </c>
      <c r="BN166" s="158" t="s">
        <v>128</v>
      </c>
      <c r="BO166" s="158" t="s">
        <v>128</v>
      </c>
      <c r="BP166" s="158" t="s">
        <v>128</v>
      </c>
      <c r="BQ166" s="158" t="s">
        <v>128</v>
      </c>
      <c r="BR166" s="158" t="s">
        <v>128</v>
      </c>
      <c r="BS166" s="158" t="s">
        <v>128</v>
      </c>
      <c r="BT166" s="158" t="s">
        <v>128</v>
      </c>
      <c r="BU166" s="158" t="s">
        <v>128</v>
      </c>
      <c r="BV166" s="158" t="s">
        <v>128</v>
      </c>
      <c r="BW166" s="158" t="s">
        <v>128</v>
      </c>
      <c r="BX166" s="158" t="s">
        <v>128</v>
      </c>
      <c r="BY166" s="158" t="s">
        <v>128</v>
      </c>
      <c r="BZ166" s="158" t="s">
        <v>128</v>
      </c>
      <c r="CA166" s="158" t="s">
        <v>128</v>
      </c>
      <c r="CB166" s="158" t="s">
        <v>128</v>
      </c>
      <c r="CC166" s="158" t="s">
        <v>128</v>
      </c>
      <c r="CD166" s="158" t="s">
        <v>128</v>
      </c>
      <c r="CE166" s="158" t="s">
        <v>128</v>
      </c>
      <c r="CF166" s="158" t="s">
        <v>128</v>
      </c>
      <c r="CG166" s="158" t="s">
        <v>128</v>
      </c>
      <c r="CH166" s="158" t="s">
        <v>128</v>
      </c>
      <c r="CI166" s="158" t="s">
        <v>128</v>
      </c>
      <c r="CJ166" s="158" t="s">
        <v>128</v>
      </c>
      <c r="CK166" s="158" t="s">
        <v>128</v>
      </c>
      <c r="CL166" s="158" t="s">
        <v>128</v>
      </c>
      <c r="CM166" s="158" t="s">
        <v>128</v>
      </c>
      <c r="CN166" s="158" t="s">
        <v>128</v>
      </c>
      <c r="CO166" s="158" t="s">
        <v>128</v>
      </c>
      <c r="CP166" s="158" t="s">
        <v>128</v>
      </c>
      <c r="CQ166" s="158" t="s">
        <v>128</v>
      </c>
      <c r="CR166" s="158" t="s">
        <v>128</v>
      </c>
      <c r="CS166" s="158" t="s">
        <v>128</v>
      </c>
      <c r="CT166" s="158" t="s">
        <v>128</v>
      </c>
      <c r="CU166" s="158" t="s">
        <v>128</v>
      </c>
      <c r="CV166" s="158" t="s">
        <v>128</v>
      </c>
      <c r="CW166" s="158" t="s">
        <v>128</v>
      </c>
      <c r="CX166" s="158" t="s">
        <v>128</v>
      </c>
      <c r="CY166" s="158" t="s">
        <v>128</v>
      </c>
      <c r="CZ166" s="158" t="s">
        <v>128</v>
      </c>
      <c r="DA166" s="158" t="s">
        <v>128</v>
      </c>
      <c r="DB166" s="158" t="s">
        <v>128</v>
      </c>
      <c r="DC166" s="158" t="s">
        <v>128</v>
      </c>
      <c r="DD166" s="158" t="s">
        <v>128</v>
      </c>
      <c r="DE166" s="158" t="s">
        <v>128</v>
      </c>
      <c r="DF166" s="158" t="s">
        <v>128</v>
      </c>
      <c r="DG166" s="158" t="s">
        <v>128</v>
      </c>
      <c r="DH166" s="158" t="s">
        <v>128</v>
      </c>
      <c r="DI166" s="158" t="s">
        <v>128</v>
      </c>
      <c r="DJ166" s="158" t="s">
        <v>128</v>
      </c>
      <c r="DK166" s="158" t="s">
        <v>128</v>
      </c>
      <c r="DL166" s="158" t="s">
        <v>128</v>
      </c>
      <c r="DM166" s="158" t="s">
        <v>128</v>
      </c>
      <c r="DN166" s="158" t="s">
        <v>128</v>
      </c>
      <c r="DO166" s="158" t="s">
        <v>128</v>
      </c>
      <c r="DP166" s="158" t="s">
        <v>128</v>
      </c>
      <c r="DQ166" s="158" t="s">
        <v>128</v>
      </c>
      <c r="DR166" s="158" t="s">
        <v>128</v>
      </c>
      <c r="DS166" s="158" t="s">
        <v>128</v>
      </c>
      <c r="DT166" s="158" t="s">
        <v>128</v>
      </c>
      <c r="DU166" s="158" t="s">
        <v>128</v>
      </c>
      <c r="DV166" s="158" t="s">
        <v>128</v>
      </c>
      <c r="DW166" s="158" t="s">
        <v>128</v>
      </c>
      <c r="DX166" s="158" t="s">
        <v>128</v>
      </c>
      <c r="DY166" s="158" t="s">
        <v>128</v>
      </c>
      <c r="DZ166" s="158" t="s">
        <v>128</v>
      </c>
      <c r="EA166" s="158" t="s">
        <v>128</v>
      </c>
      <c r="EB166" s="158" t="s">
        <v>128</v>
      </c>
      <c r="EC166" s="158" t="s">
        <v>128</v>
      </c>
      <c r="ED166" s="158" t="s">
        <v>128</v>
      </c>
      <c r="EE166" s="158" t="s">
        <v>128</v>
      </c>
      <c r="EF166" s="158" t="s">
        <v>128</v>
      </c>
      <c r="EG166" s="158" t="s">
        <v>128</v>
      </c>
      <c r="EH166" s="158" t="s">
        <v>128</v>
      </c>
      <c r="EI166" s="158" t="s">
        <v>128</v>
      </c>
      <c r="EJ166" s="158" t="s">
        <v>128</v>
      </c>
      <c r="EK166" s="158" t="s">
        <v>128</v>
      </c>
      <c r="EL166" s="158" t="s">
        <v>128</v>
      </c>
      <c r="EM166" s="158" t="s">
        <v>128</v>
      </c>
      <c r="EN166" s="158" t="s">
        <v>128</v>
      </c>
      <c r="EO166" s="158" t="s">
        <v>128</v>
      </c>
      <c r="EP166" s="158" t="s">
        <v>128</v>
      </c>
      <c r="EQ166" s="158" t="s">
        <v>128</v>
      </c>
      <c r="ER166" s="158" t="s">
        <v>128</v>
      </c>
      <c r="ES166" s="158" t="s">
        <v>128</v>
      </c>
      <c r="ET166" s="158" t="s">
        <v>128</v>
      </c>
      <c r="EU166" s="158" t="s">
        <v>128</v>
      </c>
      <c r="EV166" s="158" t="s">
        <v>128</v>
      </c>
      <c r="EW166" s="158" t="s">
        <v>128</v>
      </c>
      <c r="EX166" s="158" t="s">
        <v>128</v>
      </c>
      <c r="EY166" s="158" t="s">
        <v>128</v>
      </c>
      <c r="EZ166" s="165">
        <v>6.6</v>
      </c>
      <c r="FA166" s="158" t="s">
        <v>704</v>
      </c>
      <c r="FB166" s="165">
        <v>1.7</v>
      </c>
      <c r="FC166" s="158" t="s">
        <v>704</v>
      </c>
      <c r="FD166" s="163">
        <v>0.13</v>
      </c>
      <c r="FE166" s="158" t="s">
        <v>704</v>
      </c>
      <c r="FF166" s="163">
        <v>0.52</v>
      </c>
      <c r="FG166" s="158" t="s">
        <v>704</v>
      </c>
      <c r="FH166" s="165">
        <v>2.2999999999999998</v>
      </c>
      <c r="FI166" s="158" t="s">
        <v>704</v>
      </c>
      <c r="FJ166" s="163">
        <v>0.34</v>
      </c>
      <c r="FK166" s="158" t="s">
        <v>704</v>
      </c>
      <c r="FL166" s="163">
        <v>0.89</v>
      </c>
      <c r="FM166" s="158" t="s">
        <v>704</v>
      </c>
      <c r="FN166" s="163">
        <v>0.74</v>
      </c>
      <c r="FO166" s="158" t="s">
        <v>704</v>
      </c>
      <c r="FP166" s="163">
        <v>5.7000000000000002E-2</v>
      </c>
      <c r="FQ166" s="158" t="s">
        <v>704</v>
      </c>
      <c r="FR166" s="163">
        <v>4.4999999999999998E-2</v>
      </c>
      <c r="FS166" s="158" t="s">
        <v>704</v>
      </c>
      <c r="FT166" s="163">
        <v>0.16</v>
      </c>
      <c r="FU166" s="158" t="s">
        <v>704</v>
      </c>
      <c r="FV166" s="158" t="s">
        <v>128</v>
      </c>
      <c r="FW166" s="158" t="s">
        <v>128</v>
      </c>
      <c r="FX166" s="163">
        <v>0.17</v>
      </c>
      <c r="FY166" s="158" t="s">
        <v>704</v>
      </c>
      <c r="FZ166" s="163">
        <v>9.1999999999999998E-2</v>
      </c>
      <c r="GA166" s="158" t="s">
        <v>704</v>
      </c>
      <c r="GB166" s="163">
        <v>0.08</v>
      </c>
      <c r="GC166" s="158" t="s">
        <v>704</v>
      </c>
      <c r="GD166" s="163">
        <v>7.5999999999999998E-2</v>
      </c>
      <c r="GE166" s="158" t="s">
        <v>704</v>
      </c>
      <c r="GF166" s="163">
        <v>5.2999999999999999E-2</v>
      </c>
      <c r="GG166" s="158" t="s">
        <v>704</v>
      </c>
      <c r="GH166" s="163">
        <v>1.2999999999999999E-2</v>
      </c>
      <c r="GI166" s="158" t="s">
        <v>704</v>
      </c>
      <c r="GJ166" s="163">
        <v>4.9000000000000002E-2</v>
      </c>
      <c r="GK166" s="158" t="s">
        <v>704</v>
      </c>
      <c r="GL166" s="166">
        <v>7.4999999999999997E-3</v>
      </c>
      <c r="GM166" s="158" t="s">
        <v>704</v>
      </c>
      <c r="GN166" s="163">
        <v>0.04</v>
      </c>
      <c r="GO166" s="158" t="s">
        <v>704</v>
      </c>
      <c r="GP166" s="163">
        <v>1.0999999999999999E-2</v>
      </c>
      <c r="GQ166" s="158" t="s">
        <v>704</v>
      </c>
      <c r="GR166" s="166">
        <v>7.7999999999999996E-3</v>
      </c>
      <c r="GS166" s="158" t="s">
        <v>704</v>
      </c>
      <c r="GT166" s="166">
        <v>7.6E-3</v>
      </c>
      <c r="GU166" s="158" t="s">
        <v>704</v>
      </c>
      <c r="GV166" s="158" t="s">
        <v>128</v>
      </c>
      <c r="GW166" s="158" t="s">
        <v>128</v>
      </c>
      <c r="GX166" s="166">
        <v>9.2999999999999992E-3</v>
      </c>
      <c r="GY166" s="158" t="s">
        <v>704</v>
      </c>
      <c r="GZ166" s="166">
        <v>6.0000000000000001E-3</v>
      </c>
      <c r="HA166" s="158" t="s">
        <v>704</v>
      </c>
      <c r="HB166" s="166">
        <v>8.1999999999999998E-4</v>
      </c>
      <c r="HC166" s="158" t="s">
        <v>704</v>
      </c>
      <c r="HD166" s="158" t="s">
        <v>128</v>
      </c>
      <c r="HE166" s="158" t="s">
        <v>128</v>
      </c>
      <c r="HF166" s="158" t="s">
        <v>128</v>
      </c>
      <c r="HG166" s="158" t="s">
        <v>128</v>
      </c>
      <c r="HH166" s="158" t="s">
        <v>128</v>
      </c>
      <c r="HI166" s="158" t="s">
        <v>128</v>
      </c>
      <c r="HJ166" s="158" t="s">
        <v>128</v>
      </c>
      <c r="HK166" s="158" t="s">
        <v>128</v>
      </c>
      <c r="HL166" s="158" t="s">
        <v>128</v>
      </c>
      <c r="HM166" s="158" t="s">
        <v>128</v>
      </c>
      <c r="HN166" s="158" t="s">
        <v>128</v>
      </c>
      <c r="HO166" s="158" t="s">
        <v>128</v>
      </c>
      <c r="HP166" s="158" t="s">
        <v>128</v>
      </c>
      <c r="HQ166" s="158" t="s">
        <v>128</v>
      </c>
      <c r="HR166" s="158" t="s">
        <v>128</v>
      </c>
      <c r="HS166" s="158" t="s">
        <v>128</v>
      </c>
      <c r="HT166" s="158" t="s">
        <v>128</v>
      </c>
      <c r="HU166" s="158" t="s">
        <v>128</v>
      </c>
      <c r="HV166" s="158" t="s">
        <v>128</v>
      </c>
      <c r="HW166" s="158" t="s">
        <v>128</v>
      </c>
      <c r="HX166" s="158" t="s">
        <v>128</v>
      </c>
      <c r="HY166" s="158" t="s">
        <v>128</v>
      </c>
      <c r="HZ166" s="158" t="s">
        <v>128</v>
      </c>
      <c r="IA166" s="158" t="s">
        <v>128</v>
      </c>
      <c r="IB166" s="158" t="s">
        <v>128</v>
      </c>
      <c r="IC166" s="158" t="s">
        <v>128</v>
      </c>
      <c r="ID166" s="158" t="s">
        <v>128</v>
      </c>
      <c r="IE166" s="158" t="s">
        <v>128</v>
      </c>
      <c r="IF166" s="158" t="s">
        <v>128</v>
      </c>
      <c r="IG166" s="158" t="s">
        <v>128</v>
      </c>
      <c r="IH166" s="158" t="s">
        <v>128</v>
      </c>
      <c r="II166" s="158" t="s">
        <v>128</v>
      </c>
      <c r="IJ166" s="163">
        <v>0.18</v>
      </c>
      <c r="IK166" s="158" t="s">
        <v>704</v>
      </c>
      <c r="IL166" s="163">
        <v>1.9E-2</v>
      </c>
      <c r="IM166" s="158" t="s">
        <v>704</v>
      </c>
      <c r="IN166" s="158" t="s">
        <v>128</v>
      </c>
      <c r="IO166" s="158" t="s">
        <v>128</v>
      </c>
      <c r="IP166" s="158" t="s">
        <v>128</v>
      </c>
      <c r="IQ166" s="158" t="s">
        <v>128</v>
      </c>
      <c r="IR166" s="158" t="s">
        <v>128</v>
      </c>
      <c r="IS166" s="158" t="s">
        <v>128</v>
      </c>
      <c r="IT166" s="158" t="s">
        <v>128</v>
      </c>
      <c r="IU166" s="158" t="s">
        <v>128</v>
      </c>
      <c r="IV166" s="158" t="s">
        <v>128</v>
      </c>
      <c r="IW166" s="158" t="s">
        <v>128</v>
      </c>
      <c r="IX166" s="158" t="s">
        <v>128</v>
      </c>
      <c r="IY166" s="158" t="s">
        <v>128</v>
      </c>
      <c r="IZ166" s="158" t="s">
        <v>128</v>
      </c>
      <c r="JA166" s="158" t="s">
        <v>128</v>
      </c>
      <c r="JB166" s="158" t="s">
        <v>128</v>
      </c>
      <c r="JC166" s="158" t="s">
        <v>128</v>
      </c>
      <c r="JD166" s="158" t="s">
        <v>128</v>
      </c>
      <c r="JE166" s="158" t="s">
        <v>128</v>
      </c>
      <c r="JF166" s="158" t="s">
        <v>128</v>
      </c>
      <c r="JG166" s="158" t="s">
        <v>128</v>
      </c>
      <c r="JH166" s="158" t="s">
        <v>128</v>
      </c>
      <c r="JI166" s="158" t="s">
        <v>128</v>
      </c>
      <c r="JJ166" s="158" t="s">
        <v>128</v>
      </c>
      <c r="JK166" s="158" t="s">
        <v>128</v>
      </c>
      <c r="JL166" s="158" t="s">
        <v>128</v>
      </c>
      <c r="JM166" s="158" t="s">
        <v>128</v>
      </c>
      <c r="JN166" s="158" t="s">
        <v>128</v>
      </c>
      <c r="JO166" s="158" t="s">
        <v>128</v>
      </c>
      <c r="JP166" s="158" t="s">
        <v>128</v>
      </c>
      <c r="JQ166" s="158" t="s">
        <v>128</v>
      </c>
      <c r="JR166" s="158" t="s">
        <v>128</v>
      </c>
      <c r="JS166" s="158" t="s">
        <v>128</v>
      </c>
      <c r="JT166" s="158" t="s">
        <v>128</v>
      </c>
      <c r="JU166" s="158" t="s">
        <v>128</v>
      </c>
      <c r="JV166" s="158" t="s">
        <v>128</v>
      </c>
      <c r="JW166" s="158" t="s">
        <v>128</v>
      </c>
      <c r="JX166" s="158" t="s">
        <v>128</v>
      </c>
      <c r="JY166" s="158" t="s">
        <v>128</v>
      </c>
      <c r="JZ166" s="158" t="s">
        <v>128</v>
      </c>
      <c r="KA166" s="158" t="s">
        <v>128</v>
      </c>
      <c r="KB166" s="158" t="s">
        <v>128</v>
      </c>
      <c r="KC166" s="158" t="s">
        <v>128</v>
      </c>
      <c r="KD166" s="158" t="s">
        <v>128</v>
      </c>
      <c r="KE166" s="158" t="s">
        <v>128</v>
      </c>
      <c r="KF166" s="158" t="s">
        <v>128</v>
      </c>
      <c r="KG166" s="158" t="s">
        <v>128</v>
      </c>
      <c r="KH166" s="158" t="s">
        <v>128</v>
      </c>
      <c r="KI166" s="158" t="s">
        <v>128</v>
      </c>
      <c r="KJ166" s="158" t="s">
        <v>128</v>
      </c>
      <c r="KK166" s="158" t="s">
        <v>128</v>
      </c>
      <c r="KL166" s="158" t="s">
        <v>128</v>
      </c>
      <c r="KM166" s="158" t="s">
        <v>128</v>
      </c>
      <c r="KN166" s="158" t="s">
        <v>128</v>
      </c>
      <c r="KO166" s="158" t="s">
        <v>128</v>
      </c>
      <c r="KP166" s="158" t="s">
        <v>128</v>
      </c>
      <c r="KQ166" s="158" t="s">
        <v>128</v>
      </c>
      <c r="KR166" s="158" t="s">
        <v>128</v>
      </c>
      <c r="KS166" s="158" t="s">
        <v>128</v>
      </c>
      <c r="KT166" s="158" t="s">
        <v>128</v>
      </c>
      <c r="KU166" s="158" t="s">
        <v>128</v>
      </c>
      <c r="KV166" s="158" t="s">
        <v>128</v>
      </c>
      <c r="KW166" s="158" t="s">
        <v>128</v>
      </c>
      <c r="KX166" s="158" t="s">
        <v>128</v>
      </c>
      <c r="KY166" s="158" t="s">
        <v>128</v>
      </c>
      <c r="KZ166" s="158" t="s">
        <v>128</v>
      </c>
      <c r="LA166" s="158" t="s">
        <v>128</v>
      </c>
      <c r="LB166" s="158" t="s">
        <v>128</v>
      </c>
      <c r="LC166" s="158" t="s">
        <v>128</v>
      </c>
      <c r="LD166" s="158" t="s">
        <v>128</v>
      </c>
      <c r="LE166" s="158" t="s">
        <v>128</v>
      </c>
      <c r="LF166" s="158" t="s">
        <v>128</v>
      </c>
      <c r="LG166" s="158" t="s">
        <v>128</v>
      </c>
      <c r="LH166" s="158" t="s">
        <v>128</v>
      </c>
      <c r="LI166" s="158" t="s">
        <v>128</v>
      </c>
      <c r="LJ166" s="158" t="s">
        <v>128</v>
      </c>
      <c r="LK166" s="158" t="s">
        <v>128</v>
      </c>
      <c r="LL166" s="158" t="s">
        <v>128</v>
      </c>
      <c r="LM166" s="158" t="s">
        <v>128</v>
      </c>
      <c r="LN166" s="158" t="s">
        <v>128</v>
      </c>
      <c r="LO166" s="158" t="s">
        <v>128</v>
      </c>
      <c r="LP166" s="158" t="s">
        <v>128</v>
      </c>
      <c r="LQ166" s="158" t="s">
        <v>128</v>
      </c>
      <c r="LR166" s="158" t="s">
        <v>128</v>
      </c>
      <c r="LS166" s="158" t="s">
        <v>128</v>
      </c>
      <c r="LT166" s="158" t="s">
        <v>128</v>
      </c>
      <c r="LU166" s="158" t="s">
        <v>128</v>
      </c>
      <c r="LV166" s="158" t="s">
        <v>128</v>
      </c>
      <c r="LW166" s="158" t="s">
        <v>128</v>
      </c>
      <c r="LX166" s="158" t="s">
        <v>128</v>
      </c>
      <c r="LY166" s="158" t="s">
        <v>128</v>
      </c>
      <c r="LZ166" s="158" t="s">
        <v>128</v>
      </c>
      <c r="MA166" s="158" t="s">
        <v>128</v>
      </c>
      <c r="MB166" s="158" t="s">
        <v>128</v>
      </c>
      <c r="MC166" s="158" t="s">
        <v>128</v>
      </c>
      <c r="MD166" s="158" t="s">
        <v>128</v>
      </c>
      <c r="ME166" s="158" t="s">
        <v>128</v>
      </c>
      <c r="MF166" s="158" t="s">
        <v>128</v>
      </c>
      <c r="MG166" s="158" t="s">
        <v>128</v>
      </c>
      <c r="MH166" s="158" t="s">
        <v>128</v>
      </c>
      <c r="MI166" s="158" t="s">
        <v>128</v>
      </c>
      <c r="MJ166" s="158" t="s">
        <v>128</v>
      </c>
      <c r="MK166" s="158" t="s">
        <v>128</v>
      </c>
      <c r="ML166" s="158" t="s">
        <v>128</v>
      </c>
      <c r="MM166" s="158" t="s">
        <v>128</v>
      </c>
      <c r="MN166" s="158" t="s">
        <v>128</v>
      </c>
      <c r="MO166" s="158" t="s">
        <v>128</v>
      </c>
      <c r="MP166" s="158" t="s">
        <v>128</v>
      </c>
      <c r="MQ166" s="158" t="s">
        <v>128</v>
      </c>
      <c r="MR166" s="158" t="s">
        <v>128</v>
      </c>
      <c r="MS166" s="158" t="s">
        <v>128</v>
      </c>
      <c r="MT166" s="158" t="s">
        <v>128</v>
      </c>
      <c r="MU166" s="158" t="s">
        <v>128</v>
      </c>
      <c r="MV166" s="158" t="s">
        <v>128</v>
      </c>
      <c r="MW166" s="158" t="s">
        <v>128</v>
      </c>
      <c r="MX166" s="158" t="s">
        <v>128</v>
      </c>
      <c r="MY166" s="158" t="s">
        <v>128</v>
      </c>
      <c r="MZ166" s="158" t="s">
        <v>128</v>
      </c>
      <c r="NA166" s="158" t="s">
        <v>128</v>
      </c>
      <c r="NB166" s="158" t="s">
        <v>128</v>
      </c>
      <c r="NC166" s="158" t="s">
        <v>128</v>
      </c>
      <c r="ND166" s="158" t="s">
        <v>128</v>
      </c>
      <c r="NE166" s="158" t="s">
        <v>128</v>
      </c>
      <c r="NF166" s="158" t="s">
        <v>128</v>
      </c>
      <c r="NG166" s="158" t="s">
        <v>128</v>
      </c>
      <c r="NH166" s="158" t="s">
        <v>128</v>
      </c>
      <c r="NI166" s="158" t="s">
        <v>128</v>
      </c>
      <c r="NJ166" s="158" t="s">
        <v>128</v>
      </c>
      <c r="NK166" s="158" t="s">
        <v>128</v>
      </c>
      <c r="NL166" s="158" t="s">
        <v>128</v>
      </c>
      <c r="NM166" s="158" t="s">
        <v>128</v>
      </c>
      <c r="NN166" s="158" t="s">
        <v>128</v>
      </c>
      <c r="NO166" s="158" t="s">
        <v>128</v>
      </c>
      <c r="NP166" s="158" t="s">
        <v>128</v>
      </c>
      <c r="NQ166" s="158" t="s">
        <v>128</v>
      </c>
      <c r="NR166" s="158" t="s">
        <v>128</v>
      </c>
      <c r="NS166" s="158" t="s">
        <v>128</v>
      </c>
      <c r="NT166" s="158" t="s">
        <v>128</v>
      </c>
      <c r="NU166" s="158" t="s">
        <v>128</v>
      </c>
      <c r="NV166" s="158" t="s">
        <v>128</v>
      </c>
      <c r="NW166" s="158" t="s">
        <v>128</v>
      </c>
      <c r="NX166" s="158" t="s">
        <v>128</v>
      </c>
      <c r="NY166" s="158" t="s">
        <v>128</v>
      </c>
      <c r="NZ166" s="158" t="s">
        <v>128</v>
      </c>
      <c r="OA166" s="158" t="s">
        <v>128</v>
      </c>
      <c r="OB166" s="158" t="s">
        <v>128</v>
      </c>
      <c r="OC166" s="158" t="s">
        <v>128</v>
      </c>
      <c r="OD166" s="158" t="s">
        <v>128</v>
      </c>
      <c r="OE166" s="170" t="s">
        <v>128</v>
      </c>
      <c r="OF166" s="181"/>
      <c r="OG166" s="113" t="str">
        <f t="shared" si="893"/>
        <v/>
      </c>
      <c r="OH166" s="66" t="str">
        <f t="shared" si="894"/>
        <v/>
      </c>
      <c r="OI166" s="66" t="str">
        <f t="shared" si="895"/>
        <v/>
      </c>
      <c r="OJ166" s="66" t="str">
        <f t="shared" si="896"/>
        <v/>
      </c>
      <c r="OK166" s="66" t="str">
        <f t="shared" si="897"/>
        <v/>
      </c>
      <c r="OL166" s="66" t="str">
        <f t="shared" si="898"/>
        <v/>
      </c>
      <c r="OM166" s="66" t="str">
        <f t="shared" si="899"/>
        <v/>
      </c>
      <c r="ON166" s="66" t="str">
        <f t="shared" si="900"/>
        <v/>
      </c>
      <c r="OO166" s="66" t="str">
        <f t="shared" si="901"/>
        <v/>
      </c>
      <c r="OP166" s="66" t="str">
        <f t="shared" si="902"/>
        <v/>
      </c>
      <c r="OQ166" s="66" t="str">
        <f t="shared" si="903"/>
        <v/>
      </c>
      <c r="OR166" s="66" t="str">
        <f t="shared" si="904"/>
        <v/>
      </c>
      <c r="OS166" s="66" t="str">
        <f t="shared" si="905"/>
        <v/>
      </c>
      <c r="OT166" s="66" t="str">
        <f t="shared" si="906"/>
        <v/>
      </c>
      <c r="OU166" s="66" t="str">
        <f t="shared" si="907"/>
        <v/>
      </c>
      <c r="OV166" s="66" t="str">
        <f t="shared" si="908"/>
        <v/>
      </c>
      <c r="OW166" s="66" t="str">
        <f t="shared" si="909"/>
        <v/>
      </c>
      <c r="OX166" s="66" t="str">
        <f t="shared" si="910"/>
        <v/>
      </c>
      <c r="OY166" s="66" t="str">
        <f t="shared" si="911"/>
        <v/>
      </c>
      <c r="OZ166" s="66" t="str">
        <f t="shared" si="912"/>
        <v/>
      </c>
      <c r="PA166" s="66" t="str">
        <f t="shared" si="913"/>
        <v/>
      </c>
      <c r="PB166" s="66" t="str">
        <f t="shared" si="914"/>
        <v/>
      </c>
      <c r="PC166" s="66" t="str">
        <f t="shared" si="915"/>
        <v/>
      </c>
      <c r="PD166" s="66" t="str">
        <f t="shared" si="916"/>
        <v/>
      </c>
      <c r="PE166" s="66" t="str">
        <f t="shared" si="917"/>
        <v/>
      </c>
      <c r="PF166" s="66" t="str">
        <f t="shared" si="918"/>
        <v/>
      </c>
      <c r="PG166" s="66" t="str">
        <f t="shared" si="919"/>
        <v/>
      </c>
      <c r="PH166" s="66" t="str">
        <f t="shared" si="920"/>
        <v/>
      </c>
      <c r="PI166" s="66" t="str">
        <f t="shared" si="921"/>
        <v/>
      </c>
      <c r="PJ166" s="66" t="str">
        <f t="shared" si="922"/>
        <v/>
      </c>
      <c r="PK166" s="66" t="str">
        <f t="shared" si="923"/>
        <v/>
      </c>
      <c r="PL166" s="66" t="str">
        <f t="shared" si="924"/>
        <v/>
      </c>
      <c r="PM166" s="66" t="str">
        <f t="shared" si="925"/>
        <v/>
      </c>
      <c r="PN166" s="66" t="str">
        <f t="shared" si="926"/>
        <v/>
      </c>
      <c r="PO166" s="66" t="str">
        <f t="shared" si="927"/>
        <v/>
      </c>
      <c r="PP166" s="66" t="str">
        <f t="shared" si="928"/>
        <v/>
      </c>
      <c r="PQ166" s="66" t="str">
        <f t="shared" si="929"/>
        <v/>
      </c>
      <c r="PR166" s="66" t="str">
        <f t="shared" si="930"/>
        <v/>
      </c>
      <c r="PS166" s="66" t="str">
        <f t="shared" si="931"/>
        <v/>
      </c>
      <c r="PT166" s="66" t="str">
        <f t="shared" si="932"/>
        <v/>
      </c>
      <c r="PU166" s="66" t="str">
        <f t="shared" si="933"/>
        <v/>
      </c>
      <c r="PV166" s="66" t="str">
        <f t="shared" si="934"/>
        <v/>
      </c>
      <c r="PW166" s="66" t="str">
        <f t="shared" si="935"/>
        <v/>
      </c>
      <c r="PX166" s="66" t="str">
        <f t="shared" si="936"/>
        <v/>
      </c>
      <c r="PY166" s="66" t="str">
        <f t="shared" si="937"/>
        <v/>
      </c>
      <c r="PZ166" s="66" t="str">
        <f t="shared" si="938"/>
        <v/>
      </c>
      <c r="QA166" s="66" t="str">
        <f t="shared" si="939"/>
        <v/>
      </c>
      <c r="QB166" s="66" t="str">
        <f t="shared" si="940"/>
        <v/>
      </c>
      <c r="QC166" s="66" t="str">
        <f t="shared" si="941"/>
        <v/>
      </c>
      <c r="QD166" s="66" t="str">
        <f t="shared" si="942"/>
        <v/>
      </c>
      <c r="QE166" s="66" t="str">
        <f t="shared" si="943"/>
        <v/>
      </c>
      <c r="QF166" s="66" t="str">
        <f t="shared" si="944"/>
        <v/>
      </c>
      <c r="QG166" s="66" t="str">
        <f t="shared" si="945"/>
        <v/>
      </c>
      <c r="QH166" s="66" t="str">
        <f t="shared" si="946"/>
        <v/>
      </c>
      <c r="QI166" s="66" t="str">
        <f t="shared" si="947"/>
        <v/>
      </c>
      <c r="QJ166" s="66" t="str">
        <f t="shared" si="948"/>
        <v/>
      </c>
      <c r="QK166" s="66" t="str">
        <f t="shared" si="949"/>
        <v/>
      </c>
      <c r="QL166" s="66" t="str">
        <f t="shared" si="950"/>
        <v/>
      </c>
      <c r="QM166" s="66" t="str">
        <f t="shared" si="951"/>
        <v/>
      </c>
      <c r="QN166" s="66" t="str">
        <f t="shared" si="952"/>
        <v/>
      </c>
      <c r="QO166" s="66" t="str">
        <f t="shared" si="953"/>
        <v/>
      </c>
      <c r="QP166" s="66" t="str">
        <f t="shared" si="954"/>
        <v/>
      </c>
      <c r="QQ166" s="66" t="str">
        <f t="shared" si="955"/>
        <v/>
      </c>
      <c r="QR166" s="66" t="str">
        <f t="shared" si="956"/>
        <v/>
      </c>
      <c r="QS166" s="66" t="str">
        <f t="shared" si="957"/>
        <v/>
      </c>
      <c r="QT166" s="66" t="str">
        <f t="shared" si="958"/>
        <v/>
      </c>
      <c r="QU166" s="66" t="str">
        <f t="shared" si="959"/>
        <v/>
      </c>
      <c r="QV166" s="66" t="str">
        <f t="shared" si="960"/>
        <v/>
      </c>
      <c r="QW166" s="66" t="str">
        <f t="shared" si="961"/>
        <v/>
      </c>
      <c r="QX166" s="66" t="str">
        <f t="shared" si="962"/>
        <v/>
      </c>
      <c r="QY166" s="66" t="str">
        <f t="shared" si="963"/>
        <v/>
      </c>
      <c r="QZ166" s="66" t="str">
        <f t="shared" si="964"/>
        <v/>
      </c>
      <c r="RA166" s="66" t="str">
        <f t="shared" si="965"/>
        <v/>
      </c>
      <c r="RB166" s="66" t="str">
        <f t="shared" si="966"/>
        <v/>
      </c>
      <c r="RC166" s="66" t="str">
        <f t="shared" si="967"/>
        <v/>
      </c>
      <c r="RD166" s="66" t="str">
        <f t="shared" si="968"/>
        <v/>
      </c>
      <c r="RE166" s="66" t="str">
        <f t="shared" si="969"/>
        <v/>
      </c>
      <c r="RF166" s="66" t="str">
        <f t="shared" si="970"/>
        <v/>
      </c>
      <c r="RG166" s="66" t="str">
        <f t="shared" si="971"/>
        <v/>
      </c>
      <c r="RH166" s="66" t="str">
        <f t="shared" si="972"/>
        <v/>
      </c>
      <c r="RI166" s="66" t="str">
        <f t="shared" si="973"/>
        <v/>
      </c>
      <c r="RJ166" s="66" t="str">
        <f t="shared" si="974"/>
        <v/>
      </c>
      <c r="RK166" s="66" t="str">
        <f t="shared" si="975"/>
        <v/>
      </c>
      <c r="RL166" s="66" t="str">
        <f t="shared" si="976"/>
        <v/>
      </c>
      <c r="RM166" s="66" t="str">
        <f t="shared" si="977"/>
        <v/>
      </c>
      <c r="RN166" s="66" t="str">
        <f t="shared" si="978"/>
        <v/>
      </c>
      <c r="RO166" s="66" t="str">
        <f t="shared" si="979"/>
        <v/>
      </c>
      <c r="RP166" s="66" t="str">
        <f t="shared" si="980"/>
        <v/>
      </c>
      <c r="RQ166" s="66" t="str">
        <f t="shared" si="981"/>
        <v/>
      </c>
      <c r="RR166" s="66" t="str">
        <f t="shared" si="982"/>
        <v/>
      </c>
      <c r="RS166" s="66" t="str">
        <f t="shared" si="983"/>
        <v/>
      </c>
      <c r="RT166" s="66" t="str">
        <f t="shared" si="984"/>
        <v/>
      </c>
      <c r="RU166" s="66" t="str">
        <f t="shared" si="985"/>
        <v/>
      </c>
      <c r="RV166" s="66" t="str">
        <f t="shared" si="986"/>
        <v/>
      </c>
      <c r="RW166" s="66" t="str">
        <f t="shared" si="987"/>
        <v/>
      </c>
      <c r="RX166" s="66" t="str">
        <f t="shared" si="988"/>
        <v/>
      </c>
      <c r="RY166" s="66" t="str">
        <f t="shared" si="989"/>
        <v/>
      </c>
      <c r="RZ166" s="66" t="str">
        <f t="shared" si="990"/>
        <v/>
      </c>
      <c r="SA166" s="66" t="str">
        <f t="shared" si="991"/>
        <v/>
      </c>
      <c r="SB166" s="66" t="str">
        <f t="shared" si="992"/>
        <v/>
      </c>
      <c r="SC166" s="66" t="str">
        <f t="shared" si="993"/>
        <v/>
      </c>
      <c r="SD166" s="66" t="str">
        <f t="shared" si="994"/>
        <v/>
      </c>
      <c r="SE166" s="66" t="str">
        <f t="shared" si="995"/>
        <v/>
      </c>
      <c r="SF166" s="66" t="str">
        <f t="shared" si="996"/>
        <v/>
      </c>
      <c r="SG166" s="66" t="str">
        <f t="shared" si="997"/>
        <v/>
      </c>
      <c r="SH166" s="66" t="str">
        <f t="shared" si="998"/>
        <v/>
      </c>
      <c r="SI166" s="66" t="str">
        <f t="shared" si="999"/>
        <v/>
      </c>
      <c r="SJ166" s="66" t="str">
        <f t="shared" si="1000"/>
        <v/>
      </c>
      <c r="SK166" s="66" t="str">
        <f t="shared" si="1001"/>
        <v/>
      </c>
      <c r="SL166" s="66" t="str">
        <f t="shared" si="1002"/>
        <v/>
      </c>
      <c r="SM166" s="66" t="str">
        <f t="shared" si="1003"/>
        <v/>
      </c>
      <c r="SN166" s="66" t="str">
        <f t="shared" si="1004"/>
        <v/>
      </c>
      <c r="SO166" s="66" t="str">
        <f t="shared" si="1005"/>
        <v/>
      </c>
      <c r="SP166" s="66" t="str">
        <f t="shared" si="1006"/>
        <v/>
      </c>
      <c r="SQ166" s="66" t="str">
        <f t="shared" si="1007"/>
        <v/>
      </c>
      <c r="SR166" s="66" t="str">
        <f t="shared" si="1008"/>
        <v/>
      </c>
      <c r="SS166" s="66" t="str">
        <f t="shared" si="1009"/>
        <v/>
      </c>
      <c r="ST166" s="66" t="str">
        <f t="shared" si="1010"/>
        <v/>
      </c>
      <c r="SU166" s="66" t="str">
        <f t="shared" si="1011"/>
        <v/>
      </c>
      <c r="SV166" s="66" t="str">
        <f t="shared" si="1012"/>
        <v/>
      </c>
      <c r="SW166" s="66" t="str">
        <f t="shared" si="1013"/>
        <v/>
      </c>
      <c r="SX166" s="66" t="str">
        <f t="shared" si="1014"/>
        <v/>
      </c>
      <c r="SY166" s="66" t="str">
        <f t="shared" si="1015"/>
        <v/>
      </c>
      <c r="SZ166" s="66" t="str">
        <f t="shared" si="1016"/>
        <v/>
      </c>
      <c r="TA166" s="66" t="str">
        <f t="shared" si="1017"/>
        <v/>
      </c>
      <c r="TB166" s="66" t="str">
        <f t="shared" si="1018"/>
        <v/>
      </c>
      <c r="TC166" s="66" t="str">
        <f t="shared" si="1019"/>
        <v/>
      </c>
      <c r="TD166" s="66" t="str">
        <f t="shared" si="1020"/>
        <v/>
      </c>
      <c r="TE166" s="66" t="str">
        <f t="shared" si="1021"/>
        <v/>
      </c>
      <c r="TF166" s="66" t="str">
        <f t="shared" si="1022"/>
        <v/>
      </c>
      <c r="TG166" s="66" t="str">
        <f t="shared" si="1023"/>
        <v/>
      </c>
      <c r="TH166" s="66" t="str">
        <f t="shared" si="1024"/>
        <v/>
      </c>
      <c r="TI166" s="66" t="str">
        <f t="shared" si="1025"/>
        <v/>
      </c>
      <c r="TJ166" s="66" t="str">
        <f t="shared" si="1026"/>
        <v/>
      </c>
      <c r="TK166" s="66" t="str">
        <f t="shared" si="1027"/>
        <v/>
      </c>
      <c r="TL166" s="66" t="str">
        <f t="shared" si="1028"/>
        <v/>
      </c>
      <c r="TM166" s="66" t="str">
        <f t="shared" si="1029"/>
        <v/>
      </c>
      <c r="TN166" s="66" t="str">
        <f t="shared" si="1030"/>
        <v/>
      </c>
      <c r="TO166" s="160">
        <f t="shared" si="1031"/>
        <v>2.6558260675364495E-3</v>
      </c>
      <c r="TP166" s="66" t="str">
        <f t="shared" si="1032"/>
        <v>kg/GJ delivered</v>
      </c>
      <c r="TQ166" s="160">
        <f t="shared" si="1033"/>
        <v>6.8407641133514611E-4</v>
      </c>
      <c r="TR166" s="66" t="str">
        <f t="shared" si="1034"/>
        <v>kg/GJ delivered</v>
      </c>
      <c r="TS166" s="160">
        <f t="shared" si="1035"/>
        <v>5.2311725572687654E-5</v>
      </c>
      <c r="TT166" s="66" t="str">
        <f t="shared" si="1036"/>
        <v>kg/GJ delivered</v>
      </c>
      <c r="TU166" s="160">
        <f t="shared" si="1037"/>
        <v>2.0924690229075061E-4</v>
      </c>
      <c r="TV166" s="66" t="str">
        <f t="shared" si="1038"/>
        <v>kg/GJ delivered</v>
      </c>
      <c r="TW166" s="160">
        <f t="shared" si="1039"/>
        <v>9.2551514474755055E-4</v>
      </c>
      <c r="TX166" s="66" t="str">
        <f t="shared" si="1040"/>
        <v>kg/GJ delivered</v>
      </c>
      <c r="TY166" s="160">
        <f t="shared" si="1041"/>
        <v>1.3681528226702926E-4</v>
      </c>
      <c r="TZ166" s="66" t="str">
        <f t="shared" si="1042"/>
        <v>kg/GJ delivered</v>
      </c>
      <c r="UA166" s="160">
        <f t="shared" si="1043"/>
        <v>3.5813412122840006E-4</v>
      </c>
      <c r="UB166" s="66" t="str">
        <f t="shared" si="1044"/>
        <v>kg/GJ delivered</v>
      </c>
      <c r="UC166" s="160">
        <f t="shared" si="1045"/>
        <v>2.977744378752989E-4</v>
      </c>
      <c r="UD166" s="66" t="str">
        <f t="shared" si="1046"/>
        <v>kg/GJ delivered</v>
      </c>
      <c r="UE166" s="160">
        <f t="shared" si="1047"/>
        <v>2.2936679674178432E-5</v>
      </c>
      <c r="UF166" s="66" t="str">
        <f t="shared" si="1048"/>
        <v>kg/GJ delivered</v>
      </c>
      <c r="UG166" s="160">
        <f t="shared" si="1049"/>
        <v>1.8107905005930335E-5</v>
      </c>
      <c r="UH166" s="66" t="str">
        <f t="shared" si="1050"/>
        <v>kg/GJ delivered</v>
      </c>
      <c r="UI166" s="160">
        <f t="shared" si="1051"/>
        <v>6.4383662243307877E-5</v>
      </c>
      <c r="UJ166" s="66" t="str">
        <f t="shared" si="1052"/>
        <v>kg/GJ delivered</v>
      </c>
      <c r="UK166" s="66" t="str">
        <f t="shared" si="1053"/>
        <v/>
      </c>
      <c r="UL166" s="66" t="str">
        <f t="shared" si="1054"/>
        <v/>
      </c>
      <c r="UM166" s="160">
        <f t="shared" si="1055"/>
        <v>6.840764113351463E-5</v>
      </c>
      <c r="UN166" s="66" t="str">
        <f t="shared" si="1056"/>
        <v>kg/GJ delivered</v>
      </c>
      <c r="UO166" s="160">
        <f t="shared" si="1057"/>
        <v>3.7020605789902028E-5</v>
      </c>
      <c r="UP166" s="66" t="str">
        <f t="shared" si="1058"/>
        <v>kg/GJ delivered</v>
      </c>
      <c r="UQ166" s="160">
        <f t="shared" si="1059"/>
        <v>3.2191831121653939E-5</v>
      </c>
      <c r="UR166" s="66" t="str">
        <f t="shared" si="1060"/>
        <v>kg/GJ delivered</v>
      </c>
      <c r="US166" s="160">
        <f t="shared" si="1061"/>
        <v>3.0582239565571238E-5</v>
      </c>
      <c r="UT166" s="66" t="str">
        <f t="shared" si="1062"/>
        <v>kg/GJ delivered</v>
      </c>
      <c r="UU166" s="160">
        <f t="shared" si="1063"/>
        <v>2.1327088118095734E-5</v>
      </c>
      <c r="UV166" s="66" t="str">
        <f t="shared" si="1064"/>
        <v>kg/GJ delivered</v>
      </c>
      <c r="UW166" s="160">
        <f t="shared" si="1065"/>
        <v>5.2311725572687647E-6</v>
      </c>
      <c r="UX166" s="66" t="str">
        <f t="shared" si="1066"/>
        <v>kg/GJ delivered</v>
      </c>
      <c r="UY166" s="160">
        <f t="shared" si="1067"/>
        <v>1.971749656201304E-5</v>
      </c>
      <c r="UZ166" s="66" t="str">
        <f t="shared" si="1068"/>
        <v>kg/GJ delivered</v>
      </c>
      <c r="VA166" s="160">
        <f t="shared" si="1069"/>
        <v>3.0179841676550563E-6</v>
      </c>
      <c r="VB166" s="66" t="str">
        <f t="shared" si="1070"/>
        <v>kg/GJ delivered</v>
      </c>
      <c r="VC166" s="160">
        <f t="shared" si="1071"/>
        <v>1.6095915560826969E-5</v>
      </c>
      <c r="VD166" s="66" t="str">
        <f t="shared" si="1072"/>
        <v>kg/GJ delivered</v>
      </c>
      <c r="VE166" s="160">
        <f t="shared" si="1073"/>
        <v>4.4263767792274159E-6</v>
      </c>
      <c r="VF166" s="66" t="str">
        <f t="shared" si="1074"/>
        <v>kg/GJ delivered</v>
      </c>
      <c r="VG166" s="160">
        <f t="shared" si="1075"/>
        <v>3.1387035343612592E-6</v>
      </c>
      <c r="VH166" s="66" t="str">
        <f t="shared" si="1076"/>
        <v>kg/GJ delivered</v>
      </c>
      <c r="VI166" s="160">
        <f t="shared" si="1077"/>
        <v>3.0582239565571244E-6</v>
      </c>
      <c r="VJ166" s="66" t="str">
        <f t="shared" si="1078"/>
        <v>kg/GJ delivered</v>
      </c>
      <c r="VK166" s="66" t="str">
        <f t="shared" si="1079"/>
        <v/>
      </c>
      <c r="VL166" s="66" t="str">
        <f t="shared" si="1080"/>
        <v/>
      </c>
      <c r="VM166" s="160">
        <f t="shared" si="1081"/>
        <v>3.7423003678922699E-6</v>
      </c>
      <c r="VN166" s="66" t="str">
        <f t="shared" si="1082"/>
        <v>kg/GJ delivered</v>
      </c>
      <c r="VO166" s="160">
        <f t="shared" si="1083"/>
        <v>2.4143873341240456E-6</v>
      </c>
      <c r="VP166" s="66" t="str">
        <f t="shared" si="1084"/>
        <v>kg/GJ delivered</v>
      </c>
      <c r="VQ166" s="160">
        <f t="shared" si="1085"/>
        <v>3.2996626899695285E-7</v>
      </c>
      <c r="VR166" s="66" t="str">
        <f t="shared" si="1086"/>
        <v>kg/GJ delivered</v>
      </c>
      <c r="VS166" s="66" t="str">
        <f t="shared" si="1087"/>
        <v/>
      </c>
      <c r="VT166" s="66" t="str">
        <f t="shared" si="1088"/>
        <v/>
      </c>
      <c r="VU166" s="66" t="str">
        <f t="shared" si="1089"/>
        <v/>
      </c>
      <c r="VV166" s="66" t="str">
        <f t="shared" si="1090"/>
        <v/>
      </c>
      <c r="VW166" s="66" t="str">
        <f t="shared" si="1091"/>
        <v/>
      </c>
      <c r="VX166" s="66" t="str">
        <f t="shared" si="1092"/>
        <v/>
      </c>
      <c r="VY166" s="66" t="str">
        <f t="shared" si="1093"/>
        <v/>
      </c>
      <c r="VZ166" s="66" t="str">
        <f t="shared" si="1094"/>
        <v/>
      </c>
      <c r="WA166" s="66" t="str">
        <f t="shared" si="1095"/>
        <v/>
      </c>
      <c r="WB166" s="66" t="str">
        <f t="shared" si="1096"/>
        <v/>
      </c>
      <c r="WC166" s="66" t="str">
        <f t="shared" si="1097"/>
        <v/>
      </c>
      <c r="WD166" s="66" t="str">
        <f t="shared" si="1098"/>
        <v/>
      </c>
      <c r="WE166" s="66" t="str">
        <f t="shared" si="1099"/>
        <v/>
      </c>
      <c r="WF166" s="66" t="str">
        <f t="shared" si="1100"/>
        <v/>
      </c>
      <c r="WG166" s="66" t="str">
        <f t="shared" si="1101"/>
        <v/>
      </c>
      <c r="WH166" s="66" t="str">
        <f t="shared" si="1102"/>
        <v/>
      </c>
      <c r="WI166" s="66" t="str">
        <f t="shared" si="1103"/>
        <v/>
      </c>
      <c r="WJ166" s="66" t="str">
        <f t="shared" si="1104"/>
        <v/>
      </c>
      <c r="WK166" s="66" t="str">
        <f t="shared" si="1105"/>
        <v/>
      </c>
      <c r="WL166" s="66" t="str">
        <f t="shared" si="1106"/>
        <v/>
      </c>
      <c r="WM166" s="66" t="str">
        <f t="shared" si="1107"/>
        <v/>
      </c>
      <c r="WN166" s="66" t="str">
        <f t="shared" si="1108"/>
        <v/>
      </c>
      <c r="WO166" s="66" t="str">
        <f t="shared" si="1109"/>
        <v/>
      </c>
      <c r="WP166" s="66" t="str">
        <f t="shared" si="1110"/>
        <v/>
      </c>
      <c r="WQ166" s="66" t="str">
        <f t="shared" si="1111"/>
        <v/>
      </c>
      <c r="WR166" s="66" t="str">
        <f t="shared" si="1112"/>
        <v/>
      </c>
      <c r="WS166" s="66" t="str">
        <f t="shared" si="1113"/>
        <v/>
      </c>
      <c r="WT166" s="66" t="str">
        <f t="shared" si="1114"/>
        <v/>
      </c>
      <c r="WU166" s="66" t="str">
        <f t="shared" si="1115"/>
        <v/>
      </c>
      <c r="WV166" s="66" t="str">
        <f t="shared" si="1116"/>
        <v/>
      </c>
      <c r="WW166" s="66" t="str">
        <f t="shared" si="1117"/>
        <v/>
      </c>
      <c r="WX166" s="66" t="str">
        <f t="shared" si="1118"/>
        <v/>
      </c>
      <c r="WY166" s="160">
        <f t="shared" si="1119"/>
        <v>7.2431620023721342E-5</v>
      </c>
      <c r="WZ166" s="66" t="str">
        <f t="shared" si="1120"/>
        <v>kg/GJ delivered</v>
      </c>
      <c r="XA166" s="160">
        <f t="shared" si="1121"/>
        <v>7.6455598913928094E-6</v>
      </c>
      <c r="XB166" s="66" t="str">
        <f t="shared" si="1122"/>
        <v>kg/GJ delivered</v>
      </c>
      <c r="XC166" s="66" t="str">
        <f t="shared" si="1123"/>
        <v/>
      </c>
      <c r="XD166" s="66" t="str">
        <f t="shared" si="1124"/>
        <v/>
      </c>
      <c r="XE166" s="66" t="str">
        <f t="shared" si="1125"/>
        <v/>
      </c>
      <c r="XF166" s="66" t="str">
        <f t="shared" si="1126"/>
        <v/>
      </c>
      <c r="XG166" s="66" t="str">
        <f t="shared" si="1127"/>
        <v/>
      </c>
      <c r="XH166" s="66" t="str">
        <f t="shared" si="1128"/>
        <v/>
      </c>
      <c r="XI166" s="66" t="str">
        <f t="shared" si="1129"/>
        <v/>
      </c>
      <c r="XJ166" s="66" t="str">
        <f t="shared" si="1130"/>
        <v/>
      </c>
      <c r="XK166" s="66" t="str">
        <f t="shared" si="1131"/>
        <v/>
      </c>
      <c r="XL166" s="66" t="str">
        <f t="shared" si="1132"/>
        <v/>
      </c>
      <c r="XM166" s="66" t="str">
        <f t="shared" si="1133"/>
        <v/>
      </c>
      <c r="XN166" s="66" t="str">
        <f t="shared" si="1134"/>
        <v/>
      </c>
      <c r="XO166" s="66" t="str">
        <f t="shared" si="1135"/>
        <v/>
      </c>
      <c r="XP166" s="66" t="str">
        <f t="shared" si="1136"/>
        <v/>
      </c>
      <c r="XQ166" s="66" t="str">
        <f t="shared" si="1137"/>
        <v/>
      </c>
      <c r="XR166" s="66" t="str">
        <f t="shared" si="1138"/>
        <v/>
      </c>
      <c r="XS166" s="66" t="str">
        <f t="shared" si="1139"/>
        <v/>
      </c>
      <c r="XT166" s="66" t="str">
        <f t="shared" si="1140"/>
        <v/>
      </c>
      <c r="XU166" s="66" t="str">
        <f t="shared" si="1141"/>
        <v/>
      </c>
      <c r="XV166" s="66" t="str">
        <f t="shared" si="1142"/>
        <v/>
      </c>
      <c r="XW166" s="66" t="str">
        <f t="shared" si="1143"/>
        <v/>
      </c>
      <c r="XX166" s="66" t="str">
        <f t="shared" si="1144"/>
        <v/>
      </c>
      <c r="XY166" s="66" t="str">
        <f t="shared" si="1145"/>
        <v/>
      </c>
      <c r="XZ166" s="66" t="str">
        <f t="shared" si="1146"/>
        <v/>
      </c>
      <c r="YA166" s="66" t="str">
        <f t="shared" si="1147"/>
        <v/>
      </c>
      <c r="YB166" s="66" t="str">
        <f t="shared" si="1148"/>
        <v/>
      </c>
      <c r="YC166" s="66" t="str">
        <f t="shared" si="1149"/>
        <v/>
      </c>
      <c r="YD166" s="66" t="str">
        <f t="shared" si="1150"/>
        <v/>
      </c>
      <c r="YE166" s="66" t="str">
        <f t="shared" si="1151"/>
        <v/>
      </c>
      <c r="YF166" s="66" t="str">
        <f t="shared" si="1152"/>
        <v/>
      </c>
      <c r="YG166" s="66" t="str">
        <f t="shared" si="1153"/>
        <v/>
      </c>
      <c r="YH166" s="66" t="str">
        <f t="shared" si="1154"/>
        <v/>
      </c>
      <c r="YI166" s="66" t="str">
        <f t="shared" si="1155"/>
        <v/>
      </c>
      <c r="YJ166" s="66" t="str">
        <f t="shared" si="1156"/>
        <v/>
      </c>
      <c r="YK166" s="66" t="str">
        <f t="shared" si="1157"/>
        <v/>
      </c>
      <c r="YL166" s="66" t="str">
        <f t="shared" si="1158"/>
        <v/>
      </c>
      <c r="YM166" s="66" t="str">
        <f t="shared" si="1159"/>
        <v/>
      </c>
      <c r="YN166" s="66" t="str">
        <f t="shared" si="1160"/>
        <v/>
      </c>
      <c r="YO166" s="66" t="str">
        <f t="shared" si="1161"/>
        <v/>
      </c>
      <c r="YP166" s="66" t="str">
        <f t="shared" si="1162"/>
        <v/>
      </c>
      <c r="YQ166" s="66" t="str">
        <f t="shared" si="1163"/>
        <v/>
      </c>
      <c r="YR166" s="66" t="str">
        <f t="shared" si="1164"/>
        <v/>
      </c>
      <c r="YS166" s="66" t="str">
        <f t="shared" si="1165"/>
        <v/>
      </c>
      <c r="YT166" s="66" t="str">
        <f t="shared" si="1166"/>
        <v/>
      </c>
      <c r="YU166" s="66" t="str">
        <f t="shared" si="1167"/>
        <v/>
      </c>
      <c r="YV166" s="66" t="str">
        <f t="shared" si="1168"/>
        <v/>
      </c>
      <c r="YW166" s="66" t="str">
        <f t="shared" si="1169"/>
        <v/>
      </c>
      <c r="YX166" s="66" t="str">
        <f t="shared" si="1170"/>
        <v/>
      </c>
      <c r="YY166" s="66" t="str">
        <f t="shared" si="1171"/>
        <v/>
      </c>
      <c r="YZ166" s="66" t="str">
        <f t="shared" si="1172"/>
        <v/>
      </c>
      <c r="ZA166" s="66" t="str">
        <f t="shared" si="1173"/>
        <v/>
      </c>
      <c r="ZB166" s="66" t="str">
        <f t="shared" si="1174"/>
        <v/>
      </c>
      <c r="ZC166" s="66" t="str">
        <f t="shared" si="1175"/>
        <v/>
      </c>
      <c r="ZD166" s="66" t="str">
        <f t="shared" si="1176"/>
        <v/>
      </c>
      <c r="ZE166" s="66" t="str">
        <f t="shared" si="1177"/>
        <v/>
      </c>
      <c r="ZF166" s="66" t="str">
        <f t="shared" si="1178"/>
        <v/>
      </c>
      <c r="ZG166" s="66" t="str">
        <f t="shared" si="1179"/>
        <v/>
      </c>
      <c r="ZH166" s="66" t="str">
        <f t="shared" si="1180"/>
        <v/>
      </c>
      <c r="ZI166" s="66" t="str">
        <f t="shared" si="1181"/>
        <v/>
      </c>
      <c r="ZJ166" s="66" t="str">
        <f t="shared" si="1182"/>
        <v/>
      </c>
      <c r="ZK166" s="66" t="str">
        <f t="shared" si="1183"/>
        <v/>
      </c>
      <c r="ZL166" s="66" t="str">
        <f t="shared" si="1184"/>
        <v/>
      </c>
      <c r="ZM166" s="66" t="str">
        <f t="shared" si="1185"/>
        <v/>
      </c>
      <c r="ZN166" s="66" t="str">
        <f t="shared" si="1186"/>
        <v/>
      </c>
      <c r="ZO166" s="66" t="str">
        <f t="shared" si="1187"/>
        <v/>
      </c>
      <c r="ZP166" s="66" t="str">
        <f t="shared" si="1188"/>
        <v/>
      </c>
      <c r="ZQ166" s="66" t="str">
        <f t="shared" si="1189"/>
        <v/>
      </c>
      <c r="ZR166" s="66" t="str">
        <f t="shared" si="1190"/>
        <v/>
      </c>
      <c r="ZS166" s="66" t="str">
        <f t="shared" si="1191"/>
        <v/>
      </c>
      <c r="ZT166" s="66" t="str">
        <f t="shared" si="1192"/>
        <v/>
      </c>
      <c r="ZU166" s="66" t="str">
        <f t="shared" si="1193"/>
        <v/>
      </c>
      <c r="ZV166" s="66" t="str">
        <f t="shared" si="1194"/>
        <v/>
      </c>
      <c r="ZW166" s="66" t="str">
        <f t="shared" si="1195"/>
        <v/>
      </c>
      <c r="ZX166" s="66" t="str">
        <f t="shared" si="1196"/>
        <v/>
      </c>
      <c r="ZY166" s="66" t="str">
        <f t="shared" si="1197"/>
        <v/>
      </c>
      <c r="ZZ166" s="66" t="str">
        <f t="shared" si="1198"/>
        <v/>
      </c>
      <c r="AAA166" s="66" t="str">
        <f t="shared" si="1199"/>
        <v/>
      </c>
      <c r="AAB166" s="66" t="str">
        <f t="shared" si="1200"/>
        <v/>
      </c>
      <c r="AAC166" s="66" t="str">
        <f t="shared" si="1201"/>
        <v/>
      </c>
      <c r="AAD166" s="66" t="str">
        <f t="shared" si="1202"/>
        <v/>
      </c>
      <c r="AAE166" s="66" t="str">
        <f t="shared" si="1203"/>
        <v/>
      </c>
      <c r="AAF166" s="66" t="str">
        <f t="shared" si="1204"/>
        <v/>
      </c>
      <c r="AAG166" s="66" t="str">
        <f t="shared" si="1205"/>
        <v/>
      </c>
      <c r="AAH166" s="66" t="str">
        <f t="shared" si="1206"/>
        <v/>
      </c>
      <c r="AAI166" s="66" t="str">
        <f t="shared" si="1207"/>
        <v/>
      </c>
      <c r="AAJ166" s="66" t="str">
        <f t="shared" si="1208"/>
        <v/>
      </c>
      <c r="AAK166" s="66" t="str">
        <f t="shared" si="1209"/>
        <v/>
      </c>
      <c r="AAL166" s="66" t="str">
        <f t="shared" si="1210"/>
        <v/>
      </c>
      <c r="AAM166" s="66" t="str">
        <f t="shared" si="1211"/>
        <v/>
      </c>
      <c r="AAN166" s="66" t="str">
        <f t="shared" si="1212"/>
        <v/>
      </c>
      <c r="AAO166" s="66" t="str">
        <f t="shared" si="1213"/>
        <v/>
      </c>
      <c r="AAP166" s="66" t="str">
        <f t="shared" si="1214"/>
        <v/>
      </c>
      <c r="AAQ166" s="66" t="str">
        <f t="shared" si="1215"/>
        <v/>
      </c>
      <c r="AAR166" s="66" t="str">
        <f t="shared" si="1216"/>
        <v/>
      </c>
      <c r="AAS166" s="66" t="str">
        <f t="shared" si="1217"/>
        <v/>
      </c>
      <c r="AAT166" s="66" t="str">
        <f t="shared" si="1218"/>
        <v/>
      </c>
      <c r="AAU166" s="66" t="str">
        <f t="shared" si="1219"/>
        <v/>
      </c>
      <c r="AAV166" s="66" t="str">
        <f t="shared" si="1220"/>
        <v/>
      </c>
      <c r="AAW166" s="66" t="str">
        <f t="shared" si="1221"/>
        <v/>
      </c>
      <c r="AAX166" s="66" t="str">
        <f t="shared" si="1222"/>
        <v/>
      </c>
      <c r="AAY166" s="66" t="str">
        <f t="shared" si="1223"/>
        <v/>
      </c>
      <c r="AAZ166" s="66" t="str">
        <f t="shared" si="1224"/>
        <v/>
      </c>
      <c r="ABA166" s="66" t="str">
        <f t="shared" si="1225"/>
        <v/>
      </c>
      <c r="ABB166" s="66" t="str">
        <f t="shared" si="1226"/>
        <v/>
      </c>
      <c r="ABC166" s="66" t="str">
        <f t="shared" si="1227"/>
        <v/>
      </c>
      <c r="ABD166" s="66" t="str">
        <f t="shared" si="1228"/>
        <v/>
      </c>
      <c r="ABE166" s="66" t="str">
        <f t="shared" si="1229"/>
        <v/>
      </c>
      <c r="ABF166" s="66" t="str">
        <f t="shared" si="1230"/>
        <v/>
      </c>
      <c r="ABG166" s="66" t="str">
        <f t="shared" si="1231"/>
        <v/>
      </c>
      <c r="ABH166" s="66" t="str">
        <f t="shared" si="1232"/>
        <v/>
      </c>
      <c r="ABI166" s="66" t="str">
        <f t="shared" si="1233"/>
        <v/>
      </c>
      <c r="ABJ166" s="66" t="str">
        <f t="shared" si="1234"/>
        <v/>
      </c>
      <c r="ABK166" s="66" t="str">
        <f t="shared" si="1235"/>
        <v/>
      </c>
      <c r="ABL166" s="66" t="str">
        <f t="shared" si="1236"/>
        <v/>
      </c>
      <c r="ABM166" s="66" t="str">
        <f t="shared" si="1237"/>
        <v/>
      </c>
      <c r="ABN166" s="66" t="str">
        <f t="shared" si="1238"/>
        <v/>
      </c>
      <c r="ABO166" s="66" t="str">
        <f t="shared" si="1239"/>
        <v/>
      </c>
      <c r="ABP166" s="66" t="str">
        <f t="shared" si="1240"/>
        <v/>
      </c>
      <c r="ABQ166" s="66" t="str">
        <f t="shared" si="1241"/>
        <v/>
      </c>
      <c r="ABR166" s="66" t="str">
        <f t="shared" si="1242"/>
        <v/>
      </c>
      <c r="ABS166" s="66" t="str">
        <f t="shared" si="1243"/>
        <v/>
      </c>
      <c r="ABT166" s="66" t="str">
        <f t="shared" si="1244"/>
        <v/>
      </c>
      <c r="ABU166" s="66" t="str">
        <f t="shared" si="1245"/>
        <v/>
      </c>
      <c r="ABV166" s="66" t="str">
        <f t="shared" si="1246"/>
        <v/>
      </c>
      <c r="ABW166" s="66" t="str">
        <f t="shared" si="1247"/>
        <v/>
      </c>
      <c r="ABX166" s="66" t="str">
        <f t="shared" si="1248"/>
        <v/>
      </c>
      <c r="ABY166" s="66" t="str">
        <f t="shared" si="1249"/>
        <v/>
      </c>
      <c r="ABZ166" s="66" t="str">
        <f t="shared" si="1250"/>
        <v/>
      </c>
      <c r="ACA166" s="66" t="str">
        <f t="shared" si="1251"/>
        <v/>
      </c>
      <c r="ACB166" s="66" t="str">
        <f t="shared" si="1252"/>
        <v/>
      </c>
      <c r="ACC166" s="66" t="str">
        <f t="shared" si="1253"/>
        <v/>
      </c>
      <c r="ACD166" s="66" t="str">
        <f t="shared" si="1254"/>
        <v/>
      </c>
      <c r="ACE166" s="66" t="str">
        <f t="shared" si="1255"/>
        <v/>
      </c>
      <c r="ACF166" s="66" t="str">
        <f t="shared" si="1256"/>
        <v/>
      </c>
      <c r="ACG166" s="66" t="str">
        <f t="shared" si="1257"/>
        <v/>
      </c>
      <c r="ACH166" s="66" t="str">
        <f t="shared" si="1258"/>
        <v/>
      </c>
      <c r="ACI166" s="66" t="str">
        <f t="shared" si="1259"/>
        <v/>
      </c>
      <c r="ACJ166" s="66" t="str">
        <f t="shared" si="1260"/>
        <v/>
      </c>
      <c r="ACK166" s="66" t="str">
        <f t="shared" si="1261"/>
        <v/>
      </c>
      <c r="ACL166" s="66" t="str">
        <f t="shared" si="1262"/>
        <v/>
      </c>
      <c r="ACM166" s="66" t="str">
        <f t="shared" ref="ACM166:ACN166" si="1302">IF(AND(ACS$3="Unit", ACL166=""), "", IF(AND(ACS$3="Unit", ACL166="-"),"", IF(ACS$3="Unit", "kg/GJ delivered", IF(AND(NY166&lt;&gt;"", NY166&lt;&gt;"-", NX166="-"),"", IF($H166="","", IF(NX166="nd", "",IF(NX166="&lt;n.a.&gt;", "", IF(NY166="#/MJ", "", IF(NY166="kg/GJ delivered",NX166,IF(NY166="g/MJ delivered",NX166,IF(NY166="kg/MJ delivered",NX166*1000,IF(NY166="mg/MJ delivered",NX166/1000,IF(NY166="g/kg",((NX166)*(1/$I166)*(1/$H166)),IF(NY166="mg/kg",((NX166/1000)*(1/$I166)*(1/$H166)),IF(NY166="mg/MJ delivered",NX166/1000,IF(NY166="-","","Error"))))))))))))))))</f>
        <v/>
      </c>
      <c r="ACN166" s="66" t="str">
        <f t="shared" si="1302"/>
        <v/>
      </c>
      <c r="ACO166" s="66" t="str">
        <f t="shared" si="1264"/>
        <v/>
      </c>
      <c r="ACP166" s="66" t="str">
        <f t="shared" si="1265"/>
        <v/>
      </c>
      <c r="ACQ166" s="66" t="str">
        <f t="shared" si="1266"/>
        <v/>
      </c>
      <c r="ACR166" s="66" t="str">
        <f t="shared" si="1267"/>
        <v/>
      </c>
      <c r="ACS166" s="66" t="str">
        <f t="shared" si="1268"/>
        <v/>
      </c>
      <c r="ACT166" s="66" t="str">
        <f t="shared" si="1269"/>
        <v/>
      </c>
    </row>
    <row r="167" spans="2:774" ht="15.75" customHeight="1" x14ac:dyDescent="0.25">
      <c r="B167" s="66">
        <v>246</v>
      </c>
      <c r="C167" s="66" t="s">
        <v>886</v>
      </c>
      <c r="D167" s="66" t="s">
        <v>685</v>
      </c>
      <c r="E167" s="156" t="s">
        <v>856</v>
      </c>
      <c r="F167" s="66" t="s">
        <v>497</v>
      </c>
      <c r="G167" s="66" t="s">
        <v>492</v>
      </c>
      <c r="H167" s="126">
        <v>0.16242500000000001</v>
      </c>
      <c r="I167" s="130">
        <f>'Heating Values'!$D$23</f>
        <v>15.3</v>
      </c>
      <c r="J167" s="66" t="str">
        <f t="shared" si="890"/>
        <v>Firewood, Improved, CN</v>
      </c>
      <c r="K167" s="66" t="s">
        <v>1588</v>
      </c>
      <c r="L167" s="161"/>
      <c r="M167" s="161"/>
      <c r="N167" s="161"/>
      <c r="O167" s="66" t="s">
        <v>1116</v>
      </c>
      <c r="P167" s="66" t="str">
        <f t="shared" si="1272"/>
        <v>CN</v>
      </c>
      <c r="Q167" s="66" t="s">
        <v>87</v>
      </c>
      <c r="R167" s="158" t="s">
        <v>128</v>
      </c>
      <c r="S167" s="158" t="s">
        <v>128</v>
      </c>
      <c r="T167" s="158" t="s">
        <v>128</v>
      </c>
      <c r="U167" s="158" t="s">
        <v>128</v>
      </c>
      <c r="V167" s="158" t="s">
        <v>128</v>
      </c>
      <c r="W167" s="158" t="s">
        <v>128</v>
      </c>
      <c r="X167" s="158" t="s">
        <v>128</v>
      </c>
      <c r="Y167" s="158" t="s">
        <v>128</v>
      </c>
      <c r="Z167" s="158" t="s">
        <v>128</v>
      </c>
      <c r="AA167" s="158" t="s">
        <v>128</v>
      </c>
      <c r="AB167" s="158" t="s">
        <v>128</v>
      </c>
      <c r="AC167" s="158" t="s">
        <v>128</v>
      </c>
      <c r="AD167" s="158" t="s">
        <v>128</v>
      </c>
      <c r="AE167" s="158" t="s">
        <v>128</v>
      </c>
      <c r="AF167" s="158" t="s">
        <v>128</v>
      </c>
      <c r="AG167" s="158" t="s">
        <v>128</v>
      </c>
      <c r="AH167" s="158" t="s">
        <v>128</v>
      </c>
      <c r="AI167" s="158" t="s">
        <v>128</v>
      </c>
      <c r="AJ167" s="158" t="s">
        <v>128</v>
      </c>
      <c r="AK167" s="158" t="s">
        <v>128</v>
      </c>
      <c r="AL167" s="158" t="s">
        <v>128</v>
      </c>
      <c r="AM167" s="158" t="s">
        <v>128</v>
      </c>
      <c r="AN167" s="158" t="s">
        <v>128</v>
      </c>
      <c r="AO167" s="158" t="s">
        <v>128</v>
      </c>
      <c r="AP167" s="158" t="s">
        <v>128</v>
      </c>
      <c r="AQ167" s="158" t="s">
        <v>128</v>
      </c>
      <c r="AR167" s="158" t="s">
        <v>128</v>
      </c>
      <c r="AS167" s="158" t="s">
        <v>128</v>
      </c>
      <c r="AT167" s="158" t="s">
        <v>128</v>
      </c>
      <c r="AU167" s="158" t="s">
        <v>128</v>
      </c>
      <c r="AV167" s="158" t="s">
        <v>128</v>
      </c>
      <c r="AW167" s="158" t="s">
        <v>128</v>
      </c>
      <c r="AX167" s="158" t="s">
        <v>128</v>
      </c>
      <c r="AY167" s="158" t="s">
        <v>128</v>
      </c>
      <c r="AZ167" s="158" t="s">
        <v>128</v>
      </c>
      <c r="BA167" s="158" t="s">
        <v>128</v>
      </c>
      <c r="BB167" s="158" t="s">
        <v>128</v>
      </c>
      <c r="BC167" s="158" t="s">
        <v>128</v>
      </c>
      <c r="BD167" s="158" t="s">
        <v>128</v>
      </c>
      <c r="BE167" s="158" t="s">
        <v>128</v>
      </c>
      <c r="BF167" s="158" t="s">
        <v>128</v>
      </c>
      <c r="BG167" s="158" t="s">
        <v>128</v>
      </c>
      <c r="BH167" s="158" t="s">
        <v>128</v>
      </c>
      <c r="BI167" s="158" t="s">
        <v>128</v>
      </c>
      <c r="BJ167" s="158" t="s">
        <v>128</v>
      </c>
      <c r="BK167" s="158" t="s">
        <v>128</v>
      </c>
      <c r="BL167" s="158" t="s">
        <v>128</v>
      </c>
      <c r="BM167" s="158" t="s">
        <v>128</v>
      </c>
      <c r="BN167" s="158" t="s">
        <v>128</v>
      </c>
      <c r="BO167" s="158" t="s">
        <v>128</v>
      </c>
      <c r="BP167" s="158" t="s">
        <v>128</v>
      </c>
      <c r="BQ167" s="158" t="s">
        <v>128</v>
      </c>
      <c r="BR167" s="158" t="s">
        <v>128</v>
      </c>
      <c r="BS167" s="158" t="s">
        <v>128</v>
      </c>
      <c r="BT167" s="158" t="s">
        <v>128</v>
      </c>
      <c r="BU167" s="158" t="s">
        <v>128</v>
      </c>
      <c r="BV167" s="158" t="s">
        <v>128</v>
      </c>
      <c r="BW167" s="158" t="s">
        <v>128</v>
      </c>
      <c r="BX167" s="158" t="s">
        <v>128</v>
      </c>
      <c r="BY167" s="158" t="s">
        <v>128</v>
      </c>
      <c r="BZ167" s="158" t="s">
        <v>128</v>
      </c>
      <c r="CA167" s="158" t="s">
        <v>128</v>
      </c>
      <c r="CB167" s="158" t="s">
        <v>128</v>
      </c>
      <c r="CC167" s="158" t="s">
        <v>128</v>
      </c>
      <c r="CD167" s="158" t="s">
        <v>128</v>
      </c>
      <c r="CE167" s="158" t="s">
        <v>128</v>
      </c>
      <c r="CF167" s="158" t="s">
        <v>128</v>
      </c>
      <c r="CG167" s="158" t="s">
        <v>128</v>
      </c>
      <c r="CH167" s="158" t="s">
        <v>128</v>
      </c>
      <c r="CI167" s="158" t="s">
        <v>128</v>
      </c>
      <c r="CJ167" s="158" t="s">
        <v>128</v>
      </c>
      <c r="CK167" s="158" t="s">
        <v>128</v>
      </c>
      <c r="CL167" s="158" t="s">
        <v>128</v>
      </c>
      <c r="CM167" s="158" t="s">
        <v>128</v>
      </c>
      <c r="CN167" s="158" t="s">
        <v>128</v>
      </c>
      <c r="CO167" s="158" t="s">
        <v>128</v>
      </c>
      <c r="CP167" s="158" t="s">
        <v>128</v>
      </c>
      <c r="CQ167" s="158" t="s">
        <v>128</v>
      </c>
      <c r="CR167" s="158" t="s">
        <v>128</v>
      </c>
      <c r="CS167" s="158" t="s">
        <v>128</v>
      </c>
      <c r="CT167" s="158" t="s">
        <v>128</v>
      </c>
      <c r="CU167" s="158" t="s">
        <v>128</v>
      </c>
      <c r="CV167" s="158" t="s">
        <v>128</v>
      </c>
      <c r="CW167" s="158" t="s">
        <v>128</v>
      </c>
      <c r="CX167" s="158" t="s">
        <v>128</v>
      </c>
      <c r="CY167" s="158" t="s">
        <v>128</v>
      </c>
      <c r="CZ167" s="158" t="s">
        <v>128</v>
      </c>
      <c r="DA167" s="158" t="s">
        <v>128</v>
      </c>
      <c r="DB167" s="158" t="s">
        <v>128</v>
      </c>
      <c r="DC167" s="158" t="s">
        <v>128</v>
      </c>
      <c r="DD167" s="158" t="s">
        <v>128</v>
      </c>
      <c r="DE167" s="158" t="s">
        <v>128</v>
      </c>
      <c r="DF167" s="158" t="s">
        <v>128</v>
      </c>
      <c r="DG167" s="158" t="s">
        <v>128</v>
      </c>
      <c r="DH167" s="158" t="s">
        <v>128</v>
      </c>
      <c r="DI167" s="158" t="s">
        <v>128</v>
      </c>
      <c r="DJ167" s="158" t="s">
        <v>128</v>
      </c>
      <c r="DK167" s="158" t="s">
        <v>128</v>
      </c>
      <c r="DL167" s="158" t="s">
        <v>128</v>
      </c>
      <c r="DM167" s="158" t="s">
        <v>128</v>
      </c>
      <c r="DN167" s="158" t="s">
        <v>128</v>
      </c>
      <c r="DO167" s="158" t="s">
        <v>128</v>
      </c>
      <c r="DP167" s="158" t="s">
        <v>128</v>
      </c>
      <c r="DQ167" s="158" t="s">
        <v>128</v>
      </c>
      <c r="DR167" s="158" t="s">
        <v>128</v>
      </c>
      <c r="DS167" s="158" t="s">
        <v>128</v>
      </c>
      <c r="DT167" s="158" t="s">
        <v>128</v>
      </c>
      <c r="DU167" s="158" t="s">
        <v>128</v>
      </c>
      <c r="DV167" s="158" t="s">
        <v>128</v>
      </c>
      <c r="DW167" s="158" t="s">
        <v>128</v>
      </c>
      <c r="DX167" s="158" t="s">
        <v>128</v>
      </c>
      <c r="DY167" s="158" t="s">
        <v>128</v>
      </c>
      <c r="DZ167" s="158" t="s">
        <v>128</v>
      </c>
      <c r="EA167" s="158" t="s">
        <v>128</v>
      </c>
      <c r="EB167" s="158" t="s">
        <v>128</v>
      </c>
      <c r="EC167" s="158" t="s">
        <v>128</v>
      </c>
      <c r="ED167" s="158" t="s">
        <v>128</v>
      </c>
      <c r="EE167" s="158" t="s">
        <v>128</v>
      </c>
      <c r="EF167" s="158" t="s">
        <v>128</v>
      </c>
      <c r="EG167" s="158" t="s">
        <v>128</v>
      </c>
      <c r="EH167" s="158" t="s">
        <v>128</v>
      </c>
      <c r="EI167" s="158" t="s">
        <v>128</v>
      </c>
      <c r="EJ167" s="158" t="s">
        <v>128</v>
      </c>
      <c r="EK167" s="158" t="s">
        <v>128</v>
      </c>
      <c r="EL167" s="158" t="s">
        <v>128</v>
      </c>
      <c r="EM167" s="158" t="s">
        <v>128</v>
      </c>
      <c r="EN167" s="158" t="s">
        <v>128</v>
      </c>
      <c r="EO167" s="158" t="s">
        <v>128</v>
      </c>
      <c r="EP167" s="158" t="s">
        <v>128</v>
      </c>
      <c r="EQ167" s="158" t="s">
        <v>128</v>
      </c>
      <c r="ER167" s="158" t="s">
        <v>128</v>
      </c>
      <c r="ES167" s="158" t="s">
        <v>128</v>
      </c>
      <c r="ET167" s="158" t="s">
        <v>128</v>
      </c>
      <c r="EU167" s="158" t="s">
        <v>128</v>
      </c>
      <c r="EV167" s="158" t="s">
        <v>128</v>
      </c>
      <c r="EW167" s="158" t="s">
        <v>128</v>
      </c>
      <c r="EX167" s="158" t="s">
        <v>128</v>
      </c>
      <c r="EY167" s="158" t="s">
        <v>128</v>
      </c>
      <c r="EZ167" s="165">
        <v>6.2</v>
      </c>
      <c r="FA167" s="158" t="s">
        <v>704</v>
      </c>
      <c r="FB167" s="165">
        <v>1.6</v>
      </c>
      <c r="FC167" s="158" t="s">
        <v>704</v>
      </c>
      <c r="FD167" s="163">
        <v>0.12</v>
      </c>
      <c r="FE167" s="158" t="s">
        <v>704</v>
      </c>
      <c r="FF167" s="163">
        <v>0.46</v>
      </c>
      <c r="FG167" s="158" t="s">
        <v>704</v>
      </c>
      <c r="FH167" s="165">
        <v>2.1</v>
      </c>
      <c r="FI167" s="158" t="s">
        <v>704</v>
      </c>
      <c r="FJ167" s="163">
        <v>0.26</v>
      </c>
      <c r="FK167" s="158" t="s">
        <v>704</v>
      </c>
      <c r="FL167" s="163">
        <v>0.84</v>
      </c>
      <c r="FM167" s="158" t="s">
        <v>704</v>
      </c>
      <c r="FN167" s="163">
        <v>0.75</v>
      </c>
      <c r="FO167" s="158" t="s">
        <v>704</v>
      </c>
      <c r="FP167" s="163">
        <v>5.7000000000000002E-2</v>
      </c>
      <c r="FQ167" s="158" t="s">
        <v>704</v>
      </c>
      <c r="FR167" s="163">
        <v>5.0999999999999997E-2</v>
      </c>
      <c r="FS167" s="158" t="s">
        <v>704</v>
      </c>
      <c r="FT167" s="163">
        <v>0.24</v>
      </c>
      <c r="FU167" s="158" t="s">
        <v>704</v>
      </c>
      <c r="FV167" s="158" t="s">
        <v>128</v>
      </c>
      <c r="FW167" s="158" t="s">
        <v>128</v>
      </c>
      <c r="FX167" s="163">
        <v>0.2</v>
      </c>
      <c r="FY167" s="158" t="s">
        <v>704</v>
      </c>
      <c r="FZ167" s="163">
        <v>0.12</v>
      </c>
      <c r="GA167" s="158" t="s">
        <v>704</v>
      </c>
      <c r="GB167" s="163">
        <v>0.12</v>
      </c>
      <c r="GC167" s="158" t="s">
        <v>704</v>
      </c>
      <c r="GD167" s="163">
        <v>0.13</v>
      </c>
      <c r="GE167" s="158" t="s">
        <v>704</v>
      </c>
      <c r="GF167" s="163">
        <v>7.2999999999999995E-2</v>
      </c>
      <c r="GG167" s="158" t="s">
        <v>704</v>
      </c>
      <c r="GH167" s="163">
        <v>2.5999999999999999E-2</v>
      </c>
      <c r="GI167" s="158" t="s">
        <v>704</v>
      </c>
      <c r="GJ167" s="163">
        <v>9.7000000000000003E-2</v>
      </c>
      <c r="GK167" s="158" t="s">
        <v>704</v>
      </c>
      <c r="GL167" s="166">
        <v>8.9999999999999993E-3</v>
      </c>
      <c r="GM167" s="158" t="s">
        <v>704</v>
      </c>
      <c r="GN167" s="163">
        <v>7.6999999999999999E-2</v>
      </c>
      <c r="GO167" s="158" t="s">
        <v>704</v>
      </c>
      <c r="GP167" s="163">
        <v>2.1999999999999999E-2</v>
      </c>
      <c r="GQ167" s="158" t="s">
        <v>704</v>
      </c>
      <c r="GR167" s="163">
        <v>1.2999999999999999E-2</v>
      </c>
      <c r="GS167" s="158" t="s">
        <v>704</v>
      </c>
      <c r="GT167" s="166">
        <v>8.8999999999999999E-3</v>
      </c>
      <c r="GU167" s="158" t="s">
        <v>704</v>
      </c>
      <c r="GV167" s="158" t="s">
        <v>128</v>
      </c>
      <c r="GW167" s="158" t="s">
        <v>128</v>
      </c>
      <c r="GX167" s="166">
        <v>9.7999999999999997E-3</v>
      </c>
      <c r="GY167" s="158" t="s">
        <v>704</v>
      </c>
      <c r="GZ167" s="163">
        <v>0.01</v>
      </c>
      <c r="HA167" s="158" t="s">
        <v>704</v>
      </c>
      <c r="HB167" s="166">
        <v>2E-3</v>
      </c>
      <c r="HC167" s="158" t="s">
        <v>704</v>
      </c>
      <c r="HD167" s="158" t="s">
        <v>128</v>
      </c>
      <c r="HE167" s="158" t="s">
        <v>128</v>
      </c>
      <c r="HF167" s="158" t="s">
        <v>128</v>
      </c>
      <c r="HG167" s="158" t="s">
        <v>128</v>
      </c>
      <c r="HH167" s="158" t="s">
        <v>128</v>
      </c>
      <c r="HI167" s="158" t="s">
        <v>128</v>
      </c>
      <c r="HJ167" s="158" t="s">
        <v>128</v>
      </c>
      <c r="HK167" s="158" t="s">
        <v>128</v>
      </c>
      <c r="HL167" s="158" t="s">
        <v>128</v>
      </c>
      <c r="HM167" s="158" t="s">
        <v>128</v>
      </c>
      <c r="HN167" s="158" t="s">
        <v>128</v>
      </c>
      <c r="HO167" s="158" t="s">
        <v>128</v>
      </c>
      <c r="HP167" s="158" t="s">
        <v>128</v>
      </c>
      <c r="HQ167" s="158" t="s">
        <v>128</v>
      </c>
      <c r="HR167" s="158" t="s">
        <v>128</v>
      </c>
      <c r="HS167" s="158" t="s">
        <v>128</v>
      </c>
      <c r="HT167" s="158" t="s">
        <v>128</v>
      </c>
      <c r="HU167" s="158" t="s">
        <v>128</v>
      </c>
      <c r="HV167" s="158" t="s">
        <v>128</v>
      </c>
      <c r="HW167" s="158" t="s">
        <v>128</v>
      </c>
      <c r="HX167" s="158" t="s">
        <v>128</v>
      </c>
      <c r="HY167" s="158" t="s">
        <v>128</v>
      </c>
      <c r="HZ167" s="158" t="s">
        <v>128</v>
      </c>
      <c r="IA167" s="158" t="s">
        <v>128</v>
      </c>
      <c r="IB167" s="158" t="s">
        <v>128</v>
      </c>
      <c r="IC167" s="158" t="s">
        <v>128</v>
      </c>
      <c r="ID167" s="158" t="s">
        <v>128</v>
      </c>
      <c r="IE167" s="158" t="s">
        <v>128</v>
      </c>
      <c r="IF167" s="158" t="s">
        <v>128</v>
      </c>
      <c r="IG167" s="158" t="s">
        <v>128</v>
      </c>
      <c r="IH167" s="158" t="s">
        <v>128</v>
      </c>
      <c r="II167" s="158" t="s">
        <v>128</v>
      </c>
      <c r="IJ167" s="163">
        <v>0.23</v>
      </c>
      <c r="IK167" s="158" t="s">
        <v>704</v>
      </c>
      <c r="IL167" s="163">
        <v>4.2999999999999997E-2</v>
      </c>
      <c r="IM167" s="158" t="s">
        <v>704</v>
      </c>
      <c r="IN167" s="158" t="s">
        <v>128</v>
      </c>
      <c r="IO167" s="158" t="s">
        <v>128</v>
      </c>
      <c r="IP167" s="158" t="s">
        <v>128</v>
      </c>
      <c r="IQ167" s="158" t="s">
        <v>128</v>
      </c>
      <c r="IR167" s="158" t="s">
        <v>128</v>
      </c>
      <c r="IS167" s="158" t="s">
        <v>128</v>
      </c>
      <c r="IT167" s="158" t="s">
        <v>128</v>
      </c>
      <c r="IU167" s="158" t="s">
        <v>128</v>
      </c>
      <c r="IV167" s="158" t="s">
        <v>128</v>
      </c>
      <c r="IW167" s="158" t="s">
        <v>128</v>
      </c>
      <c r="IX167" s="158" t="s">
        <v>128</v>
      </c>
      <c r="IY167" s="158" t="s">
        <v>128</v>
      </c>
      <c r="IZ167" s="158" t="s">
        <v>128</v>
      </c>
      <c r="JA167" s="158" t="s">
        <v>128</v>
      </c>
      <c r="JB167" s="158" t="s">
        <v>128</v>
      </c>
      <c r="JC167" s="158" t="s">
        <v>128</v>
      </c>
      <c r="JD167" s="158" t="s">
        <v>128</v>
      </c>
      <c r="JE167" s="158" t="s">
        <v>128</v>
      </c>
      <c r="JF167" s="158" t="s">
        <v>128</v>
      </c>
      <c r="JG167" s="158" t="s">
        <v>128</v>
      </c>
      <c r="JH167" s="158" t="s">
        <v>128</v>
      </c>
      <c r="JI167" s="158" t="s">
        <v>128</v>
      </c>
      <c r="JJ167" s="158" t="s">
        <v>128</v>
      </c>
      <c r="JK167" s="158" t="s">
        <v>128</v>
      </c>
      <c r="JL167" s="158" t="s">
        <v>128</v>
      </c>
      <c r="JM167" s="158" t="s">
        <v>128</v>
      </c>
      <c r="JN167" s="158" t="s">
        <v>128</v>
      </c>
      <c r="JO167" s="158" t="s">
        <v>128</v>
      </c>
      <c r="JP167" s="158" t="s">
        <v>128</v>
      </c>
      <c r="JQ167" s="158" t="s">
        <v>128</v>
      </c>
      <c r="JR167" s="158" t="s">
        <v>128</v>
      </c>
      <c r="JS167" s="158" t="s">
        <v>128</v>
      </c>
      <c r="JT167" s="158" t="s">
        <v>128</v>
      </c>
      <c r="JU167" s="158" t="s">
        <v>128</v>
      </c>
      <c r="JV167" s="158" t="s">
        <v>128</v>
      </c>
      <c r="JW167" s="158" t="s">
        <v>128</v>
      </c>
      <c r="JX167" s="158" t="s">
        <v>128</v>
      </c>
      <c r="JY167" s="158" t="s">
        <v>128</v>
      </c>
      <c r="JZ167" s="158" t="s">
        <v>128</v>
      </c>
      <c r="KA167" s="158" t="s">
        <v>128</v>
      </c>
      <c r="KB167" s="158" t="s">
        <v>128</v>
      </c>
      <c r="KC167" s="158" t="s">
        <v>128</v>
      </c>
      <c r="KD167" s="158" t="s">
        <v>128</v>
      </c>
      <c r="KE167" s="158" t="s">
        <v>128</v>
      </c>
      <c r="KF167" s="158" t="s">
        <v>128</v>
      </c>
      <c r="KG167" s="158" t="s">
        <v>128</v>
      </c>
      <c r="KH167" s="158" t="s">
        <v>128</v>
      </c>
      <c r="KI167" s="158" t="s">
        <v>128</v>
      </c>
      <c r="KJ167" s="158" t="s">
        <v>128</v>
      </c>
      <c r="KK167" s="158" t="s">
        <v>128</v>
      </c>
      <c r="KL167" s="158" t="s">
        <v>128</v>
      </c>
      <c r="KM167" s="158" t="s">
        <v>128</v>
      </c>
      <c r="KN167" s="158" t="s">
        <v>128</v>
      </c>
      <c r="KO167" s="158" t="s">
        <v>128</v>
      </c>
      <c r="KP167" s="158" t="s">
        <v>128</v>
      </c>
      <c r="KQ167" s="158" t="s">
        <v>128</v>
      </c>
      <c r="KR167" s="158" t="s">
        <v>128</v>
      </c>
      <c r="KS167" s="158" t="s">
        <v>128</v>
      </c>
      <c r="KT167" s="158" t="s">
        <v>128</v>
      </c>
      <c r="KU167" s="158" t="s">
        <v>128</v>
      </c>
      <c r="KV167" s="158" t="s">
        <v>128</v>
      </c>
      <c r="KW167" s="158" t="s">
        <v>128</v>
      </c>
      <c r="KX167" s="158" t="s">
        <v>128</v>
      </c>
      <c r="KY167" s="158" t="s">
        <v>128</v>
      </c>
      <c r="KZ167" s="158" t="s">
        <v>128</v>
      </c>
      <c r="LA167" s="158" t="s">
        <v>128</v>
      </c>
      <c r="LB167" s="158" t="s">
        <v>128</v>
      </c>
      <c r="LC167" s="158" t="s">
        <v>128</v>
      </c>
      <c r="LD167" s="158" t="s">
        <v>128</v>
      </c>
      <c r="LE167" s="158" t="s">
        <v>128</v>
      </c>
      <c r="LF167" s="158" t="s">
        <v>128</v>
      </c>
      <c r="LG167" s="158" t="s">
        <v>128</v>
      </c>
      <c r="LH167" s="158" t="s">
        <v>128</v>
      </c>
      <c r="LI167" s="158" t="s">
        <v>128</v>
      </c>
      <c r="LJ167" s="158" t="s">
        <v>128</v>
      </c>
      <c r="LK167" s="158" t="s">
        <v>128</v>
      </c>
      <c r="LL167" s="158" t="s">
        <v>128</v>
      </c>
      <c r="LM167" s="158" t="s">
        <v>128</v>
      </c>
      <c r="LN167" s="158" t="s">
        <v>128</v>
      </c>
      <c r="LO167" s="158" t="s">
        <v>128</v>
      </c>
      <c r="LP167" s="158" t="s">
        <v>128</v>
      </c>
      <c r="LQ167" s="158" t="s">
        <v>128</v>
      </c>
      <c r="LR167" s="158" t="s">
        <v>128</v>
      </c>
      <c r="LS167" s="158" t="s">
        <v>128</v>
      </c>
      <c r="LT167" s="158" t="s">
        <v>128</v>
      </c>
      <c r="LU167" s="158" t="s">
        <v>128</v>
      </c>
      <c r="LV167" s="158" t="s">
        <v>128</v>
      </c>
      <c r="LW167" s="158" t="s">
        <v>128</v>
      </c>
      <c r="LX167" s="158" t="s">
        <v>128</v>
      </c>
      <c r="LY167" s="158" t="s">
        <v>128</v>
      </c>
      <c r="LZ167" s="158" t="s">
        <v>128</v>
      </c>
      <c r="MA167" s="158" t="s">
        <v>128</v>
      </c>
      <c r="MB167" s="158" t="s">
        <v>128</v>
      </c>
      <c r="MC167" s="158" t="s">
        <v>128</v>
      </c>
      <c r="MD167" s="158" t="s">
        <v>128</v>
      </c>
      <c r="ME167" s="158" t="s">
        <v>128</v>
      </c>
      <c r="MF167" s="158" t="s">
        <v>128</v>
      </c>
      <c r="MG167" s="158" t="s">
        <v>128</v>
      </c>
      <c r="MH167" s="158" t="s">
        <v>128</v>
      </c>
      <c r="MI167" s="158" t="s">
        <v>128</v>
      </c>
      <c r="MJ167" s="158" t="s">
        <v>128</v>
      </c>
      <c r="MK167" s="158" t="s">
        <v>128</v>
      </c>
      <c r="ML167" s="158" t="s">
        <v>128</v>
      </c>
      <c r="MM167" s="158" t="s">
        <v>128</v>
      </c>
      <c r="MN167" s="158" t="s">
        <v>128</v>
      </c>
      <c r="MO167" s="158" t="s">
        <v>128</v>
      </c>
      <c r="MP167" s="158" t="s">
        <v>128</v>
      </c>
      <c r="MQ167" s="158" t="s">
        <v>128</v>
      </c>
      <c r="MR167" s="158" t="s">
        <v>128</v>
      </c>
      <c r="MS167" s="158" t="s">
        <v>128</v>
      </c>
      <c r="MT167" s="158" t="s">
        <v>128</v>
      </c>
      <c r="MU167" s="158" t="s">
        <v>128</v>
      </c>
      <c r="MV167" s="158" t="s">
        <v>128</v>
      </c>
      <c r="MW167" s="158" t="s">
        <v>128</v>
      </c>
      <c r="MX167" s="158" t="s">
        <v>128</v>
      </c>
      <c r="MY167" s="158" t="s">
        <v>128</v>
      </c>
      <c r="MZ167" s="158" t="s">
        <v>128</v>
      </c>
      <c r="NA167" s="158" t="s">
        <v>128</v>
      </c>
      <c r="NB167" s="158" t="s">
        <v>128</v>
      </c>
      <c r="NC167" s="158" t="s">
        <v>128</v>
      </c>
      <c r="ND167" s="158" t="s">
        <v>128</v>
      </c>
      <c r="NE167" s="158" t="s">
        <v>128</v>
      </c>
      <c r="NF167" s="158" t="s">
        <v>128</v>
      </c>
      <c r="NG167" s="158" t="s">
        <v>128</v>
      </c>
      <c r="NH167" s="158" t="s">
        <v>128</v>
      </c>
      <c r="NI167" s="158" t="s">
        <v>128</v>
      </c>
      <c r="NJ167" s="158" t="s">
        <v>128</v>
      </c>
      <c r="NK167" s="158" t="s">
        <v>128</v>
      </c>
      <c r="NL167" s="158" t="s">
        <v>128</v>
      </c>
      <c r="NM167" s="158" t="s">
        <v>128</v>
      </c>
      <c r="NN167" s="158" t="s">
        <v>128</v>
      </c>
      <c r="NO167" s="158" t="s">
        <v>128</v>
      </c>
      <c r="NP167" s="158" t="s">
        <v>128</v>
      </c>
      <c r="NQ167" s="158" t="s">
        <v>128</v>
      </c>
      <c r="NR167" s="158" t="s">
        <v>128</v>
      </c>
      <c r="NS167" s="158" t="s">
        <v>128</v>
      </c>
      <c r="NT167" s="158" t="s">
        <v>128</v>
      </c>
      <c r="NU167" s="158" t="s">
        <v>128</v>
      </c>
      <c r="NV167" s="158" t="s">
        <v>128</v>
      </c>
      <c r="NW167" s="158" t="s">
        <v>128</v>
      </c>
      <c r="NX167" s="158" t="s">
        <v>128</v>
      </c>
      <c r="NY167" s="158" t="s">
        <v>128</v>
      </c>
      <c r="NZ167" s="158" t="s">
        <v>128</v>
      </c>
      <c r="OA167" s="158" t="s">
        <v>128</v>
      </c>
      <c r="OB167" s="158" t="s">
        <v>128</v>
      </c>
      <c r="OC167" s="158" t="s">
        <v>128</v>
      </c>
      <c r="OD167" s="158" t="s">
        <v>128</v>
      </c>
      <c r="OE167" s="170" t="s">
        <v>128</v>
      </c>
      <c r="OF167" s="181"/>
      <c r="OG167" s="113" t="str">
        <f t="shared" si="893"/>
        <v/>
      </c>
      <c r="OH167" s="66" t="str">
        <f t="shared" si="894"/>
        <v/>
      </c>
      <c r="OI167" s="66" t="str">
        <f t="shared" si="895"/>
        <v/>
      </c>
      <c r="OJ167" s="66" t="str">
        <f t="shared" si="896"/>
        <v/>
      </c>
      <c r="OK167" s="66" t="str">
        <f t="shared" si="897"/>
        <v/>
      </c>
      <c r="OL167" s="66" t="str">
        <f t="shared" si="898"/>
        <v/>
      </c>
      <c r="OM167" s="66" t="str">
        <f t="shared" si="899"/>
        <v/>
      </c>
      <c r="ON167" s="66" t="str">
        <f t="shared" si="900"/>
        <v/>
      </c>
      <c r="OO167" s="66" t="str">
        <f t="shared" si="901"/>
        <v/>
      </c>
      <c r="OP167" s="66" t="str">
        <f t="shared" si="902"/>
        <v/>
      </c>
      <c r="OQ167" s="66" t="str">
        <f t="shared" si="903"/>
        <v/>
      </c>
      <c r="OR167" s="66" t="str">
        <f t="shared" si="904"/>
        <v/>
      </c>
      <c r="OS167" s="66" t="str">
        <f t="shared" si="905"/>
        <v/>
      </c>
      <c r="OT167" s="66" t="str">
        <f t="shared" si="906"/>
        <v/>
      </c>
      <c r="OU167" s="66" t="str">
        <f t="shared" si="907"/>
        <v/>
      </c>
      <c r="OV167" s="66" t="str">
        <f t="shared" si="908"/>
        <v/>
      </c>
      <c r="OW167" s="66" t="str">
        <f t="shared" si="909"/>
        <v/>
      </c>
      <c r="OX167" s="66" t="str">
        <f t="shared" si="910"/>
        <v/>
      </c>
      <c r="OY167" s="66" t="str">
        <f t="shared" si="911"/>
        <v/>
      </c>
      <c r="OZ167" s="66" t="str">
        <f t="shared" si="912"/>
        <v/>
      </c>
      <c r="PA167" s="66" t="str">
        <f t="shared" si="913"/>
        <v/>
      </c>
      <c r="PB167" s="66" t="str">
        <f t="shared" si="914"/>
        <v/>
      </c>
      <c r="PC167" s="66" t="str">
        <f t="shared" si="915"/>
        <v/>
      </c>
      <c r="PD167" s="66" t="str">
        <f t="shared" si="916"/>
        <v/>
      </c>
      <c r="PE167" s="66" t="str">
        <f t="shared" si="917"/>
        <v/>
      </c>
      <c r="PF167" s="66" t="str">
        <f t="shared" si="918"/>
        <v/>
      </c>
      <c r="PG167" s="66" t="str">
        <f t="shared" si="919"/>
        <v/>
      </c>
      <c r="PH167" s="66" t="str">
        <f t="shared" si="920"/>
        <v/>
      </c>
      <c r="PI167" s="66" t="str">
        <f t="shared" si="921"/>
        <v/>
      </c>
      <c r="PJ167" s="66" t="str">
        <f t="shared" si="922"/>
        <v/>
      </c>
      <c r="PK167" s="66" t="str">
        <f t="shared" si="923"/>
        <v/>
      </c>
      <c r="PL167" s="66" t="str">
        <f t="shared" si="924"/>
        <v/>
      </c>
      <c r="PM167" s="66" t="str">
        <f t="shared" si="925"/>
        <v/>
      </c>
      <c r="PN167" s="66" t="str">
        <f t="shared" si="926"/>
        <v/>
      </c>
      <c r="PO167" s="66" t="str">
        <f t="shared" si="927"/>
        <v/>
      </c>
      <c r="PP167" s="66" t="str">
        <f t="shared" si="928"/>
        <v/>
      </c>
      <c r="PQ167" s="66" t="str">
        <f t="shared" si="929"/>
        <v/>
      </c>
      <c r="PR167" s="66" t="str">
        <f t="shared" si="930"/>
        <v/>
      </c>
      <c r="PS167" s="66" t="str">
        <f t="shared" si="931"/>
        <v/>
      </c>
      <c r="PT167" s="66" t="str">
        <f t="shared" si="932"/>
        <v/>
      </c>
      <c r="PU167" s="66" t="str">
        <f t="shared" si="933"/>
        <v/>
      </c>
      <c r="PV167" s="66" t="str">
        <f t="shared" si="934"/>
        <v/>
      </c>
      <c r="PW167" s="66" t="str">
        <f t="shared" si="935"/>
        <v/>
      </c>
      <c r="PX167" s="66" t="str">
        <f t="shared" si="936"/>
        <v/>
      </c>
      <c r="PY167" s="66" t="str">
        <f t="shared" si="937"/>
        <v/>
      </c>
      <c r="PZ167" s="66" t="str">
        <f t="shared" si="938"/>
        <v/>
      </c>
      <c r="QA167" s="66" t="str">
        <f t="shared" si="939"/>
        <v/>
      </c>
      <c r="QB167" s="66" t="str">
        <f t="shared" si="940"/>
        <v/>
      </c>
      <c r="QC167" s="66" t="str">
        <f t="shared" si="941"/>
        <v/>
      </c>
      <c r="QD167" s="66" t="str">
        <f t="shared" si="942"/>
        <v/>
      </c>
      <c r="QE167" s="66" t="str">
        <f t="shared" si="943"/>
        <v/>
      </c>
      <c r="QF167" s="66" t="str">
        <f t="shared" si="944"/>
        <v/>
      </c>
      <c r="QG167" s="66" t="str">
        <f t="shared" si="945"/>
        <v/>
      </c>
      <c r="QH167" s="66" t="str">
        <f t="shared" si="946"/>
        <v/>
      </c>
      <c r="QI167" s="66" t="str">
        <f t="shared" si="947"/>
        <v/>
      </c>
      <c r="QJ167" s="66" t="str">
        <f t="shared" si="948"/>
        <v/>
      </c>
      <c r="QK167" s="66" t="str">
        <f t="shared" si="949"/>
        <v/>
      </c>
      <c r="QL167" s="66" t="str">
        <f t="shared" si="950"/>
        <v/>
      </c>
      <c r="QM167" s="66" t="str">
        <f t="shared" si="951"/>
        <v/>
      </c>
      <c r="QN167" s="66" t="str">
        <f t="shared" si="952"/>
        <v/>
      </c>
      <c r="QO167" s="66" t="str">
        <f t="shared" si="953"/>
        <v/>
      </c>
      <c r="QP167" s="66" t="str">
        <f t="shared" si="954"/>
        <v/>
      </c>
      <c r="QQ167" s="66" t="str">
        <f t="shared" si="955"/>
        <v/>
      </c>
      <c r="QR167" s="66" t="str">
        <f t="shared" si="956"/>
        <v/>
      </c>
      <c r="QS167" s="66" t="str">
        <f t="shared" si="957"/>
        <v/>
      </c>
      <c r="QT167" s="66" t="str">
        <f t="shared" si="958"/>
        <v/>
      </c>
      <c r="QU167" s="66" t="str">
        <f t="shared" si="959"/>
        <v/>
      </c>
      <c r="QV167" s="66" t="str">
        <f t="shared" si="960"/>
        <v/>
      </c>
      <c r="QW167" s="66" t="str">
        <f t="shared" si="961"/>
        <v/>
      </c>
      <c r="QX167" s="66" t="str">
        <f t="shared" si="962"/>
        <v/>
      </c>
      <c r="QY167" s="66" t="str">
        <f t="shared" si="963"/>
        <v/>
      </c>
      <c r="QZ167" s="66" t="str">
        <f t="shared" si="964"/>
        <v/>
      </c>
      <c r="RA167" s="66" t="str">
        <f t="shared" si="965"/>
        <v/>
      </c>
      <c r="RB167" s="66" t="str">
        <f t="shared" si="966"/>
        <v/>
      </c>
      <c r="RC167" s="66" t="str">
        <f t="shared" si="967"/>
        <v/>
      </c>
      <c r="RD167" s="66" t="str">
        <f t="shared" si="968"/>
        <v/>
      </c>
      <c r="RE167" s="66" t="str">
        <f t="shared" si="969"/>
        <v/>
      </c>
      <c r="RF167" s="66" t="str">
        <f t="shared" si="970"/>
        <v/>
      </c>
      <c r="RG167" s="66" t="str">
        <f t="shared" si="971"/>
        <v/>
      </c>
      <c r="RH167" s="66" t="str">
        <f t="shared" si="972"/>
        <v/>
      </c>
      <c r="RI167" s="66" t="str">
        <f t="shared" si="973"/>
        <v/>
      </c>
      <c r="RJ167" s="66" t="str">
        <f t="shared" si="974"/>
        <v/>
      </c>
      <c r="RK167" s="66" t="str">
        <f t="shared" si="975"/>
        <v/>
      </c>
      <c r="RL167" s="66" t="str">
        <f t="shared" si="976"/>
        <v/>
      </c>
      <c r="RM167" s="66" t="str">
        <f t="shared" si="977"/>
        <v/>
      </c>
      <c r="RN167" s="66" t="str">
        <f t="shared" si="978"/>
        <v/>
      </c>
      <c r="RO167" s="66" t="str">
        <f t="shared" si="979"/>
        <v/>
      </c>
      <c r="RP167" s="66" t="str">
        <f t="shared" si="980"/>
        <v/>
      </c>
      <c r="RQ167" s="66" t="str">
        <f t="shared" si="981"/>
        <v/>
      </c>
      <c r="RR167" s="66" t="str">
        <f t="shared" si="982"/>
        <v/>
      </c>
      <c r="RS167" s="66" t="str">
        <f t="shared" si="983"/>
        <v/>
      </c>
      <c r="RT167" s="66" t="str">
        <f t="shared" si="984"/>
        <v/>
      </c>
      <c r="RU167" s="66" t="str">
        <f t="shared" si="985"/>
        <v/>
      </c>
      <c r="RV167" s="66" t="str">
        <f t="shared" si="986"/>
        <v/>
      </c>
      <c r="RW167" s="66" t="str">
        <f t="shared" si="987"/>
        <v/>
      </c>
      <c r="RX167" s="66" t="str">
        <f t="shared" si="988"/>
        <v/>
      </c>
      <c r="RY167" s="66" t="str">
        <f t="shared" si="989"/>
        <v/>
      </c>
      <c r="RZ167" s="66" t="str">
        <f t="shared" si="990"/>
        <v/>
      </c>
      <c r="SA167" s="66" t="str">
        <f t="shared" si="991"/>
        <v/>
      </c>
      <c r="SB167" s="66" t="str">
        <f t="shared" si="992"/>
        <v/>
      </c>
      <c r="SC167" s="66" t="str">
        <f t="shared" si="993"/>
        <v/>
      </c>
      <c r="SD167" s="66" t="str">
        <f t="shared" si="994"/>
        <v/>
      </c>
      <c r="SE167" s="66" t="str">
        <f t="shared" si="995"/>
        <v/>
      </c>
      <c r="SF167" s="66" t="str">
        <f t="shared" si="996"/>
        <v/>
      </c>
      <c r="SG167" s="66" t="str">
        <f t="shared" si="997"/>
        <v/>
      </c>
      <c r="SH167" s="66" t="str">
        <f t="shared" si="998"/>
        <v/>
      </c>
      <c r="SI167" s="66" t="str">
        <f t="shared" si="999"/>
        <v/>
      </c>
      <c r="SJ167" s="66" t="str">
        <f t="shared" si="1000"/>
        <v/>
      </c>
      <c r="SK167" s="66" t="str">
        <f t="shared" si="1001"/>
        <v/>
      </c>
      <c r="SL167" s="66" t="str">
        <f t="shared" si="1002"/>
        <v/>
      </c>
      <c r="SM167" s="66" t="str">
        <f t="shared" si="1003"/>
        <v/>
      </c>
      <c r="SN167" s="66" t="str">
        <f t="shared" si="1004"/>
        <v/>
      </c>
      <c r="SO167" s="66" t="str">
        <f t="shared" si="1005"/>
        <v/>
      </c>
      <c r="SP167" s="66" t="str">
        <f t="shared" si="1006"/>
        <v/>
      </c>
      <c r="SQ167" s="66" t="str">
        <f t="shared" si="1007"/>
        <v/>
      </c>
      <c r="SR167" s="66" t="str">
        <f t="shared" si="1008"/>
        <v/>
      </c>
      <c r="SS167" s="66" t="str">
        <f t="shared" si="1009"/>
        <v/>
      </c>
      <c r="ST167" s="66" t="str">
        <f t="shared" si="1010"/>
        <v/>
      </c>
      <c r="SU167" s="66" t="str">
        <f t="shared" si="1011"/>
        <v/>
      </c>
      <c r="SV167" s="66" t="str">
        <f t="shared" si="1012"/>
        <v/>
      </c>
      <c r="SW167" s="66" t="str">
        <f t="shared" si="1013"/>
        <v/>
      </c>
      <c r="SX167" s="66" t="str">
        <f t="shared" si="1014"/>
        <v/>
      </c>
      <c r="SY167" s="66" t="str">
        <f t="shared" si="1015"/>
        <v/>
      </c>
      <c r="SZ167" s="66" t="str">
        <f t="shared" si="1016"/>
        <v/>
      </c>
      <c r="TA167" s="66" t="str">
        <f t="shared" si="1017"/>
        <v/>
      </c>
      <c r="TB167" s="66" t="str">
        <f t="shared" si="1018"/>
        <v/>
      </c>
      <c r="TC167" s="66" t="str">
        <f t="shared" si="1019"/>
        <v/>
      </c>
      <c r="TD167" s="66" t="str">
        <f t="shared" si="1020"/>
        <v/>
      </c>
      <c r="TE167" s="66" t="str">
        <f t="shared" si="1021"/>
        <v/>
      </c>
      <c r="TF167" s="66" t="str">
        <f t="shared" si="1022"/>
        <v/>
      </c>
      <c r="TG167" s="66" t="str">
        <f t="shared" si="1023"/>
        <v/>
      </c>
      <c r="TH167" s="66" t="str">
        <f t="shared" si="1024"/>
        <v/>
      </c>
      <c r="TI167" s="66" t="str">
        <f t="shared" si="1025"/>
        <v/>
      </c>
      <c r="TJ167" s="66" t="str">
        <f t="shared" si="1026"/>
        <v/>
      </c>
      <c r="TK167" s="66" t="str">
        <f t="shared" si="1027"/>
        <v/>
      </c>
      <c r="TL167" s="66" t="str">
        <f t="shared" si="1028"/>
        <v/>
      </c>
      <c r="TM167" s="66" t="str">
        <f t="shared" si="1029"/>
        <v/>
      </c>
      <c r="TN167" s="66" t="str">
        <f t="shared" si="1030"/>
        <v/>
      </c>
      <c r="TO167" s="160">
        <f t="shared" si="1031"/>
        <v>2.4948669119281802E-3</v>
      </c>
      <c r="TP167" s="66" t="str">
        <f t="shared" si="1032"/>
        <v>kg/GJ delivered</v>
      </c>
      <c r="TQ167" s="160">
        <f t="shared" si="1033"/>
        <v>6.4383662243307877E-4</v>
      </c>
      <c r="TR167" s="66" t="str">
        <f t="shared" si="1034"/>
        <v>kg/GJ delivered</v>
      </c>
      <c r="TS167" s="160">
        <f t="shared" si="1035"/>
        <v>4.8287746682480901E-5</v>
      </c>
      <c r="TT167" s="66" t="str">
        <f t="shared" si="1036"/>
        <v>kg/GJ delivered</v>
      </c>
      <c r="TU167" s="160">
        <f t="shared" si="1037"/>
        <v>1.8510302894951015E-4</v>
      </c>
      <c r="TV167" s="66" t="str">
        <f t="shared" si="1038"/>
        <v>kg/GJ delivered</v>
      </c>
      <c r="TW167" s="160">
        <f t="shared" si="1039"/>
        <v>8.4503556694341599E-4</v>
      </c>
      <c r="TX167" s="66" t="str">
        <f t="shared" si="1040"/>
        <v>kg/GJ delivered</v>
      </c>
      <c r="TY167" s="160">
        <f t="shared" si="1041"/>
        <v>1.0462345114537531E-4</v>
      </c>
      <c r="TZ167" s="66" t="str">
        <f t="shared" si="1042"/>
        <v>kg/GJ delivered</v>
      </c>
      <c r="UA167" s="160">
        <f t="shared" si="1043"/>
        <v>3.3801422677736629E-4</v>
      </c>
      <c r="UB167" s="66" t="str">
        <f t="shared" si="1044"/>
        <v>kg/GJ delivered</v>
      </c>
      <c r="UC167" s="160">
        <f t="shared" si="1045"/>
        <v>3.0179841676550566E-4</v>
      </c>
      <c r="UD167" s="66" t="str">
        <f t="shared" si="1046"/>
        <v>kg/GJ delivered</v>
      </c>
      <c r="UE167" s="160">
        <f t="shared" si="1047"/>
        <v>2.2936679674178432E-5</v>
      </c>
      <c r="UF167" s="66" t="str">
        <f t="shared" si="1048"/>
        <v>kg/GJ delivered</v>
      </c>
      <c r="UG167" s="160">
        <f t="shared" si="1049"/>
        <v>2.0522292340054383E-5</v>
      </c>
      <c r="UH167" s="66" t="str">
        <f t="shared" si="1050"/>
        <v>kg/GJ delivered</v>
      </c>
      <c r="UI167" s="160">
        <f t="shared" si="1051"/>
        <v>9.6575493364961802E-5</v>
      </c>
      <c r="UJ167" s="66" t="str">
        <f t="shared" si="1052"/>
        <v>kg/GJ delivered</v>
      </c>
      <c r="UK167" s="66" t="str">
        <f t="shared" si="1053"/>
        <v/>
      </c>
      <c r="UL167" s="66" t="str">
        <f t="shared" si="1054"/>
        <v/>
      </c>
      <c r="UM167" s="160">
        <f t="shared" si="1055"/>
        <v>8.0479577804134847E-5</v>
      </c>
      <c r="UN167" s="66" t="str">
        <f t="shared" si="1056"/>
        <v>kg/GJ delivered</v>
      </c>
      <c r="UO167" s="160">
        <f t="shared" si="1057"/>
        <v>4.8287746682480901E-5</v>
      </c>
      <c r="UP167" s="66" t="str">
        <f t="shared" si="1058"/>
        <v>kg/GJ delivered</v>
      </c>
      <c r="UQ167" s="160">
        <f t="shared" si="1059"/>
        <v>4.8287746682480901E-5</v>
      </c>
      <c r="UR167" s="66" t="str">
        <f t="shared" si="1060"/>
        <v>kg/GJ delivered</v>
      </c>
      <c r="US167" s="160">
        <f t="shared" si="1061"/>
        <v>5.2311725572687654E-5</v>
      </c>
      <c r="UT167" s="66" t="str">
        <f t="shared" si="1062"/>
        <v>kg/GJ delivered</v>
      </c>
      <c r="UU167" s="160">
        <f t="shared" si="1063"/>
        <v>2.9375045898509219E-5</v>
      </c>
      <c r="UV167" s="66" t="str">
        <f t="shared" si="1064"/>
        <v>kg/GJ delivered</v>
      </c>
      <c r="UW167" s="160">
        <f t="shared" si="1065"/>
        <v>1.0462345114537529E-5</v>
      </c>
      <c r="UX167" s="66" t="str">
        <f t="shared" si="1066"/>
        <v>kg/GJ delivered</v>
      </c>
      <c r="UY167" s="160">
        <f t="shared" si="1067"/>
        <v>3.9032595235005398E-5</v>
      </c>
      <c r="UZ167" s="66" t="str">
        <f t="shared" si="1068"/>
        <v>kg/GJ delivered</v>
      </c>
      <c r="VA167" s="160">
        <f t="shared" si="1069"/>
        <v>3.6215810011860675E-6</v>
      </c>
      <c r="VB167" s="66" t="str">
        <f t="shared" si="1070"/>
        <v>kg/GJ delivered</v>
      </c>
      <c r="VC167" s="160">
        <f t="shared" si="1071"/>
        <v>3.0984637454591913E-5</v>
      </c>
      <c r="VD167" s="66" t="str">
        <f t="shared" si="1072"/>
        <v>kg/GJ delivered</v>
      </c>
      <c r="VE167" s="160">
        <f t="shared" si="1073"/>
        <v>8.8527535584548318E-6</v>
      </c>
      <c r="VF167" s="66" t="str">
        <f t="shared" si="1074"/>
        <v>kg/GJ delivered</v>
      </c>
      <c r="VG167" s="160">
        <f t="shared" si="1075"/>
        <v>5.2311725572687647E-6</v>
      </c>
      <c r="VH167" s="66" t="str">
        <f t="shared" si="1076"/>
        <v>kg/GJ delivered</v>
      </c>
      <c r="VI167" s="160">
        <f t="shared" si="1077"/>
        <v>3.5813412122840003E-6</v>
      </c>
      <c r="VJ167" s="66" t="str">
        <f t="shared" si="1078"/>
        <v>kg/GJ delivered</v>
      </c>
      <c r="VK167" s="66" t="str">
        <f t="shared" si="1079"/>
        <v/>
      </c>
      <c r="VL167" s="66" t="str">
        <f t="shared" si="1080"/>
        <v/>
      </c>
      <c r="VM167" s="160">
        <f t="shared" si="1081"/>
        <v>3.9434993124026071E-6</v>
      </c>
      <c r="VN167" s="66" t="str">
        <f t="shared" si="1082"/>
        <v>kg/GJ delivered</v>
      </c>
      <c r="VO167" s="160">
        <f t="shared" si="1083"/>
        <v>4.0239788902067423E-6</v>
      </c>
      <c r="VP167" s="66" t="str">
        <f t="shared" si="1084"/>
        <v>kg/GJ delivered</v>
      </c>
      <c r="VQ167" s="160">
        <f t="shared" si="1085"/>
        <v>8.0479577804134838E-7</v>
      </c>
      <c r="VR167" s="66" t="str">
        <f t="shared" si="1086"/>
        <v>kg/GJ delivered</v>
      </c>
      <c r="VS167" s="66" t="str">
        <f t="shared" si="1087"/>
        <v/>
      </c>
      <c r="VT167" s="66" t="str">
        <f t="shared" si="1088"/>
        <v/>
      </c>
      <c r="VU167" s="66" t="str">
        <f t="shared" si="1089"/>
        <v/>
      </c>
      <c r="VV167" s="66" t="str">
        <f t="shared" si="1090"/>
        <v/>
      </c>
      <c r="VW167" s="66" t="str">
        <f t="shared" si="1091"/>
        <v/>
      </c>
      <c r="VX167" s="66" t="str">
        <f t="shared" si="1092"/>
        <v/>
      </c>
      <c r="VY167" s="66" t="str">
        <f t="shared" si="1093"/>
        <v/>
      </c>
      <c r="VZ167" s="66" t="str">
        <f t="shared" si="1094"/>
        <v/>
      </c>
      <c r="WA167" s="66" t="str">
        <f t="shared" si="1095"/>
        <v/>
      </c>
      <c r="WB167" s="66" t="str">
        <f t="shared" si="1096"/>
        <v/>
      </c>
      <c r="WC167" s="66" t="str">
        <f t="shared" si="1097"/>
        <v/>
      </c>
      <c r="WD167" s="66" t="str">
        <f t="shared" si="1098"/>
        <v/>
      </c>
      <c r="WE167" s="66" t="str">
        <f t="shared" si="1099"/>
        <v/>
      </c>
      <c r="WF167" s="66" t="str">
        <f t="shared" si="1100"/>
        <v/>
      </c>
      <c r="WG167" s="66" t="str">
        <f t="shared" si="1101"/>
        <v/>
      </c>
      <c r="WH167" s="66" t="str">
        <f t="shared" si="1102"/>
        <v/>
      </c>
      <c r="WI167" s="66" t="str">
        <f t="shared" si="1103"/>
        <v/>
      </c>
      <c r="WJ167" s="66" t="str">
        <f t="shared" si="1104"/>
        <v/>
      </c>
      <c r="WK167" s="66" t="str">
        <f t="shared" si="1105"/>
        <v/>
      </c>
      <c r="WL167" s="66" t="str">
        <f t="shared" si="1106"/>
        <v/>
      </c>
      <c r="WM167" s="66" t="str">
        <f t="shared" si="1107"/>
        <v/>
      </c>
      <c r="WN167" s="66" t="str">
        <f t="shared" si="1108"/>
        <v/>
      </c>
      <c r="WO167" s="66" t="str">
        <f t="shared" si="1109"/>
        <v/>
      </c>
      <c r="WP167" s="66" t="str">
        <f t="shared" si="1110"/>
        <v/>
      </c>
      <c r="WQ167" s="66" t="str">
        <f t="shared" si="1111"/>
        <v/>
      </c>
      <c r="WR167" s="66" t="str">
        <f t="shared" si="1112"/>
        <v/>
      </c>
      <c r="WS167" s="66" t="str">
        <f t="shared" si="1113"/>
        <v/>
      </c>
      <c r="WT167" s="66" t="str">
        <f t="shared" si="1114"/>
        <v/>
      </c>
      <c r="WU167" s="66" t="str">
        <f t="shared" si="1115"/>
        <v/>
      </c>
      <c r="WV167" s="66" t="str">
        <f t="shared" si="1116"/>
        <v/>
      </c>
      <c r="WW167" s="66" t="str">
        <f t="shared" si="1117"/>
        <v/>
      </c>
      <c r="WX167" s="66" t="str">
        <f t="shared" si="1118"/>
        <v/>
      </c>
      <c r="WY167" s="160">
        <f t="shared" si="1119"/>
        <v>9.2551514474755077E-5</v>
      </c>
      <c r="WZ167" s="66" t="str">
        <f t="shared" si="1120"/>
        <v>kg/GJ delivered</v>
      </c>
      <c r="XA167" s="160">
        <f t="shared" si="1121"/>
        <v>1.7303109227888988E-5</v>
      </c>
      <c r="XB167" s="66" t="str">
        <f t="shared" si="1122"/>
        <v>kg/GJ delivered</v>
      </c>
      <c r="XC167" s="66" t="str">
        <f t="shared" si="1123"/>
        <v/>
      </c>
      <c r="XD167" s="66" t="str">
        <f t="shared" si="1124"/>
        <v/>
      </c>
      <c r="XE167" s="66" t="str">
        <f t="shared" si="1125"/>
        <v/>
      </c>
      <c r="XF167" s="66" t="str">
        <f t="shared" si="1126"/>
        <v/>
      </c>
      <c r="XG167" s="66" t="str">
        <f t="shared" si="1127"/>
        <v/>
      </c>
      <c r="XH167" s="66" t="str">
        <f t="shared" si="1128"/>
        <v/>
      </c>
      <c r="XI167" s="66" t="str">
        <f t="shared" si="1129"/>
        <v/>
      </c>
      <c r="XJ167" s="66" t="str">
        <f t="shared" si="1130"/>
        <v/>
      </c>
      <c r="XK167" s="66" t="str">
        <f t="shared" si="1131"/>
        <v/>
      </c>
      <c r="XL167" s="66" t="str">
        <f t="shared" si="1132"/>
        <v/>
      </c>
      <c r="XM167" s="66" t="str">
        <f t="shared" si="1133"/>
        <v/>
      </c>
      <c r="XN167" s="66" t="str">
        <f t="shared" si="1134"/>
        <v/>
      </c>
      <c r="XO167" s="66" t="str">
        <f t="shared" si="1135"/>
        <v/>
      </c>
      <c r="XP167" s="66" t="str">
        <f t="shared" si="1136"/>
        <v/>
      </c>
      <c r="XQ167" s="66" t="str">
        <f t="shared" si="1137"/>
        <v/>
      </c>
      <c r="XR167" s="66" t="str">
        <f t="shared" si="1138"/>
        <v/>
      </c>
      <c r="XS167" s="66" t="str">
        <f t="shared" si="1139"/>
        <v/>
      </c>
      <c r="XT167" s="66" t="str">
        <f t="shared" si="1140"/>
        <v/>
      </c>
      <c r="XU167" s="66" t="str">
        <f t="shared" si="1141"/>
        <v/>
      </c>
      <c r="XV167" s="66" t="str">
        <f t="shared" si="1142"/>
        <v/>
      </c>
      <c r="XW167" s="66" t="str">
        <f t="shared" si="1143"/>
        <v/>
      </c>
      <c r="XX167" s="66" t="str">
        <f t="shared" si="1144"/>
        <v/>
      </c>
      <c r="XY167" s="66" t="str">
        <f t="shared" si="1145"/>
        <v/>
      </c>
      <c r="XZ167" s="66" t="str">
        <f t="shared" si="1146"/>
        <v/>
      </c>
      <c r="YA167" s="66" t="str">
        <f t="shared" si="1147"/>
        <v/>
      </c>
      <c r="YB167" s="66" t="str">
        <f t="shared" si="1148"/>
        <v/>
      </c>
      <c r="YC167" s="66" t="str">
        <f t="shared" si="1149"/>
        <v/>
      </c>
      <c r="YD167" s="66" t="str">
        <f t="shared" si="1150"/>
        <v/>
      </c>
      <c r="YE167" s="66" t="str">
        <f t="shared" si="1151"/>
        <v/>
      </c>
      <c r="YF167" s="66" t="str">
        <f t="shared" si="1152"/>
        <v/>
      </c>
      <c r="YG167" s="66" t="str">
        <f t="shared" si="1153"/>
        <v/>
      </c>
      <c r="YH167" s="66" t="str">
        <f t="shared" si="1154"/>
        <v/>
      </c>
      <c r="YI167" s="66" t="str">
        <f t="shared" si="1155"/>
        <v/>
      </c>
      <c r="YJ167" s="66" t="str">
        <f t="shared" si="1156"/>
        <v/>
      </c>
      <c r="YK167" s="66" t="str">
        <f t="shared" si="1157"/>
        <v/>
      </c>
      <c r="YL167" s="66" t="str">
        <f t="shared" si="1158"/>
        <v/>
      </c>
      <c r="YM167" s="66" t="str">
        <f t="shared" si="1159"/>
        <v/>
      </c>
      <c r="YN167" s="66" t="str">
        <f t="shared" si="1160"/>
        <v/>
      </c>
      <c r="YO167" s="66" t="str">
        <f t="shared" si="1161"/>
        <v/>
      </c>
      <c r="YP167" s="66" t="str">
        <f t="shared" si="1162"/>
        <v/>
      </c>
      <c r="YQ167" s="66" t="str">
        <f t="shared" si="1163"/>
        <v/>
      </c>
      <c r="YR167" s="66" t="str">
        <f t="shared" si="1164"/>
        <v/>
      </c>
      <c r="YS167" s="66" t="str">
        <f t="shared" si="1165"/>
        <v/>
      </c>
      <c r="YT167" s="66" t="str">
        <f t="shared" si="1166"/>
        <v/>
      </c>
      <c r="YU167" s="66" t="str">
        <f t="shared" si="1167"/>
        <v/>
      </c>
      <c r="YV167" s="66" t="str">
        <f t="shared" si="1168"/>
        <v/>
      </c>
      <c r="YW167" s="66" t="str">
        <f t="shared" si="1169"/>
        <v/>
      </c>
      <c r="YX167" s="66" t="str">
        <f t="shared" si="1170"/>
        <v/>
      </c>
      <c r="YY167" s="66" t="str">
        <f t="shared" si="1171"/>
        <v/>
      </c>
      <c r="YZ167" s="66" t="str">
        <f t="shared" si="1172"/>
        <v/>
      </c>
      <c r="ZA167" s="66" t="str">
        <f t="shared" si="1173"/>
        <v/>
      </c>
      <c r="ZB167" s="66" t="str">
        <f t="shared" si="1174"/>
        <v/>
      </c>
      <c r="ZC167" s="66" t="str">
        <f t="shared" si="1175"/>
        <v/>
      </c>
      <c r="ZD167" s="66" t="str">
        <f t="shared" si="1176"/>
        <v/>
      </c>
      <c r="ZE167" s="66" t="str">
        <f t="shared" si="1177"/>
        <v/>
      </c>
      <c r="ZF167" s="66" t="str">
        <f t="shared" si="1178"/>
        <v/>
      </c>
      <c r="ZG167" s="66" t="str">
        <f t="shared" si="1179"/>
        <v/>
      </c>
      <c r="ZH167" s="66" t="str">
        <f t="shared" si="1180"/>
        <v/>
      </c>
      <c r="ZI167" s="66" t="str">
        <f t="shared" si="1181"/>
        <v/>
      </c>
      <c r="ZJ167" s="66" t="str">
        <f t="shared" si="1182"/>
        <v/>
      </c>
      <c r="ZK167" s="66" t="str">
        <f t="shared" si="1183"/>
        <v/>
      </c>
      <c r="ZL167" s="66" t="str">
        <f t="shared" si="1184"/>
        <v/>
      </c>
      <c r="ZM167" s="66" t="str">
        <f t="shared" si="1185"/>
        <v/>
      </c>
      <c r="ZN167" s="66" t="str">
        <f t="shared" si="1186"/>
        <v/>
      </c>
      <c r="ZO167" s="66" t="str">
        <f t="shared" si="1187"/>
        <v/>
      </c>
      <c r="ZP167" s="66" t="str">
        <f t="shared" si="1188"/>
        <v/>
      </c>
      <c r="ZQ167" s="66" t="str">
        <f t="shared" si="1189"/>
        <v/>
      </c>
      <c r="ZR167" s="66" t="str">
        <f t="shared" si="1190"/>
        <v/>
      </c>
      <c r="ZS167" s="66" t="str">
        <f t="shared" si="1191"/>
        <v/>
      </c>
      <c r="ZT167" s="66" t="str">
        <f t="shared" si="1192"/>
        <v/>
      </c>
      <c r="ZU167" s="66" t="str">
        <f t="shared" si="1193"/>
        <v/>
      </c>
      <c r="ZV167" s="66" t="str">
        <f t="shared" si="1194"/>
        <v/>
      </c>
      <c r="ZW167" s="66" t="str">
        <f t="shared" si="1195"/>
        <v/>
      </c>
      <c r="ZX167" s="66" t="str">
        <f t="shared" si="1196"/>
        <v/>
      </c>
      <c r="ZY167" s="66" t="str">
        <f t="shared" si="1197"/>
        <v/>
      </c>
      <c r="ZZ167" s="66" t="str">
        <f t="shared" si="1198"/>
        <v/>
      </c>
      <c r="AAA167" s="66" t="str">
        <f t="shared" si="1199"/>
        <v/>
      </c>
      <c r="AAB167" s="66" t="str">
        <f t="shared" si="1200"/>
        <v/>
      </c>
      <c r="AAC167" s="66" t="str">
        <f t="shared" si="1201"/>
        <v/>
      </c>
      <c r="AAD167" s="66" t="str">
        <f t="shared" si="1202"/>
        <v/>
      </c>
      <c r="AAE167" s="66" t="str">
        <f t="shared" si="1203"/>
        <v/>
      </c>
      <c r="AAF167" s="66" t="str">
        <f t="shared" si="1204"/>
        <v/>
      </c>
      <c r="AAG167" s="66" t="str">
        <f t="shared" si="1205"/>
        <v/>
      </c>
      <c r="AAH167" s="66" t="str">
        <f t="shared" si="1206"/>
        <v/>
      </c>
      <c r="AAI167" s="66" t="str">
        <f t="shared" si="1207"/>
        <v/>
      </c>
      <c r="AAJ167" s="66" t="str">
        <f t="shared" si="1208"/>
        <v/>
      </c>
      <c r="AAK167" s="66" t="str">
        <f t="shared" si="1209"/>
        <v/>
      </c>
      <c r="AAL167" s="66" t="str">
        <f t="shared" si="1210"/>
        <v/>
      </c>
      <c r="AAM167" s="66" t="str">
        <f t="shared" si="1211"/>
        <v/>
      </c>
      <c r="AAN167" s="66" t="str">
        <f t="shared" si="1212"/>
        <v/>
      </c>
      <c r="AAO167" s="66" t="str">
        <f t="shared" si="1213"/>
        <v/>
      </c>
      <c r="AAP167" s="66" t="str">
        <f t="shared" si="1214"/>
        <v/>
      </c>
      <c r="AAQ167" s="66" t="str">
        <f t="shared" si="1215"/>
        <v/>
      </c>
      <c r="AAR167" s="66" t="str">
        <f t="shared" si="1216"/>
        <v/>
      </c>
      <c r="AAS167" s="66" t="str">
        <f t="shared" si="1217"/>
        <v/>
      </c>
      <c r="AAT167" s="66" t="str">
        <f t="shared" si="1218"/>
        <v/>
      </c>
      <c r="AAU167" s="66" t="str">
        <f t="shared" si="1219"/>
        <v/>
      </c>
      <c r="AAV167" s="66" t="str">
        <f t="shared" si="1220"/>
        <v/>
      </c>
      <c r="AAW167" s="66" t="str">
        <f t="shared" si="1221"/>
        <v/>
      </c>
      <c r="AAX167" s="66" t="str">
        <f t="shared" si="1222"/>
        <v/>
      </c>
      <c r="AAY167" s="66" t="str">
        <f t="shared" si="1223"/>
        <v/>
      </c>
      <c r="AAZ167" s="66" t="str">
        <f t="shared" si="1224"/>
        <v/>
      </c>
      <c r="ABA167" s="66" t="str">
        <f t="shared" si="1225"/>
        <v/>
      </c>
      <c r="ABB167" s="66" t="str">
        <f t="shared" si="1226"/>
        <v/>
      </c>
      <c r="ABC167" s="66" t="str">
        <f t="shared" si="1227"/>
        <v/>
      </c>
      <c r="ABD167" s="66" t="str">
        <f t="shared" si="1228"/>
        <v/>
      </c>
      <c r="ABE167" s="66" t="str">
        <f t="shared" si="1229"/>
        <v/>
      </c>
      <c r="ABF167" s="66" t="str">
        <f t="shared" si="1230"/>
        <v/>
      </c>
      <c r="ABG167" s="66" t="str">
        <f t="shared" si="1231"/>
        <v/>
      </c>
      <c r="ABH167" s="66" t="str">
        <f t="shared" si="1232"/>
        <v/>
      </c>
      <c r="ABI167" s="66" t="str">
        <f t="shared" si="1233"/>
        <v/>
      </c>
      <c r="ABJ167" s="66" t="str">
        <f t="shared" si="1234"/>
        <v/>
      </c>
      <c r="ABK167" s="66" t="str">
        <f t="shared" si="1235"/>
        <v/>
      </c>
      <c r="ABL167" s="66" t="str">
        <f t="shared" si="1236"/>
        <v/>
      </c>
      <c r="ABM167" s="66" t="str">
        <f t="shared" si="1237"/>
        <v/>
      </c>
      <c r="ABN167" s="66" t="str">
        <f t="shared" si="1238"/>
        <v/>
      </c>
      <c r="ABO167" s="66" t="str">
        <f t="shared" si="1239"/>
        <v/>
      </c>
      <c r="ABP167" s="66" t="str">
        <f t="shared" si="1240"/>
        <v/>
      </c>
      <c r="ABQ167" s="66" t="str">
        <f t="shared" si="1241"/>
        <v/>
      </c>
      <c r="ABR167" s="66" t="str">
        <f t="shared" si="1242"/>
        <v/>
      </c>
      <c r="ABS167" s="66" t="str">
        <f t="shared" si="1243"/>
        <v/>
      </c>
      <c r="ABT167" s="66" t="str">
        <f t="shared" si="1244"/>
        <v/>
      </c>
      <c r="ABU167" s="66" t="str">
        <f t="shared" si="1245"/>
        <v/>
      </c>
      <c r="ABV167" s="66" t="str">
        <f t="shared" si="1246"/>
        <v/>
      </c>
      <c r="ABW167" s="66" t="str">
        <f t="shared" si="1247"/>
        <v/>
      </c>
      <c r="ABX167" s="66" t="str">
        <f t="shared" si="1248"/>
        <v/>
      </c>
      <c r="ABY167" s="66" t="str">
        <f t="shared" si="1249"/>
        <v/>
      </c>
      <c r="ABZ167" s="66" t="str">
        <f t="shared" si="1250"/>
        <v/>
      </c>
      <c r="ACA167" s="66" t="str">
        <f t="shared" si="1251"/>
        <v/>
      </c>
      <c r="ACB167" s="66" t="str">
        <f t="shared" si="1252"/>
        <v/>
      </c>
      <c r="ACC167" s="66" t="str">
        <f t="shared" si="1253"/>
        <v/>
      </c>
      <c r="ACD167" s="66" t="str">
        <f t="shared" si="1254"/>
        <v/>
      </c>
      <c r="ACE167" s="66" t="str">
        <f t="shared" si="1255"/>
        <v/>
      </c>
      <c r="ACF167" s="66" t="str">
        <f t="shared" si="1256"/>
        <v/>
      </c>
      <c r="ACG167" s="66" t="str">
        <f t="shared" si="1257"/>
        <v/>
      </c>
      <c r="ACH167" s="66" t="str">
        <f t="shared" si="1258"/>
        <v/>
      </c>
      <c r="ACI167" s="66" t="str">
        <f t="shared" si="1259"/>
        <v/>
      </c>
      <c r="ACJ167" s="66" t="str">
        <f t="shared" si="1260"/>
        <v/>
      </c>
      <c r="ACK167" s="66" t="str">
        <f t="shared" si="1261"/>
        <v/>
      </c>
      <c r="ACL167" s="66" t="str">
        <f t="shared" si="1262"/>
        <v/>
      </c>
      <c r="ACM167" s="66" t="str">
        <f t="shared" ref="ACM167:ACN167" si="1303">IF(AND(ACS$3="Unit", ACL167=""), "", IF(AND(ACS$3="Unit", ACL167="-"),"", IF(ACS$3="Unit", "kg/GJ delivered", IF(AND(NY167&lt;&gt;"", NY167&lt;&gt;"-", NX167="-"),"", IF($H167="","", IF(NX167="nd", "",IF(NX167="&lt;n.a.&gt;", "", IF(NY167="#/MJ", "", IF(NY167="kg/GJ delivered",NX167,IF(NY167="g/MJ delivered",NX167,IF(NY167="kg/MJ delivered",NX167*1000,IF(NY167="mg/MJ delivered",NX167/1000,IF(NY167="g/kg",((NX167)*(1/$I167)*(1/$H167)),IF(NY167="mg/kg",((NX167/1000)*(1/$I167)*(1/$H167)),IF(NY167="mg/MJ delivered",NX167/1000,IF(NY167="-","","Error"))))))))))))))))</f>
        <v/>
      </c>
      <c r="ACN167" s="66" t="str">
        <f t="shared" si="1303"/>
        <v/>
      </c>
      <c r="ACO167" s="66" t="str">
        <f t="shared" si="1264"/>
        <v/>
      </c>
      <c r="ACP167" s="66" t="str">
        <f t="shared" si="1265"/>
        <v/>
      </c>
      <c r="ACQ167" s="66" t="str">
        <f t="shared" si="1266"/>
        <v/>
      </c>
      <c r="ACR167" s="66" t="str">
        <f t="shared" si="1267"/>
        <v/>
      </c>
      <c r="ACS167" s="66" t="str">
        <f t="shared" si="1268"/>
        <v/>
      </c>
      <c r="ACT167" s="66" t="str">
        <f t="shared" si="1269"/>
        <v/>
      </c>
    </row>
    <row r="168" spans="2:774" ht="15.75" customHeight="1" x14ac:dyDescent="0.25">
      <c r="B168" s="66">
        <v>247</v>
      </c>
      <c r="C168" s="66" t="s">
        <v>887</v>
      </c>
      <c r="D168" s="66" t="s">
        <v>685</v>
      </c>
      <c r="E168" s="156" t="s">
        <v>857</v>
      </c>
      <c r="F168" s="66" t="s">
        <v>497</v>
      </c>
      <c r="G168" s="66" t="s">
        <v>492</v>
      </c>
      <c r="H168" s="126">
        <v>0.16242500000000001</v>
      </c>
      <c r="I168" s="130">
        <f>'Heating Values'!$D$23</f>
        <v>15.3</v>
      </c>
      <c r="J168" s="66" t="str">
        <f t="shared" si="890"/>
        <v>Firewood, Improved, CN</v>
      </c>
      <c r="K168" s="66" t="s">
        <v>1588</v>
      </c>
      <c r="L168" s="161"/>
      <c r="M168" s="161"/>
      <c r="N168" s="161"/>
      <c r="O168" s="66" t="s">
        <v>1116</v>
      </c>
      <c r="P168" s="66" t="str">
        <f t="shared" si="1272"/>
        <v>CN</v>
      </c>
      <c r="Q168" s="66" t="s">
        <v>87</v>
      </c>
      <c r="R168" s="158" t="s">
        <v>128</v>
      </c>
      <c r="S168" s="158" t="s">
        <v>128</v>
      </c>
      <c r="T168" s="158" t="s">
        <v>128</v>
      </c>
      <c r="U168" s="158" t="s">
        <v>128</v>
      </c>
      <c r="V168" s="158" t="s">
        <v>128</v>
      </c>
      <c r="W168" s="158" t="s">
        <v>128</v>
      </c>
      <c r="X168" s="158" t="s">
        <v>128</v>
      </c>
      <c r="Y168" s="158" t="s">
        <v>128</v>
      </c>
      <c r="Z168" s="158" t="s">
        <v>128</v>
      </c>
      <c r="AA168" s="158" t="s">
        <v>128</v>
      </c>
      <c r="AB168" s="158" t="s">
        <v>128</v>
      </c>
      <c r="AC168" s="158" t="s">
        <v>128</v>
      </c>
      <c r="AD168" s="158" t="s">
        <v>128</v>
      </c>
      <c r="AE168" s="158" t="s">
        <v>128</v>
      </c>
      <c r="AF168" s="158" t="s">
        <v>128</v>
      </c>
      <c r="AG168" s="158" t="s">
        <v>128</v>
      </c>
      <c r="AH168" s="158" t="s">
        <v>128</v>
      </c>
      <c r="AI168" s="158" t="s">
        <v>128</v>
      </c>
      <c r="AJ168" s="158" t="s">
        <v>128</v>
      </c>
      <c r="AK168" s="158" t="s">
        <v>128</v>
      </c>
      <c r="AL168" s="158" t="s">
        <v>128</v>
      </c>
      <c r="AM168" s="158" t="s">
        <v>128</v>
      </c>
      <c r="AN168" s="158" t="s">
        <v>128</v>
      </c>
      <c r="AO168" s="158" t="s">
        <v>128</v>
      </c>
      <c r="AP168" s="158" t="s">
        <v>128</v>
      </c>
      <c r="AQ168" s="158" t="s">
        <v>128</v>
      </c>
      <c r="AR168" s="158" t="s">
        <v>128</v>
      </c>
      <c r="AS168" s="158" t="s">
        <v>128</v>
      </c>
      <c r="AT168" s="158" t="s">
        <v>128</v>
      </c>
      <c r="AU168" s="158" t="s">
        <v>128</v>
      </c>
      <c r="AV168" s="158" t="s">
        <v>128</v>
      </c>
      <c r="AW168" s="158" t="s">
        <v>128</v>
      </c>
      <c r="AX168" s="158" t="s">
        <v>128</v>
      </c>
      <c r="AY168" s="158" t="s">
        <v>128</v>
      </c>
      <c r="AZ168" s="158" t="s">
        <v>128</v>
      </c>
      <c r="BA168" s="158" t="s">
        <v>128</v>
      </c>
      <c r="BB168" s="158" t="s">
        <v>128</v>
      </c>
      <c r="BC168" s="158" t="s">
        <v>128</v>
      </c>
      <c r="BD168" s="158" t="s">
        <v>128</v>
      </c>
      <c r="BE168" s="158" t="s">
        <v>128</v>
      </c>
      <c r="BF168" s="158" t="s">
        <v>128</v>
      </c>
      <c r="BG168" s="158" t="s">
        <v>128</v>
      </c>
      <c r="BH168" s="158" t="s">
        <v>128</v>
      </c>
      <c r="BI168" s="158" t="s">
        <v>128</v>
      </c>
      <c r="BJ168" s="158" t="s">
        <v>128</v>
      </c>
      <c r="BK168" s="158" t="s">
        <v>128</v>
      </c>
      <c r="BL168" s="158" t="s">
        <v>128</v>
      </c>
      <c r="BM168" s="158" t="s">
        <v>128</v>
      </c>
      <c r="BN168" s="158" t="s">
        <v>128</v>
      </c>
      <c r="BO168" s="158" t="s">
        <v>128</v>
      </c>
      <c r="BP168" s="158" t="s">
        <v>128</v>
      </c>
      <c r="BQ168" s="158" t="s">
        <v>128</v>
      </c>
      <c r="BR168" s="158" t="s">
        <v>128</v>
      </c>
      <c r="BS168" s="158" t="s">
        <v>128</v>
      </c>
      <c r="BT168" s="158" t="s">
        <v>128</v>
      </c>
      <c r="BU168" s="158" t="s">
        <v>128</v>
      </c>
      <c r="BV168" s="158" t="s">
        <v>128</v>
      </c>
      <c r="BW168" s="158" t="s">
        <v>128</v>
      </c>
      <c r="BX168" s="158" t="s">
        <v>128</v>
      </c>
      <c r="BY168" s="158" t="s">
        <v>128</v>
      </c>
      <c r="BZ168" s="158" t="s">
        <v>128</v>
      </c>
      <c r="CA168" s="158" t="s">
        <v>128</v>
      </c>
      <c r="CB168" s="158" t="s">
        <v>128</v>
      </c>
      <c r="CC168" s="158" t="s">
        <v>128</v>
      </c>
      <c r="CD168" s="158" t="s">
        <v>128</v>
      </c>
      <c r="CE168" s="158" t="s">
        <v>128</v>
      </c>
      <c r="CF168" s="158" t="s">
        <v>128</v>
      </c>
      <c r="CG168" s="158" t="s">
        <v>128</v>
      </c>
      <c r="CH168" s="158" t="s">
        <v>128</v>
      </c>
      <c r="CI168" s="158" t="s">
        <v>128</v>
      </c>
      <c r="CJ168" s="158" t="s">
        <v>128</v>
      </c>
      <c r="CK168" s="158" t="s">
        <v>128</v>
      </c>
      <c r="CL168" s="158" t="s">
        <v>128</v>
      </c>
      <c r="CM168" s="158" t="s">
        <v>128</v>
      </c>
      <c r="CN168" s="158" t="s">
        <v>128</v>
      </c>
      <c r="CO168" s="158" t="s">
        <v>128</v>
      </c>
      <c r="CP168" s="158" t="s">
        <v>128</v>
      </c>
      <c r="CQ168" s="158" t="s">
        <v>128</v>
      </c>
      <c r="CR168" s="158" t="s">
        <v>128</v>
      </c>
      <c r="CS168" s="158" t="s">
        <v>128</v>
      </c>
      <c r="CT168" s="158" t="s">
        <v>128</v>
      </c>
      <c r="CU168" s="158" t="s">
        <v>128</v>
      </c>
      <c r="CV168" s="158" t="s">
        <v>128</v>
      </c>
      <c r="CW168" s="158" t="s">
        <v>128</v>
      </c>
      <c r="CX168" s="158" t="s">
        <v>128</v>
      </c>
      <c r="CY168" s="158" t="s">
        <v>128</v>
      </c>
      <c r="CZ168" s="158" t="s">
        <v>128</v>
      </c>
      <c r="DA168" s="158" t="s">
        <v>128</v>
      </c>
      <c r="DB168" s="158" t="s">
        <v>128</v>
      </c>
      <c r="DC168" s="158" t="s">
        <v>128</v>
      </c>
      <c r="DD168" s="158" t="s">
        <v>128</v>
      </c>
      <c r="DE168" s="158" t="s">
        <v>128</v>
      </c>
      <c r="DF168" s="158" t="s">
        <v>128</v>
      </c>
      <c r="DG168" s="158" t="s">
        <v>128</v>
      </c>
      <c r="DH168" s="158" t="s">
        <v>128</v>
      </c>
      <c r="DI168" s="158" t="s">
        <v>128</v>
      </c>
      <c r="DJ168" s="158" t="s">
        <v>128</v>
      </c>
      <c r="DK168" s="158" t="s">
        <v>128</v>
      </c>
      <c r="DL168" s="158" t="s">
        <v>128</v>
      </c>
      <c r="DM168" s="158" t="s">
        <v>128</v>
      </c>
      <c r="DN168" s="158" t="s">
        <v>128</v>
      </c>
      <c r="DO168" s="158" t="s">
        <v>128</v>
      </c>
      <c r="DP168" s="158" t="s">
        <v>128</v>
      </c>
      <c r="DQ168" s="158" t="s">
        <v>128</v>
      </c>
      <c r="DR168" s="158" t="s">
        <v>128</v>
      </c>
      <c r="DS168" s="158" t="s">
        <v>128</v>
      </c>
      <c r="DT168" s="158" t="s">
        <v>128</v>
      </c>
      <c r="DU168" s="158" t="s">
        <v>128</v>
      </c>
      <c r="DV168" s="158" t="s">
        <v>128</v>
      </c>
      <c r="DW168" s="158" t="s">
        <v>128</v>
      </c>
      <c r="DX168" s="158" t="s">
        <v>128</v>
      </c>
      <c r="DY168" s="158" t="s">
        <v>128</v>
      </c>
      <c r="DZ168" s="158" t="s">
        <v>128</v>
      </c>
      <c r="EA168" s="158" t="s">
        <v>128</v>
      </c>
      <c r="EB168" s="158" t="s">
        <v>128</v>
      </c>
      <c r="EC168" s="158" t="s">
        <v>128</v>
      </c>
      <c r="ED168" s="158" t="s">
        <v>128</v>
      </c>
      <c r="EE168" s="158" t="s">
        <v>128</v>
      </c>
      <c r="EF168" s="158" t="s">
        <v>128</v>
      </c>
      <c r="EG168" s="158" t="s">
        <v>128</v>
      </c>
      <c r="EH168" s="158" t="s">
        <v>128</v>
      </c>
      <c r="EI168" s="158" t="s">
        <v>128</v>
      </c>
      <c r="EJ168" s="158" t="s">
        <v>128</v>
      </c>
      <c r="EK168" s="158" t="s">
        <v>128</v>
      </c>
      <c r="EL168" s="158" t="s">
        <v>128</v>
      </c>
      <c r="EM168" s="158" t="s">
        <v>128</v>
      </c>
      <c r="EN168" s="158" t="s">
        <v>128</v>
      </c>
      <c r="EO168" s="158" t="s">
        <v>128</v>
      </c>
      <c r="EP168" s="158" t="s">
        <v>128</v>
      </c>
      <c r="EQ168" s="158" t="s">
        <v>128</v>
      </c>
      <c r="ER168" s="158" t="s">
        <v>128</v>
      </c>
      <c r="ES168" s="158" t="s">
        <v>128</v>
      </c>
      <c r="ET168" s="158" t="s">
        <v>128</v>
      </c>
      <c r="EU168" s="158" t="s">
        <v>128</v>
      </c>
      <c r="EV168" s="158" t="s">
        <v>128</v>
      </c>
      <c r="EW168" s="158" t="s">
        <v>128</v>
      </c>
      <c r="EX168" s="158" t="s">
        <v>128</v>
      </c>
      <c r="EY168" s="158" t="s">
        <v>128</v>
      </c>
      <c r="EZ168" s="162">
        <v>59</v>
      </c>
      <c r="FA168" s="158" t="s">
        <v>704</v>
      </c>
      <c r="FB168" s="162">
        <v>13</v>
      </c>
      <c r="FC168" s="158" t="s">
        <v>704</v>
      </c>
      <c r="FD168" s="163">
        <v>0.34</v>
      </c>
      <c r="FE168" s="158" t="s">
        <v>704</v>
      </c>
      <c r="FF168" s="165">
        <v>2.6</v>
      </c>
      <c r="FG168" s="158" t="s">
        <v>704</v>
      </c>
      <c r="FH168" s="162">
        <v>12</v>
      </c>
      <c r="FI168" s="158" t="s">
        <v>704</v>
      </c>
      <c r="FJ168" s="165">
        <v>2.2999999999999998</v>
      </c>
      <c r="FK168" s="158" t="s">
        <v>704</v>
      </c>
      <c r="FL168" s="162">
        <v>15</v>
      </c>
      <c r="FM168" s="158" t="s">
        <v>704</v>
      </c>
      <c r="FN168" s="162">
        <v>14</v>
      </c>
      <c r="FO168" s="158" t="s">
        <v>704</v>
      </c>
      <c r="FP168" s="163">
        <v>3.9E-2</v>
      </c>
      <c r="FQ168" s="158" t="s">
        <v>704</v>
      </c>
      <c r="FR168" s="165">
        <v>1.1000000000000001</v>
      </c>
      <c r="FS168" s="158" t="s">
        <v>704</v>
      </c>
      <c r="FT168" s="165">
        <v>6.5</v>
      </c>
      <c r="FU168" s="158" t="s">
        <v>704</v>
      </c>
      <c r="FV168" s="158" t="s">
        <v>128</v>
      </c>
      <c r="FW168" s="158" t="s">
        <v>128</v>
      </c>
      <c r="FX168" s="165">
        <v>3.5</v>
      </c>
      <c r="FY168" s="158" t="s">
        <v>704</v>
      </c>
      <c r="FZ168" s="165">
        <v>3.6</v>
      </c>
      <c r="GA168" s="158" t="s">
        <v>704</v>
      </c>
      <c r="GB168" s="165">
        <v>3.4</v>
      </c>
      <c r="GC168" s="158" t="s">
        <v>704</v>
      </c>
      <c r="GD168" s="165">
        <v>4.4000000000000004</v>
      </c>
      <c r="GE168" s="158" t="s">
        <v>704</v>
      </c>
      <c r="GF168" s="165">
        <v>1.9</v>
      </c>
      <c r="GG168" s="158" t="s">
        <v>704</v>
      </c>
      <c r="GH168" s="163">
        <v>0.67</v>
      </c>
      <c r="GI168" s="158" t="s">
        <v>704</v>
      </c>
      <c r="GJ168" s="165">
        <v>4</v>
      </c>
      <c r="GK168" s="158" t="s">
        <v>704</v>
      </c>
      <c r="GL168" s="163">
        <v>0.32</v>
      </c>
      <c r="GM168" s="158" t="s">
        <v>704</v>
      </c>
      <c r="GN168" s="165">
        <v>3.2</v>
      </c>
      <c r="GO168" s="158" t="s">
        <v>704</v>
      </c>
      <c r="GP168" s="163">
        <v>0.95</v>
      </c>
      <c r="GQ168" s="158" t="s">
        <v>704</v>
      </c>
      <c r="GR168" s="163">
        <v>0.42</v>
      </c>
      <c r="GS168" s="158" t="s">
        <v>704</v>
      </c>
      <c r="GT168" s="163">
        <v>0.36</v>
      </c>
      <c r="GU168" s="158" t="s">
        <v>704</v>
      </c>
      <c r="GV168" s="158" t="s">
        <v>128</v>
      </c>
      <c r="GW168" s="158" t="s">
        <v>128</v>
      </c>
      <c r="GX168" s="163">
        <v>0.38</v>
      </c>
      <c r="GY168" s="158" t="s">
        <v>704</v>
      </c>
      <c r="GZ168" s="163">
        <v>0.37</v>
      </c>
      <c r="HA168" s="158" t="s">
        <v>704</v>
      </c>
      <c r="HB168" s="163">
        <v>4.9000000000000002E-2</v>
      </c>
      <c r="HC168" s="158" t="s">
        <v>704</v>
      </c>
      <c r="HD168" s="158" t="s">
        <v>128</v>
      </c>
      <c r="HE168" s="158" t="s">
        <v>128</v>
      </c>
      <c r="HF168" s="158" t="s">
        <v>128</v>
      </c>
      <c r="HG168" s="158" t="s">
        <v>128</v>
      </c>
      <c r="HH168" s="158" t="s">
        <v>128</v>
      </c>
      <c r="HI168" s="158" t="s">
        <v>128</v>
      </c>
      <c r="HJ168" s="158" t="s">
        <v>128</v>
      </c>
      <c r="HK168" s="158" t="s">
        <v>128</v>
      </c>
      <c r="HL168" s="158" t="s">
        <v>128</v>
      </c>
      <c r="HM168" s="158" t="s">
        <v>128</v>
      </c>
      <c r="HN168" s="158" t="s">
        <v>128</v>
      </c>
      <c r="HO168" s="158" t="s">
        <v>128</v>
      </c>
      <c r="HP168" s="158" t="s">
        <v>128</v>
      </c>
      <c r="HQ168" s="158" t="s">
        <v>128</v>
      </c>
      <c r="HR168" s="158" t="s">
        <v>128</v>
      </c>
      <c r="HS168" s="158" t="s">
        <v>128</v>
      </c>
      <c r="HT168" s="158" t="s">
        <v>128</v>
      </c>
      <c r="HU168" s="158" t="s">
        <v>128</v>
      </c>
      <c r="HV168" s="158" t="s">
        <v>128</v>
      </c>
      <c r="HW168" s="158" t="s">
        <v>128</v>
      </c>
      <c r="HX168" s="158" t="s">
        <v>128</v>
      </c>
      <c r="HY168" s="158" t="s">
        <v>128</v>
      </c>
      <c r="HZ168" s="158" t="s">
        <v>128</v>
      </c>
      <c r="IA168" s="158" t="s">
        <v>128</v>
      </c>
      <c r="IB168" s="158" t="s">
        <v>128</v>
      </c>
      <c r="IC168" s="158" t="s">
        <v>128</v>
      </c>
      <c r="ID168" s="158" t="s">
        <v>128</v>
      </c>
      <c r="IE168" s="158" t="s">
        <v>128</v>
      </c>
      <c r="IF168" s="158" t="s">
        <v>128</v>
      </c>
      <c r="IG168" s="158" t="s">
        <v>128</v>
      </c>
      <c r="IH168" s="158" t="s">
        <v>128</v>
      </c>
      <c r="II168" s="158" t="s">
        <v>128</v>
      </c>
      <c r="IJ168" s="165">
        <v>4.9000000000000004</v>
      </c>
      <c r="IK168" s="158" t="s">
        <v>704</v>
      </c>
      <c r="IL168" s="165">
        <v>2.2000000000000002</v>
      </c>
      <c r="IM168" s="158" t="s">
        <v>704</v>
      </c>
      <c r="IN168" s="158" t="s">
        <v>128</v>
      </c>
      <c r="IO168" s="158" t="s">
        <v>128</v>
      </c>
      <c r="IP168" s="158" t="s">
        <v>128</v>
      </c>
      <c r="IQ168" s="158" t="s">
        <v>128</v>
      </c>
      <c r="IR168" s="158" t="s">
        <v>128</v>
      </c>
      <c r="IS168" s="158" t="s">
        <v>128</v>
      </c>
      <c r="IT168" s="158" t="s">
        <v>128</v>
      </c>
      <c r="IU168" s="158" t="s">
        <v>128</v>
      </c>
      <c r="IV168" s="158" t="s">
        <v>128</v>
      </c>
      <c r="IW168" s="158" t="s">
        <v>128</v>
      </c>
      <c r="IX168" s="158" t="s">
        <v>128</v>
      </c>
      <c r="IY168" s="158" t="s">
        <v>128</v>
      </c>
      <c r="IZ168" s="158" t="s">
        <v>128</v>
      </c>
      <c r="JA168" s="158" t="s">
        <v>128</v>
      </c>
      <c r="JB168" s="158" t="s">
        <v>128</v>
      </c>
      <c r="JC168" s="158" t="s">
        <v>128</v>
      </c>
      <c r="JD168" s="158" t="s">
        <v>128</v>
      </c>
      <c r="JE168" s="158" t="s">
        <v>128</v>
      </c>
      <c r="JF168" s="158" t="s">
        <v>128</v>
      </c>
      <c r="JG168" s="158" t="s">
        <v>128</v>
      </c>
      <c r="JH168" s="158" t="s">
        <v>128</v>
      </c>
      <c r="JI168" s="158" t="s">
        <v>128</v>
      </c>
      <c r="JJ168" s="158" t="s">
        <v>128</v>
      </c>
      <c r="JK168" s="158" t="s">
        <v>128</v>
      </c>
      <c r="JL168" s="158" t="s">
        <v>128</v>
      </c>
      <c r="JM168" s="158" t="s">
        <v>128</v>
      </c>
      <c r="JN168" s="158" t="s">
        <v>128</v>
      </c>
      <c r="JO168" s="158" t="s">
        <v>128</v>
      </c>
      <c r="JP168" s="158" t="s">
        <v>128</v>
      </c>
      <c r="JQ168" s="158" t="s">
        <v>128</v>
      </c>
      <c r="JR168" s="158" t="s">
        <v>128</v>
      </c>
      <c r="JS168" s="158" t="s">
        <v>128</v>
      </c>
      <c r="JT168" s="158" t="s">
        <v>128</v>
      </c>
      <c r="JU168" s="158" t="s">
        <v>128</v>
      </c>
      <c r="JV168" s="158" t="s">
        <v>128</v>
      </c>
      <c r="JW168" s="158" t="s">
        <v>128</v>
      </c>
      <c r="JX168" s="158" t="s">
        <v>128</v>
      </c>
      <c r="JY168" s="158" t="s">
        <v>128</v>
      </c>
      <c r="JZ168" s="158" t="s">
        <v>128</v>
      </c>
      <c r="KA168" s="158" t="s">
        <v>128</v>
      </c>
      <c r="KB168" s="158" t="s">
        <v>128</v>
      </c>
      <c r="KC168" s="158" t="s">
        <v>128</v>
      </c>
      <c r="KD168" s="158" t="s">
        <v>128</v>
      </c>
      <c r="KE168" s="158" t="s">
        <v>128</v>
      </c>
      <c r="KF168" s="158" t="s">
        <v>128</v>
      </c>
      <c r="KG168" s="158" t="s">
        <v>128</v>
      </c>
      <c r="KH168" s="158" t="s">
        <v>128</v>
      </c>
      <c r="KI168" s="158" t="s">
        <v>128</v>
      </c>
      <c r="KJ168" s="158" t="s">
        <v>128</v>
      </c>
      <c r="KK168" s="158" t="s">
        <v>128</v>
      </c>
      <c r="KL168" s="158" t="s">
        <v>128</v>
      </c>
      <c r="KM168" s="158" t="s">
        <v>128</v>
      </c>
      <c r="KN168" s="158" t="s">
        <v>128</v>
      </c>
      <c r="KO168" s="158" t="s">
        <v>128</v>
      </c>
      <c r="KP168" s="158" t="s">
        <v>128</v>
      </c>
      <c r="KQ168" s="158" t="s">
        <v>128</v>
      </c>
      <c r="KR168" s="158" t="s">
        <v>128</v>
      </c>
      <c r="KS168" s="158" t="s">
        <v>128</v>
      </c>
      <c r="KT168" s="158" t="s">
        <v>128</v>
      </c>
      <c r="KU168" s="158" t="s">
        <v>128</v>
      </c>
      <c r="KV168" s="158" t="s">
        <v>128</v>
      </c>
      <c r="KW168" s="158" t="s">
        <v>128</v>
      </c>
      <c r="KX168" s="158" t="s">
        <v>128</v>
      </c>
      <c r="KY168" s="158" t="s">
        <v>128</v>
      </c>
      <c r="KZ168" s="158" t="s">
        <v>128</v>
      </c>
      <c r="LA168" s="158" t="s">
        <v>128</v>
      </c>
      <c r="LB168" s="158" t="s">
        <v>128</v>
      </c>
      <c r="LC168" s="158" t="s">
        <v>128</v>
      </c>
      <c r="LD168" s="158" t="s">
        <v>128</v>
      </c>
      <c r="LE168" s="158" t="s">
        <v>128</v>
      </c>
      <c r="LF168" s="158" t="s">
        <v>128</v>
      </c>
      <c r="LG168" s="158" t="s">
        <v>128</v>
      </c>
      <c r="LH168" s="158" t="s">
        <v>128</v>
      </c>
      <c r="LI168" s="158" t="s">
        <v>128</v>
      </c>
      <c r="LJ168" s="158" t="s">
        <v>128</v>
      </c>
      <c r="LK168" s="158" t="s">
        <v>128</v>
      </c>
      <c r="LL168" s="158" t="s">
        <v>128</v>
      </c>
      <c r="LM168" s="158" t="s">
        <v>128</v>
      </c>
      <c r="LN168" s="158" t="s">
        <v>128</v>
      </c>
      <c r="LO168" s="158" t="s">
        <v>128</v>
      </c>
      <c r="LP168" s="158" t="s">
        <v>128</v>
      </c>
      <c r="LQ168" s="158" t="s">
        <v>128</v>
      </c>
      <c r="LR168" s="158" t="s">
        <v>128</v>
      </c>
      <c r="LS168" s="158" t="s">
        <v>128</v>
      </c>
      <c r="LT168" s="158" t="s">
        <v>128</v>
      </c>
      <c r="LU168" s="158" t="s">
        <v>128</v>
      </c>
      <c r="LV168" s="158" t="s">
        <v>128</v>
      </c>
      <c r="LW168" s="158" t="s">
        <v>128</v>
      </c>
      <c r="LX168" s="158" t="s">
        <v>128</v>
      </c>
      <c r="LY168" s="158" t="s">
        <v>128</v>
      </c>
      <c r="LZ168" s="158" t="s">
        <v>128</v>
      </c>
      <c r="MA168" s="158" t="s">
        <v>128</v>
      </c>
      <c r="MB168" s="158" t="s">
        <v>128</v>
      </c>
      <c r="MC168" s="158" t="s">
        <v>128</v>
      </c>
      <c r="MD168" s="158" t="s">
        <v>128</v>
      </c>
      <c r="ME168" s="158" t="s">
        <v>128</v>
      </c>
      <c r="MF168" s="158" t="s">
        <v>128</v>
      </c>
      <c r="MG168" s="158" t="s">
        <v>128</v>
      </c>
      <c r="MH168" s="158" t="s">
        <v>128</v>
      </c>
      <c r="MI168" s="158" t="s">
        <v>128</v>
      </c>
      <c r="MJ168" s="158" t="s">
        <v>128</v>
      </c>
      <c r="MK168" s="158" t="s">
        <v>128</v>
      </c>
      <c r="ML168" s="158" t="s">
        <v>128</v>
      </c>
      <c r="MM168" s="158" t="s">
        <v>128</v>
      </c>
      <c r="MN168" s="158" t="s">
        <v>128</v>
      </c>
      <c r="MO168" s="158" t="s">
        <v>128</v>
      </c>
      <c r="MP168" s="158" t="s">
        <v>128</v>
      </c>
      <c r="MQ168" s="158" t="s">
        <v>128</v>
      </c>
      <c r="MR168" s="158" t="s">
        <v>128</v>
      </c>
      <c r="MS168" s="158" t="s">
        <v>128</v>
      </c>
      <c r="MT168" s="158" t="s">
        <v>128</v>
      </c>
      <c r="MU168" s="158" t="s">
        <v>128</v>
      </c>
      <c r="MV168" s="158" t="s">
        <v>128</v>
      </c>
      <c r="MW168" s="158" t="s">
        <v>128</v>
      </c>
      <c r="MX168" s="158" t="s">
        <v>128</v>
      </c>
      <c r="MY168" s="158" t="s">
        <v>128</v>
      </c>
      <c r="MZ168" s="158" t="s">
        <v>128</v>
      </c>
      <c r="NA168" s="158" t="s">
        <v>128</v>
      </c>
      <c r="NB168" s="158" t="s">
        <v>128</v>
      </c>
      <c r="NC168" s="158" t="s">
        <v>128</v>
      </c>
      <c r="ND168" s="158" t="s">
        <v>128</v>
      </c>
      <c r="NE168" s="158" t="s">
        <v>128</v>
      </c>
      <c r="NF168" s="158" t="s">
        <v>128</v>
      </c>
      <c r="NG168" s="158" t="s">
        <v>128</v>
      </c>
      <c r="NH168" s="158" t="s">
        <v>128</v>
      </c>
      <c r="NI168" s="158" t="s">
        <v>128</v>
      </c>
      <c r="NJ168" s="158" t="s">
        <v>128</v>
      </c>
      <c r="NK168" s="158" t="s">
        <v>128</v>
      </c>
      <c r="NL168" s="158" t="s">
        <v>128</v>
      </c>
      <c r="NM168" s="158" t="s">
        <v>128</v>
      </c>
      <c r="NN168" s="158" t="s">
        <v>128</v>
      </c>
      <c r="NO168" s="158" t="s">
        <v>128</v>
      </c>
      <c r="NP168" s="158" t="s">
        <v>128</v>
      </c>
      <c r="NQ168" s="158" t="s">
        <v>128</v>
      </c>
      <c r="NR168" s="158" t="s">
        <v>128</v>
      </c>
      <c r="NS168" s="158" t="s">
        <v>128</v>
      </c>
      <c r="NT168" s="158" t="s">
        <v>128</v>
      </c>
      <c r="NU168" s="158" t="s">
        <v>128</v>
      </c>
      <c r="NV168" s="158" t="s">
        <v>128</v>
      </c>
      <c r="NW168" s="158" t="s">
        <v>128</v>
      </c>
      <c r="NX168" s="158" t="s">
        <v>128</v>
      </c>
      <c r="NY168" s="158" t="s">
        <v>128</v>
      </c>
      <c r="NZ168" s="158" t="s">
        <v>128</v>
      </c>
      <c r="OA168" s="158" t="s">
        <v>128</v>
      </c>
      <c r="OB168" s="158" t="s">
        <v>128</v>
      </c>
      <c r="OC168" s="158" t="s">
        <v>128</v>
      </c>
      <c r="OD168" s="158" t="s">
        <v>128</v>
      </c>
      <c r="OE168" s="170" t="s">
        <v>128</v>
      </c>
      <c r="OF168" s="181"/>
      <c r="OG168" s="113" t="str">
        <f t="shared" si="893"/>
        <v/>
      </c>
      <c r="OH168" s="66" t="str">
        <f t="shared" si="894"/>
        <v/>
      </c>
      <c r="OI168" s="66" t="str">
        <f t="shared" si="895"/>
        <v/>
      </c>
      <c r="OJ168" s="66" t="str">
        <f t="shared" si="896"/>
        <v/>
      </c>
      <c r="OK168" s="66" t="str">
        <f t="shared" si="897"/>
        <v/>
      </c>
      <c r="OL168" s="66" t="str">
        <f t="shared" si="898"/>
        <v/>
      </c>
      <c r="OM168" s="66" t="str">
        <f t="shared" si="899"/>
        <v/>
      </c>
      <c r="ON168" s="66" t="str">
        <f t="shared" si="900"/>
        <v/>
      </c>
      <c r="OO168" s="66" t="str">
        <f t="shared" si="901"/>
        <v/>
      </c>
      <c r="OP168" s="66" t="str">
        <f t="shared" si="902"/>
        <v/>
      </c>
      <c r="OQ168" s="66" t="str">
        <f t="shared" si="903"/>
        <v/>
      </c>
      <c r="OR168" s="66" t="str">
        <f t="shared" si="904"/>
        <v/>
      </c>
      <c r="OS168" s="66" t="str">
        <f t="shared" si="905"/>
        <v/>
      </c>
      <c r="OT168" s="66" t="str">
        <f t="shared" si="906"/>
        <v/>
      </c>
      <c r="OU168" s="66" t="str">
        <f t="shared" si="907"/>
        <v/>
      </c>
      <c r="OV168" s="66" t="str">
        <f t="shared" si="908"/>
        <v/>
      </c>
      <c r="OW168" s="66" t="str">
        <f t="shared" si="909"/>
        <v/>
      </c>
      <c r="OX168" s="66" t="str">
        <f t="shared" si="910"/>
        <v/>
      </c>
      <c r="OY168" s="66" t="str">
        <f t="shared" si="911"/>
        <v/>
      </c>
      <c r="OZ168" s="66" t="str">
        <f t="shared" si="912"/>
        <v/>
      </c>
      <c r="PA168" s="66" t="str">
        <f t="shared" si="913"/>
        <v/>
      </c>
      <c r="PB168" s="66" t="str">
        <f t="shared" si="914"/>
        <v/>
      </c>
      <c r="PC168" s="66" t="str">
        <f t="shared" si="915"/>
        <v/>
      </c>
      <c r="PD168" s="66" t="str">
        <f t="shared" si="916"/>
        <v/>
      </c>
      <c r="PE168" s="66" t="str">
        <f t="shared" si="917"/>
        <v/>
      </c>
      <c r="PF168" s="66" t="str">
        <f t="shared" si="918"/>
        <v/>
      </c>
      <c r="PG168" s="66" t="str">
        <f t="shared" si="919"/>
        <v/>
      </c>
      <c r="PH168" s="66" t="str">
        <f t="shared" si="920"/>
        <v/>
      </c>
      <c r="PI168" s="66" t="str">
        <f t="shared" si="921"/>
        <v/>
      </c>
      <c r="PJ168" s="66" t="str">
        <f t="shared" si="922"/>
        <v/>
      </c>
      <c r="PK168" s="66" t="str">
        <f t="shared" si="923"/>
        <v/>
      </c>
      <c r="PL168" s="66" t="str">
        <f t="shared" si="924"/>
        <v/>
      </c>
      <c r="PM168" s="66" t="str">
        <f t="shared" si="925"/>
        <v/>
      </c>
      <c r="PN168" s="66" t="str">
        <f t="shared" si="926"/>
        <v/>
      </c>
      <c r="PO168" s="66" t="str">
        <f t="shared" si="927"/>
        <v/>
      </c>
      <c r="PP168" s="66" t="str">
        <f t="shared" si="928"/>
        <v/>
      </c>
      <c r="PQ168" s="66" t="str">
        <f t="shared" si="929"/>
        <v/>
      </c>
      <c r="PR168" s="66" t="str">
        <f t="shared" si="930"/>
        <v/>
      </c>
      <c r="PS168" s="66" t="str">
        <f t="shared" si="931"/>
        <v/>
      </c>
      <c r="PT168" s="66" t="str">
        <f t="shared" si="932"/>
        <v/>
      </c>
      <c r="PU168" s="66" t="str">
        <f t="shared" si="933"/>
        <v/>
      </c>
      <c r="PV168" s="66" t="str">
        <f t="shared" si="934"/>
        <v/>
      </c>
      <c r="PW168" s="66" t="str">
        <f t="shared" si="935"/>
        <v/>
      </c>
      <c r="PX168" s="66" t="str">
        <f t="shared" si="936"/>
        <v/>
      </c>
      <c r="PY168" s="66" t="str">
        <f t="shared" si="937"/>
        <v/>
      </c>
      <c r="PZ168" s="66" t="str">
        <f t="shared" si="938"/>
        <v/>
      </c>
      <c r="QA168" s="66" t="str">
        <f t="shared" si="939"/>
        <v/>
      </c>
      <c r="QB168" s="66" t="str">
        <f t="shared" si="940"/>
        <v/>
      </c>
      <c r="QC168" s="66" t="str">
        <f t="shared" si="941"/>
        <v/>
      </c>
      <c r="QD168" s="66" t="str">
        <f t="shared" si="942"/>
        <v/>
      </c>
      <c r="QE168" s="66" t="str">
        <f t="shared" si="943"/>
        <v/>
      </c>
      <c r="QF168" s="66" t="str">
        <f t="shared" si="944"/>
        <v/>
      </c>
      <c r="QG168" s="66" t="str">
        <f t="shared" si="945"/>
        <v/>
      </c>
      <c r="QH168" s="66" t="str">
        <f t="shared" si="946"/>
        <v/>
      </c>
      <c r="QI168" s="66" t="str">
        <f t="shared" si="947"/>
        <v/>
      </c>
      <c r="QJ168" s="66" t="str">
        <f t="shared" si="948"/>
        <v/>
      </c>
      <c r="QK168" s="66" t="str">
        <f t="shared" si="949"/>
        <v/>
      </c>
      <c r="QL168" s="66" t="str">
        <f t="shared" si="950"/>
        <v/>
      </c>
      <c r="QM168" s="66" t="str">
        <f t="shared" si="951"/>
        <v/>
      </c>
      <c r="QN168" s="66" t="str">
        <f t="shared" si="952"/>
        <v/>
      </c>
      <c r="QO168" s="66" t="str">
        <f t="shared" si="953"/>
        <v/>
      </c>
      <c r="QP168" s="66" t="str">
        <f t="shared" si="954"/>
        <v/>
      </c>
      <c r="QQ168" s="66" t="str">
        <f t="shared" si="955"/>
        <v/>
      </c>
      <c r="QR168" s="66" t="str">
        <f t="shared" si="956"/>
        <v/>
      </c>
      <c r="QS168" s="66" t="str">
        <f t="shared" si="957"/>
        <v/>
      </c>
      <c r="QT168" s="66" t="str">
        <f t="shared" si="958"/>
        <v/>
      </c>
      <c r="QU168" s="66" t="str">
        <f t="shared" si="959"/>
        <v/>
      </c>
      <c r="QV168" s="66" t="str">
        <f t="shared" si="960"/>
        <v/>
      </c>
      <c r="QW168" s="66" t="str">
        <f t="shared" si="961"/>
        <v/>
      </c>
      <c r="QX168" s="66" t="str">
        <f t="shared" si="962"/>
        <v/>
      </c>
      <c r="QY168" s="66" t="str">
        <f t="shared" si="963"/>
        <v/>
      </c>
      <c r="QZ168" s="66" t="str">
        <f t="shared" si="964"/>
        <v/>
      </c>
      <c r="RA168" s="66" t="str">
        <f t="shared" si="965"/>
        <v/>
      </c>
      <c r="RB168" s="66" t="str">
        <f t="shared" si="966"/>
        <v/>
      </c>
      <c r="RC168" s="66" t="str">
        <f t="shared" si="967"/>
        <v/>
      </c>
      <c r="RD168" s="66" t="str">
        <f t="shared" si="968"/>
        <v/>
      </c>
      <c r="RE168" s="66" t="str">
        <f t="shared" si="969"/>
        <v/>
      </c>
      <c r="RF168" s="66" t="str">
        <f t="shared" si="970"/>
        <v/>
      </c>
      <c r="RG168" s="66" t="str">
        <f t="shared" si="971"/>
        <v/>
      </c>
      <c r="RH168" s="66" t="str">
        <f t="shared" si="972"/>
        <v/>
      </c>
      <c r="RI168" s="66" t="str">
        <f t="shared" si="973"/>
        <v/>
      </c>
      <c r="RJ168" s="66" t="str">
        <f t="shared" si="974"/>
        <v/>
      </c>
      <c r="RK168" s="66" t="str">
        <f t="shared" si="975"/>
        <v/>
      </c>
      <c r="RL168" s="66" t="str">
        <f t="shared" si="976"/>
        <v/>
      </c>
      <c r="RM168" s="66" t="str">
        <f t="shared" si="977"/>
        <v/>
      </c>
      <c r="RN168" s="66" t="str">
        <f t="shared" si="978"/>
        <v/>
      </c>
      <c r="RO168" s="66" t="str">
        <f t="shared" si="979"/>
        <v/>
      </c>
      <c r="RP168" s="66" t="str">
        <f t="shared" si="980"/>
        <v/>
      </c>
      <c r="RQ168" s="66" t="str">
        <f t="shared" si="981"/>
        <v/>
      </c>
      <c r="RR168" s="66" t="str">
        <f t="shared" si="982"/>
        <v/>
      </c>
      <c r="RS168" s="66" t="str">
        <f t="shared" si="983"/>
        <v/>
      </c>
      <c r="RT168" s="66" t="str">
        <f t="shared" si="984"/>
        <v/>
      </c>
      <c r="RU168" s="66" t="str">
        <f t="shared" si="985"/>
        <v/>
      </c>
      <c r="RV168" s="66" t="str">
        <f t="shared" si="986"/>
        <v/>
      </c>
      <c r="RW168" s="66" t="str">
        <f t="shared" si="987"/>
        <v/>
      </c>
      <c r="RX168" s="66" t="str">
        <f t="shared" si="988"/>
        <v/>
      </c>
      <c r="RY168" s="66" t="str">
        <f t="shared" si="989"/>
        <v/>
      </c>
      <c r="RZ168" s="66" t="str">
        <f t="shared" si="990"/>
        <v/>
      </c>
      <c r="SA168" s="66" t="str">
        <f t="shared" si="991"/>
        <v/>
      </c>
      <c r="SB168" s="66" t="str">
        <f t="shared" si="992"/>
        <v/>
      </c>
      <c r="SC168" s="66" t="str">
        <f t="shared" si="993"/>
        <v/>
      </c>
      <c r="SD168" s="66" t="str">
        <f t="shared" si="994"/>
        <v/>
      </c>
      <c r="SE168" s="66" t="str">
        <f t="shared" si="995"/>
        <v/>
      </c>
      <c r="SF168" s="66" t="str">
        <f t="shared" si="996"/>
        <v/>
      </c>
      <c r="SG168" s="66" t="str">
        <f t="shared" si="997"/>
        <v/>
      </c>
      <c r="SH168" s="66" t="str">
        <f t="shared" si="998"/>
        <v/>
      </c>
      <c r="SI168" s="66" t="str">
        <f t="shared" si="999"/>
        <v/>
      </c>
      <c r="SJ168" s="66" t="str">
        <f t="shared" si="1000"/>
        <v/>
      </c>
      <c r="SK168" s="66" t="str">
        <f t="shared" si="1001"/>
        <v/>
      </c>
      <c r="SL168" s="66" t="str">
        <f t="shared" si="1002"/>
        <v/>
      </c>
      <c r="SM168" s="66" t="str">
        <f t="shared" si="1003"/>
        <v/>
      </c>
      <c r="SN168" s="66" t="str">
        <f t="shared" si="1004"/>
        <v/>
      </c>
      <c r="SO168" s="66" t="str">
        <f t="shared" si="1005"/>
        <v/>
      </c>
      <c r="SP168" s="66" t="str">
        <f t="shared" si="1006"/>
        <v/>
      </c>
      <c r="SQ168" s="66" t="str">
        <f t="shared" si="1007"/>
        <v/>
      </c>
      <c r="SR168" s="66" t="str">
        <f t="shared" si="1008"/>
        <v/>
      </c>
      <c r="SS168" s="66" t="str">
        <f t="shared" si="1009"/>
        <v/>
      </c>
      <c r="ST168" s="66" t="str">
        <f t="shared" si="1010"/>
        <v/>
      </c>
      <c r="SU168" s="66" t="str">
        <f t="shared" si="1011"/>
        <v/>
      </c>
      <c r="SV168" s="66" t="str">
        <f t="shared" si="1012"/>
        <v/>
      </c>
      <c r="SW168" s="66" t="str">
        <f t="shared" si="1013"/>
        <v/>
      </c>
      <c r="SX168" s="66" t="str">
        <f t="shared" si="1014"/>
        <v/>
      </c>
      <c r="SY168" s="66" t="str">
        <f t="shared" si="1015"/>
        <v/>
      </c>
      <c r="SZ168" s="66" t="str">
        <f t="shared" si="1016"/>
        <v/>
      </c>
      <c r="TA168" s="66" t="str">
        <f t="shared" si="1017"/>
        <v/>
      </c>
      <c r="TB168" s="66" t="str">
        <f t="shared" si="1018"/>
        <v/>
      </c>
      <c r="TC168" s="66" t="str">
        <f t="shared" si="1019"/>
        <v/>
      </c>
      <c r="TD168" s="66" t="str">
        <f t="shared" si="1020"/>
        <v/>
      </c>
      <c r="TE168" s="66" t="str">
        <f t="shared" si="1021"/>
        <v/>
      </c>
      <c r="TF168" s="66" t="str">
        <f t="shared" si="1022"/>
        <v/>
      </c>
      <c r="TG168" s="66" t="str">
        <f t="shared" si="1023"/>
        <v/>
      </c>
      <c r="TH168" s="66" t="str">
        <f t="shared" si="1024"/>
        <v/>
      </c>
      <c r="TI168" s="66" t="str">
        <f t="shared" si="1025"/>
        <v/>
      </c>
      <c r="TJ168" s="66" t="str">
        <f t="shared" si="1026"/>
        <v/>
      </c>
      <c r="TK168" s="66" t="str">
        <f t="shared" si="1027"/>
        <v/>
      </c>
      <c r="TL168" s="66" t="str">
        <f t="shared" si="1028"/>
        <v/>
      </c>
      <c r="TM168" s="66" t="str">
        <f t="shared" si="1029"/>
        <v/>
      </c>
      <c r="TN168" s="66" t="str">
        <f t="shared" si="1030"/>
        <v/>
      </c>
      <c r="TO168" s="126">
        <f t="shared" si="1031"/>
        <v>2.3741475452219777E-2</v>
      </c>
      <c r="TP168" s="66" t="str">
        <f t="shared" si="1032"/>
        <v>kg/GJ delivered</v>
      </c>
      <c r="TQ168" s="160">
        <f t="shared" si="1033"/>
        <v>5.2311725572687642E-3</v>
      </c>
      <c r="TR168" s="66" t="str">
        <f t="shared" si="1034"/>
        <v>kg/GJ delivered</v>
      </c>
      <c r="TS168" s="160">
        <f t="shared" si="1035"/>
        <v>1.3681528226702926E-4</v>
      </c>
      <c r="TT168" s="66" t="str">
        <f t="shared" si="1036"/>
        <v>kg/GJ delivered</v>
      </c>
      <c r="TU168" s="160">
        <f t="shared" si="1037"/>
        <v>1.0462345114537529E-3</v>
      </c>
      <c r="TV168" s="66" t="str">
        <f t="shared" si="1038"/>
        <v>kg/GJ delivered</v>
      </c>
      <c r="TW168" s="160">
        <f t="shared" si="1039"/>
        <v>4.8287746682480906E-3</v>
      </c>
      <c r="TX168" s="66" t="str">
        <f t="shared" si="1040"/>
        <v>kg/GJ delivered</v>
      </c>
      <c r="TY168" s="160">
        <f t="shared" si="1041"/>
        <v>9.2551514474755055E-4</v>
      </c>
      <c r="TZ168" s="66" t="str">
        <f t="shared" si="1042"/>
        <v>kg/GJ delivered</v>
      </c>
      <c r="UA168" s="160">
        <f t="shared" si="1043"/>
        <v>6.0359683353101131E-3</v>
      </c>
      <c r="UB168" s="66" t="str">
        <f t="shared" si="1044"/>
        <v>kg/GJ delivered</v>
      </c>
      <c r="UC168" s="160">
        <f t="shared" si="1045"/>
        <v>5.6335704462894395E-3</v>
      </c>
      <c r="UD168" s="66" t="str">
        <f t="shared" si="1046"/>
        <v>kg/GJ delivered</v>
      </c>
      <c r="UE168" s="160">
        <f t="shared" si="1047"/>
        <v>1.5693517671806294E-5</v>
      </c>
      <c r="UF168" s="66" t="str">
        <f t="shared" si="1048"/>
        <v>kg/GJ delivered</v>
      </c>
      <c r="UG168" s="160">
        <f t="shared" si="1049"/>
        <v>4.4263767792274161E-4</v>
      </c>
      <c r="UH168" s="66" t="str">
        <f t="shared" si="1050"/>
        <v>kg/GJ delivered</v>
      </c>
      <c r="UI168" s="160">
        <f t="shared" si="1051"/>
        <v>2.6155862786343821E-3</v>
      </c>
      <c r="UJ168" s="66" t="str">
        <f t="shared" si="1052"/>
        <v>kg/GJ delivered</v>
      </c>
      <c r="UK168" s="66" t="str">
        <f t="shared" si="1053"/>
        <v/>
      </c>
      <c r="UL168" s="66" t="str">
        <f t="shared" si="1054"/>
        <v/>
      </c>
      <c r="UM168" s="160">
        <f t="shared" si="1055"/>
        <v>1.4083926115723599E-3</v>
      </c>
      <c r="UN168" s="66" t="str">
        <f t="shared" si="1056"/>
        <v>kg/GJ delivered</v>
      </c>
      <c r="UO168" s="160">
        <f t="shared" si="1057"/>
        <v>1.4486324004744271E-3</v>
      </c>
      <c r="UP168" s="66" t="str">
        <f t="shared" si="1058"/>
        <v>kg/GJ delivered</v>
      </c>
      <c r="UQ168" s="160">
        <f t="shared" si="1059"/>
        <v>1.3681528226702922E-3</v>
      </c>
      <c r="UR168" s="66" t="str">
        <f t="shared" si="1060"/>
        <v>kg/GJ delivered</v>
      </c>
      <c r="US168" s="160">
        <f t="shared" si="1061"/>
        <v>1.7705507116909664E-3</v>
      </c>
      <c r="UT168" s="66" t="str">
        <f t="shared" si="1062"/>
        <v>kg/GJ delivered</v>
      </c>
      <c r="UU168" s="160">
        <f t="shared" si="1063"/>
        <v>7.6455598913928099E-4</v>
      </c>
      <c r="UV168" s="66" t="str">
        <f t="shared" si="1064"/>
        <v>kg/GJ delivered</v>
      </c>
      <c r="UW168" s="160">
        <f t="shared" si="1065"/>
        <v>2.6960658564385175E-4</v>
      </c>
      <c r="UX168" s="66" t="str">
        <f t="shared" si="1066"/>
        <v>kg/GJ delivered</v>
      </c>
      <c r="UY168" s="160">
        <f t="shared" si="1067"/>
        <v>1.6095915560826969E-3</v>
      </c>
      <c r="UZ168" s="66" t="str">
        <f t="shared" si="1068"/>
        <v>kg/GJ delivered</v>
      </c>
      <c r="VA168" s="160">
        <f t="shared" si="1069"/>
        <v>1.2876732448661575E-4</v>
      </c>
      <c r="VB168" s="66" t="str">
        <f t="shared" si="1070"/>
        <v>kg/GJ delivered</v>
      </c>
      <c r="VC168" s="160">
        <f t="shared" si="1071"/>
        <v>1.2876732448661575E-3</v>
      </c>
      <c r="VD168" s="66" t="str">
        <f t="shared" si="1072"/>
        <v>kg/GJ delivered</v>
      </c>
      <c r="VE168" s="160">
        <f t="shared" si="1073"/>
        <v>3.822779945696405E-4</v>
      </c>
      <c r="VF168" s="66" t="str">
        <f t="shared" si="1074"/>
        <v>kg/GJ delivered</v>
      </c>
      <c r="VG168" s="160">
        <f t="shared" si="1075"/>
        <v>1.6900711338868314E-4</v>
      </c>
      <c r="VH168" s="66" t="str">
        <f t="shared" si="1076"/>
        <v>kg/GJ delivered</v>
      </c>
      <c r="VI168" s="160">
        <f t="shared" si="1077"/>
        <v>1.4486324004744268E-4</v>
      </c>
      <c r="VJ168" s="66" t="str">
        <f t="shared" si="1078"/>
        <v>kg/GJ delivered</v>
      </c>
      <c r="VK168" s="66" t="str">
        <f t="shared" si="1079"/>
        <v/>
      </c>
      <c r="VL168" s="66" t="str">
        <f t="shared" si="1080"/>
        <v/>
      </c>
      <c r="VM168" s="160">
        <f t="shared" si="1081"/>
        <v>1.5291119782785622E-4</v>
      </c>
      <c r="VN168" s="66" t="str">
        <f t="shared" si="1082"/>
        <v>kg/GJ delivered</v>
      </c>
      <c r="VO168" s="160">
        <f t="shared" si="1083"/>
        <v>1.4888721893764945E-4</v>
      </c>
      <c r="VP168" s="66" t="str">
        <f t="shared" si="1084"/>
        <v>kg/GJ delivered</v>
      </c>
      <c r="VQ168" s="160">
        <f t="shared" si="1085"/>
        <v>1.971749656201304E-5</v>
      </c>
      <c r="VR168" s="66" t="str">
        <f t="shared" si="1086"/>
        <v>kg/GJ delivered</v>
      </c>
      <c r="VS168" s="66" t="str">
        <f t="shared" si="1087"/>
        <v/>
      </c>
      <c r="VT168" s="66" t="str">
        <f t="shared" si="1088"/>
        <v/>
      </c>
      <c r="VU168" s="66" t="str">
        <f t="shared" si="1089"/>
        <v/>
      </c>
      <c r="VV168" s="66" t="str">
        <f t="shared" si="1090"/>
        <v/>
      </c>
      <c r="VW168" s="66" t="str">
        <f t="shared" si="1091"/>
        <v/>
      </c>
      <c r="VX168" s="66" t="str">
        <f t="shared" si="1092"/>
        <v/>
      </c>
      <c r="VY168" s="66" t="str">
        <f t="shared" si="1093"/>
        <v/>
      </c>
      <c r="VZ168" s="66" t="str">
        <f t="shared" si="1094"/>
        <v/>
      </c>
      <c r="WA168" s="66" t="str">
        <f t="shared" si="1095"/>
        <v/>
      </c>
      <c r="WB168" s="66" t="str">
        <f t="shared" si="1096"/>
        <v/>
      </c>
      <c r="WC168" s="66" t="str">
        <f t="shared" si="1097"/>
        <v/>
      </c>
      <c r="WD168" s="66" t="str">
        <f t="shared" si="1098"/>
        <v/>
      </c>
      <c r="WE168" s="66" t="str">
        <f t="shared" si="1099"/>
        <v/>
      </c>
      <c r="WF168" s="66" t="str">
        <f t="shared" si="1100"/>
        <v/>
      </c>
      <c r="WG168" s="66" t="str">
        <f t="shared" si="1101"/>
        <v/>
      </c>
      <c r="WH168" s="66" t="str">
        <f t="shared" si="1102"/>
        <v/>
      </c>
      <c r="WI168" s="66" t="str">
        <f t="shared" si="1103"/>
        <v/>
      </c>
      <c r="WJ168" s="66" t="str">
        <f t="shared" si="1104"/>
        <v/>
      </c>
      <c r="WK168" s="66" t="str">
        <f t="shared" si="1105"/>
        <v/>
      </c>
      <c r="WL168" s="66" t="str">
        <f t="shared" si="1106"/>
        <v/>
      </c>
      <c r="WM168" s="66" t="str">
        <f t="shared" si="1107"/>
        <v/>
      </c>
      <c r="WN168" s="66" t="str">
        <f t="shared" si="1108"/>
        <v/>
      </c>
      <c r="WO168" s="66" t="str">
        <f t="shared" si="1109"/>
        <v/>
      </c>
      <c r="WP168" s="66" t="str">
        <f t="shared" si="1110"/>
        <v/>
      </c>
      <c r="WQ168" s="66" t="str">
        <f t="shared" si="1111"/>
        <v/>
      </c>
      <c r="WR168" s="66" t="str">
        <f t="shared" si="1112"/>
        <v/>
      </c>
      <c r="WS168" s="66" t="str">
        <f t="shared" si="1113"/>
        <v/>
      </c>
      <c r="WT168" s="66" t="str">
        <f t="shared" si="1114"/>
        <v/>
      </c>
      <c r="WU168" s="66" t="str">
        <f t="shared" si="1115"/>
        <v/>
      </c>
      <c r="WV168" s="66" t="str">
        <f t="shared" si="1116"/>
        <v/>
      </c>
      <c r="WW168" s="66" t="str">
        <f t="shared" si="1117"/>
        <v/>
      </c>
      <c r="WX168" s="66" t="str">
        <f t="shared" si="1118"/>
        <v/>
      </c>
      <c r="WY168" s="160">
        <f t="shared" si="1119"/>
        <v>1.9717496562013039E-3</v>
      </c>
      <c r="WZ168" s="66" t="str">
        <f t="shared" si="1120"/>
        <v>kg/GJ delivered</v>
      </c>
      <c r="XA168" s="160">
        <f t="shared" si="1121"/>
        <v>8.8527535584548322E-4</v>
      </c>
      <c r="XB168" s="66" t="str">
        <f t="shared" si="1122"/>
        <v>kg/GJ delivered</v>
      </c>
      <c r="XC168" s="66" t="str">
        <f t="shared" si="1123"/>
        <v/>
      </c>
      <c r="XD168" s="66" t="str">
        <f t="shared" si="1124"/>
        <v/>
      </c>
      <c r="XE168" s="66" t="str">
        <f t="shared" si="1125"/>
        <v/>
      </c>
      <c r="XF168" s="66" t="str">
        <f t="shared" si="1126"/>
        <v/>
      </c>
      <c r="XG168" s="66" t="str">
        <f t="shared" si="1127"/>
        <v/>
      </c>
      <c r="XH168" s="66" t="str">
        <f t="shared" si="1128"/>
        <v/>
      </c>
      <c r="XI168" s="66" t="str">
        <f t="shared" si="1129"/>
        <v/>
      </c>
      <c r="XJ168" s="66" t="str">
        <f t="shared" si="1130"/>
        <v/>
      </c>
      <c r="XK168" s="66" t="str">
        <f t="shared" si="1131"/>
        <v/>
      </c>
      <c r="XL168" s="66" t="str">
        <f t="shared" si="1132"/>
        <v/>
      </c>
      <c r="XM168" s="66" t="str">
        <f t="shared" si="1133"/>
        <v/>
      </c>
      <c r="XN168" s="66" t="str">
        <f t="shared" si="1134"/>
        <v/>
      </c>
      <c r="XO168" s="66" t="str">
        <f t="shared" si="1135"/>
        <v/>
      </c>
      <c r="XP168" s="66" t="str">
        <f t="shared" si="1136"/>
        <v/>
      </c>
      <c r="XQ168" s="66" t="str">
        <f t="shared" si="1137"/>
        <v/>
      </c>
      <c r="XR168" s="66" t="str">
        <f t="shared" si="1138"/>
        <v/>
      </c>
      <c r="XS168" s="66" t="str">
        <f t="shared" si="1139"/>
        <v/>
      </c>
      <c r="XT168" s="66" t="str">
        <f t="shared" si="1140"/>
        <v/>
      </c>
      <c r="XU168" s="66" t="str">
        <f t="shared" si="1141"/>
        <v/>
      </c>
      <c r="XV168" s="66" t="str">
        <f t="shared" si="1142"/>
        <v/>
      </c>
      <c r="XW168" s="66" t="str">
        <f t="shared" si="1143"/>
        <v/>
      </c>
      <c r="XX168" s="66" t="str">
        <f t="shared" si="1144"/>
        <v/>
      </c>
      <c r="XY168" s="66" t="str">
        <f t="shared" si="1145"/>
        <v/>
      </c>
      <c r="XZ168" s="66" t="str">
        <f t="shared" si="1146"/>
        <v/>
      </c>
      <c r="YA168" s="66" t="str">
        <f t="shared" si="1147"/>
        <v/>
      </c>
      <c r="YB168" s="66" t="str">
        <f t="shared" si="1148"/>
        <v/>
      </c>
      <c r="YC168" s="66" t="str">
        <f t="shared" si="1149"/>
        <v/>
      </c>
      <c r="YD168" s="66" t="str">
        <f t="shared" si="1150"/>
        <v/>
      </c>
      <c r="YE168" s="66" t="str">
        <f t="shared" si="1151"/>
        <v/>
      </c>
      <c r="YF168" s="66" t="str">
        <f t="shared" si="1152"/>
        <v/>
      </c>
      <c r="YG168" s="66" t="str">
        <f t="shared" si="1153"/>
        <v/>
      </c>
      <c r="YH168" s="66" t="str">
        <f t="shared" si="1154"/>
        <v/>
      </c>
      <c r="YI168" s="66" t="str">
        <f t="shared" si="1155"/>
        <v/>
      </c>
      <c r="YJ168" s="66" t="str">
        <f t="shared" si="1156"/>
        <v/>
      </c>
      <c r="YK168" s="66" t="str">
        <f t="shared" si="1157"/>
        <v/>
      </c>
      <c r="YL168" s="66" t="str">
        <f t="shared" si="1158"/>
        <v/>
      </c>
      <c r="YM168" s="66" t="str">
        <f t="shared" si="1159"/>
        <v/>
      </c>
      <c r="YN168" s="66" t="str">
        <f t="shared" si="1160"/>
        <v/>
      </c>
      <c r="YO168" s="66" t="str">
        <f t="shared" si="1161"/>
        <v/>
      </c>
      <c r="YP168" s="66" t="str">
        <f t="shared" si="1162"/>
        <v/>
      </c>
      <c r="YQ168" s="66" t="str">
        <f t="shared" si="1163"/>
        <v/>
      </c>
      <c r="YR168" s="66" t="str">
        <f t="shared" si="1164"/>
        <v/>
      </c>
      <c r="YS168" s="66" t="str">
        <f t="shared" si="1165"/>
        <v/>
      </c>
      <c r="YT168" s="66" t="str">
        <f t="shared" si="1166"/>
        <v/>
      </c>
      <c r="YU168" s="66" t="str">
        <f t="shared" si="1167"/>
        <v/>
      </c>
      <c r="YV168" s="66" t="str">
        <f t="shared" si="1168"/>
        <v/>
      </c>
      <c r="YW168" s="66" t="str">
        <f t="shared" si="1169"/>
        <v/>
      </c>
      <c r="YX168" s="66" t="str">
        <f t="shared" si="1170"/>
        <v/>
      </c>
      <c r="YY168" s="66" t="str">
        <f t="shared" si="1171"/>
        <v/>
      </c>
      <c r="YZ168" s="66" t="str">
        <f t="shared" si="1172"/>
        <v/>
      </c>
      <c r="ZA168" s="66" t="str">
        <f t="shared" si="1173"/>
        <v/>
      </c>
      <c r="ZB168" s="66" t="str">
        <f t="shared" si="1174"/>
        <v/>
      </c>
      <c r="ZC168" s="66" t="str">
        <f t="shared" si="1175"/>
        <v/>
      </c>
      <c r="ZD168" s="66" t="str">
        <f t="shared" si="1176"/>
        <v/>
      </c>
      <c r="ZE168" s="66" t="str">
        <f t="shared" si="1177"/>
        <v/>
      </c>
      <c r="ZF168" s="66" t="str">
        <f t="shared" si="1178"/>
        <v/>
      </c>
      <c r="ZG168" s="66" t="str">
        <f t="shared" si="1179"/>
        <v/>
      </c>
      <c r="ZH168" s="66" t="str">
        <f t="shared" si="1180"/>
        <v/>
      </c>
      <c r="ZI168" s="66" t="str">
        <f t="shared" si="1181"/>
        <v/>
      </c>
      <c r="ZJ168" s="66" t="str">
        <f t="shared" si="1182"/>
        <v/>
      </c>
      <c r="ZK168" s="66" t="str">
        <f t="shared" si="1183"/>
        <v/>
      </c>
      <c r="ZL168" s="66" t="str">
        <f t="shared" si="1184"/>
        <v/>
      </c>
      <c r="ZM168" s="66" t="str">
        <f t="shared" si="1185"/>
        <v/>
      </c>
      <c r="ZN168" s="66" t="str">
        <f t="shared" si="1186"/>
        <v/>
      </c>
      <c r="ZO168" s="66" t="str">
        <f t="shared" si="1187"/>
        <v/>
      </c>
      <c r="ZP168" s="66" t="str">
        <f t="shared" si="1188"/>
        <v/>
      </c>
      <c r="ZQ168" s="66" t="str">
        <f t="shared" si="1189"/>
        <v/>
      </c>
      <c r="ZR168" s="66" t="str">
        <f t="shared" si="1190"/>
        <v/>
      </c>
      <c r="ZS168" s="66" t="str">
        <f t="shared" si="1191"/>
        <v/>
      </c>
      <c r="ZT168" s="66" t="str">
        <f t="shared" si="1192"/>
        <v/>
      </c>
      <c r="ZU168" s="66" t="str">
        <f t="shared" si="1193"/>
        <v/>
      </c>
      <c r="ZV168" s="66" t="str">
        <f t="shared" si="1194"/>
        <v/>
      </c>
      <c r="ZW168" s="66" t="str">
        <f t="shared" si="1195"/>
        <v/>
      </c>
      <c r="ZX168" s="66" t="str">
        <f t="shared" si="1196"/>
        <v/>
      </c>
      <c r="ZY168" s="66" t="str">
        <f t="shared" si="1197"/>
        <v/>
      </c>
      <c r="ZZ168" s="66" t="str">
        <f t="shared" si="1198"/>
        <v/>
      </c>
      <c r="AAA168" s="66" t="str">
        <f t="shared" si="1199"/>
        <v/>
      </c>
      <c r="AAB168" s="66" t="str">
        <f t="shared" si="1200"/>
        <v/>
      </c>
      <c r="AAC168" s="66" t="str">
        <f t="shared" si="1201"/>
        <v/>
      </c>
      <c r="AAD168" s="66" t="str">
        <f t="shared" si="1202"/>
        <v/>
      </c>
      <c r="AAE168" s="66" t="str">
        <f t="shared" si="1203"/>
        <v/>
      </c>
      <c r="AAF168" s="66" t="str">
        <f t="shared" si="1204"/>
        <v/>
      </c>
      <c r="AAG168" s="66" t="str">
        <f t="shared" si="1205"/>
        <v/>
      </c>
      <c r="AAH168" s="66" t="str">
        <f t="shared" si="1206"/>
        <v/>
      </c>
      <c r="AAI168" s="66" t="str">
        <f t="shared" si="1207"/>
        <v/>
      </c>
      <c r="AAJ168" s="66" t="str">
        <f t="shared" si="1208"/>
        <v/>
      </c>
      <c r="AAK168" s="66" t="str">
        <f t="shared" si="1209"/>
        <v/>
      </c>
      <c r="AAL168" s="66" t="str">
        <f t="shared" si="1210"/>
        <v/>
      </c>
      <c r="AAM168" s="66" t="str">
        <f t="shared" si="1211"/>
        <v/>
      </c>
      <c r="AAN168" s="66" t="str">
        <f t="shared" si="1212"/>
        <v/>
      </c>
      <c r="AAO168" s="66" t="str">
        <f t="shared" si="1213"/>
        <v/>
      </c>
      <c r="AAP168" s="66" t="str">
        <f t="shared" si="1214"/>
        <v/>
      </c>
      <c r="AAQ168" s="66" t="str">
        <f t="shared" si="1215"/>
        <v/>
      </c>
      <c r="AAR168" s="66" t="str">
        <f t="shared" si="1216"/>
        <v/>
      </c>
      <c r="AAS168" s="66" t="str">
        <f t="shared" si="1217"/>
        <v/>
      </c>
      <c r="AAT168" s="66" t="str">
        <f t="shared" si="1218"/>
        <v/>
      </c>
      <c r="AAU168" s="66" t="str">
        <f t="shared" si="1219"/>
        <v/>
      </c>
      <c r="AAV168" s="66" t="str">
        <f t="shared" si="1220"/>
        <v/>
      </c>
      <c r="AAW168" s="66" t="str">
        <f t="shared" si="1221"/>
        <v/>
      </c>
      <c r="AAX168" s="66" t="str">
        <f t="shared" si="1222"/>
        <v/>
      </c>
      <c r="AAY168" s="66" t="str">
        <f t="shared" si="1223"/>
        <v/>
      </c>
      <c r="AAZ168" s="66" t="str">
        <f t="shared" si="1224"/>
        <v/>
      </c>
      <c r="ABA168" s="66" t="str">
        <f t="shared" si="1225"/>
        <v/>
      </c>
      <c r="ABB168" s="66" t="str">
        <f t="shared" si="1226"/>
        <v/>
      </c>
      <c r="ABC168" s="66" t="str">
        <f t="shared" si="1227"/>
        <v/>
      </c>
      <c r="ABD168" s="66" t="str">
        <f t="shared" si="1228"/>
        <v/>
      </c>
      <c r="ABE168" s="66" t="str">
        <f t="shared" si="1229"/>
        <v/>
      </c>
      <c r="ABF168" s="66" t="str">
        <f t="shared" si="1230"/>
        <v/>
      </c>
      <c r="ABG168" s="66" t="str">
        <f t="shared" si="1231"/>
        <v/>
      </c>
      <c r="ABH168" s="66" t="str">
        <f t="shared" si="1232"/>
        <v/>
      </c>
      <c r="ABI168" s="66" t="str">
        <f t="shared" si="1233"/>
        <v/>
      </c>
      <c r="ABJ168" s="66" t="str">
        <f t="shared" si="1234"/>
        <v/>
      </c>
      <c r="ABK168" s="66" t="str">
        <f t="shared" si="1235"/>
        <v/>
      </c>
      <c r="ABL168" s="66" t="str">
        <f t="shared" si="1236"/>
        <v/>
      </c>
      <c r="ABM168" s="66" t="str">
        <f t="shared" si="1237"/>
        <v/>
      </c>
      <c r="ABN168" s="66" t="str">
        <f t="shared" si="1238"/>
        <v/>
      </c>
      <c r="ABO168" s="66" t="str">
        <f t="shared" si="1239"/>
        <v/>
      </c>
      <c r="ABP168" s="66" t="str">
        <f t="shared" si="1240"/>
        <v/>
      </c>
      <c r="ABQ168" s="66" t="str">
        <f t="shared" si="1241"/>
        <v/>
      </c>
      <c r="ABR168" s="66" t="str">
        <f t="shared" si="1242"/>
        <v/>
      </c>
      <c r="ABS168" s="66" t="str">
        <f t="shared" si="1243"/>
        <v/>
      </c>
      <c r="ABT168" s="66" t="str">
        <f t="shared" si="1244"/>
        <v/>
      </c>
      <c r="ABU168" s="66" t="str">
        <f t="shared" si="1245"/>
        <v/>
      </c>
      <c r="ABV168" s="66" t="str">
        <f t="shared" si="1246"/>
        <v/>
      </c>
      <c r="ABW168" s="66" t="str">
        <f t="shared" si="1247"/>
        <v/>
      </c>
      <c r="ABX168" s="66" t="str">
        <f t="shared" si="1248"/>
        <v/>
      </c>
      <c r="ABY168" s="66" t="str">
        <f t="shared" si="1249"/>
        <v/>
      </c>
      <c r="ABZ168" s="66" t="str">
        <f t="shared" si="1250"/>
        <v/>
      </c>
      <c r="ACA168" s="66" t="str">
        <f t="shared" si="1251"/>
        <v/>
      </c>
      <c r="ACB168" s="66" t="str">
        <f t="shared" si="1252"/>
        <v/>
      </c>
      <c r="ACC168" s="66" t="str">
        <f t="shared" si="1253"/>
        <v/>
      </c>
      <c r="ACD168" s="66" t="str">
        <f t="shared" si="1254"/>
        <v/>
      </c>
      <c r="ACE168" s="66" t="str">
        <f t="shared" si="1255"/>
        <v/>
      </c>
      <c r="ACF168" s="66" t="str">
        <f t="shared" si="1256"/>
        <v/>
      </c>
      <c r="ACG168" s="66" t="str">
        <f t="shared" si="1257"/>
        <v/>
      </c>
      <c r="ACH168" s="66" t="str">
        <f t="shared" si="1258"/>
        <v/>
      </c>
      <c r="ACI168" s="66" t="str">
        <f t="shared" si="1259"/>
        <v/>
      </c>
      <c r="ACJ168" s="66" t="str">
        <f t="shared" si="1260"/>
        <v/>
      </c>
      <c r="ACK168" s="66" t="str">
        <f t="shared" si="1261"/>
        <v/>
      </c>
      <c r="ACL168" s="66" t="str">
        <f t="shared" si="1262"/>
        <v/>
      </c>
      <c r="ACM168" s="66" t="str">
        <f t="shared" ref="ACM168:ACN168" si="1304">IF(AND(ACS$3="Unit", ACL168=""), "", IF(AND(ACS$3="Unit", ACL168="-"),"", IF(ACS$3="Unit", "kg/GJ delivered", IF(AND(NY168&lt;&gt;"", NY168&lt;&gt;"-", NX168="-"),"", IF($H168="","", IF(NX168="nd", "",IF(NX168="&lt;n.a.&gt;", "", IF(NY168="#/MJ", "", IF(NY168="kg/GJ delivered",NX168,IF(NY168="g/MJ delivered",NX168,IF(NY168="kg/MJ delivered",NX168*1000,IF(NY168="mg/MJ delivered",NX168/1000,IF(NY168="g/kg",((NX168)*(1/$I168)*(1/$H168)),IF(NY168="mg/kg",((NX168/1000)*(1/$I168)*(1/$H168)),IF(NY168="mg/MJ delivered",NX168/1000,IF(NY168="-","","Error"))))))))))))))))</f>
        <v/>
      </c>
      <c r="ACN168" s="66" t="str">
        <f t="shared" si="1304"/>
        <v/>
      </c>
      <c r="ACO168" s="66" t="str">
        <f t="shared" si="1264"/>
        <v/>
      </c>
      <c r="ACP168" s="66" t="str">
        <f t="shared" si="1265"/>
        <v/>
      </c>
      <c r="ACQ168" s="66" t="str">
        <f t="shared" si="1266"/>
        <v/>
      </c>
      <c r="ACR168" s="66" t="str">
        <f t="shared" si="1267"/>
        <v/>
      </c>
      <c r="ACS168" s="66" t="str">
        <f t="shared" si="1268"/>
        <v/>
      </c>
      <c r="ACT168" s="66" t="str">
        <f t="shared" si="1269"/>
        <v/>
      </c>
    </row>
    <row r="169" spans="2:774" ht="15.75" customHeight="1" x14ac:dyDescent="0.25">
      <c r="B169" s="66">
        <v>248</v>
      </c>
      <c r="C169" s="66" t="s">
        <v>888</v>
      </c>
      <c r="D169" s="66" t="s">
        <v>685</v>
      </c>
      <c r="E169" s="156" t="s">
        <v>858</v>
      </c>
      <c r="F169" s="66" t="s">
        <v>497</v>
      </c>
      <c r="G169" s="66" t="s">
        <v>492</v>
      </c>
      <c r="H169" s="126">
        <v>0.16242500000000001</v>
      </c>
      <c r="I169" s="130">
        <f>'Heating Values'!$D$23</f>
        <v>15.3</v>
      </c>
      <c r="J169" s="66" t="str">
        <f t="shared" si="890"/>
        <v>Firewood, Improved, CN</v>
      </c>
      <c r="K169" s="66" t="s">
        <v>1588</v>
      </c>
      <c r="L169" s="161"/>
      <c r="M169" s="161"/>
      <c r="N169" s="161"/>
      <c r="O169" s="66" t="s">
        <v>1116</v>
      </c>
      <c r="P169" s="66" t="str">
        <f t="shared" si="1272"/>
        <v>CN</v>
      </c>
      <c r="Q169" s="66" t="s">
        <v>87</v>
      </c>
      <c r="R169" s="158" t="s">
        <v>128</v>
      </c>
      <c r="S169" s="158" t="s">
        <v>128</v>
      </c>
      <c r="T169" s="158" t="s">
        <v>128</v>
      </c>
      <c r="U169" s="158" t="s">
        <v>128</v>
      </c>
      <c r="V169" s="158" t="s">
        <v>128</v>
      </c>
      <c r="W169" s="158" t="s">
        <v>128</v>
      </c>
      <c r="X169" s="158" t="s">
        <v>128</v>
      </c>
      <c r="Y169" s="158" t="s">
        <v>128</v>
      </c>
      <c r="Z169" s="158" t="s">
        <v>128</v>
      </c>
      <c r="AA169" s="158" t="s">
        <v>128</v>
      </c>
      <c r="AB169" s="158" t="s">
        <v>128</v>
      </c>
      <c r="AC169" s="158" t="s">
        <v>128</v>
      </c>
      <c r="AD169" s="158" t="s">
        <v>128</v>
      </c>
      <c r="AE169" s="158" t="s">
        <v>128</v>
      </c>
      <c r="AF169" s="158" t="s">
        <v>128</v>
      </c>
      <c r="AG169" s="158" t="s">
        <v>128</v>
      </c>
      <c r="AH169" s="158" t="s">
        <v>128</v>
      </c>
      <c r="AI169" s="158" t="s">
        <v>128</v>
      </c>
      <c r="AJ169" s="158" t="s">
        <v>128</v>
      </c>
      <c r="AK169" s="158" t="s">
        <v>128</v>
      </c>
      <c r="AL169" s="158" t="s">
        <v>128</v>
      </c>
      <c r="AM169" s="158" t="s">
        <v>128</v>
      </c>
      <c r="AN169" s="158" t="s">
        <v>128</v>
      </c>
      <c r="AO169" s="158" t="s">
        <v>128</v>
      </c>
      <c r="AP169" s="158" t="s">
        <v>128</v>
      </c>
      <c r="AQ169" s="158" t="s">
        <v>128</v>
      </c>
      <c r="AR169" s="158" t="s">
        <v>128</v>
      </c>
      <c r="AS169" s="158" t="s">
        <v>128</v>
      </c>
      <c r="AT169" s="158" t="s">
        <v>128</v>
      </c>
      <c r="AU169" s="158" t="s">
        <v>128</v>
      </c>
      <c r="AV169" s="158" t="s">
        <v>128</v>
      </c>
      <c r="AW169" s="158" t="s">
        <v>128</v>
      </c>
      <c r="AX169" s="158" t="s">
        <v>128</v>
      </c>
      <c r="AY169" s="158" t="s">
        <v>128</v>
      </c>
      <c r="AZ169" s="158" t="s">
        <v>128</v>
      </c>
      <c r="BA169" s="158" t="s">
        <v>128</v>
      </c>
      <c r="BB169" s="158" t="s">
        <v>128</v>
      </c>
      <c r="BC169" s="158" t="s">
        <v>128</v>
      </c>
      <c r="BD169" s="158" t="s">
        <v>128</v>
      </c>
      <c r="BE169" s="158" t="s">
        <v>128</v>
      </c>
      <c r="BF169" s="158" t="s">
        <v>128</v>
      </c>
      <c r="BG169" s="158" t="s">
        <v>128</v>
      </c>
      <c r="BH169" s="158" t="s">
        <v>128</v>
      </c>
      <c r="BI169" s="158" t="s">
        <v>128</v>
      </c>
      <c r="BJ169" s="158" t="s">
        <v>128</v>
      </c>
      <c r="BK169" s="158" t="s">
        <v>128</v>
      </c>
      <c r="BL169" s="158" t="s">
        <v>128</v>
      </c>
      <c r="BM169" s="158" t="s">
        <v>128</v>
      </c>
      <c r="BN169" s="158" t="s">
        <v>128</v>
      </c>
      <c r="BO169" s="158" t="s">
        <v>128</v>
      </c>
      <c r="BP169" s="158" t="s">
        <v>128</v>
      </c>
      <c r="BQ169" s="158" t="s">
        <v>128</v>
      </c>
      <c r="BR169" s="158" t="s">
        <v>128</v>
      </c>
      <c r="BS169" s="158" t="s">
        <v>128</v>
      </c>
      <c r="BT169" s="158" t="s">
        <v>128</v>
      </c>
      <c r="BU169" s="158" t="s">
        <v>128</v>
      </c>
      <c r="BV169" s="158" t="s">
        <v>128</v>
      </c>
      <c r="BW169" s="158" t="s">
        <v>128</v>
      </c>
      <c r="BX169" s="158" t="s">
        <v>128</v>
      </c>
      <c r="BY169" s="158" t="s">
        <v>128</v>
      </c>
      <c r="BZ169" s="158" t="s">
        <v>128</v>
      </c>
      <c r="CA169" s="158" t="s">
        <v>128</v>
      </c>
      <c r="CB169" s="158" t="s">
        <v>128</v>
      </c>
      <c r="CC169" s="158" t="s">
        <v>128</v>
      </c>
      <c r="CD169" s="158" t="s">
        <v>128</v>
      </c>
      <c r="CE169" s="158" t="s">
        <v>128</v>
      </c>
      <c r="CF169" s="158" t="s">
        <v>128</v>
      </c>
      <c r="CG169" s="158" t="s">
        <v>128</v>
      </c>
      <c r="CH169" s="158" t="s">
        <v>128</v>
      </c>
      <c r="CI169" s="158" t="s">
        <v>128</v>
      </c>
      <c r="CJ169" s="158" t="s">
        <v>128</v>
      </c>
      <c r="CK169" s="158" t="s">
        <v>128</v>
      </c>
      <c r="CL169" s="158" t="s">
        <v>128</v>
      </c>
      <c r="CM169" s="158" t="s">
        <v>128</v>
      </c>
      <c r="CN169" s="158" t="s">
        <v>128</v>
      </c>
      <c r="CO169" s="158" t="s">
        <v>128</v>
      </c>
      <c r="CP169" s="158" t="s">
        <v>128</v>
      </c>
      <c r="CQ169" s="158" t="s">
        <v>128</v>
      </c>
      <c r="CR169" s="158" t="s">
        <v>128</v>
      </c>
      <c r="CS169" s="158" t="s">
        <v>128</v>
      </c>
      <c r="CT169" s="158" t="s">
        <v>128</v>
      </c>
      <c r="CU169" s="158" t="s">
        <v>128</v>
      </c>
      <c r="CV169" s="158" t="s">
        <v>128</v>
      </c>
      <c r="CW169" s="158" t="s">
        <v>128</v>
      </c>
      <c r="CX169" s="158" t="s">
        <v>128</v>
      </c>
      <c r="CY169" s="158" t="s">
        <v>128</v>
      </c>
      <c r="CZ169" s="158" t="s">
        <v>128</v>
      </c>
      <c r="DA169" s="158" t="s">
        <v>128</v>
      </c>
      <c r="DB169" s="158" t="s">
        <v>128</v>
      </c>
      <c r="DC169" s="158" t="s">
        <v>128</v>
      </c>
      <c r="DD169" s="158" t="s">
        <v>128</v>
      </c>
      <c r="DE169" s="158" t="s">
        <v>128</v>
      </c>
      <c r="DF169" s="158" t="s">
        <v>128</v>
      </c>
      <c r="DG169" s="158" t="s">
        <v>128</v>
      </c>
      <c r="DH169" s="158" t="s">
        <v>128</v>
      </c>
      <c r="DI169" s="158" t="s">
        <v>128</v>
      </c>
      <c r="DJ169" s="158" t="s">
        <v>128</v>
      </c>
      <c r="DK169" s="158" t="s">
        <v>128</v>
      </c>
      <c r="DL169" s="158" t="s">
        <v>128</v>
      </c>
      <c r="DM169" s="158" t="s">
        <v>128</v>
      </c>
      <c r="DN169" s="158" t="s">
        <v>128</v>
      </c>
      <c r="DO169" s="158" t="s">
        <v>128</v>
      </c>
      <c r="DP169" s="158" t="s">
        <v>128</v>
      </c>
      <c r="DQ169" s="158" t="s">
        <v>128</v>
      </c>
      <c r="DR169" s="158" t="s">
        <v>128</v>
      </c>
      <c r="DS169" s="158" t="s">
        <v>128</v>
      </c>
      <c r="DT169" s="158" t="s">
        <v>128</v>
      </c>
      <c r="DU169" s="158" t="s">
        <v>128</v>
      </c>
      <c r="DV169" s="158" t="s">
        <v>128</v>
      </c>
      <c r="DW169" s="158" t="s">
        <v>128</v>
      </c>
      <c r="DX169" s="158" t="s">
        <v>128</v>
      </c>
      <c r="DY169" s="158" t="s">
        <v>128</v>
      </c>
      <c r="DZ169" s="158" t="s">
        <v>128</v>
      </c>
      <c r="EA169" s="158" t="s">
        <v>128</v>
      </c>
      <c r="EB169" s="158" t="s">
        <v>128</v>
      </c>
      <c r="EC169" s="158" t="s">
        <v>128</v>
      </c>
      <c r="ED169" s="158" t="s">
        <v>128</v>
      </c>
      <c r="EE169" s="158" t="s">
        <v>128</v>
      </c>
      <c r="EF169" s="158" t="s">
        <v>128</v>
      </c>
      <c r="EG169" s="158" t="s">
        <v>128</v>
      </c>
      <c r="EH169" s="158" t="s">
        <v>128</v>
      </c>
      <c r="EI169" s="158" t="s">
        <v>128</v>
      </c>
      <c r="EJ169" s="158" t="s">
        <v>128</v>
      </c>
      <c r="EK169" s="158" t="s">
        <v>128</v>
      </c>
      <c r="EL169" s="158" t="s">
        <v>128</v>
      </c>
      <c r="EM169" s="158" t="s">
        <v>128</v>
      </c>
      <c r="EN169" s="158" t="s">
        <v>128</v>
      </c>
      <c r="EO169" s="158" t="s">
        <v>128</v>
      </c>
      <c r="EP169" s="158" t="s">
        <v>128</v>
      </c>
      <c r="EQ169" s="158" t="s">
        <v>128</v>
      </c>
      <c r="ER169" s="158" t="s">
        <v>128</v>
      </c>
      <c r="ES169" s="158" t="s">
        <v>128</v>
      </c>
      <c r="ET169" s="158" t="s">
        <v>128</v>
      </c>
      <c r="EU169" s="158" t="s">
        <v>128</v>
      </c>
      <c r="EV169" s="158" t="s">
        <v>128</v>
      </c>
      <c r="EW169" s="158" t="s">
        <v>128</v>
      </c>
      <c r="EX169" s="158" t="s">
        <v>128</v>
      </c>
      <c r="EY169" s="158" t="s">
        <v>128</v>
      </c>
      <c r="EZ169" s="162">
        <v>25</v>
      </c>
      <c r="FA169" s="158" t="s">
        <v>704</v>
      </c>
      <c r="FB169" s="165">
        <v>6.2</v>
      </c>
      <c r="FC169" s="158" t="s">
        <v>704</v>
      </c>
      <c r="FD169" s="163">
        <v>0.18</v>
      </c>
      <c r="FE169" s="158" t="s">
        <v>704</v>
      </c>
      <c r="FF169" s="165">
        <v>1.3</v>
      </c>
      <c r="FG169" s="158" t="s">
        <v>704</v>
      </c>
      <c r="FH169" s="165">
        <v>7.7</v>
      </c>
      <c r="FI169" s="158" t="s">
        <v>704</v>
      </c>
      <c r="FJ169" s="165">
        <v>1.2</v>
      </c>
      <c r="FK169" s="158" t="s">
        <v>704</v>
      </c>
      <c r="FL169" s="165">
        <v>7.2</v>
      </c>
      <c r="FM169" s="158" t="s">
        <v>704</v>
      </c>
      <c r="FN169" s="165">
        <v>7</v>
      </c>
      <c r="FO169" s="158" t="s">
        <v>704</v>
      </c>
      <c r="FP169" s="163">
        <v>9.5000000000000001E-2</v>
      </c>
      <c r="FQ169" s="158" t="s">
        <v>704</v>
      </c>
      <c r="FR169" s="163">
        <v>0.56999999999999995</v>
      </c>
      <c r="FS169" s="158" t="s">
        <v>704</v>
      </c>
      <c r="FT169" s="165">
        <v>1.3</v>
      </c>
      <c r="FU169" s="158" t="s">
        <v>704</v>
      </c>
      <c r="FV169" s="158" t="s">
        <v>128</v>
      </c>
      <c r="FW169" s="158" t="s">
        <v>128</v>
      </c>
      <c r="FX169" s="165">
        <v>1.6</v>
      </c>
      <c r="FY169" s="158" t="s">
        <v>704</v>
      </c>
      <c r="FZ169" s="165">
        <v>1.6</v>
      </c>
      <c r="GA169" s="158" t="s">
        <v>704</v>
      </c>
      <c r="GB169" s="165">
        <v>1.6</v>
      </c>
      <c r="GC169" s="158" t="s">
        <v>704</v>
      </c>
      <c r="GD169" s="165">
        <v>1.7</v>
      </c>
      <c r="GE169" s="158" t="s">
        <v>704</v>
      </c>
      <c r="GF169" s="163">
        <v>0.87</v>
      </c>
      <c r="GG169" s="158" t="s">
        <v>704</v>
      </c>
      <c r="GH169" s="163">
        <v>0.27</v>
      </c>
      <c r="GI169" s="158" t="s">
        <v>704</v>
      </c>
      <c r="GJ169" s="165">
        <v>1.6</v>
      </c>
      <c r="GK169" s="158" t="s">
        <v>704</v>
      </c>
      <c r="GL169" s="163">
        <v>0.13</v>
      </c>
      <c r="GM169" s="158" t="s">
        <v>704</v>
      </c>
      <c r="GN169" s="165">
        <v>1.4</v>
      </c>
      <c r="GO169" s="158" t="s">
        <v>704</v>
      </c>
      <c r="GP169" s="163">
        <v>0.22</v>
      </c>
      <c r="GQ169" s="158" t="s">
        <v>704</v>
      </c>
      <c r="GR169" s="163">
        <v>0.19</v>
      </c>
      <c r="GS169" s="158" t="s">
        <v>704</v>
      </c>
      <c r="GT169" s="163">
        <v>0.16</v>
      </c>
      <c r="GU169" s="158" t="s">
        <v>704</v>
      </c>
      <c r="GV169" s="158" t="s">
        <v>128</v>
      </c>
      <c r="GW169" s="158" t="s">
        <v>128</v>
      </c>
      <c r="GX169" s="163">
        <v>0.19</v>
      </c>
      <c r="GY169" s="158" t="s">
        <v>704</v>
      </c>
      <c r="GZ169" s="163">
        <v>0.12</v>
      </c>
      <c r="HA169" s="158" t="s">
        <v>704</v>
      </c>
      <c r="HB169" s="163">
        <v>1.4999999999999999E-2</v>
      </c>
      <c r="HC169" s="158" t="s">
        <v>704</v>
      </c>
      <c r="HD169" s="158" t="s">
        <v>128</v>
      </c>
      <c r="HE169" s="158" t="s">
        <v>128</v>
      </c>
      <c r="HF169" s="158" t="s">
        <v>128</v>
      </c>
      <c r="HG169" s="158" t="s">
        <v>128</v>
      </c>
      <c r="HH169" s="158" t="s">
        <v>128</v>
      </c>
      <c r="HI169" s="158" t="s">
        <v>128</v>
      </c>
      <c r="HJ169" s="158" t="s">
        <v>128</v>
      </c>
      <c r="HK169" s="158" t="s">
        <v>128</v>
      </c>
      <c r="HL169" s="158" t="s">
        <v>128</v>
      </c>
      <c r="HM169" s="158" t="s">
        <v>128</v>
      </c>
      <c r="HN169" s="158" t="s">
        <v>128</v>
      </c>
      <c r="HO169" s="158" t="s">
        <v>128</v>
      </c>
      <c r="HP169" s="158" t="s">
        <v>128</v>
      </c>
      <c r="HQ169" s="158" t="s">
        <v>128</v>
      </c>
      <c r="HR169" s="158" t="s">
        <v>128</v>
      </c>
      <c r="HS169" s="158" t="s">
        <v>128</v>
      </c>
      <c r="HT169" s="158" t="s">
        <v>128</v>
      </c>
      <c r="HU169" s="158" t="s">
        <v>128</v>
      </c>
      <c r="HV169" s="158" t="s">
        <v>128</v>
      </c>
      <c r="HW169" s="158" t="s">
        <v>128</v>
      </c>
      <c r="HX169" s="158" t="s">
        <v>128</v>
      </c>
      <c r="HY169" s="158" t="s">
        <v>128</v>
      </c>
      <c r="HZ169" s="158" t="s">
        <v>128</v>
      </c>
      <c r="IA169" s="158" t="s">
        <v>128</v>
      </c>
      <c r="IB169" s="158" t="s">
        <v>128</v>
      </c>
      <c r="IC169" s="158" t="s">
        <v>128</v>
      </c>
      <c r="ID169" s="158" t="s">
        <v>128</v>
      </c>
      <c r="IE169" s="158" t="s">
        <v>128</v>
      </c>
      <c r="IF169" s="158" t="s">
        <v>128</v>
      </c>
      <c r="IG169" s="158" t="s">
        <v>128</v>
      </c>
      <c r="IH169" s="158" t="s">
        <v>128</v>
      </c>
      <c r="II169" s="158" t="s">
        <v>128</v>
      </c>
      <c r="IJ169" s="165">
        <v>2.2000000000000002</v>
      </c>
      <c r="IK169" s="158" t="s">
        <v>704</v>
      </c>
      <c r="IL169" s="163">
        <v>0.83</v>
      </c>
      <c r="IM169" s="158" t="s">
        <v>704</v>
      </c>
      <c r="IN169" s="158" t="s">
        <v>128</v>
      </c>
      <c r="IO169" s="158" t="s">
        <v>128</v>
      </c>
      <c r="IP169" s="158" t="s">
        <v>128</v>
      </c>
      <c r="IQ169" s="158" t="s">
        <v>128</v>
      </c>
      <c r="IR169" s="158" t="s">
        <v>128</v>
      </c>
      <c r="IS169" s="158" t="s">
        <v>128</v>
      </c>
      <c r="IT169" s="158" t="s">
        <v>128</v>
      </c>
      <c r="IU169" s="158" t="s">
        <v>128</v>
      </c>
      <c r="IV169" s="158" t="s">
        <v>128</v>
      </c>
      <c r="IW169" s="158" t="s">
        <v>128</v>
      </c>
      <c r="IX169" s="158" t="s">
        <v>128</v>
      </c>
      <c r="IY169" s="158" t="s">
        <v>128</v>
      </c>
      <c r="IZ169" s="158" t="s">
        <v>128</v>
      </c>
      <c r="JA169" s="158" t="s">
        <v>128</v>
      </c>
      <c r="JB169" s="158" t="s">
        <v>128</v>
      </c>
      <c r="JC169" s="158" t="s">
        <v>128</v>
      </c>
      <c r="JD169" s="158" t="s">
        <v>128</v>
      </c>
      <c r="JE169" s="158" t="s">
        <v>128</v>
      </c>
      <c r="JF169" s="158" t="s">
        <v>128</v>
      </c>
      <c r="JG169" s="158" t="s">
        <v>128</v>
      </c>
      <c r="JH169" s="158" t="s">
        <v>128</v>
      </c>
      <c r="JI169" s="158" t="s">
        <v>128</v>
      </c>
      <c r="JJ169" s="158" t="s">
        <v>128</v>
      </c>
      <c r="JK169" s="158" t="s">
        <v>128</v>
      </c>
      <c r="JL169" s="158" t="s">
        <v>128</v>
      </c>
      <c r="JM169" s="158" t="s">
        <v>128</v>
      </c>
      <c r="JN169" s="158" t="s">
        <v>128</v>
      </c>
      <c r="JO169" s="158" t="s">
        <v>128</v>
      </c>
      <c r="JP169" s="158" t="s">
        <v>128</v>
      </c>
      <c r="JQ169" s="158" t="s">
        <v>128</v>
      </c>
      <c r="JR169" s="158" t="s">
        <v>128</v>
      </c>
      <c r="JS169" s="158" t="s">
        <v>128</v>
      </c>
      <c r="JT169" s="158" t="s">
        <v>128</v>
      </c>
      <c r="JU169" s="158" t="s">
        <v>128</v>
      </c>
      <c r="JV169" s="158" t="s">
        <v>128</v>
      </c>
      <c r="JW169" s="158" t="s">
        <v>128</v>
      </c>
      <c r="JX169" s="158" t="s">
        <v>128</v>
      </c>
      <c r="JY169" s="158" t="s">
        <v>128</v>
      </c>
      <c r="JZ169" s="158" t="s">
        <v>128</v>
      </c>
      <c r="KA169" s="158" t="s">
        <v>128</v>
      </c>
      <c r="KB169" s="158" t="s">
        <v>128</v>
      </c>
      <c r="KC169" s="158" t="s">
        <v>128</v>
      </c>
      <c r="KD169" s="158" t="s">
        <v>128</v>
      </c>
      <c r="KE169" s="158" t="s">
        <v>128</v>
      </c>
      <c r="KF169" s="158" t="s">
        <v>128</v>
      </c>
      <c r="KG169" s="158" t="s">
        <v>128</v>
      </c>
      <c r="KH169" s="158" t="s">
        <v>128</v>
      </c>
      <c r="KI169" s="158" t="s">
        <v>128</v>
      </c>
      <c r="KJ169" s="158" t="s">
        <v>128</v>
      </c>
      <c r="KK169" s="158" t="s">
        <v>128</v>
      </c>
      <c r="KL169" s="158" t="s">
        <v>128</v>
      </c>
      <c r="KM169" s="158" t="s">
        <v>128</v>
      </c>
      <c r="KN169" s="158" t="s">
        <v>128</v>
      </c>
      <c r="KO169" s="158" t="s">
        <v>128</v>
      </c>
      <c r="KP169" s="158" t="s">
        <v>128</v>
      </c>
      <c r="KQ169" s="158" t="s">
        <v>128</v>
      </c>
      <c r="KR169" s="158" t="s">
        <v>128</v>
      </c>
      <c r="KS169" s="158" t="s">
        <v>128</v>
      </c>
      <c r="KT169" s="158" t="s">
        <v>128</v>
      </c>
      <c r="KU169" s="158" t="s">
        <v>128</v>
      </c>
      <c r="KV169" s="158" t="s">
        <v>128</v>
      </c>
      <c r="KW169" s="158" t="s">
        <v>128</v>
      </c>
      <c r="KX169" s="158" t="s">
        <v>128</v>
      </c>
      <c r="KY169" s="158" t="s">
        <v>128</v>
      </c>
      <c r="KZ169" s="158" t="s">
        <v>128</v>
      </c>
      <c r="LA169" s="158" t="s">
        <v>128</v>
      </c>
      <c r="LB169" s="158" t="s">
        <v>128</v>
      </c>
      <c r="LC169" s="158" t="s">
        <v>128</v>
      </c>
      <c r="LD169" s="158" t="s">
        <v>128</v>
      </c>
      <c r="LE169" s="158" t="s">
        <v>128</v>
      </c>
      <c r="LF169" s="158" t="s">
        <v>128</v>
      </c>
      <c r="LG169" s="158" t="s">
        <v>128</v>
      </c>
      <c r="LH169" s="158" t="s">
        <v>128</v>
      </c>
      <c r="LI169" s="158" t="s">
        <v>128</v>
      </c>
      <c r="LJ169" s="158" t="s">
        <v>128</v>
      </c>
      <c r="LK169" s="158" t="s">
        <v>128</v>
      </c>
      <c r="LL169" s="158" t="s">
        <v>128</v>
      </c>
      <c r="LM169" s="158" t="s">
        <v>128</v>
      </c>
      <c r="LN169" s="158" t="s">
        <v>128</v>
      </c>
      <c r="LO169" s="158" t="s">
        <v>128</v>
      </c>
      <c r="LP169" s="158" t="s">
        <v>128</v>
      </c>
      <c r="LQ169" s="158" t="s">
        <v>128</v>
      </c>
      <c r="LR169" s="158" t="s">
        <v>128</v>
      </c>
      <c r="LS169" s="158" t="s">
        <v>128</v>
      </c>
      <c r="LT169" s="158" t="s">
        <v>128</v>
      </c>
      <c r="LU169" s="158" t="s">
        <v>128</v>
      </c>
      <c r="LV169" s="158" t="s">
        <v>128</v>
      </c>
      <c r="LW169" s="158" t="s">
        <v>128</v>
      </c>
      <c r="LX169" s="158" t="s">
        <v>128</v>
      </c>
      <c r="LY169" s="158" t="s">
        <v>128</v>
      </c>
      <c r="LZ169" s="158" t="s">
        <v>128</v>
      </c>
      <c r="MA169" s="158" t="s">
        <v>128</v>
      </c>
      <c r="MB169" s="158" t="s">
        <v>128</v>
      </c>
      <c r="MC169" s="158" t="s">
        <v>128</v>
      </c>
      <c r="MD169" s="158" t="s">
        <v>128</v>
      </c>
      <c r="ME169" s="158" t="s">
        <v>128</v>
      </c>
      <c r="MF169" s="158" t="s">
        <v>128</v>
      </c>
      <c r="MG169" s="158" t="s">
        <v>128</v>
      </c>
      <c r="MH169" s="158" t="s">
        <v>128</v>
      </c>
      <c r="MI169" s="158" t="s">
        <v>128</v>
      </c>
      <c r="MJ169" s="158" t="s">
        <v>128</v>
      </c>
      <c r="MK169" s="158" t="s">
        <v>128</v>
      </c>
      <c r="ML169" s="158" t="s">
        <v>128</v>
      </c>
      <c r="MM169" s="158" t="s">
        <v>128</v>
      </c>
      <c r="MN169" s="158" t="s">
        <v>128</v>
      </c>
      <c r="MO169" s="158" t="s">
        <v>128</v>
      </c>
      <c r="MP169" s="158" t="s">
        <v>128</v>
      </c>
      <c r="MQ169" s="158" t="s">
        <v>128</v>
      </c>
      <c r="MR169" s="158" t="s">
        <v>128</v>
      </c>
      <c r="MS169" s="158" t="s">
        <v>128</v>
      </c>
      <c r="MT169" s="158" t="s">
        <v>128</v>
      </c>
      <c r="MU169" s="158" t="s">
        <v>128</v>
      </c>
      <c r="MV169" s="158" t="s">
        <v>128</v>
      </c>
      <c r="MW169" s="158" t="s">
        <v>128</v>
      </c>
      <c r="MX169" s="158" t="s">
        <v>128</v>
      </c>
      <c r="MY169" s="158" t="s">
        <v>128</v>
      </c>
      <c r="MZ169" s="158" t="s">
        <v>128</v>
      </c>
      <c r="NA169" s="158" t="s">
        <v>128</v>
      </c>
      <c r="NB169" s="158" t="s">
        <v>128</v>
      </c>
      <c r="NC169" s="158" t="s">
        <v>128</v>
      </c>
      <c r="ND169" s="158" t="s">
        <v>128</v>
      </c>
      <c r="NE169" s="158" t="s">
        <v>128</v>
      </c>
      <c r="NF169" s="158" t="s">
        <v>128</v>
      </c>
      <c r="NG169" s="158" t="s">
        <v>128</v>
      </c>
      <c r="NH169" s="158" t="s">
        <v>128</v>
      </c>
      <c r="NI169" s="158" t="s">
        <v>128</v>
      </c>
      <c r="NJ169" s="158" t="s">
        <v>128</v>
      </c>
      <c r="NK169" s="158" t="s">
        <v>128</v>
      </c>
      <c r="NL169" s="158" t="s">
        <v>128</v>
      </c>
      <c r="NM169" s="158" t="s">
        <v>128</v>
      </c>
      <c r="NN169" s="158" t="s">
        <v>128</v>
      </c>
      <c r="NO169" s="158" t="s">
        <v>128</v>
      </c>
      <c r="NP169" s="158" t="s">
        <v>128</v>
      </c>
      <c r="NQ169" s="158" t="s">
        <v>128</v>
      </c>
      <c r="NR169" s="158" t="s">
        <v>128</v>
      </c>
      <c r="NS169" s="158" t="s">
        <v>128</v>
      </c>
      <c r="NT169" s="158" t="s">
        <v>128</v>
      </c>
      <c r="NU169" s="158" t="s">
        <v>128</v>
      </c>
      <c r="NV169" s="158" t="s">
        <v>128</v>
      </c>
      <c r="NW169" s="158" t="s">
        <v>128</v>
      </c>
      <c r="NX169" s="158" t="s">
        <v>128</v>
      </c>
      <c r="NY169" s="158" t="s">
        <v>128</v>
      </c>
      <c r="NZ169" s="158" t="s">
        <v>128</v>
      </c>
      <c r="OA169" s="158" t="s">
        <v>128</v>
      </c>
      <c r="OB169" s="158" t="s">
        <v>128</v>
      </c>
      <c r="OC169" s="158" t="s">
        <v>128</v>
      </c>
      <c r="OD169" s="158" t="s">
        <v>128</v>
      </c>
      <c r="OE169" s="170" t="s">
        <v>128</v>
      </c>
      <c r="OF169" s="181"/>
      <c r="OG169" s="113" t="str">
        <f t="shared" si="893"/>
        <v/>
      </c>
      <c r="OH169" s="66" t="str">
        <f t="shared" si="894"/>
        <v/>
      </c>
      <c r="OI169" s="66" t="str">
        <f t="shared" si="895"/>
        <v/>
      </c>
      <c r="OJ169" s="66" t="str">
        <f t="shared" si="896"/>
        <v/>
      </c>
      <c r="OK169" s="66" t="str">
        <f t="shared" si="897"/>
        <v/>
      </c>
      <c r="OL169" s="66" t="str">
        <f t="shared" si="898"/>
        <v/>
      </c>
      <c r="OM169" s="66" t="str">
        <f t="shared" si="899"/>
        <v/>
      </c>
      <c r="ON169" s="66" t="str">
        <f t="shared" si="900"/>
        <v/>
      </c>
      <c r="OO169" s="66" t="str">
        <f t="shared" si="901"/>
        <v/>
      </c>
      <c r="OP169" s="66" t="str">
        <f t="shared" si="902"/>
        <v/>
      </c>
      <c r="OQ169" s="66" t="str">
        <f t="shared" si="903"/>
        <v/>
      </c>
      <c r="OR169" s="66" t="str">
        <f t="shared" si="904"/>
        <v/>
      </c>
      <c r="OS169" s="66" t="str">
        <f t="shared" si="905"/>
        <v/>
      </c>
      <c r="OT169" s="66" t="str">
        <f t="shared" si="906"/>
        <v/>
      </c>
      <c r="OU169" s="66" t="str">
        <f t="shared" si="907"/>
        <v/>
      </c>
      <c r="OV169" s="66" t="str">
        <f t="shared" si="908"/>
        <v/>
      </c>
      <c r="OW169" s="66" t="str">
        <f t="shared" si="909"/>
        <v/>
      </c>
      <c r="OX169" s="66" t="str">
        <f t="shared" si="910"/>
        <v/>
      </c>
      <c r="OY169" s="66" t="str">
        <f t="shared" si="911"/>
        <v/>
      </c>
      <c r="OZ169" s="66" t="str">
        <f t="shared" si="912"/>
        <v/>
      </c>
      <c r="PA169" s="66" t="str">
        <f t="shared" si="913"/>
        <v/>
      </c>
      <c r="PB169" s="66" t="str">
        <f t="shared" si="914"/>
        <v/>
      </c>
      <c r="PC169" s="66" t="str">
        <f t="shared" si="915"/>
        <v/>
      </c>
      <c r="PD169" s="66" t="str">
        <f t="shared" si="916"/>
        <v/>
      </c>
      <c r="PE169" s="66" t="str">
        <f t="shared" si="917"/>
        <v/>
      </c>
      <c r="PF169" s="66" t="str">
        <f t="shared" si="918"/>
        <v/>
      </c>
      <c r="PG169" s="66" t="str">
        <f t="shared" si="919"/>
        <v/>
      </c>
      <c r="PH169" s="66" t="str">
        <f t="shared" si="920"/>
        <v/>
      </c>
      <c r="PI169" s="66" t="str">
        <f t="shared" si="921"/>
        <v/>
      </c>
      <c r="PJ169" s="66" t="str">
        <f t="shared" si="922"/>
        <v/>
      </c>
      <c r="PK169" s="66" t="str">
        <f t="shared" si="923"/>
        <v/>
      </c>
      <c r="PL169" s="66" t="str">
        <f t="shared" si="924"/>
        <v/>
      </c>
      <c r="PM169" s="66" t="str">
        <f t="shared" si="925"/>
        <v/>
      </c>
      <c r="PN169" s="66" t="str">
        <f t="shared" si="926"/>
        <v/>
      </c>
      <c r="PO169" s="66" t="str">
        <f t="shared" si="927"/>
        <v/>
      </c>
      <c r="PP169" s="66" t="str">
        <f t="shared" si="928"/>
        <v/>
      </c>
      <c r="PQ169" s="66" t="str">
        <f t="shared" si="929"/>
        <v/>
      </c>
      <c r="PR169" s="66" t="str">
        <f t="shared" si="930"/>
        <v/>
      </c>
      <c r="PS169" s="66" t="str">
        <f t="shared" si="931"/>
        <v/>
      </c>
      <c r="PT169" s="66" t="str">
        <f t="shared" si="932"/>
        <v/>
      </c>
      <c r="PU169" s="66" t="str">
        <f t="shared" si="933"/>
        <v/>
      </c>
      <c r="PV169" s="66" t="str">
        <f t="shared" si="934"/>
        <v/>
      </c>
      <c r="PW169" s="66" t="str">
        <f t="shared" si="935"/>
        <v/>
      </c>
      <c r="PX169" s="66" t="str">
        <f t="shared" si="936"/>
        <v/>
      </c>
      <c r="PY169" s="66" t="str">
        <f t="shared" si="937"/>
        <v/>
      </c>
      <c r="PZ169" s="66" t="str">
        <f t="shared" si="938"/>
        <v/>
      </c>
      <c r="QA169" s="66" t="str">
        <f t="shared" si="939"/>
        <v/>
      </c>
      <c r="QB169" s="66" t="str">
        <f t="shared" si="940"/>
        <v/>
      </c>
      <c r="QC169" s="66" t="str">
        <f t="shared" si="941"/>
        <v/>
      </c>
      <c r="QD169" s="66" t="str">
        <f t="shared" si="942"/>
        <v/>
      </c>
      <c r="QE169" s="66" t="str">
        <f t="shared" si="943"/>
        <v/>
      </c>
      <c r="QF169" s="66" t="str">
        <f t="shared" si="944"/>
        <v/>
      </c>
      <c r="QG169" s="66" t="str">
        <f t="shared" si="945"/>
        <v/>
      </c>
      <c r="QH169" s="66" t="str">
        <f t="shared" si="946"/>
        <v/>
      </c>
      <c r="QI169" s="66" t="str">
        <f t="shared" si="947"/>
        <v/>
      </c>
      <c r="QJ169" s="66" t="str">
        <f t="shared" si="948"/>
        <v/>
      </c>
      <c r="QK169" s="66" t="str">
        <f t="shared" si="949"/>
        <v/>
      </c>
      <c r="QL169" s="66" t="str">
        <f t="shared" si="950"/>
        <v/>
      </c>
      <c r="QM169" s="66" t="str">
        <f t="shared" si="951"/>
        <v/>
      </c>
      <c r="QN169" s="66" t="str">
        <f t="shared" si="952"/>
        <v/>
      </c>
      <c r="QO169" s="66" t="str">
        <f t="shared" si="953"/>
        <v/>
      </c>
      <c r="QP169" s="66" t="str">
        <f t="shared" si="954"/>
        <v/>
      </c>
      <c r="QQ169" s="66" t="str">
        <f t="shared" si="955"/>
        <v/>
      </c>
      <c r="QR169" s="66" t="str">
        <f t="shared" si="956"/>
        <v/>
      </c>
      <c r="QS169" s="66" t="str">
        <f t="shared" si="957"/>
        <v/>
      </c>
      <c r="QT169" s="66" t="str">
        <f t="shared" si="958"/>
        <v/>
      </c>
      <c r="QU169" s="66" t="str">
        <f t="shared" si="959"/>
        <v/>
      </c>
      <c r="QV169" s="66" t="str">
        <f t="shared" si="960"/>
        <v/>
      </c>
      <c r="QW169" s="66" t="str">
        <f t="shared" si="961"/>
        <v/>
      </c>
      <c r="QX169" s="66" t="str">
        <f t="shared" si="962"/>
        <v/>
      </c>
      <c r="QY169" s="66" t="str">
        <f t="shared" si="963"/>
        <v/>
      </c>
      <c r="QZ169" s="66" t="str">
        <f t="shared" si="964"/>
        <v/>
      </c>
      <c r="RA169" s="66" t="str">
        <f t="shared" si="965"/>
        <v/>
      </c>
      <c r="RB169" s="66" t="str">
        <f t="shared" si="966"/>
        <v/>
      </c>
      <c r="RC169" s="66" t="str">
        <f t="shared" si="967"/>
        <v/>
      </c>
      <c r="RD169" s="66" t="str">
        <f t="shared" si="968"/>
        <v/>
      </c>
      <c r="RE169" s="66" t="str">
        <f t="shared" si="969"/>
        <v/>
      </c>
      <c r="RF169" s="66" t="str">
        <f t="shared" si="970"/>
        <v/>
      </c>
      <c r="RG169" s="66" t="str">
        <f t="shared" si="971"/>
        <v/>
      </c>
      <c r="RH169" s="66" t="str">
        <f t="shared" si="972"/>
        <v/>
      </c>
      <c r="RI169" s="66" t="str">
        <f t="shared" si="973"/>
        <v/>
      </c>
      <c r="RJ169" s="66" t="str">
        <f t="shared" si="974"/>
        <v/>
      </c>
      <c r="RK169" s="66" t="str">
        <f t="shared" si="975"/>
        <v/>
      </c>
      <c r="RL169" s="66" t="str">
        <f t="shared" si="976"/>
        <v/>
      </c>
      <c r="RM169" s="66" t="str">
        <f t="shared" si="977"/>
        <v/>
      </c>
      <c r="RN169" s="66" t="str">
        <f t="shared" si="978"/>
        <v/>
      </c>
      <c r="RO169" s="66" t="str">
        <f t="shared" si="979"/>
        <v/>
      </c>
      <c r="RP169" s="66" t="str">
        <f t="shared" si="980"/>
        <v/>
      </c>
      <c r="RQ169" s="66" t="str">
        <f t="shared" si="981"/>
        <v/>
      </c>
      <c r="RR169" s="66" t="str">
        <f t="shared" si="982"/>
        <v/>
      </c>
      <c r="RS169" s="66" t="str">
        <f t="shared" si="983"/>
        <v/>
      </c>
      <c r="RT169" s="66" t="str">
        <f t="shared" si="984"/>
        <v/>
      </c>
      <c r="RU169" s="66" t="str">
        <f t="shared" si="985"/>
        <v/>
      </c>
      <c r="RV169" s="66" t="str">
        <f t="shared" si="986"/>
        <v/>
      </c>
      <c r="RW169" s="66" t="str">
        <f t="shared" si="987"/>
        <v/>
      </c>
      <c r="RX169" s="66" t="str">
        <f t="shared" si="988"/>
        <v/>
      </c>
      <c r="RY169" s="66" t="str">
        <f t="shared" si="989"/>
        <v/>
      </c>
      <c r="RZ169" s="66" t="str">
        <f t="shared" si="990"/>
        <v/>
      </c>
      <c r="SA169" s="66" t="str">
        <f t="shared" si="991"/>
        <v/>
      </c>
      <c r="SB169" s="66" t="str">
        <f t="shared" si="992"/>
        <v/>
      </c>
      <c r="SC169" s="66" t="str">
        <f t="shared" si="993"/>
        <v/>
      </c>
      <c r="SD169" s="66" t="str">
        <f t="shared" si="994"/>
        <v/>
      </c>
      <c r="SE169" s="66" t="str">
        <f t="shared" si="995"/>
        <v/>
      </c>
      <c r="SF169" s="66" t="str">
        <f t="shared" si="996"/>
        <v/>
      </c>
      <c r="SG169" s="66" t="str">
        <f t="shared" si="997"/>
        <v/>
      </c>
      <c r="SH169" s="66" t="str">
        <f t="shared" si="998"/>
        <v/>
      </c>
      <c r="SI169" s="66" t="str">
        <f t="shared" si="999"/>
        <v/>
      </c>
      <c r="SJ169" s="66" t="str">
        <f t="shared" si="1000"/>
        <v/>
      </c>
      <c r="SK169" s="66" t="str">
        <f t="shared" si="1001"/>
        <v/>
      </c>
      <c r="SL169" s="66" t="str">
        <f t="shared" si="1002"/>
        <v/>
      </c>
      <c r="SM169" s="66" t="str">
        <f t="shared" si="1003"/>
        <v/>
      </c>
      <c r="SN169" s="66" t="str">
        <f t="shared" si="1004"/>
        <v/>
      </c>
      <c r="SO169" s="66" t="str">
        <f t="shared" si="1005"/>
        <v/>
      </c>
      <c r="SP169" s="66" t="str">
        <f t="shared" si="1006"/>
        <v/>
      </c>
      <c r="SQ169" s="66" t="str">
        <f t="shared" si="1007"/>
        <v/>
      </c>
      <c r="SR169" s="66" t="str">
        <f t="shared" si="1008"/>
        <v/>
      </c>
      <c r="SS169" s="66" t="str">
        <f t="shared" si="1009"/>
        <v/>
      </c>
      <c r="ST169" s="66" t="str">
        <f t="shared" si="1010"/>
        <v/>
      </c>
      <c r="SU169" s="66" t="str">
        <f t="shared" si="1011"/>
        <v/>
      </c>
      <c r="SV169" s="66" t="str">
        <f t="shared" si="1012"/>
        <v/>
      </c>
      <c r="SW169" s="66" t="str">
        <f t="shared" si="1013"/>
        <v/>
      </c>
      <c r="SX169" s="66" t="str">
        <f t="shared" si="1014"/>
        <v/>
      </c>
      <c r="SY169" s="66" t="str">
        <f t="shared" si="1015"/>
        <v/>
      </c>
      <c r="SZ169" s="66" t="str">
        <f t="shared" si="1016"/>
        <v/>
      </c>
      <c r="TA169" s="66" t="str">
        <f t="shared" si="1017"/>
        <v/>
      </c>
      <c r="TB169" s="66" t="str">
        <f t="shared" si="1018"/>
        <v/>
      </c>
      <c r="TC169" s="66" t="str">
        <f t="shared" si="1019"/>
        <v/>
      </c>
      <c r="TD169" s="66" t="str">
        <f t="shared" si="1020"/>
        <v/>
      </c>
      <c r="TE169" s="66" t="str">
        <f t="shared" si="1021"/>
        <v/>
      </c>
      <c r="TF169" s="66" t="str">
        <f t="shared" si="1022"/>
        <v/>
      </c>
      <c r="TG169" s="66" t="str">
        <f t="shared" si="1023"/>
        <v/>
      </c>
      <c r="TH169" s="66" t="str">
        <f t="shared" si="1024"/>
        <v/>
      </c>
      <c r="TI169" s="66" t="str">
        <f t="shared" si="1025"/>
        <v/>
      </c>
      <c r="TJ169" s="66" t="str">
        <f t="shared" si="1026"/>
        <v/>
      </c>
      <c r="TK169" s="66" t="str">
        <f t="shared" si="1027"/>
        <v/>
      </c>
      <c r="TL169" s="66" t="str">
        <f t="shared" si="1028"/>
        <v/>
      </c>
      <c r="TM169" s="66" t="str">
        <f t="shared" si="1029"/>
        <v/>
      </c>
      <c r="TN169" s="66" t="str">
        <f t="shared" si="1030"/>
        <v/>
      </c>
      <c r="TO169" s="126">
        <f t="shared" si="1031"/>
        <v>1.0059947225516857E-2</v>
      </c>
      <c r="TP169" s="66" t="str">
        <f t="shared" si="1032"/>
        <v>kg/GJ delivered</v>
      </c>
      <c r="TQ169" s="160">
        <f t="shared" si="1033"/>
        <v>2.4948669119281802E-3</v>
      </c>
      <c r="TR169" s="66" t="str">
        <f t="shared" si="1034"/>
        <v>kg/GJ delivered</v>
      </c>
      <c r="TS169" s="160">
        <f t="shared" si="1035"/>
        <v>7.2431620023721342E-5</v>
      </c>
      <c r="TT169" s="66" t="str">
        <f t="shared" si="1036"/>
        <v>kg/GJ delivered</v>
      </c>
      <c r="TU169" s="160">
        <f t="shared" si="1037"/>
        <v>5.2311725572687644E-4</v>
      </c>
      <c r="TV169" s="66" t="str">
        <f t="shared" si="1038"/>
        <v>kg/GJ delivered</v>
      </c>
      <c r="TW169" s="160">
        <f t="shared" si="1039"/>
        <v>3.0984637454591914E-3</v>
      </c>
      <c r="TX169" s="66" t="str">
        <f t="shared" si="1040"/>
        <v>kg/GJ delivered</v>
      </c>
      <c r="TY169" s="160">
        <f t="shared" si="1041"/>
        <v>4.8287746682480905E-4</v>
      </c>
      <c r="TZ169" s="66" t="str">
        <f t="shared" si="1042"/>
        <v>kg/GJ delivered</v>
      </c>
      <c r="UA169" s="160">
        <f t="shared" si="1043"/>
        <v>2.8972648009488542E-3</v>
      </c>
      <c r="UB169" s="66" t="str">
        <f t="shared" si="1044"/>
        <v>kg/GJ delivered</v>
      </c>
      <c r="UC169" s="160">
        <f t="shared" si="1045"/>
        <v>2.8167852231447198E-3</v>
      </c>
      <c r="UD169" s="66" t="str">
        <f t="shared" si="1046"/>
        <v>kg/GJ delivered</v>
      </c>
      <c r="UE169" s="160">
        <f t="shared" si="1047"/>
        <v>3.8227799456964054E-5</v>
      </c>
      <c r="UF169" s="66" t="str">
        <f t="shared" si="1048"/>
        <v>kg/GJ delivered</v>
      </c>
      <c r="UG169" s="160">
        <f t="shared" si="1049"/>
        <v>2.2936679674178428E-4</v>
      </c>
      <c r="UH169" s="66" t="str">
        <f t="shared" si="1050"/>
        <v>kg/GJ delivered</v>
      </c>
      <c r="UI169" s="160">
        <f t="shared" si="1051"/>
        <v>5.2311725572687644E-4</v>
      </c>
      <c r="UJ169" s="66" t="str">
        <f t="shared" si="1052"/>
        <v>kg/GJ delivered</v>
      </c>
      <c r="UK169" s="66" t="str">
        <f t="shared" si="1053"/>
        <v/>
      </c>
      <c r="UL169" s="66" t="str">
        <f t="shared" si="1054"/>
        <v/>
      </c>
      <c r="UM169" s="160">
        <f t="shared" si="1055"/>
        <v>6.4383662243307877E-4</v>
      </c>
      <c r="UN169" s="66" t="str">
        <f t="shared" si="1056"/>
        <v>kg/GJ delivered</v>
      </c>
      <c r="UO169" s="160">
        <f t="shared" si="1057"/>
        <v>6.4383662243307877E-4</v>
      </c>
      <c r="UP169" s="66" t="str">
        <f t="shared" si="1058"/>
        <v>kg/GJ delivered</v>
      </c>
      <c r="UQ169" s="160">
        <f t="shared" si="1059"/>
        <v>6.4383662243307877E-4</v>
      </c>
      <c r="UR169" s="66" t="str">
        <f t="shared" si="1060"/>
        <v>kg/GJ delivered</v>
      </c>
      <c r="US169" s="160">
        <f t="shared" si="1061"/>
        <v>6.8407641133514611E-4</v>
      </c>
      <c r="UT169" s="66" t="str">
        <f t="shared" si="1062"/>
        <v>kg/GJ delivered</v>
      </c>
      <c r="UU169" s="160">
        <f t="shared" si="1063"/>
        <v>3.5008616344798659E-4</v>
      </c>
      <c r="UV169" s="66" t="str">
        <f t="shared" si="1064"/>
        <v>kg/GJ delivered</v>
      </c>
      <c r="UW169" s="160">
        <f t="shared" si="1065"/>
        <v>1.0864743003558205E-4</v>
      </c>
      <c r="UX169" s="66" t="str">
        <f t="shared" si="1066"/>
        <v>kg/GJ delivered</v>
      </c>
      <c r="UY169" s="160">
        <f t="shared" si="1067"/>
        <v>6.4383662243307877E-4</v>
      </c>
      <c r="UZ169" s="66" t="str">
        <f t="shared" si="1068"/>
        <v>kg/GJ delivered</v>
      </c>
      <c r="VA169" s="160">
        <f t="shared" si="1069"/>
        <v>5.2311725572687654E-5</v>
      </c>
      <c r="VB169" s="66" t="str">
        <f t="shared" si="1070"/>
        <v>kg/GJ delivered</v>
      </c>
      <c r="VC169" s="160">
        <f t="shared" si="1071"/>
        <v>5.6335704462894389E-4</v>
      </c>
      <c r="VD169" s="66" t="str">
        <f t="shared" si="1072"/>
        <v>kg/GJ delivered</v>
      </c>
      <c r="VE169" s="160">
        <f t="shared" si="1073"/>
        <v>8.8527535584548324E-5</v>
      </c>
      <c r="VF169" s="66" t="str">
        <f t="shared" si="1074"/>
        <v>kg/GJ delivered</v>
      </c>
      <c r="VG169" s="160">
        <f t="shared" si="1075"/>
        <v>7.6455598913928108E-5</v>
      </c>
      <c r="VH169" s="66" t="str">
        <f t="shared" si="1076"/>
        <v>kg/GJ delivered</v>
      </c>
      <c r="VI169" s="160">
        <f t="shared" si="1077"/>
        <v>6.4383662243307877E-5</v>
      </c>
      <c r="VJ169" s="66" t="str">
        <f t="shared" si="1078"/>
        <v>kg/GJ delivered</v>
      </c>
      <c r="VK169" s="66" t="str">
        <f t="shared" si="1079"/>
        <v/>
      </c>
      <c r="VL169" s="66" t="str">
        <f t="shared" si="1080"/>
        <v/>
      </c>
      <c r="VM169" s="160">
        <f t="shared" si="1081"/>
        <v>7.6455598913928108E-5</v>
      </c>
      <c r="VN169" s="66" t="str">
        <f t="shared" si="1082"/>
        <v>kg/GJ delivered</v>
      </c>
      <c r="VO169" s="160">
        <f t="shared" si="1083"/>
        <v>4.8287746682480901E-5</v>
      </c>
      <c r="VP169" s="66" t="str">
        <f t="shared" si="1084"/>
        <v>kg/GJ delivered</v>
      </c>
      <c r="VQ169" s="160">
        <f t="shared" si="1085"/>
        <v>6.0359683353101126E-6</v>
      </c>
      <c r="VR169" s="66" t="str">
        <f t="shared" si="1086"/>
        <v>kg/GJ delivered</v>
      </c>
      <c r="VS169" s="66" t="str">
        <f t="shared" si="1087"/>
        <v/>
      </c>
      <c r="VT169" s="66" t="str">
        <f t="shared" si="1088"/>
        <v/>
      </c>
      <c r="VU169" s="66" t="str">
        <f t="shared" si="1089"/>
        <v/>
      </c>
      <c r="VV169" s="66" t="str">
        <f t="shared" si="1090"/>
        <v/>
      </c>
      <c r="VW169" s="66" t="str">
        <f t="shared" si="1091"/>
        <v/>
      </c>
      <c r="VX169" s="66" t="str">
        <f t="shared" si="1092"/>
        <v/>
      </c>
      <c r="VY169" s="66" t="str">
        <f t="shared" si="1093"/>
        <v/>
      </c>
      <c r="VZ169" s="66" t="str">
        <f t="shared" si="1094"/>
        <v/>
      </c>
      <c r="WA169" s="66" t="str">
        <f t="shared" si="1095"/>
        <v/>
      </c>
      <c r="WB169" s="66" t="str">
        <f t="shared" si="1096"/>
        <v/>
      </c>
      <c r="WC169" s="66" t="str">
        <f t="shared" si="1097"/>
        <v/>
      </c>
      <c r="WD169" s="66" t="str">
        <f t="shared" si="1098"/>
        <v/>
      </c>
      <c r="WE169" s="66" t="str">
        <f t="shared" si="1099"/>
        <v/>
      </c>
      <c r="WF169" s="66" t="str">
        <f t="shared" si="1100"/>
        <v/>
      </c>
      <c r="WG169" s="66" t="str">
        <f t="shared" si="1101"/>
        <v/>
      </c>
      <c r="WH169" s="66" t="str">
        <f t="shared" si="1102"/>
        <v/>
      </c>
      <c r="WI169" s="66" t="str">
        <f t="shared" si="1103"/>
        <v/>
      </c>
      <c r="WJ169" s="66" t="str">
        <f t="shared" si="1104"/>
        <v/>
      </c>
      <c r="WK169" s="66" t="str">
        <f t="shared" si="1105"/>
        <v/>
      </c>
      <c r="WL169" s="66" t="str">
        <f t="shared" si="1106"/>
        <v/>
      </c>
      <c r="WM169" s="66" t="str">
        <f t="shared" si="1107"/>
        <v/>
      </c>
      <c r="WN169" s="66" t="str">
        <f t="shared" si="1108"/>
        <v/>
      </c>
      <c r="WO169" s="66" t="str">
        <f t="shared" si="1109"/>
        <v/>
      </c>
      <c r="WP169" s="66" t="str">
        <f t="shared" si="1110"/>
        <v/>
      </c>
      <c r="WQ169" s="66" t="str">
        <f t="shared" si="1111"/>
        <v/>
      </c>
      <c r="WR169" s="66" t="str">
        <f t="shared" si="1112"/>
        <v/>
      </c>
      <c r="WS169" s="66" t="str">
        <f t="shared" si="1113"/>
        <v/>
      </c>
      <c r="WT169" s="66" t="str">
        <f t="shared" si="1114"/>
        <v/>
      </c>
      <c r="WU169" s="66" t="str">
        <f t="shared" si="1115"/>
        <v/>
      </c>
      <c r="WV169" s="66" t="str">
        <f t="shared" si="1116"/>
        <v/>
      </c>
      <c r="WW169" s="66" t="str">
        <f t="shared" si="1117"/>
        <v/>
      </c>
      <c r="WX169" s="66" t="str">
        <f t="shared" si="1118"/>
        <v/>
      </c>
      <c r="WY169" s="160">
        <f t="shared" si="1119"/>
        <v>8.8527535584548322E-4</v>
      </c>
      <c r="WZ169" s="66" t="str">
        <f t="shared" si="1120"/>
        <v>kg/GJ delivered</v>
      </c>
      <c r="XA169" s="160">
        <f t="shared" si="1121"/>
        <v>3.3399024788715963E-4</v>
      </c>
      <c r="XB169" s="66" t="str">
        <f t="shared" si="1122"/>
        <v>kg/GJ delivered</v>
      </c>
      <c r="XC169" s="66" t="str">
        <f t="shared" si="1123"/>
        <v/>
      </c>
      <c r="XD169" s="66" t="str">
        <f t="shared" si="1124"/>
        <v/>
      </c>
      <c r="XE169" s="66" t="str">
        <f t="shared" si="1125"/>
        <v/>
      </c>
      <c r="XF169" s="66" t="str">
        <f t="shared" si="1126"/>
        <v/>
      </c>
      <c r="XG169" s="66" t="str">
        <f t="shared" si="1127"/>
        <v/>
      </c>
      <c r="XH169" s="66" t="str">
        <f t="shared" si="1128"/>
        <v/>
      </c>
      <c r="XI169" s="66" t="str">
        <f t="shared" si="1129"/>
        <v/>
      </c>
      <c r="XJ169" s="66" t="str">
        <f t="shared" si="1130"/>
        <v/>
      </c>
      <c r="XK169" s="66" t="str">
        <f t="shared" si="1131"/>
        <v/>
      </c>
      <c r="XL169" s="66" t="str">
        <f t="shared" si="1132"/>
        <v/>
      </c>
      <c r="XM169" s="66" t="str">
        <f t="shared" si="1133"/>
        <v/>
      </c>
      <c r="XN169" s="66" t="str">
        <f t="shared" si="1134"/>
        <v/>
      </c>
      <c r="XO169" s="66" t="str">
        <f t="shared" si="1135"/>
        <v/>
      </c>
      <c r="XP169" s="66" t="str">
        <f t="shared" si="1136"/>
        <v/>
      </c>
      <c r="XQ169" s="66" t="str">
        <f t="shared" si="1137"/>
        <v/>
      </c>
      <c r="XR169" s="66" t="str">
        <f t="shared" si="1138"/>
        <v/>
      </c>
      <c r="XS169" s="66" t="str">
        <f t="shared" si="1139"/>
        <v/>
      </c>
      <c r="XT169" s="66" t="str">
        <f t="shared" si="1140"/>
        <v/>
      </c>
      <c r="XU169" s="66" t="str">
        <f t="shared" si="1141"/>
        <v/>
      </c>
      <c r="XV169" s="66" t="str">
        <f t="shared" si="1142"/>
        <v/>
      </c>
      <c r="XW169" s="66" t="str">
        <f t="shared" si="1143"/>
        <v/>
      </c>
      <c r="XX169" s="66" t="str">
        <f t="shared" si="1144"/>
        <v/>
      </c>
      <c r="XY169" s="66" t="str">
        <f t="shared" si="1145"/>
        <v/>
      </c>
      <c r="XZ169" s="66" t="str">
        <f t="shared" si="1146"/>
        <v/>
      </c>
      <c r="YA169" s="66" t="str">
        <f t="shared" si="1147"/>
        <v/>
      </c>
      <c r="YB169" s="66" t="str">
        <f t="shared" si="1148"/>
        <v/>
      </c>
      <c r="YC169" s="66" t="str">
        <f t="shared" si="1149"/>
        <v/>
      </c>
      <c r="YD169" s="66" t="str">
        <f t="shared" si="1150"/>
        <v/>
      </c>
      <c r="YE169" s="66" t="str">
        <f t="shared" si="1151"/>
        <v/>
      </c>
      <c r="YF169" s="66" t="str">
        <f t="shared" si="1152"/>
        <v/>
      </c>
      <c r="YG169" s="66" t="str">
        <f t="shared" si="1153"/>
        <v/>
      </c>
      <c r="YH169" s="66" t="str">
        <f t="shared" si="1154"/>
        <v/>
      </c>
      <c r="YI169" s="66" t="str">
        <f t="shared" si="1155"/>
        <v/>
      </c>
      <c r="YJ169" s="66" t="str">
        <f t="shared" si="1156"/>
        <v/>
      </c>
      <c r="YK169" s="66" t="str">
        <f t="shared" si="1157"/>
        <v/>
      </c>
      <c r="YL169" s="66" t="str">
        <f t="shared" si="1158"/>
        <v/>
      </c>
      <c r="YM169" s="66" t="str">
        <f t="shared" si="1159"/>
        <v/>
      </c>
      <c r="YN169" s="66" t="str">
        <f t="shared" si="1160"/>
        <v/>
      </c>
      <c r="YO169" s="66" t="str">
        <f t="shared" si="1161"/>
        <v/>
      </c>
      <c r="YP169" s="66" t="str">
        <f t="shared" si="1162"/>
        <v/>
      </c>
      <c r="YQ169" s="66" t="str">
        <f t="shared" si="1163"/>
        <v/>
      </c>
      <c r="YR169" s="66" t="str">
        <f t="shared" si="1164"/>
        <v/>
      </c>
      <c r="YS169" s="66" t="str">
        <f t="shared" si="1165"/>
        <v/>
      </c>
      <c r="YT169" s="66" t="str">
        <f t="shared" si="1166"/>
        <v/>
      </c>
      <c r="YU169" s="66" t="str">
        <f t="shared" si="1167"/>
        <v/>
      </c>
      <c r="YV169" s="66" t="str">
        <f t="shared" si="1168"/>
        <v/>
      </c>
      <c r="YW169" s="66" t="str">
        <f t="shared" si="1169"/>
        <v/>
      </c>
      <c r="YX169" s="66" t="str">
        <f t="shared" si="1170"/>
        <v/>
      </c>
      <c r="YY169" s="66" t="str">
        <f t="shared" si="1171"/>
        <v/>
      </c>
      <c r="YZ169" s="66" t="str">
        <f t="shared" si="1172"/>
        <v/>
      </c>
      <c r="ZA169" s="66" t="str">
        <f t="shared" si="1173"/>
        <v/>
      </c>
      <c r="ZB169" s="66" t="str">
        <f t="shared" si="1174"/>
        <v/>
      </c>
      <c r="ZC169" s="66" t="str">
        <f t="shared" si="1175"/>
        <v/>
      </c>
      <c r="ZD169" s="66" t="str">
        <f t="shared" si="1176"/>
        <v/>
      </c>
      <c r="ZE169" s="66" t="str">
        <f t="shared" si="1177"/>
        <v/>
      </c>
      <c r="ZF169" s="66" t="str">
        <f t="shared" si="1178"/>
        <v/>
      </c>
      <c r="ZG169" s="66" t="str">
        <f t="shared" si="1179"/>
        <v/>
      </c>
      <c r="ZH169" s="66" t="str">
        <f t="shared" si="1180"/>
        <v/>
      </c>
      <c r="ZI169" s="66" t="str">
        <f t="shared" si="1181"/>
        <v/>
      </c>
      <c r="ZJ169" s="66" t="str">
        <f t="shared" si="1182"/>
        <v/>
      </c>
      <c r="ZK169" s="66" t="str">
        <f t="shared" si="1183"/>
        <v/>
      </c>
      <c r="ZL169" s="66" t="str">
        <f t="shared" si="1184"/>
        <v/>
      </c>
      <c r="ZM169" s="66" t="str">
        <f t="shared" si="1185"/>
        <v/>
      </c>
      <c r="ZN169" s="66" t="str">
        <f t="shared" si="1186"/>
        <v/>
      </c>
      <c r="ZO169" s="66" t="str">
        <f t="shared" si="1187"/>
        <v/>
      </c>
      <c r="ZP169" s="66" t="str">
        <f t="shared" si="1188"/>
        <v/>
      </c>
      <c r="ZQ169" s="66" t="str">
        <f t="shared" si="1189"/>
        <v/>
      </c>
      <c r="ZR169" s="66" t="str">
        <f t="shared" si="1190"/>
        <v/>
      </c>
      <c r="ZS169" s="66" t="str">
        <f t="shared" si="1191"/>
        <v/>
      </c>
      <c r="ZT169" s="66" t="str">
        <f t="shared" si="1192"/>
        <v/>
      </c>
      <c r="ZU169" s="66" t="str">
        <f t="shared" si="1193"/>
        <v/>
      </c>
      <c r="ZV169" s="66" t="str">
        <f t="shared" si="1194"/>
        <v/>
      </c>
      <c r="ZW169" s="66" t="str">
        <f t="shared" si="1195"/>
        <v/>
      </c>
      <c r="ZX169" s="66" t="str">
        <f t="shared" si="1196"/>
        <v/>
      </c>
      <c r="ZY169" s="66" t="str">
        <f t="shared" si="1197"/>
        <v/>
      </c>
      <c r="ZZ169" s="66" t="str">
        <f t="shared" si="1198"/>
        <v/>
      </c>
      <c r="AAA169" s="66" t="str">
        <f t="shared" si="1199"/>
        <v/>
      </c>
      <c r="AAB169" s="66" t="str">
        <f t="shared" si="1200"/>
        <v/>
      </c>
      <c r="AAC169" s="66" t="str">
        <f t="shared" si="1201"/>
        <v/>
      </c>
      <c r="AAD169" s="66" t="str">
        <f t="shared" si="1202"/>
        <v/>
      </c>
      <c r="AAE169" s="66" t="str">
        <f t="shared" si="1203"/>
        <v/>
      </c>
      <c r="AAF169" s="66" t="str">
        <f t="shared" si="1204"/>
        <v/>
      </c>
      <c r="AAG169" s="66" t="str">
        <f t="shared" si="1205"/>
        <v/>
      </c>
      <c r="AAH169" s="66" t="str">
        <f t="shared" si="1206"/>
        <v/>
      </c>
      <c r="AAI169" s="66" t="str">
        <f t="shared" si="1207"/>
        <v/>
      </c>
      <c r="AAJ169" s="66" t="str">
        <f t="shared" si="1208"/>
        <v/>
      </c>
      <c r="AAK169" s="66" t="str">
        <f t="shared" si="1209"/>
        <v/>
      </c>
      <c r="AAL169" s="66" t="str">
        <f t="shared" si="1210"/>
        <v/>
      </c>
      <c r="AAM169" s="66" t="str">
        <f t="shared" si="1211"/>
        <v/>
      </c>
      <c r="AAN169" s="66" t="str">
        <f t="shared" si="1212"/>
        <v/>
      </c>
      <c r="AAO169" s="66" t="str">
        <f t="shared" si="1213"/>
        <v/>
      </c>
      <c r="AAP169" s="66" t="str">
        <f t="shared" si="1214"/>
        <v/>
      </c>
      <c r="AAQ169" s="66" t="str">
        <f t="shared" si="1215"/>
        <v/>
      </c>
      <c r="AAR169" s="66" t="str">
        <f t="shared" si="1216"/>
        <v/>
      </c>
      <c r="AAS169" s="66" t="str">
        <f t="shared" si="1217"/>
        <v/>
      </c>
      <c r="AAT169" s="66" t="str">
        <f t="shared" si="1218"/>
        <v/>
      </c>
      <c r="AAU169" s="66" t="str">
        <f t="shared" si="1219"/>
        <v/>
      </c>
      <c r="AAV169" s="66" t="str">
        <f t="shared" si="1220"/>
        <v/>
      </c>
      <c r="AAW169" s="66" t="str">
        <f t="shared" si="1221"/>
        <v/>
      </c>
      <c r="AAX169" s="66" t="str">
        <f t="shared" si="1222"/>
        <v/>
      </c>
      <c r="AAY169" s="66" t="str">
        <f t="shared" si="1223"/>
        <v/>
      </c>
      <c r="AAZ169" s="66" t="str">
        <f t="shared" si="1224"/>
        <v/>
      </c>
      <c r="ABA169" s="66" t="str">
        <f t="shared" si="1225"/>
        <v/>
      </c>
      <c r="ABB169" s="66" t="str">
        <f t="shared" si="1226"/>
        <v/>
      </c>
      <c r="ABC169" s="66" t="str">
        <f t="shared" si="1227"/>
        <v/>
      </c>
      <c r="ABD169" s="66" t="str">
        <f t="shared" si="1228"/>
        <v/>
      </c>
      <c r="ABE169" s="66" t="str">
        <f t="shared" si="1229"/>
        <v/>
      </c>
      <c r="ABF169" s="66" t="str">
        <f t="shared" si="1230"/>
        <v/>
      </c>
      <c r="ABG169" s="66" t="str">
        <f t="shared" si="1231"/>
        <v/>
      </c>
      <c r="ABH169" s="66" t="str">
        <f t="shared" si="1232"/>
        <v/>
      </c>
      <c r="ABI169" s="66" t="str">
        <f t="shared" si="1233"/>
        <v/>
      </c>
      <c r="ABJ169" s="66" t="str">
        <f t="shared" si="1234"/>
        <v/>
      </c>
      <c r="ABK169" s="66" t="str">
        <f t="shared" si="1235"/>
        <v/>
      </c>
      <c r="ABL169" s="66" t="str">
        <f t="shared" si="1236"/>
        <v/>
      </c>
      <c r="ABM169" s="66" t="str">
        <f t="shared" si="1237"/>
        <v/>
      </c>
      <c r="ABN169" s="66" t="str">
        <f t="shared" si="1238"/>
        <v/>
      </c>
      <c r="ABO169" s="66" t="str">
        <f t="shared" si="1239"/>
        <v/>
      </c>
      <c r="ABP169" s="66" t="str">
        <f t="shared" si="1240"/>
        <v/>
      </c>
      <c r="ABQ169" s="66" t="str">
        <f t="shared" si="1241"/>
        <v/>
      </c>
      <c r="ABR169" s="66" t="str">
        <f t="shared" si="1242"/>
        <v/>
      </c>
      <c r="ABS169" s="66" t="str">
        <f t="shared" si="1243"/>
        <v/>
      </c>
      <c r="ABT169" s="66" t="str">
        <f t="shared" si="1244"/>
        <v/>
      </c>
      <c r="ABU169" s="66" t="str">
        <f t="shared" si="1245"/>
        <v/>
      </c>
      <c r="ABV169" s="66" t="str">
        <f t="shared" si="1246"/>
        <v/>
      </c>
      <c r="ABW169" s="66" t="str">
        <f t="shared" si="1247"/>
        <v/>
      </c>
      <c r="ABX169" s="66" t="str">
        <f t="shared" si="1248"/>
        <v/>
      </c>
      <c r="ABY169" s="66" t="str">
        <f t="shared" si="1249"/>
        <v/>
      </c>
      <c r="ABZ169" s="66" t="str">
        <f t="shared" si="1250"/>
        <v/>
      </c>
      <c r="ACA169" s="66" t="str">
        <f t="shared" si="1251"/>
        <v/>
      </c>
      <c r="ACB169" s="66" t="str">
        <f t="shared" si="1252"/>
        <v/>
      </c>
      <c r="ACC169" s="66" t="str">
        <f t="shared" si="1253"/>
        <v/>
      </c>
      <c r="ACD169" s="66" t="str">
        <f t="shared" si="1254"/>
        <v/>
      </c>
      <c r="ACE169" s="66" t="str">
        <f t="shared" si="1255"/>
        <v/>
      </c>
      <c r="ACF169" s="66" t="str">
        <f t="shared" si="1256"/>
        <v/>
      </c>
      <c r="ACG169" s="66" t="str">
        <f t="shared" si="1257"/>
        <v/>
      </c>
      <c r="ACH169" s="66" t="str">
        <f t="shared" si="1258"/>
        <v/>
      </c>
      <c r="ACI169" s="66" t="str">
        <f t="shared" si="1259"/>
        <v/>
      </c>
      <c r="ACJ169" s="66" t="str">
        <f t="shared" si="1260"/>
        <v/>
      </c>
      <c r="ACK169" s="66" t="str">
        <f t="shared" si="1261"/>
        <v/>
      </c>
      <c r="ACL169" s="66" t="str">
        <f t="shared" si="1262"/>
        <v/>
      </c>
      <c r="ACM169" s="66" t="str">
        <f t="shared" ref="ACM169:ACN169" si="1305">IF(AND(ACS$3="Unit", ACL169=""), "", IF(AND(ACS$3="Unit", ACL169="-"),"", IF(ACS$3="Unit", "kg/GJ delivered", IF(AND(NY169&lt;&gt;"", NY169&lt;&gt;"-", NX169="-"),"", IF($H169="","", IF(NX169="nd", "",IF(NX169="&lt;n.a.&gt;", "", IF(NY169="#/MJ", "", IF(NY169="kg/GJ delivered",NX169,IF(NY169="g/MJ delivered",NX169,IF(NY169="kg/MJ delivered",NX169*1000,IF(NY169="mg/MJ delivered",NX169/1000,IF(NY169="g/kg",((NX169)*(1/$I169)*(1/$H169)),IF(NY169="mg/kg",((NX169/1000)*(1/$I169)*(1/$H169)),IF(NY169="mg/MJ delivered",NX169/1000,IF(NY169="-","","Error"))))))))))))))))</f>
        <v/>
      </c>
      <c r="ACN169" s="66" t="str">
        <f t="shared" si="1305"/>
        <v/>
      </c>
      <c r="ACO169" s="66" t="str">
        <f t="shared" si="1264"/>
        <v/>
      </c>
      <c r="ACP169" s="66" t="str">
        <f t="shared" si="1265"/>
        <v/>
      </c>
      <c r="ACQ169" s="66" t="str">
        <f t="shared" si="1266"/>
        <v/>
      </c>
      <c r="ACR169" s="66" t="str">
        <f t="shared" si="1267"/>
        <v/>
      </c>
      <c r="ACS169" s="66" t="str">
        <f t="shared" si="1268"/>
        <v/>
      </c>
      <c r="ACT169" s="66" t="str">
        <f t="shared" si="1269"/>
        <v/>
      </c>
    </row>
    <row r="170" spans="2:774" ht="15.75" customHeight="1" x14ac:dyDescent="0.25">
      <c r="B170" s="66">
        <v>249</v>
      </c>
      <c r="C170" s="66" t="s">
        <v>889</v>
      </c>
      <c r="D170" s="66" t="s">
        <v>685</v>
      </c>
      <c r="E170" s="156" t="s">
        <v>859</v>
      </c>
      <c r="F170" s="66" t="s">
        <v>497</v>
      </c>
      <c r="G170" s="66" t="s">
        <v>492</v>
      </c>
      <c r="H170" s="126">
        <v>0.16242500000000001</v>
      </c>
      <c r="I170" s="130">
        <f>'Heating Values'!$D$23</f>
        <v>15.3</v>
      </c>
      <c r="J170" s="66" t="str">
        <f t="shared" si="890"/>
        <v>Firewood, Improved, CN</v>
      </c>
      <c r="K170" s="66" t="s">
        <v>1588</v>
      </c>
      <c r="L170" s="161"/>
      <c r="M170" s="161"/>
      <c r="N170" s="161"/>
      <c r="O170" s="66" t="s">
        <v>1116</v>
      </c>
      <c r="P170" s="66" t="str">
        <f t="shared" si="1272"/>
        <v>CN</v>
      </c>
      <c r="Q170" s="66" t="s">
        <v>87</v>
      </c>
      <c r="R170" s="158" t="s">
        <v>128</v>
      </c>
      <c r="S170" s="158" t="s">
        <v>128</v>
      </c>
      <c r="T170" s="158" t="s">
        <v>128</v>
      </c>
      <c r="U170" s="158" t="s">
        <v>128</v>
      </c>
      <c r="V170" s="158" t="s">
        <v>128</v>
      </c>
      <c r="W170" s="158" t="s">
        <v>128</v>
      </c>
      <c r="X170" s="158" t="s">
        <v>128</v>
      </c>
      <c r="Y170" s="158" t="s">
        <v>128</v>
      </c>
      <c r="Z170" s="158" t="s">
        <v>128</v>
      </c>
      <c r="AA170" s="158" t="s">
        <v>128</v>
      </c>
      <c r="AB170" s="158" t="s">
        <v>128</v>
      </c>
      <c r="AC170" s="158" t="s">
        <v>128</v>
      </c>
      <c r="AD170" s="158" t="s">
        <v>128</v>
      </c>
      <c r="AE170" s="158" t="s">
        <v>128</v>
      </c>
      <c r="AF170" s="158" t="s">
        <v>128</v>
      </c>
      <c r="AG170" s="158" t="s">
        <v>128</v>
      </c>
      <c r="AH170" s="158" t="s">
        <v>128</v>
      </c>
      <c r="AI170" s="158" t="s">
        <v>128</v>
      </c>
      <c r="AJ170" s="158" t="s">
        <v>128</v>
      </c>
      <c r="AK170" s="158" t="s">
        <v>128</v>
      </c>
      <c r="AL170" s="158" t="s">
        <v>128</v>
      </c>
      <c r="AM170" s="158" t="s">
        <v>128</v>
      </c>
      <c r="AN170" s="158" t="s">
        <v>128</v>
      </c>
      <c r="AO170" s="158" t="s">
        <v>128</v>
      </c>
      <c r="AP170" s="158" t="s">
        <v>128</v>
      </c>
      <c r="AQ170" s="158" t="s">
        <v>128</v>
      </c>
      <c r="AR170" s="158" t="s">
        <v>128</v>
      </c>
      <c r="AS170" s="158" t="s">
        <v>128</v>
      </c>
      <c r="AT170" s="158" t="s">
        <v>128</v>
      </c>
      <c r="AU170" s="158" t="s">
        <v>128</v>
      </c>
      <c r="AV170" s="158" t="s">
        <v>128</v>
      </c>
      <c r="AW170" s="158" t="s">
        <v>128</v>
      </c>
      <c r="AX170" s="158" t="s">
        <v>128</v>
      </c>
      <c r="AY170" s="158" t="s">
        <v>128</v>
      </c>
      <c r="AZ170" s="158" t="s">
        <v>128</v>
      </c>
      <c r="BA170" s="158" t="s">
        <v>128</v>
      </c>
      <c r="BB170" s="158" t="s">
        <v>128</v>
      </c>
      <c r="BC170" s="158" t="s">
        <v>128</v>
      </c>
      <c r="BD170" s="158" t="s">
        <v>128</v>
      </c>
      <c r="BE170" s="158" t="s">
        <v>128</v>
      </c>
      <c r="BF170" s="158" t="s">
        <v>128</v>
      </c>
      <c r="BG170" s="158" t="s">
        <v>128</v>
      </c>
      <c r="BH170" s="158" t="s">
        <v>128</v>
      </c>
      <c r="BI170" s="158" t="s">
        <v>128</v>
      </c>
      <c r="BJ170" s="158" t="s">
        <v>128</v>
      </c>
      <c r="BK170" s="158" t="s">
        <v>128</v>
      </c>
      <c r="BL170" s="158" t="s">
        <v>128</v>
      </c>
      <c r="BM170" s="158" t="s">
        <v>128</v>
      </c>
      <c r="BN170" s="158" t="s">
        <v>128</v>
      </c>
      <c r="BO170" s="158" t="s">
        <v>128</v>
      </c>
      <c r="BP170" s="158" t="s">
        <v>128</v>
      </c>
      <c r="BQ170" s="158" t="s">
        <v>128</v>
      </c>
      <c r="BR170" s="158" t="s">
        <v>128</v>
      </c>
      <c r="BS170" s="158" t="s">
        <v>128</v>
      </c>
      <c r="BT170" s="158" t="s">
        <v>128</v>
      </c>
      <c r="BU170" s="158" t="s">
        <v>128</v>
      </c>
      <c r="BV170" s="158" t="s">
        <v>128</v>
      </c>
      <c r="BW170" s="158" t="s">
        <v>128</v>
      </c>
      <c r="BX170" s="158" t="s">
        <v>128</v>
      </c>
      <c r="BY170" s="158" t="s">
        <v>128</v>
      </c>
      <c r="BZ170" s="158" t="s">
        <v>128</v>
      </c>
      <c r="CA170" s="158" t="s">
        <v>128</v>
      </c>
      <c r="CB170" s="158" t="s">
        <v>128</v>
      </c>
      <c r="CC170" s="158" t="s">
        <v>128</v>
      </c>
      <c r="CD170" s="158" t="s">
        <v>128</v>
      </c>
      <c r="CE170" s="158" t="s">
        <v>128</v>
      </c>
      <c r="CF170" s="158" t="s">
        <v>128</v>
      </c>
      <c r="CG170" s="158" t="s">
        <v>128</v>
      </c>
      <c r="CH170" s="158" t="s">
        <v>128</v>
      </c>
      <c r="CI170" s="158" t="s">
        <v>128</v>
      </c>
      <c r="CJ170" s="158" t="s">
        <v>128</v>
      </c>
      <c r="CK170" s="158" t="s">
        <v>128</v>
      </c>
      <c r="CL170" s="158" t="s">
        <v>128</v>
      </c>
      <c r="CM170" s="158" t="s">
        <v>128</v>
      </c>
      <c r="CN170" s="158" t="s">
        <v>128</v>
      </c>
      <c r="CO170" s="158" t="s">
        <v>128</v>
      </c>
      <c r="CP170" s="158" t="s">
        <v>128</v>
      </c>
      <c r="CQ170" s="158" t="s">
        <v>128</v>
      </c>
      <c r="CR170" s="158" t="s">
        <v>128</v>
      </c>
      <c r="CS170" s="158" t="s">
        <v>128</v>
      </c>
      <c r="CT170" s="158" t="s">
        <v>128</v>
      </c>
      <c r="CU170" s="158" t="s">
        <v>128</v>
      </c>
      <c r="CV170" s="158" t="s">
        <v>128</v>
      </c>
      <c r="CW170" s="158" t="s">
        <v>128</v>
      </c>
      <c r="CX170" s="158" t="s">
        <v>128</v>
      </c>
      <c r="CY170" s="158" t="s">
        <v>128</v>
      </c>
      <c r="CZ170" s="158" t="s">
        <v>128</v>
      </c>
      <c r="DA170" s="158" t="s">
        <v>128</v>
      </c>
      <c r="DB170" s="158" t="s">
        <v>128</v>
      </c>
      <c r="DC170" s="158" t="s">
        <v>128</v>
      </c>
      <c r="DD170" s="158" t="s">
        <v>128</v>
      </c>
      <c r="DE170" s="158" t="s">
        <v>128</v>
      </c>
      <c r="DF170" s="158" t="s">
        <v>128</v>
      </c>
      <c r="DG170" s="158" t="s">
        <v>128</v>
      </c>
      <c r="DH170" s="158" t="s">
        <v>128</v>
      </c>
      <c r="DI170" s="158" t="s">
        <v>128</v>
      </c>
      <c r="DJ170" s="158" t="s">
        <v>128</v>
      </c>
      <c r="DK170" s="158" t="s">
        <v>128</v>
      </c>
      <c r="DL170" s="158" t="s">
        <v>128</v>
      </c>
      <c r="DM170" s="158" t="s">
        <v>128</v>
      </c>
      <c r="DN170" s="158" t="s">
        <v>128</v>
      </c>
      <c r="DO170" s="158" t="s">
        <v>128</v>
      </c>
      <c r="DP170" s="158" t="s">
        <v>128</v>
      </c>
      <c r="DQ170" s="158" t="s">
        <v>128</v>
      </c>
      <c r="DR170" s="158" t="s">
        <v>128</v>
      </c>
      <c r="DS170" s="158" t="s">
        <v>128</v>
      </c>
      <c r="DT170" s="158" t="s">
        <v>128</v>
      </c>
      <c r="DU170" s="158" t="s">
        <v>128</v>
      </c>
      <c r="DV170" s="158" t="s">
        <v>128</v>
      </c>
      <c r="DW170" s="158" t="s">
        <v>128</v>
      </c>
      <c r="DX170" s="158" t="s">
        <v>128</v>
      </c>
      <c r="DY170" s="158" t="s">
        <v>128</v>
      </c>
      <c r="DZ170" s="158" t="s">
        <v>128</v>
      </c>
      <c r="EA170" s="158" t="s">
        <v>128</v>
      </c>
      <c r="EB170" s="158" t="s">
        <v>128</v>
      </c>
      <c r="EC170" s="158" t="s">
        <v>128</v>
      </c>
      <c r="ED170" s="158" t="s">
        <v>128</v>
      </c>
      <c r="EE170" s="158" t="s">
        <v>128</v>
      </c>
      <c r="EF170" s="158" t="s">
        <v>128</v>
      </c>
      <c r="EG170" s="158" t="s">
        <v>128</v>
      </c>
      <c r="EH170" s="158" t="s">
        <v>128</v>
      </c>
      <c r="EI170" s="158" t="s">
        <v>128</v>
      </c>
      <c r="EJ170" s="158" t="s">
        <v>128</v>
      </c>
      <c r="EK170" s="158" t="s">
        <v>128</v>
      </c>
      <c r="EL170" s="158" t="s">
        <v>128</v>
      </c>
      <c r="EM170" s="158" t="s">
        <v>128</v>
      </c>
      <c r="EN170" s="158" t="s">
        <v>128</v>
      </c>
      <c r="EO170" s="158" t="s">
        <v>128</v>
      </c>
      <c r="EP170" s="158" t="s">
        <v>128</v>
      </c>
      <c r="EQ170" s="158" t="s">
        <v>128</v>
      </c>
      <c r="ER170" s="158" t="s">
        <v>128</v>
      </c>
      <c r="ES170" s="158" t="s">
        <v>128</v>
      </c>
      <c r="ET170" s="158" t="s">
        <v>128</v>
      </c>
      <c r="EU170" s="158" t="s">
        <v>128</v>
      </c>
      <c r="EV170" s="158" t="s">
        <v>128</v>
      </c>
      <c r="EW170" s="158" t="s">
        <v>128</v>
      </c>
      <c r="EX170" s="158" t="s">
        <v>128</v>
      </c>
      <c r="EY170" s="158" t="s">
        <v>128</v>
      </c>
      <c r="EZ170" s="162">
        <v>12</v>
      </c>
      <c r="FA170" s="158" t="s">
        <v>704</v>
      </c>
      <c r="FB170" s="165">
        <v>2.4</v>
      </c>
      <c r="FC170" s="158" t="s">
        <v>704</v>
      </c>
      <c r="FD170" s="163">
        <v>7.0999999999999994E-2</v>
      </c>
      <c r="FE170" s="158" t="s">
        <v>704</v>
      </c>
      <c r="FF170" s="163">
        <v>0.54</v>
      </c>
      <c r="FG170" s="158" t="s">
        <v>704</v>
      </c>
      <c r="FH170" s="165">
        <v>3.7</v>
      </c>
      <c r="FI170" s="158" t="s">
        <v>704</v>
      </c>
      <c r="FJ170" s="163">
        <v>0.49</v>
      </c>
      <c r="FK170" s="158" t="s">
        <v>704</v>
      </c>
      <c r="FL170" s="165">
        <v>2.2999999999999998</v>
      </c>
      <c r="FM170" s="158" t="s">
        <v>704</v>
      </c>
      <c r="FN170" s="165">
        <v>1.9</v>
      </c>
      <c r="FO170" s="158" t="s">
        <v>704</v>
      </c>
      <c r="FP170" s="163">
        <v>4.2000000000000003E-2</v>
      </c>
      <c r="FQ170" s="158" t="s">
        <v>704</v>
      </c>
      <c r="FR170" s="163">
        <v>0.14000000000000001</v>
      </c>
      <c r="FS170" s="158" t="s">
        <v>704</v>
      </c>
      <c r="FT170" s="163">
        <v>0.17</v>
      </c>
      <c r="FU170" s="158" t="s">
        <v>704</v>
      </c>
      <c r="FV170" s="158" t="s">
        <v>128</v>
      </c>
      <c r="FW170" s="158" t="s">
        <v>128</v>
      </c>
      <c r="FX170" s="163">
        <v>0.5</v>
      </c>
      <c r="FY170" s="158" t="s">
        <v>704</v>
      </c>
      <c r="FZ170" s="163">
        <v>0.39</v>
      </c>
      <c r="GA170" s="158" t="s">
        <v>704</v>
      </c>
      <c r="GB170" s="163">
        <v>0.4</v>
      </c>
      <c r="GC170" s="158" t="s">
        <v>704</v>
      </c>
      <c r="GD170" s="163">
        <v>0.35</v>
      </c>
      <c r="GE170" s="158" t="s">
        <v>704</v>
      </c>
      <c r="GF170" s="163">
        <v>0.24</v>
      </c>
      <c r="GG170" s="158" t="s">
        <v>704</v>
      </c>
      <c r="GH170" s="163">
        <v>6.3E-2</v>
      </c>
      <c r="GI170" s="158" t="s">
        <v>704</v>
      </c>
      <c r="GJ170" s="163">
        <v>0.31</v>
      </c>
      <c r="GK170" s="158" t="s">
        <v>704</v>
      </c>
      <c r="GL170" s="163">
        <v>2.5999999999999999E-2</v>
      </c>
      <c r="GM170" s="158" t="s">
        <v>704</v>
      </c>
      <c r="GN170" s="163">
        <v>0.28000000000000003</v>
      </c>
      <c r="GO170" s="158" t="s">
        <v>704</v>
      </c>
      <c r="GP170" s="163">
        <v>4.3999999999999997E-2</v>
      </c>
      <c r="GQ170" s="158" t="s">
        <v>704</v>
      </c>
      <c r="GR170" s="163">
        <v>3.9E-2</v>
      </c>
      <c r="GS170" s="158" t="s">
        <v>704</v>
      </c>
      <c r="GT170" s="163">
        <v>2.8000000000000001E-2</v>
      </c>
      <c r="GU170" s="158" t="s">
        <v>704</v>
      </c>
      <c r="GV170" s="158" t="s">
        <v>128</v>
      </c>
      <c r="GW170" s="158" t="s">
        <v>128</v>
      </c>
      <c r="GX170" s="163">
        <v>3.7999999999999999E-2</v>
      </c>
      <c r="GY170" s="158" t="s">
        <v>704</v>
      </c>
      <c r="GZ170" s="163">
        <v>2.9000000000000001E-2</v>
      </c>
      <c r="HA170" s="158" t="s">
        <v>704</v>
      </c>
      <c r="HB170" s="166">
        <v>4.1000000000000003E-3</v>
      </c>
      <c r="HC170" s="158" t="s">
        <v>704</v>
      </c>
      <c r="HD170" s="158" t="s">
        <v>128</v>
      </c>
      <c r="HE170" s="158" t="s">
        <v>128</v>
      </c>
      <c r="HF170" s="158" t="s">
        <v>128</v>
      </c>
      <c r="HG170" s="158" t="s">
        <v>128</v>
      </c>
      <c r="HH170" s="158" t="s">
        <v>128</v>
      </c>
      <c r="HI170" s="158" t="s">
        <v>128</v>
      </c>
      <c r="HJ170" s="158" t="s">
        <v>128</v>
      </c>
      <c r="HK170" s="158" t="s">
        <v>128</v>
      </c>
      <c r="HL170" s="158" t="s">
        <v>128</v>
      </c>
      <c r="HM170" s="158" t="s">
        <v>128</v>
      </c>
      <c r="HN170" s="158" t="s">
        <v>128</v>
      </c>
      <c r="HO170" s="158" t="s">
        <v>128</v>
      </c>
      <c r="HP170" s="158" t="s">
        <v>128</v>
      </c>
      <c r="HQ170" s="158" t="s">
        <v>128</v>
      </c>
      <c r="HR170" s="158" t="s">
        <v>128</v>
      </c>
      <c r="HS170" s="158" t="s">
        <v>128</v>
      </c>
      <c r="HT170" s="158" t="s">
        <v>128</v>
      </c>
      <c r="HU170" s="158" t="s">
        <v>128</v>
      </c>
      <c r="HV170" s="158" t="s">
        <v>128</v>
      </c>
      <c r="HW170" s="158" t="s">
        <v>128</v>
      </c>
      <c r="HX170" s="158" t="s">
        <v>128</v>
      </c>
      <c r="HY170" s="158" t="s">
        <v>128</v>
      </c>
      <c r="HZ170" s="158" t="s">
        <v>128</v>
      </c>
      <c r="IA170" s="158" t="s">
        <v>128</v>
      </c>
      <c r="IB170" s="158" t="s">
        <v>128</v>
      </c>
      <c r="IC170" s="158" t="s">
        <v>128</v>
      </c>
      <c r="ID170" s="158" t="s">
        <v>128</v>
      </c>
      <c r="IE170" s="158" t="s">
        <v>128</v>
      </c>
      <c r="IF170" s="158" t="s">
        <v>128</v>
      </c>
      <c r="IG170" s="158" t="s">
        <v>128</v>
      </c>
      <c r="IH170" s="158" t="s">
        <v>128</v>
      </c>
      <c r="II170" s="158" t="s">
        <v>128</v>
      </c>
      <c r="IJ170" s="163">
        <v>0.52</v>
      </c>
      <c r="IK170" s="158" t="s">
        <v>704</v>
      </c>
      <c r="IL170" s="163">
        <v>0.15</v>
      </c>
      <c r="IM170" s="158" t="s">
        <v>704</v>
      </c>
      <c r="IN170" s="158" t="s">
        <v>128</v>
      </c>
      <c r="IO170" s="158" t="s">
        <v>128</v>
      </c>
      <c r="IP170" s="158" t="s">
        <v>128</v>
      </c>
      <c r="IQ170" s="158" t="s">
        <v>128</v>
      </c>
      <c r="IR170" s="158" t="s">
        <v>128</v>
      </c>
      <c r="IS170" s="158" t="s">
        <v>128</v>
      </c>
      <c r="IT170" s="158" t="s">
        <v>128</v>
      </c>
      <c r="IU170" s="158" t="s">
        <v>128</v>
      </c>
      <c r="IV170" s="158" t="s">
        <v>128</v>
      </c>
      <c r="IW170" s="158" t="s">
        <v>128</v>
      </c>
      <c r="IX170" s="158" t="s">
        <v>128</v>
      </c>
      <c r="IY170" s="158" t="s">
        <v>128</v>
      </c>
      <c r="IZ170" s="158" t="s">
        <v>128</v>
      </c>
      <c r="JA170" s="158" t="s">
        <v>128</v>
      </c>
      <c r="JB170" s="158" t="s">
        <v>128</v>
      </c>
      <c r="JC170" s="158" t="s">
        <v>128</v>
      </c>
      <c r="JD170" s="158" t="s">
        <v>128</v>
      </c>
      <c r="JE170" s="158" t="s">
        <v>128</v>
      </c>
      <c r="JF170" s="158" t="s">
        <v>128</v>
      </c>
      <c r="JG170" s="158" t="s">
        <v>128</v>
      </c>
      <c r="JH170" s="158" t="s">
        <v>128</v>
      </c>
      <c r="JI170" s="158" t="s">
        <v>128</v>
      </c>
      <c r="JJ170" s="158" t="s">
        <v>128</v>
      </c>
      <c r="JK170" s="158" t="s">
        <v>128</v>
      </c>
      <c r="JL170" s="158" t="s">
        <v>128</v>
      </c>
      <c r="JM170" s="158" t="s">
        <v>128</v>
      </c>
      <c r="JN170" s="158" t="s">
        <v>128</v>
      </c>
      <c r="JO170" s="158" t="s">
        <v>128</v>
      </c>
      <c r="JP170" s="158" t="s">
        <v>128</v>
      </c>
      <c r="JQ170" s="158" t="s">
        <v>128</v>
      </c>
      <c r="JR170" s="158" t="s">
        <v>128</v>
      </c>
      <c r="JS170" s="158" t="s">
        <v>128</v>
      </c>
      <c r="JT170" s="158" t="s">
        <v>128</v>
      </c>
      <c r="JU170" s="158" t="s">
        <v>128</v>
      </c>
      <c r="JV170" s="158" t="s">
        <v>128</v>
      </c>
      <c r="JW170" s="158" t="s">
        <v>128</v>
      </c>
      <c r="JX170" s="158" t="s">
        <v>128</v>
      </c>
      <c r="JY170" s="158" t="s">
        <v>128</v>
      </c>
      <c r="JZ170" s="158" t="s">
        <v>128</v>
      </c>
      <c r="KA170" s="158" t="s">
        <v>128</v>
      </c>
      <c r="KB170" s="158" t="s">
        <v>128</v>
      </c>
      <c r="KC170" s="158" t="s">
        <v>128</v>
      </c>
      <c r="KD170" s="158" t="s">
        <v>128</v>
      </c>
      <c r="KE170" s="158" t="s">
        <v>128</v>
      </c>
      <c r="KF170" s="158" t="s">
        <v>128</v>
      </c>
      <c r="KG170" s="158" t="s">
        <v>128</v>
      </c>
      <c r="KH170" s="158" t="s">
        <v>128</v>
      </c>
      <c r="KI170" s="158" t="s">
        <v>128</v>
      </c>
      <c r="KJ170" s="158" t="s">
        <v>128</v>
      </c>
      <c r="KK170" s="158" t="s">
        <v>128</v>
      </c>
      <c r="KL170" s="158" t="s">
        <v>128</v>
      </c>
      <c r="KM170" s="158" t="s">
        <v>128</v>
      </c>
      <c r="KN170" s="158" t="s">
        <v>128</v>
      </c>
      <c r="KO170" s="158" t="s">
        <v>128</v>
      </c>
      <c r="KP170" s="158" t="s">
        <v>128</v>
      </c>
      <c r="KQ170" s="158" t="s">
        <v>128</v>
      </c>
      <c r="KR170" s="158" t="s">
        <v>128</v>
      </c>
      <c r="KS170" s="158" t="s">
        <v>128</v>
      </c>
      <c r="KT170" s="158" t="s">
        <v>128</v>
      </c>
      <c r="KU170" s="158" t="s">
        <v>128</v>
      </c>
      <c r="KV170" s="158" t="s">
        <v>128</v>
      </c>
      <c r="KW170" s="158" t="s">
        <v>128</v>
      </c>
      <c r="KX170" s="158" t="s">
        <v>128</v>
      </c>
      <c r="KY170" s="158" t="s">
        <v>128</v>
      </c>
      <c r="KZ170" s="158" t="s">
        <v>128</v>
      </c>
      <c r="LA170" s="158" t="s">
        <v>128</v>
      </c>
      <c r="LB170" s="158" t="s">
        <v>128</v>
      </c>
      <c r="LC170" s="158" t="s">
        <v>128</v>
      </c>
      <c r="LD170" s="158" t="s">
        <v>128</v>
      </c>
      <c r="LE170" s="158" t="s">
        <v>128</v>
      </c>
      <c r="LF170" s="158" t="s">
        <v>128</v>
      </c>
      <c r="LG170" s="158" t="s">
        <v>128</v>
      </c>
      <c r="LH170" s="158" t="s">
        <v>128</v>
      </c>
      <c r="LI170" s="158" t="s">
        <v>128</v>
      </c>
      <c r="LJ170" s="158" t="s">
        <v>128</v>
      </c>
      <c r="LK170" s="158" t="s">
        <v>128</v>
      </c>
      <c r="LL170" s="158" t="s">
        <v>128</v>
      </c>
      <c r="LM170" s="158" t="s">
        <v>128</v>
      </c>
      <c r="LN170" s="158" t="s">
        <v>128</v>
      </c>
      <c r="LO170" s="158" t="s">
        <v>128</v>
      </c>
      <c r="LP170" s="158" t="s">
        <v>128</v>
      </c>
      <c r="LQ170" s="158" t="s">
        <v>128</v>
      </c>
      <c r="LR170" s="158" t="s">
        <v>128</v>
      </c>
      <c r="LS170" s="158" t="s">
        <v>128</v>
      </c>
      <c r="LT170" s="158" t="s">
        <v>128</v>
      </c>
      <c r="LU170" s="158" t="s">
        <v>128</v>
      </c>
      <c r="LV170" s="158" t="s">
        <v>128</v>
      </c>
      <c r="LW170" s="158" t="s">
        <v>128</v>
      </c>
      <c r="LX170" s="158" t="s">
        <v>128</v>
      </c>
      <c r="LY170" s="158" t="s">
        <v>128</v>
      </c>
      <c r="LZ170" s="158" t="s">
        <v>128</v>
      </c>
      <c r="MA170" s="158" t="s">
        <v>128</v>
      </c>
      <c r="MB170" s="158" t="s">
        <v>128</v>
      </c>
      <c r="MC170" s="158" t="s">
        <v>128</v>
      </c>
      <c r="MD170" s="158" t="s">
        <v>128</v>
      </c>
      <c r="ME170" s="158" t="s">
        <v>128</v>
      </c>
      <c r="MF170" s="158" t="s">
        <v>128</v>
      </c>
      <c r="MG170" s="158" t="s">
        <v>128</v>
      </c>
      <c r="MH170" s="158" t="s">
        <v>128</v>
      </c>
      <c r="MI170" s="158" t="s">
        <v>128</v>
      </c>
      <c r="MJ170" s="158" t="s">
        <v>128</v>
      </c>
      <c r="MK170" s="158" t="s">
        <v>128</v>
      </c>
      <c r="ML170" s="158" t="s">
        <v>128</v>
      </c>
      <c r="MM170" s="158" t="s">
        <v>128</v>
      </c>
      <c r="MN170" s="158" t="s">
        <v>128</v>
      </c>
      <c r="MO170" s="158" t="s">
        <v>128</v>
      </c>
      <c r="MP170" s="158" t="s">
        <v>128</v>
      </c>
      <c r="MQ170" s="158" t="s">
        <v>128</v>
      </c>
      <c r="MR170" s="158" t="s">
        <v>128</v>
      </c>
      <c r="MS170" s="158" t="s">
        <v>128</v>
      </c>
      <c r="MT170" s="158" t="s">
        <v>128</v>
      </c>
      <c r="MU170" s="158" t="s">
        <v>128</v>
      </c>
      <c r="MV170" s="158" t="s">
        <v>128</v>
      </c>
      <c r="MW170" s="158" t="s">
        <v>128</v>
      </c>
      <c r="MX170" s="158" t="s">
        <v>128</v>
      </c>
      <c r="MY170" s="158" t="s">
        <v>128</v>
      </c>
      <c r="MZ170" s="158" t="s">
        <v>128</v>
      </c>
      <c r="NA170" s="158" t="s">
        <v>128</v>
      </c>
      <c r="NB170" s="158" t="s">
        <v>128</v>
      </c>
      <c r="NC170" s="158" t="s">
        <v>128</v>
      </c>
      <c r="ND170" s="158" t="s">
        <v>128</v>
      </c>
      <c r="NE170" s="158" t="s">
        <v>128</v>
      </c>
      <c r="NF170" s="158" t="s">
        <v>128</v>
      </c>
      <c r="NG170" s="158" t="s">
        <v>128</v>
      </c>
      <c r="NH170" s="158" t="s">
        <v>128</v>
      </c>
      <c r="NI170" s="158" t="s">
        <v>128</v>
      </c>
      <c r="NJ170" s="158" t="s">
        <v>128</v>
      </c>
      <c r="NK170" s="158" t="s">
        <v>128</v>
      </c>
      <c r="NL170" s="158" t="s">
        <v>128</v>
      </c>
      <c r="NM170" s="158" t="s">
        <v>128</v>
      </c>
      <c r="NN170" s="158" t="s">
        <v>128</v>
      </c>
      <c r="NO170" s="158" t="s">
        <v>128</v>
      </c>
      <c r="NP170" s="158" t="s">
        <v>128</v>
      </c>
      <c r="NQ170" s="158" t="s">
        <v>128</v>
      </c>
      <c r="NR170" s="158" t="s">
        <v>128</v>
      </c>
      <c r="NS170" s="158" t="s">
        <v>128</v>
      </c>
      <c r="NT170" s="158" t="s">
        <v>128</v>
      </c>
      <c r="NU170" s="158" t="s">
        <v>128</v>
      </c>
      <c r="NV170" s="158" t="s">
        <v>128</v>
      </c>
      <c r="NW170" s="158" t="s">
        <v>128</v>
      </c>
      <c r="NX170" s="158" t="s">
        <v>128</v>
      </c>
      <c r="NY170" s="158" t="s">
        <v>128</v>
      </c>
      <c r="NZ170" s="158" t="s">
        <v>128</v>
      </c>
      <c r="OA170" s="158" t="s">
        <v>128</v>
      </c>
      <c r="OB170" s="158" t="s">
        <v>128</v>
      </c>
      <c r="OC170" s="158" t="s">
        <v>128</v>
      </c>
      <c r="OD170" s="158" t="s">
        <v>128</v>
      </c>
      <c r="OE170" s="170" t="s">
        <v>128</v>
      </c>
      <c r="OF170" s="181"/>
      <c r="OG170" s="113" t="str">
        <f t="shared" si="893"/>
        <v/>
      </c>
      <c r="OH170" s="66" t="str">
        <f t="shared" si="894"/>
        <v/>
      </c>
      <c r="OI170" s="66" t="str">
        <f t="shared" si="895"/>
        <v/>
      </c>
      <c r="OJ170" s="66" t="str">
        <f t="shared" si="896"/>
        <v/>
      </c>
      <c r="OK170" s="66" t="str">
        <f t="shared" si="897"/>
        <v/>
      </c>
      <c r="OL170" s="66" t="str">
        <f t="shared" si="898"/>
        <v/>
      </c>
      <c r="OM170" s="66" t="str">
        <f t="shared" si="899"/>
        <v/>
      </c>
      <c r="ON170" s="66" t="str">
        <f t="shared" si="900"/>
        <v/>
      </c>
      <c r="OO170" s="66" t="str">
        <f t="shared" si="901"/>
        <v/>
      </c>
      <c r="OP170" s="66" t="str">
        <f t="shared" si="902"/>
        <v/>
      </c>
      <c r="OQ170" s="66" t="str">
        <f t="shared" si="903"/>
        <v/>
      </c>
      <c r="OR170" s="66" t="str">
        <f t="shared" si="904"/>
        <v/>
      </c>
      <c r="OS170" s="66" t="str">
        <f t="shared" si="905"/>
        <v/>
      </c>
      <c r="OT170" s="66" t="str">
        <f t="shared" si="906"/>
        <v/>
      </c>
      <c r="OU170" s="66" t="str">
        <f t="shared" si="907"/>
        <v/>
      </c>
      <c r="OV170" s="66" t="str">
        <f t="shared" si="908"/>
        <v/>
      </c>
      <c r="OW170" s="66" t="str">
        <f t="shared" si="909"/>
        <v/>
      </c>
      <c r="OX170" s="66" t="str">
        <f t="shared" si="910"/>
        <v/>
      </c>
      <c r="OY170" s="66" t="str">
        <f t="shared" si="911"/>
        <v/>
      </c>
      <c r="OZ170" s="66" t="str">
        <f t="shared" si="912"/>
        <v/>
      </c>
      <c r="PA170" s="66" t="str">
        <f t="shared" si="913"/>
        <v/>
      </c>
      <c r="PB170" s="66" t="str">
        <f t="shared" si="914"/>
        <v/>
      </c>
      <c r="PC170" s="66" t="str">
        <f t="shared" si="915"/>
        <v/>
      </c>
      <c r="PD170" s="66" t="str">
        <f t="shared" si="916"/>
        <v/>
      </c>
      <c r="PE170" s="66" t="str">
        <f t="shared" si="917"/>
        <v/>
      </c>
      <c r="PF170" s="66" t="str">
        <f t="shared" si="918"/>
        <v/>
      </c>
      <c r="PG170" s="66" t="str">
        <f t="shared" si="919"/>
        <v/>
      </c>
      <c r="PH170" s="66" t="str">
        <f t="shared" si="920"/>
        <v/>
      </c>
      <c r="PI170" s="66" t="str">
        <f t="shared" si="921"/>
        <v/>
      </c>
      <c r="PJ170" s="66" t="str">
        <f t="shared" si="922"/>
        <v/>
      </c>
      <c r="PK170" s="66" t="str">
        <f t="shared" si="923"/>
        <v/>
      </c>
      <c r="PL170" s="66" t="str">
        <f t="shared" si="924"/>
        <v/>
      </c>
      <c r="PM170" s="66" t="str">
        <f t="shared" si="925"/>
        <v/>
      </c>
      <c r="PN170" s="66" t="str">
        <f t="shared" si="926"/>
        <v/>
      </c>
      <c r="PO170" s="66" t="str">
        <f t="shared" si="927"/>
        <v/>
      </c>
      <c r="PP170" s="66" t="str">
        <f t="shared" si="928"/>
        <v/>
      </c>
      <c r="PQ170" s="66" t="str">
        <f t="shared" si="929"/>
        <v/>
      </c>
      <c r="PR170" s="66" t="str">
        <f t="shared" si="930"/>
        <v/>
      </c>
      <c r="PS170" s="66" t="str">
        <f t="shared" si="931"/>
        <v/>
      </c>
      <c r="PT170" s="66" t="str">
        <f t="shared" si="932"/>
        <v/>
      </c>
      <c r="PU170" s="66" t="str">
        <f t="shared" si="933"/>
        <v/>
      </c>
      <c r="PV170" s="66" t="str">
        <f t="shared" si="934"/>
        <v/>
      </c>
      <c r="PW170" s="66" t="str">
        <f t="shared" si="935"/>
        <v/>
      </c>
      <c r="PX170" s="66" t="str">
        <f t="shared" si="936"/>
        <v/>
      </c>
      <c r="PY170" s="66" t="str">
        <f t="shared" si="937"/>
        <v/>
      </c>
      <c r="PZ170" s="66" t="str">
        <f t="shared" si="938"/>
        <v/>
      </c>
      <c r="QA170" s="66" t="str">
        <f t="shared" si="939"/>
        <v/>
      </c>
      <c r="QB170" s="66" t="str">
        <f t="shared" si="940"/>
        <v/>
      </c>
      <c r="QC170" s="66" t="str">
        <f t="shared" si="941"/>
        <v/>
      </c>
      <c r="QD170" s="66" t="str">
        <f t="shared" si="942"/>
        <v/>
      </c>
      <c r="QE170" s="66" t="str">
        <f t="shared" si="943"/>
        <v/>
      </c>
      <c r="QF170" s="66" t="str">
        <f t="shared" si="944"/>
        <v/>
      </c>
      <c r="QG170" s="66" t="str">
        <f t="shared" si="945"/>
        <v/>
      </c>
      <c r="QH170" s="66" t="str">
        <f t="shared" si="946"/>
        <v/>
      </c>
      <c r="QI170" s="66" t="str">
        <f t="shared" si="947"/>
        <v/>
      </c>
      <c r="QJ170" s="66" t="str">
        <f t="shared" si="948"/>
        <v/>
      </c>
      <c r="QK170" s="66" t="str">
        <f t="shared" si="949"/>
        <v/>
      </c>
      <c r="QL170" s="66" t="str">
        <f t="shared" si="950"/>
        <v/>
      </c>
      <c r="QM170" s="66" t="str">
        <f t="shared" si="951"/>
        <v/>
      </c>
      <c r="QN170" s="66" t="str">
        <f t="shared" si="952"/>
        <v/>
      </c>
      <c r="QO170" s="66" t="str">
        <f t="shared" si="953"/>
        <v/>
      </c>
      <c r="QP170" s="66" t="str">
        <f t="shared" si="954"/>
        <v/>
      </c>
      <c r="QQ170" s="66" t="str">
        <f t="shared" si="955"/>
        <v/>
      </c>
      <c r="QR170" s="66" t="str">
        <f t="shared" si="956"/>
        <v/>
      </c>
      <c r="QS170" s="66" t="str">
        <f t="shared" si="957"/>
        <v/>
      </c>
      <c r="QT170" s="66" t="str">
        <f t="shared" si="958"/>
        <v/>
      </c>
      <c r="QU170" s="66" t="str">
        <f t="shared" si="959"/>
        <v/>
      </c>
      <c r="QV170" s="66" t="str">
        <f t="shared" si="960"/>
        <v/>
      </c>
      <c r="QW170" s="66" t="str">
        <f t="shared" si="961"/>
        <v/>
      </c>
      <c r="QX170" s="66" t="str">
        <f t="shared" si="962"/>
        <v/>
      </c>
      <c r="QY170" s="66" t="str">
        <f t="shared" si="963"/>
        <v/>
      </c>
      <c r="QZ170" s="66" t="str">
        <f t="shared" si="964"/>
        <v/>
      </c>
      <c r="RA170" s="66" t="str">
        <f t="shared" si="965"/>
        <v/>
      </c>
      <c r="RB170" s="66" t="str">
        <f t="shared" si="966"/>
        <v/>
      </c>
      <c r="RC170" s="66" t="str">
        <f t="shared" si="967"/>
        <v/>
      </c>
      <c r="RD170" s="66" t="str">
        <f t="shared" si="968"/>
        <v/>
      </c>
      <c r="RE170" s="66" t="str">
        <f t="shared" si="969"/>
        <v/>
      </c>
      <c r="RF170" s="66" t="str">
        <f t="shared" si="970"/>
        <v/>
      </c>
      <c r="RG170" s="66" t="str">
        <f t="shared" si="971"/>
        <v/>
      </c>
      <c r="RH170" s="66" t="str">
        <f t="shared" si="972"/>
        <v/>
      </c>
      <c r="RI170" s="66" t="str">
        <f t="shared" si="973"/>
        <v/>
      </c>
      <c r="RJ170" s="66" t="str">
        <f t="shared" si="974"/>
        <v/>
      </c>
      <c r="RK170" s="66" t="str">
        <f t="shared" si="975"/>
        <v/>
      </c>
      <c r="RL170" s="66" t="str">
        <f t="shared" si="976"/>
        <v/>
      </c>
      <c r="RM170" s="66" t="str">
        <f t="shared" si="977"/>
        <v/>
      </c>
      <c r="RN170" s="66" t="str">
        <f t="shared" si="978"/>
        <v/>
      </c>
      <c r="RO170" s="66" t="str">
        <f t="shared" si="979"/>
        <v/>
      </c>
      <c r="RP170" s="66" t="str">
        <f t="shared" si="980"/>
        <v/>
      </c>
      <c r="RQ170" s="66" t="str">
        <f t="shared" si="981"/>
        <v/>
      </c>
      <c r="RR170" s="66" t="str">
        <f t="shared" si="982"/>
        <v/>
      </c>
      <c r="RS170" s="66" t="str">
        <f t="shared" si="983"/>
        <v/>
      </c>
      <c r="RT170" s="66" t="str">
        <f t="shared" si="984"/>
        <v/>
      </c>
      <c r="RU170" s="66" t="str">
        <f t="shared" si="985"/>
        <v/>
      </c>
      <c r="RV170" s="66" t="str">
        <f t="shared" si="986"/>
        <v/>
      </c>
      <c r="RW170" s="66" t="str">
        <f t="shared" si="987"/>
        <v/>
      </c>
      <c r="RX170" s="66" t="str">
        <f t="shared" si="988"/>
        <v/>
      </c>
      <c r="RY170" s="66" t="str">
        <f t="shared" si="989"/>
        <v/>
      </c>
      <c r="RZ170" s="66" t="str">
        <f t="shared" si="990"/>
        <v/>
      </c>
      <c r="SA170" s="66" t="str">
        <f t="shared" si="991"/>
        <v/>
      </c>
      <c r="SB170" s="66" t="str">
        <f t="shared" si="992"/>
        <v/>
      </c>
      <c r="SC170" s="66" t="str">
        <f t="shared" si="993"/>
        <v/>
      </c>
      <c r="SD170" s="66" t="str">
        <f t="shared" si="994"/>
        <v/>
      </c>
      <c r="SE170" s="66" t="str">
        <f t="shared" si="995"/>
        <v/>
      </c>
      <c r="SF170" s="66" t="str">
        <f t="shared" si="996"/>
        <v/>
      </c>
      <c r="SG170" s="66" t="str">
        <f t="shared" si="997"/>
        <v/>
      </c>
      <c r="SH170" s="66" t="str">
        <f t="shared" si="998"/>
        <v/>
      </c>
      <c r="SI170" s="66" t="str">
        <f t="shared" si="999"/>
        <v/>
      </c>
      <c r="SJ170" s="66" t="str">
        <f t="shared" si="1000"/>
        <v/>
      </c>
      <c r="SK170" s="66" t="str">
        <f t="shared" si="1001"/>
        <v/>
      </c>
      <c r="SL170" s="66" t="str">
        <f t="shared" si="1002"/>
        <v/>
      </c>
      <c r="SM170" s="66" t="str">
        <f t="shared" si="1003"/>
        <v/>
      </c>
      <c r="SN170" s="66" t="str">
        <f t="shared" si="1004"/>
        <v/>
      </c>
      <c r="SO170" s="66" t="str">
        <f t="shared" si="1005"/>
        <v/>
      </c>
      <c r="SP170" s="66" t="str">
        <f t="shared" si="1006"/>
        <v/>
      </c>
      <c r="SQ170" s="66" t="str">
        <f t="shared" si="1007"/>
        <v/>
      </c>
      <c r="SR170" s="66" t="str">
        <f t="shared" si="1008"/>
        <v/>
      </c>
      <c r="SS170" s="66" t="str">
        <f t="shared" si="1009"/>
        <v/>
      </c>
      <c r="ST170" s="66" t="str">
        <f t="shared" si="1010"/>
        <v/>
      </c>
      <c r="SU170" s="66" t="str">
        <f t="shared" si="1011"/>
        <v/>
      </c>
      <c r="SV170" s="66" t="str">
        <f t="shared" si="1012"/>
        <v/>
      </c>
      <c r="SW170" s="66" t="str">
        <f t="shared" si="1013"/>
        <v/>
      </c>
      <c r="SX170" s="66" t="str">
        <f t="shared" si="1014"/>
        <v/>
      </c>
      <c r="SY170" s="66" t="str">
        <f t="shared" si="1015"/>
        <v/>
      </c>
      <c r="SZ170" s="66" t="str">
        <f t="shared" si="1016"/>
        <v/>
      </c>
      <c r="TA170" s="66" t="str">
        <f t="shared" si="1017"/>
        <v/>
      </c>
      <c r="TB170" s="66" t="str">
        <f t="shared" si="1018"/>
        <v/>
      </c>
      <c r="TC170" s="66" t="str">
        <f t="shared" si="1019"/>
        <v/>
      </c>
      <c r="TD170" s="66" t="str">
        <f t="shared" si="1020"/>
        <v/>
      </c>
      <c r="TE170" s="66" t="str">
        <f t="shared" si="1021"/>
        <v/>
      </c>
      <c r="TF170" s="66" t="str">
        <f t="shared" si="1022"/>
        <v/>
      </c>
      <c r="TG170" s="66" t="str">
        <f t="shared" si="1023"/>
        <v/>
      </c>
      <c r="TH170" s="66" t="str">
        <f t="shared" si="1024"/>
        <v/>
      </c>
      <c r="TI170" s="66" t="str">
        <f t="shared" si="1025"/>
        <v/>
      </c>
      <c r="TJ170" s="66" t="str">
        <f t="shared" si="1026"/>
        <v/>
      </c>
      <c r="TK170" s="66" t="str">
        <f t="shared" si="1027"/>
        <v/>
      </c>
      <c r="TL170" s="66" t="str">
        <f t="shared" si="1028"/>
        <v/>
      </c>
      <c r="TM170" s="66" t="str">
        <f t="shared" si="1029"/>
        <v/>
      </c>
      <c r="TN170" s="66" t="str">
        <f t="shared" si="1030"/>
        <v/>
      </c>
      <c r="TO170" s="160">
        <f t="shared" si="1031"/>
        <v>4.8287746682480906E-3</v>
      </c>
      <c r="TP170" s="66" t="str">
        <f t="shared" si="1032"/>
        <v>kg/GJ delivered</v>
      </c>
      <c r="TQ170" s="160">
        <f t="shared" si="1033"/>
        <v>9.657549336496181E-4</v>
      </c>
      <c r="TR170" s="66" t="str">
        <f t="shared" si="1034"/>
        <v>kg/GJ delivered</v>
      </c>
      <c r="TS170" s="160">
        <f t="shared" si="1035"/>
        <v>2.8570250120467865E-5</v>
      </c>
      <c r="TT170" s="66" t="str">
        <f t="shared" si="1036"/>
        <v>kg/GJ delivered</v>
      </c>
      <c r="TU170" s="160">
        <f t="shared" si="1037"/>
        <v>2.1729486007116409E-4</v>
      </c>
      <c r="TV170" s="66" t="str">
        <f t="shared" si="1038"/>
        <v>kg/GJ delivered</v>
      </c>
      <c r="TW170" s="160">
        <f t="shared" si="1039"/>
        <v>1.4888721893764945E-3</v>
      </c>
      <c r="TX170" s="66" t="str">
        <f t="shared" si="1040"/>
        <v>kg/GJ delivered</v>
      </c>
      <c r="TY170" s="160">
        <f t="shared" si="1041"/>
        <v>1.9717496562013034E-4</v>
      </c>
      <c r="TZ170" s="66" t="str">
        <f t="shared" si="1042"/>
        <v>kg/GJ delivered</v>
      </c>
      <c r="UA170" s="160">
        <f t="shared" si="1043"/>
        <v>9.2551514474755055E-4</v>
      </c>
      <c r="UB170" s="66" t="str">
        <f t="shared" si="1044"/>
        <v>kg/GJ delivered</v>
      </c>
      <c r="UC170" s="160">
        <f t="shared" si="1045"/>
        <v>7.6455598913928099E-4</v>
      </c>
      <c r="UD170" s="66" t="str">
        <f t="shared" si="1046"/>
        <v>kg/GJ delivered</v>
      </c>
      <c r="UE170" s="160">
        <f t="shared" si="1047"/>
        <v>1.690071133886832E-5</v>
      </c>
      <c r="UF170" s="66" t="str">
        <f t="shared" si="1048"/>
        <v>kg/GJ delivered</v>
      </c>
      <c r="UG170" s="160">
        <f t="shared" si="1049"/>
        <v>5.6335704462894399E-5</v>
      </c>
      <c r="UH170" s="66" t="str">
        <f t="shared" si="1050"/>
        <v>kg/GJ delivered</v>
      </c>
      <c r="UI170" s="160">
        <f t="shared" si="1051"/>
        <v>6.840764113351463E-5</v>
      </c>
      <c r="UJ170" s="66" t="str">
        <f t="shared" si="1052"/>
        <v>kg/GJ delivered</v>
      </c>
      <c r="UK170" s="66" t="str">
        <f t="shared" si="1053"/>
        <v/>
      </c>
      <c r="UL170" s="66" t="str">
        <f t="shared" si="1054"/>
        <v/>
      </c>
      <c r="UM170" s="160">
        <f t="shared" si="1055"/>
        <v>2.0119894451033711E-4</v>
      </c>
      <c r="UN170" s="66" t="str">
        <f t="shared" si="1056"/>
        <v>kg/GJ delivered</v>
      </c>
      <c r="UO170" s="160">
        <f t="shared" si="1057"/>
        <v>1.5693517671806293E-4</v>
      </c>
      <c r="UP170" s="66" t="str">
        <f t="shared" si="1058"/>
        <v>kg/GJ delivered</v>
      </c>
      <c r="UQ170" s="160">
        <f t="shared" si="1059"/>
        <v>1.6095915560826969E-4</v>
      </c>
      <c r="UR170" s="66" t="str">
        <f t="shared" si="1060"/>
        <v>kg/GJ delivered</v>
      </c>
      <c r="US170" s="160">
        <f t="shared" si="1061"/>
        <v>1.4083926115723597E-4</v>
      </c>
      <c r="UT170" s="66" t="str">
        <f t="shared" si="1062"/>
        <v>kg/GJ delivered</v>
      </c>
      <c r="UU170" s="160">
        <f t="shared" si="1063"/>
        <v>9.6575493364961802E-5</v>
      </c>
      <c r="UV170" s="66" t="str">
        <f t="shared" si="1064"/>
        <v>kg/GJ delivered</v>
      </c>
      <c r="UW170" s="160">
        <f t="shared" si="1065"/>
        <v>2.5351067008302476E-5</v>
      </c>
      <c r="UX170" s="66" t="str">
        <f t="shared" si="1066"/>
        <v>kg/GJ delivered</v>
      </c>
      <c r="UY170" s="160">
        <f t="shared" si="1067"/>
        <v>1.2474334559640902E-4</v>
      </c>
      <c r="UZ170" s="66" t="str">
        <f t="shared" si="1068"/>
        <v>kg/GJ delivered</v>
      </c>
      <c r="VA170" s="160">
        <f t="shared" si="1069"/>
        <v>1.0462345114537529E-5</v>
      </c>
      <c r="VB170" s="66" t="str">
        <f t="shared" si="1070"/>
        <v>kg/GJ delivered</v>
      </c>
      <c r="VC170" s="160">
        <f t="shared" si="1071"/>
        <v>1.126714089257888E-4</v>
      </c>
      <c r="VD170" s="66" t="str">
        <f t="shared" si="1072"/>
        <v>kg/GJ delivered</v>
      </c>
      <c r="VE170" s="160">
        <f t="shared" si="1073"/>
        <v>1.7705507116909664E-5</v>
      </c>
      <c r="VF170" s="66" t="str">
        <f t="shared" si="1074"/>
        <v>kg/GJ delivered</v>
      </c>
      <c r="VG170" s="160">
        <f t="shared" si="1075"/>
        <v>1.5693517671806294E-5</v>
      </c>
      <c r="VH170" s="66" t="str">
        <f t="shared" si="1076"/>
        <v>kg/GJ delivered</v>
      </c>
      <c r="VI170" s="160">
        <f t="shared" si="1077"/>
        <v>1.1267140892578878E-5</v>
      </c>
      <c r="VJ170" s="66" t="str">
        <f t="shared" si="1078"/>
        <v>kg/GJ delivered</v>
      </c>
      <c r="VK170" s="66" t="str">
        <f t="shared" si="1079"/>
        <v/>
      </c>
      <c r="VL170" s="66" t="str">
        <f t="shared" si="1080"/>
        <v/>
      </c>
      <c r="VM170" s="160">
        <f t="shared" si="1081"/>
        <v>1.5291119782785619E-5</v>
      </c>
      <c r="VN170" s="66" t="str">
        <f t="shared" si="1082"/>
        <v>kg/GJ delivered</v>
      </c>
      <c r="VO170" s="160">
        <f t="shared" si="1083"/>
        <v>1.1669538781599553E-5</v>
      </c>
      <c r="VP170" s="66" t="str">
        <f t="shared" si="1084"/>
        <v>kg/GJ delivered</v>
      </c>
      <c r="VQ170" s="160">
        <f t="shared" si="1085"/>
        <v>1.6498313449847646E-6</v>
      </c>
      <c r="VR170" s="66" t="str">
        <f t="shared" si="1086"/>
        <v>kg/GJ delivered</v>
      </c>
      <c r="VS170" s="66" t="str">
        <f t="shared" si="1087"/>
        <v/>
      </c>
      <c r="VT170" s="66" t="str">
        <f t="shared" si="1088"/>
        <v/>
      </c>
      <c r="VU170" s="66" t="str">
        <f t="shared" si="1089"/>
        <v/>
      </c>
      <c r="VV170" s="66" t="str">
        <f t="shared" si="1090"/>
        <v/>
      </c>
      <c r="VW170" s="66" t="str">
        <f t="shared" si="1091"/>
        <v/>
      </c>
      <c r="VX170" s="66" t="str">
        <f t="shared" si="1092"/>
        <v/>
      </c>
      <c r="VY170" s="66" t="str">
        <f t="shared" si="1093"/>
        <v/>
      </c>
      <c r="VZ170" s="66" t="str">
        <f t="shared" si="1094"/>
        <v/>
      </c>
      <c r="WA170" s="66" t="str">
        <f t="shared" si="1095"/>
        <v/>
      </c>
      <c r="WB170" s="66" t="str">
        <f t="shared" si="1096"/>
        <v/>
      </c>
      <c r="WC170" s="66" t="str">
        <f t="shared" si="1097"/>
        <v/>
      </c>
      <c r="WD170" s="66" t="str">
        <f t="shared" si="1098"/>
        <v/>
      </c>
      <c r="WE170" s="66" t="str">
        <f t="shared" si="1099"/>
        <v/>
      </c>
      <c r="WF170" s="66" t="str">
        <f t="shared" si="1100"/>
        <v/>
      </c>
      <c r="WG170" s="66" t="str">
        <f t="shared" si="1101"/>
        <v/>
      </c>
      <c r="WH170" s="66" t="str">
        <f t="shared" si="1102"/>
        <v/>
      </c>
      <c r="WI170" s="66" t="str">
        <f t="shared" si="1103"/>
        <v/>
      </c>
      <c r="WJ170" s="66" t="str">
        <f t="shared" si="1104"/>
        <v/>
      </c>
      <c r="WK170" s="66" t="str">
        <f t="shared" si="1105"/>
        <v/>
      </c>
      <c r="WL170" s="66" t="str">
        <f t="shared" si="1106"/>
        <v/>
      </c>
      <c r="WM170" s="66" t="str">
        <f t="shared" si="1107"/>
        <v/>
      </c>
      <c r="WN170" s="66" t="str">
        <f t="shared" si="1108"/>
        <v/>
      </c>
      <c r="WO170" s="66" t="str">
        <f t="shared" si="1109"/>
        <v/>
      </c>
      <c r="WP170" s="66" t="str">
        <f t="shared" si="1110"/>
        <v/>
      </c>
      <c r="WQ170" s="66" t="str">
        <f t="shared" si="1111"/>
        <v/>
      </c>
      <c r="WR170" s="66" t="str">
        <f t="shared" si="1112"/>
        <v/>
      </c>
      <c r="WS170" s="66" t="str">
        <f t="shared" si="1113"/>
        <v/>
      </c>
      <c r="WT170" s="66" t="str">
        <f t="shared" si="1114"/>
        <v/>
      </c>
      <c r="WU170" s="66" t="str">
        <f t="shared" si="1115"/>
        <v/>
      </c>
      <c r="WV170" s="66" t="str">
        <f t="shared" si="1116"/>
        <v/>
      </c>
      <c r="WW170" s="66" t="str">
        <f t="shared" si="1117"/>
        <v/>
      </c>
      <c r="WX170" s="66" t="str">
        <f t="shared" si="1118"/>
        <v/>
      </c>
      <c r="WY170" s="160">
        <f t="shared" si="1119"/>
        <v>2.0924690229075061E-4</v>
      </c>
      <c r="WZ170" s="66" t="str">
        <f t="shared" si="1120"/>
        <v>kg/GJ delivered</v>
      </c>
      <c r="XA170" s="160">
        <f t="shared" si="1121"/>
        <v>6.0359683353101132E-5</v>
      </c>
      <c r="XB170" s="66" t="str">
        <f t="shared" si="1122"/>
        <v>kg/GJ delivered</v>
      </c>
      <c r="XC170" s="66" t="str">
        <f t="shared" si="1123"/>
        <v/>
      </c>
      <c r="XD170" s="66" t="str">
        <f t="shared" si="1124"/>
        <v/>
      </c>
      <c r="XE170" s="66" t="str">
        <f t="shared" si="1125"/>
        <v/>
      </c>
      <c r="XF170" s="66" t="str">
        <f t="shared" si="1126"/>
        <v/>
      </c>
      <c r="XG170" s="66" t="str">
        <f t="shared" si="1127"/>
        <v/>
      </c>
      <c r="XH170" s="66" t="str">
        <f t="shared" si="1128"/>
        <v/>
      </c>
      <c r="XI170" s="66" t="str">
        <f t="shared" si="1129"/>
        <v/>
      </c>
      <c r="XJ170" s="66" t="str">
        <f t="shared" si="1130"/>
        <v/>
      </c>
      <c r="XK170" s="66" t="str">
        <f t="shared" si="1131"/>
        <v/>
      </c>
      <c r="XL170" s="66" t="str">
        <f t="shared" si="1132"/>
        <v/>
      </c>
      <c r="XM170" s="66" t="str">
        <f t="shared" si="1133"/>
        <v/>
      </c>
      <c r="XN170" s="66" t="str">
        <f t="shared" si="1134"/>
        <v/>
      </c>
      <c r="XO170" s="66" t="str">
        <f t="shared" si="1135"/>
        <v/>
      </c>
      <c r="XP170" s="66" t="str">
        <f t="shared" si="1136"/>
        <v/>
      </c>
      <c r="XQ170" s="66" t="str">
        <f t="shared" si="1137"/>
        <v/>
      </c>
      <c r="XR170" s="66" t="str">
        <f t="shared" si="1138"/>
        <v/>
      </c>
      <c r="XS170" s="66" t="str">
        <f t="shared" si="1139"/>
        <v/>
      </c>
      <c r="XT170" s="66" t="str">
        <f t="shared" si="1140"/>
        <v/>
      </c>
      <c r="XU170" s="66" t="str">
        <f t="shared" si="1141"/>
        <v/>
      </c>
      <c r="XV170" s="66" t="str">
        <f t="shared" si="1142"/>
        <v/>
      </c>
      <c r="XW170" s="66" t="str">
        <f t="shared" si="1143"/>
        <v/>
      </c>
      <c r="XX170" s="66" t="str">
        <f t="shared" si="1144"/>
        <v/>
      </c>
      <c r="XY170" s="66" t="str">
        <f t="shared" si="1145"/>
        <v/>
      </c>
      <c r="XZ170" s="66" t="str">
        <f t="shared" si="1146"/>
        <v/>
      </c>
      <c r="YA170" s="66" t="str">
        <f t="shared" si="1147"/>
        <v/>
      </c>
      <c r="YB170" s="66" t="str">
        <f t="shared" si="1148"/>
        <v/>
      </c>
      <c r="YC170" s="66" t="str">
        <f t="shared" si="1149"/>
        <v/>
      </c>
      <c r="YD170" s="66" t="str">
        <f t="shared" si="1150"/>
        <v/>
      </c>
      <c r="YE170" s="66" t="str">
        <f t="shared" si="1151"/>
        <v/>
      </c>
      <c r="YF170" s="66" t="str">
        <f t="shared" si="1152"/>
        <v/>
      </c>
      <c r="YG170" s="66" t="str">
        <f t="shared" si="1153"/>
        <v/>
      </c>
      <c r="YH170" s="66" t="str">
        <f t="shared" si="1154"/>
        <v/>
      </c>
      <c r="YI170" s="66" t="str">
        <f t="shared" si="1155"/>
        <v/>
      </c>
      <c r="YJ170" s="66" t="str">
        <f t="shared" si="1156"/>
        <v/>
      </c>
      <c r="YK170" s="66" t="str">
        <f t="shared" si="1157"/>
        <v/>
      </c>
      <c r="YL170" s="66" t="str">
        <f t="shared" si="1158"/>
        <v/>
      </c>
      <c r="YM170" s="66" t="str">
        <f t="shared" si="1159"/>
        <v/>
      </c>
      <c r="YN170" s="66" t="str">
        <f t="shared" si="1160"/>
        <v/>
      </c>
      <c r="YO170" s="66" t="str">
        <f t="shared" si="1161"/>
        <v/>
      </c>
      <c r="YP170" s="66" t="str">
        <f t="shared" si="1162"/>
        <v/>
      </c>
      <c r="YQ170" s="66" t="str">
        <f t="shared" si="1163"/>
        <v/>
      </c>
      <c r="YR170" s="66" t="str">
        <f t="shared" si="1164"/>
        <v/>
      </c>
      <c r="YS170" s="66" t="str">
        <f t="shared" si="1165"/>
        <v/>
      </c>
      <c r="YT170" s="66" t="str">
        <f t="shared" si="1166"/>
        <v/>
      </c>
      <c r="YU170" s="66" t="str">
        <f t="shared" si="1167"/>
        <v/>
      </c>
      <c r="YV170" s="66" t="str">
        <f t="shared" si="1168"/>
        <v/>
      </c>
      <c r="YW170" s="66" t="str">
        <f t="shared" si="1169"/>
        <v/>
      </c>
      <c r="YX170" s="66" t="str">
        <f t="shared" si="1170"/>
        <v/>
      </c>
      <c r="YY170" s="66" t="str">
        <f t="shared" si="1171"/>
        <v/>
      </c>
      <c r="YZ170" s="66" t="str">
        <f t="shared" si="1172"/>
        <v/>
      </c>
      <c r="ZA170" s="66" t="str">
        <f t="shared" si="1173"/>
        <v/>
      </c>
      <c r="ZB170" s="66" t="str">
        <f t="shared" si="1174"/>
        <v/>
      </c>
      <c r="ZC170" s="66" t="str">
        <f t="shared" si="1175"/>
        <v/>
      </c>
      <c r="ZD170" s="66" t="str">
        <f t="shared" si="1176"/>
        <v/>
      </c>
      <c r="ZE170" s="66" t="str">
        <f t="shared" si="1177"/>
        <v/>
      </c>
      <c r="ZF170" s="66" t="str">
        <f t="shared" si="1178"/>
        <v/>
      </c>
      <c r="ZG170" s="66" t="str">
        <f t="shared" si="1179"/>
        <v/>
      </c>
      <c r="ZH170" s="66" t="str">
        <f t="shared" si="1180"/>
        <v/>
      </c>
      <c r="ZI170" s="66" t="str">
        <f t="shared" si="1181"/>
        <v/>
      </c>
      <c r="ZJ170" s="66" t="str">
        <f t="shared" si="1182"/>
        <v/>
      </c>
      <c r="ZK170" s="66" t="str">
        <f t="shared" si="1183"/>
        <v/>
      </c>
      <c r="ZL170" s="66" t="str">
        <f t="shared" si="1184"/>
        <v/>
      </c>
      <c r="ZM170" s="66" t="str">
        <f t="shared" si="1185"/>
        <v/>
      </c>
      <c r="ZN170" s="66" t="str">
        <f t="shared" si="1186"/>
        <v/>
      </c>
      <c r="ZO170" s="66" t="str">
        <f t="shared" si="1187"/>
        <v/>
      </c>
      <c r="ZP170" s="66" t="str">
        <f t="shared" si="1188"/>
        <v/>
      </c>
      <c r="ZQ170" s="66" t="str">
        <f t="shared" si="1189"/>
        <v/>
      </c>
      <c r="ZR170" s="66" t="str">
        <f t="shared" si="1190"/>
        <v/>
      </c>
      <c r="ZS170" s="66" t="str">
        <f t="shared" si="1191"/>
        <v/>
      </c>
      <c r="ZT170" s="66" t="str">
        <f t="shared" si="1192"/>
        <v/>
      </c>
      <c r="ZU170" s="66" t="str">
        <f t="shared" si="1193"/>
        <v/>
      </c>
      <c r="ZV170" s="66" t="str">
        <f t="shared" si="1194"/>
        <v/>
      </c>
      <c r="ZW170" s="66" t="str">
        <f t="shared" si="1195"/>
        <v/>
      </c>
      <c r="ZX170" s="66" t="str">
        <f t="shared" si="1196"/>
        <v/>
      </c>
      <c r="ZY170" s="66" t="str">
        <f t="shared" si="1197"/>
        <v/>
      </c>
      <c r="ZZ170" s="66" t="str">
        <f t="shared" si="1198"/>
        <v/>
      </c>
      <c r="AAA170" s="66" t="str">
        <f t="shared" si="1199"/>
        <v/>
      </c>
      <c r="AAB170" s="66" t="str">
        <f t="shared" si="1200"/>
        <v/>
      </c>
      <c r="AAC170" s="66" t="str">
        <f t="shared" si="1201"/>
        <v/>
      </c>
      <c r="AAD170" s="66" t="str">
        <f t="shared" si="1202"/>
        <v/>
      </c>
      <c r="AAE170" s="66" t="str">
        <f t="shared" si="1203"/>
        <v/>
      </c>
      <c r="AAF170" s="66" t="str">
        <f t="shared" si="1204"/>
        <v/>
      </c>
      <c r="AAG170" s="66" t="str">
        <f t="shared" si="1205"/>
        <v/>
      </c>
      <c r="AAH170" s="66" t="str">
        <f t="shared" si="1206"/>
        <v/>
      </c>
      <c r="AAI170" s="66" t="str">
        <f t="shared" si="1207"/>
        <v/>
      </c>
      <c r="AAJ170" s="66" t="str">
        <f t="shared" si="1208"/>
        <v/>
      </c>
      <c r="AAK170" s="66" t="str">
        <f t="shared" si="1209"/>
        <v/>
      </c>
      <c r="AAL170" s="66" t="str">
        <f t="shared" si="1210"/>
        <v/>
      </c>
      <c r="AAM170" s="66" t="str">
        <f t="shared" si="1211"/>
        <v/>
      </c>
      <c r="AAN170" s="66" t="str">
        <f t="shared" si="1212"/>
        <v/>
      </c>
      <c r="AAO170" s="66" t="str">
        <f t="shared" si="1213"/>
        <v/>
      </c>
      <c r="AAP170" s="66" t="str">
        <f t="shared" si="1214"/>
        <v/>
      </c>
      <c r="AAQ170" s="66" t="str">
        <f t="shared" si="1215"/>
        <v/>
      </c>
      <c r="AAR170" s="66" t="str">
        <f t="shared" si="1216"/>
        <v/>
      </c>
      <c r="AAS170" s="66" t="str">
        <f t="shared" si="1217"/>
        <v/>
      </c>
      <c r="AAT170" s="66" t="str">
        <f t="shared" si="1218"/>
        <v/>
      </c>
      <c r="AAU170" s="66" t="str">
        <f t="shared" si="1219"/>
        <v/>
      </c>
      <c r="AAV170" s="66" t="str">
        <f t="shared" si="1220"/>
        <v/>
      </c>
      <c r="AAW170" s="66" t="str">
        <f t="shared" si="1221"/>
        <v/>
      </c>
      <c r="AAX170" s="66" t="str">
        <f t="shared" si="1222"/>
        <v/>
      </c>
      <c r="AAY170" s="66" t="str">
        <f t="shared" si="1223"/>
        <v/>
      </c>
      <c r="AAZ170" s="66" t="str">
        <f t="shared" si="1224"/>
        <v/>
      </c>
      <c r="ABA170" s="66" t="str">
        <f t="shared" si="1225"/>
        <v/>
      </c>
      <c r="ABB170" s="66" t="str">
        <f t="shared" si="1226"/>
        <v/>
      </c>
      <c r="ABC170" s="66" t="str">
        <f t="shared" si="1227"/>
        <v/>
      </c>
      <c r="ABD170" s="66" t="str">
        <f t="shared" si="1228"/>
        <v/>
      </c>
      <c r="ABE170" s="66" t="str">
        <f t="shared" si="1229"/>
        <v/>
      </c>
      <c r="ABF170" s="66" t="str">
        <f t="shared" si="1230"/>
        <v/>
      </c>
      <c r="ABG170" s="66" t="str">
        <f t="shared" si="1231"/>
        <v/>
      </c>
      <c r="ABH170" s="66" t="str">
        <f t="shared" si="1232"/>
        <v/>
      </c>
      <c r="ABI170" s="66" t="str">
        <f t="shared" si="1233"/>
        <v/>
      </c>
      <c r="ABJ170" s="66" t="str">
        <f t="shared" si="1234"/>
        <v/>
      </c>
      <c r="ABK170" s="66" t="str">
        <f t="shared" si="1235"/>
        <v/>
      </c>
      <c r="ABL170" s="66" t="str">
        <f t="shared" si="1236"/>
        <v/>
      </c>
      <c r="ABM170" s="66" t="str">
        <f t="shared" si="1237"/>
        <v/>
      </c>
      <c r="ABN170" s="66" t="str">
        <f t="shared" si="1238"/>
        <v/>
      </c>
      <c r="ABO170" s="66" t="str">
        <f t="shared" si="1239"/>
        <v/>
      </c>
      <c r="ABP170" s="66" t="str">
        <f t="shared" si="1240"/>
        <v/>
      </c>
      <c r="ABQ170" s="66" t="str">
        <f t="shared" si="1241"/>
        <v/>
      </c>
      <c r="ABR170" s="66" t="str">
        <f t="shared" si="1242"/>
        <v/>
      </c>
      <c r="ABS170" s="66" t="str">
        <f t="shared" si="1243"/>
        <v/>
      </c>
      <c r="ABT170" s="66" t="str">
        <f t="shared" si="1244"/>
        <v/>
      </c>
      <c r="ABU170" s="66" t="str">
        <f t="shared" si="1245"/>
        <v/>
      </c>
      <c r="ABV170" s="66" t="str">
        <f t="shared" si="1246"/>
        <v/>
      </c>
      <c r="ABW170" s="66" t="str">
        <f t="shared" si="1247"/>
        <v/>
      </c>
      <c r="ABX170" s="66" t="str">
        <f t="shared" si="1248"/>
        <v/>
      </c>
      <c r="ABY170" s="66" t="str">
        <f t="shared" si="1249"/>
        <v/>
      </c>
      <c r="ABZ170" s="66" t="str">
        <f t="shared" si="1250"/>
        <v/>
      </c>
      <c r="ACA170" s="66" t="str">
        <f t="shared" si="1251"/>
        <v/>
      </c>
      <c r="ACB170" s="66" t="str">
        <f t="shared" si="1252"/>
        <v/>
      </c>
      <c r="ACC170" s="66" t="str">
        <f t="shared" si="1253"/>
        <v/>
      </c>
      <c r="ACD170" s="66" t="str">
        <f t="shared" si="1254"/>
        <v/>
      </c>
      <c r="ACE170" s="66" t="str">
        <f t="shared" si="1255"/>
        <v/>
      </c>
      <c r="ACF170" s="66" t="str">
        <f t="shared" si="1256"/>
        <v/>
      </c>
      <c r="ACG170" s="66" t="str">
        <f t="shared" si="1257"/>
        <v/>
      </c>
      <c r="ACH170" s="66" t="str">
        <f t="shared" si="1258"/>
        <v/>
      </c>
      <c r="ACI170" s="66" t="str">
        <f t="shared" si="1259"/>
        <v/>
      </c>
      <c r="ACJ170" s="66" t="str">
        <f t="shared" si="1260"/>
        <v/>
      </c>
      <c r="ACK170" s="66" t="str">
        <f t="shared" si="1261"/>
        <v/>
      </c>
      <c r="ACL170" s="66" t="str">
        <f t="shared" si="1262"/>
        <v/>
      </c>
      <c r="ACM170" s="66" t="str">
        <f t="shared" ref="ACM170:ACN170" si="1306">IF(AND(ACS$3="Unit", ACL170=""), "", IF(AND(ACS$3="Unit", ACL170="-"),"", IF(ACS$3="Unit", "kg/GJ delivered", IF(AND(NY170&lt;&gt;"", NY170&lt;&gt;"-", NX170="-"),"", IF($H170="","", IF(NX170="nd", "",IF(NX170="&lt;n.a.&gt;", "", IF(NY170="#/MJ", "", IF(NY170="kg/GJ delivered",NX170,IF(NY170="g/MJ delivered",NX170,IF(NY170="kg/MJ delivered",NX170*1000,IF(NY170="mg/MJ delivered",NX170/1000,IF(NY170="g/kg",((NX170)*(1/$I170)*(1/$H170)),IF(NY170="mg/kg",((NX170/1000)*(1/$I170)*(1/$H170)),IF(NY170="mg/MJ delivered",NX170/1000,IF(NY170="-","","Error"))))))))))))))))</f>
        <v/>
      </c>
      <c r="ACN170" s="66" t="str">
        <f t="shared" si="1306"/>
        <v/>
      </c>
      <c r="ACO170" s="66" t="str">
        <f t="shared" si="1264"/>
        <v/>
      </c>
      <c r="ACP170" s="66" t="str">
        <f t="shared" si="1265"/>
        <v/>
      </c>
      <c r="ACQ170" s="66" t="str">
        <f t="shared" si="1266"/>
        <v/>
      </c>
      <c r="ACR170" s="66" t="str">
        <f t="shared" si="1267"/>
        <v/>
      </c>
      <c r="ACS170" s="66" t="str">
        <f t="shared" si="1268"/>
        <v/>
      </c>
      <c r="ACT170" s="66" t="str">
        <f t="shared" si="1269"/>
        <v/>
      </c>
    </row>
    <row r="171" spans="2:774" ht="15.75" customHeight="1" x14ac:dyDescent="0.25">
      <c r="B171" s="66">
        <v>250</v>
      </c>
      <c r="C171" s="66" t="s">
        <v>890</v>
      </c>
      <c r="D171" s="66" t="s">
        <v>685</v>
      </c>
      <c r="E171" s="156" t="s">
        <v>860</v>
      </c>
      <c r="F171" s="66" t="s">
        <v>1579</v>
      </c>
      <c r="G171" s="66" t="s">
        <v>492</v>
      </c>
      <c r="H171" s="126">
        <v>0.17244999999999999</v>
      </c>
      <c r="I171" s="130">
        <f>'Heating Values'!E140</f>
        <v>16.183765822784807</v>
      </c>
      <c r="J171" s="66" t="str">
        <f t="shared" si="890"/>
        <v>Crop Residue, Improved, CN</v>
      </c>
      <c r="K171" s="66" t="s">
        <v>1588</v>
      </c>
      <c r="L171" s="161"/>
      <c r="M171" s="161"/>
      <c r="N171" s="161"/>
      <c r="O171" s="66" t="s">
        <v>1116</v>
      </c>
      <c r="P171" s="66" t="str">
        <f t="shared" si="1272"/>
        <v>CN</v>
      </c>
      <c r="Q171" s="66" t="s">
        <v>87</v>
      </c>
      <c r="R171" s="158" t="s">
        <v>128</v>
      </c>
      <c r="S171" s="158" t="s">
        <v>128</v>
      </c>
      <c r="T171" s="158" t="s">
        <v>128</v>
      </c>
      <c r="U171" s="158" t="s">
        <v>128</v>
      </c>
      <c r="V171" s="158" t="s">
        <v>128</v>
      </c>
      <c r="W171" s="158" t="s">
        <v>128</v>
      </c>
      <c r="X171" s="158" t="s">
        <v>128</v>
      </c>
      <c r="Y171" s="158" t="s">
        <v>128</v>
      </c>
      <c r="Z171" s="158" t="s">
        <v>128</v>
      </c>
      <c r="AA171" s="158" t="s">
        <v>128</v>
      </c>
      <c r="AB171" s="158" t="s">
        <v>128</v>
      </c>
      <c r="AC171" s="158" t="s">
        <v>128</v>
      </c>
      <c r="AD171" s="158" t="s">
        <v>128</v>
      </c>
      <c r="AE171" s="158" t="s">
        <v>128</v>
      </c>
      <c r="AF171" s="158" t="s">
        <v>128</v>
      </c>
      <c r="AG171" s="158" t="s">
        <v>128</v>
      </c>
      <c r="AH171" s="158" t="s">
        <v>128</v>
      </c>
      <c r="AI171" s="158" t="s">
        <v>128</v>
      </c>
      <c r="AJ171" s="158" t="s">
        <v>128</v>
      </c>
      <c r="AK171" s="158" t="s">
        <v>128</v>
      </c>
      <c r="AL171" s="158" t="s">
        <v>128</v>
      </c>
      <c r="AM171" s="158" t="s">
        <v>128</v>
      </c>
      <c r="AN171" s="158" t="s">
        <v>128</v>
      </c>
      <c r="AO171" s="158" t="s">
        <v>128</v>
      </c>
      <c r="AP171" s="158" t="s">
        <v>128</v>
      </c>
      <c r="AQ171" s="158" t="s">
        <v>128</v>
      </c>
      <c r="AR171" s="158" t="s">
        <v>128</v>
      </c>
      <c r="AS171" s="158" t="s">
        <v>128</v>
      </c>
      <c r="AT171" s="158" t="s">
        <v>128</v>
      </c>
      <c r="AU171" s="158" t="s">
        <v>128</v>
      </c>
      <c r="AV171" s="158" t="s">
        <v>128</v>
      </c>
      <c r="AW171" s="158" t="s">
        <v>128</v>
      </c>
      <c r="AX171" s="158" t="s">
        <v>128</v>
      </c>
      <c r="AY171" s="158" t="s">
        <v>128</v>
      </c>
      <c r="AZ171" s="158" t="s">
        <v>128</v>
      </c>
      <c r="BA171" s="158" t="s">
        <v>128</v>
      </c>
      <c r="BB171" s="158" t="s">
        <v>128</v>
      </c>
      <c r="BC171" s="158" t="s">
        <v>128</v>
      </c>
      <c r="BD171" s="158" t="s">
        <v>128</v>
      </c>
      <c r="BE171" s="158" t="s">
        <v>128</v>
      </c>
      <c r="BF171" s="158" t="s">
        <v>128</v>
      </c>
      <c r="BG171" s="158" t="s">
        <v>128</v>
      </c>
      <c r="BH171" s="158" t="s">
        <v>128</v>
      </c>
      <c r="BI171" s="158" t="s">
        <v>128</v>
      </c>
      <c r="BJ171" s="158" t="s">
        <v>128</v>
      </c>
      <c r="BK171" s="158" t="s">
        <v>128</v>
      </c>
      <c r="BL171" s="158" t="s">
        <v>128</v>
      </c>
      <c r="BM171" s="158" t="s">
        <v>128</v>
      </c>
      <c r="BN171" s="158" t="s">
        <v>128</v>
      </c>
      <c r="BO171" s="158" t="s">
        <v>128</v>
      </c>
      <c r="BP171" s="158" t="s">
        <v>128</v>
      </c>
      <c r="BQ171" s="158" t="s">
        <v>128</v>
      </c>
      <c r="BR171" s="158" t="s">
        <v>128</v>
      </c>
      <c r="BS171" s="158" t="s">
        <v>128</v>
      </c>
      <c r="BT171" s="158" t="s">
        <v>128</v>
      </c>
      <c r="BU171" s="158" t="s">
        <v>128</v>
      </c>
      <c r="BV171" s="158" t="s">
        <v>128</v>
      </c>
      <c r="BW171" s="158" t="s">
        <v>128</v>
      </c>
      <c r="BX171" s="158" t="s">
        <v>128</v>
      </c>
      <c r="BY171" s="158" t="s">
        <v>128</v>
      </c>
      <c r="BZ171" s="158" t="s">
        <v>128</v>
      </c>
      <c r="CA171" s="158" t="s">
        <v>128</v>
      </c>
      <c r="CB171" s="158" t="s">
        <v>128</v>
      </c>
      <c r="CC171" s="158" t="s">
        <v>128</v>
      </c>
      <c r="CD171" s="158" t="s">
        <v>128</v>
      </c>
      <c r="CE171" s="158" t="s">
        <v>128</v>
      </c>
      <c r="CF171" s="158" t="s">
        <v>128</v>
      </c>
      <c r="CG171" s="158" t="s">
        <v>128</v>
      </c>
      <c r="CH171" s="158" t="s">
        <v>128</v>
      </c>
      <c r="CI171" s="158" t="s">
        <v>128</v>
      </c>
      <c r="CJ171" s="158" t="s">
        <v>128</v>
      </c>
      <c r="CK171" s="158" t="s">
        <v>128</v>
      </c>
      <c r="CL171" s="158" t="s">
        <v>128</v>
      </c>
      <c r="CM171" s="158" t="s">
        <v>128</v>
      </c>
      <c r="CN171" s="158" t="s">
        <v>128</v>
      </c>
      <c r="CO171" s="158" t="s">
        <v>128</v>
      </c>
      <c r="CP171" s="158" t="s">
        <v>128</v>
      </c>
      <c r="CQ171" s="158" t="s">
        <v>128</v>
      </c>
      <c r="CR171" s="158" t="s">
        <v>128</v>
      </c>
      <c r="CS171" s="158" t="s">
        <v>128</v>
      </c>
      <c r="CT171" s="158" t="s">
        <v>128</v>
      </c>
      <c r="CU171" s="158" t="s">
        <v>128</v>
      </c>
      <c r="CV171" s="158" t="s">
        <v>128</v>
      </c>
      <c r="CW171" s="158" t="s">
        <v>128</v>
      </c>
      <c r="CX171" s="158" t="s">
        <v>128</v>
      </c>
      <c r="CY171" s="158" t="s">
        <v>128</v>
      </c>
      <c r="CZ171" s="158" t="s">
        <v>128</v>
      </c>
      <c r="DA171" s="158" t="s">
        <v>128</v>
      </c>
      <c r="DB171" s="158" t="s">
        <v>128</v>
      </c>
      <c r="DC171" s="158" t="s">
        <v>128</v>
      </c>
      <c r="DD171" s="158" t="s">
        <v>128</v>
      </c>
      <c r="DE171" s="158" t="s">
        <v>128</v>
      </c>
      <c r="DF171" s="158" t="s">
        <v>128</v>
      </c>
      <c r="DG171" s="158" t="s">
        <v>128</v>
      </c>
      <c r="DH171" s="158" t="s">
        <v>128</v>
      </c>
      <c r="DI171" s="158" t="s">
        <v>128</v>
      </c>
      <c r="DJ171" s="158" t="s">
        <v>128</v>
      </c>
      <c r="DK171" s="158" t="s">
        <v>128</v>
      </c>
      <c r="DL171" s="158" t="s">
        <v>128</v>
      </c>
      <c r="DM171" s="158" t="s">
        <v>128</v>
      </c>
      <c r="DN171" s="158" t="s">
        <v>128</v>
      </c>
      <c r="DO171" s="158" t="s">
        <v>128</v>
      </c>
      <c r="DP171" s="158" t="s">
        <v>128</v>
      </c>
      <c r="DQ171" s="158" t="s">
        <v>128</v>
      </c>
      <c r="DR171" s="158" t="s">
        <v>128</v>
      </c>
      <c r="DS171" s="158" t="s">
        <v>128</v>
      </c>
      <c r="DT171" s="158" t="s">
        <v>128</v>
      </c>
      <c r="DU171" s="158" t="s">
        <v>128</v>
      </c>
      <c r="DV171" s="158" t="s">
        <v>128</v>
      </c>
      <c r="DW171" s="158" t="s">
        <v>128</v>
      </c>
      <c r="DX171" s="158" t="s">
        <v>128</v>
      </c>
      <c r="DY171" s="158" t="s">
        <v>128</v>
      </c>
      <c r="DZ171" s="158" t="s">
        <v>128</v>
      </c>
      <c r="EA171" s="158" t="s">
        <v>128</v>
      </c>
      <c r="EB171" s="158" t="s">
        <v>128</v>
      </c>
      <c r="EC171" s="158" t="s">
        <v>128</v>
      </c>
      <c r="ED171" s="158" t="s">
        <v>128</v>
      </c>
      <c r="EE171" s="158" t="s">
        <v>128</v>
      </c>
      <c r="EF171" s="158" t="s">
        <v>128</v>
      </c>
      <c r="EG171" s="158" t="s">
        <v>128</v>
      </c>
      <c r="EH171" s="158" t="s">
        <v>128</v>
      </c>
      <c r="EI171" s="158" t="s">
        <v>128</v>
      </c>
      <c r="EJ171" s="158" t="s">
        <v>128</v>
      </c>
      <c r="EK171" s="158" t="s">
        <v>128</v>
      </c>
      <c r="EL171" s="158" t="s">
        <v>128</v>
      </c>
      <c r="EM171" s="158" t="s">
        <v>128</v>
      </c>
      <c r="EN171" s="158" t="s">
        <v>128</v>
      </c>
      <c r="EO171" s="158" t="s">
        <v>128</v>
      </c>
      <c r="EP171" s="158" t="s">
        <v>128</v>
      </c>
      <c r="EQ171" s="158" t="s">
        <v>128</v>
      </c>
      <c r="ER171" s="158" t="s">
        <v>128</v>
      </c>
      <c r="ES171" s="158" t="s">
        <v>128</v>
      </c>
      <c r="ET171" s="158" t="s">
        <v>128</v>
      </c>
      <c r="EU171" s="158" t="s">
        <v>128</v>
      </c>
      <c r="EV171" s="158" t="s">
        <v>128</v>
      </c>
      <c r="EW171" s="158" t="s">
        <v>128</v>
      </c>
      <c r="EX171" s="158" t="s">
        <v>128</v>
      </c>
      <c r="EY171" s="158" t="s">
        <v>128</v>
      </c>
      <c r="EZ171" s="162">
        <v>14</v>
      </c>
      <c r="FA171" s="158" t="s">
        <v>704</v>
      </c>
      <c r="FB171" s="165">
        <v>3.4</v>
      </c>
      <c r="FC171" s="158" t="s">
        <v>704</v>
      </c>
      <c r="FD171" s="163">
        <v>9.4E-2</v>
      </c>
      <c r="FE171" s="158" t="s">
        <v>704</v>
      </c>
      <c r="FF171" s="163">
        <v>0.67</v>
      </c>
      <c r="FG171" s="158" t="s">
        <v>704</v>
      </c>
      <c r="FH171" s="165">
        <v>3.5</v>
      </c>
      <c r="FI171" s="158" t="s">
        <v>704</v>
      </c>
      <c r="FJ171" s="163">
        <v>0.53</v>
      </c>
      <c r="FK171" s="158" t="s">
        <v>704</v>
      </c>
      <c r="FL171" s="165">
        <v>2.8</v>
      </c>
      <c r="FM171" s="158" t="s">
        <v>704</v>
      </c>
      <c r="FN171" s="165">
        <v>2.6</v>
      </c>
      <c r="FO171" s="158" t="s">
        <v>704</v>
      </c>
      <c r="FP171" s="163">
        <v>8.1000000000000003E-2</v>
      </c>
      <c r="FQ171" s="158" t="s">
        <v>704</v>
      </c>
      <c r="FR171" s="163">
        <v>0.19</v>
      </c>
      <c r="FS171" s="158" t="s">
        <v>704</v>
      </c>
      <c r="FT171" s="163">
        <v>0.67</v>
      </c>
      <c r="FU171" s="158" t="s">
        <v>704</v>
      </c>
      <c r="FV171" s="158" t="s">
        <v>128</v>
      </c>
      <c r="FW171" s="158" t="s">
        <v>128</v>
      </c>
      <c r="FX171" s="163">
        <v>0.56999999999999995</v>
      </c>
      <c r="FY171" s="158" t="s">
        <v>704</v>
      </c>
      <c r="FZ171" s="163">
        <v>0.46</v>
      </c>
      <c r="GA171" s="158" t="s">
        <v>704</v>
      </c>
      <c r="GB171" s="163">
        <v>0.59</v>
      </c>
      <c r="GC171" s="158" t="s">
        <v>704</v>
      </c>
      <c r="GD171" s="163">
        <v>0.62</v>
      </c>
      <c r="GE171" s="158" t="s">
        <v>704</v>
      </c>
      <c r="GF171" s="163">
        <v>0.31</v>
      </c>
      <c r="GG171" s="158" t="s">
        <v>704</v>
      </c>
      <c r="GH171" s="163">
        <v>0.1</v>
      </c>
      <c r="GI171" s="158" t="s">
        <v>704</v>
      </c>
      <c r="GJ171" s="163">
        <v>0.52</v>
      </c>
      <c r="GK171" s="158" t="s">
        <v>704</v>
      </c>
      <c r="GL171" s="163">
        <v>3.9E-2</v>
      </c>
      <c r="GM171" s="158" t="s">
        <v>704</v>
      </c>
      <c r="GN171" s="163">
        <v>0.47</v>
      </c>
      <c r="GO171" s="158" t="s">
        <v>704</v>
      </c>
      <c r="GP171" s="163">
        <v>0.11</v>
      </c>
      <c r="GQ171" s="158" t="s">
        <v>704</v>
      </c>
      <c r="GR171" s="163">
        <v>5.6000000000000001E-2</v>
      </c>
      <c r="GS171" s="158" t="s">
        <v>704</v>
      </c>
      <c r="GT171" s="163">
        <v>5.3999999999999999E-2</v>
      </c>
      <c r="GU171" s="158" t="s">
        <v>704</v>
      </c>
      <c r="GV171" s="158" t="s">
        <v>128</v>
      </c>
      <c r="GW171" s="158" t="s">
        <v>128</v>
      </c>
      <c r="GX171" s="163">
        <v>0.11</v>
      </c>
      <c r="GY171" s="158" t="s">
        <v>704</v>
      </c>
      <c r="GZ171" s="163">
        <v>7.2999999999999995E-2</v>
      </c>
      <c r="HA171" s="158" t="s">
        <v>704</v>
      </c>
      <c r="HB171" s="166">
        <v>8.8000000000000005E-3</v>
      </c>
      <c r="HC171" s="158" t="s">
        <v>704</v>
      </c>
      <c r="HD171" s="158" t="s">
        <v>128</v>
      </c>
      <c r="HE171" s="158" t="s">
        <v>128</v>
      </c>
      <c r="HF171" s="158" t="s">
        <v>128</v>
      </c>
      <c r="HG171" s="158" t="s">
        <v>128</v>
      </c>
      <c r="HH171" s="158" t="s">
        <v>128</v>
      </c>
      <c r="HI171" s="158" t="s">
        <v>128</v>
      </c>
      <c r="HJ171" s="158" t="s">
        <v>128</v>
      </c>
      <c r="HK171" s="158" t="s">
        <v>128</v>
      </c>
      <c r="HL171" s="158" t="s">
        <v>128</v>
      </c>
      <c r="HM171" s="158" t="s">
        <v>128</v>
      </c>
      <c r="HN171" s="158" t="s">
        <v>128</v>
      </c>
      <c r="HO171" s="158" t="s">
        <v>128</v>
      </c>
      <c r="HP171" s="158" t="s">
        <v>128</v>
      </c>
      <c r="HQ171" s="158" t="s">
        <v>128</v>
      </c>
      <c r="HR171" s="158" t="s">
        <v>128</v>
      </c>
      <c r="HS171" s="158" t="s">
        <v>128</v>
      </c>
      <c r="HT171" s="158" t="s">
        <v>128</v>
      </c>
      <c r="HU171" s="158" t="s">
        <v>128</v>
      </c>
      <c r="HV171" s="158" t="s">
        <v>128</v>
      </c>
      <c r="HW171" s="158" t="s">
        <v>128</v>
      </c>
      <c r="HX171" s="158" t="s">
        <v>128</v>
      </c>
      <c r="HY171" s="158" t="s">
        <v>128</v>
      </c>
      <c r="HZ171" s="158" t="s">
        <v>128</v>
      </c>
      <c r="IA171" s="158" t="s">
        <v>128</v>
      </c>
      <c r="IB171" s="158" t="s">
        <v>128</v>
      </c>
      <c r="IC171" s="158" t="s">
        <v>128</v>
      </c>
      <c r="ID171" s="158" t="s">
        <v>128</v>
      </c>
      <c r="IE171" s="158" t="s">
        <v>128</v>
      </c>
      <c r="IF171" s="158" t="s">
        <v>128</v>
      </c>
      <c r="IG171" s="158" t="s">
        <v>128</v>
      </c>
      <c r="IH171" s="158" t="s">
        <v>128</v>
      </c>
      <c r="II171" s="158" t="s">
        <v>128</v>
      </c>
      <c r="IJ171" s="163">
        <v>0.66</v>
      </c>
      <c r="IK171" s="158" t="s">
        <v>704</v>
      </c>
      <c r="IL171" s="163">
        <v>0.36</v>
      </c>
      <c r="IM171" s="158" t="s">
        <v>704</v>
      </c>
      <c r="IN171" s="158" t="s">
        <v>128</v>
      </c>
      <c r="IO171" s="158" t="s">
        <v>128</v>
      </c>
      <c r="IP171" s="158" t="s">
        <v>128</v>
      </c>
      <c r="IQ171" s="158" t="s">
        <v>128</v>
      </c>
      <c r="IR171" s="158" t="s">
        <v>128</v>
      </c>
      <c r="IS171" s="158" t="s">
        <v>128</v>
      </c>
      <c r="IT171" s="158" t="s">
        <v>128</v>
      </c>
      <c r="IU171" s="158" t="s">
        <v>128</v>
      </c>
      <c r="IV171" s="158" t="s">
        <v>128</v>
      </c>
      <c r="IW171" s="158" t="s">
        <v>128</v>
      </c>
      <c r="IX171" s="158" t="s">
        <v>128</v>
      </c>
      <c r="IY171" s="158" t="s">
        <v>128</v>
      </c>
      <c r="IZ171" s="158" t="s">
        <v>128</v>
      </c>
      <c r="JA171" s="158" t="s">
        <v>128</v>
      </c>
      <c r="JB171" s="158" t="s">
        <v>128</v>
      </c>
      <c r="JC171" s="158" t="s">
        <v>128</v>
      </c>
      <c r="JD171" s="158" t="s">
        <v>128</v>
      </c>
      <c r="JE171" s="158" t="s">
        <v>128</v>
      </c>
      <c r="JF171" s="158" t="s">
        <v>128</v>
      </c>
      <c r="JG171" s="158" t="s">
        <v>128</v>
      </c>
      <c r="JH171" s="158" t="s">
        <v>128</v>
      </c>
      <c r="JI171" s="158" t="s">
        <v>128</v>
      </c>
      <c r="JJ171" s="158" t="s">
        <v>128</v>
      </c>
      <c r="JK171" s="158" t="s">
        <v>128</v>
      </c>
      <c r="JL171" s="158" t="s">
        <v>128</v>
      </c>
      <c r="JM171" s="158" t="s">
        <v>128</v>
      </c>
      <c r="JN171" s="158" t="s">
        <v>128</v>
      </c>
      <c r="JO171" s="158" t="s">
        <v>128</v>
      </c>
      <c r="JP171" s="158" t="s">
        <v>128</v>
      </c>
      <c r="JQ171" s="158" t="s">
        <v>128</v>
      </c>
      <c r="JR171" s="158" t="s">
        <v>128</v>
      </c>
      <c r="JS171" s="158" t="s">
        <v>128</v>
      </c>
      <c r="JT171" s="158" t="s">
        <v>128</v>
      </c>
      <c r="JU171" s="158" t="s">
        <v>128</v>
      </c>
      <c r="JV171" s="158" t="s">
        <v>128</v>
      </c>
      <c r="JW171" s="158" t="s">
        <v>128</v>
      </c>
      <c r="JX171" s="158" t="s">
        <v>128</v>
      </c>
      <c r="JY171" s="158" t="s">
        <v>128</v>
      </c>
      <c r="JZ171" s="158" t="s">
        <v>128</v>
      </c>
      <c r="KA171" s="158" t="s">
        <v>128</v>
      </c>
      <c r="KB171" s="158" t="s">
        <v>128</v>
      </c>
      <c r="KC171" s="158" t="s">
        <v>128</v>
      </c>
      <c r="KD171" s="158" t="s">
        <v>128</v>
      </c>
      <c r="KE171" s="158" t="s">
        <v>128</v>
      </c>
      <c r="KF171" s="158" t="s">
        <v>128</v>
      </c>
      <c r="KG171" s="158" t="s">
        <v>128</v>
      </c>
      <c r="KH171" s="158" t="s">
        <v>128</v>
      </c>
      <c r="KI171" s="158" t="s">
        <v>128</v>
      </c>
      <c r="KJ171" s="158" t="s">
        <v>128</v>
      </c>
      <c r="KK171" s="158" t="s">
        <v>128</v>
      </c>
      <c r="KL171" s="158" t="s">
        <v>128</v>
      </c>
      <c r="KM171" s="158" t="s">
        <v>128</v>
      </c>
      <c r="KN171" s="158" t="s">
        <v>128</v>
      </c>
      <c r="KO171" s="158" t="s">
        <v>128</v>
      </c>
      <c r="KP171" s="158" t="s">
        <v>128</v>
      </c>
      <c r="KQ171" s="158" t="s">
        <v>128</v>
      </c>
      <c r="KR171" s="158" t="s">
        <v>128</v>
      </c>
      <c r="KS171" s="158" t="s">
        <v>128</v>
      </c>
      <c r="KT171" s="158" t="s">
        <v>128</v>
      </c>
      <c r="KU171" s="158" t="s">
        <v>128</v>
      </c>
      <c r="KV171" s="158" t="s">
        <v>128</v>
      </c>
      <c r="KW171" s="158" t="s">
        <v>128</v>
      </c>
      <c r="KX171" s="158" t="s">
        <v>128</v>
      </c>
      <c r="KY171" s="158" t="s">
        <v>128</v>
      </c>
      <c r="KZ171" s="158" t="s">
        <v>128</v>
      </c>
      <c r="LA171" s="158" t="s">
        <v>128</v>
      </c>
      <c r="LB171" s="158" t="s">
        <v>128</v>
      </c>
      <c r="LC171" s="158" t="s">
        <v>128</v>
      </c>
      <c r="LD171" s="158" t="s">
        <v>128</v>
      </c>
      <c r="LE171" s="158" t="s">
        <v>128</v>
      </c>
      <c r="LF171" s="158" t="s">
        <v>128</v>
      </c>
      <c r="LG171" s="158" t="s">
        <v>128</v>
      </c>
      <c r="LH171" s="158" t="s">
        <v>128</v>
      </c>
      <c r="LI171" s="158" t="s">
        <v>128</v>
      </c>
      <c r="LJ171" s="158" t="s">
        <v>128</v>
      </c>
      <c r="LK171" s="158" t="s">
        <v>128</v>
      </c>
      <c r="LL171" s="158" t="s">
        <v>128</v>
      </c>
      <c r="LM171" s="158" t="s">
        <v>128</v>
      </c>
      <c r="LN171" s="158" t="s">
        <v>128</v>
      </c>
      <c r="LO171" s="158" t="s">
        <v>128</v>
      </c>
      <c r="LP171" s="158" t="s">
        <v>128</v>
      </c>
      <c r="LQ171" s="158" t="s">
        <v>128</v>
      </c>
      <c r="LR171" s="158" t="s">
        <v>128</v>
      </c>
      <c r="LS171" s="158" t="s">
        <v>128</v>
      </c>
      <c r="LT171" s="158" t="s">
        <v>128</v>
      </c>
      <c r="LU171" s="158" t="s">
        <v>128</v>
      </c>
      <c r="LV171" s="158" t="s">
        <v>128</v>
      </c>
      <c r="LW171" s="158" t="s">
        <v>128</v>
      </c>
      <c r="LX171" s="158" t="s">
        <v>128</v>
      </c>
      <c r="LY171" s="158" t="s">
        <v>128</v>
      </c>
      <c r="LZ171" s="158" t="s">
        <v>128</v>
      </c>
      <c r="MA171" s="158" t="s">
        <v>128</v>
      </c>
      <c r="MB171" s="158" t="s">
        <v>128</v>
      </c>
      <c r="MC171" s="158" t="s">
        <v>128</v>
      </c>
      <c r="MD171" s="158" t="s">
        <v>128</v>
      </c>
      <c r="ME171" s="158" t="s">
        <v>128</v>
      </c>
      <c r="MF171" s="158" t="s">
        <v>128</v>
      </c>
      <c r="MG171" s="158" t="s">
        <v>128</v>
      </c>
      <c r="MH171" s="158" t="s">
        <v>128</v>
      </c>
      <c r="MI171" s="158" t="s">
        <v>128</v>
      </c>
      <c r="MJ171" s="158" t="s">
        <v>128</v>
      </c>
      <c r="MK171" s="158" t="s">
        <v>128</v>
      </c>
      <c r="ML171" s="158" t="s">
        <v>128</v>
      </c>
      <c r="MM171" s="158" t="s">
        <v>128</v>
      </c>
      <c r="MN171" s="158" t="s">
        <v>128</v>
      </c>
      <c r="MO171" s="158" t="s">
        <v>128</v>
      </c>
      <c r="MP171" s="158" t="s">
        <v>128</v>
      </c>
      <c r="MQ171" s="158" t="s">
        <v>128</v>
      </c>
      <c r="MR171" s="158" t="s">
        <v>128</v>
      </c>
      <c r="MS171" s="158" t="s">
        <v>128</v>
      </c>
      <c r="MT171" s="158" t="s">
        <v>128</v>
      </c>
      <c r="MU171" s="158" t="s">
        <v>128</v>
      </c>
      <c r="MV171" s="158" t="s">
        <v>128</v>
      </c>
      <c r="MW171" s="158" t="s">
        <v>128</v>
      </c>
      <c r="MX171" s="158" t="s">
        <v>128</v>
      </c>
      <c r="MY171" s="158" t="s">
        <v>128</v>
      </c>
      <c r="MZ171" s="158" t="s">
        <v>128</v>
      </c>
      <c r="NA171" s="158" t="s">
        <v>128</v>
      </c>
      <c r="NB171" s="158" t="s">
        <v>128</v>
      </c>
      <c r="NC171" s="158" t="s">
        <v>128</v>
      </c>
      <c r="ND171" s="158" t="s">
        <v>128</v>
      </c>
      <c r="NE171" s="158" t="s">
        <v>128</v>
      </c>
      <c r="NF171" s="158" t="s">
        <v>128</v>
      </c>
      <c r="NG171" s="158" t="s">
        <v>128</v>
      </c>
      <c r="NH171" s="158" t="s">
        <v>128</v>
      </c>
      <c r="NI171" s="158" t="s">
        <v>128</v>
      </c>
      <c r="NJ171" s="158" t="s">
        <v>128</v>
      </c>
      <c r="NK171" s="158" t="s">
        <v>128</v>
      </c>
      <c r="NL171" s="158" t="s">
        <v>128</v>
      </c>
      <c r="NM171" s="158" t="s">
        <v>128</v>
      </c>
      <c r="NN171" s="158" t="s">
        <v>128</v>
      </c>
      <c r="NO171" s="158" t="s">
        <v>128</v>
      </c>
      <c r="NP171" s="158" t="s">
        <v>128</v>
      </c>
      <c r="NQ171" s="158" t="s">
        <v>128</v>
      </c>
      <c r="NR171" s="158" t="s">
        <v>128</v>
      </c>
      <c r="NS171" s="158" t="s">
        <v>128</v>
      </c>
      <c r="NT171" s="158" t="s">
        <v>128</v>
      </c>
      <c r="NU171" s="158" t="s">
        <v>128</v>
      </c>
      <c r="NV171" s="158" t="s">
        <v>128</v>
      </c>
      <c r="NW171" s="158" t="s">
        <v>128</v>
      </c>
      <c r="NX171" s="158" t="s">
        <v>128</v>
      </c>
      <c r="NY171" s="158" t="s">
        <v>128</v>
      </c>
      <c r="NZ171" s="158" t="s">
        <v>128</v>
      </c>
      <c r="OA171" s="158" t="s">
        <v>128</v>
      </c>
      <c r="OB171" s="158" t="s">
        <v>128</v>
      </c>
      <c r="OC171" s="158" t="s">
        <v>128</v>
      </c>
      <c r="OD171" s="158" t="s">
        <v>128</v>
      </c>
      <c r="OE171" s="170" t="s">
        <v>128</v>
      </c>
      <c r="OF171" s="181"/>
      <c r="OG171" s="113" t="str">
        <f t="shared" si="893"/>
        <v/>
      </c>
      <c r="OH171" s="66" t="str">
        <f t="shared" si="894"/>
        <v/>
      </c>
      <c r="OI171" s="66" t="str">
        <f t="shared" si="895"/>
        <v/>
      </c>
      <c r="OJ171" s="66" t="str">
        <f t="shared" si="896"/>
        <v/>
      </c>
      <c r="OK171" s="66" t="str">
        <f t="shared" si="897"/>
        <v/>
      </c>
      <c r="OL171" s="66" t="str">
        <f t="shared" si="898"/>
        <v/>
      </c>
      <c r="OM171" s="66" t="str">
        <f t="shared" si="899"/>
        <v/>
      </c>
      <c r="ON171" s="66" t="str">
        <f t="shared" si="900"/>
        <v/>
      </c>
      <c r="OO171" s="66" t="str">
        <f t="shared" si="901"/>
        <v/>
      </c>
      <c r="OP171" s="66" t="str">
        <f t="shared" si="902"/>
        <v/>
      </c>
      <c r="OQ171" s="66" t="str">
        <f t="shared" si="903"/>
        <v/>
      </c>
      <c r="OR171" s="66" t="str">
        <f t="shared" si="904"/>
        <v/>
      </c>
      <c r="OS171" s="66" t="str">
        <f t="shared" si="905"/>
        <v/>
      </c>
      <c r="OT171" s="66" t="str">
        <f t="shared" si="906"/>
        <v/>
      </c>
      <c r="OU171" s="66" t="str">
        <f t="shared" si="907"/>
        <v/>
      </c>
      <c r="OV171" s="66" t="str">
        <f t="shared" si="908"/>
        <v/>
      </c>
      <c r="OW171" s="66" t="str">
        <f t="shared" si="909"/>
        <v/>
      </c>
      <c r="OX171" s="66" t="str">
        <f t="shared" si="910"/>
        <v/>
      </c>
      <c r="OY171" s="66" t="str">
        <f t="shared" si="911"/>
        <v/>
      </c>
      <c r="OZ171" s="66" t="str">
        <f t="shared" si="912"/>
        <v/>
      </c>
      <c r="PA171" s="66" t="str">
        <f t="shared" si="913"/>
        <v/>
      </c>
      <c r="PB171" s="66" t="str">
        <f t="shared" si="914"/>
        <v/>
      </c>
      <c r="PC171" s="66" t="str">
        <f t="shared" si="915"/>
        <v/>
      </c>
      <c r="PD171" s="66" t="str">
        <f t="shared" si="916"/>
        <v/>
      </c>
      <c r="PE171" s="66" t="str">
        <f t="shared" si="917"/>
        <v/>
      </c>
      <c r="PF171" s="66" t="str">
        <f t="shared" si="918"/>
        <v/>
      </c>
      <c r="PG171" s="66" t="str">
        <f t="shared" si="919"/>
        <v/>
      </c>
      <c r="PH171" s="66" t="str">
        <f t="shared" si="920"/>
        <v/>
      </c>
      <c r="PI171" s="66" t="str">
        <f t="shared" si="921"/>
        <v/>
      </c>
      <c r="PJ171" s="66" t="str">
        <f t="shared" si="922"/>
        <v/>
      </c>
      <c r="PK171" s="66" t="str">
        <f t="shared" si="923"/>
        <v/>
      </c>
      <c r="PL171" s="66" t="str">
        <f t="shared" si="924"/>
        <v/>
      </c>
      <c r="PM171" s="66" t="str">
        <f t="shared" si="925"/>
        <v/>
      </c>
      <c r="PN171" s="66" t="str">
        <f t="shared" si="926"/>
        <v/>
      </c>
      <c r="PO171" s="66" t="str">
        <f t="shared" si="927"/>
        <v/>
      </c>
      <c r="PP171" s="66" t="str">
        <f t="shared" si="928"/>
        <v/>
      </c>
      <c r="PQ171" s="66" t="str">
        <f t="shared" si="929"/>
        <v/>
      </c>
      <c r="PR171" s="66" t="str">
        <f t="shared" si="930"/>
        <v/>
      </c>
      <c r="PS171" s="66" t="str">
        <f t="shared" si="931"/>
        <v/>
      </c>
      <c r="PT171" s="66" t="str">
        <f t="shared" si="932"/>
        <v/>
      </c>
      <c r="PU171" s="66" t="str">
        <f t="shared" si="933"/>
        <v/>
      </c>
      <c r="PV171" s="66" t="str">
        <f t="shared" si="934"/>
        <v/>
      </c>
      <c r="PW171" s="66" t="str">
        <f t="shared" si="935"/>
        <v/>
      </c>
      <c r="PX171" s="66" t="str">
        <f t="shared" si="936"/>
        <v/>
      </c>
      <c r="PY171" s="66" t="str">
        <f t="shared" si="937"/>
        <v/>
      </c>
      <c r="PZ171" s="66" t="str">
        <f t="shared" si="938"/>
        <v/>
      </c>
      <c r="QA171" s="66" t="str">
        <f t="shared" si="939"/>
        <v/>
      </c>
      <c r="QB171" s="66" t="str">
        <f t="shared" si="940"/>
        <v/>
      </c>
      <c r="QC171" s="66" t="str">
        <f t="shared" si="941"/>
        <v/>
      </c>
      <c r="QD171" s="66" t="str">
        <f t="shared" si="942"/>
        <v/>
      </c>
      <c r="QE171" s="66" t="str">
        <f t="shared" si="943"/>
        <v/>
      </c>
      <c r="QF171" s="66" t="str">
        <f t="shared" si="944"/>
        <v/>
      </c>
      <c r="QG171" s="66" t="str">
        <f t="shared" si="945"/>
        <v/>
      </c>
      <c r="QH171" s="66" t="str">
        <f t="shared" si="946"/>
        <v/>
      </c>
      <c r="QI171" s="66" t="str">
        <f t="shared" si="947"/>
        <v/>
      </c>
      <c r="QJ171" s="66" t="str">
        <f t="shared" si="948"/>
        <v/>
      </c>
      <c r="QK171" s="66" t="str">
        <f t="shared" si="949"/>
        <v/>
      </c>
      <c r="QL171" s="66" t="str">
        <f t="shared" si="950"/>
        <v/>
      </c>
      <c r="QM171" s="66" t="str">
        <f t="shared" si="951"/>
        <v/>
      </c>
      <c r="QN171" s="66" t="str">
        <f t="shared" si="952"/>
        <v/>
      </c>
      <c r="QO171" s="66" t="str">
        <f t="shared" si="953"/>
        <v/>
      </c>
      <c r="QP171" s="66" t="str">
        <f t="shared" si="954"/>
        <v/>
      </c>
      <c r="QQ171" s="66" t="str">
        <f t="shared" si="955"/>
        <v/>
      </c>
      <c r="QR171" s="66" t="str">
        <f t="shared" si="956"/>
        <v/>
      </c>
      <c r="QS171" s="66" t="str">
        <f t="shared" si="957"/>
        <v/>
      </c>
      <c r="QT171" s="66" t="str">
        <f t="shared" si="958"/>
        <v/>
      </c>
      <c r="QU171" s="66" t="str">
        <f t="shared" si="959"/>
        <v/>
      </c>
      <c r="QV171" s="66" t="str">
        <f t="shared" si="960"/>
        <v/>
      </c>
      <c r="QW171" s="66" t="str">
        <f t="shared" si="961"/>
        <v/>
      </c>
      <c r="QX171" s="66" t="str">
        <f t="shared" si="962"/>
        <v/>
      </c>
      <c r="QY171" s="66" t="str">
        <f t="shared" si="963"/>
        <v/>
      </c>
      <c r="QZ171" s="66" t="str">
        <f t="shared" si="964"/>
        <v/>
      </c>
      <c r="RA171" s="66" t="str">
        <f t="shared" si="965"/>
        <v/>
      </c>
      <c r="RB171" s="66" t="str">
        <f t="shared" si="966"/>
        <v/>
      </c>
      <c r="RC171" s="66" t="str">
        <f t="shared" si="967"/>
        <v/>
      </c>
      <c r="RD171" s="66" t="str">
        <f t="shared" si="968"/>
        <v/>
      </c>
      <c r="RE171" s="66" t="str">
        <f t="shared" si="969"/>
        <v/>
      </c>
      <c r="RF171" s="66" t="str">
        <f t="shared" si="970"/>
        <v/>
      </c>
      <c r="RG171" s="66" t="str">
        <f t="shared" si="971"/>
        <v/>
      </c>
      <c r="RH171" s="66" t="str">
        <f t="shared" si="972"/>
        <v/>
      </c>
      <c r="RI171" s="66" t="str">
        <f t="shared" si="973"/>
        <v/>
      </c>
      <c r="RJ171" s="66" t="str">
        <f t="shared" si="974"/>
        <v/>
      </c>
      <c r="RK171" s="66" t="str">
        <f t="shared" si="975"/>
        <v/>
      </c>
      <c r="RL171" s="66" t="str">
        <f t="shared" si="976"/>
        <v/>
      </c>
      <c r="RM171" s="66" t="str">
        <f t="shared" si="977"/>
        <v/>
      </c>
      <c r="RN171" s="66" t="str">
        <f t="shared" si="978"/>
        <v/>
      </c>
      <c r="RO171" s="66" t="str">
        <f t="shared" si="979"/>
        <v/>
      </c>
      <c r="RP171" s="66" t="str">
        <f t="shared" si="980"/>
        <v/>
      </c>
      <c r="RQ171" s="66" t="str">
        <f t="shared" si="981"/>
        <v/>
      </c>
      <c r="RR171" s="66" t="str">
        <f t="shared" si="982"/>
        <v/>
      </c>
      <c r="RS171" s="66" t="str">
        <f t="shared" si="983"/>
        <v/>
      </c>
      <c r="RT171" s="66" t="str">
        <f t="shared" si="984"/>
        <v/>
      </c>
      <c r="RU171" s="66" t="str">
        <f t="shared" si="985"/>
        <v/>
      </c>
      <c r="RV171" s="66" t="str">
        <f t="shared" si="986"/>
        <v/>
      </c>
      <c r="RW171" s="66" t="str">
        <f t="shared" si="987"/>
        <v/>
      </c>
      <c r="RX171" s="66" t="str">
        <f t="shared" si="988"/>
        <v/>
      </c>
      <c r="RY171" s="66" t="str">
        <f t="shared" si="989"/>
        <v/>
      </c>
      <c r="RZ171" s="66" t="str">
        <f t="shared" si="990"/>
        <v/>
      </c>
      <c r="SA171" s="66" t="str">
        <f t="shared" si="991"/>
        <v/>
      </c>
      <c r="SB171" s="66" t="str">
        <f t="shared" si="992"/>
        <v/>
      </c>
      <c r="SC171" s="66" t="str">
        <f t="shared" si="993"/>
        <v/>
      </c>
      <c r="SD171" s="66" t="str">
        <f t="shared" si="994"/>
        <v/>
      </c>
      <c r="SE171" s="66" t="str">
        <f t="shared" si="995"/>
        <v/>
      </c>
      <c r="SF171" s="66" t="str">
        <f t="shared" si="996"/>
        <v/>
      </c>
      <c r="SG171" s="66" t="str">
        <f t="shared" si="997"/>
        <v/>
      </c>
      <c r="SH171" s="66" t="str">
        <f t="shared" si="998"/>
        <v/>
      </c>
      <c r="SI171" s="66" t="str">
        <f t="shared" si="999"/>
        <v/>
      </c>
      <c r="SJ171" s="66" t="str">
        <f t="shared" si="1000"/>
        <v/>
      </c>
      <c r="SK171" s="66" t="str">
        <f t="shared" si="1001"/>
        <v/>
      </c>
      <c r="SL171" s="66" t="str">
        <f t="shared" si="1002"/>
        <v/>
      </c>
      <c r="SM171" s="66" t="str">
        <f t="shared" si="1003"/>
        <v/>
      </c>
      <c r="SN171" s="66" t="str">
        <f t="shared" si="1004"/>
        <v/>
      </c>
      <c r="SO171" s="66" t="str">
        <f t="shared" si="1005"/>
        <v/>
      </c>
      <c r="SP171" s="66" t="str">
        <f t="shared" si="1006"/>
        <v/>
      </c>
      <c r="SQ171" s="66" t="str">
        <f t="shared" si="1007"/>
        <v/>
      </c>
      <c r="SR171" s="66" t="str">
        <f t="shared" si="1008"/>
        <v/>
      </c>
      <c r="SS171" s="66" t="str">
        <f t="shared" si="1009"/>
        <v/>
      </c>
      <c r="ST171" s="66" t="str">
        <f t="shared" si="1010"/>
        <v/>
      </c>
      <c r="SU171" s="66" t="str">
        <f t="shared" si="1011"/>
        <v/>
      </c>
      <c r="SV171" s="66" t="str">
        <f t="shared" si="1012"/>
        <v/>
      </c>
      <c r="SW171" s="66" t="str">
        <f t="shared" si="1013"/>
        <v/>
      </c>
      <c r="SX171" s="66" t="str">
        <f t="shared" si="1014"/>
        <v/>
      </c>
      <c r="SY171" s="66" t="str">
        <f t="shared" si="1015"/>
        <v/>
      </c>
      <c r="SZ171" s="66" t="str">
        <f t="shared" si="1016"/>
        <v/>
      </c>
      <c r="TA171" s="66" t="str">
        <f t="shared" si="1017"/>
        <v/>
      </c>
      <c r="TB171" s="66" t="str">
        <f t="shared" si="1018"/>
        <v/>
      </c>
      <c r="TC171" s="66" t="str">
        <f t="shared" si="1019"/>
        <v/>
      </c>
      <c r="TD171" s="66" t="str">
        <f t="shared" si="1020"/>
        <v/>
      </c>
      <c r="TE171" s="66" t="str">
        <f t="shared" si="1021"/>
        <v/>
      </c>
      <c r="TF171" s="66" t="str">
        <f t="shared" si="1022"/>
        <v/>
      </c>
      <c r="TG171" s="66" t="str">
        <f t="shared" si="1023"/>
        <v/>
      </c>
      <c r="TH171" s="66" t="str">
        <f t="shared" si="1024"/>
        <v/>
      </c>
      <c r="TI171" s="66" t="str">
        <f t="shared" si="1025"/>
        <v/>
      </c>
      <c r="TJ171" s="66" t="str">
        <f t="shared" si="1026"/>
        <v/>
      </c>
      <c r="TK171" s="66" t="str">
        <f t="shared" si="1027"/>
        <v/>
      </c>
      <c r="TL171" s="66" t="str">
        <f t="shared" si="1028"/>
        <v/>
      </c>
      <c r="TM171" s="66" t="str">
        <f t="shared" si="1029"/>
        <v/>
      </c>
      <c r="TN171" s="66" t="str">
        <f t="shared" si="1030"/>
        <v/>
      </c>
      <c r="TO171" s="160">
        <f t="shared" si="1031"/>
        <v>5.0163202105824034E-3</v>
      </c>
      <c r="TP171" s="66" t="str">
        <f t="shared" si="1032"/>
        <v>kg/GJ delivered</v>
      </c>
      <c r="TQ171" s="160">
        <f t="shared" si="1033"/>
        <v>1.2182491939985835E-3</v>
      </c>
      <c r="TR171" s="66" t="str">
        <f t="shared" si="1034"/>
        <v>kg/GJ delivered</v>
      </c>
      <c r="TS171" s="160">
        <f t="shared" si="1035"/>
        <v>3.368100712819613E-5</v>
      </c>
      <c r="TT171" s="66" t="str">
        <f t="shared" si="1036"/>
        <v>kg/GJ delivered</v>
      </c>
      <c r="TU171" s="160">
        <f t="shared" si="1037"/>
        <v>2.4006675293501502E-4</v>
      </c>
      <c r="TV171" s="66" t="str">
        <f t="shared" si="1038"/>
        <v>kg/GJ delivered</v>
      </c>
      <c r="TW171" s="160">
        <f t="shared" si="1039"/>
        <v>1.2540800526456009E-3</v>
      </c>
      <c r="TX171" s="66" t="str">
        <f t="shared" si="1040"/>
        <v>kg/GJ delivered</v>
      </c>
      <c r="TY171" s="160">
        <f t="shared" si="1041"/>
        <v>1.8990355082919096E-4</v>
      </c>
      <c r="TZ171" s="66" t="str">
        <f t="shared" si="1042"/>
        <v>kg/GJ delivered</v>
      </c>
      <c r="UA171" s="160">
        <f t="shared" si="1043"/>
        <v>1.0032640421164805E-3</v>
      </c>
      <c r="UB171" s="66" t="str">
        <f t="shared" si="1044"/>
        <v>kg/GJ delivered</v>
      </c>
      <c r="UC171" s="160">
        <f t="shared" si="1045"/>
        <v>9.3160232482244619E-4</v>
      </c>
      <c r="UD171" s="66" t="str">
        <f t="shared" si="1046"/>
        <v>kg/GJ delivered</v>
      </c>
      <c r="UE171" s="160">
        <f t="shared" si="1047"/>
        <v>2.9022995504083906E-5</v>
      </c>
      <c r="UF171" s="66" t="str">
        <f t="shared" si="1048"/>
        <v>kg/GJ delivered</v>
      </c>
      <c r="UG171" s="160">
        <f t="shared" si="1049"/>
        <v>6.8078631429332616E-5</v>
      </c>
      <c r="UH171" s="66" t="str">
        <f t="shared" si="1050"/>
        <v>kg/GJ delivered</v>
      </c>
      <c r="UI171" s="160">
        <f t="shared" si="1051"/>
        <v>2.4006675293501502E-4</v>
      </c>
      <c r="UJ171" s="66" t="str">
        <f t="shared" si="1052"/>
        <v>kg/GJ delivered</v>
      </c>
      <c r="UK171" s="66" t="str">
        <f t="shared" si="1053"/>
        <v/>
      </c>
      <c r="UL171" s="66" t="str">
        <f t="shared" si="1054"/>
        <v/>
      </c>
      <c r="UM171" s="160">
        <f t="shared" si="1055"/>
        <v>2.0423589428799781E-4</v>
      </c>
      <c r="UN171" s="66" t="str">
        <f t="shared" si="1056"/>
        <v>kg/GJ delivered</v>
      </c>
      <c r="UO171" s="160">
        <f t="shared" si="1057"/>
        <v>1.6482194977627895E-4</v>
      </c>
      <c r="UP171" s="66" t="str">
        <f t="shared" si="1058"/>
        <v>kg/GJ delivered</v>
      </c>
      <c r="UQ171" s="160">
        <f t="shared" si="1059"/>
        <v>2.1140206601740123E-4</v>
      </c>
      <c r="UR171" s="66" t="str">
        <f t="shared" si="1060"/>
        <v>kg/GJ delivered</v>
      </c>
      <c r="US171" s="160">
        <f t="shared" si="1061"/>
        <v>2.221513236115064E-4</v>
      </c>
      <c r="UT171" s="66" t="str">
        <f t="shared" si="1062"/>
        <v>kg/GJ delivered</v>
      </c>
      <c r="UU171" s="160">
        <f t="shared" si="1063"/>
        <v>1.110756618057532E-4</v>
      </c>
      <c r="UV171" s="66" t="str">
        <f t="shared" si="1064"/>
        <v>kg/GJ delivered</v>
      </c>
      <c r="UW171" s="160">
        <f t="shared" si="1065"/>
        <v>3.5830858647017163E-5</v>
      </c>
      <c r="UX171" s="66" t="str">
        <f t="shared" si="1066"/>
        <v>kg/GJ delivered</v>
      </c>
      <c r="UY171" s="160">
        <f t="shared" si="1067"/>
        <v>1.8632046496448929E-4</v>
      </c>
      <c r="UZ171" s="66" t="str">
        <f t="shared" si="1068"/>
        <v>kg/GJ delivered</v>
      </c>
      <c r="VA171" s="160">
        <f t="shared" si="1069"/>
        <v>1.3974034872336693E-5</v>
      </c>
      <c r="VB171" s="66" t="str">
        <f t="shared" si="1070"/>
        <v>kg/GJ delivered</v>
      </c>
      <c r="VC171" s="160">
        <f t="shared" si="1071"/>
        <v>1.6840503564098067E-4</v>
      </c>
      <c r="VD171" s="66" t="str">
        <f t="shared" si="1072"/>
        <v>kg/GJ delivered</v>
      </c>
      <c r="VE171" s="160">
        <f t="shared" si="1073"/>
        <v>3.9413944511718881E-5</v>
      </c>
      <c r="VF171" s="66" t="str">
        <f t="shared" si="1074"/>
        <v>kg/GJ delivered</v>
      </c>
      <c r="VG171" s="160">
        <f t="shared" si="1075"/>
        <v>2.0065280842329612E-5</v>
      </c>
      <c r="VH171" s="66" t="str">
        <f t="shared" si="1076"/>
        <v>kg/GJ delivered</v>
      </c>
      <c r="VI171" s="160">
        <f t="shared" si="1077"/>
        <v>1.9348663669389269E-5</v>
      </c>
      <c r="VJ171" s="66" t="str">
        <f t="shared" si="1078"/>
        <v>kg/GJ delivered</v>
      </c>
      <c r="VK171" s="66" t="str">
        <f t="shared" si="1079"/>
        <v/>
      </c>
      <c r="VL171" s="66" t="str">
        <f t="shared" si="1080"/>
        <v/>
      </c>
      <c r="VM171" s="160">
        <f t="shared" si="1081"/>
        <v>3.9413944511718881E-5</v>
      </c>
      <c r="VN171" s="66" t="str">
        <f t="shared" si="1082"/>
        <v>kg/GJ delivered</v>
      </c>
      <c r="VO171" s="160">
        <f t="shared" si="1083"/>
        <v>2.615652681232253E-5</v>
      </c>
      <c r="VP171" s="66" t="str">
        <f t="shared" si="1084"/>
        <v>kg/GJ delivered</v>
      </c>
      <c r="VQ171" s="160">
        <f t="shared" si="1085"/>
        <v>3.1531155609375105E-6</v>
      </c>
      <c r="VR171" s="66" t="str">
        <f t="shared" si="1086"/>
        <v>kg/GJ delivered</v>
      </c>
      <c r="VS171" s="66" t="str">
        <f t="shared" si="1087"/>
        <v/>
      </c>
      <c r="VT171" s="66" t="str">
        <f t="shared" si="1088"/>
        <v/>
      </c>
      <c r="VU171" s="66" t="str">
        <f t="shared" si="1089"/>
        <v/>
      </c>
      <c r="VV171" s="66" t="str">
        <f t="shared" si="1090"/>
        <v/>
      </c>
      <c r="VW171" s="66" t="str">
        <f t="shared" si="1091"/>
        <v/>
      </c>
      <c r="VX171" s="66" t="str">
        <f t="shared" si="1092"/>
        <v/>
      </c>
      <c r="VY171" s="66" t="str">
        <f t="shared" si="1093"/>
        <v/>
      </c>
      <c r="VZ171" s="66" t="str">
        <f t="shared" si="1094"/>
        <v/>
      </c>
      <c r="WA171" s="66" t="str">
        <f t="shared" si="1095"/>
        <v/>
      </c>
      <c r="WB171" s="66" t="str">
        <f t="shared" si="1096"/>
        <v/>
      </c>
      <c r="WC171" s="66" t="str">
        <f t="shared" si="1097"/>
        <v/>
      </c>
      <c r="WD171" s="66" t="str">
        <f t="shared" si="1098"/>
        <v/>
      </c>
      <c r="WE171" s="66" t="str">
        <f t="shared" si="1099"/>
        <v/>
      </c>
      <c r="WF171" s="66" t="str">
        <f t="shared" si="1100"/>
        <v/>
      </c>
      <c r="WG171" s="66" t="str">
        <f t="shared" si="1101"/>
        <v/>
      </c>
      <c r="WH171" s="66" t="str">
        <f t="shared" si="1102"/>
        <v/>
      </c>
      <c r="WI171" s="66" t="str">
        <f t="shared" si="1103"/>
        <v/>
      </c>
      <c r="WJ171" s="66" t="str">
        <f t="shared" si="1104"/>
        <v/>
      </c>
      <c r="WK171" s="66" t="str">
        <f t="shared" si="1105"/>
        <v/>
      </c>
      <c r="WL171" s="66" t="str">
        <f t="shared" si="1106"/>
        <v/>
      </c>
      <c r="WM171" s="66" t="str">
        <f t="shared" si="1107"/>
        <v/>
      </c>
      <c r="WN171" s="66" t="str">
        <f t="shared" si="1108"/>
        <v/>
      </c>
      <c r="WO171" s="66" t="str">
        <f t="shared" si="1109"/>
        <v/>
      </c>
      <c r="WP171" s="66" t="str">
        <f t="shared" si="1110"/>
        <v/>
      </c>
      <c r="WQ171" s="66" t="str">
        <f t="shared" si="1111"/>
        <v/>
      </c>
      <c r="WR171" s="66" t="str">
        <f t="shared" si="1112"/>
        <v/>
      </c>
      <c r="WS171" s="66" t="str">
        <f t="shared" si="1113"/>
        <v/>
      </c>
      <c r="WT171" s="66" t="str">
        <f t="shared" si="1114"/>
        <v/>
      </c>
      <c r="WU171" s="66" t="str">
        <f t="shared" si="1115"/>
        <v/>
      </c>
      <c r="WV171" s="66" t="str">
        <f t="shared" si="1116"/>
        <v/>
      </c>
      <c r="WW171" s="66" t="str">
        <f t="shared" si="1117"/>
        <v/>
      </c>
      <c r="WX171" s="66" t="str">
        <f t="shared" si="1118"/>
        <v/>
      </c>
      <c r="WY171" s="160">
        <f t="shared" si="1119"/>
        <v>2.364836670703133E-4</v>
      </c>
      <c r="WZ171" s="66" t="str">
        <f t="shared" si="1120"/>
        <v>kg/GJ delivered</v>
      </c>
      <c r="XA171" s="160">
        <f t="shared" si="1121"/>
        <v>1.2899109112926178E-4</v>
      </c>
      <c r="XB171" s="66" t="str">
        <f t="shared" si="1122"/>
        <v>kg/GJ delivered</v>
      </c>
      <c r="XC171" s="66" t="str">
        <f t="shared" si="1123"/>
        <v/>
      </c>
      <c r="XD171" s="66" t="str">
        <f t="shared" si="1124"/>
        <v/>
      </c>
      <c r="XE171" s="66" t="str">
        <f t="shared" si="1125"/>
        <v/>
      </c>
      <c r="XF171" s="66" t="str">
        <f t="shared" si="1126"/>
        <v/>
      </c>
      <c r="XG171" s="66" t="str">
        <f t="shared" si="1127"/>
        <v/>
      </c>
      <c r="XH171" s="66" t="str">
        <f t="shared" si="1128"/>
        <v/>
      </c>
      <c r="XI171" s="66" t="str">
        <f t="shared" si="1129"/>
        <v/>
      </c>
      <c r="XJ171" s="66" t="str">
        <f t="shared" si="1130"/>
        <v/>
      </c>
      <c r="XK171" s="66" t="str">
        <f t="shared" si="1131"/>
        <v/>
      </c>
      <c r="XL171" s="66" t="str">
        <f t="shared" si="1132"/>
        <v/>
      </c>
      <c r="XM171" s="66" t="str">
        <f t="shared" si="1133"/>
        <v/>
      </c>
      <c r="XN171" s="66" t="str">
        <f t="shared" si="1134"/>
        <v/>
      </c>
      <c r="XO171" s="66" t="str">
        <f t="shared" si="1135"/>
        <v/>
      </c>
      <c r="XP171" s="66" t="str">
        <f t="shared" si="1136"/>
        <v/>
      </c>
      <c r="XQ171" s="66" t="str">
        <f t="shared" si="1137"/>
        <v/>
      </c>
      <c r="XR171" s="66" t="str">
        <f t="shared" si="1138"/>
        <v/>
      </c>
      <c r="XS171" s="66" t="str">
        <f t="shared" si="1139"/>
        <v/>
      </c>
      <c r="XT171" s="66" t="str">
        <f t="shared" si="1140"/>
        <v/>
      </c>
      <c r="XU171" s="66" t="str">
        <f t="shared" si="1141"/>
        <v/>
      </c>
      <c r="XV171" s="66" t="str">
        <f t="shared" si="1142"/>
        <v/>
      </c>
      <c r="XW171" s="66" t="str">
        <f t="shared" si="1143"/>
        <v/>
      </c>
      <c r="XX171" s="66" t="str">
        <f t="shared" si="1144"/>
        <v/>
      </c>
      <c r="XY171" s="66" t="str">
        <f t="shared" si="1145"/>
        <v/>
      </c>
      <c r="XZ171" s="66" t="str">
        <f t="shared" si="1146"/>
        <v/>
      </c>
      <c r="YA171" s="66" t="str">
        <f t="shared" si="1147"/>
        <v/>
      </c>
      <c r="YB171" s="66" t="str">
        <f t="shared" si="1148"/>
        <v/>
      </c>
      <c r="YC171" s="66" t="str">
        <f t="shared" si="1149"/>
        <v/>
      </c>
      <c r="YD171" s="66" t="str">
        <f t="shared" si="1150"/>
        <v/>
      </c>
      <c r="YE171" s="66" t="str">
        <f t="shared" si="1151"/>
        <v/>
      </c>
      <c r="YF171" s="66" t="str">
        <f t="shared" si="1152"/>
        <v/>
      </c>
      <c r="YG171" s="66" t="str">
        <f t="shared" si="1153"/>
        <v/>
      </c>
      <c r="YH171" s="66" t="str">
        <f t="shared" si="1154"/>
        <v/>
      </c>
      <c r="YI171" s="66" t="str">
        <f t="shared" si="1155"/>
        <v/>
      </c>
      <c r="YJ171" s="66" t="str">
        <f t="shared" si="1156"/>
        <v/>
      </c>
      <c r="YK171" s="66" t="str">
        <f t="shared" si="1157"/>
        <v/>
      </c>
      <c r="YL171" s="66" t="str">
        <f t="shared" si="1158"/>
        <v/>
      </c>
      <c r="YM171" s="66" t="str">
        <f t="shared" si="1159"/>
        <v/>
      </c>
      <c r="YN171" s="66" t="str">
        <f t="shared" si="1160"/>
        <v/>
      </c>
      <c r="YO171" s="66" t="str">
        <f t="shared" si="1161"/>
        <v/>
      </c>
      <c r="YP171" s="66" t="str">
        <f t="shared" si="1162"/>
        <v/>
      </c>
      <c r="YQ171" s="66" t="str">
        <f t="shared" si="1163"/>
        <v/>
      </c>
      <c r="YR171" s="66" t="str">
        <f t="shared" si="1164"/>
        <v/>
      </c>
      <c r="YS171" s="66" t="str">
        <f t="shared" si="1165"/>
        <v/>
      </c>
      <c r="YT171" s="66" t="str">
        <f t="shared" si="1166"/>
        <v/>
      </c>
      <c r="YU171" s="66" t="str">
        <f t="shared" si="1167"/>
        <v/>
      </c>
      <c r="YV171" s="66" t="str">
        <f t="shared" si="1168"/>
        <v/>
      </c>
      <c r="YW171" s="66" t="str">
        <f t="shared" si="1169"/>
        <v/>
      </c>
      <c r="YX171" s="66" t="str">
        <f t="shared" si="1170"/>
        <v/>
      </c>
      <c r="YY171" s="66" t="str">
        <f t="shared" si="1171"/>
        <v/>
      </c>
      <c r="YZ171" s="66" t="str">
        <f t="shared" si="1172"/>
        <v/>
      </c>
      <c r="ZA171" s="66" t="str">
        <f t="shared" si="1173"/>
        <v/>
      </c>
      <c r="ZB171" s="66" t="str">
        <f t="shared" si="1174"/>
        <v/>
      </c>
      <c r="ZC171" s="66" t="str">
        <f t="shared" si="1175"/>
        <v/>
      </c>
      <c r="ZD171" s="66" t="str">
        <f t="shared" si="1176"/>
        <v/>
      </c>
      <c r="ZE171" s="66" t="str">
        <f t="shared" si="1177"/>
        <v/>
      </c>
      <c r="ZF171" s="66" t="str">
        <f t="shared" si="1178"/>
        <v/>
      </c>
      <c r="ZG171" s="66" t="str">
        <f t="shared" si="1179"/>
        <v/>
      </c>
      <c r="ZH171" s="66" t="str">
        <f t="shared" si="1180"/>
        <v/>
      </c>
      <c r="ZI171" s="66" t="str">
        <f t="shared" si="1181"/>
        <v/>
      </c>
      <c r="ZJ171" s="66" t="str">
        <f t="shared" si="1182"/>
        <v/>
      </c>
      <c r="ZK171" s="66" t="str">
        <f t="shared" si="1183"/>
        <v/>
      </c>
      <c r="ZL171" s="66" t="str">
        <f t="shared" si="1184"/>
        <v/>
      </c>
      <c r="ZM171" s="66" t="str">
        <f t="shared" si="1185"/>
        <v/>
      </c>
      <c r="ZN171" s="66" t="str">
        <f t="shared" si="1186"/>
        <v/>
      </c>
      <c r="ZO171" s="66" t="str">
        <f t="shared" si="1187"/>
        <v/>
      </c>
      <c r="ZP171" s="66" t="str">
        <f t="shared" si="1188"/>
        <v/>
      </c>
      <c r="ZQ171" s="66" t="str">
        <f t="shared" si="1189"/>
        <v/>
      </c>
      <c r="ZR171" s="66" t="str">
        <f t="shared" si="1190"/>
        <v/>
      </c>
      <c r="ZS171" s="66" t="str">
        <f t="shared" si="1191"/>
        <v/>
      </c>
      <c r="ZT171" s="66" t="str">
        <f t="shared" si="1192"/>
        <v/>
      </c>
      <c r="ZU171" s="66" t="str">
        <f t="shared" si="1193"/>
        <v/>
      </c>
      <c r="ZV171" s="66" t="str">
        <f t="shared" si="1194"/>
        <v/>
      </c>
      <c r="ZW171" s="66" t="str">
        <f t="shared" si="1195"/>
        <v/>
      </c>
      <c r="ZX171" s="66" t="str">
        <f t="shared" si="1196"/>
        <v/>
      </c>
      <c r="ZY171" s="66" t="str">
        <f t="shared" si="1197"/>
        <v/>
      </c>
      <c r="ZZ171" s="66" t="str">
        <f t="shared" si="1198"/>
        <v/>
      </c>
      <c r="AAA171" s="66" t="str">
        <f t="shared" si="1199"/>
        <v/>
      </c>
      <c r="AAB171" s="66" t="str">
        <f t="shared" si="1200"/>
        <v/>
      </c>
      <c r="AAC171" s="66" t="str">
        <f t="shared" si="1201"/>
        <v/>
      </c>
      <c r="AAD171" s="66" t="str">
        <f t="shared" si="1202"/>
        <v/>
      </c>
      <c r="AAE171" s="66" t="str">
        <f t="shared" si="1203"/>
        <v/>
      </c>
      <c r="AAF171" s="66" t="str">
        <f t="shared" si="1204"/>
        <v/>
      </c>
      <c r="AAG171" s="66" t="str">
        <f t="shared" si="1205"/>
        <v/>
      </c>
      <c r="AAH171" s="66" t="str">
        <f t="shared" si="1206"/>
        <v/>
      </c>
      <c r="AAI171" s="66" t="str">
        <f t="shared" si="1207"/>
        <v/>
      </c>
      <c r="AAJ171" s="66" t="str">
        <f t="shared" si="1208"/>
        <v/>
      </c>
      <c r="AAK171" s="66" t="str">
        <f t="shared" si="1209"/>
        <v/>
      </c>
      <c r="AAL171" s="66" t="str">
        <f t="shared" si="1210"/>
        <v/>
      </c>
      <c r="AAM171" s="66" t="str">
        <f t="shared" si="1211"/>
        <v/>
      </c>
      <c r="AAN171" s="66" t="str">
        <f t="shared" si="1212"/>
        <v/>
      </c>
      <c r="AAO171" s="66" t="str">
        <f t="shared" si="1213"/>
        <v/>
      </c>
      <c r="AAP171" s="66" t="str">
        <f t="shared" si="1214"/>
        <v/>
      </c>
      <c r="AAQ171" s="66" t="str">
        <f t="shared" si="1215"/>
        <v/>
      </c>
      <c r="AAR171" s="66" t="str">
        <f t="shared" si="1216"/>
        <v/>
      </c>
      <c r="AAS171" s="66" t="str">
        <f t="shared" si="1217"/>
        <v/>
      </c>
      <c r="AAT171" s="66" t="str">
        <f t="shared" si="1218"/>
        <v/>
      </c>
      <c r="AAU171" s="66" t="str">
        <f t="shared" si="1219"/>
        <v/>
      </c>
      <c r="AAV171" s="66" t="str">
        <f t="shared" si="1220"/>
        <v/>
      </c>
      <c r="AAW171" s="66" t="str">
        <f t="shared" si="1221"/>
        <v/>
      </c>
      <c r="AAX171" s="66" t="str">
        <f t="shared" si="1222"/>
        <v/>
      </c>
      <c r="AAY171" s="66" t="str">
        <f t="shared" si="1223"/>
        <v/>
      </c>
      <c r="AAZ171" s="66" t="str">
        <f t="shared" si="1224"/>
        <v/>
      </c>
      <c r="ABA171" s="66" t="str">
        <f t="shared" si="1225"/>
        <v/>
      </c>
      <c r="ABB171" s="66" t="str">
        <f t="shared" si="1226"/>
        <v/>
      </c>
      <c r="ABC171" s="66" t="str">
        <f t="shared" si="1227"/>
        <v/>
      </c>
      <c r="ABD171" s="66" t="str">
        <f t="shared" si="1228"/>
        <v/>
      </c>
      <c r="ABE171" s="66" t="str">
        <f t="shared" si="1229"/>
        <v/>
      </c>
      <c r="ABF171" s="66" t="str">
        <f t="shared" si="1230"/>
        <v/>
      </c>
      <c r="ABG171" s="66" t="str">
        <f t="shared" si="1231"/>
        <v/>
      </c>
      <c r="ABH171" s="66" t="str">
        <f t="shared" si="1232"/>
        <v/>
      </c>
      <c r="ABI171" s="66" t="str">
        <f t="shared" si="1233"/>
        <v/>
      </c>
      <c r="ABJ171" s="66" t="str">
        <f t="shared" si="1234"/>
        <v/>
      </c>
      <c r="ABK171" s="66" t="str">
        <f t="shared" si="1235"/>
        <v/>
      </c>
      <c r="ABL171" s="66" t="str">
        <f t="shared" si="1236"/>
        <v/>
      </c>
      <c r="ABM171" s="66" t="str">
        <f t="shared" si="1237"/>
        <v/>
      </c>
      <c r="ABN171" s="66" t="str">
        <f t="shared" si="1238"/>
        <v/>
      </c>
      <c r="ABO171" s="66" t="str">
        <f t="shared" si="1239"/>
        <v/>
      </c>
      <c r="ABP171" s="66" t="str">
        <f t="shared" si="1240"/>
        <v/>
      </c>
      <c r="ABQ171" s="66" t="str">
        <f t="shared" si="1241"/>
        <v/>
      </c>
      <c r="ABR171" s="66" t="str">
        <f t="shared" si="1242"/>
        <v/>
      </c>
      <c r="ABS171" s="66" t="str">
        <f t="shared" si="1243"/>
        <v/>
      </c>
      <c r="ABT171" s="66" t="str">
        <f t="shared" si="1244"/>
        <v/>
      </c>
      <c r="ABU171" s="66" t="str">
        <f t="shared" si="1245"/>
        <v/>
      </c>
      <c r="ABV171" s="66" t="str">
        <f t="shared" si="1246"/>
        <v/>
      </c>
      <c r="ABW171" s="66" t="str">
        <f t="shared" si="1247"/>
        <v/>
      </c>
      <c r="ABX171" s="66" t="str">
        <f t="shared" si="1248"/>
        <v/>
      </c>
      <c r="ABY171" s="66" t="str">
        <f t="shared" si="1249"/>
        <v/>
      </c>
      <c r="ABZ171" s="66" t="str">
        <f t="shared" si="1250"/>
        <v/>
      </c>
      <c r="ACA171" s="66" t="str">
        <f t="shared" si="1251"/>
        <v/>
      </c>
      <c r="ACB171" s="66" t="str">
        <f t="shared" si="1252"/>
        <v/>
      </c>
      <c r="ACC171" s="66" t="str">
        <f t="shared" si="1253"/>
        <v/>
      </c>
      <c r="ACD171" s="66" t="str">
        <f t="shared" si="1254"/>
        <v/>
      </c>
      <c r="ACE171" s="66" t="str">
        <f t="shared" si="1255"/>
        <v/>
      </c>
      <c r="ACF171" s="66" t="str">
        <f t="shared" si="1256"/>
        <v/>
      </c>
      <c r="ACG171" s="66" t="str">
        <f t="shared" si="1257"/>
        <v/>
      </c>
      <c r="ACH171" s="66" t="str">
        <f t="shared" si="1258"/>
        <v/>
      </c>
      <c r="ACI171" s="66" t="str">
        <f t="shared" si="1259"/>
        <v/>
      </c>
      <c r="ACJ171" s="66" t="str">
        <f t="shared" si="1260"/>
        <v/>
      </c>
      <c r="ACK171" s="66" t="str">
        <f t="shared" si="1261"/>
        <v/>
      </c>
      <c r="ACL171" s="66" t="str">
        <f t="shared" si="1262"/>
        <v/>
      </c>
      <c r="ACM171" s="66" t="str">
        <f t="shared" ref="ACM171:ACN171" si="1307">IF(AND(ACS$3="Unit", ACL171=""), "", IF(AND(ACS$3="Unit", ACL171="-"),"", IF(ACS$3="Unit", "kg/GJ delivered", IF(AND(NY171&lt;&gt;"", NY171&lt;&gt;"-", NX171="-"),"", IF($H171="","", IF(NX171="nd", "",IF(NX171="&lt;n.a.&gt;", "", IF(NY171="#/MJ", "", IF(NY171="kg/GJ delivered",NX171,IF(NY171="g/MJ delivered",NX171,IF(NY171="kg/MJ delivered",NX171*1000,IF(NY171="mg/MJ delivered",NX171/1000,IF(NY171="g/kg",((NX171)*(1/$I171)*(1/$H171)),IF(NY171="mg/kg",((NX171/1000)*(1/$I171)*(1/$H171)),IF(NY171="mg/MJ delivered",NX171/1000,IF(NY171="-","","Error"))))))))))))))))</f>
        <v/>
      </c>
      <c r="ACN171" s="66" t="str">
        <f t="shared" si="1307"/>
        <v/>
      </c>
      <c r="ACO171" s="66" t="str">
        <f t="shared" si="1264"/>
        <v/>
      </c>
      <c r="ACP171" s="66" t="str">
        <f t="shared" si="1265"/>
        <v/>
      </c>
      <c r="ACQ171" s="66" t="str">
        <f t="shared" si="1266"/>
        <v/>
      </c>
      <c r="ACR171" s="66" t="str">
        <f t="shared" si="1267"/>
        <v/>
      </c>
      <c r="ACS171" s="66" t="str">
        <f t="shared" si="1268"/>
        <v/>
      </c>
      <c r="ACT171" s="66" t="str">
        <f t="shared" si="1269"/>
        <v/>
      </c>
    </row>
    <row r="172" spans="2:774" ht="15.75" customHeight="1" x14ac:dyDescent="0.25">
      <c r="B172" s="66">
        <v>251</v>
      </c>
      <c r="C172" s="66" t="s">
        <v>896</v>
      </c>
      <c r="D172" s="66" t="s">
        <v>891</v>
      </c>
      <c r="E172" s="156" t="s">
        <v>688</v>
      </c>
      <c r="F172" s="66" t="s">
        <v>1579</v>
      </c>
      <c r="G172" s="66" t="s">
        <v>492</v>
      </c>
      <c r="H172" s="126">
        <v>0.17244999999999999</v>
      </c>
      <c r="I172" s="130">
        <v>14.023</v>
      </c>
      <c r="J172" s="66" t="str">
        <f t="shared" si="890"/>
        <v>Crop Residue, Improved, CN</v>
      </c>
      <c r="K172" s="161"/>
      <c r="L172" s="161"/>
      <c r="M172" s="161"/>
      <c r="N172" s="161"/>
      <c r="O172" s="66" t="s">
        <v>895</v>
      </c>
      <c r="P172" s="66" t="str">
        <f t="shared" si="1272"/>
        <v>CN</v>
      </c>
      <c r="Q172" s="66" t="s">
        <v>87</v>
      </c>
      <c r="R172" s="162">
        <v>57.78</v>
      </c>
      <c r="S172" s="158" t="s">
        <v>523</v>
      </c>
      <c r="T172" s="158" t="s">
        <v>128</v>
      </c>
      <c r="U172" s="158" t="s">
        <v>128</v>
      </c>
      <c r="V172" s="158" t="s">
        <v>128</v>
      </c>
      <c r="W172" s="158" t="s">
        <v>128</v>
      </c>
      <c r="X172" s="166">
        <v>1377.72</v>
      </c>
      <c r="Y172" s="158" t="s">
        <v>523</v>
      </c>
      <c r="Z172" s="158" t="s">
        <v>128</v>
      </c>
      <c r="AA172" s="158" t="s">
        <v>128</v>
      </c>
      <c r="AB172" s="158" t="s">
        <v>128</v>
      </c>
      <c r="AC172" s="158" t="s">
        <v>128</v>
      </c>
      <c r="AD172" s="158" t="s">
        <v>128</v>
      </c>
      <c r="AE172" s="158" t="s">
        <v>128</v>
      </c>
      <c r="AF172" s="158" t="s">
        <v>128</v>
      </c>
      <c r="AG172" s="158" t="s">
        <v>128</v>
      </c>
      <c r="AH172" s="165" t="s">
        <v>913</v>
      </c>
      <c r="AI172" s="158" t="s">
        <v>523</v>
      </c>
      <c r="AJ172" s="165" t="s">
        <v>914</v>
      </c>
      <c r="AK172" s="158" t="s">
        <v>523</v>
      </c>
      <c r="AL172" s="165" t="s">
        <v>915</v>
      </c>
      <c r="AM172" s="158" t="s">
        <v>523</v>
      </c>
      <c r="AN172" s="163" t="s">
        <v>606</v>
      </c>
      <c r="AO172" s="158" t="s">
        <v>523</v>
      </c>
      <c r="AP172" s="163" t="s">
        <v>911</v>
      </c>
      <c r="AQ172" s="158" t="s">
        <v>523</v>
      </c>
      <c r="AR172" s="158" t="s">
        <v>128</v>
      </c>
      <c r="AS172" s="158" t="s">
        <v>128</v>
      </c>
      <c r="AT172" s="158" t="s">
        <v>128</v>
      </c>
      <c r="AU172" s="158" t="s">
        <v>128</v>
      </c>
      <c r="AV172" s="158" t="s">
        <v>128</v>
      </c>
      <c r="AW172" s="158" t="s">
        <v>128</v>
      </c>
      <c r="AX172" s="158" t="s">
        <v>128</v>
      </c>
      <c r="AY172" s="158" t="s">
        <v>128</v>
      </c>
      <c r="AZ172" s="158" t="s">
        <v>128</v>
      </c>
      <c r="BA172" s="158" t="s">
        <v>128</v>
      </c>
      <c r="BB172" s="158" t="s">
        <v>128</v>
      </c>
      <c r="BC172" s="158" t="s">
        <v>128</v>
      </c>
      <c r="BD172" s="158" t="s">
        <v>128</v>
      </c>
      <c r="BE172" s="158" t="s">
        <v>128</v>
      </c>
      <c r="BF172" s="158" t="s">
        <v>128</v>
      </c>
      <c r="BG172" s="158" t="s">
        <v>128</v>
      </c>
      <c r="BH172" s="158" t="s">
        <v>128</v>
      </c>
      <c r="BI172" s="158" t="s">
        <v>128</v>
      </c>
      <c r="BJ172" s="158" t="s">
        <v>128</v>
      </c>
      <c r="BK172" s="158" t="s">
        <v>128</v>
      </c>
      <c r="BL172" s="158" t="s">
        <v>128</v>
      </c>
      <c r="BM172" s="158" t="s">
        <v>128</v>
      </c>
      <c r="BN172" s="158" t="s">
        <v>128</v>
      </c>
      <c r="BO172" s="158" t="s">
        <v>128</v>
      </c>
      <c r="BP172" s="158" t="s">
        <v>128</v>
      </c>
      <c r="BQ172" s="158" t="s">
        <v>128</v>
      </c>
      <c r="BR172" s="158" t="s">
        <v>128</v>
      </c>
      <c r="BS172" s="158" t="s">
        <v>128</v>
      </c>
      <c r="BT172" s="158" t="s">
        <v>128</v>
      </c>
      <c r="BU172" s="158" t="s">
        <v>128</v>
      </c>
      <c r="BV172" s="158" t="s">
        <v>128</v>
      </c>
      <c r="BW172" s="158" t="s">
        <v>128</v>
      </c>
      <c r="BX172" s="158" t="s">
        <v>128</v>
      </c>
      <c r="BY172" s="158" t="s">
        <v>128</v>
      </c>
      <c r="BZ172" s="158" t="s">
        <v>128</v>
      </c>
      <c r="CA172" s="158" t="s">
        <v>128</v>
      </c>
      <c r="CB172" s="158" t="s">
        <v>128</v>
      </c>
      <c r="CC172" s="158" t="s">
        <v>128</v>
      </c>
      <c r="CD172" s="158" t="s">
        <v>128</v>
      </c>
      <c r="CE172" s="158" t="s">
        <v>128</v>
      </c>
      <c r="CF172" s="158" t="s">
        <v>128</v>
      </c>
      <c r="CG172" s="158" t="s">
        <v>128</v>
      </c>
      <c r="CH172" s="158" t="s">
        <v>128</v>
      </c>
      <c r="CI172" s="158" t="s">
        <v>128</v>
      </c>
      <c r="CJ172" s="158" t="s">
        <v>128</v>
      </c>
      <c r="CK172" s="158" t="s">
        <v>128</v>
      </c>
      <c r="CL172" s="158" t="s">
        <v>128</v>
      </c>
      <c r="CM172" s="158" t="s">
        <v>128</v>
      </c>
      <c r="CN172" s="158" t="s">
        <v>128</v>
      </c>
      <c r="CO172" s="158" t="s">
        <v>128</v>
      </c>
      <c r="CP172" s="158" t="s">
        <v>128</v>
      </c>
      <c r="CQ172" s="158" t="s">
        <v>128</v>
      </c>
      <c r="CR172" s="158" t="s">
        <v>128</v>
      </c>
      <c r="CS172" s="158" t="s">
        <v>128</v>
      </c>
      <c r="CT172" s="158" t="s">
        <v>128</v>
      </c>
      <c r="CU172" s="158" t="s">
        <v>128</v>
      </c>
      <c r="CV172" s="158" t="s">
        <v>128</v>
      </c>
      <c r="CW172" s="158" t="s">
        <v>128</v>
      </c>
      <c r="CX172" s="158" t="s">
        <v>128</v>
      </c>
      <c r="CY172" s="158" t="s">
        <v>128</v>
      </c>
      <c r="CZ172" s="158" t="s">
        <v>128</v>
      </c>
      <c r="DA172" s="158" t="s">
        <v>128</v>
      </c>
      <c r="DB172" s="158" t="s">
        <v>128</v>
      </c>
      <c r="DC172" s="158" t="s">
        <v>128</v>
      </c>
      <c r="DD172" s="158" t="s">
        <v>128</v>
      </c>
      <c r="DE172" s="158" t="s">
        <v>128</v>
      </c>
      <c r="DF172" s="158" t="s">
        <v>128</v>
      </c>
      <c r="DG172" s="158" t="s">
        <v>128</v>
      </c>
      <c r="DH172" s="158" t="s">
        <v>128</v>
      </c>
      <c r="DI172" s="158" t="s">
        <v>128</v>
      </c>
      <c r="DJ172" s="158" t="s">
        <v>128</v>
      </c>
      <c r="DK172" s="158" t="s">
        <v>128</v>
      </c>
      <c r="DL172" s="158" t="s">
        <v>128</v>
      </c>
      <c r="DM172" s="158" t="s">
        <v>128</v>
      </c>
      <c r="DN172" s="158" t="s">
        <v>128</v>
      </c>
      <c r="DO172" s="158" t="s">
        <v>128</v>
      </c>
      <c r="DP172" s="158" t="s">
        <v>128</v>
      </c>
      <c r="DQ172" s="158" t="s">
        <v>128</v>
      </c>
      <c r="DR172" s="158" t="s">
        <v>128</v>
      </c>
      <c r="DS172" s="158" t="s">
        <v>128</v>
      </c>
      <c r="DT172" s="158" t="s">
        <v>128</v>
      </c>
      <c r="DU172" s="158" t="s">
        <v>128</v>
      </c>
      <c r="DV172" s="158" t="s">
        <v>128</v>
      </c>
      <c r="DW172" s="158" t="s">
        <v>128</v>
      </c>
      <c r="DX172" s="158" t="s">
        <v>128</v>
      </c>
      <c r="DY172" s="158" t="s">
        <v>128</v>
      </c>
      <c r="DZ172" s="158" t="s">
        <v>128</v>
      </c>
      <c r="EA172" s="158" t="s">
        <v>128</v>
      </c>
      <c r="EB172" s="158" t="s">
        <v>128</v>
      </c>
      <c r="EC172" s="158" t="s">
        <v>128</v>
      </c>
      <c r="ED172" s="158" t="s">
        <v>128</v>
      </c>
      <c r="EE172" s="158" t="s">
        <v>128</v>
      </c>
      <c r="EF172" s="158" t="s">
        <v>128</v>
      </c>
      <c r="EG172" s="158" t="s">
        <v>128</v>
      </c>
      <c r="EH172" s="158" t="s">
        <v>128</v>
      </c>
      <c r="EI172" s="158" t="s">
        <v>128</v>
      </c>
      <c r="EJ172" s="158" t="s">
        <v>128</v>
      </c>
      <c r="EK172" s="158" t="s">
        <v>128</v>
      </c>
      <c r="EL172" s="158" t="s">
        <v>128</v>
      </c>
      <c r="EM172" s="158" t="s">
        <v>128</v>
      </c>
      <c r="EN172" s="158" t="s">
        <v>128</v>
      </c>
      <c r="EO172" s="158" t="s">
        <v>128</v>
      </c>
      <c r="EP172" s="158" t="s">
        <v>128</v>
      </c>
      <c r="EQ172" s="158" t="s">
        <v>128</v>
      </c>
      <c r="ER172" s="158" t="s">
        <v>128</v>
      </c>
      <c r="ES172" s="158" t="s">
        <v>128</v>
      </c>
      <c r="ET172" s="158" t="s">
        <v>128</v>
      </c>
      <c r="EU172" s="158" t="s">
        <v>128</v>
      </c>
      <c r="EV172" s="158" t="s">
        <v>128</v>
      </c>
      <c r="EW172" s="158" t="s">
        <v>128</v>
      </c>
      <c r="EX172" s="158" t="s">
        <v>128</v>
      </c>
      <c r="EY172" s="158" t="s">
        <v>128</v>
      </c>
      <c r="EZ172" s="158" t="s">
        <v>128</v>
      </c>
      <c r="FA172" s="158" t="s">
        <v>128</v>
      </c>
      <c r="FB172" s="158" t="s">
        <v>128</v>
      </c>
      <c r="FC172" s="158" t="s">
        <v>128</v>
      </c>
      <c r="FD172" s="158" t="s">
        <v>128</v>
      </c>
      <c r="FE172" s="158" t="s">
        <v>128</v>
      </c>
      <c r="FF172" s="158" t="s">
        <v>128</v>
      </c>
      <c r="FG172" s="158" t="s">
        <v>128</v>
      </c>
      <c r="FH172" s="158" t="s">
        <v>128</v>
      </c>
      <c r="FI172" s="158" t="s">
        <v>128</v>
      </c>
      <c r="FJ172" s="158" t="s">
        <v>128</v>
      </c>
      <c r="FK172" s="158" t="s">
        <v>128</v>
      </c>
      <c r="FL172" s="158" t="s">
        <v>128</v>
      </c>
      <c r="FM172" s="158" t="s">
        <v>128</v>
      </c>
      <c r="FN172" s="158" t="s">
        <v>128</v>
      </c>
      <c r="FO172" s="158" t="s">
        <v>128</v>
      </c>
      <c r="FP172" s="158" t="s">
        <v>128</v>
      </c>
      <c r="FQ172" s="158" t="s">
        <v>128</v>
      </c>
      <c r="FR172" s="158" t="s">
        <v>128</v>
      </c>
      <c r="FS172" s="158" t="s">
        <v>128</v>
      </c>
      <c r="FT172" s="158" t="s">
        <v>128</v>
      </c>
      <c r="FU172" s="158" t="s">
        <v>128</v>
      </c>
      <c r="FV172" s="158" t="s">
        <v>128</v>
      </c>
      <c r="FW172" s="158" t="s">
        <v>128</v>
      </c>
      <c r="FX172" s="158" t="s">
        <v>128</v>
      </c>
      <c r="FY172" s="158" t="s">
        <v>128</v>
      </c>
      <c r="FZ172" s="158" t="s">
        <v>128</v>
      </c>
      <c r="GA172" s="158" t="s">
        <v>128</v>
      </c>
      <c r="GB172" s="158" t="s">
        <v>128</v>
      </c>
      <c r="GC172" s="158" t="s">
        <v>128</v>
      </c>
      <c r="GD172" s="158" t="s">
        <v>128</v>
      </c>
      <c r="GE172" s="158" t="s">
        <v>128</v>
      </c>
      <c r="GF172" s="158" t="s">
        <v>128</v>
      </c>
      <c r="GG172" s="158" t="s">
        <v>128</v>
      </c>
      <c r="GH172" s="158" t="s">
        <v>128</v>
      </c>
      <c r="GI172" s="158" t="s">
        <v>128</v>
      </c>
      <c r="GJ172" s="158" t="s">
        <v>128</v>
      </c>
      <c r="GK172" s="158" t="s">
        <v>128</v>
      </c>
      <c r="GL172" s="158" t="s">
        <v>128</v>
      </c>
      <c r="GM172" s="158" t="s">
        <v>128</v>
      </c>
      <c r="GN172" s="158" t="s">
        <v>128</v>
      </c>
      <c r="GO172" s="158" t="s">
        <v>128</v>
      </c>
      <c r="GP172" s="158" t="s">
        <v>128</v>
      </c>
      <c r="GQ172" s="158" t="s">
        <v>128</v>
      </c>
      <c r="GR172" s="158" t="s">
        <v>128</v>
      </c>
      <c r="GS172" s="158" t="s">
        <v>128</v>
      </c>
      <c r="GT172" s="158" t="s">
        <v>128</v>
      </c>
      <c r="GU172" s="158" t="s">
        <v>128</v>
      </c>
      <c r="GV172" s="158" t="s">
        <v>128</v>
      </c>
      <c r="GW172" s="158" t="s">
        <v>128</v>
      </c>
      <c r="GX172" s="158" t="s">
        <v>128</v>
      </c>
      <c r="GY172" s="158" t="s">
        <v>128</v>
      </c>
      <c r="GZ172" s="158" t="s">
        <v>128</v>
      </c>
      <c r="HA172" s="158" t="s">
        <v>128</v>
      </c>
      <c r="HB172" s="158" t="s">
        <v>128</v>
      </c>
      <c r="HC172" s="158" t="s">
        <v>128</v>
      </c>
      <c r="HD172" s="158" t="s">
        <v>128</v>
      </c>
      <c r="HE172" s="158" t="s">
        <v>128</v>
      </c>
      <c r="HF172" s="158" t="s">
        <v>128</v>
      </c>
      <c r="HG172" s="158" t="s">
        <v>128</v>
      </c>
      <c r="HH172" s="158" t="s">
        <v>128</v>
      </c>
      <c r="HI172" s="158" t="s">
        <v>128</v>
      </c>
      <c r="HJ172" s="158" t="s">
        <v>128</v>
      </c>
      <c r="HK172" s="158" t="s">
        <v>128</v>
      </c>
      <c r="HL172" s="158" t="s">
        <v>128</v>
      </c>
      <c r="HM172" s="158" t="s">
        <v>128</v>
      </c>
      <c r="HN172" s="158" t="s">
        <v>128</v>
      </c>
      <c r="HO172" s="158" t="s">
        <v>128</v>
      </c>
      <c r="HP172" s="158" t="s">
        <v>128</v>
      </c>
      <c r="HQ172" s="158" t="s">
        <v>128</v>
      </c>
      <c r="HR172" s="158" t="s">
        <v>128</v>
      </c>
      <c r="HS172" s="158" t="s">
        <v>128</v>
      </c>
      <c r="HT172" s="158" t="s">
        <v>128</v>
      </c>
      <c r="HU172" s="158" t="s">
        <v>128</v>
      </c>
      <c r="HV172" s="158" t="s">
        <v>128</v>
      </c>
      <c r="HW172" s="158" t="s">
        <v>128</v>
      </c>
      <c r="HX172" s="158" t="s">
        <v>128</v>
      </c>
      <c r="HY172" s="158" t="s">
        <v>128</v>
      </c>
      <c r="HZ172" s="158" t="s">
        <v>128</v>
      </c>
      <c r="IA172" s="158" t="s">
        <v>128</v>
      </c>
      <c r="IB172" s="158" t="s">
        <v>128</v>
      </c>
      <c r="IC172" s="158" t="s">
        <v>128</v>
      </c>
      <c r="ID172" s="158" t="s">
        <v>128</v>
      </c>
      <c r="IE172" s="158" t="s">
        <v>128</v>
      </c>
      <c r="IF172" s="158" t="s">
        <v>128</v>
      </c>
      <c r="IG172" s="158" t="s">
        <v>128</v>
      </c>
      <c r="IH172" s="158" t="s">
        <v>128</v>
      </c>
      <c r="II172" s="158" t="s">
        <v>128</v>
      </c>
      <c r="IJ172" s="158" t="s">
        <v>128</v>
      </c>
      <c r="IK172" s="158" t="s">
        <v>128</v>
      </c>
      <c r="IL172" s="158" t="s">
        <v>128</v>
      </c>
      <c r="IM172" s="158" t="s">
        <v>128</v>
      </c>
      <c r="IN172" s="163">
        <v>9.8000000000000004E-2</v>
      </c>
      <c r="IO172" s="158" t="s">
        <v>523</v>
      </c>
      <c r="IP172" s="163">
        <v>1.0999999999999999E-2</v>
      </c>
      <c r="IQ172" s="158" t="s">
        <v>523</v>
      </c>
      <c r="IR172" s="163">
        <v>0.83699999999999997</v>
      </c>
      <c r="IS172" s="158" t="s">
        <v>523</v>
      </c>
      <c r="IT172" s="166">
        <v>5.0000000000000001E-3</v>
      </c>
      <c r="IU172" s="158" t="s">
        <v>523</v>
      </c>
      <c r="IV172" s="163">
        <v>6.8000000000000005E-2</v>
      </c>
      <c r="IW172" s="158" t="s">
        <v>523</v>
      </c>
      <c r="IX172" s="166">
        <v>3.0000000000000001E-3</v>
      </c>
      <c r="IY172" s="158" t="s">
        <v>523</v>
      </c>
      <c r="IZ172" s="163">
        <v>0.94899999999999995</v>
      </c>
      <c r="JA172" s="158" t="s">
        <v>523</v>
      </c>
      <c r="JB172" s="166">
        <v>7.0000000000000001E-3</v>
      </c>
      <c r="JC172" s="158" t="s">
        <v>523</v>
      </c>
      <c r="JD172" s="158" t="s">
        <v>912</v>
      </c>
      <c r="JE172" s="158" t="s">
        <v>523</v>
      </c>
      <c r="JF172" s="163" t="s">
        <v>599</v>
      </c>
      <c r="JG172" s="158" t="s">
        <v>523</v>
      </c>
      <c r="JH172" s="165" t="s">
        <v>916</v>
      </c>
      <c r="JI172" s="158" t="s">
        <v>523</v>
      </c>
      <c r="JJ172" s="158" t="s">
        <v>128</v>
      </c>
      <c r="JK172" s="158" t="s">
        <v>128</v>
      </c>
      <c r="JL172" s="158" t="s">
        <v>128</v>
      </c>
      <c r="JM172" s="158" t="s">
        <v>128</v>
      </c>
      <c r="JN172" s="158" t="s">
        <v>128</v>
      </c>
      <c r="JO172" s="158" t="s">
        <v>128</v>
      </c>
      <c r="JP172" s="158" t="s">
        <v>128</v>
      </c>
      <c r="JQ172" s="158" t="s">
        <v>128</v>
      </c>
      <c r="JR172" s="158" t="s">
        <v>128</v>
      </c>
      <c r="JS172" s="158" t="s">
        <v>128</v>
      </c>
      <c r="JT172" s="158" t="s">
        <v>128</v>
      </c>
      <c r="JU172" s="158" t="s">
        <v>128</v>
      </c>
      <c r="JV172" s="158" t="s">
        <v>128</v>
      </c>
      <c r="JW172" s="158" t="s">
        <v>128</v>
      </c>
      <c r="JX172" s="158" t="s">
        <v>128</v>
      </c>
      <c r="JY172" s="158" t="s">
        <v>128</v>
      </c>
      <c r="JZ172" s="158" t="s">
        <v>128</v>
      </c>
      <c r="KA172" s="158" t="s">
        <v>128</v>
      </c>
      <c r="KB172" s="158" t="s">
        <v>128</v>
      </c>
      <c r="KC172" s="158" t="s">
        <v>128</v>
      </c>
      <c r="KD172" s="158" t="s">
        <v>128</v>
      </c>
      <c r="KE172" s="158" t="s">
        <v>128</v>
      </c>
      <c r="KF172" s="158" t="s">
        <v>128</v>
      </c>
      <c r="KG172" s="158" t="s">
        <v>128</v>
      </c>
      <c r="KH172" s="158" t="s">
        <v>128</v>
      </c>
      <c r="KI172" s="158" t="s">
        <v>128</v>
      </c>
      <c r="KJ172" s="158" t="s">
        <v>128</v>
      </c>
      <c r="KK172" s="158" t="s">
        <v>128</v>
      </c>
      <c r="KL172" s="158" t="s">
        <v>128</v>
      </c>
      <c r="KM172" s="158" t="s">
        <v>128</v>
      </c>
      <c r="KN172" s="158" t="s">
        <v>128</v>
      </c>
      <c r="KO172" s="158" t="s">
        <v>128</v>
      </c>
      <c r="KP172" s="158" t="s">
        <v>128</v>
      </c>
      <c r="KQ172" s="158" t="s">
        <v>128</v>
      </c>
      <c r="KR172" s="158" t="s">
        <v>128</v>
      </c>
      <c r="KS172" s="158" t="s">
        <v>128</v>
      </c>
      <c r="KT172" s="158" t="s">
        <v>128</v>
      </c>
      <c r="KU172" s="158" t="s">
        <v>128</v>
      </c>
      <c r="KV172" s="158" t="s">
        <v>128</v>
      </c>
      <c r="KW172" s="158" t="s">
        <v>128</v>
      </c>
      <c r="KX172" s="158" t="s">
        <v>128</v>
      </c>
      <c r="KY172" s="158" t="s">
        <v>128</v>
      </c>
      <c r="KZ172" s="158" t="s">
        <v>128</v>
      </c>
      <c r="LA172" s="158" t="s">
        <v>128</v>
      </c>
      <c r="LB172" s="158" t="s">
        <v>128</v>
      </c>
      <c r="LC172" s="158" t="s">
        <v>128</v>
      </c>
      <c r="LD172" s="158" t="s">
        <v>128</v>
      </c>
      <c r="LE172" s="158" t="s">
        <v>128</v>
      </c>
      <c r="LF172" s="158" t="s">
        <v>128</v>
      </c>
      <c r="LG172" s="158" t="s">
        <v>128</v>
      </c>
      <c r="LH172" s="158" t="s">
        <v>128</v>
      </c>
      <c r="LI172" s="158" t="s">
        <v>128</v>
      </c>
      <c r="LJ172" s="158" t="s">
        <v>128</v>
      </c>
      <c r="LK172" s="158" t="s">
        <v>128</v>
      </c>
      <c r="LL172" s="158" t="s">
        <v>128</v>
      </c>
      <c r="LM172" s="158" t="s">
        <v>128</v>
      </c>
      <c r="LN172" s="158" t="s">
        <v>128</v>
      </c>
      <c r="LO172" s="158" t="s">
        <v>128</v>
      </c>
      <c r="LP172" s="158" t="s">
        <v>128</v>
      </c>
      <c r="LQ172" s="158" t="s">
        <v>128</v>
      </c>
      <c r="LR172" s="158" t="s">
        <v>128</v>
      </c>
      <c r="LS172" s="158" t="s">
        <v>128</v>
      </c>
      <c r="LT172" s="158" t="s">
        <v>128</v>
      </c>
      <c r="LU172" s="158" t="s">
        <v>128</v>
      </c>
      <c r="LV172" s="158" t="s">
        <v>128</v>
      </c>
      <c r="LW172" s="158" t="s">
        <v>128</v>
      </c>
      <c r="LX172" s="158" t="s">
        <v>128</v>
      </c>
      <c r="LY172" s="158" t="s">
        <v>128</v>
      </c>
      <c r="LZ172" s="158" t="s">
        <v>128</v>
      </c>
      <c r="MA172" s="158" t="s">
        <v>128</v>
      </c>
      <c r="MB172" s="158" t="s">
        <v>128</v>
      </c>
      <c r="MC172" s="158" t="s">
        <v>128</v>
      </c>
      <c r="MD172" s="158" t="s">
        <v>128</v>
      </c>
      <c r="ME172" s="158" t="s">
        <v>128</v>
      </c>
      <c r="MF172" s="158" t="s">
        <v>128</v>
      </c>
      <c r="MG172" s="158" t="s">
        <v>128</v>
      </c>
      <c r="MH172" s="158" t="s">
        <v>128</v>
      </c>
      <c r="MI172" s="158" t="s">
        <v>128</v>
      </c>
      <c r="MJ172" s="158" t="s">
        <v>128</v>
      </c>
      <c r="MK172" s="158" t="s">
        <v>128</v>
      </c>
      <c r="ML172" s="158" t="s">
        <v>128</v>
      </c>
      <c r="MM172" s="158" t="s">
        <v>128</v>
      </c>
      <c r="MN172" s="158" t="s">
        <v>128</v>
      </c>
      <c r="MO172" s="158" t="s">
        <v>128</v>
      </c>
      <c r="MP172" s="158" t="s">
        <v>128</v>
      </c>
      <c r="MQ172" s="158" t="s">
        <v>128</v>
      </c>
      <c r="MR172" s="158" t="s">
        <v>128</v>
      </c>
      <c r="MS172" s="158" t="s">
        <v>128</v>
      </c>
      <c r="MT172" s="158" t="s">
        <v>128</v>
      </c>
      <c r="MU172" s="158" t="s">
        <v>128</v>
      </c>
      <c r="MV172" s="158" t="s">
        <v>128</v>
      </c>
      <c r="MW172" s="158" t="s">
        <v>128</v>
      </c>
      <c r="MX172" s="158" t="s">
        <v>128</v>
      </c>
      <c r="MY172" s="158" t="s">
        <v>128</v>
      </c>
      <c r="MZ172" s="158" t="s">
        <v>128</v>
      </c>
      <c r="NA172" s="158" t="s">
        <v>128</v>
      </c>
      <c r="NB172" s="158" t="s">
        <v>128</v>
      </c>
      <c r="NC172" s="158" t="s">
        <v>128</v>
      </c>
      <c r="ND172" s="158" t="s">
        <v>128</v>
      </c>
      <c r="NE172" s="158" t="s">
        <v>128</v>
      </c>
      <c r="NF172" s="158" t="s">
        <v>128</v>
      </c>
      <c r="NG172" s="158" t="s">
        <v>128</v>
      </c>
      <c r="NH172" s="158" t="s">
        <v>128</v>
      </c>
      <c r="NI172" s="158" t="s">
        <v>128</v>
      </c>
      <c r="NJ172" s="158" t="s">
        <v>128</v>
      </c>
      <c r="NK172" s="158" t="s">
        <v>128</v>
      </c>
      <c r="NL172" s="158" t="s">
        <v>128</v>
      </c>
      <c r="NM172" s="158" t="s">
        <v>128</v>
      </c>
      <c r="NN172" s="158" t="s">
        <v>128</v>
      </c>
      <c r="NO172" s="158" t="s">
        <v>128</v>
      </c>
      <c r="NP172" s="158" t="s">
        <v>128</v>
      </c>
      <c r="NQ172" s="158" t="s">
        <v>128</v>
      </c>
      <c r="NR172" s="158" t="s">
        <v>128</v>
      </c>
      <c r="NS172" s="158" t="s">
        <v>128</v>
      </c>
      <c r="NT172" s="158" t="s">
        <v>128</v>
      </c>
      <c r="NU172" s="158" t="s">
        <v>128</v>
      </c>
      <c r="NV172" s="158" t="s">
        <v>128</v>
      </c>
      <c r="NW172" s="158" t="s">
        <v>128</v>
      </c>
      <c r="NX172" s="158" t="s">
        <v>128</v>
      </c>
      <c r="NY172" s="158" t="s">
        <v>128</v>
      </c>
      <c r="NZ172" s="158" t="s">
        <v>128</v>
      </c>
      <c r="OA172" s="158" t="s">
        <v>128</v>
      </c>
      <c r="OB172" s="158" t="s">
        <v>128</v>
      </c>
      <c r="OC172" s="158" t="s">
        <v>128</v>
      </c>
      <c r="OD172" s="158" t="s">
        <v>128</v>
      </c>
      <c r="OE172" s="170" t="s">
        <v>128</v>
      </c>
      <c r="OF172" s="181"/>
      <c r="OG172" s="174">
        <f t="shared" si="893"/>
        <v>23.893149735139804</v>
      </c>
      <c r="OH172" s="66" t="str">
        <f t="shared" si="894"/>
        <v>kg/GJ delivered</v>
      </c>
      <c r="OI172" s="66" t="str">
        <f t="shared" si="895"/>
        <v/>
      </c>
      <c r="OJ172" s="66" t="str">
        <f t="shared" si="896"/>
        <v/>
      </c>
      <c r="OK172" s="66" t="str">
        <f t="shared" si="897"/>
        <v/>
      </c>
      <c r="OL172" s="66" t="str">
        <f t="shared" si="898"/>
        <v/>
      </c>
      <c r="OM172" s="159">
        <f t="shared" si="899"/>
        <v>569.71391922978216</v>
      </c>
      <c r="ON172" s="66" t="str">
        <f t="shared" si="900"/>
        <v>kg/GJ delivered</v>
      </c>
      <c r="OO172" s="66" t="str">
        <f t="shared" si="901"/>
        <v/>
      </c>
      <c r="OP172" s="66" t="str">
        <f t="shared" si="902"/>
        <v/>
      </c>
      <c r="OQ172" s="66" t="str">
        <f t="shared" si="903"/>
        <v/>
      </c>
      <c r="OR172" s="66" t="str">
        <f t="shared" si="904"/>
        <v/>
      </c>
      <c r="OS172" s="66" t="str">
        <f t="shared" si="905"/>
        <v/>
      </c>
      <c r="OT172" s="66" t="str">
        <f t="shared" si="906"/>
        <v/>
      </c>
      <c r="OU172" s="66" t="str">
        <f t="shared" si="907"/>
        <v/>
      </c>
      <c r="OV172" s="66" t="str">
        <f t="shared" si="908"/>
        <v/>
      </c>
      <c r="OW172" s="126">
        <f t="shared" si="909"/>
        <v>0.9428241847718718</v>
      </c>
      <c r="OX172" s="66" t="str">
        <f t="shared" si="910"/>
        <v>kg/GJ delivered</v>
      </c>
      <c r="OY172" s="118">
        <f t="shared" si="911"/>
        <v>3.618294568751701</v>
      </c>
      <c r="OZ172" s="66" t="str">
        <f t="shared" si="912"/>
        <v>kg/GJ delivered</v>
      </c>
      <c r="PA172" s="118">
        <f t="shared" si="913"/>
        <v>1.4307770523292442</v>
      </c>
      <c r="PB172" s="66" t="str">
        <f t="shared" si="914"/>
        <v>kg/GJ delivered</v>
      </c>
      <c r="PC172" s="126">
        <f t="shared" si="915"/>
        <v>0.17367813930008166</v>
      </c>
      <c r="PD172" s="66" t="str">
        <f t="shared" si="916"/>
        <v>kg/GJ delivered</v>
      </c>
      <c r="PE172" s="126">
        <f t="shared" si="917"/>
        <v>1.6540775171436348E-2</v>
      </c>
      <c r="PF172" s="66" t="str">
        <f t="shared" si="918"/>
        <v>kg/GJ delivered</v>
      </c>
      <c r="PG172" s="66" t="str">
        <f t="shared" si="919"/>
        <v/>
      </c>
      <c r="PH172" s="66" t="str">
        <f t="shared" si="920"/>
        <v/>
      </c>
      <c r="PI172" s="66" t="str">
        <f t="shared" si="921"/>
        <v/>
      </c>
      <c r="PJ172" s="66" t="str">
        <f t="shared" si="922"/>
        <v/>
      </c>
      <c r="PK172" s="66" t="str">
        <f t="shared" si="923"/>
        <v/>
      </c>
      <c r="PL172" s="66" t="str">
        <f t="shared" si="924"/>
        <v/>
      </c>
      <c r="PM172" s="66" t="str">
        <f t="shared" si="925"/>
        <v/>
      </c>
      <c r="PN172" s="66" t="str">
        <f t="shared" si="926"/>
        <v/>
      </c>
      <c r="PO172" s="66" t="str">
        <f t="shared" si="927"/>
        <v/>
      </c>
      <c r="PP172" s="66" t="str">
        <f t="shared" si="928"/>
        <v/>
      </c>
      <c r="PQ172" s="66" t="str">
        <f t="shared" si="929"/>
        <v/>
      </c>
      <c r="PR172" s="66" t="str">
        <f t="shared" si="930"/>
        <v/>
      </c>
      <c r="PS172" s="66" t="str">
        <f t="shared" si="931"/>
        <v/>
      </c>
      <c r="PT172" s="66" t="str">
        <f t="shared" si="932"/>
        <v/>
      </c>
      <c r="PU172" s="66" t="str">
        <f t="shared" si="933"/>
        <v/>
      </c>
      <c r="PV172" s="66" t="str">
        <f t="shared" si="934"/>
        <v/>
      </c>
      <c r="PW172" s="66" t="str">
        <f t="shared" si="935"/>
        <v/>
      </c>
      <c r="PX172" s="66" t="str">
        <f t="shared" si="936"/>
        <v/>
      </c>
      <c r="PY172" s="66" t="str">
        <f t="shared" si="937"/>
        <v/>
      </c>
      <c r="PZ172" s="66" t="str">
        <f t="shared" si="938"/>
        <v/>
      </c>
      <c r="QA172" s="66" t="str">
        <f t="shared" si="939"/>
        <v/>
      </c>
      <c r="QB172" s="66" t="str">
        <f t="shared" si="940"/>
        <v/>
      </c>
      <c r="QC172" s="66" t="str">
        <f t="shared" si="941"/>
        <v/>
      </c>
      <c r="QD172" s="66" t="str">
        <f t="shared" si="942"/>
        <v/>
      </c>
      <c r="QE172" s="66" t="str">
        <f t="shared" si="943"/>
        <v/>
      </c>
      <c r="QF172" s="66" t="str">
        <f t="shared" si="944"/>
        <v/>
      </c>
      <c r="QG172" s="66" t="str">
        <f t="shared" si="945"/>
        <v/>
      </c>
      <c r="QH172" s="66" t="str">
        <f t="shared" si="946"/>
        <v/>
      </c>
      <c r="QI172" s="66" t="str">
        <f t="shared" si="947"/>
        <v/>
      </c>
      <c r="QJ172" s="66" t="str">
        <f t="shared" si="948"/>
        <v/>
      </c>
      <c r="QK172" s="66" t="str">
        <f t="shared" si="949"/>
        <v/>
      </c>
      <c r="QL172" s="66" t="str">
        <f t="shared" si="950"/>
        <v/>
      </c>
      <c r="QM172" s="66" t="str">
        <f t="shared" si="951"/>
        <v/>
      </c>
      <c r="QN172" s="66" t="str">
        <f t="shared" si="952"/>
        <v/>
      </c>
      <c r="QO172" s="66" t="str">
        <f t="shared" si="953"/>
        <v/>
      </c>
      <c r="QP172" s="66" t="str">
        <f t="shared" si="954"/>
        <v/>
      </c>
      <c r="QQ172" s="66" t="str">
        <f t="shared" si="955"/>
        <v/>
      </c>
      <c r="QR172" s="66" t="str">
        <f t="shared" si="956"/>
        <v/>
      </c>
      <c r="QS172" s="66" t="str">
        <f t="shared" si="957"/>
        <v/>
      </c>
      <c r="QT172" s="66" t="str">
        <f t="shared" si="958"/>
        <v/>
      </c>
      <c r="QU172" s="66" t="str">
        <f t="shared" si="959"/>
        <v/>
      </c>
      <c r="QV172" s="66" t="str">
        <f t="shared" si="960"/>
        <v/>
      </c>
      <c r="QW172" s="66" t="str">
        <f t="shared" si="961"/>
        <v/>
      </c>
      <c r="QX172" s="66" t="str">
        <f t="shared" si="962"/>
        <v/>
      </c>
      <c r="QY172" s="66" t="str">
        <f t="shared" si="963"/>
        <v/>
      </c>
      <c r="QZ172" s="66" t="str">
        <f t="shared" si="964"/>
        <v/>
      </c>
      <c r="RA172" s="66" t="str">
        <f t="shared" si="965"/>
        <v/>
      </c>
      <c r="RB172" s="66" t="str">
        <f t="shared" si="966"/>
        <v/>
      </c>
      <c r="RC172" s="66" t="str">
        <f t="shared" si="967"/>
        <v/>
      </c>
      <c r="RD172" s="66" t="str">
        <f t="shared" si="968"/>
        <v/>
      </c>
      <c r="RE172" s="66" t="str">
        <f t="shared" si="969"/>
        <v/>
      </c>
      <c r="RF172" s="66" t="str">
        <f t="shared" si="970"/>
        <v/>
      </c>
      <c r="RG172" s="66" t="str">
        <f t="shared" si="971"/>
        <v/>
      </c>
      <c r="RH172" s="66" t="str">
        <f t="shared" si="972"/>
        <v/>
      </c>
      <c r="RI172" s="66" t="str">
        <f t="shared" si="973"/>
        <v/>
      </c>
      <c r="RJ172" s="66" t="str">
        <f t="shared" si="974"/>
        <v/>
      </c>
      <c r="RK172" s="66" t="str">
        <f t="shared" si="975"/>
        <v/>
      </c>
      <c r="RL172" s="66" t="str">
        <f t="shared" si="976"/>
        <v/>
      </c>
      <c r="RM172" s="66" t="str">
        <f t="shared" si="977"/>
        <v/>
      </c>
      <c r="RN172" s="66" t="str">
        <f t="shared" si="978"/>
        <v/>
      </c>
      <c r="RO172" s="66" t="str">
        <f t="shared" si="979"/>
        <v/>
      </c>
      <c r="RP172" s="66" t="str">
        <f t="shared" si="980"/>
        <v/>
      </c>
      <c r="RQ172" s="66" t="str">
        <f t="shared" si="981"/>
        <v/>
      </c>
      <c r="RR172" s="66" t="str">
        <f t="shared" si="982"/>
        <v/>
      </c>
      <c r="RS172" s="66" t="str">
        <f t="shared" si="983"/>
        <v/>
      </c>
      <c r="RT172" s="66" t="str">
        <f t="shared" si="984"/>
        <v/>
      </c>
      <c r="RU172" s="66" t="str">
        <f t="shared" si="985"/>
        <v/>
      </c>
      <c r="RV172" s="66" t="str">
        <f t="shared" si="986"/>
        <v/>
      </c>
      <c r="RW172" s="66" t="str">
        <f t="shared" si="987"/>
        <v/>
      </c>
      <c r="RX172" s="66" t="str">
        <f t="shared" si="988"/>
        <v/>
      </c>
      <c r="RY172" s="66" t="str">
        <f t="shared" si="989"/>
        <v/>
      </c>
      <c r="RZ172" s="66" t="str">
        <f t="shared" si="990"/>
        <v/>
      </c>
      <c r="SA172" s="66" t="str">
        <f t="shared" si="991"/>
        <v/>
      </c>
      <c r="SB172" s="66" t="str">
        <f t="shared" si="992"/>
        <v/>
      </c>
      <c r="SC172" s="66" t="str">
        <f t="shared" si="993"/>
        <v/>
      </c>
      <c r="SD172" s="66" t="str">
        <f t="shared" si="994"/>
        <v/>
      </c>
      <c r="SE172" s="66" t="str">
        <f t="shared" si="995"/>
        <v/>
      </c>
      <c r="SF172" s="66" t="str">
        <f t="shared" si="996"/>
        <v/>
      </c>
      <c r="SG172" s="66" t="str">
        <f t="shared" si="997"/>
        <v/>
      </c>
      <c r="SH172" s="66" t="str">
        <f t="shared" si="998"/>
        <v/>
      </c>
      <c r="SI172" s="66" t="str">
        <f t="shared" si="999"/>
        <v/>
      </c>
      <c r="SJ172" s="66" t="str">
        <f t="shared" si="1000"/>
        <v/>
      </c>
      <c r="SK172" s="66" t="str">
        <f t="shared" si="1001"/>
        <v/>
      </c>
      <c r="SL172" s="66" t="str">
        <f t="shared" si="1002"/>
        <v/>
      </c>
      <c r="SM172" s="66" t="str">
        <f t="shared" si="1003"/>
        <v/>
      </c>
      <c r="SN172" s="66" t="str">
        <f t="shared" si="1004"/>
        <v/>
      </c>
      <c r="SO172" s="66" t="str">
        <f t="shared" si="1005"/>
        <v/>
      </c>
      <c r="SP172" s="66" t="str">
        <f t="shared" si="1006"/>
        <v/>
      </c>
      <c r="SQ172" s="66" t="str">
        <f t="shared" si="1007"/>
        <v/>
      </c>
      <c r="SR172" s="66" t="str">
        <f t="shared" si="1008"/>
        <v/>
      </c>
      <c r="SS172" s="66" t="str">
        <f t="shared" si="1009"/>
        <v/>
      </c>
      <c r="ST172" s="66" t="str">
        <f t="shared" si="1010"/>
        <v/>
      </c>
      <c r="SU172" s="66" t="str">
        <f t="shared" si="1011"/>
        <v/>
      </c>
      <c r="SV172" s="66" t="str">
        <f t="shared" si="1012"/>
        <v/>
      </c>
      <c r="SW172" s="66" t="str">
        <f t="shared" si="1013"/>
        <v/>
      </c>
      <c r="SX172" s="66" t="str">
        <f t="shared" si="1014"/>
        <v/>
      </c>
      <c r="SY172" s="66" t="str">
        <f t="shared" si="1015"/>
        <v/>
      </c>
      <c r="SZ172" s="66" t="str">
        <f t="shared" si="1016"/>
        <v/>
      </c>
      <c r="TA172" s="66" t="str">
        <f t="shared" si="1017"/>
        <v/>
      </c>
      <c r="TB172" s="66" t="str">
        <f t="shared" si="1018"/>
        <v/>
      </c>
      <c r="TC172" s="66" t="str">
        <f t="shared" si="1019"/>
        <v/>
      </c>
      <c r="TD172" s="66" t="str">
        <f t="shared" si="1020"/>
        <v/>
      </c>
      <c r="TE172" s="66" t="str">
        <f t="shared" si="1021"/>
        <v/>
      </c>
      <c r="TF172" s="66" t="str">
        <f t="shared" si="1022"/>
        <v/>
      </c>
      <c r="TG172" s="66" t="str">
        <f t="shared" si="1023"/>
        <v/>
      </c>
      <c r="TH172" s="66" t="str">
        <f t="shared" si="1024"/>
        <v/>
      </c>
      <c r="TI172" s="66" t="str">
        <f t="shared" si="1025"/>
        <v/>
      </c>
      <c r="TJ172" s="66" t="str">
        <f t="shared" si="1026"/>
        <v/>
      </c>
      <c r="TK172" s="66" t="str">
        <f t="shared" si="1027"/>
        <v/>
      </c>
      <c r="TL172" s="66" t="str">
        <f t="shared" si="1028"/>
        <v/>
      </c>
      <c r="TM172" s="66" t="str">
        <f t="shared" si="1029"/>
        <v/>
      </c>
      <c r="TN172" s="66" t="str">
        <f t="shared" si="1030"/>
        <v/>
      </c>
      <c r="TO172" s="66" t="str">
        <f t="shared" si="1031"/>
        <v/>
      </c>
      <c r="TP172" s="66" t="str">
        <f t="shared" si="1032"/>
        <v/>
      </c>
      <c r="TQ172" s="66" t="str">
        <f t="shared" si="1033"/>
        <v/>
      </c>
      <c r="TR172" s="66" t="str">
        <f t="shared" si="1034"/>
        <v/>
      </c>
      <c r="TS172" s="66" t="str">
        <f t="shared" si="1035"/>
        <v/>
      </c>
      <c r="TT172" s="66" t="str">
        <f t="shared" si="1036"/>
        <v/>
      </c>
      <c r="TU172" s="66" t="str">
        <f t="shared" si="1037"/>
        <v/>
      </c>
      <c r="TV172" s="66" t="str">
        <f t="shared" si="1038"/>
        <v/>
      </c>
      <c r="TW172" s="66" t="str">
        <f t="shared" si="1039"/>
        <v/>
      </c>
      <c r="TX172" s="66" t="str">
        <f t="shared" si="1040"/>
        <v/>
      </c>
      <c r="TY172" s="66" t="str">
        <f t="shared" si="1041"/>
        <v/>
      </c>
      <c r="TZ172" s="66" t="str">
        <f t="shared" si="1042"/>
        <v/>
      </c>
      <c r="UA172" s="66" t="str">
        <f t="shared" si="1043"/>
        <v/>
      </c>
      <c r="UB172" s="66" t="str">
        <f t="shared" si="1044"/>
        <v/>
      </c>
      <c r="UC172" s="66" t="str">
        <f t="shared" si="1045"/>
        <v/>
      </c>
      <c r="UD172" s="66" t="str">
        <f t="shared" si="1046"/>
        <v/>
      </c>
      <c r="UE172" s="66" t="str">
        <f t="shared" si="1047"/>
        <v/>
      </c>
      <c r="UF172" s="66" t="str">
        <f t="shared" si="1048"/>
        <v/>
      </c>
      <c r="UG172" s="66" t="str">
        <f t="shared" si="1049"/>
        <v/>
      </c>
      <c r="UH172" s="66" t="str">
        <f t="shared" si="1050"/>
        <v/>
      </c>
      <c r="UI172" s="66" t="str">
        <f t="shared" si="1051"/>
        <v/>
      </c>
      <c r="UJ172" s="66" t="str">
        <f t="shared" si="1052"/>
        <v/>
      </c>
      <c r="UK172" s="66" t="str">
        <f t="shared" si="1053"/>
        <v/>
      </c>
      <c r="UL172" s="66" t="str">
        <f t="shared" si="1054"/>
        <v/>
      </c>
      <c r="UM172" s="66" t="str">
        <f t="shared" si="1055"/>
        <v/>
      </c>
      <c r="UN172" s="66" t="str">
        <f t="shared" si="1056"/>
        <v/>
      </c>
      <c r="UO172" s="66" t="str">
        <f t="shared" si="1057"/>
        <v/>
      </c>
      <c r="UP172" s="66" t="str">
        <f t="shared" si="1058"/>
        <v/>
      </c>
      <c r="UQ172" s="66" t="str">
        <f t="shared" si="1059"/>
        <v/>
      </c>
      <c r="UR172" s="66" t="str">
        <f t="shared" si="1060"/>
        <v/>
      </c>
      <c r="US172" s="66" t="str">
        <f t="shared" si="1061"/>
        <v/>
      </c>
      <c r="UT172" s="66" t="str">
        <f t="shared" si="1062"/>
        <v/>
      </c>
      <c r="UU172" s="66" t="str">
        <f t="shared" si="1063"/>
        <v/>
      </c>
      <c r="UV172" s="66" t="str">
        <f t="shared" si="1064"/>
        <v/>
      </c>
      <c r="UW172" s="66" t="str">
        <f t="shared" si="1065"/>
        <v/>
      </c>
      <c r="UX172" s="66" t="str">
        <f t="shared" si="1066"/>
        <v/>
      </c>
      <c r="UY172" s="66" t="str">
        <f t="shared" si="1067"/>
        <v/>
      </c>
      <c r="UZ172" s="66" t="str">
        <f t="shared" si="1068"/>
        <v/>
      </c>
      <c r="VA172" s="66" t="str">
        <f t="shared" si="1069"/>
        <v/>
      </c>
      <c r="VB172" s="66" t="str">
        <f t="shared" si="1070"/>
        <v/>
      </c>
      <c r="VC172" s="66" t="str">
        <f t="shared" si="1071"/>
        <v/>
      </c>
      <c r="VD172" s="66" t="str">
        <f t="shared" si="1072"/>
        <v/>
      </c>
      <c r="VE172" s="66" t="str">
        <f t="shared" si="1073"/>
        <v/>
      </c>
      <c r="VF172" s="66" t="str">
        <f t="shared" si="1074"/>
        <v/>
      </c>
      <c r="VG172" s="66" t="str">
        <f t="shared" si="1075"/>
        <v/>
      </c>
      <c r="VH172" s="66" t="str">
        <f t="shared" si="1076"/>
        <v/>
      </c>
      <c r="VI172" s="66" t="str">
        <f t="shared" si="1077"/>
        <v/>
      </c>
      <c r="VJ172" s="66" t="str">
        <f t="shared" si="1078"/>
        <v/>
      </c>
      <c r="VK172" s="66" t="str">
        <f t="shared" si="1079"/>
        <v/>
      </c>
      <c r="VL172" s="66" t="str">
        <f t="shared" si="1080"/>
        <v/>
      </c>
      <c r="VM172" s="66" t="str">
        <f t="shared" si="1081"/>
        <v/>
      </c>
      <c r="VN172" s="66" t="str">
        <f t="shared" si="1082"/>
        <v/>
      </c>
      <c r="VO172" s="66" t="str">
        <f t="shared" si="1083"/>
        <v/>
      </c>
      <c r="VP172" s="66" t="str">
        <f t="shared" si="1084"/>
        <v/>
      </c>
      <c r="VQ172" s="66" t="str">
        <f t="shared" si="1085"/>
        <v/>
      </c>
      <c r="VR172" s="66" t="str">
        <f t="shared" si="1086"/>
        <v/>
      </c>
      <c r="VS172" s="66" t="str">
        <f t="shared" si="1087"/>
        <v/>
      </c>
      <c r="VT172" s="66" t="str">
        <f t="shared" si="1088"/>
        <v/>
      </c>
      <c r="VU172" s="66" t="str">
        <f t="shared" si="1089"/>
        <v/>
      </c>
      <c r="VV172" s="66" t="str">
        <f t="shared" si="1090"/>
        <v/>
      </c>
      <c r="VW172" s="66" t="str">
        <f t="shared" si="1091"/>
        <v/>
      </c>
      <c r="VX172" s="66" t="str">
        <f t="shared" si="1092"/>
        <v/>
      </c>
      <c r="VY172" s="66" t="str">
        <f t="shared" si="1093"/>
        <v/>
      </c>
      <c r="VZ172" s="66" t="str">
        <f t="shared" si="1094"/>
        <v/>
      </c>
      <c r="WA172" s="66" t="str">
        <f t="shared" si="1095"/>
        <v/>
      </c>
      <c r="WB172" s="66" t="str">
        <f t="shared" si="1096"/>
        <v/>
      </c>
      <c r="WC172" s="66" t="str">
        <f t="shared" si="1097"/>
        <v/>
      </c>
      <c r="WD172" s="66" t="str">
        <f t="shared" si="1098"/>
        <v/>
      </c>
      <c r="WE172" s="66" t="str">
        <f t="shared" si="1099"/>
        <v/>
      </c>
      <c r="WF172" s="66" t="str">
        <f t="shared" si="1100"/>
        <v/>
      </c>
      <c r="WG172" s="66" t="str">
        <f t="shared" si="1101"/>
        <v/>
      </c>
      <c r="WH172" s="66" t="str">
        <f t="shared" si="1102"/>
        <v/>
      </c>
      <c r="WI172" s="66" t="str">
        <f t="shared" si="1103"/>
        <v/>
      </c>
      <c r="WJ172" s="66" t="str">
        <f t="shared" si="1104"/>
        <v/>
      </c>
      <c r="WK172" s="66" t="str">
        <f t="shared" si="1105"/>
        <v/>
      </c>
      <c r="WL172" s="66" t="str">
        <f t="shared" si="1106"/>
        <v/>
      </c>
      <c r="WM172" s="66" t="str">
        <f t="shared" si="1107"/>
        <v/>
      </c>
      <c r="WN172" s="66" t="str">
        <f t="shared" si="1108"/>
        <v/>
      </c>
      <c r="WO172" s="66" t="str">
        <f t="shared" si="1109"/>
        <v/>
      </c>
      <c r="WP172" s="66" t="str">
        <f t="shared" si="1110"/>
        <v/>
      </c>
      <c r="WQ172" s="66" t="str">
        <f t="shared" si="1111"/>
        <v/>
      </c>
      <c r="WR172" s="66" t="str">
        <f t="shared" si="1112"/>
        <v/>
      </c>
      <c r="WS172" s="66" t="str">
        <f t="shared" si="1113"/>
        <v/>
      </c>
      <c r="WT172" s="66" t="str">
        <f t="shared" si="1114"/>
        <v/>
      </c>
      <c r="WU172" s="66" t="str">
        <f t="shared" si="1115"/>
        <v/>
      </c>
      <c r="WV172" s="66" t="str">
        <f t="shared" si="1116"/>
        <v/>
      </c>
      <c r="WW172" s="66" t="str">
        <f t="shared" si="1117"/>
        <v/>
      </c>
      <c r="WX172" s="66" t="str">
        <f t="shared" si="1118"/>
        <v/>
      </c>
      <c r="WY172" s="66" t="str">
        <f t="shared" si="1119"/>
        <v/>
      </c>
      <c r="WZ172" s="66" t="str">
        <f t="shared" si="1120"/>
        <v/>
      </c>
      <c r="XA172" s="66" t="str">
        <f t="shared" si="1121"/>
        <v/>
      </c>
      <c r="XB172" s="66" t="str">
        <f t="shared" si="1122"/>
        <v/>
      </c>
      <c r="XC172" s="126">
        <f t="shared" si="1123"/>
        <v>4.0524899170019058E-2</v>
      </c>
      <c r="XD172" s="66" t="str">
        <f t="shared" si="1124"/>
        <v>kg/GJ delivered</v>
      </c>
      <c r="XE172" s="160">
        <f t="shared" si="1125"/>
        <v>4.5487131721449955E-3</v>
      </c>
      <c r="XF172" s="66" t="str">
        <f t="shared" si="1126"/>
        <v>kg/GJ delivered</v>
      </c>
      <c r="XG172" s="126">
        <f t="shared" si="1127"/>
        <v>0.34611572046230554</v>
      </c>
      <c r="XH172" s="66" t="str">
        <f t="shared" si="1128"/>
        <v>kg/GJ delivered</v>
      </c>
      <c r="XI172" s="160">
        <f t="shared" si="1129"/>
        <v>2.0675968964295435E-3</v>
      </c>
      <c r="XJ172" s="66" t="str">
        <f t="shared" si="1130"/>
        <v>kg/GJ delivered</v>
      </c>
      <c r="XK172" s="126">
        <f t="shared" si="1131"/>
        <v>2.8119317791441792E-2</v>
      </c>
      <c r="XL172" s="66" t="str">
        <f t="shared" si="1132"/>
        <v>kg/GJ delivered</v>
      </c>
      <c r="XM172" s="160">
        <f t="shared" si="1133"/>
        <v>1.2405581378577262E-3</v>
      </c>
      <c r="XN172" s="66" t="str">
        <f t="shared" si="1134"/>
        <v>kg/GJ delivered</v>
      </c>
      <c r="XO172" s="126">
        <f t="shared" si="1135"/>
        <v>0.39242989094232733</v>
      </c>
      <c r="XP172" s="66" t="str">
        <f t="shared" si="1136"/>
        <v>kg/GJ delivered</v>
      </c>
      <c r="XQ172" s="160">
        <f t="shared" si="1137"/>
        <v>2.8946356550013613E-3</v>
      </c>
      <c r="XR172" s="66" t="str">
        <f t="shared" si="1138"/>
        <v>kg/GJ delivered</v>
      </c>
      <c r="XS172" s="66" t="str">
        <f t="shared" si="1139"/>
        <v/>
      </c>
      <c r="XT172" s="66" t="str">
        <f t="shared" si="1140"/>
        <v/>
      </c>
      <c r="XU172" s="126">
        <f t="shared" si="1141"/>
        <v>7.4433488271463566E-2</v>
      </c>
      <c r="XV172" s="66" t="str">
        <f t="shared" si="1142"/>
        <v>kg/GJ delivered</v>
      </c>
      <c r="XW172" s="126">
        <f t="shared" si="1143"/>
        <v>0.79809240202180387</v>
      </c>
      <c r="XX172" s="66" t="str">
        <f t="shared" si="1144"/>
        <v>kg/GJ delivered</v>
      </c>
      <c r="XY172" s="66" t="str">
        <f t="shared" si="1145"/>
        <v/>
      </c>
      <c r="XZ172" s="66" t="str">
        <f t="shared" si="1146"/>
        <v/>
      </c>
      <c r="YA172" s="66" t="str">
        <f t="shared" si="1147"/>
        <v/>
      </c>
      <c r="YB172" s="66" t="str">
        <f t="shared" si="1148"/>
        <v/>
      </c>
      <c r="YC172" s="66" t="str">
        <f t="shared" si="1149"/>
        <v/>
      </c>
      <c r="YD172" s="66" t="str">
        <f t="shared" si="1150"/>
        <v/>
      </c>
      <c r="YE172" s="66" t="str">
        <f t="shared" si="1151"/>
        <v/>
      </c>
      <c r="YF172" s="66" t="str">
        <f t="shared" si="1152"/>
        <v/>
      </c>
      <c r="YG172" s="66" t="str">
        <f t="shared" si="1153"/>
        <v/>
      </c>
      <c r="YH172" s="66" t="str">
        <f t="shared" si="1154"/>
        <v/>
      </c>
      <c r="YI172" s="66" t="str">
        <f t="shared" si="1155"/>
        <v/>
      </c>
      <c r="YJ172" s="66" t="str">
        <f t="shared" si="1156"/>
        <v/>
      </c>
      <c r="YK172" s="66" t="str">
        <f t="shared" si="1157"/>
        <v/>
      </c>
      <c r="YL172" s="66" t="str">
        <f t="shared" si="1158"/>
        <v/>
      </c>
      <c r="YM172" s="66" t="str">
        <f t="shared" si="1159"/>
        <v/>
      </c>
      <c r="YN172" s="66" t="str">
        <f t="shared" si="1160"/>
        <v/>
      </c>
      <c r="YO172" s="66" t="str">
        <f t="shared" si="1161"/>
        <v/>
      </c>
      <c r="YP172" s="66" t="str">
        <f t="shared" si="1162"/>
        <v/>
      </c>
      <c r="YQ172" s="66" t="str">
        <f t="shared" si="1163"/>
        <v/>
      </c>
      <c r="YR172" s="66" t="str">
        <f t="shared" si="1164"/>
        <v/>
      </c>
      <c r="YS172" s="66" t="str">
        <f t="shared" si="1165"/>
        <v/>
      </c>
      <c r="YT172" s="66" t="str">
        <f t="shared" si="1166"/>
        <v/>
      </c>
      <c r="YU172" s="66" t="str">
        <f t="shared" si="1167"/>
        <v/>
      </c>
      <c r="YV172" s="66" t="str">
        <f t="shared" si="1168"/>
        <v/>
      </c>
      <c r="YW172" s="66" t="str">
        <f t="shared" si="1169"/>
        <v/>
      </c>
      <c r="YX172" s="66" t="str">
        <f t="shared" si="1170"/>
        <v/>
      </c>
      <c r="YY172" s="66" t="str">
        <f t="shared" si="1171"/>
        <v/>
      </c>
      <c r="YZ172" s="66" t="str">
        <f t="shared" si="1172"/>
        <v/>
      </c>
      <c r="ZA172" s="66" t="str">
        <f t="shared" si="1173"/>
        <v/>
      </c>
      <c r="ZB172" s="66" t="str">
        <f t="shared" si="1174"/>
        <v/>
      </c>
      <c r="ZC172" s="66" t="str">
        <f t="shared" si="1175"/>
        <v/>
      </c>
      <c r="ZD172" s="66" t="str">
        <f t="shared" si="1176"/>
        <v/>
      </c>
      <c r="ZE172" s="66" t="str">
        <f t="shared" si="1177"/>
        <v/>
      </c>
      <c r="ZF172" s="66" t="str">
        <f t="shared" si="1178"/>
        <v/>
      </c>
      <c r="ZG172" s="66" t="str">
        <f t="shared" si="1179"/>
        <v/>
      </c>
      <c r="ZH172" s="66" t="str">
        <f t="shared" si="1180"/>
        <v/>
      </c>
      <c r="ZI172" s="66" t="str">
        <f t="shared" si="1181"/>
        <v/>
      </c>
      <c r="ZJ172" s="66" t="str">
        <f t="shared" si="1182"/>
        <v/>
      </c>
      <c r="ZK172" s="66" t="str">
        <f t="shared" si="1183"/>
        <v/>
      </c>
      <c r="ZL172" s="66" t="str">
        <f t="shared" si="1184"/>
        <v/>
      </c>
      <c r="ZM172" s="66" t="str">
        <f t="shared" si="1185"/>
        <v/>
      </c>
      <c r="ZN172" s="66" t="str">
        <f t="shared" si="1186"/>
        <v/>
      </c>
      <c r="ZO172" s="66" t="str">
        <f t="shared" si="1187"/>
        <v/>
      </c>
      <c r="ZP172" s="66" t="str">
        <f t="shared" si="1188"/>
        <v/>
      </c>
      <c r="ZQ172" s="66" t="str">
        <f t="shared" si="1189"/>
        <v/>
      </c>
      <c r="ZR172" s="66" t="str">
        <f t="shared" si="1190"/>
        <v/>
      </c>
      <c r="ZS172" s="66" t="str">
        <f t="shared" si="1191"/>
        <v/>
      </c>
      <c r="ZT172" s="66" t="str">
        <f t="shared" si="1192"/>
        <v/>
      </c>
      <c r="ZU172" s="66" t="str">
        <f t="shared" si="1193"/>
        <v/>
      </c>
      <c r="ZV172" s="66" t="str">
        <f t="shared" si="1194"/>
        <v/>
      </c>
      <c r="ZW172" s="66" t="str">
        <f t="shared" si="1195"/>
        <v/>
      </c>
      <c r="ZX172" s="66" t="str">
        <f t="shared" si="1196"/>
        <v/>
      </c>
      <c r="ZY172" s="66" t="str">
        <f t="shared" si="1197"/>
        <v/>
      </c>
      <c r="ZZ172" s="66" t="str">
        <f t="shared" si="1198"/>
        <v/>
      </c>
      <c r="AAA172" s="66" t="str">
        <f t="shared" si="1199"/>
        <v/>
      </c>
      <c r="AAB172" s="66" t="str">
        <f t="shared" si="1200"/>
        <v/>
      </c>
      <c r="AAC172" s="66" t="str">
        <f t="shared" si="1201"/>
        <v/>
      </c>
      <c r="AAD172" s="66" t="str">
        <f t="shared" si="1202"/>
        <v/>
      </c>
      <c r="AAE172" s="66" t="str">
        <f t="shared" si="1203"/>
        <v/>
      </c>
      <c r="AAF172" s="66" t="str">
        <f t="shared" si="1204"/>
        <v/>
      </c>
      <c r="AAG172" s="66" t="str">
        <f t="shared" si="1205"/>
        <v/>
      </c>
      <c r="AAH172" s="66" t="str">
        <f t="shared" si="1206"/>
        <v/>
      </c>
      <c r="AAI172" s="66" t="str">
        <f t="shared" si="1207"/>
        <v/>
      </c>
      <c r="AAJ172" s="66" t="str">
        <f t="shared" si="1208"/>
        <v/>
      </c>
      <c r="AAK172" s="66" t="str">
        <f t="shared" si="1209"/>
        <v/>
      </c>
      <c r="AAL172" s="66" t="str">
        <f t="shared" si="1210"/>
        <v/>
      </c>
      <c r="AAM172" s="66" t="str">
        <f t="shared" si="1211"/>
        <v/>
      </c>
      <c r="AAN172" s="66" t="str">
        <f t="shared" si="1212"/>
        <v/>
      </c>
      <c r="AAO172" s="66" t="str">
        <f t="shared" si="1213"/>
        <v/>
      </c>
      <c r="AAP172" s="66" t="str">
        <f t="shared" si="1214"/>
        <v/>
      </c>
      <c r="AAQ172" s="66" t="str">
        <f t="shared" si="1215"/>
        <v/>
      </c>
      <c r="AAR172" s="66" t="str">
        <f t="shared" si="1216"/>
        <v/>
      </c>
      <c r="AAS172" s="66" t="str">
        <f t="shared" si="1217"/>
        <v/>
      </c>
      <c r="AAT172" s="66" t="str">
        <f t="shared" si="1218"/>
        <v/>
      </c>
      <c r="AAU172" s="66" t="str">
        <f t="shared" si="1219"/>
        <v/>
      </c>
      <c r="AAV172" s="66" t="str">
        <f t="shared" si="1220"/>
        <v/>
      </c>
      <c r="AAW172" s="66" t="str">
        <f t="shared" si="1221"/>
        <v/>
      </c>
      <c r="AAX172" s="66" t="str">
        <f t="shared" si="1222"/>
        <v/>
      </c>
      <c r="AAY172" s="66" t="str">
        <f t="shared" si="1223"/>
        <v/>
      </c>
      <c r="AAZ172" s="66" t="str">
        <f t="shared" si="1224"/>
        <v/>
      </c>
      <c r="ABA172" s="66" t="str">
        <f t="shared" si="1225"/>
        <v/>
      </c>
      <c r="ABB172" s="66" t="str">
        <f t="shared" si="1226"/>
        <v/>
      </c>
      <c r="ABC172" s="66" t="str">
        <f t="shared" si="1227"/>
        <v/>
      </c>
      <c r="ABD172" s="66" t="str">
        <f t="shared" si="1228"/>
        <v/>
      </c>
      <c r="ABE172" s="66" t="str">
        <f t="shared" si="1229"/>
        <v/>
      </c>
      <c r="ABF172" s="66" t="str">
        <f t="shared" si="1230"/>
        <v/>
      </c>
      <c r="ABG172" s="66" t="str">
        <f t="shared" si="1231"/>
        <v/>
      </c>
      <c r="ABH172" s="66" t="str">
        <f t="shared" si="1232"/>
        <v/>
      </c>
      <c r="ABI172" s="66" t="str">
        <f t="shared" si="1233"/>
        <v/>
      </c>
      <c r="ABJ172" s="66" t="str">
        <f t="shared" si="1234"/>
        <v/>
      </c>
      <c r="ABK172" s="66" t="str">
        <f t="shared" si="1235"/>
        <v/>
      </c>
      <c r="ABL172" s="66" t="str">
        <f t="shared" si="1236"/>
        <v/>
      </c>
      <c r="ABM172" s="66" t="str">
        <f t="shared" si="1237"/>
        <v/>
      </c>
      <c r="ABN172" s="66" t="str">
        <f t="shared" si="1238"/>
        <v/>
      </c>
      <c r="ABO172" s="66" t="str">
        <f t="shared" si="1239"/>
        <v/>
      </c>
      <c r="ABP172" s="66" t="str">
        <f t="shared" si="1240"/>
        <v/>
      </c>
      <c r="ABQ172" s="66" t="str">
        <f t="shared" si="1241"/>
        <v/>
      </c>
      <c r="ABR172" s="66" t="str">
        <f t="shared" si="1242"/>
        <v/>
      </c>
      <c r="ABS172" s="66" t="str">
        <f t="shared" si="1243"/>
        <v/>
      </c>
      <c r="ABT172" s="66" t="str">
        <f t="shared" si="1244"/>
        <v/>
      </c>
      <c r="ABU172" s="66" t="str">
        <f t="shared" si="1245"/>
        <v/>
      </c>
      <c r="ABV172" s="66" t="str">
        <f t="shared" si="1246"/>
        <v/>
      </c>
      <c r="ABW172" s="66" t="str">
        <f t="shared" si="1247"/>
        <v/>
      </c>
      <c r="ABX172" s="66" t="str">
        <f t="shared" si="1248"/>
        <v/>
      </c>
      <c r="ABY172" s="66" t="str">
        <f t="shared" si="1249"/>
        <v/>
      </c>
      <c r="ABZ172" s="66" t="str">
        <f t="shared" si="1250"/>
        <v/>
      </c>
      <c r="ACA172" s="66" t="str">
        <f t="shared" si="1251"/>
        <v/>
      </c>
      <c r="ACB172" s="66" t="str">
        <f t="shared" si="1252"/>
        <v/>
      </c>
      <c r="ACC172" s="66" t="str">
        <f t="shared" si="1253"/>
        <v/>
      </c>
      <c r="ACD172" s="66" t="str">
        <f t="shared" si="1254"/>
        <v/>
      </c>
      <c r="ACE172" s="66" t="str">
        <f t="shared" si="1255"/>
        <v/>
      </c>
      <c r="ACF172" s="66" t="str">
        <f t="shared" si="1256"/>
        <v/>
      </c>
      <c r="ACG172" s="66" t="str">
        <f t="shared" si="1257"/>
        <v/>
      </c>
      <c r="ACH172" s="66" t="str">
        <f t="shared" si="1258"/>
        <v/>
      </c>
      <c r="ACI172" s="66" t="str">
        <f t="shared" si="1259"/>
        <v/>
      </c>
      <c r="ACJ172" s="66" t="str">
        <f t="shared" si="1260"/>
        <v/>
      </c>
      <c r="ACK172" s="66" t="str">
        <f t="shared" si="1261"/>
        <v/>
      </c>
      <c r="ACL172" s="66" t="str">
        <f t="shared" si="1262"/>
        <v/>
      </c>
      <c r="ACM172" s="66" t="str">
        <f t="shared" ref="ACM172:ACN172" si="1308">IF(AND(ACS$3="Unit", ACL172=""), "", IF(AND(ACS$3="Unit", ACL172="-"),"", IF(ACS$3="Unit", "kg/GJ delivered", IF(AND(NY172&lt;&gt;"", NY172&lt;&gt;"-", NX172="-"),"", IF($H172="","", IF(NX172="nd", "",IF(NX172="&lt;n.a.&gt;", "", IF(NY172="#/MJ", "", IF(NY172="kg/GJ delivered",NX172,IF(NY172="g/MJ delivered",NX172,IF(NY172="kg/MJ delivered",NX172*1000,IF(NY172="mg/MJ delivered",NX172/1000,IF(NY172="g/kg",((NX172)*(1/$I172)*(1/$H172)),IF(NY172="mg/kg",((NX172/1000)*(1/$I172)*(1/$H172)),IF(NY172="mg/MJ delivered",NX172/1000,IF(NY172="-","","Error"))))))))))))))))</f>
        <v/>
      </c>
      <c r="ACN172" s="66" t="str">
        <f t="shared" si="1308"/>
        <v/>
      </c>
      <c r="ACO172" s="66" t="str">
        <f t="shared" si="1264"/>
        <v/>
      </c>
      <c r="ACP172" s="66" t="str">
        <f t="shared" si="1265"/>
        <v/>
      </c>
      <c r="ACQ172" s="66" t="str">
        <f t="shared" si="1266"/>
        <v/>
      </c>
      <c r="ACR172" s="66" t="str">
        <f t="shared" si="1267"/>
        <v/>
      </c>
      <c r="ACS172" s="66" t="str">
        <f t="shared" si="1268"/>
        <v/>
      </c>
      <c r="ACT172" s="66" t="str">
        <f t="shared" si="1269"/>
        <v/>
      </c>
    </row>
    <row r="173" spans="2:774" ht="15.75" customHeight="1" x14ac:dyDescent="0.25">
      <c r="B173" s="66">
        <v>252</v>
      </c>
      <c r="C173" s="66" t="s">
        <v>897</v>
      </c>
      <c r="D173" s="66" t="s">
        <v>891</v>
      </c>
      <c r="E173" s="156" t="s">
        <v>267</v>
      </c>
      <c r="F173" s="66" t="s">
        <v>1579</v>
      </c>
      <c r="G173" s="66" t="s">
        <v>492</v>
      </c>
      <c r="H173" s="126">
        <v>0.17244999999999999</v>
      </c>
      <c r="I173" s="130">
        <f>'Heating Values'!$D$24</f>
        <v>14.023</v>
      </c>
      <c r="J173" s="66" t="str">
        <f t="shared" si="890"/>
        <v>Crop Residue, Improved, CN</v>
      </c>
      <c r="K173" s="161"/>
      <c r="L173" s="161"/>
      <c r="M173" s="161"/>
      <c r="N173" s="161"/>
      <c r="O173" s="66" t="s">
        <v>895</v>
      </c>
      <c r="P173" s="66" t="str">
        <f t="shared" si="1272"/>
        <v>CN</v>
      </c>
      <c r="Q173" s="66" t="s">
        <v>87</v>
      </c>
      <c r="R173" s="162">
        <v>67.98</v>
      </c>
      <c r="S173" s="158" t="s">
        <v>523</v>
      </c>
      <c r="T173" s="158" t="s">
        <v>128</v>
      </c>
      <c r="U173" s="158" t="s">
        <v>128</v>
      </c>
      <c r="V173" s="158" t="s">
        <v>128</v>
      </c>
      <c r="W173" s="158" t="s">
        <v>128</v>
      </c>
      <c r="X173" s="166">
        <v>1674.12</v>
      </c>
      <c r="Y173" s="158" t="s">
        <v>523</v>
      </c>
      <c r="Z173" s="158" t="s">
        <v>128</v>
      </c>
      <c r="AA173" s="158" t="s">
        <v>128</v>
      </c>
      <c r="AB173" s="158" t="s">
        <v>128</v>
      </c>
      <c r="AC173" s="158" t="s">
        <v>128</v>
      </c>
      <c r="AD173" s="158" t="s">
        <v>128</v>
      </c>
      <c r="AE173" s="158" t="s">
        <v>128</v>
      </c>
      <c r="AF173" s="158" t="s">
        <v>128</v>
      </c>
      <c r="AG173" s="158" t="s">
        <v>128</v>
      </c>
      <c r="AH173" s="165">
        <v>3.43</v>
      </c>
      <c r="AI173" s="158" t="s">
        <v>523</v>
      </c>
      <c r="AJ173" s="165">
        <v>6.28</v>
      </c>
      <c r="AK173" s="158" t="s">
        <v>523</v>
      </c>
      <c r="AL173" s="165">
        <v>2.0099999999999998</v>
      </c>
      <c r="AM173" s="158" t="s">
        <v>523</v>
      </c>
      <c r="AN173" s="163">
        <v>0.49</v>
      </c>
      <c r="AO173" s="158" t="s">
        <v>523</v>
      </c>
      <c r="AP173" s="163">
        <v>0.18</v>
      </c>
      <c r="AQ173" s="158" t="s">
        <v>523</v>
      </c>
      <c r="AR173" s="158" t="s">
        <v>128</v>
      </c>
      <c r="AS173" s="158" t="s">
        <v>128</v>
      </c>
      <c r="AT173" s="158" t="s">
        <v>128</v>
      </c>
      <c r="AU173" s="158" t="s">
        <v>128</v>
      </c>
      <c r="AV173" s="158" t="s">
        <v>128</v>
      </c>
      <c r="AW173" s="158" t="s">
        <v>128</v>
      </c>
      <c r="AX173" s="158" t="s">
        <v>128</v>
      </c>
      <c r="AY173" s="158" t="s">
        <v>128</v>
      </c>
      <c r="AZ173" s="158" t="s">
        <v>128</v>
      </c>
      <c r="BA173" s="158" t="s">
        <v>128</v>
      </c>
      <c r="BB173" s="158" t="s">
        <v>128</v>
      </c>
      <c r="BC173" s="158" t="s">
        <v>128</v>
      </c>
      <c r="BD173" s="158" t="s">
        <v>128</v>
      </c>
      <c r="BE173" s="158" t="s">
        <v>128</v>
      </c>
      <c r="BF173" s="158" t="s">
        <v>128</v>
      </c>
      <c r="BG173" s="158" t="s">
        <v>128</v>
      </c>
      <c r="BH173" s="158" t="s">
        <v>128</v>
      </c>
      <c r="BI173" s="158" t="s">
        <v>128</v>
      </c>
      <c r="BJ173" s="158" t="s">
        <v>128</v>
      </c>
      <c r="BK173" s="158" t="s">
        <v>128</v>
      </c>
      <c r="BL173" s="158" t="s">
        <v>128</v>
      </c>
      <c r="BM173" s="158" t="s">
        <v>128</v>
      </c>
      <c r="BN173" s="158" t="s">
        <v>128</v>
      </c>
      <c r="BO173" s="158" t="s">
        <v>128</v>
      </c>
      <c r="BP173" s="158" t="s">
        <v>128</v>
      </c>
      <c r="BQ173" s="158" t="s">
        <v>128</v>
      </c>
      <c r="BR173" s="158" t="s">
        <v>128</v>
      </c>
      <c r="BS173" s="158" t="s">
        <v>128</v>
      </c>
      <c r="BT173" s="158" t="s">
        <v>128</v>
      </c>
      <c r="BU173" s="158" t="s">
        <v>128</v>
      </c>
      <c r="BV173" s="158" t="s">
        <v>128</v>
      </c>
      <c r="BW173" s="158" t="s">
        <v>128</v>
      </c>
      <c r="BX173" s="158" t="s">
        <v>128</v>
      </c>
      <c r="BY173" s="158" t="s">
        <v>128</v>
      </c>
      <c r="BZ173" s="158" t="s">
        <v>128</v>
      </c>
      <c r="CA173" s="158" t="s">
        <v>128</v>
      </c>
      <c r="CB173" s="158" t="s">
        <v>128</v>
      </c>
      <c r="CC173" s="158" t="s">
        <v>128</v>
      </c>
      <c r="CD173" s="158" t="s">
        <v>128</v>
      </c>
      <c r="CE173" s="158" t="s">
        <v>128</v>
      </c>
      <c r="CF173" s="158" t="s">
        <v>128</v>
      </c>
      <c r="CG173" s="158" t="s">
        <v>128</v>
      </c>
      <c r="CH173" s="158" t="s">
        <v>128</v>
      </c>
      <c r="CI173" s="158" t="s">
        <v>128</v>
      </c>
      <c r="CJ173" s="158" t="s">
        <v>128</v>
      </c>
      <c r="CK173" s="158" t="s">
        <v>128</v>
      </c>
      <c r="CL173" s="158" t="s">
        <v>128</v>
      </c>
      <c r="CM173" s="158" t="s">
        <v>128</v>
      </c>
      <c r="CN173" s="158" t="s">
        <v>128</v>
      </c>
      <c r="CO173" s="158" t="s">
        <v>128</v>
      </c>
      <c r="CP173" s="158" t="s">
        <v>128</v>
      </c>
      <c r="CQ173" s="158" t="s">
        <v>128</v>
      </c>
      <c r="CR173" s="158" t="s">
        <v>128</v>
      </c>
      <c r="CS173" s="158" t="s">
        <v>128</v>
      </c>
      <c r="CT173" s="158" t="s">
        <v>128</v>
      </c>
      <c r="CU173" s="158" t="s">
        <v>128</v>
      </c>
      <c r="CV173" s="158" t="s">
        <v>128</v>
      </c>
      <c r="CW173" s="158" t="s">
        <v>128</v>
      </c>
      <c r="CX173" s="158" t="s">
        <v>128</v>
      </c>
      <c r="CY173" s="158" t="s">
        <v>128</v>
      </c>
      <c r="CZ173" s="158" t="s">
        <v>128</v>
      </c>
      <c r="DA173" s="158" t="s">
        <v>128</v>
      </c>
      <c r="DB173" s="158" t="s">
        <v>128</v>
      </c>
      <c r="DC173" s="158" t="s">
        <v>128</v>
      </c>
      <c r="DD173" s="158" t="s">
        <v>128</v>
      </c>
      <c r="DE173" s="158" t="s">
        <v>128</v>
      </c>
      <c r="DF173" s="158" t="s">
        <v>128</v>
      </c>
      <c r="DG173" s="158" t="s">
        <v>128</v>
      </c>
      <c r="DH173" s="158" t="s">
        <v>128</v>
      </c>
      <c r="DI173" s="158" t="s">
        <v>128</v>
      </c>
      <c r="DJ173" s="158" t="s">
        <v>128</v>
      </c>
      <c r="DK173" s="158" t="s">
        <v>128</v>
      </c>
      <c r="DL173" s="158" t="s">
        <v>128</v>
      </c>
      <c r="DM173" s="158" t="s">
        <v>128</v>
      </c>
      <c r="DN173" s="158" t="s">
        <v>128</v>
      </c>
      <c r="DO173" s="158" t="s">
        <v>128</v>
      </c>
      <c r="DP173" s="158" t="s">
        <v>128</v>
      </c>
      <c r="DQ173" s="158" t="s">
        <v>128</v>
      </c>
      <c r="DR173" s="158" t="s">
        <v>128</v>
      </c>
      <c r="DS173" s="158" t="s">
        <v>128</v>
      </c>
      <c r="DT173" s="158" t="s">
        <v>128</v>
      </c>
      <c r="DU173" s="158" t="s">
        <v>128</v>
      </c>
      <c r="DV173" s="158" t="s">
        <v>128</v>
      </c>
      <c r="DW173" s="158" t="s">
        <v>128</v>
      </c>
      <c r="DX173" s="158" t="s">
        <v>128</v>
      </c>
      <c r="DY173" s="158" t="s">
        <v>128</v>
      </c>
      <c r="DZ173" s="158" t="s">
        <v>128</v>
      </c>
      <c r="EA173" s="158" t="s">
        <v>128</v>
      </c>
      <c r="EB173" s="158" t="s">
        <v>128</v>
      </c>
      <c r="EC173" s="158" t="s">
        <v>128</v>
      </c>
      <c r="ED173" s="158" t="s">
        <v>128</v>
      </c>
      <c r="EE173" s="158" t="s">
        <v>128</v>
      </c>
      <c r="EF173" s="158" t="s">
        <v>128</v>
      </c>
      <c r="EG173" s="158" t="s">
        <v>128</v>
      </c>
      <c r="EH173" s="158" t="s">
        <v>128</v>
      </c>
      <c r="EI173" s="158" t="s">
        <v>128</v>
      </c>
      <c r="EJ173" s="158" t="s">
        <v>128</v>
      </c>
      <c r="EK173" s="158" t="s">
        <v>128</v>
      </c>
      <c r="EL173" s="158" t="s">
        <v>128</v>
      </c>
      <c r="EM173" s="158" t="s">
        <v>128</v>
      </c>
      <c r="EN173" s="158" t="s">
        <v>128</v>
      </c>
      <c r="EO173" s="158" t="s">
        <v>128</v>
      </c>
      <c r="EP173" s="158" t="s">
        <v>128</v>
      </c>
      <c r="EQ173" s="158" t="s">
        <v>128</v>
      </c>
      <c r="ER173" s="158" t="s">
        <v>128</v>
      </c>
      <c r="ES173" s="158" t="s">
        <v>128</v>
      </c>
      <c r="ET173" s="158" t="s">
        <v>128</v>
      </c>
      <c r="EU173" s="158" t="s">
        <v>128</v>
      </c>
      <c r="EV173" s="158" t="s">
        <v>128</v>
      </c>
      <c r="EW173" s="158" t="s">
        <v>128</v>
      </c>
      <c r="EX173" s="158" t="s">
        <v>128</v>
      </c>
      <c r="EY173" s="158" t="s">
        <v>128</v>
      </c>
      <c r="EZ173" s="158" t="s">
        <v>128</v>
      </c>
      <c r="FA173" s="158" t="s">
        <v>128</v>
      </c>
      <c r="FB173" s="158" t="s">
        <v>128</v>
      </c>
      <c r="FC173" s="158" t="s">
        <v>128</v>
      </c>
      <c r="FD173" s="158" t="s">
        <v>128</v>
      </c>
      <c r="FE173" s="158" t="s">
        <v>128</v>
      </c>
      <c r="FF173" s="158" t="s">
        <v>128</v>
      </c>
      <c r="FG173" s="158" t="s">
        <v>128</v>
      </c>
      <c r="FH173" s="158" t="s">
        <v>128</v>
      </c>
      <c r="FI173" s="158" t="s">
        <v>128</v>
      </c>
      <c r="FJ173" s="158" t="s">
        <v>128</v>
      </c>
      <c r="FK173" s="158" t="s">
        <v>128</v>
      </c>
      <c r="FL173" s="158" t="s">
        <v>128</v>
      </c>
      <c r="FM173" s="158" t="s">
        <v>128</v>
      </c>
      <c r="FN173" s="158" t="s">
        <v>128</v>
      </c>
      <c r="FO173" s="158" t="s">
        <v>128</v>
      </c>
      <c r="FP173" s="158" t="s">
        <v>128</v>
      </c>
      <c r="FQ173" s="158" t="s">
        <v>128</v>
      </c>
      <c r="FR173" s="158" t="s">
        <v>128</v>
      </c>
      <c r="FS173" s="158" t="s">
        <v>128</v>
      </c>
      <c r="FT173" s="158" t="s">
        <v>128</v>
      </c>
      <c r="FU173" s="158" t="s">
        <v>128</v>
      </c>
      <c r="FV173" s="158" t="s">
        <v>128</v>
      </c>
      <c r="FW173" s="158" t="s">
        <v>128</v>
      </c>
      <c r="FX173" s="158" t="s">
        <v>128</v>
      </c>
      <c r="FY173" s="158" t="s">
        <v>128</v>
      </c>
      <c r="FZ173" s="158" t="s">
        <v>128</v>
      </c>
      <c r="GA173" s="158" t="s">
        <v>128</v>
      </c>
      <c r="GB173" s="158" t="s">
        <v>128</v>
      </c>
      <c r="GC173" s="158" t="s">
        <v>128</v>
      </c>
      <c r="GD173" s="158" t="s">
        <v>128</v>
      </c>
      <c r="GE173" s="158" t="s">
        <v>128</v>
      </c>
      <c r="GF173" s="158" t="s">
        <v>128</v>
      </c>
      <c r="GG173" s="158" t="s">
        <v>128</v>
      </c>
      <c r="GH173" s="158" t="s">
        <v>128</v>
      </c>
      <c r="GI173" s="158" t="s">
        <v>128</v>
      </c>
      <c r="GJ173" s="158" t="s">
        <v>128</v>
      </c>
      <c r="GK173" s="158" t="s">
        <v>128</v>
      </c>
      <c r="GL173" s="158" t="s">
        <v>128</v>
      </c>
      <c r="GM173" s="158" t="s">
        <v>128</v>
      </c>
      <c r="GN173" s="158" t="s">
        <v>128</v>
      </c>
      <c r="GO173" s="158" t="s">
        <v>128</v>
      </c>
      <c r="GP173" s="158" t="s">
        <v>128</v>
      </c>
      <c r="GQ173" s="158" t="s">
        <v>128</v>
      </c>
      <c r="GR173" s="158" t="s">
        <v>128</v>
      </c>
      <c r="GS173" s="158" t="s">
        <v>128</v>
      </c>
      <c r="GT173" s="158" t="s">
        <v>128</v>
      </c>
      <c r="GU173" s="158" t="s">
        <v>128</v>
      </c>
      <c r="GV173" s="158" t="s">
        <v>128</v>
      </c>
      <c r="GW173" s="158" t="s">
        <v>128</v>
      </c>
      <c r="GX173" s="158" t="s">
        <v>128</v>
      </c>
      <c r="GY173" s="158" t="s">
        <v>128</v>
      </c>
      <c r="GZ173" s="158" t="s">
        <v>128</v>
      </c>
      <c r="HA173" s="158" t="s">
        <v>128</v>
      </c>
      <c r="HB173" s="158" t="s">
        <v>128</v>
      </c>
      <c r="HC173" s="158" t="s">
        <v>128</v>
      </c>
      <c r="HD173" s="158" t="s">
        <v>128</v>
      </c>
      <c r="HE173" s="158" t="s">
        <v>128</v>
      </c>
      <c r="HF173" s="158" t="s">
        <v>128</v>
      </c>
      <c r="HG173" s="158" t="s">
        <v>128</v>
      </c>
      <c r="HH173" s="158" t="s">
        <v>128</v>
      </c>
      <c r="HI173" s="158" t="s">
        <v>128</v>
      </c>
      <c r="HJ173" s="158" t="s">
        <v>128</v>
      </c>
      <c r="HK173" s="158" t="s">
        <v>128</v>
      </c>
      <c r="HL173" s="158" t="s">
        <v>128</v>
      </c>
      <c r="HM173" s="158" t="s">
        <v>128</v>
      </c>
      <c r="HN173" s="158" t="s">
        <v>128</v>
      </c>
      <c r="HO173" s="158" t="s">
        <v>128</v>
      </c>
      <c r="HP173" s="158" t="s">
        <v>128</v>
      </c>
      <c r="HQ173" s="158" t="s">
        <v>128</v>
      </c>
      <c r="HR173" s="158" t="s">
        <v>128</v>
      </c>
      <c r="HS173" s="158" t="s">
        <v>128</v>
      </c>
      <c r="HT173" s="158" t="s">
        <v>128</v>
      </c>
      <c r="HU173" s="158" t="s">
        <v>128</v>
      </c>
      <c r="HV173" s="158" t="s">
        <v>128</v>
      </c>
      <c r="HW173" s="158" t="s">
        <v>128</v>
      </c>
      <c r="HX173" s="158" t="s">
        <v>128</v>
      </c>
      <c r="HY173" s="158" t="s">
        <v>128</v>
      </c>
      <c r="HZ173" s="158" t="s">
        <v>128</v>
      </c>
      <c r="IA173" s="158" t="s">
        <v>128</v>
      </c>
      <c r="IB173" s="158" t="s">
        <v>128</v>
      </c>
      <c r="IC173" s="158" t="s">
        <v>128</v>
      </c>
      <c r="ID173" s="158" t="s">
        <v>128</v>
      </c>
      <c r="IE173" s="158" t="s">
        <v>128</v>
      </c>
      <c r="IF173" s="158" t="s">
        <v>128</v>
      </c>
      <c r="IG173" s="158" t="s">
        <v>128</v>
      </c>
      <c r="IH173" s="158" t="s">
        <v>128</v>
      </c>
      <c r="II173" s="158" t="s">
        <v>128</v>
      </c>
      <c r="IJ173" s="158" t="s">
        <v>128</v>
      </c>
      <c r="IK173" s="158" t="s">
        <v>128</v>
      </c>
      <c r="IL173" s="158" t="s">
        <v>128</v>
      </c>
      <c r="IM173" s="158" t="s">
        <v>128</v>
      </c>
      <c r="IN173" s="163">
        <v>7.6999999999999999E-2</v>
      </c>
      <c r="IO173" s="158" t="s">
        <v>523</v>
      </c>
      <c r="IP173" s="166">
        <v>3.0000000000000001E-3</v>
      </c>
      <c r="IQ173" s="158" t="s">
        <v>523</v>
      </c>
      <c r="IR173" s="163">
        <v>0.71499999999999997</v>
      </c>
      <c r="IS173" s="158" t="s">
        <v>523</v>
      </c>
      <c r="IT173" s="166">
        <v>6.0000000000000001E-3</v>
      </c>
      <c r="IU173" s="158" t="s">
        <v>523</v>
      </c>
      <c r="IV173" s="163">
        <v>6.0999999999999999E-2</v>
      </c>
      <c r="IW173" s="158" t="s">
        <v>523</v>
      </c>
      <c r="IX173" s="166">
        <v>1E-3</v>
      </c>
      <c r="IY173" s="158" t="s">
        <v>523</v>
      </c>
      <c r="IZ173" s="163">
        <v>0.85499999999999998</v>
      </c>
      <c r="JA173" s="158" t="s">
        <v>523</v>
      </c>
      <c r="JB173" s="166">
        <v>6.0000000000000001E-3</v>
      </c>
      <c r="JC173" s="158" t="s">
        <v>523</v>
      </c>
      <c r="JD173" s="163">
        <v>4.7E-2</v>
      </c>
      <c r="JE173" s="158" t="s">
        <v>523</v>
      </c>
      <c r="JF173" s="163">
        <v>0.182</v>
      </c>
      <c r="JG173" s="158" t="s">
        <v>523</v>
      </c>
      <c r="JH173" s="165">
        <v>3.09</v>
      </c>
      <c r="JI173" s="158" t="s">
        <v>523</v>
      </c>
      <c r="JJ173" s="158" t="s">
        <v>128</v>
      </c>
      <c r="JK173" s="158" t="s">
        <v>128</v>
      </c>
      <c r="JL173" s="158" t="s">
        <v>128</v>
      </c>
      <c r="JM173" s="158" t="s">
        <v>128</v>
      </c>
      <c r="JN173" s="158" t="s">
        <v>128</v>
      </c>
      <c r="JO173" s="158" t="s">
        <v>128</v>
      </c>
      <c r="JP173" s="158" t="s">
        <v>128</v>
      </c>
      <c r="JQ173" s="158" t="s">
        <v>128</v>
      </c>
      <c r="JR173" s="158" t="s">
        <v>128</v>
      </c>
      <c r="JS173" s="158" t="s">
        <v>128</v>
      </c>
      <c r="JT173" s="158" t="s">
        <v>128</v>
      </c>
      <c r="JU173" s="158" t="s">
        <v>128</v>
      </c>
      <c r="JV173" s="158" t="s">
        <v>128</v>
      </c>
      <c r="JW173" s="158" t="s">
        <v>128</v>
      </c>
      <c r="JX173" s="158" t="s">
        <v>128</v>
      </c>
      <c r="JY173" s="158" t="s">
        <v>128</v>
      </c>
      <c r="JZ173" s="158" t="s">
        <v>128</v>
      </c>
      <c r="KA173" s="158" t="s">
        <v>128</v>
      </c>
      <c r="KB173" s="158" t="s">
        <v>128</v>
      </c>
      <c r="KC173" s="158" t="s">
        <v>128</v>
      </c>
      <c r="KD173" s="158" t="s">
        <v>128</v>
      </c>
      <c r="KE173" s="158" t="s">
        <v>128</v>
      </c>
      <c r="KF173" s="158" t="s">
        <v>128</v>
      </c>
      <c r="KG173" s="158" t="s">
        <v>128</v>
      </c>
      <c r="KH173" s="158" t="s">
        <v>128</v>
      </c>
      <c r="KI173" s="158" t="s">
        <v>128</v>
      </c>
      <c r="KJ173" s="158" t="s">
        <v>128</v>
      </c>
      <c r="KK173" s="158" t="s">
        <v>128</v>
      </c>
      <c r="KL173" s="158" t="s">
        <v>128</v>
      </c>
      <c r="KM173" s="158" t="s">
        <v>128</v>
      </c>
      <c r="KN173" s="158" t="s">
        <v>128</v>
      </c>
      <c r="KO173" s="158" t="s">
        <v>128</v>
      </c>
      <c r="KP173" s="158" t="s">
        <v>128</v>
      </c>
      <c r="KQ173" s="158" t="s">
        <v>128</v>
      </c>
      <c r="KR173" s="158" t="s">
        <v>128</v>
      </c>
      <c r="KS173" s="158" t="s">
        <v>128</v>
      </c>
      <c r="KT173" s="158" t="s">
        <v>128</v>
      </c>
      <c r="KU173" s="158" t="s">
        <v>128</v>
      </c>
      <c r="KV173" s="158" t="s">
        <v>128</v>
      </c>
      <c r="KW173" s="158" t="s">
        <v>128</v>
      </c>
      <c r="KX173" s="158" t="s">
        <v>128</v>
      </c>
      <c r="KY173" s="158" t="s">
        <v>128</v>
      </c>
      <c r="KZ173" s="158" t="s">
        <v>128</v>
      </c>
      <c r="LA173" s="158" t="s">
        <v>128</v>
      </c>
      <c r="LB173" s="158" t="s">
        <v>128</v>
      </c>
      <c r="LC173" s="158" t="s">
        <v>128</v>
      </c>
      <c r="LD173" s="158" t="s">
        <v>128</v>
      </c>
      <c r="LE173" s="158" t="s">
        <v>128</v>
      </c>
      <c r="LF173" s="158" t="s">
        <v>128</v>
      </c>
      <c r="LG173" s="158" t="s">
        <v>128</v>
      </c>
      <c r="LH173" s="158" t="s">
        <v>128</v>
      </c>
      <c r="LI173" s="158" t="s">
        <v>128</v>
      </c>
      <c r="LJ173" s="158" t="s">
        <v>128</v>
      </c>
      <c r="LK173" s="158" t="s">
        <v>128</v>
      </c>
      <c r="LL173" s="158" t="s">
        <v>128</v>
      </c>
      <c r="LM173" s="158" t="s">
        <v>128</v>
      </c>
      <c r="LN173" s="158" t="s">
        <v>128</v>
      </c>
      <c r="LO173" s="158" t="s">
        <v>128</v>
      </c>
      <c r="LP173" s="158" t="s">
        <v>128</v>
      </c>
      <c r="LQ173" s="158" t="s">
        <v>128</v>
      </c>
      <c r="LR173" s="158" t="s">
        <v>128</v>
      </c>
      <c r="LS173" s="158" t="s">
        <v>128</v>
      </c>
      <c r="LT173" s="158" t="s">
        <v>128</v>
      </c>
      <c r="LU173" s="158" t="s">
        <v>128</v>
      </c>
      <c r="LV173" s="158" t="s">
        <v>128</v>
      </c>
      <c r="LW173" s="158" t="s">
        <v>128</v>
      </c>
      <c r="LX173" s="158" t="s">
        <v>128</v>
      </c>
      <c r="LY173" s="158" t="s">
        <v>128</v>
      </c>
      <c r="LZ173" s="158" t="s">
        <v>128</v>
      </c>
      <c r="MA173" s="158" t="s">
        <v>128</v>
      </c>
      <c r="MB173" s="158" t="s">
        <v>128</v>
      </c>
      <c r="MC173" s="158" t="s">
        <v>128</v>
      </c>
      <c r="MD173" s="158" t="s">
        <v>128</v>
      </c>
      <c r="ME173" s="158" t="s">
        <v>128</v>
      </c>
      <c r="MF173" s="158" t="s">
        <v>128</v>
      </c>
      <c r="MG173" s="158" t="s">
        <v>128</v>
      </c>
      <c r="MH173" s="158" t="s">
        <v>128</v>
      </c>
      <c r="MI173" s="158" t="s">
        <v>128</v>
      </c>
      <c r="MJ173" s="158" t="s">
        <v>128</v>
      </c>
      <c r="MK173" s="158" t="s">
        <v>128</v>
      </c>
      <c r="ML173" s="158" t="s">
        <v>128</v>
      </c>
      <c r="MM173" s="158" t="s">
        <v>128</v>
      </c>
      <c r="MN173" s="158" t="s">
        <v>128</v>
      </c>
      <c r="MO173" s="158" t="s">
        <v>128</v>
      </c>
      <c r="MP173" s="158" t="s">
        <v>128</v>
      </c>
      <c r="MQ173" s="158" t="s">
        <v>128</v>
      </c>
      <c r="MR173" s="158" t="s">
        <v>128</v>
      </c>
      <c r="MS173" s="158" t="s">
        <v>128</v>
      </c>
      <c r="MT173" s="158" t="s">
        <v>128</v>
      </c>
      <c r="MU173" s="158" t="s">
        <v>128</v>
      </c>
      <c r="MV173" s="158" t="s">
        <v>128</v>
      </c>
      <c r="MW173" s="158" t="s">
        <v>128</v>
      </c>
      <c r="MX173" s="158" t="s">
        <v>128</v>
      </c>
      <c r="MY173" s="158" t="s">
        <v>128</v>
      </c>
      <c r="MZ173" s="158" t="s">
        <v>128</v>
      </c>
      <c r="NA173" s="158" t="s">
        <v>128</v>
      </c>
      <c r="NB173" s="158" t="s">
        <v>128</v>
      </c>
      <c r="NC173" s="158" t="s">
        <v>128</v>
      </c>
      <c r="ND173" s="158" t="s">
        <v>128</v>
      </c>
      <c r="NE173" s="158" t="s">
        <v>128</v>
      </c>
      <c r="NF173" s="158" t="s">
        <v>128</v>
      </c>
      <c r="NG173" s="158" t="s">
        <v>128</v>
      </c>
      <c r="NH173" s="158" t="s">
        <v>128</v>
      </c>
      <c r="NI173" s="158" t="s">
        <v>128</v>
      </c>
      <c r="NJ173" s="158" t="s">
        <v>128</v>
      </c>
      <c r="NK173" s="158" t="s">
        <v>128</v>
      </c>
      <c r="NL173" s="158" t="s">
        <v>128</v>
      </c>
      <c r="NM173" s="158" t="s">
        <v>128</v>
      </c>
      <c r="NN173" s="158" t="s">
        <v>128</v>
      </c>
      <c r="NO173" s="158" t="s">
        <v>128</v>
      </c>
      <c r="NP173" s="158" t="s">
        <v>128</v>
      </c>
      <c r="NQ173" s="158" t="s">
        <v>128</v>
      </c>
      <c r="NR173" s="158" t="s">
        <v>128</v>
      </c>
      <c r="NS173" s="158" t="s">
        <v>128</v>
      </c>
      <c r="NT173" s="158" t="s">
        <v>128</v>
      </c>
      <c r="NU173" s="158" t="s">
        <v>128</v>
      </c>
      <c r="NV173" s="158" t="s">
        <v>128</v>
      </c>
      <c r="NW173" s="158" t="s">
        <v>128</v>
      </c>
      <c r="NX173" s="158" t="s">
        <v>128</v>
      </c>
      <c r="NY173" s="158" t="s">
        <v>128</v>
      </c>
      <c r="NZ173" s="158" t="s">
        <v>128</v>
      </c>
      <c r="OA173" s="158" t="s">
        <v>128</v>
      </c>
      <c r="OB173" s="158" t="s">
        <v>128</v>
      </c>
      <c r="OC173" s="158" t="s">
        <v>128</v>
      </c>
      <c r="OD173" s="158" t="s">
        <v>128</v>
      </c>
      <c r="OE173" s="170" t="s">
        <v>128</v>
      </c>
      <c r="OF173" s="181"/>
      <c r="OG173" s="174">
        <f t="shared" si="893"/>
        <v>28.111047403856077</v>
      </c>
      <c r="OH173" s="66" t="str">
        <f t="shared" si="894"/>
        <v>kg/GJ delivered</v>
      </c>
      <c r="OI173" s="66" t="str">
        <f t="shared" si="895"/>
        <v/>
      </c>
      <c r="OJ173" s="66" t="str">
        <f t="shared" si="896"/>
        <v/>
      </c>
      <c r="OK173" s="66" t="str">
        <f t="shared" si="897"/>
        <v/>
      </c>
      <c r="OL173" s="66" t="str">
        <f t="shared" si="898"/>
        <v/>
      </c>
      <c r="OM173" s="159">
        <f t="shared" si="899"/>
        <v>692.28106325012538</v>
      </c>
      <c r="ON173" s="66" t="str">
        <f t="shared" si="900"/>
        <v>kg/GJ delivered</v>
      </c>
      <c r="OO173" s="66" t="str">
        <f t="shared" si="901"/>
        <v/>
      </c>
      <c r="OP173" s="66" t="str">
        <f t="shared" si="902"/>
        <v/>
      </c>
      <c r="OQ173" s="66" t="str">
        <f t="shared" si="903"/>
        <v/>
      </c>
      <c r="OR173" s="66" t="str">
        <f t="shared" si="904"/>
        <v/>
      </c>
      <c r="OS173" s="66" t="str">
        <f t="shared" si="905"/>
        <v/>
      </c>
      <c r="OT173" s="66" t="str">
        <f t="shared" si="906"/>
        <v/>
      </c>
      <c r="OU173" s="66" t="str">
        <f t="shared" si="907"/>
        <v/>
      </c>
      <c r="OV173" s="66" t="str">
        <f t="shared" si="908"/>
        <v/>
      </c>
      <c r="OW173" s="118">
        <f t="shared" si="909"/>
        <v>1.418371470950667</v>
      </c>
      <c r="OX173" s="66" t="str">
        <f t="shared" si="910"/>
        <v>kg/GJ delivered</v>
      </c>
      <c r="OY173" s="118">
        <f t="shared" si="911"/>
        <v>2.596901701915507</v>
      </c>
      <c r="OZ173" s="66" t="str">
        <f t="shared" si="912"/>
        <v>kg/GJ delivered</v>
      </c>
      <c r="PA173" s="126">
        <f t="shared" si="913"/>
        <v>0.83117395236467639</v>
      </c>
      <c r="PB173" s="66" t="str">
        <f t="shared" si="914"/>
        <v>kg/GJ delivered</v>
      </c>
      <c r="PC173" s="126">
        <f t="shared" si="915"/>
        <v>0.20262449585009526</v>
      </c>
      <c r="PD173" s="66" t="str">
        <f t="shared" si="916"/>
        <v>kg/GJ delivered</v>
      </c>
      <c r="PE173" s="126">
        <f t="shared" si="917"/>
        <v>7.4433488271463566E-2</v>
      </c>
      <c r="PF173" s="66" t="str">
        <f t="shared" si="918"/>
        <v>kg/GJ delivered</v>
      </c>
      <c r="PG173" s="66" t="str">
        <f t="shared" si="919"/>
        <v/>
      </c>
      <c r="PH173" s="66" t="str">
        <f t="shared" si="920"/>
        <v/>
      </c>
      <c r="PI173" s="66" t="str">
        <f t="shared" si="921"/>
        <v/>
      </c>
      <c r="PJ173" s="66" t="str">
        <f t="shared" si="922"/>
        <v/>
      </c>
      <c r="PK173" s="66" t="str">
        <f t="shared" si="923"/>
        <v/>
      </c>
      <c r="PL173" s="66" t="str">
        <f t="shared" si="924"/>
        <v/>
      </c>
      <c r="PM173" s="66" t="str">
        <f t="shared" si="925"/>
        <v/>
      </c>
      <c r="PN173" s="66" t="str">
        <f t="shared" si="926"/>
        <v/>
      </c>
      <c r="PO173" s="66" t="str">
        <f t="shared" si="927"/>
        <v/>
      </c>
      <c r="PP173" s="66" t="str">
        <f t="shared" si="928"/>
        <v/>
      </c>
      <c r="PQ173" s="66" t="str">
        <f t="shared" si="929"/>
        <v/>
      </c>
      <c r="PR173" s="66" t="str">
        <f t="shared" si="930"/>
        <v/>
      </c>
      <c r="PS173" s="66" t="str">
        <f t="shared" si="931"/>
        <v/>
      </c>
      <c r="PT173" s="66" t="str">
        <f t="shared" si="932"/>
        <v/>
      </c>
      <c r="PU173" s="66" t="str">
        <f t="shared" si="933"/>
        <v/>
      </c>
      <c r="PV173" s="66" t="str">
        <f t="shared" si="934"/>
        <v/>
      </c>
      <c r="PW173" s="66" t="str">
        <f t="shared" si="935"/>
        <v/>
      </c>
      <c r="PX173" s="66" t="str">
        <f t="shared" si="936"/>
        <v/>
      </c>
      <c r="PY173" s="66" t="str">
        <f t="shared" si="937"/>
        <v/>
      </c>
      <c r="PZ173" s="66" t="str">
        <f t="shared" si="938"/>
        <v/>
      </c>
      <c r="QA173" s="66" t="str">
        <f t="shared" si="939"/>
        <v/>
      </c>
      <c r="QB173" s="66" t="str">
        <f t="shared" si="940"/>
        <v/>
      </c>
      <c r="QC173" s="66" t="str">
        <f t="shared" si="941"/>
        <v/>
      </c>
      <c r="QD173" s="66" t="str">
        <f t="shared" si="942"/>
        <v/>
      </c>
      <c r="QE173" s="66" t="str">
        <f t="shared" si="943"/>
        <v/>
      </c>
      <c r="QF173" s="66" t="str">
        <f t="shared" si="944"/>
        <v/>
      </c>
      <c r="QG173" s="66" t="str">
        <f t="shared" si="945"/>
        <v/>
      </c>
      <c r="QH173" s="66" t="str">
        <f t="shared" si="946"/>
        <v/>
      </c>
      <c r="QI173" s="66" t="str">
        <f t="shared" si="947"/>
        <v/>
      </c>
      <c r="QJ173" s="66" t="str">
        <f t="shared" si="948"/>
        <v/>
      </c>
      <c r="QK173" s="66" t="str">
        <f t="shared" si="949"/>
        <v/>
      </c>
      <c r="QL173" s="66" t="str">
        <f t="shared" si="950"/>
        <v/>
      </c>
      <c r="QM173" s="66" t="str">
        <f t="shared" si="951"/>
        <v/>
      </c>
      <c r="QN173" s="66" t="str">
        <f t="shared" si="952"/>
        <v/>
      </c>
      <c r="QO173" s="66" t="str">
        <f t="shared" si="953"/>
        <v/>
      </c>
      <c r="QP173" s="66" t="str">
        <f t="shared" si="954"/>
        <v/>
      </c>
      <c r="QQ173" s="66" t="str">
        <f t="shared" si="955"/>
        <v/>
      </c>
      <c r="QR173" s="66" t="str">
        <f t="shared" si="956"/>
        <v/>
      </c>
      <c r="QS173" s="66" t="str">
        <f t="shared" si="957"/>
        <v/>
      </c>
      <c r="QT173" s="66" t="str">
        <f t="shared" si="958"/>
        <v/>
      </c>
      <c r="QU173" s="66" t="str">
        <f t="shared" si="959"/>
        <v/>
      </c>
      <c r="QV173" s="66" t="str">
        <f t="shared" si="960"/>
        <v/>
      </c>
      <c r="QW173" s="66" t="str">
        <f t="shared" si="961"/>
        <v/>
      </c>
      <c r="QX173" s="66" t="str">
        <f t="shared" si="962"/>
        <v/>
      </c>
      <c r="QY173" s="66" t="str">
        <f t="shared" si="963"/>
        <v/>
      </c>
      <c r="QZ173" s="66" t="str">
        <f t="shared" si="964"/>
        <v/>
      </c>
      <c r="RA173" s="66" t="str">
        <f t="shared" si="965"/>
        <v/>
      </c>
      <c r="RB173" s="66" t="str">
        <f t="shared" si="966"/>
        <v/>
      </c>
      <c r="RC173" s="66" t="str">
        <f t="shared" si="967"/>
        <v/>
      </c>
      <c r="RD173" s="66" t="str">
        <f t="shared" si="968"/>
        <v/>
      </c>
      <c r="RE173" s="66" t="str">
        <f t="shared" si="969"/>
        <v/>
      </c>
      <c r="RF173" s="66" t="str">
        <f t="shared" si="970"/>
        <v/>
      </c>
      <c r="RG173" s="66" t="str">
        <f t="shared" si="971"/>
        <v/>
      </c>
      <c r="RH173" s="66" t="str">
        <f t="shared" si="972"/>
        <v/>
      </c>
      <c r="RI173" s="66" t="str">
        <f t="shared" si="973"/>
        <v/>
      </c>
      <c r="RJ173" s="66" t="str">
        <f t="shared" si="974"/>
        <v/>
      </c>
      <c r="RK173" s="66" t="str">
        <f t="shared" si="975"/>
        <v/>
      </c>
      <c r="RL173" s="66" t="str">
        <f t="shared" si="976"/>
        <v/>
      </c>
      <c r="RM173" s="66" t="str">
        <f t="shared" si="977"/>
        <v/>
      </c>
      <c r="RN173" s="66" t="str">
        <f t="shared" si="978"/>
        <v/>
      </c>
      <c r="RO173" s="66" t="str">
        <f t="shared" si="979"/>
        <v/>
      </c>
      <c r="RP173" s="66" t="str">
        <f t="shared" si="980"/>
        <v/>
      </c>
      <c r="RQ173" s="66" t="str">
        <f t="shared" si="981"/>
        <v/>
      </c>
      <c r="RR173" s="66" t="str">
        <f t="shared" si="982"/>
        <v/>
      </c>
      <c r="RS173" s="66" t="str">
        <f t="shared" si="983"/>
        <v/>
      </c>
      <c r="RT173" s="66" t="str">
        <f t="shared" si="984"/>
        <v/>
      </c>
      <c r="RU173" s="66" t="str">
        <f t="shared" si="985"/>
        <v/>
      </c>
      <c r="RV173" s="66" t="str">
        <f t="shared" si="986"/>
        <v/>
      </c>
      <c r="RW173" s="66" t="str">
        <f t="shared" si="987"/>
        <v/>
      </c>
      <c r="RX173" s="66" t="str">
        <f t="shared" si="988"/>
        <v/>
      </c>
      <c r="RY173" s="66" t="str">
        <f t="shared" si="989"/>
        <v/>
      </c>
      <c r="RZ173" s="66" t="str">
        <f t="shared" si="990"/>
        <v/>
      </c>
      <c r="SA173" s="66" t="str">
        <f t="shared" si="991"/>
        <v/>
      </c>
      <c r="SB173" s="66" t="str">
        <f t="shared" si="992"/>
        <v/>
      </c>
      <c r="SC173" s="66" t="str">
        <f t="shared" si="993"/>
        <v/>
      </c>
      <c r="SD173" s="66" t="str">
        <f t="shared" si="994"/>
        <v/>
      </c>
      <c r="SE173" s="66" t="str">
        <f t="shared" si="995"/>
        <v/>
      </c>
      <c r="SF173" s="66" t="str">
        <f t="shared" si="996"/>
        <v/>
      </c>
      <c r="SG173" s="66" t="str">
        <f t="shared" si="997"/>
        <v/>
      </c>
      <c r="SH173" s="66" t="str">
        <f t="shared" si="998"/>
        <v/>
      </c>
      <c r="SI173" s="66" t="str">
        <f t="shared" si="999"/>
        <v/>
      </c>
      <c r="SJ173" s="66" t="str">
        <f t="shared" si="1000"/>
        <v/>
      </c>
      <c r="SK173" s="66" t="str">
        <f t="shared" si="1001"/>
        <v/>
      </c>
      <c r="SL173" s="66" t="str">
        <f t="shared" si="1002"/>
        <v/>
      </c>
      <c r="SM173" s="66" t="str">
        <f t="shared" si="1003"/>
        <v/>
      </c>
      <c r="SN173" s="66" t="str">
        <f t="shared" si="1004"/>
        <v/>
      </c>
      <c r="SO173" s="66" t="str">
        <f t="shared" si="1005"/>
        <v/>
      </c>
      <c r="SP173" s="66" t="str">
        <f t="shared" si="1006"/>
        <v/>
      </c>
      <c r="SQ173" s="66" t="str">
        <f t="shared" si="1007"/>
        <v/>
      </c>
      <c r="SR173" s="66" t="str">
        <f t="shared" si="1008"/>
        <v/>
      </c>
      <c r="SS173" s="66" t="str">
        <f t="shared" si="1009"/>
        <v/>
      </c>
      <c r="ST173" s="66" t="str">
        <f t="shared" si="1010"/>
        <v/>
      </c>
      <c r="SU173" s="66" t="str">
        <f t="shared" si="1011"/>
        <v/>
      </c>
      <c r="SV173" s="66" t="str">
        <f t="shared" si="1012"/>
        <v/>
      </c>
      <c r="SW173" s="66" t="str">
        <f t="shared" si="1013"/>
        <v/>
      </c>
      <c r="SX173" s="66" t="str">
        <f t="shared" si="1014"/>
        <v/>
      </c>
      <c r="SY173" s="66" t="str">
        <f t="shared" si="1015"/>
        <v/>
      </c>
      <c r="SZ173" s="66" t="str">
        <f t="shared" si="1016"/>
        <v/>
      </c>
      <c r="TA173" s="66" t="str">
        <f t="shared" si="1017"/>
        <v/>
      </c>
      <c r="TB173" s="66" t="str">
        <f t="shared" si="1018"/>
        <v/>
      </c>
      <c r="TC173" s="66" t="str">
        <f t="shared" si="1019"/>
        <v/>
      </c>
      <c r="TD173" s="66" t="str">
        <f t="shared" si="1020"/>
        <v/>
      </c>
      <c r="TE173" s="66" t="str">
        <f t="shared" si="1021"/>
        <v/>
      </c>
      <c r="TF173" s="66" t="str">
        <f t="shared" si="1022"/>
        <v/>
      </c>
      <c r="TG173" s="66" t="str">
        <f t="shared" si="1023"/>
        <v/>
      </c>
      <c r="TH173" s="66" t="str">
        <f t="shared" si="1024"/>
        <v/>
      </c>
      <c r="TI173" s="66" t="str">
        <f t="shared" si="1025"/>
        <v/>
      </c>
      <c r="TJ173" s="66" t="str">
        <f t="shared" si="1026"/>
        <v/>
      </c>
      <c r="TK173" s="66" t="str">
        <f t="shared" si="1027"/>
        <v/>
      </c>
      <c r="TL173" s="66" t="str">
        <f t="shared" si="1028"/>
        <v/>
      </c>
      <c r="TM173" s="66" t="str">
        <f t="shared" si="1029"/>
        <v/>
      </c>
      <c r="TN173" s="66" t="str">
        <f t="shared" si="1030"/>
        <v/>
      </c>
      <c r="TO173" s="66" t="str">
        <f t="shared" si="1031"/>
        <v/>
      </c>
      <c r="TP173" s="66" t="str">
        <f t="shared" si="1032"/>
        <v/>
      </c>
      <c r="TQ173" s="66" t="str">
        <f t="shared" si="1033"/>
        <v/>
      </c>
      <c r="TR173" s="66" t="str">
        <f t="shared" si="1034"/>
        <v/>
      </c>
      <c r="TS173" s="66" t="str">
        <f t="shared" si="1035"/>
        <v/>
      </c>
      <c r="TT173" s="66" t="str">
        <f t="shared" si="1036"/>
        <v/>
      </c>
      <c r="TU173" s="66" t="str">
        <f t="shared" si="1037"/>
        <v/>
      </c>
      <c r="TV173" s="66" t="str">
        <f t="shared" si="1038"/>
        <v/>
      </c>
      <c r="TW173" s="66" t="str">
        <f t="shared" si="1039"/>
        <v/>
      </c>
      <c r="TX173" s="66" t="str">
        <f t="shared" si="1040"/>
        <v/>
      </c>
      <c r="TY173" s="66" t="str">
        <f t="shared" si="1041"/>
        <v/>
      </c>
      <c r="TZ173" s="66" t="str">
        <f t="shared" si="1042"/>
        <v/>
      </c>
      <c r="UA173" s="66" t="str">
        <f t="shared" si="1043"/>
        <v/>
      </c>
      <c r="UB173" s="66" t="str">
        <f t="shared" si="1044"/>
        <v/>
      </c>
      <c r="UC173" s="66" t="str">
        <f t="shared" si="1045"/>
        <v/>
      </c>
      <c r="UD173" s="66" t="str">
        <f t="shared" si="1046"/>
        <v/>
      </c>
      <c r="UE173" s="66" t="str">
        <f t="shared" si="1047"/>
        <v/>
      </c>
      <c r="UF173" s="66" t="str">
        <f t="shared" si="1048"/>
        <v/>
      </c>
      <c r="UG173" s="66" t="str">
        <f t="shared" si="1049"/>
        <v/>
      </c>
      <c r="UH173" s="66" t="str">
        <f t="shared" si="1050"/>
        <v/>
      </c>
      <c r="UI173" s="66" t="str">
        <f t="shared" si="1051"/>
        <v/>
      </c>
      <c r="UJ173" s="66" t="str">
        <f t="shared" si="1052"/>
        <v/>
      </c>
      <c r="UK173" s="66" t="str">
        <f t="shared" si="1053"/>
        <v/>
      </c>
      <c r="UL173" s="66" t="str">
        <f t="shared" si="1054"/>
        <v/>
      </c>
      <c r="UM173" s="66" t="str">
        <f t="shared" si="1055"/>
        <v/>
      </c>
      <c r="UN173" s="66" t="str">
        <f t="shared" si="1056"/>
        <v/>
      </c>
      <c r="UO173" s="66" t="str">
        <f t="shared" si="1057"/>
        <v/>
      </c>
      <c r="UP173" s="66" t="str">
        <f t="shared" si="1058"/>
        <v/>
      </c>
      <c r="UQ173" s="66" t="str">
        <f t="shared" si="1059"/>
        <v/>
      </c>
      <c r="UR173" s="66" t="str">
        <f t="shared" si="1060"/>
        <v/>
      </c>
      <c r="US173" s="66" t="str">
        <f t="shared" si="1061"/>
        <v/>
      </c>
      <c r="UT173" s="66" t="str">
        <f t="shared" si="1062"/>
        <v/>
      </c>
      <c r="UU173" s="66" t="str">
        <f t="shared" si="1063"/>
        <v/>
      </c>
      <c r="UV173" s="66" t="str">
        <f t="shared" si="1064"/>
        <v/>
      </c>
      <c r="UW173" s="66" t="str">
        <f t="shared" si="1065"/>
        <v/>
      </c>
      <c r="UX173" s="66" t="str">
        <f t="shared" si="1066"/>
        <v/>
      </c>
      <c r="UY173" s="66" t="str">
        <f t="shared" si="1067"/>
        <v/>
      </c>
      <c r="UZ173" s="66" t="str">
        <f t="shared" si="1068"/>
        <v/>
      </c>
      <c r="VA173" s="66" t="str">
        <f t="shared" si="1069"/>
        <v/>
      </c>
      <c r="VB173" s="66" t="str">
        <f t="shared" si="1070"/>
        <v/>
      </c>
      <c r="VC173" s="66" t="str">
        <f t="shared" si="1071"/>
        <v/>
      </c>
      <c r="VD173" s="66" t="str">
        <f t="shared" si="1072"/>
        <v/>
      </c>
      <c r="VE173" s="66" t="str">
        <f t="shared" si="1073"/>
        <v/>
      </c>
      <c r="VF173" s="66" t="str">
        <f t="shared" si="1074"/>
        <v/>
      </c>
      <c r="VG173" s="66" t="str">
        <f t="shared" si="1075"/>
        <v/>
      </c>
      <c r="VH173" s="66" t="str">
        <f t="shared" si="1076"/>
        <v/>
      </c>
      <c r="VI173" s="66" t="str">
        <f t="shared" si="1077"/>
        <v/>
      </c>
      <c r="VJ173" s="66" t="str">
        <f t="shared" si="1078"/>
        <v/>
      </c>
      <c r="VK173" s="66" t="str">
        <f t="shared" si="1079"/>
        <v/>
      </c>
      <c r="VL173" s="66" t="str">
        <f t="shared" si="1080"/>
        <v/>
      </c>
      <c r="VM173" s="66" t="str">
        <f t="shared" si="1081"/>
        <v/>
      </c>
      <c r="VN173" s="66" t="str">
        <f t="shared" si="1082"/>
        <v/>
      </c>
      <c r="VO173" s="66" t="str">
        <f t="shared" si="1083"/>
        <v/>
      </c>
      <c r="VP173" s="66" t="str">
        <f t="shared" si="1084"/>
        <v/>
      </c>
      <c r="VQ173" s="66" t="str">
        <f t="shared" si="1085"/>
        <v/>
      </c>
      <c r="VR173" s="66" t="str">
        <f t="shared" si="1086"/>
        <v/>
      </c>
      <c r="VS173" s="66" t="str">
        <f t="shared" si="1087"/>
        <v/>
      </c>
      <c r="VT173" s="66" t="str">
        <f t="shared" si="1088"/>
        <v/>
      </c>
      <c r="VU173" s="66" t="str">
        <f t="shared" si="1089"/>
        <v/>
      </c>
      <c r="VV173" s="66" t="str">
        <f t="shared" si="1090"/>
        <v/>
      </c>
      <c r="VW173" s="66" t="str">
        <f t="shared" si="1091"/>
        <v/>
      </c>
      <c r="VX173" s="66" t="str">
        <f t="shared" si="1092"/>
        <v/>
      </c>
      <c r="VY173" s="66" t="str">
        <f t="shared" si="1093"/>
        <v/>
      </c>
      <c r="VZ173" s="66" t="str">
        <f t="shared" si="1094"/>
        <v/>
      </c>
      <c r="WA173" s="66" t="str">
        <f t="shared" si="1095"/>
        <v/>
      </c>
      <c r="WB173" s="66" t="str">
        <f t="shared" si="1096"/>
        <v/>
      </c>
      <c r="WC173" s="66" t="str">
        <f t="shared" si="1097"/>
        <v/>
      </c>
      <c r="WD173" s="66" t="str">
        <f t="shared" si="1098"/>
        <v/>
      </c>
      <c r="WE173" s="66" t="str">
        <f t="shared" si="1099"/>
        <v/>
      </c>
      <c r="WF173" s="66" t="str">
        <f t="shared" si="1100"/>
        <v/>
      </c>
      <c r="WG173" s="66" t="str">
        <f t="shared" si="1101"/>
        <v/>
      </c>
      <c r="WH173" s="66" t="str">
        <f t="shared" si="1102"/>
        <v/>
      </c>
      <c r="WI173" s="66" t="str">
        <f t="shared" si="1103"/>
        <v/>
      </c>
      <c r="WJ173" s="66" t="str">
        <f t="shared" si="1104"/>
        <v/>
      </c>
      <c r="WK173" s="66" t="str">
        <f t="shared" si="1105"/>
        <v/>
      </c>
      <c r="WL173" s="66" t="str">
        <f t="shared" si="1106"/>
        <v/>
      </c>
      <c r="WM173" s="66" t="str">
        <f t="shared" si="1107"/>
        <v/>
      </c>
      <c r="WN173" s="66" t="str">
        <f t="shared" si="1108"/>
        <v/>
      </c>
      <c r="WO173" s="66" t="str">
        <f t="shared" si="1109"/>
        <v/>
      </c>
      <c r="WP173" s="66" t="str">
        <f t="shared" si="1110"/>
        <v/>
      </c>
      <c r="WQ173" s="66" t="str">
        <f t="shared" si="1111"/>
        <v/>
      </c>
      <c r="WR173" s="66" t="str">
        <f t="shared" si="1112"/>
        <v/>
      </c>
      <c r="WS173" s="66" t="str">
        <f t="shared" si="1113"/>
        <v/>
      </c>
      <c r="WT173" s="66" t="str">
        <f t="shared" si="1114"/>
        <v/>
      </c>
      <c r="WU173" s="66" t="str">
        <f t="shared" si="1115"/>
        <v/>
      </c>
      <c r="WV173" s="66" t="str">
        <f t="shared" si="1116"/>
        <v/>
      </c>
      <c r="WW173" s="66" t="str">
        <f t="shared" si="1117"/>
        <v/>
      </c>
      <c r="WX173" s="66" t="str">
        <f t="shared" si="1118"/>
        <v/>
      </c>
      <c r="WY173" s="66" t="str">
        <f t="shared" si="1119"/>
        <v/>
      </c>
      <c r="WZ173" s="66" t="str">
        <f t="shared" si="1120"/>
        <v/>
      </c>
      <c r="XA173" s="66" t="str">
        <f t="shared" si="1121"/>
        <v/>
      </c>
      <c r="XB173" s="66" t="str">
        <f t="shared" si="1122"/>
        <v/>
      </c>
      <c r="XC173" s="126">
        <f t="shared" si="1123"/>
        <v>3.1840992205014969E-2</v>
      </c>
      <c r="XD173" s="66" t="str">
        <f t="shared" si="1124"/>
        <v>kg/GJ delivered</v>
      </c>
      <c r="XE173" s="160">
        <f t="shared" si="1125"/>
        <v>1.2405581378577262E-3</v>
      </c>
      <c r="XF173" s="66" t="str">
        <f t="shared" si="1126"/>
        <v>kg/GJ delivered</v>
      </c>
      <c r="XG173" s="126">
        <f t="shared" si="1127"/>
        <v>0.29566635618942472</v>
      </c>
      <c r="XH173" s="66" t="str">
        <f t="shared" si="1128"/>
        <v>kg/GJ delivered</v>
      </c>
      <c r="XI173" s="160">
        <f t="shared" si="1129"/>
        <v>2.4811162757154524E-3</v>
      </c>
      <c r="XJ173" s="66" t="str">
        <f t="shared" si="1130"/>
        <v>kg/GJ delivered</v>
      </c>
      <c r="XK173" s="126">
        <f t="shared" si="1131"/>
        <v>2.522468213644043E-2</v>
      </c>
      <c r="XL173" s="66" t="str">
        <f t="shared" si="1132"/>
        <v>kg/GJ delivered</v>
      </c>
      <c r="XM173" s="160">
        <f t="shared" si="1133"/>
        <v>4.1351937928590877E-4</v>
      </c>
      <c r="XN173" s="66" t="str">
        <f t="shared" si="1134"/>
        <v>kg/GJ delivered</v>
      </c>
      <c r="XO173" s="126">
        <f t="shared" si="1135"/>
        <v>0.35355906928945191</v>
      </c>
      <c r="XP173" s="66" t="str">
        <f t="shared" si="1136"/>
        <v>kg/GJ delivered</v>
      </c>
      <c r="XQ173" s="160">
        <f t="shared" si="1137"/>
        <v>2.4811162757154524E-3</v>
      </c>
      <c r="XR173" s="66" t="str">
        <f t="shared" si="1138"/>
        <v>kg/GJ delivered</v>
      </c>
      <c r="XS173" s="126">
        <f t="shared" si="1139"/>
        <v>1.943541082643771E-2</v>
      </c>
      <c r="XT173" s="66" t="str">
        <f t="shared" si="1140"/>
        <v>kg/GJ delivered</v>
      </c>
      <c r="XU173" s="126">
        <f t="shared" si="1141"/>
        <v>7.5260527030035385E-2</v>
      </c>
      <c r="XV173" s="66" t="str">
        <f t="shared" si="1142"/>
        <v>kg/GJ delivered</v>
      </c>
      <c r="XW173" s="118">
        <f t="shared" si="1143"/>
        <v>1.2777748819934578</v>
      </c>
      <c r="XX173" s="66" t="str">
        <f t="shared" si="1144"/>
        <v>kg/GJ delivered</v>
      </c>
      <c r="XY173" s="66" t="str">
        <f t="shared" si="1145"/>
        <v/>
      </c>
      <c r="XZ173" s="66" t="str">
        <f t="shared" si="1146"/>
        <v/>
      </c>
      <c r="YA173" s="66" t="str">
        <f t="shared" si="1147"/>
        <v/>
      </c>
      <c r="YB173" s="66" t="str">
        <f t="shared" si="1148"/>
        <v/>
      </c>
      <c r="YC173" s="66" t="str">
        <f t="shared" si="1149"/>
        <v/>
      </c>
      <c r="YD173" s="66" t="str">
        <f t="shared" si="1150"/>
        <v/>
      </c>
      <c r="YE173" s="66" t="str">
        <f t="shared" si="1151"/>
        <v/>
      </c>
      <c r="YF173" s="66" t="str">
        <f t="shared" si="1152"/>
        <v/>
      </c>
      <c r="YG173" s="66" t="str">
        <f t="shared" si="1153"/>
        <v/>
      </c>
      <c r="YH173" s="66" t="str">
        <f t="shared" si="1154"/>
        <v/>
      </c>
      <c r="YI173" s="66" t="str">
        <f t="shared" si="1155"/>
        <v/>
      </c>
      <c r="YJ173" s="66" t="str">
        <f t="shared" si="1156"/>
        <v/>
      </c>
      <c r="YK173" s="66" t="str">
        <f t="shared" si="1157"/>
        <v/>
      </c>
      <c r="YL173" s="66" t="str">
        <f t="shared" si="1158"/>
        <v/>
      </c>
      <c r="YM173" s="66" t="str">
        <f t="shared" si="1159"/>
        <v/>
      </c>
      <c r="YN173" s="66" t="str">
        <f t="shared" si="1160"/>
        <v/>
      </c>
      <c r="YO173" s="66" t="str">
        <f t="shared" si="1161"/>
        <v/>
      </c>
      <c r="YP173" s="66" t="str">
        <f t="shared" si="1162"/>
        <v/>
      </c>
      <c r="YQ173" s="66" t="str">
        <f t="shared" si="1163"/>
        <v/>
      </c>
      <c r="YR173" s="66" t="str">
        <f t="shared" si="1164"/>
        <v/>
      </c>
      <c r="YS173" s="66" t="str">
        <f t="shared" si="1165"/>
        <v/>
      </c>
      <c r="YT173" s="66" t="str">
        <f t="shared" si="1166"/>
        <v/>
      </c>
      <c r="YU173" s="66" t="str">
        <f t="shared" si="1167"/>
        <v/>
      </c>
      <c r="YV173" s="66" t="str">
        <f t="shared" si="1168"/>
        <v/>
      </c>
      <c r="YW173" s="66" t="str">
        <f t="shared" si="1169"/>
        <v/>
      </c>
      <c r="YX173" s="66" t="str">
        <f t="shared" si="1170"/>
        <v/>
      </c>
      <c r="YY173" s="66" t="str">
        <f t="shared" si="1171"/>
        <v/>
      </c>
      <c r="YZ173" s="66" t="str">
        <f t="shared" si="1172"/>
        <v/>
      </c>
      <c r="ZA173" s="66" t="str">
        <f t="shared" si="1173"/>
        <v/>
      </c>
      <c r="ZB173" s="66" t="str">
        <f t="shared" si="1174"/>
        <v/>
      </c>
      <c r="ZC173" s="66" t="str">
        <f t="shared" si="1175"/>
        <v/>
      </c>
      <c r="ZD173" s="66" t="str">
        <f t="shared" si="1176"/>
        <v/>
      </c>
      <c r="ZE173" s="66" t="str">
        <f t="shared" si="1177"/>
        <v/>
      </c>
      <c r="ZF173" s="66" t="str">
        <f t="shared" si="1178"/>
        <v/>
      </c>
      <c r="ZG173" s="66" t="str">
        <f t="shared" si="1179"/>
        <v/>
      </c>
      <c r="ZH173" s="66" t="str">
        <f t="shared" si="1180"/>
        <v/>
      </c>
      <c r="ZI173" s="66" t="str">
        <f t="shared" si="1181"/>
        <v/>
      </c>
      <c r="ZJ173" s="66" t="str">
        <f t="shared" si="1182"/>
        <v/>
      </c>
      <c r="ZK173" s="66" t="str">
        <f t="shared" si="1183"/>
        <v/>
      </c>
      <c r="ZL173" s="66" t="str">
        <f t="shared" si="1184"/>
        <v/>
      </c>
      <c r="ZM173" s="66" t="str">
        <f t="shared" si="1185"/>
        <v/>
      </c>
      <c r="ZN173" s="66" t="str">
        <f t="shared" si="1186"/>
        <v/>
      </c>
      <c r="ZO173" s="66" t="str">
        <f t="shared" si="1187"/>
        <v/>
      </c>
      <c r="ZP173" s="66" t="str">
        <f t="shared" si="1188"/>
        <v/>
      </c>
      <c r="ZQ173" s="66" t="str">
        <f t="shared" si="1189"/>
        <v/>
      </c>
      <c r="ZR173" s="66" t="str">
        <f t="shared" si="1190"/>
        <v/>
      </c>
      <c r="ZS173" s="66" t="str">
        <f t="shared" si="1191"/>
        <v/>
      </c>
      <c r="ZT173" s="66" t="str">
        <f t="shared" si="1192"/>
        <v/>
      </c>
      <c r="ZU173" s="66" t="str">
        <f t="shared" si="1193"/>
        <v/>
      </c>
      <c r="ZV173" s="66" t="str">
        <f t="shared" si="1194"/>
        <v/>
      </c>
      <c r="ZW173" s="66" t="str">
        <f t="shared" si="1195"/>
        <v/>
      </c>
      <c r="ZX173" s="66" t="str">
        <f t="shared" si="1196"/>
        <v/>
      </c>
      <c r="ZY173" s="66" t="str">
        <f t="shared" si="1197"/>
        <v/>
      </c>
      <c r="ZZ173" s="66" t="str">
        <f t="shared" si="1198"/>
        <v/>
      </c>
      <c r="AAA173" s="66" t="str">
        <f t="shared" si="1199"/>
        <v/>
      </c>
      <c r="AAB173" s="66" t="str">
        <f t="shared" si="1200"/>
        <v/>
      </c>
      <c r="AAC173" s="66" t="str">
        <f t="shared" si="1201"/>
        <v/>
      </c>
      <c r="AAD173" s="66" t="str">
        <f t="shared" si="1202"/>
        <v/>
      </c>
      <c r="AAE173" s="66" t="str">
        <f t="shared" si="1203"/>
        <v/>
      </c>
      <c r="AAF173" s="66" t="str">
        <f t="shared" si="1204"/>
        <v/>
      </c>
      <c r="AAG173" s="66" t="str">
        <f t="shared" si="1205"/>
        <v/>
      </c>
      <c r="AAH173" s="66" t="str">
        <f t="shared" si="1206"/>
        <v/>
      </c>
      <c r="AAI173" s="66" t="str">
        <f t="shared" si="1207"/>
        <v/>
      </c>
      <c r="AAJ173" s="66" t="str">
        <f t="shared" si="1208"/>
        <v/>
      </c>
      <c r="AAK173" s="66" t="str">
        <f t="shared" si="1209"/>
        <v/>
      </c>
      <c r="AAL173" s="66" t="str">
        <f t="shared" si="1210"/>
        <v/>
      </c>
      <c r="AAM173" s="66" t="str">
        <f t="shared" si="1211"/>
        <v/>
      </c>
      <c r="AAN173" s="66" t="str">
        <f t="shared" si="1212"/>
        <v/>
      </c>
      <c r="AAO173" s="66" t="str">
        <f t="shared" si="1213"/>
        <v/>
      </c>
      <c r="AAP173" s="66" t="str">
        <f t="shared" si="1214"/>
        <v/>
      </c>
      <c r="AAQ173" s="66" t="str">
        <f t="shared" si="1215"/>
        <v/>
      </c>
      <c r="AAR173" s="66" t="str">
        <f t="shared" si="1216"/>
        <v/>
      </c>
      <c r="AAS173" s="66" t="str">
        <f t="shared" si="1217"/>
        <v/>
      </c>
      <c r="AAT173" s="66" t="str">
        <f t="shared" si="1218"/>
        <v/>
      </c>
      <c r="AAU173" s="66" t="str">
        <f t="shared" si="1219"/>
        <v/>
      </c>
      <c r="AAV173" s="66" t="str">
        <f t="shared" si="1220"/>
        <v/>
      </c>
      <c r="AAW173" s="66" t="str">
        <f t="shared" si="1221"/>
        <v/>
      </c>
      <c r="AAX173" s="66" t="str">
        <f t="shared" si="1222"/>
        <v/>
      </c>
      <c r="AAY173" s="66" t="str">
        <f t="shared" si="1223"/>
        <v/>
      </c>
      <c r="AAZ173" s="66" t="str">
        <f t="shared" si="1224"/>
        <v/>
      </c>
      <c r="ABA173" s="66" t="str">
        <f t="shared" si="1225"/>
        <v/>
      </c>
      <c r="ABB173" s="66" t="str">
        <f t="shared" si="1226"/>
        <v/>
      </c>
      <c r="ABC173" s="66" t="str">
        <f t="shared" si="1227"/>
        <v/>
      </c>
      <c r="ABD173" s="66" t="str">
        <f t="shared" si="1228"/>
        <v/>
      </c>
      <c r="ABE173" s="66" t="str">
        <f t="shared" si="1229"/>
        <v/>
      </c>
      <c r="ABF173" s="66" t="str">
        <f t="shared" si="1230"/>
        <v/>
      </c>
      <c r="ABG173" s="66" t="str">
        <f t="shared" si="1231"/>
        <v/>
      </c>
      <c r="ABH173" s="66" t="str">
        <f t="shared" si="1232"/>
        <v/>
      </c>
      <c r="ABI173" s="66" t="str">
        <f t="shared" si="1233"/>
        <v/>
      </c>
      <c r="ABJ173" s="66" t="str">
        <f t="shared" si="1234"/>
        <v/>
      </c>
      <c r="ABK173" s="66" t="str">
        <f t="shared" si="1235"/>
        <v/>
      </c>
      <c r="ABL173" s="66" t="str">
        <f t="shared" si="1236"/>
        <v/>
      </c>
      <c r="ABM173" s="66" t="str">
        <f t="shared" si="1237"/>
        <v/>
      </c>
      <c r="ABN173" s="66" t="str">
        <f t="shared" si="1238"/>
        <v/>
      </c>
      <c r="ABO173" s="66" t="str">
        <f t="shared" si="1239"/>
        <v/>
      </c>
      <c r="ABP173" s="66" t="str">
        <f t="shared" si="1240"/>
        <v/>
      </c>
      <c r="ABQ173" s="66" t="str">
        <f t="shared" si="1241"/>
        <v/>
      </c>
      <c r="ABR173" s="66" t="str">
        <f t="shared" si="1242"/>
        <v/>
      </c>
      <c r="ABS173" s="66" t="str">
        <f t="shared" si="1243"/>
        <v/>
      </c>
      <c r="ABT173" s="66" t="str">
        <f t="shared" si="1244"/>
        <v/>
      </c>
      <c r="ABU173" s="66" t="str">
        <f t="shared" si="1245"/>
        <v/>
      </c>
      <c r="ABV173" s="66" t="str">
        <f t="shared" si="1246"/>
        <v/>
      </c>
      <c r="ABW173" s="66" t="str">
        <f t="shared" si="1247"/>
        <v/>
      </c>
      <c r="ABX173" s="66" t="str">
        <f t="shared" si="1248"/>
        <v/>
      </c>
      <c r="ABY173" s="66" t="str">
        <f t="shared" si="1249"/>
        <v/>
      </c>
      <c r="ABZ173" s="66" t="str">
        <f t="shared" si="1250"/>
        <v/>
      </c>
      <c r="ACA173" s="66" t="str">
        <f t="shared" si="1251"/>
        <v/>
      </c>
      <c r="ACB173" s="66" t="str">
        <f t="shared" si="1252"/>
        <v/>
      </c>
      <c r="ACC173" s="66" t="str">
        <f t="shared" si="1253"/>
        <v/>
      </c>
      <c r="ACD173" s="66" t="str">
        <f t="shared" si="1254"/>
        <v/>
      </c>
      <c r="ACE173" s="66" t="str">
        <f t="shared" si="1255"/>
        <v/>
      </c>
      <c r="ACF173" s="66" t="str">
        <f t="shared" si="1256"/>
        <v/>
      </c>
      <c r="ACG173" s="66" t="str">
        <f t="shared" si="1257"/>
        <v/>
      </c>
      <c r="ACH173" s="66" t="str">
        <f t="shared" si="1258"/>
        <v/>
      </c>
      <c r="ACI173" s="66" t="str">
        <f t="shared" si="1259"/>
        <v/>
      </c>
      <c r="ACJ173" s="66" t="str">
        <f t="shared" si="1260"/>
        <v/>
      </c>
      <c r="ACK173" s="66" t="str">
        <f t="shared" si="1261"/>
        <v/>
      </c>
      <c r="ACL173" s="66" t="str">
        <f t="shared" si="1262"/>
        <v/>
      </c>
      <c r="ACM173" s="66" t="str">
        <f t="shared" ref="ACM173:ACN173" si="1309">IF(AND(ACS$3="Unit", ACL173=""), "", IF(AND(ACS$3="Unit", ACL173="-"),"", IF(ACS$3="Unit", "kg/GJ delivered", IF(AND(NY173&lt;&gt;"", NY173&lt;&gt;"-", NX173="-"),"", IF($H173="","", IF(NX173="nd", "",IF(NX173="&lt;n.a.&gt;", "", IF(NY173="#/MJ", "", IF(NY173="kg/GJ delivered",NX173,IF(NY173="g/MJ delivered",NX173,IF(NY173="kg/MJ delivered",NX173*1000,IF(NY173="mg/MJ delivered",NX173/1000,IF(NY173="g/kg",((NX173)*(1/$I173)*(1/$H173)),IF(NY173="mg/kg",((NX173/1000)*(1/$I173)*(1/$H173)),IF(NY173="mg/MJ delivered",NX173/1000,IF(NY173="-","","Error"))))))))))))))))</f>
        <v/>
      </c>
      <c r="ACN173" s="66" t="str">
        <f t="shared" si="1309"/>
        <v/>
      </c>
      <c r="ACO173" s="66" t="str">
        <f t="shared" si="1264"/>
        <v/>
      </c>
      <c r="ACP173" s="66" t="str">
        <f t="shared" si="1265"/>
        <v/>
      </c>
      <c r="ACQ173" s="66" t="str">
        <f t="shared" si="1266"/>
        <v/>
      </c>
      <c r="ACR173" s="66" t="str">
        <f t="shared" si="1267"/>
        <v/>
      </c>
      <c r="ACS173" s="66" t="str">
        <f t="shared" si="1268"/>
        <v/>
      </c>
      <c r="ACT173" s="66" t="str">
        <f t="shared" si="1269"/>
        <v/>
      </c>
    </row>
    <row r="174" spans="2:774" ht="15.75" customHeight="1" x14ac:dyDescent="0.25">
      <c r="B174" s="66">
        <v>253</v>
      </c>
      <c r="C174" s="66" t="s">
        <v>898</v>
      </c>
      <c r="D174" s="66" t="s">
        <v>891</v>
      </c>
      <c r="E174" s="156" t="s">
        <v>893</v>
      </c>
      <c r="F174" s="66" t="s">
        <v>1579</v>
      </c>
      <c r="G174" s="66" t="s">
        <v>492</v>
      </c>
      <c r="H174" s="126">
        <v>0.17244999999999999</v>
      </c>
      <c r="I174" s="130">
        <f>'Heating Values'!$D$24</f>
        <v>14.023</v>
      </c>
      <c r="J174" s="66" t="str">
        <f t="shared" si="890"/>
        <v>Crop Residue, Improved, CN</v>
      </c>
      <c r="K174" s="161"/>
      <c r="L174" s="161"/>
      <c r="M174" s="161"/>
      <c r="N174" s="161"/>
      <c r="O174" s="66" t="s">
        <v>895</v>
      </c>
      <c r="P174" s="66" t="str">
        <f t="shared" si="1272"/>
        <v>CN</v>
      </c>
      <c r="Q174" s="66" t="s">
        <v>87</v>
      </c>
      <c r="R174" s="162">
        <v>67.64</v>
      </c>
      <c r="S174" s="158" t="s">
        <v>523</v>
      </c>
      <c r="T174" s="158" t="s">
        <v>128</v>
      </c>
      <c r="U174" s="158" t="s">
        <v>128</v>
      </c>
      <c r="V174" s="158" t="s">
        <v>128</v>
      </c>
      <c r="W174" s="158" t="s">
        <v>128</v>
      </c>
      <c r="X174" s="166">
        <v>2327.14</v>
      </c>
      <c r="Y174" s="158" t="s">
        <v>523</v>
      </c>
      <c r="Z174" s="158" t="s">
        <v>128</v>
      </c>
      <c r="AA174" s="158" t="s">
        <v>128</v>
      </c>
      <c r="AB174" s="158" t="s">
        <v>128</v>
      </c>
      <c r="AC174" s="158" t="s">
        <v>128</v>
      </c>
      <c r="AD174" s="158" t="s">
        <v>128</v>
      </c>
      <c r="AE174" s="158" t="s">
        <v>128</v>
      </c>
      <c r="AF174" s="158" t="s">
        <v>128</v>
      </c>
      <c r="AG174" s="158" t="s">
        <v>128</v>
      </c>
      <c r="AH174" s="165">
        <v>3.6</v>
      </c>
      <c r="AI174" s="158" t="s">
        <v>523</v>
      </c>
      <c r="AJ174" s="165">
        <v>5.31</v>
      </c>
      <c r="AK174" s="158" t="s">
        <v>523</v>
      </c>
      <c r="AL174" s="165">
        <v>2.25</v>
      </c>
      <c r="AM174" s="158" t="s">
        <v>523</v>
      </c>
      <c r="AN174" s="163">
        <v>0.95</v>
      </c>
      <c r="AO174" s="158" t="s">
        <v>523</v>
      </c>
      <c r="AP174" s="163">
        <v>0.04</v>
      </c>
      <c r="AQ174" s="158" t="s">
        <v>523</v>
      </c>
      <c r="AR174" s="158" t="s">
        <v>128</v>
      </c>
      <c r="AS174" s="158" t="s">
        <v>128</v>
      </c>
      <c r="AT174" s="158" t="s">
        <v>128</v>
      </c>
      <c r="AU174" s="158" t="s">
        <v>128</v>
      </c>
      <c r="AV174" s="158" t="s">
        <v>128</v>
      </c>
      <c r="AW174" s="158" t="s">
        <v>128</v>
      </c>
      <c r="AX174" s="158" t="s">
        <v>128</v>
      </c>
      <c r="AY174" s="158" t="s">
        <v>128</v>
      </c>
      <c r="AZ174" s="158" t="s">
        <v>128</v>
      </c>
      <c r="BA174" s="158" t="s">
        <v>128</v>
      </c>
      <c r="BB174" s="158" t="s">
        <v>128</v>
      </c>
      <c r="BC174" s="158" t="s">
        <v>128</v>
      </c>
      <c r="BD174" s="158" t="s">
        <v>128</v>
      </c>
      <c r="BE174" s="158" t="s">
        <v>128</v>
      </c>
      <c r="BF174" s="158" t="s">
        <v>128</v>
      </c>
      <c r="BG174" s="158" t="s">
        <v>128</v>
      </c>
      <c r="BH174" s="158" t="s">
        <v>128</v>
      </c>
      <c r="BI174" s="158" t="s">
        <v>128</v>
      </c>
      <c r="BJ174" s="158" t="s">
        <v>128</v>
      </c>
      <c r="BK174" s="158" t="s">
        <v>128</v>
      </c>
      <c r="BL174" s="158" t="s">
        <v>128</v>
      </c>
      <c r="BM174" s="158" t="s">
        <v>128</v>
      </c>
      <c r="BN174" s="158" t="s">
        <v>128</v>
      </c>
      <c r="BO174" s="158" t="s">
        <v>128</v>
      </c>
      <c r="BP174" s="158" t="s">
        <v>128</v>
      </c>
      <c r="BQ174" s="158" t="s">
        <v>128</v>
      </c>
      <c r="BR174" s="158" t="s">
        <v>128</v>
      </c>
      <c r="BS174" s="158" t="s">
        <v>128</v>
      </c>
      <c r="BT174" s="158" t="s">
        <v>128</v>
      </c>
      <c r="BU174" s="158" t="s">
        <v>128</v>
      </c>
      <c r="BV174" s="158" t="s">
        <v>128</v>
      </c>
      <c r="BW174" s="158" t="s">
        <v>128</v>
      </c>
      <c r="BX174" s="158" t="s">
        <v>128</v>
      </c>
      <c r="BY174" s="158" t="s">
        <v>128</v>
      </c>
      <c r="BZ174" s="158" t="s">
        <v>128</v>
      </c>
      <c r="CA174" s="158" t="s">
        <v>128</v>
      </c>
      <c r="CB174" s="158" t="s">
        <v>128</v>
      </c>
      <c r="CC174" s="158" t="s">
        <v>128</v>
      </c>
      <c r="CD174" s="158" t="s">
        <v>128</v>
      </c>
      <c r="CE174" s="158" t="s">
        <v>128</v>
      </c>
      <c r="CF174" s="158" t="s">
        <v>128</v>
      </c>
      <c r="CG174" s="158" t="s">
        <v>128</v>
      </c>
      <c r="CH174" s="158" t="s">
        <v>128</v>
      </c>
      <c r="CI174" s="158" t="s">
        <v>128</v>
      </c>
      <c r="CJ174" s="158" t="s">
        <v>128</v>
      </c>
      <c r="CK174" s="158" t="s">
        <v>128</v>
      </c>
      <c r="CL174" s="158" t="s">
        <v>128</v>
      </c>
      <c r="CM174" s="158" t="s">
        <v>128</v>
      </c>
      <c r="CN174" s="158" t="s">
        <v>128</v>
      </c>
      <c r="CO174" s="158" t="s">
        <v>128</v>
      </c>
      <c r="CP174" s="158" t="s">
        <v>128</v>
      </c>
      <c r="CQ174" s="158" t="s">
        <v>128</v>
      </c>
      <c r="CR174" s="158" t="s">
        <v>128</v>
      </c>
      <c r="CS174" s="158" t="s">
        <v>128</v>
      </c>
      <c r="CT174" s="158" t="s">
        <v>128</v>
      </c>
      <c r="CU174" s="158" t="s">
        <v>128</v>
      </c>
      <c r="CV174" s="158" t="s">
        <v>128</v>
      </c>
      <c r="CW174" s="158" t="s">
        <v>128</v>
      </c>
      <c r="CX174" s="158" t="s">
        <v>128</v>
      </c>
      <c r="CY174" s="158" t="s">
        <v>128</v>
      </c>
      <c r="CZ174" s="158" t="s">
        <v>128</v>
      </c>
      <c r="DA174" s="158" t="s">
        <v>128</v>
      </c>
      <c r="DB174" s="158" t="s">
        <v>128</v>
      </c>
      <c r="DC174" s="158" t="s">
        <v>128</v>
      </c>
      <c r="DD174" s="158" t="s">
        <v>128</v>
      </c>
      <c r="DE174" s="158" t="s">
        <v>128</v>
      </c>
      <c r="DF174" s="158" t="s">
        <v>128</v>
      </c>
      <c r="DG174" s="158" t="s">
        <v>128</v>
      </c>
      <c r="DH174" s="158" t="s">
        <v>128</v>
      </c>
      <c r="DI174" s="158" t="s">
        <v>128</v>
      </c>
      <c r="DJ174" s="158" t="s">
        <v>128</v>
      </c>
      <c r="DK174" s="158" t="s">
        <v>128</v>
      </c>
      <c r="DL174" s="158" t="s">
        <v>128</v>
      </c>
      <c r="DM174" s="158" t="s">
        <v>128</v>
      </c>
      <c r="DN174" s="158" t="s">
        <v>128</v>
      </c>
      <c r="DO174" s="158" t="s">
        <v>128</v>
      </c>
      <c r="DP174" s="158" t="s">
        <v>128</v>
      </c>
      <c r="DQ174" s="158" t="s">
        <v>128</v>
      </c>
      <c r="DR174" s="158" t="s">
        <v>128</v>
      </c>
      <c r="DS174" s="158" t="s">
        <v>128</v>
      </c>
      <c r="DT174" s="158" t="s">
        <v>128</v>
      </c>
      <c r="DU174" s="158" t="s">
        <v>128</v>
      </c>
      <c r="DV174" s="158" t="s">
        <v>128</v>
      </c>
      <c r="DW174" s="158" t="s">
        <v>128</v>
      </c>
      <c r="DX174" s="158" t="s">
        <v>128</v>
      </c>
      <c r="DY174" s="158" t="s">
        <v>128</v>
      </c>
      <c r="DZ174" s="158" t="s">
        <v>128</v>
      </c>
      <c r="EA174" s="158" t="s">
        <v>128</v>
      </c>
      <c r="EB174" s="158" t="s">
        <v>128</v>
      </c>
      <c r="EC174" s="158" t="s">
        <v>128</v>
      </c>
      <c r="ED174" s="158" t="s">
        <v>128</v>
      </c>
      <c r="EE174" s="158" t="s">
        <v>128</v>
      </c>
      <c r="EF174" s="158" t="s">
        <v>128</v>
      </c>
      <c r="EG174" s="158" t="s">
        <v>128</v>
      </c>
      <c r="EH174" s="158" t="s">
        <v>128</v>
      </c>
      <c r="EI174" s="158" t="s">
        <v>128</v>
      </c>
      <c r="EJ174" s="158" t="s">
        <v>128</v>
      </c>
      <c r="EK174" s="158" t="s">
        <v>128</v>
      </c>
      <c r="EL174" s="158" t="s">
        <v>128</v>
      </c>
      <c r="EM174" s="158" t="s">
        <v>128</v>
      </c>
      <c r="EN174" s="158" t="s">
        <v>128</v>
      </c>
      <c r="EO174" s="158" t="s">
        <v>128</v>
      </c>
      <c r="EP174" s="158" t="s">
        <v>128</v>
      </c>
      <c r="EQ174" s="158" t="s">
        <v>128</v>
      </c>
      <c r="ER174" s="158" t="s">
        <v>128</v>
      </c>
      <c r="ES174" s="158" t="s">
        <v>128</v>
      </c>
      <c r="ET174" s="158" t="s">
        <v>128</v>
      </c>
      <c r="EU174" s="158" t="s">
        <v>128</v>
      </c>
      <c r="EV174" s="158" t="s">
        <v>128</v>
      </c>
      <c r="EW174" s="158" t="s">
        <v>128</v>
      </c>
      <c r="EX174" s="158" t="s">
        <v>128</v>
      </c>
      <c r="EY174" s="158" t="s">
        <v>128</v>
      </c>
      <c r="EZ174" s="158" t="s">
        <v>128</v>
      </c>
      <c r="FA174" s="158" t="s">
        <v>128</v>
      </c>
      <c r="FB174" s="158" t="s">
        <v>128</v>
      </c>
      <c r="FC174" s="158" t="s">
        <v>128</v>
      </c>
      <c r="FD174" s="158" t="s">
        <v>128</v>
      </c>
      <c r="FE174" s="158" t="s">
        <v>128</v>
      </c>
      <c r="FF174" s="158" t="s">
        <v>128</v>
      </c>
      <c r="FG174" s="158" t="s">
        <v>128</v>
      </c>
      <c r="FH174" s="158" t="s">
        <v>128</v>
      </c>
      <c r="FI174" s="158" t="s">
        <v>128</v>
      </c>
      <c r="FJ174" s="158" t="s">
        <v>128</v>
      </c>
      <c r="FK174" s="158" t="s">
        <v>128</v>
      </c>
      <c r="FL174" s="158" t="s">
        <v>128</v>
      </c>
      <c r="FM174" s="158" t="s">
        <v>128</v>
      </c>
      <c r="FN174" s="158" t="s">
        <v>128</v>
      </c>
      <c r="FO174" s="158" t="s">
        <v>128</v>
      </c>
      <c r="FP174" s="158" t="s">
        <v>128</v>
      </c>
      <c r="FQ174" s="158" t="s">
        <v>128</v>
      </c>
      <c r="FR174" s="158" t="s">
        <v>128</v>
      </c>
      <c r="FS174" s="158" t="s">
        <v>128</v>
      </c>
      <c r="FT174" s="158" t="s">
        <v>128</v>
      </c>
      <c r="FU174" s="158" t="s">
        <v>128</v>
      </c>
      <c r="FV174" s="158" t="s">
        <v>128</v>
      </c>
      <c r="FW174" s="158" t="s">
        <v>128</v>
      </c>
      <c r="FX174" s="158" t="s">
        <v>128</v>
      </c>
      <c r="FY174" s="158" t="s">
        <v>128</v>
      </c>
      <c r="FZ174" s="158" t="s">
        <v>128</v>
      </c>
      <c r="GA174" s="158" t="s">
        <v>128</v>
      </c>
      <c r="GB174" s="158" t="s">
        <v>128</v>
      </c>
      <c r="GC174" s="158" t="s">
        <v>128</v>
      </c>
      <c r="GD174" s="158" t="s">
        <v>128</v>
      </c>
      <c r="GE174" s="158" t="s">
        <v>128</v>
      </c>
      <c r="GF174" s="158" t="s">
        <v>128</v>
      </c>
      <c r="GG174" s="158" t="s">
        <v>128</v>
      </c>
      <c r="GH174" s="158" t="s">
        <v>128</v>
      </c>
      <c r="GI174" s="158" t="s">
        <v>128</v>
      </c>
      <c r="GJ174" s="158" t="s">
        <v>128</v>
      </c>
      <c r="GK174" s="158" t="s">
        <v>128</v>
      </c>
      <c r="GL174" s="158" t="s">
        <v>128</v>
      </c>
      <c r="GM174" s="158" t="s">
        <v>128</v>
      </c>
      <c r="GN174" s="158" t="s">
        <v>128</v>
      </c>
      <c r="GO174" s="158" t="s">
        <v>128</v>
      </c>
      <c r="GP174" s="158" t="s">
        <v>128</v>
      </c>
      <c r="GQ174" s="158" t="s">
        <v>128</v>
      </c>
      <c r="GR174" s="158" t="s">
        <v>128</v>
      </c>
      <c r="GS174" s="158" t="s">
        <v>128</v>
      </c>
      <c r="GT174" s="158" t="s">
        <v>128</v>
      </c>
      <c r="GU174" s="158" t="s">
        <v>128</v>
      </c>
      <c r="GV174" s="158" t="s">
        <v>128</v>
      </c>
      <c r="GW174" s="158" t="s">
        <v>128</v>
      </c>
      <c r="GX174" s="158" t="s">
        <v>128</v>
      </c>
      <c r="GY174" s="158" t="s">
        <v>128</v>
      </c>
      <c r="GZ174" s="158" t="s">
        <v>128</v>
      </c>
      <c r="HA174" s="158" t="s">
        <v>128</v>
      </c>
      <c r="HB174" s="158" t="s">
        <v>128</v>
      </c>
      <c r="HC174" s="158" t="s">
        <v>128</v>
      </c>
      <c r="HD174" s="158" t="s">
        <v>128</v>
      </c>
      <c r="HE174" s="158" t="s">
        <v>128</v>
      </c>
      <c r="HF174" s="158" t="s">
        <v>128</v>
      </c>
      <c r="HG174" s="158" t="s">
        <v>128</v>
      </c>
      <c r="HH174" s="158" t="s">
        <v>128</v>
      </c>
      <c r="HI174" s="158" t="s">
        <v>128</v>
      </c>
      <c r="HJ174" s="158" t="s">
        <v>128</v>
      </c>
      <c r="HK174" s="158" t="s">
        <v>128</v>
      </c>
      <c r="HL174" s="158" t="s">
        <v>128</v>
      </c>
      <c r="HM174" s="158" t="s">
        <v>128</v>
      </c>
      <c r="HN174" s="158" t="s">
        <v>128</v>
      </c>
      <c r="HO174" s="158" t="s">
        <v>128</v>
      </c>
      <c r="HP174" s="158" t="s">
        <v>128</v>
      </c>
      <c r="HQ174" s="158" t="s">
        <v>128</v>
      </c>
      <c r="HR174" s="158" t="s">
        <v>128</v>
      </c>
      <c r="HS174" s="158" t="s">
        <v>128</v>
      </c>
      <c r="HT174" s="158" t="s">
        <v>128</v>
      </c>
      <c r="HU174" s="158" t="s">
        <v>128</v>
      </c>
      <c r="HV174" s="158" t="s">
        <v>128</v>
      </c>
      <c r="HW174" s="158" t="s">
        <v>128</v>
      </c>
      <c r="HX174" s="158" t="s">
        <v>128</v>
      </c>
      <c r="HY174" s="158" t="s">
        <v>128</v>
      </c>
      <c r="HZ174" s="158" t="s">
        <v>128</v>
      </c>
      <c r="IA174" s="158" t="s">
        <v>128</v>
      </c>
      <c r="IB174" s="158" t="s">
        <v>128</v>
      </c>
      <c r="IC174" s="158" t="s">
        <v>128</v>
      </c>
      <c r="ID174" s="158" t="s">
        <v>128</v>
      </c>
      <c r="IE174" s="158" t="s">
        <v>128</v>
      </c>
      <c r="IF174" s="158" t="s">
        <v>128</v>
      </c>
      <c r="IG174" s="158" t="s">
        <v>128</v>
      </c>
      <c r="IH174" s="158" t="s">
        <v>128</v>
      </c>
      <c r="II174" s="158" t="s">
        <v>128</v>
      </c>
      <c r="IJ174" s="158" t="s">
        <v>128</v>
      </c>
      <c r="IK174" s="158" t="s">
        <v>128</v>
      </c>
      <c r="IL174" s="158" t="s">
        <v>128</v>
      </c>
      <c r="IM174" s="158" t="s">
        <v>128</v>
      </c>
      <c r="IN174" s="163">
        <v>9.5000000000000001E-2</v>
      </c>
      <c r="IO174" s="158" t="s">
        <v>523</v>
      </c>
      <c r="IP174" s="166">
        <v>1E-3</v>
      </c>
      <c r="IQ174" s="158" t="s">
        <v>523</v>
      </c>
      <c r="IR174" s="163">
        <v>0.18</v>
      </c>
      <c r="IS174" s="158" t="s">
        <v>523</v>
      </c>
      <c r="IT174" s="166">
        <v>1E-3</v>
      </c>
      <c r="IU174" s="158" t="s">
        <v>523</v>
      </c>
      <c r="IV174" s="163">
        <v>7.1999999999999995E-2</v>
      </c>
      <c r="IW174" s="158" t="s">
        <v>523</v>
      </c>
      <c r="IX174" s="166">
        <v>3.0000000000000001E-3</v>
      </c>
      <c r="IY174" s="158" t="s">
        <v>523</v>
      </c>
      <c r="IZ174" s="163">
        <v>0.372</v>
      </c>
      <c r="JA174" s="158" t="s">
        <v>523</v>
      </c>
      <c r="JB174" s="166">
        <v>7.0000000000000001E-3</v>
      </c>
      <c r="JC174" s="158" t="s">
        <v>523</v>
      </c>
      <c r="JD174" s="163">
        <v>1.7000000000000001E-2</v>
      </c>
      <c r="JE174" s="158" t="s">
        <v>523</v>
      </c>
      <c r="JF174" s="163">
        <v>0.13400000000000001</v>
      </c>
      <c r="JG174" s="158" t="s">
        <v>523</v>
      </c>
      <c r="JH174" s="165">
        <v>3.25</v>
      </c>
      <c r="JI174" s="158" t="s">
        <v>523</v>
      </c>
      <c r="JJ174" s="158" t="s">
        <v>128</v>
      </c>
      <c r="JK174" s="158" t="s">
        <v>128</v>
      </c>
      <c r="JL174" s="158" t="s">
        <v>128</v>
      </c>
      <c r="JM174" s="158" t="s">
        <v>128</v>
      </c>
      <c r="JN174" s="158" t="s">
        <v>128</v>
      </c>
      <c r="JO174" s="158" t="s">
        <v>128</v>
      </c>
      <c r="JP174" s="158" t="s">
        <v>128</v>
      </c>
      <c r="JQ174" s="158" t="s">
        <v>128</v>
      </c>
      <c r="JR174" s="158" t="s">
        <v>128</v>
      </c>
      <c r="JS174" s="158" t="s">
        <v>128</v>
      </c>
      <c r="JT174" s="158" t="s">
        <v>128</v>
      </c>
      <c r="JU174" s="158" t="s">
        <v>128</v>
      </c>
      <c r="JV174" s="158" t="s">
        <v>128</v>
      </c>
      <c r="JW174" s="158" t="s">
        <v>128</v>
      </c>
      <c r="JX174" s="158" t="s">
        <v>128</v>
      </c>
      <c r="JY174" s="158" t="s">
        <v>128</v>
      </c>
      <c r="JZ174" s="158" t="s">
        <v>128</v>
      </c>
      <c r="KA174" s="158" t="s">
        <v>128</v>
      </c>
      <c r="KB174" s="158" t="s">
        <v>128</v>
      </c>
      <c r="KC174" s="158" t="s">
        <v>128</v>
      </c>
      <c r="KD174" s="158" t="s">
        <v>128</v>
      </c>
      <c r="KE174" s="158" t="s">
        <v>128</v>
      </c>
      <c r="KF174" s="158" t="s">
        <v>128</v>
      </c>
      <c r="KG174" s="158" t="s">
        <v>128</v>
      </c>
      <c r="KH174" s="158" t="s">
        <v>128</v>
      </c>
      <c r="KI174" s="158" t="s">
        <v>128</v>
      </c>
      <c r="KJ174" s="158" t="s">
        <v>128</v>
      </c>
      <c r="KK174" s="158" t="s">
        <v>128</v>
      </c>
      <c r="KL174" s="158" t="s">
        <v>128</v>
      </c>
      <c r="KM174" s="158" t="s">
        <v>128</v>
      </c>
      <c r="KN174" s="158" t="s">
        <v>128</v>
      </c>
      <c r="KO174" s="158" t="s">
        <v>128</v>
      </c>
      <c r="KP174" s="158" t="s">
        <v>128</v>
      </c>
      <c r="KQ174" s="158" t="s">
        <v>128</v>
      </c>
      <c r="KR174" s="158" t="s">
        <v>128</v>
      </c>
      <c r="KS174" s="158" t="s">
        <v>128</v>
      </c>
      <c r="KT174" s="158" t="s">
        <v>128</v>
      </c>
      <c r="KU174" s="158" t="s">
        <v>128</v>
      </c>
      <c r="KV174" s="158" t="s">
        <v>128</v>
      </c>
      <c r="KW174" s="158" t="s">
        <v>128</v>
      </c>
      <c r="KX174" s="158" t="s">
        <v>128</v>
      </c>
      <c r="KY174" s="158" t="s">
        <v>128</v>
      </c>
      <c r="KZ174" s="158" t="s">
        <v>128</v>
      </c>
      <c r="LA174" s="158" t="s">
        <v>128</v>
      </c>
      <c r="LB174" s="158" t="s">
        <v>128</v>
      </c>
      <c r="LC174" s="158" t="s">
        <v>128</v>
      </c>
      <c r="LD174" s="158" t="s">
        <v>128</v>
      </c>
      <c r="LE174" s="158" t="s">
        <v>128</v>
      </c>
      <c r="LF174" s="158" t="s">
        <v>128</v>
      </c>
      <c r="LG174" s="158" t="s">
        <v>128</v>
      </c>
      <c r="LH174" s="158" t="s">
        <v>128</v>
      </c>
      <c r="LI174" s="158" t="s">
        <v>128</v>
      </c>
      <c r="LJ174" s="158" t="s">
        <v>128</v>
      </c>
      <c r="LK174" s="158" t="s">
        <v>128</v>
      </c>
      <c r="LL174" s="158" t="s">
        <v>128</v>
      </c>
      <c r="LM174" s="158" t="s">
        <v>128</v>
      </c>
      <c r="LN174" s="158" t="s">
        <v>128</v>
      </c>
      <c r="LO174" s="158" t="s">
        <v>128</v>
      </c>
      <c r="LP174" s="158" t="s">
        <v>128</v>
      </c>
      <c r="LQ174" s="158" t="s">
        <v>128</v>
      </c>
      <c r="LR174" s="158" t="s">
        <v>128</v>
      </c>
      <c r="LS174" s="158" t="s">
        <v>128</v>
      </c>
      <c r="LT174" s="158" t="s">
        <v>128</v>
      </c>
      <c r="LU174" s="158" t="s">
        <v>128</v>
      </c>
      <c r="LV174" s="158" t="s">
        <v>128</v>
      </c>
      <c r="LW174" s="158" t="s">
        <v>128</v>
      </c>
      <c r="LX174" s="158" t="s">
        <v>128</v>
      </c>
      <c r="LY174" s="158" t="s">
        <v>128</v>
      </c>
      <c r="LZ174" s="158" t="s">
        <v>128</v>
      </c>
      <c r="MA174" s="158" t="s">
        <v>128</v>
      </c>
      <c r="MB174" s="158" t="s">
        <v>128</v>
      </c>
      <c r="MC174" s="158" t="s">
        <v>128</v>
      </c>
      <c r="MD174" s="158" t="s">
        <v>128</v>
      </c>
      <c r="ME174" s="158" t="s">
        <v>128</v>
      </c>
      <c r="MF174" s="158" t="s">
        <v>128</v>
      </c>
      <c r="MG174" s="158" t="s">
        <v>128</v>
      </c>
      <c r="MH174" s="158" t="s">
        <v>128</v>
      </c>
      <c r="MI174" s="158" t="s">
        <v>128</v>
      </c>
      <c r="MJ174" s="158" t="s">
        <v>128</v>
      </c>
      <c r="MK174" s="158" t="s">
        <v>128</v>
      </c>
      <c r="ML174" s="158" t="s">
        <v>128</v>
      </c>
      <c r="MM174" s="158" t="s">
        <v>128</v>
      </c>
      <c r="MN174" s="158" t="s">
        <v>128</v>
      </c>
      <c r="MO174" s="158" t="s">
        <v>128</v>
      </c>
      <c r="MP174" s="158" t="s">
        <v>128</v>
      </c>
      <c r="MQ174" s="158" t="s">
        <v>128</v>
      </c>
      <c r="MR174" s="158" t="s">
        <v>128</v>
      </c>
      <c r="MS174" s="158" t="s">
        <v>128</v>
      </c>
      <c r="MT174" s="158" t="s">
        <v>128</v>
      </c>
      <c r="MU174" s="158" t="s">
        <v>128</v>
      </c>
      <c r="MV174" s="158" t="s">
        <v>128</v>
      </c>
      <c r="MW174" s="158" t="s">
        <v>128</v>
      </c>
      <c r="MX174" s="158" t="s">
        <v>128</v>
      </c>
      <c r="MY174" s="158" t="s">
        <v>128</v>
      </c>
      <c r="MZ174" s="158" t="s">
        <v>128</v>
      </c>
      <c r="NA174" s="158" t="s">
        <v>128</v>
      </c>
      <c r="NB174" s="158" t="s">
        <v>128</v>
      </c>
      <c r="NC174" s="158" t="s">
        <v>128</v>
      </c>
      <c r="ND174" s="158" t="s">
        <v>128</v>
      </c>
      <c r="NE174" s="158" t="s">
        <v>128</v>
      </c>
      <c r="NF174" s="158" t="s">
        <v>128</v>
      </c>
      <c r="NG174" s="158" t="s">
        <v>128</v>
      </c>
      <c r="NH174" s="158" t="s">
        <v>128</v>
      </c>
      <c r="NI174" s="158" t="s">
        <v>128</v>
      </c>
      <c r="NJ174" s="158" t="s">
        <v>128</v>
      </c>
      <c r="NK174" s="158" t="s">
        <v>128</v>
      </c>
      <c r="NL174" s="158" t="s">
        <v>128</v>
      </c>
      <c r="NM174" s="158" t="s">
        <v>128</v>
      </c>
      <c r="NN174" s="158" t="s">
        <v>128</v>
      </c>
      <c r="NO174" s="158" t="s">
        <v>128</v>
      </c>
      <c r="NP174" s="158" t="s">
        <v>128</v>
      </c>
      <c r="NQ174" s="158" t="s">
        <v>128</v>
      </c>
      <c r="NR174" s="158" t="s">
        <v>128</v>
      </c>
      <c r="NS174" s="158" t="s">
        <v>128</v>
      </c>
      <c r="NT174" s="158" t="s">
        <v>128</v>
      </c>
      <c r="NU174" s="158" t="s">
        <v>128</v>
      </c>
      <c r="NV174" s="158" t="s">
        <v>128</v>
      </c>
      <c r="NW174" s="158" t="s">
        <v>128</v>
      </c>
      <c r="NX174" s="158" t="s">
        <v>128</v>
      </c>
      <c r="NY174" s="158" t="s">
        <v>128</v>
      </c>
      <c r="NZ174" s="158" t="s">
        <v>128</v>
      </c>
      <c r="OA174" s="158" t="s">
        <v>128</v>
      </c>
      <c r="OB174" s="158" t="s">
        <v>128</v>
      </c>
      <c r="OC174" s="158" t="s">
        <v>128</v>
      </c>
      <c r="OD174" s="158" t="s">
        <v>128</v>
      </c>
      <c r="OE174" s="170" t="s">
        <v>128</v>
      </c>
      <c r="OF174" s="181"/>
      <c r="OG174" s="174">
        <f t="shared" si="893"/>
        <v>27.970450814898864</v>
      </c>
      <c r="OH174" s="66" t="str">
        <f t="shared" si="894"/>
        <v>kg/GJ delivered</v>
      </c>
      <c r="OI174" s="66" t="str">
        <f t="shared" si="895"/>
        <v/>
      </c>
      <c r="OJ174" s="66" t="str">
        <f t="shared" si="896"/>
        <v/>
      </c>
      <c r="OK174" s="66" t="str">
        <f t="shared" si="897"/>
        <v/>
      </c>
      <c r="OL174" s="66" t="str">
        <f t="shared" si="898"/>
        <v/>
      </c>
      <c r="OM174" s="159">
        <f t="shared" si="899"/>
        <v>962.31748831140953</v>
      </c>
      <c r="ON174" s="66" t="str">
        <f t="shared" si="900"/>
        <v>kg/GJ delivered</v>
      </c>
      <c r="OO174" s="66" t="str">
        <f t="shared" si="901"/>
        <v/>
      </c>
      <c r="OP174" s="66" t="str">
        <f t="shared" si="902"/>
        <v/>
      </c>
      <c r="OQ174" s="66" t="str">
        <f t="shared" si="903"/>
        <v/>
      </c>
      <c r="OR174" s="66" t="str">
        <f t="shared" si="904"/>
        <v/>
      </c>
      <c r="OS174" s="66" t="str">
        <f t="shared" si="905"/>
        <v/>
      </c>
      <c r="OT174" s="66" t="str">
        <f t="shared" si="906"/>
        <v/>
      </c>
      <c r="OU174" s="66" t="str">
        <f t="shared" si="907"/>
        <v/>
      </c>
      <c r="OV174" s="66" t="str">
        <f t="shared" si="908"/>
        <v/>
      </c>
      <c r="OW174" s="118">
        <f t="shared" si="909"/>
        <v>1.4886697654292713</v>
      </c>
      <c r="OX174" s="66" t="str">
        <f t="shared" si="910"/>
        <v>kg/GJ delivered</v>
      </c>
      <c r="OY174" s="118">
        <f t="shared" si="911"/>
        <v>2.1957879040081751</v>
      </c>
      <c r="OZ174" s="66" t="str">
        <f t="shared" si="912"/>
        <v>kg/GJ delivered</v>
      </c>
      <c r="PA174" s="126">
        <f t="shared" si="913"/>
        <v>0.93041860339329452</v>
      </c>
      <c r="PB174" s="66" t="str">
        <f t="shared" si="914"/>
        <v>kg/GJ delivered</v>
      </c>
      <c r="PC174" s="126">
        <f t="shared" si="915"/>
        <v>0.3928434103216133</v>
      </c>
      <c r="PD174" s="66" t="str">
        <f t="shared" si="916"/>
        <v>kg/GJ delivered</v>
      </c>
      <c r="PE174" s="126">
        <f t="shared" si="917"/>
        <v>1.6540775171436348E-2</v>
      </c>
      <c r="PF174" s="66" t="str">
        <f t="shared" si="918"/>
        <v>kg/GJ delivered</v>
      </c>
      <c r="PG174" s="66" t="str">
        <f t="shared" si="919"/>
        <v/>
      </c>
      <c r="PH174" s="66" t="str">
        <f t="shared" si="920"/>
        <v/>
      </c>
      <c r="PI174" s="66" t="str">
        <f t="shared" si="921"/>
        <v/>
      </c>
      <c r="PJ174" s="66" t="str">
        <f t="shared" si="922"/>
        <v/>
      </c>
      <c r="PK174" s="66" t="str">
        <f t="shared" si="923"/>
        <v/>
      </c>
      <c r="PL174" s="66" t="str">
        <f t="shared" si="924"/>
        <v/>
      </c>
      <c r="PM174" s="66" t="str">
        <f t="shared" si="925"/>
        <v/>
      </c>
      <c r="PN174" s="66" t="str">
        <f t="shared" si="926"/>
        <v/>
      </c>
      <c r="PO174" s="66" t="str">
        <f t="shared" si="927"/>
        <v/>
      </c>
      <c r="PP174" s="66" t="str">
        <f t="shared" si="928"/>
        <v/>
      </c>
      <c r="PQ174" s="66" t="str">
        <f t="shared" si="929"/>
        <v/>
      </c>
      <c r="PR174" s="66" t="str">
        <f t="shared" si="930"/>
        <v/>
      </c>
      <c r="PS174" s="66" t="str">
        <f t="shared" si="931"/>
        <v/>
      </c>
      <c r="PT174" s="66" t="str">
        <f t="shared" si="932"/>
        <v/>
      </c>
      <c r="PU174" s="66" t="str">
        <f t="shared" si="933"/>
        <v/>
      </c>
      <c r="PV174" s="66" t="str">
        <f t="shared" si="934"/>
        <v/>
      </c>
      <c r="PW174" s="66" t="str">
        <f t="shared" si="935"/>
        <v/>
      </c>
      <c r="PX174" s="66" t="str">
        <f t="shared" si="936"/>
        <v/>
      </c>
      <c r="PY174" s="66" t="str">
        <f t="shared" si="937"/>
        <v/>
      </c>
      <c r="PZ174" s="66" t="str">
        <f t="shared" si="938"/>
        <v/>
      </c>
      <c r="QA174" s="66" t="str">
        <f t="shared" si="939"/>
        <v/>
      </c>
      <c r="QB174" s="66" t="str">
        <f t="shared" si="940"/>
        <v/>
      </c>
      <c r="QC174" s="66" t="str">
        <f t="shared" si="941"/>
        <v/>
      </c>
      <c r="QD174" s="66" t="str">
        <f t="shared" si="942"/>
        <v/>
      </c>
      <c r="QE174" s="66" t="str">
        <f t="shared" si="943"/>
        <v/>
      </c>
      <c r="QF174" s="66" t="str">
        <f t="shared" si="944"/>
        <v/>
      </c>
      <c r="QG174" s="66" t="str">
        <f t="shared" si="945"/>
        <v/>
      </c>
      <c r="QH174" s="66" t="str">
        <f t="shared" si="946"/>
        <v/>
      </c>
      <c r="QI174" s="66" t="str">
        <f t="shared" si="947"/>
        <v/>
      </c>
      <c r="QJ174" s="66" t="str">
        <f t="shared" si="948"/>
        <v/>
      </c>
      <c r="QK174" s="66" t="str">
        <f t="shared" si="949"/>
        <v/>
      </c>
      <c r="QL174" s="66" t="str">
        <f t="shared" si="950"/>
        <v/>
      </c>
      <c r="QM174" s="66" t="str">
        <f t="shared" si="951"/>
        <v/>
      </c>
      <c r="QN174" s="66" t="str">
        <f t="shared" si="952"/>
        <v/>
      </c>
      <c r="QO174" s="66" t="str">
        <f t="shared" si="953"/>
        <v/>
      </c>
      <c r="QP174" s="66" t="str">
        <f t="shared" si="954"/>
        <v/>
      </c>
      <c r="QQ174" s="66" t="str">
        <f t="shared" si="955"/>
        <v/>
      </c>
      <c r="QR174" s="66" t="str">
        <f t="shared" si="956"/>
        <v/>
      </c>
      <c r="QS174" s="66" t="str">
        <f t="shared" si="957"/>
        <v/>
      </c>
      <c r="QT174" s="66" t="str">
        <f t="shared" si="958"/>
        <v/>
      </c>
      <c r="QU174" s="66" t="str">
        <f t="shared" si="959"/>
        <v/>
      </c>
      <c r="QV174" s="66" t="str">
        <f t="shared" si="960"/>
        <v/>
      </c>
      <c r="QW174" s="66" t="str">
        <f t="shared" si="961"/>
        <v/>
      </c>
      <c r="QX174" s="66" t="str">
        <f t="shared" si="962"/>
        <v/>
      </c>
      <c r="QY174" s="66" t="str">
        <f t="shared" si="963"/>
        <v/>
      </c>
      <c r="QZ174" s="66" t="str">
        <f t="shared" si="964"/>
        <v/>
      </c>
      <c r="RA174" s="66" t="str">
        <f t="shared" si="965"/>
        <v/>
      </c>
      <c r="RB174" s="66" t="str">
        <f t="shared" si="966"/>
        <v/>
      </c>
      <c r="RC174" s="66" t="str">
        <f t="shared" si="967"/>
        <v/>
      </c>
      <c r="RD174" s="66" t="str">
        <f t="shared" si="968"/>
        <v/>
      </c>
      <c r="RE174" s="66" t="str">
        <f t="shared" si="969"/>
        <v/>
      </c>
      <c r="RF174" s="66" t="str">
        <f t="shared" si="970"/>
        <v/>
      </c>
      <c r="RG174" s="66" t="str">
        <f t="shared" si="971"/>
        <v/>
      </c>
      <c r="RH174" s="66" t="str">
        <f t="shared" si="972"/>
        <v/>
      </c>
      <c r="RI174" s="66" t="str">
        <f t="shared" si="973"/>
        <v/>
      </c>
      <c r="RJ174" s="66" t="str">
        <f t="shared" si="974"/>
        <v/>
      </c>
      <c r="RK174" s="66" t="str">
        <f t="shared" si="975"/>
        <v/>
      </c>
      <c r="RL174" s="66" t="str">
        <f t="shared" si="976"/>
        <v/>
      </c>
      <c r="RM174" s="66" t="str">
        <f t="shared" si="977"/>
        <v/>
      </c>
      <c r="RN174" s="66" t="str">
        <f t="shared" si="978"/>
        <v/>
      </c>
      <c r="RO174" s="66" t="str">
        <f t="shared" si="979"/>
        <v/>
      </c>
      <c r="RP174" s="66" t="str">
        <f t="shared" si="980"/>
        <v/>
      </c>
      <c r="RQ174" s="66" t="str">
        <f t="shared" si="981"/>
        <v/>
      </c>
      <c r="RR174" s="66" t="str">
        <f t="shared" si="982"/>
        <v/>
      </c>
      <c r="RS174" s="66" t="str">
        <f t="shared" si="983"/>
        <v/>
      </c>
      <c r="RT174" s="66" t="str">
        <f t="shared" si="984"/>
        <v/>
      </c>
      <c r="RU174" s="66" t="str">
        <f t="shared" si="985"/>
        <v/>
      </c>
      <c r="RV174" s="66" t="str">
        <f t="shared" si="986"/>
        <v/>
      </c>
      <c r="RW174" s="66" t="str">
        <f t="shared" si="987"/>
        <v/>
      </c>
      <c r="RX174" s="66" t="str">
        <f t="shared" si="988"/>
        <v/>
      </c>
      <c r="RY174" s="66" t="str">
        <f t="shared" si="989"/>
        <v/>
      </c>
      <c r="RZ174" s="66" t="str">
        <f t="shared" si="990"/>
        <v/>
      </c>
      <c r="SA174" s="66" t="str">
        <f t="shared" si="991"/>
        <v/>
      </c>
      <c r="SB174" s="66" t="str">
        <f t="shared" si="992"/>
        <v/>
      </c>
      <c r="SC174" s="66" t="str">
        <f t="shared" si="993"/>
        <v/>
      </c>
      <c r="SD174" s="66" t="str">
        <f t="shared" si="994"/>
        <v/>
      </c>
      <c r="SE174" s="66" t="str">
        <f t="shared" si="995"/>
        <v/>
      </c>
      <c r="SF174" s="66" t="str">
        <f t="shared" si="996"/>
        <v/>
      </c>
      <c r="SG174" s="66" t="str">
        <f t="shared" si="997"/>
        <v/>
      </c>
      <c r="SH174" s="66" t="str">
        <f t="shared" si="998"/>
        <v/>
      </c>
      <c r="SI174" s="66" t="str">
        <f t="shared" si="999"/>
        <v/>
      </c>
      <c r="SJ174" s="66" t="str">
        <f t="shared" si="1000"/>
        <v/>
      </c>
      <c r="SK174" s="66" t="str">
        <f t="shared" si="1001"/>
        <v/>
      </c>
      <c r="SL174" s="66" t="str">
        <f t="shared" si="1002"/>
        <v/>
      </c>
      <c r="SM174" s="66" t="str">
        <f t="shared" si="1003"/>
        <v/>
      </c>
      <c r="SN174" s="66" t="str">
        <f t="shared" si="1004"/>
        <v/>
      </c>
      <c r="SO174" s="66" t="str">
        <f t="shared" si="1005"/>
        <v/>
      </c>
      <c r="SP174" s="66" t="str">
        <f t="shared" si="1006"/>
        <v/>
      </c>
      <c r="SQ174" s="66" t="str">
        <f t="shared" si="1007"/>
        <v/>
      </c>
      <c r="SR174" s="66" t="str">
        <f t="shared" si="1008"/>
        <v/>
      </c>
      <c r="SS174" s="66" t="str">
        <f t="shared" si="1009"/>
        <v/>
      </c>
      <c r="ST174" s="66" t="str">
        <f t="shared" si="1010"/>
        <v/>
      </c>
      <c r="SU174" s="66" t="str">
        <f t="shared" si="1011"/>
        <v/>
      </c>
      <c r="SV174" s="66" t="str">
        <f t="shared" si="1012"/>
        <v/>
      </c>
      <c r="SW174" s="66" t="str">
        <f t="shared" si="1013"/>
        <v/>
      </c>
      <c r="SX174" s="66" t="str">
        <f t="shared" si="1014"/>
        <v/>
      </c>
      <c r="SY174" s="66" t="str">
        <f t="shared" si="1015"/>
        <v/>
      </c>
      <c r="SZ174" s="66" t="str">
        <f t="shared" si="1016"/>
        <v/>
      </c>
      <c r="TA174" s="66" t="str">
        <f t="shared" si="1017"/>
        <v/>
      </c>
      <c r="TB174" s="66" t="str">
        <f t="shared" si="1018"/>
        <v/>
      </c>
      <c r="TC174" s="66" t="str">
        <f t="shared" si="1019"/>
        <v/>
      </c>
      <c r="TD174" s="66" t="str">
        <f t="shared" si="1020"/>
        <v/>
      </c>
      <c r="TE174" s="66" t="str">
        <f t="shared" si="1021"/>
        <v/>
      </c>
      <c r="TF174" s="66" t="str">
        <f t="shared" si="1022"/>
        <v/>
      </c>
      <c r="TG174" s="66" t="str">
        <f t="shared" si="1023"/>
        <v/>
      </c>
      <c r="TH174" s="66" t="str">
        <f t="shared" si="1024"/>
        <v/>
      </c>
      <c r="TI174" s="66" t="str">
        <f t="shared" si="1025"/>
        <v/>
      </c>
      <c r="TJ174" s="66" t="str">
        <f t="shared" si="1026"/>
        <v/>
      </c>
      <c r="TK174" s="66" t="str">
        <f t="shared" si="1027"/>
        <v/>
      </c>
      <c r="TL174" s="66" t="str">
        <f t="shared" si="1028"/>
        <v/>
      </c>
      <c r="TM174" s="66" t="str">
        <f t="shared" si="1029"/>
        <v/>
      </c>
      <c r="TN174" s="66" t="str">
        <f t="shared" si="1030"/>
        <v/>
      </c>
      <c r="TO174" s="66" t="str">
        <f t="shared" si="1031"/>
        <v/>
      </c>
      <c r="TP174" s="66" t="str">
        <f t="shared" si="1032"/>
        <v/>
      </c>
      <c r="TQ174" s="66" t="str">
        <f t="shared" si="1033"/>
        <v/>
      </c>
      <c r="TR174" s="66" t="str">
        <f t="shared" si="1034"/>
        <v/>
      </c>
      <c r="TS174" s="66" t="str">
        <f t="shared" si="1035"/>
        <v/>
      </c>
      <c r="TT174" s="66" t="str">
        <f t="shared" si="1036"/>
        <v/>
      </c>
      <c r="TU174" s="66" t="str">
        <f t="shared" si="1037"/>
        <v/>
      </c>
      <c r="TV174" s="66" t="str">
        <f t="shared" si="1038"/>
        <v/>
      </c>
      <c r="TW174" s="66" t="str">
        <f t="shared" si="1039"/>
        <v/>
      </c>
      <c r="TX174" s="66" t="str">
        <f t="shared" si="1040"/>
        <v/>
      </c>
      <c r="TY174" s="66" t="str">
        <f t="shared" si="1041"/>
        <v/>
      </c>
      <c r="TZ174" s="66" t="str">
        <f t="shared" si="1042"/>
        <v/>
      </c>
      <c r="UA174" s="66" t="str">
        <f t="shared" si="1043"/>
        <v/>
      </c>
      <c r="UB174" s="66" t="str">
        <f t="shared" si="1044"/>
        <v/>
      </c>
      <c r="UC174" s="66" t="str">
        <f t="shared" si="1045"/>
        <v/>
      </c>
      <c r="UD174" s="66" t="str">
        <f t="shared" si="1046"/>
        <v/>
      </c>
      <c r="UE174" s="66" t="str">
        <f t="shared" si="1047"/>
        <v/>
      </c>
      <c r="UF174" s="66" t="str">
        <f t="shared" si="1048"/>
        <v/>
      </c>
      <c r="UG174" s="66" t="str">
        <f t="shared" si="1049"/>
        <v/>
      </c>
      <c r="UH174" s="66" t="str">
        <f t="shared" si="1050"/>
        <v/>
      </c>
      <c r="UI174" s="66" t="str">
        <f t="shared" si="1051"/>
        <v/>
      </c>
      <c r="UJ174" s="66" t="str">
        <f t="shared" si="1052"/>
        <v/>
      </c>
      <c r="UK174" s="66" t="str">
        <f t="shared" si="1053"/>
        <v/>
      </c>
      <c r="UL174" s="66" t="str">
        <f t="shared" si="1054"/>
        <v/>
      </c>
      <c r="UM174" s="66" t="str">
        <f t="shared" si="1055"/>
        <v/>
      </c>
      <c r="UN174" s="66" t="str">
        <f t="shared" si="1056"/>
        <v/>
      </c>
      <c r="UO174" s="66" t="str">
        <f t="shared" si="1057"/>
        <v/>
      </c>
      <c r="UP174" s="66" t="str">
        <f t="shared" si="1058"/>
        <v/>
      </c>
      <c r="UQ174" s="66" t="str">
        <f t="shared" si="1059"/>
        <v/>
      </c>
      <c r="UR174" s="66" t="str">
        <f t="shared" si="1060"/>
        <v/>
      </c>
      <c r="US174" s="66" t="str">
        <f t="shared" si="1061"/>
        <v/>
      </c>
      <c r="UT174" s="66" t="str">
        <f t="shared" si="1062"/>
        <v/>
      </c>
      <c r="UU174" s="66" t="str">
        <f t="shared" si="1063"/>
        <v/>
      </c>
      <c r="UV174" s="66" t="str">
        <f t="shared" si="1064"/>
        <v/>
      </c>
      <c r="UW174" s="66" t="str">
        <f t="shared" si="1065"/>
        <v/>
      </c>
      <c r="UX174" s="66" t="str">
        <f t="shared" si="1066"/>
        <v/>
      </c>
      <c r="UY174" s="66" t="str">
        <f t="shared" si="1067"/>
        <v/>
      </c>
      <c r="UZ174" s="66" t="str">
        <f t="shared" si="1068"/>
        <v/>
      </c>
      <c r="VA174" s="66" t="str">
        <f t="shared" si="1069"/>
        <v/>
      </c>
      <c r="VB174" s="66" t="str">
        <f t="shared" si="1070"/>
        <v/>
      </c>
      <c r="VC174" s="66" t="str">
        <f t="shared" si="1071"/>
        <v/>
      </c>
      <c r="VD174" s="66" t="str">
        <f t="shared" si="1072"/>
        <v/>
      </c>
      <c r="VE174" s="66" t="str">
        <f t="shared" si="1073"/>
        <v/>
      </c>
      <c r="VF174" s="66" t="str">
        <f t="shared" si="1074"/>
        <v/>
      </c>
      <c r="VG174" s="66" t="str">
        <f t="shared" si="1075"/>
        <v/>
      </c>
      <c r="VH174" s="66" t="str">
        <f t="shared" si="1076"/>
        <v/>
      </c>
      <c r="VI174" s="66" t="str">
        <f t="shared" si="1077"/>
        <v/>
      </c>
      <c r="VJ174" s="66" t="str">
        <f t="shared" si="1078"/>
        <v/>
      </c>
      <c r="VK174" s="66" t="str">
        <f t="shared" si="1079"/>
        <v/>
      </c>
      <c r="VL174" s="66" t="str">
        <f t="shared" si="1080"/>
        <v/>
      </c>
      <c r="VM174" s="66" t="str">
        <f t="shared" si="1081"/>
        <v/>
      </c>
      <c r="VN174" s="66" t="str">
        <f t="shared" si="1082"/>
        <v/>
      </c>
      <c r="VO174" s="66" t="str">
        <f t="shared" si="1083"/>
        <v/>
      </c>
      <c r="VP174" s="66" t="str">
        <f t="shared" si="1084"/>
        <v/>
      </c>
      <c r="VQ174" s="66" t="str">
        <f t="shared" si="1085"/>
        <v/>
      </c>
      <c r="VR174" s="66" t="str">
        <f t="shared" si="1086"/>
        <v/>
      </c>
      <c r="VS174" s="66" t="str">
        <f t="shared" si="1087"/>
        <v/>
      </c>
      <c r="VT174" s="66" t="str">
        <f t="shared" si="1088"/>
        <v/>
      </c>
      <c r="VU174" s="66" t="str">
        <f t="shared" si="1089"/>
        <v/>
      </c>
      <c r="VV174" s="66" t="str">
        <f t="shared" si="1090"/>
        <v/>
      </c>
      <c r="VW174" s="66" t="str">
        <f t="shared" si="1091"/>
        <v/>
      </c>
      <c r="VX174" s="66" t="str">
        <f t="shared" si="1092"/>
        <v/>
      </c>
      <c r="VY174" s="66" t="str">
        <f t="shared" si="1093"/>
        <v/>
      </c>
      <c r="VZ174" s="66" t="str">
        <f t="shared" si="1094"/>
        <v/>
      </c>
      <c r="WA174" s="66" t="str">
        <f t="shared" si="1095"/>
        <v/>
      </c>
      <c r="WB174" s="66" t="str">
        <f t="shared" si="1096"/>
        <v/>
      </c>
      <c r="WC174" s="66" t="str">
        <f t="shared" si="1097"/>
        <v/>
      </c>
      <c r="WD174" s="66" t="str">
        <f t="shared" si="1098"/>
        <v/>
      </c>
      <c r="WE174" s="66" t="str">
        <f t="shared" si="1099"/>
        <v/>
      </c>
      <c r="WF174" s="66" t="str">
        <f t="shared" si="1100"/>
        <v/>
      </c>
      <c r="WG174" s="66" t="str">
        <f t="shared" si="1101"/>
        <v/>
      </c>
      <c r="WH174" s="66" t="str">
        <f t="shared" si="1102"/>
        <v/>
      </c>
      <c r="WI174" s="66" t="str">
        <f t="shared" si="1103"/>
        <v/>
      </c>
      <c r="WJ174" s="66" t="str">
        <f t="shared" si="1104"/>
        <v/>
      </c>
      <c r="WK174" s="66" t="str">
        <f t="shared" si="1105"/>
        <v/>
      </c>
      <c r="WL174" s="66" t="str">
        <f t="shared" si="1106"/>
        <v/>
      </c>
      <c r="WM174" s="66" t="str">
        <f t="shared" si="1107"/>
        <v/>
      </c>
      <c r="WN174" s="66" t="str">
        <f t="shared" si="1108"/>
        <v/>
      </c>
      <c r="WO174" s="66" t="str">
        <f t="shared" si="1109"/>
        <v/>
      </c>
      <c r="WP174" s="66" t="str">
        <f t="shared" si="1110"/>
        <v/>
      </c>
      <c r="WQ174" s="66" t="str">
        <f t="shared" si="1111"/>
        <v/>
      </c>
      <c r="WR174" s="66" t="str">
        <f t="shared" si="1112"/>
        <v/>
      </c>
      <c r="WS174" s="66" t="str">
        <f t="shared" si="1113"/>
        <v/>
      </c>
      <c r="WT174" s="66" t="str">
        <f t="shared" si="1114"/>
        <v/>
      </c>
      <c r="WU174" s="66" t="str">
        <f t="shared" si="1115"/>
        <v/>
      </c>
      <c r="WV174" s="66" t="str">
        <f t="shared" si="1116"/>
        <v/>
      </c>
      <c r="WW174" s="66" t="str">
        <f t="shared" si="1117"/>
        <v/>
      </c>
      <c r="WX174" s="66" t="str">
        <f t="shared" si="1118"/>
        <v/>
      </c>
      <c r="WY174" s="66" t="str">
        <f t="shared" si="1119"/>
        <v/>
      </c>
      <c r="WZ174" s="66" t="str">
        <f t="shared" si="1120"/>
        <v/>
      </c>
      <c r="XA174" s="66" t="str">
        <f t="shared" si="1121"/>
        <v/>
      </c>
      <c r="XB174" s="66" t="str">
        <f t="shared" si="1122"/>
        <v/>
      </c>
      <c r="XC174" s="126">
        <f t="shared" si="1123"/>
        <v>3.928434103216133E-2</v>
      </c>
      <c r="XD174" s="66" t="str">
        <f t="shared" si="1124"/>
        <v>kg/GJ delivered</v>
      </c>
      <c r="XE174" s="160">
        <f t="shared" si="1125"/>
        <v>4.1351937928590877E-4</v>
      </c>
      <c r="XF174" s="66" t="str">
        <f t="shared" si="1126"/>
        <v>kg/GJ delivered</v>
      </c>
      <c r="XG174" s="126">
        <f t="shared" si="1127"/>
        <v>7.4433488271463566E-2</v>
      </c>
      <c r="XH174" s="66" t="str">
        <f t="shared" si="1128"/>
        <v>kg/GJ delivered</v>
      </c>
      <c r="XI174" s="160">
        <f t="shared" si="1129"/>
        <v>4.1351937928590877E-4</v>
      </c>
      <c r="XJ174" s="66" t="str">
        <f t="shared" si="1130"/>
        <v>kg/GJ delivered</v>
      </c>
      <c r="XK174" s="126">
        <f t="shared" si="1131"/>
        <v>2.9773395308585426E-2</v>
      </c>
      <c r="XL174" s="66" t="str">
        <f t="shared" si="1132"/>
        <v>kg/GJ delivered</v>
      </c>
      <c r="XM174" s="160">
        <f t="shared" si="1133"/>
        <v>1.2405581378577262E-3</v>
      </c>
      <c r="XN174" s="66" t="str">
        <f t="shared" si="1134"/>
        <v>kg/GJ delivered</v>
      </c>
      <c r="XO174" s="126">
        <f t="shared" si="1135"/>
        <v>0.15382920909435804</v>
      </c>
      <c r="XP174" s="66" t="str">
        <f t="shared" si="1136"/>
        <v>kg/GJ delivered</v>
      </c>
      <c r="XQ174" s="160">
        <f t="shared" si="1137"/>
        <v>2.8946356550013613E-3</v>
      </c>
      <c r="XR174" s="66" t="str">
        <f t="shared" si="1138"/>
        <v>kg/GJ delivered</v>
      </c>
      <c r="XS174" s="160">
        <f t="shared" si="1139"/>
        <v>7.029829447860448E-3</v>
      </c>
      <c r="XT174" s="66" t="str">
        <f t="shared" si="1140"/>
        <v>kg/GJ delivered</v>
      </c>
      <c r="XU174" s="126">
        <f t="shared" si="1141"/>
        <v>5.5411596824311772E-2</v>
      </c>
      <c r="XV174" s="66" t="str">
        <f t="shared" si="1142"/>
        <v>kg/GJ delivered</v>
      </c>
      <c r="XW174" s="118">
        <f t="shared" si="1143"/>
        <v>1.3439379826792033</v>
      </c>
      <c r="XX174" s="66" t="str">
        <f t="shared" si="1144"/>
        <v>kg/GJ delivered</v>
      </c>
      <c r="XY174" s="66" t="str">
        <f t="shared" si="1145"/>
        <v/>
      </c>
      <c r="XZ174" s="66" t="str">
        <f t="shared" si="1146"/>
        <v/>
      </c>
      <c r="YA174" s="66" t="str">
        <f t="shared" si="1147"/>
        <v/>
      </c>
      <c r="YB174" s="66" t="str">
        <f t="shared" si="1148"/>
        <v/>
      </c>
      <c r="YC174" s="66" t="str">
        <f t="shared" si="1149"/>
        <v/>
      </c>
      <c r="YD174" s="66" t="str">
        <f t="shared" si="1150"/>
        <v/>
      </c>
      <c r="YE174" s="66" t="str">
        <f t="shared" si="1151"/>
        <v/>
      </c>
      <c r="YF174" s="66" t="str">
        <f t="shared" si="1152"/>
        <v/>
      </c>
      <c r="YG174" s="66" t="str">
        <f t="shared" si="1153"/>
        <v/>
      </c>
      <c r="YH174" s="66" t="str">
        <f t="shared" si="1154"/>
        <v/>
      </c>
      <c r="YI174" s="66" t="str">
        <f t="shared" si="1155"/>
        <v/>
      </c>
      <c r="YJ174" s="66" t="str">
        <f t="shared" si="1156"/>
        <v/>
      </c>
      <c r="YK174" s="66" t="str">
        <f t="shared" si="1157"/>
        <v/>
      </c>
      <c r="YL174" s="66" t="str">
        <f t="shared" si="1158"/>
        <v/>
      </c>
      <c r="YM174" s="66" t="str">
        <f t="shared" si="1159"/>
        <v/>
      </c>
      <c r="YN174" s="66" t="str">
        <f t="shared" si="1160"/>
        <v/>
      </c>
      <c r="YO174" s="66" t="str">
        <f t="shared" si="1161"/>
        <v/>
      </c>
      <c r="YP174" s="66" t="str">
        <f t="shared" si="1162"/>
        <v/>
      </c>
      <c r="YQ174" s="66" t="str">
        <f t="shared" si="1163"/>
        <v/>
      </c>
      <c r="YR174" s="66" t="str">
        <f t="shared" si="1164"/>
        <v/>
      </c>
      <c r="YS174" s="66" t="str">
        <f t="shared" si="1165"/>
        <v/>
      </c>
      <c r="YT174" s="66" t="str">
        <f t="shared" si="1166"/>
        <v/>
      </c>
      <c r="YU174" s="66" t="str">
        <f t="shared" si="1167"/>
        <v/>
      </c>
      <c r="YV174" s="66" t="str">
        <f t="shared" si="1168"/>
        <v/>
      </c>
      <c r="YW174" s="66" t="str">
        <f t="shared" si="1169"/>
        <v/>
      </c>
      <c r="YX174" s="66" t="str">
        <f t="shared" si="1170"/>
        <v/>
      </c>
      <c r="YY174" s="66" t="str">
        <f t="shared" si="1171"/>
        <v/>
      </c>
      <c r="YZ174" s="66" t="str">
        <f t="shared" si="1172"/>
        <v/>
      </c>
      <c r="ZA174" s="66" t="str">
        <f t="shared" si="1173"/>
        <v/>
      </c>
      <c r="ZB174" s="66" t="str">
        <f t="shared" si="1174"/>
        <v/>
      </c>
      <c r="ZC174" s="66" t="str">
        <f t="shared" si="1175"/>
        <v/>
      </c>
      <c r="ZD174" s="66" t="str">
        <f t="shared" si="1176"/>
        <v/>
      </c>
      <c r="ZE174" s="66" t="str">
        <f t="shared" si="1177"/>
        <v/>
      </c>
      <c r="ZF174" s="66" t="str">
        <f t="shared" si="1178"/>
        <v/>
      </c>
      <c r="ZG174" s="66" t="str">
        <f t="shared" si="1179"/>
        <v/>
      </c>
      <c r="ZH174" s="66" t="str">
        <f t="shared" si="1180"/>
        <v/>
      </c>
      <c r="ZI174" s="66" t="str">
        <f t="shared" si="1181"/>
        <v/>
      </c>
      <c r="ZJ174" s="66" t="str">
        <f t="shared" si="1182"/>
        <v/>
      </c>
      <c r="ZK174" s="66" t="str">
        <f t="shared" si="1183"/>
        <v/>
      </c>
      <c r="ZL174" s="66" t="str">
        <f t="shared" si="1184"/>
        <v/>
      </c>
      <c r="ZM174" s="66" t="str">
        <f t="shared" si="1185"/>
        <v/>
      </c>
      <c r="ZN174" s="66" t="str">
        <f t="shared" si="1186"/>
        <v/>
      </c>
      <c r="ZO174" s="66" t="str">
        <f t="shared" si="1187"/>
        <v/>
      </c>
      <c r="ZP174" s="66" t="str">
        <f t="shared" si="1188"/>
        <v/>
      </c>
      <c r="ZQ174" s="66" t="str">
        <f t="shared" si="1189"/>
        <v/>
      </c>
      <c r="ZR174" s="66" t="str">
        <f t="shared" si="1190"/>
        <v/>
      </c>
      <c r="ZS174" s="66" t="str">
        <f t="shared" si="1191"/>
        <v/>
      </c>
      <c r="ZT174" s="66" t="str">
        <f t="shared" si="1192"/>
        <v/>
      </c>
      <c r="ZU174" s="66" t="str">
        <f t="shared" si="1193"/>
        <v/>
      </c>
      <c r="ZV174" s="66" t="str">
        <f t="shared" si="1194"/>
        <v/>
      </c>
      <c r="ZW174" s="66" t="str">
        <f t="shared" si="1195"/>
        <v/>
      </c>
      <c r="ZX174" s="66" t="str">
        <f t="shared" si="1196"/>
        <v/>
      </c>
      <c r="ZY174" s="66" t="str">
        <f t="shared" si="1197"/>
        <v/>
      </c>
      <c r="ZZ174" s="66" t="str">
        <f t="shared" si="1198"/>
        <v/>
      </c>
      <c r="AAA174" s="66" t="str">
        <f t="shared" si="1199"/>
        <v/>
      </c>
      <c r="AAB174" s="66" t="str">
        <f t="shared" si="1200"/>
        <v/>
      </c>
      <c r="AAC174" s="66" t="str">
        <f t="shared" si="1201"/>
        <v/>
      </c>
      <c r="AAD174" s="66" t="str">
        <f t="shared" si="1202"/>
        <v/>
      </c>
      <c r="AAE174" s="66" t="str">
        <f t="shared" si="1203"/>
        <v/>
      </c>
      <c r="AAF174" s="66" t="str">
        <f t="shared" si="1204"/>
        <v/>
      </c>
      <c r="AAG174" s="66" t="str">
        <f t="shared" si="1205"/>
        <v/>
      </c>
      <c r="AAH174" s="66" t="str">
        <f t="shared" si="1206"/>
        <v/>
      </c>
      <c r="AAI174" s="66" t="str">
        <f t="shared" si="1207"/>
        <v/>
      </c>
      <c r="AAJ174" s="66" t="str">
        <f t="shared" si="1208"/>
        <v/>
      </c>
      <c r="AAK174" s="66" t="str">
        <f t="shared" si="1209"/>
        <v/>
      </c>
      <c r="AAL174" s="66" t="str">
        <f t="shared" si="1210"/>
        <v/>
      </c>
      <c r="AAM174" s="66" t="str">
        <f t="shared" si="1211"/>
        <v/>
      </c>
      <c r="AAN174" s="66" t="str">
        <f t="shared" si="1212"/>
        <v/>
      </c>
      <c r="AAO174" s="66" t="str">
        <f t="shared" si="1213"/>
        <v/>
      </c>
      <c r="AAP174" s="66" t="str">
        <f t="shared" si="1214"/>
        <v/>
      </c>
      <c r="AAQ174" s="66" t="str">
        <f t="shared" si="1215"/>
        <v/>
      </c>
      <c r="AAR174" s="66" t="str">
        <f t="shared" si="1216"/>
        <v/>
      </c>
      <c r="AAS174" s="66" t="str">
        <f t="shared" si="1217"/>
        <v/>
      </c>
      <c r="AAT174" s="66" t="str">
        <f t="shared" si="1218"/>
        <v/>
      </c>
      <c r="AAU174" s="66" t="str">
        <f t="shared" si="1219"/>
        <v/>
      </c>
      <c r="AAV174" s="66" t="str">
        <f t="shared" si="1220"/>
        <v/>
      </c>
      <c r="AAW174" s="66" t="str">
        <f t="shared" si="1221"/>
        <v/>
      </c>
      <c r="AAX174" s="66" t="str">
        <f t="shared" si="1222"/>
        <v/>
      </c>
      <c r="AAY174" s="66" t="str">
        <f t="shared" si="1223"/>
        <v/>
      </c>
      <c r="AAZ174" s="66" t="str">
        <f t="shared" si="1224"/>
        <v/>
      </c>
      <c r="ABA174" s="66" t="str">
        <f t="shared" si="1225"/>
        <v/>
      </c>
      <c r="ABB174" s="66" t="str">
        <f t="shared" si="1226"/>
        <v/>
      </c>
      <c r="ABC174" s="66" t="str">
        <f t="shared" si="1227"/>
        <v/>
      </c>
      <c r="ABD174" s="66" t="str">
        <f t="shared" si="1228"/>
        <v/>
      </c>
      <c r="ABE174" s="66" t="str">
        <f t="shared" si="1229"/>
        <v/>
      </c>
      <c r="ABF174" s="66" t="str">
        <f t="shared" si="1230"/>
        <v/>
      </c>
      <c r="ABG174" s="66" t="str">
        <f t="shared" si="1231"/>
        <v/>
      </c>
      <c r="ABH174" s="66" t="str">
        <f t="shared" si="1232"/>
        <v/>
      </c>
      <c r="ABI174" s="66" t="str">
        <f t="shared" si="1233"/>
        <v/>
      </c>
      <c r="ABJ174" s="66" t="str">
        <f t="shared" si="1234"/>
        <v/>
      </c>
      <c r="ABK174" s="66" t="str">
        <f t="shared" si="1235"/>
        <v/>
      </c>
      <c r="ABL174" s="66" t="str">
        <f t="shared" si="1236"/>
        <v/>
      </c>
      <c r="ABM174" s="66" t="str">
        <f t="shared" si="1237"/>
        <v/>
      </c>
      <c r="ABN174" s="66" t="str">
        <f t="shared" si="1238"/>
        <v/>
      </c>
      <c r="ABO174" s="66" t="str">
        <f t="shared" si="1239"/>
        <v/>
      </c>
      <c r="ABP174" s="66" t="str">
        <f t="shared" si="1240"/>
        <v/>
      </c>
      <c r="ABQ174" s="66" t="str">
        <f t="shared" si="1241"/>
        <v/>
      </c>
      <c r="ABR174" s="66" t="str">
        <f t="shared" si="1242"/>
        <v/>
      </c>
      <c r="ABS174" s="66" t="str">
        <f t="shared" si="1243"/>
        <v/>
      </c>
      <c r="ABT174" s="66" t="str">
        <f t="shared" si="1244"/>
        <v/>
      </c>
      <c r="ABU174" s="66" t="str">
        <f t="shared" si="1245"/>
        <v/>
      </c>
      <c r="ABV174" s="66" t="str">
        <f t="shared" si="1246"/>
        <v/>
      </c>
      <c r="ABW174" s="66" t="str">
        <f t="shared" si="1247"/>
        <v/>
      </c>
      <c r="ABX174" s="66" t="str">
        <f t="shared" si="1248"/>
        <v/>
      </c>
      <c r="ABY174" s="66" t="str">
        <f t="shared" si="1249"/>
        <v/>
      </c>
      <c r="ABZ174" s="66" t="str">
        <f t="shared" si="1250"/>
        <v/>
      </c>
      <c r="ACA174" s="66" t="str">
        <f t="shared" si="1251"/>
        <v/>
      </c>
      <c r="ACB174" s="66" t="str">
        <f t="shared" si="1252"/>
        <v/>
      </c>
      <c r="ACC174" s="66" t="str">
        <f t="shared" si="1253"/>
        <v/>
      </c>
      <c r="ACD174" s="66" t="str">
        <f t="shared" si="1254"/>
        <v/>
      </c>
      <c r="ACE174" s="66" t="str">
        <f t="shared" si="1255"/>
        <v/>
      </c>
      <c r="ACF174" s="66" t="str">
        <f t="shared" si="1256"/>
        <v/>
      </c>
      <c r="ACG174" s="66" t="str">
        <f t="shared" si="1257"/>
        <v/>
      </c>
      <c r="ACH174" s="66" t="str">
        <f t="shared" si="1258"/>
        <v/>
      </c>
      <c r="ACI174" s="66" t="str">
        <f t="shared" si="1259"/>
        <v/>
      </c>
      <c r="ACJ174" s="66" t="str">
        <f t="shared" si="1260"/>
        <v/>
      </c>
      <c r="ACK174" s="66" t="str">
        <f t="shared" si="1261"/>
        <v/>
      </c>
      <c r="ACL174" s="66" t="str">
        <f t="shared" si="1262"/>
        <v/>
      </c>
      <c r="ACM174" s="66" t="str">
        <f t="shared" ref="ACM174:ACN174" si="1310">IF(AND(ACS$3="Unit", ACL174=""), "", IF(AND(ACS$3="Unit", ACL174="-"),"", IF(ACS$3="Unit", "kg/GJ delivered", IF(AND(NY174&lt;&gt;"", NY174&lt;&gt;"-", NX174="-"),"", IF($H174="","", IF(NX174="nd", "",IF(NX174="&lt;n.a.&gt;", "", IF(NY174="#/MJ", "", IF(NY174="kg/GJ delivered",NX174,IF(NY174="g/MJ delivered",NX174,IF(NY174="kg/MJ delivered",NX174*1000,IF(NY174="mg/MJ delivered",NX174/1000,IF(NY174="g/kg",((NX174)*(1/$I174)*(1/$H174)),IF(NY174="mg/kg",((NX174/1000)*(1/$I174)*(1/$H174)),IF(NY174="mg/MJ delivered",NX174/1000,IF(NY174="-","","Error"))))))))))))))))</f>
        <v/>
      </c>
      <c r="ACN174" s="66" t="str">
        <f t="shared" si="1310"/>
        <v/>
      </c>
      <c r="ACO174" s="66" t="str">
        <f t="shared" si="1264"/>
        <v/>
      </c>
      <c r="ACP174" s="66" t="str">
        <f t="shared" si="1265"/>
        <v/>
      </c>
      <c r="ACQ174" s="66" t="str">
        <f t="shared" si="1266"/>
        <v/>
      </c>
      <c r="ACR174" s="66" t="str">
        <f t="shared" si="1267"/>
        <v/>
      </c>
      <c r="ACS174" s="66" t="str">
        <f t="shared" si="1268"/>
        <v/>
      </c>
      <c r="ACT174" s="66" t="str">
        <f t="shared" si="1269"/>
        <v/>
      </c>
    </row>
    <row r="175" spans="2:774" ht="15.75" customHeight="1" x14ac:dyDescent="0.25">
      <c r="B175" s="66">
        <v>254</v>
      </c>
      <c r="C175" s="66" t="s">
        <v>899</v>
      </c>
      <c r="D175" s="66" t="s">
        <v>891</v>
      </c>
      <c r="E175" s="156" t="s">
        <v>690</v>
      </c>
      <c r="F175" s="66" t="s">
        <v>1579</v>
      </c>
      <c r="G175" s="66" t="s">
        <v>492</v>
      </c>
      <c r="H175" s="126">
        <v>0.17244999999999999</v>
      </c>
      <c r="I175" s="130">
        <f>'Heating Values'!$D$24</f>
        <v>14.023</v>
      </c>
      <c r="J175" s="66" t="str">
        <f t="shared" si="890"/>
        <v>Crop Residue, Improved, CN</v>
      </c>
      <c r="K175" s="161"/>
      <c r="L175" s="161"/>
      <c r="M175" s="161"/>
      <c r="N175" s="161"/>
      <c r="O175" s="66" t="s">
        <v>895</v>
      </c>
      <c r="P175" s="66" t="str">
        <f t="shared" si="1272"/>
        <v>CN</v>
      </c>
      <c r="Q175" s="66" t="s">
        <v>87</v>
      </c>
      <c r="R175" s="164">
        <v>105.82</v>
      </c>
      <c r="S175" s="158" t="s">
        <v>523</v>
      </c>
      <c r="T175" s="158" t="s">
        <v>128</v>
      </c>
      <c r="U175" s="158" t="s">
        <v>128</v>
      </c>
      <c r="V175" s="158" t="s">
        <v>128</v>
      </c>
      <c r="W175" s="158" t="s">
        <v>128</v>
      </c>
      <c r="X175" s="166">
        <v>1345.42</v>
      </c>
      <c r="Y175" s="158" t="s">
        <v>523</v>
      </c>
      <c r="Z175" s="158" t="s">
        <v>128</v>
      </c>
      <c r="AA175" s="158" t="s">
        <v>128</v>
      </c>
      <c r="AB175" s="158" t="s">
        <v>128</v>
      </c>
      <c r="AC175" s="158" t="s">
        <v>128</v>
      </c>
      <c r="AD175" s="158" t="s">
        <v>128</v>
      </c>
      <c r="AE175" s="158" t="s">
        <v>128</v>
      </c>
      <c r="AF175" s="158" t="s">
        <v>128</v>
      </c>
      <c r="AG175" s="158" t="s">
        <v>128</v>
      </c>
      <c r="AH175" s="165">
        <v>2.4900000000000002</v>
      </c>
      <c r="AI175" s="158" t="s">
        <v>523</v>
      </c>
      <c r="AJ175" s="165">
        <v>4.53</v>
      </c>
      <c r="AK175" s="158" t="s">
        <v>523</v>
      </c>
      <c r="AL175" s="165">
        <v>1.83</v>
      </c>
      <c r="AM175" s="158" t="s">
        <v>523</v>
      </c>
      <c r="AN175" s="163">
        <v>0.82</v>
      </c>
      <c r="AO175" s="158" t="s">
        <v>523</v>
      </c>
      <c r="AP175" s="158" t="s">
        <v>912</v>
      </c>
      <c r="AQ175" s="158" t="s">
        <v>523</v>
      </c>
      <c r="AR175" s="158" t="s">
        <v>128</v>
      </c>
      <c r="AS175" s="158" t="s">
        <v>128</v>
      </c>
      <c r="AT175" s="158" t="s">
        <v>128</v>
      </c>
      <c r="AU175" s="158" t="s">
        <v>128</v>
      </c>
      <c r="AV175" s="158" t="s">
        <v>128</v>
      </c>
      <c r="AW175" s="158" t="s">
        <v>128</v>
      </c>
      <c r="AX175" s="158" t="s">
        <v>128</v>
      </c>
      <c r="AY175" s="158" t="s">
        <v>128</v>
      </c>
      <c r="AZ175" s="158" t="s">
        <v>128</v>
      </c>
      <c r="BA175" s="158" t="s">
        <v>128</v>
      </c>
      <c r="BB175" s="158" t="s">
        <v>128</v>
      </c>
      <c r="BC175" s="158" t="s">
        <v>128</v>
      </c>
      <c r="BD175" s="158" t="s">
        <v>128</v>
      </c>
      <c r="BE175" s="158" t="s">
        <v>128</v>
      </c>
      <c r="BF175" s="158" t="s">
        <v>128</v>
      </c>
      <c r="BG175" s="158" t="s">
        <v>128</v>
      </c>
      <c r="BH175" s="158" t="s">
        <v>128</v>
      </c>
      <c r="BI175" s="158" t="s">
        <v>128</v>
      </c>
      <c r="BJ175" s="158" t="s">
        <v>128</v>
      </c>
      <c r="BK175" s="158" t="s">
        <v>128</v>
      </c>
      <c r="BL175" s="158" t="s">
        <v>128</v>
      </c>
      <c r="BM175" s="158" t="s">
        <v>128</v>
      </c>
      <c r="BN175" s="158" t="s">
        <v>128</v>
      </c>
      <c r="BO175" s="158" t="s">
        <v>128</v>
      </c>
      <c r="BP175" s="158" t="s">
        <v>128</v>
      </c>
      <c r="BQ175" s="158" t="s">
        <v>128</v>
      </c>
      <c r="BR175" s="158" t="s">
        <v>128</v>
      </c>
      <c r="BS175" s="158" t="s">
        <v>128</v>
      </c>
      <c r="BT175" s="158" t="s">
        <v>128</v>
      </c>
      <c r="BU175" s="158" t="s">
        <v>128</v>
      </c>
      <c r="BV175" s="158" t="s">
        <v>128</v>
      </c>
      <c r="BW175" s="158" t="s">
        <v>128</v>
      </c>
      <c r="BX175" s="158" t="s">
        <v>128</v>
      </c>
      <c r="BY175" s="158" t="s">
        <v>128</v>
      </c>
      <c r="BZ175" s="158" t="s">
        <v>128</v>
      </c>
      <c r="CA175" s="158" t="s">
        <v>128</v>
      </c>
      <c r="CB175" s="158" t="s">
        <v>128</v>
      </c>
      <c r="CC175" s="158" t="s">
        <v>128</v>
      </c>
      <c r="CD175" s="158" t="s">
        <v>128</v>
      </c>
      <c r="CE175" s="158" t="s">
        <v>128</v>
      </c>
      <c r="CF175" s="158" t="s">
        <v>128</v>
      </c>
      <c r="CG175" s="158" t="s">
        <v>128</v>
      </c>
      <c r="CH175" s="158" t="s">
        <v>128</v>
      </c>
      <c r="CI175" s="158" t="s">
        <v>128</v>
      </c>
      <c r="CJ175" s="158" t="s">
        <v>128</v>
      </c>
      <c r="CK175" s="158" t="s">
        <v>128</v>
      </c>
      <c r="CL175" s="158" t="s">
        <v>128</v>
      </c>
      <c r="CM175" s="158" t="s">
        <v>128</v>
      </c>
      <c r="CN175" s="158" t="s">
        <v>128</v>
      </c>
      <c r="CO175" s="158" t="s">
        <v>128</v>
      </c>
      <c r="CP175" s="158" t="s">
        <v>128</v>
      </c>
      <c r="CQ175" s="158" t="s">
        <v>128</v>
      </c>
      <c r="CR175" s="158" t="s">
        <v>128</v>
      </c>
      <c r="CS175" s="158" t="s">
        <v>128</v>
      </c>
      <c r="CT175" s="158" t="s">
        <v>128</v>
      </c>
      <c r="CU175" s="158" t="s">
        <v>128</v>
      </c>
      <c r="CV175" s="158" t="s">
        <v>128</v>
      </c>
      <c r="CW175" s="158" t="s">
        <v>128</v>
      </c>
      <c r="CX175" s="158" t="s">
        <v>128</v>
      </c>
      <c r="CY175" s="158" t="s">
        <v>128</v>
      </c>
      <c r="CZ175" s="158" t="s">
        <v>128</v>
      </c>
      <c r="DA175" s="158" t="s">
        <v>128</v>
      </c>
      <c r="DB175" s="158" t="s">
        <v>128</v>
      </c>
      <c r="DC175" s="158" t="s">
        <v>128</v>
      </c>
      <c r="DD175" s="158" t="s">
        <v>128</v>
      </c>
      <c r="DE175" s="158" t="s">
        <v>128</v>
      </c>
      <c r="DF175" s="158" t="s">
        <v>128</v>
      </c>
      <c r="DG175" s="158" t="s">
        <v>128</v>
      </c>
      <c r="DH175" s="158" t="s">
        <v>128</v>
      </c>
      <c r="DI175" s="158" t="s">
        <v>128</v>
      </c>
      <c r="DJ175" s="158" t="s">
        <v>128</v>
      </c>
      <c r="DK175" s="158" t="s">
        <v>128</v>
      </c>
      <c r="DL175" s="158" t="s">
        <v>128</v>
      </c>
      <c r="DM175" s="158" t="s">
        <v>128</v>
      </c>
      <c r="DN175" s="158" t="s">
        <v>128</v>
      </c>
      <c r="DO175" s="158" t="s">
        <v>128</v>
      </c>
      <c r="DP175" s="158" t="s">
        <v>128</v>
      </c>
      <c r="DQ175" s="158" t="s">
        <v>128</v>
      </c>
      <c r="DR175" s="158" t="s">
        <v>128</v>
      </c>
      <c r="DS175" s="158" t="s">
        <v>128</v>
      </c>
      <c r="DT175" s="158" t="s">
        <v>128</v>
      </c>
      <c r="DU175" s="158" t="s">
        <v>128</v>
      </c>
      <c r="DV175" s="158" t="s">
        <v>128</v>
      </c>
      <c r="DW175" s="158" t="s">
        <v>128</v>
      </c>
      <c r="DX175" s="158" t="s">
        <v>128</v>
      </c>
      <c r="DY175" s="158" t="s">
        <v>128</v>
      </c>
      <c r="DZ175" s="158" t="s">
        <v>128</v>
      </c>
      <c r="EA175" s="158" t="s">
        <v>128</v>
      </c>
      <c r="EB175" s="158" t="s">
        <v>128</v>
      </c>
      <c r="EC175" s="158" t="s">
        <v>128</v>
      </c>
      <c r="ED175" s="158" t="s">
        <v>128</v>
      </c>
      <c r="EE175" s="158" t="s">
        <v>128</v>
      </c>
      <c r="EF175" s="158" t="s">
        <v>128</v>
      </c>
      <c r="EG175" s="158" t="s">
        <v>128</v>
      </c>
      <c r="EH175" s="158" t="s">
        <v>128</v>
      </c>
      <c r="EI175" s="158" t="s">
        <v>128</v>
      </c>
      <c r="EJ175" s="158" t="s">
        <v>128</v>
      </c>
      <c r="EK175" s="158" t="s">
        <v>128</v>
      </c>
      <c r="EL175" s="158" t="s">
        <v>128</v>
      </c>
      <c r="EM175" s="158" t="s">
        <v>128</v>
      </c>
      <c r="EN175" s="158" t="s">
        <v>128</v>
      </c>
      <c r="EO175" s="158" t="s">
        <v>128</v>
      </c>
      <c r="EP175" s="158" t="s">
        <v>128</v>
      </c>
      <c r="EQ175" s="158" t="s">
        <v>128</v>
      </c>
      <c r="ER175" s="158" t="s">
        <v>128</v>
      </c>
      <c r="ES175" s="158" t="s">
        <v>128</v>
      </c>
      <c r="ET175" s="158" t="s">
        <v>128</v>
      </c>
      <c r="EU175" s="158" t="s">
        <v>128</v>
      </c>
      <c r="EV175" s="158" t="s">
        <v>128</v>
      </c>
      <c r="EW175" s="158" t="s">
        <v>128</v>
      </c>
      <c r="EX175" s="158" t="s">
        <v>128</v>
      </c>
      <c r="EY175" s="158" t="s">
        <v>128</v>
      </c>
      <c r="EZ175" s="158" t="s">
        <v>128</v>
      </c>
      <c r="FA175" s="158" t="s">
        <v>128</v>
      </c>
      <c r="FB175" s="158" t="s">
        <v>128</v>
      </c>
      <c r="FC175" s="158" t="s">
        <v>128</v>
      </c>
      <c r="FD175" s="158" t="s">
        <v>128</v>
      </c>
      <c r="FE175" s="158" t="s">
        <v>128</v>
      </c>
      <c r="FF175" s="158" t="s">
        <v>128</v>
      </c>
      <c r="FG175" s="158" t="s">
        <v>128</v>
      </c>
      <c r="FH175" s="158" t="s">
        <v>128</v>
      </c>
      <c r="FI175" s="158" t="s">
        <v>128</v>
      </c>
      <c r="FJ175" s="158" t="s">
        <v>128</v>
      </c>
      <c r="FK175" s="158" t="s">
        <v>128</v>
      </c>
      <c r="FL175" s="158" t="s">
        <v>128</v>
      </c>
      <c r="FM175" s="158" t="s">
        <v>128</v>
      </c>
      <c r="FN175" s="158" t="s">
        <v>128</v>
      </c>
      <c r="FO175" s="158" t="s">
        <v>128</v>
      </c>
      <c r="FP175" s="158" t="s">
        <v>128</v>
      </c>
      <c r="FQ175" s="158" t="s">
        <v>128</v>
      </c>
      <c r="FR175" s="158" t="s">
        <v>128</v>
      </c>
      <c r="FS175" s="158" t="s">
        <v>128</v>
      </c>
      <c r="FT175" s="158" t="s">
        <v>128</v>
      </c>
      <c r="FU175" s="158" t="s">
        <v>128</v>
      </c>
      <c r="FV175" s="158" t="s">
        <v>128</v>
      </c>
      <c r="FW175" s="158" t="s">
        <v>128</v>
      </c>
      <c r="FX175" s="158" t="s">
        <v>128</v>
      </c>
      <c r="FY175" s="158" t="s">
        <v>128</v>
      </c>
      <c r="FZ175" s="158" t="s">
        <v>128</v>
      </c>
      <c r="GA175" s="158" t="s">
        <v>128</v>
      </c>
      <c r="GB175" s="158" t="s">
        <v>128</v>
      </c>
      <c r="GC175" s="158" t="s">
        <v>128</v>
      </c>
      <c r="GD175" s="158" t="s">
        <v>128</v>
      </c>
      <c r="GE175" s="158" t="s">
        <v>128</v>
      </c>
      <c r="GF175" s="158" t="s">
        <v>128</v>
      </c>
      <c r="GG175" s="158" t="s">
        <v>128</v>
      </c>
      <c r="GH175" s="158" t="s">
        <v>128</v>
      </c>
      <c r="GI175" s="158" t="s">
        <v>128</v>
      </c>
      <c r="GJ175" s="158" t="s">
        <v>128</v>
      </c>
      <c r="GK175" s="158" t="s">
        <v>128</v>
      </c>
      <c r="GL175" s="158" t="s">
        <v>128</v>
      </c>
      <c r="GM175" s="158" t="s">
        <v>128</v>
      </c>
      <c r="GN175" s="158" t="s">
        <v>128</v>
      </c>
      <c r="GO175" s="158" t="s">
        <v>128</v>
      </c>
      <c r="GP175" s="158" t="s">
        <v>128</v>
      </c>
      <c r="GQ175" s="158" t="s">
        <v>128</v>
      </c>
      <c r="GR175" s="158" t="s">
        <v>128</v>
      </c>
      <c r="GS175" s="158" t="s">
        <v>128</v>
      </c>
      <c r="GT175" s="158" t="s">
        <v>128</v>
      </c>
      <c r="GU175" s="158" t="s">
        <v>128</v>
      </c>
      <c r="GV175" s="158" t="s">
        <v>128</v>
      </c>
      <c r="GW175" s="158" t="s">
        <v>128</v>
      </c>
      <c r="GX175" s="158" t="s">
        <v>128</v>
      </c>
      <c r="GY175" s="158" t="s">
        <v>128</v>
      </c>
      <c r="GZ175" s="158" t="s">
        <v>128</v>
      </c>
      <c r="HA175" s="158" t="s">
        <v>128</v>
      </c>
      <c r="HB175" s="158" t="s">
        <v>128</v>
      </c>
      <c r="HC175" s="158" t="s">
        <v>128</v>
      </c>
      <c r="HD175" s="158" t="s">
        <v>128</v>
      </c>
      <c r="HE175" s="158" t="s">
        <v>128</v>
      </c>
      <c r="HF175" s="158" t="s">
        <v>128</v>
      </c>
      <c r="HG175" s="158" t="s">
        <v>128</v>
      </c>
      <c r="HH175" s="158" t="s">
        <v>128</v>
      </c>
      <c r="HI175" s="158" t="s">
        <v>128</v>
      </c>
      <c r="HJ175" s="158" t="s">
        <v>128</v>
      </c>
      <c r="HK175" s="158" t="s">
        <v>128</v>
      </c>
      <c r="HL175" s="158" t="s">
        <v>128</v>
      </c>
      <c r="HM175" s="158" t="s">
        <v>128</v>
      </c>
      <c r="HN175" s="158" t="s">
        <v>128</v>
      </c>
      <c r="HO175" s="158" t="s">
        <v>128</v>
      </c>
      <c r="HP175" s="158" t="s">
        <v>128</v>
      </c>
      <c r="HQ175" s="158" t="s">
        <v>128</v>
      </c>
      <c r="HR175" s="158" t="s">
        <v>128</v>
      </c>
      <c r="HS175" s="158" t="s">
        <v>128</v>
      </c>
      <c r="HT175" s="158" t="s">
        <v>128</v>
      </c>
      <c r="HU175" s="158" t="s">
        <v>128</v>
      </c>
      <c r="HV175" s="158" t="s">
        <v>128</v>
      </c>
      <c r="HW175" s="158" t="s">
        <v>128</v>
      </c>
      <c r="HX175" s="158" t="s">
        <v>128</v>
      </c>
      <c r="HY175" s="158" t="s">
        <v>128</v>
      </c>
      <c r="HZ175" s="158" t="s">
        <v>128</v>
      </c>
      <c r="IA175" s="158" t="s">
        <v>128</v>
      </c>
      <c r="IB175" s="158" t="s">
        <v>128</v>
      </c>
      <c r="IC175" s="158" t="s">
        <v>128</v>
      </c>
      <c r="ID175" s="158" t="s">
        <v>128</v>
      </c>
      <c r="IE175" s="158" t="s">
        <v>128</v>
      </c>
      <c r="IF175" s="158" t="s">
        <v>128</v>
      </c>
      <c r="IG175" s="158" t="s">
        <v>128</v>
      </c>
      <c r="IH175" s="158" t="s">
        <v>128</v>
      </c>
      <c r="II175" s="158" t="s">
        <v>128</v>
      </c>
      <c r="IJ175" s="158" t="s">
        <v>128</v>
      </c>
      <c r="IK175" s="158" t="s">
        <v>128</v>
      </c>
      <c r="IL175" s="158" t="s">
        <v>128</v>
      </c>
      <c r="IM175" s="158" t="s">
        <v>128</v>
      </c>
      <c r="IN175" s="163">
        <v>0.10199999999999999</v>
      </c>
      <c r="IO175" s="158" t="s">
        <v>523</v>
      </c>
      <c r="IP175" s="158" t="s">
        <v>912</v>
      </c>
      <c r="IQ175" s="158" t="s">
        <v>523</v>
      </c>
      <c r="IR175" s="163">
        <v>0.73499999999999999</v>
      </c>
      <c r="IS175" s="158" t="s">
        <v>523</v>
      </c>
      <c r="IT175" s="158" t="s">
        <v>912</v>
      </c>
      <c r="IU175" s="158" t="s">
        <v>523</v>
      </c>
      <c r="IV175" s="163">
        <v>4.5999999999999999E-2</v>
      </c>
      <c r="IW175" s="158" t="s">
        <v>523</v>
      </c>
      <c r="IX175" s="158" t="s">
        <v>912</v>
      </c>
      <c r="IY175" s="158" t="s">
        <v>523</v>
      </c>
      <c r="IZ175" s="163">
        <v>0.72599999999999998</v>
      </c>
      <c r="JA175" s="158" t="s">
        <v>523</v>
      </c>
      <c r="JB175" s="158" t="s">
        <v>912</v>
      </c>
      <c r="JC175" s="158" t="s">
        <v>523</v>
      </c>
      <c r="JD175" s="158" t="s">
        <v>912</v>
      </c>
      <c r="JE175" s="158" t="s">
        <v>523</v>
      </c>
      <c r="JF175" s="163">
        <v>0.216</v>
      </c>
      <c r="JG175" s="158" t="s">
        <v>523</v>
      </c>
      <c r="JH175" s="165">
        <v>2.2799999999999998</v>
      </c>
      <c r="JI175" s="158" t="s">
        <v>523</v>
      </c>
      <c r="JJ175" s="158" t="s">
        <v>128</v>
      </c>
      <c r="JK175" s="158" t="s">
        <v>128</v>
      </c>
      <c r="JL175" s="158" t="s">
        <v>128</v>
      </c>
      <c r="JM175" s="158" t="s">
        <v>128</v>
      </c>
      <c r="JN175" s="158" t="s">
        <v>128</v>
      </c>
      <c r="JO175" s="158" t="s">
        <v>128</v>
      </c>
      <c r="JP175" s="158" t="s">
        <v>128</v>
      </c>
      <c r="JQ175" s="158" t="s">
        <v>128</v>
      </c>
      <c r="JR175" s="158" t="s">
        <v>128</v>
      </c>
      <c r="JS175" s="158" t="s">
        <v>128</v>
      </c>
      <c r="JT175" s="158" t="s">
        <v>128</v>
      </c>
      <c r="JU175" s="158" t="s">
        <v>128</v>
      </c>
      <c r="JV175" s="158" t="s">
        <v>128</v>
      </c>
      <c r="JW175" s="158" t="s">
        <v>128</v>
      </c>
      <c r="JX175" s="158" t="s">
        <v>128</v>
      </c>
      <c r="JY175" s="158" t="s">
        <v>128</v>
      </c>
      <c r="JZ175" s="158" t="s">
        <v>128</v>
      </c>
      <c r="KA175" s="158" t="s">
        <v>128</v>
      </c>
      <c r="KB175" s="158" t="s">
        <v>128</v>
      </c>
      <c r="KC175" s="158" t="s">
        <v>128</v>
      </c>
      <c r="KD175" s="158" t="s">
        <v>128</v>
      </c>
      <c r="KE175" s="158" t="s">
        <v>128</v>
      </c>
      <c r="KF175" s="158" t="s">
        <v>128</v>
      </c>
      <c r="KG175" s="158" t="s">
        <v>128</v>
      </c>
      <c r="KH175" s="158" t="s">
        <v>128</v>
      </c>
      <c r="KI175" s="158" t="s">
        <v>128</v>
      </c>
      <c r="KJ175" s="158" t="s">
        <v>128</v>
      </c>
      <c r="KK175" s="158" t="s">
        <v>128</v>
      </c>
      <c r="KL175" s="158" t="s">
        <v>128</v>
      </c>
      <c r="KM175" s="158" t="s">
        <v>128</v>
      </c>
      <c r="KN175" s="158" t="s">
        <v>128</v>
      </c>
      <c r="KO175" s="158" t="s">
        <v>128</v>
      </c>
      <c r="KP175" s="158" t="s">
        <v>128</v>
      </c>
      <c r="KQ175" s="158" t="s">
        <v>128</v>
      </c>
      <c r="KR175" s="158" t="s">
        <v>128</v>
      </c>
      <c r="KS175" s="158" t="s">
        <v>128</v>
      </c>
      <c r="KT175" s="158" t="s">
        <v>128</v>
      </c>
      <c r="KU175" s="158" t="s">
        <v>128</v>
      </c>
      <c r="KV175" s="158" t="s">
        <v>128</v>
      </c>
      <c r="KW175" s="158" t="s">
        <v>128</v>
      </c>
      <c r="KX175" s="158" t="s">
        <v>128</v>
      </c>
      <c r="KY175" s="158" t="s">
        <v>128</v>
      </c>
      <c r="KZ175" s="158" t="s">
        <v>128</v>
      </c>
      <c r="LA175" s="158" t="s">
        <v>128</v>
      </c>
      <c r="LB175" s="158" t="s">
        <v>128</v>
      </c>
      <c r="LC175" s="158" t="s">
        <v>128</v>
      </c>
      <c r="LD175" s="158" t="s">
        <v>128</v>
      </c>
      <c r="LE175" s="158" t="s">
        <v>128</v>
      </c>
      <c r="LF175" s="158" t="s">
        <v>128</v>
      </c>
      <c r="LG175" s="158" t="s">
        <v>128</v>
      </c>
      <c r="LH175" s="158" t="s">
        <v>128</v>
      </c>
      <c r="LI175" s="158" t="s">
        <v>128</v>
      </c>
      <c r="LJ175" s="158" t="s">
        <v>128</v>
      </c>
      <c r="LK175" s="158" t="s">
        <v>128</v>
      </c>
      <c r="LL175" s="158" t="s">
        <v>128</v>
      </c>
      <c r="LM175" s="158" t="s">
        <v>128</v>
      </c>
      <c r="LN175" s="158" t="s">
        <v>128</v>
      </c>
      <c r="LO175" s="158" t="s">
        <v>128</v>
      </c>
      <c r="LP175" s="158" t="s">
        <v>128</v>
      </c>
      <c r="LQ175" s="158" t="s">
        <v>128</v>
      </c>
      <c r="LR175" s="158" t="s">
        <v>128</v>
      </c>
      <c r="LS175" s="158" t="s">
        <v>128</v>
      </c>
      <c r="LT175" s="158" t="s">
        <v>128</v>
      </c>
      <c r="LU175" s="158" t="s">
        <v>128</v>
      </c>
      <c r="LV175" s="158" t="s">
        <v>128</v>
      </c>
      <c r="LW175" s="158" t="s">
        <v>128</v>
      </c>
      <c r="LX175" s="158" t="s">
        <v>128</v>
      </c>
      <c r="LY175" s="158" t="s">
        <v>128</v>
      </c>
      <c r="LZ175" s="158" t="s">
        <v>128</v>
      </c>
      <c r="MA175" s="158" t="s">
        <v>128</v>
      </c>
      <c r="MB175" s="158" t="s">
        <v>128</v>
      </c>
      <c r="MC175" s="158" t="s">
        <v>128</v>
      </c>
      <c r="MD175" s="158" t="s">
        <v>128</v>
      </c>
      <c r="ME175" s="158" t="s">
        <v>128</v>
      </c>
      <c r="MF175" s="158" t="s">
        <v>128</v>
      </c>
      <c r="MG175" s="158" t="s">
        <v>128</v>
      </c>
      <c r="MH175" s="158" t="s">
        <v>128</v>
      </c>
      <c r="MI175" s="158" t="s">
        <v>128</v>
      </c>
      <c r="MJ175" s="158" t="s">
        <v>128</v>
      </c>
      <c r="MK175" s="158" t="s">
        <v>128</v>
      </c>
      <c r="ML175" s="158" t="s">
        <v>128</v>
      </c>
      <c r="MM175" s="158" t="s">
        <v>128</v>
      </c>
      <c r="MN175" s="158" t="s">
        <v>128</v>
      </c>
      <c r="MO175" s="158" t="s">
        <v>128</v>
      </c>
      <c r="MP175" s="158" t="s">
        <v>128</v>
      </c>
      <c r="MQ175" s="158" t="s">
        <v>128</v>
      </c>
      <c r="MR175" s="158" t="s">
        <v>128</v>
      </c>
      <c r="MS175" s="158" t="s">
        <v>128</v>
      </c>
      <c r="MT175" s="158" t="s">
        <v>128</v>
      </c>
      <c r="MU175" s="158" t="s">
        <v>128</v>
      </c>
      <c r="MV175" s="158" t="s">
        <v>128</v>
      </c>
      <c r="MW175" s="158" t="s">
        <v>128</v>
      </c>
      <c r="MX175" s="158" t="s">
        <v>128</v>
      </c>
      <c r="MY175" s="158" t="s">
        <v>128</v>
      </c>
      <c r="MZ175" s="158" t="s">
        <v>128</v>
      </c>
      <c r="NA175" s="158" t="s">
        <v>128</v>
      </c>
      <c r="NB175" s="158" t="s">
        <v>128</v>
      </c>
      <c r="NC175" s="158" t="s">
        <v>128</v>
      </c>
      <c r="ND175" s="158" t="s">
        <v>128</v>
      </c>
      <c r="NE175" s="158" t="s">
        <v>128</v>
      </c>
      <c r="NF175" s="158" t="s">
        <v>128</v>
      </c>
      <c r="NG175" s="158" t="s">
        <v>128</v>
      </c>
      <c r="NH175" s="158" t="s">
        <v>128</v>
      </c>
      <c r="NI175" s="158" t="s">
        <v>128</v>
      </c>
      <c r="NJ175" s="158" t="s">
        <v>128</v>
      </c>
      <c r="NK175" s="158" t="s">
        <v>128</v>
      </c>
      <c r="NL175" s="158" t="s">
        <v>128</v>
      </c>
      <c r="NM175" s="158" t="s">
        <v>128</v>
      </c>
      <c r="NN175" s="158" t="s">
        <v>128</v>
      </c>
      <c r="NO175" s="158" t="s">
        <v>128</v>
      </c>
      <c r="NP175" s="158" t="s">
        <v>128</v>
      </c>
      <c r="NQ175" s="158" t="s">
        <v>128</v>
      </c>
      <c r="NR175" s="158" t="s">
        <v>128</v>
      </c>
      <c r="NS175" s="158" t="s">
        <v>128</v>
      </c>
      <c r="NT175" s="158" t="s">
        <v>128</v>
      </c>
      <c r="NU175" s="158" t="s">
        <v>128</v>
      </c>
      <c r="NV175" s="158" t="s">
        <v>128</v>
      </c>
      <c r="NW175" s="158" t="s">
        <v>128</v>
      </c>
      <c r="NX175" s="158" t="s">
        <v>128</v>
      </c>
      <c r="NY175" s="158" t="s">
        <v>128</v>
      </c>
      <c r="NZ175" s="158" t="s">
        <v>128</v>
      </c>
      <c r="OA175" s="158" t="s">
        <v>128</v>
      </c>
      <c r="OB175" s="158" t="s">
        <v>128</v>
      </c>
      <c r="OC175" s="158" t="s">
        <v>128</v>
      </c>
      <c r="OD175" s="158" t="s">
        <v>128</v>
      </c>
      <c r="OE175" s="170" t="s">
        <v>128</v>
      </c>
      <c r="OF175" s="181"/>
      <c r="OG175" s="174">
        <f t="shared" si="893"/>
        <v>43.758620716034855</v>
      </c>
      <c r="OH175" s="66" t="str">
        <f t="shared" si="894"/>
        <v>kg/GJ delivered</v>
      </c>
      <c r="OI175" s="66" t="str">
        <f t="shared" si="895"/>
        <v/>
      </c>
      <c r="OJ175" s="66" t="str">
        <f t="shared" si="896"/>
        <v/>
      </c>
      <c r="OK175" s="66" t="str">
        <f t="shared" si="897"/>
        <v/>
      </c>
      <c r="OL175" s="66" t="str">
        <f t="shared" si="898"/>
        <v/>
      </c>
      <c r="OM175" s="159">
        <f t="shared" si="899"/>
        <v>556.35724327884736</v>
      </c>
      <c r="ON175" s="66" t="str">
        <f t="shared" si="900"/>
        <v>kg/GJ delivered</v>
      </c>
      <c r="OO175" s="66" t="str">
        <f t="shared" si="901"/>
        <v/>
      </c>
      <c r="OP175" s="66" t="str">
        <f t="shared" si="902"/>
        <v/>
      </c>
      <c r="OQ175" s="66" t="str">
        <f t="shared" si="903"/>
        <v/>
      </c>
      <c r="OR175" s="66" t="str">
        <f t="shared" si="904"/>
        <v/>
      </c>
      <c r="OS175" s="66" t="str">
        <f t="shared" si="905"/>
        <v/>
      </c>
      <c r="OT175" s="66" t="str">
        <f t="shared" si="906"/>
        <v/>
      </c>
      <c r="OU175" s="66" t="str">
        <f t="shared" si="907"/>
        <v/>
      </c>
      <c r="OV175" s="66" t="str">
        <f t="shared" si="908"/>
        <v/>
      </c>
      <c r="OW175" s="118">
        <f t="shared" si="909"/>
        <v>1.0296632544219126</v>
      </c>
      <c r="OX175" s="66" t="str">
        <f t="shared" si="910"/>
        <v>kg/GJ delivered</v>
      </c>
      <c r="OY175" s="118">
        <f t="shared" si="911"/>
        <v>1.8732427881651663</v>
      </c>
      <c r="OZ175" s="66" t="str">
        <f t="shared" si="912"/>
        <v>kg/GJ delivered</v>
      </c>
      <c r="PA175" s="126">
        <f t="shared" si="913"/>
        <v>0.75674046409321305</v>
      </c>
      <c r="PB175" s="66" t="str">
        <f t="shared" si="914"/>
        <v>kg/GJ delivered</v>
      </c>
      <c r="PC175" s="126">
        <f t="shared" si="915"/>
        <v>0.33908589101444514</v>
      </c>
      <c r="PD175" s="66" t="str">
        <f t="shared" si="916"/>
        <v>kg/GJ delivered</v>
      </c>
      <c r="PE175" s="66" t="str">
        <f t="shared" si="917"/>
        <v/>
      </c>
      <c r="PF175" s="66" t="str">
        <f t="shared" si="918"/>
        <v/>
      </c>
      <c r="PG175" s="66" t="str">
        <f t="shared" si="919"/>
        <v/>
      </c>
      <c r="PH175" s="66" t="str">
        <f t="shared" si="920"/>
        <v/>
      </c>
      <c r="PI175" s="66" t="str">
        <f t="shared" si="921"/>
        <v/>
      </c>
      <c r="PJ175" s="66" t="str">
        <f t="shared" si="922"/>
        <v/>
      </c>
      <c r="PK175" s="66" t="str">
        <f t="shared" si="923"/>
        <v/>
      </c>
      <c r="PL175" s="66" t="str">
        <f t="shared" si="924"/>
        <v/>
      </c>
      <c r="PM175" s="66" t="str">
        <f t="shared" si="925"/>
        <v/>
      </c>
      <c r="PN175" s="66" t="str">
        <f t="shared" si="926"/>
        <v/>
      </c>
      <c r="PO175" s="66" t="str">
        <f t="shared" si="927"/>
        <v/>
      </c>
      <c r="PP175" s="66" t="str">
        <f t="shared" si="928"/>
        <v/>
      </c>
      <c r="PQ175" s="66" t="str">
        <f t="shared" si="929"/>
        <v/>
      </c>
      <c r="PR175" s="66" t="str">
        <f t="shared" si="930"/>
        <v/>
      </c>
      <c r="PS175" s="66" t="str">
        <f t="shared" si="931"/>
        <v/>
      </c>
      <c r="PT175" s="66" t="str">
        <f t="shared" si="932"/>
        <v/>
      </c>
      <c r="PU175" s="66" t="str">
        <f t="shared" si="933"/>
        <v/>
      </c>
      <c r="PV175" s="66" t="str">
        <f t="shared" si="934"/>
        <v/>
      </c>
      <c r="PW175" s="66" t="str">
        <f t="shared" si="935"/>
        <v/>
      </c>
      <c r="PX175" s="66" t="str">
        <f t="shared" si="936"/>
        <v/>
      </c>
      <c r="PY175" s="66" t="str">
        <f t="shared" si="937"/>
        <v/>
      </c>
      <c r="PZ175" s="66" t="str">
        <f t="shared" si="938"/>
        <v/>
      </c>
      <c r="QA175" s="66" t="str">
        <f t="shared" si="939"/>
        <v/>
      </c>
      <c r="QB175" s="66" t="str">
        <f t="shared" si="940"/>
        <v/>
      </c>
      <c r="QC175" s="66" t="str">
        <f t="shared" si="941"/>
        <v/>
      </c>
      <c r="QD175" s="66" t="str">
        <f t="shared" si="942"/>
        <v/>
      </c>
      <c r="QE175" s="66" t="str">
        <f t="shared" si="943"/>
        <v/>
      </c>
      <c r="QF175" s="66" t="str">
        <f t="shared" si="944"/>
        <v/>
      </c>
      <c r="QG175" s="66" t="str">
        <f t="shared" si="945"/>
        <v/>
      </c>
      <c r="QH175" s="66" t="str">
        <f t="shared" si="946"/>
        <v/>
      </c>
      <c r="QI175" s="66" t="str">
        <f t="shared" si="947"/>
        <v/>
      </c>
      <c r="QJ175" s="66" t="str">
        <f t="shared" si="948"/>
        <v/>
      </c>
      <c r="QK175" s="66" t="str">
        <f t="shared" si="949"/>
        <v/>
      </c>
      <c r="QL175" s="66" t="str">
        <f t="shared" si="950"/>
        <v/>
      </c>
      <c r="QM175" s="66" t="str">
        <f t="shared" si="951"/>
        <v/>
      </c>
      <c r="QN175" s="66" t="str">
        <f t="shared" si="952"/>
        <v/>
      </c>
      <c r="QO175" s="66" t="str">
        <f t="shared" si="953"/>
        <v/>
      </c>
      <c r="QP175" s="66" t="str">
        <f t="shared" si="954"/>
        <v/>
      </c>
      <c r="QQ175" s="66" t="str">
        <f t="shared" si="955"/>
        <v/>
      </c>
      <c r="QR175" s="66" t="str">
        <f t="shared" si="956"/>
        <v/>
      </c>
      <c r="QS175" s="66" t="str">
        <f t="shared" si="957"/>
        <v/>
      </c>
      <c r="QT175" s="66" t="str">
        <f t="shared" si="958"/>
        <v/>
      </c>
      <c r="QU175" s="66" t="str">
        <f t="shared" si="959"/>
        <v/>
      </c>
      <c r="QV175" s="66" t="str">
        <f t="shared" si="960"/>
        <v/>
      </c>
      <c r="QW175" s="66" t="str">
        <f t="shared" si="961"/>
        <v/>
      </c>
      <c r="QX175" s="66" t="str">
        <f t="shared" si="962"/>
        <v/>
      </c>
      <c r="QY175" s="66" t="str">
        <f t="shared" si="963"/>
        <v/>
      </c>
      <c r="QZ175" s="66" t="str">
        <f t="shared" si="964"/>
        <v/>
      </c>
      <c r="RA175" s="66" t="str">
        <f t="shared" si="965"/>
        <v/>
      </c>
      <c r="RB175" s="66" t="str">
        <f t="shared" si="966"/>
        <v/>
      </c>
      <c r="RC175" s="66" t="str">
        <f t="shared" si="967"/>
        <v/>
      </c>
      <c r="RD175" s="66" t="str">
        <f t="shared" si="968"/>
        <v/>
      </c>
      <c r="RE175" s="66" t="str">
        <f t="shared" si="969"/>
        <v/>
      </c>
      <c r="RF175" s="66" t="str">
        <f t="shared" si="970"/>
        <v/>
      </c>
      <c r="RG175" s="66" t="str">
        <f t="shared" si="971"/>
        <v/>
      </c>
      <c r="RH175" s="66" t="str">
        <f t="shared" si="972"/>
        <v/>
      </c>
      <c r="RI175" s="66" t="str">
        <f t="shared" si="973"/>
        <v/>
      </c>
      <c r="RJ175" s="66" t="str">
        <f t="shared" si="974"/>
        <v/>
      </c>
      <c r="RK175" s="66" t="str">
        <f t="shared" si="975"/>
        <v/>
      </c>
      <c r="RL175" s="66" t="str">
        <f t="shared" si="976"/>
        <v/>
      </c>
      <c r="RM175" s="66" t="str">
        <f t="shared" si="977"/>
        <v/>
      </c>
      <c r="RN175" s="66" t="str">
        <f t="shared" si="978"/>
        <v/>
      </c>
      <c r="RO175" s="66" t="str">
        <f t="shared" si="979"/>
        <v/>
      </c>
      <c r="RP175" s="66" t="str">
        <f t="shared" si="980"/>
        <v/>
      </c>
      <c r="RQ175" s="66" t="str">
        <f t="shared" si="981"/>
        <v/>
      </c>
      <c r="RR175" s="66" t="str">
        <f t="shared" si="982"/>
        <v/>
      </c>
      <c r="RS175" s="66" t="str">
        <f t="shared" si="983"/>
        <v/>
      </c>
      <c r="RT175" s="66" t="str">
        <f t="shared" si="984"/>
        <v/>
      </c>
      <c r="RU175" s="66" t="str">
        <f t="shared" si="985"/>
        <v/>
      </c>
      <c r="RV175" s="66" t="str">
        <f t="shared" si="986"/>
        <v/>
      </c>
      <c r="RW175" s="66" t="str">
        <f t="shared" si="987"/>
        <v/>
      </c>
      <c r="RX175" s="66" t="str">
        <f t="shared" si="988"/>
        <v/>
      </c>
      <c r="RY175" s="66" t="str">
        <f t="shared" si="989"/>
        <v/>
      </c>
      <c r="RZ175" s="66" t="str">
        <f t="shared" si="990"/>
        <v/>
      </c>
      <c r="SA175" s="66" t="str">
        <f t="shared" si="991"/>
        <v/>
      </c>
      <c r="SB175" s="66" t="str">
        <f t="shared" si="992"/>
        <v/>
      </c>
      <c r="SC175" s="66" t="str">
        <f t="shared" si="993"/>
        <v/>
      </c>
      <c r="SD175" s="66" t="str">
        <f t="shared" si="994"/>
        <v/>
      </c>
      <c r="SE175" s="66" t="str">
        <f t="shared" si="995"/>
        <v/>
      </c>
      <c r="SF175" s="66" t="str">
        <f t="shared" si="996"/>
        <v/>
      </c>
      <c r="SG175" s="66" t="str">
        <f t="shared" si="997"/>
        <v/>
      </c>
      <c r="SH175" s="66" t="str">
        <f t="shared" si="998"/>
        <v/>
      </c>
      <c r="SI175" s="66" t="str">
        <f t="shared" si="999"/>
        <v/>
      </c>
      <c r="SJ175" s="66" t="str">
        <f t="shared" si="1000"/>
        <v/>
      </c>
      <c r="SK175" s="66" t="str">
        <f t="shared" si="1001"/>
        <v/>
      </c>
      <c r="SL175" s="66" t="str">
        <f t="shared" si="1002"/>
        <v/>
      </c>
      <c r="SM175" s="66" t="str">
        <f t="shared" si="1003"/>
        <v/>
      </c>
      <c r="SN175" s="66" t="str">
        <f t="shared" si="1004"/>
        <v/>
      </c>
      <c r="SO175" s="66" t="str">
        <f t="shared" si="1005"/>
        <v/>
      </c>
      <c r="SP175" s="66" t="str">
        <f t="shared" si="1006"/>
        <v/>
      </c>
      <c r="SQ175" s="66" t="str">
        <f t="shared" si="1007"/>
        <v/>
      </c>
      <c r="SR175" s="66" t="str">
        <f t="shared" si="1008"/>
        <v/>
      </c>
      <c r="SS175" s="66" t="str">
        <f t="shared" si="1009"/>
        <v/>
      </c>
      <c r="ST175" s="66" t="str">
        <f t="shared" si="1010"/>
        <v/>
      </c>
      <c r="SU175" s="66" t="str">
        <f t="shared" si="1011"/>
        <v/>
      </c>
      <c r="SV175" s="66" t="str">
        <f t="shared" si="1012"/>
        <v/>
      </c>
      <c r="SW175" s="66" t="str">
        <f t="shared" si="1013"/>
        <v/>
      </c>
      <c r="SX175" s="66" t="str">
        <f t="shared" si="1014"/>
        <v/>
      </c>
      <c r="SY175" s="66" t="str">
        <f t="shared" si="1015"/>
        <v/>
      </c>
      <c r="SZ175" s="66" t="str">
        <f t="shared" si="1016"/>
        <v/>
      </c>
      <c r="TA175" s="66" t="str">
        <f t="shared" si="1017"/>
        <v/>
      </c>
      <c r="TB175" s="66" t="str">
        <f t="shared" si="1018"/>
        <v/>
      </c>
      <c r="TC175" s="66" t="str">
        <f t="shared" si="1019"/>
        <v/>
      </c>
      <c r="TD175" s="66" t="str">
        <f t="shared" si="1020"/>
        <v/>
      </c>
      <c r="TE175" s="66" t="str">
        <f t="shared" si="1021"/>
        <v/>
      </c>
      <c r="TF175" s="66" t="str">
        <f t="shared" si="1022"/>
        <v/>
      </c>
      <c r="TG175" s="66" t="str">
        <f t="shared" si="1023"/>
        <v/>
      </c>
      <c r="TH175" s="66" t="str">
        <f t="shared" si="1024"/>
        <v/>
      </c>
      <c r="TI175" s="66" t="str">
        <f t="shared" si="1025"/>
        <v/>
      </c>
      <c r="TJ175" s="66" t="str">
        <f t="shared" si="1026"/>
        <v/>
      </c>
      <c r="TK175" s="66" t="str">
        <f t="shared" si="1027"/>
        <v/>
      </c>
      <c r="TL175" s="66" t="str">
        <f t="shared" si="1028"/>
        <v/>
      </c>
      <c r="TM175" s="66" t="str">
        <f t="shared" si="1029"/>
        <v/>
      </c>
      <c r="TN175" s="66" t="str">
        <f t="shared" si="1030"/>
        <v/>
      </c>
      <c r="TO175" s="66" t="str">
        <f t="shared" si="1031"/>
        <v/>
      </c>
      <c r="TP175" s="66" t="str">
        <f t="shared" si="1032"/>
        <v/>
      </c>
      <c r="TQ175" s="66" t="str">
        <f t="shared" si="1033"/>
        <v/>
      </c>
      <c r="TR175" s="66" t="str">
        <f t="shared" si="1034"/>
        <v/>
      </c>
      <c r="TS175" s="66" t="str">
        <f t="shared" si="1035"/>
        <v/>
      </c>
      <c r="TT175" s="66" t="str">
        <f t="shared" si="1036"/>
        <v/>
      </c>
      <c r="TU175" s="66" t="str">
        <f t="shared" si="1037"/>
        <v/>
      </c>
      <c r="TV175" s="66" t="str">
        <f t="shared" si="1038"/>
        <v/>
      </c>
      <c r="TW175" s="66" t="str">
        <f t="shared" si="1039"/>
        <v/>
      </c>
      <c r="TX175" s="66" t="str">
        <f t="shared" si="1040"/>
        <v/>
      </c>
      <c r="TY175" s="66" t="str">
        <f t="shared" si="1041"/>
        <v/>
      </c>
      <c r="TZ175" s="66" t="str">
        <f t="shared" si="1042"/>
        <v/>
      </c>
      <c r="UA175" s="66" t="str">
        <f t="shared" si="1043"/>
        <v/>
      </c>
      <c r="UB175" s="66" t="str">
        <f t="shared" si="1044"/>
        <v/>
      </c>
      <c r="UC175" s="66" t="str">
        <f t="shared" si="1045"/>
        <v/>
      </c>
      <c r="UD175" s="66" t="str">
        <f t="shared" si="1046"/>
        <v/>
      </c>
      <c r="UE175" s="66" t="str">
        <f t="shared" si="1047"/>
        <v/>
      </c>
      <c r="UF175" s="66" t="str">
        <f t="shared" si="1048"/>
        <v/>
      </c>
      <c r="UG175" s="66" t="str">
        <f t="shared" si="1049"/>
        <v/>
      </c>
      <c r="UH175" s="66" t="str">
        <f t="shared" si="1050"/>
        <v/>
      </c>
      <c r="UI175" s="66" t="str">
        <f t="shared" si="1051"/>
        <v/>
      </c>
      <c r="UJ175" s="66" t="str">
        <f t="shared" si="1052"/>
        <v/>
      </c>
      <c r="UK175" s="66" t="str">
        <f t="shared" si="1053"/>
        <v/>
      </c>
      <c r="UL175" s="66" t="str">
        <f t="shared" si="1054"/>
        <v/>
      </c>
      <c r="UM175" s="66" t="str">
        <f t="shared" si="1055"/>
        <v/>
      </c>
      <c r="UN175" s="66" t="str">
        <f t="shared" si="1056"/>
        <v/>
      </c>
      <c r="UO175" s="66" t="str">
        <f t="shared" si="1057"/>
        <v/>
      </c>
      <c r="UP175" s="66" t="str">
        <f t="shared" si="1058"/>
        <v/>
      </c>
      <c r="UQ175" s="66" t="str">
        <f t="shared" si="1059"/>
        <v/>
      </c>
      <c r="UR175" s="66" t="str">
        <f t="shared" si="1060"/>
        <v/>
      </c>
      <c r="US175" s="66" t="str">
        <f t="shared" si="1061"/>
        <v/>
      </c>
      <c r="UT175" s="66" t="str">
        <f t="shared" si="1062"/>
        <v/>
      </c>
      <c r="UU175" s="66" t="str">
        <f t="shared" si="1063"/>
        <v/>
      </c>
      <c r="UV175" s="66" t="str">
        <f t="shared" si="1064"/>
        <v/>
      </c>
      <c r="UW175" s="66" t="str">
        <f t="shared" si="1065"/>
        <v/>
      </c>
      <c r="UX175" s="66" t="str">
        <f t="shared" si="1066"/>
        <v/>
      </c>
      <c r="UY175" s="66" t="str">
        <f t="shared" si="1067"/>
        <v/>
      </c>
      <c r="UZ175" s="66" t="str">
        <f t="shared" si="1068"/>
        <v/>
      </c>
      <c r="VA175" s="66" t="str">
        <f t="shared" si="1069"/>
        <v/>
      </c>
      <c r="VB175" s="66" t="str">
        <f t="shared" si="1070"/>
        <v/>
      </c>
      <c r="VC175" s="66" t="str">
        <f t="shared" si="1071"/>
        <v/>
      </c>
      <c r="VD175" s="66" t="str">
        <f t="shared" si="1072"/>
        <v/>
      </c>
      <c r="VE175" s="66" t="str">
        <f t="shared" si="1073"/>
        <v/>
      </c>
      <c r="VF175" s="66" t="str">
        <f t="shared" si="1074"/>
        <v/>
      </c>
      <c r="VG175" s="66" t="str">
        <f t="shared" si="1075"/>
        <v/>
      </c>
      <c r="VH175" s="66" t="str">
        <f t="shared" si="1076"/>
        <v/>
      </c>
      <c r="VI175" s="66" t="str">
        <f t="shared" si="1077"/>
        <v/>
      </c>
      <c r="VJ175" s="66" t="str">
        <f t="shared" si="1078"/>
        <v/>
      </c>
      <c r="VK175" s="66" t="str">
        <f t="shared" si="1079"/>
        <v/>
      </c>
      <c r="VL175" s="66" t="str">
        <f t="shared" si="1080"/>
        <v/>
      </c>
      <c r="VM175" s="66" t="str">
        <f t="shared" si="1081"/>
        <v/>
      </c>
      <c r="VN175" s="66" t="str">
        <f t="shared" si="1082"/>
        <v/>
      </c>
      <c r="VO175" s="66" t="str">
        <f t="shared" si="1083"/>
        <v/>
      </c>
      <c r="VP175" s="66" t="str">
        <f t="shared" si="1084"/>
        <v/>
      </c>
      <c r="VQ175" s="66" t="str">
        <f t="shared" si="1085"/>
        <v/>
      </c>
      <c r="VR175" s="66" t="str">
        <f t="shared" si="1086"/>
        <v/>
      </c>
      <c r="VS175" s="66" t="str">
        <f t="shared" si="1087"/>
        <v/>
      </c>
      <c r="VT175" s="66" t="str">
        <f t="shared" si="1088"/>
        <v/>
      </c>
      <c r="VU175" s="66" t="str">
        <f t="shared" si="1089"/>
        <v/>
      </c>
      <c r="VV175" s="66" t="str">
        <f t="shared" si="1090"/>
        <v/>
      </c>
      <c r="VW175" s="66" t="str">
        <f t="shared" si="1091"/>
        <v/>
      </c>
      <c r="VX175" s="66" t="str">
        <f t="shared" si="1092"/>
        <v/>
      </c>
      <c r="VY175" s="66" t="str">
        <f t="shared" si="1093"/>
        <v/>
      </c>
      <c r="VZ175" s="66" t="str">
        <f t="shared" si="1094"/>
        <v/>
      </c>
      <c r="WA175" s="66" t="str">
        <f t="shared" si="1095"/>
        <v/>
      </c>
      <c r="WB175" s="66" t="str">
        <f t="shared" si="1096"/>
        <v/>
      </c>
      <c r="WC175" s="66" t="str">
        <f t="shared" si="1097"/>
        <v/>
      </c>
      <c r="WD175" s="66" t="str">
        <f t="shared" si="1098"/>
        <v/>
      </c>
      <c r="WE175" s="66" t="str">
        <f t="shared" si="1099"/>
        <v/>
      </c>
      <c r="WF175" s="66" t="str">
        <f t="shared" si="1100"/>
        <v/>
      </c>
      <c r="WG175" s="66" t="str">
        <f t="shared" si="1101"/>
        <v/>
      </c>
      <c r="WH175" s="66" t="str">
        <f t="shared" si="1102"/>
        <v/>
      </c>
      <c r="WI175" s="66" t="str">
        <f t="shared" si="1103"/>
        <v/>
      </c>
      <c r="WJ175" s="66" t="str">
        <f t="shared" si="1104"/>
        <v/>
      </c>
      <c r="WK175" s="66" t="str">
        <f t="shared" si="1105"/>
        <v/>
      </c>
      <c r="WL175" s="66" t="str">
        <f t="shared" si="1106"/>
        <v/>
      </c>
      <c r="WM175" s="66" t="str">
        <f t="shared" si="1107"/>
        <v/>
      </c>
      <c r="WN175" s="66" t="str">
        <f t="shared" si="1108"/>
        <v/>
      </c>
      <c r="WO175" s="66" t="str">
        <f t="shared" si="1109"/>
        <v/>
      </c>
      <c r="WP175" s="66" t="str">
        <f t="shared" si="1110"/>
        <v/>
      </c>
      <c r="WQ175" s="66" t="str">
        <f t="shared" si="1111"/>
        <v/>
      </c>
      <c r="WR175" s="66" t="str">
        <f t="shared" si="1112"/>
        <v/>
      </c>
      <c r="WS175" s="66" t="str">
        <f t="shared" si="1113"/>
        <v/>
      </c>
      <c r="WT175" s="66" t="str">
        <f t="shared" si="1114"/>
        <v/>
      </c>
      <c r="WU175" s="66" t="str">
        <f t="shared" si="1115"/>
        <v/>
      </c>
      <c r="WV175" s="66" t="str">
        <f t="shared" si="1116"/>
        <v/>
      </c>
      <c r="WW175" s="66" t="str">
        <f t="shared" si="1117"/>
        <v/>
      </c>
      <c r="WX175" s="66" t="str">
        <f t="shared" si="1118"/>
        <v/>
      </c>
      <c r="WY175" s="66" t="str">
        <f t="shared" si="1119"/>
        <v/>
      </c>
      <c r="WZ175" s="66" t="str">
        <f t="shared" si="1120"/>
        <v/>
      </c>
      <c r="XA175" s="66" t="str">
        <f t="shared" si="1121"/>
        <v/>
      </c>
      <c r="XB175" s="66" t="str">
        <f t="shared" si="1122"/>
        <v/>
      </c>
      <c r="XC175" s="126">
        <f t="shared" si="1123"/>
        <v>4.2178976687162681E-2</v>
      </c>
      <c r="XD175" s="66" t="str">
        <f t="shared" si="1124"/>
        <v>kg/GJ delivered</v>
      </c>
      <c r="XE175" s="66" t="str">
        <f t="shared" si="1125"/>
        <v/>
      </c>
      <c r="XF175" s="66" t="str">
        <f t="shared" si="1126"/>
        <v/>
      </c>
      <c r="XG175" s="126">
        <f t="shared" si="1127"/>
        <v>0.3039367437751429</v>
      </c>
      <c r="XH175" s="66" t="str">
        <f t="shared" si="1128"/>
        <v>kg/GJ delivered</v>
      </c>
      <c r="XI175" s="66" t="str">
        <f t="shared" si="1129"/>
        <v/>
      </c>
      <c r="XJ175" s="66" t="str">
        <f t="shared" si="1130"/>
        <v/>
      </c>
      <c r="XK175" s="126">
        <f t="shared" si="1131"/>
        <v>1.9021891447151801E-2</v>
      </c>
      <c r="XL175" s="66" t="str">
        <f t="shared" si="1132"/>
        <v>kg/GJ delivered</v>
      </c>
      <c r="XM175" s="66" t="str">
        <f t="shared" si="1133"/>
        <v/>
      </c>
      <c r="XN175" s="66" t="str">
        <f t="shared" si="1134"/>
        <v/>
      </c>
      <c r="XO175" s="126">
        <f t="shared" si="1135"/>
        <v>0.30021506936156972</v>
      </c>
      <c r="XP175" s="66" t="str">
        <f t="shared" si="1136"/>
        <v>kg/GJ delivered</v>
      </c>
      <c r="XQ175" s="66" t="str">
        <f t="shared" si="1137"/>
        <v/>
      </c>
      <c r="XR175" s="66" t="str">
        <f t="shared" si="1138"/>
        <v/>
      </c>
      <c r="XS175" s="66" t="str">
        <f t="shared" si="1139"/>
        <v/>
      </c>
      <c r="XT175" s="66" t="str">
        <f t="shared" si="1140"/>
        <v/>
      </c>
      <c r="XU175" s="126">
        <f t="shared" si="1141"/>
        <v>8.9320185925756287E-2</v>
      </c>
      <c r="XV175" s="66" t="str">
        <f t="shared" si="1142"/>
        <v>kg/GJ delivered</v>
      </c>
      <c r="XW175" s="126">
        <f t="shared" si="1143"/>
        <v>0.9428241847718718</v>
      </c>
      <c r="XX175" s="66" t="str">
        <f t="shared" si="1144"/>
        <v>kg/GJ delivered</v>
      </c>
      <c r="XY175" s="66" t="str">
        <f t="shared" si="1145"/>
        <v/>
      </c>
      <c r="XZ175" s="66" t="str">
        <f t="shared" si="1146"/>
        <v/>
      </c>
      <c r="YA175" s="66" t="str">
        <f t="shared" si="1147"/>
        <v/>
      </c>
      <c r="YB175" s="66" t="str">
        <f t="shared" si="1148"/>
        <v/>
      </c>
      <c r="YC175" s="66" t="str">
        <f t="shared" si="1149"/>
        <v/>
      </c>
      <c r="YD175" s="66" t="str">
        <f t="shared" si="1150"/>
        <v/>
      </c>
      <c r="YE175" s="66" t="str">
        <f t="shared" si="1151"/>
        <v/>
      </c>
      <c r="YF175" s="66" t="str">
        <f t="shared" si="1152"/>
        <v/>
      </c>
      <c r="YG175" s="66" t="str">
        <f t="shared" si="1153"/>
        <v/>
      </c>
      <c r="YH175" s="66" t="str">
        <f t="shared" si="1154"/>
        <v/>
      </c>
      <c r="YI175" s="66" t="str">
        <f t="shared" si="1155"/>
        <v/>
      </c>
      <c r="YJ175" s="66" t="str">
        <f t="shared" si="1156"/>
        <v/>
      </c>
      <c r="YK175" s="66" t="str">
        <f t="shared" si="1157"/>
        <v/>
      </c>
      <c r="YL175" s="66" t="str">
        <f t="shared" si="1158"/>
        <v/>
      </c>
      <c r="YM175" s="66" t="str">
        <f t="shared" si="1159"/>
        <v/>
      </c>
      <c r="YN175" s="66" t="str">
        <f t="shared" si="1160"/>
        <v/>
      </c>
      <c r="YO175" s="66" t="str">
        <f t="shared" si="1161"/>
        <v/>
      </c>
      <c r="YP175" s="66" t="str">
        <f t="shared" si="1162"/>
        <v/>
      </c>
      <c r="YQ175" s="66" t="str">
        <f t="shared" si="1163"/>
        <v/>
      </c>
      <c r="YR175" s="66" t="str">
        <f t="shared" si="1164"/>
        <v/>
      </c>
      <c r="YS175" s="66" t="str">
        <f t="shared" si="1165"/>
        <v/>
      </c>
      <c r="YT175" s="66" t="str">
        <f t="shared" si="1166"/>
        <v/>
      </c>
      <c r="YU175" s="66" t="str">
        <f t="shared" si="1167"/>
        <v/>
      </c>
      <c r="YV175" s="66" t="str">
        <f t="shared" si="1168"/>
        <v/>
      </c>
      <c r="YW175" s="66" t="str">
        <f t="shared" si="1169"/>
        <v/>
      </c>
      <c r="YX175" s="66" t="str">
        <f t="shared" si="1170"/>
        <v/>
      </c>
      <c r="YY175" s="66" t="str">
        <f t="shared" si="1171"/>
        <v/>
      </c>
      <c r="YZ175" s="66" t="str">
        <f t="shared" si="1172"/>
        <v/>
      </c>
      <c r="ZA175" s="66" t="str">
        <f t="shared" si="1173"/>
        <v/>
      </c>
      <c r="ZB175" s="66" t="str">
        <f t="shared" si="1174"/>
        <v/>
      </c>
      <c r="ZC175" s="66" t="str">
        <f t="shared" si="1175"/>
        <v/>
      </c>
      <c r="ZD175" s="66" t="str">
        <f t="shared" si="1176"/>
        <v/>
      </c>
      <c r="ZE175" s="66" t="str">
        <f t="shared" si="1177"/>
        <v/>
      </c>
      <c r="ZF175" s="66" t="str">
        <f t="shared" si="1178"/>
        <v/>
      </c>
      <c r="ZG175" s="66" t="str">
        <f t="shared" si="1179"/>
        <v/>
      </c>
      <c r="ZH175" s="66" t="str">
        <f t="shared" si="1180"/>
        <v/>
      </c>
      <c r="ZI175" s="66" t="str">
        <f t="shared" si="1181"/>
        <v/>
      </c>
      <c r="ZJ175" s="66" t="str">
        <f t="shared" si="1182"/>
        <v/>
      </c>
      <c r="ZK175" s="66" t="str">
        <f t="shared" si="1183"/>
        <v/>
      </c>
      <c r="ZL175" s="66" t="str">
        <f t="shared" si="1184"/>
        <v/>
      </c>
      <c r="ZM175" s="66" t="str">
        <f t="shared" si="1185"/>
        <v/>
      </c>
      <c r="ZN175" s="66" t="str">
        <f t="shared" si="1186"/>
        <v/>
      </c>
      <c r="ZO175" s="66" t="str">
        <f t="shared" si="1187"/>
        <v/>
      </c>
      <c r="ZP175" s="66" t="str">
        <f t="shared" si="1188"/>
        <v/>
      </c>
      <c r="ZQ175" s="66" t="str">
        <f t="shared" si="1189"/>
        <v/>
      </c>
      <c r="ZR175" s="66" t="str">
        <f t="shared" si="1190"/>
        <v/>
      </c>
      <c r="ZS175" s="66" t="str">
        <f t="shared" si="1191"/>
        <v/>
      </c>
      <c r="ZT175" s="66" t="str">
        <f t="shared" si="1192"/>
        <v/>
      </c>
      <c r="ZU175" s="66" t="str">
        <f t="shared" si="1193"/>
        <v/>
      </c>
      <c r="ZV175" s="66" t="str">
        <f t="shared" si="1194"/>
        <v/>
      </c>
      <c r="ZW175" s="66" t="str">
        <f t="shared" si="1195"/>
        <v/>
      </c>
      <c r="ZX175" s="66" t="str">
        <f t="shared" si="1196"/>
        <v/>
      </c>
      <c r="ZY175" s="66" t="str">
        <f t="shared" si="1197"/>
        <v/>
      </c>
      <c r="ZZ175" s="66" t="str">
        <f t="shared" si="1198"/>
        <v/>
      </c>
      <c r="AAA175" s="66" t="str">
        <f t="shared" si="1199"/>
        <v/>
      </c>
      <c r="AAB175" s="66" t="str">
        <f t="shared" si="1200"/>
        <v/>
      </c>
      <c r="AAC175" s="66" t="str">
        <f t="shared" si="1201"/>
        <v/>
      </c>
      <c r="AAD175" s="66" t="str">
        <f t="shared" si="1202"/>
        <v/>
      </c>
      <c r="AAE175" s="66" t="str">
        <f t="shared" si="1203"/>
        <v/>
      </c>
      <c r="AAF175" s="66" t="str">
        <f t="shared" si="1204"/>
        <v/>
      </c>
      <c r="AAG175" s="66" t="str">
        <f t="shared" si="1205"/>
        <v/>
      </c>
      <c r="AAH175" s="66" t="str">
        <f t="shared" si="1206"/>
        <v/>
      </c>
      <c r="AAI175" s="66" t="str">
        <f t="shared" si="1207"/>
        <v/>
      </c>
      <c r="AAJ175" s="66" t="str">
        <f t="shared" si="1208"/>
        <v/>
      </c>
      <c r="AAK175" s="66" t="str">
        <f t="shared" si="1209"/>
        <v/>
      </c>
      <c r="AAL175" s="66" t="str">
        <f t="shared" si="1210"/>
        <v/>
      </c>
      <c r="AAM175" s="66" t="str">
        <f t="shared" si="1211"/>
        <v/>
      </c>
      <c r="AAN175" s="66" t="str">
        <f t="shared" si="1212"/>
        <v/>
      </c>
      <c r="AAO175" s="66" t="str">
        <f t="shared" si="1213"/>
        <v/>
      </c>
      <c r="AAP175" s="66" t="str">
        <f t="shared" si="1214"/>
        <v/>
      </c>
      <c r="AAQ175" s="66" t="str">
        <f t="shared" si="1215"/>
        <v/>
      </c>
      <c r="AAR175" s="66" t="str">
        <f t="shared" si="1216"/>
        <v/>
      </c>
      <c r="AAS175" s="66" t="str">
        <f t="shared" si="1217"/>
        <v/>
      </c>
      <c r="AAT175" s="66" t="str">
        <f t="shared" si="1218"/>
        <v/>
      </c>
      <c r="AAU175" s="66" t="str">
        <f t="shared" si="1219"/>
        <v/>
      </c>
      <c r="AAV175" s="66" t="str">
        <f t="shared" si="1220"/>
        <v/>
      </c>
      <c r="AAW175" s="66" t="str">
        <f t="shared" si="1221"/>
        <v/>
      </c>
      <c r="AAX175" s="66" t="str">
        <f t="shared" si="1222"/>
        <v/>
      </c>
      <c r="AAY175" s="66" t="str">
        <f t="shared" si="1223"/>
        <v/>
      </c>
      <c r="AAZ175" s="66" t="str">
        <f t="shared" si="1224"/>
        <v/>
      </c>
      <c r="ABA175" s="66" t="str">
        <f t="shared" si="1225"/>
        <v/>
      </c>
      <c r="ABB175" s="66" t="str">
        <f t="shared" si="1226"/>
        <v/>
      </c>
      <c r="ABC175" s="66" t="str">
        <f t="shared" si="1227"/>
        <v/>
      </c>
      <c r="ABD175" s="66" t="str">
        <f t="shared" si="1228"/>
        <v/>
      </c>
      <c r="ABE175" s="66" t="str">
        <f t="shared" si="1229"/>
        <v/>
      </c>
      <c r="ABF175" s="66" t="str">
        <f t="shared" si="1230"/>
        <v/>
      </c>
      <c r="ABG175" s="66" t="str">
        <f t="shared" si="1231"/>
        <v/>
      </c>
      <c r="ABH175" s="66" t="str">
        <f t="shared" si="1232"/>
        <v/>
      </c>
      <c r="ABI175" s="66" t="str">
        <f t="shared" si="1233"/>
        <v/>
      </c>
      <c r="ABJ175" s="66" t="str">
        <f t="shared" si="1234"/>
        <v/>
      </c>
      <c r="ABK175" s="66" t="str">
        <f t="shared" si="1235"/>
        <v/>
      </c>
      <c r="ABL175" s="66" t="str">
        <f t="shared" si="1236"/>
        <v/>
      </c>
      <c r="ABM175" s="66" t="str">
        <f t="shared" si="1237"/>
        <v/>
      </c>
      <c r="ABN175" s="66" t="str">
        <f t="shared" si="1238"/>
        <v/>
      </c>
      <c r="ABO175" s="66" t="str">
        <f t="shared" si="1239"/>
        <v/>
      </c>
      <c r="ABP175" s="66" t="str">
        <f t="shared" si="1240"/>
        <v/>
      </c>
      <c r="ABQ175" s="66" t="str">
        <f t="shared" si="1241"/>
        <v/>
      </c>
      <c r="ABR175" s="66" t="str">
        <f t="shared" si="1242"/>
        <v/>
      </c>
      <c r="ABS175" s="66" t="str">
        <f t="shared" si="1243"/>
        <v/>
      </c>
      <c r="ABT175" s="66" t="str">
        <f t="shared" si="1244"/>
        <v/>
      </c>
      <c r="ABU175" s="66" t="str">
        <f t="shared" si="1245"/>
        <v/>
      </c>
      <c r="ABV175" s="66" t="str">
        <f t="shared" si="1246"/>
        <v/>
      </c>
      <c r="ABW175" s="66" t="str">
        <f t="shared" si="1247"/>
        <v/>
      </c>
      <c r="ABX175" s="66" t="str">
        <f t="shared" si="1248"/>
        <v/>
      </c>
      <c r="ABY175" s="66" t="str">
        <f t="shared" si="1249"/>
        <v/>
      </c>
      <c r="ABZ175" s="66" t="str">
        <f t="shared" si="1250"/>
        <v/>
      </c>
      <c r="ACA175" s="66" t="str">
        <f t="shared" si="1251"/>
        <v/>
      </c>
      <c r="ACB175" s="66" t="str">
        <f t="shared" si="1252"/>
        <v/>
      </c>
      <c r="ACC175" s="66" t="str">
        <f t="shared" si="1253"/>
        <v/>
      </c>
      <c r="ACD175" s="66" t="str">
        <f t="shared" si="1254"/>
        <v/>
      </c>
      <c r="ACE175" s="66" t="str">
        <f t="shared" si="1255"/>
        <v/>
      </c>
      <c r="ACF175" s="66" t="str">
        <f t="shared" si="1256"/>
        <v/>
      </c>
      <c r="ACG175" s="66" t="str">
        <f t="shared" si="1257"/>
        <v/>
      </c>
      <c r="ACH175" s="66" t="str">
        <f t="shared" si="1258"/>
        <v/>
      </c>
      <c r="ACI175" s="66" t="str">
        <f t="shared" si="1259"/>
        <v/>
      </c>
      <c r="ACJ175" s="66" t="str">
        <f t="shared" si="1260"/>
        <v/>
      </c>
      <c r="ACK175" s="66" t="str">
        <f t="shared" si="1261"/>
        <v/>
      </c>
      <c r="ACL175" s="66" t="str">
        <f t="shared" si="1262"/>
        <v/>
      </c>
      <c r="ACM175" s="66" t="str">
        <f t="shared" ref="ACM175:ACN175" si="1311">IF(AND(ACS$3="Unit", ACL175=""), "", IF(AND(ACS$3="Unit", ACL175="-"),"", IF(ACS$3="Unit", "kg/GJ delivered", IF(AND(NY175&lt;&gt;"", NY175&lt;&gt;"-", NX175="-"),"", IF($H175="","", IF(NX175="nd", "",IF(NX175="&lt;n.a.&gt;", "", IF(NY175="#/MJ", "", IF(NY175="kg/GJ delivered",NX175,IF(NY175="g/MJ delivered",NX175,IF(NY175="kg/MJ delivered",NX175*1000,IF(NY175="mg/MJ delivered",NX175/1000,IF(NY175="g/kg",((NX175)*(1/$I175)*(1/$H175)),IF(NY175="mg/kg",((NX175/1000)*(1/$I175)*(1/$H175)),IF(NY175="mg/MJ delivered",NX175/1000,IF(NY175="-","","Error"))))))))))))))))</f>
        <v/>
      </c>
      <c r="ACN175" s="66" t="str">
        <f t="shared" si="1311"/>
        <v/>
      </c>
      <c r="ACO175" s="66" t="str">
        <f t="shared" si="1264"/>
        <v/>
      </c>
      <c r="ACP175" s="66" t="str">
        <f t="shared" si="1265"/>
        <v/>
      </c>
      <c r="ACQ175" s="66" t="str">
        <f t="shared" si="1266"/>
        <v/>
      </c>
      <c r="ACR175" s="66" t="str">
        <f t="shared" si="1267"/>
        <v/>
      </c>
      <c r="ACS175" s="66" t="str">
        <f t="shared" si="1268"/>
        <v/>
      </c>
      <c r="ACT175" s="66" t="str">
        <f t="shared" si="1269"/>
        <v/>
      </c>
    </row>
    <row r="176" spans="2:774" ht="15.75" customHeight="1" x14ac:dyDescent="0.25">
      <c r="B176" s="66">
        <v>267</v>
      </c>
      <c r="C176" s="66" t="s">
        <v>949</v>
      </c>
      <c r="D176" s="66" t="s">
        <v>1660</v>
      </c>
      <c r="E176" s="156" t="s">
        <v>926</v>
      </c>
      <c r="F176" s="66" t="s">
        <v>1772</v>
      </c>
      <c r="G176" s="66" t="s">
        <v>490</v>
      </c>
      <c r="H176" s="126">
        <v>0.19785</v>
      </c>
      <c r="I176" s="130">
        <f>'Heating Values'!$E$96</f>
        <v>20.866008655622391</v>
      </c>
      <c r="J176" s="66" t="str">
        <f t="shared" si="890"/>
        <v>Honeycomb Coal, Traditional, CN</v>
      </c>
      <c r="K176" s="66" t="s">
        <v>1254</v>
      </c>
      <c r="L176" s="66" t="s">
        <v>1254</v>
      </c>
      <c r="M176" s="66" t="s">
        <v>1254</v>
      </c>
      <c r="N176" s="66" t="s">
        <v>1254</v>
      </c>
      <c r="O176" s="66" t="s">
        <v>925</v>
      </c>
      <c r="P176" s="66" t="str">
        <f t="shared" si="1272"/>
        <v>CN</v>
      </c>
      <c r="Q176" s="66" t="s">
        <v>87</v>
      </c>
      <c r="R176" s="158" t="s">
        <v>128</v>
      </c>
      <c r="S176" s="158" t="s">
        <v>128</v>
      </c>
      <c r="T176" s="158" t="s">
        <v>128</v>
      </c>
      <c r="U176" s="158" t="s">
        <v>128</v>
      </c>
      <c r="V176" s="158" t="s">
        <v>128</v>
      </c>
      <c r="W176" s="158" t="s">
        <v>128</v>
      </c>
      <c r="X176" s="158" t="s">
        <v>128</v>
      </c>
      <c r="Y176" s="158" t="s">
        <v>128</v>
      </c>
      <c r="Z176" s="158" t="s">
        <v>128</v>
      </c>
      <c r="AA176" s="158" t="s">
        <v>128</v>
      </c>
      <c r="AB176" s="158" t="s">
        <v>128</v>
      </c>
      <c r="AC176" s="158" t="s">
        <v>128</v>
      </c>
      <c r="AD176" s="158" t="s">
        <v>128</v>
      </c>
      <c r="AE176" s="158" t="s">
        <v>128</v>
      </c>
      <c r="AF176" s="158" t="s">
        <v>128</v>
      </c>
      <c r="AG176" s="158" t="s">
        <v>128</v>
      </c>
      <c r="AH176" s="158" t="s">
        <v>128</v>
      </c>
      <c r="AI176" s="158" t="s">
        <v>128</v>
      </c>
      <c r="AJ176" s="158" t="s">
        <v>128</v>
      </c>
      <c r="AK176" s="158" t="s">
        <v>704</v>
      </c>
      <c r="AL176" s="158" t="s">
        <v>128</v>
      </c>
      <c r="AM176" s="158" t="s">
        <v>704</v>
      </c>
      <c r="AN176" s="158" t="s">
        <v>128</v>
      </c>
      <c r="AO176" s="158" t="s">
        <v>704</v>
      </c>
      <c r="AP176" s="158" t="s">
        <v>128</v>
      </c>
      <c r="AQ176" s="158" t="s">
        <v>128</v>
      </c>
      <c r="AR176" s="158" t="s">
        <v>128</v>
      </c>
      <c r="AS176" s="158" t="s">
        <v>128</v>
      </c>
      <c r="AT176" s="158" t="s">
        <v>128</v>
      </c>
      <c r="AU176" s="158" t="s">
        <v>128</v>
      </c>
      <c r="AV176" s="158" t="s">
        <v>128</v>
      </c>
      <c r="AW176" s="158" t="s">
        <v>128</v>
      </c>
      <c r="AX176" s="158" t="s">
        <v>128</v>
      </c>
      <c r="AY176" s="158" t="s">
        <v>128</v>
      </c>
      <c r="AZ176" s="158" t="s">
        <v>128</v>
      </c>
      <c r="BA176" s="158" t="s">
        <v>128</v>
      </c>
      <c r="BB176" s="158" t="s">
        <v>128</v>
      </c>
      <c r="BC176" s="158" t="s">
        <v>128</v>
      </c>
      <c r="BD176" s="158" t="s">
        <v>128</v>
      </c>
      <c r="BE176" s="158" t="s">
        <v>128</v>
      </c>
      <c r="BF176" s="158" t="s">
        <v>128</v>
      </c>
      <c r="BG176" s="158" t="s">
        <v>128</v>
      </c>
      <c r="BH176" s="158" t="s">
        <v>128</v>
      </c>
      <c r="BI176" s="158" t="s">
        <v>128</v>
      </c>
      <c r="BJ176" s="158" t="s">
        <v>128</v>
      </c>
      <c r="BK176" s="158" t="s">
        <v>128</v>
      </c>
      <c r="BL176" s="158" t="s">
        <v>128</v>
      </c>
      <c r="BM176" s="158" t="s">
        <v>128</v>
      </c>
      <c r="BN176" s="158" t="s">
        <v>128</v>
      </c>
      <c r="BO176" s="158" t="s">
        <v>128</v>
      </c>
      <c r="BP176" s="158" t="s">
        <v>128</v>
      </c>
      <c r="BQ176" s="158" t="s">
        <v>128</v>
      </c>
      <c r="BR176" s="158" t="s">
        <v>128</v>
      </c>
      <c r="BS176" s="158" t="s">
        <v>128</v>
      </c>
      <c r="BT176" s="158" t="s">
        <v>128</v>
      </c>
      <c r="BU176" s="158" t="s">
        <v>128</v>
      </c>
      <c r="BV176" s="158" t="s">
        <v>128</v>
      </c>
      <c r="BW176" s="158" t="s">
        <v>128</v>
      </c>
      <c r="BX176" s="158" t="s">
        <v>128</v>
      </c>
      <c r="BY176" s="158" t="s">
        <v>128</v>
      </c>
      <c r="BZ176" s="158" t="s">
        <v>128</v>
      </c>
      <c r="CA176" s="158" t="s">
        <v>128</v>
      </c>
      <c r="CB176" s="158" t="s">
        <v>128</v>
      </c>
      <c r="CC176" s="158" t="s">
        <v>128</v>
      </c>
      <c r="CD176" s="158" t="s">
        <v>128</v>
      </c>
      <c r="CE176" s="158" t="s">
        <v>128</v>
      </c>
      <c r="CF176" s="158" t="s">
        <v>128</v>
      </c>
      <c r="CG176" s="158" t="s">
        <v>128</v>
      </c>
      <c r="CH176" s="158" t="s">
        <v>128</v>
      </c>
      <c r="CI176" s="158" t="s">
        <v>128</v>
      </c>
      <c r="CJ176" s="158" t="s">
        <v>128</v>
      </c>
      <c r="CK176" s="158" t="s">
        <v>128</v>
      </c>
      <c r="CL176" s="158" t="s">
        <v>128</v>
      </c>
      <c r="CM176" s="158" t="s">
        <v>128</v>
      </c>
      <c r="CN176" s="158" t="s">
        <v>128</v>
      </c>
      <c r="CO176" s="158" t="s">
        <v>128</v>
      </c>
      <c r="CP176" s="158" t="s">
        <v>128</v>
      </c>
      <c r="CQ176" s="158" t="s">
        <v>128</v>
      </c>
      <c r="CR176" s="158" t="s">
        <v>128</v>
      </c>
      <c r="CS176" s="158" t="s">
        <v>128</v>
      </c>
      <c r="CT176" s="158" t="s">
        <v>128</v>
      </c>
      <c r="CU176" s="158" t="s">
        <v>128</v>
      </c>
      <c r="CV176" s="158" t="s">
        <v>128</v>
      </c>
      <c r="CW176" s="158" t="s">
        <v>128</v>
      </c>
      <c r="CX176" s="158" t="s">
        <v>128</v>
      </c>
      <c r="CY176" s="158" t="s">
        <v>128</v>
      </c>
      <c r="CZ176" s="158" t="s">
        <v>128</v>
      </c>
      <c r="DA176" s="158" t="s">
        <v>128</v>
      </c>
      <c r="DB176" s="158" t="s">
        <v>128</v>
      </c>
      <c r="DC176" s="158" t="s">
        <v>128</v>
      </c>
      <c r="DD176" s="158" t="s">
        <v>128</v>
      </c>
      <c r="DE176" s="158" t="s">
        <v>128</v>
      </c>
      <c r="DF176" s="158" t="s">
        <v>128</v>
      </c>
      <c r="DG176" s="158" t="s">
        <v>128</v>
      </c>
      <c r="DH176" s="158" t="s">
        <v>128</v>
      </c>
      <c r="DI176" s="158" t="s">
        <v>128</v>
      </c>
      <c r="DJ176" s="158" t="s">
        <v>128</v>
      </c>
      <c r="DK176" s="158" t="s">
        <v>128</v>
      </c>
      <c r="DL176" s="158" t="s">
        <v>128</v>
      </c>
      <c r="DM176" s="158" t="s">
        <v>128</v>
      </c>
      <c r="DN176" s="158" t="s">
        <v>128</v>
      </c>
      <c r="DO176" s="158" t="s">
        <v>128</v>
      </c>
      <c r="DP176" s="158" t="s">
        <v>128</v>
      </c>
      <c r="DQ176" s="158" t="s">
        <v>128</v>
      </c>
      <c r="DR176" s="158" t="s">
        <v>128</v>
      </c>
      <c r="DS176" s="158" t="s">
        <v>128</v>
      </c>
      <c r="DT176" s="158" t="s">
        <v>128</v>
      </c>
      <c r="DU176" s="158" t="s">
        <v>128</v>
      </c>
      <c r="DV176" s="158" t="s">
        <v>128</v>
      </c>
      <c r="DW176" s="158" t="s">
        <v>128</v>
      </c>
      <c r="DX176" s="158" t="s">
        <v>128</v>
      </c>
      <c r="DY176" s="158" t="s">
        <v>128</v>
      </c>
      <c r="DZ176" s="158" t="s">
        <v>128</v>
      </c>
      <c r="EA176" s="158" t="s">
        <v>128</v>
      </c>
      <c r="EB176" s="158" t="s">
        <v>128</v>
      </c>
      <c r="EC176" s="158" t="s">
        <v>128</v>
      </c>
      <c r="ED176" s="158" t="s">
        <v>128</v>
      </c>
      <c r="EE176" s="158" t="s">
        <v>128</v>
      </c>
      <c r="EF176" s="158" t="s">
        <v>128</v>
      </c>
      <c r="EG176" s="158" t="s">
        <v>128</v>
      </c>
      <c r="EH176" s="158" t="s">
        <v>128</v>
      </c>
      <c r="EI176" s="158" t="s">
        <v>128</v>
      </c>
      <c r="EJ176" s="158" t="s">
        <v>128</v>
      </c>
      <c r="EK176" s="158" t="s">
        <v>128</v>
      </c>
      <c r="EL176" s="158" t="s">
        <v>128</v>
      </c>
      <c r="EM176" s="158" t="s">
        <v>128</v>
      </c>
      <c r="EN176" s="158" t="s">
        <v>128</v>
      </c>
      <c r="EO176" s="158" t="s">
        <v>128</v>
      </c>
      <c r="EP176" s="158" t="s">
        <v>128</v>
      </c>
      <c r="EQ176" s="158" t="s">
        <v>128</v>
      </c>
      <c r="ER176" s="158" t="s">
        <v>128</v>
      </c>
      <c r="ES176" s="158" t="s">
        <v>128</v>
      </c>
      <c r="ET176" s="158" t="s">
        <v>128</v>
      </c>
      <c r="EU176" s="158" t="s">
        <v>128</v>
      </c>
      <c r="EV176" s="158" t="s">
        <v>128</v>
      </c>
      <c r="EW176" s="158" t="s">
        <v>128</v>
      </c>
      <c r="EX176" s="158" t="s">
        <v>128</v>
      </c>
      <c r="EY176" s="158" t="s">
        <v>128</v>
      </c>
      <c r="EZ176" s="165" t="s">
        <v>579</v>
      </c>
      <c r="FA176" s="158" t="s">
        <v>704</v>
      </c>
      <c r="FB176" s="165" t="s">
        <v>936</v>
      </c>
      <c r="FC176" s="158" t="s">
        <v>704</v>
      </c>
      <c r="FD176" s="165" t="s">
        <v>937</v>
      </c>
      <c r="FE176" s="158" t="s">
        <v>704</v>
      </c>
      <c r="FF176" s="165" t="s">
        <v>571</v>
      </c>
      <c r="FG176" s="158" t="s">
        <v>704</v>
      </c>
      <c r="FH176" s="165" t="s">
        <v>933</v>
      </c>
      <c r="FI176" s="158" t="s">
        <v>704</v>
      </c>
      <c r="FJ176" s="165" t="s">
        <v>573</v>
      </c>
      <c r="FK176" s="158" t="s">
        <v>704</v>
      </c>
      <c r="FL176" s="165" t="s">
        <v>616</v>
      </c>
      <c r="FM176" s="158" t="s">
        <v>704</v>
      </c>
      <c r="FN176" s="165" t="s">
        <v>938</v>
      </c>
      <c r="FO176" s="158" t="s">
        <v>704</v>
      </c>
      <c r="FP176" s="158" t="s">
        <v>128</v>
      </c>
      <c r="FQ176" s="158" t="s">
        <v>128</v>
      </c>
      <c r="FR176" s="158" t="s">
        <v>128</v>
      </c>
      <c r="FS176" s="158" t="s">
        <v>128</v>
      </c>
      <c r="FT176" s="158" t="s">
        <v>128</v>
      </c>
      <c r="FU176" s="158" t="s">
        <v>128</v>
      </c>
      <c r="FV176" s="158" t="s">
        <v>128</v>
      </c>
      <c r="FW176" s="158" t="s">
        <v>128</v>
      </c>
      <c r="FX176" s="165" t="s">
        <v>939</v>
      </c>
      <c r="FY176" s="158" t="s">
        <v>704</v>
      </c>
      <c r="FZ176" s="165" t="s">
        <v>945</v>
      </c>
      <c r="GA176" s="158" t="s">
        <v>704</v>
      </c>
      <c r="GB176" s="165" t="s">
        <v>940</v>
      </c>
      <c r="GC176" s="158" t="s">
        <v>704</v>
      </c>
      <c r="GD176" s="165" t="s">
        <v>610</v>
      </c>
      <c r="GE176" s="158" t="s">
        <v>704</v>
      </c>
      <c r="GF176" s="158" t="s">
        <v>128</v>
      </c>
      <c r="GG176" s="158" t="s">
        <v>128</v>
      </c>
      <c r="GH176" s="158" t="s">
        <v>128</v>
      </c>
      <c r="GI176" s="158" t="s">
        <v>128</v>
      </c>
      <c r="GJ176" s="165" t="s">
        <v>610</v>
      </c>
      <c r="GK176" s="158" t="s">
        <v>704</v>
      </c>
      <c r="GL176" s="165" t="s">
        <v>939</v>
      </c>
      <c r="GM176" s="158" t="s">
        <v>704</v>
      </c>
      <c r="GN176" s="165" t="s">
        <v>944</v>
      </c>
      <c r="GO176" s="158" t="s">
        <v>704</v>
      </c>
      <c r="GP176" s="158" t="s">
        <v>128</v>
      </c>
      <c r="GQ176" s="158" t="s">
        <v>128</v>
      </c>
      <c r="GR176" s="158" t="s">
        <v>128</v>
      </c>
      <c r="GS176" s="158" t="s">
        <v>128</v>
      </c>
      <c r="GT176" s="158" t="s">
        <v>128</v>
      </c>
      <c r="GU176" s="158" t="s">
        <v>128</v>
      </c>
      <c r="GV176" s="158" t="s">
        <v>128</v>
      </c>
      <c r="GW176" s="158" t="s">
        <v>128</v>
      </c>
      <c r="GX176" s="158" t="s">
        <v>128</v>
      </c>
      <c r="GY176" s="158" t="s">
        <v>128</v>
      </c>
      <c r="GZ176" s="158" t="s">
        <v>128</v>
      </c>
      <c r="HA176" s="158" t="s">
        <v>128</v>
      </c>
      <c r="HB176" s="158" t="s">
        <v>128</v>
      </c>
      <c r="HC176" s="158" t="s">
        <v>128</v>
      </c>
      <c r="HD176" s="158" t="s">
        <v>128</v>
      </c>
      <c r="HE176" s="158" t="s">
        <v>128</v>
      </c>
      <c r="HF176" s="158" t="s">
        <v>128</v>
      </c>
      <c r="HG176" s="158" t="s">
        <v>128</v>
      </c>
      <c r="HH176" s="158" t="s">
        <v>128</v>
      </c>
      <c r="HI176" s="158" t="s">
        <v>128</v>
      </c>
      <c r="HJ176" s="158" t="s">
        <v>128</v>
      </c>
      <c r="HK176" s="158" t="s">
        <v>128</v>
      </c>
      <c r="HL176" s="158" t="s">
        <v>128</v>
      </c>
      <c r="HM176" s="158" t="s">
        <v>128</v>
      </c>
      <c r="HN176" s="158" t="s">
        <v>128</v>
      </c>
      <c r="HO176" s="158" t="s">
        <v>128</v>
      </c>
      <c r="HP176" s="158" t="s">
        <v>128</v>
      </c>
      <c r="HQ176" s="158" t="s">
        <v>128</v>
      </c>
      <c r="HR176" s="158" t="s">
        <v>128</v>
      </c>
      <c r="HS176" s="158" t="s">
        <v>128</v>
      </c>
      <c r="HT176" s="158" t="s">
        <v>128</v>
      </c>
      <c r="HU176" s="158" t="s">
        <v>128</v>
      </c>
      <c r="HV176" s="158" t="s">
        <v>128</v>
      </c>
      <c r="HW176" s="158" t="s">
        <v>128</v>
      </c>
      <c r="HX176" s="158" t="s">
        <v>128</v>
      </c>
      <c r="HY176" s="158" t="s">
        <v>128</v>
      </c>
      <c r="HZ176" s="158" t="s">
        <v>128</v>
      </c>
      <c r="IA176" s="158" t="s">
        <v>128</v>
      </c>
      <c r="IB176" s="158" t="s">
        <v>128</v>
      </c>
      <c r="IC176" s="158" t="s">
        <v>128</v>
      </c>
      <c r="ID176" s="158" t="s">
        <v>128</v>
      </c>
      <c r="IE176" s="158" t="s">
        <v>128</v>
      </c>
      <c r="IF176" s="158" t="s">
        <v>128</v>
      </c>
      <c r="IG176" s="158" t="s">
        <v>128</v>
      </c>
      <c r="IH176" s="158" t="s">
        <v>128</v>
      </c>
      <c r="II176" s="158" t="s">
        <v>128</v>
      </c>
      <c r="IJ176" s="165" t="s">
        <v>618</v>
      </c>
      <c r="IK176" s="158" t="s">
        <v>704</v>
      </c>
      <c r="IL176" s="158" t="s">
        <v>128</v>
      </c>
      <c r="IM176" s="158" t="s">
        <v>128</v>
      </c>
      <c r="IN176" s="158" t="s">
        <v>128</v>
      </c>
      <c r="IO176" s="158" t="s">
        <v>128</v>
      </c>
      <c r="IP176" s="158" t="s">
        <v>128</v>
      </c>
      <c r="IQ176" s="158" t="s">
        <v>128</v>
      </c>
      <c r="IR176" s="158" t="s">
        <v>128</v>
      </c>
      <c r="IS176" s="158" t="s">
        <v>128</v>
      </c>
      <c r="IT176" s="158" t="s">
        <v>128</v>
      </c>
      <c r="IU176" s="158" t="s">
        <v>128</v>
      </c>
      <c r="IV176" s="158" t="s">
        <v>128</v>
      </c>
      <c r="IW176" s="158" t="s">
        <v>128</v>
      </c>
      <c r="IX176" s="158" t="s">
        <v>128</v>
      </c>
      <c r="IY176" s="158" t="s">
        <v>128</v>
      </c>
      <c r="IZ176" s="158" t="s">
        <v>128</v>
      </c>
      <c r="JA176" s="158" t="s">
        <v>128</v>
      </c>
      <c r="JB176" s="158" t="s">
        <v>128</v>
      </c>
      <c r="JC176" s="158" t="s">
        <v>128</v>
      </c>
      <c r="JD176" s="158" t="s">
        <v>128</v>
      </c>
      <c r="JE176" s="158" t="s">
        <v>128</v>
      </c>
      <c r="JF176" s="158" t="s">
        <v>128</v>
      </c>
      <c r="JG176" s="158" t="s">
        <v>128</v>
      </c>
      <c r="JH176" s="158" t="s">
        <v>128</v>
      </c>
      <c r="JI176" s="158" t="s">
        <v>128</v>
      </c>
      <c r="JJ176" s="158" t="s">
        <v>128</v>
      </c>
      <c r="JK176" s="158" t="s">
        <v>128</v>
      </c>
      <c r="JL176" s="158" t="s">
        <v>128</v>
      </c>
      <c r="JM176" s="158" t="s">
        <v>128</v>
      </c>
      <c r="JN176" s="158" t="s">
        <v>128</v>
      </c>
      <c r="JO176" s="158" t="s">
        <v>128</v>
      </c>
      <c r="JP176" s="158" t="s">
        <v>128</v>
      </c>
      <c r="JQ176" s="158" t="s">
        <v>128</v>
      </c>
      <c r="JR176" s="158" t="s">
        <v>128</v>
      </c>
      <c r="JS176" s="158" t="s">
        <v>128</v>
      </c>
      <c r="JT176" s="158" t="s">
        <v>128</v>
      </c>
      <c r="JU176" s="158" t="s">
        <v>128</v>
      </c>
      <c r="JV176" s="158" t="s">
        <v>128</v>
      </c>
      <c r="JW176" s="158" t="s">
        <v>128</v>
      </c>
      <c r="JX176" s="158" t="s">
        <v>128</v>
      </c>
      <c r="JY176" s="158" t="s">
        <v>128</v>
      </c>
      <c r="JZ176" s="158" t="s">
        <v>128</v>
      </c>
      <c r="KA176" s="158" t="s">
        <v>128</v>
      </c>
      <c r="KB176" s="158" t="s">
        <v>128</v>
      </c>
      <c r="KC176" s="158" t="s">
        <v>128</v>
      </c>
      <c r="KD176" s="158" t="s">
        <v>128</v>
      </c>
      <c r="KE176" s="158" t="s">
        <v>128</v>
      </c>
      <c r="KF176" s="158" t="s">
        <v>128</v>
      </c>
      <c r="KG176" s="158" t="s">
        <v>128</v>
      </c>
      <c r="KH176" s="158" t="s">
        <v>128</v>
      </c>
      <c r="KI176" s="158" t="s">
        <v>128</v>
      </c>
      <c r="KJ176" s="158" t="s">
        <v>128</v>
      </c>
      <c r="KK176" s="158" t="s">
        <v>128</v>
      </c>
      <c r="KL176" s="158" t="s">
        <v>128</v>
      </c>
      <c r="KM176" s="158" t="s">
        <v>128</v>
      </c>
      <c r="KN176" s="158" t="s">
        <v>128</v>
      </c>
      <c r="KO176" s="158" t="s">
        <v>128</v>
      </c>
      <c r="KP176" s="158" t="s">
        <v>128</v>
      </c>
      <c r="KQ176" s="158" t="s">
        <v>128</v>
      </c>
      <c r="KR176" s="158" t="s">
        <v>128</v>
      </c>
      <c r="KS176" s="158" t="s">
        <v>128</v>
      </c>
      <c r="KT176" s="158" t="s">
        <v>128</v>
      </c>
      <c r="KU176" s="158" t="s">
        <v>128</v>
      </c>
      <c r="KV176" s="158" t="s">
        <v>128</v>
      </c>
      <c r="KW176" s="158" t="s">
        <v>128</v>
      </c>
      <c r="KX176" s="158" t="s">
        <v>128</v>
      </c>
      <c r="KY176" s="158" t="s">
        <v>128</v>
      </c>
      <c r="KZ176" s="158" t="s">
        <v>128</v>
      </c>
      <c r="LA176" s="158" t="s">
        <v>128</v>
      </c>
      <c r="LB176" s="158" t="s">
        <v>128</v>
      </c>
      <c r="LC176" s="158" t="s">
        <v>128</v>
      </c>
      <c r="LD176" s="158" t="s">
        <v>128</v>
      </c>
      <c r="LE176" s="158" t="s">
        <v>128</v>
      </c>
      <c r="LF176" s="158" t="s">
        <v>128</v>
      </c>
      <c r="LG176" s="158" t="s">
        <v>128</v>
      </c>
      <c r="LH176" s="158" t="s">
        <v>128</v>
      </c>
      <c r="LI176" s="158" t="s">
        <v>128</v>
      </c>
      <c r="LJ176" s="158" t="s">
        <v>128</v>
      </c>
      <c r="LK176" s="158" t="s">
        <v>128</v>
      </c>
      <c r="LL176" s="158" t="s">
        <v>128</v>
      </c>
      <c r="LM176" s="158" t="s">
        <v>128</v>
      </c>
      <c r="LN176" s="158" t="s">
        <v>128</v>
      </c>
      <c r="LO176" s="158" t="s">
        <v>128</v>
      </c>
      <c r="LP176" s="158" t="s">
        <v>128</v>
      </c>
      <c r="LQ176" s="158" t="s">
        <v>128</v>
      </c>
      <c r="LR176" s="158" t="s">
        <v>128</v>
      </c>
      <c r="LS176" s="158" t="s">
        <v>128</v>
      </c>
      <c r="LT176" s="158" t="s">
        <v>128</v>
      </c>
      <c r="LU176" s="158" t="s">
        <v>128</v>
      </c>
      <c r="LV176" s="158" t="s">
        <v>128</v>
      </c>
      <c r="LW176" s="158" t="s">
        <v>128</v>
      </c>
      <c r="LX176" s="158" t="s">
        <v>128</v>
      </c>
      <c r="LY176" s="158" t="s">
        <v>128</v>
      </c>
      <c r="LZ176" s="158" t="s">
        <v>128</v>
      </c>
      <c r="MA176" s="158" t="s">
        <v>128</v>
      </c>
      <c r="MB176" s="158" t="s">
        <v>128</v>
      </c>
      <c r="MC176" s="158" t="s">
        <v>128</v>
      </c>
      <c r="MD176" s="158" t="s">
        <v>128</v>
      </c>
      <c r="ME176" s="158" t="s">
        <v>128</v>
      </c>
      <c r="MF176" s="158" t="s">
        <v>128</v>
      </c>
      <c r="MG176" s="158" t="s">
        <v>128</v>
      </c>
      <c r="MH176" s="158" t="s">
        <v>128</v>
      </c>
      <c r="MI176" s="158" t="s">
        <v>128</v>
      </c>
      <c r="MJ176" s="158" t="s">
        <v>128</v>
      </c>
      <c r="MK176" s="158" t="s">
        <v>128</v>
      </c>
      <c r="ML176" s="158" t="s">
        <v>128</v>
      </c>
      <c r="MM176" s="158" t="s">
        <v>128</v>
      </c>
      <c r="MN176" s="158" t="s">
        <v>128</v>
      </c>
      <c r="MO176" s="158" t="s">
        <v>128</v>
      </c>
      <c r="MP176" s="158" t="s">
        <v>128</v>
      </c>
      <c r="MQ176" s="158" t="s">
        <v>128</v>
      </c>
      <c r="MR176" s="158" t="s">
        <v>128</v>
      </c>
      <c r="MS176" s="158" t="s">
        <v>128</v>
      </c>
      <c r="MT176" s="158" t="s">
        <v>128</v>
      </c>
      <c r="MU176" s="158" t="s">
        <v>128</v>
      </c>
      <c r="MV176" s="158" t="s">
        <v>128</v>
      </c>
      <c r="MW176" s="158" t="s">
        <v>128</v>
      </c>
      <c r="MX176" s="158" t="s">
        <v>128</v>
      </c>
      <c r="MY176" s="158" t="s">
        <v>128</v>
      </c>
      <c r="MZ176" s="158" t="s">
        <v>128</v>
      </c>
      <c r="NA176" s="158" t="s">
        <v>128</v>
      </c>
      <c r="NB176" s="158" t="s">
        <v>128</v>
      </c>
      <c r="NC176" s="158" t="s">
        <v>128</v>
      </c>
      <c r="ND176" s="158" t="s">
        <v>128</v>
      </c>
      <c r="NE176" s="158" t="s">
        <v>128</v>
      </c>
      <c r="NF176" s="158" t="s">
        <v>128</v>
      </c>
      <c r="NG176" s="158" t="s">
        <v>128</v>
      </c>
      <c r="NH176" s="158" t="s">
        <v>128</v>
      </c>
      <c r="NI176" s="158" t="s">
        <v>128</v>
      </c>
      <c r="NJ176" s="158" t="s">
        <v>128</v>
      </c>
      <c r="NK176" s="158" t="s">
        <v>128</v>
      </c>
      <c r="NL176" s="158" t="s">
        <v>128</v>
      </c>
      <c r="NM176" s="158" t="s">
        <v>128</v>
      </c>
      <c r="NN176" s="158" t="s">
        <v>128</v>
      </c>
      <c r="NO176" s="158" t="s">
        <v>128</v>
      </c>
      <c r="NP176" s="158" t="s">
        <v>128</v>
      </c>
      <c r="NQ176" s="158" t="s">
        <v>128</v>
      </c>
      <c r="NR176" s="158" t="s">
        <v>128</v>
      </c>
      <c r="NS176" s="158" t="s">
        <v>128</v>
      </c>
      <c r="NT176" s="158" t="s">
        <v>128</v>
      </c>
      <c r="NU176" s="158" t="s">
        <v>128</v>
      </c>
      <c r="NV176" s="158" t="s">
        <v>128</v>
      </c>
      <c r="NW176" s="158" t="s">
        <v>128</v>
      </c>
      <c r="NX176" s="158" t="s">
        <v>128</v>
      </c>
      <c r="NY176" s="158" t="s">
        <v>128</v>
      </c>
      <c r="NZ176" s="158" t="s">
        <v>128</v>
      </c>
      <c r="OA176" s="158" t="s">
        <v>128</v>
      </c>
      <c r="OB176" s="158" t="s">
        <v>128</v>
      </c>
      <c r="OC176" s="158" t="s">
        <v>128</v>
      </c>
      <c r="OD176" s="158" t="s">
        <v>128</v>
      </c>
      <c r="OE176" s="170" t="s">
        <v>128</v>
      </c>
      <c r="OF176" s="181"/>
      <c r="OG176" s="113" t="str">
        <f t="shared" si="893"/>
        <v/>
      </c>
      <c r="OH176" s="66" t="str">
        <f t="shared" si="894"/>
        <v/>
      </c>
      <c r="OI176" s="66" t="str">
        <f t="shared" si="895"/>
        <v/>
      </c>
      <c r="OJ176" s="66" t="str">
        <f t="shared" si="896"/>
        <v/>
      </c>
      <c r="OK176" s="66" t="str">
        <f t="shared" si="897"/>
        <v/>
      </c>
      <c r="OL176" s="66" t="str">
        <f t="shared" si="898"/>
        <v/>
      </c>
      <c r="OM176" s="66" t="str">
        <f t="shared" si="899"/>
        <v/>
      </c>
      <c r="ON176" s="66" t="str">
        <f t="shared" si="900"/>
        <v/>
      </c>
      <c r="OO176" s="66" t="str">
        <f t="shared" si="901"/>
        <v/>
      </c>
      <c r="OP176" s="66" t="str">
        <f t="shared" si="902"/>
        <v/>
      </c>
      <c r="OQ176" s="66" t="str">
        <f t="shared" si="903"/>
        <v/>
      </c>
      <c r="OR176" s="66" t="str">
        <f t="shared" si="904"/>
        <v/>
      </c>
      <c r="OS176" s="66" t="str">
        <f t="shared" si="905"/>
        <v/>
      </c>
      <c r="OT176" s="66" t="str">
        <f t="shared" si="906"/>
        <v/>
      </c>
      <c r="OU176" s="66" t="str">
        <f t="shared" si="907"/>
        <v/>
      </c>
      <c r="OV176" s="66" t="str">
        <f t="shared" si="908"/>
        <v/>
      </c>
      <c r="OW176" s="66" t="str">
        <f t="shared" si="909"/>
        <v/>
      </c>
      <c r="OX176" s="66" t="str">
        <f t="shared" si="910"/>
        <v/>
      </c>
      <c r="OY176" s="66" t="str">
        <f t="shared" si="911"/>
        <v/>
      </c>
      <c r="OZ176" s="66" t="str">
        <f t="shared" si="912"/>
        <v/>
      </c>
      <c r="PA176" s="66" t="str">
        <f t="shared" si="913"/>
        <v/>
      </c>
      <c r="PB176" s="66" t="str">
        <f t="shared" si="914"/>
        <v/>
      </c>
      <c r="PC176" s="66" t="str">
        <f t="shared" si="915"/>
        <v/>
      </c>
      <c r="PD176" s="66" t="str">
        <f t="shared" si="916"/>
        <v/>
      </c>
      <c r="PE176" s="66" t="str">
        <f t="shared" si="917"/>
        <v/>
      </c>
      <c r="PF176" s="66" t="str">
        <f t="shared" si="918"/>
        <v/>
      </c>
      <c r="PG176" s="66" t="str">
        <f t="shared" si="919"/>
        <v/>
      </c>
      <c r="PH176" s="66" t="str">
        <f t="shared" si="920"/>
        <v/>
      </c>
      <c r="PI176" s="66" t="str">
        <f t="shared" si="921"/>
        <v/>
      </c>
      <c r="PJ176" s="66" t="str">
        <f t="shared" si="922"/>
        <v/>
      </c>
      <c r="PK176" s="66" t="str">
        <f t="shared" si="923"/>
        <v/>
      </c>
      <c r="PL176" s="66" t="str">
        <f t="shared" si="924"/>
        <v/>
      </c>
      <c r="PM176" s="66" t="str">
        <f t="shared" si="925"/>
        <v/>
      </c>
      <c r="PN176" s="66" t="str">
        <f t="shared" si="926"/>
        <v/>
      </c>
      <c r="PO176" s="66" t="str">
        <f t="shared" si="927"/>
        <v/>
      </c>
      <c r="PP176" s="66" t="str">
        <f t="shared" si="928"/>
        <v/>
      </c>
      <c r="PQ176" s="66" t="str">
        <f t="shared" si="929"/>
        <v/>
      </c>
      <c r="PR176" s="66" t="str">
        <f t="shared" si="930"/>
        <v/>
      </c>
      <c r="PS176" s="66" t="str">
        <f t="shared" si="931"/>
        <v/>
      </c>
      <c r="PT176" s="66" t="str">
        <f t="shared" si="932"/>
        <v/>
      </c>
      <c r="PU176" s="66" t="str">
        <f t="shared" si="933"/>
        <v/>
      </c>
      <c r="PV176" s="66" t="str">
        <f t="shared" si="934"/>
        <v/>
      </c>
      <c r="PW176" s="66" t="str">
        <f t="shared" si="935"/>
        <v/>
      </c>
      <c r="PX176" s="66" t="str">
        <f t="shared" si="936"/>
        <v/>
      </c>
      <c r="PY176" s="66" t="str">
        <f t="shared" si="937"/>
        <v/>
      </c>
      <c r="PZ176" s="66" t="str">
        <f t="shared" si="938"/>
        <v/>
      </c>
      <c r="QA176" s="66" t="str">
        <f t="shared" si="939"/>
        <v/>
      </c>
      <c r="QB176" s="66" t="str">
        <f t="shared" si="940"/>
        <v/>
      </c>
      <c r="QC176" s="66" t="str">
        <f t="shared" si="941"/>
        <v/>
      </c>
      <c r="QD176" s="66" t="str">
        <f t="shared" si="942"/>
        <v/>
      </c>
      <c r="QE176" s="66" t="str">
        <f t="shared" si="943"/>
        <v/>
      </c>
      <c r="QF176" s="66" t="str">
        <f t="shared" si="944"/>
        <v/>
      </c>
      <c r="QG176" s="66" t="str">
        <f t="shared" si="945"/>
        <v/>
      </c>
      <c r="QH176" s="66" t="str">
        <f t="shared" si="946"/>
        <v/>
      </c>
      <c r="QI176" s="66" t="str">
        <f t="shared" si="947"/>
        <v/>
      </c>
      <c r="QJ176" s="66" t="str">
        <f t="shared" si="948"/>
        <v/>
      </c>
      <c r="QK176" s="66" t="str">
        <f t="shared" si="949"/>
        <v/>
      </c>
      <c r="QL176" s="66" t="str">
        <f t="shared" si="950"/>
        <v/>
      </c>
      <c r="QM176" s="66" t="str">
        <f t="shared" si="951"/>
        <v/>
      </c>
      <c r="QN176" s="66" t="str">
        <f t="shared" si="952"/>
        <v/>
      </c>
      <c r="QO176" s="66" t="str">
        <f t="shared" si="953"/>
        <v/>
      </c>
      <c r="QP176" s="66" t="str">
        <f t="shared" si="954"/>
        <v/>
      </c>
      <c r="QQ176" s="66" t="str">
        <f t="shared" si="955"/>
        <v/>
      </c>
      <c r="QR176" s="66" t="str">
        <f t="shared" si="956"/>
        <v/>
      </c>
      <c r="QS176" s="66" t="str">
        <f t="shared" si="957"/>
        <v/>
      </c>
      <c r="QT176" s="66" t="str">
        <f t="shared" si="958"/>
        <v/>
      </c>
      <c r="QU176" s="66" t="str">
        <f t="shared" si="959"/>
        <v/>
      </c>
      <c r="QV176" s="66" t="str">
        <f t="shared" si="960"/>
        <v/>
      </c>
      <c r="QW176" s="66" t="str">
        <f t="shared" si="961"/>
        <v/>
      </c>
      <c r="QX176" s="66" t="str">
        <f t="shared" si="962"/>
        <v/>
      </c>
      <c r="QY176" s="66" t="str">
        <f t="shared" si="963"/>
        <v/>
      </c>
      <c r="QZ176" s="66" t="str">
        <f t="shared" si="964"/>
        <v/>
      </c>
      <c r="RA176" s="66" t="str">
        <f t="shared" si="965"/>
        <v/>
      </c>
      <c r="RB176" s="66" t="str">
        <f t="shared" si="966"/>
        <v/>
      </c>
      <c r="RC176" s="66" t="str">
        <f t="shared" si="967"/>
        <v/>
      </c>
      <c r="RD176" s="66" t="str">
        <f t="shared" si="968"/>
        <v/>
      </c>
      <c r="RE176" s="66" t="str">
        <f t="shared" si="969"/>
        <v/>
      </c>
      <c r="RF176" s="66" t="str">
        <f t="shared" si="970"/>
        <v/>
      </c>
      <c r="RG176" s="66" t="str">
        <f t="shared" si="971"/>
        <v/>
      </c>
      <c r="RH176" s="66" t="str">
        <f t="shared" si="972"/>
        <v/>
      </c>
      <c r="RI176" s="66" t="str">
        <f t="shared" si="973"/>
        <v/>
      </c>
      <c r="RJ176" s="66" t="str">
        <f t="shared" si="974"/>
        <v/>
      </c>
      <c r="RK176" s="66" t="str">
        <f t="shared" si="975"/>
        <v/>
      </c>
      <c r="RL176" s="66" t="str">
        <f t="shared" si="976"/>
        <v/>
      </c>
      <c r="RM176" s="66" t="str">
        <f t="shared" si="977"/>
        <v/>
      </c>
      <c r="RN176" s="66" t="str">
        <f t="shared" si="978"/>
        <v/>
      </c>
      <c r="RO176" s="66" t="str">
        <f t="shared" si="979"/>
        <v/>
      </c>
      <c r="RP176" s="66" t="str">
        <f t="shared" si="980"/>
        <v/>
      </c>
      <c r="RQ176" s="66" t="str">
        <f t="shared" si="981"/>
        <v/>
      </c>
      <c r="RR176" s="66" t="str">
        <f t="shared" si="982"/>
        <v/>
      </c>
      <c r="RS176" s="66" t="str">
        <f t="shared" si="983"/>
        <v/>
      </c>
      <c r="RT176" s="66" t="str">
        <f t="shared" si="984"/>
        <v/>
      </c>
      <c r="RU176" s="66" t="str">
        <f t="shared" si="985"/>
        <v/>
      </c>
      <c r="RV176" s="66" t="str">
        <f t="shared" si="986"/>
        <v/>
      </c>
      <c r="RW176" s="66" t="str">
        <f t="shared" si="987"/>
        <v/>
      </c>
      <c r="RX176" s="66" t="str">
        <f t="shared" si="988"/>
        <v/>
      </c>
      <c r="RY176" s="66" t="str">
        <f t="shared" si="989"/>
        <v/>
      </c>
      <c r="RZ176" s="66" t="str">
        <f t="shared" si="990"/>
        <v/>
      </c>
      <c r="SA176" s="66" t="str">
        <f t="shared" si="991"/>
        <v/>
      </c>
      <c r="SB176" s="66" t="str">
        <f t="shared" si="992"/>
        <v/>
      </c>
      <c r="SC176" s="66" t="str">
        <f t="shared" si="993"/>
        <v/>
      </c>
      <c r="SD176" s="66" t="str">
        <f t="shared" si="994"/>
        <v/>
      </c>
      <c r="SE176" s="66" t="str">
        <f t="shared" si="995"/>
        <v/>
      </c>
      <c r="SF176" s="66" t="str">
        <f t="shared" si="996"/>
        <v/>
      </c>
      <c r="SG176" s="66" t="str">
        <f t="shared" si="997"/>
        <v/>
      </c>
      <c r="SH176" s="66" t="str">
        <f t="shared" si="998"/>
        <v/>
      </c>
      <c r="SI176" s="66" t="str">
        <f t="shared" si="999"/>
        <v/>
      </c>
      <c r="SJ176" s="66" t="str">
        <f t="shared" si="1000"/>
        <v/>
      </c>
      <c r="SK176" s="66" t="str">
        <f t="shared" si="1001"/>
        <v/>
      </c>
      <c r="SL176" s="66" t="str">
        <f t="shared" si="1002"/>
        <v/>
      </c>
      <c r="SM176" s="66" t="str">
        <f t="shared" si="1003"/>
        <v/>
      </c>
      <c r="SN176" s="66" t="str">
        <f t="shared" si="1004"/>
        <v/>
      </c>
      <c r="SO176" s="66" t="str">
        <f t="shared" si="1005"/>
        <v/>
      </c>
      <c r="SP176" s="66" t="str">
        <f t="shared" si="1006"/>
        <v/>
      </c>
      <c r="SQ176" s="66" t="str">
        <f t="shared" si="1007"/>
        <v/>
      </c>
      <c r="SR176" s="66" t="str">
        <f t="shared" si="1008"/>
        <v/>
      </c>
      <c r="SS176" s="66" t="str">
        <f t="shared" si="1009"/>
        <v/>
      </c>
      <c r="ST176" s="66" t="str">
        <f t="shared" si="1010"/>
        <v/>
      </c>
      <c r="SU176" s="66" t="str">
        <f t="shared" si="1011"/>
        <v/>
      </c>
      <c r="SV176" s="66" t="str">
        <f t="shared" si="1012"/>
        <v/>
      </c>
      <c r="SW176" s="66" t="str">
        <f t="shared" si="1013"/>
        <v/>
      </c>
      <c r="SX176" s="66" t="str">
        <f t="shared" si="1014"/>
        <v/>
      </c>
      <c r="SY176" s="66" t="str">
        <f t="shared" si="1015"/>
        <v/>
      </c>
      <c r="SZ176" s="66" t="str">
        <f t="shared" si="1016"/>
        <v/>
      </c>
      <c r="TA176" s="66" t="str">
        <f t="shared" si="1017"/>
        <v/>
      </c>
      <c r="TB176" s="66" t="str">
        <f t="shared" si="1018"/>
        <v/>
      </c>
      <c r="TC176" s="66" t="str">
        <f t="shared" si="1019"/>
        <v/>
      </c>
      <c r="TD176" s="66" t="str">
        <f t="shared" si="1020"/>
        <v/>
      </c>
      <c r="TE176" s="66" t="str">
        <f t="shared" si="1021"/>
        <v/>
      </c>
      <c r="TF176" s="66" t="str">
        <f t="shared" si="1022"/>
        <v/>
      </c>
      <c r="TG176" s="66" t="str">
        <f t="shared" si="1023"/>
        <v/>
      </c>
      <c r="TH176" s="66" t="str">
        <f t="shared" si="1024"/>
        <v/>
      </c>
      <c r="TI176" s="66" t="str">
        <f t="shared" si="1025"/>
        <v/>
      </c>
      <c r="TJ176" s="66" t="str">
        <f t="shared" si="1026"/>
        <v/>
      </c>
      <c r="TK176" s="66" t="str">
        <f t="shared" si="1027"/>
        <v/>
      </c>
      <c r="TL176" s="66" t="str">
        <f t="shared" si="1028"/>
        <v/>
      </c>
      <c r="TM176" s="66" t="str">
        <f t="shared" si="1029"/>
        <v/>
      </c>
      <c r="TN176" s="66" t="str">
        <f t="shared" si="1030"/>
        <v/>
      </c>
      <c r="TO176" s="160">
        <f t="shared" si="1031"/>
        <v>1.0173581126407948E-3</v>
      </c>
      <c r="TP176" s="66" t="str">
        <f t="shared" si="1032"/>
        <v>kg/GJ delivered</v>
      </c>
      <c r="TQ176" s="160">
        <f t="shared" si="1033"/>
        <v>6.7823874176052969E-4</v>
      </c>
      <c r="TR176" s="66" t="str">
        <f t="shared" si="1034"/>
        <v>kg/GJ delivered</v>
      </c>
      <c r="TS176" s="160">
        <f t="shared" si="1035"/>
        <v>1.8651565398414569E-3</v>
      </c>
      <c r="TT176" s="66" t="str">
        <f t="shared" si="1036"/>
        <v>kg/GJ delivered</v>
      </c>
      <c r="TU176" s="160">
        <f t="shared" si="1037"/>
        <v>1.1869177980809271E-3</v>
      </c>
      <c r="TV176" s="66" t="str">
        <f t="shared" si="1038"/>
        <v>kg/GJ delivered</v>
      </c>
      <c r="TW176" s="160">
        <f t="shared" si="1039"/>
        <v>7.5090717837772935E-4</v>
      </c>
      <c r="TX176" s="66" t="str">
        <f t="shared" si="1040"/>
        <v>kg/GJ delivered</v>
      </c>
      <c r="TY176" s="160">
        <f t="shared" si="1041"/>
        <v>1.1142493614637273E-3</v>
      </c>
      <c r="TZ176" s="66" t="str">
        <f t="shared" si="1042"/>
        <v>kg/GJ delivered</v>
      </c>
      <c r="UA176" s="160">
        <f t="shared" si="1043"/>
        <v>6.0557030514333014E-4</v>
      </c>
      <c r="UB176" s="66" t="str">
        <f t="shared" si="1044"/>
        <v>kg/GJ delivered</v>
      </c>
      <c r="UC176" s="160">
        <f t="shared" si="1045"/>
        <v>5.8134749293759684E-4</v>
      </c>
      <c r="UD176" s="66" t="str">
        <f t="shared" si="1046"/>
        <v>kg/GJ delivered</v>
      </c>
      <c r="UE176" s="66" t="str">
        <f t="shared" si="1047"/>
        <v/>
      </c>
      <c r="UF176" s="66" t="str">
        <f t="shared" si="1048"/>
        <v/>
      </c>
      <c r="UG176" s="66" t="str">
        <f t="shared" si="1049"/>
        <v/>
      </c>
      <c r="UH176" s="66" t="str">
        <f t="shared" si="1050"/>
        <v/>
      </c>
      <c r="UI176" s="66" t="str">
        <f t="shared" si="1051"/>
        <v/>
      </c>
      <c r="UJ176" s="66" t="str">
        <f t="shared" si="1052"/>
        <v/>
      </c>
      <c r="UK176" s="66" t="str">
        <f t="shared" si="1053"/>
        <v/>
      </c>
      <c r="UL176" s="66" t="str">
        <f t="shared" si="1054"/>
        <v/>
      </c>
      <c r="UM176" s="160">
        <f t="shared" si="1055"/>
        <v>2.6645093426306529E-4</v>
      </c>
      <c r="UN176" s="66" t="str">
        <f t="shared" si="1056"/>
        <v>kg/GJ delivered</v>
      </c>
      <c r="UO176" s="160">
        <f t="shared" si="1057"/>
        <v>2.3011671595446542E-3</v>
      </c>
      <c r="UP176" s="66" t="str">
        <f t="shared" si="1058"/>
        <v>kg/GJ delivered</v>
      </c>
      <c r="UQ176" s="160">
        <f t="shared" si="1059"/>
        <v>2.1800530985159883E-3</v>
      </c>
      <c r="UR176" s="66" t="str">
        <f t="shared" si="1060"/>
        <v>kg/GJ delivered</v>
      </c>
      <c r="US176" s="160">
        <f t="shared" si="1061"/>
        <v>3.1489655867453166E-4</v>
      </c>
      <c r="UT176" s="66" t="str">
        <f t="shared" si="1062"/>
        <v>kg/GJ delivered</v>
      </c>
      <c r="UU176" s="66" t="str">
        <f t="shared" si="1063"/>
        <v/>
      </c>
      <c r="UV176" s="66" t="str">
        <f t="shared" si="1064"/>
        <v/>
      </c>
      <c r="UW176" s="66" t="str">
        <f t="shared" si="1065"/>
        <v/>
      </c>
      <c r="UX176" s="66" t="str">
        <f t="shared" si="1066"/>
        <v/>
      </c>
      <c r="UY176" s="160">
        <f t="shared" si="1067"/>
        <v>3.1489655867453166E-4</v>
      </c>
      <c r="UZ176" s="66" t="str">
        <f t="shared" si="1068"/>
        <v>kg/GJ delivered</v>
      </c>
      <c r="VA176" s="160">
        <f t="shared" si="1069"/>
        <v>2.6645093426306529E-4</v>
      </c>
      <c r="VB176" s="66" t="str">
        <f t="shared" si="1070"/>
        <v>kg/GJ delivered</v>
      </c>
      <c r="VC176" s="160">
        <f t="shared" si="1071"/>
        <v>1.5502599811669251E-3</v>
      </c>
      <c r="VD176" s="66" t="str">
        <f t="shared" si="1072"/>
        <v>kg/GJ delivered</v>
      </c>
      <c r="VE176" s="66" t="str">
        <f t="shared" si="1073"/>
        <v/>
      </c>
      <c r="VF176" s="66" t="str">
        <f t="shared" si="1074"/>
        <v/>
      </c>
      <c r="VG176" s="66" t="str">
        <f t="shared" si="1075"/>
        <v/>
      </c>
      <c r="VH176" s="66" t="str">
        <f t="shared" si="1076"/>
        <v/>
      </c>
      <c r="VI176" s="66" t="str">
        <f t="shared" si="1077"/>
        <v/>
      </c>
      <c r="VJ176" s="66" t="str">
        <f t="shared" si="1078"/>
        <v/>
      </c>
      <c r="VK176" s="66" t="str">
        <f t="shared" si="1079"/>
        <v/>
      </c>
      <c r="VL176" s="66" t="str">
        <f t="shared" si="1080"/>
        <v/>
      </c>
      <c r="VM176" s="66" t="str">
        <f t="shared" si="1081"/>
        <v/>
      </c>
      <c r="VN176" s="66" t="str">
        <f t="shared" si="1082"/>
        <v/>
      </c>
      <c r="VO176" s="66" t="str">
        <f t="shared" si="1083"/>
        <v/>
      </c>
      <c r="VP176" s="66" t="str">
        <f t="shared" si="1084"/>
        <v/>
      </c>
      <c r="VQ176" s="66" t="str">
        <f t="shared" si="1085"/>
        <v/>
      </c>
      <c r="VR176" s="66" t="str">
        <f t="shared" si="1086"/>
        <v/>
      </c>
      <c r="VS176" s="66" t="str">
        <f t="shared" si="1087"/>
        <v/>
      </c>
      <c r="VT176" s="66" t="str">
        <f t="shared" si="1088"/>
        <v/>
      </c>
      <c r="VU176" s="66" t="str">
        <f t="shared" si="1089"/>
        <v/>
      </c>
      <c r="VV176" s="66" t="str">
        <f t="shared" si="1090"/>
        <v/>
      </c>
      <c r="VW176" s="66" t="str">
        <f t="shared" si="1091"/>
        <v/>
      </c>
      <c r="VX176" s="66" t="str">
        <f t="shared" si="1092"/>
        <v/>
      </c>
      <c r="VY176" s="66" t="str">
        <f t="shared" si="1093"/>
        <v/>
      </c>
      <c r="VZ176" s="66" t="str">
        <f t="shared" si="1094"/>
        <v/>
      </c>
      <c r="WA176" s="66" t="str">
        <f t="shared" si="1095"/>
        <v/>
      </c>
      <c r="WB176" s="66" t="str">
        <f t="shared" si="1096"/>
        <v/>
      </c>
      <c r="WC176" s="66" t="str">
        <f t="shared" si="1097"/>
        <v/>
      </c>
      <c r="WD176" s="66" t="str">
        <f t="shared" si="1098"/>
        <v/>
      </c>
      <c r="WE176" s="66" t="str">
        <f t="shared" si="1099"/>
        <v/>
      </c>
      <c r="WF176" s="66" t="str">
        <f t="shared" si="1100"/>
        <v/>
      </c>
      <c r="WG176" s="66" t="str">
        <f t="shared" si="1101"/>
        <v/>
      </c>
      <c r="WH176" s="66" t="str">
        <f t="shared" si="1102"/>
        <v/>
      </c>
      <c r="WI176" s="66" t="str">
        <f t="shared" si="1103"/>
        <v/>
      </c>
      <c r="WJ176" s="66" t="str">
        <f t="shared" si="1104"/>
        <v/>
      </c>
      <c r="WK176" s="66" t="str">
        <f t="shared" si="1105"/>
        <v/>
      </c>
      <c r="WL176" s="66" t="str">
        <f t="shared" si="1106"/>
        <v/>
      </c>
      <c r="WM176" s="66" t="str">
        <f t="shared" si="1107"/>
        <v/>
      </c>
      <c r="WN176" s="66" t="str">
        <f t="shared" si="1108"/>
        <v/>
      </c>
      <c r="WO176" s="66" t="str">
        <f t="shared" si="1109"/>
        <v/>
      </c>
      <c r="WP176" s="66" t="str">
        <f t="shared" si="1110"/>
        <v/>
      </c>
      <c r="WQ176" s="66" t="str">
        <f t="shared" si="1111"/>
        <v/>
      </c>
      <c r="WR176" s="66" t="str">
        <f t="shared" si="1112"/>
        <v/>
      </c>
      <c r="WS176" s="66" t="str">
        <f t="shared" si="1113"/>
        <v/>
      </c>
      <c r="WT176" s="66" t="str">
        <f t="shared" si="1114"/>
        <v/>
      </c>
      <c r="WU176" s="66" t="str">
        <f t="shared" si="1115"/>
        <v/>
      </c>
      <c r="WV176" s="66" t="str">
        <f t="shared" si="1116"/>
        <v/>
      </c>
      <c r="WW176" s="66" t="str">
        <f t="shared" si="1117"/>
        <v/>
      </c>
      <c r="WX176" s="66" t="str">
        <f t="shared" si="1118"/>
        <v/>
      </c>
      <c r="WY176" s="160">
        <f t="shared" si="1119"/>
        <v>2.9067374646879842E-4</v>
      </c>
      <c r="WZ176" s="66" t="str">
        <f t="shared" si="1120"/>
        <v>kg/GJ delivered</v>
      </c>
      <c r="XA176" s="66" t="str">
        <f t="shared" si="1121"/>
        <v/>
      </c>
      <c r="XB176" s="66" t="str">
        <f t="shared" si="1122"/>
        <v/>
      </c>
      <c r="XC176" s="66" t="str">
        <f t="shared" si="1123"/>
        <v/>
      </c>
      <c r="XD176" s="66" t="str">
        <f t="shared" si="1124"/>
        <v/>
      </c>
      <c r="XE176" s="66" t="str">
        <f t="shared" si="1125"/>
        <v/>
      </c>
      <c r="XF176" s="66" t="str">
        <f t="shared" si="1126"/>
        <v/>
      </c>
      <c r="XG176" s="66" t="str">
        <f t="shared" si="1127"/>
        <v/>
      </c>
      <c r="XH176" s="66" t="str">
        <f t="shared" si="1128"/>
        <v/>
      </c>
      <c r="XI176" s="66" t="str">
        <f t="shared" si="1129"/>
        <v/>
      </c>
      <c r="XJ176" s="66" t="str">
        <f t="shared" si="1130"/>
        <v/>
      </c>
      <c r="XK176" s="66" t="str">
        <f t="shared" si="1131"/>
        <v/>
      </c>
      <c r="XL176" s="66" t="str">
        <f t="shared" si="1132"/>
        <v/>
      </c>
      <c r="XM176" s="66" t="str">
        <f t="shared" si="1133"/>
        <v/>
      </c>
      <c r="XN176" s="66" t="str">
        <f t="shared" si="1134"/>
        <v/>
      </c>
      <c r="XO176" s="66" t="str">
        <f t="shared" si="1135"/>
        <v/>
      </c>
      <c r="XP176" s="66" t="str">
        <f t="shared" si="1136"/>
        <v/>
      </c>
      <c r="XQ176" s="66" t="str">
        <f t="shared" si="1137"/>
        <v/>
      </c>
      <c r="XR176" s="66" t="str">
        <f t="shared" si="1138"/>
        <v/>
      </c>
      <c r="XS176" s="66" t="str">
        <f t="shared" si="1139"/>
        <v/>
      </c>
      <c r="XT176" s="66" t="str">
        <f t="shared" si="1140"/>
        <v/>
      </c>
      <c r="XU176" s="66" t="str">
        <f t="shared" si="1141"/>
        <v/>
      </c>
      <c r="XV176" s="66" t="str">
        <f t="shared" si="1142"/>
        <v/>
      </c>
      <c r="XW176" s="66" t="str">
        <f t="shared" si="1143"/>
        <v/>
      </c>
      <c r="XX176" s="66" t="str">
        <f t="shared" si="1144"/>
        <v/>
      </c>
      <c r="XY176" s="66" t="str">
        <f t="shared" si="1145"/>
        <v/>
      </c>
      <c r="XZ176" s="66" t="str">
        <f t="shared" si="1146"/>
        <v/>
      </c>
      <c r="YA176" s="66" t="str">
        <f t="shared" si="1147"/>
        <v/>
      </c>
      <c r="YB176" s="66" t="str">
        <f t="shared" si="1148"/>
        <v/>
      </c>
      <c r="YC176" s="66" t="str">
        <f t="shared" si="1149"/>
        <v/>
      </c>
      <c r="YD176" s="66" t="str">
        <f t="shared" si="1150"/>
        <v/>
      </c>
      <c r="YE176" s="66" t="str">
        <f t="shared" si="1151"/>
        <v/>
      </c>
      <c r="YF176" s="66" t="str">
        <f t="shared" si="1152"/>
        <v/>
      </c>
      <c r="YG176" s="66" t="str">
        <f t="shared" si="1153"/>
        <v/>
      </c>
      <c r="YH176" s="66" t="str">
        <f t="shared" si="1154"/>
        <v/>
      </c>
      <c r="YI176" s="66" t="str">
        <f t="shared" si="1155"/>
        <v/>
      </c>
      <c r="YJ176" s="66" t="str">
        <f t="shared" si="1156"/>
        <v/>
      </c>
      <c r="YK176" s="66" t="str">
        <f t="shared" si="1157"/>
        <v/>
      </c>
      <c r="YL176" s="66" t="str">
        <f t="shared" si="1158"/>
        <v/>
      </c>
      <c r="YM176" s="66" t="str">
        <f t="shared" si="1159"/>
        <v/>
      </c>
      <c r="YN176" s="66" t="str">
        <f t="shared" si="1160"/>
        <v/>
      </c>
      <c r="YO176" s="66" t="str">
        <f t="shared" si="1161"/>
        <v/>
      </c>
      <c r="YP176" s="66" t="str">
        <f t="shared" si="1162"/>
        <v/>
      </c>
      <c r="YQ176" s="66" t="str">
        <f t="shared" si="1163"/>
        <v/>
      </c>
      <c r="YR176" s="66" t="str">
        <f t="shared" si="1164"/>
        <v/>
      </c>
      <c r="YS176" s="66" t="str">
        <f t="shared" si="1165"/>
        <v/>
      </c>
      <c r="YT176" s="66" t="str">
        <f t="shared" si="1166"/>
        <v/>
      </c>
      <c r="YU176" s="66" t="str">
        <f t="shared" si="1167"/>
        <v/>
      </c>
      <c r="YV176" s="66" t="str">
        <f t="shared" si="1168"/>
        <v/>
      </c>
      <c r="YW176" s="66" t="str">
        <f t="shared" si="1169"/>
        <v/>
      </c>
      <c r="YX176" s="66" t="str">
        <f t="shared" si="1170"/>
        <v/>
      </c>
      <c r="YY176" s="66" t="str">
        <f t="shared" si="1171"/>
        <v/>
      </c>
      <c r="YZ176" s="66" t="str">
        <f t="shared" si="1172"/>
        <v/>
      </c>
      <c r="ZA176" s="66" t="str">
        <f t="shared" si="1173"/>
        <v/>
      </c>
      <c r="ZB176" s="66" t="str">
        <f t="shared" si="1174"/>
        <v/>
      </c>
      <c r="ZC176" s="66" t="str">
        <f t="shared" si="1175"/>
        <v/>
      </c>
      <c r="ZD176" s="66" t="str">
        <f t="shared" si="1176"/>
        <v/>
      </c>
      <c r="ZE176" s="66" t="str">
        <f t="shared" si="1177"/>
        <v/>
      </c>
      <c r="ZF176" s="66" t="str">
        <f t="shared" si="1178"/>
        <v/>
      </c>
      <c r="ZG176" s="66" t="str">
        <f t="shared" si="1179"/>
        <v/>
      </c>
      <c r="ZH176" s="66" t="str">
        <f t="shared" si="1180"/>
        <v/>
      </c>
      <c r="ZI176" s="66" t="str">
        <f t="shared" si="1181"/>
        <v/>
      </c>
      <c r="ZJ176" s="66" t="str">
        <f t="shared" si="1182"/>
        <v/>
      </c>
      <c r="ZK176" s="66" t="str">
        <f t="shared" si="1183"/>
        <v/>
      </c>
      <c r="ZL176" s="66" t="str">
        <f t="shared" si="1184"/>
        <v/>
      </c>
      <c r="ZM176" s="66" t="str">
        <f t="shared" si="1185"/>
        <v/>
      </c>
      <c r="ZN176" s="66" t="str">
        <f t="shared" si="1186"/>
        <v/>
      </c>
      <c r="ZO176" s="66" t="str">
        <f t="shared" si="1187"/>
        <v/>
      </c>
      <c r="ZP176" s="66" t="str">
        <f t="shared" si="1188"/>
        <v/>
      </c>
      <c r="ZQ176" s="66" t="str">
        <f t="shared" si="1189"/>
        <v/>
      </c>
      <c r="ZR176" s="66" t="str">
        <f t="shared" si="1190"/>
        <v/>
      </c>
      <c r="ZS176" s="66" t="str">
        <f t="shared" si="1191"/>
        <v/>
      </c>
      <c r="ZT176" s="66" t="str">
        <f t="shared" si="1192"/>
        <v/>
      </c>
      <c r="ZU176" s="66" t="str">
        <f t="shared" si="1193"/>
        <v/>
      </c>
      <c r="ZV176" s="66" t="str">
        <f t="shared" si="1194"/>
        <v/>
      </c>
      <c r="ZW176" s="66" t="str">
        <f t="shared" si="1195"/>
        <v/>
      </c>
      <c r="ZX176" s="66" t="str">
        <f t="shared" si="1196"/>
        <v/>
      </c>
      <c r="ZY176" s="66" t="str">
        <f t="shared" si="1197"/>
        <v/>
      </c>
      <c r="ZZ176" s="66" t="str">
        <f t="shared" si="1198"/>
        <v/>
      </c>
      <c r="AAA176" s="66" t="str">
        <f t="shared" si="1199"/>
        <v/>
      </c>
      <c r="AAB176" s="66" t="str">
        <f t="shared" si="1200"/>
        <v/>
      </c>
      <c r="AAC176" s="66" t="str">
        <f t="shared" si="1201"/>
        <v/>
      </c>
      <c r="AAD176" s="66" t="str">
        <f t="shared" si="1202"/>
        <v/>
      </c>
      <c r="AAE176" s="66" t="str">
        <f t="shared" si="1203"/>
        <v/>
      </c>
      <c r="AAF176" s="66" t="str">
        <f t="shared" si="1204"/>
        <v/>
      </c>
      <c r="AAG176" s="66" t="str">
        <f t="shared" si="1205"/>
        <v/>
      </c>
      <c r="AAH176" s="66" t="str">
        <f t="shared" si="1206"/>
        <v/>
      </c>
      <c r="AAI176" s="66" t="str">
        <f t="shared" si="1207"/>
        <v/>
      </c>
      <c r="AAJ176" s="66" t="str">
        <f t="shared" si="1208"/>
        <v/>
      </c>
      <c r="AAK176" s="66" t="str">
        <f t="shared" si="1209"/>
        <v/>
      </c>
      <c r="AAL176" s="66" t="str">
        <f t="shared" si="1210"/>
        <v/>
      </c>
      <c r="AAM176" s="66" t="str">
        <f t="shared" si="1211"/>
        <v/>
      </c>
      <c r="AAN176" s="66" t="str">
        <f t="shared" si="1212"/>
        <v/>
      </c>
      <c r="AAO176" s="66" t="str">
        <f t="shared" si="1213"/>
        <v/>
      </c>
      <c r="AAP176" s="66" t="str">
        <f t="shared" si="1214"/>
        <v/>
      </c>
      <c r="AAQ176" s="66" t="str">
        <f t="shared" si="1215"/>
        <v/>
      </c>
      <c r="AAR176" s="66" t="str">
        <f t="shared" si="1216"/>
        <v/>
      </c>
      <c r="AAS176" s="66" t="str">
        <f t="shared" si="1217"/>
        <v/>
      </c>
      <c r="AAT176" s="66" t="str">
        <f t="shared" si="1218"/>
        <v/>
      </c>
      <c r="AAU176" s="66" t="str">
        <f t="shared" si="1219"/>
        <v/>
      </c>
      <c r="AAV176" s="66" t="str">
        <f t="shared" si="1220"/>
        <v/>
      </c>
      <c r="AAW176" s="66" t="str">
        <f t="shared" si="1221"/>
        <v/>
      </c>
      <c r="AAX176" s="66" t="str">
        <f t="shared" si="1222"/>
        <v/>
      </c>
      <c r="AAY176" s="66" t="str">
        <f t="shared" si="1223"/>
        <v/>
      </c>
      <c r="AAZ176" s="66" t="str">
        <f t="shared" si="1224"/>
        <v/>
      </c>
      <c r="ABA176" s="66" t="str">
        <f t="shared" si="1225"/>
        <v/>
      </c>
      <c r="ABB176" s="66" t="str">
        <f t="shared" si="1226"/>
        <v/>
      </c>
      <c r="ABC176" s="66" t="str">
        <f t="shared" si="1227"/>
        <v/>
      </c>
      <c r="ABD176" s="66" t="str">
        <f t="shared" si="1228"/>
        <v/>
      </c>
      <c r="ABE176" s="66" t="str">
        <f t="shared" si="1229"/>
        <v/>
      </c>
      <c r="ABF176" s="66" t="str">
        <f t="shared" si="1230"/>
        <v/>
      </c>
      <c r="ABG176" s="66" t="str">
        <f t="shared" si="1231"/>
        <v/>
      </c>
      <c r="ABH176" s="66" t="str">
        <f t="shared" si="1232"/>
        <v/>
      </c>
      <c r="ABI176" s="66" t="str">
        <f t="shared" si="1233"/>
        <v/>
      </c>
      <c r="ABJ176" s="66" t="str">
        <f t="shared" si="1234"/>
        <v/>
      </c>
      <c r="ABK176" s="66" t="str">
        <f t="shared" si="1235"/>
        <v/>
      </c>
      <c r="ABL176" s="66" t="str">
        <f t="shared" si="1236"/>
        <v/>
      </c>
      <c r="ABM176" s="66" t="str">
        <f t="shared" si="1237"/>
        <v/>
      </c>
      <c r="ABN176" s="66" t="str">
        <f t="shared" si="1238"/>
        <v/>
      </c>
      <c r="ABO176" s="66" t="str">
        <f t="shared" si="1239"/>
        <v/>
      </c>
      <c r="ABP176" s="66" t="str">
        <f t="shared" si="1240"/>
        <v/>
      </c>
      <c r="ABQ176" s="66" t="str">
        <f t="shared" si="1241"/>
        <v/>
      </c>
      <c r="ABR176" s="66" t="str">
        <f t="shared" si="1242"/>
        <v/>
      </c>
      <c r="ABS176" s="66" t="str">
        <f t="shared" si="1243"/>
        <v/>
      </c>
      <c r="ABT176" s="66" t="str">
        <f t="shared" si="1244"/>
        <v/>
      </c>
      <c r="ABU176" s="66" t="str">
        <f t="shared" si="1245"/>
        <v/>
      </c>
      <c r="ABV176" s="66" t="str">
        <f t="shared" si="1246"/>
        <v/>
      </c>
      <c r="ABW176" s="66" t="str">
        <f t="shared" si="1247"/>
        <v/>
      </c>
      <c r="ABX176" s="66" t="str">
        <f t="shared" si="1248"/>
        <v/>
      </c>
      <c r="ABY176" s="66" t="str">
        <f t="shared" si="1249"/>
        <v/>
      </c>
      <c r="ABZ176" s="66" t="str">
        <f t="shared" si="1250"/>
        <v/>
      </c>
      <c r="ACA176" s="66" t="str">
        <f t="shared" si="1251"/>
        <v/>
      </c>
      <c r="ACB176" s="66" t="str">
        <f t="shared" si="1252"/>
        <v/>
      </c>
      <c r="ACC176" s="66" t="str">
        <f t="shared" si="1253"/>
        <v/>
      </c>
      <c r="ACD176" s="66" t="str">
        <f t="shared" si="1254"/>
        <v/>
      </c>
      <c r="ACE176" s="66" t="str">
        <f t="shared" si="1255"/>
        <v/>
      </c>
      <c r="ACF176" s="66" t="str">
        <f t="shared" si="1256"/>
        <v/>
      </c>
      <c r="ACG176" s="66" t="str">
        <f t="shared" si="1257"/>
        <v/>
      </c>
      <c r="ACH176" s="66" t="str">
        <f t="shared" si="1258"/>
        <v/>
      </c>
      <c r="ACI176" s="66" t="str">
        <f t="shared" si="1259"/>
        <v/>
      </c>
      <c r="ACJ176" s="66" t="str">
        <f t="shared" si="1260"/>
        <v/>
      </c>
      <c r="ACK176" s="66" t="str">
        <f t="shared" si="1261"/>
        <v/>
      </c>
      <c r="ACL176" s="66" t="str">
        <f t="shared" si="1262"/>
        <v/>
      </c>
      <c r="ACM176" s="66" t="str">
        <f t="shared" ref="ACM176:ACN176" si="1312">IF(AND(ACS$3="Unit", ACL176=""), "", IF(AND(ACS$3="Unit", ACL176="-"),"", IF(ACS$3="Unit", "kg/GJ delivered", IF(AND(NY176&lt;&gt;"", NY176&lt;&gt;"-", NX176="-"),"", IF($H176="","", IF(NX176="nd", "",IF(NX176="&lt;n.a.&gt;", "", IF(NY176="#/MJ", "", IF(NY176="kg/GJ delivered",NX176,IF(NY176="g/MJ delivered",NX176,IF(NY176="kg/MJ delivered",NX176*1000,IF(NY176="mg/MJ delivered",NX176/1000,IF(NY176="g/kg",((NX176)*(1/$I176)*(1/$H176)),IF(NY176="mg/kg",((NX176/1000)*(1/$I176)*(1/$H176)),IF(NY176="mg/MJ delivered",NX176/1000,IF(NY176="-","","Error"))))))))))))))))</f>
        <v/>
      </c>
      <c r="ACN176" s="66" t="str">
        <f t="shared" si="1312"/>
        <v/>
      </c>
      <c r="ACO176" s="66" t="str">
        <f t="shared" si="1264"/>
        <v/>
      </c>
      <c r="ACP176" s="66" t="str">
        <f t="shared" si="1265"/>
        <v/>
      </c>
      <c r="ACQ176" s="66" t="str">
        <f t="shared" si="1266"/>
        <v/>
      </c>
      <c r="ACR176" s="66" t="str">
        <f t="shared" si="1267"/>
        <v/>
      </c>
      <c r="ACS176" s="66" t="str">
        <f t="shared" si="1268"/>
        <v/>
      </c>
      <c r="ACT176" s="66" t="str">
        <f t="shared" si="1269"/>
        <v/>
      </c>
    </row>
    <row r="177" spans="2:774" ht="15.75" customHeight="1" x14ac:dyDescent="0.25">
      <c r="B177" s="66">
        <v>268</v>
      </c>
      <c r="C177" s="66" t="s">
        <v>950</v>
      </c>
      <c r="D177" s="66" t="s">
        <v>1660</v>
      </c>
      <c r="E177" s="156" t="s">
        <v>927</v>
      </c>
      <c r="F177" s="66" t="s">
        <v>1772</v>
      </c>
      <c r="G177" s="66" t="s">
        <v>490</v>
      </c>
      <c r="H177" s="126">
        <v>0.19785</v>
      </c>
      <c r="I177" s="118">
        <f>'Heating Values'!$E$97</f>
        <v>8.5360944500273419</v>
      </c>
      <c r="J177" s="66" t="str">
        <f t="shared" si="890"/>
        <v>Honeycomb Coal, Traditional, CN</v>
      </c>
      <c r="K177" s="66" t="s">
        <v>1254</v>
      </c>
      <c r="L177" s="66" t="s">
        <v>1254</v>
      </c>
      <c r="M177" s="66" t="s">
        <v>1254</v>
      </c>
      <c r="N177" s="66" t="s">
        <v>1254</v>
      </c>
      <c r="O177" s="66" t="s">
        <v>925</v>
      </c>
      <c r="P177" s="66" t="str">
        <f t="shared" si="1272"/>
        <v>CN</v>
      </c>
      <c r="Q177" s="66" t="s">
        <v>87</v>
      </c>
      <c r="R177" s="158" t="s">
        <v>128</v>
      </c>
      <c r="S177" s="158" t="s">
        <v>128</v>
      </c>
      <c r="T177" s="158" t="s">
        <v>128</v>
      </c>
      <c r="U177" s="158" t="s">
        <v>128</v>
      </c>
      <c r="V177" s="158" t="s">
        <v>128</v>
      </c>
      <c r="W177" s="158" t="s">
        <v>128</v>
      </c>
      <c r="X177" s="158" t="s">
        <v>128</v>
      </c>
      <c r="Y177" s="158" t="s">
        <v>128</v>
      </c>
      <c r="Z177" s="158" t="s">
        <v>128</v>
      </c>
      <c r="AA177" s="158" t="s">
        <v>128</v>
      </c>
      <c r="AB177" s="158" t="s">
        <v>128</v>
      </c>
      <c r="AC177" s="158" t="s">
        <v>128</v>
      </c>
      <c r="AD177" s="158" t="s">
        <v>128</v>
      </c>
      <c r="AE177" s="158" t="s">
        <v>128</v>
      </c>
      <c r="AF177" s="158" t="s">
        <v>128</v>
      </c>
      <c r="AG177" s="158" t="s">
        <v>128</v>
      </c>
      <c r="AH177" s="158" t="s">
        <v>128</v>
      </c>
      <c r="AI177" s="158" t="s">
        <v>128</v>
      </c>
      <c r="AJ177" s="158" t="s">
        <v>128</v>
      </c>
      <c r="AK177" s="158" t="s">
        <v>704</v>
      </c>
      <c r="AL177" s="158" t="s">
        <v>128</v>
      </c>
      <c r="AM177" s="158" t="s">
        <v>704</v>
      </c>
      <c r="AN177" s="158" t="s">
        <v>128</v>
      </c>
      <c r="AO177" s="158" t="s">
        <v>704</v>
      </c>
      <c r="AP177" s="158" t="s">
        <v>128</v>
      </c>
      <c r="AQ177" s="158" t="s">
        <v>128</v>
      </c>
      <c r="AR177" s="158" t="s">
        <v>128</v>
      </c>
      <c r="AS177" s="158" t="s">
        <v>128</v>
      </c>
      <c r="AT177" s="158" t="s">
        <v>128</v>
      </c>
      <c r="AU177" s="158" t="s">
        <v>128</v>
      </c>
      <c r="AV177" s="158" t="s">
        <v>128</v>
      </c>
      <c r="AW177" s="158" t="s">
        <v>128</v>
      </c>
      <c r="AX177" s="158" t="s">
        <v>128</v>
      </c>
      <c r="AY177" s="158" t="s">
        <v>128</v>
      </c>
      <c r="AZ177" s="158" t="s">
        <v>128</v>
      </c>
      <c r="BA177" s="158" t="s">
        <v>128</v>
      </c>
      <c r="BB177" s="158" t="s">
        <v>128</v>
      </c>
      <c r="BC177" s="158" t="s">
        <v>128</v>
      </c>
      <c r="BD177" s="158" t="s">
        <v>128</v>
      </c>
      <c r="BE177" s="158" t="s">
        <v>128</v>
      </c>
      <c r="BF177" s="158" t="s">
        <v>128</v>
      </c>
      <c r="BG177" s="158" t="s">
        <v>128</v>
      </c>
      <c r="BH177" s="158" t="s">
        <v>128</v>
      </c>
      <c r="BI177" s="158" t="s">
        <v>128</v>
      </c>
      <c r="BJ177" s="158" t="s">
        <v>128</v>
      </c>
      <c r="BK177" s="158" t="s">
        <v>128</v>
      </c>
      <c r="BL177" s="158" t="s">
        <v>128</v>
      </c>
      <c r="BM177" s="158" t="s">
        <v>128</v>
      </c>
      <c r="BN177" s="158" t="s">
        <v>128</v>
      </c>
      <c r="BO177" s="158" t="s">
        <v>128</v>
      </c>
      <c r="BP177" s="158" t="s">
        <v>128</v>
      </c>
      <c r="BQ177" s="158" t="s">
        <v>128</v>
      </c>
      <c r="BR177" s="158" t="s">
        <v>128</v>
      </c>
      <c r="BS177" s="158" t="s">
        <v>128</v>
      </c>
      <c r="BT177" s="158" t="s">
        <v>128</v>
      </c>
      <c r="BU177" s="158" t="s">
        <v>128</v>
      </c>
      <c r="BV177" s="158" t="s">
        <v>128</v>
      </c>
      <c r="BW177" s="158" t="s">
        <v>128</v>
      </c>
      <c r="BX177" s="158" t="s">
        <v>128</v>
      </c>
      <c r="BY177" s="158" t="s">
        <v>128</v>
      </c>
      <c r="BZ177" s="158" t="s">
        <v>128</v>
      </c>
      <c r="CA177" s="158" t="s">
        <v>128</v>
      </c>
      <c r="CB177" s="158" t="s">
        <v>128</v>
      </c>
      <c r="CC177" s="158" t="s">
        <v>128</v>
      </c>
      <c r="CD177" s="158" t="s">
        <v>128</v>
      </c>
      <c r="CE177" s="158" t="s">
        <v>128</v>
      </c>
      <c r="CF177" s="158" t="s">
        <v>128</v>
      </c>
      <c r="CG177" s="158" t="s">
        <v>128</v>
      </c>
      <c r="CH177" s="158" t="s">
        <v>128</v>
      </c>
      <c r="CI177" s="158" t="s">
        <v>128</v>
      </c>
      <c r="CJ177" s="158" t="s">
        <v>128</v>
      </c>
      <c r="CK177" s="158" t="s">
        <v>128</v>
      </c>
      <c r="CL177" s="158" t="s">
        <v>128</v>
      </c>
      <c r="CM177" s="158" t="s">
        <v>128</v>
      </c>
      <c r="CN177" s="158" t="s">
        <v>128</v>
      </c>
      <c r="CO177" s="158" t="s">
        <v>128</v>
      </c>
      <c r="CP177" s="158" t="s">
        <v>128</v>
      </c>
      <c r="CQ177" s="158" t="s">
        <v>128</v>
      </c>
      <c r="CR177" s="158" t="s">
        <v>128</v>
      </c>
      <c r="CS177" s="158" t="s">
        <v>128</v>
      </c>
      <c r="CT177" s="158" t="s">
        <v>128</v>
      </c>
      <c r="CU177" s="158" t="s">
        <v>128</v>
      </c>
      <c r="CV177" s="158" t="s">
        <v>128</v>
      </c>
      <c r="CW177" s="158" t="s">
        <v>128</v>
      </c>
      <c r="CX177" s="158" t="s">
        <v>128</v>
      </c>
      <c r="CY177" s="158" t="s">
        <v>128</v>
      </c>
      <c r="CZ177" s="158" t="s">
        <v>128</v>
      </c>
      <c r="DA177" s="158" t="s">
        <v>128</v>
      </c>
      <c r="DB177" s="158" t="s">
        <v>128</v>
      </c>
      <c r="DC177" s="158" t="s">
        <v>128</v>
      </c>
      <c r="DD177" s="158" t="s">
        <v>128</v>
      </c>
      <c r="DE177" s="158" t="s">
        <v>128</v>
      </c>
      <c r="DF177" s="158" t="s">
        <v>128</v>
      </c>
      <c r="DG177" s="158" t="s">
        <v>128</v>
      </c>
      <c r="DH177" s="158" t="s">
        <v>128</v>
      </c>
      <c r="DI177" s="158" t="s">
        <v>128</v>
      </c>
      <c r="DJ177" s="158" t="s">
        <v>128</v>
      </c>
      <c r="DK177" s="158" t="s">
        <v>128</v>
      </c>
      <c r="DL177" s="158" t="s">
        <v>128</v>
      </c>
      <c r="DM177" s="158" t="s">
        <v>128</v>
      </c>
      <c r="DN177" s="158" t="s">
        <v>128</v>
      </c>
      <c r="DO177" s="158" t="s">
        <v>128</v>
      </c>
      <c r="DP177" s="158" t="s">
        <v>128</v>
      </c>
      <c r="DQ177" s="158" t="s">
        <v>128</v>
      </c>
      <c r="DR177" s="158" t="s">
        <v>128</v>
      </c>
      <c r="DS177" s="158" t="s">
        <v>128</v>
      </c>
      <c r="DT177" s="158" t="s">
        <v>128</v>
      </c>
      <c r="DU177" s="158" t="s">
        <v>128</v>
      </c>
      <c r="DV177" s="158" t="s">
        <v>128</v>
      </c>
      <c r="DW177" s="158" t="s">
        <v>128</v>
      </c>
      <c r="DX177" s="158" t="s">
        <v>128</v>
      </c>
      <c r="DY177" s="158" t="s">
        <v>128</v>
      </c>
      <c r="DZ177" s="158" t="s">
        <v>128</v>
      </c>
      <c r="EA177" s="158" t="s">
        <v>128</v>
      </c>
      <c r="EB177" s="158" t="s">
        <v>128</v>
      </c>
      <c r="EC177" s="158" t="s">
        <v>128</v>
      </c>
      <c r="ED177" s="158" t="s">
        <v>128</v>
      </c>
      <c r="EE177" s="158" t="s">
        <v>128</v>
      </c>
      <c r="EF177" s="158" t="s">
        <v>128</v>
      </c>
      <c r="EG177" s="158" t="s">
        <v>128</v>
      </c>
      <c r="EH177" s="158" t="s">
        <v>128</v>
      </c>
      <c r="EI177" s="158" t="s">
        <v>128</v>
      </c>
      <c r="EJ177" s="158" t="s">
        <v>128</v>
      </c>
      <c r="EK177" s="158" t="s">
        <v>128</v>
      </c>
      <c r="EL177" s="158" t="s">
        <v>128</v>
      </c>
      <c r="EM177" s="158" t="s">
        <v>128</v>
      </c>
      <c r="EN177" s="158" t="s">
        <v>128</v>
      </c>
      <c r="EO177" s="158" t="s">
        <v>128</v>
      </c>
      <c r="EP177" s="158" t="s">
        <v>128</v>
      </c>
      <c r="EQ177" s="158" t="s">
        <v>128</v>
      </c>
      <c r="ER177" s="158" t="s">
        <v>128</v>
      </c>
      <c r="ES177" s="158" t="s">
        <v>128</v>
      </c>
      <c r="ET177" s="158" t="s">
        <v>128</v>
      </c>
      <c r="EU177" s="158" t="s">
        <v>128</v>
      </c>
      <c r="EV177" s="158" t="s">
        <v>128</v>
      </c>
      <c r="EW177" s="158" t="s">
        <v>128</v>
      </c>
      <c r="EX177" s="158" t="s">
        <v>128</v>
      </c>
      <c r="EY177" s="158" t="s">
        <v>128</v>
      </c>
      <c r="EZ177" s="165" t="s">
        <v>933</v>
      </c>
      <c r="FA177" s="158" t="s">
        <v>704</v>
      </c>
      <c r="FB177" s="165" t="s">
        <v>570</v>
      </c>
      <c r="FC177" s="158" t="s">
        <v>704</v>
      </c>
      <c r="FD177" s="165" t="s">
        <v>592</v>
      </c>
      <c r="FE177" s="158" t="s">
        <v>704</v>
      </c>
      <c r="FF177" s="165" t="s">
        <v>938</v>
      </c>
      <c r="FG177" s="158" t="s">
        <v>704</v>
      </c>
      <c r="FH177" s="165" t="s">
        <v>587</v>
      </c>
      <c r="FI177" s="158" t="s">
        <v>704</v>
      </c>
      <c r="FJ177" s="165" t="s">
        <v>581</v>
      </c>
      <c r="FK177" s="158" t="s">
        <v>704</v>
      </c>
      <c r="FL177" s="165" t="s">
        <v>941</v>
      </c>
      <c r="FM177" s="158" t="s">
        <v>704</v>
      </c>
      <c r="FN177" s="165" t="s">
        <v>942</v>
      </c>
      <c r="FO177" s="158" t="s">
        <v>704</v>
      </c>
      <c r="FP177" s="158" t="s">
        <v>128</v>
      </c>
      <c r="FQ177" s="158" t="s">
        <v>128</v>
      </c>
      <c r="FR177" s="158" t="s">
        <v>128</v>
      </c>
      <c r="FS177" s="158" t="s">
        <v>128</v>
      </c>
      <c r="FT177" s="158" t="s">
        <v>128</v>
      </c>
      <c r="FU177" s="158" t="s">
        <v>128</v>
      </c>
      <c r="FV177" s="158" t="s">
        <v>128</v>
      </c>
      <c r="FW177" s="158" t="s">
        <v>128</v>
      </c>
      <c r="FX177" s="165" t="s">
        <v>943</v>
      </c>
      <c r="FY177" s="158" t="s">
        <v>704</v>
      </c>
      <c r="FZ177" s="165" t="s">
        <v>610</v>
      </c>
      <c r="GA177" s="158" t="s">
        <v>704</v>
      </c>
      <c r="GB177" s="165" t="s">
        <v>946</v>
      </c>
      <c r="GC177" s="158" t="s">
        <v>704</v>
      </c>
      <c r="GD177" s="165" t="s">
        <v>947</v>
      </c>
      <c r="GE177" s="158" t="s">
        <v>704</v>
      </c>
      <c r="GF177" s="158" t="s">
        <v>128</v>
      </c>
      <c r="GG177" s="158" t="s">
        <v>128</v>
      </c>
      <c r="GH177" s="158" t="s">
        <v>128</v>
      </c>
      <c r="GI177" s="158" t="s">
        <v>128</v>
      </c>
      <c r="GJ177" s="165" t="s">
        <v>948</v>
      </c>
      <c r="GK177" s="158" t="s">
        <v>704</v>
      </c>
      <c r="GL177" s="165" t="s">
        <v>933</v>
      </c>
      <c r="GM177" s="158" t="s">
        <v>704</v>
      </c>
      <c r="GN177" s="165" t="s">
        <v>934</v>
      </c>
      <c r="GO177" s="158" t="s">
        <v>704</v>
      </c>
      <c r="GP177" s="158" t="s">
        <v>128</v>
      </c>
      <c r="GQ177" s="158" t="s">
        <v>128</v>
      </c>
      <c r="GR177" s="158" t="s">
        <v>128</v>
      </c>
      <c r="GS177" s="158" t="s">
        <v>128</v>
      </c>
      <c r="GT177" s="158" t="s">
        <v>128</v>
      </c>
      <c r="GU177" s="158" t="s">
        <v>128</v>
      </c>
      <c r="GV177" s="158" t="s">
        <v>128</v>
      </c>
      <c r="GW177" s="158" t="s">
        <v>128</v>
      </c>
      <c r="GX177" s="158" t="s">
        <v>128</v>
      </c>
      <c r="GY177" s="158" t="s">
        <v>128</v>
      </c>
      <c r="GZ177" s="158" t="s">
        <v>128</v>
      </c>
      <c r="HA177" s="158" t="s">
        <v>128</v>
      </c>
      <c r="HB177" s="158" t="s">
        <v>128</v>
      </c>
      <c r="HC177" s="158" t="s">
        <v>128</v>
      </c>
      <c r="HD177" s="158" t="s">
        <v>128</v>
      </c>
      <c r="HE177" s="158" t="s">
        <v>128</v>
      </c>
      <c r="HF177" s="158" t="s">
        <v>128</v>
      </c>
      <c r="HG177" s="158" t="s">
        <v>128</v>
      </c>
      <c r="HH177" s="158" t="s">
        <v>128</v>
      </c>
      <c r="HI177" s="158" t="s">
        <v>128</v>
      </c>
      <c r="HJ177" s="158" t="s">
        <v>128</v>
      </c>
      <c r="HK177" s="158" t="s">
        <v>128</v>
      </c>
      <c r="HL177" s="158" t="s">
        <v>128</v>
      </c>
      <c r="HM177" s="158" t="s">
        <v>128</v>
      </c>
      <c r="HN177" s="158" t="s">
        <v>128</v>
      </c>
      <c r="HO177" s="158" t="s">
        <v>128</v>
      </c>
      <c r="HP177" s="158" t="s">
        <v>128</v>
      </c>
      <c r="HQ177" s="158" t="s">
        <v>128</v>
      </c>
      <c r="HR177" s="158" t="s">
        <v>128</v>
      </c>
      <c r="HS177" s="158" t="s">
        <v>128</v>
      </c>
      <c r="HT177" s="158" t="s">
        <v>128</v>
      </c>
      <c r="HU177" s="158" t="s">
        <v>128</v>
      </c>
      <c r="HV177" s="158" t="s">
        <v>128</v>
      </c>
      <c r="HW177" s="158" t="s">
        <v>128</v>
      </c>
      <c r="HX177" s="158" t="s">
        <v>128</v>
      </c>
      <c r="HY177" s="158" t="s">
        <v>128</v>
      </c>
      <c r="HZ177" s="158" t="s">
        <v>128</v>
      </c>
      <c r="IA177" s="158" t="s">
        <v>128</v>
      </c>
      <c r="IB177" s="158" t="s">
        <v>128</v>
      </c>
      <c r="IC177" s="158" t="s">
        <v>128</v>
      </c>
      <c r="ID177" s="158" t="s">
        <v>128</v>
      </c>
      <c r="IE177" s="158" t="s">
        <v>128</v>
      </c>
      <c r="IF177" s="158" t="s">
        <v>128</v>
      </c>
      <c r="IG177" s="158" t="s">
        <v>128</v>
      </c>
      <c r="IH177" s="158" t="s">
        <v>128</v>
      </c>
      <c r="II177" s="158" t="s">
        <v>128</v>
      </c>
      <c r="IJ177" s="165" t="s">
        <v>602</v>
      </c>
      <c r="IK177" s="158" t="s">
        <v>704</v>
      </c>
      <c r="IL177" s="158" t="s">
        <v>128</v>
      </c>
      <c r="IM177" s="158" t="s">
        <v>128</v>
      </c>
      <c r="IN177" s="158" t="s">
        <v>128</v>
      </c>
      <c r="IO177" s="158" t="s">
        <v>128</v>
      </c>
      <c r="IP177" s="158" t="s">
        <v>128</v>
      </c>
      <c r="IQ177" s="158" t="s">
        <v>128</v>
      </c>
      <c r="IR177" s="158" t="s">
        <v>128</v>
      </c>
      <c r="IS177" s="158" t="s">
        <v>128</v>
      </c>
      <c r="IT177" s="158" t="s">
        <v>128</v>
      </c>
      <c r="IU177" s="158" t="s">
        <v>128</v>
      </c>
      <c r="IV177" s="158" t="s">
        <v>128</v>
      </c>
      <c r="IW177" s="158" t="s">
        <v>128</v>
      </c>
      <c r="IX177" s="158" t="s">
        <v>128</v>
      </c>
      <c r="IY177" s="158" t="s">
        <v>128</v>
      </c>
      <c r="IZ177" s="158" t="s">
        <v>128</v>
      </c>
      <c r="JA177" s="158" t="s">
        <v>128</v>
      </c>
      <c r="JB177" s="158" t="s">
        <v>128</v>
      </c>
      <c r="JC177" s="158" t="s">
        <v>128</v>
      </c>
      <c r="JD177" s="158" t="s">
        <v>128</v>
      </c>
      <c r="JE177" s="158" t="s">
        <v>128</v>
      </c>
      <c r="JF177" s="158" t="s">
        <v>128</v>
      </c>
      <c r="JG177" s="158" t="s">
        <v>128</v>
      </c>
      <c r="JH177" s="158" t="s">
        <v>128</v>
      </c>
      <c r="JI177" s="158" t="s">
        <v>128</v>
      </c>
      <c r="JJ177" s="158" t="s">
        <v>128</v>
      </c>
      <c r="JK177" s="158" t="s">
        <v>128</v>
      </c>
      <c r="JL177" s="158" t="s">
        <v>128</v>
      </c>
      <c r="JM177" s="158" t="s">
        <v>128</v>
      </c>
      <c r="JN177" s="158" t="s">
        <v>128</v>
      </c>
      <c r="JO177" s="158" t="s">
        <v>128</v>
      </c>
      <c r="JP177" s="158" t="s">
        <v>128</v>
      </c>
      <c r="JQ177" s="158" t="s">
        <v>128</v>
      </c>
      <c r="JR177" s="158" t="s">
        <v>128</v>
      </c>
      <c r="JS177" s="158" t="s">
        <v>128</v>
      </c>
      <c r="JT177" s="158" t="s">
        <v>128</v>
      </c>
      <c r="JU177" s="158" t="s">
        <v>128</v>
      </c>
      <c r="JV177" s="158" t="s">
        <v>128</v>
      </c>
      <c r="JW177" s="158" t="s">
        <v>128</v>
      </c>
      <c r="JX177" s="158" t="s">
        <v>128</v>
      </c>
      <c r="JY177" s="158" t="s">
        <v>128</v>
      </c>
      <c r="JZ177" s="158" t="s">
        <v>128</v>
      </c>
      <c r="KA177" s="158" t="s">
        <v>128</v>
      </c>
      <c r="KB177" s="158" t="s">
        <v>128</v>
      </c>
      <c r="KC177" s="158" t="s">
        <v>128</v>
      </c>
      <c r="KD177" s="158" t="s">
        <v>128</v>
      </c>
      <c r="KE177" s="158" t="s">
        <v>128</v>
      </c>
      <c r="KF177" s="158" t="s">
        <v>128</v>
      </c>
      <c r="KG177" s="158" t="s">
        <v>128</v>
      </c>
      <c r="KH177" s="158" t="s">
        <v>128</v>
      </c>
      <c r="KI177" s="158" t="s">
        <v>128</v>
      </c>
      <c r="KJ177" s="158" t="s">
        <v>128</v>
      </c>
      <c r="KK177" s="158" t="s">
        <v>128</v>
      </c>
      <c r="KL177" s="158" t="s">
        <v>128</v>
      </c>
      <c r="KM177" s="158" t="s">
        <v>128</v>
      </c>
      <c r="KN177" s="158" t="s">
        <v>128</v>
      </c>
      <c r="KO177" s="158" t="s">
        <v>128</v>
      </c>
      <c r="KP177" s="158" t="s">
        <v>128</v>
      </c>
      <c r="KQ177" s="158" t="s">
        <v>128</v>
      </c>
      <c r="KR177" s="158" t="s">
        <v>128</v>
      </c>
      <c r="KS177" s="158" t="s">
        <v>128</v>
      </c>
      <c r="KT177" s="158" t="s">
        <v>128</v>
      </c>
      <c r="KU177" s="158" t="s">
        <v>128</v>
      </c>
      <c r="KV177" s="158" t="s">
        <v>128</v>
      </c>
      <c r="KW177" s="158" t="s">
        <v>128</v>
      </c>
      <c r="KX177" s="158" t="s">
        <v>128</v>
      </c>
      <c r="KY177" s="158" t="s">
        <v>128</v>
      </c>
      <c r="KZ177" s="158" t="s">
        <v>128</v>
      </c>
      <c r="LA177" s="158" t="s">
        <v>128</v>
      </c>
      <c r="LB177" s="158" t="s">
        <v>128</v>
      </c>
      <c r="LC177" s="158" t="s">
        <v>128</v>
      </c>
      <c r="LD177" s="158" t="s">
        <v>128</v>
      </c>
      <c r="LE177" s="158" t="s">
        <v>128</v>
      </c>
      <c r="LF177" s="158" t="s">
        <v>128</v>
      </c>
      <c r="LG177" s="158" t="s">
        <v>128</v>
      </c>
      <c r="LH177" s="158" t="s">
        <v>128</v>
      </c>
      <c r="LI177" s="158" t="s">
        <v>128</v>
      </c>
      <c r="LJ177" s="158" t="s">
        <v>128</v>
      </c>
      <c r="LK177" s="158" t="s">
        <v>128</v>
      </c>
      <c r="LL177" s="158" t="s">
        <v>128</v>
      </c>
      <c r="LM177" s="158" t="s">
        <v>128</v>
      </c>
      <c r="LN177" s="158" t="s">
        <v>128</v>
      </c>
      <c r="LO177" s="158" t="s">
        <v>128</v>
      </c>
      <c r="LP177" s="158" t="s">
        <v>128</v>
      </c>
      <c r="LQ177" s="158" t="s">
        <v>128</v>
      </c>
      <c r="LR177" s="158" t="s">
        <v>128</v>
      </c>
      <c r="LS177" s="158" t="s">
        <v>128</v>
      </c>
      <c r="LT177" s="158" t="s">
        <v>128</v>
      </c>
      <c r="LU177" s="158" t="s">
        <v>128</v>
      </c>
      <c r="LV177" s="158" t="s">
        <v>128</v>
      </c>
      <c r="LW177" s="158" t="s">
        <v>128</v>
      </c>
      <c r="LX177" s="158" t="s">
        <v>128</v>
      </c>
      <c r="LY177" s="158" t="s">
        <v>128</v>
      </c>
      <c r="LZ177" s="158" t="s">
        <v>128</v>
      </c>
      <c r="MA177" s="158" t="s">
        <v>128</v>
      </c>
      <c r="MB177" s="158" t="s">
        <v>128</v>
      </c>
      <c r="MC177" s="158" t="s">
        <v>128</v>
      </c>
      <c r="MD177" s="158" t="s">
        <v>128</v>
      </c>
      <c r="ME177" s="158" t="s">
        <v>128</v>
      </c>
      <c r="MF177" s="158" t="s">
        <v>128</v>
      </c>
      <c r="MG177" s="158" t="s">
        <v>128</v>
      </c>
      <c r="MH177" s="158" t="s">
        <v>128</v>
      </c>
      <c r="MI177" s="158" t="s">
        <v>128</v>
      </c>
      <c r="MJ177" s="158" t="s">
        <v>128</v>
      </c>
      <c r="MK177" s="158" t="s">
        <v>128</v>
      </c>
      <c r="ML177" s="158" t="s">
        <v>128</v>
      </c>
      <c r="MM177" s="158" t="s">
        <v>128</v>
      </c>
      <c r="MN177" s="158" t="s">
        <v>128</v>
      </c>
      <c r="MO177" s="158" t="s">
        <v>128</v>
      </c>
      <c r="MP177" s="158" t="s">
        <v>128</v>
      </c>
      <c r="MQ177" s="158" t="s">
        <v>128</v>
      </c>
      <c r="MR177" s="158" t="s">
        <v>128</v>
      </c>
      <c r="MS177" s="158" t="s">
        <v>128</v>
      </c>
      <c r="MT177" s="158" t="s">
        <v>128</v>
      </c>
      <c r="MU177" s="158" t="s">
        <v>128</v>
      </c>
      <c r="MV177" s="158" t="s">
        <v>128</v>
      </c>
      <c r="MW177" s="158" t="s">
        <v>128</v>
      </c>
      <c r="MX177" s="158" t="s">
        <v>128</v>
      </c>
      <c r="MY177" s="158" t="s">
        <v>128</v>
      </c>
      <c r="MZ177" s="158" t="s">
        <v>128</v>
      </c>
      <c r="NA177" s="158" t="s">
        <v>128</v>
      </c>
      <c r="NB177" s="158" t="s">
        <v>128</v>
      </c>
      <c r="NC177" s="158" t="s">
        <v>128</v>
      </c>
      <c r="ND177" s="158" t="s">
        <v>128</v>
      </c>
      <c r="NE177" s="158" t="s">
        <v>128</v>
      </c>
      <c r="NF177" s="158" t="s">
        <v>128</v>
      </c>
      <c r="NG177" s="158" t="s">
        <v>128</v>
      </c>
      <c r="NH177" s="158" t="s">
        <v>128</v>
      </c>
      <c r="NI177" s="158" t="s">
        <v>128</v>
      </c>
      <c r="NJ177" s="158" t="s">
        <v>128</v>
      </c>
      <c r="NK177" s="158" t="s">
        <v>128</v>
      </c>
      <c r="NL177" s="158" t="s">
        <v>128</v>
      </c>
      <c r="NM177" s="158" t="s">
        <v>128</v>
      </c>
      <c r="NN177" s="158" t="s">
        <v>128</v>
      </c>
      <c r="NO177" s="158" t="s">
        <v>128</v>
      </c>
      <c r="NP177" s="158" t="s">
        <v>128</v>
      </c>
      <c r="NQ177" s="158" t="s">
        <v>128</v>
      </c>
      <c r="NR177" s="158" t="s">
        <v>128</v>
      </c>
      <c r="NS177" s="158" t="s">
        <v>128</v>
      </c>
      <c r="NT177" s="158" t="s">
        <v>128</v>
      </c>
      <c r="NU177" s="158" t="s">
        <v>128</v>
      </c>
      <c r="NV177" s="158" t="s">
        <v>128</v>
      </c>
      <c r="NW177" s="158" t="s">
        <v>128</v>
      </c>
      <c r="NX177" s="158" t="s">
        <v>128</v>
      </c>
      <c r="NY177" s="158" t="s">
        <v>128</v>
      </c>
      <c r="NZ177" s="158" t="s">
        <v>128</v>
      </c>
      <c r="OA177" s="158" t="s">
        <v>128</v>
      </c>
      <c r="OB177" s="158" t="s">
        <v>128</v>
      </c>
      <c r="OC177" s="158" t="s">
        <v>128</v>
      </c>
      <c r="OD177" s="158" t="s">
        <v>128</v>
      </c>
      <c r="OE177" s="170" t="s">
        <v>128</v>
      </c>
      <c r="OF177" s="181"/>
      <c r="OG177" s="113" t="str">
        <f t="shared" si="893"/>
        <v/>
      </c>
      <c r="OH177" s="66" t="str">
        <f t="shared" si="894"/>
        <v/>
      </c>
      <c r="OI177" s="66" t="str">
        <f t="shared" si="895"/>
        <v/>
      </c>
      <c r="OJ177" s="66" t="str">
        <f t="shared" si="896"/>
        <v/>
      </c>
      <c r="OK177" s="66" t="str">
        <f t="shared" si="897"/>
        <v/>
      </c>
      <c r="OL177" s="66" t="str">
        <f t="shared" si="898"/>
        <v/>
      </c>
      <c r="OM177" s="66" t="str">
        <f t="shared" si="899"/>
        <v/>
      </c>
      <c r="ON177" s="66" t="str">
        <f t="shared" si="900"/>
        <v/>
      </c>
      <c r="OO177" s="66" t="str">
        <f t="shared" si="901"/>
        <v/>
      </c>
      <c r="OP177" s="66" t="str">
        <f t="shared" si="902"/>
        <v/>
      </c>
      <c r="OQ177" s="66" t="str">
        <f t="shared" si="903"/>
        <v/>
      </c>
      <c r="OR177" s="66" t="str">
        <f t="shared" si="904"/>
        <v/>
      </c>
      <c r="OS177" s="66" t="str">
        <f t="shared" si="905"/>
        <v/>
      </c>
      <c r="OT177" s="66" t="str">
        <f t="shared" si="906"/>
        <v/>
      </c>
      <c r="OU177" s="66" t="str">
        <f t="shared" si="907"/>
        <v/>
      </c>
      <c r="OV177" s="66" t="str">
        <f t="shared" si="908"/>
        <v/>
      </c>
      <c r="OW177" s="66" t="str">
        <f t="shared" si="909"/>
        <v/>
      </c>
      <c r="OX177" s="66" t="str">
        <f t="shared" si="910"/>
        <v/>
      </c>
      <c r="OY177" s="66" t="str">
        <f t="shared" si="911"/>
        <v/>
      </c>
      <c r="OZ177" s="66" t="str">
        <f t="shared" si="912"/>
        <v/>
      </c>
      <c r="PA177" s="66" t="str">
        <f t="shared" si="913"/>
        <v/>
      </c>
      <c r="PB177" s="66" t="str">
        <f t="shared" si="914"/>
        <v/>
      </c>
      <c r="PC177" s="66" t="str">
        <f t="shared" si="915"/>
        <v/>
      </c>
      <c r="PD177" s="66" t="str">
        <f t="shared" si="916"/>
        <v/>
      </c>
      <c r="PE177" s="66" t="str">
        <f t="shared" si="917"/>
        <v/>
      </c>
      <c r="PF177" s="66" t="str">
        <f t="shared" si="918"/>
        <v/>
      </c>
      <c r="PG177" s="66" t="str">
        <f t="shared" si="919"/>
        <v/>
      </c>
      <c r="PH177" s="66" t="str">
        <f t="shared" si="920"/>
        <v/>
      </c>
      <c r="PI177" s="66" t="str">
        <f t="shared" si="921"/>
        <v/>
      </c>
      <c r="PJ177" s="66" t="str">
        <f t="shared" si="922"/>
        <v/>
      </c>
      <c r="PK177" s="66" t="str">
        <f t="shared" si="923"/>
        <v/>
      </c>
      <c r="PL177" s="66" t="str">
        <f t="shared" si="924"/>
        <v/>
      </c>
      <c r="PM177" s="66" t="str">
        <f t="shared" si="925"/>
        <v/>
      </c>
      <c r="PN177" s="66" t="str">
        <f t="shared" si="926"/>
        <v/>
      </c>
      <c r="PO177" s="66" t="str">
        <f t="shared" si="927"/>
        <v/>
      </c>
      <c r="PP177" s="66" t="str">
        <f t="shared" si="928"/>
        <v/>
      </c>
      <c r="PQ177" s="66" t="str">
        <f t="shared" si="929"/>
        <v/>
      </c>
      <c r="PR177" s="66" t="str">
        <f t="shared" si="930"/>
        <v/>
      </c>
      <c r="PS177" s="66" t="str">
        <f t="shared" si="931"/>
        <v/>
      </c>
      <c r="PT177" s="66" t="str">
        <f t="shared" si="932"/>
        <v/>
      </c>
      <c r="PU177" s="66" t="str">
        <f t="shared" si="933"/>
        <v/>
      </c>
      <c r="PV177" s="66" t="str">
        <f t="shared" si="934"/>
        <v/>
      </c>
      <c r="PW177" s="66" t="str">
        <f t="shared" si="935"/>
        <v/>
      </c>
      <c r="PX177" s="66" t="str">
        <f t="shared" si="936"/>
        <v/>
      </c>
      <c r="PY177" s="66" t="str">
        <f t="shared" si="937"/>
        <v/>
      </c>
      <c r="PZ177" s="66" t="str">
        <f t="shared" si="938"/>
        <v/>
      </c>
      <c r="QA177" s="66" t="str">
        <f t="shared" si="939"/>
        <v/>
      </c>
      <c r="QB177" s="66" t="str">
        <f t="shared" si="940"/>
        <v/>
      </c>
      <c r="QC177" s="66" t="str">
        <f t="shared" si="941"/>
        <v/>
      </c>
      <c r="QD177" s="66" t="str">
        <f t="shared" si="942"/>
        <v/>
      </c>
      <c r="QE177" s="66" t="str">
        <f t="shared" si="943"/>
        <v/>
      </c>
      <c r="QF177" s="66" t="str">
        <f t="shared" si="944"/>
        <v/>
      </c>
      <c r="QG177" s="66" t="str">
        <f t="shared" si="945"/>
        <v/>
      </c>
      <c r="QH177" s="66" t="str">
        <f t="shared" si="946"/>
        <v/>
      </c>
      <c r="QI177" s="66" t="str">
        <f t="shared" si="947"/>
        <v/>
      </c>
      <c r="QJ177" s="66" t="str">
        <f t="shared" si="948"/>
        <v/>
      </c>
      <c r="QK177" s="66" t="str">
        <f t="shared" si="949"/>
        <v/>
      </c>
      <c r="QL177" s="66" t="str">
        <f t="shared" si="950"/>
        <v/>
      </c>
      <c r="QM177" s="66" t="str">
        <f t="shared" si="951"/>
        <v/>
      </c>
      <c r="QN177" s="66" t="str">
        <f t="shared" si="952"/>
        <v/>
      </c>
      <c r="QO177" s="66" t="str">
        <f t="shared" si="953"/>
        <v/>
      </c>
      <c r="QP177" s="66" t="str">
        <f t="shared" si="954"/>
        <v/>
      </c>
      <c r="QQ177" s="66" t="str">
        <f t="shared" si="955"/>
        <v/>
      </c>
      <c r="QR177" s="66" t="str">
        <f t="shared" si="956"/>
        <v/>
      </c>
      <c r="QS177" s="66" t="str">
        <f t="shared" si="957"/>
        <v/>
      </c>
      <c r="QT177" s="66" t="str">
        <f t="shared" si="958"/>
        <v/>
      </c>
      <c r="QU177" s="66" t="str">
        <f t="shared" si="959"/>
        <v/>
      </c>
      <c r="QV177" s="66" t="str">
        <f t="shared" si="960"/>
        <v/>
      </c>
      <c r="QW177" s="66" t="str">
        <f t="shared" si="961"/>
        <v/>
      </c>
      <c r="QX177" s="66" t="str">
        <f t="shared" si="962"/>
        <v/>
      </c>
      <c r="QY177" s="66" t="str">
        <f t="shared" si="963"/>
        <v/>
      </c>
      <c r="QZ177" s="66" t="str">
        <f t="shared" si="964"/>
        <v/>
      </c>
      <c r="RA177" s="66" t="str">
        <f t="shared" si="965"/>
        <v/>
      </c>
      <c r="RB177" s="66" t="str">
        <f t="shared" si="966"/>
        <v/>
      </c>
      <c r="RC177" s="66" t="str">
        <f t="shared" si="967"/>
        <v/>
      </c>
      <c r="RD177" s="66" t="str">
        <f t="shared" si="968"/>
        <v/>
      </c>
      <c r="RE177" s="66" t="str">
        <f t="shared" si="969"/>
        <v/>
      </c>
      <c r="RF177" s="66" t="str">
        <f t="shared" si="970"/>
        <v/>
      </c>
      <c r="RG177" s="66" t="str">
        <f t="shared" si="971"/>
        <v/>
      </c>
      <c r="RH177" s="66" t="str">
        <f t="shared" si="972"/>
        <v/>
      </c>
      <c r="RI177" s="66" t="str">
        <f t="shared" si="973"/>
        <v/>
      </c>
      <c r="RJ177" s="66" t="str">
        <f t="shared" si="974"/>
        <v/>
      </c>
      <c r="RK177" s="66" t="str">
        <f t="shared" si="975"/>
        <v/>
      </c>
      <c r="RL177" s="66" t="str">
        <f t="shared" si="976"/>
        <v/>
      </c>
      <c r="RM177" s="66" t="str">
        <f t="shared" si="977"/>
        <v/>
      </c>
      <c r="RN177" s="66" t="str">
        <f t="shared" si="978"/>
        <v/>
      </c>
      <c r="RO177" s="66" t="str">
        <f t="shared" si="979"/>
        <v/>
      </c>
      <c r="RP177" s="66" t="str">
        <f t="shared" si="980"/>
        <v/>
      </c>
      <c r="RQ177" s="66" t="str">
        <f t="shared" si="981"/>
        <v/>
      </c>
      <c r="RR177" s="66" t="str">
        <f t="shared" si="982"/>
        <v/>
      </c>
      <c r="RS177" s="66" t="str">
        <f t="shared" si="983"/>
        <v/>
      </c>
      <c r="RT177" s="66" t="str">
        <f t="shared" si="984"/>
        <v/>
      </c>
      <c r="RU177" s="66" t="str">
        <f t="shared" si="985"/>
        <v/>
      </c>
      <c r="RV177" s="66" t="str">
        <f t="shared" si="986"/>
        <v/>
      </c>
      <c r="RW177" s="66" t="str">
        <f t="shared" si="987"/>
        <v/>
      </c>
      <c r="RX177" s="66" t="str">
        <f t="shared" si="988"/>
        <v/>
      </c>
      <c r="RY177" s="66" t="str">
        <f t="shared" si="989"/>
        <v/>
      </c>
      <c r="RZ177" s="66" t="str">
        <f t="shared" si="990"/>
        <v/>
      </c>
      <c r="SA177" s="66" t="str">
        <f t="shared" si="991"/>
        <v/>
      </c>
      <c r="SB177" s="66" t="str">
        <f t="shared" si="992"/>
        <v/>
      </c>
      <c r="SC177" s="66" t="str">
        <f t="shared" si="993"/>
        <v/>
      </c>
      <c r="SD177" s="66" t="str">
        <f t="shared" si="994"/>
        <v/>
      </c>
      <c r="SE177" s="66" t="str">
        <f t="shared" si="995"/>
        <v/>
      </c>
      <c r="SF177" s="66" t="str">
        <f t="shared" si="996"/>
        <v/>
      </c>
      <c r="SG177" s="66" t="str">
        <f t="shared" si="997"/>
        <v/>
      </c>
      <c r="SH177" s="66" t="str">
        <f t="shared" si="998"/>
        <v/>
      </c>
      <c r="SI177" s="66" t="str">
        <f t="shared" si="999"/>
        <v/>
      </c>
      <c r="SJ177" s="66" t="str">
        <f t="shared" si="1000"/>
        <v/>
      </c>
      <c r="SK177" s="66" t="str">
        <f t="shared" si="1001"/>
        <v/>
      </c>
      <c r="SL177" s="66" t="str">
        <f t="shared" si="1002"/>
        <v/>
      </c>
      <c r="SM177" s="66" t="str">
        <f t="shared" si="1003"/>
        <v/>
      </c>
      <c r="SN177" s="66" t="str">
        <f t="shared" si="1004"/>
        <v/>
      </c>
      <c r="SO177" s="66" t="str">
        <f t="shared" si="1005"/>
        <v/>
      </c>
      <c r="SP177" s="66" t="str">
        <f t="shared" si="1006"/>
        <v/>
      </c>
      <c r="SQ177" s="66" t="str">
        <f t="shared" si="1007"/>
        <v/>
      </c>
      <c r="SR177" s="66" t="str">
        <f t="shared" si="1008"/>
        <v/>
      </c>
      <c r="SS177" s="66" t="str">
        <f t="shared" si="1009"/>
        <v/>
      </c>
      <c r="ST177" s="66" t="str">
        <f t="shared" si="1010"/>
        <v/>
      </c>
      <c r="SU177" s="66" t="str">
        <f t="shared" si="1011"/>
        <v/>
      </c>
      <c r="SV177" s="66" t="str">
        <f t="shared" si="1012"/>
        <v/>
      </c>
      <c r="SW177" s="66" t="str">
        <f t="shared" si="1013"/>
        <v/>
      </c>
      <c r="SX177" s="66" t="str">
        <f t="shared" si="1014"/>
        <v/>
      </c>
      <c r="SY177" s="66" t="str">
        <f t="shared" si="1015"/>
        <v/>
      </c>
      <c r="SZ177" s="66" t="str">
        <f t="shared" si="1016"/>
        <v/>
      </c>
      <c r="TA177" s="66" t="str">
        <f t="shared" si="1017"/>
        <v/>
      </c>
      <c r="TB177" s="66" t="str">
        <f t="shared" si="1018"/>
        <v/>
      </c>
      <c r="TC177" s="66" t="str">
        <f t="shared" si="1019"/>
        <v/>
      </c>
      <c r="TD177" s="66" t="str">
        <f t="shared" si="1020"/>
        <v/>
      </c>
      <c r="TE177" s="66" t="str">
        <f t="shared" si="1021"/>
        <v/>
      </c>
      <c r="TF177" s="66" t="str">
        <f t="shared" si="1022"/>
        <v/>
      </c>
      <c r="TG177" s="66" t="str">
        <f t="shared" si="1023"/>
        <v/>
      </c>
      <c r="TH177" s="66" t="str">
        <f t="shared" si="1024"/>
        <v/>
      </c>
      <c r="TI177" s="66" t="str">
        <f t="shared" si="1025"/>
        <v/>
      </c>
      <c r="TJ177" s="66" t="str">
        <f t="shared" si="1026"/>
        <v/>
      </c>
      <c r="TK177" s="66" t="str">
        <f t="shared" si="1027"/>
        <v/>
      </c>
      <c r="TL177" s="66" t="str">
        <f t="shared" si="1028"/>
        <v/>
      </c>
      <c r="TM177" s="66" t="str">
        <f t="shared" si="1029"/>
        <v/>
      </c>
      <c r="TN177" s="66" t="str">
        <f t="shared" si="1030"/>
        <v/>
      </c>
      <c r="TO177" s="160">
        <f t="shared" si="1031"/>
        <v>1.8355508804788938E-3</v>
      </c>
      <c r="TP177" s="66" t="str">
        <f t="shared" si="1032"/>
        <v>kg/GJ delivered</v>
      </c>
      <c r="TQ177" s="160">
        <f t="shared" si="1033"/>
        <v>1.1842263745025121E-3</v>
      </c>
      <c r="TR177" s="66" t="str">
        <f t="shared" si="1034"/>
        <v>kg/GJ delivered</v>
      </c>
      <c r="TS177" s="160">
        <f t="shared" si="1035"/>
        <v>2.42766406773015E-3</v>
      </c>
      <c r="TT177" s="66" t="str">
        <f t="shared" si="1036"/>
        <v>kg/GJ delivered</v>
      </c>
      <c r="TU177" s="160">
        <f t="shared" si="1037"/>
        <v>1.4210716494030145E-3</v>
      </c>
      <c r="TV177" s="66" t="str">
        <f t="shared" si="1038"/>
        <v>kg/GJ delivered</v>
      </c>
      <c r="TW177" s="160">
        <f t="shared" si="1039"/>
        <v>8.8816978087688416E-4</v>
      </c>
      <c r="TX177" s="66" t="str">
        <f t="shared" si="1040"/>
        <v>kg/GJ delivered</v>
      </c>
      <c r="TY177" s="160">
        <f t="shared" si="1041"/>
        <v>1.5394942868532657E-3</v>
      </c>
      <c r="TZ177" s="66" t="str">
        <f t="shared" si="1042"/>
        <v>kg/GJ delivered</v>
      </c>
      <c r="UA177" s="160">
        <f t="shared" si="1043"/>
        <v>4.6184828605597972E-3</v>
      </c>
      <c r="UB177" s="66" t="str">
        <f t="shared" si="1044"/>
        <v>kg/GJ delivered</v>
      </c>
      <c r="UC177" s="160">
        <f t="shared" si="1045"/>
        <v>3.7303130796829138E-3</v>
      </c>
      <c r="UD177" s="66" t="str">
        <f t="shared" si="1046"/>
        <v>kg/GJ delivered</v>
      </c>
      <c r="UE177" s="66" t="str">
        <f t="shared" si="1047"/>
        <v/>
      </c>
      <c r="UF177" s="66" t="str">
        <f t="shared" si="1048"/>
        <v/>
      </c>
      <c r="UG177" s="66" t="str">
        <f t="shared" si="1049"/>
        <v/>
      </c>
      <c r="UH177" s="66" t="str">
        <f t="shared" si="1050"/>
        <v/>
      </c>
      <c r="UI177" s="66" t="str">
        <f t="shared" si="1051"/>
        <v/>
      </c>
      <c r="UJ177" s="66" t="str">
        <f t="shared" si="1052"/>
        <v/>
      </c>
      <c r="UK177" s="66" t="str">
        <f t="shared" si="1053"/>
        <v/>
      </c>
      <c r="UL177" s="66" t="str">
        <f t="shared" si="1054"/>
        <v/>
      </c>
      <c r="UM177" s="160">
        <f t="shared" si="1055"/>
        <v>1.3026490119527633E-3</v>
      </c>
      <c r="UN177" s="66" t="str">
        <f t="shared" si="1056"/>
        <v>kg/GJ delivered</v>
      </c>
      <c r="UO177" s="160">
        <f t="shared" si="1057"/>
        <v>7.6974714342663286E-4</v>
      </c>
      <c r="UP177" s="66" t="str">
        <f t="shared" si="1058"/>
        <v>kg/GJ delivered</v>
      </c>
      <c r="UQ177" s="160">
        <f t="shared" si="1059"/>
        <v>5.7434979163371843E-3</v>
      </c>
      <c r="UR177" s="66" t="str">
        <f t="shared" si="1060"/>
        <v>kg/GJ delivered</v>
      </c>
      <c r="US177" s="160">
        <f t="shared" si="1061"/>
        <v>4.7369054980100486E-3</v>
      </c>
      <c r="UT177" s="66" t="str">
        <f t="shared" si="1062"/>
        <v>kg/GJ delivered</v>
      </c>
      <c r="UU177" s="66" t="str">
        <f t="shared" si="1063"/>
        <v/>
      </c>
      <c r="UV177" s="66" t="str">
        <f t="shared" si="1064"/>
        <v/>
      </c>
      <c r="UW177" s="66" t="str">
        <f t="shared" si="1065"/>
        <v/>
      </c>
      <c r="UX177" s="66" t="str">
        <f t="shared" si="1066"/>
        <v/>
      </c>
      <c r="UY177" s="160">
        <f t="shared" si="1067"/>
        <v>4.1447923107587924E-3</v>
      </c>
      <c r="UZ177" s="66" t="str">
        <f t="shared" si="1068"/>
        <v>kg/GJ delivered</v>
      </c>
      <c r="VA177" s="160">
        <f t="shared" si="1069"/>
        <v>1.8355508804788938E-3</v>
      </c>
      <c r="VB177" s="66" t="str">
        <f t="shared" si="1070"/>
        <v>kg/GJ delivered</v>
      </c>
      <c r="VC177" s="160">
        <f t="shared" si="1071"/>
        <v>8.2895846215175857E-4</v>
      </c>
      <c r="VD177" s="66" t="str">
        <f t="shared" si="1072"/>
        <v>kg/GJ delivered</v>
      </c>
      <c r="VE177" s="66" t="str">
        <f t="shared" si="1073"/>
        <v/>
      </c>
      <c r="VF177" s="66" t="str">
        <f t="shared" si="1074"/>
        <v/>
      </c>
      <c r="VG177" s="66" t="str">
        <f t="shared" si="1075"/>
        <v/>
      </c>
      <c r="VH177" s="66" t="str">
        <f t="shared" si="1076"/>
        <v/>
      </c>
      <c r="VI177" s="66" t="str">
        <f t="shared" si="1077"/>
        <v/>
      </c>
      <c r="VJ177" s="66" t="str">
        <f t="shared" si="1078"/>
        <v/>
      </c>
      <c r="VK177" s="66" t="str">
        <f t="shared" si="1079"/>
        <v/>
      </c>
      <c r="VL177" s="66" t="str">
        <f t="shared" si="1080"/>
        <v/>
      </c>
      <c r="VM177" s="66" t="str">
        <f t="shared" si="1081"/>
        <v/>
      </c>
      <c r="VN177" s="66" t="str">
        <f t="shared" si="1082"/>
        <v/>
      </c>
      <c r="VO177" s="66" t="str">
        <f t="shared" si="1083"/>
        <v/>
      </c>
      <c r="VP177" s="66" t="str">
        <f t="shared" si="1084"/>
        <v/>
      </c>
      <c r="VQ177" s="66" t="str">
        <f t="shared" si="1085"/>
        <v/>
      </c>
      <c r="VR177" s="66" t="str">
        <f t="shared" si="1086"/>
        <v/>
      </c>
      <c r="VS177" s="66" t="str">
        <f t="shared" si="1087"/>
        <v/>
      </c>
      <c r="VT177" s="66" t="str">
        <f t="shared" si="1088"/>
        <v/>
      </c>
      <c r="VU177" s="66" t="str">
        <f t="shared" si="1089"/>
        <v/>
      </c>
      <c r="VV177" s="66" t="str">
        <f t="shared" si="1090"/>
        <v/>
      </c>
      <c r="VW177" s="66" t="str">
        <f t="shared" si="1091"/>
        <v/>
      </c>
      <c r="VX177" s="66" t="str">
        <f t="shared" si="1092"/>
        <v/>
      </c>
      <c r="VY177" s="66" t="str">
        <f t="shared" si="1093"/>
        <v/>
      </c>
      <c r="VZ177" s="66" t="str">
        <f t="shared" si="1094"/>
        <v/>
      </c>
      <c r="WA177" s="66" t="str">
        <f t="shared" si="1095"/>
        <v/>
      </c>
      <c r="WB177" s="66" t="str">
        <f t="shared" si="1096"/>
        <v/>
      </c>
      <c r="WC177" s="66" t="str">
        <f t="shared" si="1097"/>
        <v/>
      </c>
      <c r="WD177" s="66" t="str">
        <f t="shared" si="1098"/>
        <v/>
      </c>
      <c r="WE177" s="66" t="str">
        <f t="shared" si="1099"/>
        <v/>
      </c>
      <c r="WF177" s="66" t="str">
        <f t="shared" si="1100"/>
        <v/>
      </c>
      <c r="WG177" s="66" t="str">
        <f t="shared" si="1101"/>
        <v/>
      </c>
      <c r="WH177" s="66" t="str">
        <f t="shared" si="1102"/>
        <v/>
      </c>
      <c r="WI177" s="66" t="str">
        <f t="shared" si="1103"/>
        <v/>
      </c>
      <c r="WJ177" s="66" t="str">
        <f t="shared" si="1104"/>
        <v/>
      </c>
      <c r="WK177" s="66" t="str">
        <f t="shared" si="1105"/>
        <v/>
      </c>
      <c r="WL177" s="66" t="str">
        <f t="shared" si="1106"/>
        <v/>
      </c>
      <c r="WM177" s="66" t="str">
        <f t="shared" si="1107"/>
        <v/>
      </c>
      <c r="WN177" s="66" t="str">
        <f t="shared" si="1108"/>
        <v/>
      </c>
      <c r="WO177" s="66" t="str">
        <f t="shared" si="1109"/>
        <v/>
      </c>
      <c r="WP177" s="66" t="str">
        <f t="shared" si="1110"/>
        <v/>
      </c>
      <c r="WQ177" s="66" t="str">
        <f t="shared" si="1111"/>
        <v/>
      </c>
      <c r="WR177" s="66" t="str">
        <f t="shared" si="1112"/>
        <v/>
      </c>
      <c r="WS177" s="66" t="str">
        <f t="shared" si="1113"/>
        <v/>
      </c>
      <c r="WT177" s="66" t="str">
        <f t="shared" si="1114"/>
        <v/>
      </c>
      <c r="WU177" s="66" t="str">
        <f t="shared" si="1115"/>
        <v/>
      </c>
      <c r="WV177" s="66" t="str">
        <f t="shared" si="1116"/>
        <v/>
      </c>
      <c r="WW177" s="66" t="str">
        <f t="shared" si="1117"/>
        <v/>
      </c>
      <c r="WX177" s="66" t="str">
        <f t="shared" si="1118"/>
        <v/>
      </c>
      <c r="WY177" s="160">
        <f t="shared" si="1119"/>
        <v>5.0329620916356767E-3</v>
      </c>
      <c r="WZ177" s="66" t="str">
        <f t="shared" si="1120"/>
        <v>kg/GJ delivered</v>
      </c>
      <c r="XA177" s="66" t="str">
        <f t="shared" si="1121"/>
        <v/>
      </c>
      <c r="XB177" s="66" t="str">
        <f t="shared" si="1122"/>
        <v/>
      </c>
      <c r="XC177" s="66" t="str">
        <f t="shared" si="1123"/>
        <v/>
      </c>
      <c r="XD177" s="66" t="str">
        <f t="shared" si="1124"/>
        <v/>
      </c>
      <c r="XE177" s="66" t="str">
        <f t="shared" si="1125"/>
        <v/>
      </c>
      <c r="XF177" s="66" t="str">
        <f t="shared" si="1126"/>
        <v/>
      </c>
      <c r="XG177" s="66" t="str">
        <f t="shared" si="1127"/>
        <v/>
      </c>
      <c r="XH177" s="66" t="str">
        <f t="shared" si="1128"/>
        <v/>
      </c>
      <c r="XI177" s="66" t="str">
        <f t="shared" si="1129"/>
        <v/>
      </c>
      <c r="XJ177" s="66" t="str">
        <f t="shared" si="1130"/>
        <v/>
      </c>
      <c r="XK177" s="66" t="str">
        <f t="shared" si="1131"/>
        <v/>
      </c>
      <c r="XL177" s="66" t="str">
        <f t="shared" si="1132"/>
        <v/>
      </c>
      <c r="XM177" s="66" t="str">
        <f t="shared" si="1133"/>
        <v/>
      </c>
      <c r="XN177" s="66" t="str">
        <f t="shared" si="1134"/>
        <v/>
      </c>
      <c r="XO177" s="66" t="str">
        <f t="shared" si="1135"/>
        <v/>
      </c>
      <c r="XP177" s="66" t="str">
        <f t="shared" si="1136"/>
        <v/>
      </c>
      <c r="XQ177" s="66" t="str">
        <f t="shared" si="1137"/>
        <v/>
      </c>
      <c r="XR177" s="66" t="str">
        <f t="shared" si="1138"/>
        <v/>
      </c>
      <c r="XS177" s="66" t="str">
        <f t="shared" si="1139"/>
        <v/>
      </c>
      <c r="XT177" s="66" t="str">
        <f t="shared" si="1140"/>
        <v/>
      </c>
      <c r="XU177" s="66" t="str">
        <f t="shared" si="1141"/>
        <v/>
      </c>
      <c r="XV177" s="66" t="str">
        <f t="shared" si="1142"/>
        <v/>
      </c>
      <c r="XW177" s="66" t="str">
        <f t="shared" si="1143"/>
        <v/>
      </c>
      <c r="XX177" s="66" t="str">
        <f t="shared" si="1144"/>
        <v/>
      </c>
      <c r="XY177" s="66" t="str">
        <f t="shared" si="1145"/>
        <v/>
      </c>
      <c r="XZ177" s="66" t="str">
        <f t="shared" si="1146"/>
        <v/>
      </c>
      <c r="YA177" s="66" t="str">
        <f t="shared" si="1147"/>
        <v/>
      </c>
      <c r="YB177" s="66" t="str">
        <f t="shared" si="1148"/>
        <v/>
      </c>
      <c r="YC177" s="66" t="str">
        <f t="shared" si="1149"/>
        <v/>
      </c>
      <c r="YD177" s="66" t="str">
        <f t="shared" si="1150"/>
        <v/>
      </c>
      <c r="YE177" s="66" t="str">
        <f t="shared" si="1151"/>
        <v/>
      </c>
      <c r="YF177" s="66" t="str">
        <f t="shared" si="1152"/>
        <v/>
      </c>
      <c r="YG177" s="66" t="str">
        <f t="shared" si="1153"/>
        <v/>
      </c>
      <c r="YH177" s="66" t="str">
        <f t="shared" si="1154"/>
        <v/>
      </c>
      <c r="YI177" s="66" t="str">
        <f t="shared" si="1155"/>
        <v/>
      </c>
      <c r="YJ177" s="66" t="str">
        <f t="shared" si="1156"/>
        <v/>
      </c>
      <c r="YK177" s="66" t="str">
        <f t="shared" si="1157"/>
        <v/>
      </c>
      <c r="YL177" s="66" t="str">
        <f t="shared" si="1158"/>
        <v/>
      </c>
      <c r="YM177" s="66" t="str">
        <f t="shared" si="1159"/>
        <v/>
      </c>
      <c r="YN177" s="66" t="str">
        <f t="shared" si="1160"/>
        <v/>
      </c>
      <c r="YO177" s="66" t="str">
        <f t="shared" si="1161"/>
        <v/>
      </c>
      <c r="YP177" s="66" t="str">
        <f t="shared" si="1162"/>
        <v/>
      </c>
      <c r="YQ177" s="66" t="str">
        <f t="shared" si="1163"/>
        <v/>
      </c>
      <c r="YR177" s="66" t="str">
        <f t="shared" si="1164"/>
        <v/>
      </c>
      <c r="YS177" s="66" t="str">
        <f t="shared" si="1165"/>
        <v/>
      </c>
      <c r="YT177" s="66" t="str">
        <f t="shared" si="1166"/>
        <v/>
      </c>
      <c r="YU177" s="66" t="str">
        <f t="shared" si="1167"/>
        <v/>
      </c>
      <c r="YV177" s="66" t="str">
        <f t="shared" si="1168"/>
        <v/>
      </c>
      <c r="YW177" s="66" t="str">
        <f t="shared" si="1169"/>
        <v/>
      </c>
      <c r="YX177" s="66" t="str">
        <f t="shared" si="1170"/>
        <v/>
      </c>
      <c r="YY177" s="66" t="str">
        <f t="shared" si="1171"/>
        <v/>
      </c>
      <c r="YZ177" s="66" t="str">
        <f t="shared" si="1172"/>
        <v/>
      </c>
      <c r="ZA177" s="66" t="str">
        <f t="shared" si="1173"/>
        <v/>
      </c>
      <c r="ZB177" s="66" t="str">
        <f t="shared" si="1174"/>
        <v/>
      </c>
      <c r="ZC177" s="66" t="str">
        <f t="shared" si="1175"/>
        <v/>
      </c>
      <c r="ZD177" s="66" t="str">
        <f t="shared" si="1176"/>
        <v/>
      </c>
      <c r="ZE177" s="66" t="str">
        <f t="shared" si="1177"/>
        <v/>
      </c>
      <c r="ZF177" s="66" t="str">
        <f t="shared" si="1178"/>
        <v/>
      </c>
      <c r="ZG177" s="66" t="str">
        <f t="shared" si="1179"/>
        <v/>
      </c>
      <c r="ZH177" s="66" t="str">
        <f t="shared" si="1180"/>
        <v/>
      </c>
      <c r="ZI177" s="66" t="str">
        <f t="shared" si="1181"/>
        <v/>
      </c>
      <c r="ZJ177" s="66" t="str">
        <f t="shared" si="1182"/>
        <v/>
      </c>
      <c r="ZK177" s="66" t="str">
        <f t="shared" si="1183"/>
        <v/>
      </c>
      <c r="ZL177" s="66" t="str">
        <f t="shared" si="1184"/>
        <v/>
      </c>
      <c r="ZM177" s="66" t="str">
        <f t="shared" si="1185"/>
        <v/>
      </c>
      <c r="ZN177" s="66" t="str">
        <f t="shared" si="1186"/>
        <v/>
      </c>
      <c r="ZO177" s="66" t="str">
        <f t="shared" si="1187"/>
        <v/>
      </c>
      <c r="ZP177" s="66" t="str">
        <f t="shared" si="1188"/>
        <v/>
      </c>
      <c r="ZQ177" s="66" t="str">
        <f t="shared" si="1189"/>
        <v/>
      </c>
      <c r="ZR177" s="66" t="str">
        <f t="shared" si="1190"/>
        <v/>
      </c>
      <c r="ZS177" s="66" t="str">
        <f t="shared" si="1191"/>
        <v/>
      </c>
      <c r="ZT177" s="66" t="str">
        <f t="shared" si="1192"/>
        <v/>
      </c>
      <c r="ZU177" s="66" t="str">
        <f t="shared" si="1193"/>
        <v/>
      </c>
      <c r="ZV177" s="66" t="str">
        <f t="shared" si="1194"/>
        <v/>
      </c>
      <c r="ZW177" s="66" t="str">
        <f t="shared" si="1195"/>
        <v/>
      </c>
      <c r="ZX177" s="66" t="str">
        <f t="shared" si="1196"/>
        <v/>
      </c>
      <c r="ZY177" s="66" t="str">
        <f t="shared" si="1197"/>
        <v/>
      </c>
      <c r="ZZ177" s="66" t="str">
        <f t="shared" si="1198"/>
        <v/>
      </c>
      <c r="AAA177" s="66" t="str">
        <f t="shared" si="1199"/>
        <v/>
      </c>
      <c r="AAB177" s="66" t="str">
        <f t="shared" si="1200"/>
        <v/>
      </c>
      <c r="AAC177" s="66" t="str">
        <f t="shared" si="1201"/>
        <v/>
      </c>
      <c r="AAD177" s="66" t="str">
        <f t="shared" si="1202"/>
        <v/>
      </c>
      <c r="AAE177" s="66" t="str">
        <f t="shared" si="1203"/>
        <v/>
      </c>
      <c r="AAF177" s="66" t="str">
        <f t="shared" si="1204"/>
        <v/>
      </c>
      <c r="AAG177" s="66" t="str">
        <f t="shared" si="1205"/>
        <v/>
      </c>
      <c r="AAH177" s="66" t="str">
        <f t="shared" si="1206"/>
        <v/>
      </c>
      <c r="AAI177" s="66" t="str">
        <f t="shared" si="1207"/>
        <v/>
      </c>
      <c r="AAJ177" s="66" t="str">
        <f t="shared" si="1208"/>
        <v/>
      </c>
      <c r="AAK177" s="66" t="str">
        <f t="shared" si="1209"/>
        <v/>
      </c>
      <c r="AAL177" s="66" t="str">
        <f t="shared" si="1210"/>
        <v/>
      </c>
      <c r="AAM177" s="66" t="str">
        <f t="shared" si="1211"/>
        <v/>
      </c>
      <c r="AAN177" s="66" t="str">
        <f t="shared" si="1212"/>
        <v/>
      </c>
      <c r="AAO177" s="66" t="str">
        <f t="shared" si="1213"/>
        <v/>
      </c>
      <c r="AAP177" s="66" t="str">
        <f t="shared" si="1214"/>
        <v/>
      </c>
      <c r="AAQ177" s="66" t="str">
        <f t="shared" si="1215"/>
        <v/>
      </c>
      <c r="AAR177" s="66" t="str">
        <f t="shared" si="1216"/>
        <v/>
      </c>
      <c r="AAS177" s="66" t="str">
        <f t="shared" si="1217"/>
        <v/>
      </c>
      <c r="AAT177" s="66" t="str">
        <f t="shared" si="1218"/>
        <v/>
      </c>
      <c r="AAU177" s="66" t="str">
        <f t="shared" si="1219"/>
        <v/>
      </c>
      <c r="AAV177" s="66" t="str">
        <f t="shared" si="1220"/>
        <v/>
      </c>
      <c r="AAW177" s="66" t="str">
        <f t="shared" si="1221"/>
        <v/>
      </c>
      <c r="AAX177" s="66" t="str">
        <f t="shared" si="1222"/>
        <v/>
      </c>
      <c r="AAY177" s="66" t="str">
        <f t="shared" si="1223"/>
        <v/>
      </c>
      <c r="AAZ177" s="66" t="str">
        <f t="shared" si="1224"/>
        <v/>
      </c>
      <c r="ABA177" s="66" t="str">
        <f t="shared" si="1225"/>
        <v/>
      </c>
      <c r="ABB177" s="66" t="str">
        <f t="shared" si="1226"/>
        <v/>
      </c>
      <c r="ABC177" s="66" t="str">
        <f t="shared" si="1227"/>
        <v/>
      </c>
      <c r="ABD177" s="66" t="str">
        <f t="shared" si="1228"/>
        <v/>
      </c>
      <c r="ABE177" s="66" t="str">
        <f t="shared" si="1229"/>
        <v/>
      </c>
      <c r="ABF177" s="66" t="str">
        <f t="shared" si="1230"/>
        <v/>
      </c>
      <c r="ABG177" s="66" t="str">
        <f t="shared" si="1231"/>
        <v/>
      </c>
      <c r="ABH177" s="66" t="str">
        <f t="shared" si="1232"/>
        <v/>
      </c>
      <c r="ABI177" s="66" t="str">
        <f t="shared" si="1233"/>
        <v/>
      </c>
      <c r="ABJ177" s="66" t="str">
        <f t="shared" si="1234"/>
        <v/>
      </c>
      <c r="ABK177" s="66" t="str">
        <f t="shared" si="1235"/>
        <v/>
      </c>
      <c r="ABL177" s="66" t="str">
        <f t="shared" si="1236"/>
        <v/>
      </c>
      <c r="ABM177" s="66" t="str">
        <f t="shared" si="1237"/>
        <v/>
      </c>
      <c r="ABN177" s="66" t="str">
        <f t="shared" si="1238"/>
        <v/>
      </c>
      <c r="ABO177" s="66" t="str">
        <f t="shared" si="1239"/>
        <v/>
      </c>
      <c r="ABP177" s="66" t="str">
        <f t="shared" si="1240"/>
        <v/>
      </c>
      <c r="ABQ177" s="66" t="str">
        <f t="shared" si="1241"/>
        <v/>
      </c>
      <c r="ABR177" s="66" t="str">
        <f t="shared" si="1242"/>
        <v/>
      </c>
      <c r="ABS177" s="66" t="str">
        <f t="shared" si="1243"/>
        <v/>
      </c>
      <c r="ABT177" s="66" t="str">
        <f t="shared" si="1244"/>
        <v/>
      </c>
      <c r="ABU177" s="66" t="str">
        <f t="shared" si="1245"/>
        <v/>
      </c>
      <c r="ABV177" s="66" t="str">
        <f t="shared" si="1246"/>
        <v/>
      </c>
      <c r="ABW177" s="66" t="str">
        <f t="shared" si="1247"/>
        <v/>
      </c>
      <c r="ABX177" s="66" t="str">
        <f t="shared" si="1248"/>
        <v/>
      </c>
      <c r="ABY177" s="66" t="str">
        <f t="shared" si="1249"/>
        <v/>
      </c>
      <c r="ABZ177" s="66" t="str">
        <f t="shared" si="1250"/>
        <v/>
      </c>
      <c r="ACA177" s="66" t="str">
        <f t="shared" si="1251"/>
        <v/>
      </c>
      <c r="ACB177" s="66" t="str">
        <f t="shared" si="1252"/>
        <v/>
      </c>
      <c r="ACC177" s="66" t="str">
        <f t="shared" si="1253"/>
        <v/>
      </c>
      <c r="ACD177" s="66" t="str">
        <f t="shared" si="1254"/>
        <v/>
      </c>
      <c r="ACE177" s="66" t="str">
        <f t="shared" si="1255"/>
        <v/>
      </c>
      <c r="ACF177" s="66" t="str">
        <f t="shared" si="1256"/>
        <v/>
      </c>
      <c r="ACG177" s="66" t="str">
        <f t="shared" si="1257"/>
        <v/>
      </c>
      <c r="ACH177" s="66" t="str">
        <f t="shared" si="1258"/>
        <v/>
      </c>
      <c r="ACI177" s="66" t="str">
        <f t="shared" si="1259"/>
        <v/>
      </c>
      <c r="ACJ177" s="66" t="str">
        <f t="shared" si="1260"/>
        <v/>
      </c>
      <c r="ACK177" s="66" t="str">
        <f t="shared" si="1261"/>
        <v/>
      </c>
      <c r="ACL177" s="66" t="str">
        <f t="shared" si="1262"/>
        <v/>
      </c>
      <c r="ACM177" s="66" t="str">
        <f t="shared" ref="ACM177:ACN177" si="1313">IF(AND(ACS$3="Unit", ACL177=""), "", IF(AND(ACS$3="Unit", ACL177="-"),"", IF(ACS$3="Unit", "kg/GJ delivered", IF(AND(NY177&lt;&gt;"", NY177&lt;&gt;"-", NX177="-"),"", IF($H177="","", IF(NX177="nd", "",IF(NX177="&lt;n.a.&gt;", "", IF(NY177="#/MJ", "", IF(NY177="kg/GJ delivered",NX177,IF(NY177="g/MJ delivered",NX177,IF(NY177="kg/MJ delivered",NX177*1000,IF(NY177="mg/MJ delivered",NX177/1000,IF(NY177="g/kg",((NX177)*(1/$I177)*(1/$H177)),IF(NY177="mg/kg",((NX177/1000)*(1/$I177)*(1/$H177)),IF(NY177="mg/MJ delivered",NX177/1000,IF(NY177="-","","Error"))))))))))))))))</f>
        <v/>
      </c>
      <c r="ACN177" s="66" t="str">
        <f t="shared" si="1313"/>
        <v/>
      </c>
      <c r="ACO177" s="66" t="str">
        <f t="shared" si="1264"/>
        <v/>
      </c>
      <c r="ACP177" s="66" t="str">
        <f t="shared" si="1265"/>
        <v/>
      </c>
      <c r="ACQ177" s="66" t="str">
        <f t="shared" si="1266"/>
        <v/>
      </c>
      <c r="ACR177" s="66" t="str">
        <f t="shared" si="1267"/>
        <v/>
      </c>
      <c r="ACS177" s="66" t="str">
        <f t="shared" si="1268"/>
        <v/>
      </c>
      <c r="ACT177" s="66" t="str">
        <f t="shared" si="1269"/>
        <v/>
      </c>
    </row>
    <row r="178" spans="2:774" ht="15.75" customHeight="1" x14ac:dyDescent="0.25">
      <c r="B178" s="66">
        <v>272</v>
      </c>
      <c r="C178" s="66" t="s">
        <v>1001</v>
      </c>
      <c r="D178" s="66" t="s">
        <v>1115</v>
      </c>
      <c r="E178" s="156" t="s">
        <v>953</v>
      </c>
      <c r="F178" s="66" t="s">
        <v>1579</v>
      </c>
      <c r="G178" s="66" t="s">
        <v>490</v>
      </c>
      <c r="H178" s="126">
        <v>0.11</v>
      </c>
      <c r="I178" s="130">
        <f>'Heating Values'!$D$24</f>
        <v>14.023</v>
      </c>
      <c r="J178" s="66" t="str">
        <f t="shared" si="890"/>
        <v>Crop Residue, Traditional, CN</v>
      </c>
      <c r="K178" s="66" t="s">
        <v>1254</v>
      </c>
      <c r="L178" s="66" t="s">
        <v>1254</v>
      </c>
      <c r="M178" s="66" t="s">
        <v>1254</v>
      </c>
      <c r="N178" s="66" t="s">
        <v>1254</v>
      </c>
      <c r="O178" s="66" t="s">
        <v>951</v>
      </c>
      <c r="P178" s="66" t="str">
        <f t="shared" si="1272"/>
        <v>CN</v>
      </c>
      <c r="Q178" s="66" t="s">
        <v>87</v>
      </c>
      <c r="R178" s="164" t="s">
        <v>970</v>
      </c>
      <c r="S178" s="158" t="s">
        <v>523</v>
      </c>
      <c r="T178" s="158" t="s">
        <v>128</v>
      </c>
      <c r="U178" s="158" t="s">
        <v>128</v>
      </c>
      <c r="V178" s="158" t="s">
        <v>128</v>
      </c>
      <c r="W178" s="158" t="s">
        <v>128</v>
      </c>
      <c r="X178" s="166" t="s">
        <v>962</v>
      </c>
      <c r="Y178" s="158" t="s">
        <v>523</v>
      </c>
      <c r="Z178" s="158" t="s">
        <v>128</v>
      </c>
      <c r="AA178" s="158" t="s">
        <v>128</v>
      </c>
      <c r="AB178" s="158" t="s">
        <v>128</v>
      </c>
      <c r="AC178" s="158" t="s">
        <v>128</v>
      </c>
      <c r="AD178" s="158" t="s">
        <v>128</v>
      </c>
      <c r="AE178" s="158" t="s">
        <v>128</v>
      </c>
      <c r="AF178" s="158" t="s">
        <v>128</v>
      </c>
      <c r="AG178" s="158" t="s">
        <v>128</v>
      </c>
      <c r="AH178" s="158" t="s">
        <v>128</v>
      </c>
      <c r="AI178" s="158" t="s">
        <v>128</v>
      </c>
      <c r="AJ178" s="165" t="s">
        <v>978</v>
      </c>
      <c r="AK178" s="158" t="s">
        <v>523</v>
      </c>
      <c r="AL178" s="165" t="s">
        <v>986</v>
      </c>
      <c r="AM178" s="158" t="s">
        <v>523</v>
      </c>
      <c r="AN178" s="165" t="s">
        <v>994</v>
      </c>
      <c r="AO178" s="158" t="s">
        <v>523</v>
      </c>
      <c r="AP178" s="158" t="s">
        <v>128</v>
      </c>
      <c r="AQ178" s="158" t="s">
        <v>128</v>
      </c>
      <c r="AR178" s="158" t="s">
        <v>128</v>
      </c>
      <c r="AS178" s="158" t="s">
        <v>128</v>
      </c>
      <c r="AT178" s="158" t="s">
        <v>128</v>
      </c>
      <c r="AU178" s="158" t="s">
        <v>128</v>
      </c>
      <c r="AV178" s="158" t="s">
        <v>128</v>
      </c>
      <c r="AW178" s="158" t="s">
        <v>128</v>
      </c>
      <c r="AX178" s="158" t="s">
        <v>128</v>
      </c>
      <c r="AY178" s="158" t="s">
        <v>128</v>
      </c>
      <c r="AZ178" s="158" t="s">
        <v>128</v>
      </c>
      <c r="BA178" s="158" t="s">
        <v>128</v>
      </c>
      <c r="BB178" s="158" t="s">
        <v>128</v>
      </c>
      <c r="BC178" s="158" t="s">
        <v>128</v>
      </c>
      <c r="BD178" s="158" t="s">
        <v>128</v>
      </c>
      <c r="BE178" s="158" t="s">
        <v>128</v>
      </c>
      <c r="BF178" s="158" t="s">
        <v>128</v>
      </c>
      <c r="BG178" s="158" t="s">
        <v>128</v>
      </c>
      <c r="BH178" s="158" t="s">
        <v>128</v>
      </c>
      <c r="BI178" s="158" t="s">
        <v>128</v>
      </c>
      <c r="BJ178" s="158" t="s">
        <v>128</v>
      </c>
      <c r="BK178" s="158" t="s">
        <v>128</v>
      </c>
      <c r="BL178" s="158" t="s">
        <v>128</v>
      </c>
      <c r="BM178" s="158" t="s">
        <v>128</v>
      </c>
      <c r="BN178" s="158" t="s">
        <v>128</v>
      </c>
      <c r="BO178" s="158" t="s">
        <v>128</v>
      </c>
      <c r="BP178" s="158" t="s">
        <v>128</v>
      </c>
      <c r="BQ178" s="158" t="s">
        <v>128</v>
      </c>
      <c r="BR178" s="158" t="s">
        <v>128</v>
      </c>
      <c r="BS178" s="158" t="s">
        <v>128</v>
      </c>
      <c r="BT178" s="158" t="s">
        <v>128</v>
      </c>
      <c r="BU178" s="158" t="s">
        <v>128</v>
      </c>
      <c r="BV178" s="158" t="s">
        <v>128</v>
      </c>
      <c r="BW178" s="158" t="s">
        <v>128</v>
      </c>
      <c r="BX178" s="158" t="s">
        <v>128</v>
      </c>
      <c r="BY178" s="158" t="s">
        <v>128</v>
      </c>
      <c r="BZ178" s="158" t="s">
        <v>128</v>
      </c>
      <c r="CA178" s="158" t="s">
        <v>128</v>
      </c>
      <c r="CB178" s="158" t="s">
        <v>128</v>
      </c>
      <c r="CC178" s="158" t="s">
        <v>128</v>
      </c>
      <c r="CD178" s="158" t="s">
        <v>128</v>
      </c>
      <c r="CE178" s="158" t="s">
        <v>128</v>
      </c>
      <c r="CF178" s="158" t="s">
        <v>128</v>
      </c>
      <c r="CG178" s="158" t="s">
        <v>128</v>
      </c>
      <c r="CH178" s="158" t="s">
        <v>128</v>
      </c>
      <c r="CI178" s="158" t="s">
        <v>128</v>
      </c>
      <c r="CJ178" s="158" t="s">
        <v>128</v>
      </c>
      <c r="CK178" s="158" t="s">
        <v>128</v>
      </c>
      <c r="CL178" s="158" t="s">
        <v>128</v>
      </c>
      <c r="CM178" s="158" t="s">
        <v>128</v>
      </c>
      <c r="CN178" s="158" t="s">
        <v>128</v>
      </c>
      <c r="CO178" s="158" t="s">
        <v>128</v>
      </c>
      <c r="CP178" s="158" t="s">
        <v>128</v>
      </c>
      <c r="CQ178" s="158" t="s">
        <v>128</v>
      </c>
      <c r="CR178" s="158" t="s">
        <v>128</v>
      </c>
      <c r="CS178" s="158" t="s">
        <v>128</v>
      </c>
      <c r="CT178" s="158" t="s">
        <v>128</v>
      </c>
      <c r="CU178" s="158" t="s">
        <v>128</v>
      </c>
      <c r="CV178" s="158" t="s">
        <v>128</v>
      </c>
      <c r="CW178" s="158" t="s">
        <v>128</v>
      </c>
      <c r="CX178" s="158" t="s">
        <v>128</v>
      </c>
      <c r="CY178" s="158" t="s">
        <v>128</v>
      </c>
      <c r="CZ178" s="158" t="s">
        <v>128</v>
      </c>
      <c r="DA178" s="158" t="s">
        <v>128</v>
      </c>
      <c r="DB178" s="158" t="s">
        <v>128</v>
      </c>
      <c r="DC178" s="158" t="s">
        <v>128</v>
      </c>
      <c r="DD178" s="158" t="s">
        <v>128</v>
      </c>
      <c r="DE178" s="158" t="s">
        <v>128</v>
      </c>
      <c r="DF178" s="158" t="s">
        <v>128</v>
      </c>
      <c r="DG178" s="158" t="s">
        <v>128</v>
      </c>
      <c r="DH178" s="158" t="s">
        <v>128</v>
      </c>
      <c r="DI178" s="158" t="s">
        <v>128</v>
      </c>
      <c r="DJ178" s="158" t="s">
        <v>128</v>
      </c>
      <c r="DK178" s="158" t="s">
        <v>128</v>
      </c>
      <c r="DL178" s="158" t="s">
        <v>128</v>
      </c>
      <c r="DM178" s="158" t="s">
        <v>128</v>
      </c>
      <c r="DN178" s="158" t="s">
        <v>128</v>
      </c>
      <c r="DO178" s="158" t="s">
        <v>128</v>
      </c>
      <c r="DP178" s="158" t="s">
        <v>128</v>
      </c>
      <c r="DQ178" s="158" t="s">
        <v>128</v>
      </c>
      <c r="DR178" s="158" t="s">
        <v>128</v>
      </c>
      <c r="DS178" s="158" t="s">
        <v>128</v>
      </c>
      <c r="DT178" s="158" t="s">
        <v>128</v>
      </c>
      <c r="DU178" s="158" t="s">
        <v>128</v>
      </c>
      <c r="DV178" s="158" t="s">
        <v>128</v>
      </c>
      <c r="DW178" s="158" t="s">
        <v>128</v>
      </c>
      <c r="DX178" s="158" t="s">
        <v>128</v>
      </c>
      <c r="DY178" s="158" t="s">
        <v>128</v>
      </c>
      <c r="DZ178" s="158" t="s">
        <v>128</v>
      </c>
      <c r="EA178" s="158" t="s">
        <v>128</v>
      </c>
      <c r="EB178" s="158" t="s">
        <v>128</v>
      </c>
      <c r="EC178" s="158" t="s">
        <v>128</v>
      </c>
      <c r="ED178" s="158" t="s">
        <v>128</v>
      </c>
      <c r="EE178" s="158" t="s">
        <v>128</v>
      </c>
      <c r="EF178" s="158" t="s">
        <v>128</v>
      </c>
      <c r="EG178" s="158" t="s">
        <v>128</v>
      </c>
      <c r="EH178" s="158" t="s">
        <v>128</v>
      </c>
      <c r="EI178" s="158" t="s">
        <v>128</v>
      </c>
      <c r="EJ178" s="158" t="s">
        <v>128</v>
      </c>
      <c r="EK178" s="158" t="s">
        <v>128</v>
      </c>
      <c r="EL178" s="158" t="s">
        <v>128</v>
      </c>
      <c r="EM178" s="158" t="s">
        <v>128</v>
      </c>
      <c r="EN178" s="158" t="s">
        <v>128</v>
      </c>
      <c r="EO178" s="158" t="s">
        <v>128</v>
      </c>
      <c r="EP178" s="158" t="s">
        <v>128</v>
      </c>
      <c r="EQ178" s="158" t="s">
        <v>128</v>
      </c>
      <c r="ER178" s="158" t="s">
        <v>128</v>
      </c>
      <c r="ES178" s="158" t="s">
        <v>128</v>
      </c>
      <c r="ET178" s="158" t="s">
        <v>128</v>
      </c>
      <c r="EU178" s="158" t="s">
        <v>128</v>
      </c>
      <c r="EV178" s="158" t="s">
        <v>128</v>
      </c>
      <c r="EW178" s="158" t="s">
        <v>128</v>
      </c>
      <c r="EX178" s="158" t="s">
        <v>128</v>
      </c>
      <c r="EY178" s="158" t="s">
        <v>128</v>
      </c>
      <c r="EZ178" s="158" t="s">
        <v>128</v>
      </c>
      <c r="FA178" s="158" t="s">
        <v>128</v>
      </c>
      <c r="FB178" s="158" t="s">
        <v>128</v>
      </c>
      <c r="FC178" s="158" t="s">
        <v>128</v>
      </c>
      <c r="FD178" s="158" t="s">
        <v>128</v>
      </c>
      <c r="FE178" s="158" t="s">
        <v>128</v>
      </c>
      <c r="FF178" s="158" t="s">
        <v>128</v>
      </c>
      <c r="FG178" s="158" t="s">
        <v>128</v>
      </c>
      <c r="FH178" s="158" t="s">
        <v>128</v>
      </c>
      <c r="FI178" s="158" t="s">
        <v>128</v>
      </c>
      <c r="FJ178" s="158" t="s">
        <v>128</v>
      </c>
      <c r="FK178" s="158" t="s">
        <v>128</v>
      </c>
      <c r="FL178" s="158" t="s">
        <v>128</v>
      </c>
      <c r="FM178" s="158" t="s">
        <v>128</v>
      </c>
      <c r="FN178" s="158" t="s">
        <v>128</v>
      </c>
      <c r="FO178" s="158" t="s">
        <v>128</v>
      </c>
      <c r="FP178" s="158" t="s">
        <v>128</v>
      </c>
      <c r="FQ178" s="158" t="s">
        <v>128</v>
      </c>
      <c r="FR178" s="158" t="s">
        <v>128</v>
      </c>
      <c r="FS178" s="158" t="s">
        <v>128</v>
      </c>
      <c r="FT178" s="158" t="s">
        <v>128</v>
      </c>
      <c r="FU178" s="158" t="s">
        <v>128</v>
      </c>
      <c r="FV178" s="158" t="s">
        <v>128</v>
      </c>
      <c r="FW178" s="158" t="s">
        <v>128</v>
      </c>
      <c r="FX178" s="158" t="s">
        <v>128</v>
      </c>
      <c r="FY178" s="158" t="s">
        <v>128</v>
      </c>
      <c r="FZ178" s="158" t="s">
        <v>128</v>
      </c>
      <c r="GA178" s="158" t="s">
        <v>128</v>
      </c>
      <c r="GB178" s="158" t="s">
        <v>128</v>
      </c>
      <c r="GC178" s="158" t="s">
        <v>128</v>
      </c>
      <c r="GD178" s="158" t="s">
        <v>128</v>
      </c>
      <c r="GE178" s="158" t="s">
        <v>128</v>
      </c>
      <c r="GF178" s="158" t="s">
        <v>128</v>
      </c>
      <c r="GG178" s="158" t="s">
        <v>128</v>
      </c>
      <c r="GH178" s="158" t="s">
        <v>128</v>
      </c>
      <c r="GI178" s="158" t="s">
        <v>128</v>
      </c>
      <c r="GJ178" s="158" t="s">
        <v>128</v>
      </c>
      <c r="GK178" s="158" t="s">
        <v>128</v>
      </c>
      <c r="GL178" s="158" t="s">
        <v>128</v>
      </c>
      <c r="GM178" s="158" t="s">
        <v>128</v>
      </c>
      <c r="GN178" s="158" t="s">
        <v>128</v>
      </c>
      <c r="GO178" s="158" t="s">
        <v>128</v>
      </c>
      <c r="GP178" s="158" t="s">
        <v>128</v>
      </c>
      <c r="GQ178" s="158" t="s">
        <v>128</v>
      </c>
      <c r="GR178" s="158" t="s">
        <v>128</v>
      </c>
      <c r="GS178" s="158" t="s">
        <v>128</v>
      </c>
      <c r="GT178" s="158" t="s">
        <v>128</v>
      </c>
      <c r="GU178" s="158" t="s">
        <v>128</v>
      </c>
      <c r="GV178" s="158" t="s">
        <v>128</v>
      </c>
      <c r="GW178" s="158" t="s">
        <v>128</v>
      </c>
      <c r="GX178" s="158" t="s">
        <v>128</v>
      </c>
      <c r="GY178" s="158" t="s">
        <v>128</v>
      </c>
      <c r="GZ178" s="158" t="s">
        <v>128</v>
      </c>
      <c r="HA178" s="158" t="s">
        <v>128</v>
      </c>
      <c r="HB178" s="158" t="s">
        <v>128</v>
      </c>
      <c r="HC178" s="158" t="s">
        <v>128</v>
      </c>
      <c r="HD178" s="158" t="s">
        <v>128</v>
      </c>
      <c r="HE178" s="158" t="s">
        <v>128</v>
      </c>
      <c r="HF178" s="158" t="s">
        <v>128</v>
      </c>
      <c r="HG178" s="158" t="s">
        <v>128</v>
      </c>
      <c r="HH178" s="158" t="s">
        <v>128</v>
      </c>
      <c r="HI178" s="158" t="s">
        <v>128</v>
      </c>
      <c r="HJ178" s="158" t="s">
        <v>128</v>
      </c>
      <c r="HK178" s="158" t="s">
        <v>128</v>
      </c>
      <c r="HL178" s="158" t="s">
        <v>128</v>
      </c>
      <c r="HM178" s="158" t="s">
        <v>128</v>
      </c>
      <c r="HN178" s="158" t="s">
        <v>128</v>
      </c>
      <c r="HO178" s="158" t="s">
        <v>128</v>
      </c>
      <c r="HP178" s="158" t="s">
        <v>128</v>
      </c>
      <c r="HQ178" s="158" t="s">
        <v>128</v>
      </c>
      <c r="HR178" s="158" t="s">
        <v>128</v>
      </c>
      <c r="HS178" s="158" t="s">
        <v>128</v>
      </c>
      <c r="HT178" s="158" t="s">
        <v>128</v>
      </c>
      <c r="HU178" s="158" t="s">
        <v>128</v>
      </c>
      <c r="HV178" s="158" t="s">
        <v>128</v>
      </c>
      <c r="HW178" s="158" t="s">
        <v>128</v>
      </c>
      <c r="HX178" s="158" t="s">
        <v>128</v>
      </c>
      <c r="HY178" s="158" t="s">
        <v>128</v>
      </c>
      <c r="HZ178" s="158" t="s">
        <v>128</v>
      </c>
      <c r="IA178" s="158" t="s">
        <v>128</v>
      </c>
      <c r="IB178" s="158" t="s">
        <v>128</v>
      </c>
      <c r="IC178" s="158" t="s">
        <v>128</v>
      </c>
      <c r="ID178" s="158" t="s">
        <v>128</v>
      </c>
      <c r="IE178" s="158" t="s">
        <v>128</v>
      </c>
      <c r="IF178" s="158" t="s">
        <v>128</v>
      </c>
      <c r="IG178" s="158" t="s">
        <v>128</v>
      </c>
      <c r="IH178" s="158" t="s">
        <v>128</v>
      </c>
      <c r="II178" s="158" t="s">
        <v>128</v>
      </c>
      <c r="IJ178" s="158" t="s">
        <v>128</v>
      </c>
      <c r="IK178" s="158" t="s">
        <v>128</v>
      </c>
      <c r="IL178" s="158" t="s">
        <v>128</v>
      </c>
      <c r="IM178" s="158" t="s">
        <v>128</v>
      </c>
      <c r="IN178" s="158" t="s">
        <v>128</v>
      </c>
      <c r="IO178" s="158" t="s">
        <v>128</v>
      </c>
      <c r="IP178" s="158" t="s">
        <v>128</v>
      </c>
      <c r="IQ178" s="158" t="s">
        <v>128</v>
      </c>
      <c r="IR178" s="158" t="s">
        <v>128</v>
      </c>
      <c r="IS178" s="158" t="s">
        <v>128</v>
      </c>
      <c r="IT178" s="158" t="s">
        <v>128</v>
      </c>
      <c r="IU178" s="158" t="s">
        <v>128</v>
      </c>
      <c r="IV178" s="158" t="s">
        <v>128</v>
      </c>
      <c r="IW178" s="158" t="s">
        <v>128</v>
      </c>
      <c r="IX178" s="158" t="s">
        <v>128</v>
      </c>
      <c r="IY178" s="158" t="s">
        <v>128</v>
      </c>
      <c r="IZ178" s="158" t="s">
        <v>128</v>
      </c>
      <c r="JA178" s="158" t="s">
        <v>128</v>
      </c>
      <c r="JB178" s="158" t="s">
        <v>128</v>
      </c>
      <c r="JC178" s="158" t="s">
        <v>128</v>
      </c>
      <c r="JD178" s="158" t="s">
        <v>128</v>
      </c>
      <c r="JE178" s="158" t="s">
        <v>128</v>
      </c>
      <c r="JF178" s="158" t="s">
        <v>128</v>
      </c>
      <c r="JG178" s="158" t="s">
        <v>128</v>
      </c>
      <c r="JH178" s="158" t="s">
        <v>128</v>
      </c>
      <c r="JI178" s="158" t="s">
        <v>128</v>
      </c>
      <c r="JJ178" s="158" t="s">
        <v>128</v>
      </c>
      <c r="JK178" s="158" t="s">
        <v>128</v>
      </c>
      <c r="JL178" s="158" t="s">
        <v>128</v>
      </c>
      <c r="JM178" s="158" t="s">
        <v>128</v>
      </c>
      <c r="JN178" s="158" t="s">
        <v>128</v>
      </c>
      <c r="JO178" s="158" t="s">
        <v>128</v>
      </c>
      <c r="JP178" s="158" t="s">
        <v>128</v>
      </c>
      <c r="JQ178" s="158" t="s">
        <v>128</v>
      </c>
      <c r="JR178" s="158" t="s">
        <v>128</v>
      </c>
      <c r="JS178" s="158" t="s">
        <v>128</v>
      </c>
      <c r="JT178" s="158" t="s">
        <v>128</v>
      </c>
      <c r="JU178" s="158" t="s">
        <v>128</v>
      </c>
      <c r="JV178" s="158" t="s">
        <v>128</v>
      </c>
      <c r="JW178" s="158" t="s">
        <v>128</v>
      </c>
      <c r="JX178" s="158" t="s">
        <v>128</v>
      </c>
      <c r="JY178" s="158" t="s">
        <v>128</v>
      </c>
      <c r="JZ178" s="158" t="s">
        <v>128</v>
      </c>
      <c r="KA178" s="158" t="s">
        <v>128</v>
      </c>
      <c r="KB178" s="158" t="s">
        <v>128</v>
      </c>
      <c r="KC178" s="158" t="s">
        <v>128</v>
      </c>
      <c r="KD178" s="158" t="s">
        <v>128</v>
      </c>
      <c r="KE178" s="158" t="s">
        <v>128</v>
      </c>
      <c r="KF178" s="158" t="s">
        <v>128</v>
      </c>
      <c r="KG178" s="158" t="s">
        <v>128</v>
      </c>
      <c r="KH178" s="158" t="s">
        <v>128</v>
      </c>
      <c r="KI178" s="158" t="s">
        <v>128</v>
      </c>
      <c r="KJ178" s="158" t="s">
        <v>128</v>
      </c>
      <c r="KK178" s="158" t="s">
        <v>128</v>
      </c>
      <c r="KL178" s="158" t="s">
        <v>128</v>
      </c>
      <c r="KM178" s="158" t="s">
        <v>128</v>
      </c>
      <c r="KN178" s="158" t="s">
        <v>128</v>
      </c>
      <c r="KO178" s="158" t="s">
        <v>128</v>
      </c>
      <c r="KP178" s="158" t="s">
        <v>128</v>
      </c>
      <c r="KQ178" s="158" t="s">
        <v>128</v>
      </c>
      <c r="KR178" s="158" t="s">
        <v>128</v>
      </c>
      <c r="KS178" s="158" t="s">
        <v>128</v>
      </c>
      <c r="KT178" s="158" t="s">
        <v>128</v>
      </c>
      <c r="KU178" s="158" t="s">
        <v>128</v>
      </c>
      <c r="KV178" s="158" t="s">
        <v>128</v>
      </c>
      <c r="KW178" s="158" t="s">
        <v>128</v>
      </c>
      <c r="KX178" s="158" t="s">
        <v>128</v>
      </c>
      <c r="KY178" s="158" t="s">
        <v>128</v>
      </c>
      <c r="KZ178" s="158" t="s">
        <v>128</v>
      </c>
      <c r="LA178" s="158" t="s">
        <v>128</v>
      </c>
      <c r="LB178" s="158" t="s">
        <v>128</v>
      </c>
      <c r="LC178" s="158" t="s">
        <v>128</v>
      </c>
      <c r="LD178" s="158" t="s">
        <v>128</v>
      </c>
      <c r="LE178" s="158" t="s">
        <v>128</v>
      </c>
      <c r="LF178" s="158" t="s">
        <v>128</v>
      </c>
      <c r="LG178" s="158" t="s">
        <v>128</v>
      </c>
      <c r="LH178" s="158" t="s">
        <v>128</v>
      </c>
      <c r="LI178" s="158" t="s">
        <v>128</v>
      </c>
      <c r="LJ178" s="158" t="s">
        <v>128</v>
      </c>
      <c r="LK178" s="158" t="s">
        <v>128</v>
      </c>
      <c r="LL178" s="158" t="s">
        <v>128</v>
      </c>
      <c r="LM178" s="158" t="s">
        <v>128</v>
      </c>
      <c r="LN178" s="158" t="s">
        <v>128</v>
      </c>
      <c r="LO178" s="158" t="s">
        <v>128</v>
      </c>
      <c r="LP178" s="158" t="s">
        <v>128</v>
      </c>
      <c r="LQ178" s="158" t="s">
        <v>128</v>
      </c>
      <c r="LR178" s="158" t="s">
        <v>128</v>
      </c>
      <c r="LS178" s="158" t="s">
        <v>128</v>
      </c>
      <c r="LT178" s="158" t="s">
        <v>128</v>
      </c>
      <c r="LU178" s="158" t="s">
        <v>128</v>
      </c>
      <c r="LV178" s="158" t="s">
        <v>128</v>
      </c>
      <c r="LW178" s="158" t="s">
        <v>128</v>
      </c>
      <c r="LX178" s="158" t="s">
        <v>128</v>
      </c>
      <c r="LY178" s="158" t="s">
        <v>128</v>
      </c>
      <c r="LZ178" s="158" t="s">
        <v>128</v>
      </c>
      <c r="MA178" s="158" t="s">
        <v>128</v>
      </c>
      <c r="MB178" s="158" t="s">
        <v>128</v>
      </c>
      <c r="MC178" s="158" t="s">
        <v>128</v>
      </c>
      <c r="MD178" s="158" t="s">
        <v>128</v>
      </c>
      <c r="ME178" s="158" t="s">
        <v>128</v>
      </c>
      <c r="MF178" s="158" t="s">
        <v>128</v>
      </c>
      <c r="MG178" s="158" t="s">
        <v>128</v>
      </c>
      <c r="MH178" s="158" t="s">
        <v>128</v>
      </c>
      <c r="MI178" s="158" t="s">
        <v>128</v>
      </c>
      <c r="MJ178" s="158" t="s">
        <v>128</v>
      </c>
      <c r="MK178" s="158" t="s">
        <v>128</v>
      </c>
      <c r="ML178" s="158" t="s">
        <v>128</v>
      </c>
      <c r="MM178" s="158" t="s">
        <v>128</v>
      </c>
      <c r="MN178" s="158" t="s">
        <v>128</v>
      </c>
      <c r="MO178" s="158" t="s">
        <v>128</v>
      </c>
      <c r="MP178" s="158" t="s">
        <v>128</v>
      </c>
      <c r="MQ178" s="158" t="s">
        <v>128</v>
      </c>
      <c r="MR178" s="158" t="s">
        <v>128</v>
      </c>
      <c r="MS178" s="158" t="s">
        <v>128</v>
      </c>
      <c r="MT178" s="158" t="s">
        <v>128</v>
      </c>
      <c r="MU178" s="158" t="s">
        <v>128</v>
      </c>
      <c r="MV178" s="158" t="s">
        <v>128</v>
      </c>
      <c r="MW178" s="158" t="s">
        <v>128</v>
      </c>
      <c r="MX178" s="158" t="s">
        <v>128</v>
      </c>
      <c r="MY178" s="158" t="s">
        <v>128</v>
      </c>
      <c r="MZ178" s="158" t="s">
        <v>128</v>
      </c>
      <c r="NA178" s="158" t="s">
        <v>128</v>
      </c>
      <c r="NB178" s="158" t="s">
        <v>128</v>
      </c>
      <c r="NC178" s="158" t="s">
        <v>128</v>
      </c>
      <c r="ND178" s="158" t="s">
        <v>128</v>
      </c>
      <c r="NE178" s="158" t="s">
        <v>128</v>
      </c>
      <c r="NF178" s="158" t="s">
        <v>128</v>
      </c>
      <c r="NG178" s="158" t="s">
        <v>128</v>
      </c>
      <c r="NH178" s="158" t="s">
        <v>128</v>
      </c>
      <c r="NI178" s="158" t="s">
        <v>128</v>
      </c>
      <c r="NJ178" s="158" t="s">
        <v>128</v>
      </c>
      <c r="NK178" s="158" t="s">
        <v>128</v>
      </c>
      <c r="NL178" s="158" t="s">
        <v>128</v>
      </c>
      <c r="NM178" s="158" t="s">
        <v>128</v>
      </c>
      <c r="NN178" s="158" t="s">
        <v>128</v>
      </c>
      <c r="NO178" s="158" t="s">
        <v>128</v>
      </c>
      <c r="NP178" s="158" t="s">
        <v>128</v>
      </c>
      <c r="NQ178" s="158" t="s">
        <v>128</v>
      </c>
      <c r="NR178" s="158" t="s">
        <v>128</v>
      </c>
      <c r="NS178" s="158" t="s">
        <v>128</v>
      </c>
      <c r="NT178" s="158" t="s">
        <v>128</v>
      </c>
      <c r="NU178" s="158" t="s">
        <v>128</v>
      </c>
      <c r="NV178" s="158" t="s">
        <v>128</v>
      </c>
      <c r="NW178" s="158" t="s">
        <v>128</v>
      </c>
      <c r="NX178" s="158" t="s">
        <v>128</v>
      </c>
      <c r="NY178" s="158" t="s">
        <v>128</v>
      </c>
      <c r="NZ178" s="158" t="s">
        <v>128</v>
      </c>
      <c r="OA178" s="158" t="s">
        <v>128</v>
      </c>
      <c r="OB178" s="158" t="s">
        <v>128</v>
      </c>
      <c r="OC178" s="158" t="s">
        <v>128</v>
      </c>
      <c r="OD178" s="158" t="s">
        <v>128</v>
      </c>
      <c r="OE178" s="170" t="s">
        <v>128</v>
      </c>
      <c r="OF178" s="181"/>
      <c r="OG178" s="174">
        <f t="shared" si="893"/>
        <v>79.739129871055994</v>
      </c>
      <c r="OH178" s="66" t="str">
        <f t="shared" si="894"/>
        <v>kg/GJ delivered</v>
      </c>
      <c r="OI178" s="66" t="str">
        <f t="shared" si="895"/>
        <v/>
      </c>
      <c r="OJ178" s="66" t="str">
        <f t="shared" si="896"/>
        <v/>
      </c>
      <c r="OK178" s="66" t="str">
        <f t="shared" si="897"/>
        <v/>
      </c>
      <c r="OL178" s="66" t="str">
        <f t="shared" si="898"/>
        <v/>
      </c>
      <c r="OM178" s="159">
        <f t="shared" si="899"/>
        <v>927.04842045211444</v>
      </c>
      <c r="ON178" s="66" t="str">
        <f t="shared" si="900"/>
        <v>kg/GJ delivered</v>
      </c>
      <c r="OO178" s="66" t="str">
        <f t="shared" si="901"/>
        <v/>
      </c>
      <c r="OP178" s="66" t="str">
        <f t="shared" si="902"/>
        <v/>
      </c>
      <c r="OQ178" s="66" t="str">
        <f t="shared" si="903"/>
        <v/>
      </c>
      <c r="OR178" s="66" t="str">
        <f t="shared" si="904"/>
        <v/>
      </c>
      <c r="OS178" s="66" t="str">
        <f t="shared" si="905"/>
        <v/>
      </c>
      <c r="OT178" s="66" t="str">
        <f t="shared" si="906"/>
        <v/>
      </c>
      <c r="OU178" s="66" t="str">
        <f t="shared" si="907"/>
        <v/>
      </c>
      <c r="OV178" s="66" t="str">
        <f t="shared" si="908"/>
        <v/>
      </c>
      <c r="OW178" s="66" t="str">
        <f t="shared" si="909"/>
        <v/>
      </c>
      <c r="OX178" s="66" t="str">
        <f t="shared" si="910"/>
        <v/>
      </c>
      <c r="OY178" s="118">
        <f t="shared" si="911"/>
        <v>4.8297277848729046</v>
      </c>
      <c r="OZ178" s="66" t="str">
        <f t="shared" si="912"/>
        <v>kg/GJ delivered</v>
      </c>
      <c r="PA178" s="126">
        <f t="shared" si="913"/>
        <v>0.77794273044932671</v>
      </c>
      <c r="PB178" s="66" t="str">
        <f t="shared" si="914"/>
        <v>kg/GJ delivered</v>
      </c>
      <c r="PC178" s="126">
        <f t="shared" si="915"/>
        <v>0.82980557914594855</v>
      </c>
      <c r="PD178" s="66" t="str">
        <f t="shared" si="916"/>
        <v>kg/GJ delivered</v>
      </c>
      <c r="PE178" s="66" t="str">
        <f t="shared" si="917"/>
        <v/>
      </c>
      <c r="PF178" s="66" t="str">
        <f t="shared" si="918"/>
        <v/>
      </c>
      <c r="PG178" s="66" t="str">
        <f t="shared" si="919"/>
        <v/>
      </c>
      <c r="PH178" s="66" t="str">
        <f t="shared" si="920"/>
        <v/>
      </c>
      <c r="PI178" s="66" t="str">
        <f t="shared" si="921"/>
        <v/>
      </c>
      <c r="PJ178" s="66" t="str">
        <f t="shared" si="922"/>
        <v/>
      </c>
      <c r="PK178" s="66" t="str">
        <f t="shared" si="923"/>
        <v/>
      </c>
      <c r="PL178" s="66" t="str">
        <f t="shared" si="924"/>
        <v/>
      </c>
      <c r="PM178" s="66" t="str">
        <f t="shared" si="925"/>
        <v/>
      </c>
      <c r="PN178" s="66" t="str">
        <f t="shared" si="926"/>
        <v/>
      </c>
      <c r="PO178" s="66" t="str">
        <f t="shared" si="927"/>
        <v/>
      </c>
      <c r="PP178" s="66" t="str">
        <f t="shared" si="928"/>
        <v/>
      </c>
      <c r="PQ178" s="66" t="str">
        <f t="shared" si="929"/>
        <v/>
      </c>
      <c r="PR178" s="66" t="str">
        <f t="shared" si="930"/>
        <v/>
      </c>
      <c r="PS178" s="66" t="str">
        <f t="shared" si="931"/>
        <v/>
      </c>
      <c r="PT178" s="66" t="str">
        <f t="shared" si="932"/>
        <v/>
      </c>
      <c r="PU178" s="66" t="str">
        <f t="shared" si="933"/>
        <v/>
      </c>
      <c r="PV178" s="66" t="str">
        <f t="shared" si="934"/>
        <v/>
      </c>
      <c r="PW178" s="66" t="str">
        <f t="shared" si="935"/>
        <v/>
      </c>
      <c r="PX178" s="66" t="str">
        <f t="shared" si="936"/>
        <v/>
      </c>
      <c r="PY178" s="66" t="str">
        <f t="shared" si="937"/>
        <v/>
      </c>
      <c r="PZ178" s="66" t="str">
        <f t="shared" si="938"/>
        <v/>
      </c>
      <c r="QA178" s="66" t="str">
        <f t="shared" si="939"/>
        <v/>
      </c>
      <c r="QB178" s="66" t="str">
        <f t="shared" si="940"/>
        <v/>
      </c>
      <c r="QC178" s="66" t="str">
        <f t="shared" si="941"/>
        <v/>
      </c>
      <c r="QD178" s="66" t="str">
        <f t="shared" si="942"/>
        <v/>
      </c>
      <c r="QE178" s="66" t="str">
        <f t="shared" si="943"/>
        <v/>
      </c>
      <c r="QF178" s="66" t="str">
        <f t="shared" si="944"/>
        <v/>
      </c>
      <c r="QG178" s="66" t="str">
        <f t="shared" si="945"/>
        <v/>
      </c>
      <c r="QH178" s="66" t="str">
        <f t="shared" si="946"/>
        <v/>
      </c>
      <c r="QI178" s="66" t="str">
        <f t="shared" si="947"/>
        <v/>
      </c>
      <c r="QJ178" s="66" t="str">
        <f t="shared" si="948"/>
        <v/>
      </c>
      <c r="QK178" s="66" t="str">
        <f t="shared" si="949"/>
        <v/>
      </c>
      <c r="QL178" s="66" t="str">
        <f t="shared" si="950"/>
        <v/>
      </c>
      <c r="QM178" s="66" t="str">
        <f t="shared" si="951"/>
        <v/>
      </c>
      <c r="QN178" s="66" t="str">
        <f t="shared" si="952"/>
        <v/>
      </c>
      <c r="QO178" s="66" t="str">
        <f t="shared" si="953"/>
        <v/>
      </c>
      <c r="QP178" s="66" t="str">
        <f t="shared" si="954"/>
        <v/>
      </c>
      <c r="QQ178" s="66" t="str">
        <f t="shared" si="955"/>
        <v/>
      </c>
      <c r="QR178" s="66" t="str">
        <f t="shared" si="956"/>
        <v/>
      </c>
      <c r="QS178" s="66" t="str">
        <f t="shared" si="957"/>
        <v/>
      </c>
      <c r="QT178" s="66" t="str">
        <f t="shared" si="958"/>
        <v/>
      </c>
      <c r="QU178" s="66" t="str">
        <f t="shared" si="959"/>
        <v/>
      </c>
      <c r="QV178" s="66" t="str">
        <f t="shared" si="960"/>
        <v/>
      </c>
      <c r="QW178" s="66" t="str">
        <f t="shared" si="961"/>
        <v/>
      </c>
      <c r="QX178" s="66" t="str">
        <f t="shared" si="962"/>
        <v/>
      </c>
      <c r="QY178" s="66" t="str">
        <f t="shared" si="963"/>
        <v/>
      </c>
      <c r="QZ178" s="66" t="str">
        <f t="shared" si="964"/>
        <v/>
      </c>
      <c r="RA178" s="66" t="str">
        <f t="shared" si="965"/>
        <v/>
      </c>
      <c r="RB178" s="66" t="str">
        <f t="shared" si="966"/>
        <v/>
      </c>
      <c r="RC178" s="66" t="str">
        <f t="shared" si="967"/>
        <v/>
      </c>
      <c r="RD178" s="66" t="str">
        <f t="shared" si="968"/>
        <v/>
      </c>
      <c r="RE178" s="66" t="str">
        <f t="shared" si="969"/>
        <v/>
      </c>
      <c r="RF178" s="66" t="str">
        <f t="shared" si="970"/>
        <v/>
      </c>
      <c r="RG178" s="66" t="str">
        <f t="shared" si="971"/>
        <v/>
      </c>
      <c r="RH178" s="66" t="str">
        <f t="shared" si="972"/>
        <v/>
      </c>
      <c r="RI178" s="66" t="str">
        <f t="shared" si="973"/>
        <v/>
      </c>
      <c r="RJ178" s="66" t="str">
        <f t="shared" si="974"/>
        <v/>
      </c>
      <c r="RK178" s="66" t="str">
        <f t="shared" si="975"/>
        <v/>
      </c>
      <c r="RL178" s="66" t="str">
        <f t="shared" si="976"/>
        <v/>
      </c>
      <c r="RM178" s="66" t="str">
        <f t="shared" si="977"/>
        <v/>
      </c>
      <c r="RN178" s="66" t="str">
        <f t="shared" si="978"/>
        <v/>
      </c>
      <c r="RO178" s="66" t="str">
        <f t="shared" si="979"/>
        <v/>
      </c>
      <c r="RP178" s="66" t="str">
        <f t="shared" si="980"/>
        <v/>
      </c>
      <c r="RQ178" s="66" t="str">
        <f t="shared" si="981"/>
        <v/>
      </c>
      <c r="RR178" s="66" t="str">
        <f t="shared" si="982"/>
        <v/>
      </c>
      <c r="RS178" s="66" t="str">
        <f t="shared" si="983"/>
        <v/>
      </c>
      <c r="RT178" s="66" t="str">
        <f t="shared" si="984"/>
        <v/>
      </c>
      <c r="RU178" s="66" t="str">
        <f t="shared" si="985"/>
        <v/>
      </c>
      <c r="RV178" s="66" t="str">
        <f t="shared" si="986"/>
        <v/>
      </c>
      <c r="RW178" s="66" t="str">
        <f t="shared" si="987"/>
        <v/>
      </c>
      <c r="RX178" s="66" t="str">
        <f t="shared" si="988"/>
        <v/>
      </c>
      <c r="RY178" s="66" t="str">
        <f t="shared" si="989"/>
        <v/>
      </c>
      <c r="RZ178" s="66" t="str">
        <f t="shared" si="990"/>
        <v/>
      </c>
      <c r="SA178" s="66" t="str">
        <f t="shared" si="991"/>
        <v/>
      </c>
      <c r="SB178" s="66" t="str">
        <f t="shared" si="992"/>
        <v/>
      </c>
      <c r="SC178" s="66" t="str">
        <f t="shared" si="993"/>
        <v/>
      </c>
      <c r="SD178" s="66" t="str">
        <f t="shared" si="994"/>
        <v/>
      </c>
      <c r="SE178" s="66" t="str">
        <f t="shared" si="995"/>
        <v/>
      </c>
      <c r="SF178" s="66" t="str">
        <f t="shared" si="996"/>
        <v/>
      </c>
      <c r="SG178" s="66" t="str">
        <f t="shared" si="997"/>
        <v/>
      </c>
      <c r="SH178" s="66" t="str">
        <f t="shared" si="998"/>
        <v/>
      </c>
      <c r="SI178" s="66" t="str">
        <f t="shared" si="999"/>
        <v/>
      </c>
      <c r="SJ178" s="66" t="str">
        <f t="shared" si="1000"/>
        <v/>
      </c>
      <c r="SK178" s="66" t="str">
        <f t="shared" si="1001"/>
        <v/>
      </c>
      <c r="SL178" s="66" t="str">
        <f t="shared" si="1002"/>
        <v/>
      </c>
      <c r="SM178" s="66" t="str">
        <f t="shared" si="1003"/>
        <v/>
      </c>
      <c r="SN178" s="66" t="str">
        <f t="shared" si="1004"/>
        <v/>
      </c>
      <c r="SO178" s="66" t="str">
        <f t="shared" si="1005"/>
        <v/>
      </c>
      <c r="SP178" s="66" t="str">
        <f t="shared" si="1006"/>
        <v/>
      </c>
      <c r="SQ178" s="66" t="str">
        <f t="shared" si="1007"/>
        <v/>
      </c>
      <c r="SR178" s="66" t="str">
        <f t="shared" si="1008"/>
        <v/>
      </c>
      <c r="SS178" s="66" t="str">
        <f t="shared" si="1009"/>
        <v/>
      </c>
      <c r="ST178" s="66" t="str">
        <f t="shared" si="1010"/>
        <v/>
      </c>
      <c r="SU178" s="66" t="str">
        <f t="shared" si="1011"/>
        <v/>
      </c>
      <c r="SV178" s="66" t="str">
        <f t="shared" si="1012"/>
        <v/>
      </c>
      <c r="SW178" s="66" t="str">
        <f t="shared" si="1013"/>
        <v/>
      </c>
      <c r="SX178" s="66" t="str">
        <f t="shared" si="1014"/>
        <v/>
      </c>
      <c r="SY178" s="66" t="str">
        <f t="shared" si="1015"/>
        <v/>
      </c>
      <c r="SZ178" s="66" t="str">
        <f t="shared" si="1016"/>
        <v/>
      </c>
      <c r="TA178" s="66" t="str">
        <f t="shared" si="1017"/>
        <v/>
      </c>
      <c r="TB178" s="66" t="str">
        <f t="shared" si="1018"/>
        <v/>
      </c>
      <c r="TC178" s="66" t="str">
        <f t="shared" si="1019"/>
        <v/>
      </c>
      <c r="TD178" s="66" t="str">
        <f t="shared" si="1020"/>
        <v/>
      </c>
      <c r="TE178" s="66" t="str">
        <f t="shared" si="1021"/>
        <v/>
      </c>
      <c r="TF178" s="66" t="str">
        <f t="shared" si="1022"/>
        <v/>
      </c>
      <c r="TG178" s="66" t="str">
        <f t="shared" si="1023"/>
        <v/>
      </c>
      <c r="TH178" s="66" t="str">
        <f t="shared" si="1024"/>
        <v/>
      </c>
      <c r="TI178" s="66" t="str">
        <f t="shared" si="1025"/>
        <v/>
      </c>
      <c r="TJ178" s="66" t="str">
        <f t="shared" si="1026"/>
        <v/>
      </c>
      <c r="TK178" s="66" t="str">
        <f t="shared" si="1027"/>
        <v/>
      </c>
      <c r="TL178" s="66" t="str">
        <f t="shared" si="1028"/>
        <v/>
      </c>
      <c r="TM178" s="66" t="str">
        <f t="shared" si="1029"/>
        <v/>
      </c>
      <c r="TN178" s="66" t="str">
        <f t="shared" si="1030"/>
        <v/>
      </c>
      <c r="TO178" s="66" t="str">
        <f t="shared" si="1031"/>
        <v/>
      </c>
      <c r="TP178" s="66" t="str">
        <f t="shared" si="1032"/>
        <v/>
      </c>
      <c r="TQ178" s="66" t="str">
        <f t="shared" si="1033"/>
        <v/>
      </c>
      <c r="TR178" s="66" t="str">
        <f t="shared" si="1034"/>
        <v/>
      </c>
      <c r="TS178" s="66" t="str">
        <f t="shared" si="1035"/>
        <v/>
      </c>
      <c r="TT178" s="66" t="str">
        <f t="shared" si="1036"/>
        <v/>
      </c>
      <c r="TU178" s="66" t="str">
        <f t="shared" si="1037"/>
        <v/>
      </c>
      <c r="TV178" s="66" t="str">
        <f t="shared" si="1038"/>
        <v/>
      </c>
      <c r="TW178" s="66" t="str">
        <f t="shared" si="1039"/>
        <v/>
      </c>
      <c r="TX178" s="66" t="str">
        <f t="shared" si="1040"/>
        <v/>
      </c>
      <c r="TY178" s="66" t="str">
        <f t="shared" si="1041"/>
        <v/>
      </c>
      <c r="TZ178" s="66" t="str">
        <f t="shared" si="1042"/>
        <v/>
      </c>
      <c r="UA178" s="66" t="str">
        <f t="shared" si="1043"/>
        <v/>
      </c>
      <c r="UB178" s="66" t="str">
        <f t="shared" si="1044"/>
        <v/>
      </c>
      <c r="UC178" s="66" t="str">
        <f t="shared" si="1045"/>
        <v/>
      </c>
      <c r="UD178" s="66" t="str">
        <f t="shared" si="1046"/>
        <v/>
      </c>
      <c r="UE178" s="66" t="str">
        <f t="shared" si="1047"/>
        <v/>
      </c>
      <c r="UF178" s="66" t="str">
        <f t="shared" si="1048"/>
        <v/>
      </c>
      <c r="UG178" s="66" t="str">
        <f t="shared" si="1049"/>
        <v/>
      </c>
      <c r="UH178" s="66" t="str">
        <f t="shared" si="1050"/>
        <v/>
      </c>
      <c r="UI178" s="66" t="str">
        <f t="shared" si="1051"/>
        <v/>
      </c>
      <c r="UJ178" s="66" t="str">
        <f t="shared" si="1052"/>
        <v/>
      </c>
      <c r="UK178" s="66" t="str">
        <f t="shared" si="1053"/>
        <v/>
      </c>
      <c r="UL178" s="66" t="str">
        <f t="shared" si="1054"/>
        <v/>
      </c>
      <c r="UM178" s="66" t="str">
        <f t="shared" si="1055"/>
        <v/>
      </c>
      <c r="UN178" s="66" t="str">
        <f t="shared" si="1056"/>
        <v/>
      </c>
      <c r="UO178" s="66" t="str">
        <f t="shared" si="1057"/>
        <v/>
      </c>
      <c r="UP178" s="66" t="str">
        <f t="shared" si="1058"/>
        <v/>
      </c>
      <c r="UQ178" s="66" t="str">
        <f t="shared" si="1059"/>
        <v/>
      </c>
      <c r="UR178" s="66" t="str">
        <f t="shared" si="1060"/>
        <v/>
      </c>
      <c r="US178" s="66" t="str">
        <f t="shared" si="1061"/>
        <v/>
      </c>
      <c r="UT178" s="66" t="str">
        <f t="shared" si="1062"/>
        <v/>
      </c>
      <c r="UU178" s="66" t="str">
        <f t="shared" si="1063"/>
        <v/>
      </c>
      <c r="UV178" s="66" t="str">
        <f t="shared" si="1064"/>
        <v/>
      </c>
      <c r="UW178" s="66" t="str">
        <f t="shared" si="1065"/>
        <v/>
      </c>
      <c r="UX178" s="66" t="str">
        <f t="shared" si="1066"/>
        <v/>
      </c>
      <c r="UY178" s="66" t="str">
        <f t="shared" si="1067"/>
        <v/>
      </c>
      <c r="UZ178" s="66" t="str">
        <f t="shared" si="1068"/>
        <v/>
      </c>
      <c r="VA178" s="66" t="str">
        <f t="shared" si="1069"/>
        <v/>
      </c>
      <c r="VB178" s="66" t="str">
        <f t="shared" si="1070"/>
        <v/>
      </c>
      <c r="VC178" s="66" t="str">
        <f t="shared" si="1071"/>
        <v/>
      </c>
      <c r="VD178" s="66" t="str">
        <f t="shared" si="1072"/>
        <v/>
      </c>
      <c r="VE178" s="66" t="str">
        <f t="shared" si="1073"/>
        <v/>
      </c>
      <c r="VF178" s="66" t="str">
        <f t="shared" si="1074"/>
        <v/>
      </c>
      <c r="VG178" s="66" t="str">
        <f t="shared" si="1075"/>
        <v/>
      </c>
      <c r="VH178" s="66" t="str">
        <f t="shared" si="1076"/>
        <v/>
      </c>
      <c r="VI178" s="66" t="str">
        <f t="shared" si="1077"/>
        <v/>
      </c>
      <c r="VJ178" s="66" t="str">
        <f t="shared" si="1078"/>
        <v/>
      </c>
      <c r="VK178" s="66" t="str">
        <f t="shared" si="1079"/>
        <v/>
      </c>
      <c r="VL178" s="66" t="str">
        <f t="shared" si="1080"/>
        <v/>
      </c>
      <c r="VM178" s="66" t="str">
        <f t="shared" si="1081"/>
        <v/>
      </c>
      <c r="VN178" s="66" t="str">
        <f t="shared" si="1082"/>
        <v/>
      </c>
      <c r="VO178" s="66" t="str">
        <f t="shared" si="1083"/>
        <v/>
      </c>
      <c r="VP178" s="66" t="str">
        <f t="shared" si="1084"/>
        <v/>
      </c>
      <c r="VQ178" s="66" t="str">
        <f t="shared" si="1085"/>
        <v/>
      </c>
      <c r="VR178" s="66" t="str">
        <f t="shared" si="1086"/>
        <v/>
      </c>
      <c r="VS178" s="66" t="str">
        <f t="shared" si="1087"/>
        <v/>
      </c>
      <c r="VT178" s="66" t="str">
        <f t="shared" si="1088"/>
        <v/>
      </c>
      <c r="VU178" s="66" t="str">
        <f t="shared" si="1089"/>
        <v/>
      </c>
      <c r="VV178" s="66" t="str">
        <f t="shared" si="1090"/>
        <v/>
      </c>
      <c r="VW178" s="66" t="str">
        <f t="shared" si="1091"/>
        <v/>
      </c>
      <c r="VX178" s="66" t="str">
        <f t="shared" si="1092"/>
        <v/>
      </c>
      <c r="VY178" s="66" t="str">
        <f t="shared" si="1093"/>
        <v/>
      </c>
      <c r="VZ178" s="66" t="str">
        <f t="shared" si="1094"/>
        <v/>
      </c>
      <c r="WA178" s="66" t="str">
        <f t="shared" si="1095"/>
        <v/>
      </c>
      <c r="WB178" s="66" t="str">
        <f t="shared" si="1096"/>
        <v/>
      </c>
      <c r="WC178" s="66" t="str">
        <f t="shared" si="1097"/>
        <v/>
      </c>
      <c r="WD178" s="66" t="str">
        <f t="shared" si="1098"/>
        <v/>
      </c>
      <c r="WE178" s="66" t="str">
        <f t="shared" si="1099"/>
        <v/>
      </c>
      <c r="WF178" s="66" t="str">
        <f t="shared" si="1100"/>
        <v/>
      </c>
      <c r="WG178" s="66" t="str">
        <f t="shared" si="1101"/>
        <v/>
      </c>
      <c r="WH178" s="66" t="str">
        <f t="shared" si="1102"/>
        <v/>
      </c>
      <c r="WI178" s="66" t="str">
        <f t="shared" si="1103"/>
        <v/>
      </c>
      <c r="WJ178" s="66" t="str">
        <f t="shared" si="1104"/>
        <v/>
      </c>
      <c r="WK178" s="66" t="str">
        <f t="shared" si="1105"/>
        <v/>
      </c>
      <c r="WL178" s="66" t="str">
        <f t="shared" si="1106"/>
        <v/>
      </c>
      <c r="WM178" s="66" t="str">
        <f t="shared" si="1107"/>
        <v/>
      </c>
      <c r="WN178" s="66" t="str">
        <f t="shared" si="1108"/>
        <v/>
      </c>
      <c r="WO178" s="66" t="str">
        <f t="shared" si="1109"/>
        <v/>
      </c>
      <c r="WP178" s="66" t="str">
        <f t="shared" si="1110"/>
        <v/>
      </c>
      <c r="WQ178" s="66" t="str">
        <f t="shared" si="1111"/>
        <v/>
      </c>
      <c r="WR178" s="66" t="str">
        <f t="shared" si="1112"/>
        <v/>
      </c>
      <c r="WS178" s="66" t="str">
        <f t="shared" si="1113"/>
        <v/>
      </c>
      <c r="WT178" s="66" t="str">
        <f t="shared" si="1114"/>
        <v/>
      </c>
      <c r="WU178" s="66" t="str">
        <f t="shared" si="1115"/>
        <v/>
      </c>
      <c r="WV178" s="66" t="str">
        <f t="shared" si="1116"/>
        <v/>
      </c>
      <c r="WW178" s="66" t="str">
        <f t="shared" si="1117"/>
        <v/>
      </c>
      <c r="WX178" s="66" t="str">
        <f t="shared" si="1118"/>
        <v/>
      </c>
      <c r="WY178" s="66" t="str">
        <f t="shared" si="1119"/>
        <v/>
      </c>
      <c r="WZ178" s="66" t="str">
        <f t="shared" si="1120"/>
        <v/>
      </c>
      <c r="XA178" s="66" t="str">
        <f t="shared" si="1121"/>
        <v/>
      </c>
      <c r="XB178" s="66" t="str">
        <f t="shared" si="1122"/>
        <v/>
      </c>
      <c r="XC178" s="66" t="str">
        <f t="shared" si="1123"/>
        <v/>
      </c>
      <c r="XD178" s="66" t="str">
        <f t="shared" si="1124"/>
        <v/>
      </c>
      <c r="XE178" s="66" t="str">
        <f t="shared" si="1125"/>
        <v/>
      </c>
      <c r="XF178" s="66" t="str">
        <f t="shared" si="1126"/>
        <v/>
      </c>
      <c r="XG178" s="66" t="str">
        <f t="shared" si="1127"/>
        <v/>
      </c>
      <c r="XH178" s="66" t="str">
        <f t="shared" si="1128"/>
        <v/>
      </c>
      <c r="XI178" s="66" t="str">
        <f t="shared" si="1129"/>
        <v/>
      </c>
      <c r="XJ178" s="66" t="str">
        <f t="shared" si="1130"/>
        <v/>
      </c>
      <c r="XK178" s="66" t="str">
        <f t="shared" si="1131"/>
        <v/>
      </c>
      <c r="XL178" s="66" t="str">
        <f t="shared" si="1132"/>
        <v/>
      </c>
      <c r="XM178" s="66" t="str">
        <f t="shared" si="1133"/>
        <v/>
      </c>
      <c r="XN178" s="66" t="str">
        <f t="shared" si="1134"/>
        <v/>
      </c>
      <c r="XO178" s="66" t="str">
        <f t="shared" si="1135"/>
        <v/>
      </c>
      <c r="XP178" s="66" t="str">
        <f t="shared" si="1136"/>
        <v/>
      </c>
      <c r="XQ178" s="66" t="str">
        <f t="shared" si="1137"/>
        <v/>
      </c>
      <c r="XR178" s="66" t="str">
        <f t="shared" si="1138"/>
        <v/>
      </c>
      <c r="XS178" s="66" t="str">
        <f t="shared" si="1139"/>
        <v/>
      </c>
      <c r="XT178" s="66" t="str">
        <f t="shared" si="1140"/>
        <v/>
      </c>
      <c r="XU178" s="66" t="str">
        <f t="shared" si="1141"/>
        <v/>
      </c>
      <c r="XV178" s="66" t="str">
        <f t="shared" si="1142"/>
        <v/>
      </c>
      <c r="XW178" s="66" t="str">
        <f t="shared" si="1143"/>
        <v/>
      </c>
      <c r="XX178" s="66" t="str">
        <f t="shared" si="1144"/>
        <v/>
      </c>
      <c r="XY178" s="66" t="str">
        <f t="shared" si="1145"/>
        <v/>
      </c>
      <c r="XZ178" s="66" t="str">
        <f t="shared" si="1146"/>
        <v/>
      </c>
      <c r="YA178" s="66" t="str">
        <f t="shared" si="1147"/>
        <v/>
      </c>
      <c r="YB178" s="66" t="str">
        <f t="shared" si="1148"/>
        <v/>
      </c>
      <c r="YC178" s="66" t="str">
        <f t="shared" si="1149"/>
        <v/>
      </c>
      <c r="YD178" s="66" t="str">
        <f t="shared" si="1150"/>
        <v/>
      </c>
      <c r="YE178" s="66" t="str">
        <f t="shared" si="1151"/>
        <v/>
      </c>
      <c r="YF178" s="66" t="str">
        <f t="shared" si="1152"/>
        <v/>
      </c>
      <c r="YG178" s="66" t="str">
        <f t="shared" si="1153"/>
        <v/>
      </c>
      <c r="YH178" s="66" t="str">
        <f t="shared" si="1154"/>
        <v/>
      </c>
      <c r="YI178" s="66" t="str">
        <f t="shared" si="1155"/>
        <v/>
      </c>
      <c r="YJ178" s="66" t="str">
        <f t="shared" si="1156"/>
        <v/>
      </c>
      <c r="YK178" s="66" t="str">
        <f t="shared" si="1157"/>
        <v/>
      </c>
      <c r="YL178" s="66" t="str">
        <f t="shared" si="1158"/>
        <v/>
      </c>
      <c r="YM178" s="66" t="str">
        <f t="shared" si="1159"/>
        <v/>
      </c>
      <c r="YN178" s="66" t="str">
        <f t="shared" si="1160"/>
        <v/>
      </c>
      <c r="YO178" s="66" t="str">
        <f t="shared" si="1161"/>
        <v/>
      </c>
      <c r="YP178" s="66" t="str">
        <f t="shared" si="1162"/>
        <v/>
      </c>
      <c r="YQ178" s="66" t="str">
        <f t="shared" si="1163"/>
        <v/>
      </c>
      <c r="YR178" s="66" t="str">
        <f t="shared" si="1164"/>
        <v/>
      </c>
      <c r="YS178" s="66" t="str">
        <f t="shared" si="1165"/>
        <v/>
      </c>
      <c r="YT178" s="66" t="str">
        <f t="shared" si="1166"/>
        <v/>
      </c>
      <c r="YU178" s="66" t="str">
        <f t="shared" si="1167"/>
        <v/>
      </c>
      <c r="YV178" s="66" t="str">
        <f t="shared" si="1168"/>
        <v/>
      </c>
      <c r="YW178" s="66" t="str">
        <f t="shared" si="1169"/>
        <v/>
      </c>
      <c r="YX178" s="66" t="str">
        <f t="shared" si="1170"/>
        <v/>
      </c>
      <c r="YY178" s="66" t="str">
        <f t="shared" si="1171"/>
        <v/>
      </c>
      <c r="YZ178" s="66" t="str">
        <f t="shared" si="1172"/>
        <v/>
      </c>
      <c r="ZA178" s="66" t="str">
        <f t="shared" si="1173"/>
        <v/>
      </c>
      <c r="ZB178" s="66" t="str">
        <f t="shared" si="1174"/>
        <v/>
      </c>
      <c r="ZC178" s="66" t="str">
        <f t="shared" si="1175"/>
        <v/>
      </c>
      <c r="ZD178" s="66" t="str">
        <f t="shared" si="1176"/>
        <v/>
      </c>
      <c r="ZE178" s="66" t="str">
        <f t="shared" si="1177"/>
        <v/>
      </c>
      <c r="ZF178" s="66" t="str">
        <f t="shared" si="1178"/>
        <v/>
      </c>
      <c r="ZG178" s="66" t="str">
        <f t="shared" si="1179"/>
        <v/>
      </c>
      <c r="ZH178" s="66" t="str">
        <f t="shared" si="1180"/>
        <v/>
      </c>
      <c r="ZI178" s="66" t="str">
        <f t="shared" si="1181"/>
        <v/>
      </c>
      <c r="ZJ178" s="66" t="str">
        <f t="shared" si="1182"/>
        <v/>
      </c>
      <c r="ZK178" s="66" t="str">
        <f t="shared" si="1183"/>
        <v/>
      </c>
      <c r="ZL178" s="66" t="str">
        <f t="shared" si="1184"/>
        <v/>
      </c>
      <c r="ZM178" s="66" t="str">
        <f t="shared" si="1185"/>
        <v/>
      </c>
      <c r="ZN178" s="66" t="str">
        <f t="shared" si="1186"/>
        <v/>
      </c>
      <c r="ZO178" s="66" t="str">
        <f t="shared" si="1187"/>
        <v/>
      </c>
      <c r="ZP178" s="66" t="str">
        <f t="shared" si="1188"/>
        <v/>
      </c>
      <c r="ZQ178" s="66" t="str">
        <f t="shared" si="1189"/>
        <v/>
      </c>
      <c r="ZR178" s="66" t="str">
        <f t="shared" si="1190"/>
        <v/>
      </c>
      <c r="ZS178" s="66" t="str">
        <f t="shared" si="1191"/>
        <v/>
      </c>
      <c r="ZT178" s="66" t="str">
        <f t="shared" si="1192"/>
        <v/>
      </c>
      <c r="ZU178" s="66" t="str">
        <f t="shared" si="1193"/>
        <v/>
      </c>
      <c r="ZV178" s="66" t="str">
        <f t="shared" si="1194"/>
        <v/>
      </c>
      <c r="ZW178" s="66" t="str">
        <f t="shared" si="1195"/>
        <v/>
      </c>
      <c r="ZX178" s="66" t="str">
        <f t="shared" si="1196"/>
        <v/>
      </c>
      <c r="ZY178" s="66" t="str">
        <f t="shared" si="1197"/>
        <v/>
      </c>
      <c r="ZZ178" s="66" t="str">
        <f t="shared" si="1198"/>
        <v/>
      </c>
      <c r="AAA178" s="66" t="str">
        <f t="shared" si="1199"/>
        <v/>
      </c>
      <c r="AAB178" s="66" t="str">
        <f t="shared" si="1200"/>
        <v/>
      </c>
      <c r="AAC178" s="66" t="str">
        <f t="shared" si="1201"/>
        <v/>
      </c>
      <c r="AAD178" s="66" t="str">
        <f t="shared" si="1202"/>
        <v/>
      </c>
      <c r="AAE178" s="66" t="str">
        <f t="shared" si="1203"/>
        <v/>
      </c>
      <c r="AAF178" s="66" t="str">
        <f t="shared" si="1204"/>
        <v/>
      </c>
      <c r="AAG178" s="66" t="str">
        <f t="shared" si="1205"/>
        <v/>
      </c>
      <c r="AAH178" s="66" t="str">
        <f t="shared" si="1206"/>
        <v/>
      </c>
      <c r="AAI178" s="66" t="str">
        <f t="shared" si="1207"/>
        <v/>
      </c>
      <c r="AAJ178" s="66" t="str">
        <f t="shared" si="1208"/>
        <v/>
      </c>
      <c r="AAK178" s="66" t="str">
        <f t="shared" si="1209"/>
        <v/>
      </c>
      <c r="AAL178" s="66" t="str">
        <f t="shared" si="1210"/>
        <v/>
      </c>
      <c r="AAM178" s="66" t="str">
        <f t="shared" si="1211"/>
        <v/>
      </c>
      <c r="AAN178" s="66" t="str">
        <f t="shared" si="1212"/>
        <v/>
      </c>
      <c r="AAO178" s="66" t="str">
        <f t="shared" si="1213"/>
        <v/>
      </c>
      <c r="AAP178" s="66" t="str">
        <f t="shared" si="1214"/>
        <v/>
      </c>
      <c r="AAQ178" s="66" t="str">
        <f t="shared" si="1215"/>
        <v/>
      </c>
      <c r="AAR178" s="66" t="str">
        <f t="shared" si="1216"/>
        <v/>
      </c>
      <c r="AAS178" s="66" t="str">
        <f t="shared" si="1217"/>
        <v/>
      </c>
      <c r="AAT178" s="66" t="str">
        <f t="shared" si="1218"/>
        <v/>
      </c>
      <c r="AAU178" s="66" t="str">
        <f t="shared" si="1219"/>
        <v/>
      </c>
      <c r="AAV178" s="66" t="str">
        <f t="shared" si="1220"/>
        <v/>
      </c>
      <c r="AAW178" s="66" t="str">
        <f t="shared" si="1221"/>
        <v/>
      </c>
      <c r="AAX178" s="66" t="str">
        <f t="shared" si="1222"/>
        <v/>
      </c>
      <c r="AAY178" s="66" t="str">
        <f t="shared" si="1223"/>
        <v/>
      </c>
      <c r="AAZ178" s="66" t="str">
        <f t="shared" si="1224"/>
        <v/>
      </c>
      <c r="ABA178" s="66" t="str">
        <f t="shared" si="1225"/>
        <v/>
      </c>
      <c r="ABB178" s="66" t="str">
        <f t="shared" si="1226"/>
        <v/>
      </c>
      <c r="ABC178" s="66" t="str">
        <f t="shared" si="1227"/>
        <v/>
      </c>
      <c r="ABD178" s="66" t="str">
        <f t="shared" si="1228"/>
        <v/>
      </c>
      <c r="ABE178" s="66" t="str">
        <f t="shared" si="1229"/>
        <v/>
      </c>
      <c r="ABF178" s="66" t="str">
        <f t="shared" si="1230"/>
        <v/>
      </c>
      <c r="ABG178" s="66" t="str">
        <f t="shared" si="1231"/>
        <v/>
      </c>
      <c r="ABH178" s="66" t="str">
        <f t="shared" si="1232"/>
        <v/>
      </c>
      <c r="ABI178" s="66" t="str">
        <f t="shared" si="1233"/>
        <v/>
      </c>
      <c r="ABJ178" s="66" t="str">
        <f t="shared" si="1234"/>
        <v/>
      </c>
      <c r="ABK178" s="66" t="str">
        <f t="shared" si="1235"/>
        <v/>
      </c>
      <c r="ABL178" s="66" t="str">
        <f t="shared" si="1236"/>
        <v/>
      </c>
      <c r="ABM178" s="66" t="str">
        <f t="shared" si="1237"/>
        <v/>
      </c>
      <c r="ABN178" s="66" t="str">
        <f t="shared" si="1238"/>
        <v/>
      </c>
      <c r="ABO178" s="66" t="str">
        <f t="shared" si="1239"/>
        <v/>
      </c>
      <c r="ABP178" s="66" t="str">
        <f t="shared" si="1240"/>
        <v/>
      </c>
      <c r="ABQ178" s="66" t="str">
        <f t="shared" si="1241"/>
        <v/>
      </c>
      <c r="ABR178" s="66" t="str">
        <f t="shared" si="1242"/>
        <v/>
      </c>
      <c r="ABS178" s="66" t="str">
        <f t="shared" si="1243"/>
        <v/>
      </c>
      <c r="ABT178" s="66" t="str">
        <f t="shared" si="1244"/>
        <v/>
      </c>
      <c r="ABU178" s="66" t="str">
        <f t="shared" si="1245"/>
        <v/>
      </c>
      <c r="ABV178" s="66" t="str">
        <f t="shared" si="1246"/>
        <v/>
      </c>
      <c r="ABW178" s="66" t="str">
        <f t="shared" si="1247"/>
        <v/>
      </c>
      <c r="ABX178" s="66" t="str">
        <f t="shared" si="1248"/>
        <v/>
      </c>
      <c r="ABY178" s="66" t="str">
        <f t="shared" si="1249"/>
        <v/>
      </c>
      <c r="ABZ178" s="66" t="str">
        <f t="shared" si="1250"/>
        <v/>
      </c>
      <c r="ACA178" s="66" t="str">
        <f t="shared" si="1251"/>
        <v/>
      </c>
      <c r="ACB178" s="66" t="str">
        <f t="shared" si="1252"/>
        <v/>
      </c>
      <c r="ACC178" s="66" t="str">
        <f t="shared" si="1253"/>
        <v/>
      </c>
      <c r="ACD178" s="66" t="str">
        <f t="shared" si="1254"/>
        <v/>
      </c>
      <c r="ACE178" s="66" t="str">
        <f t="shared" si="1255"/>
        <v/>
      </c>
      <c r="ACF178" s="66" t="str">
        <f t="shared" si="1256"/>
        <v/>
      </c>
      <c r="ACG178" s="66" t="str">
        <f t="shared" si="1257"/>
        <v/>
      </c>
      <c r="ACH178" s="66" t="str">
        <f t="shared" si="1258"/>
        <v/>
      </c>
      <c r="ACI178" s="66" t="str">
        <f t="shared" si="1259"/>
        <v/>
      </c>
      <c r="ACJ178" s="66" t="str">
        <f t="shared" si="1260"/>
        <v/>
      </c>
      <c r="ACK178" s="66" t="str">
        <f t="shared" si="1261"/>
        <v/>
      </c>
      <c r="ACL178" s="66" t="str">
        <f t="shared" si="1262"/>
        <v/>
      </c>
      <c r="ACM178" s="66" t="str">
        <f t="shared" ref="ACM178:ACN178" si="1314">IF(AND(ACS$3="Unit", ACL178=""), "", IF(AND(ACS$3="Unit", ACL178="-"),"", IF(ACS$3="Unit", "kg/GJ delivered", IF(AND(NY178&lt;&gt;"", NY178&lt;&gt;"-", NX178="-"),"", IF($H178="","", IF(NX178="nd", "",IF(NX178="&lt;n.a.&gt;", "", IF(NY178="#/MJ", "", IF(NY178="kg/GJ delivered",NX178,IF(NY178="g/MJ delivered",NX178,IF(NY178="kg/MJ delivered",NX178*1000,IF(NY178="mg/MJ delivered",NX178/1000,IF(NY178="g/kg",((NX178)*(1/$I178)*(1/$H178)),IF(NY178="mg/kg",((NX178/1000)*(1/$I178)*(1/$H178)),IF(NY178="mg/MJ delivered",NX178/1000,IF(NY178="-","","Error"))))))))))))))))</f>
        <v/>
      </c>
      <c r="ACN178" s="66" t="str">
        <f t="shared" si="1314"/>
        <v/>
      </c>
      <c r="ACO178" s="66" t="str">
        <f t="shared" si="1264"/>
        <v/>
      </c>
      <c r="ACP178" s="66" t="str">
        <f t="shared" si="1265"/>
        <v/>
      </c>
      <c r="ACQ178" s="66" t="str">
        <f t="shared" si="1266"/>
        <v/>
      </c>
      <c r="ACR178" s="66" t="str">
        <f t="shared" si="1267"/>
        <v/>
      </c>
      <c r="ACS178" s="66" t="str">
        <f t="shared" si="1268"/>
        <v/>
      </c>
      <c r="ACT178" s="66" t="str">
        <f t="shared" si="1269"/>
        <v/>
      </c>
    </row>
    <row r="179" spans="2:774" ht="15.75" customHeight="1" x14ac:dyDescent="0.25">
      <c r="B179" s="66">
        <v>273</v>
      </c>
      <c r="C179" s="66" t="s">
        <v>1002</v>
      </c>
      <c r="D179" s="66" t="s">
        <v>1115</v>
      </c>
      <c r="E179" s="156" t="s">
        <v>961</v>
      </c>
      <c r="F179" s="66" t="s">
        <v>1579</v>
      </c>
      <c r="G179" s="66" t="s">
        <v>490</v>
      </c>
      <c r="H179" s="126">
        <v>0.11</v>
      </c>
      <c r="I179" s="130">
        <f>'Heating Values'!$D$24</f>
        <v>14.023</v>
      </c>
      <c r="J179" s="66" t="str">
        <f t="shared" si="890"/>
        <v>Crop Residue, Traditional, CN</v>
      </c>
      <c r="K179" s="66" t="s">
        <v>1254</v>
      </c>
      <c r="L179" s="66" t="s">
        <v>1254</v>
      </c>
      <c r="M179" s="66" t="s">
        <v>1254</v>
      </c>
      <c r="N179" s="66" t="s">
        <v>1254</v>
      </c>
      <c r="O179" s="66" t="s">
        <v>951</v>
      </c>
      <c r="P179" s="66" t="str">
        <f t="shared" si="1272"/>
        <v>CN</v>
      </c>
      <c r="Q179" s="66" t="s">
        <v>87</v>
      </c>
      <c r="R179" s="164">
        <v>170</v>
      </c>
      <c r="S179" s="158" t="s">
        <v>523</v>
      </c>
      <c r="T179" s="158" t="s">
        <v>128</v>
      </c>
      <c r="U179" s="158" t="s">
        <v>128</v>
      </c>
      <c r="V179" s="158" t="s">
        <v>128</v>
      </c>
      <c r="W179" s="158" t="s">
        <v>128</v>
      </c>
      <c r="X179" s="166">
        <v>1280</v>
      </c>
      <c r="Y179" s="158" t="s">
        <v>523</v>
      </c>
      <c r="Z179" s="158" t="s">
        <v>128</v>
      </c>
      <c r="AA179" s="158" t="s">
        <v>128</v>
      </c>
      <c r="AB179" s="158" t="s">
        <v>128</v>
      </c>
      <c r="AC179" s="158" t="s">
        <v>128</v>
      </c>
      <c r="AD179" s="158" t="s">
        <v>128</v>
      </c>
      <c r="AE179" s="158" t="s">
        <v>128</v>
      </c>
      <c r="AF179" s="158" t="s">
        <v>128</v>
      </c>
      <c r="AG179" s="158" t="s">
        <v>128</v>
      </c>
      <c r="AH179" s="158" t="s">
        <v>128</v>
      </c>
      <c r="AI179" s="158" t="s">
        <v>128</v>
      </c>
      <c r="AJ179" s="165">
        <v>7.2</v>
      </c>
      <c r="AK179" s="158" t="s">
        <v>523</v>
      </c>
      <c r="AL179" s="165">
        <v>1.08</v>
      </c>
      <c r="AM179" s="158" t="s">
        <v>523</v>
      </c>
      <c r="AN179" s="163">
        <v>0.49299999999999999</v>
      </c>
      <c r="AO179" s="158" t="s">
        <v>523</v>
      </c>
      <c r="AP179" s="158" t="s">
        <v>128</v>
      </c>
      <c r="AQ179" s="158" t="s">
        <v>128</v>
      </c>
      <c r="AR179" s="158" t="s">
        <v>128</v>
      </c>
      <c r="AS179" s="158" t="s">
        <v>128</v>
      </c>
      <c r="AT179" s="158" t="s">
        <v>128</v>
      </c>
      <c r="AU179" s="158" t="s">
        <v>128</v>
      </c>
      <c r="AV179" s="158" t="s">
        <v>128</v>
      </c>
      <c r="AW179" s="158" t="s">
        <v>128</v>
      </c>
      <c r="AX179" s="158" t="s">
        <v>128</v>
      </c>
      <c r="AY179" s="158" t="s">
        <v>128</v>
      </c>
      <c r="AZ179" s="158" t="s">
        <v>128</v>
      </c>
      <c r="BA179" s="158" t="s">
        <v>128</v>
      </c>
      <c r="BB179" s="158" t="s">
        <v>128</v>
      </c>
      <c r="BC179" s="158" t="s">
        <v>128</v>
      </c>
      <c r="BD179" s="158" t="s">
        <v>128</v>
      </c>
      <c r="BE179" s="158" t="s">
        <v>128</v>
      </c>
      <c r="BF179" s="158" t="s">
        <v>128</v>
      </c>
      <c r="BG179" s="158" t="s">
        <v>128</v>
      </c>
      <c r="BH179" s="158" t="s">
        <v>128</v>
      </c>
      <c r="BI179" s="158" t="s">
        <v>128</v>
      </c>
      <c r="BJ179" s="158" t="s">
        <v>128</v>
      </c>
      <c r="BK179" s="158" t="s">
        <v>128</v>
      </c>
      <c r="BL179" s="158" t="s">
        <v>128</v>
      </c>
      <c r="BM179" s="158" t="s">
        <v>128</v>
      </c>
      <c r="BN179" s="158" t="s">
        <v>128</v>
      </c>
      <c r="BO179" s="158" t="s">
        <v>128</v>
      </c>
      <c r="BP179" s="158" t="s">
        <v>128</v>
      </c>
      <c r="BQ179" s="158" t="s">
        <v>128</v>
      </c>
      <c r="BR179" s="158" t="s">
        <v>128</v>
      </c>
      <c r="BS179" s="158" t="s">
        <v>128</v>
      </c>
      <c r="BT179" s="158" t="s">
        <v>128</v>
      </c>
      <c r="BU179" s="158" t="s">
        <v>128</v>
      </c>
      <c r="BV179" s="158" t="s">
        <v>128</v>
      </c>
      <c r="BW179" s="158" t="s">
        <v>128</v>
      </c>
      <c r="BX179" s="158" t="s">
        <v>128</v>
      </c>
      <c r="BY179" s="158" t="s">
        <v>128</v>
      </c>
      <c r="BZ179" s="158" t="s">
        <v>128</v>
      </c>
      <c r="CA179" s="158" t="s">
        <v>128</v>
      </c>
      <c r="CB179" s="158" t="s">
        <v>128</v>
      </c>
      <c r="CC179" s="158" t="s">
        <v>128</v>
      </c>
      <c r="CD179" s="158" t="s">
        <v>128</v>
      </c>
      <c r="CE179" s="158" t="s">
        <v>128</v>
      </c>
      <c r="CF179" s="158" t="s">
        <v>128</v>
      </c>
      <c r="CG179" s="158" t="s">
        <v>128</v>
      </c>
      <c r="CH179" s="158" t="s">
        <v>128</v>
      </c>
      <c r="CI179" s="158" t="s">
        <v>128</v>
      </c>
      <c r="CJ179" s="158" t="s">
        <v>128</v>
      </c>
      <c r="CK179" s="158" t="s">
        <v>128</v>
      </c>
      <c r="CL179" s="158" t="s">
        <v>128</v>
      </c>
      <c r="CM179" s="158" t="s">
        <v>128</v>
      </c>
      <c r="CN179" s="158" t="s">
        <v>128</v>
      </c>
      <c r="CO179" s="158" t="s">
        <v>128</v>
      </c>
      <c r="CP179" s="158" t="s">
        <v>128</v>
      </c>
      <c r="CQ179" s="158" t="s">
        <v>128</v>
      </c>
      <c r="CR179" s="158" t="s">
        <v>128</v>
      </c>
      <c r="CS179" s="158" t="s">
        <v>128</v>
      </c>
      <c r="CT179" s="158" t="s">
        <v>128</v>
      </c>
      <c r="CU179" s="158" t="s">
        <v>128</v>
      </c>
      <c r="CV179" s="158" t="s">
        <v>128</v>
      </c>
      <c r="CW179" s="158" t="s">
        <v>128</v>
      </c>
      <c r="CX179" s="158" t="s">
        <v>128</v>
      </c>
      <c r="CY179" s="158" t="s">
        <v>128</v>
      </c>
      <c r="CZ179" s="158" t="s">
        <v>128</v>
      </c>
      <c r="DA179" s="158" t="s">
        <v>128</v>
      </c>
      <c r="DB179" s="158" t="s">
        <v>128</v>
      </c>
      <c r="DC179" s="158" t="s">
        <v>128</v>
      </c>
      <c r="DD179" s="158" t="s">
        <v>128</v>
      </c>
      <c r="DE179" s="158" t="s">
        <v>128</v>
      </c>
      <c r="DF179" s="158" t="s">
        <v>128</v>
      </c>
      <c r="DG179" s="158" t="s">
        <v>128</v>
      </c>
      <c r="DH179" s="158" t="s">
        <v>128</v>
      </c>
      <c r="DI179" s="158" t="s">
        <v>128</v>
      </c>
      <c r="DJ179" s="158" t="s">
        <v>128</v>
      </c>
      <c r="DK179" s="158" t="s">
        <v>128</v>
      </c>
      <c r="DL179" s="158" t="s">
        <v>128</v>
      </c>
      <c r="DM179" s="158" t="s">
        <v>128</v>
      </c>
      <c r="DN179" s="158" t="s">
        <v>128</v>
      </c>
      <c r="DO179" s="158" t="s">
        <v>128</v>
      </c>
      <c r="DP179" s="158" t="s">
        <v>128</v>
      </c>
      <c r="DQ179" s="158" t="s">
        <v>128</v>
      </c>
      <c r="DR179" s="158" t="s">
        <v>128</v>
      </c>
      <c r="DS179" s="158" t="s">
        <v>128</v>
      </c>
      <c r="DT179" s="158" t="s">
        <v>128</v>
      </c>
      <c r="DU179" s="158" t="s">
        <v>128</v>
      </c>
      <c r="DV179" s="158" t="s">
        <v>128</v>
      </c>
      <c r="DW179" s="158" t="s">
        <v>128</v>
      </c>
      <c r="DX179" s="158" t="s">
        <v>128</v>
      </c>
      <c r="DY179" s="158" t="s">
        <v>128</v>
      </c>
      <c r="DZ179" s="158" t="s">
        <v>128</v>
      </c>
      <c r="EA179" s="158" t="s">
        <v>128</v>
      </c>
      <c r="EB179" s="158" t="s">
        <v>128</v>
      </c>
      <c r="EC179" s="158" t="s">
        <v>128</v>
      </c>
      <c r="ED179" s="158" t="s">
        <v>128</v>
      </c>
      <c r="EE179" s="158" t="s">
        <v>128</v>
      </c>
      <c r="EF179" s="158" t="s">
        <v>128</v>
      </c>
      <c r="EG179" s="158" t="s">
        <v>128</v>
      </c>
      <c r="EH179" s="158" t="s">
        <v>128</v>
      </c>
      <c r="EI179" s="158" t="s">
        <v>128</v>
      </c>
      <c r="EJ179" s="158" t="s">
        <v>128</v>
      </c>
      <c r="EK179" s="158" t="s">
        <v>128</v>
      </c>
      <c r="EL179" s="158" t="s">
        <v>128</v>
      </c>
      <c r="EM179" s="158" t="s">
        <v>128</v>
      </c>
      <c r="EN179" s="158" t="s">
        <v>128</v>
      </c>
      <c r="EO179" s="158" t="s">
        <v>128</v>
      </c>
      <c r="EP179" s="158" t="s">
        <v>128</v>
      </c>
      <c r="EQ179" s="158" t="s">
        <v>128</v>
      </c>
      <c r="ER179" s="158" t="s">
        <v>128</v>
      </c>
      <c r="ES179" s="158" t="s">
        <v>128</v>
      </c>
      <c r="ET179" s="158" t="s">
        <v>128</v>
      </c>
      <c r="EU179" s="158" t="s">
        <v>128</v>
      </c>
      <c r="EV179" s="158" t="s">
        <v>128</v>
      </c>
      <c r="EW179" s="158" t="s">
        <v>128</v>
      </c>
      <c r="EX179" s="158" t="s">
        <v>128</v>
      </c>
      <c r="EY179" s="158" t="s">
        <v>128</v>
      </c>
      <c r="EZ179" s="158" t="s">
        <v>128</v>
      </c>
      <c r="FA179" s="158" t="s">
        <v>128</v>
      </c>
      <c r="FB179" s="158" t="s">
        <v>128</v>
      </c>
      <c r="FC179" s="158" t="s">
        <v>128</v>
      </c>
      <c r="FD179" s="158" t="s">
        <v>128</v>
      </c>
      <c r="FE179" s="158" t="s">
        <v>128</v>
      </c>
      <c r="FF179" s="158" t="s">
        <v>128</v>
      </c>
      <c r="FG179" s="158" t="s">
        <v>128</v>
      </c>
      <c r="FH179" s="158" t="s">
        <v>128</v>
      </c>
      <c r="FI179" s="158" t="s">
        <v>128</v>
      </c>
      <c r="FJ179" s="158" t="s">
        <v>128</v>
      </c>
      <c r="FK179" s="158" t="s">
        <v>128</v>
      </c>
      <c r="FL179" s="158" t="s">
        <v>128</v>
      </c>
      <c r="FM179" s="158" t="s">
        <v>128</v>
      </c>
      <c r="FN179" s="158" t="s">
        <v>128</v>
      </c>
      <c r="FO179" s="158" t="s">
        <v>128</v>
      </c>
      <c r="FP179" s="158" t="s">
        <v>128</v>
      </c>
      <c r="FQ179" s="158" t="s">
        <v>128</v>
      </c>
      <c r="FR179" s="158" t="s">
        <v>128</v>
      </c>
      <c r="FS179" s="158" t="s">
        <v>128</v>
      </c>
      <c r="FT179" s="158" t="s">
        <v>128</v>
      </c>
      <c r="FU179" s="158" t="s">
        <v>128</v>
      </c>
      <c r="FV179" s="158" t="s">
        <v>128</v>
      </c>
      <c r="FW179" s="158" t="s">
        <v>128</v>
      </c>
      <c r="FX179" s="158" t="s">
        <v>128</v>
      </c>
      <c r="FY179" s="158" t="s">
        <v>128</v>
      </c>
      <c r="FZ179" s="158" t="s">
        <v>128</v>
      </c>
      <c r="GA179" s="158" t="s">
        <v>128</v>
      </c>
      <c r="GB179" s="158" t="s">
        <v>128</v>
      </c>
      <c r="GC179" s="158" t="s">
        <v>128</v>
      </c>
      <c r="GD179" s="158" t="s">
        <v>128</v>
      </c>
      <c r="GE179" s="158" t="s">
        <v>128</v>
      </c>
      <c r="GF179" s="158" t="s">
        <v>128</v>
      </c>
      <c r="GG179" s="158" t="s">
        <v>128</v>
      </c>
      <c r="GH179" s="158" t="s">
        <v>128</v>
      </c>
      <c r="GI179" s="158" t="s">
        <v>128</v>
      </c>
      <c r="GJ179" s="158" t="s">
        <v>128</v>
      </c>
      <c r="GK179" s="158" t="s">
        <v>128</v>
      </c>
      <c r="GL179" s="158" t="s">
        <v>128</v>
      </c>
      <c r="GM179" s="158" t="s">
        <v>128</v>
      </c>
      <c r="GN179" s="158" t="s">
        <v>128</v>
      </c>
      <c r="GO179" s="158" t="s">
        <v>128</v>
      </c>
      <c r="GP179" s="158" t="s">
        <v>128</v>
      </c>
      <c r="GQ179" s="158" t="s">
        <v>128</v>
      </c>
      <c r="GR179" s="158" t="s">
        <v>128</v>
      </c>
      <c r="GS179" s="158" t="s">
        <v>128</v>
      </c>
      <c r="GT179" s="158" t="s">
        <v>128</v>
      </c>
      <c r="GU179" s="158" t="s">
        <v>128</v>
      </c>
      <c r="GV179" s="158" t="s">
        <v>128</v>
      </c>
      <c r="GW179" s="158" t="s">
        <v>128</v>
      </c>
      <c r="GX179" s="158" t="s">
        <v>128</v>
      </c>
      <c r="GY179" s="158" t="s">
        <v>128</v>
      </c>
      <c r="GZ179" s="158" t="s">
        <v>128</v>
      </c>
      <c r="HA179" s="158" t="s">
        <v>128</v>
      </c>
      <c r="HB179" s="158" t="s">
        <v>128</v>
      </c>
      <c r="HC179" s="158" t="s">
        <v>128</v>
      </c>
      <c r="HD179" s="158" t="s">
        <v>128</v>
      </c>
      <c r="HE179" s="158" t="s">
        <v>128</v>
      </c>
      <c r="HF179" s="158" t="s">
        <v>128</v>
      </c>
      <c r="HG179" s="158" t="s">
        <v>128</v>
      </c>
      <c r="HH179" s="158" t="s">
        <v>128</v>
      </c>
      <c r="HI179" s="158" t="s">
        <v>128</v>
      </c>
      <c r="HJ179" s="158" t="s">
        <v>128</v>
      </c>
      <c r="HK179" s="158" t="s">
        <v>128</v>
      </c>
      <c r="HL179" s="158" t="s">
        <v>128</v>
      </c>
      <c r="HM179" s="158" t="s">
        <v>128</v>
      </c>
      <c r="HN179" s="158" t="s">
        <v>128</v>
      </c>
      <c r="HO179" s="158" t="s">
        <v>128</v>
      </c>
      <c r="HP179" s="158" t="s">
        <v>128</v>
      </c>
      <c r="HQ179" s="158" t="s">
        <v>128</v>
      </c>
      <c r="HR179" s="158" t="s">
        <v>128</v>
      </c>
      <c r="HS179" s="158" t="s">
        <v>128</v>
      </c>
      <c r="HT179" s="158" t="s">
        <v>128</v>
      </c>
      <c r="HU179" s="158" t="s">
        <v>128</v>
      </c>
      <c r="HV179" s="158" t="s">
        <v>128</v>
      </c>
      <c r="HW179" s="158" t="s">
        <v>128</v>
      </c>
      <c r="HX179" s="158" t="s">
        <v>128</v>
      </c>
      <c r="HY179" s="158" t="s">
        <v>128</v>
      </c>
      <c r="HZ179" s="158" t="s">
        <v>128</v>
      </c>
      <c r="IA179" s="158" t="s">
        <v>128</v>
      </c>
      <c r="IB179" s="158" t="s">
        <v>128</v>
      </c>
      <c r="IC179" s="158" t="s">
        <v>128</v>
      </c>
      <c r="ID179" s="158" t="s">
        <v>128</v>
      </c>
      <c r="IE179" s="158" t="s">
        <v>128</v>
      </c>
      <c r="IF179" s="158" t="s">
        <v>128</v>
      </c>
      <c r="IG179" s="158" t="s">
        <v>128</v>
      </c>
      <c r="IH179" s="158" t="s">
        <v>128</v>
      </c>
      <c r="II179" s="158" t="s">
        <v>128</v>
      </c>
      <c r="IJ179" s="158" t="s">
        <v>128</v>
      </c>
      <c r="IK179" s="158" t="s">
        <v>128</v>
      </c>
      <c r="IL179" s="158" t="s">
        <v>128</v>
      </c>
      <c r="IM179" s="158" t="s">
        <v>128</v>
      </c>
      <c r="IN179" s="158" t="s">
        <v>128</v>
      </c>
      <c r="IO179" s="158" t="s">
        <v>128</v>
      </c>
      <c r="IP179" s="158" t="s">
        <v>128</v>
      </c>
      <c r="IQ179" s="158" t="s">
        <v>128</v>
      </c>
      <c r="IR179" s="158" t="s">
        <v>128</v>
      </c>
      <c r="IS179" s="158" t="s">
        <v>128</v>
      </c>
      <c r="IT179" s="158" t="s">
        <v>128</v>
      </c>
      <c r="IU179" s="158" t="s">
        <v>128</v>
      </c>
      <c r="IV179" s="158" t="s">
        <v>128</v>
      </c>
      <c r="IW179" s="158" t="s">
        <v>128</v>
      </c>
      <c r="IX179" s="158" t="s">
        <v>128</v>
      </c>
      <c r="IY179" s="158" t="s">
        <v>128</v>
      </c>
      <c r="IZ179" s="158" t="s">
        <v>128</v>
      </c>
      <c r="JA179" s="158" t="s">
        <v>128</v>
      </c>
      <c r="JB179" s="158" t="s">
        <v>128</v>
      </c>
      <c r="JC179" s="158" t="s">
        <v>128</v>
      </c>
      <c r="JD179" s="158" t="s">
        <v>128</v>
      </c>
      <c r="JE179" s="158" t="s">
        <v>128</v>
      </c>
      <c r="JF179" s="158" t="s">
        <v>128</v>
      </c>
      <c r="JG179" s="158" t="s">
        <v>128</v>
      </c>
      <c r="JH179" s="158" t="s">
        <v>128</v>
      </c>
      <c r="JI179" s="158" t="s">
        <v>128</v>
      </c>
      <c r="JJ179" s="158" t="s">
        <v>128</v>
      </c>
      <c r="JK179" s="158" t="s">
        <v>128</v>
      </c>
      <c r="JL179" s="158" t="s">
        <v>128</v>
      </c>
      <c r="JM179" s="158" t="s">
        <v>128</v>
      </c>
      <c r="JN179" s="158" t="s">
        <v>128</v>
      </c>
      <c r="JO179" s="158" t="s">
        <v>128</v>
      </c>
      <c r="JP179" s="158" t="s">
        <v>128</v>
      </c>
      <c r="JQ179" s="158" t="s">
        <v>128</v>
      </c>
      <c r="JR179" s="158" t="s">
        <v>128</v>
      </c>
      <c r="JS179" s="158" t="s">
        <v>128</v>
      </c>
      <c r="JT179" s="158" t="s">
        <v>128</v>
      </c>
      <c r="JU179" s="158" t="s">
        <v>128</v>
      </c>
      <c r="JV179" s="158" t="s">
        <v>128</v>
      </c>
      <c r="JW179" s="158" t="s">
        <v>128</v>
      </c>
      <c r="JX179" s="158" t="s">
        <v>128</v>
      </c>
      <c r="JY179" s="158" t="s">
        <v>128</v>
      </c>
      <c r="JZ179" s="158" t="s">
        <v>128</v>
      </c>
      <c r="KA179" s="158" t="s">
        <v>128</v>
      </c>
      <c r="KB179" s="158" t="s">
        <v>128</v>
      </c>
      <c r="KC179" s="158" t="s">
        <v>128</v>
      </c>
      <c r="KD179" s="158" t="s">
        <v>128</v>
      </c>
      <c r="KE179" s="158" t="s">
        <v>128</v>
      </c>
      <c r="KF179" s="158" t="s">
        <v>128</v>
      </c>
      <c r="KG179" s="158" t="s">
        <v>128</v>
      </c>
      <c r="KH179" s="158" t="s">
        <v>128</v>
      </c>
      <c r="KI179" s="158" t="s">
        <v>128</v>
      </c>
      <c r="KJ179" s="158" t="s">
        <v>128</v>
      </c>
      <c r="KK179" s="158" t="s">
        <v>128</v>
      </c>
      <c r="KL179" s="158" t="s">
        <v>128</v>
      </c>
      <c r="KM179" s="158" t="s">
        <v>128</v>
      </c>
      <c r="KN179" s="158" t="s">
        <v>128</v>
      </c>
      <c r="KO179" s="158" t="s">
        <v>128</v>
      </c>
      <c r="KP179" s="158" t="s">
        <v>128</v>
      </c>
      <c r="KQ179" s="158" t="s">
        <v>128</v>
      </c>
      <c r="KR179" s="158" t="s">
        <v>128</v>
      </c>
      <c r="KS179" s="158" t="s">
        <v>128</v>
      </c>
      <c r="KT179" s="158" t="s">
        <v>128</v>
      </c>
      <c r="KU179" s="158" t="s">
        <v>128</v>
      </c>
      <c r="KV179" s="158" t="s">
        <v>128</v>
      </c>
      <c r="KW179" s="158" t="s">
        <v>128</v>
      </c>
      <c r="KX179" s="158" t="s">
        <v>128</v>
      </c>
      <c r="KY179" s="158" t="s">
        <v>128</v>
      </c>
      <c r="KZ179" s="158" t="s">
        <v>128</v>
      </c>
      <c r="LA179" s="158" t="s">
        <v>128</v>
      </c>
      <c r="LB179" s="158" t="s">
        <v>128</v>
      </c>
      <c r="LC179" s="158" t="s">
        <v>128</v>
      </c>
      <c r="LD179" s="158" t="s">
        <v>128</v>
      </c>
      <c r="LE179" s="158" t="s">
        <v>128</v>
      </c>
      <c r="LF179" s="158" t="s">
        <v>128</v>
      </c>
      <c r="LG179" s="158" t="s">
        <v>128</v>
      </c>
      <c r="LH179" s="158" t="s">
        <v>128</v>
      </c>
      <c r="LI179" s="158" t="s">
        <v>128</v>
      </c>
      <c r="LJ179" s="158" t="s">
        <v>128</v>
      </c>
      <c r="LK179" s="158" t="s">
        <v>128</v>
      </c>
      <c r="LL179" s="158" t="s">
        <v>128</v>
      </c>
      <c r="LM179" s="158" t="s">
        <v>128</v>
      </c>
      <c r="LN179" s="158" t="s">
        <v>128</v>
      </c>
      <c r="LO179" s="158" t="s">
        <v>128</v>
      </c>
      <c r="LP179" s="158" t="s">
        <v>128</v>
      </c>
      <c r="LQ179" s="158" t="s">
        <v>128</v>
      </c>
      <c r="LR179" s="158" t="s">
        <v>128</v>
      </c>
      <c r="LS179" s="158" t="s">
        <v>128</v>
      </c>
      <c r="LT179" s="158" t="s">
        <v>128</v>
      </c>
      <c r="LU179" s="158" t="s">
        <v>128</v>
      </c>
      <c r="LV179" s="158" t="s">
        <v>128</v>
      </c>
      <c r="LW179" s="158" t="s">
        <v>128</v>
      </c>
      <c r="LX179" s="158" t="s">
        <v>128</v>
      </c>
      <c r="LY179" s="158" t="s">
        <v>128</v>
      </c>
      <c r="LZ179" s="158" t="s">
        <v>128</v>
      </c>
      <c r="MA179" s="158" t="s">
        <v>128</v>
      </c>
      <c r="MB179" s="158" t="s">
        <v>128</v>
      </c>
      <c r="MC179" s="158" t="s">
        <v>128</v>
      </c>
      <c r="MD179" s="158" t="s">
        <v>128</v>
      </c>
      <c r="ME179" s="158" t="s">
        <v>128</v>
      </c>
      <c r="MF179" s="158" t="s">
        <v>128</v>
      </c>
      <c r="MG179" s="158" t="s">
        <v>128</v>
      </c>
      <c r="MH179" s="158" t="s">
        <v>128</v>
      </c>
      <c r="MI179" s="158" t="s">
        <v>128</v>
      </c>
      <c r="MJ179" s="158" t="s">
        <v>128</v>
      </c>
      <c r="MK179" s="158" t="s">
        <v>128</v>
      </c>
      <c r="ML179" s="158" t="s">
        <v>128</v>
      </c>
      <c r="MM179" s="158" t="s">
        <v>128</v>
      </c>
      <c r="MN179" s="158" t="s">
        <v>128</v>
      </c>
      <c r="MO179" s="158" t="s">
        <v>128</v>
      </c>
      <c r="MP179" s="158" t="s">
        <v>128</v>
      </c>
      <c r="MQ179" s="158" t="s">
        <v>128</v>
      </c>
      <c r="MR179" s="158" t="s">
        <v>128</v>
      </c>
      <c r="MS179" s="158" t="s">
        <v>128</v>
      </c>
      <c r="MT179" s="158" t="s">
        <v>128</v>
      </c>
      <c r="MU179" s="158" t="s">
        <v>128</v>
      </c>
      <c r="MV179" s="158" t="s">
        <v>128</v>
      </c>
      <c r="MW179" s="158" t="s">
        <v>128</v>
      </c>
      <c r="MX179" s="158" t="s">
        <v>128</v>
      </c>
      <c r="MY179" s="158" t="s">
        <v>128</v>
      </c>
      <c r="MZ179" s="158" t="s">
        <v>128</v>
      </c>
      <c r="NA179" s="158" t="s">
        <v>128</v>
      </c>
      <c r="NB179" s="158" t="s">
        <v>128</v>
      </c>
      <c r="NC179" s="158" t="s">
        <v>128</v>
      </c>
      <c r="ND179" s="158" t="s">
        <v>128</v>
      </c>
      <c r="NE179" s="158" t="s">
        <v>128</v>
      </c>
      <c r="NF179" s="158" t="s">
        <v>128</v>
      </c>
      <c r="NG179" s="158" t="s">
        <v>128</v>
      </c>
      <c r="NH179" s="158" t="s">
        <v>128</v>
      </c>
      <c r="NI179" s="158" t="s">
        <v>128</v>
      </c>
      <c r="NJ179" s="158" t="s">
        <v>128</v>
      </c>
      <c r="NK179" s="158" t="s">
        <v>128</v>
      </c>
      <c r="NL179" s="158" t="s">
        <v>128</v>
      </c>
      <c r="NM179" s="158" t="s">
        <v>128</v>
      </c>
      <c r="NN179" s="158" t="s">
        <v>128</v>
      </c>
      <c r="NO179" s="158" t="s">
        <v>128</v>
      </c>
      <c r="NP179" s="158" t="s">
        <v>128</v>
      </c>
      <c r="NQ179" s="158" t="s">
        <v>128</v>
      </c>
      <c r="NR179" s="158" t="s">
        <v>128</v>
      </c>
      <c r="NS179" s="158" t="s">
        <v>128</v>
      </c>
      <c r="NT179" s="158" t="s">
        <v>128</v>
      </c>
      <c r="NU179" s="158" t="s">
        <v>128</v>
      </c>
      <c r="NV179" s="158" t="s">
        <v>128</v>
      </c>
      <c r="NW179" s="158" t="s">
        <v>128</v>
      </c>
      <c r="NX179" s="158" t="s">
        <v>128</v>
      </c>
      <c r="NY179" s="158" t="s">
        <v>128</v>
      </c>
      <c r="NZ179" s="158" t="s">
        <v>128</v>
      </c>
      <c r="OA179" s="158" t="s">
        <v>128</v>
      </c>
      <c r="OB179" s="158" t="s">
        <v>128</v>
      </c>
      <c r="OC179" s="158" t="s">
        <v>128</v>
      </c>
      <c r="OD179" s="158" t="s">
        <v>128</v>
      </c>
      <c r="OE179" s="170" t="s">
        <v>128</v>
      </c>
      <c r="OF179" s="181"/>
      <c r="OG179" s="177">
        <f t="shared" si="893"/>
        <v>110.2085534803213</v>
      </c>
      <c r="OH179" s="66" t="str">
        <f t="shared" si="894"/>
        <v>kg/GJ delivered</v>
      </c>
      <c r="OI179" s="66" t="str">
        <f t="shared" si="895"/>
        <v/>
      </c>
      <c r="OJ179" s="66" t="str">
        <f t="shared" si="896"/>
        <v/>
      </c>
      <c r="OK179" s="66" t="str">
        <f t="shared" si="897"/>
        <v/>
      </c>
      <c r="OL179" s="66" t="str">
        <f t="shared" si="898"/>
        <v/>
      </c>
      <c r="OM179" s="159">
        <f t="shared" si="899"/>
        <v>829.80557914594851</v>
      </c>
      <c r="ON179" s="66" t="str">
        <f t="shared" si="900"/>
        <v>kg/GJ delivered</v>
      </c>
      <c r="OO179" s="66" t="str">
        <f t="shared" si="901"/>
        <v/>
      </c>
      <c r="OP179" s="66" t="str">
        <f t="shared" si="902"/>
        <v/>
      </c>
      <c r="OQ179" s="66" t="str">
        <f t="shared" si="903"/>
        <v/>
      </c>
      <c r="OR179" s="66" t="str">
        <f t="shared" si="904"/>
        <v/>
      </c>
      <c r="OS179" s="66" t="str">
        <f t="shared" si="905"/>
        <v/>
      </c>
      <c r="OT179" s="66" t="str">
        <f t="shared" si="906"/>
        <v/>
      </c>
      <c r="OU179" s="66" t="str">
        <f t="shared" si="907"/>
        <v/>
      </c>
      <c r="OV179" s="66" t="str">
        <f t="shared" si="908"/>
        <v/>
      </c>
      <c r="OW179" s="66" t="str">
        <f t="shared" si="909"/>
        <v/>
      </c>
      <c r="OX179" s="66" t="str">
        <f t="shared" si="910"/>
        <v/>
      </c>
      <c r="OY179" s="118">
        <f t="shared" si="911"/>
        <v>4.6676563826959612</v>
      </c>
      <c r="OZ179" s="66" t="str">
        <f t="shared" si="912"/>
        <v>kg/GJ delivered</v>
      </c>
      <c r="PA179" s="126">
        <f t="shared" si="913"/>
        <v>0.70014845740439413</v>
      </c>
      <c r="PB179" s="66" t="str">
        <f t="shared" si="914"/>
        <v>kg/GJ delivered</v>
      </c>
      <c r="PC179" s="126">
        <f t="shared" si="915"/>
        <v>0.31960480509293177</v>
      </c>
      <c r="PD179" s="66" t="str">
        <f t="shared" si="916"/>
        <v>kg/GJ delivered</v>
      </c>
      <c r="PE179" s="66" t="str">
        <f t="shared" si="917"/>
        <v/>
      </c>
      <c r="PF179" s="66" t="str">
        <f t="shared" si="918"/>
        <v/>
      </c>
      <c r="PG179" s="66" t="str">
        <f t="shared" si="919"/>
        <v/>
      </c>
      <c r="PH179" s="66" t="str">
        <f t="shared" si="920"/>
        <v/>
      </c>
      <c r="PI179" s="66" t="str">
        <f t="shared" si="921"/>
        <v/>
      </c>
      <c r="PJ179" s="66" t="str">
        <f t="shared" si="922"/>
        <v/>
      </c>
      <c r="PK179" s="66" t="str">
        <f t="shared" si="923"/>
        <v/>
      </c>
      <c r="PL179" s="66" t="str">
        <f t="shared" si="924"/>
        <v/>
      </c>
      <c r="PM179" s="66" t="str">
        <f t="shared" si="925"/>
        <v/>
      </c>
      <c r="PN179" s="66" t="str">
        <f t="shared" si="926"/>
        <v/>
      </c>
      <c r="PO179" s="66" t="str">
        <f t="shared" si="927"/>
        <v/>
      </c>
      <c r="PP179" s="66" t="str">
        <f t="shared" si="928"/>
        <v/>
      </c>
      <c r="PQ179" s="66" t="str">
        <f t="shared" si="929"/>
        <v/>
      </c>
      <c r="PR179" s="66" t="str">
        <f t="shared" si="930"/>
        <v/>
      </c>
      <c r="PS179" s="66" t="str">
        <f t="shared" si="931"/>
        <v/>
      </c>
      <c r="PT179" s="66" t="str">
        <f t="shared" si="932"/>
        <v/>
      </c>
      <c r="PU179" s="66" t="str">
        <f t="shared" si="933"/>
        <v/>
      </c>
      <c r="PV179" s="66" t="str">
        <f t="shared" si="934"/>
        <v/>
      </c>
      <c r="PW179" s="66" t="str">
        <f t="shared" si="935"/>
        <v/>
      </c>
      <c r="PX179" s="66" t="str">
        <f t="shared" si="936"/>
        <v/>
      </c>
      <c r="PY179" s="66" t="str">
        <f t="shared" si="937"/>
        <v/>
      </c>
      <c r="PZ179" s="66" t="str">
        <f t="shared" si="938"/>
        <v/>
      </c>
      <c r="QA179" s="66" t="str">
        <f t="shared" si="939"/>
        <v/>
      </c>
      <c r="QB179" s="66" t="str">
        <f t="shared" si="940"/>
        <v/>
      </c>
      <c r="QC179" s="66" t="str">
        <f t="shared" si="941"/>
        <v/>
      </c>
      <c r="QD179" s="66" t="str">
        <f t="shared" si="942"/>
        <v/>
      </c>
      <c r="QE179" s="66" t="str">
        <f t="shared" si="943"/>
        <v/>
      </c>
      <c r="QF179" s="66" t="str">
        <f t="shared" si="944"/>
        <v/>
      </c>
      <c r="QG179" s="66" t="str">
        <f t="shared" si="945"/>
        <v/>
      </c>
      <c r="QH179" s="66" t="str">
        <f t="shared" si="946"/>
        <v/>
      </c>
      <c r="QI179" s="66" t="str">
        <f t="shared" si="947"/>
        <v/>
      </c>
      <c r="QJ179" s="66" t="str">
        <f t="shared" si="948"/>
        <v/>
      </c>
      <c r="QK179" s="66" t="str">
        <f t="shared" si="949"/>
        <v/>
      </c>
      <c r="QL179" s="66" t="str">
        <f t="shared" si="950"/>
        <v/>
      </c>
      <c r="QM179" s="66" t="str">
        <f t="shared" si="951"/>
        <v/>
      </c>
      <c r="QN179" s="66" t="str">
        <f t="shared" si="952"/>
        <v/>
      </c>
      <c r="QO179" s="66" t="str">
        <f t="shared" si="953"/>
        <v/>
      </c>
      <c r="QP179" s="66" t="str">
        <f t="shared" si="954"/>
        <v/>
      </c>
      <c r="QQ179" s="66" t="str">
        <f t="shared" si="955"/>
        <v/>
      </c>
      <c r="QR179" s="66" t="str">
        <f t="shared" si="956"/>
        <v/>
      </c>
      <c r="QS179" s="66" t="str">
        <f t="shared" si="957"/>
        <v/>
      </c>
      <c r="QT179" s="66" t="str">
        <f t="shared" si="958"/>
        <v/>
      </c>
      <c r="QU179" s="66" t="str">
        <f t="shared" si="959"/>
        <v/>
      </c>
      <c r="QV179" s="66" t="str">
        <f t="shared" si="960"/>
        <v/>
      </c>
      <c r="QW179" s="66" t="str">
        <f t="shared" si="961"/>
        <v/>
      </c>
      <c r="QX179" s="66" t="str">
        <f t="shared" si="962"/>
        <v/>
      </c>
      <c r="QY179" s="66" t="str">
        <f t="shared" si="963"/>
        <v/>
      </c>
      <c r="QZ179" s="66" t="str">
        <f t="shared" si="964"/>
        <v/>
      </c>
      <c r="RA179" s="66" t="str">
        <f t="shared" si="965"/>
        <v/>
      </c>
      <c r="RB179" s="66" t="str">
        <f t="shared" si="966"/>
        <v/>
      </c>
      <c r="RC179" s="66" t="str">
        <f t="shared" si="967"/>
        <v/>
      </c>
      <c r="RD179" s="66" t="str">
        <f t="shared" si="968"/>
        <v/>
      </c>
      <c r="RE179" s="66" t="str">
        <f t="shared" si="969"/>
        <v/>
      </c>
      <c r="RF179" s="66" t="str">
        <f t="shared" si="970"/>
        <v/>
      </c>
      <c r="RG179" s="66" t="str">
        <f t="shared" si="971"/>
        <v/>
      </c>
      <c r="RH179" s="66" t="str">
        <f t="shared" si="972"/>
        <v/>
      </c>
      <c r="RI179" s="66" t="str">
        <f t="shared" si="973"/>
        <v/>
      </c>
      <c r="RJ179" s="66" t="str">
        <f t="shared" si="974"/>
        <v/>
      </c>
      <c r="RK179" s="66" t="str">
        <f t="shared" si="975"/>
        <v/>
      </c>
      <c r="RL179" s="66" t="str">
        <f t="shared" si="976"/>
        <v/>
      </c>
      <c r="RM179" s="66" t="str">
        <f t="shared" si="977"/>
        <v/>
      </c>
      <c r="RN179" s="66" t="str">
        <f t="shared" si="978"/>
        <v/>
      </c>
      <c r="RO179" s="66" t="str">
        <f t="shared" si="979"/>
        <v/>
      </c>
      <c r="RP179" s="66" t="str">
        <f t="shared" si="980"/>
        <v/>
      </c>
      <c r="RQ179" s="66" t="str">
        <f t="shared" si="981"/>
        <v/>
      </c>
      <c r="RR179" s="66" t="str">
        <f t="shared" si="982"/>
        <v/>
      </c>
      <c r="RS179" s="66" t="str">
        <f t="shared" si="983"/>
        <v/>
      </c>
      <c r="RT179" s="66" t="str">
        <f t="shared" si="984"/>
        <v/>
      </c>
      <c r="RU179" s="66" t="str">
        <f t="shared" si="985"/>
        <v/>
      </c>
      <c r="RV179" s="66" t="str">
        <f t="shared" si="986"/>
        <v/>
      </c>
      <c r="RW179" s="66" t="str">
        <f t="shared" si="987"/>
        <v/>
      </c>
      <c r="RX179" s="66" t="str">
        <f t="shared" si="988"/>
        <v/>
      </c>
      <c r="RY179" s="66" t="str">
        <f t="shared" si="989"/>
        <v/>
      </c>
      <c r="RZ179" s="66" t="str">
        <f t="shared" si="990"/>
        <v/>
      </c>
      <c r="SA179" s="66" t="str">
        <f t="shared" si="991"/>
        <v/>
      </c>
      <c r="SB179" s="66" t="str">
        <f t="shared" si="992"/>
        <v/>
      </c>
      <c r="SC179" s="66" t="str">
        <f t="shared" si="993"/>
        <v/>
      </c>
      <c r="SD179" s="66" t="str">
        <f t="shared" si="994"/>
        <v/>
      </c>
      <c r="SE179" s="66" t="str">
        <f t="shared" si="995"/>
        <v/>
      </c>
      <c r="SF179" s="66" t="str">
        <f t="shared" si="996"/>
        <v/>
      </c>
      <c r="SG179" s="66" t="str">
        <f t="shared" si="997"/>
        <v/>
      </c>
      <c r="SH179" s="66" t="str">
        <f t="shared" si="998"/>
        <v/>
      </c>
      <c r="SI179" s="66" t="str">
        <f t="shared" si="999"/>
        <v/>
      </c>
      <c r="SJ179" s="66" t="str">
        <f t="shared" si="1000"/>
        <v/>
      </c>
      <c r="SK179" s="66" t="str">
        <f t="shared" si="1001"/>
        <v/>
      </c>
      <c r="SL179" s="66" t="str">
        <f t="shared" si="1002"/>
        <v/>
      </c>
      <c r="SM179" s="66" t="str">
        <f t="shared" si="1003"/>
        <v/>
      </c>
      <c r="SN179" s="66" t="str">
        <f t="shared" si="1004"/>
        <v/>
      </c>
      <c r="SO179" s="66" t="str">
        <f t="shared" si="1005"/>
        <v/>
      </c>
      <c r="SP179" s="66" t="str">
        <f t="shared" si="1006"/>
        <v/>
      </c>
      <c r="SQ179" s="66" t="str">
        <f t="shared" si="1007"/>
        <v/>
      </c>
      <c r="SR179" s="66" t="str">
        <f t="shared" si="1008"/>
        <v/>
      </c>
      <c r="SS179" s="66" t="str">
        <f t="shared" si="1009"/>
        <v/>
      </c>
      <c r="ST179" s="66" t="str">
        <f t="shared" si="1010"/>
        <v/>
      </c>
      <c r="SU179" s="66" t="str">
        <f t="shared" si="1011"/>
        <v/>
      </c>
      <c r="SV179" s="66" t="str">
        <f t="shared" si="1012"/>
        <v/>
      </c>
      <c r="SW179" s="66" t="str">
        <f t="shared" si="1013"/>
        <v/>
      </c>
      <c r="SX179" s="66" t="str">
        <f t="shared" si="1014"/>
        <v/>
      </c>
      <c r="SY179" s="66" t="str">
        <f t="shared" si="1015"/>
        <v/>
      </c>
      <c r="SZ179" s="66" t="str">
        <f t="shared" si="1016"/>
        <v/>
      </c>
      <c r="TA179" s="66" t="str">
        <f t="shared" si="1017"/>
        <v/>
      </c>
      <c r="TB179" s="66" t="str">
        <f t="shared" si="1018"/>
        <v/>
      </c>
      <c r="TC179" s="66" t="str">
        <f t="shared" si="1019"/>
        <v/>
      </c>
      <c r="TD179" s="66" t="str">
        <f t="shared" si="1020"/>
        <v/>
      </c>
      <c r="TE179" s="66" t="str">
        <f t="shared" si="1021"/>
        <v/>
      </c>
      <c r="TF179" s="66" t="str">
        <f t="shared" si="1022"/>
        <v/>
      </c>
      <c r="TG179" s="66" t="str">
        <f t="shared" si="1023"/>
        <v/>
      </c>
      <c r="TH179" s="66" t="str">
        <f t="shared" si="1024"/>
        <v/>
      </c>
      <c r="TI179" s="66" t="str">
        <f t="shared" si="1025"/>
        <v/>
      </c>
      <c r="TJ179" s="66" t="str">
        <f t="shared" si="1026"/>
        <v/>
      </c>
      <c r="TK179" s="66" t="str">
        <f t="shared" si="1027"/>
        <v/>
      </c>
      <c r="TL179" s="66" t="str">
        <f t="shared" si="1028"/>
        <v/>
      </c>
      <c r="TM179" s="66" t="str">
        <f t="shared" si="1029"/>
        <v/>
      </c>
      <c r="TN179" s="66" t="str">
        <f t="shared" si="1030"/>
        <v/>
      </c>
      <c r="TO179" s="66" t="str">
        <f t="shared" si="1031"/>
        <v/>
      </c>
      <c r="TP179" s="66" t="str">
        <f t="shared" si="1032"/>
        <v/>
      </c>
      <c r="TQ179" s="66" t="str">
        <f t="shared" si="1033"/>
        <v/>
      </c>
      <c r="TR179" s="66" t="str">
        <f t="shared" si="1034"/>
        <v/>
      </c>
      <c r="TS179" s="66" t="str">
        <f t="shared" si="1035"/>
        <v/>
      </c>
      <c r="TT179" s="66" t="str">
        <f t="shared" si="1036"/>
        <v/>
      </c>
      <c r="TU179" s="66" t="str">
        <f t="shared" si="1037"/>
        <v/>
      </c>
      <c r="TV179" s="66" t="str">
        <f t="shared" si="1038"/>
        <v/>
      </c>
      <c r="TW179" s="66" t="str">
        <f t="shared" si="1039"/>
        <v/>
      </c>
      <c r="TX179" s="66" t="str">
        <f t="shared" si="1040"/>
        <v/>
      </c>
      <c r="TY179" s="66" t="str">
        <f t="shared" si="1041"/>
        <v/>
      </c>
      <c r="TZ179" s="66" t="str">
        <f t="shared" si="1042"/>
        <v/>
      </c>
      <c r="UA179" s="66" t="str">
        <f t="shared" si="1043"/>
        <v/>
      </c>
      <c r="UB179" s="66" t="str">
        <f t="shared" si="1044"/>
        <v/>
      </c>
      <c r="UC179" s="66" t="str">
        <f t="shared" si="1045"/>
        <v/>
      </c>
      <c r="UD179" s="66" t="str">
        <f t="shared" si="1046"/>
        <v/>
      </c>
      <c r="UE179" s="66" t="str">
        <f t="shared" si="1047"/>
        <v/>
      </c>
      <c r="UF179" s="66" t="str">
        <f t="shared" si="1048"/>
        <v/>
      </c>
      <c r="UG179" s="66" t="str">
        <f t="shared" si="1049"/>
        <v/>
      </c>
      <c r="UH179" s="66" t="str">
        <f t="shared" si="1050"/>
        <v/>
      </c>
      <c r="UI179" s="66" t="str">
        <f t="shared" si="1051"/>
        <v/>
      </c>
      <c r="UJ179" s="66" t="str">
        <f t="shared" si="1052"/>
        <v/>
      </c>
      <c r="UK179" s="66" t="str">
        <f t="shared" si="1053"/>
        <v/>
      </c>
      <c r="UL179" s="66" t="str">
        <f t="shared" si="1054"/>
        <v/>
      </c>
      <c r="UM179" s="66" t="str">
        <f t="shared" si="1055"/>
        <v/>
      </c>
      <c r="UN179" s="66" t="str">
        <f t="shared" si="1056"/>
        <v/>
      </c>
      <c r="UO179" s="66" t="str">
        <f t="shared" si="1057"/>
        <v/>
      </c>
      <c r="UP179" s="66" t="str">
        <f t="shared" si="1058"/>
        <v/>
      </c>
      <c r="UQ179" s="66" t="str">
        <f t="shared" si="1059"/>
        <v/>
      </c>
      <c r="UR179" s="66" t="str">
        <f t="shared" si="1060"/>
        <v/>
      </c>
      <c r="US179" s="66" t="str">
        <f t="shared" si="1061"/>
        <v/>
      </c>
      <c r="UT179" s="66" t="str">
        <f t="shared" si="1062"/>
        <v/>
      </c>
      <c r="UU179" s="66" t="str">
        <f t="shared" si="1063"/>
        <v/>
      </c>
      <c r="UV179" s="66" t="str">
        <f t="shared" si="1064"/>
        <v/>
      </c>
      <c r="UW179" s="66" t="str">
        <f t="shared" si="1065"/>
        <v/>
      </c>
      <c r="UX179" s="66" t="str">
        <f t="shared" si="1066"/>
        <v/>
      </c>
      <c r="UY179" s="66" t="str">
        <f t="shared" si="1067"/>
        <v/>
      </c>
      <c r="UZ179" s="66" t="str">
        <f t="shared" si="1068"/>
        <v/>
      </c>
      <c r="VA179" s="66" t="str">
        <f t="shared" si="1069"/>
        <v/>
      </c>
      <c r="VB179" s="66" t="str">
        <f t="shared" si="1070"/>
        <v/>
      </c>
      <c r="VC179" s="66" t="str">
        <f t="shared" si="1071"/>
        <v/>
      </c>
      <c r="VD179" s="66" t="str">
        <f t="shared" si="1072"/>
        <v/>
      </c>
      <c r="VE179" s="66" t="str">
        <f t="shared" si="1073"/>
        <v/>
      </c>
      <c r="VF179" s="66" t="str">
        <f t="shared" si="1074"/>
        <v/>
      </c>
      <c r="VG179" s="66" t="str">
        <f t="shared" si="1075"/>
        <v/>
      </c>
      <c r="VH179" s="66" t="str">
        <f t="shared" si="1076"/>
        <v/>
      </c>
      <c r="VI179" s="66" t="str">
        <f t="shared" si="1077"/>
        <v/>
      </c>
      <c r="VJ179" s="66" t="str">
        <f t="shared" si="1078"/>
        <v/>
      </c>
      <c r="VK179" s="66" t="str">
        <f t="shared" si="1079"/>
        <v/>
      </c>
      <c r="VL179" s="66" t="str">
        <f t="shared" si="1080"/>
        <v/>
      </c>
      <c r="VM179" s="66" t="str">
        <f t="shared" si="1081"/>
        <v/>
      </c>
      <c r="VN179" s="66" t="str">
        <f t="shared" si="1082"/>
        <v/>
      </c>
      <c r="VO179" s="66" t="str">
        <f t="shared" si="1083"/>
        <v/>
      </c>
      <c r="VP179" s="66" t="str">
        <f t="shared" si="1084"/>
        <v/>
      </c>
      <c r="VQ179" s="66" t="str">
        <f t="shared" si="1085"/>
        <v/>
      </c>
      <c r="VR179" s="66" t="str">
        <f t="shared" si="1086"/>
        <v/>
      </c>
      <c r="VS179" s="66" t="str">
        <f t="shared" si="1087"/>
        <v/>
      </c>
      <c r="VT179" s="66" t="str">
        <f t="shared" si="1088"/>
        <v/>
      </c>
      <c r="VU179" s="66" t="str">
        <f t="shared" si="1089"/>
        <v/>
      </c>
      <c r="VV179" s="66" t="str">
        <f t="shared" si="1090"/>
        <v/>
      </c>
      <c r="VW179" s="66" t="str">
        <f t="shared" si="1091"/>
        <v/>
      </c>
      <c r="VX179" s="66" t="str">
        <f t="shared" si="1092"/>
        <v/>
      </c>
      <c r="VY179" s="66" t="str">
        <f t="shared" si="1093"/>
        <v/>
      </c>
      <c r="VZ179" s="66" t="str">
        <f t="shared" si="1094"/>
        <v/>
      </c>
      <c r="WA179" s="66" t="str">
        <f t="shared" si="1095"/>
        <v/>
      </c>
      <c r="WB179" s="66" t="str">
        <f t="shared" si="1096"/>
        <v/>
      </c>
      <c r="WC179" s="66" t="str">
        <f t="shared" si="1097"/>
        <v/>
      </c>
      <c r="WD179" s="66" t="str">
        <f t="shared" si="1098"/>
        <v/>
      </c>
      <c r="WE179" s="66" t="str">
        <f t="shared" si="1099"/>
        <v/>
      </c>
      <c r="WF179" s="66" t="str">
        <f t="shared" si="1100"/>
        <v/>
      </c>
      <c r="WG179" s="66" t="str">
        <f t="shared" si="1101"/>
        <v/>
      </c>
      <c r="WH179" s="66" t="str">
        <f t="shared" si="1102"/>
        <v/>
      </c>
      <c r="WI179" s="66" t="str">
        <f t="shared" si="1103"/>
        <v/>
      </c>
      <c r="WJ179" s="66" t="str">
        <f t="shared" si="1104"/>
        <v/>
      </c>
      <c r="WK179" s="66" t="str">
        <f t="shared" si="1105"/>
        <v/>
      </c>
      <c r="WL179" s="66" t="str">
        <f t="shared" si="1106"/>
        <v/>
      </c>
      <c r="WM179" s="66" t="str">
        <f t="shared" si="1107"/>
        <v/>
      </c>
      <c r="WN179" s="66" t="str">
        <f t="shared" si="1108"/>
        <v/>
      </c>
      <c r="WO179" s="66" t="str">
        <f t="shared" si="1109"/>
        <v/>
      </c>
      <c r="WP179" s="66" t="str">
        <f t="shared" si="1110"/>
        <v/>
      </c>
      <c r="WQ179" s="66" t="str">
        <f t="shared" si="1111"/>
        <v/>
      </c>
      <c r="WR179" s="66" t="str">
        <f t="shared" si="1112"/>
        <v/>
      </c>
      <c r="WS179" s="66" t="str">
        <f t="shared" si="1113"/>
        <v/>
      </c>
      <c r="WT179" s="66" t="str">
        <f t="shared" si="1114"/>
        <v/>
      </c>
      <c r="WU179" s="66" t="str">
        <f t="shared" si="1115"/>
        <v/>
      </c>
      <c r="WV179" s="66" t="str">
        <f t="shared" si="1116"/>
        <v/>
      </c>
      <c r="WW179" s="66" t="str">
        <f t="shared" si="1117"/>
        <v/>
      </c>
      <c r="WX179" s="66" t="str">
        <f t="shared" si="1118"/>
        <v/>
      </c>
      <c r="WY179" s="66" t="str">
        <f t="shared" si="1119"/>
        <v/>
      </c>
      <c r="WZ179" s="66" t="str">
        <f t="shared" si="1120"/>
        <v/>
      </c>
      <c r="XA179" s="66" t="str">
        <f t="shared" si="1121"/>
        <v/>
      </c>
      <c r="XB179" s="66" t="str">
        <f t="shared" si="1122"/>
        <v/>
      </c>
      <c r="XC179" s="66" t="str">
        <f t="shared" si="1123"/>
        <v/>
      </c>
      <c r="XD179" s="66" t="str">
        <f t="shared" si="1124"/>
        <v/>
      </c>
      <c r="XE179" s="66" t="str">
        <f t="shared" si="1125"/>
        <v/>
      </c>
      <c r="XF179" s="66" t="str">
        <f t="shared" si="1126"/>
        <v/>
      </c>
      <c r="XG179" s="66" t="str">
        <f t="shared" si="1127"/>
        <v/>
      </c>
      <c r="XH179" s="66" t="str">
        <f t="shared" si="1128"/>
        <v/>
      </c>
      <c r="XI179" s="66" t="str">
        <f t="shared" si="1129"/>
        <v/>
      </c>
      <c r="XJ179" s="66" t="str">
        <f t="shared" si="1130"/>
        <v/>
      </c>
      <c r="XK179" s="66" t="str">
        <f t="shared" si="1131"/>
        <v/>
      </c>
      <c r="XL179" s="66" t="str">
        <f t="shared" si="1132"/>
        <v/>
      </c>
      <c r="XM179" s="66" t="str">
        <f t="shared" si="1133"/>
        <v/>
      </c>
      <c r="XN179" s="66" t="str">
        <f t="shared" si="1134"/>
        <v/>
      </c>
      <c r="XO179" s="66" t="str">
        <f t="shared" si="1135"/>
        <v/>
      </c>
      <c r="XP179" s="66" t="str">
        <f t="shared" si="1136"/>
        <v/>
      </c>
      <c r="XQ179" s="66" t="str">
        <f t="shared" si="1137"/>
        <v/>
      </c>
      <c r="XR179" s="66" t="str">
        <f t="shared" si="1138"/>
        <v/>
      </c>
      <c r="XS179" s="66" t="str">
        <f t="shared" si="1139"/>
        <v/>
      </c>
      <c r="XT179" s="66" t="str">
        <f t="shared" si="1140"/>
        <v/>
      </c>
      <c r="XU179" s="66" t="str">
        <f t="shared" si="1141"/>
        <v/>
      </c>
      <c r="XV179" s="66" t="str">
        <f t="shared" si="1142"/>
        <v/>
      </c>
      <c r="XW179" s="66" t="str">
        <f t="shared" si="1143"/>
        <v/>
      </c>
      <c r="XX179" s="66" t="str">
        <f t="shared" si="1144"/>
        <v/>
      </c>
      <c r="XY179" s="66" t="str">
        <f t="shared" si="1145"/>
        <v/>
      </c>
      <c r="XZ179" s="66" t="str">
        <f t="shared" si="1146"/>
        <v/>
      </c>
      <c r="YA179" s="66" t="str">
        <f t="shared" si="1147"/>
        <v/>
      </c>
      <c r="YB179" s="66" t="str">
        <f t="shared" si="1148"/>
        <v/>
      </c>
      <c r="YC179" s="66" t="str">
        <f t="shared" si="1149"/>
        <v/>
      </c>
      <c r="YD179" s="66" t="str">
        <f t="shared" si="1150"/>
        <v/>
      </c>
      <c r="YE179" s="66" t="str">
        <f t="shared" si="1151"/>
        <v/>
      </c>
      <c r="YF179" s="66" t="str">
        <f t="shared" si="1152"/>
        <v/>
      </c>
      <c r="YG179" s="66" t="str">
        <f t="shared" si="1153"/>
        <v/>
      </c>
      <c r="YH179" s="66" t="str">
        <f t="shared" si="1154"/>
        <v/>
      </c>
      <c r="YI179" s="66" t="str">
        <f t="shared" si="1155"/>
        <v/>
      </c>
      <c r="YJ179" s="66" t="str">
        <f t="shared" si="1156"/>
        <v/>
      </c>
      <c r="YK179" s="66" t="str">
        <f t="shared" si="1157"/>
        <v/>
      </c>
      <c r="YL179" s="66" t="str">
        <f t="shared" si="1158"/>
        <v/>
      </c>
      <c r="YM179" s="66" t="str">
        <f t="shared" si="1159"/>
        <v/>
      </c>
      <c r="YN179" s="66" t="str">
        <f t="shared" si="1160"/>
        <v/>
      </c>
      <c r="YO179" s="66" t="str">
        <f t="shared" si="1161"/>
        <v/>
      </c>
      <c r="YP179" s="66" t="str">
        <f t="shared" si="1162"/>
        <v/>
      </c>
      <c r="YQ179" s="66" t="str">
        <f t="shared" si="1163"/>
        <v/>
      </c>
      <c r="YR179" s="66" t="str">
        <f t="shared" si="1164"/>
        <v/>
      </c>
      <c r="YS179" s="66" t="str">
        <f t="shared" si="1165"/>
        <v/>
      </c>
      <c r="YT179" s="66" t="str">
        <f t="shared" si="1166"/>
        <v/>
      </c>
      <c r="YU179" s="66" t="str">
        <f t="shared" si="1167"/>
        <v/>
      </c>
      <c r="YV179" s="66" t="str">
        <f t="shared" si="1168"/>
        <v/>
      </c>
      <c r="YW179" s="66" t="str">
        <f t="shared" si="1169"/>
        <v/>
      </c>
      <c r="YX179" s="66" t="str">
        <f t="shared" si="1170"/>
        <v/>
      </c>
      <c r="YY179" s="66" t="str">
        <f t="shared" si="1171"/>
        <v/>
      </c>
      <c r="YZ179" s="66" t="str">
        <f t="shared" si="1172"/>
        <v/>
      </c>
      <c r="ZA179" s="66" t="str">
        <f t="shared" si="1173"/>
        <v/>
      </c>
      <c r="ZB179" s="66" t="str">
        <f t="shared" si="1174"/>
        <v/>
      </c>
      <c r="ZC179" s="66" t="str">
        <f t="shared" si="1175"/>
        <v/>
      </c>
      <c r="ZD179" s="66" t="str">
        <f t="shared" si="1176"/>
        <v/>
      </c>
      <c r="ZE179" s="66" t="str">
        <f t="shared" si="1177"/>
        <v/>
      </c>
      <c r="ZF179" s="66" t="str">
        <f t="shared" si="1178"/>
        <v/>
      </c>
      <c r="ZG179" s="66" t="str">
        <f t="shared" si="1179"/>
        <v/>
      </c>
      <c r="ZH179" s="66" t="str">
        <f t="shared" si="1180"/>
        <v/>
      </c>
      <c r="ZI179" s="66" t="str">
        <f t="shared" si="1181"/>
        <v/>
      </c>
      <c r="ZJ179" s="66" t="str">
        <f t="shared" si="1182"/>
        <v/>
      </c>
      <c r="ZK179" s="66" t="str">
        <f t="shared" si="1183"/>
        <v/>
      </c>
      <c r="ZL179" s="66" t="str">
        <f t="shared" si="1184"/>
        <v/>
      </c>
      <c r="ZM179" s="66" t="str">
        <f t="shared" si="1185"/>
        <v/>
      </c>
      <c r="ZN179" s="66" t="str">
        <f t="shared" si="1186"/>
        <v/>
      </c>
      <c r="ZO179" s="66" t="str">
        <f t="shared" si="1187"/>
        <v/>
      </c>
      <c r="ZP179" s="66" t="str">
        <f t="shared" si="1188"/>
        <v/>
      </c>
      <c r="ZQ179" s="66" t="str">
        <f t="shared" si="1189"/>
        <v/>
      </c>
      <c r="ZR179" s="66" t="str">
        <f t="shared" si="1190"/>
        <v/>
      </c>
      <c r="ZS179" s="66" t="str">
        <f t="shared" si="1191"/>
        <v/>
      </c>
      <c r="ZT179" s="66" t="str">
        <f t="shared" si="1192"/>
        <v/>
      </c>
      <c r="ZU179" s="66" t="str">
        <f t="shared" si="1193"/>
        <v/>
      </c>
      <c r="ZV179" s="66" t="str">
        <f t="shared" si="1194"/>
        <v/>
      </c>
      <c r="ZW179" s="66" t="str">
        <f t="shared" si="1195"/>
        <v/>
      </c>
      <c r="ZX179" s="66" t="str">
        <f t="shared" si="1196"/>
        <v/>
      </c>
      <c r="ZY179" s="66" t="str">
        <f t="shared" si="1197"/>
        <v/>
      </c>
      <c r="ZZ179" s="66" t="str">
        <f t="shared" si="1198"/>
        <v/>
      </c>
      <c r="AAA179" s="66" t="str">
        <f t="shared" si="1199"/>
        <v/>
      </c>
      <c r="AAB179" s="66" t="str">
        <f t="shared" si="1200"/>
        <v/>
      </c>
      <c r="AAC179" s="66" t="str">
        <f t="shared" si="1201"/>
        <v/>
      </c>
      <c r="AAD179" s="66" t="str">
        <f t="shared" si="1202"/>
        <v/>
      </c>
      <c r="AAE179" s="66" t="str">
        <f t="shared" si="1203"/>
        <v/>
      </c>
      <c r="AAF179" s="66" t="str">
        <f t="shared" si="1204"/>
        <v/>
      </c>
      <c r="AAG179" s="66" t="str">
        <f t="shared" si="1205"/>
        <v/>
      </c>
      <c r="AAH179" s="66" t="str">
        <f t="shared" si="1206"/>
        <v/>
      </c>
      <c r="AAI179" s="66" t="str">
        <f t="shared" si="1207"/>
        <v/>
      </c>
      <c r="AAJ179" s="66" t="str">
        <f t="shared" si="1208"/>
        <v/>
      </c>
      <c r="AAK179" s="66" t="str">
        <f t="shared" si="1209"/>
        <v/>
      </c>
      <c r="AAL179" s="66" t="str">
        <f t="shared" si="1210"/>
        <v/>
      </c>
      <c r="AAM179" s="66" t="str">
        <f t="shared" si="1211"/>
        <v/>
      </c>
      <c r="AAN179" s="66" t="str">
        <f t="shared" si="1212"/>
        <v/>
      </c>
      <c r="AAO179" s="66" t="str">
        <f t="shared" si="1213"/>
        <v/>
      </c>
      <c r="AAP179" s="66" t="str">
        <f t="shared" si="1214"/>
        <v/>
      </c>
      <c r="AAQ179" s="66" t="str">
        <f t="shared" si="1215"/>
        <v/>
      </c>
      <c r="AAR179" s="66" t="str">
        <f t="shared" si="1216"/>
        <v/>
      </c>
      <c r="AAS179" s="66" t="str">
        <f t="shared" si="1217"/>
        <v/>
      </c>
      <c r="AAT179" s="66" t="str">
        <f t="shared" si="1218"/>
        <v/>
      </c>
      <c r="AAU179" s="66" t="str">
        <f t="shared" si="1219"/>
        <v/>
      </c>
      <c r="AAV179" s="66" t="str">
        <f t="shared" si="1220"/>
        <v/>
      </c>
      <c r="AAW179" s="66" t="str">
        <f t="shared" si="1221"/>
        <v/>
      </c>
      <c r="AAX179" s="66" t="str">
        <f t="shared" si="1222"/>
        <v/>
      </c>
      <c r="AAY179" s="66" t="str">
        <f t="shared" si="1223"/>
        <v/>
      </c>
      <c r="AAZ179" s="66" t="str">
        <f t="shared" si="1224"/>
        <v/>
      </c>
      <c r="ABA179" s="66" t="str">
        <f t="shared" si="1225"/>
        <v/>
      </c>
      <c r="ABB179" s="66" t="str">
        <f t="shared" si="1226"/>
        <v/>
      </c>
      <c r="ABC179" s="66" t="str">
        <f t="shared" si="1227"/>
        <v/>
      </c>
      <c r="ABD179" s="66" t="str">
        <f t="shared" si="1228"/>
        <v/>
      </c>
      <c r="ABE179" s="66" t="str">
        <f t="shared" si="1229"/>
        <v/>
      </c>
      <c r="ABF179" s="66" t="str">
        <f t="shared" si="1230"/>
        <v/>
      </c>
      <c r="ABG179" s="66" t="str">
        <f t="shared" si="1231"/>
        <v/>
      </c>
      <c r="ABH179" s="66" t="str">
        <f t="shared" si="1232"/>
        <v/>
      </c>
      <c r="ABI179" s="66" t="str">
        <f t="shared" si="1233"/>
        <v/>
      </c>
      <c r="ABJ179" s="66" t="str">
        <f t="shared" si="1234"/>
        <v/>
      </c>
      <c r="ABK179" s="66" t="str">
        <f t="shared" si="1235"/>
        <v/>
      </c>
      <c r="ABL179" s="66" t="str">
        <f t="shared" si="1236"/>
        <v/>
      </c>
      <c r="ABM179" s="66" t="str">
        <f t="shared" si="1237"/>
        <v/>
      </c>
      <c r="ABN179" s="66" t="str">
        <f t="shared" si="1238"/>
        <v/>
      </c>
      <c r="ABO179" s="66" t="str">
        <f t="shared" si="1239"/>
        <v/>
      </c>
      <c r="ABP179" s="66" t="str">
        <f t="shared" si="1240"/>
        <v/>
      </c>
      <c r="ABQ179" s="66" t="str">
        <f t="shared" si="1241"/>
        <v/>
      </c>
      <c r="ABR179" s="66" t="str">
        <f t="shared" si="1242"/>
        <v/>
      </c>
      <c r="ABS179" s="66" t="str">
        <f t="shared" si="1243"/>
        <v/>
      </c>
      <c r="ABT179" s="66" t="str">
        <f t="shared" si="1244"/>
        <v/>
      </c>
      <c r="ABU179" s="66" t="str">
        <f t="shared" si="1245"/>
        <v/>
      </c>
      <c r="ABV179" s="66" t="str">
        <f t="shared" si="1246"/>
        <v/>
      </c>
      <c r="ABW179" s="66" t="str">
        <f t="shared" si="1247"/>
        <v/>
      </c>
      <c r="ABX179" s="66" t="str">
        <f t="shared" si="1248"/>
        <v/>
      </c>
      <c r="ABY179" s="66" t="str">
        <f t="shared" si="1249"/>
        <v/>
      </c>
      <c r="ABZ179" s="66" t="str">
        <f t="shared" si="1250"/>
        <v/>
      </c>
      <c r="ACA179" s="66" t="str">
        <f t="shared" si="1251"/>
        <v/>
      </c>
      <c r="ACB179" s="66" t="str">
        <f t="shared" si="1252"/>
        <v/>
      </c>
      <c r="ACC179" s="66" t="str">
        <f t="shared" si="1253"/>
        <v/>
      </c>
      <c r="ACD179" s="66" t="str">
        <f t="shared" si="1254"/>
        <v/>
      </c>
      <c r="ACE179" s="66" t="str">
        <f t="shared" si="1255"/>
        <v/>
      </c>
      <c r="ACF179" s="66" t="str">
        <f t="shared" si="1256"/>
        <v/>
      </c>
      <c r="ACG179" s="66" t="str">
        <f t="shared" si="1257"/>
        <v/>
      </c>
      <c r="ACH179" s="66" t="str">
        <f t="shared" si="1258"/>
        <v/>
      </c>
      <c r="ACI179" s="66" t="str">
        <f t="shared" si="1259"/>
        <v/>
      </c>
      <c r="ACJ179" s="66" t="str">
        <f t="shared" si="1260"/>
        <v/>
      </c>
      <c r="ACK179" s="66" t="str">
        <f t="shared" si="1261"/>
        <v/>
      </c>
      <c r="ACL179" s="66" t="str">
        <f t="shared" si="1262"/>
        <v/>
      </c>
      <c r="ACM179" s="66" t="str">
        <f t="shared" ref="ACM179:ACN179" si="1315">IF(AND(ACS$3="Unit", ACL179=""), "", IF(AND(ACS$3="Unit", ACL179="-"),"", IF(ACS$3="Unit", "kg/GJ delivered", IF(AND(NY179&lt;&gt;"", NY179&lt;&gt;"-", NX179="-"),"", IF($H179="","", IF(NX179="nd", "",IF(NX179="&lt;n.a.&gt;", "", IF(NY179="#/MJ", "", IF(NY179="kg/GJ delivered",NX179,IF(NY179="g/MJ delivered",NX179,IF(NY179="kg/MJ delivered",NX179*1000,IF(NY179="mg/MJ delivered",NX179/1000,IF(NY179="g/kg",((NX179)*(1/$I179)*(1/$H179)),IF(NY179="mg/kg",((NX179/1000)*(1/$I179)*(1/$H179)),IF(NY179="mg/MJ delivered",NX179/1000,IF(NY179="-","","Error"))))))))))))))))</f>
        <v/>
      </c>
      <c r="ACN179" s="66" t="str">
        <f t="shared" si="1315"/>
        <v/>
      </c>
      <c r="ACO179" s="66" t="str">
        <f t="shared" si="1264"/>
        <v/>
      </c>
      <c r="ACP179" s="66" t="str">
        <f t="shared" si="1265"/>
        <v/>
      </c>
      <c r="ACQ179" s="66" t="str">
        <f t="shared" si="1266"/>
        <v/>
      </c>
      <c r="ACR179" s="66" t="str">
        <f t="shared" si="1267"/>
        <v/>
      </c>
      <c r="ACS179" s="66" t="str">
        <f t="shared" si="1268"/>
        <v/>
      </c>
      <c r="ACT179" s="66" t="str">
        <f t="shared" si="1269"/>
        <v/>
      </c>
    </row>
    <row r="180" spans="2:774" ht="15.75" customHeight="1" x14ac:dyDescent="0.25">
      <c r="B180" s="66">
        <v>274</v>
      </c>
      <c r="C180" s="66" t="s">
        <v>1003</v>
      </c>
      <c r="D180" s="66" t="s">
        <v>1115</v>
      </c>
      <c r="E180" s="156" t="s">
        <v>954</v>
      </c>
      <c r="F180" s="66" t="s">
        <v>1579</v>
      </c>
      <c r="G180" s="66" t="s">
        <v>490</v>
      </c>
      <c r="H180" s="126">
        <v>0.11</v>
      </c>
      <c r="I180" s="130">
        <f>'Heating Values'!$D$24</f>
        <v>14.023</v>
      </c>
      <c r="J180" s="66" t="str">
        <f t="shared" si="890"/>
        <v>Crop Residue, Traditional, CN</v>
      </c>
      <c r="K180" s="66" t="s">
        <v>1254</v>
      </c>
      <c r="L180" s="66" t="s">
        <v>1254</v>
      </c>
      <c r="M180" s="66" t="s">
        <v>1254</v>
      </c>
      <c r="N180" s="66" t="s">
        <v>1254</v>
      </c>
      <c r="O180" s="66" t="s">
        <v>951</v>
      </c>
      <c r="P180" s="66" t="str">
        <f t="shared" si="1272"/>
        <v>CN</v>
      </c>
      <c r="Q180" s="66" t="s">
        <v>87</v>
      </c>
      <c r="R180" s="162" t="s">
        <v>971</v>
      </c>
      <c r="S180" s="158" t="s">
        <v>523</v>
      </c>
      <c r="T180" s="158" t="s">
        <v>128</v>
      </c>
      <c r="U180" s="158" t="s">
        <v>128</v>
      </c>
      <c r="V180" s="158" t="s">
        <v>128</v>
      </c>
      <c r="W180" s="158" t="s">
        <v>128</v>
      </c>
      <c r="X180" s="166" t="s">
        <v>963</v>
      </c>
      <c r="Y180" s="158" t="s">
        <v>523</v>
      </c>
      <c r="Z180" s="158" t="s">
        <v>128</v>
      </c>
      <c r="AA180" s="158" t="s">
        <v>128</v>
      </c>
      <c r="AB180" s="158" t="s">
        <v>128</v>
      </c>
      <c r="AC180" s="158" t="s">
        <v>128</v>
      </c>
      <c r="AD180" s="158" t="s">
        <v>128</v>
      </c>
      <c r="AE180" s="158" t="s">
        <v>128</v>
      </c>
      <c r="AF180" s="158" t="s">
        <v>128</v>
      </c>
      <c r="AG180" s="158" t="s">
        <v>128</v>
      </c>
      <c r="AH180" s="158" t="s">
        <v>128</v>
      </c>
      <c r="AI180" s="158" t="s">
        <v>128</v>
      </c>
      <c r="AJ180" s="165" t="s">
        <v>979</v>
      </c>
      <c r="AK180" s="158" t="s">
        <v>523</v>
      </c>
      <c r="AL180" s="165" t="s">
        <v>987</v>
      </c>
      <c r="AM180" s="158" t="s">
        <v>523</v>
      </c>
      <c r="AN180" s="165" t="s">
        <v>995</v>
      </c>
      <c r="AO180" s="158" t="s">
        <v>523</v>
      </c>
      <c r="AP180" s="158" t="s">
        <v>128</v>
      </c>
      <c r="AQ180" s="158" t="s">
        <v>128</v>
      </c>
      <c r="AR180" s="158" t="s">
        <v>128</v>
      </c>
      <c r="AS180" s="158" t="s">
        <v>128</v>
      </c>
      <c r="AT180" s="158" t="s">
        <v>128</v>
      </c>
      <c r="AU180" s="158" t="s">
        <v>128</v>
      </c>
      <c r="AV180" s="158" t="s">
        <v>128</v>
      </c>
      <c r="AW180" s="158" t="s">
        <v>128</v>
      </c>
      <c r="AX180" s="158" t="s">
        <v>128</v>
      </c>
      <c r="AY180" s="158" t="s">
        <v>128</v>
      </c>
      <c r="AZ180" s="158" t="s">
        <v>128</v>
      </c>
      <c r="BA180" s="158" t="s">
        <v>128</v>
      </c>
      <c r="BB180" s="158" t="s">
        <v>128</v>
      </c>
      <c r="BC180" s="158" t="s">
        <v>128</v>
      </c>
      <c r="BD180" s="158" t="s">
        <v>128</v>
      </c>
      <c r="BE180" s="158" t="s">
        <v>128</v>
      </c>
      <c r="BF180" s="158" t="s">
        <v>128</v>
      </c>
      <c r="BG180" s="158" t="s">
        <v>128</v>
      </c>
      <c r="BH180" s="158" t="s">
        <v>128</v>
      </c>
      <c r="BI180" s="158" t="s">
        <v>128</v>
      </c>
      <c r="BJ180" s="158" t="s">
        <v>128</v>
      </c>
      <c r="BK180" s="158" t="s">
        <v>128</v>
      </c>
      <c r="BL180" s="158" t="s">
        <v>128</v>
      </c>
      <c r="BM180" s="158" t="s">
        <v>128</v>
      </c>
      <c r="BN180" s="158" t="s">
        <v>128</v>
      </c>
      <c r="BO180" s="158" t="s">
        <v>128</v>
      </c>
      <c r="BP180" s="158" t="s">
        <v>128</v>
      </c>
      <c r="BQ180" s="158" t="s">
        <v>128</v>
      </c>
      <c r="BR180" s="158" t="s">
        <v>128</v>
      </c>
      <c r="BS180" s="158" t="s">
        <v>128</v>
      </c>
      <c r="BT180" s="158" t="s">
        <v>128</v>
      </c>
      <c r="BU180" s="158" t="s">
        <v>128</v>
      </c>
      <c r="BV180" s="158" t="s">
        <v>128</v>
      </c>
      <c r="BW180" s="158" t="s">
        <v>128</v>
      </c>
      <c r="BX180" s="158" t="s">
        <v>128</v>
      </c>
      <c r="BY180" s="158" t="s">
        <v>128</v>
      </c>
      <c r="BZ180" s="158" t="s">
        <v>128</v>
      </c>
      <c r="CA180" s="158" t="s">
        <v>128</v>
      </c>
      <c r="CB180" s="158" t="s">
        <v>128</v>
      </c>
      <c r="CC180" s="158" t="s">
        <v>128</v>
      </c>
      <c r="CD180" s="158" t="s">
        <v>128</v>
      </c>
      <c r="CE180" s="158" t="s">
        <v>128</v>
      </c>
      <c r="CF180" s="158" t="s">
        <v>128</v>
      </c>
      <c r="CG180" s="158" t="s">
        <v>128</v>
      </c>
      <c r="CH180" s="158" t="s">
        <v>128</v>
      </c>
      <c r="CI180" s="158" t="s">
        <v>128</v>
      </c>
      <c r="CJ180" s="158" t="s">
        <v>128</v>
      </c>
      <c r="CK180" s="158" t="s">
        <v>128</v>
      </c>
      <c r="CL180" s="158" t="s">
        <v>128</v>
      </c>
      <c r="CM180" s="158" t="s">
        <v>128</v>
      </c>
      <c r="CN180" s="158" t="s">
        <v>128</v>
      </c>
      <c r="CO180" s="158" t="s">
        <v>128</v>
      </c>
      <c r="CP180" s="158" t="s">
        <v>128</v>
      </c>
      <c r="CQ180" s="158" t="s">
        <v>128</v>
      </c>
      <c r="CR180" s="158" t="s">
        <v>128</v>
      </c>
      <c r="CS180" s="158" t="s">
        <v>128</v>
      </c>
      <c r="CT180" s="158" t="s">
        <v>128</v>
      </c>
      <c r="CU180" s="158" t="s">
        <v>128</v>
      </c>
      <c r="CV180" s="158" t="s">
        <v>128</v>
      </c>
      <c r="CW180" s="158" t="s">
        <v>128</v>
      </c>
      <c r="CX180" s="158" t="s">
        <v>128</v>
      </c>
      <c r="CY180" s="158" t="s">
        <v>128</v>
      </c>
      <c r="CZ180" s="158" t="s">
        <v>128</v>
      </c>
      <c r="DA180" s="158" t="s">
        <v>128</v>
      </c>
      <c r="DB180" s="158" t="s">
        <v>128</v>
      </c>
      <c r="DC180" s="158" t="s">
        <v>128</v>
      </c>
      <c r="DD180" s="158" t="s">
        <v>128</v>
      </c>
      <c r="DE180" s="158" t="s">
        <v>128</v>
      </c>
      <c r="DF180" s="158" t="s">
        <v>128</v>
      </c>
      <c r="DG180" s="158" t="s">
        <v>128</v>
      </c>
      <c r="DH180" s="158" t="s">
        <v>128</v>
      </c>
      <c r="DI180" s="158" t="s">
        <v>128</v>
      </c>
      <c r="DJ180" s="158" t="s">
        <v>128</v>
      </c>
      <c r="DK180" s="158" t="s">
        <v>128</v>
      </c>
      <c r="DL180" s="158" t="s">
        <v>128</v>
      </c>
      <c r="DM180" s="158" t="s">
        <v>128</v>
      </c>
      <c r="DN180" s="158" t="s">
        <v>128</v>
      </c>
      <c r="DO180" s="158" t="s">
        <v>128</v>
      </c>
      <c r="DP180" s="158" t="s">
        <v>128</v>
      </c>
      <c r="DQ180" s="158" t="s">
        <v>128</v>
      </c>
      <c r="DR180" s="158" t="s">
        <v>128</v>
      </c>
      <c r="DS180" s="158" t="s">
        <v>128</v>
      </c>
      <c r="DT180" s="158" t="s">
        <v>128</v>
      </c>
      <c r="DU180" s="158" t="s">
        <v>128</v>
      </c>
      <c r="DV180" s="158" t="s">
        <v>128</v>
      </c>
      <c r="DW180" s="158" t="s">
        <v>128</v>
      </c>
      <c r="DX180" s="158" t="s">
        <v>128</v>
      </c>
      <c r="DY180" s="158" t="s">
        <v>128</v>
      </c>
      <c r="DZ180" s="158" t="s">
        <v>128</v>
      </c>
      <c r="EA180" s="158" t="s">
        <v>128</v>
      </c>
      <c r="EB180" s="158" t="s">
        <v>128</v>
      </c>
      <c r="EC180" s="158" t="s">
        <v>128</v>
      </c>
      <c r="ED180" s="158" t="s">
        <v>128</v>
      </c>
      <c r="EE180" s="158" t="s">
        <v>128</v>
      </c>
      <c r="EF180" s="158" t="s">
        <v>128</v>
      </c>
      <c r="EG180" s="158" t="s">
        <v>128</v>
      </c>
      <c r="EH180" s="158" t="s">
        <v>128</v>
      </c>
      <c r="EI180" s="158" t="s">
        <v>128</v>
      </c>
      <c r="EJ180" s="158" t="s">
        <v>128</v>
      </c>
      <c r="EK180" s="158" t="s">
        <v>128</v>
      </c>
      <c r="EL180" s="158" t="s">
        <v>128</v>
      </c>
      <c r="EM180" s="158" t="s">
        <v>128</v>
      </c>
      <c r="EN180" s="158" t="s">
        <v>128</v>
      </c>
      <c r="EO180" s="158" t="s">
        <v>128</v>
      </c>
      <c r="EP180" s="158" t="s">
        <v>128</v>
      </c>
      <c r="EQ180" s="158" t="s">
        <v>128</v>
      </c>
      <c r="ER180" s="158" t="s">
        <v>128</v>
      </c>
      <c r="ES180" s="158" t="s">
        <v>128</v>
      </c>
      <c r="ET180" s="158" t="s">
        <v>128</v>
      </c>
      <c r="EU180" s="158" t="s">
        <v>128</v>
      </c>
      <c r="EV180" s="158" t="s">
        <v>128</v>
      </c>
      <c r="EW180" s="158" t="s">
        <v>128</v>
      </c>
      <c r="EX180" s="158" t="s">
        <v>128</v>
      </c>
      <c r="EY180" s="158" t="s">
        <v>128</v>
      </c>
      <c r="EZ180" s="158" t="s">
        <v>128</v>
      </c>
      <c r="FA180" s="158" t="s">
        <v>128</v>
      </c>
      <c r="FB180" s="158" t="s">
        <v>128</v>
      </c>
      <c r="FC180" s="158" t="s">
        <v>128</v>
      </c>
      <c r="FD180" s="158" t="s">
        <v>128</v>
      </c>
      <c r="FE180" s="158" t="s">
        <v>128</v>
      </c>
      <c r="FF180" s="158" t="s">
        <v>128</v>
      </c>
      <c r="FG180" s="158" t="s">
        <v>128</v>
      </c>
      <c r="FH180" s="158" t="s">
        <v>128</v>
      </c>
      <c r="FI180" s="158" t="s">
        <v>128</v>
      </c>
      <c r="FJ180" s="158" t="s">
        <v>128</v>
      </c>
      <c r="FK180" s="158" t="s">
        <v>128</v>
      </c>
      <c r="FL180" s="158" t="s">
        <v>128</v>
      </c>
      <c r="FM180" s="158" t="s">
        <v>128</v>
      </c>
      <c r="FN180" s="158" t="s">
        <v>128</v>
      </c>
      <c r="FO180" s="158" t="s">
        <v>128</v>
      </c>
      <c r="FP180" s="158" t="s">
        <v>128</v>
      </c>
      <c r="FQ180" s="158" t="s">
        <v>128</v>
      </c>
      <c r="FR180" s="158" t="s">
        <v>128</v>
      </c>
      <c r="FS180" s="158" t="s">
        <v>128</v>
      </c>
      <c r="FT180" s="158" t="s">
        <v>128</v>
      </c>
      <c r="FU180" s="158" t="s">
        <v>128</v>
      </c>
      <c r="FV180" s="158" t="s">
        <v>128</v>
      </c>
      <c r="FW180" s="158" t="s">
        <v>128</v>
      </c>
      <c r="FX180" s="158" t="s">
        <v>128</v>
      </c>
      <c r="FY180" s="158" t="s">
        <v>128</v>
      </c>
      <c r="FZ180" s="158" t="s">
        <v>128</v>
      </c>
      <c r="GA180" s="158" t="s">
        <v>128</v>
      </c>
      <c r="GB180" s="158" t="s">
        <v>128</v>
      </c>
      <c r="GC180" s="158" t="s">
        <v>128</v>
      </c>
      <c r="GD180" s="158" t="s">
        <v>128</v>
      </c>
      <c r="GE180" s="158" t="s">
        <v>128</v>
      </c>
      <c r="GF180" s="158" t="s">
        <v>128</v>
      </c>
      <c r="GG180" s="158" t="s">
        <v>128</v>
      </c>
      <c r="GH180" s="158" t="s">
        <v>128</v>
      </c>
      <c r="GI180" s="158" t="s">
        <v>128</v>
      </c>
      <c r="GJ180" s="158" t="s">
        <v>128</v>
      </c>
      <c r="GK180" s="158" t="s">
        <v>128</v>
      </c>
      <c r="GL180" s="158" t="s">
        <v>128</v>
      </c>
      <c r="GM180" s="158" t="s">
        <v>128</v>
      </c>
      <c r="GN180" s="158" t="s">
        <v>128</v>
      </c>
      <c r="GO180" s="158" t="s">
        <v>128</v>
      </c>
      <c r="GP180" s="158" t="s">
        <v>128</v>
      </c>
      <c r="GQ180" s="158" t="s">
        <v>128</v>
      </c>
      <c r="GR180" s="158" t="s">
        <v>128</v>
      </c>
      <c r="GS180" s="158" t="s">
        <v>128</v>
      </c>
      <c r="GT180" s="158" t="s">
        <v>128</v>
      </c>
      <c r="GU180" s="158" t="s">
        <v>128</v>
      </c>
      <c r="GV180" s="158" t="s">
        <v>128</v>
      </c>
      <c r="GW180" s="158" t="s">
        <v>128</v>
      </c>
      <c r="GX180" s="158" t="s">
        <v>128</v>
      </c>
      <c r="GY180" s="158" t="s">
        <v>128</v>
      </c>
      <c r="GZ180" s="158" t="s">
        <v>128</v>
      </c>
      <c r="HA180" s="158" t="s">
        <v>128</v>
      </c>
      <c r="HB180" s="158" t="s">
        <v>128</v>
      </c>
      <c r="HC180" s="158" t="s">
        <v>128</v>
      </c>
      <c r="HD180" s="158" t="s">
        <v>128</v>
      </c>
      <c r="HE180" s="158" t="s">
        <v>128</v>
      </c>
      <c r="HF180" s="158" t="s">
        <v>128</v>
      </c>
      <c r="HG180" s="158" t="s">
        <v>128</v>
      </c>
      <c r="HH180" s="158" t="s">
        <v>128</v>
      </c>
      <c r="HI180" s="158" t="s">
        <v>128</v>
      </c>
      <c r="HJ180" s="158" t="s">
        <v>128</v>
      </c>
      <c r="HK180" s="158" t="s">
        <v>128</v>
      </c>
      <c r="HL180" s="158" t="s">
        <v>128</v>
      </c>
      <c r="HM180" s="158" t="s">
        <v>128</v>
      </c>
      <c r="HN180" s="158" t="s">
        <v>128</v>
      </c>
      <c r="HO180" s="158" t="s">
        <v>128</v>
      </c>
      <c r="HP180" s="158" t="s">
        <v>128</v>
      </c>
      <c r="HQ180" s="158" t="s">
        <v>128</v>
      </c>
      <c r="HR180" s="158" t="s">
        <v>128</v>
      </c>
      <c r="HS180" s="158" t="s">
        <v>128</v>
      </c>
      <c r="HT180" s="158" t="s">
        <v>128</v>
      </c>
      <c r="HU180" s="158" t="s">
        <v>128</v>
      </c>
      <c r="HV180" s="158" t="s">
        <v>128</v>
      </c>
      <c r="HW180" s="158" t="s">
        <v>128</v>
      </c>
      <c r="HX180" s="158" t="s">
        <v>128</v>
      </c>
      <c r="HY180" s="158" t="s">
        <v>128</v>
      </c>
      <c r="HZ180" s="158" t="s">
        <v>128</v>
      </c>
      <c r="IA180" s="158" t="s">
        <v>128</v>
      </c>
      <c r="IB180" s="158" t="s">
        <v>128</v>
      </c>
      <c r="IC180" s="158" t="s">
        <v>128</v>
      </c>
      <c r="ID180" s="158" t="s">
        <v>128</v>
      </c>
      <c r="IE180" s="158" t="s">
        <v>128</v>
      </c>
      <c r="IF180" s="158" t="s">
        <v>128</v>
      </c>
      <c r="IG180" s="158" t="s">
        <v>128</v>
      </c>
      <c r="IH180" s="158" t="s">
        <v>128</v>
      </c>
      <c r="II180" s="158" t="s">
        <v>128</v>
      </c>
      <c r="IJ180" s="158" t="s">
        <v>128</v>
      </c>
      <c r="IK180" s="158" t="s">
        <v>128</v>
      </c>
      <c r="IL180" s="158" t="s">
        <v>128</v>
      </c>
      <c r="IM180" s="158" t="s">
        <v>128</v>
      </c>
      <c r="IN180" s="158" t="s">
        <v>128</v>
      </c>
      <c r="IO180" s="158" t="s">
        <v>128</v>
      </c>
      <c r="IP180" s="158" t="s">
        <v>128</v>
      </c>
      <c r="IQ180" s="158" t="s">
        <v>128</v>
      </c>
      <c r="IR180" s="158" t="s">
        <v>128</v>
      </c>
      <c r="IS180" s="158" t="s">
        <v>128</v>
      </c>
      <c r="IT180" s="158" t="s">
        <v>128</v>
      </c>
      <c r="IU180" s="158" t="s">
        <v>128</v>
      </c>
      <c r="IV180" s="158" t="s">
        <v>128</v>
      </c>
      <c r="IW180" s="158" t="s">
        <v>128</v>
      </c>
      <c r="IX180" s="158" t="s">
        <v>128</v>
      </c>
      <c r="IY180" s="158" t="s">
        <v>128</v>
      </c>
      <c r="IZ180" s="158" t="s">
        <v>128</v>
      </c>
      <c r="JA180" s="158" t="s">
        <v>128</v>
      </c>
      <c r="JB180" s="158" t="s">
        <v>128</v>
      </c>
      <c r="JC180" s="158" t="s">
        <v>128</v>
      </c>
      <c r="JD180" s="158" t="s">
        <v>128</v>
      </c>
      <c r="JE180" s="158" t="s">
        <v>128</v>
      </c>
      <c r="JF180" s="158" t="s">
        <v>128</v>
      </c>
      <c r="JG180" s="158" t="s">
        <v>128</v>
      </c>
      <c r="JH180" s="158" t="s">
        <v>128</v>
      </c>
      <c r="JI180" s="158" t="s">
        <v>128</v>
      </c>
      <c r="JJ180" s="158" t="s">
        <v>128</v>
      </c>
      <c r="JK180" s="158" t="s">
        <v>128</v>
      </c>
      <c r="JL180" s="158" t="s">
        <v>128</v>
      </c>
      <c r="JM180" s="158" t="s">
        <v>128</v>
      </c>
      <c r="JN180" s="158" t="s">
        <v>128</v>
      </c>
      <c r="JO180" s="158" t="s">
        <v>128</v>
      </c>
      <c r="JP180" s="158" t="s">
        <v>128</v>
      </c>
      <c r="JQ180" s="158" t="s">
        <v>128</v>
      </c>
      <c r="JR180" s="158" t="s">
        <v>128</v>
      </c>
      <c r="JS180" s="158" t="s">
        <v>128</v>
      </c>
      <c r="JT180" s="158" t="s">
        <v>128</v>
      </c>
      <c r="JU180" s="158" t="s">
        <v>128</v>
      </c>
      <c r="JV180" s="158" t="s">
        <v>128</v>
      </c>
      <c r="JW180" s="158" t="s">
        <v>128</v>
      </c>
      <c r="JX180" s="158" t="s">
        <v>128</v>
      </c>
      <c r="JY180" s="158" t="s">
        <v>128</v>
      </c>
      <c r="JZ180" s="158" t="s">
        <v>128</v>
      </c>
      <c r="KA180" s="158" t="s">
        <v>128</v>
      </c>
      <c r="KB180" s="158" t="s">
        <v>128</v>
      </c>
      <c r="KC180" s="158" t="s">
        <v>128</v>
      </c>
      <c r="KD180" s="158" t="s">
        <v>128</v>
      </c>
      <c r="KE180" s="158" t="s">
        <v>128</v>
      </c>
      <c r="KF180" s="158" t="s">
        <v>128</v>
      </c>
      <c r="KG180" s="158" t="s">
        <v>128</v>
      </c>
      <c r="KH180" s="158" t="s">
        <v>128</v>
      </c>
      <c r="KI180" s="158" t="s">
        <v>128</v>
      </c>
      <c r="KJ180" s="158" t="s">
        <v>128</v>
      </c>
      <c r="KK180" s="158" t="s">
        <v>128</v>
      </c>
      <c r="KL180" s="158" t="s">
        <v>128</v>
      </c>
      <c r="KM180" s="158" t="s">
        <v>128</v>
      </c>
      <c r="KN180" s="158" t="s">
        <v>128</v>
      </c>
      <c r="KO180" s="158" t="s">
        <v>128</v>
      </c>
      <c r="KP180" s="158" t="s">
        <v>128</v>
      </c>
      <c r="KQ180" s="158" t="s">
        <v>128</v>
      </c>
      <c r="KR180" s="158" t="s">
        <v>128</v>
      </c>
      <c r="KS180" s="158" t="s">
        <v>128</v>
      </c>
      <c r="KT180" s="158" t="s">
        <v>128</v>
      </c>
      <c r="KU180" s="158" t="s">
        <v>128</v>
      </c>
      <c r="KV180" s="158" t="s">
        <v>128</v>
      </c>
      <c r="KW180" s="158" t="s">
        <v>128</v>
      </c>
      <c r="KX180" s="158" t="s">
        <v>128</v>
      </c>
      <c r="KY180" s="158" t="s">
        <v>128</v>
      </c>
      <c r="KZ180" s="158" t="s">
        <v>128</v>
      </c>
      <c r="LA180" s="158" t="s">
        <v>128</v>
      </c>
      <c r="LB180" s="158" t="s">
        <v>128</v>
      </c>
      <c r="LC180" s="158" t="s">
        <v>128</v>
      </c>
      <c r="LD180" s="158" t="s">
        <v>128</v>
      </c>
      <c r="LE180" s="158" t="s">
        <v>128</v>
      </c>
      <c r="LF180" s="158" t="s">
        <v>128</v>
      </c>
      <c r="LG180" s="158" t="s">
        <v>128</v>
      </c>
      <c r="LH180" s="158" t="s">
        <v>128</v>
      </c>
      <c r="LI180" s="158" t="s">
        <v>128</v>
      </c>
      <c r="LJ180" s="158" t="s">
        <v>128</v>
      </c>
      <c r="LK180" s="158" t="s">
        <v>128</v>
      </c>
      <c r="LL180" s="158" t="s">
        <v>128</v>
      </c>
      <c r="LM180" s="158" t="s">
        <v>128</v>
      </c>
      <c r="LN180" s="158" t="s">
        <v>128</v>
      </c>
      <c r="LO180" s="158" t="s">
        <v>128</v>
      </c>
      <c r="LP180" s="158" t="s">
        <v>128</v>
      </c>
      <c r="LQ180" s="158" t="s">
        <v>128</v>
      </c>
      <c r="LR180" s="158" t="s">
        <v>128</v>
      </c>
      <c r="LS180" s="158" t="s">
        <v>128</v>
      </c>
      <c r="LT180" s="158" t="s">
        <v>128</v>
      </c>
      <c r="LU180" s="158" t="s">
        <v>128</v>
      </c>
      <c r="LV180" s="158" t="s">
        <v>128</v>
      </c>
      <c r="LW180" s="158" t="s">
        <v>128</v>
      </c>
      <c r="LX180" s="158" t="s">
        <v>128</v>
      </c>
      <c r="LY180" s="158" t="s">
        <v>128</v>
      </c>
      <c r="LZ180" s="158" t="s">
        <v>128</v>
      </c>
      <c r="MA180" s="158" t="s">
        <v>128</v>
      </c>
      <c r="MB180" s="158" t="s">
        <v>128</v>
      </c>
      <c r="MC180" s="158" t="s">
        <v>128</v>
      </c>
      <c r="MD180" s="158" t="s">
        <v>128</v>
      </c>
      <c r="ME180" s="158" t="s">
        <v>128</v>
      </c>
      <c r="MF180" s="158" t="s">
        <v>128</v>
      </c>
      <c r="MG180" s="158" t="s">
        <v>128</v>
      </c>
      <c r="MH180" s="158" t="s">
        <v>128</v>
      </c>
      <c r="MI180" s="158" t="s">
        <v>128</v>
      </c>
      <c r="MJ180" s="158" t="s">
        <v>128</v>
      </c>
      <c r="MK180" s="158" t="s">
        <v>128</v>
      </c>
      <c r="ML180" s="158" t="s">
        <v>128</v>
      </c>
      <c r="MM180" s="158" t="s">
        <v>128</v>
      </c>
      <c r="MN180" s="158" t="s">
        <v>128</v>
      </c>
      <c r="MO180" s="158" t="s">
        <v>128</v>
      </c>
      <c r="MP180" s="158" t="s">
        <v>128</v>
      </c>
      <c r="MQ180" s="158" t="s">
        <v>128</v>
      </c>
      <c r="MR180" s="158" t="s">
        <v>128</v>
      </c>
      <c r="MS180" s="158" t="s">
        <v>128</v>
      </c>
      <c r="MT180" s="158" t="s">
        <v>128</v>
      </c>
      <c r="MU180" s="158" t="s">
        <v>128</v>
      </c>
      <c r="MV180" s="158" t="s">
        <v>128</v>
      </c>
      <c r="MW180" s="158" t="s">
        <v>128</v>
      </c>
      <c r="MX180" s="158" t="s">
        <v>128</v>
      </c>
      <c r="MY180" s="158" t="s">
        <v>128</v>
      </c>
      <c r="MZ180" s="158" t="s">
        <v>128</v>
      </c>
      <c r="NA180" s="158" t="s">
        <v>128</v>
      </c>
      <c r="NB180" s="158" t="s">
        <v>128</v>
      </c>
      <c r="NC180" s="158" t="s">
        <v>128</v>
      </c>
      <c r="ND180" s="158" t="s">
        <v>128</v>
      </c>
      <c r="NE180" s="158" t="s">
        <v>128</v>
      </c>
      <c r="NF180" s="158" t="s">
        <v>128</v>
      </c>
      <c r="NG180" s="158" t="s">
        <v>128</v>
      </c>
      <c r="NH180" s="158" t="s">
        <v>128</v>
      </c>
      <c r="NI180" s="158" t="s">
        <v>128</v>
      </c>
      <c r="NJ180" s="158" t="s">
        <v>128</v>
      </c>
      <c r="NK180" s="158" t="s">
        <v>128</v>
      </c>
      <c r="NL180" s="158" t="s">
        <v>128</v>
      </c>
      <c r="NM180" s="158" t="s">
        <v>128</v>
      </c>
      <c r="NN180" s="158" t="s">
        <v>128</v>
      </c>
      <c r="NO180" s="158" t="s">
        <v>128</v>
      </c>
      <c r="NP180" s="158" t="s">
        <v>128</v>
      </c>
      <c r="NQ180" s="158" t="s">
        <v>128</v>
      </c>
      <c r="NR180" s="158" t="s">
        <v>128</v>
      </c>
      <c r="NS180" s="158" t="s">
        <v>128</v>
      </c>
      <c r="NT180" s="158" t="s">
        <v>128</v>
      </c>
      <c r="NU180" s="158" t="s">
        <v>128</v>
      </c>
      <c r="NV180" s="158" t="s">
        <v>128</v>
      </c>
      <c r="NW180" s="158" t="s">
        <v>128</v>
      </c>
      <c r="NX180" s="158" t="s">
        <v>128</v>
      </c>
      <c r="NY180" s="158" t="s">
        <v>128</v>
      </c>
      <c r="NZ180" s="158" t="s">
        <v>128</v>
      </c>
      <c r="OA180" s="158" t="s">
        <v>128</v>
      </c>
      <c r="OB180" s="158" t="s">
        <v>128</v>
      </c>
      <c r="OC180" s="158" t="s">
        <v>128</v>
      </c>
      <c r="OD180" s="158" t="s">
        <v>128</v>
      </c>
      <c r="OE180" s="170" t="s">
        <v>128</v>
      </c>
      <c r="OF180" s="181"/>
      <c r="OG180" s="174">
        <f t="shared" si="893"/>
        <v>46.871049509571932</v>
      </c>
      <c r="OH180" s="66" t="str">
        <f t="shared" si="894"/>
        <v>kg/GJ delivered</v>
      </c>
      <c r="OI180" s="66" t="str">
        <f t="shared" si="895"/>
        <v/>
      </c>
      <c r="OJ180" s="66" t="str">
        <f t="shared" si="896"/>
        <v/>
      </c>
      <c r="OK180" s="66" t="str">
        <f t="shared" si="897"/>
        <v/>
      </c>
      <c r="OL180" s="66" t="str">
        <f t="shared" si="898"/>
        <v/>
      </c>
      <c r="OM180" s="159">
        <f t="shared" si="899"/>
        <v>894.63414001672584</v>
      </c>
      <c r="ON180" s="66" t="str">
        <f t="shared" si="900"/>
        <v>kg/GJ delivered</v>
      </c>
      <c r="OO180" s="66" t="str">
        <f t="shared" si="901"/>
        <v/>
      </c>
      <c r="OP180" s="66" t="str">
        <f t="shared" si="902"/>
        <v/>
      </c>
      <c r="OQ180" s="66" t="str">
        <f t="shared" si="903"/>
        <v/>
      </c>
      <c r="OR180" s="66" t="str">
        <f t="shared" si="904"/>
        <v/>
      </c>
      <c r="OS180" s="66" t="str">
        <f t="shared" si="905"/>
        <v/>
      </c>
      <c r="OT180" s="66" t="str">
        <f t="shared" si="906"/>
        <v/>
      </c>
      <c r="OU180" s="66" t="str">
        <f t="shared" si="907"/>
        <v/>
      </c>
      <c r="OV180" s="66" t="str">
        <f t="shared" si="908"/>
        <v/>
      </c>
      <c r="OW180" s="66" t="str">
        <f t="shared" si="909"/>
        <v/>
      </c>
      <c r="OX180" s="66" t="str">
        <f t="shared" si="910"/>
        <v/>
      </c>
      <c r="OY180" s="118">
        <f t="shared" si="911"/>
        <v>3.5396394235444366</v>
      </c>
      <c r="OZ180" s="66" t="str">
        <f t="shared" si="912"/>
        <v>kg/GJ delivered</v>
      </c>
      <c r="PA180" s="126">
        <f t="shared" si="913"/>
        <v>0.75849416218809351</v>
      </c>
      <c r="PB180" s="66" t="str">
        <f t="shared" si="914"/>
        <v>kg/GJ delivered</v>
      </c>
      <c r="PC180" s="126">
        <f t="shared" si="915"/>
        <v>0.88815128392964826</v>
      </c>
      <c r="PD180" s="66" t="str">
        <f t="shared" si="916"/>
        <v>kg/GJ delivered</v>
      </c>
      <c r="PE180" s="66" t="str">
        <f t="shared" si="917"/>
        <v/>
      </c>
      <c r="PF180" s="66" t="str">
        <f t="shared" si="918"/>
        <v/>
      </c>
      <c r="PG180" s="66" t="str">
        <f t="shared" si="919"/>
        <v/>
      </c>
      <c r="PH180" s="66" t="str">
        <f t="shared" si="920"/>
        <v/>
      </c>
      <c r="PI180" s="66" t="str">
        <f t="shared" si="921"/>
        <v/>
      </c>
      <c r="PJ180" s="66" t="str">
        <f t="shared" si="922"/>
        <v/>
      </c>
      <c r="PK180" s="66" t="str">
        <f t="shared" si="923"/>
        <v/>
      </c>
      <c r="PL180" s="66" t="str">
        <f t="shared" si="924"/>
        <v/>
      </c>
      <c r="PM180" s="66" t="str">
        <f t="shared" si="925"/>
        <v/>
      </c>
      <c r="PN180" s="66" t="str">
        <f t="shared" si="926"/>
        <v/>
      </c>
      <c r="PO180" s="66" t="str">
        <f t="shared" si="927"/>
        <v/>
      </c>
      <c r="PP180" s="66" t="str">
        <f t="shared" si="928"/>
        <v/>
      </c>
      <c r="PQ180" s="66" t="str">
        <f t="shared" si="929"/>
        <v/>
      </c>
      <c r="PR180" s="66" t="str">
        <f t="shared" si="930"/>
        <v/>
      </c>
      <c r="PS180" s="66" t="str">
        <f t="shared" si="931"/>
        <v/>
      </c>
      <c r="PT180" s="66" t="str">
        <f t="shared" si="932"/>
        <v/>
      </c>
      <c r="PU180" s="66" t="str">
        <f t="shared" si="933"/>
        <v/>
      </c>
      <c r="PV180" s="66" t="str">
        <f t="shared" si="934"/>
        <v/>
      </c>
      <c r="PW180" s="66" t="str">
        <f t="shared" si="935"/>
        <v/>
      </c>
      <c r="PX180" s="66" t="str">
        <f t="shared" si="936"/>
        <v/>
      </c>
      <c r="PY180" s="66" t="str">
        <f t="shared" si="937"/>
        <v/>
      </c>
      <c r="PZ180" s="66" t="str">
        <f t="shared" si="938"/>
        <v/>
      </c>
      <c r="QA180" s="66" t="str">
        <f t="shared" si="939"/>
        <v/>
      </c>
      <c r="QB180" s="66" t="str">
        <f t="shared" si="940"/>
        <v/>
      </c>
      <c r="QC180" s="66" t="str">
        <f t="shared" si="941"/>
        <v/>
      </c>
      <c r="QD180" s="66" t="str">
        <f t="shared" si="942"/>
        <v/>
      </c>
      <c r="QE180" s="66" t="str">
        <f t="shared" si="943"/>
        <v/>
      </c>
      <c r="QF180" s="66" t="str">
        <f t="shared" si="944"/>
        <v/>
      </c>
      <c r="QG180" s="66" t="str">
        <f t="shared" si="945"/>
        <v/>
      </c>
      <c r="QH180" s="66" t="str">
        <f t="shared" si="946"/>
        <v/>
      </c>
      <c r="QI180" s="66" t="str">
        <f t="shared" si="947"/>
        <v/>
      </c>
      <c r="QJ180" s="66" t="str">
        <f t="shared" si="948"/>
        <v/>
      </c>
      <c r="QK180" s="66" t="str">
        <f t="shared" si="949"/>
        <v/>
      </c>
      <c r="QL180" s="66" t="str">
        <f t="shared" si="950"/>
        <v/>
      </c>
      <c r="QM180" s="66" t="str">
        <f t="shared" si="951"/>
        <v/>
      </c>
      <c r="QN180" s="66" t="str">
        <f t="shared" si="952"/>
        <v/>
      </c>
      <c r="QO180" s="66" t="str">
        <f t="shared" si="953"/>
        <v/>
      </c>
      <c r="QP180" s="66" t="str">
        <f t="shared" si="954"/>
        <v/>
      </c>
      <c r="QQ180" s="66" t="str">
        <f t="shared" si="955"/>
        <v/>
      </c>
      <c r="QR180" s="66" t="str">
        <f t="shared" si="956"/>
        <v/>
      </c>
      <c r="QS180" s="66" t="str">
        <f t="shared" si="957"/>
        <v/>
      </c>
      <c r="QT180" s="66" t="str">
        <f t="shared" si="958"/>
        <v/>
      </c>
      <c r="QU180" s="66" t="str">
        <f t="shared" si="959"/>
        <v/>
      </c>
      <c r="QV180" s="66" t="str">
        <f t="shared" si="960"/>
        <v/>
      </c>
      <c r="QW180" s="66" t="str">
        <f t="shared" si="961"/>
        <v/>
      </c>
      <c r="QX180" s="66" t="str">
        <f t="shared" si="962"/>
        <v/>
      </c>
      <c r="QY180" s="66" t="str">
        <f t="shared" si="963"/>
        <v/>
      </c>
      <c r="QZ180" s="66" t="str">
        <f t="shared" si="964"/>
        <v/>
      </c>
      <c r="RA180" s="66" t="str">
        <f t="shared" si="965"/>
        <v/>
      </c>
      <c r="RB180" s="66" t="str">
        <f t="shared" si="966"/>
        <v/>
      </c>
      <c r="RC180" s="66" t="str">
        <f t="shared" si="967"/>
        <v/>
      </c>
      <c r="RD180" s="66" t="str">
        <f t="shared" si="968"/>
        <v/>
      </c>
      <c r="RE180" s="66" t="str">
        <f t="shared" si="969"/>
        <v/>
      </c>
      <c r="RF180" s="66" t="str">
        <f t="shared" si="970"/>
        <v/>
      </c>
      <c r="RG180" s="66" t="str">
        <f t="shared" si="971"/>
        <v/>
      </c>
      <c r="RH180" s="66" t="str">
        <f t="shared" si="972"/>
        <v/>
      </c>
      <c r="RI180" s="66" t="str">
        <f t="shared" si="973"/>
        <v/>
      </c>
      <c r="RJ180" s="66" t="str">
        <f t="shared" si="974"/>
        <v/>
      </c>
      <c r="RK180" s="66" t="str">
        <f t="shared" si="975"/>
        <v/>
      </c>
      <c r="RL180" s="66" t="str">
        <f t="shared" si="976"/>
        <v/>
      </c>
      <c r="RM180" s="66" t="str">
        <f t="shared" si="977"/>
        <v/>
      </c>
      <c r="RN180" s="66" t="str">
        <f t="shared" si="978"/>
        <v/>
      </c>
      <c r="RO180" s="66" t="str">
        <f t="shared" si="979"/>
        <v/>
      </c>
      <c r="RP180" s="66" t="str">
        <f t="shared" si="980"/>
        <v/>
      </c>
      <c r="RQ180" s="66" t="str">
        <f t="shared" si="981"/>
        <v/>
      </c>
      <c r="RR180" s="66" t="str">
        <f t="shared" si="982"/>
        <v/>
      </c>
      <c r="RS180" s="66" t="str">
        <f t="shared" si="983"/>
        <v/>
      </c>
      <c r="RT180" s="66" t="str">
        <f t="shared" si="984"/>
        <v/>
      </c>
      <c r="RU180" s="66" t="str">
        <f t="shared" si="985"/>
        <v/>
      </c>
      <c r="RV180" s="66" t="str">
        <f t="shared" si="986"/>
        <v/>
      </c>
      <c r="RW180" s="66" t="str">
        <f t="shared" si="987"/>
        <v/>
      </c>
      <c r="RX180" s="66" t="str">
        <f t="shared" si="988"/>
        <v/>
      </c>
      <c r="RY180" s="66" t="str">
        <f t="shared" si="989"/>
        <v/>
      </c>
      <c r="RZ180" s="66" t="str">
        <f t="shared" si="990"/>
        <v/>
      </c>
      <c r="SA180" s="66" t="str">
        <f t="shared" si="991"/>
        <v/>
      </c>
      <c r="SB180" s="66" t="str">
        <f t="shared" si="992"/>
        <v/>
      </c>
      <c r="SC180" s="66" t="str">
        <f t="shared" si="993"/>
        <v/>
      </c>
      <c r="SD180" s="66" t="str">
        <f t="shared" si="994"/>
        <v/>
      </c>
      <c r="SE180" s="66" t="str">
        <f t="shared" si="995"/>
        <v/>
      </c>
      <c r="SF180" s="66" t="str">
        <f t="shared" si="996"/>
        <v/>
      </c>
      <c r="SG180" s="66" t="str">
        <f t="shared" si="997"/>
        <v/>
      </c>
      <c r="SH180" s="66" t="str">
        <f t="shared" si="998"/>
        <v/>
      </c>
      <c r="SI180" s="66" t="str">
        <f t="shared" si="999"/>
        <v/>
      </c>
      <c r="SJ180" s="66" t="str">
        <f t="shared" si="1000"/>
        <v/>
      </c>
      <c r="SK180" s="66" t="str">
        <f t="shared" si="1001"/>
        <v/>
      </c>
      <c r="SL180" s="66" t="str">
        <f t="shared" si="1002"/>
        <v/>
      </c>
      <c r="SM180" s="66" t="str">
        <f t="shared" si="1003"/>
        <v/>
      </c>
      <c r="SN180" s="66" t="str">
        <f t="shared" si="1004"/>
        <v/>
      </c>
      <c r="SO180" s="66" t="str">
        <f t="shared" si="1005"/>
        <v/>
      </c>
      <c r="SP180" s="66" t="str">
        <f t="shared" si="1006"/>
        <v/>
      </c>
      <c r="SQ180" s="66" t="str">
        <f t="shared" si="1007"/>
        <v/>
      </c>
      <c r="SR180" s="66" t="str">
        <f t="shared" si="1008"/>
        <v/>
      </c>
      <c r="SS180" s="66" t="str">
        <f t="shared" si="1009"/>
        <v/>
      </c>
      <c r="ST180" s="66" t="str">
        <f t="shared" si="1010"/>
        <v/>
      </c>
      <c r="SU180" s="66" t="str">
        <f t="shared" si="1011"/>
        <v/>
      </c>
      <c r="SV180" s="66" t="str">
        <f t="shared" si="1012"/>
        <v/>
      </c>
      <c r="SW180" s="66" t="str">
        <f t="shared" si="1013"/>
        <v/>
      </c>
      <c r="SX180" s="66" t="str">
        <f t="shared" si="1014"/>
        <v/>
      </c>
      <c r="SY180" s="66" t="str">
        <f t="shared" si="1015"/>
        <v/>
      </c>
      <c r="SZ180" s="66" t="str">
        <f t="shared" si="1016"/>
        <v/>
      </c>
      <c r="TA180" s="66" t="str">
        <f t="shared" si="1017"/>
        <v/>
      </c>
      <c r="TB180" s="66" t="str">
        <f t="shared" si="1018"/>
        <v/>
      </c>
      <c r="TC180" s="66" t="str">
        <f t="shared" si="1019"/>
        <v/>
      </c>
      <c r="TD180" s="66" t="str">
        <f t="shared" si="1020"/>
        <v/>
      </c>
      <c r="TE180" s="66" t="str">
        <f t="shared" si="1021"/>
        <v/>
      </c>
      <c r="TF180" s="66" t="str">
        <f t="shared" si="1022"/>
        <v/>
      </c>
      <c r="TG180" s="66" t="str">
        <f t="shared" si="1023"/>
        <v/>
      </c>
      <c r="TH180" s="66" t="str">
        <f t="shared" si="1024"/>
        <v/>
      </c>
      <c r="TI180" s="66" t="str">
        <f t="shared" si="1025"/>
        <v/>
      </c>
      <c r="TJ180" s="66" t="str">
        <f t="shared" si="1026"/>
        <v/>
      </c>
      <c r="TK180" s="66" t="str">
        <f t="shared" si="1027"/>
        <v/>
      </c>
      <c r="TL180" s="66" t="str">
        <f t="shared" si="1028"/>
        <v/>
      </c>
      <c r="TM180" s="66" t="str">
        <f t="shared" si="1029"/>
        <v/>
      </c>
      <c r="TN180" s="66" t="str">
        <f t="shared" si="1030"/>
        <v/>
      </c>
      <c r="TO180" s="66" t="str">
        <f t="shared" si="1031"/>
        <v/>
      </c>
      <c r="TP180" s="66" t="str">
        <f t="shared" si="1032"/>
        <v/>
      </c>
      <c r="TQ180" s="66" t="str">
        <f t="shared" si="1033"/>
        <v/>
      </c>
      <c r="TR180" s="66" t="str">
        <f t="shared" si="1034"/>
        <v/>
      </c>
      <c r="TS180" s="66" t="str">
        <f t="shared" si="1035"/>
        <v/>
      </c>
      <c r="TT180" s="66" t="str">
        <f t="shared" si="1036"/>
        <v/>
      </c>
      <c r="TU180" s="66" t="str">
        <f t="shared" si="1037"/>
        <v/>
      </c>
      <c r="TV180" s="66" t="str">
        <f t="shared" si="1038"/>
        <v/>
      </c>
      <c r="TW180" s="66" t="str">
        <f t="shared" si="1039"/>
        <v/>
      </c>
      <c r="TX180" s="66" t="str">
        <f t="shared" si="1040"/>
        <v/>
      </c>
      <c r="TY180" s="66" t="str">
        <f t="shared" si="1041"/>
        <v/>
      </c>
      <c r="TZ180" s="66" t="str">
        <f t="shared" si="1042"/>
        <v/>
      </c>
      <c r="UA180" s="66" t="str">
        <f t="shared" si="1043"/>
        <v/>
      </c>
      <c r="UB180" s="66" t="str">
        <f t="shared" si="1044"/>
        <v/>
      </c>
      <c r="UC180" s="66" t="str">
        <f t="shared" si="1045"/>
        <v/>
      </c>
      <c r="UD180" s="66" t="str">
        <f t="shared" si="1046"/>
        <v/>
      </c>
      <c r="UE180" s="66" t="str">
        <f t="shared" si="1047"/>
        <v/>
      </c>
      <c r="UF180" s="66" t="str">
        <f t="shared" si="1048"/>
        <v/>
      </c>
      <c r="UG180" s="66" t="str">
        <f t="shared" si="1049"/>
        <v/>
      </c>
      <c r="UH180" s="66" t="str">
        <f t="shared" si="1050"/>
        <v/>
      </c>
      <c r="UI180" s="66" t="str">
        <f t="shared" si="1051"/>
        <v/>
      </c>
      <c r="UJ180" s="66" t="str">
        <f t="shared" si="1052"/>
        <v/>
      </c>
      <c r="UK180" s="66" t="str">
        <f t="shared" si="1053"/>
        <v/>
      </c>
      <c r="UL180" s="66" t="str">
        <f t="shared" si="1054"/>
        <v/>
      </c>
      <c r="UM180" s="66" t="str">
        <f t="shared" si="1055"/>
        <v/>
      </c>
      <c r="UN180" s="66" t="str">
        <f t="shared" si="1056"/>
        <v/>
      </c>
      <c r="UO180" s="66" t="str">
        <f t="shared" si="1057"/>
        <v/>
      </c>
      <c r="UP180" s="66" t="str">
        <f t="shared" si="1058"/>
        <v/>
      </c>
      <c r="UQ180" s="66" t="str">
        <f t="shared" si="1059"/>
        <v/>
      </c>
      <c r="UR180" s="66" t="str">
        <f t="shared" si="1060"/>
        <v/>
      </c>
      <c r="US180" s="66" t="str">
        <f t="shared" si="1061"/>
        <v/>
      </c>
      <c r="UT180" s="66" t="str">
        <f t="shared" si="1062"/>
        <v/>
      </c>
      <c r="UU180" s="66" t="str">
        <f t="shared" si="1063"/>
        <v/>
      </c>
      <c r="UV180" s="66" t="str">
        <f t="shared" si="1064"/>
        <v/>
      </c>
      <c r="UW180" s="66" t="str">
        <f t="shared" si="1065"/>
        <v/>
      </c>
      <c r="UX180" s="66" t="str">
        <f t="shared" si="1066"/>
        <v/>
      </c>
      <c r="UY180" s="66" t="str">
        <f t="shared" si="1067"/>
        <v/>
      </c>
      <c r="UZ180" s="66" t="str">
        <f t="shared" si="1068"/>
        <v/>
      </c>
      <c r="VA180" s="66" t="str">
        <f t="shared" si="1069"/>
        <v/>
      </c>
      <c r="VB180" s="66" t="str">
        <f t="shared" si="1070"/>
        <v/>
      </c>
      <c r="VC180" s="66" t="str">
        <f t="shared" si="1071"/>
        <v/>
      </c>
      <c r="VD180" s="66" t="str">
        <f t="shared" si="1072"/>
        <v/>
      </c>
      <c r="VE180" s="66" t="str">
        <f t="shared" si="1073"/>
        <v/>
      </c>
      <c r="VF180" s="66" t="str">
        <f t="shared" si="1074"/>
        <v/>
      </c>
      <c r="VG180" s="66" t="str">
        <f t="shared" si="1075"/>
        <v/>
      </c>
      <c r="VH180" s="66" t="str">
        <f t="shared" si="1076"/>
        <v/>
      </c>
      <c r="VI180" s="66" t="str">
        <f t="shared" si="1077"/>
        <v/>
      </c>
      <c r="VJ180" s="66" t="str">
        <f t="shared" si="1078"/>
        <v/>
      </c>
      <c r="VK180" s="66" t="str">
        <f t="shared" si="1079"/>
        <v/>
      </c>
      <c r="VL180" s="66" t="str">
        <f t="shared" si="1080"/>
        <v/>
      </c>
      <c r="VM180" s="66" t="str">
        <f t="shared" si="1081"/>
        <v/>
      </c>
      <c r="VN180" s="66" t="str">
        <f t="shared" si="1082"/>
        <v/>
      </c>
      <c r="VO180" s="66" t="str">
        <f t="shared" si="1083"/>
        <v/>
      </c>
      <c r="VP180" s="66" t="str">
        <f t="shared" si="1084"/>
        <v/>
      </c>
      <c r="VQ180" s="66" t="str">
        <f t="shared" si="1085"/>
        <v/>
      </c>
      <c r="VR180" s="66" t="str">
        <f t="shared" si="1086"/>
        <v/>
      </c>
      <c r="VS180" s="66" t="str">
        <f t="shared" si="1087"/>
        <v/>
      </c>
      <c r="VT180" s="66" t="str">
        <f t="shared" si="1088"/>
        <v/>
      </c>
      <c r="VU180" s="66" t="str">
        <f t="shared" si="1089"/>
        <v/>
      </c>
      <c r="VV180" s="66" t="str">
        <f t="shared" si="1090"/>
        <v/>
      </c>
      <c r="VW180" s="66" t="str">
        <f t="shared" si="1091"/>
        <v/>
      </c>
      <c r="VX180" s="66" t="str">
        <f t="shared" si="1092"/>
        <v/>
      </c>
      <c r="VY180" s="66" t="str">
        <f t="shared" si="1093"/>
        <v/>
      </c>
      <c r="VZ180" s="66" t="str">
        <f t="shared" si="1094"/>
        <v/>
      </c>
      <c r="WA180" s="66" t="str">
        <f t="shared" si="1095"/>
        <v/>
      </c>
      <c r="WB180" s="66" t="str">
        <f t="shared" si="1096"/>
        <v/>
      </c>
      <c r="WC180" s="66" t="str">
        <f t="shared" si="1097"/>
        <v/>
      </c>
      <c r="WD180" s="66" t="str">
        <f t="shared" si="1098"/>
        <v/>
      </c>
      <c r="WE180" s="66" t="str">
        <f t="shared" si="1099"/>
        <v/>
      </c>
      <c r="WF180" s="66" t="str">
        <f t="shared" si="1100"/>
        <v/>
      </c>
      <c r="WG180" s="66" t="str">
        <f t="shared" si="1101"/>
        <v/>
      </c>
      <c r="WH180" s="66" t="str">
        <f t="shared" si="1102"/>
        <v/>
      </c>
      <c r="WI180" s="66" t="str">
        <f t="shared" si="1103"/>
        <v/>
      </c>
      <c r="WJ180" s="66" t="str">
        <f t="shared" si="1104"/>
        <v/>
      </c>
      <c r="WK180" s="66" t="str">
        <f t="shared" si="1105"/>
        <v/>
      </c>
      <c r="WL180" s="66" t="str">
        <f t="shared" si="1106"/>
        <v/>
      </c>
      <c r="WM180" s="66" t="str">
        <f t="shared" si="1107"/>
        <v/>
      </c>
      <c r="WN180" s="66" t="str">
        <f t="shared" si="1108"/>
        <v/>
      </c>
      <c r="WO180" s="66" t="str">
        <f t="shared" si="1109"/>
        <v/>
      </c>
      <c r="WP180" s="66" t="str">
        <f t="shared" si="1110"/>
        <v/>
      </c>
      <c r="WQ180" s="66" t="str">
        <f t="shared" si="1111"/>
        <v/>
      </c>
      <c r="WR180" s="66" t="str">
        <f t="shared" si="1112"/>
        <v/>
      </c>
      <c r="WS180" s="66" t="str">
        <f t="shared" si="1113"/>
        <v/>
      </c>
      <c r="WT180" s="66" t="str">
        <f t="shared" si="1114"/>
        <v/>
      </c>
      <c r="WU180" s="66" t="str">
        <f t="shared" si="1115"/>
        <v/>
      </c>
      <c r="WV180" s="66" t="str">
        <f t="shared" si="1116"/>
        <v/>
      </c>
      <c r="WW180" s="66" t="str">
        <f t="shared" si="1117"/>
        <v/>
      </c>
      <c r="WX180" s="66" t="str">
        <f t="shared" si="1118"/>
        <v/>
      </c>
      <c r="WY180" s="66" t="str">
        <f t="shared" si="1119"/>
        <v/>
      </c>
      <c r="WZ180" s="66" t="str">
        <f t="shared" si="1120"/>
        <v/>
      </c>
      <c r="XA180" s="66" t="str">
        <f t="shared" si="1121"/>
        <v/>
      </c>
      <c r="XB180" s="66" t="str">
        <f t="shared" si="1122"/>
        <v/>
      </c>
      <c r="XC180" s="66" t="str">
        <f t="shared" si="1123"/>
        <v/>
      </c>
      <c r="XD180" s="66" t="str">
        <f t="shared" si="1124"/>
        <v/>
      </c>
      <c r="XE180" s="66" t="str">
        <f t="shared" si="1125"/>
        <v/>
      </c>
      <c r="XF180" s="66" t="str">
        <f t="shared" si="1126"/>
        <v/>
      </c>
      <c r="XG180" s="66" t="str">
        <f t="shared" si="1127"/>
        <v/>
      </c>
      <c r="XH180" s="66" t="str">
        <f t="shared" si="1128"/>
        <v/>
      </c>
      <c r="XI180" s="66" t="str">
        <f t="shared" si="1129"/>
        <v/>
      </c>
      <c r="XJ180" s="66" t="str">
        <f t="shared" si="1130"/>
        <v/>
      </c>
      <c r="XK180" s="66" t="str">
        <f t="shared" si="1131"/>
        <v/>
      </c>
      <c r="XL180" s="66" t="str">
        <f t="shared" si="1132"/>
        <v/>
      </c>
      <c r="XM180" s="66" t="str">
        <f t="shared" si="1133"/>
        <v/>
      </c>
      <c r="XN180" s="66" t="str">
        <f t="shared" si="1134"/>
        <v/>
      </c>
      <c r="XO180" s="66" t="str">
        <f t="shared" si="1135"/>
        <v/>
      </c>
      <c r="XP180" s="66" t="str">
        <f t="shared" si="1136"/>
        <v/>
      </c>
      <c r="XQ180" s="66" t="str">
        <f t="shared" si="1137"/>
        <v/>
      </c>
      <c r="XR180" s="66" t="str">
        <f t="shared" si="1138"/>
        <v/>
      </c>
      <c r="XS180" s="66" t="str">
        <f t="shared" si="1139"/>
        <v/>
      </c>
      <c r="XT180" s="66" t="str">
        <f t="shared" si="1140"/>
        <v/>
      </c>
      <c r="XU180" s="66" t="str">
        <f t="shared" si="1141"/>
        <v/>
      </c>
      <c r="XV180" s="66" t="str">
        <f t="shared" si="1142"/>
        <v/>
      </c>
      <c r="XW180" s="66" t="str">
        <f t="shared" si="1143"/>
        <v/>
      </c>
      <c r="XX180" s="66" t="str">
        <f t="shared" si="1144"/>
        <v/>
      </c>
      <c r="XY180" s="66" t="str">
        <f t="shared" si="1145"/>
        <v/>
      </c>
      <c r="XZ180" s="66" t="str">
        <f t="shared" si="1146"/>
        <v/>
      </c>
      <c r="YA180" s="66" t="str">
        <f t="shared" si="1147"/>
        <v/>
      </c>
      <c r="YB180" s="66" t="str">
        <f t="shared" si="1148"/>
        <v/>
      </c>
      <c r="YC180" s="66" t="str">
        <f t="shared" si="1149"/>
        <v/>
      </c>
      <c r="YD180" s="66" t="str">
        <f t="shared" si="1150"/>
        <v/>
      </c>
      <c r="YE180" s="66" t="str">
        <f t="shared" si="1151"/>
        <v/>
      </c>
      <c r="YF180" s="66" t="str">
        <f t="shared" si="1152"/>
        <v/>
      </c>
      <c r="YG180" s="66" t="str">
        <f t="shared" si="1153"/>
        <v/>
      </c>
      <c r="YH180" s="66" t="str">
        <f t="shared" si="1154"/>
        <v/>
      </c>
      <c r="YI180" s="66" t="str">
        <f t="shared" si="1155"/>
        <v/>
      </c>
      <c r="YJ180" s="66" t="str">
        <f t="shared" si="1156"/>
        <v/>
      </c>
      <c r="YK180" s="66" t="str">
        <f t="shared" si="1157"/>
        <v/>
      </c>
      <c r="YL180" s="66" t="str">
        <f t="shared" si="1158"/>
        <v/>
      </c>
      <c r="YM180" s="66" t="str">
        <f t="shared" si="1159"/>
        <v/>
      </c>
      <c r="YN180" s="66" t="str">
        <f t="shared" si="1160"/>
        <v/>
      </c>
      <c r="YO180" s="66" t="str">
        <f t="shared" si="1161"/>
        <v/>
      </c>
      <c r="YP180" s="66" t="str">
        <f t="shared" si="1162"/>
        <v/>
      </c>
      <c r="YQ180" s="66" t="str">
        <f t="shared" si="1163"/>
        <v/>
      </c>
      <c r="YR180" s="66" t="str">
        <f t="shared" si="1164"/>
        <v/>
      </c>
      <c r="YS180" s="66" t="str">
        <f t="shared" si="1165"/>
        <v/>
      </c>
      <c r="YT180" s="66" t="str">
        <f t="shared" si="1166"/>
        <v/>
      </c>
      <c r="YU180" s="66" t="str">
        <f t="shared" si="1167"/>
        <v/>
      </c>
      <c r="YV180" s="66" t="str">
        <f t="shared" si="1168"/>
        <v/>
      </c>
      <c r="YW180" s="66" t="str">
        <f t="shared" si="1169"/>
        <v/>
      </c>
      <c r="YX180" s="66" t="str">
        <f t="shared" si="1170"/>
        <v/>
      </c>
      <c r="YY180" s="66" t="str">
        <f t="shared" si="1171"/>
        <v/>
      </c>
      <c r="YZ180" s="66" t="str">
        <f t="shared" si="1172"/>
        <v/>
      </c>
      <c r="ZA180" s="66" t="str">
        <f t="shared" si="1173"/>
        <v/>
      </c>
      <c r="ZB180" s="66" t="str">
        <f t="shared" si="1174"/>
        <v/>
      </c>
      <c r="ZC180" s="66" t="str">
        <f t="shared" si="1175"/>
        <v/>
      </c>
      <c r="ZD180" s="66" t="str">
        <f t="shared" si="1176"/>
        <v/>
      </c>
      <c r="ZE180" s="66" t="str">
        <f t="shared" si="1177"/>
        <v/>
      </c>
      <c r="ZF180" s="66" t="str">
        <f t="shared" si="1178"/>
        <v/>
      </c>
      <c r="ZG180" s="66" t="str">
        <f t="shared" si="1179"/>
        <v/>
      </c>
      <c r="ZH180" s="66" t="str">
        <f t="shared" si="1180"/>
        <v/>
      </c>
      <c r="ZI180" s="66" t="str">
        <f t="shared" si="1181"/>
        <v/>
      </c>
      <c r="ZJ180" s="66" t="str">
        <f t="shared" si="1182"/>
        <v/>
      </c>
      <c r="ZK180" s="66" t="str">
        <f t="shared" si="1183"/>
        <v/>
      </c>
      <c r="ZL180" s="66" t="str">
        <f t="shared" si="1184"/>
        <v/>
      </c>
      <c r="ZM180" s="66" t="str">
        <f t="shared" si="1185"/>
        <v/>
      </c>
      <c r="ZN180" s="66" t="str">
        <f t="shared" si="1186"/>
        <v/>
      </c>
      <c r="ZO180" s="66" t="str">
        <f t="shared" si="1187"/>
        <v/>
      </c>
      <c r="ZP180" s="66" t="str">
        <f t="shared" si="1188"/>
        <v/>
      </c>
      <c r="ZQ180" s="66" t="str">
        <f t="shared" si="1189"/>
        <v/>
      </c>
      <c r="ZR180" s="66" t="str">
        <f t="shared" si="1190"/>
        <v/>
      </c>
      <c r="ZS180" s="66" t="str">
        <f t="shared" si="1191"/>
        <v/>
      </c>
      <c r="ZT180" s="66" t="str">
        <f t="shared" si="1192"/>
        <v/>
      </c>
      <c r="ZU180" s="66" t="str">
        <f t="shared" si="1193"/>
        <v/>
      </c>
      <c r="ZV180" s="66" t="str">
        <f t="shared" si="1194"/>
        <v/>
      </c>
      <c r="ZW180" s="66" t="str">
        <f t="shared" si="1195"/>
        <v/>
      </c>
      <c r="ZX180" s="66" t="str">
        <f t="shared" si="1196"/>
        <v/>
      </c>
      <c r="ZY180" s="66" t="str">
        <f t="shared" si="1197"/>
        <v/>
      </c>
      <c r="ZZ180" s="66" t="str">
        <f t="shared" si="1198"/>
        <v/>
      </c>
      <c r="AAA180" s="66" t="str">
        <f t="shared" si="1199"/>
        <v/>
      </c>
      <c r="AAB180" s="66" t="str">
        <f t="shared" si="1200"/>
        <v/>
      </c>
      <c r="AAC180" s="66" t="str">
        <f t="shared" si="1201"/>
        <v/>
      </c>
      <c r="AAD180" s="66" t="str">
        <f t="shared" si="1202"/>
        <v/>
      </c>
      <c r="AAE180" s="66" t="str">
        <f t="shared" si="1203"/>
        <v/>
      </c>
      <c r="AAF180" s="66" t="str">
        <f t="shared" si="1204"/>
        <v/>
      </c>
      <c r="AAG180" s="66" t="str">
        <f t="shared" si="1205"/>
        <v/>
      </c>
      <c r="AAH180" s="66" t="str">
        <f t="shared" si="1206"/>
        <v/>
      </c>
      <c r="AAI180" s="66" t="str">
        <f t="shared" si="1207"/>
        <v/>
      </c>
      <c r="AAJ180" s="66" t="str">
        <f t="shared" si="1208"/>
        <v/>
      </c>
      <c r="AAK180" s="66" t="str">
        <f t="shared" si="1209"/>
        <v/>
      </c>
      <c r="AAL180" s="66" t="str">
        <f t="shared" si="1210"/>
        <v/>
      </c>
      <c r="AAM180" s="66" t="str">
        <f t="shared" si="1211"/>
        <v/>
      </c>
      <c r="AAN180" s="66" t="str">
        <f t="shared" si="1212"/>
        <v/>
      </c>
      <c r="AAO180" s="66" t="str">
        <f t="shared" si="1213"/>
        <v/>
      </c>
      <c r="AAP180" s="66" t="str">
        <f t="shared" si="1214"/>
        <v/>
      </c>
      <c r="AAQ180" s="66" t="str">
        <f t="shared" si="1215"/>
        <v/>
      </c>
      <c r="AAR180" s="66" t="str">
        <f t="shared" si="1216"/>
        <v/>
      </c>
      <c r="AAS180" s="66" t="str">
        <f t="shared" si="1217"/>
        <v/>
      </c>
      <c r="AAT180" s="66" t="str">
        <f t="shared" si="1218"/>
        <v/>
      </c>
      <c r="AAU180" s="66" t="str">
        <f t="shared" si="1219"/>
        <v/>
      </c>
      <c r="AAV180" s="66" t="str">
        <f t="shared" si="1220"/>
        <v/>
      </c>
      <c r="AAW180" s="66" t="str">
        <f t="shared" si="1221"/>
        <v/>
      </c>
      <c r="AAX180" s="66" t="str">
        <f t="shared" si="1222"/>
        <v/>
      </c>
      <c r="AAY180" s="66" t="str">
        <f t="shared" si="1223"/>
        <v/>
      </c>
      <c r="AAZ180" s="66" t="str">
        <f t="shared" si="1224"/>
        <v/>
      </c>
      <c r="ABA180" s="66" t="str">
        <f t="shared" si="1225"/>
        <v/>
      </c>
      <c r="ABB180" s="66" t="str">
        <f t="shared" si="1226"/>
        <v/>
      </c>
      <c r="ABC180" s="66" t="str">
        <f t="shared" si="1227"/>
        <v/>
      </c>
      <c r="ABD180" s="66" t="str">
        <f t="shared" si="1228"/>
        <v/>
      </c>
      <c r="ABE180" s="66" t="str">
        <f t="shared" si="1229"/>
        <v/>
      </c>
      <c r="ABF180" s="66" t="str">
        <f t="shared" si="1230"/>
        <v/>
      </c>
      <c r="ABG180" s="66" t="str">
        <f t="shared" si="1231"/>
        <v/>
      </c>
      <c r="ABH180" s="66" t="str">
        <f t="shared" si="1232"/>
        <v/>
      </c>
      <c r="ABI180" s="66" t="str">
        <f t="shared" si="1233"/>
        <v/>
      </c>
      <c r="ABJ180" s="66" t="str">
        <f t="shared" si="1234"/>
        <v/>
      </c>
      <c r="ABK180" s="66" t="str">
        <f t="shared" si="1235"/>
        <v/>
      </c>
      <c r="ABL180" s="66" t="str">
        <f t="shared" si="1236"/>
        <v/>
      </c>
      <c r="ABM180" s="66" t="str">
        <f t="shared" si="1237"/>
        <v/>
      </c>
      <c r="ABN180" s="66" t="str">
        <f t="shared" si="1238"/>
        <v/>
      </c>
      <c r="ABO180" s="66" t="str">
        <f t="shared" si="1239"/>
        <v/>
      </c>
      <c r="ABP180" s="66" t="str">
        <f t="shared" si="1240"/>
        <v/>
      </c>
      <c r="ABQ180" s="66" t="str">
        <f t="shared" si="1241"/>
        <v/>
      </c>
      <c r="ABR180" s="66" t="str">
        <f t="shared" si="1242"/>
        <v/>
      </c>
      <c r="ABS180" s="66" t="str">
        <f t="shared" si="1243"/>
        <v/>
      </c>
      <c r="ABT180" s="66" t="str">
        <f t="shared" si="1244"/>
        <v/>
      </c>
      <c r="ABU180" s="66" t="str">
        <f t="shared" si="1245"/>
        <v/>
      </c>
      <c r="ABV180" s="66" t="str">
        <f t="shared" si="1246"/>
        <v/>
      </c>
      <c r="ABW180" s="66" t="str">
        <f t="shared" si="1247"/>
        <v/>
      </c>
      <c r="ABX180" s="66" t="str">
        <f t="shared" si="1248"/>
        <v/>
      </c>
      <c r="ABY180" s="66" t="str">
        <f t="shared" si="1249"/>
        <v/>
      </c>
      <c r="ABZ180" s="66" t="str">
        <f t="shared" si="1250"/>
        <v/>
      </c>
      <c r="ACA180" s="66" t="str">
        <f t="shared" si="1251"/>
        <v/>
      </c>
      <c r="ACB180" s="66" t="str">
        <f t="shared" si="1252"/>
        <v/>
      </c>
      <c r="ACC180" s="66" t="str">
        <f t="shared" si="1253"/>
        <v/>
      </c>
      <c r="ACD180" s="66" t="str">
        <f t="shared" si="1254"/>
        <v/>
      </c>
      <c r="ACE180" s="66" t="str">
        <f t="shared" si="1255"/>
        <v/>
      </c>
      <c r="ACF180" s="66" t="str">
        <f t="shared" si="1256"/>
        <v/>
      </c>
      <c r="ACG180" s="66" t="str">
        <f t="shared" si="1257"/>
        <v/>
      </c>
      <c r="ACH180" s="66" t="str">
        <f t="shared" si="1258"/>
        <v/>
      </c>
      <c r="ACI180" s="66" t="str">
        <f t="shared" si="1259"/>
        <v/>
      </c>
      <c r="ACJ180" s="66" t="str">
        <f t="shared" si="1260"/>
        <v/>
      </c>
      <c r="ACK180" s="66" t="str">
        <f t="shared" si="1261"/>
        <v/>
      </c>
      <c r="ACL180" s="66" t="str">
        <f t="shared" si="1262"/>
        <v/>
      </c>
      <c r="ACM180" s="66" t="str">
        <f t="shared" ref="ACM180:ACN180" si="1316">IF(AND(ACS$3="Unit", ACL180=""), "", IF(AND(ACS$3="Unit", ACL180="-"),"", IF(ACS$3="Unit", "kg/GJ delivered", IF(AND(NY180&lt;&gt;"", NY180&lt;&gt;"-", NX180="-"),"", IF($H180="","", IF(NX180="nd", "",IF(NX180="&lt;n.a.&gt;", "", IF(NY180="#/MJ", "", IF(NY180="kg/GJ delivered",NX180,IF(NY180="g/MJ delivered",NX180,IF(NY180="kg/MJ delivered",NX180*1000,IF(NY180="mg/MJ delivered",NX180/1000,IF(NY180="g/kg",((NX180)*(1/$I180)*(1/$H180)),IF(NY180="mg/kg",((NX180/1000)*(1/$I180)*(1/$H180)),IF(NY180="mg/MJ delivered",NX180/1000,IF(NY180="-","","Error"))))))))))))))))</f>
        <v/>
      </c>
      <c r="ACN180" s="66" t="str">
        <f t="shared" si="1316"/>
        <v/>
      </c>
      <c r="ACO180" s="66" t="str">
        <f t="shared" si="1264"/>
        <v/>
      </c>
      <c r="ACP180" s="66" t="str">
        <f t="shared" si="1265"/>
        <v/>
      </c>
      <c r="ACQ180" s="66" t="str">
        <f t="shared" si="1266"/>
        <v/>
      </c>
      <c r="ACR180" s="66" t="str">
        <f t="shared" si="1267"/>
        <v/>
      </c>
      <c r="ACS180" s="66" t="str">
        <f t="shared" si="1268"/>
        <v/>
      </c>
      <c r="ACT180" s="66" t="str">
        <f t="shared" si="1269"/>
        <v/>
      </c>
    </row>
    <row r="181" spans="2:774" ht="15.75" customHeight="1" x14ac:dyDescent="0.25">
      <c r="B181" s="66">
        <v>275</v>
      </c>
      <c r="C181" s="66" t="s">
        <v>1004</v>
      </c>
      <c r="D181" s="66" t="s">
        <v>1115</v>
      </c>
      <c r="E181" s="156" t="s">
        <v>955</v>
      </c>
      <c r="F181" s="66" t="s">
        <v>1579</v>
      </c>
      <c r="G181" s="66" t="s">
        <v>490</v>
      </c>
      <c r="H181" s="126">
        <v>0.11</v>
      </c>
      <c r="I181" s="130">
        <f>'Heating Values'!$D$24</f>
        <v>14.023</v>
      </c>
      <c r="J181" s="66" t="str">
        <f t="shared" si="890"/>
        <v>Crop Residue, Traditional, CN</v>
      </c>
      <c r="K181" s="66" t="s">
        <v>1254</v>
      </c>
      <c r="L181" s="66" t="s">
        <v>1254</v>
      </c>
      <c r="M181" s="66" t="s">
        <v>1254</v>
      </c>
      <c r="N181" s="66" t="s">
        <v>1254</v>
      </c>
      <c r="O181" s="66" t="s">
        <v>951</v>
      </c>
      <c r="P181" s="66" t="str">
        <f t="shared" si="1272"/>
        <v>CN</v>
      </c>
      <c r="Q181" s="66" t="s">
        <v>87</v>
      </c>
      <c r="R181" s="162" t="s">
        <v>972</v>
      </c>
      <c r="S181" s="158" t="s">
        <v>523</v>
      </c>
      <c r="T181" s="158" t="s">
        <v>128</v>
      </c>
      <c r="U181" s="158" t="s">
        <v>128</v>
      </c>
      <c r="V181" s="158" t="s">
        <v>128</v>
      </c>
      <c r="W181" s="158" t="s">
        <v>128</v>
      </c>
      <c r="X181" s="166" t="s">
        <v>964</v>
      </c>
      <c r="Y181" s="158" t="s">
        <v>523</v>
      </c>
      <c r="Z181" s="158" t="s">
        <v>128</v>
      </c>
      <c r="AA181" s="158" t="s">
        <v>128</v>
      </c>
      <c r="AB181" s="158" t="s">
        <v>128</v>
      </c>
      <c r="AC181" s="158" t="s">
        <v>128</v>
      </c>
      <c r="AD181" s="158" t="s">
        <v>128</v>
      </c>
      <c r="AE181" s="158" t="s">
        <v>128</v>
      </c>
      <c r="AF181" s="158" t="s">
        <v>128</v>
      </c>
      <c r="AG181" s="158" t="s">
        <v>128</v>
      </c>
      <c r="AH181" s="158" t="s">
        <v>128</v>
      </c>
      <c r="AI181" s="158" t="s">
        <v>128</v>
      </c>
      <c r="AJ181" s="165" t="s">
        <v>980</v>
      </c>
      <c r="AK181" s="158" t="s">
        <v>523</v>
      </c>
      <c r="AL181" s="163" t="s">
        <v>988</v>
      </c>
      <c r="AM181" s="158" t="s">
        <v>523</v>
      </c>
      <c r="AN181" s="165" t="s">
        <v>996</v>
      </c>
      <c r="AO181" s="158" t="s">
        <v>523</v>
      </c>
      <c r="AP181" s="158" t="s">
        <v>128</v>
      </c>
      <c r="AQ181" s="158" t="s">
        <v>128</v>
      </c>
      <c r="AR181" s="158" t="s">
        <v>128</v>
      </c>
      <c r="AS181" s="158" t="s">
        <v>128</v>
      </c>
      <c r="AT181" s="158" t="s">
        <v>128</v>
      </c>
      <c r="AU181" s="158" t="s">
        <v>128</v>
      </c>
      <c r="AV181" s="158" t="s">
        <v>128</v>
      </c>
      <c r="AW181" s="158" t="s">
        <v>128</v>
      </c>
      <c r="AX181" s="158" t="s">
        <v>128</v>
      </c>
      <c r="AY181" s="158" t="s">
        <v>128</v>
      </c>
      <c r="AZ181" s="158" t="s">
        <v>128</v>
      </c>
      <c r="BA181" s="158" t="s">
        <v>128</v>
      </c>
      <c r="BB181" s="158" t="s">
        <v>128</v>
      </c>
      <c r="BC181" s="158" t="s">
        <v>128</v>
      </c>
      <c r="BD181" s="158" t="s">
        <v>128</v>
      </c>
      <c r="BE181" s="158" t="s">
        <v>128</v>
      </c>
      <c r="BF181" s="158" t="s">
        <v>128</v>
      </c>
      <c r="BG181" s="158" t="s">
        <v>128</v>
      </c>
      <c r="BH181" s="158" t="s">
        <v>128</v>
      </c>
      <c r="BI181" s="158" t="s">
        <v>128</v>
      </c>
      <c r="BJ181" s="158" t="s">
        <v>128</v>
      </c>
      <c r="BK181" s="158" t="s">
        <v>128</v>
      </c>
      <c r="BL181" s="158" t="s">
        <v>128</v>
      </c>
      <c r="BM181" s="158" t="s">
        <v>128</v>
      </c>
      <c r="BN181" s="158" t="s">
        <v>128</v>
      </c>
      <c r="BO181" s="158" t="s">
        <v>128</v>
      </c>
      <c r="BP181" s="158" t="s">
        <v>128</v>
      </c>
      <c r="BQ181" s="158" t="s">
        <v>128</v>
      </c>
      <c r="BR181" s="158" t="s">
        <v>128</v>
      </c>
      <c r="BS181" s="158" t="s">
        <v>128</v>
      </c>
      <c r="BT181" s="158" t="s">
        <v>128</v>
      </c>
      <c r="BU181" s="158" t="s">
        <v>128</v>
      </c>
      <c r="BV181" s="158" t="s">
        <v>128</v>
      </c>
      <c r="BW181" s="158" t="s">
        <v>128</v>
      </c>
      <c r="BX181" s="158" t="s">
        <v>128</v>
      </c>
      <c r="BY181" s="158" t="s">
        <v>128</v>
      </c>
      <c r="BZ181" s="158" t="s">
        <v>128</v>
      </c>
      <c r="CA181" s="158" t="s">
        <v>128</v>
      </c>
      <c r="CB181" s="158" t="s">
        <v>128</v>
      </c>
      <c r="CC181" s="158" t="s">
        <v>128</v>
      </c>
      <c r="CD181" s="158" t="s">
        <v>128</v>
      </c>
      <c r="CE181" s="158" t="s">
        <v>128</v>
      </c>
      <c r="CF181" s="158" t="s">
        <v>128</v>
      </c>
      <c r="CG181" s="158" t="s">
        <v>128</v>
      </c>
      <c r="CH181" s="158" t="s">
        <v>128</v>
      </c>
      <c r="CI181" s="158" t="s">
        <v>128</v>
      </c>
      <c r="CJ181" s="158" t="s">
        <v>128</v>
      </c>
      <c r="CK181" s="158" t="s">
        <v>128</v>
      </c>
      <c r="CL181" s="158" t="s">
        <v>128</v>
      </c>
      <c r="CM181" s="158" t="s">
        <v>128</v>
      </c>
      <c r="CN181" s="158" t="s">
        <v>128</v>
      </c>
      <c r="CO181" s="158" t="s">
        <v>128</v>
      </c>
      <c r="CP181" s="158" t="s">
        <v>128</v>
      </c>
      <c r="CQ181" s="158" t="s">
        <v>128</v>
      </c>
      <c r="CR181" s="158" t="s">
        <v>128</v>
      </c>
      <c r="CS181" s="158" t="s">
        <v>128</v>
      </c>
      <c r="CT181" s="158" t="s">
        <v>128</v>
      </c>
      <c r="CU181" s="158" t="s">
        <v>128</v>
      </c>
      <c r="CV181" s="158" t="s">
        <v>128</v>
      </c>
      <c r="CW181" s="158" t="s">
        <v>128</v>
      </c>
      <c r="CX181" s="158" t="s">
        <v>128</v>
      </c>
      <c r="CY181" s="158" t="s">
        <v>128</v>
      </c>
      <c r="CZ181" s="158" t="s">
        <v>128</v>
      </c>
      <c r="DA181" s="158" t="s">
        <v>128</v>
      </c>
      <c r="DB181" s="158" t="s">
        <v>128</v>
      </c>
      <c r="DC181" s="158" t="s">
        <v>128</v>
      </c>
      <c r="DD181" s="158" t="s">
        <v>128</v>
      </c>
      <c r="DE181" s="158" t="s">
        <v>128</v>
      </c>
      <c r="DF181" s="158" t="s">
        <v>128</v>
      </c>
      <c r="DG181" s="158" t="s">
        <v>128</v>
      </c>
      <c r="DH181" s="158" t="s">
        <v>128</v>
      </c>
      <c r="DI181" s="158" t="s">
        <v>128</v>
      </c>
      <c r="DJ181" s="158" t="s">
        <v>128</v>
      </c>
      <c r="DK181" s="158" t="s">
        <v>128</v>
      </c>
      <c r="DL181" s="158" t="s">
        <v>128</v>
      </c>
      <c r="DM181" s="158" t="s">
        <v>128</v>
      </c>
      <c r="DN181" s="158" t="s">
        <v>128</v>
      </c>
      <c r="DO181" s="158" t="s">
        <v>128</v>
      </c>
      <c r="DP181" s="158" t="s">
        <v>128</v>
      </c>
      <c r="DQ181" s="158" t="s">
        <v>128</v>
      </c>
      <c r="DR181" s="158" t="s">
        <v>128</v>
      </c>
      <c r="DS181" s="158" t="s">
        <v>128</v>
      </c>
      <c r="DT181" s="158" t="s">
        <v>128</v>
      </c>
      <c r="DU181" s="158" t="s">
        <v>128</v>
      </c>
      <c r="DV181" s="158" t="s">
        <v>128</v>
      </c>
      <c r="DW181" s="158" t="s">
        <v>128</v>
      </c>
      <c r="DX181" s="158" t="s">
        <v>128</v>
      </c>
      <c r="DY181" s="158" t="s">
        <v>128</v>
      </c>
      <c r="DZ181" s="158" t="s">
        <v>128</v>
      </c>
      <c r="EA181" s="158" t="s">
        <v>128</v>
      </c>
      <c r="EB181" s="158" t="s">
        <v>128</v>
      </c>
      <c r="EC181" s="158" t="s">
        <v>128</v>
      </c>
      <c r="ED181" s="158" t="s">
        <v>128</v>
      </c>
      <c r="EE181" s="158" t="s">
        <v>128</v>
      </c>
      <c r="EF181" s="158" t="s">
        <v>128</v>
      </c>
      <c r="EG181" s="158" t="s">
        <v>128</v>
      </c>
      <c r="EH181" s="158" t="s">
        <v>128</v>
      </c>
      <c r="EI181" s="158" t="s">
        <v>128</v>
      </c>
      <c r="EJ181" s="158" t="s">
        <v>128</v>
      </c>
      <c r="EK181" s="158" t="s">
        <v>128</v>
      </c>
      <c r="EL181" s="158" t="s">
        <v>128</v>
      </c>
      <c r="EM181" s="158" t="s">
        <v>128</v>
      </c>
      <c r="EN181" s="158" t="s">
        <v>128</v>
      </c>
      <c r="EO181" s="158" t="s">
        <v>128</v>
      </c>
      <c r="EP181" s="158" t="s">
        <v>128</v>
      </c>
      <c r="EQ181" s="158" t="s">
        <v>128</v>
      </c>
      <c r="ER181" s="158" t="s">
        <v>128</v>
      </c>
      <c r="ES181" s="158" t="s">
        <v>128</v>
      </c>
      <c r="ET181" s="158" t="s">
        <v>128</v>
      </c>
      <c r="EU181" s="158" t="s">
        <v>128</v>
      </c>
      <c r="EV181" s="158" t="s">
        <v>128</v>
      </c>
      <c r="EW181" s="158" t="s">
        <v>128</v>
      </c>
      <c r="EX181" s="158" t="s">
        <v>128</v>
      </c>
      <c r="EY181" s="158" t="s">
        <v>128</v>
      </c>
      <c r="EZ181" s="158" t="s">
        <v>128</v>
      </c>
      <c r="FA181" s="158" t="s">
        <v>128</v>
      </c>
      <c r="FB181" s="158" t="s">
        <v>128</v>
      </c>
      <c r="FC181" s="158" t="s">
        <v>128</v>
      </c>
      <c r="FD181" s="158" t="s">
        <v>128</v>
      </c>
      <c r="FE181" s="158" t="s">
        <v>128</v>
      </c>
      <c r="FF181" s="158" t="s">
        <v>128</v>
      </c>
      <c r="FG181" s="158" t="s">
        <v>128</v>
      </c>
      <c r="FH181" s="158" t="s">
        <v>128</v>
      </c>
      <c r="FI181" s="158" t="s">
        <v>128</v>
      </c>
      <c r="FJ181" s="158" t="s">
        <v>128</v>
      </c>
      <c r="FK181" s="158" t="s">
        <v>128</v>
      </c>
      <c r="FL181" s="158" t="s">
        <v>128</v>
      </c>
      <c r="FM181" s="158" t="s">
        <v>128</v>
      </c>
      <c r="FN181" s="158" t="s">
        <v>128</v>
      </c>
      <c r="FO181" s="158" t="s">
        <v>128</v>
      </c>
      <c r="FP181" s="158" t="s">
        <v>128</v>
      </c>
      <c r="FQ181" s="158" t="s">
        <v>128</v>
      </c>
      <c r="FR181" s="158" t="s">
        <v>128</v>
      </c>
      <c r="FS181" s="158" t="s">
        <v>128</v>
      </c>
      <c r="FT181" s="158" t="s">
        <v>128</v>
      </c>
      <c r="FU181" s="158" t="s">
        <v>128</v>
      </c>
      <c r="FV181" s="158" t="s">
        <v>128</v>
      </c>
      <c r="FW181" s="158" t="s">
        <v>128</v>
      </c>
      <c r="FX181" s="158" t="s">
        <v>128</v>
      </c>
      <c r="FY181" s="158" t="s">
        <v>128</v>
      </c>
      <c r="FZ181" s="158" t="s">
        <v>128</v>
      </c>
      <c r="GA181" s="158" t="s">
        <v>128</v>
      </c>
      <c r="GB181" s="158" t="s">
        <v>128</v>
      </c>
      <c r="GC181" s="158" t="s">
        <v>128</v>
      </c>
      <c r="GD181" s="158" t="s">
        <v>128</v>
      </c>
      <c r="GE181" s="158" t="s">
        <v>128</v>
      </c>
      <c r="GF181" s="158" t="s">
        <v>128</v>
      </c>
      <c r="GG181" s="158" t="s">
        <v>128</v>
      </c>
      <c r="GH181" s="158" t="s">
        <v>128</v>
      </c>
      <c r="GI181" s="158" t="s">
        <v>128</v>
      </c>
      <c r="GJ181" s="158" t="s">
        <v>128</v>
      </c>
      <c r="GK181" s="158" t="s">
        <v>128</v>
      </c>
      <c r="GL181" s="158" t="s">
        <v>128</v>
      </c>
      <c r="GM181" s="158" t="s">
        <v>128</v>
      </c>
      <c r="GN181" s="158" t="s">
        <v>128</v>
      </c>
      <c r="GO181" s="158" t="s">
        <v>128</v>
      </c>
      <c r="GP181" s="158" t="s">
        <v>128</v>
      </c>
      <c r="GQ181" s="158" t="s">
        <v>128</v>
      </c>
      <c r="GR181" s="158" t="s">
        <v>128</v>
      </c>
      <c r="GS181" s="158" t="s">
        <v>128</v>
      </c>
      <c r="GT181" s="158" t="s">
        <v>128</v>
      </c>
      <c r="GU181" s="158" t="s">
        <v>128</v>
      </c>
      <c r="GV181" s="158" t="s">
        <v>128</v>
      </c>
      <c r="GW181" s="158" t="s">
        <v>128</v>
      </c>
      <c r="GX181" s="158" t="s">
        <v>128</v>
      </c>
      <c r="GY181" s="158" t="s">
        <v>128</v>
      </c>
      <c r="GZ181" s="158" t="s">
        <v>128</v>
      </c>
      <c r="HA181" s="158" t="s">
        <v>128</v>
      </c>
      <c r="HB181" s="158" t="s">
        <v>128</v>
      </c>
      <c r="HC181" s="158" t="s">
        <v>128</v>
      </c>
      <c r="HD181" s="158" t="s">
        <v>128</v>
      </c>
      <c r="HE181" s="158" t="s">
        <v>128</v>
      </c>
      <c r="HF181" s="158" t="s">
        <v>128</v>
      </c>
      <c r="HG181" s="158" t="s">
        <v>128</v>
      </c>
      <c r="HH181" s="158" t="s">
        <v>128</v>
      </c>
      <c r="HI181" s="158" t="s">
        <v>128</v>
      </c>
      <c r="HJ181" s="158" t="s">
        <v>128</v>
      </c>
      <c r="HK181" s="158" t="s">
        <v>128</v>
      </c>
      <c r="HL181" s="158" t="s">
        <v>128</v>
      </c>
      <c r="HM181" s="158" t="s">
        <v>128</v>
      </c>
      <c r="HN181" s="158" t="s">
        <v>128</v>
      </c>
      <c r="HO181" s="158" t="s">
        <v>128</v>
      </c>
      <c r="HP181" s="158" t="s">
        <v>128</v>
      </c>
      <c r="HQ181" s="158" t="s">
        <v>128</v>
      </c>
      <c r="HR181" s="158" t="s">
        <v>128</v>
      </c>
      <c r="HS181" s="158" t="s">
        <v>128</v>
      </c>
      <c r="HT181" s="158" t="s">
        <v>128</v>
      </c>
      <c r="HU181" s="158" t="s">
        <v>128</v>
      </c>
      <c r="HV181" s="158" t="s">
        <v>128</v>
      </c>
      <c r="HW181" s="158" t="s">
        <v>128</v>
      </c>
      <c r="HX181" s="158" t="s">
        <v>128</v>
      </c>
      <c r="HY181" s="158" t="s">
        <v>128</v>
      </c>
      <c r="HZ181" s="158" t="s">
        <v>128</v>
      </c>
      <c r="IA181" s="158" t="s">
        <v>128</v>
      </c>
      <c r="IB181" s="158" t="s">
        <v>128</v>
      </c>
      <c r="IC181" s="158" t="s">
        <v>128</v>
      </c>
      <c r="ID181" s="158" t="s">
        <v>128</v>
      </c>
      <c r="IE181" s="158" t="s">
        <v>128</v>
      </c>
      <c r="IF181" s="158" t="s">
        <v>128</v>
      </c>
      <c r="IG181" s="158" t="s">
        <v>128</v>
      </c>
      <c r="IH181" s="158" t="s">
        <v>128</v>
      </c>
      <c r="II181" s="158" t="s">
        <v>128</v>
      </c>
      <c r="IJ181" s="158" t="s">
        <v>128</v>
      </c>
      <c r="IK181" s="158" t="s">
        <v>128</v>
      </c>
      <c r="IL181" s="158" t="s">
        <v>128</v>
      </c>
      <c r="IM181" s="158" t="s">
        <v>128</v>
      </c>
      <c r="IN181" s="158" t="s">
        <v>128</v>
      </c>
      <c r="IO181" s="158" t="s">
        <v>128</v>
      </c>
      <c r="IP181" s="158" t="s">
        <v>128</v>
      </c>
      <c r="IQ181" s="158" t="s">
        <v>128</v>
      </c>
      <c r="IR181" s="158" t="s">
        <v>128</v>
      </c>
      <c r="IS181" s="158" t="s">
        <v>128</v>
      </c>
      <c r="IT181" s="158" t="s">
        <v>128</v>
      </c>
      <c r="IU181" s="158" t="s">
        <v>128</v>
      </c>
      <c r="IV181" s="158" t="s">
        <v>128</v>
      </c>
      <c r="IW181" s="158" t="s">
        <v>128</v>
      </c>
      <c r="IX181" s="158" t="s">
        <v>128</v>
      </c>
      <c r="IY181" s="158" t="s">
        <v>128</v>
      </c>
      <c r="IZ181" s="158" t="s">
        <v>128</v>
      </c>
      <c r="JA181" s="158" t="s">
        <v>128</v>
      </c>
      <c r="JB181" s="158" t="s">
        <v>128</v>
      </c>
      <c r="JC181" s="158" t="s">
        <v>128</v>
      </c>
      <c r="JD181" s="158" t="s">
        <v>128</v>
      </c>
      <c r="JE181" s="158" t="s">
        <v>128</v>
      </c>
      <c r="JF181" s="158" t="s">
        <v>128</v>
      </c>
      <c r="JG181" s="158" t="s">
        <v>128</v>
      </c>
      <c r="JH181" s="158" t="s">
        <v>128</v>
      </c>
      <c r="JI181" s="158" t="s">
        <v>128</v>
      </c>
      <c r="JJ181" s="158" t="s">
        <v>128</v>
      </c>
      <c r="JK181" s="158" t="s">
        <v>128</v>
      </c>
      <c r="JL181" s="158" t="s">
        <v>128</v>
      </c>
      <c r="JM181" s="158" t="s">
        <v>128</v>
      </c>
      <c r="JN181" s="158" t="s">
        <v>128</v>
      </c>
      <c r="JO181" s="158" t="s">
        <v>128</v>
      </c>
      <c r="JP181" s="158" t="s">
        <v>128</v>
      </c>
      <c r="JQ181" s="158" t="s">
        <v>128</v>
      </c>
      <c r="JR181" s="158" t="s">
        <v>128</v>
      </c>
      <c r="JS181" s="158" t="s">
        <v>128</v>
      </c>
      <c r="JT181" s="158" t="s">
        <v>128</v>
      </c>
      <c r="JU181" s="158" t="s">
        <v>128</v>
      </c>
      <c r="JV181" s="158" t="s">
        <v>128</v>
      </c>
      <c r="JW181" s="158" t="s">
        <v>128</v>
      </c>
      <c r="JX181" s="158" t="s">
        <v>128</v>
      </c>
      <c r="JY181" s="158" t="s">
        <v>128</v>
      </c>
      <c r="JZ181" s="158" t="s">
        <v>128</v>
      </c>
      <c r="KA181" s="158" t="s">
        <v>128</v>
      </c>
      <c r="KB181" s="158" t="s">
        <v>128</v>
      </c>
      <c r="KC181" s="158" t="s">
        <v>128</v>
      </c>
      <c r="KD181" s="158" t="s">
        <v>128</v>
      </c>
      <c r="KE181" s="158" t="s">
        <v>128</v>
      </c>
      <c r="KF181" s="158" t="s">
        <v>128</v>
      </c>
      <c r="KG181" s="158" t="s">
        <v>128</v>
      </c>
      <c r="KH181" s="158" t="s">
        <v>128</v>
      </c>
      <c r="KI181" s="158" t="s">
        <v>128</v>
      </c>
      <c r="KJ181" s="158" t="s">
        <v>128</v>
      </c>
      <c r="KK181" s="158" t="s">
        <v>128</v>
      </c>
      <c r="KL181" s="158" t="s">
        <v>128</v>
      </c>
      <c r="KM181" s="158" t="s">
        <v>128</v>
      </c>
      <c r="KN181" s="158" t="s">
        <v>128</v>
      </c>
      <c r="KO181" s="158" t="s">
        <v>128</v>
      </c>
      <c r="KP181" s="158" t="s">
        <v>128</v>
      </c>
      <c r="KQ181" s="158" t="s">
        <v>128</v>
      </c>
      <c r="KR181" s="158" t="s">
        <v>128</v>
      </c>
      <c r="KS181" s="158" t="s">
        <v>128</v>
      </c>
      <c r="KT181" s="158" t="s">
        <v>128</v>
      </c>
      <c r="KU181" s="158" t="s">
        <v>128</v>
      </c>
      <c r="KV181" s="158" t="s">
        <v>128</v>
      </c>
      <c r="KW181" s="158" t="s">
        <v>128</v>
      </c>
      <c r="KX181" s="158" t="s">
        <v>128</v>
      </c>
      <c r="KY181" s="158" t="s">
        <v>128</v>
      </c>
      <c r="KZ181" s="158" t="s">
        <v>128</v>
      </c>
      <c r="LA181" s="158" t="s">
        <v>128</v>
      </c>
      <c r="LB181" s="158" t="s">
        <v>128</v>
      </c>
      <c r="LC181" s="158" t="s">
        <v>128</v>
      </c>
      <c r="LD181" s="158" t="s">
        <v>128</v>
      </c>
      <c r="LE181" s="158" t="s">
        <v>128</v>
      </c>
      <c r="LF181" s="158" t="s">
        <v>128</v>
      </c>
      <c r="LG181" s="158" t="s">
        <v>128</v>
      </c>
      <c r="LH181" s="158" t="s">
        <v>128</v>
      </c>
      <c r="LI181" s="158" t="s">
        <v>128</v>
      </c>
      <c r="LJ181" s="158" t="s">
        <v>128</v>
      </c>
      <c r="LK181" s="158" t="s">
        <v>128</v>
      </c>
      <c r="LL181" s="158" t="s">
        <v>128</v>
      </c>
      <c r="LM181" s="158" t="s">
        <v>128</v>
      </c>
      <c r="LN181" s="158" t="s">
        <v>128</v>
      </c>
      <c r="LO181" s="158" t="s">
        <v>128</v>
      </c>
      <c r="LP181" s="158" t="s">
        <v>128</v>
      </c>
      <c r="LQ181" s="158" t="s">
        <v>128</v>
      </c>
      <c r="LR181" s="158" t="s">
        <v>128</v>
      </c>
      <c r="LS181" s="158" t="s">
        <v>128</v>
      </c>
      <c r="LT181" s="158" t="s">
        <v>128</v>
      </c>
      <c r="LU181" s="158" t="s">
        <v>128</v>
      </c>
      <c r="LV181" s="158" t="s">
        <v>128</v>
      </c>
      <c r="LW181" s="158" t="s">
        <v>128</v>
      </c>
      <c r="LX181" s="158" t="s">
        <v>128</v>
      </c>
      <c r="LY181" s="158" t="s">
        <v>128</v>
      </c>
      <c r="LZ181" s="158" t="s">
        <v>128</v>
      </c>
      <c r="MA181" s="158" t="s">
        <v>128</v>
      </c>
      <c r="MB181" s="158" t="s">
        <v>128</v>
      </c>
      <c r="MC181" s="158" t="s">
        <v>128</v>
      </c>
      <c r="MD181" s="158" t="s">
        <v>128</v>
      </c>
      <c r="ME181" s="158" t="s">
        <v>128</v>
      </c>
      <c r="MF181" s="158" t="s">
        <v>128</v>
      </c>
      <c r="MG181" s="158" t="s">
        <v>128</v>
      </c>
      <c r="MH181" s="158" t="s">
        <v>128</v>
      </c>
      <c r="MI181" s="158" t="s">
        <v>128</v>
      </c>
      <c r="MJ181" s="158" t="s">
        <v>128</v>
      </c>
      <c r="MK181" s="158" t="s">
        <v>128</v>
      </c>
      <c r="ML181" s="158" t="s">
        <v>128</v>
      </c>
      <c r="MM181" s="158" t="s">
        <v>128</v>
      </c>
      <c r="MN181" s="158" t="s">
        <v>128</v>
      </c>
      <c r="MO181" s="158" t="s">
        <v>128</v>
      </c>
      <c r="MP181" s="158" t="s">
        <v>128</v>
      </c>
      <c r="MQ181" s="158" t="s">
        <v>128</v>
      </c>
      <c r="MR181" s="158" t="s">
        <v>128</v>
      </c>
      <c r="MS181" s="158" t="s">
        <v>128</v>
      </c>
      <c r="MT181" s="158" t="s">
        <v>128</v>
      </c>
      <c r="MU181" s="158" t="s">
        <v>128</v>
      </c>
      <c r="MV181" s="158" t="s">
        <v>128</v>
      </c>
      <c r="MW181" s="158" t="s">
        <v>128</v>
      </c>
      <c r="MX181" s="158" t="s">
        <v>128</v>
      </c>
      <c r="MY181" s="158" t="s">
        <v>128</v>
      </c>
      <c r="MZ181" s="158" t="s">
        <v>128</v>
      </c>
      <c r="NA181" s="158" t="s">
        <v>128</v>
      </c>
      <c r="NB181" s="158" t="s">
        <v>128</v>
      </c>
      <c r="NC181" s="158" t="s">
        <v>128</v>
      </c>
      <c r="ND181" s="158" t="s">
        <v>128</v>
      </c>
      <c r="NE181" s="158" t="s">
        <v>128</v>
      </c>
      <c r="NF181" s="158" t="s">
        <v>128</v>
      </c>
      <c r="NG181" s="158" t="s">
        <v>128</v>
      </c>
      <c r="NH181" s="158" t="s">
        <v>128</v>
      </c>
      <c r="NI181" s="158" t="s">
        <v>128</v>
      </c>
      <c r="NJ181" s="158" t="s">
        <v>128</v>
      </c>
      <c r="NK181" s="158" t="s">
        <v>128</v>
      </c>
      <c r="NL181" s="158" t="s">
        <v>128</v>
      </c>
      <c r="NM181" s="158" t="s">
        <v>128</v>
      </c>
      <c r="NN181" s="158" t="s">
        <v>128</v>
      </c>
      <c r="NO181" s="158" t="s">
        <v>128</v>
      </c>
      <c r="NP181" s="158" t="s">
        <v>128</v>
      </c>
      <c r="NQ181" s="158" t="s">
        <v>128</v>
      </c>
      <c r="NR181" s="158" t="s">
        <v>128</v>
      </c>
      <c r="NS181" s="158" t="s">
        <v>128</v>
      </c>
      <c r="NT181" s="158" t="s">
        <v>128</v>
      </c>
      <c r="NU181" s="158" t="s">
        <v>128</v>
      </c>
      <c r="NV181" s="158" t="s">
        <v>128</v>
      </c>
      <c r="NW181" s="158" t="s">
        <v>128</v>
      </c>
      <c r="NX181" s="158" t="s">
        <v>128</v>
      </c>
      <c r="NY181" s="158" t="s">
        <v>128</v>
      </c>
      <c r="NZ181" s="158" t="s">
        <v>128</v>
      </c>
      <c r="OA181" s="158" t="s">
        <v>128</v>
      </c>
      <c r="OB181" s="158" t="s">
        <v>128</v>
      </c>
      <c r="OC181" s="158" t="s">
        <v>128</v>
      </c>
      <c r="OD181" s="158" t="s">
        <v>128</v>
      </c>
      <c r="OE181" s="170" t="s">
        <v>128</v>
      </c>
      <c r="OF181" s="181"/>
      <c r="OG181" s="174">
        <f t="shared" si="893"/>
        <v>51.020077405301684</v>
      </c>
      <c r="OH181" s="66" t="str">
        <f t="shared" si="894"/>
        <v>kg/GJ delivered</v>
      </c>
      <c r="OI181" s="66" t="str">
        <f t="shared" si="895"/>
        <v/>
      </c>
      <c r="OJ181" s="66" t="str">
        <f t="shared" si="896"/>
        <v/>
      </c>
      <c r="OK181" s="66" t="str">
        <f t="shared" si="897"/>
        <v/>
      </c>
      <c r="OL181" s="66" t="str">
        <f t="shared" si="898"/>
        <v/>
      </c>
      <c r="OM181" s="159">
        <f t="shared" si="899"/>
        <v>985.39412523581404</v>
      </c>
      <c r="ON181" s="66" t="str">
        <f t="shared" si="900"/>
        <v>kg/GJ delivered</v>
      </c>
      <c r="OO181" s="66" t="str">
        <f t="shared" si="901"/>
        <v/>
      </c>
      <c r="OP181" s="66" t="str">
        <f t="shared" si="902"/>
        <v/>
      </c>
      <c r="OQ181" s="66" t="str">
        <f t="shared" si="903"/>
        <v/>
      </c>
      <c r="OR181" s="66" t="str">
        <f t="shared" si="904"/>
        <v/>
      </c>
      <c r="OS181" s="66" t="str">
        <f t="shared" si="905"/>
        <v/>
      </c>
      <c r="OT181" s="66" t="str">
        <f t="shared" si="906"/>
        <v/>
      </c>
      <c r="OU181" s="66" t="str">
        <f t="shared" si="907"/>
        <v/>
      </c>
      <c r="OV181" s="66" t="str">
        <f t="shared" si="908"/>
        <v/>
      </c>
      <c r="OW181" s="66" t="str">
        <f t="shared" si="909"/>
        <v/>
      </c>
      <c r="OX181" s="66" t="str">
        <f t="shared" si="910"/>
        <v/>
      </c>
      <c r="OY181" s="118">
        <f t="shared" si="911"/>
        <v>2.2106539256935038</v>
      </c>
      <c r="OZ181" s="66" t="str">
        <f t="shared" si="912"/>
        <v>kg/GJ delivered</v>
      </c>
      <c r="PA181" s="126">
        <f t="shared" si="913"/>
        <v>0.22949310548255139</v>
      </c>
      <c r="PB181" s="66" t="str">
        <f t="shared" si="914"/>
        <v>kg/GJ delivered</v>
      </c>
      <c r="PC181" s="126">
        <f t="shared" si="915"/>
        <v>0.86870271566841495</v>
      </c>
      <c r="PD181" s="66" t="str">
        <f t="shared" si="916"/>
        <v>kg/GJ delivered</v>
      </c>
      <c r="PE181" s="66" t="str">
        <f t="shared" si="917"/>
        <v/>
      </c>
      <c r="PF181" s="66" t="str">
        <f t="shared" si="918"/>
        <v/>
      </c>
      <c r="PG181" s="66" t="str">
        <f t="shared" si="919"/>
        <v/>
      </c>
      <c r="PH181" s="66" t="str">
        <f t="shared" si="920"/>
        <v/>
      </c>
      <c r="PI181" s="66" t="str">
        <f t="shared" si="921"/>
        <v/>
      </c>
      <c r="PJ181" s="66" t="str">
        <f t="shared" si="922"/>
        <v/>
      </c>
      <c r="PK181" s="66" t="str">
        <f t="shared" si="923"/>
        <v/>
      </c>
      <c r="PL181" s="66" t="str">
        <f t="shared" si="924"/>
        <v/>
      </c>
      <c r="PM181" s="66" t="str">
        <f t="shared" si="925"/>
        <v/>
      </c>
      <c r="PN181" s="66" t="str">
        <f t="shared" si="926"/>
        <v/>
      </c>
      <c r="PO181" s="66" t="str">
        <f t="shared" si="927"/>
        <v/>
      </c>
      <c r="PP181" s="66" t="str">
        <f t="shared" si="928"/>
        <v/>
      </c>
      <c r="PQ181" s="66" t="str">
        <f t="shared" si="929"/>
        <v/>
      </c>
      <c r="PR181" s="66" t="str">
        <f t="shared" si="930"/>
        <v/>
      </c>
      <c r="PS181" s="66" t="str">
        <f t="shared" si="931"/>
        <v/>
      </c>
      <c r="PT181" s="66" t="str">
        <f t="shared" si="932"/>
        <v/>
      </c>
      <c r="PU181" s="66" t="str">
        <f t="shared" si="933"/>
        <v/>
      </c>
      <c r="PV181" s="66" t="str">
        <f t="shared" si="934"/>
        <v/>
      </c>
      <c r="PW181" s="66" t="str">
        <f t="shared" si="935"/>
        <v/>
      </c>
      <c r="PX181" s="66" t="str">
        <f t="shared" si="936"/>
        <v/>
      </c>
      <c r="PY181" s="66" t="str">
        <f t="shared" si="937"/>
        <v/>
      </c>
      <c r="PZ181" s="66" t="str">
        <f t="shared" si="938"/>
        <v/>
      </c>
      <c r="QA181" s="66" t="str">
        <f t="shared" si="939"/>
        <v/>
      </c>
      <c r="QB181" s="66" t="str">
        <f t="shared" si="940"/>
        <v/>
      </c>
      <c r="QC181" s="66" t="str">
        <f t="shared" si="941"/>
        <v/>
      </c>
      <c r="QD181" s="66" t="str">
        <f t="shared" si="942"/>
        <v/>
      </c>
      <c r="QE181" s="66" t="str">
        <f t="shared" si="943"/>
        <v/>
      </c>
      <c r="QF181" s="66" t="str">
        <f t="shared" si="944"/>
        <v/>
      </c>
      <c r="QG181" s="66" t="str">
        <f t="shared" si="945"/>
        <v/>
      </c>
      <c r="QH181" s="66" t="str">
        <f t="shared" si="946"/>
        <v/>
      </c>
      <c r="QI181" s="66" t="str">
        <f t="shared" si="947"/>
        <v/>
      </c>
      <c r="QJ181" s="66" t="str">
        <f t="shared" si="948"/>
        <v/>
      </c>
      <c r="QK181" s="66" t="str">
        <f t="shared" si="949"/>
        <v/>
      </c>
      <c r="QL181" s="66" t="str">
        <f t="shared" si="950"/>
        <v/>
      </c>
      <c r="QM181" s="66" t="str">
        <f t="shared" si="951"/>
        <v/>
      </c>
      <c r="QN181" s="66" t="str">
        <f t="shared" si="952"/>
        <v/>
      </c>
      <c r="QO181" s="66" t="str">
        <f t="shared" si="953"/>
        <v/>
      </c>
      <c r="QP181" s="66" t="str">
        <f t="shared" si="954"/>
        <v/>
      </c>
      <c r="QQ181" s="66" t="str">
        <f t="shared" si="955"/>
        <v/>
      </c>
      <c r="QR181" s="66" t="str">
        <f t="shared" si="956"/>
        <v/>
      </c>
      <c r="QS181" s="66" t="str">
        <f t="shared" si="957"/>
        <v/>
      </c>
      <c r="QT181" s="66" t="str">
        <f t="shared" si="958"/>
        <v/>
      </c>
      <c r="QU181" s="66" t="str">
        <f t="shared" si="959"/>
        <v/>
      </c>
      <c r="QV181" s="66" t="str">
        <f t="shared" si="960"/>
        <v/>
      </c>
      <c r="QW181" s="66" t="str">
        <f t="shared" si="961"/>
        <v/>
      </c>
      <c r="QX181" s="66" t="str">
        <f t="shared" si="962"/>
        <v/>
      </c>
      <c r="QY181" s="66" t="str">
        <f t="shared" si="963"/>
        <v/>
      </c>
      <c r="QZ181" s="66" t="str">
        <f t="shared" si="964"/>
        <v/>
      </c>
      <c r="RA181" s="66" t="str">
        <f t="shared" si="965"/>
        <v/>
      </c>
      <c r="RB181" s="66" t="str">
        <f t="shared" si="966"/>
        <v/>
      </c>
      <c r="RC181" s="66" t="str">
        <f t="shared" si="967"/>
        <v/>
      </c>
      <c r="RD181" s="66" t="str">
        <f t="shared" si="968"/>
        <v/>
      </c>
      <c r="RE181" s="66" t="str">
        <f t="shared" si="969"/>
        <v/>
      </c>
      <c r="RF181" s="66" t="str">
        <f t="shared" si="970"/>
        <v/>
      </c>
      <c r="RG181" s="66" t="str">
        <f t="shared" si="971"/>
        <v/>
      </c>
      <c r="RH181" s="66" t="str">
        <f t="shared" si="972"/>
        <v/>
      </c>
      <c r="RI181" s="66" t="str">
        <f t="shared" si="973"/>
        <v/>
      </c>
      <c r="RJ181" s="66" t="str">
        <f t="shared" si="974"/>
        <v/>
      </c>
      <c r="RK181" s="66" t="str">
        <f t="shared" si="975"/>
        <v/>
      </c>
      <c r="RL181" s="66" t="str">
        <f t="shared" si="976"/>
        <v/>
      </c>
      <c r="RM181" s="66" t="str">
        <f t="shared" si="977"/>
        <v/>
      </c>
      <c r="RN181" s="66" t="str">
        <f t="shared" si="978"/>
        <v/>
      </c>
      <c r="RO181" s="66" t="str">
        <f t="shared" si="979"/>
        <v/>
      </c>
      <c r="RP181" s="66" t="str">
        <f t="shared" si="980"/>
        <v/>
      </c>
      <c r="RQ181" s="66" t="str">
        <f t="shared" si="981"/>
        <v/>
      </c>
      <c r="RR181" s="66" t="str">
        <f t="shared" si="982"/>
        <v/>
      </c>
      <c r="RS181" s="66" t="str">
        <f t="shared" si="983"/>
        <v/>
      </c>
      <c r="RT181" s="66" t="str">
        <f t="shared" si="984"/>
        <v/>
      </c>
      <c r="RU181" s="66" t="str">
        <f t="shared" si="985"/>
        <v/>
      </c>
      <c r="RV181" s="66" t="str">
        <f t="shared" si="986"/>
        <v/>
      </c>
      <c r="RW181" s="66" t="str">
        <f t="shared" si="987"/>
        <v/>
      </c>
      <c r="RX181" s="66" t="str">
        <f t="shared" si="988"/>
        <v/>
      </c>
      <c r="RY181" s="66" t="str">
        <f t="shared" si="989"/>
        <v/>
      </c>
      <c r="RZ181" s="66" t="str">
        <f t="shared" si="990"/>
        <v/>
      </c>
      <c r="SA181" s="66" t="str">
        <f t="shared" si="991"/>
        <v/>
      </c>
      <c r="SB181" s="66" t="str">
        <f t="shared" si="992"/>
        <v/>
      </c>
      <c r="SC181" s="66" t="str">
        <f t="shared" si="993"/>
        <v/>
      </c>
      <c r="SD181" s="66" t="str">
        <f t="shared" si="994"/>
        <v/>
      </c>
      <c r="SE181" s="66" t="str">
        <f t="shared" si="995"/>
        <v/>
      </c>
      <c r="SF181" s="66" t="str">
        <f t="shared" si="996"/>
        <v/>
      </c>
      <c r="SG181" s="66" t="str">
        <f t="shared" si="997"/>
        <v/>
      </c>
      <c r="SH181" s="66" t="str">
        <f t="shared" si="998"/>
        <v/>
      </c>
      <c r="SI181" s="66" t="str">
        <f t="shared" si="999"/>
        <v/>
      </c>
      <c r="SJ181" s="66" t="str">
        <f t="shared" si="1000"/>
        <v/>
      </c>
      <c r="SK181" s="66" t="str">
        <f t="shared" si="1001"/>
        <v/>
      </c>
      <c r="SL181" s="66" t="str">
        <f t="shared" si="1002"/>
        <v/>
      </c>
      <c r="SM181" s="66" t="str">
        <f t="shared" si="1003"/>
        <v/>
      </c>
      <c r="SN181" s="66" t="str">
        <f t="shared" si="1004"/>
        <v/>
      </c>
      <c r="SO181" s="66" t="str">
        <f t="shared" si="1005"/>
        <v/>
      </c>
      <c r="SP181" s="66" t="str">
        <f t="shared" si="1006"/>
        <v/>
      </c>
      <c r="SQ181" s="66" t="str">
        <f t="shared" si="1007"/>
        <v/>
      </c>
      <c r="SR181" s="66" t="str">
        <f t="shared" si="1008"/>
        <v/>
      </c>
      <c r="SS181" s="66" t="str">
        <f t="shared" si="1009"/>
        <v/>
      </c>
      <c r="ST181" s="66" t="str">
        <f t="shared" si="1010"/>
        <v/>
      </c>
      <c r="SU181" s="66" t="str">
        <f t="shared" si="1011"/>
        <v/>
      </c>
      <c r="SV181" s="66" t="str">
        <f t="shared" si="1012"/>
        <v/>
      </c>
      <c r="SW181" s="66" t="str">
        <f t="shared" si="1013"/>
        <v/>
      </c>
      <c r="SX181" s="66" t="str">
        <f t="shared" si="1014"/>
        <v/>
      </c>
      <c r="SY181" s="66" t="str">
        <f t="shared" si="1015"/>
        <v/>
      </c>
      <c r="SZ181" s="66" t="str">
        <f t="shared" si="1016"/>
        <v/>
      </c>
      <c r="TA181" s="66" t="str">
        <f t="shared" si="1017"/>
        <v/>
      </c>
      <c r="TB181" s="66" t="str">
        <f t="shared" si="1018"/>
        <v/>
      </c>
      <c r="TC181" s="66" t="str">
        <f t="shared" si="1019"/>
        <v/>
      </c>
      <c r="TD181" s="66" t="str">
        <f t="shared" si="1020"/>
        <v/>
      </c>
      <c r="TE181" s="66" t="str">
        <f t="shared" si="1021"/>
        <v/>
      </c>
      <c r="TF181" s="66" t="str">
        <f t="shared" si="1022"/>
        <v/>
      </c>
      <c r="TG181" s="66" t="str">
        <f t="shared" si="1023"/>
        <v/>
      </c>
      <c r="TH181" s="66" t="str">
        <f t="shared" si="1024"/>
        <v/>
      </c>
      <c r="TI181" s="66" t="str">
        <f t="shared" si="1025"/>
        <v/>
      </c>
      <c r="TJ181" s="66" t="str">
        <f t="shared" si="1026"/>
        <v/>
      </c>
      <c r="TK181" s="66" t="str">
        <f t="shared" si="1027"/>
        <v/>
      </c>
      <c r="TL181" s="66" t="str">
        <f t="shared" si="1028"/>
        <v/>
      </c>
      <c r="TM181" s="66" t="str">
        <f t="shared" si="1029"/>
        <v/>
      </c>
      <c r="TN181" s="66" t="str">
        <f t="shared" si="1030"/>
        <v/>
      </c>
      <c r="TO181" s="66" t="str">
        <f t="shared" si="1031"/>
        <v/>
      </c>
      <c r="TP181" s="66" t="str">
        <f t="shared" si="1032"/>
        <v/>
      </c>
      <c r="TQ181" s="66" t="str">
        <f t="shared" si="1033"/>
        <v/>
      </c>
      <c r="TR181" s="66" t="str">
        <f t="shared" si="1034"/>
        <v/>
      </c>
      <c r="TS181" s="66" t="str">
        <f t="shared" si="1035"/>
        <v/>
      </c>
      <c r="TT181" s="66" t="str">
        <f t="shared" si="1036"/>
        <v/>
      </c>
      <c r="TU181" s="66" t="str">
        <f t="shared" si="1037"/>
        <v/>
      </c>
      <c r="TV181" s="66" t="str">
        <f t="shared" si="1038"/>
        <v/>
      </c>
      <c r="TW181" s="66" t="str">
        <f t="shared" si="1039"/>
        <v/>
      </c>
      <c r="TX181" s="66" t="str">
        <f t="shared" si="1040"/>
        <v/>
      </c>
      <c r="TY181" s="66" t="str">
        <f t="shared" si="1041"/>
        <v/>
      </c>
      <c r="TZ181" s="66" t="str">
        <f t="shared" si="1042"/>
        <v/>
      </c>
      <c r="UA181" s="66" t="str">
        <f t="shared" si="1043"/>
        <v/>
      </c>
      <c r="UB181" s="66" t="str">
        <f t="shared" si="1044"/>
        <v/>
      </c>
      <c r="UC181" s="66" t="str">
        <f t="shared" si="1045"/>
        <v/>
      </c>
      <c r="UD181" s="66" t="str">
        <f t="shared" si="1046"/>
        <v/>
      </c>
      <c r="UE181" s="66" t="str">
        <f t="shared" si="1047"/>
        <v/>
      </c>
      <c r="UF181" s="66" t="str">
        <f t="shared" si="1048"/>
        <v/>
      </c>
      <c r="UG181" s="66" t="str">
        <f t="shared" si="1049"/>
        <v/>
      </c>
      <c r="UH181" s="66" t="str">
        <f t="shared" si="1050"/>
        <v/>
      </c>
      <c r="UI181" s="66" t="str">
        <f t="shared" si="1051"/>
        <v/>
      </c>
      <c r="UJ181" s="66" t="str">
        <f t="shared" si="1052"/>
        <v/>
      </c>
      <c r="UK181" s="66" t="str">
        <f t="shared" si="1053"/>
        <v/>
      </c>
      <c r="UL181" s="66" t="str">
        <f t="shared" si="1054"/>
        <v/>
      </c>
      <c r="UM181" s="66" t="str">
        <f t="shared" si="1055"/>
        <v/>
      </c>
      <c r="UN181" s="66" t="str">
        <f t="shared" si="1056"/>
        <v/>
      </c>
      <c r="UO181" s="66" t="str">
        <f t="shared" si="1057"/>
        <v/>
      </c>
      <c r="UP181" s="66" t="str">
        <f t="shared" si="1058"/>
        <v/>
      </c>
      <c r="UQ181" s="66" t="str">
        <f t="shared" si="1059"/>
        <v/>
      </c>
      <c r="UR181" s="66" t="str">
        <f t="shared" si="1060"/>
        <v/>
      </c>
      <c r="US181" s="66" t="str">
        <f t="shared" si="1061"/>
        <v/>
      </c>
      <c r="UT181" s="66" t="str">
        <f t="shared" si="1062"/>
        <v/>
      </c>
      <c r="UU181" s="66" t="str">
        <f t="shared" si="1063"/>
        <v/>
      </c>
      <c r="UV181" s="66" t="str">
        <f t="shared" si="1064"/>
        <v/>
      </c>
      <c r="UW181" s="66" t="str">
        <f t="shared" si="1065"/>
        <v/>
      </c>
      <c r="UX181" s="66" t="str">
        <f t="shared" si="1066"/>
        <v/>
      </c>
      <c r="UY181" s="66" t="str">
        <f t="shared" si="1067"/>
        <v/>
      </c>
      <c r="UZ181" s="66" t="str">
        <f t="shared" si="1068"/>
        <v/>
      </c>
      <c r="VA181" s="66" t="str">
        <f t="shared" si="1069"/>
        <v/>
      </c>
      <c r="VB181" s="66" t="str">
        <f t="shared" si="1070"/>
        <v/>
      </c>
      <c r="VC181" s="66" t="str">
        <f t="shared" si="1071"/>
        <v/>
      </c>
      <c r="VD181" s="66" t="str">
        <f t="shared" si="1072"/>
        <v/>
      </c>
      <c r="VE181" s="66" t="str">
        <f t="shared" si="1073"/>
        <v/>
      </c>
      <c r="VF181" s="66" t="str">
        <f t="shared" si="1074"/>
        <v/>
      </c>
      <c r="VG181" s="66" t="str">
        <f t="shared" si="1075"/>
        <v/>
      </c>
      <c r="VH181" s="66" t="str">
        <f t="shared" si="1076"/>
        <v/>
      </c>
      <c r="VI181" s="66" t="str">
        <f t="shared" si="1077"/>
        <v/>
      </c>
      <c r="VJ181" s="66" t="str">
        <f t="shared" si="1078"/>
        <v/>
      </c>
      <c r="VK181" s="66" t="str">
        <f t="shared" si="1079"/>
        <v/>
      </c>
      <c r="VL181" s="66" t="str">
        <f t="shared" si="1080"/>
        <v/>
      </c>
      <c r="VM181" s="66" t="str">
        <f t="shared" si="1081"/>
        <v/>
      </c>
      <c r="VN181" s="66" t="str">
        <f t="shared" si="1082"/>
        <v/>
      </c>
      <c r="VO181" s="66" t="str">
        <f t="shared" si="1083"/>
        <v/>
      </c>
      <c r="VP181" s="66" t="str">
        <f t="shared" si="1084"/>
        <v/>
      </c>
      <c r="VQ181" s="66" t="str">
        <f t="shared" si="1085"/>
        <v/>
      </c>
      <c r="VR181" s="66" t="str">
        <f t="shared" si="1086"/>
        <v/>
      </c>
      <c r="VS181" s="66" t="str">
        <f t="shared" si="1087"/>
        <v/>
      </c>
      <c r="VT181" s="66" t="str">
        <f t="shared" si="1088"/>
        <v/>
      </c>
      <c r="VU181" s="66" t="str">
        <f t="shared" si="1089"/>
        <v/>
      </c>
      <c r="VV181" s="66" t="str">
        <f t="shared" si="1090"/>
        <v/>
      </c>
      <c r="VW181" s="66" t="str">
        <f t="shared" si="1091"/>
        <v/>
      </c>
      <c r="VX181" s="66" t="str">
        <f t="shared" si="1092"/>
        <v/>
      </c>
      <c r="VY181" s="66" t="str">
        <f t="shared" si="1093"/>
        <v/>
      </c>
      <c r="VZ181" s="66" t="str">
        <f t="shared" si="1094"/>
        <v/>
      </c>
      <c r="WA181" s="66" t="str">
        <f t="shared" si="1095"/>
        <v/>
      </c>
      <c r="WB181" s="66" t="str">
        <f t="shared" si="1096"/>
        <v/>
      </c>
      <c r="WC181" s="66" t="str">
        <f t="shared" si="1097"/>
        <v/>
      </c>
      <c r="WD181" s="66" t="str">
        <f t="shared" si="1098"/>
        <v/>
      </c>
      <c r="WE181" s="66" t="str">
        <f t="shared" si="1099"/>
        <v/>
      </c>
      <c r="WF181" s="66" t="str">
        <f t="shared" si="1100"/>
        <v/>
      </c>
      <c r="WG181" s="66" t="str">
        <f t="shared" si="1101"/>
        <v/>
      </c>
      <c r="WH181" s="66" t="str">
        <f t="shared" si="1102"/>
        <v/>
      </c>
      <c r="WI181" s="66" t="str">
        <f t="shared" si="1103"/>
        <v/>
      </c>
      <c r="WJ181" s="66" t="str">
        <f t="shared" si="1104"/>
        <v/>
      </c>
      <c r="WK181" s="66" t="str">
        <f t="shared" si="1105"/>
        <v/>
      </c>
      <c r="WL181" s="66" t="str">
        <f t="shared" si="1106"/>
        <v/>
      </c>
      <c r="WM181" s="66" t="str">
        <f t="shared" si="1107"/>
        <v/>
      </c>
      <c r="WN181" s="66" t="str">
        <f t="shared" si="1108"/>
        <v/>
      </c>
      <c r="WO181" s="66" t="str">
        <f t="shared" si="1109"/>
        <v/>
      </c>
      <c r="WP181" s="66" t="str">
        <f t="shared" si="1110"/>
        <v/>
      </c>
      <c r="WQ181" s="66" t="str">
        <f t="shared" si="1111"/>
        <v/>
      </c>
      <c r="WR181" s="66" t="str">
        <f t="shared" si="1112"/>
        <v/>
      </c>
      <c r="WS181" s="66" t="str">
        <f t="shared" si="1113"/>
        <v/>
      </c>
      <c r="WT181" s="66" t="str">
        <f t="shared" si="1114"/>
        <v/>
      </c>
      <c r="WU181" s="66" t="str">
        <f t="shared" si="1115"/>
        <v/>
      </c>
      <c r="WV181" s="66" t="str">
        <f t="shared" si="1116"/>
        <v/>
      </c>
      <c r="WW181" s="66" t="str">
        <f t="shared" si="1117"/>
        <v/>
      </c>
      <c r="WX181" s="66" t="str">
        <f t="shared" si="1118"/>
        <v/>
      </c>
      <c r="WY181" s="66" t="str">
        <f t="shared" si="1119"/>
        <v/>
      </c>
      <c r="WZ181" s="66" t="str">
        <f t="shared" si="1120"/>
        <v/>
      </c>
      <c r="XA181" s="66" t="str">
        <f t="shared" si="1121"/>
        <v/>
      </c>
      <c r="XB181" s="66" t="str">
        <f t="shared" si="1122"/>
        <v/>
      </c>
      <c r="XC181" s="66" t="str">
        <f t="shared" si="1123"/>
        <v/>
      </c>
      <c r="XD181" s="66" t="str">
        <f t="shared" si="1124"/>
        <v/>
      </c>
      <c r="XE181" s="66" t="str">
        <f t="shared" si="1125"/>
        <v/>
      </c>
      <c r="XF181" s="66" t="str">
        <f t="shared" si="1126"/>
        <v/>
      </c>
      <c r="XG181" s="66" t="str">
        <f t="shared" si="1127"/>
        <v/>
      </c>
      <c r="XH181" s="66" t="str">
        <f t="shared" si="1128"/>
        <v/>
      </c>
      <c r="XI181" s="66" t="str">
        <f t="shared" si="1129"/>
        <v/>
      </c>
      <c r="XJ181" s="66" t="str">
        <f t="shared" si="1130"/>
        <v/>
      </c>
      <c r="XK181" s="66" t="str">
        <f t="shared" si="1131"/>
        <v/>
      </c>
      <c r="XL181" s="66" t="str">
        <f t="shared" si="1132"/>
        <v/>
      </c>
      <c r="XM181" s="66" t="str">
        <f t="shared" si="1133"/>
        <v/>
      </c>
      <c r="XN181" s="66" t="str">
        <f t="shared" si="1134"/>
        <v/>
      </c>
      <c r="XO181" s="66" t="str">
        <f t="shared" si="1135"/>
        <v/>
      </c>
      <c r="XP181" s="66" t="str">
        <f t="shared" si="1136"/>
        <v/>
      </c>
      <c r="XQ181" s="66" t="str">
        <f t="shared" si="1137"/>
        <v/>
      </c>
      <c r="XR181" s="66" t="str">
        <f t="shared" si="1138"/>
        <v/>
      </c>
      <c r="XS181" s="66" t="str">
        <f t="shared" si="1139"/>
        <v/>
      </c>
      <c r="XT181" s="66" t="str">
        <f t="shared" si="1140"/>
        <v/>
      </c>
      <c r="XU181" s="66" t="str">
        <f t="shared" si="1141"/>
        <v/>
      </c>
      <c r="XV181" s="66" t="str">
        <f t="shared" si="1142"/>
        <v/>
      </c>
      <c r="XW181" s="66" t="str">
        <f t="shared" si="1143"/>
        <v/>
      </c>
      <c r="XX181" s="66" t="str">
        <f t="shared" si="1144"/>
        <v/>
      </c>
      <c r="XY181" s="66" t="str">
        <f t="shared" si="1145"/>
        <v/>
      </c>
      <c r="XZ181" s="66" t="str">
        <f t="shared" si="1146"/>
        <v/>
      </c>
      <c r="YA181" s="66" t="str">
        <f t="shared" si="1147"/>
        <v/>
      </c>
      <c r="YB181" s="66" t="str">
        <f t="shared" si="1148"/>
        <v/>
      </c>
      <c r="YC181" s="66" t="str">
        <f t="shared" si="1149"/>
        <v/>
      </c>
      <c r="YD181" s="66" t="str">
        <f t="shared" si="1150"/>
        <v/>
      </c>
      <c r="YE181" s="66" t="str">
        <f t="shared" si="1151"/>
        <v/>
      </c>
      <c r="YF181" s="66" t="str">
        <f t="shared" si="1152"/>
        <v/>
      </c>
      <c r="YG181" s="66" t="str">
        <f t="shared" si="1153"/>
        <v/>
      </c>
      <c r="YH181" s="66" t="str">
        <f t="shared" si="1154"/>
        <v/>
      </c>
      <c r="YI181" s="66" t="str">
        <f t="shared" si="1155"/>
        <v/>
      </c>
      <c r="YJ181" s="66" t="str">
        <f t="shared" si="1156"/>
        <v/>
      </c>
      <c r="YK181" s="66" t="str">
        <f t="shared" si="1157"/>
        <v/>
      </c>
      <c r="YL181" s="66" t="str">
        <f t="shared" si="1158"/>
        <v/>
      </c>
      <c r="YM181" s="66" t="str">
        <f t="shared" si="1159"/>
        <v/>
      </c>
      <c r="YN181" s="66" t="str">
        <f t="shared" si="1160"/>
        <v/>
      </c>
      <c r="YO181" s="66" t="str">
        <f t="shared" si="1161"/>
        <v/>
      </c>
      <c r="YP181" s="66" t="str">
        <f t="shared" si="1162"/>
        <v/>
      </c>
      <c r="YQ181" s="66" t="str">
        <f t="shared" si="1163"/>
        <v/>
      </c>
      <c r="YR181" s="66" t="str">
        <f t="shared" si="1164"/>
        <v/>
      </c>
      <c r="YS181" s="66" t="str">
        <f t="shared" si="1165"/>
        <v/>
      </c>
      <c r="YT181" s="66" t="str">
        <f t="shared" si="1166"/>
        <v/>
      </c>
      <c r="YU181" s="66" t="str">
        <f t="shared" si="1167"/>
        <v/>
      </c>
      <c r="YV181" s="66" t="str">
        <f t="shared" si="1168"/>
        <v/>
      </c>
      <c r="YW181" s="66" t="str">
        <f t="shared" si="1169"/>
        <v/>
      </c>
      <c r="YX181" s="66" t="str">
        <f t="shared" si="1170"/>
        <v/>
      </c>
      <c r="YY181" s="66" t="str">
        <f t="shared" si="1171"/>
        <v/>
      </c>
      <c r="YZ181" s="66" t="str">
        <f t="shared" si="1172"/>
        <v/>
      </c>
      <c r="ZA181" s="66" t="str">
        <f t="shared" si="1173"/>
        <v/>
      </c>
      <c r="ZB181" s="66" t="str">
        <f t="shared" si="1174"/>
        <v/>
      </c>
      <c r="ZC181" s="66" t="str">
        <f t="shared" si="1175"/>
        <v/>
      </c>
      <c r="ZD181" s="66" t="str">
        <f t="shared" si="1176"/>
        <v/>
      </c>
      <c r="ZE181" s="66" t="str">
        <f t="shared" si="1177"/>
        <v/>
      </c>
      <c r="ZF181" s="66" t="str">
        <f t="shared" si="1178"/>
        <v/>
      </c>
      <c r="ZG181" s="66" t="str">
        <f t="shared" si="1179"/>
        <v/>
      </c>
      <c r="ZH181" s="66" t="str">
        <f t="shared" si="1180"/>
        <v/>
      </c>
      <c r="ZI181" s="66" t="str">
        <f t="shared" si="1181"/>
        <v/>
      </c>
      <c r="ZJ181" s="66" t="str">
        <f t="shared" si="1182"/>
        <v/>
      </c>
      <c r="ZK181" s="66" t="str">
        <f t="shared" si="1183"/>
        <v/>
      </c>
      <c r="ZL181" s="66" t="str">
        <f t="shared" si="1184"/>
        <v/>
      </c>
      <c r="ZM181" s="66" t="str">
        <f t="shared" si="1185"/>
        <v/>
      </c>
      <c r="ZN181" s="66" t="str">
        <f t="shared" si="1186"/>
        <v/>
      </c>
      <c r="ZO181" s="66" t="str">
        <f t="shared" si="1187"/>
        <v/>
      </c>
      <c r="ZP181" s="66" t="str">
        <f t="shared" si="1188"/>
        <v/>
      </c>
      <c r="ZQ181" s="66" t="str">
        <f t="shared" si="1189"/>
        <v/>
      </c>
      <c r="ZR181" s="66" t="str">
        <f t="shared" si="1190"/>
        <v/>
      </c>
      <c r="ZS181" s="66" t="str">
        <f t="shared" si="1191"/>
        <v/>
      </c>
      <c r="ZT181" s="66" t="str">
        <f t="shared" si="1192"/>
        <v/>
      </c>
      <c r="ZU181" s="66" t="str">
        <f t="shared" si="1193"/>
        <v/>
      </c>
      <c r="ZV181" s="66" t="str">
        <f t="shared" si="1194"/>
        <v/>
      </c>
      <c r="ZW181" s="66" t="str">
        <f t="shared" si="1195"/>
        <v/>
      </c>
      <c r="ZX181" s="66" t="str">
        <f t="shared" si="1196"/>
        <v/>
      </c>
      <c r="ZY181" s="66" t="str">
        <f t="shared" si="1197"/>
        <v/>
      </c>
      <c r="ZZ181" s="66" t="str">
        <f t="shared" si="1198"/>
        <v/>
      </c>
      <c r="AAA181" s="66" t="str">
        <f t="shared" si="1199"/>
        <v/>
      </c>
      <c r="AAB181" s="66" t="str">
        <f t="shared" si="1200"/>
        <v/>
      </c>
      <c r="AAC181" s="66" t="str">
        <f t="shared" si="1201"/>
        <v/>
      </c>
      <c r="AAD181" s="66" t="str">
        <f t="shared" si="1202"/>
        <v/>
      </c>
      <c r="AAE181" s="66" t="str">
        <f t="shared" si="1203"/>
        <v/>
      </c>
      <c r="AAF181" s="66" t="str">
        <f t="shared" si="1204"/>
        <v/>
      </c>
      <c r="AAG181" s="66" t="str">
        <f t="shared" si="1205"/>
        <v/>
      </c>
      <c r="AAH181" s="66" t="str">
        <f t="shared" si="1206"/>
        <v/>
      </c>
      <c r="AAI181" s="66" t="str">
        <f t="shared" si="1207"/>
        <v/>
      </c>
      <c r="AAJ181" s="66" t="str">
        <f t="shared" si="1208"/>
        <v/>
      </c>
      <c r="AAK181" s="66" t="str">
        <f t="shared" si="1209"/>
        <v/>
      </c>
      <c r="AAL181" s="66" t="str">
        <f t="shared" si="1210"/>
        <v/>
      </c>
      <c r="AAM181" s="66" t="str">
        <f t="shared" si="1211"/>
        <v/>
      </c>
      <c r="AAN181" s="66" t="str">
        <f t="shared" si="1212"/>
        <v/>
      </c>
      <c r="AAO181" s="66" t="str">
        <f t="shared" si="1213"/>
        <v/>
      </c>
      <c r="AAP181" s="66" t="str">
        <f t="shared" si="1214"/>
        <v/>
      </c>
      <c r="AAQ181" s="66" t="str">
        <f t="shared" si="1215"/>
        <v/>
      </c>
      <c r="AAR181" s="66" t="str">
        <f t="shared" si="1216"/>
        <v/>
      </c>
      <c r="AAS181" s="66" t="str">
        <f t="shared" si="1217"/>
        <v/>
      </c>
      <c r="AAT181" s="66" t="str">
        <f t="shared" si="1218"/>
        <v/>
      </c>
      <c r="AAU181" s="66" t="str">
        <f t="shared" si="1219"/>
        <v/>
      </c>
      <c r="AAV181" s="66" t="str">
        <f t="shared" si="1220"/>
        <v/>
      </c>
      <c r="AAW181" s="66" t="str">
        <f t="shared" si="1221"/>
        <v/>
      </c>
      <c r="AAX181" s="66" t="str">
        <f t="shared" si="1222"/>
        <v/>
      </c>
      <c r="AAY181" s="66" t="str">
        <f t="shared" si="1223"/>
        <v/>
      </c>
      <c r="AAZ181" s="66" t="str">
        <f t="shared" si="1224"/>
        <v/>
      </c>
      <c r="ABA181" s="66" t="str">
        <f t="shared" si="1225"/>
        <v/>
      </c>
      <c r="ABB181" s="66" t="str">
        <f t="shared" si="1226"/>
        <v/>
      </c>
      <c r="ABC181" s="66" t="str">
        <f t="shared" si="1227"/>
        <v/>
      </c>
      <c r="ABD181" s="66" t="str">
        <f t="shared" si="1228"/>
        <v/>
      </c>
      <c r="ABE181" s="66" t="str">
        <f t="shared" si="1229"/>
        <v/>
      </c>
      <c r="ABF181" s="66" t="str">
        <f t="shared" si="1230"/>
        <v/>
      </c>
      <c r="ABG181" s="66" t="str">
        <f t="shared" si="1231"/>
        <v/>
      </c>
      <c r="ABH181" s="66" t="str">
        <f t="shared" si="1232"/>
        <v/>
      </c>
      <c r="ABI181" s="66" t="str">
        <f t="shared" si="1233"/>
        <v/>
      </c>
      <c r="ABJ181" s="66" t="str">
        <f t="shared" si="1234"/>
        <v/>
      </c>
      <c r="ABK181" s="66" t="str">
        <f t="shared" si="1235"/>
        <v/>
      </c>
      <c r="ABL181" s="66" t="str">
        <f t="shared" si="1236"/>
        <v/>
      </c>
      <c r="ABM181" s="66" t="str">
        <f t="shared" si="1237"/>
        <v/>
      </c>
      <c r="ABN181" s="66" t="str">
        <f t="shared" si="1238"/>
        <v/>
      </c>
      <c r="ABO181" s="66" t="str">
        <f t="shared" si="1239"/>
        <v/>
      </c>
      <c r="ABP181" s="66" t="str">
        <f t="shared" si="1240"/>
        <v/>
      </c>
      <c r="ABQ181" s="66" t="str">
        <f t="shared" si="1241"/>
        <v/>
      </c>
      <c r="ABR181" s="66" t="str">
        <f t="shared" si="1242"/>
        <v/>
      </c>
      <c r="ABS181" s="66" t="str">
        <f t="shared" si="1243"/>
        <v/>
      </c>
      <c r="ABT181" s="66" t="str">
        <f t="shared" si="1244"/>
        <v/>
      </c>
      <c r="ABU181" s="66" t="str">
        <f t="shared" si="1245"/>
        <v/>
      </c>
      <c r="ABV181" s="66" t="str">
        <f t="shared" si="1246"/>
        <v/>
      </c>
      <c r="ABW181" s="66" t="str">
        <f t="shared" si="1247"/>
        <v/>
      </c>
      <c r="ABX181" s="66" t="str">
        <f t="shared" si="1248"/>
        <v/>
      </c>
      <c r="ABY181" s="66" t="str">
        <f t="shared" si="1249"/>
        <v/>
      </c>
      <c r="ABZ181" s="66" t="str">
        <f t="shared" si="1250"/>
        <v/>
      </c>
      <c r="ACA181" s="66" t="str">
        <f t="shared" si="1251"/>
        <v/>
      </c>
      <c r="ACB181" s="66" t="str">
        <f t="shared" si="1252"/>
        <v/>
      </c>
      <c r="ACC181" s="66" t="str">
        <f t="shared" si="1253"/>
        <v/>
      </c>
      <c r="ACD181" s="66" t="str">
        <f t="shared" si="1254"/>
        <v/>
      </c>
      <c r="ACE181" s="66" t="str">
        <f t="shared" si="1255"/>
        <v/>
      </c>
      <c r="ACF181" s="66" t="str">
        <f t="shared" si="1256"/>
        <v/>
      </c>
      <c r="ACG181" s="66" t="str">
        <f t="shared" si="1257"/>
        <v/>
      </c>
      <c r="ACH181" s="66" t="str">
        <f t="shared" si="1258"/>
        <v/>
      </c>
      <c r="ACI181" s="66" t="str">
        <f t="shared" si="1259"/>
        <v/>
      </c>
      <c r="ACJ181" s="66" t="str">
        <f t="shared" si="1260"/>
        <v/>
      </c>
      <c r="ACK181" s="66" t="str">
        <f t="shared" si="1261"/>
        <v/>
      </c>
      <c r="ACL181" s="66" t="str">
        <f t="shared" si="1262"/>
        <v/>
      </c>
      <c r="ACM181" s="66" t="str">
        <f t="shared" ref="ACM181:ACN181" si="1317">IF(AND(ACS$3="Unit", ACL181=""), "", IF(AND(ACS$3="Unit", ACL181="-"),"", IF(ACS$3="Unit", "kg/GJ delivered", IF(AND(NY181&lt;&gt;"", NY181&lt;&gt;"-", NX181="-"),"", IF($H181="","", IF(NX181="nd", "",IF(NX181="&lt;n.a.&gt;", "", IF(NY181="#/MJ", "", IF(NY181="kg/GJ delivered",NX181,IF(NY181="g/MJ delivered",NX181,IF(NY181="kg/MJ delivered",NX181*1000,IF(NY181="mg/MJ delivered",NX181/1000,IF(NY181="g/kg",((NX181)*(1/$I181)*(1/$H181)),IF(NY181="mg/kg",((NX181/1000)*(1/$I181)*(1/$H181)),IF(NY181="mg/MJ delivered",NX181/1000,IF(NY181="-","","Error"))))))))))))))))</f>
        <v/>
      </c>
      <c r="ACN181" s="66" t="str">
        <f t="shared" si="1317"/>
        <v/>
      </c>
      <c r="ACO181" s="66" t="str">
        <f t="shared" si="1264"/>
        <v/>
      </c>
      <c r="ACP181" s="66" t="str">
        <f t="shared" si="1265"/>
        <v/>
      </c>
      <c r="ACQ181" s="66" t="str">
        <f t="shared" si="1266"/>
        <v/>
      </c>
      <c r="ACR181" s="66" t="str">
        <f t="shared" si="1267"/>
        <v/>
      </c>
      <c r="ACS181" s="66" t="str">
        <f t="shared" si="1268"/>
        <v/>
      </c>
      <c r="ACT181" s="66" t="str">
        <f t="shared" si="1269"/>
        <v/>
      </c>
    </row>
    <row r="182" spans="2:774" ht="15.75" customHeight="1" x14ac:dyDescent="0.25">
      <c r="B182" s="66">
        <v>276</v>
      </c>
      <c r="C182" s="66" t="s">
        <v>1005</v>
      </c>
      <c r="D182" s="66" t="s">
        <v>1115</v>
      </c>
      <c r="E182" s="156" t="s">
        <v>956</v>
      </c>
      <c r="F182" s="66" t="s">
        <v>1579</v>
      </c>
      <c r="G182" s="66" t="s">
        <v>490</v>
      </c>
      <c r="H182" s="126">
        <v>0.11</v>
      </c>
      <c r="I182" s="130">
        <f>'Heating Values'!$D$24</f>
        <v>14.023</v>
      </c>
      <c r="J182" s="66" t="str">
        <f t="shared" si="890"/>
        <v>Crop Residue, Traditional, CN</v>
      </c>
      <c r="K182" s="66" t="s">
        <v>1254</v>
      </c>
      <c r="L182" s="66" t="s">
        <v>1254</v>
      </c>
      <c r="M182" s="66" t="s">
        <v>1254</v>
      </c>
      <c r="N182" s="66" t="s">
        <v>1254</v>
      </c>
      <c r="O182" s="66" t="s">
        <v>951</v>
      </c>
      <c r="P182" s="66" t="str">
        <f t="shared" si="1272"/>
        <v>CN</v>
      </c>
      <c r="Q182" s="66" t="s">
        <v>87</v>
      </c>
      <c r="R182" s="164" t="s">
        <v>973</v>
      </c>
      <c r="S182" s="158" t="s">
        <v>523</v>
      </c>
      <c r="T182" s="158" t="s">
        <v>128</v>
      </c>
      <c r="U182" s="158" t="s">
        <v>128</v>
      </c>
      <c r="V182" s="158" t="s">
        <v>128</v>
      </c>
      <c r="W182" s="158" t="s">
        <v>128</v>
      </c>
      <c r="X182" s="166" t="s">
        <v>965</v>
      </c>
      <c r="Y182" s="158" t="s">
        <v>523</v>
      </c>
      <c r="Z182" s="158" t="s">
        <v>128</v>
      </c>
      <c r="AA182" s="158" t="s">
        <v>128</v>
      </c>
      <c r="AB182" s="158" t="s">
        <v>128</v>
      </c>
      <c r="AC182" s="158" t="s">
        <v>128</v>
      </c>
      <c r="AD182" s="158" t="s">
        <v>128</v>
      </c>
      <c r="AE182" s="158" t="s">
        <v>128</v>
      </c>
      <c r="AF182" s="158" t="s">
        <v>128</v>
      </c>
      <c r="AG182" s="158" t="s">
        <v>128</v>
      </c>
      <c r="AH182" s="158" t="s">
        <v>128</v>
      </c>
      <c r="AI182" s="158" t="s">
        <v>128</v>
      </c>
      <c r="AJ182" s="165" t="s">
        <v>981</v>
      </c>
      <c r="AK182" s="158" t="s">
        <v>523</v>
      </c>
      <c r="AL182" s="165" t="s">
        <v>989</v>
      </c>
      <c r="AM182" s="158" t="s">
        <v>523</v>
      </c>
      <c r="AN182" s="163" t="s">
        <v>997</v>
      </c>
      <c r="AO182" s="158" t="s">
        <v>523</v>
      </c>
      <c r="AP182" s="158" t="s">
        <v>128</v>
      </c>
      <c r="AQ182" s="158" t="s">
        <v>128</v>
      </c>
      <c r="AR182" s="158" t="s">
        <v>128</v>
      </c>
      <c r="AS182" s="158" t="s">
        <v>128</v>
      </c>
      <c r="AT182" s="158" t="s">
        <v>128</v>
      </c>
      <c r="AU182" s="158" t="s">
        <v>128</v>
      </c>
      <c r="AV182" s="158" t="s">
        <v>128</v>
      </c>
      <c r="AW182" s="158" t="s">
        <v>128</v>
      </c>
      <c r="AX182" s="158" t="s">
        <v>128</v>
      </c>
      <c r="AY182" s="158" t="s">
        <v>128</v>
      </c>
      <c r="AZ182" s="158" t="s">
        <v>128</v>
      </c>
      <c r="BA182" s="158" t="s">
        <v>128</v>
      </c>
      <c r="BB182" s="158" t="s">
        <v>128</v>
      </c>
      <c r="BC182" s="158" t="s">
        <v>128</v>
      </c>
      <c r="BD182" s="158" t="s">
        <v>128</v>
      </c>
      <c r="BE182" s="158" t="s">
        <v>128</v>
      </c>
      <c r="BF182" s="158" t="s">
        <v>128</v>
      </c>
      <c r="BG182" s="158" t="s">
        <v>128</v>
      </c>
      <c r="BH182" s="158" t="s">
        <v>128</v>
      </c>
      <c r="BI182" s="158" t="s">
        <v>128</v>
      </c>
      <c r="BJ182" s="158" t="s">
        <v>128</v>
      </c>
      <c r="BK182" s="158" t="s">
        <v>128</v>
      </c>
      <c r="BL182" s="158" t="s">
        <v>128</v>
      </c>
      <c r="BM182" s="158" t="s">
        <v>128</v>
      </c>
      <c r="BN182" s="158" t="s">
        <v>128</v>
      </c>
      <c r="BO182" s="158" t="s">
        <v>128</v>
      </c>
      <c r="BP182" s="158" t="s">
        <v>128</v>
      </c>
      <c r="BQ182" s="158" t="s">
        <v>128</v>
      </c>
      <c r="BR182" s="158" t="s">
        <v>128</v>
      </c>
      <c r="BS182" s="158" t="s">
        <v>128</v>
      </c>
      <c r="BT182" s="158" t="s">
        <v>128</v>
      </c>
      <c r="BU182" s="158" t="s">
        <v>128</v>
      </c>
      <c r="BV182" s="158" t="s">
        <v>128</v>
      </c>
      <c r="BW182" s="158" t="s">
        <v>128</v>
      </c>
      <c r="BX182" s="158" t="s">
        <v>128</v>
      </c>
      <c r="BY182" s="158" t="s">
        <v>128</v>
      </c>
      <c r="BZ182" s="158" t="s">
        <v>128</v>
      </c>
      <c r="CA182" s="158" t="s">
        <v>128</v>
      </c>
      <c r="CB182" s="158" t="s">
        <v>128</v>
      </c>
      <c r="CC182" s="158" t="s">
        <v>128</v>
      </c>
      <c r="CD182" s="158" t="s">
        <v>128</v>
      </c>
      <c r="CE182" s="158" t="s">
        <v>128</v>
      </c>
      <c r="CF182" s="158" t="s">
        <v>128</v>
      </c>
      <c r="CG182" s="158" t="s">
        <v>128</v>
      </c>
      <c r="CH182" s="158" t="s">
        <v>128</v>
      </c>
      <c r="CI182" s="158" t="s">
        <v>128</v>
      </c>
      <c r="CJ182" s="158" t="s">
        <v>128</v>
      </c>
      <c r="CK182" s="158" t="s">
        <v>128</v>
      </c>
      <c r="CL182" s="158" t="s">
        <v>128</v>
      </c>
      <c r="CM182" s="158" t="s">
        <v>128</v>
      </c>
      <c r="CN182" s="158" t="s">
        <v>128</v>
      </c>
      <c r="CO182" s="158" t="s">
        <v>128</v>
      </c>
      <c r="CP182" s="158" t="s">
        <v>128</v>
      </c>
      <c r="CQ182" s="158" t="s">
        <v>128</v>
      </c>
      <c r="CR182" s="158" t="s">
        <v>128</v>
      </c>
      <c r="CS182" s="158" t="s">
        <v>128</v>
      </c>
      <c r="CT182" s="158" t="s">
        <v>128</v>
      </c>
      <c r="CU182" s="158" t="s">
        <v>128</v>
      </c>
      <c r="CV182" s="158" t="s">
        <v>128</v>
      </c>
      <c r="CW182" s="158" t="s">
        <v>128</v>
      </c>
      <c r="CX182" s="158" t="s">
        <v>128</v>
      </c>
      <c r="CY182" s="158" t="s">
        <v>128</v>
      </c>
      <c r="CZ182" s="158" t="s">
        <v>128</v>
      </c>
      <c r="DA182" s="158" t="s">
        <v>128</v>
      </c>
      <c r="DB182" s="158" t="s">
        <v>128</v>
      </c>
      <c r="DC182" s="158" t="s">
        <v>128</v>
      </c>
      <c r="DD182" s="158" t="s">
        <v>128</v>
      </c>
      <c r="DE182" s="158" t="s">
        <v>128</v>
      </c>
      <c r="DF182" s="158" t="s">
        <v>128</v>
      </c>
      <c r="DG182" s="158" t="s">
        <v>128</v>
      </c>
      <c r="DH182" s="158" t="s">
        <v>128</v>
      </c>
      <c r="DI182" s="158" t="s">
        <v>128</v>
      </c>
      <c r="DJ182" s="158" t="s">
        <v>128</v>
      </c>
      <c r="DK182" s="158" t="s">
        <v>128</v>
      </c>
      <c r="DL182" s="158" t="s">
        <v>128</v>
      </c>
      <c r="DM182" s="158" t="s">
        <v>128</v>
      </c>
      <c r="DN182" s="158" t="s">
        <v>128</v>
      </c>
      <c r="DO182" s="158" t="s">
        <v>128</v>
      </c>
      <c r="DP182" s="158" t="s">
        <v>128</v>
      </c>
      <c r="DQ182" s="158" t="s">
        <v>128</v>
      </c>
      <c r="DR182" s="158" t="s">
        <v>128</v>
      </c>
      <c r="DS182" s="158" t="s">
        <v>128</v>
      </c>
      <c r="DT182" s="158" t="s">
        <v>128</v>
      </c>
      <c r="DU182" s="158" t="s">
        <v>128</v>
      </c>
      <c r="DV182" s="158" t="s">
        <v>128</v>
      </c>
      <c r="DW182" s="158" t="s">
        <v>128</v>
      </c>
      <c r="DX182" s="158" t="s">
        <v>128</v>
      </c>
      <c r="DY182" s="158" t="s">
        <v>128</v>
      </c>
      <c r="DZ182" s="158" t="s">
        <v>128</v>
      </c>
      <c r="EA182" s="158" t="s">
        <v>128</v>
      </c>
      <c r="EB182" s="158" t="s">
        <v>128</v>
      </c>
      <c r="EC182" s="158" t="s">
        <v>128</v>
      </c>
      <c r="ED182" s="158" t="s">
        <v>128</v>
      </c>
      <c r="EE182" s="158" t="s">
        <v>128</v>
      </c>
      <c r="EF182" s="158" t="s">
        <v>128</v>
      </c>
      <c r="EG182" s="158" t="s">
        <v>128</v>
      </c>
      <c r="EH182" s="158" t="s">
        <v>128</v>
      </c>
      <c r="EI182" s="158" t="s">
        <v>128</v>
      </c>
      <c r="EJ182" s="158" t="s">
        <v>128</v>
      </c>
      <c r="EK182" s="158" t="s">
        <v>128</v>
      </c>
      <c r="EL182" s="158" t="s">
        <v>128</v>
      </c>
      <c r="EM182" s="158" t="s">
        <v>128</v>
      </c>
      <c r="EN182" s="158" t="s">
        <v>128</v>
      </c>
      <c r="EO182" s="158" t="s">
        <v>128</v>
      </c>
      <c r="EP182" s="158" t="s">
        <v>128</v>
      </c>
      <c r="EQ182" s="158" t="s">
        <v>128</v>
      </c>
      <c r="ER182" s="158" t="s">
        <v>128</v>
      </c>
      <c r="ES182" s="158" t="s">
        <v>128</v>
      </c>
      <c r="ET182" s="158" t="s">
        <v>128</v>
      </c>
      <c r="EU182" s="158" t="s">
        <v>128</v>
      </c>
      <c r="EV182" s="158" t="s">
        <v>128</v>
      </c>
      <c r="EW182" s="158" t="s">
        <v>128</v>
      </c>
      <c r="EX182" s="158" t="s">
        <v>128</v>
      </c>
      <c r="EY182" s="158" t="s">
        <v>128</v>
      </c>
      <c r="EZ182" s="158" t="s">
        <v>128</v>
      </c>
      <c r="FA182" s="158" t="s">
        <v>128</v>
      </c>
      <c r="FB182" s="158" t="s">
        <v>128</v>
      </c>
      <c r="FC182" s="158" t="s">
        <v>128</v>
      </c>
      <c r="FD182" s="158" t="s">
        <v>128</v>
      </c>
      <c r="FE182" s="158" t="s">
        <v>128</v>
      </c>
      <c r="FF182" s="158" t="s">
        <v>128</v>
      </c>
      <c r="FG182" s="158" t="s">
        <v>128</v>
      </c>
      <c r="FH182" s="158" t="s">
        <v>128</v>
      </c>
      <c r="FI182" s="158" t="s">
        <v>128</v>
      </c>
      <c r="FJ182" s="158" t="s">
        <v>128</v>
      </c>
      <c r="FK182" s="158" t="s">
        <v>128</v>
      </c>
      <c r="FL182" s="158" t="s">
        <v>128</v>
      </c>
      <c r="FM182" s="158" t="s">
        <v>128</v>
      </c>
      <c r="FN182" s="158" t="s">
        <v>128</v>
      </c>
      <c r="FO182" s="158" t="s">
        <v>128</v>
      </c>
      <c r="FP182" s="158" t="s">
        <v>128</v>
      </c>
      <c r="FQ182" s="158" t="s">
        <v>128</v>
      </c>
      <c r="FR182" s="158" t="s">
        <v>128</v>
      </c>
      <c r="FS182" s="158" t="s">
        <v>128</v>
      </c>
      <c r="FT182" s="158" t="s">
        <v>128</v>
      </c>
      <c r="FU182" s="158" t="s">
        <v>128</v>
      </c>
      <c r="FV182" s="158" t="s">
        <v>128</v>
      </c>
      <c r="FW182" s="158" t="s">
        <v>128</v>
      </c>
      <c r="FX182" s="158" t="s">
        <v>128</v>
      </c>
      <c r="FY182" s="158" t="s">
        <v>128</v>
      </c>
      <c r="FZ182" s="158" t="s">
        <v>128</v>
      </c>
      <c r="GA182" s="158" t="s">
        <v>128</v>
      </c>
      <c r="GB182" s="158" t="s">
        <v>128</v>
      </c>
      <c r="GC182" s="158" t="s">
        <v>128</v>
      </c>
      <c r="GD182" s="158" t="s">
        <v>128</v>
      </c>
      <c r="GE182" s="158" t="s">
        <v>128</v>
      </c>
      <c r="GF182" s="158" t="s">
        <v>128</v>
      </c>
      <c r="GG182" s="158" t="s">
        <v>128</v>
      </c>
      <c r="GH182" s="158" t="s">
        <v>128</v>
      </c>
      <c r="GI182" s="158" t="s">
        <v>128</v>
      </c>
      <c r="GJ182" s="158" t="s">
        <v>128</v>
      </c>
      <c r="GK182" s="158" t="s">
        <v>128</v>
      </c>
      <c r="GL182" s="158" t="s">
        <v>128</v>
      </c>
      <c r="GM182" s="158" t="s">
        <v>128</v>
      </c>
      <c r="GN182" s="158" t="s">
        <v>128</v>
      </c>
      <c r="GO182" s="158" t="s">
        <v>128</v>
      </c>
      <c r="GP182" s="158" t="s">
        <v>128</v>
      </c>
      <c r="GQ182" s="158" t="s">
        <v>128</v>
      </c>
      <c r="GR182" s="158" t="s">
        <v>128</v>
      </c>
      <c r="GS182" s="158" t="s">
        <v>128</v>
      </c>
      <c r="GT182" s="158" t="s">
        <v>128</v>
      </c>
      <c r="GU182" s="158" t="s">
        <v>128</v>
      </c>
      <c r="GV182" s="158" t="s">
        <v>128</v>
      </c>
      <c r="GW182" s="158" t="s">
        <v>128</v>
      </c>
      <c r="GX182" s="158" t="s">
        <v>128</v>
      </c>
      <c r="GY182" s="158" t="s">
        <v>128</v>
      </c>
      <c r="GZ182" s="158" t="s">
        <v>128</v>
      </c>
      <c r="HA182" s="158" t="s">
        <v>128</v>
      </c>
      <c r="HB182" s="158" t="s">
        <v>128</v>
      </c>
      <c r="HC182" s="158" t="s">
        <v>128</v>
      </c>
      <c r="HD182" s="158" t="s">
        <v>128</v>
      </c>
      <c r="HE182" s="158" t="s">
        <v>128</v>
      </c>
      <c r="HF182" s="158" t="s">
        <v>128</v>
      </c>
      <c r="HG182" s="158" t="s">
        <v>128</v>
      </c>
      <c r="HH182" s="158" t="s">
        <v>128</v>
      </c>
      <c r="HI182" s="158" t="s">
        <v>128</v>
      </c>
      <c r="HJ182" s="158" t="s">
        <v>128</v>
      </c>
      <c r="HK182" s="158" t="s">
        <v>128</v>
      </c>
      <c r="HL182" s="158" t="s">
        <v>128</v>
      </c>
      <c r="HM182" s="158" t="s">
        <v>128</v>
      </c>
      <c r="HN182" s="158" t="s">
        <v>128</v>
      </c>
      <c r="HO182" s="158" t="s">
        <v>128</v>
      </c>
      <c r="HP182" s="158" t="s">
        <v>128</v>
      </c>
      <c r="HQ182" s="158" t="s">
        <v>128</v>
      </c>
      <c r="HR182" s="158" t="s">
        <v>128</v>
      </c>
      <c r="HS182" s="158" t="s">
        <v>128</v>
      </c>
      <c r="HT182" s="158" t="s">
        <v>128</v>
      </c>
      <c r="HU182" s="158" t="s">
        <v>128</v>
      </c>
      <c r="HV182" s="158" t="s">
        <v>128</v>
      </c>
      <c r="HW182" s="158" t="s">
        <v>128</v>
      </c>
      <c r="HX182" s="158" t="s">
        <v>128</v>
      </c>
      <c r="HY182" s="158" t="s">
        <v>128</v>
      </c>
      <c r="HZ182" s="158" t="s">
        <v>128</v>
      </c>
      <c r="IA182" s="158" t="s">
        <v>128</v>
      </c>
      <c r="IB182" s="158" t="s">
        <v>128</v>
      </c>
      <c r="IC182" s="158" t="s">
        <v>128</v>
      </c>
      <c r="ID182" s="158" t="s">
        <v>128</v>
      </c>
      <c r="IE182" s="158" t="s">
        <v>128</v>
      </c>
      <c r="IF182" s="158" t="s">
        <v>128</v>
      </c>
      <c r="IG182" s="158" t="s">
        <v>128</v>
      </c>
      <c r="IH182" s="158" t="s">
        <v>128</v>
      </c>
      <c r="II182" s="158" t="s">
        <v>128</v>
      </c>
      <c r="IJ182" s="158" t="s">
        <v>128</v>
      </c>
      <c r="IK182" s="158" t="s">
        <v>128</v>
      </c>
      <c r="IL182" s="158" t="s">
        <v>128</v>
      </c>
      <c r="IM182" s="158" t="s">
        <v>128</v>
      </c>
      <c r="IN182" s="158" t="s">
        <v>128</v>
      </c>
      <c r="IO182" s="158" t="s">
        <v>128</v>
      </c>
      <c r="IP182" s="158" t="s">
        <v>128</v>
      </c>
      <c r="IQ182" s="158" t="s">
        <v>128</v>
      </c>
      <c r="IR182" s="158" t="s">
        <v>128</v>
      </c>
      <c r="IS182" s="158" t="s">
        <v>128</v>
      </c>
      <c r="IT182" s="158" t="s">
        <v>128</v>
      </c>
      <c r="IU182" s="158" t="s">
        <v>128</v>
      </c>
      <c r="IV182" s="158" t="s">
        <v>128</v>
      </c>
      <c r="IW182" s="158" t="s">
        <v>128</v>
      </c>
      <c r="IX182" s="158" t="s">
        <v>128</v>
      </c>
      <c r="IY182" s="158" t="s">
        <v>128</v>
      </c>
      <c r="IZ182" s="158" t="s">
        <v>128</v>
      </c>
      <c r="JA182" s="158" t="s">
        <v>128</v>
      </c>
      <c r="JB182" s="158" t="s">
        <v>128</v>
      </c>
      <c r="JC182" s="158" t="s">
        <v>128</v>
      </c>
      <c r="JD182" s="158" t="s">
        <v>128</v>
      </c>
      <c r="JE182" s="158" t="s">
        <v>128</v>
      </c>
      <c r="JF182" s="158" t="s">
        <v>128</v>
      </c>
      <c r="JG182" s="158" t="s">
        <v>128</v>
      </c>
      <c r="JH182" s="158" t="s">
        <v>128</v>
      </c>
      <c r="JI182" s="158" t="s">
        <v>128</v>
      </c>
      <c r="JJ182" s="158" t="s">
        <v>128</v>
      </c>
      <c r="JK182" s="158" t="s">
        <v>128</v>
      </c>
      <c r="JL182" s="158" t="s">
        <v>128</v>
      </c>
      <c r="JM182" s="158" t="s">
        <v>128</v>
      </c>
      <c r="JN182" s="158" t="s">
        <v>128</v>
      </c>
      <c r="JO182" s="158" t="s">
        <v>128</v>
      </c>
      <c r="JP182" s="158" t="s">
        <v>128</v>
      </c>
      <c r="JQ182" s="158" t="s">
        <v>128</v>
      </c>
      <c r="JR182" s="158" t="s">
        <v>128</v>
      </c>
      <c r="JS182" s="158" t="s">
        <v>128</v>
      </c>
      <c r="JT182" s="158" t="s">
        <v>128</v>
      </c>
      <c r="JU182" s="158" t="s">
        <v>128</v>
      </c>
      <c r="JV182" s="158" t="s">
        <v>128</v>
      </c>
      <c r="JW182" s="158" t="s">
        <v>128</v>
      </c>
      <c r="JX182" s="158" t="s">
        <v>128</v>
      </c>
      <c r="JY182" s="158" t="s">
        <v>128</v>
      </c>
      <c r="JZ182" s="158" t="s">
        <v>128</v>
      </c>
      <c r="KA182" s="158" t="s">
        <v>128</v>
      </c>
      <c r="KB182" s="158" t="s">
        <v>128</v>
      </c>
      <c r="KC182" s="158" t="s">
        <v>128</v>
      </c>
      <c r="KD182" s="158" t="s">
        <v>128</v>
      </c>
      <c r="KE182" s="158" t="s">
        <v>128</v>
      </c>
      <c r="KF182" s="158" t="s">
        <v>128</v>
      </c>
      <c r="KG182" s="158" t="s">
        <v>128</v>
      </c>
      <c r="KH182" s="158" t="s">
        <v>128</v>
      </c>
      <c r="KI182" s="158" t="s">
        <v>128</v>
      </c>
      <c r="KJ182" s="158" t="s">
        <v>128</v>
      </c>
      <c r="KK182" s="158" t="s">
        <v>128</v>
      </c>
      <c r="KL182" s="158" t="s">
        <v>128</v>
      </c>
      <c r="KM182" s="158" t="s">
        <v>128</v>
      </c>
      <c r="KN182" s="158" t="s">
        <v>128</v>
      </c>
      <c r="KO182" s="158" t="s">
        <v>128</v>
      </c>
      <c r="KP182" s="158" t="s">
        <v>128</v>
      </c>
      <c r="KQ182" s="158" t="s">
        <v>128</v>
      </c>
      <c r="KR182" s="158" t="s">
        <v>128</v>
      </c>
      <c r="KS182" s="158" t="s">
        <v>128</v>
      </c>
      <c r="KT182" s="158" t="s">
        <v>128</v>
      </c>
      <c r="KU182" s="158" t="s">
        <v>128</v>
      </c>
      <c r="KV182" s="158" t="s">
        <v>128</v>
      </c>
      <c r="KW182" s="158" t="s">
        <v>128</v>
      </c>
      <c r="KX182" s="158" t="s">
        <v>128</v>
      </c>
      <c r="KY182" s="158" t="s">
        <v>128</v>
      </c>
      <c r="KZ182" s="158" t="s">
        <v>128</v>
      </c>
      <c r="LA182" s="158" t="s">
        <v>128</v>
      </c>
      <c r="LB182" s="158" t="s">
        <v>128</v>
      </c>
      <c r="LC182" s="158" t="s">
        <v>128</v>
      </c>
      <c r="LD182" s="158" t="s">
        <v>128</v>
      </c>
      <c r="LE182" s="158" t="s">
        <v>128</v>
      </c>
      <c r="LF182" s="158" t="s">
        <v>128</v>
      </c>
      <c r="LG182" s="158" t="s">
        <v>128</v>
      </c>
      <c r="LH182" s="158" t="s">
        <v>128</v>
      </c>
      <c r="LI182" s="158" t="s">
        <v>128</v>
      </c>
      <c r="LJ182" s="158" t="s">
        <v>128</v>
      </c>
      <c r="LK182" s="158" t="s">
        <v>128</v>
      </c>
      <c r="LL182" s="158" t="s">
        <v>128</v>
      </c>
      <c r="LM182" s="158" t="s">
        <v>128</v>
      </c>
      <c r="LN182" s="158" t="s">
        <v>128</v>
      </c>
      <c r="LO182" s="158" t="s">
        <v>128</v>
      </c>
      <c r="LP182" s="158" t="s">
        <v>128</v>
      </c>
      <c r="LQ182" s="158" t="s">
        <v>128</v>
      </c>
      <c r="LR182" s="158" t="s">
        <v>128</v>
      </c>
      <c r="LS182" s="158" t="s">
        <v>128</v>
      </c>
      <c r="LT182" s="158" t="s">
        <v>128</v>
      </c>
      <c r="LU182" s="158" t="s">
        <v>128</v>
      </c>
      <c r="LV182" s="158" t="s">
        <v>128</v>
      </c>
      <c r="LW182" s="158" t="s">
        <v>128</v>
      </c>
      <c r="LX182" s="158" t="s">
        <v>128</v>
      </c>
      <c r="LY182" s="158" t="s">
        <v>128</v>
      </c>
      <c r="LZ182" s="158" t="s">
        <v>128</v>
      </c>
      <c r="MA182" s="158" t="s">
        <v>128</v>
      </c>
      <c r="MB182" s="158" t="s">
        <v>128</v>
      </c>
      <c r="MC182" s="158" t="s">
        <v>128</v>
      </c>
      <c r="MD182" s="158" t="s">
        <v>128</v>
      </c>
      <c r="ME182" s="158" t="s">
        <v>128</v>
      </c>
      <c r="MF182" s="158" t="s">
        <v>128</v>
      </c>
      <c r="MG182" s="158" t="s">
        <v>128</v>
      </c>
      <c r="MH182" s="158" t="s">
        <v>128</v>
      </c>
      <c r="MI182" s="158" t="s">
        <v>128</v>
      </c>
      <c r="MJ182" s="158" t="s">
        <v>128</v>
      </c>
      <c r="MK182" s="158" t="s">
        <v>128</v>
      </c>
      <c r="ML182" s="158" t="s">
        <v>128</v>
      </c>
      <c r="MM182" s="158" t="s">
        <v>128</v>
      </c>
      <c r="MN182" s="158" t="s">
        <v>128</v>
      </c>
      <c r="MO182" s="158" t="s">
        <v>128</v>
      </c>
      <c r="MP182" s="158" t="s">
        <v>128</v>
      </c>
      <c r="MQ182" s="158" t="s">
        <v>128</v>
      </c>
      <c r="MR182" s="158" t="s">
        <v>128</v>
      </c>
      <c r="MS182" s="158" t="s">
        <v>128</v>
      </c>
      <c r="MT182" s="158" t="s">
        <v>128</v>
      </c>
      <c r="MU182" s="158" t="s">
        <v>128</v>
      </c>
      <c r="MV182" s="158" t="s">
        <v>128</v>
      </c>
      <c r="MW182" s="158" t="s">
        <v>128</v>
      </c>
      <c r="MX182" s="158" t="s">
        <v>128</v>
      </c>
      <c r="MY182" s="158" t="s">
        <v>128</v>
      </c>
      <c r="MZ182" s="158" t="s">
        <v>128</v>
      </c>
      <c r="NA182" s="158" t="s">
        <v>128</v>
      </c>
      <c r="NB182" s="158" t="s">
        <v>128</v>
      </c>
      <c r="NC182" s="158" t="s">
        <v>128</v>
      </c>
      <c r="ND182" s="158" t="s">
        <v>128</v>
      </c>
      <c r="NE182" s="158" t="s">
        <v>128</v>
      </c>
      <c r="NF182" s="158" t="s">
        <v>128</v>
      </c>
      <c r="NG182" s="158" t="s">
        <v>128</v>
      </c>
      <c r="NH182" s="158" t="s">
        <v>128</v>
      </c>
      <c r="NI182" s="158" t="s">
        <v>128</v>
      </c>
      <c r="NJ182" s="158" t="s">
        <v>128</v>
      </c>
      <c r="NK182" s="158" t="s">
        <v>128</v>
      </c>
      <c r="NL182" s="158" t="s">
        <v>128</v>
      </c>
      <c r="NM182" s="158" t="s">
        <v>128</v>
      </c>
      <c r="NN182" s="158" t="s">
        <v>128</v>
      </c>
      <c r="NO182" s="158" t="s">
        <v>128</v>
      </c>
      <c r="NP182" s="158" t="s">
        <v>128</v>
      </c>
      <c r="NQ182" s="158" t="s">
        <v>128</v>
      </c>
      <c r="NR182" s="158" t="s">
        <v>128</v>
      </c>
      <c r="NS182" s="158" t="s">
        <v>128</v>
      </c>
      <c r="NT182" s="158" t="s">
        <v>128</v>
      </c>
      <c r="NU182" s="158" t="s">
        <v>128</v>
      </c>
      <c r="NV182" s="158" t="s">
        <v>128</v>
      </c>
      <c r="NW182" s="158" t="s">
        <v>128</v>
      </c>
      <c r="NX182" s="158" t="s">
        <v>128</v>
      </c>
      <c r="NY182" s="158" t="s">
        <v>128</v>
      </c>
      <c r="NZ182" s="158" t="s">
        <v>128</v>
      </c>
      <c r="OA182" s="158" t="s">
        <v>128</v>
      </c>
      <c r="OB182" s="158" t="s">
        <v>128</v>
      </c>
      <c r="OC182" s="158" t="s">
        <v>128</v>
      </c>
      <c r="OD182" s="158" t="s">
        <v>128</v>
      </c>
      <c r="OE182" s="170" t="s">
        <v>128</v>
      </c>
      <c r="OF182" s="181"/>
      <c r="OG182" s="177">
        <f t="shared" si="893"/>
        <v>139.38140587217106</v>
      </c>
      <c r="OH182" s="66" t="str">
        <f t="shared" si="894"/>
        <v>kg/GJ delivered</v>
      </c>
      <c r="OI182" s="66" t="str">
        <f t="shared" si="895"/>
        <v/>
      </c>
      <c r="OJ182" s="66" t="str">
        <f t="shared" si="896"/>
        <v/>
      </c>
      <c r="OK182" s="66" t="str">
        <f t="shared" si="897"/>
        <v/>
      </c>
      <c r="OL182" s="66" t="str">
        <f t="shared" si="898"/>
        <v/>
      </c>
      <c r="OM182" s="159">
        <f t="shared" si="899"/>
        <v>739.04559392686042</v>
      </c>
      <c r="ON182" s="66" t="str">
        <f t="shared" si="900"/>
        <v>kg/GJ delivered</v>
      </c>
      <c r="OO182" s="66" t="str">
        <f t="shared" si="901"/>
        <v/>
      </c>
      <c r="OP182" s="66" t="str">
        <f t="shared" si="902"/>
        <v/>
      </c>
      <c r="OQ182" s="66" t="str">
        <f t="shared" si="903"/>
        <v/>
      </c>
      <c r="OR182" s="66" t="str">
        <f t="shared" si="904"/>
        <v/>
      </c>
      <c r="OS182" s="66" t="str">
        <f t="shared" si="905"/>
        <v/>
      </c>
      <c r="OT182" s="66" t="str">
        <f t="shared" si="906"/>
        <v/>
      </c>
      <c r="OU182" s="66" t="str">
        <f t="shared" si="907"/>
        <v/>
      </c>
      <c r="OV182" s="66" t="str">
        <f t="shared" si="908"/>
        <v/>
      </c>
      <c r="OW182" s="66" t="str">
        <f t="shared" si="909"/>
        <v/>
      </c>
      <c r="OX182" s="66" t="str">
        <f t="shared" si="910"/>
        <v/>
      </c>
      <c r="OY182" s="118">
        <f t="shared" si="911"/>
        <v>4.1425450396426644</v>
      </c>
      <c r="OZ182" s="66" t="str">
        <f t="shared" si="912"/>
        <v>kg/GJ delivered</v>
      </c>
      <c r="PA182" s="126">
        <f t="shared" si="913"/>
        <v>0.9724284130616585</v>
      </c>
      <c r="PB182" s="66" t="str">
        <f t="shared" si="914"/>
        <v>kg/GJ delivered</v>
      </c>
      <c r="PC182" s="126">
        <f t="shared" si="915"/>
        <v>0.48556592092212147</v>
      </c>
      <c r="PD182" s="66" t="str">
        <f t="shared" si="916"/>
        <v>kg/GJ delivered</v>
      </c>
      <c r="PE182" s="66" t="str">
        <f t="shared" si="917"/>
        <v/>
      </c>
      <c r="PF182" s="66" t="str">
        <f t="shared" si="918"/>
        <v/>
      </c>
      <c r="PG182" s="66" t="str">
        <f t="shared" si="919"/>
        <v/>
      </c>
      <c r="PH182" s="66" t="str">
        <f t="shared" si="920"/>
        <v/>
      </c>
      <c r="PI182" s="66" t="str">
        <f t="shared" si="921"/>
        <v/>
      </c>
      <c r="PJ182" s="66" t="str">
        <f t="shared" si="922"/>
        <v/>
      </c>
      <c r="PK182" s="66" t="str">
        <f t="shared" si="923"/>
        <v/>
      </c>
      <c r="PL182" s="66" t="str">
        <f t="shared" si="924"/>
        <v/>
      </c>
      <c r="PM182" s="66" t="str">
        <f t="shared" si="925"/>
        <v/>
      </c>
      <c r="PN182" s="66" t="str">
        <f t="shared" si="926"/>
        <v/>
      </c>
      <c r="PO182" s="66" t="str">
        <f t="shared" si="927"/>
        <v/>
      </c>
      <c r="PP182" s="66" t="str">
        <f t="shared" si="928"/>
        <v/>
      </c>
      <c r="PQ182" s="66" t="str">
        <f t="shared" si="929"/>
        <v/>
      </c>
      <c r="PR182" s="66" t="str">
        <f t="shared" si="930"/>
        <v/>
      </c>
      <c r="PS182" s="66" t="str">
        <f t="shared" si="931"/>
        <v/>
      </c>
      <c r="PT182" s="66" t="str">
        <f t="shared" si="932"/>
        <v/>
      </c>
      <c r="PU182" s="66" t="str">
        <f t="shared" si="933"/>
        <v/>
      </c>
      <c r="PV182" s="66" t="str">
        <f t="shared" si="934"/>
        <v/>
      </c>
      <c r="PW182" s="66" t="str">
        <f t="shared" si="935"/>
        <v/>
      </c>
      <c r="PX182" s="66" t="str">
        <f t="shared" si="936"/>
        <v/>
      </c>
      <c r="PY182" s="66" t="str">
        <f t="shared" si="937"/>
        <v/>
      </c>
      <c r="PZ182" s="66" t="str">
        <f t="shared" si="938"/>
        <v/>
      </c>
      <c r="QA182" s="66" t="str">
        <f t="shared" si="939"/>
        <v/>
      </c>
      <c r="QB182" s="66" t="str">
        <f t="shared" si="940"/>
        <v/>
      </c>
      <c r="QC182" s="66" t="str">
        <f t="shared" si="941"/>
        <v/>
      </c>
      <c r="QD182" s="66" t="str">
        <f t="shared" si="942"/>
        <v/>
      </c>
      <c r="QE182" s="66" t="str">
        <f t="shared" si="943"/>
        <v/>
      </c>
      <c r="QF182" s="66" t="str">
        <f t="shared" si="944"/>
        <v/>
      </c>
      <c r="QG182" s="66" t="str">
        <f t="shared" si="945"/>
        <v/>
      </c>
      <c r="QH182" s="66" t="str">
        <f t="shared" si="946"/>
        <v/>
      </c>
      <c r="QI182" s="66" t="str">
        <f t="shared" si="947"/>
        <v/>
      </c>
      <c r="QJ182" s="66" t="str">
        <f t="shared" si="948"/>
        <v/>
      </c>
      <c r="QK182" s="66" t="str">
        <f t="shared" si="949"/>
        <v/>
      </c>
      <c r="QL182" s="66" t="str">
        <f t="shared" si="950"/>
        <v/>
      </c>
      <c r="QM182" s="66" t="str">
        <f t="shared" si="951"/>
        <v/>
      </c>
      <c r="QN182" s="66" t="str">
        <f t="shared" si="952"/>
        <v/>
      </c>
      <c r="QO182" s="66" t="str">
        <f t="shared" si="953"/>
        <v/>
      </c>
      <c r="QP182" s="66" t="str">
        <f t="shared" si="954"/>
        <v/>
      </c>
      <c r="QQ182" s="66" t="str">
        <f t="shared" si="955"/>
        <v/>
      </c>
      <c r="QR182" s="66" t="str">
        <f t="shared" si="956"/>
        <v/>
      </c>
      <c r="QS182" s="66" t="str">
        <f t="shared" si="957"/>
        <v/>
      </c>
      <c r="QT182" s="66" t="str">
        <f t="shared" si="958"/>
        <v/>
      </c>
      <c r="QU182" s="66" t="str">
        <f t="shared" si="959"/>
        <v/>
      </c>
      <c r="QV182" s="66" t="str">
        <f t="shared" si="960"/>
        <v/>
      </c>
      <c r="QW182" s="66" t="str">
        <f t="shared" si="961"/>
        <v/>
      </c>
      <c r="QX182" s="66" t="str">
        <f t="shared" si="962"/>
        <v/>
      </c>
      <c r="QY182" s="66" t="str">
        <f t="shared" si="963"/>
        <v/>
      </c>
      <c r="QZ182" s="66" t="str">
        <f t="shared" si="964"/>
        <v/>
      </c>
      <c r="RA182" s="66" t="str">
        <f t="shared" si="965"/>
        <v/>
      </c>
      <c r="RB182" s="66" t="str">
        <f t="shared" si="966"/>
        <v/>
      </c>
      <c r="RC182" s="66" t="str">
        <f t="shared" si="967"/>
        <v/>
      </c>
      <c r="RD182" s="66" t="str">
        <f t="shared" si="968"/>
        <v/>
      </c>
      <c r="RE182" s="66" t="str">
        <f t="shared" si="969"/>
        <v/>
      </c>
      <c r="RF182" s="66" t="str">
        <f t="shared" si="970"/>
        <v/>
      </c>
      <c r="RG182" s="66" t="str">
        <f t="shared" si="971"/>
        <v/>
      </c>
      <c r="RH182" s="66" t="str">
        <f t="shared" si="972"/>
        <v/>
      </c>
      <c r="RI182" s="66" t="str">
        <f t="shared" si="973"/>
        <v/>
      </c>
      <c r="RJ182" s="66" t="str">
        <f t="shared" si="974"/>
        <v/>
      </c>
      <c r="RK182" s="66" t="str">
        <f t="shared" si="975"/>
        <v/>
      </c>
      <c r="RL182" s="66" t="str">
        <f t="shared" si="976"/>
        <v/>
      </c>
      <c r="RM182" s="66" t="str">
        <f t="shared" si="977"/>
        <v/>
      </c>
      <c r="RN182" s="66" t="str">
        <f t="shared" si="978"/>
        <v/>
      </c>
      <c r="RO182" s="66" t="str">
        <f t="shared" si="979"/>
        <v/>
      </c>
      <c r="RP182" s="66" t="str">
        <f t="shared" si="980"/>
        <v/>
      </c>
      <c r="RQ182" s="66" t="str">
        <f t="shared" si="981"/>
        <v/>
      </c>
      <c r="RR182" s="66" t="str">
        <f t="shared" si="982"/>
        <v/>
      </c>
      <c r="RS182" s="66" t="str">
        <f t="shared" si="983"/>
        <v/>
      </c>
      <c r="RT182" s="66" t="str">
        <f t="shared" si="984"/>
        <v/>
      </c>
      <c r="RU182" s="66" t="str">
        <f t="shared" si="985"/>
        <v/>
      </c>
      <c r="RV182" s="66" t="str">
        <f t="shared" si="986"/>
        <v/>
      </c>
      <c r="RW182" s="66" t="str">
        <f t="shared" si="987"/>
        <v/>
      </c>
      <c r="RX182" s="66" t="str">
        <f t="shared" si="988"/>
        <v/>
      </c>
      <c r="RY182" s="66" t="str">
        <f t="shared" si="989"/>
        <v/>
      </c>
      <c r="RZ182" s="66" t="str">
        <f t="shared" si="990"/>
        <v/>
      </c>
      <c r="SA182" s="66" t="str">
        <f t="shared" si="991"/>
        <v/>
      </c>
      <c r="SB182" s="66" t="str">
        <f t="shared" si="992"/>
        <v/>
      </c>
      <c r="SC182" s="66" t="str">
        <f t="shared" si="993"/>
        <v/>
      </c>
      <c r="SD182" s="66" t="str">
        <f t="shared" si="994"/>
        <v/>
      </c>
      <c r="SE182" s="66" t="str">
        <f t="shared" si="995"/>
        <v/>
      </c>
      <c r="SF182" s="66" t="str">
        <f t="shared" si="996"/>
        <v/>
      </c>
      <c r="SG182" s="66" t="str">
        <f t="shared" si="997"/>
        <v/>
      </c>
      <c r="SH182" s="66" t="str">
        <f t="shared" si="998"/>
        <v/>
      </c>
      <c r="SI182" s="66" t="str">
        <f t="shared" si="999"/>
        <v/>
      </c>
      <c r="SJ182" s="66" t="str">
        <f t="shared" si="1000"/>
        <v/>
      </c>
      <c r="SK182" s="66" t="str">
        <f t="shared" si="1001"/>
        <v/>
      </c>
      <c r="SL182" s="66" t="str">
        <f t="shared" si="1002"/>
        <v/>
      </c>
      <c r="SM182" s="66" t="str">
        <f t="shared" si="1003"/>
        <v/>
      </c>
      <c r="SN182" s="66" t="str">
        <f t="shared" si="1004"/>
        <v/>
      </c>
      <c r="SO182" s="66" t="str">
        <f t="shared" si="1005"/>
        <v/>
      </c>
      <c r="SP182" s="66" t="str">
        <f t="shared" si="1006"/>
        <v/>
      </c>
      <c r="SQ182" s="66" t="str">
        <f t="shared" si="1007"/>
        <v/>
      </c>
      <c r="SR182" s="66" t="str">
        <f t="shared" si="1008"/>
        <v/>
      </c>
      <c r="SS182" s="66" t="str">
        <f t="shared" si="1009"/>
        <v/>
      </c>
      <c r="ST182" s="66" t="str">
        <f t="shared" si="1010"/>
        <v/>
      </c>
      <c r="SU182" s="66" t="str">
        <f t="shared" si="1011"/>
        <v/>
      </c>
      <c r="SV182" s="66" t="str">
        <f t="shared" si="1012"/>
        <v/>
      </c>
      <c r="SW182" s="66" t="str">
        <f t="shared" si="1013"/>
        <v/>
      </c>
      <c r="SX182" s="66" t="str">
        <f t="shared" si="1014"/>
        <v/>
      </c>
      <c r="SY182" s="66" t="str">
        <f t="shared" si="1015"/>
        <v/>
      </c>
      <c r="SZ182" s="66" t="str">
        <f t="shared" si="1016"/>
        <v/>
      </c>
      <c r="TA182" s="66" t="str">
        <f t="shared" si="1017"/>
        <v/>
      </c>
      <c r="TB182" s="66" t="str">
        <f t="shared" si="1018"/>
        <v/>
      </c>
      <c r="TC182" s="66" t="str">
        <f t="shared" si="1019"/>
        <v/>
      </c>
      <c r="TD182" s="66" t="str">
        <f t="shared" si="1020"/>
        <v/>
      </c>
      <c r="TE182" s="66" t="str">
        <f t="shared" si="1021"/>
        <v/>
      </c>
      <c r="TF182" s="66" t="str">
        <f t="shared" si="1022"/>
        <v/>
      </c>
      <c r="TG182" s="66" t="str">
        <f t="shared" si="1023"/>
        <v/>
      </c>
      <c r="TH182" s="66" t="str">
        <f t="shared" si="1024"/>
        <v/>
      </c>
      <c r="TI182" s="66" t="str">
        <f t="shared" si="1025"/>
        <v/>
      </c>
      <c r="TJ182" s="66" t="str">
        <f t="shared" si="1026"/>
        <v/>
      </c>
      <c r="TK182" s="66" t="str">
        <f t="shared" si="1027"/>
        <v/>
      </c>
      <c r="TL182" s="66" t="str">
        <f t="shared" si="1028"/>
        <v/>
      </c>
      <c r="TM182" s="66" t="str">
        <f t="shared" si="1029"/>
        <v/>
      </c>
      <c r="TN182" s="66" t="str">
        <f t="shared" si="1030"/>
        <v/>
      </c>
      <c r="TO182" s="66" t="str">
        <f t="shared" si="1031"/>
        <v/>
      </c>
      <c r="TP182" s="66" t="str">
        <f t="shared" si="1032"/>
        <v/>
      </c>
      <c r="TQ182" s="66" t="str">
        <f t="shared" si="1033"/>
        <v/>
      </c>
      <c r="TR182" s="66" t="str">
        <f t="shared" si="1034"/>
        <v/>
      </c>
      <c r="TS182" s="66" t="str">
        <f t="shared" si="1035"/>
        <v/>
      </c>
      <c r="TT182" s="66" t="str">
        <f t="shared" si="1036"/>
        <v/>
      </c>
      <c r="TU182" s="66" t="str">
        <f t="shared" si="1037"/>
        <v/>
      </c>
      <c r="TV182" s="66" t="str">
        <f t="shared" si="1038"/>
        <v/>
      </c>
      <c r="TW182" s="66" t="str">
        <f t="shared" si="1039"/>
        <v/>
      </c>
      <c r="TX182" s="66" t="str">
        <f t="shared" si="1040"/>
        <v/>
      </c>
      <c r="TY182" s="66" t="str">
        <f t="shared" si="1041"/>
        <v/>
      </c>
      <c r="TZ182" s="66" t="str">
        <f t="shared" si="1042"/>
        <v/>
      </c>
      <c r="UA182" s="66" t="str">
        <f t="shared" si="1043"/>
        <v/>
      </c>
      <c r="UB182" s="66" t="str">
        <f t="shared" si="1044"/>
        <v/>
      </c>
      <c r="UC182" s="66" t="str">
        <f t="shared" si="1045"/>
        <v/>
      </c>
      <c r="UD182" s="66" t="str">
        <f t="shared" si="1046"/>
        <v/>
      </c>
      <c r="UE182" s="66" t="str">
        <f t="shared" si="1047"/>
        <v/>
      </c>
      <c r="UF182" s="66" t="str">
        <f t="shared" si="1048"/>
        <v/>
      </c>
      <c r="UG182" s="66" t="str">
        <f t="shared" si="1049"/>
        <v/>
      </c>
      <c r="UH182" s="66" t="str">
        <f t="shared" si="1050"/>
        <v/>
      </c>
      <c r="UI182" s="66" t="str">
        <f t="shared" si="1051"/>
        <v/>
      </c>
      <c r="UJ182" s="66" t="str">
        <f t="shared" si="1052"/>
        <v/>
      </c>
      <c r="UK182" s="66" t="str">
        <f t="shared" si="1053"/>
        <v/>
      </c>
      <c r="UL182" s="66" t="str">
        <f t="shared" si="1054"/>
        <v/>
      </c>
      <c r="UM182" s="66" t="str">
        <f t="shared" si="1055"/>
        <v/>
      </c>
      <c r="UN182" s="66" t="str">
        <f t="shared" si="1056"/>
        <v/>
      </c>
      <c r="UO182" s="66" t="str">
        <f t="shared" si="1057"/>
        <v/>
      </c>
      <c r="UP182" s="66" t="str">
        <f t="shared" si="1058"/>
        <v/>
      </c>
      <c r="UQ182" s="66" t="str">
        <f t="shared" si="1059"/>
        <v/>
      </c>
      <c r="UR182" s="66" t="str">
        <f t="shared" si="1060"/>
        <v/>
      </c>
      <c r="US182" s="66" t="str">
        <f t="shared" si="1061"/>
        <v/>
      </c>
      <c r="UT182" s="66" t="str">
        <f t="shared" si="1062"/>
        <v/>
      </c>
      <c r="UU182" s="66" t="str">
        <f t="shared" si="1063"/>
        <v/>
      </c>
      <c r="UV182" s="66" t="str">
        <f t="shared" si="1064"/>
        <v/>
      </c>
      <c r="UW182" s="66" t="str">
        <f t="shared" si="1065"/>
        <v/>
      </c>
      <c r="UX182" s="66" t="str">
        <f t="shared" si="1066"/>
        <v/>
      </c>
      <c r="UY182" s="66" t="str">
        <f t="shared" si="1067"/>
        <v/>
      </c>
      <c r="UZ182" s="66" t="str">
        <f t="shared" si="1068"/>
        <v/>
      </c>
      <c r="VA182" s="66" t="str">
        <f t="shared" si="1069"/>
        <v/>
      </c>
      <c r="VB182" s="66" t="str">
        <f t="shared" si="1070"/>
        <v/>
      </c>
      <c r="VC182" s="66" t="str">
        <f t="shared" si="1071"/>
        <v/>
      </c>
      <c r="VD182" s="66" t="str">
        <f t="shared" si="1072"/>
        <v/>
      </c>
      <c r="VE182" s="66" t="str">
        <f t="shared" si="1073"/>
        <v/>
      </c>
      <c r="VF182" s="66" t="str">
        <f t="shared" si="1074"/>
        <v/>
      </c>
      <c r="VG182" s="66" t="str">
        <f t="shared" si="1075"/>
        <v/>
      </c>
      <c r="VH182" s="66" t="str">
        <f t="shared" si="1076"/>
        <v/>
      </c>
      <c r="VI182" s="66" t="str">
        <f t="shared" si="1077"/>
        <v/>
      </c>
      <c r="VJ182" s="66" t="str">
        <f t="shared" si="1078"/>
        <v/>
      </c>
      <c r="VK182" s="66" t="str">
        <f t="shared" si="1079"/>
        <v/>
      </c>
      <c r="VL182" s="66" t="str">
        <f t="shared" si="1080"/>
        <v/>
      </c>
      <c r="VM182" s="66" t="str">
        <f t="shared" si="1081"/>
        <v/>
      </c>
      <c r="VN182" s="66" t="str">
        <f t="shared" si="1082"/>
        <v/>
      </c>
      <c r="VO182" s="66" t="str">
        <f t="shared" si="1083"/>
        <v/>
      </c>
      <c r="VP182" s="66" t="str">
        <f t="shared" si="1084"/>
        <v/>
      </c>
      <c r="VQ182" s="66" t="str">
        <f t="shared" si="1085"/>
        <v/>
      </c>
      <c r="VR182" s="66" t="str">
        <f t="shared" si="1086"/>
        <v/>
      </c>
      <c r="VS182" s="66" t="str">
        <f t="shared" si="1087"/>
        <v/>
      </c>
      <c r="VT182" s="66" t="str">
        <f t="shared" si="1088"/>
        <v/>
      </c>
      <c r="VU182" s="66" t="str">
        <f t="shared" si="1089"/>
        <v/>
      </c>
      <c r="VV182" s="66" t="str">
        <f t="shared" si="1090"/>
        <v/>
      </c>
      <c r="VW182" s="66" t="str">
        <f t="shared" si="1091"/>
        <v/>
      </c>
      <c r="VX182" s="66" t="str">
        <f t="shared" si="1092"/>
        <v/>
      </c>
      <c r="VY182" s="66" t="str">
        <f t="shared" si="1093"/>
        <v/>
      </c>
      <c r="VZ182" s="66" t="str">
        <f t="shared" si="1094"/>
        <v/>
      </c>
      <c r="WA182" s="66" t="str">
        <f t="shared" si="1095"/>
        <v/>
      </c>
      <c r="WB182" s="66" t="str">
        <f t="shared" si="1096"/>
        <v/>
      </c>
      <c r="WC182" s="66" t="str">
        <f t="shared" si="1097"/>
        <v/>
      </c>
      <c r="WD182" s="66" t="str">
        <f t="shared" si="1098"/>
        <v/>
      </c>
      <c r="WE182" s="66" t="str">
        <f t="shared" si="1099"/>
        <v/>
      </c>
      <c r="WF182" s="66" t="str">
        <f t="shared" si="1100"/>
        <v/>
      </c>
      <c r="WG182" s="66" t="str">
        <f t="shared" si="1101"/>
        <v/>
      </c>
      <c r="WH182" s="66" t="str">
        <f t="shared" si="1102"/>
        <v/>
      </c>
      <c r="WI182" s="66" t="str">
        <f t="shared" si="1103"/>
        <v/>
      </c>
      <c r="WJ182" s="66" t="str">
        <f t="shared" si="1104"/>
        <v/>
      </c>
      <c r="WK182" s="66" t="str">
        <f t="shared" si="1105"/>
        <v/>
      </c>
      <c r="WL182" s="66" t="str">
        <f t="shared" si="1106"/>
        <v/>
      </c>
      <c r="WM182" s="66" t="str">
        <f t="shared" si="1107"/>
        <v/>
      </c>
      <c r="WN182" s="66" t="str">
        <f t="shared" si="1108"/>
        <v/>
      </c>
      <c r="WO182" s="66" t="str">
        <f t="shared" si="1109"/>
        <v/>
      </c>
      <c r="WP182" s="66" t="str">
        <f t="shared" si="1110"/>
        <v/>
      </c>
      <c r="WQ182" s="66" t="str">
        <f t="shared" si="1111"/>
        <v/>
      </c>
      <c r="WR182" s="66" t="str">
        <f t="shared" si="1112"/>
        <v/>
      </c>
      <c r="WS182" s="66" t="str">
        <f t="shared" si="1113"/>
        <v/>
      </c>
      <c r="WT182" s="66" t="str">
        <f t="shared" si="1114"/>
        <v/>
      </c>
      <c r="WU182" s="66" t="str">
        <f t="shared" si="1115"/>
        <v/>
      </c>
      <c r="WV182" s="66" t="str">
        <f t="shared" si="1116"/>
        <v/>
      </c>
      <c r="WW182" s="66" t="str">
        <f t="shared" si="1117"/>
        <v/>
      </c>
      <c r="WX182" s="66" t="str">
        <f t="shared" si="1118"/>
        <v/>
      </c>
      <c r="WY182" s="66" t="str">
        <f t="shared" si="1119"/>
        <v/>
      </c>
      <c r="WZ182" s="66" t="str">
        <f t="shared" si="1120"/>
        <v/>
      </c>
      <c r="XA182" s="66" t="str">
        <f t="shared" si="1121"/>
        <v/>
      </c>
      <c r="XB182" s="66" t="str">
        <f t="shared" si="1122"/>
        <v/>
      </c>
      <c r="XC182" s="66" t="str">
        <f t="shared" si="1123"/>
        <v/>
      </c>
      <c r="XD182" s="66" t="str">
        <f t="shared" si="1124"/>
        <v/>
      </c>
      <c r="XE182" s="66" t="str">
        <f t="shared" si="1125"/>
        <v/>
      </c>
      <c r="XF182" s="66" t="str">
        <f t="shared" si="1126"/>
        <v/>
      </c>
      <c r="XG182" s="66" t="str">
        <f t="shared" si="1127"/>
        <v/>
      </c>
      <c r="XH182" s="66" t="str">
        <f t="shared" si="1128"/>
        <v/>
      </c>
      <c r="XI182" s="66" t="str">
        <f t="shared" si="1129"/>
        <v/>
      </c>
      <c r="XJ182" s="66" t="str">
        <f t="shared" si="1130"/>
        <v/>
      </c>
      <c r="XK182" s="66" t="str">
        <f t="shared" si="1131"/>
        <v/>
      </c>
      <c r="XL182" s="66" t="str">
        <f t="shared" si="1132"/>
        <v/>
      </c>
      <c r="XM182" s="66" t="str">
        <f t="shared" si="1133"/>
        <v/>
      </c>
      <c r="XN182" s="66" t="str">
        <f t="shared" si="1134"/>
        <v/>
      </c>
      <c r="XO182" s="66" t="str">
        <f t="shared" si="1135"/>
        <v/>
      </c>
      <c r="XP182" s="66" t="str">
        <f t="shared" si="1136"/>
        <v/>
      </c>
      <c r="XQ182" s="66" t="str">
        <f t="shared" si="1137"/>
        <v/>
      </c>
      <c r="XR182" s="66" t="str">
        <f t="shared" si="1138"/>
        <v/>
      </c>
      <c r="XS182" s="66" t="str">
        <f t="shared" si="1139"/>
        <v/>
      </c>
      <c r="XT182" s="66" t="str">
        <f t="shared" si="1140"/>
        <v/>
      </c>
      <c r="XU182" s="66" t="str">
        <f t="shared" si="1141"/>
        <v/>
      </c>
      <c r="XV182" s="66" t="str">
        <f t="shared" si="1142"/>
        <v/>
      </c>
      <c r="XW182" s="66" t="str">
        <f t="shared" si="1143"/>
        <v/>
      </c>
      <c r="XX182" s="66" t="str">
        <f t="shared" si="1144"/>
        <v/>
      </c>
      <c r="XY182" s="66" t="str">
        <f t="shared" si="1145"/>
        <v/>
      </c>
      <c r="XZ182" s="66" t="str">
        <f t="shared" si="1146"/>
        <v/>
      </c>
      <c r="YA182" s="66" t="str">
        <f t="shared" si="1147"/>
        <v/>
      </c>
      <c r="YB182" s="66" t="str">
        <f t="shared" si="1148"/>
        <v/>
      </c>
      <c r="YC182" s="66" t="str">
        <f t="shared" si="1149"/>
        <v/>
      </c>
      <c r="YD182" s="66" t="str">
        <f t="shared" si="1150"/>
        <v/>
      </c>
      <c r="YE182" s="66" t="str">
        <f t="shared" si="1151"/>
        <v/>
      </c>
      <c r="YF182" s="66" t="str">
        <f t="shared" si="1152"/>
        <v/>
      </c>
      <c r="YG182" s="66" t="str">
        <f t="shared" si="1153"/>
        <v/>
      </c>
      <c r="YH182" s="66" t="str">
        <f t="shared" si="1154"/>
        <v/>
      </c>
      <c r="YI182" s="66" t="str">
        <f t="shared" si="1155"/>
        <v/>
      </c>
      <c r="YJ182" s="66" t="str">
        <f t="shared" si="1156"/>
        <v/>
      </c>
      <c r="YK182" s="66" t="str">
        <f t="shared" si="1157"/>
        <v/>
      </c>
      <c r="YL182" s="66" t="str">
        <f t="shared" si="1158"/>
        <v/>
      </c>
      <c r="YM182" s="66" t="str">
        <f t="shared" si="1159"/>
        <v/>
      </c>
      <c r="YN182" s="66" t="str">
        <f t="shared" si="1160"/>
        <v/>
      </c>
      <c r="YO182" s="66" t="str">
        <f t="shared" si="1161"/>
        <v/>
      </c>
      <c r="YP182" s="66" t="str">
        <f t="shared" si="1162"/>
        <v/>
      </c>
      <c r="YQ182" s="66" t="str">
        <f t="shared" si="1163"/>
        <v/>
      </c>
      <c r="YR182" s="66" t="str">
        <f t="shared" si="1164"/>
        <v/>
      </c>
      <c r="YS182" s="66" t="str">
        <f t="shared" si="1165"/>
        <v/>
      </c>
      <c r="YT182" s="66" t="str">
        <f t="shared" si="1166"/>
        <v/>
      </c>
      <c r="YU182" s="66" t="str">
        <f t="shared" si="1167"/>
        <v/>
      </c>
      <c r="YV182" s="66" t="str">
        <f t="shared" si="1168"/>
        <v/>
      </c>
      <c r="YW182" s="66" t="str">
        <f t="shared" si="1169"/>
        <v/>
      </c>
      <c r="YX182" s="66" t="str">
        <f t="shared" si="1170"/>
        <v/>
      </c>
      <c r="YY182" s="66" t="str">
        <f t="shared" si="1171"/>
        <v/>
      </c>
      <c r="YZ182" s="66" t="str">
        <f t="shared" si="1172"/>
        <v/>
      </c>
      <c r="ZA182" s="66" t="str">
        <f t="shared" si="1173"/>
        <v/>
      </c>
      <c r="ZB182" s="66" t="str">
        <f t="shared" si="1174"/>
        <v/>
      </c>
      <c r="ZC182" s="66" t="str">
        <f t="shared" si="1175"/>
        <v/>
      </c>
      <c r="ZD182" s="66" t="str">
        <f t="shared" si="1176"/>
        <v/>
      </c>
      <c r="ZE182" s="66" t="str">
        <f t="shared" si="1177"/>
        <v/>
      </c>
      <c r="ZF182" s="66" t="str">
        <f t="shared" si="1178"/>
        <v/>
      </c>
      <c r="ZG182" s="66" t="str">
        <f t="shared" si="1179"/>
        <v/>
      </c>
      <c r="ZH182" s="66" t="str">
        <f t="shared" si="1180"/>
        <v/>
      </c>
      <c r="ZI182" s="66" t="str">
        <f t="shared" si="1181"/>
        <v/>
      </c>
      <c r="ZJ182" s="66" t="str">
        <f t="shared" si="1182"/>
        <v/>
      </c>
      <c r="ZK182" s="66" t="str">
        <f t="shared" si="1183"/>
        <v/>
      </c>
      <c r="ZL182" s="66" t="str">
        <f t="shared" si="1184"/>
        <v/>
      </c>
      <c r="ZM182" s="66" t="str">
        <f t="shared" si="1185"/>
        <v/>
      </c>
      <c r="ZN182" s="66" t="str">
        <f t="shared" si="1186"/>
        <v/>
      </c>
      <c r="ZO182" s="66" t="str">
        <f t="shared" si="1187"/>
        <v/>
      </c>
      <c r="ZP182" s="66" t="str">
        <f t="shared" si="1188"/>
        <v/>
      </c>
      <c r="ZQ182" s="66" t="str">
        <f t="shared" si="1189"/>
        <v/>
      </c>
      <c r="ZR182" s="66" t="str">
        <f t="shared" si="1190"/>
        <v/>
      </c>
      <c r="ZS182" s="66" t="str">
        <f t="shared" si="1191"/>
        <v/>
      </c>
      <c r="ZT182" s="66" t="str">
        <f t="shared" si="1192"/>
        <v/>
      </c>
      <c r="ZU182" s="66" t="str">
        <f t="shared" si="1193"/>
        <v/>
      </c>
      <c r="ZV182" s="66" t="str">
        <f t="shared" si="1194"/>
        <v/>
      </c>
      <c r="ZW182" s="66" t="str">
        <f t="shared" si="1195"/>
        <v/>
      </c>
      <c r="ZX182" s="66" t="str">
        <f t="shared" si="1196"/>
        <v/>
      </c>
      <c r="ZY182" s="66" t="str">
        <f t="shared" si="1197"/>
        <v/>
      </c>
      <c r="ZZ182" s="66" t="str">
        <f t="shared" si="1198"/>
        <v/>
      </c>
      <c r="AAA182" s="66" t="str">
        <f t="shared" si="1199"/>
        <v/>
      </c>
      <c r="AAB182" s="66" t="str">
        <f t="shared" si="1200"/>
        <v/>
      </c>
      <c r="AAC182" s="66" t="str">
        <f t="shared" si="1201"/>
        <v/>
      </c>
      <c r="AAD182" s="66" t="str">
        <f t="shared" si="1202"/>
        <v/>
      </c>
      <c r="AAE182" s="66" t="str">
        <f t="shared" si="1203"/>
        <v/>
      </c>
      <c r="AAF182" s="66" t="str">
        <f t="shared" si="1204"/>
        <v/>
      </c>
      <c r="AAG182" s="66" t="str">
        <f t="shared" si="1205"/>
        <v/>
      </c>
      <c r="AAH182" s="66" t="str">
        <f t="shared" si="1206"/>
        <v/>
      </c>
      <c r="AAI182" s="66" t="str">
        <f t="shared" si="1207"/>
        <v/>
      </c>
      <c r="AAJ182" s="66" t="str">
        <f t="shared" si="1208"/>
        <v/>
      </c>
      <c r="AAK182" s="66" t="str">
        <f t="shared" si="1209"/>
        <v/>
      </c>
      <c r="AAL182" s="66" t="str">
        <f t="shared" si="1210"/>
        <v/>
      </c>
      <c r="AAM182" s="66" t="str">
        <f t="shared" si="1211"/>
        <v/>
      </c>
      <c r="AAN182" s="66" t="str">
        <f t="shared" si="1212"/>
        <v/>
      </c>
      <c r="AAO182" s="66" t="str">
        <f t="shared" si="1213"/>
        <v/>
      </c>
      <c r="AAP182" s="66" t="str">
        <f t="shared" si="1214"/>
        <v/>
      </c>
      <c r="AAQ182" s="66" t="str">
        <f t="shared" si="1215"/>
        <v/>
      </c>
      <c r="AAR182" s="66" t="str">
        <f t="shared" si="1216"/>
        <v/>
      </c>
      <c r="AAS182" s="66" t="str">
        <f t="shared" si="1217"/>
        <v/>
      </c>
      <c r="AAT182" s="66" t="str">
        <f t="shared" si="1218"/>
        <v/>
      </c>
      <c r="AAU182" s="66" t="str">
        <f t="shared" si="1219"/>
        <v/>
      </c>
      <c r="AAV182" s="66" t="str">
        <f t="shared" si="1220"/>
        <v/>
      </c>
      <c r="AAW182" s="66" t="str">
        <f t="shared" si="1221"/>
        <v/>
      </c>
      <c r="AAX182" s="66" t="str">
        <f t="shared" si="1222"/>
        <v/>
      </c>
      <c r="AAY182" s="66" t="str">
        <f t="shared" si="1223"/>
        <v/>
      </c>
      <c r="AAZ182" s="66" t="str">
        <f t="shared" si="1224"/>
        <v/>
      </c>
      <c r="ABA182" s="66" t="str">
        <f t="shared" si="1225"/>
        <v/>
      </c>
      <c r="ABB182" s="66" t="str">
        <f t="shared" si="1226"/>
        <v/>
      </c>
      <c r="ABC182" s="66" t="str">
        <f t="shared" si="1227"/>
        <v/>
      </c>
      <c r="ABD182" s="66" t="str">
        <f t="shared" si="1228"/>
        <v/>
      </c>
      <c r="ABE182" s="66" t="str">
        <f t="shared" si="1229"/>
        <v/>
      </c>
      <c r="ABF182" s="66" t="str">
        <f t="shared" si="1230"/>
        <v/>
      </c>
      <c r="ABG182" s="66" t="str">
        <f t="shared" si="1231"/>
        <v/>
      </c>
      <c r="ABH182" s="66" t="str">
        <f t="shared" si="1232"/>
        <v/>
      </c>
      <c r="ABI182" s="66" t="str">
        <f t="shared" si="1233"/>
        <v/>
      </c>
      <c r="ABJ182" s="66" t="str">
        <f t="shared" si="1234"/>
        <v/>
      </c>
      <c r="ABK182" s="66" t="str">
        <f t="shared" si="1235"/>
        <v/>
      </c>
      <c r="ABL182" s="66" t="str">
        <f t="shared" si="1236"/>
        <v/>
      </c>
      <c r="ABM182" s="66" t="str">
        <f t="shared" si="1237"/>
        <v/>
      </c>
      <c r="ABN182" s="66" t="str">
        <f t="shared" si="1238"/>
        <v/>
      </c>
      <c r="ABO182" s="66" t="str">
        <f t="shared" si="1239"/>
        <v/>
      </c>
      <c r="ABP182" s="66" t="str">
        <f t="shared" si="1240"/>
        <v/>
      </c>
      <c r="ABQ182" s="66" t="str">
        <f t="shared" si="1241"/>
        <v/>
      </c>
      <c r="ABR182" s="66" t="str">
        <f t="shared" si="1242"/>
        <v/>
      </c>
      <c r="ABS182" s="66" t="str">
        <f t="shared" si="1243"/>
        <v/>
      </c>
      <c r="ABT182" s="66" t="str">
        <f t="shared" si="1244"/>
        <v/>
      </c>
      <c r="ABU182" s="66" t="str">
        <f t="shared" si="1245"/>
        <v/>
      </c>
      <c r="ABV182" s="66" t="str">
        <f t="shared" si="1246"/>
        <v/>
      </c>
      <c r="ABW182" s="66" t="str">
        <f t="shared" si="1247"/>
        <v/>
      </c>
      <c r="ABX182" s="66" t="str">
        <f t="shared" si="1248"/>
        <v/>
      </c>
      <c r="ABY182" s="66" t="str">
        <f t="shared" si="1249"/>
        <v/>
      </c>
      <c r="ABZ182" s="66" t="str">
        <f t="shared" si="1250"/>
        <v/>
      </c>
      <c r="ACA182" s="66" t="str">
        <f t="shared" si="1251"/>
        <v/>
      </c>
      <c r="ACB182" s="66" t="str">
        <f t="shared" si="1252"/>
        <v/>
      </c>
      <c r="ACC182" s="66" t="str">
        <f t="shared" si="1253"/>
        <v/>
      </c>
      <c r="ACD182" s="66" t="str">
        <f t="shared" si="1254"/>
        <v/>
      </c>
      <c r="ACE182" s="66" t="str">
        <f t="shared" si="1255"/>
        <v/>
      </c>
      <c r="ACF182" s="66" t="str">
        <f t="shared" si="1256"/>
        <v/>
      </c>
      <c r="ACG182" s="66" t="str">
        <f t="shared" si="1257"/>
        <v/>
      </c>
      <c r="ACH182" s="66" t="str">
        <f t="shared" si="1258"/>
        <v/>
      </c>
      <c r="ACI182" s="66" t="str">
        <f t="shared" si="1259"/>
        <v/>
      </c>
      <c r="ACJ182" s="66" t="str">
        <f t="shared" si="1260"/>
        <v/>
      </c>
      <c r="ACK182" s="66" t="str">
        <f t="shared" si="1261"/>
        <v/>
      </c>
      <c r="ACL182" s="66" t="str">
        <f t="shared" si="1262"/>
        <v/>
      </c>
      <c r="ACM182" s="66" t="str">
        <f t="shared" ref="ACM182:ACN182" si="1318">IF(AND(ACS$3="Unit", ACL182=""), "", IF(AND(ACS$3="Unit", ACL182="-"),"", IF(ACS$3="Unit", "kg/GJ delivered", IF(AND(NY182&lt;&gt;"", NY182&lt;&gt;"-", NX182="-"),"", IF($H182="","", IF(NX182="nd", "",IF(NX182="&lt;n.a.&gt;", "", IF(NY182="#/MJ", "", IF(NY182="kg/GJ delivered",NX182,IF(NY182="g/MJ delivered",NX182,IF(NY182="kg/MJ delivered",NX182*1000,IF(NY182="mg/MJ delivered",NX182/1000,IF(NY182="g/kg",((NX182)*(1/$I182)*(1/$H182)),IF(NY182="mg/kg",((NX182/1000)*(1/$I182)*(1/$H182)),IF(NY182="mg/MJ delivered",NX182/1000,IF(NY182="-","","Error"))))))))))))))))</f>
        <v/>
      </c>
      <c r="ACN182" s="66" t="str">
        <f t="shared" si="1318"/>
        <v/>
      </c>
      <c r="ACO182" s="66" t="str">
        <f t="shared" si="1264"/>
        <v/>
      </c>
      <c r="ACP182" s="66" t="str">
        <f t="shared" si="1265"/>
        <v/>
      </c>
      <c r="ACQ182" s="66" t="str">
        <f t="shared" si="1266"/>
        <v/>
      </c>
      <c r="ACR182" s="66" t="str">
        <f t="shared" si="1267"/>
        <v/>
      </c>
      <c r="ACS182" s="66" t="str">
        <f t="shared" si="1268"/>
        <v/>
      </c>
      <c r="ACT182" s="66" t="str">
        <f t="shared" si="1269"/>
        <v/>
      </c>
    </row>
    <row r="183" spans="2:774" ht="15.75" customHeight="1" x14ac:dyDescent="0.25">
      <c r="B183" s="66">
        <v>277</v>
      </c>
      <c r="C183" s="66" t="s">
        <v>1006</v>
      </c>
      <c r="D183" s="66" t="s">
        <v>1115</v>
      </c>
      <c r="E183" s="156" t="s">
        <v>957</v>
      </c>
      <c r="F183" s="66" t="s">
        <v>1579</v>
      </c>
      <c r="G183" s="66" t="s">
        <v>490</v>
      </c>
      <c r="H183" s="126">
        <v>0.11</v>
      </c>
      <c r="I183" s="130">
        <f>'Heating Values'!$D$24</f>
        <v>14.023</v>
      </c>
      <c r="J183" s="66" t="str">
        <f t="shared" si="890"/>
        <v>Crop Residue, Traditional, CN</v>
      </c>
      <c r="K183" s="66" t="s">
        <v>1254</v>
      </c>
      <c r="L183" s="66" t="s">
        <v>1254</v>
      </c>
      <c r="M183" s="66" t="s">
        <v>1254</v>
      </c>
      <c r="N183" s="66" t="s">
        <v>1254</v>
      </c>
      <c r="O183" s="66" t="s">
        <v>951</v>
      </c>
      <c r="P183" s="66" t="str">
        <f t="shared" si="1272"/>
        <v>CN</v>
      </c>
      <c r="Q183" s="66" t="s">
        <v>87</v>
      </c>
      <c r="R183" s="164" t="s">
        <v>974</v>
      </c>
      <c r="S183" s="158" t="s">
        <v>523</v>
      </c>
      <c r="T183" s="158" t="s">
        <v>128</v>
      </c>
      <c r="U183" s="158" t="s">
        <v>128</v>
      </c>
      <c r="V183" s="158" t="s">
        <v>128</v>
      </c>
      <c r="W183" s="158" t="s">
        <v>128</v>
      </c>
      <c r="X183" s="166" t="s">
        <v>966</v>
      </c>
      <c r="Y183" s="158" t="s">
        <v>523</v>
      </c>
      <c r="Z183" s="158" t="s">
        <v>128</v>
      </c>
      <c r="AA183" s="158" t="s">
        <v>128</v>
      </c>
      <c r="AB183" s="158" t="s">
        <v>128</v>
      </c>
      <c r="AC183" s="158" t="s">
        <v>128</v>
      </c>
      <c r="AD183" s="158" t="s">
        <v>128</v>
      </c>
      <c r="AE183" s="158" t="s">
        <v>128</v>
      </c>
      <c r="AF183" s="158" t="s">
        <v>128</v>
      </c>
      <c r="AG183" s="158" t="s">
        <v>128</v>
      </c>
      <c r="AH183" s="158" t="s">
        <v>128</v>
      </c>
      <c r="AI183" s="158" t="s">
        <v>128</v>
      </c>
      <c r="AJ183" s="162" t="s">
        <v>982</v>
      </c>
      <c r="AK183" s="158" t="s">
        <v>523</v>
      </c>
      <c r="AL183" s="165" t="s">
        <v>990</v>
      </c>
      <c r="AM183" s="158" t="s">
        <v>523</v>
      </c>
      <c r="AN183" s="165" t="s">
        <v>998</v>
      </c>
      <c r="AO183" s="158" t="s">
        <v>523</v>
      </c>
      <c r="AP183" s="158" t="s">
        <v>128</v>
      </c>
      <c r="AQ183" s="158" t="s">
        <v>128</v>
      </c>
      <c r="AR183" s="158" t="s">
        <v>128</v>
      </c>
      <c r="AS183" s="158" t="s">
        <v>128</v>
      </c>
      <c r="AT183" s="158" t="s">
        <v>128</v>
      </c>
      <c r="AU183" s="158" t="s">
        <v>128</v>
      </c>
      <c r="AV183" s="158" t="s">
        <v>128</v>
      </c>
      <c r="AW183" s="158" t="s">
        <v>128</v>
      </c>
      <c r="AX183" s="158" t="s">
        <v>128</v>
      </c>
      <c r="AY183" s="158" t="s">
        <v>128</v>
      </c>
      <c r="AZ183" s="158" t="s">
        <v>128</v>
      </c>
      <c r="BA183" s="158" t="s">
        <v>128</v>
      </c>
      <c r="BB183" s="158" t="s">
        <v>128</v>
      </c>
      <c r="BC183" s="158" t="s">
        <v>128</v>
      </c>
      <c r="BD183" s="158" t="s">
        <v>128</v>
      </c>
      <c r="BE183" s="158" t="s">
        <v>128</v>
      </c>
      <c r="BF183" s="158" t="s">
        <v>128</v>
      </c>
      <c r="BG183" s="158" t="s">
        <v>128</v>
      </c>
      <c r="BH183" s="158" t="s">
        <v>128</v>
      </c>
      <c r="BI183" s="158" t="s">
        <v>128</v>
      </c>
      <c r="BJ183" s="158" t="s">
        <v>128</v>
      </c>
      <c r="BK183" s="158" t="s">
        <v>128</v>
      </c>
      <c r="BL183" s="158" t="s">
        <v>128</v>
      </c>
      <c r="BM183" s="158" t="s">
        <v>128</v>
      </c>
      <c r="BN183" s="158" t="s">
        <v>128</v>
      </c>
      <c r="BO183" s="158" t="s">
        <v>128</v>
      </c>
      <c r="BP183" s="158" t="s">
        <v>128</v>
      </c>
      <c r="BQ183" s="158" t="s">
        <v>128</v>
      </c>
      <c r="BR183" s="158" t="s">
        <v>128</v>
      </c>
      <c r="BS183" s="158" t="s">
        <v>128</v>
      </c>
      <c r="BT183" s="158" t="s">
        <v>128</v>
      </c>
      <c r="BU183" s="158" t="s">
        <v>128</v>
      </c>
      <c r="BV183" s="158" t="s">
        <v>128</v>
      </c>
      <c r="BW183" s="158" t="s">
        <v>128</v>
      </c>
      <c r="BX183" s="158" t="s">
        <v>128</v>
      </c>
      <c r="BY183" s="158" t="s">
        <v>128</v>
      </c>
      <c r="BZ183" s="158" t="s">
        <v>128</v>
      </c>
      <c r="CA183" s="158" t="s">
        <v>128</v>
      </c>
      <c r="CB183" s="158" t="s">
        <v>128</v>
      </c>
      <c r="CC183" s="158" t="s">
        <v>128</v>
      </c>
      <c r="CD183" s="158" t="s">
        <v>128</v>
      </c>
      <c r="CE183" s="158" t="s">
        <v>128</v>
      </c>
      <c r="CF183" s="158" t="s">
        <v>128</v>
      </c>
      <c r="CG183" s="158" t="s">
        <v>128</v>
      </c>
      <c r="CH183" s="158" t="s">
        <v>128</v>
      </c>
      <c r="CI183" s="158" t="s">
        <v>128</v>
      </c>
      <c r="CJ183" s="158" t="s">
        <v>128</v>
      </c>
      <c r="CK183" s="158" t="s">
        <v>128</v>
      </c>
      <c r="CL183" s="158" t="s">
        <v>128</v>
      </c>
      <c r="CM183" s="158" t="s">
        <v>128</v>
      </c>
      <c r="CN183" s="158" t="s">
        <v>128</v>
      </c>
      <c r="CO183" s="158" t="s">
        <v>128</v>
      </c>
      <c r="CP183" s="158" t="s">
        <v>128</v>
      </c>
      <c r="CQ183" s="158" t="s">
        <v>128</v>
      </c>
      <c r="CR183" s="158" t="s">
        <v>128</v>
      </c>
      <c r="CS183" s="158" t="s">
        <v>128</v>
      </c>
      <c r="CT183" s="158" t="s">
        <v>128</v>
      </c>
      <c r="CU183" s="158" t="s">
        <v>128</v>
      </c>
      <c r="CV183" s="158" t="s">
        <v>128</v>
      </c>
      <c r="CW183" s="158" t="s">
        <v>128</v>
      </c>
      <c r="CX183" s="158" t="s">
        <v>128</v>
      </c>
      <c r="CY183" s="158" t="s">
        <v>128</v>
      </c>
      <c r="CZ183" s="158" t="s">
        <v>128</v>
      </c>
      <c r="DA183" s="158" t="s">
        <v>128</v>
      </c>
      <c r="DB183" s="158" t="s">
        <v>128</v>
      </c>
      <c r="DC183" s="158" t="s">
        <v>128</v>
      </c>
      <c r="DD183" s="158" t="s">
        <v>128</v>
      </c>
      <c r="DE183" s="158" t="s">
        <v>128</v>
      </c>
      <c r="DF183" s="158" t="s">
        <v>128</v>
      </c>
      <c r="DG183" s="158" t="s">
        <v>128</v>
      </c>
      <c r="DH183" s="158" t="s">
        <v>128</v>
      </c>
      <c r="DI183" s="158" t="s">
        <v>128</v>
      </c>
      <c r="DJ183" s="158" t="s">
        <v>128</v>
      </c>
      <c r="DK183" s="158" t="s">
        <v>128</v>
      </c>
      <c r="DL183" s="158" t="s">
        <v>128</v>
      </c>
      <c r="DM183" s="158" t="s">
        <v>128</v>
      </c>
      <c r="DN183" s="158" t="s">
        <v>128</v>
      </c>
      <c r="DO183" s="158" t="s">
        <v>128</v>
      </c>
      <c r="DP183" s="158" t="s">
        <v>128</v>
      </c>
      <c r="DQ183" s="158" t="s">
        <v>128</v>
      </c>
      <c r="DR183" s="158" t="s">
        <v>128</v>
      </c>
      <c r="DS183" s="158" t="s">
        <v>128</v>
      </c>
      <c r="DT183" s="158" t="s">
        <v>128</v>
      </c>
      <c r="DU183" s="158" t="s">
        <v>128</v>
      </c>
      <c r="DV183" s="158" t="s">
        <v>128</v>
      </c>
      <c r="DW183" s="158" t="s">
        <v>128</v>
      </c>
      <c r="DX183" s="158" t="s">
        <v>128</v>
      </c>
      <c r="DY183" s="158" t="s">
        <v>128</v>
      </c>
      <c r="DZ183" s="158" t="s">
        <v>128</v>
      </c>
      <c r="EA183" s="158" t="s">
        <v>128</v>
      </c>
      <c r="EB183" s="158" t="s">
        <v>128</v>
      </c>
      <c r="EC183" s="158" t="s">
        <v>128</v>
      </c>
      <c r="ED183" s="158" t="s">
        <v>128</v>
      </c>
      <c r="EE183" s="158" t="s">
        <v>128</v>
      </c>
      <c r="EF183" s="158" t="s">
        <v>128</v>
      </c>
      <c r="EG183" s="158" t="s">
        <v>128</v>
      </c>
      <c r="EH183" s="158" t="s">
        <v>128</v>
      </c>
      <c r="EI183" s="158" t="s">
        <v>128</v>
      </c>
      <c r="EJ183" s="158" t="s">
        <v>128</v>
      </c>
      <c r="EK183" s="158" t="s">
        <v>128</v>
      </c>
      <c r="EL183" s="158" t="s">
        <v>128</v>
      </c>
      <c r="EM183" s="158" t="s">
        <v>128</v>
      </c>
      <c r="EN183" s="158" t="s">
        <v>128</v>
      </c>
      <c r="EO183" s="158" t="s">
        <v>128</v>
      </c>
      <c r="EP183" s="158" t="s">
        <v>128</v>
      </c>
      <c r="EQ183" s="158" t="s">
        <v>128</v>
      </c>
      <c r="ER183" s="158" t="s">
        <v>128</v>
      </c>
      <c r="ES183" s="158" t="s">
        <v>128</v>
      </c>
      <c r="ET183" s="158" t="s">
        <v>128</v>
      </c>
      <c r="EU183" s="158" t="s">
        <v>128</v>
      </c>
      <c r="EV183" s="158" t="s">
        <v>128</v>
      </c>
      <c r="EW183" s="158" t="s">
        <v>128</v>
      </c>
      <c r="EX183" s="158" t="s">
        <v>128</v>
      </c>
      <c r="EY183" s="158" t="s">
        <v>128</v>
      </c>
      <c r="EZ183" s="158" t="s">
        <v>128</v>
      </c>
      <c r="FA183" s="158" t="s">
        <v>128</v>
      </c>
      <c r="FB183" s="158" t="s">
        <v>128</v>
      </c>
      <c r="FC183" s="158" t="s">
        <v>128</v>
      </c>
      <c r="FD183" s="158" t="s">
        <v>128</v>
      </c>
      <c r="FE183" s="158" t="s">
        <v>128</v>
      </c>
      <c r="FF183" s="158" t="s">
        <v>128</v>
      </c>
      <c r="FG183" s="158" t="s">
        <v>128</v>
      </c>
      <c r="FH183" s="158" t="s">
        <v>128</v>
      </c>
      <c r="FI183" s="158" t="s">
        <v>128</v>
      </c>
      <c r="FJ183" s="158" t="s">
        <v>128</v>
      </c>
      <c r="FK183" s="158" t="s">
        <v>128</v>
      </c>
      <c r="FL183" s="158" t="s">
        <v>128</v>
      </c>
      <c r="FM183" s="158" t="s">
        <v>128</v>
      </c>
      <c r="FN183" s="158" t="s">
        <v>128</v>
      </c>
      <c r="FO183" s="158" t="s">
        <v>128</v>
      </c>
      <c r="FP183" s="158" t="s">
        <v>128</v>
      </c>
      <c r="FQ183" s="158" t="s">
        <v>128</v>
      </c>
      <c r="FR183" s="158" t="s">
        <v>128</v>
      </c>
      <c r="FS183" s="158" t="s">
        <v>128</v>
      </c>
      <c r="FT183" s="158" t="s">
        <v>128</v>
      </c>
      <c r="FU183" s="158" t="s">
        <v>128</v>
      </c>
      <c r="FV183" s="158" t="s">
        <v>128</v>
      </c>
      <c r="FW183" s="158" t="s">
        <v>128</v>
      </c>
      <c r="FX183" s="158" t="s">
        <v>128</v>
      </c>
      <c r="FY183" s="158" t="s">
        <v>128</v>
      </c>
      <c r="FZ183" s="158" t="s">
        <v>128</v>
      </c>
      <c r="GA183" s="158" t="s">
        <v>128</v>
      </c>
      <c r="GB183" s="158" t="s">
        <v>128</v>
      </c>
      <c r="GC183" s="158" t="s">
        <v>128</v>
      </c>
      <c r="GD183" s="158" t="s">
        <v>128</v>
      </c>
      <c r="GE183" s="158" t="s">
        <v>128</v>
      </c>
      <c r="GF183" s="158" t="s">
        <v>128</v>
      </c>
      <c r="GG183" s="158" t="s">
        <v>128</v>
      </c>
      <c r="GH183" s="158" t="s">
        <v>128</v>
      </c>
      <c r="GI183" s="158" t="s">
        <v>128</v>
      </c>
      <c r="GJ183" s="158" t="s">
        <v>128</v>
      </c>
      <c r="GK183" s="158" t="s">
        <v>128</v>
      </c>
      <c r="GL183" s="158" t="s">
        <v>128</v>
      </c>
      <c r="GM183" s="158" t="s">
        <v>128</v>
      </c>
      <c r="GN183" s="158" t="s">
        <v>128</v>
      </c>
      <c r="GO183" s="158" t="s">
        <v>128</v>
      </c>
      <c r="GP183" s="158" t="s">
        <v>128</v>
      </c>
      <c r="GQ183" s="158" t="s">
        <v>128</v>
      </c>
      <c r="GR183" s="158" t="s">
        <v>128</v>
      </c>
      <c r="GS183" s="158" t="s">
        <v>128</v>
      </c>
      <c r="GT183" s="158" t="s">
        <v>128</v>
      </c>
      <c r="GU183" s="158" t="s">
        <v>128</v>
      </c>
      <c r="GV183" s="158" t="s">
        <v>128</v>
      </c>
      <c r="GW183" s="158" t="s">
        <v>128</v>
      </c>
      <c r="GX183" s="158" t="s">
        <v>128</v>
      </c>
      <c r="GY183" s="158" t="s">
        <v>128</v>
      </c>
      <c r="GZ183" s="158" t="s">
        <v>128</v>
      </c>
      <c r="HA183" s="158" t="s">
        <v>128</v>
      </c>
      <c r="HB183" s="158" t="s">
        <v>128</v>
      </c>
      <c r="HC183" s="158" t="s">
        <v>128</v>
      </c>
      <c r="HD183" s="158" t="s">
        <v>128</v>
      </c>
      <c r="HE183" s="158" t="s">
        <v>128</v>
      </c>
      <c r="HF183" s="158" t="s">
        <v>128</v>
      </c>
      <c r="HG183" s="158" t="s">
        <v>128</v>
      </c>
      <c r="HH183" s="158" t="s">
        <v>128</v>
      </c>
      <c r="HI183" s="158" t="s">
        <v>128</v>
      </c>
      <c r="HJ183" s="158" t="s">
        <v>128</v>
      </c>
      <c r="HK183" s="158" t="s">
        <v>128</v>
      </c>
      <c r="HL183" s="158" t="s">
        <v>128</v>
      </c>
      <c r="HM183" s="158" t="s">
        <v>128</v>
      </c>
      <c r="HN183" s="158" t="s">
        <v>128</v>
      </c>
      <c r="HO183" s="158" t="s">
        <v>128</v>
      </c>
      <c r="HP183" s="158" t="s">
        <v>128</v>
      </c>
      <c r="HQ183" s="158" t="s">
        <v>128</v>
      </c>
      <c r="HR183" s="158" t="s">
        <v>128</v>
      </c>
      <c r="HS183" s="158" t="s">
        <v>128</v>
      </c>
      <c r="HT183" s="158" t="s">
        <v>128</v>
      </c>
      <c r="HU183" s="158" t="s">
        <v>128</v>
      </c>
      <c r="HV183" s="158" t="s">
        <v>128</v>
      </c>
      <c r="HW183" s="158" t="s">
        <v>128</v>
      </c>
      <c r="HX183" s="158" t="s">
        <v>128</v>
      </c>
      <c r="HY183" s="158" t="s">
        <v>128</v>
      </c>
      <c r="HZ183" s="158" t="s">
        <v>128</v>
      </c>
      <c r="IA183" s="158" t="s">
        <v>128</v>
      </c>
      <c r="IB183" s="158" t="s">
        <v>128</v>
      </c>
      <c r="IC183" s="158" t="s">
        <v>128</v>
      </c>
      <c r="ID183" s="158" t="s">
        <v>128</v>
      </c>
      <c r="IE183" s="158" t="s">
        <v>128</v>
      </c>
      <c r="IF183" s="158" t="s">
        <v>128</v>
      </c>
      <c r="IG183" s="158" t="s">
        <v>128</v>
      </c>
      <c r="IH183" s="158" t="s">
        <v>128</v>
      </c>
      <c r="II183" s="158" t="s">
        <v>128</v>
      </c>
      <c r="IJ183" s="158" t="s">
        <v>128</v>
      </c>
      <c r="IK183" s="158" t="s">
        <v>128</v>
      </c>
      <c r="IL183" s="158" t="s">
        <v>128</v>
      </c>
      <c r="IM183" s="158" t="s">
        <v>128</v>
      </c>
      <c r="IN183" s="158" t="s">
        <v>128</v>
      </c>
      <c r="IO183" s="158" t="s">
        <v>128</v>
      </c>
      <c r="IP183" s="158" t="s">
        <v>128</v>
      </c>
      <c r="IQ183" s="158" t="s">
        <v>128</v>
      </c>
      <c r="IR183" s="158" t="s">
        <v>128</v>
      </c>
      <c r="IS183" s="158" t="s">
        <v>128</v>
      </c>
      <c r="IT183" s="158" t="s">
        <v>128</v>
      </c>
      <c r="IU183" s="158" t="s">
        <v>128</v>
      </c>
      <c r="IV183" s="158" t="s">
        <v>128</v>
      </c>
      <c r="IW183" s="158" t="s">
        <v>128</v>
      </c>
      <c r="IX183" s="158" t="s">
        <v>128</v>
      </c>
      <c r="IY183" s="158" t="s">
        <v>128</v>
      </c>
      <c r="IZ183" s="158" t="s">
        <v>128</v>
      </c>
      <c r="JA183" s="158" t="s">
        <v>128</v>
      </c>
      <c r="JB183" s="158" t="s">
        <v>128</v>
      </c>
      <c r="JC183" s="158" t="s">
        <v>128</v>
      </c>
      <c r="JD183" s="158" t="s">
        <v>128</v>
      </c>
      <c r="JE183" s="158" t="s">
        <v>128</v>
      </c>
      <c r="JF183" s="158" t="s">
        <v>128</v>
      </c>
      <c r="JG183" s="158" t="s">
        <v>128</v>
      </c>
      <c r="JH183" s="158" t="s">
        <v>128</v>
      </c>
      <c r="JI183" s="158" t="s">
        <v>128</v>
      </c>
      <c r="JJ183" s="158" t="s">
        <v>128</v>
      </c>
      <c r="JK183" s="158" t="s">
        <v>128</v>
      </c>
      <c r="JL183" s="158" t="s">
        <v>128</v>
      </c>
      <c r="JM183" s="158" t="s">
        <v>128</v>
      </c>
      <c r="JN183" s="158" t="s">
        <v>128</v>
      </c>
      <c r="JO183" s="158" t="s">
        <v>128</v>
      </c>
      <c r="JP183" s="158" t="s">
        <v>128</v>
      </c>
      <c r="JQ183" s="158" t="s">
        <v>128</v>
      </c>
      <c r="JR183" s="158" t="s">
        <v>128</v>
      </c>
      <c r="JS183" s="158" t="s">
        <v>128</v>
      </c>
      <c r="JT183" s="158" t="s">
        <v>128</v>
      </c>
      <c r="JU183" s="158" t="s">
        <v>128</v>
      </c>
      <c r="JV183" s="158" t="s">
        <v>128</v>
      </c>
      <c r="JW183" s="158" t="s">
        <v>128</v>
      </c>
      <c r="JX183" s="158" t="s">
        <v>128</v>
      </c>
      <c r="JY183" s="158" t="s">
        <v>128</v>
      </c>
      <c r="JZ183" s="158" t="s">
        <v>128</v>
      </c>
      <c r="KA183" s="158" t="s">
        <v>128</v>
      </c>
      <c r="KB183" s="158" t="s">
        <v>128</v>
      </c>
      <c r="KC183" s="158" t="s">
        <v>128</v>
      </c>
      <c r="KD183" s="158" t="s">
        <v>128</v>
      </c>
      <c r="KE183" s="158" t="s">
        <v>128</v>
      </c>
      <c r="KF183" s="158" t="s">
        <v>128</v>
      </c>
      <c r="KG183" s="158" t="s">
        <v>128</v>
      </c>
      <c r="KH183" s="158" t="s">
        <v>128</v>
      </c>
      <c r="KI183" s="158" t="s">
        <v>128</v>
      </c>
      <c r="KJ183" s="158" t="s">
        <v>128</v>
      </c>
      <c r="KK183" s="158" t="s">
        <v>128</v>
      </c>
      <c r="KL183" s="158" t="s">
        <v>128</v>
      </c>
      <c r="KM183" s="158" t="s">
        <v>128</v>
      </c>
      <c r="KN183" s="158" t="s">
        <v>128</v>
      </c>
      <c r="KO183" s="158" t="s">
        <v>128</v>
      </c>
      <c r="KP183" s="158" t="s">
        <v>128</v>
      </c>
      <c r="KQ183" s="158" t="s">
        <v>128</v>
      </c>
      <c r="KR183" s="158" t="s">
        <v>128</v>
      </c>
      <c r="KS183" s="158" t="s">
        <v>128</v>
      </c>
      <c r="KT183" s="158" t="s">
        <v>128</v>
      </c>
      <c r="KU183" s="158" t="s">
        <v>128</v>
      </c>
      <c r="KV183" s="158" t="s">
        <v>128</v>
      </c>
      <c r="KW183" s="158" t="s">
        <v>128</v>
      </c>
      <c r="KX183" s="158" t="s">
        <v>128</v>
      </c>
      <c r="KY183" s="158" t="s">
        <v>128</v>
      </c>
      <c r="KZ183" s="158" t="s">
        <v>128</v>
      </c>
      <c r="LA183" s="158" t="s">
        <v>128</v>
      </c>
      <c r="LB183" s="158" t="s">
        <v>128</v>
      </c>
      <c r="LC183" s="158" t="s">
        <v>128</v>
      </c>
      <c r="LD183" s="158" t="s">
        <v>128</v>
      </c>
      <c r="LE183" s="158" t="s">
        <v>128</v>
      </c>
      <c r="LF183" s="158" t="s">
        <v>128</v>
      </c>
      <c r="LG183" s="158" t="s">
        <v>128</v>
      </c>
      <c r="LH183" s="158" t="s">
        <v>128</v>
      </c>
      <c r="LI183" s="158" t="s">
        <v>128</v>
      </c>
      <c r="LJ183" s="158" t="s">
        <v>128</v>
      </c>
      <c r="LK183" s="158" t="s">
        <v>128</v>
      </c>
      <c r="LL183" s="158" t="s">
        <v>128</v>
      </c>
      <c r="LM183" s="158" t="s">
        <v>128</v>
      </c>
      <c r="LN183" s="158" t="s">
        <v>128</v>
      </c>
      <c r="LO183" s="158" t="s">
        <v>128</v>
      </c>
      <c r="LP183" s="158" t="s">
        <v>128</v>
      </c>
      <c r="LQ183" s="158" t="s">
        <v>128</v>
      </c>
      <c r="LR183" s="158" t="s">
        <v>128</v>
      </c>
      <c r="LS183" s="158" t="s">
        <v>128</v>
      </c>
      <c r="LT183" s="158" t="s">
        <v>128</v>
      </c>
      <c r="LU183" s="158" t="s">
        <v>128</v>
      </c>
      <c r="LV183" s="158" t="s">
        <v>128</v>
      </c>
      <c r="LW183" s="158" t="s">
        <v>128</v>
      </c>
      <c r="LX183" s="158" t="s">
        <v>128</v>
      </c>
      <c r="LY183" s="158" t="s">
        <v>128</v>
      </c>
      <c r="LZ183" s="158" t="s">
        <v>128</v>
      </c>
      <c r="MA183" s="158" t="s">
        <v>128</v>
      </c>
      <c r="MB183" s="158" t="s">
        <v>128</v>
      </c>
      <c r="MC183" s="158" t="s">
        <v>128</v>
      </c>
      <c r="MD183" s="158" t="s">
        <v>128</v>
      </c>
      <c r="ME183" s="158" t="s">
        <v>128</v>
      </c>
      <c r="MF183" s="158" t="s">
        <v>128</v>
      </c>
      <c r="MG183" s="158" t="s">
        <v>128</v>
      </c>
      <c r="MH183" s="158" t="s">
        <v>128</v>
      </c>
      <c r="MI183" s="158" t="s">
        <v>128</v>
      </c>
      <c r="MJ183" s="158" t="s">
        <v>128</v>
      </c>
      <c r="MK183" s="158" t="s">
        <v>128</v>
      </c>
      <c r="ML183" s="158" t="s">
        <v>128</v>
      </c>
      <c r="MM183" s="158" t="s">
        <v>128</v>
      </c>
      <c r="MN183" s="158" t="s">
        <v>128</v>
      </c>
      <c r="MO183" s="158" t="s">
        <v>128</v>
      </c>
      <c r="MP183" s="158" t="s">
        <v>128</v>
      </c>
      <c r="MQ183" s="158" t="s">
        <v>128</v>
      </c>
      <c r="MR183" s="158" t="s">
        <v>128</v>
      </c>
      <c r="MS183" s="158" t="s">
        <v>128</v>
      </c>
      <c r="MT183" s="158" t="s">
        <v>128</v>
      </c>
      <c r="MU183" s="158" t="s">
        <v>128</v>
      </c>
      <c r="MV183" s="158" t="s">
        <v>128</v>
      </c>
      <c r="MW183" s="158" t="s">
        <v>128</v>
      </c>
      <c r="MX183" s="158" t="s">
        <v>128</v>
      </c>
      <c r="MY183" s="158" t="s">
        <v>128</v>
      </c>
      <c r="MZ183" s="158" t="s">
        <v>128</v>
      </c>
      <c r="NA183" s="158" t="s">
        <v>128</v>
      </c>
      <c r="NB183" s="158" t="s">
        <v>128</v>
      </c>
      <c r="NC183" s="158" t="s">
        <v>128</v>
      </c>
      <c r="ND183" s="158" t="s">
        <v>128</v>
      </c>
      <c r="NE183" s="158" t="s">
        <v>128</v>
      </c>
      <c r="NF183" s="158" t="s">
        <v>128</v>
      </c>
      <c r="NG183" s="158" t="s">
        <v>128</v>
      </c>
      <c r="NH183" s="158" t="s">
        <v>128</v>
      </c>
      <c r="NI183" s="158" t="s">
        <v>128</v>
      </c>
      <c r="NJ183" s="158" t="s">
        <v>128</v>
      </c>
      <c r="NK183" s="158" t="s">
        <v>128</v>
      </c>
      <c r="NL183" s="158" t="s">
        <v>128</v>
      </c>
      <c r="NM183" s="158" t="s">
        <v>128</v>
      </c>
      <c r="NN183" s="158" t="s">
        <v>128</v>
      </c>
      <c r="NO183" s="158" t="s">
        <v>128</v>
      </c>
      <c r="NP183" s="158" t="s">
        <v>128</v>
      </c>
      <c r="NQ183" s="158" t="s">
        <v>128</v>
      </c>
      <c r="NR183" s="158" t="s">
        <v>128</v>
      </c>
      <c r="NS183" s="158" t="s">
        <v>128</v>
      </c>
      <c r="NT183" s="158" t="s">
        <v>128</v>
      </c>
      <c r="NU183" s="158" t="s">
        <v>128</v>
      </c>
      <c r="NV183" s="158" t="s">
        <v>128</v>
      </c>
      <c r="NW183" s="158" t="s">
        <v>128</v>
      </c>
      <c r="NX183" s="158" t="s">
        <v>128</v>
      </c>
      <c r="NY183" s="158" t="s">
        <v>128</v>
      </c>
      <c r="NZ183" s="158" t="s">
        <v>128</v>
      </c>
      <c r="OA183" s="158" t="s">
        <v>128</v>
      </c>
      <c r="OB183" s="158" t="s">
        <v>128</v>
      </c>
      <c r="OC183" s="158" t="s">
        <v>128</v>
      </c>
      <c r="OD183" s="158" t="s">
        <v>128</v>
      </c>
      <c r="OE183" s="170" t="s">
        <v>128</v>
      </c>
      <c r="OF183" s="181"/>
      <c r="OG183" s="174">
        <f t="shared" si="893"/>
        <v>81.683986697179321</v>
      </c>
      <c r="OH183" s="66" t="str">
        <f t="shared" si="894"/>
        <v>kg/GJ delivered</v>
      </c>
      <c r="OI183" s="66" t="str">
        <f t="shared" si="895"/>
        <v/>
      </c>
      <c r="OJ183" s="66" t="str">
        <f t="shared" si="896"/>
        <v/>
      </c>
      <c r="OK183" s="66" t="str">
        <f t="shared" si="897"/>
        <v/>
      </c>
      <c r="OL183" s="66" t="str">
        <f t="shared" si="898"/>
        <v/>
      </c>
      <c r="OM183" s="159">
        <f t="shared" si="899"/>
        <v>888.15128392964812</v>
      </c>
      <c r="ON183" s="66" t="str">
        <f t="shared" si="900"/>
        <v>kg/GJ delivered</v>
      </c>
      <c r="OO183" s="66" t="str">
        <f t="shared" si="901"/>
        <v/>
      </c>
      <c r="OP183" s="66" t="str">
        <f t="shared" si="902"/>
        <v/>
      </c>
      <c r="OQ183" s="66" t="str">
        <f t="shared" si="903"/>
        <v/>
      </c>
      <c r="OR183" s="66" t="str">
        <f t="shared" si="904"/>
        <v/>
      </c>
      <c r="OS183" s="66" t="str">
        <f t="shared" si="905"/>
        <v/>
      </c>
      <c r="OT183" s="66" t="str">
        <f t="shared" si="906"/>
        <v/>
      </c>
      <c r="OU183" s="66" t="str">
        <f t="shared" si="907"/>
        <v/>
      </c>
      <c r="OV183" s="66" t="str">
        <f t="shared" si="908"/>
        <v/>
      </c>
      <c r="OW183" s="66" t="str">
        <f t="shared" si="909"/>
        <v/>
      </c>
      <c r="OX183" s="66" t="str">
        <f t="shared" si="910"/>
        <v/>
      </c>
      <c r="OY183" s="118">
        <f t="shared" si="911"/>
        <v>8.8815128392964802</v>
      </c>
      <c r="OZ183" s="66" t="str">
        <f t="shared" si="912"/>
        <v>kg/GJ delivered</v>
      </c>
      <c r="PA183" s="118">
        <f t="shared" si="913"/>
        <v>1.4716083317666433</v>
      </c>
      <c r="PB183" s="66" t="str">
        <f t="shared" si="914"/>
        <v>kg/GJ delivered</v>
      </c>
      <c r="PC183" s="118">
        <f t="shared" si="915"/>
        <v>1.711474006988519</v>
      </c>
      <c r="PD183" s="66" t="str">
        <f t="shared" si="916"/>
        <v>kg/GJ delivered</v>
      </c>
      <c r="PE183" s="66" t="str">
        <f t="shared" si="917"/>
        <v/>
      </c>
      <c r="PF183" s="66" t="str">
        <f t="shared" si="918"/>
        <v/>
      </c>
      <c r="PG183" s="66" t="str">
        <f t="shared" si="919"/>
        <v/>
      </c>
      <c r="PH183" s="66" t="str">
        <f t="shared" si="920"/>
        <v/>
      </c>
      <c r="PI183" s="66" t="str">
        <f t="shared" si="921"/>
        <v/>
      </c>
      <c r="PJ183" s="66" t="str">
        <f t="shared" si="922"/>
        <v/>
      </c>
      <c r="PK183" s="66" t="str">
        <f t="shared" si="923"/>
        <v/>
      </c>
      <c r="PL183" s="66" t="str">
        <f t="shared" si="924"/>
        <v/>
      </c>
      <c r="PM183" s="66" t="str">
        <f t="shared" si="925"/>
        <v/>
      </c>
      <c r="PN183" s="66" t="str">
        <f t="shared" si="926"/>
        <v/>
      </c>
      <c r="PO183" s="66" t="str">
        <f t="shared" si="927"/>
        <v/>
      </c>
      <c r="PP183" s="66" t="str">
        <f t="shared" si="928"/>
        <v/>
      </c>
      <c r="PQ183" s="66" t="str">
        <f t="shared" si="929"/>
        <v/>
      </c>
      <c r="PR183" s="66" t="str">
        <f t="shared" si="930"/>
        <v/>
      </c>
      <c r="PS183" s="66" t="str">
        <f t="shared" si="931"/>
        <v/>
      </c>
      <c r="PT183" s="66" t="str">
        <f t="shared" si="932"/>
        <v/>
      </c>
      <c r="PU183" s="66" t="str">
        <f t="shared" si="933"/>
        <v/>
      </c>
      <c r="PV183" s="66" t="str">
        <f t="shared" si="934"/>
        <v/>
      </c>
      <c r="PW183" s="66" t="str">
        <f t="shared" si="935"/>
        <v/>
      </c>
      <c r="PX183" s="66" t="str">
        <f t="shared" si="936"/>
        <v/>
      </c>
      <c r="PY183" s="66" t="str">
        <f t="shared" si="937"/>
        <v/>
      </c>
      <c r="PZ183" s="66" t="str">
        <f t="shared" si="938"/>
        <v/>
      </c>
      <c r="QA183" s="66" t="str">
        <f t="shared" si="939"/>
        <v/>
      </c>
      <c r="QB183" s="66" t="str">
        <f t="shared" si="940"/>
        <v/>
      </c>
      <c r="QC183" s="66" t="str">
        <f t="shared" si="941"/>
        <v/>
      </c>
      <c r="QD183" s="66" t="str">
        <f t="shared" si="942"/>
        <v/>
      </c>
      <c r="QE183" s="66" t="str">
        <f t="shared" si="943"/>
        <v/>
      </c>
      <c r="QF183" s="66" t="str">
        <f t="shared" si="944"/>
        <v/>
      </c>
      <c r="QG183" s="66" t="str">
        <f t="shared" si="945"/>
        <v/>
      </c>
      <c r="QH183" s="66" t="str">
        <f t="shared" si="946"/>
        <v/>
      </c>
      <c r="QI183" s="66" t="str">
        <f t="shared" si="947"/>
        <v/>
      </c>
      <c r="QJ183" s="66" t="str">
        <f t="shared" si="948"/>
        <v/>
      </c>
      <c r="QK183" s="66" t="str">
        <f t="shared" si="949"/>
        <v/>
      </c>
      <c r="QL183" s="66" t="str">
        <f t="shared" si="950"/>
        <v/>
      </c>
      <c r="QM183" s="66" t="str">
        <f t="shared" si="951"/>
        <v/>
      </c>
      <c r="QN183" s="66" t="str">
        <f t="shared" si="952"/>
        <v/>
      </c>
      <c r="QO183" s="66" t="str">
        <f t="shared" si="953"/>
        <v/>
      </c>
      <c r="QP183" s="66" t="str">
        <f t="shared" si="954"/>
        <v/>
      </c>
      <c r="QQ183" s="66" t="str">
        <f t="shared" si="955"/>
        <v/>
      </c>
      <c r="QR183" s="66" t="str">
        <f t="shared" si="956"/>
        <v/>
      </c>
      <c r="QS183" s="66" t="str">
        <f t="shared" si="957"/>
        <v/>
      </c>
      <c r="QT183" s="66" t="str">
        <f t="shared" si="958"/>
        <v/>
      </c>
      <c r="QU183" s="66" t="str">
        <f t="shared" si="959"/>
        <v/>
      </c>
      <c r="QV183" s="66" t="str">
        <f t="shared" si="960"/>
        <v/>
      </c>
      <c r="QW183" s="66" t="str">
        <f t="shared" si="961"/>
        <v/>
      </c>
      <c r="QX183" s="66" t="str">
        <f t="shared" si="962"/>
        <v/>
      </c>
      <c r="QY183" s="66" t="str">
        <f t="shared" si="963"/>
        <v/>
      </c>
      <c r="QZ183" s="66" t="str">
        <f t="shared" si="964"/>
        <v/>
      </c>
      <c r="RA183" s="66" t="str">
        <f t="shared" si="965"/>
        <v/>
      </c>
      <c r="RB183" s="66" t="str">
        <f t="shared" si="966"/>
        <v/>
      </c>
      <c r="RC183" s="66" t="str">
        <f t="shared" si="967"/>
        <v/>
      </c>
      <c r="RD183" s="66" t="str">
        <f t="shared" si="968"/>
        <v/>
      </c>
      <c r="RE183" s="66" t="str">
        <f t="shared" si="969"/>
        <v/>
      </c>
      <c r="RF183" s="66" t="str">
        <f t="shared" si="970"/>
        <v/>
      </c>
      <c r="RG183" s="66" t="str">
        <f t="shared" si="971"/>
        <v/>
      </c>
      <c r="RH183" s="66" t="str">
        <f t="shared" si="972"/>
        <v/>
      </c>
      <c r="RI183" s="66" t="str">
        <f t="shared" si="973"/>
        <v/>
      </c>
      <c r="RJ183" s="66" t="str">
        <f t="shared" si="974"/>
        <v/>
      </c>
      <c r="RK183" s="66" t="str">
        <f t="shared" si="975"/>
        <v/>
      </c>
      <c r="RL183" s="66" t="str">
        <f t="shared" si="976"/>
        <v/>
      </c>
      <c r="RM183" s="66" t="str">
        <f t="shared" si="977"/>
        <v/>
      </c>
      <c r="RN183" s="66" t="str">
        <f t="shared" si="978"/>
        <v/>
      </c>
      <c r="RO183" s="66" t="str">
        <f t="shared" si="979"/>
        <v/>
      </c>
      <c r="RP183" s="66" t="str">
        <f t="shared" si="980"/>
        <v/>
      </c>
      <c r="RQ183" s="66" t="str">
        <f t="shared" si="981"/>
        <v/>
      </c>
      <c r="RR183" s="66" t="str">
        <f t="shared" si="982"/>
        <v/>
      </c>
      <c r="RS183" s="66" t="str">
        <f t="shared" si="983"/>
        <v/>
      </c>
      <c r="RT183" s="66" t="str">
        <f t="shared" si="984"/>
        <v/>
      </c>
      <c r="RU183" s="66" t="str">
        <f t="shared" si="985"/>
        <v/>
      </c>
      <c r="RV183" s="66" t="str">
        <f t="shared" si="986"/>
        <v/>
      </c>
      <c r="RW183" s="66" t="str">
        <f t="shared" si="987"/>
        <v/>
      </c>
      <c r="RX183" s="66" t="str">
        <f t="shared" si="988"/>
        <v/>
      </c>
      <c r="RY183" s="66" t="str">
        <f t="shared" si="989"/>
        <v/>
      </c>
      <c r="RZ183" s="66" t="str">
        <f t="shared" si="990"/>
        <v/>
      </c>
      <c r="SA183" s="66" t="str">
        <f t="shared" si="991"/>
        <v/>
      </c>
      <c r="SB183" s="66" t="str">
        <f t="shared" si="992"/>
        <v/>
      </c>
      <c r="SC183" s="66" t="str">
        <f t="shared" si="993"/>
        <v/>
      </c>
      <c r="SD183" s="66" t="str">
        <f t="shared" si="994"/>
        <v/>
      </c>
      <c r="SE183" s="66" t="str">
        <f t="shared" si="995"/>
        <v/>
      </c>
      <c r="SF183" s="66" t="str">
        <f t="shared" si="996"/>
        <v/>
      </c>
      <c r="SG183" s="66" t="str">
        <f t="shared" si="997"/>
        <v/>
      </c>
      <c r="SH183" s="66" t="str">
        <f t="shared" si="998"/>
        <v/>
      </c>
      <c r="SI183" s="66" t="str">
        <f t="shared" si="999"/>
        <v/>
      </c>
      <c r="SJ183" s="66" t="str">
        <f t="shared" si="1000"/>
        <v/>
      </c>
      <c r="SK183" s="66" t="str">
        <f t="shared" si="1001"/>
        <v/>
      </c>
      <c r="SL183" s="66" t="str">
        <f t="shared" si="1002"/>
        <v/>
      </c>
      <c r="SM183" s="66" t="str">
        <f t="shared" si="1003"/>
        <v/>
      </c>
      <c r="SN183" s="66" t="str">
        <f t="shared" si="1004"/>
        <v/>
      </c>
      <c r="SO183" s="66" t="str">
        <f t="shared" si="1005"/>
        <v/>
      </c>
      <c r="SP183" s="66" t="str">
        <f t="shared" si="1006"/>
        <v/>
      </c>
      <c r="SQ183" s="66" t="str">
        <f t="shared" si="1007"/>
        <v/>
      </c>
      <c r="SR183" s="66" t="str">
        <f t="shared" si="1008"/>
        <v/>
      </c>
      <c r="SS183" s="66" t="str">
        <f t="shared" si="1009"/>
        <v/>
      </c>
      <c r="ST183" s="66" t="str">
        <f t="shared" si="1010"/>
        <v/>
      </c>
      <c r="SU183" s="66" t="str">
        <f t="shared" si="1011"/>
        <v/>
      </c>
      <c r="SV183" s="66" t="str">
        <f t="shared" si="1012"/>
        <v/>
      </c>
      <c r="SW183" s="66" t="str">
        <f t="shared" si="1013"/>
        <v/>
      </c>
      <c r="SX183" s="66" t="str">
        <f t="shared" si="1014"/>
        <v/>
      </c>
      <c r="SY183" s="66" t="str">
        <f t="shared" si="1015"/>
        <v/>
      </c>
      <c r="SZ183" s="66" t="str">
        <f t="shared" si="1016"/>
        <v/>
      </c>
      <c r="TA183" s="66" t="str">
        <f t="shared" si="1017"/>
        <v/>
      </c>
      <c r="TB183" s="66" t="str">
        <f t="shared" si="1018"/>
        <v/>
      </c>
      <c r="TC183" s="66" t="str">
        <f t="shared" si="1019"/>
        <v/>
      </c>
      <c r="TD183" s="66" t="str">
        <f t="shared" si="1020"/>
        <v/>
      </c>
      <c r="TE183" s="66" t="str">
        <f t="shared" si="1021"/>
        <v/>
      </c>
      <c r="TF183" s="66" t="str">
        <f t="shared" si="1022"/>
        <v/>
      </c>
      <c r="TG183" s="66" t="str">
        <f t="shared" si="1023"/>
        <v/>
      </c>
      <c r="TH183" s="66" t="str">
        <f t="shared" si="1024"/>
        <v/>
      </c>
      <c r="TI183" s="66" t="str">
        <f t="shared" si="1025"/>
        <v/>
      </c>
      <c r="TJ183" s="66" t="str">
        <f t="shared" si="1026"/>
        <v/>
      </c>
      <c r="TK183" s="66" t="str">
        <f t="shared" si="1027"/>
        <v/>
      </c>
      <c r="TL183" s="66" t="str">
        <f t="shared" si="1028"/>
        <v/>
      </c>
      <c r="TM183" s="66" t="str">
        <f t="shared" si="1029"/>
        <v/>
      </c>
      <c r="TN183" s="66" t="str">
        <f t="shared" si="1030"/>
        <v/>
      </c>
      <c r="TO183" s="66" t="str">
        <f t="shared" si="1031"/>
        <v/>
      </c>
      <c r="TP183" s="66" t="str">
        <f t="shared" si="1032"/>
        <v/>
      </c>
      <c r="TQ183" s="66" t="str">
        <f t="shared" si="1033"/>
        <v/>
      </c>
      <c r="TR183" s="66" t="str">
        <f t="shared" si="1034"/>
        <v/>
      </c>
      <c r="TS183" s="66" t="str">
        <f t="shared" si="1035"/>
        <v/>
      </c>
      <c r="TT183" s="66" t="str">
        <f t="shared" si="1036"/>
        <v/>
      </c>
      <c r="TU183" s="66" t="str">
        <f t="shared" si="1037"/>
        <v/>
      </c>
      <c r="TV183" s="66" t="str">
        <f t="shared" si="1038"/>
        <v/>
      </c>
      <c r="TW183" s="66" t="str">
        <f t="shared" si="1039"/>
        <v/>
      </c>
      <c r="TX183" s="66" t="str">
        <f t="shared" si="1040"/>
        <v/>
      </c>
      <c r="TY183" s="66" t="str">
        <f t="shared" si="1041"/>
        <v/>
      </c>
      <c r="TZ183" s="66" t="str">
        <f t="shared" si="1042"/>
        <v/>
      </c>
      <c r="UA183" s="66" t="str">
        <f t="shared" si="1043"/>
        <v/>
      </c>
      <c r="UB183" s="66" t="str">
        <f t="shared" si="1044"/>
        <v/>
      </c>
      <c r="UC183" s="66" t="str">
        <f t="shared" si="1045"/>
        <v/>
      </c>
      <c r="UD183" s="66" t="str">
        <f t="shared" si="1046"/>
        <v/>
      </c>
      <c r="UE183" s="66" t="str">
        <f t="shared" si="1047"/>
        <v/>
      </c>
      <c r="UF183" s="66" t="str">
        <f t="shared" si="1048"/>
        <v/>
      </c>
      <c r="UG183" s="66" t="str">
        <f t="shared" si="1049"/>
        <v/>
      </c>
      <c r="UH183" s="66" t="str">
        <f t="shared" si="1050"/>
        <v/>
      </c>
      <c r="UI183" s="66" t="str">
        <f t="shared" si="1051"/>
        <v/>
      </c>
      <c r="UJ183" s="66" t="str">
        <f t="shared" si="1052"/>
        <v/>
      </c>
      <c r="UK183" s="66" t="str">
        <f t="shared" si="1053"/>
        <v/>
      </c>
      <c r="UL183" s="66" t="str">
        <f t="shared" si="1054"/>
        <v/>
      </c>
      <c r="UM183" s="66" t="str">
        <f t="shared" si="1055"/>
        <v/>
      </c>
      <c r="UN183" s="66" t="str">
        <f t="shared" si="1056"/>
        <v/>
      </c>
      <c r="UO183" s="66" t="str">
        <f t="shared" si="1057"/>
        <v/>
      </c>
      <c r="UP183" s="66" t="str">
        <f t="shared" si="1058"/>
        <v/>
      </c>
      <c r="UQ183" s="66" t="str">
        <f t="shared" si="1059"/>
        <v/>
      </c>
      <c r="UR183" s="66" t="str">
        <f t="shared" si="1060"/>
        <v/>
      </c>
      <c r="US183" s="66" t="str">
        <f t="shared" si="1061"/>
        <v/>
      </c>
      <c r="UT183" s="66" t="str">
        <f t="shared" si="1062"/>
        <v/>
      </c>
      <c r="UU183" s="66" t="str">
        <f t="shared" si="1063"/>
        <v/>
      </c>
      <c r="UV183" s="66" t="str">
        <f t="shared" si="1064"/>
        <v/>
      </c>
      <c r="UW183" s="66" t="str">
        <f t="shared" si="1065"/>
        <v/>
      </c>
      <c r="UX183" s="66" t="str">
        <f t="shared" si="1066"/>
        <v/>
      </c>
      <c r="UY183" s="66" t="str">
        <f t="shared" si="1067"/>
        <v/>
      </c>
      <c r="UZ183" s="66" t="str">
        <f t="shared" si="1068"/>
        <v/>
      </c>
      <c r="VA183" s="66" t="str">
        <f t="shared" si="1069"/>
        <v/>
      </c>
      <c r="VB183" s="66" t="str">
        <f t="shared" si="1070"/>
        <v/>
      </c>
      <c r="VC183" s="66" t="str">
        <f t="shared" si="1071"/>
        <v/>
      </c>
      <c r="VD183" s="66" t="str">
        <f t="shared" si="1072"/>
        <v/>
      </c>
      <c r="VE183" s="66" t="str">
        <f t="shared" si="1073"/>
        <v/>
      </c>
      <c r="VF183" s="66" t="str">
        <f t="shared" si="1074"/>
        <v/>
      </c>
      <c r="VG183" s="66" t="str">
        <f t="shared" si="1075"/>
        <v/>
      </c>
      <c r="VH183" s="66" t="str">
        <f t="shared" si="1076"/>
        <v/>
      </c>
      <c r="VI183" s="66" t="str">
        <f t="shared" si="1077"/>
        <v/>
      </c>
      <c r="VJ183" s="66" t="str">
        <f t="shared" si="1078"/>
        <v/>
      </c>
      <c r="VK183" s="66" t="str">
        <f t="shared" si="1079"/>
        <v/>
      </c>
      <c r="VL183" s="66" t="str">
        <f t="shared" si="1080"/>
        <v/>
      </c>
      <c r="VM183" s="66" t="str">
        <f t="shared" si="1081"/>
        <v/>
      </c>
      <c r="VN183" s="66" t="str">
        <f t="shared" si="1082"/>
        <v/>
      </c>
      <c r="VO183" s="66" t="str">
        <f t="shared" si="1083"/>
        <v/>
      </c>
      <c r="VP183" s="66" t="str">
        <f t="shared" si="1084"/>
        <v/>
      </c>
      <c r="VQ183" s="66" t="str">
        <f t="shared" si="1085"/>
        <v/>
      </c>
      <c r="VR183" s="66" t="str">
        <f t="shared" si="1086"/>
        <v/>
      </c>
      <c r="VS183" s="66" t="str">
        <f t="shared" si="1087"/>
        <v/>
      </c>
      <c r="VT183" s="66" t="str">
        <f t="shared" si="1088"/>
        <v/>
      </c>
      <c r="VU183" s="66" t="str">
        <f t="shared" si="1089"/>
        <v/>
      </c>
      <c r="VV183" s="66" t="str">
        <f t="shared" si="1090"/>
        <v/>
      </c>
      <c r="VW183" s="66" t="str">
        <f t="shared" si="1091"/>
        <v/>
      </c>
      <c r="VX183" s="66" t="str">
        <f t="shared" si="1092"/>
        <v/>
      </c>
      <c r="VY183" s="66" t="str">
        <f t="shared" si="1093"/>
        <v/>
      </c>
      <c r="VZ183" s="66" t="str">
        <f t="shared" si="1094"/>
        <v/>
      </c>
      <c r="WA183" s="66" t="str">
        <f t="shared" si="1095"/>
        <v/>
      </c>
      <c r="WB183" s="66" t="str">
        <f t="shared" si="1096"/>
        <v/>
      </c>
      <c r="WC183" s="66" t="str">
        <f t="shared" si="1097"/>
        <v/>
      </c>
      <c r="WD183" s="66" t="str">
        <f t="shared" si="1098"/>
        <v/>
      </c>
      <c r="WE183" s="66" t="str">
        <f t="shared" si="1099"/>
        <v/>
      </c>
      <c r="WF183" s="66" t="str">
        <f t="shared" si="1100"/>
        <v/>
      </c>
      <c r="WG183" s="66" t="str">
        <f t="shared" si="1101"/>
        <v/>
      </c>
      <c r="WH183" s="66" t="str">
        <f t="shared" si="1102"/>
        <v/>
      </c>
      <c r="WI183" s="66" t="str">
        <f t="shared" si="1103"/>
        <v/>
      </c>
      <c r="WJ183" s="66" t="str">
        <f t="shared" si="1104"/>
        <v/>
      </c>
      <c r="WK183" s="66" t="str">
        <f t="shared" si="1105"/>
        <v/>
      </c>
      <c r="WL183" s="66" t="str">
        <f t="shared" si="1106"/>
        <v/>
      </c>
      <c r="WM183" s="66" t="str">
        <f t="shared" si="1107"/>
        <v/>
      </c>
      <c r="WN183" s="66" t="str">
        <f t="shared" si="1108"/>
        <v/>
      </c>
      <c r="WO183" s="66" t="str">
        <f t="shared" si="1109"/>
        <v/>
      </c>
      <c r="WP183" s="66" t="str">
        <f t="shared" si="1110"/>
        <v/>
      </c>
      <c r="WQ183" s="66" t="str">
        <f t="shared" si="1111"/>
        <v/>
      </c>
      <c r="WR183" s="66" t="str">
        <f t="shared" si="1112"/>
        <v/>
      </c>
      <c r="WS183" s="66" t="str">
        <f t="shared" si="1113"/>
        <v/>
      </c>
      <c r="WT183" s="66" t="str">
        <f t="shared" si="1114"/>
        <v/>
      </c>
      <c r="WU183" s="66" t="str">
        <f t="shared" si="1115"/>
        <v/>
      </c>
      <c r="WV183" s="66" t="str">
        <f t="shared" si="1116"/>
        <v/>
      </c>
      <c r="WW183" s="66" t="str">
        <f t="shared" si="1117"/>
        <v/>
      </c>
      <c r="WX183" s="66" t="str">
        <f t="shared" si="1118"/>
        <v/>
      </c>
      <c r="WY183" s="66" t="str">
        <f t="shared" si="1119"/>
        <v/>
      </c>
      <c r="WZ183" s="66" t="str">
        <f t="shared" si="1120"/>
        <v/>
      </c>
      <c r="XA183" s="66" t="str">
        <f t="shared" si="1121"/>
        <v/>
      </c>
      <c r="XB183" s="66" t="str">
        <f t="shared" si="1122"/>
        <v/>
      </c>
      <c r="XC183" s="66" t="str">
        <f t="shared" si="1123"/>
        <v/>
      </c>
      <c r="XD183" s="66" t="str">
        <f t="shared" si="1124"/>
        <v/>
      </c>
      <c r="XE183" s="66" t="str">
        <f t="shared" si="1125"/>
        <v/>
      </c>
      <c r="XF183" s="66" t="str">
        <f t="shared" si="1126"/>
        <v/>
      </c>
      <c r="XG183" s="66" t="str">
        <f t="shared" si="1127"/>
        <v/>
      </c>
      <c r="XH183" s="66" t="str">
        <f t="shared" si="1128"/>
        <v/>
      </c>
      <c r="XI183" s="66" t="str">
        <f t="shared" si="1129"/>
        <v/>
      </c>
      <c r="XJ183" s="66" t="str">
        <f t="shared" si="1130"/>
        <v/>
      </c>
      <c r="XK183" s="66" t="str">
        <f t="shared" si="1131"/>
        <v/>
      </c>
      <c r="XL183" s="66" t="str">
        <f t="shared" si="1132"/>
        <v/>
      </c>
      <c r="XM183" s="66" t="str">
        <f t="shared" si="1133"/>
        <v/>
      </c>
      <c r="XN183" s="66" t="str">
        <f t="shared" si="1134"/>
        <v/>
      </c>
      <c r="XO183" s="66" t="str">
        <f t="shared" si="1135"/>
        <v/>
      </c>
      <c r="XP183" s="66" t="str">
        <f t="shared" si="1136"/>
        <v/>
      </c>
      <c r="XQ183" s="66" t="str">
        <f t="shared" si="1137"/>
        <v/>
      </c>
      <c r="XR183" s="66" t="str">
        <f t="shared" si="1138"/>
        <v/>
      </c>
      <c r="XS183" s="66" t="str">
        <f t="shared" si="1139"/>
        <v/>
      </c>
      <c r="XT183" s="66" t="str">
        <f t="shared" si="1140"/>
        <v/>
      </c>
      <c r="XU183" s="66" t="str">
        <f t="shared" si="1141"/>
        <v/>
      </c>
      <c r="XV183" s="66" t="str">
        <f t="shared" si="1142"/>
        <v/>
      </c>
      <c r="XW183" s="66" t="str">
        <f t="shared" si="1143"/>
        <v/>
      </c>
      <c r="XX183" s="66" t="str">
        <f t="shared" si="1144"/>
        <v/>
      </c>
      <c r="XY183" s="66" t="str">
        <f t="shared" si="1145"/>
        <v/>
      </c>
      <c r="XZ183" s="66" t="str">
        <f t="shared" si="1146"/>
        <v/>
      </c>
      <c r="YA183" s="66" t="str">
        <f t="shared" si="1147"/>
        <v/>
      </c>
      <c r="YB183" s="66" t="str">
        <f t="shared" si="1148"/>
        <v/>
      </c>
      <c r="YC183" s="66" t="str">
        <f t="shared" si="1149"/>
        <v/>
      </c>
      <c r="YD183" s="66" t="str">
        <f t="shared" si="1150"/>
        <v/>
      </c>
      <c r="YE183" s="66" t="str">
        <f t="shared" si="1151"/>
        <v/>
      </c>
      <c r="YF183" s="66" t="str">
        <f t="shared" si="1152"/>
        <v/>
      </c>
      <c r="YG183" s="66" t="str">
        <f t="shared" si="1153"/>
        <v/>
      </c>
      <c r="YH183" s="66" t="str">
        <f t="shared" si="1154"/>
        <v/>
      </c>
      <c r="YI183" s="66" t="str">
        <f t="shared" si="1155"/>
        <v/>
      </c>
      <c r="YJ183" s="66" t="str">
        <f t="shared" si="1156"/>
        <v/>
      </c>
      <c r="YK183" s="66" t="str">
        <f t="shared" si="1157"/>
        <v/>
      </c>
      <c r="YL183" s="66" t="str">
        <f t="shared" si="1158"/>
        <v/>
      </c>
      <c r="YM183" s="66" t="str">
        <f t="shared" si="1159"/>
        <v/>
      </c>
      <c r="YN183" s="66" t="str">
        <f t="shared" si="1160"/>
        <v/>
      </c>
      <c r="YO183" s="66" t="str">
        <f t="shared" si="1161"/>
        <v/>
      </c>
      <c r="YP183" s="66" t="str">
        <f t="shared" si="1162"/>
        <v/>
      </c>
      <c r="YQ183" s="66" t="str">
        <f t="shared" si="1163"/>
        <v/>
      </c>
      <c r="YR183" s="66" t="str">
        <f t="shared" si="1164"/>
        <v/>
      </c>
      <c r="YS183" s="66" t="str">
        <f t="shared" si="1165"/>
        <v/>
      </c>
      <c r="YT183" s="66" t="str">
        <f t="shared" si="1166"/>
        <v/>
      </c>
      <c r="YU183" s="66" t="str">
        <f t="shared" si="1167"/>
        <v/>
      </c>
      <c r="YV183" s="66" t="str">
        <f t="shared" si="1168"/>
        <v/>
      </c>
      <c r="YW183" s="66" t="str">
        <f t="shared" si="1169"/>
        <v/>
      </c>
      <c r="YX183" s="66" t="str">
        <f t="shared" si="1170"/>
        <v/>
      </c>
      <c r="YY183" s="66" t="str">
        <f t="shared" si="1171"/>
        <v/>
      </c>
      <c r="YZ183" s="66" t="str">
        <f t="shared" si="1172"/>
        <v/>
      </c>
      <c r="ZA183" s="66" t="str">
        <f t="shared" si="1173"/>
        <v/>
      </c>
      <c r="ZB183" s="66" t="str">
        <f t="shared" si="1174"/>
        <v/>
      </c>
      <c r="ZC183" s="66" t="str">
        <f t="shared" si="1175"/>
        <v/>
      </c>
      <c r="ZD183" s="66" t="str">
        <f t="shared" si="1176"/>
        <v/>
      </c>
      <c r="ZE183" s="66" t="str">
        <f t="shared" si="1177"/>
        <v/>
      </c>
      <c r="ZF183" s="66" t="str">
        <f t="shared" si="1178"/>
        <v/>
      </c>
      <c r="ZG183" s="66" t="str">
        <f t="shared" si="1179"/>
        <v/>
      </c>
      <c r="ZH183" s="66" t="str">
        <f t="shared" si="1180"/>
        <v/>
      </c>
      <c r="ZI183" s="66" t="str">
        <f t="shared" si="1181"/>
        <v/>
      </c>
      <c r="ZJ183" s="66" t="str">
        <f t="shared" si="1182"/>
        <v/>
      </c>
      <c r="ZK183" s="66" t="str">
        <f t="shared" si="1183"/>
        <v/>
      </c>
      <c r="ZL183" s="66" t="str">
        <f t="shared" si="1184"/>
        <v/>
      </c>
      <c r="ZM183" s="66" t="str">
        <f t="shared" si="1185"/>
        <v/>
      </c>
      <c r="ZN183" s="66" t="str">
        <f t="shared" si="1186"/>
        <v/>
      </c>
      <c r="ZO183" s="66" t="str">
        <f t="shared" si="1187"/>
        <v/>
      </c>
      <c r="ZP183" s="66" t="str">
        <f t="shared" si="1188"/>
        <v/>
      </c>
      <c r="ZQ183" s="66" t="str">
        <f t="shared" si="1189"/>
        <v/>
      </c>
      <c r="ZR183" s="66" t="str">
        <f t="shared" si="1190"/>
        <v/>
      </c>
      <c r="ZS183" s="66" t="str">
        <f t="shared" si="1191"/>
        <v/>
      </c>
      <c r="ZT183" s="66" t="str">
        <f t="shared" si="1192"/>
        <v/>
      </c>
      <c r="ZU183" s="66" t="str">
        <f t="shared" si="1193"/>
        <v/>
      </c>
      <c r="ZV183" s="66" t="str">
        <f t="shared" si="1194"/>
        <v/>
      </c>
      <c r="ZW183" s="66" t="str">
        <f t="shared" si="1195"/>
        <v/>
      </c>
      <c r="ZX183" s="66" t="str">
        <f t="shared" si="1196"/>
        <v/>
      </c>
      <c r="ZY183" s="66" t="str">
        <f t="shared" si="1197"/>
        <v/>
      </c>
      <c r="ZZ183" s="66" t="str">
        <f t="shared" si="1198"/>
        <v/>
      </c>
      <c r="AAA183" s="66" t="str">
        <f t="shared" si="1199"/>
        <v/>
      </c>
      <c r="AAB183" s="66" t="str">
        <f t="shared" si="1200"/>
        <v/>
      </c>
      <c r="AAC183" s="66" t="str">
        <f t="shared" si="1201"/>
        <v/>
      </c>
      <c r="AAD183" s="66" t="str">
        <f t="shared" si="1202"/>
        <v/>
      </c>
      <c r="AAE183" s="66" t="str">
        <f t="shared" si="1203"/>
        <v/>
      </c>
      <c r="AAF183" s="66" t="str">
        <f t="shared" si="1204"/>
        <v/>
      </c>
      <c r="AAG183" s="66" t="str">
        <f t="shared" si="1205"/>
        <v/>
      </c>
      <c r="AAH183" s="66" t="str">
        <f t="shared" si="1206"/>
        <v/>
      </c>
      <c r="AAI183" s="66" t="str">
        <f t="shared" si="1207"/>
        <v/>
      </c>
      <c r="AAJ183" s="66" t="str">
        <f t="shared" si="1208"/>
        <v/>
      </c>
      <c r="AAK183" s="66" t="str">
        <f t="shared" si="1209"/>
        <v/>
      </c>
      <c r="AAL183" s="66" t="str">
        <f t="shared" si="1210"/>
        <v/>
      </c>
      <c r="AAM183" s="66" t="str">
        <f t="shared" si="1211"/>
        <v/>
      </c>
      <c r="AAN183" s="66" t="str">
        <f t="shared" si="1212"/>
        <v/>
      </c>
      <c r="AAO183" s="66" t="str">
        <f t="shared" si="1213"/>
        <v/>
      </c>
      <c r="AAP183" s="66" t="str">
        <f t="shared" si="1214"/>
        <v/>
      </c>
      <c r="AAQ183" s="66" t="str">
        <f t="shared" si="1215"/>
        <v/>
      </c>
      <c r="AAR183" s="66" t="str">
        <f t="shared" si="1216"/>
        <v/>
      </c>
      <c r="AAS183" s="66" t="str">
        <f t="shared" si="1217"/>
        <v/>
      </c>
      <c r="AAT183" s="66" t="str">
        <f t="shared" si="1218"/>
        <v/>
      </c>
      <c r="AAU183" s="66" t="str">
        <f t="shared" si="1219"/>
        <v/>
      </c>
      <c r="AAV183" s="66" t="str">
        <f t="shared" si="1220"/>
        <v/>
      </c>
      <c r="AAW183" s="66" t="str">
        <f t="shared" si="1221"/>
        <v/>
      </c>
      <c r="AAX183" s="66" t="str">
        <f t="shared" si="1222"/>
        <v/>
      </c>
      <c r="AAY183" s="66" t="str">
        <f t="shared" si="1223"/>
        <v/>
      </c>
      <c r="AAZ183" s="66" t="str">
        <f t="shared" si="1224"/>
        <v/>
      </c>
      <c r="ABA183" s="66" t="str">
        <f t="shared" si="1225"/>
        <v/>
      </c>
      <c r="ABB183" s="66" t="str">
        <f t="shared" si="1226"/>
        <v/>
      </c>
      <c r="ABC183" s="66" t="str">
        <f t="shared" si="1227"/>
        <v/>
      </c>
      <c r="ABD183" s="66" t="str">
        <f t="shared" si="1228"/>
        <v/>
      </c>
      <c r="ABE183" s="66" t="str">
        <f t="shared" si="1229"/>
        <v/>
      </c>
      <c r="ABF183" s="66" t="str">
        <f t="shared" si="1230"/>
        <v/>
      </c>
      <c r="ABG183" s="66" t="str">
        <f t="shared" si="1231"/>
        <v/>
      </c>
      <c r="ABH183" s="66" t="str">
        <f t="shared" si="1232"/>
        <v/>
      </c>
      <c r="ABI183" s="66" t="str">
        <f t="shared" si="1233"/>
        <v/>
      </c>
      <c r="ABJ183" s="66" t="str">
        <f t="shared" si="1234"/>
        <v/>
      </c>
      <c r="ABK183" s="66" t="str">
        <f t="shared" si="1235"/>
        <v/>
      </c>
      <c r="ABL183" s="66" t="str">
        <f t="shared" si="1236"/>
        <v/>
      </c>
      <c r="ABM183" s="66" t="str">
        <f t="shared" si="1237"/>
        <v/>
      </c>
      <c r="ABN183" s="66" t="str">
        <f t="shared" si="1238"/>
        <v/>
      </c>
      <c r="ABO183" s="66" t="str">
        <f t="shared" si="1239"/>
        <v/>
      </c>
      <c r="ABP183" s="66" t="str">
        <f t="shared" si="1240"/>
        <v/>
      </c>
      <c r="ABQ183" s="66" t="str">
        <f t="shared" si="1241"/>
        <v/>
      </c>
      <c r="ABR183" s="66" t="str">
        <f t="shared" si="1242"/>
        <v/>
      </c>
      <c r="ABS183" s="66" t="str">
        <f t="shared" si="1243"/>
        <v/>
      </c>
      <c r="ABT183" s="66" t="str">
        <f t="shared" si="1244"/>
        <v/>
      </c>
      <c r="ABU183" s="66" t="str">
        <f t="shared" si="1245"/>
        <v/>
      </c>
      <c r="ABV183" s="66" t="str">
        <f t="shared" si="1246"/>
        <v/>
      </c>
      <c r="ABW183" s="66" t="str">
        <f t="shared" si="1247"/>
        <v/>
      </c>
      <c r="ABX183" s="66" t="str">
        <f t="shared" si="1248"/>
        <v/>
      </c>
      <c r="ABY183" s="66" t="str">
        <f t="shared" si="1249"/>
        <v/>
      </c>
      <c r="ABZ183" s="66" t="str">
        <f t="shared" si="1250"/>
        <v/>
      </c>
      <c r="ACA183" s="66" t="str">
        <f t="shared" si="1251"/>
        <v/>
      </c>
      <c r="ACB183" s="66" t="str">
        <f t="shared" si="1252"/>
        <v/>
      </c>
      <c r="ACC183" s="66" t="str">
        <f t="shared" si="1253"/>
        <v/>
      </c>
      <c r="ACD183" s="66" t="str">
        <f t="shared" si="1254"/>
        <v/>
      </c>
      <c r="ACE183" s="66" t="str">
        <f t="shared" si="1255"/>
        <v/>
      </c>
      <c r="ACF183" s="66" t="str">
        <f t="shared" si="1256"/>
        <v/>
      </c>
      <c r="ACG183" s="66" t="str">
        <f t="shared" si="1257"/>
        <v/>
      </c>
      <c r="ACH183" s="66" t="str">
        <f t="shared" si="1258"/>
        <v/>
      </c>
      <c r="ACI183" s="66" t="str">
        <f t="shared" si="1259"/>
        <v/>
      </c>
      <c r="ACJ183" s="66" t="str">
        <f t="shared" si="1260"/>
        <v/>
      </c>
      <c r="ACK183" s="66" t="str">
        <f t="shared" si="1261"/>
        <v/>
      </c>
      <c r="ACL183" s="66" t="str">
        <f t="shared" si="1262"/>
        <v/>
      </c>
      <c r="ACM183" s="66" t="str">
        <f t="shared" ref="ACM183:ACN183" si="1319">IF(AND(ACS$3="Unit", ACL183=""), "", IF(AND(ACS$3="Unit", ACL183="-"),"", IF(ACS$3="Unit", "kg/GJ delivered", IF(AND(NY183&lt;&gt;"", NY183&lt;&gt;"-", NX183="-"),"", IF($H183="","", IF(NX183="nd", "",IF(NX183="&lt;n.a.&gt;", "", IF(NY183="#/MJ", "", IF(NY183="kg/GJ delivered",NX183,IF(NY183="g/MJ delivered",NX183,IF(NY183="kg/MJ delivered",NX183*1000,IF(NY183="mg/MJ delivered",NX183/1000,IF(NY183="g/kg",((NX183)*(1/$I183)*(1/$H183)),IF(NY183="mg/kg",((NX183/1000)*(1/$I183)*(1/$H183)),IF(NY183="mg/MJ delivered",NX183/1000,IF(NY183="-","","Error"))))))))))))))))</f>
        <v/>
      </c>
      <c r="ACN183" s="66" t="str">
        <f t="shared" si="1319"/>
        <v/>
      </c>
      <c r="ACO183" s="66" t="str">
        <f t="shared" si="1264"/>
        <v/>
      </c>
      <c r="ACP183" s="66" t="str">
        <f t="shared" si="1265"/>
        <v/>
      </c>
      <c r="ACQ183" s="66" t="str">
        <f t="shared" si="1266"/>
        <v/>
      </c>
      <c r="ACR183" s="66" t="str">
        <f t="shared" si="1267"/>
        <v/>
      </c>
      <c r="ACS183" s="66" t="str">
        <f t="shared" si="1268"/>
        <v/>
      </c>
      <c r="ACT183" s="66" t="str">
        <f t="shared" si="1269"/>
        <v/>
      </c>
    </row>
    <row r="184" spans="2:774" ht="15.75" customHeight="1" x14ac:dyDescent="0.25">
      <c r="B184" s="66">
        <v>278</v>
      </c>
      <c r="C184" s="66" t="s">
        <v>1007</v>
      </c>
      <c r="D184" s="66" t="s">
        <v>1115</v>
      </c>
      <c r="E184" s="156" t="s">
        <v>958</v>
      </c>
      <c r="F184" s="66" t="s">
        <v>1579</v>
      </c>
      <c r="G184" s="66" t="s">
        <v>490</v>
      </c>
      <c r="H184" s="126">
        <v>0.11</v>
      </c>
      <c r="I184" s="130">
        <f>'Heating Values'!$D$24</f>
        <v>14.023</v>
      </c>
      <c r="J184" s="66" t="str">
        <f t="shared" ref="J184:J244" si="1320">IF(G184="", "NOT USED",  IF(F184="", "MISSING FUEL", CONCATENATE(F184, ", ", G184, ", ", P184)))</f>
        <v>Crop Residue, Traditional, CN</v>
      </c>
      <c r="K184" s="66" t="s">
        <v>1254</v>
      </c>
      <c r="L184" s="66" t="s">
        <v>1254</v>
      </c>
      <c r="M184" s="66" t="s">
        <v>1254</v>
      </c>
      <c r="N184" s="66" t="s">
        <v>1254</v>
      </c>
      <c r="O184" s="66" t="s">
        <v>951</v>
      </c>
      <c r="P184" s="66" t="str">
        <f t="shared" si="1272"/>
        <v>CN</v>
      </c>
      <c r="Q184" s="66" t="s">
        <v>87</v>
      </c>
      <c r="R184" s="164" t="s">
        <v>975</v>
      </c>
      <c r="S184" s="158" t="s">
        <v>523</v>
      </c>
      <c r="T184" s="158" t="s">
        <v>128</v>
      </c>
      <c r="U184" s="158" t="s">
        <v>128</v>
      </c>
      <c r="V184" s="158" t="s">
        <v>128</v>
      </c>
      <c r="W184" s="158" t="s">
        <v>128</v>
      </c>
      <c r="X184" s="166" t="s">
        <v>967</v>
      </c>
      <c r="Y184" s="158" t="s">
        <v>523</v>
      </c>
      <c r="Z184" s="158" t="s">
        <v>128</v>
      </c>
      <c r="AA184" s="158" t="s">
        <v>128</v>
      </c>
      <c r="AB184" s="158" t="s">
        <v>128</v>
      </c>
      <c r="AC184" s="158" t="s">
        <v>128</v>
      </c>
      <c r="AD184" s="158" t="s">
        <v>128</v>
      </c>
      <c r="AE184" s="158" t="s">
        <v>128</v>
      </c>
      <c r="AF184" s="158" t="s">
        <v>128</v>
      </c>
      <c r="AG184" s="158" t="s">
        <v>128</v>
      </c>
      <c r="AH184" s="158" t="s">
        <v>128</v>
      </c>
      <c r="AI184" s="158" t="s">
        <v>128</v>
      </c>
      <c r="AJ184" s="162" t="s">
        <v>983</v>
      </c>
      <c r="AK184" s="158" t="s">
        <v>523</v>
      </c>
      <c r="AL184" s="165" t="s">
        <v>991</v>
      </c>
      <c r="AM184" s="158" t="s">
        <v>523</v>
      </c>
      <c r="AN184" s="165" t="s">
        <v>992</v>
      </c>
      <c r="AO184" s="158" t="s">
        <v>523</v>
      </c>
      <c r="AP184" s="158" t="s">
        <v>128</v>
      </c>
      <c r="AQ184" s="158" t="s">
        <v>128</v>
      </c>
      <c r="AR184" s="158" t="s">
        <v>128</v>
      </c>
      <c r="AS184" s="158" t="s">
        <v>128</v>
      </c>
      <c r="AT184" s="158" t="s">
        <v>128</v>
      </c>
      <c r="AU184" s="158" t="s">
        <v>128</v>
      </c>
      <c r="AV184" s="158" t="s">
        <v>128</v>
      </c>
      <c r="AW184" s="158" t="s">
        <v>128</v>
      </c>
      <c r="AX184" s="158" t="s">
        <v>128</v>
      </c>
      <c r="AY184" s="158" t="s">
        <v>128</v>
      </c>
      <c r="AZ184" s="158" t="s">
        <v>128</v>
      </c>
      <c r="BA184" s="158" t="s">
        <v>128</v>
      </c>
      <c r="BB184" s="158" t="s">
        <v>128</v>
      </c>
      <c r="BC184" s="158" t="s">
        <v>128</v>
      </c>
      <c r="BD184" s="158" t="s">
        <v>128</v>
      </c>
      <c r="BE184" s="158" t="s">
        <v>128</v>
      </c>
      <c r="BF184" s="158" t="s">
        <v>128</v>
      </c>
      <c r="BG184" s="158" t="s">
        <v>128</v>
      </c>
      <c r="BH184" s="158" t="s">
        <v>128</v>
      </c>
      <c r="BI184" s="158" t="s">
        <v>128</v>
      </c>
      <c r="BJ184" s="158" t="s">
        <v>128</v>
      </c>
      <c r="BK184" s="158" t="s">
        <v>128</v>
      </c>
      <c r="BL184" s="158" t="s">
        <v>128</v>
      </c>
      <c r="BM184" s="158" t="s">
        <v>128</v>
      </c>
      <c r="BN184" s="158" t="s">
        <v>128</v>
      </c>
      <c r="BO184" s="158" t="s">
        <v>128</v>
      </c>
      <c r="BP184" s="158" t="s">
        <v>128</v>
      </c>
      <c r="BQ184" s="158" t="s">
        <v>128</v>
      </c>
      <c r="BR184" s="158" t="s">
        <v>128</v>
      </c>
      <c r="BS184" s="158" t="s">
        <v>128</v>
      </c>
      <c r="BT184" s="158" t="s">
        <v>128</v>
      </c>
      <c r="BU184" s="158" t="s">
        <v>128</v>
      </c>
      <c r="BV184" s="158" t="s">
        <v>128</v>
      </c>
      <c r="BW184" s="158" t="s">
        <v>128</v>
      </c>
      <c r="BX184" s="158" t="s">
        <v>128</v>
      </c>
      <c r="BY184" s="158" t="s">
        <v>128</v>
      </c>
      <c r="BZ184" s="158" t="s">
        <v>128</v>
      </c>
      <c r="CA184" s="158" t="s">
        <v>128</v>
      </c>
      <c r="CB184" s="158" t="s">
        <v>128</v>
      </c>
      <c r="CC184" s="158" t="s">
        <v>128</v>
      </c>
      <c r="CD184" s="158" t="s">
        <v>128</v>
      </c>
      <c r="CE184" s="158" t="s">
        <v>128</v>
      </c>
      <c r="CF184" s="158" t="s">
        <v>128</v>
      </c>
      <c r="CG184" s="158" t="s">
        <v>128</v>
      </c>
      <c r="CH184" s="158" t="s">
        <v>128</v>
      </c>
      <c r="CI184" s="158" t="s">
        <v>128</v>
      </c>
      <c r="CJ184" s="158" t="s">
        <v>128</v>
      </c>
      <c r="CK184" s="158" t="s">
        <v>128</v>
      </c>
      <c r="CL184" s="158" t="s">
        <v>128</v>
      </c>
      <c r="CM184" s="158" t="s">
        <v>128</v>
      </c>
      <c r="CN184" s="158" t="s">
        <v>128</v>
      </c>
      <c r="CO184" s="158" t="s">
        <v>128</v>
      </c>
      <c r="CP184" s="158" t="s">
        <v>128</v>
      </c>
      <c r="CQ184" s="158" t="s">
        <v>128</v>
      </c>
      <c r="CR184" s="158" t="s">
        <v>128</v>
      </c>
      <c r="CS184" s="158" t="s">
        <v>128</v>
      </c>
      <c r="CT184" s="158" t="s">
        <v>128</v>
      </c>
      <c r="CU184" s="158" t="s">
        <v>128</v>
      </c>
      <c r="CV184" s="158" t="s">
        <v>128</v>
      </c>
      <c r="CW184" s="158" t="s">
        <v>128</v>
      </c>
      <c r="CX184" s="158" t="s">
        <v>128</v>
      </c>
      <c r="CY184" s="158" t="s">
        <v>128</v>
      </c>
      <c r="CZ184" s="158" t="s">
        <v>128</v>
      </c>
      <c r="DA184" s="158" t="s">
        <v>128</v>
      </c>
      <c r="DB184" s="158" t="s">
        <v>128</v>
      </c>
      <c r="DC184" s="158" t="s">
        <v>128</v>
      </c>
      <c r="DD184" s="158" t="s">
        <v>128</v>
      </c>
      <c r="DE184" s="158" t="s">
        <v>128</v>
      </c>
      <c r="DF184" s="158" t="s">
        <v>128</v>
      </c>
      <c r="DG184" s="158" t="s">
        <v>128</v>
      </c>
      <c r="DH184" s="158" t="s">
        <v>128</v>
      </c>
      <c r="DI184" s="158" t="s">
        <v>128</v>
      </c>
      <c r="DJ184" s="158" t="s">
        <v>128</v>
      </c>
      <c r="DK184" s="158" t="s">
        <v>128</v>
      </c>
      <c r="DL184" s="158" t="s">
        <v>128</v>
      </c>
      <c r="DM184" s="158" t="s">
        <v>128</v>
      </c>
      <c r="DN184" s="158" t="s">
        <v>128</v>
      </c>
      <c r="DO184" s="158" t="s">
        <v>128</v>
      </c>
      <c r="DP184" s="158" t="s">
        <v>128</v>
      </c>
      <c r="DQ184" s="158" t="s">
        <v>128</v>
      </c>
      <c r="DR184" s="158" t="s">
        <v>128</v>
      </c>
      <c r="DS184" s="158" t="s">
        <v>128</v>
      </c>
      <c r="DT184" s="158" t="s">
        <v>128</v>
      </c>
      <c r="DU184" s="158" t="s">
        <v>128</v>
      </c>
      <c r="DV184" s="158" t="s">
        <v>128</v>
      </c>
      <c r="DW184" s="158" t="s">
        <v>128</v>
      </c>
      <c r="DX184" s="158" t="s">
        <v>128</v>
      </c>
      <c r="DY184" s="158" t="s">
        <v>128</v>
      </c>
      <c r="DZ184" s="158" t="s">
        <v>128</v>
      </c>
      <c r="EA184" s="158" t="s">
        <v>128</v>
      </c>
      <c r="EB184" s="158" t="s">
        <v>128</v>
      </c>
      <c r="EC184" s="158" t="s">
        <v>128</v>
      </c>
      <c r="ED184" s="158" t="s">
        <v>128</v>
      </c>
      <c r="EE184" s="158" t="s">
        <v>128</v>
      </c>
      <c r="EF184" s="158" t="s">
        <v>128</v>
      </c>
      <c r="EG184" s="158" t="s">
        <v>128</v>
      </c>
      <c r="EH184" s="158" t="s">
        <v>128</v>
      </c>
      <c r="EI184" s="158" t="s">
        <v>128</v>
      </c>
      <c r="EJ184" s="158" t="s">
        <v>128</v>
      </c>
      <c r="EK184" s="158" t="s">
        <v>128</v>
      </c>
      <c r="EL184" s="158" t="s">
        <v>128</v>
      </c>
      <c r="EM184" s="158" t="s">
        <v>128</v>
      </c>
      <c r="EN184" s="158" t="s">
        <v>128</v>
      </c>
      <c r="EO184" s="158" t="s">
        <v>128</v>
      </c>
      <c r="EP184" s="158" t="s">
        <v>128</v>
      </c>
      <c r="EQ184" s="158" t="s">
        <v>128</v>
      </c>
      <c r="ER184" s="158" t="s">
        <v>128</v>
      </c>
      <c r="ES184" s="158" t="s">
        <v>128</v>
      </c>
      <c r="ET184" s="158" t="s">
        <v>128</v>
      </c>
      <c r="EU184" s="158" t="s">
        <v>128</v>
      </c>
      <c r="EV184" s="158" t="s">
        <v>128</v>
      </c>
      <c r="EW184" s="158" t="s">
        <v>128</v>
      </c>
      <c r="EX184" s="158" t="s">
        <v>128</v>
      </c>
      <c r="EY184" s="158" t="s">
        <v>128</v>
      </c>
      <c r="EZ184" s="158" t="s">
        <v>128</v>
      </c>
      <c r="FA184" s="158" t="s">
        <v>128</v>
      </c>
      <c r="FB184" s="158" t="s">
        <v>128</v>
      </c>
      <c r="FC184" s="158" t="s">
        <v>128</v>
      </c>
      <c r="FD184" s="158" t="s">
        <v>128</v>
      </c>
      <c r="FE184" s="158" t="s">
        <v>128</v>
      </c>
      <c r="FF184" s="158" t="s">
        <v>128</v>
      </c>
      <c r="FG184" s="158" t="s">
        <v>128</v>
      </c>
      <c r="FH184" s="158" t="s">
        <v>128</v>
      </c>
      <c r="FI184" s="158" t="s">
        <v>128</v>
      </c>
      <c r="FJ184" s="158" t="s">
        <v>128</v>
      </c>
      <c r="FK184" s="158" t="s">
        <v>128</v>
      </c>
      <c r="FL184" s="158" t="s">
        <v>128</v>
      </c>
      <c r="FM184" s="158" t="s">
        <v>128</v>
      </c>
      <c r="FN184" s="158" t="s">
        <v>128</v>
      </c>
      <c r="FO184" s="158" t="s">
        <v>128</v>
      </c>
      <c r="FP184" s="158" t="s">
        <v>128</v>
      </c>
      <c r="FQ184" s="158" t="s">
        <v>128</v>
      </c>
      <c r="FR184" s="158" t="s">
        <v>128</v>
      </c>
      <c r="FS184" s="158" t="s">
        <v>128</v>
      </c>
      <c r="FT184" s="158" t="s">
        <v>128</v>
      </c>
      <c r="FU184" s="158" t="s">
        <v>128</v>
      </c>
      <c r="FV184" s="158" t="s">
        <v>128</v>
      </c>
      <c r="FW184" s="158" t="s">
        <v>128</v>
      </c>
      <c r="FX184" s="158" t="s">
        <v>128</v>
      </c>
      <c r="FY184" s="158" t="s">
        <v>128</v>
      </c>
      <c r="FZ184" s="158" t="s">
        <v>128</v>
      </c>
      <c r="GA184" s="158" t="s">
        <v>128</v>
      </c>
      <c r="GB184" s="158" t="s">
        <v>128</v>
      </c>
      <c r="GC184" s="158" t="s">
        <v>128</v>
      </c>
      <c r="GD184" s="158" t="s">
        <v>128</v>
      </c>
      <c r="GE184" s="158" t="s">
        <v>128</v>
      </c>
      <c r="GF184" s="158" t="s">
        <v>128</v>
      </c>
      <c r="GG184" s="158" t="s">
        <v>128</v>
      </c>
      <c r="GH184" s="158" t="s">
        <v>128</v>
      </c>
      <c r="GI184" s="158" t="s">
        <v>128</v>
      </c>
      <c r="GJ184" s="158" t="s">
        <v>128</v>
      </c>
      <c r="GK184" s="158" t="s">
        <v>128</v>
      </c>
      <c r="GL184" s="158" t="s">
        <v>128</v>
      </c>
      <c r="GM184" s="158" t="s">
        <v>128</v>
      </c>
      <c r="GN184" s="158" t="s">
        <v>128</v>
      </c>
      <c r="GO184" s="158" t="s">
        <v>128</v>
      </c>
      <c r="GP184" s="158" t="s">
        <v>128</v>
      </c>
      <c r="GQ184" s="158" t="s">
        <v>128</v>
      </c>
      <c r="GR184" s="158" t="s">
        <v>128</v>
      </c>
      <c r="GS184" s="158" t="s">
        <v>128</v>
      </c>
      <c r="GT184" s="158" t="s">
        <v>128</v>
      </c>
      <c r="GU184" s="158" t="s">
        <v>128</v>
      </c>
      <c r="GV184" s="158" t="s">
        <v>128</v>
      </c>
      <c r="GW184" s="158" t="s">
        <v>128</v>
      </c>
      <c r="GX184" s="158" t="s">
        <v>128</v>
      </c>
      <c r="GY184" s="158" t="s">
        <v>128</v>
      </c>
      <c r="GZ184" s="158" t="s">
        <v>128</v>
      </c>
      <c r="HA184" s="158" t="s">
        <v>128</v>
      </c>
      <c r="HB184" s="158" t="s">
        <v>128</v>
      </c>
      <c r="HC184" s="158" t="s">
        <v>128</v>
      </c>
      <c r="HD184" s="158" t="s">
        <v>128</v>
      </c>
      <c r="HE184" s="158" t="s">
        <v>128</v>
      </c>
      <c r="HF184" s="158" t="s">
        <v>128</v>
      </c>
      <c r="HG184" s="158" t="s">
        <v>128</v>
      </c>
      <c r="HH184" s="158" t="s">
        <v>128</v>
      </c>
      <c r="HI184" s="158" t="s">
        <v>128</v>
      </c>
      <c r="HJ184" s="158" t="s">
        <v>128</v>
      </c>
      <c r="HK184" s="158" t="s">
        <v>128</v>
      </c>
      <c r="HL184" s="158" t="s">
        <v>128</v>
      </c>
      <c r="HM184" s="158" t="s">
        <v>128</v>
      </c>
      <c r="HN184" s="158" t="s">
        <v>128</v>
      </c>
      <c r="HO184" s="158" t="s">
        <v>128</v>
      </c>
      <c r="HP184" s="158" t="s">
        <v>128</v>
      </c>
      <c r="HQ184" s="158" t="s">
        <v>128</v>
      </c>
      <c r="HR184" s="158" t="s">
        <v>128</v>
      </c>
      <c r="HS184" s="158" t="s">
        <v>128</v>
      </c>
      <c r="HT184" s="158" t="s">
        <v>128</v>
      </c>
      <c r="HU184" s="158" t="s">
        <v>128</v>
      </c>
      <c r="HV184" s="158" t="s">
        <v>128</v>
      </c>
      <c r="HW184" s="158" t="s">
        <v>128</v>
      </c>
      <c r="HX184" s="158" t="s">
        <v>128</v>
      </c>
      <c r="HY184" s="158" t="s">
        <v>128</v>
      </c>
      <c r="HZ184" s="158" t="s">
        <v>128</v>
      </c>
      <c r="IA184" s="158" t="s">
        <v>128</v>
      </c>
      <c r="IB184" s="158" t="s">
        <v>128</v>
      </c>
      <c r="IC184" s="158" t="s">
        <v>128</v>
      </c>
      <c r="ID184" s="158" t="s">
        <v>128</v>
      </c>
      <c r="IE184" s="158" t="s">
        <v>128</v>
      </c>
      <c r="IF184" s="158" t="s">
        <v>128</v>
      </c>
      <c r="IG184" s="158" t="s">
        <v>128</v>
      </c>
      <c r="IH184" s="158" t="s">
        <v>128</v>
      </c>
      <c r="II184" s="158" t="s">
        <v>128</v>
      </c>
      <c r="IJ184" s="158" t="s">
        <v>128</v>
      </c>
      <c r="IK184" s="158" t="s">
        <v>128</v>
      </c>
      <c r="IL184" s="158" t="s">
        <v>128</v>
      </c>
      <c r="IM184" s="158" t="s">
        <v>128</v>
      </c>
      <c r="IN184" s="158" t="s">
        <v>128</v>
      </c>
      <c r="IO184" s="158" t="s">
        <v>128</v>
      </c>
      <c r="IP184" s="158" t="s">
        <v>128</v>
      </c>
      <c r="IQ184" s="158" t="s">
        <v>128</v>
      </c>
      <c r="IR184" s="158" t="s">
        <v>128</v>
      </c>
      <c r="IS184" s="158" t="s">
        <v>128</v>
      </c>
      <c r="IT184" s="158" t="s">
        <v>128</v>
      </c>
      <c r="IU184" s="158" t="s">
        <v>128</v>
      </c>
      <c r="IV184" s="158" t="s">
        <v>128</v>
      </c>
      <c r="IW184" s="158" t="s">
        <v>128</v>
      </c>
      <c r="IX184" s="158" t="s">
        <v>128</v>
      </c>
      <c r="IY184" s="158" t="s">
        <v>128</v>
      </c>
      <c r="IZ184" s="158" t="s">
        <v>128</v>
      </c>
      <c r="JA184" s="158" t="s">
        <v>128</v>
      </c>
      <c r="JB184" s="158" t="s">
        <v>128</v>
      </c>
      <c r="JC184" s="158" t="s">
        <v>128</v>
      </c>
      <c r="JD184" s="158" t="s">
        <v>128</v>
      </c>
      <c r="JE184" s="158" t="s">
        <v>128</v>
      </c>
      <c r="JF184" s="158" t="s">
        <v>128</v>
      </c>
      <c r="JG184" s="158" t="s">
        <v>128</v>
      </c>
      <c r="JH184" s="158" t="s">
        <v>128</v>
      </c>
      <c r="JI184" s="158" t="s">
        <v>128</v>
      </c>
      <c r="JJ184" s="158" t="s">
        <v>128</v>
      </c>
      <c r="JK184" s="158" t="s">
        <v>128</v>
      </c>
      <c r="JL184" s="158" t="s">
        <v>128</v>
      </c>
      <c r="JM184" s="158" t="s">
        <v>128</v>
      </c>
      <c r="JN184" s="158" t="s">
        <v>128</v>
      </c>
      <c r="JO184" s="158" t="s">
        <v>128</v>
      </c>
      <c r="JP184" s="158" t="s">
        <v>128</v>
      </c>
      <c r="JQ184" s="158" t="s">
        <v>128</v>
      </c>
      <c r="JR184" s="158" t="s">
        <v>128</v>
      </c>
      <c r="JS184" s="158" t="s">
        <v>128</v>
      </c>
      <c r="JT184" s="158" t="s">
        <v>128</v>
      </c>
      <c r="JU184" s="158" t="s">
        <v>128</v>
      </c>
      <c r="JV184" s="158" t="s">
        <v>128</v>
      </c>
      <c r="JW184" s="158" t="s">
        <v>128</v>
      </c>
      <c r="JX184" s="158" t="s">
        <v>128</v>
      </c>
      <c r="JY184" s="158" t="s">
        <v>128</v>
      </c>
      <c r="JZ184" s="158" t="s">
        <v>128</v>
      </c>
      <c r="KA184" s="158" t="s">
        <v>128</v>
      </c>
      <c r="KB184" s="158" t="s">
        <v>128</v>
      </c>
      <c r="KC184" s="158" t="s">
        <v>128</v>
      </c>
      <c r="KD184" s="158" t="s">
        <v>128</v>
      </c>
      <c r="KE184" s="158" t="s">
        <v>128</v>
      </c>
      <c r="KF184" s="158" t="s">
        <v>128</v>
      </c>
      <c r="KG184" s="158" t="s">
        <v>128</v>
      </c>
      <c r="KH184" s="158" t="s">
        <v>128</v>
      </c>
      <c r="KI184" s="158" t="s">
        <v>128</v>
      </c>
      <c r="KJ184" s="158" t="s">
        <v>128</v>
      </c>
      <c r="KK184" s="158" t="s">
        <v>128</v>
      </c>
      <c r="KL184" s="158" t="s">
        <v>128</v>
      </c>
      <c r="KM184" s="158" t="s">
        <v>128</v>
      </c>
      <c r="KN184" s="158" t="s">
        <v>128</v>
      </c>
      <c r="KO184" s="158" t="s">
        <v>128</v>
      </c>
      <c r="KP184" s="158" t="s">
        <v>128</v>
      </c>
      <c r="KQ184" s="158" t="s">
        <v>128</v>
      </c>
      <c r="KR184" s="158" t="s">
        <v>128</v>
      </c>
      <c r="KS184" s="158" t="s">
        <v>128</v>
      </c>
      <c r="KT184" s="158" t="s">
        <v>128</v>
      </c>
      <c r="KU184" s="158" t="s">
        <v>128</v>
      </c>
      <c r="KV184" s="158" t="s">
        <v>128</v>
      </c>
      <c r="KW184" s="158" t="s">
        <v>128</v>
      </c>
      <c r="KX184" s="158" t="s">
        <v>128</v>
      </c>
      <c r="KY184" s="158" t="s">
        <v>128</v>
      </c>
      <c r="KZ184" s="158" t="s">
        <v>128</v>
      </c>
      <c r="LA184" s="158" t="s">
        <v>128</v>
      </c>
      <c r="LB184" s="158" t="s">
        <v>128</v>
      </c>
      <c r="LC184" s="158" t="s">
        <v>128</v>
      </c>
      <c r="LD184" s="158" t="s">
        <v>128</v>
      </c>
      <c r="LE184" s="158" t="s">
        <v>128</v>
      </c>
      <c r="LF184" s="158" t="s">
        <v>128</v>
      </c>
      <c r="LG184" s="158" t="s">
        <v>128</v>
      </c>
      <c r="LH184" s="158" t="s">
        <v>128</v>
      </c>
      <c r="LI184" s="158" t="s">
        <v>128</v>
      </c>
      <c r="LJ184" s="158" t="s">
        <v>128</v>
      </c>
      <c r="LK184" s="158" t="s">
        <v>128</v>
      </c>
      <c r="LL184" s="158" t="s">
        <v>128</v>
      </c>
      <c r="LM184" s="158" t="s">
        <v>128</v>
      </c>
      <c r="LN184" s="158" t="s">
        <v>128</v>
      </c>
      <c r="LO184" s="158" t="s">
        <v>128</v>
      </c>
      <c r="LP184" s="158" t="s">
        <v>128</v>
      </c>
      <c r="LQ184" s="158" t="s">
        <v>128</v>
      </c>
      <c r="LR184" s="158" t="s">
        <v>128</v>
      </c>
      <c r="LS184" s="158" t="s">
        <v>128</v>
      </c>
      <c r="LT184" s="158" t="s">
        <v>128</v>
      </c>
      <c r="LU184" s="158" t="s">
        <v>128</v>
      </c>
      <c r="LV184" s="158" t="s">
        <v>128</v>
      </c>
      <c r="LW184" s="158" t="s">
        <v>128</v>
      </c>
      <c r="LX184" s="158" t="s">
        <v>128</v>
      </c>
      <c r="LY184" s="158" t="s">
        <v>128</v>
      </c>
      <c r="LZ184" s="158" t="s">
        <v>128</v>
      </c>
      <c r="MA184" s="158" t="s">
        <v>128</v>
      </c>
      <c r="MB184" s="158" t="s">
        <v>128</v>
      </c>
      <c r="MC184" s="158" t="s">
        <v>128</v>
      </c>
      <c r="MD184" s="158" t="s">
        <v>128</v>
      </c>
      <c r="ME184" s="158" t="s">
        <v>128</v>
      </c>
      <c r="MF184" s="158" t="s">
        <v>128</v>
      </c>
      <c r="MG184" s="158" t="s">
        <v>128</v>
      </c>
      <c r="MH184" s="158" t="s">
        <v>128</v>
      </c>
      <c r="MI184" s="158" t="s">
        <v>128</v>
      </c>
      <c r="MJ184" s="158" t="s">
        <v>128</v>
      </c>
      <c r="MK184" s="158" t="s">
        <v>128</v>
      </c>
      <c r="ML184" s="158" t="s">
        <v>128</v>
      </c>
      <c r="MM184" s="158" t="s">
        <v>128</v>
      </c>
      <c r="MN184" s="158" t="s">
        <v>128</v>
      </c>
      <c r="MO184" s="158" t="s">
        <v>128</v>
      </c>
      <c r="MP184" s="158" t="s">
        <v>128</v>
      </c>
      <c r="MQ184" s="158" t="s">
        <v>128</v>
      </c>
      <c r="MR184" s="158" t="s">
        <v>128</v>
      </c>
      <c r="MS184" s="158" t="s">
        <v>128</v>
      </c>
      <c r="MT184" s="158" t="s">
        <v>128</v>
      </c>
      <c r="MU184" s="158" t="s">
        <v>128</v>
      </c>
      <c r="MV184" s="158" t="s">
        <v>128</v>
      </c>
      <c r="MW184" s="158" t="s">
        <v>128</v>
      </c>
      <c r="MX184" s="158" t="s">
        <v>128</v>
      </c>
      <c r="MY184" s="158" t="s">
        <v>128</v>
      </c>
      <c r="MZ184" s="158" t="s">
        <v>128</v>
      </c>
      <c r="NA184" s="158" t="s">
        <v>128</v>
      </c>
      <c r="NB184" s="158" t="s">
        <v>128</v>
      </c>
      <c r="NC184" s="158" t="s">
        <v>128</v>
      </c>
      <c r="ND184" s="158" t="s">
        <v>128</v>
      </c>
      <c r="NE184" s="158" t="s">
        <v>128</v>
      </c>
      <c r="NF184" s="158" t="s">
        <v>128</v>
      </c>
      <c r="NG184" s="158" t="s">
        <v>128</v>
      </c>
      <c r="NH184" s="158" t="s">
        <v>128</v>
      </c>
      <c r="NI184" s="158" t="s">
        <v>128</v>
      </c>
      <c r="NJ184" s="158" t="s">
        <v>128</v>
      </c>
      <c r="NK184" s="158" t="s">
        <v>128</v>
      </c>
      <c r="NL184" s="158" t="s">
        <v>128</v>
      </c>
      <c r="NM184" s="158" t="s">
        <v>128</v>
      </c>
      <c r="NN184" s="158" t="s">
        <v>128</v>
      </c>
      <c r="NO184" s="158" t="s">
        <v>128</v>
      </c>
      <c r="NP184" s="158" t="s">
        <v>128</v>
      </c>
      <c r="NQ184" s="158" t="s">
        <v>128</v>
      </c>
      <c r="NR184" s="158" t="s">
        <v>128</v>
      </c>
      <c r="NS184" s="158" t="s">
        <v>128</v>
      </c>
      <c r="NT184" s="158" t="s">
        <v>128</v>
      </c>
      <c r="NU184" s="158" t="s">
        <v>128</v>
      </c>
      <c r="NV184" s="158" t="s">
        <v>128</v>
      </c>
      <c r="NW184" s="158" t="s">
        <v>128</v>
      </c>
      <c r="NX184" s="158" t="s">
        <v>128</v>
      </c>
      <c r="NY184" s="158" t="s">
        <v>128</v>
      </c>
      <c r="NZ184" s="158" t="s">
        <v>128</v>
      </c>
      <c r="OA184" s="158" t="s">
        <v>128</v>
      </c>
      <c r="OB184" s="158" t="s">
        <v>128</v>
      </c>
      <c r="OC184" s="158" t="s">
        <v>128</v>
      </c>
      <c r="OD184" s="158" t="s">
        <v>128</v>
      </c>
      <c r="OE184" s="170" t="s">
        <v>128</v>
      </c>
      <c r="OF184" s="181"/>
      <c r="OG184" s="174">
        <f t="shared" si="893"/>
        <v>99.835983740996937</v>
      </c>
      <c r="OH184" s="66" t="str">
        <f t="shared" si="894"/>
        <v>kg/GJ delivered</v>
      </c>
      <c r="OI184" s="66" t="str">
        <f t="shared" si="895"/>
        <v/>
      </c>
      <c r="OJ184" s="66" t="str">
        <f t="shared" si="896"/>
        <v/>
      </c>
      <c r="OK184" s="66" t="str">
        <f t="shared" si="897"/>
        <v/>
      </c>
      <c r="OL184" s="66" t="str">
        <f t="shared" si="898"/>
        <v/>
      </c>
      <c r="OM184" s="159">
        <f t="shared" si="899"/>
        <v>862.21985958133723</v>
      </c>
      <c r="ON184" s="66" t="str">
        <f t="shared" si="900"/>
        <v>kg/GJ delivered</v>
      </c>
      <c r="OO184" s="66" t="str">
        <f t="shared" si="901"/>
        <v/>
      </c>
      <c r="OP184" s="66" t="str">
        <f t="shared" si="902"/>
        <v/>
      </c>
      <c r="OQ184" s="66" t="str">
        <f t="shared" si="903"/>
        <v/>
      </c>
      <c r="OR184" s="66" t="str">
        <f t="shared" si="904"/>
        <v/>
      </c>
      <c r="OS184" s="66" t="str">
        <f t="shared" si="905"/>
        <v/>
      </c>
      <c r="OT184" s="66" t="str">
        <f t="shared" si="906"/>
        <v/>
      </c>
      <c r="OU184" s="66" t="str">
        <f t="shared" si="907"/>
        <v/>
      </c>
      <c r="OV184" s="66" t="str">
        <f t="shared" si="908"/>
        <v/>
      </c>
      <c r="OW184" s="66" t="str">
        <f t="shared" si="909"/>
        <v/>
      </c>
      <c r="OX184" s="66" t="str">
        <f t="shared" si="910"/>
        <v/>
      </c>
      <c r="OY184" s="130">
        <f t="shared" si="911"/>
        <v>10.891198226290575</v>
      </c>
      <c r="OZ184" s="66" t="str">
        <f t="shared" si="912"/>
        <v>kg/GJ delivered</v>
      </c>
      <c r="PA184" s="118">
        <f t="shared" si="913"/>
        <v>1.1344998152386017</v>
      </c>
      <c r="PB184" s="66" t="str">
        <f t="shared" si="914"/>
        <v>kg/GJ delivered</v>
      </c>
      <c r="PC184" s="118">
        <f t="shared" si="915"/>
        <v>1.516988324376187</v>
      </c>
      <c r="PD184" s="66" t="str">
        <f t="shared" si="916"/>
        <v>kg/GJ delivered</v>
      </c>
      <c r="PE184" s="66" t="str">
        <f t="shared" si="917"/>
        <v/>
      </c>
      <c r="PF184" s="66" t="str">
        <f t="shared" si="918"/>
        <v/>
      </c>
      <c r="PG184" s="66" t="str">
        <f t="shared" si="919"/>
        <v/>
      </c>
      <c r="PH184" s="66" t="str">
        <f t="shared" si="920"/>
        <v/>
      </c>
      <c r="PI184" s="66" t="str">
        <f t="shared" si="921"/>
        <v/>
      </c>
      <c r="PJ184" s="66" t="str">
        <f t="shared" si="922"/>
        <v/>
      </c>
      <c r="PK184" s="66" t="str">
        <f t="shared" si="923"/>
        <v/>
      </c>
      <c r="PL184" s="66" t="str">
        <f t="shared" si="924"/>
        <v/>
      </c>
      <c r="PM184" s="66" t="str">
        <f t="shared" si="925"/>
        <v/>
      </c>
      <c r="PN184" s="66" t="str">
        <f t="shared" si="926"/>
        <v/>
      </c>
      <c r="PO184" s="66" t="str">
        <f t="shared" si="927"/>
        <v/>
      </c>
      <c r="PP184" s="66" t="str">
        <f t="shared" si="928"/>
        <v/>
      </c>
      <c r="PQ184" s="66" t="str">
        <f t="shared" si="929"/>
        <v/>
      </c>
      <c r="PR184" s="66" t="str">
        <f t="shared" si="930"/>
        <v/>
      </c>
      <c r="PS184" s="66" t="str">
        <f t="shared" si="931"/>
        <v/>
      </c>
      <c r="PT184" s="66" t="str">
        <f t="shared" si="932"/>
        <v/>
      </c>
      <c r="PU184" s="66" t="str">
        <f t="shared" si="933"/>
        <v/>
      </c>
      <c r="PV184" s="66" t="str">
        <f t="shared" si="934"/>
        <v/>
      </c>
      <c r="PW184" s="66" t="str">
        <f t="shared" si="935"/>
        <v/>
      </c>
      <c r="PX184" s="66" t="str">
        <f t="shared" si="936"/>
        <v/>
      </c>
      <c r="PY184" s="66" t="str">
        <f t="shared" si="937"/>
        <v/>
      </c>
      <c r="PZ184" s="66" t="str">
        <f t="shared" si="938"/>
        <v/>
      </c>
      <c r="QA184" s="66" t="str">
        <f t="shared" si="939"/>
        <v/>
      </c>
      <c r="QB184" s="66" t="str">
        <f t="shared" si="940"/>
        <v/>
      </c>
      <c r="QC184" s="66" t="str">
        <f t="shared" si="941"/>
        <v/>
      </c>
      <c r="QD184" s="66" t="str">
        <f t="shared" si="942"/>
        <v/>
      </c>
      <c r="QE184" s="66" t="str">
        <f t="shared" si="943"/>
        <v/>
      </c>
      <c r="QF184" s="66" t="str">
        <f t="shared" si="944"/>
        <v/>
      </c>
      <c r="QG184" s="66" t="str">
        <f t="shared" si="945"/>
        <v/>
      </c>
      <c r="QH184" s="66" t="str">
        <f t="shared" si="946"/>
        <v/>
      </c>
      <c r="QI184" s="66" t="str">
        <f t="shared" si="947"/>
        <v/>
      </c>
      <c r="QJ184" s="66" t="str">
        <f t="shared" si="948"/>
        <v/>
      </c>
      <c r="QK184" s="66" t="str">
        <f t="shared" si="949"/>
        <v/>
      </c>
      <c r="QL184" s="66" t="str">
        <f t="shared" si="950"/>
        <v/>
      </c>
      <c r="QM184" s="66" t="str">
        <f t="shared" si="951"/>
        <v/>
      </c>
      <c r="QN184" s="66" t="str">
        <f t="shared" si="952"/>
        <v/>
      </c>
      <c r="QO184" s="66" t="str">
        <f t="shared" si="953"/>
        <v/>
      </c>
      <c r="QP184" s="66" t="str">
        <f t="shared" si="954"/>
        <v/>
      </c>
      <c r="QQ184" s="66" t="str">
        <f t="shared" si="955"/>
        <v/>
      </c>
      <c r="QR184" s="66" t="str">
        <f t="shared" si="956"/>
        <v/>
      </c>
      <c r="QS184" s="66" t="str">
        <f t="shared" si="957"/>
        <v/>
      </c>
      <c r="QT184" s="66" t="str">
        <f t="shared" si="958"/>
        <v/>
      </c>
      <c r="QU184" s="66" t="str">
        <f t="shared" si="959"/>
        <v/>
      </c>
      <c r="QV184" s="66" t="str">
        <f t="shared" si="960"/>
        <v/>
      </c>
      <c r="QW184" s="66" t="str">
        <f t="shared" si="961"/>
        <v/>
      </c>
      <c r="QX184" s="66" t="str">
        <f t="shared" si="962"/>
        <v/>
      </c>
      <c r="QY184" s="66" t="str">
        <f t="shared" si="963"/>
        <v/>
      </c>
      <c r="QZ184" s="66" t="str">
        <f t="shared" si="964"/>
        <v/>
      </c>
      <c r="RA184" s="66" t="str">
        <f t="shared" si="965"/>
        <v/>
      </c>
      <c r="RB184" s="66" t="str">
        <f t="shared" si="966"/>
        <v/>
      </c>
      <c r="RC184" s="66" t="str">
        <f t="shared" si="967"/>
        <v/>
      </c>
      <c r="RD184" s="66" t="str">
        <f t="shared" si="968"/>
        <v/>
      </c>
      <c r="RE184" s="66" t="str">
        <f t="shared" si="969"/>
        <v/>
      </c>
      <c r="RF184" s="66" t="str">
        <f t="shared" si="970"/>
        <v/>
      </c>
      <c r="RG184" s="66" t="str">
        <f t="shared" si="971"/>
        <v/>
      </c>
      <c r="RH184" s="66" t="str">
        <f t="shared" si="972"/>
        <v/>
      </c>
      <c r="RI184" s="66" t="str">
        <f t="shared" si="973"/>
        <v/>
      </c>
      <c r="RJ184" s="66" t="str">
        <f t="shared" si="974"/>
        <v/>
      </c>
      <c r="RK184" s="66" t="str">
        <f t="shared" si="975"/>
        <v/>
      </c>
      <c r="RL184" s="66" t="str">
        <f t="shared" si="976"/>
        <v/>
      </c>
      <c r="RM184" s="66" t="str">
        <f t="shared" si="977"/>
        <v/>
      </c>
      <c r="RN184" s="66" t="str">
        <f t="shared" si="978"/>
        <v/>
      </c>
      <c r="RO184" s="66" t="str">
        <f t="shared" si="979"/>
        <v/>
      </c>
      <c r="RP184" s="66" t="str">
        <f t="shared" si="980"/>
        <v/>
      </c>
      <c r="RQ184" s="66" t="str">
        <f t="shared" si="981"/>
        <v/>
      </c>
      <c r="RR184" s="66" t="str">
        <f t="shared" si="982"/>
        <v/>
      </c>
      <c r="RS184" s="66" t="str">
        <f t="shared" si="983"/>
        <v/>
      </c>
      <c r="RT184" s="66" t="str">
        <f t="shared" si="984"/>
        <v/>
      </c>
      <c r="RU184" s="66" t="str">
        <f t="shared" si="985"/>
        <v/>
      </c>
      <c r="RV184" s="66" t="str">
        <f t="shared" si="986"/>
        <v/>
      </c>
      <c r="RW184" s="66" t="str">
        <f t="shared" si="987"/>
        <v/>
      </c>
      <c r="RX184" s="66" t="str">
        <f t="shared" si="988"/>
        <v/>
      </c>
      <c r="RY184" s="66" t="str">
        <f t="shared" si="989"/>
        <v/>
      </c>
      <c r="RZ184" s="66" t="str">
        <f t="shared" si="990"/>
        <v/>
      </c>
      <c r="SA184" s="66" t="str">
        <f t="shared" si="991"/>
        <v/>
      </c>
      <c r="SB184" s="66" t="str">
        <f t="shared" si="992"/>
        <v/>
      </c>
      <c r="SC184" s="66" t="str">
        <f t="shared" si="993"/>
        <v/>
      </c>
      <c r="SD184" s="66" t="str">
        <f t="shared" si="994"/>
        <v/>
      </c>
      <c r="SE184" s="66" t="str">
        <f t="shared" si="995"/>
        <v/>
      </c>
      <c r="SF184" s="66" t="str">
        <f t="shared" si="996"/>
        <v/>
      </c>
      <c r="SG184" s="66" t="str">
        <f t="shared" si="997"/>
        <v/>
      </c>
      <c r="SH184" s="66" t="str">
        <f t="shared" si="998"/>
        <v/>
      </c>
      <c r="SI184" s="66" t="str">
        <f t="shared" si="999"/>
        <v/>
      </c>
      <c r="SJ184" s="66" t="str">
        <f t="shared" si="1000"/>
        <v/>
      </c>
      <c r="SK184" s="66" t="str">
        <f t="shared" si="1001"/>
        <v/>
      </c>
      <c r="SL184" s="66" t="str">
        <f t="shared" si="1002"/>
        <v/>
      </c>
      <c r="SM184" s="66" t="str">
        <f t="shared" si="1003"/>
        <v/>
      </c>
      <c r="SN184" s="66" t="str">
        <f t="shared" si="1004"/>
        <v/>
      </c>
      <c r="SO184" s="66" t="str">
        <f t="shared" si="1005"/>
        <v/>
      </c>
      <c r="SP184" s="66" t="str">
        <f t="shared" si="1006"/>
        <v/>
      </c>
      <c r="SQ184" s="66" t="str">
        <f t="shared" si="1007"/>
        <v/>
      </c>
      <c r="SR184" s="66" t="str">
        <f t="shared" si="1008"/>
        <v/>
      </c>
      <c r="SS184" s="66" t="str">
        <f t="shared" si="1009"/>
        <v/>
      </c>
      <c r="ST184" s="66" t="str">
        <f t="shared" si="1010"/>
        <v/>
      </c>
      <c r="SU184" s="66" t="str">
        <f t="shared" si="1011"/>
        <v/>
      </c>
      <c r="SV184" s="66" t="str">
        <f t="shared" si="1012"/>
        <v/>
      </c>
      <c r="SW184" s="66" t="str">
        <f t="shared" si="1013"/>
        <v/>
      </c>
      <c r="SX184" s="66" t="str">
        <f t="shared" si="1014"/>
        <v/>
      </c>
      <c r="SY184" s="66" t="str">
        <f t="shared" si="1015"/>
        <v/>
      </c>
      <c r="SZ184" s="66" t="str">
        <f t="shared" si="1016"/>
        <v/>
      </c>
      <c r="TA184" s="66" t="str">
        <f t="shared" si="1017"/>
        <v/>
      </c>
      <c r="TB184" s="66" t="str">
        <f t="shared" si="1018"/>
        <v/>
      </c>
      <c r="TC184" s="66" t="str">
        <f t="shared" si="1019"/>
        <v/>
      </c>
      <c r="TD184" s="66" t="str">
        <f t="shared" si="1020"/>
        <v/>
      </c>
      <c r="TE184" s="66" t="str">
        <f t="shared" si="1021"/>
        <v/>
      </c>
      <c r="TF184" s="66" t="str">
        <f t="shared" si="1022"/>
        <v/>
      </c>
      <c r="TG184" s="66" t="str">
        <f t="shared" si="1023"/>
        <v/>
      </c>
      <c r="TH184" s="66" t="str">
        <f t="shared" si="1024"/>
        <v/>
      </c>
      <c r="TI184" s="66" t="str">
        <f t="shared" si="1025"/>
        <v/>
      </c>
      <c r="TJ184" s="66" t="str">
        <f t="shared" si="1026"/>
        <v/>
      </c>
      <c r="TK184" s="66" t="str">
        <f t="shared" si="1027"/>
        <v/>
      </c>
      <c r="TL184" s="66" t="str">
        <f t="shared" si="1028"/>
        <v/>
      </c>
      <c r="TM184" s="66" t="str">
        <f t="shared" si="1029"/>
        <v/>
      </c>
      <c r="TN184" s="66" t="str">
        <f t="shared" si="1030"/>
        <v/>
      </c>
      <c r="TO184" s="66" t="str">
        <f t="shared" si="1031"/>
        <v/>
      </c>
      <c r="TP184" s="66" t="str">
        <f t="shared" si="1032"/>
        <v/>
      </c>
      <c r="TQ184" s="66" t="str">
        <f t="shared" si="1033"/>
        <v/>
      </c>
      <c r="TR184" s="66" t="str">
        <f t="shared" si="1034"/>
        <v/>
      </c>
      <c r="TS184" s="66" t="str">
        <f t="shared" si="1035"/>
        <v/>
      </c>
      <c r="TT184" s="66" t="str">
        <f t="shared" si="1036"/>
        <v/>
      </c>
      <c r="TU184" s="66" t="str">
        <f t="shared" si="1037"/>
        <v/>
      </c>
      <c r="TV184" s="66" t="str">
        <f t="shared" si="1038"/>
        <v/>
      </c>
      <c r="TW184" s="66" t="str">
        <f t="shared" si="1039"/>
        <v/>
      </c>
      <c r="TX184" s="66" t="str">
        <f t="shared" si="1040"/>
        <v/>
      </c>
      <c r="TY184" s="66" t="str">
        <f t="shared" si="1041"/>
        <v/>
      </c>
      <c r="TZ184" s="66" t="str">
        <f t="shared" si="1042"/>
        <v/>
      </c>
      <c r="UA184" s="66" t="str">
        <f t="shared" si="1043"/>
        <v/>
      </c>
      <c r="UB184" s="66" t="str">
        <f t="shared" si="1044"/>
        <v/>
      </c>
      <c r="UC184" s="66" t="str">
        <f t="shared" si="1045"/>
        <v/>
      </c>
      <c r="UD184" s="66" t="str">
        <f t="shared" si="1046"/>
        <v/>
      </c>
      <c r="UE184" s="66" t="str">
        <f t="shared" si="1047"/>
        <v/>
      </c>
      <c r="UF184" s="66" t="str">
        <f t="shared" si="1048"/>
        <v/>
      </c>
      <c r="UG184" s="66" t="str">
        <f t="shared" si="1049"/>
        <v/>
      </c>
      <c r="UH184" s="66" t="str">
        <f t="shared" si="1050"/>
        <v/>
      </c>
      <c r="UI184" s="66" t="str">
        <f t="shared" si="1051"/>
        <v/>
      </c>
      <c r="UJ184" s="66" t="str">
        <f t="shared" si="1052"/>
        <v/>
      </c>
      <c r="UK184" s="66" t="str">
        <f t="shared" si="1053"/>
        <v/>
      </c>
      <c r="UL184" s="66" t="str">
        <f t="shared" si="1054"/>
        <v/>
      </c>
      <c r="UM184" s="66" t="str">
        <f t="shared" si="1055"/>
        <v/>
      </c>
      <c r="UN184" s="66" t="str">
        <f t="shared" si="1056"/>
        <v/>
      </c>
      <c r="UO184" s="66" t="str">
        <f t="shared" si="1057"/>
        <v/>
      </c>
      <c r="UP184" s="66" t="str">
        <f t="shared" si="1058"/>
        <v/>
      </c>
      <c r="UQ184" s="66" t="str">
        <f t="shared" si="1059"/>
        <v/>
      </c>
      <c r="UR184" s="66" t="str">
        <f t="shared" si="1060"/>
        <v/>
      </c>
      <c r="US184" s="66" t="str">
        <f t="shared" si="1061"/>
        <v/>
      </c>
      <c r="UT184" s="66" t="str">
        <f t="shared" si="1062"/>
        <v/>
      </c>
      <c r="UU184" s="66" t="str">
        <f t="shared" si="1063"/>
        <v/>
      </c>
      <c r="UV184" s="66" t="str">
        <f t="shared" si="1064"/>
        <v/>
      </c>
      <c r="UW184" s="66" t="str">
        <f t="shared" si="1065"/>
        <v/>
      </c>
      <c r="UX184" s="66" t="str">
        <f t="shared" si="1066"/>
        <v/>
      </c>
      <c r="UY184" s="66" t="str">
        <f t="shared" si="1067"/>
        <v/>
      </c>
      <c r="UZ184" s="66" t="str">
        <f t="shared" si="1068"/>
        <v/>
      </c>
      <c r="VA184" s="66" t="str">
        <f t="shared" si="1069"/>
        <v/>
      </c>
      <c r="VB184" s="66" t="str">
        <f t="shared" si="1070"/>
        <v/>
      </c>
      <c r="VC184" s="66" t="str">
        <f t="shared" si="1071"/>
        <v/>
      </c>
      <c r="VD184" s="66" t="str">
        <f t="shared" si="1072"/>
        <v/>
      </c>
      <c r="VE184" s="66" t="str">
        <f t="shared" si="1073"/>
        <v/>
      </c>
      <c r="VF184" s="66" t="str">
        <f t="shared" si="1074"/>
        <v/>
      </c>
      <c r="VG184" s="66" t="str">
        <f t="shared" si="1075"/>
        <v/>
      </c>
      <c r="VH184" s="66" t="str">
        <f t="shared" si="1076"/>
        <v/>
      </c>
      <c r="VI184" s="66" t="str">
        <f t="shared" si="1077"/>
        <v/>
      </c>
      <c r="VJ184" s="66" t="str">
        <f t="shared" si="1078"/>
        <v/>
      </c>
      <c r="VK184" s="66" t="str">
        <f t="shared" si="1079"/>
        <v/>
      </c>
      <c r="VL184" s="66" t="str">
        <f t="shared" si="1080"/>
        <v/>
      </c>
      <c r="VM184" s="66" t="str">
        <f t="shared" si="1081"/>
        <v/>
      </c>
      <c r="VN184" s="66" t="str">
        <f t="shared" si="1082"/>
        <v/>
      </c>
      <c r="VO184" s="66" t="str">
        <f t="shared" si="1083"/>
        <v/>
      </c>
      <c r="VP184" s="66" t="str">
        <f t="shared" si="1084"/>
        <v/>
      </c>
      <c r="VQ184" s="66" t="str">
        <f t="shared" si="1085"/>
        <v/>
      </c>
      <c r="VR184" s="66" t="str">
        <f t="shared" si="1086"/>
        <v/>
      </c>
      <c r="VS184" s="66" t="str">
        <f t="shared" si="1087"/>
        <v/>
      </c>
      <c r="VT184" s="66" t="str">
        <f t="shared" si="1088"/>
        <v/>
      </c>
      <c r="VU184" s="66" t="str">
        <f t="shared" si="1089"/>
        <v/>
      </c>
      <c r="VV184" s="66" t="str">
        <f t="shared" si="1090"/>
        <v/>
      </c>
      <c r="VW184" s="66" t="str">
        <f t="shared" si="1091"/>
        <v/>
      </c>
      <c r="VX184" s="66" t="str">
        <f t="shared" si="1092"/>
        <v/>
      </c>
      <c r="VY184" s="66" t="str">
        <f t="shared" si="1093"/>
        <v/>
      </c>
      <c r="VZ184" s="66" t="str">
        <f t="shared" si="1094"/>
        <v/>
      </c>
      <c r="WA184" s="66" t="str">
        <f t="shared" si="1095"/>
        <v/>
      </c>
      <c r="WB184" s="66" t="str">
        <f t="shared" si="1096"/>
        <v/>
      </c>
      <c r="WC184" s="66" t="str">
        <f t="shared" si="1097"/>
        <v/>
      </c>
      <c r="WD184" s="66" t="str">
        <f t="shared" si="1098"/>
        <v/>
      </c>
      <c r="WE184" s="66" t="str">
        <f t="shared" si="1099"/>
        <v/>
      </c>
      <c r="WF184" s="66" t="str">
        <f t="shared" si="1100"/>
        <v/>
      </c>
      <c r="WG184" s="66" t="str">
        <f t="shared" si="1101"/>
        <v/>
      </c>
      <c r="WH184" s="66" t="str">
        <f t="shared" si="1102"/>
        <v/>
      </c>
      <c r="WI184" s="66" t="str">
        <f t="shared" si="1103"/>
        <v/>
      </c>
      <c r="WJ184" s="66" t="str">
        <f t="shared" si="1104"/>
        <v/>
      </c>
      <c r="WK184" s="66" t="str">
        <f t="shared" si="1105"/>
        <v/>
      </c>
      <c r="WL184" s="66" t="str">
        <f t="shared" si="1106"/>
        <v/>
      </c>
      <c r="WM184" s="66" t="str">
        <f t="shared" si="1107"/>
        <v/>
      </c>
      <c r="WN184" s="66" t="str">
        <f t="shared" si="1108"/>
        <v/>
      </c>
      <c r="WO184" s="66" t="str">
        <f t="shared" si="1109"/>
        <v/>
      </c>
      <c r="WP184" s="66" t="str">
        <f t="shared" si="1110"/>
        <v/>
      </c>
      <c r="WQ184" s="66" t="str">
        <f t="shared" si="1111"/>
        <v/>
      </c>
      <c r="WR184" s="66" t="str">
        <f t="shared" si="1112"/>
        <v/>
      </c>
      <c r="WS184" s="66" t="str">
        <f t="shared" si="1113"/>
        <v/>
      </c>
      <c r="WT184" s="66" t="str">
        <f t="shared" si="1114"/>
        <v/>
      </c>
      <c r="WU184" s="66" t="str">
        <f t="shared" si="1115"/>
        <v/>
      </c>
      <c r="WV184" s="66" t="str">
        <f t="shared" si="1116"/>
        <v/>
      </c>
      <c r="WW184" s="66" t="str">
        <f t="shared" si="1117"/>
        <v/>
      </c>
      <c r="WX184" s="66" t="str">
        <f t="shared" si="1118"/>
        <v/>
      </c>
      <c r="WY184" s="66" t="str">
        <f t="shared" si="1119"/>
        <v/>
      </c>
      <c r="WZ184" s="66" t="str">
        <f t="shared" si="1120"/>
        <v/>
      </c>
      <c r="XA184" s="66" t="str">
        <f t="shared" si="1121"/>
        <v/>
      </c>
      <c r="XB184" s="66" t="str">
        <f t="shared" si="1122"/>
        <v/>
      </c>
      <c r="XC184" s="66" t="str">
        <f t="shared" si="1123"/>
        <v/>
      </c>
      <c r="XD184" s="66" t="str">
        <f t="shared" si="1124"/>
        <v/>
      </c>
      <c r="XE184" s="66" t="str">
        <f t="shared" si="1125"/>
        <v/>
      </c>
      <c r="XF184" s="66" t="str">
        <f t="shared" si="1126"/>
        <v/>
      </c>
      <c r="XG184" s="66" t="str">
        <f t="shared" si="1127"/>
        <v/>
      </c>
      <c r="XH184" s="66" t="str">
        <f t="shared" si="1128"/>
        <v/>
      </c>
      <c r="XI184" s="66" t="str">
        <f t="shared" si="1129"/>
        <v/>
      </c>
      <c r="XJ184" s="66" t="str">
        <f t="shared" si="1130"/>
        <v/>
      </c>
      <c r="XK184" s="66" t="str">
        <f t="shared" si="1131"/>
        <v/>
      </c>
      <c r="XL184" s="66" t="str">
        <f t="shared" si="1132"/>
        <v/>
      </c>
      <c r="XM184" s="66" t="str">
        <f t="shared" si="1133"/>
        <v/>
      </c>
      <c r="XN184" s="66" t="str">
        <f t="shared" si="1134"/>
        <v/>
      </c>
      <c r="XO184" s="66" t="str">
        <f t="shared" si="1135"/>
        <v/>
      </c>
      <c r="XP184" s="66" t="str">
        <f t="shared" si="1136"/>
        <v/>
      </c>
      <c r="XQ184" s="66" t="str">
        <f t="shared" si="1137"/>
        <v/>
      </c>
      <c r="XR184" s="66" t="str">
        <f t="shared" si="1138"/>
        <v/>
      </c>
      <c r="XS184" s="66" t="str">
        <f t="shared" si="1139"/>
        <v/>
      </c>
      <c r="XT184" s="66" t="str">
        <f t="shared" si="1140"/>
        <v/>
      </c>
      <c r="XU184" s="66" t="str">
        <f t="shared" si="1141"/>
        <v/>
      </c>
      <c r="XV184" s="66" t="str">
        <f t="shared" si="1142"/>
        <v/>
      </c>
      <c r="XW184" s="66" t="str">
        <f t="shared" si="1143"/>
        <v/>
      </c>
      <c r="XX184" s="66" t="str">
        <f t="shared" si="1144"/>
        <v/>
      </c>
      <c r="XY184" s="66" t="str">
        <f t="shared" si="1145"/>
        <v/>
      </c>
      <c r="XZ184" s="66" t="str">
        <f t="shared" si="1146"/>
        <v/>
      </c>
      <c r="YA184" s="66" t="str">
        <f t="shared" si="1147"/>
        <v/>
      </c>
      <c r="YB184" s="66" t="str">
        <f t="shared" si="1148"/>
        <v/>
      </c>
      <c r="YC184" s="66" t="str">
        <f t="shared" si="1149"/>
        <v/>
      </c>
      <c r="YD184" s="66" t="str">
        <f t="shared" si="1150"/>
        <v/>
      </c>
      <c r="YE184" s="66" t="str">
        <f t="shared" si="1151"/>
        <v/>
      </c>
      <c r="YF184" s="66" t="str">
        <f t="shared" si="1152"/>
        <v/>
      </c>
      <c r="YG184" s="66" t="str">
        <f t="shared" si="1153"/>
        <v/>
      </c>
      <c r="YH184" s="66" t="str">
        <f t="shared" si="1154"/>
        <v/>
      </c>
      <c r="YI184" s="66" t="str">
        <f t="shared" si="1155"/>
        <v/>
      </c>
      <c r="YJ184" s="66" t="str">
        <f t="shared" si="1156"/>
        <v/>
      </c>
      <c r="YK184" s="66" t="str">
        <f t="shared" si="1157"/>
        <v/>
      </c>
      <c r="YL184" s="66" t="str">
        <f t="shared" si="1158"/>
        <v/>
      </c>
      <c r="YM184" s="66" t="str">
        <f t="shared" si="1159"/>
        <v/>
      </c>
      <c r="YN184" s="66" t="str">
        <f t="shared" si="1160"/>
        <v/>
      </c>
      <c r="YO184" s="66" t="str">
        <f t="shared" si="1161"/>
        <v/>
      </c>
      <c r="YP184" s="66" t="str">
        <f t="shared" si="1162"/>
        <v/>
      </c>
      <c r="YQ184" s="66" t="str">
        <f t="shared" si="1163"/>
        <v/>
      </c>
      <c r="YR184" s="66" t="str">
        <f t="shared" si="1164"/>
        <v/>
      </c>
      <c r="YS184" s="66" t="str">
        <f t="shared" si="1165"/>
        <v/>
      </c>
      <c r="YT184" s="66" t="str">
        <f t="shared" si="1166"/>
        <v/>
      </c>
      <c r="YU184" s="66" t="str">
        <f t="shared" si="1167"/>
        <v/>
      </c>
      <c r="YV184" s="66" t="str">
        <f t="shared" si="1168"/>
        <v/>
      </c>
      <c r="YW184" s="66" t="str">
        <f t="shared" si="1169"/>
        <v/>
      </c>
      <c r="YX184" s="66" t="str">
        <f t="shared" si="1170"/>
        <v/>
      </c>
      <c r="YY184" s="66" t="str">
        <f t="shared" si="1171"/>
        <v/>
      </c>
      <c r="YZ184" s="66" t="str">
        <f t="shared" si="1172"/>
        <v/>
      </c>
      <c r="ZA184" s="66" t="str">
        <f t="shared" si="1173"/>
        <v/>
      </c>
      <c r="ZB184" s="66" t="str">
        <f t="shared" si="1174"/>
        <v/>
      </c>
      <c r="ZC184" s="66" t="str">
        <f t="shared" si="1175"/>
        <v/>
      </c>
      <c r="ZD184" s="66" t="str">
        <f t="shared" si="1176"/>
        <v/>
      </c>
      <c r="ZE184" s="66" t="str">
        <f t="shared" si="1177"/>
        <v/>
      </c>
      <c r="ZF184" s="66" t="str">
        <f t="shared" si="1178"/>
        <v/>
      </c>
      <c r="ZG184" s="66" t="str">
        <f t="shared" si="1179"/>
        <v/>
      </c>
      <c r="ZH184" s="66" t="str">
        <f t="shared" si="1180"/>
        <v/>
      </c>
      <c r="ZI184" s="66" t="str">
        <f t="shared" si="1181"/>
        <v/>
      </c>
      <c r="ZJ184" s="66" t="str">
        <f t="shared" si="1182"/>
        <v/>
      </c>
      <c r="ZK184" s="66" t="str">
        <f t="shared" si="1183"/>
        <v/>
      </c>
      <c r="ZL184" s="66" t="str">
        <f t="shared" si="1184"/>
        <v/>
      </c>
      <c r="ZM184" s="66" t="str">
        <f t="shared" si="1185"/>
        <v/>
      </c>
      <c r="ZN184" s="66" t="str">
        <f t="shared" si="1186"/>
        <v/>
      </c>
      <c r="ZO184" s="66" t="str">
        <f t="shared" si="1187"/>
        <v/>
      </c>
      <c r="ZP184" s="66" t="str">
        <f t="shared" si="1188"/>
        <v/>
      </c>
      <c r="ZQ184" s="66" t="str">
        <f t="shared" si="1189"/>
        <v/>
      </c>
      <c r="ZR184" s="66" t="str">
        <f t="shared" si="1190"/>
        <v/>
      </c>
      <c r="ZS184" s="66" t="str">
        <f t="shared" si="1191"/>
        <v/>
      </c>
      <c r="ZT184" s="66" t="str">
        <f t="shared" si="1192"/>
        <v/>
      </c>
      <c r="ZU184" s="66" t="str">
        <f t="shared" si="1193"/>
        <v/>
      </c>
      <c r="ZV184" s="66" t="str">
        <f t="shared" si="1194"/>
        <v/>
      </c>
      <c r="ZW184" s="66" t="str">
        <f t="shared" si="1195"/>
        <v/>
      </c>
      <c r="ZX184" s="66" t="str">
        <f t="shared" si="1196"/>
        <v/>
      </c>
      <c r="ZY184" s="66" t="str">
        <f t="shared" si="1197"/>
        <v/>
      </c>
      <c r="ZZ184" s="66" t="str">
        <f t="shared" si="1198"/>
        <v/>
      </c>
      <c r="AAA184" s="66" t="str">
        <f t="shared" si="1199"/>
        <v/>
      </c>
      <c r="AAB184" s="66" t="str">
        <f t="shared" si="1200"/>
        <v/>
      </c>
      <c r="AAC184" s="66" t="str">
        <f t="shared" si="1201"/>
        <v/>
      </c>
      <c r="AAD184" s="66" t="str">
        <f t="shared" si="1202"/>
        <v/>
      </c>
      <c r="AAE184" s="66" t="str">
        <f t="shared" si="1203"/>
        <v/>
      </c>
      <c r="AAF184" s="66" t="str">
        <f t="shared" si="1204"/>
        <v/>
      </c>
      <c r="AAG184" s="66" t="str">
        <f t="shared" si="1205"/>
        <v/>
      </c>
      <c r="AAH184" s="66" t="str">
        <f t="shared" si="1206"/>
        <v/>
      </c>
      <c r="AAI184" s="66" t="str">
        <f t="shared" si="1207"/>
        <v/>
      </c>
      <c r="AAJ184" s="66" t="str">
        <f t="shared" si="1208"/>
        <v/>
      </c>
      <c r="AAK184" s="66" t="str">
        <f t="shared" si="1209"/>
        <v/>
      </c>
      <c r="AAL184" s="66" t="str">
        <f t="shared" si="1210"/>
        <v/>
      </c>
      <c r="AAM184" s="66" t="str">
        <f t="shared" si="1211"/>
        <v/>
      </c>
      <c r="AAN184" s="66" t="str">
        <f t="shared" si="1212"/>
        <v/>
      </c>
      <c r="AAO184" s="66" t="str">
        <f t="shared" si="1213"/>
        <v/>
      </c>
      <c r="AAP184" s="66" t="str">
        <f t="shared" si="1214"/>
        <v/>
      </c>
      <c r="AAQ184" s="66" t="str">
        <f t="shared" si="1215"/>
        <v/>
      </c>
      <c r="AAR184" s="66" t="str">
        <f t="shared" si="1216"/>
        <v/>
      </c>
      <c r="AAS184" s="66" t="str">
        <f t="shared" si="1217"/>
        <v/>
      </c>
      <c r="AAT184" s="66" t="str">
        <f t="shared" si="1218"/>
        <v/>
      </c>
      <c r="AAU184" s="66" t="str">
        <f t="shared" si="1219"/>
        <v/>
      </c>
      <c r="AAV184" s="66" t="str">
        <f t="shared" si="1220"/>
        <v/>
      </c>
      <c r="AAW184" s="66" t="str">
        <f t="shared" si="1221"/>
        <v/>
      </c>
      <c r="AAX184" s="66" t="str">
        <f t="shared" si="1222"/>
        <v/>
      </c>
      <c r="AAY184" s="66" t="str">
        <f t="shared" si="1223"/>
        <v/>
      </c>
      <c r="AAZ184" s="66" t="str">
        <f t="shared" si="1224"/>
        <v/>
      </c>
      <c r="ABA184" s="66" t="str">
        <f t="shared" si="1225"/>
        <v/>
      </c>
      <c r="ABB184" s="66" t="str">
        <f t="shared" si="1226"/>
        <v/>
      </c>
      <c r="ABC184" s="66" t="str">
        <f t="shared" si="1227"/>
        <v/>
      </c>
      <c r="ABD184" s="66" t="str">
        <f t="shared" si="1228"/>
        <v/>
      </c>
      <c r="ABE184" s="66" t="str">
        <f t="shared" si="1229"/>
        <v/>
      </c>
      <c r="ABF184" s="66" t="str">
        <f t="shared" si="1230"/>
        <v/>
      </c>
      <c r="ABG184" s="66" t="str">
        <f t="shared" si="1231"/>
        <v/>
      </c>
      <c r="ABH184" s="66" t="str">
        <f t="shared" si="1232"/>
        <v/>
      </c>
      <c r="ABI184" s="66" t="str">
        <f t="shared" si="1233"/>
        <v/>
      </c>
      <c r="ABJ184" s="66" t="str">
        <f t="shared" si="1234"/>
        <v/>
      </c>
      <c r="ABK184" s="66" t="str">
        <f t="shared" si="1235"/>
        <v/>
      </c>
      <c r="ABL184" s="66" t="str">
        <f t="shared" si="1236"/>
        <v/>
      </c>
      <c r="ABM184" s="66" t="str">
        <f t="shared" si="1237"/>
        <v/>
      </c>
      <c r="ABN184" s="66" t="str">
        <f t="shared" si="1238"/>
        <v/>
      </c>
      <c r="ABO184" s="66" t="str">
        <f t="shared" si="1239"/>
        <v/>
      </c>
      <c r="ABP184" s="66" t="str">
        <f t="shared" si="1240"/>
        <v/>
      </c>
      <c r="ABQ184" s="66" t="str">
        <f t="shared" si="1241"/>
        <v/>
      </c>
      <c r="ABR184" s="66" t="str">
        <f t="shared" si="1242"/>
        <v/>
      </c>
      <c r="ABS184" s="66" t="str">
        <f t="shared" si="1243"/>
        <v/>
      </c>
      <c r="ABT184" s="66" t="str">
        <f t="shared" si="1244"/>
        <v/>
      </c>
      <c r="ABU184" s="66" t="str">
        <f t="shared" si="1245"/>
        <v/>
      </c>
      <c r="ABV184" s="66" t="str">
        <f t="shared" si="1246"/>
        <v/>
      </c>
      <c r="ABW184" s="66" t="str">
        <f t="shared" si="1247"/>
        <v/>
      </c>
      <c r="ABX184" s="66" t="str">
        <f t="shared" si="1248"/>
        <v/>
      </c>
      <c r="ABY184" s="66" t="str">
        <f t="shared" si="1249"/>
        <v/>
      </c>
      <c r="ABZ184" s="66" t="str">
        <f t="shared" si="1250"/>
        <v/>
      </c>
      <c r="ACA184" s="66" t="str">
        <f t="shared" si="1251"/>
        <v/>
      </c>
      <c r="ACB184" s="66" t="str">
        <f t="shared" si="1252"/>
        <v/>
      </c>
      <c r="ACC184" s="66" t="str">
        <f t="shared" si="1253"/>
        <v/>
      </c>
      <c r="ACD184" s="66" t="str">
        <f t="shared" si="1254"/>
        <v/>
      </c>
      <c r="ACE184" s="66" t="str">
        <f t="shared" si="1255"/>
        <v/>
      </c>
      <c r="ACF184" s="66" t="str">
        <f t="shared" si="1256"/>
        <v/>
      </c>
      <c r="ACG184" s="66" t="str">
        <f t="shared" si="1257"/>
        <v/>
      </c>
      <c r="ACH184" s="66" t="str">
        <f t="shared" si="1258"/>
        <v/>
      </c>
      <c r="ACI184" s="66" t="str">
        <f t="shared" si="1259"/>
        <v/>
      </c>
      <c r="ACJ184" s="66" t="str">
        <f t="shared" si="1260"/>
        <v/>
      </c>
      <c r="ACK184" s="66" t="str">
        <f t="shared" si="1261"/>
        <v/>
      </c>
      <c r="ACL184" s="66" t="str">
        <f t="shared" si="1262"/>
        <v/>
      </c>
      <c r="ACM184" s="66" t="str">
        <f t="shared" ref="ACM184:ACN184" si="1321">IF(AND(ACS$3="Unit", ACL184=""), "", IF(AND(ACS$3="Unit", ACL184="-"),"", IF(ACS$3="Unit", "kg/GJ delivered", IF(AND(NY184&lt;&gt;"", NY184&lt;&gt;"-", NX184="-"),"", IF($H184="","", IF(NX184="nd", "",IF(NX184="&lt;n.a.&gt;", "", IF(NY184="#/MJ", "", IF(NY184="kg/GJ delivered",NX184,IF(NY184="g/MJ delivered",NX184,IF(NY184="kg/MJ delivered",NX184*1000,IF(NY184="mg/MJ delivered",NX184/1000,IF(NY184="g/kg",((NX184)*(1/$I184)*(1/$H184)),IF(NY184="mg/kg",((NX184/1000)*(1/$I184)*(1/$H184)),IF(NY184="mg/MJ delivered",NX184/1000,IF(NY184="-","","Error"))))))))))))))))</f>
        <v/>
      </c>
      <c r="ACN184" s="66" t="str">
        <f t="shared" si="1321"/>
        <v/>
      </c>
      <c r="ACO184" s="66" t="str">
        <f t="shared" si="1264"/>
        <v/>
      </c>
      <c r="ACP184" s="66" t="str">
        <f t="shared" si="1265"/>
        <v/>
      </c>
      <c r="ACQ184" s="66" t="str">
        <f t="shared" si="1266"/>
        <v/>
      </c>
      <c r="ACR184" s="66" t="str">
        <f t="shared" si="1267"/>
        <v/>
      </c>
      <c r="ACS184" s="66" t="str">
        <f t="shared" si="1268"/>
        <v/>
      </c>
      <c r="ACT184" s="66" t="str">
        <f t="shared" si="1269"/>
        <v/>
      </c>
    </row>
    <row r="185" spans="2:774" ht="15.75" customHeight="1" x14ac:dyDescent="0.25">
      <c r="B185" s="66">
        <v>279</v>
      </c>
      <c r="C185" s="66" t="s">
        <v>1008</v>
      </c>
      <c r="D185" s="66" t="s">
        <v>1115</v>
      </c>
      <c r="E185" s="156" t="s">
        <v>959</v>
      </c>
      <c r="F185" s="66" t="s">
        <v>1579</v>
      </c>
      <c r="G185" s="66" t="s">
        <v>490</v>
      </c>
      <c r="H185" s="126">
        <v>0.11</v>
      </c>
      <c r="I185" s="130">
        <f>'Heating Values'!$D$24</f>
        <v>14.023</v>
      </c>
      <c r="J185" s="66" t="str">
        <f t="shared" si="1320"/>
        <v>Crop Residue, Traditional, CN</v>
      </c>
      <c r="K185" s="66" t="s">
        <v>1254</v>
      </c>
      <c r="L185" s="66" t="s">
        <v>1254</v>
      </c>
      <c r="M185" s="66" t="s">
        <v>1254</v>
      </c>
      <c r="N185" s="66" t="s">
        <v>1254</v>
      </c>
      <c r="O185" s="66" t="s">
        <v>951</v>
      </c>
      <c r="P185" s="66" t="str">
        <f t="shared" si="1272"/>
        <v>CN</v>
      </c>
      <c r="Q185" s="66" t="s">
        <v>87</v>
      </c>
      <c r="R185" s="162" t="s">
        <v>976</v>
      </c>
      <c r="S185" s="158" t="s">
        <v>523</v>
      </c>
      <c r="T185" s="158" t="s">
        <v>128</v>
      </c>
      <c r="U185" s="158" t="s">
        <v>128</v>
      </c>
      <c r="V185" s="158" t="s">
        <v>128</v>
      </c>
      <c r="W185" s="158" t="s">
        <v>128</v>
      </c>
      <c r="X185" s="166" t="s">
        <v>968</v>
      </c>
      <c r="Y185" s="158" t="s">
        <v>523</v>
      </c>
      <c r="Z185" s="158" t="s">
        <v>128</v>
      </c>
      <c r="AA185" s="158" t="s">
        <v>128</v>
      </c>
      <c r="AB185" s="158" t="s">
        <v>128</v>
      </c>
      <c r="AC185" s="158" t="s">
        <v>128</v>
      </c>
      <c r="AD185" s="158" t="s">
        <v>128</v>
      </c>
      <c r="AE185" s="158" t="s">
        <v>128</v>
      </c>
      <c r="AF185" s="158" t="s">
        <v>128</v>
      </c>
      <c r="AG185" s="158" t="s">
        <v>128</v>
      </c>
      <c r="AH185" s="158" t="s">
        <v>128</v>
      </c>
      <c r="AI185" s="158" t="s">
        <v>128</v>
      </c>
      <c r="AJ185" s="165" t="s">
        <v>984</v>
      </c>
      <c r="AK185" s="158" t="s">
        <v>523</v>
      </c>
      <c r="AL185" s="165" t="s">
        <v>992</v>
      </c>
      <c r="AM185" s="158" t="s">
        <v>523</v>
      </c>
      <c r="AN185" s="165" t="s">
        <v>999</v>
      </c>
      <c r="AO185" s="158" t="s">
        <v>523</v>
      </c>
      <c r="AP185" s="158" t="s">
        <v>128</v>
      </c>
      <c r="AQ185" s="158" t="s">
        <v>128</v>
      </c>
      <c r="AR185" s="158" t="s">
        <v>128</v>
      </c>
      <c r="AS185" s="158" t="s">
        <v>128</v>
      </c>
      <c r="AT185" s="158" t="s">
        <v>128</v>
      </c>
      <c r="AU185" s="158" t="s">
        <v>128</v>
      </c>
      <c r="AV185" s="158" t="s">
        <v>128</v>
      </c>
      <c r="AW185" s="158" t="s">
        <v>128</v>
      </c>
      <c r="AX185" s="158" t="s">
        <v>128</v>
      </c>
      <c r="AY185" s="158" t="s">
        <v>128</v>
      </c>
      <c r="AZ185" s="158" t="s">
        <v>128</v>
      </c>
      <c r="BA185" s="158" t="s">
        <v>128</v>
      </c>
      <c r="BB185" s="158" t="s">
        <v>128</v>
      </c>
      <c r="BC185" s="158" t="s">
        <v>128</v>
      </c>
      <c r="BD185" s="158" t="s">
        <v>128</v>
      </c>
      <c r="BE185" s="158" t="s">
        <v>128</v>
      </c>
      <c r="BF185" s="158" t="s">
        <v>128</v>
      </c>
      <c r="BG185" s="158" t="s">
        <v>128</v>
      </c>
      <c r="BH185" s="158" t="s">
        <v>128</v>
      </c>
      <c r="BI185" s="158" t="s">
        <v>128</v>
      </c>
      <c r="BJ185" s="158" t="s">
        <v>128</v>
      </c>
      <c r="BK185" s="158" t="s">
        <v>128</v>
      </c>
      <c r="BL185" s="158" t="s">
        <v>128</v>
      </c>
      <c r="BM185" s="158" t="s">
        <v>128</v>
      </c>
      <c r="BN185" s="158" t="s">
        <v>128</v>
      </c>
      <c r="BO185" s="158" t="s">
        <v>128</v>
      </c>
      <c r="BP185" s="158" t="s">
        <v>128</v>
      </c>
      <c r="BQ185" s="158" t="s">
        <v>128</v>
      </c>
      <c r="BR185" s="158" t="s">
        <v>128</v>
      </c>
      <c r="BS185" s="158" t="s">
        <v>128</v>
      </c>
      <c r="BT185" s="158" t="s">
        <v>128</v>
      </c>
      <c r="BU185" s="158" t="s">
        <v>128</v>
      </c>
      <c r="BV185" s="158" t="s">
        <v>128</v>
      </c>
      <c r="BW185" s="158" t="s">
        <v>128</v>
      </c>
      <c r="BX185" s="158" t="s">
        <v>128</v>
      </c>
      <c r="BY185" s="158" t="s">
        <v>128</v>
      </c>
      <c r="BZ185" s="158" t="s">
        <v>128</v>
      </c>
      <c r="CA185" s="158" t="s">
        <v>128</v>
      </c>
      <c r="CB185" s="158" t="s">
        <v>128</v>
      </c>
      <c r="CC185" s="158" t="s">
        <v>128</v>
      </c>
      <c r="CD185" s="158" t="s">
        <v>128</v>
      </c>
      <c r="CE185" s="158" t="s">
        <v>128</v>
      </c>
      <c r="CF185" s="158" t="s">
        <v>128</v>
      </c>
      <c r="CG185" s="158" t="s">
        <v>128</v>
      </c>
      <c r="CH185" s="158" t="s">
        <v>128</v>
      </c>
      <c r="CI185" s="158" t="s">
        <v>128</v>
      </c>
      <c r="CJ185" s="158" t="s">
        <v>128</v>
      </c>
      <c r="CK185" s="158" t="s">
        <v>128</v>
      </c>
      <c r="CL185" s="158" t="s">
        <v>128</v>
      </c>
      <c r="CM185" s="158" t="s">
        <v>128</v>
      </c>
      <c r="CN185" s="158" t="s">
        <v>128</v>
      </c>
      <c r="CO185" s="158" t="s">
        <v>128</v>
      </c>
      <c r="CP185" s="158" t="s">
        <v>128</v>
      </c>
      <c r="CQ185" s="158" t="s">
        <v>128</v>
      </c>
      <c r="CR185" s="158" t="s">
        <v>128</v>
      </c>
      <c r="CS185" s="158" t="s">
        <v>128</v>
      </c>
      <c r="CT185" s="158" t="s">
        <v>128</v>
      </c>
      <c r="CU185" s="158" t="s">
        <v>128</v>
      </c>
      <c r="CV185" s="158" t="s">
        <v>128</v>
      </c>
      <c r="CW185" s="158" t="s">
        <v>128</v>
      </c>
      <c r="CX185" s="158" t="s">
        <v>128</v>
      </c>
      <c r="CY185" s="158" t="s">
        <v>128</v>
      </c>
      <c r="CZ185" s="158" t="s">
        <v>128</v>
      </c>
      <c r="DA185" s="158" t="s">
        <v>128</v>
      </c>
      <c r="DB185" s="158" t="s">
        <v>128</v>
      </c>
      <c r="DC185" s="158" t="s">
        <v>128</v>
      </c>
      <c r="DD185" s="158" t="s">
        <v>128</v>
      </c>
      <c r="DE185" s="158" t="s">
        <v>128</v>
      </c>
      <c r="DF185" s="158" t="s">
        <v>128</v>
      </c>
      <c r="DG185" s="158" t="s">
        <v>128</v>
      </c>
      <c r="DH185" s="158" t="s">
        <v>128</v>
      </c>
      <c r="DI185" s="158" t="s">
        <v>128</v>
      </c>
      <c r="DJ185" s="158" t="s">
        <v>128</v>
      </c>
      <c r="DK185" s="158" t="s">
        <v>128</v>
      </c>
      <c r="DL185" s="158" t="s">
        <v>128</v>
      </c>
      <c r="DM185" s="158" t="s">
        <v>128</v>
      </c>
      <c r="DN185" s="158" t="s">
        <v>128</v>
      </c>
      <c r="DO185" s="158" t="s">
        <v>128</v>
      </c>
      <c r="DP185" s="158" t="s">
        <v>128</v>
      </c>
      <c r="DQ185" s="158" t="s">
        <v>128</v>
      </c>
      <c r="DR185" s="158" t="s">
        <v>128</v>
      </c>
      <c r="DS185" s="158" t="s">
        <v>128</v>
      </c>
      <c r="DT185" s="158" t="s">
        <v>128</v>
      </c>
      <c r="DU185" s="158" t="s">
        <v>128</v>
      </c>
      <c r="DV185" s="158" t="s">
        <v>128</v>
      </c>
      <c r="DW185" s="158" t="s">
        <v>128</v>
      </c>
      <c r="DX185" s="158" t="s">
        <v>128</v>
      </c>
      <c r="DY185" s="158" t="s">
        <v>128</v>
      </c>
      <c r="DZ185" s="158" t="s">
        <v>128</v>
      </c>
      <c r="EA185" s="158" t="s">
        <v>128</v>
      </c>
      <c r="EB185" s="158" t="s">
        <v>128</v>
      </c>
      <c r="EC185" s="158" t="s">
        <v>128</v>
      </c>
      <c r="ED185" s="158" t="s">
        <v>128</v>
      </c>
      <c r="EE185" s="158" t="s">
        <v>128</v>
      </c>
      <c r="EF185" s="158" t="s">
        <v>128</v>
      </c>
      <c r="EG185" s="158" t="s">
        <v>128</v>
      </c>
      <c r="EH185" s="158" t="s">
        <v>128</v>
      </c>
      <c r="EI185" s="158" t="s">
        <v>128</v>
      </c>
      <c r="EJ185" s="158" t="s">
        <v>128</v>
      </c>
      <c r="EK185" s="158" t="s">
        <v>128</v>
      </c>
      <c r="EL185" s="158" t="s">
        <v>128</v>
      </c>
      <c r="EM185" s="158" t="s">
        <v>128</v>
      </c>
      <c r="EN185" s="158" t="s">
        <v>128</v>
      </c>
      <c r="EO185" s="158" t="s">
        <v>128</v>
      </c>
      <c r="EP185" s="158" t="s">
        <v>128</v>
      </c>
      <c r="EQ185" s="158" t="s">
        <v>128</v>
      </c>
      <c r="ER185" s="158" t="s">
        <v>128</v>
      </c>
      <c r="ES185" s="158" t="s">
        <v>128</v>
      </c>
      <c r="ET185" s="158" t="s">
        <v>128</v>
      </c>
      <c r="EU185" s="158" t="s">
        <v>128</v>
      </c>
      <c r="EV185" s="158" t="s">
        <v>128</v>
      </c>
      <c r="EW185" s="158" t="s">
        <v>128</v>
      </c>
      <c r="EX185" s="158" t="s">
        <v>128</v>
      </c>
      <c r="EY185" s="158" t="s">
        <v>128</v>
      </c>
      <c r="EZ185" s="158" t="s">
        <v>128</v>
      </c>
      <c r="FA185" s="158" t="s">
        <v>128</v>
      </c>
      <c r="FB185" s="158" t="s">
        <v>128</v>
      </c>
      <c r="FC185" s="158" t="s">
        <v>128</v>
      </c>
      <c r="FD185" s="158" t="s">
        <v>128</v>
      </c>
      <c r="FE185" s="158" t="s">
        <v>128</v>
      </c>
      <c r="FF185" s="158" t="s">
        <v>128</v>
      </c>
      <c r="FG185" s="158" t="s">
        <v>128</v>
      </c>
      <c r="FH185" s="158" t="s">
        <v>128</v>
      </c>
      <c r="FI185" s="158" t="s">
        <v>128</v>
      </c>
      <c r="FJ185" s="158" t="s">
        <v>128</v>
      </c>
      <c r="FK185" s="158" t="s">
        <v>128</v>
      </c>
      <c r="FL185" s="158" t="s">
        <v>128</v>
      </c>
      <c r="FM185" s="158" t="s">
        <v>128</v>
      </c>
      <c r="FN185" s="158" t="s">
        <v>128</v>
      </c>
      <c r="FO185" s="158" t="s">
        <v>128</v>
      </c>
      <c r="FP185" s="158" t="s">
        <v>128</v>
      </c>
      <c r="FQ185" s="158" t="s">
        <v>128</v>
      </c>
      <c r="FR185" s="158" t="s">
        <v>128</v>
      </c>
      <c r="FS185" s="158" t="s">
        <v>128</v>
      </c>
      <c r="FT185" s="158" t="s">
        <v>128</v>
      </c>
      <c r="FU185" s="158" t="s">
        <v>128</v>
      </c>
      <c r="FV185" s="158" t="s">
        <v>128</v>
      </c>
      <c r="FW185" s="158" t="s">
        <v>128</v>
      </c>
      <c r="FX185" s="158" t="s">
        <v>128</v>
      </c>
      <c r="FY185" s="158" t="s">
        <v>128</v>
      </c>
      <c r="FZ185" s="158" t="s">
        <v>128</v>
      </c>
      <c r="GA185" s="158" t="s">
        <v>128</v>
      </c>
      <c r="GB185" s="158" t="s">
        <v>128</v>
      </c>
      <c r="GC185" s="158" t="s">
        <v>128</v>
      </c>
      <c r="GD185" s="158" t="s">
        <v>128</v>
      </c>
      <c r="GE185" s="158" t="s">
        <v>128</v>
      </c>
      <c r="GF185" s="158" t="s">
        <v>128</v>
      </c>
      <c r="GG185" s="158" t="s">
        <v>128</v>
      </c>
      <c r="GH185" s="158" t="s">
        <v>128</v>
      </c>
      <c r="GI185" s="158" t="s">
        <v>128</v>
      </c>
      <c r="GJ185" s="158" t="s">
        <v>128</v>
      </c>
      <c r="GK185" s="158" t="s">
        <v>128</v>
      </c>
      <c r="GL185" s="158" t="s">
        <v>128</v>
      </c>
      <c r="GM185" s="158" t="s">
        <v>128</v>
      </c>
      <c r="GN185" s="158" t="s">
        <v>128</v>
      </c>
      <c r="GO185" s="158" t="s">
        <v>128</v>
      </c>
      <c r="GP185" s="158" t="s">
        <v>128</v>
      </c>
      <c r="GQ185" s="158" t="s">
        <v>128</v>
      </c>
      <c r="GR185" s="158" t="s">
        <v>128</v>
      </c>
      <c r="GS185" s="158" t="s">
        <v>128</v>
      </c>
      <c r="GT185" s="158" t="s">
        <v>128</v>
      </c>
      <c r="GU185" s="158" t="s">
        <v>128</v>
      </c>
      <c r="GV185" s="158" t="s">
        <v>128</v>
      </c>
      <c r="GW185" s="158" t="s">
        <v>128</v>
      </c>
      <c r="GX185" s="158" t="s">
        <v>128</v>
      </c>
      <c r="GY185" s="158" t="s">
        <v>128</v>
      </c>
      <c r="GZ185" s="158" t="s">
        <v>128</v>
      </c>
      <c r="HA185" s="158" t="s">
        <v>128</v>
      </c>
      <c r="HB185" s="158" t="s">
        <v>128</v>
      </c>
      <c r="HC185" s="158" t="s">
        <v>128</v>
      </c>
      <c r="HD185" s="158" t="s">
        <v>128</v>
      </c>
      <c r="HE185" s="158" t="s">
        <v>128</v>
      </c>
      <c r="HF185" s="158" t="s">
        <v>128</v>
      </c>
      <c r="HG185" s="158" t="s">
        <v>128</v>
      </c>
      <c r="HH185" s="158" t="s">
        <v>128</v>
      </c>
      <c r="HI185" s="158" t="s">
        <v>128</v>
      </c>
      <c r="HJ185" s="158" t="s">
        <v>128</v>
      </c>
      <c r="HK185" s="158" t="s">
        <v>128</v>
      </c>
      <c r="HL185" s="158" t="s">
        <v>128</v>
      </c>
      <c r="HM185" s="158" t="s">
        <v>128</v>
      </c>
      <c r="HN185" s="158" t="s">
        <v>128</v>
      </c>
      <c r="HO185" s="158" t="s">
        <v>128</v>
      </c>
      <c r="HP185" s="158" t="s">
        <v>128</v>
      </c>
      <c r="HQ185" s="158" t="s">
        <v>128</v>
      </c>
      <c r="HR185" s="158" t="s">
        <v>128</v>
      </c>
      <c r="HS185" s="158" t="s">
        <v>128</v>
      </c>
      <c r="HT185" s="158" t="s">
        <v>128</v>
      </c>
      <c r="HU185" s="158" t="s">
        <v>128</v>
      </c>
      <c r="HV185" s="158" t="s">
        <v>128</v>
      </c>
      <c r="HW185" s="158" t="s">
        <v>128</v>
      </c>
      <c r="HX185" s="158" t="s">
        <v>128</v>
      </c>
      <c r="HY185" s="158" t="s">
        <v>128</v>
      </c>
      <c r="HZ185" s="158" t="s">
        <v>128</v>
      </c>
      <c r="IA185" s="158" t="s">
        <v>128</v>
      </c>
      <c r="IB185" s="158" t="s">
        <v>128</v>
      </c>
      <c r="IC185" s="158" t="s">
        <v>128</v>
      </c>
      <c r="ID185" s="158" t="s">
        <v>128</v>
      </c>
      <c r="IE185" s="158" t="s">
        <v>128</v>
      </c>
      <c r="IF185" s="158" t="s">
        <v>128</v>
      </c>
      <c r="IG185" s="158" t="s">
        <v>128</v>
      </c>
      <c r="IH185" s="158" t="s">
        <v>128</v>
      </c>
      <c r="II185" s="158" t="s">
        <v>128</v>
      </c>
      <c r="IJ185" s="158" t="s">
        <v>128</v>
      </c>
      <c r="IK185" s="158" t="s">
        <v>128</v>
      </c>
      <c r="IL185" s="158" t="s">
        <v>128</v>
      </c>
      <c r="IM185" s="158" t="s">
        <v>128</v>
      </c>
      <c r="IN185" s="158" t="s">
        <v>128</v>
      </c>
      <c r="IO185" s="158" t="s">
        <v>128</v>
      </c>
      <c r="IP185" s="158" t="s">
        <v>128</v>
      </c>
      <c r="IQ185" s="158" t="s">
        <v>128</v>
      </c>
      <c r="IR185" s="158" t="s">
        <v>128</v>
      </c>
      <c r="IS185" s="158" t="s">
        <v>128</v>
      </c>
      <c r="IT185" s="158" t="s">
        <v>128</v>
      </c>
      <c r="IU185" s="158" t="s">
        <v>128</v>
      </c>
      <c r="IV185" s="158" t="s">
        <v>128</v>
      </c>
      <c r="IW185" s="158" t="s">
        <v>128</v>
      </c>
      <c r="IX185" s="158" t="s">
        <v>128</v>
      </c>
      <c r="IY185" s="158" t="s">
        <v>128</v>
      </c>
      <c r="IZ185" s="158" t="s">
        <v>128</v>
      </c>
      <c r="JA185" s="158" t="s">
        <v>128</v>
      </c>
      <c r="JB185" s="158" t="s">
        <v>128</v>
      </c>
      <c r="JC185" s="158" t="s">
        <v>128</v>
      </c>
      <c r="JD185" s="158" t="s">
        <v>128</v>
      </c>
      <c r="JE185" s="158" t="s">
        <v>128</v>
      </c>
      <c r="JF185" s="158" t="s">
        <v>128</v>
      </c>
      <c r="JG185" s="158" t="s">
        <v>128</v>
      </c>
      <c r="JH185" s="158" t="s">
        <v>128</v>
      </c>
      <c r="JI185" s="158" t="s">
        <v>128</v>
      </c>
      <c r="JJ185" s="158" t="s">
        <v>128</v>
      </c>
      <c r="JK185" s="158" t="s">
        <v>128</v>
      </c>
      <c r="JL185" s="158" t="s">
        <v>128</v>
      </c>
      <c r="JM185" s="158" t="s">
        <v>128</v>
      </c>
      <c r="JN185" s="158" t="s">
        <v>128</v>
      </c>
      <c r="JO185" s="158" t="s">
        <v>128</v>
      </c>
      <c r="JP185" s="158" t="s">
        <v>128</v>
      </c>
      <c r="JQ185" s="158" t="s">
        <v>128</v>
      </c>
      <c r="JR185" s="158" t="s">
        <v>128</v>
      </c>
      <c r="JS185" s="158" t="s">
        <v>128</v>
      </c>
      <c r="JT185" s="158" t="s">
        <v>128</v>
      </c>
      <c r="JU185" s="158" t="s">
        <v>128</v>
      </c>
      <c r="JV185" s="158" t="s">
        <v>128</v>
      </c>
      <c r="JW185" s="158" t="s">
        <v>128</v>
      </c>
      <c r="JX185" s="158" t="s">
        <v>128</v>
      </c>
      <c r="JY185" s="158" t="s">
        <v>128</v>
      </c>
      <c r="JZ185" s="158" t="s">
        <v>128</v>
      </c>
      <c r="KA185" s="158" t="s">
        <v>128</v>
      </c>
      <c r="KB185" s="158" t="s">
        <v>128</v>
      </c>
      <c r="KC185" s="158" t="s">
        <v>128</v>
      </c>
      <c r="KD185" s="158" t="s">
        <v>128</v>
      </c>
      <c r="KE185" s="158" t="s">
        <v>128</v>
      </c>
      <c r="KF185" s="158" t="s">
        <v>128</v>
      </c>
      <c r="KG185" s="158" t="s">
        <v>128</v>
      </c>
      <c r="KH185" s="158" t="s">
        <v>128</v>
      </c>
      <c r="KI185" s="158" t="s">
        <v>128</v>
      </c>
      <c r="KJ185" s="158" t="s">
        <v>128</v>
      </c>
      <c r="KK185" s="158" t="s">
        <v>128</v>
      </c>
      <c r="KL185" s="158" t="s">
        <v>128</v>
      </c>
      <c r="KM185" s="158" t="s">
        <v>128</v>
      </c>
      <c r="KN185" s="158" t="s">
        <v>128</v>
      </c>
      <c r="KO185" s="158" t="s">
        <v>128</v>
      </c>
      <c r="KP185" s="158" t="s">
        <v>128</v>
      </c>
      <c r="KQ185" s="158" t="s">
        <v>128</v>
      </c>
      <c r="KR185" s="158" t="s">
        <v>128</v>
      </c>
      <c r="KS185" s="158" t="s">
        <v>128</v>
      </c>
      <c r="KT185" s="158" t="s">
        <v>128</v>
      </c>
      <c r="KU185" s="158" t="s">
        <v>128</v>
      </c>
      <c r="KV185" s="158" t="s">
        <v>128</v>
      </c>
      <c r="KW185" s="158" t="s">
        <v>128</v>
      </c>
      <c r="KX185" s="158" t="s">
        <v>128</v>
      </c>
      <c r="KY185" s="158" t="s">
        <v>128</v>
      </c>
      <c r="KZ185" s="158" t="s">
        <v>128</v>
      </c>
      <c r="LA185" s="158" t="s">
        <v>128</v>
      </c>
      <c r="LB185" s="158" t="s">
        <v>128</v>
      </c>
      <c r="LC185" s="158" t="s">
        <v>128</v>
      </c>
      <c r="LD185" s="158" t="s">
        <v>128</v>
      </c>
      <c r="LE185" s="158" t="s">
        <v>128</v>
      </c>
      <c r="LF185" s="158" t="s">
        <v>128</v>
      </c>
      <c r="LG185" s="158" t="s">
        <v>128</v>
      </c>
      <c r="LH185" s="158" t="s">
        <v>128</v>
      </c>
      <c r="LI185" s="158" t="s">
        <v>128</v>
      </c>
      <c r="LJ185" s="158" t="s">
        <v>128</v>
      </c>
      <c r="LK185" s="158" t="s">
        <v>128</v>
      </c>
      <c r="LL185" s="158" t="s">
        <v>128</v>
      </c>
      <c r="LM185" s="158" t="s">
        <v>128</v>
      </c>
      <c r="LN185" s="158" t="s">
        <v>128</v>
      </c>
      <c r="LO185" s="158" t="s">
        <v>128</v>
      </c>
      <c r="LP185" s="158" t="s">
        <v>128</v>
      </c>
      <c r="LQ185" s="158" t="s">
        <v>128</v>
      </c>
      <c r="LR185" s="158" t="s">
        <v>128</v>
      </c>
      <c r="LS185" s="158" t="s">
        <v>128</v>
      </c>
      <c r="LT185" s="158" t="s">
        <v>128</v>
      </c>
      <c r="LU185" s="158" t="s">
        <v>128</v>
      </c>
      <c r="LV185" s="158" t="s">
        <v>128</v>
      </c>
      <c r="LW185" s="158" t="s">
        <v>128</v>
      </c>
      <c r="LX185" s="158" t="s">
        <v>128</v>
      </c>
      <c r="LY185" s="158" t="s">
        <v>128</v>
      </c>
      <c r="LZ185" s="158" t="s">
        <v>128</v>
      </c>
      <c r="MA185" s="158" t="s">
        <v>128</v>
      </c>
      <c r="MB185" s="158" t="s">
        <v>128</v>
      </c>
      <c r="MC185" s="158" t="s">
        <v>128</v>
      </c>
      <c r="MD185" s="158" t="s">
        <v>128</v>
      </c>
      <c r="ME185" s="158" t="s">
        <v>128</v>
      </c>
      <c r="MF185" s="158" t="s">
        <v>128</v>
      </c>
      <c r="MG185" s="158" t="s">
        <v>128</v>
      </c>
      <c r="MH185" s="158" t="s">
        <v>128</v>
      </c>
      <c r="MI185" s="158" t="s">
        <v>128</v>
      </c>
      <c r="MJ185" s="158" t="s">
        <v>128</v>
      </c>
      <c r="MK185" s="158" t="s">
        <v>128</v>
      </c>
      <c r="ML185" s="158" t="s">
        <v>128</v>
      </c>
      <c r="MM185" s="158" t="s">
        <v>128</v>
      </c>
      <c r="MN185" s="158" t="s">
        <v>128</v>
      </c>
      <c r="MO185" s="158" t="s">
        <v>128</v>
      </c>
      <c r="MP185" s="158" t="s">
        <v>128</v>
      </c>
      <c r="MQ185" s="158" t="s">
        <v>128</v>
      </c>
      <c r="MR185" s="158" t="s">
        <v>128</v>
      </c>
      <c r="MS185" s="158" t="s">
        <v>128</v>
      </c>
      <c r="MT185" s="158" t="s">
        <v>128</v>
      </c>
      <c r="MU185" s="158" t="s">
        <v>128</v>
      </c>
      <c r="MV185" s="158" t="s">
        <v>128</v>
      </c>
      <c r="MW185" s="158" t="s">
        <v>128</v>
      </c>
      <c r="MX185" s="158" t="s">
        <v>128</v>
      </c>
      <c r="MY185" s="158" t="s">
        <v>128</v>
      </c>
      <c r="MZ185" s="158" t="s">
        <v>128</v>
      </c>
      <c r="NA185" s="158" t="s">
        <v>128</v>
      </c>
      <c r="NB185" s="158" t="s">
        <v>128</v>
      </c>
      <c r="NC185" s="158" t="s">
        <v>128</v>
      </c>
      <c r="ND185" s="158" t="s">
        <v>128</v>
      </c>
      <c r="NE185" s="158" t="s">
        <v>128</v>
      </c>
      <c r="NF185" s="158" t="s">
        <v>128</v>
      </c>
      <c r="NG185" s="158" t="s">
        <v>128</v>
      </c>
      <c r="NH185" s="158" t="s">
        <v>128</v>
      </c>
      <c r="NI185" s="158" t="s">
        <v>128</v>
      </c>
      <c r="NJ185" s="158" t="s">
        <v>128</v>
      </c>
      <c r="NK185" s="158" t="s">
        <v>128</v>
      </c>
      <c r="NL185" s="158" t="s">
        <v>128</v>
      </c>
      <c r="NM185" s="158" t="s">
        <v>128</v>
      </c>
      <c r="NN185" s="158" t="s">
        <v>128</v>
      </c>
      <c r="NO185" s="158" t="s">
        <v>128</v>
      </c>
      <c r="NP185" s="158" t="s">
        <v>128</v>
      </c>
      <c r="NQ185" s="158" t="s">
        <v>128</v>
      </c>
      <c r="NR185" s="158" t="s">
        <v>128</v>
      </c>
      <c r="NS185" s="158" t="s">
        <v>128</v>
      </c>
      <c r="NT185" s="158" t="s">
        <v>128</v>
      </c>
      <c r="NU185" s="158" t="s">
        <v>128</v>
      </c>
      <c r="NV185" s="158" t="s">
        <v>128</v>
      </c>
      <c r="NW185" s="158" t="s">
        <v>128</v>
      </c>
      <c r="NX185" s="158" t="s">
        <v>128</v>
      </c>
      <c r="NY185" s="158" t="s">
        <v>128</v>
      </c>
      <c r="NZ185" s="158" t="s">
        <v>128</v>
      </c>
      <c r="OA185" s="158" t="s">
        <v>128</v>
      </c>
      <c r="OB185" s="158" t="s">
        <v>128</v>
      </c>
      <c r="OC185" s="158" t="s">
        <v>128</v>
      </c>
      <c r="OD185" s="158" t="s">
        <v>128</v>
      </c>
      <c r="OE185" s="170" t="s">
        <v>128</v>
      </c>
      <c r="OF185" s="181"/>
      <c r="OG185" s="174">
        <f t="shared" si="893"/>
        <v>60.096075927210499</v>
      </c>
      <c r="OH185" s="66" t="str">
        <f t="shared" si="894"/>
        <v>kg/GJ delivered</v>
      </c>
      <c r="OI185" s="66" t="str">
        <f t="shared" si="895"/>
        <v/>
      </c>
      <c r="OJ185" s="66" t="str">
        <f t="shared" si="896"/>
        <v/>
      </c>
      <c r="OK185" s="66" t="str">
        <f t="shared" si="897"/>
        <v/>
      </c>
      <c r="OL185" s="66" t="str">
        <f t="shared" si="898"/>
        <v/>
      </c>
      <c r="OM185" s="159">
        <f t="shared" si="899"/>
        <v>933.53127653919228</v>
      </c>
      <c r="ON185" s="66" t="str">
        <f t="shared" si="900"/>
        <v>kg/GJ delivered</v>
      </c>
      <c r="OO185" s="66" t="str">
        <f t="shared" si="901"/>
        <v/>
      </c>
      <c r="OP185" s="66" t="str">
        <f t="shared" si="902"/>
        <v/>
      </c>
      <c r="OQ185" s="66" t="str">
        <f t="shared" si="903"/>
        <v/>
      </c>
      <c r="OR185" s="66" t="str">
        <f t="shared" si="904"/>
        <v/>
      </c>
      <c r="OS185" s="66" t="str">
        <f t="shared" si="905"/>
        <v/>
      </c>
      <c r="OT185" s="66" t="str">
        <f t="shared" si="906"/>
        <v/>
      </c>
      <c r="OU185" s="66" t="str">
        <f t="shared" si="907"/>
        <v/>
      </c>
      <c r="OV185" s="66" t="str">
        <f t="shared" si="908"/>
        <v/>
      </c>
      <c r="OW185" s="66" t="str">
        <f t="shared" si="909"/>
        <v/>
      </c>
      <c r="OX185" s="66" t="str">
        <f t="shared" si="910"/>
        <v/>
      </c>
      <c r="OY185" s="118">
        <f t="shared" si="911"/>
        <v>4.8037963605245926</v>
      </c>
      <c r="OZ185" s="66" t="str">
        <f t="shared" si="912"/>
        <v>kg/GJ delivered</v>
      </c>
      <c r="PA185" s="118">
        <f t="shared" si="913"/>
        <v>1.516988324376187</v>
      </c>
      <c r="PB185" s="66" t="str">
        <f t="shared" si="914"/>
        <v>kg/GJ delivered</v>
      </c>
      <c r="PC185" s="126">
        <f t="shared" si="915"/>
        <v>0.69366560131731647</v>
      </c>
      <c r="PD185" s="66" t="str">
        <f t="shared" si="916"/>
        <v>kg/GJ delivered</v>
      </c>
      <c r="PE185" s="66" t="str">
        <f t="shared" si="917"/>
        <v/>
      </c>
      <c r="PF185" s="66" t="str">
        <f t="shared" si="918"/>
        <v/>
      </c>
      <c r="PG185" s="66" t="str">
        <f t="shared" si="919"/>
        <v/>
      </c>
      <c r="PH185" s="66" t="str">
        <f t="shared" si="920"/>
        <v/>
      </c>
      <c r="PI185" s="66" t="str">
        <f t="shared" si="921"/>
        <v/>
      </c>
      <c r="PJ185" s="66" t="str">
        <f t="shared" si="922"/>
        <v/>
      </c>
      <c r="PK185" s="66" t="str">
        <f t="shared" si="923"/>
        <v/>
      </c>
      <c r="PL185" s="66" t="str">
        <f t="shared" si="924"/>
        <v/>
      </c>
      <c r="PM185" s="66" t="str">
        <f t="shared" si="925"/>
        <v/>
      </c>
      <c r="PN185" s="66" t="str">
        <f t="shared" si="926"/>
        <v/>
      </c>
      <c r="PO185" s="66" t="str">
        <f t="shared" si="927"/>
        <v/>
      </c>
      <c r="PP185" s="66" t="str">
        <f t="shared" si="928"/>
        <v/>
      </c>
      <c r="PQ185" s="66" t="str">
        <f t="shared" si="929"/>
        <v/>
      </c>
      <c r="PR185" s="66" t="str">
        <f t="shared" si="930"/>
        <v/>
      </c>
      <c r="PS185" s="66" t="str">
        <f t="shared" si="931"/>
        <v/>
      </c>
      <c r="PT185" s="66" t="str">
        <f t="shared" si="932"/>
        <v/>
      </c>
      <c r="PU185" s="66" t="str">
        <f t="shared" si="933"/>
        <v/>
      </c>
      <c r="PV185" s="66" t="str">
        <f t="shared" si="934"/>
        <v/>
      </c>
      <c r="PW185" s="66" t="str">
        <f t="shared" si="935"/>
        <v/>
      </c>
      <c r="PX185" s="66" t="str">
        <f t="shared" si="936"/>
        <v/>
      </c>
      <c r="PY185" s="66" t="str">
        <f t="shared" si="937"/>
        <v/>
      </c>
      <c r="PZ185" s="66" t="str">
        <f t="shared" si="938"/>
        <v/>
      </c>
      <c r="QA185" s="66" t="str">
        <f t="shared" si="939"/>
        <v/>
      </c>
      <c r="QB185" s="66" t="str">
        <f t="shared" si="940"/>
        <v/>
      </c>
      <c r="QC185" s="66" t="str">
        <f t="shared" si="941"/>
        <v/>
      </c>
      <c r="QD185" s="66" t="str">
        <f t="shared" si="942"/>
        <v/>
      </c>
      <c r="QE185" s="66" t="str">
        <f t="shared" si="943"/>
        <v/>
      </c>
      <c r="QF185" s="66" t="str">
        <f t="shared" si="944"/>
        <v/>
      </c>
      <c r="QG185" s="66" t="str">
        <f t="shared" si="945"/>
        <v/>
      </c>
      <c r="QH185" s="66" t="str">
        <f t="shared" si="946"/>
        <v/>
      </c>
      <c r="QI185" s="66" t="str">
        <f t="shared" si="947"/>
        <v/>
      </c>
      <c r="QJ185" s="66" t="str">
        <f t="shared" si="948"/>
        <v/>
      </c>
      <c r="QK185" s="66" t="str">
        <f t="shared" si="949"/>
        <v/>
      </c>
      <c r="QL185" s="66" t="str">
        <f t="shared" si="950"/>
        <v/>
      </c>
      <c r="QM185" s="66" t="str">
        <f t="shared" si="951"/>
        <v/>
      </c>
      <c r="QN185" s="66" t="str">
        <f t="shared" si="952"/>
        <v/>
      </c>
      <c r="QO185" s="66" t="str">
        <f t="shared" si="953"/>
        <v/>
      </c>
      <c r="QP185" s="66" t="str">
        <f t="shared" si="954"/>
        <v/>
      </c>
      <c r="QQ185" s="66" t="str">
        <f t="shared" si="955"/>
        <v/>
      </c>
      <c r="QR185" s="66" t="str">
        <f t="shared" si="956"/>
        <v/>
      </c>
      <c r="QS185" s="66" t="str">
        <f t="shared" si="957"/>
        <v/>
      </c>
      <c r="QT185" s="66" t="str">
        <f t="shared" si="958"/>
        <v/>
      </c>
      <c r="QU185" s="66" t="str">
        <f t="shared" si="959"/>
        <v/>
      </c>
      <c r="QV185" s="66" t="str">
        <f t="shared" si="960"/>
        <v/>
      </c>
      <c r="QW185" s="66" t="str">
        <f t="shared" si="961"/>
        <v/>
      </c>
      <c r="QX185" s="66" t="str">
        <f t="shared" si="962"/>
        <v/>
      </c>
      <c r="QY185" s="66" t="str">
        <f t="shared" si="963"/>
        <v/>
      </c>
      <c r="QZ185" s="66" t="str">
        <f t="shared" si="964"/>
        <v/>
      </c>
      <c r="RA185" s="66" t="str">
        <f t="shared" si="965"/>
        <v/>
      </c>
      <c r="RB185" s="66" t="str">
        <f t="shared" si="966"/>
        <v/>
      </c>
      <c r="RC185" s="66" t="str">
        <f t="shared" si="967"/>
        <v/>
      </c>
      <c r="RD185" s="66" t="str">
        <f t="shared" si="968"/>
        <v/>
      </c>
      <c r="RE185" s="66" t="str">
        <f t="shared" si="969"/>
        <v/>
      </c>
      <c r="RF185" s="66" t="str">
        <f t="shared" si="970"/>
        <v/>
      </c>
      <c r="RG185" s="66" t="str">
        <f t="shared" si="971"/>
        <v/>
      </c>
      <c r="RH185" s="66" t="str">
        <f t="shared" si="972"/>
        <v/>
      </c>
      <c r="RI185" s="66" t="str">
        <f t="shared" si="973"/>
        <v/>
      </c>
      <c r="RJ185" s="66" t="str">
        <f t="shared" si="974"/>
        <v/>
      </c>
      <c r="RK185" s="66" t="str">
        <f t="shared" si="975"/>
        <v/>
      </c>
      <c r="RL185" s="66" t="str">
        <f t="shared" si="976"/>
        <v/>
      </c>
      <c r="RM185" s="66" t="str">
        <f t="shared" si="977"/>
        <v/>
      </c>
      <c r="RN185" s="66" t="str">
        <f t="shared" si="978"/>
        <v/>
      </c>
      <c r="RO185" s="66" t="str">
        <f t="shared" si="979"/>
        <v/>
      </c>
      <c r="RP185" s="66" t="str">
        <f t="shared" si="980"/>
        <v/>
      </c>
      <c r="RQ185" s="66" t="str">
        <f t="shared" si="981"/>
        <v/>
      </c>
      <c r="RR185" s="66" t="str">
        <f t="shared" si="982"/>
        <v/>
      </c>
      <c r="RS185" s="66" t="str">
        <f t="shared" si="983"/>
        <v/>
      </c>
      <c r="RT185" s="66" t="str">
        <f t="shared" si="984"/>
        <v/>
      </c>
      <c r="RU185" s="66" t="str">
        <f t="shared" si="985"/>
        <v/>
      </c>
      <c r="RV185" s="66" t="str">
        <f t="shared" si="986"/>
        <v/>
      </c>
      <c r="RW185" s="66" t="str">
        <f t="shared" si="987"/>
        <v/>
      </c>
      <c r="RX185" s="66" t="str">
        <f t="shared" si="988"/>
        <v/>
      </c>
      <c r="RY185" s="66" t="str">
        <f t="shared" si="989"/>
        <v/>
      </c>
      <c r="RZ185" s="66" t="str">
        <f t="shared" si="990"/>
        <v/>
      </c>
      <c r="SA185" s="66" t="str">
        <f t="shared" si="991"/>
        <v/>
      </c>
      <c r="SB185" s="66" t="str">
        <f t="shared" si="992"/>
        <v/>
      </c>
      <c r="SC185" s="66" t="str">
        <f t="shared" si="993"/>
        <v/>
      </c>
      <c r="SD185" s="66" t="str">
        <f t="shared" si="994"/>
        <v/>
      </c>
      <c r="SE185" s="66" t="str">
        <f t="shared" si="995"/>
        <v/>
      </c>
      <c r="SF185" s="66" t="str">
        <f t="shared" si="996"/>
        <v/>
      </c>
      <c r="SG185" s="66" t="str">
        <f t="shared" si="997"/>
        <v/>
      </c>
      <c r="SH185" s="66" t="str">
        <f t="shared" si="998"/>
        <v/>
      </c>
      <c r="SI185" s="66" t="str">
        <f t="shared" si="999"/>
        <v/>
      </c>
      <c r="SJ185" s="66" t="str">
        <f t="shared" si="1000"/>
        <v/>
      </c>
      <c r="SK185" s="66" t="str">
        <f t="shared" si="1001"/>
        <v/>
      </c>
      <c r="SL185" s="66" t="str">
        <f t="shared" si="1002"/>
        <v/>
      </c>
      <c r="SM185" s="66" t="str">
        <f t="shared" si="1003"/>
        <v/>
      </c>
      <c r="SN185" s="66" t="str">
        <f t="shared" si="1004"/>
        <v/>
      </c>
      <c r="SO185" s="66" t="str">
        <f t="shared" si="1005"/>
        <v/>
      </c>
      <c r="SP185" s="66" t="str">
        <f t="shared" si="1006"/>
        <v/>
      </c>
      <c r="SQ185" s="66" t="str">
        <f t="shared" si="1007"/>
        <v/>
      </c>
      <c r="SR185" s="66" t="str">
        <f t="shared" si="1008"/>
        <v/>
      </c>
      <c r="SS185" s="66" t="str">
        <f t="shared" si="1009"/>
        <v/>
      </c>
      <c r="ST185" s="66" t="str">
        <f t="shared" si="1010"/>
        <v/>
      </c>
      <c r="SU185" s="66" t="str">
        <f t="shared" si="1011"/>
        <v/>
      </c>
      <c r="SV185" s="66" t="str">
        <f t="shared" si="1012"/>
        <v/>
      </c>
      <c r="SW185" s="66" t="str">
        <f t="shared" si="1013"/>
        <v/>
      </c>
      <c r="SX185" s="66" t="str">
        <f t="shared" si="1014"/>
        <v/>
      </c>
      <c r="SY185" s="66" t="str">
        <f t="shared" si="1015"/>
        <v/>
      </c>
      <c r="SZ185" s="66" t="str">
        <f t="shared" si="1016"/>
        <v/>
      </c>
      <c r="TA185" s="66" t="str">
        <f t="shared" si="1017"/>
        <v/>
      </c>
      <c r="TB185" s="66" t="str">
        <f t="shared" si="1018"/>
        <v/>
      </c>
      <c r="TC185" s="66" t="str">
        <f t="shared" si="1019"/>
        <v/>
      </c>
      <c r="TD185" s="66" t="str">
        <f t="shared" si="1020"/>
        <v/>
      </c>
      <c r="TE185" s="66" t="str">
        <f t="shared" si="1021"/>
        <v/>
      </c>
      <c r="TF185" s="66" t="str">
        <f t="shared" si="1022"/>
        <v/>
      </c>
      <c r="TG185" s="66" t="str">
        <f t="shared" si="1023"/>
        <v/>
      </c>
      <c r="TH185" s="66" t="str">
        <f t="shared" si="1024"/>
        <v/>
      </c>
      <c r="TI185" s="66" t="str">
        <f t="shared" si="1025"/>
        <v/>
      </c>
      <c r="TJ185" s="66" t="str">
        <f t="shared" si="1026"/>
        <v/>
      </c>
      <c r="TK185" s="66" t="str">
        <f t="shared" si="1027"/>
        <v/>
      </c>
      <c r="TL185" s="66" t="str">
        <f t="shared" si="1028"/>
        <v/>
      </c>
      <c r="TM185" s="66" t="str">
        <f t="shared" si="1029"/>
        <v/>
      </c>
      <c r="TN185" s="66" t="str">
        <f t="shared" si="1030"/>
        <v/>
      </c>
      <c r="TO185" s="66" t="str">
        <f t="shared" si="1031"/>
        <v/>
      </c>
      <c r="TP185" s="66" t="str">
        <f t="shared" si="1032"/>
        <v/>
      </c>
      <c r="TQ185" s="66" t="str">
        <f t="shared" si="1033"/>
        <v/>
      </c>
      <c r="TR185" s="66" t="str">
        <f t="shared" si="1034"/>
        <v/>
      </c>
      <c r="TS185" s="66" t="str">
        <f t="shared" si="1035"/>
        <v/>
      </c>
      <c r="TT185" s="66" t="str">
        <f t="shared" si="1036"/>
        <v/>
      </c>
      <c r="TU185" s="66" t="str">
        <f t="shared" si="1037"/>
        <v/>
      </c>
      <c r="TV185" s="66" t="str">
        <f t="shared" si="1038"/>
        <v/>
      </c>
      <c r="TW185" s="66" t="str">
        <f t="shared" si="1039"/>
        <v/>
      </c>
      <c r="TX185" s="66" t="str">
        <f t="shared" si="1040"/>
        <v/>
      </c>
      <c r="TY185" s="66" t="str">
        <f t="shared" si="1041"/>
        <v/>
      </c>
      <c r="TZ185" s="66" t="str">
        <f t="shared" si="1042"/>
        <v/>
      </c>
      <c r="UA185" s="66" t="str">
        <f t="shared" si="1043"/>
        <v/>
      </c>
      <c r="UB185" s="66" t="str">
        <f t="shared" si="1044"/>
        <v/>
      </c>
      <c r="UC185" s="66" t="str">
        <f t="shared" si="1045"/>
        <v/>
      </c>
      <c r="UD185" s="66" t="str">
        <f t="shared" si="1046"/>
        <v/>
      </c>
      <c r="UE185" s="66" t="str">
        <f t="shared" si="1047"/>
        <v/>
      </c>
      <c r="UF185" s="66" t="str">
        <f t="shared" si="1048"/>
        <v/>
      </c>
      <c r="UG185" s="66" t="str">
        <f t="shared" si="1049"/>
        <v/>
      </c>
      <c r="UH185" s="66" t="str">
        <f t="shared" si="1050"/>
        <v/>
      </c>
      <c r="UI185" s="66" t="str">
        <f t="shared" si="1051"/>
        <v/>
      </c>
      <c r="UJ185" s="66" t="str">
        <f t="shared" si="1052"/>
        <v/>
      </c>
      <c r="UK185" s="66" t="str">
        <f t="shared" si="1053"/>
        <v/>
      </c>
      <c r="UL185" s="66" t="str">
        <f t="shared" si="1054"/>
        <v/>
      </c>
      <c r="UM185" s="66" t="str">
        <f t="shared" si="1055"/>
        <v/>
      </c>
      <c r="UN185" s="66" t="str">
        <f t="shared" si="1056"/>
        <v/>
      </c>
      <c r="UO185" s="66" t="str">
        <f t="shared" si="1057"/>
        <v/>
      </c>
      <c r="UP185" s="66" t="str">
        <f t="shared" si="1058"/>
        <v/>
      </c>
      <c r="UQ185" s="66" t="str">
        <f t="shared" si="1059"/>
        <v/>
      </c>
      <c r="UR185" s="66" t="str">
        <f t="shared" si="1060"/>
        <v/>
      </c>
      <c r="US185" s="66" t="str">
        <f t="shared" si="1061"/>
        <v/>
      </c>
      <c r="UT185" s="66" t="str">
        <f t="shared" si="1062"/>
        <v/>
      </c>
      <c r="UU185" s="66" t="str">
        <f t="shared" si="1063"/>
        <v/>
      </c>
      <c r="UV185" s="66" t="str">
        <f t="shared" si="1064"/>
        <v/>
      </c>
      <c r="UW185" s="66" t="str">
        <f t="shared" si="1065"/>
        <v/>
      </c>
      <c r="UX185" s="66" t="str">
        <f t="shared" si="1066"/>
        <v/>
      </c>
      <c r="UY185" s="66" t="str">
        <f t="shared" si="1067"/>
        <v/>
      </c>
      <c r="UZ185" s="66" t="str">
        <f t="shared" si="1068"/>
        <v/>
      </c>
      <c r="VA185" s="66" t="str">
        <f t="shared" si="1069"/>
        <v/>
      </c>
      <c r="VB185" s="66" t="str">
        <f t="shared" si="1070"/>
        <v/>
      </c>
      <c r="VC185" s="66" t="str">
        <f t="shared" si="1071"/>
        <v/>
      </c>
      <c r="VD185" s="66" t="str">
        <f t="shared" si="1072"/>
        <v/>
      </c>
      <c r="VE185" s="66" t="str">
        <f t="shared" si="1073"/>
        <v/>
      </c>
      <c r="VF185" s="66" t="str">
        <f t="shared" si="1074"/>
        <v/>
      </c>
      <c r="VG185" s="66" t="str">
        <f t="shared" si="1075"/>
        <v/>
      </c>
      <c r="VH185" s="66" t="str">
        <f t="shared" si="1076"/>
        <v/>
      </c>
      <c r="VI185" s="66" t="str">
        <f t="shared" si="1077"/>
        <v/>
      </c>
      <c r="VJ185" s="66" t="str">
        <f t="shared" si="1078"/>
        <v/>
      </c>
      <c r="VK185" s="66" t="str">
        <f t="shared" si="1079"/>
        <v/>
      </c>
      <c r="VL185" s="66" t="str">
        <f t="shared" si="1080"/>
        <v/>
      </c>
      <c r="VM185" s="66" t="str">
        <f t="shared" si="1081"/>
        <v/>
      </c>
      <c r="VN185" s="66" t="str">
        <f t="shared" si="1082"/>
        <v/>
      </c>
      <c r="VO185" s="66" t="str">
        <f t="shared" si="1083"/>
        <v/>
      </c>
      <c r="VP185" s="66" t="str">
        <f t="shared" si="1084"/>
        <v/>
      </c>
      <c r="VQ185" s="66" t="str">
        <f t="shared" si="1085"/>
        <v/>
      </c>
      <c r="VR185" s="66" t="str">
        <f t="shared" si="1086"/>
        <v/>
      </c>
      <c r="VS185" s="66" t="str">
        <f t="shared" si="1087"/>
        <v/>
      </c>
      <c r="VT185" s="66" t="str">
        <f t="shared" si="1088"/>
        <v/>
      </c>
      <c r="VU185" s="66" t="str">
        <f t="shared" si="1089"/>
        <v/>
      </c>
      <c r="VV185" s="66" t="str">
        <f t="shared" si="1090"/>
        <v/>
      </c>
      <c r="VW185" s="66" t="str">
        <f t="shared" si="1091"/>
        <v/>
      </c>
      <c r="VX185" s="66" t="str">
        <f t="shared" si="1092"/>
        <v/>
      </c>
      <c r="VY185" s="66" t="str">
        <f t="shared" si="1093"/>
        <v/>
      </c>
      <c r="VZ185" s="66" t="str">
        <f t="shared" si="1094"/>
        <v/>
      </c>
      <c r="WA185" s="66" t="str">
        <f t="shared" si="1095"/>
        <v/>
      </c>
      <c r="WB185" s="66" t="str">
        <f t="shared" si="1096"/>
        <v/>
      </c>
      <c r="WC185" s="66" t="str">
        <f t="shared" si="1097"/>
        <v/>
      </c>
      <c r="WD185" s="66" t="str">
        <f t="shared" si="1098"/>
        <v/>
      </c>
      <c r="WE185" s="66" t="str">
        <f t="shared" si="1099"/>
        <v/>
      </c>
      <c r="WF185" s="66" t="str">
        <f t="shared" si="1100"/>
        <v/>
      </c>
      <c r="WG185" s="66" t="str">
        <f t="shared" si="1101"/>
        <v/>
      </c>
      <c r="WH185" s="66" t="str">
        <f t="shared" si="1102"/>
        <v/>
      </c>
      <c r="WI185" s="66" t="str">
        <f t="shared" si="1103"/>
        <v/>
      </c>
      <c r="WJ185" s="66" t="str">
        <f t="shared" si="1104"/>
        <v/>
      </c>
      <c r="WK185" s="66" t="str">
        <f t="shared" si="1105"/>
        <v/>
      </c>
      <c r="WL185" s="66" t="str">
        <f t="shared" si="1106"/>
        <v/>
      </c>
      <c r="WM185" s="66" t="str">
        <f t="shared" si="1107"/>
        <v/>
      </c>
      <c r="WN185" s="66" t="str">
        <f t="shared" si="1108"/>
        <v/>
      </c>
      <c r="WO185" s="66" t="str">
        <f t="shared" si="1109"/>
        <v/>
      </c>
      <c r="WP185" s="66" t="str">
        <f t="shared" si="1110"/>
        <v/>
      </c>
      <c r="WQ185" s="66" t="str">
        <f t="shared" si="1111"/>
        <v/>
      </c>
      <c r="WR185" s="66" t="str">
        <f t="shared" si="1112"/>
        <v/>
      </c>
      <c r="WS185" s="66" t="str">
        <f t="shared" si="1113"/>
        <v/>
      </c>
      <c r="WT185" s="66" t="str">
        <f t="shared" si="1114"/>
        <v/>
      </c>
      <c r="WU185" s="66" t="str">
        <f t="shared" si="1115"/>
        <v/>
      </c>
      <c r="WV185" s="66" t="str">
        <f t="shared" si="1116"/>
        <v/>
      </c>
      <c r="WW185" s="66" t="str">
        <f t="shared" si="1117"/>
        <v/>
      </c>
      <c r="WX185" s="66" t="str">
        <f t="shared" si="1118"/>
        <v/>
      </c>
      <c r="WY185" s="66" t="str">
        <f t="shared" si="1119"/>
        <v/>
      </c>
      <c r="WZ185" s="66" t="str">
        <f t="shared" si="1120"/>
        <v/>
      </c>
      <c r="XA185" s="66" t="str">
        <f t="shared" si="1121"/>
        <v/>
      </c>
      <c r="XB185" s="66" t="str">
        <f t="shared" si="1122"/>
        <v/>
      </c>
      <c r="XC185" s="66" t="str">
        <f t="shared" si="1123"/>
        <v/>
      </c>
      <c r="XD185" s="66" t="str">
        <f t="shared" si="1124"/>
        <v/>
      </c>
      <c r="XE185" s="66" t="str">
        <f t="shared" si="1125"/>
        <v/>
      </c>
      <c r="XF185" s="66" t="str">
        <f t="shared" si="1126"/>
        <v/>
      </c>
      <c r="XG185" s="66" t="str">
        <f t="shared" si="1127"/>
        <v/>
      </c>
      <c r="XH185" s="66" t="str">
        <f t="shared" si="1128"/>
        <v/>
      </c>
      <c r="XI185" s="66" t="str">
        <f t="shared" si="1129"/>
        <v/>
      </c>
      <c r="XJ185" s="66" t="str">
        <f t="shared" si="1130"/>
        <v/>
      </c>
      <c r="XK185" s="66" t="str">
        <f t="shared" si="1131"/>
        <v/>
      </c>
      <c r="XL185" s="66" t="str">
        <f t="shared" si="1132"/>
        <v/>
      </c>
      <c r="XM185" s="66" t="str">
        <f t="shared" si="1133"/>
        <v/>
      </c>
      <c r="XN185" s="66" t="str">
        <f t="shared" si="1134"/>
        <v/>
      </c>
      <c r="XO185" s="66" t="str">
        <f t="shared" si="1135"/>
        <v/>
      </c>
      <c r="XP185" s="66" t="str">
        <f t="shared" si="1136"/>
        <v/>
      </c>
      <c r="XQ185" s="66" t="str">
        <f t="shared" si="1137"/>
        <v/>
      </c>
      <c r="XR185" s="66" t="str">
        <f t="shared" si="1138"/>
        <v/>
      </c>
      <c r="XS185" s="66" t="str">
        <f t="shared" si="1139"/>
        <v/>
      </c>
      <c r="XT185" s="66" t="str">
        <f t="shared" si="1140"/>
        <v/>
      </c>
      <c r="XU185" s="66" t="str">
        <f t="shared" si="1141"/>
        <v/>
      </c>
      <c r="XV185" s="66" t="str">
        <f t="shared" si="1142"/>
        <v/>
      </c>
      <c r="XW185" s="66" t="str">
        <f t="shared" si="1143"/>
        <v/>
      </c>
      <c r="XX185" s="66" t="str">
        <f t="shared" si="1144"/>
        <v/>
      </c>
      <c r="XY185" s="66" t="str">
        <f t="shared" si="1145"/>
        <v/>
      </c>
      <c r="XZ185" s="66" t="str">
        <f t="shared" si="1146"/>
        <v/>
      </c>
      <c r="YA185" s="66" t="str">
        <f t="shared" si="1147"/>
        <v/>
      </c>
      <c r="YB185" s="66" t="str">
        <f t="shared" si="1148"/>
        <v/>
      </c>
      <c r="YC185" s="66" t="str">
        <f t="shared" si="1149"/>
        <v/>
      </c>
      <c r="YD185" s="66" t="str">
        <f t="shared" si="1150"/>
        <v/>
      </c>
      <c r="YE185" s="66" t="str">
        <f t="shared" si="1151"/>
        <v/>
      </c>
      <c r="YF185" s="66" t="str">
        <f t="shared" si="1152"/>
        <v/>
      </c>
      <c r="YG185" s="66" t="str">
        <f t="shared" si="1153"/>
        <v/>
      </c>
      <c r="YH185" s="66" t="str">
        <f t="shared" si="1154"/>
        <v/>
      </c>
      <c r="YI185" s="66" t="str">
        <f t="shared" si="1155"/>
        <v/>
      </c>
      <c r="YJ185" s="66" t="str">
        <f t="shared" si="1156"/>
        <v/>
      </c>
      <c r="YK185" s="66" t="str">
        <f t="shared" si="1157"/>
        <v/>
      </c>
      <c r="YL185" s="66" t="str">
        <f t="shared" si="1158"/>
        <v/>
      </c>
      <c r="YM185" s="66" t="str">
        <f t="shared" si="1159"/>
        <v/>
      </c>
      <c r="YN185" s="66" t="str">
        <f t="shared" si="1160"/>
        <v/>
      </c>
      <c r="YO185" s="66" t="str">
        <f t="shared" si="1161"/>
        <v/>
      </c>
      <c r="YP185" s="66" t="str">
        <f t="shared" si="1162"/>
        <v/>
      </c>
      <c r="YQ185" s="66" t="str">
        <f t="shared" si="1163"/>
        <v/>
      </c>
      <c r="YR185" s="66" t="str">
        <f t="shared" si="1164"/>
        <v/>
      </c>
      <c r="YS185" s="66" t="str">
        <f t="shared" si="1165"/>
        <v/>
      </c>
      <c r="YT185" s="66" t="str">
        <f t="shared" si="1166"/>
        <v/>
      </c>
      <c r="YU185" s="66" t="str">
        <f t="shared" si="1167"/>
        <v/>
      </c>
      <c r="YV185" s="66" t="str">
        <f t="shared" si="1168"/>
        <v/>
      </c>
      <c r="YW185" s="66" t="str">
        <f t="shared" si="1169"/>
        <v/>
      </c>
      <c r="YX185" s="66" t="str">
        <f t="shared" si="1170"/>
        <v/>
      </c>
      <c r="YY185" s="66" t="str">
        <f t="shared" si="1171"/>
        <v/>
      </c>
      <c r="YZ185" s="66" t="str">
        <f t="shared" si="1172"/>
        <v/>
      </c>
      <c r="ZA185" s="66" t="str">
        <f t="shared" si="1173"/>
        <v/>
      </c>
      <c r="ZB185" s="66" t="str">
        <f t="shared" si="1174"/>
        <v/>
      </c>
      <c r="ZC185" s="66" t="str">
        <f t="shared" si="1175"/>
        <v/>
      </c>
      <c r="ZD185" s="66" t="str">
        <f t="shared" si="1176"/>
        <v/>
      </c>
      <c r="ZE185" s="66" t="str">
        <f t="shared" si="1177"/>
        <v/>
      </c>
      <c r="ZF185" s="66" t="str">
        <f t="shared" si="1178"/>
        <v/>
      </c>
      <c r="ZG185" s="66" t="str">
        <f t="shared" si="1179"/>
        <v/>
      </c>
      <c r="ZH185" s="66" t="str">
        <f t="shared" si="1180"/>
        <v/>
      </c>
      <c r="ZI185" s="66" t="str">
        <f t="shared" si="1181"/>
        <v/>
      </c>
      <c r="ZJ185" s="66" t="str">
        <f t="shared" si="1182"/>
        <v/>
      </c>
      <c r="ZK185" s="66" t="str">
        <f t="shared" si="1183"/>
        <v/>
      </c>
      <c r="ZL185" s="66" t="str">
        <f t="shared" si="1184"/>
        <v/>
      </c>
      <c r="ZM185" s="66" t="str">
        <f t="shared" si="1185"/>
        <v/>
      </c>
      <c r="ZN185" s="66" t="str">
        <f t="shared" si="1186"/>
        <v/>
      </c>
      <c r="ZO185" s="66" t="str">
        <f t="shared" si="1187"/>
        <v/>
      </c>
      <c r="ZP185" s="66" t="str">
        <f t="shared" si="1188"/>
        <v/>
      </c>
      <c r="ZQ185" s="66" t="str">
        <f t="shared" si="1189"/>
        <v/>
      </c>
      <c r="ZR185" s="66" t="str">
        <f t="shared" si="1190"/>
        <v/>
      </c>
      <c r="ZS185" s="66" t="str">
        <f t="shared" si="1191"/>
        <v/>
      </c>
      <c r="ZT185" s="66" t="str">
        <f t="shared" si="1192"/>
        <v/>
      </c>
      <c r="ZU185" s="66" t="str">
        <f t="shared" si="1193"/>
        <v/>
      </c>
      <c r="ZV185" s="66" t="str">
        <f t="shared" si="1194"/>
        <v/>
      </c>
      <c r="ZW185" s="66" t="str">
        <f t="shared" si="1195"/>
        <v/>
      </c>
      <c r="ZX185" s="66" t="str">
        <f t="shared" si="1196"/>
        <v/>
      </c>
      <c r="ZY185" s="66" t="str">
        <f t="shared" si="1197"/>
        <v/>
      </c>
      <c r="ZZ185" s="66" t="str">
        <f t="shared" si="1198"/>
        <v/>
      </c>
      <c r="AAA185" s="66" t="str">
        <f t="shared" si="1199"/>
        <v/>
      </c>
      <c r="AAB185" s="66" t="str">
        <f t="shared" si="1200"/>
        <v/>
      </c>
      <c r="AAC185" s="66" t="str">
        <f t="shared" si="1201"/>
        <v/>
      </c>
      <c r="AAD185" s="66" t="str">
        <f t="shared" si="1202"/>
        <v/>
      </c>
      <c r="AAE185" s="66" t="str">
        <f t="shared" si="1203"/>
        <v/>
      </c>
      <c r="AAF185" s="66" t="str">
        <f t="shared" si="1204"/>
        <v/>
      </c>
      <c r="AAG185" s="66" t="str">
        <f t="shared" si="1205"/>
        <v/>
      </c>
      <c r="AAH185" s="66" t="str">
        <f t="shared" si="1206"/>
        <v/>
      </c>
      <c r="AAI185" s="66" t="str">
        <f t="shared" si="1207"/>
        <v/>
      </c>
      <c r="AAJ185" s="66" t="str">
        <f t="shared" si="1208"/>
        <v/>
      </c>
      <c r="AAK185" s="66" t="str">
        <f t="shared" si="1209"/>
        <v/>
      </c>
      <c r="AAL185" s="66" t="str">
        <f t="shared" si="1210"/>
        <v/>
      </c>
      <c r="AAM185" s="66" t="str">
        <f t="shared" si="1211"/>
        <v/>
      </c>
      <c r="AAN185" s="66" t="str">
        <f t="shared" si="1212"/>
        <v/>
      </c>
      <c r="AAO185" s="66" t="str">
        <f t="shared" si="1213"/>
        <v/>
      </c>
      <c r="AAP185" s="66" t="str">
        <f t="shared" si="1214"/>
        <v/>
      </c>
      <c r="AAQ185" s="66" t="str">
        <f t="shared" si="1215"/>
        <v/>
      </c>
      <c r="AAR185" s="66" t="str">
        <f t="shared" si="1216"/>
        <v/>
      </c>
      <c r="AAS185" s="66" t="str">
        <f t="shared" si="1217"/>
        <v/>
      </c>
      <c r="AAT185" s="66" t="str">
        <f t="shared" si="1218"/>
        <v/>
      </c>
      <c r="AAU185" s="66" t="str">
        <f t="shared" si="1219"/>
        <v/>
      </c>
      <c r="AAV185" s="66" t="str">
        <f t="shared" si="1220"/>
        <v/>
      </c>
      <c r="AAW185" s="66" t="str">
        <f t="shared" si="1221"/>
        <v/>
      </c>
      <c r="AAX185" s="66" t="str">
        <f t="shared" si="1222"/>
        <v/>
      </c>
      <c r="AAY185" s="66" t="str">
        <f t="shared" si="1223"/>
        <v/>
      </c>
      <c r="AAZ185" s="66" t="str">
        <f t="shared" si="1224"/>
        <v/>
      </c>
      <c r="ABA185" s="66" t="str">
        <f t="shared" si="1225"/>
        <v/>
      </c>
      <c r="ABB185" s="66" t="str">
        <f t="shared" si="1226"/>
        <v/>
      </c>
      <c r="ABC185" s="66" t="str">
        <f t="shared" si="1227"/>
        <v/>
      </c>
      <c r="ABD185" s="66" t="str">
        <f t="shared" si="1228"/>
        <v/>
      </c>
      <c r="ABE185" s="66" t="str">
        <f t="shared" si="1229"/>
        <v/>
      </c>
      <c r="ABF185" s="66" t="str">
        <f t="shared" si="1230"/>
        <v/>
      </c>
      <c r="ABG185" s="66" t="str">
        <f t="shared" si="1231"/>
        <v/>
      </c>
      <c r="ABH185" s="66" t="str">
        <f t="shared" si="1232"/>
        <v/>
      </c>
      <c r="ABI185" s="66" t="str">
        <f t="shared" si="1233"/>
        <v/>
      </c>
      <c r="ABJ185" s="66" t="str">
        <f t="shared" si="1234"/>
        <v/>
      </c>
      <c r="ABK185" s="66" t="str">
        <f t="shared" si="1235"/>
        <v/>
      </c>
      <c r="ABL185" s="66" t="str">
        <f t="shared" si="1236"/>
        <v/>
      </c>
      <c r="ABM185" s="66" t="str">
        <f t="shared" si="1237"/>
        <v/>
      </c>
      <c r="ABN185" s="66" t="str">
        <f t="shared" si="1238"/>
        <v/>
      </c>
      <c r="ABO185" s="66" t="str">
        <f t="shared" si="1239"/>
        <v/>
      </c>
      <c r="ABP185" s="66" t="str">
        <f t="shared" si="1240"/>
        <v/>
      </c>
      <c r="ABQ185" s="66" t="str">
        <f t="shared" si="1241"/>
        <v/>
      </c>
      <c r="ABR185" s="66" t="str">
        <f t="shared" si="1242"/>
        <v/>
      </c>
      <c r="ABS185" s="66" t="str">
        <f t="shared" si="1243"/>
        <v/>
      </c>
      <c r="ABT185" s="66" t="str">
        <f t="shared" si="1244"/>
        <v/>
      </c>
      <c r="ABU185" s="66" t="str">
        <f t="shared" si="1245"/>
        <v/>
      </c>
      <c r="ABV185" s="66" t="str">
        <f t="shared" si="1246"/>
        <v/>
      </c>
      <c r="ABW185" s="66" t="str">
        <f t="shared" si="1247"/>
        <v/>
      </c>
      <c r="ABX185" s="66" t="str">
        <f t="shared" si="1248"/>
        <v/>
      </c>
      <c r="ABY185" s="66" t="str">
        <f t="shared" si="1249"/>
        <v/>
      </c>
      <c r="ABZ185" s="66" t="str">
        <f t="shared" si="1250"/>
        <v/>
      </c>
      <c r="ACA185" s="66" t="str">
        <f t="shared" si="1251"/>
        <v/>
      </c>
      <c r="ACB185" s="66" t="str">
        <f t="shared" si="1252"/>
        <v/>
      </c>
      <c r="ACC185" s="66" t="str">
        <f t="shared" si="1253"/>
        <v/>
      </c>
      <c r="ACD185" s="66" t="str">
        <f t="shared" si="1254"/>
        <v/>
      </c>
      <c r="ACE185" s="66" t="str">
        <f t="shared" si="1255"/>
        <v/>
      </c>
      <c r="ACF185" s="66" t="str">
        <f t="shared" si="1256"/>
        <v/>
      </c>
      <c r="ACG185" s="66" t="str">
        <f t="shared" si="1257"/>
        <v/>
      </c>
      <c r="ACH185" s="66" t="str">
        <f t="shared" si="1258"/>
        <v/>
      </c>
      <c r="ACI185" s="66" t="str">
        <f t="shared" si="1259"/>
        <v/>
      </c>
      <c r="ACJ185" s="66" t="str">
        <f t="shared" si="1260"/>
        <v/>
      </c>
      <c r="ACK185" s="66" t="str">
        <f t="shared" si="1261"/>
        <v/>
      </c>
      <c r="ACL185" s="66" t="str">
        <f t="shared" si="1262"/>
        <v/>
      </c>
      <c r="ACM185" s="66" t="str">
        <f t="shared" ref="ACM185:ACN185" si="1322">IF(AND(ACS$3="Unit", ACL185=""), "", IF(AND(ACS$3="Unit", ACL185="-"),"", IF(ACS$3="Unit", "kg/GJ delivered", IF(AND(NY185&lt;&gt;"", NY185&lt;&gt;"-", NX185="-"),"", IF($H185="","", IF(NX185="nd", "",IF(NX185="&lt;n.a.&gt;", "", IF(NY185="#/MJ", "", IF(NY185="kg/GJ delivered",NX185,IF(NY185="g/MJ delivered",NX185,IF(NY185="kg/MJ delivered",NX185*1000,IF(NY185="mg/MJ delivered",NX185/1000,IF(NY185="g/kg",((NX185)*(1/$I185)*(1/$H185)),IF(NY185="mg/kg",((NX185/1000)*(1/$I185)*(1/$H185)),IF(NY185="mg/MJ delivered",NX185/1000,IF(NY185="-","","Error"))))))))))))))))</f>
        <v/>
      </c>
      <c r="ACN185" s="66" t="str">
        <f t="shared" si="1322"/>
        <v/>
      </c>
      <c r="ACO185" s="66" t="str">
        <f t="shared" si="1264"/>
        <v/>
      </c>
      <c r="ACP185" s="66" t="str">
        <f t="shared" si="1265"/>
        <v/>
      </c>
      <c r="ACQ185" s="66" t="str">
        <f t="shared" si="1266"/>
        <v/>
      </c>
      <c r="ACR185" s="66" t="str">
        <f t="shared" si="1267"/>
        <v/>
      </c>
      <c r="ACS185" s="66" t="str">
        <f t="shared" si="1268"/>
        <v/>
      </c>
      <c r="ACT185" s="66" t="str">
        <f t="shared" si="1269"/>
        <v/>
      </c>
    </row>
    <row r="186" spans="2:774" ht="15.75" customHeight="1" x14ac:dyDescent="0.25">
      <c r="B186" s="66">
        <v>280</v>
      </c>
      <c r="C186" s="66" t="s">
        <v>1009</v>
      </c>
      <c r="D186" s="66" t="s">
        <v>1115</v>
      </c>
      <c r="E186" s="156" t="s">
        <v>960</v>
      </c>
      <c r="F186" s="66" t="s">
        <v>1579</v>
      </c>
      <c r="G186" s="66" t="s">
        <v>490</v>
      </c>
      <c r="H186" s="126">
        <v>0.11</v>
      </c>
      <c r="I186" s="130">
        <f>'Heating Values'!$D$24</f>
        <v>14.023</v>
      </c>
      <c r="J186" s="66" t="str">
        <f t="shared" si="1320"/>
        <v>Crop Residue, Traditional, CN</v>
      </c>
      <c r="K186" s="66" t="s">
        <v>1254</v>
      </c>
      <c r="L186" s="66" t="s">
        <v>1254</v>
      </c>
      <c r="M186" s="66" t="s">
        <v>1254</v>
      </c>
      <c r="N186" s="66" t="s">
        <v>1254</v>
      </c>
      <c r="O186" s="66" t="s">
        <v>951</v>
      </c>
      <c r="P186" s="66" t="str">
        <f t="shared" si="1272"/>
        <v>CN</v>
      </c>
      <c r="Q186" s="66" t="s">
        <v>87</v>
      </c>
      <c r="R186" s="164" t="s">
        <v>977</v>
      </c>
      <c r="S186" s="158" t="s">
        <v>523</v>
      </c>
      <c r="T186" s="158" t="s">
        <v>128</v>
      </c>
      <c r="U186" s="158" t="s">
        <v>128</v>
      </c>
      <c r="V186" s="158" t="s">
        <v>128</v>
      </c>
      <c r="W186" s="158" t="s">
        <v>128</v>
      </c>
      <c r="X186" s="166" t="s">
        <v>969</v>
      </c>
      <c r="Y186" s="158" t="s">
        <v>523</v>
      </c>
      <c r="Z186" s="158" t="s">
        <v>128</v>
      </c>
      <c r="AA186" s="158" t="s">
        <v>128</v>
      </c>
      <c r="AB186" s="158" t="s">
        <v>128</v>
      </c>
      <c r="AC186" s="158" t="s">
        <v>128</v>
      </c>
      <c r="AD186" s="158" t="s">
        <v>128</v>
      </c>
      <c r="AE186" s="158" t="s">
        <v>128</v>
      </c>
      <c r="AF186" s="158" t="s">
        <v>128</v>
      </c>
      <c r="AG186" s="158" t="s">
        <v>128</v>
      </c>
      <c r="AH186" s="158" t="s">
        <v>128</v>
      </c>
      <c r="AI186" s="158" t="s">
        <v>128</v>
      </c>
      <c r="AJ186" s="165" t="s">
        <v>985</v>
      </c>
      <c r="AK186" s="158" t="s">
        <v>523</v>
      </c>
      <c r="AL186" s="165" t="s">
        <v>993</v>
      </c>
      <c r="AM186" s="158" t="s">
        <v>523</v>
      </c>
      <c r="AN186" s="165" t="s">
        <v>1000</v>
      </c>
      <c r="AO186" s="158" t="s">
        <v>523</v>
      </c>
      <c r="AP186" s="158" t="s">
        <v>128</v>
      </c>
      <c r="AQ186" s="158" t="s">
        <v>128</v>
      </c>
      <c r="AR186" s="158" t="s">
        <v>128</v>
      </c>
      <c r="AS186" s="158" t="s">
        <v>128</v>
      </c>
      <c r="AT186" s="158" t="s">
        <v>128</v>
      </c>
      <c r="AU186" s="158" t="s">
        <v>128</v>
      </c>
      <c r="AV186" s="158" t="s">
        <v>128</v>
      </c>
      <c r="AW186" s="158" t="s">
        <v>128</v>
      </c>
      <c r="AX186" s="158" t="s">
        <v>128</v>
      </c>
      <c r="AY186" s="158" t="s">
        <v>128</v>
      </c>
      <c r="AZ186" s="158" t="s">
        <v>128</v>
      </c>
      <c r="BA186" s="158" t="s">
        <v>128</v>
      </c>
      <c r="BB186" s="158" t="s">
        <v>128</v>
      </c>
      <c r="BC186" s="158" t="s">
        <v>128</v>
      </c>
      <c r="BD186" s="158" t="s">
        <v>128</v>
      </c>
      <c r="BE186" s="158" t="s">
        <v>128</v>
      </c>
      <c r="BF186" s="158" t="s">
        <v>128</v>
      </c>
      <c r="BG186" s="158" t="s">
        <v>128</v>
      </c>
      <c r="BH186" s="158" t="s">
        <v>128</v>
      </c>
      <c r="BI186" s="158" t="s">
        <v>128</v>
      </c>
      <c r="BJ186" s="158" t="s">
        <v>128</v>
      </c>
      <c r="BK186" s="158" t="s">
        <v>128</v>
      </c>
      <c r="BL186" s="158" t="s">
        <v>128</v>
      </c>
      <c r="BM186" s="158" t="s">
        <v>128</v>
      </c>
      <c r="BN186" s="158" t="s">
        <v>128</v>
      </c>
      <c r="BO186" s="158" t="s">
        <v>128</v>
      </c>
      <c r="BP186" s="158" t="s">
        <v>128</v>
      </c>
      <c r="BQ186" s="158" t="s">
        <v>128</v>
      </c>
      <c r="BR186" s="158" t="s">
        <v>128</v>
      </c>
      <c r="BS186" s="158" t="s">
        <v>128</v>
      </c>
      <c r="BT186" s="158" t="s">
        <v>128</v>
      </c>
      <c r="BU186" s="158" t="s">
        <v>128</v>
      </c>
      <c r="BV186" s="158" t="s">
        <v>128</v>
      </c>
      <c r="BW186" s="158" t="s">
        <v>128</v>
      </c>
      <c r="BX186" s="158" t="s">
        <v>128</v>
      </c>
      <c r="BY186" s="158" t="s">
        <v>128</v>
      </c>
      <c r="BZ186" s="158" t="s">
        <v>128</v>
      </c>
      <c r="CA186" s="158" t="s">
        <v>128</v>
      </c>
      <c r="CB186" s="158" t="s">
        <v>128</v>
      </c>
      <c r="CC186" s="158" t="s">
        <v>128</v>
      </c>
      <c r="CD186" s="158" t="s">
        <v>128</v>
      </c>
      <c r="CE186" s="158" t="s">
        <v>128</v>
      </c>
      <c r="CF186" s="158" t="s">
        <v>128</v>
      </c>
      <c r="CG186" s="158" t="s">
        <v>128</v>
      </c>
      <c r="CH186" s="158" t="s">
        <v>128</v>
      </c>
      <c r="CI186" s="158" t="s">
        <v>128</v>
      </c>
      <c r="CJ186" s="158" t="s">
        <v>128</v>
      </c>
      <c r="CK186" s="158" t="s">
        <v>128</v>
      </c>
      <c r="CL186" s="158" t="s">
        <v>128</v>
      </c>
      <c r="CM186" s="158" t="s">
        <v>128</v>
      </c>
      <c r="CN186" s="158" t="s">
        <v>128</v>
      </c>
      <c r="CO186" s="158" t="s">
        <v>128</v>
      </c>
      <c r="CP186" s="158" t="s">
        <v>128</v>
      </c>
      <c r="CQ186" s="158" t="s">
        <v>128</v>
      </c>
      <c r="CR186" s="158" t="s">
        <v>128</v>
      </c>
      <c r="CS186" s="158" t="s">
        <v>128</v>
      </c>
      <c r="CT186" s="158" t="s">
        <v>128</v>
      </c>
      <c r="CU186" s="158" t="s">
        <v>128</v>
      </c>
      <c r="CV186" s="158" t="s">
        <v>128</v>
      </c>
      <c r="CW186" s="158" t="s">
        <v>128</v>
      </c>
      <c r="CX186" s="158" t="s">
        <v>128</v>
      </c>
      <c r="CY186" s="158" t="s">
        <v>128</v>
      </c>
      <c r="CZ186" s="158" t="s">
        <v>128</v>
      </c>
      <c r="DA186" s="158" t="s">
        <v>128</v>
      </c>
      <c r="DB186" s="158" t="s">
        <v>128</v>
      </c>
      <c r="DC186" s="158" t="s">
        <v>128</v>
      </c>
      <c r="DD186" s="158" t="s">
        <v>128</v>
      </c>
      <c r="DE186" s="158" t="s">
        <v>128</v>
      </c>
      <c r="DF186" s="158" t="s">
        <v>128</v>
      </c>
      <c r="DG186" s="158" t="s">
        <v>128</v>
      </c>
      <c r="DH186" s="158" t="s">
        <v>128</v>
      </c>
      <c r="DI186" s="158" t="s">
        <v>128</v>
      </c>
      <c r="DJ186" s="158" t="s">
        <v>128</v>
      </c>
      <c r="DK186" s="158" t="s">
        <v>128</v>
      </c>
      <c r="DL186" s="158" t="s">
        <v>128</v>
      </c>
      <c r="DM186" s="158" t="s">
        <v>128</v>
      </c>
      <c r="DN186" s="158" t="s">
        <v>128</v>
      </c>
      <c r="DO186" s="158" t="s">
        <v>128</v>
      </c>
      <c r="DP186" s="158" t="s">
        <v>128</v>
      </c>
      <c r="DQ186" s="158" t="s">
        <v>128</v>
      </c>
      <c r="DR186" s="158" t="s">
        <v>128</v>
      </c>
      <c r="DS186" s="158" t="s">
        <v>128</v>
      </c>
      <c r="DT186" s="158" t="s">
        <v>128</v>
      </c>
      <c r="DU186" s="158" t="s">
        <v>128</v>
      </c>
      <c r="DV186" s="158" t="s">
        <v>128</v>
      </c>
      <c r="DW186" s="158" t="s">
        <v>128</v>
      </c>
      <c r="DX186" s="158" t="s">
        <v>128</v>
      </c>
      <c r="DY186" s="158" t="s">
        <v>128</v>
      </c>
      <c r="DZ186" s="158" t="s">
        <v>128</v>
      </c>
      <c r="EA186" s="158" t="s">
        <v>128</v>
      </c>
      <c r="EB186" s="158" t="s">
        <v>128</v>
      </c>
      <c r="EC186" s="158" t="s">
        <v>128</v>
      </c>
      <c r="ED186" s="158" t="s">
        <v>128</v>
      </c>
      <c r="EE186" s="158" t="s">
        <v>128</v>
      </c>
      <c r="EF186" s="158" t="s">
        <v>128</v>
      </c>
      <c r="EG186" s="158" t="s">
        <v>128</v>
      </c>
      <c r="EH186" s="158" t="s">
        <v>128</v>
      </c>
      <c r="EI186" s="158" t="s">
        <v>128</v>
      </c>
      <c r="EJ186" s="158" t="s">
        <v>128</v>
      </c>
      <c r="EK186" s="158" t="s">
        <v>128</v>
      </c>
      <c r="EL186" s="158" t="s">
        <v>128</v>
      </c>
      <c r="EM186" s="158" t="s">
        <v>128</v>
      </c>
      <c r="EN186" s="158" t="s">
        <v>128</v>
      </c>
      <c r="EO186" s="158" t="s">
        <v>128</v>
      </c>
      <c r="EP186" s="158" t="s">
        <v>128</v>
      </c>
      <c r="EQ186" s="158" t="s">
        <v>128</v>
      </c>
      <c r="ER186" s="158" t="s">
        <v>128</v>
      </c>
      <c r="ES186" s="158" t="s">
        <v>128</v>
      </c>
      <c r="ET186" s="158" t="s">
        <v>128</v>
      </c>
      <c r="EU186" s="158" t="s">
        <v>128</v>
      </c>
      <c r="EV186" s="158" t="s">
        <v>128</v>
      </c>
      <c r="EW186" s="158" t="s">
        <v>128</v>
      </c>
      <c r="EX186" s="158" t="s">
        <v>128</v>
      </c>
      <c r="EY186" s="158" t="s">
        <v>128</v>
      </c>
      <c r="EZ186" s="158" t="s">
        <v>128</v>
      </c>
      <c r="FA186" s="158" t="s">
        <v>128</v>
      </c>
      <c r="FB186" s="158" t="s">
        <v>128</v>
      </c>
      <c r="FC186" s="158" t="s">
        <v>128</v>
      </c>
      <c r="FD186" s="158" t="s">
        <v>128</v>
      </c>
      <c r="FE186" s="158" t="s">
        <v>128</v>
      </c>
      <c r="FF186" s="158" t="s">
        <v>128</v>
      </c>
      <c r="FG186" s="158" t="s">
        <v>128</v>
      </c>
      <c r="FH186" s="158" t="s">
        <v>128</v>
      </c>
      <c r="FI186" s="158" t="s">
        <v>128</v>
      </c>
      <c r="FJ186" s="158" t="s">
        <v>128</v>
      </c>
      <c r="FK186" s="158" t="s">
        <v>128</v>
      </c>
      <c r="FL186" s="158" t="s">
        <v>128</v>
      </c>
      <c r="FM186" s="158" t="s">
        <v>128</v>
      </c>
      <c r="FN186" s="158" t="s">
        <v>128</v>
      </c>
      <c r="FO186" s="158" t="s">
        <v>128</v>
      </c>
      <c r="FP186" s="158" t="s">
        <v>128</v>
      </c>
      <c r="FQ186" s="158" t="s">
        <v>128</v>
      </c>
      <c r="FR186" s="158" t="s">
        <v>128</v>
      </c>
      <c r="FS186" s="158" t="s">
        <v>128</v>
      </c>
      <c r="FT186" s="158" t="s">
        <v>128</v>
      </c>
      <c r="FU186" s="158" t="s">
        <v>128</v>
      </c>
      <c r="FV186" s="158" t="s">
        <v>128</v>
      </c>
      <c r="FW186" s="158" t="s">
        <v>128</v>
      </c>
      <c r="FX186" s="158" t="s">
        <v>128</v>
      </c>
      <c r="FY186" s="158" t="s">
        <v>128</v>
      </c>
      <c r="FZ186" s="158" t="s">
        <v>128</v>
      </c>
      <c r="GA186" s="158" t="s">
        <v>128</v>
      </c>
      <c r="GB186" s="158" t="s">
        <v>128</v>
      </c>
      <c r="GC186" s="158" t="s">
        <v>128</v>
      </c>
      <c r="GD186" s="158" t="s">
        <v>128</v>
      </c>
      <c r="GE186" s="158" t="s">
        <v>128</v>
      </c>
      <c r="GF186" s="158" t="s">
        <v>128</v>
      </c>
      <c r="GG186" s="158" t="s">
        <v>128</v>
      </c>
      <c r="GH186" s="158" t="s">
        <v>128</v>
      </c>
      <c r="GI186" s="158" t="s">
        <v>128</v>
      </c>
      <c r="GJ186" s="158" t="s">
        <v>128</v>
      </c>
      <c r="GK186" s="158" t="s">
        <v>128</v>
      </c>
      <c r="GL186" s="158" t="s">
        <v>128</v>
      </c>
      <c r="GM186" s="158" t="s">
        <v>128</v>
      </c>
      <c r="GN186" s="158" t="s">
        <v>128</v>
      </c>
      <c r="GO186" s="158" t="s">
        <v>128</v>
      </c>
      <c r="GP186" s="158" t="s">
        <v>128</v>
      </c>
      <c r="GQ186" s="158" t="s">
        <v>128</v>
      </c>
      <c r="GR186" s="158" t="s">
        <v>128</v>
      </c>
      <c r="GS186" s="158" t="s">
        <v>128</v>
      </c>
      <c r="GT186" s="158" t="s">
        <v>128</v>
      </c>
      <c r="GU186" s="158" t="s">
        <v>128</v>
      </c>
      <c r="GV186" s="158" t="s">
        <v>128</v>
      </c>
      <c r="GW186" s="158" t="s">
        <v>128</v>
      </c>
      <c r="GX186" s="158" t="s">
        <v>128</v>
      </c>
      <c r="GY186" s="158" t="s">
        <v>128</v>
      </c>
      <c r="GZ186" s="158" t="s">
        <v>128</v>
      </c>
      <c r="HA186" s="158" t="s">
        <v>128</v>
      </c>
      <c r="HB186" s="158" t="s">
        <v>128</v>
      </c>
      <c r="HC186" s="158" t="s">
        <v>128</v>
      </c>
      <c r="HD186" s="158" t="s">
        <v>128</v>
      </c>
      <c r="HE186" s="158" t="s">
        <v>128</v>
      </c>
      <c r="HF186" s="158" t="s">
        <v>128</v>
      </c>
      <c r="HG186" s="158" t="s">
        <v>128</v>
      </c>
      <c r="HH186" s="158" t="s">
        <v>128</v>
      </c>
      <c r="HI186" s="158" t="s">
        <v>128</v>
      </c>
      <c r="HJ186" s="158" t="s">
        <v>128</v>
      </c>
      <c r="HK186" s="158" t="s">
        <v>128</v>
      </c>
      <c r="HL186" s="158" t="s">
        <v>128</v>
      </c>
      <c r="HM186" s="158" t="s">
        <v>128</v>
      </c>
      <c r="HN186" s="158" t="s">
        <v>128</v>
      </c>
      <c r="HO186" s="158" t="s">
        <v>128</v>
      </c>
      <c r="HP186" s="158" t="s">
        <v>128</v>
      </c>
      <c r="HQ186" s="158" t="s">
        <v>128</v>
      </c>
      <c r="HR186" s="158" t="s">
        <v>128</v>
      </c>
      <c r="HS186" s="158" t="s">
        <v>128</v>
      </c>
      <c r="HT186" s="158" t="s">
        <v>128</v>
      </c>
      <c r="HU186" s="158" t="s">
        <v>128</v>
      </c>
      <c r="HV186" s="158" t="s">
        <v>128</v>
      </c>
      <c r="HW186" s="158" t="s">
        <v>128</v>
      </c>
      <c r="HX186" s="158" t="s">
        <v>128</v>
      </c>
      <c r="HY186" s="158" t="s">
        <v>128</v>
      </c>
      <c r="HZ186" s="158" t="s">
        <v>128</v>
      </c>
      <c r="IA186" s="158" t="s">
        <v>128</v>
      </c>
      <c r="IB186" s="158" t="s">
        <v>128</v>
      </c>
      <c r="IC186" s="158" t="s">
        <v>128</v>
      </c>
      <c r="ID186" s="158" t="s">
        <v>128</v>
      </c>
      <c r="IE186" s="158" t="s">
        <v>128</v>
      </c>
      <c r="IF186" s="158" t="s">
        <v>128</v>
      </c>
      <c r="IG186" s="158" t="s">
        <v>128</v>
      </c>
      <c r="IH186" s="158" t="s">
        <v>128</v>
      </c>
      <c r="II186" s="158" t="s">
        <v>128</v>
      </c>
      <c r="IJ186" s="158" t="s">
        <v>128</v>
      </c>
      <c r="IK186" s="158" t="s">
        <v>128</v>
      </c>
      <c r="IL186" s="158" t="s">
        <v>128</v>
      </c>
      <c r="IM186" s="158" t="s">
        <v>128</v>
      </c>
      <c r="IN186" s="158" t="s">
        <v>128</v>
      </c>
      <c r="IO186" s="158" t="s">
        <v>128</v>
      </c>
      <c r="IP186" s="158" t="s">
        <v>128</v>
      </c>
      <c r="IQ186" s="158" t="s">
        <v>128</v>
      </c>
      <c r="IR186" s="158" t="s">
        <v>128</v>
      </c>
      <c r="IS186" s="158" t="s">
        <v>128</v>
      </c>
      <c r="IT186" s="158" t="s">
        <v>128</v>
      </c>
      <c r="IU186" s="158" t="s">
        <v>128</v>
      </c>
      <c r="IV186" s="158" t="s">
        <v>128</v>
      </c>
      <c r="IW186" s="158" t="s">
        <v>128</v>
      </c>
      <c r="IX186" s="158" t="s">
        <v>128</v>
      </c>
      <c r="IY186" s="158" t="s">
        <v>128</v>
      </c>
      <c r="IZ186" s="158" t="s">
        <v>128</v>
      </c>
      <c r="JA186" s="158" t="s">
        <v>128</v>
      </c>
      <c r="JB186" s="158" t="s">
        <v>128</v>
      </c>
      <c r="JC186" s="158" t="s">
        <v>128</v>
      </c>
      <c r="JD186" s="158" t="s">
        <v>128</v>
      </c>
      <c r="JE186" s="158" t="s">
        <v>128</v>
      </c>
      <c r="JF186" s="158" t="s">
        <v>128</v>
      </c>
      <c r="JG186" s="158" t="s">
        <v>128</v>
      </c>
      <c r="JH186" s="158" t="s">
        <v>128</v>
      </c>
      <c r="JI186" s="158" t="s">
        <v>128</v>
      </c>
      <c r="JJ186" s="158" t="s">
        <v>128</v>
      </c>
      <c r="JK186" s="158" t="s">
        <v>128</v>
      </c>
      <c r="JL186" s="158" t="s">
        <v>128</v>
      </c>
      <c r="JM186" s="158" t="s">
        <v>128</v>
      </c>
      <c r="JN186" s="158" t="s">
        <v>128</v>
      </c>
      <c r="JO186" s="158" t="s">
        <v>128</v>
      </c>
      <c r="JP186" s="158" t="s">
        <v>128</v>
      </c>
      <c r="JQ186" s="158" t="s">
        <v>128</v>
      </c>
      <c r="JR186" s="158" t="s">
        <v>128</v>
      </c>
      <c r="JS186" s="158" t="s">
        <v>128</v>
      </c>
      <c r="JT186" s="158" t="s">
        <v>128</v>
      </c>
      <c r="JU186" s="158" t="s">
        <v>128</v>
      </c>
      <c r="JV186" s="158" t="s">
        <v>128</v>
      </c>
      <c r="JW186" s="158" t="s">
        <v>128</v>
      </c>
      <c r="JX186" s="158" t="s">
        <v>128</v>
      </c>
      <c r="JY186" s="158" t="s">
        <v>128</v>
      </c>
      <c r="JZ186" s="158" t="s">
        <v>128</v>
      </c>
      <c r="KA186" s="158" t="s">
        <v>128</v>
      </c>
      <c r="KB186" s="158" t="s">
        <v>128</v>
      </c>
      <c r="KC186" s="158" t="s">
        <v>128</v>
      </c>
      <c r="KD186" s="158" t="s">
        <v>128</v>
      </c>
      <c r="KE186" s="158" t="s">
        <v>128</v>
      </c>
      <c r="KF186" s="158" t="s">
        <v>128</v>
      </c>
      <c r="KG186" s="158" t="s">
        <v>128</v>
      </c>
      <c r="KH186" s="158" t="s">
        <v>128</v>
      </c>
      <c r="KI186" s="158" t="s">
        <v>128</v>
      </c>
      <c r="KJ186" s="158" t="s">
        <v>128</v>
      </c>
      <c r="KK186" s="158" t="s">
        <v>128</v>
      </c>
      <c r="KL186" s="158" t="s">
        <v>128</v>
      </c>
      <c r="KM186" s="158" t="s">
        <v>128</v>
      </c>
      <c r="KN186" s="158" t="s">
        <v>128</v>
      </c>
      <c r="KO186" s="158" t="s">
        <v>128</v>
      </c>
      <c r="KP186" s="158" t="s">
        <v>128</v>
      </c>
      <c r="KQ186" s="158" t="s">
        <v>128</v>
      </c>
      <c r="KR186" s="158" t="s">
        <v>128</v>
      </c>
      <c r="KS186" s="158" t="s">
        <v>128</v>
      </c>
      <c r="KT186" s="158" t="s">
        <v>128</v>
      </c>
      <c r="KU186" s="158" t="s">
        <v>128</v>
      </c>
      <c r="KV186" s="158" t="s">
        <v>128</v>
      </c>
      <c r="KW186" s="158" t="s">
        <v>128</v>
      </c>
      <c r="KX186" s="158" t="s">
        <v>128</v>
      </c>
      <c r="KY186" s="158" t="s">
        <v>128</v>
      </c>
      <c r="KZ186" s="158" t="s">
        <v>128</v>
      </c>
      <c r="LA186" s="158" t="s">
        <v>128</v>
      </c>
      <c r="LB186" s="158" t="s">
        <v>128</v>
      </c>
      <c r="LC186" s="158" t="s">
        <v>128</v>
      </c>
      <c r="LD186" s="158" t="s">
        <v>128</v>
      </c>
      <c r="LE186" s="158" t="s">
        <v>128</v>
      </c>
      <c r="LF186" s="158" t="s">
        <v>128</v>
      </c>
      <c r="LG186" s="158" t="s">
        <v>128</v>
      </c>
      <c r="LH186" s="158" t="s">
        <v>128</v>
      </c>
      <c r="LI186" s="158" t="s">
        <v>128</v>
      </c>
      <c r="LJ186" s="158" t="s">
        <v>128</v>
      </c>
      <c r="LK186" s="158" t="s">
        <v>128</v>
      </c>
      <c r="LL186" s="158" t="s">
        <v>128</v>
      </c>
      <c r="LM186" s="158" t="s">
        <v>128</v>
      </c>
      <c r="LN186" s="158" t="s">
        <v>128</v>
      </c>
      <c r="LO186" s="158" t="s">
        <v>128</v>
      </c>
      <c r="LP186" s="158" t="s">
        <v>128</v>
      </c>
      <c r="LQ186" s="158" t="s">
        <v>128</v>
      </c>
      <c r="LR186" s="158" t="s">
        <v>128</v>
      </c>
      <c r="LS186" s="158" t="s">
        <v>128</v>
      </c>
      <c r="LT186" s="158" t="s">
        <v>128</v>
      </c>
      <c r="LU186" s="158" t="s">
        <v>128</v>
      </c>
      <c r="LV186" s="158" t="s">
        <v>128</v>
      </c>
      <c r="LW186" s="158" t="s">
        <v>128</v>
      </c>
      <c r="LX186" s="158" t="s">
        <v>128</v>
      </c>
      <c r="LY186" s="158" t="s">
        <v>128</v>
      </c>
      <c r="LZ186" s="158" t="s">
        <v>128</v>
      </c>
      <c r="MA186" s="158" t="s">
        <v>128</v>
      </c>
      <c r="MB186" s="158" t="s">
        <v>128</v>
      </c>
      <c r="MC186" s="158" t="s">
        <v>128</v>
      </c>
      <c r="MD186" s="158" t="s">
        <v>128</v>
      </c>
      <c r="ME186" s="158" t="s">
        <v>128</v>
      </c>
      <c r="MF186" s="158" t="s">
        <v>128</v>
      </c>
      <c r="MG186" s="158" t="s">
        <v>128</v>
      </c>
      <c r="MH186" s="158" t="s">
        <v>128</v>
      </c>
      <c r="MI186" s="158" t="s">
        <v>128</v>
      </c>
      <c r="MJ186" s="158" t="s">
        <v>128</v>
      </c>
      <c r="MK186" s="158" t="s">
        <v>128</v>
      </c>
      <c r="ML186" s="158" t="s">
        <v>128</v>
      </c>
      <c r="MM186" s="158" t="s">
        <v>128</v>
      </c>
      <c r="MN186" s="158" t="s">
        <v>128</v>
      </c>
      <c r="MO186" s="158" t="s">
        <v>128</v>
      </c>
      <c r="MP186" s="158" t="s">
        <v>128</v>
      </c>
      <c r="MQ186" s="158" t="s">
        <v>128</v>
      </c>
      <c r="MR186" s="158" t="s">
        <v>128</v>
      </c>
      <c r="MS186" s="158" t="s">
        <v>128</v>
      </c>
      <c r="MT186" s="158" t="s">
        <v>128</v>
      </c>
      <c r="MU186" s="158" t="s">
        <v>128</v>
      </c>
      <c r="MV186" s="158" t="s">
        <v>128</v>
      </c>
      <c r="MW186" s="158" t="s">
        <v>128</v>
      </c>
      <c r="MX186" s="158" t="s">
        <v>128</v>
      </c>
      <c r="MY186" s="158" t="s">
        <v>128</v>
      </c>
      <c r="MZ186" s="158" t="s">
        <v>128</v>
      </c>
      <c r="NA186" s="158" t="s">
        <v>128</v>
      </c>
      <c r="NB186" s="158" t="s">
        <v>128</v>
      </c>
      <c r="NC186" s="158" t="s">
        <v>128</v>
      </c>
      <c r="ND186" s="158" t="s">
        <v>128</v>
      </c>
      <c r="NE186" s="158" t="s">
        <v>128</v>
      </c>
      <c r="NF186" s="158" t="s">
        <v>128</v>
      </c>
      <c r="NG186" s="158" t="s">
        <v>128</v>
      </c>
      <c r="NH186" s="158" t="s">
        <v>128</v>
      </c>
      <c r="NI186" s="158" t="s">
        <v>128</v>
      </c>
      <c r="NJ186" s="158" t="s">
        <v>128</v>
      </c>
      <c r="NK186" s="158" t="s">
        <v>128</v>
      </c>
      <c r="NL186" s="158" t="s">
        <v>128</v>
      </c>
      <c r="NM186" s="158" t="s">
        <v>128</v>
      </c>
      <c r="NN186" s="158" t="s">
        <v>128</v>
      </c>
      <c r="NO186" s="158" t="s">
        <v>128</v>
      </c>
      <c r="NP186" s="158" t="s">
        <v>128</v>
      </c>
      <c r="NQ186" s="158" t="s">
        <v>128</v>
      </c>
      <c r="NR186" s="158" t="s">
        <v>128</v>
      </c>
      <c r="NS186" s="158" t="s">
        <v>128</v>
      </c>
      <c r="NT186" s="158" t="s">
        <v>128</v>
      </c>
      <c r="NU186" s="158" t="s">
        <v>128</v>
      </c>
      <c r="NV186" s="158" t="s">
        <v>128</v>
      </c>
      <c r="NW186" s="158" t="s">
        <v>128</v>
      </c>
      <c r="NX186" s="158" t="s">
        <v>128</v>
      </c>
      <c r="NY186" s="158" t="s">
        <v>128</v>
      </c>
      <c r="NZ186" s="158" t="s">
        <v>128</v>
      </c>
      <c r="OA186" s="158" t="s">
        <v>128</v>
      </c>
      <c r="OB186" s="158" t="s">
        <v>128</v>
      </c>
      <c r="OC186" s="158" t="s">
        <v>128</v>
      </c>
      <c r="OD186" s="158" t="s">
        <v>128</v>
      </c>
      <c r="OE186" s="170" t="s">
        <v>128</v>
      </c>
      <c r="OF186" s="181"/>
      <c r="OG186" s="174">
        <f t="shared" si="893"/>
        <v>67.421703305608318</v>
      </c>
      <c r="OH186" s="66" t="str">
        <f t="shared" si="894"/>
        <v>kg/GJ delivered</v>
      </c>
      <c r="OI186" s="66" t="str">
        <f t="shared" si="895"/>
        <v/>
      </c>
      <c r="OJ186" s="66" t="str">
        <f t="shared" si="896"/>
        <v/>
      </c>
      <c r="OK186" s="66" t="str">
        <f t="shared" si="897"/>
        <v/>
      </c>
      <c r="OL186" s="66" t="str">
        <f t="shared" si="898"/>
        <v/>
      </c>
      <c r="OM186" s="159">
        <f t="shared" si="899"/>
        <v>965.94555697458077</v>
      </c>
      <c r="ON186" s="66" t="str">
        <f t="shared" si="900"/>
        <v>kg/GJ delivered</v>
      </c>
      <c r="OO186" s="66" t="str">
        <f t="shared" si="901"/>
        <v/>
      </c>
      <c r="OP186" s="66" t="str">
        <f t="shared" si="902"/>
        <v/>
      </c>
      <c r="OQ186" s="66" t="str">
        <f t="shared" si="903"/>
        <v/>
      </c>
      <c r="OR186" s="66" t="str">
        <f t="shared" si="904"/>
        <v/>
      </c>
      <c r="OS186" s="66" t="str">
        <f t="shared" si="905"/>
        <v/>
      </c>
      <c r="OT186" s="66" t="str">
        <f t="shared" si="906"/>
        <v/>
      </c>
      <c r="OU186" s="66" t="str">
        <f t="shared" si="907"/>
        <v/>
      </c>
      <c r="OV186" s="66" t="str">
        <f t="shared" si="908"/>
        <v/>
      </c>
      <c r="OW186" s="66" t="str">
        <f t="shared" si="909"/>
        <v/>
      </c>
      <c r="OX186" s="66" t="str">
        <f t="shared" si="910"/>
        <v/>
      </c>
      <c r="OY186" s="118">
        <f t="shared" si="911"/>
        <v>3.7859879548533906</v>
      </c>
      <c r="OZ186" s="66" t="str">
        <f t="shared" si="912"/>
        <v>kg/GJ delivered</v>
      </c>
      <c r="PA186" s="126">
        <f t="shared" si="913"/>
        <v>0.88166842784257038</v>
      </c>
      <c r="PB186" s="66" t="str">
        <f t="shared" si="914"/>
        <v>kg/GJ delivered</v>
      </c>
      <c r="PC186" s="126">
        <f t="shared" si="915"/>
        <v>0.71959702566562733</v>
      </c>
      <c r="PD186" s="66" t="str">
        <f t="shared" si="916"/>
        <v>kg/GJ delivered</v>
      </c>
      <c r="PE186" s="66" t="str">
        <f t="shared" si="917"/>
        <v/>
      </c>
      <c r="PF186" s="66" t="str">
        <f t="shared" si="918"/>
        <v/>
      </c>
      <c r="PG186" s="66" t="str">
        <f t="shared" si="919"/>
        <v/>
      </c>
      <c r="PH186" s="66" t="str">
        <f t="shared" si="920"/>
        <v/>
      </c>
      <c r="PI186" s="66" t="str">
        <f t="shared" si="921"/>
        <v/>
      </c>
      <c r="PJ186" s="66" t="str">
        <f t="shared" si="922"/>
        <v/>
      </c>
      <c r="PK186" s="66" t="str">
        <f t="shared" si="923"/>
        <v/>
      </c>
      <c r="PL186" s="66" t="str">
        <f t="shared" si="924"/>
        <v/>
      </c>
      <c r="PM186" s="66" t="str">
        <f t="shared" si="925"/>
        <v/>
      </c>
      <c r="PN186" s="66" t="str">
        <f t="shared" si="926"/>
        <v/>
      </c>
      <c r="PO186" s="66" t="str">
        <f t="shared" si="927"/>
        <v/>
      </c>
      <c r="PP186" s="66" t="str">
        <f t="shared" si="928"/>
        <v/>
      </c>
      <c r="PQ186" s="66" t="str">
        <f t="shared" si="929"/>
        <v/>
      </c>
      <c r="PR186" s="66" t="str">
        <f t="shared" si="930"/>
        <v/>
      </c>
      <c r="PS186" s="66" t="str">
        <f t="shared" si="931"/>
        <v/>
      </c>
      <c r="PT186" s="66" t="str">
        <f t="shared" si="932"/>
        <v/>
      </c>
      <c r="PU186" s="66" t="str">
        <f t="shared" si="933"/>
        <v/>
      </c>
      <c r="PV186" s="66" t="str">
        <f t="shared" si="934"/>
        <v/>
      </c>
      <c r="PW186" s="66" t="str">
        <f t="shared" si="935"/>
        <v/>
      </c>
      <c r="PX186" s="66" t="str">
        <f t="shared" si="936"/>
        <v/>
      </c>
      <c r="PY186" s="66" t="str">
        <f t="shared" si="937"/>
        <v/>
      </c>
      <c r="PZ186" s="66" t="str">
        <f t="shared" si="938"/>
        <v/>
      </c>
      <c r="QA186" s="66" t="str">
        <f t="shared" si="939"/>
        <v/>
      </c>
      <c r="QB186" s="66" t="str">
        <f t="shared" si="940"/>
        <v/>
      </c>
      <c r="QC186" s="66" t="str">
        <f t="shared" si="941"/>
        <v/>
      </c>
      <c r="QD186" s="66" t="str">
        <f t="shared" si="942"/>
        <v/>
      </c>
      <c r="QE186" s="66" t="str">
        <f t="shared" si="943"/>
        <v/>
      </c>
      <c r="QF186" s="66" t="str">
        <f t="shared" si="944"/>
        <v/>
      </c>
      <c r="QG186" s="66" t="str">
        <f t="shared" si="945"/>
        <v/>
      </c>
      <c r="QH186" s="66" t="str">
        <f t="shared" si="946"/>
        <v/>
      </c>
      <c r="QI186" s="66" t="str">
        <f t="shared" si="947"/>
        <v/>
      </c>
      <c r="QJ186" s="66" t="str">
        <f t="shared" si="948"/>
        <v/>
      </c>
      <c r="QK186" s="66" t="str">
        <f t="shared" si="949"/>
        <v/>
      </c>
      <c r="QL186" s="66" t="str">
        <f t="shared" si="950"/>
        <v/>
      </c>
      <c r="QM186" s="66" t="str">
        <f t="shared" si="951"/>
        <v/>
      </c>
      <c r="QN186" s="66" t="str">
        <f t="shared" si="952"/>
        <v/>
      </c>
      <c r="QO186" s="66" t="str">
        <f t="shared" si="953"/>
        <v/>
      </c>
      <c r="QP186" s="66" t="str">
        <f t="shared" si="954"/>
        <v/>
      </c>
      <c r="QQ186" s="66" t="str">
        <f t="shared" si="955"/>
        <v/>
      </c>
      <c r="QR186" s="66" t="str">
        <f t="shared" si="956"/>
        <v/>
      </c>
      <c r="QS186" s="66" t="str">
        <f t="shared" si="957"/>
        <v/>
      </c>
      <c r="QT186" s="66" t="str">
        <f t="shared" si="958"/>
        <v/>
      </c>
      <c r="QU186" s="66" t="str">
        <f t="shared" si="959"/>
        <v/>
      </c>
      <c r="QV186" s="66" t="str">
        <f t="shared" si="960"/>
        <v/>
      </c>
      <c r="QW186" s="66" t="str">
        <f t="shared" si="961"/>
        <v/>
      </c>
      <c r="QX186" s="66" t="str">
        <f t="shared" si="962"/>
        <v/>
      </c>
      <c r="QY186" s="66" t="str">
        <f t="shared" si="963"/>
        <v/>
      </c>
      <c r="QZ186" s="66" t="str">
        <f t="shared" si="964"/>
        <v/>
      </c>
      <c r="RA186" s="66" t="str">
        <f t="shared" si="965"/>
        <v/>
      </c>
      <c r="RB186" s="66" t="str">
        <f t="shared" si="966"/>
        <v/>
      </c>
      <c r="RC186" s="66" t="str">
        <f t="shared" si="967"/>
        <v/>
      </c>
      <c r="RD186" s="66" t="str">
        <f t="shared" si="968"/>
        <v/>
      </c>
      <c r="RE186" s="66" t="str">
        <f t="shared" si="969"/>
        <v/>
      </c>
      <c r="RF186" s="66" t="str">
        <f t="shared" si="970"/>
        <v/>
      </c>
      <c r="RG186" s="66" t="str">
        <f t="shared" si="971"/>
        <v/>
      </c>
      <c r="RH186" s="66" t="str">
        <f t="shared" si="972"/>
        <v/>
      </c>
      <c r="RI186" s="66" t="str">
        <f t="shared" si="973"/>
        <v/>
      </c>
      <c r="RJ186" s="66" t="str">
        <f t="shared" si="974"/>
        <v/>
      </c>
      <c r="RK186" s="66" t="str">
        <f t="shared" si="975"/>
        <v/>
      </c>
      <c r="RL186" s="66" t="str">
        <f t="shared" si="976"/>
        <v/>
      </c>
      <c r="RM186" s="66" t="str">
        <f t="shared" si="977"/>
        <v/>
      </c>
      <c r="RN186" s="66" t="str">
        <f t="shared" si="978"/>
        <v/>
      </c>
      <c r="RO186" s="66" t="str">
        <f t="shared" si="979"/>
        <v/>
      </c>
      <c r="RP186" s="66" t="str">
        <f t="shared" si="980"/>
        <v/>
      </c>
      <c r="RQ186" s="66" t="str">
        <f t="shared" si="981"/>
        <v/>
      </c>
      <c r="RR186" s="66" t="str">
        <f t="shared" si="982"/>
        <v/>
      </c>
      <c r="RS186" s="66" t="str">
        <f t="shared" si="983"/>
        <v/>
      </c>
      <c r="RT186" s="66" t="str">
        <f t="shared" si="984"/>
        <v/>
      </c>
      <c r="RU186" s="66" t="str">
        <f t="shared" si="985"/>
        <v/>
      </c>
      <c r="RV186" s="66" t="str">
        <f t="shared" si="986"/>
        <v/>
      </c>
      <c r="RW186" s="66" t="str">
        <f t="shared" si="987"/>
        <v/>
      </c>
      <c r="RX186" s="66" t="str">
        <f t="shared" si="988"/>
        <v/>
      </c>
      <c r="RY186" s="66" t="str">
        <f t="shared" si="989"/>
        <v/>
      </c>
      <c r="RZ186" s="66" t="str">
        <f t="shared" si="990"/>
        <v/>
      </c>
      <c r="SA186" s="66" t="str">
        <f t="shared" si="991"/>
        <v/>
      </c>
      <c r="SB186" s="66" t="str">
        <f t="shared" si="992"/>
        <v/>
      </c>
      <c r="SC186" s="66" t="str">
        <f t="shared" si="993"/>
        <v/>
      </c>
      <c r="SD186" s="66" t="str">
        <f t="shared" si="994"/>
        <v/>
      </c>
      <c r="SE186" s="66" t="str">
        <f t="shared" si="995"/>
        <v/>
      </c>
      <c r="SF186" s="66" t="str">
        <f t="shared" si="996"/>
        <v/>
      </c>
      <c r="SG186" s="66" t="str">
        <f t="shared" si="997"/>
        <v/>
      </c>
      <c r="SH186" s="66" t="str">
        <f t="shared" si="998"/>
        <v/>
      </c>
      <c r="SI186" s="66" t="str">
        <f t="shared" si="999"/>
        <v/>
      </c>
      <c r="SJ186" s="66" t="str">
        <f t="shared" si="1000"/>
        <v/>
      </c>
      <c r="SK186" s="66" t="str">
        <f t="shared" si="1001"/>
        <v/>
      </c>
      <c r="SL186" s="66" t="str">
        <f t="shared" si="1002"/>
        <v/>
      </c>
      <c r="SM186" s="66" t="str">
        <f t="shared" si="1003"/>
        <v/>
      </c>
      <c r="SN186" s="66" t="str">
        <f t="shared" si="1004"/>
        <v/>
      </c>
      <c r="SO186" s="66" t="str">
        <f t="shared" si="1005"/>
        <v/>
      </c>
      <c r="SP186" s="66" t="str">
        <f t="shared" si="1006"/>
        <v/>
      </c>
      <c r="SQ186" s="66" t="str">
        <f t="shared" si="1007"/>
        <v/>
      </c>
      <c r="SR186" s="66" t="str">
        <f t="shared" si="1008"/>
        <v/>
      </c>
      <c r="SS186" s="66" t="str">
        <f t="shared" si="1009"/>
        <v/>
      </c>
      <c r="ST186" s="66" t="str">
        <f t="shared" si="1010"/>
        <v/>
      </c>
      <c r="SU186" s="66" t="str">
        <f t="shared" si="1011"/>
        <v/>
      </c>
      <c r="SV186" s="66" t="str">
        <f t="shared" si="1012"/>
        <v/>
      </c>
      <c r="SW186" s="66" t="str">
        <f t="shared" si="1013"/>
        <v/>
      </c>
      <c r="SX186" s="66" t="str">
        <f t="shared" si="1014"/>
        <v/>
      </c>
      <c r="SY186" s="66" t="str">
        <f t="shared" si="1015"/>
        <v/>
      </c>
      <c r="SZ186" s="66" t="str">
        <f t="shared" si="1016"/>
        <v/>
      </c>
      <c r="TA186" s="66" t="str">
        <f t="shared" si="1017"/>
        <v/>
      </c>
      <c r="TB186" s="66" t="str">
        <f t="shared" si="1018"/>
        <v/>
      </c>
      <c r="TC186" s="66" t="str">
        <f t="shared" si="1019"/>
        <v/>
      </c>
      <c r="TD186" s="66" t="str">
        <f t="shared" si="1020"/>
        <v/>
      </c>
      <c r="TE186" s="66" t="str">
        <f t="shared" si="1021"/>
        <v/>
      </c>
      <c r="TF186" s="66" t="str">
        <f t="shared" si="1022"/>
        <v/>
      </c>
      <c r="TG186" s="66" t="str">
        <f t="shared" si="1023"/>
        <v/>
      </c>
      <c r="TH186" s="66" t="str">
        <f t="shared" si="1024"/>
        <v/>
      </c>
      <c r="TI186" s="66" t="str">
        <f t="shared" si="1025"/>
        <v/>
      </c>
      <c r="TJ186" s="66" t="str">
        <f t="shared" si="1026"/>
        <v/>
      </c>
      <c r="TK186" s="66" t="str">
        <f t="shared" si="1027"/>
        <v/>
      </c>
      <c r="TL186" s="66" t="str">
        <f t="shared" si="1028"/>
        <v/>
      </c>
      <c r="TM186" s="66" t="str">
        <f t="shared" si="1029"/>
        <v/>
      </c>
      <c r="TN186" s="66" t="str">
        <f t="shared" si="1030"/>
        <v/>
      </c>
      <c r="TO186" s="66" t="str">
        <f t="shared" si="1031"/>
        <v/>
      </c>
      <c r="TP186" s="66" t="str">
        <f t="shared" si="1032"/>
        <v/>
      </c>
      <c r="TQ186" s="66" t="str">
        <f t="shared" si="1033"/>
        <v/>
      </c>
      <c r="TR186" s="66" t="str">
        <f t="shared" si="1034"/>
        <v/>
      </c>
      <c r="TS186" s="66" t="str">
        <f t="shared" si="1035"/>
        <v/>
      </c>
      <c r="TT186" s="66" t="str">
        <f t="shared" si="1036"/>
        <v/>
      </c>
      <c r="TU186" s="66" t="str">
        <f t="shared" si="1037"/>
        <v/>
      </c>
      <c r="TV186" s="66" t="str">
        <f t="shared" si="1038"/>
        <v/>
      </c>
      <c r="TW186" s="66" t="str">
        <f t="shared" si="1039"/>
        <v/>
      </c>
      <c r="TX186" s="66" t="str">
        <f t="shared" si="1040"/>
        <v/>
      </c>
      <c r="TY186" s="66" t="str">
        <f t="shared" si="1041"/>
        <v/>
      </c>
      <c r="TZ186" s="66" t="str">
        <f t="shared" si="1042"/>
        <v/>
      </c>
      <c r="UA186" s="66" t="str">
        <f t="shared" si="1043"/>
        <v/>
      </c>
      <c r="UB186" s="66" t="str">
        <f t="shared" si="1044"/>
        <v/>
      </c>
      <c r="UC186" s="66" t="str">
        <f t="shared" si="1045"/>
        <v/>
      </c>
      <c r="UD186" s="66" t="str">
        <f t="shared" si="1046"/>
        <v/>
      </c>
      <c r="UE186" s="66" t="str">
        <f t="shared" si="1047"/>
        <v/>
      </c>
      <c r="UF186" s="66" t="str">
        <f t="shared" si="1048"/>
        <v/>
      </c>
      <c r="UG186" s="66" t="str">
        <f t="shared" si="1049"/>
        <v/>
      </c>
      <c r="UH186" s="66" t="str">
        <f t="shared" si="1050"/>
        <v/>
      </c>
      <c r="UI186" s="66" t="str">
        <f t="shared" si="1051"/>
        <v/>
      </c>
      <c r="UJ186" s="66" t="str">
        <f t="shared" si="1052"/>
        <v/>
      </c>
      <c r="UK186" s="66" t="str">
        <f t="shared" si="1053"/>
        <v/>
      </c>
      <c r="UL186" s="66" t="str">
        <f t="shared" si="1054"/>
        <v/>
      </c>
      <c r="UM186" s="66" t="str">
        <f t="shared" si="1055"/>
        <v/>
      </c>
      <c r="UN186" s="66" t="str">
        <f t="shared" si="1056"/>
        <v/>
      </c>
      <c r="UO186" s="66" t="str">
        <f t="shared" si="1057"/>
        <v/>
      </c>
      <c r="UP186" s="66" t="str">
        <f t="shared" si="1058"/>
        <v/>
      </c>
      <c r="UQ186" s="66" t="str">
        <f t="shared" si="1059"/>
        <v/>
      </c>
      <c r="UR186" s="66" t="str">
        <f t="shared" si="1060"/>
        <v/>
      </c>
      <c r="US186" s="66" t="str">
        <f t="shared" si="1061"/>
        <v/>
      </c>
      <c r="UT186" s="66" t="str">
        <f t="shared" si="1062"/>
        <v/>
      </c>
      <c r="UU186" s="66" t="str">
        <f t="shared" si="1063"/>
        <v/>
      </c>
      <c r="UV186" s="66" t="str">
        <f t="shared" si="1064"/>
        <v/>
      </c>
      <c r="UW186" s="66" t="str">
        <f t="shared" si="1065"/>
        <v/>
      </c>
      <c r="UX186" s="66" t="str">
        <f t="shared" si="1066"/>
        <v/>
      </c>
      <c r="UY186" s="66" t="str">
        <f t="shared" si="1067"/>
        <v/>
      </c>
      <c r="UZ186" s="66" t="str">
        <f t="shared" si="1068"/>
        <v/>
      </c>
      <c r="VA186" s="66" t="str">
        <f t="shared" si="1069"/>
        <v/>
      </c>
      <c r="VB186" s="66" t="str">
        <f t="shared" si="1070"/>
        <v/>
      </c>
      <c r="VC186" s="66" t="str">
        <f t="shared" si="1071"/>
        <v/>
      </c>
      <c r="VD186" s="66" t="str">
        <f t="shared" si="1072"/>
        <v/>
      </c>
      <c r="VE186" s="66" t="str">
        <f t="shared" si="1073"/>
        <v/>
      </c>
      <c r="VF186" s="66" t="str">
        <f t="shared" si="1074"/>
        <v/>
      </c>
      <c r="VG186" s="66" t="str">
        <f t="shared" si="1075"/>
        <v/>
      </c>
      <c r="VH186" s="66" t="str">
        <f t="shared" si="1076"/>
        <v/>
      </c>
      <c r="VI186" s="66" t="str">
        <f t="shared" si="1077"/>
        <v/>
      </c>
      <c r="VJ186" s="66" t="str">
        <f t="shared" si="1078"/>
        <v/>
      </c>
      <c r="VK186" s="66" t="str">
        <f t="shared" si="1079"/>
        <v/>
      </c>
      <c r="VL186" s="66" t="str">
        <f t="shared" si="1080"/>
        <v/>
      </c>
      <c r="VM186" s="66" t="str">
        <f t="shared" si="1081"/>
        <v/>
      </c>
      <c r="VN186" s="66" t="str">
        <f t="shared" si="1082"/>
        <v/>
      </c>
      <c r="VO186" s="66" t="str">
        <f t="shared" si="1083"/>
        <v/>
      </c>
      <c r="VP186" s="66" t="str">
        <f t="shared" si="1084"/>
        <v/>
      </c>
      <c r="VQ186" s="66" t="str">
        <f t="shared" si="1085"/>
        <v/>
      </c>
      <c r="VR186" s="66" t="str">
        <f t="shared" si="1086"/>
        <v/>
      </c>
      <c r="VS186" s="66" t="str">
        <f t="shared" si="1087"/>
        <v/>
      </c>
      <c r="VT186" s="66" t="str">
        <f t="shared" si="1088"/>
        <v/>
      </c>
      <c r="VU186" s="66" t="str">
        <f t="shared" si="1089"/>
        <v/>
      </c>
      <c r="VV186" s="66" t="str">
        <f t="shared" si="1090"/>
        <v/>
      </c>
      <c r="VW186" s="66" t="str">
        <f t="shared" si="1091"/>
        <v/>
      </c>
      <c r="VX186" s="66" t="str">
        <f t="shared" si="1092"/>
        <v/>
      </c>
      <c r="VY186" s="66" t="str">
        <f t="shared" si="1093"/>
        <v/>
      </c>
      <c r="VZ186" s="66" t="str">
        <f t="shared" si="1094"/>
        <v/>
      </c>
      <c r="WA186" s="66" t="str">
        <f t="shared" si="1095"/>
        <v/>
      </c>
      <c r="WB186" s="66" t="str">
        <f t="shared" si="1096"/>
        <v/>
      </c>
      <c r="WC186" s="66" t="str">
        <f t="shared" si="1097"/>
        <v/>
      </c>
      <c r="WD186" s="66" t="str">
        <f t="shared" si="1098"/>
        <v/>
      </c>
      <c r="WE186" s="66" t="str">
        <f t="shared" si="1099"/>
        <v/>
      </c>
      <c r="WF186" s="66" t="str">
        <f t="shared" si="1100"/>
        <v/>
      </c>
      <c r="WG186" s="66" t="str">
        <f t="shared" si="1101"/>
        <v/>
      </c>
      <c r="WH186" s="66" t="str">
        <f t="shared" si="1102"/>
        <v/>
      </c>
      <c r="WI186" s="66" t="str">
        <f t="shared" si="1103"/>
        <v/>
      </c>
      <c r="WJ186" s="66" t="str">
        <f t="shared" si="1104"/>
        <v/>
      </c>
      <c r="WK186" s="66" t="str">
        <f t="shared" si="1105"/>
        <v/>
      </c>
      <c r="WL186" s="66" t="str">
        <f t="shared" si="1106"/>
        <v/>
      </c>
      <c r="WM186" s="66" t="str">
        <f t="shared" si="1107"/>
        <v/>
      </c>
      <c r="WN186" s="66" t="str">
        <f t="shared" si="1108"/>
        <v/>
      </c>
      <c r="WO186" s="66" t="str">
        <f t="shared" si="1109"/>
        <v/>
      </c>
      <c r="WP186" s="66" t="str">
        <f t="shared" si="1110"/>
        <v/>
      </c>
      <c r="WQ186" s="66" t="str">
        <f t="shared" si="1111"/>
        <v/>
      </c>
      <c r="WR186" s="66" t="str">
        <f t="shared" si="1112"/>
        <v/>
      </c>
      <c r="WS186" s="66" t="str">
        <f t="shared" si="1113"/>
        <v/>
      </c>
      <c r="WT186" s="66" t="str">
        <f t="shared" si="1114"/>
        <v/>
      </c>
      <c r="WU186" s="66" t="str">
        <f t="shared" si="1115"/>
        <v/>
      </c>
      <c r="WV186" s="66" t="str">
        <f t="shared" si="1116"/>
        <v/>
      </c>
      <c r="WW186" s="66" t="str">
        <f t="shared" si="1117"/>
        <v/>
      </c>
      <c r="WX186" s="66" t="str">
        <f t="shared" si="1118"/>
        <v/>
      </c>
      <c r="WY186" s="66" t="str">
        <f t="shared" si="1119"/>
        <v/>
      </c>
      <c r="WZ186" s="66" t="str">
        <f t="shared" si="1120"/>
        <v/>
      </c>
      <c r="XA186" s="66" t="str">
        <f t="shared" si="1121"/>
        <v/>
      </c>
      <c r="XB186" s="66" t="str">
        <f t="shared" si="1122"/>
        <v/>
      </c>
      <c r="XC186" s="66" t="str">
        <f t="shared" si="1123"/>
        <v/>
      </c>
      <c r="XD186" s="66" t="str">
        <f t="shared" si="1124"/>
        <v/>
      </c>
      <c r="XE186" s="66" t="str">
        <f t="shared" si="1125"/>
        <v/>
      </c>
      <c r="XF186" s="66" t="str">
        <f t="shared" si="1126"/>
        <v/>
      </c>
      <c r="XG186" s="66" t="str">
        <f t="shared" si="1127"/>
        <v/>
      </c>
      <c r="XH186" s="66" t="str">
        <f t="shared" si="1128"/>
        <v/>
      </c>
      <c r="XI186" s="66" t="str">
        <f t="shared" si="1129"/>
        <v/>
      </c>
      <c r="XJ186" s="66" t="str">
        <f t="shared" si="1130"/>
        <v/>
      </c>
      <c r="XK186" s="66" t="str">
        <f t="shared" si="1131"/>
        <v/>
      </c>
      <c r="XL186" s="66" t="str">
        <f t="shared" si="1132"/>
        <v/>
      </c>
      <c r="XM186" s="66" t="str">
        <f t="shared" si="1133"/>
        <v/>
      </c>
      <c r="XN186" s="66" t="str">
        <f t="shared" si="1134"/>
        <v/>
      </c>
      <c r="XO186" s="66" t="str">
        <f t="shared" si="1135"/>
        <v/>
      </c>
      <c r="XP186" s="66" t="str">
        <f t="shared" si="1136"/>
        <v/>
      </c>
      <c r="XQ186" s="66" t="str">
        <f t="shared" si="1137"/>
        <v/>
      </c>
      <c r="XR186" s="66" t="str">
        <f t="shared" si="1138"/>
        <v/>
      </c>
      <c r="XS186" s="66" t="str">
        <f t="shared" si="1139"/>
        <v/>
      </c>
      <c r="XT186" s="66" t="str">
        <f t="shared" si="1140"/>
        <v/>
      </c>
      <c r="XU186" s="66" t="str">
        <f t="shared" si="1141"/>
        <v/>
      </c>
      <c r="XV186" s="66" t="str">
        <f t="shared" si="1142"/>
        <v/>
      </c>
      <c r="XW186" s="66" t="str">
        <f t="shared" si="1143"/>
        <v/>
      </c>
      <c r="XX186" s="66" t="str">
        <f t="shared" si="1144"/>
        <v/>
      </c>
      <c r="XY186" s="66" t="str">
        <f t="shared" si="1145"/>
        <v/>
      </c>
      <c r="XZ186" s="66" t="str">
        <f t="shared" si="1146"/>
        <v/>
      </c>
      <c r="YA186" s="66" t="str">
        <f t="shared" si="1147"/>
        <v/>
      </c>
      <c r="YB186" s="66" t="str">
        <f t="shared" si="1148"/>
        <v/>
      </c>
      <c r="YC186" s="66" t="str">
        <f t="shared" si="1149"/>
        <v/>
      </c>
      <c r="YD186" s="66" t="str">
        <f t="shared" si="1150"/>
        <v/>
      </c>
      <c r="YE186" s="66" t="str">
        <f t="shared" si="1151"/>
        <v/>
      </c>
      <c r="YF186" s="66" t="str">
        <f t="shared" si="1152"/>
        <v/>
      </c>
      <c r="YG186" s="66" t="str">
        <f t="shared" si="1153"/>
        <v/>
      </c>
      <c r="YH186" s="66" t="str">
        <f t="shared" si="1154"/>
        <v/>
      </c>
      <c r="YI186" s="66" t="str">
        <f t="shared" si="1155"/>
        <v/>
      </c>
      <c r="YJ186" s="66" t="str">
        <f t="shared" si="1156"/>
        <v/>
      </c>
      <c r="YK186" s="66" t="str">
        <f t="shared" si="1157"/>
        <v/>
      </c>
      <c r="YL186" s="66" t="str">
        <f t="shared" si="1158"/>
        <v/>
      </c>
      <c r="YM186" s="66" t="str">
        <f t="shared" si="1159"/>
        <v/>
      </c>
      <c r="YN186" s="66" t="str">
        <f t="shared" si="1160"/>
        <v/>
      </c>
      <c r="YO186" s="66" t="str">
        <f t="shared" si="1161"/>
        <v/>
      </c>
      <c r="YP186" s="66" t="str">
        <f t="shared" si="1162"/>
        <v/>
      </c>
      <c r="YQ186" s="66" t="str">
        <f t="shared" si="1163"/>
        <v/>
      </c>
      <c r="YR186" s="66" t="str">
        <f t="shared" si="1164"/>
        <v/>
      </c>
      <c r="YS186" s="66" t="str">
        <f t="shared" si="1165"/>
        <v/>
      </c>
      <c r="YT186" s="66" t="str">
        <f t="shared" si="1166"/>
        <v/>
      </c>
      <c r="YU186" s="66" t="str">
        <f t="shared" si="1167"/>
        <v/>
      </c>
      <c r="YV186" s="66" t="str">
        <f t="shared" si="1168"/>
        <v/>
      </c>
      <c r="YW186" s="66" t="str">
        <f t="shared" si="1169"/>
        <v/>
      </c>
      <c r="YX186" s="66" t="str">
        <f t="shared" si="1170"/>
        <v/>
      </c>
      <c r="YY186" s="66" t="str">
        <f t="shared" si="1171"/>
        <v/>
      </c>
      <c r="YZ186" s="66" t="str">
        <f t="shared" si="1172"/>
        <v/>
      </c>
      <c r="ZA186" s="66" t="str">
        <f t="shared" si="1173"/>
        <v/>
      </c>
      <c r="ZB186" s="66" t="str">
        <f t="shared" si="1174"/>
        <v/>
      </c>
      <c r="ZC186" s="66" t="str">
        <f t="shared" si="1175"/>
        <v/>
      </c>
      <c r="ZD186" s="66" t="str">
        <f t="shared" si="1176"/>
        <v/>
      </c>
      <c r="ZE186" s="66" t="str">
        <f t="shared" si="1177"/>
        <v/>
      </c>
      <c r="ZF186" s="66" t="str">
        <f t="shared" si="1178"/>
        <v/>
      </c>
      <c r="ZG186" s="66" t="str">
        <f t="shared" si="1179"/>
        <v/>
      </c>
      <c r="ZH186" s="66" t="str">
        <f t="shared" si="1180"/>
        <v/>
      </c>
      <c r="ZI186" s="66" t="str">
        <f t="shared" si="1181"/>
        <v/>
      </c>
      <c r="ZJ186" s="66" t="str">
        <f t="shared" si="1182"/>
        <v/>
      </c>
      <c r="ZK186" s="66" t="str">
        <f t="shared" si="1183"/>
        <v/>
      </c>
      <c r="ZL186" s="66" t="str">
        <f t="shared" si="1184"/>
        <v/>
      </c>
      <c r="ZM186" s="66" t="str">
        <f t="shared" si="1185"/>
        <v/>
      </c>
      <c r="ZN186" s="66" t="str">
        <f t="shared" si="1186"/>
        <v/>
      </c>
      <c r="ZO186" s="66" t="str">
        <f t="shared" si="1187"/>
        <v/>
      </c>
      <c r="ZP186" s="66" t="str">
        <f t="shared" si="1188"/>
        <v/>
      </c>
      <c r="ZQ186" s="66" t="str">
        <f t="shared" si="1189"/>
        <v/>
      </c>
      <c r="ZR186" s="66" t="str">
        <f t="shared" si="1190"/>
        <v/>
      </c>
      <c r="ZS186" s="66" t="str">
        <f t="shared" si="1191"/>
        <v/>
      </c>
      <c r="ZT186" s="66" t="str">
        <f t="shared" si="1192"/>
        <v/>
      </c>
      <c r="ZU186" s="66" t="str">
        <f t="shared" si="1193"/>
        <v/>
      </c>
      <c r="ZV186" s="66" t="str">
        <f t="shared" si="1194"/>
        <v/>
      </c>
      <c r="ZW186" s="66" t="str">
        <f t="shared" si="1195"/>
        <v/>
      </c>
      <c r="ZX186" s="66" t="str">
        <f t="shared" si="1196"/>
        <v/>
      </c>
      <c r="ZY186" s="66" t="str">
        <f t="shared" si="1197"/>
        <v/>
      </c>
      <c r="ZZ186" s="66" t="str">
        <f t="shared" si="1198"/>
        <v/>
      </c>
      <c r="AAA186" s="66" t="str">
        <f t="shared" si="1199"/>
        <v/>
      </c>
      <c r="AAB186" s="66" t="str">
        <f t="shared" si="1200"/>
        <v/>
      </c>
      <c r="AAC186" s="66" t="str">
        <f t="shared" si="1201"/>
        <v/>
      </c>
      <c r="AAD186" s="66" t="str">
        <f t="shared" si="1202"/>
        <v/>
      </c>
      <c r="AAE186" s="66" t="str">
        <f t="shared" si="1203"/>
        <v/>
      </c>
      <c r="AAF186" s="66" t="str">
        <f t="shared" si="1204"/>
        <v/>
      </c>
      <c r="AAG186" s="66" t="str">
        <f t="shared" si="1205"/>
        <v/>
      </c>
      <c r="AAH186" s="66" t="str">
        <f t="shared" si="1206"/>
        <v/>
      </c>
      <c r="AAI186" s="66" t="str">
        <f t="shared" si="1207"/>
        <v/>
      </c>
      <c r="AAJ186" s="66" t="str">
        <f t="shared" si="1208"/>
        <v/>
      </c>
      <c r="AAK186" s="66" t="str">
        <f t="shared" si="1209"/>
        <v/>
      </c>
      <c r="AAL186" s="66" t="str">
        <f t="shared" si="1210"/>
        <v/>
      </c>
      <c r="AAM186" s="66" t="str">
        <f t="shared" si="1211"/>
        <v/>
      </c>
      <c r="AAN186" s="66" t="str">
        <f t="shared" si="1212"/>
        <v/>
      </c>
      <c r="AAO186" s="66" t="str">
        <f t="shared" si="1213"/>
        <v/>
      </c>
      <c r="AAP186" s="66" t="str">
        <f t="shared" si="1214"/>
        <v/>
      </c>
      <c r="AAQ186" s="66" t="str">
        <f t="shared" si="1215"/>
        <v/>
      </c>
      <c r="AAR186" s="66" t="str">
        <f t="shared" si="1216"/>
        <v/>
      </c>
      <c r="AAS186" s="66" t="str">
        <f t="shared" si="1217"/>
        <v/>
      </c>
      <c r="AAT186" s="66" t="str">
        <f t="shared" si="1218"/>
        <v/>
      </c>
      <c r="AAU186" s="66" t="str">
        <f t="shared" si="1219"/>
        <v/>
      </c>
      <c r="AAV186" s="66" t="str">
        <f t="shared" si="1220"/>
        <v/>
      </c>
      <c r="AAW186" s="66" t="str">
        <f t="shared" si="1221"/>
        <v/>
      </c>
      <c r="AAX186" s="66" t="str">
        <f t="shared" si="1222"/>
        <v/>
      </c>
      <c r="AAY186" s="66" t="str">
        <f t="shared" si="1223"/>
        <v/>
      </c>
      <c r="AAZ186" s="66" t="str">
        <f t="shared" si="1224"/>
        <v/>
      </c>
      <c r="ABA186" s="66" t="str">
        <f t="shared" si="1225"/>
        <v/>
      </c>
      <c r="ABB186" s="66" t="str">
        <f t="shared" si="1226"/>
        <v/>
      </c>
      <c r="ABC186" s="66" t="str">
        <f t="shared" si="1227"/>
        <v/>
      </c>
      <c r="ABD186" s="66" t="str">
        <f t="shared" si="1228"/>
        <v/>
      </c>
      <c r="ABE186" s="66" t="str">
        <f t="shared" si="1229"/>
        <v/>
      </c>
      <c r="ABF186" s="66" t="str">
        <f t="shared" si="1230"/>
        <v/>
      </c>
      <c r="ABG186" s="66" t="str">
        <f t="shared" si="1231"/>
        <v/>
      </c>
      <c r="ABH186" s="66" t="str">
        <f t="shared" si="1232"/>
        <v/>
      </c>
      <c r="ABI186" s="66" t="str">
        <f t="shared" si="1233"/>
        <v/>
      </c>
      <c r="ABJ186" s="66" t="str">
        <f t="shared" si="1234"/>
        <v/>
      </c>
      <c r="ABK186" s="66" t="str">
        <f t="shared" si="1235"/>
        <v/>
      </c>
      <c r="ABL186" s="66" t="str">
        <f t="shared" si="1236"/>
        <v/>
      </c>
      <c r="ABM186" s="66" t="str">
        <f t="shared" si="1237"/>
        <v/>
      </c>
      <c r="ABN186" s="66" t="str">
        <f t="shared" si="1238"/>
        <v/>
      </c>
      <c r="ABO186" s="66" t="str">
        <f t="shared" si="1239"/>
        <v/>
      </c>
      <c r="ABP186" s="66" t="str">
        <f t="shared" si="1240"/>
        <v/>
      </c>
      <c r="ABQ186" s="66" t="str">
        <f t="shared" si="1241"/>
        <v/>
      </c>
      <c r="ABR186" s="66" t="str">
        <f t="shared" si="1242"/>
        <v/>
      </c>
      <c r="ABS186" s="66" t="str">
        <f t="shared" si="1243"/>
        <v/>
      </c>
      <c r="ABT186" s="66" t="str">
        <f t="shared" si="1244"/>
        <v/>
      </c>
      <c r="ABU186" s="66" t="str">
        <f t="shared" si="1245"/>
        <v/>
      </c>
      <c r="ABV186" s="66" t="str">
        <f t="shared" si="1246"/>
        <v/>
      </c>
      <c r="ABW186" s="66" t="str">
        <f t="shared" si="1247"/>
        <v/>
      </c>
      <c r="ABX186" s="66" t="str">
        <f t="shared" si="1248"/>
        <v/>
      </c>
      <c r="ABY186" s="66" t="str">
        <f t="shared" si="1249"/>
        <v/>
      </c>
      <c r="ABZ186" s="66" t="str">
        <f t="shared" si="1250"/>
        <v/>
      </c>
      <c r="ACA186" s="66" t="str">
        <f t="shared" si="1251"/>
        <v/>
      </c>
      <c r="ACB186" s="66" t="str">
        <f t="shared" si="1252"/>
        <v/>
      </c>
      <c r="ACC186" s="66" t="str">
        <f t="shared" si="1253"/>
        <v/>
      </c>
      <c r="ACD186" s="66" t="str">
        <f t="shared" si="1254"/>
        <v/>
      </c>
      <c r="ACE186" s="66" t="str">
        <f t="shared" si="1255"/>
        <v/>
      </c>
      <c r="ACF186" s="66" t="str">
        <f t="shared" si="1256"/>
        <v/>
      </c>
      <c r="ACG186" s="66" t="str">
        <f t="shared" si="1257"/>
        <v/>
      </c>
      <c r="ACH186" s="66" t="str">
        <f t="shared" si="1258"/>
        <v/>
      </c>
      <c r="ACI186" s="66" t="str">
        <f t="shared" si="1259"/>
        <v/>
      </c>
      <c r="ACJ186" s="66" t="str">
        <f t="shared" si="1260"/>
        <v/>
      </c>
      <c r="ACK186" s="66" t="str">
        <f t="shared" si="1261"/>
        <v/>
      </c>
      <c r="ACL186" s="66" t="str">
        <f t="shared" si="1262"/>
        <v/>
      </c>
      <c r="ACM186" s="66" t="str">
        <f t="shared" ref="ACM186:ACN186" si="1323">IF(AND(ACS$3="Unit", ACL186=""), "", IF(AND(ACS$3="Unit", ACL186="-"),"", IF(ACS$3="Unit", "kg/GJ delivered", IF(AND(NY186&lt;&gt;"", NY186&lt;&gt;"-", NX186="-"),"", IF($H186="","", IF(NX186="nd", "",IF(NX186="&lt;n.a.&gt;", "", IF(NY186="#/MJ", "", IF(NY186="kg/GJ delivered",NX186,IF(NY186="g/MJ delivered",NX186,IF(NY186="kg/MJ delivered",NX186*1000,IF(NY186="mg/MJ delivered",NX186/1000,IF(NY186="g/kg",((NX186)*(1/$I186)*(1/$H186)),IF(NY186="mg/kg",((NX186/1000)*(1/$I186)*(1/$H186)),IF(NY186="mg/MJ delivered",NX186/1000,IF(NY186="-","","Error"))))))))))))))))</f>
        <v/>
      </c>
      <c r="ACN186" s="66" t="str">
        <f t="shared" si="1323"/>
        <v/>
      </c>
      <c r="ACO186" s="66" t="str">
        <f t="shared" si="1264"/>
        <v/>
      </c>
      <c r="ACP186" s="66" t="str">
        <f t="shared" si="1265"/>
        <v/>
      </c>
      <c r="ACQ186" s="66" t="str">
        <f t="shared" si="1266"/>
        <v/>
      </c>
      <c r="ACR186" s="66" t="str">
        <f t="shared" si="1267"/>
        <v/>
      </c>
      <c r="ACS186" s="66" t="str">
        <f t="shared" si="1268"/>
        <v/>
      </c>
      <c r="ACT186" s="66" t="str">
        <f t="shared" si="1269"/>
        <v/>
      </c>
    </row>
    <row r="187" spans="2:774" ht="15.75" customHeight="1" x14ac:dyDescent="0.25">
      <c r="B187" s="66">
        <v>281</v>
      </c>
      <c r="C187" s="66" t="s">
        <v>1028</v>
      </c>
      <c r="D187" s="66" t="s">
        <v>1661</v>
      </c>
      <c r="E187" s="156" t="s">
        <v>1012</v>
      </c>
      <c r="F187" s="66" t="s">
        <v>1772</v>
      </c>
      <c r="G187" s="66" t="s">
        <v>490</v>
      </c>
      <c r="H187" s="126">
        <v>0.19785</v>
      </c>
      <c r="I187" s="130">
        <f>'Heating Values'!$E$96</f>
        <v>20.866008655622391</v>
      </c>
      <c r="J187" s="66" t="str">
        <f t="shared" si="1320"/>
        <v>Honeycomb Coal, Traditional, CN</v>
      </c>
      <c r="K187" s="66" t="s">
        <v>1254</v>
      </c>
      <c r="L187" s="66" t="s">
        <v>1254</v>
      </c>
      <c r="M187" s="66" t="s">
        <v>1254</v>
      </c>
      <c r="N187" s="66" t="s">
        <v>1254</v>
      </c>
      <c r="O187" s="66" t="s">
        <v>951</v>
      </c>
      <c r="P187" s="66" t="str">
        <f t="shared" si="1272"/>
        <v>CN</v>
      </c>
      <c r="Q187" s="66" t="s">
        <v>87</v>
      </c>
      <c r="R187" s="162" t="s">
        <v>1020</v>
      </c>
      <c r="S187" s="158" t="s">
        <v>523</v>
      </c>
      <c r="T187" s="158" t="s">
        <v>128</v>
      </c>
      <c r="U187" s="158" t="s">
        <v>128</v>
      </c>
      <c r="V187" s="158" t="s">
        <v>128</v>
      </c>
      <c r="W187" s="158" t="s">
        <v>128</v>
      </c>
      <c r="X187" s="164" t="s">
        <v>1018</v>
      </c>
      <c r="Y187" s="158" t="s">
        <v>523</v>
      </c>
      <c r="Z187" s="158" t="s">
        <v>128</v>
      </c>
      <c r="AA187" s="158" t="s">
        <v>128</v>
      </c>
      <c r="AB187" s="158" t="s">
        <v>128</v>
      </c>
      <c r="AC187" s="158" t="s">
        <v>128</v>
      </c>
      <c r="AD187" s="158" t="s">
        <v>128</v>
      </c>
      <c r="AE187" s="158" t="s">
        <v>128</v>
      </c>
      <c r="AF187" s="158" t="s">
        <v>128</v>
      </c>
      <c r="AG187" s="158" t="s">
        <v>128</v>
      </c>
      <c r="AH187" s="158" t="s">
        <v>128</v>
      </c>
      <c r="AI187" s="158" t="s">
        <v>128</v>
      </c>
      <c r="AJ187" s="163" t="s">
        <v>1022</v>
      </c>
      <c r="AK187" s="158" t="s">
        <v>523</v>
      </c>
      <c r="AL187" s="166" t="s">
        <v>1024</v>
      </c>
      <c r="AM187" s="158" t="s">
        <v>523</v>
      </c>
      <c r="AN187" s="166" t="s">
        <v>1026</v>
      </c>
      <c r="AO187" s="158" t="s">
        <v>523</v>
      </c>
      <c r="AP187" s="158" t="s">
        <v>128</v>
      </c>
      <c r="AQ187" s="158" t="s">
        <v>128</v>
      </c>
      <c r="AR187" s="158" t="s">
        <v>128</v>
      </c>
      <c r="AS187" s="158" t="s">
        <v>128</v>
      </c>
      <c r="AT187" s="158" t="s">
        <v>128</v>
      </c>
      <c r="AU187" s="158" t="s">
        <v>128</v>
      </c>
      <c r="AV187" s="158" t="s">
        <v>128</v>
      </c>
      <c r="AW187" s="158" t="s">
        <v>128</v>
      </c>
      <c r="AX187" s="158" t="s">
        <v>128</v>
      </c>
      <c r="AY187" s="158" t="s">
        <v>128</v>
      </c>
      <c r="AZ187" s="158" t="s">
        <v>128</v>
      </c>
      <c r="BA187" s="158" t="s">
        <v>128</v>
      </c>
      <c r="BB187" s="158" t="s">
        <v>128</v>
      </c>
      <c r="BC187" s="158" t="s">
        <v>128</v>
      </c>
      <c r="BD187" s="158" t="s">
        <v>128</v>
      </c>
      <c r="BE187" s="158" t="s">
        <v>128</v>
      </c>
      <c r="BF187" s="158" t="s">
        <v>128</v>
      </c>
      <c r="BG187" s="158" t="s">
        <v>128</v>
      </c>
      <c r="BH187" s="158" t="s">
        <v>128</v>
      </c>
      <c r="BI187" s="158" t="s">
        <v>128</v>
      </c>
      <c r="BJ187" s="158" t="s">
        <v>128</v>
      </c>
      <c r="BK187" s="158" t="s">
        <v>128</v>
      </c>
      <c r="BL187" s="158" t="s">
        <v>128</v>
      </c>
      <c r="BM187" s="158" t="s">
        <v>128</v>
      </c>
      <c r="BN187" s="158" t="s">
        <v>128</v>
      </c>
      <c r="BO187" s="158" t="s">
        <v>128</v>
      </c>
      <c r="BP187" s="158" t="s">
        <v>128</v>
      </c>
      <c r="BQ187" s="158" t="s">
        <v>128</v>
      </c>
      <c r="BR187" s="158" t="s">
        <v>128</v>
      </c>
      <c r="BS187" s="158" t="s">
        <v>128</v>
      </c>
      <c r="BT187" s="158" t="s">
        <v>128</v>
      </c>
      <c r="BU187" s="158" t="s">
        <v>128</v>
      </c>
      <c r="BV187" s="158" t="s">
        <v>128</v>
      </c>
      <c r="BW187" s="158" t="s">
        <v>128</v>
      </c>
      <c r="BX187" s="158" t="s">
        <v>128</v>
      </c>
      <c r="BY187" s="158" t="s">
        <v>128</v>
      </c>
      <c r="BZ187" s="158" t="s">
        <v>128</v>
      </c>
      <c r="CA187" s="158" t="s">
        <v>128</v>
      </c>
      <c r="CB187" s="158" t="s">
        <v>128</v>
      </c>
      <c r="CC187" s="158" t="s">
        <v>128</v>
      </c>
      <c r="CD187" s="158" t="s">
        <v>128</v>
      </c>
      <c r="CE187" s="158" t="s">
        <v>128</v>
      </c>
      <c r="CF187" s="158" t="s">
        <v>128</v>
      </c>
      <c r="CG187" s="158" t="s">
        <v>128</v>
      </c>
      <c r="CH187" s="158" t="s">
        <v>128</v>
      </c>
      <c r="CI187" s="158" t="s">
        <v>128</v>
      </c>
      <c r="CJ187" s="158" t="s">
        <v>128</v>
      </c>
      <c r="CK187" s="158" t="s">
        <v>128</v>
      </c>
      <c r="CL187" s="158" t="s">
        <v>128</v>
      </c>
      <c r="CM187" s="158" t="s">
        <v>128</v>
      </c>
      <c r="CN187" s="158" t="s">
        <v>128</v>
      </c>
      <c r="CO187" s="158" t="s">
        <v>128</v>
      </c>
      <c r="CP187" s="158" t="s">
        <v>128</v>
      </c>
      <c r="CQ187" s="158" t="s">
        <v>128</v>
      </c>
      <c r="CR187" s="158" t="s">
        <v>128</v>
      </c>
      <c r="CS187" s="158" t="s">
        <v>128</v>
      </c>
      <c r="CT187" s="158" t="s">
        <v>128</v>
      </c>
      <c r="CU187" s="158" t="s">
        <v>128</v>
      </c>
      <c r="CV187" s="158" t="s">
        <v>128</v>
      </c>
      <c r="CW187" s="158" t="s">
        <v>128</v>
      </c>
      <c r="CX187" s="158" t="s">
        <v>128</v>
      </c>
      <c r="CY187" s="158" t="s">
        <v>128</v>
      </c>
      <c r="CZ187" s="158" t="s">
        <v>128</v>
      </c>
      <c r="DA187" s="158" t="s">
        <v>128</v>
      </c>
      <c r="DB187" s="158" t="s">
        <v>128</v>
      </c>
      <c r="DC187" s="158" t="s">
        <v>128</v>
      </c>
      <c r="DD187" s="158" t="s">
        <v>128</v>
      </c>
      <c r="DE187" s="158" t="s">
        <v>128</v>
      </c>
      <c r="DF187" s="158" t="s">
        <v>128</v>
      </c>
      <c r="DG187" s="158" t="s">
        <v>128</v>
      </c>
      <c r="DH187" s="158" t="s">
        <v>128</v>
      </c>
      <c r="DI187" s="158" t="s">
        <v>128</v>
      </c>
      <c r="DJ187" s="158" t="s">
        <v>128</v>
      </c>
      <c r="DK187" s="158" t="s">
        <v>128</v>
      </c>
      <c r="DL187" s="158" t="s">
        <v>128</v>
      </c>
      <c r="DM187" s="158" t="s">
        <v>128</v>
      </c>
      <c r="DN187" s="158" t="s">
        <v>128</v>
      </c>
      <c r="DO187" s="158" t="s">
        <v>128</v>
      </c>
      <c r="DP187" s="158" t="s">
        <v>128</v>
      </c>
      <c r="DQ187" s="158" t="s">
        <v>128</v>
      </c>
      <c r="DR187" s="158" t="s">
        <v>128</v>
      </c>
      <c r="DS187" s="158" t="s">
        <v>128</v>
      </c>
      <c r="DT187" s="158" t="s">
        <v>128</v>
      </c>
      <c r="DU187" s="158" t="s">
        <v>128</v>
      </c>
      <c r="DV187" s="158" t="s">
        <v>128</v>
      </c>
      <c r="DW187" s="158" t="s">
        <v>128</v>
      </c>
      <c r="DX187" s="158" t="s">
        <v>128</v>
      </c>
      <c r="DY187" s="158" t="s">
        <v>128</v>
      </c>
      <c r="DZ187" s="158" t="s">
        <v>128</v>
      </c>
      <c r="EA187" s="158" t="s">
        <v>128</v>
      </c>
      <c r="EB187" s="158" t="s">
        <v>128</v>
      </c>
      <c r="EC187" s="158" t="s">
        <v>128</v>
      </c>
      <c r="ED187" s="158" t="s">
        <v>128</v>
      </c>
      <c r="EE187" s="158" t="s">
        <v>128</v>
      </c>
      <c r="EF187" s="158" t="s">
        <v>128</v>
      </c>
      <c r="EG187" s="158" t="s">
        <v>128</v>
      </c>
      <c r="EH187" s="158" t="s">
        <v>128</v>
      </c>
      <c r="EI187" s="158" t="s">
        <v>128</v>
      </c>
      <c r="EJ187" s="158" t="s">
        <v>128</v>
      </c>
      <c r="EK187" s="158" t="s">
        <v>128</v>
      </c>
      <c r="EL187" s="158" t="s">
        <v>128</v>
      </c>
      <c r="EM187" s="158" t="s">
        <v>128</v>
      </c>
      <c r="EN187" s="158" t="s">
        <v>128</v>
      </c>
      <c r="EO187" s="158" t="s">
        <v>128</v>
      </c>
      <c r="EP187" s="158" t="s">
        <v>128</v>
      </c>
      <c r="EQ187" s="158" t="s">
        <v>128</v>
      </c>
      <c r="ER187" s="158" t="s">
        <v>128</v>
      </c>
      <c r="ES187" s="158" t="s">
        <v>128</v>
      </c>
      <c r="ET187" s="158" t="s">
        <v>128</v>
      </c>
      <c r="EU187" s="158" t="s">
        <v>128</v>
      </c>
      <c r="EV187" s="158" t="s">
        <v>128</v>
      </c>
      <c r="EW187" s="158" t="s">
        <v>128</v>
      </c>
      <c r="EX187" s="158" t="s">
        <v>128</v>
      </c>
      <c r="EY187" s="158" t="s">
        <v>128</v>
      </c>
      <c r="EZ187" s="158" t="s">
        <v>128</v>
      </c>
      <c r="FA187" s="158" t="s">
        <v>128</v>
      </c>
      <c r="FB187" s="158" t="s">
        <v>128</v>
      </c>
      <c r="FC187" s="158" t="s">
        <v>128</v>
      </c>
      <c r="FD187" s="158" t="s">
        <v>128</v>
      </c>
      <c r="FE187" s="158" t="s">
        <v>128</v>
      </c>
      <c r="FF187" s="158" t="s">
        <v>128</v>
      </c>
      <c r="FG187" s="158" t="s">
        <v>128</v>
      </c>
      <c r="FH187" s="158" t="s">
        <v>128</v>
      </c>
      <c r="FI187" s="158" t="s">
        <v>128</v>
      </c>
      <c r="FJ187" s="158" t="s">
        <v>128</v>
      </c>
      <c r="FK187" s="158" t="s">
        <v>128</v>
      </c>
      <c r="FL187" s="158" t="s">
        <v>128</v>
      </c>
      <c r="FM187" s="158" t="s">
        <v>128</v>
      </c>
      <c r="FN187" s="158" t="s">
        <v>128</v>
      </c>
      <c r="FO187" s="158" t="s">
        <v>128</v>
      </c>
      <c r="FP187" s="158" t="s">
        <v>128</v>
      </c>
      <c r="FQ187" s="158" t="s">
        <v>128</v>
      </c>
      <c r="FR187" s="158" t="s">
        <v>128</v>
      </c>
      <c r="FS187" s="158" t="s">
        <v>128</v>
      </c>
      <c r="FT187" s="158" t="s">
        <v>128</v>
      </c>
      <c r="FU187" s="158" t="s">
        <v>128</v>
      </c>
      <c r="FV187" s="158" t="s">
        <v>128</v>
      </c>
      <c r="FW187" s="158" t="s">
        <v>128</v>
      </c>
      <c r="FX187" s="158" t="s">
        <v>128</v>
      </c>
      <c r="FY187" s="158" t="s">
        <v>128</v>
      </c>
      <c r="FZ187" s="158" t="s">
        <v>128</v>
      </c>
      <c r="GA187" s="158" t="s">
        <v>128</v>
      </c>
      <c r="GB187" s="158" t="s">
        <v>128</v>
      </c>
      <c r="GC187" s="158" t="s">
        <v>128</v>
      </c>
      <c r="GD187" s="158" t="s">
        <v>128</v>
      </c>
      <c r="GE187" s="158" t="s">
        <v>128</v>
      </c>
      <c r="GF187" s="158" t="s">
        <v>128</v>
      </c>
      <c r="GG187" s="158" t="s">
        <v>128</v>
      </c>
      <c r="GH187" s="158" t="s">
        <v>128</v>
      </c>
      <c r="GI187" s="158" t="s">
        <v>128</v>
      </c>
      <c r="GJ187" s="158" t="s">
        <v>128</v>
      </c>
      <c r="GK187" s="158" t="s">
        <v>128</v>
      </c>
      <c r="GL187" s="158" t="s">
        <v>128</v>
      </c>
      <c r="GM187" s="158" t="s">
        <v>128</v>
      </c>
      <c r="GN187" s="158" t="s">
        <v>128</v>
      </c>
      <c r="GO187" s="158" t="s">
        <v>128</v>
      </c>
      <c r="GP187" s="158" t="s">
        <v>128</v>
      </c>
      <c r="GQ187" s="158" t="s">
        <v>128</v>
      </c>
      <c r="GR187" s="158" t="s">
        <v>128</v>
      </c>
      <c r="GS187" s="158" t="s">
        <v>128</v>
      </c>
      <c r="GT187" s="158" t="s">
        <v>128</v>
      </c>
      <c r="GU187" s="158" t="s">
        <v>128</v>
      </c>
      <c r="GV187" s="158" t="s">
        <v>128</v>
      </c>
      <c r="GW187" s="158" t="s">
        <v>128</v>
      </c>
      <c r="GX187" s="158" t="s">
        <v>128</v>
      </c>
      <c r="GY187" s="158" t="s">
        <v>128</v>
      </c>
      <c r="GZ187" s="158" t="s">
        <v>128</v>
      </c>
      <c r="HA187" s="158" t="s">
        <v>128</v>
      </c>
      <c r="HB187" s="158" t="s">
        <v>128</v>
      </c>
      <c r="HC187" s="158" t="s">
        <v>128</v>
      </c>
      <c r="HD187" s="158" t="s">
        <v>128</v>
      </c>
      <c r="HE187" s="158" t="s">
        <v>128</v>
      </c>
      <c r="HF187" s="158" t="s">
        <v>128</v>
      </c>
      <c r="HG187" s="158" t="s">
        <v>128</v>
      </c>
      <c r="HH187" s="158" t="s">
        <v>128</v>
      </c>
      <c r="HI187" s="158" t="s">
        <v>128</v>
      </c>
      <c r="HJ187" s="158" t="s">
        <v>128</v>
      </c>
      <c r="HK187" s="158" t="s">
        <v>128</v>
      </c>
      <c r="HL187" s="158" t="s">
        <v>128</v>
      </c>
      <c r="HM187" s="158" t="s">
        <v>128</v>
      </c>
      <c r="HN187" s="158" t="s">
        <v>128</v>
      </c>
      <c r="HO187" s="158" t="s">
        <v>128</v>
      </c>
      <c r="HP187" s="158" t="s">
        <v>128</v>
      </c>
      <c r="HQ187" s="158" t="s">
        <v>128</v>
      </c>
      <c r="HR187" s="158" t="s">
        <v>128</v>
      </c>
      <c r="HS187" s="158" t="s">
        <v>128</v>
      </c>
      <c r="HT187" s="158" t="s">
        <v>128</v>
      </c>
      <c r="HU187" s="158" t="s">
        <v>128</v>
      </c>
      <c r="HV187" s="158" t="s">
        <v>128</v>
      </c>
      <c r="HW187" s="158" t="s">
        <v>128</v>
      </c>
      <c r="HX187" s="158" t="s">
        <v>128</v>
      </c>
      <c r="HY187" s="158" t="s">
        <v>128</v>
      </c>
      <c r="HZ187" s="158" t="s">
        <v>128</v>
      </c>
      <c r="IA187" s="158" t="s">
        <v>128</v>
      </c>
      <c r="IB187" s="158" t="s">
        <v>128</v>
      </c>
      <c r="IC187" s="158" t="s">
        <v>128</v>
      </c>
      <c r="ID187" s="158" t="s">
        <v>128</v>
      </c>
      <c r="IE187" s="158" t="s">
        <v>128</v>
      </c>
      <c r="IF187" s="158" t="s">
        <v>128</v>
      </c>
      <c r="IG187" s="158" t="s">
        <v>128</v>
      </c>
      <c r="IH187" s="158" t="s">
        <v>128</v>
      </c>
      <c r="II187" s="158" t="s">
        <v>128</v>
      </c>
      <c r="IJ187" s="158" t="s">
        <v>128</v>
      </c>
      <c r="IK187" s="158" t="s">
        <v>128</v>
      </c>
      <c r="IL187" s="158" t="s">
        <v>128</v>
      </c>
      <c r="IM187" s="158" t="s">
        <v>128</v>
      </c>
      <c r="IN187" s="158" t="s">
        <v>128</v>
      </c>
      <c r="IO187" s="158" t="s">
        <v>128</v>
      </c>
      <c r="IP187" s="158" t="s">
        <v>128</v>
      </c>
      <c r="IQ187" s="158" t="s">
        <v>128</v>
      </c>
      <c r="IR187" s="158" t="s">
        <v>128</v>
      </c>
      <c r="IS187" s="158" t="s">
        <v>128</v>
      </c>
      <c r="IT187" s="158" t="s">
        <v>128</v>
      </c>
      <c r="IU187" s="158" t="s">
        <v>128</v>
      </c>
      <c r="IV187" s="158" t="s">
        <v>128</v>
      </c>
      <c r="IW187" s="158" t="s">
        <v>128</v>
      </c>
      <c r="IX187" s="158" t="s">
        <v>128</v>
      </c>
      <c r="IY187" s="158" t="s">
        <v>128</v>
      </c>
      <c r="IZ187" s="158" t="s">
        <v>128</v>
      </c>
      <c r="JA187" s="158" t="s">
        <v>128</v>
      </c>
      <c r="JB187" s="158" t="s">
        <v>128</v>
      </c>
      <c r="JC187" s="158" t="s">
        <v>128</v>
      </c>
      <c r="JD187" s="158" t="s">
        <v>128</v>
      </c>
      <c r="JE187" s="158" t="s">
        <v>128</v>
      </c>
      <c r="JF187" s="158" t="s">
        <v>128</v>
      </c>
      <c r="JG187" s="158" t="s">
        <v>128</v>
      </c>
      <c r="JH187" s="158" t="s">
        <v>128</v>
      </c>
      <c r="JI187" s="158" t="s">
        <v>128</v>
      </c>
      <c r="JJ187" s="158" t="s">
        <v>128</v>
      </c>
      <c r="JK187" s="158" t="s">
        <v>128</v>
      </c>
      <c r="JL187" s="158" t="s">
        <v>128</v>
      </c>
      <c r="JM187" s="158" t="s">
        <v>128</v>
      </c>
      <c r="JN187" s="158" t="s">
        <v>128</v>
      </c>
      <c r="JO187" s="158" t="s">
        <v>128</v>
      </c>
      <c r="JP187" s="158" t="s">
        <v>128</v>
      </c>
      <c r="JQ187" s="158" t="s">
        <v>128</v>
      </c>
      <c r="JR187" s="158" t="s">
        <v>128</v>
      </c>
      <c r="JS187" s="158" t="s">
        <v>128</v>
      </c>
      <c r="JT187" s="158" t="s">
        <v>128</v>
      </c>
      <c r="JU187" s="158" t="s">
        <v>128</v>
      </c>
      <c r="JV187" s="158" t="s">
        <v>128</v>
      </c>
      <c r="JW187" s="158" t="s">
        <v>128</v>
      </c>
      <c r="JX187" s="158" t="s">
        <v>128</v>
      </c>
      <c r="JY187" s="158" t="s">
        <v>128</v>
      </c>
      <c r="JZ187" s="158" t="s">
        <v>128</v>
      </c>
      <c r="KA187" s="158" t="s">
        <v>128</v>
      </c>
      <c r="KB187" s="158" t="s">
        <v>128</v>
      </c>
      <c r="KC187" s="158" t="s">
        <v>128</v>
      </c>
      <c r="KD187" s="158" t="s">
        <v>128</v>
      </c>
      <c r="KE187" s="158" t="s">
        <v>128</v>
      </c>
      <c r="KF187" s="158" t="s">
        <v>128</v>
      </c>
      <c r="KG187" s="158" t="s">
        <v>128</v>
      </c>
      <c r="KH187" s="158" t="s">
        <v>128</v>
      </c>
      <c r="KI187" s="158" t="s">
        <v>128</v>
      </c>
      <c r="KJ187" s="158" t="s">
        <v>128</v>
      </c>
      <c r="KK187" s="158" t="s">
        <v>128</v>
      </c>
      <c r="KL187" s="158" t="s">
        <v>128</v>
      </c>
      <c r="KM187" s="158" t="s">
        <v>128</v>
      </c>
      <c r="KN187" s="158" t="s">
        <v>128</v>
      </c>
      <c r="KO187" s="158" t="s">
        <v>128</v>
      </c>
      <c r="KP187" s="158" t="s">
        <v>128</v>
      </c>
      <c r="KQ187" s="158" t="s">
        <v>128</v>
      </c>
      <c r="KR187" s="158" t="s">
        <v>128</v>
      </c>
      <c r="KS187" s="158" t="s">
        <v>128</v>
      </c>
      <c r="KT187" s="158" t="s">
        <v>128</v>
      </c>
      <c r="KU187" s="158" t="s">
        <v>128</v>
      </c>
      <c r="KV187" s="158" t="s">
        <v>128</v>
      </c>
      <c r="KW187" s="158" t="s">
        <v>128</v>
      </c>
      <c r="KX187" s="158" t="s">
        <v>128</v>
      </c>
      <c r="KY187" s="158" t="s">
        <v>128</v>
      </c>
      <c r="KZ187" s="158" t="s">
        <v>128</v>
      </c>
      <c r="LA187" s="158" t="s">
        <v>128</v>
      </c>
      <c r="LB187" s="158" t="s">
        <v>128</v>
      </c>
      <c r="LC187" s="158" t="s">
        <v>128</v>
      </c>
      <c r="LD187" s="158" t="s">
        <v>128</v>
      </c>
      <c r="LE187" s="158" t="s">
        <v>128</v>
      </c>
      <c r="LF187" s="158" t="s">
        <v>128</v>
      </c>
      <c r="LG187" s="158" t="s">
        <v>128</v>
      </c>
      <c r="LH187" s="158" t="s">
        <v>128</v>
      </c>
      <c r="LI187" s="158" t="s">
        <v>128</v>
      </c>
      <c r="LJ187" s="158" t="s">
        <v>128</v>
      </c>
      <c r="LK187" s="158" t="s">
        <v>128</v>
      </c>
      <c r="LL187" s="158" t="s">
        <v>128</v>
      </c>
      <c r="LM187" s="158" t="s">
        <v>128</v>
      </c>
      <c r="LN187" s="158" t="s">
        <v>128</v>
      </c>
      <c r="LO187" s="158" t="s">
        <v>128</v>
      </c>
      <c r="LP187" s="158" t="s">
        <v>128</v>
      </c>
      <c r="LQ187" s="158" t="s">
        <v>128</v>
      </c>
      <c r="LR187" s="158" t="s">
        <v>128</v>
      </c>
      <c r="LS187" s="158" t="s">
        <v>128</v>
      </c>
      <c r="LT187" s="158" t="s">
        <v>128</v>
      </c>
      <c r="LU187" s="158" t="s">
        <v>128</v>
      </c>
      <c r="LV187" s="158" t="s">
        <v>128</v>
      </c>
      <c r="LW187" s="158" t="s">
        <v>128</v>
      </c>
      <c r="LX187" s="158" t="s">
        <v>128</v>
      </c>
      <c r="LY187" s="158" t="s">
        <v>128</v>
      </c>
      <c r="LZ187" s="158" t="s">
        <v>128</v>
      </c>
      <c r="MA187" s="158" t="s">
        <v>128</v>
      </c>
      <c r="MB187" s="158" t="s">
        <v>128</v>
      </c>
      <c r="MC187" s="158" t="s">
        <v>128</v>
      </c>
      <c r="MD187" s="158" t="s">
        <v>128</v>
      </c>
      <c r="ME187" s="158" t="s">
        <v>128</v>
      </c>
      <c r="MF187" s="158" t="s">
        <v>128</v>
      </c>
      <c r="MG187" s="158" t="s">
        <v>128</v>
      </c>
      <c r="MH187" s="158" t="s">
        <v>128</v>
      </c>
      <c r="MI187" s="158" t="s">
        <v>128</v>
      </c>
      <c r="MJ187" s="158" t="s">
        <v>128</v>
      </c>
      <c r="MK187" s="158" t="s">
        <v>128</v>
      </c>
      <c r="ML187" s="158" t="s">
        <v>128</v>
      </c>
      <c r="MM187" s="158" t="s">
        <v>128</v>
      </c>
      <c r="MN187" s="158" t="s">
        <v>128</v>
      </c>
      <c r="MO187" s="158" t="s">
        <v>128</v>
      </c>
      <c r="MP187" s="158" t="s">
        <v>128</v>
      </c>
      <c r="MQ187" s="158" t="s">
        <v>128</v>
      </c>
      <c r="MR187" s="158" t="s">
        <v>128</v>
      </c>
      <c r="MS187" s="158" t="s">
        <v>128</v>
      </c>
      <c r="MT187" s="158" t="s">
        <v>128</v>
      </c>
      <c r="MU187" s="158" t="s">
        <v>128</v>
      </c>
      <c r="MV187" s="158" t="s">
        <v>128</v>
      </c>
      <c r="MW187" s="158" t="s">
        <v>128</v>
      </c>
      <c r="MX187" s="158" t="s">
        <v>128</v>
      </c>
      <c r="MY187" s="158" t="s">
        <v>128</v>
      </c>
      <c r="MZ187" s="158" t="s">
        <v>128</v>
      </c>
      <c r="NA187" s="158" t="s">
        <v>128</v>
      </c>
      <c r="NB187" s="158" t="s">
        <v>128</v>
      </c>
      <c r="NC187" s="158" t="s">
        <v>128</v>
      </c>
      <c r="ND187" s="158" t="s">
        <v>128</v>
      </c>
      <c r="NE187" s="158" t="s">
        <v>128</v>
      </c>
      <c r="NF187" s="158" t="s">
        <v>128</v>
      </c>
      <c r="NG187" s="158" t="s">
        <v>128</v>
      </c>
      <c r="NH187" s="158" t="s">
        <v>128</v>
      </c>
      <c r="NI187" s="158" t="s">
        <v>128</v>
      </c>
      <c r="NJ187" s="158" t="s">
        <v>128</v>
      </c>
      <c r="NK187" s="158" t="s">
        <v>128</v>
      </c>
      <c r="NL187" s="158" t="s">
        <v>128</v>
      </c>
      <c r="NM187" s="158" t="s">
        <v>128</v>
      </c>
      <c r="NN187" s="158" t="s">
        <v>128</v>
      </c>
      <c r="NO187" s="158" t="s">
        <v>128</v>
      </c>
      <c r="NP187" s="158" t="s">
        <v>128</v>
      </c>
      <c r="NQ187" s="158" t="s">
        <v>128</v>
      </c>
      <c r="NR187" s="158" t="s">
        <v>128</v>
      </c>
      <c r="NS187" s="158" t="s">
        <v>128</v>
      </c>
      <c r="NT187" s="158" t="s">
        <v>128</v>
      </c>
      <c r="NU187" s="158" t="s">
        <v>128</v>
      </c>
      <c r="NV187" s="158" t="s">
        <v>128</v>
      </c>
      <c r="NW187" s="158" t="s">
        <v>128</v>
      </c>
      <c r="NX187" s="158" t="s">
        <v>128</v>
      </c>
      <c r="NY187" s="158" t="s">
        <v>128</v>
      </c>
      <c r="NZ187" s="158" t="s">
        <v>128</v>
      </c>
      <c r="OA187" s="158" t="s">
        <v>128</v>
      </c>
      <c r="OB187" s="158" t="s">
        <v>128</v>
      </c>
      <c r="OC187" s="158" t="s">
        <v>128</v>
      </c>
      <c r="OD187" s="158" t="s">
        <v>128</v>
      </c>
      <c r="OE187" s="170" t="s">
        <v>128</v>
      </c>
      <c r="OF187" s="181"/>
      <c r="OG187" s="175">
        <f t="shared" si="893"/>
        <v>8.4779842720066227</v>
      </c>
      <c r="OH187" s="66" t="str">
        <f t="shared" si="894"/>
        <v>kg/GJ delivered</v>
      </c>
      <c r="OI187" s="66" t="str">
        <f t="shared" si="895"/>
        <v/>
      </c>
      <c r="OJ187" s="66" t="str">
        <f t="shared" si="896"/>
        <v/>
      </c>
      <c r="OK187" s="66" t="str">
        <f t="shared" si="897"/>
        <v/>
      </c>
      <c r="OL187" s="66" t="str">
        <f t="shared" si="898"/>
        <v/>
      </c>
      <c r="OM187" s="130">
        <f t="shared" si="899"/>
        <v>70.488383518683619</v>
      </c>
      <c r="ON187" s="66" t="str">
        <f t="shared" si="900"/>
        <v>kg/GJ delivered</v>
      </c>
      <c r="OO187" s="66" t="str">
        <f t="shared" si="901"/>
        <v/>
      </c>
      <c r="OP187" s="66" t="str">
        <f t="shared" si="902"/>
        <v/>
      </c>
      <c r="OQ187" s="66" t="str">
        <f t="shared" si="903"/>
        <v/>
      </c>
      <c r="OR187" s="66" t="str">
        <f t="shared" si="904"/>
        <v/>
      </c>
      <c r="OS187" s="66" t="str">
        <f t="shared" si="905"/>
        <v/>
      </c>
      <c r="OT187" s="66" t="str">
        <f t="shared" si="906"/>
        <v/>
      </c>
      <c r="OU187" s="66" t="str">
        <f t="shared" si="907"/>
        <v/>
      </c>
      <c r="OV187" s="66" t="str">
        <f t="shared" si="908"/>
        <v/>
      </c>
      <c r="OW187" s="66" t="str">
        <f t="shared" si="909"/>
        <v/>
      </c>
      <c r="OX187" s="66" t="str">
        <f t="shared" si="910"/>
        <v/>
      </c>
      <c r="OY187" s="126">
        <f t="shared" si="911"/>
        <v>1.5744827933726585E-2</v>
      </c>
      <c r="OZ187" s="66" t="str">
        <f t="shared" si="912"/>
        <v>kg/GJ delivered</v>
      </c>
      <c r="PA187" s="160">
        <f t="shared" si="913"/>
        <v>1.6955968544013244E-3</v>
      </c>
      <c r="PB187" s="66" t="str">
        <f t="shared" si="914"/>
        <v>kg/GJ delivered</v>
      </c>
      <c r="PC187" s="160">
        <f t="shared" si="915"/>
        <v>1.4533687323439923E-3</v>
      </c>
      <c r="PD187" s="66" t="str">
        <f t="shared" si="916"/>
        <v>kg/GJ delivered</v>
      </c>
      <c r="PE187" s="66" t="str">
        <f t="shared" si="917"/>
        <v/>
      </c>
      <c r="PF187" s="66" t="str">
        <f t="shared" si="918"/>
        <v/>
      </c>
      <c r="PG187" s="66" t="str">
        <f t="shared" si="919"/>
        <v/>
      </c>
      <c r="PH187" s="66" t="str">
        <f t="shared" si="920"/>
        <v/>
      </c>
      <c r="PI187" s="66" t="str">
        <f t="shared" si="921"/>
        <v/>
      </c>
      <c r="PJ187" s="66" t="str">
        <f t="shared" si="922"/>
        <v/>
      </c>
      <c r="PK187" s="66" t="str">
        <f t="shared" si="923"/>
        <v/>
      </c>
      <c r="PL187" s="66" t="str">
        <f t="shared" si="924"/>
        <v/>
      </c>
      <c r="PM187" s="66" t="str">
        <f t="shared" si="925"/>
        <v/>
      </c>
      <c r="PN187" s="66" t="str">
        <f t="shared" si="926"/>
        <v/>
      </c>
      <c r="PO187" s="66" t="str">
        <f t="shared" si="927"/>
        <v/>
      </c>
      <c r="PP187" s="66" t="str">
        <f t="shared" si="928"/>
        <v/>
      </c>
      <c r="PQ187" s="66" t="str">
        <f t="shared" si="929"/>
        <v/>
      </c>
      <c r="PR187" s="66" t="str">
        <f t="shared" si="930"/>
        <v/>
      </c>
      <c r="PS187" s="66" t="str">
        <f t="shared" si="931"/>
        <v/>
      </c>
      <c r="PT187" s="66" t="str">
        <f t="shared" si="932"/>
        <v/>
      </c>
      <c r="PU187" s="66" t="str">
        <f t="shared" si="933"/>
        <v/>
      </c>
      <c r="PV187" s="66" t="str">
        <f t="shared" si="934"/>
        <v/>
      </c>
      <c r="PW187" s="66" t="str">
        <f t="shared" si="935"/>
        <v/>
      </c>
      <c r="PX187" s="66" t="str">
        <f t="shared" si="936"/>
        <v/>
      </c>
      <c r="PY187" s="66" t="str">
        <f t="shared" si="937"/>
        <v/>
      </c>
      <c r="PZ187" s="66" t="str">
        <f t="shared" si="938"/>
        <v/>
      </c>
      <c r="QA187" s="66" t="str">
        <f t="shared" si="939"/>
        <v/>
      </c>
      <c r="QB187" s="66" t="str">
        <f t="shared" si="940"/>
        <v/>
      </c>
      <c r="QC187" s="66" t="str">
        <f t="shared" si="941"/>
        <v/>
      </c>
      <c r="QD187" s="66" t="str">
        <f t="shared" si="942"/>
        <v/>
      </c>
      <c r="QE187" s="66" t="str">
        <f t="shared" si="943"/>
        <v/>
      </c>
      <c r="QF187" s="66" t="str">
        <f t="shared" si="944"/>
        <v/>
      </c>
      <c r="QG187" s="66" t="str">
        <f t="shared" si="945"/>
        <v/>
      </c>
      <c r="QH187" s="66" t="str">
        <f t="shared" si="946"/>
        <v/>
      </c>
      <c r="QI187" s="66" t="str">
        <f t="shared" si="947"/>
        <v/>
      </c>
      <c r="QJ187" s="66" t="str">
        <f t="shared" si="948"/>
        <v/>
      </c>
      <c r="QK187" s="66" t="str">
        <f t="shared" si="949"/>
        <v/>
      </c>
      <c r="QL187" s="66" t="str">
        <f t="shared" si="950"/>
        <v/>
      </c>
      <c r="QM187" s="66" t="str">
        <f t="shared" si="951"/>
        <v/>
      </c>
      <c r="QN187" s="66" t="str">
        <f t="shared" si="952"/>
        <v/>
      </c>
      <c r="QO187" s="66" t="str">
        <f t="shared" si="953"/>
        <v/>
      </c>
      <c r="QP187" s="66" t="str">
        <f t="shared" si="954"/>
        <v/>
      </c>
      <c r="QQ187" s="66" t="str">
        <f t="shared" si="955"/>
        <v/>
      </c>
      <c r="QR187" s="66" t="str">
        <f t="shared" si="956"/>
        <v/>
      </c>
      <c r="QS187" s="66" t="str">
        <f t="shared" si="957"/>
        <v/>
      </c>
      <c r="QT187" s="66" t="str">
        <f t="shared" si="958"/>
        <v/>
      </c>
      <c r="QU187" s="66" t="str">
        <f t="shared" si="959"/>
        <v/>
      </c>
      <c r="QV187" s="66" t="str">
        <f t="shared" si="960"/>
        <v/>
      </c>
      <c r="QW187" s="66" t="str">
        <f t="shared" si="961"/>
        <v/>
      </c>
      <c r="QX187" s="66" t="str">
        <f t="shared" si="962"/>
        <v/>
      </c>
      <c r="QY187" s="66" t="str">
        <f t="shared" si="963"/>
        <v/>
      </c>
      <c r="QZ187" s="66" t="str">
        <f t="shared" si="964"/>
        <v/>
      </c>
      <c r="RA187" s="66" t="str">
        <f t="shared" si="965"/>
        <v/>
      </c>
      <c r="RB187" s="66" t="str">
        <f t="shared" si="966"/>
        <v/>
      </c>
      <c r="RC187" s="66" t="str">
        <f t="shared" si="967"/>
        <v/>
      </c>
      <c r="RD187" s="66" t="str">
        <f t="shared" si="968"/>
        <v/>
      </c>
      <c r="RE187" s="66" t="str">
        <f t="shared" si="969"/>
        <v/>
      </c>
      <c r="RF187" s="66" t="str">
        <f t="shared" si="970"/>
        <v/>
      </c>
      <c r="RG187" s="66" t="str">
        <f t="shared" si="971"/>
        <v/>
      </c>
      <c r="RH187" s="66" t="str">
        <f t="shared" si="972"/>
        <v/>
      </c>
      <c r="RI187" s="66" t="str">
        <f t="shared" si="973"/>
        <v/>
      </c>
      <c r="RJ187" s="66" t="str">
        <f t="shared" si="974"/>
        <v/>
      </c>
      <c r="RK187" s="66" t="str">
        <f t="shared" si="975"/>
        <v/>
      </c>
      <c r="RL187" s="66" t="str">
        <f t="shared" si="976"/>
        <v/>
      </c>
      <c r="RM187" s="66" t="str">
        <f t="shared" si="977"/>
        <v/>
      </c>
      <c r="RN187" s="66" t="str">
        <f t="shared" si="978"/>
        <v/>
      </c>
      <c r="RO187" s="66" t="str">
        <f t="shared" si="979"/>
        <v/>
      </c>
      <c r="RP187" s="66" t="str">
        <f t="shared" si="980"/>
        <v/>
      </c>
      <c r="RQ187" s="66" t="str">
        <f t="shared" si="981"/>
        <v/>
      </c>
      <c r="RR187" s="66" t="str">
        <f t="shared" si="982"/>
        <v/>
      </c>
      <c r="RS187" s="66" t="str">
        <f t="shared" si="983"/>
        <v/>
      </c>
      <c r="RT187" s="66" t="str">
        <f t="shared" si="984"/>
        <v/>
      </c>
      <c r="RU187" s="66" t="str">
        <f t="shared" si="985"/>
        <v/>
      </c>
      <c r="RV187" s="66" t="str">
        <f t="shared" si="986"/>
        <v/>
      </c>
      <c r="RW187" s="66" t="str">
        <f t="shared" si="987"/>
        <v/>
      </c>
      <c r="RX187" s="66" t="str">
        <f t="shared" si="988"/>
        <v/>
      </c>
      <c r="RY187" s="66" t="str">
        <f t="shared" si="989"/>
        <v/>
      </c>
      <c r="RZ187" s="66" t="str">
        <f t="shared" si="990"/>
        <v/>
      </c>
      <c r="SA187" s="66" t="str">
        <f t="shared" si="991"/>
        <v/>
      </c>
      <c r="SB187" s="66" t="str">
        <f t="shared" si="992"/>
        <v/>
      </c>
      <c r="SC187" s="66" t="str">
        <f t="shared" si="993"/>
        <v/>
      </c>
      <c r="SD187" s="66" t="str">
        <f t="shared" si="994"/>
        <v/>
      </c>
      <c r="SE187" s="66" t="str">
        <f t="shared" si="995"/>
        <v/>
      </c>
      <c r="SF187" s="66" t="str">
        <f t="shared" si="996"/>
        <v/>
      </c>
      <c r="SG187" s="66" t="str">
        <f t="shared" si="997"/>
        <v/>
      </c>
      <c r="SH187" s="66" t="str">
        <f t="shared" si="998"/>
        <v/>
      </c>
      <c r="SI187" s="66" t="str">
        <f t="shared" si="999"/>
        <v/>
      </c>
      <c r="SJ187" s="66" t="str">
        <f t="shared" si="1000"/>
        <v/>
      </c>
      <c r="SK187" s="66" t="str">
        <f t="shared" si="1001"/>
        <v/>
      </c>
      <c r="SL187" s="66" t="str">
        <f t="shared" si="1002"/>
        <v/>
      </c>
      <c r="SM187" s="66" t="str">
        <f t="shared" si="1003"/>
        <v/>
      </c>
      <c r="SN187" s="66" t="str">
        <f t="shared" si="1004"/>
        <v/>
      </c>
      <c r="SO187" s="66" t="str">
        <f t="shared" si="1005"/>
        <v/>
      </c>
      <c r="SP187" s="66" t="str">
        <f t="shared" si="1006"/>
        <v/>
      </c>
      <c r="SQ187" s="66" t="str">
        <f t="shared" si="1007"/>
        <v/>
      </c>
      <c r="SR187" s="66" t="str">
        <f t="shared" si="1008"/>
        <v/>
      </c>
      <c r="SS187" s="66" t="str">
        <f t="shared" si="1009"/>
        <v/>
      </c>
      <c r="ST187" s="66" t="str">
        <f t="shared" si="1010"/>
        <v/>
      </c>
      <c r="SU187" s="66" t="str">
        <f t="shared" si="1011"/>
        <v/>
      </c>
      <c r="SV187" s="66" t="str">
        <f t="shared" si="1012"/>
        <v/>
      </c>
      <c r="SW187" s="66" t="str">
        <f t="shared" si="1013"/>
        <v/>
      </c>
      <c r="SX187" s="66" t="str">
        <f t="shared" si="1014"/>
        <v/>
      </c>
      <c r="SY187" s="66" t="str">
        <f t="shared" si="1015"/>
        <v/>
      </c>
      <c r="SZ187" s="66" t="str">
        <f t="shared" si="1016"/>
        <v/>
      </c>
      <c r="TA187" s="66" t="str">
        <f t="shared" si="1017"/>
        <v/>
      </c>
      <c r="TB187" s="66" t="str">
        <f t="shared" si="1018"/>
        <v/>
      </c>
      <c r="TC187" s="66" t="str">
        <f t="shared" si="1019"/>
        <v/>
      </c>
      <c r="TD187" s="66" t="str">
        <f t="shared" si="1020"/>
        <v/>
      </c>
      <c r="TE187" s="66" t="str">
        <f t="shared" si="1021"/>
        <v/>
      </c>
      <c r="TF187" s="66" t="str">
        <f t="shared" si="1022"/>
        <v/>
      </c>
      <c r="TG187" s="66" t="str">
        <f t="shared" si="1023"/>
        <v/>
      </c>
      <c r="TH187" s="66" t="str">
        <f t="shared" si="1024"/>
        <v/>
      </c>
      <c r="TI187" s="66" t="str">
        <f t="shared" si="1025"/>
        <v/>
      </c>
      <c r="TJ187" s="66" t="str">
        <f t="shared" si="1026"/>
        <v/>
      </c>
      <c r="TK187" s="66" t="str">
        <f t="shared" si="1027"/>
        <v/>
      </c>
      <c r="TL187" s="66" t="str">
        <f t="shared" si="1028"/>
        <v/>
      </c>
      <c r="TM187" s="66" t="str">
        <f t="shared" si="1029"/>
        <v/>
      </c>
      <c r="TN187" s="66" t="str">
        <f t="shared" si="1030"/>
        <v/>
      </c>
      <c r="TO187" s="66" t="str">
        <f t="shared" si="1031"/>
        <v/>
      </c>
      <c r="TP187" s="66" t="str">
        <f t="shared" si="1032"/>
        <v/>
      </c>
      <c r="TQ187" s="66" t="str">
        <f t="shared" si="1033"/>
        <v/>
      </c>
      <c r="TR187" s="66" t="str">
        <f t="shared" si="1034"/>
        <v/>
      </c>
      <c r="TS187" s="66" t="str">
        <f t="shared" si="1035"/>
        <v/>
      </c>
      <c r="TT187" s="66" t="str">
        <f t="shared" si="1036"/>
        <v/>
      </c>
      <c r="TU187" s="66" t="str">
        <f t="shared" si="1037"/>
        <v/>
      </c>
      <c r="TV187" s="66" t="str">
        <f t="shared" si="1038"/>
        <v/>
      </c>
      <c r="TW187" s="66" t="str">
        <f t="shared" si="1039"/>
        <v/>
      </c>
      <c r="TX187" s="66" t="str">
        <f t="shared" si="1040"/>
        <v/>
      </c>
      <c r="TY187" s="66" t="str">
        <f t="shared" si="1041"/>
        <v/>
      </c>
      <c r="TZ187" s="66" t="str">
        <f t="shared" si="1042"/>
        <v/>
      </c>
      <c r="UA187" s="66" t="str">
        <f t="shared" si="1043"/>
        <v/>
      </c>
      <c r="UB187" s="66" t="str">
        <f t="shared" si="1044"/>
        <v/>
      </c>
      <c r="UC187" s="66" t="str">
        <f t="shared" si="1045"/>
        <v/>
      </c>
      <c r="UD187" s="66" t="str">
        <f t="shared" si="1046"/>
        <v/>
      </c>
      <c r="UE187" s="66" t="str">
        <f t="shared" si="1047"/>
        <v/>
      </c>
      <c r="UF187" s="66" t="str">
        <f t="shared" si="1048"/>
        <v/>
      </c>
      <c r="UG187" s="66" t="str">
        <f t="shared" si="1049"/>
        <v/>
      </c>
      <c r="UH187" s="66" t="str">
        <f t="shared" si="1050"/>
        <v/>
      </c>
      <c r="UI187" s="66" t="str">
        <f t="shared" si="1051"/>
        <v/>
      </c>
      <c r="UJ187" s="66" t="str">
        <f t="shared" si="1052"/>
        <v/>
      </c>
      <c r="UK187" s="66" t="str">
        <f t="shared" si="1053"/>
        <v/>
      </c>
      <c r="UL187" s="66" t="str">
        <f t="shared" si="1054"/>
        <v/>
      </c>
      <c r="UM187" s="66" t="str">
        <f t="shared" si="1055"/>
        <v/>
      </c>
      <c r="UN187" s="66" t="str">
        <f t="shared" si="1056"/>
        <v/>
      </c>
      <c r="UO187" s="66" t="str">
        <f t="shared" si="1057"/>
        <v/>
      </c>
      <c r="UP187" s="66" t="str">
        <f t="shared" si="1058"/>
        <v/>
      </c>
      <c r="UQ187" s="66" t="str">
        <f t="shared" si="1059"/>
        <v/>
      </c>
      <c r="UR187" s="66" t="str">
        <f t="shared" si="1060"/>
        <v/>
      </c>
      <c r="US187" s="66" t="str">
        <f t="shared" si="1061"/>
        <v/>
      </c>
      <c r="UT187" s="66" t="str">
        <f t="shared" si="1062"/>
        <v/>
      </c>
      <c r="UU187" s="66" t="str">
        <f t="shared" si="1063"/>
        <v/>
      </c>
      <c r="UV187" s="66" t="str">
        <f t="shared" si="1064"/>
        <v/>
      </c>
      <c r="UW187" s="66" t="str">
        <f t="shared" si="1065"/>
        <v/>
      </c>
      <c r="UX187" s="66" t="str">
        <f t="shared" si="1066"/>
        <v/>
      </c>
      <c r="UY187" s="66" t="str">
        <f t="shared" si="1067"/>
        <v/>
      </c>
      <c r="UZ187" s="66" t="str">
        <f t="shared" si="1068"/>
        <v/>
      </c>
      <c r="VA187" s="66" t="str">
        <f t="shared" si="1069"/>
        <v/>
      </c>
      <c r="VB187" s="66" t="str">
        <f t="shared" si="1070"/>
        <v/>
      </c>
      <c r="VC187" s="66" t="str">
        <f t="shared" si="1071"/>
        <v/>
      </c>
      <c r="VD187" s="66" t="str">
        <f t="shared" si="1072"/>
        <v/>
      </c>
      <c r="VE187" s="66" t="str">
        <f t="shared" si="1073"/>
        <v/>
      </c>
      <c r="VF187" s="66" t="str">
        <f t="shared" si="1074"/>
        <v/>
      </c>
      <c r="VG187" s="66" t="str">
        <f t="shared" si="1075"/>
        <v/>
      </c>
      <c r="VH187" s="66" t="str">
        <f t="shared" si="1076"/>
        <v/>
      </c>
      <c r="VI187" s="66" t="str">
        <f t="shared" si="1077"/>
        <v/>
      </c>
      <c r="VJ187" s="66" t="str">
        <f t="shared" si="1078"/>
        <v/>
      </c>
      <c r="VK187" s="66" t="str">
        <f t="shared" si="1079"/>
        <v/>
      </c>
      <c r="VL187" s="66" t="str">
        <f t="shared" si="1080"/>
        <v/>
      </c>
      <c r="VM187" s="66" t="str">
        <f t="shared" si="1081"/>
        <v/>
      </c>
      <c r="VN187" s="66" t="str">
        <f t="shared" si="1082"/>
        <v/>
      </c>
      <c r="VO187" s="66" t="str">
        <f t="shared" si="1083"/>
        <v/>
      </c>
      <c r="VP187" s="66" t="str">
        <f t="shared" si="1084"/>
        <v/>
      </c>
      <c r="VQ187" s="66" t="str">
        <f t="shared" si="1085"/>
        <v/>
      </c>
      <c r="VR187" s="66" t="str">
        <f t="shared" si="1086"/>
        <v/>
      </c>
      <c r="VS187" s="66" t="str">
        <f t="shared" si="1087"/>
        <v/>
      </c>
      <c r="VT187" s="66" t="str">
        <f t="shared" si="1088"/>
        <v/>
      </c>
      <c r="VU187" s="66" t="str">
        <f t="shared" si="1089"/>
        <v/>
      </c>
      <c r="VV187" s="66" t="str">
        <f t="shared" si="1090"/>
        <v/>
      </c>
      <c r="VW187" s="66" t="str">
        <f t="shared" si="1091"/>
        <v/>
      </c>
      <c r="VX187" s="66" t="str">
        <f t="shared" si="1092"/>
        <v/>
      </c>
      <c r="VY187" s="66" t="str">
        <f t="shared" si="1093"/>
        <v/>
      </c>
      <c r="VZ187" s="66" t="str">
        <f t="shared" si="1094"/>
        <v/>
      </c>
      <c r="WA187" s="66" t="str">
        <f t="shared" si="1095"/>
        <v/>
      </c>
      <c r="WB187" s="66" t="str">
        <f t="shared" si="1096"/>
        <v/>
      </c>
      <c r="WC187" s="66" t="str">
        <f t="shared" si="1097"/>
        <v/>
      </c>
      <c r="WD187" s="66" t="str">
        <f t="shared" si="1098"/>
        <v/>
      </c>
      <c r="WE187" s="66" t="str">
        <f t="shared" si="1099"/>
        <v/>
      </c>
      <c r="WF187" s="66" t="str">
        <f t="shared" si="1100"/>
        <v/>
      </c>
      <c r="WG187" s="66" t="str">
        <f t="shared" si="1101"/>
        <v/>
      </c>
      <c r="WH187" s="66" t="str">
        <f t="shared" si="1102"/>
        <v/>
      </c>
      <c r="WI187" s="66" t="str">
        <f t="shared" si="1103"/>
        <v/>
      </c>
      <c r="WJ187" s="66" t="str">
        <f t="shared" si="1104"/>
        <v/>
      </c>
      <c r="WK187" s="66" t="str">
        <f t="shared" si="1105"/>
        <v/>
      </c>
      <c r="WL187" s="66" t="str">
        <f t="shared" si="1106"/>
        <v/>
      </c>
      <c r="WM187" s="66" t="str">
        <f t="shared" si="1107"/>
        <v/>
      </c>
      <c r="WN187" s="66" t="str">
        <f t="shared" si="1108"/>
        <v/>
      </c>
      <c r="WO187" s="66" t="str">
        <f t="shared" si="1109"/>
        <v/>
      </c>
      <c r="WP187" s="66" t="str">
        <f t="shared" si="1110"/>
        <v/>
      </c>
      <c r="WQ187" s="66" t="str">
        <f t="shared" si="1111"/>
        <v/>
      </c>
      <c r="WR187" s="66" t="str">
        <f t="shared" si="1112"/>
        <v/>
      </c>
      <c r="WS187" s="66" t="str">
        <f t="shared" si="1113"/>
        <v/>
      </c>
      <c r="WT187" s="66" t="str">
        <f t="shared" si="1114"/>
        <v/>
      </c>
      <c r="WU187" s="66" t="str">
        <f t="shared" si="1115"/>
        <v/>
      </c>
      <c r="WV187" s="66" t="str">
        <f t="shared" si="1116"/>
        <v/>
      </c>
      <c r="WW187" s="66" t="str">
        <f t="shared" si="1117"/>
        <v/>
      </c>
      <c r="WX187" s="66" t="str">
        <f t="shared" si="1118"/>
        <v/>
      </c>
      <c r="WY187" s="66" t="str">
        <f t="shared" si="1119"/>
        <v/>
      </c>
      <c r="WZ187" s="66" t="str">
        <f t="shared" si="1120"/>
        <v/>
      </c>
      <c r="XA187" s="66" t="str">
        <f t="shared" si="1121"/>
        <v/>
      </c>
      <c r="XB187" s="66" t="str">
        <f t="shared" si="1122"/>
        <v/>
      </c>
      <c r="XC187" s="66" t="str">
        <f t="shared" si="1123"/>
        <v/>
      </c>
      <c r="XD187" s="66" t="str">
        <f t="shared" si="1124"/>
        <v/>
      </c>
      <c r="XE187" s="66" t="str">
        <f t="shared" si="1125"/>
        <v/>
      </c>
      <c r="XF187" s="66" t="str">
        <f t="shared" si="1126"/>
        <v/>
      </c>
      <c r="XG187" s="66" t="str">
        <f t="shared" si="1127"/>
        <v/>
      </c>
      <c r="XH187" s="66" t="str">
        <f t="shared" si="1128"/>
        <v/>
      </c>
      <c r="XI187" s="66" t="str">
        <f t="shared" si="1129"/>
        <v/>
      </c>
      <c r="XJ187" s="66" t="str">
        <f t="shared" si="1130"/>
        <v/>
      </c>
      <c r="XK187" s="66" t="str">
        <f t="shared" si="1131"/>
        <v/>
      </c>
      <c r="XL187" s="66" t="str">
        <f t="shared" si="1132"/>
        <v/>
      </c>
      <c r="XM187" s="66" t="str">
        <f t="shared" si="1133"/>
        <v/>
      </c>
      <c r="XN187" s="66" t="str">
        <f t="shared" si="1134"/>
        <v/>
      </c>
      <c r="XO187" s="66" t="str">
        <f t="shared" si="1135"/>
        <v/>
      </c>
      <c r="XP187" s="66" t="str">
        <f t="shared" si="1136"/>
        <v/>
      </c>
      <c r="XQ187" s="66" t="str">
        <f t="shared" si="1137"/>
        <v/>
      </c>
      <c r="XR187" s="66" t="str">
        <f t="shared" si="1138"/>
        <v/>
      </c>
      <c r="XS187" s="66" t="str">
        <f t="shared" si="1139"/>
        <v/>
      </c>
      <c r="XT187" s="66" t="str">
        <f t="shared" si="1140"/>
        <v/>
      </c>
      <c r="XU187" s="66" t="str">
        <f t="shared" si="1141"/>
        <v/>
      </c>
      <c r="XV187" s="66" t="str">
        <f t="shared" si="1142"/>
        <v/>
      </c>
      <c r="XW187" s="66" t="str">
        <f t="shared" si="1143"/>
        <v/>
      </c>
      <c r="XX187" s="66" t="str">
        <f t="shared" si="1144"/>
        <v/>
      </c>
      <c r="XY187" s="66" t="str">
        <f t="shared" si="1145"/>
        <v/>
      </c>
      <c r="XZ187" s="66" t="str">
        <f t="shared" si="1146"/>
        <v/>
      </c>
      <c r="YA187" s="66" t="str">
        <f t="shared" si="1147"/>
        <v/>
      </c>
      <c r="YB187" s="66" t="str">
        <f t="shared" si="1148"/>
        <v/>
      </c>
      <c r="YC187" s="66" t="str">
        <f t="shared" si="1149"/>
        <v/>
      </c>
      <c r="YD187" s="66" t="str">
        <f t="shared" si="1150"/>
        <v/>
      </c>
      <c r="YE187" s="66" t="str">
        <f t="shared" si="1151"/>
        <v/>
      </c>
      <c r="YF187" s="66" t="str">
        <f t="shared" si="1152"/>
        <v/>
      </c>
      <c r="YG187" s="66" t="str">
        <f t="shared" si="1153"/>
        <v/>
      </c>
      <c r="YH187" s="66" t="str">
        <f t="shared" si="1154"/>
        <v/>
      </c>
      <c r="YI187" s="66" t="str">
        <f t="shared" si="1155"/>
        <v/>
      </c>
      <c r="YJ187" s="66" t="str">
        <f t="shared" si="1156"/>
        <v/>
      </c>
      <c r="YK187" s="66" t="str">
        <f t="shared" si="1157"/>
        <v/>
      </c>
      <c r="YL187" s="66" t="str">
        <f t="shared" si="1158"/>
        <v/>
      </c>
      <c r="YM187" s="66" t="str">
        <f t="shared" si="1159"/>
        <v/>
      </c>
      <c r="YN187" s="66" t="str">
        <f t="shared" si="1160"/>
        <v/>
      </c>
      <c r="YO187" s="66" t="str">
        <f t="shared" si="1161"/>
        <v/>
      </c>
      <c r="YP187" s="66" t="str">
        <f t="shared" si="1162"/>
        <v/>
      </c>
      <c r="YQ187" s="66" t="str">
        <f t="shared" si="1163"/>
        <v/>
      </c>
      <c r="YR187" s="66" t="str">
        <f t="shared" si="1164"/>
        <v/>
      </c>
      <c r="YS187" s="66" t="str">
        <f t="shared" si="1165"/>
        <v/>
      </c>
      <c r="YT187" s="66" t="str">
        <f t="shared" si="1166"/>
        <v/>
      </c>
      <c r="YU187" s="66" t="str">
        <f t="shared" si="1167"/>
        <v/>
      </c>
      <c r="YV187" s="66" t="str">
        <f t="shared" si="1168"/>
        <v/>
      </c>
      <c r="YW187" s="66" t="str">
        <f t="shared" si="1169"/>
        <v/>
      </c>
      <c r="YX187" s="66" t="str">
        <f t="shared" si="1170"/>
        <v/>
      </c>
      <c r="YY187" s="66" t="str">
        <f t="shared" si="1171"/>
        <v/>
      </c>
      <c r="YZ187" s="66" t="str">
        <f t="shared" si="1172"/>
        <v/>
      </c>
      <c r="ZA187" s="66" t="str">
        <f t="shared" si="1173"/>
        <v/>
      </c>
      <c r="ZB187" s="66" t="str">
        <f t="shared" si="1174"/>
        <v/>
      </c>
      <c r="ZC187" s="66" t="str">
        <f t="shared" si="1175"/>
        <v/>
      </c>
      <c r="ZD187" s="66" t="str">
        <f t="shared" si="1176"/>
        <v/>
      </c>
      <c r="ZE187" s="66" t="str">
        <f t="shared" si="1177"/>
        <v/>
      </c>
      <c r="ZF187" s="66" t="str">
        <f t="shared" si="1178"/>
        <v/>
      </c>
      <c r="ZG187" s="66" t="str">
        <f t="shared" si="1179"/>
        <v/>
      </c>
      <c r="ZH187" s="66" t="str">
        <f t="shared" si="1180"/>
        <v/>
      </c>
      <c r="ZI187" s="66" t="str">
        <f t="shared" si="1181"/>
        <v/>
      </c>
      <c r="ZJ187" s="66" t="str">
        <f t="shared" si="1182"/>
        <v/>
      </c>
      <c r="ZK187" s="66" t="str">
        <f t="shared" si="1183"/>
        <v/>
      </c>
      <c r="ZL187" s="66" t="str">
        <f t="shared" si="1184"/>
        <v/>
      </c>
      <c r="ZM187" s="66" t="str">
        <f t="shared" si="1185"/>
        <v/>
      </c>
      <c r="ZN187" s="66" t="str">
        <f t="shared" si="1186"/>
        <v/>
      </c>
      <c r="ZO187" s="66" t="str">
        <f t="shared" si="1187"/>
        <v/>
      </c>
      <c r="ZP187" s="66" t="str">
        <f t="shared" si="1188"/>
        <v/>
      </c>
      <c r="ZQ187" s="66" t="str">
        <f t="shared" si="1189"/>
        <v/>
      </c>
      <c r="ZR187" s="66" t="str">
        <f t="shared" si="1190"/>
        <v/>
      </c>
      <c r="ZS187" s="66" t="str">
        <f t="shared" si="1191"/>
        <v/>
      </c>
      <c r="ZT187" s="66" t="str">
        <f t="shared" si="1192"/>
        <v/>
      </c>
      <c r="ZU187" s="66" t="str">
        <f t="shared" si="1193"/>
        <v/>
      </c>
      <c r="ZV187" s="66" t="str">
        <f t="shared" si="1194"/>
        <v/>
      </c>
      <c r="ZW187" s="66" t="str">
        <f t="shared" si="1195"/>
        <v/>
      </c>
      <c r="ZX187" s="66" t="str">
        <f t="shared" si="1196"/>
        <v/>
      </c>
      <c r="ZY187" s="66" t="str">
        <f t="shared" si="1197"/>
        <v/>
      </c>
      <c r="ZZ187" s="66" t="str">
        <f t="shared" si="1198"/>
        <v/>
      </c>
      <c r="AAA187" s="66" t="str">
        <f t="shared" si="1199"/>
        <v/>
      </c>
      <c r="AAB187" s="66" t="str">
        <f t="shared" si="1200"/>
        <v/>
      </c>
      <c r="AAC187" s="66" t="str">
        <f t="shared" si="1201"/>
        <v/>
      </c>
      <c r="AAD187" s="66" t="str">
        <f t="shared" si="1202"/>
        <v/>
      </c>
      <c r="AAE187" s="66" t="str">
        <f t="shared" si="1203"/>
        <v/>
      </c>
      <c r="AAF187" s="66" t="str">
        <f t="shared" si="1204"/>
        <v/>
      </c>
      <c r="AAG187" s="66" t="str">
        <f t="shared" si="1205"/>
        <v/>
      </c>
      <c r="AAH187" s="66" t="str">
        <f t="shared" si="1206"/>
        <v/>
      </c>
      <c r="AAI187" s="66" t="str">
        <f t="shared" si="1207"/>
        <v/>
      </c>
      <c r="AAJ187" s="66" t="str">
        <f t="shared" si="1208"/>
        <v/>
      </c>
      <c r="AAK187" s="66" t="str">
        <f t="shared" si="1209"/>
        <v/>
      </c>
      <c r="AAL187" s="66" t="str">
        <f t="shared" si="1210"/>
        <v/>
      </c>
      <c r="AAM187" s="66" t="str">
        <f t="shared" si="1211"/>
        <v/>
      </c>
      <c r="AAN187" s="66" t="str">
        <f t="shared" si="1212"/>
        <v/>
      </c>
      <c r="AAO187" s="66" t="str">
        <f t="shared" si="1213"/>
        <v/>
      </c>
      <c r="AAP187" s="66" t="str">
        <f t="shared" si="1214"/>
        <v/>
      </c>
      <c r="AAQ187" s="66" t="str">
        <f t="shared" si="1215"/>
        <v/>
      </c>
      <c r="AAR187" s="66" t="str">
        <f t="shared" si="1216"/>
        <v/>
      </c>
      <c r="AAS187" s="66" t="str">
        <f t="shared" si="1217"/>
        <v/>
      </c>
      <c r="AAT187" s="66" t="str">
        <f t="shared" si="1218"/>
        <v/>
      </c>
      <c r="AAU187" s="66" t="str">
        <f t="shared" si="1219"/>
        <v/>
      </c>
      <c r="AAV187" s="66" t="str">
        <f t="shared" si="1220"/>
        <v/>
      </c>
      <c r="AAW187" s="66" t="str">
        <f t="shared" si="1221"/>
        <v/>
      </c>
      <c r="AAX187" s="66" t="str">
        <f t="shared" si="1222"/>
        <v/>
      </c>
      <c r="AAY187" s="66" t="str">
        <f t="shared" si="1223"/>
        <v/>
      </c>
      <c r="AAZ187" s="66" t="str">
        <f t="shared" si="1224"/>
        <v/>
      </c>
      <c r="ABA187" s="66" t="str">
        <f t="shared" si="1225"/>
        <v/>
      </c>
      <c r="ABB187" s="66" t="str">
        <f t="shared" si="1226"/>
        <v/>
      </c>
      <c r="ABC187" s="66" t="str">
        <f t="shared" si="1227"/>
        <v/>
      </c>
      <c r="ABD187" s="66" t="str">
        <f t="shared" si="1228"/>
        <v/>
      </c>
      <c r="ABE187" s="66" t="str">
        <f t="shared" si="1229"/>
        <v/>
      </c>
      <c r="ABF187" s="66" t="str">
        <f t="shared" si="1230"/>
        <v/>
      </c>
      <c r="ABG187" s="66" t="str">
        <f t="shared" si="1231"/>
        <v/>
      </c>
      <c r="ABH187" s="66" t="str">
        <f t="shared" si="1232"/>
        <v/>
      </c>
      <c r="ABI187" s="66" t="str">
        <f t="shared" si="1233"/>
        <v/>
      </c>
      <c r="ABJ187" s="66" t="str">
        <f t="shared" si="1234"/>
        <v/>
      </c>
      <c r="ABK187" s="66" t="str">
        <f t="shared" si="1235"/>
        <v/>
      </c>
      <c r="ABL187" s="66" t="str">
        <f t="shared" si="1236"/>
        <v/>
      </c>
      <c r="ABM187" s="66" t="str">
        <f t="shared" si="1237"/>
        <v/>
      </c>
      <c r="ABN187" s="66" t="str">
        <f t="shared" si="1238"/>
        <v/>
      </c>
      <c r="ABO187" s="66" t="str">
        <f t="shared" si="1239"/>
        <v/>
      </c>
      <c r="ABP187" s="66" t="str">
        <f t="shared" si="1240"/>
        <v/>
      </c>
      <c r="ABQ187" s="66" t="str">
        <f t="shared" si="1241"/>
        <v/>
      </c>
      <c r="ABR187" s="66" t="str">
        <f t="shared" si="1242"/>
        <v/>
      </c>
      <c r="ABS187" s="66" t="str">
        <f t="shared" si="1243"/>
        <v/>
      </c>
      <c r="ABT187" s="66" t="str">
        <f t="shared" si="1244"/>
        <v/>
      </c>
      <c r="ABU187" s="66" t="str">
        <f t="shared" si="1245"/>
        <v/>
      </c>
      <c r="ABV187" s="66" t="str">
        <f t="shared" si="1246"/>
        <v/>
      </c>
      <c r="ABW187" s="66" t="str">
        <f t="shared" si="1247"/>
        <v/>
      </c>
      <c r="ABX187" s="66" t="str">
        <f t="shared" si="1248"/>
        <v/>
      </c>
      <c r="ABY187" s="66" t="str">
        <f t="shared" si="1249"/>
        <v/>
      </c>
      <c r="ABZ187" s="66" t="str">
        <f t="shared" si="1250"/>
        <v/>
      </c>
      <c r="ACA187" s="66" t="str">
        <f t="shared" si="1251"/>
        <v/>
      </c>
      <c r="ACB187" s="66" t="str">
        <f t="shared" si="1252"/>
        <v/>
      </c>
      <c r="ACC187" s="66" t="str">
        <f t="shared" si="1253"/>
        <v/>
      </c>
      <c r="ACD187" s="66" t="str">
        <f t="shared" si="1254"/>
        <v/>
      </c>
      <c r="ACE187" s="66" t="str">
        <f t="shared" si="1255"/>
        <v/>
      </c>
      <c r="ACF187" s="66" t="str">
        <f t="shared" si="1256"/>
        <v/>
      </c>
      <c r="ACG187" s="66" t="str">
        <f t="shared" si="1257"/>
        <v/>
      </c>
      <c r="ACH187" s="66" t="str">
        <f t="shared" si="1258"/>
        <v/>
      </c>
      <c r="ACI187" s="66" t="str">
        <f t="shared" si="1259"/>
        <v/>
      </c>
      <c r="ACJ187" s="66" t="str">
        <f t="shared" si="1260"/>
        <v/>
      </c>
      <c r="ACK187" s="66" t="str">
        <f t="shared" si="1261"/>
        <v/>
      </c>
      <c r="ACL187" s="66" t="str">
        <f t="shared" si="1262"/>
        <v/>
      </c>
      <c r="ACM187" s="66" t="str">
        <f t="shared" ref="ACM187:ACN187" si="1324">IF(AND(ACS$3="Unit", ACL187=""), "", IF(AND(ACS$3="Unit", ACL187="-"),"", IF(ACS$3="Unit", "kg/GJ delivered", IF(AND(NY187&lt;&gt;"", NY187&lt;&gt;"-", NX187="-"),"", IF($H187="","", IF(NX187="nd", "",IF(NX187="&lt;n.a.&gt;", "", IF(NY187="#/MJ", "", IF(NY187="kg/GJ delivered",NX187,IF(NY187="g/MJ delivered",NX187,IF(NY187="kg/MJ delivered",NX187*1000,IF(NY187="mg/MJ delivered",NX187/1000,IF(NY187="g/kg",((NX187)*(1/$I187)*(1/$H187)),IF(NY187="mg/kg",((NX187/1000)*(1/$I187)*(1/$H187)),IF(NY187="mg/MJ delivered",NX187/1000,IF(NY187="-","","Error"))))))))))))))))</f>
        <v/>
      </c>
      <c r="ACN187" s="66" t="str">
        <f t="shared" si="1324"/>
        <v/>
      </c>
      <c r="ACO187" s="66" t="str">
        <f t="shared" si="1264"/>
        <v/>
      </c>
      <c r="ACP187" s="66" t="str">
        <f t="shared" si="1265"/>
        <v/>
      </c>
      <c r="ACQ187" s="66" t="str">
        <f t="shared" si="1266"/>
        <v/>
      </c>
      <c r="ACR187" s="66" t="str">
        <f t="shared" si="1267"/>
        <v/>
      </c>
      <c r="ACS187" s="66" t="str">
        <f t="shared" si="1268"/>
        <v/>
      </c>
      <c r="ACT187" s="66" t="str">
        <f t="shared" si="1269"/>
        <v/>
      </c>
    </row>
    <row r="188" spans="2:774" ht="15.75" customHeight="1" x14ac:dyDescent="0.25">
      <c r="B188" s="66">
        <v>282</v>
      </c>
      <c r="C188" s="66" t="s">
        <v>1029</v>
      </c>
      <c r="D188" s="66" t="s">
        <v>1661</v>
      </c>
      <c r="E188" s="156" t="s">
        <v>1013</v>
      </c>
      <c r="F188" s="66" t="s">
        <v>1772</v>
      </c>
      <c r="G188" s="66" t="s">
        <v>490</v>
      </c>
      <c r="H188" s="126">
        <v>0.19785</v>
      </c>
      <c r="I188" s="118">
        <f>'Heating Values'!$E$97</f>
        <v>8.5360944500273419</v>
      </c>
      <c r="J188" s="66" t="str">
        <f t="shared" si="1320"/>
        <v>Honeycomb Coal, Traditional, CN</v>
      </c>
      <c r="K188" s="66" t="s">
        <v>1254</v>
      </c>
      <c r="L188" s="66" t="s">
        <v>1254</v>
      </c>
      <c r="M188" s="66" t="s">
        <v>1254</v>
      </c>
      <c r="N188" s="66" t="s">
        <v>1254</v>
      </c>
      <c r="O188" s="66" t="s">
        <v>951</v>
      </c>
      <c r="P188" s="66" t="str">
        <f t="shared" si="1272"/>
        <v>CN</v>
      </c>
      <c r="Q188" s="66" t="s">
        <v>87</v>
      </c>
      <c r="R188" s="162" t="s">
        <v>1021</v>
      </c>
      <c r="S188" s="158" t="s">
        <v>523</v>
      </c>
      <c r="T188" s="158" t="s">
        <v>128</v>
      </c>
      <c r="U188" s="158" t="s">
        <v>128</v>
      </c>
      <c r="V188" s="158" t="s">
        <v>128</v>
      </c>
      <c r="W188" s="158" t="s">
        <v>128</v>
      </c>
      <c r="X188" s="164" t="s">
        <v>1019</v>
      </c>
      <c r="Y188" s="158" t="s">
        <v>523</v>
      </c>
      <c r="Z188" s="158" t="s">
        <v>128</v>
      </c>
      <c r="AA188" s="158" t="s">
        <v>128</v>
      </c>
      <c r="AB188" s="158" t="s">
        <v>128</v>
      </c>
      <c r="AC188" s="158" t="s">
        <v>128</v>
      </c>
      <c r="AD188" s="158" t="s">
        <v>128</v>
      </c>
      <c r="AE188" s="158" t="s">
        <v>128</v>
      </c>
      <c r="AF188" s="158" t="s">
        <v>128</v>
      </c>
      <c r="AG188" s="158" t="s">
        <v>128</v>
      </c>
      <c r="AH188" s="158" t="s">
        <v>128</v>
      </c>
      <c r="AI188" s="158" t="s">
        <v>128</v>
      </c>
      <c r="AJ188" s="163" t="s">
        <v>1023</v>
      </c>
      <c r="AK188" s="158" t="s">
        <v>523</v>
      </c>
      <c r="AL188" s="163" t="s">
        <v>1025</v>
      </c>
      <c r="AM188" s="158" t="s">
        <v>523</v>
      </c>
      <c r="AN188" s="166" t="s">
        <v>1027</v>
      </c>
      <c r="AO188" s="158" t="s">
        <v>523</v>
      </c>
      <c r="AP188" s="158" t="s">
        <v>128</v>
      </c>
      <c r="AQ188" s="158" t="s">
        <v>128</v>
      </c>
      <c r="AR188" s="158" t="s">
        <v>128</v>
      </c>
      <c r="AS188" s="158" t="s">
        <v>128</v>
      </c>
      <c r="AT188" s="158" t="s">
        <v>128</v>
      </c>
      <c r="AU188" s="158" t="s">
        <v>128</v>
      </c>
      <c r="AV188" s="158" t="s">
        <v>128</v>
      </c>
      <c r="AW188" s="158" t="s">
        <v>128</v>
      </c>
      <c r="AX188" s="158" t="s">
        <v>128</v>
      </c>
      <c r="AY188" s="158" t="s">
        <v>128</v>
      </c>
      <c r="AZ188" s="158" t="s">
        <v>128</v>
      </c>
      <c r="BA188" s="158" t="s">
        <v>128</v>
      </c>
      <c r="BB188" s="158" t="s">
        <v>128</v>
      </c>
      <c r="BC188" s="158" t="s">
        <v>128</v>
      </c>
      <c r="BD188" s="158" t="s">
        <v>128</v>
      </c>
      <c r="BE188" s="158" t="s">
        <v>128</v>
      </c>
      <c r="BF188" s="158" t="s">
        <v>128</v>
      </c>
      <c r="BG188" s="158" t="s">
        <v>128</v>
      </c>
      <c r="BH188" s="158" t="s">
        <v>128</v>
      </c>
      <c r="BI188" s="158" t="s">
        <v>128</v>
      </c>
      <c r="BJ188" s="158" t="s">
        <v>128</v>
      </c>
      <c r="BK188" s="158" t="s">
        <v>128</v>
      </c>
      <c r="BL188" s="158" t="s">
        <v>128</v>
      </c>
      <c r="BM188" s="158" t="s">
        <v>128</v>
      </c>
      <c r="BN188" s="158" t="s">
        <v>128</v>
      </c>
      <c r="BO188" s="158" t="s">
        <v>128</v>
      </c>
      <c r="BP188" s="158" t="s">
        <v>128</v>
      </c>
      <c r="BQ188" s="158" t="s">
        <v>128</v>
      </c>
      <c r="BR188" s="158" t="s">
        <v>128</v>
      </c>
      <c r="BS188" s="158" t="s">
        <v>128</v>
      </c>
      <c r="BT188" s="158" t="s">
        <v>128</v>
      </c>
      <c r="BU188" s="158" t="s">
        <v>128</v>
      </c>
      <c r="BV188" s="158" t="s">
        <v>128</v>
      </c>
      <c r="BW188" s="158" t="s">
        <v>128</v>
      </c>
      <c r="BX188" s="158" t="s">
        <v>128</v>
      </c>
      <c r="BY188" s="158" t="s">
        <v>128</v>
      </c>
      <c r="BZ188" s="158" t="s">
        <v>128</v>
      </c>
      <c r="CA188" s="158" t="s">
        <v>128</v>
      </c>
      <c r="CB188" s="158" t="s">
        <v>128</v>
      </c>
      <c r="CC188" s="158" t="s">
        <v>128</v>
      </c>
      <c r="CD188" s="158" t="s">
        <v>128</v>
      </c>
      <c r="CE188" s="158" t="s">
        <v>128</v>
      </c>
      <c r="CF188" s="158" t="s">
        <v>128</v>
      </c>
      <c r="CG188" s="158" t="s">
        <v>128</v>
      </c>
      <c r="CH188" s="158" t="s">
        <v>128</v>
      </c>
      <c r="CI188" s="158" t="s">
        <v>128</v>
      </c>
      <c r="CJ188" s="158" t="s">
        <v>128</v>
      </c>
      <c r="CK188" s="158" t="s">
        <v>128</v>
      </c>
      <c r="CL188" s="158" t="s">
        <v>128</v>
      </c>
      <c r="CM188" s="158" t="s">
        <v>128</v>
      </c>
      <c r="CN188" s="158" t="s">
        <v>128</v>
      </c>
      <c r="CO188" s="158" t="s">
        <v>128</v>
      </c>
      <c r="CP188" s="158" t="s">
        <v>128</v>
      </c>
      <c r="CQ188" s="158" t="s">
        <v>128</v>
      </c>
      <c r="CR188" s="158" t="s">
        <v>128</v>
      </c>
      <c r="CS188" s="158" t="s">
        <v>128</v>
      </c>
      <c r="CT188" s="158" t="s">
        <v>128</v>
      </c>
      <c r="CU188" s="158" t="s">
        <v>128</v>
      </c>
      <c r="CV188" s="158" t="s">
        <v>128</v>
      </c>
      <c r="CW188" s="158" t="s">
        <v>128</v>
      </c>
      <c r="CX188" s="158" t="s">
        <v>128</v>
      </c>
      <c r="CY188" s="158" t="s">
        <v>128</v>
      </c>
      <c r="CZ188" s="158" t="s">
        <v>128</v>
      </c>
      <c r="DA188" s="158" t="s">
        <v>128</v>
      </c>
      <c r="DB188" s="158" t="s">
        <v>128</v>
      </c>
      <c r="DC188" s="158" t="s">
        <v>128</v>
      </c>
      <c r="DD188" s="158" t="s">
        <v>128</v>
      </c>
      <c r="DE188" s="158" t="s">
        <v>128</v>
      </c>
      <c r="DF188" s="158" t="s">
        <v>128</v>
      </c>
      <c r="DG188" s="158" t="s">
        <v>128</v>
      </c>
      <c r="DH188" s="158" t="s">
        <v>128</v>
      </c>
      <c r="DI188" s="158" t="s">
        <v>128</v>
      </c>
      <c r="DJ188" s="158" t="s">
        <v>128</v>
      </c>
      <c r="DK188" s="158" t="s">
        <v>128</v>
      </c>
      <c r="DL188" s="158" t="s">
        <v>128</v>
      </c>
      <c r="DM188" s="158" t="s">
        <v>128</v>
      </c>
      <c r="DN188" s="158" t="s">
        <v>128</v>
      </c>
      <c r="DO188" s="158" t="s">
        <v>128</v>
      </c>
      <c r="DP188" s="158" t="s">
        <v>128</v>
      </c>
      <c r="DQ188" s="158" t="s">
        <v>128</v>
      </c>
      <c r="DR188" s="158" t="s">
        <v>128</v>
      </c>
      <c r="DS188" s="158" t="s">
        <v>128</v>
      </c>
      <c r="DT188" s="158" t="s">
        <v>128</v>
      </c>
      <c r="DU188" s="158" t="s">
        <v>128</v>
      </c>
      <c r="DV188" s="158" t="s">
        <v>128</v>
      </c>
      <c r="DW188" s="158" t="s">
        <v>128</v>
      </c>
      <c r="DX188" s="158" t="s">
        <v>128</v>
      </c>
      <c r="DY188" s="158" t="s">
        <v>128</v>
      </c>
      <c r="DZ188" s="158" t="s">
        <v>128</v>
      </c>
      <c r="EA188" s="158" t="s">
        <v>128</v>
      </c>
      <c r="EB188" s="158" t="s">
        <v>128</v>
      </c>
      <c r="EC188" s="158" t="s">
        <v>128</v>
      </c>
      <c r="ED188" s="158" t="s">
        <v>128</v>
      </c>
      <c r="EE188" s="158" t="s">
        <v>128</v>
      </c>
      <c r="EF188" s="158" t="s">
        <v>128</v>
      </c>
      <c r="EG188" s="158" t="s">
        <v>128</v>
      </c>
      <c r="EH188" s="158" t="s">
        <v>128</v>
      </c>
      <c r="EI188" s="158" t="s">
        <v>128</v>
      </c>
      <c r="EJ188" s="158" t="s">
        <v>128</v>
      </c>
      <c r="EK188" s="158" t="s">
        <v>128</v>
      </c>
      <c r="EL188" s="158" t="s">
        <v>128</v>
      </c>
      <c r="EM188" s="158" t="s">
        <v>128</v>
      </c>
      <c r="EN188" s="158" t="s">
        <v>128</v>
      </c>
      <c r="EO188" s="158" t="s">
        <v>128</v>
      </c>
      <c r="EP188" s="158" t="s">
        <v>128</v>
      </c>
      <c r="EQ188" s="158" t="s">
        <v>128</v>
      </c>
      <c r="ER188" s="158" t="s">
        <v>128</v>
      </c>
      <c r="ES188" s="158" t="s">
        <v>128</v>
      </c>
      <c r="ET188" s="158" t="s">
        <v>128</v>
      </c>
      <c r="EU188" s="158" t="s">
        <v>128</v>
      </c>
      <c r="EV188" s="158" t="s">
        <v>128</v>
      </c>
      <c r="EW188" s="158" t="s">
        <v>128</v>
      </c>
      <c r="EX188" s="158" t="s">
        <v>128</v>
      </c>
      <c r="EY188" s="158" t="s">
        <v>128</v>
      </c>
      <c r="EZ188" s="158" t="s">
        <v>128</v>
      </c>
      <c r="FA188" s="158" t="s">
        <v>128</v>
      </c>
      <c r="FB188" s="158" t="s">
        <v>128</v>
      </c>
      <c r="FC188" s="158" t="s">
        <v>128</v>
      </c>
      <c r="FD188" s="158" t="s">
        <v>128</v>
      </c>
      <c r="FE188" s="158" t="s">
        <v>128</v>
      </c>
      <c r="FF188" s="158" t="s">
        <v>128</v>
      </c>
      <c r="FG188" s="158" t="s">
        <v>128</v>
      </c>
      <c r="FH188" s="158" t="s">
        <v>128</v>
      </c>
      <c r="FI188" s="158" t="s">
        <v>128</v>
      </c>
      <c r="FJ188" s="158" t="s">
        <v>128</v>
      </c>
      <c r="FK188" s="158" t="s">
        <v>128</v>
      </c>
      <c r="FL188" s="158" t="s">
        <v>128</v>
      </c>
      <c r="FM188" s="158" t="s">
        <v>128</v>
      </c>
      <c r="FN188" s="158" t="s">
        <v>128</v>
      </c>
      <c r="FO188" s="158" t="s">
        <v>128</v>
      </c>
      <c r="FP188" s="158" t="s">
        <v>128</v>
      </c>
      <c r="FQ188" s="158" t="s">
        <v>128</v>
      </c>
      <c r="FR188" s="158" t="s">
        <v>128</v>
      </c>
      <c r="FS188" s="158" t="s">
        <v>128</v>
      </c>
      <c r="FT188" s="158" t="s">
        <v>128</v>
      </c>
      <c r="FU188" s="158" t="s">
        <v>128</v>
      </c>
      <c r="FV188" s="158" t="s">
        <v>128</v>
      </c>
      <c r="FW188" s="158" t="s">
        <v>128</v>
      </c>
      <c r="FX188" s="158" t="s">
        <v>128</v>
      </c>
      <c r="FY188" s="158" t="s">
        <v>128</v>
      </c>
      <c r="FZ188" s="158" t="s">
        <v>128</v>
      </c>
      <c r="GA188" s="158" t="s">
        <v>128</v>
      </c>
      <c r="GB188" s="158" t="s">
        <v>128</v>
      </c>
      <c r="GC188" s="158" t="s">
        <v>128</v>
      </c>
      <c r="GD188" s="158" t="s">
        <v>128</v>
      </c>
      <c r="GE188" s="158" t="s">
        <v>128</v>
      </c>
      <c r="GF188" s="158" t="s">
        <v>128</v>
      </c>
      <c r="GG188" s="158" t="s">
        <v>128</v>
      </c>
      <c r="GH188" s="158" t="s">
        <v>128</v>
      </c>
      <c r="GI188" s="158" t="s">
        <v>128</v>
      </c>
      <c r="GJ188" s="158" t="s">
        <v>128</v>
      </c>
      <c r="GK188" s="158" t="s">
        <v>128</v>
      </c>
      <c r="GL188" s="158" t="s">
        <v>128</v>
      </c>
      <c r="GM188" s="158" t="s">
        <v>128</v>
      </c>
      <c r="GN188" s="158" t="s">
        <v>128</v>
      </c>
      <c r="GO188" s="158" t="s">
        <v>128</v>
      </c>
      <c r="GP188" s="158" t="s">
        <v>128</v>
      </c>
      <c r="GQ188" s="158" t="s">
        <v>128</v>
      </c>
      <c r="GR188" s="158" t="s">
        <v>128</v>
      </c>
      <c r="GS188" s="158" t="s">
        <v>128</v>
      </c>
      <c r="GT188" s="158" t="s">
        <v>128</v>
      </c>
      <c r="GU188" s="158" t="s">
        <v>128</v>
      </c>
      <c r="GV188" s="158" t="s">
        <v>128</v>
      </c>
      <c r="GW188" s="158" t="s">
        <v>128</v>
      </c>
      <c r="GX188" s="158" t="s">
        <v>128</v>
      </c>
      <c r="GY188" s="158" t="s">
        <v>128</v>
      </c>
      <c r="GZ188" s="158" t="s">
        <v>128</v>
      </c>
      <c r="HA188" s="158" t="s">
        <v>128</v>
      </c>
      <c r="HB188" s="158" t="s">
        <v>128</v>
      </c>
      <c r="HC188" s="158" t="s">
        <v>128</v>
      </c>
      <c r="HD188" s="158" t="s">
        <v>128</v>
      </c>
      <c r="HE188" s="158" t="s">
        <v>128</v>
      </c>
      <c r="HF188" s="158" t="s">
        <v>128</v>
      </c>
      <c r="HG188" s="158" t="s">
        <v>128</v>
      </c>
      <c r="HH188" s="158" t="s">
        <v>128</v>
      </c>
      <c r="HI188" s="158" t="s">
        <v>128</v>
      </c>
      <c r="HJ188" s="158" t="s">
        <v>128</v>
      </c>
      <c r="HK188" s="158" t="s">
        <v>128</v>
      </c>
      <c r="HL188" s="158" t="s">
        <v>128</v>
      </c>
      <c r="HM188" s="158" t="s">
        <v>128</v>
      </c>
      <c r="HN188" s="158" t="s">
        <v>128</v>
      </c>
      <c r="HO188" s="158" t="s">
        <v>128</v>
      </c>
      <c r="HP188" s="158" t="s">
        <v>128</v>
      </c>
      <c r="HQ188" s="158" t="s">
        <v>128</v>
      </c>
      <c r="HR188" s="158" t="s">
        <v>128</v>
      </c>
      <c r="HS188" s="158" t="s">
        <v>128</v>
      </c>
      <c r="HT188" s="158" t="s">
        <v>128</v>
      </c>
      <c r="HU188" s="158" t="s">
        <v>128</v>
      </c>
      <c r="HV188" s="158" t="s">
        <v>128</v>
      </c>
      <c r="HW188" s="158" t="s">
        <v>128</v>
      </c>
      <c r="HX188" s="158" t="s">
        <v>128</v>
      </c>
      <c r="HY188" s="158" t="s">
        <v>128</v>
      </c>
      <c r="HZ188" s="158" t="s">
        <v>128</v>
      </c>
      <c r="IA188" s="158" t="s">
        <v>128</v>
      </c>
      <c r="IB188" s="158" t="s">
        <v>128</v>
      </c>
      <c r="IC188" s="158" t="s">
        <v>128</v>
      </c>
      <c r="ID188" s="158" t="s">
        <v>128</v>
      </c>
      <c r="IE188" s="158" t="s">
        <v>128</v>
      </c>
      <c r="IF188" s="158" t="s">
        <v>128</v>
      </c>
      <c r="IG188" s="158" t="s">
        <v>128</v>
      </c>
      <c r="IH188" s="158" t="s">
        <v>128</v>
      </c>
      <c r="II188" s="158" t="s">
        <v>128</v>
      </c>
      <c r="IJ188" s="158" t="s">
        <v>128</v>
      </c>
      <c r="IK188" s="158" t="s">
        <v>128</v>
      </c>
      <c r="IL188" s="158" t="s">
        <v>128</v>
      </c>
      <c r="IM188" s="158" t="s">
        <v>128</v>
      </c>
      <c r="IN188" s="158" t="s">
        <v>128</v>
      </c>
      <c r="IO188" s="158" t="s">
        <v>128</v>
      </c>
      <c r="IP188" s="158" t="s">
        <v>128</v>
      </c>
      <c r="IQ188" s="158" t="s">
        <v>128</v>
      </c>
      <c r="IR188" s="158" t="s">
        <v>128</v>
      </c>
      <c r="IS188" s="158" t="s">
        <v>128</v>
      </c>
      <c r="IT188" s="158" t="s">
        <v>128</v>
      </c>
      <c r="IU188" s="158" t="s">
        <v>128</v>
      </c>
      <c r="IV188" s="158" t="s">
        <v>128</v>
      </c>
      <c r="IW188" s="158" t="s">
        <v>128</v>
      </c>
      <c r="IX188" s="158" t="s">
        <v>128</v>
      </c>
      <c r="IY188" s="158" t="s">
        <v>128</v>
      </c>
      <c r="IZ188" s="158" t="s">
        <v>128</v>
      </c>
      <c r="JA188" s="158" t="s">
        <v>128</v>
      </c>
      <c r="JB188" s="158" t="s">
        <v>128</v>
      </c>
      <c r="JC188" s="158" t="s">
        <v>128</v>
      </c>
      <c r="JD188" s="158" t="s">
        <v>128</v>
      </c>
      <c r="JE188" s="158" t="s">
        <v>128</v>
      </c>
      <c r="JF188" s="158" t="s">
        <v>128</v>
      </c>
      <c r="JG188" s="158" t="s">
        <v>128</v>
      </c>
      <c r="JH188" s="158" t="s">
        <v>128</v>
      </c>
      <c r="JI188" s="158" t="s">
        <v>128</v>
      </c>
      <c r="JJ188" s="158" t="s">
        <v>128</v>
      </c>
      <c r="JK188" s="158" t="s">
        <v>128</v>
      </c>
      <c r="JL188" s="158" t="s">
        <v>128</v>
      </c>
      <c r="JM188" s="158" t="s">
        <v>128</v>
      </c>
      <c r="JN188" s="158" t="s">
        <v>128</v>
      </c>
      <c r="JO188" s="158" t="s">
        <v>128</v>
      </c>
      <c r="JP188" s="158" t="s">
        <v>128</v>
      </c>
      <c r="JQ188" s="158" t="s">
        <v>128</v>
      </c>
      <c r="JR188" s="158" t="s">
        <v>128</v>
      </c>
      <c r="JS188" s="158" t="s">
        <v>128</v>
      </c>
      <c r="JT188" s="158" t="s">
        <v>128</v>
      </c>
      <c r="JU188" s="158" t="s">
        <v>128</v>
      </c>
      <c r="JV188" s="158" t="s">
        <v>128</v>
      </c>
      <c r="JW188" s="158" t="s">
        <v>128</v>
      </c>
      <c r="JX188" s="158" t="s">
        <v>128</v>
      </c>
      <c r="JY188" s="158" t="s">
        <v>128</v>
      </c>
      <c r="JZ188" s="158" t="s">
        <v>128</v>
      </c>
      <c r="KA188" s="158" t="s">
        <v>128</v>
      </c>
      <c r="KB188" s="158" t="s">
        <v>128</v>
      </c>
      <c r="KC188" s="158" t="s">
        <v>128</v>
      </c>
      <c r="KD188" s="158" t="s">
        <v>128</v>
      </c>
      <c r="KE188" s="158" t="s">
        <v>128</v>
      </c>
      <c r="KF188" s="158" t="s">
        <v>128</v>
      </c>
      <c r="KG188" s="158" t="s">
        <v>128</v>
      </c>
      <c r="KH188" s="158" t="s">
        <v>128</v>
      </c>
      <c r="KI188" s="158" t="s">
        <v>128</v>
      </c>
      <c r="KJ188" s="158" t="s">
        <v>128</v>
      </c>
      <c r="KK188" s="158" t="s">
        <v>128</v>
      </c>
      <c r="KL188" s="158" t="s">
        <v>128</v>
      </c>
      <c r="KM188" s="158" t="s">
        <v>128</v>
      </c>
      <c r="KN188" s="158" t="s">
        <v>128</v>
      </c>
      <c r="KO188" s="158" t="s">
        <v>128</v>
      </c>
      <c r="KP188" s="158" t="s">
        <v>128</v>
      </c>
      <c r="KQ188" s="158" t="s">
        <v>128</v>
      </c>
      <c r="KR188" s="158" t="s">
        <v>128</v>
      </c>
      <c r="KS188" s="158" t="s">
        <v>128</v>
      </c>
      <c r="KT188" s="158" t="s">
        <v>128</v>
      </c>
      <c r="KU188" s="158" t="s">
        <v>128</v>
      </c>
      <c r="KV188" s="158" t="s">
        <v>128</v>
      </c>
      <c r="KW188" s="158" t="s">
        <v>128</v>
      </c>
      <c r="KX188" s="158" t="s">
        <v>128</v>
      </c>
      <c r="KY188" s="158" t="s">
        <v>128</v>
      </c>
      <c r="KZ188" s="158" t="s">
        <v>128</v>
      </c>
      <c r="LA188" s="158" t="s">
        <v>128</v>
      </c>
      <c r="LB188" s="158" t="s">
        <v>128</v>
      </c>
      <c r="LC188" s="158" t="s">
        <v>128</v>
      </c>
      <c r="LD188" s="158" t="s">
        <v>128</v>
      </c>
      <c r="LE188" s="158" t="s">
        <v>128</v>
      </c>
      <c r="LF188" s="158" t="s">
        <v>128</v>
      </c>
      <c r="LG188" s="158" t="s">
        <v>128</v>
      </c>
      <c r="LH188" s="158" t="s">
        <v>128</v>
      </c>
      <c r="LI188" s="158" t="s">
        <v>128</v>
      </c>
      <c r="LJ188" s="158" t="s">
        <v>128</v>
      </c>
      <c r="LK188" s="158" t="s">
        <v>128</v>
      </c>
      <c r="LL188" s="158" t="s">
        <v>128</v>
      </c>
      <c r="LM188" s="158" t="s">
        <v>128</v>
      </c>
      <c r="LN188" s="158" t="s">
        <v>128</v>
      </c>
      <c r="LO188" s="158" t="s">
        <v>128</v>
      </c>
      <c r="LP188" s="158" t="s">
        <v>128</v>
      </c>
      <c r="LQ188" s="158" t="s">
        <v>128</v>
      </c>
      <c r="LR188" s="158" t="s">
        <v>128</v>
      </c>
      <c r="LS188" s="158" t="s">
        <v>128</v>
      </c>
      <c r="LT188" s="158" t="s">
        <v>128</v>
      </c>
      <c r="LU188" s="158" t="s">
        <v>128</v>
      </c>
      <c r="LV188" s="158" t="s">
        <v>128</v>
      </c>
      <c r="LW188" s="158" t="s">
        <v>128</v>
      </c>
      <c r="LX188" s="158" t="s">
        <v>128</v>
      </c>
      <c r="LY188" s="158" t="s">
        <v>128</v>
      </c>
      <c r="LZ188" s="158" t="s">
        <v>128</v>
      </c>
      <c r="MA188" s="158" t="s">
        <v>128</v>
      </c>
      <c r="MB188" s="158" t="s">
        <v>128</v>
      </c>
      <c r="MC188" s="158" t="s">
        <v>128</v>
      </c>
      <c r="MD188" s="158" t="s">
        <v>128</v>
      </c>
      <c r="ME188" s="158" t="s">
        <v>128</v>
      </c>
      <c r="MF188" s="158" t="s">
        <v>128</v>
      </c>
      <c r="MG188" s="158" t="s">
        <v>128</v>
      </c>
      <c r="MH188" s="158" t="s">
        <v>128</v>
      </c>
      <c r="MI188" s="158" t="s">
        <v>128</v>
      </c>
      <c r="MJ188" s="158" t="s">
        <v>128</v>
      </c>
      <c r="MK188" s="158" t="s">
        <v>128</v>
      </c>
      <c r="ML188" s="158" t="s">
        <v>128</v>
      </c>
      <c r="MM188" s="158" t="s">
        <v>128</v>
      </c>
      <c r="MN188" s="158" t="s">
        <v>128</v>
      </c>
      <c r="MO188" s="158" t="s">
        <v>128</v>
      </c>
      <c r="MP188" s="158" t="s">
        <v>128</v>
      </c>
      <c r="MQ188" s="158" t="s">
        <v>128</v>
      </c>
      <c r="MR188" s="158" t="s">
        <v>128</v>
      </c>
      <c r="MS188" s="158" t="s">
        <v>128</v>
      </c>
      <c r="MT188" s="158" t="s">
        <v>128</v>
      </c>
      <c r="MU188" s="158" t="s">
        <v>128</v>
      </c>
      <c r="MV188" s="158" t="s">
        <v>128</v>
      </c>
      <c r="MW188" s="158" t="s">
        <v>128</v>
      </c>
      <c r="MX188" s="158" t="s">
        <v>128</v>
      </c>
      <c r="MY188" s="158" t="s">
        <v>128</v>
      </c>
      <c r="MZ188" s="158" t="s">
        <v>128</v>
      </c>
      <c r="NA188" s="158" t="s">
        <v>128</v>
      </c>
      <c r="NB188" s="158" t="s">
        <v>128</v>
      </c>
      <c r="NC188" s="158" t="s">
        <v>128</v>
      </c>
      <c r="ND188" s="158" t="s">
        <v>128</v>
      </c>
      <c r="NE188" s="158" t="s">
        <v>128</v>
      </c>
      <c r="NF188" s="158" t="s">
        <v>128</v>
      </c>
      <c r="NG188" s="158" t="s">
        <v>128</v>
      </c>
      <c r="NH188" s="158" t="s">
        <v>128</v>
      </c>
      <c r="NI188" s="158" t="s">
        <v>128</v>
      </c>
      <c r="NJ188" s="158" t="s">
        <v>128</v>
      </c>
      <c r="NK188" s="158" t="s">
        <v>128</v>
      </c>
      <c r="NL188" s="158" t="s">
        <v>128</v>
      </c>
      <c r="NM188" s="158" t="s">
        <v>128</v>
      </c>
      <c r="NN188" s="158" t="s">
        <v>128</v>
      </c>
      <c r="NO188" s="158" t="s">
        <v>128</v>
      </c>
      <c r="NP188" s="158" t="s">
        <v>128</v>
      </c>
      <c r="NQ188" s="158" t="s">
        <v>128</v>
      </c>
      <c r="NR188" s="158" t="s">
        <v>128</v>
      </c>
      <c r="NS188" s="158" t="s">
        <v>128</v>
      </c>
      <c r="NT188" s="158" t="s">
        <v>128</v>
      </c>
      <c r="NU188" s="158" t="s">
        <v>128</v>
      </c>
      <c r="NV188" s="158" t="s">
        <v>128</v>
      </c>
      <c r="NW188" s="158" t="s">
        <v>128</v>
      </c>
      <c r="NX188" s="158" t="s">
        <v>128</v>
      </c>
      <c r="NY188" s="158" t="s">
        <v>128</v>
      </c>
      <c r="NZ188" s="158" t="s">
        <v>128</v>
      </c>
      <c r="OA188" s="158" t="s">
        <v>128</v>
      </c>
      <c r="OB188" s="158" t="s">
        <v>128</v>
      </c>
      <c r="OC188" s="158" t="s">
        <v>128</v>
      </c>
      <c r="OD188" s="158" t="s">
        <v>128</v>
      </c>
      <c r="OE188" s="170" t="s">
        <v>128</v>
      </c>
      <c r="OF188" s="181"/>
      <c r="OG188" s="174">
        <f t="shared" si="893"/>
        <v>32.329380023918581</v>
      </c>
      <c r="OH188" s="66" t="str">
        <f t="shared" si="894"/>
        <v>kg/GJ delivered</v>
      </c>
      <c r="OI188" s="66" t="str">
        <f t="shared" si="895"/>
        <v/>
      </c>
      <c r="OJ188" s="66" t="str">
        <f t="shared" si="896"/>
        <v/>
      </c>
      <c r="OK188" s="66" t="str">
        <f t="shared" si="897"/>
        <v/>
      </c>
      <c r="OL188" s="66" t="str">
        <f t="shared" si="898"/>
        <v/>
      </c>
      <c r="OM188" s="159">
        <f t="shared" si="899"/>
        <v>378.3603266535527</v>
      </c>
      <c r="ON188" s="66" t="str">
        <f t="shared" si="900"/>
        <v>kg/GJ delivered</v>
      </c>
      <c r="OO188" s="66" t="str">
        <f t="shared" si="901"/>
        <v/>
      </c>
      <c r="OP188" s="66" t="str">
        <f t="shared" si="902"/>
        <v/>
      </c>
      <c r="OQ188" s="66" t="str">
        <f t="shared" si="903"/>
        <v/>
      </c>
      <c r="OR188" s="66" t="str">
        <f t="shared" si="904"/>
        <v/>
      </c>
      <c r="OS188" s="66" t="str">
        <f t="shared" si="905"/>
        <v/>
      </c>
      <c r="OT188" s="66" t="str">
        <f t="shared" si="906"/>
        <v/>
      </c>
      <c r="OU188" s="66" t="str">
        <f t="shared" si="907"/>
        <v/>
      </c>
      <c r="OV188" s="66" t="str">
        <f t="shared" si="908"/>
        <v/>
      </c>
      <c r="OW188" s="66" t="str">
        <f t="shared" si="909"/>
        <v/>
      </c>
      <c r="OX188" s="66" t="str">
        <f t="shared" si="910"/>
        <v/>
      </c>
      <c r="OY188" s="126">
        <f t="shared" si="911"/>
        <v>0.10243558139446729</v>
      </c>
      <c r="OZ188" s="66" t="str">
        <f t="shared" si="912"/>
        <v>kg/GJ delivered</v>
      </c>
      <c r="PA188" s="126">
        <f t="shared" si="913"/>
        <v>1.2434376932276378E-2</v>
      </c>
      <c r="PB188" s="66" t="str">
        <f t="shared" si="914"/>
        <v>kg/GJ delivered</v>
      </c>
      <c r="PC188" s="160">
        <f t="shared" si="915"/>
        <v>2.3684527490050243E-3</v>
      </c>
      <c r="PD188" s="66" t="str">
        <f t="shared" si="916"/>
        <v>kg/GJ delivered</v>
      </c>
      <c r="PE188" s="66" t="str">
        <f t="shared" si="917"/>
        <v/>
      </c>
      <c r="PF188" s="66" t="str">
        <f t="shared" si="918"/>
        <v/>
      </c>
      <c r="PG188" s="66" t="str">
        <f t="shared" si="919"/>
        <v/>
      </c>
      <c r="PH188" s="66" t="str">
        <f t="shared" si="920"/>
        <v/>
      </c>
      <c r="PI188" s="66" t="str">
        <f t="shared" si="921"/>
        <v/>
      </c>
      <c r="PJ188" s="66" t="str">
        <f t="shared" si="922"/>
        <v/>
      </c>
      <c r="PK188" s="66" t="str">
        <f t="shared" si="923"/>
        <v/>
      </c>
      <c r="PL188" s="66" t="str">
        <f t="shared" si="924"/>
        <v/>
      </c>
      <c r="PM188" s="66" t="str">
        <f t="shared" si="925"/>
        <v/>
      </c>
      <c r="PN188" s="66" t="str">
        <f t="shared" si="926"/>
        <v/>
      </c>
      <c r="PO188" s="66" t="str">
        <f t="shared" si="927"/>
        <v/>
      </c>
      <c r="PP188" s="66" t="str">
        <f t="shared" si="928"/>
        <v/>
      </c>
      <c r="PQ188" s="66" t="str">
        <f t="shared" si="929"/>
        <v/>
      </c>
      <c r="PR188" s="66" t="str">
        <f t="shared" si="930"/>
        <v/>
      </c>
      <c r="PS188" s="66" t="str">
        <f t="shared" si="931"/>
        <v/>
      </c>
      <c r="PT188" s="66" t="str">
        <f t="shared" si="932"/>
        <v/>
      </c>
      <c r="PU188" s="66" t="str">
        <f t="shared" si="933"/>
        <v/>
      </c>
      <c r="PV188" s="66" t="str">
        <f t="shared" si="934"/>
        <v/>
      </c>
      <c r="PW188" s="66" t="str">
        <f t="shared" si="935"/>
        <v/>
      </c>
      <c r="PX188" s="66" t="str">
        <f t="shared" si="936"/>
        <v/>
      </c>
      <c r="PY188" s="66" t="str">
        <f t="shared" si="937"/>
        <v/>
      </c>
      <c r="PZ188" s="66" t="str">
        <f t="shared" si="938"/>
        <v/>
      </c>
      <c r="QA188" s="66" t="str">
        <f t="shared" si="939"/>
        <v/>
      </c>
      <c r="QB188" s="66" t="str">
        <f t="shared" si="940"/>
        <v/>
      </c>
      <c r="QC188" s="66" t="str">
        <f t="shared" si="941"/>
        <v/>
      </c>
      <c r="QD188" s="66" t="str">
        <f t="shared" si="942"/>
        <v/>
      </c>
      <c r="QE188" s="66" t="str">
        <f t="shared" si="943"/>
        <v/>
      </c>
      <c r="QF188" s="66" t="str">
        <f t="shared" si="944"/>
        <v/>
      </c>
      <c r="QG188" s="66" t="str">
        <f t="shared" si="945"/>
        <v/>
      </c>
      <c r="QH188" s="66" t="str">
        <f t="shared" si="946"/>
        <v/>
      </c>
      <c r="QI188" s="66" t="str">
        <f t="shared" si="947"/>
        <v/>
      </c>
      <c r="QJ188" s="66" t="str">
        <f t="shared" si="948"/>
        <v/>
      </c>
      <c r="QK188" s="66" t="str">
        <f t="shared" si="949"/>
        <v/>
      </c>
      <c r="QL188" s="66" t="str">
        <f t="shared" si="950"/>
        <v/>
      </c>
      <c r="QM188" s="66" t="str">
        <f t="shared" si="951"/>
        <v/>
      </c>
      <c r="QN188" s="66" t="str">
        <f t="shared" si="952"/>
        <v/>
      </c>
      <c r="QO188" s="66" t="str">
        <f t="shared" si="953"/>
        <v/>
      </c>
      <c r="QP188" s="66" t="str">
        <f t="shared" si="954"/>
        <v/>
      </c>
      <c r="QQ188" s="66" t="str">
        <f t="shared" si="955"/>
        <v/>
      </c>
      <c r="QR188" s="66" t="str">
        <f t="shared" si="956"/>
        <v/>
      </c>
      <c r="QS188" s="66" t="str">
        <f t="shared" si="957"/>
        <v/>
      </c>
      <c r="QT188" s="66" t="str">
        <f t="shared" si="958"/>
        <v/>
      </c>
      <c r="QU188" s="66" t="str">
        <f t="shared" si="959"/>
        <v/>
      </c>
      <c r="QV188" s="66" t="str">
        <f t="shared" si="960"/>
        <v/>
      </c>
      <c r="QW188" s="66" t="str">
        <f t="shared" si="961"/>
        <v/>
      </c>
      <c r="QX188" s="66" t="str">
        <f t="shared" si="962"/>
        <v/>
      </c>
      <c r="QY188" s="66" t="str">
        <f t="shared" si="963"/>
        <v/>
      </c>
      <c r="QZ188" s="66" t="str">
        <f t="shared" si="964"/>
        <v/>
      </c>
      <c r="RA188" s="66" t="str">
        <f t="shared" si="965"/>
        <v/>
      </c>
      <c r="RB188" s="66" t="str">
        <f t="shared" si="966"/>
        <v/>
      </c>
      <c r="RC188" s="66" t="str">
        <f t="shared" si="967"/>
        <v/>
      </c>
      <c r="RD188" s="66" t="str">
        <f t="shared" si="968"/>
        <v/>
      </c>
      <c r="RE188" s="66" t="str">
        <f t="shared" si="969"/>
        <v/>
      </c>
      <c r="RF188" s="66" t="str">
        <f t="shared" si="970"/>
        <v/>
      </c>
      <c r="RG188" s="66" t="str">
        <f t="shared" si="971"/>
        <v/>
      </c>
      <c r="RH188" s="66" t="str">
        <f t="shared" si="972"/>
        <v/>
      </c>
      <c r="RI188" s="66" t="str">
        <f t="shared" si="973"/>
        <v/>
      </c>
      <c r="RJ188" s="66" t="str">
        <f t="shared" si="974"/>
        <v/>
      </c>
      <c r="RK188" s="66" t="str">
        <f t="shared" si="975"/>
        <v/>
      </c>
      <c r="RL188" s="66" t="str">
        <f t="shared" si="976"/>
        <v/>
      </c>
      <c r="RM188" s="66" t="str">
        <f t="shared" si="977"/>
        <v/>
      </c>
      <c r="RN188" s="66" t="str">
        <f t="shared" si="978"/>
        <v/>
      </c>
      <c r="RO188" s="66" t="str">
        <f t="shared" si="979"/>
        <v/>
      </c>
      <c r="RP188" s="66" t="str">
        <f t="shared" si="980"/>
        <v/>
      </c>
      <c r="RQ188" s="66" t="str">
        <f t="shared" si="981"/>
        <v/>
      </c>
      <c r="RR188" s="66" t="str">
        <f t="shared" si="982"/>
        <v/>
      </c>
      <c r="RS188" s="66" t="str">
        <f t="shared" si="983"/>
        <v/>
      </c>
      <c r="RT188" s="66" t="str">
        <f t="shared" si="984"/>
        <v/>
      </c>
      <c r="RU188" s="66" t="str">
        <f t="shared" si="985"/>
        <v/>
      </c>
      <c r="RV188" s="66" t="str">
        <f t="shared" si="986"/>
        <v/>
      </c>
      <c r="RW188" s="66" t="str">
        <f t="shared" si="987"/>
        <v/>
      </c>
      <c r="RX188" s="66" t="str">
        <f t="shared" si="988"/>
        <v/>
      </c>
      <c r="RY188" s="66" t="str">
        <f t="shared" si="989"/>
        <v/>
      </c>
      <c r="RZ188" s="66" t="str">
        <f t="shared" si="990"/>
        <v/>
      </c>
      <c r="SA188" s="66" t="str">
        <f t="shared" si="991"/>
        <v/>
      </c>
      <c r="SB188" s="66" t="str">
        <f t="shared" si="992"/>
        <v/>
      </c>
      <c r="SC188" s="66" t="str">
        <f t="shared" si="993"/>
        <v/>
      </c>
      <c r="SD188" s="66" t="str">
        <f t="shared" si="994"/>
        <v/>
      </c>
      <c r="SE188" s="66" t="str">
        <f t="shared" si="995"/>
        <v/>
      </c>
      <c r="SF188" s="66" t="str">
        <f t="shared" si="996"/>
        <v/>
      </c>
      <c r="SG188" s="66" t="str">
        <f t="shared" si="997"/>
        <v/>
      </c>
      <c r="SH188" s="66" t="str">
        <f t="shared" si="998"/>
        <v/>
      </c>
      <c r="SI188" s="66" t="str">
        <f t="shared" si="999"/>
        <v/>
      </c>
      <c r="SJ188" s="66" t="str">
        <f t="shared" si="1000"/>
        <v/>
      </c>
      <c r="SK188" s="66" t="str">
        <f t="shared" si="1001"/>
        <v/>
      </c>
      <c r="SL188" s="66" t="str">
        <f t="shared" si="1002"/>
        <v/>
      </c>
      <c r="SM188" s="66" t="str">
        <f t="shared" si="1003"/>
        <v/>
      </c>
      <c r="SN188" s="66" t="str">
        <f t="shared" si="1004"/>
        <v/>
      </c>
      <c r="SO188" s="66" t="str">
        <f t="shared" si="1005"/>
        <v/>
      </c>
      <c r="SP188" s="66" t="str">
        <f t="shared" si="1006"/>
        <v/>
      </c>
      <c r="SQ188" s="66" t="str">
        <f t="shared" si="1007"/>
        <v/>
      </c>
      <c r="SR188" s="66" t="str">
        <f t="shared" si="1008"/>
        <v/>
      </c>
      <c r="SS188" s="66" t="str">
        <f t="shared" si="1009"/>
        <v/>
      </c>
      <c r="ST188" s="66" t="str">
        <f t="shared" si="1010"/>
        <v/>
      </c>
      <c r="SU188" s="66" t="str">
        <f t="shared" si="1011"/>
        <v/>
      </c>
      <c r="SV188" s="66" t="str">
        <f t="shared" si="1012"/>
        <v/>
      </c>
      <c r="SW188" s="66" t="str">
        <f t="shared" si="1013"/>
        <v/>
      </c>
      <c r="SX188" s="66" t="str">
        <f t="shared" si="1014"/>
        <v/>
      </c>
      <c r="SY188" s="66" t="str">
        <f t="shared" si="1015"/>
        <v/>
      </c>
      <c r="SZ188" s="66" t="str">
        <f t="shared" si="1016"/>
        <v/>
      </c>
      <c r="TA188" s="66" t="str">
        <f t="shared" si="1017"/>
        <v/>
      </c>
      <c r="TB188" s="66" t="str">
        <f t="shared" si="1018"/>
        <v/>
      </c>
      <c r="TC188" s="66" t="str">
        <f t="shared" si="1019"/>
        <v/>
      </c>
      <c r="TD188" s="66" t="str">
        <f t="shared" si="1020"/>
        <v/>
      </c>
      <c r="TE188" s="66" t="str">
        <f t="shared" si="1021"/>
        <v/>
      </c>
      <c r="TF188" s="66" t="str">
        <f t="shared" si="1022"/>
        <v/>
      </c>
      <c r="TG188" s="66" t="str">
        <f t="shared" si="1023"/>
        <v/>
      </c>
      <c r="TH188" s="66" t="str">
        <f t="shared" si="1024"/>
        <v/>
      </c>
      <c r="TI188" s="66" t="str">
        <f t="shared" si="1025"/>
        <v/>
      </c>
      <c r="TJ188" s="66" t="str">
        <f t="shared" si="1026"/>
        <v/>
      </c>
      <c r="TK188" s="66" t="str">
        <f t="shared" si="1027"/>
        <v/>
      </c>
      <c r="TL188" s="66" t="str">
        <f t="shared" si="1028"/>
        <v/>
      </c>
      <c r="TM188" s="66" t="str">
        <f t="shared" si="1029"/>
        <v/>
      </c>
      <c r="TN188" s="66" t="str">
        <f t="shared" si="1030"/>
        <v/>
      </c>
      <c r="TO188" s="66" t="str">
        <f t="shared" si="1031"/>
        <v/>
      </c>
      <c r="TP188" s="66" t="str">
        <f t="shared" si="1032"/>
        <v/>
      </c>
      <c r="TQ188" s="66" t="str">
        <f t="shared" si="1033"/>
        <v/>
      </c>
      <c r="TR188" s="66" t="str">
        <f t="shared" si="1034"/>
        <v/>
      </c>
      <c r="TS188" s="66" t="str">
        <f t="shared" si="1035"/>
        <v/>
      </c>
      <c r="TT188" s="66" t="str">
        <f t="shared" si="1036"/>
        <v/>
      </c>
      <c r="TU188" s="66" t="str">
        <f t="shared" si="1037"/>
        <v/>
      </c>
      <c r="TV188" s="66" t="str">
        <f t="shared" si="1038"/>
        <v/>
      </c>
      <c r="TW188" s="66" t="str">
        <f t="shared" si="1039"/>
        <v/>
      </c>
      <c r="TX188" s="66" t="str">
        <f t="shared" si="1040"/>
        <v/>
      </c>
      <c r="TY188" s="66" t="str">
        <f t="shared" si="1041"/>
        <v/>
      </c>
      <c r="TZ188" s="66" t="str">
        <f t="shared" si="1042"/>
        <v/>
      </c>
      <c r="UA188" s="66" t="str">
        <f t="shared" si="1043"/>
        <v/>
      </c>
      <c r="UB188" s="66" t="str">
        <f t="shared" si="1044"/>
        <v/>
      </c>
      <c r="UC188" s="66" t="str">
        <f t="shared" si="1045"/>
        <v/>
      </c>
      <c r="UD188" s="66" t="str">
        <f t="shared" si="1046"/>
        <v/>
      </c>
      <c r="UE188" s="66" t="str">
        <f t="shared" si="1047"/>
        <v/>
      </c>
      <c r="UF188" s="66" t="str">
        <f t="shared" si="1048"/>
        <v/>
      </c>
      <c r="UG188" s="66" t="str">
        <f t="shared" si="1049"/>
        <v/>
      </c>
      <c r="UH188" s="66" t="str">
        <f t="shared" si="1050"/>
        <v/>
      </c>
      <c r="UI188" s="66" t="str">
        <f t="shared" si="1051"/>
        <v/>
      </c>
      <c r="UJ188" s="66" t="str">
        <f t="shared" si="1052"/>
        <v/>
      </c>
      <c r="UK188" s="66" t="str">
        <f t="shared" si="1053"/>
        <v/>
      </c>
      <c r="UL188" s="66" t="str">
        <f t="shared" si="1054"/>
        <v/>
      </c>
      <c r="UM188" s="66" t="str">
        <f t="shared" si="1055"/>
        <v/>
      </c>
      <c r="UN188" s="66" t="str">
        <f t="shared" si="1056"/>
        <v/>
      </c>
      <c r="UO188" s="66" t="str">
        <f t="shared" si="1057"/>
        <v/>
      </c>
      <c r="UP188" s="66" t="str">
        <f t="shared" si="1058"/>
        <v/>
      </c>
      <c r="UQ188" s="66" t="str">
        <f t="shared" si="1059"/>
        <v/>
      </c>
      <c r="UR188" s="66" t="str">
        <f t="shared" si="1060"/>
        <v/>
      </c>
      <c r="US188" s="66" t="str">
        <f t="shared" si="1061"/>
        <v/>
      </c>
      <c r="UT188" s="66" t="str">
        <f t="shared" si="1062"/>
        <v/>
      </c>
      <c r="UU188" s="66" t="str">
        <f t="shared" si="1063"/>
        <v/>
      </c>
      <c r="UV188" s="66" t="str">
        <f t="shared" si="1064"/>
        <v/>
      </c>
      <c r="UW188" s="66" t="str">
        <f t="shared" si="1065"/>
        <v/>
      </c>
      <c r="UX188" s="66" t="str">
        <f t="shared" si="1066"/>
        <v/>
      </c>
      <c r="UY188" s="66" t="str">
        <f t="shared" si="1067"/>
        <v/>
      </c>
      <c r="UZ188" s="66" t="str">
        <f t="shared" si="1068"/>
        <v/>
      </c>
      <c r="VA188" s="66" t="str">
        <f t="shared" si="1069"/>
        <v/>
      </c>
      <c r="VB188" s="66" t="str">
        <f t="shared" si="1070"/>
        <v/>
      </c>
      <c r="VC188" s="66" t="str">
        <f t="shared" si="1071"/>
        <v/>
      </c>
      <c r="VD188" s="66" t="str">
        <f t="shared" si="1072"/>
        <v/>
      </c>
      <c r="VE188" s="66" t="str">
        <f t="shared" si="1073"/>
        <v/>
      </c>
      <c r="VF188" s="66" t="str">
        <f t="shared" si="1074"/>
        <v/>
      </c>
      <c r="VG188" s="66" t="str">
        <f t="shared" si="1075"/>
        <v/>
      </c>
      <c r="VH188" s="66" t="str">
        <f t="shared" si="1076"/>
        <v/>
      </c>
      <c r="VI188" s="66" t="str">
        <f t="shared" si="1077"/>
        <v/>
      </c>
      <c r="VJ188" s="66" t="str">
        <f t="shared" si="1078"/>
        <v/>
      </c>
      <c r="VK188" s="66" t="str">
        <f t="shared" si="1079"/>
        <v/>
      </c>
      <c r="VL188" s="66" t="str">
        <f t="shared" si="1080"/>
        <v/>
      </c>
      <c r="VM188" s="66" t="str">
        <f t="shared" si="1081"/>
        <v/>
      </c>
      <c r="VN188" s="66" t="str">
        <f t="shared" si="1082"/>
        <v/>
      </c>
      <c r="VO188" s="66" t="str">
        <f t="shared" si="1083"/>
        <v/>
      </c>
      <c r="VP188" s="66" t="str">
        <f t="shared" si="1084"/>
        <v/>
      </c>
      <c r="VQ188" s="66" t="str">
        <f t="shared" si="1085"/>
        <v/>
      </c>
      <c r="VR188" s="66" t="str">
        <f t="shared" si="1086"/>
        <v/>
      </c>
      <c r="VS188" s="66" t="str">
        <f t="shared" si="1087"/>
        <v/>
      </c>
      <c r="VT188" s="66" t="str">
        <f t="shared" si="1088"/>
        <v/>
      </c>
      <c r="VU188" s="66" t="str">
        <f t="shared" si="1089"/>
        <v/>
      </c>
      <c r="VV188" s="66" t="str">
        <f t="shared" si="1090"/>
        <v/>
      </c>
      <c r="VW188" s="66" t="str">
        <f t="shared" si="1091"/>
        <v/>
      </c>
      <c r="VX188" s="66" t="str">
        <f t="shared" si="1092"/>
        <v/>
      </c>
      <c r="VY188" s="66" t="str">
        <f t="shared" si="1093"/>
        <v/>
      </c>
      <c r="VZ188" s="66" t="str">
        <f t="shared" si="1094"/>
        <v/>
      </c>
      <c r="WA188" s="66" t="str">
        <f t="shared" si="1095"/>
        <v/>
      </c>
      <c r="WB188" s="66" t="str">
        <f t="shared" si="1096"/>
        <v/>
      </c>
      <c r="WC188" s="66" t="str">
        <f t="shared" si="1097"/>
        <v/>
      </c>
      <c r="WD188" s="66" t="str">
        <f t="shared" si="1098"/>
        <v/>
      </c>
      <c r="WE188" s="66" t="str">
        <f t="shared" si="1099"/>
        <v/>
      </c>
      <c r="WF188" s="66" t="str">
        <f t="shared" si="1100"/>
        <v/>
      </c>
      <c r="WG188" s="66" t="str">
        <f t="shared" si="1101"/>
        <v/>
      </c>
      <c r="WH188" s="66" t="str">
        <f t="shared" si="1102"/>
        <v/>
      </c>
      <c r="WI188" s="66" t="str">
        <f t="shared" si="1103"/>
        <v/>
      </c>
      <c r="WJ188" s="66" t="str">
        <f t="shared" si="1104"/>
        <v/>
      </c>
      <c r="WK188" s="66" t="str">
        <f t="shared" si="1105"/>
        <v/>
      </c>
      <c r="WL188" s="66" t="str">
        <f t="shared" si="1106"/>
        <v/>
      </c>
      <c r="WM188" s="66" t="str">
        <f t="shared" si="1107"/>
        <v/>
      </c>
      <c r="WN188" s="66" t="str">
        <f t="shared" si="1108"/>
        <v/>
      </c>
      <c r="WO188" s="66" t="str">
        <f t="shared" si="1109"/>
        <v/>
      </c>
      <c r="WP188" s="66" t="str">
        <f t="shared" si="1110"/>
        <v/>
      </c>
      <c r="WQ188" s="66" t="str">
        <f t="shared" si="1111"/>
        <v/>
      </c>
      <c r="WR188" s="66" t="str">
        <f t="shared" si="1112"/>
        <v/>
      </c>
      <c r="WS188" s="66" t="str">
        <f t="shared" si="1113"/>
        <v/>
      </c>
      <c r="WT188" s="66" t="str">
        <f t="shared" si="1114"/>
        <v/>
      </c>
      <c r="WU188" s="66" t="str">
        <f t="shared" si="1115"/>
        <v/>
      </c>
      <c r="WV188" s="66" t="str">
        <f t="shared" si="1116"/>
        <v/>
      </c>
      <c r="WW188" s="66" t="str">
        <f t="shared" si="1117"/>
        <v/>
      </c>
      <c r="WX188" s="66" t="str">
        <f t="shared" si="1118"/>
        <v/>
      </c>
      <c r="WY188" s="66" t="str">
        <f t="shared" si="1119"/>
        <v/>
      </c>
      <c r="WZ188" s="66" t="str">
        <f t="shared" si="1120"/>
        <v/>
      </c>
      <c r="XA188" s="66" t="str">
        <f t="shared" si="1121"/>
        <v/>
      </c>
      <c r="XB188" s="66" t="str">
        <f t="shared" si="1122"/>
        <v/>
      </c>
      <c r="XC188" s="66" t="str">
        <f t="shared" si="1123"/>
        <v/>
      </c>
      <c r="XD188" s="66" t="str">
        <f t="shared" si="1124"/>
        <v/>
      </c>
      <c r="XE188" s="66" t="str">
        <f t="shared" si="1125"/>
        <v/>
      </c>
      <c r="XF188" s="66" t="str">
        <f t="shared" si="1126"/>
        <v/>
      </c>
      <c r="XG188" s="66" t="str">
        <f t="shared" si="1127"/>
        <v/>
      </c>
      <c r="XH188" s="66" t="str">
        <f t="shared" si="1128"/>
        <v/>
      </c>
      <c r="XI188" s="66" t="str">
        <f t="shared" si="1129"/>
        <v/>
      </c>
      <c r="XJ188" s="66" t="str">
        <f t="shared" si="1130"/>
        <v/>
      </c>
      <c r="XK188" s="66" t="str">
        <f t="shared" si="1131"/>
        <v/>
      </c>
      <c r="XL188" s="66" t="str">
        <f t="shared" si="1132"/>
        <v/>
      </c>
      <c r="XM188" s="66" t="str">
        <f t="shared" si="1133"/>
        <v/>
      </c>
      <c r="XN188" s="66" t="str">
        <f t="shared" si="1134"/>
        <v/>
      </c>
      <c r="XO188" s="66" t="str">
        <f t="shared" si="1135"/>
        <v/>
      </c>
      <c r="XP188" s="66" t="str">
        <f t="shared" si="1136"/>
        <v/>
      </c>
      <c r="XQ188" s="66" t="str">
        <f t="shared" si="1137"/>
        <v/>
      </c>
      <c r="XR188" s="66" t="str">
        <f t="shared" si="1138"/>
        <v/>
      </c>
      <c r="XS188" s="66" t="str">
        <f t="shared" si="1139"/>
        <v/>
      </c>
      <c r="XT188" s="66" t="str">
        <f t="shared" si="1140"/>
        <v/>
      </c>
      <c r="XU188" s="66" t="str">
        <f t="shared" si="1141"/>
        <v/>
      </c>
      <c r="XV188" s="66" t="str">
        <f t="shared" si="1142"/>
        <v/>
      </c>
      <c r="XW188" s="66" t="str">
        <f t="shared" si="1143"/>
        <v/>
      </c>
      <c r="XX188" s="66" t="str">
        <f t="shared" si="1144"/>
        <v/>
      </c>
      <c r="XY188" s="66" t="str">
        <f t="shared" si="1145"/>
        <v/>
      </c>
      <c r="XZ188" s="66" t="str">
        <f t="shared" si="1146"/>
        <v/>
      </c>
      <c r="YA188" s="66" t="str">
        <f t="shared" si="1147"/>
        <v/>
      </c>
      <c r="YB188" s="66" t="str">
        <f t="shared" si="1148"/>
        <v/>
      </c>
      <c r="YC188" s="66" t="str">
        <f t="shared" si="1149"/>
        <v/>
      </c>
      <c r="YD188" s="66" t="str">
        <f t="shared" si="1150"/>
        <v/>
      </c>
      <c r="YE188" s="66" t="str">
        <f t="shared" si="1151"/>
        <v/>
      </c>
      <c r="YF188" s="66" t="str">
        <f t="shared" si="1152"/>
        <v/>
      </c>
      <c r="YG188" s="66" t="str">
        <f t="shared" si="1153"/>
        <v/>
      </c>
      <c r="YH188" s="66" t="str">
        <f t="shared" si="1154"/>
        <v/>
      </c>
      <c r="YI188" s="66" t="str">
        <f t="shared" si="1155"/>
        <v/>
      </c>
      <c r="YJ188" s="66" t="str">
        <f t="shared" si="1156"/>
        <v/>
      </c>
      <c r="YK188" s="66" t="str">
        <f t="shared" si="1157"/>
        <v/>
      </c>
      <c r="YL188" s="66" t="str">
        <f t="shared" si="1158"/>
        <v/>
      </c>
      <c r="YM188" s="66" t="str">
        <f t="shared" si="1159"/>
        <v/>
      </c>
      <c r="YN188" s="66" t="str">
        <f t="shared" si="1160"/>
        <v/>
      </c>
      <c r="YO188" s="66" t="str">
        <f t="shared" si="1161"/>
        <v/>
      </c>
      <c r="YP188" s="66" t="str">
        <f t="shared" si="1162"/>
        <v/>
      </c>
      <c r="YQ188" s="66" t="str">
        <f t="shared" si="1163"/>
        <v/>
      </c>
      <c r="YR188" s="66" t="str">
        <f t="shared" si="1164"/>
        <v/>
      </c>
      <c r="YS188" s="66" t="str">
        <f t="shared" si="1165"/>
        <v/>
      </c>
      <c r="YT188" s="66" t="str">
        <f t="shared" si="1166"/>
        <v/>
      </c>
      <c r="YU188" s="66" t="str">
        <f t="shared" si="1167"/>
        <v/>
      </c>
      <c r="YV188" s="66" t="str">
        <f t="shared" si="1168"/>
        <v/>
      </c>
      <c r="YW188" s="66" t="str">
        <f t="shared" si="1169"/>
        <v/>
      </c>
      <c r="YX188" s="66" t="str">
        <f t="shared" si="1170"/>
        <v/>
      </c>
      <c r="YY188" s="66" t="str">
        <f t="shared" si="1171"/>
        <v/>
      </c>
      <c r="YZ188" s="66" t="str">
        <f t="shared" si="1172"/>
        <v/>
      </c>
      <c r="ZA188" s="66" t="str">
        <f t="shared" si="1173"/>
        <v/>
      </c>
      <c r="ZB188" s="66" t="str">
        <f t="shared" si="1174"/>
        <v/>
      </c>
      <c r="ZC188" s="66" t="str">
        <f t="shared" si="1175"/>
        <v/>
      </c>
      <c r="ZD188" s="66" t="str">
        <f t="shared" si="1176"/>
        <v/>
      </c>
      <c r="ZE188" s="66" t="str">
        <f t="shared" si="1177"/>
        <v/>
      </c>
      <c r="ZF188" s="66" t="str">
        <f t="shared" si="1178"/>
        <v/>
      </c>
      <c r="ZG188" s="66" t="str">
        <f t="shared" si="1179"/>
        <v/>
      </c>
      <c r="ZH188" s="66" t="str">
        <f t="shared" si="1180"/>
        <v/>
      </c>
      <c r="ZI188" s="66" t="str">
        <f t="shared" si="1181"/>
        <v/>
      </c>
      <c r="ZJ188" s="66" t="str">
        <f t="shared" si="1182"/>
        <v/>
      </c>
      <c r="ZK188" s="66" t="str">
        <f t="shared" si="1183"/>
        <v/>
      </c>
      <c r="ZL188" s="66" t="str">
        <f t="shared" si="1184"/>
        <v/>
      </c>
      <c r="ZM188" s="66" t="str">
        <f t="shared" si="1185"/>
        <v/>
      </c>
      <c r="ZN188" s="66" t="str">
        <f t="shared" si="1186"/>
        <v/>
      </c>
      <c r="ZO188" s="66" t="str">
        <f t="shared" si="1187"/>
        <v/>
      </c>
      <c r="ZP188" s="66" t="str">
        <f t="shared" si="1188"/>
        <v/>
      </c>
      <c r="ZQ188" s="66" t="str">
        <f t="shared" si="1189"/>
        <v/>
      </c>
      <c r="ZR188" s="66" t="str">
        <f t="shared" si="1190"/>
        <v/>
      </c>
      <c r="ZS188" s="66" t="str">
        <f t="shared" si="1191"/>
        <v/>
      </c>
      <c r="ZT188" s="66" t="str">
        <f t="shared" si="1192"/>
        <v/>
      </c>
      <c r="ZU188" s="66" t="str">
        <f t="shared" si="1193"/>
        <v/>
      </c>
      <c r="ZV188" s="66" t="str">
        <f t="shared" si="1194"/>
        <v/>
      </c>
      <c r="ZW188" s="66" t="str">
        <f t="shared" si="1195"/>
        <v/>
      </c>
      <c r="ZX188" s="66" t="str">
        <f t="shared" si="1196"/>
        <v/>
      </c>
      <c r="ZY188" s="66" t="str">
        <f t="shared" si="1197"/>
        <v/>
      </c>
      <c r="ZZ188" s="66" t="str">
        <f t="shared" si="1198"/>
        <v/>
      </c>
      <c r="AAA188" s="66" t="str">
        <f t="shared" si="1199"/>
        <v/>
      </c>
      <c r="AAB188" s="66" t="str">
        <f t="shared" si="1200"/>
        <v/>
      </c>
      <c r="AAC188" s="66" t="str">
        <f t="shared" si="1201"/>
        <v/>
      </c>
      <c r="AAD188" s="66" t="str">
        <f t="shared" si="1202"/>
        <v/>
      </c>
      <c r="AAE188" s="66" t="str">
        <f t="shared" si="1203"/>
        <v/>
      </c>
      <c r="AAF188" s="66" t="str">
        <f t="shared" si="1204"/>
        <v/>
      </c>
      <c r="AAG188" s="66" t="str">
        <f t="shared" si="1205"/>
        <v/>
      </c>
      <c r="AAH188" s="66" t="str">
        <f t="shared" si="1206"/>
        <v/>
      </c>
      <c r="AAI188" s="66" t="str">
        <f t="shared" si="1207"/>
        <v/>
      </c>
      <c r="AAJ188" s="66" t="str">
        <f t="shared" si="1208"/>
        <v/>
      </c>
      <c r="AAK188" s="66" t="str">
        <f t="shared" si="1209"/>
        <v/>
      </c>
      <c r="AAL188" s="66" t="str">
        <f t="shared" si="1210"/>
        <v/>
      </c>
      <c r="AAM188" s="66" t="str">
        <f t="shared" si="1211"/>
        <v/>
      </c>
      <c r="AAN188" s="66" t="str">
        <f t="shared" si="1212"/>
        <v/>
      </c>
      <c r="AAO188" s="66" t="str">
        <f t="shared" si="1213"/>
        <v/>
      </c>
      <c r="AAP188" s="66" t="str">
        <f t="shared" si="1214"/>
        <v/>
      </c>
      <c r="AAQ188" s="66" t="str">
        <f t="shared" si="1215"/>
        <v/>
      </c>
      <c r="AAR188" s="66" t="str">
        <f t="shared" si="1216"/>
        <v/>
      </c>
      <c r="AAS188" s="66" t="str">
        <f t="shared" si="1217"/>
        <v/>
      </c>
      <c r="AAT188" s="66" t="str">
        <f t="shared" si="1218"/>
        <v/>
      </c>
      <c r="AAU188" s="66" t="str">
        <f t="shared" si="1219"/>
        <v/>
      </c>
      <c r="AAV188" s="66" t="str">
        <f t="shared" si="1220"/>
        <v/>
      </c>
      <c r="AAW188" s="66" t="str">
        <f t="shared" si="1221"/>
        <v/>
      </c>
      <c r="AAX188" s="66" t="str">
        <f t="shared" si="1222"/>
        <v/>
      </c>
      <c r="AAY188" s="66" t="str">
        <f t="shared" si="1223"/>
        <v/>
      </c>
      <c r="AAZ188" s="66" t="str">
        <f t="shared" si="1224"/>
        <v/>
      </c>
      <c r="ABA188" s="66" t="str">
        <f t="shared" si="1225"/>
        <v/>
      </c>
      <c r="ABB188" s="66" t="str">
        <f t="shared" si="1226"/>
        <v/>
      </c>
      <c r="ABC188" s="66" t="str">
        <f t="shared" si="1227"/>
        <v/>
      </c>
      <c r="ABD188" s="66" t="str">
        <f t="shared" si="1228"/>
        <v/>
      </c>
      <c r="ABE188" s="66" t="str">
        <f t="shared" si="1229"/>
        <v/>
      </c>
      <c r="ABF188" s="66" t="str">
        <f t="shared" si="1230"/>
        <v/>
      </c>
      <c r="ABG188" s="66" t="str">
        <f t="shared" si="1231"/>
        <v/>
      </c>
      <c r="ABH188" s="66" t="str">
        <f t="shared" si="1232"/>
        <v/>
      </c>
      <c r="ABI188" s="66" t="str">
        <f t="shared" si="1233"/>
        <v/>
      </c>
      <c r="ABJ188" s="66" t="str">
        <f t="shared" si="1234"/>
        <v/>
      </c>
      <c r="ABK188" s="66" t="str">
        <f t="shared" si="1235"/>
        <v/>
      </c>
      <c r="ABL188" s="66" t="str">
        <f t="shared" si="1236"/>
        <v/>
      </c>
      <c r="ABM188" s="66" t="str">
        <f t="shared" si="1237"/>
        <v/>
      </c>
      <c r="ABN188" s="66" t="str">
        <f t="shared" si="1238"/>
        <v/>
      </c>
      <c r="ABO188" s="66" t="str">
        <f t="shared" si="1239"/>
        <v/>
      </c>
      <c r="ABP188" s="66" t="str">
        <f t="shared" si="1240"/>
        <v/>
      </c>
      <c r="ABQ188" s="66" t="str">
        <f t="shared" si="1241"/>
        <v/>
      </c>
      <c r="ABR188" s="66" t="str">
        <f t="shared" si="1242"/>
        <v/>
      </c>
      <c r="ABS188" s="66" t="str">
        <f t="shared" si="1243"/>
        <v/>
      </c>
      <c r="ABT188" s="66" t="str">
        <f t="shared" si="1244"/>
        <v/>
      </c>
      <c r="ABU188" s="66" t="str">
        <f t="shared" si="1245"/>
        <v/>
      </c>
      <c r="ABV188" s="66" t="str">
        <f t="shared" si="1246"/>
        <v/>
      </c>
      <c r="ABW188" s="66" t="str">
        <f t="shared" si="1247"/>
        <v/>
      </c>
      <c r="ABX188" s="66" t="str">
        <f t="shared" si="1248"/>
        <v/>
      </c>
      <c r="ABY188" s="66" t="str">
        <f t="shared" si="1249"/>
        <v/>
      </c>
      <c r="ABZ188" s="66" t="str">
        <f t="shared" si="1250"/>
        <v/>
      </c>
      <c r="ACA188" s="66" t="str">
        <f t="shared" si="1251"/>
        <v/>
      </c>
      <c r="ACB188" s="66" t="str">
        <f t="shared" si="1252"/>
        <v/>
      </c>
      <c r="ACC188" s="66" t="str">
        <f t="shared" si="1253"/>
        <v/>
      </c>
      <c r="ACD188" s="66" t="str">
        <f t="shared" si="1254"/>
        <v/>
      </c>
      <c r="ACE188" s="66" t="str">
        <f t="shared" si="1255"/>
        <v/>
      </c>
      <c r="ACF188" s="66" t="str">
        <f t="shared" si="1256"/>
        <v/>
      </c>
      <c r="ACG188" s="66" t="str">
        <f t="shared" si="1257"/>
        <v/>
      </c>
      <c r="ACH188" s="66" t="str">
        <f t="shared" si="1258"/>
        <v/>
      </c>
      <c r="ACI188" s="66" t="str">
        <f t="shared" si="1259"/>
        <v/>
      </c>
      <c r="ACJ188" s="66" t="str">
        <f t="shared" si="1260"/>
        <v/>
      </c>
      <c r="ACK188" s="66" t="str">
        <f t="shared" si="1261"/>
        <v/>
      </c>
      <c r="ACL188" s="66" t="str">
        <f t="shared" si="1262"/>
        <v/>
      </c>
      <c r="ACM188" s="66" t="str">
        <f t="shared" ref="ACM188:ACN188" si="1325">IF(AND(ACS$3="Unit", ACL188=""), "", IF(AND(ACS$3="Unit", ACL188="-"),"", IF(ACS$3="Unit", "kg/GJ delivered", IF(AND(NY188&lt;&gt;"", NY188&lt;&gt;"-", NX188="-"),"", IF($H188="","", IF(NX188="nd", "",IF(NX188="&lt;n.a.&gt;", "", IF(NY188="#/MJ", "", IF(NY188="kg/GJ delivered",NX188,IF(NY188="g/MJ delivered",NX188,IF(NY188="kg/MJ delivered",NX188*1000,IF(NY188="mg/MJ delivered",NX188/1000,IF(NY188="g/kg",((NX188)*(1/$I188)*(1/$H188)),IF(NY188="mg/kg",((NX188/1000)*(1/$I188)*(1/$H188)),IF(NY188="mg/MJ delivered",NX188/1000,IF(NY188="-","","Error"))))))))))))))))</f>
        <v/>
      </c>
      <c r="ACN188" s="66" t="str">
        <f t="shared" si="1325"/>
        <v/>
      </c>
      <c r="ACO188" s="66" t="str">
        <f t="shared" si="1264"/>
        <v/>
      </c>
      <c r="ACP188" s="66" t="str">
        <f t="shared" si="1265"/>
        <v/>
      </c>
      <c r="ACQ188" s="66" t="str">
        <f t="shared" si="1266"/>
        <v/>
      </c>
      <c r="ACR188" s="66" t="str">
        <f t="shared" si="1267"/>
        <v/>
      </c>
      <c r="ACS188" s="66" t="str">
        <f t="shared" si="1268"/>
        <v/>
      </c>
      <c r="ACT188" s="66" t="str">
        <f t="shared" si="1269"/>
        <v/>
      </c>
    </row>
    <row r="189" spans="2:774" ht="15.75" customHeight="1" x14ac:dyDescent="0.25">
      <c r="B189" s="66">
        <v>286</v>
      </c>
      <c r="C189" s="66" t="s">
        <v>1100</v>
      </c>
      <c r="D189" s="66" t="s">
        <v>1044</v>
      </c>
      <c r="E189" s="156" t="s">
        <v>1031</v>
      </c>
      <c r="F189" s="66" t="s">
        <v>497</v>
      </c>
      <c r="G189" s="66" t="s">
        <v>492</v>
      </c>
      <c r="H189" s="126">
        <v>0.16242500000000001</v>
      </c>
      <c r="I189" s="130">
        <f>'Heating Values'!$D$23</f>
        <v>15.3</v>
      </c>
      <c r="J189" s="66" t="str">
        <f t="shared" si="1320"/>
        <v>Firewood, Improved, CN</v>
      </c>
      <c r="K189" s="161"/>
      <c r="L189" s="161"/>
      <c r="M189" s="161"/>
      <c r="N189" s="161"/>
      <c r="O189" s="66" t="s">
        <v>1030</v>
      </c>
      <c r="P189" s="66" t="str">
        <f t="shared" si="1272"/>
        <v>CN</v>
      </c>
      <c r="Q189" s="66" t="s">
        <v>87</v>
      </c>
      <c r="R189" s="162">
        <v>60.3</v>
      </c>
      <c r="S189" s="158" t="s">
        <v>523</v>
      </c>
      <c r="T189" s="158" t="s">
        <v>128</v>
      </c>
      <c r="U189" s="158" t="s">
        <v>128</v>
      </c>
      <c r="V189" s="158" t="s">
        <v>128</v>
      </c>
      <c r="W189" s="158" t="s">
        <v>128</v>
      </c>
      <c r="X189" s="166">
        <v>1171.9000000000001</v>
      </c>
      <c r="Y189" s="158" t="s">
        <v>523</v>
      </c>
      <c r="Z189" s="165">
        <v>2.2000000000000002</v>
      </c>
      <c r="AA189" s="158" t="s">
        <v>523</v>
      </c>
      <c r="AB189" s="158" t="s">
        <v>128</v>
      </c>
      <c r="AC189" s="158" t="s">
        <v>128</v>
      </c>
      <c r="AD189" s="158" t="s">
        <v>128</v>
      </c>
      <c r="AE189" s="158" t="s">
        <v>128</v>
      </c>
      <c r="AF189" s="158" t="s">
        <v>128</v>
      </c>
      <c r="AG189" s="158" t="s">
        <v>128</v>
      </c>
      <c r="AH189" s="165">
        <v>1.1100000000000001</v>
      </c>
      <c r="AI189" s="158" t="s">
        <v>523</v>
      </c>
      <c r="AJ189" s="158" t="s">
        <v>128</v>
      </c>
      <c r="AK189" s="158" t="s">
        <v>128</v>
      </c>
      <c r="AL189" s="158" t="s">
        <v>128</v>
      </c>
      <c r="AM189" s="158" t="s">
        <v>128</v>
      </c>
      <c r="AN189" s="158" t="s">
        <v>128</v>
      </c>
      <c r="AO189" s="158" t="s">
        <v>128</v>
      </c>
      <c r="AP189" s="158" t="s">
        <v>128</v>
      </c>
      <c r="AQ189" s="158" t="s">
        <v>128</v>
      </c>
      <c r="AR189" s="158" t="s">
        <v>128</v>
      </c>
      <c r="AS189" s="158" t="s">
        <v>128</v>
      </c>
      <c r="AT189" s="166">
        <v>7.7499999999999999E-3</v>
      </c>
      <c r="AU189" s="158" t="s">
        <v>523</v>
      </c>
      <c r="AV189" s="158" t="s">
        <v>128</v>
      </c>
      <c r="AW189" s="158" t="s">
        <v>128</v>
      </c>
      <c r="AX189" s="158" t="s">
        <v>128</v>
      </c>
      <c r="AY189" s="158" t="s">
        <v>128</v>
      </c>
      <c r="AZ189" s="158" t="s">
        <v>128</v>
      </c>
      <c r="BA189" s="158" t="s">
        <v>128</v>
      </c>
      <c r="BB189" s="158" t="s">
        <v>128</v>
      </c>
      <c r="BC189" s="158" t="s">
        <v>128</v>
      </c>
      <c r="BD189" s="158" t="s">
        <v>128</v>
      </c>
      <c r="BE189" s="158" t="s">
        <v>128</v>
      </c>
      <c r="BF189" s="163">
        <v>0.40875</v>
      </c>
      <c r="BG189" s="158" t="s">
        <v>523</v>
      </c>
      <c r="BH189" s="158" t="s">
        <v>128</v>
      </c>
      <c r="BI189" s="158" t="s">
        <v>128</v>
      </c>
      <c r="BJ189" s="158" t="s">
        <v>128</v>
      </c>
      <c r="BK189" s="158" t="s">
        <v>128</v>
      </c>
      <c r="BL189" s="158" t="s">
        <v>128</v>
      </c>
      <c r="BM189" s="158" t="s">
        <v>128</v>
      </c>
      <c r="BN189" s="158" t="s">
        <v>128</v>
      </c>
      <c r="BO189" s="158" t="s">
        <v>128</v>
      </c>
      <c r="BP189" s="158" t="s">
        <v>128</v>
      </c>
      <c r="BQ189" s="158" t="s">
        <v>128</v>
      </c>
      <c r="BR189" s="158" t="s">
        <v>128</v>
      </c>
      <c r="BS189" s="158" t="s">
        <v>128</v>
      </c>
      <c r="BT189" s="158" t="s">
        <v>128</v>
      </c>
      <c r="BU189" s="158" t="s">
        <v>128</v>
      </c>
      <c r="BV189" s="158" t="s">
        <v>128</v>
      </c>
      <c r="BW189" s="158" t="s">
        <v>128</v>
      </c>
      <c r="BX189" s="158" t="s">
        <v>128</v>
      </c>
      <c r="BY189" s="158" t="s">
        <v>128</v>
      </c>
      <c r="BZ189" s="158" t="s">
        <v>128</v>
      </c>
      <c r="CA189" s="158" t="s">
        <v>128</v>
      </c>
      <c r="CB189" s="158" t="s">
        <v>128</v>
      </c>
      <c r="CC189" s="158" t="s">
        <v>128</v>
      </c>
      <c r="CD189" s="158" t="s">
        <v>128</v>
      </c>
      <c r="CE189" s="158" t="s">
        <v>128</v>
      </c>
      <c r="CF189" s="158" t="s">
        <v>128</v>
      </c>
      <c r="CG189" s="158" t="s">
        <v>128</v>
      </c>
      <c r="CH189" s="158" t="s">
        <v>128</v>
      </c>
      <c r="CI189" s="158" t="s">
        <v>128</v>
      </c>
      <c r="CJ189" s="158" t="s">
        <v>128</v>
      </c>
      <c r="CK189" s="158" t="s">
        <v>128</v>
      </c>
      <c r="CL189" s="158" t="s">
        <v>128</v>
      </c>
      <c r="CM189" s="158" t="s">
        <v>128</v>
      </c>
      <c r="CN189" s="158" t="s">
        <v>128</v>
      </c>
      <c r="CO189" s="158" t="s">
        <v>128</v>
      </c>
      <c r="CP189" s="163">
        <v>0.26374999999999998</v>
      </c>
      <c r="CQ189" s="158" t="s">
        <v>523</v>
      </c>
      <c r="CR189" s="158" t="s">
        <v>128</v>
      </c>
      <c r="CS189" s="158" t="s">
        <v>128</v>
      </c>
      <c r="CT189" s="158" t="s">
        <v>128</v>
      </c>
      <c r="CU189" s="158" t="s">
        <v>128</v>
      </c>
      <c r="CV189" s="158" t="s">
        <v>128</v>
      </c>
      <c r="CW189" s="158" t="s">
        <v>128</v>
      </c>
      <c r="CX189" s="158" t="s">
        <v>128</v>
      </c>
      <c r="CY189" s="158" t="s">
        <v>128</v>
      </c>
      <c r="CZ189" s="158" t="s">
        <v>128</v>
      </c>
      <c r="DA189" s="158" t="s">
        <v>128</v>
      </c>
      <c r="DB189" s="158" t="s">
        <v>128</v>
      </c>
      <c r="DC189" s="158" t="s">
        <v>128</v>
      </c>
      <c r="DD189" s="158" t="s">
        <v>128</v>
      </c>
      <c r="DE189" s="158" t="s">
        <v>128</v>
      </c>
      <c r="DF189" s="158" t="s">
        <v>128</v>
      </c>
      <c r="DG189" s="158" t="s">
        <v>128</v>
      </c>
      <c r="DH189" s="158" t="s">
        <v>128</v>
      </c>
      <c r="DI189" s="158" t="s">
        <v>128</v>
      </c>
      <c r="DJ189" s="158" t="s">
        <v>128</v>
      </c>
      <c r="DK189" s="158" t="s">
        <v>128</v>
      </c>
      <c r="DL189" s="158" t="s">
        <v>128</v>
      </c>
      <c r="DM189" s="158" t="s">
        <v>128</v>
      </c>
      <c r="DN189" s="166">
        <v>4.2500000000000003E-3</v>
      </c>
      <c r="DO189" s="158" t="s">
        <v>523</v>
      </c>
      <c r="DP189" s="158" t="s">
        <v>128</v>
      </c>
      <c r="DQ189" s="158" t="s">
        <v>128</v>
      </c>
      <c r="DR189" s="158" t="s">
        <v>128</v>
      </c>
      <c r="DS189" s="158" t="s">
        <v>128</v>
      </c>
      <c r="DT189" s="158" t="s">
        <v>128</v>
      </c>
      <c r="DU189" s="158" t="s">
        <v>128</v>
      </c>
      <c r="DV189" s="158" t="s">
        <v>128</v>
      </c>
      <c r="DW189" s="158" t="s">
        <v>128</v>
      </c>
      <c r="DX189" s="158" t="s">
        <v>128</v>
      </c>
      <c r="DY189" s="158" t="s">
        <v>128</v>
      </c>
      <c r="DZ189" s="158" t="s">
        <v>128</v>
      </c>
      <c r="EA189" s="158" t="s">
        <v>128</v>
      </c>
      <c r="EB189" s="158" t="s">
        <v>128</v>
      </c>
      <c r="EC189" s="158" t="s">
        <v>128</v>
      </c>
      <c r="ED189" s="158" t="s">
        <v>128</v>
      </c>
      <c r="EE189" s="158" t="s">
        <v>128</v>
      </c>
      <c r="EF189" s="158" t="s">
        <v>128</v>
      </c>
      <c r="EG189" s="158" t="s">
        <v>128</v>
      </c>
      <c r="EH189" s="158" t="s">
        <v>128</v>
      </c>
      <c r="EI189" s="158" t="s">
        <v>128</v>
      </c>
      <c r="EJ189" s="158" t="s">
        <v>128</v>
      </c>
      <c r="EK189" s="158" t="s">
        <v>128</v>
      </c>
      <c r="EL189" s="158" t="s">
        <v>128</v>
      </c>
      <c r="EM189" s="158" t="s">
        <v>128</v>
      </c>
      <c r="EN189" s="158" t="s">
        <v>128</v>
      </c>
      <c r="EO189" s="158" t="s">
        <v>128</v>
      </c>
      <c r="EP189" s="158" t="s">
        <v>128</v>
      </c>
      <c r="EQ189" s="158" t="s">
        <v>128</v>
      </c>
      <c r="ER189" s="158" t="s">
        <v>128</v>
      </c>
      <c r="ES189" s="158" t="s">
        <v>128</v>
      </c>
      <c r="ET189" s="158" t="s">
        <v>128</v>
      </c>
      <c r="EU189" s="158" t="s">
        <v>128</v>
      </c>
      <c r="EV189" s="158" t="s">
        <v>128</v>
      </c>
      <c r="EW189" s="158" t="s">
        <v>128</v>
      </c>
      <c r="EX189" s="163">
        <v>0.20175000000000001</v>
      </c>
      <c r="EY189" s="158" t="s">
        <v>523</v>
      </c>
      <c r="EZ189" s="163">
        <v>2.7000000000000003E-2</v>
      </c>
      <c r="FA189" s="158" t="s">
        <v>523</v>
      </c>
      <c r="FB189" s="158" t="s">
        <v>128</v>
      </c>
      <c r="FC189" s="158" t="s">
        <v>128</v>
      </c>
      <c r="FD189" s="158" t="s">
        <v>128</v>
      </c>
      <c r="FE189" s="158" t="s">
        <v>128</v>
      </c>
      <c r="FF189" s="158" t="s">
        <v>128</v>
      </c>
      <c r="FG189" s="158" t="s">
        <v>128</v>
      </c>
      <c r="FH189" s="158" t="s">
        <v>128</v>
      </c>
      <c r="FI189" s="158" t="s">
        <v>128</v>
      </c>
      <c r="FJ189" s="158" t="s">
        <v>128</v>
      </c>
      <c r="FK189" s="158" t="s">
        <v>128</v>
      </c>
      <c r="FL189" s="158" t="s">
        <v>128</v>
      </c>
      <c r="FM189" s="158" t="s">
        <v>128</v>
      </c>
      <c r="FN189" s="158" t="s">
        <v>128</v>
      </c>
      <c r="FO189" s="158" t="s">
        <v>128</v>
      </c>
      <c r="FP189" s="158" t="s">
        <v>128</v>
      </c>
      <c r="FQ189" s="158" t="s">
        <v>128</v>
      </c>
      <c r="FR189" s="158" t="s">
        <v>128</v>
      </c>
      <c r="FS189" s="158" t="s">
        <v>128</v>
      </c>
      <c r="FT189" s="158" t="s">
        <v>128</v>
      </c>
      <c r="FU189" s="158" t="s">
        <v>128</v>
      </c>
      <c r="FV189" s="158" t="s">
        <v>128</v>
      </c>
      <c r="FW189" s="158" t="s">
        <v>128</v>
      </c>
      <c r="FX189" s="158" t="s">
        <v>128</v>
      </c>
      <c r="FY189" s="158" t="s">
        <v>128</v>
      </c>
      <c r="FZ189" s="158" t="s">
        <v>128</v>
      </c>
      <c r="GA189" s="158" t="s">
        <v>128</v>
      </c>
      <c r="GB189" s="158" t="s">
        <v>128</v>
      </c>
      <c r="GC189" s="158" t="s">
        <v>128</v>
      </c>
      <c r="GD189" s="158" t="s">
        <v>128</v>
      </c>
      <c r="GE189" s="158" t="s">
        <v>128</v>
      </c>
      <c r="GF189" s="158" t="s">
        <v>128</v>
      </c>
      <c r="GG189" s="158" t="s">
        <v>128</v>
      </c>
      <c r="GH189" s="158" t="s">
        <v>128</v>
      </c>
      <c r="GI189" s="158" t="s">
        <v>128</v>
      </c>
      <c r="GJ189" s="158" t="s">
        <v>128</v>
      </c>
      <c r="GK189" s="158" t="s">
        <v>128</v>
      </c>
      <c r="GL189" s="158" t="s">
        <v>128</v>
      </c>
      <c r="GM189" s="158" t="s">
        <v>128</v>
      </c>
      <c r="GN189" s="158" t="s">
        <v>128</v>
      </c>
      <c r="GO189" s="158" t="s">
        <v>128</v>
      </c>
      <c r="GP189" s="158" t="s">
        <v>128</v>
      </c>
      <c r="GQ189" s="158" t="s">
        <v>128</v>
      </c>
      <c r="GR189" s="158" t="s">
        <v>128</v>
      </c>
      <c r="GS189" s="158" t="s">
        <v>128</v>
      </c>
      <c r="GT189" s="158" t="s">
        <v>128</v>
      </c>
      <c r="GU189" s="158" t="s">
        <v>128</v>
      </c>
      <c r="GV189" s="158" t="s">
        <v>128</v>
      </c>
      <c r="GW189" s="158" t="s">
        <v>128</v>
      </c>
      <c r="GX189" s="158" t="s">
        <v>128</v>
      </c>
      <c r="GY189" s="158" t="s">
        <v>128</v>
      </c>
      <c r="GZ189" s="158" t="s">
        <v>128</v>
      </c>
      <c r="HA189" s="158" t="s">
        <v>128</v>
      </c>
      <c r="HB189" s="158" t="s">
        <v>128</v>
      </c>
      <c r="HC189" s="158" t="s">
        <v>128</v>
      </c>
      <c r="HD189" s="158" t="s">
        <v>128</v>
      </c>
      <c r="HE189" s="158" t="s">
        <v>128</v>
      </c>
      <c r="HF189" s="158" t="s">
        <v>128</v>
      </c>
      <c r="HG189" s="158" t="s">
        <v>128</v>
      </c>
      <c r="HH189" s="158" t="s">
        <v>128</v>
      </c>
      <c r="HI189" s="158" t="s">
        <v>128</v>
      </c>
      <c r="HJ189" s="158" t="s">
        <v>128</v>
      </c>
      <c r="HK189" s="158" t="s">
        <v>128</v>
      </c>
      <c r="HL189" s="158" t="s">
        <v>128</v>
      </c>
      <c r="HM189" s="158" t="s">
        <v>128</v>
      </c>
      <c r="HN189" s="158" t="s">
        <v>128</v>
      </c>
      <c r="HO189" s="158" t="s">
        <v>128</v>
      </c>
      <c r="HP189" s="158" t="s">
        <v>128</v>
      </c>
      <c r="HQ189" s="158" t="s">
        <v>128</v>
      </c>
      <c r="HR189" s="158" t="s">
        <v>128</v>
      </c>
      <c r="HS189" s="158" t="s">
        <v>128</v>
      </c>
      <c r="HT189" s="158" t="s">
        <v>128</v>
      </c>
      <c r="HU189" s="158" t="s">
        <v>128</v>
      </c>
      <c r="HV189" s="158" t="s">
        <v>128</v>
      </c>
      <c r="HW189" s="158" t="s">
        <v>128</v>
      </c>
      <c r="HX189" s="158" t="s">
        <v>128</v>
      </c>
      <c r="HY189" s="158" t="s">
        <v>128</v>
      </c>
      <c r="HZ189" s="158" t="s">
        <v>128</v>
      </c>
      <c r="IA189" s="158" t="s">
        <v>128</v>
      </c>
      <c r="IB189" s="158" t="s">
        <v>128</v>
      </c>
      <c r="IC189" s="158" t="s">
        <v>128</v>
      </c>
      <c r="ID189" s="158" t="s">
        <v>128</v>
      </c>
      <c r="IE189" s="158" t="s">
        <v>128</v>
      </c>
      <c r="IF189" s="158" t="s">
        <v>128</v>
      </c>
      <c r="IG189" s="158" t="s">
        <v>128</v>
      </c>
      <c r="IH189" s="158" t="s">
        <v>128</v>
      </c>
      <c r="II189" s="158" t="s">
        <v>128</v>
      </c>
      <c r="IJ189" s="158" t="s">
        <v>128</v>
      </c>
      <c r="IK189" s="158" t="s">
        <v>128</v>
      </c>
      <c r="IL189" s="158" t="s">
        <v>128</v>
      </c>
      <c r="IM189" s="158" t="s">
        <v>128</v>
      </c>
      <c r="IN189" s="158" t="s">
        <v>128</v>
      </c>
      <c r="IO189" s="158" t="s">
        <v>128</v>
      </c>
      <c r="IP189" s="158" t="s">
        <v>128</v>
      </c>
      <c r="IQ189" s="158" t="s">
        <v>128</v>
      </c>
      <c r="IR189" s="158" t="s">
        <v>128</v>
      </c>
      <c r="IS189" s="158" t="s">
        <v>128</v>
      </c>
      <c r="IT189" s="158" t="s">
        <v>128</v>
      </c>
      <c r="IU189" s="158" t="s">
        <v>128</v>
      </c>
      <c r="IV189" s="158" t="s">
        <v>128</v>
      </c>
      <c r="IW189" s="158" t="s">
        <v>128</v>
      </c>
      <c r="IX189" s="158" t="s">
        <v>128</v>
      </c>
      <c r="IY189" s="158" t="s">
        <v>128</v>
      </c>
      <c r="IZ189" s="158" t="s">
        <v>128</v>
      </c>
      <c r="JA189" s="158" t="s">
        <v>128</v>
      </c>
      <c r="JB189" s="158" t="s">
        <v>128</v>
      </c>
      <c r="JC189" s="158" t="s">
        <v>128</v>
      </c>
      <c r="JD189" s="158" t="s">
        <v>128</v>
      </c>
      <c r="JE189" s="158" t="s">
        <v>128</v>
      </c>
      <c r="JF189" s="158" t="s">
        <v>128</v>
      </c>
      <c r="JG189" s="158" t="s">
        <v>128</v>
      </c>
      <c r="JH189" s="158" t="s">
        <v>128</v>
      </c>
      <c r="JI189" s="158" t="s">
        <v>128</v>
      </c>
      <c r="JJ189" s="163">
        <v>0.24049999999999996</v>
      </c>
      <c r="JK189" s="158" t="s">
        <v>523</v>
      </c>
      <c r="JL189" s="163">
        <v>1.4000000000000002E-2</v>
      </c>
      <c r="JM189" s="158" t="s">
        <v>523</v>
      </c>
      <c r="JN189" s="163">
        <v>8.1000000000000016E-2</v>
      </c>
      <c r="JO189" s="158" t="s">
        <v>523</v>
      </c>
      <c r="JP189" s="163">
        <v>4.4000000000000004E-2</v>
      </c>
      <c r="JQ189" s="158" t="s">
        <v>523</v>
      </c>
      <c r="JR189" s="163">
        <v>2.0499999999999997E-2</v>
      </c>
      <c r="JS189" s="158" t="s">
        <v>523</v>
      </c>
      <c r="JT189" s="163">
        <v>5.7750000000000003E-2</v>
      </c>
      <c r="JU189" s="158" t="s">
        <v>523</v>
      </c>
      <c r="JV189" s="163">
        <v>4.5499999999999999E-2</v>
      </c>
      <c r="JW189" s="158" t="s">
        <v>523</v>
      </c>
      <c r="JX189" s="163">
        <v>1.7749999999999998E-2</v>
      </c>
      <c r="JY189" s="158" t="s">
        <v>523</v>
      </c>
      <c r="JZ189" s="166">
        <v>3.5000000000000005E-3</v>
      </c>
      <c r="KA189" s="158" t="s">
        <v>523</v>
      </c>
      <c r="KB189" s="163">
        <v>1.1749999999999998E-2</v>
      </c>
      <c r="KC189" s="158" t="s">
        <v>523</v>
      </c>
      <c r="KD189" s="163">
        <v>2.0250000000000004E-2</v>
      </c>
      <c r="KE189" s="158" t="s">
        <v>523</v>
      </c>
      <c r="KF189" s="166">
        <v>1.5E-3</v>
      </c>
      <c r="KG189" s="158" t="s">
        <v>523</v>
      </c>
      <c r="KH189" s="163">
        <v>0.25074999999999997</v>
      </c>
      <c r="KI189" s="158" t="s">
        <v>523</v>
      </c>
      <c r="KJ189" s="166">
        <v>4.0000000000000001E-3</v>
      </c>
      <c r="KK189" s="158" t="s">
        <v>523</v>
      </c>
      <c r="KL189" s="163">
        <v>2.3250000000000003E-2</v>
      </c>
      <c r="KM189" s="158" t="s">
        <v>523</v>
      </c>
      <c r="KN189" s="166">
        <v>7.7499999999999999E-3</v>
      </c>
      <c r="KO189" s="158" t="s">
        <v>523</v>
      </c>
      <c r="KP189" s="163">
        <v>1.7249999999999998E-2</v>
      </c>
      <c r="KQ189" s="158" t="s">
        <v>523</v>
      </c>
      <c r="KR189" s="166">
        <v>5.7500000000000008E-3</v>
      </c>
      <c r="KS189" s="158" t="s">
        <v>523</v>
      </c>
      <c r="KT189" s="163">
        <v>1.1500000000000002E-2</v>
      </c>
      <c r="KU189" s="158" t="s">
        <v>523</v>
      </c>
      <c r="KV189" s="166">
        <v>8.0000000000000002E-3</v>
      </c>
      <c r="KW189" s="158" t="s">
        <v>523</v>
      </c>
      <c r="KX189" s="163">
        <v>1.3500000000000002E-2</v>
      </c>
      <c r="KY189" s="158" t="s">
        <v>523</v>
      </c>
      <c r="KZ189" s="163">
        <v>1.55E-2</v>
      </c>
      <c r="LA189" s="158" t="s">
        <v>523</v>
      </c>
      <c r="LB189" s="166">
        <v>7.4999999999999997E-3</v>
      </c>
      <c r="LC189" s="158" t="s">
        <v>523</v>
      </c>
      <c r="LD189" s="166">
        <v>7.7499999999999999E-3</v>
      </c>
      <c r="LE189" s="158" t="s">
        <v>523</v>
      </c>
      <c r="LF189" s="166">
        <v>8.2500000000000004E-3</v>
      </c>
      <c r="LG189" s="158" t="s">
        <v>523</v>
      </c>
      <c r="LH189" s="158" t="s">
        <v>128</v>
      </c>
      <c r="LI189" s="158" t="s">
        <v>128</v>
      </c>
      <c r="LJ189" s="166">
        <v>8.0000000000000002E-3</v>
      </c>
      <c r="LK189" s="158" t="s">
        <v>523</v>
      </c>
      <c r="LL189" s="166">
        <v>5.7500000000000008E-3</v>
      </c>
      <c r="LM189" s="158" t="s">
        <v>523</v>
      </c>
      <c r="LN189" s="163">
        <v>2.2499999999999999E-2</v>
      </c>
      <c r="LO189" s="158" t="s">
        <v>523</v>
      </c>
      <c r="LP189" s="163">
        <v>1.0749999999999999E-2</v>
      </c>
      <c r="LQ189" s="158" t="s">
        <v>523</v>
      </c>
      <c r="LR189" s="163">
        <v>2.4500000000000001E-2</v>
      </c>
      <c r="LS189" s="158" t="s">
        <v>523</v>
      </c>
      <c r="LT189" s="166">
        <v>4.4999999999999997E-3</v>
      </c>
      <c r="LU189" s="158" t="s">
        <v>523</v>
      </c>
      <c r="LV189" s="163">
        <v>1.1000000000000001E-2</v>
      </c>
      <c r="LW189" s="158" t="s">
        <v>523</v>
      </c>
      <c r="LX189" s="166">
        <v>7.2499999999999995E-3</v>
      </c>
      <c r="LY189" s="158" t="s">
        <v>523</v>
      </c>
      <c r="LZ189" s="166">
        <v>4.0000000000000001E-3</v>
      </c>
      <c r="MA189" s="158" t="s">
        <v>523</v>
      </c>
      <c r="MB189" s="158" t="s">
        <v>128</v>
      </c>
      <c r="MC189" s="158" t="s">
        <v>128</v>
      </c>
      <c r="MD189" s="166">
        <v>9.7500000000000017E-3</v>
      </c>
      <c r="ME189" s="158" t="s">
        <v>523</v>
      </c>
      <c r="MF189" s="163">
        <v>1.4499999999999999E-2</v>
      </c>
      <c r="MG189" s="158" t="s">
        <v>523</v>
      </c>
      <c r="MH189" s="163">
        <v>5.3749999999999999E-2</v>
      </c>
      <c r="MI189" s="158" t="s">
        <v>523</v>
      </c>
      <c r="MJ189" s="163">
        <v>1.975E-2</v>
      </c>
      <c r="MK189" s="158" t="s">
        <v>523</v>
      </c>
      <c r="ML189" s="163">
        <v>2.4E-2</v>
      </c>
      <c r="MM189" s="158" t="s">
        <v>523</v>
      </c>
      <c r="MN189" s="163">
        <v>2.4E-2</v>
      </c>
      <c r="MO189" s="158" t="s">
        <v>523</v>
      </c>
      <c r="MP189" s="163">
        <v>1.0500000000000001E-2</v>
      </c>
      <c r="MQ189" s="158" t="s">
        <v>523</v>
      </c>
      <c r="MR189" s="163">
        <v>2.5000000000000001E-2</v>
      </c>
      <c r="MS189" s="158" t="s">
        <v>523</v>
      </c>
      <c r="MT189" s="163">
        <v>7.2499999999999995E-2</v>
      </c>
      <c r="MU189" s="158" t="s">
        <v>523</v>
      </c>
      <c r="MV189" s="163">
        <v>7.1249999999999994E-2</v>
      </c>
      <c r="MW189" s="158" t="s">
        <v>523</v>
      </c>
      <c r="MX189" s="166">
        <v>3.5000000000000005E-3</v>
      </c>
      <c r="MY189" s="158" t="s">
        <v>523</v>
      </c>
      <c r="MZ189" s="166">
        <v>8.9999999999999993E-3</v>
      </c>
      <c r="NA189" s="158" t="s">
        <v>523</v>
      </c>
      <c r="NB189" s="163">
        <v>1.4249999999999999E-2</v>
      </c>
      <c r="NC189" s="158" t="s">
        <v>523</v>
      </c>
      <c r="ND189" s="163">
        <v>6.3500000000000001E-2</v>
      </c>
      <c r="NE189" s="158" t="s">
        <v>523</v>
      </c>
      <c r="NF189" s="163">
        <v>1.6E-2</v>
      </c>
      <c r="NG189" s="158" t="s">
        <v>523</v>
      </c>
      <c r="NH189" s="166">
        <v>7.5000000000000002E-4</v>
      </c>
      <c r="NI189" s="158" t="s">
        <v>523</v>
      </c>
      <c r="NJ189" s="163">
        <v>2.2499999999999999E-2</v>
      </c>
      <c r="NK189" s="158" t="s">
        <v>523</v>
      </c>
      <c r="NL189" s="166">
        <v>2E-3</v>
      </c>
      <c r="NM189" s="158" t="s">
        <v>523</v>
      </c>
      <c r="NN189" s="166">
        <v>7.5000000000000002E-4</v>
      </c>
      <c r="NO189" s="158" t="s">
        <v>523</v>
      </c>
      <c r="NP189" s="163">
        <v>9.8000000000000004E-2</v>
      </c>
      <c r="NQ189" s="158" t="s">
        <v>523</v>
      </c>
      <c r="NR189" s="158" t="s">
        <v>128</v>
      </c>
      <c r="NS189" s="158" t="s">
        <v>128</v>
      </c>
      <c r="NT189" s="158" t="s">
        <v>128</v>
      </c>
      <c r="NU189" s="158" t="s">
        <v>128</v>
      </c>
      <c r="NV189" s="158" t="s">
        <v>128</v>
      </c>
      <c r="NW189" s="158" t="s">
        <v>128</v>
      </c>
      <c r="NX189" s="158" t="s">
        <v>128</v>
      </c>
      <c r="NY189" s="158" t="s">
        <v>128</v>
      </c>
      <c r="NZ189" s="158" t="s">
        <v>128</v>
      </c>
      <c r="OA189" s="158" t="s">
        <v>128</v>
      </c>
      <c r="OB189" s="158" t="s">
        <v>128</v>
      </c>
      <c r="OC189" s="158" t="s">
        <v>128</v>
      </c>
      <c r="OD189" s="158" t="s">
        <v>128</v>
      </c>
      <c r="OE189" s="170" t="s">
        <v>128</v>
      </c>
      <c r="OF189" s="181"/>
      <c r="OG189" s="174">
        <f t="shared" si="893"/>
        <v>24.264592707946655</v>
      </c>
      <c r="OH189" s="66" t="str">
        <f t="shared" si="894"/>
        <v>kg/GJ delivered</v>
      </c>
      <c r="OI189" s="66" t="str">
        <f t="shared" si="895"/>
        <v/>
      </c>
      <c r="OJ189" s="66" t="str">
        <f t="shared" si="896"/>
        <v/>
      </c>
      <c r="OK189" s="66" t="str">
        <f t="shared" si="897"/>
        <v/>
      </c>
      <c r="OL189" s="66" t="str">
        <f t="shared" si="898"/>
        <v/>
      </c>
      <c r="OM189" s="159">
        <f t="shared" si="899"/>
        <v>471.57008614332813</v>
      </c>
      <c r="ON189" s="66" t="str">
        <f t="shared" si="900"/>
        <v>kg/GJ delivered</v>
      </c>
      <c r="OO189" s="126">
        <f t="shared" si="901"/>
        <v>0.88527535584548334</v>
      </c>
      <c r="OP189" s="66" t="str">
        <f t="shared" si="902"/>
        <v>kg/GJ delivered</v>
      </c>
      <c r="OQ189" s="66" t="str">
        <f t="shared" si="903"/>
        <v/>
      </c>
      <c r="OR189" s="66" t="str">
        <f t="shared" si="904"/>
        <v/>
      </c>
      <c r="OS189" s="66" t="str">
        <f t="shared" si="905"/>
        <v/>
      </c>
      <c r="OT189" s="66" t="str">
        <f t="shared" si="906"/>
        <v/>
      </c>
      <c r="OU189" s="66" t="str">
        <f t="shared" si="907"/>
        <v/>
      </c>
      <c r="OV189" s="66" t="str">
        <f t="shared" si="908"/>
        <v/>
      </c>
      <c r="OW189" s="126">
        <f t="shared" si="909"/>
        <v>0.44666165681294839</v>
      </c>
      <c r="OX189" s="66" t="str">
        <f t="shared" si="910"/>
        <v>kg/GJ delivered</v>
      </c>
      <c r="OY189" s="66" t="str">
        <f t="shared" si="911"/>
        <v/>
      </c>
      <c r="OZ189" s="66" t="str">
        <f t="shared" si="912"/>
        <v/>
      </c>
      <c r="PA189" s="66" t="str">
        <f t="shared" si="913"/>
        <v/>
      </c>
      <c r="PB189" s="66" t="str">
        <f t="shared" si="914"/>
        <v/>
      </c>
      <c r="PC189" s="66" t="str">
        <f t="shared" si="915"/>
        <v/>
      </c>
      <c r="PD189" s="66" t="str">
        <f t="shared" si="916"/>
        <v/>
      </c>
      <c r="PE189" s="66" t="str">
        <f t="shared" si="917"/>
        <v/>
      </c>
      <c r="PF189" s="66" t="str">
        <f t="shared" si="918"/>
        <v/>
      </c>
      <c r="PG189" s="66" t="str">
        <f t="shared" si="919"/>
        <v/>
      </c>
      <c r="PH189" s="66" t="str">
        <f t="shared" si="920"/>
        <v/>
      </c>
      <c r="PI189" s="160">
        <f t="shared" si="921"/>
        <v>3.1185836399102249E-3</v>
      </c>
      <c r="PJ189" s="66" t="str">
        <f t="shared" si="922"/>
        <v>kg/GJ delivered</v>
      </c>
      <c r="PK189" s="66" t="str">
        <f t="shared" si="923"/>
        <v/>
      </c>
      <c r="PL189" s="66" t="str">
        <f t="shared" si="924"/>
        <v/>
      </c>
      <c r="PM189" s="66" t="str">
        <f t="shared" si="925"/>
        <v/>
      </c>
      <c r="PN189" s="66" t="str">
        <f t="shared" si="926"/>
        <v/>
      </c>
      <c r="PO189" s="66" t="str">
        <f t="shared" si="927"/>
        <v/>
      </c>
      <c r="PP189" s="66" t="str">
        <f t="shared" si="928"/>
        <v/>
      </c>
      <c r="PQ189" s="66" t="str">
        <f t="shared" si="929"/>
        <v/>
      </c>
      <c r="PR189" s="66" t="str">
        <f t="shared" si="930"/>
        <v/>
      </c>
      <c r="PS189" s="66" t="str">
        <f t="shared" si="931"/>
        <v/>
      </c>
      <c r="PT189" s="66" t="str">
        <f t="shared" si="932"/>
        <v/>
      </c>
      <c r="PU189" s="126">
        <f t="shared" si="933"/>
        <v>0.16448013713720058</v>
      </c>
      <c r="PV189" s="66" t="str">
        <f t="shared" si="934"/>
        <v>kg/GJ delivered</v>
      </c>
      <c r="PW189" s="66" t="str">
        <f t="shared" si="935"/>
        <v/>
      </c>
      <c r="PX189" s="66" t="str">
        <f t="shared" si="936"/>
        <v/>
      </c>
      <c r="PY189" s="66" t="str">
        <f t="shared" si="937"/>
        <v/>
      </c>
      <c r="PZ189" s="66" t="str">
        <f t="shared" si="938"/>
        <v/>
      </c>
      <c r="QA189" s="66" t="str">
        <f t="shared" si="939"/>
        <v/>
      </c>
      <c r="QB189" s="66" t="str">
        <f t="shared" si="940"/>
        <v/>
      </c>
      <c r="QC189" s="66" t="str">
        <f t="shared" si="941"/>
        <v/>
      </c>
      <c r="QD189" s="66" t="str">
        <f t="shared" si="942"/>
        <v/>
      </c>
      <c r="QE189" s="66" t="str">
        <f t="shared" si="943"/>
        <v/>
      </c>
      <c r="QF189" s="66" t="str">
        <f t="shared" si="944"/>
        <v/>
      </c>
      <c r="QG189" s="66" t="str">
        <f t="shared" si="945"/>
        <v/>
      </c>
      <c r="QH189" s="66" t="str">
        <f t="shared" si="946"/>
        <v/>
      </c>
      <c r="QI189" s="66" t="str">
        <f t="shared" si="947"/>
        <v/>
      </c>
      <c r="QJ189" s="66" t="str">
        <f t="shared" si="948"/>
        <v/>
      </c>
      <c r="QK189" s="66" t="str">
        <f t="shared" si="949"/>
        <v/>
      </c>
      <c r="QL189" s="66" t="str">
        <f t="shared" si="950"/>
        <v/>
      </c>
      <c r="QM189" s="66" t="str">
        <f t="shared" si="951"/>
        <v/>
      </c>
      <c r="QN189" s="66" t="str">
        <f t="shared" si="952"/>
        <v/>
      </c>
      <c r="QO189" s="66" t="str">
        <f t="shared" si="953"/>
        <v/>
      </c>
      <c r="QP189" s="66" t="str">
        <f t="shared" si="954"/>
        <v/>
      </c>
      <c r="QQ189" s="66" t="str">
        <f t="shared" si="955"/>
        <v/>
      </c>
      <c r="QR189" s="66" t="str">
        <f t="shared" si="956"/>
        <v/>
      </c>
      <c r="QS189" s="66" t="str">
        <f t="shared" si="957"/>
        <v/>
      </c>
      <c r="QT189" s="66" t="str">
        <f t="shared" si="958"/>
        <v/>
      </c>
      <c r="QU189" s="66" t="str">
        <f t="shared" si="959"/>
        <v/>
      </c>
      <c r="QV189" s="66" t="str">
        <f t="shared" si="960"/>
        <v/>
      </c>
      <c r="QW189" s="66" t="str">
        <f t="shared" si="961"/>
        <v/>
      </c>
      <c r="QX189" s="66" t="str">
        <f t="shared" si="962"/>
        <v/>
      </c>
      <c r="QY189" s="66" t="str">
        <f t="shared" si="963"/>
        <v/>
      </c>
      <c r="QZ189" s="66" t="str">
        <f t="shared" si="964"/>
        <v/>
      </c>
      <c r="RA189" s="66" t="str">
        <f t="shared" si="965"/>
        <v/>
      </c>
      <c r="RB189" s="66" t="str">
        <f t="shared" si="966"/>
        <v/>
      </c>
      <c r="RC189" s="66" t="str">
        <f t="shared" si="967"/>
        <v/>
      </c>
      <c r="RD189" s="66" t="str">
        <f t="shared" si="968"/>
        <v/>
      </c>
      <c r="RE189" s="126">
        <f t="shared" si="969"/>
        <v>0.10613244322920283</v>
      </c>
      <c r="RF189" s="66" t="str">
        <f t="shared" si="970"/>
        <v>kg/GJ delivered</v>
      </c>
      <c r="RG189" s="66" t="str">
        <f t="shared" si="971"/>
        <v/>
      </c>
      <c r="RH189" s="66" t="str">
        <f t="shared" si="972"/>
        <v/>
      </c>
      <c r="RI189" s="66" t="str">
        <f t="shared" si="973"/>
        <v/>
      </c>
      <c r="RJ189" s="66" t="str">
        <f t="shared" si="974"/>
        <v/>
      </c>
      <c r="RK189" s="66" t="str">
        <f t="shared" si="975"/>
        <v/>
      </c>
      <c r="RL189" s="66" t="str">
        <f t="shared" si="976"/>
        <v/>
      </c>
      <c r="RM189" s="66" t="str">
        <f t="shared" si="977"/>
        <v/>
      </c>
      <c r="RN189" s="66" t="str">
        <f t="shared" si="978"/>
        <v/>
      </c>
      <c r="RO189" s="66" t="str">
        <f t="shared" si="979"/>
        <v/>
      </c>
      <c r="RP189" s="66" t="str">
        <f t="shared" si="980"/>
        <v/>
      </c>
      <c r="RQ189" s="66" t="str">
        <f t="shared" si="981"/>
        <v/>
      </c>
      <c r="RR189" s="66" t="str">
        <f t="shared" si="982"/>
        <v/>
      </c>
      <c r="RS189" s="66" t="str">
        <f t="shared" si="983"/>
        <v/>
      </c>
      <c r="RT189" s="66" t="str">
        <f t="shared" si="984"/>
        <v/>
      </c>
      <c r="RU189" s="66" t="str">
        <f t="shared" si="985"/>
        <v/>
      </c>
      <c r="RV189" s="66" t="str">
        <f t="shared" si="986"/>
        <v/>
      </c>
      <c r="RW189" s="66" t="str">
        <f t="shared" si="987"/>
        <v/>
      </c>
      <c r="RX189" s="66" t="str">
        <f t="shared" si="988"/>
        <v/>
      </c>
      <c r="RY189" s="66" t="str">
        <f t="shared" si="989"/>
        <v/>
      </c>
      <c r="RZ189" s="66" t="str">
        <f t="shared" si="990"/>
        <v/>
      </c>
      <c r="SA189" s="66" t="str">
        <f t="shared" si="991"/>
        <v/>
      </c>
      <c r="SB189" s="66" t="str">
        <f t="shared" si="992"/>
        <v/>
      </c>
      <c r="SC189" s="160">
        <f t="shared" si="993"/>
        <v>1.7101910283378657E-3</v>
      </c>
      <c r="SD189" s="66" t="str">
        <f t="shared" si="994"/>
        <v>kg/GJ delivered</v>
      </c>
      <c r="SE189" s="66" t="str">
        <f t="shared" si="995"/>
        <v/>
      </c>
      <c r="SF189" s="66" t="str">
        <f t="shared" si="996"/>
        <v/>
      </c>
      <c r="SG189" s="66" t="str">
        <f t="shared" si="997"/>
        <v/>
      </c>
      <c r="SH189" s="66" t="str">
        <f t="shared" si="998"/>
        <v/>
      </c>
      <c r="SI189" s="66" t="str">
        <f t="shared" si="999"/>
        <v/>
      </c>
      <c r="SJ189" s="66" t="str">
        <f t="shared" si="1000"/>
        <v/>
      </c>
      <c r="SK189" s="66" t="str">
        <f t="shared" si="1001"/>
        <v/>
      </c>
      <c r="SL189" s="66" t="str">
        <f t="shared" si="1002"/>
        <v/>
      </c>
      <c r="SM189" s="66" t="str">
        <f t="shared" si="1003"/>
        <v/>
      </c>
      <c r="SN189" s="66" t="str">
        <f t="shared" si="1004"/>
        <v/>
      </c>
      <c r="SO189" s="66" t="str">
        <f t="shared" si="1005"/>
        <v/>
      </c>
      <c r="SP189" s="66" t="str">
        <f t="shared" si="1006"/>
        <v/>
      </c>
      <c r="SQ189" s="66" t="str">
        <f t="shared" si="1007"/>
        <v/>
      </c>
      <c r="SR189" s="66" t="str">
        <f t="shared" si="1008"/>
        <v/>
      </c>
      <c r="SS189" s="66" t="str">
        <f t="shared" si="1009"/>
        <v/>
      </c>
      <c r="ST189" s="66" t="str">
        <f t="shared" si="1010"/>
        <v/>
      </c>
      <c r="SU189" s="66" t="str">
        <f t="shared" si="1011"/>
        <v/>
      </c>
      <c r="SV189" s="66" t="str">
        <f t="shared" si="1012"/>
        <v/>
      </c>
      <c r="SW189" s="66" t="str">
        <f t="shared" si="1013"/>
        <v/>
      </c>
      <c r="SX189" s="66" t="str">
        <f t="shared" si="1014"/>
        <v/>
      </c>
      <c r="SY189" s="66" t="str">
        <f t="shared" si="1015"/>
        <v/>
      </c>
      <c r="SZ189" s="66" t="str">
        <f t="shared" si="1016"/>
        <v/>
      </c>
      <c r="TA189" s="66" t="str">
        <f t="shared" si="1017"/>
        <v/>
      </c>
      <c r="TB189" s="66" t="str">
        <f t="shared" si="1018"/>
        <v/>
      </c>
      <c r="TC189" s="66" t="str">
        <f t="shared" si="1019"/>
        <v/>
      </c>
      <c r="TD189" s="66" t="str">
        <f t="shared" si="1020"/>
        <v/>
      </c>
      <c r="TE189" s="66" t="str">
        <f t="shared" si="1021"/>
        <v/>
      </c>
      <c r="TF189" s="66" t="str">
        <f t="shared" si="1022"/>
        <v/>
      </c>
      <c r="TG189" s="66" t="str">
        <f t="shared" si="1023"/>
        <v/>
      </c>
      <c r="TH189" s="66" t="str">
        <f t="shared" si="1024"/>
        <v/>
      </c>
      <c r="TI189" s="66" t="str">
        <f t="shared" si="1025"/>
        <v/>
      </c>
      <c r="TJ189" s="66" t="str">
        <f t="shared" si="1026"/>
        <v/>
      </c>
      <c r="TK189" s="66" t="str">
        <f t="shared" si="1027"/>
        <v/>
      </c>
      <c r="TL189" s="66" t="str">
        <f t="shared" si="1028"/>
        <v/>
      </c>
      <c r="TM189" s="126">
        <f t="shared" si="1029"/>
        <v>8.1183774109921031E-2</v>
      </c>
      <c r="TN189" s="66" t="str">
        <f t="shared" si="1030"/>
        <v>kg/GJ delivered</v>
      </c>
      <c r="TO189" s="126">
        <f t="shared" si="1031"/>
        <v>1.0864743003558205E-2</v>
      </c>
      <c r="TP189" s="66" t="str">
        <f t="shared" si="1032"/>
        <v>kg/GJ delivered</v>
      </c>
      <c r="TQ189" s="66" t="str">
        <f t="shared" si="1033"/>
        <v/>
      </c>
      <c r="TR189" s="66" t="str">
        <f t="shared" si="1034"/>
        <v/>
      </c>
      <c r="TS189" s="66" t="str">
        <f t="shared" si="1035"/>
        <v/>
      </c>
      <c r="TT189" s="66" t="str">
        <f t="shared" si="1036"/>
        <v/>
      </c>
      <c r="TU189" s="66" t="str">
        <f t="shared" si="1037"/>
        <v/>
      </c>
      <c r="TV189" s="66" t="str">
        <f t="shared" si="1038"/>
        <v/>
      </c>
      <c r="TW189" s="66" t="str">
        <f t="shared" si="1039"/>
        <v/>
      </c>
      <c r="TX189" s="66" t="str">
        <f t="shared" si="1040"/>
        <v/>
      </c>
      <c r="TY189" s="66" t="str">
        <f t="shared" si="1041"/>
        <v/>
      </c>
      <c r="TZ189" s="66" t="str">
        <f t="shared" si="1042"/>
        <v/>
      </c>
      <c r="UA189" s="66" t="str">
        <f t="shared" si="1043"/>
        <v/>
      </c>
      <c r="UB189" s="66" t="str">
        <f t="shared" si="1044"/>
        <v/>
      </c>
      <c r="UC189" s="66" t="str">
        <f t="shared" si="1045"/>
        <v/>
      </c>
      <c r="UD189" s="66" t="str">
        <f t="shared" si="1046"/>
        <v/>
      </c>
      <c r="UE189" s="66" t="str">
        <f t="shared" si="1047"/>
        <v/>
      </c>
      <c r="UF189" s="66" t="str">
        <f t="shared" si="1048"/>
        <v/>
      </c>
      <c r="UG189" s="66" t="str">
        <f t="shared" si="1049"/>
        <v/>
      </c>
      <c r="UH189" s="66" t="str">
        <f t="shared" si="1050"/>
        <v/>
      </c>
      <c r="UI189" s="66" t="str">
        <f t="shared" si="1051"/>
        <v/>
      </c>
      <c r="UJ189" s="66" t="str">
        <f t="shared" si="1052"/>
        <v/>
      </c>
      <c r="UK189" s="66" t="str">
        <f t="shared" si="1053"/>
        <v/>
      </c>
      <c r="UL189" s="66" t="str">
        <f t="shared" si="1054"/>
        <v/>
      </c>
      <c r="UM189" s="66" t="str">
        <f t="shared" si="1055"/>
        <v/>
      </c>
      <c r="UN189" s="66" t="str">
        <f t="shared" si="1056"/>
        <v/>
      </c>
      <c r="UO189" s="66" t="str">
        <f t="shared" si="1057"/>
        <v/>
      </c>
      <c r="UP189" s="66" t="str">
        <f t="shared" si="1058"/>
        <v/>
      </c>
      <c r="UQ189" s="66" t="str">
        <f t="shared" si="1059"/>
        <v/>
      </c>
      <c r="UR189" s="66" t="str">
        <f t="shared" si="1060"/>
        <v/>
      </c>
      <c r="US189" s="66" t="str">
        <f t="shared" si="1061"/>
        <v/>
      </c>
      <c r="UT189" s="66" t="str">
        <f t="shared" si="1062"/>
        <v/>
      </c>
      <c r="UU189" s="66" t="str">
        <f t="shared" si="1063"/>
        <v/>
      </c>
      <c r="UV189" s="66" t="str">
        <f t="shared" si="1064"/>
        <v/>
      </c>
      <c r="UW189" s="66" t="str">
        <f t="shared" si="1065"/>
        <v/>
      </c>
      <c r="UX189" s="66" t="str">
        <f t="shared" si="1066"/>
        <v/>
      </c>
      <c r="UY189" s="66" t="str">
        <f t="shared" si="1067"/>
        <v/>
      </c>
      <c r="UZ189" s="66" t="str">
        <f t="shared" si="1068"/>
        <v/>
      </c>
      <c r="VA189" s="66" t="str">
        <f t="shared" si="1069"/>
        <v/>
      </c>
      <c r="VB189" s="66" t="str">
        <f t="shared" si="1070"/>
        <v/>
      </c>
      <c r="VC189" s="66" t="str">
        <f t="shared" si="1071"/>
        <v/>
      </c>
      <c r="VD189" s="66" t="str">
        <f t="shared" si="1072"/>
        <v/>
      </c>
      <c r="VE189" s="66" t="str">
        <f t="shared" si="1073"/>
        <v/>
      </c>
      <c r="VF189" s="66" t="str">
        <f t="shared" si="1074"/>
        <v/>
      </c>
      <c r="VG189" s="66" t="str">
        <f t="shared" si="1075"/>
        <v/>
      </c>
      <c r="VH189" s="66" t="str">
        <f t="shared" si="1076"/>
        <v/>
      </c>
      <c r="VI189" s="66" t="str">
        <f t="shared" si="1077"/>
        <v/>
      </c>
      <c r="VJ189" s="66" t="str">
        <f t="shared" si="1078"/>
        <v/>
      </c>
      <c r="VK189" s="66" t="str">
        <f t="shared" si="1079"/>
        <v/>
      </c>
      <c r="VL189" s="66" t="str">
        <f t="shared" si="1080"/>
        <v/>
      </c>
      <c r="VM189" s="66" t="str">
        <f t="shared" si="1081"/>
        <v/>
      </c>
      <c r="VN189" s="66" t="str">
        <f t="shared" si="1082"/>
        <v/>
      </c>
      <c r="VO189" s="66" t="str">
        <f t="shared" si="1083"/>
        <v/>
      </c>
      <c r="VP189" s="66" t="str">
        <f t="shared" si="1084"/>
        <v/>
      </c>
      <c r="VQ189" s="66" t="str">
        <f t="shared" si="1085"/>
        <v/>
      </c>
      <c r="VR189" s="66" t="str">
        <f t="shared" si="1086"/>
        <v/>
      </c>
      <c r="VS189" s="66" t="str">
        <f t="shared" si="1087"/>
        <v/>
      </c>
      <c r="VT189" s="66" t="str">
        <f t="shared" si="1088"/>
        <v/>
      </c>
      <c r="VU189" s="66" t="str">
        <f t="shared" si="1089"/>
        <v/>
      </c>
      <c r="VV189" s="66" t="str">
        <f t="shared" si="1090"/>
        <v/>
      </c>
      <c r="VW189" s="66" t="str">
        <f t="shared" si="1091"/>
        <v/>
      </c>
      <c r="VX189" s="66" t="str">
        <f t="shared" si="1092"/>
        <v/>
      </c>
      <c r="VY189" s="66" t="str">
        <f t="shared" si="1093"/>
        <v/>
      </c>
      <c r="VZ189" s="66" t="str">
        <f t="shared" si="1094"/>
        <v/>
      </c>
      <c r="WA189" s="66" t="str">
        <f t="shared" si="1095"/>
        <v/>
      </c>
      <c r="WB189" s="66" t="str">
        <f t="shared" si="1096"/>
        <v/>
      </c>
      <c r="WC189" s="66" t="str">
        <f t="shared" si="1097"/>
        <v/>
      </c>
      <c r="WD189" s="66" t="str">
        <f t="shared" si="1098"/>
        <v/>
      </c>
      <c r="WE189" s="66" t="str">
        <f t="shared" si="1099"/>
        <v/>
      </c>
      <c r="WF189" s="66" t="str">
        <f t="shared" si="1100"/>
        <v/>
      </c>
      <c r="WG189" s="66" t="str">
        <f t="shared" si="1101"/>
        <v/>
      </c>
      <c r="WH189" s="66" t="str">
        <f t="shared" si="1102"/>
        <v/>
      </c>
      <c r="WI189" s="66" t="str">
        <f t="shared" si="1103"/>
        <v/>
      </c>
      <c r="WJ189" s="66" t="str">
        <f t="shared" si="1104"/>
        <v/>
      </c>
      <c r="WK189" s="66" t="str">
        <f t="shared" si="1105"/>
        <v/>
      </c>
      <c r="WL189" s="66" t="str">
        <f t="shared" si="1106"/>
        <v/>
      </c>
      <c r="WM189" s="66" t="str">
        <f t="shared" si="1107"/>
        <v/>
      </c>
      <c r="WN189" s="66" t="str">
        <f t="shared" si="1108"/>
        <v/>
      </c>
      <c r="WO189" s="66" t="str">
        <f t="shared" si="1109"/>
        <v/>
      </c>
      <c r="WP189" s="66" t="str">
        <f t="shared" si="1110"/>
        <v/>
      </c>
      <c r="WQ189" s="66" t="str">
        <f t="shared" si="1111"/>
        <v/>
      </c>
      <c r="WR189" s="66" t="str">
        <f t="shared" si="1112"/>
        <v/>
      </c>
      <c r="WS189" s="66" t="str">
        <f t="shared" si="1113"/>
        <v/>
      </c>
      <c r="WT189" s="66" t="str">
        <f t="shared" si="1114"/>
        <v/>
      </c>
      <c r="WU189" s="66" t="str">
        <f t="shared" si="1115"/>
        <v/>
      </c>
      <c r="WV189" s="66" t="str">
        <f t="shared" si="1116"/>
        <v/>
      </c>
      <c r="WW189" s="66" t="str">
        <f t="shared" si="1117"/>
        <v/>
      </c>
      <c r="WX189" s="66" t="str">
        <f t="shared" si="1118"/>
        <v/>
      </c>
      <c r="WY189" s="66" t="str">
        <f t="shared" si="1119"/>
        <v/>
      </c>
      <c r="WZ189" s="66" t="str">
        <f t="shared" si="1120"/>
        <v/>
      </c>
      <c r="XA189" s="66" t="str">
        <f t="shared" si="1121"/>
        <v/>
      </c>
      <c r="XB189" s="66" t="str">
        <f t="shared" si="1122"/>
        <v/>
      </c>
      <c r="XC189" s="66" t="str">
        <f t="shared" si="1123"/>
        <v/>
      </c>
      <c r="XD189" s="66" t="str">
        <f t="shared" si="1124"/>
        <v/>
      </c>
      <c r="XE189" s="66" t="str">
        <f t="shared" si="1125"/>
        <v/>
      </c>
      <c r="XF189" s="66" t="str">
        <f t="shared" si="1126"/>
        <v/>
      </c>
      <c r="XG189" s="66" t="str">
        <f t="shared" si="1127"/>
        <v/>
      </c>
      <c r="XH189" s="66" t="str">
        <f t="shared" si="1128"/>
        <v/>
      </c>
      <c r="XI189" s="66" t="str">
        <f t="shared" si="1129"/>
        <v/>
      </c>
      <c r="XJ189" s="66" t="str">
        <f t="shared" si="1130"/>
        <v/>
      </c>
      <c r="XK189" s="66" t="str">
        <f t="shared" si="1131"/>
        <v/>
      </c>
      <c r="XL189" s="66" t="str">
        <f t="shared" si="1132"/>
        <v/>
      </c>
      <c r="XM189" s="66" t="str">
        <f t="shared" si="1133"/>
        <v/>
      </c>
      <c r="XN189" s="66" t="str">
        <f t="shared" si="1134"/>
        <v/>
      </c>
      <c r="XO189" s="66" t="str">
        <f t="shared" si="1135"/>
        <v/>
      </c>
      <c r="XP189" s="66" t="str">
        <f t="shared" si="1136"/>
        <v/>
      </c>
      <c r="XQ189" s="66" t="str">
        <f t="shared" si="1137"/>
        <v/>
      </c>
      <c r="XR189" s="66" t="str">
        <f t="shared" si="1138"/>
        <v/>
      </c>
      <c r="XS189" s="66" t="str">
        <f t="shared" si="1139"/>
        <v/>
      </c>
      <c r="XT189" s="66" t="str">
        <f t="shared" si="1140"/>
        <v/>
      </c>
      <c r="XU189" s="66" t="str">
        <f t="shared" si="1141"/>
        <v/>
      </c>
      <c r="XV189" s="66" t="str">
        <f t="shared" si="1142"/>
        <v/>
      </c>
      <c r="XW189" s="66" t="str">
        <f t="shared" si="1143"/>
        <v/>
      </c>
      <c r="XX189" s="66" t="str">
        <f t="shared" si="1144"/>
        <v/>
      </c>
      <c r="XY189" s="126">
        <f t="shared" si="1145"/>
        <v>9.677669230947214E-2</v>
      </c>
      <c r="XZ189" s="66" t="str">
        <f t="shared" si="1146"/>
        <v>kg/GJ delivered</v>
      </c>
      <c r="YA189" s="160">
        <f t="shared" si="1147"/>
        <v>5.6335704462894395E-3</v>
      </c>
      <c r="YB189" s="66" t="str">
        <f t="shared" si="1148"/>
        <v>kg/GJ delivered</v>
      </c>
      <c r="YC189" s="126">
        <f t="shared" si="1149"/>
        <v>3.2594229010674616E-2</v>
      </c>
      <c r="YD189" s="66" t="str">
        <f t="shared" si="1150"/>
        <v>kg/GJ delivered</v>
      </c>
      <c r="YE189" s="126">
        <f t="shared" si="1151"/>
        <v>1.7705507116909665E-2</v>
      </c>
      <c r="YF189" s="66" t="str">
        <f t="shared" si="1152"/>
        <v>kg/GJ delivered</v>
      </c>
      <c r="YG189" s="160">
        <f t="shared" si="1153"/>
        <v>8.2491567249238212E-3</v>
      </c>
      <c r="YH189" s="66" t="str">
        <f t="shared" si="1154"/>
        <v>kg/GJ delivered</v>
      </c>
      <c r="YI189" s="126">
        <f t="shared" si="1155"/>
        <v>2.3238478090943936E-2</v>
      </c>
      <c r="YJ189" s="66" t="str">
        <f t="shared" si="1156"/>
        <v>kg/GJ delivered</v>
      </c>
      <c r="YK189" s="126">
        <f t="shared" si="1157"/>
        <v>1.8309103950440674E-2</v>
      </c>
      <c r="YL189" s="66" t="str">
        <f t="shared" si="1158"/>
        <v>kg/GJ delivered</v>
      </c>
      <c r="YM189" s="160">
        <f t="shared" si="1159"/>
        <v>7.1425625301169658E-3</v>
      </c>
      <c r="YN189" s="66" t="str">
        <f t="shared" si="1160"/>
        <v>kg/GJ delivered</v>
      </c>
      <c r="YO189" s="160">
        <f t="shared" si="1161"/>
        <v>1.4083926115723599E-3</v>
      </c>
      <c r="YP189" s="66" t="str">
        <f t="shared" si="1162"/>
        <v>kg/GJ delivered</v>
      </c>
      <c r="YQ189" s="160">
        <f t="shared" si="1163"/>
        <v>4.7281751959929209E-3</v>
      </c>
      <c r="YR189" s="66" t="str">
        <f t="shared" si="1164"/>
        <v>kg/GJ delivered</v>
      </c>
      <c r="YS189" s="160">
        <f t="shared" si="1165"/>
        <v>8.1485572526686541E-3</v>
      </c>
      <c r="YT189" s="66" t="str">
        <f t="shared" si="1166"/>
        <v>kg/GJ delivered</v>
      </c>
      <c r="YU189" s="160">
        <f t="shared" si="1167"/>
        <v>6.0359683353101133E-4</v>
      </c>
      <c r="YV189" s="66" t="str">
        <f t="shared" si="1168"/>
        <v>kg/GJ delivered</v>
      </c>
      <c r="YW189" s="126">
        <f t="shared" si="1169"/>
        <v>0.10090127067193404</v>
      </c>
      <c r="YX189" s="66" t="str">
        <f t="shared" si="1170"/>
        <v>kg/GJ delivered</v>
      </c>
      <c r="YY189" s="160">
        <f t="shared" si="1171"/>
        <v>1.6095915560826969E-3</v>
      </c>
      <c r="YZ189" s="66" t="str">
        <f t="shared" si="1172"/>
        <v>kg/GJ delivered</v>
      </c>
      <c r="ZA189" s="160">
        <f t="shared" si="1173"/>
        <v>9.3557509197306765E-3</v>
      </c>
      <c r="ZB189" s="66" t="str">
        <f t="shared" si="1174"/>
        <v>kg/GJ delivered</v>
      </c>
      <c r="ZC189" s="160">
        <f t="shared" si="1175"/>
        <v>3.1185836399102249E-3</v>
      </c>
      <c r="ZD189" s="66" t="str">
        <f t="shared" si="1176"/>
        <v>kg/GJ delivered</v>
      </c>
      <c r="ZE189" s="160">
        <f t="shared" si="1177"/>
        <v>6.9413635856066299E-3</v>
      </c>
      <c r="ZF189" s="66" t="str">
        <f t="shared" si="1178"/>
        <v>kg/GJ delivered</v>
      </c>
      <c r="ZG189" s="160">
        <f t="shared" si="1179"/>
        <v>2.3137878618688769E-3</v>
      </c>
      <c r="ZH189" s="66" t="str">
        <f t="shared" si="1180"/>
        <v>kg/GJ delivered</v>
      </c>
      <c r="ZI189" s="160">
        <f t="shared" si="1181"/>
        <v>4.6275757237377538E-3</v>
      </c>
      <c r="ZJ189" s="66" t="str">
        <f t="shared" si="1182"/>
        <v>kg/GJ delivered</v>
      </c>
      <c r="ZK189" s="160">
        <f t="shared" si="1183"/>
        <v>3.2191831121653938E-3</v>
      </c>
      <c r="ZL189" s="66" t="str">
        <f t="shared" si="1184"/>
        <v>kg/GJ delivered</v>
      </c>
      <c r="ZM189" s="160">
        <f t="shared" si="1185"/>
        <v>5.4323715017791027E-3</v>
      </c>
      <c r="ZN189" s="66" t="str">
        <f t="shared" si="1186"/>
        <v>kg/GJ delivered</v>
      </c>
      <c r="ZO189" s="160">
        <f t="shared" si="1187"/>
        <v>6.2371672798204499E-3</v>
      </c>
      <c r="ZP189" s="66" t="str">
        <f t="shared" si="1188"/>
        <v>kg/GJ delivered</v>
      </c>
      <c r="ZQ189" s="160">
        <f t="shared" si="1189"/>
        <v>3.0179841676550565E-3</v>
      </c>
      <c r="ZR189" s="66" t="str">
        <f t="shared" si="1190"/>
        <v>kg/GJ delivered</v>
      </c>
      <c r="ZS189" s="160">
        <f t="shared" si="1191"/>
        <v>3.1185836399102249E-3</v>
      </c>
      <c r="ZT189" s="66" t="str">
        <f t="shared" si="1192"/>
        <v>kg/GJ delivered</v>
      </c>
      <c r="ZU189" s="160">
        <f t="shared" si="1193"/>
        <v>3.3197825844205626E-3</v>
      </c>
      <c r="ZV189" s="66" t="str">
        <f t="shared" si="1194"/>
        <v>kg/GJ delivered</v>
      </c>
      <c r="ZW189" s="66" t="str">
        <f t="shared" si="1195"/>
        <v/>
      </c>
      <c r="ZX189" s="66" t="str">
        <f t="shared" si="1196"/>
        <v/>
      </c>
      <c r="ZY189" s="160">
        <f t="shared" si="1197"/>
        <v>3.2191831121653938E-3</v>
      </c>
      <c r="ZZ189" s="66" t="str">
        <f t="shared" si="1198"/>
        <v>kg/GJ delivered</v>
      </c>
      <c r="AAA189" s="160">
        <f t="shared" si="1199"/>
        <v>2.3137878618688769E-3</v>
      </c>
      <c r="AAB189" s="66" t="str">
        <f t="shared" si="1200"/>
        <v>kg/GJ delivered</v>
      </c>
      <c r="AAC189" s="160">
        <f t="shared" si="1201"/>
        <v>9.0539525029651683E-3</v>
      </c>
      <c r="AAD189" s="66" t="str">
        <f t="shared" si="1202"/>
        <v>kg/GJ delivered</v>
      </c>
      <c r="AAE189" s="160">
        <f t="shared" si="1203"/>
        <v>4.3257773069722474E-3</v>
      </c>
      <c r="AAF189" s="66" t="str">
        <f t="shared" si="1204"/>
        <v>kg/GJ delivered</v>
      </c>
      <c r="AAG189" s="160">
        <f t="shared" si="1205"/>
        <v>9.8587482810065189E-3</v>
      </c>
      <c r="AAH189" s="66" t="str">
        <f t="shared" si="1206"/>
        <v>kg/GJ delivered</v>
      </c>
      <c r="AAI189" s="160">
        <f t="shared" si="1207"/>
        <v>1.8107905005930337E-3</v>
      </c>
      <c r="AAJ189" s="66" t="str">
        <f t="shared" si="1208"/>
        <v>kg/GJ delivered</v>
      </c>
      <c r="AAK189" s="160">
        <f t="shared" si="1209"/>
        <v>4.4263767792274162E-3</v>
      </c>
      <c r="AAL189" s="66" t="str">
        <f t="shared" si="1210"/>
        <v>kg/GJ delivered</v>
      </c>
      <c r="AAM189" s="160">
        <f t="shared" si="1211"/>
        <v>2.9173846953998881E-3</v>
      </c>
      <c r="AAN189" s="66" t="str">
        <f t="shared" si="1212"/>
        <v>kg/GJ delivered</v>
      </c>
      <c r="AAO189" s="160">
        <f t="shared" si="1213"/>
        <v>1.6095915560826969E-3</v>
      </c>
      <c r="AAP189" s="66" t="str">
        <f t="shared" si="1214"/>
        <v>kg/GJ delivered</v>
      </c>
      <c r="AAQ189" s="66" t="str">
        <f t="shared" si="1215"/>
        <v/>
      </c>
      <c r="AAR189" s="66" t="str">
        <f t="shared" si="1216"/>
        <v/>
      </c>
      <c r="AAS189" s="160">
        <f t="shared" si="1217"/>
        <v>3.9233794179515738E-3</v>
      </c>
      <c r="AAT189" s="66" t="str">
        <f t="shared" si="1218"/>
        <v>kg/GJ delivered</v>
      </c>
      <c r="AAU189" s="160">
        <f t="shared" si="1219"/>
        <v>5.8347693907997763E-3</v>
      </c>
      <c r="AAV189" s="66" t="str">
        <f t="shared" si="1220"/>
        <v>kg/GJ delivered</v>
      </c>
      <c r="AAW189" s="126">
        <f t="shared" si="1221"/>
        <v>2.1628886534861239E-2</v>
      </c>
      <c r="AAX189" s="66" t="str">
        <f t="shared" si="1222"/>
        <v>kg/GJ delivered</v>
      </c>
      <c r="AAY189" s="160">
        <f t="shared" si="1223"/>
        <v>7.9473583081583164E-3</v>
      </c>
      <c r="AAZ189" s="66" t="str">
        <f t="shared" si="1224"/>
        <v>kg/GJ delivered</v>
      </c>
      <c r="ABA189" s="160">
        <f t="shared" si="1225"/>
        <v>9.6575493364961813E-3</v>
      </c>
      <c r="ABB189" s="66" t="str">
        <f t="shared" si="1226"/>
        <v>kg/GJ delivered</v>
      </c>
      <c r="ABC189" s="160">
        <f t="shared" si="1227"/>
        <v>9.6575493364961813E-3</v>
      </c>
      <c r="ABD189" s="66" t="str">
        <f t="shared" si="1228"/>
        <v>kg/GJ delivered</v>
      </c>
      <c r="ABE189" s="160">
        <f t="shared" si="1229"/>
        <v>4.2251778347170794E-3</v>
      </c>
      <c r="ABF189" s="66" t="str">
        <f t="shared" si="1230"/>
        <v>kg/GJ delivered</v>
      </c>
      <c r="ABG189" s="126">
        <f t="shared" si="1231"/>
        <v>1.0059947225516857E-2</v>
      </c>
      <c r="ABH189" s="66" t="str">
        <f t="shared" si="1232"/>
        <v>kg/GJ delivered</v>
      </c>
      <c r="ABI189" s="126">
        <f t="shared" si="1233"/>
        <v>2.9173846953998876E-2</v>
      </c>
      <c r="ABJ189" s="66" t="str">
        <f t="shared" si="1234"/>
        <v>kg/GJ delivered</v>
      </c>
      <c r="ABK189" s="126">
        <f t="shared" si="1235"/>
        <v>2.8670849592723036E-2</v>
      </c>
      <c r="ABL189" s="66" t="str">
        <f t="shared" si="1236"/>
        <v>kg/GJ delivered</v>
      </c>
      <c r="ABM189" s="160">
        <f t="shared" si="1237"/>
        <v>1.4083926115723599E-3</v>
      </c>
      <c r="ABN189" s="66" t="str">
        <f t="shared" si="1238"/>
        <v>kg/GJ delivered</v>
      </c>
      <c r="ABO189" s="160">
        <f t="shared" si="1239"/>
        <v>3.6215810011860673E-3</v>
      </c>
      <c r="ABP189" s="66" t="str">
        <f t="shared" si="1240"/>
        <v>kg/GJ delivered</v>
      </c>
      <c r="ABQ189" s="160">
        <f t="shared" si="1241"/>
        <v>5.7341699185446075E-3</v>
      </c>
      <c r="ABR189" s="66" t="str">
        <f t="shared" si="1242"/>
        <v>kg/GJ delivered</v>
      </c>
      <c r="ABS189" s="126">
        <f t="shared" si="1243"/>
        <v>2.5552265952812812E-2</v>
      </c>
      <c r="ABT189" s="66" t="str">
        <f t="shared" si="1244"/>
        <v>kg/GJ delivered</v>
      </c>
      <c r="ABU189" s="160">
        <f t="shared" si="1245"/>
        <v>6.4383662243307875E-3</v>
      </c>
      <c r="ABV189" s="66" t="str">
        <f t="shared" si="1246"/>
        <v>kg/GJ delivered</v>
      </c>
      <c r="ABW189" s="160">
        <f t="shared" si="1247"/>
        <v>3.0179841676550566E-4</v>
      </c>
      <c r="ABX189" s="66" t="str">
        <f t="shared" si="1248"/>
        <v>kg/GJ delivered</v>
      </c>
      <c r="ABY189" s="160">
        <f t="shared" si="1249"/>
        <v>9.0539525029651683E-3</v>
      </c>
      <c r="ABZ189" s="66" t="str">
        <f t="shared" si="1250"/>
        <v>kg/GJ delivered</v>
      </c>
      <c r="ACA189" s="160">
        <f t="shared" si="1251"/>
        <v>8.0479577804134844E-4</v>
      </c>
      <c r="ACB189" s="66" t="str">
        <f t="shared" si="1252"/>
        <v>kg/GJ delivered</v>
      </c>
      <c r="ACC189" s="160">
        <f t="shared" si="1253"/>
        <v>3.0179841676550566E-4</v>
      </c>
      <c r="ACD189" s="66" t="str">
        <f t="shared" si="1254"/>
        <v>kg/GJ delivered</v>
      </c>
      <c r="ACE189" s="126">
        <f t="shared" si="1255"/>
        <v>3.9434993124026076E-2</v>
      </c>
      <c r="ACF189" s="66" t="str">
        <f t="shared" si="1256"/>
        <v>kg/GJ delivered</v>
      </c>
      <c r="ACG189" s="66" t="str">
        <f t="shared" si="1257"/>
        <v/>
      </c>
      <c r="ACH189" s="66" t="str">
        <f t="shared" si="1258"/>
        <v/>
      </c>
      <c r="ACI189" s="66" t="str">
        <f t="shared" si="1259"/>
        <v/>
      </c>
      <c r="ACJ189" s="66" t="str">
        <f t="shared" si="1260"/>
        <v/>
      </c>
      <c r="ACK189" s="66" t="str">
        <f t="shared" si="1261"/>
        <v/>
      </c>
      <c r="ACL189" s="66" t="str">
        <f t="shared" si="1262"/>
        <v/>
      </c>
      <c r="ACM189" s="66" t="str">
        <f t="shared" ref="ACM189:ACN189" si="1326">IF(AND(ACS$3="Unit", ACL189=""), "", IF(AND(ACS$3="Unit", ACL189="-"),"", IF(ACS$3="Unit", "kg/GJ delivered", IF(AND(NY189&lt;&gt;"", NY189&lt;&gt;"-", NX189="-"),"", IF($H189="","", IF(NX189="nd", "",IF(NX189="&lt;n.a.&gt;", "", IF(NY189="#/MJ", "", IF(NY189="kg/GJ delivered",NX189,IF(NY189="g/MJ delivered",NX189,IF(NY189="kg/MJ delivered",NX189*1000,IF(NY189="mg/MJ delivered",NX189/1000,IF(NY189="g/kg",((NX189)*(1/$I189)*(1/$H189)),IF(NY189="mg/kg",((NX189/1000)*(1/$I189)*(1/$H189)),IF(NY189="mg/MJ delivered",NX189/1000,IF(NY189="-","","Error"))))))))))))))))</f>
        <v/>
      </c>
      <c r="ACN189" s="66" t="str">
        <f t="shared" si="1326"/>
        <v/>
      </c>
      <c r="ACO189" s="66" t="str">
        <f t="shared" si="1264"/>
        <v/>
      </c>
      <c r="ACP189" s="66" t="str">
        <f t="shared" si="1265"/>
        <v/>
      </c>
      <c r="ACQ189" s="66" t="str">
        <f t="shared" si="1266"/>
        <v/>
      </c>
      <c r="ACR189" s="66" t="str">
        <f t="shared" si="1267"/>
        <v/>
      </c>
      <c r="ACS189" s="66" t="str">
        <f t="shared" si="1268"/>
        <v/>
      </c>
      <c r="ACT189" s="66" t="str">
        <f t="shared" si="1269"/>
        <v/>
      </c>
    </row>
    <row r="190" spans="2:774" ht="15.75" customHeight="1" x14ac:dyDescent="0.25">
      <c r="B190" s="66">
        <v>287</v>
      </c>
      <c r="C190" s="66" t="s">
        <v>1101</v>
      </c>
      <c r="D190" s="66" t="s">
        <v>1044</v>
      </c>
      <c r="E190" s="156" t="s">
        <v>1032</v>
      </c>
      <c r="F190" s="66" t="s">
        <v>1579</v>
      </c>
      <c r="G190" s="66" t="s">
        <v>492</v>
      </c>
      <c r="H190" s="126">
        <v>0.17244999999999999</v>
      </c>
      <c r="I190" s="130">
        <v>14.023</v>
      </c>
      <c r="J190" s="66" t="str">
        <f t="shared" si="1320"/>
        <v>Crop Residue, Improved, CN</v>
      </c>
      <c r="K190" s="161"/>
      <c r="L190" s="161"/>
      <c r="M190" s="161"/>
      <c r="N190" s="161"/>
      <c r="O190" s="66" t="s">
        <v>1030</v>
      </c>
      <c r="P190" s="66" t="str">
        <f t="shared" ref="P190:P252" si="1327">IF(Q190="China", "CN", IF(Q190="India", "IN", "GLO"))</f>
        <v>CN</v>
      </c>
      <c r="Q190" s="66" t="s">
        <v>87</v>
      </c>
      <c r="R190" s="164">
        <v>135.30000000000001</v>
      </c>
      <c r="S190" s="158" t="s">
        <v>523</v>
      </c>
      <c r="T190" s="158" t="s">
        <v>128</v>
      </c>
      <c r="U190" s="158" t="s">
        <v>128</v>
      </c>
      <c r="V190" s="158" t="s">
        <v>128</v>
      </c>
      <c r="W190" s="158" t="s">
        <v>128</v>
      </c>
      <c r="X190" s="164">
        <v>704.3</v>
      </c>
      <c r="Y190" s="158" t="s">
        <v>523</v>
      </c>
      <c r="Z190" s="162">
        <v>10.8</v>
      </c>
      <c r="AA190" s="158" t="s">
        <v>523</v>
      </c>
      <c r="AB190" s="158" t="s">
        <v>128</v>
      </c>
      <c r="AC190" s="158" t="s">
        <v>128</v>
      </c>
      <c r="AD190" s="158" t="s">
        <v>128</v>
      </c>
      <c r="AE190" s="158" t="s">
        <v>128</v>
      </c>
      <c r="AF190" s="158" t="s">
        <v>128</v>
      </c>
      <c r="AG190" s="158" t="s">
        <v>128</v>
      </c>
      <c r="AH190" s="163">
        <v>0.55000000000000004</v>
      </c>
      <c r="AI190" s="158" t="s">
        <v>523</v>
      </c>
      <c r="AJ190" s="158" t="s">
        <v>128</v>
      </c>
      <c r="AK190" s="158" t="s">
        <v>128</v>
      </c>
      <c r="AL190" s="158" t="s">
        <v>128</v>
      </c>
      <c r="AM190" s="158" t="s">
        <v>128</v>
      </c>
      <c r="AN190" s="158" t="s">
        <v>128</v>
      </c>
      <c r="AO190" s="158" t="s">
        <v>128</v>
      </c>
      <c r="AP190" s="158" t="s">
        <v>128</v>
      </c>
      <c r="AQ190" s="158" t="s">
        <v>128</v>
      </c>
      <c r="AR190" s="158" t="s">
        <v>128</v>
      </c>
      <c r="AS190" s="158" t="s">
        <v>128</v>
      </c>
      <c r="AT190" s="163">
        <v>0.24809400000000001</v>
      </c>
      <c r="AU190" s="158" t="s">
        <v>523</v>
      </c>
      <c r="AV190" s="158" t="s">
        <v>128</v>
      </c>
      <c r="AW190" s="158" t="s">
        <v>128</v>
      </c>
      <c r="AX190" s="158" t="s">
        <v>128</v>
      </c>
      <c r="AY190" s="158" t="s">
        <v>128</v>
      </c>
      <c r="AZ190" s="158" t="s">
        <v>128</v>
      </c>
      <c r="BA190" s="158" t="s">
        <v>128</v>
      </c>
      <c r="BB190" s="158" t="s">
        <v>128</v>
      </c>
      <c r="BC190" s="158" t="s">
        <v>128</v>
      </c>
      <c r="BD190" s="158" t="s">
        <v>128</v>
      </c>
      <c r="BE190" s="158" t="s">
        <v>128</v>
      </c>
      <c r="BF190" s="165">
        <v>4.3672420000000001</v>
      </c>
      <c r="BG190" s="158" t="s">
        <v>523</v>
      </c>
      <c r="BH190" s="158" t="s">
        <v>128</v>
      </c>
      <c r="BI190" s="158" t="s">
        <v>128</v>
      </c>
      <c r="BJ190" s="158" t="s">
        <v>128</v>
      </c>
      <c r="BK190" s="158" t="s">
        <v>128</v>
      </c>
      <c r="BL190" s="158" t="s">
        <v>128</v>
      </c>
      <c r="BM190" s="158" t="s">
        <v>128</v>
      </c>
      <c r="BN190" s="158" t="s">
        <v>128</v>
      </c>
      <c r="BO190" s="158" t="s">
        <v>128</v>
      </c>
      <c r="BP190" s="158" t="s">
        <v>128</v>
      </c>
      <c r="BQ190" s="158" t="s">
        <v>128</v>
      </c>
      <c r="BR190" s="158" t="s">
        <v>128</v>
      </c>
      <c r="BS190" s="158" t="s">
        <v>128</v>
      </c>
      <c r="BT190" s="158" t="s">
        <v>128</v>
      </c>
      <c r="BU190" s="158" t="s">
        <v>128</v>
      </c>
      <c r="BV190" s="158" t="s">
        <v>128</v>
      </c>
      <c r="BW190" s="158" t="s">
        <v>128</v>
      </c>
      <c r="BX190" s="158" t="s">
        <v>128</v>
      </c>
      <c r="BY190" s="158" t="s">
        <v>128</v>
      </c>
      <c r="BZ190" s="158" t="s">
        <v>128</v>
      </c>
      <c r="CA190" s="158" t="s">
        <v>128</v>
      </c>
      <c r="CB190" s="158" t="s">
        <v>128</v>
      </c>
      <c r="CC190" s="158" t="s">
        <v>128</v>
      </c>
      <c r="CD190" s="158" t="s">
        <v>128</v>
      </c>
      <c r="CE190" s="158" t="s">
        <v>128</v>
      </c>
      <c r="CF190" s="158" t="s">
        <v>128</v>
      </c>
      <c r="CG190" s="158" t="s">
        <v>128</v>
      </c>
      <c r="CH190" s="158" t="s">
        <v>128</v>
      </c>
      <c r="CI190" s="158" t="s">
        <v>128</v>
      </c>
      <c r="CJ190" s="158" t="s">
        <v>128</v>
      </c>
      <c r="CK190" s="158" t="s">
        <v>128</v>
      </c>
      <c r="CL190" s="158" t="s">
        <v>128</v>
      </c>
      <c r="CM190" s="158" t="s">
        <v>128</v>
      </c>
      <c r="CN190" s="158" t="s">
        <v>128</v>
      </c>
      <c r="CO190" s="158" t="s">
        <v>128</v>
      </c>
      <c r="CP190" s="165">
        <v>1.8469220000000002</v>
      </c>
      <c r="CQ190" s="158" t="s">
        <v>523</v>
      </c>
      <c r="CR190" s="158" t="s">
        <v>128</v>
      </c>
      <c r="CS190" s="158" t="s">
        <v>128</v>
      </c>
      <c r="CT190" s="158" t="s">
        <v>128</v>
      </c>
      <c r="CU190" s="158" t="s">
        <v>128</v>
      </c>
      <c r="CV190" s="158" t="s">
        <v>128</v>
      </c>
      <c r="CW190" s="158" t="s">
        <v>128</v>
      </c>
      <c r="CX190" s="158" t="s">
        <v>128</v>
      </c>
      <c r="CY190" s="158" t="s">
        <v>128</v>
      </c>
      <c r="CZ190" s="158" t="s">
        <v>128</v>
      </c>
      <c r="DA190" s="158" t="s">
        <v>128</v>
      </c>
      <c r="DB190" s="158" t="s">
        <v>128</v>
      </c>
      <c r="DC190" s="158" t="s">
        <v>128</v>
      </c>
      <c r="DD190" s="158" t="s">
        <v>128</v>
      </c>
      <c r="DE190" s="158" t="s">
        <v>128</v>
      </c>
      <c r="DF190" s="158" t="s">
        <v>128</v>
      </c>
      <c r="DG190" s="158" t="s">
        <v>128</v>
      </c>
      <c r="DH190" s="158" t="s">
        <v>128</v>
      </c>
      <c r="DI190" s="158" t="s">
        <v>128</v>
      </c>
      <c r="DJ190" s="158" t="s">
        <v>128</v>
      </c>
      <c r="DK190" s="158" t="s">
        <v>128</v>
      </c>
      <c r="DL190" s="158" t="s">
        <v>128</v>
      </c>
      <c r="DM190" s="158" t="s">
        <v>128</v>
      </c>
      <c r="DN190" s="163">
        <v>0.112233</v>
      </c>
      <c r="DO190" s="158" t="s">
        <v>523</v>
      </c>
      <c r="DP190" s="158" t="s">
        <v>128</v>
      </c>
      <c r="DQ190" s="158" t="s">
        <v>128</v>
      </c>
      <c r="DR190" s="158" t="s">
        <v>128</v>
      </c>
      <c r="DS190" s="158" t="s">
        <v>128</v>
      </c>
      <c r="DT190" s="158" t="s">
        <v>128</v>
      </c>
      <c r="DU190" s="158" t="s">
        <v>128</v>
      </c>
      <c r="DV190" s="158" t="s">
        <v>128</v>
      </c>
      <c r="DW190" s="158" t="s">
        <v>128</v>
      </c>
      <c r="DX190" s="158" t="s">
        <v>128</v>
      </c>
      <c r="DY190" s="158" t="s">
        <v>128</v>
      </c>
      <c r="DZ190" s="158" t="s">
        <v>128</v>
      </c>
      <c r="EA190" s="158" t="s">
        <v>128</v>
      </c>
      <c r="EB190" s="158" t="s">
        <v>128</v>
      </c>
      <c r="EC190" s="158" t="s">
        <v>128</v>
      </c>
      <c r="ED190" s="158" t="s">
        <v>128</v>
      </c>
      <c r="EE190" s="158" t="s">
        <v>128</v>
      </c>
      <c r="EF190" s="158" t="s">
        <v>128</v>
      </c>
      <c r="EG190" s="158" t="s">
        <v>128</v>
      </c>
      <c r="EH190" s="158" t="s">
        <v>128</v>
      </c>
      <c r="EI190" s="158" t="s">
        <v>128</v>
      </c>
      <c r="EJ190" s="158" t="s">
        <v>128</v>
      </c>
      <c r="EK190" s="158" t="s">
        <v>128</v>
      </c>
      <c r="EL190" s="158" t="s">
        <v>128</v>
      </c>
      <c r="EM190" s="158" t="s">
        <v>128</v>
      </c>
      <c r="EN190" s="158" t="s">
        <v>128</v>
      </c>
      <c r="EO190" s="158" t="s">
        <v>128</v>
      </c>
      <c r="EP190" s="158" t="s">
        <v>128</v>
      </c>
      <c r="EQ190" s="158" t="s">
        <v>128</v>
      </c>
      <c r="ER190" s="158" t="s">
        <v>128</v>
      </c>
      <c r="ES190" s="158" t="s">
        <v>128</v>
      </c>
      <c r="ET190" s="158" t="s">
        <v>128</v>
      </c>
      <c r="EU190" s="158" t="s">
        <v>128</v>
      </c>
      <c r="EV190" s="158" t="s">
        <v>128</v>
      </c>
      <c r="EW190" s="158" t="s">
        <v>128</v>
      </c>
      <c r="EX190" s="163">
        <v>0.50800200000000006</v>
      </c>
      <c r="EY190" s="158" t="s">
        <v>523</v>
      </c>
      <c r="EZ190" s="163">
        <v>7.8760000000000011E-2</v>
      </c>
      <c r="FA190" s="158" t="s">
        <v>523</v>
      </c>
      <c r="FB190" s="158" t="s">
        <v>128</v>
      </c>
      <c r="FC190" s="158" t="s">
        <v>128</v>
      </c>
      <c r="FD190" s="158" t="s">
        <v>128</v>
      </c>
      <c r="FE190" s="158" t="s">
        <v>128</v>
      </c>
      <c r="FF190" s="158" t="s">
        <v>128</v>
      </c>
      <c r="FG190" s="158" t="s">
        <v>128</v>
      </c>
      <c r="FH190" s="158" t="s">
        <v>128</v>
      </c>
      <c r="FI190" s="158" t="s">
        <v>128</v>
      </c>
      <c r="FJ190" s="158" t="s">
        <v>128</v>
      </c>
      <c r="FK190" s="158" t="s">
        <v>128</v>
      </c>
      <c r="FL190" s="158" t="s">
        <v>128</v>
      </c>
      <c r="FM190" s="158" t="s">
        <v>128</v>
      </c>
      <c r="FN190" s="158" t="s">
        <v>128</v>
      </c>
      <c r="FO190" s="158" t="s">
        <v>128</v>
      </c>
      <c r="FP190" s="158" t="s">
        <v>128</v>
      </c>
      <c r="FQ190" s="158" t="s">
        <v>128</v>
      </c>
      <c r="FR190" s="158" t="s">
        <v>128</v>
      </c>
      <c r="FS190" s="158" t="s">
        <v>128</v>
      </c>
      <c r="FT190" s="158" t="s">
        <v>128</v>
      </c>
      <c r="FU190" s="158" t="s">
        <v>128</v>
      </c>
      <c r="FV190" s="158" t="s">
        <v>128</v>
      </c>
      <c r="FW190" s="158" t="s">
        <v>128</v>
      </c>
      <c r="FX190" s="158" t="s">
        <v>128</v>
      </c>
      <c r="FY190" s="158" t="s">
        <v>128</v>
      </c>
      <c r="FZ190" s="158" t="s">
        <v>128</v>
      </c>
      <c r="GA190" s="158" t="s">
        <v>128</v>
      </c>
      <c r="GB190" s="158" t="s">
        <v>128</v>
      </c>
      <c r="GC190" s="158" t="s">
        <v>128</v>
      </c>
      <c r="GD190" s="158" t="s">
        <v>128</v>
      </c>
      <c r="GE190" s="158" t="s">
        <v>128</v>
      </c>
      <c r="GF190" s="158" t="s">
        <v>128</v>
      </c>
      <c r="GG190" s="158" t="s">
        <v>128</v>
      </c>
      <c r="GH190" s="158" t="s">
        <v>128</v>
      </c>
      <c r="GI190" s="158" t="s">
        <v>128</v>
      </c>
      <c r="GJ190" s="158" t="s">
        <v>128</v>
      </c>
      <c r="GK190" s="158" t="s">
        <v>128</v>
      </c>
      <c r="GL190" s="158" t="s">
        <v>128</v>
      </c>
      <c r="GM190" s="158" t="s">
        <v>128</v>
      </c>
      <c r="GN190" s="158" t="s">
        <v>128</v>
      </c>
      <c r="GO190" s="158" t="s">
        <v>128</v>
      </c>
      <c r="GP190" s="158" t="s">
        <v>128</v>
      </c>
      <c r="GQ190" s="158" t="s">
        <v>128</v>
      </c>
      <c r="GR190" s="158" t="s">
        <v>128</v>
      </c>
      <c r="GS190" s="158" t="s">
        <v>128</v>
      </c>
      <c r="GT190" s="158" t="s">
        <v>128</v>
      </c>
      <c r="GU190" s="158" t="s">
        <v>128</v>
      </c>
      <c r="GV190" s="158" t="s">
        <v>128</v>
      </c>
      <c r="GW190" s="158" t="s">
        <v>128</v>
      </c>
      <c r="GX190" s="158" t="s">
        <v>128</v>
      </c>
      <c r="GY190" s="158" t="s">
        <v>128</v>
      </c>
      <c r="GZ190" s="158" t="s">
        <v>128</v>
      </c>
      <c r="HA190" s="158" t="s">
        <v>128</v>
      </c>
      <c r="HB190" s="158" t="s">
        <v>128</v>
      </c>
      <c r="HC190" s="158" t="s">
        <v>128</v>
      </c>
      <c r="HD190" s="158" t="s">
        <v>128</v>
      </c>
      <c r="HE190" s="158" t="s">
        <v>128</v>
      </c>
      <c r="HF190" s="158" t="s">
        <v>128</v>
      </c>
      <c r="HG190" s="158" t="s">
        <v>128</v>
      </c>
      <c r="HH190" s="158" t="s">
        <v>128</v>
      </c>
      <c r="HI190" s="158" t="s">
        <v>128</v>
      </c>
      <c r="HJ190" s="158" t="s">
        <v>128</v>
      </c>
      <c r="HK190" s="158" t="s">
        <v>128</v>
      </c>
      <c r="HL190" s="158" t="s">
        <v>128</v>
      </c>
      <c r="HM190" s="158" t="s">
        <v>128</v>
      </c>
      <c r="HN190" s="158" t="s">
        <v>128</v>
      </c>
      <c r="HO190" s="158" t="s">
        <v>128</v>
      </c>
      <c r="HP190" s="158" t="s">
        <v>128</v>
      </c>
      <c r="HQ190" s="158" t="s">
        <v>128</v>
      </c>
      <c r="HR190" s="158" t="s">
        <v>128</v>
      </c>
      <c r="HS190" s="158" t="s">
        <v>128</v>
      </c>
      <c r="HT190" s="158" t="s">
        <v>128</v>
      </c>
      <c r="HU190" s="158" t="s">
        <v>128</v>
      </c>
      <c r="HV190" s="158" t="s">
        <v>128</v>
      </c>
      <c r="HW190" s="158" t="s">
        <v>128</v>
      </c>
      <c r="HX190" s="158" t="s">
        <v>128</v>
      </c>
      <c r="HY190" s="158" t="s">
        <v>128</v>
      </c>
      <c r="HZ190" s="158" t="s">
        <v>128</v>
      </c>
      <c r="IA190" s="158" t="s">
        <v>128</v>
      </c>
      <c r="IB190" s="158" t="s">
        <v>128</v>
      </c>
      <c r="IC190" s="158" t="s">
        <v>128</v>
      </c>
      <c r="ID190" s="158" t="s">
        <v>128</v>
      </c>
      <c r="IE190" s="158" t="s">
        <v>128</v>
      </c>
      <c r="IF190" s="158" t="s">
        <v>128</v>
      </c>
      <c r="IG190" s="158" t="s">
        <v>128</v>
      </c>
      <c r="IH190" s="158" t="s">
        <v>128</v>
      </c>
      <c r="II190" s="158" t="s">
        <v>128</v>
      </c>
      <c r="IJ190" s="158" t="s">
        <v>128</v>
      </c>
      <c r="IK190" s="158" t="s">
        <v>128</v>
      </c>
      <c r="IL190" s="158" t="s">
        <v>128</v>
      </c>
      <c r="IM190" s="158" t="s">
        <v>128</v>
      </c>
      <c r="IN190" s="158" t="s">
        <v>128</v>
      </c>
      <c r="IO190" s="158" t="s">
        <v>128</v>
      </c>
      <c r="IP190" s="158" t="s">
        <v>128</v>
      </c>
      <c r="IQ190" s="158" t="s">
        <v>128</v>
      </c>
      <c r="IR190" s="158" t="s">
        <v>128</v>
      </c>
      <c r="IS190" s="158" t="s">
        <v>128</v>
      </c>
      <c r="IT190" s="158" t="s">
        <v>128</v>
      </c>
      <c r="IU190" s="158" t="s">
        <v>128</v>
      </c>
      <c r="IV190" s="158" t="s">
        <v>128</v>
      </c>
      <c r="IW190" s="158" t="s">
        <v>128</v>
      </c>
      <c r="IX190" s="158" t="s">
        <v>128</v>
      </c>
      <c r="IY190" s="158" t="s">
        <v>128</v>
      </c>
      <c r="IZ190" s="158" t="s">
        <v>128</v>
      </c>
      <c r="JA190" s="158" t="s">
        <v>128</v>
      </c>
      <c r="JB190" s="158" t="s">
        <v>128</v>
      </c>
      <c r="JC190" s="158" t="s">
        <v>128</v>
      </c>
      <c r="JD190" s="158" t="s">
        <v>128</v>
      </c>
      <c r="JE190" s="158" t="s">
        <v>128</v>
      </c>
      <c r="JF190" s="158" t="s">
        <v>128</v>
      </c>
      <c r="JG190" s="158" t="s">
        <v>128</v>
      </c>
      <c r="JH190" s="158" t="s">
        <v>128</v>
      </c>
      <c r="JI190" s="158" t="s">
        <v>128</v>
      </c>
      <c r="JJ190" s="165">
        <v>2.7428170000000001</v>
      </c>
      <c r="JK190" s="158" t="s">
        <v>523</v>
      </c>
      <c r="JL190" s="166">
        <v>5.9069999999999999E-3</v>
      </c>
      <c r="JM190" s="158" t="s">
        <v>523</v>
      </c>
      <c r="JN190" s="163">
        <v>0.9018020000000001</v>
      </c>
      <c r="JO190" s="158" t="s">
        <v>523</v>
      </c>
      <c r="JP190" s="163">
        <v>0.36032700000000006</v>
      </c>
      <c r="JQ190" s="158" t="s">
        <v>523</v>
      </c>
      <c r="JR190" s="163">
        <v>0.76594100000000009</v>
      </c>
      <c r="JS190" s="158" t="s">
        <v>523</v>
      </c>
      <c r="JT190" s="163">
        <v>0.46665300000000004</v>
      </c>
      <c r="JU190" s="158" t="s">
        <v>523</v>
      </c>
      <c r="JV190" s="163">
        <v>0.56904100000000002</v>
      </c>
      <c r="JW190" s="158" t="s">
        <v>523</v>
      </c>
      <c r="JX190" s="163">
        <v>0.15555100000000002</v>
      </c>
      <c r="JY190" s="158" t="s">
        <v>523</v>
      </c>
      <c r="JZ190" s="163">
        <v>5.5132000000000014E-2</v>
      </c>
      <c r="KA190" s="158" t="s">
        <v>523</v>
      </c>
      <c r="KB190" s="166">
        <v>1.9690000000000003E-3</v>
      </c>
      <c r="KC190" s="158" t="s">
        <v>523</v>
      </c>
      <c r="KD190" s="163">
        <v>0.26778400000000002</v>
      </c>
      <c r="KE190" s="158" t="s">
        <v>523</v>
      </c>
      <c r="KF190" s="163">
        <v>3.7411E-2</v>
      </c>
      <c r="KG190" s="158" t="s">
        <v>523</v>
      </c>
      <c r="KH190" s="165">
        <v>1.8528290000000001</v>
      </c>
      <c r="KI190" s="158" t="s">
        <v>523</v>
      </c>
      <c r="KJ190" s="163">
        <v>5.7100999999999999E-2</v>
      </c>
      <c r="KK190" s="158" t="s">
        <v>523</v>
      </c>
      <c r="KL190" s="163">
        <v>0.40364499999999998</v>
      </c>
      <c r="KM190" s="158" t="s">
        <v>523</v>
      </c>
      <c r="KN190" s="163">
        <v>9.845000000000001E-2</v>
      </c>
      <c r="KO190" s="158" t="s">
        <v>523</v>
      </c>
      <c r="KP190" s="163">
        <v>0.10041899999999999</v>
      </c>
      <c r="KQ190" s="158" t="s">
        <v>523</v>
      </c>
      <c r="KR190" s="163">
        <v>0.26581500000000002</v>
      </c>
      <c r="KS190" s="158" t="s">
        <v>523</v>
      </c>
      <c r="KT190" s="163">
        <v>0.114202</v>
      </c>
      <c r="KU190" s="158" t="s">
        <v>523</v>
      </c>
      <c r="KV190" s="163">
        <v>6.8915000000000004E-2</v>
      </c>
      <c r="KW190" s="158" t="s">
        <v>523</v>
      </c>
      <c r="KX190" s="163">
        <v>0.26384600000000002</v>
      </c>
      <c r="KY190" s="158" t="s">
        <v>523</v>
      </c>
      <c r="KZ190" s="163">
        <v>6.4977000000000007E-2</v>
      </c>
      <c r="LA190" s="158" t="s">
        <v>523</v>
      </c>
      <c r="LB190" s="163">
        <v>7.4822E-2</v>
      </c>
      <c r="LC190" s="158" t="s">
        <v>523</v>
      </c>
      <c r="LD190" s="163">
        <v>6.4977000000000007E-2</v>
      </c>
      <c r="LE190" s="158" t="s">
        <v>523</v>
      </c>
      <c r="LF190" s="163">
        <v>0.10041899999999999</v>
      </c>
      <c r="LG190" s="158" t="s">
        <v>523</v>
      </c>
      <c r="LH190" s="163">
        <v>5.7100999999999999E-2</v>
      </c>
      <c r="LI190" s="158" t="s">
        <v>523</v>
      </c>
      <c r="LJ190" s="163">
        <v>2.3628E-2</v>
      </c>
      <c r="LK190" s="158" t="s">
        <v>523</v>
      </c>
      <c r="LL190" s="163">
        <v>2.5597000000000002E-2</v>
      </c>
      <c r="LM190" s="158" t="s">
        <v>523</v>
      </c>
      <c r="LN190" s="163">
        <v>8.6636000000000005E-2</v>
      </c>
      <c r="LO190" s="158" t="s">
        <v>523</v>
      </c>
      <c r="LP190" s="163">
        <v>1.7721000000000001E-2</v>
      </c>
      <c r="LQ190" s="158" t="s">
        <v>523</v>
      </c>
      <c r="LR190" s="163">
        <v>0.39183100000000004</v>
      </c>
      <c r="LS190" s="158" t="s">
        <v>523</v>
      </c>
      <c r="LT190" s="163">
        <v>3.1504000000000004E-2</v>
      </c>
      <c r="LU190" s="158" t="s">
        <v>523</v>
      </c>
      <c r="LV190" s="163">
        <v>4.3318000000000002E-2</v>
      </c>
      <c r="LW190" s="158" t="s">
        <v>523</v>
      </c>
      <c r="LX190" s="163">
        <v>1.1814E-2</v>
      </c>
      <c r="LY190" s="158" t="s">
        <v>523</v>
      </c>
      <c r="LZ190" s="163">
        <v>2.1659000000000001E-2</v>
      </c>
      <c r="MA190" s="158" t="s">
        <v>523</v>
      </c>
      <c r="MB190" s="166">
        <v>1.9690000000000003E-3</v>
      </c>
      <c r="MC190" s="158" t="s">
        <v>523</v>
      </c>
      <c r="MD190" s="163">
        <v>2.1659000000000001E-2</v>
      </c>
      <c r="ME190" s="158" t="s">
        <v>523</v>
      </c>
      <c r="MF190" s="163">
        <v>3.3473000000000003E-2</v>
      </c>
      <c r="MG190" s="158" t="s">
        <v>523</v>
      </c>
      <c r="MH190" s="163">
        <v>0.23824899999999999</v>
      </c>
      <c r="MI190" s="158" t="s">
        <v>523</v>
      </c>
      <c r="MJ190" s="163">
        <v>0.13389200000000001</v>
      </c>
      <c r="MK190" s="158" t="s">
        <v>523</v>
      </c>
      <c r="ML190" s="163">
        <v>8.4667000000000006E-2</v>
      </c>
      <c r="MM190" s="158" t="s">
        <v>523</v>
      </c>
      <c r="MN190" s="163">
        <v>8.0729000000000009E-2</v>
      </c>
      <c r="MO190" s="158" t="s">
        <v>523</v>
      </c>
      <c r="MP190" s="163">
        <v>1.9690000000000003E-2</v>
      </c>
      <c r="MQ190" s="158" t="s">
        <v>523</v>
      </c>
      <c r="MR190" s="163">
        <v>3.7411E-2</v>
      </c>
      <c r="MS190" s="158" t="s">
        <v>523</v>
      </c>
      <c r="MT190" s="163">
        <v>0.112233</v>
      </c>
      <c r="MU190" s="158" t="s">
        <v>523</v>
      </c>
      <c r="MV190" s="163">
        <v>3.9380000000000005E-2</v>
      </c>
      <c r="MW190" s="158" t="s">
        <v>523</v>
      </c>
      <c r="MX190" s="163">
        <v>2.7566000000000007E-2</v>
      </c>
      <c r="MY190" s="158" t="s">
        <v>523</v>
      </c>
      <c r="MZ190" s="163">
        <v>2.1659000000000001E-2</v>
      </c>
      <c r="NA190" s="158" t="s">
        <v>523</v>
      </c>
      <c r="NB190" s="163">
        <v>1.7721000000000001E-2</v>
      </c>
      <c r="NC190" s="158" t="s">
        <v>523</v>
      </c>
      <c r="ND190" s="163">
        <v>0.12207800000000001</v>
      </c>
      <c r="NE190" s="158" t="s">
        <v>523</v>
      </c>
      <c r="NF190" s="166">
        <v>3.9380000000000005E-3</v>
      </c>
      <c r="NG190" s="158" t="s">
        <v>523</v>
      </c>
      <c r="NH190" s="166">
        <v>5.9069999999999999E-3</v>
      </c>
      <c r="NI190" s="158" t="s">
        <v>523</v>
      </c>
      <c r="NJ190" s="163">
        <v>7.4822E-2</v>
      </c>
      <c r="NK190" s="158" t="s">
        <v>523</v>
      </c>
      <c r="NL190" s="163">
        <v>2.5597000000000002E-2</v>
      </c>
      <c r="NM190" s="158" t="s">
        <v>523</v>
      </c>
      <c r="NN190" s="158" t="s">
        <v>128</v>
      </c>
      <c r="NO190" s="158" t="s">
        <v>128</v>
      </c>
      <c r="NP190" s="163">
        <v>0.91558500000000009</v>
      </c>
      <c r="NQ190" s="158" t="s">
        <v>523</v>
      </c>
      <c r="NR190" s="158" t="s">
        <v>128</v>
      </c>
      <c r="NS190" s="158" t="s">
        <v>128</v>
      </c>
      <c r="NT190" s="158" t="s">
        <v>128</v>
      </c>
      <c r="NU190" s="158" t="s">
        <v>128</v>
      </c>
      <c r="NV190" s="158" t="s">
        <v>128</v>
      </c>
      <c r="NW190" s="158" t="s">
        <v>128</v>
      </c>
      <c r="NX190" s="158" t="s">
        <v>128</v>
      </c>
      <c r="NY190" s="158" t="s">
        <v>128</v>
      </c>
      <c r="NZ190" s="158" t="s">
        <v>128</v>
      </c>
      <c r="OA190" s="158" t="s">
        <v>128</v>
      </c>
      <c r="OB190" s="158" t="s">
        <v>128</v>
      </c>
      <c r="OC190" s="158" t="s">
        <v>128</v>
      </c>
      <c r="OD190" s="158" t="s">
        <v>128</v>
      </c>
      <c r="OE190" s="170" t="s">
        <v>128</v>
      </c>
      <c r="OF190" s="181"/>
      <c r="OG190" s="174">
        <f t="shared" si="893"/>
        <v>55.949172017383461</v>
      </c>
      <c r="OH190" s="66" t="str">
        <f t="shared" si="894"/>
        <v>kg/GJ delivered</v>
      </c>
      <c r="OI190" s="66" t="str">
        <f t="shared" si="895"/>
        <v/>
      </c>
      <c r="OJ190" s="66" t="str">
        <f t="shared" si="896"/>
        <v/>
      </c>
      <c r="OK190" s="66" t="str">
        <f t="shared" si="897"/>
        <v/>
      </c>
      <c r="OL190" s="66" t="str">
        <f t="shared" si="898"/>
        <v/>
      </c>
      <c r="OM190" s="159">
        <f t="shared" si="899"/>
        <v>291.24169883106549</v>
      </c>
      <c r="ON190" s="66" t="str">
        <f t="shared" si="900"/>
        <v>kg/GJ delivered</v>
      </c>
      <c r="OO190" s="118">
        <f t="shared" si="901"/>
        <v>4.4660092962878144</v>
      </c>
      <c r="OP190" s="66" t="str">
        <f t="shared" si="902"/>
        <v>kg/GJ delivered</v>
      </c>
      <c r="OQ190" s="66" t="str">
        <f t="shared" si="903"/>
        <v/>
      </c>
      <c r="OR190" s="66" t="str">
        <f t="shared" si="904"/>
        <v/>
      </c>
      <c r="OS190" s="66" t="str">
        <f t="shared" si="905"/>
        <v/>
      </c>
      <c r="OT190" s="66" t="str">
        <f t="shared" si="906"/>
        <v/>
      </c>
      <c r="OU190" s="66" t="str">
        <f t="shared" si="907"/>
        <v/>
      </c>
      <c r="OV190" s="66" t="str">
        <f t="shared" si="908"/>
        <v/>
      </c>
      <c r="OW190" s="126">
        <f t="shared" si="909"/>
        <v>0.22743565860724982</v>
      </c>
      <c r="OX190" s="66" t="str">
        <f t="shared" si="910"/>
        <v>kg/GJ delivered</v>
      </c>
      <c r="OY190" s="66" t="str">
        <f t="shared" si="911"/>
        <v/>
      </c>
      <c r="OZ190" s="66" t="str">
        <f t="shared" si="912"/>
        <v/>
      </c>
      <c r="PA190" s="66" t="str">
        <f t="shared" si="913"/>
        <v/>
      </c>
      <c r="PB190" s="66" t="str">
        <f t="shared" si="914"/>
        <v/>
      </c>
      <c r="PC190" s="66" t="str">
        <f t="shared" si="915"/>
        <v/>
      </c>
      <c r="PD190" s="66" t="str">
        <f t="shared" si="916"/>
        <v/>
      </c>
      <c r="PE190" s="66" t="str">
        <f t="shared" si="917"/>
        <v/>
      </c>
      <c r="PF190" s="66" t="str">
        <f t="shared" si="918"/>
        <v/>
      </c>
      <c r="PG190" s="66" t="str">
        <f t="shared" si="919"/>
        <v/>
      </c>
      <c r="PH190" s="66" t="str">
        <f t="shared" si="920"/>
        <v/>
      </c>
      <c r="PI190" s="126">
        <f t="shared" si="921"/>
        <v>0.10259167688455824</v>
      </c>
      <c r="PJ190" s="66" t="str">
        <f t="shared" si="922"/>
        <v>kg/GJ delivered</v>
      </c>
      <c r="PK190" s="66" t="str">
        <f t="shared" si="923"/>
        <v/>
      </c>
      <c r="PL190" s="66" t="str">
        <f t="shared" si="924"/>
        <v/>
      </c>
      <c r="PM190" s="66" t="str">
        <f t="shared" si="925"/>
        <v/>
      </c>
      <c r="PN190" s="66" t="str">
        <f t="shared" si="926"/>
        <v/>
      </c>
      <c r="PO190" s="66" t="str">
        <f t="shared" si="927"/>
        <v/>
      </c>
      <c r="PP190" s="66" t="str">
        <f t="shared" si="928"/>
        <v/>
      </c>
      <c r="PQ190" s="66" t="str">
        <f t="shared" si="929"/>
        <v/>
      </c>
      <c r="PR190" s="66" t="str">
        <f t="shared" si="930"/>
        <v/>
      </c>
      <c r="PS190" s="66" t="str">
        <f t="shared" si="931"/>
        <v/>
      </c>
      <c r="PT190" s="66" t="str">
        <f t="shared" si="932"/>
        <v/>
      </c>
      <c r="PU190" s="118">
        <f t="shared" si="933"/>
        <v>1.8059392010313504</v>
      </c>
      <c r="PV190" s="66" t="str">
        <f t="shared" si="934"/>
        <v>kg/GJ delivered</v>
      </c>
      <c r="PW190" s="66" t="str">
        <f t="shared" si="935"/>
        <v/>
      </c>
      <c r="PX190" s="66" t="str">
        <f t="shared" si="936"/>
        <v/>
      </c>
      <c r="PY190" s="66" t="str">
        <f t="shared" si="937"/>
        <v/>
      </c>
      <c r="PZ190" s="66" t="str">
        <f t="shared" si="938"/>
        <v/>
      </c>
      <c r="QA190" s="66" t="str">
        <f t="shared" si="939"/>
        <v/>
      </c>
      <c r="QB190" s="66" t="str">
        <f t="shared" si="940"/>
        <v/>
      </c>
      <c r="QC190" s="66" t="str">
        <f t="shared" si="941"/>
        <v/>
      </c>
      <c r="QD190" s="66" t="str">
        <f t="shared" si="942"/>
        <v/>
      </c>
      <c r="QE190" s="66" t="str">
        <f t="shared" si="943"/>
        <v/>
      </c>
      <c r="QF190" s="66" t="str">
        <f t="shared" si="944"/>
        <v/>
      </c>
      <c r="QG190" s="66" t="str">
        <f t="shared" si="945"/>
        <v/>
      </c>
      <c r="QH190" s="66" t="str">
        <f t="shared" si="946"/>
        <v/>
      </c>
      <c r="QI190" s="66" t="str">
        <f t="shared" si="947"/>
        <v/>
      </c>
      <c r="QJ190" s="66" t="str">
        <f t="shared" si="948"/>
        <v/>
      </c>
      <c r="QK190" s="66" t="str">
        <f t="shared" si="949"/>
        <v/>
      </c>
      <c r="QL190" s="66" t="str">
        <f t="shared" si="950"/>
        <v/>
      </c>
      <c r="QM190" s="66" t="str">
        <f t="shared" si="951"/>
        <v/>
      </c>
      <c r="QN190" s="66" t="str">
        <f t="shared" si="952"/>
        <v/>
      </c>
      <c r="QO190" s="66" t="str">
        <f t="shared" si="953"/>
        <v/>
      </c>
      <c r="QP190" s="66" t="str">
        <f t="shared" si="954"/>
        <v/>
      </c>
      <c r="QQ190" s="66" t="str">
        <f t="shared" si="955"/>
        <v/>
      </c>
      <c r="QR190" s="66" t="str">
        <f t="shared" si="956"/>
        <v/>
      </c>
      <c r="QS190" s="66" t="str">
        <f t="shared" si="957"/>
        <v/>
      </c>
      <c r="QT190" s="66" t="str">
        <f t="shared" si="958"/>
        <v/>
      </c>
      <c r="QU190" s="66" t="str">
        <f t="shared" si="959"/>
        <v/>
      </c>
      <c r="QV190" s="66" t="str">
        <f t="shared" si="960"/>
        <v/>
      </c>
      <c r="QW190" s="66" t="str">
        <f t="shared" si="961"/>
        <v/>
      </c>
      <c r="QX190" s="66" t="str">
        <f t="shared" si="962"/>
        <v/>
      </c>
      <c r="QY190" s="66" t="str">
        <f t="shared" si="963"/>
        <v/>
      </c>
      <c r="QZ190" s="66" t="str">
        <f t="shared" si="964"/>
        <v/>
      </c>
      <c r="RA190" s="66" t="str">
        <f t="shared" si="965"/>
        <v/>
      </c>
      <c r="RB190" s="66" t="str">
        <f t="shared" si="966"/>
        <v/>
      </c>
      <c r="RC190" s="66" t="str">
        <f t="shared" si="967"/>
        <v/>
      </c>
      <c r="RD190" s="66" t="str">
        <f t="shared" si="968"/>
        <v/>
      </c>
      <c r="RE190" s="126">
        <f t="shared" si="969"/>
        <v>0.76373803902948911</v>
      </c>
      <c r="RF190" s="66" t="str">
        <f t="shared" si="970"/>
        <v>kg/GJ delivered</v>
      </c>
      <c r="RG190" s="66" t="str">
        <f t="shared" si="971"/>
        <v/>
      </c>
      <c r="RH190" s="66" t="str">
        <f t="shared" si="972"/>
        <v/>
      </c>
      <c r="RI190" s="66" t="str">
        <f t="shared" si="973"/>
        <v/>
      </c>
      <c r="RJ190" s="66" t="str">
        <f t="shared" si="974"/>
        <v/>
      </c>
      <c r="RK190" s="66" t="str">
        <f t="shared" si="975"/>
        <v/>
      </c>
      <c r="RL190" s="66" t="str">
        <f t="shared" si="976"/>
        <v/>
      </c>
      <c r="RM190" s="66" t="str">
        <f t="shared" si="977"/>
        <v/>
      </c>
      <c r="RN190" s="66" t="str">
        <f t="shared" si="978"/>
        <v/>
      </c>
      <c r="RO190" s="66" t="str">
        <f t="shared" si="979"/>
        <v/>
      </c>
      <c r="RP190" s="66" t="str">
        <f t="shared" si="980"/>
        <v/>
      </c>
      <c r="RQ190" s="66" t="str">
        <f t="shared" si="981"/>
        <v/>
      </c>
      <c r="RR190" s="66" t="str">
        <f t="shared" si="982"/>
        <v/>
      </c>
      <c r="RS190" s="66" t="str">
        <f t="shared" si="983"/>
        <v/>
      </c>
      <c r="RT190" s="66" t="str">
        <f t="shared" si="984"/>
        <v/>
      </c>
      <c r="RU190" s="66" t="str">
        <f t="shared" si="985"/>
        <v/>
      </c>
      <c r="RV190" s="66" t="str">
        <f t="shared" si="986"/>
        <v/>
      </c>
      <c r="RW190" s="66" t="str">
        <f t="shared" si="987"/>
        <v/>
      </c>
      <c r="RX190" s="66" t="str">
        <f t="shared" si="988"/>
        <v/>
      </c>
      <c r="RY190" s="66" t="str">
        <f t="shared" si="989"/>
        <v/>
      </c>
      <c r="RZ190" s="66" t="str">
        <f t="shared" si="990"/>
        <v/>
      </c>
      <c r="SA190" s="66" t="str">
        <f t="shared" si="991"/>
        <v/>
      </c>
      <c r="SB190" s="66" t="str">
        <f t="shared" si="992"/>
        <v/>
      </c>
      <c r="SC190" s="126">
        <f t="shared" si="993"/>
        <v>4.6410520495395395E-2</v>
      </c>
      <c r="SD190" s="66" t="str">
        <f t="shared" si="994"/>
        <v>kg/GJ delivered</v>
      </c>
      <c r="SE190" s="66" t="str">
        <f t="shared" si="995"/>
        <v/>
      </c>
      <c r="SF190" s="66" t="str">
        <f t="shared" si="996"/>
        <v/>
      </c>
      <c r="SG190" s="66" t="str">
        <f t="shared" si="997"/>
        <v/>
      </c>
      <c r="SH190" s="66" t="str">
        <f t="shared" si="998"/>
        <v/>
      </c>
      <c r="SI190" s="66" t="str">
        <f t="shared" si="999"/>
        <v/>
      </c>
      <c r="SJ190" s="66" t="str">
        <f t="shared" si="1000"/>
        <v/>
      </c>
      <c r="SK190" s="66" t="str">
        <f t="shared" si="1001"/>
        <v/>
      </c>
      <c r="SL190" s="66" t="str">
        <f t="shared" si="1002"/>
        <v/>
      </c>
      <c r="SM190" s="66" t="str">
        <f t="shared" si="1003"/>
        <v/>
      </c>
      <c r="SN190" s="66" t="str">
        <f t="shared" si="1004"/>
        <v/>
      </c>
      <c r="SO190" s="66" t="str">
        <f t="shared" si="1005"/>
        <v/>
      </c>
      <c r="SP190" s="66" t="str">
        <f t="shared" si="1006"/>
        <v/>
      </c>
      <c r="SQ190" s="66" t="str">
        <f t="shared" si="1007"/>
        <v/>
      </c>
      <c r="SR190" s="66" t="str">
        <f t="shared" si="1008"/>
        <v/>
      </c>
      <c r="SS190" s="66" t="str">
        <f t="shared" si="1009"/>
        <v/>
      </c>
      <c r="ST190" s="66" t="str">
        <f t="shared" si="1010"/>
        <v/>
      </c>
      <c r="SU190" s="66" t="str">
        <f t="shared" si="1011"/>
        <v/>
      </c>
      <c r="SV190" s="66" t="str">
        <f t="shared" si="1012"/>
        <v/>
      </c>
      <c r="SW190" s="66" t="str">
        <f t="shared" si="1013"/>
        <v/>
      </c>
      <c r="SX190" s="66" t="str">
        <f t="shared" si="1014"/>
        <v/>
      </c>
      <c r="SY190" s="66" t="str">
        <f t="shared" si="1015"/>
        <v/>
      </c>
      <c r="SZ190" s="66" t="str">
        <f t="shared" si="1016"/>
        <v/>
      </c>
      <c r="TA190" s="66" t="str">
        <f t="shared" si="1017"/>
        <v/>
      </c>
      <c r="TB190" s="66" t="str">
        <f t="shared" si="1018"/>
        <v/>
      </c>
      <c r="TC190" s="66" t="str">
        <f t="shared" si="1019"/>
        <v/>
      </c>
      <c r="TD190" s="66" t="str">
        <f t="shared" si="1020"/>
        <v/>
      </c>
      <c r="TE190" s="66" t="str">
        <f t="shared" si="1021"/>
        <v/>
      </c>
      <c r="TF190" s="66" t="str">
        <f t="shared" si="1022"/>
        <v/>
      </c>
      <c r="TG190" s="66" t="str">
        <f t="shared" si="1023"/>
        <v/>
      </c>
      <c r="TH190" s="66" t="str">
        <f t="shared" si="1024"/>
        <v/>
      </c>
      <c r="TI190" s="66" t="str">
        <f t="shared" si="1025"/>
        <v/>
      </c>
      <c r="TJ190" s="66" t="str">
        <f t="shared" si="1026"/>
        <v/>
      </c>
      <c r="TK190" s="66" t="str">
        <f t="shared" si="1027"/>
        <v/>
      </c>
      <c r="TL190" s="66" t="str">
        <f t="shared" si="1028"/>
        <v/>
      </c>
      <c r="TM190" s="126">
        <f t="shared" si="1029"/>
        <v>0.21006867171600024</v>
      </c>
      <c r="TN190" s="66" t="str">
        <f t="shared" si="1030"/>
        <v>kg/GJ delivered</v>
      </c>
      <c r="TO190" s="126">
        <f t="shared" si="1031"/>
        <v>3.2568786312558176E-2</v>
      </c>
      <c r="TP190" s="66" t="str">
        <f t="shared" si="1032"/>
        <v>kg/GJ delivered</v>
      </c>
      <c r="TQ190" s="66" t="str">
        <f t="shared" si="1033"/>
        <v/>
      </c>
      <c r="TR190" s="66" t="str">
        <f t="shared" si="1034"/>
        <v/>
      </c>
      <c r="TS190" s="66" t="str">
        <f t="shared" si="1035"/>
        <v/>
      </c>
      <c r="TT190" s="66" t="str">
        <f t="shared" si="1036"/>
        <v/>
      </c>
      <c r="TU190" s="66" t="str">
        <f t="shared" si="1037"/>
        <v/>
      </c>
      <c r="TV190" s="66" t="str">
        <f t="shared" si="1038"/>
        <v/>
      </c>
      <c r="TW190" s="66" t="str">
        <f t="shared" si="1039"/>
        <v/>
      </c>
      <c r="TX190" s="66" t="str">
        <f t="shared" si="1040"/>
        <v/>
      </c>
      <c r="TY190" s="66" t="str">
        <f t="shared" si="1041"/>
        <v/>
      </c>
      <c r="TZ190" s="66" t="str">
        <f t="shared" si="1042"/>
        <v/>
      </c>
      <c r="UA190" s="66" t="str">
        <f t="shared" si="1043"/>
        <v/>
      </c>
      <c r="UB190" s="66" t="str">
        <f t="shared" si="1044"/>
        <v/>
      </c>
      <c r="UC190" s="66" t="str">
        <f t="shared" si="1045"/>
        <v/>
      </c>
      <c r="UD190" s="66" t="str">
        <f t="shared" si="1046"/>
        <v/>
      </c>
      <c r="UE190" s="66" t="str">
        <f t="shared" si="1047"/>
        <v/>
      </c>
      <c r="UF190" s="66" t="str">
        <f t="shared" si="1048"/>
        <v/>
      </c>
      <c r="UG190" s="66" t="str">
        <f t="shared" si="1049"/>
        <v/>
      </c>
      <c r="UH190" s="66" t="str">
        <f t="shared" si="1050"/>
        <v/>
      </c>
      <c r="UI190" s="66" t="str">
        <f t="shared" si="1051"/>
        <v/>
      </c>
      <c r="UJ190" s="66" t="str">
        <f t="shared" si="1052"/>
        <v/>
      </c>
      <c r="UK190" s="66" t="str">
        <f t="shared" si="1053"/>
        <v/>
      </c>
      <c r="UL190" s="66" t="str">
        <f t="shared" si="1054"/>
        <v/>
      </c>
      <c r="UM190" s="66" t="str">
        <f t="shared" si="1055"/>
        <v/>
      </c>
      <c r="UN190" s="66" t="str">
        <f t="shared" si="1056"/>
        <v/>
      </c>
      <c r="UO190" s="66" t="str">
        <f t="shared" si="1057"/>
        <v/>
      </c>
      <c r="UP190" s="66" t="str">
        <f t="shared" si="1058"/>
        <v/>
      </c>
      <c r="UQ190" s="66" t="str">
        <f t="shared" si="1059"/>
        <v/>
      </c>
      <c r="UR190" s="66" t="str">
        <f t="shared" si="1060"/>
        <v/>
      </c>
      <c r="US190" s="66" t="str">
        <f t="shared" si="1061"/>
        <v/>
      </c>
      <c r="UT190" s="66" t="str">
        <f t="shared" si="1062"/>
        <v/>
      </c>
      <c r="UU190" s="66" t="str">
        <f t="shared" si="1063"/>
        <v/>
      </c>
      <c r="UV190" s="66" t="str">
        <f t="shared" si="1064"/>
        <v/>
      </c>
      <c r="UW190" s="66" t="str">
        <f t="shared" si="1065"/>
        <v/>
      </c>
      <c r="UX190" s="66" t="str">
        <f t="shared" si="1066"/>
        <v/>
      </c>
      <c r="UY190" s="66" t="str">
        <f t="shared" si="1067"/>
        <v/>
      </c>
      <c r="UZ190" s="66" t="str">
        <f t="shared" si="1068"/>
        <v/>
      </c>
      <c r="VA190" s="66" t="str">
        <f t="shared" si="1069"/>
        <v/>
      </c>
      <c r="VB190" s="66" t="str">
        <f t="shared" si="1070"/>
        <v/>
      </c>
      <c r="VC190" s="66" t="str">
        <f t="shared" si="1071"/>
        <v/>
      </c>
      <c r="VD190" s="66" t="str">
        <f t="shared" si="1072"/>
        <v/>
      </c>
      <c r="VE190" s="66" t="str">
        <f t="shared" si="1073"/>
        <v/>
      </c>
      <c r="VF190" s="66" t="str">
        <f t="shared" si="1074"/>
        <v/>
      </c>
      <c r="VG190" s="66" t="str">
        <f t="shared" si="1075"/>
        <v/>
      </c>
      <c r="VH190" s="66" t="str">
        <f t="shared" si="1076"/>
        <v/>
      </c>
      <c r="VI190" s="66" t="str">
        <f t="shared" si="1077"/>
        <v/>
      </c>
      <c r="VJ190" s="66" t="str">
        <f t="shared" si="1078"/>
        <v/>
      </c>
      <c r="VK190" s="66" t="str">
        <f t="shared" si="1079"/>
        <v/>
      </c>
      <c r="VL190" s="66" t="str">
        <f t="shared" si="1080"/>
        <v/>
      </c>
      <c r="VM190" s="66" t="str">
        <f t="shared" si="1081"/>
        <v/>
      </c>
      <c r="VN190" s="66" t="str">
        <f t="shared" si="1082"/>
        <v/>
      </c>
      <c r="VO190" s="66" t="str">
        <f t="shared" si="1083"/>
        <v/>
      </c>
      <c r="VP190" s="66" t="str">
        <f t="shared" si="1084"/>
        <v/>
      </c>
      <c r="VQ190" s="66" t="str">
        <f t="shared" si="1085"/>
        <v/>
      </c>
      <c r="VR190" s="66" t="str">
        <f t="shared" si="1086"/>
        <v/>
      </c>
      <c r="VS190" s="66" t="str">
        <f t="shared" si="1087"/>
        <v/>
      </c>
      <c r="VT190" s="66" t="str">
        <f t="shared" si="1088"/>
        <v/>
      </c>
      <c r="VU190" s="66" t="str">
        <f t="shared" si="1089"/>
        <v/>
      </c>
      <c r="VV190" s="66" t="str">
        <f t="shared" si="1090"/>
        <v/>
      </c>
      <c r="VW190" s="66" t="str">
        <f t="shared" si="1091"/>
        <v/>
      </c>
      <c r="VX190" s="66" t="str">
        <f t="shared" si="1092"/>
        <v/>
      </c>
      <c r="VY190" s="66" t="str">
        <f t="shared" si="1093"/>
        <v/>
      </c>
      <c r="VZ190" s="66" t="str">
        <f t="shared" si="1094"/>
        <v/>
      </c>
      <c r="WA190" s="66" t="str">
        <f t="shared" si="1095"/>
        <v/>
      </c>
      <c r="WB190" s="66" t="str">
        <f t="shared" si="1096"/>
        <v/>
      </c>
      <c r="WC190" s="66" t="str">
        <f t="shared" si="1097"/>
        <v/>
      </c>
      <c r="WD190" s="66" t="str">
        <f t="shared" si="1098"/>
        <v/>
      </c>
      <c r="WE190" s="66" t="str">
        <f t="shared" si="1099"/>
        <v/>
      </c>
      <c r="WF190" s="66" t="str">
        <f t="shared" si="1100"/>
        <v/>
      </c>
      <c r="WG190" s="66" t="str">
        <f t="shared" si="1101"/>
        <v/>
      </c>
      <c r="WH190" s="66" t="str">
        <f t="shared" si="1102"/>
        <v/>
      </c>
      <c r="WI190" s="66" t="str">
        <f t="shared" si="1103"/>
        <v/>
      </c>
      <c r="WJ190" s="66" t="str">
        <f t="shared" si="1104"/>
        <v/>
      </c>
      <c r="WK190" s="66" t="str">
        <f t="shared" si="1105"/>
        <v/>
      </c>
      <c r="WL190" s="66" t="str">
        <f t="shared" si="1106"/>
        <v/>
      </c>
      <c r="WM190" s="66" t="str">
        <f t="shared" si="1107"/>
        <v/>
      </c>
      <c r="WN190" s="66" t="str">
        <f t="shared" si="1108"/>
        <v/>
      </c>
      <c r="WO190" s="66" t="str">
        <f t="shared" si="1109"/>
        <v/>
      </c>
      <c r="WP190" s="66" t="str">
        <f t="shared" si="1110"/>
        <v/>
      </c>
      <c r="WQ190" s="66" t="str">
        <f t="shared" si="1111"/>
        <v/>
      </c>
      <c r="WR190" s="66" t="str">
        <f t="shared" si="1112"/>
        <v/>
      </c>
      <c r="WS190" s="66" t="str">
        <f t="shared" si="1113"/>
        <v/>
      </c>
      <c r="WT190" s="66" t="str">
        <f t="shared" si="1114"/>
        <v/>
      </c>
      <c r="WU190" s="66" t="str">
        <f t="shared" si="1115"/>
        <v/>
      </c>
      <c r="WV190" s="66" t="str">
        <f t="shared" si="1116"/>
        <v/>
      </c>
      <c r="WW190" s="66" t="str">
        <f t="shared" si="1117"/>
        <v/>
      </c>
      <c r="WX190" s="66" t="str">
        <f t="shared" si="1118"/>
        <v/>
      </c>
      <c r="WY190" s="66" t="str">
        <f t="shared" si="1119"/>
        <v/>
      </c>
      <c r="WZ190" s="66" t="str">
        <f t="shared" si="1120"/>
        <v/>
      </c>
      <c r="XA190" s="66" t="str">
        <f t="shared" si="1121"/>
        <v/>
      </c>
      <c r="XB190" s="66" t="str">
        <f t="shared" si="1122"/>
        <v/>
      </c>
      <c r="XC190" s="66" t="str">
        <f t="shared" si="1123"/>
        <v/>
      </c>
      <c r="XD190" s="66" t="str">
        <f t="shared" si="1124"/>
        <v/>
      </c>
      <c r="XE190" s="66" t="str">
        <f t="shared" si="1125"/>
        <v/>
      </c>
      <c r="XF190" s="66" t="str">
        <f t="shared" si="1126"/>
        <v/>
      </c>
      <c r="XG190" s="66" t="str">
        <f t="shared" si="1127"/>
        <v/>
      </c>
      <c r="XH190" s="66" t="str">
        <f t="shared" si="1128"/>
        <v/>
      </c>
      <c r="XI190" s="66" t="str">
        <f t="shared" si="1129"/>
        <v/>
      </c>
      <c r="XJ190" s="66" t="str">
        <f t="shared" si="1130"/>
        <v/>
      </c>
      <c r="XK190" s="66" t="str">
        <f t="shared" si="1131"/>
        <v/>
      </c>
      <c r="XL190" s="66" t="str">
        <f t="shared" si="1132"/>
        <v/>
      </c>
      <c r="XM190" s="66" t="str">
        <f t="shared" si="1133"/>
        <v/>
      </c>
      <c r="XN190" s="66" t="str">
        <f t="shared" si="1134"/>
        <v/>
      </c>
      <c r="XO190" s="66" t="str">
        <f t="shared" si="1135"/>
        <v/>
      </c>
      <c r="XP190" s="66" t="str">
        <f t="shared" si="1136"/>
        <v/>
      </c>
      <c r="XQ190" s="66" t="str">
        <f t="shared" si="1137"/>
        <v/>
      </c>
      <c r="XR190" s="66" t="str">
        <f t="shared" si="1138"/>
        <v/>
      </c>
      <c r="XS190" s="66" t="str">
        <f t="shared" si="1139"/>
        <v/>
      </c>
      <c r="XT190" s="66" t="str">
        <f t="shared" si="1140"/>
        <v/>
      </c>
      <c r="XU190" s="66" t="str">
        <f t="shared" si="1141"/>
        <v/>
      </c>
      <c r="XV190" s="66" t="str">
        <f t="shared" si="1142"/>
        <v/>
      </c>
      <c r="XW190" s="66" t="str">
        <f t="shared" si="1143"/>
        <v/>
      </c>
      <c r="XX190" s="66" t="str">
        <f t="shared" si="1144"/>
        <v/>
      </c>
      <c r="XY190" s="118">
        <f t="shared" si="1145"/>
        <v>1.1342079833348382</v>
      </c>
      <c r="XZ190" s="66" t="str">
        <f t="shared" si="1146"/>
        <v>kg/GJ delivered</v>
      </c>
      <c r="YA190" s="160">
        <f t="shared" si="1147"/>
        <v>2.442658973441863E-3</v>
      </c>
      <c r="YB190" s="66" t="str">
        <f t="shared" si="1148"/>
        <v>kg/GJ delivered</v>
      </c>
      <c r="YC190" s="126">
        <f t="shared" si="1149"/>
        <v>0.37291260327879111</v>
      </c>
      <c r="YD190" s="66" t="str">
        <f t="shared" si="1150"/>
        <v>kg/GJ delivered</v>
      </c>
      <c r="YE190" s="126">
        <f t="shared" si="1151"/>
        <v>0.14900219737995365</v>
      </c>
      <c r="YF190" s="66" t="str">
        <f t="shared" si="1152"/>
        <v>kg/GJ delivered</v>
      </c>
      <c r="YG190" s="126">
        <f t="shared" si="1153"/>
        <v>0.31673144688962823</v>
      </c>
      <c r="YH190" s="66" t="str">
        <f t="shared" si="1154"/>
        <v>kg/GJ delivered</v>
      </c>
      <c r="YI190" s="126">
        <f t="shared" si="1155"/>
        <v>0.19297005890190719</v>
      </c>
      <c r="YJ190" s="66" t="str">
        <f t="shared" si="1156"/>
        <v>kg/GJ delivered</v>
      </c>
      <c r="YK190" s="126">
        <f t="shared" si="1157"/>
        <v>0.2353094811082328</v>
      </c>
      <c r="YL190" s="66" t="str">
        <f t="shared" si="1158"/>
        <v>kg/GJ delivered</v>
      </c>
      <c r="YM190" s="126">
        <f t="shared" si="1159"/>
        <v>6.4323352967302391E-2</v>
      </c>
      <c r="YN190" s="66" t="str">
        <f t="shared" si="1160"/>
        <v>kg/GJ delivered</v>
      </c>
      <c r="YO190" s="126">
        <f t="shared" si="1161"/>
        <v>2.2798150418790724E-2</v>
      </c>
      <c r="YP190" s="66" t="str">
        <f t="shared" si="1162"/>
        <v>kg/GJ delivered</v>
      </c>
      <c r="YQ190" s="160">
        <f t="shared" si="1163"/>
        <v>8.1421965781395427E-4</v>
      </c>
      <c r="YR190" s="66" t="str">
        <f t="shared" si="1164"/>
        <v>kg/GJ delivered</v>
      </c>
      <c r="YS190" s="126">
        <f t="shared" si="1165"/>
        <v>0.11073387346269778</v>
      </c>
      <c r="YT190" s="66" t="str">
        <f t="shared" si="1166"/>
        <v>kg/GJ delivered</v>
      </c>
      <c r="YU190" s="126">
        <f t="shared" si="1167"/>
        <v>1.5470173498465129E-2</v>
      </c>
      <c r="YV190" s="66" t="str">
        <f t="shared" si="1168"/>
        <v>kg/GJ delivered</v>
      </c>
      <c r="YW190" s="126">
        <f t="shared" si="1169"/>
        <v>0.76618069800293109</v>
      </c>
      <c r="YX190" s="66" t="str">
        <f t="shared" si="1170"/>
        <v>kg/GJ delivered</v>
      </c>
      <c r="YY190" s="126">
        <f t="shared" si="1171"/>
        <v>2.3612370076604671E-2</v>
      </c>
      <c r="YZ190" s="66" t="str">
        <f t="shared" si="1172"/>
        <v>kg/GJ delivered</v>
      </c>
      <c r="ZA190" s="126">
        <f t="shared" si="1173"/>
        <v>0.16691502985186063</v>
      </c>
      <c r="ZB190" s="66" t="str">
        <f t="shared" si="1174"/>
        <v>kg/GJ delivered</v>
      </c>
      <c r="ZC190" s="126">
        <f t="shared" si="1175"/>
        <v>4.0710982890697717E-2</v>
      </c>
      <c r="ZD190" s="66" t="str">
        <f t="shared" si="1176"/>
        <v>kg/GJ delivered</v>
      </c>
      <c r="ZE190" s="126">
        <f t="shared" si="1177"/>
        <v>4.1525202548511664E-2</v>
      </c>
      <c r="ZF190" s="66" t="str">
        <f t="shared" si="1178"/>
        <v>kg/GJ delivered</v>
      </c>
      <c r="ZG190" s="126">
        <f t="shared" si="1179"/>
        <v>0.10991965380488383</v>
      </c>
      <c r="ZH190" s="66" t="str">
        <f t="shared" si="1180"/>
        <v>kg/GJ delivered</v>
      </c>
      <c r="ZI190" s="126">
        <f t="shared" si="1181"/>
        <v>4.7224740153209342E-2</v>
      </c>
      <c r="ZJ190" s="66" t="str">
        <f t="shared" si="1182"/>
        <v>kg/GJ delivered</v>
      </c>
      <c r="ZK190" s="126">
        <f t="shared" si="1183"/>
        <v>2.8497688023488399E-2</v>
      </c>
      <c r="ZL190" s="66" t="str">
        <f t="shared" si="1184"/>
        <v>kg/GJ delivered</v>
      </c>
      <c r="ZM190" s="126">
        <f t="shared" si="1185"/>
        <v>0.10910543414706989</v>
      </c>
      <c r="ZN190" s="66" t="str">
        <f t="shared" si="1186"/>
        <v>kg/GJ delivered</v>
      </c>
      <c r="ZO190" s="126">
        <f t="shared" si="1187"/>
        <v>2.6869248707860491E-2</v>
      </c>
      <c r="ZP190" s="66" t="str">
        <f t="shared" si="1188"/>
        <v>kg/GJ delivered</v>
      </c>
      <c r="ZQ190" s="126">
        <f t="shared" si="1189"/>
        <v>3.0940346996930258E-2</v>
      </c>
      <c r="ZR190" s="66" t="str">
        <f t="shared" si="1190"/>
        <v>kg/GJ delivered</v>
      </c>
      <c r="ZS190" s="126">
        <f t="shared" si="1191"/>
        <v>2.6869248707860491E-2</v>
      </c>
      <c r="ZT190" s="66" t="str">
        <f t="shared" si="1192"/>
        <v>kg/GJ delivered</v>
      </c>
      <c r="ZU190" s="126">
        <f t="shared" si="1193"/>
        <v>4.1525202548511664E-2</v>
      </c>
      <c r="ZV190" s="66" t="str">
        <f t="shared" si="1194"/>
        <v>kg/GJ delivered</v>
      </c>
      <c r="ZW190" s="126">
        <f t="shared" si="1195"/>
        <v>2.3612370076604671E-2</v>
      </c>
      <c r="ZX190" s="66" t="str">
        <f t="shared" si="1196"/>
        <v>kg/GJ delivered</v>
      </c>
      <c r="ZY190" s="160">
        <f t="shared" si="1197"/>
        <v>9.7706358937674521E-3</v>
      </c>
      <c r="ZZ190" s="66" t="str">
        <f t="shared" si="1198"/>
        <v>kg/GJ delivered</v>
      </c>
      <c r="AAA190" s="126">
        <f t="shared" si="1199"/>
        <v>1.0584855551581406E-2</v>
      </c>
      <c r="AAB190" s="66" t="str">
        <f t="shared" si="1200"/>
        <v>kg/GJ delivered</v>
      </c>
      <c r="AAC190" s="126">
        <f t="shared" si="1201"/>
        <v>3.5825664943813992E-2</v>
      </c>
      <c r="AAD190" s="66" t="str">
        <f t="shared" si="1202"/>
        <v>kg/GJ delivered</v>
      </c>
      <c r="AAE190" s="160">
        <f t="shared" si="1203"/>
        <v>7.3279769203255882E-3</v>
      </c>
      <c r="AAF190" s="66" t="str">
        <f t="shared" si="1204"/>
        <v>kg/GJ delivered</v>
      </c>
      <c r="AAG190" s="126">
        <f t="shared" si="1205"/>
        <v>0.16202971190497689</v>
      </c>
      <c r="AAH190" s="66" t="str">
        <f t="shared" si="1206"/>
        <v>kg/GJ delivered</v>
      </c>
      <c r="AAI190" s="126">
        <f t="shared" si="1207"/>
        <v>1.3027514525023268E-2</v>
      </c>
      <c r="AAJ190" s="66" t="str">
        <f t="shared" si="1208"/>
        <v>kg/GJ delivered</v>
      </c>
      <c r="AAK190" s="126">
        <f t="shared" si="1209"/>
        <v>1.7912832471906996E-2</v>
      </c>
      <c r="AAL190" s="66" t="str">
        <f t="shared" si="1210"/>
        <v>kg/GJ delivered</v>
      </c>
      <c r="AAM190" s="160">
        <f t="shared" si="1211"/>
        <v>4.8853179468837261E-3</v>
      </c>
      <c r="AAN190" s="66" t="str">
        <f t="shared" si="1212"/>
        <v>kg/GJ delivered</v>
      </c>
      <c r="AAO190" s="160">
        <f t="shared" si="1213"/>
        <v>8.9564162359534981E-3</v>
      </c>
      <c r="AAP190" s="66" t="str">
        <f t="shared" si="1214"/>
        <v>kg/GJ delivered</v>
      </c>
      <c r="AAQ190" s="160">
        <f t="shared" si="1215"/>
        <v>8.1421965781395427E-4</v>
      </c>
      <c r="AAR190" s="66" t="str">
        <f t="shared" si="1216"/>
        <v>kg/GJ delivered</v>
      </c>
      <c r="AAS190" s="160">
        <f t="shared" si="1217"/>
        <v>8.9564162359534981E-3</v>
      </c>
      <c r="AAT190" s="66" t="str">
        <f t="shared" si="1218"/>
        <v>kg/GJ delivered</v>
      </c>
      <c r="AAU190" s="126">
        <f t="shared" si="1219"/>
        <v>1.3841734182837222E-2</v>
      </c>
      <c r="AAV190" s="66" t="str">
        <f t="shared" si="1220"/>
        <v>kg/GJ delivered</v>
      </c>
      <c r="AAW190" s="126">
        <f t="shared" si="1221"/>
        <v>9.8520578595488476E-2</v>
      </c>
      <c r="AAX190" s="66" t="str">
        <f t="shared" si="1222"/>
        <v>kg/GJ delivered</v>
      </c>
      <c r="AAY190" s="126">
        <f t="shared" si="1223"/>
        <v>5.536693673134889E-2</v>
      </c>
      <c r="AAZ190" s="66" t="str">
        <f t="shared" si="1224"/>
        <v>kg/GJ delivered</v>
      </c>
      <c r="ABA190" s="126">
        <f t="shared" si="1225"/>
        <v>3.5011445286000038E-2</v>
      </c>
      <c r="ABB190" s="66" t="str">
        <f t="shared" si="1226"/>
        <v>kg/GJ delivered</v>
      </c>
      <c r="ABC190" s="126">
        <f t="shared" si="1227"/>
        <v>3.338300597037213E-2</v>
      </c>
      <c r="ABD190" s="66" t="str">
        <f t="shared" si="1228"/>
        <v>kg/GJ delivered</v>
      </c>
      <c r="ABE190" s="160">
        <f t="shared" si="1229"/>
        <v>8.142196578139544E-3</v>
      </c>
      <c r="ABF190" s="66" t="str">
        <f t="shared" si="1230"/>
        <v>kg/GJ delivered</v>
      </c>
      <c r="ABG190" s="126">
        <f t="shared" si="1231"/>
        <v>1.5470173498465129E-2</v>
      </c>
      <c r="ABH190" s="66" t="str">
        <f t="shared" si="1232"/>
        <v>kg/GJ delivered</v>
      </c>
      <c r="ABI190" s="126">
        <f t="shared" si="1233"/>
        <v>4.6410520495395395E-2</v>
      </c>
      <c r="ABJ190" s="66" t="str">
        <f t="shared" si="1234"/>
        <v>kg/GJ delivered</v>
      </c>
      <c r="ABK190" s="126">
        <f t="shared" si="1235"/>
        <v>1.6284393156279088E-2</v>
      </c>
      <c r="ABL190" s="66" t="str">
        <f t="shared" si="1236"/>
        <v>kg/GJ delivered</v>
      </c>
      <c r="ABM190" s="126">
        <f t="shared" si="1237"/>
        <v>1.1399075209395362E-2</v>
      </c>
      <c r="ABN190" s="66" t="str">
        <f t="shared" si="1238"/>
        <v>kg/GJ delivered</v>
      </c>
      <c r="ABO190" s="160">
        <f t="shared" si="1239"/>
        <v>8.9564162359534981E-3</v>
      </c>
      <c r="ABP190" s="66" t="str">
        <f t="shared" si="1240"/>
        <v>kg/GJ delivered</v>
      </c>
      <c r="ABQ190" s="160">
        <f t="shared" si="1241"/>
        <v>7.3279769203255882E-3</v>
      </c>
      <c r="ABR190" s="66" t="str">
        <f t="shared" si="1242"/>
        <v>kg/GJ delivered</v>
      </c>
      <c r="ABS190" s="126">
        <f t="shared" si="1243"/>
        <v>5.0481618784465165E-2</v>
      </c>
      <c r="ABT190" s="66" t="str">
        <f t="shared" si="1244"/>
        <v>kg/GJ delivered</v>
      </c>
      <c r="ABU190" s="160">
        <f t="shared" si="1245"/>
        <v>1.6284393156279085E-3</v>
      </c>
      <c r="ABV190" s="66" t="str">
        <f t="shared" si="1246"/>
        <v>kg/GJ delivered</v>
      </c>
      <c r="ABW190" s="160">
        <f t="shared" si="1247"/>
        <v>2.442658973441863E-3</v>
      </c>
      <c r="ABX190" s="66" t="str">
        <f t="shared" si="1248"/>
        <v>kg/GJ delivered</v>
      </c>
      <c r="ABY190" s="126">
        <f t="shared" si="1249"/>
        <v>3.0940346996930258E-2</v>
      </c>
      <c r="ABZ190" s="66" t="str">
        <f t="shared" si="1250"/>
        <v>kg/GJ delivered</v>
      </c>
      <c r="ACA190" s="126">
        <f t="shared" si="1251"/>
        <v>1.0584855551581406E-2</v>
      </c>
      <c r="ACB190" s="66" t="str">
        <f t="shared" si="1252"/>
        <v>kg/GJ delivered</v>
      </c>
      <c r="ACC190" s="66" t="str">
        <f t="shared" si="1253"/>
        <v/>
      </c>
      <c r="ACD190" s="66" t="str">
        <f t="shared" si="1254"/>
        <v/>
      </c>
      <c r="ACE190" s="126">
        <f t="shared" si="1255"/>
        <v>0.37861214088348877</v>
      </c>
      <c r="ACF190" s="66" t="str">
        <f t="shared" si="1256"/>
        <v>kg/GJ delivered</v>
      </c>
      <c r="ACG190" s="66" t="str">
        <f t="shared" si="1257"/>
        <v/>
      </c>
      <c r="ACH190" s="66" t="str">
        <f t="shared" si="1258"/>
        <v/>
      </c>
      <c r="ACI190" s="66" t="str">
        <f t="shared" si="1259"/>
        <v/>
      </c>
      <c r="ACJ190" s="66" t="str">
        <f t="shared" si="1260"/>
        <v/>
      </c>
      <c r="ACK190" s="66" t="str">
        <f t="shared" si="1261"/>
        <v/>
      </c>
      <c r="ACL190" s="66" t="str">
        <f t="shared" si="1262"/>
        <v/>
      </c>
      <c r="ACM190" s="66" t="str">
        <f t="shared" ref="ACM190:ACN190" si="1328">IF(AND(ACS$3="Unit", ACL190=""), "", IF(AND(ACS$3="Unit", ACL190="-"),"", IF(ACS$3="Unit", "kg/GJ delivered", IF(AND(NY190&lt;&gt;"", NY190&lt;&gt;"-", NX190="-"),"", IF($H190="","", IF(NX190="nd", "",IF(NX190="&lt;n.a.&gt;", "", IF(NY190="#/MJ", "", IF(NY190="kg/GJ delivered",NX190,IF(NY190="g/MJ delivered",NX190,IF(NY190="kg/MJ delivered",NX190*1000,IF(NY190="mg/MJ delivered",NX190/1000,IF(NY190="g/kg",((NX190)*(1/$I190)*(1/$H190)),IF(NY190="mg/kg",((NX190/1000)*(1/$I190)*(1/$H190)),IF(NY190="mg/MJ delivered",NX190/1000,IF(NY190="-","","Error"))))))))))))))))</f>
        <v/>
      </c>
      <c r="ACN190" s="66" t="str">
        <f t="shared" si="1328"/>
        <v/>
      </c>
      <c r="ACO190" s="66" t="str">
        <f t="shared" si="1264"/>
        <v/>
      </c>
      <c r="ACP190" s="66" t="str">
        <f t="shared" si="1265"/>
        <v/>
      </c>
      <c r="ACQ190" s="66" t="str">
        <f t="shared" si="1266"/>
        <v/>
      </c>
      <c r="ACR190" s="66" t="str">
        <f t="shared" si="1267"/>
        <v/>
      </c>
      <c r="ACS190" s="66" t="str">
        <f t="shared" si="1268"/>
        <v/>
      </c>
      <c r="ACT190" s="66" t="str">
        <f t="shared" si="1269"/>
        <v/>
      </c>
    </row>
    <row r="191" spans="2:774" ht="15.75" customHeight="1" x14ac:dyDescent="0.25">
      <c r="B191" s="66">
        <v>288</v>
      </c>
      <c r="C191" s="66" t="s">
        <v>1102</v>
      </c>
      <c r="D191" s="66" t="s">
        <v>1044</v>
      </c>
      <c r="E191" s="156" t="s">
        <v>1033</v>
      </c>
      <c r="F191" s="66" t="s">
        <v>1579</v>
      </c>
      <c r="G191" s="66" t="s">
        <v>492</v>
      </c>
      <c r="H191" s="126">
        <v>0.17244999999999999</v>
      </c>
      <c r="I191" s="130">
        <f>'Heating Values'!$D$24</f>
        <v>14.023</v>
      </c>
      <c r="J191" s="66" t="str">
        <f t="shared" si="1320"/>
        <v>Crop Residue, Improved, CN</v>
      </c>
      <c r="K191" s="161"/>
      <c r="L191" s="161"/>
      <c r="M191" s="161"/>
      <c r="N191" s="161"/>
      <c r="O191" s="66" t="s">
        <v>1030</v>
      </c>
      <c r="P191" s="66" t="str">
        <f t="shared" si="1327"/>
        <v>CN</v>
      </c>
      <c r="Q191" s="66" t="s">
        <v>87</v>
      </c>
      <c r="R191" s="164">
        <v>167.7</v>
      </c>
      <c r="S191" s="158" t="s">
        <v>523</v>
      </c>
      <c r="T191" s="158" t="s">
        <v>128</v>
      </c>
      <c r="U191" s="158" t="s">
        <v>128</v>
      </c>
      <c r="V191" s="158" t="s">
        <v>128</v>
      </c>
      <c r="W191" s="158" t="s">
        <v>128</v>
      </c>
      <c r="X191" s="164">
        <v>675.7</v>
      </c>
      <c r="Y191" s="158" t="s">
        <v>523</v>
      </c>
      <c r="Z191" s="162">
        <v>15.4</v>
      </c>
      <c r="AA191" s="158" t="s">
        <v>523</v>
      </c>
      <c r="AB191" s="158" t="s">
        <v>128</v>
      </c>
      <c r="AC191" s="158" t="s">
        <v>128</v>
      </c>
      <c r="AD191" s="158" t="s">
        <v>128</v>
      </c>
      <c r="AE191" s="158" t="s">
        <v>128</v>
      </c>
      <c r="AF191" s="158" t="s">
        <v>128</v>
      </c>
      <c r="AG191" s="158" t="s">
        <v>128</v>
      </c>
      <c r="AH191" s="165">
        <v>1.01</v>
      </c>
      <c r="AI191" s="158" t="s">
        <v>523</v>
      </c>
      <c r="AJ191" s="158" t="s">
        <v>128</v>
      </c>
      <c r="AK191" s="158" t="s">
        <v>128</v>
      </c>
      <c r="AL191" s="158" t="s">
        <v>128</v>
      </c>
      <c r="AM191" s="158" t="s">
        <v>128</v>
      </c>
      <c r="AN191" s="158" t="s">
        <v>128</v>
      </c>
      <c r="AO191" s="158" t="s">
        <v>128</v>
      </c>
      <c r="AP191" s="158" t="s">
        <v>128</v>
      </c>
      <c r="AQ191" s="158" t="s">
        <v>128</v>
      </c>
      <c r="AR191" s="158" t="s">
        <v>128</v>
      </c>
      <c r="AS191" s="158" t="s">
        <v>128</v>
      </c>
      <c r="AT191" s="163">
        <v>0.33478200000000002</v>
      </c>
      <c r="AU191" s="158" t="s">
        <v>523</v>
      </c>
      <c r="AV191" s="158" t="s">
        <v>128</v>
      </c>
      <c r="AW191" s="158" t="s">
        <v>128</v>
      </c>
      <c r="AX191" s="158" t="s">
        <v>128</v>
      </c>
      <c r="AY191" s="158" t="s">
        <v>128</v>
      </c>
      <c r="AZ191" s="158" t="s">
        <v>128</v>
      </c>
      <c r="BA191" s="158" t="s">
        <v>128</v>
      </c>
      <c r="BB191" s="158" t="s">
        <v>128</v>
      </c>
      <c r="BC191" s="158" t="s">
        <v>128</v>
      </c>
      <c r="BD191" s="158" t="s">
        <v>128</v>
      </c>
      <c r="BE191" s="158" t="s">
        <v>128</v>
      </c>
      <c r="BF191" s="165">
        <v>5.8932259999999994</v>
      </c>
      <c r="BG191" s="158" t="s">
        <v>523</v>
      </c>
      <c r="BH191" s="158" t="s">
        <v>128</v>
      </c>
      <c r="BI191" s="158" t="s">
        <v>128</v>
      </c>
      <c r="BJ191" s="158" t="s">
        <v>128</v>
      </c>
      <c r="BK191" s="158" t="s">
        <v>128</v>
      </c>
      <c r="BL191" s="158" t="s">
        <v>128</v>
      </c>
      <c r="BM191" s="158" t="s">
        <v>128</v>
      </c>
      <c r="BN191" s="158" t="s">
        <v>128</v>
      </c>
      <c r="BO191" s="158" t="s">
        <v>128</v>
      </c>
      <c r="BP191" s="158" t="s">
        <v>128</v>
      </c>
      <c r="BQ191" s="158" t="s">
        <v>128</v>
      </c>
      <c r="BR191" s="158" t="s">
        <v>128</v>
      </c>
      <c r="BS191" s="158" t="s">
        <v>128</v>
      </c>
      <c r="BT191" s="158" t="s">
        <v>128</v>
      </c>
      <c r="BU191" s="158" t="s">
        <v>128</v>
      </c>
      <c r="BV191" s="158" t="s">
        <v>128</v>
      </c>
      <c r="BW191" s="158" t="s">
        <v>128</v>
      </c>
      <c r="BX191" s="158" t="s">
        <v>128</v>
      </c>
      <c r="BY191" s="158" t="s">
        <v>128</v>
      </c>
      <c r="BZ191" s="158" t="s">
        <v>128</v>
      </c>
      <c r="CA191" s="158" t="s">
        <v>128</v>
      </c>
      <c r="CB191" s="158" t="s">
        <v>128</v>
      </c>
      <c r="CC191" s="158" t="s">
        <v>128</v>
      </c>
      <c r="CD191" s="158" t="s">
        <v>128</v>
      </c>
      <c r="CE191" s="158" t="s">
        <v>128</v>
      </c>
      <c r="CF191" s="158" t="s">
        <v>128</v>
      </c>
      <c r="CG191" s="158" t="s">
        <v>128</v>
      </c>
      <c r="CH191" s="158" t="s">
        <v>128</v>
      </c>
      <c r="CI191" s="158" t="s">
        <v>128</v>
      </c>
      <c r="CJ191" s="158" t="s">
        <v>128</v>
      </c>
      <c r="CK191" s="158" t="s">
        <v>128</v>
      </c>
      <c r="CL191" s="158" t="s">
        <v>128</v>
      </c>
      <c r="CM191" s="158" t="s">
        <v>128</v>
      </c>
      <c r="CN191" s="158" t="s">
        <v>128</v>
      </c>
      <c r="CO191" s="158" t="s">
        <v>128</v>
      </c>
      <c r="CP191" s="165">
        <v>2.4922660000000003</v>
      </c>
      <c r="CQ191" s="158" t="s">
        <v>523</v>
      </c>
      <c r="CR191" s="158" t="s">
        <v>128</v>
      </c>
      <c r="CS191" s="158" t="s">
        <v>128</v>
      </c>
      <c r="CT191" s="158" t="s">
        <v>128</v>
      </c>
      <c r="CU191" s="158" t="s">
        <v>128</v>
      </c>
      <c r="CV191" s="158" t="s">
        <v>128</v>
      </c>
      <c r="CW191" s="158" t="s">
        <v>128</v>
      </c>
      <c r="CX191" s="158" t="s">
        <v>128</v>
      </c>
      <c r="CY191" s="158" t="s">
        <v>128</v>
      </c>
      <c r="CZ191" s="158" t="s">
        <v>128</v>
      </c>
      <c r="DA191" s="158" t="s">
        <v>128</v>
      </c>
      <c r="DB191" s="158" t="s">
        <v>128</v>
      </c>
      <c r="DC191" s="158" t="s">
        <v>128</v>
      </c>
      <c r="DD191" s="158" t="s">
        <v>128</v>
      </c>
      <c r="DE191" s="158" t="s">
        <v>128</v>
      </c>
      <c r="DF191" s="158" t="s">
        <v>128</v>
      </c>
      <c r="DG191" s="158" t="s">
        <v>128</v>
      </c>
      <c r="DH191" s="158" t="s">
        <v>128</v>
      </c>
      <c r="DI191" s="158" t="s">
        <v>128</v>
      </c>
      <c r="DJ191" s="158" t="s">
        <v>128</v>
      </c>
      <c r="DK191" s="158" t="s">
        <v>128</v>
      </c>
      <c r="DL191" s="158" t="s">
        <v>128</v>
      </c>
      <c r="DM191" s="158" t="s">
        <v>128</v>
      </c>
      <c r="DN191" s="163">
        <v>0.15144899999999997</v>
      </c>
      <c r="DO191" s="158" t="s">
        <v>523</v>
      </c>
      <c r="DP191" s="158" t="s">
        <v>128</v>
      </c>
      <c r="DQ191" s="158" t="s">
        <v>128</v>
      </c>
      <c r="DR191" s="158" t="s">
        <v>128</v>
      </c>
      <c r="DS191" s="158" t="s">
        <v>128</v>
      </c>
      <c r="DT191" s="158" t="s">
        <v>128</v>
      </c>
      <c r="DU191" s="158" t="s">
        <v>128</v>
      </c>
      <c r="DV191" s="158" t="s">
        <v>128</v>
      </c>
      <c r="DW191" s="158" t="s">
        <v>128</v>
      </c>
      <c r="DX191" s="158" t="s">
        <v>128</v>
      </c>
      <c r="DY191" s="158" t="s">
        <v>128</v>
      </c>
      <c r="DZ191" s="158" t="s">
        <v>128</v>
      </c>
      <c r="EA191" s="158" t="s">
        <v>128</v>
      </c>
      <c r="EB191" s="158" t="s">
        <v>128</v>
      </c>
      <c r="EC191" s="158" t="s">
        <v>128</v>
      </c>
      <c r="ED191" s="158" t="s">
        <v>128</v>
      </c>
      <c r="EE191" s="158" t="s">
        <v>128</v>
      </c>
      <c r="EF191" s="158" t="s">
        <v>128</v>
      </c>
      <c r="EG191" s="158" t="s">
        <v>128</v>
      </c>
      <c r="EH191" s="158" t="s">
        <v>128</v>
      </c>
      <c r="EI191" s="158" t="s">
        <v>128</v>
      </c>
      <c r="EJ191" s="158" t="s">
        <v>128</v>
      </c>
      <c r="EK191" s="158" t="s">
        <v>128</v>
      </c>
      <c r="EL191" s="158" t="s">
        <v>128</v>
      </c>
      <c r="EM191" s="158" t="s">
        <v>128</v>
      </c>
      <c r="EN191" s="158" t="s">
        <v>128</v>
      </c>
      <c r="EO191" s="158" t="s">
        <v>128</v>
      </c>
      <c r="EP191" s="158" t="s">
        <v>128</v>
      </c>
      <c r="EQ191" s="158" t="s">
        <v>128</v>
      </c>
      <c r="ER191" s="158" t="s">
        <v>128</v>
      </c>
      <c r="ES191" s="158" t="s">
        <v>128</v>
      </c>
      <c r="ET191" s="158" t="s">
        <v>128</v>
      </c>
      <c r="EU191" s="158" t="s">
        <v>128</v>
      </c>
      <c r="EV191" s="158" t="s">
        <v>128</v>
      </c>
      <c r="EW191" s="158" t="s">
        <v>128</v>
      </c>
      <c r="EX191" s="163">
        <v>0.68550600000000006</v>
      </c>
      <c r="EY191" s="158" t="s">
        <v>523</v>
      </c>
      <c r="EZ191" s="163">
        <v>0.10628</v>
      </c>
      <c r="FA191" s="158" t="s">
        <v>523</v>
      </c>
      <c r="FB191" s="158" t="s">
        <v>128</v>
      </c>
      <c r="FC191" s="158" t="s">
        <v>128</v>
      </c>
      <c r="FD191" s="158" t="s">
        <v>128</v>
      </c>
      <c r="FE191" s="158" t="s">
        <v>128</v>
      </c>
      <c r="FF191" s="158" t="s">
        <v>128</v>
      </c>
      <c r="FG191" s="158" t="s">
        <v>128</v>
      </c>
      <c r="FH191" s="158" t="s">
        <v>128</v>
      </c>
      <c r="FI191" s="158" t="s">
        <v>128</v>
      </c>
      <c r="FJ191" s="158" t="s">
        <v>128</v>
      </c>
      <c r="FK191" s="158" t="s">
        <v>128</v>
      </c>
      <c r="FL191" s="158" t="s">
        <v>128</v>
      </c>
      <c r="FM191" s="158" t="s">
        <v>128</v>
      </c>
      <c r="FN191" s="158" t="s">
        <v>128</v>
      </c>
      <c r="FO191" s="158" t="s">
        <v>128</v>
      </c>
      <c r="FP191" s="158" t="s">
        <v>128</v>
      </c>
      <c r="FQ191" s="158" t="s">
        <v>128</v>
      </c>
      <c r="FR191" s="158" t="s">
        <v>128</v>
      </c>
      <c r="FS191" s="158" t="s">
        <v>128</v>
      </c>
      <c r="FT191" s="158" t="s">
        <v>128</v>
      </c>
      <c r="FU191" s="158" t="s">
        <v>128</v>
      </c>
      <c r="FV191" s="158" t="s">
        <v>128</v>
      </c>
      <c r="FW191" s="158" t="s">
        <v>128</v>
      </c>
      <c r="FX191" s="158" t="s">
        <v>128</v>
      </c>
      <c r="FY191" s="158" t="s">
        <v>128</v>
      </c>
      <c r="FZ191" s="158" t="s">
        <v>128</v>
      </c>
      <c r="GA191" s="158" t="s">
        <v>128</v>
      </c>
      <c r="GB191" s="158" t="s">
        <v>128</v>
      </c>
      <c r="GC191" s="158" t="s">
        <v>128</v>
      </c>
      <c r="GD191" s="158" t="s">
        <v>128</v>
      </c>
      <c r="GE191" s="158" t="s">
        <v>128</v>
      </c>
      <c r="GF191" s="158" t="s">
        <v>128</v>
      </c>
      <c r="GG191" s="158" t="s">
        <v>128</v>
      </c>
      <c r="GH191" s="158" t="s">
        <v>128</v>
      </c>
      <c r="GI191" s="158" t="s">
        <v>128</v>
      </c>
      <c r="GJ191" s="158" t="s">
        <v>128</v>
      </c>
      <c r="GK191" s="158" t="s">
        <v>128</v>
      </c>
      <c r="GL191" s="158" t="s">
        <v>128</v>
      </c>
      <c r="GM191" s="158" t="s">
        <v>128</v>
      </c>
      <c r="GN191" s="158" t="s">
        <v>128</v>
      </c>
      <c r="GO191" s="158" t="s">
        <v>128</v>
      </c>
      <c r="GP191" s="158" t="s">
        <v>128</v>
      </c>
      <c r="GQ191" s="158" t="s">
        <v>128</v>
      </c>
      <c r="GR191" s="158" t="s">
        <v>128</v>
      </c>
      <c r="GS191" s="158" t="s">
        <v>128</v>
      </c>
      <c r="GT191" s="158" t="s">
        <v>128</v>
      </c>
      <c r="GU191" s="158" t="s">
        <v>128</v>
      </c>
      <c r="GV191" s="158" t="s">
        <v>128</v>
      </c>
      <c r="GW191" s="158" t="s">
        <v>128</v>
      </c>
      <c r="GX191" s="158" t="s">
        <v>128</v>
      </c>
      <c r="GY191" s="158" t="s">
        <v>128</v>
      </c>
      <c r="GZ191" s="158" t="s">
        <v>128</v>
      </c>
      <c r="HA191" s="158" t="s">
        <v>128</v>
      </c>
      <c r="HB191" s="158" t="s">
        <v>128</v>
      </c>
      <c r="HC191" s="158" t="s">
        <v>128</v>
      </c>
      <c r="HD191" s="158" t="s">
        <v>128</v>
      </c>
      <c r="HE191" s="158" t="s">
        <v>128</v>
      </c>
      <c r="HF191" s="158" t="s">
        <v>128</v>
      </c>
      <c r="HG191" s="158" t="s">
        <v>128</v>
      </c>
      <c r="HH191" s="158" t="s">
        <v>128</v>
      </c>
      <c r="HI191" s="158" t="s">
        <v>128</v>
      </c>
      <c r="HJ191" s="158" t="s">
        <v>128</v>
      </c>
      <c r="HK191" s="158" t="s">
        <v>128</v>
      </c>
      <c r="HL191" s="158" t="s">
        <v>128</v>
      </c>
      <c r="HM191" s="158" t="s">
        <v>128</v>
      </c>
      <c r="HN191" s="158" t="s">
        <v>128</v>
      </c>
      <c r="HO191" s="158" t="s">
        <v>128</v>
      </c>
      <c r="HP191" s="158" t="s">
        <v>128</v>
      </c>
      <c r="HQ191" s="158" t="s">
        <v>128</v>
      </c>
      <c r="HR191" s="158" t="s">
        <v>128</v>
      </c>
      <c r="HS191" s="158" t="s">
        <v>128</v>
      </c>
      <c r="HT191" s="158" t="s">
        <v>128</v>
      </c>
      <c r="HU191" s="158" t="s">
        <v>128</v>
      </c>
      <c r="HV191" s="158" t="s">
        <v>128</v>
      </c>
      <c r="HW191" s="158" t="s">
        <v>128</v>
      </c>
      <c r="HX191" s="158" t="s">
        <v>128</v>
      </c>
      <c r="HY191" s="158" t="s">
        <v>128</v>
      </c>
      <c r="HZ191" s="158" t="s">
        <v>128</v>
      </c>
      <c r="IA191" s="158" t="s">
        <v>128</v>
      </c>
      <c r="IB191" s="158" t="s">
        <v>128</v>
      </c>
      <c r="IC191" s="158" t="s">
        <v>128</v>
      </c>
      <c r="ID191" s="158" t="s">
        <v>128</v>
      </c>
      <c r="IE191" s="158" t="s">
        <v>128</v>
      </c>
      <c r="IF191" s="158" t="s">
        <v>128</v>
      </c>
      <c r="IG191" s="158" t="s">
        <v>128</v>
      </c>
      <c r="IH191" s="158" t="s">
        <v>128</v>
      </c>
      <c r="II191" s="158" t="s">
        <v>128</v>
      </c>
      <c r="IJ191" s="158" t="s">
        <v>128</v>
      </c>
      <c r="IK191" s="158" t="s">
        <v>128</v>
      </c>
      <c r="IL191" s="158" t="s">
        <v>128</v>
      </c>
      <c r="IM191" s="158" t="s">
        <v>128</v>
      </c>
      <c r="IN191" s="158" t="s">
        <v>128</v>
      </c>
      <c r="IO191" s="158" t="s">
        <v>128</v>
      </c>
      <c r="IP191" s="158" t="s">
        <v>128</v>
      </c>
      <c r="IQ191" s="158" t="s">
        <v>128</v>
      </c>
      <c r="IR191" s="158" t="s">
        <v>128</v>
      </c>
      <c r="IS191" s="158" t="s">
        <v>128</v>
      </c>
      <c r="IT191" s="158" t="s">
        <v>128</v>
      </c>
      <c r="IU191" s="158" t="s">
        <v>128</v>
      </c>
      <c r="IV191" s="158" t="s">
        <v>128</v>
      </c>
      <c r="IW191" s="158" t="s">
        <v>128</v>
      </c>
      <c r="IX191" s="158" t="s">
        <v>128</v>
      </c>
      <c r="IY191" s="158" t="s">
        <v>128</v>
      </c>
      <c r="IZ191" s="158" t="s">
        <v>128</v>
      </c>
      <c r="JA191" s="158" t="s">
        <v>128</v>
      </c>
      <c r="JB191" s="158" t="s">
        <v>128</v>
      </c>
      <c r="JC191" s="158" t="s">
        <v>128</v>
      </c>
      <c r="JD191" s="158" t="s">
        <v>128</v>
      </c>
      <c r="JE191" s="158" t="s">
        <v>128</v>
      </c>
      <c r="JF191" s="158" t="s">
        <v>128</v>
      </c>
      <c r="JG191" s="158" t="s">
        <v>128</v>
      </c>
      <c r="JH191" s="158" t="s">
        <v>128</v>
      </c>
      <c r="JI191" s="158" t="s">
        <v>128</v>
      </c>
      <c r="JJ191" s="165">
        <v>3.7012009999999997</v>
      </c>
      <c r="JK191" s="158" t="s">
        <v>523</v>
      </c>
      <c r="JL191" s="166">
        <v>7.9710000000000007E-3</v>
      </c>
      <c r="JM191" s="158" t="s">
        <v>523</v>
      </c>
      <c r="JN191" s="165">
        <v>1.216906</v>
      </c>
      <c r="JO191" s="158" t="s">
        <v>523</v>
      </c>
      <c r="JP191" s="163">
        <v>0.48623100000000002</v>
      </c>
      <c r="JQ191" s="158" t="s">
        <v>523</v>
      </c>
      <c r="JR191" s="165">
        <v>1.0335730000000001</v>
      </c>
      <c r="JS191" s="158" t="s">
        <v>523</v>
      </c>
      <c r="JT191" s="163">
        <v>0.62970899999999996</v>
      </c>
      <c r="JU191" s="158" t="s">
        <v>523</v>
      </c>
      <c r="JV191" s="163">
        <v>0.76787300000000003</v>
      </c>
      <c r="JW191" s="158" t="s">
        <v>523</v>
      </c>
      <c r="JX191" s="163">
        <v>0.20990300000000001</v>
      </c>
      <c r="JY191" s="158" t="s">
        <v>523</v>
      </c>
      <c r="JZ191" s="163">
        <v>7.4396000000000004E-2</v>
      </c>
      <c r="KA191" s="158" t="s">
        <v>523</v>
      </c>
      <c r="KB191" s="166">
        <v>2.6570000000000001E-3</v>
      </c>
      <c r="KC191" s="158" t="s">
        <v>523</v>
      </c>
      <c r="KD191" s="163">
        <v>0.36135200000000006</v>
      </c>
      <c r="KE191" s="158" t="s">
        <v>523</v>
      </c>
      <c r="KF191" s="163">
        <v>5.0483E-2</v>
      </c>
      <c r="KG191" s="158" t="s">
        <v>523</v>
      </c>
      <c r="KH191" s="165">
        <v>2.5002370000000003</v>
      </c>
      <c r="KI191" s="158" t="s">
        <v>523</v>
      </c>
      <c r="KJ191" s="163">
        <v>7.7052999999999996E-2</v>
      </c>
      <c r="KK191" s="158" t="s">
        <v>523</v>
      </c>
      <c r="KL191" s="163">
        <v>0.54468499999999997</v>
      </c>
      <c r="KM191" s="158" t="s">
        <v>523</v>
      </c>
      <c r="KN191" s="163">
        <v>0.13285</v>
      </c>
      <c r="KO191" s="158" t="s">
        <v>523</v>
      </c>
      <c r="KP191" s="163">
        <v>0.13550700000000002</v>
      </c>
      <c r="KQ191" s="158" t="s">
        <v>523</v>
      </c>
      <c r="KR191" s="163">
        <v>0.35869500000000004</v>
      </c>
      <c r="KS191" s="158" t="s">
        <v>523</v>
      </c>
      <c r="KT191" s="163">
        <v>0.15410599999999999</v>
      </c>
      <c r="KU191" s="158" t="s">
        <v>523</v>
      </c>
      <c r="KV191" s="163">
        <v>9.2994999999999994E-2</v>
      </c>
      <c r="KW191" s="158" t="s">
        <v>523</v>
      </c>
      <c r="KX191" s="163">
        <v>0.35603800000000002</v>
      </c>
      <c r="KY191" s="158" t="s">
        <v>523</v>
      </c>
      <c r="KZ191" s="163">
        <v>8.7681000000000009E-2</v>
      </c>
      <c r="LA191" s="158" t="s">
        <v>523</v>
      </c>
      <c r="LB191" s="163">
        <v>0.100966</v>
      </c>
      <c r="LC191" s="158" t="s">
        <v>523</v>
      </c>
      <c r="LD191" s="163">
        <v>8.7681000000000009E-2</v>
      </c>
      <c r="LE191" s="158" t="s">
        <v>523</v>
      </c>
      <c r="LF191" s="163">
        <v>0.13550700000000002</v>
      </c>
      <c r="LG191" s="158" t="s">
        <v>523</v>
      </c>
      <c r="LH191" s="163">
        <v>7.7052999999999996E-2</v>
      </c>
      <c r="LI191" s="158" t="s">
        <v>523</v>
      </c>
      <c r="LJ191" s="163">
        <v>3.1884000000000003E-2</v>
      </c>
      <c r="LK191" s="158" t="s">
        <v>523</v>
      </c>
      <c r="LL191" s="163">
        <v>3.4541000000000002E-2</v>
      </c>
      <c r="LM191" s="158" t="s">
        <v>523</v>
      </c>
      <c r="LN191" s="163">
        <v>0.116908</v>
      </c>
      <c r="LO191" s="158" t="s">
        <v>523</v>
      </c>
      <c r="LP191" s="163">
        <v>2.3912999999999997E-2</v>
      </c>
      <c r="LQ191" s="158" t="s">
        <v>523</v>
      </c>
      <c r="LR191" s="163">
        <v>0.52874299999999996</v>
      </c>
      <c r="LS191" s="158" t="s">
        <v>523</v>
      </c>
      <c r="LT191" s="163">
        <v>4.2512000000000001E-2</v>
      </c>
      <c r="LU191" s="158" t="s">
        <v>523</v>
      </c>
      <c r="LV191" s="163">
        <v>5.8453999999999999E-2</v>
      </c>
      <c r="LW191" s="158" t="s">
        <v>523</v>
      </c>
      <c r="LX191" s="163">
        <v>1.5942000000000001E-2</v>
      </c>
      <c r="LY191" s="158" t="s">
        <v>523</v>
      </c>
      <c r="LZ191" s="163">
        <v>2.9227E-2</v>
      </c>
      <c r="MA191" s="158" t="s">
        <v>523</v>
      </c>
      <c r="MB191" s="166">
        <v>2.6570000000000001E-3</v>
      </c>
      <c r="MC191" s="158" t="s">
        <v>523</v>
      </c>
      <c r="MD191" s="163">
        <v>2.9227E-2</v>
      </c>
      <c r="ME191" s="158" t="s">
        <v>523</v>
      </c>
      <c r="MF191" s="163">
        <v>4.5169000000000008E-2</v>
      </c>
      <c r="MG191" s="158" t="s">
        <v>523</v>
      </c>
      <c r="MH191" s="163">
        <v>0.32149700000000003</v>
      </c>
      <c r="MI191" s="158" t="s">
        <v>523</v>
      </c>
      <c r="MJ191" s="163">
        <v>0.18067600000000003</v>
      </c>
      <c r="MK191" s="158" t="s">
        <v>523</v>
      </c>
      <c r="ML191" s="163">
        <v>0.11425100000000001</v>
      </c>
      <c r="MM191" s="158" t="s">
        <v>523</v>
      </c>
      <c r="MN191" s="163">
        <v>0.10893699999999999</v>
      </c>
      <c r="MO191" s="158" t="s">
        <v>523</v>
      </c>
      <c r="MP191" s="163">
        <v>2.657E-2</v>
      </c>
      <c r="MQ191" s="158" t="s">
        <v>523</v>
      </c>
      <c r="MR191" s="163">
        <v>5.0483E-2</v>
      </c>
      <c r="MS191" s="158" t="s">
        <v>523</v>
      </c>
      <c r="MT191" s="163">
        <v>0.15144899999999997</v>
      </c>
      <c r="MU191" s="158" t="s">
        <v>523</v>
      </c>
      <c r="MV191" s="163">
        <v>5.314E-2</v>
      </c>
      <c r="MW191" s="158" t="s">
        <v>523</v>
      </c>
      <c r="MX191" s="163">
        <v>3.7198000000000002E-2</v>
      </c>
      <c r="MY191" s="158" t="s">
        <v>523</v>
      </c>
      <c r="MZ191" s="163">
        <v>2.9227E-2</v>
      </c>
      <c r="NA191" s="158" t="s">
        <v>523</v>
      </c>
      <c r="NB191" s="163">
        <v>2.3912999999999997E-2</v>
      </c>
      <c r="NC191" s="158" t="s">
        <v>523</v>
      </c>
      <c r="ND191" s="163">
        <v>0.16473400000000002</v>
      </c>
      <c r="NE191" s="158" t="s">
        <v>523</v>
      </c>
      <c r="NF191" s="166">
        <v>5.3140000000000001E-3</v>
      </c>
      <c r="NG191" s="158" t="s">
        <v>523</v>
      </c>
      <c r="NH191" s="166">
        <v>7.9710000000000007E-3</v>
      </c>
      <c r="NI191" s="158" t="s">
        <v>523</v>
      </c>
      <c r="NJ191" s="163">
        <v>0.100966</v>
      </c>
      <c r="NK191" s="158" t="s">
        <v>523</v>
      </c>
      <c r="NL191" s="163">
        <v>3.4541000000000002E-2</v>
      </c>
      <c r="NM191" s="158" t="s">
        <v>523</v>
      </c>
      <c r="NN191" s="158" t="s">
        <v>128</v>
      </c>
      <c r="NO191" s="158" t="s">
        <v>128</v>
      </c>
      <c r="NP191" s="165">
        <v>1.2355050000000001</v>
      </c>
      <c r="NQ191" s="158" t="s">
        <v>523</v>
      </c>
      <c r="NR191" s="158" t="s">
        <v>128</v>
      </c>
      <c r="NS191" s="158" t="s">
        <v>128</v>
      </c>
      <c r="NT191" s="158" t="s">
        <v>128</v>
      </c>
      <c r="NU191" s="158" t="s">
        <v>128</v>
      </c>
      <c r="NV191" s="158" t="s">
        <v>128</v>
      </c>
      <c r="NW191" s="158" t="s">
        <v>128</v>
      </c>
      <c r="NX191" s="158" t="s">
        <v>128</v>
      </c>
      <c r="NY191" s="158" t="s">
        <v>128</v>
      </c>
      <c r="NZ191" s="158" t="s">
        <v>128</v>
      </c>
      <c r="OA191" s="158" t="s">
        <v>128</v>
      </c>
      <c r="OB191" s="158" t="s">
        <v>128</v>
      </c>
      <c r="OC191" s="158" t="s">
        <v>128</v>
      </c>
      <c r="OD191" s="158" t="s">
        <v>128</v>
      </c>
      <c r="OE191" s="170" t="s">
        <v>128</v>
      </c>
      <c r="OF191" s="181"/>
      <c r="OG191" s="174">
        <f t="shared" si="893"/>
        <v>69.347199906246885</v>
      </c>
      <c r="OH191" s="66" t="str">
        <f t="shared" si="894"/>
        <v>kg/GJ delivered</v>
      </c>
      <c r="OI191" s="66" t="str">
        <f t="shared" si="895"/>
        <v/>
      </c>
      <c r="OJ191" s="66" t="str">
        <f t="shared" si="896"/>
        <v/>
      </c>
      <c r="OK191" s="66" t="str">
        <f t="shared" si="897"/>
        <v/>
      </c>
      <c r="OL191" s="66" t="str">
        <f t="shared" si="898"/>
        <v/>
      </c>
      <c r="OM191" s="159">
        <f t="shared" si="899"/>
        <v>279.41504458348851</v>
      </c>
      <c r="ON191" s="66" t="str">
        <f t="shared" si="900"/>
        <v>kg/GJ delivered</v>
      </c>
      <c r="OO191" s="118">
        <f t="shared" si="901"/>
        <v>6.3681984410029946</v>
      </c>
      <c r="OP191" s="66" t="str">
        <f t="shared" si="902"/>
        <v>kg/GJ delivered</v>
      </c>
      <c r="OQ191" s="66" t="str">
        <f t="shared" si="903"/>
        <v/>
      </c>
      <c r="OR191" s="66" t="str">
        <f t="shared" si="904"/>
        <v/>
      </c>
      <c r="OS191" s="66" t="str">
        <f t="shared" si="905"/>
        <v/>
      </c>
      <c r="OT191" s="66" t="str">
        <f t="shared" si="906"/>
        <v/>
      </c>
      <c r="OU191" s="66" t="str">
        <f t="shared" si="907"/>
        <v/>
      </c>
      <c r="OV191" s="66" t="str">
        <f t="shared" si="908"/>
        <v/>
      </c>
      <c r="OW191" s="126">
        <f t="shared" si="909"/>
        <v>0.4176545730787678</v>
      </c>
      <c r="OX191" s="66" t="str">
        <f t="shared" si="910"/>
        <v>kg/GJ delivered</v>
      </c>
      <c r="OY191" s="66" t="str">
        <f t="shared" si="911"/>
        <v/>
      </c>
      <c r="OZ191" s="66" t="str">
        <f t="shared" si="912"/>
        <v/>
      </c>
      <c r="PA191" s="66" t="str">
        <f t="shared" si="913"/>
        <v/>
      </c>
      <c r="PB191" s="66" t="str">
        <f t="shared" si="914"/>
        <v/>
      </c>
      <c r="PC191" s="66" t="str">
        <f t="shared" si="915"/>
        <v/>
      </c>
      <c r="PD191" s="66" t="str">
        <f t="shared" si="916"/>
        <v/>
      </c>
      <c r="PE191" s="66" t="str">
        <f t="shared" si="917"/>
        <v/>
      </c>
      <c r="PF191" s="66" t="str">
        <f t="shared" si="918"/>
        <v/>
      </c>
      <c r="PG191" s="66" t="str">
        <f t="shared" si="919"/>
        <v/>
      </c>
      <c r="PH191" s="66" t="str">
        <f t="shared" si="920"/>
        <v/>
      </c>
      <c r="PI191" s="126">
        <f t="shared" si="921"/>
        <v>0.13843884483609509</v>
      </c>
      <c r="PJ191" s="66" t="str">
        <f t="shared" si="922"/>
        <v>kg/GJ delivered</v>
      </c>
      <c r="PK191" s="66" t="str">
        <f t="shared" si="923"/>
        <v/>
      </c>
      <c r="PL191" s="66" t="str">
        <f t="shared" si="924"/>
        <v/>
      </c>
      <c r="PM191" s="66" t="str">
        <f t="shared" si="925"/>
        <v/>
      </c>
      <c r="PN191" s="66" t="str">
        <f t="shared" si="926"/>
        <v/>
      </c>
      <c r="PO191" s="66" t="str">
        <f t="shared" si="927"/>
        <v/>
      </c>
      <c r="PP191" s="66" t="str">
        <f t="shared" si="928"/>
        <v/>
      </c>
      <c r="PQ191" s="66" t="str">
        <f t="shared" si="929"/>
        <v/>
      </c>
      <c r="PR191" s="66" t="str">
        <f t="shared" si="930"/>
        <v/>
      </c>
      <c r="PS191" s="66" t="str">
        <f t="shared" si="931"/>
        <v/>
      </c>
      <c r="PT191" s="66" t="str">
        <f t="shared" si="932"/>
        <v/>
      </c>
      <c r="PU191" s="118">
        <f t="shared" si="933"/>
        <v>2.4369631575115784</v>
      </c>
      <c r="PV191" s="66" t="str">
        <f t="shared" si="934"/>
        <v>kg/GJ delivered</v>
      </c>
      <c r="PW191" s="66" t="str">
        <f t="shared" si="935"/>
        <v/>
      </c>
      <c r="PX191" s="66" t="str">
        <f t="shared" si="936"/>
        <v/>
      </c>
      <c r="PY191" s="66" t="str">
        <f t="shared" si="937"/>
        <v/>
      </c>
      <c r="PZ191" s="66" t="str">
        <f t="shared" si="938"/>
        <v/>
      </c>
      <c r="QA191" s="66" t="str">
        <f t="shared" si="939"/>
        <v/>
      </c>
      <c r="QB191" s="66" t="str">
        <f t="shared" si="940"/>
        <v/>
      </c>
      <c r="QC191" s="66" t="str">
        <f t="shared" si="941"/>
        <v/>
      </c>
      <c r="QD191" s="66" t="str">
        <f t="shared" si="942"/>
        <v/>
      </c>
      <c r="QE191" s="66" t="str">
        <f t="shared" si="943"/>
        <v/>
      </c>
      <c r="QF191" s="66" t="str">
        <f t="shared" si="944"/>
        <v/>
      </c>
      <c r="QG191" s="66" t="str">
        <f t="shared" si="945"/>
        <v/>
      </c>
      <c r="QH191" s="66" t="str">
        <f t="shared" si="946"/>
        <v/>
      </c>
      <c r="QI191" s="66" t="str">
        <f t="shared" si="947"/>
        <v/>
      </c>
      <c r="QJ191" s="66" t="str">
        <f t="shared" si="948"/>
        <v/>
      </c>
      <c r="QK191" s="66" t="str">
        <f t="shared" si="949"/>
        <v/>
      </c>
      <c r="QL191" s="66" t="str">
        <f t="shared" si="950"/>
        <v/>
      </c>
      <c r="QM191" s="66" t="str">
        <f t="shared" si="951"/>
        <v/>
      </c>
      <c r="QN191" s="66" t="str">
        <f t="shared" si="952"/>
        <v/>
      </c>
      <c r="QO191" s="66" t="str">
        <f t="shared" si="953"/>
        <v/>
      </c>
      <c r="QP191" s="66" t="str">
        <f t="shared" si="954"/>
        <v/>
      </c>
      <c r="QQ191" s="66" t="str">
        <f t="shared" si="955"/>
        <v/>
      </c>
      <c r="QR191" s="66" t="str">
        <f t="shared" si="956"/>
        <v/>
      </c>
      <c r="QS191" s="66" t="str">
        <f t="shared" si="957"/>
        <v/>
      </c>
      <c r="QT191" s="66" t="str">
        <f t="shared" si="958"/>
        <v/>
      </c>
      <c r="QU191" s="66" t="str">
        <f t="shared" si="959"/>
        <v/>
      </c>
      <c r="QV191" s="66" t="str">
        <f t="shared" si="960"/>
        <v/>
      </c>
      <c r="QW191" s="66" t="str">
        <f t="shared" si="961"/>
        <v/>
      </c>
      <c r="QX191" s="66" t="str">
        <f t="shared" si="962"/>
        <v/>
      </c>
      <c r="QY191" s="66" t="str">
        <f t="shared" si="963"/>
        <v/>
      </c>
      <c r="QZ191" s="66" t="str">
        <f t="shared" si="964"/>
        <v/>
      </c>
      <c r="RA191" s="66" t="str">
        <f t="shared" si="965"/>
        <v/>
      </c>
      <c r="RB191" s="66" t="str">
        <f t="shared" si="966"/>
        <v/>
      </c>
      <c r="RC191" s="66" t="str">
        <f t="shared" si="967"/>
        <v/>
      </c>
      <c r="RD191" s="66" t="str">
        <f t="shared" si="968"/>
        <v/>
      </c>
      <c r="RE191" s="118">
        <f t="shared" si="969"/>
        <v>1.0306002893353747</v>
      </c>
      <c r="RF191" s="66" t="str">
        <f t="shared" si="970"/>
        <v>kg/GJ delivered</v>
      </c>
      <c r="RG191" s="66" t="str">
        <f t="shared" si="971"/>
        <v/>
      </c>
      <c r="RH191" s="66" t="str">
        <f t="shared" si="972"/>
        <v/>
      </c>
      <c r="RI191" s="66" t="str">
        <f t="shared" si="973"/>
        <v/>
      </c>
      <c r="RJ191" s="66" t="str">
        <f t="shared" si="974"/>
        <v/>
      </c>
      <c r="RK191" s="66" t="str">
        <f t="shared" si="975"/>
        <v/>
      </c>
      <c r="RL191" s="66" t="str">
        <f t="shared" si="976"/>
        <v/>
      </c>
      <c r="RM191" s="66" t="str">
        <f t="shared" si="977"/>
        <v/>
      </c>
      <c r="RN191" s="66" t="str">
        <f t="shared" si="978"/>
        <v/>
      </c>
      <c r="RO191" s="66" t="str">
        <f t="shared" si="979"/>
        <v/>
      </c>
      <c r="RP191" s="66" t="str">
        <f t="shared" si="980"/>
        <v/>
      </c>
      <c r="RQ191" s="66" t="str">
        <f t="shared" si="981"/>
        <v/>
      </c>
      <c r="RR191" s="66" t="str">
        <f t="shared" si="982"/>
        <v/>
      </c>
      <c r="RS191" s="66" t="str">
        <f t="shared" si="983"/>
        <v/>
      </c>
      <c r="RT191" s="66" t="str">
        <f t="shared" si="984"/>
        <v/>
      </c>
      <c r="RU191" s="66" t="str">
        <f t="shared" si="985"/>
        <v/>
      </c>
      <c r="RV191" s="66" t="str">
        <f t="shared" si="986"/>
        <v/>
      </c>
      <c r="RW191" s="66" t="str">
        <f t="shared" si="987"/>
        <v/>
      </c>
      <c r="RX191" s="66" t="str">
        <f t="shared" si="988"/>
        <v/>
      </c>
      <c r="RY191" s="66" t="str">
        <f t="shared" si="989"/>
        <v/>
      </c>
      <c r="RZ191" s="66" t="str">
        <f t="shared" si="990"/>
        <v/>
      </c>
      <c r="SA191" s="66" t="str">
        <f t="shared" si="991"/>
        <v/>
      </c>
      <c r="SB191" s="66" t="str">
        <f t="shared" si="992"/>
        <v/>
      </c>
      <c r="SC191" s="126">
        <f t="shared" si="993"/>
        <v>6.2627096473471575E-2</v>
      </c>
      <c r="SD191" s="66" t="str">
        <f t="shared" si="994"/>
        <v>kg/GJ delivered</v>
      </c>
      <c r="SE191" s="66" t="str">
        <f t="shared" si="995"/>
        <v/>
      </c>
      <c r="SF191" s="66" t="str">
        <f t="shared" si="996"/>
        <v/>
      </c>
      <c r="SG191" s="66" t="str">
        <f t="shared" si="997"/>
        <v/>
      </c>
      <c r="SH191" s="66" t="str">
        <f t="shared" si="998"/>
        <v/>
      </c>
      <c r="SI191" s="66" t="str">
        <f t="shared" si="999"/>
        <v/>
      </c>
      <c r="SJ191" s="66" t="str">
        <f t="shared" si="1000"/>
        <v/>
      </c>
      <c r="SK191" s="66" t="str">
        <f t="shared" si="1001"/>
        <v/>
      </c>
      <c r="SL191" s="66" t="str">
        <f t="shared" si="1002"/>
        <v/>
      </c>
      <c r="SM191" s="66" t="str">
        <f t="shared" si="1003"/>
        <v/>
      </c>
      <c r="SN191" s="66" t="str">
        <f t="shared" si="1004"/>
        <v/>
      </c>
      <c r="SO191" s="66" t="str">
        <f t="shared" si="1005"/>
        <v/>
      </c>
      <c r="SP191" s="66" t="str">
        <f t="shared" si="1006"/>
        <v/>
      </c>
      <c r="SQ191" s="66" t="str">
        <f t="shared" si="1007"/>
        <v/>
      </c>
      <c r="SR191" s="66" t="str">
        <f t="shared" si="1008"/>
        <v/>
      </c>
      <c r="SS191" s="66" t="str">
        <f t="shared" si="1009"/>
        <v/>
      </c>
      <c r="ST191" s="66" t="str">
        <f t="shared" si="1010"/>
        <v/>
      </c>
      <c r="SU191" s="66" t="str">
        <f t="shared" si="1011"/>
        <v/>
      </c>
      <c r="SV191" s="66" t="str">
        <f t="shared" si="1012"/>
        <v/>
      </c>
      <c r="SW191" s="66" t="str">
        <f t="shared" si="1013"/>
        <v/>
      </c>
      <c r="SX191" s="66" t="str">
        <f t="shared" si="1014"/>
        <v/>
      </c>
      <c r="SY191" s="66" t="str">
        <f t="shared" si="1015"/>
        <v/>
      </c>
      <c r="SZ191" s="66" t="str">
        <f t="shared" si="1016"/>
        <v/>
      </c>
      <c r="TA191" s="66" t="str">
        <f t="shared" si="1017"/>
        <v/>
      </c>
      <c r="TB191" s="66" t="str">
        <f t="shared" si="1018"/>
        <v/>
      </c>
      <c r="TC191" s="66" t="str">
        <f t="shared" si="1019"/>
        <v/>
      </c>
      <c r="TD191" s="66" t="str">
        <f t="shared" si="1020"/>
        <v/>
      </c>
      <c r="TE191" s="66" t="str">
        <f t="shared" si="1021"/>
        <v/>
      </c>
      <c r="TF191" s="66" t="str">
        <f t="shared" si="1022"/>
        <v/>
      </c>
      <c r="TG191" s="66" t="str">
        <f t="shared" si="1023"/>
        <v/>
      </c>
      <c r="TH191" s="66" t="str">
        <f t="shared" si="1024"/>
        <v/>
      </c>
      <c r="TI191" s="66" t="str">
        <f t="shared" si="1025"/>
        <v/>
      </c>
      <c r="TJ191" s="66" t="str">
        <f t="shared" si="1026"/>
        <v/>
      </c>
      <c r="TK191" s="66" t="str">
        <f t="shared" si="1027"/>
        <v/>
      </c>
      <c r="TL191" s="66" t="str">
        <f t="shared" si="1028"/>
        <v/>
      </c>
      <c r="TM191" s="126">
        <f t="shared" si="1029"/>
        <v>0.28347001561676616</v>
      </c>
      <c r="TN191" s="66" t="str">
        <f t="shared" si="1030"/>
        <v>kg/GJ delivered</v>
      </c>
      <c r="TO191" s="126">
        <f t="shared" si="1031"/>
        <v>4.394883963050638E-2</v>
      </c>
      <c r="TP191" s="66" t="str">
        <f t="shared" si="1032"/>
        <v>kg/GJ delivered</v>
      </c>
      <c r="TQ191" s="66" t="str">
        <f t="shared" si="1033"/>
        <v/>
      </c>
      <c r="TR191" s="66" t="str">
        <f t="shared" si="1034"/>
        <v/>
      </c>
      <c r="TS191" s="66" t="str">
        <f t="shared" si="1035"/>
        <v/>
      </c>
      <c r="TT191" s="66" t="str">
        <f t="shared" si="1036"/>
        <v/>
      </c>
      <c r="TU191" s="66" t="str">
        <f t="shared" si="1037"/>
        <v/>
      </c>
      <c r="TV191" s="66" t="str">
        <f t="shared" si="1038"/>
        <v/>
      </c>
      <c r="TW191" s="66" t="str">
        <f t="shared" si="1039"/>
        <v/>
      </c>
      <c r="TX191" s="66" t="str">
        <f t="shared" si="1040"/>
        <v/>
      </c>
      <c r="TY191" s="66" t="str">
        <f t="shared" si="1041"/>
        <v/>
      </c>
      <c r="TZ191" s="66" t="str">
        <f t="shared" si="1042"/>
        <v/>
      </c>
      <c r="UA191" s="66" t="str">
        <f t="shared" si="1043"/>
        <v/>
      </c>
      <c r="UB191" s="66" t="str">
        <f t="shared" si="1044"/>
        <v/>
      </c>
      <c r="UC191" s="66" t="str">
        <f t="shared" si="1045"/>
        <v/>
      </c>
      <c r="UD191" s="66" t="str">
        <f t="shared" si="1046"/>
        <v/>
      </c>
      <c r="UE191" s="66" t="str">
        <f t="shared" si="1047"/>
        <v/>
      </c>
      <c r="UF191" s="66" t="str">
        <f t="shared" si="1048"/>
        <v/>
      </c>
      <c r="UG191" s="66" t="str">
        <f t="shared" si="1049"/>
        <v/>
      </c>
      <c r="UH191" s="66" t="str">
        <f t="shared" si="1050"/>
        <v/>
      </c>
      <c r="UI191" s="66" t="str">
        <f t="shared" si="1051"/>
        <v/>
      </c>
      <c r="UJ191" s="66" t="str">
        <f t="shared" si="1052"/>
        <v/>
      </c>
      <c r="UK191" s="66" t="str">
        <f t="shared" si="1053"/>
        <v/>
      </c>
      <c r="UL191" s="66" t="str">
        <f t="shared" si="1054"/>
        <v/>
      </c>
      <c r="UM191" s="66" t="str">
        <f t="shared" si="1055"/>
        <v/>
      </c>
      <c r="UN191" s="66" t="str">
        <f t="shared" si="1056"/>
        <v/>
      </c>
      <c r="UO191" s="66" t="str">
        <f t="shared" si="1057"/>
        <v/>
      </c>
      <c r="UP191" s="66" t="str">
        <f t="shared" si="1058"/>
        <v/>
      </c>
      <c r="UQ191" s="66" t="str">
        <f t="shared" si="1059"/>
        <v/>
      </c>
      <c r="UR191" s="66" t="str">
        <f t="shared" si="1060"/>
        <v/>
      </c>
      <c r="US191" s="66" t="str">
        <f t="shared" si="1061"/>
        <v/>
      </c>
      <c r="UT191" s="66" t="str">
        <f t="shared" si="1062"/>
        <v/>
      </c>
      <c r="UU191" s="66" t="str">
        <f t="shared" si="1063"/>
        <v/>
      </c>
      <c r="UV191" s="66" t="str">
        <f t="shared" si="1064"/>
        <v/>
      </c>
      <c r="UW191" s="66" t="str">
        <f t="shared" si="1065"/>
        <v/>
      </c>
      <c r="UX191" s="66" t="str">
        <f t="shared" si="1066"/>
        <v/>
      </c>
      <c r="UY191" s="66" t="str">
        <f t="shared" si="1067"/>
        <v/>
      </c>
      <c r="UZ191" s="66" t="str">
        <f t="shared" si="1068"/>
        <v/>
      </c>
      <c r="VA191" s="66" t="str">
        <f t="shared" si="1069"/>
        <v/>
      </c>
      <c r="VB191" s="66" t="str">
        <f t="shared" si="1070"/>
        <v/>
      </c>
      <c r="VC191" s="66" t="str">
        <f t="shared" si="1071"/>
        <v/>
      </c>
      <c r="VD191" s="66" t="str">
        <f t="shared" si="1072"/>
        <v/>
      </c>
      <c r="VE191" s="66" t="str">
        <f t="shared" si="1073"/>
        <v/>
      </c>
      <c r="VF191" s="66" t="str">
        <f t="shared" si="1074"/>
        <v/>
      </c>
      <c r="VG191" s="66" t="str">
        <f t="shared" si="1075"/>
        <v/>
      </c>
      <c r="VH191" s="66" t="str">
        <f t="shared" si="1076"/>
        <v/>
      </c>
      <c r="VI191" s="66" t="str">
        <f t="shared" si="1077"/>
        <v/>
      </c>
      <c r="VJ191" s="66" t="str">
        <f t="shared" si="1078"/>
        <v/>
      </c>
      <c r="VK191" s="66" t="str">
        <f t="shared" si="1079"/>
        <v/>
      </c>
      <c r="VL191" s="66" t="str">
        <f t="shared" si="1080"/>
        <v/>
      </c>
      <c r="VM191" s="66" t="str">
        <f t="shared" si="1081"/>
        <v/>
      </c>
      <c r="VN191" s="66" t="str">
        <f t="shared" si="1082"/>
        <v/>
      </c>
      <c r="VO191" s="66" t="str">
        <f t="shared" si="1083"/>
        <v/>
      </c>
      <c r="VP191" s="66" t="str">
        <f t="shared" si="1084"/>
        <v/>
      </c>
      <c r="VQ191" s="66" t="str">
        <f t="shared" si="1085"/>
        <v/>
      </c>
      <c r="VR191" s="66" t="str">
        <f t="shared" si="1086"/>
        <v/>
      </c>
      <c r="VS191" s="66" t="str">
        <f t="shared" si="1087"/>
        <v/>
      </c>
      <c r="VT191" s="66" t="str">
        <f t="shared" si="1088"/>
        <v/>
      </c>
      <c r="VU191" s="66" t="str">
        <f t="shared" si="1089"/>
        <v/>
      </c>
      <c r="VV191" s="66" t="str">
        <f t="shared" si="1090"/>
        <v/>
      </c>
      <c r="VW191" s="66" t="str">
        <f t="shared" si="1091"/>
        <v/>
      </c>
      <c r="VX191" s="66" t="str">
        <f t="shared" si="1092"/>
        <v/>
      </c>
      <c r="VY191" s="66" t="str">
        <f t="shared" si="1093"/>
        <v/>
      </c>
      <c r="VZ191" s="66" t="str">
        <f t="shared" si="1094"/>
        <v/>
      </c>
      <c r="WA191" s="66" t="str">
        <f t="shared" si="1095"/>
        <v/>
      </c>
      <c r="WB191" s="66" t="str">
        <f t="shared" si="1096"/>
        <v/>
      </c>
      <c r="WC191" s="66" t="str">
        <f t="shared" si="1097"/>
        <v/>
      </c>
      <c r="WD191" s="66" t="str">
        <f t="shared" si="1098"/>
        <v/>
      </c>
      <c r="WE191" s="66" t="str">
        <f t="shared" si="1099"/>
        <v/>
      </c>
      <c r="WF191" s="66" t="str">
        <f t="shared" si="1100"/>
        <v/>
      </c>
      <c r="WG191" s="66" t="str">
        <f t="shared" si="1101"/>
        <v/>
      </c>
      <c r="WH191" s="66" t="str">
        <f t="shared" si="1102"/>
        <v/>
      </c>
      <c r="WI191" s="66" t="str">
        <f t="shared" si="1103"/>
        <v/>
      </c>
      <c r="WJ191" s="66" t="str">
        <f t="shared" si="1104"/>
        <v/>
      </c>
      <c r="WK191" s="66" t="str">
        <f t="shared" si="1105"/>
        <v/>
      </c>
      <c r="WL191" s="66" t="str">
        <f t="shared" si="1106"/>
        <v/>
      </c>
      <c r="WM191" s="66" t="str">
        <f t="shared" si="1107"/>
        <v/>
      </c>
      <c r="WN191" s="66" t="str">
        <f t="shared" si="1108"/>
        <v/>
      </c>
      <c r="WO191" s="66" t="str">
        <f t="shared" si="1109"/>
        <v/>
      </c>
      <c r="WP191" s="66" t="str">
        <f t="shared" si="1110"/>
        <v/>
      </c>
      <c r="WQ191" s="66" t="str">
        <f t="shared" si="1111"/>
        <v/>
      </c>
      <c r="WR191" s="66" t="str">
        <f t="shared" si="1112"/>
        <v/>
      </c>
      <c r="WS191" s="66" t="str">
        <f t="shared" si="1113"/>
        <v/>
      </c>
      <c r="WT191" s="66" t="str">
        <f t="shared" si="1114"/>
        <v/>
      </c>
      <c r="WU191" s="66" t="str">
        <f t="shared" si="1115"/>
        <v/>
      </c>
      <c r="WV191" s="66" t="str">
        <f t="shared" si="1116"/>
        <v/>
      </c>
      <c r="WW191" s="66" t="str">
        <f t="shared" si="1117"/>
        <v/>
      </c>
      <c r="WX191" s="66" t="str">
        <f t="shared" si="1118"/>
        <v/>
      </c>
      <c r="WY191" s="66" t="str">
        <f t="shared" si="1119"/>
        <v/>
      </c>
      <c r="WZ191" s="66" t="str">
        <f t="shared" si="1120"/>
        <v/>
      </c>
      <c r="XA191" s="66" t="str">
        <f t="shared" si="1121"/>
        <v/>
      </c>
      <c r="XB191" s="66" t="str">
        <f t="shared" si="1122"/>
        <v/>
      </c>
      <c r="XC191" s="66" t="str">
        <f t="shared" si="1123"/>
        <v/>
      </c>
      <c r="XD191" s="66" t="str">
        <f t="shared" si="1124"/>
        <v/>
      </c>
      <c r="XE191" s="66" t="str">
        <f t="shared" si="1125"/>
        <v/>
      </c>
      <c r="XF191" s="66" t="str">
        <f t="shared" si="1126"/>
        <v/>
      </c>
      <c r="XG191" s="66" t="str">
        <f t="shared" si="1127"/>
        <v/>
      </c>
      <c r="XH191" s="66" t="str">
        <f t="shared" si="1128"/>
        <v/>
      </c>
      <c r="XI191" s="66" t="str">
        <f t="shared" si="1129"/>
        <v/>
      </c>
      <c r="XJ191" s="66" t="str">
        <f t="shared" si="1130"/>
        <v/>
      </c>
      <c r="XK191" s="66" t="str">
        <f t="shared" si="1131"/>
        <v/>
      </c>
      <c r="XL191" s="66" t="str">
        <f t="shared" si="1132"/>
        <v/>
      </c>
      <c r="XM191" s="66" t="str">
        <f t="shared" si="1133"/>
        <v/>
      </c>
      <c r="XN191" s="66" t="str">
        <f t="shared" si="1134"/>
        <v/>
      </c>
      <c r="XO191" s="66" t="str">
        <f t="shared" si="1135"/>
        <v/>
      </c>
      <c r="XP191" s="66" t="str">
        <f t="shared" si="1136"/>
        <v/>
      </c>
      <c r="XQ191" s="66" t="str">
        <f t="shared" si="1137"/>
        <v/>
      </c>
      <c r="XR191" s="66" t="str">
        <f t="shared" si="1138"/>
        <v/>
      </c>
      <c r="XS191" s="66" t="str">
        <f t="shared" si="1139"/>
        <v/>
      </c>
      <c r="XT191" s="66" t="str">
        <f t="shared" si="1140"/>
        <v/>
      </c>
      <c r="XU191" s="66" t="str">
        <f t="shared" si="1141"/>
        <v/>
      </c>
      <c r="XV191" s="66" t="str">
        <f t="shared" si="1142"/>
        <v/>
      </c>
      <c r="XW191" s="66" t="str">
        <f t="shared" si="1143"/>
        <v/>
      </c>
      <c r="XX191" s="66" t="str">
        <f t="shared" si="1144"/>
        <v/>
      </c>
      <c r="XY191" s="118">
        <f t="shared" si="1145"/>
        <v>1.5305183401323843</v>
      </c>
      <c r="XZ191" s="66" t="str">
        <f t="shared" si="1146"/>
        <v>kg/GJ delivered</v>
      </c>
      <c r="YA191" s="160">
        <f t="shared" si="1147"/>
        <v>3.2961629722879785E-3</v>
      </c>
      <c r="YB191" s="66" t="str">
        <f t="shared" si="1148"/>
        <v>kg/GJ delivered</v>
      </c>
      <c r="YC191" s="126">
        <f t="shared" si="1149"/>
        <v>0.50321421376929798</v>
      </c>
      <c r="YD191" s="66" t="str">
        <f t="shared" si="1150"/>
        <v>kg/GJ delivered</v>
      </c>
      <c r="YE191" s="126">
        <f t="shared" si="1151"/>
        <v>0.20106594130956668</v>
      </c>
      <c r="YF191" s="66" t="str">
        <f t="shared" si="1152"/>
        <v>kg/GJ delivered</v>
      </c>
      <c r="YG191" s="126">
        <f t="shared" si="1153"/>
        <v>0.42740246540667454</v>
      </c>
      <c r="YH191" s="66" t="str">
        <f t="shared" si="1154"/>
        <v>kg/GJ delivered</v>
      </c>
      <c r="YI191" s="126">
        <f t="shared" si="1155"/>
        <v>0.2603968748107503</v>
      </c>
      <c r="YJ191" s="66" t="str">
        <f t="shared" si="1156"/>
        <v>kg/GJ delivered</v>
      </c>
      <c r="YK191" s="126">
        <f t="shared" si="1157"/>
        <v>0.3175303663304086</v>
      </c>
      <c r="YL191" s="66" t="str">
        <f t="shared" si="1158"/>
        <v>kg/GJ delivered</v>
      </c>
      <c r="YM191" s="126">
        <f t="shared" si="1159"/>
        <v>8.6798958270250096E-2</v>
      </c>
      <c r="YN191" s="66" t="str">
        <f t="shared" si="1160"/>
        <v>kg/GJ delivered</v>
      </c>
      <c r="YO191" s="126">
        <f t="shared" si="1161"/>
        <v>3.0764187741354466E-2</v>
      </c>
      <c r="YP191" s="66" t="str">
        <f t="shared" si="1162"/>
        <v>kg/GJ delivered</v>
      </c>
      <c r="YQ191" s="160">
        <f t="shared" si="1163"/>
        <v>1.0987209907626595E-3</v>
      </c>
      <c r="YR191" s="66" t="str">
        <f t="shared" si="1164"/>
        <v>kg/GJ delivered</v>
      </c>
      <c r="YS191" s="126">
        <f t="shared" si="1165"/>
        <v>0.1494260547437217</v>
      </c>
      <c r="YT191" s="66" t="str">
        <f t="shared" si="1166"/>
        <v>kg/GJ delivered</v>
      </c>
      <c r="YU191" s="126">
        <f t="shared" si="1167"/>
        <v>2.0875698824490529E-2</v>
      </c>
      <c r="YV191" s="66" t="str">
        <f t="shared" si="1168"/>
        <v>kg/GJ delivered</v>
      </c>
      <c r="YW191" s="118">
        <f t="shared" si="1169"/>
        <v>1.0338964523076626</v>
      </c>
      <c r="YX191" s="66" t="str">
        <f t="shared" si="1170"/>
        <v>kg/GJ delivered</v>
      </c>
      <c r="YY191" s="126">
        <f t="shared" si="1171"/>
        <v>3.1862908732117126E-2</v>
      </c>
      <c r="YZ191" s="66" t="str">
        <f t="shared" si="1172"/>
        <v>kg/GJ delivered</v>
      </c>
      <c r="ZA191" s="126">
        <f t="shared" si="1173"/>
        <v>0.22523780310634517</v>
      </c>
      <c r="ZB191" s="66" t="str">
        <f t="shared" si="1174"/>
        <v>kg/GJ delivered</v>
      </c>
      <c r="ZC191" s="126">
        <f t="shared" si="1175"/>
        <v>5.4936049538132969E-2</v>
      </c>
      <c r="ZD191" s="66" t="str">
        <f t="shared" si="1176"/>
        <v>kg/GJ delivered</v>
      </c>
      <c r="ZE191" s="126">
        <f t="shared" si="1177"/>
        <v>5.603477052889564E-2</v>
      </c>
      <c r="ZF191" s="66" t="str">
        <f t="shared" si="1178"/>
        <v>kg/GJ delivered</v>
      </c>
      <c r="ZG191" s="126">
        <f t="shared" si="1179"/>
        <v>0.14832733375295903</v>
      </c>
      <c r="ZH191" s="66" t="str">
        <f t="shared" si="1180"/>
        <v>kg/GJ delivered</v>
      </c>
      <c r="ZI191" s="126">
        <f t="shared" si="1181"/>
        <v>6.3725817464234252E-2</v>
      </c>
      <c r="ZJ191" s="66" t="str">
        <f t="shared" si="1182"/>
        <v>kg/GJ delivered</v>
      </c>
      <c r="ZK191" s="126">
        <f t="shared" si="1183"/>
        <v>3.8455234676693081E-2</v>
      </c>
      <c r="ZL191" s="66" t="str">
        <f t="shared" si="1184"/>
        <v>kg/GJ delivered</v>
      </c>
      <c r="ZM191" s="126">
        <f t="shared" si="1185"/>
        <v>0.14722861276219637</v>
      </c>
      <c r="ZN191" s="66" t="str">
        <f t="shared" si="1186"/>
        <v>kg/GJ delivered</v>
      </c>
      <c r="ZO191" s="126">
        <f t="shared" si="1187"/>
        <v>3.6257792695167768E-2</v>
      </c>
      <c r="ZP191" s="66" t="str">
        <f t="shared" si="1188"/>
        <v>kg/GJ delivered</v>
      </c>
      <c r="ZQ191" s="126">
        <f t="shared" si="1189"/>
        <v>4.1751397648981059E-2</v>
      </c>
      <c r="ZR191" s="66" t="str">
        <f t="shared" si="1190"/>
        <v>kg/GJ delivered</v>
      </c>
      <c r="ZS191" s="126">
        <f t="shared" si="1191"/>
        <v>3.6257792695167768E-2</v>
      </c>
      <c r="ZT191" s="66" t="str">
        <f t="shared" si="1192"/>
        <v>kg/GJ delivered</v>
      </c>
      <c r="ZU191" s="126">
        <f t="shared" si="1193"/>
        <v>5.603477052889564E-2</v>
      </c>
      <c r="ZV191" s="66" t="str">
        <f t="shared" si="1194"/>
        <v>kg/GJ delivered</v>
      </c>
      <c r="ZW191" s="126">
        <f t="shared" si="1195"/>
        <v>3.1862908732117126E-2</v>
      </c>
      <c r="ZX191" s="66" t="str">
        <f t="shared" si="1196"/>
        <v>kg/GJ delivered</v>
      </c>
      <c r="ZY191" s="126">
        <f t="shared" si="1197"/>
        <v>1.3184651889151914E-2</v>
      </c>
      <c r="ZZ191" s="66" t="str">
        <f t="shared" si="1198"/>
        <v>kg/GJ delivered</v>
      </c>
      <c r="AAA191" s="126">
        <f t="shared" si="1199"/>
        <v>1.4283372879914574E-2</v>
      </c>
      <c r="AAB191" s="66" t="str">
        <f t="shared" si="1200"/>
        <v>kg/GJ delivered</v>
      </c>
      <c r="AAC191" s="126">
        <f t="shared" si="1201"/>
        <v>4.8343723593557007E-2</v>
      </c>
      <c r="AAD191" s="66" t="str">
        <f t="shared" si="1202"/>
        <v>kg/GJ delivered</v>
      </c>
      <c r="AAE191" s="160">
        <f t="shared" si="1203"/>
        <v>9.8884889168639328E-3</v>
      </c>
      <c r="AAF191" s="66" t="str">
        <f t="shared" si="1204"/>
        <v>kg/GJ delivered</v>
      </c>
      <c r="AAG191" s="126">
        <f t="shared" si="1205"/>
        <v>0.21864547716176921</v>
      </c>
      <c r="AAH191" s="66" t="str">
        <f t="shared" si="1206"/>
        <v>kg/GJ delivered</v>
      </c>
      <c r="AAI191" s="126">
        <f t="shared" si="1207"/>
        <v>1.7579535852202552E-2</v>
      </c>
      <c r="AAJ191" s="66" t="str">
        <f t="shared" si="1208"/>
        <v>kg/GJ delivered</v>
      </c>
      <c r="AAK191" s="126">
        <f t="shared" si="1209"/>
        <v>2.4171861796778504E-2</v>
      </c>
      <c r="AAL191" s="66" t="str">
        <f t="shared" si="1210"/>
        <v>kg/GJ delivered</v>
      </c>
      <c r="AAM191" s="160">
        <f t="shared" si="1211"/>
        <v>6.592325944575957E-3</v>
      </c>
      <c r="AAN191" s="66" t="str">
        <f t="shared" si="1212"/>
        <v>kg/GJ delivered</v>
      </c>
      <c r="AAO191" s="126">
        <f t="shared" si="1213"/>
        <v>1.2085930898389252E-2</v>
      </c>
      <c r="AAP191" s="66" t="str">
        <f t="shared" si="1214"/>
        <v>kg/GJ delivered</v>
      </c>
      <c r="AAQ191" s="160">
        <f t="shared" si="1215"/>
        <v>1.0987209907626595E-3</v>
      </c>
      <c r="AAR191" s="66" t="str">
        <f t="shared" si="1216"/>
        <v>kg/GJ delivered</v>
      </c>
      <c r="AAS191" s="126">
        <f t="shared" si="1217"/>
        <v>1.2085930898389252E-2</v>
      </c>
      <c r="AAT191" s="66" t="str">
        <f t="shared" si="1218"/>
        <v>kg/GJ delivered</v>
      </c>
      <c r="AAU191" s="126">
        <f t="shared" si="1219"/>
        <v>1.8678256842965212E-2</v>
      </c>
      <c r="AAV191" s="66" t="str">
        <f t="shared" si="1220"/>
        <v>kg/GJ delivered</v>
      </c>
      <c r="AAW191" s="126">
        <f t="shared" si="1221"/>
        <v>0.1329452398822818</v>
      </c>
      <c r="AAX191" s="66" t="str">
        <f t="shared" si="1222"/>
        <v>kg/GJ delivered</v>
      </c>
      <c r="AAY191" s="126">
        <f t="shared" si="1223"/>
        <v>7.4713027371860849E-2</v>
      </c>
      <c r="AAZ191" s="66" t="str">
        <f t="shared" si="1224"/>
        <v>kg/GJ delivered</v>
      </c>
      <c r="ABA191" s="126">
        <f t="shared" si="1225"/>
        <v>4.7245002602794364E-2</v>
      </c>
      <c r="ABB191" s="66" t="str">
        <f t="shared" si="1226"/>
        <v>kg/GJ delivered</v>
      </c>
      <c r="ABC191" s="126">
        <f t="shared" si="1227"/>
        <v>4.5047560621269037E-2</v>
      </c>
      <c r="ABD191" s="66" t="str">
        <f t="shared" si="1228"/>
        <v>kg/GJ delivered</v>
      </c>
      <c r="ABE191" s="126">
        <f t="shared" si="1229"/>
        <v>1.0987209907626595E-2</v>
      </c>
      <c r="ABF191" s="66" t="str">
        <f t="shared" si="1230"/>
        <v>kg/GJ delivered</v>
      </c>
      <c r="ABG191" s="126">
        <f t="shared" si="1231"/>
        <v>2.0875698824490529E-2</v>
      </c>
      <c r="ABH191" s="66" t="str">
        <f t="shared" si="1232"/>
        <v>kg/GJ delivered</v>
      </c>
      <c r="ABI191" s="126">
        <f t="shared" si="1233"/>
        <v>6.2627096473471575E-2</v>
      </c>
      <c r="ABJ191" s="66" t="str">
        <f t="shared" si="1234"/>
        <v>kg/GJ delivered</v>
      </c>
      <c r="ABK191" s="126">
        <f t="shared" si="1235"/>
        <v>2.197441981525319E-2</v>
      </c>
      <c r="ABL191" s="66" t="str">
        <f t="shared" si="1236"/>
        <v>kg/GJ delivered</v>
      </c>
      <c r="ABM191" s="126">
        <f t="shared" si="1237"/>
        <v>1.5382093870677233E-2</v>
      </c>
      <c r="ABN191" s="66" t="str">
        <f t="shared" si="1238"/>
        <v>kg/GJ delivered</v>
      </c>
      <c r="ABO191" s="126">
        <f t="shared" si="1239"/>
        <v>1.2085930898389252E-2</v>
      </c>
      <c r="ABP191" s="66" t="str">
        <f t="shared" si="1240"/>
        <v>kg/GJ delivered</v>
      </c>
      <c r="ABQ191" s="160">
        <f t="shared" si="1241"/>
        <v>9.8884889168639328E-3</v>
      </c>
      <c r="ABR191" s="66" t="str">
        <f t="shared" si="1242"/>
        <v>kg/GJ delivered</v>
      </c>
      <c r="ABS191" s="126">
        <f t="shared" si="1243"/>
        <v>6.8120701427284894E-2</v>
      </c>
      <c r="ABT191" s="66" t="str">
        <f t="shared" si="1244"/>
        <v>kg/GJ delivered</v>
      </c>
      <c r="ABU191" s="160">
        <f t="shared" si="1245"/>
        <v>2.197441981525319E-3</v>
      </c>
      <c r="ABV191" s="66" t="str">
        <f t="shared" si="1246"/>
        <v>kg/GJ delivered</v>
      </c>
      <c r="ABW191" s="160">
        <f t="shared" si="1247"/>
        <v>3.2961629722879785E-3</v>
      </c>
      <c r="ABX191" s="66" t="str">
        <f t="shared" si="1248"/>
        <v>kg/GJ delivered</v>
      </c>
      <c r="ABY191" s="126">
        <f t="shared" si="1249"/>
        <v>4.1751397648981059E-2</v>
      </c>
      <c r="ABZ191" s="66" t="str">
        <f t="shared" si="1250"/>
        <v>kg/GJ delivered</v>
      </c>
      <c r="ACA191" s="126">
        <f t="shared" si="1251"/>
        <v>1.4283372879914574E-2</v>
      </c>
      <c r="ACB191" s="66" t="str">
        <f t="shared" si="1252"/>
        <v>kg/GJ delivered</v>
      </c>
      <c r="ACC191" s="66" t="str">
        <f t="shared" si="1253"/>
        <v/>
      </c>
      <c r="ACD191" s="66" t="str">
        <f t="shared" si="1254"/>
        <v/>
      </c>
      <c r="ACE191" s="126">
        <f t="shared" si="1255"/>
        <v>0.5109052607046366</v>
      </c>
      <c r="ACF191" s="66" t="str">
        <f t="shared" si="1256"/>
        <v>kg/GJ delivered</v>
      </c>
      <c r="ACG191" s="66" t="str">
        <f t="shared" si="1257"/>
        <v/>
      </c>
      <c r="ACH191" s="66" t="str">
        <f t="shared" si="1258"/>
        <v/>
      </c>
      <c r="ACI191" s="66" t="str">
        <f t="shared" si="1259"/>
        <v/>
      </c>
      <c r="ACJ191" s="66" t="str">
        <f t="shared" si="1260"/>
        <v/>
      </c>
      <c r="ACK191" s="66" t="str">
        <f t="shared" si="1261"/>
        <v/>
      </c>
      <c r="ACL191" s="66" t="str">
        <f t="shared" si="1262"/>
        <v/>
      </c>
      <c r="ACM191" s="66" t="str">
        <f t="shared" ref="ACM191:ACN191" si="1329">IF(AND(ACS$3="Unit", ACL191=""), "", IF(AND(ACS$3="Unit", ACL191="-"),"", IF(ACS$3="Unit", "kg/GJ delivered", IF(AND(NY191&lt;&gt;"", NY191&lt;&gt;"-", NX191="-"),"", IF($H191="","", IF(NX191="nd", "",IF(NX191="&lt;n.a.&gt;", "", IF(NY191="#/MJ", "", IF(NY191="kg/GJ delivered",NX191,IF(NY191="g/MJ delivered",NX191,IF(NY191="kg/MJ delivered",NX191*1000,IF(NY191="mg/MJ delivered",NX191/1000,IF(NY191="g/kg",((NX191)*(1/$I191)*(1/$H191)),IF(NY191="mg/kg",((NX191/1000)*(1/$I191)*(1/$H191)),IF(NY191="mg/MJ delivered",NX191/1000,IF(NY191="-","","Error"))))))))))))))))</f>
        <v/>
      </c>
      <c r="ACN191" s="66" t="str">
        <f t="shared" si="1329"/>
        <v/>
      </c>
      <c r="ACO191" s="66" t="str">
        <f t="shared" si="1264"/>
        <v/>
      </c>
      <c r="ACP191" s="66" t="str">
        <f t="shared" si="1265"/>
        <v/>
      </c>
      <c r="ACQ191" s="66" t="str">
        <f t="shared" si="1266"/>
        <v/>
      </c>
      <c r="ACR191" s="66" t="str">
        <f t="shared" si="1267"/>
        <v/>
      </c>
      <c r="ACS191" s="66" t="str">
        <f t="shared" si="1268"/>
        <v/>
      </c>
      <c r="ACT191" s="66" t="str">
        <f t="shared" si="1269"/>
        <v/>
      </c>
    </row>
    <row r="192" spans="2:774" ht="15.75" customHeight="1" x14ac:dyDescent="0.25">
      <c r="B192" s="66">
        <v>289</v>
      </c>
      <c r="C192" s="66" t="s">
        <v>1103</v>
      </c>
      <c r="D192" s="66" t="s">
        <v>1044</v>
      </c>
      <c r="E192" s="156" t="s">
        <v>1034</v>
      </c>
      <c r="F192" s="66" t="s">
        <v>1579</v>
      </c>
      <c r="G192" s="66" t="s">
        <v>492</v>
      </c>
      <c r="H192" s="126">
        <v>0.17244999999999999</v>
      </c>
      <c r="I192" s="130">
        <f>'Heating Values'!$D$24</f>
        <v>14.023</v>
      </c>
      <c r="J192" s="66" t="str">
        <f t="shared" si="1320"/>
        <v>Crop Residue, Improved, CN</v>
      </c>
      <c r="K192" s="161"/>
      <c r="L192" s="161"/>
      <c r="M192" s="161"/>
      <c r="N192" s="161"/>
      <c r="O192" s="66" t="s">
        <v>1030</v>
      </c>
      <c r="P192" s="66" t="str">
        <f t="shared" si="1327"/>
        <v>CN</v>
      </c>
      <c r="Q192" s="66" t="s">
        <v>87</v>
      </c>
      <c r="R192" s="164">
        <v>104.5</v>
      </c>
      <c r="S192" s="158" t="s">
        <v>523</v>
      </c>
      <c r="T192" s="158" t="s">
        <v>128</v>
      </c>
      <c r="U192" s="158" t="s">
        <v>128</v>
      </c>
      <c r="V192" s="158" t="s">
        <v>128</v>
      </c>
      <c r="W192" s="158" t="s">
        <v>128</v>
      </c>
      <c r="X192" s="164">
        <v>976.8</v>
      </c>
      <c r="Y192" s="158" t="s">
        <v>523</v>
      </c>
      <c r="Z192" s="165">
        <v>4.8</v>
      </c>
      <c r="AA192" s="158" t="s">
        <v>523</v>
      </c>
      <c r="AB192" s="158" t="s">
        <v>128</v>
      </c>
      <c r="AC192" s="158" t="s">
        <v>128</v>
      </c>
      <c r="AD192" s="158" t="s">
        <v>128</v>
      </c>
      <c r="AE192" s="158" t="s">
        <v>128</v>
      </c>
      <c r="AF192" s="158" t="s">
        <v>128</v>
      </c>
      <c r="AG192" s="158" t="s">
        <v>128</v>
      </c>
      <c r="AH192" s="163">
        <v>0.42</v>
      </c>
      <c r="AI192" s="158" t="s">
        <v>523</v>
      </c>
      <c r="AJ192" s="158" t="s">
        <v>128</v>
      </c>
      <c r="AK192" s="158" t="s">
        <v>128</v>
      </c>
      <c r="AL192" s="158" t="s">
        <v>128</v>
      </c>
      <c r="AM192" s="158" t="s">
        <v>128</v>
      </c>
      <c r="AN192" s="158" t="s">
        <v>128</v>
      </c>
      <c r="AO192" s="158" t="s">
        <v>128</v>
      </c>
      <c r="AP192" s="158" t="s">
        <v>128</v>
      </c>
      <c r="AQ192" s="158" t="s">
        <v>128</v>
      </c>
      <c r="AR192" s="158" t="s">
        <v>128</v>
      </c>
      <c r="AS192" s="158" t="s">
        <v>128</v>
      </c>
      <c r="AT192" s="163">
        <v>9.2735999999999999E-2</v>
      </c>
      <c r="AU192" s="158" t="s">
        <v>523</v>
      </c>
      <c r="AV192" s="158" t="s">
        <v>128</v>
      </c>
      <c r="AW192" s="158" t="s">
        <v>128</v>
      </c>
      <c r="AX192" s="158" t="s">
        <v>128</v>
      </c>
      <c r="AY192" s="158" t="s">
        <v>128</v>
      </c>
      <c r="AZ192" s="158" t="s">
        <v>128</v>
      </c>
      <c r="BA192" s="158" t="s">
        <v>128</v>
      </c>
      <c r="BB192" s="158" t="s">
        <v>128</v>
      </c>
      <c r="BC192" s="158" t="s">
        <v>128</v>
      </c>
      <c r="BD192" s="158" t="s">
        <v>128</v>
      </c>
      <c r="BE192" s="158" t="s">
        <v>128</v>
      </c>
      <c r="BF192" s="165">
        <v>1.6324479999999999</v>
      </c>
      <c r="BG192" s="158" t="s">
        <v>523</v>
      </c>
      <c r="BH192" s="158" t="s">
        <v>128</v>
      </c>
      <c r="BI192" s="158" t="s">
        <v>128</v>
      </c>
      <c r="BJ192" s="158" t="s">
        <v>128</v>
      </c>
      <c r="BK192" s="158" t="s">
        <v>128</v>
      </c>
      <c r="BL192" s="158" t="s">
        <v>128</v>
      </c>
      <c r="BM192" s="158" t="s">
        <v>128</v>
      </c>
      <c r="BN192" s="158" t="s">
        <v>128</v>
      </c>
      <c r="BO192" s="158" t="s">
        <v>128</v>
      </c>
      <c r="BP192" s="158" t="s">
        <v>128</v>
      </c>
      <c r="BQ192" s="158" t="s">
        <v>128</v>
      </c>
      <c r="BR192" s="158" t="s">
        <v>128</v>
      </c>
      <c r="BS192" s="158" t="s">
        <v>128</v>
      </c>
      <c r="BT192" s="158" t="s">
        <v>128</v>
      </c>
      <c r="BU192" s="158" t="s">
        <v>128</v>
      </c>
      <c r="BV192" s="158" t="s">
        <v>128</v>
      </c>
      <c r="BW192" s="158" t="s">
        <v>128</v>
      </c>
      <c r="BX192" s="158" t="s">
        <v>128</v>
      </c>
      <c r="BY192" s="158" t="s">
        <v>128</v>
      </c>
      <c r="BZ192" s="158" t="s">
        <v>128</v>
      </c>
      <c r="CA192" s="158" t="s">
        <v>128</v>
      </c>
      <c r="CB192" s="158" t="s">
        <v>128</v>
      </c>
      <c r="CC192" s="158" t="s">
        <v>128</v>
      </c>
      <c r="CD192" s="158" t="s">
        <v>128</v>
      </c>
      <c r="CE192" s="158" t="s">
        <v>128</v>
      </c>
      <c r="CF192" s="158" t="s">
        <v>128</v>
      </c>
      <c r="CG192" s="158" t="s">
        <v>128</v>
      </c>
      <c r="CH192" s="158" t="s">
        <v>128</v>
      </c>
      <c r="CI192" s="158" t="s">
        <v>128</v>
      </c>
      <c r="CJ192" s="158" t="s">
        <v>128</v>
      </c>
      <c r="CK192" s="158" t="s">
        <v>128</v>
      </c>
      <c r="CL192" s="158" t="s">
        <v>128</v>
      </c>
      <c r="CM192" s="158" t="s">
        <v>128</v>
      </c>
      <c r="CN192" s="158" t="s">
        <v>128</v>
      </c>
      <c r="CO192" s="158" t="s">
        <v>128</v>
      </c>
      <c r="CP192" s="163">
        <v>0.69036800000000009</v>
      </c>
      <c r="CQ192" s="158" t="s">
        <v>523</v>
      </c>
      <c r="CR192" s="158" t="s">
        <v>128</v>
      </c>
      <c r="CS192" s="158" t="s">
        <v>128</v>
      </c>
      <c r="CT192" s="158" t="s">
        <v>128</v>
      </c>
      <c r="CU192" s="158" t="s">
        <v>128</v>
      </c>
      <c r="CV192" s="158" t="s">
        <v>128</v>
      </c>
      <c r="CW192" s="158" t="s">
        <v>128</v>
      </c>
      <c r="CX192" s="158" t="s">
        <v>128</v>
      </c>
      <c r="CY192" s="158" t="s">
        <v>128</v>
      </c>
      <c r="CZ192" s="158" t="s">
        <v>128</v>
      </c>
      <c r="DA192" s="158" t="s">
        <v>128</v>
      </c>
      <c r="DB192" s="158" t="s">
        <v>128</v>
      </c>
      <c r="DC192" s="158" t="s">
        <v>128</v>
      </c>
      <c r="DD192" s="158" t="s">
        <v>128</v>
      </c>
      <c r="DE192" s="158" t="s">
        <v>128</v>
      </c>
      <c r="DF192" s="158" t="s">
        <v>128</v>
      </c>
      <c r="DG192" s="158" t="s">
        <v>128</v>
      </c>
      <c r="DH192" s="158" t="s">
        <v>128</v>
      </c>
      <c r="DI192" s="158" t="s">
        <v>128</v>
      </c>
      <c r="DJ192" s="158" t="s">
        <v>128</v>
      </c>
      <c r="DK192" s="158" t="s">
        <v>128</v>
      </c>
      <c r="DL192" s="158" t="s">
        <v>128</v>
      </c>
      <c r="DM192" s="158" t="s">
        <v>128</v>
      </c>
      <c r="DN192" s="163">
        <v>4.1951999999999996E-2</v>
      </c>
      <c r="DO192" s="158" t="s">
        <v>523</v>
      </c>
      <c r="DP192" s="158" t="s">
        <v>128</v>
      </c>
      <c r="DQ192" s="158" t="s">
        <v>128</v>
      </c>
      <c r="DR192" s="158" t="s">
        <v>128</v>
      </c>
      <c r="DS192" s="158" t="s">
        <v>128</v>
      </c>
      <c r="DT192" s="158" t="s">
        <v>128</v>
      </c>
      <c r="DU192" s="158" t="s">
        <v>128</v>
      </c>
      <c r="DV192" s="158" t="s">
        <v>128</v>
      </c>
      <c r="DW192" s="158" t="s">
        <v>128</v>
      </c>
      <c r="DX192" s="158" t="s">
        <v>128</v>
      </c>
      <c r="DY192" s="158" t="s">
        <v>128</v>
      </c>
      <c r="DZ192" s="158" t="s">
        <v>128</v>
      </c>
      <c r="EA192" s="158" t="s">
        <v>128</v>
      </c>
      <c r="EB192" s="158" t="s">
        <v>128</v>
      </c>
      <c r="EC192" s="158" t="s">
        <v>128</v>
      </c>
      <c r="ED192" s="158" t="s">
        <v>128</v>
      </c>
      <c r="EE192" s="158" t="s">
        <v>128</v>
      </c>
      <c r="EF192" s="158" t="s">
        <v>128</v>
      </c>
      <c r="EG192" s="158" t="s">
        <v>128</v>
      </c>
      <c r="EH192" s="158" t="s">
        <v>128</v>
      </c>
      <c r="EI192" s="158" t="s">
        <v>128</v>
      </c>
      <c r="EJ192" s="158" t="s">
        <v>128</v>
      </c>
      <c r="EK192" s="158" t="s">
        <v>128</v>
      </c>
      <c r="EL192" s="158" t="s">
        <v>128</v>
      </c>
      <c r="EM192" s="158" t="s">
        <v>128</v>
      </c>
      <c r="EN192" s="158" t="s">
        <v>128</v>
      </c>
      <c r="EO192" s="158" t="s">
        <v>128</v>
      </c>
      <c r="EP192" s="158" t="s">
        <v>128</v>
      </c>
      <c r="EQ192" s="158" t="s">
        <v>128</v>
      </c>
      <c r="ER192" s="158" t="s">
        <v>128</v>
      </c>
      <c r="ES192" s="158" t="s">
        <v>128</v>
      </c>
      <c r="ET192" s="158" t="s">
        <v>128</v>
      </c>
      <c r="EU192" s="158" t="s">
        <v>128</v>
      </c>
      <c r="EV192" s="158" t="s">
        <v>128</v>
      </c>
      <c r="EW192" s="158" t="s">
        <v>128</v>
      </c>
      <c r="EX192" s="163">
        <v>0.189888</v>
      </c>
      <c r="EY192" s="158" t="s">
        <v>523</v>
      </c>
      <c r="EZ192" s="163">
        <v>2.9440000000000004E-2</v>
      </c>
      <c r="FA192" s="158" t="s">
        <v>523</v>
      </c>
      <c r="FB192" s="158" t="s">
        <v>128</v>
      </c>
      <c r="FC192" s="158" t="s">
        <v>128</v>
      </c>
      <c r="FD192" s="158" t="s">
        <v>128</v>
      </c>
      <c r="FE192" s="158" t="s">
        <v>128</v>
      </c>
      <c r="FF192" s="158" t="s">
        <v>128</v>
      </c>
      <c r="FG192" s="158" t="s">
        <v>128</v>
      </c>
      <c r="FH192" s="158" t="s">
        <v>128</v>
      </c>
      <c r="FI192" s="158" t="s">
        <v>128</v>
      </c>
      <c r="FJ192" s="158" t="s">
        <v>128</v>
      </c>
      <c r="FK192" s="158" t="s">
        <v>128</v>
      </c>
      <c r="FL192" s="158" t="s">
        <v>128</v>
      </c>
      <c r="FM192" s="158" t="s">
        <v>128</v>
      </c>
      <c r="FN192" s="158" t="s">
        <v>128</v>
      </c>
      <c r="FO192" s="158" t="s">
        <v>128</v>
      </c>
      <c r="FP192" s="158" t="s">
        <v>128</v>
      </c>
      <c r="FQ192" s="158" t="s">
        <v>128</v>
      </c>
      <c r="FR192" s="158" t="s">
        <v>128</v>
      </c>
      <c r="FS192" s="158" t="s">
        <v>128</v>
      </c>
      <c r="FT192" s="158" t="s">
        <v>128</v>
      </c>
      <c r="FU192" s="158" t="s">
        <v>128</v>
      </c>
      <c r="FV192" s="158" t="s">
        <v>128</v>
      </c>
      <c r="FW192" s="158" t="s">
        <v>128</v>
      </c>
      <c r="FX192" s="158" t="s">
        <v>128</v>
      </c>
      <c r="FY192" s="158" t="s">
        <v>128</v>
      </c>
      <c r="FZ192" s="158" t="s">
        <v>128</v>
      </c>
      <c r="GA192" s="158" t="s">
        <v>128</v>
      </c>
      <c r="GB192" s="158" t="s">
        <v>128</v>
      </c>
      <c r="GC192" s="158" t="s">
        <v>128</v>
      </c>
      <c r="GD192" s="158" t="s">
        <v>128</v>
      </c>
      <c r="GE192" s="158" t="s">
        <v>128</v>
      </c>
      <c r="GF192" s="158" t="s">
        <v>128</v>
      </c>
      <c r="GG192" s="158" t="s">
        <v>128</v>
      </c>
      <c r="GH192" s="158" t="s">
        <v>128</v>
      </c>
      <c r="GI192" s="158" t="s">
        <v>128</v>
      </c>
      <c r="GJ192" s="158" t="s">
        <v>128</v>
      </c>
      <c r="GK192" s="158" t="s">
        <v>128</v>
      </c>
      <c r="GL192" s="158" t="s">
        <v>128</v>
      </c>
      <c r="GM192" s="158" t="s">
        <v>128</v>
      </c>
      <c r="GN192" s="158" t="s">
        <v>128</v>
      </c>
      <c r="GO192" s="158" t="s">
        <v>128</v>
      </c>
      <c r="GP192" s="158" t="s">
        <v>128</v>
      </c>
      <c r="GQ192" s="158" t="s">
        <v>128</v>
      </c>
      <c r="GR192" s="158" t="s">
        <v>128</v>
      </c>
      <c r="GS192" s="158" t="s">
        <v>128</v>
      </c>
      <c r="GT192" s="158" t="s">
        <v>128</v>
      </c>
      <c r="GU192" s="158" t="s">
        <v>128</v>
      </c>
      <c r="GV192" s="158" t="s">
        <v>128</v>
      </c>
      <c r="GW192" s="158" t="s">
        <v>128</v>
      </c>
      <c r="GX192" s="158" t="s">
        <v>128</v>
      </c>
      <c r="GY192" s="158" t="s">
        <v>128</v>
      </c>
      <c r="GZ192" s="158" t="s">
        <v>128</v>
      </c>
      <c r="HA192" s="158" t="s">
        <v>128</v>
      </c>
      <c r="HB192" s="158" t="s">
        <v>128</v>
      </c>
      <c r="HC192" s="158" t="s">
        <v>128</v>
      </c>
      <c r="HD192" s="158" t="s">
        <v>128</v>
      </c>
      <c r="HE192" s="158" t="s">
        <v>128</v>
      </c>
      <c r="HF192" s="158" t="s">
        <v>128</v>
      </c>
      <c r="HG192" s="158" t="s">
        <v>128</v>
      </c>
      <c r="HH192" s="158" t="s">
        <v>128</v>
      </c>
      <c r="HI192" s="158" t="s">
        <v>128</v>
      </c>
      <c r="HJ192" s="158" t="s">
        <v>128</v>
      </c>
      <c r="HK192" s="158" t="s">
        <v>128</v>
      </c>
      <c r="HL192" s="158" t="s">
        <v>128</v>
      </c>
      <c r="HM192" s="158" t="s">
        <v>128</v>
      </c>
      <c r="HN192" s="158" t="s">
        <v>128</v>
      </c>
      <c r="HO192" s="158" t="s">
        <v>128</v>
      </c>
      <c r="HP192" s="158" t="s">
        <v>128</v>
      </c>
      <c r="HQ192" s="158" t="s">
        <v>128</v>
      </c>
      <c r="HR192" s="158" t="s">
        <v>128</v>
      </c>
      <c r="HS192" s="158" t="s">
        <v>128</v>
      </c>
      <c r="HT192" s="158" t="s">
        <v>128</v>
      </c>
      <c r="HU192" s="158" t="s">
        <v>128</v>
      </c>
      <c r="HV192" s="158" t="s">
        <v>128</v>
      </c>
      <c r="HW192" s="158" t="s">
        <v>128</v>
      </c>
      <c r="HX192" s="158" t="s">
        <v>128</v>
      </c>
      <c r="HY192" s="158" t="s">
        <v>128</v>
      </c>
      <c r="HZ192" s="158" t="s">
        <v>128</v>
      </c>
      <c r="IA192" s="158" t="s">
        <v>128</v>
      </c>
      <c r="IB192" s="158" t="s">
        <v>128</v>
      </c>
      <c r="IC192" s="158" t="s">
        <v>128</v>
      </c>
      <c r="ID192" s="158" t="s">
        <v>128</v>
      </c>
      <c r="IE192" s="158" t="s">
        <v>128</v>
      </c>
      <c r="IF192" s="158" t="s">
        <v>128</v>
      </c>
      <c r="IG192" s="158" t="s">
        <v>128</v>
      </c>
      <c r="IH192" s="158" t="s">
        <v>128</v>
      </c>
      <c r="II192" s="158" t="s">
        <v>128</v>
      </c>
      <c r="IJ192" s="158" t="s">
        <v>128</v>
      </c>
      <c r="IK192" s="158" t="s">
        <v>128</v>
      </c>
      <c r="IL192" s="158" t="s">
        <v>128</v>
      </c>
      <c r="IM192" s="158" t="s">
        <v>128</v>
      </c>
      <c r="IN192" s="158" t="s">
        <v>128</v>
      </c>
      <c r="IO192" s="158" t="s">
        <v>128</v>
      </c>
      <c r="IP192" s="158" t="s">
        <v>128</v>
      </c>
      <c r="IQ192" s="158" t="s">
        <v>128</v>
      </c>
      <c r="IR192" s="158" t="s">
        <v>128</v>
      </c>
      <c r="IS192" s="158" t="s">
        <v>128</v>
      </c>
      <c r="IT192" s="158" t="s">
        <v>128</v>
      </c>
      <c r="IU192" s="158" t="s">
        <v>128</v>
      </c>
      <c r="IV192" s="158" t="s">
        <v>128</v>
      </c>
      <c r="IW192" s="158" t="s">
        <v>128</v>
      </c>
      <c r="IX192" s="158" t="s">
        <v>128</v>
      </c>
      <c r="IY192" s="158" t="s">
        <v>128</v>
      </c>
      <c r="IZ192" s="158" t="s">
        <v>128</v>
      </c>
      <c r="JA192" s="158" t="s">
        <v>128</v>
      </c>
      <c r="JB192" s="158" t="s">
        <v>128</v>
      </c>
      <c r="JC192" s="158" t="s">
        <v>128</v>
      </c>
      <c r="JD192" s="158" t="s">
        <v>128</v>
      </c>
      <c r="JE192" s="158" t="s">
        <v>128</v>
      </c>
      <c r="JF192" s="158" t="s">
        <v>128</v>
      </c>
      <c r="JG192" s="158" t="s">
        <v>128</v>
      </c>
      <c r="JH192" s="158" t="s">
        <v>128</v>
      </c>
      <c r="JI192" s="158" t="s">
        <v>128</v>
      </c>
      <c r="JJ192" s="165">
        <v>1.0252479999999999</v>
      </c>
      <c r="JK192" s="158" t="s">
        <v>523</v>
      </c>
      <c r="JL192" s="166">
        <v>2.2079999999999999E-3</v>
      </c>
      <c r="JM192" s="158" t="s">
        <v>523</v>
      </c>
      <c r="JN192" s="163">
        <v>0.33708800000000005</v>
      </c>
      <c r="JO192" s="158" t="s">
        <v>523</v>
      </c>
      <c r="JP192" s="163">
        <v>0.13468800000000003</v>
      </c>
      <c r="JQ192" s="158" t="s">
        <v>523</v>
      </c>
      <c r="JR192" s="163">
        <v>0.286304</v>
      </c>
      <c r="JS192" s="158" t="s">
        <v>523</v>
      </c>
      <c r="JT192" s="163">
        <v>0.174432</v>
      </c>
      <c r="JU192" s="158" t="s">
        <v>523</v>
      </c>
      <c r="JV192" s="163">
        <v>0.21270400000000003</v>
      </c>
      <c r="JW192" s="158" t="s">
        <v>523</v>
      </c>
      <c r="JX192" s="163">
        <v>5.8144000000000008E-2</v>
      </c>
      <c r="JY192" s="158" t="s">
        <v>523</v>
      </c>
      <c r="JZ192" s="163">
        <v>2.0608000000000005E-2</v>
      </c>
      <c r="KA192" s="158" t="s">
        <v>523</v>
      </c>
      <c r="KB192" s="166">
        <v>7.36E-4</v>
      </c>
      <c r="KC192" s="158" t="s">
        <v>523</v>
      </c>
      <c r="KD192" s="163">
        <v>0.100096</v>
      </c>
      <c r="KE192" s="158" t="s">
        <v>523</v>
      </c>
      <c r="KF192" s="163">
        <v>1.3984000000000002E-2</v>
      </c>
      <c r="KG192" s="158" t="s">
        <v>523</v>
      </c>
      <c r="KH192" s="163">
        <v>0.69257600000000008</v>
      </c>
      <c r="KI192" s="158" t="s">
        <v>523</v>
      </c>
      <c r="KJ192" s="163">
        <v>2.1343999999999998E-2</v>
      </c>
      <c r="KK192" s="158" t="s">
        <v>523</v>
      </c>
      <c r="KL192" s="163">
        <v>0.15087999999999999</v>
      </c>
      <c r="KM192" s="158" t="s">
        <v>523</v>
      </c>
      <c r="KN192" s="163">
        <v>3.6799999999999999E-2</v>
      </c>
      <c r="KO192" s="158" t="s">
        <v>523</v>
      </c>
      <c r="KP192" s="163">
        <v>3.7536E-2</v>
      </c>
      <c r="KQ192" s="158" t="s">
        <v>523</v>
      </c>
      <c r="KR192" s="163">
        <v>9.9360000000000018E-2</v>
      </c>
      <c r="KS192" s="158" t="s">
        <v>523</v>
      </c>
      <c r="KT192" s="163">
        <v>4.2687999999999997E-2</v>
      </c>
      <c r="KU192" s="158" t="s">
        <v>523</v>
      </c>
      <c r="KV192" s="163">
        <v>2.5760000000000002E-2</v>
      </c>
      <c r="KW192" s="158" t="s">
        <v>523</v>
      </c>
      <c r="KX192" s="163">
        <v>9.8624000000000003E-2</v>
      </c>
      <c r="KY192" s="158" t="s">
        <v>523</v>
      </c>
      <c r="KZ192" s="163">
        <v>2.4288000000000004E-2</v>
      </c>
      <c r="LA192" s="158" t="s">
        <v>523</v>
      </c>
      <c r="LB192" s="163">
        <v>2.7968000000000003E-2</v>
      </c>
      <c r="LC192" s="158" t="s">
        <v>523</v>
      </c>
      <c r="LD192" s="163">
        <v>2.4288000000000004E-2</v>
      </c>
      <c r="LE192" s="158" t="s">
        <v>523</v>
      </c>
      <c r="LF192" s="163">
        <v>3.7536E-2</v>
      </c>
      <c r="LG192" s="158" t="s">
        <v>523</v>
      </c>
      <c r="LH192" s="163">
        <v>2.1343999999999998E-2</v>
      </c>
      <c r="LI192" s="158" t="s">
        <v>523</v>
      </c>
      <c r="LJ192" s="166">
        <v>8.8319999999999996E-3</v>
      </c>
      <c r="LK192" s="158" t="s">
        <v>523</v>
      </c>
      <c r="LL192" s="166">
        <v>9.5680000000000001E-3</v>
      </c>
      <c r="LM192" s="158" t="s">
        <v>523</v>
      </c>
      <c r="LN192" s="163">
        <v>3.2383999999999996E-2</v>
      </c>
      <c r="LO192" s="158" t="s">
        <v>523</v>
      </c>
      <c r="LP192" s="166">
        <v>6.6239999999999997E-3</v>
      </c>
      <c r="LQ192" s="158" t="s">
        <v>523</v>
      </c>
      <c r="LR192" s="163">
        <v>0.14646400000000001</v>
      </c>
      <c r="LS192" s="158" t="s">
        <v>523</v>
      </c>
      <c r="LT192" s="163">
        <v>1.1776E-2</v>
      </c>
      <c r="LU192" s="158" t="s">
        <v>523</v>
      </c>
      <c r="LV192" s="163">
        <v>1.6191999999999998E-2</v>
      </c>
      <c r="LW192" s="158" t="s">
        <v>523</v>
      </c>
      <c r="LX192" s="166">
        <v>4.4159999999999998E-3</v>
      </c>
      <c r="LY192" s="158" t="s">
        <v>523</v>
      </c>
      <c r="LZ192" s="166">
        <v>8.095999999999999E-3</v>
      </c>
      <c r="MA192" s="158" t="s">
        <v>523</v>
      </c>
      <c r="MB192" s="166">
        <v>7.36E-4</v>
      </c>
      <c r="MC192" s="158" t="s">
        <v>523</v>
      </c>
      <c r="MD192" s="166">
        <v>8.095999999999999E-3</v>
      </c>
      <c r="ME192" s="158" t="s">
        <v>523</v>
      </c>
      <c r="MF192" s="163">
        <v>1.2512000000000001E-2</v>
      </c>
      <c r="MG192" s="158" t="s">
        <v>523</v>
      </c>
      <c r="MH192" s="163">
        <v>8.9055999999999996E-2</v>
      </c>
      <c r="MI192" s="158" t="s">
        <v>523</v>
      </c>
      <c r="MJ192" s="163">
        <v>5.0048000000000002E-2</v>
      </c>
      <c r="MK192" s="158" t="s">
        <v>523</v>
      </c>
      <c r="ML192" s="163">
        <v>3.1648000000000003E-2</v>
      </c>
      <c r="MM192" s="158" t="s">
        <v>523</v>
      </c>
      <c r="MN192" s="163">
        <v>3.0175999999999998E-2</v>
      </c>
      <c r="MO192" s="158" t="s">
        <v>523</v>
      </c>
      <c r="MP192" s="166">
        <v>7.3600000000000011E-3</v>
      </c>
      <c r="MQ192" s="158" t="s">
        <v>523</v>
      </c>
      <c r="MR192" s="163">
        <v>1.3984000000000002E-2</v>
      </c>
      <c r="MS192" s="158" t="s">
        <v>523</v>
      </c>
      <c r="MT192" s="163">
        <v>4.1951999999999996E-2</v>
      </c>
      <c r="MU192" s="158" t="s">
        <v>523</v>
      </c>
      <c r="MV192" s="163">
        <v>1.4720000000000002E-2</v>
      </c>
      <c r="MW192" s="158" t="s">
        <v>523</v>
      </c>
      <c r="MX192" s="163">
        <v>1.0304000000000002E-2</v>
      </c>
      <c r="MY192" s="158" t="s">
        <v>523</v>
      </c>
      <c r="MZ192" s="166">
        <v>8.095999999999999E-3</v>
      </c>
      <c r="NA192" s="158" t="s">
        <v>523</v>
      </c>
      <c r="NB192" s="166">
        <v>6.6239999999999997E-3</v>
      </c>
      <c r="NC192" s="158" t="s">
        <v>523</v>
      </c>
      <c r="ND192" s="163">
        <v>4.5631999999999999E-2</v>
      </c>
      <c r="NE192" s="158" t="s">
        <v>523</v>
      </c>
      <c r="NF192" s="166">
        <v>1.472E-3</v>
      </c>
      <c r="NG192" s="158" t="s">
        <v>523</v>
      </c>
      <c r="NH192" s="166">
        <v>2.2079999999999999E-3</v>
      </c>
      <c r="NI192" s="158" t="s">
        <v>523</v>
      </c>
      <c r="NJ192" s="163">
        <v>2.7968000000000003E-2</v>
      </c>
      <c r="NK192" s="158" t="s">
        <v>523</v>
      </c>
      <c r="NL192" s="166">
        <v>9.5680000000000001E-3</v>
      </c>
      <c r="NM192" s="158" t="s">
        <v>523</v>
      </c>
      <c r="NN192" s="158" t="s">
        <v>128</v>
      </c>
      <c r="NO192" s="158" t="s">
        <v>128</v>
      </c>
      <c r="NP192" s="163">
        <v>0.34224000000000004</v>
      </c>
      <c r="NQ192" s="158" t="s">
        <v>523</v>
      </c>
      <c r="NR192" s="158" t="s">
        <v>128</v>
      </c>
      <c r="NS192" s="158" t="s">
        <v>128</v>
      </c>
      <c r="NT192" s="158" t="s">
        <v>128</v>
      </c>
      <c r="NU192" s="158" t="s">
        <v>128</v>
      </c>
      <c r="NV192" s="158" t="s">
        <v>128</v>
      </c>
      <c r="NW192" s="158" t="s">
        <v>128</v>
      </c>
      <c r="NX192" s="158" t="s">
        <v>128</v>
      </c>
      <c r="NY192" s="158" t="s">
        <v>128</v>
      </c>
      <c r="NZ192" s="158" t="s">
        <v>128</v>
      </c>
      <c r="OA192" s="158" t="s">
        <v>128</v>
      </c>
      <c r="OB192" s="158" t="s">
        <v>128</v>
      </c>
      <c r="OC192" s="158" t="s">
        <v>128</v>
      </c>
      <c r="OD192" s="158" t="s">
        <v>128</v>
      </c>
      <c r="OE192" s="170" t="s">
        <v>128</v>
      </c>
      <c r="OF192" s="181"/>
      <c r="OG192" s="174">
        <f t="shared" si="893"/>
        <v>43.212775135377456</v>
      </c>
      <c r="OH192" s="66" t="str">
        <f t="shared" si="894"/>
        <v>kg/GJ delivered</v>
      </c>
      <c r="OI192" s="66" t="str">
        <f t="shared" si="895"/>
        <v/>
      </c>
      <c r="OJ192" s="66" t="str">
        <f t="shared" si="896"/>
        <v/>
      </c>
      <c r="OK192" s="66" t="str">
        <f t="shared" si="897"/>
        <v/>
      </c>
      <c r="OL192" s="66" t="str">
        <f t="shared" si="898"/>
        <v/>
      </c>
      <c r="OM192" s="159">
        <f t="shared" si="899"/>
        <v>403.92572968647562</v>
      </c>
      <c r="ON192" s="66" t="str">
        <f t="shared" si="900"/>
        <v>kg/GJ delivered</v>
      </c>
      <c r="OO192" s="118">
        <f t="shared" si="901"/>
        <v>1.9848930205723616</v>
      </c>
      <c r="OP192" s="66" t="str">
        <f t="shared" si="902"/>
        <v>kg/GJ delivered</v>
      </c>
      <c r="OQ192" s="66" t="str">
        <f t="shared" si="903"/>
        <v/>
      </c>
      <c r="OR192" s="66" t="str">
        <f t="shared" si="904"/>
        <v/>
      </c>
      <c r="OS192" s="66" t="str">
        <f t="shared" si="905"/>
        <v/>
      </c>
      <c r="OT192" s="66" t="str">
        <f t="shared" si="906"/>
        <v/>
      </c>
      <c r="OU192" s="66" t="str">
        <f t="shared" si="907"/>
        <v/>
      </c>
      <c r="OV192" s="66" t="str">
        <f t="shared" si="908"/>
        <v/>
      </c>
      <c r="OW192" s="126">
        <f t="shared" si="909"/>
        <v>0.17367813930008166</v>
      </c>
      <c r="OX192" s="66" t="str">
        <f t="shared" si="910"/>
        <v>kg/GJ delivered</v>
      </c>
      <c r="OY192" s="66" t="str">
        <f t="shared" si="911"/>
        <v/>
      </c>
      <c r="OZ192" s="66" t="str">
        <f t="shared" si="912"/>
        <v/>
      </c>
      <c r="PA192" s="66" t="str">
        <f t="shared" si="913"/>
        <v/>
      </c>
      <c r="PB192" s="66" t="str">
        <f t="shared" si="914"/>
        <v/>
      </c>
      <c r="PC192" s="66" t="str">
        <f t="shared" si="915"/>
        <v/>
      </c>
      <c r="PD192" s="66" t="str">
        <f t="shared" si="916"/>
        <v/>
      </c>
      <c r="PE192" s="66" t="str">
        <f t="shared" si="917"/>
        <v/>
      </c>
      <c r="PF192" s="66" t="str">
        <f t="shared" si="918"/>
        <v/>
      </c>
      <c r="PG192" s="66" t="str">
        <f t="shared" si="919"/>
        <v/>
      </c>
      <c r="PH192" s="66" t="str">
        <f t="shared" si="920"/>
        <v/>
      </c>
      <c r="PI192" s="126">
        <f t="shared" si="921"/>
        <v>3.8348133157458032E-2</v>
      </c>
      <c r="PJ192" s="66" t="str">
        <f t="shared" si="922"/>
        <v>kg/GJ delivered</v>
      </c>
      <c r="PK192" s="66" t="str">
        <f t="shared" si="923"/>
        <v/>
      </c>
      <c r="PL192" s="66" t="str">
        <f t="shared" si="924"/>
        <v/>
      </c>
      <c r="PM192" s="66" t="str">
        <f t="shared" si="925"/>
        <v/>
      </c>
      <c r="PN192" s="66" t="str">
        <f t="shared" si="926"/>
        <v/>
      </c>
      <c r="PO192" s="66" t="str">
        <f t="shared" si="927"/>
        <v/>
      </c>
      <c r="PP192" s="66" t="str">
        <f t="shared" si="928"/>
        <v/>
      </c>
      <c r="PQ192" s="66" t="str">
        <f t="shared" si="929"/>
        <v/>
      </c>
      <c r="PR192" s="66" t="str">
        <f t="shared" si="930"/>
        <v/>
      </c>
      <c r="PS192" s="66" t="str">
        <f t="shared" si="931"/>
        <v/>
      </c>
      <c r="PT192" s="66" t="str">
        <f t="shared" si="932"/>
        <v/>
      </c>
      <c r="PU192" s="126">
        <f t="shared" si="933"/>
        <v>0.67504888367652305</v>
      </c>
      <c r="PV192" s="66" t="str">
        <f t="shared" si="934"/>
        <v>kg/GJ delivered</v>
      </c>
      <c r="PW192" s="66" t="str">
        <f t="shared" si="935"/>
        <v/>
      </c>
      <c r="PX192" s="66" t="str">
        <f t="shared" si="936"/>
        <v/>
      </c>
      <c r="PY192" s="66" t="str">
        <f t="shared" si="937"/>
        <v/>
      </c>
      <c r="PZ192" s="66" t="str">
        <f t="shared" si="938"/>
        <v/>
      </c>
      <c r="QA192" s="66" t="str">
        <f t="shared" si="939"/>
        <v/>
      </c>
      <c r="QB192" s="66" t="str">
        <f t="shared" si="940"/>
        <v/>
      </c>
      <c r="QC192" s="66" t="str">
        <f t="shared" si="941"/>
        <v/>
      </c>
      <c r="QD192" s="66" t="str">
        <f t="shared" si="942"/>
        <v/>
      </c>
      <c r="QE192" s="66" t="str">
        <f t="shared" si="943"/>
        <v/>
      </c>
      <c r="QF192" s="66" t="str">
        <f t="shared" si="944"/>
        <v/>
      </c>
      <c r="QG192" s="66" t="str">
        <f t="shared" si="945"/>
        <v/>
      </c>
      <c r="QH192" s="66" t="str">
        <f t="shared" si="946"/>
        <v/>
      </c>
      <c r="QI192" s="66" t="str">
        <f t="shared" si="947"/>
        <v/>
      </c>
      <c r="QJ192" s="66" t="str">
        <f t="shared" si="948"/>
        <v/>
      </c>
      <c r="QK192" s="66" t="str">
        <f t="shared" si="949"/>
        <v/>
      </c>
      <c r="QL192" s="66" t="str">
        <f t="shared" si="950"/>
        <v/>
      </c>
      <c r="QM192" s="66" t="str">
        <f t="shared" si="951"/>
        <v/>
      </c>
      <c r="QN192" s="66" t="str">
        <f t="shared" si="952"/>
        <v/>
      </c>
      <c r="QO192" s="66" t="str">
        <f t="shared" si="953"/>
        <v/>
      </c>
      <c r="QP192" s="66" t="str">
        <f t="shared" si="954"/>
        <v/>
      </c>
      <c r="QQ192" s="66" t="str">
        <f t="shared" si="955"/>
        <v/>
      </c>
      <c r="QR192" s="66" t="str">
        <f t="shared" si="956"/>
        <v/>
      </c>
      <c r="QS192" s="66" t="str">
        <f t="shared" si="957"/>
        <v/>
      </c>
      <c r="QT192" s="66" t="str">
        <f t="shared" si="958"/>
        <v/>
      </c>
      <c r="QU192" s="66" t="str">
        <f t="shared" si="959"/>
        <v/>
      </c>
      <c r="QV192" s="66" t="str">
        <f t="shared" si="960"/>
        <v/>
      </c>
      <c r="QW192" s="66" t="str">
        <f t="shared" si="961"/>
        <v/>
      </c>
      <c r="QX192" s="66" t="str">
        <f t="shared" si="962"/>
        <v/>
      </c>
      <c r="QY192" s="66" t="str">
        <f t="shared" si="963"/>
        <v/>
      </c>
      <c r="QZ192" s="66" t="str">
        <f t="shared" si="964"/>
        <v/>
      </c>
      <c r="RA192" s="66" t="str">
        <f t="shared" si="965"/>
        <v/>
      </c>
      <c r="RB192" s="66" t="str">
        <f t="shared" si="966"/>
        <v/>
      </c>
      <c r="RC192" s="66" t="str">
        <f t="shared" si="967"/>
        <v/>
      </c>
      <c r="RD192" s="66" t="str">
        <f t="shared" si="968"/>
        <v/>
      </c>
      <c r="RE192" s="126">
        <f t="shared" si="969"/>
        <v>0.28548054683885427</v>
      </c>
      <c r="RF192" s="66" t="str">
        <f t="shared" si="970"/>
        <v>kg/GJ delivered</v>
      </c>
      <c r="RG192" s="66" t="str">
        <f t="shared" si="971"/>
        <v/>
      </c>
      <c r="RH192" s="66" t="str">
        <f t="shared" si="972"/>
        <v/>
      </c>
      <c r="RI192" s="66" t="str">
        <f t="shared" si="973"/>
        <v/>
      </c>
      <c r="RJ192" s="66" t="str">
        <f t="shared" si="974"/>
        <v/>
      </c>
      <c r="RK192" s="66" t="str">
        <f t="shared" si="975"/>
        <v/>
      </c>
      <c r="RL192" s="66" t="str">
        <f t="shared" si="976"/>
        <v/>
      </c>
      <c r="RM192" s="66" t="str">
        <f t="shared" si="977"/>
        <v/>
      </c>
      <c r="RN192" s="66" t="str">
        <f t="shared" si="978"/>
        <v/>
      </c>
      <c r="RO192" s="66" t="str">
        <f t="shared" si="979"/>
        <v/>
      </c>
      <c r="RP192" s="66" t="str">
        <f t="shared" si="980"/>
        <v/>
      </c>
      <c r="RQ192" s="66" t="str">
        <f t="shared" si="981"/>
        <v/>
      </c>
      <c r="RR192" s="66" t="str">
        <f t="shared" si="982"/>
        <v/>
      </c>
      <c r="RS192" s="66" t="str">
        <f t="shared" si="983"/>
        <v/>
      </c>
      <c r="RT192" s="66" t="str">
        <f t="shared" si="984"/>
        <v/>
      </c>
      <c r="RU192" s="66" t="str">
        <f t="shared" si="985"/>
        <v/>
      </c>
      <c r="RV192" s="66" t="str">
        <f t="shared" si="986"/>
        <v/>
      </c>
      <c r="RW192" s="66" t="str">
        <f t="shared" si="987"/>
        <v/>
      </c>
      <c r="RX192" s="66" t="str">
        <f t="shared" si="988"/>
        <v/>
      </c>
      <c r="RY192" s="66" t="str">
        <f t="shared" si="989"/>
        <v/>
      </c>
      <c r="RZ192" s="66" t="str">
        <f t="shared" si="990"/>
        <v/>
      </c>
      <c r="SA192" s="66" t="str">
        <f t="shared" si="991"/>
        <v/>
      </c>
      <c r="SB192" s="66" t="str">
        <f t="shared" si="992"/>
        <v/>
      </c>
      <c r="SC192" s="126">
        <f t="shared" si="993"/>
        <v>1.7347964999802439E-2</v>
      </c>
      <c r="SD192" s="66" t="str">
        <f t="shared" si="994"/>
        <v>kg/GJ delivered</v>
      </c>
      <c r="SE192" s="66" t="str">
        <f t="shared" si="995"/>
        <v/>
      </c>
      <c r="SF192" s="66" t="str">
        <f t="shared" si="996"/>
        <v/>
      </c>
      <c r="SG192" s="66" t="str">
        <f t="shared" si="997"/>
        <v/>
      </c>
      <c r="SH192" s="66" t="str">
        <f t="shared" si="998"/>
        <v/>
      </c>
      <c r="SI192" s="66" t="str">
        <f t="shared" si="999"/>
        <v/>
      </c>
      <c r="SJ192" s="66" t="str">
        <f t="shared" si="1000"/>
        <v/>
      </c>
      <c r="SK192" s="66" t="str">
        <f t="shared" si="1001"/>
        <v/>
      </c>
      <c r="SL192" s="66" t="str">
        <f t="shared" si="1002"/>
        <v/>
      </c>
      <c r="SM192" s="66" t="str">
        <f t="shared" si="1003"/>
        <v/>
      </c>
      <c r="SN192" s="66" t="str">
        <f t="shared" si="1004"/>
        <v/>
      </c>
      <c r="SO192" s="66" t="str">
        <f t="shared" si="1005"/>
        <v/>
      </c>
      <c r="SP192" s="66" t="str">
        <f t="shared" si="1006"/>
        <v/>
      </c>
      <c r="SQ192" s="66" t="str">
        <f t="shared" si="1007"/>
        <v/>
      </c>
      <c r="SR192" s="66" t="str">
        <f t="shared" si="1008"/>
        <v/>
      </c>
      <c r="SS192" s="66" t="str">
        <f t="shared" si="1009"/>
        <v/>
      </c>
      <c r="ST192" s="66" t="str">
        <f t="shared" si="1010"/>
        <v/>
      </c>
      <c r="SU192" s="66" t="str">
        <f t="shared" si="1011"/>
        <v/>
      </c>
      <c r="SV192" s="66" t="str">
        <f t="shared" si="1012"/>
        <v/>
      </c>
      <c r="SW192" s="66" t="str">
        <f t="shared" si="1013"/>
        <v/>
      </c>
      <c r="SX192" s="66" t="str">
        <f t="shared" si="1014"/>
        <v/>
      </c>
      <c r="SY192" s="66" t="str">
        <f t="shared" si="1015"/>
        <v/>
      </c>
      <c r="SZ192" s="66" t="str">
        <f t="shared" si="1016"/>
        <v/>
      </c>
      <c r="TA192" s="66" t="str">
        <f t="shared" si="1017"/>
        <v/>
      </c>
      <c r="TB192" s="66" t="str">
        <f t="shared" si="1018"/>
        <v/>
      </c>
      <c r="TC192" s="66" t="str">
        <f t="shared" si="1019"/>
        <v/>
      </c>
      <c r="TD192" s="66" t="str">
        <f t="shared" si="1020"/>
        <v/>
      </c>
      <c r="TE192" s="66" t="str">
        <f t="shared" si="1021"/>
        <v/>
      </c>
      <c r="TF192" s="66" t="str">
        <f t="shared" si="1022"/>
        <v/>
      </c>
      <c r="TG192" s="66" t="str">
        <f t="shared" si="1023"/>
        <v/>
      </c>
      <c r="TH192" s="66" t="str">
        <f t="shared" si="1024"/>
        <v/>
      </c>
      <c r="TI192" s="66" t="str">
        <f t="shared" si="1025"/>
        <v/>
      </c>
      <c r="TJ192" s="66" t="str">
        <f t="shared" si="1026"/>
        <v/>
      </c>
      <c r="TK192" s="66" t="str">
        <f t="shared" si="1027"/>
        <v/>
      </c>
      <c r="TL192" s="66" t="str">
        <f t="shared" si="1028"/>
        <v/>
      </c>
      <c r="TM192" s="126">
        <f t="shared" si="1029"/>
        <v>7.8522367893842634E-2</v>
      </c>
      <c r="TN192" s="66" t="str">
        <f t="shared" si="1030"/>
        <v>kg/GJ delivered</v>
      </c>
      <c r="TO192" s="126">
        <f t="shared" si="1031"/>
        <v>1.2174010526177155E-2</v>
      </c>
      <c r="TP192" s="66" t="str">
        <f t="shared" si="1032"/>
        <v>kg/GJ delivered</v>
      </c>
      <c r="TQ192" s="66" t="str">
        <f t="shared" si="1033"/>
        <v/>
      </c>
      <c r="TR192" s="66" t="str">
        <f t="shared" si="1034"/>
        <v/>
      </c>
      <c r="TS192" s="66" t="str">
        <f t="shared" si="1035"/>
        <v/>
      </c>
      <c r="TT192" s="66" t="str">
        <f t="shared" si="1036"/>
        <v/>
      </c>
      <c r="TU192" s="66" t="str">
        <f t="shared" si="1037"/>
        <v/>
      </c>
      <c r="TV192" s="66" t="str">
        <f t="shared" si="1038"/>
        <v/>
      </c>
      <c r="TW192" s="66" t="str">
        <f t="shared" si="1039"/>
        <v/>
      </c>
      <c r="TX192" s="66" t="str">
        <f t="shared" si="1040"/>
        <v/>
      </c>
      <c r="TY192" s="66" t="str">
        <f t="shared" si="1041"/>
        <v/>
      </c>
      <c r="TZ192" s="66" t="str">
        <f t="shared" si="1042"/>
        <v/>
      </c>
      <c r="UA192" s="66" t="str">
        <f t="shared" si="1043"/>
        <v/>
      </c>
      <c r="UB192" s="66" t="str">
        <f t="shared" si="1044"/>
        <v/>
      </c>
      <c r="UC192" s="66" t="str">
        <f t="shared" si="1045"/>
        <v/>
      </c>
      <c r="UD192" s="66" t="str">
        <f t="shared" si="1046"/>
        <v/>
      </c>
      <c r="UE192" s="66" t="str">
        <f t="shared" si="1047"/>
        <v/>
      </c>
      <c r="UF192" s="66" t="str">
        <f t="shared" si="1048"/>
        <v/>
      </c>
      <c r="UG192" s="66" t="str">
        <f t="shared" si="1049"/>
        <v/>
      </c>
      <c r="UH192" s="66" t="str">
        <f t="shared" si="1050"/>
        <v/>
      </c>
      <c r="UI192" s="66" t="str">
        <f t="shared" si="1051"/>
        <v/>
      </c>
      <c r="UJ192" s="66" t="str">
        <f t="shared" si="1052"/>
        <v/>
      </c>
      <c r="UK192" s="66" t="str">
        <f t="shared" si="1053"/>
        <v/>
      </c>
      <c r="UL192" s="66" t="str">
        <f t="shared" si="1054"/>
        <v/>
      </c>
      <c r="UM192" s="66" t="str">
        <f t="shared" si="1055"/>
        <v/>
      </c>
      <c r="UN192" s="66" t="str">
        <f t="shared" si="1056"/>
        <v/>
      </c>
      <c r="UO192" s="66" t="str">
        <f t="shared" si="1057"/>
        <v/>
      </c>
      <c r="UP192" s="66" t="str">
        <f t="shared" si="1058"/>
        <v/>
      </c>
      <c r="UQ192" s="66" t="str">
        <f t="shared" si="1059"/>
        <v/>
      </c>
      <c r="UR192" s="66" t="str">
        <f t="shared" si="1060"/>
        <v/>
      </c>
      <c r="US192" s="66" t="str">
        <f t="shared" si="1061"/>
        <v/>
      </c>
      <c r="UT192" s="66" t="str">
        <f t="shared" si="1062"/>
        <v/>
      </c>
      <c r="UU192" s="66" t="str">
        <f t="shared" si="1063"/>
        <v/>
      </c>
      <c r="UV192" s="66" t="str">
        <f t="shared" si="1064"/>
        <v/>
      </c>
      <c r="UW192" s="66" t="str">
        <f t="shared" si="1065"/>
        <v/>
      </c>
      <c r="UX192" s="66" t="str">
        <f t="shared" si="1066"/>
        <v/>
      </c>
      <c r="UY192" s="66" t="str">
        <f t="shared" si="1067"/>
        <v/>
      </c>
      <c r="UZ192" s="66" t="str">
        <f t="shared" si="1068"/>
        <v/>
      </c>
      <c r="VA192" s="66" t="str">
        <f t="shared" si="1069"/>
        <v/>
      </c>
      <c r="VB192" s="66" t="str">
        <f t="shared" si="1070"/>
        <v/>
      </c>
      <c r="VC192" s="66" t="str">
        <f t="shared" si="1071"/>
        <v/>
      </c>
      <c r="VD192" s="66" t="str">
        <f t="shared" si="1072"/>
        <v/>
      </c>
      <c r="VE192" s="66" t="str">
        <f t="shared" si="1073"/>
        <v/>
      </c>
      <c r="VF192" s="66" t="str">
        <f t="shared" si="1074"/>
        <v/>
      </c>
      <c r="VG192" s="66" t="str">
        <f t="shared" si="1075"/>
        <v/>
      </c>
      <c r="VH192" s="66" t="str">
        <f t="shared" si="1076"/>
        <v/>
      </c>
      <c r="VI192" s="66" t="str">
        <f t="shared" si="1077"/>
        <v/>
      </c>
      <c r="VJ192" s="66" t="str">
        <f t="shared" si="1078"/>
        <v/>
      </c>
      <c r="VK192" s="66" t="str">
        <f t="shared" si="1079"/>
        <v/>
      </c>
      <c r="VL192" s="66" t="str">
        <f t="shared" si="1080"/>
        <v/>
      </c>
      <c r="VM192" s="66" t="str">
        <f t="shared" si="1081"/>
        <v/>
      </c>
      <c r="VN192" s="66" t="str">
        <f t="shared" si="1082"/>
        <v/>
      </c>
      <c r="VO192" s="66" t="str">
        <f t="shared" si="1083"/>
        <v/>
      </c>
      <c r="VP192" s="66" t="str">
        <f t="shared" si="1084"/>
        <v/>
      </c>
      <c r="VQ192" s="66" t="str">
        <f t="shared" si="1085"/>
        <v/>
      </c>
      <c r="VR192" s="66" t="str">
        <f t="shared" si="1086"/>
        <v/>
      </c>
      <c r="VS192" s="66" t="str">
        <f t="shared" si="1087"/>
        <v/>
      </c>
      <c r="VT192" s="66" t="str">
        <f t="shared" si="1088"/>
        <v/>
      </c>
      <c r="VU192" s="66" t="str">
        <f t="shared" si="1089"/>
        <v/>
      </c>
      <c r="VV192" s="66" t="str">
        <f t="shared" si="1090"/>
        <v/>
      </c>
      <c r="VW192" s="66" t="str">
        <f t="shared" si="1091"/>
        <v/>
      </c>
      <c r="VX192" s="66" t="str">
        <f t="shared" si="1092"/>
        <v/>
      </c>
      <c r="VY192" s="66" t="str">
        <f t="shared" si="1093"/>
        <v/>
      </c>
      <c r="VZ192" s="66" t="str">
        <f t="shared" si="1094"/>
        <v/>
      </c>
      <c r="WA192" s="66" t="str">
        <f t="shared" si="1095"/>
        <v/>
      </c>
      <c r="WB192" s="66" t="str">
        <f t="shared" si="1096"/>
        <v/>
      </c>
      <c r="WC192" s="66" t="str">
        <f t="shared" si="1097"/>
        <v/>
      </c>
      <c r="WD192" s="66" t="str">
        <f t="shared" si="1098"/>
        <v/>
      </c>
      <c r="WE192" s="66" t="str">
        <f t="shared" si="1099"/>
        <v/>
      </c>
      <c r="WF192" s="66" t="str">
        <f t="shared" si="1100"/>
        <v/>
      </c>
      <c r="WG192" s="66" t="str">
        <f t="shared" si="1101"/>
        <v/>
      </c>
      <c r="WH192" s="66" t="str">
        <f t="shared" si="1102"/>
        <v/>
      </c>
      <c r="WI192" s="66" t="str">
        <f t="shared" si="1103"/>
        <v/>
      </c>
      <c r="WJ192" s="66" t="str">
        <f t="shared" si="1104"/>
        <v/>
      </c>
      <c r="WK192" s="66" t="str">
        <f t="shared" si="1105"/>
        <v/>
      </c>
      <c r="WL192" s="66" t="str">
        <f t="shared" si="1106"/>
        <v/>
      </c>
      <c r="WM192" s="66" t="str">
        <f t="shared" si="1107"/>
        <v/>
      </c>
      <c r="WN192" s="66" t="str">
        <f t="shared" si="1108"/>
        <v/>
      </c>
      <c r="WO192" s="66" t="str">
        <f t="shared" si="1109"/>
        <v/>
      </c>
      <c r="WP192" s="66" t="str">
        <f t="shared" si="1110"/>
        <v/>
      </c>
      <c r="WQ192" s="66" t="str">
        <f t="shared" si="1111"/>
        <v/>
      </c>
      <c r="WR192" s="66" t="str">
        <f t="shared" si="1112"/>
        <v/>
      </c>
      <c r="WS192" s="66" t="str">
        <f t="shared" si="1113"/>
        <v/>
      </c>
      <c r="WT192" s="66" t="str">
        <f t="shared" si="1114"/>
        <v/>
      </c>
      <c r="WU192" s="66" t="str">
        <f t="shared" si="1115"/>
        <v/>
      </c>
      <c r="WV192" s="66" t="str">
        <f t="shared" si="1116"/>
        <v/>
      </c>
      <c r="WW192" s="66" t="str">
        <f t="shared" si="1117"/>
        <v/>
      </c>
      <c r="WX192" s="66" t="str">
        <f t="shared" si="1118"/>
        <v/>
      </c>
      <c r="WY192" s="66" t="str">
        <f t="shared" si="1119"/>
        <v/>
      </c>
      <c r="WZ192" s="66" t="str">
        <f t="shared" si="1120"/>
        <v/>
      </c>
      <c r="XA192" s="66" t="str">
        <f t="shared" si="1121"/>
        <v/>
      </c>
      <c r="XB192" s="66" t="str">
        <f t="shared" si="1122"/>
        <v/>
      </c>
      <c r="XC192" s="66" t="str">
        <f t="shared" si="1123"/>
        <v/>
      </c>
      <c r="XD192" s="66" t="str">
        <f t="shared" si="1124"/>
        <v/>
      </c>
      <c r="XE192" s="66" t="str">
        <f t="shared" si="1125"/>
        <v/>
      </c>
      <c r="XF192" s="66" t="str">
        <f t="shared" si="1126"/>
        <v/>
      </c>
      <c r="XG192" s="66" t="str">
        <f t="shared" si="1127"/>
        <v/>
      </c>
      <c r="XH192" s="66" t="str">
        <f t="shared" si="1128"/>
        <v/>
      </c>
      <c r="XI192" s="66" t="str">
        <f t="shared" si="1129"/>
        <v/>
      </c>
      <c r="XJ192" s="66" t="str">
        <f t="shared" si="1130"/>
        <v/>
      </c>
      <c r="XK192" s="66" t="str">
        <f t="shared" si="1131"/>
        <v/>
      </c>
      <c r="XL192" s="66" t="str">
        <f t="shared" si="1132"/>
        <v/>
      </c>
      <c r="XM192" s="66" t="str">
        <f t="shared" si="1133"/>
        <v/>
      </c>
      <c r="XN192" s="66" t="str">
        <f t="shared" si="1134"/>
        <v/>
      </c>
      <c r="XO192" s="66" t="str">
        <f t="shared" si="1135"/>
        <v/>
      </c>
      <c r="XP192" s="66" t="str">
        <f t="shared" si="1136"/>
        <v/>
      </c>
      <c r="XQ192" s="66" t="str">
        <f t="shared" si="1137"/>
        <v/>
      </c>
      <c r="XR192" s="66" t="str">
        <f t="shared" si="1138"/>
        <v/>
      </c>
      <c r="XS192" s="66" t="str">
        <f t="shared" si="1139"/>
        <v/>
      </c>
      <c r="XT192" s="66" t="str">
        <f t="shared" si="1140"/>
        <v/>
      </c>
      <c r="XU192" s="66" t="str">
        <f t="shared" si="1141"/>
        <v/>
      </c>
      <c r="XV192" s="66" t="str">
        <f t="shared" si="1142"/>
        <v/>
      </c>
      <c r="XW192" s="66" t="str">
        <f t="shared" si="1143"/>
        <v/>
      </c>
      <c r="XX192" s="66" t="str">
        <f t="shared" si="1144"/>
        <v/>
      </c>
      <c r="XY192" s="126">
        <f t="shared" si="1145"/>
        <v>0.42395991657411936</v>
      </c>
      <c r="XZ192" s="66" t="str">
        <f t="shared" si="1146"/>
        <v>kg/GJ delivered</v>
      </c>
      <c r="YA192" s="160">
        <f t="shared" si="1147"/>
        <v>9.130507894632864E-4</v>
      </c>
      <c r="YB192" s="66" t="str">
        <f t="shared" si="1148"/>
        <v>kg/GJ delivered</v>
      </c>
      <c r="YC192" s="126">
        <f t="shared" si="1149"/>
        <v>0.13939242052472842</v>
      </c>
      <c r="YD192" s="66" t="str">
        <f t="shared" si="1150"/>
        <v>kg/GJ delivered</v>
      </c>
      <c r="YE192" s="126">
        <f t="shared" si="1151"/>
        <v>5.5696098157260482E-2</v>
      </c>
      <c r="YF192" s="66" t="str">
        <f t="shared" si="1152"/>
        <v>kg/GJ delivered</v>
      </c>
      <c r="YG192" s="126">
        <f t="shared" si="1153"/>
        <v>0.11839225236707281</v>
      </c>
      <c r="YH192" s="66" t="str">
        <f t="shared" si="1154"/>
        <v>kg/GJ delivered</v>
      </c>
      <c r="YI192" s="126">
        <f t="shared" si="1155"/>
        <v>7.2131012367599626E-2</v>
      </c>
      <c r="YJ192" s="66" t="str">
        <f t="shared" si="1156"/>
        <v>kg/GJ delivered</v>
      </c>
      <c r="YK192" s="126">
        <f t="shared" si="1157"/>
        <v>8.7957226051629936E-2</v>
      </c>
      <c r="YL192" s="66" t="str">
        <f t="shared" si="1158"/>
        <v>kg/GJ delivered</v>
      </c>
      <c r="YM192" s="126">
        <f t="shared" si="1159"/>
        <v>2.4043670789199879E-2</v>
      </c>
      <c r="YN192" s="66" t="str">
        <f t="shared" si="1160"/>
        <v>kg/GJ delivered</v>
      </c>
      <c r="YO192" s="160">
        <f t="shared" si="1161"/>
        <v>8.5218073683240077E-3</v>
      </c>
      <c r="YP192" s="66" t="str">
        <f t="shared" si="1162"/>
        <v>kg/GJ delivered</v>
      </c>
      <c r="YQ192" s="160">
        <f t="shared" si="1163"/>
        <v>3.043502631544288E-4</v>
      </c>
      <c r="YR192" s="66" t="str">
        <f t="shared" si="1164"/>
        <v>kg/GJ delivered</v>
      </c>
      <c r="YS192" s="126">
        <f t="shared" si="1165"/>
        <v>4.1391635789002318E-2</v>
      </c>
      <c r="YT192" s="66" t="str">
        <f t="shared" si="1166"/>
        <v>kg/GJ delivered</v>
      </c>
      <c r="YU192" s="160">
        <f t="shared" si="1167"/>
        <v>5.7826549999341484E-3</v>
      </c>
      <c r="YV192" s="66" t="str">
        <f t="shared" si="1168"/>
        <v>kg/GJ delivered</v>
      </c>
      <c r="YW192" s="126">
        <f t="shared" si="1169"/>
        <v>0.28639359762831751</v>
      </c>
      <c r="YX192" s="66" t="str">
        <f t="shared" si="1170"/>
        <v>kg/GJ delivered</v>
      </c>
      <c r="YY192" s="160">
        <f t="shared" si="1171"/>
        <v>8.8261576314784349E-3</v>
      </c>
      <c r="YZ192" s="66" t="str">
        <f t="shared" si="1172"/>
        <v>kg/GJ delivered</v>
      </c>
      <c r="ZA192" s="126">
        <f t="shared" si="1173"/>
        <v>6.2391803946657901E-2</v>
      </c>
      <c r="ZB192" s="66" t="str">
        <f t="shared" si="1174"/>
        <v>kg/GJ delivered</v>
      </c>
      <c r="ZC192" s="126">
        <f t="shared" si="1175"/>
        <v>1.5217513157721439E-2</v>
      </c>
      <c r="ZD192" s="66" t="str">
        <f t="shared" si="1176"/>
        <v>kg/GJ delivered</v>
      </c>
      <c r="ZE192" s="126">
        <f t="shared" si="1177"/>
        <v>1.5521863420875871E-2</v>
      </c>
      <c r="ZF192" s="66" t="str">
        <f t="shared" si="1178"/>
        <v>kg/GJ delivered</v>
      </c>
      <c r="ZG192" s="126">
        <f t="shared" si="1179"/>
        <v>4.1087285525847894E-2</v>
      </c>
      <c r="ZH192" s="66" t="str">
        <f t="shared" si="1180"/>
        <v>kg/GJ delivered</v>
      </c>
      <c r="ZI192" s="126">
        <f t="shared" si="1181"/>
        <v>1.765231526295687E-2</v>
      </c>
      <c r="ZJ192" s="66" t="str">
        <f t="shared" si="1182"/>
        <v>kg/GJ delivered</v>
      </c>
      <c r="ZK192" s="126">
        <f t="shared" si="1183"/>
        <v>1.065225921040501E-2</v>
      </c>
      <c r="ZL192" s="66" t="str">
        <f t="shared" si="1184"/>
        <v>kg/GJ delivered</v>
      </c>
      <c r="ZM192" s="126">
        <f t="shared" si="1185"/>
        <v>4.0782935262693464E-2</v>
      </c>
      <c r="ZN192" s="66" t="str">
        <f t="shared" si="1186"/>
        <v>kg/GJ delivered</v>
      </c>
      <c r="ZO192" s="126">
        <f t="shared" si="1187"/>
        <v>1.0043558684096152E-2</v>
      </c>
      <c r="ZP192" s="66" t="str">
        <f t="shared" si="1188"/>
        <v>kg/GJ delivered</v>
      </c>
      <c r="ZQ192" s="126">
        <f t="shared" si="1189"/>
        <v>1.1565309999868297E-2</v>
      </c>
      <c r="ZR192" s="66" t="str">
        <f t="shared" si="1190"/>
        <v>kg/GJ delivered</v>
      </c>
      <c r="ZS192" s="126">
        <f t="shared" si="1191"/>
        <v>1.0043558684096152E-2</v>
      </c>
      <c r="ZT192" s="66" t="str">
        <f t="shared" si="1192"/>
        <v>kg/GJ delivered</v>
      </c>
      <c r="ZU192" s="126">
        <f t="shared" si="1193"/>
        <v>1.5521863420875871E-2</v>
      </c>
      <c r="ZV192" s="66" t="str">
        <f t="shared" si="1194"/>
        <v>kg/GJ delivered</v>
      </c>
      <c r="ZW192" s="160">
        <f t="shared" si="1195"/>
        <v>8.8261576314784349E-3</v>
      </c>
      <c r="ZX192" s="66" t="str">
        <f t="shared" si="1196"/>
        <v>kg/GJ delivered</v>
      </c>
      <c r="ZY192" s="160">
        <f t="shared" si="1197"/>
        <v>3.6522031578531456E-3</v>
      </c>
      <c r="ZZ192" s="66" t="str">
        <f t="shared" si="1198"/>
        <v>kg/GJ delivered</v>
      </c>
      <c r="AAA192" s="160">
        <f t="shared" si="1199"/>
        <v>3.956553421007575E-3</v>
      </c>
      <c r="AAB192" s="66" t="str">
        <f t="shared" si="1200"/>
        <v>kg/GJ delivered</v>
      </c>
      <c r="AAC192" s="126">
        <f t="shared" si="1201"/>
        <v>1.3391411578794867E-2</v>
      </c>
      <c r="AAD192" s="66" t="str">
        <f t="shared" si="1202"/>
        <v>kg/GJ delivered</v>
      </c>
      <c r="AAE192" s="160">
        <f t="shared" si="1203"/>
        <v>2.7391523683898593E-3</v>
      </c>
      <c r="AAF192" s="66" t="str">
        <f t="shared" si="1204"/>
        <v>kg/GJ delivered</v>
      </c>
      <c r="AAG192" s="126">
        <f t="shared" si="1205"/>
        <v>6.0565702367731344E-2</v>
      </c>
      <c r="AAH192" s="66" t="str">
        <f t="shared" si="1206"/>
        <v>kg/GJ delivered</v>
      </c>
      <c r="AAI192" s="160">
        <f t="shared" si="1207"/>
        <v>4.8696042104708608E-3</v>
      </c>
      <c r="AAJ192" s="66" t="str">
        <f t="shared" si="1208"/>
        <v>kg/GJ delivered</v>
      </c>
      <c r="AAK192" s="160">
        <f t="shared" si="1209"/>
        <v>6.6957057893974334E-3</v>
      </c>
      <c r="AAL192" s="66" t="str">
        <f t="shared" si="1210"/>
        <v>kg/GJ delivered</v>
      </c>
      <c r="AAM192" s="160">
        <f t="shared" si="1211"/>
        <v>1.8261015789265728E-3</v>
      </c>
      <c r="AAN192" s="66" t="str">
        <f t="shared" si="1212"/>
        <v>kg/GJ delivered</v>
      </c>
      <c r="AAO192" s="160">
        <f t="shared" si="1213"/>
        <v>3.3478528946987167E-3</v>
      </c>
      <c r="AAP192" s="66" t="str">
        <f t="shared" si="1214"/>
        <v>kg/GJ delivered</v>
      </c>
      <c r="AAQ192" s="160">
        <f t="shared" si="1215"/>
        <v>3.043502631544288E-4</v>
      </c>
      <c r="AAR192" s="66" t="str">
        <f t="shared" si="1216"/>
        <v>kg/GJ delivered</v>
      </c>
      <c r="AAS192" s="160">
        <f t="shared" si="1217"/>
        <v>3.3478528946987167E-3</v>
      </c>
      <c r="AAT192" s="66" t="str">
        <f t="shared" si="1218"/>
        <v>kg/GJ delivered</v>
      </c>
      <c r="AAU192" s="160">
        <f t="shared" si="1219"/>
        <v>5.1739544736252897E-3</v>
      </c>
      <c r="AAV192" s="66" t="str">
        <f t="shared" si="1220"/>
        <v>kg/GJ delivered</v>
      </c>
      <c r="AAW192" s="126">
        <f t="shared" si="1221"/>
        <v>3.6826381841685886E-2</v>
      </c>
      <c r="AAX192" s="66" t="str">
        <f t="shared" si="1222"/>
        <v>kg/GJ delivered</v>
      </c>
      <c r="AAY192" s="126">
        <f t="shared" si="1223"/>
        <v>2.0695817894501159E-2</v>
      </c>
      <c r="AAZ192" s="66" t="str">
        <f t="shared" si="1224"/>
        <v>kg/GJ delivered</v>
      </c>
      <c r="ABA192" s="126">
        <f t="shared" si="1225"/>
        <v>1.3087061315640441E-2</v>
      </c>
      <c r="ABB192" s="66" t="str">
        <f t="shared" si="1226"/>
        <v>kg/GJ delivered</v>
      </c>
      <c r="ABC192" s="126">
        <f t="shared" si="1227"/>
        <v>1.247836078933158E-2</v>
      </c>
      <c r="ABD192" s="66" t="str">
        <f t="shared" si="1228"/>
        <v>kg/GJ delivered</v>
      </c>
      <c r="ABE192" s="160">
        <f t="shared" si="1229"/>
        <v>3.0435026315442887E-3</v>
      </c>
      <c r="ABF192" s="66" t="str">
        <f t="shared" si="1230"/>
        <v>kg/GJ delivered</v>
      </c>
      <c r="ABG192" s="160">
        <f t="shared" si="1231"/>
        <v>5.7826549999341484E-3</v>
      </c>
      <c r="ABH192" s="66" t="str">
        <f t="shared" si="1232"/>
        <v>kg/GJ delivered</v>
      </c>
      <c r="ABI192" s="126">
        <f t="shared" si="1233"/>
        <v>1.7347964999802439E-2</v>
      </c>
      <c r="ABJ192" s="66" t="str">
        <f t="shared" si="1234"/>
        <v>kg/GJ delivered</v>
      </c>
      <c r="ABK192" s="160">
        <f t="shared" si="1235"/>
        <v>6.0870052630885773E-3</v>
      </c>
      <c r="ABL192" s="66" t="str">
        <f t="shared" si="1236"/>
        <v>kg/GJ delivered</v>
      </c>
      <c r="ABM192" s="160">
        <f t="shared" si="1237"/>
        <v>4.2609036841620039E-3</v>
      </c>
      <c r="ABN192" s="66" t="str">
        <f t="shared" si="1238"/>
        <v>kg/GJ delivered</v>
      </c>
      <c r="ABO192" s="160">
        <f t="shared" si="1239"/>
        <v>3.3478528946987167E-3</v>
      </c>
      <c r="ABP192" s="66" t="str">
        <f t="shared" si="1240"/>
        <v>kg/GJ delivered</v>
      </c>
      <c r="ABQ192" s="160">
        <f t="shared" si="1241"/>
        <v>2.7391523683898593E-3</v>
      </c>
      <c r="ABR192" s="66" t="str">
        <f t="shared" si="1242"/>
        <v>kg/GJ delivered</v>
      </c>
      <c r="ABS192" s="126">
        <f t="shared" si="1243"/>
        <v>1.8869716315574585E-2</v>
      </c>
      <c r="ABT192" s="66" t="str">
        <f t="shared" si="1244"/>
        <v>kg/GJ delivered</v>
      </c>
      <c r="ABU192" s="160">
        <f t="shared" si="1245"/>
        <v>6.087005263088576E-4</v>
      </c>
      <c r="ABV192" s="66" t="str">
        <f t="shared" si="1246"/>
        <v>kg/GJ delivered</v>
      </c>
      <c r="ABW192" s="160">
        <f t="shared" si="1247"/>
        <v>9.130507894632864E-4</v>
      </c>
      <c r="ABX192" s="66" t="str">
        <f t="shared" si="1248"/>
        <v>kg/GJ delivered</v>
      </c>
      <c r="ABY192" s="126">
        <f t="shared" si="1249"/>
        <v>1.1565309999868297E-2</v>
      </c>
      <c r="ABZ192" s="66" t="str">
        <f t="shared" si="1250"/>
        <v>kg/GJ delivered</v>
      </c>
      <c r="ACA192" s="160">
        <f t="shared" si="1251"/>
        <v>3.956553421007575E-3</v>
      </c>
      <c r="ACB192" s="66" t="str">
        <f t="shared" si="1252"/>
        <v>kg/GJ delivered</v>
      </c>
      <c r="ACC192" s="66" t="str">
        <f t="shared" si="1253"/>
        <v/>
      </c>
      <c r="ACD192" s="66" t="str">
        <f t="shared" si="1254"/>
        <v/>
      </c>
      <c r="ACE192" s="126">
        <f t="shared" si="1255"/>
        <v>0.14152287236680941</v>
      </c>
      <c r="ACF192" s="66" t="str">
        <f t="shared" si="1256"/>
        <v>kg/GJ delivered</v>
      </c>
      <c r="ACG192" s="66" t="str">
        <f t="shared" si="1257"/>
        <v/>
      </c>
      <c r="ACH192" s="66" t="str">
        <f t="shared" si="1258"/>
        <v/>
      </c>
      <c r="ACI192" s="66" t="str">
        <f t="shared" si="1259"/>
        <v/>
      </c>
      <c r="ACJ192" s="66" t="str">
        <f t="shared" si="1260"/>
        <v/>
      </c>
      <c r="ACK192" s="66" t="str">
        <f t="shared" si="1261"/>
        <v/>
      </c>
      <c r="ACL192" s="66" t="str">
        <f t="shared" si="1262"/>
        <v/>
      </c>
      <c r="ACM192" s="66" t="str">
        <f t="shared" ref="ACM192:ACN192" si="1330">IF(AND(ACS$3="Unit", ACL192=""), "", IF(AND(ACS$3="Unit", ACL192="-"),"", IF(ACS$3="Unit", "kg/GJ delivered", IF(AND(NY192&lt;&gt;"", NY192&lt;&gt;"-", NX192="-"),"", IF($H192="","", IF(NX192="nd", "",IF(NX192="&lt;n.a.&gt;", "", IF(NY192="#/MJ", "", IF(NY192="kg/GJ delivered",NX192,IF(NY192="g/MJ delivered",NX192,IF(NY192="kg/MJ delivered",NX192*1000,IF(NY192="mg/MJ delivered",NX192/1000,IF(NY192="g/kg",((NX192)*(1/$I192)*(1/$H192)),IF(NY192="mg/kg",((NX192/1000)*(1/$I192)*(1/$H192)),IF(NY192="mg/MJ delivered",NX192/1000,IF(NY192="-","","Error"))))))))))))))))</f>
        <v/>
      </c>
      <c r="ACN192" s="66" t="str">
        <f t="shared" si="1330"/>
        <v/>
      </c>
      <c r="ACO192" s="66" t="str">
        <f t="shared" si="1264"/>
        <v/>
      </c>
      <c r="ACP192" s="66" t="str">
        <f t="shared" si="1265"/>
        <v/>
      </c>
      <c r="ACQ192" s="66" t="str">
        <f t="shared" si="1266"/>
        <v/>
      </c>
      <c r="ACR192" s="66" t="str">
        <f t="shared" si="1267"/>
        <v/>
      </c>
      <c r="ACS192" s="66" t="str">
        <f t="shared" si="1268"/>
        <v/>
      </c>
      <c r="ACT192" s="66" t="str">
        <f t="shared" si="1269"/>
        <v/>
      </c>
    </row>
    <row r="193" spans="2:774" ht="15.75" customHeight="1" x14ac:dyDescent="0.25">
      <c r="B193" s="66">
        <v>290</v>
      </c>
      <c r="C193" s="66" t="s">
        <v>1104</v>
      </c>
      <c r="D193" s="66" t="s">
        <v>1044</v>
      </c>
      <c r="E193" s="156" t="s">
        <v>1035</v>
      </c>
      <c r="F193" s="66" t="s">
        <v>497</v>
      </c>
      <c r="G193" s="66" t="s">
        <v>492</v>
      </c>
      <c r="H193" s="126">
        <v>0.16242500000000001</v>
      </c>
      <c r="I193" s="130">
        <f>'Heating Values'!$D$23</f>
        <v>15.3</v>
      </c>
      <c r="J193" s="66" t="str">
        <f t="shared" si="1320"/>
        <v>Firewood, Improved, CN</v>
      </c>
      <c r="K193" s="161"/>
      <c r="L193" s="161"/>
      <c r="M193" s="161"/>
      <c r="N193" s="161"/>
      <c r="O193" s="66" t="s">
        <v>1030</v>
      </c>
      <c r="P193" s="66" t="str">
        <f t="shared" si="1327"/>
        <v>CN</v>
      </c>
      <c r="Q193" s="66" t="s">
        <v>87</v>
      </c>
      <c r="R193" s="164">
        <v>102.7</v>
      </c>
      <c r="S193" s="158" t="s">
        <v>523</v>
      </c>
      <c r="T193" s="158" t="s">
        <v>128</v>
      </c>
      <c r="U193" s="158" t="s">
        <v>128</v>
      </c>
      <c r="V193" s="158" t="s">
        <v>128</v>
      </c>
      <c r="W193" s="158" t="s">
        <v>128</v>
      </c>
      <c r="X193" s="166">
        <v>1490.9</v>
      </c>
      <c r="Y193" s="158" t="s">
        <v>523</v>
      </c>
      <c r="Z193" s="165">
        <v>2.2000000000000002</v>
      </c>
      <c r="AA193" s="158" t="s">
        <v>523</v>
      </c>
      <c r="AB193" s="158" t="s">
        <v>128</v>
      </c>
      <c r="AC193" s="158" t="s">
        <v>128</v>
      </c>
      <c r="AD193" s="158" t="s">
        <v>128</v>
      </c>
      <c r="AE193" s="158" t="s">
        <v>128</v>
      </c>
      <c r="AF193" s="158" t="s">
        <v>128</v>
      </c>
      <c r="AG193" s="158" t="s">
        <v>128</v>
      </c>
      <c r="AH193" s="165">
        <v>1.03</v>
      </c>
      <c r="AI193" s="158" t="s">
        <v>523</v>
      </c>
      <c r="AJ193" s="158" t="s">
        <v>128</v>
      </c>
      <c r="AK193" s="158" t="s">
        <v>128</v>
      </c>
      <c r="AL193" s="158" t="s">
        <v>128</v>
      </c>
      <c r="AM193" s="158" t="s">
        <v>128</v>
      </c>
      <c r="AN193" s="158" t="s">
        <v>128</v>
      </c>
      <c r="AO193" s="158" t="s">
        <v>128</v>
      </c>
      <c r="AP193" s="158" t="s">
        <v>128</v>
      </c>
      <c r="AQ193" s="158" t="s">
        <v>128</v>
      </c>
      <c r="AR193" s="158" t="s">
        <v>128</v>
      </c>
      <c r="AS193" s="158" t="s">
        <v>128</v>
      </c>
      <c r="AT193" s="166">
        <v>2.8519999999999999E-3</v>
      </c>
      <c r="AU193" s="158" t="s">
        <v>523</v>
      </c>
      <c r="AV193" s="158" t="s">
        <v>128</v>
      </c>
      <c r="AW193" s="158" t="s">
        <v>128</v>
      </c>
      <c r="AX193" s="158" t="s">
        <v>128</v>
      </c>
      <c r="AY193" s="158" t="s">
        <v>128</v>
      </c>
      <c r="AZ193" s="158" t="s">
        <v>128</v>
      </c>
      <c r="BA193" s="158" t="s">
        <v>128</v>
      </c>
      <c r="BB193" s="158" t="s">
        <v>128</v>
      </c>
      <c r="BC193" s="158" t="s">
        <v>128</v>
      </c>
      <c r="BD193" s="158" t="s">
        <v>128</v>
      </c>
      <c r="BE193" s="158" t="s">
        <v>128</v>
      </c>
      <c r="BF193" s="163">
        <v>0.15042000000000003</v>
      </c>
      <c r="BG193" s="158" t="s">
        <v>523</v>
      </c>
      <c r="BH193" s="158" t="s">
        <v>128</v>
      </c>
      <c r="BI193" s="158" t="s">
        <v>128</v>
      </c>
      <c r="BJ193" s="158" t="s">
        <v>128</v>
      </c>
      <c r="BK193" s="158" t="s">
        <v>128</v>
      </c>
      <c r="BL193" s="158" t="s">
        <v>128</v>
      </c>
      <c r="BM193" s="158" t="s">
        <v>128</v>
      </c>
      <c r="BN193" s="158" t="s">
        <v>128</v>
      </c>
      <c r="BO193" s="158" t="s">
        <v>128</v>
      </c>
      <c r="BP193" s="158" t="s">
        <v>128</v>
      </c>
      <c r="BQ193" s="158" t="s">
        <v>128</v>
      </c>
      <c r="BR193" s="158" t="s">
        <v>128</v>
      </c>
      <c r="BS193" s="158" t="s">
        <v>128</v>
      </c>
      <c r="BT193" s="158" t="s">
        <v>128</v>
      </c>
      <c r="BU193" s="158" t="s">
        <v>128</v>
      </c>
      <c r="BV193" s="158" t="s">
        <v>128</v>
      </c>
      <c r="BW193" s="158" t="s">
        <v>128</v>
      </c>
      <c r="BX193" s="158" t="s">
        <v>128</v>
      </c>
      <c r="BY193" s="158" t="s">
        <v>128</v>
      </c>
      <c r="BZ193" s="158" t="s">
        <v>128</v>
      </c>
      <c r="CA193" s="158" t="s">
        <v>128</v>
      </c>
      <c r="CB193" s="158" t="s">
        <v>128</v>
      </c>
      <c r="CC193" s="158" t="s">
        <v>128</v>
      </c>
      <c r="CD193" s="158" t="s">
        <v>128</v>
      </c>
      <c r="CE193" s="158" t="s">
        <v>128</v>
      </c>
      <c r="CF193" s="158" t="s">
        <v>128</v>
      </c>
      <c r="CG193" s="158" t="s">
        <v>128</v>
      </c>
      <c r="CH193" s="158" t="s">
        <v>128</v>
      </c>
      <c r="CI193" s="158" t="s">
        <v>128</v>
      </c>
      <c r="CJ193" s="158" t="s">
        <v>128</v>
      </c>
      <c r="CK193" s="158" t="s">
        <v>128</v>
      </c>
      <c r="CL193" s="158" t="s">
        <v>128</v>
      </c>
      <c r="CM193" s="158" t="s">
        <v>128</v>
      </c>
      <c r="CN193" s="158" t="s">
        <v>128</v>
      </c>
      <c r="CO193" s="158" t="s">
        <v>128</v>
      </c>
      <c r="CP193" s="163">
        <v>9.7060000000000007E-2</v>
      </c>
      <c r="CQ193" s="158" t="s">
        <v>523</v>
      </c>
      <c r="CR193" s="158" t="s">
        <v>128</v>
      </c>
      <c r="CS193" s="158" t="s">
        <v>128</v>
      </c>
      <c r="CT193" s="158" t="s">
        <v>128</v>
      </c>
      <c r="CU193" s="158" t="s">
        <v>128</v>
      </c>
      <c r="CV193" s="158" t="s">
        <v>128</v>
      </c>
      <c r="CW193" s="158" t="s">
        <v>128</v>
      </c>
      <c r="CX193" s="158" t="s">
        <v>128</v>
      </c>
      <c r="CY193" s="158" t="s">
        <v>128</v>
      </c>
      <c r="CZ193" s="158" t="s">
        <v>128</v>
      </c>
      <c r="DA193" s="158" t="s">
        <v>128</v>
      </c>
      <c r="DB193" s="158" t="s">
        <v>128</v>
      </c>
      <c r="DC193" s="158" t="s">
        <v>128</v>
      </c>
      <c r="DD193" s="158" t="s">
        <v>128</v>
      </c>
      <c r="DE193" s="158" t="s">
        <v>128</v>
      </c>
      <c r="DF193" s="158" t="s">
        <v>128</v>
      </c>
      <c r="DG193" s="158" t="s">
        <v>128</v>
      </c>
      <c r="DH193" s="158" t="s">
        <v>128</v>
      </c>
      <c r="DI193" s="158" t="s">
        <v>128</v>
      </c>
      <c r="DJ193" s="158" t="s">
        <v>128</v>
      </c>
      <c r="DK193" s="158" t="s">
        <v>128</v>
      </c>
      <c r="DL193" s="158" t="s">
        <v>128</v>
      </c>
      <c r="DM193" s="158" t="s">
        <v>128</v>
      </c>
      <c r="DN193" s="166">
        <v>1.5640000000000001E-3</v>
      </c>
      <c r="DO193" s="158" t="s">
        <v>523</v>
      </c>
      <c r="DP193" s="158" t="s">
        <v>128</v>
      </c>
      <c r="DQ193" s="158" t="s">
        <v>128</v>
      </c>
      <c r="DR193" s="158" t="s">
        <v>128</v>
      </c>
      <c r="DS193" s="158" t="s">
        <v>128</v>
      </c>
      <c r="DT193" s="158" t="s">
        <v>128</v>
      </c>
      <c r="DU193" s="158" t="s">
        <v>128</v>
      </c>
      <c r="DV193" s="158" t="s">
        <v>128</v>
      </c>
      <c r="DW193" s="158" t="s">
        <v>128</v>
      </c>
      <c r="DX193" s="158" t="s">
        <v>128</v>
      </c>
      <c r="DY193" s="158" t="s">
        <v>128</v>
      </c>
      <c r="DZ193" s="158" t="s">
        <v>128</v>
      </c>
      <c r="EA193" s="158" t="s">
        <v>128</v>
      </c>
      <c r="EB193" s="158" t="s">
        <v>128</v>
      </c>
      <c r="EC193" s="158" t="s">
        <v>128</v>
      </c>
      <c r="ED193" s="158" t="s">
        <v>128</v>
      </c>
      <c r="EE193" s="158" t="s">
        <v>128</v>
      </c>
      <c r="EF193" s="158" t="s">
        <v>128</v>
      </c>
      <c r="EG193" s="158" t="s">
        <v>128</v>
      </c>
      <c r="EH193" s="158" t="s">
        <v>128</v>
      </c>
      <c r="EI193" s="158" t="s">
        <v>128</v>
      </c>
      <c r="EJ193" s="158" t="s">
        <v>128</v>
      </c>
      <c r="EK193" s="158" t="s">
        <v>128</v>
      </c>
      <c r="EL193" s="158" t="s">
        <v>128</v>
      </c>
      <c r="EM193" s="158" t="s">
        <v>128</v>
      </c>
      <c r="EN193" s="158" t="s">
        <v>128</v>
      </c>
      <c r="EO193" s="158" t="s">
        <v>128</v>
      </c>
      <c r="EP193" s="158" t="s">
        <v>128</v>
      </c>
      <c r="EQ193" s="158" t="s">
        <v>128</v>
      </c>
      <c r="ER193" s="158" t="s">
        <v>128</v>
      </c>
      <c r="ES193" s="158" t="s">
        <v>128</v>
      </c>
      <c r="ET193" s="158" t="s">
        <v>128</v>
      </c>
      <c r="EU193" s="158" t="s">
        <v>128</v>
      </c>
      <c r="EV193" s="158" t="s">
        <v>128</v>
      </c>
      <c r="EW193" s="158" t="s">
        <v>128</v>
      </c>
      <c r="EX193" s="163">
        <v>7.4244000000000004E-2</v>
      </c>
      <c r="EY193" s="158" t="s">
        <v>523</v>
      </c>
      <c r="EZ193" s="166">
        <v>9.9360000000000021E-3</v>
      </c>
      <c r="FA193" s="158" t="s">
        <v>523</v>
      </c>
      <c r="FB193" s="158" t="s">
        <v>128</v>
      </c>
      <c r="FC193" s="158" t="s">
        <v>128</v>
      </c>
      <c r="FD193" s="158" t="s">
        <v>128</v>
      </c>
      <c r="FE193" s="158" t="s">
        <v>128</v>
      </c>
      <c r="FF193" s="158" t="s">
        <v>128</v>
      </c>
      <c r="FG193" s="158" t="s">
        <v>128</v>
      </c>
      <c r="FH193" s="158" t="s">
        <v>128</v>
      </c>
      <c r="FI193" s="158" t="s">
        <v>128</v>
      </c>
      <c r="FJ193" s="158" t="s">
        <v>128</v>
      </c>
      <c r="FK193" s="158" t="s">
        <v>128</v>
      </c>
      <c r="FL193" s="158" t="s">
        <v>128</v>
      </c>
      <c r="FM193" s="158" t="s">
        <v>128</v>
      </c>
      <c r="FN193" s="158" t="s">
        <v>128</v>
      </c>
      <c r="FO193" s="158" t="s">
        <v>128</v>
      </c>
      <c r="FP193" s="158" t="s">
        <v>128</v>
      </c>
      <c r="FQ193" s="158" t="s">
        <v>128</v>
      </c>
      <c r="FR193" s="158" t="s">
        <v>128</v>
      </c>
      <c r="FS193" s="158" t="s">
        <v>128</v>
      </c>
      <c r="FT193" s="158" t="s">
        <v>128</v>
      </c>
      <c r="FU193" s="158" t="s">
        <v>128</v>
      </c>
      <c r="FV193" s="158" t="s">
        <v>128</v>
      </c>
      <c r="FW193" s="158" t="s">
        <v>128</v>
      </c>
      <c r="FX193" s="158" t="s">
        <v>128</v>
      </c>
      <c r="FY193" s="158" t="s">
        <v>128</v>
      </c>
      <c r="FZ193" s="158" t="s">
        <v>128</v>
      </c>
      <c r="GA193" s="158" t="s">
        <v>128</v>
      </c>
      <c r="GB193" s="158" t="s">
        <v>128</v>
      </c>
      <c r="GC193" s="158" t="s">
        <v>128</v>
      </c>
      <c r="GD193" s="158" t="s">
        <v>128</v>
      </c>
      <c r="GE193" s="158" t="s">
        <v>128</v>
      </c>
      <c r="GF193" s="158" t="s">
        <v>128</v>
      </c>
      <c r="GG193" s="158" t="s">
        <v>128</v>
      </c>
      <c r="GH193" s="158" t="s">
        <v>128</v>
      </c>
      <c r="GI193" s="158" t="s">
        <v>128</v>
      </c>
      <c r="GJ193" s="158" t="s">
        <v>128</v>
      </c>
      <c r="GK193" s="158" t="s">
        <v>128</v>
      </c>
      <c r="GL193" s="158" t="s">
        <v>128</v>
      </c>
      <c r="GM193" s="158" t="s">
        <v>128</v>
      </c>
      <c r="GN193" s="158" t="s">
        <v>128</v>
      </c>
      <c r="GO193" s="158" t="s">
        <v>128</v>
      </c>
      <c r="GP193" s="158" t="s">
        <v>128</v>
      </c>
      <c r="GQ193" s="158" t="s">
        <v>128</v>
      </c>
      <c r="GR193" s="158" t="s">
        <v>128</v>
      </c>
      <c r="GS193" s="158" t="s">
        <v>128</v>
      </c>
      <c r="GT193" s="158" t="s">
        <v>128</v>
      </c>
      <c r="GU193" s="158" t="s">
        <v>128</v>
      </c>
      <c r="GV193" s="158" t="s">
        <v>128</v>
      </c>
      <c r="GW193" s="158" t="s">
        <v>128</v>
      </c>
      <c r="GX193" s="158" t="s">
        <v>128</v>
      </c>
      <c r="GY193" s="158" t="s">
        <v>128</v>
      </c>
      <c r="GZ193" s="158" t="s">
        <v>128</v>
      </c>
      <c r="HA193" s="158" t="s">
        <v>128</v>
      </c>
      <c r="HB193" s="158" t="s">
        <v>128</v>
      </c>
      <c r="HC193" s="158" t="s">
        <v>128</v>
      </c>
      <c r="HD193" s="158" t="s">
        <v>128</v>
      </c>
      <c r="HE193" s="158" t="s">
        <v>128</v>
      </c>
      <c r="HF193" s="158" t="s">
        <v>128</v>
      </c>
      <c r="HG193" s="158" t="s">
        <v>128</v>
      </c>
      <c r="HH193" s="158" t="s">
        <v>128</v>
      </c>
      <c r="HI193" s="158" t="s">
        <v>128</v>
      </c>
      <c r="HJ193" s="158" t="s">
        <v>128</v>
      </c>
      <c r="HK193" s="158" t="s">
        <v>128</v>
      </c>
      <c r="HL193" s="158" t="s">
        <v>128</v>
      </c>
      <c r="HM193" s="158" t="s">
        <v>128</v>
      </c>
      <c r="HN193" s="158" t="s">
        <v>128</v>
      </c>
      <c r="HO193" s="158" t="s">
        <v>128</v>
      </c>
      <c r="HP193" s="158" t="s">
        <v>128</v>
      </c>
      <c r="HQ193" s="158" t="s">
        <v>128</v>
      </c>
      <c r="HR193" s="158" t="s">
        <v>128</v>
      </c>
      <c r="HS193" s="158" t="s">
        <v>128</v>
      </c>
      <c r="HT193" s="158" t="s">
        <v>128</v>
      </c>
      <c r="HU193" s="158" t="s">
        <v>128</v>
      </c>
      <c r="HV193" s="158" t="s">
        <v>128</v>
      </c>
      <c r="HW193" s="158" t="s">
        <v>128</v>
      </c>
      <c r="HX193" s="158" t="s">
        <v>128</v>
      </c>
      <c r="HY193" s="158" t="s">
        <v>128</v>
      </c>
      <c r="HZ193" s="158" t="s">
        <v>128</v>
      </c>
      <c r="IA193" s="158" t="s">
        <v>128</v>
      </c>
      <c r="IB193" s="158" t="s">
        <v>128</v>
      </c>
      <c r="IC193" s="158" t="s">
        <v>128</v>
      </c>
      <c r="ID193" s="158" t="s">
        <v>128</v>
      </c>
      <c r="IE193" s="158" t="s">
        <v>128</v>
      </c>
      <c r="IF193" s="158" t="s">
        <v>128</v>
      </c>
      <c r="IG193" s="158" t="s">
        <v>128</v>
      </c>
      <c r="IH193" s="158" t="s">
        <v>128</v>
      </c>
      <c r="II193" s="158" t="s">
        <v>128</v>
      </c>
      <c r="IJ193" s="158" t="s">
        <v>128</v>
      </c>
      <c r="IK193" s="158" t="s">
        <v>128</v>
      </c>
      <c r="IL193" s="158" t="s">
        <v>128</v>
      </c>
      <c r="IM193" s="158" t="s">
        <v>128</v>
      </c>
      <c r="IN193" s="158" t="s">
        <v>128</v>
      </c>
      <c r="IO193" s="158" t="s">
        <v>128</v>
      </c>
      <c r="IP193" s="158" t="s">
        <v>128</v>
      </c>
      <c r="IQ193" s="158" t="s">
        <v>128</v>
      </c>
      <c r="IR193" s="158" t="s">
        <v>128</v>
      </c>
      <c r="IS193" s="158" t="s">
        <v>128</v>
      </c>
      <c r="IT193" s="158" t="s">
        <v>128</v>
      </c>
      <c r="IU193" s="158" t="s">
        <v>128</v>
      </c>
      <c r="IV193" s="158" t="s">
        <v>128</v>
      </c>
      <c r="IW193" s="158" t="s">
        <v>128</v>
      </c>
      <c r="IX193" s="158" t="s">
        <v>128</v>
      </c>
      <c r="IY193" s="158" t="s">
        <v>128</v>
      </c>
      <c r="IZ193" s="158" t="s">
        <v>128</v>
      </c>
      <c r="JA193" s="158" t="s">
        <v>128</v>
      </c>
      <c r="JB193" s="158" t="s">
        <v>128</v>
      </c>
      <c r="JC193" s="158" t="s">
        <v>128</v>
      </c>
      <c r="JD193" s="158" t="s">
        <v>128</v>
      </c>
      <c r="JE193" s="158" t="s">
        <v>128</v>
      </c>
      <c r="JF193" s="158" t="s">
        <v>128</v>
      </c>
      <c r="JG193" s="158" t="s">
        <v>128</v>
      </c>
      <c r="JH193" s="158" t="s">
        <v>128</v>
      </c>
      <c r="JI193" s="158" t="s">
        <v>128</v>
      </c>
      <c r="JJ193" s="163">
        <v>8.8503999999999999E-2</v>
      </c>
      <c r="JK193" s="158" t="s">
        <v>523</v>
      </c>
      <c r="JL193" s="166">
        <v>5.1520000000000012E-3</v>
      </c>
      <c r="JM193" s="158" t="s">
        <v>523</v>
      </c>
      <c r="JN193" s="163">
        <v>2.9808000000000005E-2</v>
      </c>
      <c r="JO193" s="158" t="s">
        <v>523</v>
      </c>
      <c r="JP193" s="163">
        <v>1.6191999999999998E-2</v>
      </c>
      <c r="JQ193" s="158" t="s">
        <v>523</v>
      </c>
      <c r="JR193" s="166">
        <v>7.5439999999999995E-3</v>
      </c>
      <c r="JS193" s="158" t="s">
        <v>523</v>
      </c>
      <c r="JT193" s="163">
        <v>2.1252E-2</v>
      </c>
      <c r="JU193" s="158" t="s">
        <v>523</v>
      </c>
      <c r="JV193" s="163">
        <v>1.6744000000000002E-2</v>
      </c>
      <c r="JW193" s="158" t="s">
        <v>523</v>
      </c>
      <c r="JX193" s="166">
        <v>6.5319999999999996E-3</v>
      </c>
      <c r="JY193" s="158" t="s">
        <v>523</v>
      </c>
      <c r="JZ193" s="166">
        <v>1.2880000000000003E-3</v>
      </c>
      <c r="KA193" s="158" t="s">
        <v>523</v>
      </c>
      <c r="KB193" s="166">
        <v>4.3239999999999997E-3</v>
      </c>
      <c r="KC193" s="158" t="s">
        <v>523</v>
      </c>
      <c r="KD193" s="166">
        <v>7.4520000000000012E-3</v>
      </c>
      <c r="KE193" s="158" t="s">
        <v>523</v>
      </c>
      <c r="KF193" s="166">
        <v>5.5199999999999997E-4</v>
      </c>
      <c r="KG193" s="158" t="s">
        <v>523</v>
      </c>
      <c r="KH193" s="163">
        <v>9.2276000000000011E-2</v>
      </c>
      <c r="KI193" s="158" t="s">
        <v>523</v>
      </c>
      <c r="KJ193" s="166">
        <v>1.472E-3</v>
      </c>
      <c r="KK193" s="158" t="s">
        <v>523</v>
      </c>
      <c r="KL193" s="166">
        <v>8.5560000000000011E-3</v>
      </c>
      <c r="KM193" s="158" t="s">
        <v>523</v>
      </c>
      <c r="KN193" s="166">
        <v>2.8519999999999999E-3</v>
      </c>
      <c r="KO193" s="158" t="s">
        <v>523</v>
      </c>
      <c r="KP193" s="166">
        <v>6.3480000000000003E-3</v>
      </c>
      <c r="KQ193" s="158" t="s">
        <v>523</v>
      </c>
      <c r="KR193" s="166">
        <v>2.1160000000000003E-3</v>
      </c>
      <c r="KS193" s="158" t="s">
        <v>523</v>
      </c>
      <c r="KT193" s="166">
        <v>4.2320000000000005E-3</v>
      </c>
      <c r="KU193" s="158" t="s">
        <v>523</v>
      </c>
      <c r="KV193" s="166">
        <v>2.944E-3</v>
      </c>
      <c r="KW193" s="158" t="s">
        <v>523</v>
      </c>
      <c r="KX193" s="166">
        <v>4.9680000000000011E-3</v>
      </c>
      <c r="KY193" s="158" t="s">
        <v>523</v>
      </c>
      <c r="KZ193" s="166">
        <v>5.7039999999999999E-3</v>
      </c>
      <c r="LA193" s="158" t="s">
        <v>523</v>
      </c>
      <c r="LB193" s="166">
        <v>2.7600000000000003E-3</v>
      </c>
      <c r="LC193" s="158" t="s">
        <v>523</v>
      </c>
      <c r="LD193" s="166">
        <v>2.8519999999999999E-3</v>
      </c>
      <c r="LE193" s="158" t="s">
        <v>523</v>
      </c>
      <c r="LF193" s="166">
        <v>3.0360000000000005E-3</v>
      </c>
      <c r="LG193" s="158" t="s">
        <v>523</v>
      </c>
      <c r="LH193" s="158" t="s">
        <v>128</v>
      </c>
      <c r="LI193" s="158" t="s">
        <v>128</v>
      </c>
      <c r="LJ193" s="166">
        <v>2.944E-3</v>
      </c>
      <c r="LK193" s="158" t="s">
        <v>523</v>
      </c>
      <c r="LL193" s="166">
        <v>2.1160000000000003E-3</v>
      </c>
      <c r="LM193" s="158" t="s">
        <v>523</v>
      </c>
      <c r="LN193" s="166">
        <v>8.2800000000000009E-3</v>
      </c>
      <c r="LO193" s="158" t="s">
        <v>523</v>
      </c>
      <c r="LP193" s="166">
        <v>3.9560000000000003E-3</v>
      </c>
      <c r="LQ193" s="158" t="s">
        <v>523</v>
      </c>
      <c r="LR193" s="166">
        <v>9.0160000000000014E-3</v>
      </c>
      <c r="LS193" s="158" t="s">
        <v>523</v>
      </c>
      <c r="LT193" s="166">
        <v>1.6559999999999999E-3</v>
      </c>
      <c r="LU193" s="158" t="s">
        <v>523</v>
      </c>
      <c r="LV193" s="166">
        <v>4.0479999999999995E-3</v>
      </c>
      <c r="LW193" s="158" t="s">
        <v>523</v>
      </c>
      <c r="LX193" s="166">
        <v>2.6679999999999998E-3</v>
      </c>
      <c r="LY193" s="158" t="s">
        <v>523</v>
      </c>
      <c r="LZ193" s="166">
        <v>1.472E-3</v>
      </c>
      <c r="MA193" s="158" t="s">
        <v>523</v>
      </c>
      <c r="MB193" s="158" t="s">
        <v>128</v>
      </c>
      <c r="MC193" s="158" t="s">
        <v>128</v>
      </c>
      <c r="MD193" s="166">
        <v>3.588E-3</v>
      </c>
      <c r="ME193" s="158" t="s">
        <v>523</v>
      </c>
      <c r="MF193" s="166">
        <v>5.3359999999999996E-3</v>
      </c>
      <c r="MG193" s="158" t="s">
        <v>523</v>
      </c>
      <c r="MH193" s="163">
        <v>1.9779999999999999E-2</v>
      </c>
      <c r="MI193" s="158" t="s">
        <v>523</v>
      </c>
      <c r="MJ193" s="166">
        <v>7.268000000000001E-3</v>
      </c>
      <c r="MK193" s="158" t="s">
        <v>523</v>
      </c>
      <c r="ML193" s="166">
        <v>8.8319999999999996E-3</v>
      </c>
      <c r="MM193" s="158" t="s">
        <v>523</v>
      </c>
      <c r="MN193" s="166">
        <v>8.8319999999999996E-3</v>
      </c>
      <c r="MO193" s="158" t="s">
        <v>523</v>
      </c>
      <c r="MP193" s="166">
        <v>3.8640000000000002E-3</v>
      </c>
      <c r="MQ193" s="158" t="s">
        <v>523</v>
      </c>
      <c r="MR193" s="166">
        <v>9.1999999999999998E-3</v>
      </c>
      <c r="MS193" s="158" t="s">
        <v>523</v>
      </c>
      <c r="MT193" s="163">
        <v>2.6680000000000002E-2</v>
      </c>
      <c r="MU193" s="158" t="s">
        <v>523</v>
      </c>
      <c r="MV193" s="163">
        <v>2.6220000000000004E-2</v>
      </c>
      <c r="MW193" s="158" t="s">
        <v>523</v>
      </c>
      <c r="MX193" s="166">
        <v>1.2880000000000003E-3</v>
      </c>
      <c r="MY193" s="158" t="s">
        <v>523</v>
      </c>
      <c r="MZ193" s="166">
        <v>3.3119999999999998E-3</v>
      </c>
      <c r="NA193" s="158" t="s">
        <v>523</v>
      </c>
      <c r="NB193" s="166">
        <v>5.2439999999999995E-3</v>
      </c>
      <c r="NC193" s="158" t="s">
        <v>523</v>
      </c>
      <c r="ND193" s="163">
        <v>2.3368000000000003E-2</v>
      </c>
      <c r="NE193" s="158" t="s">
        <v>523</v>
      </c>
      <c r="NF193" s="166">
        <v>5.888E-3</v>
      </c>
      <c r="NG193" s="158" t="s">
        <v>523</v>
      </c>
      <c r="NH193" s="166">
        <v>2.7599999999999999E-4</v>
      </c>
      <c r="NI193" s="158" t="s">
        <v>523</v>
      </c>
      <c r="NJ193" s="166">
        <v>8.2800000000000009E-3</v>
      </c>
      <c r="NK193" s="158" t="s">
        <v>523</v>
      </c>
      <c r="NL193" s="166">
        <v>7.36E-4</v>
      </c>
      <c r="NM193" s="158" t="s">
        <v>523</v>
      </c>
      <c r="NN193" s="166">
        <v>2.7599999999999999E-4</v>
      </c>
      <c r="NO193" s="158" t="s">
        <v>523</v>
      </c>
      <c r="NP193" s="163">
        <v>3.6064000000000006E-2</v>
      </c>
      <c r="NQ193" s="158" t="s">
        <v>523</v>
      </c>
      <c r="NR193" s="158" t="s">
        <v>128</v>
      </c>
      <c r="NS193" s="158" t="s">
        <v>128</v>
      </c>
      <c r="NT193" s="158" t="s">
        <v>128</v>
      </c>
      <c r="NU193" s="158" t="s">
        <v>128</v>
      </c>
      <c r="NV193" s="158" t="s">
        <v>128</v>
      </c>
      <c r="NW193" s="158" t="s">
        <v>128</v>
      </c>
      <c r="NX193" s="158" t="s">
        <v>128</v>
      </c>
      <c r="NY193" s="158" t="s">
        <v>128</v>
      </c>
      <c r="NZ193" s="158" t="s">
        <v>128</v>
      </c>
      <c r="OA193" s="158" t="s">
        <v>128</v>
      </c>
      <c r="OB193" s="158" t="s">
        <v>128</v>
      </c>
      <c r="OC193" s="158" t="s">
        <v>128</v>
      </c>
      <c r="OD193" s="158" t="s">
        <v>128</v>
      </c>
      <c r="OE193" s="170" t="s">
        <v>128</v>
      </c>
      <c r="OF193" s="181"/>
      <c r="OG193" s="174">
        <f t="shared" si="893"/>
        <v>41.326263202423242</v>
      </c>
      <c r="OH193" s="66" t="str">
        <f t="shared" si="894"/>
        <v>kg/GJ delivered</v>
      </c>
      <c r="OI193" s="66" t="str">
        <f t="shared" si="895"/>
        <v/>
      </c>
      <c r="OJ193" s="66" t="str">
        <f t="shared" si="896"/>
        <v/>
      </c>
      <c r="OK193" s="66" t="str">
        <f t="shared" si="897"/>
        <v/>
      </c>
      <c r="OL193" s="66" t="str">
        <f t="shared" si="898"/>
        <v/>
      </c>
      <c r="OM193" s="159">
        <f t="shared" si="899"/>
        <v>599.93501274092318</v>
      </c>
      <c r="ON193" s="66" t="str">
        <f t="shared" si="900"/>
        <v>kg/GJ delivered</v>
      </c>
      <c r="OO193" s="126">
        <f t="shared" si="901"/>
        <v>0.88527535584548334</v>
      </c>
      <c r="OP193" s="66" t="str">
        <f t="shared" si="902"/>
        <v>kg/GJ delivered</v>
      </c>
      <c r="OQ193" s="66" t="str">
        <f t="shared" si="903"/>
        <v/>
      </c>
      <c r="OR193" s="66" t="str">
        <f t="shared" si="904"/>
        <v/>
      </c>
      <c r="OS193" s="66" t="str">
        <f t="shared" si="905"/>
        <v/>
      </c>
      <c r="OT193" s="66" t="str">
        <f t="shared" si="906"/>
        <v/>
      </c>
      <c r="OU193" s="66" t="str">
        <f t="shared" si="907"/>
        <v/>
      </c>
      <c r="OV193" s="66" t="str">
        <f t="shared" si="908"/>
        <v/>
      </c>
      <c r="OW193" s="126">
        <f t="shared" si="909"/>
        <v>0.41446982569129448</v>
      </c>
      <c r="OX193" s="66" t="str">
        <f t="shared" si="910"/>
        <v>kg/GJ delivered</v>
      </c>
      <c r="OY193" s="66" t="str">
        <f t="shared" si="911"/>
        <v/>
      </c>
      <c r="OZ193" s="66" t="str">
        <f t="shared" si="912"/>
        <v/>
      </c>
      <c r="PA193" s="66" t="str">
        <f t="shared" si="913"/>
        <v/>
      </c>
      <c r="PB193" s="66" t="str">
        <f t="shared" si="914"/>
        <v/>
      </c>
      <c r="PC193" s="66" t="str">
        <f t="shared" si="915"/>
        <v/>
      </c>
      <c r="PD193" s="66" t="str">
        <f t="shared" si="916"/>
        <v/>
      </c>
      <c r="PE193" s="66" t="str">
        <f t="shared" si="917"/>
        <v/>
      </c>
      <c r="PF193" s="66" t="str">
        <f t="shared" si="918"/>
        <v/>
      </c>
      <c r="PG193" s="66" t="str">
        <f t="shared" si="919"/>
        <v/>
      </c>
      <c r="PH193" s="66" t="str">
        <f t="shared" si="920"/>
        <v/>
      </c>
      <c r="PI193" s="160">
        <f t="shared" si="921"/>
        <v>1.1476387794869627E-3</v>
      </c>
      <c r="PJ193" s="66" t="str">
        <f t="shared" si="922"/>
        <v>kg/GJ delivered</v>
      </c>
      <c r="PK193" s="66" t="str">
        <f t="shared" si="923"/>
        <v/>
      </c>
      <c r="PL193" s="66" t="str">
        <f t="shared" si="924"/>
        <v/>
      </c>
      <c r="PM193" s="66" t="str">
        <f t="shared" si="925"/>
        <v/>
      </c>
      <c r="PN193" s="66" t="str">
        <f t="shared" si="926"/>
        <v/>
      </c>
      <c r="PO193" s="66" t="str">
        <f t="shared" si="927"/>
        <v/>
      </c>
      <c r="PP193" s="66" t="str">
        <f t="shared" si="928"/>
        <v/>
      </c>
      <c r="PQ193" s="66" t="str">
        <f t="shared" si="929"/>
        <v/>
      </c>
      <c r="PR193" s="66" t="str">
        <f t="shared" si="930"/>
        <v/>
      </c>
      <c r="PS193" s="66" t="str">
        <f t="shared" si="931"/>
        <v/>
      </c>
      <c r="PT193" s="66" t="str">
        <f t="shared" si="932"/>
        <v/>
      </c>
      <c r="PU193" s="126">
        <f t="shared" si="933"/>
        <v>6.0528690466489829E-2</v>
      </c>
      <c r="PV193" s="66" t="str">
        <f t="shared" si="934"/>
        <v>kg/GJ delivered</v>
      </c>
      <c r="PW193" s="66" t="str">
        <f t="shared" si="935"/>
        <v/>
      </c>
      <c r="PX193" s="66" t="str">
        <f t="shared" si="936"/>
        <v/>
      </c>
      <c r="PY193" s="66" t="str">
        <f t="shared" si="937"/>
        <v/>
      </c>
      <c r="PZ193" s="66" t="str">
        <f t="shared" si="938"/>
        <v/>
      </c>
      <c r="QA193" s="66" t="str">
        <f t="shared" si="939"/>
        <v/>
      </c>
      <c r="QB193" s="66" t="str">
        <f t="shared" si="940"/>
        <v/>
      </c>
      <c r="QC193" s="66" t="str">
        <f t="shared" si="941"/>
        <v/>
      </c>
      <c r="QD193" s="66" t="str">
        <f t="shared" si="942"/>
        <v/>
      </c>
      <c r="QE193" s="66" t="str">
        <f t="shared" si="943"/>
        <v/>
      </c>
      <c r="QF193" s="66" t="str">
        <f t="shared" si="944"/>
        <v/>
      </c>
      <c r="QG193" s="66" t="str">
        <f t="shared" si="945"/>
        <v/>
      </c>
      <c r="QH193" s="66" t="str">
        <f t="shared" si="946"/>
        <v/>
      </c>
      <c r="QI193" s="66" t="str">
        <f t="shared" si="947"/>
        <v/>
      </c>
      <c r="QJ193" s="66" t="str">
        <f t="shared" si="948"/>
        <v/>
      </c>
      <c r="QK193" s="66" t="str">
        <f t="shared" si="949"/>
        <v/>
      </c>
      <c r="QL193" s="66" t="str">
        <f t="shared" si="950"/>
        <v/>
      </c>
      <c r="QM193" s="66" t="str">
        <f t="shared" si="951"/>
        <v/>
      </c>
      <c r="QN193" s="66" t="str">
        <f t="shared" si="952"/>
        <v/>
      </c>
      <c r="QO193" s="66" t="str">
        <f t="shared" si="953"/>
        <v/>
      </c>
      <c r="QP193" s="66" t="str">
        <f t="shared" si="954"/>
        <v/>
      </c>
      <c r="QQ193" s="66" t="str">
        <f t="shared" si="955"/>
        <v/>
      </c>
      <c r="QR193" s="66" t="str">
        <f t="shared" si="956"/>
        <v/>
      </c>
      <c r="QS193" s="66" t="str">
        <f t="shared" si="957"/>
        <v/>
      </c>
      <c r="QT193" s="66" t="str">
        <f t="shared" si="958"/>
        <v/>
      </c>
      <c r="QU193" s="66" t="str">
        <f t="shared" si="959"/>
        <v/>
      </c>
      <c r="QV193" s="66" t="str">
        <f t="shared" si="960"/>
        <v/>
      </c>
      <c r="QW193" s="66" t="str">
        <f t="shared" si="961"/>
        <v/>
      </c>
      <c r="QX193" s="66" t="str">
        <f t="shared" si="962"/>
        <v/>
      </c>
      <c r="QY193" s="66" t="str">
        <f t="shared" si="963"/>
        <v/>
      </c>
      <c r="QZ193" s="66" t="str">
        <f t="shared" si="964"/>
        <v/>
      </c>
      <c r="RA193" s="66" t="str">
        <f t="shared" si="965"/>
        <v/>
      </c>
      <c r="RB193" s="66" t="str">
        <f t="shared" si="966"/>
        <v/>
      </c>
      <c r="RC193" s="66" t="str">
        <f t="shared" si="967"/>
        <v/>
      </c>
      <c r="RD193" s="66" t="str">
        <f t="shared" si="968"/>
        <v/>
      </c>
      <c r="RE193" s="126">
        <f t="shared" si="969"/>
        <v>3.9056739108346644E-2</v>
      </c>
      <c r="RF193" s="66" t="str">
        <f t="shared" si="970"/>
        <v>kg/GJ delivered</v>
      </c>
      <c r="RG193" s="66" t="str">
        <f t="shared" si="971"/>
        <v/>
      </c>
      <c r="RH193" s="66" t="str">
        <f t="shared" si="972"/>
        <v/>
      </c>
      <c r="RI193" s="66" t="str">
        <f t="shared" si="973"/>
        <v/>
      </c>
      <c r="RJ193" s="66" t="str">
        <f t="shared" si="974"/>
        <v/>
      </c>
      <c r="RK193" s="66" t="str">
        <f t="shared" si="975"/>
        <v/>
      </c>
      <c r="RL193" s="66" t="str">
        <f t="shared" si="976"/>
        <v/>
      </c>
      <c r="RM193" s="66" t="str">
        <f t="shared" si="977"/>
        <v/>
      </c>
      <c r="RN193" s="66" t="str">
        <f t="shared" si="978"/>
        <v/>
      </c>
      <c r="RO193" s="66" t="str">
        <f t="shared" si="979"/>
        <v/>
      </c>
      <c r="RP193" s="66" t="str">
        <f t="shared" si="980"/>
        <v/>
      </c>
      <c r="RQ193" s="66" t="str">
        <f t="shared" si="981"/>
        <v/>
      </c>
      <c r="RR193" s="66" t="str">
        <f t="shared" si="982"/>
        <v/>
      </c>
      <c r="RS193" s="66" t="str">
        <f t="shared" si="983"/>
        <v/>
      </c>
      <c r="RT193" s="66" t="str">
        <f t="shared" si="984"/>
        <v/>
      </c>
      <c r="RU193" s="66" t="str">
        <f t="shared" si="985"/>
        <v/>
      </c>
      <c r="RV193" s="66" t="str">
        <f t="shared" si="986"/>
        <v/>
      </c>
      <c r="RW193" s="66" t="str">
        <f t="shared" si="987"/>
        <v/>
      </c>
      <c r="RX193" s="66" t="str">
        <f t="shared" si="988"/>
        <v/>
      </c>
      <c r="RY193" s="66" t="str">
        <f t="shared" si="989"/>
        <v/>
      </c>
      <c r="RZ193" s="66" t="str">
        <f t="shared" si="990"/>
        <v/>
      </c>
      <c r="SA193" s="66" t="str">
        <f t="shared" si="991"/>
        <v/>
      </c>
      <c r="SB193" s="66" t="str">
        <f t="shared" si="992"/>
        <v/>
      </c>
      <c r="SC193" s="160">
        <f t="shared" si="993"/>
        <v>6.2935029842833444E-4</v>
      </c>
      <c r="SD193" s="66" t="str">
        <f t="shared" si="994"/>
        <v>kg/GJ delivered</v>
      </c>
      <c r="SE193" s="66" t="str">
        <f t="shared" si="995"/>
        <v/>
      </c>
      <c r="SF193" s="66" t="str">
        <f t="shared" si="996"/>
        <v/>
      </c>
      <c r="SG193" s="66" t="str">
        <f t="shared" si="997"/>
        <v/>
      </c>
      <c r="SH193" s="66" t="str">
        <f t="shared" si="998"/>
        <v/>
      </c>
      <c r="SI193" s="66" t="str">
        <f t="shared" si="999"/>
        <v/>
      </c>
      <c r="SJ193" s="66" t="str">
        <f t="shared" si="1000"/>
        <v/>
      </c>
      <c r="SK193" s="66" t="str">
        <f t="shared" si="1001"/>
        <v/>
      </c>
      <c r="SL193" s="66" t="str">
        <f t="shared" si="1002"/>
        <v/>
      </c>
      <c r="SM193" s="66" t="str">
        <f t="shared" si="1003"/>
        <v/>
      </c>
      <c r="SN193" s="66" t="str">
        <f t="shared" si="1004"/>
        <v/>
      </c>
      <c r="SO193" s="66" t="str">
        <f t="shared" si="1005"/>
        <v/>
      </c>
      <c r="SP193" s="66" t="str">
        <f t="shared" si="1006"/>
        <v/>
      </c>
      <c r="SQ193" s="66" t="str">
        <f t="shared" si="1007"/>
        <v/>
      </c>
      <c r="SR193" s="66" t="str">
        <f t="shared" si="1008"/>
        <v/>
      </c>
      <c r="SS193" s="66" t="str">
        <f t="shared" si="1009"/>
        <v/>
      </c>
      <c r="ST193" s="66" t="str">
        <f t="shared" si="1010"/>
        <v/>
      </c>
      <c r="SU193" s="66" t="str">
        <f t="shared" si="1011"/>
        <v/>
      </c>
      <c r="SV193" s="66" t="str">
        <f t="shared" si="1012"/>
        <v/>
      </c>
      <c r="SW193" s="66" t="str">
        <f t="shared" si="1013"/>
        <v/>
      </c>
      <c r="SX193" s="66" t="str">
        <f t="shared" si="1014"/>
        <v/>
      </c>
      <c r="SY193" s="66" t="str">
        <f t="shared" si="1015"/>
        <v/>
      </c>
      <c r="SZ193" s="66" t="str">
        <f t="shared" si="1016"/>
        <v/>
      </c>
      <c r="TA193" s="66" t="str">
        <f t="shared" si="1017"/>
        <v/>
      </c>
      <c r="TB193" s="66" t="str">
        <f t="shared" si="1018"/>
        <v/>
      </c>
      <c r="TC193" s="66" t="str">
        <f t="shared" si="1019"/>
        <v/>
      </c>
      <c r="TD193" s="66" t="str">
        <f t="shared" si="1020"/>
        <v/>
      </c>
      <c r="TE193" s="66" t="str">
        <f t="shared" si="1021"/>
        <v/>
      </c>
      <c r="TF193" s="66" t="str">
        <f t="shared" si="1022"/>
        <v/>
      </c>
      <c r="TG193" s="66" t="str">
        <f t="shared" si="1023"/>
        <v/>
      </c>
      <c r="TH193" s="66" t="str">
        <f t="shared" si="1024"/>
        <v/>
      </c>
      <c r="TI193" s="66" t="str">
        <f t="shared" si="1025"/>
        <v/>
      </c>
      <c r="TJ193" s="66" t="str">
        <f t="shared" si="1026"/>
        <v/>
      </c>
      <c r="TK193" s="66" t="str">
        <f t="shared" si="1027"/>
        <v/>
      </c>
      <c r="TL193" s="66" t="str">
        <f t="shared" si="1028"/>
        <v/>
      </c>
      <c r="TM193" s="126">
        <f t="shared" si="1029"/>
        <v>2.9875628872450936E-2</v>
      </c>
      <c r="TN193" s="66" t="str">
        <f t="shared" si="1030"/>
        <v>kg/GJ delivered</v>
      </c>
      <c r="TO193" s="160">
        <f t="shared" si="1031"/>
        <v>3.9982254253094198E-3</v>
      </c>
      <c r="TP193" s="66" t="str">
        <f t="shared" si="1032"/>
        <v>kg/GJ delivered</v>
      </c>
      <c r="TQ193" s="66" t="str">
        <f t="shared" si="1033"/>
        <v/>
      </c>
      <c r="TR193" s="66" t="str">
        <f t="shared" si="1034"/>
        <v/>
      </c>
      <c r="TS193" s="66" t="str">
        <f t="shared" si="1035"/>
        <v/>
      </c>
      <c r="TT193" s="66" t="str">
        <f t="shared" si="1036"/>
        <v/>
      </c>
      <c r="TU193" s="66" t="str">
        <f t="shared" si="1037"/>
        <v/>
      </c>
      <c r="TV193" s="66" t="str">
        <f t="shared" si="1038"/>
        <v/>
      </c>
      <c r="TW193" s="66" t="str">
        <f t="shared" si="1039"/>
        <v/>
      </c>
      <c r="TX193" s="66" t="str">
        <f t="shared" si="1040"/>
        <v/>
      </c>
      <c r="TY193" s="66" t="str">
        <f t="shared" si="1041"/>
        <v/>
      </c>
      <c r="TZ193" s="66" t="str">
        <f t="shared" si="1042"/>
        <v/>
      </c>
      <c r="UA193" s="66" t="str">
        <f t="shared" si="1043"/>
        <v/>
      </c>
      <c r="UB193" s="66" t="str">
        <f t="shared" si="1044"/>
        <v/>
      </c>
      <c r="UC193" s="66" t="str">
        <f t="shared" si="1045"/>
        <v/>
      </c>
      <c r="UD193" s="66" t="str">
        <f t="shared" si="1046"/>
        <v/>
      </c>
      <c r="UE193" s="66" t="str">
        <f t="shared" si="1047"/>
        <v/>
      </c>
      <c r="UF193" s="66" t="str">
        <f t="shared" si="1048"/>
        <v/>
      </c>
      <c r="UG193" s="66" t="str">
        <f t="shared" si="1049"/>
        <v/>
      </c>
      <c r="UH193" s="66" t="str">
        <f t="shared" si="1050"/>
        <v/>
      </c>
      <c r="UI193" s="66" t="str">
        <f t="shared" si="1051"/>
        <v/>
      </c>
      <c r="UJ193" s="66" t="str">
        <f t="shared" si="1052"/>
        <v/>
      </c>
      <c r="UK193" s="66" t="str">
        <f t="shared" si="1053"/>
        <v/>
      </c>
      <c r="UL193" s="66" t="str">
        <f t="shared" si="1054"/>
        <v/>
      </c>
      <c r="UM193" s="66" t="str">
        <f t="shared" si="1055"/>
        <v/>
      </c>
      <c r="UN193" s="66" t="str">
        <f t="shared" si="1056"/>
        <v/>
      </c>
      <c r="UO193" s="66" t="str">
        <f t="shared" si="1057"/>
        <v/>
      </c>
      <c r="UP193" s="66" t="str">
        <f t="shared" si="1058"/>
        <v/>
      </c>
      <c r="UQ193" s="66" t="str">
        <f t="shared" si="1059"/>
        <v/>
      </c>
      <c r="UR193" s="66" t="str">
        <f t="shared" si="1060"/>
        <v/>
      </c>
      <c r="US193" s="66" t="str">
        <f t="shared" si="1061"/>
        <v/>
      </c>
      <c r="UT193" s="66" t="str">
        <f t="shared" si="1062"/>
        <v/>
      </c>
      <c r="UU193" s="66" t="str">
        <f t="shared" si="1063"/>
        <v/>
      </c>
      <c r="UV193" s="66" t="str">
        <f t="shared" si="1064"/>
        <v/>
      </c>
      <c r="UW193" s="66" t="str">
        <f t="shared" si="1065"/>
        <v/>
      </c>
      <c r="UX193" s="66" t="str">
        <f t="shared" si="1066"/>
        <v/>
      </c>
      <c r="UY193" s="66" t="str">
        <f t="shared" si="1067"/>
        <v/>
      </c>
      <c r="UZ193" s="66" t="str">
        <f t="shared" si="1068"/>
        <v/>
      </c>
      <c r="VA193" s="66" t="str">
        <f t="shared" si="1069"/>
        <v/>
      </c>
      <c r="VB193" s="66" t="str">
        <f t="shared" si="1070"/>
        <v/>
      </c>
      <c r="VC193" s="66" t="str">
        <f t="shared" si="1071"/>
        <v/>
      </c>
      <c r="VD193" s="66" t="str">
        <f t="shared" si="1072"/>
        <v/>
      </c>
      <c r="VE193" s="66" t="str">
        <f t="shared" si="1073"/>
        <v/>
      </c>
      <c r="VF193" s="66" t="str">
        <f t="shared" si="1074"/>
        <v/>
      </c>
      <c r="VG193" s="66" t="str">
        <f t="shared" si="1075"/>
        <v/>
      </c>
      <c r="VH193" s="66" t="str">
        <f t="shared" si="1076"/>
        <v/>
      </c>
      <c r="VI193" s="66" t="str">
        <f t="shared" si="1077"/>
        <v/>
      </c>
      <c r="VJ193" s="66" t="str">
        <f t="shared" si="1078"/>
        <v/>
      </c>
      <c r="VK193" s="66" t="str">
        <f t="shared" si="1079"/>
        <v/>
      </c>
      <c r="VL193" s="66" t="str">
        <f t="shared" si="1080"/>
        <v/>
      </c>
      <c r="VM193" s="66" t="str">
        <f t="shared" si="1081"/>
        <v/>
      </c>
      <c r="VN193" s="66" t="str">
        <f t="shared" si="1082"/>
        <v/>
      </c>
      <c r="VO193" s="66" t="str">
        <f t="shared" si="1083"/>
        <v/>
      </c>
      <c r="VP193" s="66" t="str">
        <f t="shared" si="1084"/>
        <v/>
      </c>
      <c r="VQ193" s="66" t="str">
        <f t="shared" si="1085"/>
        <v/>
      </c>
      <c r="VR193" s="66" t="str">
        <f t="shared" si="1086"/>
        <v/>
      </c>
      <c r="VS193" s="66" t="str">
        <f t="shared" si="1087"/>
        <v/>
      </c>
      <c r="VT193" s="66" t="str">
        <f t="shared" si="1088"/>
        <v/>
      </c>
      <c r="VU193" s="66" t="str">
        <f t="shared" si="1089"/>
        <v/>
      </c>
      <c r="VV193" s="66" t="str">
        <f t="shared" si="1090"/>
        <v/>
      </c>
      <c r="VW193" s="66" t="str">
        <f t="shared" si="1091"/>
        <v/>
      </c>
      <c r="VX193" s="66" t="str">
        <f t="shared" si="1092"/>
        <v/>
      </c>
      <c r="VY193" s="66" t="str">
        <f t="shared" si="1093"/>
        <v/>
      </c>
      <c r="VZ193" s="66" t="str">
        <f t="shared" si="1094"/>
        <v/>
      </c>
      <c r="WA193" s="66" t="str">
        <f t="shared" si="1095"/>
        <v/>
      </c>
      <c r="WB193" s="66" t="str">
        <f t="shared" si="1096"/>
        <v/>
      </c>
      <c r="WC193" s="66" t="str">
        <f t="shared" si="1097"/>
        <v/>
      </c>
      <c r="WD193" s="66" t="str">
        <f t="shared" si="1098"/>
        <v/>
      </c>
      <c r="WE193" s="66" t="str">
        <f t="shared" si="1099"/>
        <v/>
      </c>
      <c r="WF193" s="66" t="str">
        <f t="shared" si="1100"/>
        <v/>
      </c>
      <c r="WG193" s="66" t="str">
        <f t="shared" si="1101"/>
        <v/>
      </c>
      <c r="WH193" s="66" t="str">
        <f t="shared" si="1102"/>
        <v/>
      </c>
      <c r="WI193" s="66" t="str">
        <f t="shared" si="1103"/>
        <v/>
      </c>
      <c r="WJ193" s="66" t="str">
        <f t="shared" si="1104"/>
        <v/>
      </c>
      <c r="WK193" s="66" t="str">
        <f t="shared" si="1105"/>
        <v/>
      </c>
      <c r="WL193" s="66" t="str">
        <f t="shared" si="1106"/>
        <v/>
      </c>
      <c r="WM193" s="66" t="str">
        <f t="shared" si="1107"/>
        <v/>
      </c>
      <c r="WN193" s="66" t="str">
        <f t="shared" si="1108"/>
        <v/>
      </c>
      <c r="WO193" s="66" t="str">
        <f t="shared" si="1109"/>
        <v/>
      </c>
      <c r="WP193" s="66" t="str">
        <f t="shared" si="1110"/>
        <v/>
      </c>
      <c r="WQ193" s="66" t="str">
        <f t="shared" si="1111"/>
        <v/>
      </c>
      <c r="WR193" s="66" t="str">
        <f t="shared" si="1112"/>
        <v/>
      </c>
      <c r="WS193" s="66" t="str">
        <f t="shared" si="1113"/>
        <v/>
      </c>
      <c r="WT193" s="66" t="str">
        <f t="shared" si="1114"/>
        <v/>
      </c>
      <c r="WU193" s="66" t="str">
        <f t="shared" si="1115"/>
        <v/>
      </c>
      <c r="WV193" s="66" t="str">
        <f t="shared" si="1116"/>
        <v/>
      </c>
      <c r="WW193" s="66" t="str">
        <f t="shared" si="1117"/>
        <v/>
      </c>
      <c r="WX193" s="66" t="str">
        <f t="shared" si="1118"/>
        <v/>
      </c>
      <c r="WY193" s="66" t="str">
        <f t="shared" si="1119"/>
        <v/>
      </c>
      <c r="WZ193" s="66" t="str">
        <f t="shared" si="1120"/>
        <v/>
      </c>
      <c r="XA193" s="66" t="str">
        <f t="shared" si="1121"/>
        <v/>
      </c>
      <c r="XB193" s="66" t="str">
        <f t="shared" si="1122"/>
        <v/>
      </c>
      <c r="XC193" s="66" t="str">
        <f t="shared" si="1123"/>
        <v/>
      </c>
      <c r="XD193" s="66" t="str">
        <f t="shared" si="1124"/>
        <v/>
      </c>
      <c r="XE193" s="66" t="str">
        <f t="shared" si="1125"/>
        <v/>
      </c>
      <c r="XF193" s="66" t="str">
        <f t="shared" si="1126"/>
        <v/>
      </c>
      <c r="XG193" s="66" t="str">
        <f t="shared" si="1127"/>
        <v/>
      </c>
      <c r="XH193" s="66" t="str">
        <f t="shared" si="1128"/>
        <v/>
      </c>
      <c r="XI193" s="66" t="str">
        <f t="shared" si="1129"/>
        <v/>
      </c>
      <c r="XJ193" s="66" t="str">
        <f t="shared" si="1130"/>
        <v/>
      </c>
      <c r="XK193" s="66" t="str">
        <f t="shared" si="1131"/>
        <v/>
      </c>
      <c r="XL193" s="66" t="str">
        <f t="shared" si="1132"/>
        <v/>
      </c>
      <c r="XM193" s="66" t="str">
        <f t="shared" si="1133"/>
        <v/>
      </c>
      <c r="XN193" s="66" t="str">
        <f t="shared" si="1134"/>
        <v/>
      </c>
      <c r="XO193" s="66" t="str">
        <f t="shared" si="1135"/>
        <v/>
      </c>
      <c r="XP193" s="66" t="str">
        <f t="shared" si="1136"/>
        <v/>
      </c>
      <c r="XQ193" s="66" t="str">
        <f t="shared" si="1137"/>
        <v/>
      </c>
      <c r="XR193" s="66" t="str">
        <f t="shared" si="1138"/>
        <v/>
      </c>
      <c r="XS193" s="66" t="str">
        <f t="shared" si="1139"/>
        <v/>
      </c>
      <c r="XT193" s="66" t="str">
        <f t="shared" si="1140"/>
        <v/>
      </c>
      <c r="XU193" s="66" t="str">
        <f t="shared" si="1141"/>
        <v/>
      </c>
      <c r="XV193" s="66" t="str">
        <f t="shared" si="1142"/>
        <v/>
      </c>
      <c r="XW193" s="66" t="str">
        <f t="shared" si="1143"/>
        <v/>
      </c>
      <c r="XX193" s="66" t="str">
        <f t="shared" si="1144"/>
        <v/>
      </c>
      <c r="XY193" s="126">
        <f t="shared" si="1145"/>
        <v>3.5613822769885749E-2</v>
      </c>
      <c r="XZ193" s="66" t="str">
        <f t="shared" si="1146"/>
        <v>kg/GJ delivered</v>
      </c>
      <c r="YA193" s="160">
        <f t="shared" si="1147"/>
        <v>2.0731539242345139E-3</v>
      </c>
      <c r="YB193" s="66" t="str">
        <f t="shared" si="1148"/>
        <v>kg/GJ delivered</v>
      </c>
      <c r="YC193" s="126">
        <f t="shared" si="1149"/>
        <v>1.1994676275928259E-2</v>
      </c>
      <c r="YD193" s="66" t="str">
        <f t="shared" si="1150"/>
        <v>kg/GJ delivered</v>
      </c>
      <c r="YE193" s="160">
        <f t="shared" si="1151"/>
        <v>6.5156266190227567E-3</v>
      </c>
      <c r="YF193" s="66" t="str">
        <f t="shared" si="1152"/>
        <v>kg/GJ delivered</v>
      </c>
      <c r="YG193" s="160">
        <f t="shared" si="1153"/>
        <v>3.035689674771966E-3</v>
      </c>
      <c r="YH193" s="66" t="str">
        <f t="shared" si="1154"/>
        <v>kg/GJ delivered</v>
      </c>
      <c r="YI193" s="160">
        <f t="shared" si="1155"/>
        <v>8.5517599374673684E-3</v>
      </c>
      <c r="YJ193" s="66" t="str">
        <f t="shared" si="1156"/>
        <v>kg/GJ delivered</v>
      </c>
      <c r="YK193" s="160">
        <f t="shared" si="1157"/>
        <v>6.7377502537621699E-3</v>
      </c>
      <c r="YL193" s="66" t="str">
        <f t="shared" si="1158"/>
        <v>kg/GJ delivered</v>
      </c>
      <c r="YM193" s="160">
        <f t="shared" si="1159"/>
        <v>2.6284630110830439E-3</v>
      </c>
      <c r="YN193" s="66" t="str">
        <f t="shared" si="1160"/>
        <v>kg/GJ delivered</v>
      </c>
      <c r="YO193" s="160">
        <f t="shared" si="1161"/>
        <v>5.1828848105862847E-4</v>
      </c>
      <c r="YP193" s="66" t="str">
        <f t="shared" si="1162"/>
        <v>kg/GJ delivered</v>
      </c>
      <c r="YQ193" s="160">
        <f t="shared" si="1163"/>
        <v>1.7399684721253954E-3</v>
      </c>
      <c r="YR193" s="66" t="str">
        <f t="shared" si="1164"/>
        <v>kg/GJ delivered</v>
      </c>
      <c r="YS193" s="160">
        <f t="shared" si="1165"/>
        <v>2.9986690689820647E-3</v>
      </c>
      <c r="YT193" s="66" t="str">
        <f t="shared" si="1166"/>
        <v>kg/GJ delivered</v>
      </c>
      <c r="YU193" s="160">
        <f t="shared" si="1167"/>
        <v>2.2212363473941214E-4</v>
      </c>
      <c r="YV193" s="66" t="str">
        <f t="shared" si="1168"/>
        <v>kg/GJ delivered</v>
      </c>
      <c r="YW193" s="126">
        <f t="shared" si="1169"/>
        <v>3.713166760727174E-2</v>
      </c>
      <c r="YX193" s="66" t="str">
        <f t="shared" si="1170"/>
        <v>kg/GJ delivered</v>
      </c>
      <c r="YY193" s="160">
        <f t="shared" si="1171"/>
        <v>5.9232969263843245E-4</v>
      </c>
      <c r="YZ193" s="66" t="str">
        <f t="shared" si="1172"/>
        <v>kg/GJ delivered</v>
      </c>
      <c r="ZA193" s="160">
        <f t="shared" si="1173"/>
        <v>3.4429163384608894E-3</v>
      </c>
      <c r="ZB193" s="66" t="str">
        <f t="shared" si="1174"/>
        <v>kg/GJ delivered</v>
      </c>
      <c r="ZC193" s="160">
        <f t="shared" si="1175"/>
        <v>1.1476387794869627E-3</v>
      </c>
      <c r="ZD193" s="66" t="str">
        <f t="shared" si="1176"/>
        <v>kg/GJ delivered</v>
      </c>
      <c r="ZE193" s="160">
        <f t="shared" si="1177"/>
        <v>2.5544217995032399E-3</v>
      </c>
      <c r="ZF193" s="66" t="str">
        <f t="shared" si="1178"/>
        <v>kg/GJ delivered</v>
      </c>
      <c r="ZG193" s="160">
        <f t="shared" si="1179"/>
        <v>8.5147393316774679E-4</v>
      </c>
      <c r="ZH193" s="66" t="str">
        <f t="shared" si="1180"/>
        <v>kg/GJ delivered</v>
      </c>
      <c r="ZI193" s="160">
        <f t="shared" si="1181"/>
        <v>1.7029478663354936E-3</v>
      </c>
      <c r="ZJ193" s="66" t="str">
        <f t="shared" si="1182"/>
        <v>kg/GJ delivered</v>
      </c>
      <c r="ZK193" s="160">
        <f t="shared" si="1183"/>
        <v>1.1846593852768649E-3</v>
      </c>
      <c r="ZL193" s="66" t="str">
        <f t="shared" si="1184"/>
        <v>kg/GJ delivered</v>
      </c>
      <c r="ZM193" s="160">
        <f t="shared" si="1185"/>
        <v>1.9991127126547099E-3</v>
      </c>
      <c r="ZN193" s="66" t="str">
        <f t="shared" si="1186"/>
        <v>kg/GJ delivered</v>
      </c>
      <c r="ZO193" s="160">
        <f t="shared" si="1187"/>
        <v>2.2952775589739254E-3</v>
      </c>
      <c r="ZP193" s="66" t="str">
        <f t="shared" si="1188"/>
        <v>kg/GJ delivered</v>
      </c>
      <c r="ZQ193" s="160">
        <f t="shared" si="1189"/>
        <v>1.1106181736970609E-3</v>
      </c>
      <c r="ZR193" s="66" t="str">
        <f t="shared" si="1190"/>
        <v>kg/GJ delivered</v>
      </c>
      <c r="ZS193" s="160">
        <f t="shared" si="1191"/>
        <v>1.1476387794869627E-3</v>
      </c>
      <c r="ZT193" s="66" t="str">
        <f t="shared" si="1192"/>
        <v>kg/GJ delivered</v>
      </c>
      <c r="ZU193" s="160">
        <f t="shared" si="1193"/>
        <v>1.2216799910667671E-3</v>
      </c>
      <c r="ZV193" s="66" t="str">
        <f t="shared" si="1194"/>
        <v>kg/GJ delivered</v>
      </c>
      <c r="ZW193" s="66" t="str">
        <f t="shared" si="1195"/>
        <v/>
      </c>
      <c r="ZX193" s="66" t="str">
        <f t="shared" si="1196"/>
        <v/>
      </c>
      <c r="ZY193" s="160">
        <f t="shared" si="1197"/>
        <v>1.1846593852768649E-3</v>
      </c>
      <c r="ZZ193" s="66" t="str">
        <f t="shared" si="1198"/>
        <v>kg/GJ delivered</v>
      </c>
      <c r="AAA193" s="160">
        <f t="shared" si="1199"/>
        <v>8.5147393316774679E-4</v>
      </c>
      <c r="AAB193" s="66" t="str">
        <f t="shared" si="1200"/>
        <v>kg/GJ delivered</v>
      </c>
      <c r="AAC193" s="160">
        <f t="shared" si="1201"/>
        <v>3.3318545210911828E-3</v>
      </c>
      <c r="AAD193" s="66" t="str">
        <f t="shared" si="1202"/>
        <v>kg/GJ delivered</v>
      </c>
      <c r="AAE193" s="160">
        <f t="shared" si="1203"/>
        <v>1.5918860489657874E-3</v>
      </c>
      <c r="AAF193" s="66" t="str">
        <f t="shared" si="1204"/>
        <v>kg/GJ delivered</v>
      </c>
      <c r="AAG193" s="160">
        <f t="shared" si="1205"/>
        <v>3.6280193674103995E-3</v>
      </c>
      <c r="AAH193" s="66" t="str">
        <f t="shared" si="1206"/>
        <v>kg/GJ delivered</v>
      </c>
      <c r="AAI193" s="160">
        <f t="shared" si="1207"/>
        <v>6.6637090421823653E-4</v>
      </c>
      <c r="AAJ193" s="66" t="str">
        <f t="shared" si="1208"/>
        <v>kg/GJ delivered</v>
      </c>
      <c r="AAK193" s="160">
        <f t="shared" si="1209"/>
        <v>1.6289066547556892E-3</v>
      </c>
      <c r="AAL193" s="66" t="str">
        <f t="shared" si="1210"/>
        <v>kg/GJ delivered</v>
      </c>
      <c r="AAM193" s="160">
        <f t="shared" si="1211"/>
        <v>1.0735975679071587E-3</v>
      </c>
      <c r="AAN193" s="66" t="str">
        <f t="shared" si="1212"/>
        <v>kg/GJ delivered</v>
      </c>
      <c r="AAO193" s="160">
        <f t="shared" si="1213"/>
        <v>5.9232969263843245E-4</v>
      </c>
      <c r="AAP193" s="66" t="str">
        <f t="shared" si="1214"/>
        <v>kg/GJ delivered</v>
      </c>
      <c r="AAQ193" s="66" t="str">
        <f t="shared" si="1215"/>
        <v/>
      </c>
      <c r="AAR193" s="66" t="str">
        <f t="shared" si="1216"/>
        <v/>
      </c>
      <c r="AAS193" s="160">
        <f t="shared" si="1217"/>
        <v>1.4438036258061792E-3</v>
      </c>
      <c r="AAT193" s="66" t="str">
        <f t="shared" si="1218"/>
        <v>kg/GJ delivered</v>
      </c>
      <c r="AAU193" s="160">
        <f t="shared" si="1219"/>
        <v>2.1471951358143174E-3</v>
      </c>
      <c r="AAV193" s="66" t="str">
        <f t="shared" si="1220"/>
        <v>kg/GJ delivered</v>
      </c>
      <c r="AAW193" s="160">
        <f t="shared" si="1221"/>
        <v>7.9594302448289349E-3</v>
      </c>
      <c r="AAX193" s="66" t="str">
        <f t="shared" si="1222"/>
        <v>kg/GJ delivered</v>
      </c>
      <c r="AAY193" s="160">
        <f t="shared" si="1223"/>
        <v>2.9246278574022603E-3</v>
      </c>
      <c r="AAZ193" s="66" t="str">
        <f t="shared" si="1224"/>
        <v>kg/GJ delivered</v>
      </c>
      <c r="ABA193" s="160">
        <f t="shared" si="1225"/>
        <v>3.5539781558305943E-3</v>
      </c>
      <c r="ABB193" s="66" t="str">
        <f t="shared" si="1226"/>
        <v>kg/GJ delivered</v>
      </c>
      <c r="ABC193" s="160">
        <f t="shared" si="1227"/>
        <v>3.5539781558305943E-3</v>
      </c>
      <c r="ABD193" s="66" t="str">
        <f t="shared" si="1228"/>
        <v>kg/GJ delivered</v>
      </c>
      <c r="ABE193" s="160">
        <f t="shared" si="1229"/>
        <v>1.5548654431758852E-3</v>
      </c>
      <c r="ABF193" s="66" t="str">
        <f t="shared" si="1230"/>
        <v>kg/GJ delivered</v>
      </c>
      <c r="ABG193" s="160">
        <f t="shared" si="1231"/>
        <v>3.7020605789902022E-3</v>
      </c>
      <c r="ABH193" s="66" t="str">
        <f t="shared" si="1232"/>
        <v>kg/GJ delivered</v>
      </c>
      <c r="ABI193" s="126">
        <f t="shared" si="1233"/>
        <v>1.0735975679071589E-2</v>
      </c>
      <c r="ABJ193" s="66" t="str">
        <f t="shared" si="1234"/>
        <v>kg/GJ delivered</v>
      </c>
      <c r="ABK193" s="126">
        <f t="shared" si="1235"/>
        <v>1.0550872650122079E-2</v>
      </c>
      <c r="ABL193" s="66" t="str">
        <f t="shared" si="1236"/>
        <v>kg/GJ delivered</v>
      </c>
      <c r="ABM193" s="160">
        <f t="shared" si="1237"/>
        <v>5.1828848105862847E-4</v>
      </c>
      <c r="ABN193" s="66" t="str">
        <f t="shared" si="1238"/>
        <v>kg/GJ delivered</v>
      </c>
      <c r="ABO193" s="160">
        <f t="shared" si="1239"/>
        <v>1.3327418084364731E-3</v>
      </c>
      <c r="ABP193" s="66" t="str">
        <f t="shared" si="1240"/>
        <v>kg/GJ delivered</v>
      </c>
      <c r="ABQ193" s="160">
        <f t="shared" si="1241"/>
        <v>2.1101745300244152E-3</v>
      </c>
      <c r="ABR193" s="66" t="str">
        <f t="shared" si="1242"/>
        <v>kg/GJ delivered</v>
      </c>
      <c r="ABS193" s="160">
        <f t="shared" si="1243"/>
        <v>9.4032338706351165E-3</v>
      </c>
      <c r="ABT193" s="66" t="str">
        <f t="shared" si="1244"/>
        <v>kg/GJ delivered</v>
      </c>
      <c r="ABU193" s="160">
        <f t="shared" si="1245"/>
        <v>2.3693187705537298E-3</v>
      </c>
      <c r="ABV193" s="66" t="str">
        <f t="shared" si="1246"/>
        <v>kg/GJ delivered</v>
      </c>
      <c r="ABW193" s="160">
        <f t="shared" si="1247"/>
        <v>1.1106181736970607E-4</v>
      </c>
      <c r="ABX193" s="66" t="str">
        <f t="shared" si="1248"/>
        <v>kg/GJ delivered</v>
      </c>
      <c r="ABY193" s="160">
        <f t="shared" si="1249"/>
        <v>3.3318545210911828E-3</v>
      </c>
      <c r="ABZ193" s="66" t="str">
        <f t="shared" si="1250"/>
        <v>kg/GJ delivered</v>
      </c>
      <c r="ACA193" s="160">
        <f t="shared" si="1251"/>
        <v>2.9616484631921622E-4</v>
      </c>
      <c r="ACB193" s="66" t="str">
        <f t="shared" si="1252"/>
        <v>kg/GJ delivered</v>
      </c>
      <c r="ACC193" s="160">
        <f t="shared" si="1253"/>
        <v>1.1106181736970607E-4</v>
      </c>
      <c r="ACD193" s="66" t="str">
        <f t="shared" si="1254"/>
        <v>kg/GJ delivered</v>
      </c>
      <c r="ACE193" s="126">
        <f t="shared" si="1255"/>
        <v>1.4512077469641598E-2</v>
      </c>
      <c r="ACF193" s="66" t="str">
        <f t="shared" si="1256"/>
        <v>kg/GJ delivered</v>
      </c>
      <c r="ACG193" s="66" t="str">
        <f t="shared" si="1257"/>
        <v/>
      </c>
      <c r="ACH193" s="66" t="str">
        <f t="shared" si="1258"/>
        <v/>
      </c>
      <c r="ACI193" s="66" t="str">
        <f t="shared" si="1259"/>
        <v/>
      </c>
      <c r="ACJ193" s="66" t="str">
        <f t="shared" si="1260"/>
        <v/>
      </c>
      <c r="ACK193" s="66" t="str">
        <f t="shared" si="1261"/>
        <v/>
      </c>
      <c r="ACL193" s="66" t="str">
        <f t="shared" si="1262"/>
        <v/>
      </c>
      <c r="ACM193" s="66" t="str">
        <f t="shared" ref="ACM193:ACN193" si="1331">IF(AND(ACS$3="Unit", ACL193=""), "", IF(AND(ACS$3="Unit", ACL193="-"),"", IF(ACS$3="Unit", "kg/GJ delivered", IF(AND(NY193&lt;&gt;"", NY193&lt;&gt;"-", NX193="-"),"", IF($H193="","", IF(NX193="nd", "",IF(NX193="&lt;n.a.&gt;", "", IF(NY193="#/MJ", "", IF(NY193="kg/GJ delivered",NX193,IF(NY193="g/MJ delivered",NX193,IF(NY193="kg/MJ delivered",NX193*1000,IF(NY193="mg/MJ delivered",NX193/1000,IF(NY193="g/kg",((NX193)*(1/$I193)*(1/$H193)),IF(NY193="mg/kg",((NX193/1000)*(1/$I193)*(1/$H193)),IF(NY193="mg/MJ delivered",NX193/1000,IF(NY193="-","","Error"))))))))))))))))</f>
        <v/>
      </c>
      <c r="ACN193" s="66" t="str">
        <f t="shared" si="1331"/>
        <v/>
      </c>
      <c r="ACO193" s="66" t="str">
        <f t="shared" si="1264"/>
        <v/>
      </c>
      <c r="ACP193" s="66" t="str">
        <f t="shared" si="1265"/>
        <v/>
      </c>
      <c r="ACQ193" s="66" t="str">
        <f t="shared" si="1266"/>
        <v/>
      </c>
      <c r="ACR193" s="66" t="str">
        <f t="shared" si="1267"/>
        <v/>
      </c>
      <c r="ACS193" s="66" t="str">
        <f t="shared" si="1268"/>
        <v/>
      </c>
      <c r="ACT193" s="66" t="str">
        <f t="shared" si="1269"/>
        <v/>
      </c>
    </row>
    <row r="194" spans="2:774" ht="15.75" customHeight="1" x14ac:dyDescent="0.25">
      <c r="B194" s="66">
        <v>291</v>
      </c>
      <c r="C194" s="66" t="s">
        <v>1105</v>
      </c>
      <c r="D194" s="66" t="s">
        <v>1044</v>
      </c>
      <c r="E194" s="156" t="s">
        <v>1036</v>
      </c>
      <c r="F194" s="66" t="s">
        <v>1579</v>
      </c>
      <c r="G194" s="66" t="s">
        <v>492</v>
      </c>
      <c r="H194" s="126">
        <v>0.17244999999999999</v>
      </c>
      <c r="I194" s="130">
        <f>'Heating Values'!$D$24</f>
        <v>14.023</v>
      </c>
      <c r="J194" s="66" t="str">
        <f t="shared" si="1320"/>
        <v>Crop Residue, Improved, CN</v>
      </c>
      <c r="K194" s="161"/>
      <c r="L194" s="161"/>
      <c r="M194" s="161"/>
      <c r="N194" s="161"/>
      <c r="O194" s="66" t="s">
        <v>1030</v>
      </c>
      <c r="P194" s="66" t="str">
        <f t="shared" si="1327"/>
        <v>CN</v>
      </c>
      <c r="Q194" s="66" t="s">
        <v>87</v>
      </c>
      <c r="R194" s="164">
        <v>183.1</v>
      </c>
      <c r="S194" s="158" t="s">
        <v>523</v>
      </c>
      <c r="T194" s="158" t="s">
        <v>128</v>
      </c>
      <c r="U194" s="158" t="s">
        <v>128</v>
      </c>
      <c r="V194" s="158" t="s">
        <v>128</v>
      </c>
      <c r="W194" s="158" t="s">
        <v>128</v>
      </c>
      <c r="X194" s="166">
        <v>1313.7</v>
      </c>
      <c r="Y194" s="158" t="s">
        <v>523</v>
      </c>
      <c r="Z194" s="165">
        <v>3.6</v>
      </c>
      <c r="AA194" s="158" t="s">
        <v>523</v>
      </c>
      <c r="AB194" s="158" t="s">
        <v>128</v>
      </c>
      <c r="AC194" s="158" t="s">
        <v>128</v>
      </c>
      <c r="AD194" s="158" t="s">
        <v>128</v>
      </c>
      <c r="AE194" s="158" t="s">
        <v>128</v>
      </c>
      <c r="AF194" s="158" t="s">
        <v>128</v>
      </c>
      <c r="AG194" s="158" t="s">
        <v>128</v>
      </c>
      <c r="AH194" s="163">
        <v>0.92</v>
      </c>
      <c r="AI194" s="158" t="s">
        <v>523</v>
      </c>
      <c r="AJ194" s="158" t="s">
        <v>128</v>
      </c>
      <c r="AK194" s="158" t="s">
        <v>128</v>
      </c>
      <c r="AL194" s="158" t="s">
        <v>128</v>
      </c>
      <c r="AM194" s="158" t="s">
        <v>128</v>
      </c>
      <c r="AN194" s="158" t="s">
        <v>128</v>
      </c>
      <c r="AO194" s="158" t="s">
        <v>128</v>
      </c>
      <c r="AP194" s="158" t="s">
        <v>128</v>
      </c>
      <c r="AQ194" s="158" t="s">
        <v>128</v>
      </c>
      <c r="AR194" s="158" t="s">
        <v>128</v>
      </c>
      <c r="AS194" s="158" t="s">
        <v>128</v>
      </c>
      <c r="AT194" s="163">
        <v>1.8648000000000001E-2</v>
      </c>
      <c r="AU194" s="158" t="s">
        <v>523</v>
      </c>
      <c r="AV194" s="158" t="s">
        <v>128</v>
      </c>
      <c r="AW194" s="158" t="s">
        <v>128</v>
      </c>
      <c r="AX194" s="158" t="s">
        <v>128</v>
      </c>
      <c r="AY194" s="158" t="s">
        <v>128</v>
      </c>
      <c r="AZ194" s="158" t="s">
        <v>128</v>
      </c>
      <c r="BA194" s="158" t="s">
        <v>128</v>
      </c>
      <c r="BB194" s="158" t="s">
        <v>128</v>
      </c>
      <c r="BC194" s="158" t="s">
        <v>128</v>
      </c>
      <c r="BD194" s="158" t="s">
        <v>128</v>
      </c>
      <c r="BE194" s="158" t="s">
        <v>128</v>
      </c>
      <c r="BF194" s="163">
        <v>0.328264</v>
      </c>
      <c r="BG194" s="158" t="s">
        <v>523</v>
      </c>
      <c r="BH194" s="158" t="s">
        <v>128</v>
      </c>
      <c r="BI194" s="158" t="s">
        <v>128</v>
      </c>
      <c r="BJ194" s="158" t="s">
        <v>128</v>
      </c>
      <c r="BK194" s="158" t="s">
        <v>128</v>
      </c>
      <c r="BL194" s="158" t="s">
        <v>128</v>
      </c>
      <c r="BM194" s="158" t="s">
        <v>128</v>
      </c>
      <c r="BN194" s="158" t="s">
        <v>128</v>
      </c>
      <c r="BO194" s="158" t="s">
        <v>128</v>
      </c>
      <c r="BP194" s="158" t="s">
        <v>128</v>
      </c>
      <c r="BQ194" s="158" t="s">
        <v>128</v>
      </c>
      <c r="BR194" s="158" t="s">
        <v>128</v>
      </c>
      <c r="BS194" s="158" t="s">
        <v>128</v>
      </c>
      <c r="BT194" s="158" t="s">
        <v>128</v>
      </c>
      <c r="BU194" s="158" t="s">
        <v>128</v>
      </c>
      <c r="BV194" s="158" t="s">
        <v>128</v>
      </c>
      <c r="BW194" s="158" t="s">
        <v>128</v>
      </c>
      <c r="BX194" s="158" t="s">
        <v>128</v>
      </c>
      <c r="BY194" s="158" t="s">
        <v>128</v>
      </c>
      <c r="BZ194" s="158" t="s">
        <v>128</v>
      </c>
      <c r="CA194" s="158" t="s">
        <v>128</v>
      </c>
      <c r="CB194" s="158" t="s">
        <v>128</v>
      </c>
      <c r="CC194" s="158" t="s">
        <v>128</v>
      </c>
      <c r="CD194" s="158" t="s">
        <v>128</v>
      </c>
      <c r="CE194" s="158" t="s">
        <v>128</v>
      </c>
      <c r="CF194" s="158" t="s">
        <v>128</v>
      </c>
      <c r="CG194" s="158" t="s">
        <v>128</v>
      </c>
      <c r="CH194" s="158" t="s">
        <v>128</v>
      </c>
      <c r="CI194" s="158" t="s">
        <v>128</v>
      </c>
      <c r="CJ194" s="158" t="s">
        <v>128</v>
      </c>
      <c r="CK194" s="158" t="s">
        <v>128</v>
      </c>
      <c r="CL194" s="158" t="s">
        <v>128</v>
      </c>
      <c r="CM194" s="158" t="s">
        <v>128</v>
      </c>
      <c r="CN194" s="158" t="s">
        <v>128</v>
      </c>
      <c r="CO194" s="158" t="s">
        <v>128</v>
      </c>
      <c r="CP194" s="163">
        <v>0.138824</v>
      </c>
      <c r="CQ194" s="158" t="s">
        <v>523</v>
      </c>
      <c r="CR194" s="158" t="s">
        <v>128</v>
      </c>
      <c r="CS194" s="158" t="s">
        <v>128</v>
      </c>
      <c r="CT194" s="158" t="s">
        <v>128</v>
      </c>
      <c r="CU194" s="158" t="s">
        <v>128</v>
      </c>
      <c r="CV194" s="158" t="s">
        <v>128</v>
      </c>
      <c r="CW194" s="158" t="s">
        <v>128</v>
      </c>
      <c r="CX194" s="158" t="s">
        <v>128</v>
      </c>
      <c r="CY194" s="158" t="s">
        <v>128</v>
      </c>
      <c r="CZ194" s="158" t="s">
        <v>128</v>
      </c>
      <c r="DA194" s="158" t="s">
        <v>128</v>
      </c>
      <c r="DB194" s="158" t="s">
        <v>128</v>
      </c>
      <c r="DC194" s="158" t="s">
        <v>128</v>
      </c>
      <c r="DD194" s="158" t="s">
        <v>128</v>
      </c>
      <c r="DE194" s="158" t="s">
        <v>128</v>
      </c>
      <c r="DF194" s="158" t="s">
        <v>128</v>
      </c>
      <c r="DG194" s="158" t="s">
        <v>128</v>
      </c>
      <c r="DH194" s="158" t="s">
        <v>128</v>
      </c>
      <c r="DI194" s="158" t="s">
        <v>128</v>
      </c>
      <c r="DJ194" s="158" t="s">
        <v>128</v>
      </c>
      <c r="DK194" s="158" t="s">
        <v>128</v>
      </c>
      <c r="DL194" s="158" t="s">
        <v>128</v>
      </c>
      <c r="DM194" s="158" t="s">
        <v>128</v>
      </c>
      <c r="DN194" s="166">
        <v>8.4359999999999991E-3</v>
      </c>
      <c r="DO194" s="158" t="s">
        <v>523</v>
      </c>
      <c r="DP194" s="158" t="s">
        <v>128</v>
      </c>
      <c r="DQ194" s="158" t="s">
        <v>128</v>
      </c>
      <c r="DR194" s="158" t="s">
        <v>128</v>
      </c>
      <c r="DS194" s="158" t="s">
        <v>128</v>
      </c>
      <c r="DT194" s="158" t="s">
        <v>128</v>
      </c>
      <c r="DU194" s="158" t="s">
        <v>128</v>
      </c>
      <c r="DV194" s="158" t="s">
        <v>128</v>
      </c>
      <c r="DW194" s="158" t="s">
        <v>128</v>
      </c>
      <c r="DX194" s="158" t="s">
        <v>128</v>
      </c>
      <c r="DY194" s="158" t="s">
        <v>128</v>
      </c>
      <c r="DZ194" s="158" t="s">
        <v>128</v>
      </c>
      <c r="EA194" s="158" t="s">
        <v>128</v>
      </c>
      <c r="EB194" s="158" t="s">
        <v>128</v>
      </c>
      <c r="EC194" s="158" t="s">
        <v>128</v>
      </c>
      <c r="ED194" s="158" t="s">
        <v>128</v>
      </c>
      <c r="EE194" s="158" t="s">
        <v>128</v>
      </c>
      <c r="EF194" s="158" t="s">
        <v>128</v>
      </c>
      <c r="EG194" s="158" t="s">
        <v>128</v>
      </c>
      <c r="EH194" s="158" t="s">
        <v>128</v>
      </c>
      <c r="EI194" s="158" t="s">
        <v>128</v>
      </c>
      <c r="EJ194" s="158" t="s">
        <v>128</v>
      </c>
      <c r="EK194" s="158" t="s">
        <v>128</v>
      </c>
      <c r="EL194" s="158" t="s">
        <v>128</v>
      </c>
      <c r="EM194" s="158" t="s">
        <v>128</v>
      </c>
      <c r="EN194" s="158" t="s">
        <v>128</v>
      </c>
      <c r="EO194" s="158" t="s">
        <v>128</v>
      </c>
      <c r="EP194" s="158" t="s">
        <v>128</v>
      </c>
      <c r="EQ194" s="158" t="s">
        <v>128</v>
      </c>
      <c r="ER194" s="158" t="s">
        <v>128</v>
      </c>
      <c r="ES194" s="158" t="s">
        <v>128</v>
      </c>
      <c r="ET194" s="158" t="s">
        <v>128</v>
      </c>
      <c r="EU194" s="158" t="s">
        <v>128</v>
      </c>
      <c r="EV194" s="158" t="s">
        <v>128</v>
      </c>
      <c r="EW194" s="158" t="s">
        <v>128</v>
      </c>
      <c r="EX194" s="163">
        <v>3.8184000000000003E-2</v>
      </c>
      <c r="EY194" s="158" t="s">
        <v>523</v>
      </c>
      <c r="EZ194" s="166">
        <v>5.9199999999999999E-3</v>
      </c>
      <c r="FA194" s="158" t="s">
        <v>523</v>
      </c>
      <c r="FB194" s="158" t="s">
        <v>128</v>
      </c>
      <c r="FC194" s="158" t="s">
        <v>128</v>
      </c>
      <c r="FD194" s="158" t="s">
        <v>128</v>
      </c>
      <c r="FE194" s="158" t="s">
        <v>128</v>
      </c>
      <c r="FF194" s="158" t="s">
        <v>128</v>
      </c>
      <c r="FG194" s="158" t="s">
        <v>128</v>
      </c>
      <c r="FH194" s="158" t="s">
        <v>128</v>
      </c>
      <c r="FI194" s="158" t="s">
        <v>128</v>
      </c>
      <c r="FJ194" s="158" t="s">
        <v>128</v>
      </c>
      <c r="FK194" s="158" t="s">
        <v>128</v>
      </c>
      <c r="FL194" s="158" t="s">
        <v>128</v>
      </c>
      <c r="FM194" s="158" t="s">
        <v>128</v>
      </c>
      <c r="FN194" s="158" t="s">
        <v>128</v>
      </c>
      <c r="FO194" s="158" t="s">
        <v>128</v>
      </c>
      <c r="FP194" s="158" t="s">
        <v>128</v>
      </c>
      <c r="FQ194" s="158" t="s">
        <v>128</v>
      </c>
      <c r="FR194" s="158" t="s">
        <v>128</v>
      </c>
      <c r="FS194" s="158" t="s">
        <v>128</v>
      </c>
      <c r="FT194" s="158" t="s">
        <v>128</v>
      </c>
      <c r="FU194" s="158" t="s">
        <v>128</v>
      </c>
      <c r="FV194" s="158" t="s">
        <v>128</v>
      </c>
      <c r="FW194" s="158" t="s">
        <v>128</v>
      </c>
      <c r="FX194" s="158" t="s">
        <v>128</v>
      </c>
      <c r="FY194" s="158" t="s">
        <v>128</v>
      </c>
      <c r="FZ194" s="158" t="s">
        <v>128</v>
      </c>
      <c r="GA194" s="158" t="s">
        <v>128</v>
      </c>
      <c r="GB194" s="158" t="s">
        <v>128</v>
      </c>
      <c r="GC194" s="158" t="s">
        <v>128</v>
      </c>
      <c r="GD194" s="158" t="s">
        <v>128</v>
      </c>
      <c r="GE194" s="158" t="s">
        <v>128</v>
      </c>
      <c r="GF194" s="158" t="s">
        <v>128</v>
      </c>
      <c r="GG194" s="158" t="s">
        <v>128</v>
      </c>
      <c r="GH194" s="158" t="s">
        <v>128</v>
      </c>
      <c r="GI194" s="158" t="s">
        <v>128</v>
      </c>
      <c r="GJ194" s="158" t="s">
        <v>128</v>
      </c>
      <c r="GK194" s="158" t="s">
        <v>128</v>
      </c>
      <c r="GL194" s="158" t="s">
        <v>128</v>
      </c>
      <c r="GM194" s="158" t="s">
        <v>128</v>
      </c>
      <c r="GN194" s="158" t="s">
        <v>128</v>
      </c>
      <c r="GO194" s="158" t="s">
        <v>128</v>
      </c>
      <c r="GP194" s="158" t="s">
        <v>128</v>
      </c>
      <c r="GQ194" s="158" t="s">
        <v>128</v>
      </c>
      <c r="GR194" s="158" t="s">
        <v>128</v>
      </c>
      <c r="GS194" s="158" t="s">
        <v>128</v>
      </c>
      <c r="GT194" s="158" t="s">
        <v>128</v>
      </c>
      <c r="GU194" s="158" t="s">
        <v>128</v>
      </c>
      <c r="GV194" s="158" t="s">
        <v>128</v>
      </c>
      <c r="GW194" s="158" t="s">
        <v>128</v>
      </c>
      <c r="GX194" s="158" t="s">
        <v>128</v>
      </c>
      <c r="GY194" s="158" t="s">
        <v>128</v>
      </c>
      <c r="GZ194" s="158" t="s">
        <v>128</v>
      </c>
      <c r="HA194" s="158" t="s">
        <v>128</v>
      </c>
      <c r="HB194" s="158" t="s">
        <v>128</v>
      </c>
      <c r="HC194" s="158" t="s">
        <v>128</v>
      </c>
      <c r="HD194" s="158" t="s">
        <v>128</v>
      </c>
      <c r="HE194" s="158" t="s">
        <v>128</v>
      </c>
      <c r="HF194" s="158" t="s">
        <v>128</v>
      </c>
      <c r="HG194" s="158" t="s">
        <v>128</v>
      </c>
      <c r="HH194" s="158" t="s">
        <v>128</v>
      </c>
      <c r="HI194" s="158" t="s">
        <v>128</v>
      </c>
      <c r="HJ194" s="158" t="s">
        <v>128</v>
      </c>
      <c r="HK194" s="158" t="s">
        <v>128</v>
      </c>
      <c r="HL194" s="158" t="s">
        <v>128</v>
      </c>
      <c r="HM194" s="158" t="s">
        <v>128</v>
      </c>
      <c r="HN194" s="158" t="s">
        <v>128</v>
      </c>
      <c r="HO194" s="158" t="s">
        <v>128</v>
      </c>
      <c r="HP194" s="158" t="s">
        <v>128</v>
      </c>
      <c r="HQ194" s="158" t="s">
        <v>128</v>
      </c>
      <c r="HR194" s="158" t="s">
        <v>128</v>
      </c>
      <c r="HS194" s="158" t="s">
        <v>128</v>
      </c>
      <c r="HT194" s="158" t="s">
        <v>128</v>
      </c>
      <c r="HU194" s="158" t="s">
        <v>128</v>
      </c>
      <c r="HV194" s="158" t="s">
        <v>128</v>
      </c>
      <c r="HW194" s="158" t="s">
        <v>128</v>
      </c>
      <c r="HX194" s="158" t="s">
        <v>128</v>
      </c>
      <c r="HY194" s="158" t="s">
        <v>128</v>
      </c>
      <c r="HZ194" s="158" t="s">
        <v>128</v>
      </c>
      <c r="IA194" s="158" t="s">
        <v>128</v>
      </c>
      <c r="IB194" s="158" t="s">
        <v>128</v>
      </c>
      <c r="IC194" s="158" t="s">
        <v>128</v>
      </c>
      <c r="ID194" s="158" t="s">
        <v>128</v>
      </c>
      <c r="IE194" s="158" t="s">
        <v>128</v>
      </c>
      <c r="IF194" s="158" t="s">
        <v>128</v>
      </c>
      <c r="IG194" s="158" t="s">
        <v>128</v>
      </c>
      <c r="IH194" s="158" t="s">
        <v>128</v>
      </c>
      <c r="II194" s="158" t="s">
        <v>128</v>
      </c>
      <c r="IJ194" s="158" t="s">
        <v>128</v>
      </c>
      <c r="IK194" s="158" t="s">
        <v>128</v>
      </c>
      <c r="IL194" s="158" t="s">
        <v>128</v>
      </c>
      <c r="IM194" s="158" t="s">
        <v>128</v>
      </c>
      <c r="IN194" s="158" t="s">
        <v>128</v>
      </c>
      <c r="IO194" s="158" t="s">
        <v>128</v>
      </c>
      <c r="IP194" s="158" t="s">
        <v>128</v>
      </c>
      <c r="IQ194" s="158" t="s">
        <v>128</v>
      </c>
      <c r="IR194" s="158" t="s">
        <v>128</v>
      </c>
      <c r="IS194" s="158" t="s">
        <v>128</v>
      </c>
      <c r="IT194" s="158" t="s">
        <v>128</v>
      </c>
      <c r="IU194" s="158" t="s">
        <v>128</v>
      </c>
      <c r="IV194" s="158" t="s">
        <v>128</v>
      </c>
      <c r="IW194" s="158" t="s">
        <v>128</v>
      </c>
      <c r="IX194" s="158" t="s">
        <v>128</v>
      </c>
      <c r="IY194" s="158" t="s">
        <v>128</v>
      </c>
      <c r="IZ194" s="158" t="s">
        <v>128</v>
      </c>
      <c r="JA194" s="158" t="s">
        <v>128</v>
      </c>
      <c r="JB194" s="158" t="s">
        <v>128</v>
      </c>
      <c r="JC194" s="158" t="s">
        <v>128</v>
      </c>
      <c r="JD194" s="158" t="s">
        <v>128</v>
      </c>
      <c r="JE194" s="158" t="s">
        <v>128</v>
      </c>
      <c r="JF194" s="158" t="s">
        <v>128</v>
      </c>
      <c r="JG194" s="158" t="s">
        <v>128</v>
      </c>
      <c r="JH194" s="158" t="s">
        <v>128</v>
      </c>
      <c r="JI194" s="158" t="s">
        <v>128</v>
      </c>
      <c r="JJ194" s="163">
        <v>0.20616399999999999</v>
      </c>
      <c r="JK194" s="158" t="s">
        <v>523</v>
      </c>
      <c r="JL194" s="166">
        <v>4.4399999999999995E-4</v>
      </c>
      <c r="JM194" s="158" t="s">
        <v>523</v>
      </c>
      <c r="JN194" s="163">
        <v>6.7784000000000011E-2</v>
      </c>
      <c r="JO194" s="158" t="s">
        <v>523</v>
      </c>
      <c r="JP194" s="163">
        <v>2.7084E-2</v>
      </c>
      <c r="JQ194" s="158" t="s">
        <v>523</v>
      </c>
      <c r="JR194" s="163">
        <v>5.7571999999999998E-2</v>
      </c>
      <c r="JS194" s="158" t="s">
        <v>523</v>
      </c>
      <c r="JT194" s="163">
        <v>3.5076000000000003E-2</v>
      </c>
      <c r="JU194" s="158" t="s">
        <v>523</v>
      </c>
      <c r="JV194" s="163">
        <v>4.2772000000000004E-2</v>
      </c>
      <c r="JW194" s="158" t="s">
        <v>523</v>
      </c>
      <c r="JX194" s="163">
        <v>1.1692000000000001E-2</v>
      </c>
      <c r="JY194" s="158" t="s">
        <v>523</v>
      </c>
      <c r="JZ194" s="166">
        <v>4.1440000000000001E-3</v>
      </c>
      <c r="KA194" s="158" t="s">
        <v>523</v>
      </c>
      <c r="KB194" s="166">
        <v>1.4800000000000002E-4</v>
      </c>
      <c r="KC194" s="158" t="s">
        <v>523</v>
      </c>
      <c r="KD194" s="163">
        <v>2.0128E-2</v>
      </c>
      <c r="KE194" s="158" t="s">
        <v>523</v>
      </c>
      <c r="KF194" s="166">
        <v>2.8120000000000003E-3</v>
      </c>
      <c r="KG194" s="158" t="s">
        <v>523</v>
      </c>
      <c r="KH194" s="163">
        <v>0.139268</v>
      </c>
      <c r="KI194" s="158" t="s">
        <v>523</v>
      </c>
      <c r="KJ194" s="166">
        <v>4.2919999999999998E-3</v>
      </c>
      <c r="KK194" s="158" t="s">
        <v>523</v>
      </c>
      <c r="KL194" s="163">
        <v>3.0339999999999999E-2</v>
      </c>
      <c r="KM194" s="158" t="s">
        <v>523</v>
      </c>
      <c r="KN194" s="166">
        <v>7.4000000000000003E-3</v>
      </c>
      <c r="KO194" s="158" t="s">
        <v>523</v>
      </c>
      <c r="KP194" s="166">
        <v>7.548E-3</v>
      </c>
      <c r="KQ194" s="158" t="s">
        <v>523</v>
      </c>
      <c r="KR194" s="163">
        <v>1.9980000000000001E-2</v>
      </c>
      <c r="KS194" s="158" t="s">
        <v>523</v>
      </c>
      <c r="KT194" s="166">
        <v>8.5839999999999996E-3</v>
      </c>
      <c r="KU194" s="158" t="s">
        <v>523</v>
      </c>
      <c r="KV194" s="166">
        <v>5.1800000000000006E-3</v>
      </c>
      <c r="KW194" s="158" t="s">
        <v>523</v>
      </c>
      <c r="KX194" s="163">
        <v>1.9832000000000002E-2</v>
      </c>
      <c r="KY194" s="158" t="s">
        <v>523</v>
      </c>
      <c r="KZ194" s="166">
        <v>4.8840000000000003E-3</v>
      </c>
      <c r="LA194" s="158" t="s">
        <v>523</v>
      </c>
      <c r="LB194" s="166">
        <v>5.6240000000000005E-3</v>
      </c>
      <c r="LC194" s="158" t="s">
        <v>523</v>
      </c>
      <c r="LD194" s="166">
        <v>4.8840000000000003E-3</v>
      </c>
      <c r="LE194" s="158" t="s">
        <v>523</v>
      </c>
      <c r="LF194" s="166">
        <v>7.548E-3</v>
      </c>
      <c r="LG194" s="158" t="s">
        <v>523</v>
      </c>
      <c r="LH194" s="166">
        <v>4.2919999999999998E-3</v>
      </c>
      <c r="LI194" s="158" t="s">
        <v>523</v>
      </c>
      <c r="LJ194" s="166">
        <v>1.7759999999999998E-3</v>
      </c>
      <c r="LK194" s="158" t="s">
        <v>523</v>
      </c>
      <c r="LL194" s="166">
        <v>1.9240000000000001E-3</v>
      </c>
      <c r="LM194" s="158" t="s">
        <v>523</v>
      </c>
      <c r="LN194" s="166">
        <v>6.5120000000000004E-3</v>
      </c>
      <c r="LO194" s="158" t="s">
        <v>523</v>
      </c>
      <c r="LP194" s="166">
        <v>1.3319999999999999E-3</v>
      </c>
      <c r="LQ194" s="158" t="s">
        <v>523</v>
      </c>
      <c r="LR194" s="163">
        <v>2.9451999999999999E-2</v>
      </c>
      <c r="LS194" s="158" t="s">
        <v>523</v>
      </c>
      <c r="LT194" s="166">
        <v>2.3680000000000003E-3</v>
      </c>
      <c r="LU194" s="158" t="s">
        <v>523</v>
      </c>
      <c r="LV194" s="166">
        <v>3.2560000000000002E-3</v>
      </c>
      <c r="LW194" s="158" t="s">
        <v>523</v>
      </c>
      <c r="LX194" s="166">
        <v>8.879999999999999E-4</v>
      </c>
      <c r="LY194" s="158" t="s">
        <v>523</v>
      </c>
      <c r="LZ194" s="166">
        <v>1.6280000000000001E-3</v>
      </c>
      <c r="MA194" s="158" t="s">
        <v>523</v>
      </c>
      <c r="MB194" s="166">
        <v>1.4800000000000002E-4</v>
      </c>
      <c r="MC194" s="158" t="s">
        <v>523</v>
      </c>
      <c r="MD194" s="166">
        <v>1.6280000000000001E-3</v>
      </c>
      <c r="ME194" s="158" t="s">
        <v>523</v>
      </c>
      <c r="MF194" s="166">
        <v>2.516E-3</v>
      </c>
      <c r="MG194" s="158" t="s">
        <v>523</v>
      </c>
      <c r="MH194" s="163">
        <v>1.7908E-2</v>
      </c>
      <c r="MI194" s="158" t="s">
        <v>523</v>
      </c>
      <c r="MJ194" s="163">
        <v>1.0064E-2</v>
      </c>
      <c r="MK194" s="158" t="s">
        <v>523</v>
      </c>
      <c r="ML194" s="166">
        <v>6.3639999999999999E-3</v>
      </c>
      <c r="MM194" s="158" t="s">
        <v>523</v>
      </c>
      <c r="MN194" s="166">
        <v>6.0680000000000005E-3</v>
      </c>
      <c r="MO194" s="158" t="s">
        <v>523</v>
      </c>
      <c r="MP194" s="166">
        <v>1.48E-3</v>
      </c>
      <c r="MQ194" s="158" t="s">
        <v>523</v>
      </c>
      <c r="MR194" s="166">
        <v>2.8120000000000003E-3</v>
      </c>
      <c r="MS194" s="158" t="s">
        <v>523</v>
      </c>
      <c r="MT194" s="166">
        <v>8.4359999999999991E-3</v>
      </c>
      <c r="MU194" s="158" t="s">
        <v>523</v>
      </c>
      <c r="MV194" s="166">
        <v>2.96E-3</v>
      </c>
      <c r="MW194" s="158" t="s">
        <v>523</v>
      </c>
      <c r="MX194" s="166">
        <v>2.0720000000000001E-3</v>
      </c>
      <c r="MY194" s="158" t="s">
        <v>523</v>
      </c>
      <c r="MZ194" s="166">
        <v>1.6280000000000001E-3</v>
      </c>
      <c r="NA194" s="158" t="s">
        <v>523</v>
      </c>
      <c r="NB194" s="166">
        <v>1.3319999999999999E-3</v>
      </c>
      <c r="NC194" s="158" t="s">
        <v>523</v>
      </c>
      <c r="ND194" s="166">
        <v>9.1760000000000001E-3</v>
      </c>
      <c r="NE194" s="158" t="s">
        <v>523</v>
      </c>
      <c r="NF194" s="166">
        <v>2.9600000000000004E-4</v>
      </c>
      <c r="NG194" s="158" t="s">
        <v>523</v>
      </c>
      <c r="NH194" s="166">
        <v>4.4399999999999995E-4</v>
      </c>
      <c r="NI194" s="158" t="s">
        <v>523</v>
      </c>
      <c r="NJ194" s="166">
        <v>5.6240000000000005E-3</v>
      </c>
      <c r="NK194" s="158" t="s">
        <v>523</v>
      </c>
      <c r="NL194" s="166">
        <v>1.9240000000000001E-3</v>
      </c>
      <c r="NM194" s="158" t="s">
        <v>523</v>
      </c>
      <c r="NN194" s="158" t="s">
        <v>128</v>
      </c>
      <c r="NO194" s="158" t="s">
        <v>128</v>
      </c>
      <c r="NP194" s="163">
        <v>6.8820000000000006E-2</v>
      </c>
      <c r="NQ194" s="158" t="s">
        <v>523</v>
      </c>
      <c r="NR194" s="158" t="s">
        <v>128</v>
      </c>
      <c r="NS194" s="158" t="s">
        <v>128</v>
      </c>
      <c r="NT194" s="158" t="s">
        <v>128</v>
      </c>
      <c r="NU194" s="158" t="s">
        <v>128</v>
      </c>
      <c r="NV194" s="158" t="s">
        <v>128</v>
      </c>
      <c r="NW194" s="158" t="s">
        <v>128</v>
      </c>
      <c r="NX194" s="158" t="s">
        <v>128</v>
      </c>
      <c r="NY194" s="158" t="s">
        <v>128</v>
      </c>
      <c r="NZ194" s="158" t="s">
        <v>128</v>
      </c>
      <c r="OA194" s="158" t="s">
        <v>128</v>
      </c>
      <c r="OB194" s="158" t="s">
        <v>128</v>
      </c>
      <c r="OC194" s="158" t="s">
        <v>128</v>
      </c>
      <c r="OD194" s="158" t="s">
        <v>128</v>
      </c>
      <c r="OE194" s="170" t="s">
        <v>128</v>
      </c>
      <c r="OF194" s="181"/>
      <c r="OG194" s="174">
        <f t="shared" si="893"/>
        <v>75.715398347249888</v>
      </c>
      <c r="OH194" s="66" t="str">
        <f t="shared" si="894"/>
        <v>kg/GJ delivered</v>
      </c>
      <c r="OI194" s="66" t="str">
        <f t="shared" si="895"/>
        <v/>
      </c>
      <c r="OJ194" s="66" t="str">
        <f t="shared" si="896"/>
        <v/>
      </c>
      <c r="OK194" s="66" t="str">
        <f t="shared" si="897"/>
        <v/>
      </c>
      <c r="OL194" s="66" t="str">
        <f t="shared" si="898"/>
        <v/>
      </c>
      <c r="OM194" s="159">
        <f t="shared" si="899"/>
        <v>543.24040856789827</v>
      </c>
      <c r="ON194" s="66" t="str">
        <f t="shared" si="900"/>
        <v>kg/GJ delivered</v>
      </c>
      <c r="OO194" s="118">
        <f t="shared" si="901"/>
        <v>1.4886697654292713</v>
      </c>
      <c r="OP194" s="66" t="str">
        <f t="shared" si="902"/>
        <v>kg/GJ delivered</v>
      </c>
      <c r="OQ194" s="66" t="str">
        <f t="shared" si="903"/>
        <v/>
      </c>
      <c r="OR194" s="66" t="str">
        <f t="shared" si="904"/>
        <v/>
      </c>
      <c r="OS194" s="66" t="str">
        <f t="shared" si="905"/>
        <v/>
      </c>
      <c r="OT194" s="66" t="str">
        <f t="shared" si="906"/>
        <v/>
      </c>
      <c r="OU194" s="66" t="str">
        <f t="shared" si="907"/>
        <v/>
      </c>
      <c r="OV194" s="66" t="str">
        <f t="shared" si="908"/>
        <v/>
      </c>
      <c r="OW194" s="126">
        <f t="shared" si="909"/>
        <v>0.38043782894303602</v>
      </c>
      <c r="OX194" s="66" t="str">
        <f t="shared" si="910"/>
        <v>kg/GJ delivered</v>
      </c>
      <c r="OY194" s="66" t="str">
        <f t="shared" si="911"/>
        <v/>
      </c>
      <c r="OZ194" s="66" t="str">
        <f t="shared" si="912"/>
        <v/>
      </c>
      <c r="PA194" s="66" t="str">
        <f t="shared" si="913"/>
        <v/>
      </c>
      <c r="PB194" s="66" t="str">
        <f t="shared" si="914"/>
        <v/>
      </c>
      <c r="PC194" s="66" t="str">
        <f t="shared" si="915"/>
        <v/>
      </c>
      <c r="PD194" s="66" t="str">
        <f t="shared" si="916"/>
        <v/>
      </c>
      <c r="PE194" s="66" t="str">
        <f t="shared" si="917"/>
        <v/>
      </c>
      <c r="PF194" s="66" t="str">
        <f t="shared" si="918"/>
        <v/>
      </c>
      <c r="PG194" s="66" t="str">
        <f t="shared" si="919"/>
        <v/>
      </c>
      <c r="PH194" s="66" t="str">
        <f t="shared" si="920"/>
        <v/>
      </c>
      <c r="PI194" s="160">
        <f t="shared" si="921"/>
        <v>7.7113093849236264E-3</v>
      </c>
      <c r="PJ194" s="66" t="str">
        <f t="shared" si="922"/>
        <v>kg/GJ delivered</v>
      </c>
      <c r="PK194" s="66" t="str">
        <f t="shared" si="923"/>
        <v/>
      </c>
      <c r="PL194" s="66" t="str">
        <f t="shared" si="924"/>
        <v/>
      </c>
      <c r="PM194" s="66" t="str">
        <f t="shared" si="925"/>
        <v/>
      </c>
      <c r="PN194" s="66" t="str">
        <f t="shared" si="926"/>
        <v/>
      </c>
      <c r="PO194" s="66" t="str">
        <f t="shared" si="927"/>
        <v/>
      </c>
      <c r="PP194" s="66" t="str">
        <f t="shared" si="928"/>
        <v/>
      </c>
      <c r="PQ194" s="66" t="str">
        <f t="shared" si="929"/>
        <v/>
      </c>
      <c r="PR194" s="66" t="str">
        <f t="shared" si="930"/>
        <v/>
      </c>
      <c r="PS194" s="66" t="str">
        <f t="shared" si="931"/>
        <v/>
      </c>
      <c r="PT194" s="66" t="str">
        <f t="shared" si="932"/>
        <v/>
      </c>
      <c r="PU194" s="126">
        <f t="shared" si="933"/>
        <v>0.13574352552190955</v>
      </c>
      <c r="PV194" s="66" t="str">
        <f t="shared" si="934"/>
        <v>kg/GJ delivered</v>
      </c>
      <c r="PW194" s="66" t="str">
        <f t="shared" si="935"/>
        <v/>
      </c>
      <c r="PX194" s="66" t="str">
        <f t="shared" si="936"/>
        <v/>
      </c>
      <c r="PY194" s="66" t="str">
        <f t="shared" si="937"/>
        <v/>
      </c>
      <c r="PZ194" s="66" t="str">
        <f t="shared" si="938"/>
        <v/>
      </c>
      <c r="QA194" s="66" t="str">
        <f t="shared" si="939"/>
        <v/>
      </c>
      <c r="QB194" s="66" t="str">
        <f t="shared" si="940"/>
        <v/>
      </c>
      <c r="QC194" s="66" t="str">
        <f t="shared" si="941"/>
        <v/>
      </c>
      <c r="QD194" s="66" t="str">
        <f t="shared" si="942"/>
        <v/>
      </c>
      <c r="QE194" s="66" t="str">
        <f t="shared" si="943"/>
        <v/>
      </c>
      <c r="QF194" s="66" t="str">
        <f t="shared" si="944"/>
        <v/>
      </c>
      <c r="QG194" s="66" t="str">
        <f t="shared" si="945"/>
        <v/>
      </c>
      <c r="QH194" s="66" t="str">
        <f t="shared" si="946"/>
        <v/>
      </c>
      <c r="QI194" s="66" t="str">
        <f t="shared" si="947"/>
        <v/>
      </c>
      <c r="QJ194" s="66" t="str">
        <f t="shared" si="948"/>
        <v/>
      </c>
      <c r="QK194" s="66" t="str">
        <f t="shared" si="949"/>
        <v/>
      </c>
      <c r="QL194" s="66" t="str">
        <f t="shared" si="950"/>
        <v/>
      </c>
      <c r="QM194" s="66" t="str">
        <f t="shared" si="951"/>
        <v/>
      </c>
      <c r="QN194" s="66" t="str">
        <f t="shared" si="952"/>
        <v/>
      </c>
      <c r="QO194" s="66" t="str">
        <f t="shared" si="953"/>
        <v/>
      </c>
      <c r="QP194" s="66" t="str">
        <f t="shared" si="954"/>
        <v/>
      </c>
      <c r="QQ194" s="66" t="str">
        <f t="shared" si="955"/>
        <v/>
      </c>
      <c r="QR194" s="66" t="str">
        <f t="shared" si="956"/>
        <v/>
      </c>
      <c r="QS194" s="66" t="str">
        <f t="shared" si="957"/>
        <v/>
      </c>
      <c r="QT194" s="66" t="str">
        <f t="shared" si="958"/>
        <v/>
      </c>
      <c r="QU194" s="66" t="str">
        <f t="shared" si="959"/>
        <v/>
      </c>
      <c r="QV194" s="66" t="str">
        <f t="shared" si="960"/>
        <v/>
      </c>
      <c r="QW194" s="66" t="str">
        <f t="shared" si="961"/>
        <v/>
      </c>
      <c r="QX194" s="66" t="str">
        <f t="shared" si="962"/>
        <v/>
      </c>
      <c r="QY194" s="66" t="str">
        <f t="shared" si="963"/>
        <v/>
      </c>
      <c r="QZ194" s="66" t="str">
        <f t="shared" si="964"/>
        <v/>
      </c>
      <c r="RA194" s="66" t="str">
        <f t="shared" si="965"/>
        <v/>
      </c>
      <c r="RB194" s="66" t="str">
        <f t="shared" si="966"/>
        <v/>
      </c>
      <c r="RC194" s="66" t="str">
        <f t="shared" si="967"/>
        <v/>
      </c>
      <c r="RD194" s="66" t="str">
        <f t="shared" si="968"/>
        <v/>
      </c>
      <c r="RE194" s="126">
        <f t="shared" si="969"/>
        <v>5.740641430998699E-2</v>
      </c>
      <c r="RF194" s="66" t="str">
        <f t="shared" si="970"/>
        <v>kg/GJ delivered</v>
      </c>
      <c r="RG194" s="66" t="str">
        <f t="shared" si="971"/>
        <v/>
      </c>
      <c r="RH194" s="66" t="str">
        <f t="shared" si="972"/>
        <v/>
      </c>
      <c r="RI194" s="66" t="str">
        <f t="shared" si="973"/>
        <v/>
      </c>
      <c r="RJ194" s="66" t="str">
        <f t="shared" si="974"/>
        <v/>
      </c>
      <c r="RK194" s="66" t="str">
        <f t="shared" si="975"/>
        <v/>
      </c>
      <c r="RL194" s="66" t="str">
        <f t="shared" si="976"/>
        <v/>
      </c>
      <c r="RM194" s="66" t="str">
        <f t="shared" si="977"/>
        <v/>
      </c>
      <c r="RN194" s="66" t="str">
        <f t="shared" si="978"/>
        <v/>
      </c>
      <c r="RO194" s="66" t="str">
        <f t="shared" si="979"/>
        <v/>
      </c>
      <c r="RP194" s="66" t="str">
        <f t="shared" si="980"/>
        <v/>
      </c>
      <c r="RQ194" s="66" t="str">
        <f t="shared" si="981"/>
        <v/>
      </c>
      <c r="RR194" s="66" t="str">
        <f t="shared" si="982"/>
        <v/>
      </c>
      <c r="RS194" s="66" t="str">
        <f t="shared" si="983"/>
        <v/>
      </c>
      <c r="RT194" s="66" t="str">
        <f t="shared" si="984"/>
        <v/>
      </c>
      <c r="RU194" s="66" t="str">
        <f t="shared" si="985"/>
        <v/>
      </c>
      <c r="RV194" s="66" t="str">
        <f t="shared" si="986"/>
        <v/>
      </c>
      <c r="RW194" s="66" t="str">
        <f t="shared" si="987"/>
        <v/>
      </c>
      <c r="RX194" s="66" t="str">
        <f t="shared" si="988"/>
        <v/>
      </c>
      <c r="RY194" s="66" t="str">
        <f t="shared" si="989"/>
        <v/>
      </c>
      <c r="RZ194" s="66" t="str">
        <f t="shared" si="990"/>
        <v/>
      </c>
      <c r="SA194" s="66" t="str">
        <f t="shared" si="991"/>
        <v/>
      </c>
      <c r="SB194" s="66" t="str">
        <f t="shared" si="992"/>
        <v/>
      </c>
      <c r="SC194" s="160">
        <f t="shared" si="993"/>
        <v>3.4884494836559254E-3</v>
      </c>
      <c r="SD194" s="66" t="str">
        <f t="shared" si="994"/>
        <v>kg/GJ delivered</v>
      </c>
      <c r="SE194" s="66" t="str">
        <f t="shared" si="995"/>
        <v/>
      </c>
      <c r="SF194" s="66" t="str">
        <f t="shared" si="996"/>
        <v/>
      </c>
      <c r="SG194" s="66" t="str">
        <f t="shared" si="997"/>
        <v/>
      </c>
      <c r="SH194" s="66" t="str">
        <f t="shared" si="998"/>
        <v/>
      </c>
      <c r="SI194" s="66" t="str">
        <f t="shared" si="999"/>
        <v/>
      </c>
      <c r="SJ194" s="66" t="str">
        <f t="shared" si="1000"/>
        <v/>
      </c>
      <c r="SK194" s="66" t="str">
        <f t="shared" si="1001"/>
        <v/>
      </c>
      <c r="SL194" s="66" t="str">
        <f t="shared" si="1002"/>
        <v/>
      </c>
      <c r="SM194" s="66" t="str">
        <f t="shared" si="1003"/>
        <v/>
      </c>
      <c r="SN194" s="66" t="str">
        <f t="shared" si="1004"/>
        <v/>
      </c>
      <c r="SO194" s="66" t="str">
        <f t="shared" si="1005"/>
        <v/>
      </c>
      <c r="SP194" s="66" t="str">
        <f t="shared" si="1006"/>
        <v/>
      </c>
      <c r="SQ194" s="66" t="str">
        <f t="shared" si="1007"/>
        <v/>
      </c>
      <c r="SR194" s="66" t="str">
        <f t="shared" si="1008"/>
        <v/>
      </c>
      <c r="SS194" s="66" t="str">
        <f t="shared" si="1009"/>
        <v/>
      </c>
      <c r="ST194" s="66" t="str">
        <f t="shared" si="1010"/>
        <v/>
      </c>
      <c r="SU194" s="66" t="str">
        <f t="shared" si="1011"/>
        <v/>
      </c>
      <c r="SV194" s="66" t="str">
        <f t="shared" si="1012"/>
        <v/>
      </c>
      <c r="SW194" s="66" t="str">
        <f t="shared" si="1013"/>
        <v/>
      </c>
      <c r="SX194" s="66" t="str">
        <f t="shared" si="1014"/>
        <v/>
      </c>
      <c r="SY194" s="66" t="str">
        <f t="shared" si="1015"/>
        <v/>
      </c>
      <c r="SZ194" s="66" t="str">
        <f t="shared" si="1016"/>
        <v/>
      </c>
      <c r="TA194" s="66" t="str">
        <f t="shared" si="1017"/>
        <v/>
      </c>
      <c r="TB194" s="66" t="str">
        <f t="shared" si="1018"/>
        <v/>
      </c>
      <c r="TC194" s="66" t="str">
        <f t="shared" si="1019"/>
        <v/>
      </c>
      <c r="TD194" s="66" t="str">
        <f t="shared" si="1020"/>
        <v/>
      </c>
      <c r="TE194" s="66" t="str">
        <f t="shared" si="1021"/>
        <v/>
      </c>
      <c r="TF194" s="66" t="str">
        <f t="shared" si="1022"/>
        <v/>
      </c>
      <c r="TG194" s="66" t="str">
        <f t="shared" si="1023"/>
        <v/>
      </c>
      <c r="TH194" s="66" t="str">
        <f t="shared" si="1024"/>
        <v/>
      </c>
      <c r="TI194" s="66" t="str">
        <f t="shared" si="1025"/>
        <v/>
      </c>
      <c r="TJ194" s="66" t="str">
        <f t="shared" si="1026"/>
        <v/>
      </c>
      <c r="TK194" s="66" t="str">
        <f t="shared" si="1027"/>
        <v/>
      </c>
      <c r="TL194" s="66" t="str">
        <f t="shared" si="1028"/>
        <v/>
      </c>
      <c r="TM194" s="126">
        <f t="shared" si="1029"/>
        <v>1.5789823978653139E-2</v>
      </c>
      <c r="TN194" s="66" t="str">
        <f t="shared" si="1030"/>
        <v>kg/GJ delivered</v>
      </c>
      <c r="TO194" s="160">
        <f t="shared" si="1031"/>
        <v>2.4480347253725793E-3</v>
      </c>
      <c r="TP194" s="66" t="str">
        <f t="shared" si="1032"/>
        <v>kg/GJ delivered</v>
      </c>
      <c r="TQ194" s="66" t="str">
        <f t="shared" si="1033"/>
        <v/>
      </c>
      <c r="TR194" s="66" t="str">
        <f t="shared" si="1034"/>
        <v/>
      </c>
      <c r="TS194" s="66" t="str">
        <f t="shared" si="1035"/>
        <v/>
      </c>
      <c r="TT194" s="66" t="str">
        <f t="shared" si="1036"/>
        <v/>
      </c>
      <c r="TU194" s="66" t="str">
        <f t="shared" si="1037"/>
        <v/>
      </c>
      <c r="TV194" s="66" t="str">
        <f t="shared" si="1038"/>
        <v/>
      </c>
      <c r="TW194" s="66" t="str">
        <f t="shared" si="1039"/>
        <v/>
      </c>
      <c r="TX194" s="66" t="str">
        <f t="shared" si="1040"/>
        <v/>
      </c>
      <c r="TY194" s="66" t="str">
        <f t="shared" si="1041"/>
        <v/>
      </c>
      <c r="TZ194" s="66" t="str">
        <f t="shared" si="1042"/>
        <v/>
      </c>
      <c r="UA194" s="66" t="str">
        <f t="shared" si="1043"/>
        <v/>
      </c>
      <c r="UB194" s="66" t="str">
        <f t="shared" si="1044"/>
        <v/>
      </c>
      <c r="UC194" s="66" t="str">
        <f t="shared" si="1045"/>
        <v/>
      </c>
      <c r="UD194" s="66" t="str">
        <f t="shared" si="1046"/>
        <v/>
      </c>
      <c r="UE194" s="66" t="str">
        <f t="shared" si="1047"/>
        <v/>
      </c>
      <c r="UF194" s="66" t="str">
        <f t="shared" si="1048"/>
        <v/>
      </c>
      <c r="UG194" s="66" t="str">
        <f t="shared" si="1049"/>
        <v/>
      </c>
      <c r="UH194" s="66" t="str">
        <f t="shared" si="1050"/>
        <v/>
      </c>
      <c r="UI194" s="66" t="str">
        <f t="shared" si="1051"/>
        <v/>
      </c>
      <c r="UJ194" s="66" t="str">
        <f t="shared" si="1052"/>
        <v/>
      </c>
      <c r="UK194" s="66" t="str">
        <f t="shared" si="1053"/>
        <v/>
      </c>
      <c r="UL194" s="66" t="str">
        <f t="shared" si="1054"/>
        <v/>
      </c>
      <c r="UM194" s="66" t="str">
        <f t="shared" si="1055"/>
        <v/>
      </c>
      <c r="UN194" s="66" t="str">
        <f t="shared" si="1056"/>
        <v/>
      </c>
      <c r="UO194" s="66" t="str">
        <f t="shared" si="1057"/>
        <v/>
      </c>
      <c r="UP194" s="66" t="str">
        <f t="shared" si="1058"/>
        <v/>
      </c>
      <c r="UQ194" s="66" t="str">
        <f t="shared" si="1059"/>
        <v/>
      </c>
      <c r="UR194" s="66" t="str">
        <f t="shared" si="1060"/>
        <v/>
      </c>
      <c r="US194" s="66" t="str">
        <f t="shared" si="1061"/>
        <v/>
      </c>
      <c r="UT194" s="66" t="str">
        <f t="shared" si="1062"/>
        <v/>
      </c>
      <c r="UU194" s="66" t="str">
        <f t="shared" si="1063"/>
        <v/>
      </c>
      <c r="UV194" s="66" t="str">
        <f t="shared" si="1064"/>
        <v/>
      </c>
      <c r="UW194" s="66" t="str">
        <f t="shared" si="1065"/>
        <v/>
      </c>
      <c r="UX194" s="66" t="str">
        <f t="shared" si="1066"/>
        <v/>
      </c>
      <c r="UY194" s="66" t="str">
        <f t="shared" si="1067"/>
        <v/>
      </c>
      <c r="UZ194" s="66" t="str">
        <f t="shared" si="1068"/>
        <v/>
      </c>
      <c r="VA194" s="66" t="str">
        <f t="shared" si="1069"/>
        <v/>
      </c>
      <c r="VB194" s="66" t="str">
        <f t="shared" si="1070"/>
        <v/>
      </c>
      <c r="VC194" s="66" t="str">
        <f t="shared" si="1071"/>
        <v/>
      </c>
      <c r="VD194" s="66" t="str">
        <f t="shared" si="1072"/>
        <v/>
      </c>
      <c r="VE194" s="66" t="str">
        <f t="shared" si="1073"/>
        <v/>
      </c>
      <c r="VF194" s="66" t="str">
        <f t="shared" si="1074"/>
        <v/>
      </c>
      <c r="VG194" s="66" t="str">
        <f t="shared" si="1075"/>
        <v/>
      </c>
      <c r="VH194" s="66" t="str">
        <f t="shared" si="1076"/>
        <v/>
      </c>
      <c r="VI194" s="66" t="str">
        <f t="shared" si="1077"/>
        <v/>
      </c>
      <c r="VJ194" s="66" t="str">
        <f t="shared" si="1078"/>
        <v/>
      </c>
      <c r="VK194" s="66" t="str">
        <f t="shared" si="1079"/>
        <v/>
      </c>
      <c r="VL194" s="66" t="str">
        <f t="shared" si="1080"/>
        <v/>
      </c>
      <c r="VM194" s="66" t="str">
        <f t="shared" si="1081"/>
        <v/>
      </c>
      <c r="VN194" s="66" t="str">
        <f t="shared" si="1082"/>
        <v/>
      </c>
      <c r="VO194" s="66" t="str">
        <f t="shared" si="1083"/>
        <v/>
      </c>
      <c r="VP194" s="66" t="str">
        <f t="shared" si="1084"/>
        <v/>
      </c>
      <c r="VQ194" s="66" t="str">
        <f t="shared" si="1085"/>
        <v/>
      </c>
      <c r="VR194" s="66" t="str">
        <f t="shared" si="1086"/>
        <v/>
      </c>
      <c r="VS194" s="66" t="str">
        <f t="shared" si="1087"/>
        <v/>
      </c>
      <c r="VT194" s="66" t="str">
        <f t="shared" si="1088"/>
        <v/>
      </c>
      <c r="VU194" s="66" t="str">
        <f t="shared" si="1089"/>
        <v/>
      </c>
      <c r="VV194" s="66" t="str">
        <f t="shared" si="1090"/>
        <v/>
      </c>
      <c r="VW194" s="66" t="str">
        <f t="shared" si="1091"/>
        <v/>
      </c>
      <c r="VX194" s="66" t="str">
        <f t="shared" si="1092"/>
        <v/>
      </c>
      <c r="VY194" s="66" t="str">
        <f t="shared" si="1093"/>
        <v/>
      </c>
      <c r="VZ194" s="66" t="str">
        <f t="shared" si="1094"/>
        <v/>
      </c>
      <c r="WA194" s="66" t="str">
        <f t="shared" si="1095"/>
        <v/>
      </c>
      <c r="WB194" s="66" t="str">
        <f t="shared" si="1096"/>
        <v/>
      </c>
      <c r="WC194" s="66" t="str">
        <f t="shared" si="1097"/>
        <v/>
      </c>
      <c r="WD194" s="66" t="str">
        <f t="shared" si="1098"/>
        <v/>
      </c>
      <c r="WE194" s="66" t="str">
        <f t="shared" si="1099"/>
        <v/>
      </c>
      <c r="WF194" s="66" t="str">
        <f t="shared" si="1100"/>
        <v/>
      </c>
      <c r="WG194" s="66" t="str">
        <f t="shared" si="1101"/>
        <v/>
      </c>
      <c r="WH194" s="66" t="str">
        <f t="shared" si="1102"/>
        <v/>
      </c>
      <c r="WI194" s="66" t="str">
        <f t="shared" si="1103"/>
        <v/>
      </c>
      <c r="WJ194" s="66" t="str">
        <f t="shared" si="1104"/>
        <v/>
      </c>
      <c r="WK194" s="66" t="str">
        <f t="shared" si="1105"/>
        <v/>
      </c>
      <c r="WL194" s="66" t="str">
        <f t="shared" si="1106"/>
        <v/>
      </c>
      <c r="WM194" s="66" t="str">
        <f t="shared" si="1107"/>
        <v/>
      </c>
      <c r="WN194" s="66" t="str">
        <f t="shared" si="1108"/>
        <v/>
      </c>
      <c r="WO194" s="66" t="str">
        <f t="shared" si="1109"/>
        <v/>
      </c>
      <c r="WP194" s="66" t="str">
        <f t="shared" si="1110"/>
        <v/>
      </c>
      <c r="WQ194" s="66" t="str">
        <f t="shared" si="1111"/>
        <v/>
      </c>
      <c r="WR194" s="66" t="str">
        <f t="shared" si="1112"/>
        <v/>
      </c>
      <c r="WS194" s="66" t="str">
        <f t="shared" si="1113"/>
        <v/>
      </c>
      <c r="WT194" s="66" t="str">
        <f t="shared" si="1114"/>
        <v/>
      </c>
      <c r="WU194" s="66" t="str">
        <f t="shared" si="1115"/>
        <v/>
      </c>
      <c r="WV194" s="66" t="str">
        <f t="shared" si="1116"/>
        <v/>
      </c>
      <c r="WW194" s="66" t="str">
        <f t="shared" si="1117"/>
        <v/>
      </c>
      <c r="WX194" s="66" t="str">
        <f t="shared" si="1118"/>
        <v/>
      </c>
      <c r="WY194" s="66" t="str">
        <f t="shared" si="1119"/>
        <v/>
      </c>
      <c r="WZ194" s="66" t="str">
        <f t="shared" si="1120"/>
        <v/>
      </c>
      <c r="XA194" s="66" t="str">
        <f t="shared" si="1121"/>
        <v/>
      </c>
      <c r="XB194" s="66" t="str">
        <f t="shared" si="1122"/>
        <v/>
      </c>
      <c r="XC194" s="66" t="str">
        <f t="shared" si="1123"/>
        <v/>
      </c>
      <c r="XD194" s="66" t="str">
        <f t="shared" si="1124"/>
        <v/>
      </c>
      <c r="XE194" s="66" t="str">
        <f t="shared" si="1125"/>
        <v/>
      </c>
      <c r="XF194" s="66" t="str">
        <f t="shared" si="1126"/>
        <v/>
      </c>
      <c r="XG194" s="66" t="str">
        <f t="shared" si="1127"/>
        <v/>
      </c>
      <c r="XH194" s="66" t="str">
        <f t="shared" si="1128"/>
        <v/>
      </c>
      <c r="XI194" s="66" t="str">
        <f t="shared" si="1129"/>
        <v/>
      </c>
      <c r="XJ194" s="66" t="str">
        <f t="shared" si="1130"/>
        <v/>
      </c>
      <c r="XK194" s="66" t="str">
        <f t="shared" si="1131"/>
        <v/>
      </c>
      <c r="XL194" s="66" t="str">
        <f t="shared" si="1132"/>
        <v/>
      </c>
      <c r="XM194" s="66" t="str">
        <f t="shared" si="1133"/>
        <v/>
      </c>
      <c r="XN194" s="66" t="str">
        <f t="shared" si="1134"/>
        <v/>
      </c>
      <c r="XO194" s="66" t="str">
        <f t="shared" si="1135"/>
        <v/>
      </c>
      <c r="XP194" s="66" t="str">
        <f t="shared" si="1136"/>
        <v/>
      </c>
      <c r="XQ194" s="66" t="str">
        <f t="shared" si="1137"/>
        <v/>
      </c>
      <c r="XR194" s="66" t="str">
        <f t="shared" si="1138"/>
        <v/>
      </c>
      <c r="XS194" s="66" t="str">
        <f t="shared" si="1139"/>
        <v/>
      </c>
      <c r="XT194" s="66" t="str">
        <f t="shared" si="1140"/>
        <v/>
      </c>
      <c r="XU194" s="66" t="str">
        <f t="shared" si="1141"/>
        <v/>
      </c>
      <c r="XV194" s="66" t="str">
        <f t="shared" si="1142"/>
        <v/>
      </c>
      <c r="XW194" s="66" t="str">
        <f t="shared" si="1143"/>
        <v/>
      </c>
      <c r="XX194" s="66" t="str">
        <f t="shared" si="1144"/>
        <v/>
      </c>
      <c r="XY194" s="126">
        <f t="shared" si="1145"/>
        <v>8.5252809311100075E-2</v>
      </c>
      <c r="XZ194" s="66" t="str">
        <f t="shared" si="1146"/>
        <v>kg/GJ delivered</v>
      </c>
      <c r="YA194" s="160">
        <f t="shared" si="1147"/>
        <v>1.8360260440294346E-4</v>
      </c>
      <c r="YB194" s="66" t="str">
        <f t="shared" si="1148"/>
        <v>kg/GJ delivered</v>
      </c>
      <c r="YC194" s="126">
        <f t="shared" si="1149"/>
        <v>2.8029997605516038E-2</v>
      </c>
      <c r="YD194" s="66" t="str">
        <f t="shared" si="1150"/>
        <v>kg/GJ delivered</v>
      </c>
      <c r="YE194" s="126">
        <f t="shared" si="1151"/>
        <v>1.1199758868579551E-2</v>
      </c>
      <c r="YF194" s="66" t="str">
        <f t="shared" si="1152"/>
        <v>kg/GJ delivered</v>
      </c>
      <c r="YG194" s="126">
        <f t="shared" si="1153"/>
        <v>2.3807137704248336E-2</v>
      </c>
      <c r="YH194" s="66" t="str">
        <f t="shared" si="1154"/>
        <v>kg/GJ delivered</v>
      </c>
      <c r="YI194" s="126">
        <f t="shared" si="1155"/>
        <v>1.4504605747832536E-2</v>
      </c>
      <c r="YJ194" s="66" t="str">
        <f t="shared" si="1156"/>
        <v>kg/GJ delivered</v>
      </c>
      <c r="YK194" s="126">
        <f t="shared" si="1157"/>
        <v>1.7687050890816888E-2</v>
      </c>
      <c r="YL194" s="66" t="str">
        <f t="shared" si="1158"/>
        <v>kg/GJ delivered</v>
      </c>
      <c r="YM194" s="160">
        <f t="shared" si="1159"/>
        <v>4.834868582610845E-3</v>
      </c>
      <c r="YN194" s="66" t="str">
        <f t="shared" si="1160"/>
        <v>kg/GJ delivered</v>
      </c>
      <c r="YO194" s="160">
        <f t="shared" si="1161"/>
        <v>1.7136243077608057E-3</v>
      </c>
      <c r="YP194" s="66" t="str">
        <f t="shared" si="1162"/>
        <v>kg/GJ delivered</v>
      </c>
      <c r="YQ194" s="160">
        <f t="shared" si="1163"/>
        <v>6.12008681343145E-5</v>
      </c>
      <c r="YR194" s="66" t="str">
        <f t="shared" si="1164"/>
        <v>kg/GJ delivered</v>
      </c>
      <c r="YS194" s="160">
        <f t="shared" si="1165"/>
        <v>8.3233180662667713E-3</v>
      </c>
      <c r="YT194" s="66" t="str">
        <f t="shared" si="1166"/>
        <v>kg/GJ delivered</v>
      </c>
      <c r="YU194" s="160">
        <f t="shared" si="1167"/>
        <v>1.1628164945519754E-3</v>
      </c>
      <c r="YV194" s="66" t="str">
        <f t="shared" si="1168"/>
        <v>kg/GJ delivered</v>
      </c>
      <c r="YW194" s="126">
        <f t="shared" si="1169"/>
        <v>5.759001691438994E-2</v>
      </c>
      <c r="YX194" s="66" t="str">
        <f t="shared" si="1170"/>
        <v>kg/GJ delivered</v>
      </c>
      <c r="YY194" s="160">
        <f t="shared" si="1171"/>
        <v>1.7748251758951201E-3</v>
      </c>
      <c r="YZ194" s="66" t="str">
        <f t="shared" si="1172"/>
        <v>kg/GJ delivered</v>
      </c>
      <c r="ZA194" s="126">
        <f t="shared" si="1173"/>
        <v>1.2546177967534468E-2</v>
      </c>
      <c r="ZB194" s="66" t="str">
        <f t="shared" si="1174"/>
        <v>kg/GJ delivered</v>
      </c>
      <c r="ZC194" s="160">
        <f t="shared" si="1175"/>
        <v>3.0600434067157246E-3</v>
      </c>
      <c r="ZD194" s="66" t="str">
        <f t="shared" si="1176"/>
        <v>kg/GJ delivered</v>
      </c>
      <c r="ZE194" s="160">
        <f t="shared" si="1177"/>
        <v>3.1212442748500394E-3</v>
      </c>
      <c r="ZF194" s="66" t="str">
        <f t="shared" si="1178"/>
        <v>kg/GJ delivered</v>
      </c>
      <c r="ZG194" s="160">
        <f t="shared" si="1179"/>
        <v>8.262117198132456E-3</v>
      </c>
      <c r="ZH194" s="66" t="str">
        <f t="shared" si="1180"/>
        <v>kg/GJ delivered</v>
      </c>
      <c r="ZI194" s="160">
        <f t="shared" si="1181"/>
        <v>3.5496503517902403E-3</v>
      </c>
      <c r="ZJ194" s="66" t="str">
        <f t="shared" si="1182"/>
        <v>kg/GJ delivered</v>
      </c>
      <c r="ZK194" s="160">
        <f t="shared" si="1183"/>
        <v>2.1420303847010072E-3</v>
      </c>
      <c r="ZL194" s="66" t="str">
        <f t="shared" si="1184"/>
        <v>kg/GJ delivered</v>
      </c>
      <c r="ZM194" s="160">
        <f t="shared" si="1185"/>
        <v>8.2009163299981425E-3</v>
      </c>
      <c r="ZN194" s="66" t="str">
        <f t="shared" si="1186"/>
        <v>kg/GJ delivered</v>
      </c>
      <c r="ZO194" s="160">
        <f t="shared" si="1187"/>
        <v>2.0196286484323784E-3</v>
      </c>
      <c r="ZP194" s="66" t="str">
        <f t="shared" si="1188"/>
        <v>kg/GJ delivered</v>
      </c>
      <c r="ZQ194" s="160">
        <f t="shared" si="1189"/>
        <v>2.3256329891039509E-3</v>
      </c>
      <c r="ZR194" s="66" t="str">
        <f t="shared" si="1190"/>
        <v>kg/GJ delivered</v>
      </c>
      <c r="ZS194" s="160">
        <f t="shared" si="1191"/>
        <v>2.0196286484323784E-3</v>
      </c>
      <c r="ZT194" s="66" t="str">
        <f t="shared" si="1192"/>
        <v>kg/GJ delivered</v>
      </c>
      <c r="ZU194" s="160">
        <f t="shared" si="1193"/>
        <v>3.1212442748500394E-3</v>
      </c>
      <c r="ZV194" s="66" t="str">
        <f t="shared" si="1194"/>
        <v>kg/GJ delivered</v>
      </c>
      <c r="ZW194" s="160">
        <f t="shared" si="1195"/>
        <v>1.7748251758951201E-3</v>
      </c>
      <c r="ZX194" s="66" t="str">
        <f t="shared" si="1196"/>
        <v>kg/GJ delivered</v>
      </c>
      <c r="ZY194" s="160">
        <f t="shared" si="1197"/>
        <v>7.3441041761177384E-4</v>
      </c>
      <c r="ZZ194" s="66" t="str">
        <f t="shared" si="1198"/>
        <v>kg/GJ delivered</v>
      </c>
      <c r="AAA194" s="160">
        <f t="shared" si="1199"/>
        <v>7.9561128574608835E-4</v>
      </c>
      <c r="AAB194" s="66" t="str">
        <f t="shared" si="1200"/>
        <v>kg/GJ delivered</v>
      </c>
      <c r="AAC194" s="160">
        <f t="shared" si="1201"/>
        <v>2.6928381979098377E-3</v>
      </c>
      <c r="AAD194" s="66" t="str">
        <f t="shared" si="1202"/>
        <v>kg/GJ delivered</v>
      </c>
      <c r="AAE194" s="160">
        <f t="shared" si="1203"/>
        <v>5.5080781320883041E-4</v>
      </c>
      <c r="AAF194" s="66" t="str">
        <f t="shared" si="1204"/>
        <v>kg/GJ delivered</v>
      </c>
      <c r="AAG194" s="126">
        <f t="shared" si="1205"/>
        <v>1.2178972758728583E-2</v>
      </c>
      <c r="AAH194" s="66" t="str">
        <f t="shared" si="1206"/>
        <v>kg/GJ delivered</v>
      </c>
      <c r="AAI194" s="160">
        <f t="shared" si="1207"/>
        <v>9.79213890149032E-4</v>
      </c>
      <c r="AAJ194" s="66" t="str">
        <f t="shared" si="1208"/>
        <v>kg/GJ delivered</v>
      </c>
      <c r="AAK194" s="160">
        <f t="shared" si="1209"/>
        <v>1.3464190989549189E-3</v>
      </c>
      <c r="AAL194" s="66" t="str">
        <f t="shared" si="1210"/>
        <v>kg/GJ delivered</v>
      </c>
      <c r="AAM194" s="160">
        <f t="shared" si="1211"/>
        <v>3.6720520880588692E-4</v>
      </c>
      <c r="AAN194" s="66" t="str">
        <f t="shared" si="1212"/>
        <v>kg/GJ delivered</v>
      </c>
      <c r="AAO194" s="160">
        <f t="shared" si="1213"/>
        <v>6.7320954947745943E-4</v>
      </c>
      <c r="AAP194" s="66" t="str">
        <f t="shared" si="1214"/>
        <v>kg/GJ delivered</v>
      </c>
      <c r="AAQ194" s="160">
        <f t="shared" si="1215"/>
        <v>6.12008681343145E-5</v>
      </c>
      <c r="AAR194" s="66" t="str">
        <f t="shared" si="1216"/>
        <v>kg/GJ delivered</v>
      </c>
      <c r="AAS194" s="160">
        <f t="shared" si="1217"/>
        <v>6.7320954947745943E-4</v>
      </c>
      <c r="AAT194" s="66" t="str">
        <f t="shared" si="1218"/>
        <v>kg/GJ delivered</v>
      </c>
      <c r="AAU194" s="160">
        <f t="shared" si="1219"/>
        <v>1.0404147582833464E-3</v>
      </c>
      <c r="AAV194" s="66" t="str">
        <f t="shared" si="1220"/>
        <v>kg/GJ delivered</v>
      </c>
      <c r="AAW194" s="160">
        <f t="shared" si="1221"/>
        <v>7.4053050442520535E-3</v>
      </c>
      <c r="AAX194" s="66" t="str">
        <f t="shared" si="1222"/>
        <v>kg/GJ delivered</v>
      </c>
      <c r="AAY194" s="160">
        <f t="shared" si="1223"/>
        <v>4.1616590331333856E-3</v>
      </c>
      <c r="AAZ194" s="66" t="str">
        <f t="shared" si="1224"/>
        <v>kg/GJ delivered</v>
      </c>
      <c r="ABA194" s="160">
        <f t="shared" si="1225"/>
        <v>2.6316373297755229E-3</v>
      </c>
      <c r="ABB194" s="66" t="str">
        <f t="shared" si="1226"/>
        <v>kg/GJ delivered</v>
      </c>
      <c r="ABC194" s="160">
        <f t="shared" si="1227"/>
        <v>2.5092355935068941E-3</v>
      </c>
      <c r="ABD194" s="66" t="str">
        <f t="shared" si="1228"/>
        <v>kg/GJ delivered</v>
      </c>
      <c r="ABE194" s="160">
        <f t="shared" si="1229"/>
        <v>6.1200868134314481E-4</v>
      </c>
      <c r="ABF194" s="66" t="str">
        <f t="shared" si="1230"/>
        <v>kg/GJ delivered</v>
      </c>
      <c r="ABG194" s="160">
        <f t="shared" si="1231"/>
        <v>1.1628164945519754E-3</v>
      </c>
      <c r="ABH194" s="66" t="str">
        <f t="shared" si="1232"/>
        <v>kg/GJ delivered</v>
      </c>
      <c r="ABI194" s="160">
        <f t="shared" si="1233"/>
        <v>3.4884494836559254E-3</v>
      </c>
      <c r="ABJ194" s="66" t="str">
        <f t="shared" si="1234"/>
        <v>kg/GJ delivered</v>
      </c>
      <c r="ABK194" s="160">
        <f t="shared" si="1235"/>
        <v>1.2240173626862896E-3</v>
      </c>
      <c r="ABL194" s="66" t="str">
        <f t="shared" si="1236"/>
        <v>kg/GJ delivered</v>
      </c>
      <c r="ABM194" s="160">
        <f t="shared" si="1237"/>
        <v>8.5681215388040287E-4</v>
      </c>
      <c r="ABN194" s="66" t="str">
        <f t="shared" si="1238"/>
        <v>kg/GJ delivered</v>
      </c>
      <c r="ABO194" s="160">
        <f t="shared" si="1239"/>
        <v>6.7320954947745943E-4</v>
      </c>
      <c r="ABP194" s="66" t="str">
        <f t="shared" si="1240"/>
        <v>kg/GJ delivered</v>
      </c>
      <c r="ABQ194" s="160">
        <f t="shared" si="1241"/>
        <v>5.5080781320883041E-4</v>
      </c>
      <c r="ABR194" s="66" t="str">
        <f t="shared" si="1242"/>
        <v>kg/GJ delivered</v>
      </c>
      <c r="ABS194" s="160">
        <f t="shared" si="1243"/>
        <v>3.7944538243274983E-3</v>
      </c>
      <c r="ABT194" s="66" t="str">
        <f t="shared" si="1244"/>
        <v>kg/GJ delivered</v>
      </c>
      <c r="ABU194" s="160">
        <f t="shared" si="1245"/>
        <v>1.22401736268629E-4</v>
      </c>
      <c r="ABV194" s="66" t="str">
        <f t="shared" si="1246"/>
        <v>kg/GJ delivered</v>
      </c>
      <c r="ABW194" s="160">
        <f t="shared" si="1247"/>
        <v>1.8360260440294346E-4</v>
      </c>
      <c r="ABX194" s="66" t="str">
        <f t="shared" si="1248"/>
        <v>kg/GJ delivered</v>
      </c>
      <c r="ABY194" s="160">
        <f t="shared" si="1249"/>
        <v>2.3256329891039509E-3</v>
      </c>
      <c r="ABZ194" s="66" t="str">
        <f t="shared" si="1250"/>
        <v>kg/GJ delivered</v>
      </c>
      <c r="ACA194" s="160">
        <f t="shared" si="1251"/>
        <v>7.9561128574608835E-4</v>
      </c>
      <c r="ACB194" s="66" t="str">
        <f t="shared" si="1252"/>
        <v>kg/GJ delivered</v>
      </c>
      <c r="ACC194" s="66" t="str">
        <f t="shared" si="1253"/>
        <v/>
      </c>
      <c r="ACD194" s="66" t="str">
        <f t="shared" si="1254"/>
        <v/>
      </c>
      <c r="ACE194" s="126">
        <f t="shared" si="1255"/>
        <v>2.8458403682456238E-2</v>
      </c>
      <c r="ACF194" s="66" t="str">
        <f t="shared" si="1256"/>
        <v>kg/GJ delivered</v>
      </c>
      <c r="ACG194" s="66" t="str">
        <f t="shared" si="1257"/>
        <v/>
      </c>
      <c r="ACH194" s="66" t="str">
        <f t="shared" si="1258"/>
        <v/>
      </c>
      <c r="ACI194" s="66" t="str">
        <f t="shared" si="1259"/>
        <v/>
      </c>
      <c r="ACJ194" s="66" t="str">
        <f t="shared" si="1260"/>
        <v/>
      </c>
      <c r="ACK194" s="66" t="str">
        <f t="shared" si="1261"/>
        <v/>
      </c>
      <c r="ACL194" s="66" t="str">
        <f t="shared" si="1262"/>
        <v/>
      </c>
      <c r="ACM194" s="66" t="str">
        <f t="shared" ref="ACM194:ACN194" si="1332">IF(AND(ACS$3="Unit", ACL194=""), "", IF(AND(ACS$3="Unit", ACL194="-"),"", IF(ACS$3="Unit", "kg/GJ delivered", IF(AND(NY194&lt;&gt;"", NY194&lt;&gt;"-", NX194="-"),"", IF($H194="","", IF(NX194="nd", "",IF(NX194="&lt;n.a.&gt;", "", IF(NY194="#/MJ", "", IF(NY194="kg/GJ delivered",NX194,IF(NY194="g/MJ delivered",NX194,IF(NY194="kg/MJ delivered",NX194*1000,IF(NY194="mg/MJ delivered",NX194/1000,IF(NY194="g/kg",((NX194)*(1/$I194)*(1/$H194)),IF(NY194="mg/kg",((NX194/1000)*(1/$I194)*(1/$H194)),IF(NY194="mg/MJ delivered",NX194/1000,IF(NY194="-","","Error"))))))))))))))))</f>
        <v/>
      </c>
      <c r="ACN194" s="66" t="str">
        <f t="shared" si="1332"/>
        <v/>
      </c>
      <c r="ACO194" s="66" t="str">
        <f t="shared" si="1264"/>
        <v/>
      </c>
      <c r="ACP194" s="66" t="str">
        <f t="shared" si="1265"/>
        <v/>
      </c>
      <c r="ACQ194" s="66" t="str">
        <f t="shared" si="1266"/>
        <v/>
      </c>
      <c r="ACR194" s="66" t="str">
        <f t="shared" si="1267"/>
        <v/>
      </c>
      <c r="ACS194" s="66" t="str">
        <f t="shared" si="1268"/>
        <v/>
      </c>
      <c r="ACT194" s="66" t="str">
        <f t="shared" si="1269"/>
        <v/>
      </c>
    </row>
    <row r="195" spans="2:774" ht="15.75" customHeight="1" x14ac:dyDescent="0.25">
      <c r="B195" s="66">
        <v>292</v>
      </c>
      <c r="C195" s="66" t="s">
        <v>1106</v>
      </c>
      <c r="D195" s="66" t="s">
        <v>1044</v>
      </c>
      <c r="E195" s="156" t="s">
        <v>1037</v>
      </c>
      <c r="F195" s="66" t="s">
        <v>1579</v>
      </c>
      <c r="G195" s="66" t="s">
        <v>492</v>
      </c>
      <c r="H195" s="126">
        <v>0.17244999999999999</v>
      </c>
      <c r="I195" s="130">
        <f>'Heating Values'!$D$24</f>
        <v>14.023</v>
      </c>
      <c r="J195" s="66" t="str">
        <f t="shared" si="1320"/>
        <v>Crop Residue, Improved, CN</v>
      </c>
      <c r="K195" s="161"/>
      <c r="L195" s="161"/>
      <c r="M195" s="161"/>
      <c r="N195" s="161"/>
      <c r="O195" s="66" t="s">
        <v>1030</v>
      </c>
      <c r="P195" s="66" t="str">
        <f t="shared" si="1327"/>
        <v>CN</v>
      </c>
      <c r="Q195" s="66" t="s">
        <v>87</v>
      </c>
      <c r="R195" s="164">
        <v>215.4</v>
      </c>
      <c r="S195" s="158" t="s">
        <v>523</v>
      </c>
      <c r="T195" s="158" t="s">
        <v>128</v>
      </c>
      <c r="U195" s="158" t="s">
        <v>128</v>
      </c>
      <c r="V195" s="158" t="s">
        <v>128</v>
      </c>
      <c r="W195" s="158" t="s">
        <v>128</v>
      </c>
      <c r="X195" s="166">
        <v>1147.5999999999999</v>
      </c>
      <c r="Y195" s="158" t="s">
        <v>523</v>
      </c>
      <c r="Z195" s="165">
        <v>1.2</v>
      </c>
      <c r="AA195" s="158" t="s">
        <v>523</v>
      </c>
      <c r="AB195" s="158" t="s">
        <v>128</v>
      </c>
      <c r="AC195" s="158" t="s">
        <v>128</v>
      </c>
      <c r="AD195" s="158" t="s">
        <v>128</v>
      </c>
      <c r="AE195" s="158" t="s">
        <v>128</v>
      </c>
      <c r="AF195" s="158" t="s">
        <v>128</v>
      </c>
      <c r="AG195" s="158" t="s">
        <v>128</v>
      </c>
      <c r="AH195" s="163">
        <v>0.71</v>
      </c>
      <c r="AI195" s="158" t="s">
        <v>523</v>
      </c>
      <c r="AJ195" s="158" t="s">
        <v>128</v>
      </c>
      <c r="AK195" s="158" t="s">
        <v>128</v>
      </c>
      <c r="AL195" s="158" t="s">
        <v>128</v>
      </c>
      <c r="AM195" s="158" t="s">
        <v>128</v>
      </c>
      <c r="AN195" s="158" t="s">
        <v>128</v>
      </c>
      <c r="AO195" s="158" t="s">
        <v>128</v>
      </c>
      <c r="AP195" s="158" t="s">
        <v>128</v>
      </c>
      <c r="AQ195" s="158" t="s">
        <v>128</v>
      </c>
      <c r="AR195" s="158" t="s">
        <v>128</v>
      </c>
      <c r="AS195" s="158" t="s">
        <v>128</v>
      </c>
      <c r="AT195" s="163">
        <v>1.1466E-2</v>
      </c>
      <c r="AU195" s="158" t="s">
        <v>523</v>
      </c>
      <c r="AV195" s="158" t="s">
        <v>128</v>
      </c>
      <c r="AW195" s="158" t="s">
        <v>128</v>
      </c>
      <c r="AX195" s="158" t="s">
        <v>128</v>
      </c>
      <c r="AY195" s="158" t="s">
        <v>128</v>
      </c>
      <c r="AZ195" s="158" t="s">
        <v>128</v>
      </c>
      <c r="BA195" s="158" t="s">
        <v>128</v>
      </c>
      <c r="BB195" s="158" t="s">
        <v>128</v>
      </c>
      <c r="BC195" s="158" t="s">
        <v>128</v>
      </c>
      <c r="BD195" s="158" t="s">
        <v>128</v>
      </c>
      <c r="BE195" s="158" t="s">
        <v>128</v>
      </c>
      <c r="BF195" s="163">
        <v>0.20183800000000002</v>
      </c>
      <c r="BG195" s="158" t="s">
        <v>523</v>
      </c>
      <c r="BH195" s="158" t="s">
        <v>128</v>
      </c>
      <c r="BI195" s="158" t="s">
        <v>128</v>
      </c>
      <c r="BJ195" s="158" t="s">
        <v>128</v>
      </c>
      <c r="BK195" s="158" t="s">
        <v>128</v>
      </c>
      <c r="BL195" s="158" t="s">
        <v>128</v>
      </c>
      <c r="BM195" s="158" t="s">
        <v>128</v>
      </c>
      <c r="BN195" s="158" t="s">
        <v>128</v>
      </c>
      <c r="BO195" s="158" t="s">
        <v>128</v>
      </c>
      <c r="BP195" s="158" t="s">
        <v>128</v>
      </c>
      <c r="BQ195" s="158" t="s">
        <v>128</v>
      </c>
      <c r="BR195" s="158" t="s">
        <v>128</v>
      </c>
      <c r="BS195" s="158" t="s">
        <v>128</v>
      </c>
      <c r="BT195" s="158" t="s">
        <v>128</v>
      </c>
      <c r="BU195" s="158" t="s">
        <v>128</v>
      </c>
      <c r="BV195" s="158" t="s">
        <v>128</v>
      </c>
      <c r="BW195" s="158" t="s">
        <v>128</v>
      </c>
      <c r="BX195" s="158" t="s">
        <v>128</v>
      </c>
      <c r="BY195" s="158" t="s">
        <v>128</v>
      </c>
      <c r="BZ195" s="158" t="s">
        <v>128</v>
      </c>
      <c r="CA195" s="158" t="s">
        <v>128</v>
      </c>
      <c r="CB195" s="158" t="s">
        <v>128</v>
      </c>
      <c r="CC195" s="158" t="s">
        <v>128</v>
      </c>
      <c r="CD195" s="158" t="s">
        <v>128</v>
      </c>
      <c r="CE195" s="158" t="s">
        <v>128</v>
      </c>
      <c r="CF195" s="158" t="s">
        <v>128</v>
      </c>
      <c r="CG195" s="158" t="s">
        <v>128</v>
      </c>
      <c r="CH195" s="158" t="s">
        <v>128</v>
      </c>
      <c r="CI195" s="158" t="s">
        <v>128</v>
      </c>
      <c r="CJ195" s="158" t="s">
        <v>128</v>
      </c>
      <c r="CK195" s="158" t="s">
        <v>128</v>
      </c>
      <c r="CL195" s="158" t="s">
        <v>128</v>
      </c>
      <c r="CM195" s="158" t="s">
        <v>128</v>
      </c>
      <c r="CN195" s="158" t="s">
        <v>128</v>
      </c>
      <c r="CO195" s="158" t="s">
        <v>128</v>
      </c>
      <c r="CP195" s="163">
        <v>8.5358000000000017E-2</v>
      </c>
      <c r="CQ195" s="158" t="s">
        <v>523</v>
      </c>
      <c r="CR195" s="158" t="s">
        <v>128</v>
      </c>
      <c r="CS195" s="158" t="s">
        <v>128</v>
      </c>
      <c r="CT195" s="158" t="s">
        <v>128</v>
      </c>
      <c r="CU195" s="158" t="s">
        <v>128</v>
      </c>
      <c r="CV195" s="158" t="s">
        <v>128</v>
      </c>
      <c r="CW195" s="158" t="s">
        <v>128</v>
      </c>
      <c r="CX195" s="158" t="s">
        <v>128</v>
      </c>
      <c r="CY195" s="158" t="s">
        <v>128</v>
      </c>
      <c r="CZ195" s="158" t="s">
        <v>128</v>
      </c>
      <c r="DA195" s="158" t="s">
        <v>128</v>
      </c>
      <c r="DB195" s="158" t="s">
        <v>128</v>
      </c>
      <c r="DC195" s="158" t="s">
        <v>128</v>
      </c>
      <c r="DD195" s="158" t="s">
        <v>128</v>
      </c>
      <c r="DE195" s="158" t="s">
        <v>128</v>
      </c>
      <c r="DF195" s="158" t="s">
        <v>128</v>
      </c>
      <c r="DG195" s="158" t="s">
        <v>128</v>
      </c>
      <c r="DH195" s="158" t="s">
        <v>128</v>
      </c>
      <c r="DI195" s="158" t="s">
        <v>128</v>
      </c>
      <c r="DJ195" s="158" t="s">
        <v>128</v>
      </c>
      <c r="DK195" s="158" t="s">
        <v>128</v>
      </c>
      <c r="DL195" s="158" t="s">
        <v>128</v>
      </c>
      <c r="DM195" s="158" t="s">
        <v>128</v>
      </c>
      <c r="DN195" s="166">
        <v>5.1869999999999998E-3</v>
      </c>
      <c r="DO195" s="158" t="s">
        <v>523</v>
      </c>
      <c r="DP195" s="158" t="s">
        <v>128</v>
      </c>
      <c r="DQ195" s="158" t="s">
        <v>128</v>
      </c>
      <c r="DR195" s="158" t="s">
        <v>128</v>
      </c>
      <c r="DS195" s="158" t="s">
        <v>128</v>
      </c>
      <c r="DT195" s="158" t="s">
        <v>128</v>
      </c>
      <c r="DU195" s="158" t="s">
        <v>128</v>
      </c>
      <c r="DV195" s="158" t="s">
        <v>128</v>
      </c>
      <c r="DW195" s="158" t="s">
        <v>128</v>
      </c>
      <c r="DX195" s="158" t="s">
        <v>128</v>
      </c>
      <c r="DY195" s="158" t="s">
        <v>128</v>
      </c>
      <c r="DZ195" s="158" t="s">
        <v>128</v>
      </c>
      <c r="EA195" s="158" t="s">
        <v>128</v>
      </c>
      <c r="EB195" s="158" t="s">
        <v>128</v>
      </c>
      <c r="EC195" s="158" t="s">
        <v>128</v>
      </c>
      <c r="ED195" s="158" t="s">
        <v>128</v>
      </c>
      <c r="EE195" s="158" t="s">
        <v>128</v>
      </c>
      <c r="EF195" s="158" t="s">
        <v>128</v>
      </c>
      <c r="EG195" s="158" t="s">
        <v>128</v>
      </c>
      <c r="EH195" s="158" t="s">
        <v>128</v>
      </c>
      <c r="EI195" s="158" t="s">
        <v>128</v>
      </c>
      <c r="EJ195" s="158" t="s">
        <v>128</v>
      </c>
      <c r="EK195" s="158" t="s">
        <v>128</v>
      </c>
      <c r="EL195" s="158" t="s">
        <v>128</v>
      </c>
      <c r="EM195" s="158" t="s">
        <v>128</v>
      </c>
      <c r="EN195" s="158" t="s">
        <v>128</v>
      </c>
      <c r="EO195" s="158" t="s">
        <v>128</v>
      </c>
      <c r="EP195" s="158" t="s">
        <v>128</v>
      </c>
      <c r="EQ195" s="158" t="s">
        <v>128</v>
      </c>
      <c r="ER195" s="158" t="s">
        <v>128</v>
      </c>
      <c r="ES195" s="158" t="s">
        <v>128</v>
      </c>
      <c r="ET195" s="158" t="s">
        <v>128</v>
      </c>
      <c r="EU195" s="158" t="s">
        <v>128</v>
      </c>
      <c r="EV195" s="158" t="s">
        <v>128</v>
      </c>
      <c r="EW195" s="158" t="s">
        <v>128</v>
      </c>
      <c r="EX195" s="163">
        <v>2.3478000000000002E-2</v>
      </c>
      <c r="EY195" s="158" t="s">
        <v>523</v>
      </c>
      <c r="EZ195" s="166">
        <v>3.6400000000000004E-3</v>
      </c>
      <c r="FA195" s="158" t="s">
        <v>523</v>
      </c>
      <c r="FB195" s="158" t="s">
        <v>128</v>
      </c>
      <c r="FC195" s="158" t="s">
        <v>128</v>
      </c>
      <c r="FD195" s="158" t="s">
        <v>128</v>
      </c>
      <c r="FE195" s="158" t="s">
        <v>128</v>
      </c>
      <c r="FF195" s="158" t="s">
        <v>128</v>
      </c>
      <c r="FG195" s="158" t="s">
        <v>128</v>
      </c>
      <c r="FH195" s="158" t="s">
        <v>128</v>
      </c>
      <c r="FI195" s="158" t="s">
        <v>128</v>
      </c>
      <c r="FJ195" s="158" t="s">
        <v>128</v>
      </c>
      <c r="FK195" s="158" t="s">
        <v>128</v>
      </c>
      <c r="FL195" s="158" t="s">
        <v>128</v>
      </c>
      <c r="FM195" s="158" t="s">
        <v>128</v>
      </c>
      <c r="FN195" s="158" t="s">
        <v>128</v>
      </c>
      <c r="FO195" s="158" t="s">
        <v>128</v>
      </c>
      <c r="FP195" s="158" t="s">
        <v>128</v>
      </c>
      <c r="FQ195" s="158" t="s">
        <v>128</v>
      </c>
      <c r="FR195" s="158" t="s">
        <v>128</v>
      </c>
      <c r="FS195" s="158" t="s">
        <v>128</v>
      </c>
      <c r="FT195" s="158" t="s">
        <v>128</v>
      </c>
      <c r="FU195" s="158" t="s">
        <v>128</v>
      </c>
      <c r="FV195" s="158" t="s">
        <v>128</v>
      </c>
      <c r="FW195" s="158" t="s">
        <v>128</v>
      </c>
      <c r="FX195" s="158" t="s">
        <v>128</v>
      </c>
      <c r="FY195" s="158" t="s">
        <v>128</v>
      </c>
      <c r="FZ195" s="158" t="s">
        <v>128</v>
      </c>
      <c r="GA195" s="158" t="s">
        <v>128</v>
      </c>
      <c r="GB195" s="158" t="s">
        <v>128</v>
      </c>
      <c r="GC195" s="158" t="s">
        <v>128</v>
      </c>
      <c r="GD195" s="158" t="s">
        <v>128</v>
      </c>
      <c r="GE195" s="158" t="s">
        <v>128</v>
      </c>
      <c r="GF195" s="158" t="s">
        <v>128</v>
      </c>
      <c r="GG195" s="158" t="s">
        <v>128</v>
      </c>
      <c r="GH195" s="158" t="s">
        <v>128</v>
      </c>
      <c r="GI195" s="158" t="s">
        <v>128</v>
      </c>
      <c r="GJ195" s="158" t="s">
        <v>128</v>
      </c>
      <c r="GK195" s="158" t="s">
        <v>128</v>
      </c>
      <c r="GL195" s="158" t="s">
        <v>128</v>
      </c>
      <c r="GM195" s="158" t="s">
        <v>128</v>
      </c>
      <c r="GN195" s="158" t="s">
        <v>128</v>
      </c>
      <c r="GO195" s="158" t="s">
        <v>128</v>
      </c>
      <c r="GP195" s="158" t="s">
        <v>128</v>
      </c>
      <c r="GQ195" s="158" t="s">
        <v>128</v>
      </c>
      <c r="GR195" s="158" t="s">
        <v>128</v>
      </c>
      <c r="GS195" s="158" t="s">
        <v>128</v>
      </c>
      <c r="GT195" s="158" t="s">
        <v>128</v>
      </c>
      <c r="GU195" s="158" t="s">
        <v>128</v>
      </c>
      <c r="GV195" s="158" t="s">
        <v>128</v>
      </c>
      <c r="GW195" s="158" t="s">
        <v>128</v>
      </c>
      <c r="GX195" s="158" t="s">
        <v>128</v>
      </c>
      <c r="GY195" s="158" t="s">
        <v>128</v>
      </c>
      <c r="GZ195" s="158" t="s">
        <v>128</v>
      </c>
      <c r="HA195" s="158" t="s">
        <v>128</v>
      </c>
      <c r="HB195" s="158" t="s">
        <v>128</v>
      </c>
      <c r="HC195" s="158" t="s">
        <v>128</v>
      </c>
      <c r="HD195" s="158" t="s">
        <v>128</v>
      </c>
      <c r="HE195" s="158" t="s">
        <v>128</v>
      </c>
      <c r="HF195" s="158" t="s">
        <v>128</v>
      </c>
      <c r="HG195" s="158" t="s">
        <v>128</v>
      </c>
      <c r="HH195" s="158" t="s">
        <v>128</v>
      </c>
      <c r="HI195" s="158" t="s">
        <v>128</v>
      </c>
      <c r="HJ195" s="158" t="s">
        <v>128</v>
      </c>
      <c r="HK195" s="158" t="s">
        <v>128</v>
      </c>
      <c r="HL195" s="158" t="s">
        <v>128</v>
      </c>
      <c r="HM195" s="158" t="s">
        <v>128</v>
      </c>
      <c r="HN195" s="158" t="s">
        <v>128</v>
      </c>
      <c r="HO195" s="158" t="s">
        <v>128</v>
      </c>
      <c r="HP195" s="158" t="s">
        <v>128</v>
      </c>
      <c r="HQ195" s="158" t="s">
        <v>128</v>
      </c>
      <c r="HR195" s="158" t="s">
        <v>128</v>
      </c>
      <c r="HS195" s="158" t="s">
        <v>128</v>
      </c>
      <c r="HT195" s="158" t="s">
        <v>128</v>
      </c>
      <c r="HU195" s="158" t="s">
        <v>128</v>
      </c>
      <c r="HV195" s="158" t="s">
        <v>128</v>
      </c>
      <c r="HW195" s="158" t="s">
        <v>128</v>
      </c>
      <c r="HX195" s="158" t="s">
        <v>128</v>
      </c>
      <c r="HY195" s="158" t="s">
        <v>128</v>
      </c>
      <c r="HZ195" s="158" t="s">
        <v>128</v>
      </c>
      <c r="IA195" s="158" t="s">
        <v>128</v>
      </c>
      <c r="IB195" s="158" t="s">
        <v>128</v>
      </c>
      <c r="IC195" s="158" t="s">
        <v>128</v>
      </c>
      <c r="ID195" s="158" t="s">
        <v>128</v>
      </c>
      <c r="IE195" s="158" t="s">
        <v>128</v>
      </c>
      <c r="IF195" s="158" t="s">
        <v>128</v>
      </c>
      <c r="IG195" s="158" t="s">
        <v>128</v>
      </c>
      <c r="IH195" s="158" t="s">
        <v>128</v>
      </c>
      <c r="II195" s="158" t="s">
        <v>128</v>
      </c>
      <c r="IJ195" s="158" t="s">
        <v>128</v>
      </c>
      <c r="IK195" s="158" t="s">
        <v>128</v>
      </c>
      <c r="IL195" s="158" t="s">
        <v>128</v>
      </c>
      <c r="IM195" s="158" t="s">
        <v>128</v>
      </c>
      <c r="IN195" s="158" t="s">
        <v>128</v>
      </c>
      <c r="IO195" s="158" t="s">
        <v>128</v>
      </c>
      <c r="IP195" s="158" t="s">
        <v>128</v>
      </c>
      <c r="IQ195" s="158" t="s">
        <v>128</v>
      </c>
      <c r="IR195" s="158" t="s">
        <v>128</v>
      </c>
      <c r="IS195" s="158" t="s">
        <v>128</v>
      </c>
      <c r="IT195" s="158" t="s">
        <v>128</v>
      </c>
      <c r="IU195" s="158" t="s">
        <v>128</v>
      </c>
      <c r="IV195" s="158" t="s">
        <v>128</v>
      </c>
      <c r="IW195" s="158" t="s">
        <v>128</v>
      </c>
      <c r="IX195" s="158" t="s">
        <v>128</v>
      </c>
      <c r="IY195" s="158" t="s">
        <v>128</v>
      </c>
      <c r="IZ195" s="158" t="s">
        <v>128</v>
      </c>
      <c r="JA195" s="158" t="s">
        <v>128</v>
      </c>
      <c r="JB195" s="158" t="s">
        <v>128</v>
      </c>
      <c r="JC195" s="158" t="s">
        <v>128</v>
      </c>
      <c r="JD195" s="158" t="s">
        <v>128</v>
      </c>
      <c r="JE195" s="158" t="s">
        <v>128</v>
      </c>
      <c r="JF195" s="158" t="s">
        <v>128</v>
      </c>
      <c r="JG195" s="158" t="s">
        <v>128</v>
      </c>
      <c r="JH195" s="158" t="s">
        <v>128</v>
      </c>
      <c r="JI195" s="158" t="s">
        <v>128</v>
      </c>
      <c r="JJ195" s="163">
        <v>0.12676299999999999</v>
      </c>
      <c r="JK195" s="158" t="s">
        <v>523</v>
      </c>
      <c r="JL195" s="166">
        <v>2.7300000000000002E-4</v>
      </c>
      <c r="JM195" s="158" t="s">
        <v>523</v>
      </c>
      <c r="JN195" s="163">
        <v>4.1678000000000007E-2</v>
      </c>
      <c r="JO195" s="158" t="s">
        <v>523</v>
      </c>
      <c r="JP195" s="163">
        <v>1.6653000000000001E-2</v>
      </c>
      <c r="JQ195" s="158" t="s">
        <v>523</v>
      </c>
      <c r="JR195" s="163">
        <v>3.5399E-2</v>
      </c>
      <c r="JS195" s="158" t="s">
        <v>523</v>
      </c>
      <c r="JT195" s="163">
        <v>2.1567000000000003E-2</v>
      </c>
      <c r="JU195" s="158" t="s">
        <v>523</v>
      </c>
      <c r="JV195" s="163">
        <v>2.6299000000000003E-2</v>
      </c>
      <c r="JW195" s="158" t="s">
        <v>523</v>
      </c>
      <c r="JX195" s="166">
        <v>7.1890000000000009E-3</v>
      </c>
      <c r="JY195" s="158" t="s">
        <v>523</v>
      </c>
      <c r="JZ195" s="166">
        <v>2.5480000000000004E-3</v>
      </c>
      <c r="KA195" s="158" t="s">
        <v>523</v>
      </c>
      <c r="KB195" s="166">
        <v>9.1000000000000003E-5</v>
      </c>
      <c r="KC195" s="158" t="s">
        <v>523</v>
      </c>
      <c r="KD195" s="163">
        <v>1.2376E-2</v>
      </c>
      <c r="KE195" s="158" t="s">
        <v>523</v>
      </c>
      <c r="KF195" s="166">
        <v>1.7290000000000001E-3</v>
      </c>
      <c r="KG195" s="158" t="s">
        <v>523</v>
      </c>
      <c r="KH195" s="163">
        <v>8.5630999999999999E-2</v>
      </c>
      <c r="KI195" s="158" t="s">
        <v>523</v>
      </c>
      <c r="KJ195" s="166">
        <v>2.6389999999999999E-3</v>
      </c>
      <c r="KK195" s="158" t="s">
        <v>523</v>
      </c>
      <c r="KL195" s="163">
        <v>1.8654999999999998E-2</v>
      </c>
      <c r="KM195" s="158" t="s">
        <v>523</v>
      </c>
      <c r="KN195" s="166">
        <v>4.5500000000000002E-3</v>
      </c>
      <c r="KO195" s="158" t="s">
        <v>523</v>
      </c>
      <c r="KP195" s="166">
        <v>4.6410000000000002E-3</v>
      </c>
      <c r="KQ195" s="158" t="s">
        <v>523</v>
      </c>
      <c r="KR195" s="163">
        <v>1.2285000000000001E-2</v>
      </c>
      <c r="KS195" s="158" t="s">
        <v>523</v>
      </c>
      <c r="KT195" s="166">
        <v>5.2779999999999997E-3</v>
      </c>
      <c r="KU195" s="158" t="s">
        <v>523</v>
      </c>
      <c r="KV195" s="166">
        <v>3.1849999999999999E-3</v>
      </c>
      <c r="KW195" s="158" t="s">
        <v>523</v>
      </c>
      <c r="KX195" s="163">
        <v>1.2194E-2</v>
      </c>
      <c r="KY195" s="158" t="s">
        <v>523</v>
      </c>
      <c r="KZ195" s="166">
        <v>3.003E-3</v>
      </c>
      <c r="LA195" s="158" t="s">
        <v>523</v>
      </c>
      <c r="LB195" s="166">
        <v>3.4580000000000001E-3</v>
      </c>
      <c r="LC195" s="158" t="s">
        <v>523</v>
      </c>
      <c r="LD195" s="166">
        <v>3.003E-3</v>
      </c>
      <c r="LE195" s="158" t="s">
        <v>523</v>
      </c>
      <c r="LF195" s="166">
        <v>4.6410000000000002E-3</v>
      </c>
      <c r="LG195" s="158" t="s">
        <v>523</v>
      </c>
      <c r="LH195" s="166">
        <v>2.6389999999999999E-3</v>
      </c>
      <c r="LI195" s="158" t="s">
        <v>523</v>
      </c>
      <c r="LJ195" s="166">
        <v>1.0920000000000001E-3</v>
      </c>
      <c r="LK195" s="158" t="s">
        <v>523</v>
      </c>
      <c r="LL195" s="166">
        <v>1.183E-3</v>
      </c>
      <c r="LM195" s="158" t="s">
        <v>523</v>
      </c>
      <c r="LN195" s="166">
        <v>4.0040000000000006E-3</v>
      </c>
      <c r="LO195" s="158" t="s">
        <v>523</v>
      </c>
      <c r="LP195" s="166">
        <v>8.1899999999999996E-4</v>
      </c>
      <c r="LQ195" s="158" t="s">
        <v>523</v>
      </c>
      <c r="LR195" s="163">
        <v>1.8109E-2</v>
      </c>
      <c r="LS195" s="158" t="s">
        <v>523</v>
      </c>
      <c r="LT195" s="166">
        <v>1.456E-3</v>
      </c>
      <c r="LU195" s="158" t="s">
        <v>523</v>
      </c>
      <c r="LV195" s="166">
        <v>2.0020000000000003E-3</v>
      </c>
      <c r="LW195" s="158" t="s">
        <v>523</v>
      </c>
      <c r="LX195" s="166">
        <v>5.4600000000000004E-4</v>
      </c>
      <c r="LY195" s="158" t="s">
        <v>523</v>
      </c>
      <c r="LZ195" s="166">
        <v>1.0010000000000002E-3</v>
      </c>
      <c r="MA195" s="158" t="s">
        <v>523</v>
      </c>
      <c r="MB195" s="166">
        <v>9.1000000000000003E-5</v>
      </c>
      <c r="MC195" s="158" t="s">
        <v>523</v>
      </c>
      <c r="MD195" s="166">
        <v>1.0010000000000002E-3</v>
      </c>
      <c r="ME195" s="158" t="s">
        <v>523</v>
      </c>
      <c r="MF195" s="166">
        <v>1.547E-3</v>
      </c>
      <c r="MG195" s="158" t="s">
        <v>523</v>
      </c>
      <c r="MH195" s="163">
        <v>1.1011E-2</v>
      </c>
      <c r="MI195" s="158" t="s">
        <v>523</v>
      </c>
      <c r="MJ195" s="166">
        <v>6.1879999999999999E-3</v>
      </c>
      <c r="MK195" s="158" t="s">
        <v>523</v>
      </c>
      <c r="ML195" s="166">
        <v>3.9129999999999998E-3</v>
      </c>
      <c r="MM195" s="158" t="s">
        <v>523</v>
      </c>
      <c r="MN195" s="166">
        <v>3.7309999999999999E-3</v>
      </c>
      <c r="MO195" s="158" t="s">
        <v>523</v>
      </c>
      <c r="MP195" s="166">
        <v>9.1000000000000011E-4</v>
      </c>
      <c r="MQ195" s="158" t="s">
        <v>523</v>
      </c>
      <c r="MR195" s="166">
        <v>1.7290000000000001E-3</v>
      </c>
      <c r="MS195" s="158" t="s">
        <v>523</v>
      </c>
      <c r="MT195" s="166">
        <v>5.1869999999999998E-3</v>
      </c>
      <c r="MU195" s="158" t="s">
        <v>523</v>
      </c>
      <c r="MV195" s="166">
        <v>1.8200000000000002E-3</v>
      </c>
      <c r="MW195" s="158" t="s">
        <v>523</v>
      </c>
      <c r="MX195" s="166">
        <v>1.2740000000000002E-3</v>
      </c>
      <c r="MY195" s="158" t="s">
        <v>523</v>
      </c>
      <c r="MZ195" s="166">
        <v>1.0010000000000002E-3</v>
      </c>
      <c r="NA195" s="158" t="s">
        <v>523</v>
      </c>
      <c r="NB195" s="166">
        <v>8.1899999999999996E-4</v>
      </c>
      <c r="NC195" s="158" t="s">
        <v>523</v>
      </c>
      <c r="ND195" s="166">
        <v>5.6420000000000003E-3</v>
      </c>
      <c r="NE195" s="158" t="s">
        <v>523</v>
      </c>
      <c r="NF195" s="166">
        <v>1.8200000000000001E-4</v>
      </c>
      <c r="NG195" s="158" t="s">
        <v>523</v>
      </c>
      <c r="NH195" s="166">
        <v>2.7300000000000002E-4</v>
      </c>
      <c r="NI195" s="158" t="s">
        <v>523</v>
      </c>
      <c r="NJ195" s="166">
        <v>3.4580000000000001E-3</v>
      </c>
      <c r="NK195" s="158" t="s">
        <v>523</v>
      </c>
      <c r="NL195" s="166">
        <v>1.183E-3</v>
      </c>
      <c r="NM195" s="158" t="s">
        <v>523</v>
      </c>
      <c r="NN195" s="158" t="s">
        <v>128</v>
      </c>
      <c r="NO195" s="158" t="s">
        <v>128</v>
      </c>
      <c r="NP195" s="163">
        <v>4.2315000000000005E-2</v>
      </c>
      <c r="NQ195" s="158" t="s">
        <v>523</v>
      </c>
      <c r="NR195" s="158" t="s">
        <v>128</v>
      </c>
      <c r="NS195" s="158" t="s">
        <v>128</v>
      </c>
      <c r="NT195" s="158" t="s">
        <v>128</v>
      </c>
      <c r="NU195" s="158" t="s">
        <v>128</v>
      </c>
      <c r="NV195" s="158" t="s">
        <v>128</v>
      </c>
      <c r="NW195" s="158" t="s">
        <v>128</v>
      </c>
      <c r="NX195" s="158" t="s">
        <v>128</v>
      </c>
      <c r="NY195" s="158" t="s">
        <v>128</v>
      </c>
      <c r="NZ195" s="158" t="s">
        <v>128</v>
      </c>
      <c r="OA195" s="158" t="s">
        <v>128</v>
      </c>
      <c r="OB195" s="158" t="s">
        <v>128</v>
      </c>
      <c r="OC195" s="158" t="s">
        <v>128</v>
      </c>
      <c r="OD195" s="158" t="s">
        <v>128</v>
      </c>
      <c r="OE195" s="170" t="s">
        <v>128</v>
      </c>
      <c r="OF195" s="181"/>
      <c r="OG195" s="174">
        <f t="shared" si="893"/>
        <v>89.072074298184745</v>
      </c>
      <c r="OH195" s="66" t="str">
        <f t="shared" si="894"/>
        <v>kg/GJ delivered</v>
      </c>
      <c r="OI195" s="66" t="str">
        <f t="shared" si="895"/>
        <v/>
      </c>
      <c r="OJ195" s="66" t="str">
        <f t="shared" si="896"/>
        <v/>
      </c>
      <c r="OK195" s="66" t="str">
        <f t="shared" si="897"/>
        <v/>
      </c>
      <c r="OL195" s="66" t="str">
        <f t="shared" si="898"/>
        <v/>
      </c>
      <c r="OM195" s="159">
        <f t="shared" si="899"/>
        <v>474.55483966850881</v>
      </c>
      <c r="ON195" s="66" t="str">
        <f t="shared" si="900"/>
        <v>kg/GJ delivered</v>
      </c>
      <c r="OO195" s="126">
        <f t="shared" si="901"/>
        <v>0.4962232551430904</v>
      </c>
      <c r="OP195" s="66" t="str">
        <f t="shared" si="902"/>
        <v>kg/GJ delivered</v>
      </c>
      <c r="OQ195" s="66" t="str">
        <f t="shared" si="903"/>
        <v/>
      </c>
      <c r="OR195" s="66" t="str">
        <f t="shared" si="904"/>
        <v/>
      </c>
      <c r="OS195" s="66" t="str">
        <f t="shared" si="905"/>
        <v/>
      </c>
      <c r="OT195" s="66" t="str">
        <f t="shared" si="906"/>
        <v/>
      </c>
      <c r="OU195" s="66" t="str">
        <f t="shared" si="907"/>
        <v/>
      </c>
      <c r="OV195" s="66" t="str">
        <f t="shared" si="908"/>
        <v/>
      </c>
      <c r="OW195" s="126">
        <f t="shared" si="909"/>
        <v>0.29359875929299517</v>
      </c>
      <c r="OX195" s="66" t="str">
        <f t="shared" si="910"/>
        <v>kg/GJ delivered</v>
      </c>
      <c r="OY195" s="66" t="str">
        <f t="shared" si="911"/>
        <v/>
      </c>
      <c r="OZ195" s="66" t="str">
        <f t="shared" si="912"/>
        <v/>
      </c>
      <c r="PA195" s="66" t="str">
        <f t="shared" si="913"/>
        <v/>
      </c>
      <c r="PB195" s="66" t="str">
        <f t="shared" si="914"/>
        <v/>
      </c>
      <c r="PC195" s="66" t="str">
        <f t="shared" si="915"/>
        <v/>
      </c>
      <c r="PD195" s="66" t="str">
        <f t="shared" si="916"/>
        <v/>
      </c>
      <c r="PE195" s="66" t="str">
        <f t="shared" si="917"/>
        <v/>
      </c>
      <c r="PF195" s="66" t="str">
        <f t="shared" si="918"/>
        <v/>
      </c>
      <c r="PG195" s="66" t="str">
        <f t="shared" si="919"/>
        <v/>
      </c>
      <c r="PH195" s="66" t="str">
        <f t="shared" si="920"/>
        <v/>
      </c>
      <c r="PI195" s="160">
        <f t="shared" si="921"/>
        <v>4.7414132028922289E-3</v>
      </c>
      <c r="PJ195" s="66" t="str">
        <f t="shared" si="922"/>
        <v>kg/GJ delivered</v>
      </c>
      <c r="PK195" s="66" t="str">
        <f t="shared" si="923"/>
        <v/>
      </c>
      <c r="PL195" s="66" t="str">
        <f t="shared" si="924"/>
        <v/>
      </c>
      <c r="PM195" s="66" t="str">
        <f t="shared" si="925"/>
        <v/>
      </c>
      <c r="PN195" s="66" t="str">
        <f t="shared" si="926"/>
        <v/>
      </c>
      <c r="PO195" s="66" t="str">
        <f t="shared" si="927"/>
        <v/>
      </c>
      <c r="PP195" s="66" t="str">
        <f t="shared" si="928"/>
        <v/>
      </c>
      <c r="PQ195" s="66" t="str">
        <f t="shared" si="929"/>
        <v/>
      </c>
      <c r="PR195" s="66" t="str">
        <f t="shared" si="930"/>
        <v/>
      </c>
      <c r="PS195" s="66" t="str">
        <f t="shared" si="931"/>
        <v/>
      </c>
      <c r="PT195" s="66" t="str">
        <f t="shared" si="932"/>
        <v/>
      </c>
      <c r="PU195" s="126">
        <f t="shared" si="933"/>
        <v>8.3463924476309251E-2</v>
      </c>
      <c r="PV195" s="66" t="str">
        <f t="shared" si="934"/>
        <v>kg/GJ delivered</v>
      </c>
      <c r="PW195" s="66" t="str">
        <f t="shared" si="935"/>
        <v/>
      </c>
      <c r="PX195" s="66" t="str">
        <f t="shared" si="936"/>
        <v/>
      </c>
      <c r="PY195" s="66" t="str">
        <f t="shared" si="937"/>
        <v/>
      </c>
      <c r="PZ195" s="66" t="str">
        <f t="shared" si="938"/>
        <v/>
      </c>
      <c r="QA195" s="66" t="str">
        <f t="shared" si="939"/>
        <v/>
      </c>
      <c r="QB195" s="66" t="str">
        <f t="shared" si="940"/>
        <v/>
      </c>
      <c r="QC195" s="66" t="str">
        <f t="shared" si="941"/>
        <v/>
      </c>
      <c r="QD195" s="66" t="str">
        <f t="shared" si="942"/>
        <v/>
      </c>
      <c r="QE195" s="66" t="str">
        <f t="shared" si="943"/>
        <v/>
      </c>
      <c r="QF195" s="66" t="str">
        <f t="shared" si="944"/>
        <v/>
      </c>
      <c r="QG195" s="66" t="str">
        <f t="shared" si="945"/>
        <v/>
      </c>
      <c r="QH195" s="66" t="str">
        <f t="shared" si="946"/>
        <v/>
      </c>
      <c r="QI195" s="66" t="str">
        <f t="shared" si="947"/>
        <v/>
      </c>
      <c r="QJ195" s="66" t="str">
        <f t="shared" si="948"/>
        <v/>
      </c>
      <c r="QK195" s="66" t="str">
        <f t="shared" si="949"/>
        <v/>
      </c>
      <c r="QL195" s="66" t="str">
        <f t="shared" si="950"/>
        <v/>
      </c>
      <c r="QM195" s="66" t="str">
        <f t="shared" si="951"/>
        <v/>
      </c>
      <c r="QN195" s="66" t="str">
        <f t="shared" si="952"/>
        <v/>
      </c>
      <c r="QO195" s="66" t="str">
        <f t="shared" si="953"/>
        <v/>
      </c>
      <c r="QP195" s="66" t="str">
        <f t="shared" si="954"/>
        <v/>
      </c>
      <c r="QQ195" s="66" t="str">
        <f t="shared" si="955"/>
        <v/>
      </c>
      <c r="QR195" s="66" t="str">
        <f t="shared" si="956"/>
        <v/>
      </c>
      <c r="QS195" s="66" t="str">
        <f t="shared" si="957"/>
        <v/>
      </c>
      <c r="QT195" s="66" t="str">
        <f t="shared" si="958"/>
        <v/>
      </c>
      <c r="QU195" s="66" t="str">
        <f t="shared" si="959"/>
        <v/>
      </c>
      <c r="QV195" s="66" t="str">
        <f t="shared" si="960"/>
        <v/>
      </c>
      <c r="QW195" s="66" t="str">
        <f t="shared" si="961"/>
        <v/>
      </c>
      <c r="QX195" s="66" t="str">
        <f t="shared" si="962"/>
        <v/>
      </c>
      <c r="QY195" s="66" t="str">
        <f t="shared" si="963"/>
        <v/>
      </c>
      <c r="QZ195" s="66" t="str">
        <f t="shared" si="964"/>
        <v/>
      </c>
      <c r="RA195" s="66" t="str">
        <f t="shared" si="965"/>
        <v/>
      </c>
      <c r="RB195" s="66" t="str">
        <f t="shared" si="966"/>
        <v/>
      </c>
      <c r="RC195" s="66" t="str">
        <f t="shared" si="967"/>
        <v/>
      </c>
      <c r="RD195" s="66" t="str">
        <f t="shared" si="968"/>
        <v/>
      </c>
      <c r="RE195" s="126">
        <f t="shared" si="969"/>
        <v>3.5297187177086603E-2</v>
      </c>
      <c r="RF195" s="66" t="str">
        <f t="shared" si="970"/>
        <v>kg/GJ delivered</v>
      </c>
      <c r="RG195" s="66" t="str">
        <f t="shared" si="971"/>
        <v/>
      </c>
      <c r="RH195" s="66" t="str">
        <f t="shared" si="972"/>
        <v/>
      </c>
      <c r="RI195" s="66" t="str">
        <f t="shared" si="973"/>
        <v/>
      </c>
      <c r="RJ195" s="66" t="str">
        <f t="shared" si="974"/>
        <v/>
      </c>
      <c r="RK195" s="66" t="str">
        <f t="shared" si="975"/>
        <v/>
      </c>
      <c r="RL195" s="66" t="str">
        <f t="shared" si="976"/>
        <v/>
      </c>
      <c r="RM195" s="66" t="str">
        <f t="shared" si="977"/>
        <v/>
      </c>
      <c r="RN195" s="66" t="str">
        <f t="shared" si="978"/>
        <v/>
      </c>
      <c r="RO195" s="66" t="str">
        <f t="shared" si="979"/>
        <v/>
      </c>
      <c r="RP195" s="66" t="str">
        <f t="shared" si="980"/>
        <v/>
      </c>
      <c r="RQ195" s="66" t="str">
        <f t="shared" si="981"/>
        <v/>
      </c>
      <c r="RR195" s="66" t="str">
        <f t="shared" si="982"/>
        <v/>
      </c>
      <c r="RS195" s="66" t="str">
        <f t="shared" si="983"/>
        <v/>
      </c>
      <c r="RT195" s="66" t="str">
        <f t="shared" si="984"/>
        <v/>
      </c>
      <c r="RU195" s="66" t="str">
        <f t="shared" si="985"/>
        <v/>
      </c>
      <c r="RV195" s="66" t="str">
        <f t="shared" si="986"/>
        <v/>
      </c>
      <c r="RW195" s="66" t="str">
        <f t="shared" si="987"/>
        <v/>
      </c>
      <c r="RX195" s="66" t="str">
        <f t="shared" si="988"/>
        <v/>
      </c>
      <c r="RY195" s="66" t="str">
        <f t="shared" si="989"/>
        <v/>
      </c>
      <c r="RZ195" s="66" t="str">
        <f t="shared" si="990"/>
        <v/>
      </c>
      <c r="SA195" s="66" t="str">
        <f t="shared" si="991"/>
        <v/>
      </c>
      <c r="SB195" s="66" t="str">
        <f t="shared" si="992"/>
        <v/>
      </c>
      <c r="SC195" s="160">
        <f t="shared" si="993"/>
        <v>2.1449250203560083E-3</v>
      </c>
      <c r="SD195" s="66" t="str">
        <f t="shared" si="994"/>
        <v>kg/GJ delivered</v>
      </c>
      <c r="SE195" s="66" t="str">
        <f t="shared" si="995"/>
        <v/>
      </c>
      <c r="SF195" s="66" t="str">
        <f t="shared" si="996"/>
        <v/>
      </c>
      <c r="SG195" s="66" t="str">
        <f t="shared" si="997"/>
        <v/>
      </c>
      <c r="SH195" s="66" t="str">
        <f t="shared" si="998"/>
        <v/>
      </c>
      <c r="SI195" s="66" t="str">
        <f t="shared" si="999"/>
        <v/>
      </c>
      <c r="SJ195" s="66" t="str">
        <f t="shared" si="1000"/>
        <v/>
      </c>
      <c r="SK195" s="66" t="str">
        <f t="shared" si="1001"/>
        <v/>
      </c>
      <c r="SL195" s="66" t="str">
        <f t="shared" si="1002"/>
        <v/>
      </c>
      <c r="SM195" s="66" t="str">
        <f t="shared" si="1003"/>
        <v/>
      </c>
      <c r="SN195" s="66" t="str">
        <f t="shared" si="1004"/>
        <v/>
      </c>
      <c r="SO195" s="66" t="str">
        <f t="shared" si="1005"/>
        <v/>
      </c>
      <c r="SP195" s="66" t="str">
        <f t="shared" si="1006"/>
        <v/>
      </c>
      <c r="SQ195" s="66" t="str">
        <f t="shared" si="1007"/>
        <v/>
      </c>
      <c r="SR195" s="66" t="str">
        <f t="shared" si="1008"/>
        <v/>
      </c>
      <c r="SS195" s="66" t="str">
        <f t="shared" si="1009"/>
        <v/>
      </c>
      <c r="ST195" s="66" t="str">
        <f t="shared" si="1010"/>
        <v/>
      </c>
      <c r="SU195" s="66" t="str">
        <f t="shared" si="1011"/>
        <v/>
      </c>
      <c r="SV195" s="66" t="str">
        <f t="shared" si="1012"/>
        <v/>
      </c>
      <c r="SW195" s="66" t="str">
        <f t="shared" si="1013"/>
        <v/>
      </c>
      <c r="SX195" s="66" t="str">
        <f t="shared" si="1014"/>
        <v/>
      </c>
      <c r="SY195" s="66" t="str">
        <f t="shared" si="1015"/>
        <v/>
      </c>
      <c r="SZ195" s="66" t="str">
        <f t="shared" si="1016"/>
        <v/>
      </c>
      <c r="TA195" s="66" t="str">
        <f t="shared" si="1017"/>
        <v/>
      </c>
      <c r="TB195" s="66" t="str">
        <f t="shared" si="1018"/>
        <v/>
      </c>
      <c r="TC195" s="66" t="str">
        <f t="shared" si="1019"/>
        <v/>
      </c>
      <c r="TD195" s="66" t="str">
        <f t="shared" si="1020"/>
        <v/>
      </c>
      <c r="TE195" s="66" t="str">
        <f t="shared" si="1021"/>
        <v/>
      </c>
      <c r="TF195" s="66" t="str">
        <f t="shared" si="1022"/>
        <v/>
      </c>
      <c r="TG195" s="66" t="str">
        <f t="shared" si="1023"/>
        <v/>
      </c>
      <c r="TH195" s="66" t="str">
        <f t="shared" si="1024"/>
        <v/>
      </c>
      <c r="TI195" s="66" t="str">
        <f t="shared" si="1025"/>
        <v/>
      </c>
      <c r="TJ195" s="66" t="str">
        <f t="shared" si="1026"/>
        <v/>
      </c>
      <c r="TK195" s="66" t="str">
        <f t="shared" si="1027"/>
        <v/>
      </c>
      <c r="TL195" s="66" t="str">
        <f t="shared" si="1028"/>
        <v/>
      </c>
      <c r="TM195" s="160">
        <f t="shared" si="1029"/>
        <v>9.7086079868745657E-3</v>
      </c>
      <c r="TN195" s="66" t="str">
        <f t="shared" si="1030"/>
        <v>kg/GJ delivered</v>
      </c>
      <c r="TO195" s="160">
        <f t="shared" si="1031"/>
        <v>1.505210540600708E-3</v>
      </c>
      <c r="TP195" s="66" t="str">
        <f t="shared" si="1032"/>
        <v>kg/GJ delivered</v>
      </c>
      <c r="TQ195" s="66" t="str">
        <f t="shared" si="1033"/>
        <v/>
      </c>
      <c r="TR195" s="66" t="str">
        <f t="shared" si="1034"/>
        <v/>
      </c>
      <c r="TS195" s="66" t="str">
        <f t="shared" si="1035"/>
        <v/>
      </c>
      <c r="TT195" s="66" t="str">
        <f t="shared" si="1036"/>
        <v/>
      </c>
      <c r="TU195" s="66" t="str">
        <f t="shared" si="1037"/>
        <v/>
      </c>
      <c r="TV195" s="66" t="str">
        <f t="shared" si="1038"/>
        <v/>
      </c>
      <c r="TW195" s="66" t="str">
        <f t="shared" si="1039"/>
        <v/>
      </c>
      <c r="TX195" s="66" t="str">
        <f t="shared" si="1040"/>
        <v/>
      </c>
      <c r="TY195" s="66" t="str">
        <f t="shared" si="1041"/>
        <v/>
      </c>
      <c r="TZ195" s="66" t="str">
        <f t="shared" si="1042"/>
        <v/>
      </c>
      <c r="UA195" s="66" t="str">
        <f t="shared" si="1043"/>
        <v/>
      </c>
      <c r="UB195" s="66" t="str">
        <f t="shared" si="1044"/>
        <v/>
      </c>
      <c r="UC195" s="66" t="str">
        <f t="shared" si="1045"/>
        <v/>
      </c>
      <c r="UD195" s="66" t="str">
        <f t="shared" si="1046"/>
        <v/>
      </c>
      <c r="UE195" s="66" t="str">
        <f t="shared" si="1047"/>
        <v/>
      </c>
      <c r="UF195" s="66" t="str">
        <f t="shared" si="1048"/>
        <v/>
      </c>
      <c r="UG195" s="66" t="str">
        <f t="shared" si="1049"/>
        <v/>
      </c>
      <c r="UH195" s="66" t="str">
        <f t="shared" si="1050"/>
        <v/>
      </c>
      <c r="UI195" s="66" t="str">
        <f t="shared" si="1051"/>
        <v/>
      </c>
      <c r="UJ195" s="66" t="str">
        <f t="shared" si="1052"/>
        <v/>
      </c>
      <c r="UK195" s="66" t="str">
        <f t="shared" si="1053"/>
        <v/>
      </c>
      <c r="UL195" s="66" t="str">
        <f t="shared" si="1054"/>
        <v/>
      </c>
      <c r="UM195" s="66" t="str">
        <f t="shared" si="1055"/>
        <v/>
      </c>
      <c r="UN195" s="66" t="str">
        <f t="shared" si="1056"/>
        <v/>
      </c>
      <c r="UO195" s="66" t="str">
        <f t="shared" si="1057"/>
        <v/>
      </c>
      <c r="UP195" s="66" t="str">
        <f t="shared" si="1058"/>
        <v/>
      </c>
      <c r="UQ195" s="66" t="str">
        <f t="shared" si="1059"/>
        <v/>
      </c>
      <c r="UR195" s="66" t="str">
        <f t="shared" si="1060"/>
        <v/>
      </c>
      <c r="US195" s="66" t="str">
        <f t="shared" si="1061"/>
        <v/>
      </c>
      <c r="UT195" s="66" t="str">
        <f t="shared" si="1062"/>
        <v/>
      </c>
      <c r="UU195" s="66" t="str">
        <f t="shared" si="1063"/>
        <v/>
      </c>
      <c r="UV195" s="66" t="str">
        <f t="shared" si="1064"/>
        <v/>
      </c>
      <c r="UW195" s="66" t="str">
        <f t="shared" si="1065"/>
        <v/>
      </c>
      <c r="UX195" s="66" t="str">
        <f t="shared" si="1066"/>
        <v/>
      </c>
      <c r="UY195" s="66" t="str">
        <f t="shared" si="1067"/>
        <v/>
      </c>
      <c r="UZ195" s="66" t="str">
        <f t="shared" si="1068"/>
        <v/>
      </c>
      <c r="VA195" s="66" t="str">
        <f t="shared" si="1069"/>
        <v/>
      </c>
      <c r="VB195" s="66" t="str">
        <f t="shared" si="1070"/>
        <v/>
      </c>
      <c r="VC195" s="66" t="str">
        <f t="shared" si="1071"/>
        <v/>
      </c>
      <c r="VD195" s="66" t="str">
        <f t="shared" si="1072"/>
        <v/>
      </c>
      <c r="VE195" s="66" t="str">
        <f t="shared" si="1073"/>
        <v/>
      </c>
      <c r="VF195" s="66" t="str">
        <f t="shared" si="1074"/>
        <v/>
      </c>
      <c r="VG195" s="66" t="str">
        <f t="shared" si="1075"/>
        <v/>
      </c>
      <c r="VH195" s="66" t="str">
        <f t="shared" si="1076"/>
        <v/>
      </c>
      <c r="VI195" s="66" t="str">
        <f t="shared" si="1077"/>
        <v/>
      </c>
      <c r="VJ195" s="66" t="str">
        <f t="shared" si="1078"/>
        <v/>
      </c>
      <c r="VK195" s="66" t="str">
        <f t="shared" si="1079"/>
        <v/>
      </c>
      <c r="VL195" s="66" t="str">
        <f t="shared" si="1080"/>
        <v/>
      </c>
      <c r="VM195" s="66" t="str">
        <f t="shared" si="1081"/>
        <v/>
      </c>
      <c r="VN195" s="66" t="str">
        <f t="shared" si="1082"/>
        <v/>
      </c>
      <c r="VO195" s="66" t="str">
        <f t="shared" si="1083"/>
        <v/>
      </c>
      <c r="VP195" s="66" t="str">
        <f t="shared" si="1084"/>
        <v/>
      </c>
      <c r="VQ195" s="66" t="str">
        <f t="shared" si="1085"/>
        <v/>
      </c>
      <c r="VR195" s="66" t="str">
        <f t="shared" si="1086"/>
        <v/>
      </c>
      <c r="VS195" s="66" t="str">
        <f t="shared" si="1087"/>
        <v/>
      </c>
      <c r="VT195" s="66" t="str">
        <f t="shared" si="1088"/>
        <v/>
      </c>
      <c r="VU195" s="66" t="str">
        <f t="shared" si="1089"/>
        <v/>
      </c>
      <c r="VV195" s="66" t="str">
        <f t="shared" si="1090"/>
        <v/>
      </c>
      <c r="VW195" s="66" t="str">
        <f t="shared" si="1091"/>
        <v/>
      </c>
      <c r="VX195" s="66" t="str">
        <f t="shared" si="1092"/>
        <v/>
      </c>
      <c r="VY195" s="66" t="str">
        <f t="shared" si="1093"/>
        <v/>
      </c>
      <c r="VZ195" s="66" t="str">
        <f t="shared" si="1094"/>
        <v/>
      </c>
      <c r="WA195" s="66" t="str">
        <f t="shared" si="1095"/>
        <v/>
      </c>
      <c r="WB195" s="66" t="str">
        <f t="shared" si="1096"/>
        <v/>
      </c>
      <c r="WC195" s="66" t="str">
        <f t="shared" si="1097"/>
        <v/>
      </c>
      <c r="WD195" s="66" t="str">
        <f t="shared" si="1098"/>
        <v/>
      </c>
      <c r="WE195" s="66" t="str">
        <f t="shared" si="1099"/>
        <v/>
      </c>
      <c r="WF195" s="66" t="str">
        <f t="shared" si="1100"/>
        <v/>
      </c>
      <c r="WG195" s="66" t="str">
        <f t="shared" si="1101"/>
        <v/>
      </c>
      <c r="WH195" s="66" t="str">
        <f t="shared" si="1102"/>
        <v/>
      </c>
      <c r="WI195" s="66" t="str">
        <f t="shared" si="1103"/>
        <v/>
      </c>
      <c r="WJ195" s="66" t="str">
        <f t="shared" si="1104"/>
        <v/>
      </c>
      <c r="WK195" s="66" t="str">
        <f t="shared" si="1105"/>
        <v/>
      </c>
      <c r="WL195" s="66" t="str">
        <f t="shared" si="1106"/>
        <v/>
      </c>
      <c r="WM195" s="66" t="str">
        <f t="shared" si="1107"/>
        <v/>
      </c>
      <c r="WN195" s="66" t="str">
        <f t="shared" si="1108"/>
        <v/>
      </c>
      <c r="WO195" s="66" t="str">
        <f t="shared" si="1109"/>
        <v/>
      </c>
      <c r="WP195" s="66" t="str">
        <f t="shared" si="1110"/>
        <v/>
      </c>
      <c r="WQ195" s="66" t="str">
        <f t="shared" si="1111"/>
        <v/>
      </c>
      <c r="WR195" s="66" t="str">
        <f t="shared" si="1112"/>
        <v/>
      </c>
      <c r="WS195" s="66" t="str">
        <f t="shared" si="1113"/>
        <v/>
      </c>
      <c r="WT195" s="66" t="str">
        <f t="shared" si="1114"/>
        <v/>
      </c>
      <c r="WU195" s="66" t="str">
        <f t="shared" si="1115"/>
        <v/>
      </c>
      <c r="WV195" s="66" t="str">
        <f t="shared" si="1116"/>
        <v/>
      </c>
      <c r="WW195" s="66" t="str">
        <f t="shared" si="1117"/>
        <v/>
      </c>
      <c r="WX195" s="66" t="str">
        <f t="shared" si="1118"/>
        <v/>
      </c>
      <c r="WY195" s="66" t="str">
        <f t="shared" si="1119"/>
        <v/>
      </c>
      <c r="WZ195" s="66" t="str">
        <f t="shared" si="1120"/>
        <v/>
      </c>
      <c r="XA195" s="66" t="str">
        <f t="shared" si="1121"/>
        <v/>
      </c>
      <c r="XB195" s="66" t="str">
        <f t="shared" si="1122"/>
        <v/>
      </c>
      <c r="XC195" s="66" t="str">
        <f t="shared" si="1123"/>
        <v/>
      </c>
      <c r="XD195" s="66" t="str">
        <f t="shared" si="1124"/>
        <v/>
      </c>
      <c r="XE195" s="66" t="str">
        <f t="shared" si="1125"/>
        <v/>
      </c>
      <c r="XF195" s="66" t="str">
        <f t="shared" si="1126"/>
        <v/>
      </c>
      <c r="XG195" s="66" t="str">
        <f t="shared" si="1127"/>
        <v/>
      </c>
      <c r="XH195" s="66" t="str">
        <f t="shared" si="1128"/>
        <v/>
      </c>
      <c r="XI195" s="66" t="str">
        <f t="shared" si="1129"/>
        <v/>
      </c>
      <c r="XJ195" s="66" t="str">
        <f t="shared" si="1130"/>
        <v/>
      </c>
      <c r="XK195" s="66" t="str">
        <f t="shared" si="1131"/>
        <v/>
      </c>
      <c r="XL195" s="66" t="str">
        <f t="shared" si="1132"/>
        <v/>
      </c>
      <c r="XM195" s="66" t="str">
        <f t="shared" si="1133"/>
        <v/>
      </c>
      <c r="XN195" s="66" t="str">
        <f t="shared" si="1134"/>
        <v/>
      </c>
      <c r="XO195" s="66" t="str">
        <f t="shared" si="1135"/>
        <v/>
      </c>
      <c r="XP195" s="66" t="str">
        <f t="shared" si="1136"/>
        <v/>
      </c>
      <c r="XQ195" s="66" t="str">
        <f t="shared" si="1137"/>
        <v/>
      </c>
      <c r="XR195" s="66" t="str">
        <f t="shared" si="1138"/>
        <v/>
      </c>
      <c r="XS195" s="66" t="str">
        <f t="shared" si="1139"/>
        <v/>
      </c>
      <c r="XT195" s="66" t="str">
        <f t="shared" si="1140"/>
        <v/>
      </c>
      <c r="XU195" s="66" t="str">
        <f t="shared" si="1141"/>
        <v/>
      </c>
      <c r="XV195" s="66" t="str">
        <f t="shared" si="1142"/>
        <v/>
      </c>
      <c r="XW195" s="66" t="str">
        <f t="shared" si="1143"/>
        <v/>
      </c>
      <c r="XX195" s="66" t="str">
        <f t="shared" si="1144"/>
        <v/>
      </c>
      <c r="XY195" s="126">
        <f t="shared" si="1145"/>
        <v>5.2418957076419637E-2</v>
      </c>
      <c r="XZ195" s="66" t="str">
        <f t="shared" si="1146"/>
        <v>kg/GJ delivered</v>
      </c>
      <c r="YA195" s="160">
        <f t="shared" si="1147"/>
        <v>1.1289079054505308E-4</v>
      </c>
      <c r="YB195" s="66" t="str">
        <f t="shared" si="1148"/>
        <v>kg/GJ delivered</v>
      </c>
      <c r="YC195" s="126">
        <f t="shared" si="1149"/>
        <v>1.7234660689878105E-2</v>
      </c>
      <c r="YD195" s="66" t="str">
        <f t="shared" si="1150"/>
        <v>kg/GJ delivered</v>
      </c>
      <c r="YE195" s="160">
        <f t="shared" si="1151"/>
        <v>6.8863382232482381E-3</v>
      </c>
      <c r="YF195" s="66" t="str">
        <f t="shared" si="1152"/>
        <v>kg/GJ delivered</v>
      </c>
      <c r="YG195" s="126">
        <f t="shared" si="1153"/>
        <v>1.4638172507341882E-2</v>
      </c>
      <c r="YH195" s="66" t="str">
        <f t="shared" si="1154"/>
        <v>kg/GJ delivered</v>
      </c>
      <c r="YI195" s="160">
        <f t="shared" si="1155"/>
        <v>8.9183724530591951E-3</v>
      </c>
      <c r="YJ195" s="66" t="str">
        <f t="shared" si="1156"/>
        <v>kg/GJ delivered</v>
      </c>
      <c r="YK195" s="126">
        <f t="shared" si="1157"/>
        <v>1.0875146155840114E-2</v>
      </c>
      <c r="YL195" s="66" t="str">
        <f t="shared" si="1158"/>
        <v>kg/GJ delivered</v>
      </c>
      <c r="YM195" s="160">
        <f t="shared" si="1159"/>
        <v>2.9727908176863981E-3</v>
      </c>
      <c r="YN195" s="66" t="str">
        <f t="shared" si="1160"/>
        <v>kg/GJ delivered</v>
      </c>
      <c r="YO195" s="160">
        <f t="shared" si="1161"/>
        <v>1.0536473784204957E-3</v>
      </c>
      <c r="YP195" s="66" t="str">
        <f t="shared" si="1162"/>
        <v>kg/GJ delivered</v>
      </c>
      <c r="YQ195" s="160">
        <f t="shared" si="1163"/>
        <v>3.7630263515017692E-5</v>
      </c>
      <c r="YR195" s="66" t="str">
        <f t="shared" si="1164"/>
        <v>kg/GJ delivered</v>
      </c>
      <c r="YS195" s="160">
        <f t="shared" si="1165"/>
        <v>5.1177158380424055E-3</v>
      </c>
      <c r="YT195" s="66" t="str">
        <f t="shared" si="1166"/>
        <v>kg/GJ delivered</v>
      </c>
      <c r="YU195" s="160">
        <f t="shared" si="1167"/>
        <v>7.1497500678533615E-4</v>
      </c>
      <c r="YV195" s="66" t="str">
        <f t="shared" si="1168"/>
        <v>kg/GJ delivered</v>
      </c>
      <c r="YW195" s="126">
        <f t="shared" si="1169"/>
        <v>3.5410077967631647E-2</v>
      </c>
      <c r="YX195" s="66" t="str">
        <f t="shared" si="1170"/>
        <v>kg/GJ delivered</v>
      </c>
      <c r="YY195" s="160">
        <f t="shared" si="1171"/>
        <v>1.0912776419355131E-3</v>
      </c>
      <c r="YZ195" s="66" t="str">
        <f t="shared" si="1172"/>
        <v>kg/GJ delivered</v>
      </c>
      <c r="ZA195" s="160">
        <f t="shared" si="1173"/>
        <v>7.7142040205786262E-3</v>
      </c>
      <c r="ZB195" s="66" t="str">
        <f t="shared" si="1174"/>
        <v>kg/GJ delivered</v>
      </c>
      <c r="ZC195" s="160">
        <f t="shared" si="1175"/>
        <v>1.8815131757508848E-3</v>
      </c>
      <c r="ZD195" s="66" t="str">
        <f t="shared" si="1176"/>
        <v>kg/GJ delivered</v>
      </c>
      <c r="ZE195" s="160">
        <f t="shared" si="1177"/>
        <v>1.9191434392659026E-3</v>
      </c>
      <c r="ZF195" s="66" t="str">
        <f t="shared" si="1178"/>
        <v>kg/GJ delivered</v>
      </c>
      <c r="ZG195" s="160">
        <f t="shared" si="1179"/>
        <v>5.080085574527389E-3</v>
      </c>
      <c r="ZH195" s="66" t="str">
        <f t="shared" si="1180"/>
        <v>kg/GJ delivered</v>
      </c>
      <c r="ZI195" s="160">
        <f t="shared" si="1181"/>
        <v>2.1825552838710262E-3</v>
      </c>
      <c r="ZJ195" s="66" t="str">
        <f t="shared" si="1182"/>
        <v>kg/GJ delivered</v>
      </c>
      <c r="ZK195" s="160">
        <f t="shared" si="1183"/>
        <v>1.3170592230256192E-3</v>
      </c>
      <c r="ZL195" s="66" t="str">
        <f t="shared" si="1184"/>
        <v>kg/GJ delivered</v>
      </c>
      <c r="ZM195" s="160">
        <f t="shared" si="1185"/>
        <v>5.0424553110123707E-3</v>
      </c>
      <c r="ZN195" s="66" t="str">
        <f t="shared" si="1186"/>
        <v>kg/GJ delivered</v>
      </c>
      <c r="ZO195" s="160">
        <f t="shared" si="1187"/>
        <v>1.241798695995584E-3</v>
      </c>
      <c r="ZP195" s="66" t="str">
        <f t="shared" si="1188"/>
        <v>kg/GJ delivered</v>
      </c>
      <c r="ZQ195" s="160">
        <f t="shared" si="1189"/>
        <v>1.4299500135706723E-3</v>
      </c>
      <c r="ZR195" s="66" t="str">
        <f t="shared" si="1190"/>
        <v>kg/GJ delivered</v>
      </c>
      <c r="ZS195" s="160">
        <f t="shared" si="1191"/>
        <v>1.241798695995584E-3</v>
      </c>
      <c r="ZT195" s="66" t="str">
        <f t="shared" si="1192"/>
        <v>kg/GJ delivered</v>
      </c>
      <c r="ZU195" s="160">
        <f t="shared" si="1193"/>
        <v>1.9191434392659026E-3</v>
      </c>
      <c r="ZV195" s="66" t="str">
        <f t="shared" si="1194"/>
        <v>kg/GJ delivered</v>
      </c>
      <c r="ZW195" s="160">
        <f t="shared" si="1195"/>
        <v>1.0912776419355131E-3</v>
      </c>
      <c r="ZX195" s="66" t="str">
        <f t="shared" si="1196"/>
        <v>kg/GJ delivered</v>
      </c>
      <c r="ZY195" s="160">
        <f t="shared" si="1197"/>
        <v>4.5156316218021233E-4</v>
      </c>
      <c r="ZZ195" s="66" t="str">
        <f t="shared" si="1198"/>
        <v>kg/GJ delivered</v>
      </c>
      <c r="AAA195" s="160">
        <f t="shared" si="1199"/>
        <v>4.8919342569523001E-4</v>
      </c>
      <c r="AAB195" s="66" t="str">
        <f t="shared" si="1200"/>
        <v>kg/GJ delivered</v>
      </c>
      <c r="AAC195" s="160">
        <f t="shared" si="1201"/>
        <v>1.6557315946607789E-3</v>
      </c>
      <c r="AAD195" s="66" t="str">
        <f t="shared" si="1202"/>
        <v>kg/GJ delivered</v>
      </c>
      <c r="AAE195" s="160">
        <f t="shared" si="1203"/>
        <v>3.3867237163515921E-4</v>
      </c>
      <c r="AAF195" s="66" t="str">
        <f t="shared" si="1204"/>
        <v>kg/GJ delivered</v>
      </c>
      <c r="AAG195" s="160">
        <f t="shared" si="1205"/>
        <v>7.4884224394885209E-3</v>
      </c>
      <c r="AAH195" s="66" t="str">
        <f t="shared" si="1206"/>
        <v>kg/GJ delivered</v>
      </c>
      <c r="AAI195" s="160">
        <f t="shared" si="1207"/>
        <v>6.0208421624028308E-4</v>
      </c>
      <c r="AAJ195" s="66" t="str">
        <f t="shared" si="1208"/>
        <v>kg/GJ delivered</v>
      </c>
      <c r="AAK195" s="160">
        <f t="shared" si="1209"/>
        <v>8.2786579733038943E-4</v>
      </c>
      <c r="AAL195" s="66" t="str">
        <f t="shared" si="1210"/>
        <v>kg/GJ delivered</v>
      </c>
      <c r="AAM195" s="160">
        <f t="shared" si="1211"/>
        <v>2.2578158109010617E-4</v>
      </c>
      <c r="AAN195" s="66" t="str">
        <f t="shared" si="1212"/>
        <v>kg/GJ delivered</v>
      </c>
      <c r="AAO195" s="160">
        <f t="shared" si="1213"/>
        <v>4.1393289866519472E-4</v>
      </c>
      <c r="AAP195" s="66" t="str">
        <f t="shared" si="1214"/>
        <v>kg/GJ delivered</v>
      </c>
      <c r="AAQ195" s="160">
        <f t="shared" si="1215"/>
        <v>3.7630263515017692E-5</v>
      </c>
      <c r="AAR195" s="66" t="str">
        <f t="shared" si="1216"/>
        <v>kg/GJ delivered</v>
      </c>
      <c r="AAS195" s="160">
        <f t="shared" si="1217"/>
        <v>4.1393289866519472E-4</v>
      </c>
      <c r="AAT195" s="66" t="str">
        <f t="shared" si="1218"/>
        <v>kg/GJ delivered</v>
      </c>
      <c r="AAU195" s="160">
        <f t="shared" si="1219"/>
        <v>6.3971447975530069E-4</v>
      </c>
      <c r="AAV195" s="66" t="str">
        <f t="shared" si="1220"/>
        <v>kg/GJ delivered</v>
      </c>
      <c r="AAW195" s="160">
        <f t="shared" si="1221"/>
        <v>4.5532618853171411E-3</v>
      </c>
      <c r="AAX195" s="66" t="str">
        <f t="shared" si="1222"/>
        <v>kg/GJ delivered</v>
      </c>
      <c r="AAY195" s="160">
        <f t="shared" si="1223"/>
        <v>2.5588579190212028E-3</v>
      </c>
      <c r="AAZ195" s="66" t="str">
        <f t="shared" si="1224"/>
        <v>kg/GJ delivered</v>
      </c>
      <c r="ABA195" s="160">
        <f t="shared" si="1225"/>
        <v>1.6181013311457608E-3</v>
      </c>
      <c r="ABB195" s="66" t="str">
        <f t="shared" si="1226"/>
        <v>kg/GJ delivered</v>
      </c>
      <c r="ABC195" s="160">
        <f t="shared" si="1227"/>
        <v>1.5428408041157254E-3</v>
      </c>
      <c r="ABD195" s="66" t="str">
        <f t="shared" si="1228"/>
        <v>kg/GJ delivered</v>
      </c>
      <c r="ABE195" s="160">
        <f t="shared" si="1229"/>
        <v>3.7630263515017699E-4</v>
      </c>
      <c r="ABF195" s="66" t="str">
        <f t="shared" si="1230"/>
        <v>kg/GJ delivered</v>
      </c>
      <c r="ABG195" s="160">
        <f t="shared" si="1231"/>
        <v>7.1497500678533615E-4</v>
      </c>
      <c r="ABH195" s="66" t="str">
        <f t="shared" si="1232"/>
        <v>kg/GJ delivered</v>
      </c>
      <c r="ABI195" s="160">
        <f t="shared" si="1233"/>
        <v>2.1449250203560083E-3</v>
      </c>
      <c r="ABJ195" s="66" t="str">
        <f t="shared" si="1234"/>
        <v>kg/GJ delivered</v>
      </c>
      <c r="ABK195" s="160">
        <f t="shared" si="1235"/>
        <v>7.5260527030035398E-4</v>
      </c>
      <c r="ABL195" s="66" t="str">
        <f t="shared" si="1236"/>
        <v>kg/GJ delivered</v>
      </c>
      <c r="ABM195" s="160">
        <f t="shared" si="1237"/>
        <v>5.2682368921024784E-4</v>
      </c>
      <c r="ABN195" s="66" t="str">
        <f t="shared" si="1238"/>
        <v>kg/GJ delivered</v>
      </c>
      <c r="ABO195" s="160">
        <f t="shared" si="1239"/>
        <v>4.1393289866519472E-4</v>
      </c>
      <c r="ABP195" s="66" t="str">
        <f t="shared" si="1240"/>
        <v>kg/GJ delivered</v>
      </c>
      <c r="ABQ195" s="160">
        <f t="shared" si="1241"/>
        <v>3.3867237163515921E-4</v>
      </c>
      <c r="ABR195" s="66" t="str">
        <f t="shared" si="1242"/>
        <v>kg/GJ delivered</v>
      </c>
      <c r="ABS195" s="160">
        <f t="shared" si="1243"/>
        <v>2.3330763379310971E-3</v>
      </c>
      <c r="ABT195" s="66" t="str">
        <f t="shared" si="1244"/>
        <v>kg/GJ delivered</v>
      </c>
      <c r="ABU195" s="160">
        <f t="shared" si="1245"/>
        <v>7.5260527030035384E-5</v>
      </c>
      <c r="ABV195" s="66" t="str">
        <f t="shared" si="1246"/>
        <v>kg/GJ delivered</v>
      </c>
      <c r="ABW195" s="160">
        <f t="shared" si="1247"/>
        <v>1.1289079054505308E-4</v>
      </c>
      <c r="ABX195" s="66" t="str">
        <f t="shared" si="1248"/>
        <v>kg/GJ delivered</v>
      </c>
      <c r="ABY195" s="160">
        <f t="shared" si="1249"/>
        <v>1.4299500135706723E-3</v>
      </c>
      <c r="ABZ195" s="66" t="str">
        <f t="shared" si="1250"/>
        <v>kg/GJ delivered</v>
      </c>
      <c r="ACA195" s="160">
        <f t="shared" si="1251"/>
        <v>4.8919342569523001E-4</v>
      </c>
      <c r="ACB195" s="66" t="str">
        <f t="shared" si="1252"/>
        <v>kg/GJ delivered</v>
      </c>
      <c r="ACC195" s="66" t="str">
        <f t="shared" si="1253"/>
        <v/>
      </c>
      <c r="ACD195" s="66" t="str">
        <f t="shared" si="1254"/>
        <v/>
      </c>
      <c r="ACE195" s="126">
        <f t="shared" si="1255"/>
        <v>1.7498072534483228E-2</v>
      </c>
      <c r="ACF195" s="66" t="str">
        <f t="shared" si="1256"/>
        <v>kg/GJ delivered</v>
      </c>
      <c r="ACG195" s="66" t="str">
        <f t="shared" si="1257"/>
        <v/>
      </c>
      <c r="ACH195" s="66" t="str">
        <f t="shared" si="1258"/>
        <v/>
      </c>
      <c r="ACI195" s="66" t="str">
        <f t="shared" si="1259"/>
        <v/>
      </c>
      <c r="ACJ195" s="66" t="str">
        <f t="shared" si="1260"/>
        <v/>
      </c>
      <c r="ACK195" s="66" t="str">
        <f t="shared" si="1261"/>
        <v/>
      </c>
      <c r="ACL195" s="66" t="str">
        <f t="shared" si="1262"/>
        <v/>
      </c>
      <c r="ACM195" s="66" t="str">
        <f t="shared" ref="ACM195:ACN195" si="1333">IF(AND(ACS$3="Unit", ACL195=""), "", IF(AND(ACS$3="Unit", ACL195="-"),"", IF(ACS$3="Unit", "kg/GJ delivered", IF(AND(NY195&lt;&gt;"", NY195&lt;&gt;"-", NX195="-"),"", IF($H195="","", IF(NX195="nd", "",IF(NX195="&lt;n.a.&gt;", "", IF(NY195="#/MJ", "", IF(NY195="kg/GJ delivered",NX195,IF(NY195="g/MJ delivered",NX195,IF(NY195="kg/MJ delivered",NX195*1000,IF(NY195="mg/MJ delivered",NX195/1000,IF(NY195="g/kg",((NX195)*(1/$I195)*(1/$H195)),IF(NY195="mg/kg",((NX195/1000)*(1/$I195)*(1/$H195)),IF(NY195="mg/MJ delivered",NX195/1000,IF(NY195="-","","Error"))))))))))))))))</f>
        <v/>
      </c>
      <c r="ACN195" s="66" t="str">
        <f t="shared" si="1333"/>
        <v/>
      </c>
      <c r="ACO195" s="66" t="str">
        <f t="shared" si="1264"/>
        <v/>
      </c>
      <c r="ACP195" s="66" t="str">
        <f t="shared" si="1265"/>
        <v/>
      </c>
      <c r="ACQ195" s="66" t="str">
        <f t="shared" si="1266"/>
        <v/>
      </c>
      <c r="ACR195" s="66" t="str">
        <f t="shared" si="1267"/>
        <v/>
      </c>
      <c r="ACS195" s="66" t="str">
        <f t="shared" si="1268"/>
        <v/>
      </c>
      <c r="ACT195" s="66" t="str">
        <f t="shared" si="1269"/>
        <v/>
      </c>
    </row>
    <row r="196" spans="2:774" ht="15.75" customHeight="1" x14ac:dyDescent="0.25">
      <c r="B196" s="66">
        <v>293</v>
      </c>
      <c r="C196" s="66" t="s">
        <v>1107</v>
      </c>
      <c r="D196" s="66" t="s">
        <v>1044</v>
      </c>
      <c r="E196" s="156" t="s">
        <v>1038</v>
      </c>
      <c r="F196" s="66" t="s">
        <v>1579</v>
      </c>
      <c r="G196" s="66" t="s">
        <v>492</v>
      </c>
      <c r="H196" s="126">
        <v>0.17244999999999999</v>
      </c>
      <c r="I196" s="130">
        <f>'Heating Values'!$D$24</f>
        <v>14.023</v>
      </c>
      <c r="J196" s="66" t="str">
        <f t="shared" si="1320"/>
        <v>Crop Residue, Improved, CN</v>
      </c>
      <c r="K196" s="161"/>
      <c r="L196" s="161"/>
      <c r="M196" s="161"/>
      <c r="N196" s="161"/>
      <c r="O196" s="66" t="s">
        <v>1030</v>
      </c>
      <c r="P196" s="66" t="str">
        <f t="shared" si="1327"/>
        <v>CN</v>
      </c>
      <c r="Q196" s="66" t="s">
        <v>87</v>
      </c>
      <c r="R196" s="164">
        <v>142.80000000000001</v>
      </c>
      <c r="S196" s="158" t="s">
        <v>523</v>
      </c>
      <c r="T196" s="158" t="s">
        <v>128</v>
      </c>
      <c r="U196" s="158" t="s">
        <v>128</v>
      </c>
      <c r="V196" s="158" t="s">
        <v>128</v>
      </c>
      <c r="W196" s="158" t="s">
        <v>128</v>
      </c>
      <c r="X196" s="166">
        <v>1438.6</v>
      </c>
      <c r="Y196" s="158" t="s">
        <v>523</v>
      </c>
      <c r="Z196" s="163">
        <v>0.7</v>
      </c>
      <c r="AA196" s="158" t="s">
        <v>523</v>
      </c>
      <c r="AB196" s="158" t="s">
        <v>128</v>
      </c>
      <c r="AC196" s="158" t="s">
        <v>128</v>
      </c>
      <c r="AD196" s="158" t="s">
        <v>128</v>
      </c>
      <c r="AE196" s="158" t="s">
        <v>128</v>
      </c>
      <c r="AF196" s="158" t="s">
        <v>128</v>
      </c>
      <c r="AG196" s="158" t="s">
        <v>128</v>
      </c>
      <c r="AH196" s="163">
        <v>0.9</v>
      </c>
      <c r="AI196" s="158" t="s">
        <v>523</v>
      </c>
      <c r="AJ196" s="158" t="s">
        <v>128</v>
      </c>
      <c r="AK196" s="158" t="s">
        <v>128</v>
      </c>
      <c r="AL196" s="158" t="s">
        <v>128</v>
      </c>
      <c r="AM196" s="158" t="s">
        <v>128</v>
      </c>
      <c r="AN196" s="158" t="s">
        <v>128</v>
      </c>
      <c r="AO196" s="158" t="s">
        <v>128</v>
      </c>
      <c r="AP196" s="158" t="s">
        <v>128</v>
      </c>
      <c r="AQ196" s="158" t="s">
        <v>128</v>
      </c>
      <c r="AR196" s="158" t="s">
        <v>128</v>
      </c>
      <c r="AS196" s="158" t="s">
        <v>128</v>
      </c>
      <c r="AT196" s="166">
        <v>2.898E-3</v>
      </c>
      <c r="AU196" s="158" t="s">
        <v>523</v>
      </c>
      <c r="AV196" s="158" t="s">
        <v>128</v>
      </c>
      <c r="AW196" s="158" t="s">
        <v>128</v>
      </c>
      <c r="AX196" s="158" t="s">
        <v>128</v>
      </c>
      <c r="AY196" s="158" t="s">
        <v>128</v>
      </c>
      <c r="AZ196" s="158" t="s">
        <v>128</v>
      </c>
      <c r="BA196" s="158" t="s">
        <v>128</v>
      </c>
      <c r="BB196" s="158" t="s">
        <v>128</v>
      </c>
      <c r="BC196" s="158" t="s">
        <v>128</v>
      </c>
      <c r="BD196" s="158" t="s">
        <v>128</v>
      </c>
      <c r="BE196" s="158" t="s">
        <v>128</v>
      </c>
      <c r="BF196" s="163">
        <v>5.1013999999999997E-2</v>
      </c>
      <c r="BG196" s="158" t="s">
        <v>523</v>
      </c>
      <c r="BH196" s="158" t="s">
        <v>128</v>
      </c>
      <c r="BI196" s="158" t="s">
        <v>128</v>
      </c>
      <c r="BJ196" s="158" t="s">
        <v>128</v>
      </c>
      <c r="BK196" s="158" t="s">
        <v>128</v>
      </c>
      <c r="BL196" s="158" t="s">
        <v>128</v>
      </c>
      <c r="BM196" s="158" t="s">
        <v>128</v>
      </c>
      <c r="BN196" s="158" t="s">
        <v>128</v>
      </c>
      <c r="BO196" s="158" t="s">
        <v>128</v>
      </c>
      <c r="BP196" s="158" t="s">
        <v>128</v>
      </c>
      <c r="BQ196" s="158" t="s">
        <v>128</v>
      </c>
      <c r="BR196" s="158" t="s">
        <v>128</v>
      </c>
      <c r="BS196" s="158" t="s">
        <v>128</v>
      </c>
      <c r="BT196" s="158" t="s">
        <v>128</v>
      </c>
      <c r="BU196" s="158" t="s">
        <v>128</v>
      </c>
      <c r="BV196" s="158" t="s">
        <v>128</v>
      </c>
      <c r="BW196" s="158" t="s">
        <v>128</v>
      </c>
      <c r="BX196" s="158" t="s">
        <v>128</v>
      </c>
      <c r="BY196" s="158" t="s">
        <v>128</v>
      </c>
      <c r="BZ196" s="158" t="s">
        <v>128</v>
      </c>
      <c r="CA196" s="158" t="s">
        <v>128</v>
      </c>
      <c r="CB196" s="158" t="s">
        <v>128</v>
      </c>
      <c r="CC196" s="158" t="s">
        <v>128</v>
      </c>
      <c r="CD196" s="158" t="s">
        <v>128</v>
      </c>
      <c r="CE196" s="158" t="s">
        <v>128</v>
      </c>
      <c r="CF196" s="158" t="s">
        <v>128</v>
      </c>
      <c r="CG196" s="158" t="s">
        <v>128</v>
      </c>
      <c r="CH196" s="158" t="s">
        <v>128</v>
      </c>
      <c r="CI196" s="158" t="s">
        <v>128</v>
      </c>
      <c r="CJ196" s="158" t="s">
        <v>128</v>
      </c>
      <c r="CK196" s="158" t="s">
        <v>128</v>
      </c>
      <c r="CL196" s="158" t="s">
        <v>128</v>
      </c>
      <c r="CM196" s="158" t="s">
        <v>128</v>
      </c>
      <c r="CN196" s="158" t="s">
        <v>128</v>
      </c>
      <c r="CO196" s="158" t="s">
        <v>128</v>
      </c>
      <c r="CP196" s="163">
        <v>2.1574000000000003E-2</v>
      </c>
      <c r="CQ196" s="158" t="s">
        <v>523</v>
      </c>
      <c r="CR196" s="158" t="s">
        <v>128</v>
      </c>
      <c r="CS196" s="158" t="s">
        <v>128</v>
      </c>
      <c r="CT196" s="158" t="s">
        <v>128</v>
      </c>
      <c r="CU196" s="158" t="s">
        <v>128</v>
      </c>
      <c r="CV196" s="158" t="s">
        <v>128</v>
      </c>
      <c r="CW196" s="158" t="s">
        <v>128</v>
      </c>
      <c r="CX196" s="158" t="s">
        <v>128</v>
      </c>
      <c r="CY196" s="158" t="s">
        <v>128</v>
      </c>
      <c r="CZ196" s="158" t="s">
        <v>128</v>
      </c>
      <c r="DA196" s="158" t="s">
        <v>128</v>
      </c>
      <c r="DB196" s="158" t="s">
        <v>128</v>
      </c>
      <c r="DC196" s="158" t="s">
        <v>128</v>
      </c>
      <c r="DD196" s="158" t="s">
        <v>128</v>
      </c>
      <c r="DE196" s="158" t="s">
        <v>128</v>
      </c>
      <c r="DF196" s="158" t="s">
        <v>128</v>
      </c>
      <c r="DG196" s="158" t="s">
        <v>128</v>
      </c>
      <c r="DH196" s="158" t="s">
        <v>128</v>
      </c>
      <c r="DI196" s="158" t="s">
        <v>128</v>
      </c>
      <c r="DJ196" s="158" t="s">
        <v>128</v>
      </c>
      <c r="DK196" s="158" t="s">
        <v>128</v>
      </c>
      <c r="DL196" s="158" t="s">
        <v>128</v>
      </c>
      <c r="DM196" s="158" t="s">
        <v>128</v>
      </c>
      <c r="DN196" s="166">
        <v>1.3109999999999999E-3</v>
      </c>
      <c r="DO196" s="158" t="s">
        <v>523</v>
      </c>
      <c r="DP196" s="158" t="s">
        <v>128</v>
      </c>
      <c r="DQ196" s="158" t="s">
        <v>128</v>
      </c>
      <c r="DR196" s="158" t="s">
        <v>128</v>
      </c>
      <c r="DS196" s="158" t="s">
        <v>128</v>
      </c>
      <c r="DT196" s="158" t="s">
        <v>128</v>
      </c>
      <c r="DU196" s="158" t="s">
        <v>128</v>
      </c>
      <c r="DV196" s="158" t="s">
        <v>128</v>
      </c>
      <c r="DW196" s="158" t="s">
        <v>128</v>
      </c>
      <c r="DX196" s="158" t="s">
        <v>128</v>
      </c>
      <c r="DY196" s="158" t="s">
        <v>128</v>
      </c>
      <c r="DZ196" s="158" t="s">
        <v>128</v>
      </c>
      <c r="EA196" s="158" t="s">
        <v>128</v>
      </c>
      <c r="EB196" s="158" t="s">
        <v>128</v>
      </c>
      <c r="EC196" s="158" t="s">
        <v>128</v>
      </c>
      <c r="ED196" s="158" t="s">
        <v>128</v>
      </c>
      <c r="EE196" s="158" t="s">
        <v>128</v>
      </c>
      <c r="EF196" s="158" t="s">
        <v>128</v>
      </c>
      <c r="EG196" s="158" t="s">
        <v>128</v>
      </c>
      <c r="EH196" s="158" t="s">
        <v>128</v>
      </c>
      <c r="EI196" s="158" t="s">
        <v>128</v>
      </c>
      <c r="EJ196" s="158" t="s">
        <v>128</v>
      </c>
      <c r="EK196" s="158" t="s">
        <v>128</v>
      </c>
      <c r="EL196" s="158" t="s">
        <v>128</v>
      </c>
      <c r="EM196" s="158" t="s">
        <v>128</v>
      </c>
      <c r="EN196" s="158" t="s">
        <v>128</v>
      </c>
      <c r="EO196" s="158" t="s">
        <v>128</v>
      </c>
      <c r="EP196" s="158" t="s">
        <v>128</v>
      </c>
      <c r="EQ196" s="158" t="s">
        <v>128</v>
      </c>
      <c r="ER196" s="158" t="s">
        <v>128</v>
      </c>
      <c r="ES196" s="158" t="s">
        <v>128</v>
      </c>
      <c r="ET196" s="158" t="s">
        <v>128</v>
      </c>
      <c r="EU196" s="158" t="s">
        <v>128</v>
      </c>
      <c r="EV196" s="158" t="s">
        <v>128</v>
      </c>
      <c r="EW196" s="158" t="s">
        <v>128</v>
      </c>
      <c r="EX196" s="166">
        <v>5.934E-3</v>
      </c>
      <c r="EY196" s="158" t="s">
        <v>523</v>
      </c>
      <c r="EZ196" s="166">
        <v>9.2000000000000014E-4</v>
      </c>
      <c r="FA196" s="158" t="s">
        <v>523</v>
      </c>
      <c r="FB196" s="158" t="s">
        <v>128</v>
      </c>
      <c r="FC196" s="158" t="s">
        <v>128</v>
      </c>
      <c r="FD196" s="158" t="s">
        <v>128</v>
      </c>
      <c r="FE196" s="158" t="s">
        <v>128</v>
      </c>
      <c r="FF196" s="158" t="s">
        <v>128</v>
      </c>
      <c r="FG196" s="158" t="s">
        <v>128</v>
      </c>
      <c r="FH196" s="158" t="s">
        <v>128</v>
      </c>
      <c r="FI196" s="158" t="s">
        <v>128</v>
      </c>
      <c r="FJ196" s="158" t="s">
        <v>128</v>
      </c>
      <c r="FK196" s="158" t="s">
        <v>128</v>
      </c>
      <c r="FL196" s="158" t="s">
        <v>128</v>
      </c>
      <c r="FM196" s="158" t="s">
        <v>128</v>
      </c>
      <c r="FN196" s="158" t="s">
        <v>128</v>
      </c>
      <c r="FO196" s="158" t="s">
        <v>128</v>
      </c>
      <c r="FP196" s="158" t="s">
        <v>128</v>
      </c>
      <c r="FQ196" s="158" t="s">
        <v>128</v>
      </c>
      <c r="FR196" s="158" t="s">
        <v>128</v>
      </c>
      <c r="FS196" s="158" t="s">
        <v>128</v>
      </c>
      <c r="FT196" s="158" t="s">
        <v>128</v>
      </c>
      <c r="FU196" s="158" t="s">
        <v>128</v>
      </c>
      <c r="FV196" s="158" t="s">
        <v>128</v>
      </c>
      <c r="FW196" s="158" t="s">
        <v>128</v>
      </c>
      <c r="FX196" s="158" t="s">
        <v>128</v>
      </c>
      <c r="FY196" s="158" t="s">
        <v>128</v>
      </c>
      <c r="FZ196" s="158" t="s">
        <v>128</v>
      </c>
      <c r="GA196" s="158" t="s">
        <v>128</v>
      </c>
      <c r="GB196" s="158" t="s">
        <v>128</v>
      </c>
      <c r="GC196" s="158" t="s">
        <v>128</v>
      </c>
      <c r="GD196" s="158" t="s">
        <v>128</v>
      </c>
      <c r="GE196" s="158" t="s">
        <v>128</v>
      </c>
      <c r="GF196" s="158" t="s">
        <v>128</v>
      </c>
      <c r="GG196" s="158" t="s">
        <v>128</v>
      </c>
      <c r="GH196" s="158" t="s">
        <v>128</v>
      </c>
      <c r="GI196" s="158" t="s">
        <v>128</v>
      </c>
      <c r="GJ196" s="158" t="s">
        <v>128</v>
      </c>
      <c r="GK196" s="158" t="s">
        <v>128</v>
      </c>
      <c r="GL196" s="158" t="s">
        <v>128</v>
      </c>
      <c r="GM196" s="158" t="s">
        <v>128</v>
      </c>
      <c r="GN196" s="158" t="s">
        <v>128</v>
      </c>
      <c r="GO196" s="158" t="s">
        <v>128</v>
      </c>
      <c r="GP196" s="158" t="s">
        <v>128</v>
      </c>
      <c r="GQ196" s="158" t="s">
        <v>128</v>
      </c>
      <c r="GR196" s="158" t="s">
        <v>128</v>
      </c>
      <c r="GS196" s="158" t="s">
        <v>128</v>
      </c>
      <c r="GT196" s="158" t="s">
        <v>128</v>
      </c>
      <c r="GU196" s="158" t="s">
        <v>128</v>
      </c>
      <c r="GV196" s="158" t="s">
        <v>128</v>
      </c>
      <c r="GW196" s="158" t="s">
        <v>128</v>
      </c>
      <c r="GX196" s="158" t="s">
        <v>128</v>
      </c>
      <c r="GY196" s="158" t="s">
        <v>128</v>
      </c>
      <c r="GZ196" s="158" t="s">
        <v>128</v>
      </c>
      <c r="HA196" s="158" t="s">
        <v>128</v>
      </c>
      <c r="HB196" s="158" t="s">
        <v>128</v>
      </c>
      <c r="HC196" s="158" t="s">
        <v>128</v>
      </c>
      <c r="HD196" s="158" t="s">
        <v>128</v>
      </c>
      <c r="HE196" s="158" t="s">
        <v>128</v>
      </c>
      <c r="HF196" s="158" t="s">
        <v>128</v>
      </c>
      <c r="HG196" s="158" t="s">
        <v>128</v>
      </c>
      <c r="HH196" s="158" t="s">
        <v>128</v>
      </c>
      <c r="HI196" s="158" t="s">
        <v>128</v>
      </c>
      <c r="HJ196" s="158" t="s">
        <v>128</v>
      </c>
      <c r="HK196" s="158" t="s">
        <v>128</v>
      </c>
      <c r="HL196" s="158" t="s">
        <v>128</v>
      </c>
      <c r="HM196" s="158" t="s">
        <v>128</v>
      </c>
      <c r="HN196" s="158" t="s">
        <v>128</v>
      </c>
      <c r="HO196" s="158" t="s">
        <v>128</v>
      </c>
      <c r="HP196" s="158" t="s">
        <v>128</v>
      </c>
      <c r="HQ196" s="158" t="s">
        <v>128</v>
      </c>
      <c r="HR196" s="158" t="s">
        <v>128</v>
      </c>
      <c r="HS196" s="158" t="s">
        <v>128</v>
      </c>
      <c r="HT196" s="158" t="s">
        <v>128</v>
      </c>
      <c r="HU196" s="158" t="s">
        <v>128</v>
      </c>
      <c r="HV196" s="158" t="s">
        <v>128</v>
      </c>
      <c r="HW196" s="158" t="s">
        <v>128</v>
      </c>
      <c r="HX196" s="158" t="s">
        <v>128</v>
      </c>
      <c r="HY196" s="158" t="s">
        <v>128</v>
      </c>
      <c r="HZ196" s="158" t="s">
        <v>128</v>
      </c>
      <c r="IA196" s="158" t="s">
        <v>128</v>
      </c>
      <c r="IB196" s="158" t="s">
        <v>128</v>
      </c>
      <c r="IC196" s="158" t="s">
        <v>128</v>
      </c>
      <c r="ID196" s="158" t="s">
        <v>128</v>
      </c>
      <c r="IE196" s="158" t="s">
        <v>128</v>
      </c>
      <c r="IF196" s="158" t="s">
        <v>128</v>
      </c>
      <c r="IG196" s="158" t="s">
        <v>128</v>
      </c>
      <c r="IH196" s="158" t="s">
        <v>128</v>
      </c>
      <c r="II196" s="158" t="s">
        <v>128</v>
      </c>
      <c r="IJ196" s="158" t="s">
        <v>128</v>
      </c>
      <c r="IK196" s="158" t="s">
        <v>128</v>
      </c>
      <c r="IL196" s="158" t="s">
        <v>128</v>
      </c>
      <c r="IM196" s="158" t="s">
        <v>128</v>
      </c>
      <c r="IN196" s="158" t="s">
        <v>128</v>
      </c>
      <c r="IO196" s="158" t="s">
        <v>128</v>
      </c>
      <c r="IP196" s="158" t="s">
        <v>128</v>
      </c>
      <c r="IQ196" s="158" t="s">
        <v>128</v>
      </c>
      <c r="IR196" s="158" t="s">
        <v>128</v>
      </c>
      <c r="IS196" s="158" t="s">
        <v>128</v>
      </c>
      <c r="IT196" s="158" t="s">
        <v>128</v>
      </c>
      <c r="IU196" s="158" t="s">
        <v>128</v>
      </c>
      <c r="IV196" s="158" t="s">
        <v>128</v>
      </c>
      <c r="IW196" s="158" t="s">
        <v>128</v>
      </c>
      <c r="IX196" s="158" t="s">
        <v>128</v>
      </c>
      <c r="IY196" s="158" t="s">
        <v>128</v>
      </c>
      <c r="IZ196" s="158" t="s">
        <v>128</v>
      </c>
      <c r="JA196" s="158" t="s">
        <v>128</v>
      </c>
      <c r="JB196" s="158" t="s">
        <v>128</v>
      </c>
      <c r="JC196" s="158" t="s">
        <v>128</v>
      </c>
      <c r="JD196" s="158" t="s">
        <v>128</v>
      </c>
      <c r="JE196" s="158" t="s">
        <v>128</v>
      </c>
      <c r="JF196" s="158" t="s">
        <v>128</v>
      </c>
      <c r="JG196" s="158" t="s">
        <v>128</v>
      </c>
      <c r="JH196" s="158" t="s">
        <v>128</v>
      </c>
      <c r="JI196" s="158" t="s">
        <v>128</v>
      </c>
      <c r="JJ196" s="163">
        <v>3.2038999999999998E-2</v>
      </c>
      <c r="JK196" s="158" t="s">
        <v>523</v>
      </c>
      <c r="JL196" s="166">
        <v>6.8999999999999997E-5</v>
      </c>
      <c r="JM196" s="158" t="s">
        <v>523</v>
      </c>
      <c r="JN196" s="163">
        <v>1.0534000000000002E-2</v>
      </c>
      <c r="JO196" s="158" t="s">
        <v>523</v>
      </c>
      <c r="JP196" s="166">
        <v>4.2090000000000009E-3</v>
      </c>
      <c r="JQ196" s="158" t="s">
        <v>523</v>
      </c>
      <c r="JR196" s="166">
        <v>8.9470000000000001E-3</v>
      </c>
      <c r="JS196" s="158" t="s">
        <v>523</v>
      </c>
      <c r="JT196" s="166">
        <v>5.4510000000000001E-3</v>
      </c>
      <c r="JU196" s="158" t="s">
        <v>523</v>
      </c>
      <c r="JV196" s="166">
        <v>6.647000000000001E-3</v>
      </c>
      <c r="JW196" s="158" t="s">
        <v>523</v>
      </c>
      <c r="JX196" s="166">
        <v>1.8170000000000003E-3</v>
      </c>
      <c r="JY196" s="158" t="s">
        <v>523</v>
      </c>
      <c r="JZ196" s="166">
        <v>6.4400000000000015E-4</v>
      </c>
      <c r="KA196" s="158" t="s">
        <v>523</v>
      </c>
      <c r="KB196" s="166">
        <v>2.3E-5</v>
      </c>
      <c r="KC196" s="158" t="s">
        <v>523</v>
      </c>
      <c r="KD196" s="166">
        <v>3.1280000000000001E-3</v>
      </c>
      <c r="KE196" s="158" t="s">
        <v>523</v>
      </c>
      <c r="KF196" s="166">
        <v>4.3700000000000005E-4</v>
      </c>
      <c r="KG196" s="158" t="s">
        <v>523</v>
      </c>
      <c r="KH196" s="163">
        <v>2.1643000000000003E-2</v>
      </c>
      <c r="KI196" s="158" t="s">
        <v>523</v>
      </c>
      <c r="KJ196" s="166">
        <v>6.6699999999999995E-4</v>
      </c>
      <c r="KK196" s="158" t="s">
        <v>523</v>
      </c>
      <c r="KL196" s="166">
        <v>4.7149999999999996E-3</v>
      </c>
      <c r="KM196" s="158" t="s">
        <v>523</v>
      </c>
      <c r="KN196" s="166">
        <v>1.15E-3</v>
      </c>
      <c r="KO196" s="158" t="s">
        <v>523</v>
      </c>
      <c r="KP196" s="166">
        <v>1.173E-3</v>
      </c>
      <c r="KQ196" s="158" t="s">
        <v>523</v>
      </c>
      <c r="KR196" s="166">
        <v>3.1050000000000006E-3</v>
      </c>
      <c r="KS196" s="158" t="s">
        <v>523</v>
      </c>
      <c r="KT196" s="166">
        <v>1.3339999999999999E-3</v>
      </c>
      <c r="KU196" s="158" t="s">
        <v>523</v>
      </c>
      <c r="KV196" s="166">
        <v>8.0500000000000005E-4</v>
      </c>
      <c r="KW196" s="158" t="s">
        <v>523</v>
      </c>
      <c r="KX196" s="166">
        <v>3.0820000000000001E-3</v>
      </c>
      <c r="KY196" s="158" t="s">
        <v>523</v>
      </c>
      <c r="KZ196" s="166">
        <v>7.5900000000000013E-4</v>
      </c>
      <c r="LA196" s="158" t="s">
        <v>523</v>
      </c>
      <c r="LB196" s="166">
        <v>8.740000000000001E-4</v>
      </c>
      <c r="LC196" s="158" t="s">
        <v>523</v>
      </c>
      <c r="LD196" s="166">
        <v>7.5900000000000013E-4</v>
      </c>
      <c r="LE196" s="158" t="s">
        <v>523</v>
      </c>
      <c r="LF196" s="166">
        <v>1.173E-3</v>
      </c>
      <c r="LG196" s="158" t="s">
        <v>523</v>
      </c>
      <c r="LH196" s="166">
        <v>6.6699999999999995E-4</v>
      </c>
      <c r="LI196" s="158" t="s">
        <v>523</v>
      </c>
      <c r="LJ196" s="166">
        <v>2.7599999999999999E-4</v>
      </c>
      <c r="LK196" s="158" t="s">
        <v>523</v>
      </c>
      <c r="LL196" s="166">
        <v>2.99E-4</v>
      </c>
      <c r="LM196" s="158" t="s">
        <v>523</v>
      </c>
      <c r="LN196" s="166">
        <v>1.0119999999999999E-3</v>
      </c>
      <c r="LO196" s="158" t="s">
        <v>523</v>
      </c>
      <c r="LP196" s="166">
        <v>2.0699999999999999E-4</v>
      </c>
      <c r="LQ196" s="158" t="s">
        <v>523</v>
      </c>
      <c r="LR196" s="166">
        <v>4.5770000000000003E-3</v>
      </c>
      <c r="LS196" s="158" t="s">
        <v>523</v>
      </c>
      <c r="LT196" s="166">
        <v>3.68E-4</v>
      </c>
      <c r="LU196" s="158" t="s">
        <v>523</v>
      </c>
      <c r="LV196" s="166">
        <v>5.0599999999999994E-4</v>
      </c>
      <c r="LW196" s="158" t="s">
        <v>523</v>
      </c>
      <c r="LX196" s="166">
        <v>1.3799999999999999E-4</v>
      </c>
      <c r="LY196" s="158" t="s">
        <v>523</v>
      </c>
      <c r="LZ196" s="166">
        <v>2.5299999999999997E-4</v>
      </c>
      <c r="MA196" s="158" t="s">
        <v>523</v>
      </c>
      <c r="MB196" s="166">
        <v>2.3E-5</v>
      </c>
      <c r="MC196" s="158" t="s">
        <v>523</v>
      </c>
      <c r="MD196" s="166">
        <v>2.5299999999999997E-4</v>
      </c>
      <c r="ME196" s="158" t="s">
        <v>523</v>
      </c>
      <c r="MF196" s="166">
        <v>3.9100000000000002E-4</v>
      </c>
      <c r="MG196" s="158" t="s">
        <v>523</v>
      </c>
      <c r="MH196" s="166">
        <v>2.7829999999999999E-3</v>
      </c>
      <c r="MI196" s="158" t="s">
        <v>523</v>
      </c>
      <c r="MJ196" s="166">
        <v>1.5640000000000001E-3</v>
      </c>
      <c r="MK196" s="158" t="s">
        <v>523</v>
      </c>
      <c r="ML196" s="166">
        <v>9.8900000000000008E-4</v>
      </c>
      <c r="MM196" s="158" t="s">
        <v>523</v>
      </c>
      <c r="MN196" s="166">
        <v>9.4299999999999994E-4</v>
      </c>
      <c r="MO196" s="158" t="s">
        <v>523</v>
      </c>
      <c r="MP196" s="166">
        <v>2.3000000000000003E-4</v>
      </c>
      <c r="MQ196" s="158" t="s">
        <v>523</v>
      </c>
      <c r="MR196" s="166">
        <v>4.3700000000000005E-4</v>
      </c>
      <c r="MS196" s="158" t="s">
        <v>523</v>
      </c>
      <c r="MT196" s="166">
        <v>1.3109999999999999E-3</v>
      </c>
      <c r="MU196" s="158" t="s">
        <v>523</v>
      </c>
      <c r="MV196" s="166">
        <v>4.6000000000000007E-4</v>
      </c>
      <c r="MW196" s="158" t="s">
        <v>523</v>
      </c>
      <c r="MX196" s="166">
        <v>3.2200000000000007E-4</v>
      </c>
      <c r="MY196" s="158" t="s">
        <v>523</v>
      </c>
      <c r="MZ196" s="166">
        <v>2.5299999999999997E-4</v>
      </c>
      <c r="NA196" s="158" t="s">
        <v>523</v>
      </c>
      <c r="NB196" s="166">
        <v>2.0699999999999999E-4</v>
      </c>
      <c r="NC196" s="158" t="s">
        <v>523</v>
      </c>
      <c r="ND196" s="166">
        <v>1.426E-3</v>
      </c>
      <c r="NE196" s="158" t="s">
        <v>523</v>
      </c>
      <c r="NF196" s="166">
        <v>4.6E-5</v>
      </c>
      <c r="NG196" s="158" t="s">
        <v>523</v>
      </c>
      <c r="NH196" s="166">
        <v>6.8999999999999997E-5</v>
      </c>
      <c r="NI196" s="158" t="s">
        <v>523</v>
      </c>
      <c r="NJ196" s="166">
        <v>8.740000000000001E-4</v>
      </c>
      <c r="NK196" s="158" t="s">
        <v>523</v>
      </c>
      <c r="NL196" s="166">
        <v>2.99E-4</v>
      </c>
      <c r="NM196" s="158" t="s">
        <v>523</v>
      </c>
      <c r="NN196" s="158" t="s">
        <v>128</v>
      </c>
      <c r="NO196" s="158" t="s">
        <v>128</v>
      </c>
      <c r="NP196" s="163">
        <v>1.0695000000000001E-2</v>
      </c>
      <c r="NQ196" s="158" t="s">
        <v>523</v>
      </c>
      <c r="NR196" s="158" t="s">
        <v>128</v>
      </c>
      <c r="NS196" s="158" t="s">
        <v>128</v>
      </c>
      <c r="NT196" s="158" t="s">
        <v>128</v>
      </c>
      <c r="NU196" s="158" t="s">
        <v>128</v>
      </c>
      <c r="NV196" s="158" t="s">
        <v>128</v>
      </c>
      <c r="NW196" s="158" t="s">
        <v>128</v>
      </c>
      <c r="NX196" s="158" t="s">
        <v>128</v>
      </c>
      <c r="NY196" s="158" t="s">
        <v>128</v>
      </c>
      <c r="NZ196" s="158" t="s">
        <v>128</v>
      </c>
      <c r="OA196" s="158" t="s">
        <v>128</v>
      </c>
      <c r="OB196" s="158" t="s">
        <v>128</v>
      </c>
      <c r="OC196" s="158" t="s">
        <v>128</v>
      </c>
      <c r="OD196" s="158" t="s">
        <v>128</v>
      </c>
      <c r="OE196" s="170" t="s">
        <v>128</v>
      </c>
      <c r="OF196" s="181"/>
      <c r="OG196" s="174">
        <f t="shared" si="893"/>
        <v>59.05056736202777</v>
      </c>
      <c r="OH196" s="66" t="str">
        <f t="shared" si="894"/>
        <v>kg/GJ delivered</v>
      </c>
      <c r="OI196" s="66" t="str">
        <f t="shared" si="895"/>
        <v/>
      </c>
      <c r="OJ196" s="66" t="str">
        <f t="shared" si="896"/>
        <v/>
      </c>
      <c r="OK196" s="66" t="str">
        <f t="shared" si="897"/>
        <v/>
      </c>
      <c r="OL196" s="66" t="str">
        <f t="shared" si="898"/>
        <v/>
      </c>
      <c r="OM196" s="159">
        <f t="shared" si="899"/>
        <v>594.88897904070825</v>
      </c>
      <c r="ON196" s="66" t="str">
        <f t="shared" si="900"/>
        <v>kg/GJ delivered</v>
      </c>
      <c r="OO196" s="126">
        <f t="shared" si="901"/>
        <v>0.28946356550013608</v>
      </c>
      <c r="OP196" s="66" t="str">
        <f t="shared" si="902"/>
        <v>kg/GJ delivered</v>
      </c>
      <c r="OQ196" s="66" t="str">
        <f t="shared" si="903"/>
        <v/>
      </c>
      <c r="OR196" s="66" t="str">
        <f t="shared" si="904"/>
        <v/>
      </c>
      <c r="OS196" s="66" t="str">
        <f t="shared" si="905"/>
        <v/>
      </c>
      <c r="OT196" s="66" t="str">
        <f t="shared" si="906"/>
        <v/>
      </c>
      <c r="OU196" s="66" t="str">
        <f t="shared" si="907"/>
        <v/>
      </c>
      <c r="OV196" s="66" t="str">
        <f t="shared" si="908"/>
        <v/>
      </c>
      <c r="OW196" s="126">
        <f t="shared" si="909"/>
        <v>0.37216744135731783</v>
      </c>
      <c r="OX196" s="66" t="str">
        <f t="shared" si="910"/>
        <v>kg/GJ delivered</v>
      </c>
      <c r="OY196" s="66" t="str">
        <f t="shared" si="911"/>
        <v/>
      </c>
      <c r="OZ196" s="66" t="str">
        <f t="shared" si="912"/>
        <v/>
      </c>
      <c r="PA196" s="66" t="str">
        <f t="shared" si="913"/>
        <v/>
      </c>
      <c r="PB196" s="66" t="str">
        <f t="shared" si="914"/>
        <v/>
      </c>
      <c r="PC196" s="66" t="str">
        <f t="shared" si="915"/>
        <v/>
      </c>
      <c r="PD196" s="66" t="str">
        <f t="shared" si="916"/>
        <v/>
      </c>
      <c r="PE196" s="66" t="str">
        <f t="shared" si="917"/>
        <v/>
      </c>
      <c r="PF196" s="66" t="str">
        <f t="shared" si="918"/>
        <v/>
      </c>
      <c r="PG196" s="66" t="str">
        <f t="shared" si="919"/>
        <v/>
      </c>
      <c r="PH196" s="66" t="str">
        <f t="shared" si="920"/>
        <v/>
      </c>
      <c r="PI196" s="160">
        <f t="shared" si="921"/>
        <v>1.1983791611705635E-3</v>
      </c>
      <c r="PJ196" s="66" t="str">
        <f t="shared" si="922"/>
        <v>kg/GJ delivered</v>
      </c>
      <c r="PK196" s="66" t="str">
        <f t="shared" si="923"/>
        <v/>
      </c>
      <c r="PL196" s="66" t="str">
        <f t="shared" si="924"/>
        <v/>
      </c>
      <c r="PM196" s="66" t="str">
        <f t="shared" si="925"/>
        <v/>
      </c>
      <c r="PN196" s="66" t="str">
        <f t="shared" si="926"/>
        <v/>
      </c>
      <c r="PO196" s="66" t="str">
        <f t="shared" si="927"/>
        <v/>
      </c>
      <c r="PP196" s="66" t="str">
        <f t="shared" si="928"/>
        <v/>
      </c>
      <c r="PQ196" s="66" t="str">
        <f t="shared" si="929"/>
        <v/>
      </c>
      <c r="PR196" s="66" t="str">
        <f t="shared" si="930"/>
        <v/>
      </c>
      <c r="PS196" s="66" t="str">
        <f t="shared" si="931"/>
        <v/>
      </c>
      <c r="PT196" s="66" t="str">
        <f t="shared" si="932"/>
        <v/>
      </c>
      <c r="PU196" s="126">
        <f t="shared" si="933"/>
        <v>2.1095277614891345E-2</v>
      </c>
      <c r="PV196" s="66" t="str">
        <f t="shared" si="934"/>
        <v>kg/GJ delivered</v>
      </c>
      <c r="PW196" s="66" t="str">
        <f t="shared" si="935"/>
        <v/>
      </c>
      <c r="PX196" s="66" t="str">
        <f t="shared" si="936"/>
        <v/>
      </c>
      <c r="PY196" s="66" t="str">
        <f t="shared" si="937"/>
        <v/>
      </c>
      <c r="PZ196" s="66" t="str">
        <f t="shared" si="938"/>
        <v/>
      </c>
      <c r="QA196" s="66" t="str">
        <f t="shared" si="939"/>
        <v/>
      </c>
      <c r="QB196" s="66" t="str">
        <f t="shared" si="940"/>
        <v/>
      </c>
      <c r="QC196" s="66" t="str">
        <f t="shared" si="941"/>
        <v/>
      </c>
      <c r="QD196" s="66" t="str">
        <f t="shared" si="942"/>
        <v/>
      </c>
      <c r="QE196" s="66" t="str">
        <f t="shared" si="943"/>
        <v/>
      </c>
      <c r="QF196" s="66" t="str">
        <f t="shared" si="944"/>
        <v/>
      </c>
      <c r="QG196" s="66" t="str">
        <f t="shared" si="945"/>
        <v/>
      </c>
      <c r="QH196" s="66" t="str">
        <f t="shared" si="946"/>
        <v/>
      </c>
      <c r="QI196" s="66" t="str">
        <f t="shared" si="947"/>
        <v/>
      </c>
      <c r="QJ196" s="66" t="str">
        <f t="shared" si="948"/>
        <v/>
      </c>
      <c r="QK196" s="66" t="str">
        <f t="shared" si="949"/>
        <v/>
      </c>
      <c r="QL196" s="66" t="str">
        <f t="shared" si="950"/>
        <v/>
      </c>
      <c r="QM196" s="66" t="str">
        <f t="shared" si="951"/>
        <v/>
      </c>
      <c r="QN196" s="66" t="str">
        <f t="shared" si="952"/>
        <v/>
      </c>
      <c r="QO196" s="66" t="str">
        <f t="shared" si="953"/>
        <v/>
      </c>
      <c r="QP196" s="66" t="str">
        <f t="shared" si="954"/>
        <v/>
      </c>
      <c r="QQ196" s="66" t="str">
        <f t="shared" si="955"/>
        <v/>
      </c>
      <c r="QR196" s="66" t="str">
        <f t="shared" si="956"/>
        <v/>
      </c>
      <c r="QS196" s="66" t="str">
        <f t="shared" si="957"/>
        <v/>
      </c>
      <c r="QT196" s="66" t="str">
        <f t="shared" si="958"/>
        <v/>
      </c>
      <c r="QU196" s="66" t="str">
        <f t="shared" si="959"/>
        <v/>
      </c>
      <c r="QV196" s="66" t="str">
        <f t="shared" si="960"/>
        <v/>
      </c>
      <c r="QW196" s="66" t="str">
        <f t="shared" si="961"/>
        <v/>
      </c>
      <c r="QX196" s="66" t="str">
        <f t="shared" si="962"/>
        <v/>
      </c>
      <c r="QY196" s="66" t="str">
        <f t="shared" si="963"/>
        <v/>
      </c>
      <c r="QZ196" s="66" t="str">
        <f t="shared" si="964"/>
        <v/>
      </c>
      <c r="RA196" s="66" t="str">
        <f t="shared" si="965"/>
        <v/>
      </c>
      <c r="RB196" s="66" t="str">
        <f t="shared" si="966"/>
        <v/>
      </c>
      <c r="RC196" s="66" t="str">
        <f t="shared" si="967"/>
        <v/>
      </c>
      <c r="RD196" s="66" t="str">
        <f t="shared" si="968"/>
        <v/>
      </c>
      <c r="RE196" s="160">
        <f t="shared" si="969"/>
        <v>8.9212670887141958E-3</v>
      </c>
      <c r="RF196" s="66" t="str">
        <f t="shared" si="970"/>
        <v>kg/GJ delivered</v>
      </c>
      <c r="RG196" s="66" t="str">
        <f t="shared" si="971"/>
        <v/>
      </c>
      <c r="RH196" s="66" t="str">
        <f t="shared" si="972"/>
        <v/>
      </c>
      <c r="RI196" s="66" t="str">
        <f t="shared" si="973"/>
        <v/>
      </c>
      <c r="RJ196" s="66" t="str">
        <f t="shared" si="974"/>
        <v/>
      </c>
      <c r="RK196" s="66" t="str">
        <f t="shared" si="975"/>
        <v/>
      </c>
      <c r="RL196" s="66" t="str">
        <f t="shared" si="976"/>
        <v/>
      </c>
      <c r="RM196" s="66" t="str">
        <f t="shared" si="977"/>
        <v/>
      </c>
      <c r="RN196" s="66" t="str">
        <f t="shared" si="978"/>
        <v/>
      </c>
      <c r="RO196" s="66" t="str">
        <f t="shared" si="979"/>
        <v/>
      </c>
      <c r="RP196" s="66" t="str">
        <f t="shared" si="980"/>
        <v/>
      </c>
      <c r="RQ196" s="66" t="str">
        <f t="shared" si="981"/>
        <v/>
      </c>
      <c r="RR196" s="66" t="str">
        <f t="shared" si="982"/>
        <v/>
      </c>
      <c r="RS196" s="66" t="str">
        <f t="shared" si="983"/>
        <v/>
      </c>
      <c r="RT196" s="66" t="str">
        <f t="shared" si="984"/>
        <v/>
      </c>
      <c r="RU196" s="66" t="str">
        <f t="shared" si="985"/>
        <v/>
      </c>
      <c r="RV196" s="66" t="str">
        <f t="shared" si="986"/>
        <v/>
      </c>
      <c r="RW196" s="66" t="str">
        <f t="shared" si="987"/>
        <v/>
      </c>
      <c r="RX196" s="66" t="str">
        <f t="shared" si="988"/>
        <v/>
      </c>
      <c r="RY196" s="66" t="str">
        <f t="shared" si="989"/>
        <v/>
      </c>
      <c r="RZ196" s="66" t="str">
        <f t="shared" si="990"/>
        <v/>
      </c>
      <c r="SA196" s="66" t="str">
        <f t="shared" si="991"/>
        <v/>
      </c>
      <c r="SB196" s="66" t="str">
        <f t="shared" si="992"/>
        <v/>
      </c>
      <c r="SC196" s="160">
        <f t="shared" si="993"/>
        <v>5.4212390624382622E-4</v>
      </c>
      <c r="SD196" s="66" t="str">
        <f t="shared" si="994"/>
        <v>kg/GJ delivered</v>
      </c>
      <c r="SE196" s="66" t="str">
        <f t="shared" si="995"/>
        <v/>
      </c>
      <c r="SF196" s="66" t="str">
        <f t="shared" si="996"/>
        <v/>
      </c>
      <c r="SG196" s="66" t="str">
        <f t="shared" si="997"/>
        <v/>
      </c>
      <c r="SH196" s="66" t="str">
        <f t="shared" si="998"/>
        <v/>
      </c>
      <c r="SI196" s="66" t="str">
        <f t="shared" si="999"/>
        <v/>
      </c>
      <c r="SJ196" s="66" t="str">
        <f t="shared" si="1000"/>
        <v/>
      </c>
      <c r="SK196" s="66" t="str">
        <f t="shared" si="1001"/>
        <v/>
      </c>
      <c r="SL196" s="66" t="str">
        <f t="shared" si="1002"/>
        <v/>
      </c>
      <c r="SM196" s="66" t="str">
        <f t="shared" si="1003"/>
        <v/>
      </c>
      <c r="SN196" s="66" t="str">
        <f t="shared" si="1004"/>
        <v/>
      </c>
      <c r="SO196" s="66" t="str">
        <f t="shared" si="1005"/>
        <v/>
      </c>
      <c r="SP196" s="66" t="str">
        <f t="shared" si="1006"/>
        <v/>
      </c>
      <c r="SQ196" s="66" t="str">
        <f t="shared" si="1007"/>
        <v/>
      </c>
      <c r="SR196" s="66" t="str">
        <f t="shared" si="1008"/>
        <v/>
      </c>
      <c r="SS196" s="66" t="str">
        <f t="shared" si="1009"/>
        <v/>
      </c>
      <c r="ST196" s="66" t="str">
        <f t="shared" si="1010"/>
        <v/>
      </c>
      <c r="SU196" s="66" t="str">
        <f t="shared" si="1011"/>
        <v/>
      </c>
      <c r="SV196" s="66" t="str">
        <f t="shared" si="1012"/>
        <v/>
      </c>
      <c r="SW196" s="66" t="str">
        <f t="shared" si="1013"/>
        <v/>
      </c>
      <c r="SX196" s="66" t="str">
        <f t="shared" si="1014"/>
        <v/>
      </c>
      <c r="SY196" s="66" t="str">
        <f t="shared" si="1015"/>
        <v/>
      </c>
      <c r="SZ196" s="66" t="str">
        <f t="shared" si="1016"/>
        <v/>
      </c>
      <c r="TA196" s="66" t="str">
        <f t="shared" si="1017"/>
        <v/>
      </c>
      <c r="TB196" s="66" t="str">
        <f t="shared" si="1018"/>
        <v/>
      </c>
      <c r="TC196" s="66" t="str">
        <f t="shared" si="1019"/>
        <v/>
      </c>
      <c r="TD196" s="66" t="str">
        <f t="shared" si="1020"/>
        <v/>
      </c>
      <c r="TE196" s="66" t="str">
        <f t="shared" si="1021"/>
        <v/>
      </c>
      <c r="TF196" s="66" t="str">
        <f t="shared" si="1022"/>
        <v/>
      </c>
      <c r="TG196" s="66" t="str">
        <f t="shared" si="1023"/>
        <v/>
      </c>
      <c r="TH196" s="66" t="str">
        <f t="shared" si="1024"/>
        <v/>
      </c>
      <c r="TI196" s="66" t="str">
        <f t="shared" si="1025"/>
        <v/>
      </c>
      <c r="TJ196" s="66" t="str">
        <f t="shared" si="1026"/>
        <v/>
      </c>
      <c r="TK196" s="66" t="str">
        <f t="shared" si="1027"/>
        <v/>
      </c>
      <c r="TL196" s="66" t="str">
        <f t="shared" si="1028"/>
        <v/>
      </c>
      <c r="TM196" s="160">
        <f t="shared" si="1029"/>
        <v>2.4538239966825823E-3</v>
      </c>
      <c r="TN196" s="66" t="str">
        <f t="shared" si="1030"/>
        <v>kg/GJ delivered</v>
      </c>
      <c r="TO196" s="160">
        <f t="shared" si="1031"/>
        <v>3.8043782894303608E-4</v>
      </c>
      <c r="TP196" s="66" t="str">
        <f t="shared" si="1032"/>
        <v>kg/GJ delivered</v>
      </c>
      <c r="TQ196" s="66" t="str">
        <f t="shared" si="1033"/>
        <v/>
      </c>
      <c r="TR196" s="66" t="str">
        <f t="shared" si="1034"/>
        <v/>
      </c>
      <c r="TS196" s="66" t="str">
        <f t="shared" si="1035"/>
        <v/>
      </c>
      <c r="TT196" s="66" t="str">
        <f t="shared" si="1036"/>
        <v/>
      </c>
      <c r="TU196" s="66" t="str">
        <f t="shared" si="1037"/>
        <v/>
      </c>
      <c r="TV196" s="66" t="str">
        <f t="shared" si="1038"/>
        <v/>
      </c>
      <c r="TW196" s="66" t="str">
        <f t="shared" si="1039"/>
        <v/>
      </c>
      <c r="TX196" s="66" t="str">
        <f t="shared" si="1040"/>
        <v/>
      </c>
      <c r="TY196" s="66" t="str">
        <f t="shared" si="1041"/>
        <v/>
      </c>
      <c r="TZ196" s="66" t="str">
        <f t="shared" si="1042"/>
        <v/>
      </c>
      <c r="UA196" s="66" t="str">
        <f t="shared" si="1043"/>
        <v/>
      </c>
      <c r="UB196" s="66" t="str">
        <f t="shared" si="1044"/>
        <v/>
      </c>
      <c r="UC196" s="66" t="str">
        <f t="shared" si="1045"/>
        <v/>
      </c>
      <c r="UD196" s="66" t="str">
        <f t="shared" si="1046"/>
        <v/>
      </c>
      <c r="UE196" s="66" t="str">
        <f t="shared" si="1047"/>
        <v/>
      </c>
      <c r="UF196" s="66" t="str">
        <f t="shared" si="1048"/>
        <v/>
      </c>
      <c r="UG196" s="66" t="str">
        <f t="shared" si="1049"/>
        <v/>
      </c>
      <c r="UH196" s="66" t="str">
        <f t="shared" si="1050"/>
        <v/>
      </c>
      <c r="UI196" s="66" t="str">
        <f t="shared" si="1051"/>
        <v/>
      </c>
      <c r="UJ196" s="66" t="str">
        <f t="shared" si="1052"/>
        <v/>
      </c>
      <c r="UK196" s="66" t="str">
        <f t="shared" si="1053"/>
        <v/>
      </c>
      <c r="UL196" s="66" t="str">
        <f t="shared" si="1054"/>
        <v/>
      </c>
      <c r="UM196" s="66" t="str">
        <f t="shared" si="1055"/>
        <v/>
      </c>
      <c r="UN196" s="66" t="str">
        <f t="shared" si="1056"/>
        <v/>
      </c>
      <c r="UO196" s="66" t="str">
        <f t="shared" si="1057"/>
        <v/>
      </c>
      <c r="UP196" s="66" t="str">
        <f t="shared" si="1058"/>
        <v/>
      </c>
      <c r="UQ196" s="66" t="str">
        <f t="shared" si="1059"/>
        <v/>
      </c>
      <c r="UR196" s="66" t="str">
        <f t="shared" si="1060"/>
        <v/>
      </c>
      <c r="US196" s="66" t="str">
        <f t="shared" si="1061"/>
        <v/>
      </c>
      <c r="UT196" s="66" t="str">
        <f t="shared" si="1062"/>
        <v/>
      </c>
      <c r="UU196" s="66" t="str">
        <f t="shared" si="1063"/>
        <v/>
      </c>
      <c r="UV196" s="66" t="str">
        <f t="shared" si="1064"/>
        <v/>
      </c>
      <c r="UW196" s="66" t="str">
        <f t="shared" si="1065"/>
        <v/>
      </c>
      <c r="UX196" s="66" t="str">
        <f t="shared" si="1066"/>
        <v/>
      </c>
      <c r="UY196" s="66" t="str">
        <f t="shared" si="1067"/>
        <v/>
      </c>
      <c r="UZ196" s="66" t="str">
        <f t="shared" si="1068"/>
        <v/>
      </c>
      <c r="VA196" s="66" t="str">
        <f t="shared" si="1069"/>
        <v/>
      </c>
      <c r="VB196" s="66" t="str">
        <f t="shared" si="1070"/>
        <v/>
      </c>
      <c r="VC196" s="66" t="str">
        <f t="shared" si="1071"/>
        <v/>
      </c>
      <c r="VD196" s="66" t="str">
        <f t="shared" si="1072"/>
        <v/>
      </c>
      <c r="VE196" s="66" t="str">
        <f t="shared" si="1073"/>
        <v/>
      </c>
      <c r="VF196" s="66" t="str">
        <f t="shared" si="1074"/>
        <v/>
      </c>
      <c r="VG196" s="66" t="str">
        <f t="shared" si="1075"/>
        <v/>
      </c>
      <c r="VH196" s="66" t="str">
        <f t="shared" si="1076"/>
        <v/>
      </c>
      <c r="VI196" s="66" t="str">
        <f t="shared" si="1077"/>
        <v/>
      </c>
      <c r="VJ196" s="66" t="str">
        <f t="shared" si="1078"/>
        <v/>
      </c>
      <c r="VK196" s="66" t="str">
        <f t="shared" si="1079"/>
        <v/>
      </c>
      <c r="VL196" s="66" t="str">
        <f t="shared" si="1080"/>
        <v/>
      </c>
      <c r="VM196" s="66" t="str">
        <f t="shared" si="1081"/>
        <v/>
      </c>
      <c r="VN196" s="66" t="str">
        <f t="shared" si="1082"/>
        <v/>
      </c>
      <c r="VO196" s="66" t="str">
        <f t="shared" si="1083"/>
        <v/>
      </c>
      <c r="VP196" s="66" t="str">
        <f t="shared" si="1084"/>
        <v/>
      </c>
      <c r="VQ196" s="66" t="str">
        <f t="shared" si="1085"/>
        <v/>
      </c>
      <c r="VR196" s="66" t="str">
        <f t="shared" si="1086"/>
        <v/>
      </c>
      <c r="VS196" s="66" t="str">
        <f t="shared" si="1087"/>
        <v/>
      </c>
      <c r="VT196" s="66" t="str">
        <f t="shared" si="1088"/>
        <v/>
      </c>
      <c r="VU196" s="66" t="str">
        <f t="shared" si="1089"/>
        <v/>
      </c>
      <c r="VV196" s="66" t="str">
        <f t="shared" si="1090"/>
        <v/>
      </c>
      <c r="VW196" s="66" t="str">
        <f t="shared" si="1091"/>
        <v/>
      </c>
      <c r="VX196" s="66" t="str">
        <f t="shared" si="1092"/>
        <v/>
      </c>
      <c r="VY196" s="66" t="str">
        <f t="shared" si="1093"/>
        <v/>
      </c>
      <c r="VZ196" s="66" t="str">
        <f t="shared" si="1094"/>
        <v/>
      </c>
      <c r="WA196" s="66" t="str">
        <f t="shared" si="1095"/>
        <v/>
      </c>
      <c r="WB196" s="66" t="str">
        <f t="shared" si="1096"/>
        <v/>
      </c>
      <c r="WC196" s="66" t="str">
        <f t="shared" si="1097"/>
        <v/>
      </c>
      <c r="WD196" s="66" t="str">
        <f t="shared" si="1098"/>
        <v/>
      </c>
      <c r="WE196" s="66" t="str">
        <f t="shared" si="1099"/>
        <v/>
      </c>
      <c r="WF196" s="66" t="str">
        <f t="shared" si="1100"/>
        <v/>
      </c>
      <c r="WG196" s="66" t="str">
        <f t="shared" si="1101"/>
        <v/>
      </c>
      <c r="WH196" s="66" t="str">
        <f t="shared" si="1102"/>
        <v/>
      </c>
      <c r="WI196" s="66" t="str">
        <f t="shared" si="1103"/>
        <v/>
      </c>
      <c r="WJ196" s="66" t="str">
        <f t="shared" si="1104"/>
        <v/>
      </c>
      <c r="WK196" s="66" t="str">
        <f t="shared" si="1105"/>
        <v/>
      </c>
      <c r="WL196" s="66" t="str">
        <f t="shared" si="1106"/>
        <v/>
      </c>
      <c r="WM196" s="66" t="str">
        <f t="shared" si="1107"/>
        <v/>
      </c>
      <c r="WN196" s="66" t="str">
        <f t="shared" si="1108"/>
        <v/>
      </c>
      <c r="WO196" s="66" t="str">
        <f t="shared" si="1109"/>
        <v/>
      </c>
      <c r="WP196" s="66" t="str">
        <f t="shared" si="1110"/>
        <v/>
      </c>
      <c r="WQ196" s="66" t="str">
        <f t="shared" si="1111"/>
        <v/>
      </c>
      <c r="WR196" s="66" t="str">
        <f t="shared" si="1112"/>
        <v/>
      </c>
      <c r="WS196" s="66" t="str">
        <f t="shared" si="1113"/>
        <v/>
      </c>
      <c r="WT196" s="66" t="str">
        <f t="shared" si="1114"/>
        <v/>
      </c>
      <c r="WU196" s="66" t="str">
        <f t="shared" si="1115"/>
        <v/>
      </c>
      <c r="WV196" s="66" t="str">
        <f t="shared" si="1116"/>
        <v/>
      </c>
      <c r="WW196" s="66" t="str">
        <f t="shared" si="1117"/>
        <v/>
      </c>
      <c r="WX196" s="66" t="str">
        <f t="shared" si="1118"/>
        <v/>
      </c>
      <c r="WY196" s="66" t="str">
        <f t="shared" si="1119"/>
        <v/>
      </c>
      <c r="WZ196" s="66" t="str">
        <f t="shared" si="1120"/>
        <v/>
      </c>
      <c r="XA196" s="66" t="str">
        <f t="shared" si="1121"/>
        <v/>
      </c>
      <c r="XB196" s="66" t="str">
        <f t="shared" si="1122"/>
        <v/>
      </c>
      <c r="XC196" s="66" t="str">
        <f t="shared" si="1123"/>
        <v/>
      </c>
      <c r="XD196" s="66" t="str">
        <f t="shared" si="1124"/>
        <v/>
      </c>
      <c r="XE196" s="66" t="str">
        <f t="shared" si="1125"/>
        <v/>
      </c>
      <c r="XF196" s="66" t="str">
        <f t="shared" si="1126"/>
        <v/>
      </c>
      <c r="XG196" s="66" t="str">
        <f t="shared" si="1127"/>
        <v/>
      </c>
      <c r="XH196" s="66" t="str">
        <f t="shared" si="1128"/>
        <v/>
      </c>
      <c r="XI196" s="66" t="str">
        <f t="shared" si="1129"/>
        <v/>
      </c>
      <c r="XJ196" s="66" t="str">
        <f t="shared" si="1130"/>
        <v/>
      </c>
      <c r="XK196" s="66" t="str">
        <f t="shared" si="1131"/>
        <v/>
      </c>
      <c r="XL196" s="66" t="str">
        <f t="shared" si="1132"/>
        <v/>
      </c>
      <c r="XM196" s="66" t="str">
        <f t="shared" si="1133"/>
        <v/>
      </c>
      <c r="XN196" s="66" t="str">
        <f t="shared" si="1134"/>
        <v/>
      </c>
      <c r="XO196" s="66" t="str">
        <f t="shared" si="1135"/>
        <v/>
      </c>
      <c r="XP196" s="66" t="str">
        <f t="shared" si="1136"/>
        <v/>
      </c>
      <c r="XQ196" s="66" t="str">
        <f t="shared" si="1137"/>
        <v/>
      </c>
      <c r="XR196" s="66" t="str">
        <f t="shared" si="1138"/>
        <v/>
      </c>
      <c r="XS196" s="66" t="str">
        <f t="shared" si="1139"/>
        <v/>
      </c>
      <c r="XT196" s="66" t="str">
        <f t="shared" si="1140"/>
        <v/>
      </c>
      <c r="XU196" s="66" t="str">
        <f t="shared" si="1141"/>
        <v/>
      </c>
      <c r="XV196" s="66" t="str">
        <f t="shared" si="1142"/>
        <v/>
      </c>
      <c r="XW196" s="66" t="str">
        <f t="shared" si="1143"/>
        <v/>
      </c>
      <c r="XX196" s="66" t="str">
        <f t="shared" si="1144"/>
        <v/>
      </c>
      <c r="XY196" s="126">
        <f t="shared" si="1145"/>
        <v>1.324874739294123E-2</v>
      </c>
      <c r="XZ196" s="66" t="str">
        <f t="shared" si="1146"/>
        <v>kg/GJ delivered</v>
      </c>
      <c r="YA196" s="160">
        <f t="shared" si="1147"/>
        <v>2.85328371707277E-5</v>
      </c>
      <c r="YB196" s="66" t="str">
        <f t="shared" si="1148"/>
        <v>kg/GJ delivered</v>
      </c>
      <c r="YC196" s="160">
        <f t="shared" si="1149"/>
        <v>4.356013141397763E-3</v>
      </c>
      <c r="YD196" s="66" t="str">
        <f t="shared" si="1150"/>
        <v>kg/GJ delivered</v>
      </c>
      <c r="YE196" s="160">
        <f t="shared" si="1151"/>
        <v>1.7405030674143901E-3</v>
      </c>
      <c r="YF196" s="66" t="str">
        <f t="shared" si="1152"/>
        <v>kg/GJ delivered</v>
      </c>
      <c r="YG196" s="160">
        <f t="shared" si="1153"/>
        <v>3.6997578864710252E-3</v>
      </c>
      <c r="YH196" s="66" t="str">
        <f t="shared" si="1154"/>
        <v>kg/GJ delivered</v>
      </c>
      <c r="YI196" s="160">
        <f t="shared" si="1155"/>
        <v>2.2540941364874883E-3</v>
      </c>
      <c r="YJ196" s="66" t="str">
        <f t="shared" si="1156"/>
        <v>kg/GJ delivered</v>
      </c>
      <c r="YK196" s="160">
        <f t="shared" si="1157"/>
        <v>2.7486633141134355E-3</v>
      </c>
      <c r="YL196" s="66" t="str">
        <f t="shared" si="1158"/>
        <v>kg/GJ delivered</v>
      </c>
      <c r="YM196" s="160">
        <f t="shared" si="1159"/>
        <v>7.5136471216249621E-4</v>
      </c>
      <c r="YN196" s="66" t="str">
        <f t="shared" si="1160"/>
        <v>kg/GJ delivered</v>
      </c>
      <c r="YO196" s="160">
        <f t="shared" si="1161"/>
        <v>2.6630648026012524E-4</v>
      </c>
      <c r="YP196" s="66" t="str">
        <f t="shared" si="1162"/>
        <v>kg/GJ delivered</v>
      </c>
      <c r="YQ196" s="160">
        <f t="shared" si="1163"/>
        <v>9.5109457235759E-6</v>
      </c>
      <c r="YR196" s="66" t="str">
        <f t="shared" si="1164"/>
        <v>kg/GJ delivered</v>
      </c>
      <c r="YS196" s="160">
        <f t="shared" si="1165"/>
        <v>1.2934886184063224E-3</v>
      </c>
      <c r="YT196" s="66" t="str">
        <f t="shared" si="1166"/>
        <v>kg/GJ delivered</v>
      </c>
      <c r="YU196" s="160">
        <f t="shared" si="1167"/>
        <v>1.8070796874794214E-4</v>
      </c>
      <c r="YV196" s="66" t="str">
        <f t="shared" si="1168"/>
        <v>kg/GJ delivered</v>
      </c>
      <c r="YW196" s="160">
        <f t="shared" si="1169"/>
        <v>8.9497999258849222E-3</v>
      </c>
      <c r="YX196" s="66" t="str">
        <f t="shared" si="1170"/>
        <v>kg/GJ delivered</v>
      </c>
      <c r="YY196" s="160">
        <f t="shared" si="1171"/>
        <v>2.7581742598370109E-4</v>
      </c>
      <c r="YZ196" s="66" t="str">
        <f t="shared" si="1172"/>
        <v>kg/GJ delivered</v>
      </c>
      <c r="ZA196" s="160">
        <f t="shared" si="1173"/>
        <v>1.9497438733330594E-3</v>
      </c>
      <c r="ZB196" s="66" t="str">
        <f t="shared" si="1174"/>
        <v>kg/GJ delivered</v>
      </c>
      <c r="ZC196" s="160">
        <f t="shared" si="1175"/>
        <v>4.7554728617879496E-4</v>
      </c>
      <c r="ZD196" s="66" t="str">
        <f t="shared" si="1176"/>
        <v>kg/GJ delivered</v>
      </c>
      <c r="ZE196" s="160">
        <f t="shared" si="1177"/>
        <v>4.8505823190237097E-4</v>
      </c>
      <c r="ZF196" s="66" t="str">
        <f t="shared" si="1178"/>
        <v>kg/GJ delivered</v>
      </c>
      <c r="ZG196" s="160">
        <f t="shared" si="1179"/>
        <v>1.2839776726827467E-3</v>
      </c>
      <c r="ZH196" s="66" t="str">
        <f t="shared" si="1180"/>
        <v>kg/GJ delivered</v>
      </c>
      <c r="ZI196" s="160">
        <f t="shared" si="1181"/>
        <v>5.5163485196740218E-4</v>
      </c>
      <c r="ZJ196" s="66" t="str">
        <f t="shared" si="1182"/>
        <v>kg/GJ delivered</v>
      </c>
      <c r="ZK196" s="160">
        <f t="shared" si="1183"/>
        <v>3.3288310032515657E-4</v>
      </c>
      <c r="ZL196" s="66" t="str">
        <f t="shared" si="1184"/>
        <v>kg/GJ delivered</v>
      </c>
      <c r="ZM196" s="160">
        <f t="shared" si="1185"/>
        <v>1.2744667269591707E-3</v>
      </c>
      <c r="ZN196" s="66" t="str">
        <f t="shared" si="1186"/>
        <v>kg/GJ delivered</v>
      </c>
      <c r="ZO196" s="160">
        <f t="shared" si="1187"/>
        <v>3.1386120887800476E-4</v>
      </c>
      <c r="ZP196" s="66" t="str">
        <f t="shared" si="1188"/>
        <v>kg/GJ delivered</v>
      </c>
      <c r="ZQ196" s="160">
        <f t="shared" si="1189"/>
        <v>3.6141593749588428E-4</v>
      </c>
      <c r="ZR196" s="66" t="str">
        <f t="shared" si="1190"/>
        <v>kg/GJ delivered</v>
      </c>
      <c r="ZS196" s="160">
        <f t="shared" si="1191"/>
        <v>3.1386120887800476E-4</v>
      </c>
      <c r="ZT196" s="66" t="str">
        <f t="shared" si="1192"/>
        <v>kg/GJ delivered</v>
      </c>
      <c r="ZU196" s="160">
        <f t="shared" si="1193"/>
        <v>4.8505823190237097E-4</v>
      </c>
      <c r="ZV196" s="66" t="str">
        <f t="shared" si="1194"/>
        <v>kg/GJ delivered</v>
      </c>
      <c r="ZW196" s="160">
        <f t="shared" si="1195"/>
        <v>2.7581742598370109E-4</v>
      </c>
      <c r="ZX196" s="66" t="str">
        <f t="shared" si="1196"/>
        <v>kg/GJ delivered</v>
      </c>
      <c r="ZY196" s="160">
        <f t="shared" si="1197"/>
        <v>1.141313486829108E-4</v>
      </c>
      <c r="ZZ196" s="66" t="str">
        <f t="shared" si="1198"/>
        <v>kg/GJ delivered</v>
      </c>
      <c r="AAA196" s="160">
        <f t="shared" si="1199"/>
        <v>1.2364229440648672E-4</v>
      </c>
      <c r="AAB196" s="66" t="str">
        <f t="shared" si="1200"/>
        <v>kg/GJ delivered</v>
      </c>
      <c r="AAC196" s="160">
        <f t="shared" si="1201"/>
        <v>4.1848161183733959E-4</v>
      </c>
      <c r="AAD196" s="66" t="str">
        <f t="shared" si="1202"/>
        <v>kg/GJ delivered</v>
      </c>
      <c r="AAE196" s="160">
        <f t="shared" si="1203"/>
        <v>8.5598511512183104E-5</v>
      </c>
      <c r="AAF196" s="66" t="str">
        <f t="shared" si="1204"/>
        <v>kg/GJ delivered</v>
      </c>
      <c r="AAG196" s="160">
        <f t="shared" si="1205"/>
        <v>1.8926781989916045E-3</v>
      </c>
      <c r="AAH196" s="66" t="str">
        <f t="shared" si="1206"/>
        <v>kg/GJ delivered</v>
      </c>
      <c r="AAI196" s="160">
        <f t="shared" si="1207"/>
        <v>1.521751315772144E-4</v>
      </c>
      <c r="AAJ196" s="66" t="str">
        <f t="shared" si="1208"/>
        <v>kg/GJ delivered</v>
      </c>
      <c r="AAK196" s="160">
        <f t="shared" si="1209"/>
        <v>2.0924080591866979E-4</v>
      </c>
      <c r="AAL196" s="66" t="str">
        <f t="shared" si="1210"/>
        <v>kg/GJ delivered</v>
      </c>
      <c r="AAM196" s="160">
        <f t="shared" si="1211"/>
        <v>5.70656743414554E-5</v>
      </c>
      <c r="AAN196" s="66" t="str">
        <f t="shared" si="1212"/>
        <v>kg/GJ delivered</v>
      </c>
      <c r="AAO196" s="160">
        <f t="shared" si="1213"/>
        <v>1.046204029593349E-4</v>
      </c>
      <c r="AAP196" s="66" t="str">
        <f t="shared" si="1214"/>
        <v>kg/GJ delivered</v>
      </c>
      <c r="AAQ196" s="160">
        <f t="shared" si="1215"/>
        <v>9.5109457235759E-6</v>
      </c>
      <c r="AAR196" s="66" t="str">
        <f t="shared" si="1216"/>
        <v>kg/GJ delivered</v>
      </c>
      <c r="AAS196" s="160">
        <f t="shared" si="1217"/>
        <v>1.046204029593349E-4</v>
      </c>
      <c r="AAT196" s="66" t="str">
        <f t="shared" si="1218"/>
        <v>kg/GJ delivered</v>
      </c>
      <c r="AAU196" s="160">
        <f t="shared" si="1219"/>
        <v>1.616860773007903E-4</v>
      </c>
      <c r="AAV196" s="66" t="str">
        <f t="shared" si="1220"/>
        <v>kg/GJ delivered</v>
      </c>
      <c r="AAW196" s="160">
        <f t="shared" si="1221"/>
        <v>1.1508244325526839E-3</v>
      </c>
      <c r="AAX196" s="66" t="str">
        <f t="shared" si="1222"/>
        <v>kg/GJ delivered</v>
      </c>
      <c r="AAY196" s="160">
        <f t="shared" si="1223"/>
        <v>6.4674430920316122E-4</v>
      </c>
      <c r="AAZ196" s="66" t="str">
        <f t="shared" si="1224"/>
        <v>kg/GJ delivered</v>
      </c>
      <c r="ABA196" s="160">
        <f t="shared" si="1225"/>
        <v>4.0897066611376379E-4</v>
      </c>
      <c r="ABB196" s="66" t="str">
        <f t="shared" si="1226"/>
        <v>kg/GJ delivered</v>
      </c>
      <c r="ABC196" s="160">
        <f t="shared" si="1227"/>
        <v>3.8994877466661188E-4</v>
      </c>
      <c r="ABD196" s="66" t="str">
        <f t="shared" si="1228"/>
        <v>kg/GJ delivered</v>
      </c>
      <c r="ABE196" s="160">
        <f t="shared" si="1229"/>
        <v>9.5109457235759021E-5</v>
      </c>
      <c r="ABF196" s="66" t="str">
        <f t="shared" si="1230"/>
        <v>kg/GJ delivered</v>
      </c>
      <c r="ABG196" s="160">
        <f t="shared" si="1231"/>
        <v>1.8070796874794214E-4</v>
      </c>
      <c r="ABH196" s="66" t="str">
        <f t="shared" si="1232"/>
        <v>kg/GJ delivered</v>
      </c>
      <c r="ABI196" s="160">
        <f t="shared" si="1233"/>
        <v>5.4212390624382622E-4</v>
      </c>
      <c r="ABJ196" s="66" t="str">
        <f t="shared" si="1234"/>
        <v>kg/GJ delivered</v>
      </c>
      <c r="ABK196" s="160">
        <f t="shared" si="1235"/>
        <v>1.9021891447151804E-4</v>
      </c>
      <c r="ABL196" s="66" t="str">
        <f t="shared" si="1236"/>
        <v>kg/GJ delivered</v>
      </c>
      <c r="ABM196" s="160">
        <f t="shared" si="1237"/>
        <v>1.3315324013006262E-4</v>
      </c>
      <c r="ABN196" s="66" t="str">
        <f t="shared" si="1238"/>
        <v>kg/GJ delivered</v>
      </c>
      <c r="ABO196" s="160">
        <f t="shared" si="1239"/>
        <v>1.046204029593349E-4</v>
      </c>
      <c r="ABP196" s="66" t="str">
        <f t="shared" si="1240"/>
        <v>kg/GJ delivered</v>
      </c>
      <c r="ABQ196" s="160">
        <f t="shared" si="1241"/>
        <v>8.5598511512183104E-5</v>
      </c>
      <c r="ABR196" s="66" t="str">
        <f t="shared" si="1242"/>
        <v>kg/GJ delivered</v>
      </c>
      <c r="ABS196" s="160">
        <f t="shared" si="1243"/>
        <v>5.896786348617058E-4</v>
      </c>
      <c r="ABT196" s="66" t="str">
        <f t="shared" si="1244"/>
        <v>kg/GJ delivered</v>
      </c>
      <c r="ABU196" s="160">
        <f t="shared" si="1245"/>
        <v>1.90218914471518E-5</v>
      </c>
      <c r="ABV196" s="66" t="str">
        <f t="shared" si="1246"/>
        <v>kg/GJ delivered</v>
      </c>
      <c r="ABW196" s="160">
        <f t="shared" si="1247"/>
        <v>2.85328371707277E-5</v>
      </c>
      <c r="ABX196" s="66" t="str">
        <f t="shared" si="1248"/>
        <v>kg/GJ delivered</v>
      </c>
      <c r="ABY196" s="160">
        <f t="shared" si="1249"/>
        <v>3.6141593749588428E-4</v>
      </c>
      <c r="ABZ196" s="66" t="str">
        <f t="shared" si="1250"/>
        <v>kg/GJ delivered</v>
      </c>
      <c r="ACA196" s="160">
        <f t="shared" si="1251"/>
        <v>1.2364229440648672E-4</v>
      </c>
      <c r="ACB196" s="66" t="str">
        <f t="shared" si="1252"/>
        <v>kg/GJ delivered</v>
      </c>
      <c r="ACC196" s="66" t="str">
        <f t="shared" si="1253"/>
        <v/>
      </c>
      <c r="ACD196" s="66" t="str">
        <f t="shared" si="1254"/>
        <v/>
      </c>
      <c r="ACE196" s="160">
        <f t="shared" si="1255"/>
        <v>4.4225897614627941E-3</v>
      </c>
      <c r="ACF196" s="66" t="str">
        <f t="shared" si="1256"/>
        <v>kg/GJ delivered</v>
      </c>
      <c r="ACG196" s="66" t="str">
        <f t="shared" si="1257"/>
        <v/>
      </c>
      <c r="ACH196" s="66" t="str">
        <f t="shared" si="1258"/>
        <v/>
      </c>
      <c r="ACI196" s="66" t="str">
        <f t="shared" si="1259"/>
        <v/>
      </c>
      <c r="ACJ196" s="66" t="str">
        <f t="shared" si="1260"/>
        <v/>
      </c>
      <c r="ACK196" s="66" t="str">
        <f t="shared" si="1261"/>
        <v/>
      </c>
      <c r="ACL196" s="66" t="str">
        <f t="shared" si="1262"/>
        <v/>
      </c>
      <c r="ACM196" s="66" t="str">
        <f t="shared" ref="ACM196:ACN196" si="1334">IF(AND(ACS$3="Unit", ACL196=""), "", IF(AND(ACS$3="Unit", ACL196="-"),"", IF(ACS$3="Unit", "kg/GJ delivered", IF(AND(NY196&lt;&gt;"", NY196&lt;&gt;"-", NX196="-"),"", IF($H196="","", IF(NX196="nd", "",IF(NX196="&lt;n.a.&gt;", "", IF(NY196="#/MJ", "", IF(NY196="kg/GJ delivered",NX196,IF(NY196="g/MJ delivered",NX196,IF(NY196="kg/MJ delivered",NX196*1000,IF(NY196="mg/MJ delivered",NX196/1000,IF(NY196="g/kg",((NX196)*(1/$I196)*(1/$H196)),IF(NY196="mg/kg",((NX196/1000)*(1/$I196)*(1/$H196)),IF(NY196="mg/MJ delivered",NX196/1000,IF(NY196="-","","Error"))))))))))))))))</f>
        <v/>
      </c>
      <c r="ACN196" s="66" t="str">
        <f t="shared" si="1334"/>
        <v/>
      </c>
      <c r="ACO196" s="66" t="str">
        <f t="shared" si="1264"/>
        <v/>
      </c>
      <c r="ACP196" s="66" t="str">
        <f t="shared" si="1265"/>
        <v/>
      </c>
      <c r="ACQ196" s="66" t="str">
        <f t="shared" si="1266"/>
        <v/>
      </c>
      <c r="ACR196" s="66" t="str">
        <f t="shared" si="1267"/>
        <v/>
      </c>
      <c r="ACS196" s="66" t="str">
        <f t="shared" si="1268"/>
        <v/>
      </c>
      <c r="ACT196" s="66" t="str">
        <f t="shared" si="1269"/>
        <v/>
      </c>
    </row>
    <row r="197" spans="2:774" ht="15.75" customHeight="1" x14ac:dyDescent="0.25">
      <c r="B197" s="66">
        <v>294</v>
      </c>
      <c r="C197" s="66" t="s">
        <v>1108</v>
      </c>
      <c r="D197" s="66" t="s">
        <v>1042</v>
      </c>
      <c r="E197" s="156" t="s">
        <v>1039</v>
      </c>
      <c r="F197" s="66" t="s">
        <v>497</v>
      </c>
      <c r="G197" s="66" t="s">
        <v>492</v>
      </c>
      <c r="H197" s="126">
        <v>0.16242500000000001</v>
      </c>
      <c r="I197" s="130">
        <f>'Heating Values'!$D$23</f>
        <v>15.3</v>
      </c>
      <c r="J197" s="66" t="str">
        <f t="shared" si="1320"/>
        <v>Firewood, Improved, CN</v>
      </c>
      <c r="K197" s="161"/>
      <c r="L197" s="161"/>
      <c r="M197" s="161"/>
      <c r="N197" s="161"/>
      <c r="O197" s="66" t="s">
        <v>1030</v>
      </c>
      <c r="P197" s="66" t="str">
        <f t="shared" si="1327"/>
        <v>CN</v>
      </c>
      <c r="Q197" s="66" t="s">
        <v>87</v>
      </c>
      <c r="R197" s="162">
        <v>39.6</v>
      </c>
      <c r="S197" s="158" t="s">
        <v>523</v>
      </c>
      <c r="T197" s="158" t="s">
        <v>128</v>
      </c>
      <c r="U197" s="158" t="s">
        <v>128</v>
      </c>
      <c r="V197" s="158" t="s">
        <v>128</v>
      </c>
      <c r="W197" s="158" t="s">
        <v>128</v>
      </c>
      <c r="X197" s="166">
        <v>1568.43</v>
      </c>
      <c r="Y197" s="158" t="s">
        <v>523</v>
      </c>
      <c r="Z197" s="165">
        <v>2.2999999999999998</v>
      </c>
      <c r="AA197" s="158" t="s">
        <v>523</v>
      </c>
      <c r="AB197" s="158" t="s">
        <v>128</v>
      </c>
      <c r="AC197" s="158" t="s">
        <v>128</v>
      </c>
      <c r="AD197" s="158" t="s">
        <v>128</v>
      </c>
      <c r="AE197" s="158" t="s">
        <v>128</v>
      </c>
      <c r="AF197" s="158" t="s">
        <v>128</v>
      </c>
      <c r="AG197" s="158" t="s">
        <v>128</v>
      </c>
      <c r="AH197" s="165">
        <v>1.71</v>
      </c>
      <c r="AI197" s="158" t="s">
        <v>523</v>
      </c>
      <c r="AJ197" s="158" t="s">
        <v>128</v>
      </c>
      <c r="AK197" s="158" t="s">
        <v>128</v>
      </c>
      <c r="AL197" s="158" t="s">
        <v>128</v>
      </c>
      <c r="AM197" s="158" t="s">
        <v>128</v>
      </c>
      <c r="AN197" s="158" t="s">
        <v>128</v>
      </c>
      <c r="AO197" s="158" t="s">
        <v>128</v>
      </c>
      <c r="AP197" s="158" t="s">
        <v>128</v>
      </c>
      <c r="AQ197" s="158" t="s">
        <v>128</v>
      </c>
      <c r="AR197" s="158" t="s">
        <v>128</v>
      </c>
      <c r="AS197" s="158" t="s">
        <v>128</v>
      </c>
      <c r="AT197" s="166">
        <v>2.4780000000000002E-3</v>
      </c>
      <c r="AU197" s="158" t="s">
        <v>523</v>
      </c>
      <c r="AV197" s="158" t="s">
        <v>128</v>
      </c>
      <c r="AW197" s="158" t="s">
        <v>128</v>
      </c>
      <c r="AX197" s="158" t="s">
        <v>128</v>
      </c>
      <c r="AY197" s="158" t="s">
        <v>128</v>
      </c>
      <c r="AZ197" s="158" t="s">
        <v>128</v>
      </c>
      <c r="BA197" s="158" t="s">
        <v>128</v>
      </c>
      <c r="BB197" s="158" t="s">
        <v>128</v>
      </c>
      <c r="BC197" s="158" t="s">
        <v>128</v>
      </c>
      <c r="BD197" s="158" t="s">
        <v>128</v>
      </c>
      <c r="BE197" s="158" t="s">
        <v>128</v>
      </c>
      <c r="BF197" s="163">
        <v>0.20001000000000002</v>
      </c>
      <c r="BG197" s="158" t="s">
        <v>523</v>
      </c>
      <c r="BH197" s="158" t="s">
        <v>128</v>
      </c>
      <c r="BI197" s="158" t="s">
        <v>128</v>
      </c>
      <c r="BJ197" s="158" t="s">
        <v>128</v>
      </c>
      <c r="BK197" s="158" t="s">
        <v>128</v>
      </c>
      <c r="BL197" s="158" t="s">
        <v>128</v>
      </c>
      <c r="BM197" s="158" t="s">
        <v>128</v>
      </c>
      <c r="BN197" s="158" t="s">
        <v>128</v>
      </c>
      <c r="BO197" s="158" t="s">
        <v>128</v>
      </c>
      <c r="BP197" s="158" t="s">
        <v>128</v>
      </c>
      <c r="BQ197" s="158" t="s">
        <v>128</v>
      </c>
      <c r="BR197" s="158" t="s">
        <v>128</v>
      </c>
      <c r="BS197" s="158" t="s">
        <v>128</v>
      </c>
      <c r="BT197" s="158" t="s">
        <v>128</v>
      </c>
      <c r="BU197" s="158" t="s">
        <v>128</v>
      </c>
      <c r="BV197" s="158" t="s">
        <v>128</v>
      </c>
      <c r="BW197" s="158" t="s">
        <v>128</v>
      </c>
      <c r="BX197" s="158" t="s">
        <v>128</v>
      </c>
      <c r="BY197" s="158" t="s">
        <v>128</v>
      </c>
      <c r="BZ197" s="158" t="s">
        <v>128</v>
      </c>
      <c r="CA197" s="158" t="s">
        <v>128</v>
      </c>
      <c r="CB197" s="158" t="s">
        <v>128</v>
      </c>
      <c r="CC197" s="158" t="s">
        <v>128</v>
      </c>
      <c r="CD197" s="158" t="s">
        <v>128</v>
      </c>
      <c r="CE197" s="158" t="s">
        <v>128</v>
      </c>
      <c r="CF197" s="158" t="s">
        <v>128</v>
      </c>
      <c r="CG197" s="158" t="s">
        <v>128</v>
      </c>
      <c r="CH197" s="158" t="s">
        <v>128</v>
      </c>
      <c r="CI197" s="158" t="s">
        <v>128</v>
      </c>
      <c r="CJ197" s="158" t="s">
        <v>128</v>
      </c>
      <c r="CK197" s="158" t="s">
        <v>128</v>
      </c>
      <c r="CL197" s="158" t="s">
        <v>128</v>
      </c>
      <c r="CM197" s="158" t="s">
        <v>128</v>
      </c>
      <c r="CN197" s="158" t="s">
        <v>128</v>
      </c>
      <c r="CO197" s="158" t="s">
        <v>128</v>
      </c>
      <c r="CP197" s="163">
        <v>5.5578000000000002E-2</v>
      </c>
      <c r="CQ197" s="158" t="s">
        <v>523</v>
      </c>
      <c r="CR197" s="158" t="s">
        <v>128</v>
      </c>
      <c r="CS197" s="158" t="s">
        <v>128</v>
      </c>
      <c r="CT197" s="158" t="s">
        <v>128</v>
      </c>
      <c r="CU197" s="158" t="s">
        <v>128</v>
      </c>
      <c r="CV197" s="158" t="s">
        <v>128</v>
      </c>
      <c r="CW197" s="158" t="s">
        <v>128</v>
      </c>
      <c r="CX197" s="158" t="s">
        <v>128</v>
      </c>
      <c r="CY197" s="158" t="s">
        <v>128</v>
      </c>
      <c r="CZ197" s="158" t="s">
        <v>128</v>
      </c>
      <c r="DA197" s="158" t="s">
        <v>128</v>
      </c>
      <c r="DB197" s="158" t="s">
        <v>128</v>
      </c>
      <c r="DC197" s="158" t="s">
        <v>128</v>
      </c>
      <c r="DD197" s="158" t="s">
        <v>128</v>
      </c>
      <c r="DE197" s="158" t="s">
        <v>128</v>
      </c>
      <c r="DF197" s="158" t="s">
        <v>128</v>
      </c>
      <c r="DG197" s="158" t="s">
        <v>128</v>
      </c>
      <c r="DH197" s="158" t="s">
        <v>128</v>
      </c>
      <c r="DI197" s="158" t="s">
        <v>128</v>
      </c>
      <c r="DJ197" s="158" t="s">
        <v>128</v>
      </c>
      <c r="DK197" s="158" t="s">
        <v>128</v>
      </c>
      <c r="DL197" s="158" t="s">
        <v>128</v>
      </c>
      <c r="DM197" s="158" t="s">
        <v>128</v>
      </c>
      <c r="DN197" s="166">
        <v>2.3010000000000001E-3</v>
      </c>
      <c r="DO197" s="158" t="s">
        <v>523</v>
      </c>
      <c r="DP197" s="158" t="s">
        <v>128</v>
      </c>
      <c r="DQ197" s="158" t="s">
        <v>128</v>
      </c>
      <c r="DR197" s="158" t="s">
        <v>128</v>
      </c>
      <c r="DS197" s="158" t="s">
        <v>128</v>
      </c>
      <c r="DT197" s="158" t="s">
        <v>128</v>
      </c>
      <c r="DU197" s="158" t="s">
        <v>128</v>
      </c>
      <c r="DV197" s="158" t="s">
        <v>128</v>
      </c>
      <c r="DW197" s="158" t="s">
        <v>128</v>
      </c>
      <c r="DX197" s="158" t="s">
        <v>128</v>
      </c>
      <c r="DY197" s="158" t="s">
        <v>128</v>
      </c>
      <c r="DZ197" s="158" t="s">
        <v>128</v>
      </c>
      <c r="EA197" s="158" t="s">
        <v>128</v>
      </c>
      <c r="EB197" s="158" t="s">
        <v>128</v>
      </c>
      <c r="EC197" s="158" t="s">
        <v>128</v>
      </c>
      <c r="ED197" s="158" t="s">
        <v>128</v>
      </c>
      <c r="EE197" s="158" t="s">
        <v>128</v>
      </c>
      <c r="EF197" s="158" t="s">
        <v>128</v>
      </c>
      <c r="EG197" s="158" t="s">
        <v>128</v>
      </c>
      <c r="EH197" s="158" t="s">
        <v>128</v>
      </c>
      <c r="EI197" s="158" t="s">
        <v>128</v>
      </c>
      <c r="EJ197" s="158" t="s">
        <v>128</v>
      </c>
      <c r="EK197" s="158" t="s">
        <v>128</v>
      </c>
      <c r="EL197" s="158" t="s">
        <v>128</v>
      </c>
      <c r="EM197" s="158" t="s">
        <v>128</v>
      </c>
      <c r="EN197" s="158" t="s">
        <v>128</v>
      </c>
      <c r="EO197" s="158" t="s">
        <v>128</v>
      </c>
      <c r="EP197" s="158" t="s">
        <v>128</v>
      </c>
      <c r="EQ197" s="158" t="s">
        <v>128</v>
      </c>
      <c r="ER197" s="158" t="s">
        <v>128</v>
      </c>
      <c r="ES197" s="158" t="s">
        <v>128</v>
      </c>
      <c r="ET197" s="158" t="s">
        <v>128</v>
      </c>
      <c r="EU197" s="158" t="s">
        <v>128</v>
      </c>
      <c r="EV197" s="158" t="s">
        <v>128</v>
      </c>
      <c r="EW197" s="158" t="s">
        <v>128</v>
      </c>
      <c r="EX197" s="166">
        <v>3.5399999999999999E-4</v>
      </c>
      <c r="EY197" s="158" t="s">
        <v>523</v>
      </c>
      <c r="EZ197" s="163">
        <v>0.23682600000000001</v>
      </c>
      <c r="FA197" s="158" t="s">
        <v>523</v>
      </c>
      <c r="FB197" s="158" t="s">
        <v>128</v>
      </c>
      <c r="FC197" s="158" t="s">
        <v>128</v>
      </c>
      <c r="FD197" s="158" t="s">
        <v>128</v>
      </c>
      <c r="FE197" s="158" t="s">
        <v>128</v>
      </c>
      <c r="FF197" s="158" t="s">
        <v>128</v>
      </c>
      <c r="FG197" s="158" t="s">
        <v>128</v>
      </c>
      <c r="FH197" s="158" t="s">
        <v>128</v>
      </c>
      <c r="FI197" s="158" t="s">
        <v>128</v>
      </c>
      <c r="FJ197" s="158" t="s">
        <v>128</v>
      </c>
      <c r="FK197" s="158" t="s">
        <v>128</v>
      </c>
      <c r="FL197" s="158" t="s">
        <v>128</v>
      </c>
      <c r="FM197" s="158" t="s">
        <v>128</v>
      </c>
      <c r="FN197" s="158" t="s">
        <v>128</v>
      </c>
      <c r="FO197" s="158" t="s">
        <v>128</v>
      </c>
      <c r="FP197" s="158" t="s">
        <v>128</v>
      </c>
      <c r="FQ197" s="158" t="s">
        <v>128</v>
      </c>
      <c r="FR197" s="158" t="s">
        <v>128</v>
      </c>
      <c r="FS197" s="158" t="s">
        <v>128</v>
      </c>
      <c r="FT197" s="158" t="s">
        <v>128</v>
      </c>
      <c r="FU197" s="158" t="s">
        <v>128</v>
      </c>
      <c r="FV197" s="158" t="s">
        <v>128</v>
      </c>
      <c r="FW197" s="158" t="s">
        <v>128</v>
      </c>
      <c r="FX197" s="158" t="s">
        <v>128</v>
      </c>
      <c r="FY197" s="158" t="s">
        <v>128</v>
      </c>
      <c r="FZ197" s="158" t="s">
        <v>128</v>
      </c>
      <c r="GA197" s="158" t="s">
        <v>128</v>
      </c>
      <c r="GB197" s="158" t="s">
        <v>128</v>
      </c>
      <c r="GC197" s="158" t="s">
        <v>128</v>
      </c>
      <c r="GD197" s="158" t="s">
        <v>128</v>
      </c>
      <c r="GE197" s="158" t="s">
        <v>128</v>
      </c>
      <c r="GF197" s="158" t="s">
        <v>128</v>
      </c>
      <c r="GG197" s="158" t="s">
        <v>128</v>
      </c>
      <c r="GH197" s="158" t="s">
        <v>128</v>
      </c>
      <c r="GI197" s="158" t="s">
        <v>128</v>
      </c>
      <c r="GJ197" s="158" t="s">
        <v>128</v>
      </c>
      <c r="GK197" s="158" t="s">
        <v>128</v>
      </c>
      <c r="GL197" s="158" t="s">
        <v>128</v>
      </c>
      <c r="GM197" s="158" t="s">
        <v>128</v>
      </c>
      <c r="GN197" s="158" t="s">
        <v>128</v>
      </c>
      <c r="GO197" s="158" t="s">
        <v>128</v>
      </c>
      <c r="GP197" s="158" t="s">
        <v>128</v>
      </c>
      <c r="GQ197" s="158" t="s">
        <v>128</v>
      </c>
      <c r="GR197" s="158" t="s">
        <v>128</v>
      </c>
      <c r="GS197" s="158" t="s">
        <v>128</v>
      </c>
      <c r="GT197" s="158" t="s">
        <v>128</v>
      </c>
      <c r="GU197" s="158" t="s">
        <v>128</v>
      </c>
      <c r="GV197" s="158" t="s">
        <v>128</v>
      </c>
      <c r="GW197" s="158" t="s">
        <v>128</v>
      </c>
      <c r="GX197" s="158" t="s">
        <v>128</v>
      </c>
      <c r="GY197" s="158" t="s">
        <v>128</v>
      </c>
      <c r="GZ197" s="158" t="s">
        <v>128</v>
      </c>
      <c r="HA197" s="158" t="s">
        <v>128</v>
      </c>
      <c r="HB197" s="158" t="s">
        <v>128</v>
      </c>
      <c r="HC197" s="158" t="s">
        <v>128</v>
      </c>
      <c r="HD197" s="158" t="s">
        <v>128</v>
      </c>
      <c r="HE197" s="158" t="s">
        <v>128</v>
      </c>
      <c r="HF197" s="158" t="s">
        <v>128</v>
      </c>
      <c r="HG197" s="158" t="s">
        <v>128</v>
      </c>
      <c r="HH197" s="158" t="s">
        <v>128</v>
      </c>
      <c r="HI197" s="158" t="s">
        <v>128</v>
      </c>
      <c r="HJ197" s="158" t="s">
        <v>128</v>
      </c>
      <c r="HK197" s="158" t="s">
        <v>128</v>
      </c>
      <c r="HL197" s="158" t="s">
        <v>128</v>
      </c>
      <c r="HM197" s="158" t="s">
        <v>128</v>
      </c>
      <c r="HN197" s="158" t="s">
        <v>128</v>
      </c>
      <c r="HO197" s="158" t="s">
        <v>128</v>
      </c>
      <c r="HP197" s="158" t="s">
        <v>128</v>
      </c>
      <c r="HQ197" s="158" t="s">
        <v>128</v>
      </c>
      <c r="HR197" s="158" t="s">
        <v>128</v>
      </c>
      <c r="HS197" s="158" t="s">
        <v>128</v>
      </c>
      <c r="HT197" s="158" t="s">
        <v>128</v>
      </c>
      <c r="HU197" s="158" t="s">
        <v>128</v>
      </c>
      <c r="HV197" s="158" t="s">
        <v>128</v>
      </c>
      <c r="HW197" s="158" t="s">
        <v>128</v>
      </c>
      <c r="HX197" s="158" t="s">
        <v>128</v>
      </c>
      <c r="HY197" s="158" t="s">
        <v>128</v>
      </c>
      <c r="HZ197" s="158" t="s">
        <v>128</v>
      </c>
      <c r="IA197" s="158" t="s">
        <v>128</v>
      </c>
      <c r="IB197" s="158" t="s">
        <v>128</v>
      </c>
      <c r="IC197" s="158" t="s">
        <v>128</v>
      </c>
      <c r="ID197" s="158" t="s">
        <v>128</v>
      </c>
      <c r="IE197" s="158" t="s">
        <v>128</v>
      </c>
      <c r="IF197" s="158" t="s">
        <v>128</v>
      </c>
      <c r="IG197" s="158" t="s">
        <v>128</v>
      </c>
      <c r="IH197" s="158" t="s">
        <v>128</v>
      </c>
      <c r="II197" s="158" t="s">
        <v>128</v>
      </c>
      <c r="IJ197" s="158" t="s">
        <v>128</v>
      </c>
      <c r="IK197" s="158" t="s">
        <v>128</v>
      </c>
      <c r="IL197" s="158" t="s">
        <v>128</v>
      </c>
      <c r="IM197" s="158" t="s">
        <v>128</v>
      </c>
      <c r="IN197" s="158" t="s">
        <v>128</v>
      </c>
      <c r="IO197" s="158" t="s">
        <v>128</v>
      </c>
      <c r="IP197" s="158" t="s">
        <v>128</v>
      </c>
      <c r="IQ197" s="158" t="s">
        <v>128</v>
      </c>
      <c r="IR197" s="158" t="s">
        <v>128</v>
      </c>
      <c r="IS197" s="158" t="s">
        <v>128</v>
      </c>
      <c r="IT197" s="158" t="s">
        <v>128</v>
      </c>
      <c r="IU197" s="158" t="s">
        <v>128</v>
      </c>
      <c r="IV197" s="158" t="s">
        <v>128</v>
      </c>
      <c r="IW197" s="158" t="s">
        <v>128</v>
      </c>
      <c r="IX197" s="158" t="s">
        <v>128</v>
      </c>
      <c r="IY197" s="158" t="s">
        <v>128</v>
      </c>
      <c r="IZ197" s="158" t="s">
        <v>128</v>
      </c>
      <c r="JA197" s="158" t="s">
        <v>128</v>
      </c>
      <c r="JB197" s="158" t="s">
        <v>128</v>
      </c>
      <c r="JC197" s="158" t="s">
        <v>128</v>
      </c>
      <c r="JD197" s="158" t="s">
        <v>128</v>
      </c>
      <c r="JE197" s="158" t="s">
        <v>128</v>
      </c>
      <c r="JF197" s="158" t="s">
        <v>128</v>
      </c>
      <c r="JG197" s="158" t="s">
        <v>128</v>
      </c>
      <c r="JH197" s="158" t="s">
        <v>128</v>
      </c>
      <c r="JI197" s="158" t="s">
        <v>128</v>
      </c>
      <c r="JJ197" s="163">
        <v>0.164964</v>
      </c>
      <c r="JK197" s="158" t="s">
        <v>523</v>
      </c>
      <c r="JL197" s="163">
        <v>5.2746000000000001E-2</v>
      </c>
      <c r="JM197" s="158" t="s">
        <v>523</v>
      </c>
      <c r="JN197" s="158" t="s">
        <v>128</v>
      </c>
      <c r="JO197" s="158" t="s">
        <v>128</v>
      </c>
      <c r="JP197" s="163">
        <v>4.5666000000000005E-2</v>
      </c>
      <c r="JQ197" s="158" t="s">
        <v>523</v>
      </c>
      <c r="JR197" s="163">
        <v>2.9381999999999998E-2</v>
      </c>
      <c r="JS197" s="158" t="s">
        <v>523</v>
      </c>
      <c r="JT197" s="163">
        <v>0.35842499999999999</v>
      </c>
      <c r="JU197" s="158" t="s">
        <v>523</v>
      </c>
      <c r="JV197" s="158" t="s">
        <v>128</v>
      </c>
      <c r="JW197" s="158" t="s">
        <v>128</v>
      </c>
      <c r="JX197" s="163">
        <v>3.0266999999999999E-2</v>
      </c>
      <c r="JY197" s="158" t="s">
        <v>523</v>
      </c>
      <c r="JZ197" s="166">
        <v>1.2390000000000001E-3</v>
      </c>
      <c r="KA197" s="158" t="s">
        <v>523</v>
      </c>
      <c r="KB197" s="163">
        <v>1.2212999999999998E-2</v>
      </c>
      <c r="KC197" s="158" t="s">
        <v>523</v>
      </c>
      <c r="KD197" s="163">
        <v>3.6816000000000002E-2</v>
      </c>
      <c r="KE197" s="158" t="s">
        <v>523</v>
      </c>
      <c r="KF197" s="158" t="s">
        <v>128</v>
      </c>
      <c r="KG197" s="158" t="s">
        <v>128</v>
      </c>
      <c r="KH197" s="163">
        <v>9.1509000000000007E-2</v>
      </c>
      <c r="KI197" s="158" t="s">
        <v>523</v>
      </c>
      <c r="KJ197" s="158" t="s">
        <v>128</v>
      </c>
      <c r="KK197" s="158" t="s">
        <v>128</v>
      </c>
      <c r="KL197" s="163">
        <v>2.3895000000000003E-2</v>
      </c>
      <c r="KM197" s="158" t="s">
        <v>523</v>
      </c>
      <c r="KN197" s="166">
        <v>6.3720000000000001E-3</v>
      </c>
      <c r="KO197" s="158" t="s">
        <v>523</v>
      </c>
      <c r="KP197" s="163">
        <v>3.0443999999999999E-2</v>
      </c>
      <c r="KQ197" s="158" t="s">
        <v>523</v>
      </c>
      <c r="KR197" s="158" t="s">
        <v>128</v>
      </c>
      <c r="KS197" s="158" t="s">
        <v>128</v>
      </c>
      <c r="KT197" s="158" t="s">
        <v>128</v>
      </c>
      <c r="KU197" s="158" t="s">
        <v>128</v>
      </c>
      <c r="KV197" s="158" t="s">
        <v>128</v>
      </c>
      <c r="KW197" s="158" t="s">
        <v>128</v>
      </c>
      <c r="KX197" s="158" t="s">
        <v>128</v>
      </c>
      <c r="KY197" s="158" t="s">
        <v>128</v>
      </c>
      <c r="KZ197" s="163">
        <v>3.9824999999999999E-2</v>
      </c>
      <c r="LA197" s="158" t="s">
        <v>523</v>
      </c>
      <c r="LB197" s="158" t="s">
        <v>128</v>
      </c>
      <c r="LC197" s="158" t="s">
        <v>128</v>
      </c>
      <c r="LD197" s="166">
        <v>5.4869999999999997E-3</v>
      </c>
      <c r="LE197" s="158" t="s">
        <v>523</v>
      </c>
      <c r="LF197" s="166">
        <v>1.4159999999999999E-3</v>
      </c>
      <c r="LG197" s="158" t="s">
        <v>523</v>
      </c>
      <c r="LH197" s="158" t="s">
        <v>128</v>
      </c>
      <c r="LI197" s="158" t="s">
        <v>128</v>
      </c>
      <c r="LJ197" s="158" t="s">
        <v>128</v>
      </c>
      <c r="LK197" s="158" t="s">
        <v>128</v>
      </c>
      <c r="LL197" s="163">
        <v>4.3719000000000001E-2</v>
      </c>
      <c r="LM197" s="158" t="s">
        <v>523</v>
      </c>
      <c r="LN197" s="163">
        <v>2.2655999999999999E-2</v>
      </c>
      <c r="LO197" s="158" t="s">
        <v>523</v>
      </c>
      <c r="LP197" s="166">
        <v>5.1329999999999995E-3</v>
      </c>
      <c r="LQ197" s="158" t="s">
        <v>523</v>
      </c>
      <c r="LR197" s="166">
        <v>4.6020000000000002E-3</v>
      </c>
      <c r="LS197" s="158" t="s">
        <v>523</v>
      </c>
      <c r="LT197" s="158" t="s">
        <v>128</v>
      </c>
      <c r="LU197" s="158" t="s">
        <v>128</v>
      </c>
      <c r="LV197" s="166">
        <v>5.31E-4</v>
      </c>
      <c r="LW197" s="158" t="s">
        <v>523</v>
      </c>
      <c r="LX197" s="166">
        <v>3.5400000000000002E-3</v>
      </c>
      <c r="LY197" s="158" t="s">
        <v>523</v>
      </c>
      <c r="LZ197" s="166">
        <v>1.2390000000000001E-3</v>
      </c>
      <c r="MA197" s="158" t="s">
        <v>523</v>
      </c>
      <c r="MB197" s="166">
        <v>3.186E-3</v>
      </c>
      <c r="MC197" s="158" t="s">
        <v>523</v>
      </c>
      <c r="MD197" s="166">
        <v>8.8500000000000004E-4</v>
      </c>
      <c r="ME197" s="158" t="s">
        <v>523</v>
      </c>
      <c r="MF197" s="163">
        <v>1.7877000000000001E-2</v>
      </c>
      <c r="MG197" s="158" t="s">
        <v>523</v>
      </c>
      <c r="MH197" s="166">
        <v>9.5580000000000005E-3</v>
      </c>
      <c r="MI197" s="158" t="s">
        <v>523</v>
      </c>
      <c r="MJ197" s="166">
        <v>6.9030000000000003E-3</v>
      </c>
      <c r="MK197" s="158" t="s">
        <v>523</v>
      </c>
      <c r="ML197" s="166">
        <v>7.0800000000000004E-3</v>
      </c>
      <c r="MM197" s="158" t="s">
        <v>523</v>
      </c>
      <c r="MN197" s="166">
        <v>3.3629999999999997E-3</v>
      </c>
      <c r="MO197" s="158" t="s">
        <v>523</v>
      </c>
      <c r="MP197" s="158" t="s">
        <v>128</v>
      </c>
      <c r="MQ197" s="158" t="s">
        <v>128</v>
      </c>
      <c r="MR197" s="158" t="s">
        <v>128</v>
      </c>
      <c r="MS197" s="158" t="s">
        <v>128</v>
      </c>
      <c r="MT197" s="166">
        <v>4.248E-3</v>
      </c>
      <c r="MU197" s="158" t="s">
        <v>523</v>
      </c>
      <c r="MV197" s="166">
        <v>8.8500000000000004E-4</v>
      </c>
      <c r="MW197" s="158" t="s">
        <v>523</v>
      </c>
      <c r="MX197" s="163">
        <v>1.0088999999999999E-2</v>
      </c>
      <c r="MY197" s="158" t="s">
        <v>523</v>
      </c>
      <c r="MZ197" s="166">
        <v>3.5399999999999999E-4</v>
      </c>
      <c r="NA197" s="158" t="s">
        <v>523</v>
      </c>
      <c r="NB197" s="158" t="s">
        <v>128</v>
      </c>
      <c r="NC197" s="158" t="s">
        <v>128</v>
      </c>
      <c r="ND197" s="163">
        <v>2.8497000000000005E-2</v>
      </c>
      <c r="NE197" s="158" t="s">
        <v>523</v>
      </c>
      <c r="NF197" s="166">
        <v>2.8319999999999999E-3</v>
      </c>
      <c r="NG197" s="158" t="s">
        <v>523</v>
      </c>
      <c r="NH197" s="166">
        <v>3.3629999999999997E-3</v>
      </c>
      <c r="NI197" s="158" t="s">
        <v>523</v>
      </c>
      <c r="NJ197" s="158" t="s">
        <v>128</v>
      </c>
      <c r="NK197" s="158" t="s">
        <v>128</v>
      </c>
      <c r="NL197" s="166">
        <v>8.4960000000000001E-3</v>
      </c>
      <c r="NM197" s="158" t="s">
        <v>523</v>
      </c>
      <c r="NN197" s="163">
        <v>1.8054000000000001E-2</v>
      </c>
      <c r="NO197" s="158" t="s">
        <v>523</v>
      </c>
      <c r="NP197" s="163">
        <v>0.12443100000000001</v>
      </c>
      <c r="NQ197" s="158" t="s">
        <v>523</v>
      </c>
      <c r="NR197" s="158" t="s">
        <v>128</v>
      </c>
      <c r="NS197" s="158" t="s">
        <v>128</v>
      </c>
      <c r="NT197" s="158" t="s">
        <v>128</v>
      </c>
      <c r="NU197" s="158" t="s">
        <v>128</v>
      </c>
      <c r="NV197" s="158" t="s">
        <v>128</v>
      </c>
      <c r="NW197" s="158" t="s">
        <v>128</v>
      </c>
      <c r="NX197" s="158" t="s">
        <v>128</v>
      </c>
      <c r="NY197" s="158" t="s">
        <v>128</v>
      </c>
      <c r="NZ197" s="158" t="s">
        <v>128</v>
      </c>
      <c r="OA197" s="158" t="s">
        <v>128</v>
      </c>
      <c r="OB197" s="158" t="s">
        <v>128</v>
      </c>
      <c r="OC197" s="158" t="s">
        <v>128</v>
      </c>
      <c r="OD197" s="158" t="s">
        <v>128</v>
      </c>
      <c r="OE197" s="170" t="s">
        <v>128</v>
      </c>
      <c r="OF197" s="181"/>
      <c r="OG197" s="174">
        <f t="shared" si="893"/>
        <v>15.934956405218699</v>
      </c>
      <c r="OH197" s="66" t="str">
        <f t="shared" si="894"/>
        <v>kg/GJ delivered</v>
      </c>
      <c r="OI197" s="66" t="str">
        <f t="shared" si="895"/>
        <v/>
      </c>
      <c r="OJ197" s="66" t="str">
        <f t="shared" si="896"/>
        <v/>
      </c>
      <c r="OK197" s="66" t="str">
        <f t="shared" si="897"/>
        <v/>
      </c>
      <c r="OL197" s="66" t="str">
        <f t="shared" si="898"/>
        <v/>
      </c>
      <c r="OM197" s="159">
        <f t="shared" si="899"/>
        <v>631.13292107669599</v>
      </c>
      <c r="ON197" s="66" t="str">
        <f t="shared" si="900"/>
        <v>kg/GJ delivered</v>
      </c>
      <c r="OO197" s="126">
        <f t="shared" si="901"/>
        <v>0.92551514474755059</v>
      </c>
      <c r="OP197" s="66" t="str">
        <f t="shared" si="902"/>
        <v>kg/GJ delivered</v>
      </c>
      <c r="OQ197" s="66" t="str">
        <f t="shared" si="903"/>
        <v/>
      </c>
      <c r="OR197" s="66" t="str">
        <f t="shared" si="904"/>
        <v/>
      </c>
      <c r="OS197" s="66" t="str">
        <f t="shared" si="905"/>
        <v/>
      </c>
      <c r="OT197" s="66" t="str">
        <f t="shared" si="906"/>
        <v/>
      </c>
      <c r="OU197" s="66" t="str">
        <f t="shared" si="907"/>
        <v/>
      </c>
      <c r="OV197" s="66" t="str">
        <f t="shared" si="908"/>
        <v/>
      </c>
      <c r="OW197" s="126">
        <f t="shared" si="909"/>
        <v>0.68810039022535285</v>
      </c>
      <c r="OX197" s="66" t="str">
        <f t="shared" si="910"/>
        <v>kg/GJ delivered</v>
      </c>
      <c r="OY197" s="66" t="str">
        <f t="shared" si="911"/>
        <v/>
      </c>
      <c r="OZ197" s="66" t="str">
        <f t="shared" si="912"/>
        <v/>
      </c>
      <c r="PA197" s="66" t="str">
        <f t="shared" si="913"/>
        <v/>
      </c>
      <c r="PB197" s="66" t="str">
        <f t="shared" si="914"/>
        <v/>
      </c>
      <c r="PC197" s="66" t="str">
        <f t="shared" si="915"/>
        <v/>
      </c>
      <c r="PD197" s="66" t="str">
        <f t="shared" si="916"/>
        <v/>
      </c>
      <c r="PE197" s="66" t="str">
        <f t="shared" si="917"/>
        <v/>
      </c>
      <c r="PF197" s="66" t="str">
        <f t="shared" si="918"/>
        <v/>
      </c>
      <c r="PG197" s="66" t="str">
        <f t="shared" si="919"/>
        <v/>
      </c>
      <c r="PH197" s="66" t="str">
        <f t="shared" si="920"/>
        <v/>
      </c>
      <c r="PI197" s="160">
        <f t="shared" si="921"/>
        <v>9.9714196899323071E-4</v>
      </c>
      <c r="PJ197" s="66" t="str">
        <f t="shared" si="922"/>
        <v>kg/GJ delivered</v>
      </c>
      <c r="PK197" s="66" t="str">
        <f t="shared" si="923"/>
        <v/>
      </c>
      <c r="PL197" s="66" t="str">
        <f t="shared" si="924"/>
        <v/>
      </c>
      <c r="PM197" s="66" t="str">
        <f t="shared" si="925"/>
        <v/>
      </c>
      <c r="PN197" s="66" t="str">
        <f t="shared" si="926"/>
        <v/>
      </c>
      <c r="PO197" s="66" t="str">
        <f t="shared" si="927"/>
        <v/>
      </c>
      <c r="PP197" s="66" t="str">
        <f t="shared" si="928"/>
        <v/>
      </c>
      <c r="PQ197" s="66" t="str">
        <f t="shared" si="929"/>
        <v/>
      </c>
      <c r="PR197" s="66" t="str">
        <f t="shared" si="930"/>
        <v/>
      </c>
      <c r="PS197" s="66" t="str">
        <f t="shared" si="931"/>
        <v/>
      </c>
      <c r="PT197" s="66" t="str">
        <f t="shared" si="932"/>
        <v/>
      </c>
      <c r="PU197" s="126">
        <f t="shared" si="933"/>
        <v>8.0483601783025063E-2</v>
      </c>
      <c r="PV197" s="66" t="str">
        <f t="shared" si="934"/>
        <v>kg/GJ delivered</v>
      </c>
      <c r="PW197" s="66" t="str">
        <f t="shared" si="935"/>
        <v/>
      </c>
      <c r="PX197" s="66" t="str">
        <f t="shared" si="936"/>
        <v/>
      </c>
      <c r="PY197" s="66" t="str">
        <f t="shared" si="937"/>
        <v/>
      </c>
      <c r="PZ197" s="66" t="str">
        <f t="shared" si="938"/>
        <v/>
      </c>
      <c r="QA197" s="66" t="str">
        <f t="shared" si="939"/>
        <v/>
      </c>
      <c r="QB197" s="66" t="str">
        <f t="shared" si="940"/>
        <v/>
      </c>
      <c r="QC197" s="66" t="str">
        <f t="shared" si="941"/>
        <v/>
      </c>
      <c r="QD197" s="66" t="str">
        <f t="shared" si="942"/>
        <v/>
      </c>
      <c r="QE197" s="66" t="str">
        <f t="shared" si="943"/>
        <v/>
      </c>
      <c r="QF197" s="66" t="str">
        <f t="shared" si="944"/>
        <v/>
      </c>
      <c r="QG197" s="66" t="str">
        <f t="shared" si="945"/>
        <v/>
      </c>
      <c r="QH197" s="66" t="str">
        <f t="shared" si="946"/>
        <v/>
      </c>
      <c r="QI197" s="66" t="str">
        <f t="shared" si="947"/>
        <v/>
      </c>
      <c r="QJ197" s="66" t="str">
        <f t="shared" si="948"/>
        <v/>
      </c>
      <c r="QK197" s="66" t="str">
        <f t="shared" si="949"/>
        <v/>
      </c>
      <c r="QL197" s="66" t="str">
        <f t="shared" si="950"/>
        <v/>
      </c>
      <c r="QM197" s="66" t="str">
        <f t="shared" si="951"/>
        <v/>
      </c>
      <c r="QN197" s="66" t="str">
        <f t="shared" si="952"/>
        <v/>
      </c>
      <c r="QO197" s="66" t="str">
        <f t="shared" si="953"/>
        <v/>
      </c>
      <c r="QP197" s="66" t="str">
        <f t="shared" si="954"/>
        <v/>
      </c>
      <c r="QQ197" s="66" t="str">
        <f t="shared" si="955"/>
        <v/>
      </c>
      <c r="QR197" s="66" t="str">
        <f t="shared" si="956"/>
        <v/>
      </c>
      <c r="QS197" s="66" t="str">
        <f t="shared" si="957"/>
        <v/>
      </c>
      <c r="QT197" s="66" t="str">
        <f t="shared" si="958"/>
        <v/>
      </c>
      <c r="QU197" s="66" t="str">
        <f t="shared" si="959"/>
        <v/>
      </c>
      <c r="QV197" s="66" t="str">
        <f t="shared" si="960"/>
        <v/>
      </c>
      <c r="QW197" s="66" t="str">
        <f t="shared" si="961"/>
        <v/>
      </c>
      <c r="QX197" s="66" t="str">
        <f t="shared" si="962"/>
        <v/>
      </c>
      <c r="QY197" s="66" t="str">
        <f t="shared" si="963"/>
        <v/>
      </c>
      <c r="QZ197" s="66" t="str">
        <f t="shared" si="964"/>
        <v/>
      </c>
      <c r="RA197" s="66" t="str">
        <f t="shared" si="965"/>
        <v/>
      </c>
      <c r="RB197" s="66" t="str">
        <f t="shared" si="966"/>
        <v/>
      </c>
      <c r="RC197" s="66" t="str">
        <f t="shared" si="967"/>
        <v/>
      </c>
      <c r="RD197" s="66" t="str">
        <f t="shared" si="968"/>
        <v/>
      </c>
      <c r="RE197" s="126">
        <f t="shared" si="969"/>
        <v>2.2364469875991035E-2</v>
      </c>
      <c r="RF197" s="66" t="str">
        <f t="shared" si="970"/>
        <v>kg/GJ delivered</v>
      </c>
      <c r="RG197" s="66" t="str">
        <f t="shared" si="971"/>
        <v/>
      </c>
      <c r="RH197" s="66" t="str">
        <f t="shared" si="972"/>
        <v/>
      </c>
      <c r="RI197" s="66" t="str">
        <f t="shared" si="973"/>
        <v/>
      </c>
      <c r="RJ197" s="66" t="str">
        <f t="shared" si="974"/>
        <v/>
      </c>
      <c r="RK197" s="66" t="str">
        <f t="shared" si="975"/>
        <v/>
      </c>
      <c r="RL197" s="66" t="str">
        <f t="shared" si="976"/>
        <v/>
      </c>
      <c r="RM197" s="66" t="str">
        <f t="shared" si="977"/>
        <v/>
      </c>
      <c r="RN197" s="66" t="str">
        <f t="shared" si="978"/>
        <v/>
      </c>
      <c r="RO197" s="66" t="str">
        <f t="shared" si="979"/>
        <v/>
      </c>
      <c r="RP197" s="66" t="str">
        <f t="shared" si="980"/>
        <v/>
      </c>
      <c r="RQ197" s="66" t="str">
        <f t="shared" si="981"/>
        <v/>
      </c>
      <c r="RR197" s="66" t="str">
        <f t="shared" si="982"/>
        <v/>
      </c>
      <c r="RS197" s="66" t="str">
        <f t="shared" si="983"/>
        <v/>
      </c>
      <c r="RT197" s="66" t="str">
        <f t="shared" si="984"/>
        <v/>
      </c>
      <c r="RU197" s="66" t="str">
        <f t="shared" si="985"/>
        <v/>
      </c>
      <c r="RV197" s="66" t="str">
        <f t="shared" si="986"/>
        <v/>
      </c>
      <c r="RW197" s="66" t="str">
        <f t="shared" si="987"/>
        <v/>
      </c>
      <c r="RX197" s="66" t="str">
        <f t="shared" si="988"/>
        <v/>
      </c>
      <c r="RY197" s="66" t="str">
        <f t="shared" si="989"/>
        <v/>
      </c>
      <c r="RZ197" s="66" t="str">
        <f t="shared" si="990"/>
        <v/>
      </c>
      <c r="SA197" s="66" t="str">
        <f t="shared" si="991"/>
        <v/>
      </c>
      <c r="SB197" s="66" t="str">
        <f t="shared" si="992"/>
        <v/>
      </c>
      <c r="SC197" s="160">
        <f t="shared" si="993"/>
        <v>9.2591754263657137E-4</v>
      </c>
      <c r="SD197" s="66" t="str">
        <f t="shared" si="994"/>
        <v>kg/GJ delivered</v>
      </c>
      <c r="SE197" s="66" t="str">
        <f t="shared" si="995"/>
        <v/>
      </c>
      <c r="SF197" s="66" t="str">
        <f t="shared" si="996"/>
        <v/>
      </c>
      <c r="SG197" s="66" t="str">
        <f t="shared" si="997"/>
        <v/>
      </c>
      <c r="SH197" s="66" t="str">
        <f t="shared" si="998"/>
        <v/>
      </c>
      <c r="SI197" s="66" t="str">
        <f t="shared" si="999"/>
        <v/>
      </c>
      <c r="SJ197" s="66" t="str">
        <f t="shared" si="1000"/>
        <v/>
      </c>
      <c r="SK197" s="66" t="str">
        <f t="shared" si="1001"/>
        <v/>
      </c>
      <c r="SL197" s="66" t="str">
        <f t="shared" si="1002"/>
        <v/>
      </c>
      <c r="SM197" s="66" t="str">
        <f t="shared" si="1003"/>
        <v/>
      </c>
      <c r="SN197" s="66" t="str">
        <f t="shared" si="1004"/>
        <v/>
      </c>
      <c r="SO197" s="66" t="str">
        <f t="shared" si="1005"/>
        <v/>
      </c>
      <c r="SP197" s="66" t="str">
        <f t="shared" si="1006"/>
        <v/>
      </c>
      <c r="SQ197" s="66" t="str">
        <f t="shared" si="1007"/>
        <v/>
      </c>
      <c r="SR197" s="66" t="str">
        <f t="shared" si="1008"/>
        <v/>
      </c>
      <c r="SS197" s="66" t="str">
        <f t="shared" si="1009"/>
        <v/>
      </c>
      <c r="ST197" s="66" t="str">
        <f t="shared" si="1010"/>
        <v/>
      </c>
      <c r="SU197" s="66" t="str">
        <f t="shared" si="1011"/>
        <v/>
      </c>
      <c r="SV197" s="66" t="str">
        <f t="shared" si="1012"/>
        <v/>
      </c>
      <c r="SW197" s="66" t="str">
        <f t="shared" si="1013"/>
        <v/>
      </c>
      <c r="SX197" s="66" t="str">
        <f t="shared" si="1014"/>
        <v/>
      </c>
      <c r="SY197" s="66" t="str">
        <f t="shared" si="1015"/>
        <v/>
      </c>
      <c r="SZ197" s="66" t="str">
        <f t="shared" si="1016"/>
        <v/>
      </c>
      <c r="TA197" s="66" t="str">
        <f t="shared" si="1017"/>
        <v/>
      </c>
      <c r="TB197" s="66" t="str">
        <f t="shared" si="1018"/>
        <v/>
      </c>
      <c r="TC197" s="66" t="str">
        <f t="shared" si="1019"/>
        <v/>
      </c>
      <c r="TD197" s="66" t="str">
        <f t="shared" si="1020"/>
        <v/>
      </c>
      <c r="TE197" s="66" t="str">
        <f t="shared" si="1021"/>
        <v/>
      </c>
      <c r="TF197" s="66" t="str">
        <f t="shared" si="1022"/>
        <v/>
      </c>
      <c r="TG197" s="66" t="str">
        <f t="shared" si="1023"/>
        <v/>
      </c>
      <c r="TH197" s="66" t="str">
        <f t="shared" si="1024"/>
        <v/>
      </c>
      <c r="TI197" s="66" t="str">
        <f t="shared" si="1025"/>
        <v/>
      </c>
      <c r="TJ197" s="66" t="str">
        <f t="shared" si="1026"/>
        <v/>
      </c>
      <c r="TK197" s="66" t="str">
        <f t="shared" si="1027"/>
        <v/>
      </c>
      <c r="TL197" s="66" t="str">
        <f t="shared" si="1028"/>
        <v/>
      </c>
      <c r="TM197" s="160">
        <f t="shared" si="1029"/>
        <v>1.4244885271331867E-4</v>
      </c>
      <c r="TN197" s="66" t="str">
        <f t="shared" si="1030"/>
        <v>kg/GJ delivered</v>
      </c>
      <c r="TO197" s="126">
        <f t="shared" si="1031"/>
        <v>9.5298282465210188E-2</v>
      </c>
      <c r="TP197" s="66" t="str">
        <f t="shared" si="1032"/>
        <v>kg/GJ delivered</v>
      </c>
      <c r="TQ197" s="66" t="str">
        <f t="shared" si="1033"/>
        <v/>
      </c>
      <c r="TR197" s="66" t="str">
        <f t="shared" si="1034"/>
        <v/>
      </c>
      <c r="TS197" s="66" t="str">
        <f t="shared" si="1035"/>
        <v/>
      </c>
      <c r="TT197" s="66" t="str">
        <f t="shared" si="1036"/>
        <v/>
      </c>
      <c r="TU197" s="66" t="str">
        <f t="shared" si="1037"/>
        <v/>
      </c>
      <c r="TV197" s="66" t="str">
        <f t="shared" si="1038"/>
        <v/>
      </c>
      <c r="TW197" s="66" t="str">
        <f t="shared" si="1039"/>
        <v/>
      </c>
      <c r="TX197" s="66" t="str">
        <f t="shared" si="1040"/>
        <v/>
      </c>
      <c r="TY197" s="66" t="str">
        <f t="shared" si="1041"/>
        <v/>
      </c>
      <c r="TZ197" s="66" t="str">
        <f t="shared" si="1042"/>
        <v/>
      </c>
      <c r="UA197" s="66" t="str">
        <f t="shared" si="1043"/>
        <v/>
      </c>
      <c r="UB197" s="66" t="str">
        <f t="shared" si="1044"/>
        <v/>
      </c>
      <c r="UC197" s="66" t="str">
        <f t="shared" si="1045"/>
        <v/>
      </c>
      <c r="UD197" s="66" t="str">
        <f t="shared" si="1046"/>
        <v/>
      </c>
      <c r="UE197" s="66" t="str">
        <f t="shared" si="1047"/>
        <v/>
      </c>
      <c r="UF197" s="66" t="str">
        <f t="shared" si="1048"/>
        <v/>
      </c>
      <c r="UG197" s="66" t="str">
        <f t="shared" si="1049"/>
        <v/>
      </c>
      <c r="UH197" s="66" t="str">
        <f t="shared" si="1050"/>
        <v/>
      </c>
      <c r="UI197" s="66" t="str">
        <f t="shared" si="1051"/>
        <v/>
      </c>
      <c r="UJ197" s="66" t="str">
        <f t="shared" si="1052"/>
        <v/>
      </c>
      <c r="UK197" s="66" t="str">
        <f t="shared" si="1053"/>
        <v/>
      </c>
      <c r="UL197" s="66" t="str">
        <f t="shared" si="1054"/>
        <v/>
      </c>
      <c r="UM197" s="66" t="str">
        <f t="shared" si="1055"/>
        <v/>
      </c>
      <c r="UN197" s="66" t="str">
        <f t="shared" si="1056"/>
        <v/>
      </c>
      <c r="UO197" s="66" t="str">
        <f t="shared" si="1057"/>
        <v/>
      </c>
      <c r="UP197" s="66" t="str">
        <f t="shared" si="1058"/>
        <v/>
      </c>
      <c r="UQ197" s="66" t="str">
        <f t="shared" si="1059"/>
        <v/>
      </c>
      <c r="UR197" s="66" t="str">
        <f t="shared" si="1060"/>
        <v/>
      </c>
      <c r="US197" s="66" t="str">
        <f t="shared" si="1061"/>
        <v/>
      </c>
      <c r="UT197" s="66" t="str">
        <f t="shared" si="1062"/>
        <v/>
      </c>
      <c r="UU197" s="66" t="str">
        <f t="shared" si="1063"/>
        <v/>
      </c>
      <c r="UV197" s="66" t="str">
        <f t="shared" si="1064"/>
        <v/>
      </c>
      <c r="UW197" s="66" t="str">
        <f t="shared" si="1065"/>
        <v/>
      </c>
      <c r="UX197" s="66" t="str">
        <f t="shared" si="1066"/>
        <v/>
      </c>
      <c r="UY197" s="66" t="str">
        <f t="shared" si="1067"/>
        <v/>
      </c>
      <c r="UZ197" s="66" t="str">
        <f t="shared" si="1068"/>
        <v/>
      </c>
      <c r="VA197" s="66" t="str">
        <f t="shared" si="1069"/>
        <v/>
      </c>
      <c r="VB197" s="66" t="str">
        <f t="shared" si="1070"/>
        <v/>
      </c>
      <c r="VC197" s="66" t="str">
        <f t="shared" si="1071"/>
        <v/>
      </c>
      <c r="VD197" s="66" t="str">
        <f t="shared" si="1072"/>
        <v/>
      </c>
      <c r="VE197" s="66" t="str">
        <f t="shared" si="1073"/>
        <v/>
      </c>
      <c r="VF197" s="66" t="str">
        <f t="shared" si="1074"/>
        <v/>
      </c>
      <c r="VG197" s="66" t="str">
        <f t="shared" si="1075"/>
        <v/>
      </c>
      <c r="VH197" s="66" t="str">
        <f t="shared" si="1076"/>
        <v/>
      </c>
      <c r="VI197" s="66" t="str">
        <f t="shared" si="1077"/>
        <v/>
      </c>
      <c r="VJ197" s="66" t="str">
        <f t="shared" si="1078"/>
        <v/>
      </c>
      <c r="VK197" s="66" t="str">
        <f t="shared" si="1079"/>
        <v/>
      </c>
      <c r="VL197" s="66" t="str">
        <f t="shared" si="1080"/>
        <v/>
      </c>
      <c r="VM197" s="66" t="str">
        <f t="shared" si="1081"/>
        <v/>
      </c>
      <c r="VN197" s="66" t="str">
        <f t="shared" si="1082"/>
        <v/>
      </c>
      <c r="VO197" s="66" t="str">
        <f t="shared" si="1083"/>
        <v/>
      </c>
      <c r="VP197" s="66" t="str">
        <f t="shared" si="1084"/>
        <v/>
      </c>
      <c r="VQ197" s="66" t="str">
        <f t="shared" si="1085"/>
        <v/>
      </c>
      <c r="VR197" s="66" t="str">
        <f t="shared" si="1086"/>
        <v/>
      </c>
      <c r="VS197" s="66" t="str">
        <f t="shared" si="1087"/>
        <v/>
      </c>
      <c r="VT197" s="66" t="str">
        <f t="shared" si="1088"/>
        <v/>
      </c>
      <c r="VU197" s="66" t="str">
        <f t="shared" si="1089"/>
        <v/>
      </c>
      <c r="VV197" s="66" t="str">
        <f t="shared" si="1090"/>
        <v/>
      </c>
      <c r="VW197" s="66" t="str">
        <f t="shared" si="1091"/>
        <v/>
      </c>
      <c r="VX197" s="66" t="str">
        <f t="shared" si="1092"/>
        <v/>
      </c>
      <c r="VY197" s="66" t="str">
        <f t="shared" si="1093"/>
        <v/>
      </c>
      <c r="VZ197" s="66" t="str">
        <f t="shared" si="1094"/>
        <v/>
      </c>
      <c r="WA197" s="66" t="str">
        <f t="shared" si="1095"/>
        <v/>
      </c>
      <c r="WB197" s="66" t="str">
        <f t="shared" si="1096"/>
        <v/>
      </c>
      <c r="WC197" s="66" t="str">
        <f t="shared" si="1097"/>
        <v/>
      </c>
      <c r="WD197" s="66" t="str">
        <f t="shared" si="1098"/>
        <v/>
      </c>
      <c r="WE197" s="66" t="str">
        <f t="shared" si="1099"/>
        <v/>
      </c>
      <c r="WF197" s="66" t="str">
        <f t="shared" si="1100"/>
        <v/>
      </c>
      <c r="WG197" s="66" t="str">
        <f t="shared" si="1101"/>
        <v/>
      </c>
      <c r="WH197" s="66" t="str">
        <f t="shared" si="1102"/>
        <v/>
      </c>
      <c r="WI197" s="66" t="str">
        <f t="shared" si="1103"/>
        <v/>
      </c>
      <c r="WJ197" s="66" t="str">
        <f t="shared" si="1104"/>
        <v/>
      </c>
      <c r="WK197" s="66" t="str">
        <f t="shared" si="1105"/>
        <v/>
      </c>
      <c r="WL197" s="66" t="str">
        <f t="shared" si="1106"/>
        <v/>
      </c>
      <c r="WM197" s="66" t="str">
        <f t="shared" si="1107"/>
        <v/>
      </c>
      <c r="WN197" s="66" t="str">
        <f t="shared" si="1108"/>
        <v/>
      </c>
      <c r="WO197" s="66" t="str">
        <f t="shared" si="1109"/>
        <v/>
      </c>
      <c r="WP197" s="66" t="str">
        <f t="shared" si="1110"/>
        <v/>
      </c>
      <c r="WQ197" s="66" t="str">
        <f t="shared" si="1111"/>
        <v/>
      </c>
      <c r="WR197" s="66" t="str">
        <f t="shared" si="1112"/>
        <v/>
      </c>
      <c r="WS197" s="66" t="str">
        <f t="shared" si="1113"/>
        <v/>
      </c>
      <c r="WT197" s="66" t="str">
        <f t="shared" si="1114"/>
        <v/>
      </c>
      <c r="WU197" s="66" t="str">
        <f t="shared" si="1115"/>
        <v/>
      </c>
      <c r="WV197" s="66" t="str">
        <f t="shared" si="1116"/>
        <v/>
      </c>
      <c r="WW197" s="66" t="str">
        <f t="shared" si="1117"/>
        <v/>
      </c>
      <c r="WX197" s="66" t="str">
        <f t="shared" si="1118"/>
        <v/>
      </c>
      <c r="WY197" s="66" t="str">
        <f t="shared" si="1119"/>
        <v/>
      </c>
      <c r="WZ197" s="66" t="str">
        <f t="shared" si="1120"/>
        <v/>
      </c>
      <c r="XA197" s="66" t="str">
        <f t="shared" si="1121"/>
        <v/>
      </c>
      <c r="XB197" s="66" t="str">
        <f t="shared" si="1122"/>
        <v/>
      </c>
      <c r="XC197" s="66" t="str">
        <f t="shared" si="1123"/>
        <v/>
      </c>
      <c r="XD197" s="66" t="str">
        <f t="shared" si="1124"/>
        <v/>
      </c>
      <c r="XE197" s="66" t="str">
        <f t="shared" si="1125"/>
        <v/>
      </c>
      <c r="XF197" s="66" t="str">
        <f t="shared" si="1126"/>
        <v/>
      </c>
      <c r="XG197" s="66" t="str">
        <f t="shared" si="1127"/>
        <v/>
      </c>
      <c r="XH197" s="66" t="str">
        <f t="shared" si="1128"/>
        <v/>
      </c>
      <c r="XI197" s="66" t="str">
        <f t="shared" si="1129"/>
        <v/>
      </c>
      <c r="XJ197" s="66" t="str">
        <f t="shared" si="1130"/>
        <v/>
      </c>
      <c r="XK197" s="66" t="str">
        <f t="shared" si="1131"/>
        <v/>
      </c>
      <c r="XL197" s="66" t="str">
        <f t="shared" si="1132"/>
        <v/>
      </c>
      <c r="XM197" s="66" t="str">
        <f t="shared" si="1133"/>
        <v/>
      </c>
      <c r="XN197" s="66" t="str">
        <f t="shared" si="1134"/>
        <v/>
      </c>
      <c r="XO197" s="66" t="str">
        <f t="shared" si="1135"/>
        <v/>
      </c>
      <c r="XP197" s="66" t="str">
        <f t="shared" si="1136"/>
        <v/>
      </c>
      <c r="XQ197" s="66" t="str">
        <f t="shared" si="1137"/>
        <v/>
      </c>
      <c r="XR197" s="66" t="str">
        <f t="shared" si="1138"/>
        <v/>
      </c>
      <c r="XS197" s="66" t="str">
        <f t="shared" si="1139"/>
        <v/>
      </c>
      <c r="XT197" s="66" t="str">
        <f t="shared" si="1140"/>
        <v/>
      </c>
      <c r="XU197" s="66" t="str">
        <f t="shared" si="1141"/>
        <v/>
      </c>
      <c r="XV197" s="66" t="str">
        <f t="shared" si="1142"/>
        <v/>
      </c>
      <c r="XW197" s="66" t="str">
        <f t="shared" si="1143"/>
        <v/>
      </c>
      <c r="XX197" s="66" t="str">
        <f t="shared" si="1144"/>
        <v/>
      </c>
      <c r="XY197" s="126">
        <f t="shared" si="1145"/>
        <v>6.6381165364406497E-2</v>
      </c>
      <c r="XZ197" s="66" t="str">
        <f t="shared" si="1146"/>
        <v>kg/GJ delivered</v>
      </c>
      <c r="YA197" s="126">
        <f t="shared" si="1147"/>
        <v>2.1224879054284482E-2</v>
      </c>
      <c r="YB197" s="66" t="str">
        <f t="shared" si="1148"/>
        <v>kg/GJ delivered</v>
      </c>
      <c r="YC197" s="66" t="str">
        <f t="shared" si="1149"/>
        <v/>
      </c>
      <c r="YD197" s="66" t="str">
        <f t="shared" si="1150"/>
        <v/>
      </c>
      <c r="YE197" s="126">
        <f t="shared" si="1151"/>
        <v>1.837590200001811E-2</v>
      </c>
      <c r="YF197" s="66" t="str">
        <f t="shared" si="1152"/>
        <v>kg/GJ delivered</v>
      </c>
      <c r="YG197" s="126">
        <f t="shared" si="1153"/>
        <v>1.182325477520545E-2</v>
      </c>
      <c r="YH197" s="66" t="str">
        <f t="shared" si="1154"/>
        <v>kg/GJ delivered</v>
      </c>
      <c r="YI197" s="126">
        <f t="shared" si="1155"/>
        <v>0.14422946337223516</v>
      </c>
      <c r="YJ197" s="66" t="str">
        <f t="shared" si="1156"/>
        <v>kg/GJ delivered</v>
      </c>
      <c r="YK197" s="66" t="str">
        <f t="shared" si="1157"/>
        <v/>
      </c>
      <c r="YL197" s="66" t="str">
        <f t="shared" si="1158"/>
        <v/>
      </c>
      <c r="YM197" s="126">
        <f t="shared" si="1159"/>
        <v>1.2179376906988745E-2</v>
      </c>
      <c r="YN197" s="66" t="str">
        <f t="shared" si="1160"/>
        <v>kg/GJ delivered</v>
      </c>
      <c r="YO197" s="160">
        <f t="shared" si="1161"/>
        <v>4.9857098449661535E-4</v>
      </c>
      <c r="YP197" s="66" t="str">
        <f t="shared" si="1162"/>
        <v>kg/GJ delivered</v>
      </c>
      <c r="YQ197" s="160">
        <f t="shared" si="1163"/>
        <v>4.914485418609494E-3</v>
      </c>
      <c r="YR197" s="66" t="str">
        <f t="shared" si="1164"/>
        <v>kg/GJ delivered</v>
      </c>
      <c r="YS197" s="126">
        <f t="shared" si="1165"/>
        <v>1.4814680682185142E-2</v>
      </c>
      <c r="YT197" s="66" t="str">
        <f t="shared" si="1166"/>
        <v>kg/GJ delivered</v>
      </c>
      <c r="YU197" s="66" t="str">
        <f t="shared" si="1167"/>
        <v/>
      </c>
      <c r="YV197" s="66" t="str">
        <f t="shared" si="1168"/>
        <v/>
      </c>
      <c r="YW197" s="126">
        <f t="shared" si="1169"/>
        <v>3.682302842639288E-2</v>
      </c>
      <c r="YX197" s="66" t="str">
        <f t="shared" si="1170"/>
        <v>kg/GJ delivered</v>
      </c>
      <c r="YY197" s="66" t="str">
        <f t="shared" si="1171"/>
        <v/>
      </c>
      <c r="YZ197" s="66" t="str">
        <f t="shared" si="1172"/>
        <v/>
      </c>
      <c r="ZA197" s="160">
        <f t="shared" si="1173"/>
        <v>9.6152975581490115E-3</v>
      </c>
      <c r="ZB197" s="66" t="str">
        <f t="shared" si="1174"/>
        <v>kg/GJ delivered</v>
      </c>
      <c r="ZC197" s="160">
        <f t="shared" si="1175"/>
        <v>2.5640793488397361E-3</v>
      </c>
      <c r="ZD197" s="66" t="str">
        <f t="shared" si="1176"/>
        <v>kg/GJ delivered</v>
      </c>
      <c r="ZE197" s="126">
        <f t="shared" si="1177"/>
        <v>1.2250601333345405E-2</v>
      </c>
      <c r="ZF197" s="66" t="str">
        <f t="shared" si="1178"/>
        <v>kg/GJ delivered</v>
      </c>
      <c r="ZG197" s="66" t="str">
        <f t="shared" si="1179"/>
        <v/>
      </c>
      <c r="ZH197" s="66" t="str">
        <f t="shared" si="1180"/>
        <v/>
      </c>
      <c r="ZI197" s="66" t="str">
        <f t="shared" si="1181"/>
        <v/>
      </c>
      <c r="ZJ197" s="66" t="str">
        <f t="shared" si="1182"/>
        <v/>
      </c>
      <c r="ZK197" s="66" t="str">
        <f t="shared" si="1183"/>
        <v/>
      </c>
      <c r="ZL197" s="66" t="str">
        <f t="shared" si="1184"/>
        <v/>
      </c>
      <c r="ZM197" s="66" t="str">
        <f t="shared" si="1185"/>
        <v/>
      </c>
      <c r="ZN197" s="66" t="str">
        <f t="shared" si="1186"/>
        <v/>
      </c>
      <c r="ZO197" s="126">
        <f t="shared" si="1187"/>
        <v>1.6025495930248351E-2</v>
      </c>
      <c r="ZP197" s="66" t="str">
        <f t="shared" si="1188"/>
        <v>kg/GJ delivered</v>
      </c>
      <c r="ZQ197" s="66" t="str">
        <f t="shared" si="1189"/>
        <v/>
      </c>
      <c r="ZR197" s="66" t="str">
        <f t="shared" si="1190"/>
        <v/>
      </c>
      <c r="ZS197" s="160">
        <f t="shared" si="1191"/>
        <v>2.2079572170564392E-3</v>
      </c>
      <c r="ZT197" s="66" t="str">
        <f t="shared" si="1192"/>
        <v>kg/GJ delivered</v>
      </c>
      <c r="ZU197" s="160">
        <f t="shared" si="1193"/>
        <v>5.6979541085327469E-4</v>
      </c>
      <c r="ZV197" s="66" t="str">
        <f t="shared" si="1194"/>
        <v>kg/GJ delivered</v>
      </c>
      <c r="ZW197" s="66" t="str">
        <f t="shared" si="1195"/>
        <v/>
      </c>
      <c r="ZX197" s="66" t="str">
        <f t="shared" si="1196"/>
        <v/>
      </c>
      <c r="ZY197" s="66" t="str">
        <f t="shared" si="1197"/>
        <v/>
      </c>
      <c r="ZZ197" s="66" t="str">
        <f t="shared" si="1198"/>
        <v/>
      </c>
      <c r="AAA197" s="126">
        <f t="shared" si="1199"/>
        <v>1.7592433310094854E-2</v>
      </c>
      <c r="AAB197" s="66" t="str">
        <f t="shared" si="1200"/>
        <v>kg/GJ delivered</v>
      </c>
      <c r="AAC197" s="160">
        <f t="shared" si="1201"/>
        <v>9.116726573652395E-3</v>
      </c>
      <c r="AAD197" s="66" t="str">
        <f t="shared" si="1202"/>
        <v>kg/GJ delivered</v>
      </c>
      <c r="AAE197" s="160">
        <f t="shared" si="1203"/>
        <v>2.0655083643431205E-3</v>
      </c>
      <c r="AAF197" s="66" t="str">
        <f t="shared" si="1204"/>
        <v>kg/GJ delivered</v>
      </c>
      <c r="AAG197" s="160">
        <f t="shared" si="1205"/>
        <v>1.8518350852731427E-3</v>
      </c>
      <c r="AAH197" s="66" t="str">
        <f t="shared" si="1206"/>
        <v>kg/GJ delivered</v>
      </c>
      <c r="AAI197" s="66" t="str">
        <f t="shared" si="1207"/>
        <v/>
      </c>
      <c r="AAJ197" s="66" t="str">
        <f t="shared" si="1208"/>
        <v/>
      </c>
      <c r="AAK197" s="160">
        <f t="shared" si="1209"/>
        <v>2.1367327906997801E-4</v>
      </c>
      <c r="AAL197" s="66" t="str">
        <f t="shared" si="1210"/>
        <v>kg/GJ delivered</v>
      </c>
      <c r="AAM197" s="160">
        <f t="shared" si="1211"/>
        <v>1.4244885271331867E-3</v>
      </c>
      <c r="AAN197" s="66" t="str">
        <f t="shared" si="1212"/>
        <v>kg/GJ delivered</v>
      </c>
      <c r="AAO197" s="160">
        <f t="shared" si="1213"/>
        <v>4.9857098449661535E-4</v>
      </c>
      <c r="AAP197" s="66" t="str">
        <f t="shared" si="1214"/>
        <v>kg/GJ delivered</v>
      </c>
      <c r="AAQ197" s="160">
        <f t="shared" si="1215"/>
        <v>1.2820396744198681E-3</v>
      </c>
      <c r="AAR197" s="66" t="str">
        <f t="shared" si="1216"/>
        <v>kg/GJ delivered</v>
      </c>
      <c r="AAS197" s="160">
        <f t="shared" si="1217"/>
        <v>3.5612213178329668E-4</v>
      </c>
      <c r="AAT197" s="66" t="str">
        <f t="shared" si="1218"/>
        <v>kg/GJ delivered</v>
      </c>
      <c r="AAU197" s="160">
        <f t="shared" si="1219"/>
        <v>7.1936670620225936E-3</v>
      </c>
      <c r="AAV197" s="66" t="str">
        <f t="shared" si="1220"/>
        <v>kg/GJ delivered</v>
      </c>
      <c r="AAW197" s="160">
        <f t="shared" si="1221"/>
        <v>3.8461190232596046E-3</v>
      </c>
      <c r="AAX197" s="66" t="str">
        <f t="shared" si="1222"/>
        <v>kg/GJ delivered</v>
      </c>
      <c r="AAY197" s="160">
        <f t="shared" si="1223"/>
        <v>2.7777526279097143E-3</v>
      </c>
      <c r="AAZ197" s="66" t="str">
        <f t="shared" si="1224"/>
        <v>kg/GJ delivered</v>
      </c>
      <c r="ABA197" s="160">
        <f t="shared" si="1225"/>
        <v>2.8489770542663734E-3</v>
      </c>
      <c r="ABB197" s="66" t="str">
        <f t="shared" si="1226"/>
        <v>kg/GJ delivered</v>
      </c>
      <c r="ABC197" s="160">
        <f t="shared" si="1227"/>
        <v>1.3532641007765274E-3</v>
      </c>
      <c r="ABD197" s="66" t="str">
        <f t="shared" si="1228"/>
        <v>kg/GJ delivered</v>
      </c>
      <c r="ABE197" s="66" t="str">
        <f t="shared" si="1229"/>
        <v/>
      </c>
      <c r="ABF197" s="66" t="str">
        <f t="shared" si="1230"/>
        <v/>
      </c>
      <c r="ABG197" s="66" t="str">
        <f t="shared" si="1231"/>
        <v/>
      </c>
      <c r="ABH197" s="66" t="str">
        <f t="shared" si="1232"/>
        <v/>
      </c>
      <c r="ABI197" s="160">
        <f t="shared" si="1233"/>
        <v>1.7093862325598241E-3</v>
      </c>
      <c r="ABJ197" s="66" t="str">
        <f t="shared" si="1234"/>
        <v>kg/GJ delivered</v>
      </c>
      <c r="ABK197" s="160">
        <f t="shared" si="1235"/>
        <v>3.5612213178329668E-4</v>
      </c>
      <c r="ABL197" s="66" t="str">
        <f t="shared" si="1236"/>
        <v>kg/GJ delivered</v>
      </c>
      <c r="ABM197" s="160">
        <f t="shared" si="1237"/>
        <v>4.0597923023295819E-3</v>
      </c>
      <c r="ABN197" s="66" t="str">
        <f t="shared" si="1238"/>
        <v>kg/GJ delivered</v>
      </c>
      <c r="ABO197" s="160">
        <f t="shared" si="1239"/>
        <v>1.4244885271331867E-4</v>
      </c>
      <c r="ABP197" s="66" t="str">
        <f t="shared" si="1240"/>
        <v>kg/GJ delivered</v>
      </c>
      <c r="ABQ197" s="66" t="str">
        <f t="shared" si="1241"/>
        <v/>
      </c>
      <c r="ABR197" s="66" t="str">
        <f t="shared" si="1242"/>
        <v/>
      </c>
      <c r="ABS197" s="126">
        <f t="shared" si="1243"/>
        <v>1.1467132643422156E-2</v>
      </c>
      <c r="ABT197" s="66" t="str">
        <f t="shared" si="1244"/>
        <v>kg/GJ delivered</v>
      </c>
      <c r="ABU197" s="160">
        <f t="shared" si="1245"/>
        <v>1.1395908217065494E-3</v>
      </c>
      <c r="ABV197" s="66" t="str">
        <f t="shared" si="1246"/>
        <v>kg/GJ delivered</v>
      </c>
      <c r="ABW197" s="160">
        <f t="shared" si="1247"/>
        <v>1.3532641007765274E-3</v>
      </c>
      <c r="ABX197" s="66" t="str">
        <f t="shared" si="1248"/>
        <v>kg/GJ delivered</v>
      </c>
      <c r="ABY197" s="66" t="str">
        <f t="shared" si="1249"/>
        <v/>
      </c>
      <c r="ABZ197" s="66" t="str">
        <f t="shared" si="1250"/>
        <v/>
      </c>
      <c r="ACA197" s="160">
        <f t="shared" si="1251"/>
        <v>3.4187724651196481E-3</v>
      </c>
      <c r="ACB197" s="66" t="str">
        <f t="shared" si="1252"/>
        <v>kg/GJ delivered</v>
      </c>
      <c r="ACC197" s="160">
        <f t="shared" si="1253"/>
        <v>7.2648914883792519E-3</v>
      </c>
      <c r="ACD197" s="66" t="str">
        <f t="shared" si="1254"/>
        <v>kg/GJ delivered</v>
      </c>
      <c r="ACE197" s="126">
        <f t="shared" si="1255"/>
        <v>5.007077172873152E-2</v>
      </c>
      <c r="ACF197" s="66" t="str">
        <f t="shared" si="1256"/>
        <v>kg/GJ delivered</v>
      </c>
      <c r="ACG197" s="66" t="str">
        <f t="shared" si="1257"/>
        <v/>
      </c>
      <c r="ACH197" s="66" t="str">
        <f t="shared" si="1258"/>
        <v/>
      </c>
      <c r="ACI197" s="66" t="str">
        <f t="shared" si="1259"/>
        <v/>
      </c>
      <c r="ACJ197" s="66" t="str">
        <f t="shared" si="1260"/>
        <v/>
      </c>
      <c r="ACK197" s="66" t="str">
        <f t="shared" si="1261"/>
        <v/>
      </c>
      <c r="ACL197" s="66" t="str">
        <f t="shared" si="1262"/>
        <v/>
      </c>
      <c r="ACM197" s="66" t="str">
        <f t="shared" ref="ACM197:ACN197" si="1335">IF(AND(ACS$3="Unit", ACL197=""), "", IF(AND(ACS$3="Unit", ACL197="-"),"", IF(ACS$3="Unit", "kg/GJ delivered", IF(AND(NY197&lt;&gt;"", NY197&lt;&gt;"-", NX197="-"),"", IF($H197="","", IF(NX197="nd", "",IF(NX197="&lt;n.a.&gt;", "", IF(NY197="#/MJ", "", IF(NY197="kg/GJ delivered",NX197,IF(NY197="g/MJ delivered",NX197,IF(NY197="kg/MJ delivered",NX197*1000,IF(NY197="mg/MJ delivered",NX197/1000,IF(NY197="g/kg",((NX197)*(1/$I197)*(1/$H197)),IF(NY197="mg/kg",((NX197/1000)*(1/$I197)*(1/$H197)),IF(NY197="mg/MJ delivered",NX197/1000,IF(NY197="-","","Error"))))))))))))))))</f>
        <v/>
      </c>
      <c r="ACN197" s="66" t="str">
        <f t="shared" si="1335"/>
        <v/>
      </c>
      <c r="ACO197" s="66" t="str">
        <f t="shared" si="1264"/>
        <v/>
      </c>
      <c r="ACP197" s="66" t="str">
        <f t="shared" si="1265"/>
        <v/>
      </c>
      <c r="ACQ197" s="66" t="str">
        <f t="shared" si="1266"/>
        <v/>
      </c>
      <c r="ACR197" s="66" t="str">
        <f t="shared" si="1267"/>
        <v/>
      </c>
      <c r="ACS197" s="66" t="str">
        <f t="shared" si="1268"/>
        <v/>
      </c>
      <c r="ACT197" s="66" t="str">
        <f t="shared" si="1269"/>
        <v/>
      </c>
    </row>
    <row r="198" spans="2:774" ht="15.75" customHeight="1" x14ac:dyDescent="0.25">
      <c r="B198" s="66">
        <v>295</v>
      </c>
      <c r="C198" s="66" t="s">
        <v>1109</v>
      </c>
      <c r="D198" s="66" t="s">
        <v>1042</v>
      </c>
      <c r="E198" s="156" t="s">
        <v>1040</v>
      </c>
      <c r="F198" s="66" t="s">
        <v>1579</v>
      </c>
      <c r="G198" s="66" t="s">
        <v>492</v>
      </c>
      <c r="H198" s="126">
        <v>0.17244999999999999</v>
      </c>
      <c r="I198" s="130">
        <f>'Heating Values'!$D$24</f>
        <v>14.023</v>
      </c>
      <c r="J198" s="66" t="str">
        <f t="shared" si="1320"/>
        <v>Crop Residue, Improved, CN</v>
      </c>
      <c r="K198" s="161"/>
      <c r="L198" s="161"/>
      <c r="M198" s="161"/>
      <c r="N198" s="161"/>
      <c r="O198" s="66" t="s">
        <v>1030</v>
      </c>
      <c r="P198" s="66" t="str">
        <f t="shared" si="1327"/>
        <v>CN</v>
      </c>
      <c r="Q198" s="66" t="s">
        <v>87</v>
      </c>
      <c r="R198" s="162">
        <v>41.5</v>
      </c>
      <c r="S198" s="158" t="s">
        <v>523</v>
      </c>
      <c r="T198" s="158" t="s">
        <v>128</v>
      </c>
      <c r="U198" s="158" t="s">
        <v>128</v>
      </c>
      <c r="V198" s="158" t="s">
        <v>128</v>
      </c>
      <c r="W198" s="158" t="s">
        <v>128</v>
      </c>
      <c r="X198" s="166">
        <v>1499.7</v>
      </c>
      <c r="Y198" s="158" t="s">
        <v>523</v>
      </c>
      <c r="Z198" s="165">
        <v>1.4</v>
      </c>
      <c r="AA198" s="158" t="s">
        <v>523</v>
      </c>
      <c r="AB198" s="158" t="s">
        <v>128</v>
      </c>
      <c r="AC198" s="158" t="s">
        <v>128</v>
      </c>
      <c r="AD198" s="158" t="s">
        <v>128</v>
      </c>
      <c r="AE198" s="158" t="s">
        <v>128</v>
      </c>
      <c r="AF198" s="158" t="s">
        <v>128</v>
      </c>
      <c r="AG198" s="158" t="s">
        <v>128</v>
      </c>
      <c r="AH198" s="165">
        <v>1.66</v>
      </c>
      <c r="AI198" s="158" t="s">
        <v>523</v>
      </c>
      <c r="AJ198" s="158" t="s">
        <v>128</v>
      </c>
      <c r="AK198" s="158" t="s">
        <v>128</v>
      </c>
      <c r="AL198" s="158" t="s">
        <v>128</v>
      </c>
      <c r="AM198" s="158" t="s">
        <v>128</v>
      </c>
      <c r="AN198" s="158" t="s">
        <v>128</v>
      </c>
      <c r="AO198" s="158" t="s">
        <v>128</v>
      </c>
      <c r="AP198" s="158" t="s">
        <v>128</v>
      </c>
      <c r="AQ198" s="158" t="s">
        <v>128</v>
      </c>
      <c r="AR198" s="158" t="s">
        <v>128</v>
      </c>
      <c r="AS198" s="158" t="s">
        <v>128</v>
      </c>
      <c r="AT198" s="166">
        <v>1.0700000000000002E-3</v>
      </c>
      <c r="AU198" s="158" t="s">
        <v>523</v>
      </c>
      <c r="AV198" s="158" t="s">
        <v>128</v>
      </c>
      <c r="AW198" s="158" t="s">
        <v>128</v>
      </c>
      <c r="AX198" s="158" t="s">
        <v>128</v>
      </c>
      <c r="AY198" s="158" t="s">
        <v>128</v>
      </c>
      <c r="AZ198" s="158" t="s">
        <v>128</v>
      </c>
      <c r="BA198" s="158" t="s">
        <v>128</v>
      </c>
      <c r="BB198" s="158" t="s">
        <v>128</v>
      </c>
      <c r="BC198" s="158" t="s">
        <v>128</v>
      </c>
      <c r="BD198" s="158" t="s">
        <v>128</v>
      </c>
      <c r="BE198" s="158" t="s">
        <v>128</v>
      </c>
      <c r="BF198" s="163">
        <v>0.108712</v>
      </c>
      <c r="BG198" s="158" t="s">
        <v>523</v>
      </c>
      <c r="BH198" s="158" t="s">
        <v>128</v>
      </c>
      <c r="BI198" s="158" t="s">
        <v>128</v>
      </c>
      <c r="BJ198" s="158" t="s">
        <v>128</v>
      </c>
      <c r="BK198" s="158" t="s">
        <v>128</v>
      </c>
      <c r="BL198" s="158" t="s">
        <v>128</v>
      </c>
      <c r="BM198" s="158" t="s">
        <v>128</v>
      </c>
      <c r="BN198" s="158" t="s">
        <v>128</v>
      </c>
      <c r="BO198" s="158" t="s">
        <v>128</v>
      </c>
      <c r="BP198" s="158" t="s">
        <v>128</v>
      </c>
      <c r="BQ198" s="158" t="s">
        <v>128</v>
      </c>
      <c r="BR198" s="158" t="s">
        <v>128</v>
      </c>
      <c r="BS198" s="158" t="s">
        <v>128</v>
      </c>
      <c r="BT198" s="158" t="s">
        <v>128</v>
      </c>
      <c r="BU198" s="158" t="s">
        <v>128</v>
      </c>
      <c r="BV198" s="158" t="s">
        <v>128</v>
      </c>
      <c r="BW198" s="158" t="s">
        <v>128</v>
      </c>
      <c r="BX198" s="158" t="s">
        <v>128</v>
      </c>
      <c r="BY198" s="158" t="s">
        <v>128</v>
      </c>
      <c r="BZ198" s="158" t="s">
        <v>128</v>
      </c>
      <c r="CA198" s="158" t="s">
        <v>128</v>
      </c>
      <c r="CB198" s="158" t="s">
        <v>128</v>
      </c>
      <c r="CC198" s="158" t="s">
        <v>128</v>
      </c>
      <c r="CD198" s="158" t="s">
        <v>128</v>
      </c>
      <c r="CE198" s="158" t="s">
        <v>128</v>
      </c>
      <c r="CF198" s="158" t="s">
        <v>128</v>
      </c>
      <c r="CG198" s="158" t="s">
        <v>128</v>
      </c>
      <c r="CH198" s="158" t="s">
        <v>128</v>
      </c>
      <c r="CI198" s="158" t="s">
        <v>128</v>
      </c>
      <c r="CJ198" s="158" t="s">
        <v>128</v>
      </c>
      <c r="CK198" s="158" t="s">
        <v>128</v>
      </c>
      <c r="CL198" s="158" t="s">
        <v>128</v>
      </c>
      <c r="CM198" s="158" t="s">
        <v>128</v>
      </c>
      <c r="CN198" s="158" t="s">
        <v>128</v>
      </c>
      <c r="CO198" s="158" t="s">
        <v>128</v>
      </c>
      <c r="CP198" s="163">
        <v>2.4503000000000004E-2</v>
      </c>
      <c r="CQ198" s="158" t="s">
        <v>523</v>
      </c>
      <c r="CR198" s="158" t="s">
        <v>128</v>
      </c>
      <c r="CS198" s="158" t="s">
        <v>128</v>
      </c>
      <c r="CT198" s="158" t="s">
        <v>128</v>
      </c>
      <c r="CU198" s="158" t="s">
        <v>128</v>
      </c>
      <c r="CV198" s="158" t="s">
        <v>128</v>
      </c>
      <c r="CW198" s="158" t="s">
        <v>128</v>
      </c>
      <c r="CX198" s="158" t="s">
        <v>128</v>
      </c>
      <c r="CY198" s="158" t="s">
        <v>128</v>
      </c>
      <c r="CZ198" s="158" t="s">
        <v>128</v>
      </c>
      <c r="DA198" s="158" t="s">
        <v>128</v>
      </c>
      <c r="DB198" s="158" t="s">
        <v>128</v>
      </c>
      <c r="DC198" s="158" t="s">
        <v>128</v>
      </c>
      <c r="DD198" s="158" t="s">
        <v>128</v>
      </c>
      <c r="DE198" s="158" t="s">
        <v>128</v>
      </c>
      <c r="DF198" s="158" t="s">
        <v>128</v>
      </c>
      <c r="DG198" s="158" t="s">
        <v>128</v>
      </c>
      <c r="DH198" s="158" t="s">
        <v>128</v>
      </c>
      <c r="DI198" s="158" t="s">
        <v>128</v>
      </c>
      <c r="DJ198" s="158" t="s">
        <v>128</v>
      </c>
      <c r="DK198" s="158" t="s">
        <v>128</v>
      </c>
      <c r="DL198" s="158" t="s">
        <v>128</v>
      </c>
      <c r="DM198" s="158" t="s">
        <v>128</v>
      </c>
      <c r="DN198" s="166">
        <v>9.6299999999999999E-4</v>
      </c>
      <c r="DO198" s="158" t="s">
        <v>523</v>
      </c>
      <c r="DP198" s="158" t="s">
        <v>128</v>
      </c>
      <c r="DQ198" s="158" t="s">
        <v>128</v>
      </c>
      <c r="DR198" s="158" t="s">
        <v>128</v>
      </c>
      <c r="DS198" s="158" t="s">
        <v>128</v>
      </c>
      <c r="DT198" s="158" t="s">
        <v>128</v>
      </c>
      <c r="DU198" s="158" t="s">
        <v>128</v>
      </c>
      <c r="DV198" s="158" t="s">
        <v>128</v>
      </c>
      <c r="DW198" s="158" t="s">
        <v>128</v>
      </c>
      <c r="DX198" s="158" t="s">
        <v>128</v>
      </c>
      <c r="DY198" s="158" t="s">
        <v>128</v>
      </c>
      <c r="DZ198" s="158" t="s">
        <v>128</v>
      </c>
      <c r="EA198" s="158" t="s">
        <v>128</v>
      </c>
      <c r="EB198" s="158" t="s">
        <v>128</v>
      </c>
      <c r="EC198" s="158" t="s">
        <v>128</v>
      </c>
      <c r="ED198" s="158" t="s">
        <v>128</v>
      </c>
      <c r="EE198" s="158" t="s">
        <v>128</v>
      </c>
      <c r="EF198" s="158" t="s">
        <v>128</v>
      </c>
      <c r="EG198" s="158" t="s">
        <v>128</v>
      </c>
      <c r="EH198" s="158" t="s">
        <v>128</v>
      </c>
      <c r="EI198" s="158" t="s">
        <v>128</v>
      </c>
      <c r="EJ198" s="158" t="s">
        <v>128</v>
      </c>
      <c r="EK198" s="158" t="s">
        <v>128</v>
      </c>
      <c r="EL198" s="158" t="s">
        <v>128</v>
      </c>
      <c r="EM198" s="158" t="s">
        <v>128</v>
      </c>
      <c r="EN198" s="158" t="s">
        <v>128</v>
      </c>
      <c r="EO198" s="158" t="s">
        <v>128</v>
      </c>
      <c r="EP198" s="158" t="s">
        <v>128</v>
      </c>
      <c r="EQ198" s="158" t="s">
        <v>128</v>
      </c>
      <c r="ER198" s="158" t="s">
        <v>128</v>
      </c>
      <c r="ES198" s="158" t="s">
        <v>128</v>
      </c>
      <c r="ET198" s="158" t="s">
        <v>128</v>
      </c>
      <c r="EU198" s="158" t="s">
        <v>128</v>
      </c>
      <c r="EV198" s="158" t="s">
        <v>128</v>
      </c>
      <c r="EW198" s="158" t="s">
        <v>128</v>
      </c>
      <c r="EX198" s="166">
        <v>8.560000000000001E-4</v>
      </c>
      <c r="EY198" s="158" t="s">
        <v>523</v>
      </c>
      <c r="EZ198" s="163">
        <v>0.10389700000000002</v>
      </c>
      <c r="FA198" s="158" t="s">
        <v>523</v>
      </c>
      <c r="FB198" s="158" t="s">
        <v>128</v>
      </c>
      <c r="FC198" s="158" t="s">
        <v>128</v>
      </c>
      <c r="FD198" s="158" t="s">
        <v>128</v>
      </c>
      <c r="FE198" s="158" t="s">
        <v>128</v>
      </c>
      <c r="FF198" s="158" t="s">
        <v>128</v>
      </c>
      <c r="FG198" s="158" t="s">
        <v>128</v>
      </c>
      <c r="FH198" s="158" t="s">
        <v>128</v>
      </c>
      <c r="FI198" s="158" t="s">
        <v>128</v>
      </c>
      <c r="FJ198" s="158" t="s">
        <v>128</v>
      </c>
      <c r="FK198" s="158" t="s">
        <v>128</v>
      </c>
      <c r="FL198" s="158" t="s">
        <v>128</v>
      </c>
      <c r="FM198" s="158" t="s">
        <v>128</v>
      </c>
      <c r="FN198" s="158" t="s">
        <v>128</v>
      </c>
      <c r="FO198" s="158" t="s">
        <v>128</v>
      </c>
      <c r="FP198" s="158" t="s">
        <v>128</v>
      </c>
      <c r="FQ198" s="158" t="s">
        <v>128</v>
      </c>
      <c r="FR198" s="158" t="s">
        <v>128</v>
      </c>
      <c r="FS198" s="158" t="s">
        <v>128</v>
      </c>
      <c r="FT198" s="158" t="s">
        <v>128</v>
      </c>
      <c r="FU198" s="158" t="s">
        <v>128</v>
      </c>
      <c r="FV198" s="158" t="s">
        <v>128</v>
      </c>
      <c r="FW198" s="158" t="s">
        <v>128</v>
      </c>
      <c r="FX198" s="158" t="s">
        <v>128</v>
      </c>
      <c r="FY198" s="158" t="s">
        <v>128</v>
      </c>
      <c r="FZ198" s="158" t="s">
        <v>128</v>
      </c>
      <c r="GA198" s="158" t="s">
        <v>128</v>
      </c>
      <c r="GB198" s="158" t="s">
        <v>128</v>
      </c>
      <c r="GC198" s="158" t="s">
        <v>128</v>
      </c>
      <c r="GD198" s="158" t="s">
        <v>128</v>
      </c>
      <c r="GE198" s="158" t="s">
        <v>128</v>
      </c>
      <c r="GF198" s="158" t="s">
        <v>128</v>
      </c>
      <c r="GG198" s="158" t="s">
        <v>128</v>
      </c>
      <c r="GH198" s="158" t="s">
        <v>128</v>
      </c>
      <c r="GI198" s="158" t="s">
        <v>128</v>
      </c>
      <c r="GJ198" s="158" t="s">
        <v>128</v>
      </c>
      <c r="GK198" s="158" t="s">
        <v>128</v>
      </c>
      <c r="GL198" s="158" t="s">
        <v>128</v>
      </c>
      <c r="GM198" s="158" t="s">
        <v>128</v>
      </c>
      <c r="GN198" s="158" t="s">
        <v>128</v>
      </c>
      <c r="GO198" s="158" t="s">
        <v>128</v>
      </c>
      <c r="GP198" s="158" t="s">
        <v>128</v>
      </c>
      <c r="GQ198" s="158" t="s">
        <v>128</v>
      </c>
      <c r="GR198" s="158" t="s">
        <v>128</v>
      </c>
      <c r="GS198" s="158" t="s">
        <v>128</v>
      </c>
      <c r="GT198" s="158" t="s">
        <v>128</v>
      </c>
      <c r="GU198" s="158" t="s">
        <v>128</v>
      </c>
      <c r="GV198" s="158" t="s">
        <v>128</v>
      </c>
      <c r="GW198" s="158" t="s">
        <v>128</v>
      </c>
      <c r="GX198" s="158" t="s">
        <v>128</v>
      </c>
      <c r="GY198" s="158" t="s">
        <v>128</v>
      </c>
      <c r="GZ198" s="158" t="s">
        <v>128</v>
      </c>
      <c r="HA198" s="158" t="s">
        <v>128</v>
      </c>
      <c r="HB198" s="158" t="s">
        <v>128</v>
      </c>
      <c r="HC198" s="158" t="s">
        <v>128</v>
      </c>
      <c r="HD198" s="158" t="s">
        <v>128</v>
      </c>
      <c r="HE198" s="158" t="s">
        <v>128</v>
      </c>
      <c r="HF198" s="158" t="s">
        <v>128</v>
      </c>
      <c r="HG198" s="158" t="s">
        <v>128</v>
      </c>
      <c r="HH198" s="158" t="s">
        <v>128</v>
      </c>
      <c r="HI198" s="158" t="s">
        <v>128</v>
      </c>
      <c r="HJ198" s="158" t="s">
        <v>128</v>
      </c>
      <c r="HK198" s="158" t="s">
        <v>128</v>
      </c>
      <c r="HL198" s="158" t="s">
        <v>128</v>
      </c>
      <c r="HM198" s="158" t="s">
        <v>128</v>
      </c>
      <c r="HN198" s="158" t="s">
        <v>128</v>
      </c>
      <c r="HO198" s="158" t="s">
        <v>128</v>
      </c>
      <c r="HP198" s="158" t="s">
        <v>128</v>
      </c>
      <c r="HQ198" s="158" t="s">
        <v>128</v>
      </c>
      <c r="HR198" s="158" t="s">
        <v>128</v>
      </c>
      <c r="HS198" s="158" t="s">
        <v>128</v>
      </c>
      <c r="HT198" s="158" t="s">
        <v>128</v>
      </c>
      <c r="HU198" s="158" t="s">
        <v>128</v>
      </c>
      <c r="HV198" s="158" t="s">
        <v>128</v>
      </c>
      <c r="HW198" s="158" t="s">
        <v>128</v>
      </c>
      <c r="HX198" s="158" t="s">
        <v>128</v>
      </c>
      <c r="HY198" s="158" t="s">
        <v>128</v>
      </c>
      <c r="HZ198" s="158" t="s">
        <v>128</v>
      </c>
      <c r="IA198" s="158" t="s">
        <v>128</v>
      </c>
      <c r="IB198" s="158" t="s">
        <v>128</v>
      </c>
      <c r="IC198" s="158" t="s">
        <v>128</v>
      </c>
      <c r="ID198" s="158" t="s">
        <v>128</v>
      </c>
      <c r="IE198" s="158" t="s">
        <v>128</v>
      </c>
      <c r="IF198" s="158" t="s">
        <v>128</v>
      </c>
      <c r="IG198" s="158" t="s">
        <v>128</v>
      </c>
      <c r="IH198" s="158" t="s">
        <v>128</v>
      </c>
      <c r="II198" s="158" t="s">
        <v>128</v>
      </c>
      <c r="IJ198" s="158" t="s">
        <v>128</v>
      </c>
      <c r="IK198" s="158" t="s">
        <v>128</v>
      </c>
      <c r="IL198" s="158" t="s">
        <v>128</v>
      </c>
      <c r="IM198" s="158" t="s">
        <v>128</v>
      </c>
      <c r="IN198" s="158" t="s">
        <v>128</v>
      </c>
      <c r="IO198" s="158" t="s">
        <v>128</v>
      </c>
      <c r="IP198" s="158" t="s">
        <v>128</v>
      </c>
      <c r="IQ198" s="158" t="s">
        <v>128</v>
      </c>
      <c r="IR198" s="158" t="s">
        <v>128</v>
      </c>
      <c r="IS198" s="158" t="s">
        <v>128</v>
      </c>
      <c r="IT198" s="158" t="s">
        <v>128</v>
      </c>
      <c r="IU198" s="158" t="s">
        <v>128</v>
      </c>
      <c r="IV198" s="158" t="s">
        <v>128</v>
      </c>
      <c r="IW198" s="158" t="s">
        <v>128</v>
      </c>
      <c r="IX198" s="158" t="s">
        <v>128</v>
      </c>
      <c r="IY198" s="158" t="s">
        <v>128</v>
      </c>
      <c r="IZ198" s="158" t="s">
        <v>128</v>
      </c>
      <c r="JA198" s="158" t="s">
        <v>128</v>
      </c>
      <c r="JB198" s="158" t="s">
        <v>128</v>
      </c>
      <c r="JC198" s="158" t="s">
        <v>128</v>
      </c>
      <c r="JD198" s="158" t="s">
        <v>128</v>
      </c>
      <c r="JE198" s="158" t="s">
        <v>128</v>
      </c>
      <c r="JF198" s="158" t="s">
        <v>128</v>
      </c>
      <c r="JG198" s="158" t="s">
        <v>128</v>
      </c>
      <c r="JH198" s="158" t="s">
        <v>128</v>
      </c>
      <c r="JI198" s="158" t="s">
        <v>128</v>
      </c>
      <c r="JJ198" s="163">
        <v>8.3139000000000005E-2</v>
      </c>
      <c r="JK198" s="158" t="s">
        <v>523</v>
      </c>
      <c r="JL198" s="163">
        <v>2.5145000000000004E-2</v>
      </c>
      <c r="JM198" s="158" t="s">
        <v>523</v>
      </c>
      <c r="JN198" s="158" t="s">
        <v>128</v>
      </c>
      <c r="JO198" s="158" t="s">
        <v>128</v>
      </c>
      <c r="JP198" s="163">
        <v>2.5573000000000002E-2</v>
      </c>
      <c r="JQ198" s="158" t="s">
        <v>523</v>
      </c>
      <c r="JR198" s="163">
        <v>5.2965000000000012E-2</v>
      </c>
      <c r="JS198" s="158" t="s">
        <v>523</v>
      </c>
      <c r="JT198" s="163">
        <v>0.14241700000000002</v>
      </c>
      <c r="JU198" s="158" t="s">
        <v>523</v>
      </c>
      <c r="JV198" s="166">
        <v>1.0700000000000001E-4</v>
      </c>
      <c r="JW198" s="158" t="s">
        <v>523</v>
      </c>
      <c r="JX198" s="163">
        <v>1.5622E-2</v>
      </c>
      <c r="JY198" s="158" t="s">
        <v>523</v>
      </c>
      <c r="JZ198" s="166">
        <v>7.490000000000001E-4</v>
      </c>
      <c r="KA198" s="158" t="s">
        <v>523</v>
      </c>
      <c r="KB198" s="166">
        <v>4.2800000000000008E-3</v>
      </c>
      <c r="KC198" s="158" t="s">
        <v>523</v>
      </c>
      <c r="KD198" s="163">
        <v>2.5252E-2</v>
      </c>
      <c r="KE198" s="158" t="s">
        <v>523</v>
      </c>
      <c r="KF198" s="166">
        <v>2.6750000000000003E-3</v>
      </c>
      <c r="KG198" s="158" t="s">
        <v>523</v>
      </c>
      <c r="KH198" s="163">
        <v>0.17205600000000001</v>
      </c>
      <c r="KI198" s="158" t="s">
        <v>523</v>
      </c>
      <c r="KJ198" s="158" t="s">
        <v>128</v>
      </c>
      <c r="KK198" s="158" t="s">
        <v>128</v>
      </c>
      <c r="KL198" s="163">
        <v>1.8083000000000002E-2</v>
      </c>
      <c r="KM198" s="158" t="s">
        <v>523</v>
      </c>
      <c r="KN198" s="166">
        <v>2.5680000000000004E-3</v>
      </c>
      <c r="KO198" s="158" t="s">
        <v>523</v>
      </c>
      <c r="KP198" s="166">
        <v>6.7410000000000005E-3</v>
      </c>
      <c r="KQ198" s="158" t="s">
        <v>523</v>
      </c>
      <c r="KR198" s="158" t="s">
        <v>128</v>
      </c>
      <c r="KS198" s="158" t="s">
        <v>128</v>
      </c>
      <c r="KT198" s="158" t="s">
        <v>128</v>
      </c>
      <c r="KU198" s="158" t="s">
        <v>128</v>
      </c>
      <c r="KV198" s="158" t="s">
        <v>128</v>
      </c>
      <c r="KW198" s="158" t="s">
        <v>128</v>
      </c>
      <c r="KX198" s="166">
        <v>4.2800000000000005E-4</v>
      </c>
      <c r="KY198" s="158" t="s">
        <v>523</v>
      </c>
      <c r="KZ198" s="163">
        <v>2.2149000000000002E-2</v>
      </c>
      <c r="LA198" s="158" t="s">
        <v>523</v>
      </c>
      <c r="LB198" s="166">
        <v>1.7120000000000002E-3</v>
      </c>
      <c r="LC198" s="158" t="s">
        <v>523</v>
      </c>
      <c r="LD198" s="166">
        <v>2.1400000000000004E-3</v>
      </c>
      <c r="LE198" s="158" t="s">
        <v>523</v>
      </c>
      <c r="LF198" s="166">
        <v>8.5600000000000016E-3</v>
      </c>
      <c r="LG198" s="158" t="s">
        <v>523</v>
      </c>
      <c r="LH198" s="158" t="s">
        <v>128</v>
      </c>
      <c r="LI198" s="158" t="s">
        <v>128</v>
      </c>
      <c r="LJ198" s="158" t="s">
        <v>128</v>
      </c>
      <c r="LK198" s="158" t="s">
        <v>128</v>
      </c>
      <c r="LL198" s="163">
        <v>2.2898000000000002E-2</v>
      </c>
      <c r="LM198" s="158" t="s">
        <v>523</v>
      </c>
      <c r="LN198" s="163">
        <v>1.1235000000000002E-2</v>
      </c>
      <c r="LO198" s="158" t="s">
        <v>523</v>
      </c>
      <c r="LP198" s="166">
        <v>3.6380000000000006E-3</v>
      </c>
      <c r="LQ198" s="158" t="s">
        <v>523</v>
      </c>
      <c r="LR198" s="166">
        <v>6.7410000000000005E-3</v>
      </c>
      <c r="LS198" s="158" t="s">
        <v>523</v>
      </c>
      <c r="LT198" s="166">
        <v>1.2840000000000002E-3</v>
      </c>
      <c r="LU198" s="158" t="s">
        <v>523</v>
      </c>
      <c r="LV198" s="166">
        <v>1.0700000000000002E-3</v>
      </c>
      <c r="LW198" s="158" t="s">
        <v>523</v>
      </c>
      <c r="LX198" s="166">
        <v>2.4610000000000001E-3</v>
      </c>
      <c r="LY198" s="158" t="s">
        <v>523</v>
      </c>
      <c r="LZ198" s="166">
        <v>6.420000000000001E-4</v>
      </c>
      <c r="MA198" s="158" t="s">
        <v>523</v>
      </c>
      <c r="MB198" s="166">
        <v>7.4900000000000001E-3</v>
      </c>
      <c r="MC198" s="158" t="s">
        <v>523</v>
      </c>
      <c r="MD198" s="166">
        <v>6.420000000000001E-4</v>
      </c>
      <c r="ME198" s="158" t="s">
        <v>523</v>
      </c>
      <c r="MF198" s="163">
        <v>1.4873000000000001E-2</v>
      </c>
      <c r="MG198" s="158" t="s">
        <v>523</v>
      </c>
      <c r="MH198" s="166">
        <v>2.7820000000000002E-3</v>
      </c>
      <c r="MI198" s="158" t="s">
        <v>523</v>
      </c>
      <c r="MJ198" s="166">
        <v>4.1730000000000005E-3</v>
      </c>
      <c r="MK198" s="158" t="s">
        <v>523</v>
      </c>
      <c r="ML198" s="166">
        <v>4.0660000000000002E-3</v>
      </c>
      <c r="MM198" s="158" t="s">
        <v>523</v>
      </c>
      <c r="MN198" s="166">
        <v>2.0330000000000001E-3</v>
      </c>
      <c r="MO198" s="158" t="s">
        <v>523</v>
      </c>
      <c r="MP198" s="158" t="s">
        <v>128</v>
      </c>
      <c r="MQ198" s="158" t="s">
        <v>128</v>
      </c>
      <c r="MR198" s="158" t="s">
        <v>128</v>
      </c>
      <c r="MS198" s="158" t="s">
        <v>128</v>
      </c>
      <c r="MT198" s="163">
        <v>1.6264000000000001E-2</v>
      </c>
      <c r="MU198" s="158" t="s">
        <v>523</v>
      </c>
      <c r="MV198" s="166">
        <v>6.420000000000001E-4</v>
      </c>
      <c r="MW198" s="158" t="s">
        <v>523</v>
      </c>
      <c r="MX198" s="166">
        <v>5.5640000000000004E-3</v>
      </c>
      <c r="MY198" s="158" t="s">
        <v>523</v>
      </c>
      <c r="MZ198" s="166">
        <v>8.560000000000001E-4</v>
      </c>
      <c r="NA198" s="158" t="s">
        <v>523</v>
      </c>
      <c r="NB198" s="166">
        <v>2.1400000000000002E-4</v>
      </c>
      <c r="NC198" s="158" t="s">
        <v>523</v>
      </c>
      <c r="ND198" s="163">
        <v>2.2470000000000004E-2</v>
      </c>
      <c r="NE198" s="158" t="s">
        <v>523</v>
      </c>
      <c r="NF198" s="166">
        <v>1.926E-3</v>
      </c>
      <c r="NG198" s="158" t="s">
        <v>523</v>
      </c>
      <c r="NH198" s="166">
        <v>3.7450000000000001E-3</v>
      </c>
      <c r="NI198" s="158" t="s">
        <v>523</v>
      </c>
      <c r="NJ198" s="166">
        <v>4.7080000000000004E-3</v>
      </c>
      <c r="NK198" s="158" t="s">
        <v>523</v>
      </c>
      <c r="NL198" s="163">
        <v>1.1235000000000002E-2</v>
      </c>
      <c r="NM198" s="158" t="s">
        <v>523</v>
      </c>
      <c r="NN198" s="166">
        <v>7.2760000000000012E-3</v>
      </c>
      <c r="NO198" s="158" t="s">
        <v>523</v>
      </c>
      <c r="NP198" s="163">
        <v>5.4784000000000006E-2</v>
      </c>
      <c r="NQ198" s="158" t="s">
        <v>523</v>
      </c>
      <c r="NR198" s="158" t="s">
        <v>128</v>
      </c>
      <c r="NS198" s="158" t="s">
        <v>128</v>
      </c>
      <c r="NT198" s="158" t="s">
        <v>128</v>
      </c>
      <c r="NU198" s="158" t="s">
        <v>128</v>
      </c>
      <c r="NV198" s="158" t="s">
        <v>128</v>
      </c>
      <c r="NW198" s="158" t="s">
        <v>128</v>
      </c>
      <c r="NX198" s="158" t="s">
        <v>128</v>
      </c>
      <c r="NY198" s="158" t="s">
        <v>128</v>
      </c>
      <c r="NZ198" s="158" t="s">
        <v>128</v>
      </c>
      <c r="OA198" s="158" t="s">
        <v>128</v>
      </c>
      <c r="OB198" s="158" t="s">
        <v>128</v>
      </c>
      <c r="OC198" s="158" t="s">
        <v>128</v>
      </c>
      <c r="OD198" s="158" t="s">
        <v>128</v>
      </c>
      <c r="OE198" s="170" t="s">
        <v>128</v>
      </c>
      <c r="OF198" s="181"/>
      <c r="OG198" s="174">
        <f t="shared" ref="OG198:OG261" si="1336">IF(AND(OM$3="Unit", OF198=""), "", IF(AND(OM$3="Unit", OF198="-"),"", IF(OM$3="Unit", "kg/GJ delivered", IF(AND(S198&lt;&gt;"", S198&lt;&gt;"-", R198="-"),"", IF($H198="","", IF(R198="nd", "",IF(R198="&lt;n.a.&gt;", "", IF(S198="#/MJ", "", IF(S198="kg/GJ delivered",R198,IF(S198="g/MJ delivered",R198,IF(S198="kg/MJ delivered",R198*1000,IF(S198="mg/MJ delivered",R198/1000,IF(S198="g/kg",((R198)*(1/$I198)*(1/$H198)),IF(S198="mg/kg",((R198/1000)*(1/$I198)*(1/$H198)),IF(S198="mg/MJ delivered",R198/1000,IF(S198="-","","Error"))))))))))))))))</f>
        <v>17.161054240365214</v>
      </c>
      <c r="OH198" s="66" t="str">
        <f t="shared" ref="OH198:OH261" si="1337">IF(AND(ON$3="Unit", OG198=""), "", IF(AND(ON$3="Unit", OG198="-"),"", IF(ON$3="Unit", "kg/GJ delivered", IF(AND(T198&lt;&gt;"", T198&lt;&gt;"-", S198="-"),"", IF($H198="","", IF(S198="nd", "",IF(S198="&lt;n.a.&gt;", "", IF(T198="#/MJ", "", IF(T198="kg/GJ delivered",S198,IF(T198="g/MJ delivered",S198,IF(T198="kg/MJ delivered",S198*1000,IF(T198="mg/MJ delivered",S198/1000,IF(T198="g/kg",((S198)*(1/$I198)*(1/$H198)),IF(T198="mg/kg",((S198/1000)*(1/$I198)*(1/$H198)),IF(T198="mg/MJ delivered",S198/1000,IF(T198="-","","Error"))))))))))))))))</f>
        <v>kg/GJ delivered</v>
      </c>
      <c r="OI198" s="66" t="str">
        <f t="shared" ref="OI198:OI261" si="1338">IF(AND(OO$3="Unit", OH198=""), "", IF(AND(OO$3="Unit", OH198="-"),"", IF(OO$3="Unit", "kg/GJ delivered", IF(AND(U198&lt;&gt;"", U198&lt;&gt;"-", T198="-"),"", IF($H198="","", IF(T198="nd", "",IF(T198="&lt;n.a.&gt;", "", IF(U198="#/MJ", "", IF(U198="kg/GJ delivered",T198,IF(U198="g/MJ delivered",T198,IF(U198="kg/MJ delivered",T198*1000,IF(U198="mg/MJ delivered",T198/1000,IF(U198="g/kg",((T198)*(1/$I198)*(1/$H198)),IF(U198="mg/kg",((T198/1000)*(1/$I198)*(1/$H198)),IF(U198="mg/MJ delivered",T198/1000,IF(U198="-","","Error"))))))))))))))))</f>
        <v/>
      </c>
      <c r="OJ198" s="66" t="str">
        <f t="shared" ref="OJ198:OJ261" si="1339">IF(AND(OP$3="Unit", OI198=""), "", IF(AND(OP$3="Unit", OI198="-"),"", IF(OP$3="Unit", "kg/GJ delivered", IF(AND(V198&lt;&gt;"", V198&lt;&gt;"-", U198="-"),"", IF($H198="","", IF(U198="nd", "",IF(U198="&lt;n.a.&gt;", "", IF(V198="#/MJ", "", IF(V198="kg/GJ delivered",U198,IF(V198="g/MJ delivered",U198,IF(V198="kg/MJ delivered",U198*1000,IF(V198="mg/MJ delivered",U198/1000,IF(V198="g/kg",((U198)*(1/$I198)*(1/$H198)),IF(V198="mg/kg",((U198/1000)*(1/$I198)*(1/$H198)),IF(V198="mg/MJ delivered",U198/1000,IF(V198="-","","Error"))))))))))))))))</f>
        <v/>
      </c>
      <c r="OK198" s="66" t="str">
        <f t="shared" ref="OK198:OK261" si="1340">IF(AND(OQ$3="Unit", OJ198=""), "", IF(AND(OQ$3="Unit", OJ198="-"),"", IF(OQ$3="Unit", "kg/GJ delivered", IF(AND(W198&lt;&gt;"", W198&lt;&gt;"-", V198="-"),"", IF($H198="","", IF(V198="nd", "",IF(V198="&lt;n.a.&gt;", "", IF(W198="#/MJ", "", IF(W198="kg/GJ delivered",V198,IF(W198="g/MJ delivered",V198,IF(W198="kg/MJ delivered",V198*1000,IF(W198="mg/MJ delivered",V198/1000,IF(W198="g/kg",((V198)*(1/$I198)*(1/$H198)),IF(W198="mg/kg",((V198/1000)*(1/$I198)*(1/$H198)),IF(W198="mg/MJ delivered",V198/1000,IF(W198="-","","Error"))))))))))))))))</f>
        <v/>
      </c>
      <c r="OL198" s="66" t="str">
        <f t="shared" ref="OL198:OL261" si="1341">IF(AND(OR$3="Unit", OK198=""), "", IF(AND(OR$3="Unit", OK198="-"),"", IF(OR$3="Unit", "kg/GJ delivered", IF(AND(X198&lt;&gt;"", X198&lt;&gt;"-", W198="-"),"", IF($H198="","", IF(W198="nd", "",IF(W198="&lt;n.a.&gt;", "", IF(X198="#/MJ", "", IF(X198="kg/GJ delivered",W198,IF(X198="g/MJ delivered",W198,IF(X198="kg/MJ delivered",W198*1000,IF(X198="mg/MJ delivered",W198/1000,IF(X198="g/kg",((W198)*(1/$I198)*(1/$H198)),IF(X198="mg/kg",((W198/1000)*(1/$I198)*(1/$H198)),IF(X198="mg/MJ delivered",W198/1000,IF(X198="-","","Error"))))))))))))))))</f>
        <v/>
      </c>
      <c r="OM198" s="159">
        <f t="shared" ref="OM198:OM261" si="1342">IF(AND(OS$3="Unit", OL198=""), "", IF(AND(OS$3="Unit", OL198="-"),"", IF(OS$3="Unit", "kg/GJ delivered", IF(AND(Y198&lt;&gt;"", Y198&lt;&gt;"-", X198="-"),"", IF($H198="","", IF(X198="nd", "",IF(X198="&lt;n.a.&gt;", "", IF(Y198="#/MJ", "", IF(Y198="kg/GJ delivered",X198,IF(Y198="g/MJ delivered",X198,IF(Y198="kg/MJ delivered",X198*1000,IF(Y198="mg/MJ delivered",X198/1000,IF(Y198="g/kg",((X198)*(1/$I198)*(1/$H198)),IF(Y198="mg/kg",((X198/1000)*(1/$I198)*(1/$H198)),IF(Y198="mg/MJ delivered",X198/1000,IF(Y198="-","","Error"))))))))))))))))</f>
        <v>620.15501311507728</v>
      </c>
      <c r="ON198" s="66" t="str">
        <f t="shared" ref="ON198:ON261" si="1343">IF(AND(OT$3="Unit", OM198=""), "", IF(AND(OT$3="Unit", OM198="-"),"", IF(OT$3="Unit", "kg/GJ delivered", IF(AND(Z198&lt;&gt;"", Z198&lt;&gt;"-", Y198="-"),"", IF($H198="","", IF(Y198="nd", "",IF(Y198="&lt;n.a.&gt;", "", IF(Z198="#/MJ", "", IF(Z198="kg/GJ delivered",Y198,IF(Z198="g/MJ delivered",Y198,IF(Z198="kg/MJ delivered",Y198*1000,IF(Z198="mg/MJ delivered",Y198/1000,IF(Z198="g/kg",((Y198)*(1/$I198)*(1/$H198)),IF(Z198="mg/kg",((Y198/1000)*(1/$I198)*(1/$H198)),IF(Z198="mg/MJ delivered",Y198/1000,IF(Z198="-","","Error"))))))))))))))))</f>
        <v>kg/GJ delivered</v>
      </c>
      <c r="OO198" s="126">
        <f t="shared" ref="OO198:OO261" si="1344">IF(AND(OU$3="Unit", ON198=""), "", IF(AND(OU$3="Unit", ON198="-"),"", IF(OU$3="Unit", "kg/GJ delivered", IF(AND(AA198&lt;&gt;"", AA198&lt;&gt;"-", Z198="-"),"", IF($H198="","", IF(Z198="nd", "",IF(Z198="&lt;n.a.&gt;", "", IF(AA198="#/MJ", "", IF(AA198="kg/GJ delivered",Z198,IF(AA198="g/MJ delivered",Z198,IF(AA198="kg/MJ delivered",Z198*1000,IF(AA198="mg/MJ delivered",Z198/1000,IF(AA198="g/kg",((Z198)*(1/$I198)*(1/$H198)),IF(AA198="mg/kg",((Z198/1000)*(1/$I198)*(1/$H198)),IF(AA198="mg/MJ delivered",Z198/1000,IF(AA198="-","","Error"))))))))))))))))</f>
        <v>0.57892713100027215</v>
      </c>
      <c r="OP198" s="66" t="str">
        <f t="shared" ref="OP198:OP261" si="1345">IF(AND(OV$3="Unit", OO198=""), "", IF(AND(OV$3="Unit", OO198="-"),"", IF(OV$3="Unit", "kg/GJ delivered", IF(AND(AB198&lt;&gt;"", AB198&lt;&gt;"-", AA198="-"),"", IF($H198="","", IF(AA198="nd", "",IF(AA198="&lt;n.a.&gt;", "", IF(AB198="#/MJ", "", IF(AB198="kg/GJ delivered",AA198,IF(AB198="g/MJ delivered",AA198,IF(AB198="kg/MJ delivered",AA198*1000,IF(AB198="mg/MJ delivered",AA198/1000,IF(AB198="g/kg",((AA198)*(1/$I198)*(1/$H198)),IF(AB198="mg/kg",((AA198/1000)*(1/$I198)*(1/$H198)),IF(AB198="mg/MJ delivered",AA198/1000,IF(AB198="-","","Error"))))))))))))))))</f>
        <v>kg/GJ delivered</v>
      </c>
      <c r="OQ198" s="66" t="str">
        <f t="shared" ref="OQ198:OQ261" si="1346">IF(AND(OW$3="Unit", OP198=""), "", IF(AND(OW$3="Unit", OP198="-"),"", IF(OW$3="Unit", "kg/GJ delivered", IF(AND(AC198&lt;&gt;"", AC198&lt;&gt;"-", AB198="-"),"", IF($H198="","", IF(AB198="nd", "",IF(AB198="&lt;n.a.&gt;", "", IF(AC198="#/MJ", "", IF(AC198="kg/GJ delivered",AB198,IF(AC198="g/MJ delivered",AB198,IF(AC198="kg/MJ delivered",AB198*1000,IF(AC198="mg/MJ delivered",AB198/1000,IF(AC198="g/kg",((AB198)*(1/$I198)*(1/$H198)),IF(AC198="mg/kg",((AB198/1000)*(1/$I198)*(1/$H198)),IF(AC198="mg/MJ delivered",AB198/1000,IF(AC198="-","","Error"))))))))))))))))</f>
        <v/>
      </c>
      <c r="OR198" s="66" t="str">
        <f t="shared" ref="OR198:OR261" si="1347">IF(AND(OX$3="Unit", OQ198=""), "", IF(AND(OX$3="Unit", OQ198="-"),"", IF(OX$3="Unit", "kg/GJ delivered", IF(AND(AD198&lt;&gt;"", AD198&lt;&gt;"-", AC198="-"),"", IF($H198="","", IF(AC198="nd", "",IF(AC198="&lt;n.a.&gt;", "", IF(AD198="#/MJ", "", IF(AD198="kg/GJ delivered",AC198,IF(AD198="g/MJ delivered",AC198,IF(AD198="kg/MJ delivered",AC198*1000,IF(AD198="mg/MJ delivered",AC198/1000,IF(AD198="g/kg",((AC198)*(1/$I198)*(1/$H198)),IF(AD198="mg/kg",((AC198/1000)*(1/$I198)*(1/$H198)),IF(AD198="mg/MJ delivered",AC198/1000,IF(AD198="-","","Error"))))))))))))))))</f>
        <v/>
      </c>
      <c r="OS198" s="66" t="str">
        <f t="shared" ref="OS198:OS261" si="1348">IF(AND(OY$3="Unit", OR198=""), "", IF(AND(OY$3="Unit", OR198="-"),"", IF(OY$3="Unit", "kg/GJ delivered", IF(AND(AE198&lt;&gt;"", AE198&lt;&gt;"-", AD198="-"),"", IF($H198="","", IF(AD198="nd", "",IF(AD198="&lt;n.a.&gt;", "", IF(AE198="#/MJ", "", IF(AE198="kg/GJ delivered",AD198,IF(AE198="g/MJ delivered",AD198,IF(AE198="kg/MJ delivered",AD198*1000,IF(AE198="mg/MJ delivered",AD198/1000,IF(AE198="g/kg",((AD198)*(1/$I198)*(1/$H198)),IF(AE198="mg/kg",((AD198/1000)*(1/$I198)*(1/$H198)),IF(AE198="mg/MJ delivered",AD198/1000,IF(AE198="-","","Error"))))))))))))))))</f>
        <v/>
      </c>
      <c r="OT198" s="66" t="str">
        <f t="shared" ref="OT198:OT261" si="1349">IF(AND(OZ$3="Unit", OS198=""), "", IF(AND(OZ$3="Unit", OS198="-"),"", IF(OZ$3="Unit", "kg/GJ delivered", IF(AND(AF198&lt;&gt;"", AF198&lt;&gt;"-", AE198="-"),"", IF($H198="","", IF(AE198="nd", "",IF(AE198="&lt;n.a.&gt;", "", IF(AF198="#/MJ", "", IF(AF198="kg/GJ delivered",AE198,IF(AF198="g/MJ delivered",AE198,IF(AF198="kg/MJ delivered",AE198*1000,IF(AF198="mg/MJ delivered",AE198/1000,IF(AF198="g/kg",((AE198)*(1/$I198)*(1/$H198)),IF(AF198="mg/kg",((AE198/1000)*(1/$I198)*(1/$H198)),IF(AF198="mg/MJ delivered",AE198/1000,IF(AF198="-","","Error"))))))))))))))))</f>
        <v/>
      </c>
      <c r="OU198" s="66" t="str">
        <f t="shared" ref="OU198:OU261" si="1350">IF(AND(PA$3="Unit", OT198=""), "", IF(AND(PA$3="Unit", OT198="-"),"", IF(PA$3="Unit", "kg/GJ delivered", IF(AND(AG198&lt;&gt;"", AG198&lt;&gt;"-", AF198="-"),"", IF($H198="","", IF(AF198="nd", "",IF(AF198="&lt;n.a.&gt;", "", IF(AG198="#/MJ", "", IF(AG198="kg/GJ delivered",AF198,IF(AG198="g/MJ delivered",AF198,IF(AG198="kg/MJ delivered",AF198*1000,IF(AG198="mg/MJ delivered",AF198/1000,IF(AG198="g/kg",((AF198)*(1/$I198)*(1/$H198)),IF(AG198="mg/kg",((AF198/1000)*(1/$I198)*(1/$H198)),IF(AG198="mg/MJ delivered",AF198/1000,IF(AG198="-","","Error"))))))))))))))))</f>
        <v/>
      </c>
      <c r="OV198" s="66" t="str">
        <f t="shared" ref="OV198:OV261" si="1351">IF(AND(PB$3="Unit", OU198=""), "", IF(AND(PB$3="Unit", OU198="-"),"", IF(PB$3="Unit", "kg/GJ delivered", IF(AND(AH198&lt;&gt;"", AH198&lt;&gt;"-", AG198="-"),"", IF($H198="","", IF(AG198="nd", "",IF(AG198="&lt;n.a.&gt;", "", IF(AH198="#/MJ", "", IF(AH198="kg/GJ delivered",AG198,IF(AH198="g/MJ delivered",AG198,IF(AH198="kg/MJ delivered",AG198*1000,IF(AH198="mg/MJ delivered",AG198/1000,IF(AH198="g/kg",((AG198)*(1/$I198)*(1/$H198)),IF(AH198="mg/kg",((AG198/1000)*(1/$I198)*(1/$H198)),IF(AH198="mg/MJ delivered",AG198/1000,IF(AH198="-","","Error"))))))))))))))))</f>
        <v/>
      </c>
      <c r="OW198" s="126">
        <f t="shared" ref="OW198:OW261" si="1352">IF(AND(PC$3="Unit", OV198=""), "", IF(AND(PC$3="Unit", OV198="-"),"", IF(PC$3="Unit", "kg/GJ delivered", IF(AND(AI198&lt;&gt;"", AI198&lt;&gt;"-", AH198="-"),"", IF($H198="","", IF(AH198="nd", "",IF(AH198="&lt;n.a.&gt;", "", IF(AI198="#/MJ", "", IF(AI198="kg/GJ delivered",AH198,IF(AI198="g/MJ delivered",AH198,IF(AI198="kg/MJ delivered",AH198*1000,IF(AI198="mg/MJ delivered",AH198/1000,IF(AI198="g/kg",((AH198)*(1/$I198)*(1/$H198)),IF(AI198="mg/kg",((AH198/1000)*(1/$I198)*(1/$H198)),IF(AI198="mg/MJ delivered",AH198/1000,IF(AI198="-","","Error"))))))))))))))))</f>
        <v>0.68644216961460847</v>
      </c>
      <c r="OX198" s="66" t="str">
        <f t="shared" ref="OX198:OX261" si="1353">IF(AND(PD$3="Unit", OW198=""), "", IF(AND(PD$3="Unit", OW198="-"),"", IF(PD$3="Unit", "kg/GJ delivered", IF(AND(AJ198&lt;&gt;"", AJ198&lt;&gt;"-", AI198="-"),"", IF($H198="","", IF(AI198="nd", "",IF(AI198="&lt;n.a.&gt;", "", IF(AJ198="#/MJ", "", IF(AJ198="kg/GJ delivered",AI198,IF(AJ198="g/MJ delivered",AI198,IF(AJ198="kg/MJ delivered",AI198*1000,IF(AJ198="mg/MJ delivered",AI198/1000,IF(AJ198="g/kg",((AI198)*(1/$I198)*(1/$H198)),IF(AJ198="mg/kg",((AI198/1000)*(1/$I198)*(1/$H198)),IF(AJ198="mg/MJ delivered",AI198/1000,IF(AJ198="-","","Error"))))))))))))))))</f>
        <v>kg/GJ delivered</v>
      </c>
      <c r="OY198" s="66" t="str">
        <f t="shared" ref="OY198:OY261" si="1354">IF(AND(PE$3="Unit", OX198=""), "", IF(AND(PE$3="Unit", OX198="-"),"", IF(PE$3="Unit", "kg/GJ delivered", IF(AND(AK198&lt;&gt;"", AK198&lt;&gt;"-", AJ198="-"),"", IF($H198="","", IF(AJ198="nd", "",IF(AJ198="&lt;n.a.&gt;", "", IF(AK198="#/MJ", "", IF(AK198="kg/GJ delivered",AJ198,IF(AK198="g/MJ delivered",AJ198,IF(AK198="kg/MJ delivered",AJ198*1000,IF(AK198="mg/MJ delivered",AJ198/1000,IF(AK198="g/kg",((AJ198)*(1/$I198)*(1/$H198)),IF(AK198="mg/kg",((AJ198/1000)*(1/$I198)*(1/$H198)),IF(AK198="mg/MJ delivered",AJ198/1000,IF(AK198="-","","Error"))))))))))))))))</f>
        <v/>
      </c>
      <c r="OZ198" s="66" t="str">
        <f t="shared" ref="OZ198:OZ261" si="1355">IF(AND(PF$3="Unit", OY198=""), "", IF(AND(PF$3="Unit", OY198="-"),"", IF(PF$3="Unit", "kg/GJ delivered", IF(AND(AL198&lt;&gt;"", AL198&lt;&gt;"-", AK198="-"),"", IF($H198="","", IF(AK198="nd", "",IF(AK198="&lt;n.a.&gt;", "", IF(AL198="#/MJ", "", IF(AL198="kg/GJ delivered",AK198,IF(AL198="g/MJ delivered",AK198,IF(AL198="kg/MJ delivered",AK198*1000,IF(AL198="mg/MJ delivered",AK198/1000,IF(AL198="g/kg",((AK198)*(1/$I198)*(1/$H198)),IF(AL198="mg/kg",((AK198/1000)*(1/$I198)*(1/$H198)),IF(AL198="mg/MJ delivered",AK198/1000,IF(AL198="-","","Error"))))))))))))))))</f>
        <v/>
      </c>
      <c r="PA198" s="66" t="str">
        <f t="shared" ref="PA198:PA261" si="1356">IF(AND(PG$3="Unit", OZ198=""), "", IF(AND(PG$3="Unit", OZ198="-"),"", IF(PG$3="Unit", "kg/GJ delivered", IF(AND(AM198&lt;&gt;"", AM198&lt;&gt;"-", AL198="-"),"", IF($H198="","", IF(AL198="nd", "",IF(AL198="&lt;n.a.&gt;", "", IF(AM198="#/MJ", "", IF(AM198="kg/GJ delivered",AL198,IF(AM198="g/MJ delivered",AL198,IF(AM198="kg/MJ delivered",AL198*1000,IF(AM198="mg/MJ delivered",AL198/1000,IF(AM198="g/kg",((AL198)*(1/$I198)*(1/$H198)),IF(AM198="mg/kg",((AL198/1000)*(1/$I198)*(1/$H198)),IF(AM198="mg/MJ delivered",AL198/1000,IF(AM198="-","","Error"))))))))))))))))</f>
        <v/>
      </c>
      <c r="PB198" s="66" t="str">
        <f t="shared" ref="PB198:PB261" si="1357">IF(AND(PH$3="Unit", PA198=""), "", IF(AND(PH$3="Unit", PA198="-"),"", IF(PH$3="Unit", "kg/GJ delivered", IF(AND(AN198&lt;&gt;"", AN198&lt;&gt;"-", AM198="-"),"", IF($H198="","", IF(AM198="nd", "",IF(AM198="&lt;n.a.&gt;", "", IF(AN198="#/MJ", "", IF(AN198="kg/GJ delivered",AM198,IF(AN198="g/MJ delivered",AM198,IF(AN198="kg/MJ delivered",AM198*1000,IF(AN198="mg/MJ delivered",AM198/1000,IF(AN198="g/kg",((AM198)*(1/$I198)*(1/$H198)),IF(AN198="mg/kg",((AM198/1000)*(1/$I198)*(1/$H198)),IF(AN198="mg/MJ delivered",AM198/1000,IF(AN198="-","","Error"))))))))))))))))</f>
        <v/>
      </c>
      <c r="PC198" s="66" t="str">
        <f t="shared" ref="PC198:PC261" si="1358">IF(AND(PI$3="Unit", PB198=""), "", IF(AND(PI$3="Unit", PB198="-"),"", IF(PI$3="Unit", "kg/GJ delivered", IF(AND(AO198&lt;&gt;"", AO198&lt;&gt;"-", AN198="-"),"", IF($H198="","", IF(AN198="nd", "",IF(AN198="&lt;n.a.&gt;", "", IF(AO198="#/MJ", "", IF(AO198="kg/GJ delivered",AN198,IF(AO198="g/MJ delivered",AN198,IF(AO198="kg/MJ delivered",AN198*1000,IF(AO198="mg/MJ delivered",AN198/1000,IF(AO198="g/kg",((AN198)*(1/$I198)*(1/$H198)),IF(AO198="mg/kg",((AN198/1000)*(1/$I198)*(1/$H198)),IF(AO198="mg/MJ delivered",AN198/1000,IF(AO198="-","","Error"))))))))))))))))</f>
        <v/>
      </c>
      <c r="PD198" s="66" t="str">
        <f t="shared" ref="PD198:PD261" si="1359">IF(AND(PJ$3="Unit", PC198=""), "", IF(AND(PJ$3="Unit", PC198="-"),"", IF(PJ$3="Unit", "kg/GJ delivered", IF(AND(AP198&lt;&gt;"", AP198&lt;&gt;"-", AO198="-"),"", IF($H198="","", IF(AO198="nd", "",IF(AO198="&lt;n.a.&gt;", "", IF(AP198="#/MJ", "", IF(AP198="kg/GJ delivered",AO198,IF(AP198="g/MJ delivered",AO198,IF(AP198="kg/MJ delivered",AO198*1000,IF(AP198="mg/MJ delivered",AO198/1000,IF(AP198="g/kg",((AO198)*(1/$I198)*(1/$H198)),IF(AP198="mg/kg",((AO198/1000)*(1/$I198)*(1/$H198)),IF(AP198="mg/MJ delivered",AO198/1000,IF(AP198="-","","Error"))))))))))))))))</f>
        <v/>
      </c>
      <c r="PE198" s="66" t="str">
        <f t="shared" ref="PE198:PE261" si="1360">IF(AND(PK$3="Unit", PD198=""), "", IF(AND(PK$3="Unit", PD198="-"),"", IF(PK$3="Unit", "kg/GJ delivered", IF(AND(AQ198&lt;&gt;"", AQ198&lt;&gt;"-", AP198="-"),"", IF($H198="","", IF(AP198="nd", "",IF(AP198="&lt;n.a.&gt;", "", IF(AQ198="#/MJ", "", IF(AQ198="kg/GJ delivered",AP198,IF(AQ198="g/MJ delivered",AP198,IF(AQ198="kg/MJ delivered",AP198*1000,IF(AQ198="mg/MJ delivered",AP198/1000,IF(AQ198="g/kg",((AP198)*(1/$I198)*(1/$H198)),IF(AQ198="mg/kg",((AP198/1000)*(1/$I198)*(1/$H198)),IF(AQ198="mg/MJ delivered",AP198/1000,IF(AQ198="-","","Error"))))))))))))))))</f>
        <v/>
      </c>
      <c r="PF198" s="66" t="str">
        <f t="shared" ref="PF198:PF261" si="1361">IF(AND(PL$3="Unit", PE198=""), "", IF(AND(PL$3="Unit", PE198="-"),"", IF(PL$3="Unit", "kg/GJ delivered", IF(AND(AR198&lt;&gt;"", AR198&lt;&gt;"-", AQ198="-"),"", IF($H198="","", IF(AQ198="nd", "",IF(AQ198="&lt;n.a.&gt;", "", IF(AR198="#/MJ", "", IF(AR198="kg/GJ delivered",AQ198,IF(AR198="g/MJ delivered",AQ198,IF(AR198="kg/MJ delivered",AQ198*1000,IF(AR198="mg/MJ delivered",AQ198/1000,IF(AR198="g/kg",((AQ198)*(1/$I198)*(1/$H198)),IF(AR198="mg/kg",((AQ198/1000)*(1/$I198)*(1/$H198)),IF(AR198="mg/MJ delivered",AQ198/1000,IF(AR198="-","","Error"))))))))))))))))</f>
        <v/>
      </c>
      <c r="PG198" s="66" t="str">
        <f t="shared" ref="PG198:PG261" si="1362">IF(AND(PM$3="Unit", PF198=""), "", IF(AND(PM$3="Unit", PF198="-"),"", IF(PM$3="Unit", "kg/GJ delivered", IF(AND(AS198&lt;&gt;"", AS198&lt;&gt;"-", AR198="-"),"", IF($H198="","", IF(AR198="nd", "",IF(AR198="&lt;n.a.&gt;", "", IF(AS198="#/MJ", "", IF(AS198="kg/GJ delivered",AR198,IF(AS198="g/MJ delivered",AR198,IF(AS198="kg/MJ delivered",AR198*1000,IF(AS198="mg/MJ delivered",AR198/1000,IF(AS198="g/kg",((AR198)*(1/$I198)*(1/$H198)),IF(AS198="mg/kg",((AR198/1000)*(1/$I198)*(1/$H198)),IF(AS198="mg/MJ delivered",AR198/1000,IF(AS198="-","","Error"))))))))))))))))</f>
        <v/>
      </c>
      <c r="PH198" s="66" t="str">
        <f t="shared" ref="PH198:PH261" si="1363">IF(AND(PN$3="Unit", PG198=""), "", IF(AND(PN$3="Unit", PG198="-"),"", IF(PN$3="Unit", "kg/GJ delivered", IF(AND(AT198&lt;&gt;"", AT198&lt;&gt;"-", AS198="-"),"", IF($H198="","", IF(AS198="nd", "",IF(AS198="&lt;n.a.&gt;", "", IF(AT198="#/MJ", "", IF(AT198="kg/GJ delivered",AS198,IF(AT198="g/MJ delivered",AS198,IF(AT198="kg/MJ delivered",AS198*1000,IF(AT198="mg/MJ delivered",AS198/1000,IF(AT198="g/kg",((AS198)*(1/$I198)*(1/$H198)),IF(AT198="mg/kg",((AS198/1000)*(1/$I198)*(1/$H198)),IF(AT198="mg/MJ delivered",AS198/1000,IF(AT198="-","","Error"))))))))))))))))</f>
        <v/>
      </c>
      <c r="PI198" s="160">
        <f t="shared" ref="PI198:PI261" si="1364">IF(AND(PO$3="Unit", PH198=""), "", IF(AND(PO$3="Unit", PH198="-"),"", IF(PO$3="Unit", "kg/GJ delivered", IF(AND(AU198&lt;&gt;"", AU198&lt;&gt;"-", AT198="-"),"", IF($H198="","", IF(AT198="nd", "",IF(AT198="&lt;n.a.&gt;", "", IF(AU198="#/MJ", "", IF(AU198="kg/GJ delivered",AT198,IF(AU198="g/MJ delivered",AT198,IF(AU198="kg/MJ delivered",AT198*1000,IF(AU198="mg/MJ delivered",AT198/1000,IF(AU198="g/kg",((AT198)*(1/$I198)*(1/$H198)),IF(AU198="mg/kg",((AT198/1000)*(1/$I198)*(1/$H198)),IF(AU198="mg/MJ delivered",AT198/1000,IF(AU198="-","","Error"))))))))))))))))</f>
        <v>4.4246573583592237E-4</v>
      </c>
      <c r="PJ198" s="66" t="str">
        <f t="shared" ref="PJ198:PJ261" si="1365">IF(AND(PP$3="Unit", PI198=""), "", IF(AND(PP$3="Unit", PI198="-"),"", IF(PP$3="Unit", "kg/GJ delivered", IF(AND(AV198&lt;&gt;"", AV198&lt;&gt;"-", AU198="-"),"", IF($H198="","", IF(AU198="nd", "",IF(AU198="&lt;n.a.&gt;", "", IF(AV198="#/MJ", "", IF(AV198="kg/GJ delivered",AU198,IF(AV198="g/MJ delivered",AU198,IF(AV198="kg/MJ delivered",AU198*1000,IF(AV198="mg/MJ delivered",AU198/1000,IF(AV198="g/kg",((AU198)*(1/$I198)*(1/$H198)),IF(AV198="mg/kg",((AU198/1000)*(1/$I198)*(1/$H198)),IF(AV198="mg/MJ delivered",AU198/1000,IF(AV198="-","","Error"))))))))))))))))</f>
        <v>kg/GJ delivered</v>
      </c>
      <c r="PK198" s="66" t="str">
        <f t="shared" ref="PK198:PK261" si="1366">IF(AND(PQ$3="Unit", PJ198=""), "", IF(AND(PQ$3="Unit", PJ198="-"),"", IF(PQ$3="Unit", "kg/GJ delivered", IF(AND(AW198&lt;&gt;"", AW198&lt;&gt;"-", AV198="-"),"", IF($H198="","", IF(AV198="nd", "",IF(AV198="&lt;n.a.&gt;", "", IF(AW198="#/MJ", "", IF(AW198="kg/GJ delivered",AV198,IF(AW198="g/MJ delivered",AV198,IF(AW198="kg/MJ delivered",AV198*1000,IF(AW198="mg/MJ delivered",AV198/1000,IF(AW198="g/kg",((AV198)*(1/$I198)*(1/$H198)),IF(AW198="mg/kg",((AV198/1000)*(1/$I198)*(1/$H198)),IF(AW198="mg/MJ delivered",AV198/1000,IF(AW198="-","","Error"))))))))))))))))</f>
        <v/>
      </c>
      <c r="PL198" s="66" t="str">
        <f t="shared" ref="PL198:PL261" si="1367">IF(AND(PR$3="Unit", PK198=""), "", IF(AND(PR$3="Unit", PK198="-"),"", IF(PR$3="Unit", "kg/GJ delivered", IF(AND(AX198&lt;&gt;"", AX198&lt;&gt;"-", AW198="-"),"", IF($H198="","", IF(AW198="nd", "",IF(AW198="&lt;n.a.&gt;", "", IF(AX198="#/MJ", "", IF(AX198="kg/GJ delivered",AW198,IF(AX198="g/MJ delivered",AW198,IF(AX198="kg/MJ delivered",AW198*1000,IF(AX198="mg/MJ delivered",AW198/1000,IF(AX198="g/kg",((AW198)*(1/$I198)*(1/$H198)),IF(AX198="mg/kg",((AW198/1000)*(1/$I198)*(1/$H198)),IF(AX198="mg/MJ delivered",AW198/1000,IF(AX198="-","","Error"))))))))))))))))</f>
        <v/>
      </c>
      <c r="PM198" s="66" t="str">
        <f t="shared" ref="PM198:PM261" si="1368">IF(AND(PS$3="Unit", PL198=""), "", IF(AND(PS$3="Unit", PL198="-"),"", IF(PS$3="Unit", "kg/GJ delivered", IF(AND(AY198&lt;&gt;"", AY198&lt;&gt;"-", AX198="-"),"", IF($H198="","", IF(AX198="nd", "",IF(AX198="&lt;n.a.&gt;", "", IF(AY198="#/MJ", "", IF(AY198="kg/GJ delivered",AX198,IF(AY198="g/MJ delivered",AX198,IF(AY198="kg/MJ delivered",AX198*1000,IF(AY198="mg/MJ delivered",AX198/1000,IF(AY198="g/kg",((AX198)*(1/$I198)*(1/$H198)),IF(AY198="mg/kg",((AX198/1000)*(1/$I198)*(1/$H198)),IF(AY198="mg/MJ delivered",AX198/1000,IF(AY198="-","","Error"))))))))))))))))</f>
        <v/>
      </c>
      <c r="PN198" s="66" t="str">
        <f t="shared" ref="PN198:PN261" si="1369">IF(AND(PT$3="Unit", PM198=""), "", IF(AND(PT$3="Unit", PM198="-"),"", IF(PT$3="Unit", "kg/GJ delivered", IF(AND(AZ198&lt;&gt;"", AZ198&lt;&gt;"-", AY198="-"),"", IF($H198="","", IF(AY198="nd", "",IF(AY198="&lt;n.a.&gt;", "", IF(AZ198="#/MJ", "", IF(AZ198="kg/GJ delivered",AY198,IF(AZ198="g/MJ delivered",AY198,IF(AZ198="kg/MJ delivered",AY198*1000,IF(AZ198="mg/MJ delivered",AY198/1000,IF(AZ198="g/kg",((AY198)*(1/$I198)*(1/$H198)),IF(AZ198="mg/kg",((AY198/1000)*(1/$I198)*(1/$H198)),IF(AZ198="mg/MJ delivered",AY198/1000,IF(AZ198="-","","Error"))))))))))))))))</f>
        <v/>
      </c>
      <c r="PO198" s="66" t="str">
        <f t="shared" ref="PO198:PO261" si="1370">IF(AND(PU$3="Unit", PN198=""), "", IF(AND(PU$3="Unit", PN198="-"),"", IF(PU$3="Unit", "kg/GJ delivered", IF(AND(BA198&lt;&gt;"", BA198&lt;&gt;"-", AZ198="-"),"", IF($H198="","", IF(AZ198="nd", "",IF(AZ198="&lt;n.a.&gt;", "", IF(BA198="#/MJ", "", IF(BA198="kg/GJ delivered",AZ198,IF(BA198="g/MJ delivered",AZ198,IF(BA198="kg/MJ delivered",AZ198*1000,IF(BA198="mg/MJ delivered",AZ198/1000,IF(BA198="g/kg",((AZ198)*(1/$I198)*(1/$H198)),IF(BA198="mg/kg",((AZ198/1000)*(1/$I198)*(1/$H198)),IF(BA198="mg/MJ delivered",AZ198/1000,IF(BA198="-","","Error"))))))))))))))))</f>
        <v/>
      </c>
      <c r="PP198" s="66" t="str">
        <f t="shared" ref="PP198:PP261" si="1371">IF(AND(PV$3="Unit", PO198=""), "", IF(AND(PV$3="Unit", PO198="-"),"", IF(PV$3="Unit", "kg/GJ delivered", IF(AND(BB198&lt;&gt;"", BB198&lt;&gt;"-", BA198="-"),"", IF($H198="","", IF(BA198="nd", "",IF(BA198="&lt;n.a.&gt;", "", IF(BB198="#/MJ", "", IF(BB198="kg/GJ delivered",BA198,IF(BB198="g/MJ delivered",BA198,IF(BB198="kg/MJ delivered",BA198*1000,IF(BB198="mg/MJ delivered",BA198/1000,IF(BB198="g/kg",((BA198)*(1/$I198)*(1/$H198)),IF(BB198="mg/kg",((BA198/1000)*(1/$I198)*(1/$H198)),IF(BB198="mg/MJ delivered",BA198/1000,IF(BB198="-","","Error"))))))))))))))))</f>
        <v/>
      </c>
      <c r="PQ198" s="66" t="str">
        <f t="shared" ref="PQ198:PQ261" si="1372">IF(AND(PW$3="Unit", PP198=""), "", IF(AND(PW$3="Unit", PP198="-"),"", IF(PW$3="Unit", "kg/GJ delivered", IF(AND(BC198&lt;&gt;"", BC198&lt;&gt;"-", BB198="-"),"", IF($H198="","", IF(BB198="nd", "",IF(BB198="&lt;n.a.&gt;", "", IF(BC198="#/MJ", "", IF(BC198="kg/GJ delivered",BB198,IF(BC198="g/MJ delivered",BB198,IF(BC198="kg/MJ delivered",BB198*1000,IF(BC198="mg/MJ delivered",BB198/1000,IF(BC198="g/kg",((BB198)*(1/$I198)*(1/$H198)),IF(BC198="mg/kg",((BB198/1000)*(1/$I198)*(1/$H198)),IF(BC198="mg/MJ delivered",BB198/1000,IF(BC198="-","","Error"))))))))))))))))</f>
        <v/>
      </c>
      <c r="PR198" s="66" t="str">
        <f t="shared" ref="PR198:PR261" si="1373">IF(AND(PX$3="Unit", PQ198=""), "", IF(AND(PX$3="Unit", PQ198="-"),"", IF(PX$3="Unit", "kg/GJ delivered", IF(AND(BD198&lt;&gt;"", BD198&lt;&gt;"-", BC198="-"),"", IF($H198="","", IF(BC198="nd", "",IF(BC198="&lt;n.a.&gt;", "", IF(BD198="#/MJ", "", IF(BD198="kg/GJ delivered",BC198,IF(BD198="g/MJ delivered",BC198,IF(BD198="kg/MJ delivered",BC198*1000,IF(BD198="mg/MJ delivered",BC198/1000,IF(BD198="g/kg",((BC198)*(1/$I198)*(1/$H198)),IF(BD198="mg/kg",((BC198/1000)*(1/$I198)*(1/$H198)),IF(BD198="mg/MJ delivered",BC198/1000,IF(BD198="-","","Error"))))))))))))))))</f>
        <v/>
      </c>
      <c r="PS198" s="66" t="str">
        <f t="shared" ref="PS198:PS261" si="1374">IF(AND(PY$3="Unit", PR198=""), "", IF(AND(PY$3="Unit", PR198="-"),"", IF(PY$3="Unit", "kg/GJ delivered", IF(AND(BE198&lt;&gt;"", BE198&lt;&gt;"-", BD198="-"),"", IF($H198="","", IF(BD198="nd", "",IF(BD198="&lt;n.a.&gt;", "", IF(BE198="#/MJ", "", IF(BE198="kg/GJ delivered",BD198,IF(BE198="g/MJ delivered",BD198,IF(BE198="kg/MJ delivered",BD198*1000,IF(BE198="mg/MJ delivered",BD198/1000,IF(BE198="g/kg",((BD198)*(1/$I198)*(1/$H198)),IF(BE198="mg/kg",((BD198/1000)*(1/$I198)*(1/$H198)),IF(BE198="mg/MJ delivered",BD198/1000,IF(BE198="-","","Error"))))))))))))))))</f>
        <v/>
      </c>
      <c r="PT198" s="66" t="str">
        <f t="shared" ref="PT198:PT261" si="1375">IF(AND(PZ$3="Unit", PS198=""), "", IF(AND(PZ$3="Unit", PS198="-"),"", IF(PZ$3="Unit", "kg/GJ delivered", IF(AND(BF198&lt;&gt;"", BF198&lt;&gt;"-", BE198="-"),"", IF($H198="","", IF(BE198="nd", "",IF(BE198="&lt;n.a.&gt;", "", IF(BF198="#/MJ", "", IF(BF198="kg/GJ delivered",BE198,IF(BF198="g/MJ delivered",BE198,IF(BF198="kg/MJ delivered",BE198*1000,IF(BF198="mg/MJ delivered",BE198/1000,IF(BF198="g/kg",((BE198)*(1/$I198)*(1/$H198)),IF(BF198="mg/kg",((BE198/1000)*(1/$I198)*(1/$H198)),IF(BF198="mg/MJ delivered",BE198/1000,IF(BF198="-","","Error"))))))))))))))))</f>
        <v/>
      </c>
      <c r="PU198" s="126">
        <f t="shared" ref="PU198:PU261" si="1376">IF(AND(QA$3="Unit", PT198=""), "", IF(AND(QA$3="Unit", PT198="-"),"", IF(QA$3="Unit", "kg/GJ delivered", IF(AND(BG198&lt;&gt;"", BG198&lt;&gt;"-", BF198="-"),"", IF($H198="","", IF(BF198="nd", "",IF(BF198="&lt;n.a.&gt;", "", IF(BG198="#/MJ", "", IF(BG198="kg/GJ delivered",BF198,IF(BG198="g/MJ delivered",BF198,IF(BG198="kg/MJ delivered",BF198*1000,IF(BG198="mg/MJ delivered",BF198/1000,IF(BG198="g/kg",((BF198)*(1/$I198)*(1/$H198)),IF(BG198="mg/kg",((BF198/1000)*(1/$I198)*(1/$H198)),IF(BG198="mg/MJ delivered",BF198/1000,IF(BG198="-","","Error"))))))))))))))))</f>
        <v>4.4954518760929707E-2</v>
      </c>
      <c r="PV198" s="66" t="str">
        <f t="shared" ref="PV198:PV261" si="1377">IF(AND(QB$3="Unit", PU198=""), "", IF(AND(QB$3="Unit", PU198="-"),"", IF(QB$3="Unit", "kg/GJ delivered", IF(AND(BH198&lt;&gt;"", BH198&lt;&gt;"-", BG198="-"),"", IF($H198="","", IF(BG198="nd", "",IF(BG198="&lt;n.a.&gt;", "", IF(BH198="#/MJ", "", IF(BH198="kg/GJ delivered",BG198,IF(BH198="g/MJ delivered",BG198,IF(BH198="kg/MJ delivered",BG198*1000,IF(BH198="mg/MJ delivered",BG198/1000,IF(BH198="g/kg",((BG198)*(1/$I198)*(1/$H198)),IF(BH198="mg/kg",((BG198/1000)*(1/$I198)*(1/$H198)),IF(BH198="mg/MJ delivered",BG198/1000,IF(BH198="-","","Error"))))))))))))))))</f>
        <v>kg/GJ delivered</v>
      </c>
      <c r="PW198" s="66" t="str">
        <f t="shared" ref="PW198:PW261" si="1378">IF(AND(QC$3="Unit", PV198=""), "", IF(AND(QC$3="Unit", PV198="-"),"", IF(QC$3="Unit", "kg/GJ delivered", IF(AND(BI198&lt;&gt;"", BI198&lt;&gt;"-", BH198="-"),"", IF($H198="","", IF(BH198="nd", "",IF(BH198="&lt;n.a.&gt;", "", IF(BI198="#/MJ", "", IF(BI198="kg/GJ delivered",BH198,IF(BI198="g/MJ delivered",BH198,IF(BI198="kg/MJ delivered",BH198*1000,IF(BI198="mg/MJ delivered",BH198/1000,IF(BI198="g/kg",((BH198)*(1/$I198)*(1/$H198)),IF(BI198="mg/kg",((BH198/1000)*(1/$I198)*(1/$H198)),IF(BI198="mg/MJ delivered",BH198/1000,IF(BI198="-","","Error"))))))))))))))))</f>
        <v/>
      </c>
      <c r="PX198" s="66" t="str">
        <f t="shared" ref="PX198:PX261" si="1379">IF(AND(QD$3="Unit", PW198=""), "", IF(AND(QD$3="Unit", PW198="-"),"", IF(QD$3="Unit", "kg/GJ delivered", IF(AND(BJ198&lt;&gt;"", BJ198&lt;&gt;"-", BI198="-"),"", IF($H198="","", IF(BI198="nd", "",IF(BI198="&lt;n.a.&gt;", "", IF(BJ198="#/MJ", "", IF(BJ198="kg/GJ delivered",BI198,IF(BJ198="g/MJ delivered",BI198,IF(BJ198="kg/MJ delivered",BI198*1000,IF(BJ198="mg/MJ delivered",BI198/1000,IF(BJ198="g/kg",((BI198)*(1/$I198)*(1/$H198)),IF(BJ198="mg/kg",((BI198/1000)*(1/$I198)*(1/$H198)),IF(BJ198="mg/MJ delivered",BI198/1000,IF(BJ198="-","","Error"))))))))))))))))</f>
        <v/>
      </c>
      <c r="PY198" s="66" t="str">
        <f t="shared" ref="PY198:PY261" si="1380">IF(AND(QE$3="Unit", PX198=""), "", IF(AND(QE$3="Unit", PX198="-"),"", IF(QE$3="Unit", "kg/GJ delivered", IF(AND(BK198&lt;&gt;"", BK198&lt;&gt;"-", BJ198="-"),"", IF($H198="","", IF(BJ198="nd", "",IF(BJ198="&lt;n.a.&gt;", "", IF(BK198="#/MJ", "", IF(BK198="kg/GJ delivered",BJ198,IF(BK198="g/MJ delivered",BJ198,IF(BK198="kg/MJ delivered",BJ198*1000,IF(BK198="mg/MJ delivered",BJ198/1000,IF(BK198="g/kg",((BJ198)*(1/$I198)*(1/$H198)),IF(BK198="mg/kg",((BJ198/1000)*(1/$I198)*(1/$H198)),IF(BK198="mg/MJ delivered",BJ198/1000,IF(BK198="-","","Error"))))))))))))))))</f>
        <v/>
      </c>
      <c r="PZ198" s="66" t="str">
        <f t="shared" ref="PZ198:PZ261" si="1381">IF(AND(QF$3="Unit", PY198=""), "", IF(AND(QF$3="Unit", PY198="-"),"", IF(QF$3="Unit", "kg/GJ delivered", IF(AND(BL198&lt;&gt;"", BL198&lt;&gt;"-", BK198="-"),"", IF($H198="","", IF(BK198="nd", "",IF(BK198="&lt;n.a.&gt;", "", IF(BL198="#/MJ", "", IF(BL198="kg/GJ delivered",BK198,IF(BL198="g/MJ delivered",BK198,IF(BL198="kg/MJ delivered",BK198*1000,IF(BL198="mg/MJ delivered",BK198/1000,IF(BL198="g/kg",((BK198)*(1/$I198)*(1/$H198)),IF(BL198="mg/kg",((BK198/1000)*(1/$I198)*(1/$H198)),IF(BL198="mg/MJ delivered",BK198/1000,IF(BL198="-","","Error"))))))))))))))))</f>
        <v/>
      </c>
      <c r="QA198" s="66" t="str">
        <f t="shared" ref="QA198:QA261" si="1382">IF(AND(QG$3="Unit", PZ198=""), "", IF(AND(QG$3="Unit", PZ198="-"),"", IF(QG$3="Unit", "kg/GJ delivered", IF(AND(BM198&lt;&gt;"", BM198&lt;&gt;"-", BL198="-"),"", IF($H198="","", IF(BL198="nd", "",IF(BL198="&lt;n.a.&gt;", "", IF(BM198="#/MJ", "", IF(BM198="kg/GJ delivered",BL198,IF(BM198="g/MJ delivered",BL198,IF(BM198="kg/MJ delivered",BL198*1000,IF(BM198="mg/MJ delivered",BL198/1000,IF(BM198="g/kg",((BL198)*(1/$I198)*(1/$H198)),IF(BM198="mg/kg",((BL198/1000)*(1/$I198)*(1/$H198)),IF(BM198="mg/MJ delivered",BL198/1000,IF(BM198="-","","Error"))))))))))))))))</f>
        <v/>
      </c>
      <c r="QB198" s="66" t="str">
        <f t="shared" ref="QB198:QB261" si="1383">IF(AND(QH$3="Unit", QA198=""), "", IF(AND(QH$3="Unit", QA198="-"),"", IF(QH$3="Unit", "kg/GJ delivered", IF(AND(BN198&lt;&gt;"", BN198&lt;&gt;"-", BM198="-"),"", IF($H198="","", IF(BM198="nd", "",IF(BM198="&lt;n.a.&gt;", "", IF(BN198="#/MJ", "", IF(BN198="kg/GJ delivered",BM198,IF(BN198="g/MJ delivered",BM198,IF(BN198="kg/MJ delivered",BM198*1000,IF(BN198="mg/MJ delivered",BM198/1000,IF(BN198="g/kg",((BM198)*(1/$I198)*(1/$H198)),IF(BN198="mg/kg",((BM198/1000)*(1/$I198)*(1/$H198)),IF(BN198="mg/MJ delivered",BM198/1000,IF(BN198="-","","Error"))))))))))))))))</f>
        <v/>
      </c>
      <c r="QC198" s="66" t="str">
        <f t="shared" ref="QC198:QC261" si="1384">IF(AND(QI$3="Unit", QB198=""), "", IF(AND(QI$3="Unit", QB198="-"),"", IF(QI$3="Unit", "kg/GJ delivered", IF(AND(BO198&lt;&gt;"", BO198&lt;&gt;"-", BN198="-"),"", IF($H198="","", IF(BN198="nd", "",IF(BN198="&lt;n.a.&gt;", "", IF(BO198="#/MJ", "", IF(BO198="kg/GJ delivered",BN198,IF(BO198="g/MJ delivered",BN198,IF(BO198="kg/MJ delivered",BN198*1000,IF(BO198="mg/MJ delivered",BN198/1000,IF(BO198="g/kg",((BN198)*(1/$I198)*(1/$H198)),IF(BO198="mg/kg",((BN198/1000)*(1/$I198)*(1/$H198)),IF(BO198="mg/MJ delivered",BN198/1000,IF(BO198="-","","Error"))))))))))))))))</f>
        <v/>
      </c>
      <c r="QD198" s="66" t="str">
        <f t="shared" ref="QD198:QD261" si="1385">IF(AND(QJ$3="Unit", QC198=""), "", IF(AND(QJ$3="Unit", QC198="-"),"", IF(QJ$3="Unit", "kg/GJ delivered", IF(AND(BP198&lt;&gt;"", BP198&lt;&gt;"-", BO198="-"),"", IF($H198="","", IF(BO198="nd", "",IF(BO198="&lt;n.a.&gt;", "", IF(BP198="#/MJ", "", IF(BP198="kg/GJ delivered",BO198,IF(BP198="g/MJ delivered",BO198,IF(BP198="kg/MJ delivered",BO198*1000,IF(BP198="mg/MJ delivered",BO198/1000,IF(BP198="g/kg",((BO198)*(1/$I198)*(1/$H198)),IF(BP198="mg/kg",((BO198/1000)*(1/$I198)*(1/$H198)),IF(BP198="mg/MJ delivered",BO198/1000,IF(BP198="-","","Error"))))))))))))))))</f>
        <v/>
      </c>
      <c r="QE198" s="66" t="str">
        <f t="shared" ref="QE198:QE261" si="1386">IF(AND(QK$3="Unit", QD198=""), "", IF(AND(QK$3="Unit", QD198="-"),"", IF(QK$3="Unit", "kg/GJ delivered", IF(AND(BQ198&lt;&gt;"", BQ198&lt;&gt;"-", BP198="-"),"", IF($H198="","", IF(BP198="nd", "",IF(BP198="&lt;n.a.&gt;", "", IF(BQ198="#/MJ", "", IF(BQ198="kg/GJ delivered",BP198,IF(BQ198="g/MJ delivered",BP198,IF(BQ198="kg/MJ delivered",BP198*1000,IF(BQ198="mg/MJ delivered",BP198/1000,IF(BQ198="g/kg",((BP198)*(1/$I198)*(1/$H198)),IF(BQ198="mg/kg",((BP198/1000)*(1/$I198)*(1/$H198)),IF(BQ198="mg/MJ delivered",BP198/1000,IF(BQ198="-","","Error"))))))))))))))))</f>
        <v/>
      </c>
      <c r="QF198" s="66" t="str">
        <f t="shared" ref="QF198:QF261" si="1387">IF(AND(QL$3="Unit", QE198=""), "", IF(AND(QL$3="Unit", QE198="-"),"", IF(QL$3="Unit", "kg/GJ delivered", IF(AND(BR198&lt;&gt;"", BR198&lt;&gt;"-", BQ198="-"),"", IF($H198="","", IF(BQ198="nd", "",IF(BQ198="&lt;n.a.&gt;", "", IF(BR198="#/MJ", "", IF(BR198="kg/GJ delivered",BQ198,IF(BR198="g/MJ delivered",BQ198,IF(BR198="kg/MJ delivered",BQ198*1000,IF(BR198="mg/MJ delivered",BQ198/1000,IF(BR198="g/kg",((BQ198)*(1/$I198)*(1/$H198)),IF(BR198="mg/kg",((BQ198/1000)*(1/$I198)*(1/$H198)),IF(BR198="mg/MJ delivered",BQ198/1000,IF(BR198="-","","Error"))))))))))))))))</f>
        <v/>
      </c>
      <c r="QG198" s="66" t="str">
        <f t="shared" ref="QG198:QG261" si="1388">IF(AND(QM$3="Unit", QF198=""), "", IF(AND(QM$3="Unit", QF198="-"),"", IF(QM$3="Unit", "kg/GJ delivered", IF(AND(BS198&lt;&gt;"", BS198&lt;&gt;"-", BR198="-"),"", IF($H198="","", IF(BR198="nd", "",IF(BR198="&lt;n.a.&gt;", "", IF(BS198="#/MJ", "", IF(BS198="kg/GJ delivered",BR198,IF(BS198="g/MJ delivered",BR198,IF(BS198="kg/MJ delivered",BR198*1000,IF(BS198="mg/MJ delivered",BR198/1000,IF(BS198="g/kg",((BR198)*(1/$I198)*(1/$H198)),IF(BS198="mg/kg",((BR198/1000)*(1/$I198)*(1/$H198)),IF(BS198="mg/MJ delivered",BR198/1000,IF(BS198="-","","Error"))))))))))))))))</f>
        <v/>
      </c>
      <c r="QH198" s="66" t="str">
        <f t="shared" ref="QH198:QH261" si="1389">IF(AND(QN$3="Unit", QG198=""), "", IF(AND(QN$3="Unit", QG198="-"),"", IF(QN$3="Unit", "kg/GJ delivered", IF(AND(BT198&lt;&gt;"", BT198&lt;&gt;"-", BS198="-"),"", IF($H198="","", IF(BS198="nd", "",IF(BS198="&lt;n.a.&gt;", "", IF(BT198="#/MJ", "", IF(BT198="kg/GJ delivered",BS198,IF(BT198="g/MJ delivered",BS198,IF(BT198="kg/MJ delivered",BS198*1000,IF(BT198="mg/MJ delivered",BS198/1000,IF(BT198="g/kg",((BS198)*(1/$I198)*(1/$H198)),IF(BT198="mg/kg",((BS198/1000)*(1/$I198)*(1/$H198)),IF(BT198="mg/MJ delivered",BS198/1000,IF(BT198="-","","Error"))))))))))))))))</f>
        <v/>
      </c>
      <c r="QI198" s="66" t="str">
        <f t="shared" ref="QI198:QI261" si="1390">IF(AND(QO$3="Unit", QH198=""), "", IF(AND(QO$3="Unit", QH198="-"),"", IF(QO$3="Unit", "kg/GJ delivered", IF(AND(BU198&lt;&gt;"", BU198&lt;&gt;"-", BT198="-"),"", IF($H198="","", IF(BT198="nd", "",IF(BT198="&lt;n.a.&gt;", "", IF(BU198="#/MJ", "", IF(BU198="kg/GJ delivered",BT198,IF(BU198="g/MJ delivered",BT198,IF(BU198="kg/MJ delivered",BT198*1000,IF(BU198="mg/MJ delivered",BT198/1000,IF(BU198="g/kg",((BT198)*(1/$I198)*(1/$H198)),IF(BU198="mg/kg",((BT198/1000)*(1/$I198)*(1/$H198)),IF(BU198="mg/MJ delivered",BT198/1000,IF(BU198="-","","Error"))))))))))))))))</f>
        <v/>
      </c>
      <c r="QJ198" s="66" t="str">
        <f t="shared" ref="QJ198:QJ261" si="1391">IF(AND(QP$3="Unit", QI198=""), "", IF(AND(QP$3="Unit", QI198="-"),"", IF(QP$3="Unit", "kg/GJ delivered", IF(AND(BV198&lt;&gt;"", BV198&lt;&gt;"-", BU198="-"),"", IF($H198="","", IF(BU198="nd", "",IF(BU198="&lt;n.a.&gt;", "", IF(BV198="#/MJ", "", IF(BV198="kg/GJ delivered",BU198,IF(BV198="g/MJ delivered",BU198,IF(BV198="kg/MJ delivered",BU198*1000,IF(BV198="mg/MJ delivered",BU198/1000,IF(BV198="g/kg",((BU198)*(1/$I198)*(1/$H198)),IF(BV198="mg/kg",((BU198/1000)*(1/$I198)*(1/$H198)),IF(BV198="mg/MJ delivered",BU198/1000,IF(BV198="-","","Error"))))))))))))))))</f>
        <v/>
      </c>
      <c r="QK198" s="66" t="str">
        <f t="shared" ref="QK198:QK261" si="1392">IF(AND(QQ$3="Unit", QJ198=""), "", IF(AND(QQ$3="Unit", QJ198="-"),"", IF(QQ$3="Unit", "kg/GJ delivered", IF(AND(BW198&lt;&gt;"", BW198&lt;&gt;"-", BV198="-"),"", IF($H198="","", IF(BV198="nd", "",IF(BV198="&lt;n.a.&gt;", "", IF(BW198="#/MJ", "", IF(BW198="kg/GJ delivered",BV198,IF(BW198="g/MJ delivered",BV198,IF(BW198="kg/MJ delivered",BV198*1000,IF(BW198="mg/MJ delivered",BV198/1000,IF(BW198="g/kg",((BV198)*(1/$I198)*(1/$H198)),IF(BW198="mg/kg",((BV198/1000)*(1/$I198)*(1/$H198)),IF(BW198="mg/MJ delivered",BV198/1000,IF(BW198="-","","Error"))))))))))))))))</f>
        <v/>
      </c>
      <c r="QL198" s="66" t="str">
        <f t="shared" ref="QL198:QL261" si="1393">IF(AND(QR$3="Unit", QK198=""), "", IF(AND(QR$3="Unit", QK198="-"),"", IF(QR$3="Unit", "kg/GJ delivered", IF(AND(BX198&lt;&gt;"", BX198&lt;&gt;"-", BW198="-"),"", IF($H198="","", IF(BW198="nd", "",IF(BW198="&lt;n.a.&gt;", "", IF(BX198="#/MJ", "", IF(BX198="kg/GJ delivered",BW198,IF(BX198="g/MJ delivered",BW198,IF(BX198="kg/MJ delivered",BW198*1000,IF(BX198="mg/MJ delivered",BW198/1000,IF(BX198="g/kg",((BW198)*(1/$I198)*(1/$H198)),IF(BX198="mg/kg",((BW198/1000)*(1/$I198)*(1/$H198)),IF(BX198="mg/MJ delivered",BW198/1000,IF(BX198="-","","Error"))))))))))))))))</f>
        <v/>
      </c>
      <c r="QM198" s="66" t="str">
        <f t="shared" ref="QM198:QM261" si="1394">IF(AND(QS$3="Unit", QL198=""), "", IF(AND(QS$3="Unit", QL198="-"),"", IF(QS$3="Unit", "kg/GJ delivered", IF(AND(BY198&lt;&gt;"", BY198&lt;&gt;"-", BX198="-"),"", IF($H198="","", IF(BX198="nd", "",IF(BX198="&lt;n.a.&gt;", "", IF(BY198="#/MJ", "", IF(BY198="kg/GJ delivered",BX198,IF(BY198="g/MJ delivered",BX198,IF(BY198="kg/MJ delivered",BX198*1000,IF(BY198="mg/MJ delivered",BX198/1000,IF(BY198="g/kg",((BX198)*(1/$I198)*(1/$H198)),IF(BY198="mg/kg",((BX198/1000)*(1/$I198)*(1/$H198)),IF(BY198="mg/MJ delivered",BX198/1000,IF(BY198="-","","Error"))))))))))))))))</f>
        <v/>
      </c>
      <c r="QN198" s="66" t="str">
        <f t="shared" ref="QN198:QN261" si="1395">IF(AND(QT$3="Unit", QM198=""), "", IF(AND(QT$3="Unit", QM198="-"),"", IF(QT$3="Unit", "kg/GJ delivered", IF(AND(BZ198&lt;&gt;"", BZ198&lt;&gt;"-", BY198="-"),"", IF($H198="","", IF(BY198="nd", "",IF(BY198="&lt;n.a.&gt;", "", IF(BZ198="#/MJ", "", IF(BZ198="kg/GJ delivered",BY198,IF(BZ198="g/MJ delivered",BY198,IF(BZ198="kg/MJ delivered",BY198*1000,IF(BZ198="mg/MJ delivered",BY198/1000,IF(BZ198="g/kg",((BY198)*(1/$I198)*(1/$H198)),IF(BZ198="mg/kg",((BY198/1000)*(1/$I198)*(1/$H198)),IF(BZ198="mg/MJ delivered",BY198/1000,IF(BZ198="-","","Error"))))))))))))))))</f>
        <v/>
      </c>
      <c r="QO198" s="66" t="str">
        <f t="shared" ref="QO198:QO261" si="1396">IF(AND(QU$3="Unit", QN198=""), "", IF(AND(QU$3="Unit", QN198="-"),"", IF(QU$3="Unit", "kg/GJ delivered", IF(AND(CA198&lt;&gt;"", CA198&lt;&gt;"-", BZ198="-"),"", IF($H198="","", IF(BZ198="nd", "",IF(BZ198="&lt;n.a.&gt;", "", IF(CA198="#/MJ", "", IF(CA198="kg/GJ delivered",BZ198,IF(CA198="g/MJ delivered",BZ198,IF(CA198="kg/MJ delivered",BZ198*1000,IF(CA198="mg/MJ delivered",BZ198/1000,IF(CA198="g/kg",((BZ198)*(1/$I198)*(1/$H198)),IF(CA198="mg/kg",((BZ198/1000)*(1/$I198)*(1/$H198)),IF(CA198="mg/MJ delivered",BZ198/1000,IF(CA198="-","","Error"))))))))))))))))</f>
        <v/>
      </c>
      <c r="QP198" s="66" t="str">
        <f t="shared" ref="QP198:QP261" si="1397">IF(AND(QV$3="Unit", QO198=""), "", IF(AND(QV$3="Unit", QO198="-"),"", IF(QV$3="Unit", "kg/GJ delivered", IF(AND(CB198&lt;&gt;"", CB198&lt;&gt;"-", CA198="-"),"", IF($H198="","", IF(CA198="nd", "",IF(CA198="&lt;n.a.&gt;", "", IF(CB198="#/MJ", "", IF(CB198="kg/GJ delivered",CA198,IF(CB198="g/MJ delivered",CA198,IF(CB198="kg/MJ delivered",CA198*1000,IF(CB198="mg/MJ delivered",CA198/1000,IF(CB198="g/kg",((CA198)*(1/$I198)*(1/$H198)),IF(CB198="mg/kg",((CA198/1000)*(1/$I198)*(1/$H198)),IF(CB198="mg/MJ delivered",CA198/1000,IF(CB198="-","","Error"))))))))))))))))</f>
        <v/>
      </c>
      <c r="QQ198" s="66" t="str">
        <f t="shared" ref="QQ198:QQ261" si="1398">IF(AND(QW$3="Unit", QP198=""), "", IF(AND(QW$3="Unit", QP198="-"),"", IF(QW$3="Unit", "kg/GJ delivered", IF(AND(CC198&lt;&gt;"", CC198&lt;&gt;"-", CB198="-"),"", IF($H198="","", IF(CB198="nd", "",IF(CB198="&lt;n.a.&gt;", "", IF(CC198="#/MJ", "", IF(CC198="kg/GJ delivered",CB198,IF(CC198="g/MJ delivered",CB198,IF(CC198="kg/MJ delivered",CB198*1000,IF(CC198="mg/MJ delivered",CB198/1000,IF(CC198="g/kg",((CB198)*(1/$I198)*(1/$H198)),IF(CC198="mg/kg",((CB198/1000)*(1/$I198)*(1/$H198)),IF(CC198="mg/MJ delivered",CB198/1000,IF(CC198="-","","Error"))))))))))))))))</f>
        <v/>
      </c>
      <c r="QR198" s="66" t="str">
        <f t="shared" ref="QR198:QR261" si="1399">IF(AND(QX$3="Unit", QQ198=""), "", IF(AND(QX$3="Unit", QQ198="-"),"", IF(QX$3="Unit", "kg/GJ delivered", IF(AND(CD198&lt;&gt;"", CD198&lt;&gt;"-", CC198="-"),"", IF($H198="","", IF(CC198="nd", "",IF(CC198="&lt;n.a.&gt;", "", IF(CD198="#/MJ", "", IF(CD198="kg/GJ delivered",CC198,IF(CD198="g/MJ delivered",CC198,IF(CD198="kg/MJ delivered",CC198*1000,IF(CD198="mg/MJ delivered",CC198/1000,IF(CD198="g/kg",((CC198)*(1/$I198)*(1/$H198)),IF(CD198="mg/kg",((CC198/1000)*(1/$I198)*(1/$H198)),IF(CD198="mg/MJ delivered",CC198/1000,IF(CD198="-","","Error"))))))))))))))))</f>
        <v/>
      </c>
      <c r="QS198" s="66" t="str">
        <f t="shared" ref="QS198:QS261" si="1400">IF(AND(QY$3="Unit", QR198=""), "", IF(AND(QY$3="Unit", QR198="-"),"", IF(QY$3="Unit", "kg/GJ delivered", IF(AND(CE198&lt;&gt;"", CE198&lt;&gt;"-", CD198="-"),"", IF($H198="","", IF(CD198="nd", "",IF(CD198="&lt;n.a.&gt;", "", IF(CE198="#/MJ", "", IF(CE198="kg/GJ delivered",CD198,IF(CE198="g/MJ delivered",CD198,IF(CE198="kg/MJ delivered",CD198*1000,IF(CE198="mg/MJ delivered",CD198/1000,IF(CE198="g/kg",((CD198)*(1/$I198)*(1/$H198)),IF(CE198="mg/kg",((CD198/1000)*(1/$I198)*(1/$H198)),IF(CE198="mg/MJ delivered",CD198/1000,IF(CE198="-","","Error"))))))))))))))))</f>
        <v/>
      </c>
      <c r="QT198" s="66" t="str">
        <f t="shared" ref="QT198:QT261" si="1401">IF(AND(QZ$3="Unit", QS198=""), "", IF(AND(QZ$3="Unit", QS198="-"),"", IF(QZ$3="Unit", "kg/GJ delivered", IF(AND(CF198&lt;&gt;"", CF198&lt;&gt;"-", CE198="-"),"", IF($H198="","", IF(CE198="nd", "",IF(CE198="&lt;n.a.&gt;", "", IF(CF198="#/MJ", "", IF(CF198="kg/GJ delivered",CE198,IF(CF198="g/MJ delivered",CE198,IF(CF198="kg/MJ delivered",CE198*1000,IF(CF198="mg/MJ delivered",CE198/1000,IF(CF198="g/kg",((CE198)*(1/$I198)*(1/$H198)),IF(CF198="mg/kg",((CE198/1000)*(1/$I198)*(1/$H198)),IF(CF198="mg/MJ delivered",CE198/1000,IF(CF198="-","","Error"))))))))))))))))</f>
        <v/>
      </c>
      <c r="QU198" s="66" t="str">
        <f t="shared" ref="QU198:QU261" si="1402">IF(AND(RA$3="Unit", QT198=""), "", IF(AND(RA$3="Unit", QT198="-"),"", IF(RA$3="Unit", "kg/GJ delivered", IF(AND(CG198&lt;&gt;"", CG198&lt;&gt;"-", CF198="-"),"", IF($H198="","", IF(CF198="nd", "",IF(CF198="&lt;n.a.&gt;", "", IF(CG198="#/MJ", "", IF(CG198="kg/GJ delivered",CF198,IF(CG198="g/MJ delivered",CF198,IF(CG198="kg/MJ delivered",CF198*1000,IF(CG198="mg/MJ delivered",CF198/1000,IF(CG198="g/kg",((CF198)*(1/$I198)*(1/$H198)),IF(CG198="mg/kg",((CF198/1000)*(1/$I198)*(1/$H198)),IF(CG198="mg/MJ delivered",CF198/1000,IF(CG198="-","","Error"))))))))))))))))</f>
        <v/>
      </c>
      <c r="QV198" s="66" t="str">
        <f t="shared" ref="QV198:QV261" si="1403">IF(AND(RB$3="Unit", QU198=""), "", IF(AND(RB$3="Unit", QU198="-"),"", IF(RB$3="Unit", "kg/GJ delivered", IF(AND(CH198&lt;&gt;"", CH198&lt;&gt;"-", CG198="-"),"", IF($H198="","", IF(CG198="nd", "",IF(CG198="&lt;n.a.&gt;", "", IF(CH198="#/MJ", "", IF(CH198="kg/GJ delivered",CG198,IF(CH198="g/MJ delivered",CG198,IF(CH198="kg/MJ delivered",CG198*1000,IF(CH198="mg/MJ delivered",CG198/1000,IF(CH198="g/kg",((CG198)*(1/$I198)*(1/$H198)),IF(CH198="mg/kg",((CG198/1000)*(1/$I198)*(1/$H198)),IF(CH198="mg/MJ delivered",CG198/1000,IF(CH198="-","","Error"))))))))))))))))</f>
        <v/>
      </c>
      <c r="QW198" s="66" t="str">
        <f t="shared" ref="QW198:QW261" si="1404">IF(AND(RC$3="Unit", QV198=""), "", IF(AND(RC$3="Unit", QV198="-"),"", IF(RC$3="Unit", "kg/GJ delivered", IF(AND(CI198&lt;&gt;"", CI198&lt;&gt;"-", CH198="-"),"", IF($H198="","", IF(CH198="nd", "",IF(CH198="&lt;n.a.&gt;", "", IF(CI198="#/MJ", "", IF(CI198="kg/GJ delivered",CH198,IF(CI198="g/MJ delivered",CH198,IF(CI198="kg/MJ delivered",CH198*1000,IF(CI198="mg/MJ delivered",CH198/1000,IF(CI198="g/kg",((CH198)*(1/$I198)*(1/$H198)),IF(CI198="mg/kg",((CH198/1000)*(1/$I198)*(1/$H198)),IF(CI198="mg/MJ delivered",CH198/1000,IF(CI198="-","","Error"))))))))))))))))</f>
        <v/>
      </c>
      <c r="QX198" s="66" t="str">
        <f t="shared" ref="QX198:QX261" si="1405">IF(AND(RD$3="Unit", QW198=""), "", IF(AND(RD$3="Unit", QW198="-"),"", IF(RD$3="Unit", "kg/GJ delivered", IF(AND(CJ198&lt;&gt;"", CJ198&lt;&gt;"-", CI198="-"),"", IF($H198="","", IF(CI198="nd", "",IF(CI198="&lt;n.a.&gt;", "", IF(CJ198="#/MJ", "", IF(CJ198="kg/GJ delivered",CI198,IF(CJ198="g/MJ delivered",CI198,IF(CJ198="kg/MJ delivered",CI198*1000,IF(CJ198="mg/MJ delivered",CI198/1000,IF(CJ198="g/kg",((CI198)*(1/$I198)*(1/$H198)),IF(CJ198="mg/kg",((CI198/1000)*(1/$I198)*(1/$H198)),IF(CJ198="mg/MJ delivered",CI198/1000,IF(CJ198="-","","Error"))))))))))))))))</f>
        <v/>
      </c>
      <c r="QY198" s="66" t="str">
        <f t="shared" ref="QY198:QY261" si="1406">IF(AND(RE$3="Unit", QX198=""), "", IF(AND(RE$3="Unit", QX198="-"),"", IF(RE$3="Unit", "kg/GJ delivered", IF(AND(CK198&lt;&gt;"", CK198&lt;&gt;"-", CJ198="-"),"", IF($H198="","", IF(CJ198="nd", "",IF(CJ198="&lt;n.a.&gt;", "", IF(CK198="#/MJ", "", IF(CK198="kg/GJ delivered",CJ198,IF(CK198="g/MJ delivered",CJ198,IF(CK198="kg/MJ delivered",CJ198*1000,IF(CK198="mg/MJ delivered",CJ198/1000,IF(CK198="g/kg",((CJ198)*(1/$I198)*(1/$H198)),IF(CK198="mg/kg",((CJ198/1000)*(1/$I198)*(1/$H198)),IF(CK198="mg/MJ delivered",CJ198/1000,IF(CK198="-","","Error"))))))))))))))))</f>
        <v/>
      </c>
      <c r="QZ198" s="66" t="str">
        <f t="shared" ref="QZ198:QZ261" si="1407">IF(AND(RF$3="Unit", QY198=""), "", IF(AND(RF$3="Unit", QY198="-"),"", IF(RF$3="Unit", "kg/GJ delivered", IF(AND(CL198&lt;&gt;"", CL198&lt;&gt;"-", CK198="-"),"", IF($H198="","", IF(CK198="nd", "",IF(CK198="&lt;n.a.&gt;", "", IF(CL198="#/MJ", "", IF(CL198="kg/GJ delivered",CK198,IF(CL198="g/MJ delivered",CK198,IF(CL198="kg/MJ delivered",CK198*1000,IF(CL198="mg/MJ delivered",CK198/1000,IF(CL198="g/kg",((CK198)*(1/$I198)*(1/$H198)),IF(CL198="mg/kg",((CK198/1000)*(1/$I198)*(1/$H198)),IF(CL198="mg/MJ delivered",CK198/1000,IF(CL198="-","","Error"))))))))))))))))</f>
        <v/>
      </c>
      <c r="RA198" s="66" t="str">
        <f t="shared" ref="RA198:RA261" si="1408">IF(AND(RG$3="Unit", QZ198=""), "", IF(AND(RG$3="Unit", QZ198="-"),"", IF(RG$3="Unit", "kg/GJ delivered", IF(AND(CM198&lt;&gt;"", CM198&lt;&gt;"-", CL198="-"),"", IF($H198="","", IF(CL198="nd", "",IF(CL198="&lt;n.a.&gt;", "", IF(CM198="#/MJ", "", IF(CM198="kg/GJ delivered",CL198,IF(CM198="g/MJ delivered",CL198,IF(CM198="kg/MJ delivered",CL198*1000,IF(CM198="mg/MJ delivered",CL198/1000,IF(CM198="g/kg",((CL198)*(1/$I198)*(1/$H198)),IF(CM198="mg/kg",((CL198/1000)*(1/$I198)*(1/$H198)),IF(CM198="mg/MJ delivered",CL198/1000,IF(CM198="-","","Error"))))))))))))))))</f>
        <v/>
      </c>
      <c r="RB198" s="66" t="str">
        <f t="shared" ref="RB198:RB261" si="1409">IF(AND(RH$3="Unit", RA198=""), "", IF(AND(RH$3="Unit", RA198="-"),"", IF(RH$3="Unit", "kg/GJ delivered", IF(AND(CN198&lt;&gt;"", CN198&lt;&gt;"-", CM198="-"),"", IF($H198="","", IF(CM198="nd", "",IF(CM198="&lt;n.a.&gt;", "", IF(CN198="#/MJ", "", IF(CN198="kg/GJ delivered",CM198,IF(CN198="g/MJ delivered",CM198,IF(CN198="kg/MJ delivered",CM198*1000,IF(CN198="mg/MJ delivered",CM198/1000,IF(CN198="g/kg",((CM198)*(1/$I198)*(1/$H198)),IF(CN198="mg/kg",((CM198/1000)*(1/$I198)*(1/$H198)),IF(CN198="mg/MJ delivered",CM198/1000,IF(CN198="-","","Error"))))))))))))))))</f>
        <v/>
      </c>
      <c r="RC198" s="66" t="str">
        <f t="shared" ref="RC198:RC261" si="1410">IF(AND(RI$3="Unit", RB198=""), "", IF(AND(RI$3="Unit", RB198="-"),"", IF(RI$3="Unit", "kg/GJ delivered", IF(AND(CO198&lt;&gt;"", CO198&lt;&gt;"-", CN198="-"),"", IF($H198="","", IF(CN198="nd", "",IF(CN198="&lt;n.a.&gt;", "", IF(CO198="#/MJ", "", IF(CO198="kg/GJ delivered",CN198,IF(CO198="g/MJ delivered",CN198,IF(CO198="kg/MJ delivered",CN198*1000,IF(CO198="mg/MJ delivered",CN198/1000,IF(CO198="g/kg",((CN198)*(1/$I198)*(1/$H198)),IF(CO198="mg/kg",((CN198/1000)*(1/$I198)*(1/$H198)),IF(CO198="mg/MJ delivered",CN198/1000,IF(CO198="-","","Error"))))))))))))))))</f>
        <v/>
      </c>
      <c r="RD198" s="66" t="str">
        <f t="shared" ref="RD198:RD261" si="1411">IF(AND(RJ$3="Unit", RC198=""), "", IF(AND(RJ$3="Unit", RC198="-"),"", IF(RJ$3="Unit", "kg/GJ delivered", IF(AND(CP198&lt;&gt;"", CP198&lt;&gt;"-", CO198="-"),"", IF($H198="","", IF(CO198="nd", "",IF(CO198="&lt;n.a.&gt;", "", IF(CP198="#/MJ", "", IF(CP198="kg/GJ delivered",CO198,IF(CP198="g/MJ delivered",CO198,IF(CP198="kg/MJ delivered",CO198*1000,IF(CP198="mg/MJ delivered",CO198/1000,IF(CP198="g/kg",((CO198)*(1/$I198)*(1/$H198)),IF(CP198="mg/kg",((CO198/1000)*(1/$I198)*(1/$H198)),IF(CP198="mg/MJ delivered",CO198/1000,IF(CP198="-","","Error"))))))))))))))))</f>
        <v/>
      </c>
      <c r="RE198" s="126">
        <f t="shared" ref="RE198:RE261" si="1412">IF(AND(RK$3="Unit", RD198=""), "", IF(AND(RK$3="Unit", RD198="-"),"", IF(RK$3="Unit", "kg/GJ delivered", IF(AND(CQ198&lt;&gt;"", CQ198&lt;&gt;"-", CP198="-"),"", IF($H198="","", IF(CP198="nd", "",IF(CP198="&lt;n.a.&gt;", "", IF(CQ198="#/MJ", "", IF(CQ198="kg/GJ delivered",CP198,IF(CQ198="g/MJ delivered",CP198,IF(CQ198="kg/MJ delivered",CP198*1000,IF(CQ198="mg/MJ delivered",CP198/1000,IF(CQ198="g/kg",((CP198)*(1/$I198)*(1/$H198)),IF(CQ198="mg/kg",((CP198/1000)*(1/$I198)*(1/$H198)),IF(CQ198="mg/MJ delivered",CP198/1000,IF(CQ198="-","","Error"))))))))))))))))</f>
        <v>1.0132465350642623E-2</v>
      </c>
      <c r="RF198" s="66" t="str">
        <f t="shared" ref="RF198:RF261" si="1413">IF(AND(RL$3="Unit", RE198=""), "", IF(AND(RL$3="Unit", RE198="-"),"", IF(RL$3="Unit", "kg/GJ delivered", IF(AND(CR198&lt;&gt;"", CR198&lt;&gt;"-", CQ198="-"),"", IF($H198="","", IF(CQ198="nd", "",IF(CQ198="&lt;n.a.&gt;", "", IF(CR198="#/MJ", "", IF(CR198="kg/GJ delivered",CQ198,IF(CR198="g/MJ delivered",CQ198,IF(CR198="kg/MJ delivered",CQ198*1000,IF(CR198="mg/MJ delivered",CQ198/1000,IF(CR198="g/kg",((CQ198)*(1/$I198)*(1/$H198)),IF(CR198="mg/kg",((CQ198/1000)*(1/$I198)*(1/$H198)),IF(CR198="mg/MJ delivered",CQ198/1000,IF(CR198="-","","Error"))))))))))))))))</f>
        <v>kg/GJ delivered</v>
      </c>
      <c r="RG198" s="66" t="str">
        <f t="shared" ref="RG198:RG261" si="1414">IF(AND(RM$3="Unit", RF198=""), "", IF(AND(RM$3="Unit", RF198="-"),"", IF(RM$3="Unit", "kg/GJ delivered", IF(AND(CS198&lt;&gt;"", CS198&lt;&gt;"-", CR198="-"),"", IF($H198="","", IF(CR198="nd", "",IF(CR198="&lt;n.a.&gt;", "", IF(CS198="#/MJ", "", IF(CS198="kg/GJ delivered",CR198,IF(CS198="g/MJ delivered",CR198,IF(CS198="kg/MJ delivered",CR198*1000,IF(CS198="mg/MJ delivered",CR198/1000,IF(CS198="g/kg",((CR198)*(1/$I198)*(1/$H198)),IF(CS198="mg/kg",((CR198/1000)*(1/$I198)*(1/$H198)),IF(CS198="mg/MJ delivered",CR198/1000,IF(CS198="-","","Error"))))))))))))))))</f>
        <v/>
      </c>
      <c r="RH198" s="66" t="str">
        <f t="shared" ref="RH198:RH261" si="1415">IF(AND(RN$3="Unit", RG198=""), "", IF(AND(RN$3="Unit", RG198="-"),"", IF(RN$3="Unit", "kg/GJ delivered", IF(AND(CT198&lt;&gt;"", CT198&lt;&gt;"-", CS198="-"),"", IF($H198="","", IF(CS198="nd", "",IF(CS198="&lt;n.a.&gt;", "", IF(CT198="#/MJ", "", IF(CT198="kg/GJ delivered",CS198,IF(CT198="g/MJ delivered",CS198,IF(CT198="kg/MJ delivered",CS198*1000,IF(CT198="mg/MJ delivered",CS198/1000,IF(CT198="g/kg",((CS198)*(1/$I198)*(1/$H198)),IF(CT198="mg/kg",((CS198/1000)*(1/$I198)*(1/$H198)),IF(CT198="mg/MJ delivered",CS198/1000,IF(CT198="-","","Error"))))))))))))))))</f>
        <v/>
      </c>
      <c r="RI198" s="66" t="str">
        <f t="shared" ref="RI198:RI261" si="1416">IF(AND(RO$3="Unit", RH198=""), "", IF(AND(RO$3="Unit", RH198="-"),"", IF(RO$3="Unit", "kg/GJ delivered", IF(AND(CU198&lt;&gt;"", CU198&lt;&gt;"-", CT198="-"),"", IF($H198="","", IF(CT198="nd", "",IF(CT198="&lt;n.a.&gt;", "", IF(CU198="#/MJ", "", IF(CU198="kg/GJ delivered",CT198,IF(CU198="g/MJ delivered",CT198,IF(CU198="kg/MJ delivered",CT198*1000,IF(CU198="mg/MJ delivered",CT198/1000,IF(CU198="g/kg",((CT198)*(1/$I198)*(1/$H198)),IF(CU198="mg/kg",((CT198/1000)*(1/$I198)*(1/$H198)),IF(CU198="mg/MJ delivered",CT198/1000,IF(CU198="-","","Error"))))))))))))))))</f>
        <v/>
      </c>
      <c r="RJ198" s="66" t="str">
        <f t="shared" ref="RJ198:RJ261" si="1417">IF(AND(RP$3="Unit", RI198=""), "", IF(AND(RP$3="Unit", RI198="-"),"", IF(RP$3="Unit", "kg/GJ delivered", IF(AND(CV198&lt;&gt;"", CV198&lt;&gt;"-", CU198="-"),"", IF($H198="","", IF(CU198="nd", "",IF(CU198="&lt;n.a.&gt;", "", IF(CV198="#/MJ", "", IF(CV198="kg/GJ delivered",CU198,IF(CV198="g/MJ delivered",CU198,IF(CV198="kg/MJ delivered",CU198*1000,IF(CV198="mg/MJ delivered",CU198/1000,IF(CV198="g/kg",((CU198)*(1/$I198)*(1/$H198)),IF(CV198="mg/kg",((CU198/1000)*(1/$I198)*(1/$H198)),IF(CV198="mg/MJ delivered",CU198/1000,IF(CV198="-","","Error"))))))))))))))))</f>
        <v/>
      </c>
      <c r="RK198" s="66" t="str">
        <f t="shared" ref="RK198:RK261" si="1418">IF(AND(RQ$3="Unit", RJ198=""), "", IF(AND(RQ$3="Unit", RJ198="-"),"", IF(RQ$3="Unit", "kg/GJ delivered", IF(AND(CW198&lt;&gt;"", CW198&lt;&gt;"-", CV198="-"),"", IF($H198="","", IF(CV198="nd", "",IF(CV198="&lt;n.a.&gt;", "", IF(CW198="#/MJ", "", IF(CW198="kg/GJ delivered",CV198,IF(CW198="g/MJ delivered",CV198,IF(CW198="kg/MJ delivered",CV198*1000,IF(CW198="mg/MJ delivered",CV198/1000,IF(CW198="g/kg",((CV198)*(1/$I198)*(1/$H198)),IF(CW198="mg/kg",((CV198/1000)*(1/$I198)*(1/$H198)),IF(CW198="mg/MJ delivered",CV198/1000,IF(CW198="-","","Error"))))))))))))))))</f>
        <v/>
      </c>
      <c r="RL198" s="66" t="str">
        <f t="shared" ref="RL198:RL261" si="1419">IF(AND(RR$3="Unit", RK198=""), "", IF(AND(RR$3="Unit", RK198="-"),"", IF(RR$3="Unit", "kg/GJ delivered", IF(AND(CX198&lt;&gt;"", CX198&lt;&gt;"-", CW198="-"),"", IF($H198="","", IF(CW198="nd", "",IF(CW198="&lt;n.a.&gt;", "", IF(CX198="#/MJ", "", IF(CX198="kg/GJ delivered",CW198,IF(CX198="g/MJ delivered",CW198,IF(CX198="kg/MJ delivered",CW198*1000,IF(CX198="mg/MJ delivered",CW198/1000,IF(CX198="g/kg",((CW198)*(1/$I198)*(1/$H198)),IF(CX198="mg/kg",((CW198/1000)*(1/$I198)*(1/$H198)),IF(CX198="mg/MJ delivered",CW198/1000,IF(CX198="-","","Error"))))))))))))))))</f>
        <v/>
      </c>
      <c r="RM198" s="66" t="str">
        <f t="shared" ref="RM198:RM261" si="1420">IF(AND(RS$3="Unit", RL198=""), "", IF(AND(RS$3="Unit", RL198="-"),"", IF(RS$3="Unit", "kg/GJ delivered", IF(AND(CY198&lt;&gt;"", CY198&lt;&gt;"-", CX198="-"),"", IF($H198="","", IF(CX198="nd", "",IF(CX198="&lt;n.a.&gt;", "", IF(CY198="#/MJ", "", IF(CY198="kg/GJ delivered",CX198,IF(CY198="g/MJ delivered",CX198,IF(CY198="kg/MJ delivered",CX198*1000,IF(CY198="mg/MJ delivered",CX198/1000,IF(CY198="g/kg",((CX198)*(1/$I198)*(1/$H198)),IF(CY198="mg/kg",((CX198/1000)*(1/$I198)*(1/$H198)),IF(CY198="mg/MJ delivered",CX198/1000,IF(CY198="-","","Error"))))))))))))))))</f>
        <v/>
      </c>
      <c r="RN198" s="66" t="str">
        <f t="shared" ref="RN198:RN261" si="1421">IF(AND(RT$3="Unit", RM198=""), "", IF(AND(RT$3="Unit", RM198="-"),"", IF(RT$3="Unit", "kg/GJ delivered", IF(AND(CZ198&lt;&gt;"", CZ198&lt;&gt;"-", CY198="-"),"", IF($H198="","", IF(CY198="nd", "",IF(CY198="&lt;n.a.&gt;", "", IF(CZ198="#/MJ", "", IF(CZ198="kg/GJ delivered",CY198,IF(CZ198="g/MJ delivered",CY198,IF(CZ198="kg/MJ delivered",CY198*1000,IF(CZ198="mg/MJ delivered",CY198/1000,IF(CZ198="g/kg",((CY198)*(1/$I198)*(1/$H198)),IF(CZ198="mg/kg",((CY198/1000)*(1/$I198)*(1/$H198)),IF(CZ198="mg/MJ delivered",CY198/1000,IF(CZ198="-","","Error"))))))))))))))))</f>
        <v/>
      </c>
      <c r="RO198" s="66" t="str">
        <f t="shared" ref="RO198:RO261" si="1422">IF(AND(RU$3="Unit", RN198=""), "", IF(AND(RU$3="Unit", RN198="-"),"", IF(RU$3="Unit", "kg/GJ delivered", IF(AND(DA198&lt;&gt;"", DA198&lt;&gt;"-", CZ198="-"),"", IF($H198="","", IF(CZ198="nd", "",IF(CZ198="&lt;n.a.&gt;", "", IF(DA198="#/MJ", "", IF(DA198="kg/GJ delivered",CZ198,IF(DA198="g/MJ delivered",CZ198,IF(DA198="kg/MJ delivered",CZ198*1000,IF(DA198="mg/MJ delivered",CZ198/1000,IF(DA198="g/kg",((CZ198)*(1/$I198)*(1/$H198)),IF(DA198="mg/kg",((CZ198/1000)*(1/$I198)*(1/$H198)),IF(DA198="mg/MJ delivered",CZ198/1000,IF(DA198="-","","Error"))))))))))))))))</f>
        <v/>
      </c>
      <c r="RP198" s="66" t="str">
        <f t="shared" ref="RP198:RP261" si="1423">IF(AND(RV$3="Unit", RO198=""), "", IF(AND(RV$3="Unit", RO198="-"),"", IF(RV$3="Unit", "kg/GJ delivered", IF(AND(DB198&lt;&gt;"", DB198&lt;&gt;"-", DA198="-"),"", IF($H198="","", IF(DA198="nd", "",IF(DA198="&lt;n.a.&gt;", "", IF(DB198="#/MJ", "", IF(DB198="kg/GJ delivered",DA198,IF(DB198="g/MJ delivered",DA198,IF(DB198="kg/MJ delivered",DA198*1000,IF(DB198="mg/MJ delivered",DA198/1000,IF(DB198="g/kg",((DA198)*(1/$I198)*(1/$H198)),IF(DB198="mg/kg",((DA198/1000)*(1/$I198)*(1/$H198)),IF(DB198="mg/MJ delivered",DA198/1000,IF(DB198="-","","Error"))))))))))))))))</f>
        <v/>
      </c>
      <c r="RQ198" s="66" t="str">
        <f t="shared" ref="RQ198:RQ261" si="1424">IF(AND(RW$3="Unit", RP198=""), "", IF(AND(RW$3="Unit", RP198="-"),"", IF(RW$3="Unit", "kg/GJ delivered", IF(AND(DC198&lt;&gt;"", DC198&lt;&gt;"-", DB198="-"),"", IF($H198="","", IF(DB198="nd", "",IF(DB198="&lt;n.a.&gt;", "", IF(DC198="#/MJ", "", IF(DC198="kg/GJ delivered",DB198,IF(DC198="g/MJ delivered",DB198,IF(DC198="kg/MJ delivered",DB198*1000,IF(DC198="mg/MJ delivered",DB198/1000,IF(DC198="g/kg",((DB198)*(1/$I198)*(1/$H198)),IF(DC198="mg/kg",((DB198/1000)*(1/$I198)*(1/$H198)),IF(DC198="mg/MJ delivered",DB198/1000,IF(DC198="-","","Error"))))))))))))))))</f>
        <v/>
      </c>
      <c r="RR198" s="66" t="str">
        <f t="shared" ref="RR198:RR261" si="1425">IF(AND(RX$3="Unit", RQ198=""), "", IF(AND(RX$3="Unit", RQ198="-"),"", IF(RX$3="Unit", "kg/GJ delivered", IF(AND(DD198&lt;&gt;"", DD198&lt;&gt;"-", DC198="-"),"", IF($H198="","", IF(DC198="nd", "",IF(DC198="&lt;n.a.&gt;", "", IF(DD198="#/MJ", "", IF(DD198="kg/GJ delivered",DC198,IF(DD198="g/MJ delivered",DC198,IF(DD198="kg/MJ delivered",DC198*1000,IF(DD198="mg/MJ delivered",DC198/1000,IF(DD198="g/kg",((DC198)*(1/$I198)*(1/$H198)),IF(DD198="mg/kg",((DC198/1000)*(1/$I198)*(1/$H198)),IF(DD198="mg/MJ delivered",DC198/1000,IF(DD198="-","","Error"))))))))))))))))</f>
        <v/>
      </c>
      <c r="RS198" s="66" t="str">
        <f t="shared" ref="RS198:RS261" si="1426">IF(AND(RY$3="Unit", RR198=""), "", IF(AND(RY$3="Unit", RR198="-"),"", IF(RY$3="Unit", "kg/GJ delivered", IF(AND(DE198&lt;&gt;"", DE198&lt;&gt;"-", DD198="-"),"", IF($H198="","", IF(DD198="nd", "",IF(DD198="&lt;n.a.&gt;", "", IF(DE198="#/MJ", "", IF(DE198="kg/GJ delivered",DD198,IF(DE198="g/MJ delivered",DD198,IF(DE198="kg/MJ delivered",DD198*1000,IF(DE198="mg/MJ delivered",DD198/1000,IF(DE198="g/kg",((DD198)*(1/$I198)*(1/$H198)),IF(DE198="mg/kg",((DD198/1000)*(1/$I198)*(1/$H198)),IF(DE198="mg/MJ delivered",DD198/1000,IF(DE198="-","","Error"))))))))))))))))</f>
        <v/>
      </c>
      <c r="RT198" s="66" t="str">
        <f t="shared" ref="RT198:RT261" si="1427">IF(AND(RZ$3="Unit", RS198=""), "", IF(AND(RZ$3="Unit", RS198="-"),"", IF(RZ$3="Unit", "kg/GJ delivered", IF(AND(DF198&lt;&gt;"", DF198&lt;&gt;"-", DE198="-"),"", IF($H198="","", IF(DE198="nd", "",IF(DE198="&lt;n.a.&gt;", "", IF(DF198="#/MJ", "", IF(DF198="kg/GJ delivered",DE198,IF(DF198="g/MJ delivered",DE198,IF(DF198="kg/MJ delivered",DE198*1000,IF(DF198="mg/MJ delivered",DE198/1000,IF(DF198="g/kg",((DE198)*(1/$I198)*(1/$H198)),IF(DF198="mg/kg",((DE198/1000)*(1/$I198)*(1/$H198)),IF(DF198="mg/MJ delivered",DE198/1000,IF(DF198="-","","Error"))))))))))))))))</f>
        <v/>
      </c>
      <c r="RU198" s="66" t="str">
        <f t="shared" ref="RU198:RU261" si="1428">IF(AND(SA$3="Unit", RT198=""), "", IF(AND(SA$3="Unit", RT198="-"),"", IF(SA$3="Unit", "kg/GJ delivered", IF(AND(DG198&lt;&gt;"", DG198&lt;&gt;"-", DF198="-"),"", IF($H198="","", IF(DF198="nd", "",IF(DF198="&lt;n.a.&gt;", "", IF(DG198="#/MJ", "", IF(DG198="kg/GJ delivered",DF198,IF(DG198="g/MJ delivered",DF198,IF(DG198="kg/MJ delivered",DF198*1000,IF(DG198="mg/MJ delivered",DF198/1000,IF(DG198="g/kg",((DF198)*(1/$I198)*(1/$H198)),IF(DG198="mg/kg",((DF198/1000)*(1/$I198)*(1/$H198)),IF(DG198="mg/MJ delivered",DF198/1000,IF(DG198="-","","Error"))))))))))))))))</f>
        <v/>
      </c>
      <c r="RV198" s="66" t="str">
        <f t="shared" ref="RV198:RV261" si="1429">IF(AND(SB$3="Unit", RU198=""), "", IF(AND(SB$3="Unit", RU198="-"),"", IF(SB$3="Unit", "kg/GJ delivered", IF(AND(DH198&lt;&gt;"", DH198&lt;&gt;"-", DG198="-"),"", IF($H198="","", IF(DG198="nd", "",IF(DG198="&lt;n.a.&gt;", "", IF(DH198="#/MJ", "", IF(DH198="kg/GJ delivered",DG198,IF(DH198="g/MJ delivered",DG198,IF(DH198="kg/MJ delivered",DG198*1000,IF(DH198="mg/MJ delivered",DG198/1000,IF(DH198="g/kg",((DG198)*(1/$I198)*(1/$H198)),IF(DH198="mg/kg",((DG198/1000)*(1/$I198)*(1/$H198)),IF(DH198="mg/MJ delivered",DG198/1000,IF(DH198="-","","Error"))))))))))))))))</f>
        <v/>
      </c>
      <c r="RW198" s="66" t="str">
        <f t="shared" ref="RW198:RW261" si="1430">IF(AND(SC$3="Unit", RV198=""), "", IF(AND(SC$3="Unit", RV198="-"),"", IF(SC$3="Unit", "kg/GJ delivered", IF(AND(DI198&lt;&gt;"", DI198&lt;&gt;"-", DH198="-"),"", IF($H198="","", IF(DH198="nd", "",IF(DH198="&lt;n.a.&gt;", "", IF(DI198="#/MJ", "", IF(DI198="kg/GJ delivered",DH198,IF(DI198="g/MJ delivered",DH198,IF(DI198="kg/MJ delivered",DH198*1000,IF(DI198="mg/MJ delivered",DH198/1000,IF(DI198="g/kg",((DH198)*(1/$I198)*(1/$H198)),IF(DI198="mg/kg",((DH198/1000)*(1/$I198)*(1/$H198)),IF(DI198="mg/MJ delivered",DH198/1000,IF(DI198="-","","Error"))))))))))))))))</f>
        <v/>
      </c>
      <c r="RX198" s="66" t="str">
        <f t="shared" ref="RX198:RX261" si="1431">IF(AND(SD$3="Unit", RW198=""), "", IF(AND(SD$3="Unit", RW198="-"),"", IF(SD$3="Unit", "kg/GJ delivered", IF(AND(DJ198&lt;&gt;"", DJ198&lt;&gt;"-", DI198="-"),"", IF($H198="","", IF(DI198="nd", "",IF(DI198="&lt;n.a.&gt;", "", IF(DJ198="#/MJ", "", IF(DJ198="kg/GJ delivered",DI198,IF(DJ198="g/MJ delivered",DI198,IF(DJ198="kg/MJ delivered",DI198*1000,IF(DJ198="mg/MJ delivered",DI198/1000,IF(DJ198="g/kg",((DI198)*(1/$I198)*(1/$H198)),IF(DJ198="mg/kg",((DI198/1000)*(1/$I198)*(1/$H198)),IF(DJ198="mg/MJ delivered",DI198/1000,IF(DJ198="-","","Error"))))))))))))))))</f>
        <v/>
      </c>
      <c r="RY198" s="66" t="str">
        <f t="shared" ref="RY198:RY261" si="1432">IF(AND(SE$3="Unit", RX198=""), "", IF(AND(SE$3="Unit", RX198="-"),"", IF(SE$3="Unit", "kg/GJ delivered", IF(AND(DK198&lt;&gt;"", DK198&lt;&gt;"-", DJ198="-"),"", IF($H198="","", IF(DJ198="nd", "",IF(DJ198="&lt;n.a.&gt;", "", IF(DK198="#/MJ", "", IF(DK198="kg/GJ delivered",DJ198,IF(DK198="g/MJ delivered",DJ198,IF(DK198="kg/MJ delivered",DJ198*1000,IF(DK198="mg/MJ delivered",DJ198/1000,IF(DK198="g/kg",((DJ198)*(1/$I198)*(1/$H198)),IF(DK198="mg/kg",((DJ198/1000)*(1/$I198)*(1/$H198)),IF(DK198="mg/MJ delivered",DJ198/1000,IF(DK198="-","","Error"))))))))))))))))</f>
        <v/>
      </c>
      <c r="RZ198" s="66" t="str">
        <f t="shared" ref="RZ198:RZ261" si="1433">IF(AND(SF$3="Unit", RY198=""), "", IF(AND(SF$3="Unit", RY198="-"),"", IF(SF$3="Unit", "kg/GJ delivered", IF(AND(DL198&lt;&gt;"", DL198&lt;&gt;"-", DK198="-"),"", IF($H198="","", IF(DK198="nd", "",IF(DK198="&lt;n.a.&gt;", "", IF(DL198="#/MJ", "", IF(DL198="kg/GJ delivered",DK198,IF(DL198="g/MJ delivered",DK198,IF(DL198="kg/MJ delivered",DK198*1000,IF(DL198="mg/MJ delivered",DK198/1000,IF(DL198="g/kg",((DK198)*(1/$I198)*(1/$H198)),IF(DL198="mg/kg",((DK198/1000)*(1/$I198)*(1/$H198)),IF(DL198="mg/MJ delivered",DK198/1000,IF(DL198="-","","Error"))))))))))))))))</f>
        <v/>
      </c>
      <c r="SA198" s="66" t="str">
        <f t="shared" ref="SA198:SA261" si="1434">IF(AND(SG$3="Unit", RZ198=""), "", IF(AND(SG$3="Unit", RZ198="-"),"", IF(SG$3="Unit", "kg/GJ delivered", IF(AND(DM198&lt;&gt;"", DM198&lt;&gt;"-", DL198="-"),"", IF($H198="","", IF(DL198="nd", "",IF(DL198="&lt;n.a.&gt;", "", IF(DM198="#/MJ", "", IF(DM198="kg/GJ delivered",DL198,IF(DM198="g/MJ delivered",DL198,IF(DM198="kg/MJ delivered",DL198*1000,IF(DM198="mg/MJ delivered",DL198/1000,IF(DM198="g/kg",((DL198)*(1/$I198)*(1/$H198)),IF(DM198="mg/kg",((DL198/1000)*(1/$I198)*(1/$H198)),IF(DM198="mg/MJ delivered",DL198/1000,IF(DM198="-","","Error"))))))))))))))))</f>
        <v/>
      </c>
      <c r="SB198" s="66" t="str">
        <f t="shared" ref="SB198:SB261" si="1435">IF(AND(SH$3="Unit", SA198=""), "", IF(AND(SH$3="Unit", SA198="-"),"", IF(SH$3="Unit", "kg/GJ delivered", IF(AND(DN198&lt;&gt;"", DN198&lt;&gt;"-", DM198="-"),"", IF($H198="","", IF(DM198="nd", "",IF(DM198="&lt;n.a.&gt;", "", IF(DN198="#/MJ", "", IF(DN198="kg/GJ delivered",DM198,IF(DN198="g/MJ delivered",DM198,IF(DN198="kg/MJ delivered",DM198*1000,IF(DN198="mg/MJ delivered",DM198/1000,IF(DN198="g/kg",((DM198)*(1/$I198)*(1/$H198)),IF(DN198="mg/kg",((DM198/1000)*(1/$I198)*(1/$H198)),IF(DN198="mg/MJ delivered",DM198/1000,IF(DN198="-","","Error"))))))))))))))))</f>
        <v/>
      </c>
      <c r="SC198" s="160">
        <f t="shared" ref="SC198:SC261" si="1436">IF(AND(SI$3="Unit", SB198=""), "", IF(AND(SI$3="Unit", SB198="-"),"", IF(SI$3="Unit", "kg/GJ delivered", IF(AND(DO198&lt;&gt;"", DO198&lt;&gt;"-", DN198="-"),"", IF($H198="","", IF(DN198="nd", "",IF(DN198="&lt;n.a.&gt;", "", IF(DO198="#/MJ", "", IF(DO198="kg/GJ delivered",DN198,IF(DO198="g/MJ delivered",DN198,IF(DO198="kg/MJ delivered",DN198*1000,IF(DO198="mg/MJ delivered",DN198/1000,IF(DO198="g/kg",((DN198)*(1/$I198)*(1/$H198)),IF(DO198="mg/kg",((DN198/1000)*(1/$I198)*(1/$H198)),IF(DO198="mg/MJ delivered",DN198/1000,IF(DO198="-","","Error"))))))))))))))))</f>
        <v>3.9821916225233012E-4</v>
      </c>
      <c r="SD198" s="66" t="str">
        <f t="shared" ref="SD198:SD261" si="1437">IF(AND(SJ$3="Unit", SC198=""), "", IF(AND(SJ$3="Unit", SC198="-"),"", IF(SJ$3="Unit", "kg/GJ delivered", IF(AND(DP198&lt;&gt;"", DP198&lt;&gt;"-", DO198="-"),"", IF($H198="","", IF(DO198="nd", "",IF(DO198="&lt;n.a.&gt;", "", IF(DP198="#/MJ", "", IF(DP198="kg/GJ delivered",DO198,IF(DP198="g/MJ delivered",DO198,IF(DP198="kg/MJ delivered",DO198*1000,IF(DP198="mg/MJ delivered",DO198/1000,IF(DP198="g/kg",((DO198)*(1/$I198)*(1/$H198)),IF(DP198="mg/kg",((DO198/1000)*(1/$I198)*(1/$H198)),IF(DP198="mg/MJ delivered",DO198/1000,IF(DP198="-","","Error"))))))))))))))))</f>
        <v>kg/GJ delivered</v>
      </c>
      <c r="SE198" s="66" t="str">
        <f t="shared" ref="SE198:SE261" si="1438">IF(AND(SK$3="Unit", SD198=""), "", IF(AND(SK$3="Unit", SD198="-"),"", IF(SK$3="Unit", "kg/GJ delivered", IF(AND(DQ198&lt;&gt;"", DQ198&lt;&gt;"-", DP198="-"),"", IF($H198="","", IF(DP198="nd", "",IF(DP198="&lt;n.a.&gt;", "", IF(DQ198="#/MJ", "", IF(DQ198="kg/GJ delivered",DP198,IF(DQ198="g/MJ delivered",DP198,IF(DQ198="kg/MJ delivered",DP198*1000,IF(DQ198="mg/MJ delivered",DP198/1000,IF(DQ198="g/kg",((DP198)*(1/$I198)*(1/$H198)),IF(DQ198="mg/kg",((DP198/1000)*(1/$I198)*(1/$H198)),IF(DQ198="mg/MJ delivered",DP198/1000,IF(DQ198="-","","Error"))))))))))))))))</f>
        <v/>
      </c>
      <c r="SF198" s="66" t="str">
        <f t="shared" ref="SF198:SF261" si="1439">IF(AND(SL$3="Unit", SE198=""), "", IF(AND(SL$3="Unit", SE198="-"),"", IF(SL$3="Unit", "kg/GJ delivered", IF(AND(DR198&lt;&gt;"", DR198&lt;&gt;"-", DQ198="-"),"", IF($H198="","", IF(DQ198="nd", "",IF(DQ198="&lt;n.a.&gt;", "", IF(DR198="#/MJ", "", IF(DR198="kg/GJ delivered",DQ198,IF(DR198="g/MJ delivered",DQ198,IF(DR198="kg/MJ delivered",DQ198*1000,IF(DR198="mg/MJ delivered",DQ198/1000,IF(DR198="g/kg",((DQ198)*(1/$I198)*(1/$H198)),IF(DR198="mg/kg",((DQ198/1000)*(1/$I198)*(1/$H198)),IF(DR198="mg/MJ delivered",DQ198/1000,IF(DR198="-","","Error"))))))))))))))))</f>
        <v/>
      </c>
      <c r="SG198" s="66" t="str">
        <f t="shared" ref="SG198:SG261" si="1440">IF(AND(SM$3="Unit", SF198=""), "", IF(AND(SM$3="Unit", SF198="-"),"", IF(SM$3="Unit", "kg/GJ delivered", IF(AND(DS198&lt;&gt;"", DS198&lt;&gt;"-", DR198="-"),"", IF($H198="","", IF(DR198="nd", "",IF(DR198="&lt;n.a.&gt;", "", IF(DS198="#/MJ", "", IF(DS198="kg/GJ delivered",DR198,IF(DS198="g/MJ delivered",DR198,IF(DS198="kg/MJ delivered",DR198*1000,IF(DS198="mg/MJ delivered",DR198/1000,IF(DS198="g/kg",((DR198)*(1/$I198)*(1/$H198)),IF(DS198="mg/kg",((DR198/1000)*(1/$I198)*(1/$H198)),IF(DS198="mg/MJ delivered",DR198/1000,IF(DS198="-","","Error"))))))))))))))))</f>
        <v/>
      </c>
      <c r="SH198" s="66" t="str">
        <f t="shared" ref="SH198:SH261" si="1441">IF(AND(SN$3="Unit", SG198=""), "", IF(AND(SN$3="Unit", SG198="-"),"", IF(SN$3="Unit", "kg/GJ delivered", IF(AND(DT198&lt;&gt;"", DT198&lt;&gt;"-", DS198="-"),"", IF($H198="","", IF(DS198="nd", "",IF(DS198="&lt;n.a.&gt;", "", IF(DT198="#/MJ", "", IF(DT198="kg/GJ delivered",DS198,IF(DT198="g/MJ delivered",DS198,IF(DT198="kg/MJ delivered",DS198*1000,IF(DT198="mg/MJ delivered",DS198/1000,IF(DT198="g/kg",((DS198)*(1/$I198)*(1/$H198)),IF(DT198="mg/kg",((DS198/1000)*(1/$I198)*(1/$H198)),IF(DT198="mg/MJ delivered",DS198/1000,IF(DT198="-","","Error"))))))))))))))))</f>
        <v/>
      </c>
      <c r="SI198" s="66" t="str">
        <f t="shared" ref="SI198:SI261" si="1442">IF(AND(SO$3="Unit", SH198=""), "", IF(AND(SO$3="Unit", SH198="-"),"", IF(SO$3="Unit", "kg/GJ delivered", IF(AND(DU198&lt;&gt;"", DU198&lt;&gt;"-", DT198="-"),"", IF($H198="","", IF(DT198="nd", "",IF(DT198="&lt;n.a.&gt;", "", IF(DU198="#/MJ", "", IF(DU198="kg/GJ delivered",DT198,IF(DU198="g/MJ delivered",DT198,IF(DU198="kg/MJ delivered",DT198*1000,IF(DU198="mg/MJ delivered",DT198/1000,IF(DU198="g/kg",((DT198)*(1/$I198)*(1/$H198)),IF(DU198="mg/kg",((DT198/1000)*(1/$I198)*(1/$H198)),IF(DU198="mg/MJ delivered",DT198/1000,IF(DU198="-","","Error"))))))))))))))))</f>
        <v/>
      </c>
      <c r="SJ198" s="66" t="str">
        <f t="shared" ref="SJ198:SJ261" si="1443">IF(AND(SP$3="Unit", SI198=""), "", IF(AND(SP$3="Unit", SI198="-"),"", IF(SP$3="Unit", "kg/GJ delivered", IF(AND(DV198&lt;&gt;"", DV198&lt;&gt;"-", DU198="-"),"", IF($H198="","", IF(DU198="nd", "",IF(DU198="&lt;n.a.&gt;", "", IF(DV198="#/MJ", "", IF(DV198="kg/GJ delivered",DU198,IF(DV198="g/MJ delivered",DU198,IF(DV198="kg/MJ delivered",DU198*1000,IF(DV198="mg/MJ delivered",DU198/1000,IF(DV198="g/kg",((DU198)*(1/$I198)*(1/$H198)),IF(DV198="mg/kg",((DU198/1000)*(1/$I198)*(1/$H198)),IF(DV198="mg/MJ delivered",DU198/1000,IF(DV198="-","","Error"))))))))))))))))</f>
        <v/>
      </c>
      <c r="SK198" s="66" t="str">
        <f t="shared" ref="SK198:SK261" si="1444">IF(AND(SQ$3="Unit", SJ198=""), "", IF(AND(SQ$3="Unit", SJ198="-"),"", IF(SQ$3="Unit", "kg/GJ delivered", IF(AND(DW198&lt;&gt;"", DW198&lt;&gt;"-", DV198="-"),"", IF($H198="","", IF(DV198="nd", "",IF(DV198="&lt;n.a.&gt;", "", IF(DW198="#/MJ", "", IF(DW198="kg/GJ delivered",DV198,IF(DW198="g/MJ delivered",DV198,IF(DW198="kg/MJ delivered",DV198*1000,IF(DW198="mg/MJ delivered",DV198/1000,IF(DW198="g/kg",((DV198)*(1/$I198)*(1/$H198)),IF(DW198="mg/kg",((DV198/1000)*(1/$I198)*(1/$H198)),IF(DW198="mg/MJ delivered",DV198/1000,IF(DW198="-","","Error"))))))))))))))))</f>
        <v/>
      </c>
      <c r="SL198" s="66" t="str">
        <f t="shared" ref="SL198:SL261" si="1445">IF(AND(SR$3="Unit", SK198=""), "", IF(AND(SR$3="Unit", SK198="-"),"", IF(SR$3="Unit", "kg/GJ delivered", IF(AND(DX198&lt;&gt;"", DX198&lt;&gt;"-", DW198="-"),"", IF($H198="","", IF(DW198="nd", "",IF(DW198="&lt;n.a.&gt;", "", IF(DX198="#/MJ", "", IF(DX198="kg/GJ delivered",DW198,IF(DX198="g/MJ delivered",DW198,IF(DX198="kg/MJ delivered",DW198*1000,IF(DX198="mg/MJ delivered",DW198/1000,IF(DX198="g/kg",((DW198)*(1/$I198)*(1/$H198)),IF(DX198="mg/kg",((DW198/1000)*(1/$I198)*(1/$H198)),IF(DX198="mg/MJ delivered",DW198/1000,IF(DX198="-","","Error"))))))))))))))))</f>
        <v/>
      </c>
      <c r="SM198" s="66" t="str">
        <f t="shared" ref="SM198:SM261" si="1446">IF(AND(SS$3="Unit", SL198=""), "", IF(AND(SS$3="Unit", SL198="-"),"", IF(SS$3="Unit", "kg/GJ delivered", IF(AND(DY198&lt;&gt;"", DY198&lt;&gt;"-", DX198="-"),"", IF($H198="","", IF(DX198="nd", "",IF(DX198="&lt;n.a.&gt;", "", IF(DY198="#/MJ", "", IF(DY198="kg/GJ delivered",DX198,IF(DY198="g/MJ delivered",DX198,IF(DY198="kg/MJ delivered",DX198*1000,IF(DY198="mg/MJ delivered",DX198/1000,IF(DY198="g/kg",((DX198)*(1/$I198)*(1/$H198)),IF(DY198="mg/kg",((DX198/1000)*(1/$I198)*(1/$H198)),IF(DY198="mg/MJ delivered",DX198/1000,IF(DY198="-","","Error"))))))))))))))))</f>
        <v/>
      </c>
      <c r="SN198" s="66" t="str">
        <f t="shared" ref="SN198:SN261" si="1447">IF(AND(ST$3="Unit", SM198=""), "", IF(AND(ST$3="Unit", SM198="-"),"", IF(ST$3="Unit", "kg/GJ delivered", IF(AND(DZ198&lt;&gt;"", DZ198&lt;&gt;"-", DY198="-"),"", IF($H198="","", IF(DY198="nd", "",IF(DY198="&lt;n.a.&gt;", "", IF(DZ198="#/MJ", "", IF(DZ198="kg/GJ delivered",DY198,IF(DZ198="g/MJ delivered",DY198,IF(DZ198="kg/MJ delivered",DY198*1000,IF(DZ198="mg/MJ delivered",DY198/1000,IF(DZ198="g/kg",((DY198)*(1/$I198)*(1/$H198)),IF(DZ198="mg/kg",((DY198/1000)*(1/$I198)*(1/$H198)),IF(DZ198="mg/MJ delivered",DY198/1000,IF(DZ198="-","","Error"))))))))))))))))</f>
        <v/>
      </c>
      <c r="SO198" s="66" t="str">
        <f t="shared" ref="SO198:SO261" si="1448">IF(AND(SU$3="Unit", SN198=""), "", IF(AND(SU$3="Unit", SN198="-"),"", IF(SU$3="Unit", "kg/GJ delivered", IF(AND(EA198&lt;&gt;"", EA198&lt;&gt;"-", DZ198="-"),"", IF($H198="","", IF(DZ198="nd", "",IF(DZ198="&lt;n.a.&gt;", "", IF(EA198="#/MJ", "", IF(EA198="kg/GJ delivered",DZ198,IF(EA198="g/MJ delivered",DZ198,IF(EA198="kg/MJ delivered",DZ198*1000,IF(EA198="mg/MJ delivered",DZ198/1000,IF(EA198="g/kg",((DZ198)*(1/$I198)*(1/$H198)),IF(EA198="mg/kg",((DZ198/1000)*(1/$I198)*(1/$H198)),IF(EA198="mg/MJ delivered",DZ198/1000,IF(EA198="-","","Error"))))))))))))))))</f>
        <v/>
      </c>
      <c r="SP198" s="66" t="str">
        <f t="shared" ref="SP198:SP261" si="1449">IF(AND(SV$3="Unit", SO198=""), "", IF(AND(SV$3="Unit", SO198="-"),"", IF(SV$3="Unit", "kg/GJ delivered", IF(AND(EB198&lt;&gt;"", EB198&lt;&gt;"-", EA198="-"),"", IF($H198="","", IF(EA198="nd", "",IF(EA198="&lt;n.a.&gt;", "", IF(EB198="#/MJ", "", IF(EB198="kg/GJ delivered",EA198,IF(EB198="g/MJ delivered",EA198,IF(EB198="kg/MJ delivered",EA198*1000,IF(EB198="mg/MJ delivered",EA198/1000,IF(EB198="g/kg",((EA198)*(1/$I198)*(1/$H198)),IF(EB198="mg/kg",((EA198/1000)*(1/$I198)*(1/$H198)),IF(EB198="mg/MJ delivered",EA198/1000,IF(EB198="-","","Error"))))))))))))))))</f>
        <v/>
      </c>
      <c r="SQ198" s="66" t="str">
        <f t="shared" ref="SQ198:SQ261" si="1450">IF(AND(SW$3="Unit", SP198=""), "", IF(AND(SW$3="Unit", SP198="-"),"", IF(SW$3="Unit", "kg/GJ delivered", IF(AND(EC198&lt;&gt;"", EC198&lt;&gt;"-", EB198="-"),"", IF($H198="","", IF(EB198="nd", "",IF(EB198="&lt;n.a.&gt;", "", IF(EC198="#/MJ", "", IF(EC198="kg/GJ delivered",EB198,IF(EC198="g/MJ delivered",EB198,IF(EC198="kg/MJ delivered",EB198*1000,IF(EC198="mg/MJ delivered",EB198/1000,IF(EC198="g/kg",((EB198)*(1/$I198)*(1/$H198)),IF(EC198="mg/kg",((EB198/1000)*(1/$I198)*(1/$H198)),IF(EC198="mg/MJ delivered",EB198/1000,IF(EC198="-","","Error"))))))))))))))))</f>
        <v/>
      </c>
      <c r="SR198" s="66" t="str">
        <f t="shared" ref="SR198:SR261" si="1451">IF(AND(SX$3="Unit", SQ198=""), "", IF(AND(SX$3="Unit", SQ198="-"),"", IF(SX$3="Unit", "kg/GJ delivered", IF(AND(ED198&lt;&gt;"", ED198&lt;&gt;"-", EC198="-"),"", IF($H198="","", IF(EC198="nd", "",IF(EC198="&lt;n.a.&gt;", "", IF(ED198="#/MJ", "", IF(ED198="kg/GJ delivered",EC198,IF(ED198="g/MJ delivered",EC198,IF(ED198="kg/MJ delivered",EC198*1000,IF(ED198="mg/MJ delivered",EC198/1000,IF(ED198="g/kg",((EC198)*(1/$I198)*(1/$H198)),IF(ED198="mg/kg",((EC198/1000)*(1/$I198)*(1/$H198)),IF(ED198="mg/MJ delivered",EC198/1000,IF(ED198="-","","Error"))))))))))))))))</f>
        <v/>
      </c>
      <c r="SS198" s="66" t="str">
        <f t="shared" ref="SS198:SS261" si="1452">IF(AND(SY$3="Unit", SR198=""), "", IF(AND(SY$3="Unit", SR198="-"),"", IF(SY$3="Unit", "kg/GJ delivered", IF(AND(EE198&lt;&gt;"", EE198&lt;&gt;"-", ED198="-"),"", IF($H198="","", IF(ED198="nd", "",IF(ED198="&lt;n.a.&gt;", "", IF(EE198="#/MJ", "", IF(EE198="kg/GJ delivered",ED198,IF(EE198="g/MJ delivered",ED198,IF(EE198="kg/MJ delivered",ED198*1000,IF(EE198="mg/MJ delivered",ED198/1000,IF(EE198="g/kg",((ED198)*(1/$I198)*(1/$H198)),IF(EE198="mg/kg",((ED198/1000)*(1/$I198)*(1/$H198)),IF(EE198="mg/MJ delivered",ED198/1000,IF(EE198="-","","Error"))))))))))))))))</f>
        <v/>
      </c>
      <c r="ST198" s="66" t="str">
        <f t="shared" ref="ST198:ST261" si="1453">IF(AND(SZ$3="Unit", SS198=""), "", IF(AND(SZ$3="Unit", SS198="-"),"", IF(SZ$3="Unit", "kg/GJ delivered", IF(AND(EF198&lt;&gt;"", EF198&lt;&gt;"-", EE198="-"),"", IF($H198="","", IF(EE198="nd", "",IF(EE198="&lt;n.a.&gt;", "", IF(EF198="#/MJ", "", IF(EF198="kg/GJ delivered",EE198,IF(EF198="g/MJ delivered",EE198,IF(EF198="kg/MJ delivered",EE198*1000,IF(EF198="mg/MJ delivered",EE198/1000,IF(EF198="g/kg",((EE198)*(1/$I198)*(1/$H198)),IF(EF198="mg/kg",((EE198/1000)*(1/$I198)*(1/$H198)),IF(EF198="mg/MJ delivered",EE198/1000,IF(EF198="-","","Error"))))))))))))))))</f>
        <v/>
      </c>
      <c r="SU198" s="66" t="str">
        <f t="shared" ref="SU198:SU261" si="1454">IF(AND(TA$3="Unit", ST198=""), "", IF(AND(TA$3="Unit", ST198="-"),"", IF(TA$3="Unit", "kg/GJ delivered", IF(AND(EG198&lt;&gt;"", EG198&lt;&gt;"-", EF198="-"),"", IF($H198="","", IF(EF198="nd", "",IF(EF198="&lt;n.a.&gt;", "", IF(EG198="#/MJ", "", IF(EG198="kg/GJ delivered",EF198,IF(EG198="g/MJ delivered",EF198,IF(EG198="kg/MJ delivered",EF198*1000,IF(EG198="mg/MJ delivered",EF198/1000,IF(EG198="g/kg",((EF198)*(1/$I198)*(1/$H198)),IF(EG198="mg/kg",((EF198/1000)*(1/$I198)*(1/$H198)),IF(EG198="mg/MJ delivered",EF198/1000,IF(EG198="-","","Error"))))))))))))))))</f>
        <v/>
      </c>
      <c r="SV198" s="66" t="str">
        <f t="shared" ref="SV198:SV261" si="1455">IF(AND(TB$3="Unit", SU198=""), "", IF(AND(TB$3="Unit", SU198="-"),"", IF(TB$3="Unit", "kg/GJ delivered", IF(AND(EH198&lt;&gt;"", EH198&lt;&gt;"-", EG198="-"),"", IF($H198="","", IF(EG198="nd", "",IF(EG198="&lt;n.a.&gt;", "", IF(EH198="#/MJ", "", IF(EH198="kg/GJ delivered",EG198,IF(EH198="g/MJ delivered",EG198,IF(EH198="kg/MJ delivered",EG198*1000,IF(EH198="mg/MJ delivered",EG198/1000,IF(EH198="g/kg",((EG198)*(1/$I198)*(1/$H198)),IF(EH198="mg/kg",((EG198/1000)*(1/$I198)*(1/$H198)),IF(EH198="mg/MJ delivered",EG198/1000,IF(EH198="-","","Error"))))))))))))))))</f>
        <v/>
      </c>
      <c r="SW198" s="66" t="str">
        <f t="shared" ref="SW198:SW261" si="1456">IF(AND(TC$3="Unit", SV198=""), "", IF(AND(TC$3="Unit", SV198="-"),"", IF(TC$3="Unit", "kg/GJ delivered", IF(AND(EI198&lt;&gt;"", EI198&lt;&gt;"-", EH198="-"),"", IF($H198="","", IF(EH198="nd", "",IF(EH198="&lt;n.a.&gt;", "", IF(EI198="#/MJ", "", IF(EI198="kg/GJ delivered",EH198,IF(EI198="g/MJ delivered",EH198,IF(EI198="kg/MJ delivered",EH198*1000,IF(EI198="mg/MJ delivered",EH198/1000,IF(EI198="g/kg",((EH198)*(1/$I198)*(1/$H198)),IF(EI198="mg/kg",((EH198/1000)*(1/$I198)*(1/$H198)),IF(EI198="mg/MJ delivered",EH198/1000,IF(EI198="-","","Error"))))))))))))))))</f>
        <v/>
      </c>
      <c r="SX198" s="66" t="str">
        <f t="shared" ref="SX198:SX261" si="1457">IF(AND(TD$3="Unit", SW198=""), "", IF(AND(TD$3="Unit", SW198="-"),"", IF(TD$3="Unit", "kg/GJ delivered", IF(AND(EJ198&lt;&gt;"", EJ198&lt;&gt;"-", EI198="-"),"", IF($H198="","", IF(EI198="nd", "",IF(EI198="&lt;n.a.&gt;", "", IF(EJ198="#/MJ", "", IF(EJ198="kg/GJ delivered",EI198,IF(EJ198="g/MJ delivered",EI198,IF(EJ198="kg/MJ delivered",EI198*1000,IF(EJ198="mg/MJ delivered",EI198/1000,IF(EJ198="g/kg",((EI198)*(1/$I198)*(1/$H198)),IF(EJ198="mg/kg",((EI198/1000)*(1/$I198)*(1/$H198)),IF(EJ198="mg/MJ delivered",EI198/1000,IF(EJ198="-","","Error"))))))))))))))))</f>
        <v/>
      </c>
      <c r="SY198" s="66" t="str">
        <f t="shared" ref="SY198:SY261" si="1458">IF(AND(TE$3="Unit", SX198=""), "", IF(AND(TE$3="Unit", SX198="-"),"", IF(TE$3="Unit", "kg/GJ delivered", IF(AND(EK198&lt;&gt;"", EK198&lt;&gt;"-", EJ198="-"),"", IF($H198="","", IF(EJ198="nd", "",IF(EJ198="&lt;n.a.&gt;", "", IF(EK198="#/MJ", "", IF(EK198="kg/GJ delivered",EJ198,IF(EK198="g/MJ delivered",EJ198,IF(EK198="kg/MJ delivered",EJ198*1000,IF(EK198="mg/MJ delivered",EJ198/1000,IF(EK198="g/kg",((EJ198)*(1/$I198)*(1/$H198)),IF(EK198="mg/kg",((EJ198/1000)*(1/$I198)*(1/$H198)),IF(EK198="mg/MJ delivered",EJ198/1000,IF(EK198="-","","Error"))))))))))))))))</f>
        <v/>
      </c>
      <c r="SZ198" s="66" t="str">
        <f t="shared" ref="SZ198:SZ261" si="1459">IF(AND(TF$3="Unit", SY198=""), "", IF(AND(TF$3="Unit", SY198="-"),"", IF(TF$3="Unit", "kg/GJ delivered", IF(AND(EL198&lt;&gt;"", EL198&lt;&gt;"-", EK198="-"),"", IF($H198="","", IF(EK198="nd", "",IF(EK198="&lt;n.a.&gt;", "", IF(EL198="#/MJ", "", IF(EL198="kg/GJ delivered",EK198,IF(EL198="g/MJ delivered",EK198,IF(EL198="kg/MJ delivered",EK198*1000,IF(EL198="mg/MJ delivered",EK198/1000,IF(EL198="g/kg",((EK198)*(1/$I198)*(1/$H198)),IF(EL198="mg/kg",((EK198/1000)*(1/$I198)*(1/$H198)),IF(EL198="mg/MJ delivered",EK198/1000,IF(EL198="-","","Error"))))))))))))))))</f>
        <v/>
      </c>
      <c r="TA198" s="66" t="str">
        <f t="shared" ref="TA198:TA261" si="1460">IF(AND(TG$3="Unit", SZ198=""), "", IF(AND(TG$3="Unit", SZ198="-"),"", IF(TG$3="Unit", "kg/GJ delivered", IF(AND(EM198&lt;&gt;"", EM198&lt;&gt;"-", EL198="-"),"", IF($H198="","", IF(EL198="nd", "",IF(EL198="&lt;n.a.&gt;", "", IF(EM198="#/MJ", "", IF(EM198="kg/GJ delivered",EL198,IF(EM198="g/MJ delivered",EL198,IF(EM198="kg/MJ delivered",EL198*1000,IF(EM198="mg/MJ delivered",EL198/1000,IF(EM198="g/kg",((EL198)*(1/$I198)*(1/$H198)),IF(EM198="mg/kg",((EL198/1000)*(1/$I198)*(1/$H198)),IF(EM198="mg/MJ delivered",EL198/1000,IF(EM198="-","","Error"))))))))))))))))</f>
        <v/>
      </c>
      <c r="TB198" s="66" t="str">
        <f t="shared" ref="TB198:TB261" si="1461">IF(AND(TH$3="Unit", TA198=""), "", IF(AND(TH$3="Unit", TA198="-"),"", IF(TH$3="Unit", "kg/GJ delivered", IF(AND(EN198&lt;&gt;"", EN198&lt;&gt;"-", EM198="-"),"", IF($H198="","", IF(EM198="nd", "",IF(EM198="&lt;n.a.&gt;", "", IF(EN198="#/MJ", "", IF(EN198="kg/GJ delivered",EM198,IF(EN198="g/MJ delivered",EM198,IF(EN198="kg/MJ delivered",EM198*1000,IF(EN198="mg/MJ delivered",EM198/1000,IF(EN198="g/kg",((EM198)*(1/$I198)*(1/$H198)),IF(EN198="mg/kg",((EM198/1000)*(1/$I198)*(1/$H198)),IF(EN198="mg/MJ delivered",EM198/1000,IF(EN198="-","","Error"))))))))))))))))</f>
        <v/>
      </c>
      <c r="TC198" s="66" t="str">
        <f t="shared" ref="TC198:TC261" si="1462">IF(AND(TI$3="Unit", TB198=""), "", IF(AND(TI$3="Unit", TB198="-"),"", IF(TI$3="Unit", "kg/GJ delivered", IF(AND(EO198&lt;&gt;"", EO198&lt;&gt;"-", EN198="-"),"", IF($H198="","", IF(EN198="nd", "",IF(EN198="&lt;n.a.&gt;", "", IF(EO198="#/MJ", "", IF(EO198="kg/GJ delivered",EN198,IF(EO198="g/MJ delivered",EN198,IF(EO198="kg/MJ delivered",EN198*1000,IF(EO198="mg/MJ delivered",EN198/1000,IF(EO198="g/kg",((EN198)*(1/$I198)*(1/$H198)),IF(EO198="mg/kg",((EN198/1000)*(1/$I198)*(1/$H198)),IF(EO198="mg/MJ delivered",EN198/1000,IF(EO198="-","","Error"))))))))))))))))</f>
        <v/>
      </c>
      <c r="TD198" s="66" t="str">
        <f t="shared" ref="TD198:TD261" si="1463">IF(AND(TJ$3="Unit", TC198=""), "", IF(AND(TJ$3="Unit", TC198="-"),"", IF(TJ$3="Unit", "kg/GJ delivered", IF(AND(EP198&lt;&gt;"", EP198&lt;&gt;"-", EO198="-"),"", IF($H198="","", IF(EO198="nd", "",IF(EO198="&lt;n.a.&gt;", "", IF(EP198="#/MJ", "", IF(EP198="kg/GJ delivered",EO198,IF(EP198="g/MJ delivered",EO198,IF(EP198="kg/MJ delivered",EO198*1000,IF(EP198="mg/MJ delivered",EO198/1000,IF(EP198="g/kg",((EO198)*(1/$I198)*(1/$H198)),IF(EP198="mg/kg",((EO198/1000)*(1/$I198)*(1/$H198)),IF(EP198="mg/MJ delivered",EO198/1000,IF(EP198="-","","Error"))))))))))))))))</f>
        <v/>
      </c>
      <c r="TE198" s="66" t="str">
        <f t="shared" ref="TE198:TE261" si="1464">IF(AND(TK$3="Unit", TD198=""), "", IF(AND(TK$3="Unit", TD198="-"),"", IF(TK$3="Unit", "kg/GJ delivered", IF(AND(EQ198&lt;&gt;"", EQ198&lt;&gt;"-", EP198="-"),"", IF($H198="","", IF(EP198="nd", "",IF(EP198="&lt;n.a.&gt;", "", IF(EQ198="#/MJ", "", IF(EQ198="kg/GJ delivered",EP198,IF(EQ198="g/MJ delivered",EP198,IF(EQ198="kg/MJ delivered",EP198*1000,IF(EQ198="mg/MJ delivered",EP198/1000,IF(EQ198="g/kg",((EP198)*(1/$I198)*(1/$H198)),IF(EQ198="mg/kg",((EP198/1000)*(1/$I198)*(1/$H198)),IF(EQ198="mg/MJ delivered",EP198/1000,IF(EQ198="-","","Error"))))))))))))))))</f>
        <v/>
      </c>
      <c r="TF198" s="66" t="str">
        <f t="shared" ref="TF198:TF261" si="1465">IF(AND(TL$3="Unit", TE198=""), "", IF(AND(TL$3="Unit", TE198="-"),"", IF(TL$3="Unit", "kg/GJ delivered", IF(AND(ER198&lt;&gt;"", ER198&lt;&gt;"-", EQ198="-"),"", IF($H198="","", IF(EQ198="nd", "",IF(EQ198="&lt;n.a.&gt;", "", IF(ER198="#/MJ", "", IF(ER198="kg/GJ delivered",EQ198,IF(ER198="g/MJ delivered",EQ198,IF(ER198="kg/MJ delivered",EQ198*1000,IF(ER198="mg/MJ delivered",EQ198/1000,IF(ER198="g/kg",((EQ198)*(1/$I198)*(1/$H198)),IF(ER198="mg/kg",((EQ198/1000)*(1/$I198)*(1/$H198)),IF(ER198="mg/MJ delivered",EQ198/1000,IF(ER198="-","","Error"))))))))))))))))</f>
        <v/>
      </c>
      <c r="TG198" s="66" t="str">
        <f t="shared" ref="TG198:TG261" si="1466">IF(AND(TM$3="Unit", TF198=""), "", IF(AND(TM$3="Unit", TF198="-"),"", IF(TM$3="Unit", "kg/GJ delivered", IF(AND(ES198&lt;&gt;"", ES198&lt;&gt;"-", ER198="-"),"", IF($H198="","", IF(ER198="nd", "",IF(ER198="&lt;n.a.&gt;", "", IF(ES198="#/MJ", "", IF(ES198="kg/GJ delivered",ER198,IF(ES198="g/MJ delivered",ER198,IF(ES198="kg/MJ delivered",ER198*1000,IF(ES198="mg/MJ delivered",ER198/1000,IF(ES198="g/kg",((ER198)*(1/$I198)*(1/$H198)),IF(ES198="mg/kg",((ER198/1000)*(1/$I198)*(1/$H198)),IF(ES198="mg/MJ delivered",ER198/1000,IF(ES198="-","","Error"))))))))))))))))</f>
        <v/>
      </c>
      <c r="TH198" s="66" t="str">
        <f t="shared" ref="TH198:TH261" si="1467">IF(AND(TN$3="Unit", TG198=""), "", IF(AND(TN$3="Unit", TG198="-"),"", IF(TN$3="Unit", "kg/GJ delivered", IF(AND(ET198&lt;&gt;"", ET198&lt;&gt;"-", ES198="-"),"", IF($H198="","", IF(ES198="nd", "",IF(ES198="&lt;n.a.&gt;", "", IF(ET198="#/MJ", "", IF(ET198="kg/GJ delivered",ES198,IF(ET198="g/MJ delivered",ES198,IF(ET198="kg/MJ delivered",ES198*1000,IF(ET198="mg/MJ delivered",ES198/1000,IF(ET198="g/kg",((ES198)*(1/$I198)*(1/$H198)),IF(ET198="mg/kg",((ES198/1000)*(1/$I198)*(1/$H198)),IF(ET198="mg/MJ delivered",ES198/1000,IF(ET198="-","","Error"))))))))))))))))</f>
        <v/>
      </c>
      <c r="TI198" s="66" t="str">
        <f t="shared" ref="TI198:TI261" si="1468">IF(AND(TO$3="Unit", TH198=""), "", IF(AND(TO$3="Unit", TH198="-"),"", IF(TO$3="Unit", "kg/GJ delivered", IF(AND(EU198&lt;&gt;"", EU198&lt;&gt;"-", ET198="-"),"", IF($H198="","", IF(ET198="nd", "",IF(ET198="&lt;n.a.&gt;", "", IF(EU198="#/MJ", "", IF(EU198="kg/GJ delivered",ET198,IF(EU198="g/MJ delivered",ET198,IF(EU198="kg/MJ delivered",ET198*1000,IF(EU198="mg/MJ delivered",ET198/1000,IF(EU198="g/kg",((ET198)*(1/$I198)*(1/$H198)),IF(EU198="mg/kg",((ET198/1000)*(1/$I198)*(1/$H198)),IF(EU198="mg/MJ delivered",ET198/1000,IF(EU198="-","","Error"))))))))))))))))</f>
        <v/>
      </c>
      <c r="TJ198" s="66" t="str">
        <f t="shared" ref="TJ198:TJ261" si="1469">IF(AND(TP$3="Unit", TI198=""), "", IF(AND(TP$3="Unit", TI198="-"),"", IF(TP$3="Unit", "kg/GJ delivered", IF(AND(EV198&lt;&gt;"", EV198&lt;&gt;"-", EU198="-"),"", IF($H198="","", IF(EU198="nd", "",IF(EU198="&lt;n.a.&gt;", "", IF(EV198="#/MJ", "", IF(EV198="kg/GJ delivered",EU198,IF(EV198="g/MJ delivered",EU198,IF(EV198="kg/MJ delivered",EU198*1000,IF(EV198="mg/MJ delivered",EU198/1000,IF(EV198="g/kg",((EU198)*(1/$I198)*(1/$H198)),IF(EV198="mg/kg",((EU198/1000)*(1/$I198)*(1/$H198)),IF(EV198="mg/MJ delivered",EU198/1000,IF(EV198="-","","Error"))))))))))))))))</f>
        <v/>
      </c>
      <c r="TK198" s="66" t="str">
        <f t="shared" ref="TK198:TK261" si="1470">IF(AND(TQ$3="Unit", TJ198=""), "", IF(AND(TQ$3="Unit", TJ198="-"),"", IF(TQ$3="Unit", "kg/GJ delivered", IF(AND(EW198&lt;&gt;"", EW198&lt;&gt;"-", EV198="-"),"", IF($H198="","", IF(EV198="nd", "",IF(EV198="&lt;n.a.&gt;", "", IF(EW198="#/MJ", "", IF(EW198="kg/GJ delivered",EV198,IF(EW198="g/MJ delivered",EV198,IF(EW198="kg/MJ delivered",EV198*1000,IF(EW198="mg/MJ delivered",EV198/1000,IF(EW198="g/kg",((EV198)*(1/$I198)*(1/$H198)),IF(EW198="mg/kg",((EV198/1000)*(1/$I198)*(1/$H198)),IF(EW198="mg/MJ delivered",EV198/1000,IF(EW198="-","","Error"))))))))))))))))</f>
        <v/>
      </c>
      <c r="TL198" s="66" t="str">
        <f t="shared" ref="TL198:TL261" si="1471">IF(AND(TR$3="Unit", TK198=""), "", IF(AND(TR$3="Unit", TK198="-"),"", IF(TR$3="Unit", "kg/GJ delivered", IF(AND(EX198&lt;&gt;"", EX198&lt;&gt;"-", EW198="-"),"", IF($H198="","", IF(EW198="nd", "",IF(EW198="&lt;n.a.&gt;", "", IF(EX198="#/MJ", "", IF(EX198="kg/GJ delivered",EW198,IF(EX198="g/MJ delivered",EW198,IF(EX198="kg/MJ delivered",EW198*1000,IF(EX198="mg/MJ delivered",EW198/1000,IF(EX198="g/kg",((EW198)*(1/$I198)*(1/$H198)),IF(EX198="mg/kg",((EW198/1000)*(1/$I198)*(1/$H198)),IF(EX198="mg/MJ delivered",EW198/1000,IF(EX198="-","","Error"))))))))))))))))</f>
        <v/>
      </c>
      <c r="TM198" s="160">
        <f t="shared" ref="TM198:TM261" si="1472">IF(AND(TS$3="Unit", TL198=""), "", IF(AND(TS$3="Unit", TL198="-"),"", IF(TS$3="Unit", "kg/GJ delivered", IF(AND(EY198&lt;&gt;"", EY198&lt;&gt;"-", EX198="-"),"", IF($H198="","", IF(EX198="nd", "",IF(EX198="&lt;n.a.&gt;", "", IF(EY198="#/MJ", "", IF(EY198="kg/GJ delivered",EX198,IF(EY198="g/MJ delivered",EX198,IF(EY198="kg/MJ delivered",EX198*1000,IF(EY198="mg/MJ delivered",EX198/1000,IF(EY198="g/kg",((EX198)*(1/$I198)*(1/$H198)),IF(EY198="mg/kg",((EX198/1000)*(1/$I198)*(1/$H198)),IF(EY198="mg/MJ delivered",EX198/1000,IF(EY198="-","","Error"))))))))))))))))</f>
        <v>3.5397258866873787E-4</v>
      </c>
      <c r="TN198" s="66" t="str">
        <f t="shared" ref="TN198:TN261" si="1473">IF(AND(TT$3="Unit", TM198=""), "", IF(AND(TT$3="Unit", TM198="-"),"", IF(TT$3="Unit", "kg/GJ delivered", IF(AND(EZ198&lt;&gt;"", EZ198&lt;&gt;"-", EY198="-"),"", IF($H198="","", IF(EY198="nd", "",IF(EY198="&lt;n.a.&gt;", "", IF(EZ198="#/MJ", "", IF(EZ198="kg/GJ delivered",EY198,IF(EZ198="g/MJ delivered",EY198,IF(EZ198="kg/MJ delivered",EY198*1000,IF(EZ198="mg/MJ delivered",EY198/1000,IF(EZ198="g/kg",((EY198)*(1/$I198)*(1/$H198)),IF(EZ198="mg/kg",((EY198/1000)*(1/$I198)*(1/$H198)),IF(EZ198="mg/MJ delivered",EY198/1000,IF(EZ198="-","","Error"))))))))))))))))</f>
        <v>kg/GJ delivered</v>
      </c>
      <c r="TO198" s="126">
        <f t="shared" ref="TO198:TO261" si="1474">IF(AND(TU$3="Unit", TN198=""), "", IF(AND(TU$3="Unit", TN198="-"),"", IF(TU$3="Unit", "kg/GJ delivered", IF(AND(FA198&lt;&gt;"", FA198&lt;&gt;"-", EZ198="-"),"", IF($H198="","", IF(EZ198="nd", "",IF(EZ198="&lt;n.a.&gt;", "", IF(FA198="#/MJ", "", IF(FA198="kg/GJ delivered",EZ198,IF(FA198="g/MJ delivered",EZ198,IF(FA198="kg/MJ delivered",EZ198*1000,IF(FA198="mg/MJ delivered",EZ198/1000,IF(FA198="g/kg",((EZ198)*(1/$I198)*(1/$H198)),IF(FA198="mg/kg",((EZ198/1000)*(1/$I198)*(1/$H198)),IF(FA198="mg/MJ delivered",EZ198/1000,IF(FA198="-","","Error"))))))))))))))))</f>
        <v>4.2963422949668061E-2</v>
      </c>
      <c r="TP198" s="66" t="str">
        <f t="shared" ref="TP198:TP261" si="1475">IF(AND(TV$3="Unit", TO198=""), "", IF(AND(TV$3="Unit", TO198="-"),"", IF(TV$3="Unit", "kg/GJ delivered", IF(AND(FB198&lt;&gt;"", FB198&lt;&gt;"-", FA198="-"),"", IF($H198="","", IF(FA198="nd", "",IF(FA198="&lt;n.a.&gt;", "", IF(FB198="#/MJ", "", IF(FB198="kg/GJ delivered",FA198,IF(FB198="g/MJ delivered",FA198,IF(FB198="kg/MJ delivered",FA198*1000,IF(FB198="mg/MJ delivered",FA198/1000,IF(FB198="g/kg",((FA198)*(1/$I198)*(1/$H198)),IF(FB198="mg/kg",((FA198/1000)*(1/$I198)*(1/$H198)),IF(FB198="mg/MJ delivered",FA198/1000,IF(FB198="-","","Error"))))))))))))))))</f>
        <v>kg/GJ delivered</v>
      </c>
      <c r="TQ198" s="66" t="str">
        <f t="shared" ref="TQ198:TQ261" si="1476">IF(AND(TW$3="Unit", TP198=""), "", IF(AND(TW$3="Unit", TP198="-"),"", IF(TW$3="Unit", "kg/GJ delivered", IF(AND(FC198&lt;&gt;"", FC198&lt;&gt;"-", FB198="-"),"", IF($H198="","", IF(FB198="nd", "",IF(FB198="&lt;n.a.&gt;", "", IF(FC198="#/MJ", "", IF(FC198="kg/GJ delivered",FB198,IF(FC198="g/MJ delivered",FB198,IF(FC198="kg/MJ delivered",FB198*1000,IF(FC198="mg/MJ delivered",FB198/1000,IF(FC198="g/kg",((FB198)*(1/$I198)*(1/$H198)),IF(FC198="mg/kg",((FB198/1000)*(1/$I198)*(1/$H198)),IF(FC198="mg/MJ delivered",FB198/1000,IF(FC198="-","","Error"))))))))))))))))</f>
        <v/>
      </c>
      <c r="TR198" s="66" t="str">
        <f t="shared" ref="TR198:TR261" si="1477">IF(AND(TX$3="Unit", TQ198=""), "", IF(AND(TX$3="Unit", TQ198="-"),"", IF(TX$3="Unit", "kg/GJ delivered", IF(AND(FD198&lt;&gt;"", FD198&lt;&gt;"-", FC198="-"),"", IF($H198="","", IF(FC198="nd", "",IF(FC198="&lt;n.a.&gt;", "", IF(FD198="#/MJ", "", IF(FD198="kg/GJ delivered",FC198,IF(FD198="g/MJ delivered",FC198,IF(FD198="kg/MJ delivered",FC198*1000,IF(FD198="mg/MJ delivered",FC198/1000,IF(FD198="g/kg",((FC198)*(1/$I198)*(1/$H198)),IF(FD198="mg/kg",((FC198/1000)*(1/$I198)*(1/$H198)),IF(FD198="mg/MJ delivered",FC198/1000,IF(FD198="-","","Error"))))))))))))))))</f>
        <v/>
      </c>
      <c r="TS198" s="66" t="str">
        <f t="shared" ref="TS198:TS261" si="1478">IF(AND(TY$3="Unit", TR198=""), "", IF(AND(TY$3="Unit", TR198="-"),"", IF(TY$3="Unit", "kg/GJ delivered", IF(AND(FE198&lt;&gt;"", FE198&lt;&gt;"-", FD198="-"),"", IF($H198="","", IF(FD198="nd", "",IF(FD198="&lt;n.a.&gt;", "", IF(FE198="#/MJ", "", IF(FE198="kg/GJ delivered",FD198,IF(FE198="g/MJ delivered",FD198,IF(FE198="kg/MJ delivered",FD198*1000,IF(FE198="mg/MJ delivered",FD198/1000,IF(FE198="g/kg",((FD198)*(1/$I198)*(1/$H198)),IF(FE198="mg/kg",((FD198/1000)*(1/$I198)*(1/$H198)),IF(FE198="mg/MJ delivered",FD198/1000,IF(FE198="-","","Error"))))))))))))))))</f>
        <v/>
      </c>
      <c r="TT198" s="66" t="str">
        <f t="shared" ref="TT198:TT261" si="1479">IF(AND(TZ$3="Unit", TS198=""), "", IF(AND(TZ$3="Unit", TS198="-"),"", IF(TZ$3="Unit", "kg/GJ delivered", IF(AND(FF198&lt;&gt;"", FF198&lt;&gt;"-", FE198="-"),"", IF($H198="","", IF(FE198="nd", "",IF(FE198="&lt;n.a.&gt;", "", IF(FF198="#/MJ", "", IF(FF198="kg/GJ delivered",FE198,IF(FF198="g/MJ delivered",FE198,IF(FF198="kg/MJ delivered",FE198*1000,IF(FF198="mg/MJ delivered",FE198/1000,IF(FF198="g/kg",((FE198)*(1/$I198)*(1/$H198)),IF(FF198="mg/kg",((FE198/1000)*(1/$I198)*(1/$H198)),IF(FF198="mg/MJ delivered",FE198/1000,IF(FF198="-","","Error"))))))))))))))))</f>
        <v/>
      </c>
      <c r="TU198" s="66" t="str">
        <f t="shared" ref="TU198:TU261" si="1480">IF(AND(UA$3="Unit", TT198=""), "", IF(AND(UA$3="Unit", TT198="-"),"", IF(UA$3="Unit", "kg/GJ delivered", IF(AND(FG198&lt;&gt;"", FG198&lt;&gt;"-", FF198="-"),"", IF($H198="","", IF(FF198="nd", "",IF(FF198="&lt;n.a.&gt;", "", IF(FG198="#/MJ", "", IF(FG198="kg/GJ delivered",FF198,IF(FG198="g/MJ delivered",FF198,IF(FG198="kg/MJ delivered",FF198*1000,IF(FG198="mg/MJ delivered",FF198/1000,IF(FG198="g/kg",((FF198)*(1/$I198)*(1/$H198)),IF(FG198="mg/kg",((FF198/1000)*(1/$I198)*(1/$H198)),IF(FG198="mg/MJ delivered",FF198/1000,IF(FG198="-","","Error"))))))))))))))))</f>
        <v/>
      </c>
      <c r="TV198" s="66" t="str">
        <f t="shared" ref="TV198:TV261" si="1481">IF(AND(UB$3="Unit", TU198=""), "", IF(AND(UB$3="Unit", TU198="-"),"", IF(UB$3="Unit", "kg/GJ delivered", IF(AND(FH198&lt;&gt;"", FH198&lt;&gt;"-", FG198="-"),"", IF($H198="","", IF(FG198="nd", "",IF(FG198="&lt;n.a.&gt;", "", IF(FH198="#/MJ", "", IF(FH198="kg/GJ delivered",FG198,IF(FH198="g/MJ delivered",FG198,IF(FH198="kg/MJ delivered",FG198*1000,IF(FH198="mg/MJ delivered",FG198/1000,IF(FH198="g/kg",((FG198)*(1/$I198)*(1/$H198)),IF(FH198="mg/kg",((FG198/1000)*(1/$I198)*(1/$H198)),IF(FH198="mg/MJ delivered",FG198/1000,IF(FH198="-","","Error"))))))))))))))))</f>
        <v/>
      </c>
      <c r="TW198" s="66" t="str">
        <f t="shared" ref="TW198:TW261" si="1482">IF(AND(UC$3="Unit", TV198=""), "", IF(AND(UC$3="Unit", TV198="-"),"", IF(UC$3="Unit", "kg/GJ delivered", IF(AND(FI198&lt;&gt;"", FI198&lt;&gt;"-", FH198="-"),"", IF($H198="","", IF(FH198="nd", "",IF(FH198="&lt;n.a.&gt;", "", IF(FI198="#/MJ", "", IF(FI198="kg/GJ delivered",FH198,IF(FI198="g/MJ delivered",FH198,IF(FI198="kg/MJ delivered",FH198*1000,IF(FI198="mg/MJ delivered",FH198/1000,IF(FI198="g/kg",((FH198)*(1/$I198)*(1/$H198)),IF(FI198="mg/kg",((FH198/1000)*(1/$I198)*(1/$H198)),IF(FI198="mg/MJ delivered",FH198/1000,IF(FI198="-","","Error"))))))))))))))))</f>
        <v/>
      </c>
      <c r="TX198" s="66" t="str">
        <f t="shared" ref="TX198:TX261" si="1483">IF(AND(UD$3="Unit", TW198=""), "", IF(AND(UD$3="Unit", TW198="-"),"", IF(UD$3="Unit", "kg/GJ delivered", IF(AND(FJ198&lt;&gt;"", FJ198&lt;&gt;"-", FI198="-"),"", IF($H198="","", IF(FI198="nd", "",IF(FI198="&lt;n.a.&gt;", "", IF(FJ198="#/MJ", "", IF(FJ198="kg/GJ delivered",FI198,IF(FJ198="g/MJ delivered",FI198,IF(FJ198="kg/MJ delivered",FI198*1000,IF(FJ198="mg/MJ delivered",FI198/1000,IF(FJ198="g/kg",((FI198)*(1/$I198)*(1/$H198)),IF(FJ198="mg/kg",((FI198/1000)*(1/$I198)*(1/$H198)),IF(FJ198="mg/MJ delivered",FI198/1000,IF(FJ198="-","","Error"))))))))))))))))</f>
        <v/>
      </c>
      <c r="TY198" s="66" t="str">
        <f t="shared" ref="TY198:TY261" si="1484">IF(AND(UE$3="Unit", TX198=""), "", IF(AND(UE$3="Unit", TX198="-"),"", IF(UE$3="Unit", "kg/GJ delivered", IF(AND(FK198&lt;&gt;"", FK198&lt;&gt;"-", FJ198="-"),"", IF($H198="","", IF(FJ198="nd", "",IF(FJ198="&lt;n.a.&gt;", "", IF(FK198="#/MJ", "", IF(FK198="kg/GJ delivered",FJ198,IF(FK198="g/MJ delivered",FJ198,IF(FK198="kg/MJ delivered",FJ198*1000,IF(FK198="mg/MJ delivered",FJ198/1000,IF(FK198="g/kg",((FJ198)*(1/$I198)*(1/$H198)),IF(FK198="mg/kg",((FJ198/1000)*(1/$I198)*(1/$H198)),IF(FK198="mg/MJ delivered",FJ198/1000,IF(FK198="-","","Error"))))))))))))))))</f>
        <v/>
      </c>
      <c r="TZ198" s="66" t="str">
        <f t="shared" ref="TZ198:TZ261" si="1485">IF(AND(UF$3="Unit", TY198=""), "", IF(AND(UF$3="Unit", TY198="-"),"", IF(UF$3="Unit", "kg/GJ delivered", IF(AND(FL198&lt;&gt;"", FL198&lt;&gt;"-", FK198="-"),"", IF($H198="","", IF(FK198="nd", "",IF(FK198="&lt;n.a.&gt;", "", IF(FL198="#/MJ", "", IF(FL198="kg/GJ delivered",FK198,IF(FL198="g/MJ delivered",FK198,IF(FL198="kg/MJ delivered",FK198*1000,IF(FL198="mg/MJ delivered",FK198/1000,IF(FL198="g/kg",((FK198)*(1/$I198)*(1/$H198)),IF(FL198="mg/kg",((FK198/1000)*(1/$I198)*(1/$H198)),IF(FL198="mg/MJ delivered",FK198/1000,IF(FL198="-","","Error"))))))))))))))))</f>
        <v/>
      </c>
      <c r="UA198" s="66" t="str">
        <f t="shared" ref="UA198:UA261" si="1486">IF(AND(UG$3="Unit", TZ198=""), "", IF(AND(UG$3="Unit", TZ198="-"),"", IF(UG$3="Unit", "kg/GJ delivered", IF(AND(FM198&lt;&gt;"", FM198&lt;&gt;"-", FL198="-"),"", IF($H198="","", IF(FL198="nd", "",IF(FL198="&lt;n.a.&gt;", "", IF(FM198="#/MJ", "", IF(FM198="kg/GJ delivered",FL198,IF(FM198="g/MJ delivered",FL198,IF(FM198="kg/MJ delivered",FL198*1000,IF(FM198="mg/MJ delivered",FL198/1000,IF(FM198="g/kg",((FL198)*(1/$I198)*(1/$H198)),IF(FM198="mg/kg",((FL198/1000)*(1/$I198)*(1/$H198)),IF(FM198="mg/MJ delivered",FL198/1000,IF(FM198="-","","Error"))))))))))))))))</f>
        <v/>
      </c>
      <c r="UB198" s="66" t="str">
        <f t="shared" ref="UB198:UB261" si="1487">IF(AND(UH$3="Unit", UA198=""), "", IF(AND(UH$3="Unit", UA198="-"),"", IF(UH$3="Unit", "kg/GJ delivered", IF(AND(FN198&lt;&gt;"", FN198&lt;&gt;"-", FM198="-"),"", IF($H198="","", IF(FM198="nd", "",IF(FM198="&lt;n.a.&gt;", "", IF(FN198="#/MJ", "", IF(FN198="kg/GJ delivered",FM198,IF(FN198="g/MJ delivered",FM198,IF(FN198="kg/MJ delivered",FM198*1000,IF(FN198="mg/MJ delivered",FM198/1000,IF(FN198="g/kg",((FM198)*(1/$I198)*(1/$H198)),IF(FN198="mg/kg",((FM198/1000)*(1/$I198)*(1/$H198)),IF(FN198="mg/MJ delivered",FM198/1000,IF(FN198="-","","Error"))))))))))))))))</f>
        <v/>
      </c>
      <c r="UC198" s="66" t="str">
        <f t="shared" ref="UC198:UC261" si="1488">IF(AND(UI$3="Unit", UB198=""), "", IF(AND(UI$3="Unit", UB198="-"),"", IF(UI$3="Unit", "kg/GJ delivered", IF(AND(FO198&lt;&gt;"", FO198&lt;&gt;"-", FN198="-"),"", IF($H198="","", IF(FN198="nd", "",IF(FN198="&lt;n.a.&gt;", "", IF(FO198="#/MJ", "", IF(FO198="kg/GJ delivered",FN198,IF(FO198="g/MJ delivered",FN198,IF(FO198="kg/MJ delivered",FN198*1000,IF(FO198="mg/MJ delivered",FN198/1000,IF(FO198="g/kg",((FN198)*(1/$I198)*(1/$H198)),IF(FO198="mg/kg",((FN198/1000)*(1/$I198)*(1/$H198)),IF(FO198="mg/MJ delivered",FN198/1000,IF(FO198="-","","Error"))))))))))))))))</f>
        <v/>
      </c>
      <c r="UD198" s="66" t="str">
        <f t="shared" ref="UD198:UD261" si="1489">IF(AND(UJ$3="Unit", UC198=""), "", IF(AND(UJ$3="Unit", UC198="-"),"", IF(UJ$3="Unit", "kg/GJ delivered", IF(AND(FP198&lt;&gt;"", FP198&lt;&gt;"-", FO198="-"),"", IF($H198="","", IF(FO198="nd", "",IF(FO198="&lt;n.a.&gt;", "", IF(FP198="#/MJ", "", IF(FP198="kg/GJ delivered",FO198,IF(FP198="g/MJ delivered",FO198,IF(FP198="kg/MJ delivered",FO198*1000,IF(FP198="mg/MJ delivered",FO198/1000,IF(FP198="g/kg",((FO198)*(1/$I198)*(1/$H198)),IF(FP198="mg/kg",((FO198/1000)*(1/$I198)*(1/$H198)),IF(FP198="mg/MJ delivered",FO198/1000,IF(FP198="-","","Error"))))))))))))))))</f>
        <v/>
      </c>
      <c r="UE198" s="66" t="str">
        <f t="shared" ref="UE198:UE261" si="1490">IF(AND(UK$3="Unit", UD198=""), "", IF(AND(UK$3="Unit", UD198="-"),"", IF(UK$3="Unit", "kg/GJ delivered", IF(AND(FQ198&lt;&gt;"", FQ198&lt;&gt;"-", FP198="-"),"", IF($H198="","", IF(FP198="nd", "",IF(FP198="&lt;n.a.&gt;", "", IF(FQ198="#/MJ", "", IF(FQ198="kg/GJ delivered",FP198,IF(FQ198="g/MJ delivered",FP198,IF(FQ198="kg/MJ delivered",FP198*1000,IF(FQ198="mg/MJ delivered",FP198/1000,IF(FQ198="g/kg",((FP198)*(1/$I198)*(1/$H198)),IF(FQ198="mg/kg",((FP198/1000)*(1/$I198)*(1/$H198)),IF(FQ198="mg/MJ delivered",FP198/1000,IF(FQ198="-","","Error"))))))))))))))))</f>
        <v/>
      </c>
      <c r="UF198" s="66" t="str">
        <f t="shared" ref="UF198:UF261" si="1491">IF(AND(UL$3="Unit", UE198=""), "", IF(AND(UL$3="Unit", UE198="-"),"", IF(UL$3="Unit", "kg/GJ delivered", IF(AND(FR198&lt;&gt;"", FR198&lt;&gt;"-", FQ198="-"),"", IF($H198="","", IF(FQ198="nd", "",IF(FQ198="&lt;n.a.&gt;", "", IF(FR198="#/MJ", "", IF(FR198="kg/GJ delivered",FQ198,IF(FR198="g/MJ delivered",FQ198,IF(FR198="kg/MJ delivered",FQ198*1000,IF(FR198="mg/MJ delivered",FQ198/1000,IF(FR198="g/kg",((FQ198)*(1/$I198)*(1/$H198)),IF(FR198="mg/kg",((FQ198/1000)*(1/$I198)*(1/$H198)),IF(FR198="mg/MJ delivered",FQ198/1000,IF(FR198="-","","Error"))))))))))))))))</f>
        <v/>
      </c>
      <c r="UG198" s="66" t="str">
        <f t="shared" ref="UG198:UG261" si="1492">IF(AND(UM$3="Unit", UF198=""), "", IF(AND(UM$3="Unit", UF198="-"),"", IF(UM$3="Unit", "kg/GJ delivered", IF(AND(FS198&lt;&gt;"", FS198&lt;&gt;"-", FR198="-"),"", IF($H198="","", IF(FR198="nd", "",IF(FR198="&lt;n.a.&gt;", "", IF(FS198="#/MJ", "", IF(FS198="kg/GJ delivered",FR198,IF(FS198="g/MJ delivered",FR198,IF(FS198="kg/MJ delivered",FR198*1000,IF(FS198="mg/MJ delivered",FR198/1000,IF(FS198="g/kg",((FR198)*(1/$I198)*(1/$H198)),IF(FS198="mg/kg",((FR198/1000)*(1/$I198)*(1/$H198)),IF(FS198="mg/MJ delivered",FR198/1000,IF(FS198="-","","Error"))))))))))))))))</f>
        <v/>
      </c>
      <c r="UH198" s="66" t="str">
        <f t="shared" ref="UH198:UH261" si="1493">IF(AND(UN$3="Unit", UG198=""), "", IF(AND(UN$3="Unit", UG198="-"),"", IF(UN$3="Unit", "kg/GJ delivered", IF(AND(FT198&lt;&gt;"", FT198&lt;&gt;"-", FS198="-"),"", IF($H198="","", IF(FS198="nd", "",IF(FS198="&lt;n.a.&gt;", "", IF(FT198="#/MJ", "", IF(FT198="kg/GJ delivered",FS198,IF(FT198="g/MJ delivered",FS198,IF(FT198="kg/MJ delivered",FS198*1000,IF(FT198="mg/MJ delivered",FS198/1000,IF(FT198="g/kg",((FS198)*(1/$I198)*(1/$H198)),IF(FT198="mg/kg",((FS198/1000)*(1/$I198)*(1/$H198)),IF(FT198="mg/MJ delivered",FS198/1000,IF(FT198="-","","Error"))))))))))))))))</f>
        <v/>
      </c>
      <c r="UI198" s="66" t="str">
        <f t="shared" ref="UI198:UI261" si="1494">IF(AND(UO$3="Unit", UH198=""), "", IF(AND(UO$3="Unit", UH198="-"),"", IF(UO$3="Unit", "kg/GJ delivered", IF(AND(FU198&lt;&gt;"", FU198&lt;&gt;"-", FT198="-"),"", IF($H198="","", IF(FT198="nd", "",IF(FT198="&lt;n.a.&gt;", "", IF(FU198="#/MJ", "", IF(FU198="kg/GJ delivered",FT198,IF(FU198="g/MJ delivered",FT198,IF(FU198="kg/MJ delivered",FT198*1000,IF(FU198="mg/MJ delivered",FT198/1000,IF(FU198="g/kg",((FT198)*(1/$I198)*(1/$H198)),IF(FU198="mg/kg",((FT198/1000)*(1/$I198)*(1/$H198)),IF(FU198="mg/MJ delivered",FT198/1000,IF(FU198="-","","Error"))))))))))))))))</f>
        <v/>
      </c>
      <c r="UJ198" s="66" t="str">
        <f t="shared" ref="UJ198:UJ261" si="1495">IF(AND(UP$3="Unit", UI198=""), "", IF(AND(UP$3="Unit", UI198="-"),"", IF(UP$3="Unit", "kg/GJ delivered", IF(AND(FV198&lt;&gt;"", FV198&lt;&gt;"-", FU198="-"),"", IF($H198="","", IF(FU198="nd", "",IF(FU198="&lt;n.a.&gt;", "", IF(FV198="#/MJ", "", IF(FV198="kg/GJ delivered",FU198,IF(FV198="g/MJ delivered",FU198,IF(FV198="kg/MJ delivered",FU198*1000,IF(FV198="mg/MJ delivered",FU198/1000,IF(FV198="g/kg",((FU198)*(1/$I198)*(1/$H198)),IF(FV198="mg/kg",((FU198/1000)*(1/$I198)*(1/$H198)),IF(FV198="mg/MJ delivered",FU198/1000,IF(FV198="-","","Error"))))))))))))))))</f>
        <v/>
      </c>
      <c r="UK198" s="66" t="str">
        <f t="shared" ref="UK198:UK261" si="1496">IF(AND(UQ$3="Unit", UJ198=""), "", IF(AND(UQ$3="Unit", UJ198="-"),"", IF(UQ$3="Unit", "kg/GJ delivered", IF(AND(FW198&lt;&gt;"", FW198&lt;&gt;"-", FV198="-"),"", IF($H198="","", IF(FV198="nd", "",IF(FV198="&lt;n.a.&gt;", "", IF(FW198="#/MJ", "", IF(FW198="kg/GJ delivered",FV198,IF(FW198="g/MJ delivered",FV198,IF(FW198="kg/MJ delivered",FV198*1000,IF(FW198="mg/MJ delivered",FV198/1000,IF(FW198="g/kg",((FV198)*(1/$I198)*(1/$H198)),IF(FW198="mg/kg",((FV198/1000)*(1/$I198)*(1/$H198)),IF(FW198="mg/MJ delivered",FV198/1000,IF(FW198="-","","Error"))))))))))))))))</f>
        <v/>
      </c>
      <c r="UL198" s="66" t="str">
        <f t="shared" ref="UL198:UL261" si="1497">IF(AND(UR$3="Unit", UK198=""), "", IF(AND(UR$3="Unit", UK198="-"),"", IF(UR$3="Unit", "kg/GJ delivered", IF(AND(FX198&lt;&gt;"", FX198&lt;&gt;"-", FW198="-"),"", IF($H198="","", IF(FW198="nd", "",IF(FW198="&lt;n.a.&gt;", "", IF(FX198="#/MJ", "", IF(FX198="kg/GJ delivered",FW198,IF(FX198="g/MJ delivered",FW198,IF(FX198="kg/MJ delivered",FW198*1000,IF(FX198="mg/MJ delivered",FW198/1000,IF(FX198="g/kg",((FW198)*(1/$I198)*(1/$H198)),IF(FX198="mg/kg",((FW198/1000)*(1/$I198)*(1/$H198)),IF(FX198="mg/MJ delivered",FW198/1000,IF(FX198="-","","Error"))))))))))))))))</f>
        <v/>
      </c>
      <c r="UM198" s="66" t="str">
        <f t="shared" ref="UM198:UM261" si="1498">IF(AND(US$3="Unit", UL198=""), "", IF(AND(US$3="Unit", UL198="-"),"", IF(US$3="Unit", "kg/GJ delivered", IF(AND(FY198&lt;&gt;"", FY198&lt;&gt;"-", FX198="-"),"", IF($H198="","", IF(FX198="nd", "",IF(FX198="&lt;n.a.&gt;", "", IF(FY198="#/MJ", "", IF(FY198="kg/GJ delivered",FX198,IF(FY198="g/MJ delivered",FX198,IF(FY198="kg/MJ delivered",FX198*1000,IF(FY198="mg/MJ delivered",FX198/1000,IF(FY198="g/kg",((FX198)*(1/$I198)*(1/$H198)),IF(FY198="mg/kg",((FX198/1000)*(1/$I198)*(1/$H198)),IF(FY198="mg/MJ delivered",FX198/1000,IF(FY198="-","","Error"))))))))))))))))</f>
        <v/>
      </c>
      <c r="UN198" s="66" t="str">
        <f t="shared" ref="UN198:UN261" si="1499">IF(AND(UT$3="Unit", UM198=""), "", IF(AND(UT$3="Unit", UM198="-"),"", IF(UT$3="Unit", "kg/GJ delivered", IF(AND(FZ198&lt;&gt;"", FZ198&lt;&gt;"-", FY198="-"),"", IF($H198="","", IF(FY198="nd", "",IF(FY198="&lt;n.a.&gt;", "", IF(FZ198="#/MJ", "", IF(FZ198="kg/GJ delivered",FY198,IF(FZ198="g/MJ delivered",FY198,IF(FZ198="kg/MJ delivered",FY198*1000,IF(FZ198="mg/MJ delivered",FY198/1000,IF(FZ198="g/kg",((FY198)*(1/$I198)*(1/$H198)),IF(FZ198="mg/kg",((FY198/1000)*(1/$I198)*(1/$H198)),IF(FZ198="mg/MJ delivered",FY198/1000,IF(FZ198="-","","Error"))))))))))))))))</f>
        <v/>
      </c>
      <c r="UO198" s="66" t="str">
        <f t="shared" ref="UO198:UO261" si="1500">IF(AND(UU$3="Unit", UN198=""), "", IF(AND(UU$3="Unit", UN198="-"),"", IF(UU$3="Unit", "kg/GJ delivered", IF(AND(GA198&lt;&gt;"", GA198&lt;&gt;"-", FZ198="-"),"", IF($H198="","", IF(FZ198="nd", "",IF(FZ198="&lt;n.a.&gt;", "", IF(GA198="#/MJ", "", IF(GA198="kg/GJ delivered",FZ198,IF(GA198="g/MJ delivered",FZ198,IF(GA198="kg/MJ delivered",FZ198*1000,IF(GA198="mg/MJ delivered",FZ198/1000,IF(GA198="g/kg",((FZ198)*(1/$I198)*(1/$H198)),IF(GA198="mg/kg",((FZ198/1000)*(1/$I198)*(1/$H198)),IF(GA198="mg/MJ delivered",FZ198/1000,IF(GA198="-","","Error"))))))))))))))))</f>
        <v/>
      </c>
      <c r="UP198" s="66" t="str">
        <f t="shared" ref="UP198:UP261" si="1501">IF(AND(UV$3="Unit", UO198=""), "", IF(AND(UV$3="Unit", UO198="-"),"", IF(UV$3="Unit", "kg/GJ delivered", IF(AND(GB198&lt;&gt;"", GB198&lt;&gt;"-", GA198="-"),"", IF($H198="","", IF(GA198="nd", "",IF(GA198="&lt;n.a.&gt;", "", IF(GB198="#/MJ", "", IF(GB198="kg/GJ delivered",GA198,IF(GB198="g/MJ delivered",GA198,IF(GB198="kg/MJ delivered",GA198*1000,IF(GB198="mg/MJ delivered",GA198/1000,IF(GB198="g/kg",((GA198)*(1/$I198)*(1/$H198)),IF(GB198="mg/kg",((GA198/1000)*(1/$I198)*(1/$H198)),IF(GB198="mg/MJ delivered",GA198/1000,IF(GB198="-","","Error"))))))))))))))))</f>
        <v/>
      </c>
      <c r="UQ198" s="66" t="str">
        <f t="shared" ref="UQ198:UQ261" si="1502">IF(AND(UW$3="Unit", UP198=""), "", IF(AND(UW$3="Unit", UP198="-"),"", IF(UW$3="Unit", "kg/GJ delivered", IF(AND(GC198&lt;&gt;"", GC198&lt;&gt;"-", GB198="-"),"", IF($H198="","", IF(GB198="nd", "",IF(GB198="&lt;n.a.&gt;", "", IF(GC198="#/MJ", "", IF(GC198="kg/GJ delivered",GB198,IF(GC198="g/MJ delivered",GB198,IF(GC198="kg/MJ delivered",GB198*1000,IF(GC198="mg/MJ delivered",GB198/1000,IF(GC198="g/kg",((GB198)*(1/$I198)*(1/$H198)),IF(GC198="mg/kg",((GB198/1000)*(1/$I198)*(1/$H198)),IF(GC198="mg/MJ delivered",GB198/1000,IF(GC198="-","","Error"))))))))))))))))</f>
        <v/>
      </c>
      <c r="UR198" s="66" t="str">
        <f t="shared" ref="UR198:UR261" si="1503">IF(AND(UX$3="Unit", UQ198=""), "", IF(AND(UX$3="Unit", UQ198="-"),"", IF(UX$3="Unit", "kg/GJ delivered", IF(AND(GD198&lt;&gt;"", GD198&lt;&gt;"-", GC198="-"),"", IF($H198="","", IF(GC198="nd", "",IF(GC198="&lt;n.a.&gt;", "", IF(GD198="#/MJ", "", IF(GD198="kg/GJ delivered",GC198,IF(GD198="g/MJ delivered",GC198,IF(GD198="kg/MJ delivered",GC198*1000,IF(GD198="mg/MJ delivered",GC198/1000,IF(GD198="g/kg",((GC198)*(1/$I198)*(1/$H198)),IF(GD198="mg/kg",((GC198/1000)*(1/$I198)*(1/$H198)),IF(GD198="mg/MJ delivered",GC198/1000,IF(GD198="-","","Error"))))))))))))))))</f>
        <v/>
      </c>
      <c r="US198" s="66" t="str">
        <f t="shared" ref="US198:US261" si="1504">IF(AND(UY$3="Unit", UR198=""), "", IF(AND(UY$3="Unit", UR198="-"),"", IF(UY$3="Unit", "kg/GJ delivered", IF(AND(GE198&lt;&gt;"", GE198&lt;&gt;"-", GD198="-"),"", IF($H198="","", IF(GD198="nd", "",IF(GD198="&lt;n.a.&gt;", "", IF(GE198="#/MJ", "", IF(GE198="kg/GJ delivered",GD198,IF(GE198="g/MJ delivered",GD198,IF(GE198="kg/MJ delivered",GD198*1000,IF(GE198="mg/MJ delivered",GD198/1000,IF(GE198="g/kg",((GD198)*(1/$I198)*(1/$H198)),IF(GE198="mg/kg",((GD198/1000)*(1/$I198)*(1/$H198)),IF(GE198="mg/MJ delivered",GD198/1000,IF(GE198="-","","Error"))))))))))))))))</f>
        <v/>
      </c>
      <c r="UT198" s="66" t="str">
        <f t="shared" ref="UT198:UT261" si="1505">IF(AND(UZ$3="Unit", US198=""), "", IF(AND(UZ$3="Unit", US198="-"),"", IF(UZ$3="Unit", "kg/GJ delivered", IF(AND(GF198&lt;&gt;"", GF198&lt;&gt;"-", GE198="-"),"", IF($H198="","", IF(GE198="nd", "",IF(GE198="&lt;n.a.&gt;", "", IF(GF198="#/MJ", "", IF(GF198="kg/GJ delivered",GE198,IF(GF198="g/MJ delivered",GE198,IF(GF198="kg/MJ delivered",GE198*1000,IF(GF198="mg/MJ delivered",GE198/1000,IF(GF198="g/kg",((GE198)*(1/$I198)*(1/$H198)),IF(GF198="mg/kg",((GE198/1000)*(1/$I198)*(1/$H198)),IF(GF198="mg/MJ delivered",GE198/1000,IF(GF198="-","","Error"))))))))))))))))</f>
        <v/>
      </c>
      <c r="UU198" s="66" t="str">
        <f t="shared" ref="UU198:UU261" si="1506">IF(AND(VA$3="Unit", UT198=""), "", IF(AND(VA$3="Unit", UT198="-"),"", IF(VA$3="Unit", "kg/GJ delivered", IF(AND(GG198&lt;&gt;"", GG198&lt;&gt;"-", GF198="-"),"", IF($H198="","", IF(GF198="nd", "",IF(GF198="&lt;n.a.&gt;", "", IF(GG198="#/MJ", "", IF(GG198="kg/GJ delivered",GF198,IF(GG198="g/MJ delivered",GF198,IF(GG198="kg/MJ delivered",GF198*1000,IF(GG198="mg/MJ delivered",GF198/1000,IF(GG198="g/kg",((GF198)*(1/$I198)*(1/$H198)),IF(GG198="mg/kg",((GF198/1000)*(1/$I198)*(1/$H198)),IF(GG198="mg/MJ delivered",GF198/1000,IF(GG198="-","","Error"))))))))))))))))</f>
        <v/>
      </c>
      <c r="UV198" s="66" t="str">
        <f t="shared" ref="UV198:UV261" si="1507">IF(AND(VB$3="Unit", UU198=""), "", IF(AND(VB$3="Unit", UU198="-"),"", IF(VB$3="Unit", "kg/GJ delivered", IF(AND(GH198&lt;&gt;"", GH198&lt;&gt;"-", GG198="-"),"", IF($H198="","", IF(GG198="nd", "",IF(GG198="&lt;n.a.&gt;", "", IF(GH198="#/MJ", "", IF(GH198="kg/GJ delivered",GG198,IF(GH198="g/MJ delivered",GG198,IF(GH198="kg/MJ delivered",GG198*1000,IF(GH198="mg/MJ delivered",GG198/1000,IF(GH198="g/kg",((GG198)*(1/$I198)*(1/$H198)),IF(GH198="mg/kg",((GG198/1000)*(1/$I198)*(1/$H198)),IF(GH198="mg/MJ delivered",GG198/1000,IF(GH198="-","","Error"))))))))))))))))</f>
        <v/>
      </c>
      <c r="UW198" s="66" t="str">
        <f t="shared" ref="UW198:UW261" si="1508">IF(AND(VC$3="Unit", UV198=""), "", IF(AND(VC$3="Unit", UV198="-"),"", IF(VC$3="Unit", "kg/GJ delivered", IF(AND(GI198&lt;&gt;"", GI198&lt;&gt;"-", GH198="-"),"", IF($H198="","", IF(GH198="nd", "",IF(GH198="&lt;n.a.&gt;", "", IF(GI198="#/MJ", "", IF(GI198="kg/GJ delivered",GH198,IF(GI198="g/MJ delivered",GH198,IF(GI198="kg/MJ delivered",GH198*1000,IF(GI198="mg/MJ delivered",GH198/1000,IF(GI198="g/kg",((GH198)*(1/$I198)*(1/$H198)),IF(GI198="mg/kg",((GH198/1000)*(1/$I198)*(1/$H198)),IF(GI198="mg/MJ delivered",GH198/1000,IF(GI198="-","","Error"))))))))))))))))</f>
        <v/>
      </c>
      <c r="UX198" s="66" t="str">
        <f t="shared" ref="UX198:UX261" si="1509">IF(AND(VD$3="Unit", UW198=""), "", IF(AND(VD$3="Unit", UW198="-"),"", IF(VD$3="Unit", "kg/GJ delivered", IF(AND(GJ198&lt;&gt;"", GJ198&lt;&gt;"-", GI198="-"),"", IF($H198="","", IF(GI198="nd", "",IF(GI198="&lt;n.a.&gt;", "", IF(GJ198="#/MJ", "", IF(GJ198="kg/GJ delivered",GI198,IF(GJ198="g/MJ delivered",GI198,IF(GJ198="kg/MJ delivered",GI198*1000,IF(GJ198="mg/MJ delivered",GI198/1000,IF(GJ198="g/kg",((GI198)*(1/$I198)*(1/$H198)),IF(GJ198="mg/kg",((GI198/1000)*(1/$I198)*(1/$H198)),IF(GJ198="mg/MJ delivered",GI198/1000,IF(GJ198="-","","Error"))))))))))))))))</f>
        <v/>
      </c>
      <c r="UY198" s="66" t="str">
        <f t="shared" ref="UY198:UY261" si="1510">IF(AND(VE$3="Unit", UX198=""), "", IF(AND(VE$3="Unit", UX198="-"),"", IF(VE$3="Unit", "kg/GJ delivered", IF(AND(GK198&lt;&gt;"", GK198&lt;&gt;"-", GJ198="-"),"", IF($H198="","", IF(GJ198="nd", "",IF(GJ198="&lt;n.a.&gt;", "", IF(GK198="#/MJ", "", IF(GK198="kg/GJ delivered",GJ198,IF(GK198="g/MJ delivered",GJ198,IF(GK198="kg/MJ delivered",GJ198*1000,IF(GK198="mg/MJ delivered",GJ198/1000,IF(GK198="g/kg",((GJ198)*(1/$I198)*(1/$H198)),IF(GK198="mg/kg",((GJ198/1000)*(1/$I198)*(1/$H198)),IF(GK198="mg/MJ delivered",GJ198/1000,IF(GK198="-","","Error"))))))))))))))))</f>
        <v/>
      </c>
      <c r="UZ198" s="66" t="str">
        <f t="shared" ref="UZ198:UZ261" si="1511">IF(AND(VF$3="Unit", UY198=""), "", IF(AND(VF$3="Unit", UY198="-"),"", IF(VF$3="Unit", "kg/GJ delivered", IF(AND(GL198&lt;&gt;"", GL198&lt;&gt;"-", GK198="-"),"", IF($H198="","", IF(GK198="nd", "",IF(GK198="&lt;n.a.&gt;", "", IF(GL198="#/MJ", "", IF(GL198="kg/GJ delivered",GK198,IF(GL198="g/MJ delivered",GK198,IF(GL198="kg/MJ delivered",GK198*1000,IF(GL198="mg/MJ delivered",GK198/1000,IF(GL198="g/kg",((GK198)*(1/$I198)*(1/$H198)),IF(GL198="mg/kg",((GK198/1000)*(1/$I198)*(1/$H198)),IF(GL198="mg/MJ delivered",GK198/1000,IF(GL198="-","","Error"))))))))))))))))</f>
        <v/>
      </c>
      <c r="VA198" s="66" t="str">
        <f t="shared" ref="VA198:VA261" si="1512">IF(AND(VG$3="Unit", UZ198=""), "", IF(AND(VG$3="Unit", UZ198="-"),"", IF(VG$3="Unit", "kg/GJ delivered", IF(AND(GM198&lt;&gt;"", GM198&lt;&gt;"-", GL198="-"),"", IF($H198="","", IF(GL198="nd", "",IF(GL198="&lt;n.a.&gt;", "", IF(GM198="#/MJ", "", IF(GM198="kg/GJ delivered",GL198,IF(GM198="g/MJ delivered",GL198,IF(GM198="kg/MJ delivered",GL198*1000,IF(GM198="mg/MJ delivered",GL198/1000,IF(GM198="g/kg",((GL198)*(1/$I198)*(1/$H198)),IF(GM198="mg/kg",((GL198/1000)*(1/$I198)*(1/$H198)),IF(GM198="mg/MJ delivered",GL198/1000,IF(GM198="-","","Error"))))))))))))))))</f>
        <v/>
      </c>
      <c r="VB198" s="66" t="str">
        <f t="shared" ref="VB198:VB261" si="1513">IF(AND(VH$3="Unit", VA198=""), "", IF(AND(VH$3="Unit", VA198="-"),"", IF(VH$3="Unit", "kg/GJ delivered", IF(AND(GN198&lt;&gt;"", GN198&lt;&gt;"-", GM198="-"),"", IF($H198="","", IF(GM198="nd", "",IF(GM198="&lt;n.a.&gt;", "", IF(GN198="#/MJ", "", IF(GN198="kg/GJ delivered",GM198,IF(GN198="g/MJ delivered",GM198,IF(GN198="kg/MJ delivered",GM198*1000,IF(GN198="mg/MJ delivered",GM198/1000,IF(GN198="g/kg",((GM198)*(1/$I198)*(1/$H198)),IF(GN198="mg/kg",((GM198/1000)*(1/$I198)*(1/$H198)),IF(GN198="mg/MJ delivered",GM198/1000,IF(GN198="-","","Error"))))))))))))))))</f>
        <v/>
      </c>
      <c r="VC198" s="66" t="str">
        <f t="shared" ref="VC198:VC261" si="1514">IF(AND(VI$3="Unit", VB198=""), "", IF(AND(VI$3="Unit", VB198="-"),"", IF(VI$3="Unit", "kg/GJ delivered", IF(AND(GO198&lt;&gt;"", GO198&lt;&gt;"-", GN198="-"),"", IF($H198="","", IF(GN198="nd", "",IF(GN198="&lt;n.a.&gt;", "", IF(GO198="#/MJ", "", IF(GO198="kg/GJ delivered",GN198,IF(GO198="g/MJ delivered",GN198,IF(GO198="kg/MJ delivered",GN198*1000,IF(GO198="mg/MJ delivered",GN198/1000,IF(GO198="g/kg",((GN198)*(1/$I198)*(1/$H198)),IF(GO198="mg/kg",((GN198/1000)*(1/$I198)*(1/$H198)),IF(GO198="mg/MJ delivered",GN198/1000,IF(GO198="-","","Error"))))))))))))))))</f>
        <v/>
      </c>
      <c r="VD198" s="66" t="str">
        <f t="shared" ref="VD198:VD261" si="1515">IF(AND(VJ$3="Unit", VC198=""), "", IF(AND(VJ$3="Unit", VC198="-"),"", IF(VJ$3="Unit", "kg/GJ delivered", IF(AND(GP198&lt;&gt;"", GP198&lt;&gt;"-", GO198="-"),"", IF($H198="","", IF(GO198="nd", "",IF(GO198="&lt;n.a.&gt;", "", IF(GP198="#/MJ", "", IF(GP198="kg/GJ delivered",GO198,IF(GP198="g/MJ delivered",GO198,IF(GP198="kg/MJ delivered",GO198*1000,IF(GP198="mg/MJ delivered",GO198/1000,IF(GP198="g/kg",((GO198)*(1/$I198)*(1/$H198)),IF(GP198="mg/kg",((GO198/1000)*(1/$I198)*(1/$H198)),IF(GP198="mg/MJ delivered",GO198/1000,IF(GP198="-","","Error"))))))))))))))))</f>
        <v/>
      </c>
      <c r="VE198" s="66" t="str">
        <f t="shared" ref="VE198:VE261" si="1516">IF(AND(VK$3="Unit", VD198=""), "", IF(AND(VK$3="Unit", VD198="-"),"", IF(VK$3="Unit", "kg/GJ delivered", IF(AND(GQ198&lt;&gt;"", GQ198&lt;&gt;"-", GP198="-"),"", IF($H198="","", IF(GP198="nd", "",IF(GP198="&lt;n.a.&gt;", "", IF(GQ198="#/MJ", "", IF(GQ198="kg/GJ delivered",GP198,IF(GQ198="g/MJ delivered",GP198,IF(GQ198="kg/MJ delivered",GP198*1000,IF(GQ198="mg/MJ delivered",GP198/1000,IF(GQ198="g/kg",((GP198)*(1/$I198)*(1/$H198)),IF(GQ198="mg/kg",((GP198/1000)*(1/$I198)*(1/$H198)),IF(GQ198="mg/MJ delivered",GP198/1000,IF(GQ198="-","","Error"))))))))))))))))</f>
        <v/>
      </c>
      <c r="VF198" s="66" t="str">
        <f t="shared" ref="VF198:VF261" si="1517">IF(AND(VL$3="Unit", VE198=""), "", IF(AND(VL$3="Unit", VE198="-"),"", IF(VL$3="Unit", "kg/GJ delivered", IF(AND(GR198&lt;&gt;"", GR198&lt;&gt;"-", GQ198="-"),"", IF($H198="","", IF(GQ198="nd", "",IF(GQ198="&lt;n.a.&gt;", "", IF(GR198="#/MJ", "", IF(GR198="kg/GJ delivered",GQ198,IF(GR198="g/MJ delivered",GQ198,IF(GR198="kg/MJ delivered",GQ198*1000,IF(GR198="mg/MJ delivered",GQ198/1000,IF(GR198="g/kg",((GQ198)*(1/$I198)*(1/$H198)),IF(GR198="mg/kg",((GQ198/1000)*(1/$I198)*(1/$H198)),IF(GR198="mg/MJ delivered",GQ198/1000,IF(GR198="-","","Error"))))))))))))))))</f>
        <v/>
      </c>
      <c r="VG198" s="66" t="str">
        <f t="shared" ref="VG198:VG261" si="1518">IF(AND(VM$3="Unit", VF198=""), "", IF(AND(VM$3="Unit", VF198="-"),"", IF(VM$3="Unit", "kg/GJ delivered", IF(AND(GS198&lt;&gt;"", GS198&lt;&gt;"-", GR198="-"),"", IF($H198="","", IF(GR198="nd", "",IF(GR198="&lt;n.a.&gt;", "", IF(GS198="#/MJ", "", IF(GS198="kg/GJ delivered",GR198,IF(GS198="g/MJ delivered",GR198,IF(GS198="kg/MJ delivered",GR198*1000,IF(GS198="mg/MJ delivered",GR198/1000,IF(GS198="g/kg",((GR198)*(1/$I198)*(1/$H198)),IF(GS198="mg/kg",((GR198/1000)*(1/$I198)*(1/$H198)),IF(GS198="mg/MJ delivered",GR198/1000,IF(GS198="-","","Error"))))))))))))))))</f>
        <v/>
      </c>
      <c r="VH198" s="66" t="str">
        <f t="shared" ref="VH198:VH261" si="1519">IF(AND(VN$3="Unit", VG198=""), "", IF(AND(VN$3="Unit", VG198="-"),"", IF(VN$3="Unit", "kg/GJ delivered", IF(AND(GT198&lt;&gt;"", GT198&lt;&gt;"-", GS198="-"),"", IF($H198="","", IF(GS198="nd", "",IF(GS198="&lt;n.a.&gt;", "", IF(GT198="#/MJ", "", IF(GT198="kg/GJ delivered",GS198,IF(GT198="g/MJ delivered",GS198,IF(GT198="kg/MJ delivered",GS198*1000,IF(GT198="mg/MJ delivered",GS198/1000,IF(GT198="g/kg",((GS198)*(1/$I198)*(1/$H198)),IF(GT198="mg/kg",((GS198/1000)*(1/$I198)*(1/$H198)),IF(GT198="mg/MJ delivered",GS198/1000,IF(GT198="-","","Error"))))))))))))))))</f>
        <v/>
      </c>
      <c r="VI198" s="66" t="str">
        <f t="shared" ref="VI198:VI261" si="1520">IF(AND(VO$3="Unit", VH198=""), "", IF(AND(VO$3="Unit", VH198="-"),"", IF(VO$3="Unit", "kg/GJ delivered", IF(AND(GU198&lt;&gt;"", GU198&lt;&gt;"-", GT198="-"),"", IF($H198="","", IF(GT198="nd", "",IF(GT198="&lt;n.a.&gt;", "", IF(GU198="#/MJ", "", IF(GU198="kg/GJ delivered",GT198,IF(GU198="g/MJ delivered",GT198,IF(GU198="kg/MJ delivered",GT198*1000,IF(GU198="mg/MJ delivered",GT198/1000,IF(GU198="g/kg",((GT198)*(1/$I198)*(1/$H198)),IF(GU198="mg/kg",((GT198/1000)*(1/$I198)*(1/$H198)),IF(GU198="mg/MJ delivered",GT198/1000,IF(GU198="-","","Error"))))))))))))))))</f>
        <v/>
      </c>
      <c r="VJ198" s="66" t="str">
        <f t="shared" ref="VJ198:VJ261" si="1521">IF(AND(VP$3="Unit", VI198=""), "", IF(AND(VP$3="Unit", VI198="-"),"", IF(VP$3="Unit", "kg/GJ delivered", IF(AND(GV198&lt;&gt;"", GV198&lt;&gt;"-", GU198="-"),"", IF($H198="","", IF(GU198="nd", "",IF(GU198="&lt;n.a.&gt;", "", IF(GV198="#/MJ", "", IF(GV198="kg/GJ delivered",GU198,IF(GV198="g/MJ delivered",GU198,IF(GV198="kg/MJ delivered",GU198*1000,IF(GV198="mg/MJ delivered",GU198/1000,IF(GV198="g/kg",((GU198)*(1/$I198)*(1/$H198)),IF(GV198="mg/kg",((GU198/1000)*(1/$I198)*(1/$H198)),IF(GV198="mg/MJ delivered",GU198/1000,IF(GV198="-","","Error"))))))))))))))))</f>
        <v/>
      </c>
      <c r="VK198" s="66" t="str">
        <f t="shared" ref="VK198:VK261" si="1522">IF(AND(VQ$3="Unit", VJ198=""), "", IF(AND(VQ$3="Unit", VJ198="-"),"", IF(VQ$3="Unit", "kg/GJ delivered", IF(AND(GW198&lt;&gt;"", GW198&lt;&gt;"-", GV198="-"),"", IF($H198="","", IF(GV198="nd", "",IF(GV198="&lt;n.a.&gt;", "", IF(GW198="#/MJ", "", IF(GW198="kg/GJ delivered",GV198,IF(GW198="g/MJ delivered",GV198,IF(GW198="kg/MJ delivered",GV198*1000,IF(GW198="mg/MJ delivered",GV198/1000,IF(GW198="g/kg",((GV198)*(1/$I198)*(1/$H198)),IF(GW198="mg/kg",((GV198/1000)*(1/$I198)*(1/$H198)),IF(GW198="mg/MJ delivered",GV198/1000,IF(GW198="-","","Error"))))))))))))))))</f>
        <v/>
      </c>
      <c r="VL198" s="66" t="str">
        <f t="shared" ref="VL198:VL261" si="1523">IF(AND(VR$3="Unit", VK198=""), "", IF(AND(VR$3="Unit", VK198="-"),"", IF(VR$3="Unit", "kg/GJ delivered", IF(AND(GX198&lt;&gt;"", GX198&lt;&gt;"-", GW198="-"),"", IF($H198="","", IF(GW198="nd", "",IF(GW198="&lt;n.a.&gt;", "", IF(GX198="#/MJ", "", IF(GX198="kg/GJ delivered",GW198,IF(GX198="g/MJ delivered",GW198,IF(GX198="kg/MJ delivered",GW198*1000,IF(GX198="mg/MJ delivered",GW198/1000,IF(GX198="g/kg",((GW198)*(1/$I198)*(1/$H198)),IF(GX198="mg/kg",((GW198/1000)*(1/$I198)*(1/$H198)),IF(GX198="mg/MJ delivered",GW198/1000,IF(GX198="-","","Error"))))))))))))))))</f>
        <v/>
      </c>
      <c r="VM198" s="66" t="str">
        <f t="shared" ref="VM198:VM261" si="1524">IF(AND(VS$3="Unit", VL198=""), "", IF(AND(VS$3="Unit", VL198="-"),"", IF(VS$3="Unit", "kg/GJ delivered", IF(AND(GY198&lt;&gt;"", GY198&lt;&gt;"-", GX198="-"),"", IF($H198="","", IF(GX198="nd", "",IF(GX198="&lt;n.a.&gt;", "", IF(GY198="#/MJ", "", IF(GY198="kg/GJ delivered",GX198,IF(GY198="g/MJ delivered",GX198,IF(GY198="kg/MJ delivered",GX198*1000,IF(GY198="mg/MJ delivered",GX198/1000,IF(GY198="g/kg",((GX198)*(1/$I198)*(1/$H198)),IF(GY198="mg/kg",((GX198/1000)*(1/$I198)*(1/$H198)),IF(GY198="mg/MJ delivered",GX198/1000,IF(GY198="-","","Error"))))))))))))))))</f>
        <v/>
      </c>
      <c r="VN198" s="66" t="str">
        <f t="shared" ref="VN198:VN261" si="1525">IF(AND(VT$3="Unit", VM198=""), "", IF(AND(VT$3="Unit", VM198="-"),"", IF(VT$3="Unit", "kg/GJ delivered", IF(AND(GZ198&lt;&gt;"", GZ198&lt;&gt;"-", GY198="-"),"", IF($H198="","", IF(GY198="nd", "",IF(GY198="&lt;n.a.&gt;", "", IF(GZ198="#/MJ", "", IF(GZ198="kg/GJ delivered",GY198,IF(GZ198="g/MJ delivered",GY198,IF(GZ198="kg/MJ delivered",GY198*1000,IF(GZ198="mg/MJ delivered",GY198/1000,IF(GZ198="g/kg",((GY198)*(1/$I198)*(1/$H198)),IF(GZ198="mg/kg",((GY198/1000)*(1/$I198)*(1/$H198)),IF(GZ198="mg/MJ delivered",GY198/1000,IF(GZ198="-","","Error"))))))))))))))))</f>
        <v/>
      </c>
      <c r="VO198" s="66" t="str">
        <f t="shared" ref="VO198:VO261" si="1526">IF(AND(VU$3="Unit", VN198=""), "", IF(AND(VU$3="Unit", VN198="-"),"", IF(VU$3="Unit", "kg/GJ delivered", IF(AND(HA198&lt;&gt;"", HA198&lt;&gt;"-", GZ198="-"),"", IF($H198="","", IF(GZ198="nd", "",IF(GZ198="&lt;n.a.&gt;", "", IF(HA198="#/MJ", "", IF(HA198="kg/GJ delivered",GZ198,IF(HA198="g/MJ delivered",GZ198,IF(HA198="kg/MJ delivered",GZ198*1000,IF(HA198="mg/MJ delivered",GZ198/1000,IF(HA198="g/kg",((GZ198)*(1/$I198)*(1/$H198)),IF(HA198="mg/kg",((GZ198/1000)*(1/$I198)*(1/$H198)),IF(HA198="mg/MJ delivered",GZ198/1000,IF(HA198="-","","Error"))))))))))))))))</f>
        <v/>
      </c>
      <c r="VP198" s="66" t="str">
        <f t="shared" ref="VP198:VP261" si="1527">IF(AND(VV$3="Unit", VO198=""), "", IF(AND(VV$3="Unit", VO198="-"),"", IF(VV$3="Unit", "kg/GJ delivered", IF(AND(HB198&lt;&gt;"", HB198&lt;&gt;"-", HA198="-"),"", IF($H198="","", IF(HA198="nd", "",IF(HA198="&lt;n.a.&gt;", "", IF(HB198="#/MJ", "", IF(HB198="kg/GJ delivered",HA198,IF(HB198="g/MJ delivered",HA198,IF(HB198="kg/MJ delivered",HA198*1000,IF(HB198="mg/MJ delivered",HA198/1000,IF(HB198="g/kg",((HA198)*(1/$I198)*(1/$H198)),IF(HB198="mg/kg",((HA198/1000)*(1/$I198)*(1/$H198)),IF(HB198="mg/MJ delivered",HA198/1000,IF(HB198="-","","Error"))))))))))))))))</f>
        <v/>
      </c>
      <c r="VQ198" s="66" t="str">
        <f t="shared" ref="VQ198:VQ261" si="1528">IF(AND(VW$3="Unit", VP198=""), "", IF(AND(VW$3="Unit", VP198="-"),"", IF(VW$3="Unit", "kg/GJ delivered", IF(AND(HC198&lt;&gt;"", HC198&lt;&gt;"-", HB198="-"),"", IF($H198="","", IF(HB198="nd", "",IF(HB198="&lt;n.a.&gt;", "", IF(HC198="#/MJ", "", IF(HC198="kg/GJ delivered",HB198,IF(HC198="g/MJ delivered",HB198,IF(HC198="kg/MJ delivered",HB198*1000,IF(HC198="mg/MJ delivered",HB198/1000,IF(HC198="g/kg",((HB198)*(1/$I198)*(1/$H198)),IF(HC198="mg/kg",((HB198/1000)*(1/$I198)*(1/$H198)),IF(HC198="mg/MJ delivered",HB198/1000,IF(HC198="-","","Error"))))))))))))))))</f>
        <v/>
      </c>
      <c r="VR198" s="66" t="str">
        <f t="shared" ref="VR198:VR261" si="1529">IF(AND(VX$3="Unit", VQ198=""), "", IF(AND(VX$3="Unit", VQ198="-"),"", IF(VX$3="Unit", "kg/GJ delivered", IF(AND(HD198&lt;&gt;"", HD198&lt;&gt;"-", HC198="-"),"", IF($H198="","", IF(HC198="nd", "",IF(HC198="&lt;n.a.&gt;", "", IF(HD198="#/MJ", "", IF(HD198="kg/GJ delivered",HC198,IF(HD198="g/MJ delivered",HC198,IF(HD198="kg/MJ delivered",HC198*1000,IF(HD198="mg/MJ delivered",HC198/1000,IF(HD198="g/kg",((HC198)*(1/$I198)*(1/$H198)),IF(HD198="mg/kg",((HC198/1000)*(1/$I198)*(1/$H198)),IF(HD198="mg/MJ delivered",HC198/1000,IF(HD198="-","","Error"))))))))))))))))</f>
        <v/>
      </c>
      <c r="VS198" s="66" t="str">
        <f t="shared" ref="VS198:VS261" si="1530">IF(AND(VY$3="Unit", VR198=""), "", IF(AND(VY$3="Unit", VR198="-"),"", IF(VY$3="Unit", "kg/GJ delivered", IF(AND(HE198&lt;&gt;"", HE198&lt;&gt;"-", HD198="-"),"", IF($H198="","", IF(HD198="nd", "",IF(HD198="&lt;n.a.&gt;", "", IF(HE198="#/MJ", "", IF(HE198="kg/GJ delivered",HD198,IF(HE198="g/MJ delivered",HD198,IF(HE198="kg/MJ delivered",HD198*1000,IF(HE198="mg/MJ delivered",HD198/1000,IF(HE198="g/kg",((HD198)*(1/$I198)*(1/$H198)),IF(HE198="mg/kg",((HD198/1000)*(1/$I198)*(1/$H198)),IF(HE198="mg/MJ delivered",HD198/1000,IF(HE198="-","","Error"))))))))))))))))</f>
        <v/>
      </c>
      <c r="VT198" s="66" t="str">
        <f t="shared" ref="VT198:VT261" si="1531">IF(AND(VZ$3="Unit", VS198=""), "", IF(AND(VZ$3="Unit", VS198="-"),"", IF(VZ$3="Unit", "kg/GJ delivered", IF(AND(HF198&lt;&gt;"", HF198&lt;&gt;"-", HE198="-"),"", IF($H198="","", IF(HE198="nd", "",IF(HE198="&lt;n.a.&gt;", "", IF(HF198="#/MJ", "", IF(HF198="kg/GJ delivered",HE198,IF(HF198="g/MJ delivered",HE198,IF(HF198="kg/MJ delivered",HE198*1000,IF(HF198="mg/MJ delivered",HE198/1000,IF(HF198="g/kg",((HE198)*(1/$I198)*(1/$H198)),IF(HF198="mg/kg",((HE198/1000)*(1/$I198)*(1/$H198)),IF(HF198="mg/MJ delivered",HE198/1000,IF(HF198="-","","Error"))))))))))))))))</f>
        <v/>
      </c>
      <c r="VU198" s="66" t="str">
        <f t="shared" ref="VU198:VU261" si="1532">IF(AND(WA$3="Unit", VT198=""), "", IF(AND(WA$3="Unit", VT198="-"),"", IF(WA$3="Unit", "kg/GJ delivered", IF(AND(HG198&lt;&gt;"", HG198&lt;&gt;"-", HF198="-"),"", IF($H198="","", IF(HF198="nd", "",IF(HF198="&lt;n.a.&gt;", "", IF(HG198="#/MJ", "", IF(HG198="kg/GJ delivered",HF198,IF(HG198="g/MJ delivered",HF198,IF(HG198="kg/MJ delivered",HF198*1000,IF(HG198="mg/MJ delivered",HF198/1000,IF(HG198="g/kg",((HF198)*(1/$I198)*(1/$H198)),IF(HG198="mg/kg",((HF198/1000)*(1/$I198)*(1/$H198)),IF(HG198="mg/MJ delivered",HF198/1000,IF(HG198="-","","Error"))))))))))))))))</f>
        <v/>
      </c>
      <c r="VV198" s="66" t="str">
        <f t="shared" ref="VV198:VV261" si="1533">IF(AND(WB$3="Unit", VU198=""), "", IF(AND(WB$3="Unit", VU198="-"),"", IF(WB$3="Unit", "kg/GJ delivered", IF(AND(HH198&lt;&gt;"", HH198&lt;&gt;"-", HG198="-"),"", IF($H198="","", IF(HG198="nd", "",IF(HG198="&lt;n.a.&gt;", "", IF(HH198="#/MJ", "", IF(HH198="kg/GJ delivered",HG198,IF(HH198="g/MJ delivered",HG198,IF(HH198="kg/MJ delivered",HG198*1000,IF(HH198="mg/MJ delivered",HG198/1000,IF(HH198="g/kg",((HG198)*(1/$I198)*(1/$H198)),IF(HH198="mg/kg",((HG198/1000)*(1/$I198)*(1/$H198)),IF(HH198="mg/MJ delivered",HG198/1000,IF(HH198="-","","Error"))))))))))))))))</f>
        <v/>
      </c>
      <c r="VW198" s="66" t="str">
        <f t="shared" ref="VW198:VW261" si="1534">IF(AND(WC$3="Unit", VV198=""), "", IF(AND(WC$3="Unit", VV198="-"),"", IF(WC$3="Unit", "kg/GJ delivered", IF(AND(HI198&lt;&gt;"", HI198&lt;&gt;"-", HH198="-"),"", IF($H198="","", IF(HH198="nd", "",IF(HH198="&lt;n.a.&gt;", "", IF(HI198="#/MJ", "", IF(HI198="kg/GJ delivered",HH198,IF(HI198="g/MJ delivered",HH198,IF(HI198="kg/MJ delivered",HH198*1000,IF(HI198="mg/MJ delivered",HH198/1000,IF(HI198="g/kg",((HH198)*(1/$I198)*(1/$H198)),IF(HI198="mg/kg",((HH198/1000)*(1/$I198)*(1/$H198)),IF(HI198="mg/MJ delivered",HH198/1000,IF(HI198="-","","Error"))))))))))))))))</f>
        <v/>
      </c>
      <c r="VX198" s="66" t="str">
        <f t="shared" ref="VX198:VX261" si="1535">IF(AND(WD$3="Unit", VW198=""), "", IF(AND(WD$3="Unit", VW198="-"),"", IF(WD$3="Unit", "kg/GJ delivered", IF(AND(HJ198&lt;&gt;"", HJ198&lt;&gt;"-", HI198="-"),"", IF($H198="","", IF(HI198="nd", "",IF(HI198="&lt;n.a.&gt;", "", IF(HJ198="#/MJ", "", IF(HJ198="kg/GJ delivered",HI198,IF(HJ198="g/MJ delivered",HI198,IF(HJ198="kg/MJ delivered",HI198*1000,IF(HJ198="mg/MJ delivered",HI198/1000,IF(HJ198="g/kg",((HI198)*(1/$I198)*(1/$H198)),IF(HJ198="mg/kg",((HI198/1000)*(1/$I198)*(1/$H198)),IF(HJ198="mg/MJ delivered",HI198/1000,IF(HJ198="-","","Error"))))))))))))))))</f>
        <v/>
      </c>
      <c r="VY198" s="66" t="str">
        <f t="shared" ref="VY198:VY261" si="1536">IF(AND(WE$3="Unit", VX198=""), "", IF(AND(WE$3="Unit", VX198="-"),"", IF(WE$3="Unit", "kg/GJ delivered", IF(AND(HK198&lt;&gt;"", HK198&lt;&gt;"-", HJ198="-"),"", IF($H198="","", IF(HJ198="nd", "",IF(HJ198="&lt;n.a.&gt;", "", IF(HK198="#/MJ", "", IF(HK198="kg/GJ delivered",HJ198,IF(HK198="g/MJ delivered",HJ198,IF(HK198="kg/MJ delivered",HJ198*1000,IF(HK198="mg/MJ delivered",HJ198/1000,IF(HK198="g/kg",((HJ198)*(1/$I198)*(1/$H198)),IF(HK198="mg/kg",((HJ198/1000)*(1/$I198)*(1/$H198)),IF(HK198="mg/MJ delivered",HJ198/1000,IF(HK198="-","","Error"))))))))))))))))</f>
        <v/>
      </c>
      <c r="VZ198" s="66" t="str">
        <f t="shared" ref="VZ198:VZ261" si="1537">IF(AND(WF$3="Unit", VY198=""), "", IF(AND(WF$3="Unit", VY198="-"),"", IF(WF$3="Unit", "kg/GJ delivered", IF(AND(HL198&lt;&gt;"", HL198&lt;&gt;"-", HK198="-"),"", IF($H198="","", IF(HK198="nd", "",IF(HK198="&lt;n.a.&gt;", "", IF(HL198="#/MJ", "", IF(HL198="kg/GJ delivered",HK198,IF(HL198="g/MJ delivered",HK198,IF(HL198="kg/MJ delivered",HK198*1000,IF(HL198="mg/MJ delivered",HK198/1000,IF(HL198="g/kg",((HK198)*(1/$I198)*(1/$H198)),IF(HL198="mg/kg",((HK198/1000)*(1/$I198)*(1/$H198)),IF(HL198="mg/MJ delivered",HK198/1000,IF(HL198="-","","Error"))))))))))))))))</f>
        <v/>
      </c>
      <c r="WA198" s="66" t="str">
        <f t="shared" ref="WA198:WA261" si="1538">IF(AND(WG$3="Unit", VZ198=""), "", IF(AND(WG$3="Unit", VZ198="-"),"", IF(WG$3="Unit", "kg/GJ delivered", IF(AND(HM198&lt;&gt;"", HM198&lt;&gt;"-", HL198="-"),"", IF($H198="","", IF(HL198="nd", "",IF(HL198="&lt;n.a.&gt;", "", IF(HM198="#/MJ", "", IF(HM198="kg/GJ delivered",HL198,IF(HM198="g/MJ delivered",HL198,IF(HM198="kg/MJ delivered",HL198*1000,IF(HM198="mg/MJ delivered",HL198/1000,IF(HM198="g/kg",((HL198)*(1/$I198)*(1/$H198)),IF(HM198="mg/kg",((HL198/1000)*(1/$I198)*(1/$H198)),IF(HM198="mg/MJ delivered",HL198/1000,IF(HM198="-","","Error"))))))))))))))))</f>
        <v/>
      </c>
      <c r="WB198" s="66" t="str">
        <f t="shared" ref="WB198:WB261" si="1539">IF(AND(WH$3="Unit", WA198=""), "", IF(AND(WH$3="Unit", WA198="-"),"", IF(WH$3="Unit", "kg/GJ delivered", IF(AND(HN198&lt;&gt;"", HN198&lt;&gt;"-", HM198="-"),"", IF($H198="","", IF(HM198="nd", "",IF(HM198="&lt;n.a.&gt;", "", IF(HN198="#/MJ", "", IF(HN198="kg/GJ delivered",HM198,IF(HN198="g/MJ delivered",HM198,IF(HN198="kg/MJ delivered",HM198*1000,IF(HN198="mg/MJ delivered",HM198/1000,IF(HN198="g/kg",((HM198)*(1/$I198)*(1/$H198)),IF(HN198="mg/kg",((HM198/1000)*(1/$I198)*(1/$H198)),IF(HN198="mg/MJ delivered",HM198/1000,IF(HN198="-","","Error"))))))))))))))))</f>
        <v/>
      </c>
      <c r="WC198" s="66" t="str">
        <f t="shared" ref="WC198:WC261" si="1540">IF(AND(WI$3="Unit", WB198=""), "", IF(AND(WI$3="Unit", WB198="-"),"", IF(WI$3="Unit", "kg/GJ delivered", IF(AND(HO198&lt;&gt;"", HO198&lt;&gt;"-", HN198="-"),"", IF($H198="","", IF(HN198="nd", "",IF(HN198="&lt;n.a.&gt;", "", IF(HO198="#/MJ", "", IF(HO198="kg/GJ delivered",HN198,IF(HO198="g/MJ delivered",HN198,IF(HO198="kg/MJ delivered",HN198*1000,IF(HO198="mg/MJ delivered",HN198/1000,IF(HO198="g/kg",((HN198)*(1/$I198)*(1/$H198)),IF(HO198="mg/kg",((HN198/1000)*(1/$I198)*(1/$H198)),IF(HO198="mg/MJ delivered",HN198/1000,IF(HO198="-","","Error"))))))))))))))))</f>
        <v/>
      </c>
      <c r="WD198" s="66" t="str">
        <f t="shared" ref="WD198:WD261" si="1541">IF(AND(WJ$3="Unit", WC198=""), "", IF(AND(WJ$3="Unit", WC198="-"),"", IF(WJ$3="Unit", "kg/GJ delivered", IF(AND(HP198&lt;&gt;"", HP198&lt;&gt;"-", HO198="-"),"", IF($H198="","", IF(HO198="nd", "",IF(HO198="&lt;n.a.&gt;", "", IF(HP198="#/MJ", "", IF(HP198="kg/GJ delivered",HO198,IF(HP198="g/MJ delivered",HO198,IF(HP198="kg/MJ delivered",HO198*1000,IF(HP198="mg/MJ delivered",HO198/1000,IF(HP198="g/kg",((HO198)*(1/$I198)*(1/$H198)),IF(HP198="mg/kg",((HO198/1000)*(1/$I198)*(1/$H198)),IF(HP198="mg/MJ delivered",HO198/1000,IF(HP198="-","","Error"))))))))))))))))</f>
        <v/>
      </c>
      <c r="WE198" s="66" t="str">
        <f t="shared" ref="WE198:WE261" si="1542">IF(AND(WK$3="Unit", WD198=""), "", IF(AND(WK$3="Unit", WD198="-"),"", IF(WK$3="Unit", "kg/GJ delivered", IF(AND(HQ198&lt;&gt;"", HQ198&lt;&gt;"-", HP198="-"),"", IF($H198="","", IF(HP198="nd", "",IF(HP198="&lt;n.a.&gt;", "", IF(HQ198="#/MJ", "", IF(HQ198="kg/GJ delivered",HP198,IF(HQ198="g/MJ delivered",HP198,IF(HQ198="kg/MJ delivered",HP198*1000,IF(HQ198="mg/MJ delivered",HP198/1000,IF(HQ198="g/kg",((HP198)*(1/$I198)*(1/$H198)),IF(HQ198="mg/kg",((HP198/1000)*(1/$I198)*(1/$H198)),IF(HQ198="mg/MJ delivered",HP198/1000,IF(HQ198="-","","Error"))))))))))))))))</f>
        <v/>
      </c>
      <c r="WF198" s="66" t="str">
        <f t="shared" ref="WF198:WF261" si="1543">IF(AND(WL$3="Unit", WE198=""), "", IF(AND(WL$3="Unit", WE198="-"),"", IF(WL$3="Unit", "kg/GJ delivered", IF(AND(HR198&lt;&gt;"", HR198&lt;&gt;"-", HQ198="-"),"", IF($H198="","", IF(HQ198="nd", "",IF(HQ198="&lt;n.a.&gt;", "", IF(HR198="#/MJ", "", IF(HR198="kg/GJ delivered",HQ198,IF(HR198="g/MJ delivered",HQ198,IF(HR198="kg/MJ delivered",HQ198*1000,IF(HR198="mg/MJ delivered",HQ198/1000,IF(HR198="g/kg",((HQ198)*(1/$I198)*(1/$H198)),IF(HR198="mg/kg",((HQ198/1000)*(1/$I198)*(1/$H198)),IF(HR198="mg/MJ delivered",HQ198/1000,IF(HR198="-","","Error"))))))))))))))))</f>
        <v/>
      </c>
      <c r="WG198" s="66" t="str">
        <f t="shared" ref="WG198:WG261" si="1544">IF(AND(WM$3="Unit", WF198=""), "", IF(AND(WM$3="Unit", WF198="-"),"", IF(WM$3="Unit", "kg/GJ delivered", IF(AND(HS198&lt;&gt;"", HS198&lt;&gt;"-", HR198="-"),"", IF($H198="","", IF(HR198="nd", "",IF(HR198="&lt;n.a.&gt;", "", IF(HS198="#/MJ", "", IF(HS198="kg/GJ delivered",HR198,IF(HS198="g/MJ delivered",HR198,IF(HS198="kg/MJ delivered",HR198*1000,IF(HS198="mg/MJ delivered",HR198/1000,IF(HS198="g/kg",((HR198)*(1/$I198)*(1/$H198)),IF(HS198="mg/kg",((HR198/1000)*(1/$I198)*(1/$H198)),IF(HS198="mg/MJ delivered",HR198/1000,IF(HS198="-","","Error"))))))))))))))))</f>
        <v/>
      </c>
      <c r="WH198" s="66" t="str">
        <f t="shared" ref="WH198:WH261" si="1545">IF(AND(WN$3="Unit", WG198=""), "", IF(AND(WN$3="Unit", WG198="-"),"", IF(WN$3="Unit", "kg/GJ delivered", IF(AND(HT198&lt;&gt;"", HT198&lt;&gt;"-", HS198="-"),"", IF($H198="","", IF(HS198="nd", "",IF(HS198="&lt;n.a.&gt;", "", IF(HT198="#/MJ", "", IF(HT198="kg/GJ delivered",HS198,IF(HT198="g/MJ delivered",HS198,IF(HT198="kg/MJ delivered",HS198*1000,IF(HT198="mg/MJ delivered",HS198/1000,IF(HT198="g/kg",((HS198)*(1/$I198)*(1/$H198)),IF(HT198="mg/kg",((HS198/1000)*(1/$I198)*(1/$H198)),IF(HT198="mg/MJ delivered",HS198/1000,IF(HT198="-","","Error"))))))))))))))))</f>
        <v/>
      </c>
      <c r="WI198" s="66" t="str">
        <f t="shared" ref="WI198:WI261" si="1546">IF(AND(WO$3="Unit", WH198=""), "", IF(AND(WO$3="Unit", WH198="-"),"", IF(WO$3="Unit", "kg/GJ delivered", IF(AND(HU198&lt;&gt;"", HU198&lt;&gt;"-", HT198="-"),"", IF($H198="","", IF(HT198="nd", "",IF(HT198="&lt;n.a.&gt;", "", IF(HU198="#/MJ", "", IF(HU198="kg/GJ delivered",HT198,IF(HU198="g/MJ delivered",HT198,IF(HU198="kg/MJ delivered",HT198*1000,IF(HU198="mg/MJ delivered",HT198/1000,IF(HU198="g/kg",((HT198)*(1/$I198)*(1/$H198)),IF(HU198="mg/kg",((HT198/1000)*(1/$I198)*(1/$H198)),IF(HU198="mg/MJ delivered",HT198/1000,IF(HU198="-","","Error"))))))))))))))))</f>
        <v/>
      </c>
      <c r="WJ198" s="66" t="str">
        <f t="shared" ref="WJ198:WJ261" si="1547">IF(AND(WP$3="Unit", WI198=""), "", IF(AND(WP$3="Unit", WI198="-"),"", IF(WP$3="Unit", "kg/GJ delivered", IF(AND(HV198&lt;&gt;"", HV198&lt;&gt;"-", HU198="-"),"", IF($H198="","", IF(HU198="nd", "",IF(HU198="&lt;n.a.&gt;", "", IF(HV198="#/MJ", "", IF(HV198="kg/GJ delivered",HU198,IF(HV198="g/MJ delivered",HU198,IF(HV198="kg/MJ delivered",HU198*1000,IF(HV198="mg/MJ delivered",HU198/1000,IF(HV198="g/kg",((HU198)*(1/$I198)*(1/$H198)),IF(HV198="mg/kg",((HU198/1000)*(1/$I198)*(1/$H198)),IF(HV198="mg/MJ delivered",HU198/1000,IF(HV198="-","","Error"))))))))))))))))</f>
        <v/>
      </c>
      <c r="WK198" s="66" t="str">
        <f t="shared" ref="WK198:WK261" si="1548">IF(AND(WQ$3="Unit", WJ198=""), "", IF(AND(WQ$3="Unit", WJ198="-"),"", IF(WQ$3="Unit", "kg/GJ delivered", IF(AND(HW198&lt;&gt;"", HW198&lt;&gt;"-", HV198="-"),"", IF($H198="","", IF(HV198="nd", "",IF(HV198="&lt;n.a.&gt;", "", IF(HW198="#/MJ", "", IF(HW198="kg/GJ delivered",HV198,IF(HW198="g/MJ delivered",HV198,IF(HW198="kg/MJ delivered",HV198*1000,IF(HW198="mg/MJ delivered",HV198/1000,IF(HW198="g/kg",((HV198)*(1/$I198)*(1/$H198)),IF(HW198="mg/kg",((HV198/1000)*(1/$I198)*(1/$H198)),IF(HW198="mg/MJ delivered",HV198/1000,IF(HW198="-","","Error"))))))))))))))))</f>
        <v/>
      </c>
      <c r="WL198" s="66" t="str">
        <f t="shared" ref="WL198:WL261" si="1549">IF(AND(WR$3="Unit", WK198=""), "", IF(AND(WR$3="Unit", WK198="-"),"", IF(WR$3="Unit", "kg/GJ delivered", IF(AND(HX198&lt;&gt;"", HX198&lt;&gt;"-", HW198="-"),"", IF($H198="","", IF(HW198="nd", "",IF(HW198="&lt;n.a.&gt;", "", IF(HX198="#/MJ", "", IF(HX198="kg/GJ delivered",HW198,IF(HX198="g/MJ delivered",HW198,IF(HX198="kg/MJ delivered",HW198*1000,IF(HX198="mg/MJ delivered",HW198/1000,IF(HX198="g/kg",((HW198)*(1/$I198)*(1/$H198)),IF(HX198="mg/kg",((HW198/1000)*(1/$I198)*(1/$H198)),IF(HX198="mg/MJ delivered",HW198/1000,IF(HX198="-","","Error"))))))))))))))))</f>
        <v/>
      </c>
      <c r="WM198" s="66" t="str">
        <f t="shared" ref="WM198:WM261" si="1550">IF(AND(WS$3="Unit", WL198=""), "", IF(AND(WS$3="Unit", WL198="-"),"", IF(WS$3="Unit", "kg/GJ delivered", IF(AND(HY198&lt;&gt;"", HY198&lt;&gt;"-", HX198="-"),"", IF($H198="","", IF(HX198="nd", "",IF(HX198="&lt;n.a.&gt;", "", IF(HY198="#/MJ", "", IF(HY198="kg/GJ delivered",HX198,IF(HY198="g/MJ delivered",HX198,IF(HY198="kg/MJ delivered",HX198*1000,IF(HY198="mg/MJ delivered",HX198/1000,IF(HY198="g/kg",((HX198)*(1/$I198)*(1/$H198)),IF(HY198="mg/kg",((HX198/1000)*(1/$I198)*(1/$H198)),IF(HY198="mg/MJ delivered",HX198/1000,IF(HY198="-","","Error"))))))))))))))))</f>
        <v/>
      </c>
      <c r="WN198" s="66" t="str">
        <f t="shared" ref="WN198:WN261" si="1551">IF(AND(WT$3="Unit", WM198=""), "", IF(AND(WT$3="Unit", WM198="-"),"", IF(WT$3="Unit", "kg/GJ delivered", IF(AND(HZ198&lt;&gt;"", HZ198&lt;&gt;"-", HY198="-"),"", IF($H198="","", IF(HY198="nd", "",IF(HY198="&lt;n.a.&gt;", "", IF(HZ198="#/MJ", "", IF(HZ198="kg/GJ delivered",HY198,IF(HZ198="g/MJ delivered",HY198,IF(HZ198="kg/MJ delivered",HY198*1000,IF(HZ198="mg/MJ delivered",HY198/1000,IF(HZ198="g/kg",((HY198)*(1/$I198)*(1/$H198)),IF(HZ198="mg/kg",((HY198/1000)*(1/$I198)*(1/$H198)),IF(HZ198="mg/MJ delivered",HY198/1000,IF(HZ198="-","","Error"))))))))))))))))</f>
        <v/>
      </c>
      <c r="WO198" s="66" t="str">
        <f t="shared" ref="WO198:WO261" si="1552">IF(AND(WU$3="Unit", WN198=""), "", IF(AND(WU$3="Unit", WN198="-"),"", IF(WU$3="Unit", "kg/GJ delivered", IF(AND(IA198&lt;&gt;"", IA198&lt;&gt;"-", HZ198="-"),"", IF($H198="","", IF(HZ198="nd", "",IF(HZ198="&lt;n.a.&gt;", "", IF(IA198="#/MJ", "", IF(IA198="kg/GJ delivered",HZ198,IF(IA198="g/MJ delivered",HZ198,IF(IA198="kg/MJ delivered",HZ198*1000,IF(IA198="mg/MJ delivered",HZ198/1000,IF(IA198="g/kg",((HZ198)*(1/$I198)*(1/$H198)),IF(IA198="mg/kg",((HZ198/1000)*(1/$I198)*(1/$H198)),IF(IA198="mg/MJ delivered",HZ198/1000,IF(IA198="-","","Error"))))))))))))))))</f>
        <v/>
      </c>
      <c r="WP198" s="66" t="str">
        <f t="shared" ref="WP198:WP261" si="1553">IF(AND(WV$3="Unit", WO198=""), "", IF(AND(WV$3="Unit", WO198="-"),"", IF(WV$3="Unit", "kg/GJ delivered", IF(AND(IB198&lt;&gt;"", IB198&lt;&gt;"-", IA198="-"),"", IF($H198="","", IF(IA198="nd", "",IF(IA198="&lt;n.a.&gt;", "", IF(IB198="#/MJ", "", IF(IB198="kg/GJ delivered",IA198,IF(IB198="g/MJ delivered",IA198,IF(IB198="kg/MJ delivered",IA198*1000,IF(IB198="mg/MJ delivered",IA198/1000,IF(IB198="g/kg",((IA198)*(1/$I198)*(1/$H198)),IF(IB198="mg/kg",((IA198/1000)*(1/$I198)*(1/$H198)),IF(IB198="mg/MJ delivered",IA198/1000,IF(IB198="-","","Error"))))))))))))))))</f>
        <v/>
      </c>
      <c r="WQ198" s="66" t="str">
        <f t="shared" ref="WQ198:WQ261" si="1554">IF(AND(WW$3="Unit", WP198=""), "", IF(AND(WW$3="Unit", WP198="-"),"", IF(WW$3="Unit", "kg/GJ delivered", IF(AND(IC198&lt;&gt;"", IC198&lt;&gt;"-", IB198="-"),"", IF($H198="","", IF(IB198="nd", "",IF(IB198="&lt;n.a.&gt;", "", IF(IC198="#/MJ", "", IF(IC198="kg/GJ delivered",IB198,IF(IC198="g/MJ delivered",IB198,IF(IC198="kg/MJ delivered",IB198*1000,IF(IC198="mg/MJ delivered",IB198/1000,IF(IC198="g/kg",((IB198)*(1/$I198)*(1/$H198)),IF(IC198="mg/kg",((IB198/1000)*(1/$I198)*(1/$H198)),IF(IC198="mg/MJ delivered",IB198/1000,IF(IC198="-","","Error"))))))))))))))))</f>
        <v/>
      </c>
      <c r="WR198" s="66" t="str">
        <f t="shared" ref="WR198:WR261" si="1555">IF(AND(WX$3="Unit", WQ198=""), "", IF(AND(WX$3="Unit", WQ198="-"),"", IF(WX$3="Unit", "kg/GJ delivered", IF(AND(ID198&lt;&gt;"", ID198&lt;&gt;"-", IC198="-"),"", IF($H198="","", IF(IC198="nd", "",IF(IC198="&lt;n.a.&gt;", "", IF(ID198="#/MJ", "", IF(ID198="kg/GJ delivered",IC198,IF(ID198="g/MJ delivered",IC198,IF(ID198="kg/MJ delivered",IC198*1000,IF(ID198="mg/MJ delivered",IC198/1000,IF(ID198="g/kg",((IC198)*(1/$I198)*(1/$H198)),IF(ID198="mg/kg",((IC198/1000)*(1/$I198)*(1/$H198)),IF(ID198="mg/MJ delivered",IC198/1000,IF(ID198="-","","Error"))))))))))))))))</f>
        <v/>
      </c>
      <c r="WS198" s="66" t="str">
        <f t="shared" ref="WS198:WS261" si="1556">IF(AND(WY$3="Unit", WR198=""), "", IF(AND(WY$3="Unit", WR198="-"),"", IF(WY$3="Unit", "kg/GJ delivered", IF(AND(IE198&lt;&gt;"", IE198&lt;&gt;"-", ID198="-"),"", IF($H198="","", IF(ID198="nd", "",IF(ID198="&lt;n.a.&gt;", "", IF(IE198="#/MJ", "", IF(IE198="kg/GJ delivered",ID198,IF(IE198="g/MJ delivered",ID198,IF(IE198="kg/MJ delivered",ID198*1000,IF(IE198="mg/MJ delivered",ID198/1000,IF(IE198="g/kg",((ID198)*(1/$I198)*(1/$H198)),IF(IE198="mg/kg",((ID198/1000)*(1/$I198)*(1/$H198)),IF(IE198="mg/MJ delivered",ID198/1000,IF(IE198="-","","Error"))))))))))))))))</f>
        <v/>
      </c>
      <c r="WT198" s="66" t="str">
        <f t="shared" ref="WT198:WT261" si="1557">IF(AND(WZ$3="Unit", WS198=""), "", IF(AND(WZ$3="Unit", WS198="-"),"", IF(WZ$3="Unit", "kg/GJ delivered", IF(AND(IF198&lt;&gt;"", IF198&lt;&gt;"-", IE198="-"),"", IF($H198="","", IF(IE198="nd", "",IF(IE198="&lt;n.a.&gt;", "", IF(IF198="#/MJ", "", IF(IF198="kg/GJ delivered",IE198,IF(IF198="g/MJ delivered",IE198,IF(IF198="kg/MJ delivered",IE198*1000,IF(IF198="mg/MJ delivered",IE198/1000,IF(IF198="g/kg",((IE198)*(1/$I198)*(1/$H198)),IF(IF198="mg/kg",((IE198/1000)*(1/$I198)*(1/$H198)),IF(IF198="mg/MJ delivered",IE198/1000,IF(IF198="-","","Error"))))))))))))))))</f>
        <v/>
      </c>
      <c r="WU198" s="66" t="str">
        <f t="shared" ref="WU198:WU261" si="1558">IF(AND(XA$3="Unit", WT198=""), "", IF(AND(XA$3="Unit", WT198="-"),"", IF(XA$3="Unit", "kg/GJ delivered", IF(AND(IG198&lt;&gt;"", IG198&lt;&gt;"-", IF198="-"),"", IF($H198="","", IF(IF198="nd", "",IF(IF198="&lt;n.a.&gt;", "", IF(IG198="#/MJ", "", IF(IG198="kg/GJ delivered",IF198,IF(IG198="g/MJ delivered",IF198,IF(IG198="kg/MJ delivered",IF198*1000,IF(IG198="mg/MJ delivered",IF198/1000,IF(IG198="g/kg",((IF198)*(1/$I198)*(1/$H198)),IF(IG198="mg/kg",((IF198/1000)*(1/$I198)*(1/$H198)),IF(IG198="mg/MJ delivered",IF198/1000,IF(IG198="-","","Error"))))))))))))))))</f>
        <v/>
      </c>
      <c r="WV198" s="66" t="str">
        <f t="shared" ref="WV198:WV261" si="1559">IF(AND(XB$3="Unit", WU198=""), "", IF(AND(XB$3="Unit", WU198="-"),"", IF(XB$3="Unit", "kg/GJ delivered", IF(AND(IH198&lt;&gt;"", IH198&lt;&gt;"-", IG198="-"),"", IF($H198="","", IF(IG198="nd", "",IF(IG198="&lt;n.a.&gt;", "", IF(IH198="#/MJ", "", IF(IH198="kg/GJ delivered",IG198,IF(IH198="g/MJ delivered",IG198,IF(IH198="kg/MJ delivered",IG198*1000,IF(IH198="mg/MJ delivered",IG198/1000,IF(IH198="g/kg",((IG198)*(1/$I198)*(1/$H198)),IF(IH198="mg/kg",((IG198/1000)*(1/$I198)*(1/$H198)),IF(IH198="mg/MJ delivered",IG198/1000,IF(IH198="-","","Error"))))))))))))))))</f>
        <v/>
      </c>
      <c r="WW198" s="66" t="str">
        <f t="shared" ref="WW198:WW261" si="1560">IF(AND(XC$3="Unit", WV198=""), "", IF(AND(XC$3="Unit", WV198="-"),"", IF(XC$3="Unit", "kg/GJ delivered", IF(AND(II198&lt;&gt;"", II198&lt;&gt;"-", IH198="-"),"", IF($H198="","", IF(IH198="nd", "",IF(IH198="&lt;n.a.&gt;", "", IF(II198="#/MJ", "", IF(II198="kg/GJ delivered",IH198,IF(II198="g/MJ delivered",IH198,IF(II198="kg/MJ delivered",IH198*1000,IF(II198="mg/MJ delivered",IH198/1000,IF(II198="g/kg",((IH198)*(1/$I198)*(1/$H198)),IF(II198="mg/kg",((IH198/1000)*(1/$I198)*(1/$H198)),IF(II198="mg/MJ delivered",IH198/1000,IF(II198="-","","Error"))))))))))))))))</f>
        <v/>
      </c>
      <c r="WX198" s="66" t="str">
        <f t="shared" ref="WX198:WX261" si="1561">IF(AND(XD$3="Unit", WW198=""), "", IF(AND(XD$3="Unit", WW198="-"),"", IF(XD$3="Unit", "kg/GJ delivered", IF(AND(IJ198&lt;&gt;"", IJ198&lt;&gt;"-", II198="-"),"", IF($H198="","", IF(II198="nd", "",IF(II198="&lt;n.a.&gt;", "", IF(IJ198="#/MJ", "", IF(IJ198="kg/GJ delivered",II198,IF(IJ198="g/MJ delivered",II198,IF(IJ198="kg/MJ delivered",II198*1000,IF(IJ198="mg/MJ delivered",II198/1000,IF(IJ198="g/kg",((II198)*(1/$I198)*(1/$H198)),IF(IJ198="mg/kg",((II198/1000)*(1/$I198)*(1/$H198)),IF(IJ198="mg/MJ delivered",II198/1000,IF(IJ198="-","","Error"))))))))))))))))</f>
        <v/>
      </c>
      <c r="WY198" s="66" t="str">
        <f t="shared" ref="WY198:WY261" si="1562">IF(AND(XE$3="Unit", WX198=""), "", IF(AND(XE$3="Unit", WX198="-"),"", IF(XE$3="Unit", "kg/GJ delivered", IF(AND(IK198&lt;&gt;"", IK198&lt;&gt;"-", IJ198="-"),"", IF($H198="","", IF(IJ198="nd", "",IF(IJ198="&lt;n.a.&gt;", "", IF(IK198="#/MJ", "", IF(IK198="kg/GJ delivered",IJ198,IF(IK198="g/MJ delivered",IJ198,IF(IK198="kg/MJ delivered",IJ198*1000,IF(IK198="mg/MJ delivered",IJ198/1000,IF(IK198="g/kg",((IJ198)*(1/$I198)*(1/$H198)),IF(IK198="mg/kg",((IJ198/1000)*(1/$I198)*(1/$H198)),IF(IK198="mg/MJ delivered",IJ198/1000,IF(IK198="-","","Error"))))))))))))))))</f>
        <v/>
      </c>
      <c r="WZ198" s="66" t="str">
        <f t="shared" ref="WZ198:WZ261" si="1563">IF(AND(XF$3="Unit", WY198=""), "", IF(AND(XF$3="Unit", WY198="-"),"", IF(XF$3="Unit", "kg/GJ delivered", IF(AND(IL198&lt;&gt;"", IL198&lt;&gt;"-", IK198="-"),"", IF($H198="","", IF(IK198="nd", "",IF(IK198="&lt;n.a.&gt;", "", IF(IL198="#/MJ", "", IF(IL198="kg/GJ delivered",IK198,IF(IL198="g/MJ delivered",IK198,IF(IL198="kg/MJ delivered",IK198*1000,IF(IL198="mg/MJ delivered",IK198/1000,IF(IL198="g/kg",((IK198)*(1/$I198)*(1/$H198)),IF(IL198="mg/kg",((IK198/1000)*(1/$I198)*(1/$H198)),IF(IL198="mg/MJ delivered",IK198/1000,IF(IL198="-","","Error"))))))))))))))))</f>
        <v/>
      </c>
      <c r="XA198" s="66" t="str">
        <f t="shared" ref="XA198:XA261" si="1564">IF(AND(XG$3="Unit", WZ198=""), "", IF(AND(XG$3="Unit", WZ198="-"),"", IF(XG$3="Unit", "kg/GJ delivered", IF(AND(IM198&lt;&gt;"", IM198&lt;&gt;"-", IL198="-"),"", IF($H198="","", IF(IL198="nd", "",IF(IL198="&lt;n.a.&gt;", "", IF(IM198="#/MJ", "", IF(IM198="kg/GJ delivered",IL198,IF(IM198="g/MJ delivered",IL198,IF(IM198="kg/MJ delivered",IL198*1000,IF(IM198="mg/MJ delivered",IL198/1000,IF(IM198="g/kg",((IL198)*(1/$I198)*(1/$H198)),IF(IM198="mg/kg",((IL198/1000)*(1/$I198)*(1/$H198)),IF(IM198="mg/MJ delivered",IL198/1000,IF(IM198="-","","Error"))))))))))))))))</f>
        <v/>
      </c>
      <c r="XB198" s="66" t="str">
        <f t="shared" ref="XB198:XB261" si="1565">IF(AND(XH$3="Unit", XA198=""), "", IF(AND(XH$3="Unit", XA198="-"),"", IF(XH$3="Unit", "kg/GJ delivered", IF(AND(IN198&lt;&gt;"", IN198&lt;&gt;"-", IM198="-"),"", IF($H198="","", IF(IM198="nd", "",IF(IM198="&lt;n.a.&gt;", "", IF(IN198="#/MJ", "", IF(IN198="kg/GJ delivered",IM198,IF(IN198="g/MJ delivered",IM198,IF(IN198="kg/MJ delivered",IM198*1000,IF(IN198="mg/MJ delivered",IM198/1000,IF(IN198="g/kg",((IM198)*(1/$I198)*(1/$H198)),IF(IN198="mg/kg",((IM198/1000)*(1/$I198)*(1/$H198)),IF(IN198="mg/MJ delivered",IM198/1000,IF(IN198="-","","Error"))))))))))))))))</f>
        <v/>
      </c>
      <c r="XC198" s="66" t="str">
        <f t="shared" ref="XC198:XC261" si="1566">IF(AND(XI$3="Unit", XB198=""), "", IF(AND(XI$3="Unit", XB198="-"),"", IF(XI$3="Unit", "kg/GJ delivered", IF(AND(IO198&lt;&gt;"", IO198&lt;&gt;"-", IN198="-"),"", IF($H198="","", IF(IN198="nd", "",IF(IN198="&lt;n.a.&gt;", "", IF(IO198="#/MJ", "", IF(IO198="kg/GJ delivered",IN198,IF(IO198="g/MJ delivered",IN198,IF(IO198="kg/MJ delivered",IN198*1000,IF(IO198="mg/MJ delivered",IN198/1000,IF(IO198="g/kg",((IN198)*(1/$I198)*(1/$H198)),IF(IO198="mg/kg",((IN198/1000)*(1/$I198)*(1/$H198)),IF(IO198="mg/MJ delivered",IN198/1000,IF(IO198="-","","Error"))))))))))))))))</f>
        <v/>
      </c>
      <c r="XD198" s="66" t="str">
        <f t="shared" ref="XD198:XD261" si="1567">IF(AND(XJ$3="Unit", XC198=""), "", IF(AND(XJ$3="Unit", XC198="-"),"", IF(XJ$3="Unit", "kg/GJ delivered", IF(AND(IP198&lt;&gt;"", IP198&lt;&gt;"-", IO198="-"),"", IF($H198="","", IF(IO198="nd", "",IF(IO198="&lt;n.a.&gt;", "", IF(IP198="#/MJ", "", IF(IP198="kg/GJ delivered",IO198,IF(IP198="g/MJ delivered",IO198,IF(IP198="kg/MJ delivered",IO198*1000,IF(IP198="mg/MJ delivered",IO198/1000,IF(IP198="g/kg",((IO198)*(1/$I198)*(1/$H198)),IF(IP198="mg/kg",((IO198/1000)*(1/$I198)*(1/$H198)),IF(IP198="mg/MJ delivered",IO198/1000,IF(IP198="-","","Error"))))))))))))))))</f>
        <v/>
      </c>
      <c r="XE198" s="66" t="str">
        <f t="shared" ref="XE198:XE261" si="1568">IF(AND(XK$3="Unit", XD198=""), "", IF(AND(XK$3="Unit", XD198="-"),"", IF(XK$3="Unit", "kg/GJ delivered", IF(AND(IQ198&lt;&gt;"", IQ198&lt;&gt;"-", IP198="-"),"", IF($H198="","", IF(IP198="nd", "",IF(IP198="&lt;n.a.&gt;", "", IF(IQ198="#/MJ", "", IF(IQ198="kg/GJ delivered",IP198,IF(IQ198="g/MJ delivered",IP198,IF(IQ198="kg/MJ delivered",IP198*1000,IF(IQ198="mg/MJ delivered",IP198/1000,IF(IQ198="g/kg",((IP198)*(1/$I198)*(1/$H198)),IF(IQ198="mg/kg",((IP198/1000)*(1/$I198)*(1/$H198)),IF(IQ198="mg/MJ delivered",IP198/1000,IF(IQ198="-","","Error"))))))))))))))))</f>
        <v/>
      </c>
      <c r="XF198" s="66" t="str">
        <f t="shared" ref="XF198:XF261" si="1569">IF(AND(XL$3="Unit", XE198=""), "", IF(AND(XL$3="Unit", XE198="-"),"", IF(XL$3="Unit", "kg/GJ delivered", IF(AND(IR198&lt;&gt;"", IR198&lt;&gt;"-", IQ198="-"),"", IF($H198="","", IF(IQ198="nd", "",IF(IQ198="&lt;n.a.&gt;", "", IF(IR198="#/MJ", "", IF(IR198="kg/GJ delivered",IQ198,IF(IR198="g/MJ delivered",IQ198,IF(IR198="kg/MJ delivered",IQ198*1000,IF(IR198="mg/MJ delivered",IQ198/1000,IF(IR198="g/kg",((IQ198)*(1/$I198)*(1/$H198)),IF(IR198="mg/kg",((IQ198/1000)*(1/$I198)*(1/$H198)),IF(IR198="mg/MJ delivered",IQ198/1000,IF(IR198="-","","Error"))))))))))))))))</f>
        <v/>
      </c>
      <c r="XG198" s="66" t="str">
        <f t="shared" ref="XG198:XG261" si="1570">IF(AND(XM$3="Unit", XF198=""), "", IF(AND(XM$3="Unit", XF198="-"),"", IF(XM$3="Unit", "kg/GJ delivered", IF(AND(IS198&lt;&gt;"", IS198&lt;&gt;"-", IR198="-"),"", IF($H198="","", IF(IR198="nd", "",IF(IR198="&lt;n.a.&gt;", "", IF(IS198="#/MJ", "", IF(IS198="kg/GJ delivered",IR198,IF(IS198="g/MJ delivered",IR198,IF(IS198="kg/MJ delivered",IR198*1000,IF(IS198="mg/MJ delivered",IR198/1000,IF(IS198="g/kg",((IR198)*(1/$I198)*(1/$H198)),IF(IS198="mg/kg",((IR198/1000)*(1/$I198)*(1/$H198)),IF(IS198="mg/MJ delivered",IR198/1000,IF(IS198="-","","Error"))))))))))))))))</f>
        <v/>
      </c>
      <c r="XH198" s="66" t="str">
        <f t="shared" ref="XH198:XH261" si="1571">IF(AND(XN$3="Unit", XG198=""), "", IF(AND(XN$3="Unit", XG198="-"),"", IF(XN$3="Unit", "kg/GJ delivered", IF(AND(IT198&lt;&gt;"", IT198&lt;&gt;"-", IS198="-"),"", IF($H198="","", IF(IS198="nd", "",IF(IS198="&lt;n.a.&gt;", "", IF(IT198="#/MJ", "", IF(IT198="kg/GJ delivered",IS198,IF(IT198="g/MJ delivered",IS198,IF(IT198="kg/MJ delivered",IS198*1000,IF(IT198="mg/MJ delivered",IS198/1000,IF(IT198="g/kg",((IS198)*(1/$I198)*(1/$H198)),IF(IT198="mg/kg",((IS198/1000)*(1/$I198)*(1/$H198)),IF(IT198="mg/MJ delivered",IS198/1000,IF(IT198="-","","Error"))))))))))))))))</f>
        <v/>
      </c>
      <c r="XI198" s="66" t="str">
        <f t="shared" ref="XI198:XI261" si="1572">IF(AND(XO$3="Unit", XH198=""), "", IF(AND(XO$3="Unit", XH198="-"),"", IF(XO$3="Unit", "kg/GJ delivered", IF(AND(IU198&lt;&gt;"", IU198&lt;&gt;"-", IT198="-"),"", IF($H198="","", IF(IT198="nd", "",IF(IT198="&lt;n.a.&gt;", "", IF(IU198="#/MJ", "", IF(IU198="kg/GJ delivered",IT198,IF(IU198="g/MJ delivered",IT198,IF(IU198="kg/MJ delivered",IT198*1000,IF(IU198="mg/MJ delivered",IT198/1000,IF(IU198="g/kg",((IT198)*(1/$I198)*(1/$H198)),IF(IU198="mg/kg",((IT198/1000)*(1/$I198)*(1/$H198)),IF(IU198="mg/MJ delivered",IT198/1000,IF(IU198="-","","Error"))))))))))))))))</f>
        <v/>
      </c>
      <c r="XJ198" s="66" t="str">
        <f t="shared" ref="XJ198:XJ261" si="1573">IF(AND(XP$3="Unit", XI198=""), "", IF(AND(XP$3="Unit", XI198="-"),"", IF(XP$3="Unit", "kg/GJ delivered", IF(AND(IV198&lt;&gt;"", IV198&lt;&gt;"-", IU198="-"),"", IF($H198="","", IF(IU198="nd", "",IF(IU198="&lt;n.a.&gt;", "", IF(IV198="#/MJ", "", IF(IV198="kg/GJ delivered",IU198,IF(IV198="g/MJ delivered",IU198,IF(IV198="kg/MJ delivered",IU198*1000,IF(IV198="mg/MJ delivered",IU198/1000,IF(IV198="g/kg",((IU198)*(1/$I198)*(1/$H198)),IF(IV198="mg/kg",((IU198/1000)*(1/$I198)*(1/$H198)),IF(IV198="mg/MJ delivered",IU198/1000,IF(IV198="-","","Error"))))))))))))))))</f>
        <v/>
      </c>
      <c r="XK198" s="66" t="str">
        <f t="shared" ref="XK198:XK261" si="1574">IF(AND(XQ$3="Unit", XJ198=""), "", IF(AND(XQ$3="Unit", XJ198="-"),"", IF(XQ$3="Unit", "kg/GJ delivered", IF(AND(IW198&lt;&gt;"", IW198&lt;&gt;"-", IV198="-"),"", IF($H198="","", IF(IV198="nd", "",IF(IV198="&lt;n.a.&gt;", "", IF(IW198="#/MJ", "", IF(IW198="kg/GJ delivered",IV198,IF(IW198="g/MJ delivered",IV198,IF(IW198="kg/MJ delivered",IV198*1000,IF(IW198="mg/MJ delivered",IV198/1000,IF(IW198="g/kg",((IV198)*(1/$I198)*(1/$H198)),IF(IW198="mg/kg",((IV198/1000)*(1/$I198)*(1/$H198)),IF(IW198="mg/MJ delivered",IV198/1000,IF(IW198="-","","Error"))))))))))))))))</f>
        <v/>
      </c>
      <c r="XL198" s="66" t="str">
        <f t="shared" ref="XL198:XL261" si="1575">IF(AND(XR$3="Unit", XK198=""), "", IF(AND(XR$3="Unit", XK198="-"),"", IF(XR$3="Unit", "kg/GJ delivered", IF(AND(IX198&lt;&gt;"", IX198&lt;&gt;"-", IW198="-"),"", IF($H198="","", IF(IW198="nd", "",IF(IW198="&lt;n.a.&gt;", "", IF(IX198="#/MJ", "", IF(IX198="kg/GJ delivered",IW198,IF(IX198="g/MJ delivered",IW198,IF(IX198="kg/MJ delivered",IW198*1000,IF(IX198="mg/MJ delivered",IW198/1000,IF(IX198="g/kg",((IW198)*(1/$I198)*(1/$H198)),IF(IX198="mg/kg",((IW198/1000)*(1/$I198)*(1/$H198)),IF(IX198="mg/MJ delivered",IW198/1000,IF(IX198="-","","Error"))))))))))))))))</f>
        <v/>
      </c>
      <c r="XM198" s="66" t="str">
        <f t="shared" ref="XM198:XM261" si="1576">IF(AND(XS$3="Unit", XL198=""), "", IF(AND(XS$3="Unit", XL198="-"),"", IF(XS$3="Unit", "kg/GJ delivered", IF(AND(IY198&lt;&gt;"", IY198&lt;&gt;"-", IX198="-"),"", IF($H198="","", IF(IX198="nd", "",IF(IX198="&lt;n.a.&gt;", "", IF(IY198="#/MJ", "", IF(IY198="kg/GJ delivered",IX198,IF(IY198="g/MJ delivered",IX198,IF(IY198="kg/MJ delivered",IX198*1000,IF(IY198="mg/MJ delivered",IX198/1000,IF(IY198="g/kg",((IX198)*(1/$I198)*(1/$H198)),IF(IY198="mg/kg",((IX198/1000)*(1/$I198)*(1/$H198)),IF(IY198="mg/MJ delivered",IX198/1000,IF(IY198="-","","Error"))))))))))))))))</f>
        <v/>
      </c>
      <c r="XN198" s="66" t="str">
        <f t="shared" ref="XN198:XN261" si="1577">IF(AND(XT$3="Unit", XM198=""), "", IF(AND(XT$3="Unit", XM198="-"),"", IF(XT$3="Unit", "kg/GJ delivered", IF(AND(IZ198&lt;&gt;"", IZ198&lt;&gt;"-", IY198="-"),"", IF($H198="","", IF(IY198="nd", "",IF(IY198="&lt;n.a.&gt;", "", IF(IZ198="#/MJ", "", IF(IZ198="kg/GJ delivered",IY198,IF(IZ198="g/MJ delivered",IY198,IF(IZ198="kg/MJ delivered",IY198*1000,IF(IZ198="mg/MJ delivered",IY198/1000,IF(IZ198="g/kg",((IY198)*(1/$I198)*(1/$H198)),IF(IZ198="mg/kg",((IY198/1000)*(1/$I198)*(1/$H198)),IF(IZ198="mg/MJ delivered",IY198/1000,IF(IZ198="-","","Error"))))))))))))))))</f>
        <v/>
      </c>
      <c r="XO198" s="66" t="str">
        <f t="shared" ref="XO198:XO261" si="1578">IF(AND(XU$3="Unit", XN198=""), "", IF(AND(XU$3="Unit", XN198="-"),"", IF(XU$3="Unit", "kg/GJ delivered", IF(AND(JA198&lt;&gt;"", JA198&lt;&gt;"-", IZ198="-"),"", IF($H198="","", IF(IZ198="nd", "",IF(IZ198="&lt;n.a.&gt;", "", IF(JA198="#/MJ", "", IF(JA198="kg/GJ delivered",IZ198,IF(JA198="g/MJ delivered",IZ198,IF(JA198="kg/MJ delivered",IZ198*1000,IF(JA198="mg/MJ delivered",IZ198/1000,IF(JA198="g/kg",((IZ198)*(1/$I198)*(1/$H198)),IF(JA198="mg/kg",((IZ198/1000)*(1/$I198)*(1/$H198)),IF(JA198="mg/MJ delivered",IZ198/1000,IF(JA198="-","","Error"))))))))))))))))</f>
        <v/>
      </c>
      <c r="XP198" s="66" t="str">
        <f t="shared" ref="XP198:XP261" si="1579">IF(AND(XV$3="Unit", XO198=""), "", IF(AND(XV$3="Unit", XO198="-"),"", IF(XV$3="Unit", "kg/GJ delivered", IF(AND(JB198&lt;&gt;"", JB198&lt;&gt;"-", JA198="-"),"", IF($H198="","", IF(JA198="nd", "",IF(JA198="&lt;n.a.&gt;", "", IF(JB198="#/MJ", "", IF(JB198="kg/GJ delivered",JA198,IF(JB198="g/MJ delivered",JA198,IF(JB198="kg/MJ delivered",JA198*1000,IF(JB198="mg/MJ delivered",JA198/1000,IF(JB198="g/kg",((JA198)*(1/$I198)*(1/$H198)),IF(JB198="mg/kg",((JA198/1000)*(1/$I198)*(1/$H198)),IF(JB198="mg/MJ delivered",JA198/1000,IF(JB198="-","","Error"))))))))))))))))</f>
        <v/>
      </c>
      <c r="XQ198" s="66" t="str">
        <f t="shared" ref="XQ198:XQ261" si="1580">IF(AND(XW$3="Unit", XP198=""), "", IF(AND(XW$3="Unit", XP198="-"),"", IF(XW$3="Unit", "kg/GJ delivered", IF(AND(JC198&lt;&gt;"", JC198&lt;&gt;"-", JB198="-"),"", IF($H198="","", IF(JB198="nd", "",IF(JB198="&lt;n.a.&gt;", "", IF(JC198="#/MJ", "", IF(JC198="kg/GJ delivered",JB198,IF(JC198="g/MJ delivered",JB198,IF(JC198="kg/MJ delivered",JB198*1000,IF(JC198="mg/MJ delivered",JB198/1000,IF(JC198="g/kg",((JB198)*(1/$I198)*(1/$H198)),IF(JC198="mg/kg",((JB198/1000)*(1/$I198)*(1/$H198)),IF(JC198="mg/MJ delivered",JB198/1000,IF(JC198="-","","Error"))))))))))))))))</f>
        <v/>
      </c>
      <c r="XR198" s="66" t="str">
        <f t="shared" ref="XR198:XR261" si="1581">IF(AND(XX$3="Unit", XQ198=""), "", IF(AND(XX$3="Unit", XQ198="-"),"", IF(XX$3="Unit", "kg/GJ delivered", IF(AND(JD198&lt;&gt;"", JD198&lt;&gt;"-", JC198="-"),"", IF($H198="","", IF(JC198="nd", "",IF(JC198="&lt;n.a.&gt;", "", IF(JD198="#/MJ", "", IF(JD198="kg/GJ delivered",JC198,IF(JD198="g/MJ delivered",JC198,IF(JD198="kg/MJ delivered",JC198*1000,IF(JD198="mg/MJ delivered",JC198/1000,IF(JD198="g/kg",((JC198)*(1/$I198)*(1/$H198)),IF(JD198="mg/kg",((JC198/1000)*(1/$I198)*(1/$H198)),IF(JD198="mg/MJ delivered",JC198/1000,IF(JD198="-","","Error"))))))))))))))))</f>
        <v/>
      </c>
      <c r="XS198" s="66" t="str">
        <f t="shared" ref="XS198:XS261" si="1582">IF(AND(XY$3="Unit", XR198=""), "", IF(AND(XY$3="Unit", XR198="-"),"", IF(XY$3="Unit", "kg/GJ delivered", IF(AND(JE198&lt;&gt;"", JE198&lt;&gt;"-", JD198="-"),"", IF($H198="","", IF(JD198="nd", "",IF(JD198="&lt;n.a.&gt;", "", IF(JE198="#/MJ", "", IF(JE198="kg/GJ delivered",JD198,IF(JE198="g/MJ delivered",JD198,IF(JE198="kg/MJ delivered",JD198*1000,IF(JE198="mg/MJ delivered",JD198/1000,IF(JE198="g/kg",((JD198)*(1/$I198)*(1/$H198)),IF(JE198="mg/kg",((JD198/1000)*(1/$I198)*(1/$H198)),IF(JE198="mg/MJ delivered",JD198/1000,IF(JE198="-","","Error"))))))))))))))))</f>
        <v/>
      </c>
      <c r="XT198" s="66" t="str">
        <f t="shared" ref="XT198:XT261" si="1583">IF(AND(XZ$3="Unit", XS198=""), "", IF(AND(XZ$3="Unit", XS198="-"),"", IF(XZ$3="Unit", "kg/GJ delivered", IF(AND(JF198&lt;&gt;"", JF198&lt;&gt;"-", JE198="-"),"", IF($H198="","", IF(JE198="nd", "",IF(JE198="&lt;n.a.&gt;", "", IF(JF198="#/MJ", "", IF(JF198="kg/GJ delivered",JE198,IF(JF198="g/MJ delivered",JE198,IF(JF198="kg/MJ delivered",JE198*1000,IF(JF198="mg/MJ delivered",JE198/1000,IF(JF198="g/kg",((JE198)*(1/$I198)*(1/$H198)),IF(JF198="mg/kg",((JE198/1000)*(1/$I198)*(1/$H198)),IF(JF198="mg/MJ delivered",JE198/1000,IF(JF198="-","","Error"))))))))))))))))</f>
        <v/>
      </c>
      <c r="XU198" s="66" t="str">
        <f t="shared" ref="XU198:XU261" si="1584">IF(AND(YA$3="Unit", XT198=""), "", IF(AND(YA$3="Unit", XT198="-"),"", IF(YA$3="Unit", "kg/GJ delivered", IF(AND(JG198&lt;&gt;"", JG198&lt;&gt;"-", JF198="-"),"", IF($H198="","", IF(JF198="nd", "",IF(JF198="&lt;n.a.&gt;", "", IF(JG198="#/MJ", "", IF(JG198="kg/GJ delivered",JF198,IF(JG198="g/MJ delivered",JF198,IF(JG198="kg/MJ delivered",JF198*1000,IF(JG198="mg/MJ delivered",JF198/1000,IF(JG198="g/kg",((JF198)*(1/$I198)*(1/$H198)),IF(JG198="mg/kg",((JF198/1000)*(1/$I198)*(1/$H198)),IF(JG198="mg/MJ delivered",JF198/1000,IF(JG198="-","","Error"))))))))))))))))</f>
        <v/>
      </c>
      <c r="XV198" s="66" t="str">
        <f t="shared" ref="XV198:XV261" si="1585">IF(AND(YB$3="Unit", XU198=""), "", IF(AND(YB$3="Unit", XU198="-"),"", IF(YB$3="Unit", "kg/GJ delivered", IF(AND(JH198&lt;&gt;"", JH198&lt;&gt;"-", JG198="-"),"", IF($H198="","", IF(JG198="nd", "",IF(JG198="&lt;n.a.&gt;", "", IF(JH198="#/MJ", "", IF(JH198="kg/GJ delivered",JG198,IF(JH198="g/MJ delivered",JG198,IF(JH198="kg/MJ delivered",JG198*1000,IF(JH198="mg/MJ delivered",JG198/1000,IF(JH198="g/kg",((JG198)*(1/$I198)*(1/$H198)),IF(JH198="mg/kg",((JG198/1000)*(1/$I198)*(1/$H198)),IF(JH198="mg/MJ delivered",JG198/1000,IF(JH198="-","","Error"))))))))))))))))</f>
        <v/>
      </c>
      <c r="XW198" s="66" t="str">
        <f t="shared" ref="XW198:XW261" si="1586">IF(AND(YC$3="Unit", XV198=""), "", IF(AND(YC$3="Unit", XV198="-"),"", IF(YC$3="Unit", "kg/GJ delivered", IF(AND(JI198&lt;&gt;"", JI198&lt;&gt;"-", JH198="-"),"", IF($H198="","", IF(JH198="nd", "",IF(JH198="&lt;n.a.&gt;", "", IF(JI198="#/MJ", "", IF(JI198="kg/GJ delivered",JH198,IF(JI198="g/MJ delivered",JH198,IF(JI198="kg/MJ delivered",JH198*1000,IF(JI198="mg/MJ delivered",JH198/1000,IF(JI198="g/kg",((JH198)*(1/$I198)*(1/$H198)),IF(JI198="mg/kg",((JH198/1000)*(1/$I198)*(1/$H198)),IF(JI198="mg/MJ delivered",JH198/1000,IF(JI198="-","","Error"))))))))))))))))</f>
        <v/>
      </c>
      <c r="XX198" s="66" t="str">
        <f t="shared" ref="XX198:XX261" si="1587">IF(AND(YD$3="Unit", XW198=""), "", IF(AND(YD$3="Unit", XW198="-"),"", IF(YD$3="Unit", "kg/GJ delivered", IF(AND(JJ198&lt;&gt;"", JJ198&lt;&gt;"-", JI198="-"),"", IF($H198="","", IF(JI198="nd", "",IF(JI198="&lt;n.a.&gt;", "", IF(JJ198="#/MJ", "", IF(JJ198="kg/GJ delivered",JI198,IF(JJ198="g/MJ delivered",JI198,IF(JJ198="kg/MJ delivered",JI198*1000,IF(JJ198="mg/MJ delivered",JI198/1000,IF(JJ198="g/kg",((JI198)*(1/$I198)*(1/$H198)),IF(JJ198="mg/kg",((JI198/1000)*(1/$I198)*(1/$H198)),IF(JJ198="mg/MJ delivered",JI198/1000,IF(JJ198="-","","Error"))))))))))))))))</f>
        <v/>
      </c>
      <c r="XY198" s="126">
        <f t="shared" ref="XY198:XY261" si="1588">IF(AND(YE$3="Unit", XX198=""), "", IF(AND(YE$3="Unit", XX198="-"),"", IF(YE$3="Unit", "kg/GJ delivered", IF(AND(JK198&lt;&gt;"", JK198&lt;&gt;"-", JJ198="-"),"", IF($H198="","", IF(JJ198="nd", "",IF(JJ198="&lt;n.a.&gt;", "", IF(JK198="#/MJ", "", IF(JK198="kg/GJ delivered",JJ198,IF(JK198="g/MJ delivered",JJ198,IF(JK198="kg/MJ delivered",JJ198*1000,IF(JK198="mg/MJ delivered",JJ198/1000,IF(JK198="g/kg",((JJ198)*(1/$I198)*(1/$H198)),IF(JK198="mg/kg",((JJ198/1000)*(1/$I198)*(1/$H198)),IF(JK198="mg/MJ delivered",JJ198/1000,IF(JK198="-","","Error"))))))))))))))))</f>
        <v>3.4379587674451165E-2</v>
      </c>
      <c r="XZ198" s="66" t="str">
        <f t="shared" ref="XZ198:XZ261" si="1589">IF(AND(YF$3="Unit", XY198=""), "", IF(AND(YF$3="Unit", XY198="-"),"", IF(YF$3="Unit", "kg/GJ delivered", IF(AND(JL198&lt;&gt;"", JL198&lt;&gt;"-", JK198="-"),"", IF($H198="","", IF(JK198="nd", "",IF(JK198="&lt;n.a.&gt;", "", IF(JL198="#/MJ", "", IF(JL198="kg/GJ delivered",JK198,IF(JL198="g/MJ delivered",JK198,IF(JL198="kg/MJ delivered",JK198*1000,IF(JL198="mg/MJ delivered",JK198/1000,IF(JL198="g/kg",((JK198)*(1/$I198)*(1/$H198)),IF(JL198="mg/kg",((JK198/1000)*(1/$I198)*(1/$H198)),IF(JL198="mg/MJ delivered",JK198/1000,IF(JL198="-","","Error"))))))))))))))))</f>
        <v>kg/GJ delivered</v>
      </c>
      <c r="YA198" s="126">
        <f t="shared" ref="YA198:YA261" si="1590">IF(AND(YG$3="Unit", XZ198=""), "", IF(AND(YG$3="Unit", XZ198="-"),"", IF(YG$3="Unit", "kg/GJ delivered", IF(AND(JM198&lt;&gt;"", JM198&lt;&gt;"-", JL198="-"),"", IF($H198="","", IF(JL198="nd", "",IF(JL198="&lt;n.a.&gt;", "", IF(JM198="#/MJ", "", IF(JM198="kg/GJ delivered",JL198,IF(JM198="g/MJ delivered",JL198,IF(JM198="kg/MJ delivered",JL198*1000,IF(JM198="mg/MJ delivered",JL198/1000,IF(JM198="g/kg",((JL198)*(1/$I198)*(1/$H198)),IF(JM198="mg/kg",((JL198/1000)*(1/$I198)*(1/$H198)),IF(JM198="mg/MJ delivered",JL198/1000,IF(JM198="-","","Error"))))))))))))))))</f>
        <v>1.0397944792144176E-2</v>
      </c>
      <c r="YB198" s="66" t="str">
        <f t="shared" ref="YB198:YB261" si="1591">IF(AND(YH$3="Unit", YA198=""), "", IF(AND(YH$3="Unit", YA198="-"),"", IF(YH$3="Unit", "kg/GJ delivered", IF(AND(JN198&lt;&gt;"", JN198&lt;&gt;"-", JM198="-"),"", IF($H198="","", IF(JM198="nd", "",IF(JM198="&lt;n.a.&gt;", "", IF(JN198="#/MJ", "", IF(JN198="kg/GJ delivered",JM198,IF(JN198="g/MJ delivered",JM198,IF(JN198="kg/MJ delivered",JM198*1000,IF(JN198="mg/MJ delivered",JM198/1000,IF(JN198="g/kg",((JM198)*(1/$I198)*(1/$H198)),IF(JN198="mg/kg",((JM198/1000)*(1/$I198)*(1/$H198)),IF(JN198="mg/MJ delivered",JM198/1000,IF(JN198="-","","Error"))))))))))))))))</f>
        <v>kg/GJ delivered</v>
      </c>
      <c r="YC198" s="66" t="str">
        <f t="shared" ref="YC198:YC261" si="1592">IF(AND(YI$3="Unit", YB198=""), "", IF(AND(YI$3="Unit", YB198="-"),"", IF(YI$3="Unit", "kg/GJ delivered", IF(AND(JO198&lt;&gt;"", JO198&lt;&gt;"-", JN198="-"),"", IF($H198="","", IF(JN198="nd", "",IF(JN198="&lt;n.a.&gt;", "", IF(JO198="#/MJ", "", IF(JO198="kg/GJ delivered",JN198,IF(JO198="g/MJ delivered",JN198,IF(JO198="kg/MJ delivered",JN198*1000,IF(JO198="mg/MJ delivered",JN198/1000,IF(JO198="g/kg",((JN198)*(1/$I198)*(1/$H198)),IF(JO198="mg/kg",((JN198/1000)*(1/$I198)*(1/$H198)),IF(JO198="mg/MJ delivered",JN198/1000,IF(JO198="-","","Error"))))))))))))))))</f>
        <v/>
      </c>
      <c r="YD198" s="66" t="str">
        <f t="shared" ref="YD198:YD261" si="1593">IF(AND(YJ$3="Unit", YC198=""), "", IF(AND(YJ$3="Unit", YC198="-"),"", IF(YJ$3="Unit", "kg/GJ delivered", IF(AND(JP198&lt;&gt;"", JP198&lt;&gt;"-", JO198="-"),"", IF($H198="","", IF(JO198="nd", "",IF(JO198="&lt;n.a.&gt;", "", IF(JP198="#/MJ", "", IF(JP198="kg/GJ delivered",JO198,IF(JP198="g/MJ delivered",JO198,IF(JP198="kg/MJ delivered",JO198*1000,IF(JP198="mg/MJ delivered",JO198/1000,IF(JP198="g/kg",((JO198)*(1/$I198)*(1/$H198)),IF(JP198="mg/kg",((JO198/1000)*(1/$I198)*(1/$H198)),IF(JP198="mg/MJ delivered",JO198/1000,IF(JP198="-","","Error"))))))))))))))))</f>
        <v/>
      </c>
      <c r="YE198" s="126">
        <f t="shared" ref="YE198:YE261" si="1594">IF(AND(YK$3="Unit", YD198=""), "", IF(AND(YK$3="Unit", YD198="-"),"", IF(YK$3="Unit", "kg/GJ delivered", IF(AND(JQ198&lt;&gt;"", JQ198&lt;&gt;"-", JP198="-"),"", IF($H198="","", IF(JP198="nd", "",IF(JP198="&lt;n.a.&gt;", "", IF(JQ198="#/MJ", "", IF(JQ198="kg/GJ delivered",JP198,IF(JQ198="g/MJ delivered",JP198,IF(JQ198="kg/MJ delivered",JP198*1000,IF(JQ198="mg/MJ delivered",JP198/1000,IF(JQ198="g/kg",((JP198)*(1/$I198)*(1/$H198)),IF(JQ198="mg/kg",((JP198/1000)*(1/$I198)*(1/$H198)),IF(JQ198="mg/MJ delivered",JP198/1000,IF(JQ198="-","","Error"))))))))))))))))</f>
        <v>1.0574931086478544E-2</v>
      </c>
      <c r="YF198" s="66" t="str">
        <f t="shared" ref="YF198:YF261" si="1595">IF(AND(YL$3="Unit", YE198=""), "", IF(AND(YL$3="Unit", YE198="-"),"", IF(YL$3="Unit", "kg/GJ delivered", IF(AND(JR198&lt;&gt;"", JR198&lt;&gt;"-", JQ198="-"),"", IF($H198="","", IF(JQ198="nd", "",IF(JQ198="&lt;n.a.&gt;", "", IF(JR198="#/MJ", "", IF(JR198="kg/GJ delivered",JQ198,IF(JR198="g/MJ delivered",JQ198,IF(JR198="kg/MJ delivered",JQ198*1000,IF(JR198="mg/MJ delivered",JQ198/1000,IF(JR198="g/kg",((JQ198)*(1/$I198)*(1/$H198)),IF(JR198="mg/kg",((JQ198/1000)*(1/$I198)*(1/$H198)),IF(JR198="mg/MJ delivered",JQ198/1000,IF(JR198="-","","Error"))))))))))))))))</f>
        <v>kg/GJ delivered</v>
      </c>
      <c r="YG198" s="126">
        <f t="shared" ref="YG198:YG261" si="1596">IF(AND(YM$3="Unit", YF198=""), "", IF(AND(YM$3="Unit", YF198="-"),"", IF(YM$3="Unit", "kg/GJ delivered", IF(AND(JS198&lt;&gt;"", JS198&lt;&gt;"-", JR198="-"),"", IF($H198="","", IF(JR198="nd", "",IF(JR198="&lt;n.a.&gt;", "", IF(JS198="#/MJ", "", IF(JS198="kg/GJ delivered",JR198,IF(JS198="g/MJ delivered",JR198,IF(JS198="kg/MJ delivered",JR198*1000,IF(JS198="mg/MJ delivered",JR198/1000,IF(JS198="g/kg",((JR198)*(1/$I198)*(1/$H198)),IF(JS198="mg/kg",((JR198/1000)*(1/$I198)*(1/$H198)),IF(JS198="mg/MJ delivered",JR198/1000,IF(JS198="-","","Error"))))))))))))))))</f>
        <v>2.1902053923878163E-2</v>
      </c>
      <c r="YH198" s="66" t="str">
        <f t="shared" ref="YH198:YH261" si="1597">IF(AND(YN$3="Unit", YG198=""), "", IF(AND(YN$3="Unit", YG198="-"),"", IF(YN$3="Unit", "kg/GJ delivered", IF(AND(JT198&lt;&gt;"", JT198&lt;&gt;"-", JS198="-"),"", IF($H198="","", IF(JS198="nd", "",IF(JS198="&lt;n.a.&gt;", "", IF(JT198="#/MJ", "", IF(JT198="kg/GJ delivered",JS198,IF(JT198="g/MJ delivered",JS198,IF(JT198="kg/MJ delivered",JS198*1000,IF(JT198="mg/MJ delivered",JS198/1000,IF(JT198="g/kg",((JS198)*(1/$I198)*(1/$H198)),IF(JT198="mg/kg",((JS198/1000)*(1/$I198)*(1/$H198)),IF(JT198="mg/MJ delivered",JS198/1000,IF(JT198="-","","Error"))))))))))))))))</f>
        <v>kg/GJ delivered</v>
      </c>
      <c r="YI198" s="126">
        <f t="shared" ref="YI198:YI261" si="1598">IF(AND(YO$3="Unit", YH198=""), "", IF(AND(YO$3="Unit", YH198="-"),"", IF(YO$3="Unit", "kg/GJ delivered", IF(AND(JU198&lt;&gt;"", JU198&lt;&gt;"-", JT198="-"),"", IF($H198="","", IF(JT198="nd", "",IF(JT198="&lt;n.a.&gt;", "", IF(JU198="#/MJ", "", IF(JU198="kg/GJ delivered",JT198,IF(JU198="g/MJ delivered",JT198,IF(JU198="kg/MJ delivered",JT198*1000,IF(JU198="mg/MJ delivered",JT198/1000,IF(JU198="g/kg",((JT198)*(1/$I198)*(1/$H198)),IF(JU198="mg/kg",((JT198/1000)*(1/$I198)*(1/$H198)),IF(JU198="mg/MJ delivered",JT198/1000,IF(JU198="-","","Error"))))))))))))))))</f>
        <v>5.8892189439761267E-2</v>
      </c>
      <c r="YJ198" s="66" t="str">
        <f t="shared" ref="YJ198:YJ261" si="1599">IF(AND(YP$3="Unit", YI198=""), "", IF(AND(YP$3="Unit", YI198="-"),"", IF(YP$3="Unit", "kg/GJ delivered", IF(AND(JV198&lt;&gt;"", JV198&lt;&gt;"-", JU198="-"),"", IF($H198="","", IF(JU198="nd", "",IF(JU198="&lt;n.a.&gt;", "", IF(JV198="#/MJ", "", IF(JV198="kg/GJ delivered",JU198,IF(JV198="g/MJ delivered",JU198,IF(JV198="kg/MJ delivered",JU198*1000,IF(JV198="mg/MJ delivered",JU198/1000,IF(JV198="g/kg",((JU198)*(1/$I198)*(1/$H198)),IF(JV198="mg/kg",((JU198/1000)*(1/$I198)*(1/$H198)),IF(JV198="mg/MJ delivered",JU198/1000,IF(JV198="-","","Error"))))))))))))))))</f>
        <v>kg/GJ delivered</v>
      </c>
      <c r="YK198" s="160">
        <f t="shared" ref="YK198:YK261" si="1600">IF(AND(YQ$3="Unit", YJ198=""), "", IF(AND(YQ$3="Unit", YJ198="-"),"", IF(YQ$3="Unit", "kg/GJ delivered", IF(AND(JW198&lt;&gt;"", JW198&lt;&gt;"-", JV198="-"),"", IF($H198="","", IF(JV198="nd", "",IF(JV198="&lt;n.a.&gt;", "", IF(JW198="#/MJ", "", IF(JW198="kg/GJ delivered",JV198,IF(JW198="g/MJ delivered",JV198,IF(JW198="kg/MJ delivered",JV198*1000,IF(JW198="mg/MJ delivered",JV198/1000,IF(JW198="g/kg",((JV198)*(1/$I198)*(1/$H198)),IF(JW198="mg/kg",((JV198/1000)*(1/$I198)*(1/$H198)),IF(JW198="mg/MJ delivered",JV198/1000,IF(JW198="-","","Error"))))))))))))))))</f>
        <v>4.4246573583592233E-5</v>
      </c>
      <c r="YL198" s="66" t="str">
        <f t="shared" ref="YL198:YL261" si="1601">IF(AND(YR$3="Unit", YK198=""), "", IF(AND(YR$3="Unit", YK198="-"),"", IF(YR$3="Unit", "kg/GJ delivered", IF(AND(JX198&lt;&gt;"", JX198&lt;&gt;"-", JW198="-"),"", IF($H198="","", IF(JW198="nd", "",IF(JW198="&lt;n.a.&gt;", "", IF(JX198="#/MJ", "", IF(JX198="kg/GJ delivered",JW198,IF(JX198="g/MJ delivered",JW198,IF(JX198="kg/MJ delivered",JW198*1000,IF(JX198="mg/MJ delivered",JW198/1000,IF(JX198="g/kg",((JW198)*(1/$I198)*(1/$H198)),IF(JX198="mg/kg",((JW198/1000)*(1/$I198)*(1/$H198)),IF(JX198="mg/MJ delivered",JW198/1000,IF(JX198="-","","Error"))))))))))))))))</f>
        <v>kg/GJ delivered</v>
      </c>
      <c r="YM198" s="160">
        <f t="shared" ref="YM198:YM261" si="1602">IF(AND(YS$3="Unit", YL198=""), "", IF(AND(YS$3="Unit", YL198="-"),"", IF(YS$3="Unit", "kg/GJ delivered", IF(AND(JY198&lt;&gt;"", JY198&lt;&gt;"-", JX198="-"),"", IF($H198="","", IF(JX198="nd", "",IF(JX198="&lt;n.a.&gt;", "", IF(JY198="#/MJ", "", IF(JY198="kg/GJ delivered",JX198,IF(JY198="g/MJ delivered",JX198,IF(JY198="kg/MJ delivered",JX198*1000,IF(JY198="mg/MJ delivered",JX198/1000,IF(JY198="g/kg",((JX198)*(1/$I198)*(1/$H198)),IF(JY198="mg/kg",((JX198/1000)*(1/$I198)*(1/$H198)),IF(JY198="mg/MJ delivered",JX198/1000,IF(JY198="-","","Error"))))))))))))))))</f>
        <v>6.459999743204466E-3</v>
      </c>
      <c r="YN198" s="66" t="str">
        <f t="shared" ref="YN198:YN261" si="1603">IF(AND(YT$3="Unit", YM198=""), "", IF(AND(YT$3="Unit", YM198="-"),"", IF(YT$3="Unit", "kg/GJ delivered", IF(AND(JZ198&lt;&gt;"", JZ198&lt;&gt;"-", JY198="-"),"", IF($H198="","", IF(JY198="nd", "",IF(JY198="&lt;n.a.&gt;", "", IF(JZ198="#/MJ", "", IF(JZ198="kg/GJ delivered",JY198,IF(JZ198="g/MJ delivered",JY198,IF(JZ198="kg/MJ delivered",JY198*1000,IF(JZ198="mg/MJ delivered",JY198/1000,IF(JZ198="g/kg",((JY198)*(1/$I198)*(1/$H198)),IF(JZ198="mg/kg",((JY198/1000)*(1/$I198)*(1/$H198)),IF(JZ198="mg/MJ delivered",JY198/1000,IF(JZ198="-","","Error"))))))))))))))))</f>
        <v>kg/GJ delivered</v>
      </c>
      <c r="YO198" s="160">
        <f t="shared" ref="YO198:YO261" si="1604">IF(AND(YU$3="Unit", YN198=""), "", IF(AND(YU$3="Unit", YN198="-"),"", IF(YU$3="Unit", "kg/GJ delivered", IF(AND(KA198&lt;&gt;"", KA198&lt;&gt;"-", JZ198="-"),"", IF($H198="","", IF(JZ198="nd", "",IF(JZ198="&lt;n.a.&gt;", "", IF(KA198="#/MJ", "", IF(KA198="kg/GJ delivered",JZ198,IF(KA198="g/MJ delivered",JZ198,IF(KA198="kg/MJ delivered",JZ198*1000,IF(KA198="mg/MJ delivered",JZ198/1000,IF(KA198="g/kg",((JZ198)*(1/$I198)*(1/$H198)),IF(KA198="mg/kg",((JZ198/1000)*(1/$I198)*(1/$H198)),IF(KA198="mg/MJ delivered",JZ198/1000,IF(KA198="-","","Error"))))))))))))))))</f>
        <v>3.0972601508514567E-4</v>
      </c>
      <c r="YP198" s="66" t="str">
        <f t="shared" ref="YP198:YP261" si="1605">IF(AND(YV$3="Unit", YO198=""), "", IF(AND(YV$3="Unit", YO198="-"),"", IF(YV$3="Unit", "kg/GJ delivered", IF(AND(KB198&lt;&gt;"", KB198&lt;&gt;"-", KA198="-"),"", IF($H198="","", IF(KA198="nd", "",IF(KA198="&lt;n.a.&gt;", "", IF(KB198="#/MJ", "", IF(KB198="kg/GJ delivered",KA198,IF(KB198="g/MJ delivered",KA198,IF(KB198="kg/MJ delivered",KA198*1000,IF(KB198="mg/MJ delivered",KA198/1000,IF(KB198="g/kg",((KA198)*(1/$I198)*(1/$H198)),IF(KB198="mg/kg",((KA198/1000)*(1/$I198)*(1/$H198)),IF(KB198="mg/MJ delivered",KA198/1000,IF(KB198="-","","Error"))))))))))))))))</f>
        <v>kg/GJ delivered</v>
      </c>
      <c r="YQ198" s="160">
        <f t="shared" ref="YQ198:YQ261" si="1606">IF(AND(YW$3="Unit", YP198=""), "", IF(AND(YW$3="Unit", YP198="-"),"", IF(YW$3="Unit", "kg/GJ delivered", IF(AND(KC198&lt;&gt;"", KC198&lt;&gt;"-", KB198="-"),"", IF($H198="","", IF(KB198="nd", "",IF(KB198="&lt;n.a.&gt;", "", IF(KC198="#/MJ", "", IF(KC198="kg/GJ delivered",KB198,IF(KC198="g/MJ delivered",KB198,IF(KC198="kg/MJ delivered",KB198*1000,IF(KC198="mg/MJ delivered",KB198/1000,IF(KC198="g/kg",((KB198)*(1/$I198)*(1/$H198)),IF(KC198="mg/kg",((KB198/1000)*(1/$I198)*(1/$H198)),IF(KC198="mg/MJ delivered",KB198/1000,IF(KC198="-","","Error"))))))))))))))))</f>
        <v>1.7698629433436895E-3</v>
      </c>
      <c r="YR198" s="66" t="str">
        <f t="shared" ref="YR198:YR261" si="1607">IF(AND(YX$3="Unit", YQ198=""), "", IF(AND(YX$3="Unit", YQ198="-"),"", IF(YX$3="Unit", "kg/GJ delivered", IF(AND(KD198&lt;&gt;"", KD198&lt;&gt;"-", KC198="-"),"", IF($H198="","", IF(KC198="nd", "",IF(KC198="&lt;n.a.&gt;", "", IF(KD198="#/MJ", "", IF(KD198="kg/GJ delivered",KC198,IF(KD198="g/MJ delivered",KC198,IF(KD198="kg/MJ delivered",KC198*1000,IF(KD198="mg/MJ delivered",KC198/1000,IF(KD198="g/kg",((KC198)*(1/$I198)*(1/$H198)),IF(KD198="mg/kg",((KC198/1000)*(1/$I198)*(1/$H198)),IF(KD198="mg/MJ delivered",KC198/1000,IF(KD198="-","","Error"))))))))))))))))</f>
        <v>kg/GJ delivered</v>
      </c>
      <c r="YS198" s="126">
        <f t="shared" ref="YS198:YS261" si="1608">IF(AND(YY$3="Unit", YR198=""), "", IF(AND(YY$3="Unit", YR198="-"),"", IF(YY$3="Unit", "kg/GJ delivered", IF(AND(KE198&lt;&gt;"", KE198&lt;&gt;"-", KD198="-"),"", IF($H198="","", IF(KD198="nd", "",IF(KD198="&lt;n.a.&gt;", "", IF(KE198="#/MJ", "", IF(KE198="kg/GJ delivered",KD198,IF(KE198="g/MJ delivered",KD198,IF(KE198="kg/MJ delivered",KD198*1000,IF(KE198="mg/MJ delivered",KD198/1000,IF(KE198="g/kg",((KD198)*(1/$I198)*(1/$H198)),IF(KE198="mg/kg",((KD198/1000)*(1/$I198)*(1/$H198)),IF(KE198="mg/MJ delivered",KD198/1000,IF(KE198="-","","Error"))))))))))))))))</f>
        <v>1.0442191365727767E-2</v>
      </c>
      <c r="YT198" s="66" t="str">
        <f t="shared" ref="YT198:YT261" si="1609">IF(AND(YZ$3="Unit", YS198=""), "", IF(AND(YZ$3="Unit", YS198="-"),"", IF(YZ$3="Unit", "kg/GJ delivered", IF(AND(KF198&lt;&gt;"", KF198&lt;&gt;"-", KE198="-"),"", IF($H198="","", IF(KE198="nd", "",IF(KE198="&lt;n.a.&gt;", "", IF(KF198="#/MJ", "", IF(KF198="kg/GJ delivered",KE198,IF(KF198="g/MJ delivered",KE198,IF(KF198="kg/MJ delivered",KE198*1000,IF(KF198="mg/MJ delivered",KE198/1000,IF(KF198="g/kg",((KE198)*(1/$I198)*(1/$H198)),IF(KF198="mg/kg",((KE198/1000)*(1/$I198)*(1/$H198)),IF(KF198="mg/MJ delivered",KE198/1000,IF(KF198="-","","Error"))))))))))))))))</f>
        <v>kg/GJ delivered</v>
      </c>
      <c r="YU198" s="160">
        <f t="shared" ref="YU198:YU261" si="1610">IF(AND(ZA$3="Unit", YT198=""), "", IF(AND(ZA$3="Unit", YT198="-"),"", IF(ZA$3="Unit", "kg/GJ delivered", IF(AND(KG198&lt;&gt;"", KG198&lt;&gt;"-", KF198="-"),"", IF($H198="","", IF(KF198="nd", "",IF(KF198="&lt;n.a.&gt;", "", IF(KG198="#/MJ", "", IF(KG198="kg/GJ delivered",KF198,IF(KG198="g/MJ delivered",KF198,IF(KG198="kg/MJ delivered",KF198*1000,IF(KG198="mg/MJ delivered",KF198/1000,IF(KG198="g/kg",((KF198)*(1/$I198)*(1/$H198)),IF(KG198="mg/kg",((KF198/1000)*(1/$I198)*(1/$H198)),IF(KG198="mg/MJ delivered",KF198/1000,IF(KG198="-","","Error"))))))))))))))))</f>
        <v>1.1061643395898059E-3</v>
      </c>
      <c r="YV198" s="66" t="str">
        <f t="shared" ref="YV198:YV261" si="1611">IF(AND(ZB$3="Unit", YU198=""), "", IF(AND(ZB$3="Unit", YU198="-"),"", IF(ZB$3="Unit", "kg/GJ delivered", IF(AND(KH198&lt;&gt;"", KH198&lt;&gt;"-", KG198="-"),"", IF($H198="","", IF(KG198="nd", "",IF(KG198="&lt;n.a.&gt;", "", IF(KH198="#/MJ", "", IF(KH198="kg/GJ delivered",KG198,IF(KH198="g/MJ delivered",KG198,IF(KH198="kg/MJ delivered",KG198*1000,IF(KH198="mg/MJ delivered",KG198/1000,IF(KH198="g/kg",((KG198)*(1/$I198)*(1/$H198)),IF(KH198="mg/kg",((KG198/1000)*(1/$I198)*(1/$H198)),IF(KH198="mg/MJ delivered",KG198/1000,IF(KH198="-","","Error"))))))))))))))))</f>
        <v>kg/GJ delivered</v>
      </c>
      <c r="YW198" s="126">
        <f t="shared" ref="YW198:YW261" si="1612">IF(AND(ZC$3="Unit", YV198=""), "", IF(AND(ZC$3="Unit", YV198="-"),"", IF(ZC$3="Unit", "kg/GJ delivered", IF(AND(KI198&lt;&gt;"", KI198&lt;&gt;"-", KH198="-"),"", IF($H198="","", IF(KH198="nd", "",IF(KH198="&lt;n.a.&gt;", "", IF(KI198="#/MJ", "", IF(KI198="kg/GJ delivered",KH198,IF(KI198="g/MJ delivered",KH198,IF(KI198="kg/MJ delivered",KH198*1000,IF(KI198="mg/MJ delivered",KH198/1000,IF(KI198="g/kg",((KH198)*(1/$I198)*(1/$H198)),IF(KI198="mg/kg",((KH198/1000)*(1/$I198)*(1/$H198)),IF(KI198="mg/MJ delivered",KH198/1000,IF(KI198="-","","Error"))))))))))))))))</f>
        <v>7.1148490322416311E-2</v>
      </c>
      <c r="YX198" s="66" t="str">
        <f t="shared" ref="YX198:YX261" si="1613">IF(AND(ZD$3="Unit", YW198=""), "", IF(AND(ZD$3="Unit", YW198="-"),"", IF(ZD$3="Unit", "kg/GJ delivered", IF(AND(KJ198&lt;&gt;"", KJ198&lt;&gt;"-", KI198="-"),"", IF($H198="","", IF(KI198="nd", "",IF(KI198="&lt;n.a.&gt;", "", IF(KJ198="#/MJ", "", IF(KJ198="kg/GJ delivered",KI198,IF(KJ198="g/MJ delivered",KI198,IF(KJ198="kg/MJ delivered",KI198*1000,IF(KJ198="mg/MJ delivered",KI198/1000,IF(KJ198="g/kg",((KI198)*(1/$I198)*(1/$H198)),IF(KJ198="mg/kg",((KI198/1000)*(1/$I198)*(1/$H198)),IF(KJ198="mg/MJ delivered",KI198/1000,IF(KJ198="-","","Error"))))))))))))))))</f>
        <v>kg/GJ delivered</v>
      </c>
      <c r="YY198" s="66" t="str">
        <f t="shared" ref="YY198:YY261" si="1614">IF(AND(ZE$3="Unit", YX198=""), "", IF(AND(ZE$3="Unit", YX198="-"),"", IF(ZE$3="Unit", "kg/GJ delivered", IF(AND(KK198&lt;&gt;"", KK198&lt;&gt;"-", KJ198="-"),"", IF($H198="","", IF(KJ198="nd", "",IF(KJ198="&lt;n.a.&gt;", "", IF(KK198="#/MJ", "", IF(KK198="kg/GJ delivered",KJ198,IF(KK198="g/MJ delivered",KJ198,IF(KK198="kg/MJ delivered",KJ198*1000,IF(KK198="mg/MJ delivered",KJ198/1000,IF(KK198="g/kg",((KJ198)*(1/$I198)*(1/$H198)),IF(KK198="mg/kg",((KJ198/1000)*(1/$I198)*(1/$H198)),IF(KK198="mg/MJ delivered",KJ198/1000,IF(KK198="-","","Error"))))))))))))))))</f>
        <v/>
      </c>
      <c r="YZ198" s="66" t="str">
        <f t="shared" ref="YZ198:YZ261" si="1615">IF(AND(ZF$3="Unit", YY198=""), "", IF(AND(ZF$3="Unit", YY198="-"),"", IF(ZF$3="Unit", "kg/GJ delivered", IF(AND(KL198&lt;&gt;"", KL198&lt;&gt;"-", KK198="-"),"", IF($H198="","", IF(KK198="nd", "",IF(KK198="&lt;n.a.&gt;", "", IF(KL198="#/MJ", "", IF(KL198="kg/GJ delivered",KK198,IF(KL198="g/MJ delivered",KK198,IF(KL198="kg/MJ delivered",KK198*1000,IF(KL198="mg/MJ delivered",KK198/1000,IF(KL198="g/kg",((KK198)*(1/$I198)*(1/$H198)),IF(KL198="mg/kg",((KK198/1000)*(1/$I198)*(1/$H198)),IF(KL198="mg/MJ delivered",KK198/1000,IF(KL198="-","","Error"))))))))))))))))</f>
        <v/>
      </c>
      <c r="ZA198" s="160">
        <f t="shared" ref="ZA198:ZA261" si="1616">IF(AND(ZG$3="Unit", YZ198=""), "", IF(AND(ZG$3="Unit", YZ198="-"),"", IF(ZG$3="Unit", "kg/GJ delivered", IF(AND(KM198&lt;&gt;"", KM198&lt;&gt;"-", KL198="-"),"", IF($H198="","", IF(KL198="nd", "",IF(KL198="&lt;n.a.&gt;", "", IF(KM198="#/MJ", "", IF(KM198="kg/GJ delivered",KL198,IF(KM198="g/MJ delivered",KL198,IF(KM198="kg/MJ delivered",KL198*1000,IF(KM198="mg/MJ delivered",KL198/1000,IF(KM198="g/kg",((KL198)*(1/$I198)*(1/$H198)),IF(KM198="mg/kg",((KL198/1000)*(1/$I198)*(1/$H198)),IF(KM198="mg/MJ delivered",KL198/1000,IF(KM198="-","","Error"))))))))))))))))</f>
        <v>7.4776709356270876E-3</v>
      </c>
      <c r="ZB198" s="66" t="str">
        <f t="shared" ref="ZB198:ZB261" si="1617">IF(AND(ZH$3="Unit", ZA198=""), "", IF(AND(ZH$3="Unit", ZA198="-"),"", IF(ZH$3="Unit", "kg/GJ delivered", IF(AND(KN198&lt;&gt;"", KN198&lt;&gt;"-", KM198="-"),"", IF($H198="","", IF(KM198="nd", "",IF(KM198="&lt;n.a.&gt;", "", IF(KN198="#/MJ", "", IF(KN198="kg/GJ delivered",KM198,IF(KN198="g/MJ delivered",KM198,IF(KN198="kg/MJ delivered",KM198*1000,IF(KN198="mg/MJ delivered",KM198/1000,IF(KN198="g/kg",((KM198)*(1/$I198)*(1/$H198)),IF(KN198="mg/kg",((KM198/1000)*(1/$I198)*(1/$H198)),IF(KN198="mg/MJ delivered",KM198/1000,IF(KN198="-","","Error"))))))))))))))))</f>
        <v>kg/GJ delivered</v>
      </c>
      <c r="ZC198" s="160">
        <f t="shared" ref="ZC198:ZC261" si="1618">IF(AND(ZI$3="Unit", ZB198=""), "", IF(AND(ZI$3="Unit", ZB198="-"),"", IF(ZI$3="Unit", "kg/GJ delivered", IF(AND(KO198&lt;&gt;"", KO198&lt;&gt;"-", KN198="-"),"", IF($H198="","", IF(KN198="nd", "",IF(KN198="&lt;n.a.&gt;", "", IF(KO198="#/MJ", "", IF(KO198="kg/GJ delivered",KN198,IF(KO198="g/MJ delivered",KN198,IF(KO198="kg/MJ delivered",KN198*1000,IF(KO198="mg/MJ delivered",KN198/1000,IF(KO198="g/kg",((KN198)*(1/$I198)*(1/$H198)),IF(KO198="mg/kg",((KN198/1000)*(1/$I198)*(1/$H198)),IF(KO198="mg/MJ delivered",KN198/1000,IF(KO198="-","","Error"))))))))))))))))</f>
        <v>1.0619177660062137E-3</v>
      </c>
      <c r="ZD198" s="66" t="str">
        <f t="shared" ref="ZD198:ZD261" si="1619">IF(AND(ZJ$3="Unit", ZC198=""), "", IF(AND(ZJ$3="Unit", ZC198="-"),"", IF(ZJ$3="Unit", "kg/GJ delivered", IF(AND(KP198&lt;&gt;"", KP198&lt;&gt;"-", KO198="-"),"", IF($H198="","", IF(KO198="nd", "",IF(KO198="&lt;n.a.&gt;", "", IF(KP198="#/MJ", "", IF(KP198="kg/GJ delivered",KO198,IF(KP198="g/MJ delivered",KO198,IF(KP198="kg/MJ delivered",KO198*1000,IF(KP198="mg/MJ delivered",KO198/1000,IF(KP198="g/kg",((KO198)*(1/$I198)*(1/$H198)),IF(KP198="mg/kg",((KO198/1000)*(1/$I198)*(1/$H198)),IF(KP198="mg/MJ delivered",KO198/1000,IF(KP198="-","","Error"))))))))))))))))</f>
        <v>kg/GJ delivered</v>
      </c>
      <c r="ZE198" s="160">
        <f t="shared" ref="ZE198:ZE261" si="1620">IF(AND(ZK$3="Unit", ZD198=""), "", IF(AND(ZK$3="Unit", ZD198="-"),"", IF(ZK$3="Unit", "kg/GJ delivered", IF(AND(KQ198&lt;&gt;"", KQ198&lt;&gt;"-", KP198="-"),"", IF($H198="","", IF(KP198="nd", "",IF(KP198="&lt;n.a.&gt;", "", IF(KQ198="#/MJ", "", IF(KQ198="kg/GJ delivered",KP198,IF(KQ198="g/MJ delivered",KP198,IF(KQ198="kg/MJ delivered",KP198*1000,IF(KQ198="mg/MJ delivered",KP198/1000,IF(KQ198="g/kg",((KP198)*(1/$I198)*(1/$H198)),IF(KQ198="mg/kg",((KP198/1000)*(1/$I198)*(1/$H198)),IF(KQ198="mg/MJ delivered",KP198/1000,IF(KQ198="-","","Error"))))))))))))))))</f>
        <v>2.7875341357663109E-3</v>
      </c>
      <c r="ZF198" s="66" t="str">
        <f t="shared" ref="ZF198:ZF261" si="1621">IF(AND(ZL$3="Unit", ZE198=""), "", IF(AND(ZL$3="Unit", ZE198="-"),"", IF(ZL$3="Unit", "kg/GJ delivered", IF(AND(KR198&lt;&gt;"", KR198&lt;&gt;"-", KQ198="-"),"", IF($H198="","", IF(KQ198="nd", "",IF(KQ198="&lt;n.a.&gt;", "", IF(KR198="#/MJ", "", IF(KR198="kg/GJ delivered",KQ198,IF(KR198="g/MJ delivered",KQ198,IF(KR198="kg/MJ delivered",KQ198*1000,IF(KR198="mg/MJ delivered",KQ198/1000,IF(KR198="g/kg",((KQ198)*(1/$I198)*(1/$H198)),IF(KR198="mg/kg",((KQ198/1000)*(1/$I198)*(1/$H198)),IF(KR198="mg/MJ delivered",KQ198/1000,IF(KR198="-","","Error"))))))))))))))))</f>
        <v>kg/GJ delivered</v>
      </c>
      <c r="ZG198" s="66" t="str">
        <f t="shared" ref="ZG198:ZG261" si="1622">IF(AND(ZM$3="Unit", ZF198=""), "", IF(AND(ZM$3="Unit", ZF198="-"),"", IF(ZM$3="Unit", "kg/GJ delivered", IF(AND(KS198&lt;&gt;"", KS198&lt;&gt;"-", KR198="-"),"", IF($H198="","", IF(KR198="nd", "",IF(KR198="&lt;n.a.&gt;", "", IF(KS198="#/MJ", "", IF(KS198="kg/GJ delivered",KR198,IF(KS198="g/MJ delivered",KR198,IF(KS198="kg/MJ delivered",KR198*1000,IF(KS198="mg/MJ delivered",KR198/1000,IF(KS198="g/kg",((KR198)*(1/$I198)*(1/$H198)),IF(KS198="mg/kg",((KR198/1000)*(1/$I198)*(1/$H198)),IF(KS198="mg/MJ delivered",KR198/1000,IF(KS198="-","","Error"))))))))))))))))</f>
        <v/>
      </c>
      <c r="ZH198" s="66" t="str">
        <f t="shared" ref="ZH198:ZH261" si="1623">IF(AND(ZN$3="Unit", ZG198=""), "", IF(AND(ZN$3="Unit", ZG198="-"),"", IF(ZN$3="Unit", "kg/GJ delivered", IF(AND(KT198&lt;&gt;"", KT198&lt;&gt;"-", KS198="-"),"", IF($H198="","", IF(KS198="nd", "",IF(KS198="&lt;n.a.&gt;", "", IF(KT198="#/MJ", "", IF(KT198="kg/GJ delivered",KS198,IF(KT198="g/MJ delivered",KS198,IF(KT198="kg/MJ delivered",KS198*1000,IF(KT198="mg/MJ delivered",KS198/1000,IF(KT198="g/kg",((KS198)*(1/$I198)*(1/$H198)),IF(KT198="mg/kg",((KS198/1000)*(1/$I198)*(1/$H198)),IF(KT198="mg/MJ delivered",KS198/1000,IF(KT198="-","","Error"))))))))))))))))</f>
        <v/>
      </c>
      <c r="ZI198" s="66" t="str">
        <f t="shared" ref="ZI198:ZI261" si="1624">IF(AND(ZO$3="Unit", ZH198=""), "", IF(AND(ZO$3="Unit", ZH198="-"),"", IF(ZO$3="Unit", "kg/GJ delivered", IF(AND(KU198&lt;&gt;"", KU198&lt;&gt;"-", KT198="-"),"", IF($H198="","", IF(KT198="nd", "",IF(KT198="&lt;n.a.&gt;", "", IF(KU198="#/MJ", "", IF(KU198="kg/GJ delivered",KT198,IF(KU198="g/MJ delivered",KT198,IF(KU198="kg/MJ delivered",KT198*1000,IF(KU198="mg/MJ delivered",KT198/1000,IF(KU198="g/kg",((KT198)*(1/$I198)*(1/$H198)),IF(KU198="mg/kg",((KT198/1000)*(1/$I198)*(1/$H198)),IF(KU198="mg/MJ delivered",KT198/1000,IF(KU198="-","","Error"))))))))))))))))</f>
        <v/>
      </c>
      <c r="ZJ198" s="66" t="str">
        <f t="shared" ref="ZJ198:ZJ261" si="1625">IF(AND(ZP$3="Unit", ZI198=""), "", IF(AND(ZP$3="Unit", ZI198="-"),"", IF(ZP$3="Unit", "kg/GJ delivered", IF(AND(KV198&lt;&gt;"", KV198&lt;&gt;"-", KU198="-"),"", IF($H198="","", IF(KU198="nd", "",IF(KU198="&lt;n.a.&gt;", "", IF(KV198="#/MJ", "", IF(KV198="kg/GJ delivered",KU198,IF(KV198="g/MJ delivered",KU198,IF(KV198="kg/MJ delivered",KU198*1000,IF(KV198="mg/MJ delivered",KU198/1000,IF(KV198="g/kg",((KU198)*(1/$I198)*(1/$H198)),IF(KV198="mg/kg",((KU198/1000)*(1/$I198)*(1/$H198)),IF(KV198="mg/MJ delivered",KU198/1000,IF(KV198="-","","Error"))))))))))))))))</f>
        <v/>
      </c>
      <c r="ZK198" s="66" t="str">
        <f t="shared" ref="ZK198:ZK261" si="1626">IF(AND(ZQ$3="Unit", ZJ198=""), "", IF(AND(ZQ$3="Unit", ZJ198="-"),"", IF(ZQ$3="Unit", "kg/GJ delivered", IF(AND(KW198&lt;&gt;"", KW198&lt;&gt;"-", KV198="-"),"", IF($H198="","", IF(KV198="nd", "",IF(KV198="&lt;n.a.&gt;", "", IF(KW198="#/MJ", "", IF(KW198="kg/GJ delivered",KV198,IF(KW198="g/MJ delivered",KV198,IF(KW198="kg/MJ delivered",KV198*1000,IF(KW198="mg/MJ delivered",KV198/1000,IF(KW198="g/kg",((KV198)*(1/$I198)*(1/$H198)),IF(KW198="mg/kg",((KV198/1000)*(1/$I198)*(1/$H198)),IF(KW198="mg/MJ delivered",KV198/1000,IF(KW198="-","","Error"))))))))))))))))</f>
        <v/>
      </c>
      <c r="ZL198" s="66" t="str">
        <f t="shared" ref="ZL198:ZL261" si="1627">IF(AND(ZR$3="Unit", ZK198=""), "", IF(AND(ZR$3="Unit", ZK198="-"),"", IF(ZR$3="Unit", "kg/GJ delivered", IF(AND(KX198&lt;&gt;"", KX198&lt;&gt;"-", KW198="-"),"", IF($H198="","", IF(KW198="nd", "",IF(KW198="&lt;n.a.&gt;", "", IF(KX198="#/MJ", "", IF(KX198="kg/GJ delivered",KW198,IF(KX198="g/MJ delivered",KW198,IF(KX198="kg/MJ delivered",KW198*1000,IF(KX198="mg/MJ delivered",KW198/1000,IF(KX198="g/kg",((KW198)*(1/$I198)*(1/$H198)),IF(KX198="mg/kg",((KW198/1000)*(1/$I198)*(1/$H198)),IF(KX198="mg/MJ delivered",KW198/1000,IF(KX198="-","","Error"))))))))))))))))</f>
        <v/>
      </c>
      <c r="ZM198" s="160">
        <f t="shared" ref="ZM198:ZM261" si="1628">IF(AND(ZS$3="Unit", ZL198=""), "", IF(AND(ZS$3="Unit", ZL198="-"),"", IF(ZS$3="Unit", "kg/GJ delivered", IF(AND(KY198&lt;&gt;"", KY198&lt;&gt;"-", KX198="-"),"", IF($H198="","", IF(KX198="nd", "",IF(KX198="&lt;n.a.&gt;", "", IF(KY198="#/MJ", "", IF(KY198="kg/GJ delivered",KX198,IF(KY198="g/MJ delivered",KX198,IF(KY198="kg/MJ delivered",KX198*1000,IF(KY198="mg/MJ delivered",KX198/1000,IF(KY198="g/kg",((KX198)*(1/$I198)*(1/$H198)),IF(KY198="mg/kg",((KX198/1000)*(1/$I198)*(1/$H198)),IF(KY198="mg/MJ delivered",KX198/1000,IF(KY198="-","","Error"))))))))))))))))</f>
        <v>1.7698629433436893E-4</v>
      </c>
      <c r="ZN198" s="66" t="str">
        <f t="shared" ref="ZN198:ZN261" si="1629">IF(AND(ZT$3="Unit", ZM198=""), "", IF(AND(ZT$3="Unit", ZM198="-"),"", IF(ZT$3="Unit", "kg/GJ delivered", IF(AND(KZ198&lt;&gt;"", KZ198&lt;&gt;"-", KY198="-"),"", IF($H198="","", IF(KY198="nd", "",IF(KY198="&lt;n.a.&gt;", "", IF(KZ198="#/MJ", "", IF(KZ198="kg/GJ delivered",KY198,IF(KZ198="g/MJ delivered",KY198,IF(KZ198="kg/MJ delivered",KY198*1000,IF(KZ198="mg/MJ delivered",KY198/1000,IF(KZ198="g/kg",((KY198)*(1/$I198)*(1/$H198)),IF(KZ198="mg/kg",((KY198/1000)*(1/$I198)*(1/$H198)),IF(KZ198="mg/MJ delivered",KY198/1000,IF(KZ198="-","","Error"))))))))))))))))</f>
        <v>kg/GJ delivered</v>
      </c>
      <c r="ZO198" s="160">
        <f t="shared" ref="ZO198:ZO261" si="1630">IF(AND(ZU$3="Unit", ZN198=""), "", IF(AND(ZU$3="Unit", ZN198="-"),"", IF(ZU$3="Unit", "kg/GJ delivered", IF(AND(LA198&lt;&gt;"", LA198&lt;&gt;"-", KZ198="-"),"", IF($H198="","", IF(KZ198="nd", "",IF(KZ198="&lt;n.a.&gt;", "", IF(LA198="#/MJ", "", IF(LA198="kg/GJ delivered",KZ198,IF(LA198="g/MJ delivered",KZ198,IF(LA198="kg/MJ delivered",KZ198*1000,IF(LA198="mg/MJ delivered",KZ198/1000,IF(LA198="g/kg",((KZ198)*(1/$I198)*(1/$H198)),IF(LA198="mg/kg",((KZ198/1000)*(1/$I198)*(1/$H198)),IF(LA198="mg/MJ delivered",KZ198/1000,IF(LA198="-","","Error"))))))))))))))))</f>
        <v>9.1590407318035937E-3</v>
      </c>
      <c r="ZP198" s="66" t="str">
        <f t="shared" ref="ZP198:ZP261" si="1631">IF(AND(ZV$3="Unit", ZO198=""), "", IF(AND(ZV$3="Unit", ZO198="-"),"", IF(ZV$3="Unit", "kg/GJ delivered", IF(AND(LB198&lt;&gt;"", LB198&lt;&gt;"-", LA198="-"),"", IF($H198="","", IF(LA198="nd", "",IF(LA198="&lt;n.a.&gt;", "", IF(LB198="#/MJ", "", IF(LB198="kg/GJ delivered",LA198,IF(LB198="g/MJ delivered",LA198,IF(LB198="kg/MJ delivered",LA198*1000,IF(LB198="mg/MJ delivered",LA198/1000,IF(LB198="g/kg",((LA198)*(1/$I198)*(1/$H198)),IF(LB198="mg/kg",((LA198/1000)*(1/$I198)*(1/$H198)),IF(LB198="mg/MJ delivered",LA198/1000,IF(LB198="-","","Error"))))))))))))))))</f>
        <v>kg/GJ delivered</v>
      </c>
      <c r="ZQ198" s="160">
        <f t="shared" ref="ZQ198:ZQ261" si="1632">IF(AND(ZW$3="Unit", ZP198=""), "", IF(AND(ZW$3="Unit", ZP198="-"),"", IF(ZW$3="Unit", "kg/GJ delivered", IF(AND(LC198&lt;&gt;"", LC198&lt;&gt;"-", LB198="-"),"", IF($H198="","", IF(LB198="nd", "",IF(LB198="&lt;n.a.&gt;", "", IF(LC198="#/MJ", "", IF(LC198="kg/GJ delivered",LB198,IF(LC198="g/MJ delivered",LB198,IF(LC198="kg/MJ delivered",LB198*1000,IF(LC198="mg/MJ delivered",LB198/1000,IF(LC198="g/kg",((LB198)*(1/$I198)*(1/$H198)),IF(LC198="mg/kg",((LB198/1000)*(1/$I198)*(1/$H198)),IF(LC198="mg/MJ delivered",LB198/1000,IF(LC198="-","","Error"))))))))))))))))</f>
        <v>7.0794517733747573E-4</v>
      </c>
      <c r="ZR198" s="66" t="str">
        <f t="shared" ref="ZR198:ZR261" si="1633">IF(AND(ZX$3="Unit", ZQ198=""), "", IF(AND(ZX$3="Unit", ZQ198="-"),"", IF(ZX$3="Unit", "kg/GJ delivered", IF(AND(LD198&lt;&gt;"", LD198&lt;&gt;"-", LC198="-"),"", IF($H198="","", IF(LC198="nd", "",IF(LC198="&lt;n.a.&gt;", "", IF(LD198="#/MJ", "", IF(LD198="kg/GJ delivered",LC198,IF(LD198="g/MJ delivered",LC198,IF(LD198="kg/MJ delivered",LC198*1000,IF(LD198="mg/MJ delivered",LC198/1000,IF(LD198="g/kg",((LC198)*(1/$I198)*(1/$H198)),IF(LD198="mg/kg",((LC198/1000)*(1/$I198)*(1/$H198)),IF(LD198="mg/MJ delivered",LC198/1000,IF(LD198="-","","Error"))))))))))))))))</f>
        <v>kg/GJ delivered</v>
      </c>
      <c r="ZS198" s="160">
        <f t="shared" ref="ZS198:ZS261" si="1634">IF(AND(ZY$3="Unit", ZR198=""), "", IF(AND(ZY$3="Unit", ZR198="-"),"", IF(ZY$3="Unit", "kg/GJ delivered", IF(AND(LE198&lt;&gt;"", LE198&lt;&gt;"-", LD198="-"),"", IF($H198="","", IF(LD198="nd", "",IF(LD198="&lt;n.a.&gt;", "", IF(LE198="#/MJ", "", IF(LE198="kg/GJ delivered",LD198,IF(LE198="g/MJ delivered",LD198,IF(LE198="kg/MJ delivered",LD198*1000,IF(LE198="mg/MJ delivered",LD198/1000,IF(LE198="g/kg",((LD198)*(1/$I198)*(1/$H198)),IF(LE198="mg/kg",((LD198/1000)*(1/$I198)*(1/$H198)),IF(LE198="mg/MJ delivered",LD198/1000,IF(LE198="-","","Error"))))))))))))))))</f>
        <v>8.8493147167184474E-4</v>
      </c>
      <c r="ZT198" s="66" t="str">
        <f t="shared" ref="ZT198:ZT261" si="1635">IF(AND(ZZ$3="Unit", ZS198=""), "", IF(AND(ZZ$3="Unit", ZS198="-"),"", IF(ZZ$3="Unit", "kg/GJ delivered", IF(AND(LF198&lt;&gt;"", LF198&lt;&gt;"-", LE198="-"),"", IF($H198="","", IF(LE198="nd", "",IF(LE198="&lt;n.a.&gt;", "", IF(LF198="#/MJ", "", IF(LF198="kg/GJ delivered",LE198,IF(LF198="g/MJ delivered",LE198,IF(LF198="kg/MJ delivered",LE198*1000,IF(LF198="mg/MJ delivered",LE198/1000,IF(LF198="g/kg",((LE198)*(1/$I198)*(1/$H198)),IF(LF198="mg/kg",((LE198/1000)*(1/$I198)*(1/$H198)),IF(LF198="mg/MJ delivered",LE198/1000,IF(LF198="-","","Error"))))))))))))))))</f>
        <v>kg/GJ delivered</v>
      </c>
      <c r="ZU198" s="160">
        <f t="shared" ref="ZU198:ZU261" si="1636">IF(AND(AAA$3="Unit", ZT198=""), "", IF(AND(AAA$3="Unit", ZT198="-"),"", IF(AAA$3="Unit", "kg/GJ delivered", IF(AND(LG198&lt;&gt;"", LG198&lt;&gt;"-", LF198="-"),"", IF($H198="","", IF(LF198="nd", "",IF(LF198="&lt;n.a.&gt;", "", IF(LG198="#/MJ", "", IF(LG198="kg/GJ delivered",LF198,IF(LG198="g/MJ delivered",LF198,IF(LG198="kg/MJ delivered",LF198*1000,IF(LG198="mg/MJ delivered",LF198/1000,IF(LG198="g/kg",((LF198)*(1/$I198)*(1/$H198)),IF(LG198="mg/kg",((LF198/1000)*(1/$I198)*(1/$H198)),IF(LG198="mg/MJ delivered",LF198/1000,IF(LG198="-","","Error"))))))))))))))))</f>
        <v>3.539725886687379E-3</v>
      </c>
      <c r="ZV198" s="66" t="str">
        <f t="shared" ref="ZV198:ZV261" si="1637">IF(AND(AAB$3="Unit", ZU198=""), "", IF(AND(AAB$3="Unit", ZU198="-"),"", IF(AAB$3="Unit", "kg/GJ delivered", IF(AND(LH198&lt;&gt;"", LH198&lt;&gt;"-", LG198="-"),"", IF($H198="","", IF(LG198="nd", "",IF(LG198="&lt;n.a.&gt;", "", IF(LH198="#/MJ", "", IF(LH198="kg/GJ delivered",LG198,IF(LH198="g/MJ delivered",LG198,IF(LH198="kg/MJ delivered",LG198*1000,IF(LH198="mg/MJ delivered",LG198/1000,IF(LH198="g/kg",((LG198)*(1/$I198)*(1/$H198)),IF(LH198="mg/kg",((LG198/1000)*(1/$I198)*(1/$H198)),IF(LH198="mg/MJ delivered",LG198/1000,IF(LH198="-","","Error"))))))))))))))))</f>
        <v>kg/GJ delivered</v>
      </c>
      <c r="ZW198" s="66" t="str">
        <f t="shared" ref="ZW198:ZW261" si="1638">IF(AND(AAC$3="Unit", ZV198=""), "", IF(AND(AAC$3="Unit", ZV198="-"),"", IF(AAC$3="Unit", "kg/GJ delivered", IF(AND(LI198&lt;&gt;"", LI198&lt;&gt;"-", LH198="-"),"", IF($H198="","", IF(LH198="nd", "",IF(LH198="&lt;n.a.&gt;", "", IF(LI198="#/MJ", "", IF(LI198="kg/GJ delivered",LH198,IF(LI198="g/MJ delivered",LH198,IF(LI198="kg/MJ delivered",LH198*1000,IF(LI198="mg/MJ delivered",LH198/1000,IF(LI198="g/kg",((LH198)*(1/$I198)*(1/$H198)),IF(LI198="mg/kg",((LH198/1000)*(1/$I198)*(1/$H198)),IF(LI198="mg/MJ delivered",LH198/1000,IF(LI198="-","","Error"))))))))))))))))</f>
        <v/>
      </c>
      <c r="ZX198" s="66" t="str">
        <f t="shared" ref="ZX198:ZX261" si="1639">IF(AND(AAD$3="Unit", ZW198=""), "", IF(AND(AAD$3="Unit", ZW198="-"),"", IF(AAD$3="Unit", "kg/GJ delivered", IF(AND(LJ198&lt;&gt;"", LJ198&lt;&gt;"-", LI198="-"),"", IF($H198="","", IF(LI198="nd", "",IF(LI198="&lt;n.a.&gt;", "", IF(LJ198="#/MJ", "", IF(LJ198="kg/GJ delivered",LI198,IF(LJ198="g/MJ delivered",LI198,IF(LJ198="kg/MJ delivered",LI198*1000,IF(LJ198="mg/MJ delivered",LI198/1000,IF(LJ198="g/kg",((LI198)*(1/$I198)*(1/$H198)),IF(LJ198="mg/kg",((LI198/1000)*(1/$I198)*(1/$H198)),IF(LJ198="mg/MJ delivered",LI198/1000,IF(LJ198="-","","Error"))))))))))))))))</f>
        <v/>
      </c>
      <c r="ZY198" s="66" t="str">
        <f t="shared" ref="ZY198:ZY261" si="1640">IF(AND(AAE$3="Unit", ZX198=""), "", IF(AND(AAE$3="Unit", ZX198="-"),"", IF(AAE$3="Unit", "kg/GJ delivered", IF(AND(LK198&lt;&gt;"", LK198&lt;&gt;"-", LJ198="-"),"", IF($H198="","", IF(LJ198="nd", "",IF(LJ198="&lt;n.a.&gt;", "", IF(LK198="#/MJ", "", IF(LK198="kg/GJ delivered",LJ198,IF(LK198="g/MJ delivered",LJ198,IF(LK198="kg/MJ delivered",LJ198*1000,IF(LK198="mg/MJ delivered",LJ198/1000,IF(LK198="g/kg",((LJ198)*(1/$I198)*(1/$H198)),IF(LK198="mg/kg",((LJ198/1000)*(1/$I198)*(1/$H198)),IF(LK198="mg/MJ delivered",LJ198/1000,IF(LK198="-","","Error"))))))))))))))))</f>
        <v/>
      </c>
      <c r="ZZ198" s="66" t="str">
        <f t="shared" ref="ZZ198:ZZ261" si="1641">IF(AND(AAF$3="Unit", ZY198=""), "", IF(AND(AAF$3="Unit", ZY198="-"),"", IF(AAF$3="Unit", "kg/GJ delivered", IF(AND(LL198&lt;&gt;"", LL198&lt;&gt;"-", LK198="-"),"", IF($H198="","", IF(LK198="nd", "",IF(LK198="&lt;n.a.&gt;", "", IF(LL198="#/MJ", "", IF(LL198="kg/GJ delivered",LK198,IF(LL198="g/MJ delivered",LK198,IF(LL198="kg/MJ delivered",LK198*1000,IF(LL198="mg/MJ delivered",LK198/1000,IF(LL198="g/kg",((LK198)*(1/$I198)*(1/$H198)),IF(LL198="mg/kg",((LK198/1000)*(1/$I198)*(1/$H198)),IF(LL198="mg/MJ delivered",LK198/1000,IF(LL198="-","","Error"))))))))))))))))</f>
        <v/>
      </c>
      <c r="AAA198" s="160">
        <f t="shared" ref="AAA198:AAA261" si="1642">IF(AND(AAG$3="Unit", ZZ198=""), "", IF(AND(AAG$3="Unit", ZZ198="-"),"", IF(AAG$3="Unit", "kg/GJ delivered", IF(AND(LM198&lt;&gt;"", LM198&lt;&gt;"-", LL198="-"),"", IF($H198="","", IF(LL198="nd", "",IF(LL198="&lt;n.a.&gt;", "", IF(LM198="#/MJ", "", IF(LM198="kg/GJ delivered",LL198,IF(LM198="g/MJ delivered",LL198,IF(LM198="kg/MJ delivered",LL198*1000,IF(LM198="mg/MJ delivered",LL198/1000,IF(LM198="g/kg",((LL198)*(1/$I198)*(1/$H198)),IF(LM198="mg/kg",((LL198/1000)*(1/$I198)*(1/$H198)),IF(LM198="mg/MJ delivered",LL198/1000,IF(LM198="-","","Error"))))))))))))))))</f>
        <v>9.4687667468887383E-3</v>
      </c>
      <c r="AAB198" s="66" t="str">
        <f t="shared" ref="AAB198:AAB261" si="1643">IF(AND(AAH$3="Unit", AAA198=""), "", IF(AND(AAH$3="Unit", AAA198="-"),"", IF(AAH$3="Unit", "kg/GJ delivered", IF(AND(LN198&lt;&gt;"", LN198&lt;&gt;"-", LM198="-"),"", IF($H198="","", IF(LM198="nd", "",IF(LM198="&lt;n.a.&gt;", "", IF(LN198="#/MJ", "", IF(LN198="kg/GJ delivered",LM198,IF(LN198="g/MJ delivered",LM198,IF(LN198="kg/MJ delivered",LM198*1000,IF(LN198="mg/MJ delivered",LM198/1000,IF(LN198="g/kg",((LM198)*(1/$I198)*(1/$H198)),IF(LN198="mg/kg",((LM198/1000)*(1/$I198)*(1/$H198)),IF(LN198="mg/MJ delivered",LM198/1000,IF(LN198="-","","Error"))))))))))))))))</f>
        <v>kg/GJ delivered</v>
      </c>
      <c r="AAC198" s="160">
        <f t="shared" ref="AAC198:AAC261" si="1644">IF(AND(AAI$3="Unit", AAB198=""), "", IF(AND(AAI$3="Unit", AAB198="-"),"", IF(AAI$3="Unit", "kg/GJ delivered", IF(AND(LO198&lt;&gt;"", LO198&lt;&gt;"-", LN198="-"),"", IF($H198="","", IF(LN198="nd", "",IF(LN198="&lt;n.a.&gt;", "", IF(LO198="#/MJ", "", IF(LO198="kg/GJ delivered",LN198,IF(LO198="g/MJ delivered",LN198,IF(LO198="kg/MJ delivered",LN198*1000,IF(LO198="mg/MJ delivered",LN198/1000,IF(LO198="g/kg",((LN198)*(1/$I198)*(1/$H198)),IF(LO198="mg/kg",((LN198/1000)*(1/$I198)*(1/$H198)),IF(LO198="mg/MJ delivered",LN198/1000,IF(LO198="-","","Error"))))))))))))))))</f>
        <v>4.6458902262771851E-3</v>
      </c>
      <c r="AAD198" s="66" t="str">
        <f t="shared" ref="AAD198:AAD261" si="1645">IF(AND(AAJ$3="Unit", AAC198=""), "", IF(AND(AAJ$3="Unit", AAC198="-"),"", IF(AAJ$3="Unit", "kg/GJ delivered", IF(AND(LP198&lt;&gt;"", LP198&lt;&gt;"-", LO198="-"),"", IF($H198="","", IF(LO198="nd", "",IF(LO198="&lt;n.a.&gt;", "", IF(LP198="#/MJ", "", IF(LP198="kg/GJ delivered",LO198,IF(LP198="g/MJ delivered",LO198,IF(LP198="kg/MJ delivered",LO198*1000,IF(LP198="mg/MJ delivered",LO198/1000,IF(LP198="g/kg",((LO198)*(1/$I198)*(1/$H198)),IF(LP198="mg/kg",((LO198/1000)*(1/$I198)*(1/$H198)),IF(LP198="mg/MJ delivered",LO198/1000,IF(LP198="-","","Error"))))))))))))))))</f>
        <v>kg/GJ delivered</v>
      </c>
      <c r="AAE198" s="160">
        <f t="shared" ref="AAE198:AAE261" si="1646">IF(AND(AAK$3="Unit", AAD198=""), "", IF(AND(AAK$3="Unit", AAD198="-"),"", IF(AAK$3="Unit", "kg/GJ delivered", IF(AND(LQ198&lt;&gt;"", LQ198&lt;&gt;"-", LP198="-"),"", IF($H198="","", IF(LP198="nd", "",IF(LP198="&lt;n.a.&gt;", "", IF(LQ198="#/MJ", "", IF(LQ198="kg/GJ delivered",LP198,IF(LQ198="g/MJ delivered",LP198,IF(LQ198="kg/MJ delivered",LP198*1000,IF(LQ198="mg/MJ delivered",LP198/1000,IF(LQ198="g/kg",((LP198)*(1/$I198)*(1/$H198)),IF(LQ198="mg/kg",((LP198/1000)*(1/$I198)*(1/$H198)),IF(LQ198="mg/MJ delivered",LP198/1000,IF(LQ198="-","","Error"))))))))))))))))</f>
        <v>1.5043835018421362E-3</v>
      </c>
      <c r="AAF198" s="66" t="str">
        <f t="shared" ref="AAF198:AAF261" si="1647">IF(AND(AAL$3="Unit", AAE198=""), "", IF(AND(AAL$3="Unit", AAE198="-"),"", IF(AAL$3="Unit", "kg/GJ delivered", IF(AND(LR198&lt;&gt;"", LR198&lt;&gt;"-", LQ198="-"),"", IF($H198="","", IF(LQ198="nd", "",IF(LQ198="&lt;n.a.&gt;", "", IF(LR198="#/MJ", "", IF(LR198="kg/GJ delivered",LQ198,IF(LR198="g/MJ delivered",LQ198,IF(LR198="kg/MJ delivered",LQ198*1000,IF(LR198="mg/MJ delivered",LQ198/1000,IF(LR198="g/kg",((LQ198)*(1/$I198)*(1/$H198)),IF(LR198="mg/kg",((LQ198/1000)*(1/$I198)*(1/$H198)),IF(LR198="mg/MJ delivered",LQ198/1000,IF(LR198="-","","Error"))))))))))))))))</f>
        <v>kg/GJ delivered</v>
      </c>
      <c r="AAG198" s="160">
        <f t="shared" ref="AAG198:AAG261" si="1648">IF(AND(AAM$3="Unit", AAF198=""), "", IF(AND(AAM$3="Unit", AAF198="-"),"", IF(AAM$3="Unit", "kg/GJ delivered", IF(AND(LS198&lt;&gt;"", LS198&lt;&gt;"-", LR198="-"),"", IF($H198="","", IF(LR198="nd", "",IF(LR198="&lt;n.a.&gt;", "", IF(LS198="#/MJ", "", IF(LS198="kg/GJ delivered",LR198,IF(LS198="g/MJ delivered",LR198,IF(LS198="kg/MJ delivered",LR198*1000,IF(LS198="mg/MJ delivered",LR198/1000,IF(LS198="g/kg",((LR198)*(1/$I198)*(1/$H198)),IF(LS198="mg/kg",((LR198/1000)*(1/$I198)*(1/$H198)),IF(LS198="mg/MJ delivered",LR198/1000,IF(LS198="-","","Error"))))))))))))))))</f>
        <v>2.7875341357663109E-3</v>
      </c>
      <c r="AAH198" s="66" t="str">
        <f t="shared" ref="AAH198:AAH261" si="1649">IF(AND(AAN$3="Unit", AAG198=""), "", IF(AND(AAN$3="Unit", AAG198="-"),"", IF(AAN$3="Unit", "kg/GJ delivered", IF(AND(LT198&lt;&gt;"", LT198&lt;&gt;"-", LS198="-"),"", IF($H198="","", IF(LS198="nd", "",IF(LS198="&lt;n.a.&gt;", "", IF(LT198="#/MJ", "", IF(LT198="kg/GJ delivered",LS198,IF(LT198="g/MJ delivered",LS198,IF(LT198="kg/MJ delivered",LS198*1000,IF(LT198="mg/MJ delivered",LS198/1000,IF(LT198="g/kg",((LS198)*(1/$I198)*(1/$H198)),IF(LT198="mg/kg",((LS198/1000)*(1/$I198)*(1/$H198)),IF(LT198="mg/MJ delivered",LS198/1000,IF(LT198="-","","Error"))))))))))))))))</f>
        <v>kg/GJ delivered</v>
      </c>
      <c r="AAI198" s="160">
        <f t="shared" ref="AAI198:AAI261" si="1650">IF(AND(AAO$3="Unit", AAH198=""), "", IF(AND(AAO$3="Unit", AAH198="-"),"", IF(AAO$3="Unit", "kg/GJ delivered", IF(AND(LU198&lt;&gt;"", LU198&lt;&gt;"-", LT198="-"),"", IF($H198="","", IF(LT198="nd", "",IF(LT198="&lt;n.a.&gt;", "", IF(LU198="#/MJ", "", IF(LU198="kg/GJ delivered",LT198,IF(LU198="g/MJ delivered",LT198,IF(LU198="kg/MJ delivered",LT198*1000,IF(LU198="mg/MJ delivered",LT198/1000,IF(LU198="g/kg",((LT198)*(1/$I198)*(1/$H198)),IF(LU198="mg/kg",((LT198/1000)*(1/$I198)*(1/$H198)),IF(LU198="mg/MJ delivered",LT198/1000,IF(LU198="-","","Error"))))))))))))))))</f>
        <v>5.3095888300310683E-4</v>
      </c>
      <c r="AAJ198" s="66" t="str">
        <f t="shared" ref="AAJ198:AAJ261" si="1651">IF(AND(AAP$3="Unit", AAI198=""), "", IF(AND(AAP$3="Unit", AAI198="-"),"", IF(AAP$3="Unit", "kg/GJ delivered", IF(AND(LV198&lt;&gt;"", LV198&lt;&gt;"-", LU198="-"),"", IF($H198="","", IF(LU198="nd", "",IF(LU198="&lt;n.a.&gt;", "", IF(LV198="#/MJ", "", IF(LV198="kg/GJ delivered",LU198,IF(LV198="g/MJ delivered",LU198,IF(LV198="kg/MJ delivered",LU198*1000,IF(LV198="mg/MJ delivered",LU198/1000,IF(LV198="g/kg",((LU198)*(1/$I198)*(1/$H198)),IF(LV198="mg/kg",((LU198/1000)*(1/$I198)*(1/$H198)),IF(LV198="mg/MJ delivered",LU198/1000,IF(LV198="-","","Error"))))))))))))))))</f>
        <v>kg/GJ delivered</v>
      </c>
      <c r="AAK198" s="160">
        <f t="shared" ref="AAK198:AAK261" si="1652">IF(AND(AAQ$3="Unit", AAJ198=""), "", IF(AND(AAQ$3="Unit", AAJ198="-"),"", IF(AAQ$3="Unit", "kg/GJ delivered", IF(AND(LW198&lt;&gt;"", LW198&lt;&gt;"-", LV198="-"),"", IF($H198="","", IF(LV198="nd", "",IF(LV198="&lt;n.a.&gt;", "", IF(LW198="#/MJ", "", IF(LW198="kg/GJ delivered",LV198,IF(LW198="g/MJ delivered",LV198,IF(LW198="kg/MJ delivered",LV198*1000,IF(LW198="mg/MJ delivered",LV198/1000,IF(LW198="g/kg",((LV198)*(1/$I198)*(1/$H198)),IF(LW198="mg/kg",((LV198/1000)*(1/$I198)*(1/$H198)),IF(LW198="mg/MJ delivered",LV198/1000,IF(LW198="-","","Error"))))))))))))))))</f>
        <v>4.4246573583592237E-4</v>
      </c>
      <c r="AAL198" s="66" t="str">
        <f t="shared" ref="AAL198:AAL261" si="1653">IF(AND(AAR$3="Unit", AAK198=""), "", IF(AND(AAR$3="Unit", AAK198="-"),"", IF(AAR$3="Unit", "kg/GJ delivered", IF(AND(LX198&lt;&gt;"", LX198&lt;&gt;"-", LW198="-"),"", IF($H198="","", IF(LW198="nd", "",IF(LW198="&lt;n.a.&gt;", "", IF(LX198="#/MJ", "", IF(LX198="kg/GJ delivered",LW198,IF(LX198="g/MJ delivered",LW198,IF(LX198="kg/MJ delivered",LW198*1000,IF(LX198="mg/MJ delivered",LW198/1000,IF(LX198="g/kg",((LW198)*(1/$I198)*(1/$H198)),IF(LX198="mg/kg",((LW198/1000)*(1/$I198)*(1/$H198)),IF(LX198="mg/MJ delivered",LW198/1000,IF(LX198="-","","Error"))))))))))))))))</f>
        <v>kg/GJ delivered</v>
      </c>
      <c r="AAM198" s="160">
        <f t="shared" ref="AAM198:AAM261" si="1654">IF(AND(AAS$3="Unit", AAL198=""), "", IF(AND(AAS$3="Unit", AAL198="-"),"", IF(AAS$3="Unit", "kg/GJ delivered", IF(AND(LY198&lt;&gt;"", LY198&lt;&gt;"-", LX198="-"),"", IF($H198="","", IF(LX198="nd", "",IF(LX198="&lt;n.a.&gt;", "", IF(LY198="#/MJ", "", IF(LY198="kg/GJ delivered",LX198,IF(LY198="g/MJ delivered",LX198,IF(LY198="kg/MJ delivered",LX198*1000,IF(LY198="mg/MJ delivered",LX198/1000,IF(LY198="g/kg",((LX198)*(1/$I198)*(1/$H198)),IF(LY198="mg/kg",((LX198/1000)*(1/$I198)*(1/$H198)),IF(LY198="mg/MJ delivered",LX198/1000,IF(LY198="-","","Error"))))))))))))))))</f>
        <v>1.0176711924226214E-3</v>
      </c>
      <c r="AAN198" s="66" t="str">
        <f t="shared" ref="AAN198:AAN261" si="1655">IF(AND(AAT$3="Unit", AAM198=""), "", IF(AND(AAT$3="Unit", AAM198="-"),"", IF(AAT$3="Unit", "kg/GJ delivered", IF(AND(LZ198&lt;&gt;"", LZ198&lt;&gt;"-", LY198="-"),"", IF($H198="","", IF(LY198="nd", "",IF(LY198="&lt;n.a.&gt;", "", IF(LZ198="#/MJ", "", IF(LZ198="kg/GJ delivered",LY198,IF(LZ198="g/MJ delivered",LY198,IF(LZ198="kg/MJ delivered",LY198*1000,IF(LZ198="mg/MJ delivered",LY198/1000,IF(LZ198="g/kg",((LY198)*(1/$I198)*(1/$H198)),IF(LZ198="mg/kg",((LY198/1000)*(1/$I198)*(1/$H198)),IF(LZ198="mg/MJ delivered",LY198/1000,IF(LZ198="-","","Error"))))))))))))))))</f>
        <v>kg/GJ delivered</v>
      </c>
      <c r="AAO198" s="160">
        <f t="shared" ref="AAO198:AAO261" si="1656">IF(AND(AAU$3="Unit", AAN198=""), "", IF(AND(AAU$3="Unit", AAN198="-"),"", IF(AAU$3="Unit", "kg/GJ delivered", IF(AND(MA198&lt;&gt;"", MA198&lt;&gt;"-", LZ198="-"),"", IF($H198="","", IF(LZ198="nd", "",IF(LZ198="&lt;n.a.&gt;", "", IF(MA198="#/MJ", "", IF(MA198="kg/GJ delivered",LZ198,IF(MA198="g/MJ delivered",LZ198,IF(MA198="kg/MJ delivered",LZ198*1000,IF(MA198="mg/MJ delivered",LZ198/1000,IF(MA198="g/kg",((LZ198)*(1/$I198)*(1/$H198)),IF(MA198="mg/kg",((LZ198/1000)*(1/$I198)*(1/$H198)),IF(MA198="mg/MJ delivered",LZ198/1000,IF(MA198="-","","Error"))))))))))))))))</f>
        <v>2.6547944150155341E-4</v>
      </c>
      <c r="AAP198" s="66" t="str">
        <f t="shared" ref="AAP198:AAP261" si="1657">IF(AND(AAV$3="Unit", AAO198=""), "", IF(AND(AAV$3="Unit", AAO198="-"),"", IF(AAV$3="Unit", "kg/GJ delivered", IF(AND(MB198&lt;&gt;"", MB198&lt;&gt;"-", MA198="-"),"", IF($H198="","", IF(MA198="nd", "",IF(MA198="&lt;n.a.&gt;", "", IF(MB198="#/MJ", "", IF(MB198="kg/GJ delivered",MA198,IF(MB198="g/MJ delivered",MA198,IF(MB198="kg/MJ delivered",MA198*1000,IF(MB198="mg/MJ delivered",MA198/1000,IF(MB198="g/kg",((MA198)*(1/$I198)*(1/$H198)),IF(MB198="mg/kg",((MA198/1000)*(1/$I198)*(1/$H198)),IF(MB198="mg/MJ delivered",MA198/1000,IF(MB198="-","","Error"))))))))))))))))</f>
        <v>kg/GJ delivered</v>
      </c>
      <c r="AAQ198" s="160">
        <f t="shared" ref="AAQ198:AAQ261" si="1658">IF(AND(AAW$3="Unit", AAP198=""), "", IF(AND(AAW$3="Unit", AAP198="-"),"", IF(AAW$3="Unit", "kg/GJ delivered", IF(AND(MC198&lt;&gt;"", MC198&lt;&gt;"-", MB198="-"),"", IF($H198="","", IF(MB198="nd", "",IF(MB198="&lt;n.a.&gt;", "", IF(MC198="#/MJ", "", IF(MC198="kg/GJ delivered",MB198,IF(MC198="g/MJ delivered",MB198,IF(MC198="kg/MJ delivered",MB198*1000,IF(MC198="mg/MJ delivered",MB198/1000,IF(MC198="g/kg",((MB198)*(1/$I198)*(1/$H198)),IF(MC198="mg/kg",((MB198/1000)*(1/$I198)*(1/$H198)),IF(MC198="mg/MJ delivered",MB198/1000,IF(MC198="-","","Error"))))))))))))))))</f>
        <v>3.097260150851456E-3</v>
      </c>
      <c r="AAR198" s="66" t="str">
        <f t="shared" ref="AAR198:AAR261" si="1659">IF(AND(AAX$3="Unit", AAQ198=""), "", IF(AND(AAX$3="Unit", AAQ198="-"),"", IF(AAX$3="Unit", "kg/GJ delivered", IF(AND(MD198&lt;&gt;"", MD198&lt;&gt;"-", MC198="-"),"", IF($H198="","", IF(MC198="nd", "",IF(MC198="&lt;n.a.&gt;", "", IF(MD198="#/MJ", "", IF(MD198="kg/GJ delivered",MC198,IF(MD198="g/MJ delivered",MC198,IF(MD198="kg/MJ delivered",MC198*1000,IF(MD198="mg/MJ delivered",MC198/1000,IF(MD198="g/kg",((MC198)*(1/$I198)*(1/$H198)),IF(MD198="mg/kg",((MC198/1000)*(1/$I198)*(1/$H198)),IF(MD198="mg/MJ delivered",MC198/1000,IF(MD198="-","","Error"))))))))))))))))</f>
        <v>kg/GJ delivered</v>
      </c>
      <c r="AAS198" s="160">
        <f t="shared" ref="AAS198:AAS261" si="1660">IF(AND(AAY$3="Unit", AAR198=""), "", IF(AND(AAY$3="Unit", AAR198="-"),"", IF(AAY$3="Unit", "kg/GJ delivered", IF(AND(ME198&lt;&gt;"", ME198&lt;&gt;"-", MD198="-"),"", IF($H198="","", IF(MD198="nd", "",IF(MD198="&lt;n.a.&gt;", "", IF(ME198="#/MJ", "", IF(ME198="kg/GJ delivered",MD198,IF(ME198="g/MJ delivered",MD198,IF(ME198="kg/MJ delivered",MD198*1000,IF(ME198="mg/MJ delivered",MD198/1000,IF(ME198="g/kg",((MD198)*(1/$I198)*(1/$H198)),IF(ME198="mg/kg",((MD198/1000)*(1/$I198)*(1/$H198)),IF(ME198="mg/MJ delivered",MD198/1000,IF(ME198="-","","Error"))))))))))))))))</f>
        <v>2.6547944150155341E-4</v>
      </c>
      <c r="AAT198" s="66" t="str">
        <f t="shared" ref="AAT198:AAT261" si="1661">IF(AND(AAZ$3="Unit", AAS198=""), "", IF(AND(AAZ$3="Unit", AAS198="-"),"", IF(AAZ$3="Unit", "kg/GJ delivered", IF(AND(MF198&lt;&gt;"", MF198&lt;&gt;"-", ME198="-"),"", IF($H198="","", IF(ME198="nd", "",IF(ME198="&lt;n.a.&gt;", "", IF(MF198="#/MJ", "", IF(MF198="kg/GJ delivered",ME198,IF(MF198="g/MJ delivered",ME198,IF(MF198="kg/MJ delivered",ME198*1000,IF(MF198="mg/MJ delivered",ME198/1000,IF(MF198="g/kg",((ME198)*(1/$I198)*(1/$H198)),IF(MF198="mg/kg",((ME198/1000)*(1/$I198)*(1/$H198)),IF(MF198="mg/MJ delivered",ME198/1000,IF(MF198="-","","Error"))))))))))))))))</f>
        <v>kg/GJ delivered</v>
      </c>
      <c r="AAU198" s="160">
        <f t="shared" ref="AAU198:AAU261" si="1662">IF(AND(ABA$3="Unit", AAT198=""), "", IF(AND(ABA$3="Unit", AAT198="-"),"", IF(ABA$3="Unit", "kg/GJ delivered", IF(AND(MG198&lt;&gt;"", MG198&lt;&gt;"-", MF198="-"),"", IF($H198="","", IF(MF198="nd", "",IF(MF198="&lt;n.a.&gt;", "", IF(MG198="#/MJ", "", IF(MG198="kg/GJ delivered",MF198,IF(MG198="g/MJ delivered",MF198,IF(MG198="kg/MJ delivered",MF198*1000,IF(MG198="mg/MJ delivered",MF198/1000,IF(MG198="g/kg",((MF198)*(1/$I198)*(1/$H198)),IF(MG198="mg/kg",((MF198/1000)*(1/$I198)*(1/$H198)),IF(MG198="mg/MJ delivered",MF198/1000,IF(MG198="-","","Error"))))))))))))))))</f>
        <v>6.1502737281193213E-3</v>
      </c>
      <c r="AAV198" s="66" t="str">
        <f t="shared" ref="AAV198:AAV261" si="1663">IF(AND(ABB$3="Unit", AAU198=""), "", IF(AND(ABB$3="Unit", AAU198="-"),"", IF(ABB$3="Unit", "kg/GJ delivered", IF(AND(MH198&lt;&gt;"", MH198&lt;&gt;"-", MG198="-"),"", IF($H198="","", IF(MG198="nd", "",IF(MG198="&lt;n.a.&gt;", "", IF(MH198="#/MJ", "", IF(MH198="kg/GJ delivered",MG198,IF(MH198="g/MJ delivered",MG198,IF(MH198="kg/MJ delivered",MG198*1000,IF(MH198="mg/MJ delivered",MG198/1000,IF(MH198="g/kg",((MG198)*(1/$I198)*(1/$H198)),IF(MH198="mg/kg",((MG198/1000)*(1/$I198)*(1/$H198)),IF(MH198="mg/MJ delivered",MG198/1000,IF(MH198="-","","Error"))))))))))))))))</f>
        <v>kg/GJ delivered</v>
      </c>
      <c r="AAW198" s="160">
        <f t="shared" ref="AAW198:AAW261" si="1664">IF(AND(ABC$3="Unit", AAV198=""), "", IF(AND(ABC$3="Unit", AAV198="-"),"", IF(ABC$3="Unit", "kg/GJ delivered", IF(AND(MI198&lt;&gt;"", MI198&lt;&gt;"-", MH198="-"),"", IF($H198="","", IF(MH198="nd", "",IF(MH198="&lt;n.a.&gt;", "", IF(MI198="#/MJ", "", IF(MI198="kg/GJ delivered",MH198,IF(MI198="g/MJ delivered",MH198,IF(MI198="kg/MJ delivered",MH198*1000,IF(MI198="mg/MJ delivered",MH198/1000,IF(MI198="g/kg",((MH198)*(1/$I198)*(1/$H198)),IF(MI198="mg/kg",((MH198/1000)*(1/$I198)*(1/$H198)),IF(MI198="mg/MJ delivered",MH198/1000,IF(MI198="-","","Error"))))))))))))))))</f>
        <v>1.1504109131733982E-3</v>
      </c>
      <c r="AAX198" s="66" t="str">
        <f t="shared" ref="AAX198:AAX261" si="1665">IF(AND(ABD$3="Unit", AAW198=""), "", IF(AND(ABD$3="Unit", AAW198="-"),"", IF(ABD$3="Unit", "kg/GJ delivered", IF(AND(MJ198&lt;&gt;"", MJ198&lt;&gt;"-", MI198="-"),"", IF($H198="","", IF(MI198="nd", "",IF(MI198="&lt;n.a.&gt;", "", IF(MJ198="#/MJ", "", IF(MJ198="kg/GJ delivered",MI198,IF(MJ198="g/MJ delivered",MI198,IF(MJ198="kg/MJ delivered",MI198*1000,IF(MJ198="mg/MJ delivered",MI198/1000,IF(MJ198="g/kg",((MI198)*(1/$I198)*(1/$H198)),IF(MJ198="mg/kg",((MI198/1000)*(1/$I198)*(1/$H198)),IF(MJ198="mg/MJ delivered",MI198/1000,IF(MJ198="-","","Error"))))))))))))))))</f>
        <v>kg/GJ delivered</v>
      </c>
      <c r="AAY198" s="160">
        <f t="shared" ref="AAY198:AAY261" si="1666">IF(AND(ABE$3="Unit", AAX198=""), "", IF(AND(ABE$3="Unit", AAX198="-"),"", IF(ABE$3="Unit", "kg/GJ delivered", IF(AND(MK198&lt;&gt;"", MK198&lt;&gt;"-", MJ198="-"),"", IF($H198="","", IF(MJ198="nd", "",IF(MJ198="&lt;n.a.&gt;", "", IF(MK198="#/MJ", "", IF(MK198="kg/GJ delivered",MJ198,IF(MK198="g/MJ delivered",MJ198,IF(MK198="kg/MJ delivered",MJ198*1000,IF(MK198="mg/MJ delivered",MJ198/1000,IF(MK198="g/kg",((MJ198)*(1/$I198)*(1/$H198)),IF(MK198="mg/kg",((MJ198/1000)*(1/$I198)*(1/$H198)),IF(MK198="mg/MJ delivered",MJ198/1000,IF(MK198="-","","Error"))))))))))))))))</f>
        <v>1.7256163697600975E-3</v>
      </c>
      <c r="AAZ198" s="66" t="str">
        <f t="shared" ref="AAZ198:AAZ261" si="1667">IF(AND(ABF$3="Unit", AAY198=""), "", IF(AND(ABF$3="Unit", AAY198="-"),"", IF(ABF$3="Unit", "kg/GJ delivered", IF(AND(ML198&lt;&gt;"", ML198&lt;&gt;"-", MK198="-"),"", IF($H198="","", IF(MK198="nd", "",IF(MK198="&lt;n.a.&gt;", "", IF(ML198="#/MJ", "", IF(ML198="kg/GJ delivered",MK198,IF(ML198="g/MJ delivered",MK198,IF(ML198="kg/MJ delivered",MK198*1000,IF(ML198="mg/MJ delivered",MK198/1000,IF(ML198="g/kg",((MK198)*(1/$I198)*(1/$H198)),IF(ML198="mg/kg",((MK198/1000)*(1/$I198)*(1/$H198)),IF(ML198="mg/MJ delivered",MK198/1000,IF(ML198="-","","Error"))))))))))))))))</f>
        <v>kg/GJ delivered</v>
      </c>
      <c r="ABA198" s="160">
        <f t="shared" ref="ABA198:ABA261" si="1668">IF(AND(ABG$3="Unit", AAZ198=""), "", IF(AND(ABG$3="Unit", AAZ198="-"),"", IF(ABG$3="Unit", "kg/GJ delivered", IF(AND(MM198&lt;&gt;"", MM198&lt;&gt;"-", ML198="-"),"", IF($H198="","", IF(ML198="nd", "",IF(ML198="&lt;n.a.&gt;", "", IF(MM198="#/MJ", "", IF(MM198="kg/GJ delivered",ML198,IF(MM198="g/MJ delivered",ML198,IF(MM198="kg/MJ delivered",ML198*1000,IF(MM198="mg/MJ delivered",ML198/1000,IF(MM198="g/kg",((ML198)*(1/$I198)*(1/$H198)),IF(MM198="mg/kg",((ML198/1000)*(1/$I198)*(1/$H198)),IF(MM198="mg/MJ delivered",ML198/1000,IF(MM198="-","","Error"))))))))))))))))</f>
        <v>1.6813697961765048E-3</v>
      </c>
      <c r="ABB198" s="66" t="str">
        <f t="shared" ref="ABB198:ABB261" si="1669">IF(AND(ABH$3="Unit", ABA198=""), "", IF(AND(ABH$3="Unit", ABA198="-"),"", IF(ABH$3="Unit", "kg/GJ delivered", IF(AND(MN198&lt;&gt;"", MN198&lt;&gt;"-", MM198="-"),"", IF($H198="","", IF(MM198="nd", "",IF(MM198="&lt;n.a.&gt;", "", IF(MN198="#/MJ", "", IF(MN198="kg/GJ delivered",MM198,IF(MN198="g/MJ delivered",MM198,IF(MN198="kg/MJ delivered",MM198*1000,IF(MN198="mg/MJ delivered",MM198/1000,IF(MN198="g/kg",((MM198)*(1/$I198)*(1/$H198)),IF(MN198="mg/kg",((MM198/1000)*(1/$I198)*(1/$H198)),IF(MN198="mg/MJ delivered",MM198/1000,IF(MN198="-","","Error"))))))))))))))))</f>
        <v>kg/GJ delivered</v>
      </c>
      <c r="ABC198" s="160">
        <f t="shared" ref="ABC198:ABC261" si="1670">IF(AND(ABI$3="Unit", ABB198=""), "", IF(AND(ABI$3="Unit", ABB198="-"),"", IF(ABI$3="Unit", "kg/GJ delivered", IF(AND(MO198&lt;&gt;"", MO198&lt;&gt;"-", MN198="-"),"", IF($H198="","", IF(MN198="nd", "",IF(MN198="&lt;n.a.&gt;", "", IF(MO198="#/MJ", "", IF(MO198="kg/GJ delivered",MN198,IF(MO198="g/MJ delivered",MN198,IF(MO198="kg/MJ delivered",MN198*1000,IF(MO198="mg/MJ delivered",MN198/1000,IF(MO198="g/kg",((MN198)*(1/$I198)*(1/$H198)),IF(MO198="mg/kg",((MN198/1000)*(1/$I198)*(1/$H198)),IF(MO198="mg/MJ delivered",MN198/1000,IF(MO198="-","","Error"))))))))))))))))</f>
        <v>8.4068489808825238E-4</v>
      </c>
      <c r="ABD198" s="66" t="str">
        <f t="shared" ref="ABD198:ABD261" si="1671">IF(AND(ABJ$3="Unit", ABC198=""), "", IF(AND(ABJ$3="Unit", ABC198="-"),"", IF(ABJ$3="Unit", "kg/GJ delivered", IF(AND(MP198&lt;&gt;"", MP198&lt;&gt;"-", MO198="-"),"", IF($H198="","", IF(MO198="nd", "",IF(MO198="&lt;n.a.&gt;", "", IF(MP198="#/MJ", "", IF(MP198="kg/GJ delivered",MO198,IF(MP198="g/MJ delivered",MO198,IF(MP198="kg/MJ delivered",MO198*1000,IF(MP198="mg/MJ delivered",MO198/1000,IF(MP198="g/kg",((MO198)*(1/$I198)*(1/$H198)),IF(MP198="mg/kg",((MO198/1000)*(1/$I198)*(1/$H198)),IF(MP198="mg/MJ delivered",MO198/1000,IF(MP198="-","","Error"))))))))))))))))</f>
        <v>kg/GJ delivered</v>
      </c>
      <c r="ABE198" s="66" t="str">
        <f t="shared" ref="ABE198:ABE261" si="1672">IF(AND(ABK$3="Unit", ABD198=""), "", IF(AND(ABK$3="Unit", ABD198="-"),"", IF(ABK$3="Unit", "kg/GJ delivered", IF(AND(MQ198&lt;&gt;"", MQ198&lt;&gt;"-", MP198="-"),"", IF($H198="","", IF(MP198="nd", "",IF(MP198="&lt;n.a.&gt;", "", IF(MQ198="#/MJ", "", IF(MQ198="kg/GJ delivered",MP198,IF(MQ198="g/MJ delivered",MP198,IF(MQ198="kg/MJ delivered",MP198*1000,IF(MQ198="mg/MJ delivered",MP198/1000,IF(MQ198="g/kg",((MP198)*(1/$I198)*(1/$H198)),IF(MQ198="mg/kg",((MP198/1000)*(1/$I198)*(1/$H198)),IF(MQ198="mg/MJ delivered",MP198/1000,IF(MQ198="-","","Error"))))))))))))))))</f>
        <v/>
      </c>
      <c r="ABF198" s="66" t="str">
        <f t="shared" ref="ABF198:ABF261" si="1673">IF(AND(ABL$3="Unit", ABE198=""), "", IF(AND(ABL$3="Unit", ABE198="-"),"", IF(ABL$3="Unit", "kg/GJ delivered", IF(AND(MR198&lt;&gt;"", MR198&lt;&gt;"-", MQ198="-"),"", IF($H198="","", IF(MQ198="nd", "",IF(MQ198="&lt;n.a.&gt;", "", IF(MR198="#/MJ", "", IF(MR198="kg/GJ delivered",MQ198,IF(MR198="g/MJ delivered",MQ198,IF(MR198="kg/MJ delivered",MQ198*1000,IF(MR198="mg/MJ delivered",MQ198/1000,IF(MR198="g/kg",((MQ198)*(1/$I198)*(1/$H198)),IF(MR198="mg/kg",((MQ198/1000)*(1/$I198)*(1/$H198)),IF(MR198="mg/MJ delivered",MQ198/1000,IF(MR198="-","","Error"))))))))))))))))</f>
        <v/>
      </c>
      <c r="ABG198" s="66" t="str">
        <f t="shared" ref="ABG198:ABG261" si="1674">IF(AND(ABM$3="Unit", ABF198=""), "", IF(AND(ABM$3="Unit", ABF198="-"),"", IF(ABM$3="Unit", "kg/GJ delivered", IF(AND(MS198&lt;&gt;"", MS198&lt;&gt;"-", MR198="-"),"", IF($H198="","", IF(MR198="nd", "",IF(MR198="&lt;n.a.&gt;", "", IF(MS198="#/MJ", "", IF(MS198="kg/GJ delivered",MR198,IF(MS198="g/MJ delivered",MR198,IF(MS198="kg/MJ delivered",MR198*1000,IF(MS198="mg/MJ delivered",MR198/1000,IF(MS198="g/kg",((MR198)*(1/$I198)*(1/$H198)),IF(MS198="mg/kg",((MR198/1000)*(1/$I198)*(1/$H198)),IF(MS198="mg/MJ delivered",MR198/1000,IF(MS198="-","","Error"))))))))))))))))</f>
        <v/>
      </c>
      <c r="ABH198" s="66" t="str">
        <f t="shared" ref="ABH198:ABH261" si="1675">IF(AND(ABN$3="Unit", ABG198=""), "", IF(AND(ABN$3="Unit", ABG198="-"),"", IF(ABN$3="Unit", "kg/GJ delivered", IF(AND(MT198&lt;&gt;"", MT198&lt;&gt;"-", MS198="-"),"", IF($H198="","", IF(MS198="nd", "",IF(MS198="&lt;n.a.&gt;", "", IF(MT198="#/MJ", "", IF(MT198="kg/GJ delivered",MS198,IF(MT198="g/MJ delivered",MS198,IF(MT198="kg/MJ delivered",MS198*1000,IF(MT198="mg/MJ delivered",MS198/1000,IF(MT198="g/kg",((MS198)*(1/$I198)*(1/$H198)),IF(MT198="mg/kg",((MS198/1000)*(1/$I198)*(1/$H198)),IF(MT198="mg/MJ delivered",MS198/1000,IF(MT198="-","","Error"))))))))))))))))</f>
        <v/>
      </c>
      <c r="ABI198" s="160">
        <f t="shared" ref="ABI198:ABI261" si="1676">IF(AND(ABO$3="Unit", ABH198=""), "", IF(AND(ABO$3="Unit", ABH198="-"),"", IF(ABO$3="Unit", "kg/GJ delivered", IF(AND(MU198&lt;&gt;"", MU198&lt;&gt;"-", MT198="-"),"", IF($H198="","", IF(MT198="nd", "",IF(MT198="&lt;n.a.&gt;", "", IF(MU198="#/MJ", "", IF(MU198="kg/GJ delivered",MT198,IF(MU198="g/MJ delivered",MT198,IF(MU198="kg/MJ delivered",MT198*1000,IF(MU198="mg/MJ delivered",MT198/1000,IF(MU198="g/kg",((MT198)*(1/$I198)*(1/$H198)),IF(MU198="mg/kg",((MT198/1000)*(1/$I198)*(1/$H198)),IF(MU198="mg/MJ delivered",MT198/1000,IF(MU198="-","","Error"))))))))))))))))</f>
        <v>6.7254791847060191E-3</v>
      </c>
      <c r="ABJ198" s="66" t="str">
        <f t="shared" ref="ABJ198:ABJ261" si="1677">IF(AND(ABP$3="Unit", ABI198=""), "", IF(AND(ABP$3="Unit", ABI198="-"),"", IF(ABP$3="Unit", "kg/GJ delivered", IF(AND(MV198&lt;&gt;"", MV198&lt;&gt;"-", MU198="-"),"", IF($H198="","", IF(MU198="nd", "",IF(MU198="&lt;n.a.&gt;", "", IF(MV198="#/MJ", "", IF(MV198="kg/GJ delivered",MU198,IF(MV198="g/MJ delivered",MU198,IF(MV198="kg/MJ delivered",MU198*1000,IF(MV198="mg/MJ delivered",MU198/1000,IF(MV198="g/kg",((MU198)*(1/$I198)*(1/$H198)),IF(MV198="mg/kg",((MU198/1000)*(1/$I198)*(1/$H198)),IF(MV198="mg/MJ delivered",MU198/1000,IF(MV198="-","","Error"))))))))))))))))</f>
        <v>kg/GJ delivered</v>
      </c>
      <c r="ABK198" s="160">
        <f t="shared" ref="ABK198:ABK261" si="1678">IF(AND(ABQ$3="Unit", ABJ198=""), "", IF(AND(ABQ$3="Unit", ABJ198="-"),"", IF(ABQ$3="Unit", "kg/GJ delivered", IF(AND(MW198&lt;&gt;"", MW198&lt;&gt;"-", MV198="-"),"", IF($H198="","", IF(MV198="nd", "",IF(MV198="&lt;n.a.&gt;", "", IF(MW198="#/MJ", "", IF(MW198="kg/GJ delivered",MV198,IF(MW198="g/MJ delivered",MV198,IF(MW198="kg/MJ delivered",MV198*1000,IF(MW198="mg/MJ delivered",MV198/1000,IF(MW198="g/kg",((MV198)*(1/$I198)*(1/$H198)),IF(MW198="mg/kg",((MV198/1000)*(1/$I198)*(1/$H198)),IF(MW198="mg/MJ delivered",MV198/1000,IF(MW198="-","","Error"))))))))))))))))</f>
        <v>2.6547944150155341E-4</v>
      </c>
      <c r="ABL198" s="66" t="str">
        <f t="shared" ref="ABL198:ABL261" si="1679">IF(AND(ABR$3="Unit", ABK198=""), "", IF(AND(ABR$3="Unit", ABK198="-"),"", IF(ABR$3="Unit", "kg/GJ delivered", IF(AND(MX198&lt;&gt;"", MX198&lt;&gt;"-", MW198="-"),"", IF($H198="","", IF(MW198="nd", "",IF(MW198="&lt;n.a.&gt;", "", IF(MX198="#/MJ", "", IF(MX198="kg/GJ delivered",MW198,IF(MX198="g/MJ delivered",MW198,IF(MX198="kg/MJ delivered",MW198*1000,IF(MX198="mg/MJ delivered",MW198/1000,IF(MX198="g/kg",((MW198)*(1/$I198)*(1/$H198)),IF(MX198="mg/kg",((MW198/1000)*(1/$I198)*(1/$H198)),IF(MX198="mg/MJ delivered",MW198/1000,IF(MX198="-","","Error"))))))))))))))))</f>
        <v>kg/GJ delivered</v>
      </c>
      <c r="ABM198" s="160">
        <f t="shared" ref="ABM198:ABM261" si="1680">IF(AND(ABS$3="Unit", ABL198=""), "", IF(AND(ABS$3="Unit", ABL198="-"),"", IF(ABS$3="Unit", "kg/GJ delivered", IF(AND(MY198&lt;&gt;"", MY198&lt;&gt;"-", MX198="-"),"", IF($H198="","", IF(MX198="nd", "",IF(MX198="&lt;n.a.&gt;", "", IF(MY198="#/MJ", "", IF(MY198="kg/GJ delivered",MX198,IF(MY198="g/MJ delivered",MX198,IF(MY198="kg/MJ delivered",MX198*1000,IF(MY198="mg/MJ delivered",MX198/1000,IF(MY198="g/kg",((MX198)*(1/$I198)*(1/$H198)),IF(MY198="mg/kg",((MX198/1000)*(1/$I198)*(1/$H198)),IF(MY198="mg/MJ delivered",MX198/1000,IF(MY198="-","","Error"))))))))))))))))</f>
        <v>2.3008218263467963E-3</v>
      </c>
      <c r="ABN198" s="66" t="str">
        <f t="shared" ref="ABN198:ABN261" si="1681">IF(AND(ABT$3="Unit", ABM198=""), "", IF(AND(ABT$3="Unit", ABM198="-"),"", IF(ABT$3="Unit", "kg/GJ delivered", IF(AND(MZ198&lt;&gt;"", MZ198&lt;&gt;"-", MY198="-"),"", IF($H198="","", IF(MY198="nd", "",IF(MY198="&lt;n.a.&gt;", "", IF(MZ198="#/MJ", "", IF(MZ198="kg/GJ delivered",MY198,IF(MZ198="g/MJ delivered",MY198,IF(MZ198="kg/MJ delivered",MY198*1000,IF(MZ198="mg/MJ delivered",MY198/1000,IF(MZ198="g/kg",((MY198)*(1/$I198)*(1/$H198)),IF(MZ198="mg/kg",((MY198/1000)*(1/$I198)*(1/$H198)),IF(MZ198="mg/MJ delivered",MY198/1000,IF(MZ198="-","","Error"))))))))))))))))</f>
        <v>kg/GJ delivered</v>
      </c>
      <c r="ABO198" s="160">
        <f t="shared" ref="ABO198:ABO261" si="1682">IF(AND(ABU$3="Unit", ABN198=""), "", IF(AND(ABU$3="Unit", ABN198="-"),"", IF(ABU$3="Unit", "kg/GJ delivered", IF(AND(NA198&lt;&gt;"", NA198&lt;&gt;"-", MZ198="-"),"", IF($H198="","", IF(MZ198="nd", "",IF(MZ198="&lt;n.a.&gt;", "", IF(NA198="#/MJ", "", IF(NA198="kg/GJ delivered",MZ198,IF(NA198="g/MJ delivered",MZ198,IF(NA198="kg/MJ delivered",MZ198*1000,IF(NA198="mg/MJ delivered",MZ198/1000,IF(NA198="g/kg",((MZ198)*(1/$I198)*(1/$H198)),IF(NA198="mg/kg",((MZ198/1000)*(1/$I198)*(1/$H198)),IF(NA198="mg/MJ delivered",MZ198/1000,IF(NA198="-","","Error"))))))))))))))))</f>
        <v>3.5397258866873787E-4</v>
      </c>
      <c r="ABP198" s="66" t="str">
        <f t="shared" ref="ABP198:ABP261" si="1683">IF(AND(ABV$3="Unit", ABO198=""), "", IF(AND(ABV$3="Unit", ABO198="-"),"", IF(ABV$3="Unit", "kg/GJ delivered", IF(AND(NB198&lt;&gt;"", NB198&lt;&gt;"-", NA198="-"),"", IF($H198="","", IF(NA198="nd", "",IF(NA198="&lt;n.a.&gt;", "", IF(NB198="#/MJ", "", IF(NB198="kg/GJ delivered",NA198,IF(NB198="g/MJ delivered",NA198,IF(NB198="kg/MJ delivered",NA198*1000,IF(NB198="mg/MJ delivered",NA198/1000,IF(NB198="g/kg",((NA198)*(1/$I198)*(1/$H198)),IF(NB198="mg/kg",((NA198/1000)*(1/$I198)*(1/$H198)),IF(NB198="mg/MJ delivered",NA198/1000,IF(NB198="-","","Error"))))))))))))))))</f>
        <v>kg/GJ delivered</v>
      </c>
      <c r="ABQ198" s="160">
        <f t="shared" ref="ABQ198:ABQ261" si="1684">IF(AND(ABW$3="Unit", ABP198=""), "", IF(AND(ABW$3="Unit", ABP198="-"),"", IF(ABW$3="Unit", "kg/GJ delivered", IF(AND(NC198&lt;&gt;"", NC198&lt;&gt;"-", NB198="-"),"", IF($H198="","", IF(NB198="nd", "",IF(NB198="&lt;n.a.&gt;", "", IF(NC198="#/MJ", "", IF(NC198="kg/GJ delivered",NB198,IF(NC198="g/MJ delivered",NB198,IF(NC198="kg/MJ delivered",NB198*1000,IF(NC198="mg/MJ delivered",NB198/1000,IF(NC198="g/kg",((NB198)*(1/$I198)*(1/$H198)),IF(NC198="mg/kg",((NB198/1000)*(1/$I198)*(1/$H198)),IF(NC198="mg/MJ delivered",NB198/1000,IF(NC198="-","","Error"))))))))))))))))</f>
        <v>8.8493147167184466E-5</v>
      </c>
      <c r="ABR198" s="66" t="str">
        <f t="shared" ref="ABR198:ABR261" si="1685">IF(AND(ABX$3="Unit", ABQ198=""), "", IF(AND(ABX$3="Unit", ABQ198="-"),"", IF(ABX$3="Unit", "kg/GJ delivered", IF(AND(ND198&lt;&gt;"", ND198&lt;&gt;"-", NC198="-"),"", IF($H198="","", IF(NC198="nd", "",IF(NC198="&lt;n.a.&gt;", "", IF(ND198="#/MJ", "", IF(ND198="kg/GJ delivered",NC198,IF(ND198="g/MJ delivered",NC198,IF(ND198="kg/MJ delivered",NC198*1000,IF(ND198="mg/MJ delivered",NC198/1000,IF(ND198="g/kg",((NC198)*(1/$I198)*(1/$H198)),IF(ND198="mg/kg",((NC198/1000)*(1/$I198)*(1/$H198)),IF(ND198="mg/MJ delivered",NC198/1000,IF(ND198="-","","Error"))))))))))))))))</f>
        <v>kg/GJ delivered</v>
      </c>
      <c r="ABS198" s="160">
        <f t="shared" ref="ABS198:ABS261" si="1686">IF(AND(ABY$3="Unit", ABR198=""), "", IF(AND(ABY$3="Unit", ABR198="-"),"", IF(ABY$3="Unit", "kg/GJ delivered", IF(AND(NE198&lt;&gt;"", NE198&lt;&gt;"-", ND198="-"),"", IF($H198="","", IF(ND198="nd", "",IF(ND198="&lt;n.a.&gt;", "", IF(NE198="#/MJ", "", IF(NE198="kg/GJ delivered",ND198,IF(NE198="g/MJ delivered",ND198,IF(NE198="kg/MJ delivered",ND198*1000,IF(NE198="mg/MJ delivered",ND198/1000,IF(NE198="g/kg",((ND198)*(1/$I198)*(1/$H198)),IF(NE198="mg/kg",((ND198/1000)*(1/$I198)*(1/$H198)),IF(NE198="mg/MJ delivered",ND198/1000,IF(NE198="-","","Error"))))))))))))))))</f>
        <v>9.2917804525543702E-3</v>
      </c>
      <c r="ABT198" s="66" t="str">
        <f t="shared" ref="ABT198:ABT261" si="1687">IF(AND(ABZ$3="Unit", ABS198=""), "", IF(AND(ABZ$3="Unit", ABS198="-"),"", IF(ABZ$3="Unit", "kg/GJ delivered", IF(AND(NF198&lt;&gt;"", NF198&lt;&gt;"-", NE198="-"),"", IF($H198="","", IF(NE198="nd", "",IF(NE198="&lt;n.a.&gt;", "", IF(NF198="#/MJ", "", IF(NF198="kg/GJ delivered",NE198,IF(NF198="g/MJ delivered",NE198,IF(NF198="kg/MJ delivered",NE198*1000,IF(NF198="mg/MJ delivered",NE198/1000,IF(NF198="g/kg",((NE198)*(1/$I198)*(1/$H198)),IF(NF198="mg/kg",((NE198/1000)*(1/$I198)*(1/$H198)),IF(NF198="mg/MJ delivered",NE198/1000,IF(NF198="-","","Error"))))))))))))))))</f>
        <v>kg/GJ delivered</v>
      </c>
      <c r="ABU198" s="160">
        <f t="shared" ref="ABU198:ABU261" si="1688">IF(AND(ACA$3="Unit", ABT198=""), "", IF(AND(ACA$3="Unit", ABT198="-"),"", IF(ACA$3="Unit", "kg/GJ delivered", IF(AND(NG198&lt;&gt;"", NG198&lt;&gt;"-", NF198="-"),"", IF($H198="","", IF(NF198="nd", "",IF(NF198="&lt;n.a.&gt;", "", IF(NG198="#/MJ", "", IF(NG198="kg/GJ delivered",NF198,IF(NG198="g/MJ delivered",NF198,IF(NG198="kg/MJ delivered",NF198*1000,IF(NG198="mg/MJ delivered",NF198/1000,IF(NG198="g/kg",((NF198)*(1/$I198)*(1/$H198)),IF(NG198="mg/kg",((NF198/1000)*(1/$I198)*(1/$H198)),IF(NG198="mg/MJ delivered",NF198/1000,IF(NG198="-","","Error"))))))))))))))))</f>
        <v>7.9643832450466024E-4</v>
      </c>
      <c r="ABV198" s="66" t="str">
        <f t="shared" ref="ABV198:ABV261" si="1689">IF(AND(ACB$3="Unit", ABU198=""), "", IF(AND(ACB$3="Unit", ABU198="-"),"", IF(ACB$3="Unit", "kg/GJ delivered", IF(AND(NH198&lt;&gt;"", NH198&lt;&gt;"-", NG198="-"),"", IF($H198="","", IF(NG198="nd", "",IF(NG198="&lt;n.a.&gt;", "", IF(NH198="#/MJ", "", IF(NH198="kg/GJ delivered",NG198,IF(NH198="g/MJ delivered",NG198,IF(NH198="kg/MJ delivered",NG198*1000,IF(NH198="mg/MJ delivered",NG198/1000,IF(NH198="g/kg",((NG198)*(1/$I198)*(1/$H198)),IF(NH198="mg/kg",((NG198/1000)*(1/$I198)*(1/$H198)),IF(NH198="mg/MJ delivered",NG198/1000,IF(NH198="-","","Error"))))))))))))))))</f>
        <v>kg/GJ delivered</v>
      </c>
      <c r="ABW198" s="160">
        <f t="shared" ref="ABW198:ABW261" si="1690">IF(AND(ACC$3="Unit", ABV198=""), "", IF(AND(ACC$3="Unit", ABV198="-"),"", IF(ACC$3="Unit", "kg/GJ delivered", IF(AND(NI198&lt;&gt;"", NI198&lt;&gt;"-", NH198="-"),"", IF($H198="","", IF(NH198="nd", "",IF(NH198="&lt;n.a.&gt;", "", IF(NI198="#/MJ", "", IF(NI198="kg/GJ delivered",NH198,IF(NI198="g/MJ delivered",NH198,IF(NI198="kg/MJ delivered",NH198*1000,IF(NI198="mg/MJ delivered",NH198/1000,IF(NI198="g/kg",((NH198)*(1/$I198)*(1/$H198)),IF(NI198="mg/kg",((NH198/1000)*(1/$I198)*(1/$H198)),IF(NI198="mg/MJ delivered",NH198/1000,IF(NI198="-","","Error"))))))))))))))))</f>
        <v>1.548630075425728E-3</v>
      </c>
      <c r="ABX198" s="66" t="str">
        <f t="shared" ref="ABX198:ABX261" si="1691">IF(AND(ACD$3="Unit", ABW198=""), "", IF(AND(ACD$3="Unit", ABW198="-"),"", IF(ACD$3="Unit", "kg/GJ delivered", IF(AND(NJ198&lt;&gt;"", NJ198&lt;&gt;"-", NI198="-"),"", IF($H198="","", IF(NI198="nd", "",IF(NI198="&lt;n.a.&gt;", "", IF(NJ198="#/MJ", "", IF(NJ198="kg/GJ delivered",NI198,IF(NJ198="g/MJ delivered",NI198,IF(NJ198="kg/MJ delivered",NI198*1000,IF(NJ198="mg/MJ delivered",NI198/1000,IF(NJ198="g/kg",((NI198)*(1/$I198)*(1/$H198)),IF(NJ198="mg/kg",((NI198/1000)*(1/$I198)*(1/$H198)),IF(NJ198="mg/MJ delivered",NI198/1000,IF(NJ198="-","","Error"))))))))))))))))</f>
        <v>kg/GJ delivered</v>
      </c>
      <c r="ABY198" s="160">
        <f t="shared" ref="ABY198:ABY261" si="1692">IF(AND(ACE$3="Unit", ABX198=""), "", IF(AND(ACE$3="Unit", ABX198="-"),"", IF(ACE$3="Unit", "kg/GJ delivered", IF(AND(NK198&lt;&gt;"", NK198&lt;&gt;"-", NJ198="-"),"", IF($H198="","", IF(NJ198="nd", "",IF(NJ198="&lt;n.a.&gt;", "", IF(NK198="#/MJ", "", IF(NK198="kg/GJ delivered",NJ198,IF(NK198="g/MJ delivered",NJ198,IF(NK198="kg/MJ delivered",NJ198*1000,IF(NK198="mg/MJ delivered",NJ198/1000,IF(NK198="g/kg",((NJ198)*(1/$I198)*(1/$H198)),IF(NK198="mg/kg",((NJ198/1000)*(1/$I198)*(1/$H198)),IF(NK198="mg/MJ delivered",NJ198/1000,IF(NK198="-","","Error"))))))))))))))))</f>
        <v>1.9468492376780583E-3</v>
      </c>
      <c r="ABZ198" s="66" t="str">
        <f t="shared" ref="ABZ198:ABZ261" si="1693">IF(AND(ACF$3="Unit", ABY198=""), "", IF(AND(ACF$3="Unit", ABY198="-"),"", IF(ACF$3="Unit", "kg/GJ delivered", IF(AND(NL198&lt;&gt;"", NL198&lt;&gt;"-", NK198="-"),"", IF($H198="","", IF(NK198="nd", "",IF(NK198="&lt;n.a.&gt;", "", IF(NL198="#/MJ", "", IF(NL198="kg/GJ delivered",NK198,IF(NL198="g/MJ delivered",NK198,IF(NL198="kg/MJ delivered",NK198*1000,IF(NL198="mg/MJ delivered",NK198/1000,IF(NL198="g/kg",((NK198)*(1/$I198)*(1/$H198)),IF(NL198="mg/kg",((NK198/1000)*(1/$I198)*(1/$H198)),IF(NL198="mg/MJ delivered",NK198/1000,IF(NL198="-","","Error"))))))))))))))))</f>
        <v>kg/GJ delivered</v>
      </c>
      <c r="ACA198" s="160">
        <f t="shared" ref="ACA198:ACA261" si="1694">IF(AND(ACG$3="Unit", ABZ198=""), "", IF(AND(ACG$3="Unit", ABZ198="-"),"", IF(ACG$3="Unit", "kg/GJ delivered", IF(AND(NM198&lt;&gt;"", NM198&lt;&gt;"-", NL198="-"),"", IF($H198="","", IF(NL198="nd", "",IF(NL198="&lt;n.a.&gt;", "", IF(NM198="#/MJ", "", IF(NM198="kg/GJ delivered",NL198,IF(NM198="g/MJ delivered",NL198,IF(NM198="kg/MJ delivered",NL198*1000,IF(NM198="mg/MJ delivered",NL198/1000,IF(NM198="g/kg",((NL198)*(1/$I198)*(1/$H198)),IF(NM198="mg/kg",((NL198/1000)*(1/$I198)*(1/$H198)),IF(NM198="mg/MJ delivered",NL198/1000,IF(NM198="-","","Error"))))))))))))))))</f>
        <v>4.6458902262771851E-3</v>
      </c>
      <c r="ACB198" s="66" t="str">
        <f t="shared" ref="ACB198:ACB261" si="1695">IF(AND(ACH$3="Unit", ACA198=""), "", IF(AND(ACH$3="Unit", ACA198="-"),"", IF(ACH$3="Unit", "kg/GJ delivered", IF(AND(NN198&lt;&gt;"", NN198&lt;&gt;"-", NM198="-"),"", IF($H198="","", IF(NM198="nd", "",IF(NM198="&lt;n.a.&gt;", "", IF(NN198="#/MJ", "", IF(NN198="kg/GJ delivered",NM198,IF(NN198="g/MJ delivered",NM198,IF(NN198="kg/MJ delivered",NM198*1000,IF(NN198="mg/MJ delivered",NM198/1000,IF(NN198="g/kg",((NM198)*(1/$I198)*(1/$H198)),IF(NN198="mg/kg",((NM198/1000)*(1/$I198)*(1/$H198)),IF(NN198="mg/MJ delivered",NM198/1000,IF(NN198="-","","Error"))))))))))))))))</f>
        <v>kg/GJ delivered</v>
      </c>
      <c r="ACC198" s="160">
        <f t="shared" ref="ACC198:ACC261" si="1696">IF(AND(ACI$3="Unit", ACB198=""), "", IF(AND(ACI$3="Unit", ACB198="-"),"", IF(ACI$3="Unit", "kg/GJ delivered", IF(AND(NO198&lt;&gt;"", NO198&lt;&gt;"-", NN198="-"),"", IF($H198="","", IF(NN198="nd", "",IF(NN198="&lt;n.a.&gt;", "", IF(NO198="#/MJ", "", IF(NO198="kg/GJ delivered",NN198,IF(NO198="g/MJ delivered",NN198,IF(NO198="kg/MJ delivered",NN198*1000,IF(NO198="mg/MJ delivered",NN198/1000,IF(NO198="g/kg",((NN198)*(1/$I198)*(1/$H198)),IF(NO198="mg/kg",((NN198/1000)*(1/$I198)*(1/$H198)),IF(NO198="mg/MJ delivered",NN198/1000,IF(NO198="-","","Error"))))))))))))))))</f>
        <v>3.0087670036842724E-3</v>
      </c>
      <c r="ACD198" s="66" t="str">
        <f t="shared" ref="ACD198:ACD261" si="1697">IF(AND(ACJ$3="Unit", ACC198=""), "", IF(AND(ACJ$3="Unit", ACC198="-"),"", IF(ACJ$3="Unit", "kg/GJ delivered", IF(AND(NP198&lt;&gt;"", NP198&lt;&gt;"-", NO198="-"),"", IF($H198="","", IF(NO198="nd", "",IF(NO198="&lt;n.a.&gt;", "", IF(NP198="#/MJ", "", IF(NP198="kg/GJ delivered",NO198,IF(NP198="g/MJ delivered",NO198,IF(NP198="kg/MJ delivered",NO198*1000,IF(NP198="mg/MJ delivered",NO198/1000,IF(NP198="g/kg",((NO198)*(1/$I198)*(1/$H198)),IF(NP198="mg/kg",((NO198/1000)*(1/$I198)*(1/$H198)),IF(NP198="mg/MJ delivered",NO198/1000,IF(NP198="-","","Error"))))))))))))))))</f>
        <v>kg/GJ delivered</v>
      </c>
      <c r="ACE198" s="126">
        <f t="shared" ref="ACE198:ACE261" si="1698">IF(AND(ACK$3="Unit", ACD198=""), "", IF(AND(ACK$3="Unit", ACD198="-"),"", IF(ACK$3="Unit", "kg/GJ delivered", IF(AND(NQ198&lt;&gt;"", NQ198&lt;&gt;"-", NP198="-"),"", IF($H198="","", IF(NP198="nd", "",IF(NP198="&lt;n.a.&gt;", "", IF(NQ198="#/MJ", "", IF(NQ198="kg/GJ delivered",NP198,IF(NQ198="g/MJ delivered",NP198,IF(NQ198="kg/MJ delivered",NP198*1000,IF(NQ198="mg/MJ delivered",NP198/1000,IF(NQ198="g/kg",((NP198)*(1/$I198)*(1/$H198)),IF(NQ198="mg/kg",((NP198/1000)*(1/$I198)*(1/$H198)),IF(NQ198="mg/MJ delivered",NP198/1000,IF(NQ198="-","","Error"))))))))))))))))</f>
        <v>2.2654245674799223E-2</v>
      </c>
      <c r="ACF198" s="66" t="str">
        <f t="shared" ref="ACF198:ACF261" si="1699">IF(AND(ACL$3="Unit", ACE198=""), "", IF(AND(ACL$3="Unit", ACE198="-"),"", IF(ACL$3="Unit", "kg/GJ delivered", IF(AND(NR198&lt;&gt;"", NR198&lt;&gt;"-", NQ198="-"),"", IF($H198="","", IF(NQ198="nd", "",IF(NQ198="&lt;n.a.&gt;", "", IF(NR198="#/MJ", "", IF(NR198="kg/GJ delivered",NQ198,IF(NR198="g/MJ delivered",NQ198,IF(NR198="kg/MJ delivered",NQ198*1000,IF(NR198="mg/MJ delivered",NQ198/1000,IF(NR198="g/kg",((NQ198)*(1/$I198)*(1/$H198)),IF(NR198="mg/kg",((NQ198/1000)*(1/$I198)*(1/$H198)),IF(NR198="mg/MJ delivered",NQ198/1000,IF(NR198="-","","Error"))))))))))))))))</f>
        <v>kg/GJ delivered</v>
      </c>
      <c r="ACG198" s="66" t="str">
        <f t="shared" ref="ACG198:ACG261" si="1700">IF(AND(ACM$3="Unit", ACF198=""), "", IF(AND(ACM$3="Unit", ACF198="-"),"", IF(ACM$3="Unit", "kg/GJ delivered", IF(AND(NS198&lt;&gt;"", NS198&lt;&gt;"-", NR198="-"),"", IF($H198="","", IF(NR198="nd", "",IF(NR198="&lt;n.a.&gt;", "", IF(NS198="#/MJ", "", IF(NS198="kg/GJ delivered",NR198,IF(NS198="g/MJ delivered",NR198,IF(NS198="kg/MJ delivered",NR198*1000,IF(NS198="mg/MJ delivered",NR198/1000,IF(NS198="g/kg",((NR198)*(1/$I198)*(1/$H198)),IF(NS198="mg/kg",((NR198/1000)*(1/$I198)*(1/$H198)),IF(NS198="mg/MJ delivered",NR198/1000,IF(NS198="-","","Error"))))))))))))))))</f>
        <v/>
      </c>
      <c r="ACH198" s="66" t="str">
        <f t="shared" ref="ACH198:ACH261" si="1701">IF(AND(ACN$3="Unit", ACG198=""), "", IF(AND(ACN$3="Unit", ACG198="-"),"", IF(ACN$3="Unit", "kg/GJ delivered", IF(AND(NT198&lt;&gt;"", NT198&lt;&gt;"-", NS198="-"),"", IF($H198="","", IF(NS198="nd", "",IF(NS198="&lt;n.a.&gt;", "", IF(NT198="#/MJ", "", IF(NT198="kg/GJ delivered",NS198,IF(NT198="g/MJ delivered",NS198,IF(NT198="kg/MJ delivered",NS198*1000,IF(NT198="mg/MJ delivered",NS198/1000,IF(NT198="g/kg",((NS198)*(1/$I198)*(1/$H198)),IF(NT198="mg/kg",((NS198/1000)*(1/$I198)*(1/$H198)),IF(NT198="mg/MJ delivered",NS198/1000,IF(NT198="-","","Error"))))))))))))))))</f>
        <v/>
      </c>
      <c r="ACI198" s="66" t="str">
        <f t="shared" ref="ACI198:ACI261" si="1702">IF(AND(ACO$3="Unit", ACH198=""), "", IF(AND(ACO$3="Unit", ACH198="-"),"", IF(ACO$3="Unit", "kg/GJ delivered", IF(AND(NU198&lt;&gt;"", NU198&lt;&gt;"-", NT198="-"),"", IF($H198="","", IF(NT198="nd", "",IF(NT198="&lt;n.a.&gt;", "", IF(NU198="#/MJ", "", IF(NU198="kg/GJ delivered",NT198,IF(NU198="g/MJ delivered",NT198,IF(NU198="kg/MJ delivered",NT198*1000,IF(NU198="mg/MJ delivered",NT198/1000,IF(NU198="g/kg",((NT198)*(1/$I198)*(1/$H198)),IF(NU198="mg/kg",((NT198/1000)*(1/$I198)*(1/$H198)),IF(NU198="mg/MJ delivered",NT198/1000,IF(NU198="-","","Error"))))))))))))))))</f>
        <v/>
      </c>
      <c r="ACJ198" s="66" t="str">
        <f t="shared" ref="ACJ198:ACJ261" si="1703">IF(AND(ACP$3="Unit", ACI198=""), "", IF(AND(ACP$3="Unit", ACI198="-"),"", IF(ACP$3="Unit", "kg/GJ delivered", IF(AND(NV198&lt;&gt;"", NV198&lt;&gt;"-", NU198="-"),"", IF($H198="","", IF(NU198="nd", "",IF(NU198="&lt;n.a.&gt;", "", IF(NV198="#/MJ", "", IF(NV198="kg/GJ delivered",NU198,IF(NV198="g/MJ delivered",NU198,IF(NV198="kg/MJ delivered",NU198*1000,IF(NV198="mg/MJ delivered",NU198/1000,IF(NV198="g/kg",((NU198)*(1/$I198)*(1/$H198)),IF(NV198="mg/kg",((NU198/1000)*(1/$I198)*(1/$H198)),IF(NV198="mg/MJ delivered",NU198/1000,IF(NV198="-","","Error"))))))))))))))))</f>
        <v/>
      </c>
      <c r="ACK198" s="66" t="str">
        <f t="shared" ref="ACK198:ACK261" si="1704">IF(AND(ACQ$3="Unit", ACJ198=""), "", IF(AND(ACQ$3="Unit", ACJ198="-"),"", IF(ACQ$3="Unit", "kg/GJ delivered", IF(AND(NW198&lt;&gt;"", NW198&lt;&gt;"-", NV198="-"),"", IF($H198="","", IF(NV198="nd", "",IF(NV198="&lt;n.a.&gt;", "", IF(NW198="#/MJ", "", IF(NW198="kg/GJ delivered",NV198,IF(NW198="g/MJ delivered",NV198,IF(NW198="kg/MJ delivered",NV198*1000,IF(NW198="mg/MJ delivered",NV198/1000,IF(NW198="g/kg",((NV198)*(1/$I198)*(1/$H198)),IF(NW198="mg/kg",((NV198/1000)*(1/$I198)*(1/$H198)),IF(NW198="mg/MJ delivered",NV198/1000,IF(NW198="-","","Error"))))))))))))))))</f>
        <v/>
      </c>
      <c r="ACL198" s="66" t="str">
        <f t="shared" ref="ACL198:ACL261" si="1705">IF(AND(ACR$3="Unit", ACK198=""), "", IF(AND(ACR$3="Unit", ACK198="-"),"", IF(ACR$3="Unit", "kg/GJ delivered", IF(AND(NX198&lt;&gt;"", NX198&lt;&gt;"-", NW198="-"),"", IF($H198="","", IF(NW198="nd", "",IF(NW198="&lt;n.a.&gt;", "", IF(NX198="#/MJ", "", IF(NX198="kg/GJ delivered",NW198,IF(NX198="g/MJ delivered",NW198,IF(NX198="kg/MJ delivered",NW198*1000,IF(NX198="mg/MJ delivered",NW198/1000,IF(NX198="g/kg",((NW198)*(1/$I198)*(1/$H198)),IF(NX198="mg/kg",((NW198/1000)*(1/$I198)*(1/$H198)),IF(NX198="mg/MJ delivered",NW198/1000,IF(NX198="-","","Error"))))))))))))))))</f>
        <v/>
      </c>
      <c r="ACM198" s="66" t="str">
        <f t="shared" ref="ACM198:ACN198" si="1706">IF(AND(ACS$3="Unit", ACL198=""), "", IF(AND(ACS$3="Unit", ACL198="-"),"", IF(ACS$3="Unit", "kg/GJ delivered", IF(AND(NY198&lt;&gt;"", NY198&lt;&gt;"-", NX198="-"),"", IF($H198="","", IF(NX198="nd", "",IF(NX198="&lt;n.a.&gt;", "", IF(NY198="#/MJ", "", IF(NY198="kg/GJ delivered",NX198,IF(NY198="g/MJ delivered",NX198,IF(NY198="kg/MJ delivered",NX198*1000,IF(NY198="mg/MJ delivered",NX198/1000,IF(NY198="g/kg",((NX198)*(1/$I198)*(1/$H198)),IF(NY198="mg/kg",((NX198/1000)*(1/$I198)*(1/$H198)),IF(NY198="mg/MJ delivered",NX198/1000,IF(NY198="-","","Error"))))))))))))))))</f>
        <v/>
      </c>
      <c r="ACN198" s="66" t="str">
        <f t="shared" si="1706"/>
        <v/>
      </c>
      <c r="ACO198" s="66" t="str">
        <f t="shared" ref="ACO198:ACO261" si="1707">IF(AND(ACU$3="Unit", ACN198=""), "", IF(AND(ACU$3="Unit", ACN198="-"),"", IF(ACU$3="Unit", "kg/GJ delivered", IF(AND(OA198&lt;&gt;"", OA198&lt;&gt;"-", NZ198="-"),"", IF($H198="","", IF(NZ198="nd", "",IF(NZ198="&lt;n.a.&gt;", "", IF(OA198="#/MJ", "", IF(OA198="kg/GJ delivered",NZ198,IF(OA198="g/MJ delivered",NZ198,IF(OA198="kg/MJ delivered",NZ198*1000,IF(OA198="mg/MJ delivered",NZ198/1000,IF(OA198="g/kg",((NZ198)*(1/$I198)*(1/$H198)),IF(OA198="mg/kg",((NZ198/1000)*(1/$I198)*(1/$H198)),IF(OA198="mg/MJ delivered",NZ198/1000,IF(OA198="-","","Error"))))))))))))))))</f>
        <v/>
      </c>
      <c r="ACP198" s="66" t="str">
        <f t="shared" ref="ACP198:ACP261" si="1708">IF(AND(ACV$3="Unit", ACO198=""), "", IF(AND(ACV$3="Unit", ACO198="-"),"", IF(ACV$3="Unit", "kg/GJ delivered", IF(AND(OB198&lt;&gt;"", OB198&lt;&gt;"-", OA198="-"),"", IF($H198="","", IF(OA198="nd", "",IF(OA198="&lt;n.a.&gt;", "", IF(OB198="#/MJ", "", IF(OB198="kg/GJ delivered",OA198,IF(OB198="g/MJ delivered",OA198,IF(OB198="kg/MJ delivered",OA198*1000,IF(OB198="mg/MJ delivered",OA198/1000,IF(OB198="g/kg",((OA198)*(1/$I198)*(1/$H198)),IF(OB198="mg/kg",((OA198/1000)*(1/$I198)*(1/$H198)),IF(OB198="mg/MJ delivered",OA198/1000,IF(OB198="-","","Error"))))))))))))))))</f>
        <v/>
      </c>
      <c r="ACQ198" s="66" t="str">
        <f t="shared" ref="ACQ198:ACQ261" si="1709">IF(AND(ACW$3="Unit", ACP198=""), "", IF(AND(ACW$3="Unit", ACP198="-"),"", IF(ACW$3="Unit", "kg/GJ delivered", IF(AND(OC198&lt;&gt;"", OC198&lt;&gt;"-", OB198="-"),"", IF($H198="","", IF(OB198="nd", "",IF(OB198="&lt;n.a.&gt;", "", IF(OC198="#/MJ", "", IF(OC198="kg/GJ delivered",OB198,IF(OC198="g/MJ delivered",OB198,IF(OC198="kg/MJ delivered",OB198*1000,IF(OC198="mg/MJ delivered",OB198/1000,IF(OC198="g/kg",((OB198)*(1/$I198)*(1/$H198)),IF(OC198="mg/kg",((OB198/1000)*(1/$I198)*(1/$H198)),IF(OC198="mg/MJ delivered",OB198/1000,IF(OC198="-","","Error"))))))))))))))))</f>
        <v/>
      </c>
      <c r="ACR198" s="66" t="str">
        <f t="shared" ref="ACR198:ACR261" si="1710">IF(AND(ACX$3="Unit", ACQ198=""), "", IF(AND(ACX$3="Unit", ACQ198="-"),"", IF(ACX$3="Unit", "kg/GJ delivered", IF(AND(OD198&lt;&gt;"", OD198&lt;&gt;"-", OC198="-"),"", IF($H198="","", IF(OC198="nd", "",IF(OC198="&lt;n.a.&gt;", "", IF(OD198="#/MJ", "", IF(OD198="kg/GJ delivered",OC198,IF(OD198="g/MJ delivered",OC198,IF(OD198="kg/MJ delivered",OC198*1000,IF(OD198="mg/MJ delivered",OC198/1000,IF(OD198="g/kg",((OC198)*(1/$I198)*(1/$H198)),IF(OD198="mg/kg",((OC198/1000)*(1/$I198)*(1/$H198)),IF(OD198="mg/MJ delivered",OC198/1000,IF(OD198="-","","Error"))))))))))))))))</f>
        <v/>
      </c>
      <c r="ACS198" s="66" t="str">
        <f t="shared" ref="ACS198:ACS261" si="1711">IF(AND(ACY$3="Unit", ACR198=""), "", IF(AND(ACY$3="Unit", ACR198="-"),"", IF(ACY$3="Unit", "kg/GJ delivered", IF(AND(OE198&lt;&gt;"", OE198&lt;&gt;"-", OD198="-"),"", IF($H198="","", IF(OD198="nd", "",IF(OD198="&lt;n.a.&gt;", "", IF(OE198="#/MJ", "", IF(OE198="kg/GJ delivered",OD198,IF(OE198="g/MJ delivered",OD198,IF(OE198="kg/MJ delivered",OD198*1000,IF(OE198="mg/MJ delivered",OD198/1000,IF(OE198="g/kg",((OD198)*(1/$I198)*(1/$H198)),IF(OE198="mg/kg",((OD198/1000)*(1/$I198)*(1/$H198)),IF(OE198="mg/MJ delivered",OD198/1000,IF(OE198="-","","Error"))))))))))))))))</f>
        <v/>
      </c>
      <c r="ACT198" s="66" t="str">
        <f t="shared" ref="ACT198:ACT261" si="1712">IF(AND(ACZ$3="Unit", ACS198=""), "", IF(AND(ACZ$3="Unit", ACS198="-"),"", IF(ACZ$3="Unit", "kg/GJ delivered", IF(AND(OF198&lt;&gt;"", OF198&lt;&gt;"-", OE198="-"),"", IF($H198="","", IF(OE198="nd", "",IF(OE198="&lt;n.a.&gt;", "", IF(OF198="#/MJ", "", IF(OF198="kg/GJ delivered",OE198,IF(OF198="g/MJ delivered",OE198,IF(OF198="kg/MJ delivered",OE198*1000,IF(OF198="mg/MJ delivered",OE198/1000,IF(OF198="g/kg",((OE198)*(1/$I198)*(1/$H198)),IF(OF198="mg/kg",((OE198/1000)*(1/$I198)*(1/$H198)),IF(OF198="mg/MJ delivered",OE198/1000,IF(OF198="-","","Error"))))))))))))))))</f>
        <v/>
      </c>
    </row>
    <row r="199" spans="2:774" ht="15.75" customHeight="1" x14ac:dyDescent="0.25">
      <c r="B199" s="66">
        <v>296</v>
      </c>
      <c r="C199" s="66" t="s">
        <v>1110</v>
      </c>
      <c r="D199" s="66" t="s">
        <v>1042</v>
      </c>
      <c r="E199" s="156" t="s">
        <v>1041</v>
      </c>
      <c r="F199" s="66" t="s">
        <v>1579</v>
      </c>
      <c r="G199" s="66" t="s">
        <v>492</v>
      </c>
      <c r="H199" s="126">
        <v>0.17244999999999999</v>
      </c>
      <c r="I199" s="130">
        <f>'Heating Values'!$D$24</f>
        <v>14.023</v>
      </c>
      <c r="J199" s="66" t="str">
        <f t="shared" si="1320"/>
        <v>Crop Residue, Improved, CN</v>
      </c>
      <c r="K199" s="161"/>
      <c r="L199" s="161"/>
      <c r="M199" s="161"/>
      <c r="N199" s="161"/>
      <c r="O199" s="66" t="s">
        <v>1030</v>
      </c>
      <c r="P199" s="66" t="str">
        <f t="shared" si="1327"/>
        <v>CN</v>
      </c>
      <c r="Q199" s="66" t="s">
        <v>87</v>
      </c>
      <c r="R199" s="162">
        <v>31.5</v>
      </c>
      <c r="S199" s="158" t="s">
        <v>523</v>
      </c>
      <c r="T199" s="158" t="s">
        <v>128</v>
      </c>
      <c r="U199" s="158" t="s">
        <v>128</v>
      </c>
      <c r="V199" s="158" t="s">
        <v>128</v>
      </c>
      <c r="W199" s="158" t="s">
        <v>128</v>
      </c>
      <c r="X199" s="166">
        <v>1600.5</v>
      </c>
      <c r="Y199" s="158" t="s">
        <v>523</v>
      </c>
      <c r="Z199" s="165">
        <v>1.2</v>
      </c>
      <c r="AA199" s="158" t="s">
        <v>523</v>
      </c>
      <c r="AB199" s="158" t="s">
        <v>128</v>
      </c>
      <c r="AC199" s="158" t="s">
        <v>128</v>
      </c>
      <c r="AD199" s="158" t="s">
        <v>128</v>
      </c>
      <c r="AE199" s="158" t="s">
        <v>128</v>
      </c>
      <c r="AF199" s="158" t="s">
        <v>128</v>
      </c>
      <c r="AG199" s="158" t="s">
        <v>128</v>
      </c>
      <c r="AH199" s="165">
        <v>1.58</v>
      </c>
      <c r="AI199" s="158" t="s">
        <v>523</v>
      </c>
      <c r="AJ199" s="158" t="s">
        <v>128</v>
      </c>
      <c r="AK199" s="158" t="s">
        <v>128</v>
      </c>
      <c r="AL199" s="158" t="s">
        <v>128</v>
      </c>
      <c r="AM199" s="158" t="s">
        <v>128</v>
      </c>
      <c r="AN199" s="158" t="s">
        <v>128</v>
      </c>
      <c r="AO199" s="158" t="s">
        <v>128</v>
      </c>
      <c r="AP199" s="158" t="s">
        <v>128</v>
      </c>
      <c r="AQ199" s="158" t="s">
        <v>128</v>
      </c>
      <c r="AR199" s="158" t="s">
        <v>128</v>
      </c>
      <c r="AS199" s="158" t="s">
        <v>128</v>
      </c>
      <c r="AT199" s="166">
        <v>1.01E-3</v>
      </c>
      <c r="AU199" s="158" t="s">
        <v>523</v>
      </c>
      <c r="AV199" s="158" t="s">
        <v>128</v>
      </c>
      <c r="AW199" s="158" t="s">
        <v>128</v>
      </c>
      <c r="AX199" s="158" t="s">
        <v>128</v>
      </c>
      <c r="AY199" s="158" t="s">
        <v>128</v>
      </c>
      <c r="AZ199" s="158" t="s">
        <v>128</v>
      </c>
      <c r="BA199" s="158" t="s">
        <v>128</v>
      </c>
      <c r="BB199" s="158" t="s">
        <v>128</v>
      </c>
      <c r="BC199" s="158" t="s">
        <v>128</v>
      </c>
      <c r="BD199" s="158" t="s">
        <v>128</v>
      </c>
      <c r="BE199" s="158" t="s">
        <v>128</v>
      </c>
      <c r="BF199" s="163">
        <v>0.102616</v>
      </c>
      <c r="BG199" s="158" t="s">
        <v>523</v>
      </c>
      <c r="BH199" s="158" t="s">
        <v>128</v>
      </c>
      <c r="BI199" s="158" t="s">
        <v>128</v>
      </c>
      <c r="BJ199" s="158" t="s">
        <v>128</v>
      </c>
      <c r="BK199" s="158" t="s">
        <v>128</v>
      </c>
      <c r="BL199" s="158" t="s">
        <v>128</v>
      </c>
      <c r="BM199" s="158" t="s">
        <v>128</v>
      </c>
      <c r="BN199" s="158" t="s">
        <v>128</v>
      </c>
      <c r="BO199" s="158" t="s">
        <v>128</v>
      </c>
      <c r="BP199" s="158" t="s">
        <v>128</v>
      </c>
      <c r="BQ199" s="158" t="s">
        <v>128</v>
      </c>
      <c r="BR199" s="158" t="s">
        <v>128</v>
      </c>
      <c r="BS199" s="158" t="s">
        <v>128</v>
      </c>
      <c r="BT199" s="158" t="s">
        <v>128</v>
      </c>
      <c r="BU199" s="158" t="s">
        <v>128</v>
      </c>
      <c r="BV199" s="158" t="s">
        <v>128</v>
      </c>
      <c r="BW199" s="158" t="s">
        <v>128</v>
      </c>
      <c r="BX199" s="158" t="s">
        <v>128</v>
      </c>
      <c r="BY199" s="158" t="s">
        <v>128</v>
      </c>
      <c r="BZ199" s="158" t="s">
        <v>128</v>
      </c>
      <c r="CA199" s="158" t="s">
        <v>128</v>
      </c>
      <c r="CB199" s="158" t="s">
        <v>128</v>
      </c>
      <c r="CC199" s="158" t="s">
        <v>128</v>
      </c>
      <c r="CD199" s="158" t="s">
        <v>128</v>
      </c>
      <c r="CE199" s="158" t="s">
        <v>128</v>
      </c>
      <c r="CF199" s="158" t="s">
        <v>128</v>
      </c>
      <c r="CG199" s="158" t="s">
        <v>128</v>
      </c>
      <c r="CH199" s="158" t="s">
        <v>128</v>
      </c>
      <c r="CI199" s="158" t="s">
        <v>128</v>
      </c>
      <c r="CJ199" s="158" t="s">
        <v>128</v>
      </c>
      <c r="CK199" s="158" t="s">
        <v>128</v>
      </c>
      <c r="CL199" s="158" t="s">
        <v>128</v>
      </c>
      <c r="CM199" s="158" t="s">
        <v>128</v>
      </c>
      <c r="CN199" s="158" t="s">
        <v>128</v>
      </c>
      <c r="CO199" s="158" t="s">
        <v>128</v>
      </c>
      <c r="CP199" s="163">
        <v>2.3129E-2</v>
      </c>
      <c r="CQ199" s="158" t="s">
        <v>523</v>
      </c>
      <c r="CR199" s="158" t="s">
        <v>128</v>
      </c>
      <c r="CS199" s="158" t="s">
        <v>128</v>
      </c>
      <c r="CT199" s="158" t="s">
        <v>128</v>
      </c>
      <c r="CU199" s="158" t="s">
        <v>128</v>
      </c>
      <c r="CV199" s="158" t="s">
        <v>128</v>
      </c>
      <c r="CW199" s="158" t="s">
        <v>128</v>
      </c>
      <c r="CX199" s="158" t="s">
        <v>128</v>
      </c>
      <c r="CY199" s="158" t="s">
        <v>128</v>
      </c>
      <c r="CZ199" s="158" t="s">
        <v>128</v>
      </c>
      <c r="DA199" s="158" t="s">
        <v>128</v>
      </c>
      <c r="DB199" s="158" t="s">
        <v>128</v>
      </c>
      <c r="DC199" s="158" t="s">
        <v>128</v>
      </c>
      <c r="DD199" s="158" t="s">
        <v>128</v>
      </c>
      <c r="DE199" s="158" t="s">
        <v>128</v>
      </c>
      <c r="DF199" s="158" t="s">
        <v>128</v>
      </c>
      <c r="DG199" s="158" t="s">
        <v>128</v>
      </c>
      <c r="DH199" s="158" t="s">
        <v>128</v>
      </c>
      <c r="DI199" s="158" t="s">
        <v>128</v>
      </c>
      <c r="DJ199" s="158" t="s">
        <v>128</v>
      </c>
      <c r="DK199" s="158" t="s">
        <v>128</v>
      </c>
      <c r="DL199" s="158" t="s">
        <v>128</v>
      </c>
      <c r="DM199" s="158" t="s">
        <v>128</v>
      </c>
      <c r="DN199" s="166">
        <v>9.0899999999999998E-4</v>
      </c>
      <c r="DO199" s="158" t="s">
        <v>523</v>
      </c>
      <c r="DP199" s="158" t="s">
        <v>128</v>
      </c>
      <c r="DQ199" s="158" t="s">
        <v>128</v>
      </c>
      <c r="DR199" s="158" t="s">
        <v>128</v>
      </c>
      <c r="DS199" s="158" t="s">
        <v>128</v>
      </c>
      <c r="DT199" s="158" t="s">
        <v>128</v>
      </c>
      <c r="DU199" s="158" t="s">
        <v>128</v>
      </c>
      <c r="DV199" s="158" t="s">
        <v>128</v>
      </c>
      <c r="DW199" s="158" t="s">
        <v>128</v>
      </c>
      <c r="DX199" s="158" t="s">
        <v>128</v>
      </c>
      <c r="DY199" s="158" t="s">
        <v>128</v>
      </c>
      <c r="DZ199" s="158" t="s">
        <v>128</v>
      </c>
      <c r="EA199" s="158" t="s">
        <v>128</v>
      </c>
      <c r="EB199" s="158" t="s">
        <v>128</v>
      </c>
      <c r="EC199" s="158" t="s">
        <v>128</v>
      </c>
      <c r="ED199" s="158" t="s">
        <v>128</v>
      </c>
      <c r="EE199" s="158" t="s">
        <v>128</v>
      </c>
      <c r="EF199" s="158" t="s">
        <v>128</v>
      </c>
      <c r="EG199" s="158" t="s">
        <v>128</v>
      </c>
      <c r="EH199" s="158" t="s">
        <v>128</v>
      </c>
      <c r="EI199" s="158" t="s">
        <v>128</v>
      </c>
      <c r="EJ199" s="158" t="s">
        <v>128</v>
      </c>
      <c r="EK199" s="158" t="s">
        <v>128</v>
      </c>
      <c r="EL199" s="158" t="s">
        <v>128</v>
      </c>
      <c r="EM199" s="158" t="s">
        <v>128</v>
      </c>
      <c r="EN199" s="158" t="s">
        <v>128</v>
      </c>
      <c r="EO199" s="158" t="s">
        <v>128</v>
      </c>
      <c r="EP199" s="158" t="s">
        <v>128</v>
      </c>
      <c r="EQ199" s="158" t="s">
        <v>128</v>
      </c>
      <c r="ER199" s="158" t="s">
        <v>128</v>
      </c>
      <c r="ES199" s="158" t="s">
        <v>128</v>
      </c>
      <c r="ET199" s="158" t="s">
        <v>128</v>
      </c>
      <c r="EU199" s="158" t="s">
        <v>128</v>
      </c>
      <c r="EV199" s="158" t="s">
        <v>128</v>
      </c>
      <c r="EW199" s="158" t="s">
        <v>128</v>
      </c>
      <c r="EX199" s="166">
        <v>8.0800000000000002E-4</v>
      </c>
      <c r="EY199" s="158" t="s">
        <v>523</v>
      </c>
      <c r="EZ199" s="163">
        <v>9.8071000000000005E-2</v>
      </c>
      <c r="FA199" s="158" t="s">
        <v>523</v>
      </c>
      <c r="FB199" s="158" t="s">
        <v>128</v>
      </c>
      <c r="FC199" s="158" t="s">
        <v>128</v>
      </c>
      <c r="FD199" s="158" t="s">
        <v>128</v>
      </c>
      <c r="FE199" s="158" t="s">
        <v>128</v>
      </c>
      <c r="FF199" s="158" t="s">
        <v>128</v>
      </c>
      <c r="FG199" s="158" t="s">
        <v>128</v>
      </c>
      <c r="FH199" s="158" t="s">
        <v>128</v>
      </c>
      <c r="FI199" s="158" t="s">
        <v>128</v>
      </c>
      <c r="FJ199" s="158" t="s">
        <v>128</v>
      </c>
      <c r="FK199" s="158" t="s">
        <v>128</v>
      </c>
      <c r="FL199" s="158" t="s">
        <v>128</v>
      </c>
      <c r="FM199" s="158" t="s">
        <v>128</v>
      </c>
      <c r="FN199" s="158" t="s">
        <v>128</v>
      </c>
      <c r="FO199" s="158" t="s">
        <v>128</v>
      </c>
      <c r="FP199" s="158" t="s">
        <v>128</v>
      </c>
      <c r="FQ199" s="158" t="s">
        <v>128</v>
      </c>
      <c r="FR199" s="158" t="s">
        <v>128</v>
      </c>
      <c r="FS199" s="158" t="s">
        <v>128</v>
      </c>
      <c r="FT199" s="158" t="s">
        <v>128</v>
      </c>
      <c r="FU199" s="158" t="s">
        <v>128</v>
      </c>
      <c r="FV199" s="158" t="s">
        <v>128</v>
      </c>
      <c r="FW199" s="158" t="s">
        <v>128</v>
      </c>
      <c r="FX199" s="158" t="s">
        <v>128</v>
      </c>
      <c r="FY199" s="158" t="s">
        <v>128</v>
      </c>
      <c r="FZ199" s="158" t="s">
        <v>128</v>
      </c>
      <c r="GA199" s="158" t="s">
        <v>128</v>
      </c>
      <c r="GB199" s="158" t="s">
        <v>128</v>
      </c>
      <c r="GC199" s="158" t="s">
        <v>128</v>
      </c>
      <c r="GD199" s="158" t="s">
        <v>128</v>
      </c>
      <c r="GE199" s="158" t="s">
        <v>128</v>
      </c>
      <c r="GF199" s="158" t="s">
        <v>128</v>
      </c>
      <c r="GG199" s="158" t="s">
        <v>128</v>
      </c>
      <c r="GH199" s="158" t="s">
        <v>128</v>
      </c>
      <c r="GI199" s="158" t="s">
        <v>128</v>
      </c>
      <c r="GJ199" s="158" t="s">
        <v>128</v>
      </c>
      <c r="GK199" s="158" t="s">
        <v>128</v>
      </c>
      <c r="GL199" s="158" t="s">
        <v>128</v>
      </c>
      <c r="GM199" s="158" t="s">
        <v>128</v>
      </c>
      <c r="GN199" s="158" t="s">
        <v>128</v>
      </c>
      <c r="GO199" s="158" t="s">
        <v>128</v>
      </c>
      <c r="GP199" s="158" t="s">
        <v>128</v>
      </c>
      <c r="GQ199" s="158" t="s">
        <v>128</v>
      </c>
      <c r="GR199" s="158" t="s">
        <v>128</v>
      </c>
      <c r="GS199" s="158" t="s">
        <v>128</v>
      </c>
      <c r="GT199" s="158" t="s">
        <v>128</v>
      </c>
      <c r="GU199" s="158" t="s">
        <v>128</v>
      </c>
      <c r="GV199" s="158" t="s">
        <v>128</v>
      </c>
      <c r="GW199" s="158" t="s">
        <v>128</v>
      </c>
      <c r="GX199" s="158" t="s">
        <v>128</v>
      </c>
      <c r="GY199" s="158" t="s">
        <v>128</v>
      </c>
      <c r="GZ199" s="158" t="s">
        <v>128</v>
      </c>
      <c r="HA199" s="158" t="s">
        <v>128</v>
      </c>
      <c r="HB199" s="158" t="s">
        <v>128</v>
      </c>
      <c r="HC199" s="158" t="s">
        <v>128</v>
      </c>
      <c r="HD199" s="158" t="s">
        <v>128</v>
      </c>
      <c r="HE199" s="158" t="s">
        <v>128</v>
      </c>
      <c r="HF199" s="158" t="s">
        <v>128</v>
      </c>
      <c r="HG199" s="158" t="s">
        <v>128</v>
      </c>
      <c r="HH199" s="158" t="s">
        <v>128</v>
      </c>
      <c r="HI199" s="158" t="s">
        <v>128</v>
      </c>
      <c r="HJ199" s="158" t="s">
        <v>128</v>
      </c>
      <c r="HK199" s="158" t="s">
        <v>128</v>
      </c>
      <c r="HL199" s="158" t="s">
        <v>128</v>
      </c>
      <c r="HM199" s="158" t="s">
        <v>128</v>
      </c>
      <c r="HN199" s="158" t="s">
        <v>128</v>
      </c>
      <c r="HO199" s="158" t="s">
        <v>128</v>
      </c>
      <c r="HP199" s="158" t="s">
        <v>128</v>
      </c>
      <c r="HQ199" s="158" t="s">
        <v>128</v>
      </c>
      <c r="HR199" s="158" t="s">
        <v>128</v>
      </c>
      <c r="HS199" s="158" t="s">
        <v>128</v>
      </c>
      <c r="HT199" s="158" t="s">
        <v>128</v>
      </c>
      <c r="HU199" s="158" t="s">
        <v>128</v>
      </c>
      <c r="HV199" s="158" t="s">
        <v>128</v>
      </c>
      <c r="HW199" s="158" t="s">
        <v>128</v>
      </c>
      <c r="HX199" s="158" t="s">
        <v>128</v>
      </c>
      <c r="HY199" s="158" t="s">
        <v>128</v>
      </c>
      <c r="HZ199" s="158" t="s">
        <v>128</v>
      </c>
      <c r="IA199" s="158" t="s">
        <v>128</v>
      </c>
      <c r="IB199" s="158" t="s">
        <v>128</v>
      </c>
      <c r="IC199" s="158" t="s">
        <v>128</v>
      </c>
      <c r="ID199" s="158" t="s">
        <v>128</v>
      </c>
      <c r="IE199" s="158" t="s">
        <v>128</v>
      </c>
      <c r="IF199" s="158" t="s">
        <v>128</v>
      </c>
      <c r="IG199" s="158" t="s">
        <v>128</v>
      </c>
      <c r="IH199" s="158" t="s">
        <v>128</v>
      </c>
      <c r="II199" s="158" t="s">
        <v>128</v>
      </c>
      <c r="IJ199" s="158" t="s">
        <v>128</v>
      </c>
      <c r="IK199" s="158" t="s">
        <v>128</v>
      </c>
      <c r="IL199" s="158" t="s">
        <v>128</v>
      </c>
      <c r="IM199" s="158" t="s">
        <v>128</v>
      </c>
      <c r="IN199" s="158" t="s">
        <v>128</v>
      </c>
      <c r="IO199" s="158" t="s">
        <v>128</v>
      </c>
      <c r="IP199" s="158" t="s">
        <v>128</v>
      </c>
      <c r="IQ199" s="158" t="s">
        <v>128</v>
      </c>
      <c r="IR199" s="158" t="s">
        <v>128</v>
      </c>
      <c r="IS199" s="158" t="s">
        <v>128</v>
      </c>
      <c r="IT199" s="158" t="s">
        <v>128</v>
      </c>
      <c r="IU199" s="158" t="s">
        <v>128</v>
      </c>
      <c r="IV199" s="158" t="s">
        <v>128</v>
      </c>
      <c r="IW199" s="158" t="s">
        <v>128</v>
      </c>
      <c r="IX199" s="158" t="s">
        <v>128</v>
      </c>
      <c r="IY199" s="158" t="s">
        <v>128</v>
      </c>
      <c r="IZ199" s="158" t="s">
        <v>128</v>
      </c>
      <c r="JA199" s="158" t="s">
        <v>128</v>
      </c>
      <c r="JB199" s="158" t="s">
        <v>128</v>
      </c>
      <c r="JC199" s="158" t="s">
        <v>128</v>
      </c>
      <c r="JD199" s="158" t="s">
        <v>128</v>
      </c>
      <c r="JE199" s="158" t="s">
        <v>128</v>
      </c>
      <c r="JF199" s="158" t="s">
        <v>128</v>
      </c>
      <c r="JG199" s="158" t="s">
        <v>128</v>
      </c>
      <c r="JH199" s="158" t="s">
        <v>128</v>
      </c>
      <c r="JI199" s="158" t="s">
        <v>128</v>
      </c>
      <c r="JJ199" s="163">
        <v>7.8476999999999991E-2</v>
      </c>
      <c r="JK199" s="158" t="s">
        <v>523</v>
      </c>
      <c r="JL199" s="163">
        <v>2.3734999999999999E-2</v>
      </c>
      <c r="JM199" s="158" t="s">
        <v>523</v>
      </c>
      <c r="JN199" s="158" t="s">
        <v>128</v>
      </c>
      <c r="JO199" s="158" t="s">
        <v>128</v>
      </c>
      <c r="JP199" s="163">
        <v>2.4139000000000001E-2</v>
      </c>
      <c r="JQ199" s="158" t="s">
        <v>523</v>
      </c>
      <c r="JR199" s="163">
        <v>4.9995000000000005E-2</v>
      </c>
      <c r="JS199" s="158" t="s">
        <v>523</v>
      </c>
      <c r="JT199" s="163">
        <v>0.13443100000000002</v>
      </c>
      <c r="JU199" s="158" t="s">
        <v>523</v>
      </c>
      <c r="JV199" s="166">
        <v>1.01E-4</v>
      </c>
      <c r="JW199" s="158" t="s">
        <v>523</v>
      </c>
      <c r="JX199" s="163">
        <v>1.4745999999999999E-2</v>
      </c>
      <c r="JY199" s="158" t="s">
        <v>523</v>
      </c>
      <c r="JZ199" s="166">
        <v>7.0700000000000016E-4</v>
      </c>
      <c r="KA199" s="158" t="s">
        <v>523</v>
      </c>
      <c r="KB199" s="166">
        <v>4.0400000000000002E-3</v>
      </c>
      <c r="KC199" s="158" t="s">
        <v>523</v>
      </c>
      <c r="KD199" s="163">
        <v>2.3836E-2</v>
      </c>
      <c r="KE199" s="158" t="s">
        <v>523</v>
      </c>
      <c r="KF199" s="166">
        <v>2.5249999999999999E-3</v>
      </c>
      <c r="KG199" s="158" t="s">
        <v>523</v>
      </c>
      <c r="KH199" s="163">
        <v>0.162408</v>
      </c>
      <c r="KI199" s="158" t="s">
        <v>523</v>
      </c>
      <c r="KJ199" s="158" t="s">
        <v>128</v>
      </c>
      <c r="KK199" s="158" t="s">
        <v>128</v>
      </c>
      <c r="KL199" s="163">
        <v>1.7068999999999997E-2</v>
      </c>
      <c r="KM199" s="158" t="s">
        <v>523</v>
      </c>
      <c r="KN199" s="166">
        <v>2.4239999999999999E-3</v>
      </c>
      <c r="KO199" s="158" t="s">
        <v>523</v>
      </c>
      <c r="KP199" s="166">
        <v>6.3629999999999997E-3</v>
      </c>
      <c r="KQ199" s="158" t="s">
        <v>523</v>
      </c>
      <c r="KR199" s="158" t="s">
        <v>128</v>
      </c>
      <c r="KS199" s="158" t="s">
        <v>128</v>
      </c>
      <c r="KT199" s="158" t="s">
        <v>128</v>
      </c>
      <c r="KU199" s="158" t="s">
        <v>128</v>
      </c>
      <c r="KV199" s="158" t="s">
        <v>128</v>
      </c>
      <c r="KW199" s="158" t="s">
        <v>128</v>
      </c>
      <c r="KX199" s="166">
        <v>4.0400000000000001E-4</v>
      </c>
      <c r="KY199" s="158" t="s">
        <v>523</v>
      </c>
      <c r="KZ199" s="163">
        <v>2.0906999999999999E-2</v>
      </c>
      <c r="LA199" s="158" t="s">
        <v>523</v>
      </c>
      <c r="LB199" s="166">
        <v>1.616E-3</v>
      </c>
      <c r="LC199" s="158" t="s">
        <v>523</v>
      </c>
      <c r="LD199" s="166">
        <v>2.0200000000000001E-3</v>
      </c>
      <c r="LE199" s="158" t="s">
        <v>523</v>
      </c>
      <c r="LF199" s="166">
        <v>8.0800000000000004E-3</v>
      </c>
      <c r="LG199" s="158" t="s">
        <v>523</v>
      </c>
      <c r="LH199" s="158" t="s">
        <v>128</v>
      </c>
      <c r="LI199" s="158" t="s">
        <v>128</v>
      </c>
      <c r="LJ199" s="158" t="s">
        <v>128</v>
      </c>
      <c r="LK199" s="158" t="s">
        <v>128</v>
      </c>
      <c r="LL199" s="163">
        <v>2.1614000000000001E-2</v>
      </c>
      <c r="LM199" s="158" t="s">
        <v>523</v>
      </c>
      <c r="LN199" s="163">
        <v>1.0605E-2</v>
      </c>
      <c r="LO199" s="158" t="s">
        <v>523</v>
      </c>
      <c r="LP199" s="166">
        <v>3.4340000000000004E-3</v>
      </c>
      <c r="LQ199" s="158" t="s">
        <v>523</v>
      </c>
      <c r="LR199" s="166">
        <v>6.3629999999999997E-3</v>
      </c>
      <c r="LS199" s="158" t="s">
        <v>523</v>
      </c>
      <c r="LT199" s="166">
        <v>1.212E-3</v>
      </c>
      <c r="LU199" s="158" t="s">
        <v>523</v>
      </c>
      <c r="LV199" s="166">
        <v>1.01E-3</v>
      </c>
      <c r="LW199" s="158" t="s">
        <v>523</v>
      </c>
      <c r="LX199" s="166">
        <v>2.323E-3</v>
      </c>
      <c r="LY199" s="158" t="s">
        <v>523</v>
      </c>
      <c r="LZ199" s="166">
        <v>6.0599999999999998E-4</v>
      </c>
      <c r="MA199" s="158" t="s">
        <v>523</v>
      </c>
      <c r="MB199" s="166">
        <v>7.0699999999999999E-3</v>
      </c>
      <c r="MC199" s="158" t="s">
        <v>523</v>
      </c>
      <c r="MD199" s="166">
        <v>6.0599999999999998E-4</v>
      </c>
      <c r="ME199" s="158" t="s">
        <v>523</v>
      </c>
      <c r="MF199" s="163">
        <v>1.4038999999999999E-2</v>
      </c>
      <c r="MG199" s="158" t="s">
        <v>523</v>
      </c>
      <c r="MH199" s="166">
        <v>2.6259999999999999E-3</v>
      </c>
      <c r="MI199" s="158" t="s">
        <v>523</v>
      </c>
      <c r="MJ199" s="166">
        <v>3.9390000000000007E-3</v>
      </c>
      <c r="MK199" s="158" t="s">
        <v>523</v>
      </c>
      <c r="ML199" s="166">
        <v>3.8380000000000003E-3</v>
      </c>
      <c r="MM199" s="158" t="s">
        <v>523</v>
      </c>
      <c r="MN199" s="166">
        <v>1.9190000000000001E-3</v>
      </c>
      <c r="MO199" s="158" t="s">
        <v>523</v>
      </c>
      <c r="MP199" s="158" t="s">
        <v>128</v>
      </c>
      <c r="MQ199" s="158" t="s">
        <v>128</v>
      </c>
      <c r="MR199" s="158" t="s">
        <v>128</v>
      </c>
      <c r="MS199" s="158" t="s">
        <v>128</v>
      </c>
      <c r="MT199" s="163">
        <v>1.5352000000000001E-2</v>
      </c>
      <c r="MU199" s="158" t="s">
        <v>523</v>
      </c>
      <c r="MV199" s="166">
        <v>6.0599999999999998E-4</v>
      </c>
      <c r="MW199" s="158" t="s">
        <v>523</v>
      </c>
      <c r="MX199" s="166">
        <v>5.2519999999999997E-3</v>
      </c>
      <c r="MY199" s="158" t="s">
        <v>523</v>
      </c>
      <c r="MZ199" s="166">
        <v>8.0800000000000002E-4</v>
      </c>
      <c r="NA199" s="158" t="s">
        <v>523</v>
      </c>
      <c r="NB199" s="166">
        <v>2.02E-4</v>
      </c>
      <c r="NC199" s="158" t="s">
        <v>523</v>
      </c>
      <c r="ND199" s="163">
        <v>2.121E-2</v>
      </c>
      <c r="NE199" s="158" t="s">
        <v>523</v>
      </c>
      <c r="NF199" s="166">
        <v>1.818E-3</v>
      </c>
      <c r="NG199" s="158" t="s">
        <v>523</v>
      </c>
      <c r="NH199" s="166">
        <v>3.5349999999999999E-3</v>
      </c>
      <c r="NI199" s="158" t="s">
        <v>523</v>
      </c>
      <c r="NJ199" s="166">
        <v>4.444E-3</v>
      </c>
      <c r="NK199" s="158" t="s">
        <v>523</v>
      </c>
      <c r="NL199" s="163">
        <v>1.0605E-2</v>
      </c>
      <c r="NM199" s="158" t="s">
        <v>523</v>
      </c>
      <c r="NN199" s="166">
        <v>6.8680000000000008E-3</v>
      </c>
      <c r="NO199" s="158" t="s">
        <v>523</v>
      </c>
      <c r="NP199" s="163">
        <v>5.1712000000000001E-2</v>
      </c>
      <c r="NQ199" s="158" t="s">
        <v>523</v>
      </c>
      <c r="NR199" s="158" t="s">
        <v>128</v>
      </c>
      <c r="NS199" s="158" t="s">
        <v>128</v>
      </c>
      <c r="NT199" s="158" t="s">
        <v>128</v>
      </c>
      <c r="NU199" s="158" t="s">
        <v>128</v>
      </c>
      <c r="NV199" s="158" t="s">
        <v>128</v>
      </c>
      <c r="NW199" s="158" t="s">
        <v>128</v>
      </c>
      <c r="NX199" s="158" t="s">
        <v>128</v>
      </c>
      <c r="NY199" s="158" t="s">
        <v>128</v>
      </c>
      <c r="NZ199" s="158" t="s">
        <v>128</v>
      </c>
      <c r="OA199" s="158" t="s">
        <v>128</v>
      </c>
      <c r="OB199" s="158" t="s">
        <v>128</v>
      </c>
      <c r="OC199" s="158" t="s">
        <v>128</v>
      </c>
      <c r="OD199" s="158" t="s">
        <v>128</v>
      </c>
      <c r="OE199" s="170" t="s">
        <v>128</v>
      </c>
      <c r="OF199" s="181"/>
      <c r="OG199" s="174">
        <f t="shared" si="1336"/>
        <v>13.025860447506126</v>
      </c>
      <c r="OH199" s="66" t="str">
        <f t="shared" si="1337"/>
        <v>kg/GJ delivered</v>
      </c>
      <c r="OI199" s="66" t="str">
        <f t="shared" si="1338"/>
        <v/>
      </c>
      <c r="OJ199" s="66" t="str">
        <f t="shared" si="1339"/>
        <v/>
      </c>
      <c r="OK199" s="66" t="str">
        <f t="shared" si="1340"/>
        <v/>
      </c>
      <c r="OL199" s="66" t="str">
        <f t="shared" si="1341"/>
        <v/>
      </c>
      <c r="OM199" s="159">
        <f t="shared" si="1342"/>
        <v>661.83776654709698</v>
      </c>
      <c r="ON199" s="66" t="str">
        <f t="shared" si="1343"/>
        <v>kg/GJ delivered</v>
      </c>
      <c r="OO199" s="126">
        <f t="shared" si="1344"/>
        <v>0.4962232551430904</v>
      </c>
      <c r="OP199" s="66" t="str">
        <f t="shared" si="1345"/>
        <v>kg/GJ delivered</v>
      </c>
      <c r="OQ199" s="66" t="str">
        <f t="shared" si="1346"/>
        <v/>
      </c>
      <c r="OR199" s="66" t="str">
        <f t="shared" si="1347"/>
        <v/>
      </c>
      <c r="OS199" s="66" t="str">
        <f t="shared" si="1348"/>
        <v/>
      </c>
      <c r="OT199" s="66" t="str">
        <f t="shared" si="1349"/>
        <v/>
      </c>
      <c r="OU199" s="66" t="str">
        <f t="shared" si="1350"/>
        <v/>
      </c>
      <c r="OV199" s="66" t="str">
        <f t="shared" si="1351"/>
        <v/>
      </c>
      <c r="OW199" s="126">
        <f t="shared" si="1352"/>
        <v>0.65336061927173583</v>
      </c>
      <c r="OX199" s="66" t="str">
        <f t="shared" si="1353"/>
        <v>kg/GJ delivered</v>
      </c>
      <c r="OY199" s="66" t="str">
        <f t="shared" si="1354"/>
        <v/>
      </c>
      <c r="OZ199" s="66" t="str">
        <f t="shared" si="1355"/>
        <v/>
      </c>
      <c r="PA199" s="66" t="str">
        <f t="shared" si="1356"/>
        <v/>
      </c>
      <c r="PB199" s="66" t="str">
        <f t="shared" si="1357"/>
        <v/>
      </c>
      <c r="PC199" s="66" t="str">
        <f t="shared" si="1358"/>
        <v/>
      </c>
      <c r="PD199" s="66" t="str">
        <f t="shared" si="1359"/>
        <v/>
      </c>
      <c r="PE199" s="66" t="str">
        <f t="shared" si="1360"/>
        <v/>
      </c>
      <c r="PF199" s="66" t="str">
        <f t="shared" si="1361"/>
        <v/>
      </c>
      <c r="PG199" s="66" t="str">
        <f t="shared" si="1362"/>
        <v/>
      </c>
      <c r="PH199" s="66" t="str">
        <f t="shared" si="1363"/>
        <v/>
      </c>
      <c r="PI199" s="160">
        <f t="shared" si="1364"/>
        <v>4.1765457307876776E-4</v>
      </c>
      <c r="PJ199" s="66" t="str">
        <f t="shared" si="1365"/>
        <v>kg/GJ delivered</v>
      </c>
      <c r="PK199" s="66" t="str">
        <f t="shared" si="1366"/>
        <v/>
      </c>
      <c r="PL199" s="66" t="str">
        <f t="shared" si="1367"/>
        <v/>
      </c>
      <c r="PM199" s="66" t="str">
        <f t="shared" si="1368"/>
        <v/>
      </c>
      <c r="PN199" s="66" t="str">
        <f t="shared" si="1369"/>
        <v/>
      </c>
      <c r="PO199" s="66" t="str">
        <f t="shared" si="1370"/>
        <v/>
      </c>
      <c r="PP199" s="66" t="str">
        <f t="shared" si="1371"/>
        <v/>
      </c>
      <c r="PQ199" s="66" t="str">
        <f t="shared" si="1372"/>
        <v/>
      </c>
      <c r="PR199" s="66" t="str">
        <f t="shared" si="1373"/>
        <v/>
      </c>
      <c r="PS199" s="66" t="str">
        <f t="shared" si="1374"/>
        <v/>
      </c>
      <c r="PT199" s="66" t="str">
        <f t="shared" si="1375"/>
        <v/>
      </c>
      <c r="PU199" s="126">
        <f t="shared" si="1376"/>
        <v>4.2433704624802809E-2</v>
      </c>
      <c r="PV199" s="66" t="str">
        <f t="shared" si="1377"/>
        <v>kg/GJ delivered</v>
      </c>
      <c r="PW199" s="66" t="str">
        <f t="shared" si="1378"/>
        <v/>
      </c>
      <c r="PX199" s="66" t="str">
        <f t="shared" si="1379"/>
        <v/>
      </c>
      <c r="PY199" s="66" t="str">
        <f t="shared" si="1380"/>
        <v/>
      </c>
      <c r="PZ199" s="66" t="str">
        <f t="shared" si="1381"/>
        <v/>
      </c>
      <c r="QA199" s="66" t="str">
        <f t="shared" si="1382"/>
        <v/>
      </c>
      <c r="QB199" s="66" t="str">
        <f t="shared" si="1383"/>
        <v/>
      </c>
      <c r="QC199" s="66" t="str">
        <f t="shared" si="1384"/>
        <v/>
      </c>
      <c r="QD199" s="66" t="str">
        <f t="shared" si="1385"/>
        <v/>
      </c>
      <c r="QE199" s="66" t="str">
        <f t="shared" si="1386"/>
        <v/>
      </c>
      <c r="QF199" s="66" t="str">
        <f t="shared" si="1387"/>
        <v/>
      </c>
      <c r="QG199" s="66" t="str">
        <f t="shared" si="1388"/>
        <v/>
      </c>
      <c r="QH199" s="66" t="str">
        <f t="shared" si="1389"/>
        <v/>
      </c>
      <c r="QI199" s="66" t="str">
        <f t="shared" si="1390"/>
        <v/>
      </c>
      <c r="QJ199" s="66" t="str">
        <f t="shared" si="1391"/>
        <v/>
      </c>
      <c r="QK199" s="66" t="str">
        <f t="shared" si="1392"/>
        <v/>
      </c>
      <c r="QL199" s="66" t="str">
        <f t="shared" si="1393"/>
        <v/>
      </c>
      <c r="QM199" s="66" t="str">
        <f t="shared" si="1394"/>
        <v/>
      </c>
      <c r="QN199" s="66" t="str">
        <f t="shared" si="1395"/>
        <v/>
      </c>
      <c r="QO199" s="66" t="str">
        <f t="shared" si="1396"/>
        <v/>
      </c>
      <c r="QP199" s="66" t="str">
        <f t="shared" si="1397"/>
        <v/>
      </c>
      <c r="QQ199" s="66" t="str">
        <f t="shared" si="1398"/>
        <v/>
      </c>
      <c r="QR199" s="66" t="str">
        <f t="shared" si="1399"/>
        <v/>
      </c>
      <c r="QS199" s="66" t="str">
        <f t="shared" si="1400"/>
        <v/>
      </c>
      <c r="QT199" s="66" t="str">
        <f t="shared" si="1401"/>
        <v/>
      </c>
      <c r="QU199" s="66" t="str">
        <f t="shared" si="1402"/>
        <v/>
      </c>
      <c r="QV199" s="66" t="str">
        <f t="shared" si="1403"/>
        <v/>
      </c>
      <c r="QW199" s="66" t="str">
        <f t="shared" si="1404"/>
        <v/>
      </c>
      <c r="QX199" s="66" t="str">
        <f t="shared" si="1405"/>
        <v/>
      </c>
      <c r="QY199" s="66" t="str">
        <f t="shared" si="1406"/>
        <v/>
      </c>
      <c r="QZ199" s="66" t="str">
        <f t="shared" si="1407"/>
        <v/>
      </c>
      <c r="RA199" s="66" t="str">
        <f t="shared" si="1408"/>
        <v/>
      </c>
      <c r="RB199" s="66" t="str">
        <f t="shared" si="1409"/>
        <v/>
      </c>
      <c r="RC199" s="66" t="str">
        <f t="shared" si="1410"/>
        <v/>
      </c>
      <c r="RD199" s="66" t="str">
        <f t="shared" si="1411"/>
        <v/>
      </c>
      <c r="RE199" s="160">
        <f t="shared" si="1412"/>
        <v>9.5642897235037831E-3</v>
      </c>
      <c r="RF199" s="66" t="str">
        <f t="shared" si="1413"/>
        <v>kg/GJ delivered</v>
      </c>
      <c r="RG199" s="66" t="str">
        <f t="shared" si="1414"/>
        <v/>
      </c>
      <c r="RH199" s="66" t="str">
        <f t="shared" si="1415"/>
        <v/>
      </c>
      <c r="RI199" s="66" t="str">
        <f t="shared" si="1416"/>
        <v/>
      </c>
      <c r="RJ199" s="66" t="str">
        <f t="shared" si="1417"/>
        <v/>
      </c>
      <c r="RK199" s="66" t="str">
        <f t="shared" si="1418"/>
        <v/>
      </c>
      <c r="RL199" s="66" t="str">
        <f t="shared" si="1419"/>
        <v/>
      </c>
      <c r="RM199" s="66" t="str">
        <f t="shared" si="1420"/>
        <v/>
      </c>
      <c r="RN199" s="66" t="str">
        <f t="shared" si="1421"/>
        <v/>
      </c>
      <c r="RO199" s="66" t="str">
        <f t="shared" si="1422"/>
        <v/>
      </c>
      <c r="RP199" s="66" t="str">
        <f t="shared" si="1423"/>
        <v/>
      </c>
      <c r="RQ199" s="66" t="str">
        <f t="shared" si="1424"/>
        <v/>
      </c>
      <c r="RR199" s="66" t="str">
        <f t="shared" si="1425"/>
        <v/>
      </c>
      <c r="RS199" s="66" t="str">
        <f t="shared" si="1426"/>
        <v/>
      </c>
      <c r="RT199" s="66" t="str">
        <f t="shared" si="1427"/>
        <v/>
      </c>
      <c r="RU199" s="66" t="str">
        <f t="shared" si="1428"/>
        <v/>
      </c>
      <c r="RV199" s="66" t="str">
        <f t="shared" si="1429"/>
        <v/>
      </c>
      <c r="RW199" s="66" t="str">
        <f t="shared" si="1430"/>
        <v/>
      </c>
      <c r="RX199" s="66" t="str">
        <f t="shared" si="1431"/>
        <v/>
      </c>
      <c r="RY199" s="66" t="str">
        <f t="shared" si="1432"/>
        <v/>
      </c>
      <c r="RZ199" s="66" t="str">
        <f t="shared" si="1433"/>
        <v/>
      </c>
      <c r="SA199" s="66" t="str">
        <f t="shared" si="1434"/>
        <v/>
      </c>
      <c r="SB199" s="66" t="str">
        <f t="shared" si="1435"/>
        <v/>
      </c>
      <c r="SC199" s="160">
        <f t="shared" si="1436"/>
        <v>3.7588911577089099E-4</v>
      </c>
      <c r="SD199" s="66" t="str">
        <f t="shared" si="1437"/>
        <v>kg/GJ delivered</v>
      </c>
      <c r="SE199" s="66" t="str">
        <f t="shared" si="1438"/>
        <v/>
      </c>
      <c r="SF199" s="66" t="str">
        <f t="shared" si="1439"/>
        <v/>
      </c>
      <c r="SG199" s="66" t="str">
        <f t="shared" si="1440"/>
        <v/>
      </c>
      <c r="SH199" s="66" t="str">
        <f t="shared" si="1441"/>
        <v/>
      </c>
      <c r="SI199" s="66" t="str">
        <f t="shared" si="1442"/>
        <v/>
      </c>
      <c r="SJ199" s="66" t="str">
        <f t="shared" si="1443"/>
        <v/>
      </c>
      <c r="SK199" s="66" t="str">
        <f t="shared" si="1444"/>
        <v/>
      </c>
      <c r="SL199" s="66" t="str">
        <f t="shared" si="1445"/>
        <v/>
      </c>
      <c r="SM199" s="66" t="str">
        <f t="shared" si="1446"/>
        <v/>
      </c>
      <c r="SN199" s="66" t="str">
        <f t="shared" si="1447"/>
        <v/>
      </c>
      <c r="SO199" s="66" t="str">
        <f t="shared" si="1448"/>
        <v/>
      </c>
      <c r="SP199" s="66" t="str">
        <f t="shared" si="1449"/>
        <v/>
      </c>
      <c r="SQ199" s="66" t="str">
        <f t="shared" si="1450"/>
        <v/>
      </c>
      <c r="SR199" s="66" t="str">
        <f t="shared" si="1451"/>
        <v/>
      </c>
      <c r="SS199" s="66" t="str">
        <f t="shared" si="1452"/>
        <v/>
      </c>
      <c r="ST199" s="66" t="str">
        <f t="shared" si="1453"/>
        <v/>
      </c>
      <c r="SU199" s="66" t="str">
        <f t="shared" si="1454"/>
        <v/>
      </c>
      <c r="SV199" s="66" t="str">
        <f t="shared" si="1455"/>
        <v/>
      </c>
      <c r="SW199" s="66" t="str">
        <f t="shared" si="1456"/>
        <v/>
      </c>
      <c r="SX199" s="66" t="str">
        <f t="shared" si="1457"/>
        <v/>
      </c>
      <c r="SY199" s="66" t="str">
        <f t="shared" si="1458"/>
        <v/>
      </c>
      <c r="SZ199" s="66" t="str">
        <f t="shared" si="1459"/>
        <v/>
      </c>
      <c r="TA199" s="66" t="str">
        <f t="shared" si="1460"/>
        <v/>
      </c>
      <c r="TB199" s="66" t="str">
        <f t="shared" si="1461"/>
        <v/>
      </c>
      <c r="TC199" s="66" t="str">
        <f t="shared" si="1462"/>
        <v/>
      </c>
      <c r="TD199" s="66" t="str">
        <f t="shared" si="1463"/>
        <v/>
      </c>
      <c r="TE199" s="66" t="str">
        <f t="shared" si="1464"/>
        <v/>
      </c>
      <c r="TF199" s="66" t="str">
        <f t="shared" si="1465"/>
        <v/>
      </c>
      <c r="TG199" s="66" t="str">
        <f t="shared" si="1466"/>
        <v/>
      </c>
      <c r="TH199" s="66" t="str">
        <f t="shared" si="1467"/>
        <v/>
      </c>
      <c r="TI199" s="66" t="str">
        <f t="shared" si="1468"/>
        <v/>
      </c>
      <c r="TJ199" s="66" t="str">
        <f t="shared" si="1469"/>
        <v/>
      </c>
      <c r="TK199" s="66" t="str">
        <f t="shared" si="1470"/>
        <v/>
      </c>
      <c r="TL199" s="66" t="str">
        <f t="shared" si="1471"/>
        <v/>
      </c>
      <c r="TM199" s="160">
        <f t="shared" si="1472"/>
        <v>3.3412365846301428E-4</v>
      </c>
      <c r="TN199" s="66" t="str">
        <f t="shared" si="1473"/>
        <v>kg/GJ delivered</v>
      </c>
      <c r="TO199" s="126">
        <f t="shared" si="1474"/>
        <v>4.0554259045948352E-2</v>
      </c>
      <c r="TP199" s="66" t="str">
        <f t="shared" si="1475"/>
        <v>kg/GJ delivered</v>
      </c>
      <c r="TQ199" s="66" t="str">
        <f t="shared" si="1476"/>
        <v/>
      </c>
      <c r="TR199" s="66" t="str">
        <f t="shared" si="1477"/>
        <v/>
      </c>
      <c r="TS199" s="66" t="str">
        <f t="shared" si="1478"/>
        <v/>
      </c>
      <c r="TT199" s="66" t="str">
        <f t="shared" si="1479"/>
        <v/>
      </c>
      <c r="TU199" s="66" t="str">
        <f t="shared" si="1480"/>
        <v/>
      </c>
      <c r="TV199" s="66" t="str">
        <f t="shared" si="1481"/>
        <v/>
      </c>
      <c r="TW199" s="66" t="str">
        <f t="shared" si="1482"/>
        <v/>
      </c>
      <c r="TX199" s="66" t="str">
        <f t="shared" si="1483"/>
        <v/>
      </c>
      <c r="TY199" s="66" t="str">
        <f t="shared" si="1484"/>
        <v/>
      </c>
      <c r="TZ199" s="66" t="str">
        <f t="shared" si="1485"/>
        <v/>
      </c>
      <c r="UA199" s="66" t="str">
        <f t="shared" si="1486"/>
        <v/>
      </c>
      <c r="UB199" s="66" t="str">
        <f t="shared" si="1487"/>
        <v/>
      </c>
      <c r="UC199" s="66" t="str">
        <f t="shared" si="1488"/>
        <v/>
      </c>
      <c r="UD199" s="66" t="str">
        <f t="shared" si="1489"/>
        <v/>
      </c>
      <c r="UE199" s="66" t="str">
        <f t="shared" si="1490"/>
        <v/>
      </c>
      <c r="UF199" s="66" t="str">
        <f t="shared" si="1491"/>
        <v/>
      </c>
      <c r="UG199" s="66" t="str">
        <f t="shared" si="1492"/>
        <v/>
      </c>
      <c r="UH199" s="66" t="str">
        <f t="shared" si="1493"/>
        <v/>
      </c>
      <c r="UI199" s="66" t="str">
        <f t="shared" si="1494"/>
        <v/>
      </c>
      <c r="UJ199" s="66" t="str">
        <f t="shared" si="1495"/>
        <v/>
      </c>
      <c r="UK199" s="66" t="str">
        <f t="shared" si="1496"/>
        <v/>
      </c>
      <c r="UL199" s="66" t="str">
        <f t="shared" si="1497"/>
        <v/>
      </c>
      <c r="UM199" s="66" t="str">
        <f t="shared" si="1498"/>
        <v/>
      </c>
      <c r="UN199" s="66" t="str">
        <f t="shared" si="1499"/>
        <v/>
      </c>
      <c r="UO199" s="66" t="str">
        <f t="shared" si="1500"/>
        <v/>
      </c>
      <c r="UP199" s="66" t="str">
        <f t="shared" si="1501"/>
        <v/>
      </c>
      <c r="UQ199" s="66" t="str">
        <f t="shared" si="1502"/>
        <v/>
      </c>
      <c r="UR199" s="66" t="str">
        <f t="shared" si="1503"/>
        <v/>
      </c>
      <c r="US199" s="66" t="str">
        <f t="shared" si="1504"/>
        <v/>
      </c>
      <c r="UT199" s="66" t="str">
        <f t="shared" si="1505"/>
        <v/>
      </c>
      <c r="UU199" s="66" t="str">
        <f t="shared" si="1506"/>
        <v/>
      </c>
      <c r="UV199" s="66" t="str">
        <f t="shared" si="1507"/>
        <v/>
      </c>
      <c r="UW199" s="66" t="str">
        <f t="shared" si="1508"/>
        <v/>
      </c>
      <c r="UX199" s="66" t="str">
        <f t="shared" si="1509"/>
        <v/>
      </c>
      <c r="UY199" s="66" t="str">
        <f t="shared" si="1510"/>
        <v/>
      </c>
      <c r="UZ199" s="66" t="str">
        <f t="shared" si="1511"/>
        <v/>
      </c>
      <c r="VA199" s="66" t="str">
        <f t="shared" si="1512"/>
        <v/>
      </c>
      <c r="VB199" s="66" t="str">
        <f t="shared" si="1513"/>
        <v/>
      </c>
      <c r="VC199" s="66" t="str">
        <f t="shared" si="1514"/>
        <v/>
      </c>
      <c r="VD199" s="66" t="str">
        <f t="shared" si="1515"/>
        <v/>
      </c>
      <c r="VE199" s="66" t="str">
        <f t="shared" si="1516"/>
        <v/>
      </c>
      <c r="VF199" s="66" t="str">
        <f t="shared" si="1517"/>
        <v/>
      </c>
      <c r="VG199" s="66" t="str">
        <f t="shared" si="1518"/>
        <v/>
      </c>
      <c r="VH199" s="66" t="str">
        <f t="shared" si="1519"/>
        <v/>
      </c>
      <c r="VI199" s="66" t="str">
        <f t="shared" si="1520"/>
        <v/>
      </c>
      <c r="VJ199" s="66" t="str">
        <f t="shared" si="1521"/>
        <v/>
      </c>
      <c r="VK199" s="66" t="str">
        <f t="shared" si="1522"/>
        <v/>
      </c>
      <c r="VL199" s="66" t="str">
        <f t="shared" si="1523"/>
        <v/>
      </c>
      <c r="VM199" s="66" t="str">
        <f t="shared" si="1524"/>
        <v/>
      </c>
      <c r="VN199" s="66" t="str">
        <f t="shared" si="1525"/>
        <v/>
      </c>
      <c r="VO199" s="66" t="str">
        <f t="shared" si="1526"/>
        <v/>
      </c>
      <c r="VP199" s="66" t="str">
        <f t="shared" si="1527"/>
        <v/>
      </c>
      <c r="VQ199" s="66" t="str">
        <f t="shared" si="1528"/>
        <v/>
      </c>
      <c r="VR199" s="66" t="str">
        <f t="shared" si="1529"/>
        <v/>
      </c>
      <c r="VS199" s="66" t="str">
        <f t="shared" si="1530"/>
        <v/>
      </c>
      <c r="VT199" s="66" t="str">
        <f t="shared" si="1531"/>
        <v/>
      </c>
      <c r="VU199" s="66" t="str">
        <f t="shared" si="1532"/>
        <v/>
      </c>
      <c r="VV199" s="66" t="str">
        <f t="shared" si="1533"/>
        <v/>
      </c>
      <c r="VW199" s="66" t="str">
        <f t="shared" si="1534"/>
        <v/>
      </c>
      <c r="VX199" s="66" t="str">
        <f t="shared" si="1535"/>
        <v/>
      </c>
      <c r="VY199" s="66" t="str">
        <f t="shared" si="1536"/>
        <v/>
      </c>
      <c r="VZ199" s="66" t="str">
        <f t="shared" si="1537"/>
        <v/>
      </c>
      <c r="WA199" s="66" t="str">
        <f t="shared" si="1538"/>
        <v/>
      </c>
      <c r="WB199" s="66" t="str">
        <f t="shared" si="1539"/>
        <v/>
      </c>
      <c r="WC199" s="66" t="str">
        <f t="shared" si="1540"/>
        <v/>
      </c>
      <c r="WD199" s="66" t="str">
        <f t="shared" si="1541"/>
        <v/>
      </c>
      <c r="WE199" s="66" t="str">
        <f t="shared" si="1542"/>
        <v/>
      </c>
      <c r="WF199" s="66" t="str">
        <f t="shared" si="1543"/>
        <v/>
      </c>
      <c r="WG199" s="66" t="str">
        <f t="shared" si="1544"/>
        <v/>
      </c>
      <c r="WH199" s="66" t="str">
        <f t="shared" si="1545"/>
        <v/>
      </c>
      <c r="WI199" s="66" t="str">
        <f t="shared" si="1546"/>
        <v/>
      </c>
      <c r="WJ199" s="66" t="str">
        <f t="shared" si="1547"/>
        <v/>
      </c>
      <c r="WK199" s="66" t="str">
        <f t="shared" si="1548"/>
        <v/>
      </c>
      <c r="WL199" s="66" t="str">
        <f t="shared" si="1549"/>
        <v/>
      </c>
      <c r="WM199" s="66" t="str">
        <f t="shared" si="1550"/>
        <v/>
      </c>
      <c r="WN199" s="66" t="str">
        <f t="shared" si="1551"/>
        <v/>
      </c>
      <c r="WO199" s="66" t="str">
        <f t="shared" si="1552"/>
        <v/>
      </c>
      <c r="WP199" s="66" t="str">
        <f t="shared" si="1553"/>
        <v/>
      </c>
      <c r="WQ199" s="66" t="str">
        <f t="shared" si="1554"/>
        <v/>
      </c>
      <c r="WR199" s="66" t="str">
        <f t="shared" si="1555"/>
        <v/>
      </c>
      <c r="WS199" s="66" t="str">
        <f t="shared" si="1556"/>
        <v/>
      </c>
      <c r="WT199" s="66" t="str">
        <f t="shared" si="1557"/>
        <v/>
      </c>
      <c r="WU199" s="66" t="str">
        <f t="shared" si="1558"/>
        <v/>
      </c>
      <c r="WV199" s="66" t="str">
        <f t="shared" si="1559"/>
        <v/>
      </c>
      <c r="WW199" s="66" t="str">
        <f t="shared" si="1560"/>
        <v/>
      </c>
      <c r="WX199" s="66" t="str">
        <f t="shared" si="1561"/>
        <v/>
      </c>
      <c r="WY199" s="66" t="str">
        <f t="shared" si="1562"/>
        <v/>
      </c>
      <c r="WZ199" s="66" t="str">
        <f t="shared" si="1563"/>
        <v/>
      </c>
      <c r="XA199" s="66" t="str">
        <f t="shared" si="1564"/>
        <v/>
      </c>
      <c r="XB199" s="66" t="str">
        <f t="shared" si="1565"/>
        <v/>
      </c>
      <c r="XC199" s="66" t="str">
        <f t="shared" si="1566"/>
        <v/>
      </c>
      <c r="XD199" s="66" t="str">
        <f t="shared" si="1567"/>
        <v/>
      </c>
      <c r="XE199" s="66" t="str">
        <f t="shared" si="1568"/>
        <v/>
      </c>
      <c r="XF199" s="66" t="str">
        <f t="shared" si="1569"/>
        <v/>
      </c>
      <c r="XG199" s="66" t="str">
        <f t="shared" si="1570"/>
        <v/>
      </c>
      <c r="XH199" s="66" t="str">
        <f t="shared" si="1571"/>
        <v/>
      </c>
      <c r="XI199" s="66" t="str">
        <f t="shared" si="1572"/>
        <v/>
      </c>
      <c r="XJ199" s="66" t="str">
        <f t="shared" si="1573"/>
        <v/>
      </c>
      <c r="XK199" s="66" t="str">
        <f t="shared" si="1574"/>
        <v/>
      </c>
      <c r="XL199" s="66" t="str">
        <f t="shared" si="1575"/>
        <v/>
      </c>
      <c r="XM199" s="66" t="str">
        <f t="shared" si="1576"/>
        <v/>
      </c>
      <c r="XN199" s="66" t="str">
        <f t="shared" si="1577"/>
        <v/>
      </c>
      <c r="XO199" s="66" t="str">
        <f t="shared" si="1578"/>
        <v/>
      </c>
      <c r="XP199" s="66" t="str">
        <f t="shared" si="1579"/>
        <v/>
      </c>
      <c r="XQ199" s="66" t="str">
        <f t="shared" si="1580"/>
        <v/>
      </c>
      <c r="XR199" s="66" t="str">
        <f t="shared" si="1581"/>
        <v/>
      </c>
      <c r="XS199" s="66" t="str">
        <f t="shared" si="1582"/>
        <v/>
      </c>
      <c r="XT199" s="66" t="str">
        <f t="shared" si="1583"/>
        <v/>
      </c>
      <c r="XU199" s="66" t="str">
        <f t="shared" si="1584"/>
        <v/>
      </c>
      <c r="XV199" s="66" t="str">
        <f t="shared" si="1585"/>
        <v/>
      </c>
      <c r="XW199" s="66" t="str">
        <f t="shared" si="1586"/>
        <v/>
      </c>
      <c r="XX199" s="66" t="str">
        <f t="shared" si="1587"/>
        <v/>
      </c>
      <c r="XY199" s="126">
        <f t="shared" si="1588"/>
        <v>3.2451760328220253E-2</v>
      </c>
      <c r="XZ199" s="66" t="str">
        <f t="shared" si="1589"/>
        <v>kg/GJ delivered</v>
      </c>
      <c r="YA199" s="160">
        <f t="shared" si="1590"/>
        <v>9.814882467351042E-3</v>
      </c>
      <c r="YB199" s="66" t="str">
        <f t="shared" si="1591"/>
        <v>kg/GJ delivered</v>
      </c>
      <c r="YC199" s="66" t="str">
        <f t="shared" si="1592"/>
        <v/>
      </c>
      <c r="YD199" s="66" t="str">
        <f t="shared" si="1593"/>
        <v/>
      </c>
      <c r="YE199" s="160">
        <f t="shared" si="1594"/>
        <v>9.9819442965825497E-3</v>
      </c>
      <c r="YF199" s="66" t="str">
        <f t="shared" si="1595"/>
        <v>kg/GJ delivered</v>
      </c>
      <c r="YG199" s="126">
        <f t="shared" si="1596"/>
        <v>2.0673901367399009E-2</v>
      </c>
      <c r="YH199" s="66" t="str">
        <f t="shared" si="1597"/>
        <v>kg/GJ delivered</v>
      </c>
      <c r="YI199" s="126">
        <f t="shared" si="1598"/>
        <v>5.5589823676784007E-2</v>
      </c>
      <c r="YJ199" s="66" t="str">
        <f t="shared" si="1599"/>
        <v>kg/GJ delivered</v>
      </c>
      <c r="YK199" s="160">
        <f t="shared" si="1600"/>
        <v>4.1765457307876785E-5</v>
      </c>
      <c r="YL199" s="66" t="str">
        <f t="shared" si="1601"/>
        <v>kg/GJ delivered</v>
      </c>
      <c r="YM199" s="160">
        <f t="shared" si="1602"/>
        <v>6.0977567669500089E-3</v>
      </c>
      <c r="YN199" s="66" t="str">
        <f t="shared" si="1603"/>
        <v>kg/GJ delivered</v>
      </c>
      <c r="YO199" s="160">
        <f t="shared" si="1604"/>
        <v>2.9235820115513752E-4</v>
      </c>
      <c r="YP199" s="66" t="str">
        <f t="shared" si="1605"/>
        <v>kg/GJ delivered</v>
      </c>
      <c r="YQ199" s="160">
        <f t="shared" si="1606"/>
        <v>1.670618292315071E-3</v>
      </c>
      <c r="YR199" s="66" t="str">
        <f t="shared" si="1607"/>
        <v>kg/GJ delivered</v>
      </c>
      <c r="YS199" s="160">
        <f t="shared" si="1608"/>
        <v>9.8566479246589202E-3</v>
      </c>
      <c r="YT199" s="66" t="str">
        <f t="shared" si="1609"/>
        <v>kg/GJ delivered</v>
      </c>
      <c r="YU199" s="160">
        <f t="shared" si="1610"/>
        <v>1.0441364326969195E-3</v>
      </c>
      <c r="YV199" s="66" t="str">
        <f t="shared" si="1611"/>
        <v>kg/GJ delivered</v>
      </c>
      <c r="YW199" s="126">
        <f t="shared" si="1612"/>
        <v>6.715885535106586E-2</v>
      </c>
      <c r="YX199" s="66" t="str">
        <f t="shared" si="1613"/>
        <v>kg/GJ delivered</v>
      </c>
      <c r="YY199" s="66" t="str">
        <f t="shared" si="1614"/>
        <v/>
      </c>
      <c r="YZ199" s="66" t="str">
        <f t="shared" si="1615"/>
        <v/>
      </c>
      <c r="ZA199" s="160">
        <f t="shared" si="1616"/>
        <v>7.0583622850311743E-3</v>
      </c>
      <c r="ZB199" s="66" t="str">
        <f t="shared" si="1617"/>
        <v>kg/GJ delivered</v>
      </c>
      <c r="ZC199" s="160">
        <f t="shared" si="1618"/>
        <v>1.0023709753890426E-3</v>
      </c>
      <c r="ZD199" s="66" t="str">
        <f t="shared" si="1619"/>
        <v>kg/GJ delivered</v>
      </c>
      <c r="ZE199" s="160">
        <f t="shared" si="1620"/>
        <v>2.6312238103962369E-3</v>
      </c>
      <c r="ZF199" s="66" t="str">
        <f t="shared" si="1621"/>
        <v>kg/GJ delivered</v>
      </c>
      <c r="ZG199" s="66" t="str">
        <f t="shared" si="1622"/>
        <v/>
      </c>
      <c r="ZH199" s="66" t="str">
        <f t="shared" si="1623"/>
        <v/>
      </c>
      <c r="ZI199" s="66" t="str">
        <f t="shared" si="1624"/>
        <v/>
      </c>
      <c r="ZJ199" s="66" t="str">
        <f t="shared" si="1625"/>
        <v/>
      </c>
      <c r="ZK199" s="66" t="str">
        <f t="shared" si="1626"/>
        <v/>
      </c>
      <c r="ZL199" s="66" t="str">
        <f t="shared" si="1627"/>
        <v/>
      </c>
      <c r="ZM199" s="160">
        <f t="shared" si="1628"/>
        <v>1.6706182923150714E-4</v>
      </c>
      <c r="ZN199" s="66" t="str">
        <f t="shared" si="1629"/>
        <v>kg/GJ delivered</v>
      </c>
      <c r="ZO199" s="160">
        <f t="shared" si="1630"/>
        <v>8.6454496627304932E-3</v>
      </c>
      <c r="ZP199" s="66" t="str">
        <f t="shared" si="1631"/>
        <v>kg/GJ delivered</v>
      </c>
      <c r="ZQ199" s="160">
        <f t="shared" si="1632"/>
        <v>6.6824731692602857E-4</v>
      </c>
      <c r="ZR199" s="66" t="str">
        <f t="shared" si="1633"/>
        <v>kg/GJ delivered</v>
      </c>
      <c r="ZS199" s="160">
        <f t="shared" si="1634"/>
        <v>8.3530914615753552E-4</v>
      </c>
      <c r="ZT199" s="66" t="str">
        <f t="shared" si="1635"/>
        <v>kg/GJ delivered</v>
      </c>
      <c r="ZU199" s="160">
        <f t="shared" si="1636"/>
        <v>3.3412365846301421E-3</v>
      </c>
      <c r="ZV199" s="66" t="str">
        <f t="shared" si="1637"/>
        <v>kg/GJ delivered</v>
      </c>
      <c r="ZW199" s="66" t="str">
        <f t="shared" si="1638"/>
        <v/>
      </c>
      <c r="ZX199" s="66" t="str">
        <f t="shared" si="1639"/>
        <v/>
      </c>
      <c r="ZY199" s="66" t="str">
        <f t="shared" si="1640"/>
        <v/>
      </c>
      <c r="ZZ199" s="66" t="str">
        <f t="shared" si="1641"/>
        <v/>
      </c>
      <c r="AAA199" s="160">
        <f t="shared" si="1642"/>
        <v>8.9378078638856304E-3</v>
      </c>
      <c r="AAB199" s="66" t="str">
        <f t="shared" si="1643"/>
        <v>kg/GJ delivered</v>
      </c>
      <c r="AAC199" s="160">
        <f t="shared" si="1644"/>
        <v>4.3853730173270614E-3</v>
      </c>
      <c r="AAD199" s="66" t="str">
        <f t="shared" si="1645"/>
        <v>kg/GJ delivered</v>
      </c>
      <c r="AAE199" s="160">
        <f t="shared" si="1646"/>
        <v>1.4200255484678108E-3</v>
      </c>
      <c r="AAF199" s="66" t="str">
        <f t="shared" si="1647"/>
        <v>kg/GJ delivered</v>
      </c>
      <c r="AAG199" s="160">
        <f t="shared" si="1648"/>
        <v>2.6312238103962369E-3</v>
      </c>
      <c r="AAH199" s="66" t="str">
        <f t="shared" si="1649"/>
        <v>kg/GJ delivered</v>
      </c>
      <c r="AAI199" s="160">
        <f t="shared" si="1650"/>
        <v>5.0118548769452129E-4</v>
      </c>
      <c r="AAJ199" s="66" t="str">
        <f t="shared" si="1651"/>
        <v>kg/GJ delivered</v>
      </c>
      <c r="AAK199" s="160">
        <f t="shared" si="1652"/>
        <v>4.1765457307876776E-4</v>
      </c>
      <c r="AAL199" s="66" t="str">
        <f t="shared" si="1653"/>
        <v>kg/GJ delivered</v>
      </c>
      <c r="AAM199" s="160">
        <f t="shared" si="1654"/>
        <v>9.6060551808116598E-4</v>
      </c>
      <c r="AAN199" s="66" t="str">
        <f t="shared" si="1655"/>
        <v>kg/GJ delivered</v>
      </c>
      <c r="AAO199" s="160">
        <f t="shared" si="1656"/>
        <v>2.5059274384726064E-4</v>
      </c>
      <c r="AAP199" s="66" t="str">
        <f t="shared" si="1657"/>
        <v>kg/GJ delivered</v>
      </c>
      <c r="AAQ199" s="160">
        <f t="shared" si="1658"/>
        <v>2.923582011551375E-3</v>
      </c>
      <c r="AAR199" s="66" t="str">
        <f t="shared" si="1659"/>
        <v>kg/GJ delivered</v>
      </c>
      <c r="AAS199" s="160">
        <f t="shared" si="1660"/>
        <v>2.5059274384726064E-4</v>
      </c>
      <c r="AAT199" s="66" t="str">
        <f t="shared" si="1661"/>
        <v>kg/GJ delivered</v>
      </c>
      <c r="AAU199" s="160">
        <f t="shared" si="1662"/>
        <v>5.8053985657948717E-3</v>
      </c>
      <c r="AAV199" s="66" t="str">
        <f t="shared" si="1663"/>
        <v>kg/GJ delivered</v>
      </c>
      <c r="AAW199" s="160">
        <f t="shared" si="1664"/>
        <v>1.0859018900047962E-3</v>
      </c>
      <c r="AAX199" s="66" t="str">
        <f t="shared" si="1665"/>
        <v>kg/GJ delivered</v>
      </c>
      <c r="AAY199" s="160">
        <f t="shared" si="1666"/>
        <v>1.6288528350071948E-3</v>
      </c>
      <c r="AAZ199" s="66" t="str">
        <f t="shared" si="1667"/>
        <v>kg/GJ delivered</v>
      </c>
      <c r="ABA199" s="160">
        <f t="shared" si="1668"/>
        <v>1.5870873776993178E-3</v>
      </c>
      <c r="ABB199" s="66" t="str">
        <f t="shared" si="1669"/>
        <v>kg/GJ delivered</v>
      </c>
      <c r="ABC199" s="160">
        <f t="shared" si="1670"/>
        <v>7.9354368884965892E-4</v>
      </c>
      <c r="ABD199" s="66" t="str">
        <f t="shared" si="1671"/>
        <v>kg/GJ delivered</v>
      </c>
      <c r="ABE199" s="66" t="str">
        <f t="shared" si="1672"/>
        <v/>
      </c>
      <c r="ABF199" s="66" t="str">
        <f t="shared" si="1673"/>
        <v/>
      </c>
      <c r="ABG199" s="66" t="str">
        <f t="shared" si="1674"/>
        <v/>
      </c>
      <c r="ABH199" s="66" t="str">
        <f t="shared" si="1675"/>
        <v/>
      </c>
      <c r="ABI199" s="160">
        <f t="shared" si="1676"/>
        <v>6.3483495107972713E-3</v>
      </c>
      <c r="ABJ199" s="66" t="str">
        <f t="shared" si="1677"/>
        <v>kg/GJ delivered</v>
      </c>
      <c r="ABK199" s="160">
        <f t="shared" si="1678"/>
        <v>2.5059274384726064E-4</v>
      </c>
      <c r="ABL199" s="66" t="str">
        <f t="shared" si="1679"/>
        <v>kg/GJ delivered</v>
      </c>
      <c r="ABM199" s="160">
        <f t="shared" si="1680"/>
        <v>2.1718037800095924E-3</v>
      </c>
      <c r="ABN199" s="66" t="str">
        <f t="shared" si="1681"/>
        <v>kg/GJ delivered</v>
      </c>
      <c r="ABO199" s="160">
        <f t="shared" si="1682"/>
        <v>3.3412365846301428E-4</v>
      </c>
      <c r="ABP199" s="66" t="str">
        <f t="shared" si="1683"/>
        <v>kg/GJ delivered</v>
      </c>
      <c r="ABQ199" s="160">
        <f t="shared" si="1684"/>
        <v>8.3530914615753571E-5</v>
      </c>
      <c r="ABR199" s="66" t="str">
        <f t="shared" si="1685"/>
        <v>kg/GJ delivered</v>
      </c>
      <c r="ABS199" s="160">
        <f t="shared" si="1686"/>
        <v>8.7707460346541227E-3</v>
      </c>
      <c r="ABT199" s="66" t="str">
        <f t="shared" si="1687"/>
        <v>kg/GJ delivered</v>
      </c>
      <c r="ABU199" s="160">
        <f t="shared" si="1688"/>
        <v>7.5177823154178199E-4</v>
      </c>
      <c r="ABV199" s="66" t="str">
        <f t="shared" si="1689"/>
        <v>kg/GJ delivered</v>
      </c>
      <c r="ABW199" s="160">
        <f t="shared" si="1690"/>
        <v>1.4617910057756875E-3</v>
      </c>
      <c r="ABX199" s="66" t="str">
        <f t="shared" si="1691"/>
        <v>kg/GJ delivered</v>
      </c>
      <c r="ABY199" s="160">
        <f t="shared" si="1692"/>
        <v>1.8376801215465781E-3</v>
      </c>
      <c r="ABZ199" s="66" t="str">
        <f t="shared" si="1693"/>
        <v>kg/GJ delivered</v>
      </c>
      <c r="ACA199" s="160">
        <f t="shared" si="1694"/>
        <v>4.3853730173270614E-3</v>
      </c>
      <c r="ACB199" s="66" t="str">
        <f t="shared" si="1695"/>
        <v>kg/GJ delivered</v>
      </c>
      <c r="ACC199" s="160">
        <f t="shared" si="1696"/>
        <v>2.8400510969356215E-3</v>
      </c>
      <c r="ACD199" s="66" t="str">
        <f t="shared" si="1697"/>
        <v>kg/GJ delivered</v>
      </c>
      <c r="ACE199" s="126">
        <f t="shared" si="1698"/>
        <v>2.1383914141632914E-2</v>
      </c>
      <c r="ACF199" s="66" t="str">
        <f t="shared" si="1699"/>
        <v>kg/GJ delivered</v>
      </c>
      <c r="ACG199" s="66" t="str">
        <f t="shared" si="1700"/>
        <v/>
      </c>
      <c r="ACH199" s="66" t="str">
        <f t="shared" si="1701"/>
        <v/>
      </c>
      <c r="ACI199" s="66" t="str">
        <f t="shared" si="1702"/>
        <v/>
      </c>
      <c r="ACJ199" s="66" t="str">
        <f t="shared" si="1703"/>
        <v/>
      </c>
      <c r="ACK199" s="66" t="str">
        <f t="shared" si="1704"/>
        <v/>
      </c>
      <c r="ACL199" s="66" t="str">
        <f t="shared" si="1705"/>
        <v/>
      </c>
      <c r="ACM199" s="66" t="str">
        <f t="shared" ref="ACM199:ACN199" si="1713">IF(AND(ACS$3="Unit", ACL199=""), "", IF(AND(ACS$3="Unit", ACL199="-"),"", IF(ACS$3="Unit", "kg/GJ delivered", IF(AND(NY199&lt;&gt;"", NY199&lt;&gt;"-", NX199="-"),"", IF($H199="","", IF(NX199="nd", "",IF(NX199="&lt;n.a.&gt;", "", IF(NY199="#/MJ", "", IF(NY199="kg/GJ delivered",NX199,IF(NY199="g/MJ delivered",NX199,IF(NY199="kg/MJ delivered",NX199*1000,IF(NY199="mg/MJ delivered",NX199/1000,IF(NY199="g/kg",((NX199)*(1/$I199)*(1/$H199)),IF(NY199="mg/kg",((NX199/1000)*(1/$I199)*(1/$H199)),IF(NY199="mg/MJ delivered",NX199/1000,IF(NY199="-","","Error"))))))))))))))))</f>
        <v/>
      </c>
      <c r="ACN199" s="66" t="str">
        <f t="shared" si="1713"/>
        <v/>
      </c>
      <c r="ACO199" s="66" t="str">
        <f t="shared" si="1707"/>
        <v/>
      </c>
      <c r="ACP199" s="66" t="str">
        <f t="shared" si="1708"/>
        <v/>
      </c>
      <c r="ACQ199" s="66" t="str">
        <f t="shared" si="1709"/>
        <v/>
      </c>
      <c r="ACR199" s="66" t="str">
        <f t="shared" si="1710"/>
        <v/>
      </c>
      <c r="ACS199" s="66" t="str">
        <f t="shared" si="1711"/>
        <v/>
      </c>
      <c r="ACT199" s="66" t="str">
        <f t="shared" si="1712"/>
        <v/>
      </c>
    </row>
    <row r="200" spans="2:774" ht="15.75" customHeight="1" x14ac:dyDescent="0.25">
      <c r="B200" s="66">
        <v>297</v>
      </c>
      <c r="C200" s="66" t="s">
        <v>1111</v>
      </c>
      <c r="D200" s="66" t="s">
        <v>1042</v>
      </c>
      <c r="E200" s="156" t="s">
        <v>1036</v>
      </c>
      <c r="F200" s="66" t="s">
        <v>1579</v>
      </c>
      <c r="G200" s="66" t="s">
        <v>492</v>
      </c>
      <c r="H200" s="126">
        <v>0.17244999999999999</v>
      </c>
      <c r="I200" s="130">
        <f>'Heating Values'!$D$24</f>
        <v>14.023</v>
      </c>
      <c r="J200" s="66" t="str">
        <f t="shared" si="1320"/>
        <v>Crop Residue, Improved, CN</v>
      </c>
      <c r="K200" s="161"/>
      <c r="L200" s="161"/>
      <c r="M200" s="161"/>
      <c r="N200" s="161"/>
      <c r="O200" s="66" t="s">
        <v>1030</v>
      </c>
      <c r="P200" s="66" t="str">
        <f t="shared" si="1327"/>
        <v>CN</v>
      </c>
      <c r="Q200" s="66" t="s">
        <v>87</v>
      </c>
      <c r="R200" s="162">
        <v>75.7</v>
      </c>
      <c r="S200" s="158" t="s">
        <v>523</v>
      </c>
      <c r="T200" s="158" t="s">
        <v>128</v>
      </c>
      <c r="U200" s="158" t="s">
        <v>128</v>
      </c>
      <c r="V200" s="158" t="s">
        <v>128</v>
      </c>
      <c r="W200" s="158" t="s">
        <v>128</v>
      </c>
      <c r="X200" s="166">
        <v>1544.2</v>
      </c>
      <c r="Y200" s="158" t="s">
        <v>523</v>
      </c>
      <c r="Z200" s="163">
        <v>0.4</v>
      </c>
      <c r="AA200" s="158" t="s">
        <v>523</v>
      </c>
      <c r="AB200" s="158" t="s">
        <v>128</v>
      </c>
      <c r="AC200" s="158" t="s">
        <v>128</v>
      </c>
      <c r="AD200" s="158" t="s">
        <v>128</v>
      </c>
      <c r="AE200" s="158" t="s">
        <v>128</v>
      </c>
      <c r="AF200" s="158" t="s">
        <v>128</v>
      </c>
      <c r="AG200" s="158" t="s">
        <v>128</v>
      </c>
      <c r="AH200" s="165">
        <v>1.52</v>
      </c>
      <c r="AI200" s="158" t="s">
        <v>523</v>
      </c>
      <c r="AJ200" s="158" t="s">
        <v>128</v>
      </c>
      <c r="AK200" s="158" t="s">
        <v>128</v>
      </c>
      <c r="AL200" s="158" t="s">
        <v>128</v>
      </c>
      <c r="AM200" s="158" t="s">
        <v>128</v>
      </c>
      <c r="AN200" s="158" t="s">
        <v>128</v>
      </c>
      <c r="AO200" s="158" t="s">
        <v>128</v>
      </c>
      <c r="AP200" s="158" t="s">
        <v>128</v>
      </c>
      <c r="AQ200" s="158" t="s">
        <v>128</v>
      </c>
      <c r="AR200" s="158" t="s">
        <v>128</v>
      </c>
      <c r="AS200" s="158" t="s">
        <v>128</v>
      </c>
      <c r="AT200" s="166">
        <v>1.7999999999999998E-4</v>
      </c>
      <c r="AU200" s="158" t="s">
        <v>523</v>
      </c>
      <c r="AV200" s="158" t="s">
        <v>128</v>
      </c>
      <c r="AW200" s="158" t="s">
        <v>128</v>
      </c>
      <c r="AX200" s="158" t="s">
        <v>128</v>
      </c>
      <c r="AY200" s="158" t="s">
        <v>128</v>
      </c>
      <c r="AZ200" s="158" t="s">
        <v>128</v>
      </c>
      <c r="BA200" s="158" t="s">
        <v>128</v>
      </c>
      <c r="BB200" s="158" t="s">
        <v>128</v>
      </c>
      <c r="BC200" s="158" t="s">
        <v>128</v>
      </c>
      <c r="BD200" s="158" t="s">
        <v>128</v>
      </c>
      <c r="BE200" s="158" t="s">
        <v>128</v>
      </c>
      <c r="BF200" s="163">
        <v>1.8287999999999999E-2</v>
      </c>
      <c r="BG200" s="158" t="s">
        <v>523</v>
      </c>
      <c r="BH200" s="158" t="s">
        <v>128</v>
      </c>
      <c r="BI200" s="158" t="s">
        <v>128</v>
      </c>
      <c r="BJ200" s="158" t="s">
        <v>128</v>
      </c>
      <c r="BK200" s="158" t="s">
        <v>128</v>
      </c>
      <c r="BL200" s="158" t="s">
        <v>128</v>
      </c>
      <c r="BM200" s="158" t="s">
        <v>128</v>
      </c>
      <c r="BN200" s="158" t="s">
        <v>128</v>
      </c>
      <c r="BO200" s="158" t="s">
        <v>128</v>
      </c>
      <c r="BP200" s="158" t="s">
        <v>128</v>
      </c>
      <c r="BQ200" s="158" t="s">
        <v>128</v>
      </c>
      <c r="BR200" s="158" t="s">
        <v>128</v>
      </c>
      <c r="BS200" s="158" t="s">
        <v>128</v>
      </c>
      <c r="BT200" s="158" t="s">
        <v>128</v>
      </c>
      <c r="BU200" s="158" t="s">
        <v>128</v>
      </c>
      <c r="BV200" s="158" t="s">
        <v>128</v>
      </c>
      <c r="BW200" s="158" t="s">
        <v>128</v>
      </c>
      <c r="BX200" s="158" t="s">
        <v>128</v>
      </c>
      <c r="BY200" s="158" t="s">
        <v>128</v>
      </c>
      <c r="BZ200" s="158" t="s">
        <v>128</v>
      </c>
      <c r="CA200" s="158" t="s">
        <v>128</v>
      </c>
      <c r="CB200" s="158" t="s">
        <v>128</v>
      </c>
      <c r="CC200" s="158" t="s">
        <v>128</v>
      </c>
      <c r="CD200" s="158" t="s">
        <v>128</v>
      </c>
      <c r="CE200" s="158" t="s">
        <v>128</v>
      </c>
      <c r="CF200" s="158" t="s">
        <v>128</v>
      </c>
      <c r="CG200" s="158" t="s">
        <v>128</v>
      </c>
      <c r="CH200" s="158" t="s">
        <v>128</v>
      </c>
      <c r="CI200" s="158" t="s">
        <v>128</v>
      </c>
      <c r="CJ200" s="158" t="s">
        <v>128</v>
      </c>
      <c r="CK200" s="158" t="s">
        <v>128</v>
      </c>
      <c r="CL200" s="158" t="s">
        <v>128</v>
      </c>
      <c r="CM200" s="158" t="s">
        <v>128</v>
      </c>
      <c r="CN200" s="158" t="s">
        <v>128</v>
      </c>
      <c r="CO200" s="158" t="s">
        <v>128</v>
      </c>
      <c r="CP200" s="166">
        <v>4.1219999999999998E-3</v>
      </c>
      <c r="CQ200" s="158" t="s">
        <v>523</v>
      </c>
      <c r="CR200" s="158" t="s">
        <v>128</v>
      </c>
      <c r="CS200" s="158" t="s">
        <v>128</v>
      </c>
      <c r="CT200" s="158" t="s">
        <v>128</v>
      </c>
      <c r="CU200" s="158" t="s">
        <v>128</v>
      </c>
      <c r="CV200" s="158" t="s">
        <v>128</v>
      </c>
      <c r="CW200" s="158" t="s">
        <v>128</v>
      </c>
      <c r="CX200" s="158" t="s">
        <v>128</v>
      </c>
      <c r="CY200" s="158" t="s">
        <v>128</v>
      </c>
      <c r="CZ200" s="158" t="s">
        <v>128</v>
      </c>
      <c r="DA200" s="158" t="s">
        <v>128</v>
      </c>
      <c r="DB200" s="158" t="s">
        <v>128</v>
      </c>
      <c r="DC200" s="158" t="s">
        <v>128</v>
      </c>
      <c r="DD200" s="158" t="s">
        <v>128</v>
      </c>
      <c r="DE200" s="158" t="s">
        <v>128</v>
      </c>
      <c r="DF200" s="158" t="s">
        <v>128</v>
      </c>
      <c r="DG200" s="158" t="s">
        <v>128</v>
      </c>
      <c r="DH200" s="158" t="s">
        <v>128</v>
      </c>
      <c r="DI200" s="158" t="s">
        <v>128</v>
      </c>
      <c r="DJ200" s="158" t="s">
        <v>128</v>
      </c>
      <c r="DK200" s="158" t="s">
        <v>128</v>
      </c>
      <c r="DL200" s="158" t="s">
        <v>128</v>
      </c>
      <c r="DM200" s="158" t="s">
        <v>128</v>
      </c>
      <c r="DN200" s="166">
        <v>1.6199999999999998E-4</v>
      </c>
      <c r="DO200" s="158" t="s">
        <v>523</v>
      </c>
      <c r="DP200" s="158" t="s">
        <v>128</v>
      </c>
      <c r="DQ200" s="158" t="s">
        <v>128</v>
      </c>
      <c r="DR200" s="158" t="s">
        <v>128</v>
      </c>
      <c r="DS200" s="158" t="s">
        <v>128</v>
      </c>
      <c r="DT200" s="158" t="s">
        <v>128</v>
      </c>
      <c r="DU200" s="158" t="s">
        <v>128</v>
      </c>
      <c r="DV200" s="158" t="s">
        <v>128</v>
      </c>
      <c r="DW200" s="158" t="s">
        <v>128</v>
      </c>
      <c r="DX200" s="158" t="s">
        <v>128</v>
      </c>
      <c r="DY200" s="158" t="s">
        <v>128</v>
      </c>
      <c r="DZ200" s="158" t="s">
        <v>128</v>
      </c>
      <c r="EA200" s="158" t="s">
        <v>128</v>
      </c>
      <c r="EB200" s="158" t="s">
        <v>128</v>
      </c>
      <c r="EC200" s="158" t="s">
        <v>128</v>
      </c>
      <c r="ED200" s="158" t="s">
        <v>128</v>
      </c>
      <c r="EE200" s="158" t="s">
        <v>128</v>
      </c>
      <c r="EF200" s="158" t="s">
        <v>128</v>
      </c>
      <c r="EG200" s="158" t="s">
        <v>128</v>
      </c>
      <c r="EH200" s="158" t="s">
        <v>128</v>
      </c>
      <c r="EI200" s="158" t="s">
        <v>128</v>
      </c>
      <c r="EJ200" s="158" t="s">
        <v>128</v>
      </c>
      <c r="EK200" s="158" t="s">
        <v>128</v>
      </c>
      <c r="EL200" s="158" t="s">
        <v>128</v>
      </c>
      <c r="EM200" s="158" t="s">
        <v>128</v>
      </c>
      <c r="EN200" s="158" t="s">
        <v>128</v>
      </c>
      <c r="EO200" s="158" t="s">
        <v>128</v>
      </c>
      <c r="EP200" s="158" t="s">
        <v>128</v>
      </c>
      <c r="EQ200" s="158" t="s">
        <v>128</v>
      </c>
      <c r="ER200" s="158" t="s">
        <v>128</v>
      </c>
      <c r="ES200" s="158" t="s">
        <v>128</v>
      </c>
      <c r="ET200" s="158" t="s">
        <v>128</v>
      </c>
      <c r="EU200" s="158" t="s">
        <v>128</v>
      </c>
      <c r="EV200" s="158" t="s">
        <v>128</v>
      </c>
      <c r="EW200" s="158" t="s">
        <v>128</v>
      </c>
      <c r="EX200" s="166">
        <v>1.44E-4</v>
      </c>
      <c r="EY200" s="158" t="s">
        <v>523</v>
      </c>
      <c r="EZ200" s="163">
        <v>1.7478E-2</v>
      </c>
      <c r="FA200" s="158" t="s">
        <v>523</v>
      </c>
      <c r="FB200" s="158" t="s">
        <v>128</v>
      </c>
      <c r="FC200" s="158" t="s">
        <v>128</v>
      </c>
      <c r="FD200" s="158" t="s">
        <v>128</v>
      </c>
      <c r="FE200" s="158" t="s">
        <v>128</v>
      </c>
      <c r="FF200" s="158" t="s">
        <v>128</v>
      </c>
      <c r="FG200" s="158" t="s">
        <v>128</v>
      </c>
      <c r="FH200" s="158" t="s">
        <v>128</v>
      </c>
      <c r="FI200" s="158" t="s">
        <v>128</v>
      </c>
      <c r="FJ200" s="158" t="s">
        <v>128</v>
      </c>
      <c r="FK200" s="158" t="s">
        <v>128</v>
      </c>
      <c r="FL200" s="158" t="s">
        <v>128</v>
      </c>
      <c r="FM200" s="158" t="s">
        <v>128</v>
      </c>
      <c r="FN200" s="158" t="s">
        <v>128</v>
      </c>
      <c r="FO200" s="158" t="s">
        <v>128</v>
      </c>
      <c r="FP200" s="158" t="s">
        <v>128</v>
      </c>
      <c r="FQ200" s="158" t="s">
        <v>128</v>
      </c>
      <c r="FR200" s="158" t="s">
        <v>128</v>
      </c>
      <c r="FS200" s="158" t="s">
        <v>128</v>
      </c>
      <c r="FT200" s="158" t="s">
        <v>128</v>
      </c>
      <c r="FU200" s="158" t="s">
        <v>128</v>
      </c>
      <c r="FV200" s="158" t="s">
        <v>128</v>
      </c>
      <c r="FW200" s="158" t="s">
        <v>128</v>
      </c>
      <c r="FX200" s="158" t="s">
        <v>128</v>
      </c>
      <c r="FY200" s="158" t="s">
        <v>128</v>
      </c>
      <c r="FZ200" s="158" t="s">
        <v>128</v>
      </c>
      <c r="GA200" s="158" t="s">
        <v>128</v>
      </c>
      <c r="GB200" s="158" t="s">
        <v>128</v>
      </c>
      <c r="GC200" s="158" t="s">
        <v>128</v>
      </c>
      <c r="GD200" s="158" t="s">
        <v>128</v>
      </c>
      <c r="GE200" s="158" t="s">
        <v>128</v>
      </c>
      <c r="GF200" s="158" t="s">
        <v>128</v>
      </c>
      <c r="GG200" s="158" t="s">
        <v>128</v>
      </c>
      <c r="GH200" s="158" t="s">
        <v>128</v>
      </c>
      <c r="GI200" s="158" t="s">
        <v>128</v>
      </c>
      <c r="GJ200" s="158" t="s">
        <v>128</v>
      </c>
      <c r="GK200" s="158" t="s">
        <v>128</v>
      </c>
      <c r="GL200" s="158" t="s">
        <v>128</v>
      </c>
      <c r="GM200" s="158" t="s">
        <v>128</v>
      </c>
      <c r="GN200" s="158" t="s">
        <v>128</v>
      </c>
      <c r="GO200" s="158" t="s">
        <v>128</v>
      </c>
      <c r="GP200" s="158" t="s">
        <v>128</v>
      </c>
      <c r="GQ200" s="158" t="s">
        <v>128</v>
      </c>
      <c r="GR200" s="158" t="s">
        <v>128</v>
      </c>
      <c r="GS200" s="158" t="s">
        <v>128</v>
      </c>
      <c r="GT200" s="158" t="s">
        <v>128</v>
      </c>
      <c r="GU200" s="158" t="s">
        <v>128</v>
      </c>
      <c r="GV200" s="158" t="s">
        <v>128</v>
      </c>
      <c r="GW200" s="158" t="s">
        <v>128</v>
      </c>
      <c r="GX200" s="158" t="s">
        <v>128</v>
      </c>
      <c r="GY200" s="158" t="s">
        <v>128</v>
      </c>
      <c r="GZ200" s="158" t="s">
        <v>128</v>
      </c>
      <c r="HA200" s="158" t="s">
        <v>128</v>
      </c>
      <c r="HB200" s="158" t="s">
        <v>128</v>
      </c>
      <c r="HC200" s="158" t="s">
        <v>128</v>
      </c>
      <c r="HD200" s="158" t="s">
        <v>128</v>
      </c>
      <c r="HE200" s="158" t="s">
        <v>128</v>
      </c>
      <c r="HF200" s="158" t="s">
        <v>128</v>
      </c>
      <c r="HG200" s="158" t="s">
        <v>128</v>
      </c>
      <c r="HH200" s="158" t="s">
        <v>128</v>
      </c>
      <c r="HI200" s="158" t="s">
        <v>128</v>
      </c>
      <c r="HJ200" s="158" t="s">
        <v>128</v>
      </c>
      <c r="HK200" s="158" t="s">
        <v>128</v>
      </c>
      <c r="HL200" s="158" t="s">
        <v>128</v>
      </c>
      <c r="HM200" s="158" t="s">
        <v>128</v>
      </c>
      <c r="HN200" s="158" t="s">
        <v>128</v>
      </c>
      <c r="HO200" s="158" t="s">
        <v>128</v>
      </c>
      <c r="HP200" s="158" t="s">
        <v>128</v>
      </c>
      <c r="HQ200" s="158" t="s">
        <v>128</v>
      </c>
      <c r="HR200" s="158" t="s">
        <v>128</v>
      </c>
      <c r="HS200" s="158" t="s">
        <v>128</v>
      </c>
      <c r="HT200" s="158" t="s">
        <v>128</v>
      </c>
      <c r="HU200" s="158" t="s">
        <v>128</v>
      </c>
      <c r="HV200" s="158" t="s">
        <v>128</v>
      </c>
      <c r="HW200" s="158" t="s">
        <v>128</v>
      </c>
      <c r="HX200" s="158" t="s">
        <v>128</v>
      </c>
      <c r="HY200" s="158" t="s">
        <v>128</v>
      </c>
      <c r="HZ200" s="158" t="s">
        <v>128</v>
      </c>
      <c r="IA200" s="158" t="s">
        <v>128</v>
      </c>
      <c r="IB200" s="158" t="s">
        <v>128</v>
      </c>
      <c r="IC200" s="158" t="s">
        <v>128</v>
      </c>
      <c r="ID200" s="158" t="s">
        <v>128</v>
      </c>
      <c r="IE200" s="158" t="s">
        <v>128</v>
      </c>
      <c r="IF200" s="158" t="s">
        <v>128</v>
      </c>
      <c r="IG200" s="158" t="s">
        <v>128</v>
      </c>
      <c r="IH200" s="158" t="s">
        <v>128</v>
      </c>
      <c r="II200" s="158" t="s">
        <v>128</v>
      </c>
      <c r="IJ200" s="158" t="s">
        <v>128</v>
      </c>
      <c r="IK200" s="158" t="s">
        <v>128</v>
      </c>
      <c r="IL200" s="158" t="s">
        <v>128</v>
      </c>
      <c r="IM200" s="158" t="s">
        <v>128</v>
      </c>
      <c r="IN200" s="158" t="s">
        <v>128</v>
      </c>
      <c r="IO200" s="158" t="s">
        <v>128</v>
      </c>
      <c r="IP200" s="158" t="s">
        <v>128</v>
      </c>
      <c r="IQ200" s="158" t="s">
        <v>128</v>
      </c>
      <c r="IR200" s="158" t="s">
        <v>128</v>
      </c>
      <c r="IS200" s="158" t="s">
        <v>128</v>
      </c>
      <c r="IT200" s="158" t="s">
        <v>128</v>
      </c>
      <c r="IU200" s="158" t="s">
        <v>128</v>
      </c>
      <c r="IV200" s="158" t="s">
        <v>128</v>
      </c>
      <c r="IW200" s="158" t="s">
        <v>128</v>
      </c>
      <c r="IX200" s="158" t="s">
        <v>128</v>
      </c>
      <c r="IY200" s="158" t="s">
        <v>128</v>
      </c>
      <c r="IZ200" s="158" t="s">
        <v>128</v>
      </c>
      <c r="JA200" s="158" t="s">
        <v>128</v>
      </c>
      <c r="JB200" s="158" t="s">
        <v>128</v>
      </c>
      <c r="JC200" s="158" t="s">
        <v>128</v>
      </c>
      <c r="JD200" s="158" t="s">
        <v>128</v>
      </c>
      <c r="JE200" s="158" t="s">
        <v>128</v>
      </c>
      <c r="JF200" s="158" t="s">
        <v>128</v>
      </c>
      <c r="JG200" s="158" t="s">
        <v>128</v>
      </c>
      <c r="JH200" s="158" t="s">
        <v>128</v>
      </c>
      <c r="JI200" s="158" t="s">
        <v>128</v>
      </c>
      <c r="JJ200" s="163">
        <v>1.3985999999999998E-2</v>
      </c>
      <c r="JK200" s="158" t="s">
        <v>523</v>
      </c>
      <c r="JL200" s="166">
        <v>4.2300000000000003E-3</v>
      </c>
      <c r="JM200" s="158" t="s">
        <v>523</v>
      </c>
      <c r="JN200" s="158" t="s">
        <v>128</v>
      </c>
      <c r="JO200" s="158" t="s">
        <v>128</v>
      </c>
      <c r="JP200" s="166">
        <v>4.3020000000000003E-3</v>
      </c>
      <c r="JQ200" s="158" t="s">
        <v>523</v>
      </c>
      <c r="JR200" s="166">
        <v>8.9099999999999995E-3</v>
      </c>
      <c r="JS200" s="158" t="s">
        <v>523</v>
      </c>
      <c r="JT200" s="163">
        <v>2.3958E-2</v>
      </c>
      <c r="JU200" s="158" t="s">
        <v>523</v>
      </c>
      <c r="JV200" s="166">
        <v>1.8E-5</v>
      </c>
      <c r="JW200" s="158" t="s">
        <v>523</v>
      </c>
      <c r="JX200" s="166">
        <v>2.6279999999999997E-3</v>
      </c>
      <c r="JY200" s="158" t="s">
        <v>523</v>
      </c>
      <c r="JZ200" s="166">
        <v>1.26E-4</v>
      </c>
      <c r="KA200" s="158" t="s">
        <v>523</v>
      </c>
      <c r="KB200" s="166">
        <v>7.1999999999999994E-4</v>
      </c>
      <c r="KC200" s="158" t="s">
        <v>523</v>
      </c>
      <c r="KD200" s="166">
        <v>4.2479999999999992E-3</v>
      </c>
      <c r="KE200" s="158" t="s">
        <v>523</v>
      </c>
      <c r="KF200" s="166">
        <v>4.4999999999999999E-4</v>
      </c>
      <c r="KG200" s="158" t="s">
        <v>523</v>
      </c>
      <c r="KH200" s="163">
        <v>2.8943999999999998E-2</v>
      </c>
      <c r="KI200" s="158" t="s">
        <v>523</v>
      </c>
      <c r="KJ200" s="158" t="s">
        <v>128</v>
      </c>
      <c r="KK200" s="158" t="s">
        <v>128</v>
      </c>
      <c r="KL200" s="166">
        <v>3.0419999999999996E-3</v>
      </c>
      <c r="KM200" s="158" t="s">
        <v>523</v>
      </c>
      <c r="KN200" s="166">
        <v>4.3199999999999993E-4</v>
      </c>
      <c r="KO200" s="158" t="s">
        <v>523</v>
      </c>
      <c r="KP200" s="166">
        <v>1.134E-3</v>
      </c>
      <c r="KQ200" s="158" t="s">
        <v>523</v>
      </c>
      <c r="KR200" s="158" t="s">
        <v>128</v>
      </c>
      <c r="KS200" s="158" t="s">
        <v>128</v>
      </c>
      <c r="KT200" s="158" t="s">
        <v>128</v>
      </c>
      <c r="KU200" s="158" t="s">
        <v>128</v>
      </c>
      <c r="KV200" s="158" t="s">
        <v>128</v>
      </c>
      <c r="KW200" s="158" t="s">
        <v>128</v>
      </c>
      <c r="KX200" s="166">
        <v>7.2000000000000002E-5</v>
      </c>
      <c r="KY200" s="158" t="s">
        <v>523</v>
      </c>
      <c r="KZ200" s="166">
        <v>3.7259999999999993E-3</v>
      </c>
      <c r="LA200" s="158" t="s">
        <v>523</v>
      </c>
      <c r="LB200" s="166">
        <v>2.8800000000000001E-4</v>
      </c>
      <c r="LC200" s="158" t="s">
        <v>523</v>
      </c>
      <c r="LD200" s="166">
        <v>3.5999999999999997E-4</v>
      </c>
      <c r="LE200" s="158" t="s">
        <v>523</v>
      </c>
      <c r="LF200" s="166">
        <v>1.4399999999999999E-3</v>
      </c>
      <c r="LG200" s="158" t="s">
        <v>523</v>
      </c>
      <c r="LH200" s="158" t="s">
        <v>128</v>
      </c>
      <c r="LI200" s="158" t="s">
        <v>128</v>
      </c>
      <c r="LJ200" s="158" t="s">
        <v>128</v>
      </c>
      <c r="LK200" s="158" t="s">
        <v>128</v>
      </c>
      <c r="LL200" s="166">
        <v>3.852E-3</v>
      </c>
      <c r="LM200" s="158" t="s">
        <v>523</v>
      </c>
      <c r="LN200" s="166">
        <v>1.89E-3</v>
      </c>
      <c r="LO200" s="158" t="s">
        <v>523</v>
      </c>
      <c r="LP200" s="166">
        <v>6.1200000000000002E-4</v>
      </c>
      <c r="LQ200" s="158" t="s">
        <v>523</v>
      </c>
      <c r="LR200" s="166">
        <v>1.134E-3</v>
      </c>
      <c r="LS200" s="158" t="s">
        <v>523</v>
      </c>
      <c r="LT200" s="166">
        <v>2.1599999999999996E-4</v>
      </c>
      <c r="LU200" s="158" t="s">
        <v>523</v>
      </c>
      <c r="LV200" s="166">
        <v>1.7999999999999998E-4</v>
      </c>
      <c r="LW200" s="158" t="s">
        <v>523</v>
      </c>
      <c r="LX200" s="166">
        <v>4.1399999999999998E-4</v>
      </c>
      <c r="LY200" s="158" t="s">
        <v>523</v>
      </c>
      <c r="LZ200" s="166">
        <v>1.0799999999999998E-4</v>
      </c>
      <c r="MA200" s="158" t="s">
        <v>523</v>
      </c>
      <c r="MB200" s="166">
        <v>1.2600000000000001E-3</v>
      </c>
      <c r="MC200" s="158" t="s">
        <v>523</v>
      </c>
      <c r="MD200" s="166">
        <v>1.0799999999999998E-4</v>
      </c>
      <c r="ME200" s="158" t="s">
        <v>523</v>
      </c>
      <c r="MF200" s="166">
        <v>2.5019999999999999E-3</v>
      </c>
      <c r="MG200" s="158" t="s">
        <v>523</v>
      </c>
      <c r="MH200" s="166">
        <v>4.6799999999999999E-4</v>
      </c>
      <c r="MI200" s="158" t="s">
        <v>523</v>
      </c>
      <c r="MJ200" s="166">
        <v>7.0199999999999993E-4</v>
      </c>
      <c r="MK200" s="158" t="s">
        <v>523</v>
      </c>
      <c r="ML200" s="166">
        <v>6.8400000000000004E-4</v>
      </c>
      <c r="MM200" s="158" t="s">
        <v>523</v>
      </c>
      <c r="MN200" s="166">
        <v>3.4200000000000002E-4</v>
      </c>
      <c r="MO200" s="158" t="s">
        <v>523</v>
      </c>
      <c r="MP200" s="158" t="s">
        <v>128</v>
      </c>
      <c r="MQ200" s="158" t="s">
        <v>128</v>
      </c>
      <c r="MR200" s="158" t="s">
        <v>128</v>
      </c>
      <c r="MS200" s="158" t="s">
        <v>128</v>
      </c>
      <c r="MT200" s="166">
        <v>2.7360000000000002E-3</v>
      </c>
      <c r="MU200" s="158" t="s">
        <v>523</v>
      </c>
      <c r="MV200" s="166">
        <v>1.0799999999999998E-4</v>
      </c>
      <c r="MW200" s="158" t="s">
        <v>523</v>
      </c>
      <c r="MX200" s="166">
        <v>9.3599999999999998E-4</v>
      </c>
      <c r="MY200" s="158" t="s">
        <v>523</v>
      </c>
      <c r="MZ200" s="166">
        <v>1.44E-4</v>
      </c>
      <c r="NA200" s="158" t="s">
        <v>523</v>
      </c>
      <c r="NB200" s="166">
        <v>3.6000000000000001E-5</v>
      </c>
      <c r="NC200" s="158" t="s">
        <v>523</v>
      </c>
      <c r="ND200" s="166">
        <v>3.7799999999999999E-3</v>
      </c>
      <c r="NE200" s="158" t="s">
        <v>523</v>
      </c>
      <c r="NF200" s="166">
        <v>3.2399999999999996E-4</v>
      </c>
      <c r="NG200" s="158" t="s">
        <v>523</v>
      </c>
      <c r="NH200" s="166">
        <v>6.3000000000000003E-4</v>
      </c>
      <c r="NI200" s="158" t="s">
        <v>523</v>
      </c>
      <c r="NJ200" s="166">
        <v>7.9199999999999995E-4</v>
      </c>
      <c r="NK200" s="158" t="s">
        <v>523</v>
      </c>
      <c r="NL200" s="166">
        <v>1.89E-3</v>
      </c>
      <c r="NM200" s="158" t="s">
        <v>523</v>
      </c>
      <c r="NN200" s="166">
        <v>1.224E-3</v>
      </c>
      <c r="NO200" s="158" t="s">
        <v>523</v>
      </c>
      <c r="NP200" s="166">
        <v>9.2160000000000002E-3</v>
      </c>
      <c r="NQ200" s="158" t="s">
        <v>523</v>
      </c>
      <c r="NR200" s="158" t="s">
        <v>128</v>
      </c>
      <c r="NS200" s="158" t="s">
        <v>128</v>
      </c>
      <c r="NT200" s="158" t="s">
        <v>128</v>
      </c>
      <c r="NU200" s="158" t="s">
        <v>128</v>
      </c>
      <c r="NV200" s="158" t="s">
        <v>128</v>
      </c>
      <c r="NW200" s="158" t="s">
        <v>128</v>
      </c>
      <c r="NX200" s="158" t="s">
        <v>128</v>
      </c>
      <c r="NY200" s="158" t="s">
        <v>128</v>
      </c>
      <c r="NZ200" s="158" t="s">
        <v>128</v>
      </c>
      <c r="OA200" s="158" t="s">
        <v>128</v>
      </c>
      <c r="OB200" s="158" t="s">
        <v>128</v>
      </c>
      <c r="OC200" s="158" t="s">
        <v>128</v>
      </c>
      <c r="OD200" s="158" t="s">
        <v>128</v>
      </c>
      <c r="OE200" s="170" t="s">
        <v>128</v>
      </c>
      <c r="OF200" s="181"/>
      <c r="OG200" s="174">
        <f t="shared" si="1336"/>
        <v>31.303417011943292</v>
      </c>
      <c r="OH200" s="66" t="str">
        <f t="shared" si="1337"/>
        <v>kg/GJ delivered</v>
      </c>
      <c r="OI200" s="66" t="str">
        <f t="shared" si="1338"/>
        <v/>
      </c>
      <c r="OJ200" s="66" t="str">
        <f t="shared" si="1339"/>
        <v/>
      </c>
      <c r="OK200" s="66" t="str">
        <f t="shared" si="1340"/>
        <v/>
      </c>
      <c r="OL200" s="66" t="str">
        <f t="shared" si="1341"/>
        <v/>
      </c>
      <c r="OM200" s="159">
        <f t="shared" si="1342"/>
        <v>638.5566254933002</v>
      </c>
      <c r="ON200" s="66" t="str">
        <f t="shared" si="1343"/>
        <v>kg/GJ delivered</v>
      </c>
      <c r="OO200" s="126">
        <f t="shared" si="1344"/>
        <v>0.1654077517143635</v>
      </c>
      <c r="OP200" s="66" t="str">
        <f t="shared" si="1345"/>
        <v>kg/GJ delivered</v>
      </c>
      <c r="OQ200" s="66" t="str">
        <f t="shared" si="1346"/>
        <v/>
      </c>
      <c r="OR200" s="66" t="str">
        <f t="shared" si="1347"/>
        <v/>
      </c>
      <c r="OS200" s="66" t="str">
        <f t="shared" si="1348"/>
        <v/>
      </c>
      <c r="OT200" s="66" t="str">
        <f t="shared" si="1349"/>
        <v/>
      </c>
      <c r="OU200" s="66" t="str">
        <f t="shared" si="1350"/>
        <v/>
      </c>
      <c r="OV200" s="66" t="str">
        <f t="shared" si="1351"/>
        <v/>
      </c>
      <c r="OW200" s="126">
        <f t="shared" si="1352"/>
        <v>0.62854945651458127</v>
      </c>
      <c r="OX200" s="66" t="str">
        <f t="shared" si="1353"/>
        <v>kg/GJ delivered</v>
      </c>
      <c r="OY200" s="66" t="str">
        <f t="shared" si="1354"/>
        <v/>
      </c>
      <c r="OZ200" s="66" t="str">
        <f t="shared" si="1355"/>
        <v/>
      </c>
      <c r="PA200" s="66" t="str">
        <f t="shared" si="1356"/>
        <v/>
      </c>
      <c r="PB200" s="66" t="str">
        <f t="shared" si="1357"/>
        <v/>
      </c>
      <c r="PC200" s="66" t="str">
        <f t="shared" si="1358"/>
        <v/>
      </c>
      <c r="PD200" s="66" t="str">
        <f t="shared" si="1359"/>
        <v/>
      </c>
      <c r="PE200" s="66" t="str">
        <f t="shared" si="1360"/>
        <v/>
      </c>
      <c r="PF200" s="66" t="str">
        <f t="shared" si="1361"/>
        <v/>
      </c>
      <c r="PG200" s="66" t="str">
        <f t="shared" si="1362"/>
        <v/>
      </c>
      <c r="PH200" s="66" t="str">
        <f t="shared" si="1363"/>
        <v/>
      </c>
      <c r="PI200" s="160">
        <f t="shared" si="1364"/>
        <v>7.4433488271463555E-5</v>
      </c>
      <c r="PJ200" s="66" t="str">
        <f t="shared" si="1365"/>
        <v>kg/GJ delivered</v>
      </c>
      <c r="PK200" s="66" t="str">
        <f t="shared" si="1366"/>
        <v/>
      </c>
      <c r="PL200" s="66" t="str">
        <f t="shared" si="1367"/>
        <v/>
      </c>
      <c r="PM200" s="66" t="str">
        <f t="shared" si="1368"/>
        <v/>
      </c>
      <c r="PN200" s="66" t="str">
        <f t="shared" si="1369"/>
        <v/>
      </c>
      <c r="PO200" s="66" t="str">
        <f t="shared" si="1370"/>
        <v/>
      </c>
      <c r="PP200" s="66" t="str">
        <f t="shared" si="1371"/>
        <v/>
      </c>
      <c r="PQ200" s="66" t="str">
        <f t="shared" si="1372"/>
        <v/>
      </c>
      <c r="PR200" s="66" t="str">
        <f t="shared" si="1373"/>
        <v/>
      </c>
      <c r="PS200" s="66" t="str">
        <f t="shared" si="1374"/>
        <v/>
      </c>
      <c r="PT200" s="66" t="str">
        <f t="shared" si="1375"/>
        <v/>
      </c>
      <c r="PU200" s="160">
        <f t="shared" si="1376"/>
        <v>7.5624424083806981E-3</v>
      </c>
      <c r="PV200" s="66" t="str">
        <f t="shared" si="1377"/>
        <v>kg/GJ delivered</v>
      </c>
      <c r="PW200" s="66" t="str">
        <f t="shared" si="1378"/>
        <v/>
      </c>
      <c r="PX200" s="66" t="str">
        <f t="shared" si="1379"/>
        <v/>
      </c>
      <c r="PY200" s="66" t="str">
        <f t="shared" si="1380"/>
        <v/>
      </c>
      <c r="PZ200" s="66" t="str">
        <f t="shared" si="1381"/>
        <v/>
      </c>
      <c r="QA200" s="66" t="str">
        <f t="shared" si="1382"/>
        <v/>
      </c>
      <c r="QB200" s="66" t="str">
        <f t="shared" si="1383"/>
        <v/>
      </c>
      <c r="QC200" s="66" t="str">
        <f t="shared" si="1384"/>
        <v/>
      </c>
      <c r="QD200" s="66" t="str">
        <f t="shared" si="1385"/>
        <v/>
      </c>
      <c r="QE200" s="66" t="str">
        <f t="shared" si="1386"/>
        <v/>
      </c>
      <c r="QF200" s="66" t="str">
        <f t="shared" si="1387"/>
        <v/>
      </c>
      <c r="QG200" s="66" t="str">
        <f t="shared" si="1388"/>
        <v/>
      </c>
      <c r="QH200" s="66" t="str">
        <f t="shared" si="1389"/>
        <v/>
      </c>
      <c r="QI200" s="66" t="str">
        <f t="shared" si="1390"/>
        <v/>
      </c>
      <c r="QJ200" s="66" t="str">
        <f t="shared" si="1391"/>
        <v/>
      </c>
      <c r="QK200" s="66" t="str">
        <f t="shared" si="1392"/>
        <v/>
      </c>
      <c r="QL200" s="66" t="str">
        <f t="shared" si="1393"/>
        <v/>
      </c>
      <c r="QM200" s="66" t="str">
        <f t="shared" si="1394"/>
        <v/>
      </c>
      <c r="QN200" s="66" t="str">
        <f t="shared" si="1395"/>
        <v/>
      </c>
      <c r="QO200" s="66" t="str">
        <f t="shared" si="1396"/>
        <v/>
      </c>
      <c r="QP200" s="66" t="str">
        <f t="shared" si="1397"/>
        <v/>
      </c>
      <c r="QQ200" s="66" t="str">
        <f t="shared" si="1398"/>
        <v/>
      </c>
      <c r="QR200" s="66" t="str">
        <f t="shared" si="1399"/>
        <v/>
      </c>
      <c r="QS200" s="66" t="str">
        <f t="shared" si="1400"/>
        <v/>
      </c>
      <c r="QT200" s="66" t="str">
        <f t="shared" si="1401"/>
        <v/>
      </c>
      <c r="QU200" s="66" t="str">
        <f t="shared" si="1402"/>
        <v/>
      </c>
      <c r="QV200" s="66" t="str">
        <f t="shared" si="1403"/>
        <v/>
      </c>
      <c r="QW200" s="66" t="str">
        <f t="shared" si="1404"/>
        <v/>
      </c>
      <c r="QX200" s="66" t="str">
        <f t="shared" si="1405"/>
        <v/>
      </c>
      <c r="QY200" s="66" t="str">
        <f t="shared" si="1406"/>
        <v/>
      </c>
      <c r="QZ200" s="66" t="str">
        <f t="shared" si="1407"/>
        <v/>
      </c>
      <c r="RA200" s="66" t="str">
        <f t="shared" si="1408"/>
        <v/>
      </c>
      <c r="RB200" s="66" t="str">
        <f t="shared" si="1409"/>
        <v/>
      </c>
      <c r="RC200" s="66" t="str">
        <f t="shared" si="1410"/>
        <v/>
      </c>
      <c r="RD200" s="66" t="str">
        <f t="shared" si="1411"/>
        <v/>
      </c>
      <c r="RE200" s="160">
        <f t="shared" si="1412"/>
        <v>1.7045268814165158E-3</v>
      </c>
      <c r="RF200" s="66" t="str">
        <f t="shared" si="1413"/>
        <v>kg/GJ delivered</v>
      </c>
      <c r="RG200" s="66" t="str">
        <f t="shared" si="1414"/>
        <v/>
      </c>
      <c r="RH200" s="66" t="str">
        <f t="shared" si="1415"/>
        <v/>
      </c>
      <c r="RI200" s="66" t="str">
        <f t="shared" si="1416"/>
        <v/>
      </c>
      <c r="RJ200" s="66" t="str">
        <f t="shared" si="1417"/>
        <v/>
      </c>
      <c r="RK200" s="66" t="str">
        <f t="shared" si="1418"/>
        <v/>
      </c>
      <c r="RL200" s="66" t="str">
        <f t="shared" si="1419"/>
        <v/>
      </c>
      <c r="RM200" s="66" t="str">
        <f t="shared" si="1420"/>
        <v/>
      </c>
      <c r="RN200" s="66" t="str">
        <f t="shared" si="1421"/>
        <v/>
      </c>
      <c r="RO200" s="66" t="str">
        <f t="shared" si="1422"/>
        <v/>
      </c>
      <c r="RP200" s="66" t="str">
        <f t="shared" si="1423"/>
        <v/>
      </c>
      <c r="RQ200" s="66" t="str">
        <f t="shared" si="1424"/>
        <v/>
      </c>
      <c r="RR200" s="66" t="str">
        <f t="shared" si="1425"/>
        <v/>
      </c>
      <c r="RS200" s="66" t="str">
        <f t="shared" si="1426"/>
        <v/>
      </c>
      <c r="RT200" s="66" t="str">
        <f t="shared" si="1427"/>
        <v/>
      </c>
      <c r="RU200" s="66" t="str">
        <f t="shared" si="1428"/>
        <v/>
      </c>
      <c r="RV200" s="66" t="str">
        <f t="shared" si="1429"/>
        <v/>
      </c>
      <c r="RW200" s="66" t="str">
        <f t="shared" si="1430"/>
        <v/>
      </c>
      <c r="RX200" s="66" t="str">
        <f t="shared" si="1431"/>
        <v/>
      </c>
      <c r="RY200" s="66" t="str">
        <f t="shared" si="1432"/>
        <v/>
      </c>
      <c r="RZ200" s="66" t="str">
        <f t="shared" si="1433"/>
        <v/>
      </c>
      <c r="SA200" s="66" t="str">
        <f t="shared" si="1434"/>
        <v/>
      </c>
      <c r="SB200" s="66" t="str">
        <f t="shared" si="1435"/>
        <v/>
      </c>
      <c r="SC200" s="160">
        <f t="shared" si="1436"/>
        <v>6.6990139444317198E-5</v>
      </c>
      <c r="SD200" s="66" t="str">
        <f t="shared" si="1437"/>
        <v>kg/GJ delivered</v>
      </c>
      <c r="SE200" s="66" t="str">
        <f t="shared" si="1438"/>
        <v/>
      </c>
      <c r="SF200" s="66" t="str">
        <f t="shared" si="1439"/>
        <v/>
      </c>
      <c r="SG200" s="66" t="str">
        <f t="shared" si="1440"/>
        <v/>
      </c>
      <c r="SH200" s="66" t="str">
        <f t="shared" si="1441"/>
        <v/>
      </c>
      <c r="SI200" s="66" t="str">
        <f t="shared" si="1442"/>
        <v/>
      </c>
      <c r="SJ200" s="66" t="str">
        <f t="shared" si="1443"/>
        <v/>
      </c>
      <c r="SK200" s="66" t="str">
        <f t="shared" si="1444"/>
        <v/>
      </c>
      <c r="SL200" s="66" t="str">
        <f t="shared" si="1445"/>
        <v/>
      </c>
      <c r="SM200" s="66" t="str">
        <f t="shared" si="1446"/>
        <v/>
      </c>
      <c r="SN200" s="66" t="str">
        <f t="shared" si="1447"/>
        <v/>
      </c>
      <c r="SO200" s="66" t="str">
        <f t="shared" si="1448"/>
        <v/>
      </c>
      <c r="SP200" s="66" t="str">
        <f t="shared" si="1449"/>
        <v/>
      </c>
      <c r="SQ200" s="66" t="str">
        <f t="shared" si="1450"/>
        <v/>
      </c>
      <c r="SR200" s="66" t="str">
        <f t="shared" si="1451"/>
        <v/>
      </c>
      <c r="SS200" s="66" t="str">
        <f t="shared" si="1452"/>
        <v/>
      </c>
      <c r="ST200" s="66" t="str">
        <f t="shared" si="1453"/>
        <v/>
      </c>
      <c r="SU200" s="66" t="str">
        <f t="shared" si="1454"/>
        <v/>
      </c>
      <c r="SV200" s="66" t="str">
        <f t="shared" si="1455"/>
        <v/>
      </c>
      <c r="SW200" s="66" t="str">
        <f t="shared" si="1456"/>
        <v/>
      </c>
      <c r="SX200" s="66" t="str">
        <f t="shared" si="1457"/>
        <v/>
      </c>
      <c r="SY200" s="66" t="str">
        <f t="shared" si="1458"/>
        <v/>
      </c>
      <c r="SZ200" s="66" t="str">
        <f t="shared" si="1459"/>
        <v/>
      </c>
      <c r="TA200" s="66" t="str">
        <f t="shared" si="1460"/>
        <v/>
      </c>
      <c r="TB200" s="66" t="str">
        <f t="shared" si="1461"/>
        <v/>
      </c>
      <c r="TC200" s="66" t="str">
        <f t="shared" si="1462"/>
        <v/>
      </c>
      <c r="TD200" s="66" t="str">
        <f t="shared" si="1463"/>
        <v/>
      </c>
      <c r="TE200" s="66" t="str">
        <f t="shared" si="1464"/>
        <v/>
      </c>
      <c r="TF200" s="66" t="str">
        <f t="shared" si="1465"/>
        <v/>
      </c>
      <c r="TG200" s="66" t="str">
        <f t="shared" si="1466"/>
        <v/>
      </c>
      <c r="TH200" s="66" t="str">
        <f t="shared" si="1467"/>
        <v/>
      </c>
      <c r="TI200" s="66" t="str">
        <f t="shared" si="1468"/>
        <v/>
      </c>
      <c r="TJ200" s="66" t="str">
        <f t="shared" si="1469"/>
        <v/>
      </c>
      <c r="TK200" s="66" t="str">
        <f t="shared" si="1470"/>
        <v/>
      </c>
      <c r="TL200" s="66" t="str">
        <f t="shared" si="1471"/>
        <v/>
      </c>
      <c r="TM200" s="160">
        <f t="shared" si="1472"/>
        <v>5.9546790617170855E-5</v>
      </c>
      <c r="TN200" s="66" t="str">
        <f t="shared" si="1473"/>
        <v>kg/GJ delivered</v>
      </c>
      <c r="TO200" s="160">
        <f t="shared" si="1474"/>
        <v>7.2274917111591133E-3</v>
      </c>
      <c r="TP200" s="66" t="str">
        <f t="shared" si="1475"/>
        <v>kg/GJ delivered</v>
      </c>
      <c r="TQ200" s="66" t="str">
        <f t="shared" si="1476"/>
        <v/>
      </c>
      <c r="TR200" s="66" t="str">
        <f t="shared" si="1477"/>
        <v/>
      </c>
      <c r="TS200" s="66" t="str">
        <f t="shared" si="1478"/>
        <v/>
      </c>
      <c r="TT200" s="66" t="str">
        <f t="shared" si="1479"/>
        <v/>
      </c>
      <c r="TU200" s="66" t="str">
        <f t="shared" si="1480"/>
        <v/>
      </c>
      <c r="TV200" s="66" t="str">
        <f t="shared" si="1481"/>
        <v/>
      </c>
      <c r="TW200" s="66" t="str">
        <f t="shared" si="1482"/>
        <v/>
      </c>
      <c r="TX200" s="66" t="str">
        <f t="shared" si="1483"/>
        <v/>
      </c>
      <c r="TY200" s="66" t="str">
        <f t="shared" si="1484"/>
        <v/>
      </c>
      <c r="TZ200" s="66" t="str">
        <f t="shared" si="1485"/>
        <v/>
      </c>
      <c r="UA200" s="66" t="str">
        <f t="shared" si="1486"/>
        <v/>
      </c>
      <c r="UB200" s="66" t="str">
        <f t="shared" si="1487"/>
        <v/>
      </c>
      <c r="UC200" s="66" t="str">
        <f t="shared" si="1488"/>
        <v/>
      </c>
      <c r="UD200" s="66" t="str">
        <f t="shared" si="1489"/>
        <v/>
      </c>
      <c r="UE200" s="66" t="str">
        <f t="shared" si="1490"/>
        <v/>
      </c>
      <c r="UF200" s="66" t="str">
        <f t="shared" si="1491"/>
        <v/>
      </c>
      <c r="UG200" s="66" t="str">
        <f t="shared" si="1492"/>
        <v/>
      </c>
      <c r="UH200" s="66" t="str">
        <f t="shared" si="1493"/>
        <v/>
      </c>
      <c r="UI200" s="66" t="str">
        <f t="shared" si="1494"/>
        <v/>
      </c>
      <c r="UJ200" s="66" t="str">
        <f t="shared" si="1495"/>
        <v/>
      </c>
      <c r="UK200" s="66" t="str">
        <f t="shared" si="1496"/>
        <v/>
      </c>
      <c r="UL200" s="66" t="str">
        <f t="shared" si="1497"/>
        <v/>
      </c>
      <c r="UM200" s="66" t="str">
        <f t="shared" si="1498"/>
        <v/>
      </c>
      <c r="UN200" s="66" t="str">
        <f t="shared" si="1499"/>
        <v/>
      </c>
      <c r="UO200" s="66" t="str">
        <f t="shared" si="1500"/>
        <v/>
      </c>
      <c r="UP200" s="66" t="str">
        <f t="shared" si="1501"/>
        <v/>
      </c>
      <c r="UQ200" s="66" t="str">
        <f t="shared" si="1502"/>
        <v/>
      </c>
      <c r="UR200" s="66" t="str">
        <f t="shared" si="1503"/>
        <v/>
      </c>
      <c r="US200" s="66" t="str">
        <f t="shared" si="1504"/>
        <v/>
      </c>
      <c r="UT200" s="66" t="str">
        <f t="shared" si="1505"/>
        <v/>
      </c>
      <c r="UU200" s="66" t="str">
        <f t="shared" si="1506"/>
        <v/>
      </c>
      <c r="UV200" s="66" t="str">
        <f t="shared" si="1507"/>
        <v/>
      </c>
      <c r="UW200" s="66" t="str">
        <f t="shared" si="1508"/>
        <v/>
      </c>
      <c r="UX200" s="66" t="str">
        <f t="shared" si="1509"/>
        <v/>
      </c>
      <c r="UY200" s="66" t="str">
        <f t="shared" si="1510"/>
        <v/>
      </c>
      <c r="UZ200" s="66" t="str">
        <f t="shared" si="1511"/>
        <v/>
      </c>
      <c r="VA200" s="66" t="str">
        <f t="shared" si="1512"/>
        <v/>
      </c>
      <c r="VB200" s="66" t="str">
        <f t="shared" si="1513"/>
        <v/>
      </c>
      <c r="VC200" s="66" t="str">
        <f t="shared" si="1514"/>
        <v/>
      </c>
      <c r="VD200" s="66" t="str">
        <f t="shared" si="1515"/>
        <v/>
      </c>
      <c r="VE200" s="66" t="str">
        <f t="shared" si="1516"/>
        <v/>
      </c>
      <c r="VF200" s="66" t="str">
        <f t="shared" si="1517"/>
        <v/>
      </c>
      <c r="VG200" s="66" t="str">
        <f t="shared" si="1518"/>
        <v/>
      </c>
      <c r="VH200" s="66" t="str">
        <f t="shared" si="1519"/>
        <v/>
      </c>
      <c r="VI200" s="66" t="str">
        <f t="shared" si="1520"/>
        <v/>
      </c>
      <c r="VJ200" s="66" t="str">
        <f t="shared" si="1521"/>
        <v/>
      </c>
      <c r="VK200" s="66" t="str">
        <f t="shared" si="1522"/>
        <v/>
      </c>
      <c r="VL200" s="66" t="str">
        <f t="shared" si="1523"/>
        <v/>
      </c>
      <c r="VM200" s="66" t="str">
        <f t="shared" si="1524"/>
        <v/>
      </c>
      <c r="VN200" s="66" t="str">
        <f t="shared" si="1525"/>
        <v/>
      </c>
      <c r="VO200" s="66" t="str">
        <f t="shared" si="1526"/>
        <v/>
      </c>
      <c r="VP200" s="66" t="str">
        <f t="shared" si="1527"/>
        <v/>
      </c>
      <c r="VQ200" s="66" t="str">
        <f t="shared" si="1528"/>
        <v/>
      </c>
      <c r="VR200" s="66" t="str">
        <f t="shared" si="1529"/>
        <v/>
      </c>
      <c r="VS200" s="66" t="str">
        <f t="shared" si="1530"/>
        <v/>
      </c>
      <c r="VT200" s="66" t="str">
        <f t="shared" si="1531"/>
        <v/>
      </c>
      <c r="VU200" s="66" t="str">
        <f t="shared" si="1532"/>
        <v/>
      </c>
      <c r="VV200" s="66" t="str">
        <f t="shared" si="1533"/>
        <v/>
      </c>
      <c r="VW200" s="66" t="str">
        <f t="shared" si="1534"/>
        <v/>
      </c>
      <c r="VX200" s="66" t="str">
        <f t="shared" si="1535"/>
        <v/>
      </c>
      <c r="VY200" s="66" t="str">
        <f t="shared" si="1536"/>
        <v/>
      </c>
      <c r="VZ200" s="66" t="str">
        <f t="shared" si="1537"/>
        <v/>
      </c>
      <c r="WA200" s="66" t="str">
        <f t="shared" si="1538"/>
        <v/>
      </c>
      <c r="WB200" s="66" t="str">
        <f t="shared" si="1539"/>
        <v/>
      </c>
      <c r="WC200" s="66" t="str">
        <f t="shared" si="1540"/>
        <v/>
      </c>
      <c r="WD200" s="66" t="str">
        <f t="shared" si="1541"/>
        <v/>
      </c>
      <c r="WE200" s="66" t="str">
        <f t="shared" si="1542"/>
        <v/>
      </c>
      <c r="WF200" s="66" t="str">
        <f t="shared" si="1543"/>
        <v/>
      </c>
      <c r="WG200" s="66" t="str">
        <f t="shared" si="1544"/>
        <v/>
      </c>
      <c r="WH200" s="66" t="str">
        <f t="shared" si="1545"/>
        <v/>
      </c>
      <c r="WI200" s="66" t="str">
        <f t="shared" si="1546"/>
        <v/>
      </c>
      <c r="WJ200" s="66" t="str">
        <f t="shared" si="1547"/>
        <v/>
      </c>
      <c r="WK200" s="66" t="str">
        <f t="shared" si="1548"/>
        <v/>
      </c>
      <c r="WL200" s="66" t="str">
        <f t="shared" si="1549"/>
        <v/>
      </c>
      <c r="WM200" s="66" t="str">
        <f t="shared" si="1550"/>
        <v/>
      </c>
      <c r="WN200" s="66" t="str">
        <f t="shared" si="1551"/>
        <v/>
      </c>
      <c r="WO200" s="66" t="str">
        <f t="shared" si="1552"/>
        <v/>
      </c>
      <c r="WP200" s="66" t="str">
        <f t="shared" si="1553"/>
        <v/>
      </c>
      <c r="WQ200" s="66" t="str">
        <f t="shared" si="1554"/>
        <v/>
      </c>
      <c r="WR200" s="66" t="str">
        <f t="shared" si="1555"/>
        <v/>
      </c>
      <c r="WS200" s="66" t="str">
        <f t="shared" si="1556"/>
        <v/>
      </c>
      <c r="WT200" s="66" t="str">
        <f t="shared" si="1557"/>
        <v/>
      </c>
      <c r="WU200" s="66" t="str">
        <f t="shared" si="1558"/>
        <v/>
      </c>
      <c r="WV200" s="66" t="str">
        <f t="shared" si="1559"/>
        <v/>
      </c>
      <c r="WW200" s="66" t="str">
        <f t="shared" si="1560"/>
        <v/>
      </c>
      <c r="WX200" s="66" t="str">
        <f t="shared" si="1561"/>
        <v/>
      </c>
      <c r="WY200" s="66" t="str">
        <f t="shared" si="1562"/>
        <v/>
      </c>
      <c r="WZ200" s="66" t="str">
        <f t="shared" si="1563"/>
        <v/>
      </c>
      <c r="XA200" s="66" t="str">
        <f t="shared" si="1564"/>
        <v/>
      </c>
      <c r="XB200" s="66" t="str">
        <f t="shared" si="1565"/>
        <v/>
      </c>
      <c r="XC200" s="66" t="str">
        <f t="shared" si="1566"/>
        <v/>
      </c>
      <c r="XD200" s="66" t="str">
        <f t="shared" si="1567"/>
        <v/>
      </c>
      <c r="XE200" s="66" t="str">
        <f t="shared" si="1568"/>
        <v/>
      </c>
      <c r="XF200" s="66" t="str">
        <f t="shared" si="1569"/>
        <v/>
      </c>
      <c r="XG200" s="66" t="str">
        <f t="shared" si="1570"/>
        <v/>
      </c>
      <c r="XH200" s="66" t="str">
        <f t="shared" si="1571"/>
        <v/>
      </c>
      <c r="XI200" s="66" t="str">
        <f t="shared" si="1572"/>
        <v/>
      </c>
      <c r="XJ200" s="66" t="str">
        <f t="shared" si="1573"/>
        <v/>
      </c>
      <c r="XK200" s="66" t="str">
        <f t="shared" si="1574"/>
        <v/>
      </c>
      <c r="XL200" s="66" t="str">
        <f t="shared" si="1575"/>
        <v/>
      </c>
      <c r="XM200" s="66" t="str">
        <f t="shared" si="1576"/>
        <v/>
      </c>
      <c r="XN200" s="66" t="str">
        <f t="shared" si="1577"/>
        <v/>
      </c>
      <c r="XO200" s="66" t="str">
        <f t="shared" si="1578"/>
        <v/>
      </c>
      <c r="XP200" s="66" t="str">
        <f t="shared" si="1579"/>
        <v/>
      </c>
      <c r="XQ200" s="66" t="str">
        <f t="shared" si="1580"/>
        <v/>
      </c>
      <c r="XR200" s="66" t="str">
        <f t="shared" si="1581"/>
        <v/>
      </c>
      <c r="XS200" s="66" t="str">
        <f t="shared" si="1582"/>
        <v/>
      </c>
      <c r="XT200" s="66" t="str">
        <f t="shared" si="1583"/>
        <v/>
      </c>
      <c r="XU200" s="66" t="str">
        <f t="shared" si="1584"/>
        <v/>
      </c>
      <c r="XV200" s="66" t="str">
        <f t="shared" si="1585"/>
        <v/>
      </c>
      <c r="XW200" s="66" t="str">
        <f t="shared" si="1586"/>
        <v/>
      </c>
      <c r="XX200" s="66" t="str">
        <f t="shared" si="1587"/>
        <v/>
      </c>
      <c r="XY200" s="160">
        <f t="shared" si="1588"/>
        <v>5.7834820386927187E-3</v>
      </c>
      <c r="XZ200" s="66" t="str">
        <f t="shared" si="1589"/>
        <v>kg/GJ delivered</v>
      </c>
      <c r="YA200" s="160">
        <f t="shared" si="1590"/>
        <v>1.7491869743793938E-3</v>
      </c>
      <c r="YB200" s="66" t="str">
        <f t="shared" si="1591"/>
        <v>kg/GJ delivered</v>
      </c>
      <c r="YC200" s="66" t="str">
        <f t="shared" si="1592"/>
        <v/>
      </c>
      <c r="YD200" s="66" t="str">
        <f t="shared" si="1593"/>
        <v/>
      </c>
      <c r="YE200" s="160">
        <f t="shared" si="1594"/>
        <v>1.7789603696879795E-3</v>
      </c>
      <c r="YF200" s="66" t="str">
        <f t="shared" si="1595"/>
        <v>kg/GJ delivered</v>
      </c>
      <c r="YG200" s="160">
        <f t="shared" si="1596"/>
        <v>3.6844576694374468E-3</v>
      </c>
      <c r="YH200" s="66" t="str">
        <f t="shared" si="1597"/>
        <v>kg/GJ delivered</v>
      </c>
      <c r="YI200" s="160">
        <f t="shared" si="1598"/>
        <v>9.9070972889318005E-3</v>
      </c>
      <c r="YJ200" s="66" t="str">
        <f t="shared" si="1599"/>
        <v>kg/GJ delivered</v>
      </c>
      <c r="YK200" s="160">
        <f t="shared" si="1600"/>
        <v>7.4433488271463569E-6</v>
      </c>
      <c r="YL200" s="66" t="str">
        <f t="shared" si="1601"/>
        <v>kg/GJ delivered</v>
      </c>
      <c r="YM200" s="160">
        <f t="shared" si="1602"/>
        <v>1.086728928763368E-3</v>
      </c>
      <c r="YN200" s="66" t="str">
        <f t="shared" si="1603"/>
        <v>kg/GJ delivered</v>
      </c>
      <c r="YO200" s="160">
        <f t="shared" si="1604"/>
        <v>5.2103441790024498E-5</v>
      </c>
      <c r="YP200" s="66" t="str">
        <f t="shared" si="1605"/>
        <v>kg/GJ delivered</v>
      </c>
      <c r="YQ200" s="160">
        <f t="shared" si="1606"/>
        <v>2.9773395308585422E-4</v>
      </c>
      <c r="YR200" s="66" t="str">
        <f t="shared" si="1607"/>
        <v>kg/GJ delivered</v>
      </c>
      <c r="YS200" s="160">
        <f t="shared" si="1608"/>
        <v>1.75663032320654E-3</v>
      </c>
      <c r="YT200" s="66" t="str">
        <f t="shared" si="1609"/>
        <v>kg/GJ delivered</v>
      </c>
      <c r="YU200" s="160">
        <f t="shared" si="1610"/>
        <v>1.8608372067865892E-4</v>
      </c>
      <c r="YV200" s="66" t="str">
        <f t="shared" si="1611"/>
        <v>kg/GJ delivered</v>
      </c>
      <c r="YW200" s="126">
        <f t="shared" si="1612"/>
        <v>1.1968904914051341E-2</v>
      </c>
      <c r="YX200" s="66" t="str">
        <f t="shared" si="1613"/>
        <v>kg/GJ delivered</v>
      </c>
      <c r="YY200" s="66" t="str">
        <f t="shared" si="1614"/>
        <v/>
      </c>
      <c r="YZ200" s="66" t="str">
        <f t="shared" si="1615"/>
        <v/>
      </c>
      <c r="ZA200" s="160">
        <f t="shared" si="1616"/>
        <v>1.2579259517877341E-3</v>
      </c>
      <c r="ZB200" s="66" t="str">
        <f t="shared" si="1617"/>
        <v>kg/GJ delivered</v>
      </c>
      <c r="ZC200" s="160">
        <f t="shared" si="1618"/>
        <v>1.7864037185151254E-4</v>
      </c>
      <c r="ZD200" s="66" t="str">
        <f t="shared" si="1619"/>
        <v>kg/GJ delivered</v>
      </c>
      <c r="ZE200" s="160">
        <f t="shared" si="1620"/>
        <v>4.6893097611022054E-4</v>
      </c>
      <c r="ZF200" s="66" t="str">
        <f t="shared" si="1621"/>
        <v>kg/GJ delivered</v>
      </c>
      <c r="ZG200" s="66" t="str">
        <f t="shared" si="1622"/>
        <v/>
      </c>
      <c r="ZH200" s="66" t="str">
        <f t="shared" si="1623"/>
        <v/>
      </c>
      <c r="ZI200" s="66" t="str">
        <f t="shared" si="1624"/>
        <v/>
      </c>
      <c r="ZJ200" s="66" t="str">
        <f t="shared" si="1625"/>
        <v/>
      </c>
      <c r="ZK200" s="66" t="str">
        <f t="shared" si="1626"/>
        <v/>
      </c>
      <c r="ZL200" s="66" t="str">
        <f t="shared" si="1627"/>
        <v/>
      </c>
      <c r="ZM200" s="160">
        <f t="shared" si="1628"/>
        <v>2.9773395308585427E-5</v>
      </c>
      <c r="ZN200" s="66" t="str">
        <f t="shared" si="1629"/>
        <v>kg/GJ delivered</v>
      </c>
      <c r="ZO200" s="160">
        <f t="shared" si="1630"/>
        <v>1.5407732072192956E-3</v>
      </c>
      <c r="ZP200" s="66" t="str">
        <f t="shared" si="1631"/>
        <v>kg/GJ delivered</v>
      </c>
      <c r="ZQ200" s="160">
        <f t="shared" si="1632"/>
        <v>1.1909358123434171E-4</v>
      </c>
      <c r="ZR200" s="66" t="str">
        <f t="shared" si="1633"/>
        <v>kg/GJ delivered</v>
      </c>
      <c r="ZS200" s="160">
        <f t="shared" si="1634"/>
        <v>1.4886697654292711E-4</v>
      </c>
      <c r="ZT200" s="66" t="str">
        <f t="shared" si="1635"/>
        <v>kg/GJ delivered</v>
      </c>
      <c r="ZU200" s="160">
        <f t="shared" si="1636"/>
        <v>5.9546790617170844E-4</v>
      </c>
      <c r="ZV200" s="66" t="str">
        <f t="shared" si="1637"/>
        <v>kg/GJ delivered</v>
      </c>
      <c r="ZW200" s="66" t="str">
        <f t="shared" si="1638"/>
        <v/>
      </c>
      <c r="ZX200" s="66" t="str">
        <f t="shared" si="1639"/>
        <v/>
      </c>
      <c r="ZY200" s="66" t="str">
        <f t="shared" si="1640"/>
        <v/>
      </c>
      <c r="ZZ200" s="66" t="str">
        <f t="shared" si="1641"/>
        <v/>
      </c>
      <c r="AAA200" s="160">
        <f t="shared" si="1642"/>
        <v>1.5928766490093205E-3</v>
      </c>
      <c r="AAB200" s="66" t="str">
        <f t="shared" si="1643"/>
        <v>kg/GJ delivered</v>
      </c>
      <c r="AAC200" s="160">
        <f t="shared" si="1644"/>
        <v>7.8155162685036742E-4</v>
      </c>
      <c r="AAD200" s="66" t="str">
        <f t="shared" si="1645"/>
        <v>kg/GJ delivered</v>
      </c>
      <c r="AAE200" s="160">
        <f t="shared" si="1646"/>
        <v>2.5307386012297613E-4</v>
      </c>
      <c r="AAF200" s="66" t="str">
        <f t="shared" si="1647"/>
        <v>kg/GJ delivered</v>
      </c>
      <c r="AAG200" s="160">
        <f t="shared" si="1648"/>
        <v>4.6893097611022054E-4</v>
      </c>
      <c r="AAH200" s="66" t="str">
        <f t="shared" si="1649"/>
        <v>kg/GJ delivered</v>
      </c>
      <c r="AAI200" s="160">
        <f t="shared" si="1650"/>
        <v>8.9320185925756269E-5</v>
      </c>
      <c r="AAJ200" s="66" t="str">
        <f t="shared" si="1651"/>
        <v>kg/GJ delivered</v>
      </c>
      <c r="AAK200" s="160">
        <f t="shared" si="1652"/>
        <v>7.4433488271463555E-5</v>
      </c>
      <c r="AAL200" s="66" t="str">
        <f t="shared" si="1653"/>
        <v>kg/GJ delivered</v>
      </c>
      <c r="AAM200" s="160">
        <f t="shared" si="1654"/>
        <v>1.7119702302436621E-4</v>
      </c>
      <c r="AAN200" s="66" t="str">
        <f t="shared" si="1655"/>
        <v>kg/GJ delivered</v>
      </c>
      <c r="AAO200" s="160">
        <f t="shared" si="1656"/>
        <v>4.4660092962878134E-5</v>
      </c>
      <c r="AAP200" s="66" t="str">
        <f t="shared" si="1657"/>
        <v>kg/GJ delivered</v>
      </c>
      <c r="AAQ200" s="160">
        <f t="shared" si="1658"/>
        <v>5.2103441790024498E-4</v>
      </c>
      <c r="AAR200" s="66" t="str">
        <f t="shared" si="1659"/>
        <v>kg/GJ delivered</v>
      </c>
      <c r="AAS200" s="160">
        <f t="shared" si="1660"/>
        <v>4.4660092962878134E-5</v>
      </c>
      <c r="AAT200" s="66" t="str">
        <f t="shared" si="1661"/>
        <v>kg/GJ delivered</v>
      </c>
      <c r="AAU200" s="160">
        <f t="shared" si="1662"/>
        <v>1.0346254869733435E-3</v>
      </c>
      <c r="AAV200" s="66" t="str">
        <f t="shared" si="1663"/>
        <v>kg/GJ delivered</v>
      </c>
      <c r="AAW200" s="160">
        <f t="shared" si="1664"/>
        <v>1.9352706950580528E-4</v>
      </c>
      <c r="AAX200" s="66" t="str">
        <f t="shared" si="1665"/>
        <v>kg/GJ delivered</v>
      </c>
      <c r="AAY200" s="160">
        <f t="shared" si="1666"/>
        <v>2.9029060425870792E-4</v>
      </c>
      <c r="AAZ200" s="66" t="str">
        <f t="shared" si="1667"/>
        <v>kg/GJ delivered</v>
      </c>
      <c r="ABA200" s="160">
        <f t="shared" si="1668"/>
        <v>2.8284725543156156E-4</v>
      </c>
      <c r="ABB200" s="66" t="str">
        <f t="shared" si="1669"/>
        <v>kg/GJ delivered</v>
      </c>
      <c r="ABC200" s="160">
        <f t="shared" si="1670"/>
        <v>1.4142362771578078E-4</v>
      </c>
      <c r="ABD200" s="66" t="str">
        <f t="shared" si="1671"/>
        <v>kg/GJ delivered</v>
      </c>
      <c r="ABE200" s="66" t="str">
        <f t="shared" si="1672"/>
        <v/>
      </c>
      <c r="ABF200" s="66" t="str">
        <f t="shared" si="1673"/>
        <v/>
      </c>
      <c r="ABG200" s="66" t="str">
        <f t="shared" si="1674"/>
        <v/>
      </c>
      <c r="ABH200" s="66" t="str">
        <f t="shared" si="1675"/>
        <v/>
      </c>
      <c r="ABI200" s="160">
        <f t="shared" si="1676"/>
        <v>1.1313890217262462E-3</v>
      </c>
      <c r="ABJ200" s="66" t="str">
        <f t="shared" si="1677"/>
        <v>kg/GJ delivered</v>
      </c>
      <c r="ABK200" s="160">
        <f t="shared" si="1678"/>
        <v>4.4660092962878134E-5</v>
      </c>
      <c r="ABL200" s="66" t="str">
        <f t="shared" si="1679"/>
        <v>kg/GJ delivered</v>
      </c>
      <c r="ABM200" s="160">
        <f t="shared" si="1680"/>
        <v>3.8705413901161056E-4</v>
      </c>
      <c r="ABN200" s="66" t="str">
        <f t="shared" si="1681"/>
        <v>kg/GJ delivered</v>
      </c>
      <c r="ABO200" s="160">
        <f t="shared" si="1682"/>
        <v>5.9546790617170855E-5</v>
      </c>
      <c r="ABP200" s="66" t="str">
        <f t="shared" si="1683"/>
        <v>kg/GJ delivered</v>
      </c>
      <c r="ABQ200" s="160">
        <f t="shared" si="1684"/>
        <v>1.4886697654292714E-5</v>
      </c>
      <c r="ABR200" s="66" t="str">
        <f t="shared" si="1685"/>
        <v>kg/GJ delivered</v>
      </c>
      <c r="ABS200" s="160">
        <f t="shared" si="1686"/>
        <v>1.5631032537007348E-3</v>
      </c>
      <c r="ABT200" s="66" t="str">
        <f t="shared" si="1687"/>
        <v>kg/GJ delivered</v>
      </c>
      <c r="ABU200" s="160">
        <f t="shared" si="1688"/>
        <v>1.339802788886344E-4</v>
      </c>
      <c r="ABV200" s="66" t="str">
        <f t="shared" si="1689"/>
        <v>kg/GJ delivered</v>
      </c>
      <c r="ABW200" s="160">
        <f t="shared" si="1690"/>
        <v>2.6051720895012249E-4</v>
      </c>
      <c r="ABX200" s="66" t="str">
        <f t="shared" si="1691"/>
        <v>kg/GJ delivered</v>
      </c>
      <c r="ABY200" s="160">
        <f t="shared" si="1692"/>
        <v>3.275073483944397E-4</v>
      </c>
      <c r="ABZ200" s="66" t="str">
        <f t="shared" si="1693"/>
        <v>kg/GJ delivered</v>
      </c>
      <c r="ACA200" s="160">
        <f t="shared" si="1694"/>
        <v>7.8155162685036742E-4</v>
      </c>
      <c r="ACB200" s="66" t="str">
        <f t="shared" si="1695"/>
        <v>kg/GJ delivered</v>
      </c>
      <c r="ACC200" s="160">
        <f t="shared" si="1696"/>
        <v>5.0614772024595227E-4</v>
      </c>
      <c r="ACD200" s="66" t="str">
        <f t="shared" si="1697"/>
        <v>kg/GJ delivered</v>
      </c>
      <c r="ACE200" s="160">
        <f t="shared" si="1698"/>
        <v>3.8109945994989347E-3</v>
      </c>
      <c r="ACF200" s="66" t="str">
        <f t="shared" si="1699"/>
        <v>kg/GJ delivered</v>
      </c>
      <c r="ACG200" s="66" t="str">
        <f t="shared" si="1700"/>
        <v/>
      </c>
      <c r="ACH200" s="66" t="str">
        <f t="shared" si="1701"/>
        <v/>
      </c>
      <c r="ACI200" s="66" t="str">
        <f t="shared" si="1702"/>
        <v/>
      </c>
      <c r="ACJ200" s="66" t="str">
        <f t="shared" si="1703"/>
        <v/>
      </c>
      <c r="ACK200" s="66" t="str">
        <f t="shared" si="1704"/>
        <v/>
      </c>
      <c r="ACL200" s="66" t="str">
        <f t="shared" si="1705"/>
        <v/>
      </c>
      <c r="ACM200" s="66" t="str">
        <f t="shared" ref="ACM200:ACN200" si="1714">IF(AND(ACS$3="Unit", ACL200=""), "", IF(AND(ACS$3="Unit", ACL200="-"),"", IF(ACS$3="Unit", "kg/GJ delivered", IF(AND(NY200&lt;&gt;"", NY200&lt;&gt;"-", NX200="-"),"", IF($H200="","", IF(NX200="nd", "",IF(NX200="&lt;n.a.&gt;", "", IF(NY200="#/MJ", "", IF(NY200="kg/GJ delivered",NX200,IF(NY200="g/MJ delivered",NX200,IF(NY200="kg/MJ delivered",NX200*1000,IF(NY200="mg/MJ delivered",NX200/1000,IF(NY200="g/kg",((NX200)*(1/$I200)*(1/$H200)),IF(NY200="mg/kg",((NX200/1000)*(1/$I200)*(1/$H200)),IF(NY200="mg/MJ delivered",NX200/1000,IF(NY200="-","","Error"))))))))))))))))</f>
        <v/>
      </c>
      <c r="ACN200" s="66" t="str">
        <f t="shared" si="1714"/>
        <v/>
      </c>
      <c r="ACO200" s="66" t="str">
        <f t="shared" si="1707"/>
        <v/>
      </c>
      <c r="ACP200" s="66" t="str">
        <f t="shared" si="1708"/>
        <v/>
      </c>
      <c r="ACQ200" s="66" t="str">
        <f t="shared" si="1709"/>
        <v/>
      </c>
      <c r="ACR200" s="66" t="str">
        <f t="shared" si="1710"/>
        <v/>
      </c>
      <c r="ACS200" s="66" t="str">
        <f t="shared" si="1711"/>
        <v/>
      </c>
      <c r="ACT200" s="66" t="str">
        <f t="shared" si="1712"/>
        <v/>
      </c>
    </row>
    <row r="201" spans="2:774" ht="15.75" customHeight="1" x14ac:dyDescent="0.25">
      <c r="B201" s="66">
        <v>298</v>
      </c>
      <c r="C201" s="66" t="s">
        <v>1118</v>
      </c>
      <c r="D201" s="66" t="s">
        <v>1115</v>
      </c>
      <c r="E201" s="156" t="s">
        <v>1113</v>
      </c>
      <c r="F201" s="66" t="s">
        <v>497</v>
      </c>
      <c r="G201" s="66" t="s">
        <v>490</v>
      </c>
      <c r="H201" s="126">
        <v>0.122</v>
      </c>
      <c r="I201" s="130">
        <f>'Heating Values'!E126</f>
        <v>16.201424050632912</v>
      </c>
      <c r="J201" s="66" t="str">
        <f t="shared" si="1320"/>
        <v>Firewood, Traditional, CN</v>
      </c>
      <c r="K201" s="66" t="s">
        <v>1254</v>
      </c>
      <c r="L201" s="66" t="s">
        <v>1254</v>
      </c>
      <c r="M201" s="66" t="s">
        <v>1254</v>
      </c>
      <c r="N201" s="66" t="s">
        <v>1254</v>
      </c>
      <c r="O201" s="66" t="s">
        <v>1117</v>
      </c>
      <c r="P201" s="66" t="str">
        <f t="shared" si="1327"/>
        <v>CN</v>
      </c>
      <c r="Q201" s="66" t="s">
        <v>87</v>
      </c>
      <c r="R201" s="158" t="s">
        <v>128</v>
      </c>
      <c r="S201" s="158" t="s">
        <v>128</v>
      </c>
      <c r="T201" s="158" t="s">
        <v>128</v>
      </c>
      <c r="U201" s="158" t="s">
        <v>128</v>
      </c>
      <c r="V201" s="158" t="s">
        <v>128</v>
      </c>
      <c r="W201" s="158" t="s">
        <v>128</v>
      </c>
      <c r="X201" s="158" t="s">
        <v>128</v>
      </c>
      <c r="Y201" s="158" t="s">
        <v>128</v>
      </c>
      <c r="Z201" s="158" t="s">
        <v>128</v>
      </c>
      <c r="AA201" s="158" t="s">
        <v>128</v>
      </c>
      <c r="AB201" s="158" t="s">
        <v>128</v>
      </c>
      <c r="AC201" s="158" t="s">
        <v>128</v>
      </c>
      <c r="AD201" s="158" t="s">
        <v>128</v>
      </c>
      <c r="AE201" s="158" t="s">
        <v>128</v>
      </c>
      <c r="AF201" s="158" t="s">
        <v>128</v>
      </c>
      <c r="AG201" s="158" t="s">
        <v>128</v>
      </c>
      <c r="AH201" s="158" t="s">
        <v>128</v>
      </c>
      <c r="AI201" s="158" t="s">
        <v>128</v>
      </c>
      <c r="AJ201" s="165" t="s">
        <v>611</v>
      </c>
      <c r="AK201" s="158" t="s">
        <v>523</v>
      </c>
      <c r="AL201" s="163" t="s">
        <v>1140</v>
      </c>
      <c r="AM201" s="158" t="s">
        <v>523</v>
      </c>
      <c r="AN201" s="163" t="s">
        <v>1152</v>
      </c>
      <c r="AO201" s="158" t="s">
        <v>523</v>
      </c>
      <c r="AP201" s="158" t="s">
        <v>128</v>
      </c>
      <c r="AQ201" s="158" t="s">
        <v>128</v>
      </c>
      <c r="AR201" s="158" t="s">
        <v>128</v>
      </c>
      <c r="AS201" s="158" t="s">
        <v>128</v>
      </c>
      <c r="AT201" s="158" t="s">
        <v>128</v>
      </c>
      <c r="AU201" s="158" t="s">
        <v>128</v>
      </c>
      <c r="AV201" s="158" t="s">
        <v>128</v>
      </c>
      <c r="AW201" s="158" t="s">
        <v>128</v>
      </c>
      <c r="AX201" s="158" t="s">
        <v>128</v>
      </c>
      <c r="AY201" s="158" t="s">
        <v>128</v>
      </c>
      <c r="AZ201" s="158" t="s">
        <v>128</v>
      </c>
      <c r="BA201" s="158" t="s">
        <v>128</v>
      </c>
      <c r="BB201" s="158" t="s">
        <v>128</v>
      </c>
      <c r="BC201" s="158" t="s">
        <v>128</v>
      </c>
      <c r="BD201" s="158" t="s">
        <v>128</v>
      </c>
      <c r="BE201" s="158" t="s">
        <v>128</v>
      </c>
      <c r="BF201" s="158" t="s">
        <v>128</v>
      </c>
      <c r="BG201" s="158" t="s">
        <v>128</v>
      </c>
      <c r="BH201" s="158" t="s">
        <v>128</v>
      </c>
      <c r="BI201" s="158" t="s">
        <v>128</v>
      </c>
      <c r="BJ201" s="158" t="s">
        <v>128</v>
      </c>
      <c r="BK201" s="158" t="s">
        <v>128</v>
      </c>
      <c r="BL201" s="158" t="s">
        <v>128</v>
      </c>
      <c r="BM201" s="158" t="s">
        <v>128</v>
      </c>
      <c r="BN201" s="158" t="s">
        <v>128</v>
      </c>
      <c r="BO201" s="158" t="s">
        <v>128</v>
      </c>
      <c r="BP201" s="158" t="s">
        <v>128</v>
      </c>
      <c r="BQ201" s="158" t="s">
        <v>128</v>
      </c>
      <c r="BR201" s="158" t="s">
        <v>128</v>
      </c>
      <c r="BS201" s="158" t="s">
        <v>128</v>
      </c>
      <c r="BT201" s="158" t="s">
        <v>128</v>
      </c>
      <c r="BU201" s="158" t="s">
        <v>128</v>
      </c>
      <c r="BV201" s="158" t="s">
        <v>128</v>
      </c>
      <c r="BW201" s="158" t="s">
        <v>128</v>
      </c>
      <c r="BX201" s="158" t="s">
        <v>128</v>
      </c>
      <c r="BY201" s="158" t="s">
        <v>128</v>
      </c>
      <c r="BZ201" s="158" t="s">
        <v>128</v>
      </c>
      <c r="CA201" s="158" t="s">
        <v>128</v>
      </c>
      <c r="CB201" s="158" t="s">
        <v>128</v>
      </c>
      <c r="CC201" s="158" t="s">
        <v>128</v>
      </c>
      <c r="CD201" s="158" t="s">
        <v>128</v>
      </c>
      <c r="CE201" s="158" t="s">
        <v>128</v>
      </c>
      <c r="CF201" s="158" t="s">
        <v>128</v>
      </c>
      <c r="CG201" s="158" t="s">
        <v>128</v>
      </c>
      <c r="CH201" s="158" t="s">
        <v>128</v>
      </c>
      <c r="CI201" s="158" t="s">
        <v>128</v>
      </c>
      <c r="CJ201" s="158" t="s">
        <v>128</v>
      </c>
      <c r="CK201" s="158" t="s">
        <v>128</v>
      </c>
      <c r="CL201" s="158" t="s">
        <v>128</v>
      </c>
      <c r="CM201" s="158" t="s">
        <v>128</v>
      </c>
      <c r="CN201" s="158" t="s">
        <v>128</v>
      </c>
      <c r="CO201" s="158" t="s">
        <v>128</v>
      </c>
      <c r="CP201" s="158" t="s">
        <v>128</v>
      </c>
      <c r="CQ201" s="158" t="s">
        <v>128</v>
      </c>
      <c r="CR201" s="158" t="s">
        <v>128</v>
      </c>
      <c r="CS201" s="158" t="s">
        <v>128</v>
      </c>
      <c r="CT201" s="158" t="s">
        <v>128</v>
      </c>
      <c r="CU201" s="158" t="s">
        <v>128</v>
      </c>
      <c r="CV201" s="158" t="s">
        <v>128</v>
      </c>
      <c r="CW201" s="158" t="s">
        <v>128</v>
      </c>
      <c r="CX201" s="158" t="s">
        <v>128</v>
      </c>
      <c r="CY201" s="158" t="s">
        <v>128</v>
      </c>
      <c r="CZ201" s="158" t="s">
        <v>128</v>
      </c>
      <c r="DA201" s="158" t="s">
        <v>128</v>
      </c>
      <c r="DB201" s="158" t="s">
        <v>128</v>
      </c>
      <c r="DC201" s="158" t="s">
        <v>128</v>
      </c>
      <c r="DD201" s="158" t="s">
        <v>128</v>
      </c>
      <c r="DE201" s="158" t="s">
        <v>128</v>
      </c>
      <c r="DF201" s="158" t="s">
        <v>128</v>
      </c>
      <c r="DG201" s="158" t="s">
        <v>128</v>
      </c>
      <c r="DH201" s="158" t="s">
        <v>128</v>
      </c>
      <c r="DI201" s="158" t="s">
        <v>128</v>
      </c>
      <c r="DJ201" s="158" t="s">
        <v>128</v>
      </c>
      <c r="DK201" s="158" t="s">
        <v>128</v>
      </c>
      <c r="DL201" s="158" t="s">
        <v>128</v>
      </c>
      <c r="DM201" s="158" t="s">
        <v>128</v>
      </c>
      <c r="DN201" s="158" t="s">
        <v>128</v>
      </c>
      <c r="DO201" s="158" t="s">
        <v>128</v>
      </c>
      <c r="DP201" s="158" t="s">
        <v>128</v>
      </c>
      <c r="DQ201" s="158" t="s">
        <v>128</v>
      </c>
      <c r="DR201" s="158" t="s">
        <v>128</v>
      </c>
      <c r="DS201" s="158" t="s">
        <v>128</v>
      </c>
      <c r="DT201" s="158" t="s">
        <v>128</v>
      </c>
      <c r="DU201" s="158" t="s">
        <v>128</v>
      </c>
      <c r="DV201" s="158" t="s">
        <v>128</v>
      </c>
      <c r="DW201" s="158" t="s">
        <v>128</v>
      </c>
      <c r="DX201" s="158" t="s">
        <v>128</v>
      </c>
      <c r="DY201" s="158" t="s">
        <v>128</v>
      </c>
      <c r="DZ201" s="158" t="s">
        <v>128</v>
      </c>
      <c r="EA201" s="158" t="s">
        <v>128</v>
      </c>
      <c r="EB201" s="158" t="s">
        <v>128</v>
      </c>
      <c r="EC201" s="158" t="s">
        <v>128</v>
      </c>
      <c r="ED201" s="158" t="s">
        <v>128</v>
      </c>
      <c r="EE201" s="158" t="s">
        <v>128</v>
      </c>
      <c r="EF201" s="158" t="s">
        <v>128</v>
      </c>
      <c r="EG201" s="158" t="s">
        <v>128</v>
      </c>
      <c r="EH201" s="158" t="s">
        <v>128</v>
      </c>
      <c r="EI201" s="158" t="s">
        <v>128</v>
      </c>
      <c r="EJ201" s="158" t="s">
        <v>128</v>
      </c>
      <c r="EK201" s="158" t="s">
        <v>128</v>
      </c>
      <c r="EL201" s="158" t="s">
        <v>128</v>
      </c>
      <c r="EM201" s="158" t="s">
        <v>128</v>
      </c>
      <c r="EN201" s="158" t="s">
        <v>128</v>
      </c>
      <c r="EO201" s="158" t="s">
        <v>128</v>
      </c>
      <c r="EP201" s="158" t="s">
        <v>128</v>
      </c>
      <c r="EQ201" s="158" t="s">
        <v>128</v>
      </c>
      <c r="ER201" s="158" t="s">
        <v>128</v>
      </c>
      <c r="ES201" s="158" t="s">
        <v>128</v>
      </c>
      <c r="ET201" s="158" t="s">
        <v>128</v>
      </c>
      <c r="EU201" s="158" t="s">
        <v>128</v>
      </c>
      <c r="EV201" s="158" t="s">
        <v>128</v>
      </c>
      <c r="EW201" s="158" t="s">
        <v>128</v>
      </c>
      <c r="EX201" s="158" t="s">
        <v>128</v>
      </c>
      <c r="EY201" s="158" t="s">
        <v>128</v>
      </c>
      <c r="EZ201" s="158" t="s">
        <v>128</v>
      </c>
      <c r="FA201" s="158" t="s">
        <v>128</v>
      </c>
      <c r="FB201" s="158" t="s">
        <v>128</v>
      </c>
      <c r="FC201" s="158" t="s">
        <v>128</v>
      </c>
      <c r="FD201" s="158" t="s">
        <v>128</v>
      </c>
      <c r="FE201" s="158" t="s">
        <v>128</v>
      </c>
      <c r="FF201" s="158" t="s">
        <v>128</v>
      </c>
      <c r="FG201" s="158" t="s">
        <v>128</v>
      </c>
      <c r="FH201" s="158" t="s">
        <v>128</v>
      </c>
      <c r="FI201" s="158" t="s">
        <v>128</v>
      </c>
      <c r="FJ201" s="158" t="s">
        <v>128</v>
      </c>
      <c r="FK201" s="158" t="s">
        <v>128</v>
      </c>
      <c r="FL201" s="158" t="s">
        <v>128</v>
      </c>
      <c r="FM201" s="158" t="s">
        <v>128</v>
      </c>
      <c r="FN201" s="158" t="s">
        <v>128</v>
      </c>
      <c r="FO201" s="158" t="s">
        <v>128</v>
      </c>
      <c r="FP201" s="158" t="s">
        <v>128</v>
      </c>
      <c r="FQ201" s="158" t="s">
        <v>128</v>
      </c>
      <c r="FR201" s="158" t="s">
        <v>128</v>
      </c>
      <c r="FS201" s="158" t="s">
        <v>128</v>
      </c>
      <c r="FT201" s="158" t="s">
        <v>128</v>
      </c>
      <c r="FU201" s="158" t="s">
        <v>128</v>
      </c>
      <c r="FV201" s="158" t="s">
        <v>128</v>
      </c>
      <c r="FW201" s="158" t="s">
        <v>128</v>
      </c>
      <c r="FX201" s="158" t="s">
        <v>128</v>
      </c>
      <c r="FY201" s="158" t="s">
        <v>128</v>
      </c>
      <c r="FZ201" s="158" t="s">
        <v>128</v>
      </c>
      <c r="GA201" s="158" t="s">
        <v>128</v>
      </c>
      <c r="GB201" s="158" t="s">
        <v>128</v>
      </c>
      <c r="GC201" s="158" t="s">
        <v>128</v>
      </c>
      <c r="GD201" s="158" t="s">
        <v>128</v>
      </c>
      <c r="GE201" s="158" t="s">
        <v>128</v>
      </c>
      <c r="GF201" s="158" t="s">
        <v>128</v>
      </c>
      <c r="GG201" s="158" t="s">
        <v>128</v>
      </c>
      <c r="GH201" s="158" t="s">
        <v>128</v>
      </c>
      <c r="GI201" s="158" t="s">
        <v>128</v>
      </c>
      <c r="GJ201" s="158" t="s">
        <v>128</v>
      </c>
      <c r="GK201" s="158" t="s">
        <v>128</v>
      </c>
      <c r="GL201" s="158" t="s">
        <v>128</v>
      </c>
      <c r="GM201" s="158" t="s">
        <v>128</v>
      </c>
      <c r="GN201" s="158" t="s">
        <v>128</v>
      </c>
      <c r="GO201" s="158" t="s">
        <v>128</v>
      </c>
      <c r="GP201" s="158" t="s">
        <v>128</v>
      </c>
      <c r="GQ201" s="158" t="s">
        <v>128</v>
      </c>
      <c r="GR201" s="158" t="s">
        <v>128</v>
      </c>
      <c r="GS201" s="158" t="s">
        <v>128</v>
      </c>
      <c r="GT201" s="158" t="s">
        <v>128</v>
      </c>
      <c r="GU201" s="158" t="s">
        <v>128</v>
      </c>
      <c r="GV201" s="158" t="s">
        <v>128</v>
      </c>
      <c r="GW201" s="158" t="s">
        <v>128</v>
      </c>
      <c r="GX201" s="158" t="s">
        <v>128</v>
      </c>
      <c r="GY201" s="158" t="s">
        <v>128</v>
      </c>
      <c r="GZ201" s="158" t="s">
        <v>128</v>
      </c>
      <c r="HA201" s="158" t="s">
        <v>128</v>
      </c>
      <c r="HB201" s="158" t="s">
        <v>128</v>
      </c>
      <c r="HC201" s="158" t="s">
        <v>128</v>
      </c>
      <c r="HD201" s="158" t="s">
        <v>128</v>
      </c>
      <c r="HE201" s="158" t="s">
        <v>128</v>
      </c>
      <c r="HF201" s="158" t="s">
        <v>128</v>
      </c>
      <c r="HG201" s="158" t="s">
        <v>128</v>
      </c>
      <c r="HH201" s="158" t="s">
        <v>128</v>
      </c>
      <c r="HI201" s="158" t="s">
        <v>128</v>
      </c>
      <c r="HJ201" s="158" t="s">
        <v>128</v>
      </c>
      <c r="HK201" s="158" t="s">
        <v>128</v>
      </c>
      <c r="HL201" s="158" t="s">
        <v>128</v>
      </c>
      <c r="HM201" s="158" t="s">
        <v>128</v>
      </c>
      <c r="HN201" s="158" t="s">
        <v>128</v>
      </c>
      <c r="HO201" s="158" t="s">
        <v>128</v>
      </c>
      <c r="HP201" s="158" t="s">
        <v>128</v>
      </c>
      <c r="HQ201" s="158" t="s">
        <v>128</v>
      </c>
      <c r="HR201" s="158" t="s">
        <v>128</v>
      </c>
      <c r="HS201" s="158" t="s">
        <v>128</v>
      </c>
      <c r="HT201" s="158" t="s">
        <v>128</v>
      </c>
      <c r="HU201" s="158" t="s">
        <v>128</v>
      </c>
      <c r="HV201" s="158" t="s">
        <v>128</v>
      </c>
      <c r="HW201" s="158" t="s">
        <v>128</v>
      </c>
      <c r="HX201" s="158" t="s">
        <v>128</v>
      </c>
      <c r="HY201" s="158" t="s">
        <v>128</v>
      </c>
      <c r="HZ201" s="158" t="s">
        <v>128</v>
      </c>
      <c r="IA201" s="158" t="s">
        <v>128</v>
      </c>
      <c r="IB201" s="158" t="s">
        <v>128</v>
      </c>
      <c r="IC201" s="158" t="s">
        <v>128</v>
      </c>
      <c r="ID201" s="158" t="s">
        <v>128</v>
      </c>
      <c r="IE201" s="158" t="s">
        <v>128</v>
      </c>
      <c r="IF201" s="158" t="s">
        <v>128</v>
      </c>
      <c r="IG201" s="158" t="s">
        <v>128</v>
      </c>
      <c r="IH201" s="158" t="s">
        <v>128</v>
      </c>
      <c r="II201" s="158" t="s">
        <v>128</v>
      </c>
      <c r="IJ201" s="158" t="s">
        <v>128</v>
      </c>
      <c r="IK201" s="158" t="s">
        <v>128</v>
      </c>
      <c r="IL201" s="158" t="s">
        <v>128</v>
      </c>
      <c r="IM201" s="158" t="s">
        <v>128</v>
      </c>
      <c r="IN201" s="158" t="s">
        <v>128</v>
      </c>
      <c r="IO201" s="158" t="s">
        <v>128</v>
      </c>
      <c r="IP201" s="158" t="s">
        <v>128</v>
      </c>
      <c r="IQ201" s="158" t="s">
        <v>128</v>
      </c>
      <c r="IR201" s="158" t="s">
        <v>128</v>
      </c>
      <c r="IS201" s="158" t="s">
        <v>128</v>
      </c>
      <c r="IT201" s="158" t="s">
        <v>128</v>
      </c>
      <c r="IU201" s="158" t="s">
        <v>128</v>
      </c>
      <c r="IV201" s="158" t="s">
        <v>128</v>
      </c>
      <c r="IW201" s="158" t="s">
        <v>128</v>
      </c>
      <c r="IX201" s="158" t="s">
        <v>128</v>
      </c>
      <c r="IY201" s="158" t="s">
        <v>128</v>
      </c>
      <c r="IZ201" s="158" t="s">
        <v>128</v>
      </c>
      <c r="JA201" s="158" t="s">
        <v>128</v>
      </c>
      <c r="JB201" s="158" t="s">
        <v>128</v>
      </c>
      <c r="JC201" s="158" t="s">
        <v>128</v>
      </c>
      <c r="JD201" s="158" t="s">
        <v>128</v>
      </c>
      <c r="JE201" s="158" t="s">
        <v>128</v>
      </c>
      <c r="JF201" s="158" t="s">
        <v>128</v>
      </c>
      <c r="JG201" s="158" t="s">
        <v>128</v>
      </c>
      <c r="JH201" s="158" t="s">
        <v>128</v>
      </c>
      <c r="JI201" s="158" t="s">
        <v>128</v>
      </c>
      <c r="JJ201" s="158" t="s">
        <v>128</v>
      </c>
      <c r="JK201" s="158" t="s">
        <v>128</v>
      </c>
      <c r="JL201" s="158" t="s">
        <v>128</v>
      </c>
      <c r="JM201" s="158" t="s">
        <v>128</v>
      </c>
      <c r="JN201" s="158" t="s">
        <v>128</v>
      </c>
      <c r="JO201" s="158" t="s">
        <v>128</v>
      </c>
      <c r="JP201" s="158" t="s">
        <v>128</v>
      </c>
      <c r="JQ201" s="158" t="s">
        <v>128</v>
      </c>
      <c r="JR201" s="158" t="s">
        <v>128</v>
      </c>
      <c r="JS201" s="158" t="s">
        <v>128</v>
      </c>
      <c r="JT201" s="158" t="s">
        <v>128</v>
      </c>
      <c r="JU201" s="158" t="s">
        <v>128</v>
      </c>
      <c r="JV201" s="158" t="s">
        <v>128</v>
      </c>
      <c r="JW201" s="158" t="s">
        <v>128</v>
      </c>
      <c r="JX201" s="158" t="s">
        <v>128</v>
      </c>
      <c r="JY201" s="158" t="s">
        <v>128</v>
      </c>
      <c r="JZ201" s="158" t="s">
        <v>128</v>
      </c>
      <c r="KA201" s="158" t="s">
        <v>128</v>
      </c>
      <c r="KB201" s="158" t="s">
        <v>128</v>
      </c>
      <c r="KC201" s="158" t="s">
        <v>128</v>
      </c>
      <c r="KD201" s="158" t="s">
        <v>128</v>
      </c>
      <c r="KE201" s="158" t="s">
        <v>128</v>
      </c>
      <c r="KF201" s="158" t="s">
        <v>128</v>
      </c>
      <c r="KG201" s="158" t="s">
        <v>128</v>
      </c>
      <c r="KH201" s="158" t="s">
        <v>128</v>
      </c>
      <c r="KI201" s="158" t="s">
        <v>128</v>
      </c>
      <c r="KJ201" s="158" t="s">
        <v>128</v>
      </c>
      <c r="KK201" s="158" t="s">
        <v>128</v>
      </c>
      <c r="KL201" s="158" t="s">
        <v>128</v>
      </c>
      <c r="KM201" s="158" t="s">
        <v>128</v>
      </c>
      <c r="KN201" s="158" t="s">
        <v>128</v>
      </c>
      <c r="KO201" s="158" t="s">
        <v>128</v>
      </c>
      <c r="KP201" s="158" t="s">
        <v>128</v>
      </c>
      <c r="KQ201" s="158" t="s">
        <v>128</v>
      </c>
      <c r="KR201" s="158" t="s">
        <v>128</v>
      </c>
      <c r="KS201" s="158" t="s">
        <v>128</v>
      </c>
      <c r="KT201" s="158" t="s">
        <v>128</v>
      </c>
      <c r="KU201" s="158" t="s">
        <v>128</v>
      </c>
      <c r="KV201" s="158" t="s">
        <v>128</v>
      </c>
      <c r="KW201" s="158" t="s">
        <v>128</v>
      </c>
      <c r="KX201" s="158" t="s">
        <v>128</v>
      </c>
      <c r="KY201" s="158" t="s">
        <v>128</v>
      </c>
      <c r="KZ201" s="158" t="s">
        <v>128</v>
      </c>
      <c r="LA201" s="158" t="s">
        <v>128</v>
      </c>
      <c r="LB201" s="158" t="s">
        <v>128</v>
      </c>
      <c r="LC201" s="158" t="s">
        <v>128</v>
      </c>
      <c r="LD201" s="158" t="s">
        <v>128</v>
      </c>
      <c r="LE201" s="158" t="s">
        <v>128</v>
      </c>
      <c r="LF201" s="158" t="s">
        <v>128</v>
      </c>
      <c r="LG201" s="158" t="s">
        <v>128</v>
      </c>
      <c r="LH201" s="158" t="s">
        <v>128</v>
      </c>
      <c r="LI201" s="158" t="s">
        <v>128</v>
      </c>
      <c r="LJ201" s="158" t="s">
        <v>128</v>
      </c>
      <c r="LK201" s="158" t="s">
        <v>128</v>
      </c>
      <c r="LL201" s="158" t="s">
        <v>128</v>
      </c>
      <c r="LM201" s="158" t="s">
        <v>128</v>
      </c>
      <c r="LN201" s="158" t="s">
        <v>128</v>
      </c>
      <c r="LO201" s="158" t="s">
        <v>128</v>
      </c>
      <c r="LP201" s="158" t="s">
        <v>128</v>
      </c>
      <c r="LQ201" s="158" t="s">
        <v>128</v>
      </c>
      <c r="LR201" s="158" t="s">
        <v>128</v>
      </c>
      <c r="LS201" s="158" t="s">
        <v>128</v>
      </c>
      <c r="LT201" s="158" t="s">
        <v>128</v>
      </c>
      <c r="LU201" s="158" t="s">
        <v>128</v>
      </c>
      <c r="LV201" s="158" t="s">
        <v>128</v>
      </c>
      <c r="LW201" s="158" t="s">
        <v>128</v>
      </c>
      <c r="LX201" s="158" t="s">
        <v>128</v>
      </c>
      <c r="LY201" s="158" t="s">
        <v>128</v>
      </c>
      <c r="LZ201" s="158" t="s">
        <v>128</v>
      </c>
      <c r="MA201" s="158" t="s">
        <v>128</v>
      </c>
      <c r="MB201" s="158" t="s">
        <v>128</v>
      </c>
      <c r="MC201" s="158" t="s">
        <v>128</v>
      </c>
      <c r="MD201" s="158" t="s">
        <v>128</v>
      </c>
      <c r="ME201" s="158" t="s">
        <v>128</v>
      </c>
      <c r="MF201" s="158" t="s">
        <v>128</v>
      </c>
      <c r="MG201" s="158" t="s">
        <v>128</v>
      </c>
      <c r="MH201" s="158" t="s">
        <v>128</v>
      </c>
      <c r="MI201" s="158" t="s">
        <v>128</v>
      </c>
      <c r="MJ201" s="158" t="s">
        <v>128</v>
      </c>
      <c r="MK201" s="158" t="s">
        <v>128</v>
      </c>
      <c r="ML201" s="158" t="s">
        <v>128</v>
      </c>
      <c r="MM201" s="158" t="s">
        <v>128</v>
      </c>
      <c r="MN201" s="158" t="s">
        <v>128</v>
      </c>
      <c r="MO201" s="158" t="s">
        <v>128</v>
      </c>
      <c r="MP201" s="158" t="s">
        <v>128</v>
      </c>
      <c r="MQ201" s="158" t="s">
        <v>128</v>
      </c>
      <c r="MR201" s="158" t="s">
        <v>128</v>
      </c>
      <c r="MS201" s="158" t="s">
        <v>128</v>
      </c>
      <c r="MT201" s="158" t="s">
        <v>128</v>
      </c>
      <c r="MU201" s="158" t="s">
        <v>128</v>
      </c>
      <c r="MV201" s="158" t="s">
        <v>128</v>
      </c>
      <c r="MW201" s="158" t="s">
        <v>128</v>
      </c>
      <c r="MX201" s="158" t="s">
        <v>128</v>
      </c>
      <c r="MY201" s="158" t="s">
        <v>128</v>
      </c>
      <c r="MZ201" s="158" t="s">
        <v>128</v>
      </c>
      <c r="NA201" s="158" t="s">
        <v>128</v>
      </c>
      <c r="NB201" s="158" t="s">
        <v>128</v>
      </c>
      <c r="NC201" s="158" t="s">
        <v>128</v>
      </c>
      <c r="ND201" s="158" t="s">
        <v>128</v>
      </c>
      <c r="NE201" s="158" t="s">
        <v>128</v>
      </c>
      <c r="NF201" s="158" t="s">
        <v>128</v>
      </c>
      <c r="NG201" s="158" t="s">
        <v>128</v>
      </c>
      <c r="NH201" s="158" t="s">
        <v>128</v>
      </c>
      <c r="NI201" s="158" t="s">
        <v>128</v>
      </c>
      <c r="NJ201" s="158" t="s">
        <v>128</v>
      </c>
      <c r="NK201" s="158" t="s">
        <v>128</v>
      </c>
      <c r="NL201" s="158" t="s">
        <v>128</v>
      </c>
      <c r="NM201" s="158" t="s">
        <v>128</v>
      </c>
      <c r="NN201" s="158" t="s">
        <v>128</v>
      </c>
      <c r="NO201" s="158" t="s">
        <v>128</v>
      </c>
      <c r="NP201" s="158" t="s">
        <v>128</v>
      </c>
      <c r="NQ201" s="158" t="s">
        <v>128</v>
      </c>
      <c r="NR201" s="158" t="s">
        <v>128</v>
      </c>
      <c r="NS201" s="158" t="s">
        <v>128</v>
      </c>
      <c r="NT201" s="158" t="s">
        <v>128</v>
      </c>
      <c r="NU201" s="158" t="s">
        <v>128</v>
      </c>
      <c r="NV201" s="158" t="s">
        <v>128</v>
      </c>
      <c r="NW201" s="158" t="s">
        <v>128</v>
      </c>
      <c r="NX201" s="158" t="s">
        <v>128</v>
      </c>
      <c r="NY201" s="158" t="s">
        <v>128</v>
      </c>
      <c r="NZ201" s="158" t="s">
        <v>128</v>
      </c>
      <c r="OA201" s="158" t="s">
        <v>128</v>
      </c>
      <c r="OB201" s="158" t="s">
        <v>128</v>
      </c>
      <c r="OC201" s="158" t="s">
        <v>128</v>
      </c>
      <c r="OD201" s="158" t="s">
        <v>128</v>
      </c>
      <c r="OE201" s="170" t="s">
        <v>128</v>
      </c>
      <c r="OF201" s="181"/>
      <c r="OG201" s="113" t="str">
        <f t="shared" si="1336"/>
        <v/>
      </c>
      <c r="OH201" s="66" t="str">
        <f t="shared" si="1337"/>
        <v/>
      </c>
      <c r="OI201" s="66" t="str">
        <f t="shared" si="1338"/>
        <v/>
      </c>
      <c r="OJ201" s="66" t="str">
        <f t="shared" si="1339"/>
        <v/>
      </c>
      <c r="OK201" s="66" t="str">
        <f t="shared" si="1340"/>
        <v/>
      </c>
      <c r="OL201" s="66" t="str">
        <f t="shared" si="1341"/>
        <v/>
      </c>
      <c r="OM201" s="66" t="str">
        <f t="shared" si="1342"/>
        <v/>
      </c>
      <c r="ON201" s="66" t="str">
        <f t="shared" si="1343"/>
        <v/>
      </c>
      <c r="OO201" s="66" t="str">
        <f t="shared" si="1344"/>
        <v/>
      </c>
      <c r="OP201" s="66" t="str">
        <f t="shared" si="1345"/>
        <v/>
      </c>
      <c r="OQ201" s="66" t="str">
        <f t="shared" si="1346"/>
        <v/>
      </c>
      <c r="OR201" s="66" t="str">
        <f t="shared" si="1347"/>
        <v/>
      </c>
      <c r="OS201" s="66" t="str">
        <f t="shared" si="1348"/>
        <v/>
      </c>
      <c r="OT201" s="66" t="str">
        <f t="shared" si="1349"/>
        <v/>
      </c>
      <c r="OU201" s="66" t="str">
        <f t="shared" si="1350"/>
        <v/>
      </c>
      <c r="OV201" s="66" t="str">
        <f t="shared" si="1351"/>
        <v/>
      </c>
      <c r="OW201" s="66" t="str">
        <f t="shared" si="1352"/>
        <v/>
      </c>
      <c r="OX201" s="66" t="str">
        <f t="shared" si="1353"/>
        <v/>
      </c>
      <c r="OY201" s="126">
        <f t="shared" si="1354"/>
        <v>0.91066676080732323</v>
      </c>
      <c r="OZ201" s="66" t="str">
        <f t="shared" si="1355"/>
        <v>kg/GJ delivered</v>
      </c>
      <c r="PA201" s="126">
        <f t="shared" si="1356"/>
        <v>0.33391114562935187</v>
      </c>
      <c r="PB201" s="66" t="str">
        <f t="shared" si="1357"/>
        <v>kg/GJ delivered</v>
      </c>
      <c r="PC201" s="126">
        <f t="shared" si="1358"/>
        <v>0.44521486083913586</v>
      </c>
      <c r="PD201" s="66" t="str">
        <f t="shared" si="1359"/>
        <v>kg/GJ delivered</v>
      </c>
      <c r="PE201" s="66" t="str">
        <f t="shared" si="1360"/>
        <v/>
      </c>
      <c r="PF201" s="66" t="str">
        <f t="shared" si="1361"/>
        <v/>
      </c>
      <c r="PG201" s="66" t="str">
        <f t="shared" si="1362"/>
        <v/>
      </c>
      <c r="PH201" s="66" t="str">
        <f t="shared" si="1363"/>
        <v/>
      </c>
      <c r="PI201" s="66" t="str">
        <f t="shared" si="1364"/>
        <v/>
      </c>
      <c r="PJ201" s="66" t="str">
        <f t="shared" si="1365"/>
        <v/>
      </c>
      <c r="PK201" s="66" t="str">
        <f t="shared" si="1366"/>
        <v/>
      </c>
      <c r="PL201" s="66" t="str">
        <f t="shared" si="1367"/>
        <v/>
      </c>
      <c r="PM201" s="66" t="str">
        <f t="shared" si="1368"/>
        <v/>
      </c>
      <c r="PN201" s="66" t="str">
        <f t="shared" si="1369"/>
        <v/>
      </c>
      <c r="PO201" s="66" t="str">
        <f t="shared" si="1370"/>
        <v/>
      </c>
      <c r="PP201" s="66" t="str">
        <f t="shared" si="1371"/>
        <v/>
      </c>
      <c r="PQ201" s="66" t="str">
        <f t="shared" si="1372"/>
        <v/>
      </c>
      <c r="PR201" s="66" t="str">
        <f t="shared" si="1373"/>
        <v/>
      </c>
      <c r="PS201" s="66" t="str">
        <f t="shared" si="1374"/>
        <v/>
      </c>
      <c r="PT201" s="66" t="str">
        <f t="shared" si="1375"/>
        <v/>
      </c>
      <c r="PU201" s="66" t="str">
        <f t="shared" si="1376"/>
        <v/>
      </c>
      <c r="PV201" s="66" t="str">
        <f t="shared" si="1377"/>
        <v/>
      </c>
      <c r="PW201" s="66" t="str">
        <f t="shared" si="1378"/>
        <v/>
      </c>
      <c r="PX201" s="66" t="str">
        <f t="shared" si="1379"/>
        <v/>
      </c>
      <c r="PY201" s="66" t="str">
        <f t="shared" si="1380"/>
        <v/>
      </c>
      <c r="PZ201" s="66" t="str">
        <f t="shared" si="1381"/>
        <v/>
      </c>
      <c r="QA201" s="66" t="str">
        <f t="shared" si="1382"/>
        <v/>
      </c>
      <c r="QB201" s="66" t="str">
        <f t="shared" si="1383"/>
        <v/>
      </c>
      <c r="QC201" s="66" t="str">
        <f t="shared" si="1384"/>
        <v/>
      </c>
      <c r="QD201" s="66" t="str">
        <f t="shared" si="1385"/>
        <v/>
      </c>
      <c r="QE201" s="66" t="str">
        <f t="shared" si="1386"/>
        <v/>
      </c>
      <c r="QF201" s="66" t="str">
        <f t="shared" si="1387"/>
        <v/>
      </c>
      <c r="QG201" s="66" t="str">
        <f t="shared" si="1388"/>
        <v/>
      </c>
      <c r="QH201" s="66" t="str">
        <f t="shared" si="1389"/>
        <v/>
      </c>
      <c r="QI201" s="66" t="str">
        <f t="shared" si="1390"/>
        <v/>
      </c>
      <c r="QJ201" s="66" t="str">
        <f t="shared" si="1391"/>
        <v/>
      </c>
      <c r="QK201" s="66" t="str">
        <f t="shared" si="1392"/>
        <v/>
      </c>
      <c r="QL201" s="66" t="str">
        <f t="shared" si="1393"/>
        <v/>
      </c>
      <c r="QM201" s="66" t="str">
        <f t="shared" si="1394"/>
        <v/>
      </c>
      <c r="QN201" s="66" t="str">
        <f t="shared" si="1395"/>
        <v/>
      </c>
      <c r="QO201" s="66" t="str">
        <f t="shared" si="1396"/>
        <v/>
      </c>
      <c r="QP201" s="66" t="str">
        <f t="shared" si="1397"/>
        <v/>
      </c>
      <c r="QQ201" s="66" t="str">
        <f t="shared" si="1398"/>
        <v/>
      </c>
      <c r="QR201" s="66" t="str">
        <f t="shared" si="1399"/>
        <v/>
      </c>
      <c r="QS201" s="66" t="str">
        <f t="shared" si="1400"/>
        <v/>
      </c>
      <c r="QT201" s="66" t="str">
        <f t="shared" si="1401"/>
        <v/>
      </c>
      <c r="QU201" s="66" t="str">
        <f t="shared" si="1402"/>
        <v/>
      </c>
      <c r="QV201" s="66" t="str">
        <f t="shared" si="1403"/>
        <v/>
      </c>
      <c r="QW201" s="66" t="str">
        <f t="shared" si="1404"/>
        <v/>
      </c>
      <c r="QX201" s="66" t="str">
        <f t="shared" si="1405"/>
        <v/>
      </c>
      <c r="QY201" s="66" t="str">
        <f t="shared" si="1406"/>
        <v/>
      </c>
      <c r="QZ201" s="66" t="str">
        <f t="shared" si="1407"/>
        <v/>
      </c>
      <c r="RA201" s="66" t="str">
        <f t="shared" si="1408"/>
        <v/>
      </c>
      <c r="RB201" s="66" t="str">
        <f t="shared" si="1409"/>
        <v/>
      </c>
      <c r="RC201" s="66" t="str">
        <f t="shared" si="1410"/>
        <v/>
      </c>
      <c r="RD201" s="66" t="str">
        <f t="shared" si="1411"/>
        <v/>
      </c>
      <c r="RE201" s="66" t="str">
        <f t="shared" si="1412"/>
        <v/>
      </c>
      <c r="RF201" s="66" t="str">
        <f t="shared" si="1413"/>
        <v/>
      </c>
      <c r="RG201" s="66" t="str">
        <f t="shared" si="1414"/>
        <v/>
      </c>
      <c r="RH201" s="66" t="str">
        <f t="shared" si="1415"/>
        <v/>
      </c>
      <c r="RI201" s="66" t="str">
        <f t="shared" si="1416"/>
        <v/>
      </c>
      <c r="RJ201" s="66" t="str">
        <f t="shared" si="1417"/>
        <v/>
      </c>
      <c r="RK201" s="66" t="str">
        <f t="shared" si="1418"/>
        <v/>
      </c>
      <c r="RL201" s="66" t="str">
        <f t="shared" si="1419"/>
        <v/>
      </c>
      <c r="RM201" s="66" t="str">
        <f t="shared" si="1420"/>
        <v/>
      </c>
      <c r="RN201" s="66" t="str">
        <f t="shared" si="1421"/>
        <v/>
      </c>
      <c r="RO201" s="66" t="str">
        <f t="shared" si="1422"/>
        <v/>
      </c>
      <c r="RP201" s="66" t="str">
        <f t="shared" si="1423"/>
        <v/>
      </c>
      <c r="RQ201" s="66" t="str">
        <f t="shared" si="1424"/>
        <v/>
      </c>
      <c r="RR201" s="66" t="str">
        <f t="shared" si="1425"/>
        <v/>
      </c>
      <c r="RS201" s="66" t="str">
        <f t="shared" si="1426"/>
        <v/>
      </c>
      <c r="RT201" s="66" t="str">
        <f t="shared" si="1427"/>
        <v/>
      </c>
      <c r="RU201" s="66" t="str">
        <f t="shared" si="1428"/>
        <v/>
      </c>
      <c r="RV201" s="66" t="str">
        <f t="shared" si="1429"/>
        <v/>
      </c>
      <c r="RW201" s="66" t="str">
        <f t="shared" si="1430"/>
        <v/>
      </c>
      <c r="RX201" s="66" t="str">
        <f t="shared" si="1431"/>
        <v/>
      </c>
      <c r="RY201" s="66" t="str">
        <f t="shared" si="1432"/>
        <v/>
      </c>
      <c r="RZ201" s="66" t="str">
        <f t="shared" si="1433"/>
        <v/>
      </c>
      <c r="SA201" s="66" t="str">
        <f t="shared" si="1434"/>
        <v/>
      </c>
      <c r="SB201" s="66" t="str">
        <f t="shared" si="1435"/>
        <v/>
      </c>
      <c r="SC201" s="66" t="str">
        <f t="shared" si="1436"/>
        <v/>
      </c>
      <c r="SD201" s="66" t="str">
        <f t="shared" si="1437"/>
        <v/>
      </c>
      <c r="SE201" s="66" t="str">
        <f t="shared" si="1438"/>
        <v/>
      </c>
      <c r="SF201" s="66" t="str">
        <f t="shared" si="1439"/>
        <v/>
      </c>
      <c r="SG201" s="66" t="str">
        <f t="shared" si="1440"/>
        <v/>
      </c>
      <c r="SH201" s="66" t="str">
        <f t="shared" si="1441"/>
        <v/>
      </c>
      <c r="SI201" s="66" t="str">
        <f t="shared" si="1442"/>
        <v/>
      </c>
      <c r="SJ201" s="66" t="str">
        <f t="shared" si="1443"/>
        <v/>
      </c>
      <c r="SK201" s="66" t="str">
        <f t="shared" si="1444"/>
        <v/>
      </c>
      <c r="SL201" s="66" t="str">
        <f t="shared" si="1445"/>
        <v/>
      </c>
      <c r="SM201" s="66" t="str">
        <f t="shared" si="1446"/>
        <v/>
      </c>
      <c r="SN201" s="66" t="str">
        <f t="shared" si="1447"/>
        <v/>
      </c>
      <c r="SO201" s="66" t="str">
        <f t="shared" si="1448"/>
        <v/>
      </c>
      <c r="SP201" s="66" t="str">
        <f t="shared" si="1449"/>
        <v/>
      </c>
      <c r="SQ201" s="66" t="str">
        <f t="shared" si="1450"/>
        <v/>
      </c>
      <c r="SR201" s="66" t="str">
        <f t="shared" si="1451"/>
        <v/>
      </c>
      <c r="SS201" s="66" t="str">
        <f t="shared" si="1452"/>
        <v/>
      </c>
      <c r="ST201" s="66" t="str">
        <f t="shared" si="1453"/>
        <v/>
      </c>
      <c r="SU201" s="66" t="str">
        <f t="shared" si="1454"/>
        <v/>
      </c>
      <c r="SV201" s="66" t="str">
        <f t="shared" si="1455"/>
        <v/>
      </c>
      <c r="SW201" s="66" t="str">
        <f t="shared" si="1456"/>
        <v/>
      </c>
      <c r="SX201" s="66" t="str">
        <f t="shared" si="1457"/>
        <v/>
      </c>
      <c r="SY201" s="66" t="str">
        <f t="shared" si="1458"/>
        <v/>
      </c>
      <c r="SZ201" s="66" t="str">
        <f t="shared" si="1459"/>
        <v/>
      </c>
      <c r="TA201" s="66" t="str">
        <f t="shared" si="1460"/>
        <v/>
      </c>
      <c r="TB201" s="66" t="str">
        <f t="shared" si="1461"/>
        <v/>
      </c>
      <c r="TC201" s="66" t="str">
        <f t="shared" si="1462"/>
        <v/>
      </c>
      <c r="TD201" s="66" t="str">
        <f t="shared" si="1463"/>
        <v/>
      </c>
      <c r="TE201" s="66" t="str">
        <f t="shared" si="1464"/>
        <v/>
      </c>
      <c r="TF201" s="66" t="str">
        <f t="shared" si="1465"/>
        <v/>
      </c>
      <c r="TG201" s="66" t="str">
        <f t="shared" si="1466"/>
        <v/>
      </c>
      <c r="TH201" s="66" t="str">
        <f t="shared" si="1467"/>
        <v/>
      </c>
      <c r="TI201" s="66" t="str">
        <f t="shared" si="1468"/>
        <v/>
      </c>
      <c r="TJ201" s="66" t="str">
        <f t="shared" si="1469"/>
        <v/>
      </c>
      <c r="TK201" s="66" t="str">
        <f t="shared" si="1470"/>
        <v/>
      </c>
      <c r="TL201" s="66" t="str">
        <f t="shared" si="1471"/>
        <v/>
      </c>
      <c r="TM201" s="66" t="str">
        <f t="shared" si="1472"/>
        <v/>
      </c>
      <c r="TN201" s="66" t="str">
        <f t="shared" si="1473"/>
        <v/>
      </c>
      <c r="TO201" s="66" t="str">
        <f t="shared" si="1474"/>
        <v/>
      </c>
      <c r="TP201" s="66" t="str">
        <f t="shared" si="1475"/>
        <v/>
      </c>
      <c r="TQ201" s="66" t="str">
        <f t="shared" si="1476"/>
        <v/>
      </c>
      <c r="TR201" s="66" t="str">
        <f t="shared" si="1477"/>
        <v/>
      </c>
      <c r="TS201" s="66" t="str">
        <f t="shared" si="1478"/>
        <v/>
      </c>
      <c r="TT201" s="66" t="str">
        <f t="shared" si="1479"/>
        <v/>
      </c>
      <c r="TU201" s="66" t="str">
        <f t="shared" si="1480"/>
        <v/>
      </c>
      <c r="TV201" s="66" t="str">
        <f t="shared" si="1481"/>
        <v/>
      </c>
      <c r="TW201" s="66" t="str">
        <f t="shared" si="1482"/>
        <v/>
      </c>
      <c r="TX201" s="66" t="str">
        <f t="shared" si="1483"/>
        <v/>
      </c>
      <c r="TY201" s="66" t="str">
        <f t="shared" si="1484"/>
        <v/>
      </c>
      <c r="TZ201" s="66" t="str">
        <f t="shared" si="1485"/>
        <v/>
      </c>
      <c r="UA201" s="66" t="str">
        <f t="shared" si="1486"/>
        <v/>
      </c>
      <c r="UB201" s="66" t="str">
        <f t="shared" si="1487"/>
        <v/>
      </c>
      <c r="UC201" s="66" t="str">
        <f t="shared" si="1488"/>
        <v/>
      </c>
      <c r="UD201" s="66" t="str">
        <f t="shared" si="1489"/>
        <v/>
      </c>
      <c r="UE201" s="66" t="str">
        <f t="shared" si="1490"/>
        <v/>
      </c>
      <c r="UF201" s="66" t="str">
        <f t="shared" si="1491"/>
        <v/>
      </c>
      <c r="UG201" s="66" t="str">
        <f t="shared" si="1492"/>
        <v/>
      </c>
      <c r="UH201" s="66" t="str">
        <f t="shared" si="1493"/>
        <v/>
      </c>
      <c r="UI201" s="66" t="str">
        <f t="shared" si="1494"/>
        <v/>
      </c>
      <c r="UJ201" s="66" t="str">
        <f t="shared" si="1495"/>
        <v/>
      </c>
      <c r="UK201" s="66" t="str">
        <f t="shared" si="1496"/>
        <v/>
      </c>
      <c r="UL201" s="66" t="str">
        <f t="shared" si="1497"/>
        <v/>
      </c>
      <c r="UM201" s="66" t="str">
        <f t="shared" si="1498"/>
        <v/>
      </c>
      <c r="UN201" s="66" t="str">
        <f t="shared" si="1499"/>
        <v/>
      </c>
      <c r="UO201" s="66" t="str">
        <f t="shared" si="1500"/>
        <v/>
      </c>
      <c r="UP201" s="66" t="str">
        <f t="shared" si="1501"/>
        <v/>
      </c>
      <c r="UQ201" s="66" t="str">
        <f t="shared" si="1502"/>
        <v/>
      </c>
      <c r="UR201" s="66" t="str">
        <f t="shared" si="1503"/>
        <v/>
      </c>
      <c r="US201" s="66" t="str">
        <f t="shared" si="1504"/>
        <v/>
      </c>
      <c r="UT201" s="66" t="str">
        <f t="shared" si="1505"/>
        <v/>
      </c>
      <c r="UU201" s="66" t="str">
        <f t="shared" si="1506"/>
        <v/>
      </c>
      <c r="UV201" s="66" t="str">
        <f t="shared" si="1507"/>
        <v/>
      </c>
      <c r="UW201" s="66" t="str">
        <f t="shared" si="1508"/>
        <v/>
      </c>
      <c r="UX201" s="66" t="str">
        <f t="shared" si="1509"/>
        <v/>
      </c>
      <c r="UY201" s="66" t="str">
        <f t="shared" si="1510"/>
        <v/>
      </c>
      <c r="UZ201" s="66" t="str">
        <f t="shared" si="1511"/>
        <v/>
      </c>
      <c r="VA201" s="66" t="str">
        <f t="shared" si="1512"/>
        <v/>
      </c>
      <c r="VB201" s="66" t="str">
        <f t="shared" si="1513"/>
        <v/>
      </c>
      <c r="VC201" s="66" t="str">
        <f t="shared" si="1514"/>
        <v/>
      </c>
      <c r="VD201" s="66" t="str">
        <f t="shared" si="1515"/>
        <v/>
      </c>
      <c r="VE201" s="66" t="str">
        <f t="shared" si="1516"/>
        <v/>
      </c>
      <c r="VF201" s="66" t="str">
        <f t="shared" si="1517"/>
        <v/>
      </c>
      <c r="VG201" s="66" t="str">
        <f t="shared" si="1518"/>
        <v/>
      </c>
      <c r="VH201" s="66" t="str">
        <f t="shared" si="1519"/>
        <v/>
      </c>
      <c r="VI201" s="66" t="str">
        <f t="shared" si="1520"/>
        <v/>
      </c>
      <c r="VJ201" s="66" t="str">
        <f t="shared" si="1521"/>
        <v/>
      </c>
      <c r="VK201" s="66" t="str">
        <f t="shared" si="1522"/>
        <v/>
      </c>
      <c r="VL201" s="66" t="str">
        <f t="shared" si="1523"/>
        <v/>
      </c>
      <c r="VM201" s="66" t="str">
        <f t="shared" si="1524"/>
        <v/>
      </c>
      <c r="VN201" s="66" t="str">
        <f t="shared" si="1525"/>
        <v/>
      </c>
      <c r="VO201" s="66" t="str">
        <f t="shared" si="1526"/>
        <v/>
      </c>
      <c r="VP201" s="66" t="str">
        <f t="shared" si="1527"/>
        <v/>
      </c>
      <c r="VQ201" s="66" t="str">
        <f t="shared" si="1528"/>
        <v/>
      </c>
      <c r="VR201" s="66" t="str">
        <f t="shared" si="1529"/>
        <v/>
      </c>
      <c r="VS201" s="66" t="str">
        <f t="shared" si="1530"/>
        <v/>
      </c>
      <c r="VT201" s="66" t="str">
        <f t="shared" si="1531"/>
        <v/>
      </c>
      <c r="VU201" s="66" t="str">
        <f t="shared" si="1532"/>
        <v/>
      </c>
      <c r="VV201" s="66" t="str">
        <f t="shared" si="1533"/>
        <v/>
      </c>
      <c r="VW201" s="66" t="str">
        <f t="shared" si="1534"/>
        <v/>
      </c>
      <c r="VX201" s="66" t="str">
        <f t="shared" si="1535"/>
        <v/>
      </c>
      <c r="VY201" s="66" t="str">
        <f t="shared" si="1536"/>
        <v/>
      </c>
      <c r="VZ201" s="66" t="str">
        <f t="shared" si="1537"/>
        <v/>
      </c>
      <c r="WA201" s="66" t="str">
        <f t="shared" si="1538"/>
        <v/>
      </c>
      <c r="WB201" s="66" t="str">
        <f t="shared" si="1539"/>
        <v/>
      </c>
      <c r="WC201" s="66" t="str">
        <f t="shared" si="1540"/>
        <v/>
      </c>
      <c r="WD201" s="66" t="str">
        <f t="shared" si="1541"/>
        <v/>
      </c>
      <c r="WE201" s="66" t="str">
        <f t="shared" si="1542"/>
        <v/>
      </c>
      <c r="WF201" s="66" t="str">
        <f t="shared" si="1543"/>
        <v/>
      </c>
      <c r="WG201" s="66" t="str">
        <f t="shared" si="1544"/>
        <v/>
      </c>
      <c r="WH201" s="66" t="str">
        <f t="shared" si="1545"/>
        <v/>
      </c>
      <c r="WI201" s="66" t="str">
        <f t="shared" si="1546"/>
        <v/>
      </c>
      <c r="WJ201" s="66" t="str">
        <f t="shared" si="1547"/>
        <v/>
      </c>
      <c r="WK201" s="66" t="str">
        <f t="shared" si="1548"/>
        <v/>
      </c>
      <c r="WL201" s="66" t="str">
        <f t="shared" si="1549"/>
        <v/>
      </c>
      <c r="WM201" s="66" t="str">
        <f t="shared" si="1550"/>
        <v/>
      </c>
      <c r="WN201" s="66" t="str">
        <f t="shared" si="1551"/>
        <v/>
      </c>
      <c r="WO201" s="66" t="str">
        <f t="shared" si="1552"/>
        <v/>
      </c>
      <c r="WP201" s="66" t="str">
        <f t="shared" si="1553"/>
        <v/>
      </c>
      <c r="WQ201" s="66" t="str">
        <f t="shared" si="1554"/>
        <v/>
      </c>
      <c r="WR201" s="66" t="str">
        <f t="shared" si="1555"/>
        <v/>
      </c>
      <c r="WS201" s="66" t="str">
        <f t="shared" si="1556"/>
        <v/>
      </c>
      <c r="WT201" s="66" t="str">
        <f t="shared" si="1557"/>
        <v/>
      </c>
      <c r="WU201" s="66" t="str">
        <f t="shared" si="1558"/>
        <v/>
      </c>
      <c r="WV201" s="66" t="str">
        <f t="shared" si="1559"/>
        <v/>
      </c>
      <c r="WW201" s="66" t="str">
        <f t="shared" si="1560"/>
        <v/>
      </c>
      <c r="WX201" s="66" t="str">
        <f t="shared" si="1561"/>
        <v/>
      </c>
      <c r="WY201" s="66" t="str">
        <f t="shared" si="1562"/>
        <v/>
      </c>
      <c r="WZ201" s="66" t="str">
        <f t="shared" si="1563"/>
        <v/>
      </c>
      <c r="XA201" s="66" t="str">
        <f t="shared" si="1564"/>
        <v/>
      </c>
      <c r="XB201" s="66" t="str">
        <f t="shared" si="1565"/>
        <v/>
      </c>
      <c r="XC201" s="66" t="str">
        <f t="shared" si="1566"/>
        <v/>
      </c>
      <c r="XD201" s="66" t="str">
        <f t="shared" si="1567"/>
        <v/>
      </c>
      <c r="XE201" s="66" t="str">
        <f t="shared" si="1568"/>
        <v/>
      </c>
      <c r="XF201" s="66" t="str">
        <f t="shared" si="1569"/>
        <v/>
      </c>
      <c r="XG201" s="66" t="str">
        <f t="shared" si="1570"/>
        <v/>
      </c>
      <c r="XH201" s="66" t="str">
        <f t="shared" si="1571"/>
        <v/>
      </c>
      <c r="XI201" s="66" t="str">
        <f t="shared" si="1572"/>
        <v/>
      </c>
      <c r="XJ201" s="66" t="str">
        <f t="shared" si="1573"/>
        <v/>
      </c>
      <c r="XK201" s="66" t="str">
        <f t="shared" si="1574"/>
        <v/>
      </c>
      <c r="XL201" s="66" t="str">
        <f t="shared" si="1575"/>
        <v/>
      </c>
      <c r="XM201" s="66" t="str">
        <f t="shared" si="1576"/>
        <v/>
      </c>
      <c r="XN201" s="66" t="str">
        <f t="shared" si="1577"/>
        <v/>
      </c>
      <c r="XO201" s="66" t="str">
        <f t="shared" si="1578"/>
        <v/>
      </c>
      <c r="XP201" s="66" t="str">
        <f t="shared" si="1579"/>
        <v/>
      </c>
      <c r="XQ201" s="66" t="str">
        <f t="shared" si="1580"/>
        <v/>
      </c>
      <c r="XR201" s="66" t="str">
        <f t="shared" si="1581"/>
        <v/>
      </c>
      <c r="XS201" s="66" t="str">
        <f t="shared" si="1582"/>
        <v/>
      </c>
      <c r="XT201" s="66" t="str">
        <f t="shared" si="1583"/>
        <v/>
      </c>
      <c r="XU201" s="66" t="str">
        <f t="shared" si="1584"/>
        <v/>
      </c>
      <c r="XV201" s="66" t="str">
        <f t="shared" si="1585"/>
        <v/>
      </c>
      <c r="XW201" s="66" t="str">
        <f t="shared" si="1586"/>
        <v/>
      </c>
      <c r="XX201" s="66" t="str">
        <f t="shared" si="1587"/>
        <v/>
      </c>
      <c r="XY201" s="66" t="str">
        <f t="shared" si="1588"/>
        <v/>
      </c>
      <c r="XZ201" s="66" t="str">
        <f t="shared" si="1589"/>
        <v/>
      </c>
      <c r="YA201" s="66" t="str">
        <f t="shared" si="1590"/>
        <v/>
      </c>
      <c r="YB201" s="66" t="str">
        <f t="shared" si="1591"/>
        <v/>
      </c>
      <c r="YC201" s="66" t="str">
        <f t="shared" si="1592"/>
        <v/>
      </c>
      <c r="YD201" s="66" t="str">
        <f t="shared" si="1593"/>
        <v/>
      </c>
      <c r="YE201" s="66" t="str">
        <f t="shared" si="1594"/>
        <v/>
      </c>
      <c r="YF201" s="66" t="str">
        <f t="shared" si="1595"/>
        <v/>
      </c>
      <c r="YG201" s="66" t="str">
        <f t="shared" si="1596"/>
        <v/>
      </c>
      <c r="YH201" s="66" t="str">
        <f t="shared" si="1597"/>
        <v/>
      </c>
      <c r="YI201" s="66" t="str">
        <f t="shared" si="1598"/>
        <v/>
      </c>
      <c r="YJ201" s="66" t="str">
        <f t="shared" si="1599"/>
        <v/>
      </c>
      <c r="YK201" s="66" t="str">
        <f t="shared" si="1600"/>
        <v/>
      </c>
      <c r="YL201" s="66" t="str">
        <f t="shared" si="1601"/>
        <v/>
      </c>
      <c r="YM201" s="66" t="str">
        <f t="shared" si="1602"/>
        <v/>
      </c>
      <c r="YN201" s="66" t="str">
        <f t="shared" si="1603"/>
        <v/>
      </c>
      <c r="YO201" s="66" t="str">
        <f t="shared" si="1604"/>
        <v/>
      </c>
      <c r="YP201" s="66" t="str">
        <f t="shared" si="1605"/>
        <v/>
      </c>
      <c r="YQ201" s="66" t="str">
        <f t="shared" si="1606"/>
        <v/>
      </c>
      <c r="YR201" s="66" t="str">
        <f t="shared" si="1607"/>
        <v/>
      </c>
      <c r="YS201" s="66" t="str">
        <f t="shared" si="1608"/>
        <v/>
      </c>
      <c r="YT201" s="66" t="str">
        <f t="shared" si="1609"/>
        <v/>
      </c>
      <c r="YU201" s="66" t="str">
        <f t="shared" si="1610"/>
        <v/>
      </c>
      <c r="YV201" s="66" t="str">
        <f t="shared" si="1611"/>
        <v/>
      </c>
      <c r="YW201" s="66" t="str">
        <f t="shared" si="1612"/>
        <v/>
      </c>
      <c r="YX201" s="66" t="str">
        <f t="shared" si="1613"/>
        <v/>
      </c>
      <c r="YY201" s="66" t="str">
        <f t="shared" si="1614"/>
        <v/>
      </c>
      <c r="YZ201" s="66" t="str">
        <f t="shared" si="1615"/>
        <v/>
      </c>
      <c r="ZA201" s="66" t="str">
        <f t="shared" si="1616"/>
        <v/>
      </c>
      <c r="ZB201" s="66" t="str">
        <f t="shared" si="1617"/>
        <v/>
      </c>
      <c r="ZC201" s="66" t="str">
        <f t="shared" si="1618"/>
        <v/>
      </c>
      <c r="ZD201" s="66" t="str">
        <f t="shared" si="1619"/>
        <v/>
      </c>
      <c r="ZE201" s="66" t="str">
        <f t="shared" si="1620"/>
        <v/>
      </c>
      <c r="ZF201" s="66" t="str">
        <f t="shared" si="1621"/>
        <v/>
      </c>
      <c r="ZG201" s="66" t="str">
        <f t="shared" si="1622"/>
        <v/>
      </c>
      <c r="ZH201" s="66" t="str">
        <f t="shared" si="1623"/>
        <v/>
      </c>
      <c r="ZI201" s="66" t="str">
        <f t="shared" si="1624"/>
        <v/>
      </c>
      <c r="ZJ201" s="66" t="str">
        <f t="shared" si="1625"/>
        <v/>
      </c>
      <c r="ZK201" s="66" t="str">
        <f t="shared" si="1626"/>
        <v/>
      </c>
      <c r="ZL201" s="66" t="str">
        <f t="shared" si="1627"/>
        <v/>
      </c>
      <c r="ZM201" s="66" t="str">
        <f t="shared" si="1628"/>
        <v/>
      </c>
      <c r="ZN201" s="66" t="str">
        <f t="shared" si="1629"/>
        <v/>
      </c>
      <c r="ZO201" s="66" t="str">
        <f t="shared" si="1630"/>
        <v/>
      </c>
      <c r="ZP201" s="66" t="str">
        <f t="shared" si="1631"/>
        <v/>
      </c>
      <c r="ZQ201" s="66" t="str">
        <f t="shared" si="1632"/>
        <v/>
      </c>
      <c r="ZR201" s="66" t="str">
        <f t="shared" si="1633"/>
        <v/>
      </c>
      <c r="ZS201" s="66" t="str">
        <f t="shared" si="1634"/>
        <v/>
      </c>
      <c r="ZT201" s="66" t="str">
        <f t="shared" si="1635"/>
        <v/>
      </c>
      <c r="ZU201" s="66" t="str">
        <f t="shared" si="1636"/>
        <v/>
      </c>
      <c r="ZV201" s="66" t="str">
        <f t="shared" si="1637"/>
        <v/>
      </c>
      <c r="ZW201" s="66" t="str">
        <f t="shared" si="1638"/>
        <v/>
      </c>
      <c r="ZX201" s="66" t="str">
        <f t="shared" si="1639"/>
        <v/>
      </c>
      <c r="ZY201" s="66" t="str">
        <f t="shared" si="1640"/>
        <v/>
      </c>
      <c r="ZZ201" s="66" t="str">
        <f t="shared" si="1641"/>
        <v/>
      </c>
      <c r="AAA201" s="66" t="str">
        <f t="shared" si="1642"/>
        <v/>
      </c>
      <c r="AAB201" s="66" t="str">
        <f t="shared" si="1643"/>
        <v/>
      </c>
      <c r="AAC201" s="66" t="str">
        <f t="shared" si="1644"/>
        <v/>
      </c>
      <c r="AAD201" s="66" t="str">
        <f t="shared" si="1645"/>
        <v/>
      </c>
      <c r="AAE201" s="66" t="str">
        <f t="shared" si="1646"/>
        <v/>
      </c>
      <c r="AAF201" s="66" t="str">
        <f t="shared" si="1647"/>
        <v/>
      </c>
      <c r="AAG201" s="66" t="str">
        <f t="shared" si="1648"/>
        <v/>
      </c>
      <c r="AAH201" s="66" t="str">
        <f t="shared" si="1649"/>
        <v/>
      </c>
      <c r="AAI201" s="66" t="str">
        <f t="shared" si="1650"/>
        <v/>
      </c>
      <c r="AAJ201" s="66" t="str">
        <f t="shared" si="1651"/>
        <v/>
      </c>
      <c r="AAK201" s="66" t="str">
        <f t="shared" si="1652"/>
        <v/>
      </c>
      <c r="AAL201" s="66" t="str">
        <f t="shared" si="1653"/>
        <v/>
      </c>
      <c r="AAM201" s="66" t="str">
        <f t="shared" si="1654"/>
        <v/>
      </c>
      <c r="AAN201" s="66" t="str">
        <f t="shared" si="1655"/>
        <v/>
      </c>
      <c r="AAO201" s="66" t="str">
        <f t="shared" si="1656"/>
        <v/>
      </c>
      <c r="AAP201" s="66" t="str">
        <f t="shared" si="1657"/>
        <v/>
      </c>
      <c r="AAQ201" s="66" t="str">
        <f t="shared" si="1658"/>
        <v/>
      </c>
      <c r="AAR201" s="66" t="str">
        <f t="shared" si="1659"/>
        <v/>
      </c>
      <c r="AAS201" s="66" t="str">
        <f t="shared" si="1660"/>
        <v/>
      </c>
      <c r="AAT201" s="66" t="str">
        <f t="shared" si="1661"/>
        <v/>
      </c>
      <c r="AAU201" s="66" t="str">
        <f t="shared" si="1662"/>
        <v/>
      </c>
      <c r="AAV201" s="66" t="str">
        <f t="shared" si="1663"/>
        <v/>
      </c>
      <c r="AAW201" s="66" t="str">
        <f t="shared" si="1664"/>
        <v/>
      </c>
      <c r="AAX201" s="66" t="str">
        <f t="shared" si="1665"/>
        <v/>
      </c>
      <c r="AAY201" s="66" t="str">
        <f t="shared" si="1666"/>
        <v/>
      </c>
      <c r="AAZ201" s="66" t="str">
        <f t="shared" si="1667"/>
        <v/>
      </c>
      <c r="ABA201" s="66" t="str">
        <f t="shared" si="1668"/>
        <v/>
      </c>
      <c r="ABB201" s="66" t="str">
        <f t="shared" si="1669"/>
        <v/>
      </c>
      <c r="ABC201" s="66" t="str">
        <f t="shared" si="1670"/>
        <v/>
      </c>
      <c r="ABD201" s="66" t="str">
        <f t="shared" si="1671"/>
        <v/>
      </c>
      <c r="ABE201" s="66" t="str">
        <f t="shared" si="1672"/>
        <v/>
      </c>
      <c r="ABF201" s="66" t="str">
        <f t="shared" si="1673"/>
        <v/>
      </c>
      <c r="ABG201" s="66" t="str">
        <f t="shared" si="1674"/>
        <v/>
      </c>
      <c r="ABH201" s="66" t="str">
        <f t="shared" si="1675"/>
        <v/>
      </c>
      <c r="ABI201" s="66" t="str">
        <f t="shared" si="1676"/>
        <v/>
      </c>
      <c r="ABJ201" s="66" t="str">
        <f t="shared" si="1677"/>
        <v/>
      </c>
      <c r="ABK201" s="66" t="str">
        <f t="shared" si="1678"/>
        <v/>
      </c>
      <c r="ABL201" s="66" t="str">
        <f t="shared" si="1679"/>
        <v/>
      </c>
      <c r="ABM201" s="66" t="str">
        <f t="shared" si="1680"/>
        <v/>
      </c>
      <c r="ABN201" s="66" t="str">
        <f t="shared" si="1681"/>
        <v/>
      </c>
      <c r="ABO201" s="66" t="str">
        <f t="shared" si="1682"/>
        <v/>
      </c>
      <c r="ABP201" s="66" t="str">
        <f t="shared" si="1683"/>
        <v/>
      </c>
      <c r="ABQ201" s="66" t="str">
        <f t="shared" si="1684"/>
        <v/>
      </c>
      <c r="ABR201" s="66" t="str">
        <f t="shared" si="1685"/>
        <v/>
      </c>
      <c r="ABS201" s="66" t="str">
        <f t="shared" si="1686"/>
        <v/>
      </c>
      <c r="ABT201" s="66" t="str">
        <f t="shared" si="1687"/>
        <v/>
      </c>
      <c r="ABU201" s="66" t="str">
        <f t="shared" si="1688"/>
        <v/>
      </c>
      <c r="ABV201" s="66" t="str">
        <f t="shared" si="1689"/>
        <v/>
      </c>
      <c r="ABW201" s="66" t="str">
        <f t="shared" si="1690"/>
        <v/>
      </c>
      <c r="ABX201" s="66" t="str">
        <f t="shared" si="1691"/>
        <v/>
      </c>
      <c r="ABY201" s="66" t="str">
        <f t="shared" si="1692"/>
        <v/>
      </c>
      <c r="ABZ201" s="66" t="str">
        <f t="shared" si="1693"/>
        <v/>
      </c>
      <c r="ACA201" s="66" t="str">
        <f t="shared" si="1694"/>
        <v/>
      </c>
      <c r="ACB201" s="66" t="str">
        <f t="shared" si="1695"/>
        <v/>
      </c>
      <c r="ACC201" s="66" t="str">
        <f t="shared" si="1696"/>
        <v/>
      </c>
      <c r="ACD201" s="66" t="str">
        <f t="shared" si="1697"/>
        <v/>
      </c>
      <c r="ACE201" s="66" t="str">
        <f t="shared" si="1698"/>
        <v/>
      </c>
      <c r="ACF201" s="66" t="str">
        <f t="shared" si="1699"/>
        <v/>
      </c>
      <c r="ACG201" s="66" t="str">
        <f t="shared" si="1700"/>
        <v/>
      </c>
      <c r="ACH201" s="66" t="str">
        <f t="shared" si="1701"/>
        <v/>
      </c>
      <c r="ACI201" s="66" t="str">
        <f t="shared" si="1702"/>
        <v/>
      </c>
      <c r="ACJ201" s="66" t="str">
        <f t="shared" si="1703"/>
        <v/>
      </c>
      <c r="ACK201" s="66" t="str">
        <f t="shared" si="1704"/>
        <v/>
      </c>
      <c r="ACL201" s="66" t="str">
        <f t="shared" si="1705"/>
        <v/>
      </c>
      <c r="ACM201" s="66" t="str">
        <f t="shared" ref="ACM201:ACN201" si="1715">IF(AND(ACS$3="Unit", ACL201=""), "", IF(AND(ACS$3="Unit", ACL201="-"),"", IF(ACS$3="Unit", "kg/GJ delivered", IF(AND(NY201&lt;&gt;"", NY201&lt;&gt;"-", NX201="-"),"", IF($H201="","", IF(NX201="nd", "",IF(NX201="&lt;n.a.&gt;", "", IF(NY201="#/MJ", "", IF(NY201="kg/GJ delivered",NX201,IF(NY201="g/MJ delivered",NX201,IF(NY201="kg/MJ delivered",NX201*1000,IF(NY201="mg/MJ delivered",NX201/1000,IF(NY201="g/kg",((NX201)*(1/$I201)*(1/$H201)),IF(NY201="mg/kg",((NX201/1000)*(1/$I201)*(1/$H201)),IF(NY201="mg/MJ delivered",NX201/1000,IF(NY201="-","","Error"))))))))))))))))</f>
        <v/>
      </c>
      <c r="ACN201" s="66" t="str">
        <f t="shared" si="1715"/>
        <v/>
      </c>
      <c r="ACO201" s="66" t="str">
        <f t="shared" si="1707"/>
        <v/>
      </c>
      <c r="ACP201" s="66" t="str">
        <f t="shared" si="1708"/>
        <v/>
      </c>
      <c r="ACQ201" s="66" t="str">
        <f t="shared" si="1709"/>
        <v/>
      </c>
      <c r="ACR201" s="66" t="str">
        <f t="shared" si="1710"/>
        <v/>
      </c>
      <c r="ACS201" s="66" t="str">
        <f t="shared" si="1711"/>
        <v/>
      </c>
      <c r="ACT201" s="66" t="str">
        <f t="shared" si="1712"/>
        <v/>
      </c>
    </row>
    <row r="202" spans="2:774" ht="15.75" customHeight="1" x14ac:dyDescent="0.25">
      <c r="B202" s="66">
        <v>299</v>
      </c>
      <c r="C202" s="66" t="s">
        <v>1119</v>
      </c>
      <c r="D202" s="66" t="s">
        <v>1115</v>
      </c>
      <c r="E202" s="156" t="s">
        <v>835</v>
      </c>
      <c r="F202" s="66" t="s">
        <v>497</v>
      </c>
      <c r="G202" s="66" t="s">
        <v>490</v>
      </c>
      <c r="H202" s="126">
        <v>0.122</v>
      </c>
      <c r="I202" s="130">
        <f>'Heating Values'!E127</f>
        <v>16.130791139240504</v>
      </c>
      <c r="J202" s="66" t="str">
        <f t="shared" si="1320"/>
        <v>Firewood, Traditional, CN</v>
      </c>
      <c r="K202" s="66" t="s">
        <v>1254</v>
      </c>
      <c r="L202" s="66" t="s">
        <v>1254</v>
      </c>
      <c r="M202" s="66" t="s">
        <v>1254</v>
      </c>
      <c r="N202" s="66" t="s">
        <v>1254</v>
      </c>
      <c r="O202" s="66" t="s">
        <v>1117</v>
      </c>
      <c r="P202" s="66" t="str">
        <f t="shared" si="1327"/>
        <v>CN</v>
      </c>
      <c r="Q202" s="66" t="s">
        <v>87</v>
      </c>
      <c r="R202" s="158" t="s">
        <v>128</v>
      </c>
      <c r="S202" s="158" t="s">
        <v>128</v>
      </c>
      <c r="T202" s="158" t="s">
        <v>128</v>
      </c>
      <c r="U202" s="158" t="s">
        <v>128</v>
      </c>
      <c r="V202" s="158" t="s">
        <v>128</v>
      </c>
      <c r="W202" s="158" t="s">
        <v>128</v>
      </c>
      <c r="X202" s="158" t="s">
        <v>128</v>
      </c>
      <c r="Y202" s="158" t="s">
        <v>128</v>
      </c>
      <c r="Z202" s="158" t="s">
        <v>128</v>
      </c>
      <c r="AA202" s="158" t="s">
        <v>128</v>
      </c>
      <c r="AB202" s="158" t="s">
        <v>128</v>
      </c>
      <c r="AC202" s="158" t="s">
        <v>128</v>
      </c>
      <c r="AD202" s="158" t="s">
        <v>128</v>
      </c>
      <c r="AE202" s="158" t="s">
        <v>128</v>
      </c>
      <c r="AF202" s="158" t="s">
        <v>128</v>
      </c>
      <c r="AG202" s="158" t="s">
        <v>128</v>
      </c>
      <c r="AH202" s="158" t="s">
        <v>128</v>
      </c>
      <c r="AI202" s="158" t="s">
        <v>128</v>
      </c>
      <c r="AJ202" s="165" t="s">
        <v>943</v>
      </c>
      <c r="AK202" s="158" t="s">
        <v>523</v>
      </c>
      <c r="AL202" s="163" t="s">
        <v>1141</v>
      </c>
      <c r="AM202" s="158" t="s">
        <v>523</v>
      </c>
      <c r="AN202" s="165" t="s">
        <v>618</v>
      </c>
      <c r="AO202" s="158" t="s">
        <v>523</v>
      </c>
      <c r="AP202" s="158" t="s">
        <v>128</v>
      </c>
      <c r="AQ202" s="158" t="s">
        <v>128</v>
      </c>
      <c r="AR202" s="158" t="s">
        <v>128</v>
      </c>
      <c r="AS202" s="158" t="s">
        <v>128</v>
      </c>
      <c r="AT202" s="158" t="s">
        <v>128</v>
      </c>
      <c r="AU202" s="158" t="s">
        <v>128</v>
      </c>
      <c r="AV202" s="158" t="s">
        <v>128</v>
      </c>
      <c r="AW202" s="158" t="s">
        <v>128</v>
      </c>
      <c r="AX202" s="158" t="s">
        <v>128</v>
      </c>
      <c r="AY202" s="158" t="s">
        <v>128</v>
      </c>
      <c r="AZ202" s="158" t="s">
        <v>128</v>
      </c>
      <c r="BA202" s="158" t="s">
        <v>128</v>
      </c>
      <c r="BB202" s="158" t="s">
        <v>128</v>
      </c>
      <c r="BC202" s="158" t="s">
        <v>128</v>
      </c>
      <c r="BD202" s="158" t="s">
        <v>128</v>
      </c>
      <c r="BE202" s="158" t="s">
        <v>128</v>
      </c>
      <c r="BF202" s="158" t="s">
        <v>128</v>
      </c>
      <c r="BG202" s="158" t="s">
        <v>128</v>
      </c>
      <c r="BH202" s="158" t="s">
        <v>128</v>
      </c>
      <c r="BI202" s="158" t="s">
        <v>128</v>
      </c>
      <c r="BJ202" s="158" t="s">
        <v>128</v>
      </c>
      <c r="BK202" s="158" t="s">
        <v>128</v>
      </c>
      <c r="BL202" s="158" t="s">
        <v>128</v>
      </c>
      <c r="BM202" s="158" t="s">
        <v>128</v>
      </c>
      <c r="BN202" s="158" t="s">
        <v>128</v>
      </c>
      <c r="BO202" s="158" t="s">
        <v>128</v>
      </c>
      <c r="BP202" s="158" t="s">
        <v>128</v>
      </c>
      <c r="BQ202" s="158" t="s">
        <v>128</v>
      </c>
      <c r="BR202" s="158" t="s">
        <v>128</v>
      </c>
      <c r="BS202" s="158" t="s">
        <v>128</v>
      </c>
      <c r="BT202" s="158" t="s">
        <v>128</v>
      </c>
      <c r="BU202" s="158" t="s">
        <v>128</v>
      </c>
      <c r="BV202" s="158" t="s">
        <v>128</v>
      </c>
      <c r="BW202" s="158" t="s">
        <v>128</v>
      </c>
      <c r="BX202" s="158" t="s">
        <v>128</v>
      </c>
      <c r="BY202" s="158" t="s">
        <v>128</v>
      </c>
      <c r="BZ202" s="158" t="s">
        <v>128</v>
      </c>
      <c r="CA202" s="158" t="s">
        <v>128</v>
      </c>
      <c r="CB202" s="158" t="s">
        <v>128</v>
      </c>
      <c r="CC202" s="158" t="s">
        <v>128</v>
      </c>
      <c r="CD202" s="158" t="s">
        <v>128</v>
      </c>
      <c r="CE202" s="158" t="s">
        <v>128</v>
      </c>
      <c r="CF202" s="158" t="s">
        <v>128</v>
      </c>
      <c r="CG202" s="158" t="s">
        <v>128</v>
      </c>
      <c r="CH202" s="158" t="s">
        <v>128</v>
      </c>
      <c r="CI202" s="158" t="s">
        <v>128</v>
      </c>
      <c r="CJ202" s="158" t="s">
        <v>128</v>
      </c>
      <c r="CK202" s="158" t="s">
        <v>128</v>
      </c>
      <c r="CL202" s="158" t="s">
        <v>128</v>
      </c>
      <c r="CM202" s="158" t="s">
        <v>128</v>
      </c>
      <c r="CN202" s="158" t="s">
        <v>128</v>
      </c>
      <c r="CO202" s="158" t="s">
        <v>128</v>
      </c>
      <c r="CP202" s="158" t="s">
        <v>128</v>
      </c>
      <c r="CQ202" s="158" t="s">
        <v>128</v>
      </c>
      <c r="CR202" s="158" t="s">
        <v>128</v>
      </c>
      <c r="CS202" s="158" t="s">
        <v>128</v>
      </c>
      <c r="CT202" s="158" t="s">
        <v>128</v>
      </c>
      <c r="CU202" s="158" t="s">
        <v>128</v>
      </c>
      <c r="CV202" s="158" t="s">
        <v>128</v>
      </c>
      <c r="CW202" s="158" t="s">
        <v>128</v>
      </c>
      <c r="CX202" s="158" t="s">
        <v>128</v>
      </c>
      <c r="CY202" s="158" t="s">
        <v>128</v>
      </c>
      <c r="CZ202" s="158" t="s">
        <v>128</v>
      </c>
      <c r="DA202" s="158" t="s">
        <v>128</v>
      </c>
      <c r="DB202" s="158" t="s">
        <v>128</v>
      </c>
      <c r="DC202" s="158" t="s">
        <v>128</v>
      </c>
      <c r="DD202" s="158" t="s">
        <v>128</v>
      </c>
      <c r="DE202" s="158" t="s">
        <v>128</v>
      </c>
      <c r="DF202" s="158" t="s">
        <v>128</v>
      </c>
      <c r="DG202" s="158" t="s">
        <v>128</v>
      </c>
      <c r="DH202" s="158" t="s">
        <v>128</v>
      </c>
      <c r="DI202" s="158" t="s">
        <v>128</v>
      </c>
      <c r="DJ202" s="158" t="s">
        <v>128</v>
      </c>
      <c r="DK202" s="158" t="s">
        <v>128</v>
      </c>
      <c r="DL202" s="158" t="s">
        <v>128</v>
      </c>
      <c r="DM202" s="158" t="s">
        <v>128</v>
      </c>
      <c r="DN202" s="158" t="s">
        <v>128</v>
      </c>
      <c r="DO202" s="158" t="s">
        <v>128</v>
      </c>
      <c r="DP202" s="158" t="s">
        <v>128</v>
      </c>
      <c r="DQ202" s="158" t="s">
        <v>128</v>
      </c>
      <c r="DR202" s="158" t="s">
        <v>128</v>
      </c>
      <c r="DS202" s="158" t="s">
        <v>128</v>
      </c>
      <c r="DT202" s="158" t="s">
        <v>128</v>
      </c>
      <c r="DU202" s="158" t="s">
        <v>128</v>
      </c>
      <c r="DV202" s="158" t="s">
        <v>128</v>
      </c>
      <c r="DW202" s="158" t="s">
        <v>128</v>
      </c>
      <c r="DX202" s="158" t="s">
        <v>128</v>
      </c>
      <c r="DY202" s="158" t="s">
        <v>128</v>
      </c>
      <c r="DZ202" s="158" t="s">
        <v>128</v>
      </c>
      <c r="EA202" s="158" t="s">
        <v>128</v>
      </c>
      <c r="EB202" s="158" t="s">
        <v>128</v>
      </c>
      <c r="EC202" s="158" t="s">
        <v>128</v>
      </c>
      <c r="ED202" s="158" t="s">
        <v>128</v>
      </c>
      <c r="EE202" s="158" t="s">
        <v>128</v>
      </c>
      <c r="EF202" s="158" t="s">
        <v>128</v>
      </c>
      <c r="EG202" s="158" t="s">
        <v>128</v>
      </c>
      <c r="EH202" s="158" t="s">
        <v>128</v>
      </c>
      <c r="EI202" s="158" t="s">
        <v>128</v>
      </c>
      <c r="EJ202" s="158" t="s">
        <v>128</v>
      </c>
      <c r="EK202" s="158" t="s">
        <v>128</v>
      </c>
      <c r="EL202" s="158" t="s">
        <v>128</v>
      </c>
      <c r="EM202" s="158" t="s">
        <v>128</v>
      </c>
      <c r="EN202" s="158" t="s">
        <v>128</v>
      </c>
      <c r="EO202" s="158" t="s">
        <v>128</v>
      </c>
      <c r="EP202" s="158" t="s">
        <v>128</v>
      </c>
      <c r="EQ202" s="158" t="s">
        <v>128</v>
      </c>
      <c r="ER202" s="158" t="s">
        <v>128</v>
      </c>
      <c r="ES202" s="158" t="s">
        <v>128</v>
      </c>
      <c r="ET202" s="158" t="s">
        <v>128</v>
      </c>
      <c r="EU202" s="158" t="s">
        <v>128</v>
      </c>
      <c r="EV202" s="158" t="s">
        <v>128</v>
      </c>
      <c r="EW202" s="158" t="s">
        <v>128</v>
      </c>
      <c r="EX202" s="158" t="s">
        <v>128</v>
      </c>
      <c r="EY202" s="158" t="s">
        <v>128</v>
      </c>
      <c r="EZ202" s="158" t="s">
        <v>128</v>
      </c>
      <c r="FA202" s="158" t="s">
        <v>128</v>
      </c>
      <c r="FB202" s="158" t="s">
        <v>128</v>
      </c>
      <c r="FC202" s="158" t="s">
        <v>128</v>
      </c>
      <c r="FD202" s="158" t="s">
        <v>128</v>
      </c>
      <c r="FE202" s="158" t="s">
        <v>128</v>
      </c>
      <c r="FF202" s="158" t="s">
        <v>128</v>
      </c>
      <c r="FG202" s="158" t="s">
        <v>128</v>
      </c>
      <c r="FH202" s="158" t="s">
        <v>128</v>
      </c>
      <c r="FI202" s="158" t="s">
        <v>128</v>
      </c>
      <c r="FJ202" s="158" t="s">
        <v>128</v>
      </c>
      <c r="FK202" s="158" t="s">
        <v>128</v>
      </c>
      <c r="FL202" s="158" t="s">
        <v>128</v>
      </c>
      <c r="FM202" s="158" t="s">
        <v>128</v>
      </c>
      <c r="FN202" s="158" t="s">
        <v>128</v>
      </c>
      <c r="FO202" s="158" t="s">
        <v>128</v>
      </c>
      <c r="FP202" s="158" t="s">
        <v>128</v>
      </c>
      <c r="FQ202" s="158" t="s">
        <v>128</v>
      </c>
      <c r="FR202" s="158" t="s">
        <v>128</v>
      </c>
      <c r="FS202" s="158" t="s">
        <v>128</v>
      </c>
      <c r="FT202" s="158" t="s">
        <v>128</v>
      </c>
      <c r="FU202" s="158" t="s">
        <v>128</v>
      </c>
      <c r="FV202" s="158" t="s">
        <v>128</v>
      </c>
      <c r="FW202" s="158" t="s">
        <v>128</v>
      </c>
      <c r="FX202" s="158" t="s">
        <v>128</v>
      </c>
      <c r="FY202" s="158" t="s">
        <v>128</v>
      </c>
      <c r="FZ202" s="158" t="s">
        <v>128</v>
      </c>
      <c r="GA202" s="158" t="s">
        <v>128</v>
      </c>
      <c r="GB202" s="158" t="s">
        <v>128</v>
      </c>
      <c r="GC202" s="158" t="s">
        <v>128</v>
      </c>
      <c r="GD202" s="158" t="s">
        <v>128</v>
      </c>
      <c r="GE202" s="158" t="s">
        <v>128</v>
      </c>
      <c r="GF202" s="158" t="s">
        <v>128</v>
      </c>
      <c r="GG202" s="158" t="s">
        <v>128</v>
      </c>
      <c r="GH202" s="158" t="s">
        <v>128</v>
      </c>
      <c r="GI202" s="158" t="s">
        <v>128</v>
      </c>
      <c r="GJ202" s="158" t="s">
        <v>128</v>
      </c>
      <c r="GK202" s="158" t="s">
        <v>128</v>
      </c>
      <c r="GL202" s="158" t="s">
        <v>128</v>
      </c>
      <c r="GM202" s="158" t="s">
        <v>128</v>
      </c>
      <c r="GN202" s="158" t="s">
        <v>128</v>
      </c>
      <c r="GO202" s="158" t="s">
        <v>128</v>
      </c>
      <c r="GP202" s="158" t="s">
        <v>128</v>
      </c>
      <c r="GQ202" s="158" t="s">
        <v>128</v>
      </c>
      <c r="GR202" s="158" t="s">
        <v>128</v>
      </c>
      <c r="GS202" s="158" t="s">
        <v>128</v>
      </c>
      <c r="GT202" s="158" t="s">
        <v>128</v>
      </c>
      <c r="GU202" s="158" t="s">
        <v>128</v>
      </c>
      <c r="GV202" s="158" t="s">
        <v>128</v>
      </c>
      <c r="GW202" s="158" t="s">
        <v>128</v>
      </c>
      <c r="GX202" s="158" t="s">
        <v>128</v>
      </c>
      <c r="GY202" s="158" t="s">
        <v>128</v>
      </c>
      <c r="GZ202" s="158" t="s">
        <v>128</v>
      </c>
      <c r="HA202" s="158" t="s">
        <v>128</v>
      </c>
      <c r="HB202" s="158" t="s">
        <v>128</v>
      </c>
      <c r="HC202" s="158" t="s">
        <v>128</v>
      </c>
      <c r="HD202" s="158" t="s">
        <v>128</v>
      </c>
      <c r="HE202" s="158" t="s">
        <v>128</v>
      </c>
      <c r="HF202" s="158" t="s">
        <v>128</v>
      </c>
      <c r="HG202" s="158" t="s">
        <v>128</v>
      </c>
      <c r="HH202" s="158" t="s">
        <v>128</v>
      </c>
      <c r="HI202" s="158" t="s">
        <v>128</v>
      </c>
      <c r="HJ202" s="158" t="s">
        <v>128</v>
      </c>
      <c r="HK202" s="158" t="s">
        <v>128</v>
      </c>
      <c r="HL202" s="158" t="s">
        <v>128</v>
      </c>
      <c r="HM202" s="158" t="s">
        <v>128</v>
      </c>
      <c r="HN202" s="158" t="s">
        <v>128</v>
      </c>
      <c r="HO202" s="158" t="s">
        <v>128</v>
      </c>
      <c r="HP202" s="158" t="s">
        <v>128</v>
      </c>
      <c r="HQ202" s="158" t="s">
        <v>128</v>
      </c>
      <c r="HR202" s="158" t="s">
        <v>128</v>
      </c>
      <c r="HS202" s="158" t="s">
        <v>128</v>
      </c>
      <c r="HT202" s="158" t="s">
        <v>128</v>
      </c>
      <c r="HU202" s="158" t="s">
        <v>128</v>
      </c>
      <c r="HV202" s="158" t="s">
        <v>128</v>
      </c>
      <c r="HW202" s="158" t="s">
        <v>128</v>
      </c>
      <c r="HX202" s="158" t="s">
        <v>128</v>
      </c>
      <c r="HY202" s="158" t="s">
        <v>128</v>
      </c>
      <c r="HZ202" s="158" t="s">
        <v>128</v>
      </c>
      <c r="IA202" s="158" t="s">
        <v>128</v>
      </c>
      <c r="IB202" s="158" t="s">
        <v>128</v>
      </c>
      <c r="IC202" s="158" t="s">
        <v>128</v>
      </c>
      <c r="ID202" s="158" t="s">
        <v>128</v>
      </c>
      <c r="IE202" s="158" t="s">
        <v>128</v>
      </c>
      <c r="IF202" s="158" t="s">
        <v>128</v>
      </c>
      <c r="IG202" s="158" t="s">
        <v>128</v>
      </c>
      <c r="IH202" s="158" t="s">
        <v>128</v>
      </c>
      <c r="II202" s="158" t="s">
        <v>128</v>
      </c>
      <c r="IJ202" s="158" t="s">
        <v>128</v>
      </c>
      <c r="IK202" s="158" t="s">
        <v>128</v>
      </c>
      <c r="IL202" s="158" t="s">
        <v>128</v>
      </c>
      <c r="IM202" s="158" t="s">
        <v>128</v>
      </c>
      <c r="IN202" s="158" t="s">
        <v>128</v>
      </c>
      <c r="IO202" s="158" t="s">
        <v>128</v>
      </c>
      <c r="IP202" s="158" t="s">
        <v>128</v>
      </c>
      <c r="IQ202" s="158" t="s">
        <v>128</v>
      </c>
      <c r="IR202" s="158" t="s">
        <v>128</v>
      </c>
      <c r="IS202" s="158" t="s">
        <v>128</v>
      </c>
      <c r="IT202" s="158" t="s">
        <v>128</v>
      </c>
      <c r="IU202" s="158" t="s">
        <v>128</v>
      </c>
      <c r="IV202" s="158" t="s">
        <v>128</v>
      </c>
      <c r="IW202" s="158" t="s">
        <v>128</v>
      </c>
      <c r="IX202" s="158" t="s">
        <v>128</v>
      </c>
      <c r="IY202" s="158" t="s">
        <v>128</v>
      </c>
      <c r="IZ202" s="158" t="s">
        <v>128</v>
      </c>
      <c r="JA202" s="158" t="s">
        <v>128</v>
      </c>
      <c r="JB202" s="158" t="s">
        <v>128</v>
      </c>
      <c r="JC202" s="158" t="s">
        <v>128</v>
      </c>
      <c r="JD202" s="158" t="s">
        <v>128</v>
      </c>
      <c r="JE202" s="158" t="s">
        <v>128</v>
      </c>
      <c r="JF202" s="158" t="s">
        <v>128</v>
      </c>
      <c r="JG202" s="158" t="s">
        <v>128</v>
      </c>
      <c r="JH202" s="158" t="s">
        <v>128</v>
      </c>
      <c r="JI202" s="158" t="s">
        <v>128</v>
      </c>
      <c r="JJ202" s="158" t="s">
        <v>128</v>
      </c>
      <c r="JK202" s="158" t="s">
        <v>128</v>
      </c>
      <c r="JL202" s="158" t="s">
        <v>128</v>
      </c>
      <c r="JM202" s="158" t="s">
        <v>128</v>
      </c>
      <c r="JN202" s="158" t="s">
        <v>128</v>
      </c>
      <c r="JO202" s="158" t="s">
        <v>128</v>
      </c>
      <c r="JP202" s="158" t="s">
        <v>128</v>
      </c>
      <c r="JQ202" s="158" t="s">
        <v>128</v>
      </c>
      <c r="JR202" s="158" t="s">
        <v>128</v>
      </c>
      <c r="JS202" s="158" t="s">
        <v>128</v>
      </c>
      <c r="JT202" s="158" t="s">
        <v>128</v>
      </c>
      <c r="JU202" s="158" t="s">
        <v>128</v>
      </c>
      <c r="JV202" s="158" t="s">
        <v>128</v>
      </c>
      <c r="JW202" s="158" t="s">
        <v>128</v>
      </c>
      <c r="JX202" s="158" t="s">
        <v>128</v>
      </c>
      <c r="JY202" s="158" t="s">
        <v>128</v>
      </c>
      <c r="JZ202" s="158" t="s">
        <v>128</v>
      </c>
      <c r="KA202" s="158" t="s">
        <v>128</v>
      </c>
      <c r="KB202" s="158" t="s">
        <v>128</v>
      </c>
      <c r="KC202" s="158" t="s">
        <v>128</v>
      </c>
      <c r="KD202" s="158" t="s">
        <v>128</v>
      </c>
      <c r="KE202" s="158" t="s">
        <v>128</v>
      </c>
      <c r="KF202" s="158" t="s">
        <v>128</v>
      </c>
      <c r="KG202" s="158" t="s">
        <v>128</v>
      </c>
      <c r="KH202" s="158" t="s">
        <v>128</v>
      </c>
      <c r="KI202" s="158" t="s">
        <v>128</v>
      </c>
      <c r="KJ202" s="158" t="s">
        <v>128</v>
      </c>
      <c r="KK202" s="158" t="s">
        <v>128</v>
      </c>
      <c r="KL202" s="158" t="s">
        <v>128</v>
      </c>
      <c r="KM202" s="158" t="s">
        <v>128</v>
      </c>
      <c r="KN202" s="158" t="s">
        <v>128</v>
      </c>
      <c r="KO202" s="158" t="s">
        <v>128</v>
      </c>
      <c r="KP202" s="158" t="s">
        <v>128</v>
      </c>
      <c r="KQ202" s="158" t="s">
        <v>128</v>
      </c>
      <c r="KR202" s="158" t="s">
        <v>128</v>
      </c>
      <c r="KS202" s="158" t="s">
        <v>128</v>
      </c>
      <c r="KT202" s="158" t="s">
        <v>128</v>
      </c>
      <c r="KU202" s="158" t="s">
        <v>128</v>
      </c>
      <c r="KV202" s="158" t="s">
        <v>128</v>
      </c>
      <c r="KW202" s="158" t="s">
        <v>128</v>
      </c>
      <c r="KX202" s="158" t="s">
        <v>128</v>
      </c>
      <c r="KY202" s="158" t="s">
        <v>128</v>
      </c>
      <c r="KZ202" s="158" t="s">
        <v>128</v>
      </c>
      <c r="LA202" s="158" t="s">
        <v>128</v>
      </c>
      <c r="LB202" s="158" t="s">
        <v>128</v>
      </c>
      <c r="LC202" s="158" t="s">
        <v>128</v>
      </c>
      <c r="LD202" s="158" t="s">
        <v>128</v>
      </c>
      <c r="LE202" s="158" t="s">
        <v>128</v>
      </c>
      <c r="LF202" s="158" t="s">
        <v>128</v>
      </c>
      <c r="LG202" s="158" t="s">
        <v>128</v>
      </c>
      <c r="LH202" s="158" t="s">
        <v>128</v>
      </c>
      <c r="LI202" s="158" t="s">
        <v>128</v>
      </c>
      <c r="LJ202" s="158" t="s">
        <v>128</v>
      </c>
      <c r="LK202" s="158" t="s">
        <v>128</v>
      </c>
      <c r="LL202" s="158" t="s">
        <v>128</v>
      </c>
      <c r="LM202" s="158" t="s">
        <v>128</v>
      </c>
      <c r="LN202" s="158" t="s">
        <v>128</v>
      </c>
      <c r="LO202" s="158" t="s">
        <v>128</v>
      </c>
      <c r="LP202" s="158" t="s">
        <v>128</v>
      </c>
      <c r="LQ202" s="158" t="s">
        <v>128</v>
      </c>
      <c r="LR202" s="158" t="s">
        <v>128</v>
      </c>
      <c r="LS202" s="158" t="s">
        <v>128</v>
      </c>
      <c r="LT202" s="158" t="s">
        <v>128</v>
      </c>
      <c r="LU202" s="158" t="s">
        <v>128</v>
      </c>
      <c r="LV202" s="158" t="s">
        <v>128</v>
      </c>
      <c r="LW202" s="158" t="s">
        <v>128</v>
      </c>
      <c r="LX202" s="158" t="s">
        <v>128</v>
      </c>
      <c r="LY202" s="158" t="s">
        <v>128</v>
      </c>
      <c r="LZ202" s="158" t="s">
        <v>128</v>
      </c>
      <c r="MA202" s="158" t="s">
        <v>128</v>
      </c>
      <c r="MB202" s="158" t="s">
        <v>128</v>
      </c>
      <c r="MC202" s="158" t="s">
        <v>128</v>
      </c>
      <c r="MD202" s="158" t="s">
        <v>128</v>
      </c>
      <c r="ME202" s="158" t="s">
        <v>128</v>
      </c>
      <c r="MF202" s="158" t="s">
        <v>128</v>
      </c>
      <c r="MG202" s="158" t="s">
        <v>128</v>
      </c>
      <c r="MH202" s="158" t="s">
        <v>128</v>
      </c>
      <c r="MI202" s="158" t="s">
        <v>128</v>
      </c>
      <c r="MJ202" s="158" t="s">
        <v>128</v>
      </c>
      <c r="MK202" s="158" t="s">
        <v>128</v>
      </c>
      <c r="ML202" s="158" t="s">
        <v>128</v>
      </c>
      <c r="MM202" s="158" t="s">
        <v>128</v>
      </c>
      <c r="MN202" s="158" t="s">
        <v>128</v>
      </c>
      <c r="MO202" s="158" t="s">
        <v>128</v>
      </c>
      <c r="MP202" s="158" t="s">
        <v>128</v>
      </c>
      <c r="MQ202" s="158" t="s">
        <v>128</v>
      </c>
      <c r="MR202" s="158" t="s">
        <v>128</v>
      </c>
      <c r="MS202" s="158" t="s">
        <v>128</v>
      </c>
      <c r="MT202" s="158" t="s">
        <v>128</v>
      </c>
      <c r="MU202" s="158" t="s">
        <v>128</v>
      </c>
      <c r="MV202" s="158" t="s">
        <v>128</v>
      </c>
      <c r="MW202" s="158" t="s">
        <v>128</v>
      </c>
      <c r="MX202" s="158" t="s">
        <v>128</v>
      </c>
      <c r="MY202" s="158" t="s">
        <v>128</v>
      </c>
      <c r="MZ202" s="158" t="s">
        <v>128</v>
      </c>
      <c r="NA202" s="158" t="s">
        <v>128</v>
      </c>
      <c r="NB202" s="158" t="s">
        <v>128</v>
      </c>
      <c r="NC202" s="158" t="s">
        <v>128</v>
      </c>
      <c r="ND202" s="158" t="s">
        <v>128</v>
      </c>
      <c r="NE202" s="158" t="s">
        <v>128</v>
      </c>
      <c r="NF202" s="158" t="s">
        <v>128</v>
      </c>
      <c r="NG202" s="158" t="s">
        <v>128</v>
      </c>
      <c r="NH202" s="158" t="s">
        <v>128</v>
      </c>
      <c r="NI202" s="158" t="s">
        <v>128</v>
      </c>
      <c r="NJ202" s="158" t="s">
        <v>128</v>
      </c>
      <c r="NK202" s="158" t="s">
        <v>128</v>
      </c>
      <c r="NL202" s="158" t="s">
        <v>128</v>
      </c>
      <c r="NM202" s="158" t="s">
        <v>128</v>
      </c>
      <c r="NN202" s="158" t="s">
        <v>128</v>
      </c>
      <c r="NO202" s="158" t="s">
        <v>128</v>
      </c>
      <c r="NP202" s="158" t="s">
        <v>128</v>
      </c>
      <c r="NQ202" s="158" t="s">
        <v>128</v>
      </c>
      <c r="NR202" s="158" t="s">
        <v>128</v>
      </c>
      <c r="NS202" s="158" t="s">
        <v>128</v>
      </c>
      <c r="NT202" s="158" t="s">
        <v>128</v>
      </c>
      <c r="NU202" s="158" t="s">
        <v>128</v>
      </c>
      <c r="NV202" s="158" t="s">
        <v>128</v>
      </c>
      <c r="NW202" s="158" t="s">
        <v>128</v>
      </c>
      <c r="NX202" s="158" t="s">
        <v>128</v>
      </c>
      <c r="NY202" s="158" t="s">
        <v>128</v>
      </c>
      <c r="NZ202" s="158" t="s">
        <v>128</v>
      </c>
      <c r="OA202" s="158" t="s">
        <v>128</v>
      </c>
      <c r="OB202" s="158" t="s">
        <v>128</v>
      </c>
      <c r="OC202" s="158" t="s">
        <v>128</v>
      </c>
      <c r="OD202" s="158" t="s">
        <v>128</v>
      </c>
      <c r="OE202" s="170" t="s">
        <v>128</v>
      </c>
      <c r="OF202" s="181"/>
      <c r="OG202" s="113" t="str">
        <f t="shared" si="1336"/>
        <v/>
      </c>
      <c r="OH202" s="66" t="str">
        <f t="shared" si="1337"/>
        <v/>
      </c>
      <c r="OI202" s="66" t="str">
        <f t="shared" si="1338"/>
        <v/>
      </c>
      <c r="OJ202" s="66" t="str">
        <f t="shared" si="1339"/>
        <v/>
      </c>
      <c r="OK202" s="66" t="str">
        <f t="shared" si="1340"/>
        <v/>
      </c>
      <c r="OL202" s="66" t="str">
        <f t="shared" si="1341"/>
        <v/>
      </c>
      <c r="OM202" s="66" t="str">
        <f t="shared" si="1342"/>
        <v/>
      </c>
      <c r="ON202" s="66" t="str">
        <f t="shared" si="1343"/>
        <v/>
      </c>
      <c r="OO202" s="66" t="str">
        <f t="shared" si="1344"/>
        <v/>
      </c>
      <c r="OP202" s="66" t="str">
        <f t="shared" si="1345"/>
        <v/>
      </c>
      <c r="OQ202" s="66" t="str">
        <f t="shared" si="1346"/>
        <v/>
      </c>
      <c r="OR202" s="66" t="str">
        <f t="shared" si="1347"/>
        <v/>
      </c>
      <c r="OS202" s="66" t="str">
        <f t="shared" si="1348"/>
        <v/>
      </c>
      <c r="OT202" s="66" t="str">
        <f t="shared" si="1349"/>
        <v/>
      </c>
      <c r="OU202" s="66" t="str">
        <f t="shared" si="1350"/>
        <v/>
      </c>
      <c r="OV202" s="66" t="str">
        <f t="shared" si="1351"/>
        <v/>
      </c>
      <c r="OW202" s="66" t="str">
        <f t="shared" si="1352"/>
        <v/>
      </c>
      <c r="OX202" s="66" t="str">
        <f t="shared" si="1353"/>
        <v/>
      </c>
      <c r="OY202" s="118">
        <f t="shared" si="1354"/>
        <v>1.1179108779964622</v>
      </c>
      <c r="OZ202" s="66" t="str">
        <f t="shared" si="1355"/>
        <v>kg/GJ delivered</v>
      </c>
      <c r="PA202" s="126">
        <f t="shared" si="1356"/>
        <v>0.40143163346236593</v>
      </c>
      <c r="PB202" s="66" t="str">
        <f t="shared" si="1357"/>
        <v>kg/GJ delivered</v>
      </c>
      <c r="PC202" s="126">
        <f t="shared" si="1358"/>
        <v>0.60976956981625197</v>
      </c>
      <c r="PD202" s="66" t="str">
        <f t="shared" si="1359"/>
        <v>kg/GJ delivered</v>
      </c>
      <c r="PE202" s="66" t="str">
        <f t="shared" si="1360"/>
        <v/>
      </c>
      <c r="PF202" s="66" t="str">
        <f t="shared" si="1361"/>
        <v/>
      </c>
      <c r="PG202" s="66" t="str">
        <f t="shared" si="1362"/>
        <v/>
      </c>
      <c r="PH202" s="66" t="str">
        <f t="shared" si="1363"/>
        <v/>
      </c>
      <c r="PI202" s="66" t="str">
        <f t="shared" si="1364"/>
        <v/>
      </c>
      <c r="PJ202" s="66" t="str">
        <f t="shared" si="1365"/>
        <v/>
      </c>
      <c r="PK202" s="66" t="str">
        <f t="shared" si="1366"/>
        <v/>
      </c>
      <c r="PL202" s="66" t="str">
        <f t="shared" si="1367"/>
        <v/>
      </c>
      <c r="PM202" s="66" t="str">
        <f t="shared" si="1368"/>
        <v/>
      </c>
      <c r="PN202" s="66" t="str">
        <f t="shared" si="1369"/>
        <v/>
      </c>
      <c r="PO202" s="66" t="str">
        <f t="shared" si="1370"/>
        <v/>
      </c>
      <c r="PP202" s="66" t="str">
        <f t="shared" si="1371"/>
        <v/>
      </c>
      <c r="PQ202" s="66" t="str">
        <f t="shared" si="1372"/>
        <v/>
      </c>
      <c r="PR202" s="66" t="str">
        <f t="shared" si="1373"/>
        <v/>
      </c>
      <c r="PS202" s="66" t="str">
        <f t="shared" si="1374"/>
        <v/>
      </c>
      <c r="PT202" s="66" t="str">
        <f t="shared" si="1375"/>
        <v/>
      </c>
      <c r="PU202" s="66" t="str">
        <f t="shared" si="1376"/>
        <v/>
      </c>
      <c r="PV202" s="66" t="str">
        <f t="shared" si="1377"/>
        <v/>
      </c>
      <c r="PW202" s="66" t="str">
        <f t="shared" si="1378"/>
        <v/>
      </c>
      <c r="PX202" s="66" t="str">
        <f t="shared" si="1379"/>
        <v/>
      </c>
      <c r="PY202" s="66" t="str">
        <f t="shared" si="1380"/>
        <v/>
      </c>
      <c r="PZ202" s="66" t="str">
        <f t="shared" si="1381"/>
        <v/>
      </c>
      <c r="QA202" s="66" t="str">
        <f t="shared" si="1382"/>
        <v/>
      </c>
      <c r="QB202" s="66" t="str">
        <f t="shared" si="1383"/>
        <v/>
      </c>
      <c r="QC202" s="66" t="str">
        <f t="shared" si="1384"/>
        <v/>
      </c>
      <c r="QD202" s="66" t="str">
        <f t="shared" si="1385"/>
        <v/>
      </c>
      <c r="QE202" s="66" t="str">
        <f t="shared" si="1386"/>
        <v/>
      </c>
      <c r="QF202" s="66" t="str">
        <f t="shared" si="1387"/>
        <v/>
      </c>
      <c r="QG202" s="66" t="str">
        <f t="shared" si="1388"/>
        <v/>
      </c>
      <c r="QH202" s="66" t="str">
        <f t="shared" si="1389"/>
        <v/>
      </c>
      <c r="QI202" s="66" t="str">
        <f t="shared" si="1390"/>
        <v/>
      </c>
      <c r="QJ202" s="66" t="str">
        <f t="shared" si="1391"/>
        <v/>
      </c>
      <c r="QK202" s="66" t="str">
        <f t="shared" si="1392"/>
        <v/>
      </c>
      <c r="QL202" s="66" t="str">
        <f t="shared" si="1393"/>
        <v/>
      </c>
      <c r="QM202" s="66" t="str">
        <f t="shared" si="1394"/>
        <v/>
      </c>
      <c r="QN202" s="66" t="str">
        <f t="shared" si="1395"/>
        <v/>
      </c>
      <c r="QO202" s="66" t="str">
        <f t="shared" si="1396"/>
        <v/>
      </c>
      <c r="QP202" s="66" t="str">
        <f t="shared" si="1397"/>
        <v/>
      </c>
      <c r="QQ202" s="66" t="str">
        <f t="shared" si="1398"/>
        <v/>
      </c>
      <c r="QR202" s="66" t="str">
        <f t="shared" si="1399"/>
        <v/>
      </c>
      <c r="QS202" s="66" t="str">
        <f t="shared" si="1400"/>
        <v/>
      </c>
      <c r="QT202" s="66" t="str">
        <f t="shared" si="1401"/>
        <v/>
      </c>
      <c r="QU202" s="66" t="str">
        <f t="shared" si="1402"/>
        <v/>
      </c>
      <c r="QV202" s="66" t="str">
        <f t="shared" si="1403"/>
        <v/>
      </c>
      <c r="QW202" s="66" t="str">
        <f t="shared" si="1404"/>
        <v/>
      </c>
      <c r="QX202" s="66" t="str">
        <f t="shared" si="1405"/>
        <v/>
      </c>
      <c r="QY202" s="66" t="str">
        <f t="shared" si="1406"/>
        <v/>
      </c>
      <c r="QZ202" s="66" t="str">
        <f t="shared" si="1407"/>
        <v/>
      </c>
      <c r="RA202" s="66" t="str">
        <f t="shared" si="1408"/>
        <v/>
      </c>
      <c r="RB202" s="66" t="str">
        <f t="shared" si="1409"/>
        <v/>
      </c>
      <c r="RC202" s="66" t="str">
        <f t="shared" si="1410"/>
        <v/>
      </c>
      <c r="RD202" s="66" t="str">
        <f t="shared" si="1411"/>
        <v/>
      </c>
      <c r="RE202" s="66" t="str">
        <f t="shared" si="1412"/>
        <v/>
      </c>
      <c r="RF202" s="66" t="str">
        <f t="shared" si="1413"/>
        <v/>
      </c>
      <c r="RG202" s="66" t="str">
        <f t="shared" si="1414"/>
        <v/>
      </c>
      <c r="RH202" s="66" t="str">
        <f t="shared" si="1415"/>
        <v/>
      </c>
      <c r="RI202" s="66" t="str">
        <f t="shared" si="1416"/>
        <v/>
      </c>
      <c r="RJ202" s="66" t="str">
        <f t="shared" si="1417"/>
        <v/>
      </c>
      <c r="RK202" s="66" t="str">
        <f t="shared" si="1418"/>
        <v/>
      </c>
      <c r="RL202" s="66" t="str">
        <f t="shared" si="1419"/>
        <v/>
      </c>
      <c r="RM202" s="66" t="str">
        <f t="shared" si="1420"/>
        <v/>
      </c>
      <c r="RN202" s="66" t="str">
        <f t="shared" si="1421"/>
        <v/>
      </c>
      <c r="RO202" s="66" t="str">
        <f t="shared" si="1422"/>
        <v/>
      </c>
      <c r="RP202" s="66" t="str">
        <f t="shared" si="1423"/>
        <v/>
      </c>
      <c r="RQ202" s="66" t="str">
        <f t="shared" si="1424"/>
        <v/>
      </c>
      <c r="RR202" s="66" t="str">
        <f t="shared" si="1425"/>
        <v/>
      </c>
      <c r="RS202" s="66" t="str">
        <f t="shared" si="1426"/>
        <v/>
      </c>
      <c r="RT202" s="66" t="str">
        <f t="shared" si="1427"/>
        <v/>
      </c>
      <c r="RU202" s="66" t="str">
        <f t="shared" si="1428"/>
        <v/>
      </c>
      <c r="RV202" s="66" t="str">
        <f t="shared" si="1429"/>
        <v/>
      </c>
      <c r="RW202" s="66" t="str">
        <f t="shared" si="1430"/>
        <v/>
      </c>
      <c r="RX202" s="66" t="str">
        <f t="shared" si="1431"/>
        <v/>
      </c>
      <c r="RY202" s="66" t="str">
        <f t="shared" si="1432"/>
        <v/>
      </c>
      <c r="RZ202" s="66" t="str">
        <f t="shared" si="1433"/>
        <v/>
      </c>
      <c r="SA202" s="66" t="str">
        <f t="shared" si="1434"/>
        <v/>
      </c>
      <c r="SB202" s="66" t="str">
        <f t="shared" si="1435"/>
        <v/>
      </c>
      <c r="SC202" s="66" t="str">
        <f t="shared" si="1436"/>
        <v/>
      </c>
      <c r="SD202" s="66" t="str">
        <f t="shared" si="1437"/>
        <v/>
      </c>
      <c r="SE202" s="66" t="str">
        <f t="shared" si="1438"/>
        <v/>
      </c>
      <c r="SF202" s="66" t="str">
        <f t="shared" si="1439"/>
        <v/>
      </c>
      <c r="SG202" s="66" t="str">
        <f t="shared" si="1440"/>
        <v/>
      </c>
      <c r="SH202" s="66" t="str">
        <f t="shared" si="1441"/>
        <v/>
      </c>
      <c r="SI202" s="66" t="str">
        <f t="shared" si="1442"/>
        <v/>
      </c>
      <c r="SJ202" s="66" t="str">
        <f t="shared" si="1443"/>
        <v/>
      </c>
      <c r="SK202" s="66" t="str">
        <f t="shared" si="1444"/>
        <v/>
      </c>
      <c r="SL202" s="66" t="str">
        <f t="shared" si="1445"/>
        <v/>
      </c>
      <c r="SM202" s="66" t="str">
        <f t="shared" si="1446"/>
        <v/>
      </c>
      <c r="SN202" s="66" t="str">
        <f t="shared" si="1447"/>
        <v/>
      </c>
      <c r="SO202" s="66" t="str">
        <f t="shared" si="1448"/>
        <v/>
      </c>
      <c r="SP202" s="66" t="str">
        <f t="shared" si="1449"/>
        <v/>
      </c>
      <c r="SQ202" s="66" t="str">
        <f t="shared" si="1450"/>
        <v/>
      </c>
      <c r="SR202" s="66" t="str">
        <f t="shared" si="1451"/>
        <v/>
      </c>
      <c r="SS202" s="66" t="str">
        <f t="shared" si="1452"/>
        <v/>
      </c>
      <c r="ST202" s="66" t="str">
        <f t="shared" si="1453"/>
        <v/>
      </c>
      <c r="SU202" s="66" t="str">
        <f t="shared" si="1454"/>
        <v/>
      </c>
      <c r="SV202" s="66" t="str">
        <f t="shared" si="1455"/>
        <v/>
      </c>
      <c r="SW202" s="66" t="str">
        <f t="shared" si="1456"/>
        <v/>
      </c>
      <c r="SX202" s="66" t="str">
        <f t="shared" si="1457"/>
        <v/>
      </c>
      <c r="SY202" s="66" t="str">
        <f t="shared" si="1458"/>
        <v/>
      </c>
      <c r="SZ202" s="66" t="str">
        <f t="shared" si="1459"/>
        <v/>
      </c>
      <c r="TA202" s="66" t="str">
        <f t="shared" si="1460"/>
        <v/>
      </c>
      <c r="TB202" s="66" t="str">
        <f t="shared" si="1461"/>
        <v/>
      </c>
      <c r="TC202" s="66" t="str">
        <f t="shared" si="1462"/>
        <v/>
      </c>
      <c r="TD202" s="66" t="str">
        <f t="shared" si="1463"/>
        <v/>
      </c>
      <c r="TE202" s="66" t="str">
        <f t="shared" si="1464"/>
        <v/>
      </c>
      <c r="TF202" s="66" t="str">
        <f t="shared" si="1465"/>
        <v/>
      </c>
      <c r="TG202" s="66" t="str">
        <f t="shared" si="1466"/>
        <v/>
      </c>
      <c r="TH202" s="66" t="str">
        <f t="shared" si="1467"/>
        <v/>
      </c>
      <c r="TI202" s="66" t="str">
        <f t="shared" si="1468"/>
        <v/>
      </c>
      <c r="TJ202" s="66" t="str">
        <f t="shared" si="1469"/>
        <v/>
      </c>
      <c r="TK202" s="66" t="str">
        <f t="shared" si="1470"/>
        <v/>
      </c>
      <c r="TL202" s="66" t="str">
        <f t="shared" si="1471"/>
        <v/>
      </c>
      <c r="TM202" s="66" t="str">
        <f t="shared" si="1472"/>
        <v/>
      </c>
      <c r="TN202" s="66" t="str">
        <f t="shared" si="1473"/>
        <v/>
      </c>
      <c r="TO202" s="66" t="str">
        <f t="shared" si="1474"/>
        <v/>
      </c>
      <c r="TP202" s="66" t="str">
        <f t="shared" si="1475"/>
        <v/>
      </c>
      <c r="TQ202" s="66" t="str">
        <f t="shared" si="1476"/>
        <v/>
      </c>
      <c r="TR202" s="66" t="str">
        <f t="shared" si="1477"/>
        <v/>
      </c>
      <c r="TS202" s="66" t="str">
        <f t="shared" si="1478"/>
        <v/>
      </c>
      <c r="TT202" s="66" t="str">
        <f t="shared" si="1479"/>
        <v/>
      </c>
      <c r="TU202" s="66" t="str">
        <f t="shared" si="1480"/>
        <v/>
      </c>
      <c r="TV202" s="66" t="str">
        <f t="shared" si="1481"/>
        <v/>
      </c>
      <c r="TW202" s="66" t="str">
        <f t="shared" si="1482"/>
        <v/>
      </c>
      <c r="TX202" s="66" t="str">
        <f t="shared" si="1483"/>
        <v/>
      </c>
      <c r="TY202" s="66" t="str">
        <f t="shared" si="1484"/>
        <v/>
      </c>
      <c r="TZ202" s="66" t="str">
        <f t="shared" si="1485"/>
        <v/>
      </c>
      <c r="UA202" s="66" t="str">
        <f t="shared" si="1486"/>
        <v/>
      </c>
      <c r="UB202" s="66" t="str">
        <f t="shared" si="1487"/>
        <v/>
      </c>
      <c r="UC202" s="66" t="str">
        <f t="shared" si="1488"/>
        <v/>
      </c>
      <c r="UD202" s="66" t="str">
        <f t="shared" si="1489"/>
        <v/>
      </c>
      <c r="UE202" s="66" t="str">
        <f t="shared" si="1490"/>
        <v/>
      </c>
      <c r="UF202" s="66" t="str">
        <f t="shared" si="1491"/>
        <v/>
      </c>
      <c r="UG202" s="66" t="str">
        <f t="shared" si="1492"/>
        <v/>
      </c>
      <c r="UH202" s="66" t="str">
        <f t="shared" si="1493"/>
        <v/>
      </c>
      <c r="UI202" s="66" t="str">
        <f t="shared" si="1494"/>
        <v/>
      </c>
      <c r="UJ202" s="66" t="str">
        <f t="shared" si="1495"/>
        <v/>
      </c>
      <c r="UK202" s="66" t="str">
        <f t="shared" si="1496"/>
        <v/>
      </c>
      <c r="UL202" s="66" t="str">
        <f t="shared" si="1497"/>
        <v/>
      </c>
      <c r="UM202" s="66" t="str">
        <f t="shared" si="1498"/>
        <v/>
      </c>
      <c r="UN202" s="66" t="str">
        <f t="shared" si="1499"/>
        <v/>
      </c>
      <c r="UO202" s="66" t="str">
        <f t="shared" si="1500"/>
        <v/>
      </c>
      <c r="UP202" s="66" t="str">
        <f t="shared" si="1501"/>
        <v/>
      </c>
      <c r="UQ202" s="66" t="str">
        <f t="shared" si="1502"/>
        <v/>
      </c>
      <c r="UR202" s="66" t="str">
        <f t="shared" si="1503"/>
        <v/>
      </c>
      <c r="US202" s="66" t="str">
        <f t="shared" si="1504"/>
        <v/>
      </c>
      <c r="UT202" s="66" t="str">
        <f t="shared" si="1505"/>
        <v/>
      </c>
      <c r="UU202" s="66" t="str">
        <f t="shared" si="1506"/>
        <v/>
      </c>
      <c r="UV202" s="66" t="str">
        <f t="shared" si="1507"/>
        <v/>
      </c>
      <c r="UW202" s="66" t="str">
        <f t="shared" si="1508"/>
        <v/>
      </c>
      <c r="UX202" s="66" t="str">
        <f t="shared" si="1509"/>
        <v/>
      </c>
      <c r="UY202" s="66" t="str">
        <f t="shared" si="1510"/>
        <v/>
      </c>
      <c r="UZ202" s="66" t="str">
        <f t="shared" si="1511"/>
        <v/>
      </c>
      <c r="VA202" s="66" t="str">
        <f t="shared" si="1512"/>
        <v/>
      </c>
      <c r="VB202" s="66" t="str">
        <f t="shared" si="1513"/>
        <v/>
      </c>
      <c r="VC202" s="66" t="str">
        <f t="shared" si="1514"/>
        <v/>
      </c>
      <c r="VD202" s="66" t="str">
        <f t="shared" si="1515"/>
        <v/>
      </c>
      <c r="VE202" s="66" t="str">
        <f t="shared" si="1516"/>
        <v/>
      </c>
      <c r="VF202" s="66" t="str">
        <f t="shared" si="1517"/>
        <v/>
      </c>
      <c r="VG202" s="66" t="str">
        <f t="shared" si="1518"/>
        <v/>
      </c>
      <c r="VH202" s="66" t="str">
        <f t="shared" si="1519"/>
        <v/>
      </c>
      <c r="VI202" s="66" t="str">
        <f t="shared" si="1520"/>
        <v/>
      </c>
      <c r="VJ202" s="66" t="str">
        <f t="shared" si="1521"/>
        <v/>
      </c>
      <c r="VK202" s="66" t="str">
        <f t="shared" si="1522"/>
        <v/>
      </c>
      <c r="VL202" s="66" t="str">
        <f t="shared" si="1523"/>
        <v/>
      </c>
      <c r="VM202" s="66" t="str">
        <f t="shared" si="1524"/>
        <v/>
      </c>
      <c r="VN202" s="66" t="str">
        <f t="shared" si="1525"/>
        <v/>
      </c>
      <c r="VO202" s="66" t="str">
        <f t="shared" si="1526"/>
        <v/>
      </c>
      <c r="VP202" s="66" t="str">
        <f t="shared" si="1527"/>
        <v/>
      </c>
      <c r="VQ202" s="66" t="str">
        <f t="shared" si="1528"/>
        <v/>
      </c>
      <c r="VR202" s="66" t="str">
        <f t="shared" si="1529"/>
        <v/>
      </c>
      <c r="VS202" s="66" t="str">
        <f t="shared" si="1530"/>
        <v/>
      </c>
      <c r="VT202" s="66" t="str">
        <f t="shared" si="1531"/>
        <v/>
      </c>
      <c r="VU202" s="66" t="str">
        <f t="shared" si="1532"/>
        <v/>
      </c>
      <c r="VV202" s="66" t="str">
        <f t="shared" si="1533"/>
        <v/>
      </c>
      <c r="VW202" s="66" t="str">
        <f t="shared" si="1534"/>
        <v/>
      </c>
      <c r="VX202" s="66" t="str">
        <f t="shared" si="1535"/>
        <v/>
      </c>
      <c r="VY202" s="66" t="str">
        <f t="shared" si="1536"/>
        <v/>
      </c>
      <c r="VZ202" s="66" t="str">
        <f t="shared" si="1537"/>
        <v/>
      </c>
      <c r="WA202" s="66" t="str">
        <f t="shared" si="1538"/>
        <v/>
      </c>
      <c r="WB202" s="66" t="str">
        <f t="shared" si="1539"/>
        <v/>
      </c>
      <c r="WC202" s="66" t="str">
        <f t="shared" si="1540"/>
        <v/>
      </c>
      <c r="WD202" s="66" t="str">
        <f t="shared" si="1541"/>
        <v/>
      </c>
      <c r="WE202" s="66" t="str">
        <f t="shared" si="1542"/>
        <v/>
      </c>
      <c r="WF202" s="66" t="str">
        <f t="shared" si="1543"/>
        <v/>
      </c>
      <c r="WG202" s="66" t="str">
        <f t="shared" si="1544"/>
        <v/>
      </c>
      <c r="WH202" s="66" t="str">
        <f t="shared" si="1545"/>
        <v/>
      </c>
      <c r="WI202" s="66" t="str">
        <f t="shared" si="1546"/>
        <v/>
      </c>
      <c r="WJ202" s="66" t="str">
        <f t="shared" si="1547"/>
        <v/>
      </c>
      <c r="WK202" s="66" t="str">
        <f t="shared" si="1548"/>
        <v/>
      </c>
      <c r="WL202" s="66" t="str">
        <f t="shared" si="1549"/>
        <v/>
      </c>
      <c r="WM202" s="66" t="str">
        <f t="shared" si="1550"/>
        <v/>
      </c>
      <c r="WN202" s="66" t="str">
        <f t="shared" si="1551"/>
        <v/>
      </c>
      <c r="WO202" s="66" t="str">
        <f t="shared" si="1552"/>
        <v/>
      </c>
      <c r="WP202" s="66" t="str">
        <f t="shared" si="1553"/>
        <v/>
      </c>
      <c r="WQ202" s="66" t="str">
        <f t="shared" si="1554"/>
        <v/>
      </c>
      <c r="WR202" s="66" t="str">
        <f t="shared" si="1555"/>
        <v/>
      </c>
      <c r="WS202" s="66" t="str">
        <f t="shared" si="1556"/>
        <v/>
      </c>
      <c r="WT202" s="66" t="str">
        <f t="shared" si="1557"/>
        <v/>
      </c>
      <c r="WU202" s="66" t="str">
        <f t="shared" si="1558"/>
        <v/>
      </c>
      <c r="WV202" s="66" t="str">
        <f t="shared" si="1559"/>
        <v/>
      </c>
      <c r="WW202" s="66" t="str">
        <f t="shared" si="1560"/>
        <v/>
      </c>
      <c r="WX202" s="66" t="str">
        <f t="shared" si="1561"/>
        <v/>
      </c>
      <c r="WY202" s="66" t="str">
        <f t="shared" si="1562"/>
        <v/>
      </c>
      <c r="WZ202" s="66" t="str">
        <f t="shared" si="1563"/>
        <v/>
      </c>
      <c r="XA202" s="66" t="str">
        <f t="shared" si="1564"/>
        <v/>
      </c>
      <c r="XB202" s="66" t="str">
        <f t="shared" si="1565"/>
        <v/>
      </c>
      <c r="XC202" s="66" t="str">
        <f t="shared" si="1566"/>
        <v/>
      </c>
      <c r="XD202" s="66" t="str">
        <f t="shared" si="1567"/>
        <v/>
      </c>
      <c r="XE202" s="66" t="str">
        <f t="shared" si="1568"/>
        <v/>
      </c>
      <c r="XF202" s="66" t="str">
        <f t="shared" si="1569"/>
        <v/>
      </c>
      <c r="XG202" s="66" t="str">
        <f t="shared" si="1570"/>
        <v/>
      </c>
      <c r="XH202" s="66" t="str">
        <f t="shared" si="1571"/>
        <v/>
      </c>
      <c r="XI202" s="66" t="str">
        <f t="shared" si="1572"/>
        <v/>
      </c>
      <c r="XJ202" s="66" t="str">
        <f t="shared" si="1573"/>
        <v/>
      </c>
      <c r="XK202" s="66" t="str">
        <f t="shared" si="1574"/>
        <v/>
      </c>
      <c r="XL202" s="66" t="str">
        <f t="shared" si="1575"/>
        <v/>
      </c>
      <c r="XM202" s="66" t="str">
        <f t="shared" si="1576"/>
        <v/>
      </c>
      <c r="XN202" s="66" t="str">
        <f t="shared" si="1577"/>
        <v/>
      </c>
      <c r="XO202" s="66" t="str">
        <f t="shared" si="1578"/>
        <v/>
      </c>
      <c r="XP202" s="66" t="str">
        <f t="shared" si="1579"/>
        <v/>
      </c>
      <c r="XQ202" s="66" t="str">
        <f t="shared" si="1580"/>
        <v/>
      </c>
      <c r="XR202" s="66" t="str">
        <f t="shared" si="1581"/>
        <v/>
      </c>
      <c r="XS202" s="66" t="str">
        <f t="shared" si="1582"/>
        <v/>
      </c>
      <c r="XT202" s="66" t="str">
        <f t="shared" si="1583"/>
        <v/>
      </c>
      <c r="XU202" s="66" t="str">
        <f t="shared" si="1584"/>
        <v/>
      </c>
      <c r="XV202" s="66" t="str">
        <f t="shared" si="1585"/>
        <v/>
      </c>
      <c r="XW202" s="66" t="str">
        <f t="shared" si="1586"/>
        <v/>
      </c>
      <c r="XX202" s="66" t="str">
        <f t="shared" si="1587"/>
        <v/>
      </c>
      <c r="XY202" s="66" t="str">
        <f t="shared" si="1588"/>
        <v/>
      </c>
      <c r="XZ202" s="66" t="str">
        <f t="shared" si="1589"/>
        <v/>
      </c>
      <c r="YA202" s="66" t="str">
        <f t="shared" si="1590"/>
        <v/>
      </c>
      <c r="YB202" s="66" t="str">
        <f t="shared" si="1591"/>
        <v/>
      </c>
      <c r="YC202" s="66" t="str">
        <f t="shared" si="1592"/>
        <v/>
      </c>
      <c r="YD202" s="66" t="str">
        <f t="shared" si="1593"/>
        <v/>
      </c>
      <c r="YE202" s="66" t="str">
        <f t="shared" si="1594"/>
        <v/>
      </c>
      <c r="YF202" s="66" t="str">
        <f t="shared" si="1595"/>
        <v/>
      </c>
      <c r="YG202" s="66" t="str">
        <f t="shared" si="1596"/>
        <v/>
      </c>
      <c r="YH202" s="66" t="str">
        <f t="shared" si="1597"/>
        <v/>
      </c>
      <c r="YI202" s="66" t="str">
        <f t="shared" si="1598"/>
        <v/>
      </c>
      <c r="YJ202" s="66" t="str">
        <f t="shared" si="1599"/>
        <v/>
      </c>
      <c r="YK202" s="66" t="str">
        <f t="shared" si="1600"/>
        <v/>
      </c>
      <c r="YL202" s="66" t="str">
        <f t="shared" si="1601"/>
        <v/>
      </c>
      <c r="YM202" s="66" t="str">
        <f t="shared" si="1602"/>
        <v/>
      </c>
      <c r="YN202" s="66" t="str">
        <f t="shared" si="1603"/>
        <v/>
      </c>
      <c r="YO202" s="66" t="str">
        <f t="shared" si="1604"/>
        <v/>
      </c>
      <c r="YP202" s="66" t="str">
        <f t="shared" si="1605"/>
        <v/>
      </c>
      <c r="YQ202" s="66" t="str">
        <f t="shared" si="1606"/>
        <v/>
      </c>
      <c r="YR202" s="66" t="str">
        <f t="shared" si="1607"/>
        <v/>
      </c>
      <c r="YS202" s="66" t="str">
        <f t="shared" si="1608"/>
        <v/>
      </c>
      <c r="YT202" s="66" t="str">
        <f t="shared" si="1609"/>
        <v/>
      </c>
      <c r="YU202" s="66" t="str">
        <f t="shared" si="1610"/>
        <v/>
      </c>
      <c r="YV202" s="66" t="str">
        <f t="shared" si="1611"/>
        <v/>
      </c>
      <c r="YW202" s="66" t="str">
        <f t="shared" si="1612"/>
        <v/>
      </c>
      <c r="YX202" s="66" t="str">
        <f t="shared" si="1613"/>
        <v/>
      </c>
      <c r="YY202" s="66" t="str">
        <f t="shared" si="1614"/>
        <v/>
      </c>
      <c r="YZ202" s="66" t="str">
        <f t="shared" si="1615"/>
        <v/>
      </c>
      <c r="ZA202" s="66" t="str">
        <f t="shared" si="1616"/>
        <v/>
      </c>
      <c r="ZB202" s="66" t="str">
        <f t="shared" si="1617"/>
        <v/>
      </c>
      <c r="ZC202" s="66" t="str">
        <f t="shared" si="1618"/>
        <v/>
      </c>
      <c r="ZD202" s="66" t="str">
        <f t="shared" si="1619"/>
        <v/>
      </c>
      <c r="ZE202" s="66" t="str">
        <f t="shared" si="1620"/>
        <v/>
      </c>
      <c r="ZF202" s="66" t="str">
        <f t="shared" si="1621"/>
        <v/>
      </c>
      <c r="ZG202" s="66" t="str">
        <f t="shared" si="1622"/>
        <v/>
      </c>
      <c r="ZH202" s="66" t="str">
        <f t="shared" si="1623"/>
        <v/>
      </c>
      <c r="ZI202" s="66" t="str">
        <f t="shared" si="1624"/>
        <v/>
      </c>
      <c r="ZJ202" s="66" t="str">
        <f t="shared" si="1625"/>
        <v/>
      </c>
      <c r="ZK202" s="66" t="str">
        <f t="shared" si="1626"/>
        <v/>
      </c>
      <c r="ZL202" s="66" t="str">
        <f t="shared" si="1627"/>
        <v/>
      </c>
      <c r="ZM202" s="66" t="str">
        <f t="shared" si="1628"/>
        <v/>
      </c>
      <c r="ZN202" s="66" t="str">
        <f t="shared" si="1629"/>
        <v/>
      </c>
      <c r="ZO202" s="66" t="str">
        <f t="shared" si="1630"/>
        <v/>
      </c>
      <c r="ZP202" s="66" t="str">
        <f t="shared" si="1631"/>
        <v/>
      </c>
      <c r="ZQ202" s="66" t="str">
        <f t="shared" si="1632"/>
        <v/>
      </c>
      <c r="ZR202" s="66" t="str">
        <f t="shared" si="1633"/>
        <v/>
      </c>
      <c r="ZS202" s="66" t="str">
        <f t="shared" si="1634"/>
        <v/>
      </c>
      <c r="ZT202" s="66" t="str">
        <f t="shared" si="1635"/>
        <v/>
      </c>
      <c r="ZU202" s="66" t="str">
        <f t="shared" si="1636"/>
        <v/>
      </c>
      <c r="ZV202" s="66" t="str">
        <f t="shared" si="1637"/>
        <v/>
      </c>
      <c r="ZW202" s="66" t="str">
        <f t="shared" si="1638"/>
        <v/>
      </c>
      <c r="ZX202" s="66" t="str">
        <f t="shared" si="1639"/>
        <v/>
      </c>
      <c r="ZY202" s="66" t="str">
        <f t="shared" si="1640"/>
        <v/>
      </c>
      <c r="ZZ202" s="66" t="str">
        <f t="shared" si="1641"/>
        <v/>
      </c>
      <c r="AAA202" s="66" t="str">
        <f t="shared" si="1642"/>
        <v/>
      </c>
      <c r="AAB202" s="66" t="str">
        <f t="shared" si="1643"/>
        <v/>
      </c>
      <c r="AAC202" s="66" t="str">
        <f t="shared" si="1644"/>
        <v/>
      </c>
      <c r="AAD202" s="66" t="str">
        <f t="shared" si="1645"/>
        <v/>
      </c>
      <c r="AAE202" s="66" t="str">
        <f t="shared" si="1646"/>
        <v/>
      </c>
      <c r="AAF202" s="66" t="str">
        <f t="shared" si="1647"/>
        <v/>
      </c>
      <c r="AAG202" s="66" t="str">
        <f t="shared" si="1648"/>
        <v/>
      </c>
      <c r="AAH202" s="66" t="str">
        <f t="shared" si="1649"/>
        <v/>
      </c>
      <c r="AAI202" s="66" t="str">
        <f t="shared" si="1650"/>
        <v/>
      </c>
      <c r="AAJ202" s="66" t="str">
        <f t="shared" si="1651"/>
        <v/>
      </c>
      <c r="AAK202" s="66" t="str">
        <f t="shared" si="1652"/>
        <v/>
      </c>
      <c r="AAL202" s="66" t="str">
        <f t="shared" si="1653"/>
        <v/>
      </c>
      <c r="AAM202" s="66" t="str">
        <f t="shared" si="1654"/>
        <v/>
      </c>
      <c r="AAN202" s="66" t="str">
        <f t="shared" si="1655"/>
        <v/>
      </c>
      <c r="AAO202" s="66" t="str">
        <f t="shared" si="1656"/>
        <v/>
      </c>
      <c r="AAP202" s="66" t="str">
        <f t="shared" si="1657"/>
        <v/>
      </c>
      <c r="AAQ202" s="66" t="str">
        <f t="shared" si="1658"/>
        <v/>
      </c>
      <c r="AAR202" s="66" t="str">
        <f t="shared" si="1659"/>
        <v/>
      </c>
      <c r="AAS202" s="66" t="str">
        <f t="shared" si="1660"/>
        <v/>
      </c>
      <c r="AAT202" s="66" t="str">
        <f t="shared" si="1661"/>
        <v/>
      </c>
      <c r="AAU202" s="66" t="str">
        <f t="shared" si="1662"/>
        <v/>
      </c>
      <c r="AAV202" s="66" t="str">
        <f t="shared" si="1663"/>
        <v/>
      </c>
      <c r="AAW202" s="66" t="str">
        <f t="shared" si="1664"/>
        <v/>
      </c>
      <c r="AAX202" s="66" t="str">
        <f t="shared" si="1665"/>
        <v/>
      </c>
      <c r="AAY202" s="66" t="str">
        <f t="shared" si="1666"/>
        <v/>
      </c>
      <c r="AAZ202" s="66" t="str">
        <f t="shared" si="1667"/>
        <v/>
      </c>
      <c r="ABA202" s="66" t="str">
        <f t="shared" si="1668"/>
        <v/>
      </c>
      <c r="ABB202" s="66" t="str">
        <f t="shared" si="1669"/>
        <v/>
      </c>
      <c r="ABC202" s="66" t="str">
        <f t="shared" si="1670"/>
        <v/>
      </c>
      <c r="ABD202" s="66" t="str">
        <f t="shared" si="1671"/>
        <v/>
      </c>
      <c r="ABE202" s="66" t="str">
        <f t="shared" si="1672"/>
        <v/>
      </c>
      <c r="ABF202" s="66" t="str">
        <f t="shared" si="1673"/>
        <v/>
      </c>
      <c r="ABG202" s="66" t="str">
        <f t="shared" si="1674"/>
        <v/>
      </c>
      <c r="ABH202" s="66" t="str">
        <f t="shared" si="1675"/>
        <v/>
      </c>
      <c r="ABI202" s="66" t="str">
        <f t="shared" si="1676"/>
        <v/>
      </c>
      <c r="ABJ202" s="66" t="str">
        <f t="shared" si="1677"/>
        <v/>
      </c>
      <c r="ABK202" s="66" t="str">
        <f t="shared" si="1678"/>
        <v/>
      </c>
      <c r="ABL202" s="66" t="str">
        <f t="shared" si="1679"/>
        <v/>
      </c>
      <c r="ABM202" s="66" t="str">
        <f t="shared" si="1680"/>
        <v/>
      </c>
      <c r="ABN202" s="66" t="str">
        <f t="shared" si="1681"/>
        <v/>
      </c>
      <c r="ABO202" s="66" t="str">
        <f t="shared" si="1682"/>
        <v/>
      </c>
      <c r="ABP202" s="66" t="str">
        <f t="shared" si="1683"/>
        <v/>
      </c>
      <c r="ABQ202" s="66" t="str">
        <f t="shared" si="1684"/>
        <v/>
      </c>
      <c r="ABR202" s="66" t="str">
        <f t="shared" si="1685"/>
        <v/>
      </c>
      <c r="ABS202" s="66" t="str">
        <f t="shared" si="1686"/>
        <v/>
      </c>
      <c r="ABT202" s="66" t="str">
        <f t="shared" si="1687"/>
        <v/>
      </c>
      <c r="ABU202" s="66" t="str">
        <f t="shared" si="1688"/>
        <v/>
      </c>
      <c r="ABV202" s="66" t="str">
        <f t="shared" si="1689"/>
        <v/>
      </c>
      <c r="ABW202" s="66" t="str">
        <f t="shared" si="1690"/>
        <v/>
      </c>
      <c r="ABX202" s="66" t="str">
        <f t="shared" si="1691"/>
        <v/>
      </c>
      <c r="ABY202" s="66" t="str">
        <f t="shared" si="1692"/>
        <v/>
      </c>
      <c r="ABZ202" s="66" t="str">
        <f t="shared" si="1693"/>
        <v/>
      </c>
      <c r="ACA202" s="66" t="str">
        <f t="shared" si="1694"/>
        <v/>
      </c>
      <c r="ACB202" s="66" t="str">
        <f t="shared" si="1695"/>
        <v/>
      </c>
      <c r="ACC202" s="66" t="str">
        <f t="shared" si="1696"/>
        <v/>
      </c>
      <c r="ACD202" s="66" t="str">
        <f t="shared" si="1697"/>
        <v/>
      </c>
      <c r="ACE202" s="66" t="str">
        <f t="shared" si="1698"/>
        <v/>
      </c>
      <c r="ACF202" s="66" t="str">
        <f t="shared" si="1699"/>
        <v/>
      </c>
      <c r="ACG202" s="66" t="str">
        <f t="shared" si="1700"/>
        <v/>
      </c>
      <c r="ACH202" s="66" t="str">
        <f t="shared" si="1701"/>
        <v/>
      </c>
      <c r="ACI202" s="66" t="str">
        <f t="shared" si="1702"/>
        <v/>
      </c>
      <c r="ACJ202" s="66" t="str">
        <f t="shared" si="1703"/>
        <v/>
      </c>
      <c r="ACK202" s="66" t="str">
        <f t="shared" si="1704"/>
        <v/>
      </c>
      <c r="ACL202" s="66" t="str">
        <f t="shared" si="1705"/>
        <v/>
      </c>
      <c r="ACM202" s="66" t="str">
        <f t="shared" ref="ACM202:ACN202" si="1716">IF(AND(ACS$3="Unit", ACL202=""), "", IF(AND(ACS$3="Unit", ACL202="-"),"", IF(ACS$3="Unit", "kg/GJ delivered", IF(AND(NY202&lt;&gt;"", NY202&lt;&gt;"-", NX202="-"),"", IF($H202="","", IF(NX202="nd", "",IF(NX202="&lt;n.a.&gt;", "", IF(NY202="#/MJ", "", IF(NY202="kg/GJ delivered",NX202,IF(NY202="g/MJ delivered",NX202,IF(NY202="kg/MJ delivered",NX202*1000,IF(NY202="mg/MJ delivered",NX202/1000,IF(NY202="g/kg",((NX202)*(1/$I202)*(1/$H202)),IF(NY202="mg/kg",((NX202/1000)*(1/$I202)*(1/$H202)),IF(NY202="mg/MJ delivered",NX202/1000,IF(NY202="-","","Error"))))))))))))))))</f>
        <v/>
      </c>
      <c r="ACN202" s="66" t="str">
        <f t="shared" si="1716"/>
        <v/>
      </c>
      <c r="ACO202" s="66" t="str">
        <f t="shared" si="1707"/>
        <v/>
      </c>
      <c r="ACP202" s="66" t="str">
        <f t="shared" si="1708"/>
        <v/>
      </c>
      <c r="ACQ202" s="66" t="str">
        <f t="shared" si="1709"/>
        <v/>
      </c>
      <c r="ACR202" s="66" t="str">
        <f t="shared" si="1710"/>
        <v/>
      </c>
      <c r="ACS202" s="66" t="str">
        <f t="shared" si="1711"/>
        <v/>
      </c>
      <c r="ACT202" s="66" t="str">
        <f t="shared" si="1712"/>
        <v/>
      </c>
    </row>
    <row r="203" spans="2:774" ht="15.75" customHeight="1" x14ac:dyDescent="0.25">
      <c r="B203" s="66">
        <v>300</v>
      </c>
      <c r="C203" s="66" t="s">
        <v>1120</v>
      </c>
      <c r="D203" s="66" t="s">
        <v>1115</v>
      </c>
      <c r="E203" s="156" t="s">
        <v>1114</v>
      </c>
      <c r="F203" s="66" t="s">
        <v>497</v>
      </c>
      <c r="G203" s="66" t="s">
        <v>490</v>
      </c>
      <c r="H203" s="126">
        <v>0.122</v>
      </c>
      <c r="I203" s="130">
        <f>'Heating Values'!E128</f>
        <v>16.572246835443035</v>
      </c>
      <c r="J203" s="66" t="str">
        <f t="shared" si="1320"/>
        <v>Firewood, Traditional, CN</v>
      </c>
      <c r="K203" s="66" t="s">
        <v>1254</v>
      </c>
      <c r="L203" s="66" t="s">
        <v>1254</v>
      </c>
      <c r="M203" s="66" t="s">
        <v>1254</v>
      </c>
      <c r="N203" s="66" t="s">
        <v>1254</v>
      </c>
      <c r="O203" s="66" t="s">
        <v>1117</v>
      </c>
      <c r="P203" s="66" t="str">
        <f t="shared" si="1327"/>
        <v>CN</v>
      </c>
      <c r="Q203" s="66" t="s">
        <v>87</v>
      </c>
      <c r="R203" s="158" t="s">
        <v>128</v>
      </c>
      <c r="S203" s="158" t="s">
        <v>128</v>
      </c>
      <c r="T203" s="158" t="s">
        <v>128</v>
      </c>
      <c r="U203" s="158" t="s">
        <v>128</v>
      </c>
      <c r="V203" s="158" t="s">
        <v>128</v>
      </c>
      <c r="W203" s="158" t="s">
        <v>128</v>
      </c>
      <c r="X203" s="158" t="s">
        <v>128</v>
      </c>
      <c r="Y203" s="158" t="s">
        <v>128</v>
      </c>
      <c r="Z203" s="158" t="s">
        <v>128</v>
      </c>
      <c r="AA203" s="158" t="s">
        <v>128</v>
      </c>
      <c r="AB203" s="158" t="s">
        <v>128</v>
      </c>
      <c r="AC203" s="158" t="s">
        <v>128</v>
      </c>
      <c r="AD203" s="158" t="s">
        <v>128</v>
      </c>
      <c r="AE203" s="158" t="s">
        <v>128</v>
      </c>
      <c r="AF203" s="158" t="s">
        <v>128</v>
      </c>
      <c r="AG203" s="158" t="s">
        <v>128</v>
      </c>
      <c r="AH203" s="158" t="s">
        <v>128</v>
      </c>
      <c r="AI203" s="158" t="s">
        <v>128</v>
      </c>
      <c r="AJ203" s="165" t="s">
        <v>608</v>
      </c>
      <c r="AK203" s="158" t="s">
        <v>523</v>
      </c>
      <c r="AL203" s="165" t="s">
        <v>577</v>
      </c>
      <c r="AM203" s="158" t="s">
        <v>523</v>
      </c>
      <c r="AN203" s="163" t="s">
        <v>1149</v>
      </c>
      <c r="AO203" s="158" t="s">
        <v>523</v>
      </c>
      <c r="AP203" s="158" t="s">
        <v>128</v>
      </c>
      <c r="AQ203" s="158" t="s">
        <v>128</v>
      </c>
      <c r="AR203" s="158" t="s">
        <v>128</v>
      </c>
      <c r="AS203" s="158" t="s">
        <v>128</v>
      </c>
      <c r="AT203" s="158" t="s">
        <v>128</v>
      </c>
      <c r="AU203" s="158" t="s">
        <v>128</v>
      </c>
      <c r="AV203" s="158" t="s">
        <v>128</v>
      </c>
      <c r="AW203" s="158" t="s">
        <v>128</v>
      </c>
      <c r="AX203" s="158" t="s">
        <v>128</v>
      </c>
      <c r="AY203" s="158" t="s">
        <v>128</v>
      </c>
      <c r="AZ203" s="158" t="s">
        <v>128</v>
      </c>
      <c r="BA203" s="158" t="s">
        <v>128</v>
      </c>
      <c r="BB203" s="158" t="s">
        <v>128</v>
      </c>
      <c r="BC203" s="158" t="s">
        <v>128</v>
      </c>
      <c r="BD203" s="158" t="s">
        <v>128</v>
      </c>
      <c r="BE203" s="158" t="s">
        <v>128</v>
      </c>
      <c r="BF203" s="158" t="s">
        <v>128</v>
      </c>
      <c r="BG203" s="158" t="s">
        <v>128</v>
      </c>
      <c r="BH203" s="158" t="s">
        <v>128</v>
      </c>
      <c r="BI203" s="158" t="s">
        <v>128</v>
      </c>
      <c r="BJ203" s="158" t="s">
        <v>128</v>
      </c>
      <c r="BK203" s="158" t="s">
        <v>128</v>
      </c>
      <c r="BL203" s="158" t="s">
        <v>128</v>
      </c>
      <c r="BM203" s="158" t="s">
        <v>128</v>
      </c>
      <c r="BN203" s="158" t="s">
        <v>128</v>
      </c>
      <c r="BO203" s="158" t="s">
        <v>128</v>
      </c>
      <c r="BP203" s="158" t="s">
        <v>128</v>
      </c>
      <c r="BQ203" s="158" t="s">
        <v>128</v>
      </c>
      <c r="BR203" s="158" t="s">
        <v>128</v>
      </c>
      <c r="BS203" s="158" t="s">
        <v>128</v>
      </c>
      <c r="BT203" s="158" t="s">
        <v>128</v>
      </c>
      <c r="BU203" s="158" t="s">
        <v>128</v>
      </c>
      <c r="BV203" s="158" t="s">
        <v>128</v>
      </c>
      <c r="BW203" s="158" t="s">
        <v>128</v>
      </c>
      <c r="BX203" s="158" t="s">
        <v>128</v>
      </c>
      <c r="BY203" s="158" t="s">
        <v>128</v>
      </c>
      <c r="BZ203" s="158" t="s">
        <v>128</v>
      </c>
      <c r="CA203" s="158" t="s">
        <v>128</v>
      </c>
      <c r="CB203" s="158" t="s">
        <v>128</v>
      </c>
      <c r="CC203" s="158" t="s">
        <v>128</v>
      </c>
      <c r="CD203" s="158" t="s">
        <v>128</v>
      </c>
      <c r="CE203" s="158" t="s">
        <v>128</v>
      </c>
      <c r="CF203" s="158" t="s">
        <v>128</v>
      </c>
      <c r="CG203" s="158" t="s">
        <v>128</v>
      </c>
      <c r="CH203" s="158" t="s">
        <v>128</v>
      </c>
      <c r="CI203" s="158" t="s">
        <v>128</v>
      </c>
      <c r="CJ203" s="158" t="s">
        <v>128</v>
      </c>
      <c r="CK203" s="158" t="s">
        <v>128</v>
      </c>
      <c r="CL203" s="158" t="s">
        <v>128</v>
      </c>
      <c r="CM203" s="158" t="s">
        <v>128</v>
      </c>
      <c r="CN203" s="158" t="s">
        <v>128</v>
      </c>
      <c r="CO203" s="158" t="s">
        <v>128</v>
      </c>
      <c r="CP203" s="158" t="s">
        <v>128</v>
      </c>
      <c r="CQ203" s="158" t="s">
        <v>128</v>
      </c>
      <c r="CR203" s="158" t="s">
        <v>128</v>
      </c>
      <c r="CS203" s="158" t="s">
        <v>128</v>
      </c>
      <c r="CT203" s="158" t="s">
        <v>128</v>
      </c>
      <c r="CU203" s="158" t="s">
        <v>128</v>
      </c>
      <c r="CV203" s="158" t="s">
        <v>128</v>
      </c>
      <c r="CW203" s="158" t="s">
        <v>128</v>
      </c>
      <c r="CX203" s="158" t="s">
        <v>128</v>
      </c>
      <c r="CY203" s="158" t="s">
        <v>128</v>
      </c>
      <c r="CZ203" s="158" t="s">
        <v>128</v>
      </c>
      <c r="DA203" s="158" t="s">
        <v>128</v>
      </c>
      <c r="DB203" s="158" t="s">
        <v>128</v>
      </c>
      <c r="DC203" s="158" t="s">
        <v>128</v>
      </c>
      <c r="DD203" s="158" t="s">
        <v>128</v>
      </c>
      <c r="DE203" s="158" t="s">
        <v>128</v>
      </c>
      <c r="DF203" s="158" t="s">
        <v>128</v>
      </c>
      <c r="DG203" s="158" t="s">
        <v>128</v>
      </c>
      <c r="DH203" s="158" t="s">
        <v>128</v>
      </c>
      <c r="DI203" s="158" t="s">
        <v>128</v>
      </c>
      <c r="DJ203" s="158" t="s">
        <v>128</v>
      </c>
      <c r="DK203" s="158" t="s">
        <v>128</v>
      </c>
      <c r="DL203" s="158" t="s">
        <v>128</v>
      </c>
      <c r="DM203" s="158" t="s">
        <v>128</v>
      </c>
      <c r="DN203" s="158" t="s">
        <v>128</v>
      </c>
      <c r="DO203" s="158" t="s">
        <v>128</v>
      </c>
      <c r="DP203" s="158" t="s">
        <v>128</v>
      </c>
      <c r="DQ203" s="158" t="s">
        <v>128</v>
      </c>
      <c r="DR203" s="158" t="s">
        <v>128</v>
      </c>
      <c r="DS203" s="158" t="s">
        <v>128</v>
      </c>
      <c r="DT203" s="158" t="s">
        <v>128</v>
      </c>
      <c r="DU203" s="158" t="s">
        <v>128</v>
      </c>
      <c r="DV203" s="158" t="s">
        <v>128</v>
      </c>
      <c r="DW203" s="158" t="s">
        <v>128</v>
      </c>
      <c r="DX203" s="158" t="s">
        <v>128</v>
      </c>
      <c r="DY203" s="158" t="s">
        <v>128</v>
      </c>
      <c r="DZ203" s="158" t="s">
        <v>128</v>
      </c>
      <c r="EA203" s="158" t="s">
        <v>128</v>
      </c>
      <c r="EB203" s="158" t="s">
        <v>128</v>
      </c>
      <c r="EC203" s="158" t="s">
        <v>128</v>
      </c>
      <c r="ED203" s="158" t="s">
        <v>128</v>
      </c>
      <c r="EE203" s="158" t="s">
        <v>128</v>
      </c>
      <c r="EF203" s="158" t="s">
        <v>128</v>
      </c>
      <c r="EG203" s="158" t="s">
        <v>128</v>
      </c>
      <c r="EH203" s="158" t="s">
        <v>128</v>
      </c>
      <c r="EI203" s="158" t="s">
        <v>128</v>
      </c>
      <c r="EJ203" s="158" t="s">
        <v>128</v>
      </c>
      <c r="EK203" s="158" t="s">
        <v>128</v>
      </c>
      <c r="EL203" s="158" t="s">
        <v>128</v>
      </c>
      <c r="EM203" s="158" t="s">
        <v>128</v>
      </c>
      <c r="EN203" s="158" t="s">
        <v>128</v>
      </c>
      <c r="EO203" s="158" t="s">
        <v>128</v>
      </c>
      <c r="EP203" s="158" t="s">
        <v>128</v>
      </c>
      <c r="EQ203" s="158" t="s">
        <v>128</v>
      </c>
      <c r="ER203" s="158" t="s">
        <v>128</v>
      </c>
      <c r="ES203" s="158" t="s">
        <v>128</v>
      </c>
      <c r="ET203" s="158" t="s">
        <v>128</v>
      </c>
      <c r="EU203" s="158" t="s">
        <v>128</v>
      </c>
      <c r="EV203" s="158" t="s">
        <v>128</v>
      </c>
      <c r="EW203" s="158" t="s">
        <v>128</v>
      </c>
      <c r="EX203" s="158" t="s">
        <v>128</v>
      </c>
      <c r="EY203" s="158" t="s">
        <v>128</v>
      </c>
      <c r="EZ203" s="158" t="s">
        <v>128</v>
      </c>
      <c r="FA203" s="158" t="s">
        <v>128</v>
      </c>
      <c r="FB203" s="158" t="s">
        <v>128</v>
      </c>
      <c r="FC203" s="158" t="s">
        <v>128</v>
      </c>
      <c r="FD203" s="158" t="s">
        <v>128</v>
      </c>
      <c r="FE203" s="158" t="s">
        <v>128</v>
      </c>
      <c r="FF203" s="158" t="s">
        <v>128</v>
      </c>
      <c r="FG203" s="158" t="s">
        <v>128</v>
      </c>
      <c r="FH203" s="158" t="s">
        <v>128</v>
      </c>
      <c r="FI203" s="158" t="s">
        <v>128</v>
      </c>
      <c r="FJ203" s="158" t="s">
        <v>128</v>
      </c>
      <c r="FK203" s="158" t="s">
        <v>128</v>
      </c>
      <c r="FL203" s="158" t="s">
        <v>128</v>
      </c>
      <c r="FM203" s="158" t="s">
        <v>128</v>
      </c>
      <c r="FN203" s="158" t="s">
        <v>128</v>
      </c>
      <c r="FO203" s="158" t="s">
        <v>128</v>
      </c>
      <c r="FP203" s="158" t="s">
        <v>128</v>
      </c>
      <c r="FQ203" s="158" t="s">
        <v>128</v>
      </c>
      <c r="FR203" s="158" t="s">
        <v>128</v>
      </c>
      <c r="FS203" s="158" t="s">
        <v>128</v>
      </c>
      <c r="FT203" s="158" t="s">
        <v>128</v>
      </c>
      <c r="FU203" s="158" t="s">
        <v>128</v>
      </c>
      <c r="FV203" s="158" t="s">
        <v>128</v>
      </c>
      <c r="FW203" s="158" t="s">
        <v>128</v>
      </c>
      <c r="FX203" s="158" t="s">
        <v>128</v>
      </c>
      <c r="FY203" s="158" t="s">
        <v>128</v>
      </c>
      <c r="FZ203" s="158" t="s">
        <v>128</v>
      </c>
      <c r="GA203" s="158" t="s">
        <v>128</v>
      </c>
      <c r="GB203" s="158" t="s">
        <v>128</v>
      </c>
      <c r="GC203" s="158" t="s">
        <v>128</v>
      </c>
      <c r="GD203" s="158" t="s">
        <v>128</v>
      </c>
      <c r="GE203" s="158" t="s">
        <v>128</v>
      </c>
      <c r="GF203" s="158" t="s">
        <v>128</v>
      </c>
      <c r="GG203" s="158" t="s">
        <v>128</v>
      </c>
      <c r="GH203" s="158" t="s">
        <v>128</v>
      </c>
      <c r="GI203" s="158" t="s">
        <v>128</v>
      </c>
      <c r="GJ203" s="158" t="s">
        <v>128</v>
      </c>
      <c r="GK203" s="158" t="s">
        <v>128</v>
      </c>
      <c r="GL203" s="158" t="s">
        <v>128</v>
      </c>
      <c r="GM203" s="158" t="s">
        <v>128</v>
      </c>
      <c r="GN203" s="158" t="s">
        <v>128</v>
      </c>
      <c r="GO203" s="158" t="s">
        <v>128</v>
      </c>
      <c r="GP203" s="158" t="s">
        <v>128</v>
      </c>
      <c r="GQ203" s="158" t="s">
        <v>128</v>
      </c>
      <c r="GR203" s="158" t="s">
        <v>128</v>
      </c>
      <c r="GS203" s="158" t="s">
        <v>128</v>
      </c>
      <c r="GT203" s="158" t="s">
        <v>128</v>
      </c>
      <c r="GU203" s="158" t="s">
        <v>128</v>
      </c>
      <c r="GV203" s="158" t="s">
        <v>128</v>
      </c>
      <c r="GW203" s="158" t="s">
        <v>128</v>
      </c>
      <c r="GX203" s="158" t="s">
        <v>128</v>
      </c>
      <c r="GY203" s="158" t="s">
        <v>128</v>
      </c>
      <c r="GZ203" s="158" t="s">
        <v>128</v>
      </c>
      <c r="HA203" s="158" t="s">
        <v>128</v>
      </c>
      <c r="HB203" s="158" t="s">
        <v>128</v>
      </c>
      <c r="HC203" s="158" t="s">
        <v>128</v>
      </c>
      <c r="HD203" s="158" t="s">
        <v>128</v>
      </c>
      <c r="HE203" s="158" t="s">
        <v>128</v>
      </c>
      <c r="HF203" s="158" t="s">
        <v>128</v>
      </c>
      <c r="HG203" s="158" t="s">
        <v>128</v>
      </c>
      <c r="HH203" s="158" t="s">
        <v>128</v>
      </c>
      <c r="HI203" s="158" t="s">
        <v>128</v>
      </c>
      <c r="HJ203" s="158" t="s">
        <v>128</v>
      </c>
      <c r="HK203" s="158" t="s">
        <v>128</v>
      </c>
      <c r="HL203" s="158" t="s">
        <v>128</v>
      </c>
      <c r="HM203" s="158" t="s">
        <v>128</v>
      </c>
      <c r="HN203" s="158" t="s">
        <v>128</v>
      </c>
      <c r="HO203" s="158" t="s">
        <v>128</v>
      </c>
      <c r="HP203" s="158" t="s">
        <v>128</v>
      </c>
      <c r="HQ203" s="158" t="s">
        <v>128</v>
      </c>
      <c r="HR203" s="158" t="s">
        <v>128</v>
      </c>
      <c r="HS203" s="158" t="s">
        <v>128</v>
      </c>
      <c r="HT203" s="158" t="s">
        <v>128</v>
      </c>
      <c r="HU203" s="158" t="s">
        <v>128</v>
      </c>
      <c r="HV203" s="158" t="s">
        <v>128</v>
      </c>
      <c r="HW203" s="158" t="s">
        <v>128</v>
      </c>
      <c r="HX203" s="158" t="s">
        <v>128</v>
      </c>
      <c r="HY203" s="158" t="s">
        <v>128</v>
      </c>
      <c r="HZ203" s="158" t="s">
        <v>128</v>
      </c>
      <c r="IA203" s="158" t="s">
        <v>128</v>
      </c>
      <c r="IB203" s="158" t="s">
        <v>128</v>
      </c>
      <c r="IC203" s="158" t="s">
        <v>128</v>
      </c>
      <c r="ID203" s="158" t="s">
        <v>128</v>
      </c>
      <c r="IE203" s="158" t="s">
        <v>128</v>
      </c>
      <c r="IF203" s="158" t="s">
        <v>128</v>
      </c>
      <c r="IG203" s="158" t="s">
        <v>128</v>
      </c>
      <c r="IH203" s="158" t="s">
        <v>128</v>
      </c>
      <c r="II203" s="158" t="s">
        <v>128</v>
      </c>
      <c r="IJ203" s="158" t="s">
        <v>128</v>
      </c>
      <c r="IK203" s="158" t="s">
        <v>128</v>
      </c>
      <c r="IL203" s="158" t="s">
        <v>128</v>
      </c>
      <c r="IM203" s="158" t="s">
        <v>128</v>
      </c>
      <c r="IN203" s="158" t="s">
        <v>128</v>
      </c>
      <c r="IO203" s="158" t="s">
        <v>128</v>
      </c>
      <c r="IP203" s="158" t="s">
        <v>128</v>
      </c>
      <c r="IQ203" s="158" t="s">
        <v>128</v>
      </c>
      <c r="IR203" s="158" t="s">
        <v>128</v>
      </c>
      <c r="IS203" s="158" t="s">
        <v>128</v>
      </c>
      <c r="IT203" s="158" t="s">
        <v>128</v>
      </c>
      <c r="IU203" s="158" t="s">
        <v>128</v>
      </c>
      <c r="IV203" s="158" t="s">
        <v>128</v>
      </c>
      <c r="IW203" s="158" t="s">
        <v>128</v>
      </c>
      <c r="IX203" s="158" t="s">
        <v>128</v>
      </c>
      <c r="IY203" s="158" t="s">
        <v>128</v>
      </c>
      <c r="IZ203" s="158" t="s">
        <v>128</v>
      </c>
      <c r="JA203" s="158" t="s">
        <v>128</v>
      </c>
      <c r="JB203" s="158" t="s">
        <v>128</v>
      </c>
      <c r="JC203" s="158" t="s">
        <v>128</v>
      </c>
      <c r="JD203" s="158" t="s">
        <v>128</v>
      </c>
      <c r="JE203" s="158" t="s">
        <v>128</v>
      </c>
      <c r="JF203" s="158" t="s">
        <v>128</v>
      </c>
      <c r="JG203" s="158" t="s">
        <v>128</v>
      </c>
      <c r="JH203" s="158" t="s">
        <v>128</v>
      </c>
      <c r="JI203" s="158" t="s">
        <v>128</v>
      </c>
      <c r="JJ203" s="158" t="s">
        <v>128</v>
      </c>
      <c r="JK203" s="158" t="s">
        <v>128</v>
      </c>
      <c r="JL203" s="158" t="s">
        <v>128</v>
      </c>
      <c r="JM203" s="158" t="s">
        <v>128</v>
      </c>
      <c r="JN203" s="158" t="s">
        <v>128</v>
      </c>
      <c r="JO203" s="158" t="s">
        <v>128</v>
      </c>
      <c r="JP203" s="158" t="s">
        <v>128</v>
      </c>
      <c r="JQ203" s="158" t="s">
        <v>128</v>
      </c>
      <c r="JR203" s="158" t="s">
        <v>128</v>
      </c>
      <c r="JS203" s="158" t="s">
        <v>128</v>
      </c>
      <c r="JT203" s="158" t="s">
        <v>128</v>
      </c>
      <c r="JU203" s="158" t="s">
        <v>128</v>
      </c>
      <c r="JV203" s="158" t="s">
        <v>128</v>
      </c>
      <c r="JW203" s="158" t="s">
        <v>128</v>
      </c>
      <c r="JX203" s="158" t="s">
        <v>128</v>
      </c>
      <c r="JY203" s="158" t="s">
        <v>128</v>
      </c>
      <c r="JZ203" s="158" t="s">
        <v>128</v>
      </c>
      <c r="KA203" s="158" t="s">
        <v>128</v>
      </c>
      <c r="KB203" s="158" t="s">
        <v>128</v>
      </c>
      <c r="KC203" s="158" t="s">
        <v>128</v>
      </c>
      <c r="KD203" s="158" t="s">
        <v>128</v>
      </c>
      <c r="KE203" s="158" t="s">
        <v>128</v>
      </c>
      <c r="KF203" s="158" t="s">
        <v>128</v>
      </c>
      <c r="KG203" s="158" t="s">
        <v>128</v>
      </c>
      <c r="KH203" s="158" t="s">
        <v>128</v>
      </c>
      <c r="KI203" s="158" t="s">
        <v>128</v>
      </c>
      <c r="KJ203" s="158" t="s">
        <v>128</v>
      </c>
      <c r="KK203" s="158" t="s">
        <v>128</v>
      </c>
      <c r="KL203" s="158" t="s">
        <v>128</v>
      </c>
      <c r="KM203" s="158" t="s">
        <v>128</v>
      </c>
      <c r="KN203" s="158" t="s">
        <v>128</v>
      </c>
      <c r="KO203" s="158" t="s">
        <v>128</v>
      </c>
      <c r="KP203" s="158" t="s">
        <v>128</v>
      </c>
      <c r="KQ203" s="158" t="s">
        <v>128</v>
      </c>
      <c r="KR203" s="158" t="s">
        <v>128</v>
      </c>
      <c r="KS203" s="158" t="s">
        <v>128</v>
      </c>
      <c r="KT203" s="158" t="s">
        <v>128</v>
      </c>
      <c r="KU203" s="158" t="s">
        <v>128</v>
      </c>
      <c r="KV203" s="158" t="s">
        <v>128</v>
      </c>
      <c r="KW203" s="158" t="s">
        <v>128</v>
      </c>
      <c r="KX203" s="158" t="s">
        <v>128</v>
      </c>
      <c r="KY203" s="158" t="s">
        <v>128</v>
      </c>
      <c r="KZ203" s="158" t="s">
        <v>128</v>
      </c>
      <c r="LA203" s="158" t="s">
        <v>128</v>
      </c>
      <c r="LB203" s="158" t="s">
        <v>128</v>
      </c>
      <c r="LC203" s="158" t="s">
        <v>128</v>
      </c>
      <c r="LD203" s="158" t="s">
        <v>128</v>
      </c>
      <c r="LE203" s="158" t="s">
        <v>128</v>
      </c>
      <c r="LF203" s="158" t="s">
        <v>128</v>
      </c>
      <c r="LG203" s="158" t="s">
        <v>128</v>
      </c>
      <c r="LH203" s="158" t="s">
        <v>128</v>
      </c>
      <c r="LI203" s="158" t="s">
        <v>128</v>
      </c>
      <c r="LJ203" s="158" t="s">
        <v>128</v>
      </c>
      <c r="LK203" s="158" t="s">
        <v>128</v>
      </c>
      <c r="LL203" s="158" t="s">
        <v>128</v>
      </c>
      <c r="LM203" s="158" t="s">
        <v>128</v>
      </c>
      <c r="LN203" s="158" t="s">
        <v>128</v>
      </c>
      <c r="LO203" s="158" t="s">
        <v>128</v>
      </c>
      <c r="LP203" s="158" t="s">
        <v>128</v>
      </c>
      <c r="LQ203" s="158" t="s">
        <v>128</v>
      </c>
      <c r="LR203" s="158" t="s">
        <v>128</v>
      </c>
      <c r="LS203" s="158" t="s">
        <v>128</v>
      </c>
      <c r="LT203" s="158" t="s">
        <v>128</v>
      </c>
      <c r="LU203" s="158" t="s">
        <v>128</v>
      </c>
      <c r="LV203" s="158" t="s">
        <v>128</v>
      </c>
      <c r="LW203" s="158" t="s">
        <v>128</v>
      </c>
      <c r="LX203" s="158" t="s">
        <v>128</v>
      </c>
      <c r="LY203" s="158" t="s">
        <v>128</v>
      </c>
      <c r="LZ203" s="158" t="s">
        <v>128</v>
      </c>
      <c r="MA203" s="158" t="s">
        <v>128</v>
      </c>
      <c r="MB203" s="158" t="s">
        <v>128</v>
      </c>
      <c r="MC203" s="158" t="s">
        <v>128</v>
      </c>
      <c r="MD203" s="158" t="s">
        <v>128</v>
      </c>
      <c r="ME203" s="158" t="s">
        <v>128</v>
      </c>
      <c r="MF203" s="158" t="s">
        <v>128</v>
      </c>
      <c r="MG203" s="158" t="s">
        <v>128</v>
      </c>
      <c r="MH203" s="158" t="s">
        <v>128</v>
      </c>
      <c r="MI203" s="158" t="s">
        <v>128</v>
      </c>
      <c r="MJ203" s="158" t="s">
        <v>128</v>
      </c>
      <c r="MK203" s="158" t="s">
        <v>128</v>
      </c>
      <c r="ML203" s="158" t="s">
        <v>128</v>
      </c>
      <c r="MM203" s="158" t="s">
        <v>128</v>
      </c>
      <c r="MN203" s="158" t="s">
        <v>128</v>
      </c>
      <c r="MO203" s="158" t="s">
        <v>128</v>
      </c>
      <c r="MP203" s="158" t="s">
        <v>128</v>
      </c>
      <c r="MQ203" s="158" t="s">
        <v>128</v>
      </c>
      <c r="MR203" s="158" t="s">
        <v>128</v>
      </c>
      <c r="MS203" s="158" t="s">
        <v>128</v>
      </c>
      <c r="MT203" s="158" t="s">
        <v>128</v>
      </c>
      <c r="MU203" s="158" t="s">
        <v>128</v>
      </c>
      <c r="MV203" s="158" t="s">
        <v>128</v>
      </c>
      <c r="MW203" s="158" t="s">
        <v>128</v>
      </c>
      <c r="MX203" s="158" t="s">
        <v>128</v>
      </c>
      <c r="MY203" s="158" t="s">
        <v>128</v>
      </c>
      <c r="MZ203" s="158" t="s">
        <v>128</v>
      </c>
      <c r="NA203" s="158" t="s">
        <v>128</v>
      </c>
      <c r="NB203" s="158" t="s">
        <v>128</v>
      </c>
      <c r="NC203" s="158" t="s">
        <v>128</v>
      </c>
      <c r="ND203" s="158" t="s">
        <v>128</v>
      </c>
      <c r="NE203" s="158" t="s">
        <v>128</v>
      </c>
      <c r="NF203" s="158" t="s">
        <v>128</v>
      </c>
      <c r="NG203" s="158" t="s">
        <v>128</v>
      </c>
      <c r="NH203" s="158" t="s">
        <v>128</v>
      </c>
      <c r="NI203" s="158" t="s">
        <v>128</v>
      </c>
      <c r="NJ203" s="158" t="s">
        <v>128</v>
      </c>
      <c r="NK203" s="158" t="s">
        <v>128</v>
      </c>
      <c r="NL203" s="158" t="s">
        <v>128</v>
      </c>
      <c r="NM203" s="158" t="s">
        <v>128</v>
      </c>
      <c r="NN203" s="158" t="s">
        <v>128</v>
      </c>
      <c r="NO203" s="158" t="s">
        <v>128</v>
      </c>
      <c r="NP203" s="158" t="s">
        <v>128</v>
      </c>
      <c r="NQ203" s="158" t="s">
        <v>128</v>
      </c>
      <c r="NR203" s="158" t="s">
        <v>128</v>
      </c>
      <c r="NS203" s="158" t="s">
        <v>128</v>
      </c>
      <c r="NT203" s="158" t="s">
        <v>128</v>
      </c>
      <c r="NU203" s="158" t="s">
        <v>128</v>
      </c>
      <c r="NV203" s="158" t="s">
        <v>128</v>
      </c>
      <c r="NW203" s="158" t="s">
        <v>128</v>
      </c>
      <c r="NX203" s="158" t="s">
        <v>128</v>
      </c>
      <c r="NY203" s="158" t="s">
        <v>128</v>
      </c>
      <c r="NZ203" s="158" t="s">
        <v>128</v>
      </c>
      <c r="OA203" s="158" t="s">
        <v>128</v>
      </c>
      <c r="OB203" s="158" t="s">
        <v>128</v>
      </c>
      <c r="OC203" s="158" t="s">
        <v>128</v>
      </c>
      <c r="OD203" s="158" t="s">
        <v>128</v>
      </c>
      <c r="OE203" s="170" t="s">
        <v>128</v>
      </c>
      <c r="OF203" s="181"/>
      <c r="OG203" s="113" t="str">
        <f t="shared" si="1336"/>
        <v/>
      </c>
      <c r="OH203" s="66" t="str">
        <f t="shared" si="1337"/>
        <v/>
      </c>
      <c r="OI203" s="66" t="str">
        <f t="shared" si="1338"/>
        <v/>
      </c>
      <c r="OJ203" s="66" t="str">
        <f t="shared" si="1339"/>
        <v/>
      </c>
      <c r="OK203" s="66" t="str">
        <f t="shared" si="1340"/>
        <v/>
      </c>
      <c r="OL203" s="66" t="str">
        <f t="shared" si="1341"/>
        <v/>
      </c>
      <c r="OM203" s="66" t="str">
        <f t="shared" si="1342"/>
        <v/>
      </c>
      <c r="ON203" s="66" t="str">
        <f t="shared" si="1343"/>
        <v/>
      </c>
      <c r="OO203" s="66" t="str">
        <f t="shared" si="1344"/>
        <v/>
      </c>
      <c r="OP203" s="66" t="str">
        <f t="shared" si="1345"/>
        <v/>
      </c>
      <c r="OQ203" s="66" t="str">
        <f t="shared" si="1346"/>
        <v/>
      </c>
      <c r="OR203" s="66" t="str">
        <f t="shared" si="1347"/>
        <v/>
      </c>
      <c r="OS203" s="66" t="str">
        <f t="shared" si="1348"/>
        <v/>
      </c>
      <c r="OT203" s="66" t="str">
        <f t="shared" si="1349"/>
        <v/>
      </c>
      <c r="OU203" s="66" t="str">
        <f t="shared" si="1350"/>
        <v/>
      </c>
      <c r="OV203" s="66" t="str">
        <f t="shared" si="1351"/>
        <v/>
      </c>
      <c r="OW203" s="66" t="str">
        <f t="shared" si="1352"/>
        <v/>
      </c>
      <c r="OX203" s="66" t="str">
        <f t="shared" si="1353"/>
        <v/>
      </c>
      <c r="OY203" s="126">
        <f t="shared" si="1354"/>
        <v>0.84082902987581987</v>
      </c>
      <c r="OZ203" s="66" t="str">
        <f t="shared" si="1355"/>
        <v>kg/GJ delivered</v>
      </c>
      <c r="PA203" s="126">
        <f t="shared" si="1356"/>
        <v>0.93975009221415162</v>
      </c>
      <c r="PB203" s="66" t="str">
        <f t="shared" si="1357"/>
        <v>kg/GJ delivered</v>
      </c>
      <c r="PC203" s="126">
        <f t="shared" si="1358"/>
        <v>0.10386711545524833</v>
      </c>
      <c r="PD203" s="66" t="str">
        <f t="shared" si="1359"/>
        <v>kg/GJ delivered</v>
      </c>
      <c r="PE203" s="66" t="str">
        <f t="shared" si="1360"/>
        <v/>
      </c>
      <c r="PF203" s="66" t="str">
        <f t="shared" si="1361"/>
        <v/>
      </c>
      <c r="PG203" s="66" t="str">
        <f t="shared" si="1362"/>
        <v/>
      </c>
      <c r="PH203" s="66" t="str">
        <f t="shared" si="1363"/>
        <v/>
      </c>
      <c r="PI203" s="66" t="str">
        <f t="shared" si="1364"/>
        <v/>
      </c>
      <c r="PJ203" s="66" t="str">
        <f t="shared" si="1365"/>
        <v/>
      </c>
      <c r="PK203" s="66" t="str">
        <f t="shared" si="1366"/>
        <v/>
      </c>
      <c r="PL203" s="66" t="str">
        <f t="shared" si="1367"/>
        <v/>
      </c>
      <c r="PM203" s="66" t="str">
        <f t="shared" si="1368"/>
        <v/>
      </c>
      <c r="PN203" s="66" t="str">
        <f t="shared" si="1369"/>
        <v/>
      </c>
      <c r="PO203" s="66" t="str">
        <f t="shared" si="1370"/>
        <v/>
      </c>
      <c r="PP203" s="66" t="str">
        <f t="shared" si="1371"/>
        <v/>
      </c>
      <c r="PQ203" s="66" t="str">
        <f t="shared" si="1372"/>
        <v/>
      </c>
      <c r="PR203" s="66" t="str">
        <f t="shared" si="1373"/>
        <v/>
      </c>
      <c r="PS203" s="66" t="str">
        <f t="shared" si="1374"/>
        <v/>
      </c>
      <c r="PT203" s="66" t="str">
        <f t="shared" si="1375"/>
        <v/>
      </c>
      <c r="PU203" s="66" t="str">
        <f t="shared" si="1376"/>
        <v/>
      </c>
      <c r="PV203" s="66" t="str">
        <f t="shared" si="1377"/>
        <v/>
      </c>
      <c r="PW203" s="66" t="str">
        <f t="shared" si="1378"/>
        <v/>
      </c>
      <c r="PX203" s="66" t="str">
        <f t="shared" si="1379"/>
        <v/>
      </c>
      <c r="PY203" s="66" t="str">
        <f t="shared" si="1380"/>
        <v/>
      </c>
      <c r="PZ203" s="66" t="str">
        <f t="shared" si="1381"/>
        <v/>
      </c>
      <c r="QA203" s="66" t="str">
        <f t="shared" si="1382"/>
        <v/>
      </c>
      <c r="QB203" s="66" t="str">
        <f t="shared" si="1383"/>
        <v/>
      </c>
      <c r="QC203" s="66" t="str">
        <f t="shared" si="1384"/>
        <v/>
      </c>
      <c r="QD203" s="66" t="str">
        <f t="shared" si="1385"/>
        <v/>
      </c>
      <c r="QE203" s="66" t="str">
        <f t="shared" si="1386"/>
        <v/>
      </c>
      <c r="QF203" s="66" t="str">
        <f t="shared" si="1387"/>
        <v/>
      </c>
      <c r="QG203" s="66" t="str">
        <f t="shared" si="1388"/>
        <v/>
      </c>
      <c r="QH203" s="66" t="str">
        <f t="shared" si="1389"/>
        <v/>
      </c>
      <c r="QI203" s="66" t="str">
        <f t="shared" si="1390"/>
        <v/>
      </c>
      <c r="QJ203" s="66" t="str">
        <f t="shared" si="1391"/>
        <v/>
      </c>
      <c r="QK203" s="66" t="str">
        <f t="shared" si="1392"/>
        <v/>
      </c>
      <c r="QL203" s="66" t="str">
        <f t="shared" si="1393"/>
        <v/>
      </c>
      <c r="QM203" s="66" t="str">
        <f t="shared" si="1394"/>
        <v/>
      </c>
      <c r="QN203" s="66" t="str">
        <f t="shared" si="1395"/>
        <v/>
      </c>
      <c r="QO203" s="66" t="str">
        <f t="shared" si="1396"/>
        <v/>
      </c>
      <c r="QP203" s="66" t="str">
        <f t="shared" si="1397"/>
        <v/>
      </c>
      <c r="QQ203" s="66" t="str">
        <f t="shared" si="1398"/>
        <v/>
      </c>
      <c r="QR203" s="66" t="str">
        <f t="shared" si="1399"/>
        <v/>
      </c>
      <c r="QS203" s="66" t="str">
        <f t="shared" si="1400"/>
        <v/>
      </c>
      <c r="QT203" s="66" t="str">
        <f t="shared" si="1401"/>
        <v/>
      </c>
      <c r="QU203" s="66" t="str">
        <f t="shared" si="1402"/>
        <v/>
      </c>
      <c r="QV203" s="66" t="str">
        <f t="shared" si="1403"/>
        <v/>
      </c>
      <c r="QW203" s="66" t="str">
        <f t="shared" si="1404"/>
        <v/>
      </c>
      <c r="QX203" s="66" t="str">
        <f t="shared" si="1405"/>
        <v/>
      </c>
      <c r="QY203" s="66" t="str">
        <f t="shared" si="1406"/>
        <v/>
      </c>
      <c r="QZ203" s="66" t="str">
        <f t="shared" si="1407"/>
        <v/>
      </c>
      <c r="RA203" s="66" t="str">
        <f t="shared" si="1408"/>
        <v/>
      </c>
      <c r="RB203" s="66" t="str">
        <f t="shared" si="1409"/>
        <v/>
      </c>
      <c r="RC203" s="66" t="str">
        <f t="shared" si="1410"/>
        <v/>
      </c>
      <c r="RD203" s="66" t="str">
        <f t="shared" si="1411"/>
        <v/>
      </c>
      <c r="RE203" s="66" t="str">
        <f t="shared" si="1412"/>
        <v/>
      </c>
      <c r="RF203" s="66" t="str">
        <f t="shared" si="1413"/>
        <v/>
      </c>
      <c r="RG203" s="66" t="str">
        <f t="shared" si="1414"/>
        <v/>
      </c>
      <c r="RH203" s="66" t="str">
        <f t="shared" si="1415"/>
        <v/>
      </c>
      <c r="RI203" s="66" t="str">
        <f t="shared" si="1416"/>
        <v/>
      </c>
      <c r="RJ203" s="66" t="str">
        <f t="shared" si="1417"/>
        <v/>
      </c>
      <c r="RK203" s="66" t="str">
        <f t="shared" si="1418"/>
        <v/>
      </c>
      <c r="RL203" s="66" t="str">
        <f t="shared" si="1419"/>
        <v/>
      </c>
      <c r="RM203" s="66" t="str">
        <f t="shared" si="1420"/>
        <v/>
      </c>
      <c r="RN203" s="66" t="str">
        <f t="shared" si="1421"/>
        <v/>
      </c>
      <c r="RO203" s="66" t="str">
        <f t="shared" si="1422"/>
        <v/>
      </c>
      <c r="RP203" s="66" t="str">
        <f t="shared" si="1423"/>
        <v/>
      </c>
      <c r="RQ203" s="66" t="str">
        <f t="shared" si="1424"/>
        <v/>
      </c>
      <c r="RR203" s="66" t="str">
        <f t="shared" si="1425"/>
        <v/>
      </c>
      <c r="RS203" s="66" t="str">
        <f t="shared" si="1426"/>
        <v/>
      </c>
      <c r="RT203" s="66" t="str">
        <f t="shared" si="1427"/>
        <v/>
      </c>
      <c r="RU203" s="66" t="str">
        <f t="shared" si="1428"/>
        <v/>
      </c>
      <c r="RV203" s="66" t="str">
        <f t="shared" si="1429"/>
        <v/>
      </c>
      <c r="RW203" s="66" t="str">
        <f t="shared" si="1430"/>
        <v/>
      </c>
      <c r="RX203" s="66" t="str">
        <f t="shared" si="1431"/>
        <v/>
      </c>
      <c r="RY203" s="66" t="str">
        <f t="shared" si="1432"/>
        <v/>
      </c>
      <c r="RZ203" s="66" t="str">
        <f t="shared" si="1433"/>
        <v/>
      </c>
      <c r="SA203" s="66" t="str">
        <f t="shared" si="1434"/>
        <v/>
      </c>
      <c r="SB203" s="66" t="str">
        <f t="shared" si="1435"/>
        <v/>
      </c>
      <c r="SC203" s="66" t="str">
        <f t="shared" si="1436"/>
        <v/>
      </c>
      <c r="SD203" s="66" t="str">
        <f t="shared" si="1437"/>
        <v/>
      </c>
      <c r="SE203" s="66" t="str">
        <f t="shared" si="1438"/>
        <v/>
      </c>
      <c r="SF203" s="66" t="str">
        <f t="shared" si="1439"/>
        <v/>
      </c>
      <c r="SG203" s="66" t="str">
        <f t="shared" si="1440"/>
        <v/>
      </c>
      <c r="SH203" s="66" t="str">
        <f t="shared" si="1441"/>
        <v/>
      </c>
      <c r="SI203" s="66" t="str">
        <f t="shared" si="1442"/>
        <v/>
      </c>
      <c r="SJ203" s="66" t="str">
        <f t="shared" si="1443"/>
        <v/>
      </c>
      <c r="SK203" s="66" t="str">
        <f t="shared" si="1444"/>
        <v/>
      </c>
      <c r="SL203" s="66" t="str">
        <f t="shared" si="1445"/>
        <v/>
      </c>
      <c r="SM203" s="66" t="str">
        <f t="shared" si="1446"/>
        <v/>
      </c>
      <c r="SN203" s="66" t="str">
        <f t="shared" si="1447"/>
        <v/>
      </c>
      <c r="SO203" s="66" t="str">
        <f t="shared" si="1448"/>
        <v/>
      </c>
      <c r="SP203" s="66" t="str">
        <f t="shared" si="1449"/>
        <v/>
      </c>
      <c r="SQ203" s="66" t="str">
        <f t="shared" si="1450"/>
        <v/>
      </c>
      <c r="SR203" s="66" t="str">
        <f t="shared" si="1451"/>
        <v/>
      </c>
      <c r="SS203" s="66" t="str">
        <f t="shared" si="1452"/>
        <v/>
      </c>
      <c r="ST203" s="66" t="str">
        <f t="shared" si="1453"/>
        <v/>
      </c>
      <c r="SU203" s="66" t="str">
        <f t="shared" si="1454"/>
        <v/>
      </c>
      <c r="SV203" s="66" t="str">
        <f t="shared" si="1455"/>
        <v/>
      </c>
      <c r="SW203" s="66" t="str">
        <f t="shared" si="1456"/>
        <v/>
      </c>
      <c r="SX203" s="66" t="str">
        <f t="shared" si="1457"/>
        <v/>
      </c>
      <c r="SY203" s="66" t="str">
        <f t="shared" si="1458"/>
        <v/>
      </c>
      <c r="SZ203" s="66" t="str">
        <f t="shared" si="1459"/>
        <v/>
      </c>
      <c r="TA203" s="66" t="str">
        <f t="shared" si="1460"/>
        <v/>
      </c>
      <c r="TB203" s="66" t="str">
        <f t="shared" si="1461"/>
        <v/>
      </c>
      <c r="TC203" s="66" t="str">
        <f t="shared" si="1462"/>
        <v/>
      </c>
      <c r="TD203" s="66" t="str">
        <f t="shared" si="1463"/>
        <v/>
      </c>
      <c r="TE203" s="66" t="str">
        <f t="shared" si="1464"/>
        <v/>
      </c>
      <c r="TF203" s="66" t="str">
        <f t="shared" si="1465"/>
        <v/>
      </c>
      <c r="TG203" s="66" t="str">
        <f t="shared" si="1466"/>
        <v/>
      </c>
      <c r="TH203" s="66" t="str">
        <f t="shared" si="1467"/>
        <v/>
      </c>
      <c r="TI203" s="66" t="str">
        <f t="shared" si="1468"/>
        <v/>
      </c>
      <c r="TJ203" s="66" t="str">
        <f t="shared" si="1469"/>
        <v/>
      </c>
      <c r="TK203" s="66" t="str">
        <f t="shared" si="1470"/>
        <v/>
      </c>
      <c r="TL203" s="66" t="str">
        <f t="shared" si="1471"/>
        <v/>
      </c>
      <c r="TM203" s="66" t="str">
        <f t="shared" si="1472"/>
        <v/>
      </c>
      <c r="TN203" s="66" t="str">
        <f t="shared" si="1473"/>
        <v/>
      </c>
      <c r="TO203" s="66" t="str">
        <f t="shared" si="1474"/>
        <v/>
      </c>
      <c r="TP203" s="66" t="str">
        <f t="shared" si="1475"/>
        <v/>
      </c>
      <c r="TQ203" s="66" t="str">
        <f t="shared" si="1476"/>
        <v/>
      </c>
      <c r="TR203" s="66" t="str">
        <f t="shared" si="1477"/>
        <v/>
      </c>
      <c r="TS203" s="66" t="str">
        <f t="shared" si="1478"/>
        <v/>
      </c>
      <c r="TT203" s="66" t="str">
        <f t="shared" si="1479"/>
        <v/>
      </c>
      <c r="TU203" s="66" t="str">
        <f t="shared" si="1480"/>
        <v/>
      </c>
      <c r="TV203" s="66" t="str">
        <f t="shared" si="1481"/>
        <v/>
      </c>
      <c r="TW203" s="66" t="str">
        <f t="shared" si="1482"/>
        <v/>
      </c>
      <c r="TX203" s="66" t="str">
        <f t="shared" si="1483"/>
        <v/>
      </c>
      <c r="TY203" s="66" t="str">
        <f t="shared" si="1484"/>
        <v/>
      </c>
      <c r="TZ203" s="66" t="str">
        <f t="shared" si="1485"/>
        <v/>
      </c>
      <c r="UA203" s="66" t="str">
        <f t="shared" si="1486"/>
        <v/>
      </c>
      <c r="UB203" s="66" t="str">
        <f t="shared" si="1487"/>
        <v/>
      </c>
      <c r="UC203" s="66" t="str">
        <f t="shared" si="1488"/>
        <v/>
      </c>
      <c r="UD203" s="66" t="str">
        <f t="shared" si="1489"/>
        <v/>
      </c>
      <c r="UE203" s="66" t="str">
        <f t="shared" si="1490"/>
        <v/>
      </c>
      <c r="UF203" s="66" t="str">
        <f t="shared" si="1491"/>
        <v/>
      </c>
      <c r="UG203" s="66" t="str">
        <f t="shared" si="1492"/>
        <v/>
      </c>
      <c r="UH203" s="66" t="str">
        <f t="shared" si="1493"/>
        <v/>
      </c>
      <c r="UI203" s="66" t="str">
        <f t="shared" si="1494"/>
        <v/>
      </c>
      <c r="UJ203" s="66" t="str">
        <f t="shared" si="1495"/>
        <v/>
      </c>
      <c r="UK203" s="66" t="str">
        <f t="shared" si="1496"/>
        <v/>
      </c>
      <c r="UL203" s="66" t="str">
        <f t="shared" si="1497"/>
        <v/>
      </c>
      <c r="UM203" s="66" t="str">
        <f t="shared" si="1498"/>
        <v/>
      </c>
      <c r="UN203" s="66" t="str">
        <f t="shared" si="1499"/>
        <v/>
      </c>
      <c r="UO203" s="66" t="str">
        <f t="shared" si="1500"/>
        <v/>
      </c>
      <c r="UP203" s="66" t="str">
        <f t="shared" si="1501"/>
        <v/>
      </c>
      <c r="UQ203" s="66" t="str">
        <f t="shared" si="1502"/>
        <v/>
      </c>
      <c r="UR203" s="66" t="str">
        <f t="shared" si="1503"/>
        <v/>
      </c>
      <c r="US203" s="66" t="str">
        <f t="shared" si="1504"/>
        <v/>
      </c>
      <c r="UT203" s="66" t="str">
        <f t="shared" si="1505"/>
        <v/>
      </c>
      <c r="UU203" s="66" t="str">
        <f t="shared" si="1506"/>
        <v/>
      </c>
      <c r="UV203" s="66" t="str">
        <f t="shared" si="1507"/>
        <v/>
      </c>
      <c r="UW203" s="66" t="str">
        <f t="shared" si="1508"/>
        <v/>
      </c>
      <c r="UX203" s="66" t="str">
        <f t="shared" si="1509"/>
        <v/>
      </c>
      <c r="UY203" s="66" t="str">
        <f t="shared" si="1510"/>
        <v/>
      </c>
      <c r="UZ203" s="66" t="str">
        <f t="shared" si="1511"/>
        <v/>
      </c>
      <c r="VA203" s="66" t="str">
        <f t="shared" si="1512"/>
        <v/>
      </c>
      <c r="VB203" s="66" t="str">
        <f t="shared" si="1513"/>
        <v/>
      </c>
      <c r="VC203" s="66" t="str">
        <f t="shared" si="1514"/>
        <v/>
      </c>
      <c r="VD203" s="66" t="str">
        <f t="shared" si="1515"/>
        <v/>
      </c>
      <c r="VE203" s="66" t="str">
        <f t="shared" si="1516"/>
        <v/>
      </c>
      <c r="VF203" s="66" t="str">
        <f t="shared" si="1517"/>
        <v/>
      </c>
      <c r="VG203" s="66" t="str">
        <f t="shared" si="1518"/>
        <v/>
      </c>
      <c r="VH203" s="66" t="str">
        <f t="shared" si="1519"/>
        <v/>
      </c>
      <c r="VI203" s="66" t="str">
        <f t="shared" si="1520"/>
        <v/>
      </c>
      <c r="VJ203" s="66" t="str">
        <f t="shared" si="1521"/>
        <v/>
      </c>
      <c r="VK203" s="66" t="str">
        <f t="shared" si="1522"/>
        <v/>
      </c>
      <c r="VL203" s="66" t="str">
        <f t="shared" si="1523"/>
        <v/>
      </c>
      <c r="VM203" s="66" t="str">
        <f t="shared" si="1524"/>
        <v/>
      </c>
      <c r="VN203" s="66" t="str">
        <f t="shared" si="1525"/>
        <v/>
      </c>
      <c r="VO203" s="66" t="str">
        <f t="shared" si="1526"/>
        <v/>
      </c>
      <c r="VP203" s="66" t="str">
        <f t="shared" si="1527"/>
        <v/>
      </c>
      <c r="VQ203" s="66" t="str">
        <f t="shared" si="1528"/>
        <v/>
      </c>
      <c r="VR203" s="66" t="str">
        <f t="shared" si="1529"/>
        <v/>
      </c>
      <c r="VS203" s="66" t="str">
        <f t="shared" si="1530"/>
        <v/>
      </c>
      <c r="VT203" s="66" t="str">
        <f t="shared" si="1531"/>
        <v/>
      </c>
      <c r="VU203" s="66" t="str">
        <f t="shared" si="1532"/>
        <v/>
      </c>
      <c r="VV203" s="66" t="str">
        <f t="shared" si="1533"/>
        <v/>
      </c>
      <c r="VW203" s="66" t="str">
        <f t="shared" si="1534"/>
        <v/>
      </c>
      <c r="VX203" s="66" t="str">
        <f t="shared" si="1535"/>
        <v/>
      </c>
      <c r="VY203" s="66" t="str">
        <f t="shared" si="1536"/>
        <v/>
      </c>
      <c r="VZ203" s="66" t="str">
        <f t="shared" si="1537"/>
        <v/>
      </c>
      <c r="WA203" s="66" t="str">
        <f t="shared" si="1538"/>
        <v/>
      </c>
      <c r="WB203" s="66" t="str">
        <f t="shared" si="1539"/>
        <v/>
      </c>
      <c r="WC203" s="66" t="str">
        <f t="shared" si="1540"/>
        <v/>
      </c>
      <c r="WD203" s="66" t="str">
        <f t="shared" si="1541"/>
        <v/>
      </c>
      <c r="WE203" s="66" t="str">
        <f t="shared" si="1542"/>
        <v/>
      </c>
      <c r="WF203" s="66" t="str">
        <f t="shared" si="1543"/>
        <v/>
      </c>
      <c r="WG203" s="66" t="str">
        <f t="shared" si="1544"/>
        <v/>
      </c>
      <c r="WH203" s="66" t="str">
        <f t="shared" si="1545"/>
        <v/>
      </c>
      <c r="WI203" s="66" t="str">
        <f t="shared" si="1546"/>
        <v/>
      </c>
      <c r="WJ203" s="66" t="str">
        <f t="shared" si="1547"/>
        <v/>
      </c>
      <c r="WK203" s="66" t="str">
        <f t="shared" si="1548"/>
        <v/>
      </c>
      <c r="WL203" s="66" t="str">
        <f t="shared" si="1549"/>
        <v/>
      </c>
      <c r="WM203" s="66" t="str">
        <f t="shared" si="1550"/>
        <v/>
      </c>
      <c r="WN203" s="66" t="str">
        <f t="shared" si="1551"/>
        <v/>
      </c>
      <c r="WO203" s="66" t="str">
        <f t="shared" si="1552"/>
        <v/>
      </c>
      <c r="WP203" s="66" t="str">
        <f t="shared" si="1553"/>
        <v/>
      </c>
      <c r="WQ203" s="66" t="str">
        <f t="shared" si="1554"/>
        <v/>
      </c>
      <c r="WR203" s="66" t="str">
        <f t="shared" si="1555"/>
        <v/>
      </c>
      <c r="WS203" s="66" t="str">
        <f t="shared" si="1556"/>
        <v/>
      </c>
      <c r="WT203" s="66" t="str">
        <f t="shared" si="1557"/>
        <v/>
      </c>
      <c r="WU203" s="66" t="str">
        <f t="shared" si="1558"/>
        <v/>
      </c>
      <c r="WV203" s="66" t="str">
        <f t="shared" si="1559"/>
        <v/>
      </c>
      <c r="WW203" s="66" t="str">
        <f t="shared" si="1560"/>
        <v/>
      </c>
      <c r="WX203" s="66" t="str">
        <f t="shared" si="1561"/>
        <v/>
      </c>
      <c r="WY203" s="66" t="str">
        <f t="shared" si="1562"/>
        <v/>
      </c>
      <c r="WZ203" s="66" t="str">
        <f t="shared" si="1563"/>
        <v/>
      </c>
      <c r="XA203" s="66" t="str">
        <f t="shared" si="1564"/>
        <v/>
      </c>
      <c r="XB203" s="66" t="str">
        <f t="shared" si="1565"/>
        <v/>
      </c>
      <c r="XC203" s="66" t="str">
        <f t="shared" si="1566"/>
        <v/>
      </c>
      <c r="XD203" s="66" t="str">
        <f t="shared" si="1567"/>
        <v/>
      </c>
      <c r="XE203" s="66" t="str">
        <f t="shared" si="1568"/>
        <v/>
      </c>
      <c r="XF203" s="66" t="str">
        <f t="shared" si="1569"/>
        <v/>
      </c>
      <c r="XG203" s="66" t="str">
        <f t="shared" si="1570"/>
        <v/>
      </c>
      <c r="XH203" s="66" t="str">
        <f t="shared" si="1571"/>
        <v/>
      </c>
      <c r="XI203" s="66" t="str">
        <f t="shared" si="1572"/>
        <v/>
      </c>
      <c r="XJ203" s="66" t="str">
        <f t="shared" si="1573"/>
        <v/>
      </c>
      <c r="XK203" s="66" t="str">
        <f t="shared" si="1574"/>
        <v/>
      </c>
      <c r="XL203" s="66" t="str">
        <f t="shared" si="1575"/>
        <v/>
      </c>
      <c r="XM203" s="66" t="str">
        <f t="shared" si="1576"/>
        <v/>
      </c>
      <c r="XN203" s="66" t="str">
        <f t="shared" si="1577"/>
        <v/>
      </c>
      <c r="XO203" s="66" t="str">
        <f t="shared" si="1578"/>
        <v/>
      </c>
      <c r="XP203" s="66" t="str">
        <f t="shared" si="1579"/>
        <v/>
      </c>
      <c r="XQ203" s="66" t="str">
        <f t="shared" si="1580"/>
        <v/>
      </c>
      <c r="XR203" s="66" t="str">
        <f t="shared" si="1581"/>
        <v/>
      </c>
      <c r="XS203" s="66" t="str">
        <f t="shared" si="1582"/>
        <v/>
      </c>
      <c r="XT203" s="66" t="str">
        <f t="shared" si="1583"/>
        <v/>
      </c>
      <c r="XU203" s="66" t="str">
        <f t="shared" si="1584"/>
        <v/>
      </c>
      <c r="XV203" s="66" t="str">
        <f t="shared" si="1585"/>
        <v/>
      </c>
      <c r="XW203" s="66" t="str">
        <f t="shared" si="1586"/>
        <v/>
      </c>
      <c r="XX203" s="66" t="str">
        <f t="shared" si="1587"/>
        <v/>
      </c>
      <c r="XY203" s="66" t="str">
        <f t="shared" si="1588"/>
        <v/>
      </c>
      <c r="XZ203" s="66" t="str">
        <f t="shared" si="1589"/>
        <v/>
      </c>
      <c r="YA203" s="66" t="str">
        <f t="shared" si="1590"/>
        <v/>
      </c>
      <c r="YB203" s="66" t="str">
        <f t="shared" si="1591"/>
        <v/>
      </c>
      <c r="YC203" s="66" t="str">
        <f t="shared" si="1592"/>
        <v/>
      </c>
      <c r="YD203" s="66" t="str">
        <f t="shared" si="1593"/>
        <v/>
      </c>
      <c r="YE203" s="66" t="str">
        <f t="shared" si="1594"/>
        <v/>
      </c>
      <c r="YF203" s="66" t="str">
        <f t="shared" si="1595"/>
        <v/>
      </c>
      <c r="YG203" s="66" t="str">
        <f t="shared" si="1596"/>
        <v/>
      </c>
      <c r="YH203" s="66" t="str">
        <f t="shared" si="1597"/>
        <v/>
      </c>
      <c r="YI203" s="66" t="str">
        <f t="shared" si="1598"/>
        <v/>
      </c>
      <c r="YJ203" s="66" t="str">
        <f t="shared" si="1599"/>
        <v/>
      </c>
      <c r="YK203" s="66" t="str">
        <f t="shared" si="1600"/>
        <v/>
      </c>
      <c r="YL203" s="66" t="str">
        <f t="shared" si="1601"/>
        <v/>
      </c>
      <c r="YM203" s="66" t="str">
        <f t="shared" si="1602"/>
        <v/>
      </c>
      <c r="YN203" s="66" t="str">
        <f t="shared" si="1603"/>
        <v/>
      </c>
      <c r="YO203" s="66" t="str">
        <f t="shared" si="1604"/>
        <v/>
      </c>
      <c r="YP203" s="66" t="str">
        <f t="shared" si="1605"/>
        <v/>
      </c>
      <c r="YQ203" s="66" t="str">
        <f t="shared" si="1606"/>
        <v/>
      </c>
      <c r="YR203" s="66" t="str">
        <f t="shared" si="1607"/>
        <v/>
      </c>
      <c r="YS203" s="66" t="str">
        <f t="shared" si="1608"/>
        <v/>
      </c>
      <c r="YT203" s="66" t="str">
        <f t="shared" si="1609"/>
        <v/>
      </c>
      <c r="YU203" s="66" t="str">
        <f t="shared" si="1610"/>
        <v/>
      </c>
      <c r="YV203" s="66" t="str">
        <f t="shared" si="1611"/>
        <v/>
      </c>
      <c r="YW203" s="66" t="str">
        <f t="shared" si="1612"/>
        <v/>
      </c>
      <c r="YX203" s="66" t="str">
        <f t="shared" si="1613"/>
        <v/>
      </c>
      <c r="YY203" s="66" t="str">
        <f t="shared" si="1614"/>
        <v/>
      </c>
      <c r="YZ203" s="66" t="str">
        <f t="shared" si="1615"/>
        <v/>
      </c>
      <c r="ZA203" s="66" t="str">
        <f t="shared" si="1616"/>
        <v/>
      </c>
      <c r="ZB203" s="66" t="str">
        <f t="shared" si="1617"/>
        <v/>
      </c>
      <c r="ZC203" s="66" t="str">
        <f t="shared" si="1618"/>
        <v/>
      </c>
      <c r="ZD203" s="66" t="str">
        <f t="shared" si="1619"/>
        <v/>
      </c>
      <c r="ZE203" s="66" t="str">
        <f t="shared" si="1620"/>
        <v/>
      </c>
      <c r="ZF203" s="66" t="str">
        <f t="shared" si="1621"/>
        <v/>
      </c>
      <c r="ZG203" s="66" t="str">
        <f t="shared" si="1622"/>
        <v/>
      </c>
      <c r="ZH203" s="66" t="str">
        <f t="shared" si="1623"/>
        <v/>
      </c>
      <c r="ZI203" s="66" t="str">
        <f t="shared" si="1624"/>
        <v/>
      </c>
      <c r="ZJ203" s="66" t="str">
        <f t="shared" si="1625"/>
        <v/>
      </c>
      <c r="ZK203" s="66" t="str">
        <f t="shared" si="1626"/>
        <v/>
      </c>
      <c r="ZL203" s="66" t="str">
        <f t="shared" si="1627"/>
        <v/>
      </c>
      <c r="ZM203" s="66" t="str">
        <f t="shared" si="1628"/>
        <v/>
      </c>
      <c r="ZN203" s="66" t="str">
        <f t="shared" si="1629"/>
        <v/>
      </c>
      <c r="ZO203" s="66" t="str">
        <f t="shared" si="1630"/>
        <v/>
      </c>
      <c r="ZP203" s="66" t="str">
        <f t="shared" si="1631"/>
        <v/>
      </c>
      <c r="ZQ203" s="66" t="str">
        <f t="shared" si="1632"/>
        <v/>
      </c>
      <c r="ZR203" s="66" t="str">
        <f t="shared" si="1633"/>
        <v/>
      </c>
      <c r="ZS203" s="66" t="str">
        <f t="shared" si="1634"/>
        <v/>
      </c>
      <c r="ZT203" s="66" t="str">
        <f t="shared" si="1635"/>
        <v/>
      </c>
      <c r="ZU203" s="66" t="str">
        <f t="shared" si="1636"/>
        <v/>
      </c>
      <c r="ZV203" s="66" t="str">
        <f t="shared" si="1637"/>
        <v/>
      </c>
      <c r="ZW203" s="66" t="str">
        <f t="shared" si="1638"/>
        <v/>
      </c>
      <c r="ZX203" s="66" t="str">
        <f t="shared" si="1639"/>
        <v/>
      </c>
      <c r="ZY203" s="66" t="str">
        <f t="shared" si="1640"/>
        <v/>
      </c>
      <c r="ZZ203" s="66" t="str">
        <f t="shared" si="1641"/>
        <v/>
      </c>
      <c r="AAA203" s="66" t="str">
        <f t="shared" si="1642"/>
        <v/>
      </c>
      <c r="AAB203" s="66" t="str">
        <f t="shared" si="1643"/>
        <v/>
      </c>
      <c r="AAC203" s="66" t="str">
        <f t="shared" si="1644"/>
        <v/>
      </c>
      <c r="AAD203" s="66" t="str">
        <f t="shared" si="1645"/>
        <v/>
      </c>
      <c r="AAE203" s="66" t="str">
        <f t="shared" si="1646"/>
        <v/>
      </c>
      <c r="AAF203" s="66" t="str">
        <f t="shared" si="1647"/>
        <v/>
      </c>
      <c r="AAG203" s="66" t="str">
        <f t="shared" si="1648"/>
        <v/>
      </c>
      <c r="AAH203" s="66" t="str">
        <f t="shared" si="1649"/>
        <v/>
      </c>
      <c r="AAI203" s="66" t="str">
        <f t="shared" si="1650"/>
        <v/>
      </c>
      <c r="AAJ203" s="66" t="str">
        <f t="shared" si="1651"/>
        <v/>
      </c>
      <c r="AAK203" s="66" t="str">
        <f t="shared" si="1652"/>
        <v/>
      </c>
      <c r="AAL203" s="66" t="str">
        <f t="shared" si="1653"/>
        <v/>
      </c>
      <c r="AAM203" s="66" t="str">
        <f t="shared" si="1654"/>
        <v/>
      </c>
      <c r="AAN203" s="66" t="str">
        <f t="shared" si="1655"/>
        <v/>
      </c>
      <c r="AAO203" s="66" t="str">
        <f t="shared" si="1656"/>
        <v/>
      </c>
      <c r="AAP203" s="66" t="str">
        <f t="shared" si="1657"/>
        <v/>
      </c>
      <c r="AAQ203" s="66" t="str">
        <f t="shared" si="1658"/>
        <v/>
      </c>
      <c r="AAR203" s="66" t="str">
        <f t="shared" si="1659"/>
        <v/>
      </c>
      <c r="AAS203" s="66" t="str">
        <f t="shared" si="1660"/>
        <v/>
      </c>
      <c r="AAT203" s="66" t="str">
        <f t="shared" si="1661"/>
        <v/>
      </c>
      <c r="AAU203" s="66" t="str">
        <f t="shared" si="1662"/>
        <v/>
      </c>
      <c r="AAV203" s="66" t="str">
        <f t="shared" si="1663"/>
        <v/>
      </c>
      <c r="AAW203" s="66" t="str">
        <f t="shared" si="1664"/>
        <v/>
      </c>
      <c r="AAX203" s="66" t="str">
        <f t="shared" si="1665"/>
        <v/>
      </c>
      <c r="AAY203" s="66" t="str">
        <f t="shared" si="1666"/>
        <v/>
      </c>
      <c r="AAZ203" s="66" t="str">
        <f t="shared" si="1667"/>
        <v/>
      </c>
      <c r="ABA203" s="66" t="str">
        <f t="shared" si="1668"/>
        <v/>
      </c>
      <c r="ABB203" s="66" t="str">
        <f t="shared" si="1669"/>
        <v/>
      </c>
      <c r="ABC203" s="66" t="str">
        <f t="shared" si="1670"/>
        <v/>
      </c>
      <c r="ABD203" s="66" t="str">
        <f t="shared" si="1671"/>
        <v/>
      </c>
      <c r="ABE203" s="66" t="str">
        <f t="shared" si="1672"/>
        <v/>
      </c>
      <c r="ABF203" s="66" t="str">
        <f t="shared" si="1673"/>
        <v/>
      </c>
      <c r="ABG203" s="66" t="str">
        <f t="shared" si="1674"/>
        <v/>
      </c>
      <c r="ABH203" s="66" t="str">
        <f t="shared" si="1675"/>
        <v/>
      </c>
      <c r="ABI203" s="66" t="str">
        <f t="shared" si="1676"/>
        <v/>
      </c>
      <c r="ABJ203" s="66" t="str">
        <f t="shared" si="1677"/>
        <v/>
      </c>
      <c r="ABK203" s="66" t="str">
        <f t="shared" si="1678"/>
        <v/>
      </c>
      <c r="ABL203" s="66" t="str">
        <f t="shared" si="1679"/>
        <v/>
      </c>
      <c r="ABM203" s="66" t="str">
        <f t="shared" si="1680"/>
        <v/>
      </c>
      <c r="ABN203" s="66" t="str">
        <f t="shared" si="1681"/>
        <v/>
      </c>
      <c r="ABO203" s="66" t="str">
        <f t="shared" si="1682"/>
        <v/>
      </c>
      <c r="ABP203" s="66" t="str">
        <f t="shared" si="1683"/>
        <v/>
      </c>
      <c r="ABQ203" s="66" t="str">
        <f t="shared" si="1684"/>
        <v/>
      </c>
      <c r="ABR203" s="66" t="str">
        <f t="shared" si="1685"/>
        <v/>
      </c>
      <c r="ABS203" s="66" t="str">
        <f t="shared" si="1686"/>
        <v/>
      </c>
      <c r="ABT203" s="66" t="str">
        <f t="shared" si="1687"/>
        <v/>
      </c>
      <c r="ABU203" s="66" t="str">
        <f t="shared" si="1688"/>
        <v/>
      </c>
      <c r="ABV203" s="66" t="str">
        <f t="shared" si="1689"/>
        <v/>
      </c>
      <c r="ABW203" s="66" t="str">
        <f t="shared" si="1690"/>
        <v/>
      </c>
      <c r="ABX203" s="66" t="str">
        <f t="shared" si="1691"/>
        <v/>
      </c>
      <c r="ABY203" s="66" t="str">
        <f t="shared" si="1692"/>
        <v/>
      </c>
      <c r="ABZ203" s="66" t="str">
        <f t="shared" si="1693"/>
        <v/>
      </c>
      <c r="ACA203" s="66" t="str">
        <f t="shared" si="1694"/>
        <v/>
      </c>
      <c r="ACB203" s="66" t="str">
        <f t="shared" si="1695"/>
        <v/>
      </c>
      <c r="ACC203" s="66" t="str">
        <f t="shared" si="1696"/>
        <v/>
      </c>
      <c r="ACD203" s="66" t="str">
        <f t="shared" si="1697"/>
        <v/>
      </c>
      <c r="ACE203" s="66" t="str">
        <f t="shared" si="1698"/>
        <v/>
      </c>
      <c r="ACF203" s="66" t="str">
        <f t="shared" si="1699"/>
        <v/>
      </c>
      <c r="ACG203" s="66" t="str">
        <f t="shared" si="1700"/>
        <v/>
      </c>
      <c r="ACH203" s="66" t="str">
        <f t="shared" si="1701"/>
        <v/>
      </c>
      <c r="ACI203" s="66" t="str">
        <f t="shared" si="1702"/>
        <v/>
      </c>
      <c r="ACJ203" s="66" t="str">
        <f t="shared" si="1703"/>
        <v/>
      </c>
      <c r="ACK203" s="66" t="str">
        <f t="shared" si="1704"/>
        <v/>
      </c>
      <c r="ACL203" s="66" t="str">
        <f t="shared" si="1705"/>
        <v/>
      </c>
      <c r="ACM203" s="66" t="str">
        <f t="shared" ref="ACM203:ACN203" si="1717">IF(AND(ACS$3="Unit", ACL203=""), "", IF(AND(ACS$3="Unit", ACL203="-"),"", IF(ACS$3="Unit", "kg/GJ delivered", IF(AND(NY203&lt;&gt;"", NY203&lt;&gt;"-", NX203="-"),"", IF($H203="","", IF(NX203="nd", "",IF(NX203="&lt;n.a.&gt;", "", IF(NY203="#/MJ", "", IF(NY203="kg/GJ delivered",NX203,IF(NY203="g/MJ delivered",NX203,IF(NY203="kg/MJ delivered",NX203*1000,IF(NY203="mg/MJ delivered",NX203/1000,IF(NY203="g/kg",((NX203)*(1/$I203)*(1/$H203)),IF(NY203="mg/kg",((NX203/1000)*(1/$I203)*(1/$H203)),IF(NY203="mg/MJ delivered",NX203/1000,IF(NY203="-","","Error"))))))))))))))))</f>
        <v/>
      </c>
      <c r="ACN203" s="66" t="str">
        <f t="shared" si="1717"/>
        <v/>
      </c>
      <c r="ACO203" s="66" t="str">
        <f t="shared" si="1707"/>
        <v/>
      </c>
      <c r="ACP203" s="66" t="str">
        <f t="shared" si="1708"/>
        <v/>
      </c>
      <c r="ACQ203" s="66" t="str">
        <f t="shared" si="1709"/>
        <v/>
      </c>
      <c r="ACR203" s="66" t="str">
        <f t="shared" si="1710"/>
        <v/>
      </c>
      <c r="ACS203" s="66" t="str">
        <f t="shared" si="1711"/>
        <v/>
      </c>
      <c r="ACT203" s="66" t="str">
        <f t="shared" si="1712"/>
        <v/>
      </c>
    </row>
    <row r="204" spans="2:774" ht="15.75" customHeight="1" x14ac:dyDescent="0.25">
      <c r="B204" s="66">
        <v>301</v>
      </c>
      <c r="C204" s="66" t="s">
        <v>1121</v>
      </c>
      <c r="D204" s="66" t="s">
        <v>1115</v>
      </c>
      <c r="E204" s="156" t="s">
        <v>837</v>
      </c>
      <c r="F204" s="66" t="s">
        <v>497</v>
      </c>
      <c r="G204" s="66" t="s">
        <v>490</v>
      </c>
      <c r="H204" s="126">
        <v>0.122</v>
      </c>
      <c r="I204" s="130">
        <f>'Heating Values'!E129</f>
        <v>16.801803797468356</v>
      </c>
      <c r="J204" s="66" t="str">
        <f t="shared" si="1320"/>
        <v>Firewood, Traditional, CN</v>
      </c>
      <c r="K204" s="66" t="s">
        <v>1254</v>
      </c>
      <c r="L204" s="66" t="s">
        <v>1254</v>
      </c>
      <c r="M204" s="66" t="s">
        <v>1254</v>
      </c>
      <c r="N204" s="66" t="s">
        <v>1254</v>
      </c>
      <c r="O204" s="66" t="s">
        <v>1117</v>
      </c>
      <c r="P204" s="66" t="str">
        <f t="shared" si="1327"/>
        <v>CN</v>
      </c>
      <c r="Q204" s="66" t="s">
        <v>87</v>
      </c>
      <c r="R204" s="158" t="s">
        <v>128</v>
      </c>
      <c r="S204" s="158" t="s">
        <v>128</v>
      </c>
      <c r="T204" s="158" t="s">
        <v>128</v>
      </c>
      <c r="U204" s="158" t="s">
        <v>128</v>
      </c>
      <c r="V204" s="158" t="s">
        <v>128</v>
      </c>
      <c r="W204" s="158" t="s">
        <v>128</v>
      </c>
      <c r="X204" s="158" t="s">
        <v>128</v>
      </c>
      <c r="Y204" s="158" t="s">
        <v>128</v>
      </c>
      <c r="Z204" s="158" t="s">
        <v>128</v>
      </c>
      <c r="AA204" s="158" t="s">
        <v>128</v>
      </c>
      <c r="AB204" s="158" t="s">
        <v>128</v>
      </c>
      <c r="AC204" s="158" t="s">
        <v>128</v>
      </c>
      <c r="AD204" s="158" t="s">
        <v>128</v>
      </c>
      <c r="AE204" s="158" t="s">
        <v>128</v>
      </c>
      <c r="AF204" s="158" t="s">
        <v>128</v>
      </c>
      <c r="AG204" s="158" t="s">
        <v>128</v>
      </c>
      <c r="AH204" s="158" t="s">
        <v>128</v>
      </c>
      <c r="AI204" s="158" t="s">
        <v>128</v>
      </c>
      <c r="AJ204" s="163" t="s">
        <v>1136</v>
      </c>
      <c r="AK204" s="158" t="s">
        <v>523</v>
      </c>
      <c r="AL204" s="163" t="s">
        <v>609</v>
      </c>
      <c r="AM204" s="158" t="s">
        <v>523</v>
      </c>
      <c r="AN204" s="163" t="s">
        <v>1153</v>
      </c>
      <c r="AO204" s="158" t="s">
        <v>523</v>
      </c>
      <c r="AP204" s="158" t="s">
        <v>128</v>
      </c>
      <c r="AQ204" s="158" t="s">
        <v>128</v>
      </c>
      <c r="AR204" s="158" t="s">
        <v>128</v>
      </c>
      <c r="AS204" s="158" t="s">
        <v>128</v>
      </c>
      <c r="AT204" s="158" t="s">
        <v>128</v>
      </c>
      <c r="AU204" s="158" t="s">
        <v>128</v>
      </c>
      <c r="AV204" s="158" t="s">
        <v>128</v>
      </c>
      <c r="AW204" s="158" t="s">
        <v>128</v>
      </c>
      <c r="AX204" s="158" t="s">
        <v>128</v>
      </c>
      <c r="AY204" s="158" t="s">
        <v>128</v>
      </c>
      <c r="AZ204" s="158" t="s">
        <v>128</v>
      </c>
      <c r="BA204" s="158" t="s">
        <v>128</v>
      </c>
      <c r="BB204" s="158" t="s">
        <v>128</v>
      </c>
      <c r="BC204" s="158" t="s">
        <v>128</v>
      </c>
      <c r="BD204" s="158" t="s">
        <v>128</v>
      </c>
      <c r="BE204" s="158" t="s">
        <v>128</v>
      </c>
      <c r="BF204" s="158" t="s">
        <v>128</v>
      </c>
      <c r="BG204" s="158" t="s">
        <v>128</v>
      </c>
      <c r="BH204" s="158" t="s">
        <v>128</v>
      </c>
      <c r="BI204" s="158" t="s">
        <v>128</v>
      </c>
      <c r="BJ204" s="158" t="s">
        <v>128</v>
      </c>
      <c r="BK204" s="158" t="s">
        <v>128</v>
      </c>
      <c r="BL204" s="158" t="s">
        <v>128</v>
      </c>
      <c r="BM204" s="158" t="s">
        <v>128</v>
      </c>
      <c r="BN204" s="158" t="s">
        <v>128</v>
      </c>
      <c r="BO204" s="158" t="s">
        <v>128</v>
      </c>
      <c r="BP204" s="158" t="s">
        <v>128</v>
      </c>
      <c r="BQ204" s="158" t="s">
        <v>128</v>
      </c>
      <c r="BR204" s="158" t="s">
        <v>128</v>
      </c>
      <c r="BS204" s="158" t="s">
        <v>128</v>
      </c>
      <c r="BT204" s="158" t="s">
        <v>128</v>
      </c>
      <c r="BU204" s="158" t="s">
        <v>128</v>
      </c>
      <c r="BV204" s="158" t="s">
        <v>128</v>
      </c>
      <c r="BW204" s="158" t="s">
        <v>128</v>
      </c>
      <c r="BX204" s="158" t="s">
        <v>128</v>
      </c>
      <c r="BY204" s="158" t="s">
        <v>128</v>
      </c>
      <c r="BZ204" s="158" t="s">
        <v>128</v>
      </c>
      <c r="CA204" s="158" t="s">
        <v>128</v>
      </c>
      <c r="CB204" s="158" t="s">
        <v>128</v>
      </c>
      <c r="CC204" s="158" t="s">
        <v>128</v>
      </c>
      <c r="CD204" s="158" t="s">
        <v>128</v>
      </c>
      <c r="CE204" s="158" t="s">
        <v>128</v>
      </c>
      <c r="CF204" s="158" t="s">
        <v>128</v>
      </c>
      <c r="CG204" s="158" t="s">
        <v>128</v>
      </c>
      <c r="CH204" s="158" t="s">
        <v>128</v>
      </c>
      <c r="CI204" s="158" t="s">
        <v>128</v>
      </c>
      <c r="CJ204" s="158" t="s">
        <v>128</v>
      </c>
      <c r="CK204" s="158" t="s">
        <v>128</v>
      </c>
      <c r="CL204" s="158" t="s">
        <v>128</v>
      </c>
      <c r="CM204" s="158" t="s">
        <v>128</v>
      </c>
      <c r="CN204" s="158" t="s">
        <v>128</v>
      </c>
      <c r="CO204" s="158" t="s">
        <v>128</v>
      </c>
      <c r="CP204" s="158" t="s">
        <v>128</v>
      </c>
      <c r="CQ204" s="158" t="s">
        <v>128</v>
      </c>
      <c r="CR204" s="158" t="s">
        <v>128</v>
      </c>
      <c r="CS204" s="158" t="s">
        <v>128</v>
      </c>
      <c r="CT204" s="158" t="s">
        <v>128</v>
      </c>
      <c r="CU204" s="158" t="s">
        <v>128</v>
      </c>
      <c r="CV204" s="158" t="s">
        <v>128</v>
      </c>
      <c r="CW204" s="158" t="s">
        <v>128</v>
      </c>
      <c r="CX204" s="158" t="s">
        <v>128</v>
      </c>
      <c r="CY204" s="158" t="s">
        <v>128</v>
      </c>
      <c r="CZ204" s="158" t="s">
        <v>128</v>
      </c>
      <c r="DA204" s="158" t="s">
        <v>128</v>
      </c>
      <c r="DB204" s="158" t="s">
        <v>128</v>
      </c>
      <c r="DC204" s="158" t="s">
        <v>128</v>
      </c>
      <c r="DD204" s="158" t="s">
        <v>128</v>
      </c>
      <c r="DE204" s="158" t="s">
        <v>128</v>
      </c>
      <c r="DF204" s="158" t="s">
        <v>128</v>
      </c>
      <c r="DG204" s="158" t="s">
        <v>128</v>
      </c>
      <c r="DH204" s="158" t="s">
        <v>128</v>
      </c>
      <c r="DI204" s="158" t="s">
        <v>128</v>
      </c>
      <c r="DJ204" s="158" t="s">
        <v>128</v>
      </c>
      <c r="DK204" s="158" t="s">
        <v>128</v>
      </c>
      <c r="DL204" s="158" t="s">
        <v>128</v>
      </c>
      <c r="DM204" s="158" t="s">
        <v>128</v>
      </c>
      <c r="DN204" s="158" t="s">
        <v>128</v>
      </c>
      <c r="DO204" s="158" t="s">
        <v>128</v>
      </c>
      <c r="DP204" s="158" t="s">
        <v>128</v>
      </c>
      <c r="DQ204" s="158" t="s">
        <v>128</v>
      </c>
      <c r="DR204" s="158" t="s">
        <v>128</v>
      </c>
      <c r="DS204" s="158" t="s">
        <v>128</v>
      </c>
      <c r="DT204" s="158" t="s">
        <v>128</v>
      </c>
      <c r="DU204" s="158" t="s">
        <v>128</v>
      </c>
      <c r="DV204" s="158" t="s">
        <v>128</v>
      </c>
      <c r="DW204" s="158" t="s">
        <v>128</v>
      </c>
      <c r="DX204" s="158" t="s">
        <v>128</v>
      </c>
      <c r="DY204" s="158" t="s">
        <v>128</v>
      </c>
      <c r="DZ204" s="158" t="s">
        <v>128</v>
      </c>
      <c r="EA204" s="158" t="s">
        <v>128</v>
      </c>
      <c r="EB204" s="158" t="s">
        <v>128</v>
      </c>
      <c r="EC204" s="158" t="s">
        <v>128</v>
      </c>
      <c r="ED204" s="158" t="s">
        <v>128</v>
      </c>
      <c r="EE204" s="158" t="s">
        <v>128</v>
      </c>
      <c r="EF204" s="158" t="s">
        <v>128</v>
      </c>
      <c r="EG204" s="158" t="s">
        <v>128</v>
      </c>
      <c r="EH204" s="158" t="s">
        <v>128</v>
      </c>
      <c r="EI204" s="158" t="s">
        <v>128</v>
      </c>
      <c r="EJ204" s="158" t="s">
        <v>128</v>
      </c>
      <c r="EK204" s="158" t="s">
        <v>128</v>
      </c>
      <c r="EL204" s="158" t="s">
        <v>128</v>
      </c>
      <c r="EM204" s="158" t="s">
        <v>128</v>
      </c>
      <c r="EN204" s="158" t="s">
        <v>128</v>
      </c>
      <c r="EO204" s="158" t="s">
        <v>128</v>
      </c>
      <c r="EP204" s="158" t="s">
        <v>128</v>
      </c>
      <c r="EQ204" s="158" t="s">
        <v>128</v>
      </c>
      <c r="ER204" s="158" t="s">
        <v>128</v>
      </c>
      <c r="ES204" s="158" t="s">
        <v>128</v>
      </c>
      <c r="ET204" s="158" t="s">
        <v>128</v>
      </c>
      <c r="EU204" s="158" t="s">
        <v>128</v>
      </c>
      <c r="EV204" s="158" t="s">
        <v>128</v>
      </c>
      <c r="EW204" s="158" t="s">
        <v>128</v>
      </c>
      <c r="EX204" s="158" t="s">
        <v>128</v>
      </c>
      <c r="EY204" s="158" t="s">
        <v>128</v>
      </c>
      <c r="EZ204" s="158" t="s">
        <v>128</v>
      </c>
      <c r="FA204" s="158" t="s">
        <v>128</v>
      </c>
      <c r="FB204" s="158" t="s">
        <v>128</v>
      </c>
      <c r="FC204" s="158" t="s">
        <v>128</v>
      </c>
      <c r="FD204" s="158" t="s">
        <v>128</v>
      </c>
      <c r="FE204" s="158" t="s">
        <v>128</v>
      </c>
      <c r="FF204" s="158" t="s">
        <v>128</v>
      </c>
      <c r="FG204" s="158" t="s">
        <v>128</v>
      </c>
      <c r="FH204" s="158" t="s">
        <v>128</v>
      </c>
      <c r="FI204" s="158" t="s">
        <v>128</v>
      </c>
      <c r="FJ204" s="158" t="s">
        <v>128</v>
      </c>
      <c r="FK204" s="158" t="s">
        <v>128</v>
      </c>
      <c r="FL204" s="158" t="s">
        <v>128</v>
      </c>
      <c r="FM204" s="158" t="s">
        <v>128</v>
      </c>
      <c r="FN204" s="158" t="s">
        <v>128</v>
      </c>
      <c r="FO204" s="158" t="s">
        <v>128</v>
      </c>
      <c r="FP204" s="158" t="s">
        <v>128</v>
      </c>
      <c r="FQ204" s="158" t="s">
        <v>128</v>
      </c>
      <c r="FR204" s="158" t="s">
        <v>128</v>
      </c>
      <c r="FS204" s="158" t="s">
        <v>128</v>
      </c>
      <c r="FT204" s="158" t="s">
        <v>128</v>
      </c>
      <c r="FU204" s="158" t="s">
        <v>128</v>
      </c>
      <c r="FV204" s="158" t="s">
        <v>128</v>
      </c>
      <c r="FW204" s="158" t="s">
        <v>128</v>
      </c>
      <c r="FX204" s="158" t="s">
        <v>128</v>
      </c>
      <c r="FY204" s="158" t="s">
        <v>128</v>
      </c>
      <c r="FZ204" s="158" t="s">
        <v>128</v>
      </c>
      <c r="GA204" s="158" t="s">
        <v>128</v>
      </c>
      <c r="GB204" s="158" t="s">
        <v>128</v>
      </c>
      <c r="GC204" s="158" t="s">
        <v>128</v>
      </c>
      <c r="GD204" s="158" t="s">
        <v>128</v>
      </c>
      <c r="GE204" s="158" t="s">
        <v>128</v>
      </c>
      <c r="GF204" s="158" t="s">
        <v>128</v>
      </c>
      <c r="GG204" s="158" t="s">
        <v>128</v>
      </c>
      <c r="GH204" s="158" t="s">
        <v>128</v>
      </c>
      <c r="GI204" s="158" t="s">
        <v>128</v>
      </c>
      <c r="GJ204" s="158" t="s">
        <v>128</v>
      </c>
      <c r="GK204" s="158" t="s">
        <v>128</v>
      </c>
      <c r="GL204" s="158" t="s">
        <v>128</v>
      </c>
      <c r="GM204" s="158" t="s">
        <v>128</v>
      </c>
      <c r="GN204" s="158" t="s">
        <v>128</v>
      </c>
      <c r="GO204" s="158" t="s">
        <v>128</v>
      </c>
      <c r="GP204" s="158" t="s">
        <v>128</v>
      </c>
      <c r="GQ204" s="158" t="s">
        <v>128</v>
      </c>
      <c r="GR204" s="158" t="s">
        <v>128</v>
      </c>
      <c r="GS204" s="158" t="s">
        <v>128</v>
      </c>
      <c r="GT204" s="158" t="s">
        <v>128</v>
      </c>
      <c r="GU204" s="158" t="s">
        <v>128</v>
      </c>
      <c r="GV204" s="158" t="s">
        <v>128</v>
      </c>
      <c r="GW204" s="158" t="s">
        <v>128</v>
      </c>
      <c r="GX204" s="158" t="s">
        <v>128</v>
      </c>
      <c r="GY204" s="158" t="s">
        <v>128</v>
      </c>
      <c r="GZ204" s="158" t="s">
        <v>128</v>
      </c>
      <c r="HA204" s="158" t="s">
        <v>128</v>
      </c>
      <c r="HB204" s="158" t="s">
        <v>128</v>
      </c>
      <c r="HC204" s="158" t="s">
        <v>128</v>
      </c>
      <c r="HD204" s="158" t="s">
        <v>128</v>
      </c>
      <c r="HE204" s="158" t="s">
        <v>128</v>
      </c>
      <c r="HF204" s="158" t="s">
        <v>128</v>
      </c>
      <c r="HG204" s="158" t="s">
        <v>128</v>
      </c>
      <c r="HH204" s="158" t="s">
        <v>128</v>
      </c>
      <c r="HI204" s="158" t="s">
        <v>128</v>
      </c>
      <c r="HJ204" s="158" t="s">
        <v>128</v>
      </c>
      <c r="HK204" s="158" t="s">
        <v>128</v>
      </c>
      <c r="HL204" s="158" t="s">
        <v>128</v>
      </c>
      <c r="HM204" s="158" t="s">
        <v>128</v>
      </c>
      <c r="HN204" s="158" t="s">
        <v>128</v>
      </c>
      <c r="HO204" s="158" t="s">
        <v>128</v>
      </c>
      <c r="HP204" s="158" t="s">
        <v>128</v>
      </c>
      <c r="HQ204" s="158" t="s">
        <v>128</v>
      </c>
      <c r="HR204" s="158" t="s">
        <v>128</v>
      </c>
      <c r="HS204" s="158" t="s">
        <v>128</v>
      </c>
      <c r="HT204" s="158" t="s">
        <v>128</v>
      </c>
      <c r="HU204" s="158" t="s">
        <v>128</v>
      </c>
      <c r="HV204" s="158" t="s">
        <v>128</v>
      </c>
      <c r="HW204" s="158" t="s">
        <v>128</v>
      </c>
      <c r="HX204" s="158" t="s">
        <v>128</v>
      </c>
      <c r="HY204" s="158" t="s">
        <v>128</v>
      </c>
      <c r="HZ204" s="158" t="s">
        <v>128</v>
      </c>
      <c r="IA204" s="158" t="s">
        <v>128</v>
      </c>
      <c r="IB204" s="158" t="s">
        <v>128</v>
      </c>
      <c r="IC204" s="158" t="s">
        <v>128</v>
      </c>
      <c r="ID204" s="158" t="s">
        <v>128</v>
      </c>
      <c r="IE204" s="158" t="s">
        <v>128</v>
      </c>
      <c r="IF204" s="158" t="s">
        <v>128</v>
      </c>
      <c r="IG204" s="158" t="s">
        <v>128</v>
      </c>
      <c r="IH204" s="158" t="s">
        <v>128</v>
      </c>
      <c r="II204" s="158" t="s">
        <v>128</v>
      </c>
      <c r="IJ204" s="158" t="s">
        <v>128</v>
      </c>
      <c r="IK204" s="158" t="s">
        <v>128</v>
      </c>
      <c r="IL204" s="158" t="s">
        <v>128</v>
      </c>
      <c r="IM204" s="158" t="s">
        <v>128</v>
      </c>
      <c r="IN204" s="158" t="s">
        <v>128</v>
      </c>
      <c r="IO204" s="158" t="s">
        <v>128</v>
      </c>
      <c r="IP204" s="158" t="s">
        <v>128</v>
      </c>
      <c r="IQ204" s="158" t="s">
        <v>128</v>
      </c>
      <c r="IR204" s="158" t="s">
        <v>128</v>
      </c>
      <c r="IS204" s="158" t="s">
        <v>128</v>
      </c>
      <c r="IT204" s="158" t="s">
        <v>128</v>
      </c>
      <c r="IU204" s="158" t="s">
        <v>128</v>
      </c>
      <c r="IV204" s="158" t="s">
        <v>128</v>
      </c>
      <c r="IW204" s="158" t="s">
        <v>128</v>
      </c>
      <c r="IX204" s="158" t="s">
        <v>128</v>
      </c>
      <c r="IY204" s="158" t="s">
        <v>128</v>
      </c>
      <c r="IZ204" s="158" t="s">
        <v>128</v>
      </c>
      <c r="JA204" s="158" t="s">
        <v>128</v>
      </c>
      <c r="JB204" s="158" t="s">
        <v>128</v>
      </c>
      <c r="JC204" s="158" t="s">
        <v>128</v>
      </c>
      <c r="JD204" s="158" t="s">
        <v>128</v>
      </c>
      <c r="JE204" s="158" t="s">
        <v>128</v>
      </c>
      <c r="JF204" s="158" t="s">
        <v>128</v>
      </c>
      <c r="JG204" s="158" t="s">
        <v>128</v>
      </c>
      <c r="JH204" s="158" t="s">
        <v>128</v>
      </c>
      <c r="JI204" s="158" t="s">
        <v>128</v>
      </c>
      <c r="JJ204" s="158" t="s">
        <v>128</v>
      </c>
      <c r="JK204" s="158" t="s">
        <v>128</v>
      </c>
      <c r="JL204" s="158" t="s">
        <v>128</v>
      </c>
      <c r="JM204" s="158" t="s">
        <v>128</v>
      </c>
      <c r="JN204" s="158" t="s">
        <v>128</v>
      </c>
      <c r="JO204" s="158" t="s">
        <v>128</v>
      </c>
      <c r="JP204" s="158" t="s">
        <v>128</v>
      </c>
      <c r="JQ204" s="158" t="s">
        <v>128</v>
      </c>
      <c r="JR204" s="158" t="s">
        <v>128</v>
      </c>
      <c r="JS204" s="158" t="s">
        <v>128</v>
      </c>
      <c r="JT204" s="158" t="s">
        <v>128</v>
      </c>
      <c r="JU204" s="158" t="s">
        <v>128</v>
      </c>
      <c r="JV204" s="158" t="s">
        <v>128</v>
      </c>
      <c r="JW204" s="158" t="s">
        <v>128</v>
      </c>
      <c r="JX204" s="158" t="s">
        <v>128</v>
      </c>
      <c r="JY204" s="158" t="s">
        <v>128</v>
      </c>
      <c r="JZ204" s="158" t="s">
        <v>128</v>
      </c>
      <c r="KA204" s="158" t="s">
        <v>128</v>
      </c>
      <c r="KB204" s="158" t="s">
        <v>128</v>
      </c>
      <c r="KC204" s="158" t="s">
        <v>128</v>
      </c>
      <c r="KD204" s="158" t="s">
        <v>128</v>
      </c>
      <c r="KE204" s="158" t="s">
        <v>128</v>
      </c>
      <c r="KF204" s="158" t="s">
        <v>128</v>
      </c>
      <c r="KG204" s="158" t="s">
        <v>128</v>
      </c>
      <c r="KH204" s="158" t="s">
        <v>128</v>
      </c>
      <c r="KI204" s="158" t="s">
        <v>128</v>
      </c>
      <c r="KJ204" s="158" t="s">
        <v>128</v>
      </c>
      <c r="KK204" s="158" t="s">
        <v>128</v>
      </c>
      <c r="KL204" s="158" t="s">
        <v>128</v>
      </c>
      <c r="KM204" s="158" t="s">
        <v>128</v>
      </c>
      <c r="KN204" s="158" t="s">
        <v>128</v>
      </c>
      <c r="KO204" s="158" t="s">
        <v>128</v>
      </c>
      <c r="KP204" s="158" t="s">
        <v>128</v>
      </c>
      <c r="KQ204" s="158" t="s">
        <v>128</v>
      </c>
      <c r="KR204" s="158" t="s">
        <v>128</v>
      </c>
      <c r="KS204" s="158" t="s">
        <v>128</v>
      </c>
      <c r="KT204" s="158" t="s">
        <v>128</v>
      </c>
      <c r="KU204" s="158" t="s">
        <v>128</v>
      </c>
      <c r="KV204" s="158" t="s">
        <v>128</v>
      </c>
      <c r="KW204" s="158" t="s">
        <v>128</v>
      </c>
      <c r="KX204" s="158" t="s">
        <v>128</v>
      </c>
      <c r="KY204" s="158" t="s">
        <v>128</v>
      </c>
      <c r="KZ204" s="158" t="s">
        <v>128</v>
      </c>
      <c r="LA204" s="158" t="s">
        <v>128</v>
      </c>
      <c r="LB204" s="158" t="s">
        <v>128</v>
      </c>
      <c r="LC204" s="158" t="s">
        <v>128</v>
      </c>
      <c r="LD204" s="158" t="s">
        <v>128</v>
      </c>
      <c r="LE204" s="158" t="s">
        <v>128</v>
      </c>
      <c r="LF204" s="158" t="s">
        <v>128</v>
      </c>
      <c r="LG204" s="158" t="s">
        <v>128</v>
      </c>
      <c r="LH204" s="158" t="s">
        <v>128</v>
      </c>
      <c r="LI204" s="158" t="s">
        <v>128</v>
      </c>
      <c r="LJ204" s="158" t="s">
        <v>128</v>
      </c>
      <c r="LK204" s="158" t="s">
        <v>128</v>
      </c>
      <c r="LL204" s="158" t="s">
        <v>128</v>
      </c>
      <c r="LM204" s="158" t="s">
        <v>128</v>
      </c>
      <c r="LN204" s="158" t="s">
        <v>128</v>
      </c>
      <c r="LO204" s="158" t="s">
        <v>128</v>
      </c>
      <c r="LP204" s="158" t="s">
        <v>128</v>
      </c>
      <c r="LQ204" s="158" t="s">
        <v>128</v>
      </c>
      <c r="LR204" s="158" t="s">
        <v>128</v>
      </c>
      <c r="LS204" s="158" t="s">
        <v>128</v>
      </c>
      <c r="LT204" s="158" t="s">
        <v>128</v>
      </c>
      <c r="LU204" s="158" t="s">
        <v>128</v>
      </c>
      <c r="LV204" s="158" t="s">
        <v>128</v>
      </c>
      <c r="LW204" s="158" t="s">
        <v>128</v>
      </c>
      <c r="LX204" s="158" t="s">
        <v>128</v>
      </c>
      <c r="LY204" s="158" t="s">
        <v>128</v>
      </c>
      <c r="LZ204" s="158" t="s">
        <v>128</v>
      </c>
      <c r="MA204" s="158" t="s">
        <v>128</v>
      </c>
      <c r="MB204" s="158" t="s">
        <v>128</v>
      </c>
      <c r="MC204" s="158" t="s">
        <v>128</v>
      </c>
      <c r="MD204" s="158" t="s">
        <v>128</v>
      </c>
      <c r="ME204" s="158" t="s">
        <v>128</v>
      </c>
      <c r="MF204" s="158" t="s">
        <v>128</v>
      </c>
      <c r="MG204" s="158" t="s">
        <v>128</v>
      </c>
      <c r="MH204" s="158" t="s">
        <v>128</v>
      </c>
      <c r="MI204" s="158" t="s">
        <v>128</v>
      </c>
      <c r="MJ204" s="158" t="s">
        <v>128</v>
      </c>
      <c r="MK204" s="158" t="s">
        <v>128</v>
      </c>
      <c r="ML204" s="158" t="s">
        <v>128</v>
      </c>
      <c r="MM204" s="158" t="s">
        <v>128</v>
      </c>
      <c r="MN204" s="158" t="s">
        <v>128</v>
      </c>
      <c r="MO204" s="158" t="s">
        <v>128</v>
      </c>
      <c r="MP204" s="158" t="s">
        <v>128</v>
      </c>
      <c r="MQ204" s="158" t="s">
        <v>128</v>
      </c>
      <c r="MR204" s="158" t="s">
        <v>128</v>
      </c>
      <c r="MS204" s="158" t="s">
        <v>128</v>
      </c>
      <c r="MT204" s="158" t="s">
        <v>128</v>
      </c>
      <c r="MU204" s="158" t="s">
        <v>128</v>
      </c>
      <c r="MV204" s="158" t="s">
        <v>128</v>
      </c>
      <c r="MW204" s="158" t="s">
        <v>128</v>
      </c>
      <c r="MX204" s="158" t="s">
        <v>128</v>
      </c>
      <c r="MY204" s="158" t="s">
        <v>128</v>
      </c>
      <c r="MZ204" s="158" t="s">
        <v>128</v>
      </c>
      <c r="NA204" s="158" t="s">
        <v>128</v>
      </c>
      <c r="NB204" s="158" t="s">
        <v>128</v>
      </c>
      <c r="NC204" s="158" t="s">
        <v>128</v>
      </c>
      <c r="ND204" s="158" t="s">
        <v>128</v>
      </c>
      <c r="NE204" s="158" t="s">
        <v>128</v>
      </c>
      <c r="NF204" s="158" t="s">
        <v>128</v>
      </c>
      <c r="NG204" s="158" t="s">
        <v>128</v>
      </c>
      <c r="NH204" s="158" t="s">
        <v>128</v>
      </c>
      <c r="NI204" s="158" t="s">
        <v>128</v>
      </c>
      <c r="NJ204" s="158" t="s">
        <v>128</v>
      </c>
      <c r="NK204" s="158" t="s">
        <v>128</v>
      </c>
      <c r="NL204" s="158" t="s">
        <v>128</v>
      </c>
      <c r="NM204" s="158" t="s">
        <v>128</v>
      </c>
      <c r="NN204" s="158" t="s">
        <v>128</v>
      </c>
      <c r="NO204" s="158" t="s">
        <v>128</v>
      </c>
      <c r="NP204" s="158" t="s">
        <v>128</v>
      </c>
      <c r="NQ204" s="158" t="s">
        <v>128</v>
      </c>
      <c r="NR204" s="158" t="s">
        <v>128</v>
      </c>
      <c r="NS204" s="158" t="s">
        <v>128</v>
      </c>
      <c r="NT204" s="158" t="s">
        <v>128</v>
      </c>
      <c r="NU204" s="158" t="s">
        <v>128</v>
      </c>
      <c r="NV204" s="158" t="s">
        <v>128</v>
      </c>
      <c r="NW204" s="158" t="s">
        <v>128</v>
      </c>
      <c r="NX204" s="158" t="s">
        <v>128</v>
      </c>
      <c r="NY204" s="158" t="s">
        <v>128</v>
      </c>
      <c r="NZ204" s="158" t="s">
        <v>128</v>
      </c>
      <c r="OA204" s="158" t="s">
        <v>128</v>
      </c>
      <c r="OB204" s="158" t="s">
        <v>128</v>
      </c>
      <c r="OC204" s="158" t="s">
        <v>128</v>
      </c>
      <c r="OD204" s="158" t="s">
        <v>128</v>
      </c>
      <c r="OE204" s="170" t="s">
        <v>128</v>
      </c>
      <c r="OF204" s="181"/>
      <c r="OG204" s="113" t="str">
        <f t="shared" si="1336"/>
        <v/>
      </c>
      <c r="OH204" s="66" t="str">
        <f t="shared" si="1337"/>
        <v/>
      </c>
      <c r="OI204" s="66" t="str">
        <f t="shared" si="1338"/>
        <v/>
      </c>
      <c r="OJ204" s="66" t="str">
        <f t="shared" si="1339"/>
        <v/>
      </c>
      <c r="OK204" s="66" t="str">
        <f t="shared" si="1340"/>
        <v/>
      </c>
      <c r="OL204" s="66" t="str">
        <f t="shared" si="1341"/>
        <v/>
      </c>
      <c r="OM204" s="66" t="str">
        <f t="shared" si="1342"/>
        <v/>
      </c>
      <c r="ON204" s="66" t="str">
        <f t="shared" si="1343"/>
        <v/>
      </c>
      <c r="OO204" s="66" t="str">
        <f t="shared" si="1344"/>
        <v/>
      </c>
      <c r="OP204" s="66" t="str">
        <f t="shared" si="1345"/>
        <v/>
      </c>
      <c r="OQ204" s="66" t="str">
        <f t="shared" si="1346"/>
        <v/>
      </c>
      <c r="OR204" s="66" t="str">
        <f t="shared" si="1347"/>
        <v/>
      </c>
      <c r="OS204" s="66" t="str">
        <f t="shared" si="1348"/>
        <v/>
      </c>
      <c r="OT204" s="66" t="str">
        <f t="shared" si="1349"/>
        <v/>
      </c>
      <c r="OU204" s="66" t="str">
        <f t="shared" si="1350"/>
        <v/>
      </c>
      <c r="OV204" s="66" t="str">
        <f t="shared" si="1351"/>
        <v/>
      </c>
      <c r="OW204" s="66" t="str">
        <f t="shared" si="1352"/>
        <v/>
      </c>
      <c r="OX204" s="66" t="str">
        <f t="shared" si="1353"/>
        <v/>
      </c>
      <c r="OY204" s="126">
        <f t="shared" si="1354"/>
        <v>0.39027815871581439</v>
      </c>
      <c r="OZ204" s="66" t="str">
        <f t="shared" si="1355"/>
        <v>kg/GJ delivered</v>
      </c>
      <c r="PA204" s="126">
        <f t="shared" si="1356"/>
        <v>5.3663246823424479E-2</v>
      </c>
      <c r="PB204" s="66" t="str">
        <f t="shared" si="1357"/>
        <v>kg/GJ delivered</v>
      </c>
      <c r="PC204" s="126">
        <f t="shared" si="1358"/>
        <v>2.7319471110107008E-2</v>
      </c>
      <c r="PD204" s="66" t="str">
        <f t="shared" si="1359"/>
        <v>kg/GJ delivered</v>
      </c>
      <c r="PE204" s="66" t="str">
        <f t="shared" si="1360"/>
        <v/>
      </c>
      <c r="PF204" s="66" t="str">
        <f t="shared" si="1361"/>
        <v/>
      </c>
      <c r="PG204" s="66" t="str">
        <f t="shared" si="1362"/>
        <v/>
      </c>
      <c r="PH204" s="66" t="str">
        <f t="shared" si="1363"/>
        <v/>
      </c>
      <c r="PI204" s="66" t="str">
        <f t="shared" si="1364"/>
        <v/>
      </c>
      <c r="PJ204" s="66" t="str">
        <f t="shared" si="1365"/>
        <v/>
      </c>
      <c r="PK204" s="66" t="str">
        <f t="shared" si="1366"/>
        <v/>
      </c>
      <c r="PL204" s="66" t="str">
        <f t="shared" si="1367"/>
        <v/>
      </c>
      <c r="PM204" s="66" t="str">
        <f t="shared" si="1368"/>
        <v/>
      </c>
      <c r="PN204" s="66" t="str">
        <f t="shared" si="1369"/>
        <v/>
      </c>
      <c r="PO204" s="66" t="str">
        <f t="shared" si="1370"/>
        <v/>
      </c>
      <c r="PP204" s="66" t="str">
        <f t="shared" si="1371"/>
        <v/>
      </c>
      <c r="PQ204" s="66" t="str">
        <f t="shared" si="1372"/>
        <v/>
      </c>
      <c r="PR204" s="66" t="str">
        <f t="shared" si="1373"/>
        <v/>
      </c>
      <c r="PS204" s="66" t="str">
        <f t="shared" si="1374"/>
        <v/>
      </c>
      <c r="PT204" s="66" t="str">
        <f t="shared" si="1375"/>
        <v/>
      </c>
      <c r="PU204" s="66" t="str">
        <f t="shared" si="1376"/>
        <v/>
      </c>
      <c r="PV204" s="66" t="str">
        <f t="shared" si="1377"/>
        <v/>
      </c>
      <c r="PW204" s="66" t="str">
        <f t="shared" si="1378"/>
        <v/>
      </c>
      <c r="PX204" s="66" t="str">
        <f t="shared" si="1379"/>
        <v/>
      </c>
      <c r="PY204" s="66" t="str">
        <f t="shared" si="1380"/>
        <v/>
      </c>
      <c r="PZ204" s="66" t="str">
        <f t="shared" si="1381"/>
        <v/>
      </c>
      <c r="QA204" s="66" t="str">
        <f t="shared" si="1382"/>
        <v/>
      </c>
      <c r="QB204" s="66" t="str">
        <f t="shared" si="1383"/>
        <v/>
      </c>
      <c r="QC204" s="66" t="str">
        <f t="shared" si="1384"/>
        <v/>
      </c>
      <c r="QD204" s="66" t="str">
        <f t="shared" si="1385"/>
        <v/>
      </c>
      <c r="QE204" s="66" t="str">
        <f t="shared" si="1386"/>
        <v/>
      </c>
      <c r="QF204" s="66" t="str">
        <f t="shared" si="1387"/>
        <v/>
      </c>
      <c r="QG204" s="66" t="str">
        <f t="shared" si="1388"/>
        <v/>
      </c>
      <c r="QH204" s="66" t="str">
        <f t="shared" si="1389"/>
        <v/>
      </c>
      <c r="QI204" s="66" t="str">
        <f t="shared" si="1390"/>
        <v/>
      </c>
      <c r="QJ204" s="66" t="str">
        <f t="shared" si="1391"/>
        <v/>
      </c>
      <c r="QK204" s="66" t="str">
        <f t="shared" si="1392"/>
        <v/>
      </c>
      <c r="QL204" s="66" t="str">
        <f t="shared" si="1393"/>
        <v/>
      </c>
      <c r="QM204" s="66" t="str">
        <f t="shared" si="1394"/>
        <v/>
      </c>
      <c r="QN204" s="66" t="str">
        <f t="shared" si="1395"/>
        <v/>
      </c>
      <c r="QO204" s="66" t="str">
        <f t="shared" si="1396"/>
        <v/>
      </c>
      <c r="QP204" s="66" t="str">
        <f t="shared" si="1397"/>
        <v/>
      </c>
      <c r="QQ204" s="66" t="str">
        <f t="shared" si="1398"/>
        <v/>
      </c>
      <c r="QR204" s="66" t="str">
        <f t="shared" si="1399"/>
        <v/>
      </c>
      <c r="QS204" s="66" t="str">
        <f t="shared" si="1400"/>
        <v/>
      </c>
      <c r="QT204" s="66" t="str">
        <f t="shared" si="1401"/>
        <v/>
      </c>
      <c r="QU204" s="66" t="str">
        <f t="shared" si="1402"/>
        <v/>
      </c>
      <c r="QV204" s="66" t="str">
        <f t="shared" si="1403"/>
        <v/>
      </c>
      <c r="QW204" s="66" t="str">
        <f t="shared" si="1404"/>
        <v/>
      </c>
      <c r="QX204" s="66" t="str">
        <f t="shared" si="1405"/>
        <v/>
      </c>
      <c r="QY204" s="66" t="str">
        <f t="shared" si="1406"/>
        <v/>
      </c>
      <c r="QZ204" s="66" t="str">
        <f t="shared" si="1407"/>
        <v/>
      </c>
      <c r="RA204" s="66" t="str">
        <f t="shared" si="1408"/>
        <v/>
      </c>
      <c r="RB204" s="66" t="str">
        <f t="shared" si="1409"/>
        <v/>
      </c>
      <c r="RC204" s="66" t="str">
        <f t="shared" si="1410"/>
        <v/>
      </c>
      <c r="RD204" s="66" t="str">
        <f t="shared" si="1411"/>
        <v/>
      </c>
      <c r="RE204" s="66" t="str">
        <f t="shared" si="1412"/>
        <v/>
      </c>
      <c r="RF204" s="66" t="str">
        <f t="shared" si="1413"/>
        <v/>
      </c>
      <c r="RG204" s="66" t="str">
        <f t="shared" si="1414"/>
        <v/>
      </c>
      <c r="RH204" s="66" t="str">
        <f t="shared" si="1415"/>
        <v/>
      </c>
      <c r="RI204" s="66" t="str">
        <f t="shared" si="1416"/>
        <v/>
      </c>
      <c r="RJ204" s="66" t="str">
        <f t="shared" si="1417"/>
        <v/>
      </c>
      <c r="RK204" s="66" t="str">
        <f t="shared" si="1418"/>
        <v/>
      </c>
      <c r="RL204" s="66" t="str">
        <f t="shared" si="1419"/>
        <v/>
      </c>
      <c r="RM204" s="66" t="str">
        <f t="shared" si="1420"/>
        <v/>
      </c>
      <c r="RN204" s="66" t="str">
        <f t="shared" si="1421"/>
        <v/>
      </c>
      <c r="RO204" s="66" t="str">
        <f t="shared" si="1422"/>
        <v/>
      </c>
      <c r="RP204" s="66" t="str">
        <f t="shared" si="1423"/>
        <v/>
      </c>
      <c r="RQ204" s="66" t="str">
        <f t="shared" si="1424"/>
        <v/>
      </c>
      <c r="RR204" s="66" t="str">
        <f t="shared" si="1425"/>
        <v/>
      </c>
      <c r="RS204" s="66" t="str">
        <f t="shared" si="1426"/>
        <v/>
      </c>
      <c r="RT204" s="66" t="str">
        <f t="shared" si="1427"/>
        <v/>
      </c>
      <c r="RU204" s="66" t="str">
        <f t="shared" si="1428"/>
        <v/>
      </c>
      <c r="RV204" s="66" t="str">
        <f t="shared" si="1429"/>
        <v/>
      </c>
      <c r="RW204" s="66" t="str">
        <f t="shared" si="1430"/>
        <v/>
      </c>
      <c r="RX204" s="66" t="str">
        <f t="shared" si="1431"/>
        <v/>
      </c>
      <c r="RY204" s="66" t="str">
        <f t="shared" si="1432"/>
        <v/>
      </c>
      <c r="RZ204" s="66" t="str">
        <f t="shared" si="1433"/>
        <v/>
      </c>
      <c r="SA204" s="66" t="str">
        <f t="shared" si="1434"/>
        <v/>
      </c>
      <c r="SB204" s="66" t="str">
        <f t="shared" si="1435"/>
        <v/>
      </c>
      <c r="SC204" s="66" t="str">
        <f t="shared" si="1436"/>
        <v/>
      </c>
      <c r="SD204" s="66" t="str">
        <f t="shared" si="1437"/>
        <v/>
      </c>
      <c r="SE204" s="66" t="str">
        <f t="shared" si="1438"/>
        <v/>
      </c>
      <c r="SF204" s="66" t="str">
        <f t="shared" si="1439"/>
        <v/>
      </c>
      <c r="SG204" s="66" t="str">
        <f t="shared" si="1440"/>
        <v/>
      </c>
      <c r="SH204" s="66" t="str">
        <f t="shared" si="1441"/>
        <v/>
      </c>
      <c r="SI204" s="66" t="str">
        <f t="shared" si="1442"/>
        <v/>
      </c>
      <c r="SJ204" s="66" t="str">
        <f t="shared" si="1443"/>
        <v/>
      </c>
      <c r="SK204" s="66" t="str">
        <f t="shared" si="1444"/>
        <v/>
      </c>
      <c r="SL204" s="66" t="str">
        <f t="shared" si="1445"/>
        <v/>
      </c>
      <c r="SM204" s="66" t="str">
        <f t="shared" si="1446"/>
        <v/>
      </c>
      <c r="SN204" s="66" t="str">
        <f t="shared" si="1447"/>
        <v/>
      </c>
      <c r="SO204" s="66" t="str">
        <f t="shared" si="1448"/>
        <v/>
      </c>
      <c r="SP204" s="66" t="str">
        <f t="shared" si="1449"/>
        <v/>
      </c>
      <c r="SQ204" s="66" t="str">
        <f t="shared" si="1450"/>
        <v/>
      </c>
      <c r="SR204" s="66" t="str">
        <f t="shared" si="1451"/>
        <v/>
      </c>
      <c r="SS204" s="66" t="str">
        <f t="shared" si="1452"/>
        <v/>
      </c>
      <c r="ST204" s="66" t="str">
        <f t="shared" si="1453"/>
        <v/>
      </c>
      <c r="SU204" s="66" t="str">
        <f t="shared" si="1454"/>
        <v/>
      </c>
      <c r="SV204" s="66" t="str">
        <f t="shared" si="1455"/>
        <v/>
      </c>
      <c r="SW204" s="66" t="str">
        <f t="shared" si="1456"/>
        <v/>
      </c>
      <c r="SX204" s="66" t="str">
        <f t="shared" si="1457"/>
        <v/>
      </c>
      <c r="SY204" s="66" t="str">
        <f t="shared" si="1458"/>
        <v/>
      </c>
      <c r="SZ204" s="66" t="str">
        <f t="shared" si="1459"/>
        <v/>
      </c>
      <c r="TA204" s="66" t="str">
        <f t="shared" si="1460"/>
        <v/>
      </c>
      <c r="TB204" s="66" t="str">
        <f t="shared" si="1461"/>
        <v/>
      </c>
      <c r="TC204" s="66" t="str">
        <f t="shared" si="1462"/>
        <v/>
      </c>
      <c r="TD204" s="66" t="str">
        <f t="shared" si="1463"/>
        <v/>
      </c>
      <c r="TE204" s="66" t="str">
        <f t="shared" si="1464"/>
        <v/>
      </c>
      <c r="TF204" s="66" t="str">
        <f t="shared" si="1465"/>
        <v/>
      </c>
      <c r="TG204" s="66" t="str">
        <f t="shared" si="1466"/>
        <v/>
      </c>
      <c r="TH204" s="66" t="str">
        <f t="shared" si="1467"/>
        <v/>
      </c>
      <c r="TI204" s="66" t="str">
        <f t="shared" si="1468"/>
        <v/>
      </c>
      <c r="TJ204" s="66" t="str">
        <f t="shared" si="1469"/>
        <v/>
      </c>
      <c r="TK204" s="66" t="str">
        <f t="shared" si="1470"/>
        <v/>
      </c>
      <c r="TL204" s="66" t="str">
        <f t="shared" si="1471"/>
        <v/>
      </c>
      <c r="TM204" s="66" t="str">
        <f t="shared" si="1472"/>
        <v/>
      </c>
      <c r="TN204" s="66" t="str">
        <f t="shared" si="1473"/>
        <v/>
      </c>
      <c r="TO204" s="66" t="str">
        <f t="shared" si="1474"/>
        <v/>
      </c>
      <c r="TP204" s="66" t="str">
        <f t="shared" si="1475"/>
        <v/>
      </c>
      <c r="TQ204" s="66" t="str">
        <f t="shared" si="1476"/>
        <v/>
      </c>
      <c r="TR204" s="66" t="str">
        <f t="shared" si="1477"/>
        <v/>
      </c>
      <c r="TS204" s="66" t="str">
        <f t="shared" si="1478"/>
        <v/>
      </c>
      <c r="TT204" s="66" t="str">
        <f t="shared" si="1479"/>
        <v/>
      </c>
      <c r="TU204" s="66" t="str">
        <f t="shared" si="1480"/>
        <v/>
      </c>
      <c r="TV204" s="66" t="str">
        <f t="shared" si="1481"/>
        <v/>
      </c>
      <c r="TW204" s="66" t="str">
        <f t="shared" si="1482"/>
        <v/>
      </c>
      <c r="TX204" s="66" t="str">
        <f t="shared" si="1483"/>
        <v/>
      </c>
      <c r="TY204" s="66" t="str">
        <f t="shared" si="1484"/>
        <v/>
      </c>
      <c r="TZ204" s="66" t="str">
        <f t="shared" si="1485"/>
        <v/>
      </c>
      <c r="UA204" s="66" t="str">
        <f t="shared" si="1486"/>
        <v/>
      </c>
      <c r="UB204" s="66" t="str">
        <f t="shared" si="1487"/>
        <v/>
      </c>
      <c r="UC204" s="66" t="str">
        <f t="shared" si="1488"/>
        <v/>
      </c>
      <c r="UD204" s="66" t="str">
        <f t="shared" si="1489"/>
        <v/>
      </c>
      <c r="UE204" s="66" t="str">
        <f t="shared" si="1490"/>
        <v/>
      </c>
      <c r="UF204" s="66" t="str">
        <f t="shared" si="1491"/>
        <v/>
      </c>
      <c r="UG204" s="66" t="str">
        <f t="shared" si="1492"/>
        <v/>
      </c>
      <c r="UH204" s="66" t="str">
        <f t="shared" si="1493"/>
        <v/>
      </c>
      <c r="UI204" s="66" t="str">
        <f t="shared" si="1494"/>
        <v/>
      </c>
      <c r="UJ204" s="66" t="str">
        <f t="shared" si="1495"/>
        <v/>
      </c>
      <c r="UK204" s="66" t="str">
        <f t="shared" si="1496"/>
        <v/>
      </c>
      <c r="UL204" s="66" t="str">
        <f t="shared" si="1497"/>
        <v/>
      </c>
      <c r="UM204" s="66" t="str">
        <f t="shared" si="1498"/>
        <v/>
      </c>
      <c r="UN204" s="66" t="str">
        <f t="shared" si="1499"/>
        <v/>
      </c>
      <c r="UO204" s="66" t="str">
        <f t="shared" si="1500"/>
        <v/>
      </c>
      <c r="UP204" s="66" t="str">
        <f t="shared" si="1501"/>
        <v/>
      </c>
      <c r="UQ204" s="66" t="str">
        <f t="shared" si="1502"/>
        <v/>
      </c>
      <c r="UR204" s="66" t="str">
        <f t="shared" si="1503"/>
        <v/>
      </c>
      <c r="US204" s="66" t="str">
        <f t="shared" si="1504"/>
        <v/>
      </c>
      <c r="UT204" s="66" t="str">
        <f t="shared" si="1505"/>
        <v/>
      </c>
      <c r="UU204" s="66" t="str">
        <f t="shared" si="1506"/>
        <v/>
      </c>
      <c r="UV204" s="66" t="str">
        <f t="shared" si="1507"/>
        <v/>
      </c>
      <c r="UW204" s="66" t="str">
        <f t="shared" si="1508"/>
        <v/>
      </c>
      <c r="UX204" s="66" t="str">
        <f t="shared" si="1509"/>
        <v/>
      </c>
      <c r="UY204" s="66" t="str">
        <f t="shared" si="1510"/>
        <v/>
      </c>
      <c r="UZ204" s="66" t="str">
        <f t="shared" si="1511"/>
        <v/>
      </c>
      <c r="VA204" s="66" t="str">
        <f t="shared" si="1512"/>
        <v/>
      </c>
      <c r="VB204" s="66" t="str">
        <f t="shared" si="1513"/>
        <v/>
      </c>
      <c r="VC204" s="66" t="str">
        <f t="shared" si="1514"/>
        <v/>
      </c>
      <c r="VD204" s="66" t="str">
        <f t="shared" si="1515"/>
        <v/>
      </c>
      <c r="VE204" s="66" t="str">
        <f t="shared" si="1516"/>
        <v/>
      </c>
      <c r="VF204" s="66" t="str">
        <f t="shared" si="1517"/>
        <v/>
      </c>
      <c r="VG204" s="66" t="str">
        <f t="shared" si="1518"/>
        <v/>
      </c>
      <c r="VH204" s="66" t="str">
        <f t="shared" si="1519"/>
        <v/>
      </c>
      <c r="VI204" s="66" t="str">
        <f t="shared" si="1520"/>
        <v/>
      </c>
      <c r="VJ204" s="66" t="str">
        <f t="shared" si="1521"/>
        <v/>
      </c>
      <c r="VK204" s="66" t="str">
        <f t="shared" si="1522"/>
        <v/>
      </c>
      <c r="VL204" s="66" t="str">
        <f t="shared" si="1523"/>
        <v/>
      </c>
      <c r="VM204" s="66" t="str">
        <f t="shared" si="1524"/>
        <v/>
      </c>
      <c r="VN204" s="66" t="str">
        <f t="shared" si="1525"/>
        <v/>
      </c>
      <c r="VO204" s="66" t="str">
        <f t="shared" si="1526"/>
        <v/>
      </c>
      <c r="VP204" s="66" t="str">
        <f t="shared" si="1527"/>
        <v/>
      </c>
      <c r="VQ204" s="66" t="str">
        <f t="shared" si="1528"/>
        <v/>
      </c>
      <c r="VR204" s="66" t="str">
        <f t="shared" si="1529"/>
        <v/>
      </c>
      <c r="VS204" s="66" t="str">
        <f t="shared" si="1530"/>
        <v/>
      </c>
      <c r="VT204" s="66" t="str">
        <f t="shared" si="1531"/>
        <v/>
      </c>
      <c r="VU204" s="66" t="str">
        <f t="shared" si="1532"/>
        <v/>
      </c>
      <c r="VV204" s="66" t="str">
        <f t="shared" si="1533"/>
        <v/>
      </c>
      <c r="VW204" s="66" t="str">
        <f t="shared" si="1534"/>
        <v/>
      </c>
      <c r="VX204" s="66" t="str">
        <f t="shared" si="1535"/>
        <v/>
      </c>
      <c r="VY204" s="66" t="str">
        <f t="shared" si="1536"/>
        <v/>
      </c>
      <c r="VZ204" s="66" t="str">
        <f t="shared" si="1537"/>
        <v/>
      </c>
      <c r="WA204" s="66" t="str">
        <f t="shared" si="1538"/>
        <v/>
      </c>
      <c r="WB204" s="66" t="str">
        <f t="shared" si="1539"/>
        <v/>
      </c>
      <c r="WC204" s="66" t="str">
        <f t="shared" si="1540"/>
        <v/>
      </c>
      <c r="WD204" s="66" t="str">
        <f t="shared" si="1541"/>
        <v/>
      </c>
      <c r="WE204" s="66" t="str">
        <f t="shared" si="1542"/>
        <v/>
      </c>
      <c r="WF204" s="66" t="str">
        <f t="shared" si="1543"/>
        <v/>
      </c>
      <c r="WG204" s="66" t="str">
        <f t="shared" si="1544"/>
        <v/>
      </c>
      <c r="WH204" s="66" t="str">
        <f t="shared" si="1545"/>
        <v/>
      </c>
      <c r="WI204" s="66" t="str">
        <f t="shared" si="1546"/>
        <v/>
      </c>
      <c r="WJ204" s="66" t="str">
        <f t="shared" si="1547"/>
        <v/>
      </c>
      <c r="WK204" s="66" t="str">
        <f t="shared" si="1548"/>
        <v/>
      </c>
      <c r="WL204" s="66" t="str">
        <f t="shared" si="1549"/>
        <v/>
      </c>
      <c r="WM204" s="66" t="str">
        <f t="shared" si="1550"/>
        <v/>
      </c>
      <c r="WN204" s="66" t="str">
        <f t="shared" si="1551"/>
        <v/>
      </c>
      <c r="WO204" s="66" t="str">
        <f t="shared" si="1552"/>
        <v/>
      </c>
      <c r="WP204" s="66" t="str">
        <f t="shared" si="1553"/>
        <v/>
      </c>
      <c r="WQ204" s="66" t="str">
        <f t="shared" si="1554"/>
        <v/>
      </c>
      <c r="WR204" s="66" t="str">
        <f t="shared" si="1555"/>
        <v/>
      </c>
      <c r="WS204" s="66" t="str">
        <f t="shared" si="1556"/>
        <v/>
      </c>
      <c r="WT204" s="66" t="str">
        <f t="shared" si="1557"/>
        <v/>
      </c>
      <c r="WU204" s="66" t="str">
        <f t="shared" si="1558"/>
        <v/>
      </c>
      <c r="WV204" s="66" t="str">
        <f t="shared" si="1559"/>
        <v/>
      </c>
      <c r="WW204" s="66" t="str">
        <f t="shared" si="1560"/>
        <v/>
      </c>
      <c r="WX204" s="66" t="str">
        <f t="shared" si="1561"/>
        <v/>
      </c>
      <c r="WY204" s="66" t="str">
        <f t="shared" si="1562"/>
        <v/>
      </c>
      <c r="WZ204" s="66" t="str">
        <f t="shared" si="1563"/>
        <v/>
      </c>
      <c r="XA204" s="66" t="str">
        <f t="shared" si="1564"/>
        <v/>
      </c>
      <c r="XB204" s="66" t="str">
        <f t="shared" si="1565"/>
        <v/>
      </c>
      <c r="XC204" s="66" t="str">
        <f t="shared" si="1566"/>
        <v/>
      </c>
      <c r="XD204" s="66" t="str">
        <f t="shared" si="1567"/>
        <v/>
      </c>
      <c r="XE204" s="66" t="str">
        <f t="shared" si="1568"/>
        <v/>
      </c>
      <c r="XF204" s="66" t="str">
        <f t="shared" si="1569"/>
        <v/>
      </c>
      <c r="XG204" s="66" t="str">
        <f t="shared" si="1570"/>
        <v/>
      </c>
      <c r="XH204" s="66" t="str">
        <f t="shared" si="1571"/>
        <v/>
      </c>
      <c r="XI204" s="66" t="str">
        <f t="shared" si="1572"/>
        <v/>
      </c>
      <c r="XJ204" s="66" t="str">
        <f t="shared" si="1573"/>
        <v/>
      </c>
      <c r="XK204" s="66" t="str">
        <f t="shared" si="1574"/>
        <v/>
      </c>
      <c r="XL204" s="66" t="str">
        <f t="shared" si="1575"/>
        <v/>
      </c>
      <c r="XM204" s="66" t="str">
        <f t="shared" si="1576"/>
        <v/>
      </c>
      <c r="XN204" s="66" t="str">
        <f t="shared" si="1577"/>
        <v/>
      </c>
      <c r="XO204" s="66" t="str">
        <f t="shared" si="1578"/>
        <v/>
      </c>
      <c r="XP204" s="66" t="str">
        <f t="shared" si="1579"/>
        <v/>
      </c>
      <c r="XQ204" s="66" t="str">
        <f t="shared" si="1580"/>
        <v/>
      </c>
      <c r="XR204" s="66" t="str">
        <f t="shared" si="1581"/>
        <v/>
      </c>
      <c r="XS204" s="66" t="str">
        <f t="shared" si="1582"/>
        <v/>
      </c>
      <c r="XT204" s="66" t="str">
        <f t="shared" si="1583"/>
        <v/>
      </c>
      <c r="XU204" s="66" t="str">
        <f t="shared" si="1584"/>
        <v/>
      </c>
      <c r="XV204" s="66" t="str">
        <f t="shared" si="1585"/>
        <v/>
      </c>
      <c r="XW204" s="66" t="str">
        <f t="shared" si="1586"/>
        <v/>
      </c>
      <c r="XX204" s="66" t="str">
        <f t="shared" si="1587"/>
        <v/>
      </c>
      <c r="XY204" s="66" t="str">
        <f t="shared" si="1588"/>
        <v/>
      </c>
      <c r="XZ204" s="66" t="str">
        <f t="shared" si="1589"/>
        <v/>
      </c>
      <c r="YA204" s="66" t="str">
        <f t="shared" si="1590"/>
        <v/>
      </c>
      <c r="YB204" s="66" t="str">
        <f t="shared" si="1591"/>
        <v/>
      </c>
      <c r="YC204" s="66" t="str">
        <f t="shared" si="1592"/>
        <v/>
      </c>
      <c r="YD204" s="66" t="str">
        <f t="shared" si="1593"/>
        <v/>
      </c>
      <c r="YE204" s="66" t="str">
        <f t="shared" si="1594"/>
        <v/>
      </c>
      <c r="YF204" s="66" t="str">
        <f t="shared" si="1595"/>
        <v/>
      </c>
      <c r="YG204" s="66" t="str">
        <f t="shared" si="1596"/>
        <v/>
      </c>
      <c r="YH204" s="66" t="str">
        <f t="shared" si="1597"/>
        <v/>
      </c>
      <c r="YI204" s="66" t="str">
        <f t="shared" si="1598"/>
        <v/>
      </c>
      <c r="YJ204" s="66" t="str">
        <f t="shared" si="1599"/>
        <v/>
      </c>
      <c r="YK204" s="66" t="str">
        <f t="shared" si="1600"/>
        <v/>
      </c>
      <c r="YL204" s="66" t="str">
        <f t="shared" si="1601"/>
        <v/>
      </c>
      <c r="YM204" s="66" t="str">
        <f t="shared" si="1602"/>
        <v/>
      </c>
      <c r="YN204" s="66" t="str">
        <f t="shared" si="1603"/>
        <v/>
      </c>
      <c r="YO204" s="66" t="str">
        <f t="shared" si="1604"/>
        <v/>
      </c>
      <c r="YP204" s="66" t="str">
        <f t="shared" si="1605"/>
        <v/>
      </c>
      <c r="YQ204" s="66" t="str">
        <f t="shared" si="1606"/>
        <v/>
      </c>
      <c r="YR204" s="66" t="str">
        <f t="shared" si="1607"/>
        <v/>
      </c>
      <c r="YS204" s="66" t="str">
        <f t="shared" si="1608"/>
        <v/>
      </c>
      <c r="YT204" s="66" t="str">
        <f t="shared" si="1609"/>
        <v/>
      </c>
      <c r="YU204" s="66" t="str">
        <f t="shared" si="1610"/>
        <v/>
      </c>
      <c r="YV204" s="66" t="str">
        <f t="shared" si="1611"/>
        <v/>
      </c>
      <c r="YW204" s="66" t="str">
        <f t="shared" si="1612"/>
        <v/>
      </c>
      <c r="YX204" s="66" t="str">
        <f t="shared" si="1613"/>
        <v/>
      </c>
      <c r="YY204" s="66" t="str">
        <f t="shared" si="1614"/>
        <v/>
      </c>
      <c r="YZ204" s="66" t="str">
        <f t="shared" si="1615"/>
        <v/>
      </c>
      <c r="ZA204" s="66" t="str">
        <f t="shared" si="1616"/>
        <v/>
      </c>
      <c r="ZB204" s="66" t="str">
        <f t="shared" si="1617"/>
        <v/>
      </c>
      <c r="ZC204" s="66" t="str">
        <f t="shared" si="1618"/>
        <v/>
      </c>
      <c r="ZD204" s="66" t="str">
        <f t="shared" si="1619"/>
        <v/>
      </c>
      <c r="ZE204" s="66" t="str">
        <f t="shared" si="1620"/>
        <v/>
      </c>
      <c r="ZF204" s="66" t="str">
        <f t="shared" si="1621"/>
        <v/>
      </c>
      <c r="ZG204" s="66" t="str">
        <f t="shared" si="1622"/>
        <v/>
      </c>
      <c r="ZH204" s="66" t="str">
        <f t="shared" si="1623"/>
        <v/>
      </c>
      <c r="ZI204" s="66" t="str">
        <f t="shared" si="1624"/>
        <v/>
      </c>
      <c r="ZJ204" s="66" t="str">
        <f t="shared" si="1625"/>
        <v/>
      </c>
      <c r="ZK204" s="66" t="str">
        <f t="shared" si="1626"/>
        <v/>
      </c>
      <c r="ZL204" s="66" t="str">
        <f t="shared" si="1627"/>
        <v/>
      </c>
      <c r="ZM204" s="66" t="str">
        <f t="shared" si="1628"/>
        <v/>
      </c>
      <c r="ZN204" s="66" t="str">
        <f t="shared" si="1629"/>
        <v/>
      </c>
      <c r="ZO204" s="66" t="str">
        <f t="shared" si="1630"/>
        <v/>
      </c>
      <c r="ZP204" s="66" t="str">
        <f t="shared" si="1631"/>
        <v/>
      </c>
      <c r="ZQ204" s="66" t="str">
        <f t="shared" si="1632"/>
        <v/>
      </c>
      <c r="ZR204" s="66" t="str">
        <f t="shared" si="1633"/>
        <v/>
      </c>
      <c r="ZS204" s="66" t="str">
        <f t="shared" si="1634"/>
        <v/>
      </c>
      <c r="ZT204" s="66" t="str">
        <f t="shared" si="1635"/>
        <v/>
      </c>
      <c r="ZU204" s="66" t="str">
        <f t="shared" si="1636"/>
        <v/>
      </c>
      <c r="ZV204" s="66" t="str">
        <f t="shared" si="1637"/>
        <v/>
      </c>
      <c r="ZW204" s="66" t="str">
        <f t="shared" si="1638"/>
        <v/>
      </c>
      <c r="ZX204" s="66" t="str">
        <f t="shared" si="1639"/>
        <v/>
      </c>
      <c r="ZY204" s="66" t="str">
        <f t="shared" si="1640"/>
        <v/>
      </c>
      <c r="ZZ204" s="66" t="str">
        <f t="shared" si="1641"/>
        <v/>
      </c>
      <c r="AAA204" s="66" t="str">
        <f t="shared" si="1642"/>
        <v/>
      </c>
      <c r="AAB204" s="66" t="str">
        <f t="shared" si="1643"/>
        <v/>
      </c>
      <c r="AAC204" s="66" t="str">
        <f t="shared" si="1644"/>
        <v/>
      </c>
      <c r="AAD204" s="66" t="str">
        <f t="shared" si="1645"/>
        <v/>
      </c>
      <c r="AAE204" s="66" t="str">
        <f t="shared" si="1646"/>
        <v/>
      </c>
      <c r="AAF204" s="66" t="str">
        <f t="shared" si="1647"/>
        <v/>
      </c>
      <c r="AAG204" s="66" t="str">
        <f t="shared" si="1648"/>
        <v/>
      </c>
      <c r="AAH204" s="66" t="str">
        <f t="shared" si="1649"/>
        <v/>
      </c>
      <c r="AAI204" s="66" t="str">
        <f t="shared" si="1650"/>
        <v/>
      </c>
      <c r="AAJ204" s="66" t="str">
        <f t="shared" si="1651"/>
        <v/>
      </c>
      <c r="AAK204" s="66" t="str">
        <f t="shared" si="1652"/>
        <v/>
      </c>
      <c r="AAL204" s="66" t="str">
        <f t="shared" si="1653"/>
        <v/>
      </c>
      <c r="AAM204" s="66" t="str">
        <f t="shared" si="1654"/>
        <v/>
      </c>
      <c r="AAN204" s="66" t="str">
        <f t="shared" si="1655"/>
        <v/>
      </c>
      <c r="AAO204" s="66" t="str">
        <f t="shared" si="1656"/>
        <v/>
      </c>
      <c r="AAP204" s="66" t="str">
        <f t="shared" si="1657"/>
        <v/>
      </c>
      <c r="AAQ204" s="66" t="str">
        <f t="shared" si="1658"/>
        <v/>
      </c>
      <c r="AAR204" s="66" t="str">
        <f t="shared" si="1659"/>
        <v/>
      </c>
      <c r="AAS204" s="66" t="str">
        <f t="shared" si="1660"/>
        <v/>
      </c>
      <c r="AAT204" s="66" t="str">
        <f t="shared" si="1661"/>
        <v/>
      </c>
      <c r="AAU204" s="66" t="str">
        <f t="shared" si="1662"/>
        <v/>
      </c>
      <c r="AAV204" s="66" t="str">
        <f t="shared" si="1663"/>
        <v/>
      </c>
      <c r="AAW204" s="66" t="str">
        <f t="shared" si="1664"/>
        <v/>
      </c>
      <c r="AAX204" s="66" t="str">
        <f t="shared" si="1665"/>
        <v/>
      </c>
      <c r="AAY204" s="66" t="str">
        <f t="shared" si="1666"/>
        <v/>
      </c>
      <c r="AAZ204" s="66" t="str">
        <f t="shared" si="1667"/>
        <v/>
      </c>
      <c r="ABA204" s="66" t="str">
        <f t="shared" si="1668"/>
        <v/>
      </c>
      <c r="ABB204" s="66" t="str">
        <f t="shared" si="1669"/>
        <v/>
      </c>
      <c r="ABC204" s="66" t="str">
        <f t="shared" si="1670"/>
        <v/>
      </c>
      <c r="ABD204" s="66" t="str">
        <f t="shared" si="1671"/>
        <v/>
      </c>
      <c r="ABE204" s="66" t="str">
        <f t="shared" si="1672"/>
        <v/>
      </c>
      <c r="ABF204" s="66" t="str">
        <f t="shared" si="1673"/>
        <v/>
      </c>
      <c r="ABG204" s="66" t="str">
        <f t="shared" si="1674"/>
        <v/>
      </c>
      <c r="ABH204" s="66" t="str">
        <f t="shared" si="1675"/>
        <v/>
      </c>
      <c r="ABI204" s="66" t="str">
        <f t="shared" si="1676"/>
        <v/>
      </c>
      <c r="ABJ204" s="66" t="str">
        <f t="shared" si="1677"/>
        <v/>
      </c>
      <c r="ABK204" s="66" t="str">
        <f t="shared" si="1678"/>
        <v/>
      </c>
      <c r="ABL204" s="66" t="str">
        <f t="shared" si="1679"/>
        <v/>
      </c>
      <c r="ABM204" s="66" t="str">
        <f t="shared" si="1680"/>
        <v/>
      </c>
      <c r="ABN204" s="66" t="str">
        <f t="shared" si="1681"/>
        <v/>
      </c>
      <c r="ABO204" s="66" t="str">
        <f t="shared" si="1682"/>
        <v/>
      </c>
      <c r="ABP204" s="66" t="str">
        <f t="shared" si="1683"/>
        <v/>
      </c>
      <c r="ABQ204" s="66" t="str">
        <f t="shared" si="1684"/>
        <v/>
      </c>
      <c r="ABR204" s="66" t="str">
        <f t="shared" si="1685"/>
        <v/>
      </c>
      <c r="ABS204" s="66" t="str">
        <f t="shared" si="1686"/>
        <v/>
      </c>
      <c r="ABT204" s="66" t="str">
        <f t="shared" si="1687"/>
        <v/>
      </c>
      <c r="ABU204" s="66" t="str">
        <f t="shared" si="1688"/>
        <v/>
      </c>
      <c r="ABV204" s="66" t="str">
        <f t="shared" si="1689"/>
        <v/>
      </c>
      <c r="ABW204" s="66" t="str">
        <f t="shared" si="1690"/>
        <v/>
      </c>
      <c r="ABX204" s="66" t="str">
        <f t="shared" si="1691"/>
        <v/>
      </c>
      <c r="ABY204" s="66" t="str">
        <f t="shared" si="1692"/>
        <v/>
      </c>
      <c r="ABZ204" s="66" t="str">
        <f t="shared" si="1693"/>
        <v/>
      </c>
      <c r="ACA204" s="66" t="str">
        <f t="shared" si="1694"/>
        <v/>
      </c>
      <c r="ACB204" s="66" t="str">
        <f t="shared" si="1695"/>
        <v/>
      </c>
      <c r="ACC204" s="66" t="str">
        <f t="shared" si="1696"/>
        <v/>
      </c>
      <c r="ACD204" s="66" t="str">
        <f t="shared" si="1697"/>
        <v/>
      </c>
      <c r="ACE204" s="66" t="str">
        <f t="shared" si="1698"/>
        <v/>
      </c>
      <c r="ACF204" s="66" t="str">
        <f t="shared" si="1699"/>
        <v/>
      </c>
      <c r="ACG204" s="66" t="str">
        <f t="shared" si="1700"/>
        <v/>
      </c>
      <c r="ACH204" s="66" t="str">
        <f t="shared" si="1701"/>
        <v/>
      </c>
      <c r="ACI204" s="66" t="str">
        <f t="shared" si="1702"/>
        <v/>
      </c>
      <c r="ACJ204" s="66" t="str">
        <f t="shared" si="1703"/>
        <v/>
      </c>
      <c r="ACK204" s="66" t="str">
        <f t="shared" si="1704"/>
        <v/>
      </c>
      <c r="ACL204" s="66" t="str">
        <f t="shared" si="1705"/>
        <v/>
      </c>
      <c r="ACM204" s="66" t="str">
        <f t="shared" ref="ACM204:ACN204" si="1718">IF(AND(ACS$3="Unit", ACL204=""), "", IF(AND(ACS$3="Unit", ACL204="-"),"", IF(ACS$3="Unit", "kg/GJ delivered", IF(AND(NY204&lt;&gt;"", NY204&lt;&gt;"-", NX204="-"),"", IF($H204="","", IF(NX204="nd", "",IF(NX204="&lt;n.a.&gt;", "", IF(NY204="#/MJ", "", IF(NY204="kg/GJ delivered",NX204,IF(NY204="g/MJ delivered",NX204,IF(NY204="kg/MJ delivered",NX204*1000,IF(NY204="mg/MJ delivered",NX204/1000,IF(NY204="g/kg",((NX204)*(1/$I204)*(1/$H204)),IF(NY204="mg/kg",((NX204/1000)*(1/$I204)*(1/$H204)),IF(NY204="mg/MJ delivered",NX204/1000,IF(NY204="-","","Error"))))))))))))))))</f>
        <v/>
      </c>
      <c r="ACN204" s="66" t="str">
        <f t="shared" si="1718"/>
        <v/>
      </c>
      <c r="ACO204" s="66" t="str">
        <f t="shared" si="1707"/>
        <v/>
      </c>
      <c r="ACP204" s="66" t="str">
        <f t="shared" si="1708"/>
        <v/>
      </c>
      <c r="ACQ204" s="66" t="str">
        <f t="shared" si="1709"/>
        <v/>
      </c>
      <c r="ACR204" s="66" t="str">
        <f t="shared" si="1710"/>
        <v/>
      </c>
      <c r="ACS204" s="66" t="str">
        <f t="shared" si="1711"/>
        <v/>
      </c>
      <c r="ACT204" s="66" t="str">
        <f t="shared" si="1712"/>
        <v/>
      </c>
    </row>
    <row r="205" spans="2:774" ht="15.75" customHeight="1" x14ac:dyDescent="0.25">
      <c r="B205" s="66">
        <v>302</v>
      </c>
      <c r="C205" s="66" t="s">
        <v>1122</v>
      </c>
      <c r="D205" s="66" t="s">
        <v>1115</v>
      </c>
      <c r="E205" s="156" t="s">
        <v>838</v>
      </c>
      <c r="F205" s="66" t="s">
        <v>497</v>
      </c>
      <c r="G205" s="66" t="s">
        <v>490</v>
      </c>
      <c r="H205" s="126">
        <v>0.122</v>
      </c>
      <c r="I205" s="130">
        <f>'Heating Values'!E130</f>
        <v>16.430981012658226</v>
      </c>
      <c r="J205" s="66" t="str">
        <f t="shared" si="1320"/>
        <v>Firewood, Traditional, CN</v>
      </c>
      <c r="K205" s="66" t="s">
        <v>1254</v>
      </c>
      <c r="L205" s="66" t="s">
        <v>1254</v>
      </c>
      <c r="M205" s="66" t="s">
        <v>1254</v>
      </c>
      <c r="N205" s="66" t="s">
        <v>1254</v>
      </c>
      <c r="O205" s="66" t="s">
        <v>1117</v>
      </c>
      <c r="P205" s="66" t="str">
        <f t="shared" si="1327"/>
        <v>CN</v>
      </c>
      <c r="Q205" s="66" t="s">
        <v>87</v>
      </c>
      <c r="R205" s="158" t="s">
        <v>128</v>
      </c>
      <c r="S205" s="158" t="s">
        <v>128</v>
      </c>
      <c r="T205" s="158" t="s">
        <v>128</v>
      </c>
      <c r="U205" s="158" t="s">
        <v>128</v>
      </c>
      <c r="V205" s="158" t="s">
        <v>128</v>
      </c>
      <c r="W205" s="158" t="s">
        <v>128</v>
      </c>
      <c r="X205" s="158" t="s">
        <v>128</v>
      </c>
      <c r="Y205" s="158" t="s">
        <v>128</v>
      </c>
      <c r="Z205" s="158" t="s">
        <v>128</v>
      </c>
      <c r="AA205" s="158" t="s">
        <v>128</v>
      </c>
      <c r="AB205" s="158" t="s">
        <v>128</v>
      </c>
      <c r="AC205" s="158" t="s">
        <v>128</v>
      </c>
      <c r="AD205" s="158" t="s">
        <v>128</v>
      </c>
      <c r="AE205" s="158" t="s">
        <v>128</v>
      </c>
      <c r="AF205" s="158" t="s">
        <v>128</v>
      </c>
      <c r="AG205" s="158" t="s">
        <v>128</v>
      </c>
      <c r="AH205" s="158" t="s">
        <v>128</v>
      </c>
      <c r="AI205" s="158" t="s">
        <v>128</v>
      </c>
      <c r="AJ205" s="165" t="s">
        <v>608</v>
      </c>
      <c r="AK205" s="158" t="s">
        <v>523</v>
      </c>
      <c r="AL205" s="163" t="s">
        <v>1142</v>
      </c>
      <c r="AM205" s="158" t="s">
        <v>523</v>
      </c>
      <c r="AN205" s="163" t="s">
        <v>1154</v>
      </c>
      <c r="AO205" s="158" t="s">
        <v>523</v>
      </c>
      <c r="AP205" s="158" t="s">
        <v>128</v>
      </c>
      <c r="AQ205" s="158" t="s">
        <v>128</v>
      </c>
      <c r="AR205" s="158" t="s">
        <v>128</v>
      </c>
      <c r="AS205" s="158" t="s">
        <v>128</v>
      </c>
      <c r="AT205" s="158" t="s">
        <v>128</v>
      </c>
      <c r="AU205" s="158" t="s">
        <v>128</v>
      </c>
      <c r="AV205" s="158" t="s">
        <v>128</v>
      </c>
      <c r="AW205" s="158" t="s">
        <v>128</v>
      </c>
      <c r="AX205" s="158" t="s">
        <v>128</v>
      </c>
      <c r="AY205" s="158" t="s">
        <v>128</v>
      </c>
      <c r="AZ205" s="158" t="s">
        <v>128</v>
      </c>
      <c r="BA205" s="158" t="s">
        <v>128</v>
      </c>
      <c r="BB205" s="158" t="s">
        <v>128</v>
      </c>
      <c r="BC205" s="158" t="s">
        <v>128</v>
      </c>
      <c r="BD205" s="158" t="s">
        <v>128</v>
      </c>
      <c r="BE205" s="158" t="s">
        <v>128</v>
      </c>
      <c r="BF205" s="158" t="s">
        <v>128</v>
      </c>
      <c r="BG205" s="158" t="s">
        <v>128</v>
      </c>
      <c r="BH205" s="158" t="s">
        <v>128</v>
      </c>
      <c r="BI205" s="158" t="s">
        <v>128</v>
      </c>
      <c r="BJ205" s="158" t="s">
        <v>128</v>
      </c>
      <c r="BK205" s="158" t="s">
        <v>128</v>
      </c>
      <c r="BL205" s="158" t="s">
        <v>128</v>
      </c>
      <c r="BM205" s="158" t="s">
        <v>128</v>
      </c>
      <c r="BN205" s="158" t="s">
        <v>128</v>
      </c>
      <c r="BO205" s="158" t="s">
        <v>128</v>
      </c>
      <c r="BP205" s="158" t="s">
        <v>128</v>
      </c>
      <c r="BQ205" s="158" t="s">
        <v>128</v>
      </c>
      <c r="BR205" s="158" t="s">
        <v>128</v>
      </c>
      <c r="BS205" s="158" t="s">
        <v>128</v>
      </c>
      <c r="BT205" s="158" t="s">
        <v>128</v>
      </c>
      <c r="BU205" s="158" t="s">
        <v>128</v>
      </c>
      <c r="BV205" s="158" t="s">
        <v>128</v>
      </c>
      <c r="BW205" s="158" t="s">
        <v>128</v>
      </c>
      <c r="BX205" s="158" t="s">
        <v>128</v>
      </c>
      <c r="BY205" s="158" t="s">
        <v>128</v>
      </c>
      <c r="BZ205" s="158" t="s">
        <v>128</v>
      </c>
      <c r="CA205" s="158" t="s">
        <v>128</v>
      </c>
      <c r="CB205" s="158" t="s">
        <v>128</v>
      </c>
      <c r="CC205" s="158" t="s">
        <v>128</v>
      </c>
      <c r="CD205" s="158" t="s">
        <v>128</v>
      </c>
      <c r="CE205" s="158" t="s">
        <v>128</v>
      </c>
      <c r="CF205" s="158" t="s">
        <v>128</v>
      </c>
      <c r="CG205" s="158" t="s">
        <v>128</v>
      </c>
      <c r="CH205" s="158" t="s">
        <v>128</v>
      </c>
      <c r="CI205" s="158" t="s">
        <v>128</v>
      </c>
      <c r="CJ205" s="158" t="s">
        <v>128</v>
      </c>
      <c r="CK205" s="158" t="s">
        <v>128</v>
      </c>
      <c r="CL205" s="158" t="s">
        <v>128</v>
      </c>
      <c r="CM205" s="158" t="s">
        <v>128</v>
      </c>
      <c r="CN205" s="158" t="s">
        <v>128</v>
      </c>
      <c r="CO205" s="158" t="s">
        <v>128</v>
      </c>
      <c r="CP205" s="158" t="s">
        <v>128</v>
      </c>
      <c r="CQ205" s="158" t="s">
        <v>128</v>
      </c>
      <c r="CR205" s="158" t="s">
        <v>128</v>
      </c>
      <c r="CS205" s="158" t="s">
        <v>128</v>
      </c>
      <c r="CT205" s="158" t="s">
        <v>128</v>
      </c>
      <c r="CU205" s="158" t="s">
        <v>128</v>
      </c>
      <c r="CV205" s="158" t="s">
        <v>128</v>
      </c>
      <c r="CW205" s="158" t="s">
        <v>128</v>
      </c>
      <c r="CX205" s="158" t="s">
        <v>128</v>
      </c>
      <c r="CY205" s="158" t="s">
        <v>128</v>
      </c>
      <c r="CZ205" s="158" t="s">
        <v>128</v>
      </c>
      <c r="DA205" s="158" t="s">
        <v>128</v>
      </c>
      <c r="DB205" s="158" t="s">
        <v>128</v>
      </c>
      <c r="DC205" s="158" t="s">
        <v>128</v>
      </c>
      <c r="DD205" s="158" t="s">
        <v>128</v>
      </c>
      <c r="DE205" s="158" t="s">
        <v>128</v>
      </c>
      <c r="DF205" s="158" t="s">
        <v>128</v>
      </c>
      <c r="DG205" s="158" t="s">
        <v>128</v>
      </c>
      <c r="DH205" s="158" t="s">
        <v>128</v>
      </c>
      <c r="DI205" s="158" t="s">
        <v>128</v>
      </c>
      <c r="DJ205" s="158" t="s">
        <v>128</v>
      </c>
      <c r="DK205" s="158" t="s">
        <v>128</v>
      </c>
      <c r="DL205" s="158" t="s">
        <v>128</v>
      </c>
      <c r="DM205" s="158" t="s">
        <v>128</v>
      </c>
      <c r="DN205" s="158" t="s">
        <v>128</v>
      </c>
      <c r="DO205" s="158" t="s">
        <v>128</v>
      </c>
      <c r="DP205" s="158" t="s">
        <v>128</v>
      </c>
      <c r="DQ205" s="158" t="s">
        <v>128</v>
      </c>
      <c r="DR205" s="158" t="s">
        <v>128</v>
      </c>
      <c r="DS205" s="158" t="s">
        <v>128</v>
      </c>
      <c r="DT205" s="158" t="s">
        <v>128</v>
      </c>
      <c r="DU205" s="158" t="s">
        <v>128</v>
      </c>
      <c r="DV205" s="158" t="s">
        <v>128</v>
      </c>
      <c r="DW205" s="158" t="s">
        <v>128</v>
      </c>
      <c r="DX205" s="158" t="s">
        <v>128</v>
      </c>
      <c r="DY205" s="158" t="s">
        <v>128</v>
      </c>
      <c r="DZ205" s="158" t="s">
        <v>128</v>
      </c>
      <c r="EA205" s="158" t="s">
        <v>128</v>
      </c>
      <c r="EB205" s="158" t="s">
        <v>128</v>
      </c>
      <c r="EC205" s="158" t="s">
        <v>128</v>
      </c>
      <c r="ED205" s="158" t="s">
        <v>128</v>
      </c>
      <c r="EE205" s="158" t="s">
        <v>128</v>
      </c>
      <c r="EF205" s="158" t="s">
        <v>128</v>
      </c>
      <c r="EG205" s="158" t="s">
        <v>128</v>
      </c>
      <c r="EH205" s="158" t="s">
        <v>128</v>
      </c>
      <c r="EI205" s="158" t="s">
        <v>128</v>
      </c>
      <c r="EJ205" s="158" t="s">
        <v>128</v>
      </c>
      <c r="EK205" s="158" t="s">
        <v>128</v>
      </c>
      <c r="EL205" s="158" t="s">
        <v>128</v>
      </c>
      <c r="EM205" s="158" t="s">
        <v>128</v>
      </c>
      <c r="EN205" s="158" t="s">
        <v>128</v>
      </c>
      <c r="EO205" s="158" t="s">
        <v>128</v>
      </c>
      <c r="EP205" s="158" t="s">
        <v>128</v>
      </c>
      <c r="EQ205" s="158" t="s">
        <v>128</v>
      </c>
      <c r="ER205" s="158" t="s">
        <v>128</v>
      </c>
      <c r="ES205" s="158" t="s">
        <v>128</v>
      </c>
      <c r="ET205" s="158" t="s">
        <v>128</v>
      </c>
      <c r="EU205" s="158" t="s">
        <v>128</v>
      </c>
      <c r="EV205" s="158" t="s">
        <v>128</v>
      </c>
      <c r="EW205" s="158" t="s">
        <v>128</v>
      </c>
      <c r="EX205" s="158" t="s">
        <v>128</v>
      </c>
      <c r="EY205" s="158" t="s">
        <v>128</v>
      </c>
      <c r="EZ205" s="158" t="s">
        <v>128</v>
      </c>
      <c r="FA205" s="158" t="s">
        <v>128</v>
      </c>
      <c r="FB205" s="158" t="s">
        <v>128</v>
      </c>
      <c r="FC205" s="158" t="s">
        <v>128</v>
      </c>
      <c r="FD205" s="158" t="s">
        <v>128</v>
      </c>
      <c r="FE205" s="158" t="s">
        <v>128</v>
      </c>
      <c r="FF205" s="158" t="s">
        <v>128</v>
      </c>
      <c r="FG205" s="158" t="s">
        <v>128</v>
      </c>
      <c r="FH205" s="158" t="s">
        <v>128</v>
      </c>
      <c r="FI205" s="158" t="s">
        <v>128</v>
      </c>
      <c r="FJ205" s="158" t="s">
        <v>128</v>
      </c>
      <c r="FK205" s="158" t="s">
        <v>128</v>
      </c>
      <c r="FL205" s="158" t="s">
        <v>128</v>
      </c>
      <c r="FM205" s="158" t="s">
        <v>128</v>
      </c>
      <c r="FN205" s="158" t="s">
        <v>128</v>
      </c>
      <c r="FO205" s="158" t="s">
        <v>128</v>
      </c>
      <c r="FP205" s="158" t="s">
        <v>128</v>
      </c>
      <c r="FQ205" s="158" t="s">
        <v>128</v>
      </c>
      <c r="FR205" s="158" t="s">
        <v>128</v>
      </c>
      <c r="FS205" s="158" t="s">
        <v>128</v>
      </c>
      <c r="FT205" s="158" t="s">
        <v>128</v>
      </c>
      <c r="FU205" s="158" t="s">
        <v>128</v>
      </c>
      <c r="FV205" s="158" t="s">
        <v>128</v>
      </c>
      <c r="FW205" s="158" t="s">
        <v>128</v>
      </c>
      <c r="FX205" s="158" t="s">
        <v>128</v>
      </c>
      <c r="FY205" s="158" t="s">
        <v>128</v>
      </c>
      <c r="FZ205" s="158" t="s">
        <v>128</v>
      </c>
      <c r="GA205" s="158" t="s">
        <v>128</v>
      </c>
      <c r="GB205" s="158" t="s">
        <v>128</v>
      </c>
      <c r="GC205" s="158" t="s">
        <v>128</v>
      </c>
      <c r="GD205" s="158" t="s">
        <v>128</v>
      </c>
      <c r="GE205" s="158" t="s">
        <v>128</v>
      </c>
      <c r="GF205" s="158" t="s">
        <v>128</v>
      </c>
      <c r="GG205" s="158" t="s">
        <v>128</v>
      </c>
      <c r="GH205" s="158" t="s">
        <v>128</v>
      </c>
      <c r="GI205" s="158" t="s">
        <v>128</v>
      </c>
      <c r="GJ205" s="158" t="s">
        <v>128</v>
      </c>
      <c r="GK205" s="158" t="s">
        <v>128</v>
      </c>
      <c r="GL205" s="158" t="s">
        <v>128</v>
      </c>
      <c r="GM205" s="158" t="s">
        <v>128</v>
      </c>
      <c r="GN205" s="158" t="s">
        <v>128</v>
      </c>
      <c r="GO205" s="158" t="s">
        <v>128</v>
      </c>
      <c r="GP205" s="158" t="s">
        <v>128</v>
      </c>
      <c r="GQ205" s="158" t="s">
        <v>128</v>
      </c>
      <c r="GR205" s="158" t="s">
        <v>128</v>
      </c>
      <c r="GS205" s="158" t="s">
        <v>128</v>
      </c>
      <c r="GT205" s="158" t="s">
        <v>128</v>
      </c>
      <c r="GU205" s="158" t="s">
        <v>128</v>
      </c>
      <c r="GV205" s="158" t="s">
        <v>128</v>
      </c>
      <c r="GW205" s="158" t="s">
        <v>128</v>
      </c>
      <c r="GX205" s="158" t="s">
        <v>128</v>
      </c>
      <c r="GY205" s="158" t="s">
        <v>128</v>
      </c>
      <c r="GZ205" s="158" t="s">
        <v>128</v>
      </c>
      <c r="HA205" s="158" t="s">
        <v>128</v>
      </c>
      <c r="HB205" s="158" t="s">
        <v>128</v>
      </c>
      <c r="HC205" s="158" t="s">
        <v>128</v>
      </c>
      <c r="HD205" s="158" t="s">
        <v>128</v>
      </c>
      <c r="HE205" s="158" t="s">
        <v>128</v>
      </c>
      <c r="HF205" s="158" t="s">
        <v>128</v>
      </c>
      <c r="HG205" s="158" t="s">
        <v>128</v>
      </c>
      <c r="HH205" s="158" t="s">
        <v>128</v>
      </c>
      <c r="HI205" s="158" t="s">
        <v>128</v>
      </c>
      <c r="HJ205" s="158" t="s">
        <v>128</v>
      </c>
      <c r="HK205" s="158" t="s">
        <v>128</v>
      </c>
      <c r="HL205" s="158" t="s">
        <v>128</v>
      </c>
      <c r="HM205" s="158" t="s">
        <v>128</v>
      </c>
      <c r="HN205" s="158" t="s">
        <v>128</v>
      </c>
      <c r="HO205" s="158" t="s">
        <v>128</v>
      </c>
      <c r="HP205" s="158" t="s">
        <v>128</v>
      </c>
      <c r="HQ205" s="158" t="s">
        <v>128</v>
      </c>
      <c r="HR205" s="158" t="s">
        <v>128</v>
      </c>
      <c r="HS205" s="158" t="s">
        <v>128</v>
      </c>
      <c r="HT205" s="158" t="s">
        <v>128</v>
      </c>
      <c r="HU205" s="158" t="s">
        <v>128</v>
      </c>
      <c r="HV205" s="158" t="s">
        <v>128</v>
      </c>
      <c r="HW205" s="158" t="s">
        <v>128</v>
      </c>
      <c r="HX205" s="158" t="s">
        <v>128</v>
      </c>
      <c r="HY205" s="158" t="s">
        <v>128</v>
      </c>
      <c r="HZ205" s="158" t="s">
        <v>128</v>
      </c>
      <c r="IA205" s="158" t="s">
        <v>128</v>
      </c>
      <c r="IB205" s="158" t="s">
        <v>128</v>
      </c>
      <c r="IC205" s="158" t="s">
        <v>128</v>
      </c>
      <c r="ID205" s="158" t="s">
        <v>128</v>
      </c>
      <c r="IE205" s="158" t="s">
        <v>128</v>
      </c>
      <c r="IF205" s="158" t="s">
        <v>128</v>
      </c>
      <c r="IG205" s="158" t="s">
        <v>128</v>
      </c>
      <c r="IH205" s="158" t="s">
        <v>128</v>
      </c>
      <c r="II205" s="158" t="s">
        <v>128</v>
      </c>
      <c r="IJ205" s="158" t="s">
        <v>128</v>
      </c>
      <c r="IK205" s="158" t="s">
        <v>128</v>
      </c>
      <c r="IL205" s="158" t="s">
        <v>128</v>
      </c>
      <c r="IM205" s="158" t="s">
        <v>128</v>
      </c>
      <c r="IN205" s="158" t="s">
        <v>128</v>
      </c>
      <c r="IO205" s="158" t="s">
        <v>128</v>
      </c>
      <c r="IP205" s="158" t="s">
        <v>128</v>
      </c>
      <c r="IQ205" s="158" t="s">
        <v>128</v>
      </c>
      <c r="IR205" s="158" t="s">
        <v>128</v>
      </c>
      <c r="IS205" s="158" t="s">
        <v>128</v>
      </c>
      <c r="IT205" s="158" t="s">
        <v>128</v>
      </c>
      <c r="IU205" s="158" t="s">
        <v>128</v>
      </c>
      <c r="IV205" s="158" t="s">
        <v>128</v>
      </c>
      <c r="IW205" s="158" t="s">
        <v>128</v>
      </c>
      <c r="IX205" s="158" t="s">
        <v>128</v>
      </c>
      <c r="IY205" s="158" t="s">
        <v>128</v>
      </c>
      <c r="IZ205" s="158" t="s">
        <v>128</v>
      </c>
      <c r="JA205" s="158" t="s">
        <v>128</v>
      </c>
      <c r="JB205" s="158" t="s">
        <v>128</v>
      </c>
      <c r="JC205" s="158" t="s">
        <v>128</v>
      </c>
      <c r="JD205" s="158" t="s">
        <v>128</v>
      </c>
      <c r="JE205" s="158" t="s">
        <v>128</v>
      </c>
      <c r="JF205" s="158" t="s">
        <v>128</v>
      </c>
      <c r="JG205" s="158" t="s">
        <v>128</v>
      </c>
      <c r="JH205" s="158" t="s">
        <v>128</v>
      </c>
      <c r="JI205" s="158" t="s">
        <v>128</v>
      </c>
      <c r="JJ205" s="158" t="s">
        <v>128</v>
      </c>
      <c r="JK205" s="158" t="s">
        <v>128</v>
      </c>
      <c r="JL205" s="158" t="s">
        <v>128</v>
      </c>
      <c r="JM205" s="158" t="s">
        <v>128</v>
      </c>
      <c r="JN205" s="158" t="s">
        <v>128</v>
      </c>
      <c r="JO205" s="158" t="s">
        <v>128</v>
      </c>
      <c r="JP205" s="158" t="s">
        <v>128</v>
      </c>
      <c r="JQ205" s="158" t="s">
        <v>128</v>
      </c>
      <c r="JR205" s="158" t="s">
        <v>128</v>
      </c>
      <c r="JS205" s="158" t="s">
        <v>128</v>
      </c>
      <c r="JT205" s="158" t="s">
        <v>128</v>
      </c>
      <c r="JU205" s="158" t="s">
        <v>128</v>
      </c>
      <c r="JV205" s="158" t="s">
        <v>128</v>
      </c>
      <c r="JW205" s="158" t="s">
        <v>128</v>
      </c>
      <c r="JX205" s="158" t="s">
        <v>128</v>
      </c>
      <c r="JY205" s="158" t="s">
        <v>128</v>
      </c>
      <c r="JZ205" s="158" t="s">
        <v>128</v>
      </c>
      <c r="KA205" s="158" t="s">
        <v>128</v>
      </c>
      <c r="KB205" s="158" t="s">
        <v>128</v>
      </c>
      <c r="KC205" s="158" t="s">
        <v>128</v>
      </c>
      <c r="KD205" s="158" t="s">
        <v>128</v>
      </c>
      <c r="KE205" s="158" t="s">
        <v>128</v>
      </c>
      <c r="KF205" s="158" t="s">
        <v>128</v>
      </c>
      <c r="KG205" s="158" t="s">
        <v>128</v>
      </c>
      <c r="KH205" s="158" t="s">
        <v>128</v>
      </c>
      <c r="KI205" s="158" t="s">
        <v>128</v>
      </c>
      <c r="KJ205" s="158" t="s">
        <v>128</v>
      </c>
      <c r="KK205" s="158" t="s">
        <v>128</v>
      </c>
      <c r="KL205" s="158" t="s">
        <v>128</v>
      </c>
      <c r="KM205" s="158" t="s">
        <v>128</v>
      </c>
      <c r="KN205" s="158" t="s">
        <v>128</v>
      </c>
      <c r="KO205" s="158" t="s">
        <v>128</v>
      </c>
      <c r="KP205" s="158" t="s">
        <v>128</v>
      </c>
      <c r="KQ205" s="158" t="s">
        <v>128</v>
      </c>
      <c r="KR205" s="158" t="s">
        <v>128</v>
      </c>
      <c r="KS205" s="158" t="s">
        <v>128</v>
      </c>
      <c r="KT205" s="158" t="s">
        <v>128</v>
      </c>
      <c r="KU205" s="158" t="s">
        <v>128</v>
      </c>
      <c r="KV205" s="158" t="s">
        <v>128</v>
      </c>
      <c r="KW205" s="158" t="s">
        <v>128</v>
      </c>
      <c r="KX205" s="158" t="s">
        <v>128</v>
      </c>
      <c r="KY205" s="158" t="s">
        <v>128</v>
      </c>
      <c r="KZ205" s="158" t="s">
        <v>128</v>
      </c>
      <c r="LA205" s="158" t="s">
        <v>128</v>
      </c>
      <c r="LB205" s="158" t="s">
        <v>128</v>
      </c>
      <c r="LC205" s="158" t="s">
        <v>128</v>
      </c>
      <c r="LD205" s="158" t="s">
        <v>128</v>
      </c>
      <c r="LE205" s="158" t="s">
        <v>128</v>
      </c>
      <c r="LF205" s="158" t="s">
        <v>128</v>
      </c>
      <c r="LG205" s="158" t="s">
        <v>128</v>
      </c>
      <c r="LH205" s="158" t="s">
        <v>128</v>
      </c>
      <c r="LI205" s="158" t="s">
        <v>128</v>
      </c>
      <c r="LJ205" s="158" t="s">
        <v>128</v>
      </c>
      <c r="LK205" s="158" t="s">
        <v>128</v>
      </c>
      <c r="LL205" s="158" t="s">
        <v>128</v>
      </c>
      <c r="LM205" s="158" t="s">
        <v>128</v>
      </c>
      <c r="LN205" s="158" t="s">
        <v>128</v>
      </c>
      <c r="LO205" s="158" t="s">
        <v>128</v>
      </c>
      <c r="LP205" s="158" t="s">
        <v>128</v>
      </c>
      <c r="LQ205" s="158" t="s">
        <v>128</v>
      </c>
      <c r="LR205" s="158" t="s">
        <v>128</v>
      </c>
      <c r="LS205" s="158" t="s">
        <v>128</v>
      </c>
      <c r="LT205" s="158" t="s">
        <v>128</v>
      </c>
      <c r="LU205" s="158" t="s">
        <v>128</v>
      </c>
      <c r="LV205" s="158" t="s">
        <v>128</v>
      </c>
      <c r="LW205" s="158" t="s">
        <v>128</v>
      </c>
      <c r="LX205" s="158" t="s">
        <v>128</v>
      </c>
      <c r="LY205" s="158" t="s">
        <v>128</v>
      </c>
      <c r="LZ205" s="158" t="s">
        <v>128</v>
      </c>
      <c r="MA205" s="158" t="s">
        <v>128</v>
      </c>
      <c r="MB205" s="158" t="s">
        <v>128</v>
      </c>
      <c r="MC205" s="158" t="s">
        <v>128</v>
      </c>
      <c r="MD205" s="158" t="s">
        <v>128</v>
      </c>
      <c r="ME205" s="158" t="s">
        <v>128</v>
      </c>
      <c r="MF205" s="158" t="s">
        <v>128</v>
      </c>
      <c r="MG205" s="158" t="s">
        <v>128</v>
      </c>
      <c r="MH205" s="158" t="s">
        <v>128</v>
      </c>
      <c r="MI205" s="158" t="s">
        <v>128</v>
      </c>
      <c r="MJ205" s="158" t="s">
        <v>128</v>
      </c>
      <c r="MK205" s="158" t="s">
        <v>128</v>
      </c>
      <c r="ML205" s="158" t="s">
        <v>128</v>
      </c>
      <c r="MM205" s="158" t="s">
        <v>128</v>
      </c>
      <c r="MN205" s="158" t="s">
        <v>128</v>
      </c>
      <c r="MO205" s="158" t="s">
        <v>128</v>
      </c>
      <c r="MP205" s="158" t="s">
        <v>128</v>
      </c>
      <c r="MQ205" s="158" t="s">
        <v>128</v>
      </c>
      <c r="MR205" s="158" t="s">
        <v>128</v>
      </c>
      <c r="MS205" s="158" t="s">
        <v>128</v>
      </c>
      <c r="MT205" s="158" t="s">
        <v>128</v>
      </c>
      <c r="MU205" s="158" t="s">
        <v>128</v>
      </c>
      <c r="MV205" s="158" t="s">
        <v>128</v>
      </c>
      <c r="MW205" s="158" t="s">
        <v>128</v>
      </c>
      <c r="MX205" s="158" t="s">
        <v>128</v>
      </c>
      <c r="MY205" s="158" t="s">
        <v>128</v>
      </c>
      <c r="MZ205" s="158" t="s">
        <v>128</v>
      </c>
      <c r="NA205" s="158" t="s">
        <v>128</v>
      </c>
      <c r="NB205" s="158" t="s">
        <v>128</v>
      </c>
      <c r="NC205" s="158" t="s">
        <v>128</v>
      </c>
      <c r="ND205" s="158" t="s">
        <v>128</v>
      </c>
      <c r="NE205" s="158" t="s">
        <v>128</v>
      </c>
      <c r="NF205" s="158" t="s">
        <v>128</v>
      </c>
      <c r="NG205" s="158" t="s">
        <v>128</v>
      </c>
      <c r="NH205" s="158" t="s">
        <v>128</v>
      </c>
      <c r="NI205" s="158" t="s">
        <v>128</v>
      </c>
      <c r="NJ205" s="158" t="s">
        <v>128</v>
      </c>
      <c r="NK205" s="158" t="s">
        <v>128</v>
      </c>
      <c r="NL205" s="158" t="s">
        <v>128</v>
      </c>
      <c r="NM205" s="158" t="s">
        <v>128</v>
      </c>
      <c r="NN205" s="158" t="s">
        <v>128</v>
      </c>
      <c r="NO205" s="158" t="s">
        <v>128</v>
      </c>
      <c r="NP205" s="158" t="s">
        <v>128</v>
      </c>
      <c r="NQ205" s="158" t="s">
        <v>128</v>
      </c>
      <c r="NR205" s="158" t="s">
        <v>128</v>
      </c>
      <c r="NS205" s="158" t="s">
        <v>128</v>
      </c>
      <c r="NT205" s="158" t="s">
        <v>128</v>
      </c>
      <c r="NU205" s="158" t="s">
        <v>128</v>
      </c>
      <c r="NV205" s="158" t="s">
        <v>128</v>
      </c>
      <c r="NW205" s="158" t="s">
        <v>128</v>
      </c>
      <c r="NX205" s="158" t="s">
        <v>128</v>
      </c>
      <c r="NY205" s="158" t="s">
        <v>128</v>
      </c>
      <c r="NZ205" s="158" t="s">
        <v>128</v>
      </c>
      <c r="OA205" s="158" t="s">
        <v>128</v>
      </c>
      <c r="OB205" s="158" t="s">
        <v>128</v>
      </c>
      <c r="OC205" s="158" t="s">
        <v>128</v>
      </c>
      <c r="OD205" s="158" t="s">
        <v>128</v>
      </c>
      <c r="OE205" s="170" t="s">
        <v>128</v>
      </c>
      <c r="OF205" s="181"/>
      <c r="OG205" s="113" t="str">
        <f t="shared" si="1336"/>
        <v/>
      </c>
      <c r="OH205" s="66" t="str">
        <f t="shared" si="1337"/>
        <v/>
      </c>
      <c r="OI205" s="66" t="str">
        <f t="shared" si="1338"/>
        <v/>
      </c>
      <c r="OJ205" s="66" t="str">
        <f t="shared" si="1339"/>
        <v/>
      </c>
      <c r="OK205" s="66" t="str">
        <f t="shared" si="1340"/>
        <v/>
      </c>
      <c r="OL205" s="66" t="str">
        <f t="shared" si="1341"/>
        <v/>
      </c>
      <c r="OM205" s="66" t="str">
        <f t="shared" si="1342"/>
        <v/>
      </c>
      <c r="ON205" s="66" t="str">
        <f t="shared" si="1343"/>
        <v/>
      </c>
      <c r="OO205" s="66" t="str">
        <f t="shared" si="1344"/>
        <v/>
      </c>
      <c r="OP205" s="66" t="str">
        <f t="shared" si="1345"/>
        <v/>
      </c>
      <c r="OQ205" s="66" t="str">
        <f t="shared" si="1346"/>
        <v/>
      </c>
      <c r="OR205" s="66" t="str">
        <f t="shared" si="1347"/>
        <v/>
      </c>
      <c r="OS205" s="66" t="str">
        <f t="shared" si="1348"/>
        <v/>
      </c>
      <c r="OT205" s="66" t="str">
        <f t="shared" si="1349"/>
        <v/>
      </c>
      <c r="OU205" s="66" t="str">
        <f t="shared" si="1350"/>
        <v/>
      </c>
      <c r="OV205" s="66" t="str">
        <f t="shared" si="1351"/>
        <v/>
      </c>
      <c r="OW205" s="66" t="str">
        <f t="shared" si="1352"/>
        <v/>
      </c>
      <c r="OX205" s="66" t="str">
        <f t="shared" si="1353"/>
        <v/>
      </c>
      <c r="OY205" s="126">
        <f t="shared" si="1354"/>
        <v>0.84805808118050197</v>
      </c>
      <c r="OZ205" s="66" t="str">
        <f t="shared" si="1355"/>
        <v>kg/GJ delivered</v>
      </c>
      <c r="PA205" s="126">
        <f t="shared" si="1356"/>
        <v>0.48389196396769818</v>
      </c>
      <c r="PB205" s="66" t="str">
        <f t="shared" si="1357"/>
        <v>kg/GJ delivered</v>
      </c>
      <c r="PC205" s="126">
        <f t="shared" si="1358"/>
        <v>0.47391481007145692</v>
      </c>
      <c r="PD205" s="66" t="str">
        <f t="shared" si="1359"/>
        <v>kg/GJ delivered</v>
      </c>
      <c r="PE205" s="66" t="str">
        <f t="shared" si="1360"/>
        <v/>
      </c>
      <c r="PF205" s="66" t="str">
        <f t="shared" si="1361"/>
        <v/>
      </c>
      <c r="PG205" s="66" t="str">
        <f t="shared" si="1362"/>
        <v/>
      </c>
      <c r="PH205" s="66" t="str">
        <f t="shared" si="1363"/>
        <v/>
      </c>
      <c r="PI205" s="66" t="str">
        <f t="shared" si="1364"/>
        <v/>
      </c>
      <c r="PJ205" s="66" t="str">
        <f t="shared" si="1365"/>
        <v/>
      </c>
      <c r="PK205" s="66" t="str">
        <f t="shared" si="1366"/>
        <v/>
      </c>
      <c r="PL205" s="66" t="str">
        <f t="shared" si="1367"/>
        <v/>
      </c>
      <c r="PM205" s="66" t="str">
        <f t="shared" si="1368"/>
        <v/>
      </c>
      <c r="PN205" s="66" t="str">
        <f t="shared" si="1369"/>
        <v/>
      </c>
      <c r="PO205" s="66" t="str">
        <f t="shared" si="1370"/>
        <v/>
      </c>
      <c r="PP205" s="66" t="str">
        <f t="shared" si="1371"/>
        <v/>
      </c>
      <c r="PQ205" s="66" t="str">
        <f t="shared" si="1372"/>
        <v/>
      </c>
      <c r="PR205" s="66" t="str">
        <f t="shared" si="1373"/>
        <v/>
      </c>
      <c r="PS205" s="66" t="str">
        <f t="shared" si="1374"/>
        <v/>
      </c>
      <c r="PT205" s="66" t="str">
        <f t="shared" si="1375"/>
        <v/>
      </c>
      <c r="PU205" s="66" t="str">
        <f t="shared" si="1376"/>
        <v/>
      </c>
      <c r="PV205" s="66" t="str">
        <f t="shared" si="1377"/>
        <v/>
      </c>
      <c r="PW205" s="66" t="str">
        <f t="shared" si="1378"/>
        <v/>
      </c>
      <c r="PX205" s="66" t="str">
        <f t="shared" si="1379"/>
        <v/>
      </c>
      <c r="PY205" s="66" t="str">
        <f t="shared" si="1380"/>
        <v/>
      </c>
      <c r="PZ205" s="66" t="str">
        <f t="shared" si="1381"/>
        <v/>
      </c>
      <c r="QA205" s="66" t="str">
        <f t="shared" si="1382"/>
        <v/>
      </c>
      <c r="QB205" s="66" t="str">
        <f t="shared" si="1383"/>
        <v/>
      </c>
      <c r="QC205" s="66" t="str">
        <f t="shared" si="1384"/>
        <v/>
      </c>
      <c r="QD205" s="66" t="str">
        <f t="shared" si="1385"/>
        <v/>
      </c>
      <c r="QE205" s="66" t="str">
        <f t="shared" si="1386"/>
        <v/>
      </c>
      <c r="QF205" s="66" t="str">
        <f t="shared" si="1387"/>
        <v/>
      </c>
      <c r="QG205" s="66" t="str">
        <f t="shared" si="1388"/>
        <v/>
      </c>
      <c r="QH205" s="66" t="str">
        <f t="shared" si="1389"/>
        <v/>
      </c>
      <c r="QI205" s="66" t="str">
        <f t="shared" si="1390"/>
        <v/>
      </c>
      <c r="QJ205" s="66" t="str">
        <f t="shared" si="1391"/>
        <v/>
      </c>
      <c r="QK205" s="66" t="str">
        <f t="shared" si="1392"/>
        <v/>
      </c>
      <c r="QL205" s="66" t="str">
        <f t="shared" si="1393"/>
        <v/>
      </c>
      <c r="QM205" s="66" t="str">
        <f t="shared" si="1394"/>
        <v/>
      </c>
      <c r="QN205" s="66" t="str">
        <f t="shared" si="1395"/>
        <v/>
      </c>
      <c r="QO205" s="66" t="str">
        <f t="shared" si="1396"/>
        <v/>
      </c>
      <c r="QP205" s="66" t="str">
        <f t="shared" si="1397"/>
        <v/>
      </c>
      <c r="QQ205" s="66" t="str">
        <f t="shared" si="1398"/>
        <v/>
      </c>
      <c r="QR205" s="66" t="str">
        <f t="shared" si="1399"/>
        <v/>
      </c>
      <c r="QS205" s="66" t="str">
        <f t="shared" si="1400"/>
        <v/>
      </c>
      <c r="QT205" s="66" t="str">
        <f t="shared" si="1401"/>
        <v/>
      </c>
      <c r="QU205" s="66" t="str">
        <f t="shared" si="1402"/>
        <v/>
      </c>
      <c r="QV205" s="66" t="str">
        <f t="shared" si="1403"/>
        <v/>
      </c>
      <c r="QW205" s="66" t="str">
        <f t="shared" si="1404"/>
        <v/>
      </c>
      <c r="QX205" s="66" t="str">
        <f t="shared" si="1405"/>
        <v/>
      </c>
      <c r="QY205" s="66" t="str">
        <f t="shared" si="1406"/>
        <v/>
      </c>
      <c r="QZ205" s="66" t="str">
        <f t="shared" si="1407"/>
        <v/>
      </c>
      <c r="RA205" s="66" t="str">
        <f t="shared" si="1408"/>
        <v/>
      </c>
      <c r="RB205" s="66" t="str">
        <f t="shared" si="1409"/>
        <v/>
      </c>
      <c r="RC205" s="66" t="str">
        <f t="shared" si="1410"/>
        <v/>
      </c>
      <c r="RD205" s="66" t="str">
        <f t="shared" si="1411"/>
        <v/>
      </c>
      <c r="RE205" s="66" t="str">
        <f t="shared" si="1412"/>
        <v/>
      </c>
      <c r="RF205" s="66" t="str">
        <f t="shared" si="1413"/>
        <v/>
      </c>
      <c r="RG205" s="66" t="str">
        <f t="shared" si="1414"/>
        <v/>
      </c>
      <c r="RH205" s="66" t="str">
        <f t="shared" si="1415"/>
        <v/>
      </c>
      <c r="RI205" s="66" t="str">
        <f t="shared" si="1416"/>
        <v/>
      </c>
      <c r="RJ205" s="66" t="str">
        <f t="shared" si="1417"/>
        <v/>
      </c>
      <c r="RK205" s="66" t="str">
        <f t="shared" si="1418"/>
        <v/>
      </c>
      <c r="RL205" s="66" t="str">
        <f t="shared" si="1419"/>
        <v/>
      </c>
      <c r="RM205" s="66" t="str">
        <f t="shared" si="1420"/>
        <v/>
      </c>
      <c r="RN205" s="66" t="str">
        <f t="shared" si="1421"/>
        <v/>
      </c>
      <c r="RO205" s="66" t="str">
        <f t="shared" si="1422"/>
        <v/>
      </c>
      <c r="RP205" s="66" t="str">
        <f t="shared" si="1423"/>
        <v/>
      </c>
      <c r="RQ205" s="66" t="str">
        <f t="shared" si="1424"/>
        <v/>
      </c>
      <c r="RR205" s="66" t="str">
        <f t="shared" si="1425"/>
        <v/>
      </c>
      <c r="RS205" s="66" t="str">
        <f t="shared" si="1426"/>
        <v/>
      </c>
      <c r="RT205" s="66" t="str">
        <f t="shared" si="1427"/>
        <v/>
      </c>
      <c r="RU205" s="66" t="str">
        <f t="shared" si="1428"/>
        <v/>
      </c>
      <c r="RV205" s="66" t="str">
        <f t="shared" si="1429"/>
        <v/>
      </c>
      <c r="RW205" s="66" t="str">
        <f t="shared" si="1430"/>
        <v/>
      </c>
      <c r="RX205" s="66" t="str">
        <f t="shared" si="1431"/>
        <v/>
      </c>
      <c r="RY205" s="66" t="str">
        <f t="shared" si="1432"/>
        <v/>
      </c>
      <c r="RZ205" s="66" t="str">
        <f t="shared" si="1433"/>
        <v/>
      </c>
      <c r="SA205" s="66" t="str">
        <f t="shared" si="1434"/>
        <v/>
      </c>
      <c r="SB205" s="66" t="str">
        <f t="shared" si="1435"/>
        <v/>
      </c>
      <c r="SC205" s="66" t="str">
        <f t="shared" si="1436"/>
        <v/>
      </c>
      <c r="SD205" s="66" t="str">
        <f t="shared" si="1437"/>
        <v/>
      </c>
      <c r="SE205" s="66" t="str">
        <f t="shared" si="1438"/>
        <v/>
      </c>
      <c r="SF205" s="66" t="str">
        <f t="shared" si="1439"/>
        <v/>
      </c>
      <c r="SG205" s="66" t="str">
        <f t="shared" si="1440"/>
        <v/>
      </c>
      <c r="SH205" s="66" t="str">
        <f t="shared" si="1441"/>
        <v/>
      </c>
      <c r="SI205" s="66" t="str">
        <f t="shared" si="1442"/>
        <v/>
      </c>
      <c r="SJ205" s="66" t="str">
        <f t="shared" si="1443"/>
        <v/>
      </c>
      <c r="SK205" s="66" t="str">
        <f t="shared" si="1444"/>
        <v/>
      </c>
      <c r="SL205" s="66" t="str">
        <f t="shared" si="1445"/>
        <v/>
      </c>
      <c r="SM205" s="66" t="str">
        <f t="shared" si="1446"/>
        <v/>
      </c>
      <c r="SN205" s="66" t="str">
        <f t="shared" si="1447"/>
        <v/>
      </c>
      <c r="SO205" s="66" t="str">
        <f t="shared" si="1448"/>
        <v/>
      </c>
      <c r="SP205" s="66" t="str">
        <f t="shared" si="1449"/>
        <v/>
      </c>
      <c r="SQ205" s="66" t="str">
        <f t="shared" si="1450"/>
        <v/>
      </c>
      <c r="SR205" s="66" t="str">
        <f t="shared" si="1451"/>
        <v/>
      </c>
      <c r="SS205" s="66" t="str">
        <f t="shared" si="1452"/>
        <v/>
      </c>
      <c r="ST205" s="66" t="str">
        <f t="shared" si="1453"/>
        <v/>
      </c>
      <c r="SU205" s="66" t="str">
        <f t="shared" si="1454"/>
        <v/>
      </c>
      <c r="SV205" s="66" t="str">
        <f t="shared" si="1455"/>
        <v/>
      </c>
      <c r="SW205" s="66" t="str">
        <f t="shared" si="1456"/>
        <v/>
      </c>
      <c r="SX205" s="66" t="str">
        <f t="shared" si="1457"/>
        <v/>
      </c>
      <c r="SY205" s="66" t="str">
        <f t="shared" si="1458"/>
        <v/>
      </c>
      <c r="SZ205" s="66" t="str">
        <f t="shared" si="1459"/>
        <v/>
      </c>
      <c r="TA205" s="66" t="str">
        <f t="shared" si="1460"/>
        <v/>
      </c>
      <c r="TB205" s="66" t="str">
        <f t="shared" si="1461"/>
        <v/>
      </c>
      <c r="TC205" s="66" t="str">
        <f t="shared" si="1462"/>
        <v/>
      </c>
      <c r="TD205" s="66" t="str">
        <f t="shared" si="1463"/>
        <v/>
      </c>
      <c r="TE205" s="66" t="str">
        <f t="shared" si="1464"/>
        <v/>
      </c>
      <c r="TF205" s="66" t="str">
        <f t="shared" si="1465"/>
        <v/>
      </c>
      <c r="TG205" s="66" t="str">
        <f t="shared" si="1466"/>
        <v/>
      </c>
      <c r="TH205" s="66" t="str">
        <f t="shared" si="1467"/>
        <v/>
      </c>
      <c r="TI205" s="66" t="str">
        <f t="shared" si="1468"/>
        <v/>
      </c>
      <c r="TJ205" s="66" t="str">
        <f t="shared" si="1469"/>
        <v/>
      </c>
      <c r="TK205" s="66" t="str">
        <f t="shared" si="1470"/>
        <v/>
      </c>
      <c r="TL205" s="66" t="str">
        <f t="shared" si="1471"/>
        <v/>
      </c>
      <c r="TM205" s="66" t="str">
        <f t="shared" si="1472"/>
        <v/>
      </c>
      <c r="TN205" s="66" t="str">
        <f t="shared" si="1473"/>
        <v/>
      </c>
      <c r="TO205" s="66" t="str">
        <f t="shared" si="1474"/>
        <v/>
      </c>
      <c r="TP205" s="66" t="str">
        <f t="shared" si="1475"/>
        <v/>
      </c>
      <c r="TQ205" s="66" t="str">
        <f t="shared" si="1476"/>
        <v/>
      </c>
      <c r="TR205" s="66" t="str">
        <f t="shared" si="1477"/>
        <v/>
      </c>
      <c r="TS205" s="66" t="str">
        <f t="shared" si="1478"/>
        <v/>
      </c>
      <c r="TT205" s="66" t="str">
        <f t="shared" si="1479"/>
        <v/>
      </c>
      <c r="TU205" s="66" t="str">
        <f t="shared" si="1480"/>
        <v/>
      </c>
      <c r="TV205" s="66" t="str">
        <f t="shared" si="1481"/>
        <v/>
      </c>
      <c r="TW205" s="66" t="str">
        <f t="shared" si="1482"/>
        <v/>
      </c>
      <c r="TX205" s="66" t="str">
        <f t="shared" si="1483"/>
        <v/>
      </c>
      <c r="TY205" s="66" t="str">
        <f t="shared" si="1484"/>
        <v/>
      </c>
      <c r="TZ205" s="66" t="str">
        <f t="shared" si="1485"/>
        <v/>
      </c>
      <c r="UA205" s="66" t="str">
        <f t="shared" si="1486"/>
        <v/>
      </c>
      <c r="UB205" s="66" t="str">
        <f t="shared" si="1487"/>
        <v/>
      </c>
      <c r="UC205" s="66" t="str">
        <f t="shared" si="1488"/>
        <v/>
      </c>
      <c r="UD205" s="66" t="str">
        <f t="shared" si="1489"/>
        <v/>
      </c>
      <c r="UE205" s="66" t="str">
        <f t="shared" si="1490"/>
        <v/>
      </c>
      <c r="UF205" s="66" t="str">
        <f t="shared" si="1491"/>
        <v/>
      </c>
      <c r="UG205" s="66" t="str">
        <f t="shared" si="1492"/>
        <v/>
      </c>
      <c r="UH205" s="66" t="str">
        <f t="shared" si="1493"/>
        <v/>
      </c>
      <c r="UI205" s="66" t="str">
        <f t="shared" si="1494"/>
        <v/>
      </c>
      <c r="UJ205" s="66" t="str">
        <f t="shared" si="1495"/>
        <v/>
      </c>
      <c r="UK205" s="66" t="str">
        <f t="shared" si="1496"/>
        <v/>
      </c>
      <c r="UL205" s="66" t="str">
        <f t="shared" si="1497"/>
        <v/>
      </c>
      <c r="UM205" s="66" t="str">
        <f t="shared" si="1498"/>
        <v/>
      </c>
      <c r="UN205" s="66" t="str">
        <f t="shared" si="1499"/>
        <v/>
      </c>
      <c r="UO205" s="66" t="str">
        <f t="shared" si="1500"/>
        <v/>
      </c>
      <c r="UP205" s="66" t="str">
        <f t="shared" si="1501"/>
        <v/>
      </c>
      <c r="UQ205" s="66" t="str">
        <f t="shared" si="1502"/>
        <v/>
      </c>
      <c r="UR205" s="66" t="str">
        <f t="shared" si="1503"/>
        <v/>
      </c>
      <c r="US205" s="66" t="str">
        <f t="shared" si="1504"/>
        <v/>
      </c>
      <c r="UT205" s="66" t="str">
        <f t="shared" si="1505"/>
        <v/>
      </c>
      <c r="UU205" s="66" t="str">
        <f t="shared" si="1506"/>
        <v/>
      </c>
      <c r="UV205" s="66" t="str">
        <f t="shared" si="1507"/>
        <v/>
      </c>
      <c r="UW205" s="66" t="str">
        <f t="shared" si="1508"/>
        <v/>
      </c>
      <c r="UX205" s="66" t="str">
        <f t="shared" si="1509"/>
        <v/>
      </c>
      <c r="UY205" s="66" t="str">
        <f t="shared" si="1510"/>
        <v/>
      </c>
      <c r="UZ205" s="66" t="str">
        <f t="shared" si="1511"/>
        <v/>
      </c>
      <c r="VA205" s="66" t="str">
        <f t="shared" si="1512"/>
        <v/>
      </c>
      <c r="VB205" s="66" t="str">
        <f t="shared" si="1513"/>
        <v/>
      </c>
      <c r="VC205" s="66" t="str">
        <f t="shared" si="1514"/>
        <v/>
      </c>
      <c r="VD205" s="66" t="str">
        <f t="shared" si="1515"/>
        <v/>
      </c>
      <c r="VE205" s="66" t="str">
        <f t="shared" si="1516"/>
        <v/>
      </c>
      <c r="VF205" s="66" t="str">
        <f t="shared" si="1517"/>
        <v/>
      </c>
      <c r="VG205" s="66" t="str">
        <f t="shared" si="1518"/>
        <v/>
      </c>
      <c r="VH205" s="66" t="str">
        <f t="shared" si="1519"/>
        <v/>
      </c>
      <c r="VI205" s="66" t="str">
        <f t="shared" si="1520"/>
        <v/>
      </c>
      <c r="VJ205" s="66" t="str">
        <f t="shared" si="1521"/>
        <v/>
      </c>
      <c r="VK205" s="66" t="str">
        <f t="shared" si="1522"/>
        <v/>
      </c>
      <c r="VL205" s="66" t="str">
        <f t="shared" si="1523"/>
        <v/>
      </c>
      <c r="VM205" s="66" t="str">
        <f t="shared" si="1524"/>
        <v/>
      </c>
      <c r="VN205" s="66" t="str">
        <f t="shared" si="1525"/>
        <v/>
      </c>
      <c r="VO205" s="66" t="str">
        <f t="shared" si="1526"/>
        <v/>
      </c>
      <c r="VP205" s="66" t="str">
        <f t="shared" si="1527"/>
        <v/>
      </c>
      <c r="VQ205" s="66" t="str">
        <f t="shared" si="1528"/>
        <v/>
      </c>
      <c r="VR205" s="66" t="str">
        <f t="shared" si="1529"/>
        <v/>
      </c>
      <c r="VS205" s="66" t="str">
        <f t="shared" si="1530"/>
        <v/>
      </c>
      <c r="VT205" s="66" t="str">
        <f t="shared" si="1531"/>
        <v/>
      </c>
      <c r="VU205" s="66" t="str">
        <f t="shared" si="1532"/>
        <v/>
      </c>
      <c r="VV205" s="66" t="str">
        <f t="shared" si="1533"/>
        <v/>
      </c>
      <c r="VW205" s="66" t="str">
        <f t="shared" si="1534"/>
        <v/>
      </c>
      <c r="VX205" s="66" t="str">
        <f t="shared" si="1535"/>
        <v/>
      </c>
      <c r="VY205" s="66" t="str">
        <f t="shared" si="1536"/>
        <v/>
      </c>
      <c r="VZ205" s="66" t="str">
        <f t="shared" si="1537"/>
        <v/>
      </c>
      <c r="WA205" s="66" t="str">
        <f t="shared" si="1538"/>
        <v/>
      </c>
      <c r="WB205" s="66" t="str">
        <f t="shared" si="1539"/>
        <v/>
      </c>
      <c r="WC205" s="66" t="str">
        <f t="shared" si="1540"/>
        <v/>
      </c>
      <c r="WD205" s="66" t="str">
        <f t="shared" si="1541"/>
        <v/>
      </c>
      <c r="WE205" s="66" t="str">
        <f t="shared" si="1542"/>
        <v/>
      </c>
      <c r="WF205" s="66" t="str">
        <f t="shared" si="1543"/>
        <v/>
      </c>
      <c r="WG205" s="66" t="str">
        <f t="shared" si="1544"/>
        <v/>
      </c>
      <c r="WH205" s="66" t="str">
        <f t="shared" si="1545"/>
        <v/>
      </c>
      <c r="WI205" s="66" t="str">
        <f t="shared" si="1546"/>
        <v/>
      </c>
      <c r="WJ205" s="66" t="str">
        <f t="shared" si="1547"/>
        <v/>
      </c>
      <c r="WK205" s="66" t="str">
        <f t="shared" si="1548"/>
        <v/>
      </c>
      <c r="WL205" s="66" t="str">
        <f t="shared" si="1549"/>
        <v/>
      </c>
      <c r="WM205" s="66" t="str">
        <f t="shared" si="1550"/>
        <v/>
      </c>
      <c r="WN205" s="66" t="str">
        <f t="shared" si="1551"/>
        <v/>
      </c>
      <c r="WO205" s="66" t="str">
        <f t="shared" si="1552"/>
        <v/>
      </c>
      <c r="WP205" s="66" t="str">
        <f t="shared" si="1553"/>
        <v/>
      </c>
      <c r="WQ205" s="66" t="str">
        <f t="shared" si="1554"/>
        <v/>
      </c>
      <c r="WR205" s="66" t="str">
        <f t="shared" si="1555"/>
        <v/>
      </c>
      <c r="WS205" s="66" t="str">
        <f t="shared" si="1556"/>
        <v/>
      </c>
      <c r="WT205" s="66" t="str">
        <f t="shared" si="1557"/>
        <v/>
      </c>
      <c r="WU205" s="66" t="str">
        <f t="shared" si="1558"/>
        <v/>
      </c>
      <c r="WV205" s="66" t="str">
        <f t="shared" si="1559"/>
        <v/>
      </c>
      <c r="WW205" s="66" t="str">
        <f t="shared" si="1560"/>
        <v/>
      </c>
      <c r="WX205" s="66" t="str">
        <f t="shared" si="1561"/>
        <v/>
      </c>
      <c r="WY205" s="66" t="str">
        <f t="shared" si="1562"/>
        <v/>
      </c>
      <c r="WZ205" s="66" t="str">
        <f t="shared" si="1563"/>
        <v/>
      </c>
      <c r="XA205" s="66" t="str">
        <f t="shared" si="1564"/>
        <v/>
      </c>
      <c r="XB205" s="66" t="str">
        <f t="shared" si="1565"/>
        <v/>
      </c>
      <c r="XC205" s="66" t="str">
        <f t="shared" si="1566"/>
        <v/>
      </c>
      <c r="XD205" s="66" t="str">
        <f t="shared" si="1567"/>
        <v/>
      </c>
      <c r="XE205" s="66" t="str">
        <f t="shared" si="1568"/>
        <v/>
      </c>
      <c r="XF205" s="66" t="str">
        <f t="shared" si="1569"/>
        <v/>
      </c>
      <c r="XG205" s="66" t="str">
        <f t="shared" si="1570"/>
        <v/>
      </c>
      <c r="XH205" s="66" t="str">
        <f t="shared" si="1571"/>
        <v/>
      </c>
      <c r="XI205" s="66" t="str">
        <f t="shared" si="1572"/>
        <v/>
      </c>
      <c r="XJ205" s="66" t="str">
        <f t="shared" si="1573"/>
        <v/>
      </c>
      <c r="XK205" s="66" t="str">
        <f t="shared" si="1574"/>
        <v/>
      </c>
      <c r="XL205" s="66" t="str">
        <f t="shared" si="1575"/>
        <v/>
      </c>
      <c r="XM205" s="66" t="str">
        <f t="shared" si="1576"/>
        <v/>
      </c>
      <c r="XN205" s="66" t="str">
        <f t="shared" si="1577"/>
        <v/>
      </c>
      <c r="XO205" s="66" t="str">
        <f t="shared" si="1578"/>
        <v/>
      </c>
      <c r="XP205" s="66" t="str">
        <f t="shared" si="1579"/>
        <v/>
      </c>
      <c r="XQ205" s="66" t="str">
        <f t="shared" si="1580"/>
        <v/>
      </c>
      <c r="XR205" s="66" t="str">
        <f t="shared" si="1581"/>
        <v/>
      </c>
      <c r="XS205" s="66" t="str">
        <f t="shared" si="1582"/>
        <v/>
      </c>
      <c r="XT205" s="66" t="str">
        <f t="shared" si="1583"/>
        <v/>
      </c>
      <c r="XU205" s="66" t="str">
        <f t="shared" si="1584"/>
        <v/>
      </c>
      <c r="XV205" s="66" t="str">
        <f t="shared" si="1585"/>
        <v/>
      </c>
      <c r="XW205" s="66" t="str">
        <f t="shared" si="1586"/>
        <v/>
      </c>
      <c r="XX205" s="66" t="str">
        <f t="shared" si="1587"/>
        <v/>
      </c>
      <c r="XY205" s="66" t="str">
        <f t="shared" si="1588"/>
        <v/>
      </c>
      <c r="XZ205" s="66" t="str">
        <f t="shared" si="1589"/>
        <v/>
      </c>
      <c r="YA205" s="66" t="str">
        <f t="shared" si="1590"/>
        <v/>
      </c>
      <c r="YB205" s="66" t="str">
        <f t="shared" si="1591"/>
        <v/>
      </c>
      <c r="YC205" s="66" t="str">
        <f t="shared" si="1592"/>
        <v/>
      </c>
      <c r="YD205" s="66" t="str">
        <f t="shared" si="1593"/>
        <v/>
      </c>
      <c r="YE205" s="66" t="str">
        <f t="shared" si="1594"/>
        <v/>
      </c>
      <c r="YF205" s="66" t="str">
        <f t="shared" si="1595"/>
        <v/>
      </c>
      <c r="YG205" s="66" t="str">
        <f t="shared" si="1596"/>
        <v/>
      </c>
      <c r="YH205" s="66" t="str">
        <f t="shared" si="1597"/>
        <v/>
      </c>
      <c r="YI205" s="66" t="str">
        <f t="shared" si="1598"/>
        <v/>
      </c>
      <c r="YJ205" s="66" t="str">
        <f t="shared" si="1599"/>
        <v/>
      </c>
      <c r="YK205" s="66" t="str">
        <f t="shared" si="1600"/>
        <v/>
      </c>
      <c r="YL205" s="66" t="str">
        <f t="shared" si="1601"/>
        <v/>
      </c>
      <c r="YM205" s="66" t="str">
        <f t="shared" si="1602"/>
        <v/>
      </c>
      <c r="YN205" s="66" t="str">
        <f t="shared" si="1603"/>
        <v/>
      </c>
      <c r="YO205" s="66" t="str">
        <f t="shared" si="1604"/>
        <v/>
      </c>
      <c r="YP205" s="66" t="str">
        <f t="shared" si="1605"/>
        <v/>
      </c>
      <c r="YQ205" s="66" t="str">
        <f t="shared" si="1606"/>
        <v/>
      </c>
      <c r="YR205" s="66" t="str">
        <f t="shared" si="1607"/>
        <v/>
      </c>
      <c r="YS205" s="66" t="str">
        <f t="shared" si="1608"/>
        <v/>
      </c>
      <c r="YT205" s="66" t="str">
        <f t="shared" si="1609"/>
        <v/>
      </c>
      <c r="YU205" s="66" t="str">
        <f t="shared" si="1610"/>
        <v/>
      </c>
      <c r="YV205" s="66" t="str">
        <f t="shared" si="1611"/>
        <v/>
      </c>
      <c r="YW205" s="66" t="str">
        <f t="shared" si="1612"/>
        <v/>
      </c>
      <c r="YX205" s="66" t="str">
        <f t="shared" si="1613"/>
        <v/>
      </c>
      <c r="YY205" s="66" t="str">
        <f t="shared" si="1614"/>
        <v/>
      </c>
      <c r="YZ205" s="66" t="str">
        <f t="shared" si="1615"/>
        <v/>
      </c>
      <c r="ZA205" s="66" t="str">
        <f t="shared" si="1616"/>
        <v/>
      </c>
      <c r="ZB205" s="66" t="str">
        <f t="shared" si="1617"/>
        <v/>
      </c>
      <c r="ZC205" s="66" t="str">
        <f t="shared" si="1618"/>
        <v/>
      </c>
      <c r="ZD205" s="66" t="str">
        <f t="shared" si="1619"/>
        <v/>
      </c>
      <c r="ZE205" s="66" t="str">
        <f t="shared" si="1620"/>
        <v/>
      </c>
      <c r="ZF205" s="66" t="str">
        <f t="shared" si="1621"/>
        <v/>
      </c>
      <c r="ZG205" s="66" t="str">
        <f t="shared" si="1622"/>
        <v/>
      </c>
      <c r="ZH205" s="66" t="str">
        <f t="shared" si="1623"/>
        <v/>
      </c>
      <c r="ZI205" s="66" t="str">
        <f t="shared" si="1624"/>
        <v/>
      </c>
      <c r="ZJ205" s="66" t="str">
        <f t="shared" si="1625"/>
        <v/>
      </c>
      <c r="ZK205" s="66" t="str">
        <f t="shared" si="1626"/>
        <v/>
      </c>
      <c r="ZL205" s="66" t="str">
        <f t="shared" si="1627"/>
        <v/>
      </c>
      <c r="ZM205" s="66" t="str">
        <f t="shared" si="1628"/>
        <v/>
      </c>
      <c r="ZN205" s="66" t="str">
        <f t="shared" si="1629"/>
        <v/>
      </c>
      <c r="ZO205" s="66" t="str">
        <f t="shared" si="1630"/>
        <v/>
      </c>
      <c r="ZP205" s="66" t="str">
        <f t="shared" si="1631"/>
        <v/>
      </c>
      <c r="ZQ205" s="66" t="str">
        <f t="shared" si="1632"/>
        <v/>
      </c>
      <c r="ZR205" s="66" t="str">
        <f t="shared" si="1633"/>
        <v/>
      </c>
      <c r="ZS205" s="66" t="str">
        <f t="shared" si="1634"/>
        <v/>
      </c>
      <c r="ZT205" s="66" t="str">
        <f t="shared" si="1635"/>
        <v/>
      </c>
      <c r="ZU205" s="66" t="str">
        <f t="shared" si="1636"/>
        <v/>
      </c>
      <c r="ZV205" s="66" t="str">
        <f t="shared" si="1637"/>
        <v/>
      </c>
      <c r="ZW205" s="66" t="str">
        <f t="shared" si="1638"/>
        <v/>
      </c>
      <c r="ZX205" s="66" t="str">
        <f t="shared" si="1639"/>
        <v/>
      </c>
      <c r="ZY205" s="66" t="str">
        <f t="shared" si="1640"/>
        <v/>
      </c>
      <c r="ZZ205" s="66" t="str">
        <f t="shared" si="1641"/>
        <v/>
      </c>
      <c r="AAA205" s="66" t="str">
        <f t="shared" si="1642"/>
        <v/>
      </c>
      <c r="AAB205" s="66" t="str">
        <f t="shared" si="1643"/>
        <v/>
      </c>
      <c r="AAC205" s="66" t="str">
        <f t="shared" si="1644"/>
        <v/>
      </c>
      <c r="AAD205" s="66" t="str">
        <f t="shared" si="1645"/>
        <v/>
      </c>
      <c r="AAE205" s="66" t="str">
        <f t="shared" si="1646"/>
        <v/>
      </c>
      <c r="AAF205" s="66" t="str">
        <f t="shared" si="1647"/>
        <v/>
      </c>
      <c r="AAG205" s="66" t="str">
        <f t="shared" si="1648"/>
        <v/>
      </c>
      <c r="AAH205" s="66" t="str">
        <f t="shared" si="1649"/>
        <v/>
      </c>
      <c r="AAI205" s="66" t="str">
        <f t="shared" si="1650"/>
        <v/>
      </c>
      <c r="AAJ205" s="66" t="str">
        <f t="shared" si="1651"/>
        <v/>
      </c>
      <c r="AAK205" s="66" t="str">
        <f t="shared" si="1652"/>
        <v/>
      </c>
      <c r="AAL205" s="66" t="str">
        <f t="shared" si="1653"/>
        <v/>
      </c>
      <c r="AAM205" s="66" t="str">
        <f t="shared" si="1654"/>
        <v/>
      </c>
      <c r="AAN205" s="66" t="str">
        <f t="shared" si="1655"/>
        <v/>
      </c>
      <c r="AAO205" s="66" t="str">
        <f t="shared" si="1656"/>
        <v/>
      </c>
      <c r="AAP205" s="66" t="str">
        <f t="shared" si="1657"/>
        <v/>
      </c>
      <c r="AAQ205" s="66" t="str">
        <f t="shared" si="1658"/>
        <v/>
      </c>
      <c r="AAR205" s="66" t="str">
        <f t="shared" si="1659"/>
        <v/>
      </c>
      <c r="AAS205" s="66" t="str">
        <f t="shared" si="1660"/>
        <v/>
      </c>
      <c r="AAT205" s="66" t="str">
        <f t="shared" si="1661"/>
        <v/>
      </c>
      <c r="AAU205" s="66" t="str">
        <f t="shared" si="1662"/>
        <v/>
      </c>
      <c r="AAV205" s="66" t="str">
        <f t="shared" si="1663"/>
        <v/>
      </c>
      <c r="AAW205" s="66" t="str">
        <f t="shared" si="1664"/>
        <v/>
      </c>
      <c r="AAX205" s="66" t="str">
        <f t="shared" si="1665"/>
        <v/>
      </c>
      <c r="AAY205" s="66" t="str">
        <f t="shared" si="1666"/>
        <v/>
      </c>
      <c r="AAZ205" s="66" t="str">
        <f t="shared" si="1667"/>
        <v/>
      </c>
      <c r="ABA205" s="66" t="str">
        <f t="shared" si="1668"/>
        <v/>
      </c>
      <c r="ABB205" s="66" t="str">
        <f t="shared" si="1669"/>
        <v/>
      </c>
      <c r="ABC205" s="66" t="str">
        <f t="shared" si="1670"/>
        <v/>
      </c>
      <c r="ABD205" s="66" t="str">
        <f t="shared" si="1671"/>
        <v/>
      </c>
      <c r="ABE205" s="66" t="str">
        <f t="shared" si="1672"/>
        <v/>
      </c>
      <c r="ABF205" s="66" t="str">
        <f t="shared" si="1673"/>
        <v/>
      </c>
      <c r="ABG205" s="66" t="str">
        <f t="shared" si="1674"/>
        <v/>
      </c>
      <c r="ABH205" s="66" t="str">
        <f t="shared" si="1675"/>
        <v/>
      </c>
      <c r="ABI205" s="66" t="str">
        <f t="shared" si="1676"/>
        <v/>
      </c>
      <c r="ABJ205" s="66" t="str">
        <f t="shared" si="1677"/>
        <v/>
      </c>
      <c r="ABK205" s="66" t="str">
        <f t="shared" si="1678"/>
        <v/>
      </c>
      <c r="ABL205" s="66" t="str">
        <f t="shared" si="1679"/>
        <v/>
      </c>
      <c r="ABM205" s="66" t="str">
        <f t="shared" si="1680"/>
        <v/>
      </c>
      <c r="ABN205" s="66" t="str">
        <f t="shared" si="1681"/>
        <v/>
      </c>
      <c r="ABO205" s="66" t="str">
        <f t="shared" si="1682"/>
        <v/>
      </c>
      <c r="ABP205" s="66" t="str">
        <f t="shared" si="1683"/>
        <v/>
      </c>
      <c r="ABQ205" s="66" t="str">
        <f t="shared" si="1684"/>
        <v/>
      </c>
      <c r="ABR205" s="66" t="str">
        <f t="shared" si="1685"/>
        <v/>
      </c>
      <c r="ABS205" s="66" t="str">
        <f t="shared" si="1686"/>
        <v/>
      </c>
      <c r="ABT205" s="66" t="str">
        <f t="shared" si="1687"/>
        <v/>
      </c>
      <c r="ABU205" s="66" t="str">
        <f t="shared" si="1688"/>
        <v/>
      </c>
      <c r="ABV205" s="66" t="str">
        <f t="shared" si="1689"/>
        <v/>
      </c>
      <c r="ABW205" s="66" t="str">
        <f t="shared" si="1690"/>
        <v/>
      </c>
      <c r="ABX205" s="66" t="str">
        <f t="shared" si="1691"/>
        <v/>
      </c>
      <c r="ABY205" s="66" t="str">
        <f t="shared" si="1692"/>
        <v/>
      </c>
      <c r="ABZ205" s="66" t="str">
        <f t="shared" si="1693"/>
        <v/>
      </c>
      <c r="ACA205" s="66" t="str">
        <f t="shared" si="1694"/>
        <v/>
      </c>
      <c r="ACB205" s="66" t="str">
        <f t="shared" si="1695"/>
        <v/>
      </c>
      <c r="ACC205" s="66" t="str">
        <f t="shared" si="1696"/>
        <v/>
      </c>
      <c r="ACD205" s="66" t="str">
        <f t="shared" si="1697"/>
        <v/>
      </c>
      <c r="ACE205" s="66" t="str">
        <f t="shared" si="1698"/>
        <v/>
      </c>
      <c r="ACF205" s="66" t="str">
        <f t="shared" si="1699"/>
        <v/>
      </c>
      <c r="ACG205" s="66" t="str">
        <f t="shared" si="1700"/>
        <v/>
      </c>
      <c r="ACH205" s="66" t="str">
        <f t="shared" si="1701"/>
        <v/>
      </c>
      <c r="ACI205" s="66" t="str">
        <f t="shared" si="1702"/>
        <v/>
      </c>
      <c r="ACJ205" s="66" t="str">
        <f t="shared" si="1703"/>
        <v/>
      </c>
      <c r="ACK205" s="66" t="str">
        <f t="shared" si="1704"/>
        <v/>
      </c>
      <c r="ACL205" s="66" t="str">
        <f t="shared" si="1705"/>
        <v/>
      </c>
      <c r="ACM205" s="66" t="str">
        <f t="shared" ref="ACM205:ACN205" si="1719">IF(AND(ACS$3="Unit", ACL205=""), "", IF(AND(ACS$3="Unit", ACL205="-"),"", IF(ACS$3="Unit", "kg/GJ delivered", IF(AND(NY205&lt;&gt;"", NY205&lt;&gt;"-", NX205="-"),"", IF($H205="","", IF(NX205="nd", "",IF(NX205="&lt;n.a.&gt;", "", IF(NY205="#/MJ", "", IF(NY205="kg/GJ delivered",NX205,IF(NY205="g/MJ delivered",NX205,IF(NY205="kg/MJ delivered",NX205*1000,IF(NY205="mg/MJ delivered",NX205/1000,IF(NY205="g/kg",((NX205)*(1/$I205)*(1/$H205)),IF(NY205="mg/kg",((NX205/1000)*(1/$I205)*(1/$H205)),IF(NY205="mg/MJ delivered",NX205/1000,IF(NY205="-","","Error"))))))))))))))))</f>
        <v/>
      </c>
      <c r="ACN205" s="66" t="str">
        <f t="shared" si="1719"/>
        <v/>
      </c>
      <c r="ACO205" s="66" t="str">
        <f t="shared" si="1707"/>
        <v/>
      </c>
      <c r="ACP205" s="66" t="str">
        <f t="shared" si="1708"/>
        <v/>
      </c>
      <c r="ACQ205" s="66" t="str">
        <f t="shared" si="1709"/>
        <v/>
      </c>
      <c r="ACR205" s="66" t="str">
        <f t="shared" si="1710"/>
        <v/>
      </c>
      <c r="ACS205" s="66" t="str">
        <f t="shared" si="1711"/>
        <v/>
      </c>
      <c r="ACT205" s="66" t="str">
        <f t="shared" si="1712"/>
        <v/>
      </c>
    </row>
    <row r="206" spans="2:774" ht="15.75" customHeight="1" x14ac:dyDescent="0.25">
      <c r="B206" s="66">
        <v>303</v>
      </c>
      <c r="C206" s="66" t="s">
        <v>1123</v>
      </c>
      <c r="D206" s="66" t="s">
        <v>1115</v>
      </c>
      <c r="E206" s="156" t="s">
        <v>839</v>
      </c>
      <c r="F206" s="66" t="s">
        <v>497</v>
      </c>
      <c r="G206" s="66" t="s">
        <v>490</v>
      </c>
      <c r="H206" s="126">
        <v>0.122</v>
      </c>
      <c r="I206" s="130">
        <f>'Heating Values'!E131</f>
        <v>16.969556962025315</v>
      </c>
      <c r="J206" s="66" t="str">
        <f t="shared" si="1320"/>
        <v>Firewood, Traditional, CN</v>
      </c>
      <c r="K206" s="66" t="s">
        <v>1254</v>
      </c>
      <c r="L206" s="66" t="s">
        <v>1254</v>
      </c>
      <c r="M206" s="66" t="s">
        <v>1254</v>
      </c>
      <c r="N206" s="66" t="s">
        <v>1254</v>
      </c>
      <c r="O206" s="66" t="s">
        <v>1117</v>
      </c>
      <c r="P206" s="66" t="str">
        <f t="shared" si="1327"/>
        <v>CN</v>
      </c>
      <c r="Q206" s="66" t="s">
        <v>87</v>
      </c>
      <c r="R206" s="158" t="s">
        <v>128</v>
      </c>
      <c r="S206" s="158" t="s">
        <v>128</v>
      </c>
      <c r="T206" s="158" t="s">
        <v>128</v>
      </c>
      <c r="U206" s="158" t="s">
        <v>128</v>
      </c>
      <c r="V206" s="158" t="s">
        <v>128</v>
      </c>
      <c r="W206" s="158" t="s">
        <v>128</v>
      </c>
      <c r="X206" s="158" t="s">
        <v>128</v>
      </c>
      <c r="Y206" s="158" t="s">
        <v>128</v>
      </c>
      <c r="Z206" s="158" t="s">
        <v>128</v>
      </c>
      <c r="AA206" s="158" t="s">
        <v>128</v>
      </c>
      <c r="AB206" s="158" t="s">
        <v>128</v>
      </c>
      <c r="AC206" s="158" t="s">
        <v>128</v>
      </c>
      <c r="AD206" s="158" t="s">
        <v>128</v>
      </c>
      <c r="AE206" s="158" t="s">
        <v>128</v>
      </c>
      <c r="AF206" s="158" t="s">
        <v>128</v>
      </c>
      <c r="AG206" s="158" t="s">
        <v>128</v>
      </c>
      <c r="AH206" s="158" t="s">
        <v>128</v>
      </c>
      <c r="AI206" s="158" t="s">
        <v>128</v>
      </c>
      <c r="AJ206" s="163" t="s">
        <v>1137</v>
      </c>
      <c r="AK206" s="158" t="s">
        <v>523</v>
      </c>
      <c r="AL206" s="163" t="s">
        <v>612</v>
      </c>
      <c r="AM206" s="158" t="s">
        <v>523</v>
      </c>
      <c r="AN206" s="163" t="s">
        <v>620</v>
      </c>
      <c r="AO206" s="158" t="s">
        <v>523</v>
      </c>
      <c r="AP206" s="158" t="s">
        <v>128</v>
      </c>
      <c r="AQ206" s="158" t="s">
        <v>128</v>
      </c>
      <c r="AR206" s="158" t="s">
        <v>128</v>
      </c>
      <c r="AS206" s="158" t="s">
        <v>128</v>
      </c>
      <c r="AT206" s="158" t="s">
        <v>128</v>
      </c>
      <c r="AU206" s="158" t="s">
        <v>128</v>
      </c>
      <c r="AV206" s="158" t="s">
        <v>128</v>
      </c>
      <c r="AW206" s="158" t="s">
        <v>128</v>
      </c>
      <c r="AX206" s="158" t="s">
        <v>128</v>
      </c>
      <c r="AY206" s="158" t="s">
        <v>128</v>
      </c>
      <c r="AZ206" s="158" t="s">
        <v>128</v>
      </c>
      <c r="BA206" s="158" t="s">
        <v>128</v>
      </c>
      <c r="BB206" s="158" t="s">
        <v>128</v>
      </c>
      <c r="BC206" s="158" t="s">
        <v>128</v>
      </c>
      <c r="BD206" s="158" t="s">
        <v>128</v>
      </c>
      <c r="BE206" s="158" t="s">
        <v>128</v>
      </c>
      <c r="BF206" s="158" t="s">
        <v>128</v>
      </c>
      <c r="BG206" s="158" t="s">
        <v>128</v>
      </c>
      <c r="BH206" s="158" t="s">
        <v>128</v>
      </c>
      <c r="BI206" s="158" t="s">
        <v>128</v>
      </c>
      <c r="BJ206" s="158" t="s">
        <v>128</v>
      </c>
      <c r="BK206" s="158" t="s">
        <v>128</v>
      </c>
      <c r="BL206" s="158" t="s">
        <v>128</v>
      </c>
      <c r="BM206" s="158" t="s">
        <v>128</v>
      </c>
      <c r="BN206" s="158" t="s">
        <v>128</v>
      </c>
      <c r="BO206" s="158" t="s">
        <v>128</v>
      </c>
      <c r="BP206" s="158" t="s">
        <v>128</v>
      </c>
      <c r="BQ206" s="158" t="s">
        <v>128</v>
      </c>
      <c r="BR206" s="158" t="s">
        <v>128</v>
      </c>
      <c r="BS206" s="158" t="s">
        <v>128</v>
      </c>
      <c r="BT206" s="158" t="s">
        <v>128</v>
      </c>
      <c r="BU206" s="158" t="s">
        <v>128</v>
      </c>
      <c r="BV206" s="158" t="s">
        <v>128</v>
      </c>
      <c r="BW206" s="158" t="s">
        <v>128</v>
      </c>
      <c r="BX206" s="158" t="s">
        <v>128</v>
      </c>
      <c r="BY206" s="158" t="s">
        <v>128</v>
      </c>
      <c r="BZ206" s="158" t="s">
        <v>128</v>
      </c>
      <c r="CA206" s="158" t="s">
        <v>128</v>
      </c>
      <c r="CB206" s="158" t="s">
        <v>128</v>
      </c>
      <c r="CC206" s="158" t="s">
        <v>128</v>
      </c>
      <c r="CD206" s="158" t="s">
        <v>128</v>
      </c>
      <c r="CE206" s="158" t="s">
        <v>128</v>
      </c>
      <c r="CF206" s="158" t="s">
        <v>128</v>
      </c>
      <c r="CG206" s="158" t="s">
        <v>128</v>
      </c>
      <c r="CH206" s="158" t="s">
        <v>128</v>
      </c>
      <c r="CI206" s="158" t="s">
        <v>128</v>
      </c>
      <c r="CJ206" s="158" t="s">
        <v>128</v>
      </c>
      <c r="CK206" s="158" t="s">
        <v>128</v>
      </c>
      <c r="CL206" s="158" t="s">
        <v>128</v>
      </c>
      <c r="CM206" s="158" t="s">
        <v>128</v>
      </c>
      <c r="CN206" s="158" t="s">
        <v>128</v>
      </c>
      <c r="CO206" s="158" t="s">
        <v>128</v>
      </c>
      <c r="CP206" s="158" t="s">
        <v>128</v>
      </c>
      <c r="CQ206" s="158" t="s">
        <v>128</v>
      </c>
      <c r="CR206" s="158" t="s">
        <v>128</v>
      </c>
      <c r="CS206" s="158" t="s">
        <v>128</v>
      </c>
      <c r="CT206" s="158" t="s">
        <v>128</v>
      </c>
      <c r="CU206" s="158" t="s">
        <v>128</v>
      </c>
      <c r="CV206" s="158" t="s">
        <v>128</v>
      </c>
      <c r="CW206" s="158" t="s">
        <v>128</v>
      </c>
      <c r="CX206" s="158" t="s">
        <v>128</v>
      </c>
      <c r="CY206" s="158" t="s">
        <v>128</v>
      </c>
      <c r="CZ206" s="158" t="s">
        <v>128</v>
      </c>
      <c r="DA206" s="158" t="s">
        <v>128</v>
      </c>
      <c r="DB206" s="158" t="s">
        <v>128</v>
      </c>
      <c r="DC206" s="158" t="s">
        <v>128</v>
      </c>
      <c r="DD206" s="158" t="s">
        <v>128</v>
      </c>
      <c r="DE206" s="158" t="s">
        <v>128</v>
      </c>
      <c r="DF206" s="158" t="s">
        <v>128</v>
      </c>
      <c r="DG206" s="158" t="s">
        <v>128</v>
      </c>
      <c r="DH206" s="158" t="s">
        <v>128</v>
      </c>
      <c r="DI206" s="158" t="s">
        <v>128</v>
      </c>
      <c r="DJ206" s="158" t="s">
        <v>128</v>
      </c>
      <c r="DK206" s="158" t="s">
        <v>128</v>
      </c>
      <c r="DL206" s="158" t="s">
        <v>128</v>
      </c>
      <c r="DM206" s="158" t="s">
        <v>128</v>
      </c>
      <c r="DN206" s="158" t="s">
        <v>128</v>
      </c>
      <c r="DO206" s="158" t="s">
        <v>128</v>
      </c>
      <c r="DP206" s="158" t="s">
        <v>128</v>
      </c>
      <c r="DQ206" s="158" t="s">
        <v>128</v>
      </c>
      <c r="DR206" s="158" t="s">
        <v>128</v>
      </c>
      <c r="DS206" s="158" t="s">
        <v>128</v>
      </c>
      <c r="DT206" s="158" t="s">
        <v>128</v>
      </c>
      <c r="DU206" s="158" t="s">
        <v>128</v>
      </c>
      <c r="DV206" s="158" t="s">
        <v>128</v>
      </c>
      <c r="DW206" s="158" t="s">
        <v>128</v>
      </c>
      <c r="DX206" s="158" t="s">
        <v>128</v>
      </c>
      <c r="DY206" s="158" t="s">
        <v>128</v>
      </c>
      <c r="DZ206" s="158" t="s">
        <v>128</v>
      </c>
      <c r="EA206" s="158" t="s">
        <v>128</v>
      </c>
      <c r="EB206" s="158" t="s">
        <v>128</v>
      </c>
      <c r="EC206" s="158" t="s">
        <v>128</v>
      </c>
      <c r="ED206" s="158" t="s">
        <v>128</v>
      </c>
      <c r="EE206" s="158" t="s">
        <v>128</v>
      </c>
      <c r="EF206" s="158" t="s">
        <v>128</v>
      </c>
      <c r="EG206" s="158" t="s">
        <v>128</v>
      </c>
      <c r="EH206" s="158" t="s">
        <v>128</v>
      </c>
      <c r="EI206" s="158" t="s">
        <v>128</v>
      </c>
      <c r="EJ206" s="158" t="s">
        <v>128</v>
      </c>
      <c r="EK206" s="158" t="s">
        <v>128</v>
      </c>
      <c r="EL206" s="158" t="s">
        <v>128</v>
      </c>
      <c r="EM206" s="158" t="s">
        <v>128</v>
      </c>
      <c r="EN206" s="158" t="s">
        <v>128</v>
      </c>
      <c r="EO206" s="158" t="s">
        <v>128</v>
      </c>
      <c r="EP206" s="158" t="s">
        <v>128</v>
      </c>
      <c r="EQ206" s="158" t="s">
        <v>128</v>
      </c>
      <c r="ER206" s="158" t="s">
        <v>128</v>
      </c>
      <c r="ES206" s="158" t="s">
        <v>128</v>
      </c>
      <c r="ET206" s="158" t="s">
        <v>128</v>
      </c>
      <c r="EU206" s="158" t="s">
        <v>128</v>
      </c>
      <c r="EV206" s="158" t="s">
        <v>128</v>
      </c>
      <c r="EW206" s="158" t="s">
        <v>128</v>
      </c>
      <c r="EX206" s="158" t="s">
        <v>128</v>
      </c>
      <c r="EY206" s="158" t="s">
        <v>128</v>
      </c>
      <c r="EZ206" s="158" t="s">
        <v>128</v>
      </c>
      <c r="FA206" s="158" t="s">
        <v>128</v>
      </c>
      <c r="FB206" s="158" t="s">
        <v>128</v>
      </c>
      <c r="FC206" s="158" t="s">
        <v>128</v>
      </c>
      <c r="FD206" s="158" t="s">
        <v>128</v>
      </c>
      <c r="FE206" s="158" t="s">
        <v>128</v>
      </c>
      <c r="FF206" s="158" t="s">
        <v>128</v>
      </c>
      <c r="FG206" s="158" t="s">
        <v>128</v>
      </c>
      <c r="FH206" s="158" t="s">
        <v>128</v>
      </c>
      <c r="FI206" s="158" t="s">
        <v>128</v>
      </c>
      <c r="FJ206" s="158" t="s">
        <v>128</v>
      </c>
      <c r="FK206" s="158" t="s">
        <v>128</v>
      </c>
      <c r="FL206" s="158" t="s">
        <v>128</v>
      </c>
      <c r="FM206" s="158" t="s">
        <v>128</v>
      </c>
      <c r="FN206" s="158" t="s">
        <v>128</v>
      </c>
      <c r="FO206" s="158" t="s">
        <v>128</v>
      </c>
      <c r="FP206" s="158" t="s">
        <v>128</v>
      </c>
      <c r="FQ206" s="158" t="s">
        <v>128</v>
      </c>
      <c r="FR206" s="158" t="s">
        <v>128</v>
      </c>
      <c r="FS206" s="158" t="s">
        <v>128</v>
      </c>
      <c r="FT206" s="158" t="s">
        <v>128</v>
      </c>
      <c r="FU206" s="158" t="s">
        <v>128</v>
      </c>
      <c r="FV206" s="158" t="s">
        <v>128</v>
      </c>
      <c r="FW206" s="158" t="s">
        <v>128</v>
      </c>
      <c r="FX206" s="158" t="s">
        <v>128</v>
      </c>
      <c r="FY206" s="158" t="s">
        <v>128</v>
      </c>
      <c r="FZ206" s="158" t="s">
        <v>128</v>
      </c>
      <c r="GA206" s="158" t="s">
        <v>128</v>
      </c>
      <c r="GB206" s="158" t="s">
        <v>128</v>
      </c>
      <c r="GC206" s="158" t="s">
        <v>128</v>
      </c>
      <c r="GD206" s="158" t="s">
        <v>128</v>
      </c>
      <c r="GE206" s="158" t="s">
        <v>128</v>
      </c>
      <c r="GF206" s="158" t="s">
        <v>128</v>
      </c>
      <c r="GG206" s="158" t="s">
        <v>128</v>
      </c>
      <c r="GH206" s="158" t="s">
        <v>128</v>
      </c>
      <c r="GI206" s="158" t="s">
        <v>128</v>
      </c>
      <c r="GJ206" s="158" t="s">
        <v>128</v>
      </c>
      <c r="GK206" s="158" t="s">
        <v>128</v>
      </c>
      <c r="GL206" s="158" t="s">
        <v>128</v>
      </c>
      <c r="GM206" s="158" t="s">
        <v>128</v>
      </c>
      <c r="GN206" s="158" t="s">
        <v>128</v>
      </c>
      <c r="GO206" s="158" t="s">
        <v>128</v>
      </c>
      <c r="GP206" s="158" t="s">
        <v>128</v>
      </c>
      <c r="GQ206" s="158" t="s">
        <v>128</v>
      </c>
      <c r="GR206" s="158" t="s">
        <v>128</v>
      </c>
      <c r="GS206" s="158" t="s">
        <v>128</v>
      </c>
      <c r="GT206" s="158" t="s">
        <v>128</v>
      </c>
      <c r="GU206" s="158" t="s">
        <v>128</v>
      </c>
      <c r="GV206" s="158" t="s">
        <v>128</v>
      </c>
      <c r="GW206" s="158" t="s">
        <v>128</v>
      </c>
      <c r="GX206" s="158" t="s">
        <v>128</v>
      </c>
      <c r="GY206" s="158" t="s">
        <v>128</v>
      </c>
      <c r="GZ206" s="158" t="s">
        <v>128</v>
      </c>
      <c r="HA206" s="158" t="s">
        <v>128</v>
      </c>
      <c r="HB206" s="158" t="s">
        <v>128</v>
      </c>
      <c r="HC206" s="158" t="s">
        <v>128</v>
      </c>
      <c r="HD206" s="158" t="s">
        <v>128</v>
      </c>
      <c r="HE206" s="158" t="s">
        <v>128</v>
      </c>
      <c r="HF206" s="158" t="s">
        <v>128</v>
      </c>
      <c r="HG206" s="158" t="s">
        <v>128</v>
      </c>
      <c r="HH206" s="158" t="s">
        <v>128</v>
      </c>
      <c r="HI206" s="158" t="s">
        <v>128</v>
      </c>
      <c r="HJ206" s="158" t="s">
        <v>128</v>
      </c>
      <c r="HK206" s="158" t="s">
        <v>128</v>
      </c>
      <c r="HL206" s="158" t="s">
        <v>128</v>
      </c>
      <c r="HM206" s="158" t="s">
        <v>128</v>
      </c>
      <c r="HN206" s="158" t="s">
        <v>128</v>
      </c>
      <c r="HO206" s="158" t="s">
        <v>128</v>
      </c>
      <c r="HP206" s="158" t="s">
        <v>128</v>
      </c>
      <c r="HQ206" s="158" t="s">
        <v>128</v>
      </c>
      <c r="HR206" s="158" t="s">
        <v>128</v>
      </c>
      <c r="HS206" s="158" t="s">
        <v>128</v>
      </c>
      <c r="HT206" s="158" t="s">
        <v>128</v>
      </c>
      <c r="HU206" s="158" t="s">
        <v>128</v>
      </c>
      <c r="HV206" s="158" t="s">
        <v>128</v>
      </c>
      <c r="HW206" s="158" t="s">
        <v>128</v>
      </c>
      <c r="HX206" s="158" t="s">
        <v>128</v>
      </c>
      <c r="HY206" s="158" t="s">
        <v>128</v>
      </c>
      <c r="HZ206" s="158" t="s">
        <v>128</v>
      </c>
      <c r="IA206" s="158" t="s">
        <v>128</v>
      </c>
      <c r="IB206" s="158" t="s">
        <v>128</v>
      </c>
      <c r="IC206" s="158" t="s">
        <v>128</v>
      </c>
      <c r="ID206" s="158" t="s">
        <v>128</v>
      </c>
      <c r="IE206" s="158" t="s">
        <v>128</v>
      </c>
      <c r="IF206" s="158" t="s">
        <v>128</v>
      </c>
      <c r="IG206" s="158" t="s">
        <v>128</v>
      </c>
      <c r="IH206" s="158" t="s">
        <v>128</v>
      </c>
      <c r="II206" s="158" t="s">
        <v>128</v>
      </c>
      <c r="IJ206" s="158" t="s">
        <v>128</v>
      </c>
      <c r="IK206" s="158" t="s">
        <v>128</v>
      </c>
      <c r="IL206" s="158" t="s">
        <v>128</v>
      </c>
      <c r="IM206" s="158" t="s">
        <v>128</v>
      </c>
      <c r="IN206" s="158" t="s">
        <v>128</v>
      </c>
      <c r="IO206" s="158" t="s">
        <v>128</v>
      </c>
      <c r="IP206" s="158" t="s">
        <v>128</v>
      </c>
      <c r="IQ206" s="158" t="s">
        <v>128</v>
      </c>
      <c r="IR206" s="158" t="s">
        <v>128</v>
      </c>
      <c r="IS206" s="158" t="s">
        <v>128</v>
      </c>
      <c r="IT206" s="158" t="s">
        <v>128</v>
      </c>
      <c r="IU206" s="158" t="s">
        <v>128</v>
      </c>
      <c r="IV206" s="158" t="s">
        <v>128</v>
      </c>
      <c r="IW206" s="158" t="s">
        <v>128</v>
      </c>
      <c r="IX206" s="158" t="s">
        <v>128</v>
      </c>
      <c r="IY206" s="158" t="s">
        <v>128</v>
      </c>
      <c r="IZ206" s="158" t="s">
        <v>128</v>
      </c>
      <c r="JA206" s="158" t="s">
        <v>128</v>
      </c>
      <c r="JB206" s="158" t="s">
        <v>128</v>
      </c>
      <c r="JC206" s="158" t="s">
        <v>128</v>
      </c>
      <c r="JD206" s="158" t="s">
        <v>128</v>
      </c>
      <c r="JE206" s="158" t="s">
        <v>128</v>
      </c>
      <c r="JF206" s="158" t="s">
        <v>128</v>
      </c>
      <c r="JG206" s="158" t="s">
        <v>128</v>
      </c>
      <c r="JH206" s="158" t="s">
        <v>128</v>
      </c>
      <c r="JI206" s="158" t="s">
        <v>128</v>
      </c>
      <c r="JJ206" s="158" t="s">
        <v>128</v>
      </c>
      <c r="JK206" s="158" t="s">
        <v>128</v>
      </c>
      <c r="JL206" s="158" t="s">
        <v>128</v>
      </c>
      <c r="JM206" s="158" t="s">
        <v>128</v>
      </c>
      <c r="JN206" s="158" t="s">
        <v>128</v>
      </c>
      <c r="JO206" s="158" t="s">
        <v>128</v>
      </c>
      <c r="JP206" s="158" t="s">
        <v>128</v>
      </c>
      <c r="JQ206" s="158" t="s">
        <v>128</v>
      </c>
      <c r="JR206" s="158" t="s">
        <v>128</v>
      </c>
      <c r="JS206" s="158" t="s">
        <v>128</v>
      </c>
      <c r="JT206" s="158" t="s">
        <v>128</v>
      </c>
      <c r="JU206" s="158" t="s">
        <v>128</v>
      </c>
      <c r="JV206" s="158" t="s">
        <v>128</v>
      </c>
      <c r="JW206" s="158" t="s">
        <v>128</v>
      </c>
      <c r="JX206" s="158" t="s">
        <v>128</v>
      </c>
      <c r="JY206" s="158" t="s">
        <v>128</v>
      </c>
      <c r="JZ206" s="158" t="s">
        <v>128</v>
      </c>
      <c r="KA206" s="158" t="s">
        <v>128</v>
      </c>
      <c r="KB206" s="158" t="s">
        <v>128</v>
      </c>
      <c r="KC206" s="158" t="s">
        <v>128</v>
      </c>
      <c r="KD206" s="158" t="s">
        <v>128</v>
      </c>
      <c r="KE206" s="158" t="s">
        <v>128</v>
      </c>
      <c r="KF206" s="158" t="s">
        <v>128</v>
      </c>
      <c r="KG206" s="158" t="s">
        <v>128</v>
      </c>
      <c r="KH206" s="158" t="s">
        <v>128</v>
      </c>
      <c r="KI206" s="158" t="s">
        <v>128</v>
      </c>
      <c r="KJ206" s="158" t="s">
        <v>128</v>
      </c>
      <c r="KK206" s="158" t="s">
        <v>128</v>
      </c>
      <c r="KL206" s="158" t="s">
        <v>128</v>
      </c>
      <c r="KM206" s="158" t="s">
        <v>128</v>
      </c>
      <c r="KN206" s="158" t="s">
        <v>128</v>
      </c>
      <c r="KO206" s="158" t="s">
        <v>128</v>
      </c>
      <c r="KP206" s="158" t="s">
        <v>128</v>
      </c>
      <c r="KQ206" s="158" t="s">
        <v>128</v>
      </c>
      <c r="KR206" s="158" t="s">
        <v>128</v>
      </c>
      <c r="KS206" s="158" t="s">
        <v>128</v>
      </c>
      <c r="KT206" s="158" t="s">
        <v>128</v>
      </c>
      <c r="KU206" s="158" t="s">
        <v>128</v>
      </c>
      <c r="KV206" s="158" t="s">
        <v>128</v>
      </c>
      <c r="KW206" s="158" t="s">
        <v>128</v>
      </c>
      <c r="KX206" s="158" t="s">
        <v>128</v>
      </c>
      <c r="KY206" s="158" t="s">
        <v>128</v>
      </c>
      <c r="KZ206" s="158" t="s">
        <v>128</v>
      </c>
      <c r="LA206" s="158" t="s">
        <v>128</v>
      </c>
      <c r="LB206" s="158" t="s">
        <v>128</v>
      </c>
      <c r="LC206" s="158" t="s">
        <v>128</v>
      </c>
      <c r="LD206" s="158" t="s">
        <v>128</v>
      </c>
      <c r="LE206" s="158" t="s">
        <v>128</v>
      </c>
      <c r="LF206" s="158" t="s">
        <v>128</v>
      </c>
      <c r="LG206" s="158" t="s">
        <v>128</v>
      </c>
      <c r="LH206" s="158" t="s">
        <v>128</v>
      </c>
      <c r="LI206" s="158" t="s">
        <v>128</v>
      </c>
      <c r="LJ206" s="158" t="s">
        <v>128</v>
      </c>
      <c r="LK206" s="158" t="s">
        <v>128</v>
      </c>
      <c r="LL206" s="158" t="s">
        <v>128</v>
      </c>
      <c r="LM206" s="158" t="s">
        <v>128</v>
      </c>
      <c r="LN206" s="158" t="s">
        <v>128</v>
      </c>
      <c r="LO206" s="158" t="s">
        <v>128</v>
      </c>
      <c r="LP206" s="158" t="s">
        <v>128</v>
      </c>
      <c r="LQ206" s="158" t="s">
        <v>128</v>
      </c>
      <c r="LR206" s="158" t="s">
        <v>128</v>
      </c>
      <c r="LS206" s="158" t="s">
        <v>128</v>
      </c>
      <c r="LT206" s="158" t="s">
        <v>128</v>
      </c>
      <c r="LU206" s="158" t="s">
        <v>128</v>
      </c>
      <c r="LV206" s="158" t="s">
        <v>128</v>
      </c>
      <c r="LW206" s="158" t="s">
        <v>128</v>
      </c>
      <c r="LX206" s="158" t="s">
        <v>128</v>
      </c>
      <c r="LY206" s="158" t="s">
        <v>128</v>
      </c>
      <c r="LZ206" s="158" t="s">
        <v>128</v>
      </c>
      <c r="MA206" s="158" t="s">
        <v>128</v>
      </c>
      <c r="MB206" s="158" t="s">
        <v>128</v>
      </c>
      <c r="MC206" s="158" t="s">
        <v>128</v>
      </c>
      <c r="MD206" s="158" t="s">
        <v>128</v>
      </c>
      <c r="ME206" s="158" t="s">
        <v>128</v>
      </c>
      <c r="MF206" s="158" t="s">
        <v>128</v>
      </c>
      <c r="MG206" s="158" t="s">
        <v>128</v>
      </c>
      <c r="MH206" s="158" t="s">
        <v>128</v>
      </c>
      <c r="MI206" s="158" t="s">
        <v>128</v>
      </c>
      <c r="MJ206" s="158" t="s">
        <v>128</v>
      </c>
      <c r="MK206" s="158" t="s">
        <v>128</v>
      </c>
      <c r="ML206" s="158" t="s">
        <v>128</v>
      </c>
      <c r="MM206" s="158" t="s">
        <v>128</v>
      </c>
      <c r="MN206" s="158" t="s">
        <v>128</v>
      </c>
      <c r="MO206" s="158" t="s">
        <v>128</v>
      </c>
      <c r="MP206" s="158" t="s">
        <v>128</v>
      </c>
      <c r="MQ206" s="158" t="s">
        <v>128</v>
      </c>
      <c r="MR206" s="158" t="s">
        <v>128</v>
      </c>
      <c r="MS206" s="158" t="s">
        <v>128</v>
      </c>
      <c r="MT206" s="158" t="s">
        <v>128</v>
      </c>
      <c r="MU206" s="158" t="s">
        <v>128</v>
      </c>
      <c r="MV206" s="158" t="s">
        <v>128</v>
      </c>
      <c r="MW206" s="158" t="s">
        <v>128</v>
      </c>
      <c r="MX206" s="158" t="s">
        <v>128</v>
      </c>
      <c r="MY206" s="158" t="s">
        <v>128</v>
      </c>
      <c r="MZ206" s="158" t="s">
        <v>128</v>
      </c>
      <c r="NA206" s="158" t="s">
        <v>128</v>
      </c>
      <c r="NB206" s="158" t="s">
        <v>128</v>
      </c>
      <c r="NC206" s="158" t="s">
        <v>128</v>
      </c>
      <c r="ND206" s="158" t="s">
        <v>128</v>
      </c>
      <c r="NE206" s="158" t="s">
        <v>128</v>
      </c>
      <c r="NF206" s="158" t="s">
        <v>128</v>
      </c>
      <c r="NG206" s="158" t="s">
        <v>128</v>
      </c>
      <c r="NH206" s="158" t="s">
        <v>128</v>
      </c>
      <c r="NI206" s="158" t="s">
        <v>128</v>
      </c>
      <c r="NJ206" s="158" t="s">
        <v>128</v>
      </c>
      <c r="NK206" s="158" t="s">
        <v>128</v>
      </c>
      <c r="NL206" s="158" t="s">
        <v>128</v>
      </c>
      <c r="NM206" s="158" t="s">
        <v>128</v>
      </c>
      <c r="NN206" s="158" t="s">
        <v>128</v>
      </c>
      <c r="NO206" s="158" t="s">
        <v>128</v>
      </c>
      <c r="NP206" s="158" t="s">
        <v>128</v>
      </c>
      <c r="NQ206" s="158" t="s">
        <v>128</v>
      </c>
      <c r="NR206" s="158" t="s">
        <v>128</v>
      </c>
      <c r="NS206" s="158" t="s">
        <v>128</v>
      </c>
      <c r="NT206" s="158" t="s">
        <v>128</v>
      </c>
      <c r="NU206" s="158" t="s">
        <v>128</v>
      </c>
      <c r="NV206" s="158" t="s">
        <v>128</v>
      </c>
      <c r="NW206" s="158" t="s">
        <v>128</v>
      </c>
      <c r="NX206" s="158" t="s">
        <v>128</v>
      </c>
      <c r="NY206" s="158" t="s">
        <v>128</v>
      </c>
      <c r="NZ206" s="158" t="s">
        <v>128</v>
      </c>
      <c r="OA206" s="158" t="s">
        <v>128</v>
      </c>
      <c r="OB206" s="158" t="s">
        <v>128</v>
      </c>
      <c r="OC206" s="158" t="s">
        <v>128</v>
      </c>
      <c r="OD206" s="158" t="s">
        <v>128</v>
      </c>
      <c r="OE206" s="170" t="s">
        <v>128</v>
      </c>
      <c r="OF206" s="181"/>
      <c r="OG206" s="113" t="str">
        <f t="shared" si="1336"/>
        <v/>
      </c>
      <c r="OH206" s="66" t="str">
        <f t="shared" si="1337"/>
        <v/>
      </c>
      <c r="OI206" s="66" t="str">
        <f t="shared" si="1338"/>
        <v/>
      </c>
      <c r="OJ206" s="66" t="str">
        <f t="shared" si="1339"/>
        <v/>
      </c>
      <c r="OK206" s="66" t="str">
        <f t="shared" si="1340"/>
        <v/>
      </c>
      <c r="OL206" s="66" t="str">
        <f t="shared" si="1341"/>
        <v/>
      </c>
      <c r="OM206" s="66" t="str">
        <f t="shared" si="1342"/>
        <v/>
      </c>
      <c r="ON206" s="66" t="str">
        <f t="shared" si="1343"/>
        <v/>
      </c>
      <c r="OO206" s="66" t="str">
        <f t="shared" si="1344"/>
        <v/>
      </c>
      <c r="OP206" s="66" t="str">
        <f t="shared" si="1345"/>
        <v/>
      </c>
      <c r="OQ206" s="66" t="str">
        <f t="shared" si="1346"/>
        <v/>
      </c>
      <c r="OR206" s="66" t="str">
        <f t="shared" si="1347"/>
        <v/>
      </c>
      <c r="OS206" s="66" t="str">
        <f t="shared" si="1348"/>
        <v/>
      </c>
      <c r="OT206" s="66" t="str">
        <f t="shared" si="1349"/>
        <v/>
      </c>
      <c r="OU206" s="66" t="str">
        <f t="shared" si="1350"/>
        <v/>
      </c>
      <c r="OV206" s="66" t="str">
        <f t="shared" si="1351"/>
        <v/>
      </c>
      <c r="OW206" s="66" t="str">
        <f t="shared" si="1352"/>
        <v/>
      </c>
      <c r="OX206" s="66" t="str">
        <f t="shared" si="1353"/>
        <v/>
      </c>
      <c r="OY206" s="126">
        <f t="shared" si="1354"/>
        <v>0.3429477943455374</v>
      </c>
      <c r="OZ206" s="66" t="str">
        <f t="shared" si="1355"/>
        <v>kg/GJ delivered</v>
      </c>
      <c r="PA206" s="126">
        <f t="shared" si="1356"/>
        <v>6.7623508744190486E-2</v>
      </c>
      <c r="PB206" s="66" t="str">
        <f t="shared" si="1357"/>
        <v>kg/GJ delivered</v>
      </c>
      <c r="PC206" s="126">
        <f t="shared" si="1358"/>
        <v>0.16905877186047619</v>
      </c>
      <c r="PD206" s="66" t="str">
        <f t="shared" si="1359"/>
        <v>kg/GJ delivered</v>
      </c>
      <c r="PE206" s="66" t="str">
        <f t="shared" si="1360"/>
        <v/>
      </c>
      <c r="PF206" s="66" t="str">
        <f t="shared" si="1361"/>
        <v/>
      </c>
      <c r="PG206" s="66" t="str">
        <f t="shared" si="1362"/>
        <v/>
      </c>
      <c r="PH206" s="66" t="str">
        <f t="shared" si="1363"/>
        <v/>
      </c>
      <c r="PI206" s="66" t="str">
        <f t="shared" si="1364"/>
        <v/>
      </c>
      <c r="PJ206" s="66" t="str">
        <f t="shared" si="1365"/>
        <v/>
      </c>
      <c r="PK206" s="66" t="str">
        <f t="shared" si="1366"/>
        <v/>
      </c>
      <c r="PL206" s="66" t="str">
        <f t="shared" si="1367"/>
        <v/>
      </c>
      <c r="PM206" s="66" t="str">
        <f t="shared" si="1368"/>
        <v/>
      </c>
      <c r="PN206" s="66" t="str">
        <f t="shared" si="1369"/>
        <v/>
      </c>
      <c r="PO206" s="66" t="str">
        <f t="shared" si="1370"/>
        <v/>
      </c>
      <c r="PP206" s="66" t="str">
        <f t="shared" si="1371"/>
        <v/>
      </c>
      <c r="PQ206" s="66" t="str">
        <f t="shared" si="1372"/>
        <v/>
      </c>
      <c r="PR206" s="66" t="str">
        <f t="shared" si="1373"/>
        <v/>
      </c>
      <c r="PS206" s="66" t="str">
        <f t="shared" si="1374"/>
        <v/>
      </c>
      <c r="PT206" s="66" t="str">
        <f t="shared" si="1375"/>
        <v/>
      </c>
      <c r="PU206" s="66" t="str">
        <f t="shared" si="1376"/>
        <v/>
      </c>
      <c r="PV206" s="66" t="str">
        <f t="shared" si="1377"/>
        <v/>
      </c>
      <c r="PW206" s="66" t="str">
        <f t="shared" si="1378"/>
        <v/>
      </c>
      <c r="PX206" s="66" t="str">
        <f t="shared" si="1379"/>
        <v/>
      </c>
      <c r="PY206" s="66" t="str">
        <f t="shared" si="1380"/>
        <v/>
      </c>
      <c r="PZ206" s="66" t="str">
        <f t="shared" si="1381"/>
        <v/>
      </c>
      <c r="QA206" s="66" t="str">
        <f t="shared" si="1382"/>
        <v/>
      </c>
      <c r="QB206" s="66" t="str">
        <f t="shared" si="1383"/>
        <v/>
      </c>
      <c r="QC206" s="66" t="str">
        <f t="shared" si="1384"/>
        <v/>
      </c>
      <c r="QD206" s="66" t="str">
        <f t="shared" si="1385"/>
        <v/>
      </c>
      <c r="QE206" s="66" t="str">
        <f t="shared" si="1386"/>
        <v/>
      </c>
      <c r="QF206" s="66" t="str">
        <f t="shared" si="1387"/>
        <v/>
      </c>
      <c r="QG206" s="66" t="str">
        <f t="shared" si="1388"/>
        <v/>
      </c>
      <c r="QH206" s="66" t="str">
        <f t="shared" si="1389"/>
        <v/>
      </c>
      <c r="QI206" s="66" t="str">
        <f t="shared" si="1390"/>
        <v/>
      </c>
      <c r="QJ206" s="66" t="str">
        <f t="shared" si="1391"/>
        <v/>
      </c>
      <c r="QK206" s="66" t="str">
        <f t="shared" si="1392"/>
        <v/>
      </c>
      <c r="QL206" s="66" t="str">
        <f t="shared" si="1393"/>
        <v/>
      </c>
      <c r="QM206" s="66" t="str">
        <f t="shared" si="1394"/>
        <v/>
      </c>
      <c r="QN206" s="66" t="str">
        <f t="shared" si="1395"/>
        <v/>
      </c>
      <c r="QO206" s="66" t="str">
        <f t="shared" si="1396"/>
        <v/>
      </c>
      <c r="QP206" s="66" t="str">
        <f t="shared" si="1397"/>
        <v/>
      </c>
      <c r="QQ206" s="66" t="str">
        <f t="shared" si="1398"/>
        <v/>
      </c>
      <c r="QR206" s="66" t="str">
        <f t="shared" si="1399"/>
        <v/>
      </c>
      <c r="QS206" s="66" t="str">
        <f t="shared" si="1400"/>
        <v/>
      </c>
      <c r="QT206" s="66" t="str">
        <f t="shared" si="1401"/>
        <v/>
      </c>
      <c r="QU206" s="66" t="str">
        <f t="shared" si="1402"/>
        <v/>
      </c>
      <c r="QV206" s="66" t="str">
        <f t="shared" si="1403"/>
        <v/>
      </c>
      <c r="QW206" s="66" t="str">
        <f t="shared" si="1404"/>
        <v/>
      </c>
      <c r="QX206" s="66" t="str">
        <f t="shared" si="1405"/>
        <v/>
      </c>
      <c r="QY206" s="66" t="str">
        <f t="shared" si="1406"/>
        <v/>
      </c>
      <c r="QZ206" s="66" t="str">
        <f t="shared" si="1407"/>
        <v/>
      </c>
      <c r="RA206" s="66" t="str">
        <f t="shared" si="1408"/>
        <v/>
      </c>
      <c r="RB206" s="66" t="str">
        <f t="shared" si="1409"/>
        <v/>
      </c>
      <c r="RC206" s="66" t="str">
        <f t="shared" si="1410"/>
        <v/>
      </c>
      <c r="RD206" s="66" t="str">
        <f t="shared" si="1411"/>
        <v/>
      </c>
      <c r="RE206" s="66" t="str">
        <f t="shared" si="1412"/>
        <v/>
      </c>
      <c r="RF206" s="66" t="str">
        <f t="shared" si="1413"/>
        <v/>
      </c>
      <c r="RG206" s="66" t="str">
        <f t="shared" si="1414"/>
        <v/>
      </c>
      <c r="RH206" s="66" t="str">
        <f t="shared" si="1415"/>
        <v/>
      </c>
      <c r="RI206" s="66" t="str">
        <f t="shared" si="1416"/>
        <v/>
      </c>
      <c r="RJ206" s="66" t="str">
        <f t="shared" si="1417"/>
        <v/>
      </c>
      <c r="RK206" s="66" t="str">
        <f t="shared" si="1418"/>
        <v/>
      </c>
      <c r="RL206" s="66" t="str">
        <f t="shared" si="1419"/>
        <v/>
      </c>
      <c r="RM206" s="66" t="str">
        <f t="shared" si="1420"/>
        <v/>
      </c>
      <c r="RN206" s="66" t="str">
        <f t="shared" si="1421"/>
        <v/>
      </c>
      <c r="RO206" s="66" t="str">
        <f t="shared" si="1422"/>
        <v/>
      </c>
      <c r="RP206" s="66" t="str">
        <f t="shared" si="1423"/>
        <v/>
      </c>
      <c r="RQ206" s="66" t="str">
        <f t="shared" si="1424"/>
        <v/>
      </c>
      <c r="RR206" s="66" t="str">
        <f t="shared" si="1425"/>
        <v/>
      </c>
      <c r="RS206" s="66" t="str">
        <f t="shared" si="1426"/>
        <v/>
      </c>
      <c r="RT206" s="66" t="str">
        <f t="shared" si="1427"/>
        <v/>
      </c>
      <c r="RU206" s="66" t="str">
        <f t="shared" si="1428"/>
        <v/>
      </c>
      <c r="RV206" s="66" t="str">
        <f t="shared" si="1429"/>
        <v/>
      </c>
      <c r="RW206" s="66" t="str">
        <f t="shared" si="1430"/>
        <v/>
      </c>
      <c r="RX206" s="66" t="str">
        <f t="shared" si="1431"/>
        <v/>
      </c>
      <c r="RY206" s="66" t="str">
        <f t="shared" si="1432"/>
        <v/>
      </c>
      <c r="RZ206" s="66" t="str">
        <f t="shared" si="1433"/>
        <v/>
      </c>
      <c r="SA206" s="66" t="str">
        <f t="shared" si="1434"/>
        <v/>
      </c>
      <c r="SB206" s="66" t="str">
        <f t="shared" si="1435"/>
        <v/>
      </c>
      <c r="SC206" s="66" t="str">
        <f t="shared" si="1436"/>
        <v/>
      </c>
      <c r="SD206" s="66" t="str">
        <f t="shared" si="1437"/>
        <v/>
      </c>
      <c r="SE206" s="66" t="str">
        <f t="shared" si="1438"/>
        <v/>
      </c>
      <c r="SF206" s="66" t="str">
        <f t="shared" si="1439"/>
        <v/>
      </c>
      <c r="SG206" s="66" t="str">
        <f t="shared" si="1440"/>
        <v/>
      </c>
      <c r="SH206" s="66" t="str">
        <f t="shared" si="1441"/>
        <v/>
      </c>
      <c r="SI206" s="66" t="str">
        <f t="shared" si="1442"/>
        <v/>
      </c>
      <c r="SJ206" s="66" t="str">
        <f t="shared" si="1443"/>
        <v/>
      </c>
      <c r="SK206" s="66" t="str">
        <f t="shared" si="1444"/>
        <v/>
      </c>
      <c r="SL206" s="66" t="str">
        <f t="shared" si="1445"/>
        <v/>
      </c>
      <c r="SM206" s="66" t="str">
        <f t="shared" si="1446"/>
        <v/>
      </c>
      <c r="SN206" s="66" t="str">
        <f t="shared" si="1447"/>
        <v/>
      </c>
      <c r="SO206" s="66" t="str">
        <f t="shared" si="1448"/>
        <v/>
      </c>
      <c r="SP206" s="66" t="str">
        <f t="shared" si="1449"/>
        <v/>
      </c>
      <c r="SQ206" s="66" t="str">
        <f t="shared" si="1450"/>
        <v/>
      </c>
      <c r="SR206" s="66" t="str">
        <f t="shared" si="1451"/>
        <v/>
      </c>
      <c r="SS206" s="66" t="str">
        <f t="shared" si="1452"/>
        <v/>
      </c>
      <c r="ST206" s="66" t="str">
        <f t="shared" si="1453"/>
        <v/>
      </c>
      <c r="SU206" s="66" t="str">
        <f t="shared" si="1454"/>
        <v/>
      </c>
      <c r="SV206" s="66" t="str">
        <f t="shared" si="1455"/>
        <v/>
      </c>
      <c r="SW206" s="66" t="str">
        <f t="shared" si="1456"/>
        <v/>
      </c>
      <c r="SX206" s="66" t="str">
        <f t="shared" si="1457"/>
        <v/>
      </c>
      <c r="SY206" s="66" t="str">
        <f t="shared" si="1458"/>
        <v/>
      </c>
      <c r="SZ206" s="66" t="str">
        <f t="shared" si="1459"/>
        <v/>
      </c>
      <c r="TA206" s="66" t="str">
        <f t="shared" si="1460"/>
        <v/>
      </c>
      <c r="TB206" s="66" t="str">
        <f t="shared" si="1461"/>
        <v/>
      </c>
      <c r="TC206" s="66" t="str">
        <f t="shared" si="1462"/>
        <v/>
      </c>
      <c r="TD206" s="66" t="str">
        <f t="shared" si="1463"/>
        <v/>
      </c>
      <c r="TE206" s="66" t="str">
        <f t="shared" si="1464"/>
        <v/>
      </c>
      <c r="TF206" s="66" t="str">
        <f t="shared" si="1465"/>
        <v/>
      </c>
      <c r="TG206" s="66" t="str">
        <f t="shared" si="1466"/>
        <v/>
      </c>
      <c r="TH206" s="66" t="str">
        <f t="shared" si="1467"/>
        <v/>
      </c>
      <c r="TI206" s="66" t="str">
        <f t="shared" si="1468"/>
        <v/>
      </c>
      <c r="TJ206" s="66" t="str">
        <f t="shared" si="1469"/>
        <v/>
      </c>
      <c r="TK206" s="66" t="str">
        <f t="shared" si="1470"/>
        <v/>
      </c>
      <c r="TL206" s="66" t="str">
        <f t="shared" si="1471"/>
        <v/>
      </c>
      <c r="TM206" s="66" t="str">
        <f t="shared" si="1472"/>
        <v/>
      </c>
      <c r="TN206" s="66" t="str">
        <f t="shared" si="1473"/>
        <v/>
      </c>
      <c r="TO206" s="66" t="str">
        <f t="shared" si="1474"/>
        <v/>
      </c>
      <c r="TP206" s="66" t="str">
        <f t="shared" si="1475"/>
        <v/>
      </c>
      <c r="TQ206" s="66" t="str">
        <f t="shared" si="1476"/>
        <v/>
      </c>
      <c r="TR206" s="66" t="str">
        <f t="shared" si="1477"/>
        <v/>
      </c>
      <c r="TS206" s="66" t="str">
        <f t="shared" si="1478"/>
        <v/>
      </c>
      <c r="TT206" s="66" t="str">
        <f t="shared" si="1479"/>
        <v/>
      </c>
      <c r="TU206" s="66" t="str">
        <f t="shared" si="1480"/>
        <v/>
      </c>
      <c r="TV206" s="66" t="str">
        <f t="shared" si="1481"/>
        <v/>
      </c>
      <c r="TW206" s="66" t="str">
        <f t="shared" si="1482"/>
        <v/>
      </c>
      <c r="TX206" s="66" t="str">
        <f t="shared" si="1483"/>
        <v/>
      </c>
      <c r="TY206" s="66" t="str">
        <f t="shared" si="1484"/>
        <v/>
      </c>
      <c r="TZ206" s="66" t="str">
        <f t="shared" si="1485"/>
        <v/>
      </c>
      <c r="UA206" s="66" t="str">
        <f t="shared" si="1486"/>
        <v/>
      </c>
      <c r="UB206" s="66" t="str">
        <f t="shared" si="1487"/>
        <v/>
      </c>
      <c r="UC206" s="66" t="str">
        <f t="shared" si="1488"/>
        <v/>
      </c>
      <c r="UD206" s="66" t="str">
        <f t="shared" si="1489"/>
        <v/>
      </c>
      <c r="UE206" s="66" t="str">
        <f t="shared" si="1490"/>
        <v/>
      </c>
      <c r="UF206" s="66" t="str">
        <f t="shared" si="1491"/>
        <v/>
      </c>
      <c r="UG206" s="66" t="str">
        <f t="shared" si="1492"/>
        <v/>
      </c>
      <c r="UH206" s="66" t="str">
        <f t="shared" si="1493"/>
        <v/>
      </c>
      <c r="UI206" s="66" t="str">
        <f t="shared" si="1494"/>
        <v/>
      </c>
      <c r="UJ206" s="66" t="str">
        <f t="shared" si="1495"/>
        <v/>
      </c>
      <c r="UK206" s="66" t="str">
        <f t="shared" si="1496"/>
        <v/>
      </c>
      <c r="UL206" s="66" t="str">
        <f t="shared" si="1497"/>
        <v/>
      </c>
      <c r="UM206" s="66" t="str">
        <f t="shared" si="1498"/>
        <v/>
      </c>
      <c r="UN206" s="66" t="str">
        <f t="shared" si="1499"/>
        <v/>
      </c>
      <c r="UO206" s="66" t="str">
        <f t="shared" si="1500"/>
        <v/>
      </c>
      <c r="UP206" s="66" t="str">
        <f t="shared" si="1501"/>
        <v/>
      </c>
      <c r="UQ206" s="66" t="str">
        <f t="shared" si="1502"/>
        <v/>
      </c>
      <c r="UR206" s="66" t="str">
        <f t="shared" si="1503"/>
        <v/>
      </c>
      <c r="US206" s="66" t="str">
        <f t="shared" si="1504"/>
        <v/>
      </c>
      <c r="UT206" s="66" t="str">
        <f t="shared" si="1505"/>
        <v/>
      </c>
      <c r="UU206" s="66" t="str">
        <f t="shared" si="1506"/>
        <v/>
      </c>
      <c r="UV206" s="66" t="str">
        <f t="shared" si="1507"/>
        <v/>
      </c>
      <c r="UW206" s="66" t="str">
        <f t="shared" si="1508"/>
        <v/>
      </c>
      <c r="UX206" s="66" t="str">
        <f t="shared" si="1509"/>
        <v/>
      </c>
      <c r="UY206" s="66" t="str">
        <f t="shared" si="1510"/>
        <v/>
      </c>
      <c r="UZ206" s="66" t="str">
        <f t="shared" si="1511"/>
        <v/>
      </c>
      <c r="VA206" s="66" t="str">
        <f t="shared" si="1512"/>
        <v/>
      </c>
      <c r="VB206" s="66" t="str">
        <f t="shared" si="1513"/>
        <v/>
      </c>
      <c r="VC206" s="66" t="str">
        <f t="shared" si="1514"/>
        <v/>
      </c>
      <c r="VD206" s="66" t="str">
        <f t="shared" si="1515"/>
        <v/>
      </c>
      <c r="VE206" s="66" t="str">
        <f t="shared" si="1516"/>
        <v/>
      </c>
      <c r="VF206" s="66" t="str">
        <f t="shared" si="1517"/>
        <v/>
      </c>
      <c r="VG206" s="66" t="str">
        <f t="shared" si="1518"/>
        <v/>
      </c>
      <c r="VH206" s="66" t="str">
        <f t="shared" si="1519"/>
        <v/>
      </c>
      <c r="VI206" s="66" t="str">
        <f t="shared" si="1520"/>
        <v/>
      </c>
      <c r="VJ206" s="66" t="str">
        <f t="shared" si="1521"/>
        <v/>
      </c>
      <c r="VK206" s="66" t="str">
        <f t="shared" si="1522"/>
        <v/>
      </c>
      <c r="VL206" s="66" t="str">
        <f t="shared" si="1523"/>
        <v/>
      </c>
      <c r="VM206" s="66" t="str">
        <f t="shared" si="1524"/>
        <v/>
      </c>
      <c r="VN206" s="66" t="str">
        <f t="shared" si="1525"/>
        <v/>
      </c>
      <c r="VO206" s="66" t="str">
        <f t="shared" si="1526"/>
        <v/>
      </c>
      <c r="VP206" s="66" t="str">
        <f t="shared" si="1527"/>
        <v/>
      </c>
      <c r="VQ206" s="66" t="str">
        <f t="shared" si="1528"/>
        <v/>
      </c>
      <c r="VR206" s="66" t="str">
        <f t="shared" si="1529"/>
        <v/>
      </c>
      <c r="VS206" s="66" t="str">
        <f t="shared" si="1530"/>
        <v/>
      </c>
      <c r="VT206" s="66" t="str">
        <f t="shared" si="1531"/>
        <v/>
      </c>
      <c r="VU206" s="66" t="str">
        <f t="shared" si="1532"/>
        <v/>
      </c>
      <c r="VV206" s="66" t="str">
        <f t="shared" si="1533"/>
        <v/>
      </c>
      <c r="VW206" s="66" t="str">
        <f t="shared" si="1534"/>
        <v/>
      </c>
      <c r="VX206" s="66" t="str">
        <f t="shared" si="1535"/>
        <v/>
      </c>
      <c r="VY206" s="66" t="str">
        <f t="shared" si="1536"/>
        <v/>
      </c>
      <c r="VZ206" s="66" t="str">
        <f t="shared" si="1537"/>
        <v/>
      </c>
      <c r="WA206" s="66" t="str">
        <f t="shared" si="1538"/>
        <v/>
      </c>
      <c r="WB206" s="66" t="str">
        <f t="shared" si="1539"/>
        <v/>
      </c>
      <c r="WC206" s="66" t="str">
        <f t="shared" si="1540"/>
        <v/>
      </c>
      <c r="WD206" s="66" t="str">
        <f t="shared" si="1541"/>
        <v/>
      </c>
      <c r="WE206" s="66" t="str">
        <f t="shared" si="1542"/>
        <v/>
      </c>
      <c r="WF206" s="66" t="str">
        <f t="shared" si="1543"/>
        <v/>
      </c>
      <c r="WG206" s="66" t="str">
        <f t="shared" si="1544"/>
        <v/>
      </c>
      <c r="WH206" s="66" t="str">
        <f t="shared" si="1545"/>
        <v/>
      </c>
      <c r="WI206" s="66" t="str">
        <f t="shared" si="1546"/>
        <v/>
      </c>
      <c r="WJ206" s="66" t="str">
        <f t="shared" si="1547"/>
        <v/>
      </c>
      <c r="WK206" s="66" t="str">
        <f t="shared" si="1548"/>
        <v/>
      </c>
      <c r="WL206" s="66" t="str">
        <f t="shared" si="1549"/>
        <v/>
      </c>
      <c r="WM206" s="66" t="str">
        <f t="shared" si="1550"/>
        <v/>
      </c>
      <c r="WN206" s="66" t="str">
        <f t="shared" si="1551"/>
        <v/>
      </c>
      <c r="WO206" s="66" t="str">
        <f t="shared" si="1552"/>
        <v/>
      </c>
      <c r="WP206" s="66" t="str">
        <f t="shared" si="1553"/>
        <v/>
      </c>
      <c r="WQ206" s="66" t="str">
        <f t="shared" si="1554"/>
        <v/>
      </c>
      <c r="WR206" s="66" t="str">
        <f t="shared" si="1555"/>
        <v/>
      </c>
      <c r="WS206" s="66" t="str">
        <f t="shared" si="1556"/>
        <v/>
      </c>
      <c r="WT206" s="66" t="str">
        <f t="shared" si="1557"/>
        <v/>
      </c>
      <c r="WU206" s="66" t="str">
        <f t="shared" si="1558"/>
        <v/>
      </c>
      <c r="WV206" s="66" t="str">
        <f t="shared" si="1559"/>
        <v/>
      </c>
      <c r="WW206" s="66" t="str">
        <f t="shared" si="1560"/>
        <v/>
      </c>
      <c r="WX206" s="66" t="str">
        <f t="shared" si="1561"/>
        <v/>
      </c>
      <c r="WY206" s="66" t="str">
        <f t="shared" si="1562"/>
        <v/>
      </c>
      <c r="WZ206" s="66" t="str">
        <f t="shared" si="1563"/>
        <v/>
      </c>
      <c r="XA206" s="66" t="str">
        <f t="shared" si="1564"/>
        <v/>
      </c>
      <c r="XB206" s="66" t="str">
        <f t="shared" si="1565"/>
        <v/>
      </c>
      <c r="XC206" s="66" t="str">
        <f t="shared" si="1566"/>
        <v/>
      </c>
      <c r="XD206" s="66" t="str">
        <f t="shared" si="1567"/>
        <v/>
      </c>
      <c r="XE206" s="66" t="str">
        <f t="shared" si="1568"/>
        <v/>
      </c>
      <c r="XF206" s="66" t="str">
        <f t="shared" si="1569"/>
        <v/>
      </c>
      <c r="XG206" s="66" t="str">
        <f t="shared" si="1570"/>
        <v/>
      </c>
      <c r="XH206" s="66" t="str">
        <f t="shared" si="1571"/>
        <v/>
      </c>
      <c r="XI206" s="66" t="str">
        <f t="shared" si="1572"/>
        <v/>
      </c>
      <c r="XJ206" s="66" t="str">
        <f t="shared" si="1573"/>
        <v/>
      </c>
      <c r="XK206" s="66" t="str">
        <f t="shared" si="1574"/>
        <v/>
      </c>
      <c r="XL206" s="66" t="str">
        <f t="shared" si="1575"/>
        <v/>
      </c>
      <c r="XM206" s="66" t="str">
        <f t="shared" si="1576"/>
        <v/>
      </c>
      <c r="XN206" s="66" t="str">
        <f t="shared" si="1577"/>
        <v/>
      </c>
      <c r="XO206" s="66" t="str">
        <f t="shared" si="1578"/>
        <v/>
      </c>
      <c r="XP206" s="66" t="str">
        <f t="shared" si="1579"/>
        <v/>
      </c>
      <c r="XQ206" s="66" t="str">
        <f t="shared" si="1580"/>
        <v/>
      </c>
      <c r="XR206" s="66" t="str">
        <f t="shared" si="1581"/>
        <v/>
      </c>
      <c r="XS206" s="66" t="str">
        <f t="shared" si="1582"/>
        <v/>
      </c>
      <c r="XT206" s="66" t="str">
        <f t="shared" si="1583"/>
        <v/>
      </c>
      <c r="XU206" s="66" t="str">
        <f t="shared" si="1584"/>
        <v/>
      </c>
      <c r="XV206" s="66" t="str">
        <f t="shared" si="1585"/>
        <v/>
      </c>
      <c r="XW206" s="66" t="str">
        <f t="shared" si="1586"/>
        <v/>
      </c>
      <c r="XX206" s="66" t="str">
        <f t="shared" si="1587"/>
        <v/>
      </c>
      <c r="XY206" s="66" t="str">
        <f t="shared" si="1588"/>
        <v/>
      </c>
      <c r="XZ206" s="66" t="str">
        <f t="shared" si="1589"/>
        <v/>
      </c>
      <c r="YA206" s="66" t="str">
        <f t="shared" si="1590"/>
        <v/>
      </c>
      <c r="YB206" s="66" t="str">
        <f t="shared" si="1591"/>
        <v/>
      </c>
      <c r="YC206" s="66" t="str">
        <f t="shared" si="1592"/>
        <v/>
      </c>
      <c r="YD206" s="66" t="str">
        <f t="shared" si="1593"/>
        <v/>
      </c>
      <c r="YE206" s="66" t="str">
        <f t="shared" si="1594"/>
        <v/>
      </c>
      <c r="YF206" s="66" t="str">
        <f t="shared" si="1595"/>
        <v/>
      </c>
      <c r="YG206" s="66" t="str">
        <f t="shared" si="1596"/>
        <v/>
      </c>
      <c r="YH206" s="66" t="str">
        <f t="shared" si="1597"/>
        <v/>
      </c>
      <c r="YI206" s="66" t="str">
        <f t="shared" si="1598"/>
        <v/>
      </c>
      <c r="YJ206" s="66" t="str">
        <f t="shared" si="1599"/>
        <v/>
      </c>
      <c r="YK206" s="66" t="str">
        <f t="shared" si="1600"/>
        <v/>
      </c>
      <c r="YL206" s="66" t="str">
        <f t="shared" si="1601"/>
        <v/>
      </c>
      <c r="YM206" s="66" t="str">
        <f t="shared" si="1602"/>
        <v/>
      </c>
      <c r="YN206" s="66" t="str">
        <f t="shared" si="1603"/>
        <v/>
      </c>
      <c r="YO206" s="66" t="str">
        <f t="shared" si="1604"/>
        <v/>
      </c>
      <c r="YP206" s="66" t="str">
        <f t="shared" si="1605"/>
        <v/>
      </c>
      <c r="YQ206" s="66" t="str">
        <f t="shared" si="1606"/>
        <v/>
      </c>
      <c r="YR206" s="66" t="str">
        <f t="shared" si="1607"/>
        <v/>
      </c>
      <c r="YS206" s="66" t="str">
        <f t="shared" si="1608"/>
        <v/>
      </c>
      <c r="YT206" s="66" t="str">
        <f t="shared" si="1609"/>
        <v/>
      </c>
      <c r="YU206" s="66" t="str">
        <f t="shared" si="1610"/>
        <v/>
      </c>
      <c r="YV206" s="66" t="str">
        <f t="shared" si="1611"/>
        <v/>
      </c>
      <c r="YW206" s="66" t="str">
        <f t="shared" si="1612"/>
        <v/>
      </c>
      <c r="YX206" s="66" t="str">
        <f t="shared" si="1613"/>
        <v/>
      </c>
      <c r="YY206" s="66" t="str">
        <f t="shared" si="1614"/>
        <v/>
      </c>
      <c r="YZ206" s="66" t="str">
        <f t="shared" si="1615"/>
        <v/>
      </c>
      <c r="ZA206" s="66" t="str">
        <f t="shared" si="1616"/>
        <v/>
      </c>
      <c r="ZB206" s="66" t="str">
        <f t="shared" si="1617"/>
        <v/>
      </c>
      <c r="ZC206" s="66" t="str">
        <f t="shared" si="1618"/>
        <v/>
      </c>
      <c r="ZD206" s="66" t="str">
        <f t="shared" si="1619"/>
        <v/>
      </c>
      <c r="ZE206" s="66" t="str">
        <f t="shared" si="1620"/>
        <v/>
      </c>
      <c r="ZF206" s="66" t="str">
        <f t="shared" si="1621"/>
        <v/>
      </c>
      <c r="ZG206" s="66" t="str">
        <f t="shared" si="1622"/>
        <v/>
      </c>
      <c r="ZH206" s="66" t="str">
        <f t="shared" si="1623"/>
        <v/>
      </c>
      <c r="ZI206" s="66" t="str">
        <f t="shared" si="1624"/>
        <v/>
      </c>
      <c r="ZJ206" s="66" t="str">
        <f t="shared" si="1625"/>
        <v/>
      </c>
      <c r="ZK206" s="66" t="str">
        <f t="shared" si="1626"/>
        <v/>
      </c>
      <c r="ZL206" s="66" t="str">
        <f t="shared" si="1627"/>
        <v/>
      </c>
      <c r="ZM206" s="66" t="str">
        <f t="shared" si="1628"/>
        <v/>
      </c>
      <c r="ZN206" s="66" t="str">
        <f t="shared" si="1629"/>
        <v/>
      </c>
      <c r="ZO206" s="66" t="str">
        <f t="shared" si="1630"/>
        <v/>
      </c>
      <c r="ZP206" s="66" t="str">
        <f t="shared" si="1631"/>
        <v/>
      </c>
      <c r="ZQ206" s="66" t="str">
        <f t="shared" si="1632"/>
        <v/>
      </c>
      <c r="ZR206" s="66" t="str">
        <f t="shared" si="1633"/>
        <v/>
      </c>
      <c r="ZS206" s="66" t="str">
        <f t="shared" si="1634"/>
        <v/>
      </c>
      <c r="ZT206" s="66" t="str">
        <f t="shared" si="1635"/>
        <v/>
      </c>
      <c r="ZU206" s="66" t="str">
        <f t="shared" si="1636"/>
        <v/>
      </c>
      <c r="ZV206" s="66" t="str">
        <f t="shared" si="1637"/>
        <v/>
      </c>
      <c r="ZW206" s="66" t="str">
        <f t="shared" si="1638"/>
        <v/>
      </c>
      <c r="ZX206" s="66" t="str">
        <f t="shared" si="1639"/>
        <v/>
      </c>
      <c r="ZY206" s="66" t="str">
        <f t="shared" si="1640"/>
        <v/>
      </c>
      <c r="ZZ206" s="66" t="str">
        <f t="shared" si="1641"/>
        <v/>
      </c>
      <c r="AAA206" s="66" t="str">
        <f t="shared" si="1642"/>
        <v/>
      </c>
      <c r="AAB206" s="66" t="str">
        <f t="shared" si="1643"/>
        <v/>
      </c>
      <c r="AAC206" s="66" t="str">
        <f t="shared" si="1644"/>
        <v/>
      </c>
      <c r="AAD206" s="66" t="str">
        <f t="shared" si="1645"/>
        <v/>
      </c>
      <c r="AAE206" s="66" t="str">
        <f t="shared" si="1646"/>
        <v/>
      </c>
      <c r="AAF206" s="66" t="str">
        <f t="shared" si="1647"/>
        <v/>
      </c>
      <c r="AAG206" s="66" t="str">
        <f t="shared" si="1648"/>
        <v/>
      </c>
      <c r="AAH206" s="66" t="str">
        <f t="shared" si="1649"/>
        <v/>
      </c>
      <c r="AAI206" s="66" t="str">
        <f t="shared" si="1650"/>
        <v/>
      </c>
      <c r="AAJ206" s="66" t="str">
        <f t="shared" si="1651"/>
        <v/>
      </c>
      <c r="AAK206" s="66" t="str">
        <f t="shared" si="1652"/>
        <v/>
      </c>
      <c r="AAL206" s="66" t="str">
        <f t="shared" si="1653"/>
        <v/>
      </c>
      <c r="AAM206" s="66" t="str">
        <f t="shared" si="1654"/>
        <v/>
      </c>
      <c r="AAN206" s="66" t="str">
        <f t="shared" si="1655"/>
        <v/>
      </c>
      <c r="AAO206" s="66" t="str">
        <f t="shared" si="1656"/>
        <v/>
      </c>
      <c r="AAP206" s="66" t="str">
        <f t="shared" si="1657"/>
        <v/>
      </c>
      <c r="AAQ206" s="66" t="str">
        <f t="shared" si="1658"/>
        <v/>
      </c>
      <c r="AAR206" s="66" t="str">
        <f t="shared" si="1659"/>
        <v/>
      </c>
      <c r="AAS206" s="66" t="str">
        <f t="shared" si="1660"/>
        <v/>
      </c>
      <c r="AAT206" s="66" t="str">
        <f t="shared" si="1661"/>
        <v/>
      </c>
      <c r="AAU206" s="66" t="str">
        <f t="shared" si="1662"/>
        <v/>
      </c>
      <c r="AAV206" s="66" t="str">
        <f t="shared" si="1663"/>
        <v/>
      </c>
      <c r="AAW206" s="66" t="str">
        <f t="shared" si="1664"/>
        <v/>
      </c>
      <c r="AAX206" s="66" t="str">
        <f t="shared" si="1665"/>
        <v/>
      </c>
      <c r="AAY206" s="66" t="str">
        <f t="shared" si="1666"/>
        <v/>
      </c>
      <c r="AAZ206" s="66" t="str">
        <f t="shared" si="1667"/>
        <v/>
      </c>
      <c r="ABA206" s="66" t="str">
        <f t="shared" si="1668"/>
        <v/>
      </c>
      <c r="ABB206" s="66" t="str">
        <f t="shared" si="1669"/>
        <v/>
      </c>
      <c r="ABC206" s="66" t="str">
        <f t="shared" si="1670"/>
        <v/>
      </c>
      <c r="ABD206" s="66" t="str">
        <f t="shared" si="1671"/>
        <v/>
      </c>
      <c r="ABE206" s="66" t="str">
        <f t="shared" si="1672"/>
        <v/>
      </c>
      <c r="ABF206" s="66" t="str">
        <f t="shared" si="1673"/>
        <v/>
      </c>
      <c r="ABG206" s="66" t="str">
        <f t="shared" si="1674"/>
        <v/>
      </c>
      <c r="ABH206" s="66" t="str">
        <f t="shared" si="1675"/>
        <v/>
      </c>
      <c r="ABI206" s="66" t="str">
        <f t="shared" si="1676"/>
        <v/>
      </c>
      <c r="ABJ206" s="66" t="str">
        <f t="shared" si="1677"/>
        <v/>
      </c>
      <c r="ABK206" s="66" t="str">
        <f t="shared" si="1678"/>
        <v/>
      </c>
      <c r="ABL206" s="66" t="str">
        <f t="shared" si="1679"/>
        <v/>
      </c>
      <c r="ABM206" s="66" t="str">
        <f t="shared" si="1680"/>
        <v/>
      </c>
      <c r="ABN206" s="66" t="str">
        <f t="shared" si="1681"/>
        <v/>
      </c>
      <c r="ABO206" s="66" t="str">
        <f t="shared" si="1682"/>
        <v/>
      </c>
      <c r="ABP206" s="66" t="str">
        <f t="shared" si="1683"/>
        <v/>
      </c>
      <c r="ABQ206" s="66" t="str">
        <f t="shared" si="1684"/>
        <v/>
      </c>
      <c r="ABR206" s="66" t="str">
        <f t="shared" si="1685"/>
        <v/>
      </c>
      <c r="ABS206" s="66" t="str">
        <f t="shared" si="1686"/>
        <v/>
      </c>
      <c r="ABT206" s="66" t="str">
        <f t="shared" si="1687"/>
        <v/>
      </c>
      <c r="ABU206" s="66" t="str">
        <f t="shared" si="1688"/>
        <v/>
      </c>
      <c r="ABV206" s="66" t="str">
        <f t="shared" si="1689"/>
        <v/>
      </c>
      <c r="ABW206" s="66" t="str">
        <f t="shared" si="1690"/>
        <v/>
      </c>
      <c r="ABX206" s="66" t="str">
        <f t="shared" si="1691"/>
        <v/>
      </c>
      <c r="ABY206" s="66" t="str">
        <f t="shared" si="1692"/>
        <v/>
      </c>
      <c r="ABZ206" s="66" t="str">
        <f t="shared" si="1693"/>
        <v/>
      </c>
      <c r="ACA206" s="66" t="str">
        <f t="shared" si="1694"/>
        <v/>
      </c>
      <c r="ACB206" s="66" t="str">
        <f t="shared" si="1695"/>
        <v/>
      </c>
      <c r="ACC206" s="66" t="str">
        <f t="shared" si="1696"/>
        <v/>
      </c>
      <c r="ACD206" s="66" t="str">
        <f t="shared" si="1697"/>
        <v/>
      </c>
      <c r="ACE206" s="66" t="str">
        <f t="shared" si="1698"/>
        <v/>
      </c>
      <c r="ACF206" s="66" t="str">
        <f t="shared" si="1699"/>
        <v/>
      </c>
      <c r="ACG206" s="66" t="str">
        <f t="shared" si="1700"/>
        <v/>
      </c>
      <c r="ACH206" s="66" t="str">
        <f t="shared" si="1701"/>
        <v/>
      </c>
      <c r="ACI206" s="66" t="str">
        <f t="shared" si="1702"/>
        <v/>
      </c>
      <c r="ACJ206" s="66" t="str">
        <f t="shared" si="1703"/>
        <v/>
      </c>
      <c r="ACK206" s="66" t="str">
        <f t="shared" si="1704"/>
        <v/>
      </c>
      <c r="ACL206" s="66" t="str">
        <f t="shared" si="1705"/>
        <v/>
      </c>
      <c r="ACM206" s="66" t="str">
        <f t="shared" ref="ACM206:ACN206" si="1720">IF(AND(ACS$3="Unit", ACL206=""), "", IF(AND(ACS$3="Unit", ACL206="-"),"", IF(ACS$3="Unit", "kg/GJ delivered", IF(AND(NY206&lt;&gt;"", NY206&lt;&gt;"-", NX206="-"),"", IF($H206="","", IF(NX206="nd", "",IF(NX206="&lt;n.a.&gt;", "", IF(NY206="#/MJ", "", IF(NY206="kg/GJ delivered",NX206,IF(NY206="g/MJ delivered",NX206,IF(NY206="kg/MJ delivered",NX206*1000,IF(NY206="mg/MJ delivered",NX206/1000,IF(NY206="g/kg",((NX206)*(1/$I206)*(1/$H206)),IF(NY206="mg/kg",((NX206/1000)*(1/$I206)*(1/$H206)),IF(NY206="mg/MJ delivered",NX206/1000,IF(NY206="-","","Error"))))))))))))))))</f>
        <v/>
      </c>
      <c r="ACN206" s="66" t="str">
        <f t="shared" si="1720"/>
        <v/>
      </c>
      <c r="ACO206" s="66" t="str">
        <f t="shared" si="1707"/>
        <v/>
      </c>
      <c r="ACP206" s="66" t="str">
        <f t="shared" si="1708"/>
        <v/>
      </c>
      <c r="ACQ206" s="66" t="str">
        <f t="shared" si="1709"/>
        <v/>
      </c>
      <c r="ACR206" s="66" t="str">
        <f t="shared" si="1710"/>
        <v/>
      </c>
      <c r="ACS206" s="66" t="str">
        <f t="shared" si="1711"/>
        <v/>
      </c>
      <c r="ACT206" s="66" t="str">
        <f t="shared" si="1712"/>
        <v/>
      </c>
    </row>
    <row r="207" spans="2:774" ht="15.75" customHeight="1" x14ac:dyDescent="0.25">
      <c r="B207" s="66">
        <v>304</v>
      </c>
      <c r="C207" s="66" t="s">
        <v>1124</v>
      </c>
      <c r="D207" s="66" t="s">
        <v>1115</v>
      </c>
      <c r="E207" s="156" t="s">
        <v>840</v>
      </c>
      <c r="F207" s="66" t="s">
        <v>497</v>
      </c>
      <c r="G207" s="66" t="s">
        <v>490</v>
      </c>
      <c r="H207" s="126">
        <v>0.122</v>
      </c>
      <c r="I207" s="130">
        <f>'Heating Values'!E132</f>
        <v>17.20794303797468</v>
      </c>
      <c r="J207" s="66" t="str">
        <f t="shared" si="1320"/>
        <v>Firewood, Traditional, CN</v>
      </c>
      <c r="K207" s="66" t="s">
        <v>1254</v>
      </c>
      <c r="L207" s="66" t="s">
        <v>1254</v>
      </c>
      <c r="M207" s="66" t="s">
        <v>1254</v>
      </c>
      <c r="N207" s="66" t="s">
        <v>1254</v>
      </c>
      <c r="O207" s="66" t="s">
        <v>1117</v>
      </c>
      <c r="P207" s="66" t="str">
        <f t="shared" si="1327"/>
        <v>CN</v>
      </c>
      <c r="Q207" s="66" t="s">
        <v>87</v>
      </c>
      <c r="R207" s="158" t="s">
        <v>128</v>
      </c>
      <c r="S207" s="158" t="s">
        <v>128</v>
      </c>
      <c r="T207" s="158" t="s">
        <v>128</v>
      </c>
      <c r="U207" s="158" t="s">
        <v>128</v>
      </c>
      <c r="V207" s="158" t="s">
        <v>128</v>
      </c>
      <c r="W207" s="158" t="s">
        <v>128</v>
      </c>
      <c r="X207" s="158" t="s">
        <v>128</v>
      </c>
      <c r="Y207" s="158" t="s">
        <v>128</v>
      </c>
      <c r="Z207" s="158" t="s">
        <v>128</v>
      </c>
      <c r="AA207" s="158" t="s">
        <v>128</v>
      </c>
      <c r="AB207" s="158" t="s">
        <v>128</v>
      </c>
      <c r="AC207" s="158" t="s">
        <v>128</v>
      </c>
      <c r="AD207" s="158" t="s">
        <v>128</v>
      </c>
      <c r="AE207" s="158" t="s">
        <v>128</v>
      </c>
      <c r="AF207" s="158" t="s">
        <v>128</v>
      </c>
      <c r="AG207" s="158" t="s">
        <v>128</v>
      </c>
      <c r="AH207" s="158" t="s">
        <v>128</v>
      </c>
      <c r="AI207" s="158" t="s">
        <v>128</v>
      </c>
      <c r="AJ207" s="165" t="s">
        <v>611</v>
      </c>
      <c r="AK207" s="158" t="s">
        <v>523</v>
      </c>
      <c r="AL207" s="163" t="s">
        <v>1143</v>
      </c>
      <c r="AM207" s="158" t="s">
        <v>523</v>
      </c>
      <c r="AN207" s="163" t="s">
        <v>615</v>
      </c>
      <c r="AO207" s="158" t="s">
        <v>523</v>
      </c>
      <c r="AP207" s="158" t="s">
        <v>128</v>
      </c>
      <c r="AQ207" s="158" t="s">
        <v>128</v>
      </c>
      <c r="AR207" s="158" t="s">
        <v>128</v>
      </c>
      <c r="AS207" s="158" t="s">
        <v>128</v>
      </c>
      <c r="AT207" s="158" t="s">
        <v>128</v>
      </c>
      <c r="AU207" s="158" t="s">
        <v>128</v>
      </c>
      <c r="AV207" s="158" t="s">
        <v>128</v>
      </c>
      <c r="AW207" s="158" t="s">
        <v>128</v>
      </c>
      <c r="AX207" s="158" t="s">
        <v>128</v>
      </c>
      <c r="AY207" s="158" t="s">
        <v>128</v>
      </c>
      <c r="AZ207" s="158" t="s">
        <v>128</v>
      </c>
      <c r="BA207" s="158" t="s">
        <v>128</v>
      </c>
      <c r="BB207" s="158" t="s">
        <v>128</v>
      </c>
      <c r="BC207" s="158" t="s">
        <v>128</v>
      </c>
      <c r="BD207" s="158" t="s">
        <v>128</v>
      </c>
      <c r="BE207" s="158" t="s">
        <v>128</v>
      </c>
      <c r="BF207" s="158" t="s">
        <v>128</v>
      </c>
      <c r="BG207" s="158" t="s">
        <v>128</v>
      </c>
      <c r="BH207" s="158" t="s">
        <v>128</v>
      </c>
      <c r="BI207" s="158" t="s">
        <v>128</v>
      </c>
      <c r="BJ207" s="158" t="s">
        <v>128</v>
      </c>
      <c r="BK207" s="158" t="s">
        <v>128</v>
      </c>
      <c r="BL207" s="158" t="s">
        <v>128</v>
      </c>
      <c r="BM207" s="158" t="s">
        <v>128</v>
      </c>
      <c r="BN207" s="158" t="s">
        <v>128</v>
      </c>
      <c r="BO207" s="158" t="s">
        <v>128</v>
      </c>
      <c r="BP207" s="158" t="s">
        <v>128</v>
      </c>
      <c r="BQ207" s="158" t="s">
        <v>128</v>
      </c>
      <c r="BR207" s="158" t="s">
        <v>128</v>
      </c>
      <c r="BS207" s="158" t="s">
        <v>128</v>
      </c>
      <c r="BT207" s="158" t="s">
        <v>128</v>
      </c>
      <c r="BU207" s="158" t="s">
        <v>128</v>
      </c>
      <c r="BV207" s="158" t="s">
        <v>128</v>
      </c>
      <c r="BW207" s="158" t="s">
        <v>128</v>
      </c>
      <c r="BX207" s="158" t="s">
        <v>128</v>
      </c>
      <c r="BY207" s="158" t="s">
        <v>128</v>
      </c>
      <c r="BZ207" s="158" t="s">
        <v>128</v>
      </c>
      <c r="CA207" s="158" t="s">
        <v>128</v>
      </c>
      <c r="CB207" s="158" t="s">
        <v>128</v>
      </c>
      <c r="CC207" s="158" t="s">
        <v>128</v>
      </c>
      <c r="CD207" s="158" t="s">
        <v>128</v>
      </c>
      <c r="CE207" s="158" t="s">
        <v>128</v>
      </c>
      <c r="CF207" s="158" t="s">
        <v>128</v>
      </c>
      <c r="CG207" s="158" t="s">
        <v>128</v>
      </c>
      <c r="CH207" s="158" t="s">
        <v>128</v>
      </c>
      <c r="CI207" s="158" t="s">
        <v>128</v>
      </c>
      <c r="CJ207" s="158" t="s">
        <v>128</v>
      </c>
      <c r="CK207" s="158" t="s">
        <v>128</v>
      </c>
      <c r="CL207" s="158" t="s">
        <v>128</v>
      </c>
      <c r="CM207" s="158" t="s">
        <v>128</v>
      </c>
      <c r="CN207" s="158" t="s">
        <v>128</v>
      </c>
      <c r="CO207" s="158" t="s">
        <v>128</v>
      </c>
      <c r="CP207" s="158" t="s">
        <v>128</v>
      </c>
      <c r="CQ207" s="158" t="s">
        <v>128</v>
      </c>
      <c r="CR207" s="158" t="s">
        <v>128</v>
      </c>
      <c r="CS207" s="158" t="s">
        <v>128</v>
      </c>
      <c r="CT207" s="158" t="s">
        <v>128</v>
      </c>
      <c r="CU207" s="158" t="s">
        <v>128</v>
      </c>
      <c r="CV207" s="158" t="s">
        <v>128</v>
      </c>
      <c r="CW207" s="158" t="s">
        <v>128</v>
      </c>
      <c r="CX207" s="158" t="s">
        <v>128</v>
      </c>
      <c r="CY207" s="158" t="s">
        <v>128</v>
      </c>
      <c r="CZ207" s="158" t="s">
        <v>128</v>
      </c>
      <c r="DA207" s="158" t="s">
        <v>128</v>
      </c>
      <c r="DB207" s="158" t="s">
        <v>128</v>
      </c>
      <c r="DC207" s="158" t="s">
        <v>128</v>
      </c>
      <c r="DD207" s="158" t="s">
        <v>128</v>
      </c>
      <c r="DE207" s="158" t="s">
        <v>128</v>
      </c>
      <c r="DF207" s="158" t="s">
        <v>128</v>
      </c>
      <c r="DG207" s="158" t="s">
        <v>128</v>
      </c>
      <c r="DH207" s="158" t="s">
        <v>128</v>
      </c>
      <c r="DI207" s="158" t="s">
        <v>128</v>
      </c>
      <c r="DJ207" s="158" t="s">
        <v>128</v>
      </c>
      <c r="DK207" s="158" t="s">
        <v>128</v>
      </c>
      <c r="DL207" s="158" t="s">
        <v>128</v>
      </c>
      <c r="DM207" s="158" t="s">
        <v>128</v>
      </c>
      <c r="DN207" s="158" t="s">
        <v>128</v>
      </c>
      <c r="DO207" s="158" t="s">
        <v>128</v>
      </c>
      <c r="DP207" s="158" t="s">
        <v>128</v>
      </c>
      <c r="DQ207" s="158" t="s">
        <v>128</v>
      </c>
      <c r="DR207" s="158" t="s">
        <v>128</v>
      </c>
      <c r="DS207" s="158" t="s">
        <v>128</v>
      </c>
      <c r="DT207" s="158" t="s">
        <v>128</v>
      </c>
      <c r="DU207" s="158" t="s">
        <v>128</v>
      </c>
      <c r="DV207" s="158" t="s">
        <v>128</v>
      </c>
      <c r="DW207" s="158" t="s">
        <v>128</v>
      </c>
      <c r="DX207" s="158" t="s">
        <v>128</v>
      </c>
      <c r="DY207" s="158" t="s">
        <v>128</v>
      </c>
      <c r="DZ207" s="158" t="s">
        <v>128</v>
      </c>
      <c r="EA207" s="158" t="s">
        <v>128</v>
      </c>
      <c r="EB207" s="158" t="s">
        <v>128</v>
      </c>
      <c r="EC207" s="158" t="s">
        <v>128</v>
      </c>
      <c r="ED207" s="158" t="s">
        <v>128</v>
      </c>
      <c r="EE207" s="158" t="s">
        <v>128</v>
      </c>
      <c r="EF207" s="158" t="s">
        <v>128</v>
      </c>
      <c r="EG207" s="158" t="s">
        <v>128</v>
      </c>
      <c r="EH207" s="158" t="s">
        <v>128</v>
      </c>
      <c r="EI207" s="158" t="s">
        <v>128</v>
      </c>
      <c r="EJ207" s="158" t="s">
        <v>128</v>
      </c>
      <c r="EK207" s="158" t="s">
        <v>128</v>
      </c>
      <c r="EL207" s="158" t="s">
        <v>128</v>
      </c>
      <c r="EM207" s="158" t="s">
        <v>128</v>
      </c>
      <c r="EN207" s="158" t="s">
        <v>128</v>
      </c>
      <c r="EO207" s="158" t="s">
        <v>128</v>
      </c>
      <c r="EP207" s="158" t="s">
        <v>128</v>
      </c>
      <c r="EQ207" s="158" t="s">
        <v>128</v>
      </c>
      <c r="ER207" s="158" t="s">
        <v>128</v>
      </c>
      <c r="ES207" s="158" t="s">
        <v>128</v>
      </c>
      <c r="ET207" s="158" t="s">
        <v>128</v>
      </c>
      <c r="EU207" s="158" t="s">
        <v>128</v>
      </c>
      <c r="EV207" s="158" t="s">
        <v>128</v>
      </c>
      <c r="EW207" s="158" t="s">
        <v>128</v>
      </c>
      <c r="EX207" s="158" t="s">
        <v>128</v>
      </c>
      <c r="EY207" s="158" t="s">
        <v>128</v>
      </c>
      <c r="EZ207" s="158" t="s">
        <v>128</v>
      </c>
      <c r="FA207" s="158" t="s">
        <v>128</v>
      </c>
      <c r="FB207" s="158" t="s">
        <v>128</v>
      </c>
      <c r="FC207" s="158" t="s">
        <v>128</v>
      </c>
      <c r="FD207" s="158" t="s">
        <v>128</v>
      </c>
      <c r="FE207" s="158" t="s">
        <v>128</v>
      </c>
      <c r="FF207" s="158" t="s">
        <v>128</v>
      </c>
      <c r="FG207" s="158" t="s">
        <v>128</v>
      </c>
      <c r="FH207" s="158" t="s">
        <v>128</v>
      </c>
      <c r="FI207" s="158" t="s">
        <v>128</v>
      </c>
      <c r="FJ207" s="158" t="s">
        <v>128</v>
      </c>
      <c r="FK207" s="158" t="s">
        <v>128</v>
      </c>
      <c r="FL207" s="158" t="s">
        <v>128</v>
      </c>
      <c r="FM207" s="158" t="s">
        <v>128</v>
      </c>
      <c r="FN207" s="158" t="s">
        <v>128</v>
      </c>
      <c r="FO207" s="158" t="s">
        <v>128</v>
      </c>
      <c r="FP207" s="158" t="s">
        <v>128</v>
      </c>
      <c r="FQ207" s="158" t="s">
        <v>128</v>
      </c>
      <c r="FR207" s="158" t="s">
        <v>128</v>
      </c>
      <c r="FS207" s="158" t="s">
        <v>128</v>
      </c>
      <c r="FT207" s="158" t="s">
        <v>128</v>
      </c>
      <c r="FU207" s="158" t="s">
        <v>128</v>
      </c>
      <c r="FV207" s="158" t="s">
        <v>128</v>
      </c>
      <c r="FW207" s="158" t="s">
        <v>128</v>
      </c>
      <c r="FX207" s="158" t="s">
        <v>128</v>
      </c>
      <c r="FY207" s="158" t="s">
        <v>128</v>
      </c>
      <c r="FZ207" s="158" t="s">
        <v>128</v>
      </c>
      <c r="GA207" s="158" t="s">
        <v>128</v>
      </c>
      <c r="GB207" s="158" t="s">
        <v>128</v>
      </c>
      <c r="GC207" s="158" t="s">
        <v>128</v>
      </c>
      <c r="GD207" s="158" t="s">
        <v>128</v>
      </c>
      <c r="GE207" s="158" t="s">
        <v>128</v>
      </c>
      <c r="GF207" s="158" t="s">
        <v>128</v>
      </c>
      <c r="GG207" s="158" t="s">
        <v>128</v>
      </c>
      <c r="GH207" s="158" t="s">
        <v>128</v>
      </c>
      <c r="GI207" s="158" t="s">
        <v>128</v>
      </c>
      <c r="GJ207" s="158" t="s">
        <v>128</v>
      </c>
      <c r="GK207" s="158" t="s">
        <v>128</v>
      </c>
      <c r="GL207" s="158" t="s">
        <v>128</v>
      </c>
      <c r="GM207" s="158" t="s">
        <v>128</v>
      </c>
      <c r="GN207" s="158" t="s">
        <v>128</v>
      </c>
      <c r="GO207" s="158" t="s">
        <v>128</v>
      </c>
      <c r="GP207" s="158" t="s">
        <v>128</v>
      </c>
      <c r="GQ207" s="158" t="s">
        <v>128</v>
      </c>
      <c r="GR207" s="158" t="s">
        <v>128</v>
      </c>
      <c r="GS207" s="158" t="s">
        <v>128</v>
      </c>
      <c r="GT207" s="158" t="s">
        <v>128</v>
      </c>
      <c r="GU207" s="158" t="s">
        <v>128</v>
      </c>
      <c r="GV207" s="158" t="s">
        <v>128</v>
      </c>
      <c r="GW207" s="158" t="s">
        <v>128</v>
      </c>
      <c r="GX207" s="158" t="s">
        <v>128</v>
      </c>
      <c r="GY207" s="158" t="s">
        <v>128</v>
      </c>
      <c r="GZ207" s="158" t="s">
        <v>128</v>
      </c>
      <c r="HA207" s="158" t="s">
        <v>128</v>
      </c>
      <c r="HB207" s="158" t="s">
        <v>128</v>
      </c>
      <c r="HC207" s="158" t="s">
        <v>128</v>
      </c>
      <c r="HD207" s="158" t="s">
        <v>128</v>
      </c>
      <c r="HE207" s="158" t="s">
        <v>128</v>
      </c>
      <c r="HF207" s="158" t="s">
        <v>128</v>
      </c>
      <c r="HG207" s="158" t="s">
        <v>128</v>
      </c>
      <c r="HH207" s="158" t="s">
        <v>128</v>
      </c>
      <c r="HI207" s="158" t="s">
        <v>128</v>
      </c>
      <c r="HJ207" s="158" t="s">
        <v>128</v>
      </c>
      <c r="HK207" s="158" t="s">
        <v>128</v>
      </c>
      <c r="HL207" s="158" t="s">
        <v>128</v>
      </c>
      <c r="HM207" s="158" t="s">
        <v>128</v>
      </c>
      <c r="HN207" s="158" t="s">
        <v>128</v>
      </c>
      <c r="HO207" s="158" t="s">
        <v>128</v>
      </c>
      <c r="HP207" s="158" t="s">
        <v>128</v>
      </c>
      <c r="HQ207" s="158" t="s">
        <v>128</v>
      </c>
      <c r="HR207" s="158" t="s">
        <v>128</v>
      </c>
      <c r="HS207" s="158" t="s">
        <v>128</v>
      </c>
      <c r="HT207" s="158" t="s">
        <v>128</v>
      </c>
      <c r="HU207" s="158" t="s">
        <v>128</v>
      </c>
      <c r="HV207" s="158" t="s">
        <v>128</v>
      </c>
      <c r="HW207" s="158" t="s">
        <v>128</v>
      </c>
      <c r="HX207" s="158" t="s">
        <v>128</v>
      </c>
      <c r="HY207" s="158" t="s">
        <v>128</v>
      </c>
      <c r="HZ207" s="158" t="s">
        <v>128</v>
      </c>
      <c r="IA207" s="158" t="s">
        <v>128</v>
      </c>
      <c r="IB207" s="158" t="s">
        <v>128</v>
      </c>
      <c r="IC207" s="158" t="s">
        <v>128</v>
      </c>
      <c r="ID207" s="158" t="s">
        <v>128</v>
      </c>
      <c r="IE207" s="158" t="s">
        <v>128</v>
      </c>
      <c r="IF207" s="158" t="s">
        <v>128</v>
      </c>
      <c r="IG207" s="158" t="s">
        <v>128</v>
      </c>
      <c r="IH207" s="158" t="s">
        <v>128</v>
      </c>
      <c r="II207" s="158" t="s">
        <v>128</v>
      </c>
      <c r="IJ207" s="158" t="s">
        <v>128</v>
      </c>
      <c r="IK207" s="158" t="s">
        <v>128</v>
      </c>
      <c r="IL207" s="158" t="s">
        <v>128</v>
      </c>
      <c r="IM207" s="158" t="s">
        <v>128</v>
      </c>
      <c r="IN207" s="158" t="s">
        <v>128</v>
      </c>
      <c r="IO207" s="158" t="s">
        <v>128</v>
      </c>
      <c r="IP207" s="158" t="s">
        <v>128</v>
      </c>
      <c r="IQ207" s="158" t="s">
        <v>128</v>
      </c>
      <c r="IR207" s="158" t="s">
        <v>128</v>
      </c>
      <c r="IS207" s="158" t="s">
        <v>128</v>
      </c>
      <c r="IT207" s="158" t="s">
        <v>128</v>
      </c>
      <c r="IU207" s="158" t="s">
        <v>128</v>
      </c>
      <c r="IV207" s="158" t="s">
        <v>128</v>
      </c>
      <c r="IW207" s="158" t="s">
        <v>128</v>
      </c>
      <c r="IX207" s="158" t="s">
        <v>128</v>
      </c>
      <c r="IY207" s="158" t="s">
        <v>128</v>
      </c>
      <c r="IZ207" s="158" t="s">
        <v>128</v>
      </c>
      <c r="JA207" s="158" t="s">
        <v>128</v>
      </c>
      <c r="JB207" s="158" t="s">
        <v>128</v>
      </c>
      <c r="JC207" s="158" t="s">
        <v>128</v>
      </c>
      <c r="JD207" s="158" t="s">
        <v>128</v>
      </c>
      <c r="JE207" s="158" t="s">
        <v>128</v>
      </c>
      <c r="JF207" s="158" t="s">
        <v>128</v>
      </c>
      <c r="JG207" s="158" t="s">
        <v>128</v>
      </c>
      <c r="JH207" s="158" t="s">
        <v>128</v>
      </c>
      <c r="JI207" s="158" t="s">
        <v>128</v>
      </c>
      <c r="JJ207" s="158" t="s">
        <v>128</v>
      </c>
      <c r="JK207" s="158" t="s">
        <v>128</v>
      </c>
      <c r="JL207" s="158" t="s">
        <v>128</v>
      </c>
      <c r="JM207" s="158" t="s">
        <v>128</v>
      </c>
      <c r="JN207" s="158" t="s">
        <v>128</v>
      </c>
      <c r="JO207" s="158" t="s">
        <v>128</v>
      </c>
      <c r="JP207" s="158" t="s">
        <v>128</v>
      </c>
      <c r="JQ207" s="158" t="s">
        <v>128</v>
      </c>
      <c r="JR207" s="158" t="s">
        <v>128</v>
      </c>
      <c r="JS207" s="158" t="s">
        <v>128</v>
      </c>
      <c r="JT207" s="158" t="s">
        <v>128</v>
      </c>
      <c r="JU207" s="158" t="s">
        <v>128</v>
      </c>
      <c r="JV207" s="158" t="s">
        <v>128</v>
      </c>
      <c r="JW207" s="158" t="s">
        <v>128</v>
      </c>
      <c r="JX207" s="158" t="s">
        <v>128</v>
      </c>
      <c r="JY207" s="158" t="s">
        <v>128</v>
      </c>
      <c r="JZ207" s="158" t="s">
        <v>128</v>
      </c>
      <c r="KA207" s="158" t="s">
        <v>128</v>
      </c>
      <c r="KB207" s="158" t="s">
        <v>128</v>
      </c>
      <c r="KC207" s="158" t="s">
        <v>128</v>
      </c>
      <c r="KD207" s="158" t="s">
        <v>128</v>
      </c>
      <c r="KE207" s="158" t="s">
        <v>128</v>
      </c>
      <c r="KF207" s="158" t="s">
        <v>128</v>
      </c>
      <c r="KG207" s="158" t="s">
        <v>128</v>
      </c>
      <c r="KH207" s="158" t="s">
        <v>128</v>
      </c>
      <c r="KI207" s="158" t="s">
        <v>128</v>
      </c>
      <c r="KJ207" s="158" t="s">
        <v>128</v>
      </c>
      <c r="KK207" s="158" t="s">
        <v>128</v>
      </c>
      <c r="KL207" s="158" t="s">
        <v>128</v>
      </c>
      <c r="KM207" s="158" t="s">
        <v>128</v>
      </c>
      <c r="KN207" s="158" t="s">
        <v>128</v>
      </c>
      <c r="KO207" s="158" t="s">
        <v>128</v>
      </c>
      <c r="KP207" s="158" t="s">
        <v>128</v>
      </c>
      <c r="KQ207" s="158" t="s">
        <v>128</v>
      </c>
      <c r="KR207" s="158" t="s">
        <v>128</v>
      </c>
      <c r="KS207" s="158" t="s">
        <v>128</v>
      </c>
      <c r="KT207" s="158" t="s">
        <v>128</v>
      </c>
      <c r="KU207" s="158" t="s">
        <v>128</v>
      </c>
      <c r="KV207" s="158" t="s">
        <v>128</v>
      </c>
      <c r="KW207" s="158" t="s">
        <v>128</v>
      </c>
      <c r="KX207" s="158" t="s">
        <v>128</v>
      </c>
      <c r="KY207" s="158" t="s">
        <v>128</v>
      </c>
      <c r="KZ207" s="158" t="s">
        <v>128</v>
      </c>
      <c r="LA207" s="158" t="s">
        <v>128</v>
      </c>
      <c r="LB207" s="158" t="s">
        <v>128</v>
      </c>
      <c r="LC207" s="158" t="s">
        <v>128</v>
      </c>
      <c r="LD207" s="158" t="s">
        <v>128</v>
      </c>
      <c r="LE207" s="158" t="s">
        <v>128</v>
      </c>
      <c r="LF207" s="158" t="s">
        <v>128</v>
      </c>
      <c r="LG207" s="158" t="s">
        <v>128</v>
      </c>
      <c r="LH207" s="158" t="s">
        <v>128</v>
      </c>
      <c r="LI207" s="158" t="s">
        <v>128</v>
      </c>
      <c r="LJ207" s="158" t="s">
        <v>128</v>
      </c>
      <c r="LK207" s="158" t="s">
        <v>128</v>
      </c>
      <c r="LL207" s="158" t="s">
        <v>128</v>
      </c>
      <c r="LM207" s="158" t="s">
        <v>128</v>
      </c>
      <c r="LN207" s="158" t="s">
        <v>128</v>
      </c>
      <c r="LO207" s="158" t="s">
        <v>128</v>
      </c>
      <c r="LP207" s="158" t="s">
        <v>128</v>
      </c>
      <c r="LQ207" s="158" t="s">
        <v>128</v>
      </c>
      <c r="LR207" s="158" t="s">
        <v>128</v>
      </c>
      <c r="LS207" s="158" t="s">
        <v>128</v>
      </c>
      <c r="LT207" s="158" t="s">
        <v>128</v>
      </c>
      <c r="LU207" s="158" t="s">
        <v>128</v>
      </c>
      <c r="LV207" s="158" t="s">
        <v>128</v>
      </c>
      <c r="LW207" s="158" t="s">
        <v>128</v>
      </c>
      <c r="LX207" s="158" t="s">
        <v>128</v>
      </c>
      <c r="LY207" s="158" t="s">
        <v>128</v>
      </c>
      <c r="LZ207" s="158" t="s">
        <v>128</v>
      </c>
      <c r="MA207" s="158" t="s">
        <v>128</v>
      </c>
      <c r="MB207" s="158" t="s">
        <v>128</v>
      </c>
      <c r="MC207" s="158" t="s">
        <v>128</v>
      </c>
      <c r="MD207" s="158" t="s">
        <v>128</v>
      </c>
      <c r="ME207" s="158" t="s">
        <v>128</v>
      </c>
      <c r="MF207" s="158" t="s">
        <v>128</v>
      </c>
      <c r="MG207" s="158" t="s">
        <v>128</v>
      </c>
      <c r="MH207" s="158" t="s">
        <v>128</v>
      </c>
      <c r="MI207" s="158" t="s">
        <v>128</v>
      </c>
      <c r="MJ207" s="158" t="s">
        <v>128</v>
      </c>
      <c r="MK207" s="158" t="s">
        <v>128</v>
      </c>
      <c r="ML207" s="158" t="s">
        <v>128</v>
      </c>
      <c r="MM207" s="158" t="s">
        <v>128</v>
      </c>
      <c r="MN207" s="158" t="s">
        <v>128</v>
      </c>
      <c r="MO207" s="158" t="s">
        <v>128</v>
      </c>
      <c r="MP207" s="158" t="s">
        <v>128</v>
      </c>
      <c r="MQ207" s="158" t="s">
        <v>128</v>
      </c>
      <c r="MR207" s="158" t="s">
        <v>128</v>
      </c>
      <c r="MS207" s="158" t="s">
        <v>128</v>
      </c>
      <c r="MT207" s="158" t="s">
        <v>128</v>
      </c>
      <c r="MU207" s="158" t="s">
        <v>128</v>
      </c>
      <c r="MV207" s="158" t="s">
        <v>128</v>
      </c>
      <c r="MW207" s="158" t="s">
        <v>128</v>
      </c>
      <c r="MX207" s="158" t="s">
        <v>128</v>
      </c>
      <c r="MY207" s="158" t="s">
        <v>128</v>
      </c>
      <c r="MZ207" s="158" t="s">
        <v>128</v>
      </c>
      <c r="NA207" s="158" t="s">
        <v>128</v>
      </c>
      <c r="NB207" s="158" t="s">
        <v>128</v>
      </c>
      <c r="NC207" s="158" t="s">
        <v>128</v>
      </c>
      <c r="ND207" s="158" t="s">
        <v>128</v>
      </c>
      <c r="NE207" s="158" t="s">
        <v>128</v>
      </c>
      <c r="NF207" s="158" t="s">
        <v>128</v>
      </c>
      <c r="NG207" s="158" t="s">
        <v>128</v>
      </c>
      <c r="NH207" s="158" t="s">
        <v>128</v>
      </c>
      <c r="NI207" s="158" t="s">
        <v>128</v>
      </c>
      <c r="NJ207" s="158" t="s">
        <v>128</v>
      </c>
      <c r="NK207" s="158" t="s">
        <v>128</v>
      </c>
      <c r="NL207" s="158" t="s">
        <v>128</v>
      </c>
      <c r="NM207" s="158" t="s">
        <v>128</v>
      </c>
      <c r="NN207" s="158" t="s">
        <v>128</v>
      </c>
      <c r="NO207" s="158" t="s">
        <v>128</v>
      </c>
      <c r="NP207" s="158" t="s">
        <v>128</v>
      </c>
      <c r="NQ207" s="158" t="s">
        <v>128</v>
      </c>
      <c r="NR207" s="158" t="s">
        <v>128</v>
      </c>
      <c r="NS207" s="158" t="s">
        <v>128</v>
      </c>
      <c r="NT207" s="158" t="s">
        <v>128</v>
      </c>
      <c r="NU207" s="158" t="s">
        <v>128</v>
      </c>
      <c r="NV207" s="158" t="s">
        <v>128</v>
      </c>
      <c r="NW207" s="158" t="s">
        <v>128</v>
      </c>
      <c r="NX207" s="158" t="s">
        <v>128</v>
      </c>
      <c r="NY207" s="158" t="s">
        <v>128</v>
      </c>
      <c r="NZ207" s="158" t="s">
        <v>128</v>
      </c>
      <c r="OA207" s="158" t="s">
        <v>128</v>
      </c>
      <c r="OB207" s="158" t="s">
        <v>128</v>
      </c>
      <c r="OC207" s="158" t="s">
        <v>128</v>
      </c>
      <c r="OD207" s="158" t="s">
        <v>128</v>
      </c>
      <c r="OE207" s="170" t="s">
        <v>128</v>
      </c>
      <c r="OF207" s="181"/>
      <c r="OG207" s="113" t="str">
        <f t="shared" si="1336"/>
        <v/>
      </c>
      <c r="OH207" s="66" t="str">
        <f t="shared" si="1337"/>
        <v/>
      </c>
      <c r="OI207" s="66" t="str">
        <f t="shared" si="1338"/>
        <v/>
      </c>
      <c r="OJ207" s="66" t="str">
        <f t="shared" si="1339"/>
        <v/>
      </c>
      <c r="OK207" s="66" t="str">
        <f t="shared" si="1340"/>
        <v/>
      </c>
      <c r="OL207" s="66" t="str">
        <f t="shared" si="1341"/>
        <v/>
      </c>
      <c r="OM207" s="66" t="str">
        <f t="shared" si="1342"/>
        <v/>
      </c>
      <c r="ON207" s="66" t="str">
        <f t="shared" si="1343"/>
        <v/>
      </c>
      <c r="OO207" s="66" t="str">
        <f t="shared" si="1344"/>
        <v/>
      </c>
      <c r="OP207" s="66" t="str">
        <f t="shared" si="1345"/>
        <v/>
      </c>
      <c r="OQ207" s="66" t="str">
        <f t="shared" si="1346"/>
        <v/>
      </c>
      <c r="OR207" s="66" t="str">
        <f t="shared" si="1347"/>
        <v/>
      </c>
      <c r="OS207" s="66" t="str">
        <f t="shared" si="1348"/>
        <v/>
      </c>
      <c r="OT207" s="66" t="str">
        <f t="shared" si="1349"/>
        <v/>
      </c>
      <c r="OU207" s="66" t="str">
        <f t="shared" si="1350"/>
        <v/>
      </c>
      <c r="OV207" s="66" t="str">
        <f t="shared" si="1351"/>
        <v/>
      </c>
      <c r="OW207" s="66" t="str">
        <f t="shared" si="1352"/>
        <v/>
      </c>
      <c r="OX207" s="66" t="str">
        <f t="shared" si="1353"/>
        <v/>
      </c>
      <c r="OY207" s="126">
        <f t="shared" si="1354"/>
        <v>0.85740046489555599</v>
      </c>
      <c r="OZ207" s="66" t="str">
        <f t="shared" si="1355"/>
        <v>kg/GJ delivered</v>
      </c>
      <c r="PA207" s="126">
        <f t="shared" si="1356"/>
        <v>0.17148009297911121</v>
      </c>
      <c r="PB207" s="66" t="str">
        <f t="shared" si="1357"/>
        <v>kg/GJ delivered</v>
      </c>
      <c r="PC207" s="126">
        <f t="shared" si="1358"/>
        <v>0.40488355286734584</v>
      </c>
      <c r="PD207" s="66" t="str">
        <f t="shared" si="1359"/>
        <v>kg/GJ delivered</v>
      </c>
      <c r="PE207" s="66" t="str">
        <f t="shared" si="1360"/>
        <v/>
      </c>
      <c r="PF207" s="66" t="str">
        <f t="shared" si="1361"/>
        <v/>
      </c>
      <c r="PG207" s="66" t="str">
        <f t="shared" si="1362"/>
        <v/>
      </c>
      <c r="PH207" s="66" t="str">
        <f t="shared" si="1363"/>
        <v/>
      </c>
      <c r="PI207" s="66" t="str">
        <f t="shared" si="1364"/>
        <v/>
      </c>
      <c r="PJ207" s="66" t="str">
        <f t="shared" si="1365"/>
        <v/>
      </c>
      <c r="PK207" s="66" t="str">
        <f t="shared" si="1366"/>
        <v/>
      </c>
      <c r="PL207" s="66" t="str">
        <f t="shared" si="1367"/>
        <v/>
      </c>
      <c r="PM207" s="66" t="str">
        <f t="shared" si="1368"/>
        <v/>
      </c>
      <c r="PN207" s="66" t="str">
        <f t="shared" si="1369"/>
        <v/>
      </c>
      <c r="PO207" s="66" t="str">
        <f t="shared" si="1370"/>
        <v/>
      </c>
      <c r="PP207" s="66" t="str">
        <f t="shared" si="1371"/>
        <v/>
      </c>
      <c r="PQ207" s="66" t="str">
        <f t="shared" si="1372"/>
        <v/>
      </c>
      <c r="PR207" s="66" t="str">
        <f t="shared" si="1373"/>
        <v/>
      </c>
      <c r="PS207" s="66" t="str">
        <f t="shared" si="1374"/>
        <v/>
      </c>
      <c r="PT207" s="66" t="str">
        <f t="shared" si="1375"/>
        <v/>
      </c>
      <c r="PU207" s="66" t="str">
        <f t="shared" si="1376"/>
        <v/>
      </c>
      <c r="PV207" s="66" t="str">
        <f t="shared" si="1377"/>
        <v/>
      </c>
      <c r="PW207" s="66" t="str">
        <f t="shared" si="1378"/>
        <v/>
      </c>
      <c r="PX207" s="66" t="str">
        <f t="shared" si="1379"/>
        <v/>
      </c>
      <c r="PY207" s="66" t="str">
        <f t="shared" si="1380"/>
        <v/>
      </c>
      <c r="PZ207" s="66" t="str">
        <f t="shared" si="1381"/>
        <v/>
      </c>
      <c r="QA207" s="66" t="str">
        <f t="shared" si="1382"/>
        <v/>
      </c>
      <c r="QB207" s="66" t="str">
        <f t="shared" si="1383"/>
        <v/>
      </c>
      <c r="QC207" s="66" t="str">
        <f t="shared" si="1384"/>
        <v/>
      </c>
      <c r="QD207" s="66" t="str">
        <f t="shared" si="1385"/>
        <v/>
      </c>
      <c r="QE207" s="66" t="str">
        <f t="shared" si="1386"/>
        <v/>
      </c>
      <c r="QF207" s="66" t="str">
        <f t="shared" si="1387"/>
        <v/>
      </c>
      <c r="QG207" s="66" t="str">
        <f t="shared" si="1388"/>
        <v/>
      </c>
      <c r="QH207" s="66" t="str">
        <f t="shared" si="1389"/>
        <v/>
      </c>
      <c r="QI207" s="66" t="str">
        <f t="shared" si="1390"/>
        <v/>
      </c>
      <c r="QJ207" s="66" t="str">
        <f t="shared" si="1391"/>
        <v/>
      </c>
      <c r="QK207" s="66" t="str">
        <f t="shared" si="1392"/>
        <v/>
      </c>
      <c r="QL207" s="66" t="str">
        <f t="shared" si="1393"/>
        <v/>
      </c>
      <c r="QM207" s="66" t="str">
        <f t="shared" si="1394"/>
        <v/>
      </c>
      <c r="QN207" s="66" t="str">
        <f t="shared" si="1395"/>
        <v/>
      </c>
      <c r="QO207" s="66" t="str">
        <f t="shared" si="1396"/>
        <v/>
      </c>
      <c r="QP207" s="66" t="str">
        <f t="shared" si="1397"/>
        <v/>
      </c>
      <c r="QQ207" s="66" t="str">
        <f t="shared" si="1398"/>
        <v/>
      </c>
      <c r="QR207" s="66" t="str">
        <f t="shared" si="1399"/>
        <v/>
      </c>
      <c r="QS207" s="66" t="str">
        <f t="shared" si="1400"/>
        <v/>
      </c>
      <c r="QT207" s="66" t="str">
        <f t="shared" si="1401"/>
        <v/>
      </c>
      <c r="QU207" s="66" t="str">
        <f t="shared" si="1402"/>
        <v/>
      </c>
      <c r="QV207" s="66" t="str">
        <f t="shared" si="1403"/>
        <v/>
      </c>
      <c r="QW207" s="66" t="str">
        <f t="shared" si="1404"/>
        <v/>
      </c>
      <c r="QX207" s="66" t="str">
        <f t="shared" si="1405"/>
        <v/>
      </c>
      <c r="QY207" s="66" t="str">
        <f t="shared" si="1406"/>
        <v/>
      </c>
      <c r="QZ207" s="66" t="str">
        <f t="shared" si="1407"/>
        <v/>
      </c>
      <c r="RA207" s="66" t="str">
        <f t="shared" si="1408"/>
        <v/>
      </c>
      <c r="RB207" s="66" t="str">
        <f t="shared" si="1409"/>
        <v/>
      </c>
      <c r="RC207" s="66" t="str">
        <f t="shared" si="1410"/>
        <v/>
      </c>
      <c r="RD207" s="66" t="str">
        <f t="shared" si="1411"/>
        <v/>
      </c>
      <c r="RE207" s="66" t="str">
        <f t="shared" si="1412"/>
        <v/>
      </c>
      <c r="RF207" s="66" t="str">
        <f t="shared" si="1413"/>
        <v/>
      </c>
      <c r="RG207" s="66" t="str">
        <f t="shared" si="1414"/>
        <v/>
      </c>
      <c r="RH207" s="66" t="str">
        <f t="shared" si="1415"/>
        <v/>
      </c>
      <c r="RI207" s="66" t="str">
        <f t="shared" si="1416"/>
        <v/>
      </c>
      <c r="RJ207" s="66" t="str">
        <f t="shared" si="1417"/>
        <v/>
      </c>
      <c r="RK207" s="66" t="str">
        <f t="shared" si="1418"/>
        <v/>
      </c>
      <c r="RL207" s="66" t="str">
        <f t="shared" si="1419"/>
        <v/>
      </c>
      <c r="RM207" s="66" t="str">
        <f t="shared" si="1420"/>
        <v/>
      </c>
      <c r="RN207" s="66" t="str">
        <f t="shared" si="1421"/>
        <v/>
      </c>
      <c r="RO207" s="66" t="str">
        <f t="shared" si="1422"/>
        <v/>
      </c>
      <c r="RP207" s="66" t="str">
        <f t="shared" si="1423"/>
        <v/>
      </c>
      <c r="RQ207" s="66" t="str">
        <f t="shared" si="1424"/>
        <v/>
      </c>
      <c r="RR207" s="66" t="str">
        <f t="shared" si="1425"/>
        <v/>
      </c>
      <c r="RS207" s="66" t="str">
        <f t="shared" si="1426"/>
        <v/>
      </c>
      <c r="RT207" s="66" t="str">
        <f t="shared" si="1427"/>
        <v/>
      </c>
      <c r="RU207" s="66" t="str">
        <f t="shared" si="1428"/>
        <v/>
      </c>
      <c r="RV207" s="66" t="str">
        <f t="shared" si="1429"/>
        <v/>
      </c>
      <c r="RW207" s="66" t="str">
        <f t="shared" si="1430"/>
        <v/>
      </c>
      <c r="RX207" s="66" t="str">
        <f t="shared" si="1431"/>
        <v/>
      </c>
      <c r="RY207" s="66" t="str">
        <f t="shared" si="1432"/>
        <v/>
      </c>
      <c r="RZ207" s="66" t="str">
        <f t="shared" si="1433"/>
        <v/>
      </c>
      <c r="SA207" s="66" t="str">
        <f t="shared" si="1434"/>
        <v/>
      </c>
      <c r="SB207" s="66" t="str">
        <f t="shared" si="1435"/>
        <v/>
      </c>
      <c r="SC207" s="66" t="str">
        <f t="shared" si="1436"/>
        <v/>
      </c>
      <c r="SD207" s="66" t="str">
        <f t="shared" si="1437"/>
        <v/>
      </c>
      <c r="SE207" s="66" t="str">
        <f t="shared" si="1438"/>
        <v/>
      </c>
      <c r="SF207" s="66" t="str">
        <f t="shared" si="1439"/>
        <v/>
      </c>
      <c r="SG207" s="66" t="str">
        <f t="shared" si="1440"/>
        <v/>
      </c>
      <c r="SH207" s="66" t="str">
        <f t="shared" si="1441"/>
        <v/>
      </c>
      <c r="SI207" s="66" t="str">
        <f t="shared" si="1442"/>
        <v/>
      </c>
      <c r="SJ207" s="66" t="str">
        <f t="shared" si="1443"/>
        <v/>
      </c>
      <c r="SK207" s="66" t="str">
        <f t="shared" si="1444"/>
        <v/>
      </c>
      <c r="SL207" s="66" t="str">
        <f t="shared" si="1445"/>
        <v/>
      </c>
      <c r="SM207" s="66" t="str">
        <f t="shared" si="1446"/>
        <v/>
      </c>
      <c r="SN207" s="66" t="str">
        <f t="shared" si="1447"/>
        <v/>
      </c>
      <c r="SO207" s="66" t="str">
        <f t="shared" si="1448"/>
        <v/>
      </c>
      <c r="SP207" s="66" t="str">
        <f t="shared" si="1449"/>
        <v/>
      </c>
      <c r="SQ207" s="66" t="str">
        <f t="shared" si="1450"/>
        <v/>
      </c>
      <c r="SR207" s="66" t="str">
        <f t="shared" si="1451"/>
        <v/>
      </c>
      <c r="SS207" s="66" t="str">
        <f t="shared" si="1452"/>
        <v/>
      </c>
      <c r="ST207" s="66" t="str">
        <f t="shared" si="1453"/>
        <v/>
      </c>
      <c r="SU207" s="66" t="str">
        <f t="shared" si="1454"/>
        <v/>
      </c>
      <c r="SV207" s="66" t="str">
        <f t="shared" si="1455"/>
        <v/>
      </c>
      <c r="SW207" s="66" t="str">
        <f t="shared" si="1456"/>
        <v/>
      </c>
      <c r="SX207" s="66" t="str">
        <f t="shared" si="1457"/>
        <v/>
      </c>
      <c r="SY207" s="66" t="str">
        <f t="shared" si="1458"/>
        <v/>
      </c>
      <c r="SZ207" s="66" t="str">
        <f t="shared" si="1459"/>
        <v/>
      </c>
      <c r="TA207" s="66" t="str">
        <f t="shared" si="1460"/>
        <v/>
      </c>
      <c r="TB207" s="66" t="str">
        <f t="shared" si="1461"/>
        <v/>
      </c>
      <c r="TC207" s="66" t="str">
        <f t="shared" si="1462"/>
        <v/>
      </c>
      <c r="TD207" s="66" t="str">
        <f t="shared" si="1463"/>
        <v/>
      </c>
      <c r="TE207" s="66" t="str">
        <f t="shared" si="1464"/>
        <v/>
      </c>
      <c r="TF207" s="66" t="str">
        <f t="shared" si="1465"/>
        <v/>
      </c>
      <c r="TG207" s="66" t="str">
        <f t="shared" si="1466"/>
        <v/>
      </c>
      <c r="TH207" s="66" t="str">
        <f t="shared" si="1467"/>
        <v/>
      </c>
      <c r="TI207" s="66" t="str">
        <f t="shared" si="1468"/>
        <v/>
      </c>
      <c r="TJ207" s="66" t="str">
        <f t="shared" si="1469"/>
        <v/>
      </c>
      <c r="TK207" s="66" t="str">
        <f t="shared" si="1470"/>
        <v/>
      </c>
      <c r="TL207" s="66" t="str">
        <f t="shared" si="1471"/>
        <v/>
      </c>
      <c r="TM207" s="66" t="str">
        <f t="shared" si="1472"/>
        <v/>
      </c>
      <c r="TN207" s="66" t="str">
        <f t="shared" si="1473"/>
        <v/>
      </c>
      <c r="TO207" s="66" t="str">
        <f t="shared" si="1474"/>
        <v/>
      </c>
      <c r="TP207" s="66" t="str">
        <f t="shared" si="1475"/>
        <v/>
      </c>
      <c r="TQ207" s="66" t="str">
        <f t="shared" si="1476"/>
        <v/>
      </c>
      <c r="TR207" s="66" t="str">
        <f t="shared" si="1477"/>
        <v/>
      </c>
      <c r="TS207" s="66" t="str">
        <f t="shared" si="1478"/>
        <v/>
      </c>
      <c r="TT207" s="66" t="str">
        <f t="shared" si="1479"/>
        <v/>
      </c>
      <c r="TU207" s="66" t="str">
        <f t="shared" si="1480"/>
        <v/>
      </c>
      <c r="TV207" s="66" t="str">
        <f t="shared" si="1481"/>
        <v/>
      </c>
      <c r="TW207" s="66" t="str">
        <f t="shared" si="1482"/>
        <v/>
      </c>
      <c r="TX207" s="66" t="str">
        <f t="shared" si="1483"/>
        <v/>
      </c>
      <c r="TY207" s="66" t="str">
        <f t="shared" si="1484"/>
        <v/>
      </c>
      <c r="TZ207" s="66" t="str">
        <f t="shared" si="1485"/>
        <v/>
      </c>
      <c r="UA207" s="66" t="str">
        <f t="shared" si="1486"/>
        <v/>
      </c>
      <c r="UB207" s="66" t="str">
        <f t="shared" si="1487"/>
        <v/>
      </c>
      <c r="UC207" s="66" t="str">
        <f t="shared" si="1488"/>
        <v/>
      </c>
      <c r="UD207" s="66" t="str">
        <f t="shared" si="1489"/>
        <v/>
      </c>
      <c r="UE207" s="66" t="str">
        <f t="shared" si="1490"/>
        <v/>
      </c>
      <c r="UF207" s="66" t="str">
        <f t="shared" si="1491"/>
        <v/>
      </c>
      <c r="UG207" s="66" t="str">
        <f t="shared" si="1492"/>
        <v/>
      </c>
      <c r="UH207" s="66" t="str">
        <f t="shared" si="1493"/>
        <v/>
      </c>
      <c r="UI207" s="66" t="str">
        <f t="shared" si="1494"/>
        <v/>
      </c>
      <c r="UJ207" s="66" t="str">
        <f t="shared" si="1495"/>
        <v/>
      </c>
      <c r="UK207" s="66" t="str">
        <f t="shared" si="1496"/>
        <v/>
      </c>
      <c r="UL207" s="66" t="str">
        <f t="shared" si="1497"/>
        <v/>
      </c>
      <c r="UM207" s="66" t="str">
        <f t="shared" si="1498"/>
        <v/>
      </c>
      <c r="UN207" s="66" t="str">
        <f t="shared" si="1499"/>
        <v/>
      </c>
      <c r="UO207" s="66" t="str">
        <f t="shared" si="1500"/>
        <v/>
      </c>
      <c r="UP207" s="66" t="str">
        <f t="shared" si="1501"/>
        <v/>
      </c>
      <c r="UQ207" s="66" t="str">
        <f t="shared" si="1502"/>
        <v/>
      </c>
      <c r="UR207" s="66" t="str">
        <f t="shared" si="1503"/>
        <v/>
      </c>
      <c r="US207" s="66" t="str">
        <f t="shared" si="1504"/>
        <v/>
      </c>
      <c r="UT207" s="66" t="str">
        <f t="shared" si="1505"/>
        <v/>
      </c>
      <c r="UU207" s="66" t="str">
        <f t="shared" si="1506"/>
        <v/>
      </c>
      <c r="UV207" s="66" t="str">
        <f t="shared" si="1507"/>
        <v/>
      </c>
      <c r="UW207" s="66" t="str">
        <f t="shared" si="1508"/>
        <v/>
      </c>
      <c r="UX207" s="66" t="str">
        <f t="shared" si="1509"/>
        <v/>
      </c>
      <c r="UY207" s="66" t="str">
        <f t="shared" si="1510"/>
        <v/>
      </c>
      <c r="UZ207" s="66" t="str">
        <f t="shared" si="1511"/>
        <v/>
      </c>
      <c r="VA207" s="66" t="str">
        <f t="shared" si="1512"/>
        <v/>
      </c>
      <c r="VB207" s="66" t="str">
        <f t="shared" si="1513"/>
        <v/>
      </c>
      <c r="VC207" s="66" t="str">
        <f t="shared" si="1514"/>
        <v/>
      </c>
      <c r="VD207" s="66" t="str">
        <f t="shared" si="1515"/>
        <v/>
      </c>
      <c r="VE207" s="66" t="str">
        <f t="shared" si="1516"/>
        <v/>
      </c>
      <c r="VF207" s="66" t="str">
        <f t="shared" si="1517"/>
        <v/>
      </c>
      <c r="VG207" s="66" t="str">
        <f t="shared" si="1518"/>
        <v/>
      </c>
      <c r="VH207" s="66" t="str">
        <f t="shared" si="1519"/>
        <v/>
      </c>
      <c r="VI207" s="66" t="str">
        <f t="shared" si="1520"/>
        <v/>
      </c>
      <c r="VJ207" s="66" t="str">
        <f t="shared" si="1521"/>
        <v/>
      </c>
      <c r="VK207" s="66" t="str">
        <f t="shared" si="1522"/>
        <v/>
      </c>
      <c r="VL207" s="66" t="str">
        <f t="shared" si="1523"/>
        <v/>
      </c>
      <c r="VM207" s="66" t="str">
        <f t="shared" si="1524"/>
        <v/>
      </c>
      <c r="VN207" s="66" t="str">
        <f t="shared" si="1525"/>
        <v/>
      </c>
      <c r="VO207" s="66" t="str">
        <f t="shared" si="1526"/>
        <v/>
      </c>
      <c r="VP207" s="66" t="str">
        <f t="shared" si="1527"/>
        <v/>
      </c>
      <c r="VQ207" s="66" t="str">
        <f t="shared" si="1528"/>
        <v/>
      </c>
      <c r="VR207" s="66" t="str">
        <f t="shared" si="1529"/>
        <v/>
      </c>
      <c r="VS207" s="66" t="str">
        <f t="shared" si="1530"/>
        <v/>
      </c>
      <c r="VT207" s="66" t="str">
        <f t="shared" si="1531"/>
        <v/>
      </c>
      <c r="VU207" s="66" t="str">
        <f t="shared" si="1532"/>
        <v/>
      </c>
      <c r="VV207" s="66" t="str">
        <f t="shared" si="1533"/>
        <v/>
      </c>
      <c r="VW207" s="66" t="str">
        <f t="shared" si="1534"/>
        <v/>
      </c>
      <c r="VX207" s="66" t="str">
        <f t="shared" si="1535"/>
        <v/>
      </c>
      <c r="VY207" s="66" t="str">
        <f t="shared" si="1536"/>
        <v/>
      </c>
      <c r="VZ207" s="66" t="str">
        <f t="shared" si="1537"/>
        <v/>
      </c>
      <c r="WA207" s="66" t="str">
        <f t="shared" si="1538"/>
        <v/>
      </c>
      <c r="WB207" s="66" t="str">
        <f t="shared" si="1539"/>
        <v/>
      </c>
      <c r="WC207" s="66" t="str">
        <f t="shared" si="1540"/>
        <v/>
      </c>
      <c r="WD207" s="66" t="str">
        <f t="shared" si="1541"/>
        <v/>
      </c>
      <c r="WE207" s="66" t="str">
        <f t="shared" si="1542"/>
        <v/>
      </c>
      <c r="WF207" s="66" t="str">
        <f t="shared" si="1543"/>
        <v/>
      </c>
      <c r="WG207" s="66" t="str">
        <f t="shared" si="1544"/>
        <v/>
      </c>
      <c r="WH207" s="66" t="str">
        <f t="shared" si="1545"/>
        <v/>
      </c>
      <c r="WI207" s="66" t="str">
        <f t="shared" si="1546"/>
        <v/>
      </c>
      <c r="WJ207" s="66" t="str">
        <f t="shared" si="1547"/>
        <v/>
      </c>
      <c r="WK207" s="66" t="str">
        <f t="shared" si="1548"/>
        <v/>
      </c>
      <c r="WL207" s="66" t="str">
        <f t="shared" si="1549"/>
        <v/>
      </c>
      <c r="WM207" s="66" t="str">
        <f t="shared" si="1550"/>
        <v/>
      </c>
      <c r="WN207" s="66" t="str">
        <f t="shared" si="1551"/>
        <v/>
      </c>
      <c r="WO207" s="66" t="str">
        <f t="shared" si="1552"/>
        <v/>
      </c>
      <c r="WP207" s="66" t="str">
        <f t="shared" si="1553"/>
        <v/>
      </c>
      <c r="WQ207" s="66" t="str">
        <f t="shared" si="1554"/>
        <v/>
      </c>
      <c r="WR207" s="66" t="str">
        <f t="shared" si="1555"/>
        <v/>
      </c>
      <c r="WS207" s="66" t="str">
        <f t="shared" si="1556"/>
        <v/>
      </c>
      <c r="WT207" s="66" t="str">
        <f t="shared" si="1557"/>
        <v/>
      </c>
      <c r="WU207" s="66" t="str">
        <f t="shared" si="1558"/>
        <v/>
      </c>
      <c r="WV207" s="66" t="str">
        <f t="shared" si="1559"/>
        <v/>
      </c>
      <c r="WW207" s="66" t="str">
        <f t="shared" si="1560"/>
        <v/>
      </c>
      <c r="WX207" s="66" t="str">
        <f t="shared" si="1561"/>
        <v/>
      </c>
      <c r="WY207" s="66" t="str">
        <f t="shared" si="1562"/>
        <v/>
      </c>
      <c r="WZ207" s="66" t="str">
        <f t="shared" si="1563"/>
        <v/>
      </c>
      <c r="XA207" s="66" t="str">
        <f t="shared" si="1564"/>
        <v/>
      </c>
      <c r="XB207" s="66" t="str">
        <f t="shared" si="1565"/>
        <v/>
      </c>
      <c r="XC207" s="66" t="str">
        <f t="shared" si="1566"/>
        <v/>
      </c>
      <c r="XD207" s="66" t="str">
        <f t="shared" si="1567"/>
        <v/>
      </c>
      <c r="XE207" s="66" t="str">
        <f t="shared" si="1568"/>
        <v/>
      </c>
      <c r="XF207" s="66" t="str">
        <f t="shared" si="1569"/>
        <v/>
      </c>
      <c r="XG207" s="66" t="str">
        <f t="shared" si="1570"/>
        <v/>
      </c>
      <c r="XH207" s="66" t="str">
        <f t="shared" si="1571"/>
        <v/>
      </c>
      <c r="XI207" s="66" t="str">
        <f t="shared" si="1572"/>
        <v/>
      </c>
      <c r="XJ207" s="66" t="str">
        <f t="shared" si="1573"/>
        <v/>
      </c>
      <c r="XK207" s="66" t="str">
        <f t="shared" si="1574"/>
        <v/>
      </c>
      <c r="XL207" s="66" t="str">
        <f t="shared" si="1575"/>
        <v/>
      </c>
      <c r="XM207" s="66" t="str">
        <f t="shared" si="1576"/>
        <v/>
      </c>
      <c r="XN207" s="66" t="str">
        <f t="shared" si="1577"/>
        <v/>
      </c>
      <c r="XO207" s="66" t="str">
        <f t="shared" si="1578"/>
        <v/>
      </c>
      <c r="XP207" s="66" t="str">
        <f t="shared" si="1579"/>
        <v/>
      </c>
      <c r="XQ207" s="66" t="str">
        <f t="shared" si="1580"/>
        <v/>
      </c>
      <c r="XR207" s="66" t="str">
        <f t="shared" si="1581"/>
        <v/>
      </c>
      <c r="XS207" s="66" t="str">
        <f t="shared" si="1582"/>
        <v/>
      </c>
      <c r="XT207" s="66" t="str">
        <f t="shared" si="1583"/>
        <v/>
      </c>
      <c r="XU207" s="66" t="str">
        <f t="shared" si="1584"/>
        <v/>
      </c>
      <c r="XV207" s="66" t="str">
        <f t="shared" si="1585"/>
        <v/>
      </c>
      <c r="XW207" s="66" t="str">
        <f t="shared" si="1586"/>
        <v/>
      </c>
      <c r="XX207" s="66" t="str">
        <f t="shared" si="1587"/>
        <v/>
      </c>
      <c r="XY207" s="66" t="str">
        <f t="shared" si="1588"/>
        <v/>
      </c>
      <c r="XZ207" s="66" t="str">
        <f t="shared" si="1589"/>
        <v/>
      </c>
      <c r="YA207" s="66" t="str">
        <f t="shared" si="1590"/>
        <v/>
      </c>
      <c r="YB207" s="66" t="str">
        <f t="shared" si="1591"/>
        <v/>
      </c>
      <c r="YC207" s="66" t="str">
        <f t="shared" si="1592"/>
        <v/>
      </c>
      <c r="YD207" s="66" t="str">
        <f t="shared" si="1593"/>
        <v/>
      </c>
      <c r="YE207" s="66" t="str">
        <f t="shared" si="1594"/>
        <v/>
      </c>
      <c r="YF207" s="66" t="str">
        <f t="shared" si="1595"/>
        <v/>
      </c>
      <c r="YG207" s="66" t="str">
        <f t="shared" si="1596"/>
        <v/>
      </c>
      <c r="YH207" s="66" t="str">
        <f t="shared" si="1597"/>
        <v/>
      </c>
      <c r="YI207" s="66" t="str">
        <f t="shared" si="1598"/>
        <v/>
      </c>
      <c r="YJ207" s="66" t="str">
        <f t="shared" si="1599"/>
        <v/>
      </c>
      <c r="YK207" s="66" t="str">
        <f t="shared" si="1600"/>
        <v/>
      </c>
      <c r="YL207" s="66" t="str">
        <f t="shared" si="1601"/>
        <v/>
      </c>
      <c r="YM207" s="66" t="str">
        <f t="shared" si="1602"/>
        <v/>
      </c>
      <c r="YN207" s="66" t="str">
        <f t="shared" si="1603"/>
        <v/>
      </c>
      <c r="YO207" s="66" t="str">
        <f t="shared" si="1604"/>
        <v/>
      </c>
      <c r="YP207" s="66" t="str">
        <f t="shared" si="1605"/>
        <v/>
      </c>
      <c r="YQ207" s="66" t="str">
        <f t="shared" si="1606"/>
        <v/>
      </c>
      <c r="YR207" s="66" t="str">
        <f t="shared" si="1607"/>
        <v/>
      </c>
      <c r="YS207" s="66" t="str">
        <f t="shared" si="1608"/>
        <v/>
      </c>
      <c r="YT207" s="66" t="str">
        <f t="shared" si="1609"/>
        <v/>
      </c>
      <c r="YU207" s="66" t="str">
        <f t="shared" si="1610"/>
        <v/>
      </c>
      <c r="YV207" s="66" t="str">
        <f t="shared" si="1611"/>
        <v/>
      </c>
      <c r="YW207" s="66" t="str">
        <f t="shared" si="1612"/>
        <v/>
      </c>
      <c r="YX207" s="66" t="str">
        <f t="shared" si="1613"/>
        <v/>
      </c>
      <c r="YY207" s="66" t="str">
        <f t="shared" si="1614"/>
        <v/>
      </c>
      <c r="YZ207" s="66" t="str">
        <f t="shared" si="1615"/>
        <v/>
      </c>
      <c r="ZA207" s="66" t="str">
        <f t="shared" si="1616"/>
        <v/>
      </c>
      <c r="ZB207" s="66" t="str">
        <f t="shared" si="1617"/>
        <v/>
      </c>
      <c r="ZC207" s="66" t="str">
        <f t="shared" si="1618"/>
        <v/>
      </c>
      <c r="ZD207" s="66" t="str">
        <f t="shared" si="1619"/>
        <v/>
      </c>
      <c r="ZE207" s="66" t="str">
        <f t="shared" si="1620"/>
        <v/>
      </c>
      <c r="ZF207" s="66" t="str">
        <f t="shared" si="1621"/>
        <v/>
      </c>
      <c r="ZG207" s="66" t="str">
        <f t="shared" si="1622"/>
        <v/>
      </c>
      <c r="ZH207" s="66" t="str">
        <f t="shared" si="1623"/>
        <v/>
      </c>
      <c r="ZI207" s="66" t="str">
        <f t="shared" si="1624"/>
        <v/>
      </c>
      <c r="ZJ207" s="66" t="str">
        <f t="shared" si="1625"/>
        <v/>
      </c>
      <c r="ZK207" s="66" t="str">
        <f t="shared" si="1626"/>
        <v/>
      </c>
      <c r="ZL207" s="66" t="str">
        <f t="shared" si="1627"/>
        <v/>
      </c>
      <c r="ZM207" s="66" t="str">
        <f t="shared" si="1628"/>
        <v/>
      </c>
      <c r="ZN207" s="66" t="str">
        <f t="shared" si="1629"/>
        <v/>
      </c>
      <c r="ZO207" s="66" t="str">
        <f t="shared" si="1630"/>
        <v/>
      </c>
      <c r="ZP207" s="66" t="str">
        <f t="shared" si="1631"/>
        <v/>
      </c>
      <c r="ZQ207" s="66" t="str">
        <f t="shared" si="1632"/>
        <v/>
      </c>
      <c r="ZR207" s="66" t="str">
        <f t="shared" si="1633"/>
        <v/>
      </c>
      <c r="ZS207" s="66" t="str">
        <f t="shared" si="1634"/>
        <v/>
      </c>
      <c r="ZT207" s="66" t="str">
        <f t="shared" si="1635"/>
        <v/>
      </c>
      <c r="ZU207" s="66" t="str">
        <f t="shared" si="1636"/>
        <v/>
      </c>
      <c r="ZV207" s="66" t="str">
        <f t="shared" si="1637"/>
        <v/>
      </c>
      <c r="ZW207" s="66" t="str">
        <f t="shared" si="1638"/>
        <v/>
      </c>
      <c r="ZX207" s="66" t="str">
        <f t="shared" si="1639"/>
        <v/>
      </c>
      <c r="ZY207" s="66" t="str">
        <f t="shared" si="1640"/>
        <v/>
      </c>
      <c r="ZZ207" s="66" t="str">
        <f t="shared" si="1641"/>
        <v/>
      </c>
      <c r="AAA207" s="66" t="str">
        <f t="shared" si="1642"/>
        <v/>
      </c>
      <c r="AAB207" s="66" t="str">
        <f t="shared" si="1643"/>
        <v/>
      </c>
      <c r="AAC207" s="66" t="str">
        <f t="shared" si="1644"/>
        <v/>
      </c>
      <c r="AAD207" s="66" t="str">
        <f t="shared" si="1645"/>
        <v/>
      </c>
      <c r="AAE207" s="66" t="str">
        <f t="shared" si="1646"/>
        <v/>
      </c>
      <c r="AAF207" s="66" t="str">
        <f t="shared" si="1647"/>
        <v/>
      </c>
      <c r="AAG207" s="66" t="str">
        <f t="shared" si="1648"/>
        <v/>
      </c>
      <c r="AAH207" s="66" t="str">
        <f t="shared" si="1649"/>
        <v/>
      </c>
      <c r="AAI207" s="66" t="str">
        <f t="shared" si="1650"/>
        <v/>
      </c>
      <c r="AAJ207" s="66" t="str">
        <f t="shared" si="1651"/>
        <v/>
      </c>
      <c r="AAK207" s="66" t="str">
        <f t="shared" si="1652"/>
        <v/>
      </c>
      <c r="AAL207" s="66" t="str">
        <f t="shared" si="1653"/>
        <v/>
      </c>
      <c r="AAM207" s="66" t="str">
        <f t="shared" si="1654"/>
        <v/>
      </c>
      <c r="AAN207" s="66" t="str">
        <f t="shared" si="1655"/>
        <v/>
      </c>
      <c r="AAO207" s="66" t="str">
        <f t="shared" si="1656"/>
        <v/>
      </c>
      <c r="AAP207" s="66" t="str">
        <f t="shared" si="1657"/>
        <v/>
      </c>
      <c r="AAQ207" s="66" t="str">
        <f t="shared" si="1658"/>
        <v/>
      </c>
      <c r="AAR207" s="66" t="str">
        <f t="shared" si="1659"/>
        <v/>
      </c>
      <c r="AAS207" s="66" t="str">
        <f t="shared" si="1660"/>
        <v/>
      </c>
      <c r="AAT207" s="66" t="str">
        <f t="shared" si="1661"/>
        <v/>
      </c>
      <c r="AAU207" s="66" t="str">
        <f t="shared" si="1662"/>
        <v/>
      </c>
      <c r="AAV207" s="66" t="str">
        <f t="shared" si="1663"/>
        <v/>
      </c>
      <c r="AAW207" s="66" t="str">
        <f t="shared" si="1664"/>
        <v/>
      </c>
      <c r="AAX207" s="66" t="str">
        <f t="shared" si="1665"/>
        <v/>
      </c>
      <c r="AAY207" s="66" t="str">
        <f t="shared" si="1666"/>
        <v/>
      </c>
      <c r="AAZ207" s="66" t="str">
        <f t="shared" si="1667"/>
        <v/>
      </c>
      <c r="ABA207" s="66" t="str">
        <f t="shared" si="1668"/>
        <v/>
      </c>
      <c r="ABB207" s="66" t="str">
        <f t="shared" si="1669"/>
        <v/>
      </c>
      <c r="ABC207" s="66" t="str">
        <f t="shared" si="1670"/>
        <v/>
      </c>
      <c r="ABD207" s="66" t="str">
        <f t="shared" si="1671"/>
        <v/>
      </c>
      <c r="ABE207" s="66" t="str">
        <f t="shared" si="1672"/>
        <v/>
      </c>
      <c r="ABF207" s="66" t="str">
        <f t="shared" si="1673"/>
        <v/>
      </c>
      <c r="ABG207" s="66" t="str">
        <f t="shared" si="1674"/>
        <v/>
      </c>
      <c r="ABH207" s="66" t="str">
        <f t="shared" si="1675"/>
        <v/>
      </c>
      <c r="ABI207" s="66" t="str">
        <f t="shared" si="1676"/>
        <v/>
      </c>
      <c r="ABJ207" s="66" t="str">
        <f t="shared" si="1677"/>
        <v/>
      </c>
      <c r="ABK207" s="66" t="str">
        <f t="shared" si="1678"/>
        <v/>
      </c>
      <c r="ABL207" s="66" t="str">
        <f t="shared" si="1679"/>
        <v/>
      </c>
      <c r="ABM207" s="66" t="str">
        <f t="shared" si="1680"/>
        <v/>
      </c>
      <c r="ABN207" s="66" t="str">
        <f t="shared" si="1681"/>
        <v/>
      </c>
      <c r="ABO207" s="66" t="str">
        <f t="shared" si="1682"/>
        <v/>
      </c>
      <c r="ABP207" s="66" t="str">
        <f t="shared" si="1683"/>
        <v/>
      </c>
      <c r="ABQ207" s="66" t="str">
        <f t="shared" si="1684"/>
        <v/>
      </c>
      <c r="ABR207" s="66" t="str">
        <f t="shared" si="1685"/>
        <v/>
      </c>
      <c r="ABS207" s="66" t="str">
        <f t="shared" si="1686"/>
        <v/>
      </c>
      <c r="ABT207" s="66" t="str">
        <f t="shared" si="1687"/>
        <v/>
      </c>
      <c r="ABU207" s="66" t="str">
        <f t="shared" si="1688"/>
        <v/>
      </c>
      <c r="ABV207" s="66" t="str">
        <f t="shared" si="1689"/>
        <v/>
      </c>
      <c r="ABW207" s="66" t="str">
        <f t="shared" si="1690"/>
        <v/>
      </c>
      <c r="ABX207" s="66" t="str">
        <f t="shared" si="1691"/>
        <v/>
      </c>
      <c r="ABY207" s="66" t="str">
        <f t="shared" si="1692"/>
        <v/>
      </c>
      <c r="ABZ207" s="66" t="str">
        <f t="shared" si="1693"/>
        <v/>
      </c>
      <c r="ACA207" s="66" t="str">
        <f t="shared" si="1694"/>
        <v/>
      </c>
      <c r="ACB207" s="66" t="str">
        <f t="shared" si="1695"/>
        <v/>
      </c>
      <c r="ACC207" s="66" t="str">
        <f t="shared" si="1696"/>
        <v/>
      </c>
      <c r="ACD207" s="66" t="str">
        <f t="shared" si="1697"/>
        <v/>
      </c>
      <c r="ACE207" s="66" t="str">
        <f t="shared" si="1698"/>
        <v/>
      </c>
      <c r="ACF207" s="66" t="str">
        <f t="shared" si="1699"/>
        <v/>
      </c>
      <c r="ACG207" s="66" t="str">
        <f t="shared" si="1700"/>
        <v/>
      </c>
      <c r="ACH207" s="66" t="str">
        <f t="shared" si="1701"/>
        <v/>
      </c>
      <c r="ACI207" s="66" t="str">
        <f t="shared" si="1702"/>
        <v/>
      </c>
      <c r="ACJ207" s="66" t="str">
        <f t="shared" si="1703"/>
        <v/>
      </c>
      <c r="ACK207" s="66" t="str">
        <f t="shared" si="1704"/>
        <v/>
      </c>
      <c r="ACL207" s="66" t="str">
        <f t="shared" si="1705"/>
        <v/>
      </c>
      <c r="ACM207" s="66" t="str">
        <f t="shared" ref="ACM207:ACN207" si="1721">IF(AND(ACS$3="Unit", ACL207=""), "", IF(AND(ACS$3="Unit", ACL207="-"),"", IF(ACS$3="Unit", "kg/GJ delivered", IF(AND(NY207&lt;&gt;"", NY207&lt;&gt;"-", NX207="-"),"", IF($H207="","", IF(NX207="nd", "",IF(NX207="&lt;n.a.&gt;", "", IF(NY207="#/MJ", "", IF(NY207="kg/GJ delivered",NX207,IF(NY207="g/MJ delivered",NX207,IF(NY207="kg/MJ delivered",NX207*1000,IF(NY207="mg/MJ delivered",NX207/1000,IF(NY207="g/kg",((NX207)*(1/$I207)*(1/$H207)),IF(NY207="mg/kg",((NX207/1000)*(1/$I207)*(1/$H207)),IF(NY207="mg/MJ delivered",NX207/1000,IF(NY207="-","","Error"))))))))))))))))</f>
        <v/>
      </c>
      <c r="ACN207" s="66" t="str">
        <f t="shared" si="1721"/>
        <v/>
      </c>
      <c r="ACO207" s="66" t="str">
        <f t="shared" si="1707"/>
        <v/>
      </c>
      <c r="ACP207" s="66" t="str">
        <f t="shared" si="1708"/>
        <v/>
      </c>
      <c r="ACQ207" s="66" t="str">
        <f t="shared" si="1709"/>
        <v/>
      </c>
      <c r="ACR207" s="66" t="str">
        <f t="shared" si="1710"/>
        <v/>
      </c>
      <c r="ACS207" s="66" t="str">
        <f t="shared" si="1711"/>
        <v/>
      </c>
      <c r="ACT207" s="66" t="str">
        <f t="shared" si="1712"/>
        <v/>
      </c>
    </row>
    <row r="208" spans="2:774" ht="15.75" customHeight="1" x14ac:dyDescent="0.25">
      <c r="B208" s="66">
        <v>305</v>
      </c>
      <c r="C208" s="66" t="s">
        <v>1125</v>
      </c>
      <c r="D208" s="66" t="s">
        <v>1115</v>
      </c>
      <c r="E208" s="156" t="s">
        <v>841</v>
      </c>
      <c r="F208" s="66" t="s">
        <v>497</v>
      </c>
      <c r="G208" s="66" t="s">
        <v>490</v>
      </c>
      <c r="H208" s="126">
        <v>0.122</v>
      </c>
      <c r="I208" s="130">
        <f>'Heating Values'!E133</f>
        <v>17.675886075949364</v>
      </c>
      <c r="J208" s="66" t="str">
        <f t="shared" si="1320"/>
        <v>Firewood, Traditional, CN</v>
      </c>
      <c r="K208" s="66" t="s">
        <v>1254</v>
      </c>
      <c r="L208" s="66" t="s">
        <v>1254</v>
      </c>
      <c r="M208" s="66" t="s">
        <v>1254</v>
      </c>
      <c r="N208" s="66" t="s">
        <v>1254</v>
      </c>
      <c r="O208" s="66" t="s">
        <v>1117</v>
      </c>
      <c r="P208" s="66" t="str">
        <f t="shared" si="1327"/>
        <v>CN</v>
      </c>
      <c r="Q208" s="66" t="s">
        <v>87</v>
      </c>
      <c r="R208" s="158" t="s">
        <v>128</v>
      </c>
      <c r="S208" s="158" t="s">
        <v>128</v>
      </c>
      <c r="T208" s="158" t="s">
        <v>128</v>
      </c>
      <c r="U208" s="158" t="s">
        <v>128</v>
      </c>
      <c r="V208" s="158" t="s">
        <v>128</v>
      </c>
      <c r="W208" s="158" t="s">
        <v>128</v>
      </c>
      <c r="X208" s="158" t="s">
        <v>128</v>
      </c>
      <c r="Y208" s="158" t="s">
        <v>128</v>
      </c>
      <c r="Z208" s="158" t="s">
        <v>128</v>
      </c>
      <c r="AA208" s="158" t="s">
        <v>128</v>
      </c>
      <c r="AB208" s="158" t="s">
        <v>128</v>
      </c>
      <c r="AC208" s="158" t="s">
        <v>128</v>
      </c>
      <c r="AD208" s="158" t="s">
        <v>128</v>
      </c>
      <c r="AE208" s="158" t="s">
        <v>128</v>
      </c>
      <c r="AF208" s="158" t="s">
        <v>128</v>
      </c>
      <c r="AG208" s="158" t="s">
        <v>128</v>
      </c>
      <c r="AH208" s="158" t="s">
        <v>128</v>
      </c>
      <c r="AI208" s="158" t="s">
        <v>128</v>
      </c>
      <c r="AJ208" s="165" t="s">
        <v>570</v>
      </c>
      <c r="AK208" s="158" t="s">
        <v>523</v>
      </c>
      <c r="AL208" s="163" t="s">
        <v>605</v>
      </c>
      <c r="AM208" s="158" t="s">
        <v>523</v>
      </c>
      <c r="AN208" s="163" t="s">
        <v>1137</v>
      </c>
      <c r="AO208" s="158" t="s">
        <v>523</v>
      </c>
      <c r="AP208" s="158" t="s">
        <v>128</v>
      </c>
      <c r="AQ208" s="158" t="s">
        <v>128</v>
      </c>
      <c r="AR208" s="158" t="s">
        <v>128</v>
      </c>
      <c r="AS208" s="158" t="s">
        <v>128</v>
      </c>
      <c r="AT208" s="158" t="s">
        <v>128</v>
      </c>
      <c r="AU208" s="158" t="s">
        <v>128</v>
      </c>
      <c r="AV208" s="158" t="s">
        <v>128</v>
      </c>
      <c r="AW208" s="158" t="s">
        <v>128</v>
      </c>
      <c r="AX208" s="158" t="s">
        <v>128</v>
      </c>
      <c r="AY208" s="158" t="s">
        <v>128</v>
      </c>
      <c r="AZ208" s="158" t="s">
        <v>128</v>
      </c>
      <c r="BA208" s="158" t="s">
        <v>128</v>
      </c>
      <c r="BB208" s="158" t="s">
        <v>128</v>
      </c>
      <c r="BC208" s="158" t="s">
        <v>128</v>
      </c>
      <c r="BD208" s="158" t="s">
        <v>128</v>
      </c>
      <c r="BE208" s="158" t="s">
        <v>128</v>
      </c>
      <c r="BF208" s="158" t="s">
        <v>128</v>
      </c>
      <c r="BG208" s="158" t="s">
        <v>128</v>
      </c>
      <c r="BH208" s="158" t="s">
        <v>128</v>
      </c>
      <c r="BI208" s="158" t="s">
        <v>128</v>
      </c>
      <c r="BJ208" s="158" t="s">
        <v>128</v>
      </c>
      <c r="BK208" s="158" t="s">
        <v>128</v>
      </c>
      <c r="BL208" s="158" t="s">
        <v>128</v>
      </c>
      <c r="BM208" s="158" t="s">
        <v>128</v>
      </c>
      <c r="BN208" s="158" t="s">
        <v>128</v>
      </c>
      <c r="BO208" s="158" t="s">
        <v>128</v>
      </c>
      <c r="BP208" s="158" t="s">
        <v>128</v>
      </c>
      <c r="BQ208" s="158" t="s">
        <v>128</v>
      </c>
      <c r="BR208" s="158" t="s">
        <v>128</v>
      </c>
      <c r="BS208" s="158" t="s">
        <v>128</v>
      </c>
      <c r="BT208" s="158" t="s">
        <v>128</v>
      </c>
      <c r="BU208" s="158" t="s">
        <v>128</v>
      </c>
      <c r="BV208" s="158" t="s">
        <v>128</v>
      </c>
      <c r="BW208" s="158" t="s">
        <v>128</v>
      </c>
      <c r="BX208" s="158" t="s">
        <v>128</v>
      </c>
      <c r="BY208" s="158" t="s">
        <v>128</v>
      </c>
      <c r="BZ208" s="158" t="s">
        <v>128</v>
      </c>
      <c r="CA208" s="158" t="s">
        <v>128</v>
      </c>
      <c r="CB208" s="158" t="s">
        <v>128</v>
      </c>
      <c r="CC208" s="158" t="s">
        <v>128</v>
      </c>
      <c r="CD208" s="158" t="s">
        <v>128</v>
      </c>
      <c r="CE208" s="158" t="s">
        <v>128</v>
      </c>
      <c r="CF208" s="158" t="s">
        <v>128</v>
      </c>
      <c r="CG208" s="158" t="s">
        <v>128</v>
      </c>
      <c r="CH208" s="158" t="s">
        <v>128</v>
      </c>
      <c r="CI208" s="158" t="s">
        <v>128</v>
      </c>
      <c r="CJ208" s="158" t="s">
        <v>128</v>
      </c>
      <c r="CK208" s="158" t="s">
        <v>128</v>
      </c>
      <c r="CL208" s="158" t="s">
        <v>128</v>
      </c>
      <c r="CM208" s="158" t="s">
        <v>128</v>
      </c>
      <c r="CN208" s="158" t="s">
        <v>128</v>
      </c>
      <c r="CO208" s="158" t="s">
        <v>128</v>
      </c>
      <c r="CP208" s="158" t="s">
        <v>128</v>
      </c>
      <c r="CQ208" s="158" t="s">
        <v>128</v>
      </c>
      <c r="CR208" s="158" t="s">
        <v>128</v>
      </c>
      <c r="CS208" s="158" t="s">
        <v>128</v>
      </c>
      <c r="CT208" s="158" t="s">
        <v>128</v>
      </c>
      <c r="CU208" s="158" t="s">
        <v>128</v>
      </c>
      <c r="CV208" s="158" t="s">
        <v>128</v>
      </c>
      <c r="CW208" s="158" t="s">
        <v>128</v>
      </c>
      <c r="CX208" s="158" t="s">
        <v>128</v>
      </c>
      <c r="CY208" s="158" t="s">
        <v>128</v>
      </c>
      <c r="CZ208" s="158" t="s">
        <v>128</v>
      </c>
      <c r="DA208" s="158" t="s">
        <v>128</v>
      </c>
      <c r="DB208" s="158" t="s">
        <v>128</v>
      </c>
      <c r="DC208" s="158" t="s">
        <v>128</v>
      </c>
      <c r="DD208" s="158" t="s">
        <v>128</v>
      </c>
      <c r="DE208" s="158" t="s">
        <v>128</v>
      </c>
      <c r="DF208" s="158" t="s">
        <v>128</v>
      </c>
      <c r="DG208" s="158" t="s">
        <v>128</v>
      </c>
      <c r="DH208" s="158" t="s">
        <v>128</v>
      </c>
      <c r="DI208" s="158" t="s">
        <v>128</v>
      </c>
      <c r="DJ208" s="158" t="s">
        <v>128</v>
      </c>
      <c r="DK208" s="158" t="s">
        <v>128</v>
      </c>
      <c r="DL208" s="158" t="s">
        <v>128</v>
      </c>
      <c r="DM208" s="158" t="s">
        <v>128</v>
      </c>
      <c r="DN208" s="158" t="s">
        <v>128</v>
      </c>
      <c r="DO208" s="158" t="s">
        <v>128</v>
      </c>
      <c r="DP208" s="158" t="s">
        <v>128</v>
      </c>
      <c r="DQ208" s="158" t="s">
        <v>128</v>
      </c>
      <c r="DR208" s="158" t="s">
        <v>128</v>
      </c>
      <c r="DS208" s="158" t="s">
        <v>128</v>
      </c>
      <c r="DT208" s="158" t="s">
        <v>128</v>
      </c>
      <c r="DU208" s="158" t="s">
        <v>128</v>
      </c>
      <c r="DV208" s="158" t="s">
        <v>128</v>
      </c>
      <c r="DW208" s="158" t="s">
        <v>128</v>
      </c>
      <c r="DX208" s="158" t="s">
        <v>128</v>
      </c>
      <c r="DY208" s="158" t="s">
        <v>128</v>
      </c>
      <c r="DZ208" s="158" t="s">
        <v>128</v>
      </c>
      <c r="EA208" s="158" t="s">
        <v>128</v>
      </c>
      <c r="EB208" s="158" t="s">
        <v>128</v>
      </c>
      <c r="EC208" s="158" t="s">
        <v>128</v>
      </c>
      <c r="ED208" s="158" t="s">
        <v>128</v>
      </c>
      <c r="EE208" s="158" t="s">
        <v>128</v>
      </c>
      <c r="EF208" s="158" t="s">
        <v>128</v>
      </c>
      <c r="EG208" s="158" t="s">
        <v>128</v>
      </c>
      <c r="EH208" s="158" t="s">
        <v>128</v>
      </c>
      <c r="EI208" s="158" t="s">
        <v>128</v>
      </c>
      <c r="EJ208" s="158" t="s">
        <v>128</v>
      </c>
      <c r="EK208" s="158" t="s">
        <v>128</v>
      </c>
      <c r="EL208" s="158" t="s">
        <v>128</v>
      </c>
      <c r="EM208" s="158" t="s">
        <v>128</v>
      </c>
      <c r="EN208" s="158" t="s">
        <v>128</v>
      </c>
      <c r="EO208" s="158" t="s">
        <v>128</v>
      </c>
      <c r="EP208" s="158" t="s">
        <v>128</v>
      </c>
      <c r="EQ208" s="158" t="s">
        <v>128</v>
      </c>
      <c r="ER208" s="158" t="s">
        <v>128</v>
      </c>
      <c r="ES208" s="158" t="s">
        <v>128</v>
      </c>
      <c r="ET208" s="158" t="s">
        <v>128</v>
      </c>
      <c r="EU208" s="158" t="s">
        <v>128</v>
      </c>
      <c r="EV208" s="158" t="s">
        <v>128</v>
      </c>
      <c r="EW208" s="158" t="s">
        <v>128</v>
      </c>
      <c r="EX208" s="158" t="s">
        <v>128</v>
      </c>
      <c r="EY208" s="158" t="s">
        <v>128</v>
      </c>
      <c r="EZ208" s="158" t="s">
        <v>128</v>
      </c>
      <c r="FA208" s="158" t="s">
        <v>128</v>
      </c>
      <c r="FB208" s="158" t="s">
        <v>128</v>
      </c>
      <c r="FC208" s="158" t="s">
        <v>128</v>
      </c>
      <c r="FD208" s="158" t="s">
        <v>128</v>
      </c>
      <c r="FE208" s="158" t="s">
        <v>128</v>
      </c>
      <c r="FF208" s="158" t="s">
        <v>128</v>
      </c>
      <c r="FG208" s="158" t="s">
        <v>128</v>
      </c>
      <c r="FH208" s="158" t="s">
        <v>128</v>
      </c>
      <c r="FI208" s="158" t="s">
        <v>128</v>
      </c>
      <c r="FJ208" s="158" t="s">
        <v>128</v>
      </c>
      <c r="FK208" s="158" t="s">
        <v>128</v>
      </c>
      <c r="FL208" s="158" t="s">
        <v>128</v>
      </c>
      <c r="FM208" s="158" t="s">
        <v>128</v>
      </c>
      <c r="FN208" s="158" t="s">
        <v>128</v>
      </c>
      <c r="FO208" s="158" t="s">
        <v>128</v>
      </c>
      <c r="FP208" s="158" t="s">
        <v>128</v>
      </c>
      <c r="FQ208" s="158" t="s">
        <v>128</v>
      </c>
      <c r="FR208" s="158" t="s">
        <v>128</v>
      </c>
      <c r="FS208" s="158" t="s">
        <v>128</v>
      </c>
      <c r="FT208" s="158" t="s">
        <v>128</v>
      </c>
      <c r="FU208" s="158" t="s">
        <v>128</v>
      </c>
      <c r="FV208" s="158" t="s">
        <v>128</v>
      </c>
      <c r="FW208" s="158" t="s">
        <v>128</v>
      </c>
      <c r="FX208" s="158" t="s">
        <v>128</v>
      </c>
      <c r="FY208" s="158" t="s">
        <v>128</v>
      </c>
      <c r="FZ208" s="158" t="s">
        <v>128</v>
      </c>
      <c r="GA208" s="158" t="s">
        <v>128</v>
      </c>
      <c r="GB208" s="158" t="s">
        <v>128</v>
      </c>
      <c r="GC208" s="158" t="s">
        <v>128</v>
      </c>
      <c r="GD208" s="158" t="s">
        <v>128</v>
      </c>
      <c r="GE208" s="158" t="s">
        <v>128</v>
      </c>
      <c r="GF208" s="158" t="s">
        <v>128</v>
      </c>
      <c r="GG208" s="158" t="s">
        <v>128</v>
      </c>
      <c r="GH208" s="158" t="s">
        <v>128</v>
      </c>
      <c r="GI208" s="158" t="s">
        <v>128</v>
      </c>
      <c r="GJ208" s="158" t="s">
        <v>128</v>
      </c>
      <c r="GK208" s="158" t="s">
        <v>128</v>
      </c>
      <c r="GL208" s="158" t="s">
        <v>128</v>
      </c>
      <c r="GM208" s="158" t="s">
        <v>128</v>
      </c>
      <c r="GN208" s="158" t="s">
        <v>128</v>
      </c>
      <c r="GO208" s="158" t="s">
        <v>128</v>
      </c>
      <c r="GP208" s="158" t="s">
        <v>128</v>
      </c>
      <c r="GQ208" s="158" t="s">
        <v>128</v>
      </c>
      <c r="GR208" s="158" t="s">
        <v>128</v>
      </c>
      <c r="GS208" s="158" t="s">
        <v>128</v>
      </c>
      <c r="GT208" s="158" t="s">
        <v>128</v>
      </c>
      <c r="GU208" s="158" t="s">
        <v>128</v>
      </c>
      <c r="GV208" s="158" t="s">
        <v>128</v>
      </c>
      <c r="GW208" s="158" t="s">
        <v>128</v>
      </c>
      <c r="GX208" s="158" t="s">
        <v>128</v>
      </c>
      <c r="GY208" s="158" t="s">
        <v>128</v>
      </c>
      <c r="GZ208" s="158" t="s">
        <v>128</v>
      </c>
      <c r="HA208" s="158" t="s">
        <v>128</v>
      </c>
      <c r="HB208" s="158" t="s">
        <v>128</v>
      </c>
      <c r="HC208" s="158" t="s">
        <v>128</v>
      </c>
      <c r="HD208" s="158" t="s">
        <v>128</v>
      </c>
      <c r="HE208" s="158" t="s">
        <v>128</v>
      </c>
      <c r="HF208" s="158" t="s">
        <v>128</v>
      </c>
      <c r="HG208" s="158" t="s">
        <v>128</v>
      </c>
      <c r="HH208" s="158" t="s">
        <v>128</v>
      </c>
      <c r="HI208" s="158" t="s">
        <v>128</v>
      </c>
      <c r="HJ208" s="158" t="s">
        <v>128</v>
      </c>
      <c r="HK208" s="158" t="s">
        <v>128</v>
      </c>
      <c r="HL208" s="158" t="s">
        <v>128</v>
      </c>
      <c r="HM208" s="158" t="s">
        <v>128</v>
      </c>
      <c r="HN208" s="158" t="s">
        <v>128</v>
      </c>
      <c r="HO208" s="158" t="s">
        <v>128</v>
      </c>
      <c r="HP208" s="158" t="s">
        <v>128</v>
      </c>
      <c r="HQ208" s="158" t="s">
        <v>128</v>
      </c>
      <c r="HR208" s="158" t="s">
        <v>128</v>
      </c>
      <c r="HS208" s="158" t="s">
        <v>128</v>
      </c>
      <c r="HT208" s="158" t="s">
        <v>128</v>
      </c>
      <c r="HU208" s="158" t="s">
        <v>128</v>
      </c>
      <c r="HV208" s="158" t="s">
        <v>128</v>
      </c>
      <c r="HW208" s="158" t="s">
        <v>128</v>
      </c>
      <c r="HX208" s="158" t="s">
        <v>128</v>
      </c>
      <c r="HY208" s="158" t="s">
        <v>128</v>
      </c>
      <c r="HZ208" s="158" t="s">
        <v>128</v>
      </c>
      <c r="IA208" s="158" t="s">
        <v>128</v>
      </c>
      <c r="IB208" s="158" t="s">
        <v>128</v>
      </c>
      <c r="IC208" s="158" t="s">
        <v>128</v>
      </c>
      <c r="ID208" s="158" t="s">
        <v>128</v>
      </c>
      <c r="IE208" s="158" t="s">
        <v>128</v>
      </c>
      <c r="IF208" s="158" t="s">
        <v>128</v>
      </c>
      <c r="IG208" s="158" t="s">
        <v>128</v>
      </c>
      <c r="IH208" s="158" t="s">
        <v>128</v>
      </c>
      <c r="II208" s="158" t="s">
        <v>128</v>
      </c>
      <c r="IJ208" s="158" t="s">
        <v>128</v>
      </c>
      <c r="IK208" s="158" t="s">
        <v>128</v>
      </c>
      <c r="IL208" s="158" t="s">
        <v>128</v>
      </c>
      <c r="IM208" s="158" t="s">
        <v>128</v>
      </c>
      <c r="IN208" s="158" t="s">
        <v>128</v>
      </c>
      <c r="IO208" s="158" t="s">
        <v>128</v>
      </c>
      <c r="IP208" s="158" t="s">
        <v>128</v>
      </c>
      <c r="IQ208" s="158" t="s">
        <v>128</v>
      </c>
      <c r="IR208" s="158" t="s">
        <v>128</v>
      </c>
      <c r="IS208" s="158" t="s">
        <v>128</v>
      </c>
      <c r="IT208" s="158" t="s">
        <v>128</v>
      </c>
      <c r="IU208" s="158" t="s">
        <v>128</v>
      </c>
      <c r="IV208" s="158" t="s">
        <v>128</v>
      </c>
      <c r="IW208" s="158" t="s">
        <v>128</v>
      </c>
      <c r="IX208" s="158" t="s">
        <v>128</v>
      </c>
      <c r="IY208" s="158" t="s">
        <v>128</v>
      </c>
      <c r="IZ208" s="158" t="s">
        <v>128</v>
      </c>
      <c r="JA208" s="158" t="s">
        <v>128</v>
      </c>
      <c r="JB208" s="158" t="s">
        <v>128</v>
      </c>
      <c r="JC208" s="158" t="s">
        <v>128</v>
      </c>
      <c r="JD208" s="158" t="s">
        <v>128</v>
      </c>
      <c r="JE208" s="158" t="s">
        <v>128</v>
      </c>
      <c r="JF208" s="158" t="s">
        <v>128</v>
      </c>
      <c r="JG208" s="158" t="s">
        <v>128</v>
      </c>
      <c r="JH208" s="158" t="s">
        <v>128</v>
      </c>
      <c r="JI208" s="158" t="s">
        <v>128</v>
      </c>
      <c r="JJ208" s="158" t="s">
        <v>128</v>
      </c>
      <c r="JK208" s="158" t="s">
        <v>128</v>
      </c>
      <c r="JL208" s="158" t="s">
        <v>128</v>
      </c>
      <c r="JM208" s="158" t="s">
        <v>128</v>
      </c>
      <c r="JN208" s="158" t="s">
        <v>128</v>
      </c>
      <c r="JO208" s="158" t="s">
        <v>128</v>
      </c>
      <c r="JP208" s="158" t="s">
        <v>128</v>
      </c>
      <c r="JQ208" s="158" t="s">
        <v>128</v>
      </c>
      <c r="JR208" s="158" t="s">
        <v>128</v>
      </c>
      <c r="JS208" s="158" t="s">
        <v>128</v>
      </c>
      <c r="JT208" s="158" t="s">
        <v>128</v>
      </c>
      <c r="JU208" s="158" t="s">
        <v>128</v>
      </c>
      <c r="JV208" s="158" t="s">
        <v>128</v>
      </c>
      <c r="JW208" s="158" t="s">
        <v>128</v>
      </c>
      <c r="JX208" s="158" t="s">
        <v>128</v>
      </c>
      <c r="JY208" s="158" t="s">
        <v>128</v>
      </c>
      <c r="JZ208" s="158" t="s">
        <v>128</v>
      </c>
      <c r="KA208" s="158" t="s">
        <v>128</v>
      </c>
      <c r="KB208" s="158" t="s">
        <v>128</v>
      </c>
      <c r="KC208" s="158" t="s">
        <v>128</v>
      </c>
      <c r="KD208" s="158" t="s">
        <v>128</v>
      </c>
      <c r="KE208" s="158" t="s">
        <v>128</v>
      </c>
      <c r="KF208" s="158" t="s">
        <v>128</v>
      </c>
      <c r="KG208" s="158" t="s">
        <v>128</v>
      </c>
      <c r="KH208" s="158" t="s">
        <v>128</v>
      </c>
      <c r="KI208" s="158" t="s">
        <v>128</v>
      </c>
      <c r="KJ208" s="158" t="s">
        <v>128</v>
      </c>
      <c r="KK208" s="158" t="s">
        <v>128</v>
      </c>
      <c r="KL208" s="158" t="s">
        <v>128</v>
      </c>
      <c r="KM208" s="158" t="s">
        <v>128</v>
      </c>
      <c r="KN208" s="158" t="s">
        <v>128</v>
      </c>
      <c r="KO208" s="158" t="s">
        <v>128</v>
      </c>
      <c r="KP208" s="158" t="s">
        <v>128</v>
      </c>
      <c r="KQ208" s="158" t="s">
        <v>128</v>
      </c>
      <c r="KR208" s="158" t="s">
        <v>128</v>
      </c>
      <c r="KS208" s="158" t="s">
        <v>128</v>
      </c>
      <c r="KT208" s="158" t="s">
        <v>128</v>
      </c>
      <c r="KU208" s="158" t="s">
        <v>128</v>
      </c>
      <c r="KV208" s="158" t="s">
        <v>128</v>
      </c>
      <c r="KW208" s="158" t="s">
        <v>128</v>
      </c>
      <c r="KX208" s="158" t="s">
        <v>128</v>
      </c>
      <c r="KY208" s="158" t="s">
        <v>128</v>
      </c>
      <c r="KZ208" s="158" t="s">
        <v>128</v>
      </c>
      <c r="LA208" s="158" t="s">
        <v>128</v>
      </c>
      <c r="LB208" s="158" t="s">
        <v>128</v>
      </c>
      <c r="LC208" s="158" t="s">
        <v>128</v>
      </c>
      <c r="LD208" s="158" t="s">
        <v>128</v>
      </c>
      <c r="LE208" s="158" t="s">
        <v>128</v>
      </c>
      <c r="LF208" s="158" t="s">
        <v>128</v>
      </c>
      <c r="LG208" s="158" t="s">
        <v>128</v>
      </c>
      <c r="LH208" s="158" t="s">
        <v>128</v>
      </c>
      <c r="LI208" s="158" t="s">
        <v>128</v>
      </c>
      <c r="LJ208" s="158" t="s">
        <v>128</v>
      </c>
      <c r="LK208" s="158" t="s">
        <v>128</v>
      </c>
      <c r="LL208" s="158" t="s">
        <v>128</v>
      </c>
      <c r="LM208" s="158" t="s">
        <v>128</v>
      </c>
      <c r="LN208" s="158" t="s">
        <v>128</v>
      </c>
      <c r="LO208" s="158" t="s">
        <v>128</v>
      </c>
      <c r="LP208" s="158" t="s">
        <v>128</v>
      </c>
      <c r="LQ208" s="158" t="s">
        <v>128</v>
      </c>
      <c r="LR208" s="158" t="s">
        <v>128</v>
      </c>
      <c r="LS208" s="158" t="s">
        <v>128</v>
      </c>
      <c r="LT208" s="158" t="s">
        <v>128</v>
      </c>
      <c r="LU208" s="158" t="s">
        <v>128</v>
      </c>
      <c r="LV208" s="158" t="s">
        <v>128</v>
      </c>
      <c r="LW208" s="158" t="s">
        <v>128</v>
      </c>
      <c r="LX208" s="158" t="s">
        <v>128</v>
      </c>
      <c r="LY208" s="158" t="s">
        <v>128</v>
      </c>
      <c r="LZ208" s="158" t="s">
        <v>128</v>
      </c>
      <c r="MA208" s="158" t="s">
        <v>128</v>
      </c>
      <c r="MB208" s="158" t="s">
        <v>128</v>
      </c>
      <c r="MC208" s="158" t="s">
        <v>128</v>
      </c>
      <c r="MD208" s="158" t="s">
        <v>128</v>
      </c>
      <c r="ME208" s="158" t="s">
        <v>128</v>
      </c>
      <c r="MF208" s="158" t="s">
        <v>128</v>
      </c>
      <c r="MG208" s="158" t="s">
        <v>128</v>
      </c>
      <c r="MH208" s="158" t="s">
        <v>128</v>
      </c>
      <c r="MI208" s="158" t="s">
        <v>128</v>
      </c>
      <c r="MJ208" s="158" t="s">
        <v>128</v>
      </c>
      <c r="MK208" s="158" t="s">
        <v>128</v>
      </c>
      <c r="ML208" s="158" t="s">
        <v>128</v>
      </c>
      <c r="MM208" s="158" t="s">
        <v>128</v>
      </c>
      <c r="MN208" s="158" t="s">
        <v>128</v>
      </c>
      <c r="MO208" s="158" t="s">
        <v>128</v>
      </c>
      <c r="MP208" s="158" t="s">
        <v>128</v>
      </c>
      <c r="MQ208" s="158" t="s">
        <v>128</v>
      </c>
      <c r="MR208" s="158" t="s">
        <v>128</v>
      </c>
      <c r="MS208" s="158" t="s">
        <v>128</v>
      </c>
      <c r="MT208" s="158" t="s">
        <v>128</v>
      </c>
      <c r="MU208" s="158" t="s">
        <v>128</v>
      </c>
      <c r="MV208" s="158" t="s">
        <v>128</v>
      </c>
      <c r="MW208" s="158" t="s">
        <v>128</v>
      </c>
      <c r="MX208" s="158" t="s">
        <v>128</v>
      </c>
      <c r="MY208" s="158" t="s">
        <v>128</v>
      </c>
      <c r="MZ208" s="158" t="s">
        <v>128</v>
      </c>
      <c r="NA208" s="158" t="s">
        <v>128</v>
      </c>
      <c r="NB208" s="158" t="s">
        <v>128</v>
      </c>
      <c r="NC208" s="158" t="s">
        <v>128</v>
      </c>
      <c r="ND208" s="158" t="s">
        <v>128</v>
      </c>
      <c r="NE208" s="158" t="s">
        <v>128</v>
      </c>
      <c r="NF208" s="158" t="s">
        <v>128</v>
      </c>
      <c r="NG208" s="158" t="s">
        <v>128</v>
      </c>
      <c r="NH208" s="158" t="s">
        <v>128</v>
      </c>
      <c r="NI208" s="158" t="s">
        <v>128</v>
      </c>
      <c r="NJ208" s="158" t="s">
        <v>128</v>
      </c>
      <c r="NK208" s="158" t="s">
        <v>128</v>
      </c>
      <c r="NL208" s="158" t="s">
        <v>128</v>
      </c>
      <c r="NM208" s="158" t="s">
        <v>128</v>
      </c>
      <c r="NN208" s="158" t="s">
        <v>128</v>
      </c>
      <c r="NO208" s="158" t="s">
        <v>128</v>
      </c>
      <c r="NP208" s="158" t="s">
        <v>128</v>
      </c>
      <c r="NQ208" s="158" t="s">
        <v>128</v>
      </c>
      <c r="NR208" s="158" t="s">
        <v>128</v>
      </c>
      <c r="NS208" s="158" t="s">
        <v>128</v>
      </c>
      <c r="NT208" s="158" t="s">
        <v>128</v>
      </c>
      <c r="NU208" s="158" t="s">
        <v>128</v>
      </c>
      <c r="NV208" s="158" t="s">
        <v>128</v>
      </c>
      <c r="NW208" s="158" t="s">
        <v>128</v>
      </c>
      <c r="NX208" s="158" t="s">
        <v>128</v>
      </c>
      <c r="NY208" s="158" t="s">
        <v>128</v>
      </c>
      <c r="NZ208" s="158" t="s">
        <v>128</v>
      </c>
      <c r="OA208" s="158" t="s">
        <v>128</v>
      </c>
      <c r="OB208" s="158" t="s">
        <v>128</v>
      </c>
      <c r="OC208" s="158" t="s">
        <v>128</v>
      </c>
      <c r="OD208" s="158" t="s">
        <v>128</v>
      </c>
      <c r="OE208" s="170" t="s">
        <v>128</v>
      </c>
      <c r="OF208" s="181"/>
      <c r="OG208" s="113" t="str">
        <f t="shared" si="1336"/>
        <v/>
      </c>
      <c r="OH208" s="66" t="str">
        <f t="shared" si="1337"/>
        <v/>
      </c>
      <c r="OI208" s="66" t="str">
        <f t="shared" si="1338"/>
        <v/>
      </c>
      <c r="OJ208" s="66" t="str">
        <f t="shared" si="1339"/>
        <v/>
      </c>
      <c r="OK208" s="66" t="str">
        <f t="shared" si="1340"/>
        <v/>
      </c>
      <c r="OL208" s="66" t="str">
        <f t="shared" si="1341"/>
        <v/>
      </c>
      <c r="OM208" s="66" t="str">
        <f t="shared" si="1342"/>
        <v/>
      </c>
      <c r="ON208" s="66" t="str">
        <f t="shared" si="1343"/>
        <v/>
      </c>
      <c r="OO208" s="66" t="str">
        <f t="shared" si="1344"/>
        <v/>
      </c>
      <c r="OP208" s="66" t="str">
        <f t="shared" si="1345"/>
        <v/>
      </c>
      <c r="OQ208" s="66" t="str">
        <f t="shared" si="1346"/>
        <v/>
      </c>
      <c r="OR208" s="66" t="str">
        <f t="shared" si="1347"/>
        <v/>
      </c>
      <c r="OS208" s="66" t="str">
        <f t="shared" si="1348"/>
        <v/>
      </c>
      <c r="OT208" s="66" t="str">
        <f t="shared" si="1349"/>
        <v/>
      </c>
      <c r="OU208" s="66" t="str">
        <f t="shared" si="1350"/>
        <v/>
      </c>
      <c r="OV208" s="66" t="str">
        <f t="shared" si="1351"/>
        <v/>
      </c>
      <c r="OW208" s="66" t="str">
        <f t="shared" si="1352"/>
        <v/>
      </c>
      <c r="OX208" s="66" t="str">
        <f t="shared" si="1353"/>
        <v/>
      </c>
      <c r="OY208" s="126">
        <f t="shared" si="1354"/>
        <v>0.92744672332192168</v>
      </c>
      <c r="OZ208" s="66" t="str">
        <f t="shared" si="1355"/>
        <v>kg/GJ delivered</v>
      </c>
      <c r="PA208" s="126">
        <f t="shared" si="1356"/>
        <v>0.38025315656198788</v>
      </c>
      <c r="PB208" s="66" t="str">
        <f t="shared" si="1357"/>
        <v>kg/GJ delivered</v>
      </c>
      <c r="PC208" s="126">
        <f t="shared" si="1358"/>
        <v>0.32924358677928217</v>
      </c>
      <c r="PD208" s="66" t="str">
        <f t="shared" si="1359"/>
        <v>kg/GJ delivered</v>
      </c>
      <c r="PE208" s="66" t="str">
        <f t="shared" si="1360"/>
        <v/>
      </c>
      <c r="PF208" s="66" t="str">
        <f t="shared" si="1361"/>
        <v/>
      </c>
      <c r="PG208" s="66" t="str">
        <f t="shared" si="1362"/>
        <v/>
      </c>
      <c r="PH208" s="66" t="str">
        <f t="shared" si="1363"/>
        <v/>
      </c>
      <c r="PI208" s="66" t="str">
        <f t="shared" si="1364"/>
        <v/>
      </c>
      <c r="PJ208" s="66" t="str">
        <f t="shared" si="1365"/>
        <v/>
      </c>
      <c r="PK208" s="66" t="str">
        <f t="shared" si="1366"/>
        <v/>
      </c>
      <c r="PL208" s="66" t="str">
        <f t="shared" si="1367"/>
        <v/>
      </c>
      <c r="PM208" s="66" t="str">
        <f t="shared" si="1368"/>
        <v/>
      </c>
      <c r="PN208" s="66" t="str">
        <f t="shared" si="1369"/>
        <v/>
      </c>
      <c r="PO208" s="66" t="str">
        <f t="shared" si="1370"/>
        <v/>
      </c>
      <c r="PP208" s="66" t="str">
        <f t="shared" si="1371"/>
        <v/>
      </c>
      <c r="PQ208" s="66" t="str">
        <f t="shared" si="1372"/>
        <v/>
      </c>
      <c r="PR208" s="66" t="str">
        <f t="shared" si="1373"/>
        <v/>
      </c>
      <c r="PS208" s="66" t="str">
        <f t="shared" si="1374"/>
        <v/>
      </c>
      <c r="PT208" s="66" t="str">
        <f t="shared" si="1375"/>
        <v/>
      </c>
      <c r="PU208" s="66" t="str">
        <f t="shared" si="1376"/>
        <v/>
      </c>
      <c r="PV208" s="66" t="str">
        <f t="shared" si="1377"/>
        <v/>
      </c>
      <c r="PW208" s="66" t="str">
        <f t="shared" si="1378"/>
        <v/>
      </c>
      <c r="PX208" s="66" t="str">
        <f t="shared" si="1379"/>
        <v/>
      </c>
      <c r="PY208" s="66" t="str">
        <f t="shared" si="1380"/>
        <v/>
      </c>
      <c r="PZ208" s="66" t="str">
        <f t="shared" si="1381"/>
        <v/>
      </c>
      <c r="QA208" s="66" t="str">
        <f t="shared" si="1382"/>
        <v/>
      </c>
      <c r="QB208" s="66" t="str">
        <f t="shared" si="1383"/>
        <v/>
      </c>
      <c r="QC208" s="66" t="str">
        <f t="shared" si="1384"/>
        <v/>
      </c>
      <c r="QD208" s="66" t="str">
        <f t="shared" si="1385"/>
        <v/>
      </c>
      <c r="QE208" s="66" t="str">
        <f t="shared" si="1386"/>
        <v/>
      </c>
      <c r="QF208" s="66" t="str">
        <f t="shared" si="1387"/>
        <v/>
      </c>
      <c r="QG208" s="66" t="str">
        <f t="shared" si="1388"/>
        <v/>
      </c>
      <c r="QH208" s="66" t="str">
        <f t="shared" si="1389"/>
        <v/>
      </c>
      <c r="QI208" s="66" t="str">
        <f t="shared" si="1390"/>
        <v/>
      </c>
      <c r="QJ208" s="66" t="str">
        <f t="shared" si="1391"/>
        <v/>
      </c>
      <c r="QK208" s="66" t="str">
        <f t="shared" si="1392"/>
        <v/>
      </c>
      <c r="QL208" s="66" t="str">
        <f t="shared" si="1393"/>
        <v/>
      </c>
      <c r="QM208" s="66" t="str">
        <f t="shared" si="1394"/>
        <v/>
      </c>
      <c r="QN208" s="66" t="str">
        <f t="shared" si="1395"/>
        <v/>
      </c>
      <c r="QO208" s="66" t="str">
        <f t="shared" si="1396"/>
        <v/>
      </c>
      <c r="QP208" s="66" t="str">
        <f t="shared" si="1397"/>
        <v/>
      </c>
      <c r="QQ208" s="66" t="str">
        <f t="shared" si="1398"/>
        <v/>
      </c>
      <c r="QR208" s="66" t="str">
        <f t="shared" si="1399"/>
        <v/>
      </c>
      <c r="QS208" s="66" t="str">
        <f t="shared" si="1400"/>
        <v/>
      </c>
      <c r="QT208" s="66" t="str">
        <f t="shared" si="1401"/>
        <v/>
      </c>
      <c r="QU208" s="66" t="str">
        <f t="shared" si="1402"/>
        <v/>
      </c>
      <c r="QV208" s="66" t="str">
        <f t="shared" si="1403"/>
        <v/>
      </c>
      <c r="QW208" s="66" t="str">
        <f t="shared" si="1404"/>
        <v/>
      </c>
      <c r="QX208" s="66" t="str">
        <f t="shared" si="1405"/>
        <v/>
      </c>
      <c r="QY208" s="66" t="str">
        <f t="shared" si="1406"/>
        <v/>
      </c>
      <c r="QZ208" s="66" t="str">
        <f t="shared" si="1407"/>
        <v/>
      </c>
      <c r="RA208" s="66" t="str">
        <f t="shared" si="1408"/>
        <v/>
      </c>
      <c r="RB208" s="66" t="str">
        <f t="shared" si="1409"/>
        <v/>
      </c>
      <c r="RC208" s="66" t="str">
        <f t="shared" si="1410"/>
        <v/>
      </c>
      <c r="RD208" s="66" t="str">
        <f t="shared" si="1411"/>
        <v/>
      </c>
      <c r="RE208" s="66" t="str">
        <f t="shared" si="1412"/>
        <v/>
      </c>
      <c r="RF208" s="66" t="str">
        <f t="shared" si="1413"/>
        <v/>
      </c>
      <c r="RG208" s="66" t="str">
        <f t="shared" si="1414"/>
        <v/>
      </c>
      <c r="RH208" s="66" t="str">
        <f t="shared" si="1415"/>
        <v/>
      </c>
      <c r="RI208" s="66" t="str">
        <f t="shared" si="1416"/>
        <v/>
      </c>
      <c r="RJ208" s="66" t="str">
        <f t="shared" si="1417"/>
        <v/>
      </c>
      <c r="RK208" s="66" t="str">
        <f t="shared" si="1418"/>
        <v/>
      </c>
      <c r="RL208" s="66" t="str">
        <f t="shared" si="1419"/>
        <v/>
      </c>
      <c r="RM208" s="66" t="str">
        <f t="shared" si="1420"/>
        <v/>
      </c>
      <c r="RN208" s="66" t="str">
        <f t="shared" si="1421"/>
        <v/>
      </c>
      <c r="RO208" s="66" t="str">
        <f t="shared" si="1422"/>
        <v/>
      </c>
      <c r="RP208" s="66" t="str">
        <f t="shared" si="1423"/>
        <v/>
      </c>
      <c r="RQ208" s="66" t="str">
        <f t="shared" si="1424"/>
        <v/>
      </c>
      <c r="RR208" s="66" t="str">
        <f t="shared" si="1425"/>
        <v/>
      </c>
      <c r="RS208" s="66" t="str">
        <f t="shared" si="1426"/>
        <v/>
      </c>
      <c r="RT208" s="66" t="str">
        <f t="shared" si="1427"/>
        <v/>
      </c>
      <c r="RU208" s="66" t="str">
        <f t="shared" si="1428"/>
        <v/>
      </c>
      <c r="RV208" s="66" t="str">
        <f t="shared" si="1429"/>
        <v/>
      </c>
      <c r="RW208" s="66" t="str">
        <f t="shared" si="1430"/>
        <v/>
      </c>
      <c r="RX208" s="66" t="str">
        <f t="shared" si="1431"/>
        <v/>
      </c>
      <c r="RY208" s="66" t="str">
        <f t="shared" si="1432"/>
        <v/>
      </c>
      <c r="RZ208" s="66" t="str">
        <f t="shared" si="1433"/>
        <v/>
      </c>
      <c r="SA208" s="66" t="str">
        <f t="shared" si="1434"/>
        <v/>
      </c>
      <c r="SB208" s="66" t="str">
        <f t="shared" si="1435"/>
        <v/>
      </c>
      <c r="SC208" s="66" t="str">
        <f t="shared" si="1436"/>
        <v/>
      </c>
      <c r="SD208" s="66" t="str">
        <f t="shared" si="1437"/>
        <v/>
      </c>
      <c r="SE208" s="66" t="str">
        <f t="shared" si="1438"/>
        <v/>
      </c>
      <c r="SF208" s="66" t="str">
        <f t="shared" si="1439"/>
        <v/>
      </c>
      <c r="SG208" s="66" t="str">
        <f t="shared" si="1440"/>
        <v/>
      </c>
      <c r="SH208" s="66" t="str">
        <f t="shared" si="1441"/>
        <v/>
      </c>
      <c r="SI208" s="66" t="str">
        <f t="shared" si="1442"/>
        <v/>
      </c>
      <c r="SJ208" s="66" t="str">
        <f t="shared" si="1443"/>
        <v/>
      </c>
      <c r="SK208" s="66" t="str">
        <f t="shared" si="1444"/>
        <v/>
      </c>
      <c r="SL208" s="66" t="str">
        <f t="shared" si="1445"/>
        <v/>
      </c>
      <c r="SM208" s="66" t="str">
        <f t="shared" si="1446"/>
        <v/>
      </c>
      <c r="SN208" s="66" t="str">
        <f t="shared" si="1447"/>
        <v/>
      </c>
      <c r="SO208" s="66" t="str">
        <f t="shared" si="1448"/>
        <v/>
      </c>
      <c r="SP208" s="66" t="str">
        <f t="shared" si="1449"/>
        <v/>
      </c>
      <c r="SQ208" s="66" t="str">
        <f t="shared" si="1450"/>
        <v/>
      </c>
      <c r="SR208" s="66" t="str">
        <f t="shared" si="1451"/>
        <v/>
      </c>
      <c r="SS208" s="66" t="str">
        <f t="shared" si="1452"/>
        <v/>
      </c>
      <c r="ST208" s="66" t="str">
        <f t="shared" si="1453"/>
        <v/>
      </c>
      <c r="SU208" s="66" t="str">
        <f t="shared" si="1454"/>
        <v/>
      </c>
      <c r="SV208" s="66" t="str">
        <f t="shared" si="1455"/>
        <v/>
      </c>
      <c r="SW208" s="66" t="str">
        <f t="shared" si="1456"/>
        <v/>
      </c>
      <c r="SX208" s="66" t="str">
        <f t="shared" si="1457"/>
        <v/>
      </c>
      <c r="SY208" s="66" t="str">
        <f t="shared" si="1458"/>
        <v/>
      </c>
      <c r="SZ208" s="66" t="str">
        <f t="shared" si="1459"/>
        <v/>
      </c>
      <c r="TA208" s="66" t="str">
        <f t="shared" si="1460"/>
        <v/>
      </c>
      <c r="TB208" s="66" t="str">
        <f t="shared" si="1461"/>
        <v/>
      </c>
      <c r="TC208" s="66" t="str">
        <f t="shared" si="1462"/>
        <v/>
      </c>
      <c r="TD208" s="66" t="str">
        <f t="shared" si="1463"/>
        <v/>
      </c>
      <c r="TE208" s="66" t="str">
        <f t="shared" si="1464"/>
        <v/>
      </c>
      <c r="TF208" s="66" t="str">
        <f t="shared" si="1465"/>
        <v/>
      </c>
      <c r="TG208" s="66" t="str">
        <f t="shared" si="1466"/>
        <v/>
      </c>
      <c r="TH208" s="66" t="str">
        <f t="shared" si="1467"/>
        <v/>
      </c>
      <c r="TI208" s="66" t="str">
        <f t="shared" si="1468"/>
        <v/>
      </c>
      <c r="TJ208" s="66" t="str">
        <f t="shared" si="1469"/>
        <v/>
      </c>
      <c r="TK208" s="66" t="str">
        <f t="shared" si="1470"/>
        <v/>
      </c>
      <c r="TL208" s="66" t="str">
        <f t="shared" si="1471"/>
        <v/>
      </c>
      <c r="TM208" s="66" t="str">
        <f t="shared" si="1472"/>
        <v/>
      </c>
      <c r="TN208" s="66" t="str">
        <f t="shared" si="1473"/>
        <v/>
      </c>
      <c r="TO208" s="66" t="str">
        <f t="shared" si="1474"/>
        <v/>
      </c>
      <c r="TP208" s="66" t="str">
        <f t="shared" si="1475"/>
        <v/>
      </c>
      <c r="TQ208" s="66" t="str">
        <f t="shared" si="1476"/>
        <v/>
      </c>
      <c r="TR208" s="66" t="str">
        <f t="shared" si="1477"/>
        <v/>
      </c>
      <c r="TS208" s="66" t="str">
        <f t="shared" si="1478"/>
        <v/>
      </c>
      <c r="TT208" s="66" t="str">
        <f t="shared" si="1479"/>
        <v/>
      </c>
      <c r="TU208" s="66" t="str">
        <f t="shared" si="1480"/>
        <v/>
      </c>
      <c r="TV208" s="66" t="str">
        <f t="shared" si="1481"/>
        <v/>
      </c>
      <c r="TW208" s="66" t="str">
        <f t="shared" si="1482"/>
        <v/>
      </c>
      <c r="TX208" s="66" t="str">
        <f t="shared" si="1483"/>
        <v/>
      </c>
      <c r="TY208" s="66" t="str">
        <f t="shared" si="1484"/>
        <v/>
      </c>
      <c r="TZ208" s="66" t="str">
        <f t="shared" si="1485"/>
        <v/>
      </c>
      <c r="UA208" s="66" t="str">
        <f t="shared" si="1486"/>
        <v/>
      </c>
      <c r="UB208" s="66" t="str">
        <f t="shared" si="1487"/>
        <v/>
      </c>
      <c r="UC208" s="66" t="str">
        <f t="shared" si="1488"/>
        <v/>
      </c>
      <c r="UD208" s="66" t="str">
        <f t="shared" si="1489"/>
        <v/>
      </c>
      <c r="UE208" s="66" t="str">
        <f t="shared" si="1490"/>
        <v/>
      </c>
      <c r="UF208" s="66" t="str">
        <f t="shared" si="1491"/>
        <v/>
      </c>
      <c r="UG208" s="66" t="str">
        <f t="shared" si="1492"/>
        <v/>
      </c>
      <c r="UH208" s="66" t="str">
        <f t="shared" si="1493"/>
        <v/>
      </c>
      <c r="UI208" s="66" t="str">
        <f t="shared" si="1494"/>
        <v/>
      </c>
      <c r="UJ208" s="66" t="str">
        <f t="shared" si="1495"/>
        <v/>
      </c>
      <c r="UK208" s="66" t="str">
        <f t="shared" si="1496"/>
        <v/>
      </c>
      <c r="UL208" s="66" t="str">
        <f t="shared" si="1497"/>
        <v/>
      </c>
      <c r="UM208" s="66" t="str">
        <f t="shared" si="1498"/>
        <v/>
      </c>
      <c r="UN208" s="66" t="str">
        <f t="shared" si="1499"/>
        <v/>
      </c>
      <c r="UO208" s="66" t="str">
        <f t="shared" si="1500"/>
        <v/>
      </c>
      <c r="UP208" s="66" t="str">
        <f t="shared" si="1501"/>
        <v/>
      </c>
      <c r="UQ208" s="66" t="str">
        <f t="shared" si="1502"/>
        <v/>
      </c>
      <c r="UR208" s="66" t="str">
        <f t="shared" si="1503"/>
        <v/>
      </c>
      <c r="US208" s="66" t="str">
        <f t="shared" si="1504"/>
        <v/>
      </c>
      <c r="UT208" s="66" t="str">
        <f t="shared" si="1505"/>
        <v/>
      </c>
      <c r="UU208" s="66" t="str">
        <f t="shared" si="1506"/>
        <v/>
      </c>
      <c r="UV208" s="66" t="str">
        <f t="shared" si="1507"/>
        <v/>
      </c>
      <c r="UW208" s="66" t="str">
        <f t="shared" si="1508"/>
        <v/>
      </c>
      <c r="UX208" s="66" t="str">
        <f t="shared" si="1509"/>
        <v/>
      </c>
      <c r="UY208" s="66" t="str">
        <f t="shared" si="1510"/>
        <v/>
      </c>
      <c r="UZ208" s="66" t="str">
        <f t="shared" si="1511"/>
        <v/>
      </c>
      <c r="VA208" s="66" t="str">
        <f t="shared" si="1512"/>
        <v/>
      </c>
      <c r="VB208" s="66" t="str">
        <f t="shared" si="1513"/>
        <v/>
      </c>
      <c r="VC208" s="66" t="str">
        <f t="shared" si="1514"/>
        <v/>
      </c>
      <c r="VD208" s="66" t="str">
        <f t="shared" si="1515"/>
        <v/>
      </c>
      <c r="VE208" s="66" t="str">
        <f t="shared" si="1516"/>
        <v/>
      </c>
      <c r="VF208" s="66" t="str">
        <f t="shared" si="1517"/>
        <v/>
      </c>
      <c r="VG208" s="66" t="str">
        <f t="shared" si="1518"/>
        <v/>
      </c>
      <c r="VH208" s="66" t="str">
        <f t="shared" si="1519"/>
        <v/>
      </c>
      <c r="VI208" s="66" t="str">
        <f t="shared" si="1520"/>
        <v/>
      </c>
      <c r="VJ208" s="66" t="str">
        <f t="shared" si="1521"/>
        <v/>
      </c>
      <c r="VK208" s="66" t="str">
        <f t="shared" si="1522"/>
        <v/>
      </c>
      <c r="VL208" s="66" t="str">
        <f t="shared" si="1523"/>
        <v/>
      </c>
      <c r="VM208" s="66" t="str">
        <f t="shared" si="1524"/>
        <v/>
      </c>
      <c r="VN208" s="66" t="str">
        <f t="shared" si="1525"/>
        <v/>
      </c>
      <c r="VO208" s="66" t="str">
        <f t="shared" si="1526"/>
        <v/>
      </c>
      <c r="VP208" s="66" t="str">
        <f t="shared" si="1527"/>
        <v/>
      </c>
      <c r="VQ208" s="66" t="str">
        <f t="shared" si="1528"/>
        <v/>
      </c>
      <c r="VR208" s="66" t="str">
        <f t="shared" si="1529"/>
        <v/>
      </c>
      <c r="VS208" s="66" t="str">
        <f t="shared" si="1530"/>
        <v/>
      </c>
      <c r="VT208" s="66" t="str">
        <f t="shared" si="1531"/>
        <v/>
      </c>
      <c r="VU208" s="66" t="str">
        <f t="shared" si="1532"/>
        <v/>
      </c>
      <c r="VV208" s="66" t="str">
        <f t="shared" si="1533"/>
        <v/>
      </c>
      <c r="VW208" s="66" t="str">
        <f t="shared" si="1534"/>
        <v/>
      </c>
      <c r="VX208" s="66" t="str">
        <f t="shared" si="1535"/>
        <v/>
      </c>
      <c r="VY208" s="66" t="str">
        <f t="shared" si="1536"/>
        <v/>
      </c>
      <c r="VZ208" s="66" t="str">
        <f t="shared" si="1537"/>
        <v/>
      </c>
      <c r="WA208" s="66" t="str">
        <f t="shared" si="1538"/>
        <v/>
      </c>
      <c r="WB208" s="66" t="str">
        <f t="shared" si="1539"/>
        <v/>
      </c>
      <c r="WC208" s="66" t="str">
        <f t="shared" si="1540"/>
        <v/>
      </c>
      <c r="WD208" s="66" t="str">
        <f t="shared" si="1541"/>
        <v/>
      </c>
      <c r="WE208" s="66" t="str">
        <f t="shared" si="1542"/>
        <v/>
      </c>
      <c r="WF208" s="66" t="str">
        <f t="shared" si="1543"/>
        <v/>
      </c>
      <c r="WG208" s="66" t="str">
        <f t="shared" si="1544"/>
        <v/>
      </c>
      <c r="WH208" s="66" t="str">
        <f t="shared" si="1545"/>
        <v/>
      </c>
      <c r="WI208" s="66" t="str">
        <f t="shared" si="1546"/>
        <v/>
      </c>
      <c r="WJ208" s="66" t="str">
        <f t="shared" si="1547"/>
        <v/>
      </c>
      <c r="WK208" s="66" t="str">
        <f t="shared" si="1548"/>
        <v/>
      </c>
      <c r="WL208" s="66" t="str">
        <f t="shared" si="1549"/>
        <v/>
      </c>
      <c r="WM208" s="66" t="str">
        <f t="shared" si="1550"/>
        <v/>
      </c>
      <c r="WN208" s="66" t="str">
        <f t="shared" si="1551"/>
        <v/>
      </c>
      <c r="WO208" s="66" t="str">
        <f t="shared" si="1552"/>
        <v/>
      </c>
      <c r="WP208" s="66" t="str">
        <f t="shared" si="1553"/>
        <v/>
      </c>
      <c r="WQ208" s="66" t="str">
        <f t="shared" si="1554"/>
        <v/>
      </c>
      <c r="WR208" s="66" t="str">
        <f t="shared" si="1555"/>
        <v/>
      </c>
      <c r="WS208" s="66" t="str">
        <f t="shared" si="1556"/>
        <v/>
      </c>
      <c r="WT208" s="66" t="str">
        <f t="shared" si="1557"/>
        <v/>
      </c>
      <c r="WU208" s="66" t="str">
        <f t="shared" si="1558"/>
        <v/>
      </c>
      <c r="WV208" s="66" t="str">
        <f t="shared" si="1559"/>
        <v/>
      </c>
      <c r="WW208" s="66" t="str">
        <f t="shared" si="1560"/>
        <v/>
      </c>
      <c r="WX208" s="66" t="str">
        <f t="shared" si="1561"/>
        <v/>
      </c>
      <c r="WY208" s="66" t="str">
        <f t="shared" si="1562"/>
        <v/>
      </c>
      <c r="WZ208" s="66" t="str">
        <f t="shared" si="1563"/>
        <v/>
      </c>
      <c r="XA208" s="66" t="str">
        <f t="shared" si="1564"/>
        <v/>
      </c>
      <c r="XB208" s="66" t="str">
        <f t="shared" si="1565"/>
        <v/>
      </c>
      <c r="XC208" s="66" t="str">
        <f t="shared" si="1566"/>
        <v/>
      </c>
      <c r="XD208" s="66" t="str">
        <f t="shared" si="1567"/>
        <v/>
      </c>
      <c r="XE208" s="66" t="str">
        <f t="shared" si="1568"/>
        <v/>
      </c>
      <c r="XF208" s="66" t="str">
        <f t="shared" si="1569"/>
        <v/>
      </c>
      <c r="XG208" s="66" t="str">
        <f t="shared" si="1570"/>
        <v/>
      </c>
      <c r="XH208" s="66" t="str">
        <f t="shared" si="1571"/>
        <v/>
      </c>
      <c r="XI208" s="66" t="str">
        <f t="shared" si="1572"/>
        <v/>
      </c>
      <c r="XJ208" s="66" t="str">
        <f t="shared" si="1573"/>
        <v/>
      </c>
      <c r="XK208" s="66" t="str">
        <f t="shared" si="1574"/>
        <v/>
      </c>
      <c r="XL208" s="66" t="str">
        <f t="shared" si="1575"/>
        <v/>
      </c>
      <c r="XM208" s="66" t="str">
        <f t="shared" si="1576"/>
        <v/>
      </c>
      <c r="XN208" s="66" t="str">
        <f t="shared" si="1577"/>
        <v/>
      </c>
      <c r="XO208" s="66" t="str">
        <f t="shared" si="1578"/>
        <v/>
      </c>
      <c r="XP208" s="66" t="str">
        <f t="shared" si="1579"/>
        <v/>
      </c>
      <c r="XQ208" s="66" t="str">
        <f t="shared" si="1580"/>
        <v/>
      </c>
      <c r="XR208" s="66" t="str">
        <f t="shared" si="1581"/>
        <v/>
      </c>
      <c r="XS208" s="66" t="str">
        <f t="shared" si="1582"/>
        <v/>
      </c>
      <c r="XT208" s="66" t="str">
        <f t="shared" si="1583"/>
        <v/>
      </c>
      <c r="XU208" s="66" t="str">
        <f t="shared" si="1584"/>
        <v/>
      </c>
      <c r="XV208" s="66" t="str">
        <f t="shared" si="1585"/>
        <v/>
      </c>
      <c r="XW208" s="66" t="str">
        <f t="shared" si="1586"/>
        <v/>
      </c>
      <c r="XX208" s="66" t="str">
        <f t="shared" si="1587"/>
        <v/>
      </c>
      <c r="XY208" s="66" t="str">
        <f t="shared" si="1588"/>
        <v/>
      </c>
      <c r="XZ208" s="66" t="str">
        <f t="shared" si="1589"/>
        <v/>
      </c>
      <c r="YA208" s="66" t="str">
        <f t="shared" si="1590"/>
        <v/>
      </c>
      <c r="YB208" s="66" t="str">
        <f t="shared" si="1591"/>
        <v/>
      </c>
      <c r="YC208" s="66" t="str">
        <f t="shared" si="1592"/>
        <v/>
      </c>
      <c r="YD208" s="66" t="str">
        <f t="shared" si="1593"/>
        <v/>
      </c>
      <c r="YE208" s="66" t="str">
        <f t="shared" si="1594"/>
        <v/>
      </c>
      <c r="YF208" s="66" t="str">
        <f t="shared" si="1595"/>
        <v/>
      </c>
      <c r="YG208" s="66" t="str">
        <f t="shared" si="1596"/>
        <v/>
      </c>
      <c r="YH208" s="66" t="str">
        <f t="shared" si="1597"/>
        <v/>
      </c>
      <c r="YI208" s="66" t="str">
        <f t="shared" si="1598"/>
        <v/>
      </c>
      <c r="YJ208" s="66" t="str">
        <f t="shared" si="1599"/>
        <v/>
      </c>
      <c r="YK208" s="66" t="str">
        <f t="shared" si="1600"/>
        <v/>
      </c>
      <c r="YL208" s="66" t="str">
        <f t="shared" si="1601"/>
        <v/>
      </c>
      <c r="YM208" s="66" t="str">
        <f t="shared" si="1602"/>
        <v/>
      </c>
      <c r="YN208" s="66" t="str">
        <f t="shared" si="1603"/>
        <v/>
      </c>
      <c r="YO208" s="66" t="str">
        <f t="shared" si="1604"/>
        <v/>
      </c>
      <c r="YP208" s="66" t="str">
        <f t="shared" si="1605"/>
        <v/>
      </c>
      <c r="YQ208" s="66" t="str">
        <f t="shared" si="1606"/>
        <v/>
      </c>
      <c r="YR208" s="66" t="str">
        <f t="shared" si="1607"/>
        <v/>
      </c>
      <c r="YS208" s="66" t="str">
        <f t="shared" si="1608"/>
        <v/>
      </c>
      <c r="YT208" s="66" t="str">
        <f t="shared" si="1609"/>
        <v/>
      </c>
      <c r="YU208" s="66" t="str">
        <f t="shared" si="1610"/>
        <v/>
      </c>
      <c r="YV208" s="66" t="str">
        <f t="shared" si="1611"/>
        <v/>
      </c>
      <c r="YW208" s="66" t="str">
        <f t="shared" si="1612"/>
        <v/>
      </c>
      <c r="YX208" s="66" t="str">
        <f t="shared" si="1613"/>
        <v/>
      </c>
      <c r="YY208" s="66" t="str">
        <f t="shared" si="1614"/>
        <v/>
      </c>
      <c r="YZ208" s="66" t="str">
        <f t="shared" si="1615"/>
        <v/>
      </c>
      <c r="ZA208" s="66" t="str">
        <f t="shared" si="1616"/>
        <v/>
      </c>
      <c r="ZB208" s="66" t="str">
        <f t="shared" si="1617"/>
        <v/>
      </c>
      <c r="ZC208" s="66" t="str">
        <f t="shared" si="1618"/>
        <v/>
      </c>
      <c r="ZD208" s="66" t="str">
        <f t="shared" si="1619"/>
        <v/>
      </c>
      <c r="ZE208" s="66" t="str">
        <f t="shared" si="1620"/>
        <v/>
      </c>
      <c r="ZF208" s="66" t="str">
        <f t="shared" si="1621"/>
        <v/>
      </c>
      <c r="ZG208" s="66" t="str">
        <f t="shared" si="1622"/>
        <v/>
      </c>
      <c r="ZH208" s="66" t="str">
        <f t="shared" si="1623"/>
        <v/>
      </c>
      <c r="ZI208" s="66" t="str">
        <f t="shared" si="1624"/>
        <v/>
      </c>
      <c r="ZJ208" s="66" t="str">
        <f t="shared" si="1625"/>
        <v/>
      </c>
      <c r="ZK208" s="66" t="str">
        <f t="shared" si="1626"/>
        <v/>
      </c>
      <c r="ZL208" s="66" t="str">
        <f t="shared" si="1627"/>
        <v/>
      </c>
      <c r="ZM208" s="66" t="str">
        <f t="shared" si="1628"/>
        <v/>
      </c>
      <c r="ZN208" s="66" t="str">
        <f t="shared" si="1629"/>
        <v/>
      </c>
      <c r="ZO208" s="66" t="str">
        <f t="shared" si="1630"/>
        <v/>
      </c>
      <c r="ZP208" s="66" t="str">
        <f t="shared" si="1631"/>
        <v/>
      </c>
      <c r="ZQ208" s="66" t="str">
        <f t="shared" si="1632"/>
        <v/>
      </c>
      <c r="ZR208" s="66" t="str">
        <f t="shared" si="1633"/>
        <v/>
      </c>
      <c r="ZS208" s="66" t="str">
        <f t="shared" si="1634"/>
        <v/>
      </c>
      <c r="ZT208" s="66" t="str">
        <f t="shared" si="1635"/>
        <v/>
      </c>
      <c r="ZU208" s="66" t="str">
        <f t="shared" si="1636"/>
        <v/>
      </c>
      <c r="ZV208" s="66" t="str">
        <f t="shared" si="1637"/>
        <v/>
      </c>
      <c r="ZW208" s="66" t="str">
        <f t="shared" si="1638"/>
        <v/>
      </c>
      <c r="ZX208" s="66" t="str">
        <f t="shared" si="1639"/>
        <v/>
      </c>
      <c r="ZY208" s="66" t="str">
        <f t="shared" si="1640"/>
        <v/>
      </c>
      <c r="ZZ208" s="66" t="str">
        <f t="shared" si="1641"/>
        <v/>
      </c>
      <c r="AAA208" s="66" t="str">
        <f t="shared" si="1642"/>
        <v/>
      </c>
      <c r="AAB208" s="66" t="str">
        <f t="shared" si="1643"/>
        <v/>
      </c>
      <c r="AAC208" s="66" t="str">
        <f t="shared" si="1644"/>
        <v/>
      </c>
      <c r="AAD208" s="66" t="str">
        <f t="shared" si="1645"/>
        <v/>
      </c>
      <c r="AAE208" s="66" t="str">
        <f t="shared" si="1646"/>
        <v/>
      </c>
      <c r="AAF208" s="66" t="str">
        <f t="shared" si="1647"/>
        <v/>
      </c>
      <c r="AAG208" s="66" t="str">
        <f t="shared" si="1648"/>
        <v/>
      </c>
      <c r="AAH208" s="66" t="str">
        <f t="shared" si="1649"/>
        <v/>
      </c>
      <c r="AAI208" s="66" t="str">
        <f t="shared" si="1650"/>
        <v/>
      </c>
      <c r="AAJ208" s="66" t="str">
        <f t="shared" si="1651"/>
        <v/>
      </c>
      <c r="AAK208" s="66" t="str">
        <f t="shared" si="1652"/>
        <v/>
      </c>
      <c r="AAL208" s="66" t="str">
        <f t="shared" si="1653"/>
        <v/>
      </c>
      <c r="AAM208" s="66" t="str">
        <f t="shared" si="1654"/>
        <v/>
      </c>
      <c r="AAN208" s="66" t="str">
        <f t="shared" si="1655"/>
        <v/>
      </c>
      <c r="AAO208" s="66" t="str">
        <f t="shared" si="1656"/>
        <v/>
      </c>
      <c r="AAP208" s="66" t="str">
        <f t="shared" si="1657"/>
        <v/>
      </c>
      <c r="AAQ208" s="66" t="str">
        <f t="shared" si="1658"/>
        <v/>
      </c>
      <c r="AAR208" s="66" t="str">
        <f t="shared" si="1659"/>
        <v/>
      </c>
      <c r="AAS208" s="66" t="str">
        <f t="shared" si="1660"/>
        <v/>
      </c>
      <c r="AAT208" s="66" t="str">
        <f t="shared" si="1661"/>
        <v/>
      </c>
      <c r="AAU208" s="66" t="str">
        <f t="shared" si="1662"/>
        <v/>
      </c>
      <c r="AAV208" s="66" t="str">
        <f t="shared" si="1663"/>
        <v/>
      </c>
      <c r="AAW208" s="66" t="str">
        <f t="shared" si="1664"/>
        <v/>
      </c>
      <c r="AAX208" s="66" t="str">
        <f t="shared" si="1665"/>
        <v/>
      </c>
      <c r="AAY208" s="66" t="str">
        <f t="shared" si="1666"/>
        <v/>
      </c>
      <c r="AAZ208" s="66" t="str">
        <f t="shared" si="1667"/>
        <v/>
      </c>
      <c r="ABA208" s="66" t="str">
        <f t="shared" si="1668"/>
        <v/>
      </c>
      <c r="ABB208" s="66" t="str">
        <f t="shared" si="1669"/>
        <v/>
      </c>
      <c r="ABC208" s="66" t="str">
        <f t="shared" si="1670"/>
        <v/>
      </c>
      <c r="ABD208" s="66" t="str">
        <f t="shared" si="1671"/>
        <v/>
      </c>
      <c r="ABE208" s="66" t="str">
        <f t="shared" si="1672"/>
        <v/>
      </c>
      <c r="ABF208" s="66" t="str">
        <f t="shared" si="1673"/>
        <v/>
      </c>
      <c r="ABG208" s="66" t="str">
        <f t="shared" si="1674"/>
        <v/>
      </c>
      <c r="ABH208" s="66" t="str">
        <f t="shared" si="1675"/>
        <v/>
      </c>
      <c r="ABI208" s="66" t="str">
        <f t="shared" si="1676"/>
        <v/>
      </c>
      <c r="ABJ208" s="66" t="str">
        <f t="shared" si="1677"/>
        <v/>
      </c>
      <c r="ABK208" s="66" t="str">
        <f t="shared" si="1678"/>
        <v/>
      </c>
      <c r="ABL208" s="66" t="str">
        <f t="shared" si="1679"/>
        <v/>
      </c>
      <c r="ABM208" s="66" t="str">
        <f t="shared" si="1680"/>
        <v/>
      </c>
      <c r="ABN208" s="66" t="str">
        <f t="shared" si="1681"/>
        <v/>
      </c>
      <c r="ABO208" s="66" t="str">
        <f t="shared" si="1682"/>
        <v/>
      </c>
      <c r="ABP208" s="66" t="str">
        <f t="shared" si="1683"/>
        <v/>
      </c>
      <c r="ABQ208" s="66" t="str">
        <f t="shared" si="1684"/>
        <v/>
      </c>
      <c r="ABR208" s="66" t="str">
        <f t="shared" si="1685"/>
        <v/>
      </c>
      <c r="ABS208" s="66" t="str">
        <f t="shared" si="1686"/>
        <v/>
      </c>
      <c r="ABT208" s="66" t="str">
        <f t="shared" si="1687"/>
        <v/>
      </c>
      <c r="ABU208" s="66" t="str">
        <f t="shared" si="1688"/>
        <v/>
      </c>
      <c r="ABV208" s="66" t="str">
        <f t="shared" si="1689"/>
        <v/>
      </c>
      <c r="ABW208" s="66" t="str">
        <f t="shared" si="1690"/>
        <v/>
      </c>
      <c r="ABX208" s="66" t="str">
        <f t="shared" si="1691"/>
        <v/>
      </c>
      <c r="ABY208" s="66" t="str">
        <f t="shared" si="1692"/>
        <v/>
      </c>
      <c r="ABZ208" s="66" t="str">
        <f t="shared" si="1693"/>
        <v/>
      </c>
      <c r="ACA208" s="66" t="str">
        <f t="shared" si="1694"/>
        <v/>
      </c>
      <c r="ACB208" s="66" t="str">
        <f t="shared" si="1695"/>
        <v/>
      </c>
      <c r="ACC208" s="66" t="str">
        <f t="shared" si="1696"/>
        <v/>
      </c>
      <c r="ACD208" s="66" t="str">
        <f t="shared" si="1697"/>
        <v/>
      </c>
      <c r="ACE208" s="66" t="str">
        <f t="shared" si="1698"/>
        <v/>
      </c>
      <c r="ACF208" s="66" t="str">
        <f t="shared" si="1699"/>
        <v/>
      </c>
      <c r="ACG208" s="66" t="str">
        <f t="shared" si="1700"/>
        <v/>
      </c>
      <c r="ACH208" s="66" t="str">
        <f t="shared" si="1701"/>
        <v/>
      </c>
      <c r="ACI208" s="66" t="str">
        <f t="shared" si="1702"/>
        <v/>
      </c>
      <c r="ACJ208" s="66" t="str">
        <f t="shared" si="1703"/>
        <v/>
      </c>
      <c r="ACK208" s="66" t="str">
        <f t="shared" si="1704"/>
        <v/>
      </c>
      <c r="ACL208" s="66" t="str">
        <f t="shared" si="1705"/>
        <v/>
      </c>
      <c r="ACM208" s="66" t="str">
        <f t="shared" ref="ACM208:ACN208" si="1722">IF(AND(ACS$3="Unit", ACL208=""), "", IF(AND(ACS$3="Unit", ACL208="-"),"", IF(ACS$3="Unit", "kg/GJ delivered", IF(AND(NY208&lt;&gt;"", NY208&lt;&gt;"-", NX208="-"),"", IF($H208="","", IF(NX208="nd", "",IF(NX208="&lt;n.a.&gt;", "", IF(NY208="#/MJ", "", IF(NY208="kg/GJ delivered",NX208,IF(NY208="g/MJ delivered",NX208,IF(NY208="kg/MJ delivered",NX208*1000,IF(NY208="mg/MJ delivered",NX208/1000,IF(NY208="g/kg",((NX208)*(1/$I208)*(1/$H208)),IF(NY208="mg/kg",((NX208/1000)*(1/$I208)*(1/$H208)),IF(NY208="mg/MJ delivered",NX208/1000,IF(NY208="-","","Error"))))))))))))))))</f>
        <v/>
      </c>
      <c r="ACN208" s="66" t="str">
        <f t="shared" si="1722"/>
        <v/>
      </c>
      <c r="ACO208" s="66" t="str">
        <f t="shared" si="1707"/>
        <v/>
      </c>
      <c r="ACP208" s="66" t="str">
        <f t="shared" si="1708"/>
        <v/>
      </c>
      <c r="ACQ208" s="66" t="str">
        <f t="shared" si="1709"/>
        <v/>
      </c>
      <c r="ACR208" s="66" t="str">
        <f t="shared" si="1710"/>
        <v/>
      </c>
      <c r="ACS208" s="66" t="str">
        <f t="shared" si="1711"/>
        <v/>
      </c>
      <c r="ACT208" s="66" t="str">
        <f t="shared" si="1712"/>
        <v/>
      </c>
    </row>
    <row r="209" spans="2:774" ht="15.75" customHeight="1" x14ac:dyDescent="0.25">
      <c r="B209" s="66">
        <v>306</v>
      </c>
      <c r="C209" s="66" t="s">
        <v>1126</v>
      </c>
      <c r="D209" s="66" t="s">
        <v>1115</v>
      </c>
      <c r="E209" s="156" t="s">
        <v>842</v>
      </c>
      <c r="F209" s="66" t="s">
        <v>497</v>
      </c>
      <c r="G209" s="66" t="s">
        <v>490</v>
      </c>
      <c r="H209" s="126">
        <v>0.122</v>
      </c>
      <c r="I209" s="130">
        <f>'Heating Values'!E134</f>
        <v>16.775316455696203</v>
      </c>
      <c r="J209" s="66" t="str">
        <f t="shared" si="1320"/>
        <v>Firewood, Traditional, CN</v>
      </c>
      <c r="K209" s="66" t="s">
        <v>1254</v>
      </c>
      <c r="L209" s="66" t="s">
        <v>1254</v>
      </c>
      <c r="M209" s="66" t="s">
        <v>1254</v>
      </c>
      <c r="N209" s="66" t="s">
        <v>1254</v>
      </c>
      <c r="O209" s="66" t="s">
        <v>1117</v>
      </c>
      <c r="P209" s="66" t="str">
        <f t="shared" si="1327"/>
        <v>CN</v>
      </c>
      <c r="Q209" s="66" t="s">
        <v>87</v>
      </c>
      <c r="R209" s="158" t="s">
        <v>128</v>
      </c>
      <c r="S209" s="158" t="s">
        <v>128</v>
      </c>
      <c r="T209" s="158" t="s">
        <v>128</v>
      </c>
      <c r="U209" s="158" t="s">
        <v>128</v>
      </c>
      <c r="V209" s="158" t="s">
        <v>128</v>
      </c>
      <c r="W209" s="158" t="s">
        <v>128</v>
      </c>
      <c r="X209" s="158" t="s">
        <v>128</v>
      </c>
      <c r="Y209" s="158" t="s">
        <v>128</v>
      </c>
      <c r="Z209" s="158" t="s">
        <v>128</v>
      </c>
      <c r="AA209" s="158" t="s">
        <v>128</v>
      </c>
      <c r="AB209" s="158" t="s">
        <v>128</v>
      </c>
      <c r="AC209" s="158" t="s">
        <v>128</v>
      </c>
      <c r="AD209" s="158" t="s">
        <v>128</v>
      </c>
      <c r="AE209" s="158" t="s">
        <v>128</v>
      </c>
      <c r="AF209" s="158" t="s">
        <v>128</v>
      </c>
      <c r="AG209" s="158" t="s">
        <v>128</v>
      </c>
      <c r="AH209" s="158" t="s">
        <v>128</v>
      </c>
      <c r="AI209" s="158" t="s">
        <v>128</v>
      </c>
      <c r="AJ209" s="165" t="s">
        <v>608</v>
      </c>
      <c r="AK209" s="158" t="s">
        <v>523</v>
      </c>
      <c r="AL209" s="163" t="s">
        <v>1144</v>
      </c>
      <c r="AM209" s="158" t="s">
        <v>523</v>
      </c>
      <c r="AN209" s="163" t="s">
        <v>1151</v>
      </c>
      <c r="AO209" s="158" t="s">
        <v>523</v>
      </c>
      <c r="AP209" s="158" t="s">
        <v>128</v>
      </c>
      <c r="AQ209" s="158" t="s">
        <v>128</v>
      </c>
      <c r="AR209" s="158" t="s">
        <v>128</v>
      </c>
      <c r="AS209" s="158" t="s">
        <v>128</v>
      </c>
      <c r="AT209" s="158" t="s">
        <v>128</v>
      </c>
      <c r="AU209" s="158" t="s">
        <v>128</v>
      </c>
      <c r="AV209" s="158" t="s">
        <v>128</v>
      </c>
      <c r="AW209" s="158" t="s">
        <v>128</v>
      </c>
      <c r="AX209" s="158" t="s">
        <v>128</v>
      </c>
      <c r="AY209" s="158" t="s">
        <v>128</v>
      </c>
      <c r="AZ209" s="158" t="s">
        <v>128</v>
      </c>
      <c r="BA209" s="158" t="s">
        <v>128</v>
      </c>
      <c r="BB209" s="158" t="s">
        <v>128</v>
      </c>
      <c r="BC209" s="158" t="s">
        <v>128</v>
      </c>
      <c r="BD209" s="158" t="s">
        <v>128</v>
      </c>
      <c r="BE209" s="158" t="s">
        <v>128</v>
      </c>
      <c r="BF209" s="158" t="s">
        <v>128</v>
      </c>
      <c r="BG209" s="158" t="s">
        <v>128</v>
      </c>
      <c r="BH209" s="158" t="s">
        <v>128</v>
      </c>
      <c r="BI209" s="158" t="s">
        <v>128</v>
      </c>
      <c r="BJ209" s="158" t="s">
        <v>128</v>
      </c>
      <c r="BK209" s="158" t="s">
        <v>128</v>
      </c>
      <c r="BL209" s="158" t="s">
        <v>128</v>
      </c>
      <c r="BM209" s="158" t="s">
        <v>128</v>
      </c>
      <c r="BN209" s="158" t="s">
        <v>128</v>
      </c>
      <c r="BO209" s="158" t="s">
        <v>128</v>
      </c>
      <c r="BP209" s="158" t="s">
        <v>128</v>
      </c>
      <c r="BQ209" s="158" t="s">
        <v>128</v>
      </c>
      <c r="BR209" s="158" t="s">
        <v>128</v>
      </c>
      <c r="BS209" s="158" t="s">
        <v>128</v>
      </c>
      <c r="BT209" s="158" t="s">
        <v>128</v>
      </c>
      <c r="BU209" s="158" t="s">
        <v>128</v>
      </c>
      <c r="BV209" s="158" t="s">
        <v>128</v>
      </c>
      <c r="BW209" s="158" t="s">
        <v>128</v>
      </c>
      <c r="BX209" s="158" t="s">
        <v>128</v>
      </c>
      <c r="BY209" s="158" t="s">
        <v>128</v>
      </c>
      <c r="BZ209" s="158" t="s">
        <v>128</v>
      </c>
      <c r="CA209" s="158" t="s">
        <v>128</v>
      </c>
      <c r="CB209" s="158" t="s">
        <v>128</v>
      </c>
      <c r="CC209" s="158" t="s">
        <v>128</v>
      </c>
      <c r="CD209" s="158" t="s">
        <v>128</v>
      </c>
      <c r="CE209" s="158" t="s">
        <v>128</v>
      </c>
      <c r="CF209" s="158" t="s">
        <v>128</v>
      </c>
      <c r="CG209" s="158" t="s">
        <v>128</v>
      </c>
      <c r="CH209" s="158" t="s">
        <v>128</v>
      </c>
      <c r="CI209" s="158" t="s">
        <v>128</v>
      </c>
      <c r="CJ209" s="158" t="s">
        <v>128</v>
      </c>
      <c r="CK209" s="158" t="s">
        <v>128</v>
      </c>
      <c r="CL209" s="158" t="s">
        <v>128</v>
      </c>
      <c r="CM209" s="158" t="s">
        <v>128</v>
      </c>
      <c r="CN209" s="158" t="s">
        <v>128</v>
      </c>
      <c r="CO209" s="158" t="s">
        <v>128</v>
      </c>
      <c r="CP209" s="158" t="s">
        <v>128</v>
      </c>
      <c r="CQ209" s="158" t="s">
        <v>128</v>
      </c>
      <c r="CR209" s="158" t="s">
        <v>128</v>
      </c>
      <c r="CS209" s="158" t="s">
        <v>128</v>
      </c>
      <c r="CT209" s="158" t="s">
        <v>128</v>
      </c>
      <c r="CU209" s="158" t="s">
        <v>128</v>
      </c>
      <c r="CV209" s="158" t="s">
        <v>128</v>
      </c>
      <c r="CW209" s="158" t="s">
        <v>128</v>
      </c>
      <c r="CX209" s="158" t="s">
        <v>128</v>
      </c>
      <c r="CY209" s="158" t="s">
        <v>128</v>
      </c>
      <c r="CZ209" s="158" t="s">
        <v>128</v>
      </c>
      <c r="DA209" s="158" t="s">
        <v>128</v>
      </c>
      <c r="DB209" s="158" t="s">
        <v>128</v>
      </c>
      <c r="DC209" s="158" t="s">
        <v>128</v>
      </c>
      <c r="DD209" s="158" t="s">
        <v>128</v>
      </c>
      <c r="DE209" s="158" t="s">
        <v>128</v>
      </c>
      <c r="DF209" s="158" t="s">
        <v>128</v>
      </c>
      <c r="DG209" s="158" t="s">
        <v>128</v>
      </c>
      <c r="DH209" s="158" t="s">
        <v>128</v>
      </c>
      <c r="DI209" s="158" t="s">
        <v>128</v>
      </c>
      <c r="DJ209" s="158" t="s">
        <v>128</v>
      </c>
      <c r="DK209" s="158" t="s">
        <v>128</v>
      </c>
      <c r="DL209" s="158" t="s">
        <v>128</v>
      </c>
      <c r="DM209" s="158" t="s">
        <v>128</v>
      </c>
      <c r="DN209" s="158" t="s">
        <v>128</v>
      </c>
      <c r="DO209" s="158" t="s">
        <v>128</v>
      </c>
      <c r="DP209" s="158" t="s">
        <v>128</v>
      </c>
      <c r="DQ209" s="158" t="s">
        <v>128</v>
      </c>
      <c r="DR209" s="158" t="s">
        <v>128</v>
      </c>
      <c r="DS209" s="158" t="s">
        <v>128</v>
      </c>
      <c r="DT209" s="158" t="s">
        <v>128</v>
      </c>
      <c r="DU209" s="158" t="s">
        <v>128</v>
      </c>
      <c r="DV209" s="158" t="s">
        <v>128</v>
      </c>
      <c r="DW209" s="158" t="s">
        <v>128</v>
      </c>
      <c r="DX209" s="158" t="s">
        <v>128</v>
      </c>
      <c r="DY209" s="158" t="s">
        <v>128</v>
      </c>
      <c r="DZ209" s="158" t="s">
        <v>128</v>
      </c>
      <c r="EA209" s="158" t="s">
        <v>128</v>
      </c>
      <c r="EB209" s="158" t="s">
        <v>128</v>
      </c>
      <c r="EC209" s="158" t="s">
        <v>128</v>
      </c>
      <c r="ED209" s="158" t="s">
        <v>128</v>
      </c>
      <c r="EE209" s="158" t="s">
        <v>128</v>
      </c>
      <c r="EF209" s="158" t="s">
        <v>128</v>
      </c>
      <c r="EG209" s="158" t="s">
        <v>128</v>
      </c>
      <c r="EH209" s="158" t="s">
        <v>128</v>
      </c>
      <c r="EI209" s="158" t="s">
        <v>128</v>
      </c>
      <c r="EJ209" s="158" t="s">
        <v>128</v>
      </c>
      <c r="EK209" s="158" t="s">
        <v>128</v>
      </c>
      <c r="EL209" s="158" t="s">
        <v>128</v>
      </c>
      <c r="EM209" s="158" t="s">
        <v>128</v>
      </c>
      <c r="EN209" s="158" t="s">
        <v>128</v>
      </c>
      <c r="EO209" s="158" t="s">
        <v>128</v>
      </c>
      <c r="EP209" s="158" t="s">
        <v>128</v>
      </c>
      <c r="EQ209" s="158" t="s">
        <v>128</v>
      </c>
      <c r="ER209" s="158" t="s">
        <v>128</v>
      </c>
      <c r="ES209" s="158" t="s">
        <v>128</v>
      </c>
      <c r="ET209" s="158" t="s">
        <v>128</v>
      </c>
      <c r="EU209" s="158" t="s">
        <v>128</v>
      </c>
      <c r="EV209" s="158" t="s">
        <v>128</v>
      </c>
      <c r="EW209" s="158" t="s">
        <v>128</v>
      </c>
      <c r="EX209" s="158" t="s">
        <v>128</v>
      </c>
      <c r="EY209" s="158" t="s">
        <v>128</v>
      </c>
      <c r="EZ209" s="158" t="s">
        <v>128</v>
      </c>
      <c r="FA209" s="158" t="s">
        <v>128</v>
      </c>
      <c r="FB209" s="158" t="s">
        <v>128</v>
      </c>
      <c r="FC209" s="158" t="s">
        <v>128</v>
      </c>
      <c r="FD209" s="158" t="s">
        <v>128</v>
      </c>
      <c r="FE209" s="158" t="s">
        <v>128</v>
      </c>
      <c r="FF209" s="158" t="s">
        <v>128</v>
      </c>
      <c r="FG209" s="158" t="s">
        <v>128</v>
      </c>
      <c r="FH209" s="158" t="s">
        <v>128</v>
      </c>
      <c r="FI209" s="158" t="s">
        <v>128</v>
      </c>
      <c r="FJ209" s="158" t="s">
        <v>128</v>
      </c>
      <c r="FK209" s="158" t="s">
        <v>128</v>
      </c>
      <c r="FL209" s="158" t="s">
        <v>128</v>
      </c>
      <c r="FM209" s="158" t="s">
        <v>128</v>
      </c>
      <c r="FN209" s="158" t="s">
        <v>128</v>
      </c>
      <c r="FO209" s="158" t="s">
        <v>128</v>
      </c>
      <c r="FP209" s="158" t="s">
        <v>128</v>
      </c>
      <c r="FQ209" s="158" t="s">
        <v>128</v>
      </c>
      <c r="FR209" s="158" t="s">
        <v>128</v>
      </c>
      <c r="FS209" s="158" t="s">
        <v>128</v>
      </c>
      <c r="FT209" s="158" t="s">
        <v>128</v>
      </c>
      <c r="FU209" s="158" t="s">
        <v>128</v>
      </c>
      <c r="FV209" s="158" t="s">
        <v>128</v>
      </c>
      <c r="FW209" s="158" t="s">
        <v>128</v>
      </c>
      <c r="FX209" s="158" t="s">
        <v>128</v>
      </c>
      <c r="FY209" s="158" t="s">
        <v>128</v>
      </c>
      <c r="FZ209" s="158" t="s">
        <v>128</v>
      </c>
      <c r="GA209" s="158" t="s">
        <v>128</v>
      </c>
      <c r="GB209" s="158" t="s">
        <v>128</v>
      </c>
      <c r="GC209" s="158" t="s">
        <v>128</v>
      </c>
      <c r="GD209" s="158" t="s">
        <v>128</v>
      </c>
      <c r="GE209" s="158" t="s">
        <v>128</v>
      </c>
      <c r="GF209" s="158" t="s">
        <v>128</v>
      </c>
      <c r="GG209" s="158" t="s">
        <v>128</v>
      </c>
      <c r="GH209" s="158" t="s">
        <v>128</v>
      </c>
      <c r="GI209" s="158" t="s">
        <v>128</v>
      </c>
      <c r="GJ209" s="158" t="s">
        <v>128</v>
      </c>
      <c r="GK209" s="158" t="s">
        <v>128</v>
      </c>
      <c r="GL209" s="158" t="s">
        <v>128</v>
      </c>
      <c r="GM209" s="158" t="s">
        <v>128</v>
      </c>
      <c r="GN209" s="158" t="s">
        <v>128</v>
      </c>
      <c r="GO209" s="158" t="s">
        <v>128</v>
      </c>
      <c r="GP209" s="158" t="s">
        <v>128</v>
      </c>
      <c r="GQ209" s="158" t="s">
        <v>128</v>
      </c>
      <c r="GR209" s="158" t="s">
        <v>128</v>
      </c>
      <c r="GS209" s="158" t="s">
        <v>128</v>
      </c>
      <c r="GT209" s="158" t="s">
        <v>128</v>
      </c>
      <c r="GU209" s="158" t="s">
        <v>128</v>
      </c>
      <c r="GV209" s="158" t="s">
        <v>128</v>
      </c>
      <c r="GW209" s="158" t="s">
        <v>128</v>
      </c>
      <c r="GX209" s="158" t="s">
        <v>128</v>
      </c>
      <c r="GY209" s="158" t="s">
        <v>128</v>
      </c>
      <c r="GZ209" s="158" t="s">
        <v>128</v>
      </c>
      <c r="HA209" s="158" t="s">
        <v>128</v>
      </c>
      <c r="HB209" s="158" t="s">
        <v>128</v>
      </c>
      <c r="HC209" s="158" t="s">
        <v>128</v>
      </c>
      <c r="HD209" s="158" t="s">
        <v>128</v>
      </c>
      <c r="HE209" s="158" t="s">
        <v>128</v>
      </c>
      <c r="HF209" s="158" t="s">
        <v>128</v>
      </c>
      <c r="HG209" s="158" t="s">
        <v>128</v>
      </c>
      <c r="HH209" s="158" t="s">
        <v>128</v>
      </c>
      <c r="HI209" s="158" t="s">
        <v>128</v>
      </c>
      <c r="HJ209" s="158" t="s">
        <v>128</v>
      </c>
      <c r="HK209" s="158" t="s">
        <v>128</v>
      </c>
      <c r="HL209" s="158" t="s">
        <v>128</v>
      </c>
      <c r="HM209" s="158" t="s">
        <v>128</v>
      </c>
      <c r="HN209" s="158" t="s">
        <v>128</v>
      </c>
      <c r="HO209" s="158" t="s">
        <v>128</v>
      </c>
      <c r="HP209" s="158" t="s">
        <v>128</v>
      </c>
      <c r="HQ209" s="158" t="s">
        <v>128</v>
      </c>
      <c r="HR209" s="158" t="s">
        <v>128</v>
      </c>
      <c r="HS209" s="158" t="s">
        <v>128</v>
      </c>
      <c r="HT209" s="158" t="s">
        <v>128</v>
      </c>
      <c r="HU209" s="158" t="s">
        <v>128</v>
      </c>
      <c r="HV209" s="158" t="s">
        <v>128</v>
      </c>
      <c r="HW209" s="158" t="s">
        <v>128</v>
      </c>
      <c r="HX209" s="158" t="s">
        <v>128</v>
      </c>
      <c r="HY209" s="158" t="s">
        <v>128</v>
      </c>
      <c r="HZ209" s="158" t="s">
        <v>128</v>
      </c>
      <c r="IA209" s="158" t="s">
        <v>128</v>
      </c>
      <c r="IB209" s="158" t="s">
        <v>128</v>
      </c>
      <c r="IC209" s="158" t="s">
        <v>128</v>
      </c>
      <c r="ID209" s="158" t="s">
        <v>128</v>
      </c>
      <c r="IE209" s="158" t="s">
        <v>128</v>
      </c>
      <c r="IF209" s="158" t="s">
        <v>128</v>
      </c>
      <c r="IG209" s="158" t="s">
        <v>128</v>
      </c>
      <c r="IH209" s="158" t="s">
        <v>128</v>
      </c>
      <c r="II209" s="158" t="s">
        <v>128</v>
      </c>
      <c r="IJ209" s="158" t="s">
        <v>128</v>
      </c>
      <c r="IK209" s="158" t="s">
        <v>128</v>
      </c>
      <c r="IL209" s="158" t="s">
        <v>128</v>
      </c>
      <c r="IM209" s="158" t="s">
        <v>128</v>
      </c>
      <c r="IN209" s="158" t="s">
        <v>128</v>
      </c>
      <c r="IO209" s="158" t="s">
        <v>128</v>
      </c>
      <c r="IP209" s="158" t="s">
        <v>128</v>
      </c>
      <c r="IQ209" s="158" t="s">
        <v>128</v>
      </c>
      <c r="IR209" s="158" t="s">
        <v>128</v>
      </c>
      <c r="IS209" s="158" t="s">
        <v>128</v>
      </c>
      <c r="IT209" s="158" t="s">
        <v>128</v>
      </c>
      <c r="IU209" s="158" t="s">
        <v>128</v>
      </c>
      <c r="IV209" s="158" t="s">
        <v>128</v>
      </c>
      <c r="IW209" s="158" t="s">
        <v>128</v>
      </c>
      <c r="IX209" s="158" t="s">
        <v>128</v>
      </c>
      <c r="IY209" s="158" t="s">
        <v>128</v>
      </c>
      <c r="IZ209" s="158" t="s">
        <v>128</v>
      </c>
      <c r="JA209" s="158" t="s">
        <v>128</v>
      </c>
      <c r="JB209" s="158" t="s">
        <v>128</v>
      </c>
      <c r="JC209" s="158" t="s">
        <v>128</v>
      </c>
      <c r="JD209" s="158" t="s">
        <v>128</v>
      </c>
      <c r="JE209" s="158" t="s">
        <v>128</v>
      </c>
      <c r="JF209" s="158" t="s">
        <v>128</v>
      </c>
      <c r="JG209" s="158" t="s">
        <v>128</v>
      </c>
      <c r="JH209" s="158" t="s">
        <v>128</v>
      </c>
      <c r="JI209" s="158" t="s">
        <v>128</v>
      </c>
      <c r="JJ209" s="158" t="s">
        <v>128</v>
      </c>
      <c r="JK209" s="158" t="s">
        <v>128</v>
      </c>
      <c r="JL209" s="158" t="s">
        <v>128</v>
      </c>
      <c r="JM209" s="158" t="s">
        <v>128</v>
      </c>
      <c r="JN209" s="158" t="s">
        <v>128</v>
      </c>
      <c r="JO209" s="158" t="s">
        <v>128</v>
      </c>
      <c r="JP209" s="158" t="s">
        <v>128</v>
      </c>
      <c r="JQ209" s="158" t="s">
        <v>128</v>
      </c>
      <c r="JR209" s="158" t="s">
        <v>128</v>
      </c>
      <c r="JS209" s="158" t="s">
        <v>128</v>
      </c>
      <c r="JT209" s="158" t="s">
        <v>128</v>
      </c>
      <c r="JU209" s="158" t="s">
        <v>128</v>
      </c>
      <c r="JV209" s="158" t="s">
        <v>128</v>
      </c>
      <c r="JW209" s="158" t="s">
        <v>128</v>
      </c>
      <c r="JX209" s="158" t="s">
        <v>128</v>
      </c>
      <c r="JY209" s="158" t="s">
        <v>128</v>
      </c>
      <c r="JZ209" s="158" t="s">
        <v>128</v>
      </c>
      <c r="KA209" s="158" t="s">
        <v>128</v>
      </c>
      <c r="KB209" s="158" t="s">
        <v>128</v>
      </c>
      <c r="KC209" s="158" t="s">
        <v>128</v>
      </c>
      <c r="KD209" s="158" t="s">
        <v>128</v>
      </c>
      <c r="KE209" s="158" t="s">
        <v>128</v>
      </c>
      <c r="KF209" s="158" t="s">
        <v>128</v>
      </c>
      <c r="KG209" s="158" t="s">
        <v>128</v>
      </c>
      <c r="KH209" s="158" t="s">
        <v>128</v>
      </c>
      <c r="KI209" s="158" t="s">
        <v>128</v>
      </c>
      <c r="KJ209" s="158" t="s">
        <v>128</v>
      </c>
      <c r="KK209" s="158" t="s">
        <v>128</v>
      </c>
      <c r="KL209" s="158" t="s">
        <v>128</v>
      </c>
      <c r="KM209" s="158" t="s">
        <v>128</v>
      </c>
      <c r="KN209" s="158" t="s">
        <v>128</v>
      </c>
      <c r="KO209" s="158" t="s">
        <v>128</v>
      </c>
      <c r="KP209" s="158" t="s">
        <v>128</v>
      </c>
      <c r="KQ209" s="158" t="s">
        <v>128</v>
      </c>
      <c r="KR209" s="158" t="s">
        <v>128</v>
      </c>
      <c r="KS209" s="158" t="s">
        <v>128</v>
      </c>
      <c r="KT209" s="158" t="s">
        <v>128</v>
      </c>
      <c r="KU209" s="158" t="s">
        <v>128</v>
      </c>
      <c r="KV209" s="158" t="s">
        <v>128</v>
      </c>
      <c r="KW209" s="158" t="s">
        <v>128</v>
      </c>
      <c r="KX209" s="158" t="s">
        <v>128</v>
      </c>
      <c r="KY209" s="158" t="s">
        <v>128</v>
      </c>
      <c r="KZ209" s="158" t="s">
        <v>128</v>
      </c>
      <c r="LA209" s="158" t="s">
        <v>128</v>
      </c>
      <c r="LB209" s="158" t="s">
        <v>128</v>
      </c>
      <c r="LC209" s="158" t="s">
        <v>128</v>
      </c>
      <c r="LD209" s="158" t="s">
        <v>128</v>
      </c>
      <c r="LE209" s="158" t="s">
        <v>128</v>
      </c>
      <c r="LF209" s="158" t="s">
        <v>128</v>
      </c>
      <c r="LG209" s="158" t="s">
        <v>128</v>
      </c>
      <c r="LH209" s="158" t="s">
        <v>128</v>
      </c>
      <c r="LI209" s="158" t="s">
        <v>128</v>
      </c>
      <c r="LJ209" s="158" t="s">
        <v>128</v>
      </c>
      <c r="LK209" s="158" t="s">
        <v>128</v>
      </c>
      <c r="LL209" s="158" t="s">
        <v>128</v>
      </c>
      <c r="LM209" s="158" t="s">
        <v>128</v>
      </c>
      <c r="LN209" s="158" t="s">
        <v>128</v>
      </c>
      <c r="LO209" s="158" t="s">
        <v>128</v>
      </c>
      <c r="LP209" s="158" t="s">
        <v>128</v>
      </c>
      <c r="LQ209" s="158" t="s">
        <v>128</v>
      </c>
      <c r="LR209" s="158" t="s">
        <v>128</v>
      </c>
      <c r="LS209" s="158" t="s">
        <v>128</v>
      </c>
      <c r="LT209" s="158" t="s">
        <v>128</v>
      </c>
      <c r="LU209" s="158" t="s">
        <v>128</v>
      </c>
      <c r="LV209" s="158" t="s">
        <v>128</v>
      </c>
      <c r="LW209" s="158" t="s">
        <v>128</v>
      </c>
      <c r="LX209" s="158" t="s">
        <v>128</v>
      </c>
      <c r="LY209" s="158" t="s">
        <v>128</v>
      </c>
      <c r="LZ209" s="158" t="s">
        <v>128</v>
      </c>
      <c r="MA209" s="158" t="s">
        <v>128</v>
      </c>
      <c r="MB209" s="158" t="s">
        <v>128</v>
      </c>
      <c r="MC209" s="158" t="s">
        <v>128</v>
      </c>
      <c r="MD209" s="158" t="s">
        <v>128</v>
      </c>
      <c r="ME209" s="158" t="s">
        <v>128</v>
      </c>
      <c r="MF209" s="158" t="s">
        <v>128</v>
      </c>
      <c r="MG209" s="158" t="s">
        <v>128</v>
      </c>
      <c r="MH209" s="158" t="s">
        <v>128</v>
      </c>
      <c r="MI209" s="158" t="s">
        <v>128</v>
      </c>
      <c r="MJ209" s="158" t="s">
        <v>128</v>
      </c>
      <c r="MK209" s="158" t="s">
        <v>128</v>
      </c>
      <c r="ML209" s="158" t="s">
        <v>128</v>
      </c>
      <c r="MM209" s="158" t="s">
        <v>128</v>
      </c>
      <c r="MN209" s="158" t="s">
        <v>128</v>
      </c>
      <c r="MO209" s="158" t="s">
        <v>128</v>
      </c>
      <c r="MP209" s="158" t="s">
        <v>128</v>
      </c>
      <c r="MQ209" s="158" t="s">
        <v>128</v>
      </c>
      <c r="MR209" s="158" t="s">
        <v>128</v>
      </c>
      <c r="MS209" s="158" t="s">
        <v>128</v>
      </c>
      <c r="MT209" s="158" t="s">
        <v>128</v>
      </c>
      <c r="MU209" s="158" t="s">
        <v>128</v>
      </c>
      <c r="MV209" s="158" t="s">
        <v>128</v>
      </c>
      <c r="MW209" s="158" t="s">
        <v>128</v>
      </c>
      <c r="MX209" s="158" t="s">
        <v>128</v>
      </c>
      <c r="MY209" s="158" t="s">
        <v>128</v>
      </c>
      <c r="MZ209" s="158" t="s">
        <v>128</v>
      </c>
      <c r="NA209" s="158" t="s">
        <v>128</v>
      </c>
      <c r="NB209" s="158" t="s">
        <v>128</v>
      </c>
      <c r="NC209" s="158" t="s">
        <v>128</v>
      </c>
      <c r="ND209" s="158" t="s">
        <v>128</v>
      </c>
      <c r="NE209" s="158" t="s">
        <v>128</v>
      </c>
      <c r="NF209" s="158" t="s">
        <v>128</v>
      </c>
      <c r="NG209" s="158" t="s">
        <v>128</v>
      </c>
      <c r="NH209" s="158" t="s">
        <v>128</v>
      </c>
      <c r="NI209" s="158" t="s">
        <v>128</v>
      </c>
      <c r="NJ209" s="158" t="s">
        <v>128</v>
      </c>
      <c r="NK209" s="158" t="s">
        <v>128</v>
      </c>
      <c r="NL209" s="158" t="s">
        <v>128</v>
      </c>
      <c r="NM209" s="158" t="s">
        <v>128</v>
      </c>
      <c r="NN209" s="158" t="s">
        <v>128</v>
      </c>
      <c r="NO209" s="158" t="s">
        <v>128</v>
      </c>
      <c r="NP209" s="158" t="s">
        <v>128</v>
      </c>
      <c r="NQ209" s="158" t="s">
        <v>128</v>
      </c>
      <c r="NR209" s="158" t="s">
        <v>128</v>
      </c>
      <c r="NS209" s="158" t="s">
        <v>128</v>
      </c>
      <c r="NT209" s="158" t="s">
        <v>128</v>
      </c>
      <c r="NU209" s="158" t="s">
        <v>128</v>
      </c>
      <c r="NV209" s="158" t="s">
        <v>128</v>
      </c>
      <c r="NW209" s="158" t="s">
        <v>128</v>
      </c>
      <c r="NX209" s="158" t="s">
        <v>128</v>
      </c>
      <c r="NY209" s="158" t="s">
        <v>128</v>
      </c>
      <c r="NZ209" s="158" t="s">
        <v>128</v>
      </c>
      <c r="OA209" s="158" t="s">
        <v>128</v>
      </c>
      <c r="OB209" s="158" t="s">
        <v>128</v>
      </c>
      <c r="OC209" s="158" t="s">
        <v>128</v>
      </c>
      <c r="OD209" s="158" t="s">
        <v>128</v>
      </c>
      <c r="OE209" s="170" t="s">
        <v>128</v>
      </c>
      <c r="OF209" s="181"/>
      <c r="OG209" s="113" t="str">
        <f t="shared" si="1336"/>
        <v/>
      </c>
      <c r="OH209" s="66" t="str">
        <f t="shared" si="1337"/>
        <v/>
      </c>
      <c r="OI209" s="66" t="str">
        <f t="shared" si="1338"/>
        <v/>
      </c>
      <c r="OJ209" s="66" t="str">
        <f t="shared" si="1339"/>
        <v/>
      </c>
      <c r="OK209" s="66" t="str">
        <f t="shared" si="1340"/>
        <v/>
      </c>
      <c r="OL209" s="66" t="str">
        <f t="shared" si="1341"/>
        <v/>
      </c>
      <c r="OM209" s="66" t="str">
        <f t="shared" si="1342"/>
        <v/>
      </c>
      <c r="ON209" s="66" t="str">
        <f t="shared" si="1343"/>
        <v/>
      </c>
      <c r="OO209" s="66" t="str">
        <f t="shared" si="1344"/>
        <v/>
      </c>
      <c r="OP209" s="66" t="str">
        <f t="shared" si="1345"/>
        <v/>
      </c>
      <c r="OQ209" s="66" t="str">
        <f t="shared" si="1346"/>
        <v/>
      </c>
      <c r="OR209" s="66" t="str">
        <f t="shared" si="1347"/>
        <v/>
      </c>
      <c r="OS209" s="66" t="str">
        <f t="shared" si="1348"/>
        <v/>
      </c>
      <c r="OT209" s="66" t="str">
        <f t="shared" si="1349"/>
        <v/>
      </c>
      <c r="OU209" s="66" t="str">
        <f t="shared" si="1350"/>
        <v/>
      </c>
      <c r="OV209" s="66" t="str">
        <f t="shared" si="1351"/>
        <v/>
      </c>
      <c r="OW209" s="66" t="str">
        <f t="shared" si="1352"/>
        <v/>
      </c>
      <c r="OX209" s="66" t="str">
        <f t="shared" si="1353"/>
        <v/>
      </c>
      <c r="OY209" s="126">
        <f t="shared" si="1354"/>
        <v>0.83065057319837576</v>
      </c>
      <c r="OZ209" s="66" t="str">
        <f t="shared" si="1355"/>
        <v>kg/GJ delivered</v>
      </c>
      <c r="PA209" s="126">
        <f t="shared" si="1356"/>
        <v>0.26385371148654291</v>
      </c>
      <c r="PB209" s="66" t="str">
        <f t="shared" si="1357"/>
        <v>kg/GJ delivered</v>
      </c>
      <c r="PC209" s="126">
        <f t="shared" si="1358"/>
        <v>6.3520337950464037E-2</v>
      </c>
      <c r="PD209" s="66" t="str">
        <f t="shared" si="1359"/>
        <v>kg/GJ delivered</v>
      </c>
      <c r="PE209" s="66" t="str">
        <f t="shared" si="1360"/>
        <v/>
      </c>
      <c r="PF209" s="66" t="str">
        <f t="shared" si="1361"/>
        <v/>
      </c>
      <c r="PG209" s="66" t="str">
        <f t="shared" si="1362"/>
        <v/>
      </c>
      <c r="PH209" s="66" t="str">
        <f t="shared" si="1363"/>
        <v/>
      </c>
      <c r="PI209" s="66" t="str">
        <f t="shared" si="1364"/>
        <v/>
      </c>
      <c r="PJ209" s="66" t="str">
        <f t="shared" si="1365"/>
        <v/>
      </c>
      <c r="PK209" s="66" t="str">
        <f t="shared" si="1366"/>
        <v/>
      </c>
      <c r="PL209" s="66" t="str">
        <f t="shared" si="1367"/>
        <v/>
      </c>
      <c r="PM209" s="66" t="str">
        <f t="shared" si="1368"/>
        <v/>
      </c>
      <c r="PN209" s="66" t="str">
        <f t="shared" si="1369"/>
        <v/>
      </c>
      <c r="PO209" s="66" t="str">
        <f t="shared" si="1370"/>
        <v/>
      </c>
      <c r="PP209" s="66" t="str">
        <f t="shared" si="1371"/>
        <v/>
      </c>
      <c r="PQ209" s="66" t="str">
        <f t="shared" si="1372"/>
        <v/>
      </c>
      <c r="PR209" s="66" t="str">
        <f t="shared" si="1373"/>
        <v/>
      </c>
      <c r="PS209" s="66" t="str">
        <f t="shared" si="1374"/>
        <v/>
      </c>
      <c r="PT209" s="66" t="str">
        <f t="shared" si="1375"/>
        <v/>
      </c>
      <c r="PU209" s="66" t="str">
        <f t="shared" si="1376"/>
        <v/>
      </c>
      <c r="PV209" s="66" t="str">
        <f t="shared" si="1377"/>
        <v/>
      </c>
      <c r="PW209" s="66" t="str">
        <f t="shared" si="1378"/>
        <v/>
      </c>
      <c r="PX209" s="66" t="str">
        <f t="shared" si="1379"/>
        <v/>
      </c>
      <c r="PY209" s="66" t="str">
        <f t="shared" si="1380"/>
        <v/>
      </c>
      <c r="PZ209" s="66" t="str">
        <f t="shared" si="1381"/>
        <v/>
      </c>
      <c r="QA209" s="66" t="str">
        <f t="shared" si="1382"/>
        <v/>
      </c>
      <c r="QB209" s="66" t="str">
        <f t="shared" si="1383"/>
        <v/>
      </c>
      <c r="QC209" s="66" t="str">
        <f t="shared" si="1384"/>
        <v/>
      </c>
      <c r="QD209" s="66" t="str">
        <f t="shared" si="1385"/>
        <v/>
      </c>
      <c r="QE209" s="66" t="str">
        <f t="shared" si="1386"/>
        <v/>
      </c>
      <c r="QF209" s="66" t="str">
        <f t="shared" si="1387"/>
        <v/>
      </c>
      <c r="QG209" s="66" t="str">
        <f t="shared" si="1388"/>
        <v/>
      </c>
      <c r="QH209" s="66" t="str">
        <f t="shared" si="1389"/>
        <v/>
      </c>
      <c r="QI209" s="66" t="str">
        <f t="shared" si="1390"/>
        <v/>
      </c>
      <c r="QJ209" s="66" t="str">
        <f t="shared" si="1391"/>
        <v/>
      </c>
      <c r="QK209" s="66" t="str">
        <f t="shared" si="1392"/>
        <v/>
      </c>
      <c r="QL209" s="66" t="str">
        <f t="shared" si="1393"/>
        <v/>
      </c>
      <c r="QM209" s="66" t="str">
        <f t="shared" si="1394"/>
        <v/>
      </c>
      <c r="QN209" s="66" t="str">
        <f t="shared" si="1395"/>
        <v/>
      </c>
      <c r="QO209" s="66" t="str">
        <f t="shared" si="1396"/>
        <v/>
      </c>
      <c r="QP209" s="66" t="str">
        <f t="shared" si="1397"/>
        <v/>
      </c>
      <c r="QQ209" s="66" t="str">
        <f t="shared" si="1398"/>
        <v/>
      </c>
      <c r="QR209" s="66" t="str">
        <f t="shared" si="1399"/>
        <v/>
      </c>
      <c r="QS209" s="66" t="str">
        <f t="shared" si="1400"/>
        <v/>
      </c>
      <c r="QT209" s="66" t="str">
        <f t="shared" si="1401"/>
        <v/>
      </c>
      <c r="QU209" s="66" t="str">
        <f t="shared" si="1402"/>
        <v/>
      </c>
      <c r="QV209" s="66" t="str">
        <f t="shared" si="1403"/>
        <v/>
      </c>
      <c r="QW209" s="66" t="str">
        <f t="shared" si="1404"/>
        <v/>
      </c>
      <c r="QX209" s="66" t="str">
        <f t="shared" si="1405"/>
        <v/>
      </c>
      <c r="QY209" s="66" t="str">
        <f t="shared" si="1406"/>
        <v/>
      </c>
      <c r="QZ209" s="66" t="str">
        <f t="shared" si="1407"/>
        <v/>
      </c>
      <c r="RA209" s="66" t="str">
        <f t="shared" si="1408"/>
        <v/>
      </c>
      <c r="RB209" s="66" t="str">
        <f t="shared" si="1409"/>
        <v/>
      </c>
      <c r="RC209" s="66" t="str">
        <f t="shared" si="1410"/>
        <v/>
      </c>
      <c r="RD209" s="66" t="str">
        <f t="shared" si="1411"/>
        <v/>
      </c>
      <c r="RE209" s="66" t="str">
        <f t="shared" si="1412"/>
        <v/>
      </c>
      <c r="RF209" s="66" t="str">
        <f t="shared" si="1413"/>
        <v/>
      </c>
      <c r="RG209" s="66" t="str">
        <f t="shared" si="1414"/>
        <v/>
      </c>
      <c r="RH209" s="66" t="str">
        <f t="shared" si="1415"/>
        <v/>
      </c>
      <c r="RI209" s="66" t="str">
        <f t="shared" si="1416"/>
        <v/>
      </c>
      <c r="RJ209" s="66" t="str">
        <f t="shared" si="1417"/>
        <v/>
      </c>
      <c r="RK209" s="66" t="str">
        <f t="shared" si="1418"/>
        <v/>
      </c>
      <c r="RL209" s="66" t="str">
        <f t="shared" si="1419"/>
        <v/>
      </c>
      <c r="RM209" s="66" t="str">
        <f t="shared" si="1420"/>
        <v/>
      </c>
      <c r="RN209" s="66" t="str">
        <f t="shared" si="1421"/>
        <v/>
      </c>
      <c r="RO209" s="66" t="str">
        <f t="shared" si="1422"/>
        <v/>
      </c>
      <c r="RP209" s="66" t="str">
        <f t="shared" si="1423"/>
        <v/>
      </c>
      <c r="RQ209" s="66" t="str">
        <f t="shared" si="1424"/>
        <v/>
      </c>
      <c r="RR209" s="66" t="str">
        <f t="shared" si="1425"/>
        <v/>
      </c>
      <c r="RS209" s="66" t="str">
        <f t="shared" si="1426"/>
        <v/>
      </c>
      <c r="RT209" s="66" t="str">
        <f t="shared" si="1427"/>
        <v/>
      </c>
      <c r="RU209" s="66" t="str">
        <f t="shared" si="1428"/>
        <v/>
      </c>
      <c r="RV209" s="66" t="str">
        <f t="shared" si="1429"/>
        <v/>
      </c>
      <c r="RW209" s="66" t="str">
        <f t="shared" si="1430"/>
        <v/>
      </c>
      <c r="RX209" s="66" t="str">
        <f t="shared" si="1431"/>
        <v/>
      </c>
      <c r="RY209" s="66" t="str">
        <f t="shared" si="1432"/>
        <v/>
      </c>
      <c r="RZ209" s="66" t="str">
        <f t="shared" si="1433"/>
        <v/>
      </c>
      <c r="SA209" s="66" t="str">
        <f t="shared" si="1434"/>
        <v/>
      </c>
      <c r="SB209" s="66" t="str">
        <f t="shared" si="1435"/>
        <v/>
      </c>
      <c r="SC209" s="66" t="str">
        <f t="shared" si="1436"/>
        <v/>
      </c>
      <c r="SD209" s="66" t="str">
        <f t="shared" si="1437"/>
        <v/>
      </c>
      <c r="SE209" s="66" t="str">
        <f t="shared" si="1438"/>
        <v/>
      </c>
      <c r="SF209" s="66" t="str">
        <f t="shared" si="1439"/>
        <v/>
      </c>
      <c r="SG209" s="66" t="str">
        <f t="shared" si="1440"/>
        <v/>
      </c>
      <c r="SH209" s="66" t="str">
        <f t="shared" si="1441"/>
        <v/>
      </c>
      <c r="SI209" s="66" t="str">
        <f t="shared" si="1442"/>
        <v/>
      </c>
      <c r="SJ209" s="66" t="str">
        <f t="shared" si="1443"/>
        <v/>
      </c>
      <c r="SK209" s="66" t="str">
        <f t="shared" si="1444"/>
        <v/>
      </c>
      <c r="SL209" s="66" t="str">
        <f t="shared" si="1445"/>
        <v/>
      </c>
      <c r="SM209" s="66" t="str">
        <f t="shared" si="1446"/>
        <v/>
      </c>
      <c r="SN209" s="66" t="str">
        <f t="shared" si="1447"/>
        <v/>
      </c>
      <c r="SO209" s="66" t="str">
        <f t="shared" si="1448"/>
        <v/>
      </c>
      <c r="SP209" s="66" t="str">
        <f t="shared" si="1449"/>
        <v/>
      </c>
      <c r="SQ209" s="66" t="str">
        <f t="shared" si="1450"/>
        <v/>
      </c>
      <c r="SR209" s="66" t="str">
        <f t="shared" si="1451"/>
        <v/>
      </c>
      <c r="SS209" s="66" t="str">
        <f t="shared" si="1452"/>
        <v/>
      </c>
      <c r="ST209" s="66" t="str">
        <f t="shared" si="1453"/>
        <v/>
      </c>
      <c r="SU209" s="66" t="str">
        <f t="shared" si="1454"/>
        <v/>
      </c>
      <c r="SV209" s="66" t="str">
        <f t="shared" si="1455"/>
        <v/>
      </c>
      <c r="SW209" s="66" t="str">
        <f t="shared" si="1456"/>
        <v/>
      </c>
      <c r="SX209" s="66" t="str">
        <f t="shared" si="1457"/>
        <v/>
      </c>
      <c r="SY209" s="66" t="str">
        <f t="shared" si="1458"/>
        <v/>
      </c>
      <c r="SZ209" s="66" t="str">
        <f t="shared" si="1459"/>
        <v/>
      </c>
      <c r="TA209" s="66" t="str">
        <f t="shared" si="1460"/>
        <v/>
      </c>
      <c r="TB209" s="66" t="str">
        <f t="shared" si="1461"/>
        <v/>
      </c>
      <c r="TC209" s="66" t="str">
        <f t="shared" si="1462"/>
        <v/>
      </c>
      <c r="TD209" s="66" t="str">
        <f t="shared" si="1463"/>
        <v/>
      </c>
      <c r="TE209" s="66" t="str">
        <f t="shared" si="1464"/>
        <v/>
      </c>
      <c r="TF209" s="66" t="str">
        <f t="shared" si="1465"/>
        <v/>
      </c>
      <c r="TG209" s="66" t="str">
        <f t="shared" si="1466"/>
        <v/>
      </c>
      <c r="TH209" s="66" t="str">
        <f t="shared" si="1467"/>
        <v/>
      </c>
      <c r="TI209" s="66" t="str">
        <f t="shared" si="1468"/>
        <v/>
      </c>
      <c r="TJ209" s="66" t="str">
        <f t="shared" si="1469"/>
        <v/>
      </c>
      <c r="TK209" s="66" t="str">
        <f t="shared" si="1470"/>
        <v/>
      </c>
      <c r="TL209" s="66" t="str">
        <f t="shared" si="1471"/>
        <v/>
      </c>
      <c r="TM209" s="66" t="str">
        <f t="shared" si="1472"/>
        <v/>
      </c>
      <c r="TN209" s="66" t="str">
        <f t="shared" si="1473"/>
        <v/>
      </c>
      <c r="TO209" s="66" t="str">
        <f t="shared" si="1474"/>
        <v/>
      </c>
      <c r="TP209" s="66" t="str">
        <f t="shared" si="1475"/>
        <v/>
      </c>
      <c r="TQ209" s="66" t="str">
        <f t="shared" si="1476"/>
        <v/>
      </c>
      <c r="TR209" s="66" t="str">
        <f t="shared" si="1477"/>
        <v/>
      </c>
      <c r="TS209" s="66" t="str">
        <f t="shared" si="1478"/>
        <v/>
      </c>
      <c r="TT209" s="66" t="str">
        <f t="shared" si="1479"/>
        <v/>
      </c>
      <c r="TU209" s="66" t="str">
        <f t="shared" si="1480"/>
        <v/>
      </c>
      <c r="TV209" s="66" t="str">
        <f t="shared" si="1481"/>
        <v/>
      </c>
      <c r="TW209" s="66" t="str">
        <f t="shared" si="1482"/>
        <v/>
      </c>
      <c r="TX209" s="66" t="str">
        <f t="shared" si="1483"/>
        <v/>
      </c>
      <c r="TY209" s="66" t="str">
        <f t="shared" si="1484"/>
        <v/>
      </c>
      <c r="TZ209" s="66" t="str">
        <f t="shared" si="1485"/>
        <v/>
      </c>
      <c r="UA209" s="66" t="str">
        <f t="shared" si="1486"/>
        <v/>
      </c>
      <c r="UB209" s="66" t="str">
        <f t="shared" si="1487"/>
        <v/>
      </c>
      <c r="UC209" s="66" t="str">
        <f t="shared" si="1488"/>
        <v/>
      </c>
      <c r="UD209" s="66" t="str">
        <f t="shared" si="1489"/>
        <v/>
      </c>
      <c r="UE209" s="66" t="str">
        <f t="shared" si="1490"/>
        <v/>
      </c>
      <c r="UF209" s="66" t="str">
        <f t="shared" si="1491"/>
        <v/>
      </c>
      <c r="UG209" s="66" t="str">
        <f t="shared" si="1492"/>
        <v/>
      </c>
      <c r="UH209" s="66" t="str">
        <f t="shared" si="1493"/>
        <v/>
      </c>
      <c r="UI209" s="66" t="str">
        <f t="shared" si="1494"/>
        <v/>
      </c>
      <c r="UJ209" s="66" t="str">
        <f t="shared" si="1495"/>
        <v/>
      </c>
      <c r="UK209" s="66" t="str">
        <f t="shared" si="1496"/>
        <v/>
      </c>
      <c r="UL209" s="66" t="str">
        <f t="shared" si="1497"/>
        <v/>
      </c>
      <c r="UM209" s="66" t="str">
        <f t="shared" si="1498"/>
        <v/>
      </c>
      <c r="UN209" s="66" t="str">
        <f t="shared" si="1499"/>
        <v/>
      </c>
      <c r="UO209" s="66" t="str">
        <f t="shared" si="1500"/>
        <v/>
      </c>
      <c r="UP209" s="66" t="str">
        <f t="shared" si="1501"/>
        <v/>
      </c>
      <c r="UQ209" s="66" t="str">
        <f t="shared" si="1502"/>
        <v/>
      </c>
      <c r="UR209" s="66" t="str">
        <f t="shared" si="1503"/>
        <v/>
      </c>
      <c r="US209" s="66" t="str">
        <f t="shared" si="1504"/>
        <v/>
      </c>
      <c r="UT209" s="66" t="str">
        <f t="shared" si="1505"/>
        <v/>
      </c>
      <c r="UU209" s="66" t="str">
        <f t="shared" si="1506"/>
        <v/>
      </c>
      <c r="UV209" s="66" t="str">
        <f t="shared" si="1507"/>
        <v/>
      </c>
      <c r="UW209" s="66" t="str">
        <f t="shared" si="1508"/>
        <v/>
      </c>
      <c r="UX209" s="66" t="str">
        <f t="shared" si="1509"/>
        <v/>
      </c>
      <c r="UY209" s="66" t="str">
        <f t="shared" si="1510"/>
        <v/>
      </c>
      <c r="UZ209" s="66" t="str">
        <f t="shared" si="1511"/>
        <v/>
      </c>
      <c r="VA209" s="66" t="str">
        <f t="shared" si="1512"/>
        <v/>
      </c>
      <c r="VB209" s="66" t="str">
        <f t="shared" si="1513"/>
        <v/>
      </c>
      <c r="VC209" s="66" t="str">
        <f t="shared" si="1514"/>
        <v/>
      </c>
      <c r="VD209" s="66" t="str">
        <f t="shared" si="1515"/>
        <v/>
      </c>
      <c r="VE209" s="66" t="str">
        <f t="shared" si="1516"/>
        <v/>
      </c>
      <c r="VF209" s="66" t="str">
        <f t="shared" si="1517"/>
        <v/>
      </c>
      <c r="VG209" s="66" t="str">
        <f t="shared" si="1518"/>
        <v/>
      </c>
      <c r="VH209" s="66" t="str">
        <f t="shared" si="1519"/>
        <v/>
      </c>
      <c r="VI209" s="66" t="str">
        <f t="shared" si="1520"/>
        <v/>
      </c>
      <c r="VJ209" s="66" t="str">
        <f t="shared" si="1521"/>
        <v/>
      </c>
      <c r="VK209" s="66" t="str">
        <f t="shared" si="1522"/>
        <v/>
      </c>
      <c r="VL209" s="66" t="str">
        <f t="shared" si="1523"/>
        <v/>
      </c>
      <c r="VM209" s="66" t="str">
        <f t="shared" si="1524"/>
        <v/>
      </c>
      <c r="VN209" s="66" t="str">
        <f t="shared" si="1525"/>
        <v/>
      </c>
      <c r="VO209" s="66" t="str">
        <f t="shared" si="1526"/>
        <v/>
      </c>
      <c r="VP209" s="66" t="str">
        <f t="shared" si="1527"/>
        <v/>
      </c>
      <c r="VQ209" s="66" t="str">
        <f t="shared" si="1528"/>
        <v/>
      </c>
      <c r="VR209" s="66" t="str">
        <f t="shared" si="1529"/>
        <v/>
      </c>
      <c r="VS209" s="66" t="str">
        <f t="shared" si="1530"/>
        <v/>
      </c>
      <c r="VT209" s="66" t="str">
        <f t="shared" si="1531"/>
        <v/>
      </c>
      <c r="VU209" s="66" t="str">
        <f t="shared" si="1532"/>
        <v/>
      </c>
      <c r="VV209" s="66" t="str">
        <f t="shared" si="1533"/>
        <v/>
      </c>
      <c r="VW209" s="66" t="str">
        <f t="shared" si="1534"/>
        <v/>
      </c>
      <c r="VX209" s="66" t="str">
        <f t="shared" si="1535"/>
        <v/>
      </c>
      <c r="VY209" s="66" t="str">
        <f t="shared" si="1536"/>
        <v/>
      </c>
      <c r="VZ209" s="66" t="str">
        <f t="shared" si="1537"/>
        <v/>
      </c>
      <c r="WA209" s="66" t="str">
        <f t="shared" si="1538"/>
        <v/>
      </c>
      <c r="WB209" s="66" t="str">
        <f t="shared" si="1539"/>
        <v/>
      </c>
      <c r="WC209" s="66" t="str">
        <f t="shared" si="1540"/>
        <v/>
      </c>
      <c r="WD209" s="66" t="str">
        <f t="shared" si="1541"/>
        <v/>
      </c>
      <c r="WE209" s="66" t="str">
        <f t="shared" si="1542"/>
        <v/>
      </c>
      <c r="WF209" s="66" t="str">
        <f t="shared" si="1543"/>
        <v/>
      </c>
      <c r="WG209" s="66" t="str">
        <f t="shared" si="1544"/>
        <v/>
      </c>
      <c r="WH209" s="66" t="str">
        <f t="shared" si="1545"/>
        <v/>
      </c>
      <c r="WI209" s="66" t="str">
        <f t="shared" si="1546"/>
        <v/>
      </c>
      <c r="WJ209" s="66" t="str">
        <f t="shared" si="1547"/>
        <v/>
      </c>
      <c r="WK209" s="66" t="str">
        <f t="shared" si="1548"/>
        <v/>
      </c>
      <c r="WL209" s="66" t="str">
        <f t="shared" si="1549"/>
        <v/>
      </c>
      <c r="WM209" s="66" t="str">
        <f t="shared" si="1550"/>
        <v/>
      </c>
      <c r="WN209" s="66" t="str">
        <f t="shared" si="1551"/>
        <v/>
      </c>
      <c r="WO209" s="66" t="str">
        <f t="shared" si="1552"/>
        <v/>
      </c>
      <c r="WP209" s="66" t="str">
        <f t="shared" si="1553"/>
        <v/>
      </c>
      <c r="WQ209" s="66" t="str">
        <f t="shared" si="1554"/>
        <v/>
      </c>
      <c r="WR209" s="66" t="str">
        <f t="shared" si="1555"/>
        <v/>
      </c>
      <c r="WS209" s="66" t="str">
        <f t="shared" si="1556"/>
        <v/>
      </c>
      <c r="WT209" s="66" t="str">
        <f t="shared" si="1557"/>
        <v/>
      </c>
      <c r="WU209" s="66" t="str">
        <f t="shared" si="1558"/>
        <v/>
      </c>
      <c r="WV209" s="66" t="str">
        <f t="shared" si="1559"/>
        <v/>
      </c>
      <c r="WW209" s="66" t="str">
        <f t="shared" si="1560"/>
        <v/>
      </c>
      <c r="WX209" s="66" t="str">
        <f t="shared" si="1561"/>
        <v/>
      </c>
      <c r="WY209" s="66" t="str">
        <f t="shared" si="1562"/>
        <v/>
      </c>
      <c r="WZ209" s="66" t="str">
        <f t="shared" si="1563"/>
        <v/>
      </c>
      <c r="XA209" s="66" t="str">
        <f t="shared" si="1564"/>
        <v/>
      </c>
      <c r="XB209" s="66" t="str">
        <f t="shared" si="1565"/>
        <v/>
      </c>
      <c r="XC209" s="66" t="str">
        <f t="shared" si="1566"/>
        <v/>
      </c>
      <c r="XD209" s="66" t="str">
        <f t="shared" si="1567"/>
        <v/>
      </c>
      <c r="XE209" s="66" t="str">
        <f t="shared" si="1568"/>
        <v/>
      </c>
      <c r="XF209" s="66" t="str">
        <f t="shared" si="1569"/>
        <v/>
      </c>
      <c r="XG209" s="66" t="str">
        <f t="shared" si="1570"/>
        <v/>
      </c>
      <c r="XH209" s="66" t="str">
        <f t="shared" si="1571"/>
        <v/>
      </c>
      <c r="XI209" s="66" t="str">
        <f t="shared" si="1572"/>
        <v/>
      </c>
      <c r="XJ209" s="66" t="str">
        <f t="shared" si="1573"/>
        <v/>
      </c>
      <c r="XK209" s="66" t="str">
        <f t="shared" si="1574"/>
        <v/>
      </c>
      <c r="XL209" s="66" t="str">
        <f t="shared" si="1575"/>
        <v/>
      </c>
      <c r="XM209" s="66" t="str">
        <f t="shared" si="1576"/>
        <v/>
      </c>
      <c r="XN209" s="66" t="str">
        <f t="shared" si="1577"/>
        <v/>
      </c>
      <c r="XO209" s="66" t="str">
        <f t="shared" si="1578"/>
        <v/>
      </c>
      <c r="XP209" s="66" t="str">
        <f t="shared" si="1579"/>
        <v/>
      </c>
      <c r="XQ209" s="66" t="str">
        <f t="shared" si="1580"/>
        <v/>
      </c>
      <c r="XR209" s="66" t="str">
        <f t="shared" si="1581"/>
        <v/>
      </c>
      <c r="XS209" s="66" t="str">
        <f t="shared" si="1582"/>
        <v/>
      </c>
      <c r="XT209" s="66" t="str">
        <f t="shared" si="1583"/>
        <v/>
      </c>
      <c r="XU209" s="66" t="str">
        <f t="shared" si="1584"/>
        <v/>
      </c>
      <c r="XV209" s="66" t="str">
        <f t="shared" si="1585"/>
        <v/>
      </c>
      <c r="XW209" s="66" t="str">
        <f t="shared" si="1586"/>
        <v/>
      </c>
      <c r="XX209" s="66" t="str">
        <f t="shared" si="1587"/>
        <v/>
      </c>
      <c r="XY209" s="66" t="str">
        <f t="shared" si="1588"/>
        <v/>
      </c>
      <c r="XZ209" s="66" t="str">
        <f t="shared" si="1589"/>
        <v/>
      </c>
      <c r="YA209" s="66" t="str">
        <f t="shared" si="1590"/>
        <v/>
      </c>
      <c r="YB209" s="66" t="str">
        <f t="shared" si="1591"/>
        <v/>
      </c>
      <c r="YC209" s="66" t="str">
        <f t="shared" si="1592"/>
        <v/>
      </c>
      <c r="YD209" s="66" t="str">
        <f t="shared" si="1593"/>
        <v/>
      </c>
      <c r="YE209" s="66" t="str">
        <f t="shared" si="1594"/>
        <v/>
      </c>
      <c r="YF209" s="66" t="str">
        <f t="shared" si="1595"/>
        <v/>
      </c>
      <c r="YG209" s="66" t="str">
        <f t="shared" si="1596"/>
        <v/>
      </c>
      <c r="YH209" s="66" t="str">
        <f t="shared" si="1597"/>
        <v/>
      </c>
      <c r="YI209" s="66" t="str">
        <f t="shared" si="1598"/>
        <v/>
      </c>
      <c r="YJ209" s="66" t="str">
        <f t="shared" si="1599"/>
        <v/>
      </c>
      <c r="YK209" s="66" t="str">
        <f t="shared" si="1600"/>
        <v/>
      </c>
      <c r="YL209" s="66" t="str">
        <f t="shared" si="1601"/>
        <v/>
      </c>
      <c r="YM209" s="66" t="str">
        <f t="shared" si="1602"/>
        <v/>
      </c>
      <c r="YN209" s="66" t="str">
        <f t="shared" si="1603"/>
        <v/>
      </c>
      <c r="YO209" s="66" t="str">
        <f t="shared" si="1604"/>
        <v/>
      </c>
      <c r="YP209" s="66" t="str">
        <f t="shared" si="1605"/>
        <v/>
      </c>
      <c r="YQ209" s="66" t="str">
        <f t="shared" si="1606"/>
        <v/>
      </c>
      <c r="YR209" s="66" t="str">
        <f t="shared" si="1607"/>
        <v/>
      </c>
      <c r="YS209" s="66" t="str">
        <f t="shared" si="1608"/>
        <v/>
      </c>
      <c r="YT209" s="66" t="str">
        <f t="shared" si="1609"/>
        <v/>
      </c>
      <c r="YU209" s="66" t="str">
        <f t="shared" si="1610"/>
        <v/>
      </c>
      <c r="YV209" s="66" t="str">
        <f t="shared" si="1611"/>
        <v/>
      </c>
      <c r="YW209" s="66" t="str">
        <f t="shared" si="1612"/>
        <v/>
      </c>
      <c r="YX209" s="66" t="str">
        <f t="shared" si="1613"/>
        <v/>
      </c>
      <c r="YY209" s="66" t="str">
        <f t="shared" si="1614"/>
        <v/>
      </c>
      <c r="YZ209" s="66" t="str">
        <f t="shared" si="1615"/>
        <v/>
      </c>
      <c r="ZA209" s="66" t="str">
        <f t="shared" si="1616"/>
        <v/>
      </c>
      <c r="ZB209" s="66" t="str">
        <f t="shared" si="1617"/>
        <v/>
      </c>
      <c r="ZC209" s="66" t="str">
        <f t="shared" si="1618"/>
        <v/>
      </c>
      <c r="ZD209" s="66" t="str">
        <f t="shared" si="1619"/>
        <v/>
      </c>
      <c r="ZE209" s="66" t="str">
        <f t="shared" si="1620"/>
        <v/>
      </c>
      <c r="ZF209" s="66" t="str">
        <f t="shared" si="1621"/>
        <v/>
      </c>
      <c r="ZG209" s="66" t="str">
        <f t="shared" si="1622"/>
        <v/>
      </c>
      <c r="ZH209" s="66" t="str">
        <f t="shared" si="1623"/>
        <v/>
      </c>
      <c r="ZI209" s="66" t="str">
        <f t="shared" si="1624"/>
        <v/>
      </c>
      <c r="ZJ209" s="66" t="str">
        <f t="shared" si="1625"/>
        <v/>
      </c>
      <c r="ZK209" s="66" t="str">
        <f t="shared" si="1626"/>
        <v/>
      </c>
      <c r="ZL209" s="66" t="str">
        <f t="shared" si="1627"/>
        <v/>
      </c>
      <c r="ZM209" s="66" t="str">
        <f t="shared" si="1628"/>
        <v/>
      </c>
      <c r="ZN209" s="66" t="str">
        <f t="shared" si="1629"/>
        <v/>
      </c>
      <c r="ZO209" s="66" t="str">
        <f t="shared" si="1630"/>
        <v/>
      </c>
      <c r="ZP209" s="66" t="str">
        <f t="shared" si="1631"/>
        <v/>
      </c>
      <c r="ZQ209" s="66" t="str">
        <f t="shared" si="1632"/>
        <v/>
      </c>
      <c r="ZR209" s="66" t="str">
        <f t="shared" si="1633"/>
        <v/>
      </c>
      <c r="ZS209" s="66" t="str">
        <f t="shared" si="1634"/>
        <v/>
      </c>
      <c r="ZT209" s="66" t="str">
        <f t="shared" si="1635"/>
        <v/>
      </c>
      <c r="ZU209" s="66" t="str">
        <f t="shared" si="1636"/>
        <v/>
      </c>
      <c r="ZV209" s="66" t="str">
        <f t="shared" si="1637"/>
        <v/>
      </c>
      <c r="ZW209" s="66" t="str">
        <f t="shared" si="1638"/>
        <v/>
      </c>
      <c r="ZX209" s="66" t="str">
        <f t="shared" si="1639"/>
        <v/>
      </c>
      <c r="ZY209" s="66" t="str">
        <f t="shared" si="1640"/>
        <v/>
      </c>
      <c r="ZZ209" s="66" t="str">
        <f t="shared" si="1641"/>
        <v/>
      </c>
      <c r="AAA209" s="66" t="str">
        <f t="shared" si="1642"/>
        <v/>
      </c>
      <c r="AAB209" s="66" t="str">
        <f t="shared" si="1643"/>
        <v/>
      </c>
      <c r="AAC209" s="66" t="str">
        <f t="shared" si="1644"/>
        <v/>
      </c>
      <c r="AAD209" s="66" t="str">
        <f t="shared" si="1645"/>
        <v/>
      </c>
      <c r="AAE209" s="66" t="str">
        <f t="shared" si="1646"/>
        <v/>
      </c>
      <c r="AAF209" s="66" t="str">
        <f t="shared" si="1647"/>
        <v/>
      </c>
      <c r="AAG209" s="66" t="str">
        <f t="shared" si="1648"/>
        <v/>
      </c>
      <c r="AAH209" s="66" t="str">
        <f t="shared" si="1649"/>
        <v/>
      </c>
      <c r="AAI209" s="66" t="str">
        <f t="shared" si="1650"/>
        <v/>
      </c>
      <c r="AAJ209" s="66" t="str">
        <f t="shared" si="1651"/>
        <v/>
      </c>
      <c r="AAK209" s="66" t="str">
        <f t="shared" si="1652"/>
        <v/>
      </c>
      <c r="AAL209" s="66" t="str">
        <f t="shared" si="1653"/>
        <v/>
      </c>
      <c r="AAM209" s="66" t="str">
        <f t="shared" si="1654"/>
        <v/>
      </c>
      <c r="AAN209" s="66" t="str">
        <f t="shared" si="1655"/>
        <v/>
      </c>
      <c r="AAO209" s="66" t="str">
        <f t="shared" si="1656"/>
        <v/>
      </c>
      <c r="AAP209" s="66" t="str">
        <f t="shared" si="1657"/>
        <v/>
      </c>
      <c r="AAQ209" s="66" t="str">
        <f t="shared" si="1658"/>
        <v/>
      </c>
      <c r="AAR209" s="66" t="str">
        <f t="shared" si="1659"/>
        <v/>
      </c>
      <c r="AAS209" s="66" t="str">
        <f t="shared" si="1660"/>
        <v/>
      </c>
      <c r="AAT209" s="66" t="str">
        <f t="shared" si="1661"/>
        <v/>
      </c>
      <c r="AAU209" s="66" t="str">
        <f t="shared" si="1662"/>
        <v/>
      </c>
      <c r="AAV209" s="66" t="str">
        <f t="shared" si="1663"/>
        <v/>
      </c>
      <c r="AAW209" s="66" t="str">
        <f t="shared" si="1664"/>
        <v/>
      </c>
      <c r="AAX209" s="66" t="str">
        <f t="shared" si="1665"/>
        <v/>
      </c>
      <c r="AAY209" s="66" t="str">
        <f t="shared" si="1666"/>
        <v/>
      </c>
      <c r="AAZ209" s="66" t="str">
        <f t="shared" si="1667"/>
        <v/>
      </c>
      <c r="ABA209" s="66" t="str">
        <f t="shared" si="1668"/>
        <v/>
      </c>
      <c r="ABB209" s="66" t="str">
        <f t="shared" si="1669"/>
        <v/>
      </c>
      <c r="ABC209" s="66" t="str">
        <f t="shared" si="1670"/>
        <v/>
      </c>
      <c r="ABD209" s="66" t="str">
        <f t="shared" si="1671"/>
        <v/>
      </c>
      <c r="ABE209" s="66" t="str">
        <f t="shared" si="1672"/>
        <v/>
      </c>
      <c r="ABF209" s="66" t="str">
        <f t="shared" si="1673"/>
        <v/>
      </c>
      <c r="ABG209" s="66" t="str">
        <f t="shared" si="1674"/>
        <v/>
      </c>
      <c r="ABH209" s="66" t="str">
        <f t="shared" si="1675"/>
        <v/>
      </c>
      <c r="ABI209" s="66" t="str">
        <f t="shared" si="1676"/>
        <v/>
      </c>
      <c r="ABJ209" s="66" t="str">
        <f t="shared" si="1677"/>
        <v/>
      </c>
      <c r="ABK209" s="66" t="str">
        <f t="shared" si="1678"/>
        <v/>
      </c>
      <c r="ABL209" s="66" t="str">
        <f t="shared" si="1679"/>
        <v/>
      </c>
      <c r="ABM209" s="66" t="str">
        <f t="shared" si="1680"/>
        <v/>
      </c>
      <c r="ABN209" s="66" t="str">
        <f t="shared" si="1681"/>
        <v/>
      </c>
      <c r="ABO209" s="66" t="str">
        <f t="shared" si="1682"/>
        <v/>
      </c>
      <c r="ABP209" s="66" t="str">
        <f t="shared" si="1683"/>
        <v/>
      </c>
      <c r="ABQ209" s="66" t="str">
        <f t="shared" si="1684"/>
        <v/>
      </c>
      <c r="ABR209" s="66" t="str">
        <f t="shared" si="1685"/>
        <v/>
      </c>
      <c r="ABS209" s="66" t="str">
        <f t="shared" si="1686"/>
        <v/>
      </c>
      <c r="ABT209" s="66" t="str">
        <f t="shared" si="1687"/>
        <v/>
      </c>
      <c r="ABU209" s="66" t="str">
        <f t="shared" si="1688"/>
        <v/>
      </c>
      <c r="ABV209" s="66" t="str">
        <f t="shared" si="1689"/>
        <v/>
      </c>
      <c r="ABW209" s="66" t="str">
        <f t="shared" si="1690"/>
        <v/>
      </c>
      <c r="ABX209" s="66" t="str">
        <f t="shared" si="1691"/>
        <v/>
      </c>
      <c r="ABY209" s="66" t="str">
        <f t="shared" si="1692"/>
        <v/>
      </c>
      <c r="ABZ209" s="66" t="str">
        <f t="shared" si="1693"/>
        <v/>
      </c>
      <c r="ACA209" s="66" t="str">
        <f t="shared" si="1694"/>
        <v/>
      </c>
      <c r="ACB209" s="66" t="str">
        <f t="shared" si="1695"/>
        <v/>
      </c>
      <c r="ACC209" s="66" t="str">
        <f t="shared" si="1696"/>
        <v/>
      </c>
      <c r="ACD209" s="66" t="str">
        <f t="shared" si="1697"/>
        <v/>
      </c>
      <c r="ACE209" s="66" t="str">
        <f t="shared" si="1698"/>
        <v/>
      </c>
      <c r="ACF209" s="66" t="str">
        <f t="shared" si="1699"/>
        <v/>
      </c>
      <c r="ACG209" s="66" t="str">
        <f t="shared" si="1700"/>
        <v/>
      </c>
      <c r="ACH209" s="66" t="str">
        <f t="shared" si="1701"/>
        <v/>
      </c>
      <c r="ACI209" s="66" t="str">
        <f t="shared" si="1702"/>
        <v/>
      </c>
      <c r="ACJ209" s="66" t="str">
        <f t="shared" si="1703"/>
        <v/>
      </c>
      <c r="ACK209" s="66" t="str">
        <f t="shared" si="1704"/>
        <v/>
      </c>
      <c r="ACL209" s="66" t="str">
        <f t="shared" si="1705"/>
        <v/>
      </c>
      <c r="ACM209" s="66" t="str">
        <f t="shared" ref="ACM209:ACN209" si="1723">IF(AND(ACS$3="Unit", ACL209=""), "", IF(AND(ACS$3="Unit", ACL209="-"),"", IF(ACS$3="Unit", "kg/GJ delivered", IF(AND(NY209&lt;&gt;"", NY209&lt;&gt;"-", NX209="-"),"", IF($H209="","", IF(NX209="nd", "",IF(NX209="&lt;n.a.&gt;", "", IF(NY209="#/MJ", "", IF(NY209="kg/GJ delivered",NX209,IF(NY209="g/MJ delivered",NX209,IF(NY209="kg/MJ delivered",NX209*1000,IF(NY209="mg/MJ delivered",NX209/1000,IF(NY209="g/kg",((NX209)*(1/$I209)*(1/$H209)),IF(NY209="mg/kg",((NX209/1000)*(1/$I209)*(1/$H209)),IF(NY209="mg/MJ delivered",NX209/1000,IF(NY209="-","","Error"))))))))))))))))</f>
        <v/>
      </c>
      <c r="ACN209" s="66" t="str">
        <f t="shared" si="1723"/>
        <v/>
      </c>
      <c r="ACO209" s="66" t="str">
        <f t="shared" si="1707"/>
        <v/>
      </c>
      <c r="ACP209" s="66" t="str">
        <f t="shared" si="1708"/>
        <v/>
      </c>
      <c r="ACQ209" s="66" t="str">
        <f t="shared" si="1709"/>
        <v/>
      </c>
      <c r="ACR209" s="66" t="str">
        <f t="shared" si="1710"/>
        <v/>
      </c>
      <c r="ACS209" s="66" t="str">
        <f t="shared" si="1711"/>
        <v/>
      </c>
      <c r="ACT209" s="66" t="str">
        <f t="shared" si="1712"/>
        <v/>
      </c>
    </row>
    <row r="210" spans="2:774" ht="15.75" customHeight="1" x14ac:dyDescent="0.25">
      <c r="B210" s="66">
        <v>307</v>
      </c>
      <c r="C210" s="66" t="s">
        <v>1127</v>
      </c>
      <c r="D210" s="66" t="s">
        <v>1115</v>
      </c>
      <c r="E210" s="156" t="s">
        <v>843</v>
      </c>
      <c r="F210" s="66" t="s">
        <v>497</v>
      </c>
      <c r="G210" s="66" t="s">
        <v>490</v>
      </c>
      <c r="H210" s="126">
        <v>0.122</v>
      </c>
      <c r="I210" s="130">
        <f>'Heating Values'!E135</f>
        <v>16.342689873417722</v>
      </c>
      <c r="J210" s="66" t="str">
        <f t="shared" si="1320"/>
        <v>Firewood, Traditional, CN</v>
      </c>
      <c r="K210" s="66" t="s">
        <v>1254</v>
      </c>
      <c r="L210" s="66" t="s">
        <v>1254</v>
      </c>
      <c r="M210" s="66" t="s">
        <v>1254</v>
      </c>
      <c r="N210" s="66" t="s">
        <v>1254</v>
      </c>
      <c r="O210" s="66" t="s">
        <v>1117</v>
      </c>
      <c r="P210" s="66" t="str">
        <f t="shared" si="1327"/>
        <v>CN</v>
      </c>
      <c r="Q210" s="66" t="s">
        <v>87</v>
      </c>
      <c r="R210" s="158" t="s">
        <v>128</v>
      </c>
      <c r="S210" s="158" t="s">
        <v>128</v>
      </c>
      <c r="T210" s="158" t="s">
        <v>128</v>
      </c>
      <c r="U210" s="158" t="s">
        <v>128</v>
      </c>
      <c r="V210" s="158" t="s">
        <v>128</v>
      </c>
      <c r="W210" s="158" t="s">
        <v>128</v>
      </c>
      <c r="X210" s="158" t="s">
        <v>128</v>
      </c>
      <c r="Y210" s="158" t="s">
        <v>128</v>
      </c>
      <c r="Z210" s="158" t="s">
        <v>128</v>
      </c>
      <c r="AA210" s="158" t="s">
        <v>128</v>
      </c>
      <c r="AB210" s="158" t="s">
        <v>128</v>
      </c>
      <c r="AC210" s="158" t="s">
        <v>128</v>
      </c>
      <c r="AD210" s="158" t="s">
        <v>128</v>
      </c>
      <c r="AE210" s="158" t="s">
        <v>128</v>
      </c>
      <c r="AF210" s="158" t="s">
        <v>128</v>
      </c>
      <c r="AG210" s="158" t="s">
        <v>128</v>
      </c>
      <c r="AH210" s="158" t="s">
        <v>128</v>
      </c>
      <c r="AI210" s="158" t="s">
        <v>128</v>
      </c>
      <c r="AJ210" s="165" t="s">
        <v>604</v>
      </c>
      <c r="AK210" s="158" t="s">
        <v>523</v>
      </c>
      <c r="AL210" s="163" t="s">
        <v>1145</v>
      </c>
      <c r="AM210" s="158" t="s">
        <v>523</v>
      </c>
      <c r="AN210" s="163" t="s">
        <v>1155</v>
      </c>
      <c r="AO210" s="158" t="s">
        <v>523</v>
      </c>
      <c r="AP210" s="158" t="s">
        <v>128</v>
      </c>
      <c r="AQ210" s="158" t="s">
        <v>128</v>
      </c>
      <c r="AR210" s="158" t="s">
        <v>128</v>
      </c>
      <c r="AS210" s="158" t="s">
        <v>128</v>
      </c>
      <c r="AT210" s="158" t="s">
        <v>128</v>
      </c>
      <c r="AU210" s="158" t="s">
        <v>128</v>
      </c>
      <c r="AV210" s="158" t="s">
        <v>128</v>
      </c>
      <c r="AW210" s="158" t="s">
        <v>128</v>
      </c>
      <c r="AX210" s="158" t="s">
        <v>128</v>
      </c>
      <c r="AY210" s="158" t="s">
        <v>128</v>
      </c>
      <c r="AZ210" s="158" t="s">
        <v>128</v>
      </c>
      <c r="BA210" s="158" t="s">
        <v>128</v>
      </c>
      <c r="BB210" s="158" t="s">
        <v>128</v>
      </c>
      <c r="BC210" s="158" t="s">
        <v>128</v>
      </c>
      <c r="BD210" s="158" t="s">
        <v>128</v>
      </c>
      <c r="BE210" s="158" t="s">
        <v>128</v>
      </c>
      <c r="BF210" s="158" t="s">
        <v>128</v>
      </c>
      <c r="BG210" s="158" t="s">
        <v>128</v>
      </c>
      <c r="BH210" s="158" t="s">
        <v>128</v>
      </c>
      <c r="BI210" s="158" t="s">
        <v>128</v>
      </c>
      <c r="BJ210" s="158" t="s">
        <v>128</v>
      </c>
      <c r="BK210" s="158" t="s">
        <v>128</v>
      </c>
      <c r="BL210" s="158" t="s">
        <v>128</v>
      </c>
      <c r="BM210" s="158" t="s">
        <v>128</v>
      </c>
      <c r="BN210" s="158" t="s">
        <v>128</v>
      </c>
      <c r="BO210" s="158" t="s">
        <v>128</v>
      </c>
      <c r="BP210" s="158" t="s">
        <v>128</v>
      </c>
      <c r="BQ210" s="158" t="s">
        <v>128</v>
      </c>
      <c r="BR210" s="158" t="s">
        <v>128</v>
      </c>
      <c r="BS210" s="158" t="s">
        <v>128</v>
      </c>
      <c r="BT210" s="158" t="s">
        <v>128</v>
      </c>
      <c r="BU210" s="158" t="s">
        <v>128</v>
      </c>
      <c r="BV210" s="158" t="s">
        <v>128</v>
      </c>
      <c r="BW210" s="158" t="s">
        <v>128</v>
      </c>
      <c r="BX210" s="158" t="s">
        <v>128</v>
      </c>
      <c r="BY210" s="158" t="s">
        <v>128</v>
      </c>
      <c r="BZ210" s="158" t="s">
        <v>128</v>
      </c>
      <c r="CA210" s="158" t="s">
        <v>128</v>
      </c>
      <c r="CB210" s="158" t="s">
        <v>128</v>
      </c>
      <c r="CC210" s="158" t="s">
        <v>128</v>
      </c>
      <c r="CD210" s="158" t="s">
        <v>128</v>
      </c>
      <c r="CE210" s="158" t="s">
        <v>128</v>
      </c>
      <c r="CF210" s="158" t="s">
        <v>128</v>
      </c>
      <c r="CG210" s="158" t="s">
        <v>128</v>
      </c>
      <c r="CH210" s="158" t="s">
        <v>128</v>
      </c>
      <c r="CI210" s="158" t="s">
        <v>128</v>
      </c>
      <c r="CJ210" s="158" t="s">
        <v>128</v>
      </c>
      <c r="CK210" s="158" t="s">
        <v>128</v>
      </c>
      <c r="CL210" s="158" t="s">
        <v>128</v>
      </c>
      <c r="CM210" s="158" t="s">
        <v>128</v>
      </c>
      <c r="CN210" s="158" t="s">
        <v>128</v>
      </c>
      <c r="CO210" s="158" t="s">
        <v>128</v>
      </c>
      <c r="CP210" s="158" t="s">
        <v>128</v>
      </c>
      <c r="CQ210" s="158" t="s">
        <v>128</v>
      </c>
      <c r="CR210" s="158" t="s">
        <v>128</v>
      </c>
      <c r="CS210" s="158" t="s">
        <v>128</v>
      </c>
      <c r="CT210" s="158" t="s">
        <v>128</v>
      </c>
      <c r="CU210" s="158" t="s">
        <v>128</v>
      </c>
      <c r="CV210" s="158" t="s">
        <v>128</v>
      </c>
      <c r="CW210" s="158" t="s">
        <v>128</v>
      </c>
      <c r="CX210" s="158" t="s">
        <v>128</v>
      </c>
      <c r="CY210" s="158" t="s">
        <v>128</v>
      </c>
      <c r="CZ210" s="158" t="s">
        <v>128</v>
      </c>
      <c r="DA210" s="158" t="s">
        <v>128</v>
      </c>
      <c r="DB210" s="158" t="s">
        <v>128</v>
      </c>
      <c r="DC210" s="158" t="s">
        <v>128</v>
      </c>
      <c r="DD210" s="158" t="s">
        <v>128</v>
      </c>
      <c r="DE210" s="158" t="s">
        <v>128</v>
      </c>
      <c r="DF210" s="158" t="s">
        <v>128</v>
      </c>
      <c r="DG210" s="158" t="s">
        <v>128</v>
      </c>
      <c r="DH210" s="158" t="s">
        <v>128</v>
      </c>
      <c r="DI210" s="158" t="s">
        <v>128</v>
      </c>
      <c r="DJ210" s="158" t="s">
        <v>128</v>
      </c>
      <c r="DK210" s="158" t="s">
        <v>128</v>
      </c>
      <c r="DL210" s="158" t="s">
        <v>128</v>
      </c>
      <c r="DM210" s="158" t="s">
        <v>128</v>
      </c>
      <c r="DN210" s="158" t="s">
        <v>128</v>
      </c>
      <c r="DO210" s="158" t="s">
        <v>128</v>
      </c>
      <c r="DP210" s="158" t="s">
        <v>128</v>
      </c>
      <c r="DQ210" s="158" t="s">
        <v>128</v>
      </c>
      <c r="DR210" s="158" t="s">
        <v>128</v>
      </c>
      <c r="DS210" s="158" t="s">
        <v>128</v>
      </c>
      <c r="DT210" s="158" t="s">
        <v>128</v>
      </c>
      <c r="DU210" s="158" t="s">
        <v>128</v>
      </c>
      <c r="DV210" s="158" t="s">
        <v>128</v>
      </c>
      <c r="DW210" s="158" t="s">
        <v>128</v>
      </c>
      <c r="DX210" s="158" t="s">
        <v>128</v>
      </c>
      <c r="DY210" s="158" t="s">
        <v>128</v>
      </c>
      <c r="DZ210" s="158" t="s">
        <v>128</v>
      </c>
      <c r="EA210" s="158" t="s">
        <v>128</v>
      </c>
      <c r="EB210" s="158" t="s">
        <v>128</v>
      </c>
      <c r="EC210" s="158" t="s">
        <v>128</v>
      </c>
      <c r="ED210" s="158" t="s">
        <v>128</v>
      </c>
      <c r="EE210" s="158" t="s">
        <v>128</v>
      </c>
      <c r="EF210" s="158" t="s">
        <v>128</v>
      </c>
      <c r="EG210" s="158" t="s">
        <v>128</v>
      </c>
      <c r="EH210" s="158" t="s">
        <v>128</v>
      </c>
      <c r="EI210" s="158" t="s">
        <v>128</v>
      </c>
      <c r="EJ210" s="158" t="s">
        <v>128</v>
      </c>
      <c r="EK210" s="158" t="s">
        <v>128</v>
      </c>
      <c r="EL210" s="158" t="s">
        <v>128</v>
      </c>
      <c r="EM210" s="158" t="s">
        <v>128</v>
      </c>
      <c r="EN210" s="158" t="s">
        <v>128</v>
      </c>
      <c r="EO210" s="158" t="s">
        <v>128</v>
      </c>
      <c r="EP210" s="158" t="s">
        <v>128</v>
      </c>
      <c r="EQ210" s="158" t="s">
        <v>128</v>
      </c>
      <c r="ER210" s="158" t="s">
        <v>128</v>
      </c>
      <c r="ES210" s="158" t="s">
        <v>128</v>
      </c>
      <c r="ET210" s="158" t="s">
        <v>128</v>
      </c>
      <c r="EU210" s="158" t="s">
        <v>128</v>
      </c>
      <c r="EV210" s="158" t="s">
        <v>128</v>
      </c>
      <c r="EW210" s="158" t="s">
        <v>128</v>
      </c>
      <c r="EX210" s="158" t="s">
        <v>128</v>
      </c>
      <c r="EY210" s="158" t="s">
        <v>128</v>
      </c>
      <c r="EZ210" s="158" t="s">
        <v>128</v>
      </c>
      <c r="FA210" s="158" t="s">
        <v>128</v>
      </c>
      <c r="FB210" s="158" t="s">
        <v>128</v>
      </c>
      <c r="FC210" s="158" t="s">
        <v>128</v>
      </c>
      <c r="FD210" s="158" t="s">
        <v>128</v>
      </c>
      <c r="FE210" s="158" t="s">
        <v>128</v>
      </c>
      <c r="FF210" s="158" t="s">
        <v>128</v>
      </c>
      <c r="FG210" s="158" t="s">
        <v>128</v>
      </c>
      <c r="FH210" s="158" t="s">
        <v>128</v>
      </c>
      <c r="FI210" s="158" t="s">
        <v>128</v>
      </c>
      <c r="FJ210" s="158" t="s">
        <v>128</v>
      </c>
      <c r="FK210" s="158" t="s">
        <v>128</v>
      </c>
      <c r="FL210" s="158" t="s">
        <v>128</v>
      </c>
      <c r="FM210" s="158" t="s">
        <v>128</v>
      </c>
      <c r="FN210" s="158" t="s">
        <v>128</v>
      </c>
      <c r="FO210" s="158" t="s">
        <v>128</v>
      </c>
      <c r="FP210" s="158" t="s">
        <v>128</v>
      </c>
      <c r="FQ210" s="158" t="s">
        <v>128</v>
      </c>
      <c r="FR210" s="158" t="s">
        <v>128</v>
      </c>
      <c r="FS210" s="158" t="s">
        <v>128</v>
      </c>
      <c r="FT210" s="158" t="s">
        <v>128</v>
      </c>
      <c r="FU210" s="158" t="s">
        <v>128</v>
      </c>
      <c r="FV210" s="158" t="s">
        <v>128</v>
      </c>
      <c r="FW210" s="158" t="s">
        <v>128</v>
      </c>
      <c r="FX210" s="158" t="s">
        <v>128</v>
      </c>
      <c r="FY210" s="158" t="s">
        <v>128</v>
      </c>
      <c r="FZ210" s="158" t="s">
        <v>128</v>
      </c>
      <c r="GA210" s="158" t="s">
        <v>128</v>
      </c>
      <c r="GB210" s="158" t="s">
        <v>128</v>
      </c>
      <c r="GC210" s="158" t="s">
        <v>128</v>
      </c>
      <c r="GD210" s="158" t="s">
        <v>128</v>
      </c>
      <c r="GE210" s="158" t="s">
        <v>128</v>
      </c>
      <c r="GF210" s="158" t="s">
        <v>128</v>
      </c>
      <c r="GG210" s="158" t="s">
        <v>128</v>
      </c>
      <c r="GH210" s="158" t="s">
        <v>128</v>
      </c>
      <c r="GI210" s="158" t="s">
        <v>128</v>
      </c>
      <c r="GJ210" s="158" t="s">
        <v>128</v>
      </c>
      <c r="GK210" s="158" t="s">
        <v>128</v>
      </c>
      <c r="GL210" s="158" t="s">
        <v>128</v>
      </c>
      <c r="GM210" s="158" t="s">
        <v>128</v>
      </c>
      <c r="GN210" s="158" t="s">
        <v>128</v>
      </c>
      <c r="GO210" s="158" t="s">
        <v>128</v>
      </c>
      <c r="GP210" s="158" t="s">
        <v>128</v>
      </c>
      <c r="GQ210" s="158" t="s">
        <v>128</v>
      </c>
      <c r="GR210" s="158" t="s">
        <v>128</v>
      </c>
      <c r="GS210" s="158" t="s">
        <v>128</v>
      </c>
      <c r="GT210" s="158" t="s">
        <v>128</v>
      </c>
      <c r="GU210" s="158" t="s">
        <v>128</v>
      </c>
      <c r="GV210" s="158" t="s">
        <v>128</v>
      </c>
      <c r="GW210" s="158" t="s">
        <v>128</v>
      </c>
      <c r="GX210" s="158" t="s">
        <v>128</v>
      </c>
      <c r="GY210" s="158" t="s">
        <v>128</v>
      </c>
      <c r="GZ210" s="158" t="s">
        <v>128</v>
      </c>
      <c r="HA210" s="158" t="s">
        <v>128</v>
      </c>
      <c r="HB210" s="158" t="s">
        <v>128</v>
      </c>
      <c r="HC210" s="158" t="s">
        <v>128</v>
      </c>
      <c r="HD210" s="158" t="s">
        <v>128</v>
      </c>
      <c r="HE210" s="158" t="s">
        <v>128</v>
      </c>
      <c r="HF210" s="158" t="s">
        <v>128</v>
      </c>
      <c r="HG210" s="158" t="s">
        <v>128</v>
      </c>
      <c r="HH210" s="158" t="s">
        <v>128</v>
      </c>
      <c r="HI210" s="158" t="s">
        <v>128</v>
      </c>
      <c r="HJ210" s="158" t="s">
        <v>128</v>
      </c>
      <c r="HK210" s="158" t="s">
        <v>128</v>
      </c>
      <c r="HL210" s="158" t="s">
        <v>128</v>
      </c>
      <c r="HM210" s="158" t="s">
        <v>128</v>
      </c>
      <c r="HN210" s="158" t="s">
        <v>128</v>
      </c>
      <c r="HO210" s="158" t="s">
        <v>128</v>
      </c>
      <c r="HP210" s="158" t="s">
        <v>128</v>
      </c>
      <c r="HQ210" s="158" t="s">
        <v>128</v>
      </c>
      <c r="HR210" s="158" t="s">
        <v>128</v>
      </c>
      <c r="HS210" s="158" t="s">
        <v>128</v>
      </c>
      <c r="HT210" s="158" t="s">
        <v>128</v>
      </c>
      <c r="HU210" s="158" t="s">
        <v>128</v>
      </c>
      <c r="HV210" s="158" t="s">
        <v>128</v>
      </c>
      <c r="HW210" s="158" t="s">
        <v>128</v>
      </c>
      <c r="HX210" s="158" t="s">
        <v>128</v>
      </c>
      <c r="HY210" s="158" t="s">
        <v>128</v>
      </c>
      <c r="HZ210" s="158" t="s">
        <v>128</v>
      </c>
      <c r="IA210" s="158" t="s">
        <v>128</v>
      </c>
      <c r="IB210" s="158" t="s">
        <v>128</v>
      </c>
      <c r="IC210" s="158" t="s">
        <v>128</v>
      </c>
      <c r="ID210" s="158" t="s">
        <v>128</v>
      </c>
      <c r="IE210" s="158" t="s">
        <v>128</v>
      </c>
      <c r="IF210" s="158" t="s">
        <v>128</v>
      </c>
      <c r="IG210" s="158" t="s">
        <v>128</v>
      </c>
      <c r="IH210" s="158" t="s">
        <v>128</v>
      </c>
      <c r="II210" s="158" t="s">
        <v>128</v>
      </c>
      <c r="IJ210" s="158" t="s">
        <v>128</v>
      </c>
      <c r="IK210" s="158" t="s">
        <v>128</v>
      </c>
      <c r="IL210" s="158" t="s">
        <v>128</v>
      </c>
      <c r="IM210" s="158" t="s">
        <v>128</v>
      </c>
      <c r="IN210" s="158" t="s">
        <v>128</v>
      </c>
      <c r="IO210" s="158" t="s">
        <v>128</v>
      </c>
      <c r="IP210" s="158" t="s">
        <v>128</v>
      </c>
      <c r="IQ210" s="158" t="s">
        <v>128</v>
      </c>
      <c r="IR210" s="158" t="s">
        <v>128</v>
      </c>
      <c r="IS210" s="158" t="s">
        <v>128</v>
      </c>
      <c r="IT210" s="158" t="s">
        <v>128</v>
      </c>
      <c r="IU210" s="158" t="s">
        <v>128</v>
      </c>
      <c r="IV210" s="158" t="s">
        <v>128</v>
      </c>
      <c r="IW210" s="158" t="s">
        <v>128</v>
      </c>
      <c r="IX210" s="158" t="s">
        <v>128</v>
      </c>
      <c r="IY210" s="158" t="s">
        <v>128</v>
      </c>
      <c r="IZ210" s="158" t="s">
        <v>128</v>
      </c>
      <c r="JA210" s="158" t="s">
        <v>128</v>
      </c>
      <c r="JB210" s="158" t="s">
        <v>128</v>
      </c>
      <c r="JC210" s="158" t="s">
        <v>128</v>
      </c>
      <c r="JD210" s="158" t="s">
        <v>128</v>
      </c>
      <c r="JE210" s="158" t="s">
        <v>128</v>
      </c>
      <c r="JF210" s="158" t="s">
        <v>128</v>
      </c>
      <c r="JG210" s="158" t="s">
        <v>128</v>
      </c>
      <c r="JH210" s="158" t="s">
        <v>128</v>
      </c>
      <c r="JI210" s="158" t="s">
        <v>128</v>
      </c>
      <c r="JJ210" s="158" t="s">
        <v>128</v>
      </c>
      <c r="JK210" s="158" t="s">
        <v>128</v>
      </c>
      <c r="JL210" s="158" t="s">
        <v>128</v>
      </c>
      <c r="JM210" s="158" t="s">
        <v>128</v>
      </c>
      <c r="JN210" s="158" t="s">
        <v>128</v>
      </c>
      <c r="JO210" s="158" t="s">
        <v>128</v>
      </c>
      <c r="JP210" s="158" t="s">
        <v>128</v>
      </c>
      <c r="JQ210" s="158" t="s">
        <v>128</v>
      </c>
      <c r="JR210" s="158" t="s">
        <v>128</v>
      </c>
      <c r="JS210" s="158" t="s">
        <v>128</v>
      </c>
      <c r="JT210" s="158" t="s">
        <v>128</v>
      </c>
      <c r="JU210" s="158" t="s">
        <v>128</v>
      </c>
      <c r="JV210" s="158" t="s">
        <v>128</v>
      </c>
      <c r="JW210" s="158" t="s">
        <v>128</v>
      </c>
      <c r="JX210" s="158" t="s">
        <v>128</v>
      </c>
      <c r="JY210" s="158" t="s">
        <v>128</v>
      </c>
      <c r="JZ210" s="158" t="s">
        <v>128</v>
      </c>
      <c r="KA210" s="158" t="s">
        <v>128</v>
      </c>
      <c r="KB210" s="158" t="s">
        <v>128</v>
      </c>
      <c r="KC210" s="158" t="s">
        <v>128</v>
      </c>
      <c r="KD210" s="158" t="s">
        <v>128</v>
      </c>
      <c r="KE210" s="158" t="s">
        <v>128</v>
      </c>
      <c r="KF210" s="158" t="s">
        <v>128</v>
      </c>
      <c r="KG210" s="158" t="s">
        <v>128</v>
      </c>
      <c r="KH210" s="158" t="s">
        <v>128</v>
      </c>
      <c r="KI210" s="158" t="s">
        <v>128</v>
      </c>
      <c r="KJ210" s="158" t="s">
        <v>128</v>
      </c>
      <c r="KK210" s="158" t="s">
        <v>128</v>
      </c>
      <c r="KL210" s="158" t="s">
        <v>128</v>
      </c>
      <c r="KM210" s="158" t="s">
        <v>128</v>
      </c>
      <c r="KN210" s="158" t="s">
        <v>128</v>
      </c>
      <c r="KO210" s="158" t="s">
        <v>128</v>
      </c>
      <c r="KP210" s="158" t="s">
        <v>128</v>
      </c>
      <c r="KQ210" s="158" t="s">
        <v>128</v>
      </c>
      <c r="KR210" s="158" t="s">
        <v>128</v>
      </c>
      <c r="KS210" s="158" t="s">
        <v>128</v>
      </c>
      <c r="KT210" s="158" t="s">
        <v>128</v>
      </c>
      <c r="KU210" s="158" t="s">
        <v>128</v>
      </c>
      <c r="KV210" s="158" t="s">
        <v>128</v>
      </c>
      <c r="KW210" s="158" t="s">
        <v>128</v>
      </c>
      <c r="KX210" s="158" t="s">
        <v>128</v>
      </c>
      <c r="KY210" s="158" t="s">
        <v>128</v>
      </c>
      <c r="KZ210" s="158" t="s">
        <v>128</v>
      </c>
      <c r="LA210" s="158" t="s">
        <v>128</v>
      </c>
      <c r="LB210" s="158" t="s">
        <v>128</v>
      </c>
      <c r="LC210" s="158" t="s">
        <v>128</v>
      </c>
      <c r="LD210" s="158" t="s">
        <v>128</v>
      </c>
      <c r="LE210" s="158" t="s">
        <v>128</v>
      </c>
      <c r="LF210" s="158" t="s">
        <v>128</v>
      </c>
      <c r="LG210" s="158" t="s">
        <v>128</v>
      </c>
      <c r="LH210" s="158" t="s">
        <v>128</v>
      </c>
      <c r="LI210" s="158" t="s">
        <v>128</v>
      </c>
      <c r="LJ210" s="158" t="s">
        <v>128</v>
      </c>
      <c r="LK210" s="158" t="s">
        <v>128</v>
      </c>
      <c r="LL210" s="158" t="s">
        <v>128</v>
      </c>
      <c r="LM210" s="158" t="s">
        <v>128</v>
      </c>
      <c r="LN210" s="158" t="s">
        <v>128</v>
      </c>
      <c r="LO210" s="158" t="s">
        <v>128</v>
      </c>
      <c r="LP210" s="158" t="s">
        <v>128</v>
      </c>
      <c r="LQ210" s="158" t="s">
        <v>128</v>
      </c>
      <c r="LR210" s="158" t="s">
        <v>128</v>
      </c>
      <c r="LS210" s="158" t="s">
        <v>128</v>
      </c>
      <c r="LT210" s="158" t="s">
        <v>128</v>
      </c>
      <c r="LU210" s="158" t="s">
        <v>128</v>
      </c>
      <c r="LV210" s="158" t="s">
        <v>128</v>
      </c>
      <c r="LW210" s="158" t="s">
        <v>128</v>
      </c>
      <c r="LX210" s="158" t="s">
        <v>128</v>
      </c>
      <c r="LY210" s="158" t="s">
        <v>128</v>
      </c>
      <c r="LZ210" s="158" t="s">
        <v>128</v>
      </c>
      <c r="MA210" s="158" t="s">
        <v>128</v>
      </c>
      <c r="MB210" s="158" t="s">
        <v>128</v>
      </c>
      <c r="MC210" s="158" t="s">
        <v>128</v>
      </c>
      <c r="MD210" s="158" t="s">
        <v>128</v>
      </c>
      <c r="ME210" s="158" t="s">
        <v>128</v>
      </c>
      <c r="MF210" s="158" t="s">
        <v>128</v>
      </c>
      <c r="MG210" s="158" t="s">
        <v>128</v>
      </c>
      <c r="MH210" s="158" t="s">
        <v>128</v>
      </c>
      <c r="MI210" s="158" t="s">
        <v>128</v>
      </c>
      <c r="MJ210" s="158" t="s">
        <v>128</v>
      </c>
      <c r="MK210" s="158" t="s">
        <v>128</v>
      </c>
      <c r="ML210" s="158" t="s">
        <v>128</v>
      </c>
      <c r="MM210" s="158" t="s">
        <v>128</v>
      </c>
      <c r="MN210" s="158" t="s">
        <v>128</v>
      </c>
      <c r="MO210" s="158" t="s">
        <v>128</v>
      </c>
      <c r="MP210" s="158" t="s">
        <v>128</v>
      </c>
      <c r="MQ210" s="158" t="s">
        <v>128</v>
      </c>
      <c r="MR210" s="158" t="s">
        <v>128</v>
      </c>
      <c r="MS210" s="158" t="s">
        <v>128</v>
      </c>
      <c r="MT210" s="158" t="s">
        <v>128</v>
      </c>
      <c r="MU210" s="158" t="s">
        <v>128</v>
      </c>
      <c r="MV210" s="158" t="s">
        <v>128</v>
      </c>
      <c r="MW210" s="158" t="s">
        <v>128</v>
      </c>
      <c r="MX210" s="158" t="s">
        <v>128</v>
      </c>
      <c r="MY210" s="158" t="s">
        <v>128</v>
      </c>
      <c r="MZ210" s="158" t="s">
        <v>128</v>
      </c>
      <c r="NA210" s="158" t="s">
        <v>128</v>
      </c>
      <c r="NB210" s="158" t="s">
        <v>128</v>
      </c>
      <c r="NC210" s="158" t="s">
        <v>128</v>
      </c>
      <c r="ND210" s="158" t="s">
        <v>128</v>
      </c>
      <c r="NE210" s="158" t="s">
        <v>128</v>
      </c>
      <c r="NF210" s="158" t="s">
        <v>128</v>
      </c>
      <c r="NG210" s="158" t="s">
        <v>128</v>
      </c>
      <c r="NH210" s="158" t="s">
        <v>128</v>
      </c>
      <c r="NI210" s="158" t="s">
        <v>128</v>
      </c>
      <c r="NJ210" s="158" t="s">
        <v>128</v>
      </c>
      <c r="NK210" s="158" t="s">
        <v>128</v>
      </c>
      <c r="NL210" s="158" t="s">
        <v>128</v>
      </c>
      <c r="NM210" s="158" t="s">
        <v>128</v>
      </c>
      <c r="NN210" s="158" t="s">
        <v>128</v>
      </c>
      <c r="NO210" s="158" t="s">
        <v>128</v>
      </c>
      <c r="NP210" s="158" t="s">
        <v>128</v>
      </c>
      <c r="NQ210" s="158" t="s">
        <v>128</v>
      </c>
      <c r="NR210" s="158" t="s">
        <v>128</v>
      </c>
      <c r="NS210" s="158" t="s">
        <v>128</v>
      </c>
      <c r="NT210" s="158" t="s">
        <v>128</v>
      </c>
      <c r="NU210" s="158" t="s">
        <v>128</v>
      </c>
      <c r="NV210" s="158" t="s">
        <v>128</v>
      </c>
      <c r="NW210" s="158" t="s">
        <v>128</v>
      </c>
      <c r="NX210" s="158" t="s">
        <v>128</v>
      </c>
      <c r="NY210" s="158" t="s">
        <v>128</v>
      </c>
      <c r="NZ210" s="158" t="s">
        <v>128</v>
      </c>
      <c r="OA210" s="158" t="s">
        <v>128</v>
      </c>
      <c r="OB210" s="158" t="s">
        <v>128</v>
      </c>
      <c r="OC210" s="158" t="s">
        <v>128</v>
      </c>
      <c r="OD210" s="158" t="s">
        <v>128</v>
      </c>
      <c r="OE210" s="170" t="s">
        <v>128</v>
      </c>
      <c r="OF210" s="181"/>
      <c r="OG210" s="113" t="str">
        <f t="shared" si="1336"/>
        <v/>
      </c>
      <c r="OH210" s="66" t="str">
        <f t="shared" si="1337"/>
        <v/>
      </c>
      <c r="OI210" s="66" t="str">
        <f t="shared" si="1338"/>
        <v/>
      </c>
      <c r="OJ210" s="66" t="str">
        <f t="shared" si="1339"/>
        <v/>
      </c>
      <c r="OK210" s="66" t="str">
        <f t="shared" si="1340"/>
        <v/>
      </c>
      <c r="OL210" s="66" t="str">
        <f t="shared" si="1341"/>
        <v/>
      </c>
      <c r="OM210" s="66" t="str">
        <f t="shared" si="1342"/>
        <v/>
      </c>
      <c r="ON210" s="66" t="str">
        <f t="shared" si="1343"/>
        <v/>
      </c>
      <c r="OO210" s="66" t="str">
        <f t="shared" si="1344"/>
        <v/>
      </c>
      <c r="OP210" s="66" t="str">
        <f t="shared" si="1345"/>
        <v/>
      </c>
      <c r="OQ210" s="66" t="str">
        <f t="shared" si="1346"/>
        <v/>
      </c>
      <c r="OR210" s="66" t="str">
        <f t="shared" si="1347"/>
        <v/>
      </c>
      <c r="OS210" s="66" t="str">
        <f t="shared" si="1348"/>
        <v/>
      </c>
      <c r="OT210" s="66" t="str">
        <f t="shared" si="1349"/>
        <v/>
      </c>
      <c r="OU210" s="66" t="str">
        <f t="shared" si="1350"/>
        <v/>
      </c>
      <c r="OV210" s="66" t="str">
        <f t="shared" si="1351"/>
        <v/>
      </c>
      <c r="OW210" s="66" t="str">
        <f t="shared" si="1352"/>
        <v/>
      </c>
      <c r="OX210" s="66" t="str">
        <f t="shared" si="1353"/>
        <v/>
      </c>
      <c r="OY210" s="126">
        <f t="shared" si="1354"/>
        <v>0.80248442575493761</v>
      </c>
      <c r="OZ210" s="66" t="str">
        <f t="shared" si="1355"/>
        <v>kg/GJ delivered</v>
      </c>
      <c r="PA210" s="126">
        <f t="shared" si="1356"/>
        <v>0.30093165965810159</v>
      </c>
      <c r="PB210" s="66" t="str">
        <f t="shared" si="1357"/>
        <v>kg/GJ delivered</v>
      </c>
      <c r="PC210" s="126">
        <f t="shared" si="1358"/>
        <v>0.47145960013102584</v>
      </c>
      <c r="PD210" s="66" t="str">
        <f t="shared" si="1359"/>
        <v>kg/GJ delivered</v>
      </c>
      <c r="PE210" s="66" t="str">
        <f t="shared" si="1360"/>
        <v/>
      </c>
      <c r="PF210" s="66" t="str">
        <f t="shared" si="1361"/>
        <v/>
      </c>
      <c r="PG210" s="66" t="str">
        <f t="shared" si="1362"/>
        <v/>
      </c>
      <c r="PH210" s="66" t="str">
        <f t="shared" si="1363"/>
        <v/>
      </c>
      <c r="PI210" s="66" t="str">
        <f t="shared" si="1364"/>
        <v/>
      </c>
      <c r="PJ210" s="66" t="str">
        <f t="shared" si="1365"/>
        <v/>
      </c>
      <c r="PK210" s="66" t="str">
        <f t="shared" si="1366"/>
        <v/>
      </c>
      <c r="PL210" s="66" t="str">
        <f t="shared" si="1367"/>
        <v/>
      </c>
      <c r="PM210" s="66" t="str">
        <f t="shared" si="1368"/>
        <v/>
      </c>
      <c r="PN210" s="66" t="str">
        <f t="shared" si="1369"/>
        <v/>
      </c>
      <c r="PO210" s="66" t="str">
        <f t="shared" si="1370"/>
        <v/>
      </c>
      <c r="PP210" s="66" t="str">
        <f t="shared" si="1371"/>
        <v/>
      </c>
      <c r="PQ210" s="66" t="str">
        <f t="shared" si="1372"/>
        <v/>
      </c>
      <c r="PR210" s="66" t="str">
        <f t="shared" si="1373"/>
        <v/>
      </c>
      <c r="PS210" s="66" t="str">
        <f t="shared" si="1374"/>
        <v/>
      </c>
      <c r="PT210" s="66" t="str">
        <f t="shared" si="1375"/>
        <v/>
      </c>
      <c r="PU210" s="66" t="str">
        <f t="shared" si="1376"/>
        <v/>
      </c>
      <c r="PV210" s="66" t="str">
        <f t="shared" si="1377"/>
        <v/>
      </c>
      <c r="PW210" s="66" t="str">
        <f t="shared" si="1378"/>
        <v/>
      </c>
      <c r="PX210" s="66" t="str">
        <f t="shared" si="1379"/>
        <v/>
      </c>
      <c r="PY210" s="66" t="str">
        <f t="shared" si="1380"/>
        <v/>
      </c>
      <c r="PZ210" s="66" t="str">
        <f t="shared" si="1381"/>
        <v/>
      </c>
      <c r="QA210" s="66" t="str">
        <f t="shared" si="1382"/>
        <v/>
      </c>
      <c r="QB210" s="66" t="str">
        <f t="shared" si="1383"/>
        <v/>
      </c>
      <c r="QC210" s="66" t="str">
        <f t="shared" si="1384"/>
        <v/>
      </c>
      <c r="QD210" s="66" t="str">
        <f t="shared" si="1385"/>
        <v/>
      </c>
      <c r="QE210" s="66" t="str">
        <f t="shared" si="1386"/>
        <v/>
      </c>
      <c r="QF210" s="66" t="str">
        <f t="shared" si="1387"/>
        <v/>
      </c>
      <c r="QG210" s="66" t="str">
        <f t="shared" si="1388"/>
        <v/>
      </c>
      <c r="QH210" s="66" t="str">
        <f t="shared" si="1389"/>
        <v/>
      </c>
      <c r="QI210" s="66" t="str">
        <f t="shared" si="1390"/>
        <v/>
      </c>
      <c r="QJ210" s="66" t="str">
        <f t="shared" si="1391"/>
        <v/>
      </c>
      <c r="QK210" s="66" t="str">
        <f t="shared" si="1392"/>
        <v/>
      </c>
      <c r="QL210" s="66" t="str">
        <f t="shared" si="1393"/>
        <v/>
      </c>
      <c r="QM210" s="66" t="str">
        <f t="shared" si="1394"/>
        <v/>
      </c>
      <c r="QN210" s="66" t="str">
        <f t="shared" si="1395"/>
        <v/>
      </c>
      <c r="QO210" s="66" t="str">
        <f t="shared" si="1396"/>
        <v/>
      </c>
      <c r="QP210" s="66" t="str">
        <f t="shared" si="1397"/>
        <v/>
      </c>
      <c r="QQ210" s="66" t="str">
        <f t="shared" si="1398"/>
        <v/>
      </c>
      <c r="QR210" s="66" t="str">
        <f t="shared" si="1399"/>
        <v/>
      </c>
      <c r="QS210" s="66" t="str">
        <f t="shared" si="1400"/>
        <v/>
      </c>
      <c r="QT210" s="66" t="str">
        <f t="shared" si="1401"/>
        <v/>
      </c>
      <c r="QU210" s="66" t="str">
        <f t="shared" si="1402"/>
        <v/>
      </c>
      <c r="QV210" s="66" t="str">
        <f t="shared" si="1403"/>
        <v/>
      </c>
      <c r="QW210" s="66" t="str">
        <f t="shared" si="1404"/>
        <v/>
      </c>
      <c r="QX210" s="66" t="str">
        <f t="shared" si="1405"/>
        <v/>
      </c>
      <c r="QY210" s="66" t="str">
        <f t="shared" si="1406"/>
        <v/>
      </c>
      <c r="QZ210" s="66" t="str">
        <f t="shared" si="1407"/>
        <v/>
      </c>
      <c r="RA210" s="66" t="str">
        <f t="shared" si="1408"/>
        <v/>
      </c>
      <c r="RB210" s="66" t="str">
        <f t="shared" si="1409"/>
        <v/>
      </c>
      <c r="RC210" s="66" t="str">
        <f t="shared" si="1410"/>
        <v/>
      </c>
      <c r="RD210" s="66" t="str">
        <f t="shared" si="1411"/>
        <v/>
      </c>
      <c r="RE210" s="66" t="str">
        <f t="shared" si="1412"/>
        <v/>
      </c>
      <c r="RF210" s="66" t="str">
        <f t="shared" si="1413"/>
        <v/>
      </c>
      <c r="RG210" s="66" t="str">
        <f t="shared" si="1414"/>
        <v/>
      </c>
      <c r="RH210" s="66" t="str">
        <f t="shared" si="1415"/>
        <v/>
      </c>
      <c r="RI210" s="66" t="str">
        <f t="shared" si="1416"/>
        <v/>
      </c>
      <c r="RJ210" s="66" t="str">
        <f t="shared" si="1417"/>
        <v/>
      </c>
      <c r="RK210" s="66" t="str">
        <f t="shared" si="1418"/>
        <v/>
      </c>
      <c r="RL210" s="66" t="str">
        <f t="shared" si="1419"/>
        <v/>
      </c>
      <c r="RM210" s="66" t="str">
        <f t="shared" si="1420"/>
        <v/>
      </c>
      <c r="RN210" s="66" t="str">
        <f t="shared" si="1421"/>
        <v/>
      </c>
      <c r="RO210" s="66" t="str">
        <f t="shared" si="1422"/>
        <v/>
      </c>
      <c r="RP210" s="66" t="str">
        <f t="shared" si="1423"/>
        <v/>
      </c>
      <c r="RQ210" s="66" t="str">
        <f t="shared" si="1424"/>
        <v/>
      </c>
      <c r="RR210" s="66" t="str">
        <f t="shared" si="1425"/>
        <v/>
      </c>
      <c r="RS210" s="66" t="str">
        <f t="shared" si="1426"/>
        <v/>
      </c>
      <c r="RT210" s="66" t="str">
        <f t="shared" si="1427"/>
        <v/>
      </c>
      <c r="RU210" s="66" t="str">
        <f t="shared" si="1428"/>
        <v/>
      </c>
      <c r="RV210" s="66" t="str">
        <f t="shared" si="1429"/>
        <v/>
      </c>
      <c r="RW210" s="66" t="str">
        <f t="shared" si="1430"/>
        <v/>
      </c>
      <c r="RX210" s="66" t="str">
        <f t="shared" si="1431"/>
        <v/>
      </c>
      <c r="RY210" s="66" t="str">
        <f t="shared" si="1432"/>
        <v/>
      </c>
      <c r="RZ210" s="66" t="str">
        <f t="shared" si="1433"/>
        <v/>
      </c>
      <c r="SA210" s="66" t="str">
        <f t="shared" si="1434"/>
        <v/>
      </c>
      <c r="SB210" s="66" t="str">
        <f t="shared" si="1435"/>
        <v/>
      </c>
      <c r="SC210" s="66" t="str">
        <f t="shared" si="1436"/>
        <v/>
      </c>
      <c r="SD210" s="66" t="str">
        <f t="shared" si="1437"/>
        <v/>
      </c>
      <c r="SE210" s="66" t="str">
        <f t="shared" si="1438"/>
        <v/>
      </c>
      <c r="SF210" s="66" t="str">
        <f t="shared" si="1439"/>
        <v/>
      </c>
      <c r="SG210" s="66" t="str">
        <f t="shared" si="1440"/>
        <v/>
      </c>
      <c r="SH210" s="66" t="str">
        <f t="shared" si="1441"/>
        <v/>
      </c>
      <c r="SI210" s="66" t="str">
        <f t="shared" si="1442"/>
        <v/>
      </c>
      <c r="SJ210" s="66" t="str">
        <f t="shared" si="1443"/>
        <v/>
      </c>
      <c r="SK210" s="66" t="str">
        <f t="shared" si="1444"/>
        <v/>
      </c>
      <c r="SL210" s="66" t="str">
        <f t="shared" si="1445"/>
        <v/>
      </c>
      <c r="SM210" s="66" t="str">
        <f t="shared" si="1446"/>
        <v/>
      </c>
      <c r="SN210" s="66" t="str">
        <f t="shared" si="1447"/>
        <v/>
      </c>
      <c r="SO210" s="66" t="str">
        <f t="shared" si="1448"/>
        <v/>
      </c>
      <c r="SP210" s="66" t="str">
        <f t="shared" si="1449"/>
        <v/>
      </c>
      <c r="SQ210" s="66" t="str">
        <f t="shared" si="1450"/>
        <v/>
      </c>
      <c r="SR210" s="66" t="str">
        <f t="shared" si="1451"/>
        <v/>
      </c>
      <c r="SS210" s="66" t="str">
        <f t="shared" si="1452"/>
        <v/>
      </c>
      <c r="ST210" s="66" t="str">
        <f t="shared" si="1453"/>
        <v/>
      </c>
      <c r="SU210" s="66" t="str">
        <f t="shared" si="1454"/>
        <v/>
      </c>
      <c r="SV210" s="66" t="str">
        <f t="shared" si="1455"/>
        <v/>
      </c>
      <c r="SW210" s="66" t="str">
        <f t="shared" si="1456"/>
        <v/>
      </c>
      <c r="SX210" s="66" t="str">
        <f t="shared" si="1457"/>
        <v/>
      </c>
      <c r="SY210" s="66" t="str">
        <f t="shared" si="1458"/>
        <v/>
      </c>
      <c r="SZ210" s="66" t="str">
        <f t="shared" si="1459"/>
        <v/>
      </c>
      <c r="TA210" s="66" t="str">
        <f t="shared" si="1460"/>
        <v/>
      </c>
      <c r="TB210" s="66" t="str">
        <f t="shared" si="1461"/>
        <v/>
      </c>
      <c r="TC210" s="66" t="str">
        <f t="shared" si="1462"/>
        <v/>
      </c>
      <c r="TD210" s="66" t="str">
        <f t="shared" si="1463"/>
        <v/>
      </c>
      <c r="TE210" s="66" t="str">
        <f t="shared" si="1464"/>
        <v/>
      </c>
      <c r="TF210" s="66" t="str">
        <f t="shared" si="1465"/>
        <v/>
      </c>
      <c r="TG210" s="66" t="str">
        <f t="shared" si="1466"/>
        <v/>
      </c>
      <c r="TH210" s="66" t="str">
        <f t="shared" si="1467"/>
        <v/>
      </c>
      <c r="TI210" s="66" t="str">
        <f t="shared" si="1468"/>
        <v/>
      </c>
      <c r="TJ210" s="66" t="str">
        <f t="shared" si="1469"/>
        <v/>
      </c>
      <c r="TK210" s="66" t="str">
        <f t="shared" si="1470"/>
        <v/>
      </c>
      <c r="TL210" s="66" t="str">
        <f t="shared" si="1471"/>
        <v/>
      </c>
      <c r="TM210" s="66" t="str">
        <f t="shared" si="1472"/>
        <v/>
      </c>
      <c r="TN210" s="66" t="str">
        <f t="shared" si="1473"/>
        <v/>
      </c>
      <c r="TO210" s="66" t="str">
        <f t="shared" si="1474"/>
        <v/>
      </c>
      <c r="TP210" s="66" t="str">
        <f t="shared" si="1475"/>
        <v/>
      </c>
      <c r="TQ210" s="66" t="str">
        <f t="shared" si="1476"/>
        <v/>
      </c>
      <c r="TR210" s="66" t="str">
        <f t="shared" si="1477"/>
        <v/>
      </c>
      <c r="TS210" s="66" t="str">
        <f t="shared" si="1478"/>
        <v/>
      </c>
      <c r="TT210" s="66" t="str">
        <f t="shared" si="1479"/>
        <v/>
      </c>
      <c r="TU210" s="66" t="str">
        <f t="shared" si="1480"/>
        <v/>
      </c>
      <c r="TV210" s="66" t="str">
        <f t="shared" si="1481"/>
        <v/>
      </c>
      <c r="TW210" s="66" t="str">
        <f t="shared" si="1482"/>
        <v/>
      </c>
      <c r="TX210" s="66" t="str">
        <f t="shared" si="1483"/>
        <v/>
      </c>
      <c r="TY210" s="66" t="str">
        <f t="shared" si="1484"/>
        <v/>
      </c>
      <c r="TZ210" s="66" t="str">
        <f t="shared" si="1485"/>
        <v/>
      </c>
      <c r="UA210" s="66" t="str">
        <f t="shared" si="1486"/>
        <v/>
      </c>
      <c r="UB210" s="66" t="str">
        <f t="shared" si="1487"/>
        <v/>
      </c>
      <c r="UC210" s="66" t="str">
        <f t="shared" si="1488"/>
        <v/>
      </c>
      <c r="UD210" s="66" t="str">
        <f t="shared" si="1489"/>
        <v/>
      </c>
      <c r="UE210" s="66" t="str">
        <f t="shared" si="1490"/>
        <v/>
      </c>
      <c r="UF210" s="66" t="str">
        <f t="shared" si="1491"/>
        <v/>
      </c>
      <c r="UG210" s="66" t="str">
        <f t="shared" si="1492"/>
        <v/>
      </c>
      <c r="UH210" s="66" t="str">
        <f t="shared" si="1493"/>
        <v/>
      </c>
      <c r="UI210" s="66" t="str">
        <f t="shared" si="1494"/>
        <v/>
      </c>
      <c r="UJ210" s="66" t="str">
        <f t="shared" si="1495"/>
        <v/>
      </c>
      <c r="UK210" s="66" t="str">
        <f t="shared" si="1496"/>
        <v/>
      </c>
      <c r="UL210" s="66" t="str">
        <f t="shared" si="1497"/>
        <v/>
      </c>
      <c r="UM210" s="66" t="str">
        <f t="shared" si="1498"/>
        <v/>
      </c>
      <c r="UN210" s="66" t="str">
        <f t="shared" si="1499"/>
        <v/>
      </c>
      <c r="UO210" s="66" t="str">
        <f t="shared" si="1500"/>
        <v/>
      </c>
      <c r="UP210" s="66" t="str">
        <f t="shared" si="1501"/>
        <v/>
      </c>
      <c r="UQ210" s="66" t="str">
        <f t="shared" si="1502"/>
        <v/>
      </c>
      <c r="UR210" s="66" t="str">
        <f t="shared" si="1503"/>
        <v/>
      </c>
      <c r="US210" s="66" t="str">
        <f t="shared" si="1504"/>
        <v/>
      </c>
      <c r="UT210" s="66" t="str">
        <f t="shared" si="1505"/>
        <v/>
      </c>
      <c r="UU210" s="66" t="str">
        <f t="shared" si="1506"/>
        <v/>
      </c>
      <c r="UV210" s="66" t="str">
        <f t="shared" si="1507"/>
        <v/>
      </c>
      <c r="UW210" s="66" t="str">
        <f t="shared" si="1508"/>
        <v/>
      </c>
      <c r="UX210" s="66" t="str">
        <f t="shared" si="1509"/>
        <v/>
      </c>
      <c r="UY210" s="66" t="str">
        <f t="shared" si="1510"/>
        <v/>
      </c>
      <c r="UZ210" s="66" t="str">
        <f t="shared" si="1511"/>
        <v/>
      </c>
      <c r="VA210" s="66" t="str">
        <f t="shared" si="1512"/>
        <v/>
      </c>
      <c r="VB210" s="66" t="str">
        <f t="shared" si="1513"/>
        <v/>
      </c>
      <c r="VC210" s="66" t="str">
        <f t="shared" si="1514"/>
        <v/>
      </c>
      <c r="VD210" s="66" t="str">
        <f t="shared" si="1515"/>
        <v/>
      </c>
      <c r="VE210" s="66" t="str">
        <f t="shared" si="1516"/>
        <v/>
      </c>
      <c r="VF210" s="66" t="str">
        <f t="shared" si="1517"/>
        <v/>
      </c>
      <c r="VG210" s="66" t="str">
        <f t="shared" si="1518"/>
        <v/>
      </c>
      <c r="VH210" s="66" t="str">
        <f t="shared" si="1519"/>
        <v/>
      </c>
      <c r="VI210" s="66" t="str">
        <f t="shared" si="1520"/>
        <v/>
      </c>
      <c r="VJ210" s="66" t="str">
        <f t="shared" si="1521"/>
        <v/>
      </c>
      <c r="VK210" s="66" t="str">
        <f t="shared" si="1522"/>
        <v/>
      </c>
      <c r="VL210" s="66" t="str">
        <f t="shared" si="1523"/>
        <v/>
      </c>
      <c r="VM210" s="66" t="str">
        <f t="shared" si="1524"/>
        <v/>
      </c>
      <c r="VN210" s="66" t="str">
        <f t="shared" si="1525"/>
        <v/>
      </c>
      <c r="VO210" s="66" t="str">
        <f t="shared" si="1526"/>
        <v/>
      </c>
      <c r="VP210" s="66" t="str">
        <f t="shared" si="1527"/>
        <v/>
      </c>
      <c r="VQ210" s="66" t="str">
        <f t="shared" si="1528"/>
        <v/>
      </c>
      <c r="VR210" s="66" t="str">
        <f t="shared" si="1529"/>
        <v/>
      </c>
      <c r="VS210" s="66" t="str">
        <f t="shared" si="1530"/>
        <v/>
      </c>
      <c r="VT210" s="66" t="str">
        <f t="shared" si="1531"/>
        <v/>
      </c>
      <c r="VU210" s="66" t="str">
        <f t="shared" si="1532"/>
        <v/>
      </c>
      <c r="VV210" s="66" t="str">
        <f t="shared" si="1533"/>
        <v/>
      </c>
      <c r="VW210" s="66" t="str">
        <f t="shared" si="1534"/>
        <v/>
      </c>
      <c r="VX210" s="66" t="str">
        <f t="shared" si="1535"/>
        <v/>
      </c>
      <c r="VY210" s="66" t="str">
        <f t="shared" si="1536"/>
        <v/>
      </c>
      <c r="VZ210" s="66" t="str">
        <f t="shared" si="1537"/>
        <v/>
      </c>
      <c r="WA210" s="66" t="str">
        <f t="shared" si="1538"/>
        <v/>
      </c>
      <c r="WB210" s="66" t="str">
        <f t="shared" si="1539"/>
        <v/>
      </c>
      <c r="WC210" s="66" t="str">
        <f t="shared" si="1540"/>
        <v/>
      </c>
      <c r="WD210" s="66" t="str">
        <f t="shared" si="1541"/>
        <v/>
      </c>
      <c r="WE210" s="66" t="str">
        <f t="shared" si="1542"/>
        <v/>
      </c>
      <c r="WF210" s="66" t="str">
        <f t="shared" si="1543"/>
        <v/>
      </c>
      <c r="WG210" s="66" t="str">
        <f t="shared" si="1544"/>
        <v/>
      </c>
      <c r="WH210" s="66" t="str">
        <f t="shared" si="1545"/>
        <v/>
      </c>
      <c r="WI210" s="66" t="str">
        <f t="shared" si="1546"/>
        <v/>
      </c>
      <c r="WJ210" s="66" t="str">
        <f t="shared" si="1547"/>
        <v/>
      </c>
      <c r="WK210" s="66" t="str">
        <f t="shared" si="1548"/>
        <v/>
      </c>
      <c r="WL210" s="66" t="str">
        <f t="shared" si="1549"/>
        <v/>
      </c>
      <c r="WM210" s="66" t="str">
        <f t="shared" si="1550"/>
        <v/>
      </c>
      <c r="WN210" s="66" t="str">
        <f t="shared" si="1551"/>
        <v/>
      </c>
      <c r="WO210" s="66" t="str">
        <f t="shared" si="1552"/>
        <v/>
      </c>
      <c r="WP210" s="66" t="str">
        <f t="shared" si="1553"/>
        <v/>
      </c>
      <c r="WQ210" s="66" t="str">
        <f t="shared" si="1554"/>
        <v/>
      </c>
      <c r="WR210" s="66" t="str">
        <f t="shared" si="1555"/>
        <v/>
      </c>
      <c r="WS210" s="66" t="str">
        <f t="shared" si="1556"/>
        <v/>
      </c>
      <c r="WT210" s="66" t="str">
        <f t="shared" si="1557"/>
        <v/>
      </c>
      <c r="WU210" s="66" t="str">
        <f t="shared" si="1558"/>
        <v/>
      </c>
      <c r="WV210" s="66" t="str">
        <f t="shared" si="1559"/>
        <v/>
      </c>
      <c r="WW210" s="66" t="str">
        <f t="shared" si="1560"/>
        <v/>
      </c>
      <c r="WX210" s="66" t="str">
        <f t="shared" si="1561"/>
        <v/>
      </c>
      <c r="WY210" s="66" t="str">
        <f t="shared" si="1562"/>
        <v/>
      </c>
      <c r="WZ210" s="66" t="str">
        <f t="shared" si="1563"/>
        <v/>
      </c>
      <c r="XA210" s="66" t="str">
        <f t="shared" si="1564"/>
        <v/>
      </c>
      <c r="XB210" s="66" t="str">
        <f t="shared" si="1565"/>
        <v/>
      </c>
      <c r="XC210" s="66" t="str">
        <f t="shared" si="1566"/>
        <v/>
      </c>
      <c r="XD210" s="66" t="str">
        <f t="shared" si="1567"/>
        <v/>
      </c>
      <c r="XE210" s="66" t="str">
        <f t="shared" si="1568"/>
        <v/>
      </c>
      <c r="XF210" s="66" t="str">
        <f t="shared" si="1569"/>
        <v/>
      </c>
      <c r="XG210" s="66" t="str">
        <f t="shared" si="1570"/>
        <v/>
      </c>
      <c r="XH210" s="66" t="str">
        <f t="shared" si="1571"/>
        <v/>
      </c>
      <c r="XI210" s="66" t="str">
        <f t="shared" si="1572"/>
        <v/>
      </c>
      <c r="XJ210" s="66" t="str">
        <f t="shared" si="1573"/>
        <v/>
      </c>
      <c r="XK210" s="66" t="str">
        <f t="shared" si="1574"/>
        <v/>
      </c>
      <c r="XL210" s="66" t="str">
        <f t="shared" si="1575"/>
        <v/>
      </c>
      <c r="XM210" s="66" t="str">
        <f t="shared" si="1576"/>
        <v/>
      </c>
      <c r="XN210" s="66" t="str">
        <f t="shared" si="1577"/>
        <v/>
      </c>
      <c r="XO210" s="66" t="str">
        <f t="shared" si="1578"/>
        <v/>
      </c>
      <c r="XP210" s="66" t="str">
        <f t="shared" si="1579"/>
        <v/>
      </c>
      <c r="XQ210" s="66" t="str">
        <f t="shared" si="1580"/>
        <v/>
      </c>
      <c r="XR210" s="66" t="str">
        <f t="shared" si="1581"/>
        <v/>
      </c>
      <c r="XS210" s="66" t="str">
        <f t="shared" si="1582"/>
        <v/>
      </c>
      <c r="XT210" s="66" t="str">
        <f t="shared" si="1583"/>
        <v/>
      </c>
      <c r="XU210" s="66" t="str">
        <f t="shared" si="1584"/>
        <v/>
      </c>
      <c r="XV210" s="66" t="str">
        <f t="shared" si="1585"/>
        <v/>
      </c>
      <c r="XW210" s="66" t="str">
        <f t="shared" si="1586"/>
        <v/>
      </c>
      <c r="XX210" s="66" t="str">
        <f t="shared" si="1587"/>
        <v/>
      </c>
      <c r="XY210" s="66" t="str">
        <f t="shared" si="1588"/>
        <v/>
      </c>
      <c r="XZ210" s="66" t="str">
        <f t="shared" si="1589"/>
        <v/>
      </c>
      <c r="YA210" s="66" t="str">
        <f t="shared" si="1590"/>
        <v/>
      </c>
      <c r="YB210" s="66" t="str">
        <f t="shared" si="1591"/>
        <v/>
      </c>
      <c r="YC210" s="66" t="str">
        <f t="shared" si="1592"/>
        <v/>
      </c>
      <c r="YD210" s="66" t="str">
        <f t="shared" si="1593"/>
        <v/>
      </c>
      <c r="YE210" s="66" t="str">
        <f t="shared" si="1594"/>
        <v/>
      </c>
      <c r="YF210" s="66" t="str">
        <f t="shared" si="1595"/>
        <v/>
      </c>
      <c r="YG210" s="66" t="str">
        <f t="shared" si="1596"/>
        <v/>
      </c>
      <c r="YH210" s="66" t="str">
        <f t="shared" si="1597"/>
        <v/>
      </c>
      <c r="YI210" s="66" t="str">
        <f t="shared" si="1598"/>
        <v/>
      </c>
      <c r="YJ210" s="66" t="str">
        <f t="shared" si="1599"/>
        <v/>
      </c>
      <c r="YK210" s="66" t="str">
        <f t="shared" si="1600"/>
        <v/>
      </c>
      <c r="YL210" s="66" t="str">
        <f t="shared" si="1601"/>
        <v/>
      </c>
      <c r="YM210" s="66" t="str">
        <f t="shared" si="1602"/>
        <v/>
      </c>
      <c r="YN210" s="66" t="str">
        <f t="shared" si="1603"/>
        <v/>
      </c>
      <c r="YO210" s="66" t="str">
        <f t="shared" si="1604"/>
        <v/>
      </c>
      <c r="YP210" s="66" t="str">
        <f t="shared" si="1605"/>
        <v/>
      </c>
      <c r="YQ210" s="66" t="str">
        <f t="shared" si="1606"/>
        <v/>
      </c>
      <c r="YR210" s="66" t="str">
        <f t="shared" si="1607"/>
        <v/>
      </c>
      <c r="YS210" s="66" t="str">
        <f t="shared" si="1608"/>
        <v/>
      </c>
      <c r="YT210" s="66" t="str">
        <f t="shared" si="1609"/>
        <v/>
      </c>
      <c r="YU210" s="66" t="str">
        <f t="shared" si="1610"/>
        <v/>
      </c>
      <c r="YV210" s="66" t="str">
        <f t="shared" si="1611"/>
        <v/>
      </c>
      <c r="YW210" s="66" t="str">
        <f t="shared" si="1612"/>
        <v/>
      </c>
      <c r="YX210" s="66" t="str">
        <f t="shared" si="1613"/>
        <v/>
      </c>
      <c r="YY210" s="66" t="str">
        <f t="shared" si="1614"/>
        <v/>
      </c>
      <c r="YZ210" s="66" t="str">
        <f t="shared" si="1615"/>
        <v/>
      </c>
      <c r="ZA210" s="66" t="str">
        <f t="shared" si="1616"/>
        <v/>
      </c>
      <c r="ZB210" s="66" t="str">
        <f t="shared" si="1617"/>
        <v/>
      </c>
      <c r="ZC210" s="66" t="str">
        <f t="shared" si="1618"/>
        <v/>
      </c>
      <c r="ZD210" s="66" t="str">
        <f t="shared" si="1619"/>
        <v/>
      </c>
      <c r="ZE210" s="66" t="str">
        <f t="shared" si="1620"/>
        <v/>
      </c>
      <c r="ZF210" s="66" t="str">
        <f t="shared" si="1621"/>
        <v/>
      </c>
      <c r="ZG210" s="66" t="str">
        <f t="shared" si="1622"/>
        <v/>
      </c>
      <c r="ZH210" s="66" t="str">
        <f t="shared" si="1623"/>
        <v/>
      </c>
      <c r="ZI210" s="66" t="str">
        <f t="shared" si="1624"/>
        <v/>
      </c>
      <c r="ZJ210" s="66" t="str">
        <f t="shared" si="1625"/>
        <v/>
      </c>
      <c r="ZK210" s="66" t="str">
        <f t="shared" si="1626"/>
        <v/>
      </c>
      <c r="ZL210" s="66" t="str">
        <f t="shared" si="1627"/>
        <v/>
      </c>
      <c r="ZM210" s="66" t="str">
        <f t="shared" si="1628"/>
        <v/>
      </c>
      <c r="ZN210" s="66" t="str">
        <f t="shared" si="1629"/>
        <v/>
      </c>
      <c r="ZO210" s="66" t="str">
        <f t="shared" si="1630"/>
        <v/>
      </c>
      <c r="ZP210" s="66" t="str">
        <f t="shared" si="1631"/>
        <v/>
      </c>
      <c r="ZQ210" s="66" t="str">
        <f t="shared" si="1632"/>
        <v/>
      </c>
      <c r="ZR210" s="66" t="str">
        <f t="shared" si="1633"/>
        <v/>
      </c>
      <c r="ZS210" s="66" t="str">
        <f t="shared" si="1634"/>
        <v/>
      </c>
      <c r="ZT210" s="66" t="str">
        <f t="shared" si="1635"/>
        <v/>
      </c>
      <c r="ZU210" s="66" t="str">
        <f t="shared" si="1636"/>
        <v/>
      </c>
      <c r="ZV210" s="66" t="str">
        <f t="shared" si="1637"/>
        <v/>
      </c>
      <c r="ZW210" s="66" t="str">
        <f t="shared" si="1638"/>
        <v/>
      </c>
      <c r="ZX210" s="66" t="str">
        <f t="shared" si="1639"/>
        <v/>
      </c>
      <c r="ZY210" s="66" t="str">
        <f t="shared" si="1640"/>
        <v/>
      </c>
      <c r="ZZ210" s="66" t="str">
        <f t="shared" si="1641"/>
        <v/>
      </c>
      <c r="AAA210" s="66" t="str">
        <f t="shared" si="1642"/>
        <v/>
      </c>
      <c r="AAB210" s="66" t="str">
        <f t="shared" si="1643"/>
        <v/>
      </c>
      <c r="AAC210" s="66" t="str">
        <f t="shared" si="1644"/>
        <v/>
      </c>
      <c r="AAD210" s="66" t="str">
        <f t="shared" si="1645"/>
        <v/>
      </c>
      <c r="AAE210" s="66" t="str">
        <f t="shared" si="1646"/>
        <v/>
      </c>
      <c r="AAF210" s="66" t="str">
        <f t="shared" si="1647"/>
        <v/>
      </c>
      <c r="AAG210" s="66" t="str">
        <f t="shared" si="1648"/>
        <v/>
      </c>
      <c r="AAH210" s="66" t="str">
        <f t="shared" si="1649"/>
        <v/>
      </c>
      <c r="AAI210" s="66" t="str">
        <f t="shared" si="1650"/>
        <v/>
      </c>
      <c r="AAJ210" s="66" t="str">
        <f t="shared" si="1651"/>
        <v/>
      </c>
      <c r="AAK210" s="66" t="str">
        <f t="shared" si="1652"/>
        <v/>
      </c>
      <c r="AAL210" s="66" t="str">
        <f t="shared" si="1653"/>
        <v/>
      </c>
      <c r="AAM210" s="66" t="str">
        <f t="shared" si="1654"/>
        <v/>
      </c>
      <c r="AAN210" s="66" t="str">
        <f t="shared" si="1655"/>
        <v/>
      </c>
      <c r="AAO210" s="66" t="str">
        <f t="shared" si="1656"/>
        <v/>
      </c>
      <c r="AAP210" s="66" t="str">
        <f t="shared" si="1657"/>
        <v/>
      </c>
      <c r="AAQ210" s="66" t="str">
        <f t="shared" si="1658"/>
        <v/>
      </c>
      <c r="AAR210" s="66" t="str">
        <f t="shared" si="1659"/>
        <v/>
      </c>
      <c r="AAS210" s="66" t="str">
        <f t="shared" si="1660"/>
        <v/>
      </c>
      <c r="AAT210" s="66" t="str">
        <f t="shared" si="1661"/>
        <v/>
      </c>
      <c r="AAU210" s="66" t="str">
        <f t="shared" si="1662"/>
        <v/>
      </c>
      <c r="AAV210" s="66" t="str">
        <f t="shared" si="1663"/>
        <v/>
      </c>
      <c r="AAW210" s="66" t="str">
        <f t="shared" si="1664"/>
        <v/>
      </c>
      <c r="AAX210" s="66" t="str">
        <f t="shared" si="1665"/>
        <v/>
      </c>
      <c r="AAY210" s="66" t="str">
        <f t="shared" si="1666"/>
        <v/>
      </c>
      <c r="AAZ210" s="66" t="str">
        <f t="shared" si="1667"/>
        <v/>
      </c>
      <c r="ABA210" s="66" t="str">
        <f t="shared" si="1668"/>
        <v/>
      </c>
      <c r="ABB210" s="66" t="str">
        <f t="shared" si="1669"/>
        <v/>
      </c>
      <c r="ABC210" s="66" t="str">
        <f t="shared" si="1670"/>
        <v/>
      </c>
      <c r="ABD210" s="66" t="str">
        <f t="shared" si="1671"/>
        <v/>
      </c>
      <c r="ABE210" s="66" t="str">
        <f t="shared" si="1672"/>
        <v/>
      </c>
      <c r="ABF210" s="66" t="str">
        <f t="shared" si="1673"/>
        <v/>
      </c>
      <c r="ABG210" s="66" t="str">
        <f t="shared" si="1674"/>
        <v/>
      </c>
      <c r="ABH210" s="66" t="str">
        <f t="shared" si="1675"/>
        <v/>
      </c>
      <c r="ABI210" s="66" t="str">
        <f t="shared" si="1676"/>
        <v/>
      </c>
      <c r="ABJ210" s="66" t="str">
        <f t="shared" si="1677"/>
        <v/>
      </c>
      <c r="ABK210" s="66" t="str">
        <f t="shared" si="1678"/>
        <v/>
      </c>
      <c r="ABL210" s="66" t="str">
        <f t="shared" si="1679"/>
        <v/>
      </c>
      <c r="ABM210" s="66" t="str">
        <f t="shared" si="1680"/>
        <v/>
      </c>
      <c r="ABN210" s="66" t="str">
        <f t="shared" si="1681"/>
        <v/>
      </c>
      <c r="ABO210" s="66" t="str">
        <f t="shared" si="1682"/>
        <v/>
      </c>
      <c r="ABP210" s="66" t="str">
        <f t="shared" si="1683"/>
        <v/>
      </c>
      <c r="ABQ210" s="66" t="str">
        <f t="shared" si="1684"/>
        <v/>
      </c>
      <c r="ABR210" s="66" t="str">
        <f t="shared" si="1685"/>
        <v/>
      </c>
      <c r="ABS210" s="66" t="str">
        <f t="shared" si="1686"/>
        <v/>
      </c>
      <c r="ABT210" s="66" t="str">
        <f t="shared" si="1687"/>
        <v/>
      </c>
      <c r="ABU210" s="66" t="str">
        <f t="shared" si="1688"/>
        <v/>
      </c>
      <c r="ABV210" s="66" t="str">
        <f t="shared" si="1689"/>
        <v/>
      </c>
      <c r="ABW210" s="66" t="str">
        <f t="shared" si="1690"/>
        <v/>
      </c>
      <c r="ABX210" s="66" t="str">
        <f t="shared" si="1691"/>
        <v/>
      </c>
      <c r="ABY210" s="66" t="str">
        <f t="shared" si="1692"/>
        <v/>
      </c>
      <c r="ABZ210" s="66" t="str">
        <f t="shared" si="1693"/>
        <v/>
      </c>
      <c r="ACA210" s="66" t="str">
        <f t="shared" si="1694"/>
        <v/>
      </c>
      <c r="ACB210" s="66" t="str">
        <f t="shared" si="1695"/>
        <v/>
      </c>
      <c r="ACC210" s="66" t="str">
        <f t="shared" si="1696"/>
        <v/>
      </c>
      <c r="ACD210" s="66" t="str">
        <f t="shared" si="1697"/>
        <v/>
      </c>
      <c r="ACE210" s="66" t="str">
        <f t="shared" si="1698"/>
        <v/>
      </c>
      <c r="ACF210" s="66" t="str">
        <f t="shared" si="1699"/>
        <v/>
      </c>
      <c r="ACG210" s="66" t="str">
        <f t="shared" si="1700"/>
        <v/>
      </c>
      <c r="ACH210" s="66" t="str">
        <f t="shared" si="1701"/>
        <v/>
      </c>
      <c r="ACI210" s="66" t="str">
        <f t="shared" si="1702"/>
        <v/>
      </c>
      <c r="ACJ210" s="66" t="str">
        <f t="shared" si="1703"/>
        <v/>
      </c>
      <c r="ACK210" s="66" t="str">
        <f t="shared" si="1704"/>
        <v/>
      </c>
      <c r="ACL210" s="66" t="str">
        <f t="shared" si="1705"/>
        <v/>
      </c>
      <c r="ACM210" s="66" t="str">
        <f t="shared" ref="ACM210:ACN210" si="1724">IF(AND(ACS$3="Unit", ACL210=""), "", IF(AND(ACS$3="Unit", ACL210="-"),"", IF(ACS$3="Unit", "kg/GJ delivered", IF(AND(NY210&lt;&gt;"", NY210&lt;&gt;"-", NX210="-"),"", IF($H210="","", IF(NX210="nd", "",IF(NX210="&lt;n.a.&gt;", "", IF(NY210="#/MJ", "", IF(NY210="kg/GJ delivered",NX210,IF(NY210="g/MJ delivered",NX210,IF(NY210="kg/MJ delivered",NX210*1000,IF(NY210="mg/MJ delivered",NX210/1000,IF(NY210="g/kg",((NX210)*(1/$I210)*(1/$H210)),IF(NY210="mg/kg",((NX210/1000)*(1/$I210)*(1/$H210)),IF(NY210="mg/MJ delivered",NX210/1000,IF(NY210="-","","Error"))))))))))))))))</f>
        <v/>
      </c>
      <c r="ACN210" s="66" t="str">
        <f t="shared" si="1724"/>
        <v/>
      </c>
      <c r="ACO210" s="66" t="str">
        <f t="shared" si="1707"/>
        <v/>
      </c>
      <c r="ACP210" s="66" t="str">
        <f t="shared" si="1708"/>
        <v/>
      </c>
      <c r="ACQ210" s="66" t="str">
        <f t="shared" si="1709"/>
        <v/>
      </c>
      <c r="ACR210" s="66" t="str">
        <f t="shared" si="1710"/>
        <v/>
      </c>
      <c r="ACS210" s="66" t="str">
        <f t="shared" si="1711"/>
        <v/>
      </c>
      <c r="ACT210" s="66" t="str">
        <f t="shared" si="1712"/>
        <v/>
      </c>
    </row>
    <row r="211" spans="2:774" ht="15.75" customHeight="1" x14ac:dyDescent="0.25">
      <c r="B211" s="66">
        <v>308</v>
      </c>
      <c r="C211" s="66" t="s">
        <v>1128</v>
      </c>
      <c r="D211" s="66" t="s">
        <v>1115</v>
      </c>
      <c r="E211" s="156" t="s">
        <v>844</v>
      </c>
      <c r="F211" s="66" t="s">
        <v>497</v>
      </c>
      <c r="G211" s="66" t="s">
        <v>490</v>
      </c>
      <c r="H211" s="126">
        <v>0.122</v>
      </c>
      <c r="I211" s="130">
        <f>'Heating Values'!E136</f>
        <v>15.000664556962024</v>
      </c>
      <c r="J211" s="66" t="str">
        <f t="shared" si="1320"/>
        <v>Firewood, Traditional, CN</v>
      </c>
      <c r="K211" s="66" t="s">
        <v>1254</v>
      </c>
      <c r="L211" s="66" t="s">
        <v>1254</v>
      </c>
      <c r="M211" s="66" t="s">
        <v>1254</v>
      </c>
      <c r="N211" s="66" t="s">
        <v>1254</v>
      </c>
      <c r="O211" s="66" t="s">
        <v>1117</v>
      </c>
      <c r="P211" s="66" t="str">
        <f t="shared" si="1327"/>
        <v>CN</v>
      </c>
      <c r="Q211" s="66" t="s">
        <v>87</v>
      </c>
      <c r="R211" s="158" t="s">
        <v>128</v>
      </c>
      <c r="S211" s="158" t="s">
        <v>128</v>
      </c>
      <c r="T211" s="158" t="s">
        <v>128</v>
      </c>
      <c r="U211" s="158" t="s">
        <v>128</v>
      </c>
      <c r="V211" s="158" t="s">
        <v>128</v>
      </c>
      <c r="W211" s="158" t="s">
        <v>128</v>
      </c>
      <c r="X211" s="158" t="s">
        <v>128</v>
      </c>
      <c r="Y211" s="158" t="s">
        <v>128</v>
      </c>
      <c r="Z211" s="158" t="s">
        <v>128</v>
      </c>
      <c r="AA211" s="158" t="s">
        <v>128</v>
      </c>
      <c r="AB211" s="158" t="s">
        <v>128</v>
      </c>
      <c r="AC211" s="158" t="s">
        <v>128</v>
      </c>
      <c r="AD211" s="158" t="s">
        <v>128</v>
      </c>
      <c r="AE211" s="158" t="s">
        <v>128</v>
      </c>
      <c r="AF211" s="158" t="s">
        <v>128</v>
      </c>
      <c r="AG211" s="158" t="s">
        <v>128</v>
      </c>
      <c r="AH211" s="158" t="s">
        <v>128</v>
      </c>
      <c r="AI211" s="158" t="s">
        <v>128</v>
      </c>
      <c r="AJ211" s="163" t="s">
        <v>1138</v>
      </c>
      <c r="AK211" s="158" t="s">
        <v>523</v>
      </c>
      <c r="AL211" s="163" t="s">
        <v>1146</v>
      </c>
      <c r="AM211" s="158" t="s">
        <v>523</v>
      </c>
      <c r="AN211" s="163" t="s">
        <v>619</v>
      </c>
      <c r="AO211" s="158" t="s">
        <v>523</v>
      </c>
      <c r="AP211" s="158" t="s">
        <v>128</v>
      </c>
      <c r="AQ211" s="158" t="s">
        <v>128</v>
      </c>
      <c r="AR211" s="158" t="s">
        <v>128</v>
      </c>
      <c r="AS211" s="158" t="s">
        <v>128</v>
      </c>
      <c r="AT211" s="158" t="s">
        <v>128</v>
      </c>
      <c r="AU211" s="158" t="s">
        <v>128</v>
      </c>
      <c r="AV211" s="158" t="s">
        <v>128</v>
      </c>
      <c r="AW211" s="158" t="s">
        <v>128</v>
      </c>
      <c r="AX211" s="158" t="s">
        <v>128</v>
      </c>
      <c r="AY211" s="158" t="s">
        <v>128</v>
      </c>
      <c r="AZ211" s="158" t="s">
        <v>128</v>
      </c>
      <c r="BA211" s="158" t="s">
        <v>128</v>
      </c>
      <c r="BB211" s="158" t="s">
        <v>128</v>
      </c>
      <c r="BC211" s="158" t="s">
        <v>128</v>
      </c>
      <c r="BD211" s="158" t="s">
        <v>128</v>
      </c>
      <c r="BE211" s="158" t="s">
        <v>128</v>
      </c>
      <c r="BF211" s="158" t="s">
        <v>128</v>
      </c>
      <c r="BG211" s="158" t="s">
        <v>128</v>
      </c>
      <c r="BH211" s="158" t="s">
        <v>128</v>
      </c>
      <c r="BI211" s="158" t="s">
        <v>128</v>
      </c>
      <c r="BJ211" s="158" t="s">
        <v>128</v>
      </c>
      <c r="BK211" s="158" t="s">
        <v>128</v>
      </c>
      <c r="BL211" s="158" t="s">
        <v>128</v>
      </c>
      <c r="BM211" s="158" t="s">
        <v>128</v>
      </c>
      <c r="BN211" s="158" t="s">
        <v>128</v>
      </c>
      <c r="BO211" s="158" t="s">
        <v>128</v>
      </c>
      <c r="BP211" s="158" t="s">
        <v>128</v>
      </c>
      <c r="BQ211" s="158" t="s">
        <v>128</v>
      </c>
      <c r="BR211" s="158" t="s">
        <v>128</v>
      </c>
      <c r="BS211" s="158" t="s">
        <v>128</v>
      </c>
      <c r="BT211" s="158" t="s">
        <v>128</v>
      </c>
      <c r="BU211" s="158" t="s">
        <v>128</v>
      </c>
      <c r="BV211" s="158" t="s">
        <v>128</v>
      </c>
      <c r="BW211" s="158" t="s">
        <v>128</v>
      </c>
      <c r="BX211" s="158" t="s">
        <v>128</v>
      </c>
      <c r="BY211" s="158" t="s">
        <v>128</v>
      </c>
      <c r="BZ211" s="158" t="s">
        <v>128</v>
      </c>
      <c r="CA211" s="158" t="s">
        <v>128</v>
      </c>
      <c r="CB211" s="158" t="s">
        <v>128</v>
      </c>
      <c r="CC211" s="158" t="s">
        <v>128</v>
      </c>
      <c r="CD211" s="158" t="s">
        <v>128</v>
      </c>
      <c r="CE211" s="158" t="s">
        <v>128</v>
      </c>
      <c r="CF211" s="158" t="s">
        <v>128</v>
      </c>
      <c r="CG211" s="158" t="s">
        <v>128</v>
      </c>
      <c r="CH211" s="158" t="s">
        <v>128</v>
      </c>
      <c r="CI211" s="158" t="s">
        <v>128</v>
      </c>
      <c r="CJ211" s="158" t="s">
        <v>128</v>
      </c>
      <c r="CK211" s="158" t="s">
        <v>128</v>
      </c>
      <c r="CL211" s="158" t="s">
        <v>128</v>
      </c>
      <c r="CM211" s="158" t="s">
        <v>128</v>
      </c>
      <c r="CN211" s="158" t="s">
        <v>128</v>
      </c>
      <c r="CO211" s="158" t="s">
        <v>128</v>
      </c>
      <c r="CP211" s="158" t="s">
        <v>128</v>
      </c>
      <c r="CQ211" s="158" t="s">
        <v>128</v>
      </c>
      <c r="CR211" s="158" t="s">
        <v>128</v>
      </c>
      <c r="CS211" s="158" t="s">
        <v>128</v>
      </c>
      <c r="CT211" s="158" t="s">
        <v>128</v>
      </c>
      <c r="CU211" s="158" t="s">
        <v>128</v>
      </c>
      <c r="CV211" s="158" t="s">
        <v>128</v>
      </c>
      <c r="CW211" s="158" t="s">
        <v>128</v>
      </c>
      <c r="CX211" s="158" t="s">
        <v>128</v>
      </c>
      <c r="CY211" s="158" t="s">
        <v>128</v>
      </c>
      <c r="CZ211" s="158" t="s">
        <v>128</v>
      </c>
      <c r="DA211" s="158" t="s">
        <v>128</v>
      </c>
      <c r="DB211" s="158" t="s">
        <v>128</v>
      </c>
      <c r="DC211" s="158" t="s">
        <v>128</v>
      </c>
      <c r="DD211" s="158" t="s">
        <v>128</v>
      </c>
      <c r="DE211" s="158" t="s">
        <v>128</v>
      </c>
      <c r="DF211" s="158" t="s">
        <v>128</v>
      </c>
      <c r="DG211" s="158" t="s">
        <v>128</v>
      </c>
      <c r="DH211" s="158" t="s">
        <v>128</v>
      </c>
      <c r="DI211" s="158" t="s">
        <v>128</v>
      </c>
      <c r="DJ211" s="158" t="s">
        <v>128</v>
      </c>
      <c r="DK211" s="158" t="s">
        <v>128</v>
      </c>
      <c r="DL211" s="158" t="s">
        <v>128</v>
      </c>
      <c r="DM211" s="158" t="s">
        <v>128</v>
      </c>
      <c r="DN211" s="158" t="s">
        <v>128</v>
      </c>
      <c r="DO211" s="158" t="s">
        <v>128</v>
      </c>
      <c r="DP211" s="158" t="s">
        <v>128</v>
      </c>
      <c r="DQ211" s="158" t="s">
        <v>128</v>
      </c>
      <c r="DR211" s="158" t="s">
        <v>128</v>
      </c>
      <c r="DS211" s="158" t="s">
        <v>128</v>
      </c>
      <c r="DT211" s="158" t="s">
        <v>128</v>
      </c>
      <c r="DU211" s="158" t="s">
        <v>128</v>
      </c>
      <c r="DV211" s="158" t="s">
        <v>128</v>
      </c>
      <c r="DW211" s="158" t="s">
        <v>128</v>
      </c>
      <c r="DX211" s="158" t="s">
        <v>128</v>
      </c>
      <c r="DY211" s="158" t="s">
        <v>128</v>
      </c>
      <c r="DZ211" s="158" t="s">
        <v>128</v>
      </c>
      <c r="EA211" s="158" t="s">
        <v>128</v>
      </c>
      <c r="EB211" s="158" t="s">
        <v>128</v>
      </c>
      <c r="EC211" s="158" t="s">
        <v>128</v>
      </c>
      <c r="ED211" s="158" t="s">
        <v>128</v>
      </c>
      <c r="EE211" s="158" t="s">
        <v>128</v>
      </c>
      <c r="EF211" s="158" t="s">
        <v>128</v>
      </c>
      <c r="EG211" s="158" t="s">
        <v>128</v>
      </c>
      <c r="EH211" s="158" t="s">
        <v>128</v>
      </c>
      <c r="EI211" s="158" t="s">
        <v>128</v>
      </c>
      <c r="EJ211" s="158" t="s">
        <v>128</v>
      </c>
      <c r="EK211" s="158" t="s">
        <v>128</v>
      </c>
      <c r="EL211" s="158" t="s">
        <v>128</v>
      </c>
      <c r="EM211" s="158" t="s">
        <v>128</v>
      </c>
      <c r="EN211" s="158" t="s">
        <v>128</v>
      </c>
      <c r="EO211" s="158" t="s">
        <v>128</v>
      </c>
      <c r="EP211" s="158" t="s">
        <v>128</v>
      </c>
      <c r="EQ211" s="158" t="s">
        <v>128</v>
      </c>
      <c r="ER211" s="158" t="s">
        <v>128</v>
      </c>
      <c r="ES211" s="158" t="s">
        <v>128</v>
      </c>
      <c r="ET211" s="158" t="s">
        <v>128</v>
      </c>
      <c r="EU211" s="158" t="s">
        <v>128</v>
      </c>
      <c r="EV211" s="158" t="s">
        <v>128</v>
      </c>
      <c r="EW211" s="158" t="s">
        <v>128</v>
      </c>
      <c r="EX211" s="158" t="s">
        <v>128</v>
      </c>
      <c r="EY211" s="158" t="s">
        <v>128</v>
      </c>
      <c r="EZ211" s="158" t="s">
        <v>128</v>
      </c>
      <c r="FA211" s="158" t="s">
        <v>128</v>
      </c>
      <c r="FB211" s="158" t="s">
        <v>128</v>
      </c>
      <c r="FC211" s="158" t="s">
        <v>128</v>
      </c>
      <c r="FD211" s="158" t="s">
        <v>128</v>
      </c>
      <c r="FE211" s="158" t="s">
        <v>128</v>
      </c>
      <c r="FF211" s="158" t="s">
        <v>128</v>
      </c>
      <c r="FG211" s="158" t="s">
        <v>128</v>
      </c>
      <c r="FH211" s="158" t="s">
        <v>128</v>
      </c>
      <c r="FI211" s="158" t="s">
        <v>128</v>
      </c>
      <c r="FJ211" s="158" t="s">
        <v>128</v>
      </c>
      <c r="FK211" s="158" t="s">
        <v>128</v>
      </c>
      <c r="FL211" s="158" t="s">
        <v>128</v>
      </c>
      <c r="FM211" s="158" t="s">
        <v>128</v>
      </c>
      <c r="FN211" s="158" t="s">
        <v>128</v>
      </c>
      <c r="FO211" s="158" t="s">
        <v>128</v>
      </c>
      <c r="FP211" s="158" t="s">
        <v>128</v>
      </c>
      <c r="FQ211" s="158" t="s">
        <v>128</v>
      </c>
      <c r="FR211" s="158" t="s">
        <v>128</v>
      </c>
      <c r="FS211" s="158" t="s">
        <v>128</v>
      </c>
      <c r="FT211" s="158" t="s">
        <v>128</v>
      </c>
      <c r="FU211" s="158" t="s">
        <v>128</v>
      </c>
      <c r="FV211" s="158" t="s">
        <v>128</v>
      </c>
      <c r="FW211" s="158" t="s">
        <v>128</v>
      </c>
      <c r="FX211" s="158" t="s">
        <v>128</v>
      </c>
      <c r="FY211" s="158" t="s">
        <v>128</v>
      </c>
      <c r="FZ211" s="158" t="s">
        <v>128</v>
      </c>
      <c r="GA211" s="158" t="s">
        <v>128</v>
      </c>
      <c r="GB211" s="158" t="s">
        <v>128</v>
      </c>
      <c r="GC211" s="158" t="s">
        <v>128</v>
      </c>
      <c r="GD211" s="158" t="s">
        <v>128</v>
      </c>
      <c r="GE211" s="158" t="s">
        <v>128</v>
      </c>
      <c r="GF211" s="158" t="s">
        <v>128</v>
      </c>
      <c r="GG211" s="158" t="s">
        <v>128</v>
      </c>
      <c r="GH211" s="158" t="s">
        <v>128</v>
      </c>
      <c r="GI211" s="158" t="s">
        <v>128</v>
      </c>
      <c r="GJ211" s="158" t="s">
        <v>128</v>
      </c>
      <c r="GK211" s="158" t="s">
        <v>128</v>
      </c>
      <c r="GL211" s="158" t="s">
        <v>128</v>
      </c>
      <c r="GM211" s="158" t="s">
        <v>128</v>
      </c>
      <c r="GN211" s="158" t="s">
        <v>128</v>
      </c>
      <c r="GO211" s="158" t="s">
        <v>128</v>
      </c>
      <c r="GP211" s="158" t="s">
        <v>128</v>
      </c>
      <c r="GQ211" s="158" t="s">
        <v>128</v>
      </c>
      <c r="GR211" s="158" t="s">
        <v>128</v>
      </c>
      <c r="GS211" s="158" t="s">
        <v>128</v>
      </c>
      <c r="GT211" s="158" t="s">
        <v>128</v>
      </c>
      <c r="GU211" s="158" t="s">
        <v>128</v>
      </c>
      <c r="GV211" s="158" t="s">
        <v>128</v>
      </c>
      <c r="GW211" s="158" t="s">
        <v>128</v>
      </c>
      <c r="GX211" s="158" t="s">
        <v>128</v>
      </c>
      <c r="GY211" s="158" t="s">
        <v>128</v>
      </c>
      <c r="GZ211" s="158" t="s">
        <v>128</v>
      </c>
      <c r="HA211" s="158" t="s">
        <v>128</v>
      </c>
      <c r="HB211" s="158" t="s">
        <v>128</v>
      </c>
      <c r="HC211" s="158" t="s">
        <v>128</v>
      </c>
      <c r="HD211" s="158" t="s">
        <v>128</v>
      </c>
      <c r="HE211" s="158" t="s">
        <v>128</v>
      </c>
      <c r="HF211" s="158" t="s">
        <v>128</v>
      </c>
      <c r="HG211" s="158" t="s">
        <v>128</v>
      </c>
      <c r="HH211" s="158" t="s">
        <v>128</v>
      </c>
      <c r="HI211" s="158" t="s">
        <v>128</v>
      </c>
      <c r="HJ211" s="158" t="s">
        <v>128</v>
      </c>
      <c r="HK211" s="158" t="s">
        <v>128</v>
      </c>
      <c r="HL211" s="158" t="s">
        <v>128</v>
      </c>
      <c r="HM211" s="158" t="s">
        <v>128</v>
      </c>
      <c r="HN211" s="158" t="s">
        <v>128</v>
      </c>
      <c r="HO211" s="158" t="s">
        <v>128</v>
      </c>
      <c r="HP211" s="158" t="s">
        <v>128</v>
      </c>
      <c r="HQ211" s="158" t="s">
        <v>128</v>
      </c>
      <c r="HR211" s="158" t="s">
        <v>128</v>
      </c>
      <c r="HS211" s="158" t="s">
        <v>128</v>
      </c>
      <c r="HT211" s="158" t="s">
        <v>128</v>
      </c>
      <c r="HU211" s="158" t="s">
        <v>128</v>
      </c>
      <c r="HV211" s="158" t="s">
        <v>128</v>
      </c>
      <c r="HW211" s="158" t="s">
        <v>128</v>
      </c>
      <c r="HX211" s="158" t="s">
        <v>128</v>
      </c>
      <c r="HY211" s="158" t="s">
        <v>128</v>
      </c>
      <c r="HZ211" s="158" t="s">
        <v>128</v>
      </c>
      <c r="IA211" s="158" t="s">
        <v>128</v>
      </c>
      <c r="IB211" s="158" t="s">
        <v>128</v>
      </c>
      <c r="IC211" s="158" t="s">
        <v>128</v>
      </c>
      <c r="ID211" s="158" t="s">
        <v>128</v>
      </c>
      <c r="IE211" s="158" t="s">
        <v>128</v>
      </c>
      <c r="IF211" s="158" t="s">
        <v>128</v>
      </c>
      <c r="IG211" s="158" t="s">
        <v>128</v>
      </c>
      <c r="IH211" s="158" t="s">
        <v>128</v>
      </c>
      <c r="II211" s="158" t="s">
        <v>128</v>
      </c>
      <c r="IJ211" s="158" t="s">
        <v>128</v>
      </c>
      <c r="IK211" s="158" t="s">
        <v>128</v>
      </c>
      <c r="IL211" s="158" t="s">
        <v>128</v>
      </c>
      <c r="IM211" s="158" t="s">
        <v>128</v>
      </c>
      <c r="IN211" s="158" t="s">
        <v>128</v>
      </c>
      <c r="IO211" s="158" t="s">
        <v>128</v>
      </c>
      <c r="IP211" s="158" t="s">
        <v>128</v>
      </c>
      <c r="IQ211" s="158" t="s">
        <v>128</v>
      </c>
      <c r="IR211" s="158" t="s">
        <v>128</v>
      </c>
      <c r="IS211" s="158" t="s">
        <v>128</v>
      </c>
      <c r="IT211" s="158" t="s">
        <v>128</v>
      </c>
      <c r="IU211" s="158" t="s">
        <v>128</v>
      </c>
      <c r="IV211" s="158" t="s">
        <v>128</v>
      </c>
      <c r="IW211" s="158" t="s">
        <v>128</v>
      </c>
      <c r="IX211" s="158" t="s">
        <v>128</v>
      </c>
      <c r="IY211" s="158" t="s">
        <v>128</v>
      </c>
      <c r="IZ211" s="158" t="s">
        <v>128</v>
      </c>
      <c r="JA211" s="158" t="s">
        <v>128</v>
      </c>
      <c r="JB211" s="158" t="s">
        <v>128</v>
      </c>
      <c r="JC211" s="158" t="s">
        <v>128</v>
      </c>
      <c r="JD211" s="158" t="s">
        <v>128</v>
      </c>
      <c r="JE211" s="158" t="s">
        <v>128</v>
      </c>
      <c r="JF211" s="158" t="s">
        <v>128</v>
      </c>
      <c r="JG211" s="158" t="s">
        <v>128</v>
      </c>
      <c r="JH211" s="158" t="s">
        <v>128</v>
      </c>
      <c r="JI211" s="158" t="s">
        <v>128</v>
      </c>
      <c r="JJ211" s="158" t="s">
        <v>128</v>
      </c>
      <c r="JK211" s="158" t="s">
        <v>128</v>
      </c>
      <c r="JL211" s="158" t="s">
        <v>128</v>
      </c>
      <c r="JM211" s="158" t="s">
        <v>128</v>
      </c>
      <c r="JN211" s="158" t="s">
        <v>128</v>
      </c>
      <c r="JO211" s="158" t="s">
        <v>128</v>
      </c>
      <c r="JP211" s="158" t="s">
        <v>128</v>
      </c>
      <c r="JQ211" s="158" t="s">
        <v>128</v>
      </c>
      <c r="JR211" s="158" t="s">
        <v>128</v>
      </c>
      <c r="JS211" s="158" t="s">
        <v>128</v>
      </c>
      <c r="JT211" s="158" t="s">
        <v>128</v>
      </c>
      <c r="JU211" s="158" t="s">
        <v>128</v>
      </c>
      <c r="JV211" s="158" t="s">
        <v>128</v>
      </c>
      <c r="JW211" s="158" t="s">
        <v>128</v>
      </c>
      <c r="JX211" s="158" t="s">
        <v>128</v>
      </c>
      <c r="JY211" s="158" t="s">
        <v>128</v>
      </c>
      <c r="JZ211" s="158" t="s">
        <v>128</v>
      </c>
      <c r="KA211" s="158" t="s">
        <v>128</v>
      </c>
      <c r="KB211" s="158" t="s">
        <v>128</v>
      </c>
      <c r="KC211" s="158" t="s">
        <v>128</v>
      </c>
      <c r="KD211" s="158" t="s">
        <v>128</v>
      </c>
      <c r="KE211" s="158" t="s">
        <v>128</v>
      </c>
      <c r="KF211" s="158" t="s">
        <v>128</v>
      </c>
      <c r="KG211" s="158" t="s">
        <v>128</v>
      </c>
      <c r="KH211" s="158" t="s">
        <v>128</v>
      </c>
      <c r="KI211" s="158" t="s">
        <v>128</v>
      </c>
      <c r="KJ211" s="158" t="s">
        <v>128</v>
      </c>
      <c r="KK211" s="158" t="s">
        <v>128</v>
      </c>
      <c r="KL211" s="158" t="s">
        <v>128</v>
      </c>
      <c r="KM211" s="158" t="s">
        <v>128</v>
      </c>
      <c r="KN211" s="158" t="s">
        <v>128</v>
      </c>
      <c r="KO211" s="158" t="s">
        <v>128</v>
      </c>
      <c r="KP211" s="158" t="s">
        <v>128</v>
      </c>
      <c r="KQ211" s="158" t="s">
        <v>128</v>
      </c>
      <c r="KR211" s="158" t="s">
        <v>128</v>
      </c>
      <c r="KS211" s="158" t="s">
        <v>128</v>
      </c>
      <c r="KT211" s="158" t="s">
        <v>128</v>
      </c>
      <c r="KU211" s="158" t="s">
        <v>128</v>
      </c>
      <c r="KV211" s="158" t="s">
        <v>128</v>
      </c>
      <c r="KW211" s="158" t="s">
        <v>128</v>
      </c>
      <c r="KX211" s="158" t="s">
        <v>128</v>
      </c>
      <c r="KY211" s="158" t="s">
        <v>128</v>
      </c>
      <c r="KZ211" s="158" t="s">
        <v>128</v>
      </c>
      <c r="LA211" s="158" t="s">
        <v>128</v>
      </c>
      <c r="LB211" s="158" t="s">
        <v>128</v>
      </c>
      <c r="LC211" s="158" t="s">
        <v>128</v>
      </c>
      <c r="LD211" s="158" t="s">
        <v>128</v>
      </c>
      <c r="LE211" s="158" t="s">
        <v>128</v>
      </c>
      <c r="LF211" s="158" t="s">
        <v>128</v>
      </c>
      <c r="LG211" s="158" t="s">
        <v>128</v>
      </c>
      <c r="LH211" s="158" t="s">
        <v>128</v>
      </c>
      <c r="LI211" s="158" t="s">
        <v>128</v>
      </c>
      <c r="LJ211" s="158" t="s">
        <v>128</v>
      </c>
      <c r="LK211" s="158" t="s">
        <v>128</v>
      </c>
      <c r="LL211" s="158" t="s">
        <v>128</v>
      </c>
      <c r="LM211" s="158" t="s">
        <v>128</v>
      </c>
      <c r="LN211" s="158" t="s">
        <v>128</v>
      </c>
      <c r="LO211" s="158" t="s">
        <v>128</v>
      </c>
      <c r="LP211" s="158" t="s">
        <v>128</v>
      </c>
      <c r="LQ211" s="158" t="s">
        <v>128</v>
      </c>
      <c r="LR211" s="158" t="s">
        <v>128</v>
      </c>
      <c r="LS211" s="158" t="s">
        <v>128</v>
      </c>
      <c r="LT211" s="158" t="s">
        <v>128</v>
      </c>
      <c r="LU211" s="158" t="s">
        <v>128</v>
      </c>
      <c r="LV211" s="158" t="s">
        <v>128</v>
      </c>
      <c r="LW211" s="158" t="s">
        <v>128</v>
      </c>
      <c r="LX211" s="158" t="s">
        <v>128</v>
      </c>
      <c r="LY211" s="158" t="s">
        <v>128</v>
      </c>
      <c r="LZ211" s="158" t="s">
        <v>128</v>
      </c>
      <c r="MA211" s="158" t="s">
        <v>128</v>
      </c>
      <c r="MB211" s="158" t="s">
        <v>128</v>
      </c>
      <c r="MC211" s="158" t="s">
        <v>128</v>
      </c>
      <c r="MD211" s="158" t="s">
        <v>128</v>
      </c>
      <c r="ME211" s="158" t="s">
        <v>128</v>
      </c>
      <c r="MF211" s="158" t="s">
        <v>128</v>
      </c>
      <c r="MG211" s="158" t="s">
        <v>128</v>
      </c>
      <c r="MH211" s="158" t="s">
        <v>128</v>
      </c>
      <c r="MI211" s="158" t="s">
        <v>128</v>
      </c>
      <c r="MJ211" s="158" t="s">
        <v>128</v>
      </c>
      <c r="MK211" s="158" t="s">
        <v>128</v>
      </c>
      <c r="ML211" s="158" t="s">
        <v>128</v>
      </c>
      <c r="MM211" s="158" t="s">
        <v>128</v>
      </c>
      <c r="MN211" s="158" t="s">
        <v>128</v>
      </c>
      <c r="MO211" s="158" t="s">
        <v>128</v>
      </c>
      <c r="MP211" s="158" t="s">
        <v>128</v>
      </c>
      <c r="MQ211" s="158" t="s">
        <v>128</v>
      </c>
      <c r="MR211" s="158" t="s">
        <v>128</v>
      </c>
      <c r="MS211" s="158" t="s">
        <v>128</v>
      </c>
      <c r="MT211" s="158" t="s">
        <v>128</v>
      </c>
      <c r="MU211" s="158" t="s">
        <v>128</v>
      </c>
      <c r="MV211" s="158" t="s">
        <v>128</v>
      </c>
      <c r="MW211" s="158" t="s">
        <v>128</v>
      </c>
      <c r="MX211" s="158" t="s">
        <v>128</v>
      </c>
      <c r="MY211" s="158" t="s">
        <v>128</v>
      </c>
      <c r="MZ211" s="158" t="s">
        <v>128</v>
      </c>
      <c r="NA211" s="158" t="s">
        <v>128</v>
      </c>
      <c r="NB211" s="158" t="s">
        <v>128</v>
      </c>
      <c r="NC211" s="158" t="s">
        <v>128</v>
      </c>
      <c r="ND211" s="158" t="s">
        <v>128</v>
      </c>
      <c r="NE211" s="158" t="s">
        <v>128</v>
      </c>
      <c r="NF211" s="158" t="s">
        <v>128</v>
      </c>
      <c r="NG211" s="158" t="s">
        <v>128</v>
      </c>
      <c r="NH211" s="158" t="s">
        <v>128</v>
      </c>
      <c r="NI211" s="158" t="s">
        <v>128</v>
      </c>
      <c r="NJ211" s="158" t="s">
        <v>128</v>
      </c>
      <c r="NK211" s="158" t="s">
        <v>128</v>
      </c>
      <c r="NL211" s="158" t="s">
        <v>128</v>
      </c>
      <c r="NM211" s="158" t="s">
        <v>128</v>
      </c>
      <c r="NN211" s="158" t="s">
        <v>128</v>
      </c>
      <c r="NO211" s="158" t="s">
        <v>128</v>
      </c>
      <c r="NP211" s="158" t="s">
        <v>128</v>
      </c>
      <c r="NQ211" s="158" t="s">
        <v>128</v>
      </c>
      <c r="NR211" s="158" t="s">
        <v>128</v>
      </c>
      <c r="NS211" s="158" t="s">
        <v>128</v>
      </c>
      <c r="NT211" s="158" t="s">
        <v>128</v>
      </c>
      <c r="NU211" s="158" t="s">
        <v>128</v>
      </c>
      <c r="NV211" s="158" t="s">
        <v>128</v>
      </c>
      <c r="NW211" s="158" t="s">
        <v>128</v>
      </c>
      <c r="NX211" s="158" t="s">
        <v>128</v>
      </c>
      <c r="NY211" s="158" t="s">
        <v>128</v>
      </c>
      <c r="NZ211" s="158" t="s">
        <v>128</v>
      </c>
      <c r="OA211" s="158" t="s">
        <v>128</v>
      </c>
      <c r="OB211" s="158" t="s">
        <v>128</v>
      </c>
      <c r="OC211" s="158" t="s">
        <v>128</v>
      </c>
      <c r="OD211" s="158" t="s">
        <v>128</v>
      </c>
      <c r="OE211" s="170" t="s">
        <v>128</v>
      </c>
      <c r="OF211" s="181"/>
      <c r="OG211" s="113" t="str">
        <f t="shared" si="1336"/>
        <v/>
      </c>
      <c r="OH211" s="66" t="str">
        <f t="shared" si="1337"/>
        <v/>
      </c>
      <c r="OI211" s="66" t="str">
        <f t="shared" si="1338"/>
        <v/>
      </c>
      <c r="OJ211" s="66" t="str">
        <f t="shared" si="1339"/>
        <v/>
      </c>
      <c r="OK211" s="66" t="str">
        <f t="shared" si="1340"/>
        <v/>
      </c>
      <c r="OL211" s="66" t="str">
        <f t="shared" si="1341"/>
        <v/>
      </c>
      <c r="OM211" s="66" t="str">
        <f t="shared" si="1342"/>
        <v/>
      </c>
      <c r="ON211" s="66" t="str">
        <f t="shared" si="1343"/>
        <v/>
      </c>
      <c r="OO211" s="66" t="str">
        <f t="shared" si="1344"/>
        <v/>
      </c>
      <c r="OP211" s="66" t="str">
        <f t="shared" si="1345"/>
        <v/>
      </c>
      <c r="OQ211" s="66" t="str">
        <f t="shared" si="1346"/>
        <v/>
      </c>
      <c r="OR211" s="66" t="str">
        <f t="shared" si="1347"/>
        <v/>
      </c>
      <c r="OS211" s="66" t="str">
        <f t="shared" si="1348"/>
        <v/>
      </c>
      <c r="OT211" s="66" t="str">
        <f t="shared" si="1349"/>
        <v/>
      </c>
      <c r="OU211" s="66" t="str">
        <f t="shared" si="1350"/>
        <v/>
      </c>
      <c r="OV211" s="66" t="str">
        <f t="shared" si="1351"/>
        <v/>
      </c>
      <c r="OW211" s="66" t="str">
        <f t="shared" si="1352"/>
        <v/>
      </c>
      <c r="OX211" s="66" t="str">
        <f t="shared" si="1353"/>
        <v/>
      </c>
      <c r="OY211" s="126">
        <f t="shared" si="1354"/>
        <v>0.48631725211316473</v>
      </c>
      <c r="OZ211" s="66" t="str">
        <f t="shared" si="1355"/>
        <v>kg/GJ delivered</v>
      </c>
      <c r="PA211" s="126">
        <f t="shared" si="1356"/>
        <v>0.12567749211913246</v>
      </c>
      <c r="PB211" s="66" t="str">
        <f t="shared" si="1357"/>
        <v>kg/GJ delivered</v>
      </c>
      <c r="PC211" s="126">
        <f t="shared" si="1358"/>
        <v>0.25681922302605326</v>
      </c>
      <c r="PD211" s="66" t="str">
        <f t="shared" si="1359"/>
        <v>kg/GJ delivered</v>
      </c>
      <c r="PE211" s="66" t="str">
        <f t="shared" si="1360"/>
        <v/>
      </c>
      <c r="PF211" s="66" t="str">
        <f t="shared" si="1361"/>
        <v/>
      </c>
      <c r="PG211" s="66" t="str">
        <f t="shared" si="1362"/>
        <v/>
      </c>
      <c r="PH211" s="66" t="str">
        <f t="shared" si="1363"/>
        <v/>
      </c>
      <c r="PI211" s="66" t="str">
        <f t="shared" si="1364"/>
        <v/>
      </c>
      <c r="PJ211" s="66" t="str">
        <f t="shared" si="1365"/>
        <v/>
      </c>
      <c r="PK211" s="66" t="str">
        <f t="shared" si="1366"/>
        <v/>
      </c>
      <c r="PL211" s="66" t="str">
        <f t="shared" si="1367"/>
        <v/>
      </c>
      <c r="PM211" s="66" t="str">
        <f t="shared" si="1368"/>
        <v/>
      </c>
      <c r="PN211" s="66" t="str">
        <f t="shared" si="1369"/>
        <v/>
      </c>
      <c r="PO211" s="66" t="str">
        <f t="shared" si="1370"/>
        <v/>
      </c>
      <c r="PP211" s="66" t="str">
        <f t="shared" si="1371"/>
        <v/>
      </c>
      <c r="PQ211" s="66" t="str">
        <f t="shared" si="1372"/>
        <v/>
      </c>
      <c r="PR211" s="66" t="str">
        <f t="shared" si="1373"/>
        <v/>
      </c>
      <c r="PS211" s="66" t="str">
        <f t="shared" si="1374"/>
        <v/>
      </c>
      <c r="PT211" s="66" t="str">
        <f t="shared" si="1375"/>
        <v/>
      </c>
      <c r="PU211" s="66" t="str">
        <f t="shared" si="1376"/>
        <v/>
      </c>
      <c r="PV211" s="66" t="str">
        <f t="shared" si="1377"/>
        <v/>
      </c>
      <c r="PW211" s="66" t="str">
        <f t="shared" si="1378"/>
        <v/>
      </c>
      <c r="PX211" s="66" t="str">
        <f t="shared" si="1379"/>
        <v/>
      </c>
      <c r="PY211" s="66" t="str">
        <f t="shared" si="1380"/>
        <v/>
      </c>
      <c r="PZ211" s="66" t="str">
        <f t="shared" si="1381"/>
        <v/>
      </c>
      <c r="QA211" s="66" t="str">
        <f t="shared" si="1382"/>
        <v/>
      </c>
      <c r="QB211" s="66" t="str">
        <f t="shared" si="1383"/>
        <v/>
      </c>
      <c r="QC211" s="66" t="str">
        <f t="shared" si="1384"/>
        <v/>
      </c>
      <c r="QD211" s="66" t="str">
        <f t="shared" si="1385"/>
        <v/>
      </c>
      <c r="QE211" s="66" t="str">
        <f t="shared" si="1386"/>
        <v/>
      </c>
      <c r="QF211" s="66" t="str">
        <f t="shared" si="1387"/>
        <v/>
      </c>
      <c r="QG211" s="66" t="str">
        <f t="shared" si="1388"/>
        <v/>
      </c>
      <c r="QH211" s="66" t="str">
        <f t="shared" si="1389"/>
        <v/>
      </c>
      <c r="QI211" s="66" t="str">
        <f t="shared" si="1390"/>
        <v/>
      </c>
      <c r="QJ211" s="66" t="str">
        <f t="shared" si="1391"/>
        <v/>
      </c>
      <c r="QK211" s="66" t="str">
        <f t="shared" si="1392"/>
        <v/>
      </c>
      <c r="QL211" s="66" t="str">
        <f t="shared" si="1393"/>
        <v/>
      </c>
      <c r="QM211" s="66" t="str">
        <f t="shared" si="1394"/>
        <v/>
      </c>
      <c r="QN211" s="66" t="str">
        <f t="shared" si="1395"/>
        <v/>
      </c>
      <c r="QO211" s="66" t="str">
        <f t="shared" si="1396"/>
        <v/>
      </c>
      <c r="QP211" s="66" t="str">
        <f t="shared" si="1397"/>
        <v/>
      </c>
      <c r="QQ211" s="66" t="str">
        <f t="shared" si="1398"/>
        <v/>
      </c>
      <c r="QR211" s="66" t="str">
        <f t="shared" si="1399"/>
        <v/>
      </c>
      <c r="QS211" s="66" t="str">
        <f t="shared" si="1400"/>
        <v/>
      </c>
      <c r="QT211" s="66" t="str">
        <f t="shared" si="1401"/>
        <v/>
      </c>
      <c r="QU211" s="66" t="str">
        <f t="shared" si="1402"/>
        <v/>
      </c>
      <c r="QV211" s="66" t="str">
        <f t="shared" si="1403"/>
        <v/>
      </c>
      <c r="QW211" s="66" t="str">
        <f t="shared" si="1404"/>
        <v/>
      </c>
      <c r="QX211" s="66" t="str">
        <f t="shared" si="1405"/>
        <v/>
      </c>
      <c r="QY211" s="66" t="str">
        <f t="shared" si="1406"/>
        <v/>
      </c>
      <c r="QZ211" s="66" t="str">
        <f t="shared" si="1407"/>
        <v/>
      </c>
      <c r="RA211" s="66" t="str">
        <f t="shared" si="1408"/>
        <v/>
      </c>
      <c r="RB211" s="66" t="str">
        <f t="shared" si="1409"/>
        <v/>
      </c>
      <c r="RC211" s="66" t="str">
        <f t="shared" si="1410"/>
        <v/>
      </c>
      <c r="RD211" s="66" t="str">
        <f t="shared" si="1411"/>
        <v/>
      </c>
      <c r="RE211" s="66" t="str">
        <f t="shared" si="1412"/>
        <v/>
      </c>
      <c r="RF211" s="66" t="str">
        <f t="shared" si="1413"/>
        <v/>
      </c>
      <c r="RG211" s="66" t="str">
        <f t="shared" si="1414"/>
        <v/>
      </c>
      <c r="RH211" s="66" t="str">
        <f t="shared" si="1415"/>
        <v/>
      </c>
      <c r="RI211" s="66" t="str">
        <f t="shared" si="1416"/>
        <v/>
      </c>
      <c r="RJ211" s="66" t="str">
        <f t="shared" si="1417"/>
        <v/>
      </c>
      <c r="RK211" s="66" t="str">
        <f t="shared" si="1418"/>
        <v/>
      </c>
      <c r="RL211" s="66" t="str">
        <f t="shared" si="1419"/>
        <v/>
      </c>
      <c r="RM211" s="66" t="str">
        <f t="shared" si="1420"/>
        <v/>
      </c>
      <c r="RN211" s="66" t="str">
        <f t="shared" si="1421"/>
        <v/>
      </c>
      <c r="RO211" s="66" t="str">
        <f t="shared" si="1422"/>
        <v/>
      </c>
      <c r="RP211" s="66" t="str">
        <f t="shared" si="1423"/>
        <v/>
      </c>
      <c r="RQ211" s="66" t="str">
        <f t="shared" si="1424"/>
        <v/>
      </c>
      <c r="RR211" s="66" t="str">
        <f t="shared" si="1425"/>
        <v/>
      </c>
      <c r="RS211" s="66" t="str">
        <f t="shared" si="1426"/>
        <v/>
      </c>
      <c r="RT211" s="66" t="str">
        <f t="shared" si="1427"/>
        <v/>
      </c>
      <c r="RU211" s="66" t="str">
        <f t="shared" si="1428"/>
        <v/>
      </c>
      <c r="RV211" s="66" t="str">
        <f t="shared" si="1429"/>
        <v/>
      </c>
      <c r="RW211" s="66" t="str">
        <f t="shared" si="1430"/>
        <v/>
      </c>
      <c r="RX211" s="66" t="str">
        <f t="shared" si="1431"/>
        <v/>
      </c>
      <c r="RY211" s="66" t="str">
        <f t="shared" si="1432"/>
        <v/>
      </c>
      <c r="RZ211" s="66" t="str">
        <f t="shared" si="1433"/>
        <v/>
      </c>
      <c r="SA211" s="66" t="str">
        <f t="shared" si="1434"/>
        <v/>
      </c>
      <c r="SB211" s="66" t="str">
        <f t="shared" si="1435"/>
        <v/>
      </c>
      <c r="SC211" s="66" t="str">
        <f t="shared" si="1436"/>
        <v/>
      </c>
      <c r="SD211" s="66" t="str">
        <f t="shared" si="1437"/>
        <v/>
      </c>
      <c r="SE211" s="66" t="str">
        <f t="shared" si="1438"/>
        <v/>
      </c>
      <c r="SF211" s="66" t="str">
        <f t="shared" si="1439"/>
        <v/>
      </c>
      <c r="SG211" s="66" t="str">
        <f t="shared" si="1440"/>
        <v/>
      </c>
      <c r="SH211" s="66" t="str">
        <f t="shared" si="1441"/>
        <v/>
      </c>
      <c r="SI211" s="66" t="str">
        <f t="shared" si="1442"/>
        <v/>
      </c>
      <c r="SJ211" s="66" t="str">
        <f t="shared" si="1443"/>
        <v/>
      </c>
      <c r="SK211" s="66" t="str">
        <f t="shared" si="1444"/>
        <v/>
      </c>
      <c r="SL211" s="66" t="str">
        <f t="shared" si="1445"/>
        <v/>
      </c>
      <c r="SM211" s="66" t="str">
        <f t="shared" si="1446"/>
        <v/>
      </c>
      <c r="SN211" s="66" t="str">
        <f t="shared" si="1447"/>
        <v/>
      </c>
      <c r="SO211" s="66" t="str">
        <f t="shared" si="1448"/>
        <v/>
      </c>
      <c r="SP211" s="66" t="str">
        <f t="shared" si="1449"/>
        <v/>
      </c>
      <c r="SQ211" s="66" t="str">
        <f t="shared" si="1450"/>
        <v/>
      </c>
      <c r="SR211" s="66" t="str">
        <f t="shared" si="1451"/>
        <v/>
      </c>
      <c r="SS211" s="66" t="str">
        <f t="shared" si="1452"/>
        <v/>
      </c>
      <c r="ST211" s="66" t="str">
        <f t="shared" si="1453"/>
        <v/>
      </c>
      <c r="SU211" s="66" t="str">
        <f t="shared" si="1454"/>
        <v/>
      </c>
      <c r="SV211" s="66" t="str">
        <f t="shared" si="1455"/>
        <v/>
      </c>
      <c r="SW211" s="66" t="str">
        <f t="shared" si="1456"/>
        <v/>
      </c>
      <c r="SX211" s="66" t="str">
        <f t="shared" si="1457"/>
        <v/>
      </c>
      <c r="SY211" s="66" t="str">
        <f t="shared" si="1458"/>
        <v/>
      </c>
      <c r="SZ211" s="66" t="str">
        <f t="shared" si="1459"/>
        <v/>
      </c>
      <c r="TA211" s="66" t="str">
        <f t="shared" si="1460"/>
        <v/>
      </c>
      <c r="TB211" s="66" t="str">
        <f t="shared" si="1461"/>
        <v/>
      </c>
      <c r="TC211" s="66" t="str">
        <f t="shared" si="1462"/>
        <v/>
      </c>
      <c r="TD211" s="66" t="str">
        <f t="shared" si="1463"/>
        <v/>
      </c>
      <c r="TE211" s="66" t="str">
        <f t="shared" si="1464"/>
        <v/>
      </c>
      <c r="TF211" s="66" t="str">
        <f t="shared" si="1465"/>
        <v/>
      </c>
      <c r="TG211" s="66" t="str">
        <f t="shared" si="1466"/>
        <v/>
      </c>
      <c r="TH211" s="66" t="str">
        <f t="shared" si="1467"/>
        <v/>
      </c>
      <c r="TI211" s="66" t="str">
        <f t="shared" si="1468"/>
        <v/>
      </c>
      <c r="TJ211" s="66" t="str">
        <f t="shared" si="1469"/>
        <v/>
      </c>
      <c r="TK211" s="66" t="str">
        <f t="shared" si="1470"/>
        <v/>
      </c>
      <c r="TL211" s="66" t="str">
        <f t="shared" si="1471"/>
        <v/>
      </c>
      <c r="TM211" s="66" t="str">
        <f t="shared" si="1472"/>
        <v/>
      </c>
      <c r="TN211" s="66" t="str">
        <f t="shared" si="1473"/>
        <v/>
      </c>
      <c r="TO211" s="66" t="str">
        <f t="shared" si="1474"/>
        <v/>
      </c>
      <c r="TP211" s="66" t="str">
        <f t="shared" si="1475"/>
        <v/>
      </c>
      <c r="TQ211" s="66" t="str">
        <f t="shared" si="1476"/>
        <v/>
      </c>
      <c r="TR211" s="66" t="str">
        <f t="shared" si="1477"/>
        <v/>
      </c>
      <c r="TS211" s="66" t="str">
        <f t="shared" si="1478"/>
        <v/>
      </c>
      <c r="TT211" s="66" t="str">
        <f t="shared" si="1479"/>
        <v/>
      </c>
      <c r="TU211" s="66" t="str">
        <f t="shared" si="1480"/>
        <v/>
      </c>
      <c r="TV211" s="66" t="str">
        <f t="shared" si="1481"/>
        <v/>
      </c>
      <c r="TW211" s="66" t="str">
        <f t="shared" si="1482"/>
        <v/>
      </c>
      <c r="TX211" s="66" t="str">
        <f t="shared" si="1483"/>
        <v/>
      </c>
      <c r="TY211" s="66" t="str">
        <f t="shared" si="1484"/>
        <v/>
      </c>
      <c r="TZ211" s="66" t="str">
        <f t="shared" si="1485"/>
        <v/>
      </c>
      <c r="UA211" s="66" t="str">
        <f t="shared" si="1486"/>
        <v/>
      </c>
      <c r="UB211" s="66" t="str">
        <f t="shared" si="1487"/>
        <v/>
      </c>
      <c r="UC211" s="66" t="str">
        <f t="shared" si="1488"/>
        <v/>
      </c>
      <c r="UD211" s="66" t="str">
        <f t="shared" si="1489"/>
        <v/>
      </c>
      <c r="UE211" s="66" t="str">
        <f t="shared" si="1490"/>
        <v/>
      </c>
      <c r="UF211" s="66" t="str">
        <f t="shared" si="1491"/>
        <v/>
      </c>
      <c r="UG211" s="66" t="str">
        <f t="shared" si="1492"/>
        <v/>
      </c>
      <c r="UH211" s="66" t="str">
        <f t="shared" si="1493"/>
        <v/>
      </c>
      <c r="UI211" s="66" t="str">
        <f t="shared" si="1494"/>
        <v/>
      </c>
      <c r="UJ211" s="66" t="str">
        <f t="shared" si="1495"/>
        <v/>
      </c>
      <c r="UK211" s="66" t="str">
        <f t="shared" si="1496"/>
        <v/>
      </c>
      <c r="UL211" s="66" t="str">
        <f t="shared" si="1497"/>
        <v/>
      </c>
      <c r="UM211" s="66" t="str">
        <f t="shared" si="1498"/>
        <v/>
      </c>
      <c r="UN211" s="66" t="str">
        <f t="shared" si="1499"/>
        <v/>
      </c>
      <c r="UO211" s="66" t="str">
        <f t="shared" si="1500"/>
        <v/>
      </c>
      <c r="UP211" s="66" t="str">
        <f t="shared" si="1501"/>
        <v/>
      </c>
      <c r="UQ211" s="66" t="str">
        <f t="shared" si="1502"/>
        <v/>
      </c>
      <c r="UR211" s="66" t="str">
        <f t="shared" si="1503"/>
        <v/>
      </c>
      <c r="US211" s="66" t="str">
        <f t="shared" si="1504"/>
        <v/>
      </c>
      <c r="UT211" s="66" t="str">
        <f t="shared" si="1505"/>
        <v/>
      </c>
      <c r="UU211" s="66" t="str">
        <f t="shared" si="1506"/>
        <v/>
      </c>
      <c r="UV211" s="66" t="str">
        <f t="shared" si="1507"/>
        <v/>
      </c>
      <c r="UW211" s="66" t="str">
        <f t="shared" si="1508"/>
        <v/>
      </c>
      <c r="UX211" s="66" t="str">
        <f t="shared" si="1509"/>
        <v/>
      </c>
      <c r="UY211" s="66" t="str">
        <f t="shared" si="1510"/>
        <v/>
      </c>
      <c r="UZ211" s="66" t="str">
        <f t="shared" si="1511"/>
        <v/>
      </c>
      <c r="VA211" s="66" t="str">
        <f t="shared" si="1512"/>
        <v/>
      </c>
      <c r="VB211" s="66" t="str">
        <f t="shared" si="1513"/>
        <v/>
      </c>
      <c r="VC211" s="66" t="str">
        <f t="shared" si="1514"/>
        <v/>
      </c>
      <c r="VD211" s="66" t="str">
        <f t="shared" si="1515"/>
        <v/>
      </c>
      <c r="VE211" s="66" t="str">
        <f t="shared" si="1516"/>
        <v/>
      </c>
      <c r="VF211" s="66" t="str">
        <f t="shared" si="1517"/>
        <v/>
      </c>
      <c r="VG211" s="66" t="str">
        <f t="shared" si="1518"/>
        <v/>
      </c>
      <c r="VH211" s="66" t="str">
        <f t="shared" si="1519"/>
        <v/>
      </c>
      <c r="VI211" s="66" t="str">
        <f t="shared" si="1520"/>
        <v/>
      </c>
      <c r="VJ211" s="66" t="str">
        <f t="shared" si="1521"/>
        <v/>
      </c>
      <c r="VK211" s="66" t="str">
        <f t="shared" si="1522"/>
        <v/>
      </c>
      <c r="VL211" s="66" t="str">
        <f t="shared" si="1523"/>
        <v/>
      </c>
      <c r="VM211" s="66" t="str">
        <f t="shared" si="1524"/>
        <v/>
      </c>
      <c r="VN211" s="66" t="str">
        <f t="shared" si="1525"/>
        <v/>
      </c>
      <c r="VO211" s="66" t="str">
        <f t="shared" si="1526"/>
        <v/>
      </c>
      <c r="VP211" s="66" t="str">
        <f t="shared" si="1527"/>
        <v/>
      </c>
      <c r="VQ211" s="66" t="str">
        <f t="shared" si="1528"/>
        <v/>
      </c>
      <c r="VR211" s="66" t="str">
        <f t="shared" si="1529"/>
        <v/>
      </c>
      <c r="VS211" s="66" t="str">
        <f t="shared" si="1530"/>
        <v/>
      </c>
      <c r="VT211" s="66" t="str">
        <f t="shared" si="1531"/>
        <v/>
      </c>
      <c r="VU211" s="66" t="str">
        <f t="shared" si="1532"/>
        <v/>
      </c>
      <c r="VV211" s="66" t="str">
        <f t="shared" si="1533"/>
        <v/>
      </c>
      <c r="VW211" s="66" t="str">
        <f t="shared" si="1534"/>
        <v/>
      </c>
      <c r="VX211" s="66" t="str">
        <f t="shared" si="1535"/>
        <v/>
      </c>
      <c r="VY211" s="66" t="str">
        <f t="shared" si="1536"/>
        <v/>
      </c>
      <c r="VZ211" s="66" t="str">
        <f t="shared" si="1537"/>
        <v/>
      </c>
      <c r="WA211" s="66" t="str">
        <f t="shared" si="1538"/>
        <v/>
      </c>
      <c r="WB211" s="66" t="str">
        <f t="shared" si="1539"/>
        <v/>
      </c>
      <c r="WC211" s="66" t="str">
        <f t="shared" si="1540"/>
        <v/>
      </c>
      <c r="WD211" s="66" t="str">
        <f t="shared" si="1541"/>
        <v/>
      </c>
      <c r="WE211" s="66" t="str">
        <f t="shared" si="1542"/>
        <v/>
      </c>
      <c r="WF211" s="66" t="str">
        <f t="shared" si="1543"/>
        <v/>
      </c>
      <c r="WG211" s="66" t="str">
        <f t="shared" si="1544"/>
        <v/>
      </c>
      <c r="WH211" s="66" t="str">
        <f t="shared" si="1545"/>
        <v/>
      </c>
      <c r="WI211" s="66" t="str">
        <f t="shared" si="1546"/>
        <v/>
      </c>
      <c r="WJ211" s="66" t="str">
        <f t="shared" si="1547"/>
        <v/>
      </c>
      <c r="WK211" s="66" t="str">
        <f t="shared" si="1548"/>
        <v/>
      </c>
      <c r="WL211" s="66" t="str">
        <f t="shared" si="1549"/>
        <v/>
      </c>
      <c r="WM211" s="66" t="str">
        <f t="shared" si="1550"/>
        <v/>
      </c>
      <c r="WN211" s="66" t="str">
        <f t="shared" si="1551"/>
        <v/>
      </c>
      <c r="WO211" s="66" t="str">
        <f t="shared" si="1552"/>
        <v/>
      </c>
      <c r="WP211" s="66" t="str">
        <f t="shared" si="1553"/>
        <v/>
      </c>
      <c r="WQ211" s="66" t="str">
        <f t="shared" si="1554"/>
        <v/>
      </c>
      <c r="WR211" s="66" t="str">
        <f t="shared" si="1555"/>
        <v/>
      </c>
      <c r="WS211" s="66" t="str">
        <f t="shared" si="1556"/>
        <v/>
      </c>
      <c r="WT211" s="66" t="str">
        <f t="shared" si="1557"/>
        <v/>
      </c>
      <c r="WU211" s="66" t="str">
        <f t="shared" si="1558"/>
        <v/>
      </c>
      <c r="WV211" s="66" t="str">
        <f t="shared" si="1559"/>
        <v/>
      </c>
      <c r="WW211" s="66" t="str">
        <f t="shared" si="1560"/>
        <v/>
      </c>
      <c r="WX211" s="66" t="str">
        <f t="shared" si="1561"/>
        <v/>
      </c>
      <c r="WY211" s="66" t="str">
        <f t="shared" si="1562"/>
        <v/>
      </c>
      <c r="WZ211" s="66" t="str">
        <f t="shared" si="1563"/>
        <v/>
      </c>
      <c r="XA211" s="66" t="str">
        <f t="shared" si="1564"/>
        <v/>
      </c>
      <c r="XB211" s="66" t="str">
        <f t="shared" si="1565"/>
        <v/>
      </c>
      <c r="XC211" s="66" t="str">
        <f t="shared" si="1566"/>
        <v/>
      </c>
      <c r="XD211" s="66" t="str">
        <f t="shared" si="1567"/>
        <v/>
      </c>
      <c r="XE211" s="66" t="str">
        <f t="shared" si="1568"/>
        <v/>
      </c>
      <c r="XF211" s="66" t="str">
        <f t="shared" si="1569"/>
        <v/>
      </c>
      <c r="XG211" s="66" t="str">
        <f t="shared" si="1570"/>
        <v/>
      </c>
      <c r="XH211" s="66" t="str">
        <f t="shared" si="1571"/>
        <v/>
      </c>
      <c r="XI211" s="66" t="str">
        <f t="shared" si="1572"/>
        <v/>
      </c>
      <c r="XJ211" s="66" t="str">
        <f t="shared" si="1573"/>
        <v/>
      </c>
      <c r="XK211" s="66" t="str">
        <f t="shared" si="1574"/>
        <v/>
      </c>
      <c r="XL211" s="66" t="str">
        <f t="shared" si="1575"/>
        <v/>
      </c>
      <c r="XM211" s="66" t="str">
        <f t="shared" si="1576"/>
        <v/>
      </c>
      <c r="XN211" s="66" t="str">
        <f t="shared" si="1577"/>
        <v/>
      </c>
      <c r="XO211" s="66" t="str">
        <f t="shared" si="1578"/>
        <v/>
      </c>
      <c r="XP211" s="66" t="str">
        <f t="shared" si="1579"/>
        <v/>
      </c>
      <c r="XQ211" s="66" t="str">
        <f t="shared" si="1580"/>
        <v/>
      </c>
      <c r="XR211" s="66" t="str">
        <f t="shared" si="1581"/>
        <v/>
      </c>
      <c r="XS211" s="66" t="str">
        <f t="shared" si="1582"/>
        <v/>
      </c>
      <c r="XT211" s="66" t="str">
        <f t="shared" si="1583"/>
        <v/>
      </c>
      <c r="XU211" s="66" t="str">
        <f t="shared" si="1584"/>
        <v/>
      </c>
      <c r="XV211" s="66" t="str">
        <f t="shared" si="1585"/>
        <v/>
      </c>
      <c r="XW211" s="66" t="str">
        <f t="shared" si="1586"/>
        <v/>
      </c>
      <c r="XX211" s="66" t="str">
        <f t="shared" si="1587"/>
        <v/>
      </c>
      <c r="XY211" s="66" t="str">
        <f t="shared" si="1588"/>
        <v/>
      </c>
      <c r="XZ211" s="66" t="str">
        <f t="shared" si="1589"/>
        <v/>
      </c>
      <c r="YA211" s="66" t="str">
        <f t="shared" si="1590"/>
        <v/>
      </c>
      <c r="YB211" s="66" t="str">
        <f t="shared" si="1591"/>
        <v/>
      </c>
      <c r="YC211" s="66" t="str">
        <f t="shared" si="1592"/>
        <v/>
      </c>
      <c r="YD211" s="66" t="str">
        <f t="shared" si="1593"/>
        <v/>
      </c>
      <c r="YE211" s="66" t="str">
        <f t="shared" si="1594"/>
        <v/>
      </c>
      <c r="YF211" s="66" t="str">
        <f t="shared" si="1595"/>
        <v/>
      </c>
      <c r="YG211" s="66" t="str">
        <f t="shared" si="1596"/>
        <v/>
      </c>
      <c r="YH211" s="66" t="str">
        <f t="shared" si="1597"/>
        <v/>
      </c>
      <c r="YI211" s="66" t="str">
        <f t="shared" si="1598"/>
        <v/>
      </c>
      <c r="YJ211" s="66" t="str">
        <f t="shared" si="1599"/>
        <v/>
      </c>
      <c r="YK211" s="66" t="str">
        <f t="shared" si="1600"/>
        <v/>
      </c>
      <c r="YL211" s="66" t="str">
        <f t="shared" si="1601"/>
        <v/>
      </c>
      <c r="YM211" s="66" t="str">
        <f t="shared" si="1602"/>
        <v/>
      </c>
      <c r="YN211" s="66" t="str">
        <f t="shared" si="1603"/>
        <v/>
      </c>
      <c r="YO211" s="66" t="str">
        <f t="shared" si="1604"/>
        <v/>
      </c>
      <c r="YP211" s="66" t="str">
        <f t="shared" si="1605"/>
        <v/>
      </c>
      <c r="YQ211" s="66" t="str">
        <f t="shared" si="1606"/>
        <v/>
      </c>
      <c r="YR211" s="66" t="str">
        <f t="shared" si="1607"/>
        <v/>
      </c>
      <c r="YS211" s="66" t="str">
        <f t="shared" si="1608"/>
        <v/>
      </c>
      <c r="YT211" s="66" t="str">
        <f t="shared" si="1609"/>
        <v/>
      </c>
      <c r="YU211" s="66" t="str">
        <f t="shared" si="1610"/>
        <v/>
      </c>
      <c r="YV211" s="66" t="str">
        <f t="shared" si="1611"/>
        <v/>
      </c>
      <c r="YW211" s="66" t="str">
        <f t="shared" si="1612"/>
        <v/>
      </c>
      <c r="YX211" s="66" t="str">
        <f t="shared" si="1613"/>
        <v/>
      </c>
      <c r="YY211" s="66" t="str">
        <f t="shared" si="1614"/>
        <v/>
      </c>
      <c r="YZ211" s="66" t="str">
        <f t="shared" si="1615"/>
        <v/>
      </c>
      <c r="ZA211" s="66" t="str">
        <f t="shared" si="1616"/>
        <v/>
      </c>
      <c r="ZB211" s="66" t="str">
        <f t="shared" si="1617"/>
        <v/>
      </c>
      <c r="ZC211" s="66" t="str">
        <f t="shared" si="1618"/>
        <v/>
      </c>
      <c r="ZD211" s="66" t="str">
        <f t="shared" si="1619"/>
        <v/>
      </c>
      <c r="ZE211" s="66" t="str">
        <f t="shared" si="1620"/>
        <v/>
      </c>
      <c r="ZF211" s="66" t="str">
        <f t="shared" si="1621"/>
        <v/>
      </c>
      <c r="ZG211" s="66" t="str">
        <f t="shared" si="1622"/>
        <v/>
      </c>
      <c r="ZH211" s="66" t="str">
        <f t="shared" si="1623"/>
        <v/>
      </c>
      <c r="ZI211" s="66" t="str">
        <f t="shared" si="1624"/>
        <v/>
      </c>
      <c r="ZJ211" s="66" t="str">
        <f t="shared" si="1625"/>
        <v/>
      </c>
      <c r="ZK211" s="66" t="str">
        <f t="shared" si="1626"/>
        <v/>
      </c>
      <c r="ZL211" s="66" t="str">
        <f t="shared" si="1627"/>
        <v/>
      </c>
      <c r="ZM211" s="66" t="str">
        <f t="shared" si="1628"/>
        <v/>
      </c>
      <c r="ZN211" s="66" t="str">
        <f t="shared" si="1629"/>
        <v/>
      </c>
      <c r="ZO211" s="66" t="str">
        <f t="shared" si="1630"/>
        <v/>
      </c>
      <c r="ZP211" s="66" t="str">
        <f t="shared" si="1631"/>
        <v/>
      </c>
      <c r="ZQ211" s="66" t="str">
        <f t="shared" si="1632"/>
        <v/>
      </c>
      <c r="ZR211" s="66" t="str">
        <f t="shared" si="1633"/>
        <v/>
      </c>
      <c r="ZS211" s="66" t="str">
        <f t="shared" si="1634"/>
        <v/>
      </c>
      <c r="ZT211" s="66" t="str">
        <f t="shared" si="1635"/>
        <v/>
      </c>
      <c r="ZU211" s="66" t="str">
        <f t="shared" si="1636"/>
        <v/>
      </c>
      <c r="ZV211" s="66" t="str">
        <f t="shared" si="1637"/>
        <v/>
      </c>
      <c r="ZW211" s="66" t="str">
        <f t="shared" si="1638"/>
        <v/>
      </c>
      <c r="ZX211" s="66" t="str">
        <f t="shared" si="1639"/>
        <v/>
      </c>
      <c r="ZY211" s="66" t="str">
        <f t="shared" si="1640"/>
        <v/>
      </c>
      <c r="ZZ211" s="66" t="str">
        <f t="shared" si="1641"/>
        <v/>
      </c>
      <c r="AAA211" s="66" t="str">
        <f t="shared" si="1642"/>
        <v/>
      </c>
      <c r="AAB211" s="66" t="str">
        <f t="shared" si="1643"/>
        <v/>
      </c>
      <c r="AAC211" s="66" t="str">
        <f t="shared" si="1644"/>
        <v/>
      </c>
      <c r="AAD211" s="66" t="str">
        <f t="shared" si="1645"/>
        <v/>
      </c>
      <c r="AAE211" s="66" t="str">
        <f t="shared" si="1646"/>
        <v/>
      </c>
      <c r="AAF211" s="66" t="str">
        <f t="shared" si="1647"/>
        <v/>
      </c>
      <c r="AAG211" s="66" t="str">
        <f t="shared" si="1648"/>
        <v/>
      </c>
      <c r="AAH211" s="66" t="str">
        <f t="shared" si="1649"/>
        <v/>
      </c>
      <c r="AAI211" s="66" t="str">
        <f t="shared" si="1650"/>
        <v/>
      </c>
      <c r="AAJ211" s="66" t="str">
        <f t="shared" si="1651"/>
        <v/>
      </c>
      <c r="AAK211" s="66" t="str">
        <f t="shared" si="1652"/>
        <v/>
      </c>
      <c r="AAL211" s="66" t="str">
        <f t="shared" si="1653"/>
        <v/>
      </c>
      <c r="AAM211" s="66" t="str">
        <f t="shared" si="1654"/>
        <v/>
      </c>
      <c r="AAN211" s="66" t="str">
        <f t="shared" si="1655"/>
        <v/>
      </c>
      <c r="AAO211" s="66" t="str">
        <f t="shared" si="1656"/>
        <v/>
      </c>
      <c r="AAP211" s="66" t="str">
        <f t="shared" si="1657"/>
        <v/>
      </c>
      <c r="AAQ211" s="66" t="str">
        <f t="shared" si="1658"/>
        <v/>
      </c>
      <c r="AAR211" s="66" t="str">
        <f t="shared" si="1659"/>
        <v/>
      </c>
      <c r="AAS211" s="66" t="str">
        <f t="shared" si="1660"/>
        <v/>
      </c>
      <c r="AAT211" s="66" t="str">
        <f t="shared" si="1661"/>
        <v/>
      </c>
      <c r="AAU211" s="66" t="str">
        <f t="shared" si="1662"/>
        <v/>
      </c>
      <c r="AAV211" s="66" t="str">
        <f t="shared" si="1663"/>
        <v/>
      </c>
      <c r="AAW211" s="66" t="str">
        <f t="shared" si="1664"/>
        <v/>
      </c>
      <c r="AAX211" s="66" t="str">
        <f t="shared" si="1665"/>
        <v/>
      </c>
      <c r="AAY211" s="66" t="str">
        <f t="shared" si="1666"/>
        <v/>
      </c>
      <c r="AAZ211" s="66" t="str">
        <f t="shared" si="1667"/>
        <v/>
      </c>
      <c r="ABA211" s="66" t="str">
        <f t="shared" si="1668"/>
        <v/>
      </c>
      <c r="ABB211" s="66" t="str">
        <f t="shared" si="1669"/>
        <v/>
      </c>
      <c r="ABC211" s="66" t="str">
        <f t="shared" si="1670"/>
        <v/>
      </c>
      <c r="ABD211" s="66" t="str">
        <f t="shared" si="1671"/>
        <v/>
      </c>
      <c r="ABE211" s="66" t="str">
        <f t="shared" si="1672"/>
        <v/>
      </c>
      <c r="ABF211" s="66" t="str">
        <f t="shared" si="1673"/>
        <v/>
      </c>
      <c r="ABG211" s="66" t="str">
        <f t="shared" si="1674"/>
        <v/>
      </c>
      <c r="ABH211" s="66" t="str">
        <f t="shared" si="1675"/>
        <v/>
      </c>
      <c r="ABI211" s="66" t="str">
        <f t="shared" si="1676"/>
        <v/>
      </c>
      <c r="ABJ211" s="66" t="str">
        <f t="shared" si="1677"/>
        <v/>
      </c>
      <c r="ABK211" s="66" t="str">
        <f t="shared" si="1678"/>
        <v/>
      </c>
      <c r="ABL211" s="66" t="str">
        <f t="shared" si="1679"/>
        <v/>
      </c>
      <c r="ABM211" s="66" t="str">
        <f t="shared" si="1680"/>
        <v/>
      </c>
      <c r="ABN211" s="66" t="str">
        <f t="shared" si="1681"/>
        <v/>
      </c>
      <c r="ABO211" s="66" t="str">
        <f t="shared" si="1682"/>
        <v/>
      </c>
      <c r="ABP211" s="66" t="str">
        <f t="shared" si="1683"/>
        <v/>
      </c>
      <c r="ABQ211" s="66" t="str">
        <f t="shared" si="1684"/>
        <v/>
      </c>
      <c r="ABR211" s="66" t="str">
        <f t="shared" si="1685"/>
        <v/>
      </c>
      <c r="ABS211" s="66" t="str">
        <f t="shared" si="1686"/>
        <v/>
      </c>
      <c r="ABT211" s="66" t="str">
        <f t="shared" si="1687"/>
        <v/>
      </c>
      <c r="ABU211" s="66" t="str">
        <f t="shared" si="1688"/>
        <v/>
      </c>
      <c r="ABV211" s="66" t="str">
        <f t="shared" si="1689"/>
        <v/>
      </c>
      <c r="ABW211" s="66" t="str">
        <f t="shared" si="1690"/>
        <v/>
      </c>
      <c r="ABX211" s="66" t="str">
        <f t="shared" si="1691"/>
        <v/>
      </c>
      <c r="ABY211" s="66" t="str">
        <f t="shared" si="1692"/>
        <v/>
      </c>
      <c r="ABZ211" s="66" t="str">
        <f t="shared" si="1693"/>
        <v/>
      </c>
      <c r="ACA211" s="66" t="str">
        <f t="shared" si="1694"/>
        <v/>
      </c>
      <c r="ACB211" s="66" t="str">
        <f t="shared" si="1695"/>
        <v/>
      </c>
      <c r="ACC211" s="66" t="str">
        <f t="shared" si="1696"/>
        <v/>
      </c>
      <c r="ACD211" s="66" t="str">
        <f t="shared" si="1697"/>
        <v/>
      </c>
      <c r="ACE211" s="66" t="str">
        <f t="shared" si="1698"/>
        <v/>
      </c>
      <c r="ACF211" s="66" t="str">
        <f t="shared" si="1699"/>
        <v/>
      </c>
      <c r="ACG211" s="66" t="str">
        <f t="shared" si="1700"/>
        <v/>
      </c>
      <c r="ACH211" s="66" t="str">
        <f t="shared" si="1701"/>
        <v/>
      </c>
      <c r="ACI211" s="66" t="str">
        <f t="shared" si="1702"/>
        <v/>
      </c>
      <c r="ACJ211" s="66" t="str">
        <f t="shared" si="1703"/>
        <v/>
      </c>
      <c r="ACK211" s="66" t="str">
        <f t="shared" si="1704"/>
        <v/>
      </c>
      <c r="ACL211" s="66" t="str">
        <f t="shared" si="1705"/>
        <v/>
      </c>
      <c r="ACM211" s="66" t="str">
        <f t="shared" ref="ACM211:ACN211" si="1725">IF(AND(ACS$3="Unit", ACL211=""), "", IF(AND(ACS$3="Unit", ACL211="-"),"", IF(ACS$3="Unit", "kg/GJ delivered", IF(AND(NY211&lt;&gt;"", NY211&lt;&gt;"-", NX211="-"),"", IF($H211="","", IF(NX211="nd", "",IF(NX211="&lt;n.a.&gt;", "", IF(NY211="#/MJ", "", IF(NY211="kg/GJ delivered",NX211,IF(NY211="g/MJ delivered",NX211,IF(NY211="kg/MJ delivered",NX211*1000,IF(NY211="mg/MJ delivered",NX211/1000,IF(NY211="g/kg",((NX211)*(1/$I211)*(1/$H211)),IF(NY211="mg/kg",((NX211/1000)*(1/$I211)*(1/$H211)),IF(NY211="mg/MJ delivered",NX211/1000,IF(NY211="-","","Error"))))))))))))))))</f>
        <v/>
      </c>
      <c r="ACN211" s="66" t="str">
        <f t="shared" si="1725"/>
        <v/>
      </c>
      <c r="ACO211" s="66" t="str">
        <f t="shared" si="1707"/>
        <v/>
      </c>
      <c r="ACP211" s="66" t="str">
        <f t="shared" si="1708"/>
        <v/>
      </c>
      <c r="ACQ211" s="66" t="str">
        <f t="shared" si="1709"/>
        <v/>
      </c>
      <c r="ACR211" s="66" t="str">
        <f t="shared" si="1710"/>
        <v/>
      </c>
      <c r="ACS211" s="66" t="str">
        <f t="shared" si="1711"/>
        <v/>
      </c>
      <c r="ACT211" s="66" t="str">
        <f t="shared" si="1712"/>
        <v/>
      </c>
    </row>
    <row r="212" spans="2:774" ht="15.75" customHeight="1" x14ac:dyDescent="0.25">
      <c r="B212" s="66">
        <v>309</v>
      </c>
      <c r="C212" s="66" t="s">
        <v>1129</v>
      </c>
      <c r="D212" s="66" t="s">
        <v>1115</v>
      </c>
      <c r="E212" s="156" t="s">
        <v>845</v>
      </c>
      <c r="F212" s="66" t="s">
        <v>497</v>
      </c>
      <c r="G212" s="66" t="s">
        <v>490</v>
      </c>
      <c r="H212" s="126">
        <v>0.122</v>
      </c>
      <c r="I212" s="130">
        <f>'Heating Values'!E137</f>
        <v>14.126582278481012</v>
      </c>
      <c r="J212" s="66" t="str">
        <f t="shared" si="1320"/>
        <v>Firewood, Traditional, CN</v>
      </c>
      <c r="K212" s="66" t="s">
        <v>1254</v>
      </c>
      <c r="L212" s="66" t="s">
        <v>1254</v>
      </c>
      <c r="M212" s="66" t="s">
        <v>1254</v>
      </c>
      <c r="N212" s="66" t="s">
        <v>1254</v>
      </c>
      <c r="O212" s="66" t="s">
        <v>1117</v>
      </c>
      <c r="P212" s="66" t="str">
        <f t="shared" si="1327"/>
        <v>CN</v>
      </c>
      <c r="Q212" s="66" t="s">
        <v>87</v>
      </c>
      <c r="R212" s="158" t="s">
        <v>128</v>
      </c>
      <c r="S212" s="158" t="s">
        <v>128</v>
      </c>
      <c r="T212" s="158" t="s">
        <v>128</v>
      </c>
      <c r="U212" s="158" t="s">
        <v>128</v>
      </c>
      <c r="V212" s="158" t="s">
        <v>128</v>
      </c>
      <c r="W212" s="158" t="s">
        <v>128</v>
      </c>
      <c r="X212" s="158" t="s">
        <v>128</v>
      </c>
      <c r="Y212" s="158" t="s">
        <v>128</v>
      </c>
      <c r="Z212" s="158" t="s">
        <v>128</v>
      </c>
      <c r="AA212" s="158" t="s">
        <v>128</v>
      </c>
      <c r="AB212" s="158" t="s">
        <v>128</v>
      </c>
      <c r="AC212" s="158" t="s">
        <v>128</v>
      </c>
      <c r="AD212" s="158" t="s">
        <v>128</v>
      </c>
      <c r="AE212" s="158" t="s">
        <v>128</v>
      </c>
      <c r="AF212" s="158" t="s">
        <v>128</v>
      </c>
      <c r="AG212" s="158" t="s">
        <v>128</v>
      </c>
      <c r="AH212" s="158" t="s">
        <v>128</v>
      </c>
      <c r="AI212" s="158" t="s">
        <v>128</v>
      </c>
      <c r="AJ212" s="165" t="s">
        <v>577</v>
      </c>
      <c r="AK212" s="158" t="s">
        <v>523</v>
      </c>
      <c r="AL212" s="163" t="s">
        <v>585</v>
      </c>
      <c r="AM212" s="158" t="s">
        <v>523</v>
      </c>
      <c r="AN212" s="163" t="s">
        <v>1155</v>
      </c>
      <c r="AO212" s="158" t="s">
        <v>523</v>
      </c>
      <c r="AP212" s="158" t="s">
        <v>128</v>
      </c>
      <c r="AQ212" s="158" t="s">
        <v>128</v>
      </c>
      <c r="AR212" s="158" t="s">
        <v>128</v>
      </c>
      <c r="AS212" s="158" t="s">
        <v>128</v>
      </c>
      <c r="AT212" s="158" t="s">
        <v>128</v>
      </c>
      <c r="AU212" s="158" t="s">
        <v>128</v>
      </c>
      <c r="AV212" s="158" t="s">
        <v>128</v>
      </c>
      <c r="AW212" s="158" t="s">
        <v>128</v>
      </c>
      <c r="AX212" s="158" t="s">
        <v>128</v>
      </c>
      <c r="AY212" s="158" t="s">
        <v>128</v>
      </c>
      <c r="AZ212" s="158" t="s">
        <v>128</v>
      </c>
      <c r="BA212" s="158" t="s">
        <v>128</v>
      </c>
      <c r="BB212" s="158" t="s">
        <v>128</v>
      </c>
      <c r="BC212" s="158" t="s">
        <v>128</v>
      </c>
      <c r="BD212" s="158" t="s">
        <v>128</v>
      </c>
      <c r="BE212" s="158" t="s">
        <v>128</v>
      </c>
      <c r="BF212" s="158" t="s">
        <v>128</v>
      </c>
      <c r="BG212" s="158" t="s">
        <v>128</v>
      </c>
      <c r="BH212" s="158" t="s">
        <v>128</v>
      </c>
      <c r="BI212" s="158" t="s">
        <v>128</v>
      </c>
      <c r="BJ212" s="158" t="s">
        <v>128</v>
      </c>
      <c r="BK212" s="158" t="s">
        <v>128</v>
      </c>
      <c r="BL212" s="158" t="s">
        <v>128</v>
      </c>
      <c r="BM212" s="158" t="s">
        <v>128</v>
      </c>
      <c r="BN212" s="158" t="s">
        <v>128</v>
      </c>
      <c r="BO212" s="158" t="s">
        <v>128</v>
      </c>
      <c r="BP212" s="158" t="s">
        <v>128</v>
      </c>
      <c r="BQ212" s="158" t="s">
        <v>128</v>
      </c>
      <c r="BR212" s="158" t="s">
        <v>128</v>
      </c>
      <c r="BS212" s="158" t="s">
        <v>128</v>
      </c>
      <c r="BT212" s="158" t="s">
        <v>128</v>
      </c>
      <c r="BU212" s="158" t="s">
        <v>128</v>
      </c>
      <c r="BV212" s="158" t="s">
        <v>128</v>
      </c>
      <c r="BW212" s="158" t="s">
        <v>128</v>
      </c>
      <c r="BX212" s="158" t="s">
        <v>128</v>
      </c>
      <c r="BY212" s="158" t="s">
        <v>128</v>
      </c>
      <c r="BZ212" s="158" t="s">
        <v>128</v>
      </c>
      <c r="CA212" s="158" t="s">
        <v>128</v>
      </c>
      <c r="CB212" s="158" t="s">
        <v>128</v>
      </c>
      <c r="CC212" s="158" t="s">
        <v>128</v>
      </c>
      <c r="CD212" s="158" t="s">
        <v>128</v>
      </c>
      <c r="CE212" s="158" t="s">
        <v>128</v>
      </c>
      <c r="CF212" s="158" t="s">
        <v>128</v>
      </c>
      <c r="CG212" s="158" t="s">
        <v>128</v>
      </c>
      <c r="CH212" s="158" t="s">
        <v>128</v>
      </c>
      <c r="CI212" s="158" t="s">
        <v>128</v>
      </c>
      <c r="CJ212" s="158" t="s">
        <v>128</v>
      </c>
      <c r="CK212" s="158" t="s">
        <v>128</v>
      </c>
      <c r="CL212" s="158" t="s">
        <v>128</v>
      </c>
      <c r="CM212" s="158" t="s">
        <v>128</v>
      </c>
      <c r="CN212" s="158" t="s">
        <v>128</v>
      </c>
      <c r="CO212" s="158" t="s">
        <v>128</v>
      </c>
      <c r="CP212" s="158" t="s">
        <v>128</v>
      </c>
      <c r="CQ212" s="158" t="s">
        <v>128</v>
      </c>
      <c r="CR212" s="158" t="s">
        <v>128</v>
      </c>
      <c r="CS212" s="158" t="s">
        <v>128</v>
      </c>
      <c r="CT212" s="158" t="s">
        <v>128</v>
      </c>
      <c r="CU212" s="158" t="s">
        <v>128</v>
      </c>
      <c r="CV212" s="158" t="s">
        <v>128</v>
      </c>
      <c r="CW212" s="158" t="s">
        <v>128</v>
      </c>
      <c r="CX212" s="158" t="s">
        <v>128</v>
      </c>
      <c r="CY212" s="158" t="s">
        <v>128</v>
      </c>
      <c r="CZ212" s="158" t="s">
        <v>128</v>
      </c>
      <c r="DA212" s="158" t="s">
        <v>128</v>
      </c>
      <c r="DB212" s="158" t="s">
        <v>128</v>
      </c>
      <c r="DC212" s="158" t="s">
        <v>128</v>
      </c>
      <c r="DD212" s="158" t="s">
        <v>128</v>
      </c>
      <c r="DE212" s="158" t="s">
        <v>128</v>
      </c>
      <c r="DF212" s="158" t="s">
        <v>128</v>
      </c>
      <c r="DG212" s="158" t="s">
        <v>128</v>
      </c>
      <c r="DH212" s="158" t="s">
        <v>128</v>
      </c>
      <c r="DI212" s="158" t="s">
        <v>128</v>
      </c>
      <c r="DJ212" s="158" t="s">
        <v>128</v>
      </c>
      <c r="DK212" s="158" t="s">
        <v>128</v>
      </c>
      <c r="DL212" s="158" t="s">
        <v>128</v>
      </c>
      <c r="DM212" s="158" t="s">
        <v>128</v>
      </c>
      <c r="DN212" s="158" t="s">
        <v>128</v>
      </c>
      <c r="DO212" s="158" t="s">
        <v>128</v>
      </c>
      <c r="DP212" s="158" t="s">
        <v>128</v>
      </c>
      <c r="DQ212" s="158" t="s">
        <v>128</v>
      </c>
      <c r="DR212" s="158" t="s">
        <v>128</v>
      </c>
      <c r="DS212" s="158" t="s">
        <v>128</v>
      </c>
      <c r="DT212" s="158" t="s">
        <v>128</v>
      </c>
      <c r="DU212" s="158" t="s">
        <v>128</v>
      </c>
      <c r="DV212" s="158" t="s">
        <v>128</v>
      </c>
      <c r="DW212" s="158" t="s">
        <v>128</v>
      </c>
      <c r="DX212" s="158" t="s">
        <v>128</v>
      </c>
      <c r="DY212" s="158" t="s">
        <v>128</v>
      </c>
      <c r="DZ212" s="158" t="s">
        <v>128</v>
      </c>
      <c r="EA212" s="158" t="s">
        <v>128</v>
      </c>
      <c r="EB212" s="158" t="s">
        <v>128</v>
      </c>
      <c r="EC212" s="158" t="s">
        <v>128</v>
      </c>
      <c r="ED212" s="158" t="s">
        <v>128</v>
      </c>
      <c r="EE212" s="158" t="s">
        <v>128</v>
      </c>
      <c r="EF212" s="158" t="s">
        <v>128</v>
      </c>
      <c r="EG212" s="158" t="s">
        <v>128</v>
      </c>
      <c r="EH212" s="158" t="s">
        <v>128</v>
      </c>
      <c r="EI212" s="158" t="s">
        <v>128</v>
      </c>
      <c r="EJ212" s="158" t="s">
        <v>128</v>
      </c>
      <c r="EK212" s="158" t="s">
        <v>128</v>
      </c>
      <c r="EL212" s="158" t="s">
        <v>128</v>
      </c>
      <c r="EM212" s="158" t="s">
        <v>128</v>
      </c>
      <c r="EN212" s="158" t="s">
        <v>128</v>
      </c>
      <c r="EO212" s="158" t="s">
        <v>128</v>
      </c>
      <c r="EP212" s="158" t="s">
        <v>128</v>
      </c>
      <c r="EQ212" s="158" t="s">
        <v>128</v>
      </c>
      <c r="ER212" s="158" t="s">
        <v>128</v>
      </c>
      <c r="ES212" s="158" t="s">
        <v>128</v>
      </c>
      <c r="ET212" s="158" t="s">
        <v>128</v>
      </c>
      <c r="EU212" s="158" t="s">
        <v>128</v>
      </c>
      <c r="EV212" s="158" t="s">
        <v>128</v>
      </c>
      <c r="EW212" s="158" t="s">
        <v>128</v>
      </c>
      <c r="EX212" s="158" t="s">
        <v>128</v>
      </c>
      <c r="EY212" s="158" t="s">
        <v>128</v>
      </c>
      <c r="EZ212" s="158" t="s">
        <v>128</v>
      </c>
      <c r="FA212" s="158" t="s">
        <v>128</v>
      </c>
      <c r="FB212" s="158" t="s">
        <v>128</v>
      </c>
      <c r="FC212" s="158" t="s">
        <v>128</v>
      </c>
      <c r="FD212" s="158" t="s">
        <v>128</v>
      </c>
      <c r="FE212" s="158" t="s">
        <v>128</v>
      </c>
      <c r="FF212" s="158" t="s">
        <v>128</v>
      </c>
      <c r="FG212" s="158" t="s">
        <v>128</v>
      </c>
      <c r="FH212" s="158" t="s">
        <v>128</v>
      </c>
      <c r="FI212" s="158" t="s">
        <v>128</v>
      </c>
      <c r="FJ212" s="158" t="s">
        <v>128</v>
      </c>
      <c r="FK212" s="158" t="s">
        <v>128</v>
      </c>
      <c r="FL212" s="158" t="s">
        <v>128</v>
      </c>
      <c r="FM212" s="158" t="s">
        <v>128</v>
      </c>
      <c r="FN212" s="158" t="s">
        <v>128</v>
      </c>
      <c r="FO212" s="158" t="s">
        <v>128</v>
      </c>
      <c r="FP212" s="158" t="s">
        <v>128</v>
      </c>
      <c r="FQ212" s="158" t="s">
        <v>128</v>
      </c>
      <c r="FR212" s="158" t="s">
        <v>128</v>
      </c>
      <c r="FS212" s="158" t="s">
        <v>128</v>
      </c>
      <c r="FT212" s="158" t="s">
        <v>128</v>
      </c>
      <c r="FU212" s="158" t="s">
        <v>128</v>
      </c>
      <c r="FV212" s="158" t="s">
        <v>128</v>
      </c>
      <c r="FW212" s="158" t="s">
        <v>128</v>
      </c>
      <c r="FX212" s="158" t="s">
        <v>128</v>
      </c>
      <c r="FY212" s="158" t="s">
        <v>128</v>
      </c>
      <c r="FZ212" s="158" t="s">
        <v>128</v>
      </c>
      <c r="GA212" s="158" t="s">
        <v>128</v>
      </c>
      <c r="GB212" s="158" t="s">
        <v>128</v>
      </c>
      <c r="GC212" s="158" t="s">
        <v>128</v>
      </c>
      <c r="GD212" s="158" t="s">
        <v>128</v>
      </c>
      <c r="GE212" s="158" t="s">
        <v>128</v>
      </c>
      <c r="GF212" s="158" t="s">
        <v>128</v>
      </c>
      <c r="GG212" s="158" t="s">
        <v>128</v>
      </c>
      <c r="GH212" s="158" t="s">
        <v>128</v>
      </c>
      <c r="GI212" s="158" t="s">
        <v>128</v>
      </c>
      <c r="GJ212" s="158" t="s">
        <v>128</v>
      </c>
      <c r="GK212" s="158" t="s">
        <v>128</v>
      </c>
      <c r="GL212" s="158" t="s">
        <v>128</v>
      </c>
      <c r="GM212" s="158" t="s">
        <v>128</v>
      </c>
      <c r="GN212" s="158" t="s">
        <v>128</v>
      </c>
      <c r="GO212" s="158" t="s">
        <v>128</v>
      </c>
      <c r="GP212" s="158" t="s">
        <v>128</v>
      </c>
      <c r="GQ212" s="158" t="s">
        <v>128</v>
      </c>
      <c r="GR212" s="158" t="s">
        <v>128</v>
      </c>
      <c r="GS212" s="158" t="s">
        <v>128</v>
      </c>
      <c r="GT212" s="158" t="s">
        <v>128</v>
      </c>
      <c r="GU212" s="158" t="s">
        <v>128</v>
      </c>
      <c r="GV212" s="158" t="s">
        <v>128</v>
      </c>
      <c r="GW212" s="158" t="s">
        <v>128</v>
      </c>
      <c r="GX212" s="158" t="s">
        <v>128</v>
      </c>
      <c r="GY212" s="158" t="s">
        <v>128</v>
      </c>
      <c r="GZ212" s="158" t="s">
        <v>128</v>
      </c>
      <c r="HA212" s="158" t="s">
        <v>128</v>
      </c>
      <c r="HB212" s="158" t="s">
        <v>128</v>
      </c>
      <c r="HC212" s="158" t="s">
        <v>128</v>
      </c>
      <c r="HD212" s="158" t="s">
        <v>128</v>
      </c>
      <c r="HE212" s="158" t="s">
        <v>128</v>
      </c>
      <c r="HF212" s="158" t="s">
        <v>128</v>
      </c>
      <c r="HG212" s="158" t="s">
        <v>128</v>
      </c>
      <c r="HH212" s="158" t="s">
        <v>128</v>
      </c>
      <c r="HI212" s="158" t="s">
        <v>128</v>
      </c>
      <c r="HJ212" s="158" t="s">
        <v>128</v>
      </c>
      <c r="HK212" s="158" t="s">
        <v>128</v>
      </c>
      <c r="HL212" s="158" t="s">
        <v>128</v>
      </c>
      <c r="HM212" s="158" t="s">
        <v>128</v>
      </c>
      <c r="HN212" s="158" t="s">
        <v>128</v>
      </c>
      <c r="HO212" s="158" t="s">
        <v>128</v>
      </c>
      <c r="HP212" s="158" t="s">
        <v>128</v>
      </c>
      <c r="HQ212" s="158" t="s">
        <v>128</v>
      </c>
      <c r="HR212" s="158" t="s">
        <v>128</v>
      </c>
      <c r="HS212" s="158" t="s">
        <v>128</v>
      </c>
      <c r="HT212" s="158" t="s">
        <v>128</v>
      </c>
      <c r="HU212" s="158" t="s">
        <v>128</v>
      </c>
      <c r="HV212" s="158" t="s">
        <v>128</v>
      </c>
      <c r="HW212" s="158" t="s">
        <v>128</v>
      </c>
      <c r="HX212" s="158" t="s">
        <v>128</v>
      </c>
      <c r="HY212" s="158" t="s">
        <v>128</v>
      </c>
      <c r="HZ212" s="158" t="s">
        <v>128</v>
      </c>
      <c r="IA212" s="158" t="s">
        <v>128</v>
      </c>
      <c r="IB212" s="158" t="s">
        <v>128</v>
      </c>
      <c r="IC212" s="158" t="s">
        <v>128</v>
      </c>
      <c r="ID212" s="158" t="s">
        <v>128</v>
      </c>
      <c r="IE212" s="158" t="s">
        <v>128</v>
      </c>
      <c r="IF212" s="158" t="s">
        <v>128</v>
      </c>
      <c r="IG212" s="158" t="s">
        <v>128</v>
      </c>
      <c r="IH212" s="158" t="s">
        <v>128</v>
      </c>
      <c r="II212" s="158" t="s">
        <v>128</v>
      </c>
      <c r="IJ212" s="158" t="s">
        <v>128</v>
      </c>
      <c r="IK212" s="158" t="s">
        <v>128</v>
      </c>
      <c r="IL212" s="158" t="s">
        <v>128</v>
      </c>
      <c r="IM212" s="158" t="s">
        <v>128</v>
      </c>
      <c r="IN212" s="158" t="s">
        <v>128</v>
      </c>
      <c r="IO212" s="158" t="s">
        <v>128</v>
      </c>
      <c r="IP212" s="158" t="s">
        <v>128</v>
      </c>
      <c r="IQ212" s="158" t="s">
        <v>128</v>
      </c>
      <c r="IR212" s="158" t="s">
        <v>128</v>
      </c>
      <c r="IS212" s="158" t="s">
        <v>128</v>
      </c>
      <c r="IT212" s="158" t="s">
        <v>128</v>
      </c>
      <c r="IU212" s="158" t="s">
        <v>128</v>
      </c>
      <c r="IV212" s="158" t="s">
        <v>128</v>
      </c>
      <c r="IW212" s="158" t="s">
        <v>128</v>
      </c>
      <c r="IX212" s="158" t="s">
        <v>128</v>
      </c>
      <c r="IY212" s="158" t="s">
        <v>128</v>
      </c>
      <c r="IZ212" s="158" t="s">
        <v>128</v>
      </c>
      <c r="JA212" s="158" t="s">
        <v>128</v>
      </c>
      <c r="JB212" s="158" t="s">
        <v>128</v>
      </c>
      <c r="JC212" s="158" t="s">
        <v>128</v>
      </c>
      <c r="JD212" s="158" t="s">
        <v>128</v>
      </c>
      <c r="JE212" s="158" t="s">
        <v>128</v>
      </c>
      <c r="JF212" s="158" t="s">
        <v>128</v>
      </c>
      <c r="JG212" s="158" t="s">
        <v>128</v>
      </c>
      <c r="JH212" s="158" t="s">
        <v>128</v>
      </c>
      <c r="JI212" s="158" t="s">
        <v>128</v>
      </c>
      <c r="JJ212" s="158" t="s">
        <v>128</v>
      </c>
      <c r="JK212" s="158" t="s">
        <v>128</v>
      </c>
      <c r="JL212" s="158" t="s">
        <v>128</v>
      </c>
      <c r="JM212" s="158" t="s">
        <v>128</v>
      </c>
      <c r="JN212" s="158" t="s">
        <v>128</v>
      </c>
      <c r="JO212" s="158" t="s">
        <v>128</v>
      </c>
      <c r="JP212" s="158" t="s">
        <v>128</v>
      </c>
      <c r="JQ212" s="158" t="s">
        <v>128</v>
      </c>
      <c r="JR212" s="158" t="s">
        <v>128</v>
      </c>
      <c r="JS212" s="158" t="s">
        <v>128</v>
      </c>
      <c r="JT212" s="158" t="s">
        <v>128</v>
      </c>
      <c r="JU212" s="158" t="s">
        <v>128</v>
      </c>
      <c r="JV212" s="158" t="s">
        <v>128</v>
      </c>
      <c r="JW212" s="158" t="s">
        <v>128</v>
      </c>
      <c r="JX212" s="158" t="s">
        <v>128</v>
      </c>
      <c r="JY212" s="158" t="s">
        <v>128</v>
      </c>
      <c r="JZ212" s="158" t="s">
        <v>128</v>
      </c>
      <c r="KA212" s="158" t="s">
        <v>128</v>
      </c>
      <c r="KB212" s="158" t="s">
        <v>128</v>
      </c>
      <c r="KC212" s="158" t="s">
        <v>128</v>
      </c>
      <c r="KD212" s="158" t="s">
        <v>128</v>
      </c>
      <c r="KE212" s="158" t="s">
        <v>128</v>
      </c>
      <c r="KF212" s="158" t="s">
        <v>128</v>
      </c>
      <c r="KG212" s="158" t="s">
        <v>128</v>
      </c>
      <c r="KH212" s="158" t="s">
        <v>128</v>
      </c>
      <c r="KI212" s="158" t="s">
        <v>128</v>
      </c>
      <c r="KJ212" s="158" t="s">
        <v>128</v>
      </c>
      <c r="KK212" s="158" t="s">
        <v>128</v>
      </c>
      <c r="KL212" s="158" t="s">
        <v>128</v>
      </c>
      <c r="KM212" s="158" t="s">
        <v>128</v>
      </c>
      <c r="KN212" s="158" t="s">
        <v>128</v>
      </c>
      <c r="KO212" s="158" t="s">
        <v>128</v>
      </c>
      <c r="KP212" s="158" t="s">
        <v>128</v>
      </c>
      <c r="KQ212" s="158" t="s">
        <v>128</v>
      </c>
      <c r="KR212" s="158" t="s">
        <v>128</v>
      </c>
      <c r="KS212" s="158" t="s">
        <v>128</v>
      </c>
      <c r="KT212" s="158" t="s">
        <v>128</v>
      </c>
      <c r="KU212" s="158" t="s">
        <v>128</v>
      </c>
      <c r="KV212" s="158" t="s">
        <v>128</v>
      </c>
      <c r="KW212" s="158" t="s">
        <v>128</v>
      </c>
      <c r="KX212" s="158" t="s">
        <v>128</v>
      </c>
      <c r="KY212" s="158" t="s">
        <v>128</v>
      </c>
      <c r="KZ212" s="158" t="s">
        <v>128</v>
      </c>
      <c r="LA212" s="158" t="s">
        <v>128</v>
      </c>
      <c r="LB212" s="158" t="s">
        <v>128</v>
      </c>
      <c r="LC212" s="158" t="s">
        <v>128</v>
      </c>
      <c r="LD212" s="158" t="s">
        <v>128</v>
      </c>
      <c r="LE212" s="158" t="s">
        <v>128</v>
      </c>
      <c r="LF212" s="158" t="s">
        <v>128</v>
      </c>
      <c r="LG212" s="158" t="s">
        <v>128</v>
      </c>
      <c r="LH212" s="158" t="s">
        <v>128</v>
      </c>
      <c r="LI212" s="158" t="s">
        <v>128</v>
      </c>
      <c r="LJ212" s="158" t="s">
        <v>128</v>
      </c>
      <c r="LK212" s="158" t="s">
        <v>128</v>
      </c>
      <c r="LL212" s="158" t="s">
        <v>128</v>
      </c>
      <c r="LM212" s="158" t="s">
        <v>128</v>
      </c>
      <c r="LN212" s="158" t="s">
        <v>128</v>
      </c>
      <c r="LO212" s="158" t="s">
        <v>128</v>
      </c>
      <c r="LP212" s="158" t="s">
        <v>128</v>
      </c>
      <c r="LQ212" s="158" t="s">
        <v>128</v>
      </c>
      <c r="LR212" s="158" t="s">
        <v>128</v>
      </c>
      <c r="LS212" s="158" t="s">
        <v>128</v>
      </c>
      <c r="LT212" s="158" t="s">
        <v>128</v>
      </c>
      <c r="LU212" s="158" t="s">
        <v>128</v>
      </c>
      <c r="LV212" s="158" t="s">
        <v>128</v>
      </c>
      <c r="LW212" s="158" t="s">
        <v>128</v>
      </c>
      <c r="LX212" s="158" t="s">
        <v>128</v>
      </c>
      <c r="LY212" s="158" t="s">
        <v>128</v>
      </c>
      <c r="LZ212" s="158" t="s">
        <v>128</v>
      </c>
      <c r="MA212" s="158" t="s">
        <v>128</v>
      </c>
      <c r="MB212" s="158" t="s">
        <v>128</v>
      </c>
      <c r="MC212" s="158" t="s">
        <v>128</v>
      </c>
      <c r="MD212" s="158" t="s">
        <v>128</v>
      </c>
      <c r="ME212" s="158" t="s">
        <v>128</v>
      </c>
      <c r="MF212" s="158" t="s">
        <v>128</v>
      </c>
      <c r="MG212" s="158" t="s">
        <v>128</v>
      </c>
      <c r="MH212" s="158" t="s">
        <v>128</v>
      </c>
      <c r="MI212" s="158" t="s">
        <v>128</v>
      </c>
      <c r="MJ212" s="158" t="s">
        <v>128</v>
      </c>
      <c r="MK212" s="158" t="s">
        <v>128</v>
      </c>
      <c r="ML212" s="158" t="s">
        <v>128</v>
      </c>
      <c r="MM212" s="158" t="s">
        <v>128</v>
      </c>
      <c r="MN212" s="158" t="s">
        <v>128</v>
      </c>
      <c r="MO212" s="158" t="s">
        <v>128</v>
      </c>
      <c r="MP212" s="158" t="s">
        <v>128</v>
      </c>
      <c r="MQ212" s="158" t="s">
        <v>128</v>
      </c>
      <c r="MR212" s="158" t="s">
        <v>128</v>
      </c>
      <c r="MS212" s="158" t="s">
        <v>128</v>
      </c>
      <c r="MT212" s="158" t="s">
        <v>128</v>
      </c>
      <c r="MU212" s="158" t="s">
        <v>128</v>
      </c>
      <c r="MV212" s="158" t="s">
        <v>128</v>
      </c>
      <c r="MW212" s="158" t="s">
        <v>128</v>
      </c>
      <c r="MX212" s="158" t="s">
        <v>128</v>
      </c>
      <c r="MY212" s="158" t="s">
        <v>128</v>
      </c>
      <c r="MZ212" s="158" t="s">
        <v>128</v>
      </c>
      <c r="NA212" s="158" t="s">
        <v>128</v>
      </c>
      <c r="NB212" s="158" t="s">
        <v>128</v>
      </c>
      <c r="NC212" s="158" t="s">
        <v>128</v>
      </c>
      <c r="ND212" s="158" t="s">
        <v>128</v>
      </c>
      <c r="NE212" s="158" t="s">
        <v>128</v>
      </c>
      <c r="NF212" s="158" t="s">
        <v>128</v>
      </c>
      <c r="NG212" s="158" t="s">
        <v>128</v>
      </c>
      <c r="NH212" s="158" t="s">
        <v>128</v>
      </c>
      <c r="NI212" s="158" t="s">
        <v>128</v>
      </c>
      <c r="NJ212" s="158" t="s">
        <v>128</v>
      </c>
      <c r="NK212" s="158" t="s">
        <v>128</v>
      </c>
      <c r="NL212" s="158" t="s">
        <v>128</v>
      </c>
      <c r="NM212" s="158" t="s">
        <v>128</v>
      </c>
      <c r="NN212" s="158" t="s">
        <v>128</v>
      </c>
      <c r="NO212" s="158" t="s">
        <v>128</v>
      </c>
      <c r="NP212" s="158" t="s">
        <v>128</v>
      </c>
      <c r="NQ212" s="158" t="s">
        <v>128</v>
      </c>
      <c r="NR212" s="158" t="s">
        <v>128</v>
      </c>
      <c r="NS212" s="158" t="s">
        <v>128</v>
      </c>
      <c r="NT212" s="158" t="s">
        <v>128</v>
      </c>
      <c r="NU212" s="158" t="s">
        <v>128</v>
      </c>
      <c r="NV212" s="158" t="s">
        <v>128</v>
      </c>
      <c r="NW212" s="158" t="s">
        <v>128</v>
      </c>
      <c r="NX212" s="158" t="s">
        <v>128</v>
      </c>
      <c r="NY212" s="158" t="s">
        <v>128</v>
      </c>
      <c r="NZ212" s="158" t="s">
        <v>128</v>
      </c>
      <c r="OA212" s="158" t="s">
        <v>128</v>
      </c>
      <c r="OB212" s="158" t="s">
        <v>128</v>
      </c>
      <c r="OC212" s="158" t="s">
        <v>128</v>
      </c>
      <c r="OD212" s="158" t="s">
        <v>128</v>
      </c>
      <c r="OE212" s="170" t="s">
        <v>128</v>
      </c>
      <c r="OF212" s="181"/>
      <c r="OG212" s="113" t="str">
        <f t="shared" si="1336"/>
        <v/>
      </c>
      <c r="OH212" s="66" t="str">
        <f t="shared" si="1337"/>
        <v/>
      </c>
      <c r="OI212" s="66" t="str">
        <f t="shared" si="1338"/>
        <v/>
      </c>
      <c r="OJ212" s="66" t="str">
        <f t="shared" si="1339"/>
        <v/>
      </c>
      <c r="OK212" s="66" t="str">
        <f t="shared" si="1340"/>
        <v/>
      </c>
      <c r="OL212" s="66" t="str">
        <f t="shared" si="1341"/>
        <v/>
      </c>
      <c r="OM212" s="66" t="str">
        <f t="shared" si="1342"/>
        <v/>
      </c>
      <c r="ON212" s="66" t="str">
        <f t="shared" si="1343"/>
        <v/>
      </c>
      <c r="OO212" s="66" t="str">
        <f t="shared" si="1344"/>
        <v/>
      </c>
      <c r="OP212" s="66" t="str">
        <f t="shared" si="1345"/>
        <v/>
      </c>
      <c r="OQ212" s="66" t="str">
        <f t="shared" si="1346"/>
        <v/>
      </c>
      <c r="OR212" s="66" t="str">
        <f t="shared" si="1347"/>
        <v/>
      </c>
      <c r="OS212" s="66" t="str">
        <f t="shared" si="1348"/>
        <v/>
      </c>
      <c r="OT212" s="66" t="str">
        <f t="shared" si="1349"/>
        <v/>
      </c>
      <c r="OU212" s="66" t="str">
        <f t="shared" si="1350"/>
        <v/>
      </c>
      <c r="OV212" s="66" t="str">
        <f t="shared" si="1351"/>
        <v/>
      </c>
      <c r="OW212" s="66" t="str">
        <f t="shared" si="1352"/>
        <v/>
      </c>
      <c r="OX212" s="66" t="str">
        <f t="shared" si="1353"/>
        <v/>
      </c>
      <c r="OY212" s="118">
        <f t="shared" si="1354"/>
        <v>1.1024443269287265</v>
      </c>
      <c r="OZ212" s="66" t="str">
        <f t="shared" si="1355"/>
        <v>kg/GJ delivered</v>
      </c>
      <c r="PA212" s="126">
        <f t="shared" si="1356"/>
        <v>0.22629120394852811</v>
      </c>
      <c r="PB212" s="66" t="str">
        <f t="shared" si="1357"/>
        <v>kg/GJ delivered</v>
      </c>
      <c r="PC212" s="126">
        <f t="shared" si="1358"/>
        <v>0.54541982490158047</v>
      </c>
      <c r="PD212" s="66" t="str">
        <f t="shared" si="1359"/>
        <v>kg/GJ delivered</v>
      </c>
      <c r="PE212" s="66" t="str">
        <f t="shared" si="1360"/>
        <v/>
      </c>
      <c r="PF212" s="66" t="str">
        <f t="shared" si="1361"/>
        <v/>
      </c>
      <c r="PG212" s="66" t="str">
        <f t="shared" si="1362"/>
        <v/>
      </c>
      <c r="PH212" s="66" t="str">
        <f t="shared" si="1363"/>
        <v/>
      </c>
      <c r="PI212" s="66" t="str">
        <f t="shared" si="1364"/>
        <v/>
      </c>
      <c r="PJ212" s="66" t="str">
        <f t="shared" si="1365"/>
        <v/>
      </c>
      <c r="PK212" s="66" t="str">
        <f t="shared" si="1366"/>
        <v/>
      </c>
      <c r="PL212" s="66" t="str">
        <f t="shared" si="1367"/>
        <v/>
      </c>
      <c r="PM212" s="66" t="str">
        <f t="shared" si="1368"/>
        <v/>
      </c>
      <c r="PN212" s="66" t="str">
        <f t="shared" si="1369"/>
        <v/>
      </c>
      <c r="PO212" s="66" t="str">
        <f t="shared" si="1370"/>
        <v/>
      </c>
      <c r="PP212" s="66" t="str">
        <f t="shared" si="1371"/>
        <v/>
      </c>
      <c r="PQ212" s="66" t="str">
        <f t="shared" si="1372"/>
        <v/>
      </c>
      <c r="PR212" s="66" t="str">
        <f t="shared" si="1373"/>
        <v/>
      </c>
      <c r="PS212" s="66" t="str">
        <f t="shared" si="1374"/>
        <v/>
      </c>
      <c r="PT212" s="66" t="str">
        <f t="shared" si="1375"/>
        <v/>
      </c>
      <c r="PU212" s="66" t="str">
        <f t="shared" si="1376"/>
        <v/>
      </c>
      <c r="PV212" s="66" t="str">
        <f t="shared" si="1377"/>
        <v/>
      </c>
      <c r="PW212" s="66" t="str">
        <f t="shared" si="1378"/>
        <v/>
      </c>
      <c r="PX212" s="66" t="str">
        <f t="shared" si="1379"/>
        <v/>
      </c>
      <c r="PY212" s="66" t="str">
        <f t="shared" si="1380"/>
        <v/>
      </c>
      <c r="PZ212" s="66" t="str">
        <f t="shared" si="1381"/>
        <v/>
      </c>
      <c r="QA212" s="66" t="str">
        <f t="shared" si="1382"/>
        <v/>
      </c>
      <c r="QB212" s="66" t="str">
        <f t="shared" si="1383"/>
        <v/>
      </c>
      <c r="QC212" s="66" t="str">
        <f t="shared" si="1384"/>
        <v/>
      </c>
      <c r="QD212" s="66" t="str">
        <f t="shared" si="1385"/>
        <v/>
      </c>
      <c r="QE212" s="66" t="str">
        <f t="shared" si="1386"/>
        <v/>
      </c>
      <c r="QF212" s="66" t="str">
        <f t="shared" si="1387"/>
        <v/>
      </c>
      <c r="QG212" s="66" t="str">
        <f t="shared" si="1388"/>
        <v/>
      </c>
      <c r="QH212" s="66" t="str">
        <f t="shared" si="1389"/>
        <v/>
      </c>
      <c r="QI212" s="66" t="str">
        <f t="shared" si="1390"/>
        <v/>
      </c>
      <c r="QJ212" s="66" t="str">
        <f t="shared" si="1391"/>
        <v/>
      </c>
      <c r="QK212" s="66" t="str">
        <f t="shared" si="1392"/>
        <v/>
      </c>
      <c r="QL212" s="66" t="str">
        <f t="shared" si="1393"/>
        <v/>
      </c>
      <c r="QM212" s="66" t="str">
        <f t="shared" si="1394"/>
        <v/>
      </c>
      <c r="QN212" s="66" t="str">
        <f t="shared" si="1395"/>
        <v/>
      </c>
      <c r="QO212" s="66" t="str">
        <f t="shared" si="1396"/>
        <v/>
      </c>
      <c r="QP212" s="66" t="str">
        <f t="shared" si="1397"/>
        <v/>
      </c>
      <c r="QQ212" s="66" t="str">
        <f t="shared" si="1398"/>
        <v/>
      </c>
      <c r="QR212" s="66" t="str">
        <f t="shared" si="1399"/>
        <v/>
      </c>
      <c r="QS212" s="66" t="str">
        <f t="shared" si="1400"/>
        <v/>
      </c>
      <c r="QT212" s="66" t="str">
        <f t="shared" si="1401"/>
        <v/>
      </c>
      <c r="QU212" s="66" t="str">
        <f t="shared" si="1402"/>
        <v/>
      </c>
      <c r="QV212" s="66" t="str">
        <f t="shared" si="1403"/>
        <v/>
      </c>
      <c r="QW212" s="66" t="str">
        <f t="shared" si="1404"/>
        <v/>
      </c>
      <c r="QX212" s="66" t="str">
        <f t="shared" si="1405"/>
        <v/>
      </c>
      <c r="QY212" s="66" t="str">
        <f t="shared" si="1406"/>
        <v/>
      </c>
      <c r="QZ212" s="66" t="str">
        <f t="shared" si="1407"/>
        <v/>
      </c>
      <c r="RA212" s="66" t="str">
        <f t="shared" si="1408"/>
        <v/>
      </c>
      <c r="RB212" s="66" t="str">
        <f t="shared" si="1409"/>
        <v/>
      </c>
      <c r="RC212" s="66" t="str">
        <f t="shared" si="1410"/>
        <v/>
      </c>
      <c r="RD212" s="66" t="str">
        <f t="shared" si="1411"/>
        <v/>
      </c>
      <c r="RE212" s="66" t="str">
        <f t="shared" si="1412"/>
        <v/>
      </c>
      <c r="RF212" s="66" t="str">
        <f t="shared" si="1413"/>
        <v/>
      </c>
      <c r="RG212" s="66" t="str">
        <f t="shared" si="1414"/>
        <v/>
      </c>
      <c r="RH212" s="66" t="str">
        <f t="shared" si="1415"/>
        <v/>
      </c>
      <c r="RI212" s="66" t="str">
        <f t="shared" si="1416"/>
        <v/>
      </c>
      <c r="RJ212" s="66" t="str">
        <f t="shared" si="1417"/>
        <v/>
      </c>
      <c r="RK212" s="66" t="str">
        <f t="shared" si="1418"/>
        <v/>
      </c>
      <c r="RL212" s="66" t="str">
        <f t="shared" si="1419"/>
        <v/>
      </c>
      <c r="RM212" s="66" t="str">
        <f t="shared" si="1420"/>
        <v/>
      </c>
      <c r="RN212" s="66" t="str">
        <f t="shared" si="1421"/>
        <v/>
      </c>
      <c r="RO212" s="66" t="str">
        <f t="shared" si="1422"/>
        <v/>
      </c>
      <c r="RP212" s="66" t="str">
        <f t="shared" si="1423"/>
        <v/>
      </c>
      <c r="RQ212" s="66" t="str">
        <f t="shared" si="1424"/>
        <v/>
      </c>
      <c r="RR212" s="66" t="str">
        <f t="shared" si="1425"/>
        <v/>
      </c>
      <c r="RS212" s="66" t="str">
        <f t="shared" si="1426"/>
        <v/>
      </c>
      <c r="RT212" s="66" t="str">
        <f t="shared" si="1427"/>
        <v/>
      </c>
      <c r="RU212" s="66" t="str">
        <f t="shared" si="1428"/>
        <v/>
      </c>
      <c r="RV212" s="66" t="str">
        <f t="shared" si="1429"/>
        <v/>
      </c>
      <c r="RW212" s="66" t="str">
        <f t="shared" si="1430"/>
        <v/>
      </c>
      <c r="RX212" s="66" t="str">
        <f t="shared" si="1431"/>
        <v/>
      </c>
      <c r="RY212" s="66" t="str">
        <f t="shared" si="1432"/>
        <v/>
      </c>
      <c r="RZ212" s="66" t="str">
        <f t="shared" si="1433"/>
        <v/>
      </c>
      <c r="SA212" s="66" t="str">
        <f t="shared" si="1434"/>
        <v/>
      </c>
      <c r="SB212" s="66" t="str">
        <f t="shared" si="1435"/>
        <v/>
      </c>
      <c r="SC212" s="66" t="str">
        <f t="shared" si="1436"/>
        <v/>
      </c>
      <c r="SD212" s="66" t="str">
        <f t="shared" si="1437"/>
        <v/>
      </c>
      <c r="SE212" s="66" t="str">
        <f t="shared" si="1438"/>
        <v/>
      </c>
      <c r="SF212" s="66" t="str">
        <f t="shared" si="1439"/>
        <v/>
      </c>
      <c r="SG212" s="66" t="str">
        <f t="shared" si="1440"/>
        <v/>
      </c>
      <c r="SH212" s="66" t="str">
        <f t="shared" si="1441"/>
        <v/>
      </c>
      <c r="SI212" s="66" t="str">
        <f t="shared" si="1442"/>
        <v/>
      </c>
      <c r="SJ212" s="66" t="str">
        <f t="shared" si="1443"/>
        <v/>
      </c>
      <c r="SK212" s="66" t="str">
        <f t="shared" si="1444"/>
        <v/>
      </c>
      <c r="SL212" s="66" t="str">
        <f t="shared" si="1445"/>
        <v/>
      </c>
      <c r="SM212" s="66" t="str">
        <f t="shared" si="1446"/>
        <v/>
      </c>
      <c r="SN212" s="66" t="str">
        <f t="shared" si="1447"/>
        <v/>
      </c>
      <c r="SO212" s="66" t="str">
        <f t="shared" si="1448"/>
        <v/>
      </c>
      <c r="SP212" s="66" t="str">
        <f t="shared" si="1449"/>
        <v/>
      </c>
      <c r="SQ212" s="66" t="str">
        <f t="shared" si="1450"/>
        <v/>
      </c>
      <c r="SR212" s="66" t="str">
        <f t="shared" si="1451"/>
        <v/>
      </c>
      <c r="SS212" s="66" t="str">
        <f t="shared" si="1452"/>
        <v/>
      </c>
      <c r="ST212" s="66" t="str">
        <f t="shared" si="1453"/>
        <v/>
      </c>
      <c r="SU212" s="66" t="str">
        <f t="shared" si="1454"/>
        <v/>
      </c>
      <c r="SV212" s="66" t="str">
        <f t="shared" si="1455"/>
        <v/>
      </c>
      <c r="SW212" s="66" t="str">
        <f t="shared" si="1456"/>
        <v/>
      </c>
      <c r="SX212" s="66" t="str">
        <f t="shared" si="1457"/>
        <v/>
      </c>
      <c r="SY212" s="66" t="str">
        <f t="shared" si="1458"/>
        <v/>
      </c>
      <c r="SZ212" s="66" t="str">
        <f t="shared" si="1459"/>
        <v/>
      </c>
      <c r="TA212" s="66" t="str">
        <f t="shared" si="1460"/>
        <v/>
      </c>
      <c r="TB212" s="66" t="str">
        <f t="shared" si="1461"/>
        <v/>
      </c>
      <c r="TC212" s="66" t="str">
        <f t="shared" si="1462"/>
        <v/>
      </c>
      <c r="TD212" s="66" t="str">
        <f t="shared" si="1463"/>
        <v/>
      </c>
      <c r="TE212" s="66" t="str">
        <f t="shared" si="1464"/>
        <v/>
      </c>
      <c r="TF212" s="66" t="str">
        <f t="shared" si="1465"/>
        <v/>
      </c>
      <c r="TG212" s="66" t="str">
        <f t="shared" si="1466"/>
        <v/>
      </c>
      <c r="TH212" s="66" t="str">
        <f t="shared" si="1467"/>
        <v/>
      </c>
      <c r="TI212" s="66" t="str">
        <f t="shared" si="1468"/>
        <v/>
      </c>
      <c r="TJ212" s="66" t="str">
        <f t="shared" si="1469"/>
        <v/>
      </c>
      <c r="TK212" s="66" t="str">
        <f t="shared" si="1470"/>
        <v/>
      </c>
      <c r="TL212" s="66" t="str">
        <f t="shared" si="1471"/>
        <v/>
      </c>
      <c r="TM212" s="66" t="str">
        <f t="shared" si="1472"/>
        <v/>
      </c>
      <c r="TN212" s="66" t="str">
        <f t="shared" si="1473"/>
        <v/>
      </c>
      <c r="TO212" s="66" t="str">
        <f t="shared" si="1474"/>
        <v/>
      </c>
      <c r="TP212" s="66" t="str">
        <f t="shared" si="1475"/>
        <v/>
      </c>
      <c r="TQ212" s="66" t="str">
        <f t="shared" si="1476"/>
        <v/>
      </c>
      <c r="TR212" s="66" t="str">
        <f t="shared" si="1477"/>
        <v/>
      </c>
      <c r="TS212" s="66" t="str">
        <f t="shared" si="1478"/>
        <v/>
      </c>
      <c r="TT212" s="66" t="str">
        <f t="shared" si="1479"/>
        <v/>
      </c>
      <c r="TU212" s="66" t="str">
        <f t="shared" si="1480"/>
        <v/>
      </c>
      <c r="TV212" s="66" t="str">
        <f t="shared" si="1481"/>
        <v/>
      </c>
      <c r="TW212" s="66" t="str">
        <f t="shared" si="1482"/>
        <v/>
      </c>
      <c r="TX212" s="66" t="str">
        <f t="shared" si="1483"/>
        <v/>
      </c>
      <c r="TY212" s="66" t="str">
        <f t="shared" si="1484"/>
        <v/>
      </c>
      <c r="TZ212" s="66" t="str">
        <f t="shared" si="1485"/>
        <v/>
      </c>
      <c r="UA212" s="66" t="str">
        <f t="shared" si="1486"/>
        <v/>
      </c>
      <c r="UB212" s="66" t="str">
        <f t="shared" si="1487"/>
        <v/>
      </c>
      <c r="UC212" s="66" t="str">
        <f t="shared" si="1488"/>
        <v/>
      </c>
      <c r="UD212" s="66" t="str">
        <f t="shared" si="1489"/>
        <v/>
      </c>
      <c r="UE212" s="66" t="str">
        <f t="shared" si="1490"/>
        <v/>
      </c>
      <c r="UF212" s="66" t="str">
        <f t="shared" si="1491"/>
        <v/>
      </c>
      <c r="UG212" s="66" t="str">
        <f t="shared" si="1492"/>
        <v/>
      </c>
      <c r="UH212" s="66" t="str">
        <f t="shared" si="1493"/>
        <v/>
      </c>
      <c r="UI212" s="66" t="str">
        <f t="shared" si="1494"/>
        <v/>
      </c>
      <c r="UJ212" s="66" t="str">
        <f t="shared" si="1495"/>
        <v/>
      </c>
      <c r="UK212" s="66" t="str">
        <f t="shared" si="1496"/>
        <v/>
      </c>
      <c r="UL212" s="66" t="str">
        <f t="shared" si="1497"/>
        <v/>
      </c>
      <c r="UM212" s="66" t="str">
        <f t="shared" si="1498"/>
        <v/>
      </c>
      <c r="UN212" s="66" t="str">
        <f t="shared" si="1499"/>
        <v/>
      </c>
      <c r="UO212" s="66" t="str">
        <f t="shared" si="1500"/>
        <v/>
      </c>
      <c r="UP212" s="66" t="str">
        <f t="shared" si="1501"/>
        <v/>
      </c>
      <c r="UQ212" s="66" t="str">
        <f t="shared" si="1502"/>
        <v/>
      </c>
      <c r="UR212" s="66" t="str">
        <f t="shared" si="1503"/>
        <v/>
      </c>
      <c r="US212" s="66" t="str">
        <f t="shared" si="1504"/>
        <v/>
      </c>
      <c r="UT212" s="66" t="str">
        <f t="shared" si="1505"/>
        <v/>
      </c>
      <c r="UU212" s="66" t="str">
        <f t="shared" si="1506"/>
        <v/>
      </c>
      <c r="UV212" s="66" t="str">
        <f t="shared" si="1507"/>
        <v/>
      </c>
      <c r="UW212" s="66" t="str">
        <f t="shared" si="1508"/>
        <v/>
      </c>
      <c r="UX212" s="66" t="str">
        <f t="shared" si="1509"/>
        <v/>
      </c>
      <c r="UY212" s="66" t="str">
        <f t="shared" si="1510"/>
        <v/>
      </c>
      <c r="UZ212" s="66" t="str">
        <f t="shared" si="1511"/>
        <v/>
      </c>
      <c r="VA212" s="66" t="str">
        <f t="shared" si="1512"/>
        <v/>
      </c>
      <c r="VB212" s="66" t="str">
        <f t="shared" si="1513"/>
        <v/>
      </c>
      <c r="VC212" s="66" t="str">
        <f t="shared" si="1514"/>
        <v/>
      </c>
      <c r="VD212" s="66" t="str">
        <f t="shared" si="1515"/>
        <v/>
      </c>
      <c r="VE212" s="66" t="str">
        <f t="shared" si="1516"/>
        <v/>
      </c>
      <c r="VF212" s="66" t="str">
        <f t="shared" si="1517"/>
        <v/>
      </c>
      <c r="VG212" s="66" t="str">
        <f t="shared" si="1518"/>
        <v/>
      </c>
      <c r="VH212" s="66" t="str">
        <f t="shared" si="1519"/>
        <v/>
      </c>
      <c r="VI212" s="66" t="str">
        <f t="shared" si="1520"/>
        <v/>
      </c>
      <c r="VJ212" s="66" t="str">
        <f t="shared" si="1521"/>
        <v/>
      </c>
      <c r="VK212" s="66" t="str">
        <f t="shared" si="1522"/>
        <v/>
      </c>
      <c r="VL212" s="66" t="str">
        <f t="shared" si="1523"/>
        <v/>
      </c>
      <c r="VM212" s="66" t="str">
        <f t="shared" si="1524"/>
        <v/>
      </c>
      <c r="VN212" s="66" t="str">
        <f t="shared" si="1525"/>
        <v/>
      </c>
      <c r="VO212" s="66" t="str">
        <f t="shared" si="1526"/>
        <v/>
      </c>
      <c r="VP212" s="66" t="str">
        <f t="shared" si="1527"/>
        <v/>
      </c>
      <c r="VQ212" s="66" t="str">
        <f t="shared" si="1528"/>
        <v/>
      </c>
      <c r="VR212" s="66" t="str">
        <f t="shared" si="1529"/>
        <v/>
      </c>
      <c r="VS212" s="66" t="str">
        <f t="shared" si="1530"/>
        <v/>
      </c>
      <c r="VT212" s="66" t="str">
        <f t="shared" si="1531"/>
        <v/>
      </c>
      <c r="VU212" s="66" t="str">
        <f t="shared" si="1532"/>
        <v/>
      </c>
      <c r="VV212" s="66" t="str">
        <f t="shared" si="1533"/>
        <v/>
      </c>
      <c r="VW212" s="66" t="str">
        <f t="shared" si="1534"/>
        <v/>
      </c>
      <c r="VX212" s="66" t="str">
        <f t="shared" si="1535"/>
        <v/>
      </c>
      <c r="VY212" s="66" t="str">
        <f t="shared" si="1536"/>
        <v/>
      </c>
      <c r="VZ212" s="66" t="str">
        <f t="shared" si="1537"/>
        <v/>
      </c>
      <c r="WA212" s="66" t="str">
        <f t="shared" si="1538"/>
        <v/>
      </c>
      <c r="WB212" s="66" t="str">
        <f t="shared" si="1539"/>
        <v/>
      </c>
      <c r="WC212" s="66" t="str">
        <f t="shared" si="1540"/>
        <v/>
      </c>
      <c r="WD212" s="66" t="str">
        <f t="shared" si="1541"/>
        <v/>
      </c>
      <c r="WE212" s="66" t="str">
        <f t="shared" si="1542"/>
        <v/>
      </c>
      <c r="WF212" s="66" t="str">
        <f t="shared" si="1543"/>
        <v/>
      </c>
      <c r="WG212" s="66" t="str">
        <f t="shared" si="1544"/>
        <v/>
      </c>
      <c r="WH212" s="66" t="str">
        <f t="shared" si="1545"/>
        <v/>
      </c>
      <c r="WI212" s="66" t="str">
        <f t="shared" si="1546"/>
        <v/>
      </c>
      <c r="WJ212" s="66" t="str">
        <f t="shared" si="1547"/>
        <v/>
      </c>
      <c r="WK212" s="66" t="str">
        <f t="shared" si="1548"/>
        <v/>
      </c>
      <c r="WL212" s="66" t="str">
        <f t="shared" si="1549"/>
        <v/>
      </c>
      <c r="WM212" s="66" t="str">
        <f t="shared" si="1550"/>
        <v/>
      </c>
      <c r="WN212" s="66" t="str">
        <f t="shared" si="1551"/>
        <v/>
      </c>
      <c r="WO212" s="66" t="str">
        <f t="shared" si="1552"/>
        <v/>
      </c>
      <c r="WP212" s="66" t="str">
        <f t="shared" si="1553"/>
        <v/>
      </c>
      <c r="WQ212" s="66" t="str">
        <f t="shared" si="1554"/>
        <v/>
      </c>
      <c r="WR212" s="66" t="str">
        <f t="shared" si="1555"/>
        <v/>
      </c>
      <c r="WS212" s="66" t="str">
        <f t="shared" si="1556"/>
        <v/>
      </c>
      <c r="WT212" s="66" t="str">
        <f t="shared" si="1557"/>
        <v/>
      </c>
      <c r="WU212" s="66" t="str">
        <f t="shared" si="1558"/>
        <v/>
      </c>
      <c r="WV212" s="66" t="str">
        <f t="shared" si="1559"/>
        <v/>
      </c>
      <c r="WW212" s="66" t="str">
        <f t="shared" si="1560"/>
        <v/>
      </c>
      <c r="WX212" s="66" t="str">
        <f t="shared" si="1561"/>
        <v/>
      </c>
      <c r="WY212" s="66" t="str">
        <f t="shared" si="1562"/>
        <v/>
      </c>
      <c r="WZ212" s="66" t="str">
        <f t="shared" si="1563"/>
        <v/>
      </c>
      <c r="XA212" s="66" t="str">
        <f t="shared" si="1564"/>
        <v/>
      </c>
      <c r="XB212" s="66" t="str">
        <f t="shared" si="1565"/>
        <v/>
      </c>
      <c r="XC212" s="66" t="str">
        <f t="shared" si="1566"/>
        <v/>
      </c>
      <c r="XD212" s="66" t="str">
        <f t="shared" si="1567"/>
        <v/>
      </c>
      <c r="XE212" s="66" t="str">
        <f t="shared" si="1568"/>
        <v/>
      </c>
      <c r="XF212" s="66" t="str">
        <f t="shared" si="1569"/>
        <v/>
      </c>
      <c r="XG212" s="66" t="str">
        <f t="shared" si="1570"/>
        <v/>
      </c>
      <c r="XH212" s="66" t="str">
        <f t="shared" si="1571"/>
        <v/>
      </c>
      <c r="XI212" s="66" t="str">
        <f t="shared" si="1572"/>
        <v/>
      </c>
      <c r="XJ212" s="66" t="str">
        <f t="shared" si="1573"/>
        <v/>
      </c>
      <c r="XK212" s="66" t="str">
        <f t="shared" si="1574"/>
        <v/>
      </c>
      <c r="XL212" s="66" t="str">
        <f t="shared" si="1575"/>
        <v/>
      </c>
      <c r="XM212" s="66" t="str">
        <f t="shared" si="1576"/>
        <v/>
      </c>
      <c r="XN212" s="66" t="str">
        <f t="shared" si="1577"/>
        <v/>
      </c>
      <c r="XO212" s="66" t="str">
        <f t="shared" si="1578"/>
        <v/>
      </c>
      <c r="XP212" s="66" t="str">
        <f t="shared" si="1579"/>
        <v/>
      </c>
      <c r="XQ212" s="66" t="str">
        <f t="shared" si="1580"/>
        <v/>
      </c>
      <c r="XR212" s="66" t="str">
        <f t="shared" si="1581"/>
        <v/>
      </c>
      <c r="XS212" s="66" t="str">
        <f t="shared" si="1582"/>
        <v/>
      </c>
      <c r="XT212" s="66" t="str">
        <f t="shared" si="1583"/>
        <v/>
      </c>
      <c r="XU212" s="66" t="str">
        <f t="shared" si="1584"/>
        <v/>
      </c>
      <c r="XV212" s="66" t="str">
        <f t="shared" si="1585"/>
        <v/>
      </c>
      <c r="XW212" s="66" t="str">
        <f t="shared" si="1586"/>
        <v/>
      </c>
      <c r="XX212" s="66" t="str">
        <f t="shared" si="1587"/>
        <v/>
      </c>
      <c r="XY212" s="66" t="str">
        <f t="shared" si="1588"/>
        <v/>
      </c>
      <c r="XZ212" s="66" t="str">
        <f t="shared" si="1589"/>
        <v/>
      </c>
      <c r="YA212" s="66" t="str">
        <f t="shared" si="1590"/>
        <v/>
      </c>
      <c r="YB212" s="66" t="str">
        <f t="shared" si="1591"/>
        <v/>
      </c>
      <c r="YC212" s="66" t="str">
        <f t="shared" si="1592"/>
        <v/>
      </c>
      <c r="YD212" s="66" t="str">
        <f t="shared" si="1593"/>
        <v/>
      </c>
      <c r="YE212" s="66" t="str">
        <f t="shared" si="1594"/>
        <v/>
      </c>
      <c r="YF212" s="66" t="str">
        <f t="shared" si="1595"/>
        <v/>
      </c>
      <c r="YG212" s="66" t="str">
        <f t="shared" si="1596"/>
        <v/>
      </c>
      <c r="YH212" s="66" t="str">
        <f t="shared" si="1597"/>
        <v/>
      </c>
      <c r="YI212" s="66" t="str">
        <f t="shared" si="1598"/>
        <v/>
      </c>
      <c r="YJ212" s="66" t="str">
        <f t="shared" si="1599"/>
        <v/>
      </c>
      <c r="YK212" s="66" t="str">
        <f t="shared" si="1600"/>
        <v/>
      </c>
      <c r="YL212" s="66" t="str">
        <f t="shared" si="1601"/>
        <v/>
      </c>
      <c r="YM212" s="66" t="str">
        <f t="shared" si="1602"/>
        <v/>
      </c>
      <c r="YN212" s="66" t="str">
        <f t="shared" si="1603"/>
        <v/>
      </c>
      <c r="YO212" s="66" t="str">
        <f t="shared" si="1604"/>
        <v/>
      </c>
      <c r="YP212" s="66" t="str">
        <f t="shared" si="1605"/>
        <v/>
      </c>
      <c r="YQ212" s="66" t="str">
        <f t="shared" si="1606"/>
        <v/>
      </c>
      <c r="YR212" s="66" t="str">
        <f t="shared" si="1607"/>
        <v/>
      </c>
      <c r="YS212" s="66" t="str">
        <f t="shared" si="1608"/>
        <v/>
      </c>
      <c r="YT212" s="66" t="str">
        <f t="shared" si="1609"/>
        <v/>
      </c>
      <c r="YU212" s="66" t="str">
        <f t="shared" si="1610"/>
        <v/>
      </c>
      <c r="YV212" s="66" t="str">
        <f t="shared" si="1611"/>
        <v/>
      </c>
      <c r="YW212" s="66" t="str">
        <f t="shared" si="1612"/>
        <v/>
      </c>
      <c r="YX212" s="66" t="str">
        <f t="shared" si="1613"/>
        <v/>
      </c>
      <c r="YY212" s="66" t="str">
        <f t="shared" si="1614"/>
        <v/>
      </c>
      <c r="YZ212" s="66" t="str">
        <f t="shared" si="1615"/>
        <v/>
      </c>
      <c r="ZA212" s="66" t="str">
        <f t="shared" si="1616"/>
        <v/>
      </c>
      <c r="ZB212" s="66" t="str">
        <f t="shared" si="1617"/>
        <v/>
      </c>
      <c r="ZC212" s="66" t="str">
        <f t="shared" si="1618"/>
        <v/>
      </c>
      <c r="ZD212" s="66" t="str">
        <f t="shared" si="1619"/>
        <v/>
      </c>
      <c r="ZE212" s="66" t="str">
        <f t="shared" si="1620"/>
        <v/>
      </c>
      <c r="ZF212" s="66" t="str">
        <f t="shared" si="1621"/>
        <v/>
      </c>
      <c r="ZG212" s="66" t="str">
        <f t="shared" si="1622"/>
        <v/>
      </c>
      <c r="ZH212" s="66" t="str">
        <f t="shared" si="1623"/>
        <v/>
      </c>
      <c r="ZI212" s="66" t="str">
        <f t="shared" si="1624"/>
        <v/>
      </c>
      <c r="ZJ212" s="66" t="str">
        <f t="shared" si="1625"/>
        <v/>
      </c>
      <c r="ZK212" s="66" t="str">
        <f t="shared" si="1626"/>
        <v/>
      </c>
      <c r="ZL212" s="66" t="str">
        <f t="shared" si="1627"/>
        <v/>
      </c>
      <c r="ZM212" s="66" t="str">
        <f t="shared" si="1628"/>
        <v/>
      </c>
      <c r="ZN212" s="66" t="str">
        <f t="shared" si="1629"/>
        <v/>
      </c>
      <c r="ZO212" s="66" t="str">
        <f t="shared" si="1630"/>
        <v/>
      </c>
      <c r="ZP212" s="66" t="str">
        <f t="shared" si="1631"/>
        <v/>
      </c>
      <c r="ZQ212" s="66" t="str">
        <f t="shared" si="1632"/>
        <v/>
      </c>
      <c r="ZR212" s="66" t="str">
        <f t="shared" si="1633"/>
        <v/>
      </c>
      <c r="ZS212" s="66" t="str">
        <f t="shared" si="1634"/>
        <v/>
      </c>
      <c r="ZT212" s="66" t="str">
        <f t="shared" si="1635"/>
        <v/>
      </c>
      <c r="ZU212" s="66" t="str">
        <f t="shared" si="1636"/>
        <v/>
      </c>
      <c r="ZV212" s="66" t="str">
        <f t="shared" si="1637"/>
        <v/>
      </c>
      <c r="ZW212" s="66" t="str">
        <f t="shared" si="1638"/>
        <v/>
      </c>
      <c r="ZX212" s="66" t="str">
        <f t="shared" si="1639"/>
        <v/>
      </c>
      <c r="ZY212" s="66" t="str">
        <f t="shared" si="1640"/>
        <v/>
      </c>
      <c r="ZZ212" s="66" t="str">
        <f t="shared" si="1641"/>
        <v/>
      </c>
      <c r="AAA212" s="66" t="str">
        <f t="shared" si="1642"/>
        <v/>
      </c>
      <c r="AAB212" s="66" t="str">
        <f t="shared" si="1643"/>
        <v/>
      </c>
      <c r="AAC212" s="66" t="str">
        <f t="shared" si="1644"/>
        <v/>
      </c>
      <c r="AAD212" s="66" t="str">
        <f t="shared" si="1645"/>
        <v/>
      </c>
      <c r="AAE212" s="66" t="str">
        <f t="shared" si="1646"/>
        <v/>
      </c>
      <c r="AAF212" s="66" t="str">
        <f t="shared" si="1647"/>
        <v/>
      </c>
      <c r="AAG212" s="66" t="str">
        <f t="shared" si="1648"/>
        <v/>
      </c>
      <c r="AAH212" s="66" t="str">
        <f t="shared" si="1649"/>
        <v/>
      </c>
      <c r="AAI212" s="66" t="str">
        <f t="shared" si="1650"/>
        <v/>
      </c>
      <c r="AAJ212" s="66" t="str">
        <f t="shared" si="1651"/>
        <v/>
      </c>
      <c r="AAK212" s="66" t="str">
        <f t="shared" si="1652"/>
        <v/>
      </c>
      <c r="AAL212" s="66" t="str">
        <f t="shared" si="1653"/>
        <v/>
      </c>
      <c r="AAM212" s="66" t="str">
        <f t="shared" si="1654"/>
        <v/>
      </c>
      <c r="AAN212" s="66" t="str">
        <f t="shared" si="1655"/>
        <v/>
      </c>
      <c r="AAO212" s="66" t="str">
        <f t="shared" si="1656"/>
        <v/>
      </c>
      <c r="AAP212" s="66" t="str">
        <f t="shared" si="1657"/>
        <v/>
      </c>
      <c r="AAQ212" s="66" t="str">
        <f t="shared" si="1658"/>
        <v/>
      </c>
      <c r="AAR212" s="66" t="str">
        <f t="shared" si="1659"/>
        <v/>
      </c>
      <c r="AAS212" s="66" t="str">
        <f t="shared" si="1660"/>
        <v/>
      </c>
      <c r="AAT212" s="66" t="str">
        <f t="shared" si="1661"/>
        <v/>
      </c>
      <c r="AAU212" s="66" t="str">
        <f t="shared" si="1662"/>
        <v/>
      </c>
      <c r="AAV212" s="66" t="str">
        <f t="shared" si="1663"/>
        <v/>
      </c>
      <c r="AAW212" s="66" t="str">
        <f t="shared" si="1664"/>
        <v/>
      </c>
      <c r="AAX212" s="66" t="str">
        <f t="shared" si="1665"/>
        <v/>
      </c>
      <c r="AAY212" s="66" t="str">
        <f t="shared" si="1666"/>
        <v/>
      </c>
      <c r="AAZ212" s="66" t="str">
        <f t="shared" si="1667"/>
        <v/>
      </c>
      <c r="ABA212" s="66" t="str">
        <f t="shared" si="1668"/>
        <v/>
      </c>
      <c r="ABB212" s="66" t="str">
        <f t="shared" si="1669"/>
        <v/>
      </c>
      <c r="ABC212" s="66" t="str">
        <f t="shared" si="1670"/>
        <v/>
      </c>
      <c r="ABD212" s="66" t="str">
        <f t="shared" si="1671"/>
        <v/>
      </c>
      <c r="ABE212" s="66" t="str">
        <f t="shared" si="1672"/>
        <v/>
      </c>
      <c r="ABF212" s="66" t="str">
        <f t="shared" si="1673"/>
        <v/>
      </c>
      <c r="ABG212" s="66" t="str">
        <f t="shared" si="1674"/>
        <v/>
      </c>
      <c r="ABH212" s="66" t="str">
        <f t="shared" si="1675"/>
        <v/>
      </c>
      <c r="ABI212" s="66" t="str">
        <f t="shared" si="1676"/>
        <v/>
      </c>
      <c r="ABJ212" s="66" t="str">
        <f t="shared" si="1677"/>
        <v/>
      </c>
      <c r="ABK212" s="66" t="str">
        <f t="shared" si="1678"/>
        <v/>
      </c>
      <c r="ABL212" s="66" t="str">
        <f t="shared" si="1679"/>
        <v/>
      </c>
      <c r="ABM212" s="66" t="str">
        <f t="shared" si="1680"/>
        <v/>
      </c>
      <c r="ABN212" s="66" t="str">
        <f t="shared" si="1681"/>
        <v/>
      </c>
      <c r="ABO212" s="66" t="str">
        <f t="shared" si="1682"/>
        <v/>
      </c>
      <c r="ABP212" s="66" t="str">
        <f t="shared" si="1683"/>
        <v/>
      </c>
      <c r="ABQ212" s="66" t="str">
        <f t="shared" si="1684"/>
        <v/>
      </c>
      <c r="ABR212" s="66" t="str">
        <f t="shared" si="1685"/>
        <v/>
      </c>
      <c r="ABS212" s="66" t="str">
        <f t="shared" si="1686"/>
        <v/>
      </c>
      <c r="ABT212" s="66" t="str">
        <f t="shared" si="1687"/>
        <v/>
      </c>
      <c r="ABU212" s="66" t="str">
        <f t="shared" si="1688"/>
        <v/>
      </c>
      <c r="ABV212" s="66" t="str">
        <f t="shared" si="1689"/>
        <v/>
      </c>
      <c r="ABW212" s="66" t="str">
        <f t="shared" si="1690"/>
        <v/>
      </c>
      <c r="ABX212" s="66" t="str">
        <f t="shared" si="1691"/>
        <v/>
      </c>
      <c r="ABY212" s="66" t="str">
        <f t="shared" si="1692"/>
        <v/>
      </c>
      <c r="ABZ212" s="66" t="str">
        <f t="shared" si="1693"/>
        <v/>
      </c>
      <c r="ACA212" s="66" t="str">
        <f t="shared" si="1694"/>
        <v/>
      </c>
      <c r="ACB212" s="66" t="str">
        <f t="shared" si="1695"/>
        <v/>
      </c>
      <c r="ACC212" s="66" t="str">
        <f t="shared" si="1696"/>
        <v/>
      </c>
      <c r="ACD212" s="66" t="str">
        <f t="shared" si="1697"/>
        <v/>
      </c>
      <c r="ACE212" s="66" t="str">
        <f t="shared" si="1698"/>
        <v/>
      </c>
      <c r="ACF212" s="66" t="str">
        <f t="shared" si="1699"/>
        <v/>
      </c>
      <c r="ACG212" s="66" t="str">
        <f t="shared" si="1700"/>
        <v/>
      </c>
      <c r="ACH212" s="66" t="str">
        <f t="shared" si="1701"/>
        <v/>
      </c>
      <c r="ACI212" s="66" t="str">
        <f t="shared" si="1702"/>
        <v/>
      </c>
      <c r="ACJ212" s="66" t="str">
        <f t="shared" si="1703"/>
        <v/>
      </c>
      <c r="ACK212" s="66" t="str">
        <f t="shared" si="1704"/>
        <v/>
      </c>
      <c r="ACL212" s="66" t="str">
        <f t="shared" si="1705"/>
        <v/>
      </c>
      <c r="ACM212" s="66" t="str">
        <f t="shared" ref="ACM212:ACN212" si="1726">IF(AND(ACS$3="Unit", ACL212=""), "", IF(AND(ACS$3="Unit", ACL212="-"),"", IF(ACS$3="Unit", "kg/GJ delivered", IF(AND(NY212&lt;&gt;"", NY212&lt;&gt;"-", NX212="-"),"", IF($H212="","", IF(NX212="nd", "",IF(NX212="&lt;n.a.&gt;", "", IF(NY212="#/MJ", "", IF(NY212="kg/GJ delivered",NX212,IF(NY212="g/MJ delivered",NX212,IF(NY212="kg/MJ delivered",NX212*1000,IF(NY212="mg/MJ delivered",NX212/1000,IF(NY212="g/kg",((NX212)*(1/$I212)*(1/$H212)),IF(NY212="mg/kg",((NX212/1000)*(1/$I212)*(1/$H212)),IF(NY212="mg/MJ delivered",NX212/1000,IF(NY212="-","","Error"))))))))))))))))</f>
        <v/>
      </c>
      <c r="ACN212" s="66" t="str">
        <f t="shared" si="1726"/>
        <v/>
      </c>
      <c r="ACO212" s="66" t="str">
        <f t="shared" si="1707"/>
        <v/>
      </c>
      <c r="ACP212" s="66" t="str">
        <f t="shared" si="1708"/>
        <v/>
      </c>
      <c r="ACQ212" s="66" t="str">
        <f t="shared" si="1709"/>
        <v/>
      </c>
      <c r="ACR212" s="66" t="str">
        <f t="shared" si="1710"/>
        <v/>
      </c>
      <c r="ACS212" s="66" t="str">
        <f t="shared" si="1711"/>
        <v/>
      </c>
      <c r="ACT212" s="66" t="str">
        <f t="shared" si="1712"/>
        <v/>
      </c>
    </row>
    <row r="213" spans="2:774" ht="15.75" customHeight="1" x14ac:dyDescent="0.25">
      <c r="B213" s="66">
        <v>310</v>
      </c>
      <c r="C213" s="66" t="s">
        <v>1130</v>
      </c>
      <c r="D213" s="66" t="s">
        <v>1115</v>
      </c>
      <c r="E213" s="156" t="s">
        <v>846</v>
      </c>
      <c r="F213" s="66" t="s">
        <v>497</v>
      </c>
      <c r="G213" s="66" t="s">
        <v>490</v>
      </c>
      <c r="H213" s="126">
        <v>0.122</v>
      </c>
      <c r="I213" s="130">
        <f>'Heating Values'!E138</f>
        <v>15.256708860759494</v>
      </c>
      <c r="J213" s="66" t="str">
        <f t="shared" si="1320"/>
        <v>Firewood, Traditional, CN</v>
      </c>
      <c r="K213" s="66" t="s">
        <v>1254</v>
      </c>
      <c r="L213" s="66" t="s">
        <v>1254</v>
      </c>
      <c r="M213" s="66" t="s">
        <v>1254</v>
      </c>
      <c r="N213" s="66" t="s">
        <v>1254</v>
      </c>
      <c r="O213" s="66" t="s">
        <v>1117</v>
      </c>
      <c r="P213" s="66" t="str">
        <f t="shared" si="1327"/>
        <v>CN</v>
      </c>
      <c r="Q213" s="66" t="s">
        <v>87</v>
      </c>
      <c r="R213" s="158" t="s">
        <v>128</v>
      </c>
      <c r="S213" s="158" t="s">
        <v>128</v>
      </c>
      <c r="T213" s="158" t="s">
        <v>128</v>
      </c>
      <c r="U213" s="158" t="s">
        <v>128</v>
      </c>
      <c r="V213" s="158" t="s">
        <v>128</v>
      </c>
      <c r="W213" s="158" t="s">
        <v>128</v>
      </c>
      <c r="X213" s="158" t="s">
        <v>128</v>
      </c>
      <c r="Y213" s="158" t="s">
        <v>128</v>
      </c>
      <c r="Z213" s="158" t="s">
        <v>128</v>
      </c>
      <c r="AA213" s="158" t="s">
        <v>128</v>
      </c>
      <c r="AB213" s="158" t="s">
        <v>128</v>
      </c>
      <c r="AC213" s="158" t="s">
        <v>128</v>
      </c>
      <c r="AD213" s="158" t="s">
        <v>128</v>
      </c>
      <c r="AE213" s="158" t="s">
        <v>128</v>
      </c>
      <c r="AF213" s="158" t="s">
        <v>128</v>
      </c>
      <c r="AG213" s="158" t="s">
        <v>128</v>
      </c>
      <c r="AH213" s="158" t="s">
        <v>128</v>
      </c>
      <c r="AI213" s="158" t="s">
        <v>128</v>
      </c>
      <c r="AJ213" s="165" t="s">
        <v>935</v>
      </c>
      <c r="AK213" s="158" t="s">
        <v>523</v>
      </c>
      <c r="AL213" s="163" t="s">
        <v>1147</v>
      </c>
      <c r="AM213" s="158" t="s">
        <v>523</v>
      </c>
      <c r="AN213" s="163" t="s">
        <v>1156</v>
      </c>
      <c r="AO213" s="158" t="s">
        <v>523</v>
      </c>
      <c r="AP213" s="158" t="s">
        <v>128</v>
      </c>
      <c r="AQ213" s="158" t="s">
        <v>128</v>
      </c>
      <c r="AR213" s="158" t="s">
        <v>128</v>
      </c>
      <c r="AS213" s="158" t="s">
        <v>128</v>
      </c>
      <c r="AT213" s="158" t="s">
        <v>128</v>
      </c>
      <c r="AU213" s="158" t="s">
        <v>128</v>
      </c>
      <c r="AV213" s="158" t="s">
        <v>128</v>
      </c>
      <c r="AW213" s="158" t="s">
        <v>128</v>
      </c>
      <c r="AX213" s="158" t="s">
        <v>128</v>
      </c>
      <c r="AY213" s="158" t="s">
        <v>128</v>
      </c>
      <c r="AZ213" s="158" t="s">
        <v>128</v>
      </c>
      <c r="BA213" s="158" t="s">
        <v>128</v>
      </c>
      <c r="BB213" s="158" t="s">
        <v>128</v>
      </c>
      <c r="BC213" s="158" t="s">
        <v>128</v>
      </c>
      <c r="BD213" s="158" t="s">
        <v>128</v>
      </c>
      <c r="BE213" s="158" t="s">
        <v>128</v>
      </c>
      <c r="BF213" s="158" t="s">
        <v>128</v>
      </c>
      <c r="BG213" s="158" t="s">
        <v>128</v>
      </c>
      <c r="BH213" s="158" t="s">
        <v>128</v>
      </c>
      <c r="BI213" s="158" t="s">
        <v>128</v>
      </c>
      <c r="BJ213" s="158" t="s">
        <v>128</v>
      </c>
      <c r="BK213" s="158" t="s">
        <v>128</v>
      </c>
      <c r="BL213" s="158" t="s">
        <v>128</v>
      </c>
      <c r="BM213" s="158" t="s">
        <v>128</v>
      </c>
      <c r="BN213" s="158" t="s">
        <v>128</v>
      </c>
      <c r="BO213" s="158" t="s">
        <v>128</v>
      </c>
      <c r="BP213" s="158" t="s">
        <v>128</v>
      </c>
      <c r="BQ213" s="158" t="s">
        <v>128</v>
      </c>
      <c r="BR213" s="158" t="s">
        <v>128</v>
      </c>
      <c r="BS213" s="158" t="s">
        <v>128</v>
      </c>
      <c r="BT213" s="158" t="s">
        <v>128</v>
      </c>
      <c r="BU213" s="158" t="s">
        <v>128</v>
      </c>
      <c r="BV213" s="158" t="s">
        <v>128</v>
      </c>
      <c r="BW213" s="158" t="s">
        <v>128</v>
      </c>
      <c r="BX213" s="158" t="s">
        <v>128</v>
      </c>
      <c r="BY213" s="158" t="s">
        <v>128</v>
      </c>
      <c r="BZ213" s="158" t="s">
        <v>128</v>
      </c>
      <c r="CA213" s="158" t="s">
        <v>128</v>
      </c>
      <c r="CB213" s="158" t="s">
        <v>128</v>
      </c>
      <c r="CC213" s="158" t="s">
        <v>128</v>
      </c>
      <c r="CD213" s="158" t="s">
        <v>128</v>
      </c>
      <c r="CE213" s="158" t="s">
        <v>128</v>
      </c>
      <c r="CF213" s="158" t="s">
        <v>128</v>
      </c>
      <c r="CG213" s="158" t="s">
        <v>128</v>
      </c>
      <c r="CH213" s="158" t="s">
        <v>128</v>
      </c>
      <c r="CI213" s="158" t="s">
        <v>128</v>
      </c>
      <c r="CJ213" s="158" t="s">
        <v>128</v>
      </c>
      <c r="CK213" s="158" t="s">
        <v>128</v>
      </c>
      <c r="CL213" s="158" t="s">
        <v>128</v>
      </c>
      <c r="CM213" s="158" t="s">
        <v>128</v>
      </c>
      <c r="CN213" s="158" t="s">
        <v>128</v>
      </c>
      <c r="CO213" s="158" t="s">
        <v>128</v>
      </c>
      <c r="CP213" s="158" t="s">
        <v>128</v>
      </c>
      <c r="CQ213" s="158" t="s">
        <v>128</v>
      </c>
      <c r="CR213" s="158" t="s">
        <v>128</v>
      </c>
      <c r="CS213" s="158" t="s">
        <v>128</v>
      </c>
      <c r="CT213" s="158" t="s">
        <v>128</v>
      </c>
      <c r="CU213" s="158" t="s">
        <v>128</v>
      </c>
      <c r="CV213" s="158" t="s">
        <v>128</v>
      </c>
      <c r="CW213" s="158" t="s">
        <v>128</v>
      </c>
      <c r="CX213" s="158" t="s">
        <v>128</v>
      </c>
      <c r="CY213" s="158" t="s">
        <v>128</v>
      </c>
      <c r="CZ213" s="158" t="s">
        <v>128</v>
      </c>
      <c r="DA213" s="158" t="s">
        <v>128</v>
      </c>
      <c r="DB213" s="158" t="s">
        <v>128</v>
      </c>
      <c r="DC213" s="158" t="s">
        <v>128</v>
      </c>
      <c r="DD213" s="158" t="s">
        <v>128</v>
      </c>
      <c r="DE213" s="158" t="s">
        <v>128</v>
      </c>
      <c r="DF213" s="158" t="s">
        <v>128</v>
      </c>
      <c r="DG213" s="158" t="s">
        <v>128</v>
      </c>
      <c r="DH213" s="158" t="s">
        <v>128</v>
      </c>
      <c r="DI213" s="158" t="s">
        <v>128</v>
      </c>
      <c r="DJ213" s="158" t="s">
        <v>128</v>
      </c>
      <c r="DK213" s="158" t="s">
        <v>128</v>
      </c>
      <c r="DL213" s="158" t="s">
        <v>128</v>
      </c>
      <c r="DM213" s="158" t="s">
        <v>128</v>
      </c>
      <c r="DN213" s="158" t="s">
        <v>128</v>
      </c>
      <c r="DO213" s="158" t="s">
        <v>128</v>
      </c>
      <c r="DP213" s="158" t="s">
        <v>128</v>
      </c>
      <c r="DQ213" s="158" t="s">
        <v>128</v>
      </c>
      <c r="DR213" s="158" t="s">
        <v>128</v>
      </c>
      <c r="DS213" s="158" t="s">
        <v>128</v>
      </c>
      <c r="DT213" s="158" t="s">
        <v>128</v>
      </c>
      <c r="DU213" s="158" t="s">
        <v>128</v>
      </c>
      <c r="DV213" s="158" t="s">
        <v>128</v>
      </c>
      <c r="DW213" s="158" t="s">
        <v>128</v>
      </c>
      <c r="DX213" s="158" t="s">
        <v>128</v>
      </c>
      <c r="DY213" s="158" t="s">
        <v>128</v>
      </c>
      <c r="DZ213" s="158" t="s">
        <v>128</v>
      </c>
      <c r="EA213" s="158" t="s">
        <v>128</v>
      </c>
      <c r="EB213" s="158" t="s">
        <v>128</v>
      </c>
      <c r="EC213" s="158" t="s">
        <v>128</v>
      </c>
      <c r="ED213" s="158" t="s">
        <v>128</v>
      </c>
      <c r="EE213" s="158" t="s">
        <v>128</v>
      </c>
      <c r="EF213" s="158" t="s">
        <v>128</v>
      </c>
      <c r="EG213" s="158" t="s">
        <v>128</v>
      </c>
      <c r="EH213" s="158" t="s">
        <v>128</v>
      </c>
      <c r="EI213" s="158" t="s">
        <v>128</v>
      </c>
      <c r="EJ213" s="158" t="s">
        <v>128</v>
      </c>
      <c r="EK213" s="158" t="s">
        <v>128</v>
      </c>
      <c r="EL213" s="158" t="s">
        <v>128</v>
      </c>
      <c r="EM213" s="158" t="s">
        <v>128</v>
      </c>
      <c r="EN213" s="158" t="s">
        <v>128</v>
      </c>
      <c r="EO213" s="158" t="s">
        <v>128</v>
      </c>
      <c r="EP213" s="158" t="s">
        <v>128</v>
      </c>
      <c r="EQ213" s="158" t="s">
        <v>128</v>
      </c>
      <c r="ER213" s="158" t="s">
        <v>128</v>
      </c>
      <c r="ES213" s="158" t="s">
        <v>128</v>
      </c>
      <c r="ET213" s="158" t="s">
        <v>128</v>
      </c>
      <c r="EU213" s="158" t="s">
        <v>128</v>
      </c>
      <c r="EV213" s="158" t="s">
        <v>128</v>
      </c>
      <c r="EW213" s="158" t="s">
        <v>128</v>
      </c>
      <c r="EX213" s="158" t="s">
        <v>128</v>
      </c>
      <c r="EY213" s="158" t="s">
        <v>128</v>
      </c>
      <c r="EZ213" s="158" t="s">
        <v>128</v>
      </c>
      <c r="FA213" s="158" t="s">
        <v>128</v>
      </c>
      <c r="FB213" s="158" t="s">
        <v>128</v>
      </c>
      <c r="FC213" s="158" t="s">
        <v>128</v>
      </c>
      <c r="FD213" s="158" t="s">
        <v>128</v>
      </c>
      <c r="FE213" s="158" t="s">
        <v>128</v>
      </c>
      <c r="FF213" s="158" t="s">
        <v>128</v>
      </c>
      <c r="FG213" s="158" t="s">
        <v>128</v>
      </c>
      <c r="FH213" s="158" t="s">
        <v>128</v>
      </c>
      <c r="FI213" s="158" t="s">
        <v>128</v>
      </c>
      <c r="FJ213" s="158" t="s">
        <v>128</v>
      </c>
      <c r="FK213" s="158" t="s">
        <v>128</v>
      </c>
      <c r="FL213" s="158" t="s">
        <v>128</v>
      </c>
      <c r="FM213" s="158" t="s">
        <v>128</v>
      </c>
      <c r="FN213" s="158" t="s">
        <v>128</v>
      </c>
      <c r="FO213" s="158" t="s">
        <v>128</v>
      </c>
      <c r="FP213" s="158" t="s">
        <v>128</v>
      </c>
      <c r="FQ213" s="158" t="s">
        <v>128</v>
      </c>
      <c r="FR213" s="158" t="s">
        <v>128</v>
      </c>
      <c r="FS213" s="158" t="s">
        <v>128</v>
      </c>
      <c r="FT213" s="158" t="s">
        <v>128</v>
      </c>
      <c r="FU213" s="158" t="s">
        <v>128</v>
      </c>
      <c r="FV213" s="158" t="s">
        <v>128</v>
      </c>
      <c r="FW213" s="158" t="s">
        <v>128</v>
      </c>
      <c r="FX213" s="158" t="s">
        <v>128</v>
      </c>
      <c r="FY213" s="158" t="s">
        <v>128</v>
      </c>
      <c r="FZ213" s="158" t="s">
        <v>128</v>
      </c>
      <c r="GA213" s="158" t="s">
        <v>128</v>
      </c>
      <c r="GB213" s="158" t="s">
        <v>128</v>
      </c>
      <c r="GC213" s="158" t="s">
        <v>128</v>
      </c>
      <c r="GD213" s="158" t="s">
        <v>128</v>
      </c>
      <c r="GE213" s="158" t="s">
        <v>128</v>
      </c>
      <c r="GF213" s="158" t="s">
        <v>128</v>
      </c>
      <c r="GG213" s="158" t="s">
        <v>128</v>
      </c>
      <c r="GH213" s="158" t="s">
        <v>128</v>
      </c>
      <c r="GI213" s="158" t="s">
        <v>128</v>
      </c>
      <c r="GJ213" s="158" t="s">
        <v>128</v>
      </c>
      <c r="GK213" s="158" t="s">
        <v>128</v>
      </c>
      <c r="GL213" s="158" t="s">
        <v>128</v>
      </c>
      <c r="GM213" s="158" t="s">
        <v>128</v>
      </c>
      <c r="GN213" s="158" t="s">
        <v>128</v>
      </c>
      <c r="GO213" s="158" t="s">
        <v>128</v>
      </c>
      <c r="GP213" s="158" t="s">
        <v>128</v>
      </c>
      <c r="GQ213" s="158" t="s">
        <v>128</v>
      </c>
      <c r="GR213" s="158" t="s">
        <v>128</v>
      </c>
      <c r="GS213" s="158" t="s">
        <v>128</v>
      </c>
      <c r="GT213" s="158" t="s">
        <v>128</v>
      </c>
      <c r="GU213" s="158" t="s">
        <v>128</v>
      </c>
      <c r="GV213" s="158" t="s">
        <v>128</v>
      </c>
      <c r="GW213" s="158" t="s">
        <v>128</v>
      </c>
      <c r="GX213" s="158" t="s">
        <v>128</v>
      </c>
      <c r="GY213" s="158" t="s">
        <v>128</v>
      </c>
      <c r="GZ213" s="158" t="s">
        <v>128</v>
      </c>
      <c r="HA213" s="158" t="s">
        <v>128</v>
      </c>
      <c r="HB213" s="158" t="s">
        <v>128</v>
      </c>
      <c r="HC213" s="158" t="s">
        <v>128</v>
      </c>
      <c r="HD213" s="158" t="s">
        <v>128</v>
      </c>
      <c r="HE213" s="158" t="s">
        <v>128</v>
      </c>
      <c r="HF213" s="158" t="s">
        <v>128</v>
      </c>
      <c r="HG213" s="158" t="s">
        <v>128</v>
      </c>
      <c r="HH213" s="158" t="s">
        <v>128</v>
      </c>
      <c r="HI213" s="158" t="s">
        <v>128</v>
      </c>
      <c r="HJ213" s="158" t="s">
        <v>128</v>
      </c>
      <c r="HK213" s="158" t="s">
        <v>128</v>
      </c>
      <c r="HL213" s="158" t="s">
        <v>128</v>
      </c>
      <c r="HM213" s="158" t="s">
        <v>128</v>
      </c>
      <c r="HN213" s="158" t="s">
        <v>128</v>
      </c>
      <c r="HO213" s="158" t="s">
        <v>128</v>
      </c>
      <c r="HP213" s="158" t="s">
        <v>128</v>
      </c>
      <c r="HQ213" s="158" t="s">
        <v>128</v>
      </c>
      <c r="HR213" s="158" t="s">
        <v>128</v>
      </c>
      <c r="HS213" s="158" t="s">
        <v>128</v>
      </c>
      <c r="HT213" s="158" t="s">
        <v>128</v>
      </c>
      <c r="HU213" s="158" t="s">
        <v>128</v>
      </c>
      <c r="HV213" s="158" t="s">
        <v>128</v>
      </c>
      <c r="HW213" s="158" t="s">
        <v>128</v>
      </c>
      <c r="HX213" s="158" t="s">
        <v>128</v>
      </c>
      <c r="HY213" s="158" t="s">
        <v>128</v>
      </c>
      <c r="HZ213" s="158" t="s">
        <v>128</v>
      </c>
      <c r="IA213" s="158" t="s">
        <v>128</v>
      </c>
      <c r="IB213" s="158" t="s">
        <v>128</v>
      </c>
      <c r="IC213" s="158" t="s">
        <v>128</v>
      </c>
      <c r="ID213" s="158" t="s">
        <v>128</v>
      </c>
      <c r="IE213" s="158" t="s">
        <v>128</v>
      </c>
      <c r="IF213" s="158" t="s">
        <v>128</v>
      </c>
      <c r="IG213" s="158" t="s">
        <v>128</v>
      </c>
      <c r="IH213" s="158" t="s">
        <v>128</v>
      </c>
      <c r="II213" s="158" t="s">
        <v>128</v>
      </c>
      <c r="IJ213" s="158" t="s">
        <v>128</v>
      </c>
      <c r="IK213" s="158" t="s">
        <v>128</v>
      </c>
      <c r="IL213" s="158" t="s">
        <v>128</v>
      </c>
      <c r="IM213" s="158" t="s">
        <v>128</v>
      </c>
      <c r="IN213" s="158" t="s">
        <v>128</v>
      </c>
      <c r="IO213" s="158" t="s">
        <v>128</v>
      </c>
      <c r="IP213" s="158" t="s">
        <v>128</v>
      </c>
      <c r="IQ213" s="158" t="s">
        <v>128</v>
      </c>
      <c r="IR213" s="158" t="s">
        <v>128</v>
      </c>
      <c r="IS213" s="158" t="s">
        <v>128</v>
      </c>
      <c r="IT213" s="158" t="s">
        <v>128</v>
      </c>
      <c r="IU213" s="158" t="s">
        <v>128</v>
      </c>
      <c r="IV213" s="158" t="s">
        <v>128</v>
      </c>
      <c r="IW213" s="158" t="s">
        <v>128</v>
      </c>
      <c r="IX213" s="158" t="s">
        <v>128</v>
      </c>
      <c r="IY213" s="158" t="s">
        <v>128</v>
      </c>
      <c r="IZ213" s="158" t="s">
        <v>128</v>
      </c>
      <c r="JA213" s="158" t="s">
        <v>128</v>
      </c>
      <c r="JB213" s="158" t="s">
        <v>128</v>
      </c>
      <c r="JC213" s="158" t="s">
        <v>128</v>
      </c>
      <c r="JD213" s="158" t="s">
        <v>128</v>
      </c>
      <c r="JE213" s="158" t="s">
        <v>128</v>
      </c>
      <c r="JF213" s="158" t="s">
        <v>128</v>
      </c>
      <c r="JG213" s="158" t="s">
        <v>128</v>
      </c>
      <c r="JH213" s="158" t="s">
        <v>128</v>
      </c>
      <c r="JI213" s="158" t="s">
        <v>128</v>
      </c>
      <c r="JJ213" s="158" t="s">
        <v>128</v>
      </c>
      <c r="JK213" s="158" t="s">
        <v>128</v>
      </c>
      <c r="JL213" s="158" t="s">
        <v>128</v>
      </c>
      <c r="JM213" s="158" t="s">
        <v>128</v>
      </c>
      <c r="JN213" s="158" t="s">
        <v>128</v>
      </c>
      <c r="JO213" s="158" t="s">
        <v>128</v>
      </c>
      <c r="JP213" s="158" t="s">
        <v>128</v>
      </c>
      <c r="JQ213" s="158" t="s">
        <v>128</v>
      </c>
      <c r="JR213" s="158" t="s">
        <v>128</v>
      </c>
      <c r="JS213" s="158" t="s">
        <v>128</v>
      </c>
      <c r="JT213" s="158" t="s">
        <v>128</v>
      </c>
      <c r="JU213" s="158" t="s">
        <v>128</v>
      </c>
      <c r="JV213" s="158" t="s">
        <v>128</v>
      </c>
      <c r="JW213" s="158" t="s">
        <v>128</v>
      </c>
      <c r="JX213" s="158" t="s">
        <v>128</v>
      </c>
      <c r="JY213" s="158" t="s">
        <v>128</v>
      </c>
      <c r="JZ213" s="158" t="s">
        <v>128</v>
      </c>
      <c r="KA213" s="158" t="s">
        <v>128</v>
      </c>
      <c r="KB213" s="158" t="s">
        <v>128</v>
      </c>
      <c r="KC213" s="158" t="s">
        <v>128</v>
      </c>
      <c r="KD213" s="158" t="s">
        <v>128</v>
      </c>
      <c r="KE213" s="158" t="s">
        <v>128</v>
      </c>
      <c r="KF213" s="158" t="s">
        <v>128</v>
      </c>
      <c r="KG213" s="158" t="s">
        <v>128</v>
      </c>
      <c r="KH213" s="158" t="s">
        <v>128</v>
      </c>
      <c r="KI213" s="158" t="s">
        <v>128</v>
      </c>
      <c r="KJ213" s="158" t="s">
        <v>128</v>
      </c>
      <c r="KK213" s="158" t="s">
        <v>128</v>
      </c>
      <c r="KL213" s="158" t="s">
        <v>128</v>
      </c>
      <c r="KM213" s="158" t="s">
        <v>128</v>
      </c>
      <c r="KN213" s="158" t="s">
        <v>128</v>
      </c>
      <c r="KO213" s="158" t="s">
        <v>128</v>
      </c>
      <c r="KP213" s="158" t="s">
        <v>128</v>
      </c>
      <c r="KQ213" s="158" t="s">
        <v>128</v>
      </c>
      <c r="KR213" s="158" t="s">
        <v>128</v>
      </c>
      <c r="KS213" s="158" t="s">
        <v>128</v>
      </c>
      <c r="KT213" s="158" t="s">
        <v>128</v>
      </c>
      <c r="KU213" s="158" t="s">
        <v>128</v>
      </c>
      <c r="KV213" s="158" t="s">
        <v>128</v>
      </c>
      <c r="KW213" s="158" t="s">
        <v>128</v>
      </c>
      <c r="KX213" s="158" t="s">
        <v>128</v>
      </c>
      <c r="KY213" s="158" t="s">
        <v>128</v>
      </c>
      <c r="KZ213" s="158" t="s">
        <v>128</v>
      </c>
      <c r="LA213" s="158" t="s">
        <v>128</v>
      </c>
      <c r="LB213" s="158" t="s">
        <v>128</v>
      </c>
      <c r="LC213" s="158" t="s">
        <v>128</v>
      </c>
      <c r="LD213" s="158" t="s">
        <v>128</v>
      </c>
      <c r="LE213" s="158" t="s">
        <v>128</v>
      </c>
      <c r="LF213" s="158" t="s">
        <v>128</v>
      </c>
      <c r="LG213" s="158" t="s">
        <v>128</v>
      </c>
      <c r="LH213" s="158" t="s">
        <v>128</v>
      </c>
      <c r="LI213" s="158" t="s">
        <v>128</v>
      </c>
      <c r="LJ213" s="158" t="s">
        <v>128</v>
      </c>
      <c r="LK213" s="158" t="s">
        <v>128</v>
      </c>
      <c r="LL213" s="158" t="s">
        <v>128</v>
      </c>
      <c r="LM213" s="158" t="s">
        <v>128</v>
      </c>
      <c r="LN213" s="158" t="s">
        <v>128</v>
      </c>
      <c r="LO213" s="158" t="s">
        <v>128</v>
      </c>
      <c r="LP213" s="158" t="s">
        <v>128</v>
      </c>
      <c r="LQ213" s="158" t="s">
        <v>128</v>
      </c>
      <c r="LR213" s="158" t="s">
        <v>128</v>
      </c>
      <c r="LS213" s="158" t="s">
        <v>128</v>
      </c>
      <c r="LT213" s="158" t="s">
        <v>128</v>
      </c>
      <c r="LU213" s="158" t="s">
        <v>128</v>
      </c>
      <c r="LV213" s="158" t="s">
        <v>128</v>
      </c>
      <c r="LW213" s="158" t="s">
        <v>128</v>
      </c>
      <c r="LX213" s="158" t="s">
        <v>128</v>
      </c>
      <c r="LY213" s="158" t="s">
        <v>128</v>
      </c>
      <c r="LZ213" s="158" t="s">
        <v>128</v>
      </c>
      <c r="MA213" s="158" t="s">
        <v>128</v>
      </c>
      <c r="MB213" s="158" t="s">
        <v>128</v>
      </c>
      <c r="MC213" s="158" t="s">
        <v>128</v>
      </c>
      <c r="MD213" s="158" t="s">
        <v>128</v>
      </c>
      <c r="ME213" s="158" t="s">
        <v>128</v>
      </c>
      <c r="MF213" s="158" t="s">
        <v>128</v>
      </c>
      <c r="MG213" s="158" t="s">
        <v>128</v>
      </c>
      <c r="MH213" s="158" t="s">
        <v>128</v>
      </c>
      <c r="MI213" s="158" t="s">
        <v>128</v>
      </c>
      <c r="MJ213" s="158" t="s">
        <v>128</v>
      </c>
      <c r="MK213" s="158" t="s">
        <v>128</v>
      </c>
      <c r="ML213" s="158" t="s">
        <v>128</v>
      </c>
      <c r="MM213" s="158" t="s">
        <v>128</v>
      </c>
      <c r="MN213" s="158" t="s">
        <v>128</v>
      </c>
      <c r="MO213" s="158" t="s">
        <v>128</v>
      </c>
      <c r="MP213" s="158" t="s">
        <v>128</v>
      </c>
      <c r="MQ213" s="158" t="s">
        <v>128</v>
      </c>
      <c r="MR213" s="158" t="s">
        <v>128</v>
      </c>
      <c r="MS213" s="158" t="s">
        <v>128</v>
      </c>
      <c r="MT213" s="158" t="s">
        <v>128</v>
      </c>
      <c r="MU213" s="158" t="s">
        <v>128</v>
      </c>
      <c r="MV213" s="158" t="s">
        <v>128</v>
      </c>
      <c r="MW213" s="158" t="s">
        <v>128</v>
      </c>
      <c r="MX213" s="158" t="s">
        <v>128</v>
      </c>
      <c r="MY213" s="158" t="s">
        <v>128</v>
      </c>
      <c r="MZ213" s="158" t="s">
        <v>128</v>
      </c>
      <c r="NA213" s="158" t="s">
        <v>128</v>
      </c>
      <c r="NB213" s="158" t="s">
        <v>128</v>
      </c>
      <c r="NC213" s="158" t="s">
        <v>128</v>
      </c>
      <c r="ND213" s="158" t="s">
        <v>128</v>
      </c>
      <c r="NE213" s="158" t="s">
        <v>128</v>
      </c>
      <c r="NF213" s="158" t="s">
        <v>128</v>
      </c>
      <c r="NG213" s="158" t="s">
        <v>128</v>
      </c>
      <c r="NH213" s="158" t="s">
        <v>128</v>
      </c>
      <c r="NI213" s="158" t="s">
        <v>128</v>
      </c>
      <c r="NJ213" s="158" t="s">
        <v>128</v>
      </c>
      <c r="NK213" s="158" t="s">
        <v>128</v>
      </c>
      <c r="NL213" s="158" t="s">
        <v>128</v>
      </c>
      <c r="NM213" s="158" t="s">
        <v>128</v>
      </c>
      <c r="NN213" s="158" t="s">
        <v>128</v>
      </c>
      <c r="NO213" s="158" t="s">
        <v>128</v>
      </c>
      <c r="NP213" s="158" t="s">
        <v>128</v>
      </c>
      <c r="NQ213" s="158" t="s">
        <v>128</v>
      </c>
      <c r="NR213" s="158" t="s">
        <v>128</v>
      </c>
      <c r="NS213" s="158" t="s">
        <v>128</v>
      </c>
      <c r="NT213" s="158" t="s">
        <v>128</v>
      </c>
      <c r="NU213" s="158" t="s">
        <v>128</v>
      </c>
      <c r="NV213" s="158" t="s">
        <v>128</v>
      </c>
      <c r="NW213" s="158" t="s">
        <v>128</v>
      </c>
      <c r="NX213" s="158" t="s">
        <v>128</v>
      </c>
      <c r="NY213" s="158" t="s">
        <v>128</v>
      </c>
      <c r="NZ213" s="158" t="s">
        <v>128</v>
      </c>
      <c r="OA213" s="158" t="s">
        <v>128</v>
      </c>
      <c r="OB213" s="158" t="s">
        <v>128</v>
      </c>
      <c r="OC213" s="158" t="s">
        <v>128</v>
      </c>
      <c r="OD213" s="158" t="s">
        <v>128</v>
      </c>
      <c r="OE213" s="170" t="s">
        <v>128</v>
      </c>
      <c r="OF213" s="181"/>
      <c r="OG213" s="113" t="str">
        <f t="shared" si="1336"/>
        <v/>
      </c>
      <c r="OH213" s="66" t="str">
        <f t="shared" si="1337"/>
        <v/>
      </c>
      <c r="OI213" s="66" t="str">
        <f t="shared" si="1338"/>
        <v/>
      </c>
      <c r="OJ213" s="66" t="str">
        <f t="shared" si="1339"/>
        <v/>
      </c>
      <c r="OK213" s="66" t="str">
        <f t="shared" si="1340"/>
        <v/>
      </c>
      <c r="OL213" s="66" t="str">
        <f t="shared" si="1341"/>
        <v/>
      </c>
      <c r="OM213" s="66" t="str">
        <f t="shared" si="1342"/>
        <v/>
      </c>
      <c r="ON213" s="66" t="str">
        <f t="shared" si="1343"/>
        <v/>
      </c>
      <c r="OO213" s="66" t="str">
        <f t="shared" si="1344"/>
        <v/>
      </c>
      <c r="OP213" s="66" t="str">
        <f t="shared" si="1345"/>
        <v/>
      </c>
      <c r="OQ213" s="66" t="str">
        <f t="shared" si="1346"/>
        <v/>
      </c>
      <c r="OR213" s="66" t="str">
        <f t="shared" si="1347"/>
        <v/>
      </c>
      <c r="OS213" s="66" t="str">
        <f t="shared" si="1348"/>
        <v/>
      </c>
      <c r="OT213" s="66" t="str">
        <f t="shared" si="1349"/>
        <v/>
      </c>
      <c r="OU213" s="66" t="str">
        <f t="shared" si="1350"/>
        <v/>
      </c>
      <c r="OV213" s="66" t="str">
        <f t="shared" si="1351"/>
        <v/>
      </c>
      <c r="OW213" s="66" t="str">
        <f t="shared" si="1352"/>
        <v/>
      </c>
      <c r="OX213" s="66" t="str">
        <f t="shared" si="1353"/>
        <v/>
      </c>
      <c r="OY213" s="126">
        <f t="shared" si="1354"/>
        <v>0.53725357062803436</v>
      </c>
      <c r="OZ213" s="66" t="str">
        <f t="shared" si="1355"/>
        <v>kg/GJ delivered</v>
      </c>
      <c r="PA213" s="126">
        <f t="shared" si="1356"/>
        <v>0.10207817841932654</v>
      </c>
      <c r="PB213" s="66" t="str">
        <f t="shared" si="1357"/>
        <v>kg/GJ delivered</v>
      </c>
      <c r="PC213" s="126">
        <f t="shared" si="1358"/>
        <v>0.27937185672657788</v>
      </c>
      <c r="PD213" s="66" t="str">
        <f t="shared" si="1359"/>
        <v>kg/GJ delivered</v>
      </c>
      <c r="PE213" s="66" t="str">
        <f t="shared" si="1360"/>
        <v/>
      </c>
      <c r="PF213" s="66" t="str">
        <f t="shared" si="1361"/>
        <v/>
      </c>
      <c r="PG213" s="66" t="str">
        <f t="shared" si="1362"/>
        <v/>
      </c>
      <c r="PH213" s="66" t="str">
        <f t="shared" si="1363"/>
        <v/>
      </c>
      <c r="PI213" s="66" t="str">
        <f t="shared" si="1364"/>
        <v/>
      </c>
      <c r="PJ213" s="66" t="str">
        <f t="shared" si="1365"/>
        <v/>
      </c>
      <c r="PK213" s="66" t="str">
        <f t="shared" si="1366"/>
        <v/>
      </c>
      <c r="PL213" s="66" t="str">
        <f t="shared" si="1367"/>
        <v/>
      </c>
      <c r="PM213" s="66" t="str">
        <f t="shared" si="1368"/>
        <v/>
      </c>
      <c r="PN213" s="66" t="str">
        <f t="shared" si="1369"/>
        <v/>
      </c>
      <c r="PO213" s="66" t="str">
        <f t="shared" si="1370"/>
        <v/>
      </c>
      <c r="PP213" s="66" t="str">
        <f t="shared" si="1371"/>
        <v/>
      </c>
      <c r="PQ213" s="66" t="str">
        <f t="shared" si="1372"/>
        <v/>
      </c>
      <c r="PR213" s="66" t="str">
        <f t="shared" si="1373"/>
        <v/>
      </c>
      <c r="PS213" s="66" t="str">
        <f t="shared" si="1374"/>
        <v/>
      </c>
      <c r="PT213" s="66" t="str">
        <f t="shared" si="1375"/>
        <v/>
      </c>
      <c r="PU213" s="66" t="str">
        <f t="shared" si="1376"/>
        <v/>
      </c>
      <c r="PV213" s="66" t="str">
        <f t="shared" si="1377"/>
        <v/>
      </c>
      <c r="PW213" s="66" t="str">
        <f t="shared" si="1378"/>
        <v/>
      </c>
      <c r="PX213" s="66" t="str">
        <f t="shared" si="1379"/>
        <v/>
      </c>
      <c r="PY213" s="66" t="str">
        <f t="shared" si="1380"/>
        <v/>
      </c>
      <c r="PZ213" s="66" t="str">
        <f t="shared" si="1381"/>
        <v/>
      </c>
      <c r="QA213" s="66" t="str">
        <f t="shared" si="1382"/>
        <v/>
      </c>
      <c r="QB213" s="66" t="str">
        <f t="shared" si="1383"/>
        <v/>
      </c>
      <c r="QC213" s="66" t="str">
        <f t="shared" si="1384"/>
        <v/>
      </c>
      <c r="QD213" s="66" t="str">
        <f t="shared" si="1385"/>
        <v/>
      </c>
      <c r="QE213" s="66" t="str">
        <f t="shared" si="1386"/>
        <v/>
      </c>
      <c r="QF213" s="66" t="str">
        <f t="shared" si="1387"/>
        <v/>
      </c>
      <c r="QG213" s="66" t="str">
        <f t="shared" si="1388"/>
        <v/>
      </c>
      <c r="QH213" s="66" t="str">
        <f t="shared" si="1389"/>
        <v/>
      </c>
      <c r="QI213" s="66" t="str">
        <f t="shared" si="1390"/>
        <v/>
      </c>
      <c r="QJ213" s="66" t="str">
        <f t="shared" si="1391"/>
        <v/>
      </c>
      <c r="QK213" s="66" t="str">
        <f t="shared" si="1392"/>
        <v/>
      </c>
      <c r="QL213" s="66" t="str">
        <f t="shared" si="1393"/>
        <v/>
      </c>
      <c r="QM213" s="66" t="str">
        <f t="shared" si="1394"/>
        <v/>
      </c>
      <c r="QN213" s="66" t="str">
        <f t="shared" si="1395"/>
        <v/>
      </c>
      <c r="QO213" s="66" t="str">
        <f t="shared" si="1396"/>
        <v/>
      </c>
      <c r="QP213" s="66" t="str">
        <f t="shared" si="1397"/>
        <v/>
      </c>
      <c r="QQ213" s="66" t="str">
        <f t="shared" si="1398"/>
        <v/>
      </c>
      <c r="QR213" s="66" t="str">
        <f t="shared" si="1399"/>
        <v/>
      </c>
      <c r="QS213" s="66" t="str">
        <f t="shared" si="1400"/>
        <v/>
      </c>
      <c r="QT213" s="66" t="str">
        <f t="shared" si="1401"/>
        <v/>
      </c>
      <c r="QU213" s="66" t="str">
        <f t="shared" si="1402"/>
        <v/>
      </c>
      <c r="QV213" s="66" t="str">
        <f t="shared" si="1403"/>
        <v/>
      </c>
      <c r="QW213" s="66" t="str">
        <f t="shared" si="1404"/>
        <v/>
      </c>
      <c r="QX213" s="66" t="str">
        <f t="shared" si="1405"/>
        <v/>
      </c>
      <c r="QY213" s="66" t="str">
        <f t="shared" si="1406"/>
        <v/>
      </c>
      <c r="QZ213" s="66" t="str">
        <f t="shared" si="1407"/>
        <v/>
      </c>
      <c r="RA213" s="66" t="str">
        <f t="shared" si="1408"/>
        <v/>
      </c>
      <c r="RB213" s="66" t="str">
        <f t="shared" si="1409"/>
        <v/>
      </c>
      <c r="RC213" s="66" t="str">
        <f t="shared" si="1410"/>
        <v/>
      </c>
      <c r="RD213" s="66" t="str">
        <f t="shared" si="1411"/>
        <v/>
      </c>
      <c r="RE213" s="66" t="str">
        <f t="shared" si="1412"/>
        <v/>
      </c>
      <c r="RF213" s="66" t="str">
        <f t="shared" si="1413"/>
        <v/>
      </c>
      <c r="RG213" s="66" t="str">
        <f t="shared" si="1414"/>
        <v/>
      </c>
      <c r="RH213" s="66" t="str">
        <f t="shared" si="1415"/>
        <v/>
      </c>
      <c r="RI213" s="66" t="str">
        <f t="shared" si="1416"/>
        <v/>
      </c>
      <c r="RJ213" s="66" t="str">
        <f t="shared" si="1417"/>
        <v/>
      </c>
      <c r="RK213" s="66" t="str">
        <f t="shared" si="1418"/>
        <v/>
      </c>
      <c r="RL213" s="66" t="str">
        <f t="shared" si="1419"/>
        <v/>
      </c>
      <c r="RM213" s="66" t="str">
        <f t="shared" si="1420"/>
        <v/>
      </c>
      <c r="RN213" s="66" t="str">
        <f t="shared" si="1421"/>
        <v/>
      </c>
      <c r="RO213" s="66" t="str">
        <f t="shared" si="1422"/>
        <v/>
      </c>
      <c r="RP213" s="66" t="str">
        <f t="shared" si="1423"/>
        <v/>
      </c>
      <c r="RQ213" s="66" t="str">
        <f t="shared" si="1424"/>
        <v/>
      </c>
      <c r="RR213" s="66" t="str">
        <f t="shared" si="1425"/>
        <v/>
      </c>
      <c r="RS213" s="66" t="str">
        <f t="shared" si="1426"/>
        <v/>
      </c>
      <c r="RT213" s="66" t="str">
        <f t="shared" si="1427"/>
        <v/>
      </c>
      <c r="RU213" s="66" t="str">
        <f t="shared" si="1428"/>
        <v/>
      </c>
      <c r="RV213" s="66" t="str">
        <f t="shared" si="1429"/>
        <v/>
      </c>
      <c r="RW213" s="66" t="str">
        <f t="shared" si="1430"/>
        <v/>
      </c>
      <c r="RX213" s="66" t="str">
        <f t="shared" si="1431"/>
        <v/>
      </c>
      <c r="RY213" s="66" t="str">
        <f t="shared" si="1432"/>
        <v/>
      </c>
      <c r="RZ213" s="66" t="str">
        <f t="shared" si="1433"/>
        <v/>
      </c>
      <c r="SA213" s="66" t="str">
        <f t="shared" si="1434"/>
        <v/>
      </c>
      <c r="SB213" s="66" t="str">
        <f t="shared" si="1435"/>
        <v/>
      </c>
      <c r="SC213" s="66" t="str">
        <f t="shared" si="1436"/>
        <v/>
      </c>
      <c r="SD213" s="66" t="str">
        <f t="shared" si="1437"/>
        <v/>
      </c>
      <c r="SE213" s="66" t="str">
        <f t="shared" si="1438"/>
        <v/>
      </c>
      <c r="SF213" s="66" t="str">
        <f t="shared" si="1439"/>
        <v/>
      </c>
      <c r="SG213" s="66" t="str">
        <f t="shared" si="1440"/>
        <v/>
      </c>
      <c r="SH213" s="66" t="str">
        <f t="shared" si="1441"/>
        <v/>
      </c>
      <c r="SI213" s="66" t="str">
        <f t="shared" si="1442"/>
        <v/>
      </c>
      <c r="SJ213" s="66" t="str">
        <f t="shared" si="1443"/>
        <v/>
      </c>
      <c r="SK213" s="66" t="str">
        <f t="shared" si="1444"/>
        <v/>
      </c>
      <c r="SL213" s="66" t="str">
        <f t="shared" si="1445"/>
        <v/>
      </c>
      <c r="SM213" s="66" t="str">
        <f t="shared" si="1446"/>
        <v/>
      </c>
      <c r="SN213" s="66" t="str">
        <f t="shared" si="1447"/>
        <v/>
      </c>
      <c r="SO213" s="66" t="str">
        <f t="shared" si="1448"/>
        <v/>
      </c>
      <c r="SP213" s="66" t="str">
        <f t="shared" si="1449"/>
        <v/>
      </c>
      <c r="SQ213" s="66" t="str">
        <f t="shared" si="1450"/>
        <v/>
      </c>
      <c r="SR213" s="66" t="str">
        <f t="shared" si="1451"/>
        <v/>
      </c>
      <c r="SS213" s="66" t="str">
        <f t="shared" si="1452"/>
        <v/>
      </c>
      <c r="ST213" s="66" t="str">
        <f t="shared" si="1453"/>
        <v/>
      </c>
      <c r="SU213" s="66" t="str">
        <f t="shared" si="1454"/>
        <v/>
      </c>
      <c r="SV213" s="66" t="str">
        <f t="shared" si="1455"/>
        <v/>
      </c>
      <c r="SW213" s="66" t="str">
        <f t="shared" si="1456"/>
        <v/>
      </c>
      <c r="SX213" s="66" t="str">
        <f t="shared" si="1457"/>
        <v/>
      </c>
      <c r="SY213" s="66" t="str">
        <f t="shared" si="1458"/>
        <v/>
      </c>
      <c r="SZ213" s="66" t="str">
        <f t="shared" si="1459"/>
        <v/>
      </c>
      <c r="TA213" s="66" t="str">
        <f t="shared" si="1460"/>
        <v/>
      </c>
      <c r="TB213" s="66" t="str">
        <f t="shared" si="1461"/>
        <v/>
      </c>
      <c r="TC213" s="66" t="str">
        <f t="shared" si="1462"/>
        <v/>
      </c>
      <c r="TD213" s="66" t="str">
        <f t="shared" si="1463"/>
        <v/>
      </c>
      <c r="TE213" s="66" t="str">
        <f t="shared" si="1464"/>
        <v/>
      </c>
      <c r="TF213" s="66" t="str">
        <f t="shared" si="1465"/>
        <v/>
      </c>
      <c r="TG213" s="66" t="str">
        <f t="shared" si="1466"/>
        <v/>
      </c>
      <c r="TH213" s="66" t="str">
        <f t="shared" si="1467"/>
        <v/>
      </c>
      <c r="TI213" s="66" t="str">
        <f t="shared" si="1468"/>
        <v/>
      </c>
      <c r="TJ213" s="66" t="str">
        <f t="shared" si="1469"/>
        <v/>
      </c>
      <c r="TK213" s="66" t="str">
        <f t="shared" si="1470"/>
        <v/>
      </c>
      <c r="TL213" s="66" t="str">
        <f t="shared" si="1471"/>
        <v/>
      </c>
      <c r="TM213" s="66" t="str">
        <f t="shared" si="1472"/>
        <v/>
      </c>
      <c r="TN213" s="66" t="str">
        <f t="shared" si="1473"/>
        <v/>
      </c>
      <c r="TO213" s="66" t="str">
        <f t="shared" si="1474"/>
        <v/>
      </c>
      <c r="TP213" s="66" t="str">
        <f t="shared" si="1475"/>
        <v/>
      </c>
      <c r="TQ213" s="66" t="str">
        <f t="shared" si="1476"/>
        <v/>
      </c>
      <c r="TR213" s="66" t="str">
        <f t="shared" si="1477"/>
        <v/>
      </c>
      <c r="TS213" s="66" t="str">
        <f t="shared" si="1478"/>
        <v/>
      </c>
      <c r="TT213" s="66" t="str">
        <f t="shared" si="1479"/>
        <v/>
      </c>
      <c r="TU213" s="66" t="str">
        <f t="shared" si="1480"/>
        <v/>
      </c>
      <c r="TV213" s="66" t="str">
        <f t="shared" si="1481"/>
        <v/>
      </c>
      <c r="TW213" s="66" t="str">
        <f t="shared" si="1482"/>
        <v/>
      </c>
      <c r="TX213" s="66" t="str">
        <f t="shared" si="1483"/>
        <v/>
      </c>
      <c r="TY213" s="66" t="str">
        <f t="shared" si="1484"/>
        <v/>
      </c>
      <c r="TZ213" s="66" t="str">
        <f t="shared" si="1485"/>
        <v/>
      </c>
      <c r="UA213" s="66" t="str">
        <f t="shared" si="1486"/>
        <v/>
      </c>
      <c r="UB213" s="66" t="str">
        <f t="shared" si="1487"/>
        <v/>
      </c>
      <c r="UC213" s="66" t="str">
        <f t="shared" si="1488"/>
        <v/>
      </c>
      <c r="UD213" s="66" t="str">
        <f t="shared" si="1489"/>
        <v/>
      </c>
      <c r="UE213" s="66" t="str">
        <f t="shared" si="1490"/>
        <v/>
      </c>
      <c r="UF213" s="66" t="str">
        <f t="shared" si="1491"/>
        <v/>
      </c>
      <c r="UG213" s="66" t="str">
        <f t="shared" si="1492"/>
        <v/>
      </c>
      <c r="UH213" s="66" t="str">
        <f t="shared" si="1493"/>
        <v/>
      </c>
      <c r="UI213" s="66" t="str">
        <f t="shared" si="1494"/>
        <v/>
      </c>
      <c r="UJ213" s="66" t="str">
        <f t="shared" si="1495"/>
        <v/>
      </c>
      <c r="UK213" s="66" t="str">
        <f t="shared" si="1496"/>
        <v/>
      </c>
      <c r="UL213" s="66" t="str">
        <f t="shared" si="1497"/>
        <v/>
      </c>
      <c r="UM213" s="66" t="str">
        <f t="shared" si="1498"/>
        <v/>
      </c>
      <c r="UN213" s="66" t="str">
        <f t="shared" si="1499"/>
        <v/>
      </c>
      <c r="UO213" s="66" t="str">
        <f t="shared" si="1500"/>
        <v/>
      </c>
      <c r="UP213" s="66" t="str">
        <f t="shared" si="1501"/>
        <v/>
      </c>
      <c r="UQ213" s="66" t="str">
        <f t="shared" si="1502"/>
        <v/>
      </c>
      <c r="UR213" s="66" t="str">
        <f t="shared" si="1503"/>
        <v/>
      </c>
      <c r="US213" s="66" t="str">
        <f t="shared" si="1504"/>
        <v/>
      </c>
      <c r="UT213" s="66" t="str">
        <f t="shared" si="1505"/>
        <v/>
      </c>
      <c r="UU213" s="66" t="str">
        <f t="shared" si="1506"/>
        <v/>
      </c>
      <c r="UV213" s="66" t="str">
        <f t="shared" si="1507"/>
        <v/>
      </c>
      <c r="UW213" s="66" t="str">
        <f t="shared" si="1508"/>
        <v/>
      </c>
      <c r="UX213" s="66" t="str">
        <f t="shared" si="1509"/>
        <v/>
      </c>
      <c r="UY213" s="66" t="str">
        <f t="shared" si="1510"/>
        <v/>
      </c>
      <c r="UZ213" s="66" t="str">
        <f t="shared" si="1511"/>
        <v/>
      </c>
      <c r="VA213" s="66" t="str">
        <f t="shared" si="1512"/>
        <v/>
      </c>
      <c r="VB213" s="66" t="str">
        <f t="shared" si="1513"/>
        <v/>
      </c>
      <c r="VC213" s="66" t="str">
        <f t="shared" si="1514"/>
        <v/>
      </c>
      <c r="VD213" s="66" t="str">
        <f t="shared" si="1515"/>
        <v/>
      </c>
      <c r="VE213" s="66" t="str">
        <f t="shared" si="1516"/>
        <v/>
      </c>
      <c r="VF213" s="66" t="str">
        <f t="shared" si="1517"/>
        <v/>
      </c>
      <c r="VG213" s="66" t="str">
        <f t="shared" si="1518"/>
        <v/>
      </c>
      <c r="VH213" s="66" t="str">
        <f t="shared" si="1519"/>
        <v/>
      </c>
      <c r="VI213" s="66" t="str">
        <f t="shared" si="1520"/>
        <v/>
      </c>
      <c r="VJ213" s="66" t="str">
        <f t="shared" si="1521"/>
        <v/>
      </c>
      <c r="VK213" s="66" t="str">
        <f t="shared" si="1522"/>
        <v/>
      </c>
      <c r="VL213" s="66" t="str">
        <f t="shared" si="1523"/>
        <v/>
      </c>
      <c r="VM213" s="66" t="str">
        <f t="shared" si="1524"/>
        <v/>
      </c>
      <c r="VN213" s="66" t="str">
        <f t="shared" si="1525"/>
        <v/>
      </c>
      <c r="VO213" s="66" t="str">
        <f t="shared" si="1526"/>
        <v/>
      </c>
      <c r="VP213" s="66" t="str">
        <f t="shared" si="1527"/>
        <v/>
      </c>
      <c r="VQ213" s="66" t="str">
        <f t="shared" si="1528"/>
        <v/>
      </c>
      <c r="VR213" s="66" t="str">
        <f t="shared" si="1529"/>
        <v/>
      </c>
      <c r="VS213" s="66" t="str">
        <f t="shared" si="1530"/>
        <v/>
      </c>
      <c r="VT213" s="66" t="str">
        <f t="shared" si="1531"/>
        <v/>
      </c>
      <c r="VU213" s="66" t="str">
        <f t="shared" si="1532"/>
        <v/>
      </c>
      <c r="VV213" s="66" t="str">
        <f t="shared" si="1533"/>
        <v/>
      </c>
      <c r="VW213" s="66" t="str">
        <f t="shared" si="1534"/>
        <v/>
      </c>
      <c r="VX213" s="66" t="str">
        <f t="shared" si="1535"/>
        <v/>
      </c>
      <c r="VY213" s="66" t="str">
        <f t="shared" si="1536"/>
        <v/>
      </c>
      <c r="VZ213" s="66" t="str">
        <f t="shared" si="1537"/>
        <v/>
      </c>
      <c r="WA213" s="66" t="str">
        <f t="shared" si="1538"/>
        <v/>
      </c>
      <c r="WB213" s="66" t="str">
        <f t="shared" si="1539"/>
        <v/>
      </c>
      <c r="WC213" s="66" t="str">
        <f t="shared" si="1540"/>
        <v/>
      </c>
      <c r="WD213" s="66" t="str">
        <f t="shared" si="1541"/>
        <v/>
      </c>
      <c r="WE213" s="66" t="str">
        <f t="shared" si="1542"/>
        <v/>
      </c>
      <c r="WF213" s="66" t="str">
        <f t="shared" si="1543"/>
        <v/>
      </c>
      <c r="WG213" s="66" t="str">
        <f t="shared" si="1544"/>
        <v/>
      </c>
      <c r="WH213" s="66" t="str">
        <f t="shared" si="1545"/>
        <v/>
      </c>
      <c r="WI213" s="66" t="str">
        <f t="shared" si="1546"/>
        <v/>
      </c>
      <c r="WJ213" s="66" t="str">
        <f t="shared" si="1547"/>
        <v/>
      </c>
      <c r="WK213" s="66" t="str">
        <f t="shared" si="1548"/>
        <v/>
      </c>
      <c r="WL213" s="66" t="str">
        <f t="shared" si="1549"/>
        <v/>
      </c>
      <c r="WM213" s="66" t="str">
        <f t="shared" si="1550"/>
        <v/>
      </c>
      <c r="WN213" s="66" t="str">
        <f t="shared" si="1551"/>
        <v/>
      </c>
      <c r="WO213" s="66" t="str">
        <f t="shared" si="1552"/>
        <v/>
      </c>
      <c r="WP213" s="66" t="str">
        <f t="shared" si="1553"/>
        <v/>
      </c>
      <c r="WQ213" s="66" t="str">
        <f t="shared" si="1554"/>
        <v/>
      </c>
      <c r="WR213" s="66" t="str">
        <f t="shared" si="1555"/>
        <v/>
      </c>
      <c r="WS213" s="66" t="str">
        <f t="shared" si="1556"/>
        <v/>
      </c>
      <c r="WT213" s="66" t="str">
        <f t="shared" si="1557"/>
        <v/>
      </c>
      <c r="WU213" s="66" t="str">
        <f t="shared" si="1558"/>
        <v/>
      </c>
      <c r="WV213" s="66" t="str">
        <f t="shared" si="1559"/>
        <v/>
      </c>
      <c r="WW213" s="66" t="str">
        <f t="shared" si="1560"/>
        <v/>
      </c>
      <c r="WX213" s="66" t="str">
        <f t="shared" si="1561"/>
        <v/>
      </c>
      <c r="WY213" s="66" t="str">
        <f t="shared" si="1562"/>
        <v/>
      </c>
      <c r="WZ213" s="66" t="str">
        <f t="shared" si="1563"/>
        <v/>
      </c>
      <c r="XA213" s="66" t="str">
        <f t="shared" si="1564"/>
        <v/>
      </c>
      <c r="XB213" s="66" t="str">
        <f t="shared" si="1565"/>
        <v/>
      </c>
      <c r="XC213" s="66" t="str">
        <f t="shared" si="1566"/>
        <v/>
      </c>
      <c r="XD213" s="66" t="str">
        <f t="shared" si="1567"/>
        <v/>
      </c>
      <c r="XE213" s="66" t="str">
        <f t="shared" si="1568"/>
        <v/>
      </c>
      <c r="XF213" s="66" t="str">
        <f t="shared" si="1569"/>
        <v/>
      </c>
      <c r="XG213" s="66" t="str">
        <f t="shared" si="1570"/>
        <v/>
      </c>
      <c r="XH213" s="66" t="str">
        <f t="shared" si="1571"/>
        <v/>
      </c>
      <c r="XI213" s="66" t="str">
        <f t="shared" si="1572"/>
        <v/>
      </c>
      <c r="XJ213" s="66" t="str">
        <f t="shared" si="1573"/>
        <v/>
      </c>
      <c r="XK213" s="66" t="str">
        <f t="shared" si="1574"/>
        <v/>
      </c>
      <c r="XL213" s="66" t="str">
        <f t="shared" si="1575"/>
        <v/>
      </c>
      <c r="XM213" s="66" t="str">
        <f t="shared" si="1576"/>
        <v/>
      </c>
      <c r="XN213" s="66" t="str">
        <f t="shared" si="1577"/>
        <v/>
      </c>
      <c r="XO213" s="66" t="str">
        <f t="shared" si="1578"/>
        <v/>
      </c>
      <c r="XP213" s="66" t="str">
        <f t="shared" si="1579"/>
        <v/>
      </c>
      <c r="XQ213" s="66" t="str">
        <f t="shared" si="1580"/>
        <v/>
      </c>
      <c r="XR213" s="66" t="str">
        <f t="shared" si="1581"/>
        <v/>
      </c>
      <c r="XS213" s="66" t="str">
        <f t="shared" si="1582"/>
        <v/>
      </c>
      <c r="XT213" s="66" t="str">
        <f t="shared" si="1583"/>
        <v/>
      </c>
      <c r="XU213" s="66" t="str">
        <f t="shared" si="1584"/>
        <v/>
      </c>
      <c r="XV213" s="66" t="str">
        <f t="shared" si="1585"/>
        <v/>
      </c>
      <c r="XW213" s="66" t="str">
        <f t="shared" si="1586"/>
        <v/>
      </c>
      <c r="XX213" s="66" t="str">
        <f t="shared" si="1587"/>
        <v/>
      </c>
      <c r="XY213" s="66" t="str">
        <f t="shared" si="1588"/>
        <v/>
      </c>
      <c r="XZ213" s="66" t="str">
        <f t="shared" si="1589"/>
        <v/>
      </c>
      <c r="YA213" s="66" t="str">
        <f t="shared" si="1590"/>
        <v/>
      </c>
      <c r="YB213" s="66" t="str">
        <f t="shared" si="1591"/>
        <v/>
      </c>
      <c r="YC213" s="66" t="str">
        <f t="shared" si="1592"/>
        <v/>
      </c>
      <c r="YD213" s="66" t="str">
        <f t="shared" si="1593"/>
        <v/>
      </c>
      <c r="YE213" s="66" t="str">
        <f t="shared" si="1594"/>
        <v/>
      </c>
      <c r="YF213" s="66" t="str">
        <f t="shared" si="1595"/>
        <v/>
      </c>
      <c r="YG213" s="66" t="str">
        <f t="shared" si="1596"/>
        <v/>
      </c>
      <c r="YH213" s="66" t="str">
        <f t="shared" si="1597"/>
        <v/>
      </c>
      <c r="YI213" s="66" t="str">
        <f t="shared" si="1598"/>
        <v/>
      </c>
      <c r="YJ213" s="66" t="str">
        <f t="shared" si="1599"/>
        <v/>
      </c>
      <c r="YK213" s="66" t="str">
        <f t="shared" si="1600"/>
        <v/>
      </c>
      <c r="YL213" s="66" t="str">
        <f t="shared" si="1601"/>
        <v/>
      </c>
      <c r="YM213" s="66" t="str">
        <f t="shared" si="1602"/>
        <v/>
      </c>
      <c r="YN213" s="66" t="str">
        <f t="shared" si="1603"/>
        <v/>
      </c>
      <c r="YO213" s="66" t="str">
        <f t="shared" si="1604"/>
        <v/>
      </c>
      <c r="YP213" s="66" t="str">
        <f t="shared" si="1605"/>
        <v/>
      </c>
      <c r="YQ213" s="66" t="str">
        <f t="shared" si="1606"/>
        <v/>
      </c>
      <c r="YR213" s="66" t="str">
        <f t="shared" si="1607"/>
        <v/>
      </c>
      <c r="YS213" s="66" t="str">
        <f t="shared" si="1608"/>
        <v/>
      </c>
      <c r="YT213" s="66" t="str">
        <f t="shared" si="1609"/>
        <v/>
      </c>
      <c r="YU213" s="66" t="str">
        <f t="shared" si="1610"/>
        <v/>
      </c>
      <c r="YV213" s="66" t="str">
        <f t="shared" si="1611"/>
        <v/>
      </c>
      <c r="YW213" s="66" t="str">
        <f t="shared" si="1612"/>
        <v/>
      </c>
      <c r="YX213" s="66" t="str">
        <f t="shared" si="1613"/>
        <v/>
      </c>
      <c r="YY213" s="66" t="str">
        <f t="shared" si="1614"/>
        <v/>
      </c>
      <c r="YZ213" s="66" t="str">
        <f t="shared" si="1615"/>
        <v/>
      </c>
      <c r="ZA213" s="66" t="str">
        <f t="shared" si="1616"/>
        <v/>
      </c>
      <c r="ZB213" s="66" t="str">
        <f t="shared" si="1617"/>
        <v/>
      </c>
      <c r="ZC213" s="66" t="str">
        <f t="shared" si="1618"/>
        <v/>
      </c>
      <c r="ZD213" s="66" t="str">
        <f t="shared" si="1619"/>
        <v/>
      </c>
      <c r="ZE213" s="66" t="str">
        <f t="shared" si="1620"/>
        <v/>
      </c>
      <c r="ZF213" s="66" t="str">
        <f t="shared" si="1621"/>
        <v/>
      </c>
      <c r="ZG213" s="66" t="str">
        <f t="shared" si="1622"/>
        <v/>
      </c>
      <c r="ZH213" s="66" t="str">
        <f t="shared" si="1623"/>
        <v/>
      </c>
      <c r="ZI213" s="66" t="str">
        <f t="shared" si="1624"/>
        <v/>
      </c>
      <c r="ZJ213" s="66" t="str">
        <f t="shared" si="1625"/>
        <v/>
      </c>
      <c r="ZK213" s="66" t="str">
        <f t="shared" si="1626"/>
        <v/>
      </c>
      <c r="ZL213" s="66" t="str">
        <f t="shared" si="1627"/>
        <v/>
      </c>
      <c r="ZM213" s="66" t="str">
        <f t="shared" si="1628"/>
        <v/>
      </c>
      <c r="ZN213" s="66" t="str">
        <f t="shared" si="1629"/>
        <v/>
      </c>
      <c r="ZO213" s="66" t="str">
        <f t="shared" si="1630"/>
        <v/>
      </c>
      <c r="ZP213" s="66" t="str">
        <f t="shared" si="1631"/>
        <v/>
      </c>
      <c r="ZQ213" s="66" t="str">
        <f t="shared" si="1632"/>
        <v/>
      </c>
      <c r="ZR213" s="66" t="str">
        <f t="shared" si="1633"/>
        <v/>
      </c>
      <c r="ZS213" s="66" t="str">
        <f t="shared" si="1634"/>
        <v/>
      </c>
      <c r="ZT213" s="66" t="str">
        <f t="shared" si="1635"/>
        <v/>
      </c>
      <c r="ZU213" s="66" t="str">
        <f t="shared" si="1636"/>
        <v/>
      </c>
      <c r="ZV213" s="66" t="str">
        <f t="shared" si="1637"/>
        <v/>
      </c>
      <c r="ZW213" s="66" t="str">
        <f t="shared" si="1638"/>
        <v/>
      </c>
      <c r="ZX213" s="66" t="str">
        <f t="shared" si="1639"/>
        <v/>
      </c>
      <c r="ZY213" s="66" t="str">
        <f t="shared" si="1640"/>
        <v/>
      </c>
      <c r="ZZ213" s="66" t="str">
        <f t="shared" si="1641"/>
        <v/>
      </c>
      <c r="AAA213" s="66" t="str">
        <f t="shared" si="1642"/>
        <v/>
      </c>
      <c r="AAB213" s="66" t="str">
        <f t="shared" si="1643"/>
        <v/>
      </c>
      <c r="AAC213" s="66" t="str">
        <f t="shared" si="1644"/>
        <v/>
      </c>
      <c r="AAD213" s="66" t="str">
        <f t="shared" si="1645"/>
        <v/>
      </c>
      <c r="AAE213" s="66" t="str">
        <f t="shared" si="1646"/>
        <v/>
      </c>
      <c r="AAF213" s="66" t="str">
        <f t="shared" si="1647"/>
        <v/>
      </c>
      <c r="AAG213" s="66" t="str">
        <f t="shared" si="1648"/>
        <v/>
      </c>
      <c r="AAH213" s="66" t="str">
        <f t="shared" si="1649"/>
        <v/>
      </c>
      <c r="AAI213" s="66" t="str">
        <f t="shared" si="1650"/>
        <v/>
      </c>
      <c r="AAJ213" s="66" t="str">
        <f t="shared" si="1651"/>
        <v/>
      </c>
      <c r="AAK213" s="66" t="str">
        <f t="shared" si="1652"/>
        <v/>
      </c>
      <c r="AAL213" s="66" t="str">
        <f t="shared" si="1653"/>
        <v/>
      </c>
      <c r="AAM213" s="66" t="str">
        <f t="shared" si="1654"/>
        <v/>
      </c>
      <c r="AAN213" s="66" t="str">
        <f t="shared" si="1655"/>
        <v/>
      </c>
      <c r="AAO213" s="66" t="str">
        <f t="shared" si="1656"/>
        <v/>
      </c>
      <c r="AAP213" s="66" t="str">
        <f t="shared" si="1657"/>
        <v/>
      </c>
      <c r="AAQ213" s="66" t="str">
        <f t="shared" si="1658"/>
        <v/>
      </c>
      <c r="AAR213" s="66" t="str">
        <f t="shared" si="1659"/>
        <v/>
      </c>
      <c r="AAS213" s="66" t="str">
        <f t="shared" si="1660"/>
        <v/>
      </c>
      <c r="AAT213" s="66" t="str">
        <f t="shared" si="1661"/>
        <v/>
      </c>
      <c r="AAU213" s="66" t="str">
        <f t="shared" si="1662"/>
        <v/>
      </c>
      <c r="AAV213" s="66" t="str">
        <f t="shared" si="1663"/>
        <v/>
      </c>
      <c r="AAW213" s="66" t="str">
        <f t="shared" si="1664"/>
        <v/>
      </c>
      <c r="AAX213" s="66" t="str">
        <f t="shared" si="1665"/>
        <v/>
      </c>
      <c r="AAY213" s="66" t="str">
        <f t="shared" si="1666"/>
        <v/>
      </c>
      <c r="AAZ213" s="66" t="str">
        <f t="shared" si="1667"/>
        <v/>
      </c>
      <c r="ABA213" s="66" t="str">
        <f t="shared" si="1668"/>
        <v/>
      </c>
      <c r="ABB213" s="66" t="str">
        <f t="shared" si="1669"/>
        <v/>
      </c>
      <c r="ABC213" s="66" t="str">
        <f t="shared" si="1670"/>
        <v/>
      </c>
      <c r="ABD213" s="66" t="str">
        <f t="shared" si="1671"/>
        <v/>
      </c>
      <c r="ABE213" s="66" t="str">
        <f t="shared" si="1672"/>
        <v/>
      </c>
      <c r="ABF213" s="66" t="str">
        <f t="shared" si="1673"/>
        <v/>
      </c>
      <c r="ABG213" s="66" t="str">
        <f t="shared" si="1674"/>
        <v/>
      </c>
      <c r="ABH213" s="66" t="str">
        <f t="shared" si="1675"/>
        <v/>
      </c>
      <c r="ABI213" s="66" t="str">
        <f t="shared" si="1676"/>
        <v/>
      </c>
      <c r="ABJ213" s="66" t="str">
        <f t="shared" si="1677"/>
        <v/>
      </c>
      <c r="ABK213" s="66" t="str">
        <f t="shared" si="1678"/>
        <v/>
      </c>
      <c r="ABL213" s="66" t="str">
        <f t="shared" si="1679"/>
        <v/>
      </c>
      <c r="ABM213" s="66" t="str">
        <f t="shared" si="1680"/>
        <v/>
      </c>
      <c r="ABN213" s="66" t="str">
        <f t="shared" si="1681"/>
        <v/>
      </c>
      <c r="ABO213" s="66" t="str">
        <f t="shared" si="1682"/>
        <v/>
      </c>
      <c r="ABP213" s="66" t="str">
        <f t="shared" si="1683"/>
        <v/>
      </c>
      <c r="ABQ213" s="66" t="str">
        <f t="shared" si="1684"/>
        <v/>
      </c>
      <c r="ABR213" s="66" t="str">
        <f t="shared" si="1685"/>
        <v/>
      </c>
      <c r="ABS213" s="66" t="str">
        <f t="shared" si="1686"/>
        <v/>
      </c>
      <c r="ABT213" s="66" t="str">
        <f t="shared" si="1687"/>
        <v/>
      </c>
      <c r="ABU213" s="66" t="str">
        <f t="shared" si="1688"/>
        <v/>
      </c>
      <c r="ABV213" s="66" t="str">
        <f t="shared" si="1689"/>
        <v/>
      </c>
      <c r="ABW213" s="66" t="str">
        <f t="shared" si="1690"/>
        <v/>
      </c>
      <c r="ABX213" s="66" t="str">
        <f t="shared" si="1691"/>
        <v/>
      </c>
      <c r="ABY213" s="66" t="str">
        <f t="shared" si="1692"/>
        <v/>
      </c>
      <c r="ABZ213" s="66" t="str">
        <f t="shared" si="1693"/>
        <v/>
      </c>
      <c r="ACA213" s="66" t="str">
        <f t="shared" si="1694"/>
        <v/>
      </c>
      <c r="ACB213" s="66" t="str">
        <f t="shared" si="1695"/>
        <v/>
      </c>
      <c r="ACC213" s="66" t="str">
        <f t="shared" si="1696"/>
        <v/>
      </c>
      <c r="ACD213" s="66" t="str">
        <f t="shared" si="1697"/>
        <v/>
      </c>
      <c r="ACE213" s="66" t="str">
        <f t="shared" si="1698"/>
        <v/>
      </c>
      <c r="ACF213" s="66" t="str">
        <f t="shared" si="1699"/>
        <v/>
      </c>
      <c r="ACG213" s="66" t="str">
        <f t="shared" si="1700"/>
        <v/>
      </c>
      <c r="ACH213" s="66" t="str">
        <f t="shared" si="1701"/>
        <v/>
      </c>
      <c r="ACI213" s="66" t="str">
        <f t="shared" si="1702"/>
        <v/>
      </c>
      <c r="ACJ213" s="66" t="str">
        <f t="shared" si="1703"/>
        <v/>
      </c>
      <c r="ACK213" s="66" t="str">
        <f t="shared" si="1704"/>
        <v/>
      </c>
      <c r="ACL213" s="66" t="str">
        <f t="shared" si="1705"/>
        <v/>
      </c>
      <c r="ACM213" s="66" t="str">
        <f t="shared" ref="ACM213:ACN213" si="1727">IF(AND(ACS$3="Unit", ACL213=""), "", IF(AND(ACS$3="Unit", ACL213="-"),"", IF(ACS$3="Unit", "kg/GJ delivered", IF(AND(NY213&lt;&gt;"", NY213&lt;&gt;"-", NX213="-"),"", IF($H213="","", IF(NX213="nd", "",IF(NX213="&lt;n.a.&gt;", "", IF(NY213="#/MJ", "", IF(NY213="kg/GJ delivered",NX213,IF(NY213="g/MJ delivered",NX213,IF(NY213="kg/MJ delivered",NX213*1000,IF(NY213="mg/MJ delivered",NX213/1000,IF(NY213="g/kg",((NX213)*(1/$I213)*(1/$H213)),IF(NY213="mg/kg",((NX213/1000)*(1/$I213)*(1/$H213)),IF(NY213="mg/MJ delivered",NX213/1000,IF(NY213="-","","Error"))))))))))))))))</f>
        <v/>
      </c>
      <c r="ACN213" s="66" t="str">
        <f t="shared" si="1727"/>
        <v/>
      </c>
      <c r="ACO213" s="66" t="str">
        <f t="shared" si="1707"/>
        <v/>
      </c>
      <c r="ACP213" s="66" t="str">
        <f t="shared" si="1708"/>
        <v/>
      </c>
      <c r="ACQ213" s="66" t="str">
        <f t="shared" si="1709"/>
        <v/>
      </c>
      <c r="ACR213" s="66" t="str">
        <f t="shared" si="1710"/>
        <v/>
      </c>
      <c r="ACS213" s="66" t="str">
        <f t="shared" si="1711"/>
        <v/>
      </c>
      <c r="ACT213" s="66" t="str">
        <f t="shared" si="1712"/>
        <v/>
      </c>
    </row>
    <row r="214" spans="2:774" ht="15.75" customHeight="1" x14ac:dyDescent="0.25">
      <c r="B214" s="66">
        <v>311</v>
      </c>
      <c r="C214" s="66" t="s">
        <v>1131</v>
      </c>
      <c r="D214" s="66" t="s">
        <v>1115</v>
      </c>
      <c r="E214" s="156" t="s">
        <v>847</v>
      </c>
      <c r="F214" s="66" t="s">
        <v>497</v>
      </c>
      <c r="G214" s="66" t="s">
        <v>490</v>
      </c>
      <c r="H214" s="126">
        <v>0.122</v>
      </c>
      <c r="I214" s="130">
        <f>'Heating Values'!E139</f>
        <v>17.852468354430378</v>
      </c>
      <c r="J214" s="66" t="str">
        <f t="shared" si="1320"/>
        <v>Firewood, Traditional, CN</v>
      </c>
      <c r="K214" s="66" t="s">
        <v>1254</v>
      </c>
      <c r="L214" s="66" t="s">
        <v>1254</v>
      </c>
      <c r="M214" s="66" t="s">
        <v>1254</v>
      </c>
      <c r="N214" s="66" t="s">
        <v>1254</v>
      </c>
      <c r="O214" s="66" t="s">
        <v>1117</v>
      </c>
      <c r="P214" s="66" t="str">
        <f t="shared" si="1327"/>
        <v>CN</v>
      </c>
      <c r="Q214" s="66" t="s">
        <v>87</v>
      </c>
      <c r="R214" s="158" t="s">
        <v>128</v>
      </c>
      <c r="S214" s="158" t="s">
        <v>128</v>
      </c>
      <c r="T214" s="158" t="s">
        <v>128</v>
      </c>
      <c r="U214" s="158" t="s">
        <v>128</v>
      </c>
      <c r="V214" s="158" t="s">
        <v>128</v>
      </c>
      <c r="W214" s="158" t="s">
        <v>128</v>
      </c>
      <c r="X214" s="158" t="s">
        <v>128</v>
      </c>
      <c r="Y214" s="158" t="s">
        <v>128</v>
      </c>
      <c r="Z214" s="158" t="s">
        <v>128</v>
      </c>
      <c r="AA214" s="158" t="s">
        <v>128</v>
      </c>
      <c r="AB214" s="158" t="s">
        <v>128</v>
      </c>
      <c r="AC214" s="158" t="s">
        <v>128</v>
      </c>
      <c r="AD214" s="158" t="s">
        <v>128</v>
      </c>
      <c r="AE214" s="158" t="s">
        <v>128</v>
      </c>
      <c r="AF214" s="158" t="s">
        <v>128</v>
      </c>
      <c r="AG214" s="158" t="s">
        <v>128</v>
      </c>
      <c r="AH214" s="158" t="s">
        <v>128</v>
      </c>
      <c r="AI214" s="158" t="s">
        <v>128</v>
      </c>
      <c r="AJ214" s="165" t="s">
        <v>577</v>
      </c>
      <c r="AK214" s="158" t="s">
        <v>523</v>
      </c>
      <c r="AL214" s="163" t="s">
        <v>1148</v>
      </c>
      <c r="AM214" s="158" t="s">
        <v>523</v>
      </c>
      <c r="AN214" s="163" t="s">
        <v>617</v>
      </c>
      <c r="AO214" s="158" t="s">
        <v>523</v>
      </c>
      <c r="AP214" s="158" t="s">
        <v>128</v>
      </c>
      <c r="AQ214" s="158" t="s">
        <v>128</v>
      </c>
      <c r="AR214" s="158" t="s">
        <v>128</v>
      </c>
      <c r="AS214" s="158" t="s">
        <v>128</v>
      </c>
      <c r="AT214" s="158" t="s">
        <v>128</v>
      </c>
      <c r="AU214" s="158" t="s">
        <v>128</v>
      </c>
      <c r="AV214" s="158" t="s">
        <v>128</v>
      </c>
      <c r="AW214" s="158" t="s">
        <v>128</v>
      </c>
      <c r="AX214" s="158" t="s">
        <v>128</v>
      </c>
      <c r="AY214" s="158" t="s">
        <v>128</v>
      </c>
      <c r="AZ214" s="158" t="s">
        <v>128</v>
      </c>
      <c r="BA214" s="158" t="s">
        <v>128</v>
      </c>
      <c r="BB214" s="158" t="s">
        <v>128</v>
      </c>
      <c r="BC214" s="158" t="s">
        <v>128</v>
      </c>
      <c r="BD214" s="158" t="s">
        <v>128</v>
      </c>
      <c r="BE214" s="158" t="s">
        <v>128</v>
      </c>
      <c r="BF214" s="158" t="s">
        <v>128</v>
      </c>
      <c r="BG214" s="158" t="s">
        <v>128</v>
      </c>
      <c r="BH214" s="158" t="s">
        <v>128</v>
      </c>
      <c r="BI214" s="158" t="s">
        <v>128</v>
      </c>
      <c r="BJ214" s="158" t="s">
        <v>128</v>
      </c>
      <c r="BK214" s="158" t="s">
        <v>128</v>
      </c>
      <c r="BL214" s="158" t="s">
        <v>128</v>
      </c>
      <c r="BM214" s="158" t="s">
        <v>128</v>
      </c>
      <c r="BN214" s="158" t="s">
        <v>128</v>
      </c>
      <c r="BO214" s="158" t="s">
        <v>128</v>
      </c>
      <c r="BP214" s="158" t="s">
        <v>128</v>
      </c>
      <c r="BQ214" s="158" t="s">
        <v>128</v>
      </c>
      <c r="BR214" s="158" t="s">
        <v>128</v>
      </c>
      <c r="BS214" s="158" t="s">
        <v>128</v>
      </c>
      <c r="BT214" s="158" t="s">
        <v>128</v>
      </c>
      <c r="BU214" s="158" t="s">
        <v>128</v>
      </c>
      <c r="BV214" s="158" t="s">
        <v>128</v>
      </c>
      <c r="BW214" s="158" t="s">
        <v>128</v>
      </c>
      <c r="BX214" s="158" t="s">
        <v>128</v>
      </c>
      <c r="BY214" s="158" t="s">
        <v>128</v>
      </c>
      <c r="BZ214" s="158" t="s">
        <v>128</v>
      </c>
      <c r="CA214" s="158" t="s">
        <v>128</v>
      </c>
      <c r="CB214" s="158" t="s">
        <v>128</v>
      </c>
      <c r="CC214" s="158" t="s">
        <v>128</v>
      </c>
      <c r="CD214" s="158" t="s">
        <v>128</v>
      </c>
      <c r="CE214" s="158" t="s">
        <v>128</v>
      </c>
      <c r="CF214" s="158" t="s">
        <v>128</v>
      </c>
      <c r="CG214" s="158" t="s">
        <v>128</v>
      </c>
      <c r="CH214" s="158" t="s">
        <v>128</v>
      </c>
      <c r="CI214" s="158" t="s">
        <v>128</v>
      </c>
      <c r="CJ214" s="158" t="s">
        <v>128</v>
      </c>
      <c r="CK214" s="158" t="s">
        <v>128</v>
      </c>
      <c r="CL214" s="158" t="s">
        <v>128</v>
      </c>
      <c r="CM214" s="158" t="s">
        <v>128</v>
      </c>
      <c r="CN214" s="158" t="s">
        <v>128</v>
      </c>
      <c r="CO214" s="158" t="s">
        <v>128</v>
      </c>
      <c r="CP214" s="158" t="s">
        <v>128</v>
      </c>
      <c r="CQ214" s="158" t="s">
        <v>128</v>
      </c>
      <c r="CR214" s="158" t="s">
        <v>128</v>
      </c>
      <c r="CS214" s="158" t="s">
        <v>128</v>
      </c>
      <c r="CT214" s="158" t="s">
        <v>128</v>
      </c>
      <c r="CU214" s="158" t="s">
        <v>128</v>
      </c>
      <c r="CV214" s="158" t="s">
        <v>128</v>
      </c>
      <c r="CW214" s="158" t="s">
        <v>128</v>
      </c>
      <c r="CX214" s="158" t="s">
        <v>128</v>
      </c>
      <c r="CY214" s="158" t="s">
        <v>128</v>
      </c>
      <c r="CZ214" s="158" t="s">
        <v>128</v>
      </c>
      <c r="DA214" s="158" t="s">
        <v>128</v>
      </c>
      <c r="DB214" s="158" t="s">
        <v>128</v>
      </c>
      <c r="DC214" s="158" t="s">
        <v>128</v>
      </c>
      <c r="DD214" s="158" t="s">
        <v>128</v>
      </c>
      <c r="DE214" s="158" t="s">
        <v>128</v>
      </c>
      <c r="DF214" s="158" t="s">
        <v>128</v>
      </c>
      <c r="DG214" s="158" t="s">
        <v>128</v>
      </c>
      <c r="DH214" s="158" t="s">
        <v>128</v>
      </c>
      <c r="DI214" s="158" t="s">
        <v>128</v>
      </c>
      <c r="DJ214" s="158" t="s">
        <v>128</v>
      </c>
      <c r="DK214" s="158" t="s">
        <v>128</v>
      </c>
      <c r="DL214" s="158" t="s">
        <v>128</v>
      </c>
      <c r="DM214" s="158" t="s">
        <v>128</v>
      </c>
      <c r="DN214" s="158" t="s">
        <v>128</v>
      </c>
      <c r="DO214" s="158" t="s">
        <v>128</v>
      </c>
      <c r="DP214" s="158" t="s">
        <v>128</v>
      </c>
      <c r="DQ214" s="158" t="s">
        <v>128</v>
      </c>
      <c r="DR214" s="158" t="s">
        <v>128</v>
      </c>
      <c r="DS214" s="158" t="s">
        <v>128</v>
      </c>
      <c r="DT214" s="158" t="s">
        <v>128</v>
      </c>
      <c r="DU214" s="158" t="s">
        <v>128</v>
      </c>
      <c r="DV214" s="158" t="s">
        <v>128</v>
      </c>
      <c r="DW214" s="158" t="s">
        <v>128</v>
      </c>
      <c r="DX214" s="158" t="s">
        <v>128</v>
      </c>
      <c r="DY214" s="158" t="s">
        <v>128</v>
      </c>
      <c r="DZ214" s="158" t="s">
        <v>128</v>
      </c>
      <c r="EA214" s="158" t="s">
        <v>128</v>
      </c>
      <c r="EB214" s="158" t="s">
        <v>128</v>
      </c>
      <c r="EC214" s="158" t="s">
        <v>128</v>
      </c>
      <c r="ED214" s="158" t="s">
        <v>128</v>
      </c>
      <c r="EE214" s="158" t="s">
        <v>128</v>
      </c>
      <c r="EF214" s="158" t="s">
        <v>128</v>
      </c>
      <c r="EG214" s="158" t="s">
        <v>128</v>
      </c>
      <c r="EH214" s="158" t="s">
        <v>128</v>
      </c>
      <c r="EI214" s="158" t="s">
        <v>128</v>
      </c>
      <c r="EJ214" s="158" t="s">
        <v>128</v>
      </c>
      <c r="EK214" s="158" t="s">
        <v>128</v>
      </c>
      <c r="EL214" s="158" t="s">
        <v>128</v>
      </c>
      <c r="EM214" s="158" t="s">
        <v>128</v>
      </c>
      <c r="EN214" s="158" t="s">
        <v>128</v>
      </c>
      <c r="EO214" s="158" t="s">
        <v>128</v>
      </c>
      <c r="EP214" s="158" t="s">
        <v>128</v>
      </c>
      <c r="EQ214" s="158" t="s">
        <v>128</v>
      </c>
      <c r="ER214" s="158" t="s">
        <v>128</v>
      </c>
      <c r="ES214" s="158" t="s">
        <v>128</v>
      </c>
      <c r="ET214" s="158" t="s">
        <v>128</v>
      </c>
      <c r="EU214" s="158" t="s">
        <v>128</v>
      </c>
      <c r="EV214" s="158" t="s">
        <v>128</v>
      </c>
      <c r="EW214" s="158" t="s">
        <v>128</v>
      </c>
      <c r="EX214" s="158" t="s">
        <v>128</v>
      </c>
      <c r="EY214" s="158" t="s">
        <v>128</v>
      </c>
      <c r="EZ214" s="158" t="s">
        <v>128</v>
      </c>
      <c r="FA214" s="158" t="s">
        <v>128</v>
      </c>
      <c r="FB214" s="158" t="s">
        <v>128</v>
      </c>
      <c r="FC214" s="158" t="s">
        <v>128</v>
      </c>
      <c r="FD214" s="158" t="s">
        <v>128</v>
      </c>
      <c r="FE214" s="158" t="s">
        <v>128</v>
      </c>
      <c r="FF214" s="158" t="s">
        <v>128</v>
      </c>
      <c r="FG214" s="158" t="s">
        <v>128</v>
      </c>
      <c r="FH214" s="158" t="s">
        <v>128</v>
      </c>
      <c r="FI214" s="158" t="s">
        <v>128</v>
      </c>
      <c r="FJ214" s="158" t="s">
        <v>128</v>
      </c>
      <c r="FK214" s="158" t="s">
        <v>128</v>
      </c>
      <c r="FL214" s="158" t="s">
        <v>128</v>
      </c>
      <c r="FM214" s="158" t="s">
        <v>128</v>
      </c>
      <c r="FN214" s="158" t="s">
        <v>128</v>
      </c>
      <c r="FO214" s="158" t="s">
        <v>128</v>
      </c>
      <c r="FP214" s="158" t="s">
        <v>128</v>
      </c>
      <c r="FQ214" s="158" t="s">
        <v>128</v>
      </c>
      <c r="FR214" s="158" t="s">
        <v>128</v>
      </c>
      <c r="FS214" s="158" t="s">
        <v>128</v>
      </c>
      <c r="FT214" s="158" t="s">
        <v>128</v>
      </c>
      <c r="FU214" s="158" t="s">
        <v>128</v>
      </c>
      <c r="FV214" s="158" t="s">
        <v>128</v>
      </c>
      <c r="FW214" s="158" t="s">
        <v>128</v>
      </c>
      <c r="FX214" s="158" t="s">
        <v>128</v>
      </c>
      <c r="FY214" s="158" t="s">
        <v>128</v>
      </c>
      <c r="FZ214" s="158" t="s">
        <v>128</v>
      </c>
      <c r="GA214" s="158" t="s">
        <v>128</v>
      </c>
      <c r="GB214" s="158" t="s">
        <v>128</v>
      </c>
      <c r="GC214" s="158" t="s">
        <v>128</v>
      </c>
      <c r="GD214" s="158" t="s">
        <v>128</v>
      </c>
      <c r="GE214" s="158" t="s">
        <v>128</v>
      </c>
      <c r="GF214" s="158" t="s">
        <v>128</v>
      </c>
      <c r="GG214" s="158" t="s">
        <v>128</v>
      </c>
      <c r="GH214" s="158" t="s">
        <v>128</v>
      </c>
      <c r="GI214" s="158" t="s">
        <v>128</v>
      </c>
      <c r="GJ214" s="158" t="s">
        <v>128</v>
      </c>
      <c r="GK214" s="158" t="s">
        <v>128</v>
      </c>
      <c r="GL214" s="158" t="s">
        <v>128</v>
      </c>
      <c r="GM214" s="158" t="s">
        <v>128</v>
      </c>
      <c r="GN214" s="158" t="s">
        <v>128</v>
      </c>
      <c r="GO214" s="158" t="s">
        <v>128</v>
      </c>
      <c r="GP214" s="158" t="s">
        <v>128</v>
      </c>
      <c r="GQ214" s="158" t="s">
        <v>128</v>
      </c>
      <c r="GR214" s="158" t="s">
        <v>128</v>
      </c>
      <c r="GS214" s="158" t="s">
        <v>128</v>
      </c>
      <c r="GT214" s="158" t="s">
        <v>128</v>
      </c>
      <c r="GU214" s="158" t="s">
        <v>128</v>
      </c>
      <c r="GV214" s="158" t="s">
        <v>128</v>
      </c>
      <c r="GW214" s="158" t="s">
        <v>128</v>
      </c>
      <c r="GX214" s="158" t="s">
        <v>128</v>
      </c>
      <c r="GY214" s="158" t="s">
        <v>128</v>
      </c>
      <c r="GZ214" s="158" t="s">
        <v>128</v>
      </c>
      <c r="HA214" s="158" t="s">
        <v>128</v>
      </c>
      <c r="HB214" s="158" t="s">
        <v>128</v>
      </c>
      <c r="HC214" s="158" t="s">
        <v>128</v>
      </c>
      <c r="HD214" s="158" t="s">
        <v>128</v>
      </c>
      <c r="HE214" s="158" t="s">
        <v>128</v>
      </c>
      <c r="HF214" s="158" t="s">
        <v>128</v>
      </c>
      <c r="HG214" s="158" t="s">
        <v>128</v>
      </c>
      <c r="HH214" s="158" t="s">
        <v>128</v>
      </c>
      <c r="HI214" s="158" t="s">
        <v>128</v>
      </c>
      <c r="HJ214" s="158" t="s">
        <v>128</v>
      </c>
      <c r="HK214" s="158" t="s">
        <v>128</v>
      </c>
      <c r="HL214" s="158" t="s">
        <v>128</v>
      </c>
      <c r="HM214" s="158" t="s">
        <v>128</v>
      </c>
      <c r="HN214" s="158" t="s">
        <v>128</v>
      </c>
      <c r="HO214" s="158" t="s">
        <v>128</v>
      </c>
      <c r="HP214" s="158" t="s">
        <v>128</v>
      </c>
      <c r="HQ214" s="158" t="s">
        <v>128</v>
      </c>
      <c r="HR214" s="158" t="s">
        <v>128</v>
      </c>
      <c r="HS214" s="158" t="s">
        <v>128</v>
      </c>
      <c r="HT214" s="158" t="s">
        <v>128</v>
      </c>
      <c r="HU214" s="158" t="s">
        <v>128</v>
      </c>
      <c r="HV214" s="158" t="s">
        <v>128</v>
      </c>
      <c r="HW214" s="158" t="s">
        <v>128</v>
      </c>
      <c r="HX214" s="158" t="s">
        <v>128</v>
      </c>
      <c r="HY214" s="158" t="s">
        <v>128</v>
      </c>
      <c r="HZ214" s="158" t="s">
        <v>128</v>
      </c>
      <c r="IA214" s="158" t="s">
        <v>128</v>
      </c>
      <c r="IB214" s="158" t="s">
        <v>128</v>
      </c>
      <c r="IC214" s="158" t="s">
        <v>128</v>
      </c>
      <c r="ID214" s="158" t="s">
        <v>128</v>
      </c>
      <c r="IE214" s="158" t="s">
        <v>128</v>
      </c>
      <c r="IF214" s="158" t="s">
        <v>128</v>
      </c>
      <c r="IG214" s="158" t="s">
        <v>128</v>
      </c>
      <c r="IH214" s="158" t="s">
        <v>128</v>
      </c>
      <c r="II214" s="158" t="s">
        <v>128</v>
      </c>
      <c r="IJ214" s="158" t="s">
        <v>128</v>
      </c>
      <c r="IK214" s="158" t="s">
        <v>128</v>
      </c>
      <c r="IL214" s="158" t="s">
        <v>128</v>
      </c>
      <c r="IM214" s="158" t="s">
        <v>128</v>
      </c>
      <c r="IN214" s="158" t="s">
        <v>128</v>
      </c>
      <c r="IO214" s="158" t="s">
        <v>128</v>
      </c>
      <c r="IP214" s="158" t="s">
        <v>128</v>
      </c>
      <c r="IQ214" s="158" t="s">
        <v>128</v>
      </c>
      <c r="IR214" s="158" t="s">
        <v>128</v>
      </c>
      <c r="IS214" s="158" t="s">
        <v>128</v>
      </c>
      <c r="IT214" s="158" t="s">
        <v>128</v>
      </c>
      <c r="IU214" s="158" t="s">
        <v>128</v>
      </c>
      <c r="IV214" s="158" t="s">
        <v>128</v>
      </c>
      <c r="IW214" s="158" t="s">
        <v>128</v>
      </c>
      <c r="IX214" s="158" t="s">
        <v>128</v>
      </c>
      <c r="IY214" s="158" t="s">
        <v>128</v>
      </c>
      <c r="IZ214" s="158" t="s">
        <v>128</v>
      </c>
      <c r="JA214" s="158" t="s">
        <v>128</v>
      </c>
      <c r="JB214" s="158" t="s">
        <v>128</v>
      </c>
      <c r="JC214" s="158" t="s">
        <v>128</v>
      </c>
      <c r="JD214" s="158" t="s">
        <v>128</v>
      </c>
      <c r="JE214" s="158" t="s">
        <v>128</v>
      </c>
      <c r="JF214" s="158" t="s">
        <v>128</v>
      </c>
      <c r="JG214" s="158" t="s">
        <v>128</v>
      </c>
      <c r="JH214" s="158" t="s">
        <v>128</v>
      </c>
      <c r="JI214" s="158" t="s">
        <v>128</v>
      </c>
      <c r="JJ214" s="158" t="s">
        <v>128</v>
      </c>
      <c r="JK214" s="158" t="s">
        <v>128</v>
      </c>
      <c r="JL214" s="158" t="s">
        <v>128</v>
      </c>
      <c r="JM214" s="158" t="s">
        <v>128</v>
      </c>
      <c r="JN214" s="158" t="s">
        <v>128</v>
      </c>
      <c r="JO214" s="158" t="s">
        <v>128</v>
      </c>
      <c r="JP214" s="158" t="s">
        <v>128</v>
      </c>
      <c r="JQ214" s="158" t="s">
        <v>128</v>
      </c>
      <c r="JR214" s="158" t="s">
        <v>128</v>
      </c>
      <c r="JS214" s="158" t="s">
        <v>128</v>
      </c>
      <c r="JT214" s="158" t="s">
        <v>128</v>
      </c>
      <c r="JU214" s="158" t="s">
        <v>128</v>
      </c>
      <c r="JV214" s="158" t="s">
        <v>128</v>
      </c>
      <c r="JW214" s="158" t="s">
        <v>128</v>
      </c>
      <c r="JX214" s="158" t="s">
        <v>128</v>
      </c>
      <c r="JY214" s="158" t="s">
        <v>128</v>
      </c>
      <c r="JZ214" s="158" t="s">
        <v>128</v>
      </c>
      <c r="KA214" s="158" t="s">
        <v>128</v>
      </c>
      <c r="KB214" s="158" t="s">
        <v>128</v>
      </c>
      <c r="KC214" s="158" t="s">
        <v>128</v>
      </c>
      <c r="KD214" s="158" t="s">
        <v>128</v>
      </c>
      <c r="KE214" s="158" t="s">
        <v>128</v>
      </c>
      <c r="KF214" s="158" t="s">
        <v>128</v>
      </c>
      <c r="KG214" s="158" t="s">
        <v>128</v>
      </c>
      <c r="KH214" s="158" t="s">
        <v>128</v>
      </c>
      <c r="KI214" s="158" t="s">
        <v>128</v>
      </c>
      <c r="KJ214" s="158" t="s">
        <v>128</v>
      </c>
      <c r="KK214" s="158" t="s">
        <v>128</v>
      </c>
      <c r="KL214" s="158" t="s">
        <v>128</v>
      </c>
      <c r="KM214" s="158" t="s">
        <v>128</v>
      </c>
      <c r="KN214" s="158" t="s">
        <v>128</v>
      </c>
      <c r="KO214" s="158" t="s">
        <v>128</v>
      </c>
      <c r="KP214" s="158" t="s">
        <v>128</v>
      </c>
      <c r="KQ214" s="158" t="s">
        <v>128</v>
      </c>
      <c r="KR214" s="158" t="s">
        <v>128</v>
      </c>
      <c r="KS214" s="158" t="s">
        <v>128</v>
      </c>
      <c r="KT214" s="158" t="s">
        <v>128</v>
      </c>
      <c r="KU214" s="158" t="s">
        <v>128</v>
      </c>
      <c r="KV214" s="158" t="s">
        <v>128</v>
      </c>
      <c r="KW214" s="158" t="s">
        <v>128</v>
      </c>
      <c r="KX214" s="158" t="s">
        <v>128</v>
      </c>
      <c r="KY214" s="158" t="s">
        <v>128</v>
      </c>
      <c r="KZ214" s="158" t="s">
        <v>128</v>
      </c>
      <c r="LA214" s="158" t="s">
        <v>128</v>
      </c>
      <c r="LB214" s="158" t="s">
        <v>128</v>
      </c>
      <c r="LC214" s="158" t="s">
        <v>128</v>
      </c>
      <c r="LD214" s="158" t="s">
        <v>128</v>
      </c>
      <c r="LE214" s="158" t="s">
        <v>128</v>
      </c>
      <c r="LF214" s="158" t="s">
        <v>128</v>
      </c>
      <c r="LG214" s="158" t="s">
        <v>128</v>
      </c>
      <c r="LH214" s="158" t="s">
        <v>128</v>
      </c>
      <c r="LI214" s="158" t="s">
        <v>128</v>
      </c>
      <c r="LJ214" s="158" t="s">
        <v>128</v>
      </c>
      <c r="LK214" s="158" t="s">
        <v>128</v>
      </c>
      <c r="LL214" s="158" t="s">
        <v>128</v>
      </c>
      <c r="LM214" s="158" t="s">
        <v>128</v>
      </c>
      <c r="LN214" s="158" t="s">
        <v>128</v>
      </c>
      <c r="LO214" s="158" t="s">
        <v>128</v>
      </c>
      <c r="LP214" s="158" t="s">
        <v>128</v>
      </c>
      <c r="LQ214" s="158" t="s">
        <v>128</v>
      </c>
      <c r="LR214" s="158" t="s">
        <v>128</v>
      </c>
      <c r="LS214" s="158" t="s">
        <v>128</v>
      </c>
      <c r="LT214" s="158" t="s">
        <v>128</v>
      </c>
      <c r="LU214" s="158" t="s">
        <v>128</v>
      </c>
      <c r="LV214" s="158" t="s">
        <v>128</v>
      </c>
      <c r="LW214" s="158" t="s">
        <v>128</v>
      </c>
      <c r="LX214" s="158" t="s">
        <v>128</v>
      </c>
      <c r="LY214" s="158" t="s">
        <v>128</v>
      </c>
      <c r="LZ214" s="158" t="s">
        <v>128</v>
      </c>
      <c r="MA214" s="158" t="s">
        <v>128</v>
      </c>
      <c r="MB214" s="158" t="s">
        <v>128</v>
      </c>
      <c r="MC214" s="158" t="s">
        <v>128</v>
      </c>
      <c r="MD214" s="158" t="s">
        <v>128</v>
      </c>
      <c r="ME214" s="158" t="s">
        <v>128</v>
      </c>
      <c r="MF214" s="158" t="s">
        <v>128</v>
      </c>
      <c r="MG214" s="158" t="s">
        <v>128</v>
      </c>
      <c r="MH214" s="158" t="s">
        <v>128</v>
      </c>
      <c r="MI214" s="158" t="s">
        <v>128</v>
      </c>
      <c r="MJ214" s="158" t="s">
        <v>128</v>
      </c>
      <c r="MK214" s="158" t="s">
        <v>128</v>
      </c>
      <c r="ML214" s="158" t="s">
        <v>128</v>
      </c>
      <c r="MM214" s="158" t="s">
        <v>128</v>
      </c>
      <c r="MN214" s="158" t="s">
        <v>128</v>
      </c>
      <c r="MO214" s="158" t="s">
        <v>128</v>
      </c>
      <c r="MP214" s="158" t="s">
        <v>128</v>
      </c>
      <c r="MQ214" s="158" t="s">
        <v>128</v>
      </c>
      <c r="MR214" s="158" t="s">
        <v>128</v>
      </c>
      <c r="MS214" s="158" t="s">
        <v>128</v>
      </c>
      <c r="MT214" s="158" t="s">
        <v>128</v>
      </c>
      <c r="MU214" s="158" t="s">
        <v>128</v>
      </c>
      <c r="MV214" s="158" t="s">
        <v>128</v>
      </c>
      <c r="MW214" s="158" t="s">
        <v>128</v>
      </c>
      <c r="MX214" s="158" t="s">
        <v>128</v>
      </c>
      <c r="MY214" s="158" t="s">
        <v>128</v>
      </c>
      <c r="MZ214" s="158" t="s">
        <v>128</v>
      </c>
      <c r="NA214" s="158" t="s">
        <v>128</v>
      </c>
      <c r="NB214" s="158" t="s">
        <v>128</v>
      </c>
      <c r="NC214" s="158" t="s">
        <v>128</v>
      </c>
      <c r="ND214" s="158" t="s">
        <v>128</v>
      </c>
      <c r="NE214" s="158" t="s">
        <v>128</v>
      </c>
      <c r="NF214" s="158" t="s">
        <v>128</v>
      </c>
      <c r="NG214" s="158" t="s">
        <v>128</v>
      </c>
      <c r="NH214" s="158" t="s">
        <v>128</v>
      </c>
      <c r="NI214" s="158" t="s">
        <v>128</v>
      </c>
      <c r="NJ214" s="158" t="s">
        <v>128</v>
      </c>
      <c r="NK214" s="158" t="s">
        <v>128</v>
      </c>
      <c r="NL214" s="158" t="s">
        <v>128</v>
      </c>
      <c r="NM214" s="158" t="s">
        <v>128</v>
      </c>
      <c r="NN214" s="158" t="s">
        <v>128</v>
      </c>
      <c r="NO214" s="158" t="s">
        <v>128</v>
      </c>
      <c r="NP214" s="158" t="s">
        <v>128</v>
      </c>
      <c r="NQ214" s="158" t="s">
        <v>128</v>
      </c>
      <c r="NR214" s="158" t="s">
        <v>128</v>
      </c>
      <c r="NS214" s="158" t="s">
        <v>128</v>
      </c>
      <c r="NT214" s="158" t="s">
        <v>128</v>
      </c>
      <c r="NU214" s="158" t="s">
        <v>128</v>
      </c>
      <c r="NV214" s="158" t="s">
        <v>128</v>
      </c>
      <c r="NW214" s="158" t="s">
        <v>128</v>
      </c>
      <c r="NX214" s="158" t="s">
        <v>128</v>
      </c>
      <c r="NY214" s="158" t="s">
        <v>128</v>
      </c>
      <c r="NZ214" s="158" t="s">
        <v>128</v>
      </c>
      <c r="OA214" s="158" t="s">
        <v>128</v>
      </c>
      <c r="OB214" s="158" t="s">
        <v>128</v>
      </c>
      <c r="OC214" s="158" t="s">
        <v>128</v>
      </c>
      <c r="OD214" s="158" t="s">
        <v>128</v>
      </c>
      <c r="OE214" s="170" t="s">
        <v>128</v>
      </c>
      <c r="OF214" s="181"/>
      <c r="OG214" s="113" t="str">
        <f t="shared" si="1336"/>
        <v/>
      </c>
      <c r="OH214" s="66" t="str">
        <f t="shared" si="1337"/>
        <v/>
      </c>
      <c r="OI214" s="66" t="str">
        <f t="shared" si="1338"/>
        <v/>
      </c>
      <c r="OJ214" s="66" t="str">
        <f t="shared" si="1339"/>
        <v/>
      </c>
      <c r="OK214" s="66" t="str">
        <f t="shared" si="1340"/>
        <v/>
      </c>
      <c r="OL214" s="66" t="str">
        <f t="shared" si="1341"/>
        <v/>
      </c>
      <c r="OM214" s="66" t="str">
        <f t="shared" si="1342"/>
        <v/>
      </c>
      <c r="ON214" s="66" t="str">
        <f t="shared" si="1343"/>
        <v/>
      </c>
      <c r="OO214" s="66" t="str">
        <f t="shared" si="1344"/>
        <v/>
      </c>
      <c r="OP214" s="66" t="str">
        <f t="shared" si="1345"/>
        <v/>
      </c>
      <c r="OQ214" s="66" t="str">
        <f t="shared" si="1346"/>
        <v/>
      </c>
      <c r="OR214" s="66" t="str">
        <f t="shared" si="1347"/>
        <v/>
      </c>
      <c r="OS214" s="66" t="str">
        <f t="shared" si="1348"/>
        <v/>
      </c>
      <c r="OT214" s="66" t="str">
        <f t="shared" si="1349"/>
        <v/>
      </c>
      <c r="OU214" s="66" t="str">
        <f t="shared" si="1350"/>
        <v/>
      </c>
      <c r="OV214" s="66" t="str">
        <f t="shared" si="1351"/>
        <v/>
      </c>
      <c r="OW214" s="66" t="str">
        <f t="shared" si="1352"/>
        <v/>
      </c>
      <c r="OX214" s="66" t="str">
        <f t="shared" si="1353"/>
        <v/>
      </c>
      <c r="OY214" s="126">
        <f t="shared" si="1354"/>
        <v>0.87235950696635145</v>
      </c>
      <c r="OZ214" s="66" t="str">
        <f t="shared" si="1355"/>
        <v>kg/GJ delivered</v>
      </c>
      <c r="PA214" s="126">
        <f t="shared" si="1356"/>
        <v>0.31680424200356977</v>
      </c>
      <c r="PB214" s="66" t="str">
        <f t="shared" si="1357"/>
        <v>kg/GJ delivered</v>
      </c>
      <c r="PC214" s="126">
        <f t="shared" si="1358"/>
        <v>0.30762151035129243</v>
      </c>
      <c r="PD214" s="66" t="str">
        <f t="shared" si="1359"/>
        <v>kg/GJ delivered</v>
      </c>
      <c r="PE214" s="66" t="str">
        <f t="shared" si="1360"/>
        <v/>
      </c>
      <c r="PF214" s="66" t="str">
        <f t="shared" si="1361"/>
        <v/>
      </c>
      <c r="PG214" s="66" t="str">
        <f t="shared" si="1362"/>
        <v/>
      </c>
      <c r="PH214" s="66" t="str">
        <f t="shared" si="1363"/>
        <v/>
      </c>
      <c r="PI214" s="66" t="str">
        <f t="shared" si="1364"/>
        <v/>
      </c>
      <c r="PJ214" s="66" t="str">
        <f t="shared" si="1365"/>
        <v/>
      </c>
      <c r="PK214" s="66" t="str">
        <f t="shared" si="1366"/>
        <v/>
      </c>
      <c r="PL214" s="66" t="str">
        <f t="shared" si="1367"/>
        <v/>
      </c>
      <c r="PM214" s="66" t="str">
        <f t="shared" si="1368"/>
        <v/>
      </c>
      <c r="PN214" s="66" t="str">
        <f t="shared" si="1369"/>
        <v/>
      </c>
      <c r="PO214" s="66" t="str">
        <f t="shared" si="1370"/>
        <v/>
      </c>
      <c r="PP214" s="66" t="str">
        <f t="shared" si="1371"/>
        <v/>
      </c>
      <c r="PQ214" s="66" t="str">
        <f t="shared" si="1372"/>
        <v/>
      </c>
      <c r="PR214" s="66" t="str">
        <f t="shared" si="1373"/>
        <v/>
      </c>
      <c r="PS214" s="66" t="str">
        <f t="shared" si="1374"/>
        <v/>
      </c>
      <c r="PT214" s="66" t="str">
        <f t="shared" si="1375"/>
        <v/>
      </c>
      <c r="PU214" s="66" t="str">
        <f t="shared" si="1376"/>
        <v/>
      </c>
      <c r="PV214" s="66" t="str">
        <f t="shared" si="1377"/>
        <v/>
      </c>
      <c r="PW214" s="66" t="str">
        <f t="shared" si="1378"/>
        <v/>
      </c>
      <c r="PX214" s="66" t="str">
        <f t="shared" si="1379"/>
        <v/>
      </c>
      <c r="PY214" s="66" t="str">
        <f t="shared" si="1380"/>
        <v/>
      </c>
      <c r="PZ214" s="66" t="str">
        <f t="shared" si="1381"/>
        <v/>
      </c>
      <c r="QA214" s="66" t="str">
        <f t="shared" si="1382"/>
        <v/>
      </c>
      <c r="QB214" s="66" t="str">
        <f t="shared" si="1383"/>
        <v/>
      </c>
      <c r="QC214" s="66" t="str">
        <f t="shared" si="1384"/>
        <v/>
      </c>
      <c r="QD214" s="66" t="str">
        <f t="shared" si="1385"/>
        <v/>
      </c>
      <c r="QE214" s="66" t="str">
        <f t="shared" si="1386"/>
        <v/>
      </c>
      <c r="QF214" s="66" t="str">
        <f t="shared" si="1387"/>
        <v/>
      </c>
      <c r="QG214" s="66" t="str">
        <f t="shared" si="1388"/>
        <v/>
      </c>
      <c r="QH214" s="66" t="str">
        <f t="shared" si="1389"/>
        <v/>
      </c>
      <c r="QI214" s="66" t="str">
        <f t="shared" si="1390"/>
        <v/>
      </c>
      <c r="QJ214" s="66" t="str">
        <f t="shared" si="1391"/>
        <v/>
      </c>
      <c r="QK214" s="66" t="str">
        <f t="shared" si="1392"/>
        <v/>
      </c>
      <c r="QL214" s="66" t="str">
        <f t="shared" si="1393"/>
        <v/>
      </c>
      <c r="QM214" s="66" t="str">
        <f t="shared" si="1394"/>
        <v/>
      </c>
      <c r="QN214" s="66" t="str">
        <f t="shared" si="1395"/>
        <v/>
      </c>
      <c r="QO214" s="66" t="str">
        <f t="shared" si="1396"/>
        <v/>
      </c>
      <c r="QP214" s="66" t="str">
        <f t="shared" si="1397"/>
        <v/>
      </c>
      <c r="QQ214" s="66" t="str">
        <f t="shared" si="1398"/>
        <v/>
      </c>
      <c r="QR214" s="66" t="str">
        <f t="shared" si="1399"/>
        <v/>
      </c>
      <c r="QS214" s="66" t="str">
        <f t="shared" si="1400"/>
        <v/>
      </c>
      <c r="QT214" s="66" t="str">
        <f t="shared" si="1401"/>
        <v/>
      </c>
      <c r="QU214" s="66" t="str">
        <f t="shared" si="1402"/>
        <v/>
      </c>
      <c r="QV214" s="66" t="str">
        <f t="shared" si="1403"/>
        <v/>
      </c>
      <c r="QW214" s="66" t="str">
        <f t="shared" si="1404"/>
        <v/>
      </c>
      <c r="QX214" s="66" t="str">
        <f t="shared" si="1405"/>
        <v/>
      </c>
      <c r="QY214" s="66" t="str">
        <f t="shared" si="1406"/>
        <v/>
      </c>
      <c r="QZ214" s="66" t="str">
        <f t="shared" si="1407"/>
        <v/>
      </c>
      <c r="RA214" s="66" t="str">
        <f t="shared" si="1408"/>
        <v/>
      </c>
      <c r="RB214" s="66" t="str">
        <f t="shared" si="1409"/>
        <v/>
      </c>
      <c r="RC214" s="66" t="str">
        <f t="shared" si="1410"/>
        <v/>
      </c>
      <c r="RD214" s="66" t="str">
        <f t="shared" si="1411"/>
        <v/>
      </c>
      <c r="RE214" s="66" t="str">
        <f t="shared" si="1412"/>
        <v/>
      </c>
      <c r="RF214" s="66" t="str">
        <f t="shared" si="1413"/>
        <v/>
      </c>
      <c r="RG214" s="66" t="str">
        <f t="shared" si="1414"/>
        <v/>
      </c>
      <c r="RH214" s="66" t="str">
        <f t="shared" si="1415"/>
        <v/>
      </c>
      <c r="RI214" s="66" t="str">
        <f t="shared" si="1416"/>
        <v/>
      </c>
      <c r="RJ214" s="66" t="str">
        <f t="shared" si="1417"/>
        <v/>
      </c>
      <c r="RK214" s="66" t="str">
        <f t="shared" si="1418"/>
        <v/>
      </c>
      <c r="RL214" s="66" t="str">
        <f t="shared" si="1419"/>
        <v/>
      </c>
      <c r="RM214" s="66" t="str">
        <f t="shared" si="1420"/>
        <v/>
      </c>
      <c r="RN214" s="66" t="str">
        <f t="shared" si="1421"/>
        <v/>
      </c>
      <c r="RO214" s="66" t="str">
        <f t="shared" si="1422"/>
        <v/>
      </c>
      <c r="RP214" s="66" t="str">
        <f t="shared" si="1423"/>
        <v/>
      </c>
      <c r="RQ214" s="66" t="str">
        <f t="shared" si="1424"/>
        <v/>
      </c>
      <c r="RR214" s="66" t="str">
        <f t="shared" si="1425"/>
        <v/>
      </c>
      <c r="RS214" s="66" t="str">
        <f t="shared" si="1426"/>
        <v/>
      </c>
      <c r="RT214" s="66" t="str">
        <f t="shared" si="1427"/>
        <v/>
      </c>
      <c r="RU214" s="66" t="str">
        <f t="shared" si="1428"/>
        <v/>
      </c>
      <c r="RV214" s="66" t="str">
        <f t="shared" si="1429"/>
        <v/>
      </c>
      <c r="RW214" s="66" t="str">
        <f t="shared" si="1430"/>
        <v/>
      </c>
      <c r="RX214" s="66" t="str">
        <f t="shared" si="1431"/>
        <v/>
      </c>
      <c r="RY214" s="66" t="str">
        <f t="shared" si="1432"/>
        <v/>
      </c>
      <c r="RZ214" s="66" t="str">
        <f t="shared" si="1433"/>
        <v/>
      </c>
      <c r="SA214" s="66" t="str">
        <f t="shared" si="1434"/>
        <v/>
      </c>
      <c r="SB214" s="66" t="str">
        <f t="shared" si="1435"/>
        <v/>
      </c>
      <c r="SC214" s="66" t="str">
        <f t="shared" si="1436"/>
        <v/>
      </c>
      <c r="SD214" s="66" t="str">
        <f t="shared" si="1437"/>
        <v/>
      </c>
      <c r="SE214" s="66" t="str">
        <f t="shared" si="1438"/>
        <v/>
      </c>
      <c r="SF214" s="66" t="str">
        <f t="shared" si="1439"/>
        <v/>
      </c>
      <c r="SG214" s="66" t="str">
        <f t="shared" si="1440"/>
        <v/>
      </c>
      <c r="SH214" s="66" t="str">
        <f t="shared" si="1441"/>
        <v/>
      </c>
      <c r="SI214" s="66" t="str">
        <f t="shared" si="1442"/>
        <v/>
      </c>
      <c r="SJ214" s="66" t="str">
        <f t="shared" si="1443"/>
        <v/>
      </c>
      <c r="SK214" s="66" t="str">
        <f t="shared" si="1444"/>
        <v/>
      </c>
      <c r="SL214" s="66" t="str">
        <f t="shared" si="1445"/>
        <v/>
      </c>
      <c r="SM214" s="66" t="str">
        <f t="shared" si="1446"/>
        <v/>
      </c>
      <c r="SN214" s="66" t="str">
        <f t="shared" si="1447"/>
        <v/>
      </c>
      <c r="SO214" s="66" t="str">
        <f t="shared" si="1448"/>
        <v/>
      </c>
      <c r="SP214" s="66" t="str">
        <f t="shared" si="1449"/>
        <v/>
      </c>
      <c r="SQ214" s="66" t="str">
        <f t="shared" si="1450"/>
        <v/>
      </c>
      <c r="SR214" s="66" t="str">
        <f t="shared" si="1451"/>
        <v/>
      </c>
      <c r="SS214" s="66" t="str">
        <f t="shared" si="1452"/>
        <v/>
      </c>
      <c r="ST214" s="66" t="str">
        <f t="shared" si="1453"/>
        <v/>
      </c>
      <c r="SU214" s="66" t="str">
        <f t="shared" si="1454"/>
        <v/>
      </c>
      <c r="SV214" s="66" t="str">
        <f t="shared" si="1455"/>
        <v/>
      </c>
      <c r="SW214" s="66" t="str">
        <f t="shared" si="1456"/>
        <v/>
      </c>
      <c r="SX214" s="66" t="str">
        <f t="shared" si="1457"/>
        <v/>
      </c>
      <c r="SY214" s="66" t="str">
        <f t="shared" si="1458"/>
        <v/>
      </c>
      <c r="SZ214" s="66" t="str">
        <f t="shared" si="1459"/>
        <v/>
      </c>
      <c r="TA214" s="66" t="str">
        <f t="shared" si="1460"/>
        <v/>
      </c>
      <c r="TB214" s="66" t="str">
        <f t="shared" si="1461"/>
        <v/>
      </c>
      <c r="TC214" s="66" t="str">
        <f t="shared" si="1462"/>
        <v/>
      </c>
      <c r="TD214" s="66" t="str">
        <f t="shared" si="1463"/>
        <v/>
      </c>
      <c r="TE214" s="66" t="str">
        <f t="shared" si="1464"/>
        <v/>
      </c>
      <c r="TF214" s="66" t="str">
        <f t="shared" si="1465"/>
        <v/>
      </c>
      <c r="TG214" s="66" t="str">
        <f t="shared" si="1466"/>
        <v/>
      </c>
      <c r="TH214" s="66" t="str">
        <f t="shared" si="1467"/>
        <v/>
      </c>
      <c r="TI214" s="66" t="str">
        <f t="shared" si="1468"/>
        <v/>
      </c>
      <c r="TJ214" s="66" t="str">
        <f t="shared" si="1469"/>
        <v/>
      </c>
      <c r="TK214" s="66" t="str">
        <f t="shared" si="1470"/>
        <v/>
      </c>
      <c r="TL214" s="66" t="str">
        <f t="shared" si="1471"/>
        <v/>
      </c>
      <c r="TM214" s="66" t="str">
        <f t="shared" si="1472"/>
        <v/>
      </c>
      <c r="TN214" s="66" t="str">
        <f t="shared" si="1473"/>
        <v/>
      </c>
      <c r="TO214" s="66" t="str">
        <f t="shared" si="1474"/>
        <v/>
      </c>
      <c r="TP214" s="66" t="str">
        <f t="shared" si="1475"/>
        <v/>
      </c>
      <c r="TQ214" s="66" t="str">
        <f t="shared" si="1476"/>
        <v/>
      </c>
      <c r="TR214" s="66" t="str">
        <f t="shared" si="1477"/>
        <v/>
      </c>
      <c r="TS214" s="66" t="str">
        <f t="shared" si="1478"/>
        <v/>
      </c>
      <c r="TT214" s="66" t="str">
        <f t="shared" si="1479"/>
        <v/>
      </c>
      <c r="TU214" s="66" t="str">
        <f t="shared" si="1480"/>
        <v/>
      </c>
      <c r="TV214" s="66" t="str">
        <f t="shared" si="1481"/>
        <v/>
      </c>
      <c r="TW214" s="66" t="str">
        <f t="shared" si="1482"/>
        <v/>
      </c>
      <c r="TX214" s="66" t="str">
        <f t="shared" si="1483"/>
        <v/>
      </c>
      <c r="TY214" s="66" t="str">
        <f t="shared" si="1484"/>
        <v/>
      </c>
      <c r="TZ214" s="66" t="str">
        <f t="shared" si="1485"/>
        <v/>
      </c>
      <c r="UA214" s="66" t="str">
        <f t="shared" si="1486"/>
        <v/>
      </c>
      <c r="UB214" s="66" t="str">
        <f t="shared" si="1487"/>
        <v/>
      </c>
      <c r="UC214" s="66" t="str">
        <f t="shared" si="1488"/>
        <v/>
      </c>
      <c r="UD214" s="66" t="str">
        <f t="shared" si="1489"/>
        <v/>
      </c>
      <c r="UE214" s="66" t="str">
        <f t="shared" si="1490"/>
        <v/>
      </c>
      <c r="UF214" s="66" t="str">
        <f t="shared" si="1491"/>
        <v/>
      </c>
      <c r="UG214" s="66" t="str">
        <f t="shared" si="1492"/>
        <v/>
      </c>
      <c r="UH214" s="66" t="str">
        <f t="shared" si="1493"/>
        <v/>
      </c>
      <c r="UI214" s="66" t="str">
        <f t="shared" si="1494"/>
        <v/>
      </c>
      <c r="UJ214" s="66" t="str">
        <f t="shared" si="1495"/>
        <v/>
      </c>
      <c r="UK214" s="66" t="str">
        <f t="shared" si="1496"/>
        <v/>
      </c>
      <c r="UL214" s="66" t="str">
        <f t="shared" si="1497"/>
        <v/>
      </c>
      <c r="UM214" s="66" t="str">
        <f t="shared" si="1498"/>
        <v/>
      </c>
      <c r="UN214" s="66" t="str">
        <f t="shared" si="1499"/>
        <v/>
      </c>
      <c r="UO214" s="66" t="str">
        <f t="shared" si="1500"/>
        <v/>
      </c>
      <c r="UP214" s="66" t="str">
        <f t="shared" si="1501"/>
        <v/>
      </c>
      <c r="UQ214" s="66" t="str">
        <f t="shared" si="1502"/>
        <v/>
      </c>
      <c r="UR214" s="66" t="str">
        <f t="shared" si="1503"/>
        <v/>
      </c>
      <c r="US214" s="66" t="str">
        <f t="shared" si="1504"/>
        <v/>
      </c>
      <c r="UT214" s="66" t="str">
        <f t="shared" si="1505"/>
        <v/>
      </c>
      <c r="UU214" s="66" t="str">
        <f t="shared" si="1506"/>
        <v/>
      </c>
      <c r="UV214" s="66" t="str">
        <f t="shared" si="1507"/>
        <v/>
      </c>
      <c r="UW214" s="66" t="str">
        <f t="shared" si="1508"/>
        <v/>
      </c>
      <c r="UX214" s="66" t="str">
        <f t="shared" si="1509"/>
        <v/>
      </c>
      <c r="UY214" s="66" t="str">
        <f t="shared" si="1510"/>
        <v/>
      </c>
      <c r="UZ214" s="66" t="str">
        <f t="shared" si="1511"/>
        <v/>
      </c>
      <c r="VA214" s="66" t="str">
        <f t="shared" si="1512"/>
        <v/>
      </c>
      <c r="VB214" s="66" t="str">
        <f t="shared" si="1513"/>
        <v/>
      </c>
      <c r="VC214" s="66" t="str">
        <f t="shared" si="1514"/>
        <v/>
      </c>
      <c r="VD214" s="66" t="str">
        <f t="shared" si="1515"/>
        <v/>
      </c>
      <c r="VE214" s="66" t="str">
        <f t="shared" si="1516"/>
        <v/>
      </c>
      <c r="VF214" s="66" t="str">
        <f t="shared" si="1517"/>
        <v/>
      </c>
      <c r="VG214" s="66" t="str">
        <f t="shared" si="1518"/>
        <v/>
      </c>
      <c r="VH214" s="66" t="str">
        <f t="shared" si="1519"/>
        <v/>
      </c>
      <c r="VI214" s="66" t="str">
        <f t="shared" si="1520"/>
        <v/>
      </c>
      <c r="VJ214" s="66" t="str">
        <f t="shared" si="1521"/>
        <v/>
      </c>
      <c r="VK214" s="66" t="str">
        <f t="shared" si="1522"/>
        <v/>
      </c>
      <c r="VL214" s="66" t="str">
        <f t="shared" si="1523"/>
        <v/>
      </c>
      <c r="VM214" s="66" t="str">
        <f t="shared" si="1524"/>
        <v/>
      </c>
      <c r="VN214" s="66" t="str">
        <f t="shared" si="1525"/>
        <v/>
      </c>
      <c r="VO214" s="66" t="str">
        <f t="shared" si="1526"/>
        <v/>
      </c>
      <c r="VP214" s="66" t="str">
        <f t="shared" si="1527"/>
        <v/>
      </c>
      <c r="VQ214" s="66" t="str">
        <f t="shared" si="1528"/>
        <v/>
      </c>
      <c r="VR214" s="66" t="str">
        <f t="shared" si="1529"/>
        <v/>
      </c>
      <c r="VS214" s="66" t="str">
        <f t="shared" si="1530"/>
        <v/>
      </c>
      <c r="VT214" s="66" t="str">
        <f t="shared" si="1531"/>
        <v/>
      </c>
      <c r="VU214" s="66" t="str">
        <f t="shared" si="1532"/>
        <v/>
      </c>
      <c r="VV214" s="66" t="str">
        <f t="shared" si="1533"/>
        <v/>
      </c>
      <c r="VW214" s="66" t="str">
        <f t="shared" si="1534"/>
        <v/>
      </c>
      <c r="VX214" s="66" t="str">
        <f t="shared" si="1535"/>
        <v/>
      </c>
      <c r="VY214" s="66" t="str">
        <f t="shared" si="1536"/>
        <v/>
      </c>
      <c r="VZ214" s="66" t="str">
        <f t="shared" si="1537"/>
        <v/>
      </c>
      <c r="WA214" s="66" t="str">
        <f t="shared" si="1538"/>
        <v/>
      </c>
      <c r="WB214" s="66" t="str">
        <f t="shared" si="1539"/>
        <v/>
      </c>
      <c r="WC214" s="66" t="str">
        <f t="shared" si="1540"/>
        <v/>
      </c>
      <c r="WD214" s="66" t="str">
        <f t="shared" si="1541"/>
        <v/>
      </c>
      <c r="WE214" s="66" t="str">
        <f t="shared" si="1542"/>
        <v/>
      </c>
      <c r="WF214" s="66" t="str">
        <f t="shared" si="1543"/>
        <v/>
      </c>
      <c r="WG214" s="66" t="str">
        <f t="shared" si="1544"/>
        <v/>
      </c>
      <c r="WH214" s="66" t="str">
        <f t="shared" si="1545"/>
        <v/>
      </c>
      <c r="WI214" s="66" t="str">
        <f t="shared" si="1546"/>
        <v/>
      </c>
      <c r="WJ214" s="66" t="str">
        <f t="shared" si="1547"/>
        <v/>
      </c>
      <c r="WK214" s="66" t="str">
        <f t="shared" si="1548"/>
        <v/>
      </c>
      <c r="WL214" s="66" t="str">
        <f t="shared" si="1549"/>
        <v/>
      </c>
      <c r="WM214" s="66" t="str">
        <f t="shared" si="1550"/>
        <v/>
      </c>
      <c r="WN214" s="66" t="str">
        <f t="shared" si="1551"/>
        <v/>
      </c>
      <c r="WO214" s="66" t="str">
        <f t="shared" si="1552"/>
        <v/>
      </c>
      <c r="WP214" s="66" t="str">
        <f t="shared" si="1553"/>
        <v/>
      </c>
      <c r="WQ214" s="66" t="str">
        <f t="shared" si="1554"/>
        <v/>
      </c>
      <c r="WR214" s="66" t="str">
        <f t="shared" si="1555"/>
        <v/>
      </c>
      <c r="WS214" s="66" t="str">
        <f t="shared" si="1556"/>
        <v/>
      </c>
      <c r="WT214" s="66" t="str">
        <f t="shared" si="1557"/>
        <v/>
      </c>
      <c r="WU214" s="66" t="str">
        <f t="shared" si="1558"/>
        <v/>
      </c>
      <c r="WV214" s="66" t="str">
        <f t="shared" si="1559"/>
        <v/>
      </c>
      <c r="WW214" s="66" t="str">
        <f t="shared" si="1560"/>
        <v/>
      </c>
      <c r="WX214" s="66" t="str">
        <f t="shared" si="1561"/>
        <v/>
      </c>
      <c r="WY214" s="66" t="str">
        <f t="shared" si="1562"/>
        <v/>
      </c>
      <c r="WZ214" s="66" t="str">
        <f t="shared" si="1563"/>
        <v/>
      </c>
      <c r="XA214" s="66" t="str">
        <f t="shared" si="1564"/>
        <v/>
      </c>
      <c r="XB214" s="66" t="str">
        <f t="shared" si="1565"/>
        <v/>
      </c>
      <c r="XC214" s="66" t="str">
        <f t="shared" si="1566"/>
        <v/>
      </c>
      <c r="XD214" s="66" t="str">
        <f t="shared" si="1567"/>
        <v/>
      </c>
      <c r="XE214" s="66" t="str">
        <f t="shared" si="1568"/>
        <v/>
      </c>
      <c r="XF214" s="66" t="str">
        <f t="shared" si="1569"/>
        <v/>
      </c>
      <c r="XG214" s="66" t="str">
        <f t="shared" si="1570"/>
        <v/>
      </c>
      <c r="XH214" s="66" t="str">
        <f t="shared" si="1571"/>
        <v/>
      </c>
      <c r="XI214" s="66" t="str">
        <f t="shared" si="1572"/>
        <v/>
      </c>
      <c r="XJ214" s="66" t="str">
        <f t="shared" si="1573"/>
        <v/>
      </c>
      <c r="XK214" s="66" t="str">
        <f t="shared" si="1574"/>
        <v/>
      </c>
      <c r="XL214" s="66" t="str">
        <f t="shared" si="1575"/>
        <v/>
      </c>
      <c r="XM214" s="66" t="str">
        <f t="shared" si="1576"/>
        <v/>
      </c>
      <c r="XN214" s="66" t="str">
        <f t="shared" si="1577"/>
        <v/>
      </c>
      <c r="XO214" s="66" t="str">
        <f t="shared" si="1578"/>
        <v/>
      </c>
      <c r="XP214" s="66" t="str">
        <f t="shared" si="1579"/>
        <v/>
      </c>
      <c r="XQ214" s="66" t="str">
        <f t="shared" si="1580"/>
        <v/>
      </c>
      <c r="XR214" s="66" t="str">
        <f t="shared" si="1581"/>
        <v/>
      </c>
      <c r="XS214" s="66" t="str">
        <f t="shared" si="1582"/>
        <v/>
      </c>
      <c r="XT214" s="66" t="str">
        <f t="shared" si="1583"/>
        <v/>
      </c>
      <c r="XU214" s="66" t="str">
        <f t="shared" si="1584"/>
        <v/>
      </c>
      <c r="XV214" s="66" t="str">
        <f t="shared" si="1585"/>
        <v/>
      </c>
      <c r="XW214" s="66" t="str">
        <f t="shared" si="1586"/>
        <v/>
      </c>
      <c r="XX214" s="66" t="str">
        <f t="shared" si="1587"/>
        <v/>
      </c>
      <c r="XY214" s="66" t="str">
        <f t="shared" si="1588"/>
        <v/>
      </c>
      <c r="XZ214" s="66" t="str">
        <f t="shared" si="1589"/>
        <v/>
      </c>
      <c r="YA214" s="66" t="str">
        <f t="shared" si="1590"/>
        <v/>
      </c>
      <c r="YB214" s="66" t="str">
        <f t="shared" si="1591"/>
        <v/>
      </c>
      <c r="YC214" s="66" t="str">
        <f t="shared" si="1592"/>
        <v/>
      </c>
      <c r="YD214" s="66" t="str">
        <f t="shared" si="1593"/>
        <v/>
      </c>
      <c r="YE214" s="66" t="str">
        <f t="shared" si="1594"/>
        <v/>
      </c>
      <c r="YF214" s="66" t="str">
        <f t="shared" si="1595"/>
        <v/>
      </c>
      <c r="YG214" s="66" t="str">
        <f t="shared" si="1596"/>
        <v/>
      </c>
      <c r="YH214" s="66" t="str">
        <f t="shared" si="1597"/>
        <v/>
      </c>
      <c r="YI214" s="66" t="str">
        <f t="shared" si="1598"/>
        <v/>
      </c>
      <c r="YJ214" s="66" t="str">
        <f t="shared" si="1599"/>
        <v/>
      </c>
      <c r="YK214" s="66" t="str">
        <f t="shared" si="1600"/>
        <v/>
      </c>
      <c r="YL214" s="66" t="str">
        <f t="shared" si="1601"/>
        <v/>
      </c>
      <c r="YM214" s="66" t="str">
        <f t="shared" si="1602"/>
        <v/>
      </c>
      <c r="YN214" s="66" t="str">
        <f t="shared" si="1603"/>
        <v/>
      </c>
      <c r="YO214" s="66" t="str">
        <f t="shared" si="1604"/>
        <v/>
      </c>
      <c r="YP214" s="66" t="str">
        <f t="shared" si="1605"/>
        <v/>
      </c>
      <c r="YQ214" s="66" t="str">
        <f t="shared" si="1606"/>
        <v/>
      </c>
      <c r="YR214" s="66" t="str">
        <f t="shared" si="1607"/>
        <v/>
      </c>
      <c r="YS214" s="66" t="str">
        <f t="shared" si="1608"/>
        <v/>
      </c>
      <c r="YT214" s="66" t="str">
        <f t="shared" si="1609"/>
        <v/>
      </c>
      <c r="YU214" s="66" t="str">
        <f t="shared" si="1610"/>
        <v/>
      </c>
      <c r="YV214" s="66" t="str">
        <f t="shared" si="1611"/>
        <v/>
      </c>
      <c r="YW214" s="66" t="str">
        <f t="shared" si="1612"/>
        <v/>
      </c>
      <c r="YX214" s="66" t="str">
        <f t="shared" si="1613"/>
        <v/>
      </c>
      <c r="YY214" s="66" t="str">
        <f t="shared" si="1614"/>
        <v/>
      </c>
      <c r="YZ214" s="66" t="str">
        <f t="shared" si="1615"/>
        <v/>
      </c>
      <c r="ZA214" s="66" t="str">
        <f t="shared" si="1616"/>
        <v/>
      </c>
      <c r="ZB214" s="66" t="str">
        <f t="shared" si="1617"/>
        <v/>
      </c>
      <c r="ZC214" s="66" t="str">
        <f t="shared" si="1618"/>
        <v/>
      </c>
      <c r="ZD214" s="66" t="str">
        <f t="shared" si="1619"/>
        <v/>
      </c>
      <c r="ZE214" s="66" t="str">
        <f t="shared" si="1620"/>
        <v/>
      </c>
      <c r="ZF214" s="66" t="str">
        <f t="shared" si="1621"/>
        <v/>
      </c>
      <c r="ZG214" s="66" t="str">
        <f t="shared" si="1622"/>
        <v/>
      </c>
      <c r="ZH214" s="66" t="str">
        <f t="shared" si="1623"/>
        <v/>
      </c>
      <c r="ZI214" s="66" t="str">
        <f t="shared" si="1624"/>
        <v/>
      </c>
      <c r="ZJ214" s="66" t="str">
        <f t="shared" si="1625"/>
        <v/>
      </c>
      <c r="ZK214" s="66" t="str">
        <f t="shared" si="1626"/>
        <v/>
      </c>
      <c r="ZL214" s="66" t="str">
        <f t="shared" si="1627"/>
        <v/>
      </c>
      <c r="ZM214" s="66" t="str">
        <f t="shared" si="1628"/>
        <v/>
      </c>
      <c r="ZN214" s="66" t="str">
        <f t="shared" si="1629"/>
        <v/>
      </c>
      <c r="ZO214" s="66" t="str">
        <f t="shared" si="1630"/>
        <v/>
      </c>
      <c r="ZP214" s="66" t="str">
        <f t="shared" si="1631"/>
        <v/>
      </c>
      <c r="ZQ214" s="66" t="str">
        <f t="shared" si="1632"/>
        <v/>
      </c>
      <c r="ZR214" s="66" t="str">
        <f t="shared" si="1633"/>
        <v/>
      </c>
      <c r="ZS214" s="66" t="str">
        <f t="shared" si="1634"/>
        <v/>
      </c>
      <c r="ZT214" s="66" t="str">
        <f t="shared" si="1635"/>
        <v/>
      </c>
      <c r="ZU214" s="66" t="str">
        <f t="shared" si="1636"/>
        <v/>
      </c>
      <c r="ZV214" s="66" t="str">
        <f t="shared" si="1637"/>
        <v/>
      </c>
      <c r="ZW214" s="66" t="str">
        <f t="shared" si="1638"/>
        <v/>
      </c>
      <c r="ZX214" s="66" t="str">
        <f t="shared" si="1639"/>
        <v/>
      </c>
      <c r="ZY214" s="66" t="str">
        <f t="shared" si="1640"/>
        <v/>
      </c>
      <c r="ZZ214" s="66" t="str">
        <f t="shared" si="1641"/>
        <v/>
      </c>
      <c r="AAA214" s="66" t="str">
        <f t="shared" si="1642"/>
        <v/>
      </c>
      <c r="AAB214" s="66" t="str">
        <f t="shared" si="1643"/>
        <v/>
      </c>
      <c r="AAC214" s="66" t="str">
        <f t="shared" si="1644"/>
        <v/>
      </c>
      <c r="AAD214" s="66" t="str">
        <f t="shared" si="1645"/>
        <v/>
      </c>
      <c r="AAE214" s="66" t="str">
        <f t="shared" si="1646"/>
        <v/>
      </c>
      <c r="AAF214" s="66" t="str">
        <f t="shared" si="1647"/>
        <v/>
      </c>
      <c r="AAG214" s="66" t="str">
        <f t="shared" si="1648"/>
        <v/>
      </c>
      <c r="AAH214" s="66" t="str">
        <f t="shared" si="1649"/>
        <v/>
      </c>
      <c r="AAI214" s="66" t="str">
        <f t="shared" si="1650"/>
        <v/>
      </c>
      <c r="AAJ214" s="66" t="str">
        <f t="shared" si="1651"/>
        <v/>
      </c>
      <c r="AAK214" s="66" t="str">
        <f t="shared" si="1652"/>
        <v/>
      </c>
      <c r="AAL214" s="66" t="str">
        <f t="shared" si="1653"/>
        <v/>
      </c>
      <c r="AAM214" s="66" t="str">
        <f t="shared" si="1654"/>
        <v/>
      </c>
      <c r="AAN214" s="66" t="str">
        <f t="shared" si="1655"/>
        <v/>
      </c>
      <c r="AAO214" s="66" t="str">
        <f t="shared" si="1656"/>
        <v/>
      </c>
      <c r="AAP214" s="66" t="str">
        <f t="shared" si="1657"/>
        <v/>
      </c>
      <c r="AAQ214" s="66" t="str">
        <f t="shared" si="1658"/>
        <v/>
      </c>
      <c r="AAR214" s="66" t="str">
        <f t="shared" si="1659"/>
        <v/>
      </c>
      <c r="AAS214" s="66" t="str">
        <f t="shared" si="1660"/>
        <v/>
      </c>
      <c r="AAT214" s="66" t="str">
        <f t="shared" si="1661"/>
        <v/>
      </c>
      <c r="AAU214" s="66" t="str">
        <f t="shared" si="1662"/>
        <v/>
      </c>
      <c r="AAV214" s="66" t="str">
        <f t="shared" si="1663"/>
        <v/>
      </c>
      <c r="AAW214" s="66" t="str">
        <f t="shared" si="1664"/>
        <v/>
      </c>
      <c r="AAX214" s="66" t="str">
        <f t="shared" si="1665"/>
        <v/>
      </c>
      <c r="AAY214" s="66" t="str">
        <f t="shared" si="1666"/>
        <v/>
      </c>
      <c r="AAZ214" s="66" t="str">
        <f t="shared" si="1667"/>
        <v/>
      </c>
      <c r="ABA214" s="66" t="str">
        <f t="shared" si="1668"/>
        <v/>
      </c>
      <c r="ABB214" s="66" t="str">
        <f t="shared" si="1669"/>
        <v/>
      </c>
      <c r="ABC214" s="66" t="str">
        <f t="shared" si="1670"/>
        <v/>
      </c>
      <c r="ABD214" s="66" t="str">
        <f t="shared" si="1671"/>
        <v/>
      </c>
      <c r="ABE214" s="66" t="str">
        <f t="shared" si="1672"/>
        <v/>
      </c>
      <c r="ABF214" s="66" t="str">
        <f t="shared" si="1673"/>
        <v/>
      </c>
      <c r="ABG214" s="66" t="str">
        <f t="shared" si="1674"/>
        <v/>
      </c>
      <c r="ABH214" s="66" t="str">
        <f t="shared" si="1675"/>
        <v/>
      </c>
      <c r="ABI214" s="66" t="str">
        <f t="shared" si="1676"/>
        <v/>
      </c>
      <c r="ABJ214" s="66" t="str">
        <f t="shared" si="1677"/>
        <v/>
      </c>
      <c r="ABK214" s="66" t="str">
        <f t="shared" si="1678"/>
        <v/>
      </c>
      <c r="ABL214" s="66" t="str">
        <f t="shared" si="1679"/>
        <v/>
      </c>
      <c r="ABM214" s="66" t="str">
        <f t="shared" si="1680"/>
        <v/>
      </c>
      <c r="ABN214" s="66" t="str">
        <f t="shared" si="1681"/>
        <v/>
      </c>
      <c r="ABO214" s="66" t="str">
        <f t="shared" si="1682"/>
        <v/>
      </c>
      <c r="ABP214" s="66" t="str">
        <f t="shared" si="1683"/>
        <v/>
      </c>
      <c r="ABQ214" s="66" t="str">
        <f t="shared" si="1684"/>
        <v/>
      </c>
      <c r="ABR214" s="66" t="str">
        <f t="shared" si="1685"/>
        <v/>
      </c>
      <c r="ABS214" s="66" t="str">
        <f t="shared" si="1686"/>
        <v/>
      </c>
      <c r="ABT214" s="66" t="str">
        <f t="shared" si="1687"/>
        <v/>
      </c>
      <c r="ABU214" s="66" t="str">
        <f t="shared" si="1688"/>
        <v/>
      </c>
      <c r="ABV214" s="66" t="str">
        <f t="shared" si="1689"/>
        <v/>
      </c>
      <c r="ABW214" s="66" t="str">
        <f t="shared" si="1690"/>
        <v/>
      </c>
      <c r="ABX214" s="66" t="str">
        <f t="shared" si="1691"/>
        <v/>
      </c>
      <c r="ABY214" s="66" t="str">
        <f t="shared" si="1692"/>
        <v/>
      </c>
      <c r="ABZ214" s="66" t="str">
        <f t="shared" si="1693"/>
        <v/>
      </c>
      <c r="ACA214" s="66" t="str">
        <f t="shared" si="1694"/>
        <v/>
      </c>
      <c r="ACB214" s="66" t="str">
        <f t="shared" si="1695"/>
        <v/>
      </c>
      <c r="ACC214" s="66" t="str">
        <f t="shared" si="1696"/>
        <v/>
      </c>
      <c r="ACD214" s="66" t="str">
        <f t="shared" si="1697"/>
        <v/>
      </c>
      <c r="ACE214" s="66" t="str">
        <f t="shared" si="1698"/>
        <v/>
      </c>
      <c r="ACF214" s="66" t="str">
        <f t="shared" si="1699"/>
        <v/>
      </c>
      <c r="ACG214" s="66" t="str">
        <f t="shared" si="1700"/>
        <v/>
      </c>
      <c r="ACH214" s="66" t="str">
        <f t="shared" si="1701"/>
        <v/>
      </c>
      <c r="ACI214" s="66" t="str">
        <f t="shared" si="1702"/>
        <v/>
      </c>
      <c r="ACJ214" s="66" t="str">
        <f t="shared" si="1703"/>
        <v/>
      </c>
      <c r="ACK214" s="66" t="str">
        <f t="shared" si="1704"/>
        <v/>
      </c>
      <c r="ACL214" s="66" t="str">
        <f t="shared" si="1705"/>
        <v/>
      </c>
      <c r="ACM214" s="66" t="str">
        <f t="shared" ref="ACM214:ACN214" si="1728">IF(AND(ACS$3="Unit", ACL214=""), "", IF(AND(ACS$3="Unit", ACL214="-"),"", IF(ACS$3="Unit", "kg/GJ delivered", IF(AND(NY214&lt;&gt;"", NY214&lt;&gt;"-", NX214="-"),"", IF($H214="","", IF(NX214="nd", "",IF(NX214="&lt;n.a.&gt;", "", IF(NY214="#/MJ", "", IF(NY214="kg/GJ delivered",NX214,IF(NY214="g/MJ delivered",NX214,IF(NY214="kg/MJ delivered",NX214*1000,IF(NY214="mg/MJ delivered",NX214/1000,IF(NY214="g/kg",((NX214)*(1/$I214)*(1/$H214)),IF(NY214="mg/kg",((NX214/1000)*(1/$I214)*(1/$H214)),IF(NY214="mg/MJ delivered",NX214/1000,IF(NY214="-","","Error"))))))))))))))))</f>
        <v/>
      </c>
      <c r="ACN214" s="66" t="str">
        <f t="shared" si="1728"/>
        <v/>
      </c>
      <c r="ACO214" s="66" t="str">
        <f t="shared" si="1707"/>
        <v/>
      </c>
      <c r="ACP214" s="66" t="str">
        <f t="shared" si="1708"/>
        <v/>
      </c>
      <c r="ACQ214" s="66" t="str">
        <f t="shared" si="1709"/>
        <v/>
      </c>
      <c r="ACR214" s="66" t="str">
        <f t="shared" si="1710"/>
        <v/>
      </c>
      <c r="ACS214" s="66" t="str">
        <f t="shared" si="1711"/>
        <v/>
      </c>
      <c r="ACT214" s="66" t="str">
        <f t="shared" si="1712"/>
        <v/>
      </c>
    </row>
    <row r="215" spans="2:774" ht="15.75" customHeight="1" x14ac:dyDescent="0.25">
      <c r="B215" s="66">
        <v>312</v>
      </c>
      <c r="C215" s="66" t="s">
        <v>1132</v>
      </c>
      <c r="D215" s="66" t="s">
        <v>1115</v>
      </c>
      <c r="E215" s="156" t="s">
        <v>857</v>
      </c>
      <c r="F215" s="66" t="s">
        <v>497</v>
      </c>
      <c r="G215" s="66" t="s">
        <v>490</v>
      </c>
      <c r="H215" s="126">
        <v>0.122</v>
      </c>
      <c r="I215" s="130">
        <f>'Heating Values'!$D$23</f>
        <v>15.3</v>
      </c>
      <c r="J215" s="66" t="str">
        <f t="shared" si="1320"/>
        <v>Firewood, Traditional, CN</v>
      </c>
      <c r="K215" s="66" t="s">
        <v>1254</v>
      </c>
      <c r="L215" s="66" t="s">
        <v>1254</v>
      </c>
      <c r="M215" s="66" t="s">
        <v>1254</v>
      </c>
      <c r="N215" s="66" t="s">
        <v>1254</v>
      </c>
      <c r="O215" s="66" t="s">
        <v>1117</v>
      </c>
      <c r="P215" s="66" t="str">
        <f t="shared" si="1327"/>
        <v>CN</v>
      </c>
      <c r="Q215" s="66" t="s">
        <v>87</v>
      </c>
      <c r="R215" s="158" t="s">
        <v>128</v>
      </c>
      <c r="S215" s="158" t="s">
        <v>128</v>
      </c>
      <c r="T215" s="158" t="s">
        <v>128</v>
      </c>
      <c r="U215" s="158" t="s">
        <v>128</v>
      </c>
      <c r="V215" s="158" t="s">
        <v>128</v>
      </c>
      <c r="W215" s="158" t="s">
        <v>128</v>
      </c>
      <c r="X215" s="158" t="s">
        <v>128</v>
      </c>
      <c r="Y215" s="158" t="s">
        <v>128</v>
      </c>
      <c r="Z215" s="158" t="s">
        <v>128</v>
      </c>
      <c r="AA215" s="158" t="s">
        <v>128</v>
      </c>
      <c r="AB215" s="158" t="s">
        <v>128</v>
      </c>
      <c r="AC215" s="158" t="s">
        <v>128</v>
      </c>
      <c r="AD215" s="158" t="s">
        <v>128</v>
      </c>
      <c r="AE215" s="158" t="s">
        <v>128</v>
      </c>
      <c r="AF215" s="158" t="s">
        <v>128</v>
      </c>
      <c r="AG215" s="158" t="s">
        <v>128</v>
      </c>
      <c r="AH215" s="158" t="s">
        <v>128</v>
      </c>
      <c r="AI215" s="158" t="s">
        <v>128</v>
      </c>
      <c r="AJ215" s="165" t="s">
        <v>607</v>
      </c>
      <c r="AK215" s="158" t="s">
        <v>523</v>
      </c>
      <c r="AL215" s="163" t="s">
        <v>1149</v>
      </c>
      <c r="AM215" s="158" t="s">
        <v>523</v>
      </c>
      <c r="AN215" s="163" t="s">
        <v>1157</v>
      </c>
      <c r="AO215" s="158" t="s">
        <v>523</v>
      </c>
      <c r="AP215" s="158" t="s">
        <v>128</v>
      </c>
      <c r="AQ215" s="158" t="s">
        <v>128</v>
      </c>
      <c r="AR215" s="158" t="s">
        <v>128</v>
      </c>
      <c r="AS215" s="158" t="s">
        <v>128</v>
      </c>
      <c r="AT215" s="158" t="s">
        <v>128</v>
      </c>
      <c r="AU215" s="158" t="s">
        <v>128</v>
      </c>
      <c r="AV215" s="158" t="s">
        <v>128</v>
      </c>
      <c r="AW215" s="158" t="s">
        <v>128</v>
      </c>
      <c r="AX215" s="158" t="s">
        <v>128</v>
      </c>
      <c r="AY215" s="158" t="s">
        <v>128</v>
      </c>
      <c r="AZ215" s="158" t="s">
        <v>128</v>
      </c>
      <c r="BA215" s="158" t="s">
        <v>128</v>
      </c>
      <c r="BB215" s="158" t="s">
        <v>128</v>
      </c>
      <c r="BC215" s="158" t="s">
        <v>128</v>
      </c>
      <c r="BD215" s="158" t="s">
        <v>128</v>
      </c>
      <c r="BE215" s="158" t="s">
        <v>128</v>
      </c>
      <c r="BF215" s="158" t="s">
        <v>128</v>
      </c>
      <c r="BG215" s="158" t="s">
        <v>128</v>
      </c>
      <c r="BH215" s="158" t="s">
        <v>128</v>
      </c>
      <c r="BI215" s="158" t="s">
        <v>128</v>
      </c>
      <c r="BJ215" s="158" t="s">
        <v>128</v>
      </c>
      <c r="BK215" s="158" t="s">
        <v>128</v>
      </c>
      <c r="BL215" s="158" t="s">
        <v>128</v>
      </c>
      <c r="BM215" s="158" t="s">
        <v>128</v>
      </c>
      <c r="BN215" s="158" t="s">
        <v>128</v>
      </c>
      <c r="BO215" s="158" t="s">
        <v>128</v>
      </c>
      <c r="BP215" s="158" t="s">
        <v>128</v>
      </c>
      <c r="BQ215" s="158" t="s">
        <v>128</v>
      </c>
      <c r="BR215" s="158" t="s">
        <v>128</v>
      </c>
      <c r="BS215" s="158" t="s">
        <v>128</v>
      </c>
      <c r="BT215" s="158" t="s">
        <v>128</v>
      </c>
      <c r="BU215" s="158" t="s">
        <v>128</v>
      </c>
      <c r="BV215" s="158" t="s">
        <v>128</v>
      </c>
      <c r="BW215" s="158" t="s">
        <v>128</v>
      </c>
      <c r="BX215" s="158" t="s">
        <v>128</v>
      </c>
      <c r="BY215" s="158" t="s">
        <v>128</v>
      </c>
      <c r="BZ215" s="158" t="s">
        <v>128</v>
      </c>
      <c r="CA215" s="158" t="s">
        <v>128</v>
      </c>
      <c r="CB215" s="158" t="s">
        <v>128</v>
      </c>
      <c r="CC215" s="158" t="s">
        <v>128</v>
      </c>
      <c r="CD215" s="158" t="s">
        <v>128</v>
      </c>
      <c r="CE215" s="158" t="s">
        <v>128</v>
      </c>
      <c r="CF215" s="158" t="s">
        <v>128</v>
      </c>
      <c r="CG215" s="158" t="s">
        <v>128</v>
      </c>
      <c r="CH215" s="158" t="s">
        <v>128</v>
      </c>
      <c r="CI215" s="158" t="s">
        <v>128</v>
      </c>
      <c r="CJ215" s="158" t="s">
        <v>128</v>
      </c>
      <c r="CK215" s="158" t="s">
        <v>128</v>
      </c>
      <c r="CL215" s="158" t="s">
        <v>128</v>
      </c>
      <c r="CM215" s="158" t="s">
        <v>128</v>
      </c>
      <c r="CN215" s="158" t="s">
        <v>128</v>
      </c>
      <c r="CO215" s="158" t="s">
        <v>128</v>
      </c>
      <c r="CP215" s="158" t="s">
        <v>128</v>
      </c>
      <c r="CQ215" s="158" t="s">
        <v>128</v>
      </c>
      <c r="CR215" s="158" t="s">
        <v>128</v>
      </c>
      <c r="CS215" s="158" t="s">
        <v>128</v>
      </c>
      <c r="CT215" s="158" t="s">
        <v>128</v>
      </c>
      <c r="CU215" s="158" t="s">
        <v>128</v>
      </c>
      <c r="CV215" s="158" t="s">
        <v>128</v>
      </c>
      <c r="CW215" s="158" t="s">
        <v>128</v>
      </c>
      <c r="CX215" s="158" t="s">
        <v>128</v>
      </c>
      <c r="CY215" s="158" t="s">
        <v>128</v>
      </c>
      <c r="CZ215" s="158" t="s">
        <v>128</v>
      </c>
      <c r="DA215" s="158" t="s">
        <v>128</v>
      </c>
      <c r="DB215" s="158" t="s">
        <v>128</v>
      </c>
      <c r="DC215" s="158" t="s">
        <v>128</v>
      </c>
      <c r="DD215" s="158" t="s">
        <v>128</v>
      </c>
      <c r="DE215" s="158" t="s">
        <v>128</v>
      </c>
      <c r="DF215" s="158" t="s">
        <v>128</v>
      </c>
      <c r="DG215" s="158" t="s">
        <v>128</v>
      </c>
      <c r="DH215" s="158" t="s">
        <v>128</v>
      </c>
      <c r="DI215" s="158" t="s">
        <v>128</v>
      </c>
      <c r="DJ215" s="158" t="s">
        <v>128</v>
      </c>
      <c r="DK215" s="158" t="s">
        <v>128</v>
      </c>
      <c r="DL215" s="158" t="s">
        <v>128</v>
      </c>
      <c r="DM215" s="158" t="s">
        <v>128</v>
      </c>
      <c r="DN215" s="158" t="s">
        <v>128</v>
      </c>
      <c r="DO215" s="158" t="s">
        <v>128</v>
      </c>
      <c r="DP215" s="158" t="s">
        <v>128</v>
      </c>
      <c r="DQ215" s="158" t="s">
        <v>128</v>
      </c>
      <c r="DR215" s="158" t="s">
        <v>128</v>
      </c>
      <c r="DS215" s="158" t="s">
        <v>128</v>
      </c>
      <c r="DT215" s="158" t="s">
        <v>128</v>
      </c>
      <c r="DU215" s="158" t="s">
        <v>128</v>
      </c>
      <c r="DV215" s="158" t="s">
        <v>128</v>
      </c>
      <c r="DW215" s="158" t="s">
        <v>128</v>
      </c>
      <c r="DX215" s="158" t="s">
        <v>128</v>
      </c>
      <c r="DY215" s="158" t="s">
        <v>128</v>
      </c>
      <c r="DZ215" s="158" t="s">
        <v>128</v>
      </c>
      <c r="EA215" s="158" t="s">
        <v>128</v>
      </c>
      <c r="EB215" s="158" t="s">
        <v>128</v>
      </c>
      <c r="EC215" s="158" t="s">
        <v>128</v>
      </c>
      <c r="ED215" s="158" t="s">
        <v>128</v>
      </c>
      <c r="EE215" s="158" t="s">
        <v>128</v>
      </c>
      <c r="EF215" s="158" t="s">
        <v>128</v>
      </c>
      <c r="EG215" s="158" t="s">
        <v>128</v>
      </c>
      <c r="EH215" s="158" t="s">
        <v>128</v>
      </c>
      <c r="EI215" s="158" t="s">
        <v>128</v>
      </c>
      <c r="EJ215" s="158" t="s">
        <v>128</v>
      </c>
      <c r="EK215" s="158" t="s">
        <v>128</v>
      </c>
      <c r="EL215" s="158" t="s">
        <v>128</v>
      </c>
      <c r="EM215" s="158" t="s">
        <v>128</v>
      </c>
      <c r="EN215" s="158" t="s">
        <v>128</v>
      </c>
      <c r="EO215" s="158" t="s">
        <v>128</v>
      </c>
      <c r="EP215" s="158" t="s">
        <v>128</v>
      </c>
      <c r="EQ215" s="158" t="s">
        <v>128</v>
      </c>
      <c r="ER215" s="158" t="s">
        <v>128</v>
      </c>
      <c r="ES215" s="158" t="s">
        <v>128</v>
      </c>
      <c r="ET215" s="158" t="s">
        <v>128</v>
      </c>
      <c r="EU215" s="158" t="s">
        <v>128</v>
      </c>
      <c r="EV215" s="158" t="s">
        <v>128</v>
      </c>
      <c r="EW215" s="158" t="s">
        <v>128</v>
      </c>
      <c r="EX215" s="158" t="s">
        <v>128</v>
      </c>
      <c r="EY215" s="158" t="s">
        <v>128</v>
      </c>
      <c r="EZ215" s="158" t="s">
        <v>128</v>
      </c>
      <c r="FA215" s="158" t="s">
        <v>128</v>
      </c>
      <c r="FB215" s="158" t="s">
        <v>128</v>
      </c>
      <c r="FC215" s="158" t="s">
        <v>128</v>
      </c>
      <c r="FD215" s="158" t="s">
        <v>128</v>
      </c>
      <c r="FE215" s="158" t="s">
        <v>128</v>
      </c>
      <c r="FF215" s="158" t="s">
        <v>128</v>
      </c>
      <c r="FG215" s="158" t="s">
        <v>128</v>
      </c>
      <c r="FH215" s="158" t="s">
        <v>128</v>
      </c>
      <c r="FI215" s="158" t="s">
        <v>128</v>
      </c>
      <c r="FJ215" s="158" t="s">
        <v>128</v>
      </c>
      <c r="FK215" s="158" t="s">
        <v>128</v>
      </c>
      <c r="FL215" s="158" t="s">
        <v>128</v>
      </c>
      <c r="FM215" s="158" t="s">
        <v>128</v>
      </c>
      <c r="FN215" s="158" t="s">
        <v>128</v>
      </c>
      <c r="FO215" s="158" t="s">
        <v>128</v>
      </c>
      <c r="FP215" s="158" t="s">
        <v>128</v>
      </c>
      <c r="FQ215" s="158" t="s">
        <v>128</v>
      </c>
      <c r="FR215" s="158" t="s">
        <v>128</v>
      </c>
      <c r="FS215" s="158" t="s">
        <v>128</v>
      </c>
      <c r="FT215" s="158" t="s">
        <v>128</v>
      </c>
      <c r="FU215" s="158" t="s">
        <v>128</v>
      </c>
      <c r="FV215" s="158" t="s">
        <v>128</v>
      </c>
      <c r="FW215" s="158" t="s">
        <v>128</v>
      </c>
      <c r="FX215" s="158" t="s">
        <v>128</v>
      </c>
      <c r="FY215" s="158" t="s">
        <v>128</v>
      </c>
      <c r="FZ215" s="158" t="s">
        <v>128</v>
      </c>
      <c r="GA215" s="158" t="s">
        <v>128</v>
      </c>
      <c r="GB215" s="158" t="s">
        <v>128</v>
      </c>
      <c r="GC215" s="158" t="s">
        <v>128</v>
      </c>
      <c r="GD215" s="158" t="s">
        <v>128</v>
      </c>
      <c r="GE215" s="158" t="s">
        <v>128</v>
      </c>
      <c r="GF215" s="158" t="s">
        <v>128</v>
      </c>
      <c r="GG215" s="158" t="s">
        <v>128</v>
      </c>
      <c r="GH215" s="158" t="s">
        <v>128</v>
      </c>
      <c r="GI215" s="158" t="s">
        <v>128</v>
      </c>
      <c r="GJ215" s="158" t="s">
        <v>128</v>
      </c>
      <c r="GK215" s="158" t="s">
        <v>128</v>
      </c>
      <c r="GL215" s="158" t="s">
        <v>128</v>
      </c>
      <c r="GM215" s="158" t="s">
        <v>128</v>
      </c>
      <c r="GN215" s="158" t="s">
        <v>128</v>
      </c>
      <c r="GO215" s="158" t="s">
        <v>128</v>
      </c>
      <c r="GP215" s="158" t="s">
        <v>128</v>
      </c>
      <c r="GQ215" s="158" t="s">
        <v>128</v>
      </c>
      <c r="GR215" s="158" t="s">
        <v>128</v>
      </c>
      <c r="GS215" s="158" t="s">
        <v>128</v>
      </c>
      <c r="GT215" s="158" t="s">
        <v>128</v>
      </c>
      <c r="GU215" s="158" t="s">
        <v>128</v>
      </c>
      <c r="GV215" s="158" t="s">
        <v>128</v>
      </c>
      <c r="GW215" s="158" t="s">
        <v>128</v>
      </c>
      <c r="GX215" s="158" t="s">
        <v>128</v>
      </c>
      <c r="GY215" s="158" t="s">
        <v>128</v>
      </c>
      <c r="GZ215" s="158" t="s">
        <v>128</v>
      </c>
      <c r="HA215" s="158" t="s">
        <v>128</v>
      </c>
      <c r="HB215" s="158" t="s">
        <v>128</v>
      </c>
      <c r="HC215" s="158" t="s">
        <v>128</v>
      </c>
      <c r="HD215" s="158" t="s">
        <v>128</v>
      </c>
      <c r="HE215" s="158" t="s">
        <v>128</v>
      </c>
      <c r="HF215" s="158" t="s">
        <v>128</v>
      </c>
      <c r="HG215" s="158" t="s">
        <v>128</v>
      </c>
      <c r="HH215" s="158" t="s">
        <v>128</v>
      </c>
      <c r="HI215" s="158" t="s">
        <v>128</v>
      </c>
      <c r="HJ215" s="158" t="s">
        <v>128</v>
      </c>
      <c r="HK215" s="158" t="s">
        <v>128</v>
      </c>
      <c r="HL215" s="158" t="s">
        <v>128</v>
      </c>
      <c r="HM215" s="158" t="s">
        <v>128</v>
      </c>
      <c r="HN215" s="158" t="s">
        <v>128</v>
      </c>
      <c r="HO215" s="158" t="s">
        <v>128</v>
      </c>
      <c r="HP215" s="158" t="s">
        <v>128</v>
      </c>
      <c r="HQ215" s="158" t="s">
        <v>128</v>
      </c>
      <c r="HR215" s="158" t="s">
        <v>128</v>
      </c>
      <c r="HS215" s="158" t="s">
        <v>128</v>
      </c>
      <c r="HT215" s="158" t="s">
        <v>128</v>
      </c>
      <c r="HU215" s="158" t="s">
        <v>128</v>
      </c>
      <c r="HV215" s="158" t="s">
        <v>128</v>
      </c>
      <c r="HW215" s="158" t="s">
        <v>128</v>
      </c>
      <c r="HX215" s="158" t="s">
        <v>128</v>
      </c>
      <c r="HY215" s="158" t="s">
        <v>128</v>
      </c>
      <c r="HZ215" s="158" t="s">
        <v>128</v>
      </c>
      <c r="IA215" s="158" t="s">
        <v>128</v>
      </c>
      <c r="IB215" s="158" t="s">
        <v>128</v>
      </c>
      <c r="IC215" s="158" t="s">
        <v>128</v>
      </c>
      <c r="ID215" s="158" t="s">
        <v>128</v>
      </c>
      <c r="IE215" s="158" t="s">
        <v>128</v>
      </c>
      <c r="IF215" s="158" t="s">
        <v>128</v>
      </c>
      <c r="IG215" s="158" t="s">
        <v>128</v>
      </c>
      <c r="IH215" s="158" t="s">
        <v>128</v>
      </c>
      <c r="II215" s="158" t="s">
        <v>128</v>
      </c>
      <c r="IJ215" s="158" t="s">
        <v>128</v>
      </c>
      <c r="IK215" s="158" t="s">
        <v>128</v>
      </c>
      <c r="IL215" s="158" t="s">
        <v>128</v>
      </c>
      <c r="IM215" s="158" t="s">
        <v>128</v>
      </c>
      <c r="IN215" s="158" t="s">
        <v>128</v>
      </c>
      <c r="IO215" s="158" t="s">
        <v>128</v>
      </c>
      <c r="IP215" s="158" t="s">
        <v>128</v>
      </c>
      <c r="IQ215" s="158" t="s">
        <v>128</v>
      </c>
      <c r="IR215" s="158" t="s">
        <v>128</v>
      </c>
      <c r="IS215" s="158" t="s">
        <v>128</v>
      </c>
      <c r="IT215" s="158" t="s">
        <v>128</v>
      </c>
      <c r="IU215" s="158" t="s">
        <v>128</v>
      </c>
      <c r="IV215" s="158" t="s">
        <v>128</v>
      </c>
      <c r="IW215" s="158" t="s">
        <v>128</v>
      </c>
      <c r="IX215" s="158" t="s">
        <v>128</v>
      </c>
      <c r="IY215" s="158" t="s">
        <v>128</v>
      </c>
      <c r="IZ215" s="158" t="s">
        <v>128</v>
      </c>
      <c r="JA215" s="158" t="s">
        <v>128</v>
      </c>
      <c r="JB215" s="158" t="s">
        <v>128</v>
      </c>
      <c r="JC215" s="158" t="s">
        <v>128</v>
      </c>
      <c r="JD215" s="158" t="s">
        <v>128</v>
      </c>
      <c r="JE215" s="158" t="s">
        <v>128</v>
      </c>
      <c r="JF215" s="158" t="s">
        <v>128</v>
      </c>
      <c r="JG215" s="158" t="s">
        <v>128</v>
      </c>
      <c r="JH215" s="158" t="s">
        <v>128</v>
      </c>
      <c r="JI215" s="158" t="s">
        <v>128</v>
      </c>
      <c r="JJ215" s="158" t="s">
        <v>128</v>
      </c>
      <c r="JK215" s="158" t="s">
        <v>128</v>
      </c>
      <c r="JL215" s="158" t="s">
        <v>128</v>
      </c>
      <c r="JM215" s="158" t="s">
        <v>128</v>
      </c>
      <c r="JN215" s="158" t="s">
        <v>128</v>
      </c>
      <c r="JO215" s="158" t="s">
        <v>128</v>
      </c>
      <c r="JP215" s="158" t="s">
        <v>128</v>
      </c>
      <c r="JQ215" s="158" t="s">
        <v>128</v>
      </c>
      <c r="JR215" s="158" t="s">
        <v>128</v>
      </c>
      <c r="JS215" s="158" t="s">
        <v>128</v>
      </c>
      <c r="JT215" s="158" t="s">
        <v>128</v>
      </c>
      <c r="JU215" s="158" t="s">
        <v>128</v>
      </c>
      <c r="JV215" s="158" t="s">
        <v>128</v>
      </c>
      <c r="JW215" s="158" t="s">
        <v>128</v>
      </c>
      <c r="JX215" s="158" t="s">
        <v>128</v>
      </c>
      <c r="JY215" s="158" t="s">
        <v>128</v>
      </c>
      <c r="JZ215" s="158" t="s">
        <v>128</v>
      </c>
      <c r="KA215" s="158" t="s">
        <v>128</v>
      </c>
      <c r="KB215" s="158" t="s">
        <v>128</v>
      </c>
      <c r="KC215" s="158" t="s">
        <v>128</v>
      </c>
      <c r="KD215" s="158" t="s">
        <v>128</v>
      </c>
      <c r="KE215" s="158" t="s">
        <v>128</v>
      </c>
      <c r="KF215" s="158" t="s">
        <v>128</v>
      </c>
      <c r="KG215" s="158" t="s">
        <v>128</v>
      </c>
      <c r="KH215" s="158" t="s">
        <v>128</v>
      </c>
      <c r="KI215" s="158" t="s">
        <v>128</v>
      </c>
      <c r="KJ215" s="158" t="s">
        <v>128</v>
      </c>
      <c r="KK215" s="158" t="s">
        <v>128</v>
      </c>
      <c r="KL215" s="158" t="s">
        <v>128</v>
      </c>
      <c r="KM215" s="158" t="s">
        <v>128</v>
      </c>
      <c r="KN215" s="158" t="s">
        <v>128</v>
      </c>
      <c r="KO215" s="158" t="s">
        <v>128</v>
      </c>
      <c r="KP215" s="158" t="s">
        <v>128</v>
      </c>
      <c r="KQ215" s="158" t="s">
        <v>128</v>
      </c>
      <c r="KR215" s="158" t="s">
        <v>128</v>
      </c>
      <c r="KS215" s="158" t="s">
        <v>128</v>
      </c>
      <c r="KT215" s="158" t="s">
        <v>128</v>
      </c>
      <c r="KU215" s="158" t="s">
        <v>128</v>
      </c>
      <c r="KV215" s="158" t="s">
        <v>128</v>
      </c>
      <c r="KW215" s="158" t="s">
        <v>128</v>
      </c>
      <c r="KX215" s="158" t="s">
        <v>128</v>
      </c>
      <c r="KY215" s="158" t="s">
        <v>128</v>
      </c>
      <c r="KZ215" s="158" t="s">
        <v>128</v>
      </c>
      <c r="LA215" s="158" t="s">
        <v>128</v>
      </c>
      <c r="LB215" s="158" t="s">
        <v>128</v>
      </c>
      <c r="LC215" s="158" t="s">
        <v>128</v>
      </c>
      <c r="LD215" s="158" t="s">
        <v>128</v>
      </c>
      <c r="LE215" s="158" t="s">
        <v>128</v>
      </c>
      <c r="LF215" s="158" t="s">
        <v>128</v>
      </c>
      <c r="LG215" s="158" t="s">
        <v>128</v>
      </c>
      <c r="LH215" s="158" t="s">
        <v>128</v>
      </c>
      <c r="LI215" s="158" t="s">
        <v>128</v>
      </c>
      <c r="LJ215" s="158" t="s">
        <v>128</v>
      </c>
      <c r="LK215" s="158" t="s">
        <v>128</v>
      </c>
      <c r="LL215" s="158" t="s">
        <v>128</v>
      </c>
      <c r="LM215" s="158" t="s">
        <v>128</v>
      </c>
      <c r="LN215" s="158" t="s">
        <v>128</v>
      </c>
      <c r="LO215" s="158" t="s">
        <v>128</v>
      </c>
      <c r="LP215" s="158" t="s">
        <v>128</v>
      </c>
      <c r="LQ215" s="158" t="s">
        <v>128</v>
      </c>
      <c r="LR215" s="158" t="s">
        <v>128</v>
      </c>
      <c r="LS215" s="158" t="s">
        <v>128</v>
      </c>
      <c r="LT215" s="158" t="s">
        <v>128</v>
      </c>
      <c r="LU215" s="158" t="s">
        <v>128</v>
      </c>
      <c r="LV215" s="158" t="s">
        <v>128</v>
      </c>
      <c r="LW215" s="158" t="s">
        <v>128</v>
      </c>
      <c r="LX215" s="158" t="s">
        <v>128</v>
      </c>
      <c r="LY215" s="158" t="s">
        <v>128</v>
      </c>
      <c r="LZ215" s="158" t="s">
        <v>128</v>
      </c>
      <c r="MA215" s="158" t="s">
        <v>128</v>
      </c>
      <c r="MB215" s="158" t="s">
        <v>128</v>
      </c>
      <c r="MC215" s="158" t="s">
        <v>128</v>
      </c>
      <c r="MD215" s="158" t="s">
        <v>128</v>
      </c>
      <c r="ME215" s="158" t="s">
        <v>128</v>
      </c>
      <c r="MF215" s="158" t="s">
        <v>128</v>
      </c>
      <c r="MG215" s="158" t="s">
        <v>128</v>
      </c>
      <c r="MH215" s="158" t="s">
        <v>128</v>
      </c>
      <c r="MI215" s="158" t="s">
        <v>128</v>
      </c>
      <c r="MJ215" s="158" t="s">
        <v>128</v>
      </c>
      <c r="MK215" s="158" t="s">
        <v>128</v>
      </c>
      <c r="ML215" s="158" t="s">
        <v>128</v>
      </c>
      <c r="MM215" s="158" t="s">
        <v>128</v>
      </c>
      <c r="MN215" s="158" t="s">
        <v>128</v>
      </c>
      <c r="MO215" s="158" t="s">
        <v>128</v>
      </c>
      <c r="MP215" s="158" t="s">
        <v>128</v>
      </c>
      <c r="MQ215" s="158" t="s">
        <v>128</v>
      </c>
      <c r="MR215" s="158" t="s">
        <v>128</v>
      </c>
      <c r="MS215" s="158" t="s">
        <v>128</v>
      </c>
      <c r="MT215" s="158" t="s">
        <v>128</v>
      </c>
      <c r="MU215" s="158" t="s">
        <v>128</v>
      </c>
      <c r="MV215" s="158" t="s">
        <v>128</v>
      </c>
      <c r="MW215" s="158" t="s">
        <v>128</v>
      </c>
      <c r="MX215" s="158" t="s">
        <v>128</v>
      </c>
      <c r="MY215" s="158" t="s">
        <v>128</v>
      </c>
      <c r="MZ215" s="158" t="s">
        <v>128</v>
      </c>
      <c r="NA215" s="158" t="s">
        <v>128</v>
      </c>
      <c r="NB215" s="158" t="s">
        <v>128</v>
      </c>
      <c r="NC215" s="158" t="s">
        <v>128</v>
      </c>
      <c r="ND215" s="158" t="s">
        <v>128</v>
      </c>
      <c r="NE215" s="158" t="s">
        <v>128</v>
      </c>
      <c r="NF215" s="158" t="s">
        <v>128</v>
      </c>
      <c r="NG215" s="158" t="s">
        <v>128</v>
      </c>
      <c r="NH215" s="158" t="s">
        <v>128</v>
      </c>
      <c r="NI215" s="158" t="s">
        <v>128</v>
      </c>
      <c r="NJ215" s="158" t="s">
        <v>128</v>
      </c>
      <c r="NK215" s="158" t="s">
        <v>128</v>
      </c>
      <c r="NL215" s="158" t="s">
        <v>128</v>
      </c>
      <c r="NM215" s="158" t="s">
        <v>128</v>
      </c>
      <c r="NN215" s="158" t="s">
        <v>128</v>
      </c>
      <c r="NO215" s="158" t="s">
        <v>128</v>
      </c>
      <c r="NP215" s="158" t="s">
        <v>128</v>
      </c>
      <c r="NQ215" s="158" t="s">
        <v>128</v>
      </c>
      <c r="NR215" s="158" t="s">
        <v>128</v>
      </c>
      <c r="NS215" s="158" t="s">
        <v>128</v>
      </c>
      <c r="NT215" s="158" t="s">
        <v>128</v>
      </c>
      <c r="NU215" s="158" t="s">
        <v>128</v>
      </c>
      <c r="NV215" s="158" t="s">
        <v>128</v>
      </c>
      <c r="NW215" s="158" t="s">
        <v>128</v>
      </c>
      <c r="NX215" s="158" t="s">
        <v>128</v>
      </c>
      <c r="NY215" s="158" t="s">
        <v>128</v>
      </c>
      <c r="NZ215" s="158" t="s">
        <v>128</v>
      </c>
      <c r="OA215" s="158" t="s">
        <v>128</v>
      </c>
      <c r="OB215" s="158" t="s">
        <v>128</v>
      </c>
      <c r="OC215" s="158" t="s">
        <v>128</v>
      </c>
      <c r="OD215" s="158" t="s">
        <v>128</v>
      </c>
      <c r="OE215" s="170" t="s">
        <v>128</v>
      </c>
      <c r="OF215" s="181"/>
      <c r="OG215" s="113" t="str">
        <f t="shared" si="1336"/>
        <v/>
      </c>
      <c r="OH215" s="66" t="str">
        <f t="shared" si="1337"/>
        <v/>
      </c>
      <c r="OI215" s="66" t="str">
        <f t="shared" si="1338"/>
        <v/>
      </c>
      <c r="OJ215" s="66" t="str">
        <f t="shared" si="1339"/>
        <v/>
      </c>
      <c r="OK215" s="66" t="str">
        <f t="shared" si="1340"/>
        <v/>
      </c>
      <c r="OL215" s="66" t="str">
        <f t="shared" si="1341"/>
        <v/>
      </c>
      <c r="OM215" s="66" t="str">
        <f t="shared" si="1342"/>
        <v/>
      </c>
      <c r="ON215" s="66" t="str">
        <f t="shared" si="1343"/>
        <v/>
      </c>
      <c r="OO215" s="66" t="str">
        <f t="shared" si="1344"/>
        <v/>
      </c>
      <c r="OP215" s="66" t="str">
        <f t="shared" si="1345"/>
        <v/>
      </c>
      <c r="OQ215" s="66" t="str">
        <f t="shared" si="1346"/>
        <v/>
      </c>
      <c r="OR215" s="66" t="str">
        <f t="shared" si="1347"/>
        <v/>
      </c>
      <c r="OS215" s="66" t="str">
        <f t="shared" si="1348"/>
        <v/>
      </c>
      <c r="OT215" s="66" t="str">
        <f t="shared" si="1349"/>
        <v/>
      </c>
      <c r="OU215" s="66" t="str">
        <f t="shared" si="1350"/>
        <v/>
      </c>
      <c r="OV215" s="66" t="str">
        <f t="shared" si="1351"/>
        <v/>
      </c>
      <c r="OW215" s="66" t="str">
        <f t="shared" si="1352"/>
        <v/>
      </c>
      <c r="OX215" s="66" t="str">
        <f t="shared" si="1353"/>
        <v/>
      </c>
      <c r="OY215" s="118">
        <f t="shared" si="1354"/>
        <v>1.8750669666773814</v>
      </c>
      <c r="OZ215" s="66" t="str">
        <f t="shared" si="1355"/>
        <v>kg/GJ delivered</v>
      </c>
      <c r="PA215" s="126">
        <f t="shared" si="1356"/>
        <v>0.11250401800064287</v>
      </c>
      <c r="PB215" s="66" t="str">
        <f t="shared" si="1357"/>
        <v>kg/GJ delivered</v>
      </c>
      <c r="PC215" s="126">
        <f t="shared" si="1358"/>
        <v>0.25715204114432655</v>
      </c>
      <c r="PD215" s="66" t="str">
        <f t="shared" si="1359"/>
        <v>kg/GJ delivered</v>
      </c>
      <c r="PE215" s="66" t="str">
        <f t="shared" si="1360"/>
        <v/>
      </c>
      <c r="PF215" s="66" t="str">
        <f t="shared" si="1361"/>
        <v/>
      </c>
      <c r="PG215" s="66" t="str">
        <f t="shared" si="1362"/>
        <v/>
      </c>
      <c r="PH215" s="66" t="str">
        <f t="shared" si="1363"/>
        <v/>
      </c>
      <c r="PI215" s="66" t="str">
        <f t="shared" si="1364"/>
        <v/>
      </c>
      <c r="PJ215" s="66" t="str">
        <f t="shared" si="1365"/>
        <v/>
      </c>
      <c r="PK215" s="66" t="str">
        <f t="shared" si="1366"/>
        <v/>
      </c>
      <c r="PL215" s="66" t="str">
        <f t="shared" si="1367"/>
        <v/>
      </c>
      <c r="PM215" s="66" t="str">
        <f t="shared" si="1368"/>
        <v/>
      </c>
      <c r="PN215" s="66" t="str">
        <f t="shared" si="1369"/>
        <v/>
      </c>
      <c r="PO215" s="66" t="str">
        <f t="shared" si="1370"/>
        <v/>
      </c>
      <c r="PP215" s="66" t="str">
        <f t="shared" si="1371"/>
        <v/>
      </c>
      <c r="PQ215" s="66" t="str">
        <f t="shared" si="1372"/>
        <v/>
      </c>
      <c r="PR215" s="66" t="str">
        <f t="shared" si="1373"/>
        <v/>
      </c>
      <c r="PS215" s="66" t="str">
        <f t="shared" si="1374"/>
        <v/>
      </c>
      <c r="PT215" s="66" t="str">
        <f t="shared" si="1375"/>
        <v/>
      </c>
      <c r="PU215" s="66" t="str">
        <f t="shared" si="1376"/>
        <v/>
      </c>
      <c r="PV215" s="66" t="str">
        <f t="shared" si="1377"/>
        <v/>
      </c>
      <c r="PW215" s="66" t="str">
        <f t="shared" si="1378"/>
        <v/>
      </c>
      <c r="PX215" s="66" t="str">
        <f t="shared" si="1379"/>
        <v/>
      </c>
      <c r="PY215" s="66" t="str">
        <f t="shared" si="1380"/>
        <v/>
      </c>
      <c r="PZ215" s="66" t="str">
        <f t="shared" si="1381"/>
        <v/>
      </c>
      <c r="QA215" s="66" t="str">
        <f t="shared" si="1382"/>
        <v/>
      </c>
      <c r="QB215" s="66" t="str">
        <f t="shared" si="1383"/>
        <v/>
      </c>
      <c r="QC215" s="66" t="str">
        <f t="shared" si="1384"/>
        <v/>
      </c>
      <c r="QD215" s="66" t="str">
        <f t="shared" si="1385"/>
        <v/>
      </c>
      <c r="QE215" s="66" t="str">
        <f t="shared" si="1386"/>
        <v/>
      </c>
      <c r="QF215" s="66" t="str">
        <f t="shared" si="1387"/>
        <v/>
      </c>
      <c r="QG215" s="66" t="str">
        <f t="shared" si="1388"/>
        <v/>
      </c>
      <c r="QH215" s="66" t="str">
        <f t="shared" si="1389"/>
        <v/>
      </c>
      <c r="QI215" s="66" t="str">
        <f t="shared" si="1390"/>
        <v/>
      </c>
      <c r="QJ215" s="66" t="str">
        <f t="shared" si="1391"/>
        <v/>
      </c>
      <c r="QK215" s="66" t="str">
        <f t="shared" si="1392"/>
        <v/>
      </c>
      <c r="QL215" s="66" t="str">
        <f t="shared" si="1393"/>
        <v/>
      </c>
      <c r="QM215" s="66" t="str">
        <f t="shared" si="1394"/>
        <v/>
      </c>
      <c r="QN215" s="66" t="str">
        <f t="shared" si="1395"/>
        <v/>
      </c>
      <c r="QO215" s="66" t="str">
        <f t="shared" si="1396"/>
        <v/>
      </c>
      <c r="QP215" s="66" t="str">
        <f t="shared" si="1397"/>
        <v/>
      </c>
      <c r="QQ215" s="66" t="str">
        <f t="shared" si="1398"/>
        <v/>
      </c>
      <c r="QR215" s="66" t="str">
        <f t="shared" si="1399"/>
        <v/>
      </c>
      <c r="QS215" s="66" t="str">
        <f t="shared" si="1400"/>
        <v/>
      </c>
      <c r="QT215" s="66" t="str">
        <f t="shared" si="1401"/>
        <v/>
      </c>
      <c r="QU215" s="66" t="str">
        <f t="shared" si="1402"/>
        <v/>
      </c>
      <c r="QV215" s="66" t="str">
        <f t="shared" si="1403"/>
        <v/>
      </c>
      <c r="QW215" s="66" t="str">
        <f t="shared" si="1404"/>
        <v/>
      </c>
      <c r="QX215" s="66" t="str">
        <f t="shared" si="1405"/>
        <v/>
      </c>
      <c r="QY215" s="66" t="str">
        <f t="shared" si="1406"/>
        <v/>
      </c>
      <c r="QZ215" s="66" t="str">
        <f t="shared" si="1407"/>
        <v/>
      </c>
      <c r="RA215" s="66" t="str">
        <f t="shared" si="1408"/>
        <v/>
      </c>
      <c r="RB215" s="66" t="str">
        <f t="shared" si="1409"/>
        <v/>
      </c>
      <c r="RC215" s="66" t="str">
        <f t="shared" si="1410"/>
        <v/>
      </c>
      <c r="RD215" s="66" t="str">
        <f t="shared" si="1411"/>
        <v/>
      </c>
      <c r="RE215" s="66" t="str">
        <f t="shared" si="1412"/>
        <v/>
      </c>
      <c r="RF215" s="66" t="str">
        <f t="shared" si="1413"/>
        <v/>
      </c>
      <c r="RG215" s="66" t="str">
        <f t="shared" si="1414"/>
        <v/>
      </c>
      <c r="RH215" s="66" t="str">
        <f t="shared" si="1415"/>
        <v/>
      </c>
      <c r="RI215" s="66" t="str">
        <f t="shared" si="1416"/>
        <v/>
      </c>
      <c r="RJ215" s="66" t="str">
        <f t="shared" si="1417"/>
        <v/>
      </c>
      <c r="RK215" s="66" t="str">
        <f t="shared" si="1418"/>
        <v/>
      </c>
      <c r="RL215" s="66" t="str">
        <f t="shared" si="1419"/>
        <v/>
      </c>
      <c r="RM215" s="66" t="str">
        <f t="shared" si="1420"/>
        <v/>
      </c>
      <c r="RN215" s="66" t="str">
        <f t="shared" si="1421"/>
        <v/>
      </c>
      <c r="RO215" s="66" t="str">
        <f t="shared" si="1422"/>
        <v/>
      </c>
      <c r="RP215" s="66" t="str">
        <f t="shared" si="1423"/>
        <v/>
      </c>
      <c r="RQ215" s="66" t="str">
        <f t="shared" si="1424"/>
        <v/>
      </c>
      <c r="RR215" s="66" t="str">
        <f t="shared" si="1425"/>
        <v/>
      </c>
      <c r="RS215" s="66" t="str">
        <f t="shared" si="1426"/>
        <v/>
      </c>
      <c r="RT215" s="66" t="str">
        <f t="shared" si="1427"/>
        <v/>
      </c>
      <c r="RU215" s="66" t="str">
        <f t="shared" si="1428"/>
        <v/>
      </c>
      <c r="RV215" s="66" t="str">
        <f t="shared" si="1429"/>
        <v/>
      </c>
      <c r="RW215" s="66" t="str">
        <f t="shared" si="1430"/>
        <v/>
      </c>
      <c r="RX215" s="66" t="str">
        <f t="shared" si="1431"/>
        <v/>
      </c>
      <c r="RY215" s="66" t="str">
        <f t="shared" si="1432"/>
        <v/>
      </c>
      <c r="RZ215" s="66" t="str">
        <f t="shared" si="1433"/>
        <v/>
      </c>
      <c r="SA215" s="66" t="str">
        <f t="shared" si="1434"/>
        <v/>
      </c>
      <c r="SB215" s="66" t="str">
        <f t="shared" si="1435"/>
        <v/>
      </c>
      <c r="SC215" s="66" t="str">
        <f t="shared" si="1436"/>
        <v/>
      </c>
      <c r="SD215" s="66" t="str">
        <f t="shared" si="1437"/>
        <v/>
      </c>
      <c r="SE215" s="66" t="str">
        <f t="shared" si="1438"/>
        <v/>
      </c>
      <c r="SF215" s="66" t="str">
        <f t="shared" si="1439"/>
        <v/>
      </c>
      <c r="SG215" s="66" t="str">
        <f t="shared" si="1440"/>
        <v/>
      </c>
      <c r="SH215" s="66" t="str">
        <f t="shared" si="1441"/>
        <v/>
      </c>
      <c r="SI215" s="66" t="str">
        <f t="shared" si="1442"/>
        <v/>
      </c>
      <c r="SJ215" s="66" t="str">
        <f t="shared" si="1443"/>
        <v/>
      </c>
      <c r="SK215" s="66" t="str">
        <f t="shared" si="1444"/>
        <v/>
      </c>
      <c r="SL215" s="66" t="str">
        <f t="shared" si="1445"/>
        <v/>
      </c>
      <c r="SM215" s="66" t="str">
        <f t="shared" si="1446"/>
        <v/>
      </c>
      <c r="SN215" s="66" t="str">
        <f t="shared" si="1447"/>
        <v/>
      </c>
      <c r="SO215" s="66" t="str">
        <f t="shared" si="1448"/>
        <v/>
      </c>
      <c r="SP215" s="66" t="str">
        <f t="shared" si="1449"/>
        <v/>
      </c>
      <c r="SQ215" s="66" t="str">
        <f t="shared" si="1450"/>
        <v/>
      </c>
      <c r="SR215" s="66" t="str">
        <f t="shared" si="1451"/>
        <v/>
      </c>
      <c r="SS215" s="66" t="str">
        <f t="shared" si="1452"/>
        <v/>
      </c>
      <c r="ST215" s="66" t="str">
        <f t="shared" si="1453"/>
        <v/>
      </c>
      <c r="SU215" s="66" t="str">
        <f t="shared" si="1454"/>
        <v/>
      </c>
      <c r="SV215" s="66" t="str">
        <f t="shared" si="1455"/>
        <v/>
      </c>
      <c r="SW215" s="66" t="str">
        <f t="shared" si="1456"/>
        <v/>
      </c>
      <c r="SX215" s="66" t="str">
        <f t="shared" si="1457"/>
        <v/>
      </c>
      <c r="SY215" s="66" t="str">
        <f t="shared" si="1458"/>
        <v/>
      </c>
      <c r="SZ215" s="66" t="str">
        <f t="shared" si="1459"/>
        <v/>
      </c>
      <c r="TA215" s="66" t="str">
        <f t="shared" si="1460"/>
        <v/>
      </c>
      <c r="TB215" s="66" t="str">
        <f t="shared" si="1461"/>
        <v/>
      </c>
      <c r="TC215" s="66" t="str">
        <f t="shared" si="1462"/>
        <v/>
      </c>
      <c r="TD215" s="66" t="str">
        <f t="shared" si="1463"/>
        <v/>
      </c>
      <c r="TE215" s="66" t="str">
        <f t="shared" si="1464"/>
        <v/>
      </c>
      <c r="TF215" s="66" t="str">
        <f t="shared" si="1465"/>
        <v/>
      </c>
      <c r="TG215" s="66" t="str">
        <f t="shared" si="1466"/>
        <v/>
      </c>
      <c r="TH215" s="66" t="str">
        <f t="shared" si="1467"/>
        <v/>
      </c>
      <c r="TI215" s="66" t="str">
        <f t="shared" si="1468"/>
        <v/>
      </c>
      <c r="TJ215" s="66" t="str">
        <f t="shared" si="1469"/>
        <v/>
      </c>
      <c r="TK215" s="66" t="str">
        <f t="shared" si="1470"/>
        <v/>
      </c>
      <c r="TL215" s="66" t="str">
        <f t="shared" si="1471"/>
        <v/>
      </c>
      <c r="TM215" s="66" t="str">
        <f t="shared" si="1472"/>
        <v/>
      </c>
      <c r="TN215" s="66" t="str">
        <f t="shared" si="1473"/>
        <v/>
      </c>
      <c r="TO215" s="66" t="str">
        <f t="shared" si="1474"/>
        <v/>
      </c>
      <c r="TP215" s="66" t="str">
        <f t="shared" si="1475"/>
        <v/>
      </c>
      <c r="TQ215" s="66" t="str">
        <f t="shared" si="1476"/>
        <v/>
      </c>
      <c r="TR215" s="66" t="str">
        <f t="shared" si="1477"/>
        <v/>
      </c>
      <c r="TS215" s="66" t="str">
        <f t="shared" si="1478"/>
        <v/>
      </c>
      <c r="TT215" s="66" t="str">
        <f t="shared" si="1479"/>
        <v/>
      </c>
      <c r="TU215" s="66" t="str">
        <f t="shared" si="1480"/>
        <v/>
      </c>
      <c r="TV215" s="66" t="str">
        <f t="shared" si="1481"/>
        <v/>
      </c>
      <c r="TW215" s="66" t="str">
        <f t="shared" si="1482"/>
        <v/>
      </c>
      <c r="TX215" s="66" t="str">
        <f t="shared" si="1483"/>
        <v/>
      </c>
      <c r="TY215" s="66" t="str">
        <f t="shared" si="1484"/>
        <v/>
      </c>
      <c r="TZ215" s="66" t="str">
        <f t="shared" si="1485"/>
        <v/>
      </c>
      <c r="UA215" s="66" t="str">
        <f t="shared" si="1486"/>
        <v/>
      </c>
      <c r="UB215" s="66" t="str">
        <f t="shared" si="1487"/>
        <v/>
      </c>
      <c r="UC215" s="66" t="str">
        <f t="shared" si="1488"/>
        <v/>
      </c>
      <c r="UD215" s="66" t="str">
        <f t="shared" si="1489"/>
        <v/>
      </c>
      <c r="UE215" s="66" t="str">
        <f t="shared" si="1490"/>
        <v/>
      </c>
      <c r="UF215" s="66" t="str">
        <f t="shared" si="1491"/>
        <v/>
      </c>
      <c r="UG215" s="66" t="str">
        <f t="shared" si="1492"/>
        <v/>
      </c>
      <c r="UH215" s="66" t="str">
        <f t="shared" si="1493"/>
        <v/>
      </c>
      <c r="UI215" s="66" t="str">
        <f t="shared" si="1494"/>
        <v/>
      </c>
      <c r="UJ215" s="66" t="str">
        <f t="shared" si="1495"/>
        <v/>
      </c>
      <c r="UK215" s="66" t="str">
        <f t="shared" si="1496"/>
        <v/>
      </c>
      <c r="UL215" s="66" t="str">
        <f t="shared" si="1497"/>
        <v/>
      </c>
      <c r="UM215" s="66" t="str">
        <f t="shared" si="1498"/>
        <v/>
      </c>
      <c r="UN215" s="66" t="str">
        <f t="shared" si="1499"/>
        <v/>
      </c>
      <c r="UO215" s="66" t="str">
        <f t="shared" si="1500"/>
        <v/>
      </c>
      <c r="UP215" s="66" t="str">
        <f t="shared" si="1501"/>
        <v/>
      </c>
      <c r="UQ215" s="66" t="str">
        <f t="shared" si="1502"/>
        <v/>
      </c>
      <c r="UR215" s="66" t="str">
        <f t="shared" si="1503"/>
        <v/>
      </c>
      <c r="US215" s="66" t="str">
        <f t="shared" si="1504"/>
        <v/>
      </c>
      <c r="UT215" s="66" t="str">
        <f t="shared" si="1505"/>
        <v/>
      </c>
      <c r="UU215" s="66" t="str">
        <f t="shared" si="1506"/>
        <v/>
      </c>
      <c r="UV215" s="66" t="str">
        <f t="shared" si="1507"/>
        <v/>
      </c>
      <c r="UW215" s="66" t="str">
        <f t="shared" si="1508"/>
        <v/>
      </c>
      <c r="UX215" s="66" t="str">
        <f t="shared" si="1509"/>
        <v/>
      </c>
      <c r="UY215" s="66" t="str">
        <f t="shared" si="1510"/>
        <v/>
      </c>
      <c r="UZ215" s="66" t="str">
        <f t="shared" si="1511"/>
        <v/>
      </c>
      <c r="VA215" s="66" t="str">
        <f t="shared" si="1512"/>
        <v/>
      </c>
      <c r="VB215" s="66" t="str">
        <f t="shared" si="1513"/>
        <v/>
      </c>
      <c r="VC215" s="66" t="str">
        <f t="shared" si="1514"/>
        <v/>
      </c>
      <c r="VD215" s="66" t="str">
        <f t="shared" si="1515"/>
        <v/>
      </c>
      <c r="VE215" s="66" t="str">
        <f t="shared" si="1516"/>
        <v/>
      </c>
      <c r="VF215" s="66" t="str">
        <f t="shared" si="1517"/>
        <v/>
      </c>
      <c r="VG215" s="66" t="str">
        <f t="shared" si="1518"/>
        <v/>
      </c>
      <c r="VH215" s="66" t="str">
        <f t="shared" si="1519"/>
        <v/>
      </c>
      <c r="VI215" s="66" t="str">
        <f t="shared" si="1520"/>
        <v/>
      </c>
      <c r="VJ215" s="66" t="str">
        <f t="shared" si="1521"/>
        <v/>
      </c>
      <c r="VK215" s="66" t="str">
        <f t="shared" si="1522"/>
        <v/>
      </c>
      <c r="VL215" s="66" t="str">
        <f t="shared" si="1523"/>
        <v/>
      </c>
      <c r="VM215" s="66" t="str">
        <f t="shared" si="1524"/>
        <v/>
      </c>
      <c r="VN215" s="66" t="str">
        <f t="shared" si="1525"/>
        <v/>
      </c>
      <c r="VO215" s="66" t="str">
        <f t="shared" si="1526"/>
        <v/>
      </c>
      <c r="VP215" s="66" t="str">
        <f t="shared" si="1527"/>
        <v/>
      </c>
      <c r="VQ215" s="66" t="str">
        <f t="shared" si="1528"/>
        <v/>
      </c>
      <c r="VR215" s="66" t="str">
        <f t="shared" si="1529"/>
        <v/>
      </c>
      <c r="VS215" s="66" t="str">
        <f t="shared" si="1530"/>
        <v/>
      </c>
      <c r="VT215" s="66" t="str">
        <f t="shared" si="1531"/>
        <v/>
      </c>
      <c r="VU215" s="66" t="str">
        <f t="shared" si="1532"/>
        <v/>
      </c>
      <c r="VV215" s="66" t="str">
        <f t="shared" si="1533"/>
        <v/>
      </c>
      <c r="VW215" s="66" t="str">
        <f t="shared" si="1534"/>
        <v/>
      </c>
      <c r="VX215" s="66" t="str">
        <f t="shared" si="1535"/>
        <v/>
      </c>
      <c r="VY215" s="66" t="str">
        <f t="shared" si="1536"/>
        <v/>
      </c>
      <c r="VZ215" s="66" t="str">
        <f t="shared" si="1537"/>
        <v/>
      </c>
      <c r="WA215" s="66" t="str">
        <f t="shared" si="1538"/>
        <v/>
      </c>
      <c r="WB215" s="66" t="str">
        <f t="shared" si="1539"/>
        <v/>
      </c>
      <c r="WC215" s="66" t="str">
        <f t="shared" si="1540"/>
        <v/>
      </c>
      <c r="WD215" s="66" t="str">
        <f t="shared" si="1541"/>
        <v/>
      </c>
      <c r="WE215" s="66" t="str">
        <f t="shared" si="1542"/>
        <v/>
      </c>
      <c r="WF215" s="66" t="str">
        <f t="shared" si="1543"/>
        <v/>
      </c>
      <c r="WG215" s="66" t="str">
        <f t="shared" si="1544"/>
        <v/>
      </c>
      <c r="WH215" s="66" t="str">
        <f t="shared" si="1545"/>
        <v/>
      </c>
      <c r="WI215" s="66" t="str">
        <f t="shared" si="1546"/>
        <v/>
      </c>
      <c r="WJ215" s="66" t="str">
        <f t="shared" si="1547"/>
        <v/>
      </c>
      <c r="WK215" s="66" t="str">
        <f t="shared" si="1548"/>
        <v/>
      </c>
      <c r="WL215" s="66" t="str">
        <f t="shared" si="1549"/>
        <v/>
      </c>
      <c r="WM215" s="66" t="str">
        <f t="shared" si="1550"/>
        <v/>
      </c>
      <c r="WN215" s="66" t="str">
        <f t="shared" si="1551"/>
        <v/>
      </c>
      <c r="WO215" s="66" t="str">
        <f t="shared" si="1552"/>
        <v/>
      </c>
      <c r="WP215" s="66" t="str">
        <f t="shared" si="1553"/>
        <v/>
      </c>
      <c r="WQ215" s="66" t="str">
        <f t="shared" si="1554"/>
        <v/>
      </c>
      <c r="WR215" s="66" t="str">
        <f t="shared" si="1555"/>
        <v/>
      </c>
      <c r="WS215" s="66" t="str">
        <f t="shared" si="1556"/>
        <v/>
      </c>
      <c r="WT215" s="66" t="str">
        <f t="shared" si="1557"/>
        <v/>
      </c>
      <c r="WU215" s="66" t="str">
        <f t="shared" si="1558"/>
        <v/>
      </c>
      <c r="WV215" s="66" t="str">
        <f t="shared" si="1559"/>
        <v/>
      </c>
      <c r="WW215" s="66" t="str">
        <f t="shared" si="1560"/>
        <v/>
      </c>
      <c r="WX215" s="66" t="str">
        <f t="shared" si="1561"/>
        <v/>
      </c>
      <c r="WY215" s="66" t="str">
        <f t="shared" si="1562"/>
        <v/>
      </c>
      <c r="WZ215" s="66" t="str">
        <f t="shared" si="1563"/>
        <v/>
      </c>
      <c r="XA215" s="66" t="str">
        <f t="shared" si="1564"/>
        <v/>
      </c>
      <c r="XB215" s="66" t="str">
        <f t="shared" si="1565"/>
        <v/>
      </c>
      <c r="XC215" s="66" t="str">
        <f t="shared" si="1566"/>
        <v/>
      </c>
      <c r="XD215" s="66" t="str">
        <f t="shared" si="1567"/>
        <v/>
      </c>
      <c r="XE215" s="66" t="str">
        <f t="shared" si="1568"/>
        <v/>
      </c>
      <c r="XF215" s="66" t="str">
        <f t="shared" si="1569"/>
        <v/>
      </c>
      <c r="XG215" s="66" t="str">
        <f t="shared" si="1570"/>
        <v/>
      </c>
      <c r="XH215" s="66" t="str">
        <f t="shared" si="1571"/>
        <v/>
      </c>
      <c r="XI215" s="66" t="str">
        <f t="shared" si="1572"/>
        <v/>
      </c>
      <c r="XJ215" s="66" t="str">
        <f t="shared" si="1573"/>
        <v/>
      </c>
      <c r="XK215" s="66" t="str">
        <f t="shared" si="1574"/>
        <v/>
      </c>
      <c r="XL215" s="66" t="str">
        <f t="shared" si="1575"/>
        <v/>
      </c>
      <c r="XM215" s="66" t="str">
        <f t="shared" si="1576"/>
        <v/>
      </c>
      <c r="XN215" s="66" t="str">
        <f t="shared" si="1577"/>
        <v/>
      </c>
      <c r="XO215" s="66" t="str">
        <f t="shared" si="1578"/>
        <v/>
      </c>
      <c r="XP215" s="66" t="str">
        <f t="shared" si="1579"/>
        <v/>
      </c>
      <c r="XQ215" s="66" t="str">
        <f t="shared" si="1580"/>
        <v/>
      </c>
      <c r="XR215" s="66" t="str">
        <f t="shared" si="1581"/>
        <v/>
      </c>
      <c r="XS215" s="66" t="str">
        <f t="shared" si="1582"/>
        <v/>
      </c>
      <c r="XT215" s="66" t="str">
        <f t="shared" si="1583"/>
        <v/>
      </c>
      <c r="XU215" s="66" t="str">
        <f t="shared" si="1584"/>
        <v/>
      </c>
      <c r="XV215" s="66" t="str">
        <f t="shared" si="1585"/>
        <v/>
      </c>
      <c r="XW215" s="66" t="str">
        <f t="shared" si="1586"/>
        <v/>
      </c>
      <c r="XX215" s="66" t="str">
        <f t="shared" si="1587"/>
        <v/>
      </c>
      <c r="XY215" s="66" t="str">
        <f t="shared" si="1588"/>
        <v/>
      </c>
      <c r="XZ215" s="66" t="str">
        <f t="shared" si="1589"/>
        <v/>
      </c>
      <c r="YA215" s="66" t="str">
        <f t="shared" si="1590"/>
        <v/>
      </c>
      <c r="YB215" s="66" t="str">
        <f t="shared" si="1591"/>
        <v/>
      </c>
      <c r="YC215" s="66" t="str">
        <f t="shared" si="1592"/>
        <v/>
      </c>
      <c r="YD215" s="66" t="str">
        <f t="shared" si="1593"/>
        <v/>
      </c>
      <c r="YE215" s="66" t="str">
        <f t="shared" si="1594"/>
        <v/>
      </c>
      <c r="YF215" s="66" t="str">
        <f t="shared" si="1595"/>
        <v/>
      </c>
      <c r="YG215" s="66" t="str">
        <f t="shared" si="1596"/>
        <v/>
      </c>
      <c r="YH215" s="66" t="str">
        <f t="shared" si="1597"/>
        <v/>
      </c>
      <c r="YI215" s="66" t="str">
        <f t="shared" si="1598"/>
        <v/>
      </c>
      <c r="YJ215" s="66" t="str">
        <f t="shared" si="1599"/>
        <v/>
      </c>
      <c r="YK215" s="66" t="str">
        <f t="shared" si="1600"/>
        <v/>
      </c>
      <c r="YL215" s="66" t="str">
        <f t="shared" si="1601"/>
        <v/>
      </c>
      <c r="YM215" s="66" t="str">
        <f t="shared" si="1602"/>
        <v/>
      </c>
      <c r="YN215" s="66" t="str">
        <f t="shared" si="1603"/>
        <v/>
      </c>
      <c r="YO215" s="66" t="str">
        <f t="shared" si="1604"/>
        <v/>
      </c>
      <c r="YP215" s="66" t="str">
        <f t="shared" si="1605"/>
        <v/>
      </c>
      <c r="YQ215" s="66" t="str">
        <f t="shared" si="1606"/>
        <v/>
      </c>
      <c r="YR215" s="66" t="str">
        <f t="shared" si="1607"/>
        <v/>
      </c>
      <c r="YS215" s="66" t="str">
        <f t="shared" si="1608"/>
        <v/>
      </c>
      <c r="YT215" s="66" t="str">
        <f t="shared" si="1609"/>
        <v/>
      </c>
      <c r="YU215" s="66" t="str">
        <f t="shared" si="1610"/>
        <v/>
      </c>
      <c r="YV215" s="66" t="str">
        <f t="shared" si="1611"/>
        <v/>
      </c>
      <c r="YW215" s="66" t="str">
        <f t="shared" si="1612"/>
        <v/>
      </c>
      <c r="YX215" s="66" t="str">
        <f t="shared" si="1613"/>
        <v/>
      </c>
      <c r="YY215" s="66" t="str">
        <f t="shared" si="1614"/>
        <v/>
      </c>
      <c r="YZ215" s="66" t="str">
        <f t="shared" si="1615"/>
        <v/>
      </c>
      <c r="ZA215" s="66" t="str">
        <f t="shared" si="1616"/>
        <v/>
      </c>
      <c r="ZB215" s="66" t="str">
        <f t="shared" si="1617"/>
        <v/>
      </c>
      <c r="ZC215" s="66" t="str">
        <f t="shared" si="1618"/>
        <v/>
      </c>
      <c r="ZD215" s="66" t="str">
        <f t="shared" si="1619"/>
        <v/>
      </c>
      <c r="ZE215" s="66" t="str">
        <f t="shared" si="1620"/>
        <v/>
      </c>
      <c r="ZF215" s="66" t="str">
        <f t="shared" si="1621"/>
        <v/>
      </c>
      <c r="ZG215" s="66" t="str">
        <f t="shared" si="1622"/>
        <v/>
      </c>
      <c r="ZH215" s="66" t="str">
        <f t="shared" si="1623"/>
        <v/>
      </c>
      <c r="ZI215" s="66" t="str">
        <f t="shared" si="1624"/>
        <v/>
      </c>
      <c r="ZJ215" s="66" t="str">
        <f t="shared" si="1625"/>
        <v/>
      </c>
      <c r="ZK215" s="66" t="str">
        <f t="shared" si="1626"/>
        <v/>
      </c>
      <c r="ZL215" s="66" t="str">
        <f t="shared" si="1627"/>
        <v/>
      </c>
      <c r="ZM215" s="66" t="str">
        <f t="shared" si="1628"/>
        <v/>
      </c>
      <c r="ZN215" s="66" t="str">
        <f t="shared" si="1629"/>
        <v/>
      </c>
      <c r="ZO215" s="66" t="str">
        <f t="shared" si="1630"/>
        <v/>
      </c>
      <c r="ZP215" s="66" t="str">
        <f t="shared" si="1631"/>
        <v/>
      </c>
      <c r="ZQ215" s="66" t="str">
        <f t="shared" si="1632"/>
        <v/>
      </c>
      <c r="ZR215" s="66" t="str">
        <f t="shared" si="1633"/>
        <v/>
      </c>
      <c r="ZS215" s="66" t="str">
        <f t="shared" si="1634"/>
        <v/>
      </c>
      <c r="ZT215" s="66" t="str">
        <f t="shared" si="1635"/>
        <v/>
      </c>
      <c r="ZU215" s="66" t="str">
        <f t="shared" si="1636"/>
        <v/>
      </c>
      <c r="ZV215" s="66" t="str">
        <f t="shared" si="1637"/>
        <v/>
      </c>
      <c r="ZW215" s="66" t="str">
        <f t="shared" si="1638"/>
        <v/>
      </c>
      <c r="ZX215" s="66" t="str">
        <f t="shared" si="1639"/>
        <v/>
      </c>
      <c r="ZY215" s="66" t="str">
        <f t="shared" si="1640"/>
        <v/>
      </c>
      <c r="ZZ215" s="66" t="str">
        <f t="shared" si="1641"/>
        <v/>
      </c>
      <c r="AAA215" s="66" t="str">
        <f t="shared" si="1642"/>
        <v/>
      </c>
      <c r="AAB215" s="66" t="str">
        <f t="shared" si="1643"/>
        <v/>
      </c>
      <c r="AAC215" s="66" t="str">
        <f t="shared" si="1644"/>
        <v/>
      </c>
      <c r="AAD215" s="66" t="str">
        <f t="shared" si="1645"/>
        <v/>
      </c>
      <c r="AAE215" s="66" t="str">
        <f t="shared" si="1646"/>
        <v/>
      </c>
      <c r="AAF215" s="66" t="str">
        <f t="shared" si="1647"/>
        <v/>
      </c>
      <c r="AAG215" s="66" t="str">
        <f t="shared" si="1648"/>
        <v/>
      </c>
      <c r="AAH215" s="66" t="str">
        <f t="shared" si="1649"/>
        <v/>
      </c>
      <c r="AAI215" s="66" t="str">
        <f t="shared" si="1650"/>
        <v/>
      </c>
      <c r="AAJ215" s="66" t="str">
        <f t="shared" si="1651"/>
        <v/>
      </c>
      <c r="AAK215" s="66" t="str">
        <f t="shared" si="1652"/>
        <v/>
      </c>
      <c r="AAL215" s="66" t="str">
        <f t="shared" si="1653"/>
        <v/>
      </c>
      <c r="AAM215" s="66" t="str">
        <f t="shared" si="1654"/>
        <v/>
      </c>
      <c r="AAN215" s="66" t="str">
        <f t="shared" si="1655"/>
        <v/>
      </c>
      <c r="AAO215" s="66" t="str">
        <f t="shared" si="1656"/>
        <v/>
      </c>
      <c r="AAP215" s="66" t="str">
        <f t="shared" si="1657"/>
        <v/>
      </c>
      <c r="AAQ215" s="66" t="str">
        <f t="shared" si="1658"/>
        <v/>
      </c>
      <c r="AAR215" s="66" t="str">
        <f t="shared" si="1659"/>
        <v/>
      </c>
      <c r="AAS215" s="66" t="str">
        <f t="shared" si="1660"/>
        <v/>
      </c>
      <c r="AAT215" s="66" t="str">
        <f t="shared" si="1661"/>
        <v/>
      </c>
      <c r="AAU215" s="66" t="str">
        <f t="shared" si="1662"/>
        <v/>
      </c>
      <c r="AAV215" s="66" t="str">
        <f t="shared" si="1663"/>
        <v/>
      </c>
      <c r="AAW215" s="66" t="str">
        <f t="shared" si="1664"/>
        <v/>
      </c>
      <c r="AAX215" s="66" t="str">
        <f t="shared" si="1665"/>
        <v/>
      </c>
      <c r="AAY215" s="66" t="str">
        <f t="shared" si="1666"/>
        <v/>
      </c>
      <c r="AAZ215" s="66" t="str">
        <f t="shared" si="1667"/>
        <v/>
      </c>
      <c r="ABA215" s="66" t="str">
        <f t="shared" si="1668"/>
        <v/>
      </c>
      <c r="ABB215" s="66" t="str">
        <f t="shared" si="1669"/>
        <v/>
      </c>
      <c r="ABC215" s="66" t="str">
        <f t="shared" si="1670"/>
        <v/>
      </c>
      <c r="ABD215" s="66" t="str">
        <f t="shared" si="1671"/>
        <v/>
      </c>
      <c r="ABE215" s="66" t="str">
        <f t="shared" si="1672"/>
        <v/>
      </c>
      <c r="ABF215" s="66" t="str">
        <f t="shared" si="1673"/>
        <v/>
      </c>
      <c r="ABG215" s="66" t="str">
        <f t="shared" si="1674"/>
        <v/>
      </c>
      <c r="ABH215" s="66" t="str">
        <f t="shared" si="1675"/>
        <v/>
      </c>
      <c r="ABI215" s="66" t="str">
        <f t="shared" si="1676"/>
        <v/>
      </c>
      <c r="ABJ215" s="66" t="str">
        <f t="shared" si="1677"/>
        <v/>
      </c>
      <c r="ABK215" s="66" t="str">
        <f t="shared" si="1678"/>
        <v/>
      </c>
      <c r="ABL215" s="66" t="str">
        <f t="shared" si="1679"/>
        <v/>
      </c>
      <c r="ABM215" s="66" t="str">
        <f t="shared" si="1680"/>
        <v/>
      </c>
      <c r="ABN215" s="66" t="str">
        <f t="shared" si="1681"/>
        <v/>
      </c>
      <c r="ABO215" s="66" t="str">
        <f t="shared" si="1682"/>
        <v/>
      </c>
      <c r="ABP215" s="66" t="str">
        <f t="shared" si="1683"/>
        <v/>
      </c>
      <c r="ABQ215" s="66" t="str">
        <f t="shared" si="1684"/>
        <v/>
      </c>
      <c r="ABR215" s="66" t="str">
        <f t="shared" si="1685"/>
        <v/>
      </c>
      <c r="ABS215" s="66" t="str">
        <f t="shared" si="1686"/>
        <v/>
      </c>
      <c r="ABT215" s="66" t="str">
        <f t="shared" si="1687"/>
        <v/>
      </c>
      <c r="ABU215" s="66" t="str">
        <f t="shared" si="1688"/>
        <v/>
      </c>
      <c r="ABV215" s="66" t="str">
        <f t="shared" si="1689"/>
        <v/>
      </c>
      <c r="ABW215" s="66" t="str">
        <f t="shared" si="1690"/>
        <v/>
      </c>
      <c r="ABX215" s="66" t="str">
        <f t="shared" si="1691"/>
        <v/>
      </c>
      <c r="ABY215" s="66" t="str">
        <f t="shared" si="1692"/>
        <v/>
      </c>
      <c r="ABZ215" s="66" t="str">
        <f t="shared" si="1693"/>
        <v/>
      </c>
      <c r="ACA215" s="66" t="str">
        <f t="shared" si="1694"/>
        <v/>
      </c>
      <c r="ACB215" s="66" t="str">
        <f t="shared" si="1695"/>
        <v/>
      </c>
      <c r="ACC215" s="66" t="str">
        <f t="shared" si="1696"/>
        <v/>
      </c>
      <c r="ACD215" s="66" t="str">
        <f t="shared" si="1697"/>
        <v/>
      </c>
      <c r="ACE215" s="66" t="str">
        <f t="shared" si="1698"/>
        <v/>
      </c>
      <c r="ACF215" s="66" t="str">
        <f t="shared" si="1699"/>
        <v/>
      </c>
      <c r="ACG215" s="66" t="str">
        <f t="shared" si="1700"/>
        <v/>
      </c>
      <c r="ACH215" s="66" t="str">
        <f t="shared" si="1701"/>
        <v/>
      </c>
      <c r="ACI215" s="66" t="str">
        <f t="shared" si="1702"/>
        <v/>
      </c>
      <c r="ACJ215" s="66" t="str">
        <f t="shared" si="1703"/>
        <v/>
      </c>
      <c r="ACK215" s="66" t="str">
        <f t="shared" si="1704"/>
        <v/>
      </c>
      <c r="ACL215" s="66" t="str">
        <f t="shared" si="1705"/>
        <v/>
      </c>
      <c r="ACM215" s="66" t="str">
        <f t="shared" ref="ACM215:ACN215" si="1729">IF(AND(ACS$3="Unit", ACL215=""), "", IF(AND(ACS$3="Unit", ACL215="-"),"", IF(ACS$3="Unit", "kg/GJ delivered", IF(AND(NY215&lt;&gt;"", NY215&lt;&gt;"-", NX215="-"),"", IF($H215="","", IF(NX215="nd", "",IF(NX215="&lt;n.a.&gt;", "", IF(NY215="#/MJ", "", IF(NY215="kg/GJ delivered",NX215,IF(NY215="g/MJ delivered",NX215,IF(NY215="kg/MJ delivered",NX215*1000,IF(NY215="mg/MJ delivered",NX215/1000,IF(NY215="g/kg",((NX215)*(1/$I215)*(1/$H215)),IF(NY215="mg/kg",((NX215/1000)*(1/$I215)*(1/$H215)),IF(NY215="mg/MJ delivered",NX215/1000,IF(NY215="-","","Error"))))))))))))))))</f>
        <v/>
      </c>
      <c r="ACN215" s="66" t="str">
        <f t="shared" si="1729"/>
        <v/>
      </c>
      <c r="ACO215" s="66" t="str">
        <f t="shared" si="1707"/>
        <v/>
      </c>
      <c r="ACP215" s="66" t="str">
        <f t="shared" si="1708"/>
        <v/>
      </c>
      <c r="ACQ215" s="66" t="str">
        <f t="shared" si="1709"/>
        <v/>
      </c>
      <c r="ACR215" s="66" t="str">
        <f t="shared" si="1710"/>
        <v/>
      </c>
      <c r="ACS215" s="66" t="str">
        <f t="shared" si="1711"/>
        <v/>
      </c>
      <c r="ACT215" s="66" t="str">
        <f t="shared" si="1712"/>
        <v/>
      </c>
    </row>
    <row r="216" spans="2:774" ht="15.75" customHeight="1" x14ac:dyDescent="0.25">
      <c r="B216" s="66">
        <v>313</v>
      </c>
      <c r="C216" s="66" t="s">
        <v>1133</v>
      </c>
      <c r="D216" s="66" t="s">
        <v>1115</v>
      </c>
      <c r="E216" s="156" t="s">
        <v>858</v>
      </c>
      <c r="F216" s="66" t="s">
        <v>497</v>
      </c>
      <c r="G216" s="66" t="s">
        <v>490</v>
      </c>
      <c r="H216" s="126">
        <v>0.122</v>
      </c>
      <c r="I216" s="130">
        <f>'Heating Values'!$D$23</f>
        <v>15.3</v>
      </c>
      <c r="J216" s="66" t="str">
        <f t="shared" si="1320"/>
        <v>Firewood, Traditional, CN</v>
      </c>
      <c r="K216" s="66" t="s">
        <v>1254</v>
      </c>
      <c r="L216" s="66" t="s">
        <v>1254</v>
      </c>
      <c r="M216" s="66" t="s">
        <v>1254</v>
      </c>
      <c r="N216" s="66" t="s">
        <v>1254</v>
      </c>
      <c r="O216" s="66" t="s">
        <v>1117</v>
      </c>
      <c r="P216" s="66" t="str">
        <f t="shared" si="1327"/>
        <v>CN</v>
      </c>
      <c r="Q216" s="66" t="s">
        <v>87</v>
      </c>
      <c r="R216" s="158" t="s">
        <v>128</v>
      </c>
      <c r="S216" s="158" t="s">
        <v>128</v>
      </c>
      <c r="T216" s="158" t="s">
        <v>128</v>
      </c>
      <c r="U216" s="158" t="s">
        <v>128</v>
      </c>
      <c r="V216" s="158" t="s">
        <v>128</v>
      </c>
      <c r="W216" s="158" t="s">
        <v>128</v>
      </c>
      <c r="X216" s="158" t="s">
        <v>128</v>
      </c>
      <c r="Y216" s="158" t="s">
        <v>128</v>
      </c>
      <c r="Z216" s="158" t="s">
        <v>128</v>
      </c>
      <c r="AA216" s="158" t="s">
        <v>128</v>
      </c>
      <c r="AB216" s="158" t="s">
        <v>128</v>
      </c>
      <c r="AC216" s="158" t="s">
        <v>128</v>
      </c>
      <c r="AD216" s="158" t="s">
        <v>128</v>
      </c>
      <c r="AE216" s="158" t="s">
        <v>128</v>
      </c>
      <c r="AF216" s="158" t="s">
        <v>128</v>
      </c>
      <c r="AG216" s="158" t="s">
        <v>128</v>
      </c>
      <c r="AH216" s="158" t="s">
        <v>128</v>
      </c>
      <c r="AI216" s="158" t="s">
        <v>128</v>
      </c>
      <c r="AJ216" s="165" t="s">
        <v>1139</v>
      </c>
      <c r="AK216" s="158" t="s">
        <v>523</v>
      </c>
      <c r="AL216" s="165" t="s">
        <v>618</v>
      </c>
      <c r="AM216" s="158" t="s">
        <v>523</v>
      </c>
      <c r="AN216" s="165" t="s">
        <v>616</v>
      </c>
      <c r="AO216" s="158" t="s">
        <v>523</v>
      </c>
      <c r="AP216" s="158" t="s">
        <v>128</v>
      </c>
      <c r="AQ216" s="158" t="s">
        <v>128</v>
      </c>
      <c r="AR216" s="158" t="s">
        <v>128</v>
      </c>
      <c r="AS216" s="158" t="s">
        <v>128</v>
      </c>
      <c r="AT216" s="158" t="s">
        <v>128</v>
      </c>
      <c r="AU216" s="158" t="s">
        <v>128</v>
      </c>
      <c r="AV216" s="158" t="s">
        <v>128</v>
      </c>
      <c r="AW216" s="158" t="s">
        <v>128</v>
      </c>
      <c r="AX216" s="158" t="s">
        <v>128</v>
      </c>
      <c r="AY216" s="158" t="s">
        <v>128</v>
      </c>
      <c r="AZ216" s="158" t="s">
        <v>128</v>
      </c>
      <c r="BA216" s="158" t="s">
        <v>128</v>
      </c>
      <c r="BB216" s="158" t="s">
        <v>128</v>
      </c>
      <c r="BC216" s="158" t="s">
        <v>128</v>
      </c>
      <c r="BD216" s="158" t="s">
        <v>128</v>
      </c>
      <c r="BE216" s="158" t="s">
        <v>128</v>
      </c>
      <c r="BF216" s="158" t="s">
        <v>128</v>
      </c>
      <c r="BG216" s="158" t="s">
        <v>128</v>
      </c>
      <c r="BH216" s="158" t="s">
        <v>128</v>
      </c>
      <c r="BI216" s="158" t="s">
        <v>128</v>
      </c>
      <c r="BJ216" s="158" t="s">
        <v>128</v>
      </c>
      <c r="BK216" s="158" t="s">
        <v>128</v>
      </c>
      <c r="BL216" s="158" t="s">
        <v>128</v>
      </c>
      <c r="BM216" s="158" t="s">
        <v>128</v>
      </c>
      <c r="BN216" s="158" t="s">
        <v>128</v>
      </c>
      <c r="BO216" s="158" t="s">
        <v>128</v>
      </c>
      <c r="BP216" s="158" t="s">
        <v>128</v>
      </c>
      <c r="BQ216" s="158" t="s">
        <v>128</v>
      </c>
      <c r="BR216" s="158" t="s">
        <v>128</v>
      </c>
      <c r="BS216" s="158" t="s">
        <v>128</v>
      </c>
      <c r="BT216" s="158" t="s">
        <v>128</v>
      </c>
      <c r="BU216" s="158" t="s">
        <v>128</v>
      </c>
      <c r="BV216" s="158" t="s">
        <v>128</v>
      </c>
      <c r="BW216" s="158" t="s">
        <v>128</v>
      </c>
      <c r="BX216" s="158" t="s">
        <v>128</v>
      </c>
      <c r="BY216" s="158" t="s">
        <v>128</v>
      </c>
      <c r="BZ216" s="158" t="s">
        <v>128</v>
      </c>
      <c r="CA216" s="158" t="s">
        <v>128</v>
      </c>
      <c r="CB216" s="158" t="s">
        <v>128</v>
      </c>
      <c r="CC216" s="158" t="s">
        <v>128</v>
      </c>
      <c r="CD216" s="158" t="s">
        <v>128</v>
      </c>
      <c r="CE216" s="158" t="s">
        <v>128</v>
      </c>
      <c r="CF216" s="158" t="s">
        <v>128</v>
      </c>
      <c r="CG216" s="158" t="s">
        <v>128</v>
      </c>
      <c r="CH216" s="158" t="s">
        <v>128</v>
      </c>
      <c r="CI216" s="158" t="s">
        <v>128</v>
      </c>
      <c r="CJ216" s="158" t="s">
        <v>128</v>
      </c>
      <c r="CK216" s="158" t="s">
        <v>128</v>
      </c>
      <c r="CL216" s="158" t="s">
        <v>128</v>
      </c>
      <c r="CM216" s="158" t="s">
        <v>128</v>
      </c>
      <c r="CN216" s="158" t="s">
        <v>128</v>
      </c>
      <c r="CO216" s="158" t="s">
        <v>128</v>
      </c>
      <c r="CP216" s="158" t="s">
        <v>128</v>
      </c>
      <c r="CQ216" s="158" t="s">
        <v>128</v>
      </c>
      <c r="CR216" s="158" t="s">
        <v>128</v>
      </c>
      <c r="CS216" s="158" t="s">
        <v>128</v>
      </c>
      <c r="CT216" s="158" t="s">
        <v>128</v>
      </c>
      <c r="CU216" s="158" t="s">
        <v>128</v>
      </c>
      <c r="CV216" s="158" t="s">
        <v>128</v>
      </c>
      <c r="CW216" s="158" t="s">
        <v>128</v>
      </c>
      <c r="CX216" s="158" t="s">
        <v>128</v>
      </c>
      <c r="CY216" s="158" t="s">
        <v>128</v>
      </c>
      <c r="CZ216" s="158" t="s">
        <v>128</v>
      </c>
      <c r="DA216" s="158" t="s">
        <v>128</v>
      </c>
      <c r="DB216" s="158" t="s">
        <v>128</v>
      </c>
      <c r="DC216" s="158" t="s">
        <v>128</v>
      </c>
      <c r="DD216" s="158" t="s">
        <v>128</v>
      </c>
      <c r="DE216" s="158" t="s">
        <v>128</v>
      </c>
      <c r="DF216" s="158" t="s">
        <v>128</v>
      </c>
      <c r="DG216" s="158" t="s">
        <v>128</v>
      </c>
      <c r="DH216" s="158" t="s">
        <v>128</v>
      </c>
      <c r="DI216" s="158" t="s">
        <v>128</v>
      </c>
      <c r="DJ216" s="158" t="s">
        <v>128</v>
      </c>
      <c r="DK216" s="158" t="s">
        <v>128</v>
      </c>
      <c r="DL216" s="158" t="s">
        <v>128</v>
      </c>
      <c r="DM216" s="158" t="s">
        <v>128</v>
      </c>
      <c r="DN216" s="158" t="s">
        <v>128</v>
      </c>
      <c r="DO216" s="158" t="s">
        <v>128</v>
      </c>
      <c r="DP216" s="158" t="s">
        <v>128</v>
      </c>
      <c r="DQ216" s="158" t="s">
        <v>128</v>
      </c>
      <c r="DR216" s="158" t="s">
        <v>128</v>
      </c>
      <c r="DS216" s="158" t="s">
        <v>128</v>
      </c>
      <c r="DT216" s="158" t="s">
        <v>128</v>
      </c>
      <c r="DU216" s="158" t="s">
        <v>128</v>
      </c>
      <c r="DV216" s="158" t="s">
        <v>128</v>
      </c>
      <c r="DW216" s="158" t="s">
        <v>128</v>
      </c>
      <c r="DX216" s="158" t="s">
        <v>128</v>
      </c>
      <c r="DY216" s="158" t="s">
        <v>128</v>
      </c>
      <c r="DZ216" s="158" t="s">
        <v>128</v>
      </c>
      <c r="EA216" s="158" t="s">
        <v>128</v>
      </c>
      <c r="EB216" s="158" t="s">
        <v>128</v>
      </c>
      <c r="EC216" s="158" t="s">
        <v>128</v>
      </c>
      <c r="ED216" s="158" t="s">
        <v>128</v>
      </c>
      <c r="EE216" s="158" t="s">
        <v>128</v>
      </c>
      <c r="EF216" s="158" t="s">
        <v>128</v>
      </c>
      <c r="EG216" s="158" t="s">
        <v>128</v>
      </c>
      <c r="EH216" s="158" t="s">
        <v>128</v>
      </c>
      <c r="EI216" s="158" t="s">
        <v>128</v>
      </c>
      <c r="EJ216" s="158" t="s">
        <v>128</v>
      </c>
      <c r="EK216" s="158" t="s">
        <v>128</v>
      </c>
      <c r="EL216" s="158" t="s">
        <v>128</v>
      </c>
      <c r="EM216" s="158" t="s">
        <v>128</v>
      </c>
      <c r="EN216" s="158" t="s">
        <v>128</v>
      </c>
      <c r="EO216" s="158" t="s">
        <v>128</v>
      </c>
      <c r="EP216" s="158" t="s">
        <v>128</v>
      </c>
      <c r="EQ216" s="158" t="s">
        <v>128</v>
      </c>
      <c r="ER216" s="158" t="s">
        <v>128</v>
      </c>
      <c r="ES216" s="158" t="s">
        <v>128</v>
      </c>
      <c r="ET216" s="158" t="s">
        <v>128</v>
      </c>
      <c r="EU216" s="158" t="s">
        <v>128</v>
      </c>
      <c r="EV216" s="158" t="s">
        <v>128</v>
      </c>
      <c r="EW216" s="158" t="s">
        <v>128</v>
      </c>
      <c r="EX216" s="158" t="s">
        <v>128</v>
      </c>
      <c r="EY216" s="158" t="s">
        <v>128</v>
      </c>
      <c r="EZ216" s="158" t="s">
        <v>128</v>
      </c>
      <c r="FA216" s="158" t="s">
        <v>128</v>
      </c>
      <c r="FB216" s="158" t="s">
        <v>128</v>
      </c>
      <c r="FC216" s="158" t="s">
        <v>128</v>
      </c>
      <c r="FD216" s="158" t="s">
        <v>128</v>
      </c>
      <c r="FE216" s="158" t="s">
        <v>128</v>
      </c>
      <c r="FF216" s="158" t="s">
        <v>128</v>
      </c>
      <c r="FG216" s="158" t="s">
        <v>128</v>
      </c>
      <c r="FH216" s="158" t="s">
        <v>128</v>
      </c>
      <c r="FI216" s="158" t="s">
        <v>128</v>
      </c>
      <c r="FJ216" s="158" t="s">
        <v>128</v>
      </c>
      <c r="FK216" s="158" t="s">
        <v>128</v>
      </c>
      <c r="FL216" s="158" t="s">
        <v>128</v>
      </c>
      <c r="FM216" s="158" t="s">
        <v>128</v>
      </c>
      <c r="FN216" s="158" t="s">
        <v>128</v>
      </c>
      <c r="FO216" s="158" t="s">
        <v>128</v>
      </c>
      <c r="FP216" s="158" t="s">
        <v>128</v>
      </c>
      <c r="FQ216" s="158" t="s">
        <v>128</v>
      </c>
      <c r="FR216" s="158" t="s">
        <v>128</v>
      </c>
      <c r="FS216" s="158" t="s">
        <v>128</v>
      </c>
      <c r="FT216" s="158" t="s">
        <v>128</v>
      </c>
      <c r="FU216" s="158" t="s">
        <v>128</v>
      </c>
      <c r="FV216" s="158" t="s">
        <v>128</v>
      </c>
      <c r="FW216" s="158" t="s">
        <v>128</v>
      </c>
      <c r="FX216" s="158" t="s">
        <v>128</v>
      </c>
      <c r="FY216" s="158" t="s">
        <v>128</v>
      </c>
      <c r="FZ216" s="158" t="s">
        <v>128</v>
      </c>
      <c r="GA216" s="158" t="s">
        <v>128</v>
      </c>
      <c r="GB216" s="158" t="s">
        <v>128</v>
      </c>
      <c r="GC216" s="158" t="s">
        <v>128</v>
      </c>
      <c r="GD216" s="158" t="s">
        <v>128</v>
      </c>
      <c r="GE216" s="158" t="s">
        <v>128</v>
      </c>
      <c r="GF216" s="158" t="s">
        <v>128</v>
      </c>
      <c r="GG216" s="158" t="s">
        <v>128</v>
      </c>
      <c r="GH216" s="158" t="s">
        <v>128</v>
      </c>
      <c r="GI216" s="158" t="s">
        <v>128</v>
      </c>
      <c r="GJ216" s="158" t="s">
        <v>128</v>
      </c>
      <c r="GK216" s="158" t="s">
        <v>128</v>
      </c>
      <c r="GL216" s="158" t="s">
        <v>128</v>
      </c>
      <c r="GM216" s="158" t="s">
        <v>128</v>
      </c>
      <c r="GN216" s="158" t="s">
        <v>128</v>
      </c>
      <c r="GO216" s="158" t="s">
        <v>128</v>
      </c>
      <c r="GP216" s="158" t="s">
        <v>128</v>
      </c>
      <c r="GQ216" s="158" t="s">
        <v>128</v>
      </c>
      <c r="GR216" s="158" t="s">
        <v>128</v>
      </c>
      <c r="GS216" s="158" t="s">
        <v>128</v>
      </c>
      <c r="GT216" s="158" t="s">
        <v>128</v>
      </c>
      <c r="GU216" s="158" t="s">
        <v>128</v>
      </c>
      <c r="GV216" s="158" t="s">
        <v>128</v>
      </c>
      <c r="GW216" s="158" t="s">
        <v>128</v>
      </c>
      <c r="GX216" s="158" t="s">
        <v>128</v>
      </c>
      <c r="GY216" s="158" t="s">
        <v>128</v>
      </c>
      <c r="GZ216" s="158" t="s">
        <v>128</v>
      </c>
      <c r="HA216" s="158" t="s">
        <v>128</v>
      </c>
      <c r="HB216" s="158" t="s">
        <v>128</v>
      </c>
      <c r="HC216" s="158" t="s">
        <v>128</v>
      </c>
      <c r="HD216" s="158" t="s">
        <v>128</v>
      </c>
      <c r="HE216" s="158" t="s">
        <v>128</v>
      </c>
      <c r="HF216" s="158" t="s">
        <v>128</v>
      </c>
      <c r="HG216" s="158" t="s">
        <v>128</v>
      </c>
      <c r="HH216" s="158" t="s">
        <v>128</v>
      </c>
      <c r="HI216" s="158" t="s">
        <v>128</v>
      </c>
      <c r="HJ216" s="158" t="s">
        <v>128</v>
      </c>
      <c r="HK216" s="158" t="s">
        <v>128</v>
      </c>
      <c r="HL216" s="158" t="s">
        <v>128</v>
      </c>
      <c r="HM216" s="158" t="s">
        <v>128</v>
      </c>
      <c r="HN216" s="158" t="s">
        <v>128</v>
      </c>
      <c r="HO216" s="158" t="s">
        <v>128</v>
      </c>
      <c r="HP216" s="158" t="s">
        <v>128</v>
      </c>
      <c r="HQ216" s="158" t="s">
        <v>128</v>
      </c>
      <c r="HR216" s="158" t="s">
        <v>128</v>
      </c>
      <c r="HS216" s="158" t="s">
        <v>128</v>
      </c>
      <c r="HT216" s="158" t="s">
        <v>128</v>
      </c>
      <c r="HU216" s="158" t="s">
        <v>128</v>
      </c>
      <c r="HV216" s="158" t="s">
        <v>128</v>
      </c>
      <c r="HW216" s="158" t="s">
        <v>128</v>
      </c>
      <c r="HX216" s="158" t="s">
        <v>128</v>
      </c>
      <c r="HY216" s="158" t="s">
        <v>128</v>
      </c>
      <c r="HZ216" s="158" t="s">
        <v>128</v>
      </c>
      <c r="IA216" s="158" t="s">
        <v>128</v>
      </c>
      <c r="IB216" s="158" t="s">
        <v>128</v>
      </c>
      <c r="IC216" s="158" t="s">
        <v>128</v>
      </c>
      <c r="ID216" s="158" t="s">
        <v>128</v>
      </c>
      <c r="IE216" s="158" t="s">
        <v>128</v>
      </c>
      <c r="IF216" s="158" t="s">
        <v>128</v>
      </c>
      <c r="IG216" s="158" t="s">
        <v>128</v>
      </c>
      <c r="IH216" s="158" t="s">
        <v>128</v>
      </c>
      <c r="II216" s="158" t="s">
        <v>128</v>
      </c>
      <c r="IJ216" s="158" t="s">
        <v>128</v>
      </c>
      <c r="IK216" s="158" t="s">
        <v>128</v>
      </c>
      <c r="IL216" s="158" t="s">
        <v>128</v>
      </c>
      <c r="IM216" s="158" t="s">
        <v>128</v>
      </c>
      <c r="IN216" s="158" t="s">
        <v>128</v>
      </c>
      <c r="IO216" s="158" t="s">
        <v>128</v>
      </c>
      <c r="IP216" s="158" t="s">
        <v>128</v>
      </c>
      <c r="IQ216" s="158" t="s">
        <v>128</v>
      </c>
      <c r="IR216" s="158" t="s">
        <v>128</v>
      </c>
      <c r="IS216" s="158" t="s">
        <v>128</v>
      </c>
      <c r="IT216" s="158" t="s">
        <v>128</v>
      </c>
      <c r="IU216" s="158" t="s">
        <v>128</v>
      </c>
      <c r="IV216" s="158" t="s">
        <v>128</v>
      </c>
      <c r="IW216" s="158" t="s">
        <v>128</v>
      </c>
      <c r="IX216" s="158" t="s">
        <v>128</v>
      </c>
      <c r="IY216" s="158" t="s">
        <v>128</v>
      </c>
      <c r="IZ216" s="158" t="s">
        <v>128</v>
      </c>
      <c r="JA216" s="158" t="s">
        <v>128</v>
      </c>
      <c r="JB216" s="158" t="s">
        <v>128</v>
      </c>
      <c r="JC216" s="158" t="s">
        <v>128</v>
      </c>
      <c r="JD216" s="158" t="s">
        <v>128</v>
      </c>
      <c r="JE216" s="158" t="s">
        <v>128</v>
      </c>
      <c r="JF216" s="158" t="s">
        <v>128</v>
      </c>
      <c r="JG216" s="158" t="s">
        <v>128</v>
      </c>
      <c r="JH216" s="158" t="s">
        <v>128</v>
      </c>
      <c r="JI216" s="158" t="s">
        <v>128</v>
      </c>
      <c r="JJ216" s="158" t="s">
        <v>128</v>
      </c>
      <c r="JK216" s="158" t="s">
        <v>128</v>
      </c>
      <c r="JL216" s="158" t="s">
        <v>128</v>
      </c>
      <c r="JM216" s="158" t="s">
        <v>128</v>
      </c>
      <c r="JN216" s="158" t="s">
        <v>128</v>
      </c>
      <c r="JO216" s="158" t="s">
        <v>128</v>
      </c>
      <c r="JP216" s="158" t="s">
        <v>128</v>
      </c>
      <c r="JQ216" s="158" t="s">
        <v>128</v>
      </c>
      <c r="JR216" s="158" t="s">
        <v>128</v>
      </c>
      <c r="JS216" s="158" t="s">
        <v>128</v>
      </c>
      <c r="JT216" s="158" t="s">
        <v>128</v>
      </c>
      <c r="JU216" s="158" t="s">
        <v>128</v>
      </c>
      <c r="JV216" s="158" t="s">
        <v>128</v>
      </c>
      <c r="JW216" s="158" t="s">
        <v>128</v>
      </c>
      <c r="JX216" s="158" t="s">
        <v>128</v>
      </c>
      <c r="JY216" s="158" t="s">
        <v>128</v>
      </c>
      <c r="JZ216" s="158" t="s">
        <v>128</v>
      </c>
      <c r="KA216" s="158" t="s">
        <v>128</v>
      </c>
      <c r="KB216" s="158" t="s">
        <v>128</v>
      </c>
      <c r="KC216" s="158" t="s">
        <v>128</v>
      </c>
      <c r="KD216" s="158" t="s">
        <v>128</v>
      </c>
      <c r="KE216" s="158" t="s">
        <v>128</v>
      </c>
      <c r="KF216" s="158" t="s">
        <v>128</v>
      </c>
      <c r="KG216" s="158" t="s">
        <v>128</v>
      </c>
      <c r="KH216" s="158" t="s">
        <v>128</v>
      </c>
      <c r="KI216" s="158" t="s">
        <v>128</v>
      </c>
      <c r="KJ216" s="158" t="s">
        <v>128</v>
      </c>
      <c r="KK216" s="158" t="s">
        <v>128</v>
      </c>
      <c r="KL216" s="158" t="s">
        <v>128</v>
      </c>
      <c r="KM216" s="158" t="s">
        <v>128</v>
      </c>
      <c r="KN216" s="158" t="s">
        <v>128</v>
      </c>
      <c r="KO216" s="158" t="s">
        <v>128</v>
      </c>
      <c r="KP216" s="158" t="s">
        <v>128</v>
      </c>
      <c r="KQ216" s="158" t="s">
        <v>128</v>
      </c>
      <c r="KR216" s="158" t="s">
        <v>128</v>
      </c>
      <c r="KS216" s="158" t="s">
        <v>128</v>
      </c>
      <c r="KT216" s="158" t="s">
        <v>128</v>
      </c>
      <c r="KU216" s="158" t="s">
        <v>128</v>
      </c>
      <c r="KV216" s="158" t="s">
        <v>128</v>
      </c>
      <c r="KW216" s="158" t="s">
        <v>128</v>
      </c>
      <c r="KX216" s="158" t="s">
        <v>128</v>
      </c>
      <c r="KY216" s="158" t="s">
        <v>128</v>
      </c>
      <c r="KZ216" s="158" t="s">
        <v>128</v>
      </c>
      <c r="LA216" s="158" t="s">
        <v>128</v>
      </c>
      <c r="LB216" s="158" t="s">
        <v>128</v>
      </c>
      <c r="LC216" s="158" t="s">
        <v>128</v>
      </c>
      <c r="LD216" s="158" t="s">
        <v>128</v>
      </c>
      <c r="LE216" s="158" t="s">
        <v>128</v>
      </c>
      <c r="LF216" s="158" t="s">
        <v>128</v>
      </c>
      <c r="LG216" s="158" t="s">
        <v>128</v>
      </c>
      <c r="LH216" s="158" t="s">
        <v>128</v>
      </c>
      <c r="LI216" s="158" t="s">
        <v>128</v>
      </c>
      <c r="LJ216" s="158" t="s">
        <v>128</v>
      </c>
      <c r="LK216" s="158" t="s">
        <v>128</v>
      </c>
      <c r="LL216" s="158" t="s">
        <v>128</v>
      </c>
      <c r="LM216" s="158" t="s">
        <v>128</v>
      </c>
      <c r="LN216" s="158" t="s">
        <v>128</v>
      </c>
      <c r="LO216" s="158" t="s">
        <v>128</v>
      </c>
      <c r="LP216" s="158" t="s">
        <v>128</v>
      </c>
      <c r="LQ216" s="158" t="s">
        <v>128</v>
      </c>
      <c r="LR216" s="158" t="s">
        <v>128</v>
      </c>
      <c r="LS216" s="158" t="s">
        <v>128</v>
      </c>
      <c r="LT216" s="158" t="s">
        <v>128</v>
      </c>
      <c r="LU216" s="158" t="s">
        <v>128</v>
      </c>
      <c r="LV216" s="158" t="s">
        <v>128</v>
      </c>
      <c r="LW216" s="158" t="s">
        <v>128</v>
      </c>
      <c r="LX216" s="158" t="s">
        <v>128</v>
      </c>
      <c r="LY216" s="158" t="s">
        <v>128</v>
      </c>
      <c r="LZ216" s="158" t="s">
        <v>128</v>
      </c>
      <c r="MA216" s="158" t="s">
        <v>128</v>
      </c>
      <c r="MB216" s="158" t="s">
        <v>128</v>
      </c>
      <c r="MC216" s="158" t="s">
        <v>128</v>
      </c>
      <c r="MD216" s="158" t="s">
        <v>128</v>
      </c>
      <c r="ME216" s="158" t="s">
        <v>128</v>
      </c>
      <c r="MF216" s="158" t="s">
        <v>128</v>
      </c>
      <c r="MG216" s="158" t="s">
        <v>128</v>
      </c>
      <c r="MH216" s="158" t="s">
        <v>128</v>
      </c>
      <c r="MI216" s="158" t="s">
        <v>128</v>
      </c>
      <c r="MJ216" s="158" t="s">
        <v>128</v>
      </c>
      <c r="MK216" s="158" t="s">
        <v>128</v>
      </c>
      <c r="ML216" s="158" t="s">
        <v>128</v>
      </c>
      <c r="MM216" s="158" t="s">
        <v>128</v>
      </c>
      <c r="MN216" s="158" t="s">
        <v>128</v>
      </c>
      <c r="MO216" s="158" t="s">
        <v>128</v>
      </c>
      <c r="MP216" s="158" t="s">
        <v>128</v>
      </c>
      <c r="MQ216" s="158" t="s">
        <v>128</v>
      </c>
      <c r="MR216" s="158" t="s">
        <v>128</v>
      </c>
      <c r="MS216" s="158" t="s">
        <v>128</v>
      </c>
      <c r="MT216" s="158" t="s">
        <v>128</v>
      </c>
      <c r="MU216" s="158" t="s">
        <v>128</v>
      </c>
      <c r="MV216" s="158" t="s">
        <v>128</v>
      </c>
      <c r="MW216" s="158" t="s">
        <v>128</v>
      </c>
      <c r="MX216" s="158" t="s">
        <v>128</v>
      </c>
      <c r="MY216" s="158" t="s">
        <v>128</v>
      </c>
      <c r="MZ216" s="158" t="s">
        <v>128</v>
      </c>
      <c r="NA216" s="158" t="s">
        <v>128</v>
      </c>
      <c r="NB216" s="158" t="s">
        <v>128</v>
      </c>
      <c r="NC216" s="158" t="s">
        <v>128</v>
      </c>
      <c r="ND216" s="158" t="s">
        <v>128</v>
      </c>
      <c r="NE216" s="158" t="s">
        <v>128</v>
      </c>
      <c r="NF216" s="158" t="s">
        <v>128</v>
      </c>
      <c r="NG216" s="158" t="s">
        <v>128</v>
      </c>
      <c r="NH216" s="158" t="s">
        <v>128</v>
      </c>
      <c r="NI216" s="158" t="s">
        <v>128</v>
      </c>
      <c r="NJ216" s="158" t="s">
        <v>128</v>
      </c>
      <c r="NK216" s="158" t="s">
        <v>128</v>
      </c>
      <c r="NL216" s="158" t="s">
        <v>128</v>
      </c>
      <c r="NM216" s="158" t="s">
        <v>128</v>
      </c>
      <c r="NN216" s="158" t="s">
        <v>128</v>
      </c>
      <c r="NO216" s="158" t="s">
        <v>128</v>
      </c>
      <c r="NP216" s="158" t="s">
        <v>128</v>
      </c>
      <c r="NQ216" s="158" t="s">
        <v>128</v>
      </c>
      <c r="NR216" s="158" t="s">
        <v>128</v>
      </c>
      <c r="NS216" s="158" t="s">
        <v>128</v>
      </c>
      <c r="NT216" s="158" t="s">
        <v>128</v>
      </c>
      <c r="NU216" s="158" t="s">
        <v>128</v>
      </c>
      <c r="NV216" s="158" t="s">
        <v>128</v>
      </c>
      <c r="NW216" s="158" t="s">
        <v>128</v>
      </c>
      <c r="NX216" s="158" t="s">
        <v>128</v>
      </c>
      <c r="NY216" s="158" t="s">
        <v>128</v>
      </c>
      <c r="NZ216" s="158" t="s">
        <v>128</v>
      </c>
      <c r="OA216" s="158" t="s">
        <v>128</v>
      </c>
      <c r="OB216" s="158" t="s">
        <v>128</v>
      </c>
      <c r="OC216" s="158" t="s">
        <v>128</v>
      </c>
      <c r="OD216" s="158" t="s">
        <v>128</v>
      </c>
      <c r="OE216" s="170" t="s">
        <v>128</v>
      </c>
      <c r="OF216" s="181"/>
      <c r="OG216" s="113" t="str">
        <f t="shared" si="1336"/>
        <v/>
      </c>
      <c r="OH216" s="66" t="str">
        <f t="shared" si="1337"/>
        <v/>
      </c>
      <c r="OI216" s="66" t="str">
        <f t="shared" si="1338"/>
        <v/>
      </c>
      <c r="OJ216" s="66" t="str">
        <f t="shared" si="1339"/>
        <v/>
      </c>
      <c r="OK216" s="66" t="str">
        <f t="shared" si="1340"/>
        <v/>
      </c>
      <c r="OL216" s="66" t="str">
        <f t="shared" si="1341"/>
        <v/>
      </c>
      <c r="OM216" s="66" t="str">
        <f t="shared" si="1342"/>
        <v/>
      </c>
      <c r="ON216" s="66" t="str">
        <f t="shared" si="1343"/>
        <v/>
      </c>
      <c r="OO216" s="66" t="str">
        <f t="shared" si="1344"/>
        <v/>
      </c>
      <c r="OP216" s="66" t="str">
        <f t="shared" si="1345"/>
        <v/>
      </c>
      <c r="OQ216" s="66" t="str">
        <f t="shared" si="1346"/>
        <v/>
      </c>
      <c r="OR216" s="66" t="str">
        <f t="shared" si="1347"/>
        <v/>
      </c>
      <c r="OS216" s="66" t="str">
        <f t="shared" si="1348"/>
        <v/>
      </c>
      <c r="OT216" s="66" t="str">
        <f t="shared" si="1349"/>
        <v/>
      </c>
      <c r="OU216" s="66" t="str">
        <f t="shared" si="1350"/>
        <v/>
      </c>
      <c r="OV216" s="66" t="str">
        <f t="shared" si="1351"/>
        <v/>
      </c>
      <c r="OW216" s="66" t="str">
        <f t="shared" si="1352"/>
        <v/>
      </c>
      <c r="OX216" s="66" t="str">
        <f t="shared" si="1353"/>
        <v/>
      </c>
      <c r="OY216" s="118">
        <f t="shared" si="1354"/>
        <v>2.5179470695381978</v>
      </c>
      <c r="OZ216" s="66" t="str">
        <f t="shared" si="1355"/>
        <v>kg/GJ delivered</v>
      </c>
      <c r="PA216" s="126">
        <f t="shared" si="1356"/>
        <v>0.64288010286081643</v>
      </c>
      <c r="PB216" s="66" t="str">
        <f t="shared" si="1357"/>
        <v>kg/GJ delivered</v>
      </c>
      <c r="PC216" s="118">
        <f t="shared" si="1358"/>
        <v>1.3393335476267008</v>
      </c>
      <c r="PD216" s="66" t="str">
        <f t="shared" si="1359"/>
        <v>kg/GJ delivered</v>
      </c>
      <c r="PE216" s="66" t="str">
        <f t="shared" si="1360"/>
        <v/>
      </c>
      <c r="PF216" s="66" t="str">
        <f t="shared" si="1361"/>
        <v/>
      </c>
      <c r="PG216" s="66" t="str">
        <f t="shared" si="1362"/>
        <v/>
      </c>
      <c r="PH216" s="66" t="str">
        <f t="shared" si="1363"/>
        <v/>
      </c>
      <c r="PI216" s="66" t="str">
        <f t="shared" si="1364"/>
        <v/>
      </c>
      <c r="PJ216" s="66" t="str">
        <f t="shared" si="1365"/>
        <v/>
      </c>
      <c r="PK216" s="66" t="str">
        <f t="shared" si="1366"/>
        <v/>
      </c>
      <c r="PL216" s="66" t="str">
        <f t="shared" si="1367"/>
        <v/>
      </c>
      <c r="PM216" s="66" t="str">
        <f t="shared" si="1368"/>
        <v/>
      </c>
      <c r="PN216" s="66" t="str">
        <f t="shared" si="1369"/>
        <v/>
      </c>
      <c r="PO216" s="66" t="str">
        <f t="shared" si="1370"/>
        <v/>
      </c>
      <c r="PP216" s="66" t="str">
        <f t="shared" si="1371"/>
        <v/>
      </c>
      <c r="PQ216" s="66" t="str">
        <f t="shared" si="1372"/>
        <v/>
      </c>
      <c r="PR216" s="66" t="str">
        <f t="shared" si="1373"/>
        <v/>
      </c>
      <c r="PS216" s="66" t="str">
        <f t="shared" si="1374"/>
        <v/>
      </c>
      <c r="PT216" s="66" t="str">
        <f t="shared" si="1375"/>
        <v/>
      </c>
      <c r="PU216" s="66" t="str">
        <f t="shared" si="1376"/>
        <v/>
      </c>
      <c r="PV216" s="66" t="str">
        <f t="shared" si="1377"/>
        <v/>
      </c>
      <c r="PW216" s="66" t="str">
        <f t="shared" si="1378"/>
        <v/>
      </c>
      <c r="PX216" s="66" t="str">
        <f t="shared" si="1379"/>
        <v/>
      </c>
      <c r="PY216" s="66" t="str">
        <f t="shared" si="1380"/>
        <v/>
      </c>
      <c r="PZ216" s="66" t="str">
        <f t="shared" si="1381"/>
        <v/>
      </c>
      <c r="QA216" s="66" t="str">
        <f t="shared" si="1382"/>
        <v/>
      </c>
      <c r="QB216" s="66" t="str">
        <f t="shared" si="1383"/>
        <v/>
      </c>
      <c r="QC216" s="66" t="str">
        <f t="shared" si="1384"/>
        <v/>
      </c>
      <c r="QD216" s="66" t="str">
        <f t="shared" si="1385"/>
        <v/>
      </c>
      <c r="QE216" s="66" t="str">
        <f t="shared" si="1386"/>
        <v/>
      </c>
      <c r="QF216" s="66" t="str">
        <f t="shared" si="1387"/>
        <v/>
      </c>
      <c r="QG216" s="66" t="str">
        <f t="shared" si="1388"/>
        <v/>
      </c>
      <c r="QH216" s="66" t="str">
        <f t="shared" si="1389"/>
        <v/>
      </c>
      <c r="QI216" s="66" t="str">
        <f t="shared" si="1390"/>
        <v/>
      </c>
      <c r="QJ216" s="66" t="str">
        <f t="shared" si="1391"/>
        <v/>
      </c>
      <c r="QK216" s="66" t="str">
        <f t="shared" si="1392"/>
        <v/>
      </c>
      <c r="QL216" s="66" t="str">
        <f t="shared" si="1393"/>
        <v/>
      </c>
      <c r="QM216" s="66" t="str">
        <f t="shared" si="1394"/>
        <v/>
      </c>
      <c r="QN216" s="66" t="str">
        <f t="shared" si="1395"/>
        <v/>
      </c>
      <c r="QO216" s="66" t="str">
        <f t="shared" si="1396"/>
        <v/>
      </c>
      <c r="QP216" s="66" t="str">
        <f t="shared" si="1397"/>
        <v/>
      </c>
      <c r="QQ216" s="66" t="str">
        <f t="shared" si="1398"/>
        <v/>
      </c>
      <c r="QR216" s="66" t="str">
        <f t="shared" si="1399"/>
        <v/>
      </c>
      <c r="QS216" s="66" t="str">
        <f t="shared" si="1400"/>
        <v/>
      </c>
      <c r="QT216" s="66" t="str">
        <f t="shared" si="1401"/>
        <v/>
      </c>
      <c r="QU216" s="66" t="str">
        <f t="shared" si="1402"/>
        <v/>
      </c>
      <c r="QV216" s="66" t="str">
        <f t="shared" si="1403"/>
        <v/>
      </c>
      <c r="QW216" s="66" t="str">
        <f t="shared" si="1404"/>
        <v/>
      </c>
      <c r="QX216" s="66" t="str">
        <f t="shared" si="1405"/>
        <v/>
      </c>
      <c r="QY216" s="66" t="str">
        <f t="shared" si="1406"/>
        <v/>
      </c>
      <c r="QZ216" s="66" t="str">
        <f t="shared" si="1407"/>
        <v/>
      </c>
      <c r="RA216" s="66" t="str">
        <f t="shared" si="1408"/>
        <v/>
      </c>
      <c r="RB216" s="66" t="str">
        <f t="shared" si="1409"/>
        <v/>
      </c>
      <c r="RC216" s="66" t="str">
        <f t="shared" si="1410"/>
        <v/>
      </c>
      <c r="RD216" s="66" t="str">
        <f t="shared" si="1411"/>
        <v/>
      </c>
      <c r="RE216" s="66" t="str">
        <f t="shared" si="1412"/>
        <v/>
      </c>
      <c r="RF216" s="66" t="str">
        <f t="shared" si="1413"/>
        <v/>
      </c>
      <c r="RG216" s="66" t="str">
        <f t="shared" si="1414"/>
        <v/>
      </c>
      <c r="RH216" s="66" t="str">
        <f t="shared" si="1415"/>
        <v/>
      </c>
      <c r="RI216" s="66" t="str">
        <f t="shared" si="1416"/>
        <v/>
      </c>
      <c r="RJ216" s="66" t="str">
        <f t="shared" si="1417"/>
        <v/>
      </c>
      <c r="RK216" s="66" t="str">
        <f t="shared" si="1418"/>
        <v/>
      </c>
      <c r="RL216" s="66" t="str">
        <f t="shared" si="1419"/>
        <v/>
      </c>
      <c r="RM216" s="66" t="str">
        <f t="shared" si="1420"/>
        <v/>
      </c>
      <c r="RN216" s="66" t="str">
        <f t="shared" si="1421"/>
        <v/>
      </c>
      <c r="RO216" s="66" t="str">
        <f t="shared" si="1422"/>
        <v/>
      </c>
      <c r="RP216" s="66" t="str">
        <f t="shared" si="1423"/>
        <v/>
      </c>
      <c r="RQ216" s="66" t="str">
        <f t="shared" si="1424"/>
        <v/>
      </c>
      <c r="RR216" s="66" t="str">
        <f t="shared" si="1425"/>
        <v/>
      </c>
      <c r="RS216" s="66" t="str">
        <f t="shared" si="1426"/>
        <v/>
      </c>
      <c r="RT216" s="66" t="str">
        <f t="shared" si="1427"/>
        <v/>
      </c>
      <c r="RU216" s="66" t="str">
        <f t="shared" si="1428"/>
        <v/>
      </c>
      <c r="RV216" s="66" t="str">
        <f t="shared" si="1429"/>
        <v/>
      </c>
      <c r="RW216" s="66" t="str">
        <f t="shared" si="1430"/>
        <v/>
      </c>
      <c r="RX216" s="66" t="str">
        <f t="shared" si="1431"/>
        <v/>
      </c>
      <c r="RY216" s="66" t="str">
        <f t="shared" si="1432"/>
        <v/>
      </c>
      <c r="RZ216" s="66" t="str">
        <f t="shared" si="1433"/>
        <v/>
      </c>
      <c r="SA216" s="66" t="str">
        <f t="shared" si="1434"/>
        <v/>
      </c>
      <c r="SB216" s="66" t="str">
        <f t="shared" si="1435"/>
        <v/>
      </c>
      <c r="SC216" s="66" t="str">
        <f t="shared" si="1436"/>
        <v/>
      </c>
      <c r="SD216" s="66" t="str">
        <f t="shared" si="1437"/>
        <v/>
      </c>
      <c r="SE216" s="66" t="str">
        <f t="shared" si="1438"/>
        <v/>
      </c>
      <c r="SF216" s="66" t="str">
        <f t="shared" si="1439"/>
        <v/>
      </c>
      <c r="SG216" s="66" t="str">
        <f t="shared" si="1440"/>
        <v/>
      </c>
      <c r="SH216" s="66" t="str">
        <f t="shared" si="1441"/>
        <v/>
      </c>
      <c r="SI216" s="66" t="str">
        <f t="shared" si="1442"/>
        <v/>
      </c>
      <c r="SJ216" s="66" t="str">
        <f t="shared" si="1443"/>
        <v/>
      </c>
      <c r="SK216" s="66" t="str">
        <f t="shared" si="1444"/>
        <v/>
      </c>
      <c r="SL216" s="66" t="str">
        <f t="shared" si="1445"/>
        <v/>
      </c>
      <c r="SM216" s="66" t="str">
        <f t="shared" si="1446"/>
        <v/>
      </c>
      <c r="SN216" s="66" t="str">
        <f t="shared" si="1447"/>
        <v/>
      </c>
      <c r="SO216" s="66" t="str">
        <f t="shared" si="1448"/>
        <v/>
      </c>
      <c r="SP216" s="66" t="str">
        <f t="shared" si="1449"/>
        <v/>
      </c>
      <c r="SQ216" s="66" t="str">
        <f t="shared" si="1450"/>
        <v/>
      </c>
      <c r="SR216" s="66" t="str">
        <f t="shared" si="1451"/>
        <v/>
      </c>
      <c r="SS216" s="66" t="str">
        <f t="shared" si="1452"/>
        <v/>
      </c>
      <c r="ST216" s="66" t="str">
        <f t="shared" si="1453"/>
        <v/>
      </c>
      <c r="SU216" s="66" t="str">
        <f t="shared" si="1454"/>
        <v/>
      </c>
      <c r="SV216" s="66" t="str">
        <f t="shared" si="1455"/>
        <v/>
      </c>
      <c r="SW216" s="66" t="str">
        <f t="shared" si="1456"/>
        <v/>
      </c>
      <c r="SX216" s="66" t="str">
        <f t="shared" si="1457"/>
        <v/>
      </c>
      <c r="SY216" s="66" t="str">
        <f t="shared" si="1458"/>
        <v/>
      </c>
      <c r="SZ216" s="66" t="str">
        <f t="shared" si="1459"/>
        <v/>
      </c>
      <c r="TA216" s="66" t="str">
        <f t="shared" si="1460"/>
        <v/>
      </c>
      <c r="TB216" s="66" t="str">
        <f t="shared" si="1461"/>
        <v/>
      </c>
      <c r="TC216" s="66" t="str">
        <f t="shared" si="1462"/>
        <v/>
      </c>
      <c r="TD216" s="66" t="str">
        <f t="shared" si="1463"/>
        <v/>
      </c>
      <c r="TE216" s="66" t="str">
        <f t="shared" si="1464"/>
        <v/>
      </c>
      <c r="TF216" s="66" t="str">
        <f t="shared" si="1465"/>
        <v/>
      </c>
      <c r="TG216" s="66" t="str">
        <f t="shared" si="1466"/>
        <v/>
      </c>
      <c r="TH216" s="66" t="str">
        <f t="shared" si="1467"/>
        <v/>
      </c>
      <c r="TI216" s="66" t="str">
        <f t="shared" si="1468"/>
        <v/>
      </c>
      <c r="TJ216" s="66" t="str">
        <f t="shared" si="1469"/>
        <v/>
      </c>
      <c r="TK216" s="66" t="str">
        <f t="shared" si="1470"/>
        <v/>
      </c>
      <c r="TL216" s="66" t="str">
        <f t="shared" si="1471"/>
        <v/>
      </c>
      <c r="TM216" s="66" t="str">
        <f t="shared" si="1472"/>
        <v/>
      </c>
      <c r="TN216" s="66" t="str">
        <f t="shared" si="1473"/>
        <v/>
      </c>
      <c r="TO216" s="66" t="str">
        <f t="shared" si="1474"/>
        <v/>
      </c>
      <c r="TP216" s="66" t="str">
        <f t="shared" si="1475"/>
        <v/>
      </c>
      <c r="TQ216" s="66" t="str">
        <f t="shared" si="1476"/>
        <v/>
      </c>
      <c r="TR216" s="66" t="str">
        <f t="shared" si="1477"/>
        <v/>
      </c>
      <c r="TS216" s="66" t="str">
        <f t="shared" si="1478"/>
        <v/>
      </c>
      <c r="TT216" s="66" t="str">
        <f t="shared" si="1479"/>
        <v/>
      </c>
      <c r="TU216" s="66" t="str">
        <f t="shared" si="1480"/>
        <v/>
      </c>
      <c r="TV216" s="66" t="str">
        <f t="shared" si="1481"/>
        <v/>
      </c>
      <c r="TW216" s="66" t="str">
        <f t="shared" si="1482"/>
        <v/>
      </c>
      <c r="TX216" s="66" t="str">
        <f t="shared" si="1483"/>
        <v/>
      </c>
      <c r="TY216" s="66" t="str">
        <f t="shared" si="1484"/>
        <v/>
      </c>
      <c r="TZ216" s="66" t="str">
        <f t="shared" si="1485"/>
        <v/>
      </c>
      <c r="UA216" s="66" t="str">
        <f t="shared" si="1486"/>
        <v/>
      </c>
      <c r="UB216" s="66" t="str">
        <f t="shared" si="1487"/>
        <v/>
      </c>
      <c r="UC216" s="66" t="str">
        <f t="shared" si="1488"/>
        <v/>
      </c>
      <c r="UD216" s="66" t="str">
        <f t="shared" si="1489"/>
        <v/>
      </c>
      <c r="UE216" s="66" t="str">
        <f t="shared" si="1490"/>
        <v/>
      </c>
      <c r="UF216" s="66" t="str">
        <f t="shared" si="1491"/>
        <v/>
      </c>
      <c r="UG216" s="66" t="str">
        <f t="shared" si="1492"/>
        <v/>
      </c>
      <c r="UH216" s="66" t="str">
        <f t="shared" si="1493"/>
        <v/>
      </c>
      <c r="UI216" s="66" t="str">
        <f t="shared" si="1494"/>
        <v/>
      </c>
      <c r="UJ216" s="66" t="str">
        <f t="shared" si="1495"/>
        <v/>
      </c>
      <c r="UK216" s="66" t="str">
        <f t="shared" si="1496"/>
        <v/>
      </c>
      <c r="UL216" s="66" t="str">
        <f t="shared" si="1497"/>
        <v/>
      </c>
      <c r="UM216" s="66" t="str">
        <f t="shared" si="1498"/>
        <v/>
      </c>
      <c r="UN216" s="66" t="str">
        <f t="shared" si="1499"/>
        <v/>
      </c>
      <c r="UO216" s="66" t="str">
        <f t="shared" si="1500"/>
        <v/>
      </c>
      <c r="UP216" s="66" t="str">
        <f t="shared" si="1501"/>
        <v/>
      </c>
      <c r="UQ216" s="66" t="str">
        <f t="shared" si="1502"/>
        <v/>
      </c>
      <c r="UR216" s="66" t="str">
        <f t="shared" si="1503"/>
        <v/>
      </c>
      <c r="US216" s="66" t="str">
        <f t="shared" si="1504"/>
        <v/>
      </c>
      <c r="UT216" s="66" t="str">
        <f t="shared" si="1505"/>
        <v/>
      </c>
      <c r="UU216" s="66" t="str">
        <f t="shared" si="1506"/>
        <v/>
      </c>
      <c r="UV216" s="66" t="str">
        <f t="shared" si="1507"/>
        <v/>
      </c>
      <c r="UW216" s="66" t="str">
        <f t="shared" si="1508"/>
        <v/>
      </c>
      <c r="UX216" s="66" t="str">
        <f t="shared" si="1509"/>
        <v/>
      </c>
      <c r="UY216" s="66" t="str">
        <f t="shared" si="1510"/>
        <v/>
      </c>
      <c r="UZ216" s="66" t="str">
        <f t="shared" si="1511"/>
        <v/>
      </c>
      <c r="VA216" s="66" t="str">
        <f t="shared" si="1512"/>
        <v/>
      </c>
      <c r="VB216" s="66" t="str">
        <f t="shared" si="1513"/>
        <v/>
      </c>
      <c r="VC216" s="66" t="str">
        <f t="shared" si="1514"/>
        <v/>
      </c>
      <c r="VD216" s="66" t="str">
        <f t="shared" si="1515"/>
        <v/>
      </c>
      <c r="VE216" s="66" t="str">
        <f t="shared" si="1516"/>
        <v/>
      </c>
      <c r="VF216" s="66" t="str">
        <f t="shared" si="1517"/>
        <v/>
      </c>
      <c r="VG216" s="66" t="str">
        <f t="shared" si="1518"/>
        <v/>
      </c>
      <c r="VH216" s="66" t="str">
        <f t="shared" si="1519"/>
        <v/>
      </c>
      <c r="VI216" s="66" t="str">
        <f t="shared" si="1520"/>
        <v/>
      </c>
      <c r="VJ216" s="66" t="str">
        <f t="shared" si="1521"/>
        <v/>
      </c>
      <c r="VK216" s="66" t="str">
        <f t="shared" si="1522"/>
        <v/>
      </c>
      <c r="VL216" s="66" t="str">
        <f t="shared" si="1523"/>
        <v/>
      </c>
      <c r="VM216" s="66" t="str">
        <f t="shared" si="1524"/>
        <v/>
      </c>
      <c r="VN216" s="66" t="str">
        <f t="shared" si="1525"/>
        <v/>
      </c>
      <c r="VO216" s="66" t="str">
        <f t="shared" si="1526"/>
        <v/>
      </c>
      <c r="VP216" s="66" t="str">
        <f t="shared" si="1527"/>
        <v/>
      </c>
      <c r="VQ216" s="66" t="str">
        <f t="shared" si="1528"/>
        <v/>
      </c>
      <c r="VR216" s="66" t="str">
        <f t="shared" si="1529"/>
        <v/>
      </c>
      <c r="VS216" s="66" t="str">
        <f t="shared" si="1530"/>
        <v/>
      </c>
      <c r="VT216" s="66" t="str">
        <f t="shared" si="1531"/>
        <v/>
      </c>
      <c r="VU216" s="66" t="str">
        <f t="shared" si="1532"/>
        <v/>
      </c>
      <c r="VV216" s="66" t="str">
        <f t="shared" si="1533"/>
        <v/>
      </c>
      <c r="VW216" s="66" t="str">
        <f t="shared" si="1534"/>
        <v/>
      </c>
      <c r="VX216" s="66" t="str">
        <f t="shared" si="1535"/>
        <v/>
      </c>
      <c r="VY216" s="66" t="str">
        <f t="shared" si="1536"/>
        <v/>
      </c>
      <c r="VZ216" s="66" t="str">
        <f t="shared" si="1537"/>
        <v/>
      </c>
      <c r="WA216" s="66" t="str">
        <f t="shared" si="1538"/>
        <v/>
      </c>
      <c r="WB216" s="66" t="str">
        <f t="shared" si="1539"/>
        <v/>
      </c>
      <c r="WC216" s="66" t="str">
        <f t="shared" si="1540"/>
        <v/>
      </c>
      <c r="WD216" s="66" t="str">
        <f t="shared" si="1541"/>
        <v/>
      </c>
      <c r="WE216" s="66" t="str">
        <f t="shared" si="1542"/>
        <v/>
      </c>
      <c r="WF216" s="66" t="str">
        <f t="shared" si="1543"/>
        <v/>
      </c>
      <c r="WG216" s="66" t="str">
        <f t="shared" si="1544"/>
        <v/>
      </c>
      <c r="WH216" s="66" t="str">
        <f t="shared" si="1545"/>
        <v/>
      </c>
      <c r="WI216" s="66" t="str">
        <f t="shared" si="1546"/>
        <v/>
      </c>
      <c r="WJ216" s="66" t="str">
        <f t="shared" si="1547"/>
        <v/>
      </c>
      <c r="WK216" s="66" t="str">
        <f t="shared" si="1548"/>
        <v/>
      </c>
      <c r="WL216" s="66" t="str">
        <f t="shared" si="1549"/>
        <v/>
      </c>
      <c r="WM216" s="66" t="str">
        <f t="shared" si="1550"/>
        <v/>
      </c>
      <c r="WN216" s="66" t="str">
        <f t="shared" si="1551"/>
        <v/>
      </c>
      <c r="WO216" s="66" t="str">
        <f t="shared" si="1552"/>
        <v/>
      </c>
      <c r="WP216" s="66" t="str">
        <f t="shared" si="1553"/>
        <v/>
      </c>
      <c r="WQ216" s="66" t="str">
        <f t="shared" si="1554"/>
        <v/>
      </c>
      <c r="WR216" s="66" t="str">
        <f t="shared" si="1555"/>
        <v/>
      </c>
      <c r="WS216" s="66" t="str">
        <f t="shared" si="1556"/>
        <v/>
      </c>
      <c r="WT216" s="66" t="str">
        <f t="shared" si="1557"/>
        <v/>
      </c>
      <c r="WU216" s="66" t="str">
        <f t="shared" si="1558"/>
        <v/>
      </c>
      <c r="WV216" s="66" t="str">
        <f t="shared" si="1559"/>
        <v/>
      </c>
      <c r="WW216" s="66" t="str">
        <f t="shared" si="1560"/>
        <v/>
      </c>
      <c r="WX216" s="66" t="str">
        <f t="shared" si="1561"/>
        <v/>
      </c>
      <c r="WY216" s="66" t="str">
        <f t="shared" si="1562"/>
        <v/>
      </c>
      <c r="WZ216" s="66" t="str">
        <f t="shared" si="1563"/>
        <v/>
      </c>
      <c r="XA216" s="66" t="str">
        <f t="shared" si="1564"/>
        <v/>
      </c>
      <c r="XB216" s="66" t="str">
        <f t="shared" si="1565"/>
        <v/>
      </c>
      <c r="XC216" s="66" t="str">
        <f t="shared" si="1566"/>
        <v/>
      </c>
      <c r="XD216" s="66" t="str">
        <f t="shared" si="1567"/>
        <v/>
      </c>
      <c r="XE216" s="66" t="str">
        <f t="shared" si="1568"/>
        <v/>
      </c>
      <c r="XF216" s="66" t="str">
        <f t="shared" si="1569"/>
        <v/>
      </c>
      <c r="XG216" s="66" t="str">
        <f t="shared" si="1570"/>
        <v/>
      </c>
      <c r="XH216" s="66" t="str">
        <f t="shared" si="1571"/>
        <v/>
      </c>
      <c r="XI216" s="66" t="str">
        <f t="shared" si="1572"/>
        <v/>
      </c>
      <c r="XJ216" s="66" t="str">
        <f t="shared" si="1573"/>
        <v/>
      </c>
      <c r="XK216" s="66" t="str">
        <f t="shared" si="1574"/>
        <v/>
      </c>
      <c r="XL216" s="66" t="str">
        <f t="shared" si="1575"/>
        <v/>
      </c>
      <c r="XM216" s="66" t="str">
        <f t="shared" si="1576"/>
        <v/>
      </c>
      <c r="XN216" s="66" t="str">
        <f t="shared" si="1577"/>
        <v/>
      </c>
      <c r="XO216" s="66" t="str">
        <f t="shared" si="1578"/>
        <v/>
      </c>
      <c r="XP216" s="66" t="str">
        <f t="shared" si="1579"/>
        <v/>
      </c>
      <c r="XQ216" s="66" t="str">
        <f t="shared" si="1580"/>
        <v/>
      </c>
      <c r="XR216" s="66" t="str">
        <f t="shared" si="1581"/>
        <v/>
      </c>
      <c r="XS216" s="66" t="str">
        <f t="shared" si="1582"/>
        <v/>
      </c>
      <c r="XT216" s="66" t="str">
        <f t="shared" si="1583"/>
        <v/>
      </c>
      <c r="XU216" s="66" t="str">
        <f t="shared" si="1584"/>
        <v/>
      </c>
      <c r="XV216" s="66" t="str">
        <f t="shared" si="1585"/>
        <v/>
      </c>
      <c r="XW216" s="66" t="str">
        <f t="shared" si="1586"/>
        <v/>
      </c>
      <c r="XX216" s="66" t="str">
        <f t="shared" si="1587"/>
        <v/>
      </c>
      <c r="XY216" s="66" t="str">
        <f t="shared" si="1588"/>
        <v/>
      </c>
      <c r="XZ216" s="66" t="str">
        <f t="shared" si="1589"/>
        <v/>
      </c>
      <c r="YA216" s="66" t="str">
        <f t="shared" si="1590"/>
        <v/>
      </c>
      <c r="YB216" s="66" t="str">
        <f t="shared" si="1591"/>
        <v/>
      </c>
      <c r="YC216" s="66" t="str">
        <f t="shared" si="1592"/>
        <v/>
      </c>
      <c r="YD216" s="66" t="str">
        <f t="shared" si="1593"/>
        <v/>
      </c>
      <c r="YE216" s="66" t="str">
        <f t="shared" si="1594"/>
        <v/>
      </c>
      <c r="YF216" s="66" t="str">
        <f t="shared" si="1595"/>
        <v/>
      </c>
      <c r="YG216" s="66" t="str">
        <f t="shared" si="1596"/>
        <v/>
      </c>
      <c r="YH216" s="66" t="str">
        <f t="shared" si="1597"/>
        <v/>
      </c>
      <c r="YI216" s="66" t="str">
        <f t="shared" si="1598"/>
        <v/>
      </c>
      <c r="YJ216" s="66" t="str">
        <f t="shared" si="1599"/>
        <v/>
      </c>
      <c r="YK216" s="66" t="str">
        <f t="shared" si="1600"/>
        <v/>
      </c>
      <c r="YL216" s="66" t="str">
        <f t="shared" si="1601"/>
        <v/>
      </c>
      <c r="YM216" s="66" t="str">
        <f t="shared" si="1602"/>
        <v/>
      </c>
      <c r="YN216" s="66" t="str">
        <f t="shared" si="1603"/>
        <v/>
      </c>
      <c r="YO216" s="66" t="str">
        <f t="shared" si="1604"/>
        <v/>
      </c>
      <c r="YP216" s="66" t="str">
        <f t="shared" si="1605"/>
        <v/>
      </c>
      <c r="YQ216" s="66" t="str">
        <f t="shared" si="1606"/>
        <v/>
      </c>
      <c r="YR216" s="66" t="str">
        <f t="shared" si="1607"/>
        <v/>
      </c>
      <c r="YS216" s="66" t="str">
        <f t="shared" si="1608"/>
        <v/>
      </c>
      <c r="YT216" s="66" t="str">
        <f t="shared" si="1609"/>
        <v/>
      </c>
      <c r="YU216" s="66" t="str">
        <f t="shared" si="1610"/>
        <v/>
      </c>
      <c r="YV216" s="66" t="str">
        <f t="shared" si="1611"/>
        <v/>
      </c>
      <c r="YW216" s="66" t="str">
        <f t="shared" si="1612"/>
        <v/>
      </c>
      <c r="YX216" s="66" t="str">
        <f t="shared" si="1613"/>
        <v/>
      </c>
      <c r="YY216" s="66" t="str">
        <f t="shared" si="1614"/>
        <v/>
      </c>
      <c r="YZ216" s="66" t="str">
        <f t="shared" si="1615"/>
        <v/>
      </c>
      <c r="ZA216" s="66" t="str">
        <f t="shared" si="1616"/>
        <v/>
      </c>
      <c r="ZB216" s="66" t="str">
        <f t="shared" si="1617"/>
        <v/>
      </c>
      <c r="ZC216" s="66" t="str">
        <f t="shared" si="1618"/>
        <v/>
      </c>
      <c r="ZD216" s="66" t="str">
        <f t="shared" si="1619"/>
        <v/>
      </c>
      <c r="ZE216" s="66" t="str">
        <f t="shared" si="1620"/>
        <v/>
      </c>
      <c r="ZF216" s="66" t="str">
        <f t="shared" si="1621"/>
        <v/>
      </c>
      <c r="ZG216" s="66" t="str">
        <f t="shared" si="1622"/>
        <v/>
      </c>
      <c r="ZH216" s="66" t="str">
        <f t="shared" si="1623"/>
        <v/>
      </c>
      <c r="ZI216" s="66" t="str">
        <f t="shared" si="1624"/>
        <v/>
      </c>
      <c r="ZJ216" s="66" t="str">
        <f t="shared" si="1625"/>
        <v/>
      </c>
      <c r="ZK216" s="66" t="str">
        <f t="shared" si="1626"/>
        <v/>
      </c>
      <c r="ZL216" s="66" t="str">
        <f t="shared" si="1627"/>
        <v/>
      </c>
      <c r="ZM216" s="66" t="str">
        <f t="shared" si="1628"/>
        <v/>
      </c>
      <c r="ZN216" s="66" t="str">
        <f t="shared" si="1629"/>
        <v/>
      </c>
      <c r="ZO216" s="66" t="str">
        <f t="shared" si="1630"/>
        <v/>
      </c>
      <c r="ZP216" s="66" t="str">
        <f t="shared" si="1631"/>
        <v/>
      </c>
      <c r="ZQ216" s="66" t="str">
        <f t="shared" si="1632"/>
        <v/>
      </c>
      <c r="ZR216" s="66" t="str">
        <f t="shared" si="1633"/>
        <v/>
      </c>
      <c r="ZS216" s="66" t="str">
        <f t="shared" si="1634"/>
        <v/>
      </c>
      <c r="ZT216" s="66" t="str">
        <f t="shared" si="1635"/>
        <v/>
      </c>
      <c r="ZU216" s="66" t="str">
        <f t="shared" si="1636"/>
        <v/>
      </c>
      <c r="ZV216" s="66" t="str">
        <f t="shared" si="1637"/>
        <v/>
      </c>
      <c r="ZW216" s="66" t="str">
        <f t="shared" si="1638"/>
        <v/>
      </c>
      <c r="ZX216" s="66" t="str">
        <f t="shared" si="1639"/>
        <v/>
      </c>
      <c r="ZY216" s="66" t="str">
        <f t="shared" si="1640"/>
        <v/>
      </c>
      <c r="ZZ216" s="66" t="str">
        <f t="shared" si="1641"/>
        <v/>
      </c>
      <c r="AAA216" s="66" t="str">
        <f t="shared" si="1642"/>
        <v/>
      </c>
      <c r="AAB216" s="66" t="str">
        <f t="shared" si="1643"/>
        <v/>
      </c>
      <c r="AAC216" s="66" t="str">
        <f t="shared" si="1644"/>
        <v/>
      </c>
      <c r="AAD216" s="66" t="str">
        <f t="shared" si="1645"/>
        <v/>
      </c>
      <c r="AAE216" s="66" t="str">
        <f t="shared" si="1646"/>
        <v/>
      </c>
      <c r="AAF216" s="66" t="str">
        <f t="shared" si="1647"/>
        <v/>
      </c>
      <c r="AAG216" s="66" t="str">
        <f t="shared" si="1648"/>
        <v/>
      </c>
      <c r="AAH216" s="66" t="str">
        <f t="shared" si="1649"/>
        <v/>
      </c>
      <c r="AAI216" s="66" t="str">
        <f t="shared" si="1650"/>
        <v/>
      </c>
      <c r="AAJ216" s="66" t="str">
        <f t="shared" si="1651"/>
        <v/>
      </c>
      <c r="AAK216" s="66" t="str">
        <f t="shared" si="1652"/>
        <v/>
      </c>
      <c r="AAL216" s="66" t="str">
        <f t="shared" si="1653"/>
        <v/>
      </c>
      <c r="AAM216" s="66" t="str">
        <f t="shared" si="1654"/>
        <v/>
      </c>
      <c r="AAN216" s="66" t="str">
        <f t="shared" si="1655"/>
        <v/>
      </c>
      <c r="AAO216" s="66" t="str">
        <f t="shared" si="1656"/>
        <v/>
      </c>
      <c r="AAP216" s="66" t="str">
        <f t="shared" si="1657"/>
        <v/>
      </c>
      <c r="AAQ216" s="66" t="str">
        <f t="shared" si="1658"/>
        <v/>
      </c>
      <c r="AAR216" s="66" t="str">
        <f t="shared" si="1659"/>
        <v/>
      </c>
      <c r="AAS216" s="66" t="str">
        <f t="shared" si="1660"/>
        <v/>
      </c>
      <c r="AAT216" s="66" t="str">
        <f t="shared" si="1661"/>
        <v/>
      </c>
      <c r="AAU216" s="66" t="str">
        <f t="shared" si="1662"/>
        <v/>
      </c>
      <c r="AAV216" s="66" t="str">
        <f t="shared" si="1663"/>
        <v/>
      </c>
      <c r="AAW216" s="66" t="str">
        <f t="shared" si="1664"/>
        <v/>
      </c>
      <c r="AAX216" s="66" t="str">
        <f t="shared" si="1665"/>
        <v/>
      </c>
      <c r="AAY216" s="66" t="str">
        <f t="shared" si="1666"/>
        <v/>
      </c>
      <c r="AAZ216" s="66" t="str">
        <f t="shared" si="1667"/>
        <v/>
      </c>
      <c r="ABA216" s="66" t="str">
        <f t="shared" si="1668"/>
        <v/>
      </c>
      <c r="ABB216" s="66" t="str">
        <f t="shared" si="1669"/>
        <v/>
      </c>
      <c r="ABC216" s="66" t="str">
        <f t="shared" si="1670"/>
        <v/>
      </c>
      <c r="ABD216" s="66" t="str">
        <f t="shared" si="1671"/>
        <v/>
      </c>
      <c r="ABE216" s="66" t="str">
        <f t="shared" si="1672"/>
        <v/>
      </c>
      <c r="ABF216" s="66" t="str">
        <f t="shared" si="1673"/>
        <v/>
      </c>
      <c r="ABG216" s="66" t="str">
        <f t="shared" si="1674"/>
        <v/>
      </c>
      <c r="ABH216" s="66" t="str">
        <f t="shared" si="1675"/>
        <v/>
      </c>
      <c r="ABI216" s="66" t="str">
        <f t="shared" si="1676"/>
        <v/>
      </c>
      <c r="ABJ216" s="66" t="str">
        <f t="shared" si="1677"/>
        <v/>
      </c>
      <c r="ABK216" s="66" t="str">
        <f t="shared" si="1678"/>
        <v/>
      </c>
      <c r="ABL216" s="66" t="str">
        <f t="shared" si="1679"/>
        <v/>
      </c>
      <c r="ABM216" s="66" t="str">
        <f t="shared" si="1680"/>
        <v/>
      </c>
      <c r="ABN216" s="66" t="str">
        <f t="shared" si="1681"/>
        <v/>
      </c>
      <c r="ABO216" s="66" t="str">
        <f t="shared" si="1682"/>
        <v/>
      </c>
      <c r="ABP216" s="66" t="str">
        <f t="shared" si="1683"/>
        <v/>
      </c>
      <c r="ABQ216" s="66" t="str">
        <f t="shared" si="1684"/>
        <v/>
      </c>
      <c r="ABR216" s="66" t="str">
        <f t="shared" si="1685"/>
        <v/>
      </c>
      <c r="ABS216" s="66" t="str">
        <f t="shared" si="1686"/>
        <v/>
      </c>
      <c r="ABT216" s="66" t="str">
        <f t="shared" si="1687"/>
        <v/>
      </c>
      <c r="ABU216" s="66" t="str">
        <f t="shared" si="1688"/>
        <v/>
      </c>
      <c r="ABV216" s="66" t="str">
        <f t="shared" si="1689"/>
        <v/>
      </c>
      <c r="ABW216" s="66" t="str">
        <f t="shared" si="1690"/>
        <v/>
      </c>
      <c r="ABX216" s="66" t="str">
        <f t="shared" si="1691"/>
        <v/>
      </c>
      <c r="ABY216" s="66" t="str">
        <f t="shared" si="1692"/>
        <v/>
      </c>
      <c r="ABZ216" s="66" t="str">
        <f t="shared" si="1693"/>
        <v/>
      </c>
      <c r="ACA216" s="66" t="str">
        <f t="shared" si="1694"/>
        <v/>
      </c>
      <c r="ACB216" s="66" t="str">
        <f t="shared" si="1695"/>
        <v/>
      </c>
      <c r="ACC216" s="66" t="str">
        <f t="shared" si="1696"/>
        <v/>
      </c>
      <c r="ACD216" s="66" t="str">
        <f t="shared" si="1697"/>
        <v/>
      </c>
      <c r="ACE216" s="66" t="str">
        <f t="shared" si="1698"/>
        <v/>
      </c>
      <c r="ACF216" s="66" t="str">
        <f t="shared" si="1699"/>
        <v/>
      </c>
      <c r="ACG216" s="66" t="str">
        <f t="shared" si="1700"/>
        <v/>
      </c>
      <c r="ACH216" s="66" t="str">
        <f t="shared" si="1701"/>
        <v/>
      </c>
      <c r="ACI216" s="66" t="str">
        <f t="shared" si="1702"/>
        <v/>
      </c>
      <c r="ACJ216" s="66" t="str">
        <f t="shared" si="1703"/>
        <v/>
      </c>
      <c r="ACK216" s="66" t="str">
        <f t="shared" si="1704"/>
        <v/>
      </c>
      <c r="ACL216" s="66" t="str">
        <f t="shared" si="1705"/>
        <v/>
      </c>
      <c r="ACM216" s="66" t="str">
        <f t="shared" ref="ACM216:ACN216" si="1730">IF(AND(ACS$3="Unit", ACL216=""), "", IF(AND(ACS$3="Unit", ACL216="-"),"", IF(ACS$3="Unit", "kg/GJ delivered", IF(AND(NY216&lt;&gt;"", NY216&lt;&gt;"-", NX216="-"),"", IF($H216="","", IF(NX216="nd", "",IF(NX216="&lt;n.a.&gt;", "", IF(NY216="#/MJ", "", IF(NY216="kg/GJ delivered",NX216,IF(NY216="g/MJ delivered",NX216,IF(NY216="kg/MJ delivered",NX216*1000,IF(NY216="mg/MJ delivered",NX216/1000,IF(NY216="g/kg",((NX216)*(1/$I216)*(1/$H216)),IF(NY216="mg/kg",((NX216/1000)*(1/$I216)*(1/$H216)),IF(NY216="mg/MJ delivered",NX216/1000,IF(NY216="-","","Error"))))))))))))))))</f>
        <v/>
      </c>
      <c r="ACN216" s="66" t="str">
        <f t="shared" si="1730"/>
        <v/>
      </c>
      <c r="ACO216" s="66" t="str">
        <f t="shared" si="1707"/>
        <v/>
      </c>
      <c r="ACP216" s="66" t="str">
        <f t="shared" si="1708"/>
        <v/>
      </c>
      <c r="ACQ216" s="66" t="str">
        <f t="shared" si="1709"/>
        <v/>
      </c>
      <c r="ACR216" s="66" t="str">
        <f t="shared" si="1710"/>
        <v/>
      </c>
      <c r="ACS216" s="66" t="str">
        <f t="shared" si="1711"/>
        <v/>
      </c>
      <c r="ACT216" s="66" t="str">
        <f t="shared" si="1712"/>
        <v/>
      </c>
    </row>
    <row r="217" spans="2:774" ht="15.75" customHeight="1" x14ac:dyDescent="0.25">
      <c r="B217" s="66">
        <v>314</v>
      </c>
      <c r="C217" s="66" t="s">
        <v>1134</v>
      </c>
      <c r="D217" s="66" t="s">
        <v>1115</v>
      </c>
      <c r="E217" s="156" t="s">
        <v>859</v>
      </c>
      <c r="F217" s="66" t="s">
        <v>497</v>
      </c>
      <c r="G217" s="66" t="s">
        <v>490</v>
      </c>
      <c r="H217" s="126">
        <v>0.122</v>
      </c>
      <c r="I217" s="130">
        <f>'Heating Values'!$D$23</f>
        <v>15.3</v>
      </c>
      <c r="J217" s="66" t="str">
        <f t="shared" si="1320"/>
        <v>Firewood, Traditional, CN</v>
      </c>
      <c r="K217" s="66" t="s">
        <v>1254</v>
      </c>
      <c r="L217" s="66" t="s">
        <v>1254</v>
      </c>
      <c r="M217" s="66" t="s">
        <v>1254</v>
      </c>
      <c r="N217" s="66" t="s">
        <v>1254</v>
      </c>
      <c r="O217" s="66" t="s">
        <v>1117</v>
      </c>
      <c r="P217" s="66" t="str">
        <f t="shared" si="1327"/>
        <v>CN</v>
      </c>
      <c r="Q217" s="66" t="s">
        <v>87</v>
      </c>
      <c r="R217" s="158" t="s">
        <v>128</v>
      </c>
      <c r="S217" s="158" t="s">
        <v>128</v>
      </c>
      <c r="T217" s="158" t="s">
        <v>128</v>
      </c>
      <c r="U217" s="158" t="s">
        <v>128</v>
      </c>
      <c r="V217" s="158" t="s">
        <v>128</v>
      </c>
      <c r="W217" s="158" t="s">
        <v>128</v>
      </c>
      <c r="X217" s="158" t="s">
        <v>128</v>
      </c>
      <c r="Y217" s="158" t="s">
        <v>128</v>
      </c>
      <c r="Z217" s="158" t="s">
        <v>128</v>
      </c>
      <c r="AA217" s="158" t="s">
        <v>128</v>
      </c>
      <c r="AB217" s="158" t="s">
        <v>128</v>
      </c>
      <c r="AC217" s="158" t="s">
        <v>128</v>
      </c>
      <c r="AD217" s="158" t="s">
        <v>128</v>
      </c>
      <c r="AE217" s="158" t="s">
        <v>128</v>
      </c>
      <c r="AF217" s="158" t="s">
        <v>128</v>
      </c>
      <c r="AG217" s="158" t="s">
        <v>128</v>
      </c>
      <c r="AH217" s="158" t="s">
        <v>128</v>
      </c>
      <c r="AI217" s="158" t="s">
        <v>128</v>
      </c>
      <c r="AJ217" s="165" t="s">
        <v>933</v>
      </c>
      <c r="AK217" s="158" t="s">
        <v>523</v>
      </c>
      <c r="AL217" s="163" t="s">
        <v>1150</v>
      </c>
      <c r="AM217" s="158" t="s">
        <v>523</v>
      </c>
      <c r="AN217" s="165" t="s">
        <v>604</v>
      </c>
      <c r="AO217" s="158" t="s">
        <v>523</v>
      </c>
      <c r="AP217" s="158" t="s">
        <v>128</v>
      </c>
      <c r="AQ217" s="158" t="s">
        <v>128</v>
      </c>
      <c r="AR217" s="158" t="s">
        <v>128</v>
      </c>
      <c r="AS217" s="158" t="s">
        <v>128</v>
      </c>
      <c r="AT217" s="158" t="s">
        <v>128</v>
      </c>
      <c r="AU217" s="158" t="s">
        <v>128</v>
      </c>
      <c r="AV217" s="158" t="s">
        <v>128</v>
      </c>
      <c r="AW217" s="158" t="s">
        <v>128</v>
      </c>
      <c r="AX217" s="158" t="s">
        <v>128</v>
      </c>
      <c r="AY217" s="158" t="s">
        <v>128</v>
      </c>
      <c r="AZ217" s="158" t="s">
        <v>128</v>
      </c>
      <c r="BA217" s="158" t="s">
        <v>128</v>
      </c>
      <c r="BB217" s="158" t="s">
        <v>128</v>
      </c>
      <c r="BC217" s="158" t="s">
        <v>128</v>
      </c>
      <c r="BD217" s="158" t="s">
        <v>128</v>
      </c>
      <c r="BE217" s="158" t="s">
        <v>128</v>
      </c>
      <c r="BF217" s="158" t="s">
        <v>128</v>
      </c>
      <c r="BG217" s="158" t="s">
        <v>128</v>
      </c>
      <c r="BH217" s="158" t="s">
        <v>128</v>
      </c>
      <c r="BI217" s="158" t="s">
        <v>128</v>
      </c>
      <c r="BJ217" s="158" t="s">
        <v>128</v>
      </c>
      <c r="BK217" s="158" t="s">
        <v>128</v>
      </c>
      <c r="BL217" s="158" t="s">
        <v>128</v>
      </c>
      <c r="BM217" s="158" t="s">
        <v>128</v>
      </c>
      <c r="BN217" s="158" t="s">
        <v>128</v>
      </c>
      <c r="BO217" s="158" t="s">
        <v>128</v>
      </c>
      <c r="BP217" s="158" t="s">
        <v>128</v>
      </c>
      <c r="BQ217" s="158" t="s">
        <v>128</v>
      </c>
      <c r="BR217" s="158" t="s">
        <v>128</v>
      </c>
      <c r="BS217" s="158" t="s">
        <v>128</v>
      </c>
      <c r="BT217" s="158" t="s">
        <v>128</v>
      </c>
      <c r="BU217" s="158" t="s">
        <v>128</v>
      </c>
      <c r="BV217" s="158" t="s">
        <v>128</v>
      </c>
      <c r="BW217" s="158" t="s">
        <v>128</v>
      </c>
      <c r="BX217" s="158" t="s">
        <v>128</v>
      </c>
      <c r="BY217" s="158" t="s">
        <v>128</v>
      </c>
      <c r="BZ217" s="158" t="s">
        <v>128</v>
      </c>
      <c r="CA217" s="158" t="s">
        <v>128</v>
      </c>
      <c r="CB217" s="158" t="s">
        <v>128</v>
      </c>
      <c r="CC217" s="158" t="s">
        <v>128</v>
      </c>
      <c r="CD217" s="158" t="s">
        <v>128</v>
      </c>
      <c r="CE217" s="158" t="s">
        <v>128</v>
      </c>
      <c r="CF217" s="158" t="s">
        <v>128</v>
      </c>
      <c r="CG217" s="158" t="s">
        <v>128</v>
      </c>
      <c r="CH217" s="158" t="s">
        <v>128</v>
      </c>
      <c r="CI217" s="158" t="s">
        <v>128</v>
      </c>
      <c r="CJ217" s="158" t="s">
        <v>128</v>
      </c>
      <c r="CK217" s="158" t="s">
        <v>128</v>
      </c>
      <c r="CL217" s="158" t="s">
        <v>128</v>
      </c>
      <c r="CM217" s="158" t="s">
        <v>128</v>
      </c>
      <c r="CN217" s="158" t="s">
        <v>128</v>
      </c>
      <c r="CO217" s="158" t="s">
        <v>128</v>
      </c>
      <c r="CP217" s="158" t="s">
        <v>128</v>
      </c>
      <c r="CQ217" s="158" t="s">
        <v>128</v>
      </c>
      <c r="CR217" s="158" t="s">
        <v>128</v>
      </c>
      <c r="CS217" s="158" t="s">
        <v>128</v>
      </c>
      <c r="CT217" s="158" t="s">
        <v>128</v>
      </c>
      <c r="CU217" s="158" t="s">
        <v>128</v>
      </c>
      <c r="CV217" s="158" t="s">
        <v>128</v>
      </c>
      <c r="CW217" s="158" t="s">
        <v>128</v>
      </c>
      <c r="CX217" s="158" t="s">
        <v>128</v>
      </c>
      <c r="CY217" s="158" t="s">
        <v>128</v>
      </c>
      <c r="CZ217" s="158" t="s">
        <v>128</v>
      </c>
      <c r="DA217" s="158" t="s">
        <v>128</v>
      </c>
      <c r="DB217" s="158" t="s">
        <v>128</v>
      </c>
      <c r="DC217" s="158" t="s">
        <v>128</v>
      </c>
      <c r="DD217" s="158" t="s">
        <v>128</v>
      </c>
      <c r="DE217" s="158" t="s">
        <v>128</v>
      </c>
      <c r="DF217" s="158" t="s">
        <v>128</v>
      </c>
      <c r="DG217" s="158" t="s">
        <v>128</v>
      </c>
      <c r="DH217" s="158" t="s">
        <v>128</v>
      </c>
      <c r="DI217" s="158" t="s">
        <v>128</v>
      </c>
      <c r="DJ217" s="158" t="s">
        <v>128</v>
      </c>
      <c r="DK217" s="158" t="s">
        <v>128</v>
      </c>
      <c r="DL217" s="158" t="s">
        <v>128</v>
      </c>
      <c r="DM217" s="158" t="s">
        <v>128</v>
      </c>
      <c r="DN217" s="158" t="s">
        <v>128</v>
      </c>
      <c r="DO217" s="158" t="s">
        <v>128</v>
      </c>
      <c r="DP217" s="158" t="s">
        <v>128</v>
      </c>
      <c r="DQ217" s="158" t="s">
        <v>128</v>
      </c>
      <c r="DR217" s="158" t="s">
        <v>128</v>
      </c>
      <c r="DS217" s="158" t="s">
        <v>128</v>
      </c>
      <c r="DT217" s="158" t="s">
        <v>128</v>
      </c>
      <c r="DU217" s="158" t="s">
        <v>128</v>
      </c>
      <c r="DV217" s="158" t="s">
        <v>128</v>
      </c>
      <c r="DW217" s="158" t="s">
        <v>128</v>
      </c>
      <c r="DX217" s="158" t="s">
        <v>128</v>
      </c>
      <c r="DY217" s="158" t="s">
        <v>128</v>
      </c>
      <c r="DZ217" s="158" t="s">
        <v>128</v>
      </c>
      <c r="EA217" s="158" t="s">
        <v>128</v>
      </c>
      <c r="EB217" s="158" t="s">
        <v>128</v>
      </c>
      <c r="EC217" s="158" t="s">
        <v>128</v>
      </c>
      <c r="ED217" s="158" t="s">
        <v>128</v>
      </c>
      <c r="EE217" s="158" t="s">
        <v>128</v>
      </c>
      <c r="EF217" s="158" t="s">
        <v>128</v>
      </c>
      <c r="EG217" s="158" t="s">
        <v>128</v>
      </c>
      <c r="EH217" s="158" t="s">
        <v>128</v>
      </c>
      <c r="EI217" s="158" t="s">
        <v>128</v>
      </c>
      <c r="EJ217" s="158" t="s">
        <v>128</v>
      </c>
      <c r="EK217" s="158" t="s">
        <v>128</v>
      </c>
      <c r="EL217" s="158" t="s">
        <v>128</v>
      </c>
      <c r="EM217" s="158" t="s">
        <v>128</v>
      </c>
      <c r="EN217" s="158" t="s">
        <v>128</v>
      </c>
      <c r="EO217" s="158" t="s">
        <v>128</v>
      </c>
      <c r="EP217" s="158" t="s">
        <v>128</v>
      </c>
      <c r="EQ217" s="158" t="s">
        <v>128</v>
      </c>
      <c r="ER217" s="158" t="s">
        <v>128</v>
      </c>
      <c r="ES217" s="158" t="s">
        <v>128</v>
      </c>
      <c r="ET217" s="158" t="s">
        <v>128</v>
      </c>
      <c r="EU217" s="158" t="s">
        <v>128</v>
      </c>
      <c r="EV217" s="158" t="s">
        <v>128</v>
      </c>
      <c r="EW217" s="158" t="s">
        <v>128</v>
      </c>
      <c r="EX217" s="158" t="s">
        <v>128</v>
      </c>
      <c r="EY217" s="158" t="s">
        <v>128</v>
      </c>
      <c r="EZ217" s="158" t="s">
        <v>128</v>
      </c>
      <c r="FA217" s="158" t="s">
        <v>128</v>
      </c>
      <c r="FB217" s="158" t="s">
        <v>128</v>
      </c>
      <c r="FC217" s="158" t="s">
        <v>128</v>
      </c>
      <c r="FD217" s="158" t="s">
        <v>128</v>
      </c>
      <c r="FE217" s="158" t="s">
        <v>128</v>
      </c>
      <c r="FF217" s="158" t="s">
        <v>128</v>
      </c>
      <c r="FG217" s="158" t="s">
        <v>128</v>
      </c>
      <c r="FH217" s="158" t="s">
        <v>128</v>
      </c>
      <c r="FI217" s="158" t="s">
        <v>128</v>
      </c>
      <c r="FJ217" s="158" t="s">
        <v>128</v>
      </c>
      <c r="FK217" s="158" t="s">
        <v>128</v>
      </c>
      <c r="FL217" s="158" t="s">
        <v>128</v>
      </c>
      <c r="FM217" s="158" t="s">
        <v>128</v>
      </c>
      <c r="FN217" s="158" t="s">
        <v>128</v>
      </c>
      <c r="FO217" s="158" t="s">
        <v>128</v>
      </c>
      <c r="FP217" s="158" t="s">
        <v>128</v>
      </c>
      <c r="FQ217" s="158" t="s">
        <v>128</v>
      </c>
      <c r="FR217" s="158" t="s">
        <v>128</v>
      </c>
      <c r="FS217" s="158" t="s">
        <v>128</v>
      </c>
      <c r="FT217" s="158" t="s">
        <v>128</v>
      </c>
      <c r="FU217" s="158" t="s">
        <v>128</v>
      </c>
      <c r="FV217" s="158" t="s">
        <v>128</v>
      </c>
      <c r="FW217" s="158" t="s">
        <v>128</v>
      </c>
      <c r="FX217" s="158" t="s">
        <v>128</v>
      </c>
      <c r="FY217" s="158" t="s">
        <v>128</v>
      </c>
      <c r="FZ217" s="158" t="s">
        <v>128</v>
      </c>
      <c r="GA217" s="158" t="s">
        <v>128</v>
      </c>
      <c r="GB217" s="158" t="s">
        <v>128</v>
      </c>
      <c r="GC217" s="158" t="s">
        <v>128</v>
      </c>
      <c r="GD217" s="158" t="s">
        <v>128</v>
      </c>
      <c r="GE217" s="158" t="s">
        <v>128</v>
      </c>
      <c r="GF217" s="158" t="s">
        <v>128</v>
      </c>
      <c r="GG217" s="158" t="s">
        <v>128</v>
      </c>
      <c r="GH217" s="158" t="s">
        <v>128</v>
      </c>
      <c r="GI217" s="158" t="s">
        <v>128</v>
      </c>
      <c r="GJ217" s="158" t="s">
        <v>128</v>
      </c>
      <c r="GK217" s="158" t="s">
        <v>128</v>
      </c>
      <c r="GL217" s="158" t="s">
        <v>128</v>
      </c>
      <c r="GM217" s="158" t="s">
        <v>128</v>
      </c>
      <c r="GN217" s="158" t="s">
        <v>128</v>
      </c>
      <c r="GO217" s="158" t="s">
        <v>128</v>
      </c>
      <c r="GP217" s="158" t="s">
        <v>128</v>
      </c>
      <c r="GQ217" s="158" t="s">
        <v>128</v>
      </c>
      <c r="GR217" s="158" t="s">
        <v>128</v>
      </c>
      <c r="GS217" s="158" t="s">
        <v>128</v>
      </c>
      <c r="GT217" s="158" t="s">
        <v>128</v>
      </c>
      <c r="GU217" s="158" t="s">
        <v>128</v>
      </c>
      <c r="GV217" s="158" t="s">
        <v>128</v>
      </c>
      <c r="GW217" s="158" t="s">
        <v>128</v>
      </c>
      <c r="GX217" s="158" t="s">
        <v>128</v>
      </c>
      <c r="GY217" s="158" t="s">
        <v>128</v>
      </c>
      <c r="GZ217" s="158" t="s">
        <v>128</v>
      </c>
      <c r="HA217" s="158" t="s">
        <v>128</v>
      </c>
      <c r="HB217" s="158" t="s">
        <v>128</v>
      </c>
      <c r="HC217" s="158" t="s">
        <v>128</v>
      </c>
      <c r="HD217" s="158" t="s">
        <v>128</v>
      </c>
      <c r="HE217" s="158" t="s">
        <v>128</v>
      </c>
      <c r="HF217" s="158" t="s">
        <v>128</v>
      </c>
      <c r="HG217" s="158" t="s">
        <v>128</v>
      </c>
      <c r="HH217" s="158" t="s">
        <v>128</v>
      </c>
      <c r="HI217" s="158" t="s">
        <v>128</v>
      </c>
      <c r="HJ217" s="158" t="s">
        <v>128</v>
      </c>
      <c r="HK217" s="158" t="s">
        <v>128</v>
      </c>
      <c r="HL217" s="158" t="s">
        <v>128</v>
      </c>
      <c r="HM217" s="158" t="s">
        <v>128</v>
      </c>
      <c r="HN217" s="158" t="s">
        <v>128</v>
      </c>
      <c r="HO217" s="158" t="s">
        <v>128</v>
      </c>
      <c r="HP217" s="158" t="s">
        <v>128</v>
      </c>
      <c r="HQ217" s="158" t="s">
        <v>128</v>
      </c>
      <c r="HR217" s="158" t="s">
        <v>128</v>
      </c>
      <c r="HS217" s="158" t="s">
        <v>128</v>
      </c>
      <c r="HT217" s="158" t="s">
        <v>128</v>
      </c>
      <c r="HU217" s="158" t="s">
        <v>128</v>
      </c>
      <c r="HV217" s="158" t="s">
        <v>128</v>
      </c>
      <c r="HW217" s="158" t="s">
        <v>128</v>
      </c>
      <c r="HX217" s="158" t="s">
        <v>128</v>
      </c>
      <c r="HY217" s="158" t="s">
        <v>128</v>
      </c>
      <c r="HZ217" s="158" t="s">
        <v>128</v>
      </c>
      <c r="IA217" s="158" t="s">
        <v>128</v>
      </c>
      <c r="IB217" s="158" t="s">
        <v>128</v>
      </c>
      <c r="IC217" s="158" t="s">
        <v>128</v>
      </c>
      <c r="ID217" s="158" t="s">
        <v>128</v>
      </c>
      <c r="IE217" s="158" t="s">
        <v>128</v>
      </c>
      <c r="IF217" s="158" t="s">
        <v>128</v>
      </c>
      <c r="IG217" s="158" t="s">
        <v>128</v>
      </c>
      <c r="IH217" s="158" t="s">
        <v>128</v>
      </c>
      <c r="II217" s="158" t="s">
        <v>128</v>
      </c>
      <c r="IJ217" s="158" t="s">
        <v>128</v>
      </c>
      <c r="IK217" s="158" t="s">
        <v>128</v>
      </c>
      <c r="IL217" s="158" t="s">
        <v>128</v>
      </c>
      <c r="IM217" s="158" t="s">
        <v>128</v>
      </c>
      <c r="IN217" s="158" t="s">
        <v>128</v>
      </c>
      <c r="IO217" s="158" t="s">
        <v>128</v>
      </c>
      <c r="IP217" s="158" t="s">
        <v>128</v>
      </c>
      <c r="IQ217" s="158" t="s">
        <v>128</v>
      </c>
      <c r="IR217" s="158" t="s">
        <v>128</v>
      </c>
      <c r="IS217" s="158" t="s">
        <v>128</v>
      </c>
      <c r="IT217" s="158" t="s">
        <v>128</v>
      </c>
      <c r="IU217" s="158" t="s">
        <v>128</v>
      </c>
      <c r="IV217" s="158" t="s">
        <v>128</v>
      </c>
      <c r="IW217" s="158" t="s">
        <v>128</v>
      </c>
      <c r="IX217" s="158" t="s">
        <v>128</v>
      </c>
      <c r="IY217" s="158" t="s">
        <v>128</v>
      </c>
      <c r="IZ217" s="158" t="s">
        <v>128</v>
      </c>
      <c r="JA217" s="158" t="s">
        <v>128</v>
      </c>
      <c r="JB217" s="158" t="s">
        <v>128</v>
      </c>
      <c r="JC217" s="158" t="s">
        <v>128</v>
      </c>
      <c r="JD217" s="158" t="s">
        <v>128</v>
      </c>
      <c r="JE217" s="158" t="s">
        <v>128</v>
      </c>
      <c r="JF217" s="158" t="s">
        <v>128</v>
      </c>
      <c r="JG217" s="158" t="s">
        <v>128</v>
      </c>
      <c r="JH217" s="158" t="s">
        <v>128</v>
      </c>
      <c r="JI217" s="158" t="s">
        <v>128</v>
      </c>
      <c r="JJ217" s="158" t="s">
        <v>128</v>
      </c>
      <c r="JK217" s="158" t="s">
        <v>128</v>
      </c>
      <c r="JL217" s="158" t="s">
        <v>128</v>
      </c>
      <c r="JM217" s="158" t="s">
        <v>128</v>
      </c>
      <c r="JN217" s="158" t="s">
        <v>128</v>
      </c>
      <c r="JO217" s="158" t="s">
        <v>128</v>
      </c>
      <c r="JP217" s="158" t="s">
        <v>128</v>
      </c>
      <c r="JQ217" s="158" t="s">
        <v>128</v>
      </c>
      <c r="JR217" s="158" t="s">
        <v>128</v>
      </c>
      <c r="JS217" s="158" t="s">
        <v>128</v>
      </c>
      <c r="JT217" s="158" t="s">
        <v>128</v>
      </c>
      <c r="JU217" s="158" t="s">
        <v>128</v>
      </c>
      <c r="JV217" s="158" t="s">
        <v>128</v>
      </c>
      <c r="JW217" s="158" t="s">
        <v>128</v>
      </c>
      <c r="JX217" s="158" t="s">
        <v>128</v>
      </c>
      <c r="JY217" s="158" t="s">
        <v>128</v>
      </c>
      <c r="JZ217" s="158" t="s">
        <v>128</v>
      </c>
      <c r="KA217" s="158" t="s">
        <v>128</v>
      </c>
      <c r="KB217" s="158" t="s">
        <v>128</v>
      </c>
      <c r="KC217" s="158" t="s">
        <v>128</v>
      </c>
      <c r="KD217" s="158" t="s">
        <v>128</v>
      </c>
      <c r="KE217" s="158" t="s">
        <v>128</v>
      </c>
      <c r="KF217" s="158" t="s">
        <v>128</v>
      </c>
      <c r="KG217" s="158" t="s">
        <v>128</v>
      </c>
      <c r="KH217" s="158" t="s">
        <v>128</v>
      </c>
      <c r="KI217" s="158" t="s">
        <v>128</v>
      </c>
      <c r="KJ217" s="158" t="s">
        <v>128</v>
      </c>
      <c r="KK217" s="158" t="s">
        <v>128</v>
      </c>
      <c r="KL217" s="158" t="s">
        <v>128</v>
      </c>
      <c r="KM217" s="158" t="s">
        <v>128</v>
      </c>
      <c r="KN217" s="158" t="s">
        <v>128</v>
      </c>
      <c r="KO217" s="158" t="s">
        <v>128</v>
      </c>
      <c r="KP217" s="158" t="s">
        <v>128</v>
      </c>
      <c r="KQ217" s="158" t="s">
        <v>128</v>
      </c>
      <c r="KR217" s="158" t="s">
        <v>128</v>
      </c>
      <c r="KS217" s="158" t="s">
        <v>128</v>
      </c>
      <c r="KT217" s="158" t="s">
        <v>128</v>
      </c>
      <c r="KU217" s="158" t="s">
        <v>128</v>
      </c>
      <c r="KV217" s="158" t="s">
        <v>128</v>
      </c>
      <c r="KW217" s="158" t="s">
        <v>128</v>
      </c>
      <c r="KX217" s="158" t="s">
        <v>128</v>
      </c>
      <c r="KY217" s="158" t="s">
        <v>128</v>
      </c>
      <c r="KZ217" s="158" t="s">
        <v>128</v>
      </c>
      <c r="LA217" s="158" t="s">
        <v>128</v>
      </c>
      <c r="LB217" s="158" t="s">
        <v>128</v>
      </c>
      <c r="LC217" s="158" t="s">
        <v>128</v>
      </c>
      <c r="LD217" s="158" t="s">
        <v>128</v>
      </c>
      <c r="LE217" s="158" t="s">
        <v>128</v>
      </c>
      <c r="LF217" s="158" t="s">
        <v>128</v>
      </c>
      <c r="LG217" s="158" t="s">
        <v>128</v>
      </c>
      <c r="LH217" s="158" t="s">
        <v>128</v>
      </c>
      <c r="LI217" s="158" t="s">
        <v>128</v>
      </c>
      <c r="LJ217" s="158" t="s">
        <v>128</v>
      </c>
      <c r="LK217" s="158" t="s">
        <v>128</v>
      </c>
      <c r="LL217" s="158" t="s">
        <v>128</v>
      </c>
      <c r="LM217" s="158" t="s">
        <v>128</v>
      </c>
      <c r="LN217" s="158" t="s">
        <v>128</v>
      </c>
      <c r="LO217" s="158" t="s">
        <v>128</v>
      </c>
      <c r="LP217" s="158" t="s">
        <v>128</v>
      </c>
      <c r="LQ217" s="158" t="s">
        <v>128</v>
      </c>
      <c r="LR217" s="158" t="s">
        <v>128</v>
      </c>
      <c r="LS217" s="158" t="s">
        <v>128</v>
      </c>
      <c r="LT217" s="158" t="s">
        <v>128</v>
      </c>
      <c r="LU217" s="158" t="s">
        <v>128</v>
      </c>
      <c r="LV217" s="158" t="s">
        <v>128</v>
      </c>
      <c r="LW217" s="158" t="s">
        <v>128</v>
      </c>
      <c r="LX217" s="158" t="s">
        <v>128</v>
      </c>
      <c r="LY217" s="158" t="s">
        <v>128</v>
      </c>
      <c r="LZ217" s="158" t="s">
        <v>128</v>
      </c>
      <c r="MA217" s="158" t="s">
        <v>128</v>
      </c>
      <c r="MB217" s="158" t="s">
        <v>128</v>
      </c>
      <c r="MC217" s="158" t="s">
        <v>128</v>
      </c>
      <c r="MD217" s="158" t="s">
        <v>128</v>
      </c>
      <c r="ME217" s="158" t="s">
        <v>128</v>
      </c>
      <c r="MF217" s="158" t="s">
        <v>128</v>
      </c>
      <c r="MG217" s="158" t="s">
        <v>128</v>
      </c>
      <c r="MH217" s="158" t="s">
        <v>128</v>
      </c>
      <c r="MI217" s="158" t="s">
        <v>128</v>
      </c>
      <c r="MJ217" s="158" t="s">
        <v>128</v>
      </c>
      <c r="MK217" s="158" t="s">
        <v>128</v>
      </c>
      <c r="ML217" s="158" t="s">
        <v>128</v>
      </c>
      <c r="MM217" s="158" t="s">
        <v>128</v>
      </c>
      <c r="MN217" s="158" t="s">
        <v>128</v>
      </c>
      <c r="MO217" s="158" t="s">
        <v>128</v>
      </c>
      <c r="MP217" s="158" t="s">
        <v>128</v>
      </c>
      <c r="MQ217" s="158" t="s">
        <v>128</v>
      </c>
      <c r="MR217" s="158" t="s">
        <v>128</v>
      </c>
      <c r="MS217" s="158" t="s">
        <v>128</v>
      </c>
      <c r="MT217" s="158" t="s">
        <v>128</v>
      </c>
      <c r="MU217" s="158" t="s">
        <v>128</v>
      </c>
      <c r="MV217" s="158" t="s">
        <v>128</v>
      </c>
      <c r="MW217" s="158" t="s">
        <v>128</v>
      </c>
      <c r="MX217" s="158" t="s">
        <v>128</v>
      </c>
      <c r="MY217" s="158" t="s">
        <v>128</v>
      </c>
      <c r="MZ217" s="158" t="s">
        <v>128</v>
      </c>
      <c r="NA217" s="158" t="s">
        <v>128</v>
      </c>
      <c r="NB217" s="158" t="s">
        <v>128</v>
      </c>
      <c r="NC217" s="158" t="s">
        <v>128</v>
      </c>
      <c r="ND217" s="158" t="s">
        <v>128</v>
      </c>
      <c r="NE217" s="158" t="s">
        <v>128</v>
      </c>
      <c r="NF217" s="158" t="s">
        <v>128</v>
      </c>
      <c r="NG217" s="158" t="s">
        <v>128</v>
      </c>
      <c r="NH217" s="158" t="s">
        <v>128</v>
      </c>
      <c r="NI217" s="158" t="s">
        <v>128</v>
      </c>
      <c r="NJ217" s="158" t="s">
        <v>128</v>
      </c>
      <c r="NK217" s="158" t="s">
        <v>128</v>
      </c>
      <c r="NL217" s="158" t="s">
        <v>128</v>
      </c>
      <c r="NM217" s="158" t="s">
        <v>128</v>
      </c>
      <c r="NN217" s="158" t="s">
        <v>128</v>
      </c>
      <c r="NO217" s="158" t="s">
        <v>128</v>
      </c>
      <c r="NP217" s="158" t="s">
        <v>128</v>
      </c>
      <c r="NQ217" s="158" t="s">
        <v>128</v>
      </c>
      <c r="NR217" s="158" t="s">
        <v>128</v>
      </c>
      <c r="NS217" s="158" t="s">
        <v>128</v>
      </c>
      <c r="NT217" s="158" t="s">
        <v>128</v>
      </c>
      <c r="NU217" s="158" t="s">
        <v>128</v>
      </c>
      <c r="NV217" s="158" t="s">
        <v>128</v>
      </c>
      <c r="NW217" s="158" t="s">
        <v>128</v>
      </c>
      <c r="NX217" s="158" t="s">
        <v>128</v>
      </c>
      <c r="NY217" s="158" t="s">
        <v>128</v>
      </c>
      <c r="NZ217" s="158" t="s">
        <v>128</v>
      </c>
      <c r="OA217" s="158" t="s">
        <v>128</v>
      </c>
      <c r="OB217" s="158" t="s">
        <v>128</v>
      </c>
      <c r="OC217" s="158" t="s">
        <v>128</v>
      </c>
      <c r="OD217" s="158" t="s">
        <v>128</v>
      </c>
      <c r="OE217" s="170" t="s">
        <v>128</v>
      </c>
      <c r="OF217" s="181"/>
      <c r="OG217" s="113" t="str">
        <f t="shared" si="1336"/>
        <v/>
      </c>
      <c r="OH217" s="66" t="str">
        <f t="shared" si="1337"/>
        <v/>
      </c>
      <c r="OI217" s="66" t="str">
        <f t="shared" si="1338"/>
        <v/>
      </c>
      <c r="OJ217" s="66" t="str">
        <f t="shared" si="1339"/>
        <v/>
      </c>
      <c r="OK217" s="66" t="str">
        <f t="shared" si="1340"/>
        <v/>
      </c>
      <c r="OL217" s="66" t="str">
        <f t="shared" si="1341"/>
        <v/>
      </c>
      <c r="OM217" s="66" t="str">
        <f t="shared" si="1342"/>
        <v/>
      </c>
      <c r="ON217" s="66" t="str">
        <f t="shared" si="1343"/>
        <v/>
      </c>
      <c r="OO217" s="66" t="str">
        <f t="shared" si="1344"/>
        <v/>
      </c>
      <c r="OP217" s="66" t="str">
        <f t="shared" si="1345"/>
        <v/>
      </c>
      <c r="OQ217" s="66" t="str">
        <f t="shared" si="1346"/>
        <v/>
      </c>
      <c r="OR217" s="66" t="str">
        <f t="shared" si="1347"/>
        <v/>
      </c>
      <c r="OS217" s="66" t="str">
        <f t="shared" si="1348"/>
        <v/>
      </c>
      <c r="OT217" s="66" t="str">
        <f t="shared" si="1349"/>
        <v/>
      </c>
      <c r="OU217" s="66" t="str">
        <f t="shared" si="1350"/>
        <v/>
      </c>
      <c r="OV217" s="66" t="str">
        <f t="shared" si="1351"/>
        <v/>
      </c>
      <c r="OW217" s="66" t="str">
        <f t="shared" si="1352"/>
        <v/>
      </c>
      <c r="OX217" s="66" t="str">
        <f t="shared" si="1353"/>
        <v/>
      </c>
      <c r="OY217" s="118">
        <f t="shared" si="1354"/>
        <v>1.6607735990571093</v>
      </c>
      <c r="OZ217" s="66" t="str">
        <f t="shared" si="1355"/>
        <v>kg/GJ delivered</v>
      </c>
      <c r="PA217" s="126">
        <f t="shared" si="1356"/>
        <v>0.3910853959069967</v>
      </c>
      <c r="PB217" s="66" t="str">
        <f t="shared" si="1357"/>
        <v>kg/GJ delivered</v>
      </c>
      <c r="PC217" s="126">
        <f t="shared" si="1358"/>
        <v>0.85717347048108872</v>
      </c>
      <c r="PD217" s="66" t="str">
        <f t="shared" si="1359"/>
        <v>kg/GJ delivered</v>
      </c>
      <c r="PE217" s="66" t="str">
        <f t="shared" si="1360"/>
        <v/>
      </c>
      <c r="PF217" s="66" t="str">
        <f t="shared" si="1361"/>
        <v/>
      </c>
      <c r="PG217" s="66" t="str">
        <f t="shared" si="1362"/>
        <v/>
      </c>
      <c r="PH217" s="66" t="str">
        <f t="shared" si="1363"/>
        <v/>
      </c>
      <c r="PI217" s="66" t="str">
        <f t="shared" si="1364"/>
        <v/>
      </c>
      <c r="PJ217" s="66" t="str">
        <f t="shared" si="1365"/>
        <v/>
      </c>
      <c r="PK217" s="66" t="str">
        <f t="shared" si="1366"/>
        <v/>
      </c>
      <c r="PL217" s="66" t="str">
        <f t="shared" si="1367"/>
        <v/>
      </c>
      <c r="PM217" s="66" t="str">
        <f t="shared" si="1368"/>
        <v/>
      </c>
      <c r="PN217" s="66" t="str">
        <f t="shared" si="1369"/>
        <v/>
      </c>
      <c r="PO217" s="66" t="str">
        <f t="shared" si="1370"/>
        <v/>
      </c>
      <c r="PP217" s="66" t="str">
        <f t="shared" si="1371"/>
        <v/>
      </c>
      <c r="PQ217" s="66" t="str">
        <f t="shared" si="1372"/>
        <v/>
      </c>
      <c r="PR217" s="66" t="str">
        <f t="shared" si="1373"/>
        <v/>
      </c>
      <c r="PS217" s="66" t="str">
        <f t="shared" si="1374"/>
        <v/>
      </c>
      <c r="PT217" s="66" t="str">
        <f t="shared" si="1375"/>
        <v/>
      </c>
      <c r="PU217" s="66" t="str">
        <f t="shared" si="1376"/>
        <v/>
      </c>
      <c r="PV217" s="66" t="str">
        <f t="shared" si="1377"/>
        <v/>
      </c>
      <c r="PW217" s="66" t="str">
        <f t="shared" si="1378"/>
        <v/>
      </c>
      <c r="PX217" s="66" t="str">
        <f t="shared" si="1379"/>
        <v/>
      </c>
      <c r="PY217" s="66" t="str">
        <f t="shared" si="1380"/>
        <v/>
      </c>
      <c r="PZ217" s="66" t="str">
        <f t="shared" si="1381"/>
        <v/>
      </c>
      <c r="QA217" s="66" t="str">
        <f t="shared" si="1382"/>
        <v/>
      </c>
      <c r="QB217" s="66" t="str">
        <f t="shared" si="1383"/>
        <v/>
      </c>
      <c r="QC217" s="66" t="str">
        <f t="shared" si="1384"/>
        <v/>
      </c>
      <c r="QD217" s="66" t="str">
        <f t="shared" si="1385"/>
        <v/>
      </c>
      <c r="QE217" s="66" t="str">
        <f t="shared" si="1386"/>
        <v/>
      </c>
      <c r="QF217" s="66" t="str">
        <f t="shared" si="1387"/>
        <v/>
      </c>
      <c r="QG217" s="66" t="str">
        <f t="shared" si="1388"/>
        <v/>
      </c>
      <c r="QH217" s="66" t="str">
        <f t="shared" si="1389"/>
        <v/>
      </c>
      <c r="QI217" s="66" t="str">
        <f t="shared" si="1390"/>
        <v/>
      </c>
      <c r="QJ217" s="66" t="str">
        <f t="shared" si="1391"/>
        <v/>
      </c>
      <c r="QK217" s="66" t="str">
        <f t="shared" si="1392"/>
        <v/>
      </c>
      <c r="QL217" s="66" t="str">
        <f t="shared" si="1393"/>
        <v/>
      </c>
      <c r="QM217" s="66" t="str">
        <f t="shared" si="1394"/>
        <v/>
      </c>
      <c r="QN217" s="66" t="str">
        <f t="shared" si="1395"/>
        <v/>
      </c>
      <c r="QO217" s="66" t="str">
        <f t="shared" si="1396"/>
        <v/>
      </c>
      <c r="QP217" s="66" t="str">
        <f t="shared" si="1397"/>
        <v/>
      </c>
      <c r="QQ217" s="66" t="str">
        <f t="shared" si="1398"/>
        <v/>
      </c>
      <c r="QR217" s="66" t="str">
        <f t="shared" si="1399"/>
        <v/>
      </c>
      <c r="QS217" s="66" t="str">
        <f t="shared" si="1400"/>
        <v/>
      </c>
      <c r="QT217" s="66" t="str">
        <f t="shared" si="1401"/>
        <v/>
      </c>
      <c r="QU217" s="66" t="str">
        <f t="shared" si="1402"/>
        <v/>
      </c>
      <c r="QV217" s="66" t="str">
        <f t="shared" si="1403"/>
        <v/>
      </c>
      <c r="QW217" s="66" t="str">
        <f t="shared" si="1404"/>
        <v/>
      </c>
      <c r="QX217" s="66" t="str">
        <f t="shared" si="1405"/>
        <v/>
      </c>
      <c r="QY217" s="66" t="str">
        <f t="shared" si="1406"/>
        <v/>
      </c>
      <c r="QZ217" s="66" t="str">
        <f t="shared" si="1407"/>
        <v/>
      </c>
      <c r="RA217" s="66" t="str">
        <f t="shared" si="1408"/>
        <v/>
      </c>
      <c r="RB217" s="66" t="str">
        <f t="shared" si="1409"/>
        <v/>
      </c>
      <c r="RC217" s="66" t="str">
        <f t="shared" si="1410"/>
        <v/>
      </c>
      <c r="RD217" s="66" t="str">
        <f t="shared" si="1411"/>
        <v/>
      </c>
      <c r="RE217" s="66" t="str">
        <f t="shared" si="1412"/>
        <v/>
      </c>
      <c r="RF217" s="66" t="str">
        <f t="shared" si="1413"/>
        <v/>
      </c>
      <c r="RG217" s="66" t="str">
        <f t="shared" si="1414"/>
        <v/>
      </c>
      <c r="RH217" s="66" t="str">
        <f t="shared" si="1415"/>
        <v/>
      </c>
      <c r="RI217" s="66" t="str">
        <f t="shared" si="1416"/>
        <v/>
      </c>
      <c r="RJ217" s="66" t="str">
        <f t="shared" si="1417"/>
        <v/>
      </c>
      <c r="RK217" s="66" t="str">
        <f t="shared" si="1418"/>
        <v/>
      </c>
      <c r="RL217" s="66" t="str">
        <f t="shared" si="1419"/>
        <v/>
      </c>
      <c r="RM217" s="66" t="str">
        <f t="shared" si="1420"/>
        <v/>
      </c>
      <c r="RN217" s="66" t="str">
        <f t="shared" si="1421"/>
        <v/>
      </c>
      <c r="RO217" s="66" t="str">
        <f t="shared" si="1422"/>
        <v/>
      </c>
      <c r="RP217" s="66" t="str">
        <f t="shared" si="1423"/>
        <v/>
      </c>
      <c r="RQ217" s="66" t="str">
        <f t="shared" si="1424"/>
        <v/>
      </c>
      <c r="RR217" s="66" t="str">
        <f t="shared" si="1425"/>
        <v/>
      </c>
      <c r="RS217" s="66" t="str">
        <f t="shared" si="1426"/>
        <v/>
      </c>
      <c r="RT217" s="66" t="str">
        <f t="shared" si="1427"/>
        <v/>
      </c>
      <c r="RU217" s="66" t="str">
        <f t="shared" si="1428"/>
        <v/>
      </c>
      <c r="RV217" s="66" t="str">
        <f t="shared" si="1429"/>
        <v/>
      </c>
      <c r="RW217" s="66" t="str">
        <f t="shared" si="1430"/>
        <v/>
      </c>
      <c r="RX217" s="66" t="str">
        <f t="shared" si="1431"/>
        <v/>
      </c>
      <c r="RY217" s="66" t="str">
        <f t="shared" si="1432"/>
        <v/>
      </c>
      <c r="RZ217" s="66" t="str">
        <f t="shared" si="1433"/>
        <v/>
      </c>
      <c r="SA217" s="66" t="str">
        <f t="shared" si="1434"/>
        <v/>
      </c>
      <c r="SB217" s="66" t="str">
        <f t="shared" si="1435"/>
        <v/>
      </c>
      <c r="SC217" s="66" t="str">
        <f t="shared" si="1436"/>
        <v/>
      </c>
      <c r="SD217" s="66" t="str">
        <f t="shared" si="1437"/>
        <v/>
      </c>
      <c r="SE217" s="66" t="str">
        <f t="shared" si="1438"/>
        <v/>
      </c>
      <c r="SF217" s="66" t="str">
        <f t="shared" si="1439"/>
        <v/>
      </c>
      <c r="SG217" s="66" t="str">
        <f t="shared" si="1440"/>
        <v/>
      </c>
      <c r="SH217" s="66" t="str">
        <f t="shared" si="1441"/>
        <v/>
      </c>
      <c r="SI217" s="66" t="str">
        <f t="shared" si="1442"/>
        <v/>
      </c>
      <c r="SJ217" s="66" t="str">
        <f t="shared" si="1443"/>
        <v/>
      </c>
      <c r="SK217" s="66" t="str">
        <f t="shared" si="1444"/>
        <v/>
      </c>
      <c r="SL217" s="66" t="str">
        <f t="shared" si="1445"/>
        <v/>
      </c>
      <c r="SM217" s="66" t="str">
        <f t="shared" si="1446"/>
        <v/>
      </c>
      <c r="SN217" s="66" t="str">
        <f t="shared" si="1447"/>
        <v/>
      </c>
      <c r="SO217" s="66" t="str">
        <f t="shared" si="1448"/>
        <v/>
      </c>
      <c r="SP217" s="66" t="str">
        <f t="shared" si="1449"/>
        <v/>
      </c>
      <c r="SQ217" s="66" t="str">
        <f t="shared" si="1450"/>
        <v/>
      </c>
      <c r="SR217" s="66" t="str">
        <f t="shared" si="1451"/>
        <v/>
      </c>
      <c r="SS217" s="66" t="str">
        <f t="shared" si="1452"/>
        <v/>
      </c>
      <c r="ST217" s="66" t="str">
        <f t="shared" si="1453"/>
        <v/>
      </c>
      <c r="SU217" s="66" t="str">
        <f t="shared" si="1454"/>
        <v/>
      </c>
      <c r="SV217" s="66" t="str">
        <f t="shared" si="1455"/>
        <v/>
      </c>
      <c r="SW217" s="66" t="str">
        <f t="shared" si="1456"/>
        <v/>
      </c>
      <c r="SX217" s="66" t="str">
        <f t="shared" si="1457"/>
        <v/>
      </c>
      <c r="SY217" s="66" t="str">
        <f t="shared" si="1458"/>
        <v/>
      </c>
      <c r="SZ217" s="66" t="str">
        <f t="shared" si="1459"/>
        <v/>
      </c>
      <c r="TA217" s="66" t="str">
        <f t="shared" si="1460"/>
        <v/>
      </c>
      <c r="TB217" s="66" t="str">
        <f t="shared" si="1461"/>
        <v/>
      </c>
      <c r="TC217" s="66" t="str">
        <f t="shared" si="1462"/>
        <v/>
      </c>
      <c r="TD217" s="66" t="str">
        <f t="shared" si="1463"/>
        <v/>
      </c>
      <c r="TE217" s="66" t="str">
        <f t="shared" si="1464"/>
        <v/>
      </c>
      <c r="TF217" s="66" t="str">
        <f t="shared" si="1465"/>
        <v/>
      </c>
      <c r="TG217" s="66" t="str">
        <f t="shared" si="1466"/>
        <v/>
      </c>
      <c r="TH217" s="66" t="str">
        <f t="shared" si="1467"/>
        <v/>
      </c>
      <c r="TI217" s="66" t="str">
        <f t="shared" si="1468"/>
        <v/>
      </c>
      <c r="TJ217" s="66" t="str">
        <f t="shared" si="1469"/>
        <v/>
      </c>
      <c r="TK217" s="66" t="str">
        <f t="shared" si="1470"/>
        <v/>
      </c>
      <c r="TL217" s="66" t="str">
        <f t="shared" si="1471"/>
        <v/>
      </c>
      <c r="TM217" s="66" t="str">
        <f t="shared" si="1472"/>
        <v/>
      </c>
      <c r="TN217" s="66" t="str">
        <f t="shared" si="1473"/>
        <v/>
      </c>
      <c r="TO217" s="66" t="str">
        <f t="shared" si="1474"/>
        <v/>
      </c>
      <c r="TP217" s="66" t="str">
        <f t="shared" si="1475"/>
        <v/>
      </c>
      <c r="TQ217" s="66" t="str">
        <f t="shared" si="1476"/>
        <v/>
      </c>
      <c r="TR217" s="66" t="str">
        <f t="shared" si="1477"/>
        <v/>
      </c>
      <c r="TS217" s="66" t="str">
        <f t="shared" si="1478"/>
        <v/>
      </c>
      <c r="TT217" s="66" t="str">
        <f t="shared" si="1479"/>
        <v/>
      </c>
      <c r="TU217" s="66" t="str">
        <f t="shared" si="1480"/>
        <v/>
      </c>
      <c r="TV217" s="66" t="str">
        <f t="shared" si="1481"/>
        <v/>
      </c>
      <c r="TW217" s="66" t="str">
        <f t="shared" si="1482"/>
        <v/>
      </c>
      <c r="TX217" s="66" t="str">
        <f t="shared" si="1483"/>
        <v/>
      </c>
      <c r="TY217" s="66" t="str">
        <f t="shared" si="1484"/>
        <v/>
      </c>
      <c r="TZ217" s="66" t="str">
        <f t="shared" si="1485"/>
        <v/>
      </c>
      <c r="UA217" s="66" t="str">
        <f t="shared" si="1486"/>
        <v/>
      </c>
      <c r="UB217" s="66" t="str">
        <f t="shared" si="1487"/>
        <v/>
      </c>
      <c r="UC217" s="66" t="str">
        <f t="shared" si="1488"/>
        <v/>
      </c>
      <c r="UD217" s="66" t="str">
        <f t="shared" si="1489"/>
        <v/>
      </c>
      <c r="UE217" s="66" t="str">
        <f t="shared" si="1490"/>
        <v/>
      </c>
      <c r="UF217" s="66" t="str">
        <f t="shared" si="1491"/>
        <v/>
      </c>
      <c r="UG217" s="66" t="str">
        <f t="shared" si="1492"/>
        <v/>
      </c>
      <c r="UH217" s="66" t="str">
        <f t="shared" si="1493"/>
        <v/>
      </c>
      <c r="UI217" s="66" t="str">
        <f t="shared" si="1494"/>
        <v/>
      </c>
      <c r="UJ217" s="66" t="str">
        <f t="shared" si="1495"/>
        <v/>
      </c>
      <c r="UK217" s="66" t="str">
        <f t="shared" si="1496"/>
        <v/>
      </c>
      <c r="UL217" s="66" t="str">
        <f t="shared" si="1497"/>
        <v/>
      </c>
      <c r="UM217" s="66" t="str">
        <f t="shared" si="1498"/>
        <v/>
      </c>
      <c r="UN217" s="66" t="str">
        <f t="shared" si="1499"/>
        <v/>
      </c>
      <c r="UO217" s="66" t="str">
        <f t="shared" si="1500"/>
        <v/>
      </c>
      <c r="UP217" s="66" t="str">
        <f t="shared" si="1501"/>
        <v/>
      </c>
      <c r="UQ217" s="66" t="str">
        <f t="shared" si="1502"/>
        <v/>
      </c>
      <c r="UR217" s="66" t="str">
        <f t="shared" si="1503"/>
        <v/>
      </c>
      <c r="US217" s="66" t="str">
        <f t="shared" si="1504"/>
        <v/>
      </c>
      <c r="UT217" s="66" t="str">
        <f t="shared" si="1505"/>
        <v/>
      </c>
      <c r="UU217" s="66" t="str">
        <f t="shared" si="1506"/>
        <v/>
      </c>
      <c r="UV217" s="66" t="str">
        <f t="shared" si="1507"/>
        <v/>
      </c>
      <c r="UW217" s="66" t="str">
        <f t="shared" si="1508"/>
        <v/>
      </c>
      <c r="UX217" s="66" t="str">
        <f t="shared" si="1509"/>
        <v/>
      </c>
      <c r="UY217" s="66" t="str">
        <f t="shared" si="1510"/>
        <v/>
      </c>
      <c r="UZ217" s="66" t="str">
        <f t="shared" si="1511"/>
        <v/>
      </c>
      <c r="VA217" s="66" t="str">
        <f t="shared" si="1512"/>
        <v/>
      </c>
      <c r="VB217" s="66" t="str">
        <f t="shared" si="1513"/>
        <v/>
      </c>
      <c r="VC217" s="66" t="str">
        <f t="shared" si="1514"/>
        <v/>
      </c>
      <c r="VD217" s="66" t="str">
        <f t="shared" si="1515"/>
        <v/>
      </c>
      <c r="VE217" s="66" t="str">
        <f t="shared" si="1516"/>
        <v/>
      </c>
      <c r="VF217" s="66" t="str">
        <f t="shared" si="1517"/>
        <v/>
      </c>
      <c r="VG217" s="66" t="str">
        <f t="shared" si="1518"/>
        <v/>
      </c>
      <c r="VH217" s="66" t="str">
        <f t="shared" si="1519"/>
        <v/>
      </c>
      <c r="VI217" s="66" t="str">
        <f t="shared" si="1520"/>
        <v/>
      </c>
      <c r="VJ217" s="66" t="str">
        <f t="shared" si="1521"/>
        <v/>
      </c>
      <c r="VK217" s="66" t="str">
        <f t="shared" si="1522"/>
        <v/>
      </c>
      <c r="VL217" s="66" t="str">
        <f t="shared" si="1523"/>
        <v/>
      </c>
      <c r="VM217" s="66" t="str">
        <f t="shared" si="1524"/>
        <v/>
      </c>
      <c r="VN217" s="66" t="str">
        <f t="shared" si="1525"/>
        <v/>
      </c>
      <c r="VO217" s="66" t="str">
        <f t="shared" si="1526"/>
        <v/>
      </c>
      <c r="VP217" s="66" t="str">
        <f t="shared" si="1527"/>
        <v/>
      </c>
      <c r="VQ217" s="66" t="str">
        <f t="shared" si="1528"/>
        <v/>
      </c>
      <c r="VR217" s="66" t="str">
        <f t="shared" si="1529"/>
        <v/>
      </c>
      <c r="VS217" s="66" t="str">
        <f t="shared" si="1530"/>
        <v/>
      </c>
      <c r="VT217" s="66" t="str">
        <f t="shared" si="1531"/>
        <v/>
      </c>
      <c r="VU217" s="66" t="str">
        <f t="shared" si="1532"/>
        <v/>
      </c>
      <c r="VV217" s="66" t="str">
        <f t="shared" si="1533"/>
        <v/>
      </c>
      <c r="VW217" s="66" t="str">
        <f t="shared" si="1534"/>
        <v/>
      </c>
      <c r="VX217" s="66" t="str">
        <f t="shared" si="1535"/>
        <v/>
      </c>
      <c r="VY217" s="66" t="str">
        <f t="shared" si="1536"/>
        <v/>
      </c>
      <c r="VZ217" s="66" t="str">
        <f t="shared" si="1537"/>
        <v/>
      </c>
      <c r="WA217" s="66" t="str">
        <f t="shared" si="1538"/>
        <v/>
      </c>
      <c r="WB217" s="66" t="str">
        <f t="shared" si="1539"/>
        <v/>
      </c>
      <c r="WC217" s="66" t="str">
        <f t="shared" si="1540"/>
        <v/>
      </c>
      <c r="WD217" s="66" t="str">
        <f t="shared" si="1541"/>
        <v/>
      </c>
      <c r="WE217" s="66" t="str">
        <f t="shared" si="1542"/>
        <v/>
      </c>
      <c r="WF217" s="66" t="str">
        <f t="shared" si="1543"/>
        <v/>
      </c>
      <c r="WG217" s="66" t="str">
        <f t="shared" si="1544"/>
        <v/>
      </c>
      <c r="WH217" s="66" t="str">
        <f t="shared" si="1545"/>
        <v/>
      </c>
      <c r="WI217" s="66" t="str">
        <f t="shared" si="1546"/>
        <v/>
      </c>
      <c r="WJ217" s="66" t="str">
        <f t="shared" si="1547"/>
        <v/>
      </c>
      <c r="WK217" s="66" t="str">
        <f t="shared" si="1548"/>
        <v/>
      </c>
      <c r="WL217" s="66" t="str">
        <f t="shared" si="1549"/>
        <v/>
      </c>
      <c r="WM217" s="66" t="str">
        <f t="shared" si="1550"/>
        <v/>
      </c>
      <c r="WN217" s="66" t="str">
        <f t="shared" si="1551"/>
        <v/>
      </c>
      <c r="WO217" s="66" t="str">
        <f t="shared" si="1552"/>
        <v/>
      </c>
      <c r="WP217" s="66" t="str">
        <f t="shared" si="1553"/>
        <v/>
      </c>
      <c r="WQ217" s="66" t="str">
        <f t="shared" si="1554"/>
        <v/>
      </c>
      <c r="WR217" s="66" t="str">
        <f t="shared" si="1555"/>
        <v/>
      </c>
      <c r="WS217" s="66" t="str">
        <f t="shared" si="1556"/>
        <v/>
      </c>
      <c r="WT217" s="66" t="str">
        <f t="shared" si="1557"/>
        <v/>
      </c>
      <c r="WU217" s="66" t="str">
        <f t="shared" si="1558"/>
        <v/>
      </c>
      <c r="WV217" s="66" t="str">
        <f t="shared" si="1559"/>
        <v/>
      </c>
      <c r="WW217" s="66" t="str">
        <f t="shared" si="1560"/>
        <v/>
      </c>
      <c r="WX217" s="66" t="str">
        <f t="shared" si="1561"/>
        <v/>
      </c>
      <c r="WY217" s="66" t="str">
        <f t="shared" si="1562"/>
        <v/>
      </c>
      <c r="WZ217" s="66" t="str">
        <f t="shared" si="1563"/>
        <v/>
      </c>
      <c r="XA217" s="66" t="str">
        <f t="shared" si="1564"/>
        <v/>
      </c>
      <c r="XB217" s="66" t="str">
        <f t="shared" si="1565"/>
        <v/>
      </c>
      <c r="XC217" s="66" t="str">
        <f t="shared" si="1566"/>
        <v/>
      </c>
      <c r="XD217" s="66" t="str">
        <f t="shared" si="1567"/>
        <v/>
      </c>
      <c r="XE217" s="66" t="str">
        <f t="shared" si="1568"/>
        <v/>
      </c>
      <c r="XF217" s="66" t="str">
        <f t="shared" si="1569"/>
        <v/>
      </c>
      <c r="XG217" s="66" t="str">
        <f t="shared" si="1570"/>
        <v/>
      </c>
      <c r="XH217" s="66" t="str">
        <f t="shared" si="1571"/>
        <v/>
      </c>
      <c r="XI217" s="66" t="str">
        <f t="shared" si="1572"/>
        <v/>
      </c>
      <c r="XJ217" s="66" t="str">
        <f t="shared" si="1573"/>
        <v/>
      </c>
      <c r="XK217" s="66" t="str">
        <f t="shared" si="1574"/>
        <v/>
      </c>
      <c r="XL217" s="66" t="str">
        <f t="shared" si="1575"/>
        <v/>
      </c>
      <c r="XM217" s="66" t="str">
        <f t="shared" si="1576"/>
        <v/>
      </c>
      <c r="XN217" s="66" t="str">
        <f t="shared" si="1577"/>
        <v/>
      </c>
      <c r="XO217" s="66" t="str">
        <f t="shared" si="1578"/>
        <v/>
      </c>
      <c r="XP217" s="66" t="str">
        <f t="shared" si="1579"/>
        <v/>
      </c>
      <c r="XQ217" s="66" t="str">
        <f t="shared" si="1580"/>
        <v/>
      </c>
      <c r="XR217" s="66" t="str">
        <f t="shared" si="1581"/>
        <v/>
      </c>
      <c r="XS217" s="66" t="str">
        <f t="shared" si="1582"/>
        <v/>
      </c>
      <c r="XT217" s="66" t="str">
        <f t="shared" si="1583"/>
        <v/>
      </c>
      <c r="XU217" s="66" t="str">
        <f t="shared" si="1584"/>
        <v/>
      </c>
      <c r="XV217" s="66" t="str">
        <f t="shared" si="1585"/>
        <v/>
      </c>
      <c r="XW217" s="66" t="str">
        <f t="shared" si="1586"/>
        <v/>
      </c>
      <c r="XX217" s="66" t="str">
        <f t="shared" si="1587"/>
        <v/>
      </c>
      <c r="XY217" s="66" t="str">
        <f t="shared" si="1588"/>
        <v/>
      </c>
      <c r="XZ217" s="66" t="str">
        <f t="shared" si="1589"/>
        <v/>
      </c>
      <c r="YA217" s="66" t="str">
        <f t="shared" si="1590"/>
        <v/>
      </c>
      <c r="YB217" s="66" t="str">
        <f t="shared" si="1591"/>
        <v/>
      </c>
      <c r="YC217" s="66" t="str">
        <f t="shared" si="1592"/>
        <v/>
      </c>
      <c r="YD217" s="66" t="str">
        <f t="shared" si="1593"/>
        <v/>
      </c>
      <c r="YE217" s="66" t="str">
        <f t="shared" si="1594"/>
        <v/>
      </c>
      <c r="YF217" s="66" t="str">
        <f t="shared" si="1595"/>
        <v/>
      </c>
      <c r="YG217" s="66" t="str">
        <f t="shared" si="1596"/>
        <v/>
      </c>
      <c r="YH217" s="66" t="str">
        <f t="shared" si="1597"/>
        <v/>
      </c>
      <c r="YI217" s="66" t="str">
        <f t="shared" si="1598"/>
        <v/>
      </c>
      <c r="YJ217" s="66" t="str">
        <f t="shared" si="1599"/>
        <v/>
      </c>
      <c r="YK217" s="66" t="str">
        <f t="shared" si="1600"/>
        <v/>
      </c>
      <c r="YL217" s="66" t="str">
        <f t="shared" si="1601"/>
        <v/>
      </c>
      <c r="YM217" s="66" t="str">
        <f t="shared" si="1602"/>
        <v/>
      </c>
      <c r="YN217" s="66" t="str">
        <f t="shared" si="1603"/>
        <v/>
      </c>
      <c r="YO217" s="66" t="str">
        <f t="shared" si="1604"/>
        <v/>
      </c>
      <c r="YP217" s="66" t="str">
        <f t="shared" si="1605"/>
        <v/>
      </c>
      <c r="YQ217" s="66" t="str">
        <f t="shared" si="1606"/>
        <v/>
      </c>
      <c r="YR217" s="66" t="str">
        <f t="shared" si="1607"/>
        <v/>
      </c>
      <c r="YS217" s="66" t="str">
        <f t="shared" si="1608"/>
        <v/>
      </c>
      <c r="YT217" s="66" t="str">
        <f t="shared" si="1609"/>
        <v/>
      </c>
      <c r="YU217" s="66" t="str">
        <f t="shared" si="1610"/>
        <v/>
      </c>
      <c r="YV217" s="66" t="str">
        <f t="shared" si="1611"/>
        <v/>
      </c>
      <c r="YW217" s="66" t="str">
        <f t="shared" si="1612"/>
        <v/>
      </c>
      <c r="YX217" s="66" t="str">
        <f t="shared" si="1613"/>
        <v/>
      </c>
      <c r="YY217" s="66" t="str">
        <f t="shared" si="1614"/>
        <v/>
      </c>
      <c r="YZ217" s="66" t="str">
        <f t="shared" si="1615"/>
        <v/>
      </c>
      <c r="ZA217" s="66" t="str">
        <f t="shared" si="1616"/>
        <v/>
      </c>
      <c r="ZB217" s="66" t="str">
        <f t="shared" si="1617"/>
        <v/>
      </c>
      <c r="ZC217" s="66" t="str">
        <f t="shared" si="1618"/>
        <v/>
      </c>
      <c r="ZD217" s="66" t="str">
        <f t="shared" si="1619"/>
        <v/>
      </c>
      <c r="ZE217" s="66" t="str">
        <f t="shared" si="1620"/>
        <v/>
      </c>
      <c r="ZF217" s="66" t="str">
        <f t="shared" si="1621"/>
        <v/>
      </c>
      <c r="ZG217" s="66" t="str">
        <f t="shared" si="1622"/>
        <v/>
      </c>
      <c r="ZH217" s="66" t="str">
        <f t="shared" si="1623"/>
        <v/>
      </c>
      <c r="ZI217" s="66" t="str">
        <f t="shared" si="1624"/>
        <v/>
      </c>
      <c r="ZJ217" s="66" t="str">
        <f t="shared" si="1625"/>
        <v/>
      </c>
      <c r="ZK217" s="66" t="str">
        <f t="shared" si="1626"/>
        <v/>
      </c>
      <c r="ZL217" s="66" t="str">
        <f t="shared" si="1627"/>
        <v/>
      </c>
      <c r="ZM217" s="66" t="str">
        <f t="shared" si="1628"/>
        <v/>
      </c>
      <c r="ZN217" s="66" t="str">
        <f t="shared" si="1629"/>
        <v/>
      </c>
      <c r="ZO217" s="66" t="str">
        <f t="shared" si="1630"/>
        <v/>
      </c>
      <c r="ZP217" s="66" t="str">
        <f t="shared" si="1631"/>
        <v/>
      </c>
      <c r="ZQ217" s="66" t="str">
        <f t="shared" si="1632"/>
        <v/>
      </c>
      <c r="ZR217" s="66" t="str">
        <f t="shared" si="1633"/>
        <v/>
      </c>
      <c r="ZS217" s="66" t="str">
        <f t="shared" si="1634"/>
        <v/>
      </c>
      <c r="ZT217" s="66" t="str">
        <f t="shared" si="1635"/>
        <v/>
      </c>
      <c r="ZU217" s="66" t="str">
        <f t="shared" si="1636"/>
        <v/>
      </c>
      <c r="ZV217" s="66" t="str">
        <f t="shared" si="1637"/>
        <v/>
      </c>
      <c r="ZW217" s="66" t="str">
        <f t="shared" si="1638"/>
        <v/>
      </c>
      <c r="ZX217" s="66" t="str">
        <f t="shared" si="1639"/>
        <v/>
      </c>
      <c r="ZY217" s="66" t="str">
        <f t="shared" si="1640"/>
        <v/>
      </c>
      <c r="ZZ217" s="66" t="str">
        <f t="shared" si="1641"/>
        <v/>
      </c>
      <c r="AAA217" s="66" t="str">
        <f t="shared" si="1642"/>
        <v/>
      </c>
      <c r="AAB217" s="66" t="str">
        <f t="shared" si="1643"/>
        <v/>
      </c>
      <c r="AAC217" s="66" t="str">
        <f t="shared" si="1644"/>
        <v/>
      </c>
      <c r="AAD217" s="66" t="str">
        <f t="shared" si="1645"/>
        <v/>
      </c>
      <c r="AAE217" s="66" t="str">
        <f t="shared" si="1646"/>
        <v/>
      </c>
      <c r="AAF217" s="66" t="str">
        <f t="shared" si="1647"/>
        <v/>
      </c>
      <c r="AAG217" s="66" t="str">
        <f t="shared" si="1648"/>
        <v/>
      </c>
      <c r="AAH217" s="66" t="str">
        <f t="shared" si="1649"/>
        <v/>
      </c>
      <c r="AAI217" s="66" t="str">
        <f t="shared" si="1650"/>
        <v/>
      </c>
      <c r="AAJ217" s="66" t="str">
        <f t="shared" si="1651"/>
        <v/>
      </c>
      <c r="AAK217" s="66" t="str">
        <f t="shared" si="1652"/>
        <v/>
      </c>
      <c r="AAL217" s="66" t="str">
        <f t="shared" si="1653"/>
        <v/>
      </c>
      <c r="AAM217" s="66" t="str">
        <f t="shared" si="1654"/>
        <v/>
      </c>
      <c r="AAN217" s="66" t="str">
        <f t="shared" si="1655"/>
        <v/>
      </c>
      <c r="AAO217" s="66" t="str">
        <f t="shared" si="1656"/>
        <v/>
      </c>
      <c r="AAP217" s="66" t="str">
        <f t="shared" si="1657"/>
        <v/>
      </c>
      <c r="AAQ217" s="66" t="str">
        <f t="shared" si="1658"/>
        <v/>
      </c>
      <c r="AAR217" s="66" t="str">
        <f t="shared" si="1659"/>
        <v/>
      </c>
      <c r="AAS217" s="66" t="str">
        <f t="shared" si="1660"/>
        <v/>
      </c>
      <c r="AAT217" s="66" t="str">
        <f t="shared" si="1661"/>
        <v/>
      </c>
      <c r="AAU217" s="66" t="str">
        <f t="shared" si="1662"/>
        <v/>
      </c>
      <c r="AAV217" s="66" t="str">
        <f t="shared" si="1663"/>
        <v/>
      </c>
      <c r="AAW217" s="66" t="str">
        <f t="shared" si="1664"/>
        <v/>
      </c>
      <c r="AAX217" s="66" t="str">
        <f t="shared" si="1665"/>
        <v/>
      </c>
      <c r="AAY217" s="66" t="str">
        <f t="shared" si="1666"/>
        <v/>
      </c>
      <c r="AAZ217" s="66" t="str">
        <f t="shared" si="1667"/>
        <v/>
      </c>
      <c r="ABA217" s="66" t="str">
        <f t="shared" si="1668"/>
        <v/>
      </c>
      <c r="ABB217" s="66" t="str">
        <f t="shared" si="1669"/>
        <v/>
      </c>
      <c r="ABC217" s="66" t="str">
        <f t="shared" si="1670"/>
        <v/>
      </c>
      <c r="ABD217" s="66" t="str">
        <f t="shared" si="1671"/>
        <v/>
      </c>
      <c r="ABE217" s="66" t="str">
        <f t="shared" si="1672"/>
        <v/>
      </c>
      <c r="ABF217" s="66" t="str">
        <f t="shared" si="1673"/>
        <v/>
      </c>
      <c r="ABG217" s="66" t="str">
        <f t="shared" si="1674"/>
        <v/>
      </c>
      <c r="ABH217" s="66" t="str">
        <f t="shared" si="1675"/>
        <v/>
      </c>
      <c r="ABI217" s="66" t="str">
        <f t="shared" si="1676"/>
        <v/>
      </c>
      <c r="ABJ217" s="66" t="str">
        <f t="shared" si="1677"/>
        <v/>
      </c>
      <c r="ABK217" s="66" t="str">
        <f t="shared" si="1678"/>
        <v/>
      </c>
      <c r="ABL217" s="66" t="str">
        <f t="shared" si="1679"/>
        <v/>
      </c>
      <c r="ABM217" s="66" t="str">
        <f t="shared" si="1680"/>
        <v/>
      </c>
      <c r="ABN217" s="66" t="str">
        <f t="shared" si="1681"/>
        <v/>
      </c>
      <c r="ABO217" s="66" t="str">
        <f t="shared" si="1682"/>
        <v/>
      </c>
      <c r="ABP217" s="66" t="str">
        <f t="shared" si="1683"/>
        <v/>
      </c>
      <c r="ABQ217" s="66" t="str">
        <f t="shared" si="1684"/>
        <v/>
      </c>
      <c r="ABR217" s="66" t="str">
        <f t="shared" si="1685"/>
        <v/>
      </c>
      <c r="ABS217" s="66" t="str">
        <f t="shared" si="1686"/>
        <v/>
      </c>
      <c r="ABT217" s="66" t="str">
        <f t="shared" si="1687"/>
        <v/>
      </c>
      <c r="ABU217" s="66" t="str">
        <f t="shared" si="1688"/>
        <v/>
      </c>
      <c r="ABV217" s="66" t="str">
        <f t="shared" si="1689"/>
        <v/>
      </c>
      <c r="ABW217" s="66" t="str">
        <f t="shared" si="1690"/>
        <v/>
      </c>
      <c r="ABX217" s="66" t="str">
        <f t="shared" si="1691"/>
        <v/>
      </c>
      <c r="ABY217" s="66" t="str">
        <f t="shared" si="1692"/>
        <v/>
      </c>
      <c r="ABZ217" s="66" t="str">
        <f t="shared" si="1693"/>
        <v/>
      </c>
      <c r="ACA217" s="66" t="str">
        <f t="shared" si="1694"/>
        <v/>
      </c>
      <c r="ACB217" s="66" t="str">
        <f t="shared" si="1695"/>
        <v/>
      </c>
      <c r="ACC217" s="66" t="str">
        <f t="shared" si="1696"/>
        <v/>
      </c>
      <c r="ACD217" s="66" t="str">
        <f t="shared" si="1697"/>
        <v/>
      </c>
      <c r="ACE217" s="66" t="str">
        <f t="shared" si="1698"/>
        <v/>
      </c>
      <c r="ACF217" s="66" t="str">
        <f t="shared" si="1699"/>
        <v/>
      </c>
      <c r="ACG217" s="66" t="str">
        <f t="shared" si="1700"/>
        <v/>
      </c>
      <c r="ACH217" s="66" t="str">
        <f t="shared" si="1701"/>
        <v/>
      </c>
      <c r="ACI217" s="66" t="str">
        <f t="shared" si="1702"/>
        <v/>
      </c>
      <c r="ACJ217" s="66" t="str">
        <f t="shared" si="1703"/>
        <v/>
      </c>
      <c r="ACK217" s="66" t="str">
        <f t="shared" si="1704"/>
        <v/>
      </c>
      <c r="ACL217" s="66" t="str">
        <f t="shared" si="1705"/>
        <v/>
      </c>
      <c r="ACM217" s="66" t="str">
        <f t="shared" ref="ACM217:ACN217" si="1731">IF(AND(ACS$3="Unit", ACL217=""), "", IF(AND(ACS$3="Unit", ACL217="-"),"", IF(ACS$3="Unit", "kg/GJ delivered", IF(AND(NY217&lt;&gt;"", NY217&lt;&gt;"-", NX217="-"),"", IF($H217="","", IF(NX217="nd", "",IF(NX217="&lt;n.a.&gt;", "", IF(NY217="#/MJ", "", IF(NY217="kg/GJ delivered",NX217,IF(NY217="g/MJ delivered",NX217,IF(NY217="kg/MJ delivered",NX217*1000,IF(NY217="mg/MJ delivered",NX217/1000,IF(NY217="g/kg",((NX217)*(1/$I217)*(1/$H217)),IF(NY217="mg/kg",((NX217/1000)*(1/$I217)*(1/$H217)),IF(NY217="mg/MJ delivered",NX217/1000,IF(NY217="-","","Error"))))))))))))))))</f>
        <v/>
      </c>
      <c r="ACN217" s="66" t="str">
        <f t="shared" si="1731"/>
        <v/>
      </c>
      <c r="ACO217" s="66" t="str">
        <f t="shared" si="1707"/>
        <v/>
      </c>
      <c r="ACP217" s="66" t="str">
        <f t="shared" si="1708"/>
        <v/>
      </c>
      <c r="ACQ217" s="66" t="str">
        <f t="shared" si="1709"/>
        <v/>
      </c>
      <c r="ACR217" s="66" t="str">
        <f t="shared" si="1710"/>
        <v/>
      </c>
      <c r="ACS217" s="66" t="str">
        <f t="shared" si="1711"/>
        <v/>
      </c>
      <c r="ACT217" s="66" t="str">
        <f t="shared" si="1712"/>
        <v/>
      </c>
    </row>
    <row r="218" spans="2:774" ht="15.75" customHeight="1" x14ac:dyDescent="0.25">
      <c r="B218" s="66">
        <v>315</v>
      </c>
      <c r="C218" s="66" t="s">
        <v>1135</v>
      </c>
      <c r="D218" s="66" t="s">
        <v>1115</v>
      </c>
      <c r="E218" s="156" t="s">
        <v>860</v>
      </c>
      <c r="F218" s="66" t="s">
        <v>1579</v>
      </c>
      <c r="G218" s="66" t="s">
        <v>490</v>
      </c>
      <c r="H218" s="126">
        <v>0.11</v>
      </c>
      <c r="I218" s="130">
        <f>'Heating Values'!$D$24</f>
        <v>14.023</v>
      </c>
      <c r="J218" s="66" t="str">
        <f t="shared" si="1320"/>
        <v>Crop Residue, Traditional, CN</v>
      </c>
      <c r="K218" s="66" t="s">
        <v>1254</v>
      </c>
      <c r="L218" s="66" t="s">
        <v>1254</v>
      </c>
      <c r="M218" s="66" t="s">
        <v>1254</v>
      </c>
      <c r="N218" s="66" t="s">
        <v>1254</v>
      </c>
      <c r="O218" s="66" t="s">
        <v>1117</v>
      </c>
      <c r="P218" s="66" t="str">
        <f t="shared" si="1327"/>
        <v>CN</v>
      </c>
      <c r="Q218" s="66" t="s">
        <v>87</v>
      </c>
      <c r="R218" s="158" t="s">
        <v>128</v>
      </c>
      <c r="S218" s="158" t="s">
        <v>128</v>
      </c>
      <c r="T218" s="158" t="s">
        <v>128</v>
      </c>
      <c r="U218" s="158" t="s">
        <v>128</v>
      </c>
      <c r="V218" s="158" t="s">
        <v>128</v>
      </c>
      <c r="W218" s="158" t="s">
        <v>128</v>
      </c>
      <c r="X218" s="158" t="s">
        <v>128</v>
      </c>
      <c r="Y218" s="158" t="s">
        <v>128</v>
      </c>
      <c r="Z218" s="158" t="s">
        <v>128</v>
      </c>
      <c r="AA218" s="158" t="s">
        <v>128</v>
      </c>
      <c r="AB218" s="158" t="s">
        <v>128</v>
      </c>
      <c r="AC218" s="158" t="s">
        <v>128</v>
      </c>
      <c r="AD218" s="158" t="s">
        <v>128</v>
      </c>
      <c r="AE218" s="158" t="s">
        <v>128</v>
      </c>
      <c r="AF218" s="158" t="s">
        <v>128</v>
      </c>
      <c r="AG218" s="158" t="s">
        <v>128</v>
      </c>
      <c r="AH218" s="158" t="s">
        <v>128</v>
      </c>
      <c r="AI218" s="158" t="s">
        <v>128</v>
      </c>
      <c r="AJ218" s="165" t="s">
        <v>613</v>
      </c>
      <c r="AK218" s="158" t="s">
        <v>523</v>
      </c>
      <c r="AL218" s="163" t="s">
        <v>1151</v>
      </c>
      <c r="AM218" s="158" t="s">
        <v>523</v>
      </c>
      <c r="AN218" s="165" t="s">
        <v>618</v>
      </c>
      <c r="AO218" s="158" t="s">
        <v>523</v>
      </c>
      <c r="AP218" s="158" t="s">
        <v>128</v>
      </c>
      <c r="AQ218" s="158" t="s">
        <v>128</v>
      </c>
      <c r="AR218" s="158" t="s">
        <v>128</v>
      </c>
      <c r="AS218" s="158" t="s">
        <v>128</v>
      </c>
      <c r="AT218" s="158" t="s">
        <v>128</v>
      </c>
      <c r="AU218" s="158" t="s">
        <v>128</v>
      </c>
      <c r="AV218" s="158" t="s">
        <v>128</v>
      </c>
      <c r="AW218" s="158" t="s">
        <v>128</v>
      </c>
      <c r="AX218" s="158" t="s">
        <v>128</v>
      </c>
      <c r="AY218" s="158" t="s">
        <v>128</v>
      </c>
      <c r="AZ218" s="158" t="s">
        <v>128</v>
      </c>
      <c r="BA218" s="158" t="s">
        <v>128</v>
      </c>
      <c r="BB218" s="158" t="s">
        <v>128</v>
      </c>
      <c r="BC218" s="158" t="s">
        <v>128</v>
      </c>
      <c r="BD218" s="158" t="s">
        <v>128</v>
      </c>
      <c r="BE218" s="158" t="s">
        <v>128</v>
      </c>
      <c r="BF218" s="158" t="s">
        <v>128</v>
      </c>
      <c r="BG218" s="158" t="s">
        <v>128</v>
      </c>
      <c r="BH218" s="158" t="s">
        <v>128</v>
      </c>
      <c r="BI218" s="158" t="s">
        <v>128</v>
      </c>
      <c r="BJ218" s="158" t="s">
        <v>128</v>
      </c>
      <c r="BK218" s="158" t="s">
        <v>128</v>
      </c>
      <c r="BL218" s="158" t="s">
        <v>128</v>
      </c>
      <c r="BM218" s="158" t="s">
        <v>128</v>
      </c>
      <c r="BN218" s="158" t="s">
        <v>128</v>
      </c>
      <c r="BO218" s="158" t="s">
        <v>128</v>
      </c>
      <c r="BP218" s="158" t="s">
        <v>128</v>
      </c>
      <c r="BQ218" s="158" t="s">
        <v>128</v>
      </c>
      <c r="BR218" s="158" t="s">
        <v>128</v>
      </c>
      <c r="BS218" s="158" t="s">
        <v>128</v>
      </c>
      <c r="BT218" s="158" t="s">
        <v>128</v>
      </c>
      <c r="BU218" s="158" t="s">
        <v>128</v>
      </c>
      <c r="BV218" s="158" t="s">
        <v>128</v>
      </c>
      <c r="BW218" s="158" t="s">
        <v>128</v>
      </c>
      <c r="BX218" s="158" t="s">
        <v>128</v>
      </c>
      <c r="BY218" s="158" t="s">
        <v>128</v>
      </c>
      <c r="BZ218" s="158" t="s">
        <v>128</v>
      </c>
      <c r="CA218" s="158" t="s">
        <v>128</v>
      </c>
      <c r="CB218" s="158" t="s">
        <v>128</v>
      </c>
      <c r="CC218" s="158" t="s">
        <v>128</v>
      </c>
      <c r="CD218" s="158" t="s">
        <v>128</v>
      </c>
      <c r="CE218" s="158" t="s">
        <v>128</v>
      </c>
      <c r="CF218" s="158" t="s">
        <v>128</v>
      </c>
      <c r="CG218" s="158" t="s">
        <v>128</v>
      </c>
      <c r="CH218" s="158" t="s">
        <v>128</v>
      </c>
      <c r="CI218" s="158" t="s">
        <v>128</v>
      </c>
      <c r="CJ218" s="158" t="s">
        <v>128</v>
      </c>
      <c r="CK218" s="158" t="s">
        <v>128</v>
      </c>
      <c r="CL218" s="158" t="s">
        <v>128</v>
      </c>
      <c r="CM218" s="158" t="s">
        <v>128</v>
      </c>
      <c r="CN218" s="158" t="s">
        <v>128</v>
      </c>
      <c r="CO218" s="158" t="s">
        <v>128</v>
      </c>
      <c r="CP218" s="158" t="s">
        <v>128</v>
      </c>
      <c r="CQ218" s="158" t="s">
        <v>128</v>
      </c>
      <c r="CR218" s="158" t="s">
        <v>128</v>
      </c>
      <c r="CS218" s="158" t="s">
        <v>128</v>
      </c>
      <c r="CT218" s="158" t="s">
        <v>128</v>
      </c>
      <c r="CU218" s="158" t="s">
        <v>128</v>
      </c>
      <c r="CV218" s="158" t="s">
        <v>128</v>
      </c>
      <c r="CW218" s="158" t="s">
        <v>128</v>
      </c>
      <c r="CX218" s="158" t="s">
        <v>128</v>
      </c>
      <c r="CY218" s="158" t="s">
        <v>128</v>
      </c>
      <c r="CZ218" s="158" t="s">
        <v>128</v>
      </c>
      <c r="DA218" s="158" t="s">
        <v>128</v>
      </c>
      <c r="DB218" s="158" t="s">
        <v>128</v>
      </c>
      <c r="DC218" s="158" t="s">
        <v>128</v>
      </c>
      <c r="DD218" s="158" t="s">
        <v>128</v>
      </c>
      <c r="DE218" s="158" t="s">
        <v>128</v>
      </c>
      <c r="DF218" s="158" t="s">
        <v>128</v>
      </c>
      <c r="DG218" s="158" t="s">
        <v>128</v>
      </c>
      <c r="DH218" s="158" t="s">
        <v>128</v>
      </c>
      <c r="DI218" s="158" t="s">
        <v>128</v>
      </c>
      <c r="DJ218" s="158" t="s">
        <v>128</v>
      </c>
      <c r="DK218" s="158" t="s">
        <v>128</v>
      </c>
      <c r="DL218" s="158" t="s">
        <v>128</v>
      </c>
      <c r="DM218" s="158" t="s">
        <v>128</v>
      </c>
      <c r="DN218" s="158" t="s">
        <v>128</v>
      </c>
      <c r="DO218" s="158" t="s">
        <v>128</v>
      </c>
      <c r="DP218" s="158" t="s">
        <v>128</v>
      </c>
      <c r="DQ218" s="158" t="s">
        <v>128</v>
      </c>
      <c r="DR218" s="158" t="s">
        <v>128</v>
      </c>
      <c r="DS218" s="158" t="s">
        <v>128</v>
      </c>
      <c r="DT218" s="158" t="s">
        <v>128</v>
      </c>
      <c r="DU218" s="158" t="s">
        <v>128</v>
      </c>
      <c r="DV218" s="158" t="s">
        <v>128</v>
      </c>
      <c r="DW218" s="158" t="s">
        <v>128</v>
      </c>
      <c r="DX218" s="158" t="s">
        <v>128</v>
      </c>
      <c r="DY218" s="158" t="s">
        <v>128</v>
      </c>
      <c r="DZ218" s="158" t="s">
        <v>128</v>
      </c>
      <c r="EA218" s="158" t="s">
        <v>128</v>
      </c>
      <c r="EB218" s="158" t="s">
        <v>128</v>
      </c>
      <c r="EC218" s="158" t="s">
        <v>128</v>
      </c>
      <c r="ED218" s="158" t="s">
        <v>128</v>
      </c>
      <c r="EE218" s="158" t="s">
        <v>128</v>
      </c>
      <c r="EF218" s="158" t="s">
        <v>128</v>
      </c>
      <c r="EG218" s="158" t="s">
        <v>128</v>
      </c>
      <c r="EH218" s="158" t="s">
        <v>128</v>
      </c>
      <c r="EI218" s="158" t="s">
        <v>128</v>
      </c>
      <c r="EJ218" s="158" t="s">
        <v>128</v>
      </c>
      <c r="EK218" s="158" t="s">
        <v>128</v>
      </c>
      <c r="EL218" s="158" t="s">
        <v>128</v>
      </c>
      <c r="EM218" s="158" t="s">
        <v>128</v>
      </c>
      <c r="EN218" s="158" t="s">
        <v>128</v>
      </c>
      <c r="EO218" s="158" t="s">
        <v>128</v>
      </c>
      <c r="EP218" s="158" t="s">
        <v>128</v>
      </c>
      <c r="EQ218" s="158" t="s">
        <v>128</v>
      </c>
      <c r="ER218" s="158" t="s">
        <v>128</v>
      </c>
      <c r="ES218" s="158" t="s">
        <v>128</v>
      </c>
      <c r="ET218" s="158" t="s">
        <v>128</v>
      </c>
      <c r="EU218" s="158" t="s">
        <v>128</v>
      </c>
      <c r="EV218" s="158" t="s">
        <v>128</v>
      </c>
      <c r="EW218" s="158" t="s">
        <v>128</v>
      </c>
      <c r="EX218" s="158" t="s">
        <v>128</v>
      </c>
      <c r="EY218" s="158" t="s">
        <v>128</v>
      </c>
      <c r="EZ218" s="158" t="s">
        <v>128</v>
      </c>
      <c r="FA218" s="158" t="s">
        <v>128</v>
      </c>
      <c r="FB218" s="158" t="s">
        <v>128</v>
      </c>
      <c r="FC218" s="158" t="s">
        <v>128</v>
      </c>
      <c r="FD218" s="158" t="s">
        <v>128</v>
      </c>
      <c r="FE218" s="158" t="s">
        <v>128</v>
      </c>
      <c r="FF218" s="158" t="s">
        <v>128</v>
      </c>
      <c r="FG218" s="158" t="s">
        <v>128</v>
      </c>
      <c r="FH218" s="158" t="s">
        <v>128</v>
      </c>
      <c r="FI218" s="158" t="s">
        <v>128</v>
      </c>
      <c r="FJ218" s="158" t="s">
        <v>128</v>
      </c>
      <c r="FK218" s="158" t="s">
        <v>128</v>
      </c>
      <c r="FL218" s="158" t="s">
        <v>128</v>
      </c>
      <c r="FM218" s="158" t="s">
        <v>128</v>
      </c>
      <c r="FN218" s="158" t="s">
        <v>128</v>
      </c>
      <c r="FO218" s="158" t="s">
        <v>128</v>
      </c>
      <c r="FP218" s="158" t="s">
        <v>128</v>
      </c>
      <c r="FQ218" s="158" t="s">
        <v>128</v>
      </c>
      <c r="FR218" s="158" t="s">
        <v>128</v>
      </c>
      <c r="FS218" s="158" t="s">
        <v>128</v>
      </c>
      <c r="FT218" s="158" t="s">
        <v>128</v>
      </c>
      <c r="FU218" s="158" t="s">
        <v>128</v>
      </c>
      <c r="FV218" s="158" t="s">
        <v>128</v>
      </c>
      <c r="FW218" s="158" t="s">
        <v>128</v>
      </c>
      <c r="FX218" s="158" t="s">
        <v>128</v>
      </c>
      <c r="FY218" s="158" t="s">
        <v>128</v>
      </c>
      <c r="FZ218" s="158" t="s">
        <v>128</v>
      </c>
      <c r="GA218" s="158" t="s">
        <v>128</v>
      </c>
      <c r="GB218" s="158" t="s">
        <v>128</v>
      </c>
      <c r="GC218" s="158" t="s">
        <v>128</v>
      </c>
      <c r="GD218" s="158" t="s">
        <v>128</v>
      </c>
      <c r="GE218" s="158" t="s">
        <v>128</v>
      </c>
      <c r="GF218" s="158" t="s">
        <v>128</v>
      </c>
      <c r="GG218" s="158" t="s">
        <v>128</v>
      </c>
      <c r="GH218" s="158" t="s">
        <v>128</v>
      </c>
      <c r="GI218" s="158" t="s">
        <v>128</v>
      </c>
      <c r="GJ218" s="158" t="s">
        <v>128</v>
      </c>
      <c r="GK218" s="158" t="s">
        <v>128</v>
      </c>
      <c r="GL218" s="158" t="s">
        <v>128</v>
      </c>
      <c r="GM218" s="158" t="s">
        <v>128</v>
      </c>
      <c r="GN218" s="158" t="s">
        <v>128</v>
      </c>
      <c r="GO218" s="158" t="s">
        <v>128</v>
      </c>
      <c r="GP218" s="158" t="s">
        <v>128</v>
      </c>
      <c r="GQ218" s="158" t="s">
        <v>128</v>
      </c>
      <c r="GR218" s="158" t="s">
        <v>128</v>
      </c>
      <c r="GS218" s="158" t="s">
        <v>128</v>
      </c>
      <c r="GT218" s="158" t="s">
        <v>128</v>
      </c>
      <c r="GU218" s="158" t="s">
        <v>128</v>
      </c>
      <c r="GV218" s="158" t="s">
        <v>128</v>
      </c>
      <c r="GW218" s="158" t="s">
        <v>128</v>
      </c>
      <c r="GX218" s="158" t="s">
        <v>128</v>
      </c>
      <c r="GY218" s="158" t="s">
        <v>128</v>
      </c>
      <c r="GZ218" s="158" t="s">
        <v>128</v>
      </c>
      <c r="HA218" s="158" t="s">
        <v>128</v>
      </c>
      <c r="HB218" s="158" t="s">
        <v>128</v>
      </c>
      <c r="HC218" s="158" t="s">
        <v>128</v>
      </c>
      <c r="HD218" s="158" t="s">
        <v>128</v>
      </c>
      <c r="HE218" s="158" t="s">
        <v>128</v>
      </c>
      <c r="HF218" s="158" t="s">
        <v>128</v>
      </c>
      <c r="HG218" s="158" t="s">
        <v>128</v>
      </c>
      <c r="HH218" s="158" t="s">
        <v>128</v>
      </c>
      <c r="HI218" s="158" t="s">
        <v>128</v>
      </c>
      <c r="HJ218" s="158" t="s">
        <v>128</v>
      </c>
      <c r="HK218" s="158" t="s">
        <v>128</v>
      </c>
      <c r="HL218" s="158" t="s">
        <v>128</v>
      </c>
      <c r="HM218" s="158" t="s">
        <v>128</v>
      </c>
      <c r="HN218" s="158" t="s">
        <v>128</v>
      </c>
      <c r="HO218" s="158" t="s">
        <v>128</v>
      </c>
      <c r="HP218" s="158" t="s">
        <v>128</v>
      </c>
      <c r="HQ218" s="158" t="s">
        <v>128</v>
      </c>
      <c r="HR218" s="158" t="s">
        <v>128</v>
      </c>
      <c r="HS218" s="158" t="s">
        <v>128</v>
      </c>
      <c r="HT218" s="158" t="s">
        <v>128</v>
      </c>
      <c r="HU218" s="158" t="s">
        <v>128</v>
      </c>
      <c r="HV218" s="158" t="s">
        <v>128</v>
      </c>
      <c r="HW218" s="158" t="s">
        <v>128</v>
      </c>
      <c r="HX218" s="158" t="s">
        <v>128</v>
      </c>
      <c r="HY218" s="158" t="s">
        <v>128</v>
      </c>
      <c r="HZ218" s="158" t="s">
        <v>128</v>
      </c>
      <c r="IA218" s="158" t="s">
        <v>128</v>
      </c>
      <c r="IB218" s="158" t="s">
        <v>128</v>
      </c>
      <c r="IC218" s="158" t="s">
        <v>128</v>
      </c>
      <c r="ID218" s="158" t="s">
        <v>128</v>
      </c>
      <c r="IE218" s="158" t="s">
        <v>128</v>
      </c>
      <c r="IF218" s="158" t="s">
        <v>128</v>
      </c>
      <c r="IG218" s="158" t="s">
        <v>128</v>
      </c>
      <c r="IH218" s="158" t="s">
        <v>128</v>
      </c>
      <c r="II218" s="158" t="s">
        <v>128</v>
      </c>
      <c r="IJ218" s="158" t="s">
        <v>128</v>
      </c>
      <c r="IK218" s="158" t="s">
        <v>128</v>
      </c>
      <c r="IL218" s="158" t="s">
        <v>128</v>
      </c>
      <c r="IM218" s="158" t="s">
        <v>128</v>
      </c>
      <c r="IN218" s="158" t="s">
        <v>128</v>
      </c>
      <c r="IO218" s="158" t="s">
        <v>128</v>
      </c>
      <c r="IP218" s="158" t="s">
        <v>128</v>
      </c>
      <c r="IQ218" s="158" t="s">
        <v>128</v>
      </c>
      <c r="IR218" s="158" t="s">
        <v>128</v>
      </c>
      <c r="IS218" s="158" t="s">
        <v>128</v>
      </c>
      <c r="IT218" s="158" t="s">
        <v>128</v>
      </c>
      <c r="IU218" s="158" t="s">
        <v>128</v>
      </c>
      <c r="IV218" s="158" t="s">
        <v>128</v>
      </c>
      <c r="IW218" s="158" t="s">
        <v>128</v>
      </c>
      <c r="IX218" s="158" t="s">
        <v>128</v>
      </c>
      <c r="IY218" s="158" t="s">
        <v>128</v>
      </c>
      <c r="IZ218" s="158" t="s">
        <v>128</v>
      </c>
      <c r="JA218" s="158" t="s">
        <v>128</v>
      </c>
      <c r="JB218" s="158" t="s">
        <v>128</v>
      </c>
      <c r="JC218" s="158" t="s">
        <v>128</v>
      </c>
      <c r="JD218" s="158" t="s">
        <v>128</v>
      </c>
      <c r="JE218" s="158" t="s">
        <v>128</v>
      </c>
      <c r="JF218" s="158" t="s">
        <v>128</v>
      </c>
      <c r="JG218" s="158" t="s">
        <v>128</v>
      </c>
      <c r="JH218" s="158" t="s">
        <v>128</v>
      </c>
      <c r="JI218" s="158" t="s">
        <v>128</v>
      </c>
      <c r="JJ218" s="158" t="s">
        <v>128</v>
      </c>
      <c r="JK218" s="158" t="s">
        <v>128</v>
      </c>
      <c r="JL218" s="158" t="s">
        <v>128</v>
      </c>
      <c r="JM218" s="158" t="s">
        <v>128</v>
      </c>
      <c r="JN218" s="158" t="s">
        <v>128</v>
      </c>
      <c r="JO218" s="158" t="s">
        <v>128</v>
      </c>
      <c r="JP218" s="158" t="s">
        <v>128</v>
      </c>
      <c r="JQ218" s="158" t="s">
        <v>128</v>
      </c>
      <c r="JR218" s="158" t="s">
        <v>128</v>
      </c>
      <c r="JS218" s="158" t="s">
        <v>128</v>
      </c>
      <c r="JT218" s="158" t="s">
        <v>128</v>
      </c>
      <c r="JU218" s="158" t="s">
        <v>128</v>
      </c>
      <c r="JV218" s="158" t="s">
        <v>128</v>
      </c>
      <c r="JW218" s="158" t="s">
        <v>128</v>
      </c>
      <c r="JX218" s="158" t="s">
        <v>128</v>
      </c>
      <c r="JY218" s="158" t="s">
        <v>128</v>
      </c>
      <c r="JZ218" s="158" t="s">
        <v>128</v>
      </c>
      <c r="KA218" s="158" t="s">
        <v>128</v>
      </c>
      <c r="KB218" s="158" t="s">
        <v>128</v>
      </c>
      <c r="KC218" s="158" t="s">
        <v>128</v>
      </c>
      <c r="KD218" s="158" t="s">
        <v>128</v>
      </c>
      <c r="KE218" s="158" t="s">
        <v>128</v>
      </c>
      <c r="KF218" s="158" t="s">
        <v>128</v>
      </c>
      <c r="KG218" s="158" t="s">
        <v>128</v>
      </c>
      <c r="KH218" s="158" t="s">
        <v>128</v>
      </c>
      <c r="KI218" s="158" t="s">
        <v>128</v>
      </c>
      <c r="KJ218" s="158" t="s">
        <v>128</v>
      </c>
      <c r="KK218" s="158" t="s">
        <v>128</v>
      </c>
      <c r="KL218" s="158" t="s">
        <v>128</v>
      </c>
      <c r="KM218" s="158" t="s">
        <v>128</v>
      </c>
      <c r="KN218" s="158" t="s">
        <v>128</v>
      </c>
      <c r="KO218" s="158" t="s">
        <v>128</v>
      </c>
      <c r="KP218" s="158" t="s">
        <v>128</v>
      </c>
      <c r="KQ218" s="158" t="s">
        <v>128</v>
      </c>
      <c r="KR218" s="158" t="s">
        <v>128</v>
      </c>
      <c r="KS218" s="158" t="s">
        <v>128</v>
      </c>
      <c r="KT218" s="158" t="s">
        <v>128</v>
      </c>
      <c r="KU218" s="158" t="s">
        <v>128</v>
      </c>
      <c r="KV218" s="158" t="s">
        <v>128</v>
      </c>
      <c r="KW218" s="158" t="s">
        <v>128</v>
      </c>
      <c r="KX218" s="158" t="s">
        <v>128</v>
      </c>
      <c r="KY218" s="158" t="s">
        <v>128</v>
      </c>
      <c r="KZ218" s="158" t="s">
        <v>128</v>
      </c>
      <c r="LA218" s="158" t="s">
        <v>128</v>
      </c>
      <c r="LB218" s="158" t="s">
        <v>128</v>
      </c>
      <c r="LC218" s="158" t="s">
        <v>128</v>
      </c>
      <c r="LD218" s="158" t="s">
        <v>128</v>
      </c>
      <c r="LE218" s="158" t="s">
        <v>128</v>
      </c>
      <c r="LF218" s="158" t="s">
        <v>128</v>
      </c>
      <c r="LG218" s="158" t="s">
        <v>128</v>
      </c>
      <c r="LH218" s="158" t="s">
        <v>128</v>
      </c>
      <c r="LI218" s="158" t="s">
        <v>128</v>
      </c>
      <c r="LJ218" s="158" t="s">
        <v>128</v>
      </c>
      <c r="LK218" s="158" t="s">
        <v>128</v>
      </c>
      <c r="LL218" s="158" t="s">
        <v>128</v>
      </c>
      <c r="LM218" s="158" t="s">
        <v>128</v>
      </c>
      <c r="LN218" s="158" t="s">
        <v>128</v>
      </c>
      <c r="LO218" s="158" t="s">
        <v>128</v>
      </c>
      <c r="LP218" s="158" t="s">
        <v>128</v>
      </c>
      <c r="LQ218" s="158" t="s">
        <v>128</v>
      </c>
      <c r="LR218" s="158" t="s">
        <v>128</v>
      </c>
      <c r="LS218" s="158" t="s">
        <v>128</v>
      </c>
      <c r="LT218" s="158" t="s">
        <v>128</v>
      </c>
      <c r="LU218" s="158" t="s">
        <v>128</v>
      </c>
      <c r="LV218" s="158" t="s">
        <v>128</v>
      </c>
      <c r="LW218" s="158" t="s">
        <v>128</v>
      </c>
      <c r="LX218" s="158" t="s">
        <v>128</v>
      </c>
      <c r="LY218" s="158" t="s">
        <v>128</v>
      </c>
      <c r="LZ218" s="158" t="s">
        <v>128</v>
      </c>
      <c r="MA218" s="158" t="s">
        <v>128</v>
      </c>
      <c r="MB218" s="158" t="s">
        <v>128</v>
      </c>
      <c r="MC218" s="158" t="s">
        <v>128</v>
      </c>
      <c r="MD218" s="158" t="s">
        <v>128</v>
      </c>
      <c r="ME218" s="158" t="s">
        <v>128</v>
      </c>
      <c r="MF218" s="158" t="s">
        <v>128</v>
      </c>
      <c r="MG218" s="158" t="s">
        <v>128</v>
      </c>
      <c r="MH218" s="158" t="s">
        <v>128</v>
      </c>
      <c r="MI218" s="158" t="s">
        <v>128</v>
      </c>
      <c r="MJ218" s="158" t="s">
        <v>128</v>
      </c>
      <c r="MK218" s="158" t="s">
        <v>128</v>
      </c>
      <c r="ML218" s="158" t="s">
        <v>128</v>
      </c>
      <c r="MM218" s="158" t="s">
        <v>128</v>
      </c>
      <c r="MN218" s="158" t="s">
        <v>128</v>
      </c>
      <c r="MO218" s="158" t="s">
        <v>128</v>
      </c>
      <c r="MP218" s="158" t="s">
        <v>128</v>
      </c>
      <c r="MQ218" s="158" t="s">
        <v>128</v>
      </c>
      <c r="MR218" s="158" t="s">
        <v>128</v>
      </c>
      <c r="MS218" s="158" t="s">
        <v>128</v>
      </c>
      <c r="MT218" s="158" t="s">
        <v>128</v>
      </c>
      <c r="MU218" s="158" t="s">
        <v>128</v>
      </c>
      <c r="MV218" s="158" t="s">
        <v>128</v>
      </c>
      <c r="MW218" s="158" t="s">
        <v>128</v>
      </c>
      <c r="MX218" s="158" t="s">
        <v>128</v>
      </c>
      <c r="MY218" s="158" t="s">
        <v>128</v>
      </c>
      <c r="MZ218" s="158" t="s">
        <v>128</v>
      </c>
      <c r="NA218" s="158" t="s">
        <v>128</v>
      </c>
      <c r="NB218" s="158" t="s">
        <v>128</v>
      </c>
      <c r="NC218" s="158" t="s">
        <v>128</v>
      </c>
      <c r="ND218" s="158" t="s">
        <v>128</v>
      </c>
      <c r="NE218" s="158" t="s">
        <v>128</v>
      </c>
      <c r="NF218" s="158" t="s">
        <v>128</v>
      </c>
      <c r="NG218" s="158" t="s">
        <v>128</v>
      </c>
      <c r="NH218" s="158" t="s">
        <v>128</v>
      </c>
      <c r="NI218" s="158" t="s">
        <v>128</v>
      </c>
      <c r="NJ218" s="158" t="s">
        <v>128</v>
      </c>
      <c r="NK218" s="158" t="s">
        <v>128</v>
      </c>
      <c r="NL218" s="158" t="s">
        <v>128</v>
      </c>
      <c r="NM218" s="158" t="s">
        <v>128</v>
      </c>
      <c r="NN218" s="158" t="s">
        <v>128</v>
      </c>
      <c r="NO218" s="158" t="s">
        <v>128</v>
      </c>
      <c r="NP218" s="158" t="s">
        <v>128</v>
      </c>
      <c r="NQ218" s="158" t="s">
        <v>128</v>
      </c>
      <c r="NR218" s="158" t="s">
        <v>128</v>
      </c>
      <c r="NS218" s="158" t="s">
        <v>128</v>
      </c>
      <c r="NT218" s="158" t="s">
        <v>128</v>
      </c>
      <c r="NU218" s="158" t="s">
        <v>128</v>
      </c>
      <c r="NV218" s="158" t="s">
        <v>128</v>
      </c>
      <c r="NW218" s="158" t="s">
        <v>128</v>
      </c>
      <c r="NX218" s="158" t="s">
        <v>128</v>
      </c>
      <c r="NY218" s="158" t="s">
        <v>128</v>
      </c>
      <c r="NZ218" s="158" t="s">
        <v>128</v>
      </c>
      <c r="OA218" s="158" t="s">
        <v>128</v>
      </c>
      <c r="OB218" s="158" t="s">
        <v>128</v>
      </c>
      <c r="OC218" s="158" t="s">
        <v>128</v>
      </c>
      <c r="OD218" s="158" t="s">
        <v>128</v>
      </c>
      <c r="OE218" s="170" t="s">
        <v>128</v>
      </c>
      <c r="OF218" s="181"/>
      <c r="OG218" s="113" t="str">
        <f t="shared" si="1336"/>
        <v/>
      </c>
      <c r="OH218" s="66" t="str">
        <f t="shared" si="1337"/>
        <v/>
      </c>
      <c r="OI218" s="66" t="str">
        <f t="shared" si="1338"/>
        <v/>
      </c>
      <c r="OJ218" s="66" t="str">
        <f t="shared" si="1339"/>
        <v/>
      </c>
      <c r="OK218" s="66" t="str">
        <f t="shared" si="1340"/>
        <v/>
      </c>
      <c r="OL218" s="66" t="str">
        <f t="shared" si="1341"/>
        <v/>
      </c>
      <c r="OM218" s="66" t="str">
        <f t="shared" si="1342"/>
        <v/>
      </c>
      <c r="ON218" s="66" t="str">
        <f t="shared" si="1343"/>
        <v/>
      </c>
      <c r="OO218" s="66" t="str">
        <f t="shared" si="1344"/>
        <v/>
      </c>
      <c r="OP218" s="66" t="str">
        <f t="shared" si="1345"/>
        <v/>
      </c>
      <c r="OQ218" s="66" t="str">
        <f t="shared" si="1346"/>
        <v/>
      </c>
      <c r="OR218" s="66" t="str">
        <f t="shared" si="1347"/>
        <v/>
      </c>
      <c r="OS218" s="66" t="str">
        <f t="shared" si="1348"/>
        <v/>
      </c>
      <c r="OT218" s="66" t="str">
        <f t="shared" si="1349"/>
        <v/>
      </c>
      <c r="OU218" s="66" t="str">
        <f t="shared" si="1350"/>
        <v/>
      </c>
      <c r="OV218" s="66" t="str">
        <f t="shared" si="1351"/>
        <v/>
      </c>
      <c r="OW218" s="66" t="str">
        <f t="shared" si="1352"/>
        <v/>
      </c>
      <c r="OX218" s="66" t="str">
        <f t="shared" si="1353"/>
        <v/>
      </c>
      <c r="OY218" s="118">
        <f t="shared" si="1354"/>
        <v>1.3613997782863219</v>
      </c>
      <c r="OZ218" s="66" t="str">
        <f t="shared" si="1355"/>
        <v>kg/GJ delivered</v>
      </c>
      <c r="PA218" s="126">
        <f t="shared" si="1356"/>
        <v>8.4277129132010409E-2</v>
      </c>
      <c r="PB218" s="66" t="str">
        <f t="shared" si="1357"/>
        <v>kg/GJ delivered</v>
      </c>
      <c r="PC218" s="126">
        <f t="shared" si="1358"/>
        <v>0.77794273044932671</v>
      </c>
      <c r="PD218" s="66" t="str">
        <f t="shared" si="1359"/>
        <v>kg/GJ delivered</v>
      </c>
      <c r="PE218" s="66" t="str">
        <f t="shared" si="1360"/>
        <v/>
      </c>
      <c r="PF218" s="66" t="str">
        <f t="shared" si="1361"/>
        <v/>
      </c>
      <c r="PG218" s="66" t="str">
        <f t="shared" si="1362"/>
        <v/>
      </c>
      <c r="PH218" s="66" t="str">
        <f t="shared" si="1363"/>
        <v/>
      </c>
      <c r="PI218" s="66" t="str">
        <f t="shared" si="1364"/>
        <v/>
      </c>
      <c r="PJ218" s="66" t="str">
        <f t="shared" si="1365"/>
        <v/>
      </c>
      <c r="PK218" s="66" t="str">
        <f t="shared" si="1366"/>
        <v/>
      </c>
      <c r="PL218" s="66" t="str">
        <f t="shared" si="1367"/>
        <v/>
      </c>
      <c r="PM218" s="66" t="str">
        <f t="shared" si="1368"/>
        <v/>
      </c>
      <c r="PN218" s="66" t="str">
        <f t="shared" si="1369"/>
        <v/>
      </c>
      <c r="PO218" s="66" t="str">
        <f t="shared" si="1370"/>
        <v/>
      </c>
      <c r="PP218" s="66" t="str">
        <f t="shared" si="1371"/>
        <v/>
      </c>
      <c r="PQ218" s="66" t="str">
        <f t="shared" si="1372"/>
        <v/>
      </c>
      <c r="PR218" s="66" t="str">
        <f t="shared" si="1373"/>
        <v/>
      </c>
      <c r="PS218" s="66" t="str">
        <f t="shared" si="1374"/>
        <v/>
      </c>
      <c r="PT218" s="66" t="str">
        <f t="shared" si="1375"/>
        <v/>
      </c>
      <c r="PU218" s="66" t="str">
        <f t="shared" si="1376"/>
        <v/>
      </c>
      <c r="PV218" s="66" t="str">
        <f t="shared" si="1377"/>
        <v/>
      </c>
      <c r="PW218" s="66" t="str">
        <f t="shared" si="1378"/>
        <v/>
      </c>
      <c r="PX218" s="66" t="str">
        <f t="shared" si="1379"/>
        <v/>
      </c>
      <c r="PY218" s="66" t="str">
        <f t="shared" si="1380"/>
        <v/>
      </c>
      <c r="PZ218" s="66" t="str">
        <f t="shared" si="1381"/>
        <v/>
      </c>
      <c r="QA218" s="66" t="str">
        <f t="shared" si="1382"/>
        <v/>
      </c>
      <c r="QB218" s="66" t="str">
        <f t="shared" si="1383"/>
        <v/>
      </c>
      <c r="QC218" s="66" t="str">
        <f t="shared" si="1384"/>
        <v/>
      </c>
      <c r="QD218" s="66" t="str">
        <f t="shared" si="1385"/>
        <v/>
      </c>
      <c r="QE218" s="66" t="str">
        <f t="shared" si="1386"/>
        <v/>
      </c>
      <c r="QF218" s="66" t="str">
        <f t="shared" si="1387"/>
        <v/>
      </c>
      <c r="QG218" s="66" t="str">
        <f t="shared" si="1388"/>
        <v/>
      </c>
      <c r="QH218" s="66" t="str">
        <f t="shared" si="1389"/>
        <v/>
      </c>
      <c r="QI218" s="66" t="str">
        <f t="shared" si="1390"/>
        <v/>
      </c>
      <c r="QJ218" s="66" t="str">
        <f t="shared" si="1391"/>
        <v/>
      </c>
      <c r="QK218" s="66" t="str">
        <f t="shared" si="1392"/>
        <v/>
      </c>
      <c r="QL218" s="66" t="str">
        <f t="shared" si="1393"/>
        <v/>
      </c>
      <c r="QM218" s="66" t="str">
        <f t="shared" si="1394"/>
        <v/>
      </c>
      <c r="QN218" s="66" t="str">
        <f t="shared" si="1395"/>
        <v/>
      </c>
      <c r="QO218" s="66" t="str">
        <f t="shared" si="1396"/>
        <v/>
      </c>
      <c r="QP218" s="66" t="str">
        <f t="shared" si="1397"/>
        <v/>
      </c>
      <c r="QQ218" s="66" t="str">
        <f t="shared" si="1398"/>
        <v/>
      </c>
      <c r="QR218" s="66" t="str">
        <f t="shared" si="1399"/>
        <v/>
      </c>
      <c r="QS218" s="66" t="str">
        <f t="shared" si="1400"/>
        <v/>
      </c>
      <c r="QT218" s="66" t="str">
        <f t="shared" si="1401"/>
        <v/>
      </c>
      <c r="QU218" s="66" t="str">
        <f t="shared" si="1402"/>
        <v/>
      </c>
      <c r="QV218" s="66" t="str">
        <f t="shared" si="1403"/>
        <v/>
      </c>
      <c r="QW218" s="66" t="str">
        <f t="shared" si="1404"/>
        <v/>
      </c>
      <c r="QX218" s="66" t="str">
        <f t="shared" si="1405"/>
        <v/>
      </c>
      <c r="QY218" s="66" t="str">
        <f t="shared" si="1406"/>
        <v/>
      </c>
      <c r="QZ218" s="66" t="str">
        <f t="shared" si="1407"/>
        <v/>
      </c>
      <c r="RA218" s="66" t="str">
        <f t="shared" si="1408"/>
        <v/>
      </c>
      <c r="RB218" s="66" t="str">
        <f t="shared" si="1409"/>
        <v/>
      </c>
      <c r="RC218" s="66" t="str">
        <f t="shared" si="1410"/>
        <v/>
      </c>
      <c r="RD218" s="66" t="str">
        <f t="shared" si="1411"/>
        <v/>
      </c>
      <c r="RE218" s="66" t="str">
        <f t="shared" si="1412"/>
        <v/>
      </c>
      <c r="RF218" s="66" t="str">
        <f t="shared" si="1413"/>
        <v/>
      </c>
      <c r="RG218" s="66" t="str">
        <f t="shared" si="1414"/>
        <v/>
      </c>
      <c r="RH218" s="66" t="str">
        <f t="shared" si="1415"/>
        <v/>
      </c>
      <c r="RI218" s="66" t="str">
        <f t="shared" si="1416"/>
        <v/>
      </c>
      <c r="RJ218" s="66" t="str">
        <f t="shared" si="1417"/>
        <v/>
      </c>
      <c r="RK218" s="66" t="str">
        <f t="shared" si="1418"/>
        <v/>
      </c>
      <c r="RL218" s="66" t="str">
        <f t="shared" si="1419"/>
        <v/>
      </c>
      <c r="RM218" s="66" t="str">
        <f t="shared" si="1420"/>
        <v/>
      </c>
      <c r="RN218" s="66" t="str">
        <f t="shared" si="1421"/>
        <v/>
      </c>
      <c r="RO218" s="66" t="str">
        <f t="shared" si="1422"/>
        <v/>
      </c>
      <c r="RP218" s="66" t="str">
        <f t="shared" si="1423"/>
        <v/>
      </c>
      <c r="RQ218" s="66" t="str">
        <f t="shared" si="1424"/>
        <v/>
      </c>
      <c r="RR218" s="66" t="str">
        <f t="shared" si="1425"/>
        <v/>
      </c>
      <c r="RS218" s="66" t="str">
        <f t="shared" si="1426"/>
        <v/>
      </c>
      <c r="RT218" s="66" t="str">
        <f t="shared" si="1427"/>
        <v/>
      </c>
      <c r="RU218" s="66" t="str">
        <f t="shared" si="1428"/>
        <v/>
      </c>
      <c r="RV218" s="66" t="str">
        <f t="shared" si="1429"/>
        <v/>
      </c>
      <c r="RW218" s="66" t="str">
        <f t="shared" si="1430"/>
        <v/>
      </c>
      <c r="RX218" s="66" t="str">
        <f t="shared" si="1431"/>
        <v/>
      </c>
      <c r="RY218" s="66" t="str">
        <f t="shared" si="1432"/>
        <v/>
      </c>
      <c r="RZ218" s="66" t="str">
        <f t="shared" si="1433"/>
        <v/>
      </c>
      <c r="SA218" s="66" t="str">
        <f t="shared" si="1434"/>
        <v/>
      </c>
      <c r="SB218" s="66" t="str">
        <f t="shared" si="1435"/>
        <v/>
      </c>
      <c r="SC218" s="66" t="str">
        <f t="shared" si="1436"/>
        <v/>
      </c>
      <c r="SD218" s="66" t="str">
        <f t="shared" si="1437"/>
        <v/>
      </c>
      <c r="SE218" s="66" t="str">
        <f t="shared" si="1438"/>
        <v/>
      </c>
      <c r="SF218" s="66" t="str">
        <f t="shared" si="1439"/>
        <v/>
      </c>
      <c r="SG218" s="66" t="str">
        <f t="shared" si="1440"/>
        <v/>
      </c>
      <c r="SH218" s="66" t="str">
        <f t="shared" si="1441"/>
        <v/>
      </c>
      <c r="SI218" s="66" t="str">
        <f t="shared" si="1442"/>
        <v/>
      </c>
      <c r="SJ218" s="66" t="str">
        <f t="shared" si="1443"/>
        <v/>
      </c>
      <c r="SK218" s="66" t="str">
        <f t="shared" si="1444"/>
        <v/>
      </c>
      <c r="SL218" s="66" t="str">
        <f t="shared" si="1445"/>
        <v/>
      </c>
      <c r="SM218" s="66" t="str">
        <f t="shared" si="1446"/>
        <v/>
      </c>
      <c r="SN218" s="66" t="str">
        <f t="shared" si="1447"/>
        <v/>
      </c>
      <c r="SO218" s="66" t="str">
        <f t="shared" si="1448"/>
        <v/>
      </c>
      <c r="SP218" s="66" t="str">
        <f t="shared" si="1449"/>
        <v/>
      </c>
      <c r="SQ218" s="66" t="str">
        <f t="shared" si="1450"/>
        <v/>
      </c>
      <c r="SR218" s="66" t="str">
        <f t="shared" si="1451"/>
        <v/>
      </c>
      <c r="SS218" s="66" t="str">
        <f t="shared" si="1452"/>
        <v/>
      </c>
      <c r="ST218" s="66" t="str">
        <f t="shared" si="1453"/>
        <v/>
      </c>
      <c r="SU218" s="66" t="str">
        <f t="shared" si="1454"/>
        <v/>
      </c>
      <c r="SV218" s="66" t="str">
        <f t="shared" si="1455"/>
        <v/>
      </c>
      <c r="SW218" s="66" t="str">
        <f t="shared" si="1456"/>
        <v/>
      </c>
      <c r="SX218" s="66" t="str">
        <f t="shared" si="1457"/>
        <v/>
      </c>
      <c r="SY218" s="66" t="str">
        <f t="shared" si="1458"/>
        <v/>
      </c>
      <c r="SZ218" s="66" t="str">
        <f t="shared" si="1459"/>
        <v/>
      </c>
      <c r="TA218" s="66" t="str">
        <f t="shared" si="1460"/>
        <v/>
      </c>
      <c r="TB218" s="66" t="str">
        <f t="shared" si="1461"/>
        <v/>
      </c>
      <c r="TC218" s="66" t="str">
        <f t="shared" si="1462"/>
        <v/>
      </c>
      <c r="TD218" s="66" t="str">
        <f t="shared" si="1463"/>
        <v/>
      </c>
      <c r="TE218" s="66" t="str">
        <f t="shared" si="1464"/>
        <v/>
      </c>
      <c r="TF218" s="66" t="str">
        <f t="shared" si="1465"/>
        <v/>
      </c>
      <c r="TG218" s="66" t="str">
        <f t="shared" si="1466"/>
        <v/>
      </c>
      <c r="TH218" s="66" t="str">
        <f t="shared" si="1467"/>
        <v/>
      </c>
      <c r="TI218" s="66" t="str">
        <f t="shared" si="1468"/>
        <v/>
      </c>
      <c r="TJ218" s="66" t="str">
        <f t="shared" si="1469"/>
        <v/>
      </c>
      <c r="TK218" s="66" t="str">
        <f t="shared" si="1470"/>
        <v/>
      </c>
      <c r="TL218" s="66" t="str">
        <f t="shared" si="1471"/>
        <v/>
      </c>
      <c r="TM218" s="66" t="str">
        <f t="shared" si="1472"/>
        <v/>
      </c>
      <c r="TN218" s="66" t="str">
        <f t="shared" si="1473"/>
        <v/>
      </c>
      <c r="TO218" s="66" t="str">
        <f t="shared" si="1474"/>
        <v/>
      </c>
      <c r="TP218" s="66" t="str">
        <f t="shared" si="1475"/>
        <v/>
      </c>
      <c r="TQ218" s="66" t="str">
        <f t="shared" si="1476"/>
        <v/>
      </c>
      <c r="TR218" s="66" t="str">
        <f t="shared" si="1477"/>
        <v/>
      </c>
      <c r="TS218" s="66" t="str">
        <f t="shared" si="1478"/>
        <v/>
      </c>
      <c r="TT218" s="66" t="str">
        <f t="shared" si="1479"/>
        <v/>
      </c>
      <c r="TU218" s="66" t="str">
        <f t="shared" si="1480"/>
        <v/>
      </c>
      <c r="TV218" s="66" t="str">
        <f t="shared" si="1481"/>
        <v/>
      </c>
      <c r="TW218" s="66" t="str">
        <f t="shared" si="1482"/>
        <v/>
      </c>
      <c r="TX218" s="66" t="str">
        <f t="shared" si="1483"/>
        <v/>
      </c>
      <c r="TY218" s="66" t="str">
        <f t="shared" si="1484"/>
        <v/>
      </c>
      <c r="TZ218" s="66" t="str">
        <f t="shared" si="1485"/>
        <v/>
      </c>
      <c r="UA218" s="66" t="str">
        <f t="shared" si="1486"/>
        <v/>
      </c>
      <c r="UB218" s="66" t="str">
        <f t="shared" si="1487"/>
        <v/>
      </c>
      <c r="UC218" s="66" t="str">
        <f t="shared" si="1488"/>
        <v/>
      </c>
      <c r="UD218" s="66" t="str">
        <f t="shared" si="1489"/>
        <v/>
      </c>
      <c r="UE218" s="66" t="str">
        <f t="shared" si="1490"/>
        <v/>
      </c>
      <c r="UF218" s="66" t="str">
        <f t="shared" si="1491"/>
        <v/>
      </c>
      <c r="UG218" s="66" t="str">
        <f t="shared" si="1492"/>
        <v/>
      </c>
      <c r="UH218" s="66" t="str">
        <f t="shared" si="1493"/>
        <v/>
      </c>
      <c r="UI218" s="66" t="str">
        <f t="shared" si="1494"/>
        <v/>
      </c>
      <c r="UJ218" s="66" t="str">
        <f t="shared" si="1495"/>
        <v/>
      </c>
      <c r="UK218" s="66" t="str">
        <f t="shared" si="1496"/>
        <v/>
      </c>
      <c r="UL218" s="66" t="str">
        <f t="shared" si="1497"/>
        <v/>
      </c>
      <c r="UM218" s="66" t="str">
        <f t="shared" si="1498"/>
        <v/>
      </c>
      <c r="UN218" s="66" t="str">
        <f t="shared" si="1499"/>
        <v/>
      </c>
      <c r="UO218" s="66" t="str">
        <f t="shared" si="1500"/>
        <v/>
      </c>
      <c r="UP218" s="66" t="str">
        <f t="shared" si="1501"/>
        <v/>
      </c>
      <c r="UQ218" s="66" t="str">
        <f t="shared" si="1502"/>
        <v/>
      </c>
      <c r="UR218" s="66" t="str">
        <f t="shared" si="1503"/>
        <v/>
      </c>
      <c r="US218" s="66" t="str">
        <f t="shared" si="1504"/>
        <v/>
      </c>
      <c r="UT218" s="66" t="str">
        <f t="shared" si="1505"/>
        <v/>
      </c>
      <c r="UU218" s="66" t="str">
        <f t="shared" si="1506"/>
        <v/>
      </c>
      <c r="UV218" s="66" t="str">
        <f t="shared" si="1507"/>
        <v/>
      </c>
      <c r="UW218" s="66" t="str">
        <f t="shared" si="1508"/>
        <v/>
      </c>
      <c r="UX218" s="66" t="str">
        <f t="shared" si="1509"/>
        <v/>
      </c>
      <c r="UY218" s="66" t="str">
        <f t="shared" si="1510"/>
        <v/>
      </c>
      <c r="UZ218" s="66" t="str">
        <f t="shared" si="1511"/>
        <v/>
      </c>
      <c r="VA218" s="66" t="str">
        <f t="shared" si="1512"/>
        <v/>
      </c>
      <c r="VB218" s="66" t="str">
        <f t="shared" si="1513"/>
        <v/>
      </c>
      <c r="VC218" s="66" t="str">
        <f t="shared" si="1514"/>
        <v/>
      </c>
      <c r="VD218" s="66" t="str">
        <f t="shared" si="1515"/>
        <v/>
      </c>
      <c r="VE218" s="66" t="str">
        <f t="shared" si="1516"/>
        <v/>
      </c>
      <c r="VF218" s="66" t="str">
        <f t="shared" si="1517"/>
        <v/>
      </c>
      <c r="VG218" s="66" t="str">
        <f t="shared" si="1518"/>
        <v/>
      </c>
      <c r="VH218" s="66" t="str">
        <f t="shared" si="1519"/>
        <v/>
      </c>
      <c r="VI218" s="66" t="str">
        <f t="shared" si="1520"/>
        <v/>
      </c>
      <c r="VJ218" s="66" t="str">
        <f t="shared" si="1521"/>
        <v/>
      </c>
      <c r="VK218" s="66" t="str">
        <f t="shared" si="1522"/>
        <v/>
      </c>
      <c r="VL218" s="66" t="str">
        <f t="shared" si="1523"/>
        <v/>
      </c>
      <c r="VM218" s="66" t="str">
        <f t="shared" si="1524"/>
        <v/>
      </c>
      <c r="VN218" s="66" t="str">
        <f t="shared" si="1525"/>
        <v/>
      </c>
      <c r="VO218" s="66" t="str">
        <f t="shared" si="1526"/>
        <v/>
      </c>
      <c r="VP218" s="66" t="str">
        <f t="shared" si="1527"/>
        <v/>
      </c>
      <c r="VQ218" s="66" t="str">
        <f t="shared" si="1528"/>
        <v/>
      </c>
      <c r="VR218" s="66" t="str">
        <f t="shared" si="1529"/>
        <v/>
      </c>
      <c r="VS218" s="66" t="str">
        <f t="shared" si="1530"/>
        <v/>
      </c>
      <c r="VT218" s="66" t="str">
        <f t="shared" si="1531"/>
        <v/>
      </c>
      <c r="VU218" s="66" t="str">
        <f t="shared" si="1532"/>
        <v/>
      </c>
      <c r="VV218" s="66" t="str">
        <f t="shared" si="1533"/>
        <v/>
      </c>
      <c r="VW218" s="66" t="str">
        <f t="shared" si="1534"/>
        <v/>
      </c>
      <c r="VX218" s="66" t="str">
        <f t="shared" si="1535"/>
        <v/>
      </c>
      <c r="VY218" s="66" t="str">
        <f t="shared" si="1536"/>
        <v/>
      </c>
      <c r="VZ218" s="66" t="str">
        <f t="shared" si="1537"/>
        <v/>
      </c>
      <c r="WA218" s="66" t="str">
        <f t="shared" si="1538"/>
        <v/>
      </c>
      <c r="WB218" s="66" t="str">
        <f t="shared" si="1539"/>
        <v/>
      </c>
      <c r="WC218" s="66" t="str">
        <f t="shared" si="1540"/>
        <v/>
      </c>
      <c r="WD218" s="66" t="str">
        <f t="shared" si="1541"/>
        <v/>
      </c>
      <c r="WE218" s="66" t="str">
        <f t="shared" si="1542"/>
        <v/>
      </c>
      <c r="WF218" s="66" t="str">
        <f t="shared" si="1543"/>
        <v/>
      </c>
      <c r="WG218" s="66" t="str">
        <f t="shared" si="1544"/>
        <v/>
      </c>
      <c r="WH218" s="66" t="str">
        <f t="shared" si="1545"/>
        <v/>
      </c>
      <c r="WI218" s="66" t="str">
        <f t="shared" si="1546"/>
        <v/>
      </c>
      <c r="WJ218" s="66" t="str">
        <f t="shared" si="1547"/>
        <v/>
      </c>
      <c r="WK218" s="66" t="str">
        <f t="shared" si="1548"/>
        <v/>
      </c>
      <c r="WL218" s="66" t="str">
        <f t="shared" si="1549"/>
        <v/>
      </c>
      <c r="WM218" s="66" t="str">
        <f t="shared" si="1550"/>
        <v/>
      </c>
      <c r="WN218" s="66" t="str">
        <f t="shared" si="1551"/>
        <v/>
      </c>
      <c r="WO218" s="66" t="str">
        <f t="shared" si="1552"/>
        <v/>
      </c>
      <c r="WP218" s="66" t="str">
        <f t="shared" si="1553"/>
        <v/>
      </c>
      <c r="WQ218" s="66" t="str">
        <f t="shared" si="1554"/>
        <v/>
      </c>
      <c r="WR218" s="66" t="str">
        <f t="shared" si="1555"/>
        <v/>
      </c>
      <c r="WS218" s="66" t="str">
        <f t="shared" si="1556"/>
        <v/>
      </c>
      <c r="WT218" s="66" t="str">
        <f t="shared" si="1557"/>
        <v/>
      </c>
      <c r="WU218" s="66" t="str">
        <f t="shared" si="1558"/>
        <v/>
      </c>
      <c r="WV218" s="66" t="str">
        <f t="shared" si="1559"/>
        <v/>
      </c>
      <c r="WW218" s="66" t="str">
        <f t="shared" si="1560"/>
        <v/>
      </c>
      <c r="WX218" s="66" t="str">
        <f t="shared" si="1561"/>
        <v/>
      </c>
      <c r="WY218" s="66" t="str">
        <f t="shared" si="1562"/>
        <v/>
      </c>
      <c r="WZ218" s="66" t="str">
        <f t="shared" si="1563"/>
        <v/>
      </c>
      <c r="XA218" s="66" t="str">
        <f t="shared" si="1564"/>
        <v/>
      </c>
      <c r="XB218" s="66" t="str">
        <f t="shared" si="1565"/>
        <v/>
      </c>
      <c r="XC218" s="66" t="str">
        <f t="shared" si="1566"/>
        <v/>
      </c>
      <c r="XD218" s="66" t="str">
        <f t="shared" si="1567"/>
        <v/>
      </c>
      <c r="XE218" s="66" t="str">
        <f t="shared" si="1568"/>
        <v/>
      </c>
      <c r="XF218" s="66" t="str">
        <f t="shared" si="1569"/>
        <v/>
      </c>
      <c r="XG218" s="66" t="str">
        <f t="shared" si="1570"/>
        <v/>
      </c>
      <c r="XH218" s="66" t="str">
        <f t="shared" si="1571"/>
        <v/>
      </c>
      <c r="XI218" s="66" t="str">
        <f t="shared" si="1572"/>
        <v/>
      </c>
      <c r="XJ218" s="66" t="str">
        <f t="shared" si="1573"/>
        <v/>
      </c>
      <c r="XK218" s="66" t="str">
        <f t="shared" si="1574"/>
        <v/>
      </c>
      <c r="XL218" s="66" t="str">
        <f t="shared" si="1575"/>
        <v/>
      </c>
      <c r="XM218" s="66" t="str">
        <f t="shared" si="1576"/>
        <v/>
      </c>
      <c r="XN218" s="66" t="str">
        <f t="shared" si="1577"/>
        <v/>
      </c>
      <c r="XO218" s="66" t="str">
        <f t="shared" si="1578"/>
        <v/>
      </c>
      <c r="XP218" s="66" t="str">
        <f t="shared" si="1579"/>
        <v/>
      </c>
      <c r="XQ218" s="66" t="str">
        <f t="shared" si="1580"/>
        <v/>
      </c>
      <c r="XR218" s="66" t="str">
        <f t="shared" si="1581"/>
        <v/>
      </c>
      <c r="XS218" s="66" t="str">
        <f t="shared" si="1582"/>
        <v/>
      </c>
      <c r="XT218" s="66" t="str">
        <f t="shared" si="1583"/>
        <v/>
      </c>
      <c r="XU218" s="66" t="str">
        <f t="shared" si="1584"/>
        <v/>
      </c>
      <c r="XV218" s="66" t="str">
        <f t="shared" si="1585"/>
        <v/>
      </c>
      <c r="XW218" s="66" t="str">
        <f t="shared" si="1586"/>
        <v/>
      </c>
      <c r="XX218" s="66" t="str">
        <f t="shared" si="1587"/>
        <v/>
      </c>
      <c r="XY218" s="66" t="str">
        <f t="shared" si="1588"/>
        <v/>
      </c>
      <c r="XZ218" s="66" t="str">
        <f t="shared" si="1589"/>
        <v/>
      </c>
      <c r="YA218" s="66" t="str">
        <f t="shared" si="1590"/>
        <v/>
      </c>
      <c r="YB218" s="66" t="str">
        <f t="shared" si="1591"/>
        <v/>
      </c>
      <c r="YC218" s="66" t="str">
        <f t="shared" si="1592"/>
        <v/>
      </c>
      <c r="YD218" s="66" t="str">
        <f t="shared" si="1593"/>
        <v/>
      </c>
      <c r="YE218" s="66" t="str">
        <f t="shared" si="1594"/>
        <v/>
      </c>
      <c r="YF218" s="66" t="str">
        <f t="shared" si="1595"/>
        <v/>
      </c>
      <c r="YG218" s="66" t="str">
        <f t="shared" si="1596"/>
        <v/>
      </c>
      <c r="YH218" s="66" t="str">
        <f t="shared" si="1597"/>
        <v/>
      </c>
      <c r="YI218" s="66" t="str">
        <f t="shared" si="1598"/>
        <v/>
      </c>
      <c r="YJ218" s="66" t="str">
        <f t="shared" si="1599"/>
        <v/>
      </c>
      <c r="YK218" s="66" t="str">
        <f t="shared" si="1600"/>
        <v/>
      </c>
      <c r="YL218" s="66" t="str">
        <f t="shared" si="1601"/>
        <v/>
      </c>
      <c r="YM218" s="66" t="str">
        <f t="shared" si="1602"/>
        <v/>
      </c>
      <c r="YN218" s="66" t="str">
        <f t="shared" si="1603"/>
        <v/>
      </c>
      <c r="YO218" s="66" t="str">
        <f t="shared" si="1604"/>
        <v/>
      </c>
      <c r="YP218" s="66" t="str">
        <f t="shared" si="1605"/>
        <v/>
      </c>
      <c r="YQ218" s="66" t="str">
        <f t="shared" si="1606"/>
        <v/>
      </c>
      <c r="YR218" s="66" t="str">
        <f t="shared" si="1607"/>
        <v/>
      </c>
      <c r="YS218" s="66" t="str">
        <f t="shared" si="1608"/>
        <v/>
      </c>
      <c r="YT218" s="66" t="str">
        <f t="shared" si="1609"/>
        <v/>
      </c>
      <c r="YU218" s="66" t="str">
        <f t="shared" si="1610"/>
        <v/>
      </c>
      <c r="YV218" s="66" t="str">
        <f t="shared" si="1611"/>
        <v/>
      </c>
      <c r="YW218" s="66" t="str">
        <f t="shared" si="1612"/>
        <v/>
      </c>
      <c r="YX218" s="66" t="str">
        <f t="shared" si="1613"/>
        <v/>
      </c>
      <c r="YY218" s="66" t="str">
        <f t="shared" si="1614"/>
        <v/>
      </c>
      <c r="YZ218" s="66" t="str">
        <f t="shared" si="1615"/>
        <v/>
      </c>
      <c r="ZA218" s="66" t="str">
        <f t="shared" si="1616"/>
        <v/>
      </c>
      <c r="ZB218" s="66" t="str">
        <f t="shared" si="1617"/>
        <v/>
      </c>
      <c r="ZC218" s="66" t="str">
        <f t="shared" si="1618"/>
        <v/>
      </c>
      <c r="ZD218" s="66" t="str">
        <f t="shared" si="1619"/>
        <v/>
      </c>
      <c r="ZE218" s="66" t="str">
        <f t="shared" si="1620"/>
        <v/>
      </c>
      <c r="ZF218" s="66" t="str">
        <f t="shared" si="1621"/>
        <v/>
      </c>
      <c r="ZG218" s="66" t="str">
        <f t="shared" si="1622"/>
        <v/>
      </c>
      <c r="ZH218" s="66" t="str">
        <f t="shared" si="1623"/>
        <v/>
      </c>
      <c r="ZI218" s="66" t="str">
        <f t="shared" si="1624"/>
        <v/>
      </c>
      <c r="ZJ218" s="66" t="str">
        <f t="shared" si="1625"/>
        <v/>
      </c>
      <c r="ZK218" s="66" t="str">
        <f t="shared" si="1626"/>
        <v/>
      </c>
      <c r="ZL218" s="66" t="str">
        <f t="shared" si="1627"/>
        <v/>
      </c>
      <c r="ZM218" s="66" t="str">
        <f t="shared" si="1628"/>
        <v/>
      </c>
      <c r="ZN218" s="66" t="str">
        <f t="shared" si="1629"/>
        <v/>
      </c>
      <c r="ZO218" s="66" t="str">
        <f t="shared" si="1630"/>
        <v/>
      </c>
      <c r="ZP218" s="66" t="str">
        <f t="shared" si="1631"/>
        <v/>
      </c>
      <c r="ZQ218" s="66" t="str">
        <f t="shared" si="1632"/>
        <v/>
      </c>
      <c r="ZR218" s="66" t="str">
        <f t="shared" si="1633"/>
        <v/>
      </c>
      <c r="ZS218" s="66" t="str">
        <f t="shared" si="1634"/>
        <v/>
      </c>
      <c r="ZT218" s="66" t="str">
        <f t="shared" si="1635"/>
        <v/>
      </c>
      <c r="ZU218" s="66" t="str">
        <f t="shared" si="1636"/>
        <v/>
      </c>
      <c r="ZV218" s="66" t="str">
        <f t="shared" si="1637"/>
        <v/>
      </c>
      <c r="ZW218" s="66" t="str">
        <f t="shared" si="1638"/>
        <v/>
      </c>
      <c r="ZX218" s="66" t="str">
        <f t="shared" si="1639"/>
        <v/>
      </c>
      <c r="ZY218" s="66" t="str">
        <f t="shared" si="1640"/>
        <v/>
      </c>
      <c r="ZZ218" s="66" t="str">
        <f t="shared" si="1641"/>
        <v/>
      </c>
      <c r="AAA218" s="66" t="str">
        <f t="shared" si="1642"/>
        <v/>
      </c>
      <c r="AAB218" s="66" t="str">
        <f t="shared" si="1643"/>
        <v/>
      </c>
      <c r="AAC218" s="66" t="str">
        <f t="shared" si="1644"/>
        <v/>
      </c>
      <c r="AAD218" s="66" t="str">
        <f t="shared" si="1645"/>
        <v/>
      </c>
      <c r="AAE218" s="66" t="str">
        <f t="shared" si="1646"/>
        <v/>
      </c>
      <c r="AAF218" s="66" t="str">
        <f t="shared" si="1647"/>
        <v/>
      </c>
      <c r="AAG218" s="66" t="str">
        <f t="shared" si="1648"/>
        <v/>
      </c>
      <c r="AAH218" s="66" t="str">
        <f t="shared" si="1649"/>
        <v/>
      </c>
      <c r="AAI218" s="66" t="str">
        <f t="shared" si="1650"/>
        <v/>
      </c>
      <c r="AAJ218" s="66" t="str">
        <f t="shared" si="1651"/>
        <v/>
      </c>
      <c r="AAK218" s="66" t="str">
        <f t="shared" si="1652"/>
        <v/>
      </c>
      <c r="AAL218" s="66" t="str">
        <f t="shared" si="1653"/>
        <v/>
      </c>
      <c r="AAM218" s="66" t="str">
        <f t="shared" si="1654"/>
        <v/>
      </c>
      <c r="AAN218" s="66" t="str">
        <f t="shared" si="1655"/>
        <v/>
      </c>
      <c r="AAO218" s="66" t="str">
        <f t="shared" si="1656"/>
        <v/>
      </c>
      <c r="AAP218" s="66" t="str">
        <f t="shared" si="1657"/>
        <v/>
      </c>
      <c r="AAQ218" s="66" t="str">
        <f t="shared" si="1658"/>
        <v/>
      </c>
      <c r="AAR218" s="66" t="str">
        <f t="shared" si="1659"/>
        <v/>
      </c>
      <c r="AAS218" s="66" t="str">
        <f t="shared" si="1660"/>
        <v/>
      </c>
      <c r="AAT218" s="66" t="str">
        <f t="shared" si="1661"/>
        <v/>
      </c>
      <c r="AAU218" s="66" t="str">
        <f t="shared" si="1662"/>
        <v/>
      </c>
      <c r="AAV218" s="66" t="str">
        <f t="shared" si="1663"/>
        <v/>
      </c>
      <c r="AAW218" s="66" t="str">
        <f t="shared" si="1664"/>
        <v/>
      </c>
      <c r="AAX218" s="66" t="str">
        <f t="shared" si="1665"/>
        <v/>
      </c>
      <c r="AAY218" s="66" t="str">
        <f t="shared" si="1666"/>
        <v/>
      </c>
      <c r="AAZ218" s="66" t="str">
        <f t="shared" si="1667"/>
        <v/>
      </c>
      <c r="ABA218" s="66" t="str">
        <f t="shared" si="1668"/>
        <v/>
      </c>
      <c r="ABB218" s="66" t="str">
        <f t="shared" si="1669"/>
        <v/>
      </c>
      <c r="ABC218" s="66" t="str">
        <f t="shared" si="1670"/>
        <v/>
      </c>
      <c r="ABD218" s="66" t="str">
        <f t="shared" si="1671"/>
        <v/>
      </c>
      <c r="ABE218" s="66" t="str">
        <f t="shared" si="1672"/>
        <v/>
      </c>
      <c r="ABF218" s="66" t="str">
        <f t="shared" si="1673"/>
        <v/>
      </c>
      <c r="ABG218" s="66" t="str">
        <f t="shared" si="1674"/>
        <v/>
      </c>
      <c r="ABH218" s="66" t="str">
        <f t="shared" si="1675"/>
        <v/>
      </c>
      <c r="ABI218" s="66" t="str">
        <f t="shared" si="1676"/>
        <v/>
      </c>
      <c r="ABJ218" s="66" t="str">
        <f t="shared" si="1677"/>
        <v/>
      </c>
      <c r="ABK218" s="66" t="str">
        <f t="shared" si="1678"/>
        <v/>
      </c>
      <c r="ABL218" s="66" t="str">
        <f t="shared" si="1679"/>
        <v/>
      </c>
      <c r="ABM218" s="66" t="str">
        <f t="shared" si="1680"/>
        <v/>
      </c>
      <c r="ABN218" s="66" t="str">
        <f t="shared" si="1681"/>
        <v/>
      </c>
      <c r="ABO218" s="66" t="str">
        <f t="shared" si="1682"/>
        <v/>
      </c>
      <c r="ABP218" s="66" t="str">
        <f t="shared" si="1683"/>
        <v/>
      </c>
      <c r="ABQ218" s="66" t="str">
        <f t="shared" si="1684"/>
        <v/>
      </c>
      <c r="ABR218" s="66" t="str">
        <f t="shared" si="1685"/>
        <v/>
      </c>
      <c r="ABS218" s="66" t="str">
        <f t="shared" si="1686"/>
        <v/>
      </c>
      <c r="ABT218" s="66" t="str">
        <f t="shared" si="1687"/>
        <v/>
      </c>
      <c r="ABU218" s="66" t="str">
        <f t="shared" si="1688"/>
        <v/>
      </c>
      <c r="ABV218" s="66" t="str">
        <f t="shared" si="1689"/>
        <v/>
      </c>
      <c r="ABW218" s="66" t="str">
        <f t="shared" si="1690"/>
        <v/>
      </c>
      <c r="ABX218" s="66" t="str">
        <f t="shared" si="1691"/>
        <v/>
      </c>
      <c r="ABY218" s="66" t="str">
        <f t="shared" si="1692"/>
        <v/>
      </c>
      <c r="ABZ218" s="66" t="str">
        <f t="shared" si="1693"/>
        <v/>
      </c>
      <c r="ACA218" s="66" t="str">
        <f t="shared" si="1694"/>
        <v/>
      </c>
      <c r="ACB218" s="66" t="str">
        <f t="shared" si="1695"/>
        <v/>
      </c>
      <c r="ACC218" s="66" t="str">
        <f t="shared" si="1696"/>
        <v/>
      </c>
      <c r="ACD218" s="66" t="str">
        <f t="shared" si="1697"/>
        <v/>
      </c>
      <c r="ACE218" s="66" t="str">
        <f t="shared" si="1698"/>
        <v/>
      </c>
      <c r="ACF218" s="66" t="str">
        <f t="shared" si="1699"/>
        <v/>
      </c>
      <c r="ACG218" s="66" t="str">
        <f t="shared" si="1700"/>
        <v/>
      </c>
      <c r="ACH218" s="66" t="str">
        <f t="shared" si="1701"/>
        <v/>
      </c>
      <c r="ACI218" s="66" t="str">
        <f t="shared" si="1702"/>
        <v/>
      </c>
      <c r="ACJ218" s="66" t="str">
        <f t="shared" si="1703"/>
        <v/>
      </c>
      <c r="ACK218" s="66" t="str">
        <f t="shared" si="1704"/>
        <v/>
      </c>
      <c r="ACL218" s="66" t="str">
        <f t="shared" si="1705"/>
        <v/>
      </c>
      <c r="ACM218" s="66" t="str">
        <f t="shared" ref="ACM218:ACN218" si="1732">IF(AND(ACS$3="Unit", ACL218=""), "", IF(AND(ACS$3="Unit", ACL218="-"),"", IF(ACS$3="Unit", "kg/GJ delivered", IF(AND(NY218&lt;&gt;"", NY218&lt;&gt;"-", NX218="-"),"", IF($H218="","", IF(NX218="nd", "",IF(NX218="&lt;n.a.&gt;", "", IF(NY218="#/MJ", "", IF(NY218="kg/GJ delivered",NX218,IF(NY218="g/MJ delivered",NX218,IF(NY218="kg/MJ delivered",NX218*1000,IF(NY218="mg/MJ delivered",NX218/1000,IF(NY218="g/kg",((NX218)*(1/$I218)*(1/$H218)),IF(NY218="mg/kg",((NX218/1000)*(1/$I218)*(1/$H218)),IF(NY218="mg/MJ delivered",NX218/1000,IF(NY218="-","","Error"))))))))))))))))</f>
        <v/>
      </c>
      <c r="ACN218" s="66" t="str">
        <f t="shared" si="1732"/>
        <v/>
      </c>
      <c r="ACO218" s="66" t="str">
        <f t="shared" si="1707"/>
        <v/>
      </c>
      <c r="ACP218" s="66" t="str">
        <f t="shared" si="1708"/>
        <v/>
      </c>
      <c r="ACQ218" s="66" t="str">
        <f t="shared" si="1709"/>
        <v/>
      </c>
      <c r="ACR218" s="66" t="str">
        <f t="shared" si="1710"/>
        <v/>
      </c>
      <c r="ACS218" s="66" t="str">
        <f t="shared" si="1711"/>
        <v/>
      </c>
      <c r="ACT218" s="66" t="str">
        <f t="shared" si="1712"/>
        <v/>
      </c>
    </row>
    <row r="219" spans="2:774" ht="15.75" customHeight="1" x14ac:dyDescent="0.25">
      <c r="B219" s="66">
        <v>341</v>
      </c>
      <c r="C219" s="66" t="s">
        <v>1234</v>
      </c>
      <c r="D219" s="66" t="s">
        <v>1193</v>
      </c>
      <c r="E219" s="156" t="s">
        <v>1792</v>
      </c>
      <c r="F219" s="66" t="s">
        <v>1579</v>
      </c>
      <c r="G219" s="66" t="s">
        <v>490</v>
      </c>
      <c r="H219" s="126">
        <v>0.11</v>
      </c>
      <c r="I219" s="130">
        <f>'Heating Values'!$D$24</f>
        <v>14.023</v>
      </c>
      <c r="J219" s="66" t="str">
        <f t="shared" si="1320"/>
        <v>Crop Residue, Traditional, CN</v>
      </c>
      <c r="K219" s="66" t="s">
        <v>1254</v>
      </c>
      <c r="L219" s="66" t="s">
        <v>1254</v>
      </c>
      <c r="M219" s="66" t="s">
        <v>1254</v>
      </c>
      <c r="N219" s="66" t="s">
        <v>1254</v>
      </c>
      <c r="O219" s="66" t="s">
        <v>1188</v>
      </c>
      <c r="P219" s="66" t="str">
        <f t="shared" si="1327"/>
        <v>CN</v>
      </c>
      <c r="Q219" s="66" t="s">
        <v>87</v>
      </c>
      <c r="R219" s="162">
        <v>62</v>
      </c>
      <c r="S219" s="158" t="s">
        <v>523</v>
      </c>
      <c r="T219" s="158" t="s">
        <v>128</v>
      </c>
      <c r="U219" s="158" t="s">
        <v>128</v>
      </c>
      <c r="V219" s="158" t="s">
        <v>128</v>
      </c>
      <c r="W219" s="158" t="s">
        <v>128</v>
      </c>
      <c r="X219" s="158" t="s">
        <v>128</v>
      </c>
      <c r="Y219" s="158" t="s">
        <v>128</v>
      </c>
      <c r="Z219" s="158" t="s">
        <v>128</v>
      </c>
      <c r="AA219" s="158" t="s">
        <v>128</v>
      </c>
      <c r="AB219" s="158" t="s">
        <v>128</v>
      </c>
      <c r="AC219" s="158" t="s">
        <v>128</v>
      </c>
      <c r="AD219" s="158" t="s">
        <v>128</v>
      </c>
      <c r="AE219" s="158" t="s">
        <v>128</v>
      </c>
      <c r="AF219" s="158" t="s">
        <v>128</v>
      </c>
      <c r="AG219" s="158" t="s">
        <v>128</v>
      </c>
      <c r="AH219" s="158" t="s">
        <v>128</v>
      </c>
      <c r="AI219" s="158" t="s">
        <v>128</v>
      </c>
      <c r="AJ219" s="158" t="s">
        <v>128</v>
      </c>
      <c r="AK219" s="158" t="s">
        <v>128</v>
      </c>
      <c r="AL219" s="158" t="s">
        <v>128</v>
      </c>
      <c r="AM219" s="158" t="s">
        <v>128</v>
      </c>
      <c r="AN219" s="158" t="s">
        <v>128</v>
      </c>
      <c r="AO219" s="158" t="s">
        <v>128</v>
      </c>
      <c r="AP219" s="158" t="s">
        <v>128</v>
      </c>
      <c r="AQ219" s="158" t="s">
        <v>128</v>
      </c>
      <c r="AR219" s="158" t="s">
        <v>128</v>
      </c>
      <c r="AS219" s="158" t="s">
        <v>128</v>
      </c>
      <c r="AT219" s="158" t="s">
        <v>128</v>
      </c>
      <c r="AU219" s="158" t="s">
        <v>128</v>
      </c>
      <c r="AV219" s="158" t="s">
        <v>128</v>
      </c>
      <c r="AW219" s="158" t="s">
        <v>128</v>
      </c>
      <c r="AX219" s="158" t="s">
        <v>128</v>
      </c>
      <c r="AY219" s="158" t="s">
        <v>128</v>
      </c>
      <c r="AZ219" s="158" t="s">
        <v>128</v>
      </c>
      <c r="BA219" s="158" t="s">
        <v>128</v>
      </c>
      <c r="BB219" s="158" t="s">
        <v>128</v>
      </c>
      <c r="BC219" s="158" t="s">
        <v>128</v>
      </c>
      <c r="BD219" s="158" t="s">
        <v>128</v>
      </c>
      <c r="BE219" s="158" t="s">
        <v>128</v>
      </c>
      <c r="BF219" s="158" t="s">
        <v>128</v>
      </c>
      <c r="BG219" s="158" t="s">
        <v>128</v>
      </c>
      <c r="BH219" s="158" t="s">
        <v>128</v>
      </c>
      <c r="BI219" s="158" t="s">
        <v>128</v>
      </c>
      <c r="BJ219" s="158" t="s">
        <v>128</v>
      </c>
      <c r="BK219" s="158" t="s">
        <v>128</v>
      </c>
      <c r="BL219" s="158" t="s">
        <v>128</v>
      </c>
      <c r="BM219" s="158" t="s">
        <v>128</v>
      </c>
      <c r="BN219" s="158" t="s">
        <v>128</v>
      </c>
      <c r="BO219" s="158" t="s">
        <v>128</v>
      </c>
      <c r="BP219" s="158" t="s">
        <v>128</v>
      </c>
      <c r="BQ219" s="158" t="s">
        <v>128</v>
      </c>
      <c r="BR219" s="158" t="s">
        <v>128</v>
      </c>
      <c r="BS219" s="158" t="s">
        <v>128</v>
      </c>
      <c r="BT219" s="158" t="s">
        <v>128</v>
      </c>
      <c r="BU219" s="158" t="s">
        <v>128</v>
      </c>
      <c r="BV219" s="158" t="s">
        <v>128</v>
      </c>
      <c r="BW219" s="158" t="s">
        <v>128</v>
      </c>
      <c r="BX219" s="158" t="s">
        <v>128</v>
      </c>
      <c r="BY219" s="158" t="s">
        <v>128</v>
      </c>
      <c r="BZ219" s="158" t="s">
        <v>128</v>
      </c>
      <c r="CA219" s="158" t="s">
        <v>128</v>
      </c>
      <c r="CB219" s="158" t="s">
        <v>128</v>
      </c>
      <c r="CC219" s="158" t="s">
        <v>128</v>
      </c>
      <c r="CD219" s="158" t="s">
        <v>128</v>
      </c>
      <c r="CE219" s="158" t="s">
        <v>128</v>
      </c>
      <c r="CF219" s="158" t="s">
        <v>128</v>
      </c>
      <c r="CG219" s="158" t="s">
        <v>128</v>
      </c>
      <c r="CH219" s="158" t="s">
        <v>128</v>
      </c>
      <c r="CI219" s="158" t="s">
        <v>128</v>
      </c>
      <c r="CJ219" s="158" t="s">
        <v>128</v>
      </c>
      <c r="CK219" s="158" t="s">
        <v>128</v>
      </c>
      <c r="CL219" s="158" t="s">
        <v>128</v>
      </c>
      <c r="CM219" s="158" t="s">
        <v>128</v>
      </c>
      <c r="CN219" s="158" t="s">
        <v>128</v>
      </c>
      <c r="CO219" s="158" t="s">
        <v>128</v>
      </c>
      <c r="CP219" s="158" t="s">
        <v>128</v>
      </c>
      <c r="CQ219" s="158" t="s">
        <v>128</v>
      </c>
      <c r="CR219" s="158" t="s">
        <v>128</v>
      </c>
      <c r="CS219" s="158" t="s">
        <v>128</v>
      </c>
      <c r="CT219" s="158" t="s">
        <v>128</v>
      </c>
      <c r="CU219" s="158" t="s">
        <v>128</v>
      </c>
      <c r="CV219" s="158" t="s">
        <v>128</v>
      </c>
      <c r="CW219" s="158" t="s">
        <v>128</v>
      </c>
      <c r="CX219" s="158" t="s">
        <v>128</v>
      </c>
      <c r="CY219" s="158" t="s">
        <v>128</v>
      </c>
      <c r="CZ219" s="158" t="s">
        <v>128</v>
      </c>
      <c r="DA219" s="158" t="s">
        <v>128</v>
      </c>
      <c r="DB219" s="158" t="s">
        <v>128</v>
      </c>
      <c r="DC219" s="158" t="s">
        <v>128</v>
      </c>
      <c r="DD219" s="158" t="s">
        <v>128</v>
      </c>
      <c r="DE219" s="158" t="s">
        <v>128</v>
      </c>
      <c r="DF219" s="158" t="s">
        <v>128</v>
      </c>
      <c r="DG219" s="158" t="s">
        <v>128</v>
      </c>
      <c r="DH219" s="158" t="s">
        <v>128</v>
      </c>
      <c r="DI219" s="158" t="s">
        <v>128</v>
      </c>
      <c r="DJ219" s="158" t="s">
        <v>128</v>
      </c>
      <c r="DK219" s="158" t="s">
        <v>128</v>
      </c>
      <c r="DL219" s="158" t="s">
        <v>128</v>
      </c>
      <c r="DM219" s="158" t="s">
        <v>128</v>
      </c>
      <c r="DN219" s="158" t="s">
        <v>128</v>
      </c>
      <c r="DO219" s="158" t="s">
        <v>128</v>
      </c>
      <c r="DP219" s="158" t="s">
        <v>128</v>
      </c>
      <c r="DQ219" s="158" t="s">
        <v>128</v>
      </c>
      <c r="DR219" s="158" t="s">
        <v>128</v>
      </c>
      <c r="DS219" s="158" t="s">
        <v>128</v>
      </c>
      <c r="DT219" s="158" t="s">
        <v>128</v>
      </c>
      <c r="DU219" s="158" t="s">
        <v>128</v>
      </c>
      <c r="DV219" s="158" t="s">
        <v>128</v>
      </c>
      <c r="DW219" s="158" t="s">
        <v>128</v>
      </c>
      <c r="DX219" s="158" t="s">
        <v>128</v>
      </c>
      <c r="DY219" s="158" t="s">
        <v>128</v>
      </c>
      <c r="DZ219" s="158" t="s">
        <v>128</v>
      </c>
      <c r="EA219" s="158" t="s">
        <v>128</v>
      </c>
      <c r="EB219" s="158" t="s">
        <v>128</v>
      </c>
      <c r="EC219" s="158" t="s">
        <v>128</v>
      </c>
      <c r="ED219" s="158" t="s">
        <v>128</v>
      </c>
      <c r="EE219" s="158" t="s">
        <v>128</v>
      </c>
      <c r="EF219" s="158" t="s">
        <v>128</v>
      </c>
      <c r="EG219" s="158" t="s">
        <v>128</v>
      </c>
      <c r="EH219" s="158" t="s">
        <v>128</v>
      </c>
      <c r="EI219" s="158" t="s">
        <v>128</v>
      </c>
      <c r="EJ219" s="158" t="s">
        <v>128</v>
      </c>
      <c r="EK219" s="158" t="s">
        <v>128</v>
      </c>
      <c r="EL219" s="158" t="s">
        <v>128</v>
      </c>
      <c r="EM219" s="158" t="s">
        <v>128</v>
      </c>
      <c r="EN219" s="158" t="s">
        <v>128</v>
      </c>
      <c r="EO219" s="158" t="s">
        <v>128</v>
      </c>
      <c r="EP219" s="158" t="s">
        <v>128</v>
      </c>
      <c r="EQ219" s="158" t="s">
        <v>128</v>
      </c>
      <c r="ER219" s="158" t="s">
        <v>128</v>
      </c>
      <c r="ES219" s="158" t="s">
        <v>128</v>
      </c>
      <c r="ET219" s="158" t="s">
        <v>128</v>
      </c>
      <c r="EU219" s="158" t="s">
        <v>128</v>
      </c>
      <c r="EV219" s="158" t="s">
        <v>128</v>
      </c>
      <c r="EW219" s="158" t="s">
        <v>128</v>
      </c>
      <c r="EX219" s="158" t="s">
        <v>128</v>
      </c>
      <c r="EY219" s="158" t="s">
        <v>128</v>
      </c>
      <c r="EZ219" s="158" t="s">
        <v>128</v>
      </c>
      <c r="FA219" s="158" t="s">
        <v>128</v>
      </c>
      <c r="FB219" s="158" t="s">
        <v>128</v>
      </c>
      <c r="FC219" s="158" t="s">
        <v>128</v>
      </c>
      <c r="FD219" s="158" t="s">
        <v>128</v>
      </c>
      <c r="FE219" s="158" t="s">
        <v>128</v>
      </c>
      <c r="FF219" s="158" t="s">
        <v>128</v>
      </c>
      <c r="FG219" s="158" t="s">
        <v>128</v>
      </c>
      <c r="FH219" s="158" t="s">
        <v>128</v>
      </c>
      <c r="FI219" s="158" t="s">
        <v>128</v>
      </c>
      <c r="FJ219" s="158" t="s">
        <v>128</v>
      </c>
      <c r="FK219" s="158" t="s">
        <v>128</v>
      </c>
      <c r="FL219" s="158" t="s">
        <v>128</v>
      </c>
      <c r="FM219" s="158" t="s">
        <v>128</v>
      </c>
      <c r="FN219" s="158" t="s">
        <v>128</v>
      </c>
      <c r="FO219" s="158" t="s">
        <v>128</v>
      </c>
      <c r="FP219" s="158" t="s">
        <v>128</v>
      </c>
      <c r="FQ219" s="158" t="s">
        <v>128</v>
      </c>
      <c r="FR219" s="158" t="s">
        <v>128</v>
      </c>
      <c r="FS219" s="158" t="s">
        <v>128</v>
      </c>
      <c r="FT219" s="158" t="s">
        <v>128</v>
      </c>
      <c r="FU219" s="158" t="s">
        <v>128</v>
      </c>
      <c r="FV219" s="158" t="s">
        <v>128</v>
      </c>
      <c r="FW219" s="158" t="s">
        <v>128</v>
      </c>
      <c r="FX219" s="158" t="s">
        <v>128</v>
      </c>
      <c r="FY219" s="158" t="s">
        <v>128</v>
      </c>
      <c r="FZ219" s="158" t="s">
        <v>128</v>
      </c>
      <c r="GA219" s="158" t="s">
        <v>128</v>
      </c>
      <c r="GB219" s="158" t="s">
        <v>128</v>
      </c>
      <c r="GC219" s="158" t="s">
        <v>128</v>
      </c>
      <c r="GD219" s="158" t="s">
        <v>128</v>
      </c>
      <c r="GE219" s="158" t="s">
        <v>128</v>
      </c>
      <c r="GF219" s="158" t="s">
        <v>128</v>
      </c>
      <c r="GG219" s="158" t="s">
        <v>128</v>
      </c>
      <c r="GH219" s="158" t="s">
        <v>128</v>
      </c>
      <c r="GI219" s="158" t="s">
        <v>128</v>
      </c>
      <c r="GJ219" s="158" t="s">
        <v>128</v>
      </c>
      <c r="GK219" s="158" t="s">
        <v>128</v>
      </c>
      <c r="GL219" s="158" t="s">
        <v>128</v>
      </c>
      <c r="GM219" s="158" t="s">
        <v>128</v>
      </c>
      <c r="GN219" s="158" t="s">
        <v>128</v>
      </c>
      <c r="GO219" s="158" t="s">
        <v>128</v>
      </c>
      <c r="GP219" s="158" t="s">
        <v>128</v>
      </c>
      <c r="GQ219" s="158" t="s">
        <v>128</v>
      </c>
      <c r="GR219" s="158" t="s">
        <v>128</v>
      </c>
      <c r="GS219" s="158" t="s">
        <v>128</v>
      </c>
      <c r="GT219" s="158" t="s">
        <v>128</v>
      </c>
      <c r="GU219" s="158" t="s">
        <v>128</v>
      </c>
      <c r="GV219" s="158" t="s">
        <v>128</v>
      </c>
      <c r="GW219" s="158" t="s">
        <v>128</v>
      </c>
      <c r="GX219" s="158" t="s">
        <v>128</v>
      </c>
      <c r="GY219" s="158" t="s">
        <v>128</v>
      </c>
      <c r="GZ219" s="158" t="s">
        <v>128</v>
      </c>
      <c r="HA219" s="158" t="s">
        <v>128</v>
      </c>
      <c r="HB219" s="158" t="s">
        <v>128</v>
      </c>
      <c r="HC219" s="158" t="s">
        <v>128</v>
      </c>
      <c r="HD219" s="158" t="s">
        <v>128</v>
      </c>
      <c r="HE219" s="158" t="s">
        <v>128</v>
      </c>
      <c r="HF219" s="158" t="s">
        <v>128</v>
      </c>
      <c r="HG219" s="158" t="s">
        <v>128</v>
      </c>
      <c r="HH219" s="158" t="s">
        <v>128</v>
      </c>
      <c r="HI219" s="158" t="s">
        <v>128</v>
      </c>
      <c r="HJ219" s="158" t="s">
        <v>128</v>
      </c>
      <c r="HK219" s="158" t="s">
        <v>128</v>
      </c>
      <c r="HL219" s="158" t="s">
        <v>128</v>
      </c>
      <c r="HM219" s="158" t="s">
        <v>128</v>
      </c>
      <c r="HN219" s="158" t="s">
        <v>128</v>
      </c>
      <c r="HO219" s="158" t="s">
        <v>128</v>
      </c>
      <c r="HP219" s="158" t="s">
        <v>128</v>
      </c>
      <c r="HQ219" s="158" t="s">
        <v>128</v>
      </c>
      <c r="HR219" s="158" t="s">
        <v>128</v>
      </c>
      <c r="HS219" s="158" t="s">
        <v>128</v>
      </c>
      <c r="HT219" s="158" t="s">
        <v>128</v>
      </c>
      <c r="HU219" s="158" t="s">
        <v>128</v>
      </c>
      <c r="HV219" s="158" t="s">
        <v>128</v>
      </c>
      <c r="HW219" s="158" t="s">
        <v>128</v>
      </c>
      <c r="HX219" s="158" t="s">
        <v>128</v>
      </c>
      <c r="HY219" s="158" t="s">
        <v>128</v>
      </c>
      <c r="HZ219" s="158" t="s">
        <v>128</v>
      </c>
      <c r="IA219" s="158" t="s">
        <v>128</v>
      </c>
      <c r="IB219" s="158" t="s">
        <v>128</v>
      </c>
      <c r="IC219" s="158" t="s">
        <v>128</v>
      </c>
      <c r="ID219" s="158" t="s">
        <v>128</v>
      </c>
      <c r="IE219" s="158" t="s">
        <v>128</v>
      </c>
      <c r="IF219" s="158" t="s">
        <v>128</v>
      </c>
      <c r="IG219" s="158" t="s">
        <v>128</v>
      </c>
      <c r="IH219" s="158" t="s">
        <v>128</v>
      </c>
      <c r="II219" s="158" t="s">
        <v>128</v>
      </c>
      <c r="IJ219" s="158" t="s">
        <v>128</v>
      </c>
      <c r="IK219" s="158" t="s">
        <v>128</v>
      </c>
      <c r="IL219" s="158" t="s">
        <v>128</v>
      </c>
      <c r="IM219" s="158" t="s">
        <v>128</v>
      </c>
      <c r="IN219" s="158" t="s">
        <v>128</v>
      </c>
      <c r="IO219" s="158" t="s">
        <v>128</v>
      </c>
      <c r="IP219" s="158" t="s">
        <v>128</v>
      </c>
      <c r="IQ219" s="158" t="s">
        <v>128</v>
      </c>
      <c r="IR219" s="158" t="s">
        <v>128</v>
      </c>
      <c r="IS219" s="158" t="s">
        <v>128</v>
      </c>
      <c r="IT219" s="158" t="s">
        <v>128</v>
      </c>
      <c r="IU219" s="158" t="s">
        <v>128</v>
      </c>
      <c r="IV219" s="158" t="s">
        <v>128</v>
      </c>
      <c r="IW219" s="158" t="s">
        <v>128</v>
      </c>
      <c r="IX219" s="158" t="s">
        <v>128</v>
      </c>
      <c r="IY219" s="158" t="s">
        <v>128</v>
      </c>
      <c r="IZ219" s="158" t="s">
        <v>128</v>
      </c>
      <c r="JA219" s="158" t="s">
        <v>128</v>
      </c>
      <c r="JB219" s="158" t="s">
        <v>128</v>
      </c>
      <c r="JC219" s="158" t="s">
        <v>128</v>
      </c>
      <c r="JD219" s="158" t="s">
        <v>128</v>
      </c>
      <c r="JE219" s="158" t="s">
        <v>128</v>
      </c>
      <c r="JF219" s="158" t="s">
        <v>128</v>
      </c>
      <c r="JG219" s="158" t="s">
        <v>128</v>
      </c>
      <c r="JH219" s="158" t="s">
        <v>128</v>
      </c>
      <c r="JI219" s="158" t="s">
        <v>128</v>
      </c>
      <c r="JJ219" s="158" t="s">
        <v>128</v>
      </c>
      <c r="JK219" s="158" t="s">
        <v>128</v>
      </c>
      <c r="JL219" s="158" t="s">
        <v>128</v>
      </c>
      <c r="JM219" s="158" t="s">
        <v>128</v>
      </c>
      <c r="JN219" s="158" t="s">
        <v>128</v>
      </c>
      <c r="JO219" s="158" t="s">
        <v>128</v>
      </c>
      <c r="JP219" s="158" t="s">
        <v>128</v>
      </c>
      <c r="JQ219" s="158" t="s">
        <v>128</v>
      </c>
      <c r="JR219" s="158" t="s">
        <v>128</v>
      </c>
      <c r="JS219" s="158" t="s">
        <v>128</v>
      </c>
      <c r="JT219" s="158" t="s">
        <v>128</v>
      </c>
      <c r="JU219" s="158" t="s">
        <v>128</v>
      </c>
      <c r="JV219" s="158" t="s">
        <v>128</v>
      </c>
      <c r="JW219" s="158" t="s">
        <v>128</v>
      </c>
      <c r="JX219" s="158" t="s">
        <v>128</v>
      </c>
      <c r="JY219" s="158" t="s">
        <v>128</v>
      </c>
      <c r="JZ219" s="158" t="s">
        <v>128</v>
      </c>
      <c r="KA219" s="158" t="s">
        <v>128</v>
      </c>
      <c r="KB219" s="158" t="s">
        <v>128</v>
      </c>
      <c r="KC219" s="158" t="s">
        <v>128</v>
      </c>
      <c r="KD219" s="158" t="s">
        <v>128</v>
      </c>
      <c r="KE219" s="158" t="s">
        <v>128</v>
      </c>
      <c r="KF219" s="158" t="s">
        <v>128</v>
      </c>
      <c r="KG219" s="158" t="s">
        <v>128</v>
      </c>
      <c r="KH219" s="158" t="s">
        <v>128</v>
      </c>
      <c r="KI219" s="158" t="s">
        <v>128</v>
      </c>
      <c r="KJ219" s="158" t="s">
        <v>128</v>
      </c>
      <c r="KK219" s="158" t="s">
        <v>128</v>
      </c>
      <c r="KL219" s="158" t="s">
        <v>128</v>
      </c>
      <c r="KM219" s="158" t="s">
        <v>128</v>
      </c>
      <c r="KN219" s="158" t="s">
        <v>128</v>
      </c>
      <c r="KO219" s="158" t="s">
        <v>128</v>
      </c>
      <c r="KP219" s="158" t="s">
        <v>128</v>
      </c>
      <c r="KQ219" s="158" t="s">
        <v>128</v>
      </c>
      <c r="KR219" s="158" t="s">
        <v>128</v>
      </c>
      <c r="KS219" s="158" t="s">
        <v>128</v>
      </c>
      <c r="KT219" s="158" t="s">
        <v>128</v>
      </c>
      <c r="KU219" s="158" t="s">
        <v>128</v>
      </c>
      <c r="KV219" s="158" t="s">
        <v>128</v>
      </c>
      <c r="KW219" s="158" t="s">
        <v>128</v>
      </c>
      <c r="KX219" s="158" t="s">
        <v>128</v>
      </c>
      <c r="KY219" s="158" t="s">
        <v>128</v>
      </c>
      <c r="KZ219" s="158" t="s">
        <v>128</v>
      </c>
      <c r="LA219" s="158" t="s">
        <v>128</v>
      </c>
      <c r="LB219" s="158" t="s">
        <v>128</v>
      </c>
      <c r="LC219" s="158" t="s">
        <v>128</v>
      </c>
      <c r="LD219" s="158" t="s">
        <v>128</v>
      </c>
      <c r="LE219" s="158" t="s">
        <v>128</v>
      </c>
      <c r="LF219" s="158" t="s">
        <v>128</v>
      </c>
      <c r="LG219" s="158" t="s">
        <v>128</v>
      </c>
      <c r="LH219" s="158" t="s">
        <v>128</v>
      </c>
      <c r="LI219" s="158" t="s">
        <v>128</v>
      </c>
      <c r="LJ219" s="158" t="s">
        <v>128</v>
      </c>
      <c r="LK219" s="158" t="s">
        <v>128</v>
      </c>
      <c r="LL219" s="158" t="s">
        <v>128</v>
      </c>
      <c r="LM219" s="158" t="s">
        <v>128</v>
      </c>
      <c r="LN219" s="158" t="s">
        <v>128</v>
      </c>
      <c r="LO219" s="158" t="s">
        <v>128</v>
      </c>
      <c r="LP219" s="158" t="s">
        <v>128</v>
      </c>
      <c r="LQ219" s="158" t="s">
        <v>128</v>
      </c>
      <c r="LR219" s="158" t="s">
        <v>128</v>
      </c>
      <c r="LS219" s="158" t="s">
        <v>128</v>
      </c>
      <c r="LT219" s="158" t="s">
        <v>128</v>
      </c>
      <c r="LU219" s="158" t="s">
        <v>128</v>
      </c>
      <c r="LV219" s="158" t="s">
        <v>128</v>
      </c>
      <c r="LW219" s="158" t="s">
        <v>128</v>
      </c>
      <c r="LX219" s="158" t="s">
        <v>128</v>
      </c>
      <c r="LY219" s="158" t="s">
        <v>128</v>
      </c>
      <c r="LZ219" s="158" t="s">
        <v>128</v>
      </c>
      <c r="MA219" s="158" t="s">
        <v>128</v>
      </c>
      <c r="MB219" s="158" t="s">
        <v>128</v>
      </c>
      <c r="MC219" s="158" t="s">
        <v>128</v>
      </c>
      <c r="MD219" s="158" t="s">
        <v>128</v>
      </c>
      <c r="ME219" s="158" t="s">
        <v>128</v>
      </c>
      <c r="MF219" s="158" t="s">
        <v>128</v>
      </c>
      <c r="MG219" s="158" t="s">
        <v>128</v>
      </c>
      <c r="MH219" s="158" t="s">
        <v>128</v>
      </c>
      <c r="MI219" s="158" t="s">
        <v>128</v>
      </c>
      <c r="MJ219" s="158" t="s">
        <v>128</v>
      </c>
      <c r="MK219" s="158" t="s">
        <v>128</v>
      </c>
      <c r="ML219" s="158" t="s">
        <v>128</v>
      </c>
      <c r="MM219" s="158" t="s">
        <v>128</v>
      </c>
      <c r="MN219" s="158" t="s">
        <v>128</v>
      </c>
      <c r="MO219" s="158" t="s">
        <v>128</v>
      </c>
      <c r="MP219" s="158" t="s">
        <v>128</v>
      </c>
      <c r="MQ219" s="158" t="s">
        <v>128</v>
      </c>
      <c r="MR219" s="158" t="s">
        <v>128</v>
      </c>
      <c r="MS219" s="158" t="s">
        <v>128</v>
      </c>
      <c r="MT219" s="158" t="s">
        <v>128</v>
      </c>
      <c r="MU219" s="158" t="s">
        <v>128</v>
      </c>
      <c r="MV219" s="158" t="s">
        <v>128</v>
      </c>
      <c r="MW219" s="158" t="s">
        <v>128</v>
      </c>
      <c r="MX219" s="158" t="s">
        <v>128</v>
      </c>
      <c r="MY219" s="158" t="s">
        <v>128</v>
      </c>
      <c r="MZ219" s="158" t="s">
        <v>128</v>
      </c>
      <c r="NA219" s="158" t="s">
        <v>128</v>
      </c>
      <c r="NB219" s="158" t="s">
        <v>128</v>
      </c>
      <c r="NC219" s="158" t="s">
        <v>128</v>
      </c>
      <c r="ND219" s="158" t="s">
        <v>128</v>
      </c>
      <c r="NE219" s="158" t="s">
        <v>128</v>
      </c>
      <c r="NF219" s="158" t="s">
        <v>128</v>
      </c>
      <c r="NG219" s="158" t="s">
        <v>128</v>
      </c>
      <c r="NH219" s="158" t="s">
        <v>128</v>
      </c>
      <c r="NI219" s="158" t="s">
        <v>128</v>
      </c>
      <c r="NJ219" s="158" t="s">
        <v>128</v>
      </c>
      <c r="NK219" s="158" t="s">
        <v>128</v>
      </c>
      <c r="NL219" s="158" t="s">
        <v>128</v>
      </c>
      <c r="NM219" s="158" t="s">
        <v>128</v>
      </c>
      <c r="NN219" s="158" t="s">
        <v>128</v>
      </c>
      <c r="NO219" s="158" t="s">
        <v>128</v>
      </c>
      <c r="NP219" s="158" t="s">
        <v>128</v>
      </c>
      <c r="NQ219" s="158" t="s">
        <v>128</v>
      </c>
      <c r="NR219" s="158" t="s">
        <v>128</v>
      </c>
      <c r="NS219" s="158" t="s">
        <v>128</v>
      </c>
      <c r="NT219" s="158" t="s">
        <v>128</v>
      </c>
      <c r="NU219" s="158" t="s">
        <v>128</v>
      </c>
      <c r="NV219" s="158" t="s">
        <v>128</v>
      </c>
      <c r="NW219" s="158" t="s">
        <v>128</v>
      </c>
      <c r="NX219" s="158" t="s">
        <v>128</v>
      </c>
      <c r="NY219" s="158" t="s">
        <v>128</v>
      </c>
      <c r="NZ219" s="158" t="s">
        <v>128</v>
      </c>
      <c r="OA219" s="158" t="s">
        <v>128</v>
      </c>
      <c r="OB219" s="158" t="s">
        <v>128</v>
      </c>
      <c r="OC219" s="158" t="s">
        <v>128</v>
      </c>
      <c r="OD219" s="158" t="s">
        <v>128</v>
      </c>
      <c r="OE219" s="170" t="s">
        <v>128</v>
      </c>
      <c r="OF219" s="181"/>
      <c r="OG219" s="174">
        <f t="shared" si="1336"/>
        <v>40.19370773988188</v>
      </c>
      <c r="OH219" s="66" t="str">
        <f t="shared" si="1337"/>
        <v>kg/GJ delivered</v>
      </c>
      <c r="OI219" s="66" t="str">
        <f t="shared" si="1338"/>
        <v/>
      </c>
      <c r="OJ219" s="66" t="str">
        <f t="shared" si="1339"/>
        <v/>
      </c>
      <c r="OK219" s="66" t="str">
        <f t="shared" si="1340"/>
        <v/>
      </c>
      <c r="OL219" s="66" t="str">
        <f t="shared" si="1341"/>
        <v/>
      </c>
      <c r="OM219" s="66" t="str">
        <f t="shared" si="1342"/>
        <v/>
      </c>
      <c r="ON219" s="66" t="str">
        <f t="shared" si="1343"/>
        <v/>
      </c>
      <c r="OO219" s="66" t="str">
        <f t="shared" si="1344"/>
        <v/>
      </c>
      <c r="OP219" s="66" t="str">
        <f t="shared" si="1345"/>
        <v/>
      </c>
      <c r="OQ219" s="66" t="str">
        <f t="shared" si="1346"/>
        <v/>
      </c>
      <c r="OR219" s="66" t="str">
        <f t="shared" si="1347"/>
        <v/>
      </c>
      <c r="OS219" s="66" t="str">
        <f t="shared" si="1348"/>
        <v/>
      </c>
      <c r="OT219" s="66" t="str">
        <f t="shared" si="1349"/>
        <v/>
      </c>
      <c r="OU219" s="66" t="str">
        <f t="shared" si="1350"/>
        <v/>
      </c>
      <c r="OV219" s="66" t="str">
        <f t="shared" si="1351"/>
        <v/>
      </c>
      <c r="OW219" s="66" t="str">
        <f t="shared" si="1352"/>
        <v/>
      </c>
      <c r="OX219" s="66" t="str">
        <f t="shared" si="1353"/>
        <v/>
      </c>
      <c r="OY219" s="66" t="str">
        <f t="shared" si="1354"/>
        <v/>
      </c>
      <c r="OZ219" s="66" t="str">
        <f t="shared" si="1355"/>
        <v/>
      </c>
      <c r="PA219" s="66" t="str">
        <f t="shared" si="1356"/>
        <v/>
      </c>
      <c r="PB219" s="66" t="str">
        <f t="shared" si="1357"/>
        <v/>
      </c>
      <c r="PC219" s="66" t="str">
        <f t="shared" si="1358"/>
        <v/>
      </c>
      <c r="PD219" s="66" t="str">
        <f t="shared" si="1359"/>
        <v/>
      </c>
      <c r="PE219" s="66" t="str">
        <f t="shared" si="1360"/>
        <v/>
      </c>
      <c r="PF219" s="66" t="str">
        <f t="shared" si="1361"/>
        <v/>
      </c>
      <c r="PG219" s="66" t="str">
        <f t="shared" si="1362"/>
        <v/>
      </c>
      <c r="PH219" s="66" t="str">
        <f t="shared" si="1363"/>
        <v/>
      </c>
      <c r="PI219" s="66" t="str">
        <f t="shared" si="1364"/>
        <v/>
      </c>
      <c r="PJ219" s="66" t="str">
        <f t="shared" si="1365"/>
        <v/>
      </c>
      <c r="PK219" s="66" t="str">
        <f t="shared" si="1366"/>
        <v/>
      </c>
      <c r="PL219" s="66" t="str">
        <f t="shared" si="1367"/>
        <v/>
      </c>
      <c r="PM219" s="66" t="str">
        <f t="shared" si="1368"/>
        <v/>
      </c>
      <c r="PN219" s="66" t="str">
        <f t="shared" si="1369"/>
        <v/>
      </c>
      <c r="PO219" s="66" t="str">
        <f t="shared" si="1370"/>
        <v/>
      </c>
      <c r="PP219" s="66" t="str">
        <f t="shared" si="1371"/>
        <v/>
      </c>
      <c r="PQ219" s="66" t="str">
        <f t="shared" si="1372"/>
        <v/>
      </c>
      <c r="PR219" s="66" t="str">
        <f t="shared" si="1373"/>
        <v/>
      </c>
      <c r="PS219" s="66" t="str">
        <f t="shared" si="1374"/>
        <v/>
      </c>
      <c r="PT219" s="66" t="str">
        <f t="shared" si="1375"/>
        <v/>
      </c>
      <c r="PU219" s="66" t="str">
        <f t="shared" si="1376"/>
        <v/>
      </c>
      <c r="PV219" s="66" t="str">
        <f t="shared" si="1377"/>
        <v/>
      </c>
      <c r="PW219" s="66" t="str">
        <f t="shared" si="1378"/>
        <v/>
      </c>
      <c r="PX219" s="66" t="str">
        <f t="shared" si="1379"/>
        <v/>
      </c>
      <c r="PY219" s="66" t="str">
        <f t="shared" si="1380"/>
        <v/>
      </c>
      <c r="PZ219" s="66" t="str">
        <f t="shared" si="1381"/>
        <v/>
      </c>
      <c r="QA219" s="66" t="str">
        <f t="shared" si="1382"/>
        <v/>
      </c>
      <c r="QB219" s="66" t="str">
        <f t="shared" si="1383"/>
        <v/>
      </c>
      <c r="QC219" s="66" t="str">
        <f t="shared" si="1384"/>
        <v/>
      </c>
      <c r="QD219" s="66" t="str">
        <f t="shared" si="1385"/>
        <v/>
      </c>
      <c r="QE219" s="66" t="str">
        <f t="shared" si="1386"/>
        <v/>
      </c>
      <c r="QF219" s="66" t="str">
        <f t="shared" si="1387"/>
        <v/>
      </c>
      <c r="QG219" s="66" t="str">
        <f t="shared" si="1388"/>
        <v/>
      </c>
      <c r="QH219" s="66" t="str">
        <f t="shared" si="1389"/>
        <v/>
      </c>
      <c r="QI219" s="66" t="str">
        <f t="shared" si="1390"/>
        <v/>
      </c>
      <c r="QJ219" s="66" t="str">
        <f t="shared" si="1391"/>
        <v/>
      </c>
      <c r="QK219" s="66" t="str">
        <f t="shared" si="1392"/>
        <v/>
      </c>
      <c r="QL219" s="66" t="str">
        <f t="shared" si="1393"/>
        <v/>
      </c>
      <c r="QM219" s="66" t="str">
        <f t="shared" si="1394"/>
        <v/>
      </c>
      <c r="QN219" s="66" t="str">
        <f t="shared" si="1395"/>
        <v/>
      </c>
      <c r="QO219" s="66" t="str">
        <f t="shared" si="1396"/>
        <v/>
      </c>
      <c r="QP219" s="66" t="str">
        <f t="shared" si="1397"/>
        <v/>
      </c>
      <c r="QQ219" s="66" t="str">
        <f t="shared" si="1398"/>
        <v/>
      </c>
      <c r="QR219" s="66" t="str">
        <f t="shared" si="1399"/>
        <v/>
      </c>
      <c r="QS219" s="66" t="str">
        <f t="shared" si="1400"/>
        <v/>
      </c>
      <c r="QT219" s="66" t="str">
        <f t="shared" si="1401"/>
        <v/>
      </c>
      <c r="QU219" s="66" t="str">
        <f t="shared" si="1402"/>
        <v/>
      </c>
      <c r="QV219" s="66" t="str">
        <f t="shared" si="1403"/>
        <v/>
      </c>
      <c r="QW219" s="66" t="str">
        <f t="shared" si="1404"/>
        <v/>
      </c>
      <c r="QX219" s="66" t="str">
        <f t="shared" si="1405"/>
        <v/>
      </c>
      <c r="QY219" s="66" t="str">
        <f t="shared" si="1406"/>
        <v/>
      </c>
      <c r="QZ219" s="66" t="str">
        <f t="shared" si="1407"/>
        <v/>
      </c>
      <c r="RA219" s="66" t="str">
        <f t="shared" si="1408"/>
        <v/>
      </c>
      <c r="RB219" s="66" t="str">
        <f t="shared" si="1409"/>
        <v/>
      </c>
      <c r="RC219" s="66" t="str">
        <f t="shared" si="1410"/>
        <v/>
      </c>
      <c r="RD219" s="66" t="str">
        <f t="shared" si="1411"/>
        <v/>
      </c>
      <c r="RE219" s="66" t="str">
        <f t="shared" si="1412"/>
        <v/>
      </c>
      <c r="RF219" s="66" t="str">
        <f t="shared" si="1413"/>
        <v/>
      </c>
      <c r="RG219" s="66" t="str">
        <f t="shared" si="1414"/>
        <v/>
      </c>
      <c r="RH219" s="66" t="str">
        <f t="shared" si="1415"/>
        <v/>
      </c>
      <c r="RI219" s="66" t="str">
        <f t="shared" si="1416"/>
        <v/>
      </c>
      <c r="RJ219" s="66" t="str">
        <f t="shared" si="1417"/>
        <v/>
      </c>
      <c r="RK219" s="66" t="str">
        <f t="shared" si="1418"/>
        <v/>
      </c>
      <c r="RL219" s="66" t="str">
        <f t="shared" si="1419"/>
        <v/>
      </c>
      <c r="RM219" s="66" t="str">
        <f t="shared" si="1420"/>
        <v/>
      </c>
      <c r="RN219" s="66" t="str">
        <f t="shared" si="1421"/>
        <v/>
      </c>
      <c r="RO219" s="66" t="str">
        <f t="shared" si="1422"/>
        <v/>
      </c>
      <c r="RP219" s="66" t="str">
        <f t="shared" si="1423"/>
        <v/>
      </c>
      <c r="RQ219" s="66" t="str">
        <f t="shared" si="1424"/>
        <v/>
      </c>
      <c r="RR219" s="66" t="str">
        <f t="shared" si="1425"/>
        <v/>
      </c>
      <c r="RS219" s="66" t="str">
        <f t="shared" si="1426"/>
        <v/>
      </c>
      <c r="RT219" s="66" t="str">
        <f t="shared" si="1427"/>
        <v/>
      </c>
      <c r="RU219" s="66" t="str">
        <f t="shared" si="1428"/>
        <v/>
      </c>
      <c r="RV219" s="66" t="str">
        <f t="shared" si="1429"/>
        <v/>
      </c>
      <c r="RW219" s="66" t="str">
        <f t="shared" si="1430"/>
        <v/>
      </c>
      <c r="RX219" s="66" t="str">
        <f t="shared" si="1431"/>
        <v/>
      </c>
      <c r="RY219" s="66" t="str">
        <f t="shared" si="1432"/>
        <v/>
      </c>
      <c r="RZ219" s="66" t="str">
        <f t="shared" si="1433"/>
        <v/>
      </c>
      <c r="SA219" s="66" t="str">
        <f t="shared" si="1434"/>
        <v/>
      </c>
      <c r="SB219" s="66" t="str">
        <f t="shared" si="1435"/>
        <v/>
      </c>
      <c r="SC219" s="66" t="str">
        <f t="shared" si="1436"/>
        <v/>
      </c>
      <c r="SD219" s="66" t="str">
        <f t="shared" si="1437"/>
        <v/>
      </c>
      <c r="SE219" s="66" t="str">
        <f t="shared" si="1438"/>
        <v/>
      </c>
      <c r="SF219" s="66" t="str">
        <f t="shared" si="1439"/>
        <v/>
      </c>
      <c r="SG219" s="66" t="str">
        <f t="shared" si="1440"/>
        <v/>
      </c>
      <c r="SH219" s="66" t="str">
        <f t="shared" si="1441"/>
        <v/>
      </c>
      <c r="SI219" s="66" t="str">
        <f t="shared" si="1442"/>
        <v/>
      </c>
      <c r="SJ219" s="66" t="str">
        <f t="shared" si="1443"/>
        <v/>
      </c>
      <c r="SK219" s="66" t="str">
        <f t="shared" si="1444"/>
        <v/>
      </c>
      <c r="SL219" s="66" t="str">
        <f t="shared" si="1445"/>
        <v/>
      </c>
      <c r="SM219" s="66" t="str">
        <f t="shared" si="1446"/>
        <v/>
      </c>
      <c r="SN219" s="66" t="str">
        <f t="shared" si="1447"/>
        <v/>
      </c>
      <c r="SO219" s="66" t="str">
        <f t="shared" si="1448"/>
        <v/>
      </c>
      <c r="SP219" s="66" t="str">
        <f t="shared" si="1449"/>
        <v/>
      </c>
      <c r="SQ219" s="66" t="str">
        <f t="shared" si="1450"/>
        <v/>
      </c>
      <c r="SR219" s="66" t="str">
        <f t="shared" si="1451"/>
        <v/>
      </c>
      <c r="SS219" s="66" t="str">
        <f t="shared" si="1452"/>
        <v/>
      </c>
      <c r="ST219" s="66" t="str">
        <f t="shared" si="1453"/>
        <v/>
      </c>
      <c r="SU219" s="66" t="str">
        <f t="shared" si="1454"/>
        <v/>
      </c>
      <c r="SV219" s="66" t="str">
        <f t="shared" si="1455"/>
        <v/>
      </c>
      <c r="SW219" s="66" t="str">
        <f t="shared" si="1456"/>
        <v/>
      </c>
      <c r="SX219" s="66" t="str">
        <f t="shared" si="1457"/>
        <v/>
      </c>
      <c r="SY219" s="66" t="str">
        <f t="shared" si="1458"/>
        <v/>
      </c>
      <c r="SZ219" s="66" t="str">
        <f t="shared" si="1459"/>
        <v/>
      </c>
      <c r="TA219" s="66" t="str">
        <f t="shared" si="1460"/>
        <v/>
      </c>
      <c r="TB219" s="66" t="str">
        <f t="shared" si="1461"/>
        <v/>
      </c>
      <c r="TC219" s="66" t="str">
        <f t="shared" si="1462"/>
        <v/>
      </c>
      <c r="TD219" s="66" t="str">
        <f t="shared" si="1463"/>
        <v/>
      </c>
      <c r="TE219" s="66" t="str">
        <f t="shared" si="1464"/>
        <v/>
      </c>
      <c r="TF219" s="66" t="str">
        <f t="shared" si="1465"/>
        <v/>
      </c>
      <c r="TG219" s="66" t="str">
        <f t="shared" si="1466"/>
        <v/>
      </c>
      <c r="TH219" s="66" t="str">
        <f t="shared" si="1467"/>
        <v/>
      </c>
      <c r="TI219" s="66" t="str">
        <f t="shared" si="1468"/>
        <v/>
      </c>
      <c r="TJ219" s="66" t="str">
        <f t="shared" si="1469"/>
        <v/>
      </c>
      <c r="TK219" s="66" t="str">
        <f t="shared" si="1470"/>
        <v/>
      </c>
      <c r="TL219" s="66" t="str">
        <f t="shared" si="1471"/>
        <v/>
      </c>
      <c r="TM219" s="66" t="str">
        <f t="shared" si="1472"/>
        <v/>
      </c>
      <c r="TN219" s="66" t="str">
        <f t="shared" si="1473"/>
        <v/>
      </c>
      <c r="TO219" s="66" t="str">
        <f t="shared" si="1474"/>
        <v/>
      </c>
      <c r="TP219" s="66" t="str">
        <f t="shared" si="1475"/>
        <v/>
      </c>
      <c r="TQ219" s="66" t="str">
        <f t="shared" si="1476"/>
        <v/>
      </c>
      <c r="TR219" s="66" t="str">
        <f t="shared" si="1477"/>
        <v/>
      </c>
      <c r="TS219" s="66" t="str">
        <f t="shared" si="1478"/>
        <v/>
      </c>
      <c r="TT219" s="66" t="str">
        <f t="shared" si="1479"/>
        <v/>
      </c>
      <c r="TU219" s="66" t="str">
        <f t="shared" si="1480"/>
        <v/>
      </c>
      <c r="TV219" s="66" t="str">
        <f t="shared" si="1481"/>
        <v/>
      </c>
      <c r="TW219" s="66" t="str">
        <f t="shared" si="1482"/>
        <v/>
      </c>
      <c r="TX219" s="66" t="str">
        <f t="shared" si="1483"/>
        <v/>
      </c>
      <c r="TY219" s="66" t="str">
        <f t="shared" si="1484"/>
        <v/>
      </c>
      <c r="TZ219" s="66" t="str">
        <f t="shared" si="1485"/>
        <v/>
      </c>
      <c r="UA219" s="66" t="str">
        <f t="shared" si="1486"/>
        <v/>
      </c>
      <c r="UB219" s="66" t="str">
        <f t="shared" si="1487"/>
        <v/>
      </c>
      <c r="UC219" s="66" t="str">
        <f t="shared" si="1488"/>
        <v/>
      </c>
      <c r="UD219" s="66" t="str">
        <f t="shared" si="1489"/>
        <v/>
      </c>
      <c r="UE219" s="66" t="str">
        <f t="shared" si="1490"/>
        <v/>
      </c>
      <c r="UF219" s="66" t="str">
        <f t="shared" si="1491"/>
        <v/>
      </c>
      <c r="UG219" s="66" t="str">
        <f t="shared" si="1492"/>
        <v/>
      </c>
      <c r="UH219" s="66" t="str">
        <f t="shared" si="1493"/>
        <v/>
      </c>
      <c r="UI219" s="66" t="str">
        <f t="shared" si="1494"/>
        <v/>
      </c>
      <c r="UJ219" s="66" t="str">
        <f t="shared" si="1495"/>
        <v/>
      </c>
      <c r="UK219" s="66" t="str">
        <f t="shared" si="1496"/>
        <v/>
      </c>
      <c r="UL219" s="66" t="str">
        <f t="shared" si="1497"/>
        <v/>
      </c>
      <c r="UM219" s="66" t="str">
        <f t="shared" si="1498"/>
        <v/>
      </c>
      <c r="UN219" s="66" t="str">
        <f t="shared" si="1499"/>
        <v/>
      </c>
      <c r="UO219" s="66" t="str">
        <f t="shared" si="1500"/>
        <v/>
      </c>
      <c r="UP219" s="66" t="str">
        <f t="shared" si="1501"/>
        <v/>
      </c>
      <c r="UQ219" s="66" t="str">
        <f t="shared" si="1502"/>
        <v/>
      </c>
      <c r="UR219" s="66" t="str">
        <f t="shared" si="1503"/>
        <v/>
      </c>
      <c r="US219" s="66" t="str">
        <f t="shared" si="1504"/>
        <v/>
      </c>
      <c r="UT219" s="66" t="str">
        <f t="shared" si="1505"/>
        <v/>
      </c>
      <c r="UU219" s="66" t="str">
        <f t="shared" si="1506"/>
        <v/>
      </c>
      <c r="UV219" s="66" t="str">
        <f t="shared" si="1507"/>
        <v/>
      </c>
      <c r="UW219" s="66" t="str">
        <f t="shared" si="1508"/>
        <v/>
      </c>
      <c r="UX219" s="66" t="str">
        <f t="shared" si="1509"/>
        <v/>
      </c>
      <c r="UY219" s="66" t="str">
        <f t="shared" si="1510"/>
        <v/>
      </c>
      <c r="UZ219" s="66" t="str">
        <f t="shared" si="1511"/>
        <v/>
      </c>
      <c r="VA219" s="66" t="str">
        <f t="shared" si="1512"/>
        <v/>
      </c>
      <c r="VB219" s="66" t="str">
        <f t="shared" si="1513"/>
        <v/>
      </c>
      <c r="VC219" s="66" t="str">
        <f t="shared" si="1514"/>
        <v/>
      </c>
      <c r="VD219" s="66" t="str">
        <f t="shared" si="1515"/>
        <v/>
      </c>
      <c r="VE219" s="66" t="str">
        <f t="shared" si="1516"/>
        <v/>
      </c>
      <c r="VF219" s="66" t="str">
        <f t="shared" si="1517"/>
        <v/>
      </c>
      <c r="VG219" s="66" t="str">
        <f t="shared" si="1518"/>
        <v/>
      </c>
      <c r="VH219" s="66" t="str">
        <f t="shared" si="1519"/>
        <v/>
      </c>
      <c r="VI219" s="66" t="str">
        <f t="shared" si="1520"/>
        <v/>
      </c>
      <c r="VJ219" s="66" t="str">
        <f t="shared" si="1521"/>
        <v/>
      </c>
      <c r="VK219" s="66" t="str">
        <f t="shared" si="1522"/>
        <v/>
      </c>
      <c r="VL219" s="66" t="str">
        <f t="shared" si="1523"/>
        <v/>
      </c>
      <c r="VM219" s="66" t="str">
        <f t="shared" si="1524"/>
        <v/>
      </c>
      <c r="VN219" s="66" t="str">
        <f t="shared" si="1525"/>
        <v/>
      </c>
      <c r="VO219" s="66" t="str">
        <f t="shared" si="1526"/>
        <v/>
      </c>
      <c r="VP219" s="66" t="str">
        <f t="shared" si="1527"/>
        <v/>
      </c>
      <c r="VQ219" s="66" t="str">
        <f t="shared" si="1528"/>
        <v/>
      </c>
      <c r="VR219" s="66" t="str">
        <f t="shared" si="1529"/>
        <v/>
      </c>
      <c r="VS219" s="66" t="str">
        <f t="shared" si="1530"/>
        <v/>
      </c>
      <c r="VT219" s="66" t="str">
        <f t="shared" si="1531"/>
        <v/>
      </c>
      <c r="VU219" s="66" t="str">
        <f t="shared" si="1532"/>
        <v/>
      </c>
      <c r="VV219" s="66" t="str">
        <f t="shared" si="1533"/>
        <v/>
      </c>
      <c r="VW219" s="66" t="str">
        <f t="shared" si="1534"/>
        <v/>
      </c>
      <c r="VX219" s="66" t="str">
        <f t="shared" si="1535"/>
        <v/>
      </c>
      <c r="VY219" s="66" t="str">
        <f t="shared" si="1536"/>
        <v/>
      </c>
      <c r="VZ219" s="66" t="str">
        <f t="shared" si="1537"/>
        <v/>
      </c>
      <c r="WA219" s="66" t="str">
        <f t="shared" si="1538"/>
        <v/>
      </c>
      <c r="WB219" s="66" t="str">
        <f t="shared" si="1539"/>
        <v/>
      </c>
      <c r="WC219" s="66" t="str">
        <f t="shared" si="1540"/>
        <v/>
      </c>
      <c r="WD219" s="66" t="str">
        <f t="shared" si="1541"/>
        <v/>
      </c>
      <c r="WE219" s="66" t="str">
        <f t="shared" si="1542"/>
        <v/>
      </c>
      <c r="WF219" s="66" t="str">
        <f t="shared" si="1543"/>
        <v/>
      </c>
      <c r="WG219" s="66" t="str">
        <f t="shared" si="1544"/>
        <v/>
      </c>
      <c r="WH219" s="66" t="str">
        <f t="shared" si="1545"/>
        <v/>
      </c>
      <c r="WI219" s="66" t="str">
        <f t="shared" si="1546"/>
        <v/>
      </c>
      <c r="WJ219" s="66" t="str">
        <f t="shared" si="1547"/>
        <v/>
      </c>
      <c r="WK219" s="66" t="str">
        <f t="shared" si="1548"/>
        <v/>
      </c>
      <c r="WL219" s="66" t="str">
        <f t="shared" si="1549"/>
        <v/>
      </c>
      <c r="WM219" s="66" t="str">
        <f t="shared" si="1550"/>
        <v/>
      </c>
      <c r="WN219" s="66" t="str">
        <f t="shared" si="1551"/>
        <v/>
      </c>
      <c r="WO219" s="66" t="str">
        <f t="shared" si="1552"/>
        <v/>
      </c>
      <c r="WP219" s="66" t="str">
        <f t="shared" si="1553"/>
        <v/>
      </c>
      <c r="WQ219" s="66" t="str">
        <f t="shared" si="1554"/>
        <v/>
      </c>
      <c r="WR219" s="66" t="str">
        <f t="shared" si="1555"/>
        <v/>
      </c>
      <c r="WS219" s="66" t="str">
        <f t="shared" si="1556"/>
        <v/>
      </c>
      <c r="WT219" s="66" t="str">
        <f t="shared" si="1557"/>
        <v/>
      </c>
      <c r="WU219" s="66" t="str">
        <f t="shared" si="1558"/>
        <v/>
      </c>
      <c r="WV219" s="66" t="str">
        <f t="shared" si="1559"/>
        <v/>
      </c>
      <c r="WW219" s="66" t="str">
        <f t="shared" si="1560"/>
        <v/>
      </c>
      <c r="WX219" s="66" t="str">
        <f t="shared" si="1561"/>
        <v/>
      </c>
      <c r="WY219" s="66" t="str">
        <f t="shared" si="1562"/>
        <v/>
      </c>
      <c r="WZ219" s="66" t="str">
        <f t="shared" si="1563"/>
        <v/>
      </c>
      <c r="XA219" s="66" t="str">
        <f t="shared" si="1564"/>
        <v/>
      </c>
      <c r="XB219" s="66" t="str">
        <f t="shared" si="1565"/>
        <v/>
      </c>
      <c r="XC219" s="66" t="str">
        <f t="shared" si="1566"/>
        <v/>
      </c>
      <c r="XD219" s="66" t="str">
        <f t="shared" si="1567"/>
        <v/>
      </c>
      <c r="XE219" s="66" t="str">
        <f t="shared" si="1568"/>
        <v/>
      </c>
      <c r="XF219" s="66" t="str">
        <f t="shared" si="1569"/>
        <v/>
      </c>
      <c r="XG219" s="66" t="str">
        <f t="shared" si="1570"/>
        <v/>
      </c>
      <c r="XH219" s="66" t="str">
        <f t="shared" si="1571"/>
        <v/>
      </c>
      <c r="XI219" s="66" t="str">
        <f t="shared" si="1572"/>
        <v/>
      </c>
      <c r="XJ219" s="66" t="str">
        <f t="shared" si="1573"/>
        <v/>
      </c>
      <c r="XK219" s="66" t="str">
        <f t="shared" si="1574"/>
        <v/>
      </c>
      <c r="XL219" s="66" t="str">
        <f t="shared" si="1575"/>
        <v/>
      </c>
      <c r="XM219" s="66" t="str">
        <f t="shared" si="1576"/>
        <v/>
      </c>
      <c r="XN219" s="66" t="str">
        <f t="shared" si="1577"/>
        <v/>
      </c>
      <c r="XO219" s="66" t="str">
        <f t="shared" si="1578"/>
        <v/>
      </c>
      <c r="XP219" s="66" t="str">
        <f t="shared" si="1579"/>
        <v/>
      </c>
      <c r="XQ219" s="66" t="str">
        <f t="shared" si="1580"/>
        <v/>
      </c>
      <c r="XR219" s="66" t="str">
        <f t="shared" si="1581"/>
        <v/>
      </c>
      <c r="XS219" s="66" t="str">
        <f t="shared" si="1582"/>
        <v/>
      </c>
      <c r="XT219" s="66" t="str">
        <f t="shared" si="1583"/>
        <v/>
      </c>
      <c r="XU219" s="66" t="str">
        <f t="shared" si="1584"/>
        <v/>
      </c>
      <c r="XV219" s="66" t="str">
        <f t="shared" si="1585"/>
        <v/>
      </c>
      <c r="XW219" s="66" t="str">
        <f t="shared" si="1586"/>
        <v/>
      </c>
      <c r="XX219" s="66" t="str">
        <f t="shared" si="1587"/>
        <v/>
      </c>
      <c r="XY219" s="66" t="str">
        <f t="shared" si="1588"/>
        <v/>
      </c>
      <c r="XZ219" s="66" t="str">
        <f t="shared" si="1589"/>
        <v/>
      </c>
      <c r="YA219" s="66" t="str">
        <f t="shared" si="1590"/>
        <v/>
      </c>
      <c r="YB219" s="66" t="str">
        <f t="shared" si="1591"/>
        <v/>
      </c>
      <c r="YC219" s="66" t="str">
        <f t="shared" si="1592"/>
        <v/>
      </c>
      <c r="YD219" s="66" t="str">
        <f t="shared" si="1593"/>
        <v/>
      </c>
      <c r="YE219" s="66" t="str">
        <f t="shared" si="1594"/>
        <v/>
      </c>
      <c r="YF219" s="66" t="str">
        <f t="shared" si="1595"/>
        <v/>
      </c>
      <c r="YG219" s="66" t="str">
        <f t="shared" si="1596"/>
        <v/>
      </c>
      <c r="YH219" s="66" t="str">
        <f t="shared" si="1597"/>
        <v/>
      </c>
      <c r="YI219" s="66" t="str">
        <f t="shared" si="1598"/>
        <v/>
      </c>
      <c r="YJ219" s="66" t="str">
        <f t="shared" si="1599"/>
        <v/>
      </c>
      <c r="YK219" s="66" t="str">
        <f t="shared" si="1600"/>
        <v/>
      </c>
      <c r="YL219" s="66" t="str">
        <f t="shared" si="1601"/>
        <v/>
      </c>
      <c r="YM219" s="66" t="str">
        <f t="shared" si="1602"/>
        <v/>
      </c>
      <c r="YN219" s="66" t="str">
        <f t="shared" si="1603"/>
        <v/>
      </c>
      <c r="YO219" s="66" t="str">
        <f t="shared" si="1604"/>
        <v/>
      </c>
      <c r="YP219" s="66" t="str">
        <f t="shared" si="1605"/>
        <v/>
      </c>
      <c r="YQ219" s="66" t="str">
        <f t="shared" si="1606"/>
        <v/>
      </c>
      <c r="YR219" s="66" t="str">
        <f t="shared" si="1607"/>
        <v/>
      </c>
      <c r="YS219" s="66" t="str">
        <f t="shared" si="1608"/>
        <v/>
      </c>
      <c r="YT219" s="66" t="str">
        <f t="shared" si="1609"/>
        <v/>
      </c>
      <c r="YU219" s="66" t="str">
        <f t="shared" si="1610"/>
        <v/>
      </c>
      <c r="YV219" s="66" t="str">
        <f t="shared" si="1611"/>
        <v/>
      </c>
      <c r="YW219" s="66" t="str">
        <f t="shared" si="1612"/>
        <v/>
      </c>
      <c r="YX219" s="66" t="str">
        <f t="shared" si="1613"/>
        <v/>
      </c>
      <c r="YY219" s="66" t="str">
        <f t="shared" si="1614"/>
        <v/>
      </c>
      <c r="YZ219" s="66" t="str">
        <f t="shared" si="1615"/>
        <v/>
      </c>
      <c r="ZA219" s="66" t="str">
        <f t="shared" si="1616"/>
        <v/>
      </c>
      <c r="ZB219" s="66" t="str">
        <f t="shared" si="1617"/>
        <v/>
      </c>
      <c r="ZC219" s="66" t="str">
        <f t="shared" si="1618"/>
        <v/>
      </c>
      <c r="ZD219" s="66" t="str">
        <f t="shared" si="1619"/>
        <v/>
      </c>
      <c r="ZE219" s="66" t="str">
        <f t="shared" si="1620"/>
        <v/>
      </c>
      <c r="ZF219" s="66" t="str">
        <f t="shared" si="1621"/>
        <v/>
      </c>
      <c r="ZG219" s="66" t="str">
        <f t="shared" si="1622"/>
        <v/>
      </c>
      <c r="ZH219" s="66" t="str">
        <f t="shared" si="1623"/>
        <v/>
      </c>
      <c r="ZI219" s="66" t="str">
        <f t="shared" si="1624"/>
        <v/>
      </c>
      <c r="ZJ219" s="66" t="str">
        <f t="shared" si="1625"/>
        <v/>
      </c>
      <c r="ZK219" s="66" t="str">
        <f t="shared" si="1626"/>
        <v/>
      </c>
      <c r="ZL219" s="66" t="str">
        <f t="shared" si="1627"/>
        <v/>
      </c>
      <c r="ZM219" s="66" t="str">
        <f t="shared" si="1628"/>
        <v/>
      </c>
      <c r="ZN219" s="66" t="str">
        <f t="shared" si="1629"/>
        <v/>
      </c>
      <c r="ZO219" s="66" t="str">
        <f t="shared" si="1630"/>
        <v/>
      </c>
      <c r="ZP219" s="66" t="str">
        <f t="shared" si="1631"/>
        <v/>
      </c>
      <c r="ZQ219" s="66" t="str">
        <f t="shared" si="1632"/>
        <v/>
      </c>
      <c r="ZR219" s="66" t="str">
        <f t="shared" si="1633"/>
        <v/>
      </c>
      <c r="ZS219" s="66" t="str">
        <f t="shared" si="1634"/>
        <v/>
      </c>
      <c r="ZT219" s="66" t="str">
        <f t="shared" si="1635"/>
        <v/>
      </c>
      <c r="ZU219" s="66" t="str">
        <f t="shared" si="1636"/>
        <v/>
      </c>
      <c r="ZV219" s="66" t="str">
        <f t="shared" si="1637"/>
        <v/>
      </c>
      <c r="ZW219" s="66" t="str">
        <f t="shared" si="1638"/>
        <v/>
      </c>
      <c r="ZX219" s="66" t="str">
        <f t="shared" si="1639"/>
        <v/>
      </c>
      <c r="ZY219" s="66" t="str">
        <f t="shared" si="1640"/>
        <v/>
      </c>
      <c r="ZZ219" s="66" t="str">
        <f t="shared" si="1641"/>
        <v/>
      </c>
      <c r="AAA219" s="66" t="str">
        <f t="shared" si="1642"/>
        <v/>
      </c>
      <c r="AAB219" s="66" t="str">
        <f t="shared" si="1643"/>
        <v/>
      </c>
      <c r="AAC219" s="66" t="str">
        <f t="shared" si="1644"/>
        <v/>
      </c>
      <c r="AAD219" s="66" t="str">
        <f t="shared" si="1645"/>
        <v/>
      </c>
      <c r="AAE219" s="66" t="str">
        <f t="shared" si="1646"/>
        <v/>
      </c>
      <c r="AAF219" s="66" t="str">
        <f t="shared" si="1647"/>
        <v/>
      </c>
      <c r="AAG219" s="66" t="str">
        <f t="shared" si="1648"/>
        <v/>
      </c>
      <c r="AAH219" s="66" t="str">
        <f t="shared" si="1649"/>
        <v/>
      </c>
      <c r="AAI219" s="66" t="str">
        <f t="shared" si="1650"/>
        <v/>
      </c>
      <c r="AAJ219" s="66" t="str">
        <f t="shared" si="1651"/>
        <v/>
      </c>
      <c r="AAK219" s="66" t="str">
        <f t="shared" si="1652"/>
        <v/>
      </c>
      <c r="AAL219" s="66" t="str">
        <f t="shared" si="1653"/>
        <v/>
      </c>
      <c r="AAM219" s="66" t="str">
        <f t="shared" si="1654"/>
        <v/>
      </c>
      <c r="AAN219" s="66" t="str">
        <f t="shared" si="1655"/>
        <v/>
      </c>
      <c r="AAO219" s="66" t="str">
        <f t="shared" si="1656"/>
        <v/>
      </c>
      <c r="AAP219" s="66" t="str">
        <f t="shared" si="1657"/>
        <v/>
      </c>
      <c r="AAQ219" s="66" t="str">
        <f t="shared" si="1658"/>
        <v/>
      </c>
      <c r="AAR219" s="66" t="str">
        <f t="shared" si="1659"/>
        <v/>
      </c>
      <c r="AAS219" s="66" t="str">
        <f t="shared" si="1660"/>
        <v/>
      </c>
      <c r="AAT219" s="66" t="str">
        <f t="shared" si="1661"/>
        <v/>
      </c>
      <c r="AAU219" s="66" t="str">
        <f t="shared" si="1662"/>
        <v/>
      </c>
      <c r="AAV219" s="66" t="str">
        <f t="shared" si="1663"/>
        <v/>
      </c>
      <c r="AAW219" s="66" t="str">
        <f t="shared" si="1664"/>
        <v/>
      </c>
      <c r="AAX219" s="66" t="str">
        <f t="shared" si="1665"/>
        <v/>
      </c>
      <c r="AAY219" s="66" t="str">
        <f t="shared" si="1666"/>
        <v/>
      </c>
      <c r="AAZ219" s="66" t="str">
        <f t="shared" si="1667"/>
        <v/>
      </c>
      <c r="ABA219" s="66" t="str">
        <f t="shared" si="1668"/>
        <v/>
      </c>
      <c r="ABB219" s="66" t="str">
        <f t="shared" si="1669"/>
        <v/>
      </c>
      <c r="ABC219" s="66" t="str">
        <f t="shared" si="1670"/>
        <v/>
      </c>
      <c r="ABD219" s="66" t="str">
        <f t="shared" si="1671"/>
        <v/>
      </c>
      <c r="ABE219" s="66" t="str">
        <f t="shared" si="1672"/>
        <v/>
      </c>
      <c r="ABF219" s="66" t="str">
        <f t="shared" si="1673"/>
        <v/>
      </c>
      <c r="ABG219" s="66" t="str">
        <f t="shared" si="1674"/>
        <v/>
      </c>
      <c r="ABH219" s="66" t="str">
        <f t="shared" si="1675"/>
        <v/>
      </c>
      <c r="ABI219" s="66" t="str">
        <f t="shared" si="1676"/>
        <v/>
      </c>
      <c r="ABJ219" s="66" t="str">
        <f t="shared" si="1677"/>
        <v/>
      </c>
      <c r="ABK219" s="66" t="str">
        <f t="shared" si="1678"/>
        <v/>
      </c>
      <c r="ABL219" s="66" t="str">
        <f t="shared" si="1679"/>
        <v/>
      </c>
      <c r="ABM219" s="66" t="str">
        <f t="shared" si="1680"/>
        <v/>
      </c>
      <c r="ABN219" s="66" t="str">
        <f t="shared" si="1681"/>
        <v/>
      </c>
      <c r="ABO219" s="66" t="str">
        <f t="shared" si="1682"/>
        <v/>
      </c>
      <c r="ABP219" s="66" t="str">
        <f t="shared" si="1683"/>
        <v/>
      </c>
      <c r="ABQ219" s="66" t="str">
        <f t="shared" si="1684"/>
        <v/>
      </c>
      <c r="ABR219" s="66" t="str">
        <f t="shared" si="1685"/>
        <v/>
      </c>
      <c r="ABS219" s="66" t="str">
        <f t="shared" si="1686"/>
        <v/>
      </c>
      <c r="ABT219" s="66" t="str">
        <f t="shared" si="1687"/>
        <v/>
      </c>
      <c r="ABU219" s="66" t="str">
        <f t="shared" si="1688"/>
        <v/>
      </c>
      <c r="ABV219" s="66" t="str">
        <f t="shared" si="1689"/>
        <v/>
      </c>
      <c r="ABW219" s="66" t="str">
        <f t="shared" si="1690"/>
        <v/>
      </c>
      <c r="ABX219" s="66" t="str">
        <f t="shared" si="1691"/>
        <v/>
      </c>
      <c r="ABY219" s="66" t="str">
        <f t="shared" si="1692"/>
        <v/>
      </c>
      <c r="ABZ219" s="66" t="str">
        <f t="shared" si="1693"/>
        <v/>
      </c>
      <c r="ACA219" s="66" t="str">
        <f t="shared" si="1694"/>
        <v/>
      </c>
      <c r="ACB219" s="66" t="str">
        <f t="shared" si="1695"/>
        <v/>
      </c>
      <c r="ACC219" s="66" t="str">
        <f t="shared" si="1696"/>
        <v/>
      </c>
      <c r="ACD219" s="66" t="str">
        <f t="shared" si="1697"/>
        <v/>
      </c>
      <c r="ACE219" s="66" t="str">
        <f t="shared" si="1698"/>
        <v/>
      </c>
      <c r="ACF219" s="66" t="str">
        <f t="shared" si="1699"/>
        <v/>
      </c>
      <c r="ACG219" s="66" t="str">
        <f t="shared" si="1700"/>
        <v/>
      </c>
      <c r="ACH219" s="66" t="str">
        <f t="shared" si="1701"/>
        <v/>
      </c>
      <c r="ACI219" s="66" t="str">
        <f t="shared" si="1702"/>
        <v/>
      </c>
      <c r="ACJ219" s="66" t="str">
        <f t="shared" si="1703"/>
        <v/>
      </c>
      <c r="ACK219" s="66" t="str">
        <f t="shared" si="1704"/>
        <v/>
      </c>
      <c r="ACL219" s="66" t="str">
        <f t="shared" si="1705"/>
        <v/>
      </c>
      <c r="ACM219" s="66" t="str">
        <f t="shared" ref="ACM219:ACN219" si="1733">IF(AND(ACS$3="Unit", ACL219=""), "", IF(AND(ACS$3="Unit", ACL219="-"),"", IF(ACS$3="Unit", "kg/GJ delivered", IF(AND(NY219&lt;&gt;"", NY219&lt;&gt;"-", NX219="-"),"", IF($H219="","", IF(NX219="nd", "",IF(NX219="&lt;n.a.&gt;", "", IF(NY219="#/MJ", "", IF(NY219="kg/GJ delivered",NX219,IF(NY219="g/MJ delivered",NX219,IF(NY219="kg/MJ delivered",NX219*1000,IF(NY219="mg/MJ delivered",NX219/1000,IF(NY219="g/kg",((NX219)*(1/$I219)*(1/$H219)),IF(NY219="mg/kg",((NX219/1000)*(1/$I219)*(1/$H219)),IF(NY219="mg/MJ delivered",NX219/1000,IF(NY219="-","","Error"))))))))))))))))</f>
        <v/>
      </c>
      <c r="ACN219" s="66" t="str">
        <f t="shared" si="1733"/>
        <v/>
      </c>
      <c r="ACO219" s="66" t="str">
        <f t="shared" si="1707"/>
        <v/>
      </c>
      <c r="ACP219" s="66" t="str">
        <f t="shared" si="1708"/>
        <v/>
      </c>
      <c r="ACQ219" s="66" t="str">
        <f t="shared" si="1709"/>
        <v/>
      </c>
      <c r="ACR219" s="66" t="str">
        <f t="shared" si="1710"/>
        <v/>
      </c>
      <c r="ACS219" s="66" t="str">
        <f t="shared" si="1711"/>
        <v/>
      </c>
      <c r="ACT219" s="66" t="str">
        <f t="shared" si="1712"/>
        <v/>
      </c>
    </row>
    <row r="220" spans="2:774" ht="15.75" customHeight="1" x14ac:dyDescent="0.25">
      <c r="B220" s="66">
        <v>342</v>
      </c>
      <c r="C220" s="66" t="s">
        <v>1235</v>
      </c>
      <c r="D220" s="66" t="s">
        <v>1194</v>
      </c>
      <c r="E220" s="156" t="s">
        <v>1792</v>
      </c>
      <c r="F220" s="66" t="s">
        <v>1579</v>
      </c>
      <c r="G220" s="66" t="s">
        <v>492</v>
      </c>
      <c r="H220" s="126">
        <v>0.17244999999999999</v>
      </c>
      <c r="I220" s="130">
        <f>'Heating Values'!$D$24</f>
        <v>14.023</v>
      </c>
      <c r="J220" s="66" t="str">
        <f t="shared" si="1320"/>
        <v>Crop Residue, Improved, CN</v>
      </c>
      <c r="K220" s="161"/>
      <c r="L220" s="161"/>
      <c r="M220" s="161"/>
      <c r="N220" s="161"/>
      <c r="O220" s="66" t="s">
        <v>1188</v>
      </c>
      <c r="P220" s="66" t="str">
        <f t="shared" si="1327"/>
        <v>CN</v>
      </c>
      <c r="Q220" s="66" t="s">
        <v>87</v>
      </c>
      <c r="R220" s="164">
        <v>170</v>
      </c>
      <c r="S220" s="158" t="s">
        <v>523</v>
      </c>
      <c r="T220" s="158" t="s">
        <v>128</v>
      </c>
      <c r="U220" s="158" t="s">
        <v>128</v>
      </c>
      <c r="V220" s="158" t="s">
        <v>128</v>
      </c>
      <c r="W220" s="158" t="s">
        <v>128</v>
      </c>
      <c r="X220" s="158" t="s">
        <v>128</v>
      </c>
      <c r="Y220" s="158" t="s">
        <v>128</v>
      </c>
      <c r="Z220" s="158" t="s">
        <v>128</v>
      </c>
      <c r="AA220" s="158" t="s">
        <v>128</v>
      </c>
      <c r="AB220" s="158" t="s">
        <v>128</v>
      </c>
      <c r="AC220" s="158" t="s">
        <v>128</v>
      </c>
      <c r="AD220" s="158" t="s">
        <v>128</v>
      </c>
      <c r="AE220" s="158" t="s">
        <v>128</v>
      </c>
      <c r="AF220" s="158" t="s">
        <v>128</v>
      </c>
      <c r="AG220" s="158" t="s">
        <v>128</v>
      </c>
      <c r="AH220" s="158" t="s">
        <v>128</v>
      </c>
      <c r="AI220" s="158" t="s">
        <v>128</v>
      </c>
      <c r="AJ220" s="158" t="s">
        <v>128</v>
      </c>
      <c r="AK220" s="158" t="s">
        <v>128</v>
      </c>
      <c r="AL220" s="158" t="s">
        <v>128</v>
      </c>
      <c r="AM220" s="158" t="s">
        <v>128</v>
      </c>
      <c r="AN220" s="158" t="s">
        <v>128</v>
      </c>
      <c r="AO220" s="158" t="s">
        <v>128</v>
      </c>
      <c r="AP220" s="158" t="s">
        <v>128</v>
      </c>
      <c r="AQ220" s="158" t="s">
        <v>128</v>
      </c>
      <c r="AR220" s="158" t="s">
        <v>128</v>
      </c>
      <c r="AS220" s="158" t="s">
        <v>128</v>
      </c>
      <c r="AT220" s="158" t="s">
        <v>128</v>
      </c>
      <c r="AU220" s="158" t="s">
        <v>128</v>
      </c>
      <c r="AV220" s="158" t="s">
        <v>128</v>
      </c>
      <c r="AW220" s="158" t="s">
        <v>128</v>
      </c>
      <c r="AX220" s="158" t="s">
        <v>128</v>
      </c>
      <c r="AY220" s="158" t="s">
        <v>128</v>
      </c>
      <c r="AZ220" s="158" t="s">
        <v>128</v>
      </c>
      <c r="BA220" s="158" t="s">
        <v>128</v>
      </c>
      <c r="BB220" s="158" t="s">
        <v>128</v>
      </c>
      <c r="BC220" s="158" t="s">
        <v>128</v>
      </c>
      <c r="BD220" s="158" t="s">
        <v>128</v>
      </c>
      <c r="BE220" s="158" t="s">
        <v>128</v>
      </c>
      <c r="BF220" s="158" t="s">
        <v>128</v>
      </c>
      <c r="BG220" s="158" t="s">
        <v>128</v>
      </c>
      <c r="BH220" s="158" t="s">
        <v>128</v>
      </c>
      <c r="BI220" s="158" t="s">
        <v>128</v>
      </c>
      <c r="BJ220" s="158" t="s">
        <v>128</v>
      </c>
      <c r="BK220" s="158" t="s">
        <v>128</v>
      </c>
      <c r="BL220" s="158" t="s">
        <v>128</v>
      </c>
      <c r="BM220" s="158" t="s">
        <v>128</v>
      </c>
      <c r="BN220" s="158" t="s">
        <v>128</v>
      </c>
      <c r="BO220" s="158" t="s">
        <v>128</v>
      </c>
      <c r="BP220" s="158" t="s">
        <v>128</v>
      </c>
      <c r="BQ220" s="158" t="s">
        <v>128</v>
      </c>
      <c r="BR220" s="158" t="s">
        <v>128</v>
      </c>
      <c r="BS220" s="158" t="s">
        <v>128</v>
      </c>
      <c r="BT220" s="158" t="s">
        <v>128</v>
      </c>
      <c r="BU220" s="158" t="s">
        <v>128</v>
      </c>
      <c r="BV220" s="158" t="s">
        <v>128</v>
      </c>
      <c r="BW220" s="158" t="s">
        <v>128</v>
      </c>
      <c r="BX220" s="158" t="s">
        <v>128</v>
      </c>
      <c r="BY220" s="158" t="s">
        <v>128</v>
      </c>
      <c r="BZ220" s="158" t="s">
        <v>128</v>
      </c>
      <c r="CA220" s="158" t="s">
        <v>128</v>
      </c>
      <c r="CB220" s="158" t="s">
        <v>128</v>
      </c>
      <c r="CC220" s="158" t="s">
        <v>128</v>
      </c>
      <c r="CD220" s="158" t="s">
        <v>128</v>
      </c>
      <c r="CE220" s="158" t="s">
        <v>128</v>
      </c>
      <c r="CF220" s="158" t="s">
        <v>128</v>
      </c>
      <c r="CG220" s="158" t="s">
        <v>128</v>
      </c>
      <c r="CH220" s="158" t="s">
        <v>128</v>
      </c>
      <c r="CI220" s="158" t="s">
        <v>128</v>
      </c>
      <c r="CJ220" s="158" t="s">
        <v>128</v>
      </c>
      <c r="CK220" s="158" t="s">
        <v>128</v>
      </c>
      <c r="CL220" s="158" t="s">
        <v>128</v>
      </c>
      <c r="CM220" s="158" t="s">
        <v>128</v>
      </c>
      <c r="CN220" s="158" t="s">
        <v>128</v>
      </c>
      <c r="CO220" s="158" t="s">
        <v>128</v>
      </c>
      <c r="CP220" s="158" t="s">
        <v>128</v>
      </c>
      <c r="CQ220" s="158" t="s">
        <v>128</v>
      </c>
      <c r="CR220" s="158" t="s">
        <v>128</v>
      </c>
      <c r="CS220" s="158" t="s">
        <v>128</v>
      </c>
      <c r="CT220" s="158" t="s">
        <v>128</v>
      </c>
      <c r="CU220" s="158" t="s">
        <v>128</v>
      </c>
      <c r="CV220" s="158" t="s">
        <v>128</v>
      </c>
      <c r="CW220" s="158" t="s">
        <v>128</v>
      </c>
      <c r="CX220" s="158" t="s">
        <v>128</v>
      </c>
      <c r="CY220" s="158" t="s">
        <v>128</v>
      </c>
      <c r="CZ220" s="158" t="s">
        <v>128</v>
      </c>
      <c r="DA220" s="158" t="s">
        <v>128</v>
      </c>
      <c r="DB220" s="158" t="s">
        <v>128</v>
      </c>
      <c r="DC220" s="158" t="s">
        <v>128</v>
      </c>
      <c r="DD220" s="158" t="s">
        <v>128</v>
      </c>
      <c r="DE220" s="158" t="s">
        <v>128</v>
      </c>
      <c r="DF220" s="158" t="s">
        <v>128</v>
      </c>
      <c r="DG220" s="158" t="s">
        <v>128</v>
      </c>
      <c r="DH220" s="158" t="s">
        <v>128</v>
      </c>
      <c r="DI220" s="158" t="s">
        <v>128</v>
      </c>
      <c r="DJ220" s="158" t="s">
        <v>128</v>
      </c>
      <c r="DK220" s="158" t="s">
        <v>128</v>
      </c>
      <c r="DL220" s="158" t="s">
        <v>128</v>
      </c>
      <c r="DM220" s="158" t="s">
        <v>128</v>
      </c>
      <c r="DN220" s="158" t="s">
        <v>128</v>
      </c>
      <c r="DO220" s="158" t="s">
        <v>128</v>
      </c>
      <c r="DP220" s="158" t="s">
        <v>128</v>
      </c>
      <c r="DQ220" s="158" t="s">
        <v>128</v>
      </c>
      <c r="DR220" s="158" t="s">
        <v>128</v>
      </c>
      <c r="DS220" s="158" t="s">
        <v>128</v>
      </c>
      <c r="DT220" s="158" t="s">
        <v>128</v>
      </c>
      <c r="DU220" s="158" t="s">
        <v>128</v>
      </c>
      <c r="DV220" s="158" t="s">
        <v>128</v>
      </c>
      <c r="DW220" s="158" t="s">
        <v>128</v>
      </c>
      <c r="DX220" s="158" t="s">
        <v>128</v>
      </c>
      <c r="DY220" s="158" t="s">
        <v>128</v>
      </c>
      <c r="DZ220" s="158" t="s">
        <v>128</v>
      </c>
      <c r="EA220" s="158" t="s">
        <v>128</v>
      </c>
      <c r="EB220" s="158" t="s">
        <v>128</v>
      </c>
      <c r="EC220" s="158" t="s">
        <v>128</v>
      </c>
      <c r="ED220" s="158" t="s">
        <v>128</v>
      </c>
      <c r="EE220" s="158" t="s">
        <v>128</v>
      </c>
      <c r="EF220" s="158" t="s">
        <v>128</v>
      </c>
      <c r="EG220" s="158" t="s">
        <v>128</v>
      </c>
      <c r="EH220" s="158" t="s">
        <v>128</v>
      </c>
      <c r="EI220" s="158" t="s">
        <v>128</v>
      </c>
      <c r="EJ220" s="158" t="s">
        <v>128</v>
      </c>
      <c r="EK220" s="158" t="s">
        <v>128</v>
      </c>
      <c r="EL220" s="158" t="s">
        <v>128</v>
      </c>
      <c r="EM220" s="158" t="s">
        <v>128</v>
      </c>
      <c r="EN220" s="158" t="s">
        <v>128</v>
      </c>
      <c r="EO220" s="158" t="s">
        <v>128</v>
      </c>
      <c r="EP220" s="158" t="s">
        <v>128</v>
      </c>
      <c r="EQ220" s="158" t="s">
        <v>128</v>
      </c>
      <c r="ER220" s="158" t="s">
        <v>128</v>
      </c>
      <c r="ES220" s="158" t="s">
        <v>128</v>
      </c>
      <c r="ET220" s="158" t="s">
        <v>128</v>
      </c>
      <c r="EU220" s="158" t="s">
        <v>128</v>
      </c>
      <c r="EV220" s="158" t="s">
        <v>128</v>
      </c>
      <c r="EW220" s="158" t="s">
        <v>128</v>
      </c>
      <c r="EX220" s="158" t="s">
        <v>128</v>
      </c>
      <c r="EY220" s="158" t="s">
        <v>128</v>
      </c>
      <c r="EZ220" s="158" t="s">
        <v>128</v>
      </c>
      <c r="FA220" s="158" t="s">
        <v>128</v>
      </c>
      <c r="FB220" s="158" t="s">
        <v>128</v>
      </c>
      <c r="FC220" s="158" t="s">
        <v>128</v>
      </c>
      <c r="FD220" s="158" t="s">
        <v>128</v>
      </c>
      <c r="FE220" s="158" t="s">
        <v>128</v>
      </c>
      <c r="FF220" s="158" t="s">
        <v>128</v>
      </c>
      <c r="FG220" s="158" t="s">
        <v>128</v>
      </c>
      <c r="FH220" s="158" t="s">
        <v>128</v>
      </c>
      <c r="FI220" s="158" t="s">
        <v>128</v>
      </c>
      <c r="FJ220" s="158" t="s">
        <v>128</v>
      </c>
      <c r="FK220" s="158" t="s">
        <v>128</v>
      </c>
      <c r="FL220" s="158" t="s">
        <v>128</v>
      </c>
      <c r="FM220" s="158" t="s">
        <v>128</v>
      </c>
      <c r="FN220" s="158" t="s">
        <v>128</v>
      </c>
      <c r="FO220" s="158" t="s">
        <v>128</v>
      </c>
      <c r="FP220" s="158" t="s">
        <v>128</v>
      </c>
      <c r="FQ220" s="158" t="s">
        <v>128</v>
      </c>
      <c r="FR220" s="158" t="s">
        <v>128</v>
      </c>
      <c r="FS220" s="158" t="s">
        <v>128</v>
      </c>
      <c r="FT220" s="158" t="s">
        <v>128</v>
      </c>
      <c r="FU220" s="158" t="s">
        <v>128</v>
      </c>
      <c r="FV220" s="158" t="s">
        <v>128</v>
      </c>
      <c r="FW220" s="158" t="s">
        <v>128</v>
      </c>
      <c r="FX220" s="158" t="s">
        <v>128</v>
      </c>
      <c r="FY220" s="158" t="s">
        <v>128</v>
      </c>
      <c r="FZ220" s="158" t="s">
        <v>128</v>
      </c>
      <c r="GA220" s="158" t="s">
        <v>128</v>
      </c>
      <c r="GB220" s="158" t="s">
        <v>128</v>
      </c>
      <c r="GC220" s="158" t="s">
        <v>128</v>
      </c>
      <c r="GD220" s="158" t="s">
        <v>128</v>
      </c>
      <c r="GE220" s="158" t="s">
        <v>128</v>
      </c>
      <c r="GF220" s="158" t="s">
        <v>128</v>
      </c>
      <c r="GG220" s="158" t="s">
        <v>128</v>
      </c>
      <c r="GH220" s="158" t="s">
        <v>128</v>
      </c>
      <c r="GI220" s="158" t="s">
        <v>128</v>
      </c>
      <c r="GJ220" s="158" t="s">
        <v>128</v>
      </c>
      <c r="GK220" s="158" t="s">
        <v>128</v>
      </c>
      <c r="GL220" s="158" t="s">
        <v>128</v>
      </c>
      <c r="GM220" s="158" t="s">
        <v>128</v>
      </c>
      <c r="GN220" s="158" t="s">
        <v>128</v>
      </c>
      <c r="GO220" s="158" t="s">
        <v>128</v>
      </c>
      <c r="GP220" s="158" t="s">
        <v>128</v>
      </c>
      <c r="GQ220" s="158" t="s">
        <v>128</v>
      </c>
      <c r="GR220" s="158" t="s">
        <v>128</v>
      </c>
      <c r="GS220" s="158" t="s">
        <v>128</v>
      </c>
      <c r="GT220" s="158" t="s">
        <v>128</v>
      </c>
      <c r="GU220" s="158" t="s">
        <v>128</v>
      </c>
      <c r="GV220" s="158" t="s">
        <v>128</v>
      </c>
      <c r="GW220" s="158" t="s">
        <v>128</v>
      </c>
      <c r="GX220" s="158" t="s">
        <v>128</v>
      </c>
      <c r="GY220" s="158" t="s">
        <v>128</v>
      </c>
      <c r="GZ220" s="158" t="s">
        <v>128</v>
      </c>
      <c r="HA220" s="158" t="s">
        <v>128</v>
      </c>
      <c r="HB220" s="158" t="s">
        <v>128</v>
      </c>
      <c r="HC220" s="158" t="s">
        <v>128</v>
      </c>
      <c r="HD220" s="158" t="s">
        <v>128</v>
      </c>
      <c r="HE220" s="158" t="s">
        <v>128</v>
      </c>
      <c r="HF220" s="158" t="s">
        <v>128</v>
      </c>
      <c r="HG220" s="158" t="s">
        <v>128</v>
      </c>
      <c r="HH220" s="158" t="s">
        <v>128</v>
      </c>
      <c r="HI220" s="158" t="s">
        <v>128</v>
      </c>
      <c r="HJ220" s="158" t="s">
        <v>128</v>
      </c>
      <c r="HK220" s="158" t="s">
        <v>128</v>
      </c>
      <c r="HL220" s="158" t="s">
        <v>128</v>
      </c>
      <c r="HM220" s="158" t="s">
        <v>128</v>
      </c>
      <c r="HN220" s="158" t="s">
        <v>128</v>
      </c>
      <c r="HO220" s="158" t="s">
        <v>128</v>
      </c>
      <c r="HP220" s="158" t="s">
        <v>128</v>
      </c>
      <c r="HQ220" s="158" t="s">
        <v>128</v>
      </c>
      <c r="HR220" s="158" t="s">
        <v>128</v>
      </c>
      <c r="HS220" s="158" t="s">
        <v>128</v>
      </c>
      <c r="HT220" s="158" t="s">
        <v>128</v>
      </c>
      <c r="HU220" s="158" t="s">
        <v>128</v>
      </c>
      <c r="HV220" s="158" t="s">
        <v>128</v>
      </c>
      <c r="HW220" s="158" t="s">
        <v>128</v>
      </c>
      <c r="HX220" s="158" t="s">
        <v>128</v>
      </c>
      <c r="HY220" s="158" t="s">
        <v>128</v>
      </c>
      <c r="HZ220" s="158" t="s">
        <v>128</v>
      </c>
      <c r="IA220" s="158" t="s">
        <v>128</v>
      </c>
      <c r="IB220" s="158" t="s">
        <v>128</v>
      </c>
      <c r="IC220" s="158" t="s">
        <v>128</v>
      </c>
      <c r="ID220" s="158" t="s">
        <v>128</v>
      </c>
      <c r="IE220" s="158" t="s">
        <v>128</v>
      </c>
      <c r="IF220" s="158" t="s">
        <v>128</v>
      </c>
      <c r="IG220" s="158" t="s">
        <v>128</v>
      </c>
      <c r="IH220" s="158" t="s">
        <v>128</v>
      </c>
      <c r="II220" s="158" t="s">
        <v>128</v>
      </c>
      <c r="IJ220" s="158" t="s">
        <v>128</v>
      </c>
      <c r="IK220" s="158" t="s">
        <v>128</v>
      </c>
      <c r="IL220" s="158" t="s">
        <v>128</v>
      </c>
      <c r="IM220" s="158" t="s">
        <v>128</v>
      </c>
      <c r="IN220" s="158" t="s">
        <v>128</v>
      </c>
      <c r="IO220" s="158" t="s">
        <v>128</v>
      </c>
      <c r="IP220" s="158" t="s">
        <v>128</v>
      </c>
      <c r="IQ220" s="158" t="s">
        <v>128</v>
      </c>
      <c r="IR220" s="158" t="s">
        <v>128</v>
      </c>
      <c r="IS220" s="158" t="s">
        <v>128</v>
      </c>
      <c r="IT220" s="158" t="s">
        <v>128</v>
      </c>
      <c r="IU220" s="158" t="s">
        <v>128</v>
      </c>
      <c r="IV220" s="158" t="s">
        <v>128</v>
      </c>
      <c r="IW220" s="158" t="s">
        <v>128</v>
      </c>
      <c r="IX220" s="158" t="s">
        <v>128</v>
      </c>
      <c r="IY220" s="158" t="s">
        <v>128</v>
      </c>
      <c r="IZ220" s="158" t="s">
        <v>128</v>
      </c>
      <c r="JA220" s="158" t="s">
        <v>128</v>
      </c>
      <c r="JB220" s="158" t="s">
        <v>128</v>
      </c>
      <c r="JC220" s="158" t="s">
        <v>128</v>
      </c>
      <c r="JD220" s="158" t="s">
        <v>128</v>
      </c>
      <c r="JE220" s="158" t="s">
        <v>128</v>
      </c>
      <c r="JF220" s="158" t="s">
        <v>128</v>
      </c>
      <c r="JG220" s="158" t="s">
        <v>128</v>
      </c>
      <c r="JH220" s="158" t="s">
        <v>128</v>
      </c>
      <c r="JI220" s="158" t="s">
        <v>128</v>
      </c>
      <c r="JJ220" s="158" t="s">
        <v>128</v>
      </c>
      <c r="JK220" s="158" t="s">
        <v>128</v>
      </c>
      <c r="JL220" s="158" t="s">
        <v>128</v>
      </c>
      <c r="JM220" s="158" t="s">
        <v>128</v>
      </c>
      <c r="JN220" s="158" t="s">
        <v>128</v>
      </c>
      <c r="JO220" s="158" t="s">
        <v>128</v>
      </c>
      <c r="JP220" s="158" t="s">
        <v>128</v>
      </c>
      <c r="JQ220" s="158" t="s">
        <v>128</v>
      </c>
      <c r="JR220" s="158" t="s">
        <v>128</v>
      </c>
      <c r="JS220" s="158" t="s">
        <v>128</v>
      </c>
      <c r="JT220" s="158" t="s">
        <v>128</v>
      </c>
      <c r="JU220" s="158" t="s">
        <v>128</v>
      </c>
      <c r="JV220" s="158" t="s">
        <v>128</v>
      </c>
      <c r="JW220" s="158" t="s">
        <v>128</v>
      </c>
      <c r="JX220" s="158" t="s">
        <v>128</v>
      </c>
      <c r="JY220" s="158" t="s">
        <v>128</v>
      </c>
      <c r="JZ220" s="158" t="s">
        <v>128</v>
      </c>
      <c r="KA220" s="158" t="s">
        <v>128</v>
      </c>
      <c r="KB220" s="158" t="s">
        <v>128</v>
      </c>
      <c r="KC220" s="158" t="s">
        <v>128</v>
      </c>
      <c r="KD220" s="158" t="s">
        <v>128</v>
      </c>
      <c r="KE220" s="158" t="s">
        <v>128</v>
      </c>
      <c r="KF220" s="158" t="s">
        <v>128</v>
      </c>
      <c r="KG220" s="158" t="s">
        <v>128</v>
      </c>
      <c r="KH220" s="158" t="s">
        <v>128</v>
      </c>
      <c r="KI220" s="158" t="s">
        <v>128</v>
      </c>
      <c r="KJ220" s="158" t="s">
        <v>128</v>
      </c>
      <c r="KK220" s="158" t="s">
        <v>128</v>
      </c>
      <c r="KL220" s="158" t="s">
        <v>128</v>
      </c>
      <c r="KM220" s="158" t="s">
        <v>128</v>
      </c>
      <c r="KN220" s="158" t="s">
        <v>128</v>
      </c>
      <c r="KO220" s="158" t="s">
        <v>128</v>
      </c>
      <c r="KP220" s="158" t="s">
        <v>128</v>
      </c>
      <c r="KQ220" s="158" t="s">
        <v>128</v>
      </c>
      <c r="KR220" s="158" t="s">
        <v>128</v>
      </c>
      <c r="KS220" s="158" t="s">
        <v>128</v>
      </c>
      <c r="KT220" s="158" t="s">
        <v>128</v>
      </c>
      <c r="KU220" s="158" t="s">
        <v>128</v>
      </c>
      <c r="KV220" s="158" t="s">
        <v>128</v>
      </c>
      <c r="KW220" s="158" t="s">
        <v>128</v>
      </c>
      <c r="KX220" s="158" t="s">
        <v>128</v>
      </c>
      <c r="KY220" s="158" t="s">
        <v>128</v>
      </c>
      <c r="KZ220" s="158" t="s">
        <v>128</v>
      </c>
      <c r="LA220" s="158" t="s">
        <v>128</v>
      </c>
      <c r="LB220" s="158" t="s">
        <v>128</v>
      </c>
      <c r="LC220" s="158" t="s">
        <v>128</v>
      </c>
      <c r="LD220" s="158" t="s">
        <v>128</v>
      </c>
      <c r="LE220" s="158" t="s">
        <v>128</v>
      </c>
      <c r="LF220" s="158" t="s">
        <v>128</v>
      </c>
      <c r="LG220" s="158" t="s">
        <v>128</v>
      </c>
      <c r="LH220" s="158" t="s">
        <v>128</v>
      </c>
      <c r="LI220" s="158" t="s">
        <v>128</v>
      </c>
      <c r="LJ220" s="158" t="s">
        <v>128</v>
      </c>
      <c r="LK220" s="158" t="s">
        <v>128</v>
      </c>
      <c r="LL220" s="158" t="s">
        <v>128</v>
      </c>
      <c r="LM220" s="158" t="s">
        <v>128</v>
      </c>
      <c r="LN220" s="158" t="s">
        <v>128</v>
      </c>
      <c r="LO220" s="158" t="s">
        <v>128</v>
      </c>
      <c r="LP220" s="158" t="s">
        <v>128</v>
      </c>
      <c r="LQ220" s="158" t="s">
        <v>128</v>
      </c>
      <c r="LR220" s="158" t="s">
        <v>128</v>
      </c>
      <c r="LS220" s="158" t="s">
        <v>128</v>
      </c>
      <c r="LT220" s="158" t="s">
        <v>128</v>
      </c>
      <c r="LU220" s="158" t="s">
        <v>128</v>
      </c>
      <c r="LV220" s="158" t="s">
        <v>128</v>
      </c>
      <c r="LW220" s="158" t="s">
        <v>128</v>
      </c>
      <c r="LX220" s="158" t="s">
        <v>128</v>
      </c>
      <c r="LY220" s="158" t="s">
        <v>128</v>
      </c>
      <c r="LZ220" s="158" t="s">
        <v>128</v>
      </c>
      <c r="MA220" s="158" t="s">
        <v>128</v>
      </c>
      <c r="MB220" s="158" t="s">
        <v>128</v>
      </c>
      <c r="MC220" s="158" t="s">
        <v>128</v>
      </c>
      <c r="MD220" s="158" t="s">
        <v>128</v>
      </c>
      <c r="ME220" s="158" t="s">
        <v>128</v>
      </c>
      <c r="MF220" s="158" t="s">
        <v>128</v>
      </c>
      <c r="MG220" s="158" t="s">
        <v>128</v>
      </c>
      <c r="MH220" s="158" t="s">
        <v>128</v>
      </c>
      <c r="MI220" s="158" t="s">
        <v>128</v>
      </c>
      <c r="MJ220" s="158" t="s">
        <v>128</v>
      </c>
      <c r="MK220" s="158" t="s">
        <v>128</v>
      </c>
      <c r="ML220" s="158" t="s">
        <v>128</v>
      </c>
      <c r="MM220" s="158" t="s">
        <v>128</v>
      </c>
      <c r="MN220" s="158" t="s">
        <v>128</v>
      </c>
      <c r="MO220" s="158" t="s">
        <v>128</v>
      </c>
      <c r="MP220" s="158" t="s">
        <v>128</v>
      </c>
      <c r="MQ220" s="158" t="s">
        <v>128</v>
      </c>
      <c r="MR220" s="158" t="s">
        <v>128</v>
      </c>
      <c r="MS220" s="158" t="s">
        <v>128</v>
      </c>
      <c r="MT220" s="158" t="s">
        <v>128</v>
      </c>
      <c r="MU220" s="158" t="s">
        <v>128</v>
      </c>
      <c r="MV220" s="158" t="s">
        <v>128</v>
      </c>
      <c r="MW220" s="158" t="s">
        <v>128</v>
      </c>
      <c r="MX220" s="158" t="s">
        <v>128</v>
      </c>
      <c r="MY220" s="158" t="s">
        <v>128</v>
      </c>
      <c r="MZ220" s="158" t="s">
        <v>128</v>
      </c>
      <c r="NA220" s="158" t="s">
        <v>128</v>
      </c>
      <c r="NB220" s="158" t="s">
        <v>128</v>
      </c>
      <c r="NC220" s="158" t="s">
        <v>128</v>
      </c>
      <c r="ND220" s="158" t="s">
        <v>128</v>
      </c>
      <c r="NE220" s="158" t="s">
        <v>128</v>
      </c>
      <c r="NF220" s="158" t="s">
        <v>128</v>
      </c>
      <c r="NG220" s="158" t="s">
        <v>128</v>
      </c>
      <c r="NH220" s="158" t="s">
        <v>128</v>
      </c>
      <c r="NI220" s="158" t="s">
        <v>128</v>
      </c>
      <c r="NJ220" s="158" t="s">
        <v>128</v>
      </c>
      <c r="NK220" s="158" t="s">
        <v>128</v>
      </c>
      <c r="NL220" s="158" t="s">
        <v>128</v>
      </c>
      <c r="NM220" s="158" t="s">
        <v>128</v>
      </c>
      <c r="NN220" s="158" t="s">
        <v>128</v>
      </c>
      <c r="NO220" s="158" t="s">
        <v>128</v>
      </c>
      <c r="NP220" s="158" t="s">
        <v>128</v>
      </c>
      <c r="NQ220" s="158" t="s">
        <v>128</v>
      </c>
      <c r="NR220" s="158" t="s">
        <v>128</v>
      </c>
      <c r="NS220" s="158" t="s">
        <v>128</v>
      </c>
      <c r="NT220" s="158" t="s">
        <v>128</v>
      </c>
      <c r="NU220" s="158" t="s">
        <v>128</v>
      </c>
      <c r="NV220" s="158" t="s">
        <v>128</v>
      </c>
      <c r="NW220" s="158" t="s">
        <v>128</v>
      </c>
      <c r="NX220" s="158" t="s">
        <v>128</v>
      </c>
      <c r="NY220" s="158" t="s">
        <v>128</v>
      </c>
      <c r="NZ220" s="158" t="s">
        <v>128</v>
      </c>
      <c r="OA220" s="158" t="s">
        <v>128</v>
      </c>
      <c r="OB220" s="158" t="s">
        <v>128</v>
      </c>
      <c r="OC220" s="158" t="s">
        <v>128</v>
      </c>
      <c r="OD220" s="158" t="s">
        <v>128</v>
      </c>
      <c r="OE220" s="170" t="s">
        <v>128</v>
      </c>
      <c r="OF220" s="181"/>
      <c r="OG220" s="174">
        <f t="shared" si="1336"/>
        <v>70.29829447860449</v>
      </c>
      <c r="OH220" s="66" t="str">
        <f t="shared" si="1337"/>
        <v>kg/GJ delivered</v>
      </c>
      <c r="OI220" s="66" t="str">
        <f t="shared" si="1338"/>
        <v/>
      </c>
      <c r="OJ220" s="66" t="str">
        <f t="shared" si="1339"/>
        <v/>
      </c>
      <c r="OK220" s="66" t="str">
        <f t="shared" si="1340"/>
        <v/>
      </c>
      <c r="OL220" s="66" t="str">
        <f t="shared" si="1341"/>
        <v/>
      </c>
      <c r="OM220" s="66" t="str">
        <f t="shared" si="1342"/>
        <v/>
      </c>
      <c r="ON220" s="66" t="str">
        <f t="shared" si="1343"/>
        <v/>
      </c>
      <c r="OO220" s="66" t="str">
        <f t="shared" si="1344"/>
        <v/>
      </c>
      <c r="OP220" s="66" t="str">
        <f t="shared" si="1345"/>
        <v/>
      </c>
      <c r="OQ220" s="66" t="str">
        <f t="shared" si="1346"/>
        <v/>
      </c>
      <c r="OR220" s="66" t="str">
        <f t="shared" si="1347"/>
        <v/>
      </c>
      <c r="OS220" s="66" t="str">
        <f t="shared" si="1348"/>
        <v/>
      </c>
      <c r="OT220" s="66" t="str">
        <f t="shared" si="1349"/>
        <v/>
      </c>
      <c r="OU220" s="66" t="str">
        <f t="shared" si="1350"/>
        <v/>
      </c>
      <c r="OV220" s="66" t="str">
        <f t="shared" si="1351"/>
        <v/>
      </c>
      <c r="OW220" s="66" t="str">
        <f t="shared" si="1352"/>
        <v/>
      </c>
      <c r="OX220" s="66" t="str">
        <f t="shared" si="1353"/>
        <v/>
      </c>
      <c r="OY220" s="66" t="str">
        <f t="shared" si="1354"/>
        <v/>
      </c>
      <c r="OZ220" s="66" t="str">
        <f t="shared" si="1355"/>
        <v/>
      </c>
      <c r="PA220" s="66" t="str">
        <f t="shared" si="1356"/>
        <v/>
      </c>
      <c r="PB220" s="66" t="str">
        <f t="shared" si="1357"/>
        <v/>
      </c>
      <c r="PC220" s="66" t="str">
        <f t="shared" si="1358"/>
        <v/>
      </c>
      <c r="PD220" s="66" t="str">
        <f t="shared" si="1359"/>
        <v/>
      </c>
      <c r="PE220" s="66" t="str">
        <f t="shared" si="1360"/>
        <v/>
      </c>
      <c r="PF220" s="66" t="str">
        <f t="shared" si="1361"/>
        <v/>
      </c>
      <c r="PG220" s="66" t="str">
        <f t="shared" si="1362"/>
        <v/>
      </c>
      <c r="PH220" s="66" t="str">
        <f t="shared" si="1363"/>
        <v/>
      </c>
      <c r="PI220" s="66" t="str">
        <f t="shared" si="1364"/>
        <v/>
      </c>
      <c r="PJ220" s="66" t="str">
        <f t="shared" si="1365"/>
        <v/>
      </c>
      <c r="PK220" s="66" t="str">
        <f t="shared" si="1366"/>
        <v/>
      </c>
      <c r="PL220" s="66" t="str">
        <f t="shared" si="1367"/>
        <v/>
      </c>
      <c r="PM220" s="66" t="str">
        <f t="shared" si="1368"/>
        <v/>
      </c>
      <c r="PN220" s="66" t="str">
        <f t="shared" si="1369"/>
        <v/>
      </c>
      <c r="PO220" s="66" t="str">
        <f t="shared" si="1370"/>
        <v/>
      </c>
      <c r="PP220" s="66" t="str">
        <f t="shared" si="1371"/>
        <v/>
      </c>
      <c r="PQ220" s="66" t="str">
        <f t="shared" si="1372"/>
        <v/>
      </c>
      <c r="PR220" s="66" t="str">
        <f t="shared" si="1373"/>
        <v/>
      </c>
      <c r="PS220" s="66" t="str">
        <f t="shared" si="1374"/>
        <v/>
      </c>
      <c r="PT220" s="66" t="str">
        <f t="shared" si="1375"/>
        <v/>
      </c>
      <c r="PU220" s="66" t="str">
        <f t="shared" si="1376"/>
        <v/>
      </c>
      <c r="PV220" s="66" t="str">
        <f t="shared" si="1377"/>
        <v/>
      </c>
      <c r="PW220" s="66" t="str">
        <f t="shared" si="1378"/>
        <v/>
      </c>
      <c r="PX220" s="66" t="str">
        <f t="shared" si="1379"/>
        <v/>
      </c>
      <c r="PY220" s="66" t="str">
        <f t="shared" si="1380"/>
        <v/>
      </c>
      <c r="PZ220" s="66" t="str">
        <f t="shared" si="1381"/>
        <v/>
      </c>
      <c r="QA220" s="66" t="str">
        <f t="shared" si="1382"/>
        <v/>
      </c>
      <c r="QB220" s="66" t="str">
        <f t="shared" si="1383"/>
        <v/>
      </c>
      <c r="QC220" s="66" t="str">
        <f t="shared" si="1384"/>
        <v/>
      </c>
      <c r="QD220" s="66" t="str">
        <f t="shared" si="1385"/>
        <v/>
      </c>
      <c r="QE220" s="66" t="str">
        <f t="shared" si="1386"/>
        <v/>
      </c>
      <c r="QF220" s="66" t="str">
        <f t="shared" si="1387"/>
        <v/>
      </c>
      <c r="QG220" s="66" t="str">
        <f t="shared" si="1388"/>
        <v/>
      </c>
      <c r="QH220" s="66" t="str">
        <f t="shared" si="1389"/>
        <v/>
      </c>
      <c r="QI220" s="66" t="str">
        <f t="shared" si="1390"/>
        <v/>
      </c>
      <c r="QJ220" s="66" t="str">
        <f t="shared" si="1391"/>
        <v/>
      </c>
      <c r="QK220" s="66" t="str">
        <f t="shared" si="1392"/>
        <v/>
      </c>
      <c r="QL220" s="66" t="str">
        <f t="shared" si="1393"/>
        <v/>
      </c>
      <c r="QM220" s="66" t="str">
        <f t="shared" si="1394"/>
        <v/>
      </c>
      <c r="QN220" s="66" t="str">
        <f t="shared" si="1395"/>
        <v/>
      </c>
      <c r="QO220" s="66" t="str">
        <f t="shared" si="1396"/>
        <v/>
      </c>
      <c r="QP220" s="66" t="str">
        <f t="shared" si="1397"/>
        <v/>
      </c>
      <c r="QQ220" s="66" t="str">
        <f t="shared" si="1398"/>
        <v/>
      </c>
      <c r="QR220" s="66" t="str">
        <f t="shared" si="1399"/>
        <v/>
      </c>
      <c r="QS220" s="66" t="str">
        <f t="shared" si="1400"/>
        <v/>
      </c>
      <c r="QT220" s="66" t="str">
        <f t="shared" si="1401"/>
        <v/>
      </c>
      <c r="QU220" s="66" t="str">
        <f t="shared" si="1402"/>
        <v/>
      </c>
      <c r="QV220" s="66" t="str">
        <f t="shared" si="1403"/>
        <v/>
      </c>
      <c r="QW220" s="66" t="str">
        <f t="shared" si="1404"/>
        <v/>
      </c>
      <c r="QX220" s="66" t="str">
        <f t="shared" si="1405"/>
        <v/>
      </c>
      <c r="QY220" s="66" t="str">
        <f t="shared" si="1406"/>
        <v/>
      </c>
      <c r="QZ220" s="66" t="str">
        <f t="shared" si="1407"/>
        <v/>
      </c>
      <c r="RA220" s="66" t="str">
        <f t="shared" si="1408"/>
        <v/>
      </c>
      <c r="RB220" s="66" t="str">
        <f t="shared" si="1409"/>
        <v/>
      </c>
      <c r="RC220" s="66" t="str">
        <f t="shared" si="1410"/>
        <v/>
      </c>
      <c r="RD220" s="66" t="str">
        <f t="shared" si="1411"/>
        <v/>
      </c>
      <c r="RE220" s="66" t="str">
        <f t="shared" si="1412"/>
        <v/>
      </c>
      <c r="RF220" s="66" t="str">
        <f t="shared" si="1413"/>
        <v/>
      </c>
      <c r="RG220" s="66" t="str">
        <f t="shared" si="1414"/>
        <v/>
      </c>
      <c r="RH220" s="66" t="str">
        <f t="shared" si="1415"/>
        <v/>
      </c>
      <c r="RI220" s="66" t="str">
        <f t="shared" si="1416"/>
        <v/>
      </c>
      <c r="RJ220" s="66" t="str">
        <f t="shared" si="1417"/>
        <v/>
      </c>
      <c r="RK220" s="66" t="str">
        <f t="shared" si="1418"/>
        <v/>
      </c>
      <c r="RL220" s="66" t="str">
        <f t="shared" si="1419"/>
        <v/>
      </c>
      <c r="RM220" s="66" t="str">
        <f t="shared" si="1420"/>
        <v/>
      </c>
      <c r="RN220" s="66" t="str">
        <f t="shared" si="1421"/>
        <v/>
      </c>
      <c r="RO220" s="66" t="str">
        <f t="shared" si="1422"/>
        <v/>
      </c>
      <c r="RP220" s="66" t="str">
        <f t="shared" si="1423"/>
        <v/>
      </c>
      <c r="RQ220" s="66" t="str">
        <f t="shared" si="1424"/>
        <v/>
      </c>
      <c r="RR220" s="66" t="str">
        <f t="shared" si="1425"/>
        <v/>
      </c>
      <c r="RS220" s="66" t="str">
        <f t="shared" si="1426"/>
        <v/>
      </c>
      <c r="RT220" s="66" t="str">
        <f t="shared" si="1427"/>
        <v/>
      </c>
      <c r="RU220" s="66" t="str">
        <f t="shared" si="1428"/>
        <v/>
      </c>
      <c r="RV220" s="66" t="str">
        <f t="shared" si="1429"/>
        <v/>
      </c>
      <c r="RW220" s="66" t="str">
        <f t="shared" si="1430"/>
        <v/>
      </c>
      <c r="RX220" s="66" t="str">
        <f t="shared" si="1431"/>
        <v/>
      </c>
      <c r="RY220" s="66" t="str">
        <f t="shared" si="1432"/>
        <v/>
      </c>
      <c r="RZ220" s="66" t="str">
        <f t="shared" si="1433"/>
        <v/>
      </c>
      <c r="SA220" s="66" t="str">
        <f t="shared" si="1434"/>
        <v/>
      </c>
      <c r="SB220" s="66" t="str">
        <f t="shared" si="1435"/>
        <v/>
      </c>
      <c r="SC220" s="66" t="str">
        <f t="shared" si="1436"/>
        <v/>
      </c>
      <c r="SD220" s="66" t="str">
        <f t="shared" si="1437"/>
        <v/>
      </c>
      <c r="SE220" s="66" t="str">
        <f t="shared" si="1438"/>
        <v/>
      </c>
      <c r="SF220" s="66" t="str">
        <f t="shared" si="1439"/>
        <v/>
      </c>
      <c r="SG220" s="66" t="str">
        <f t="shared" si="1440"/>
        <v/>
      </c>
      <c r="SH220" s="66" t="str">
        <f t="shared" si="1441"/>
        <v/>
      </c>
      <c r="SI220" s="66" t="str">
        <f t="shared" si="1442"/>
        <v/>
      </c>
      <c r="SJ220" s="66" t="str">
        <f t="shared" si="1443"/>
        <v/>
      </c>
      <c r="SK220" s="66" t="str">
        <f t="shared" si="1444"/>
        <v/>
      </c>
      <c r="SL220" s="66" t="str">
        <f t="shared" si="1445"/>
        <v/>
      </c>
      <c r="SM220" s="66" t="str">
        <f t="shared" si="1446"/>
        <v/>
      </c>
      <c r="SN220" s="66" t="str">
        <f t="shared" si="1447"/>
        <v/>
      </c>
      <c r="SO220" s="66" t="str">
        <f t="shared" si="1448"/>
        <v/>
      </c>
      <c r="SP220" s="66" t="str">
        <f t="shared" si="1449"/>
        <v/>
      </c>
      <c r="SQ220" s="66" t="str">
        <f t="shared" si="1450"/>
        <v/>
      </c>
      <c r="SR220" s="66" t="str">
        <f t="shared" si="1451"/>
        <v/>
      </c>
      <c r="SS220" s="66" t="str">
        <f t="shared" si="1452"/>
        <v/>
      </c>
      <c r="ST220" s="66" t="str">
        <f t="shared" si="1453"/>
        <v/>
      </c>
      <c r="SU220" s="66" t="str">
        <f t="shared" si="1454"/>
        <v/>
      </c>
      <c r="SV220" s="66" t="str">
        <f t="shared" si="1455"/>
        <v/>
      </c>
      <c r="SW220" s="66" t="str">
        <f t="shared" si="1456"/>
        <v/>
      </c>
      <c r="SX220" s="66" t="str">
        <f t="shared" si="1457"/>
        <v/>
      </c>
      <c r="SY220" s="66" t="str">
        <f t="shared" si="1458"/>
        <v/>
      </c>
      <c r="SZ220" s="66" t="str">
        <f t="shared" si="1459"/>
        <v/>
      </c>
      <c r="TA220" s="66" t="str">
        <f t="shared" si="1460"/>
        <v/>
      </c>
      <c r="TB220" s="66" t="str">
        <f t="shared" si="1461"/>
        <v/>
      </c>
      <c r="TC220" s="66" t="str">
        <f t="shared" si="1462"/>
        <v/>
      </c>
      <c r="TD220" s="66" t="str">
        <f t="shared" si="1463"/>
        <v/>
      </c>
      <c r="TE220" s="66" t="str">
        <f t="shared" si="1464"/>
        <v/>
      </c>
      <c r="TF220" s="66" t="str">
        <f t="shared" si="1465"/>
        <v/>
      </c>
      <c r="TG220" s="66" t="str">
        <f t="shared" si="1466"/>
        <v/>
      </c>
      <c r="TH220" s="66" t="str">
        <f t="shared" si="1467"/>
        <v/>
      </c>
      <c r="TI220" s="66" t="str">
        <f t="shared" si="1468"/>
        <v/>
      </c>
      <c r="TJ220" s="66" t="str">
        <f t="shared" si="1469"/>
        <v/>
      </c>
      <c r="TK220" s="66" t="str">
        <f t="shared" si="1470"/>
        <v/>
      </c>
      <c r="TL220" s="66" t="str">
        <f t="shared" si="1471"/>
        <v/>
      </c>
      <c r="TM220" s="66" t="str">
        <f t="shared" si="1472"/>
        <v/>
      </c>
      <c r="TN220" s="66" t="str">
        <f t="shared" si="1473"/>
        <v/>
      </c>
      <c r="TO220" s="66" t="str">
        <f t="shared" si="1474"/>
        <v/>
      </c>
      <c r="TP220" s="66" t="str">
        <f t="shared" si="1475"/>
        <v/>
      </c>
      <c r="TQ220" s="66" t="str">
        <f t="shared" si="1476"/>
        <v/>
      </c>
      <c r="TR220" s="66" t="str">
        <f t="shared" si="1477"/>
        <v/>
      </c>
      <c r="TS220" s="66" t="str">
        <f t="shared" si="1478"/>
        <v/>
      </c>
      <c r="TT220" s="66" t="str">
        <f t="shared" si="1479"/>
        <v/>
      </c>
      <c r="TU220" s="66" t="str">
        <f t="shared" si="1480"/>
        <v/>
      </c>
      <c r="TV220" s="66" t="str">
        <f t="shared" si="1481"/>
        <v/>
      </c>
      <c r="TW220" s="66" t="str">
        <f t="shared" si="1482"/>
        <v/>
      </c>
      <c r="TX220" s="66" t="str">
        <f t="shared" si="1483"/>
        <v/>
      </c>
      <c r="TY220" s="66" t="str">
        <f t="shared" si="1484"/>
        <v/>
      </c>
      <c r="TZ220" s="66" t="str">
        <f t="shared" si="1485"/>
        <v/>
      </c>
      <c r="UA220" s="66" t="str">
        <f t="shared" si="1486"/>
        <v/>
      </c>
      <c r="UB220" s="66" t="str">
        <f t="shared" si="1487"/>
        <v/>
      </c>
      <c r="UC220" s="66" t="str">
        <f t="shared" si="1488"/>
        <v/>
      </c>
      <c r="UD220" s="66" t="str">
        <f t="shared" si="1489"/>
        <v/>
      </c>
      <c r="UE220" s="66" t="str">
        <f t="shared" si="1490"/>
        <v/>
      </c>
      <c r="UF220" s="66" t="str">
        <f t="shared" si="1491"/>
        <v/>
      </c>
      <c r="UG220" s="66" t="str">
        <f t="shared" si="1492"/>
        <v/>
      </c>
      <c r="UH220" s="66" t="str">
        <f t="shared" si="1493"/>
        <v/>
      </c>
      <c r="UI220" s="66" t="str">
        <f t="shared" si="1494"/>
        <v/>
      </c>
      <c r="UJ220" s="66" t="str">
        <f t="shared" si="1495"/>
        <v/>
      </c>
      <c r="UK220" s="66" t="str">
        <f t="shared" si="1496"/>
        <v/>
      </c>
      <c r="UL220" s="66" t="str">
        <f t="shared" si="1497"/>
        <v/>
      </c>
      <c r="UM220" s="66" t="str">
        <f t="shared" si="1498"/>
        <v/>
      </c>
      <c r="UN220" s="66" t="str">
        <f t="shared" si="1499"/>
        <v/>
      </c>
      <c r="UO220" s="66" t="str">
        <f t="shared" si="1500"/>
        <v/>
      </c>
      <c r="UP220" s="66" t="str">
        <f t="shared" si="1501"/>
        <v/>
      </c>
      <c r="UQ220" s="66" t="str">
        <f t="shared" si="1502"/>
        <v/>
      </c>
      <c r="UR220" s="66" t="str">
        <f t="shared" si="1503"/>
        <v/>
      </c>
      <c r="US220" s="66" t="str">
        <f t="shared" si="1504"/>
        <v/>
      </c>
      <c r="UT220" s="66" t="str">
        <f t="shared" si="1505"/>
        <v/>
      </c>
      <c r="UU220" s="66" t="str">
        <f t="shared" si="1506"/>
        <v/>
      </c>
      <c r="UV220" s="66" t="str">
        <f t="shared" si="1507"/>
        <v/>
      </c>
      <c r="UW220" s="66" t="str">
        <f t="shared" si="1508"/>
        <v/>
      </c>
      <c r="UX220" s="66" t="str">
        <f t="shared" si="1509"/>
        <v/>
      </c>
      <c r="UY220" s="66" t="str">
        <f t="shared" si="1510"/>
        <v/>
      </c>
      <c r="UZ220" s="66" t="str">
        <f t="shared" si="1511"/>
        <v/>
      </c>
      <c r="VA220" s="66" t="str">
        <f t="shared" si="1512"/>
        <v/>
      </c>
      <c r="VB220" s="66" t="str">
        <f t="shared" si="1513"/>
        <v/>
      </c>
      <c r="VC220" s="66" t="str">
        <f t="shared" si="1514"/>
        <v/>
      </c>
      <c r="VD220" s="66" t="str">
        <f t="shared" si="1515"/>
        <v/>
      </c>
      <c r="VE220" s="66" t="str">
        <f t="shared" si="1516"/>
        <v/>
      </c>
      <c r="VF220" s="66" t="str">
        <f t="shared" si="1517"/>
        <v/>
      </c>
      <c r="VG220" s="66" t="str">
        <f t="shared" si="1518"/>
        <v/>
      </c>
      <c r="VH220" s="66" t="str">
        <f t="shared" si="1519"/>
        <v/>
      </c>
      <c r="VI220" s="66" t="str">
        <f t="shared" si="1520"/>
        <v/>
      </c>
      <c r="VJ220" s="66" t="str">
        <f t="shared" si="1521"/>
        <v/>
      </c>
      <c r="VK220" s="66" t="str">
        <f t="shared" si="1522"/>
        <v/>
      </c>
      <c r="VL220" s="66" t="str">
        <f t="shared" si="1523"/>
        <v/>
      </c>
      <c r="VM220" s="66" t="str">
        <f t="shared" si="1524"/>
        <v/>
      </c>
      <c r="VN220" s="66" t="str">
        <f t="shared" si="1525"/>
        <v/>
      </c>
      <c r="VO220" s="66" t="str">
        <f t="shared" si="1526"/>
        <v/>
      </c>
      <c r="VP220" s="66" t="str">
        <f t="shared" si="1527"/>
        <v/>
      </c>
      <c r="VQ220" s="66" t="str">
        <f t="shared" si="1528"/>
        <v/>
      </c>
      <c r="VR220" s="66" t="str">
        <f t="shared" si="1529"/>
        <v/>
      </c>
      <c r="VS220" s="66" t="str">
        <f t="shared" si="1530"/>
        <v/>
      </c>
      <c r="VT220" s="66" t="str">
        <f t="shared" si="1531"/>
        <v/>
      </c>
      <c r="VU220" s="66" t="str">
        <f t="shared" si="1532"/>
        <v/>
      </c>
      <c r="VV220" s="66" t="str">
        <f t="shared" si="1533"/>
        <v/>
      </c>
      <c r="VW220" s="66" t="str">
        <f t="shared" si="1534"/>
        <v/>
      </c>
      <c r="VX220" s="66" t="str">
        <f t="shared" si="1535"/>
        <v/>
      </c>
      <c r="VY220" s="66" t="str">
        <f t="shared" si="1536"/>
        <v/>
      </c>
      <c r="VZ220" s="66" t="str">
        <f t="shared" si="1537"/>
        <v/>
      </c>
      <c r="WA220" s="66" t="str">
        <f t="shared" si="1538"/>
        <v/>
      </c>
      <c r="WB220" s="66" t="str">
        <f t="shared" si="1539"/>
        <v/>
      </c>
      <c r="WC220" s="66" t="str">
        <f t="shared" si="1540"/>
        <v/>
      </c>
      <c r="WD220" s="66" t="str">
        <f t="shared" si="1541"/>
        <v/>
      </c>
      <c r="WE220" s="66" t="str">
        <f t="shared" si="1542"/>
        <v/>
      </c>
      <c r="WF220" s="66" t="str">
        <f t="shared" si="1543"/>
        <v/>
      </c>
      <c r="WG220" s="66" t="str">
        <f t="shared" si="1544"/>
        <v/>
      </c>
      <c r="WH220" s="66" t="str">
        <f t="shared" si="1545"/>
        <v/>
      </c>
      <c r="WI220" s="66" t="str">
        <f t="shared" si="1546"/>
        <v/>
      </c>
      <c r="WJ220" s="66" t="str">
        <f t="shared" si="1547"/>
        <v/>
      </c>
      <c r="WK220" s="66" t="str">
        <f t="shared" si="1548"/>
        <v/>
      </c>
      <c r="WL220" s="66" t="str">
        <f t="shared" si="1549"/>
        <v/>
      </c>
      <c r="WM220" s="66" t="str">
        <f t="shared" si="1550"/>
        <v/>
      </c>
      <c r="WN220" s="66" t="str">
        <f t="shared" si="1551"/>
        <v/>
      </c>
      <c r="WO220" s="66" t="str">
        <f t="shared" si="1552"/>
        <v/>
      </c>
      <c r="WP220" s="66" t="str">
        <f t="shared" si="1553"/>
        <v/>
      </c>
      <c r="WQ220" s="66" t="str">
        <f t="shared" si="1554"/>
        <v/>
      </c>
      <c r="WR220" s="66" t="str">
        <f t="shared" si="1555"/>
        <v/>
      </c>
      <c r="WS220" s="66" t="str">
        <f t="shared" si="1556"/>
        <v/>
      </c>
      <c r="WT220" s="66" t="str">
        <f t="shared" si="1557"/>
        <v/>
      </c>
      <c r="WU220" s="66" t="str">
        <f t="shared" si="1558"/>
        <v/>
      </c>
      <c r="WV220" s="66" t="str">
        <f t="shared" si="1559"/>
        <v/>
      </c>
      <c r="WW220" s="66" t="str">
        <f t="shared" si="1560"/>
        <v/>
      </c>
      <c r="WX220" s="66" t="str">
        <f t="shared" si="1561"/>
        <v/>
      </c>
      <c r="WY220" s="66" t="str">
        <f t="shared" si="1562"/>
        <v/>
      </c>
      <c r="WZ220" s="66" t="str">
        <f t="shared" si="1563"/>
        <v/>
      </c>
      <c r="XA220" s="66" t="str">
        <f t="shared" si="1564"/>
        <v/>
      </c>
      <c r="XB220" s="66" t="str">
        <f t="shared" si="1565"/>
        <v/>
      </c>
      <c r="XC220" s="66" t="str">
        <f t="shared" si="1566"/>
        <v/>
      </c>
      <c r="XD220" s="66" t="str">
        <f t="shared" si="1567"/>
        <v/>
      </c>
      <c r="XE220" s="66" t="str">
        <f t="shared" si="1568"/>
        <v/>
      </c>
      <c r="XF220" s="66" t="str">
        <f t="shared" si="1569"/>
        <v/>
      </c>
      <c r="XG220" s="66" t="str">
        <f t="shared" si="1570"/>
        <v/>
      </c>
      <c r="XH220" s="66" t="str">
        <f t="shared" si="1571"/>
        <v/>
      </c>
      <c r="XI220" s="66" t="str">
        <f t="shared" si="1572"/>
        <v/>
      </c>
      <c r="XJ220" s="66" t="str">
        <f t="shared" si="1573"/>
        <v/>
      </c>
      <c r="XK220" s="66" t="str">
        <f t="shared" si="1574"/>
        <v/>
      </c>
      <c r="XL220" s="66" t="str">
        <f t="shared" si="1575"/>
        <v/>
      </c>
      <c r="XM220" s="66" t="str">
        <f t="shared" si="1576"/>
        <v/>
      </c>
      <c r="XN220" s="66" t="str">
        <f t="shared" si="1577"/>
        <v/>
      </c>
      <c r="XO220" s="66" t="str">
        <f t="shared" si="1578"/>
        <v/>
      </c>
      <c r="XP220" s="66" t="str">
        <f t="shared" si="1579"/>
        <v/>
      </c>
      <c r="XQ220" s="66" t="str">
        <f t="shared" si="1580"/>
        <v/>
      </c>
      <c r="XR220" s="66" t="str">
        <f t="shared" si="1581"/>
        <v/>
      </c>
      <c r="XS220" s="66" t="str">
        <f t="shared" si="1582"/>
        <v/>
      </c>
      <c r="XT220" s="66" t="str">
        <f t="shared" si="1583"/>
        <v/>
      </c>
      <c r="XU220" s="66" t="str">
        <f t="shared" si="1584"/>
        <v/>
      </c>
      <c r="XV220" s="66" t="str">
        <f t="shared" si="1585"/>
        <v/>
      </c>
      <c r="XW220" s="66" t="str">
        <f t="shared" si="1586"/>
        <v/>
      </c>
      <c r="XX220" s="66" t="str">
        <f t="shared" si="1587"/>
        <v/>
      </c>
      <c r="XY220" s="66" t="str">
        <f t="shared" si="1588"/>
        <v/>
      </c>
      <c r="XZ220" s="66" t="str">
        <f t="shared" si="1589"/>
        <v/>
      </c>
      <c r="YA220" s="66" t="str">
        <f t="shared" si="1590"/>
        <v/>
      </c>
      <c r="YB220" s="66" t="str">
        <f t="shared" si="1591"/>
        <v/>
      </c>
      <c r="YC220" s="66" t="str">
        <f t="shared" si="1592"/>
        <v/>
      </c>
      <c r="YD220" s="66" t="str">
        <f t="shared" si="1593"/>
        <v/>
      </c>
      <c r="YE220" s="66" t="str">
        <f t="shared" si="1594"/>
        <v/>
      </c>
      <c r="YF220" s="66" t="str">
        <f t="shared" si="1595"/>
        <v/>
      </c>
      <c r="YG220" s="66" t="str">
        <f t="shared" si="1596"/>
        <v/>
      </c>
      <c r="YH220" s="66" t="str">
        <f t="shared" si="1597"/>
        <v/>
      </c>
      <c r="YI220" s="66" t="str">
        <f t="shared" si="1598"/>
        <v/>
      </c>
      <c r="YJ220" s="66" t="str">
        <f t="shared" si="1599"/>
        <v/>
      </c>
      <c r="YK220" s="66" t="str">
        <f t="shared" si="1600"/>
        <v/>
      </c>
      <c r="YL220" s="66" t="str">
        <f t="shared" si="1601"/>
        <v/>
      </c>
      <c r="YM220" s="66" t="str">
        <f t="shared" si="1602"/>
        <v/>
      </c>
      <c r="YN220" s="66" t="str">
        <f t="shared" si="1603"/>
        <v/>
      </c>
      <c r="YO220" s="66" t="str">
        <f t="shared" si="1604"/>
        <v/>
      </c>
      <c r="YP220" s="66" t="str">
        <f t="shared" si="1605"/>
        <v/>
      </c>
      <c r="YQ220" s="66" t="str">
        <f t="shared" si="1606"/>
        <v/>
      </c>
      <c r="YR220" s="66" t="str">
        <f t="shared" si="1607"/>
        <v/>
      </c>
      <c r="YS220" s="66" t="str">
        <f t="shared" si="1608"/>
        <v/>
      </c>
      <c r="YT220" s="66" t="str">
        <f t="shared" si="1609"/>
        <v/>
      </c>
      <c r="YU220" s="66" t="str">
        <f t="shared" si="1610"/>
        <v/>
      </c>
      <c r="YV220" s="66" t="str">
        <f t="shared" si="1611"/>
        <v/>
      </c>
      <c r="YW220" s="66" t="str">
        <f t="shared" si="1612"/>
        <v/>
      </c>
      <c r="YX220" s="66" t="str">
        <f t="shared" si="1613"/>
        <v/>
      </c>
      <c r="YY220" s="66" t="str">
        <f t="shared" si="1614"/>
        <v/>
      </c>
      <c r="YZ220" s="66" t="str">
        <f t="shared" si="1615"/>
        <v/>
      </c>
      <c r="ZA220" s="66" t="str">
        <f t="shared" si="1616"/>
        <v/>
      </c>
      <c r="ZB220" s="66" t="str">
        <f t="shared" si="1617"/>
        <v/>
      </c>
      <c r="ZC220" s="66" t="str">
        <f t="shared" si="1618"/>
        <v/>
      </c>
      <c r="ZD220" s="66" t="str">
        <f t="shared" si="1619"/>
        <v/>
      </c>
      <c r="ZE220" s="66" t="str">
        <f t="shared" si="1620"/>
        <v/>
      </c>
      <c r="ZF220" s="66" t="str">
        <f t="shared" si="1621"/>
        <v/>
      </c>
      <c r="ZG220" s="66" t="str">
        <f t="shared" si="1622"/>
        <v/>
      </c>
      <c r="ZH220" s="66" t="str">
        <f t="shared" si="1623"/>
        <v/>
      </c>
      <c r="ZI220" s="66" t="str">
        <f t="shared" si="1624"/>
        <v/>
      </c>
      <c r="ZJ220" s="66" t="str">
        <f t="shared" si="1625"/>
        <v/>
      </c>
      <c r="ZK220" s="66" t="str">
        <f t="shared" si="1626"/>
        <v/>
      </c>
      <c r="ZL220" s="66" t="str">
        <f t="shared" si="1627"/>
        <v/>
      </c>
      <c r="ZM220" s="66" t="str">
        <f t="shared" si="1628"/>
        <v/>
      </c>
      <c r="ZN220" s="66" t="str">
        <f t="shared" si="1629"/>
        <v/>
      </c>
      <c r="ZO220" s="66" t="str">
        <f t="shared" si="1630"/>
        <v/>
      </c>
      <c r="ZP220" s="66" t="str">
        <f t="shared" si="1631"/>
        <v/>
      </c>
      <c r="ZQ220" s="66" t="str">
        <f t="shared" si="1632"/>
        <v/>
      </c>
      <c r="ZR220" s="66" t="str">
        <f t="shared" si="1633"/>
        <v/>
      </c>
      <c r="ZS220" s="66" t="str">
        <f t="shared" si="1634"/>
        <v/>
      </c>
      <c r="ZT220" s="66" t="str">
        <f t="shared" si="1635"/>
        <v/>
      </c>
      <c r="ZU220" s="66" t="str">
        <f t="shared" si="1636"/>
        <v/>
      </c>
      <c r="ZV220" s="66" t="str">
        <f t="shared" si="1637"/>
        <v/>
      </c>
      <c r="ZW220" s="66" t="str">
        <f t="shared" si="1638"/>
        <v/>
      </c>
      <c r="ZX220" s="66" t="str">
        <f t="shared" si="1639"/>
        <v/>
      </c>
      <c r="ZY220" s="66" t="str">
        <f t="shared" si="1640"/>
        <v/>
      </c>
      <c r="ZZ220" s="66" t="str">
        <f t="shared" si="1641"/>
        <v/>
      </c>
      <c r="AAA220" s="66" t="str">
        <f t="shared" si="1642"/>
        <v/>
      </c>
      <c r="AAB220" s="66" t="str">
        <f t="shared" si="1643"/>
        <v/>
      </c>
      <c r="AAC220" s="66" t="str">
        <f t="shared" si="1644"/>
        <v/>
      </c>
      <c r="AAD220" s="66" t="str">
        <f t="shared" si="1645"/>
        <v/>
      </c>
      <c r="AAE220" s="66" t="str">
        <f t="shared" si="1646"/>
        <v/>
      </c>
      <c r="AAF220" s="66" t="str">
        <f t="shared" si="1647"/>
        <v/>
      </c>
      <c r="AAG220" s="66" t="str">
        <f t="shared" si="1648"/>
        <v/>
      </c>
      <c r="AAH220" s="66" t="str">
        <f t="shared" si="1649"/>
        <v/>
      </c>
      <c r="AAI220" s="66" t="str">
        <f t="shared" si="1650"/>
        <v/>
      </c>
      <c r="AAJ220" s="66" t="str">
        <f t="shared" si="1651"/>
        <v/>
      </c>
      <c r="AAK220" s="66" t="str">
        <f t="shared" si="1652"/>
        <v/>
      </c>
      <c r="AAL220" s="66" t="str">
        <f t="shared" si="1653"/>
        <v/>
      </c>
      <c r="AAM220" s="66" t="str">
        <f t="shared" si="1654"/>
        <v/>
      </c>
      <c r="AAN220" s="66" t="str">
        <f t="shared" si="1655"/>
        <v/>
      </c>
      <c r="AAO220" s="66" t="str">
        <f t="shared" si="1656"/>
        <v/>
      </c>
      <c r="AAP220" s="66" t="str">
        <f t="shared" si="1657"/>
        <v/>
      </c>
      <c r="AAQ220" s="66" t="str">
        <f t="shared" si="1658"/>
        <v/>
      </c>
      <c r="AAR220" s="66" t="str">
        <f t="shared" si="1659"/>
        <v/>
      </c>
      <c r="AAS220" s="66" t="str">
        <f t="shared" si="1660"/>
        <v/>
      </c>
      <c r="AAT220" s="66" t="str">
        <f t="shared" si="1661"/>
        <v/>
      </c>
      <c r="AAU220" s="66" t="str">
        <f t="shared" si="1662"/>
        <v/>
      </c>
      <c r="AAV220" s="66" t="str">
        <f t="shared" si="1663"/>
        <v/>
      </c>
      <c r="AAW220" s="66" t="str">
        <f t="shared" si="1664"/>
        <v/>
      </c>
      <c r="AAX220" s="66" t="str">
        <f t="shared" si="1665"/>
        <v/>
      </c>
      <c r="AAY220" s="66" t="str">
        <f t="shared" si="1666"/>
        <v/>
      </c>
      <c r="AAZ220" s="66" t="str">
        <f t="shared" si="1667"/>
        <v/>
      </c>
      <c r="ABA220" s="66" t="str">
        <f t="shared" si="1668"/>
        <v/>
      </c>
      <c r="ABB220" s="66" t="str">
        <f t="shared" si="1669"/>
        <v/>
      </c>
      <c r="ABC220" s="66" t="str">
        <f t="shared" si="1670"/>
        <v/>
      </c>
      <c r="ABD220" s="66" t="str">
        <f t="shared" si="1671"/>
        <v/>
      </c>
      <c r="ABE220" s="66" t="str">
        <f t="shared" si="1672"/>
        <v/>
      </c>
      <c r="ABF220" s="66" t="str">
        <f t="shared" si="1673"/>
        <v/>
      </c>
      <c r="ABG220" s="66" t="str">
        <f t="shared" si="1674"/>
        <v/>
      </c>
      <c r="ABH220" s="66" t="str">
        <f t="shared" si="1675"/>
        <v/>
      </c>
      <c r="ABI220" s="66" t="str">
        <f t="shared" si="1676"/>
        <v/>
      </c>
      <c r="ABJ220" s="66" t="str">
        <f t="shared" si="1677"/>
        <v/>
      </c>
      <c r="ABK220" s="66" t="str">
        <f t="shared" si="1678"/>
        <v/>
      </c>
      <c r="ABL220" s="66" t="str">
        <f t="shared" si="1679"/>
        <v/>
      </c>
      <c r="ABM220" s="66" t="str">
        <f t="shared" si="1680"/>
        <v/>
      </c>
      <c r="ABN220" s="66" t="str">
        <f t="shared" si="1681"/>
        <v/>
      </c>
      <c r="ABO220" s="66" t="str">
        <f t="shared" si="1682"/>
        <v/>
      </c>
      <c r="ABP220" s="66" t="str">
        <f t="shared" si="1683"/>
        <v/>
      </c>
      <c r="ABQ220" s="66" t="str">
        <f t="shared" si="1684"/>
        <v/>
      </c>
      <c r="ABR220" s="66" t="str">
        <f t="shared" si="1685"/>
        <v/>
      </c>
      <c r="ABS220" s="66" t="str">
        <f t="shared" si="1686"/>
        <v/>
      </c>
      <c r="ABT220" s="66" t="str">
        <f t="shared" si="1687"/>
        <v/>
      </c>
      <c r="ABU220" s="66" t="str">
        <f t="shared" si="1688"/>
        <v/>
      </c>
      <c r="ABV220" s="66" t="str">
        <f t="shared" si="1689"/>
        <v/>
      </c>
      <c r="ABW220" s="66" t="str">
        <f t="shared" si="1690"/>
        <v/>
      </c>
      <c r="ABX220" s="66" t="str">
        <f t="shared" si="1691"/>
        <v/>
      </c>
      <c r="ABY220" s="66" t="str">
        <f t="shared" si="1692"/>
        <v/>
      </c>
      <c r="ABZ220" s="66" t="str">
        <f t="shared" si="1693"/>
        <v/>
      </c>
      <c r="ACA220" s="66" t="str">
        <f t="shared" si="1694"/>
        <v/>
      </c>
      <c r="ACB220" s="66" t="str">
        <f t="shared" si="1695"/>
        <v/>
      </c>
      <c r="ACC220" s="66" t="str">
        <f t="shared" si="1696"/>
        <v/>
      </c>
      <c r="ACD220" s="66" t="str">
        <f t="shared" si="1697"/>
        <v/>
      </c>
      <c r="ACE220" s="66" t="str">
        <f t="shared" si="1698"/>
        <v/>
      </c>
      <c r="ACF220" s="66" t="str">
        <f t="shared" si="1699"/>
        <v/>
      </c>
      <c r="ACG220" s="66" t="str">
        <f t="shared" si="1700"/>
        <v/>
      </c>
      <c r="ACH220" s="66" t="str">
        <f t="shared" si="1701"/>
        <v/>
      </c>
      <c r="ACI220" s="66" t="str">
        <f t="shared" si="1702"/>
        <v/>
      </c>
      <c r="ACJ220" s="66" t="str">
        <f t="shared" si="1703"/>
        <v/>
      </c>
      <c r="ACK220" s="66" t="str">
        <f t="shared" si="1704"/>
        <v/>
      </c>
      <c r="ACL220" s="66" t="str">
        <f t="shared" si="1705"/>
        <v/>
      </c>
      <c r="ACM220" s="66" t="str">
        <f t="shared" ref="ACM220:ACN220" si="1734">IF(AND(ACS$3="Unit", ACL220=""), "", IF(AND(ACS$3="Unit", ACL220="-"),"", IF(ACS$3="Unit", "kg/GJ delivered", IF(AND(NY220&lt;&gt;"", NY220&lt;&gt;"-", NX220="-"),"", IF($H220="","", IF(NX220="nd", "",IF(NX220="&lt;n.a.&gt;", "", IF(NY220="#/MJ", "", IF(NY220="kg/GJ delivered",NX220,IF(NY220="g/MJ delivered",NX220,IF(NY220="kg/MJ delivered",NX220*1000,IF(NY220="mg/MJ delivered",NX220/1000,IF(NY220="g/kg",((NX220)*(1/$I220)*(1/$H220)),IF(NY220="mg/kg",((NX220/1000)*(1/$I220)*(1/$H220)),IF(NY220="mg/MJ delivered",NX220/1000,IF(NY220="-","","Error"))))))))))))))))</f>
        <v/>
      </c>
      <c r="ACN220" s="66" t="str">
        <f t="shared" si="1734"/>
        <v/>
      </c>
      <c r="ACO220" s="66" t="str">
        <f t="shared" si="1707"/>
        <v/>
      </c>
      <c r="ACP220" s="66" t="str">
        <f t="shared" si="1708"/>
        <v/>
      </c>
      <c r="ACQ220" s="66" t="str">
        <f t="shared" si="1709"/>
        <v/>
      </c>
      <c r="ACR220" s="66" t="str">
        <f t="shared" si="1710"/>
        <v/>
      </c>
      <c r="ACS220" s="66" t="str">
        <f t="shared" si="1711"/>
        <v/>
      </c>
      <c r="ACT220" s="66" t="str">
        <f t="shared" si="1712"/>
        <v/>
      </c>
    </row>
    <row r="221" spans="2:774" ht="15.75" customHeight="1" x14ac:dyDescent="0.25">
      <c r="B221" s="66">
        <v>343</v>
      </c>
      <c r="C221" s="66" t="s">
        <v>1236</v>
      </c>
      <c r="D221" s="66" t="s">
        <v>1193</v>
      </c>
      <c r="E221" s="156" t="s">
        <v>1793</v>
      </c>
      <c r="F221" s="66" t="s">
        <v>1579</v>
      </c>
      <c r="G221" s="66" t="s">
        <v>490</v>
      </c>
      <c r="H221" s="126">
        <v>0.11</v>
      </c>
      <c r="I221" s="130">
        <f>'Heating Values'!$D$24</f>
        <v>14.023</v>
      </c>
      <c r="J221" s="66" t="str">
        <f t="shared" si="1320"/>
        <v>Crop Residue, Traditional, CN</v>
      </c>
      <c r="K221" s="66" t="s">
        <v>1254</v>
      </c>
      <c r="L221" s="66" t="s">
        <v>1254</v>
      </c>
      <c r="M221" s="66" t="s">
        <v>1254</v>
      </c>
      <c r="N221" s="66" t="s">
        <v>1254</v>
      </c>
      <c r="O221" s="66" t="s">
        <v>1188</v>
      </c>
      <c r="P221" s="66" t="str">
        <f t="shared" si="1327"/>
        <v>CN</v>
      </c>
      <c r="Q221" s="66" t="s">
        <v>87</v>
      </c>
      <c r="R221" s="162">
        <v>36</v>
      </c>
      <c r="S221" s="158" t="s">
        <v>523</v>
      </c>
      <c r="T221" s="158" t="s">
        <v>128</v>
      </c>
      <c r="U221" s="158" t="s">
        <v>128</v>
      </c>
      <c r="V221" s="158" t="s">
        <v>128</v>
      </c>
      <c r="W221" s="158" t="s">
        <v>128</v>
      </c>
      <c r="X221" s="158" t="s">
        <v>128</v>
      </c>
      <c r="Y221" s="158" t="s">
        <v>128</v>
      </c>
      <c r="Z221" s="158" t="s">
        <v>128</v>
      </c>
      <c r="AA221" s="158" t="s">
        <v>128</v>
      </c>
      <c r="AB221" s="158" t="s">
        <v>128</v>
      </c>
      <c r="AC221" s="158" t="s">
        <v>128</v>
      </c>
      <c r="AD221" s="158" t="s">
        <v>128</v>
      </c>
      <c r="AE221" s="158" t="s">
        <v>128</v>
      </c>
      <c r="AF221" s="158" t="s">
        <v>128</v>
      </c>
      <c r="AG221" s="158" t="s">
        <v>128</v>
      </c>
      <c r="AH221" s="158" t="s">
        <v>128</v>
      </c>
      <c r="AI221" s="158" t="s">
        <v>128</v>
      </c>
      <c r="AJ221" s="158" t="s">
        <v>128</v>
      </c>
      <c r="AK221" s="158" t="s">
        <v>128</v>
      </c>
      <c r="AL221" s="158" t="s">
        <v>128</v>
      </c>
      <c r="AM221" s="158" t="s">
        <v>128</v>
      </c>
      <c r="AN221" s="158" t="s">
        <v>128</v>
      </c>
      <c r="AO221" s="158" t="s">
        <v>128</v>
      </c>
      <c r="AP221" s="158" t="s">
        <v>128</v>
      </c>
      <c r="AQ221" s="158" t="s">
        <v>128</v>
      </c>
      <c r="AR221" s="158" t="s">
        <v>128</v>
      </c>
      <c r="AS221" s="158" t="s">
        <v>128</v>
      </c>
      <c r="AT221" s="158" t="s">
        <v>128</v>
      </c>
      <c r="AU221" s="158" t="s">
        <v>128</v>
      </c>
      <c r="AV221" s="158" t="s">
        <v>128</v>
      </c>
      <c r="AW221" s="158" t="s">
        <v>128</v>
      </c>
      <c r="AX221" s="158" t="s">
        <v>128</v>
      </c>
      <c r="AY221" s="158" t="s">
        <v>128</v>
      </c>
      <c r="AZ221" s="158" t="s">
        <v>128</v>
      </c>
      <c r="BA221" s="158" t="s">
        <v>128</v>
      </c>
      <c r="BB221" s="158" t="s">
        <v>128</v>
      </c>
      <c r="BC221" s="158" t="s">
        <v>128</v>
      </c>
      <c r="BD221" s="158" t="s">
        <v>128</v>
      </c>
      <c r="BE221" s="158" t="s">
        <v>128</v>
      </c>
      <c r="BF221" s="158" t="s">
        <v>128</v>
      </c>
      <c r="BG221" s="158" t="s">
        <v>128</v>
      </c>
      <c r="BH221" s="158" t="s">
        <v>128</v>
      </c>
      <c r="BI221" s="158" t="s">
        <v>128</v>
      </c>
      <c r="BJ221" s="158" t="s">
        <v>128</v>
      </c>
      <c r="BK221" s="158" t="s">
        <v>128</v>
      </c>
      <c r="BL221" s="158" t="s">
        <v>128</v>
      </c>
      <c r="BM221" s="158" t="s">
        <v>128</v>
      </c>
      <c r="BN221" s="158" t="s">
        <v>128</v>
      </c>
      <c r="BO221" s="158" t="s">
        <v>128</v>
      </c>
      <c r="BP221" s="158" t="s">
        <v>128</v>
      </c>
      <c r="BQ221" s="158" t="s">
        <v>128</v>
      </c>
      <c r="BR221" s="158" t="s">
        <v>128</v>
      </c>
      <c r="BS221" s="158" t="s">
        <v>128</v>
      </c>
      <c r="BT221" s="158" t="s">
        <v>128</v>
      </c>
      <c r="BU221" s="158" t="s">
        <v>128</v>
      </c>
      <c r="BV221" s="158" t="s">
        <v>128</v>
      </c>
      <c r="BW221" s="158" t="s">
        <v>128</v>
      </c>
      <c r="BX221" s="158" t="s">
        <v>128</v>
      </c>
      <c r="BY221" s="158" t="s">
        <v>128</v>
      </c>
      <c r="BZ221" s="158" t="s">
        <v>128</v>
      </c>
      <c r="CA221" s="158" t="s">
        <v>128</v>
      </c>
      <c r="CB221" s="158" t="s">
        <v>128</v>
      </c>
      <c r="CC221" s="158" t="s">
        <v>128</v>
      </c>
      <c r="CD221" s="158" t="s">
        <v>128</v>
      </c>
      <c r="CE221" s="158" t="s">
        <v>128</v>
      </c>
      <c r="CF221" s="158" t="s">
        <v>128</v>
      </c>
      <c r="CG221" s="158" t="s">
        <v>128</v>
      </c>
      <c r="CH221" s="158" t="s">
        <v>128</v>
      </c>
      <c r="CI221" s="158" t="s">
        <v>128</v>
      </c>
      <c r="CJ221" s="158" t="s">
        <v>128</v>
      </c>
      <c r="CK221" s="158" t="s">
        <v>128</v>
      </c>
      <c r="CL221" s="158" t="s">
        <v>128</v>
      </c>
      <c r="CM221" s="158" t="s">
        <v>128</v>
      </c>
      <c r="CN221" s="158" t="s">
        <v>128</v>
      </c>
      <c r="CO221" s="158" t="s">
        <v>128</v>
      </c>
      <c r="CP221" s="158" t="s">
        <v>128</v>
      </c>
      <c r="CQ221" s="158" t="s">
        <v>128</v>
      </c>
      <c r="CR221" s="158" t="s">
        <v>128</v>
      </c>
      <c r="CS221" s="158" t="s">
        <v>128</v>
      </c>
      <c r="CT221" s="158" t="s">
        <v>128</v>
      </c>
      <c r="CU221" s="158" t="s">
        <v>128</v>
      </c>
      <c r="CV221" s="158" t="s">
        <v>128</v>
      </c>
      <c r="CW221" s="158" t="s">
        <v>128</v>
      </c>
      <c r="CX221" s="158" t="s">
        <v>128</v>
      </c>
      <c r="CY221" s="158" t="s">
        <v>128</v>
      </c>
      <c r="CZ221" s="158" t="s">
        <v>128</v>
      </c>
      <c r="DA221" s="158" t="s">
        <v>128</v>
      </c>
      <c r="DB221" s="158" t="s">
        <v>128</v>
      </c>
      <c r="DC221" s="158" t="s">
        <v>128</v>
      </c>
      <c r="DD221" s="158" t="s">
        <v>128</v>
      </c>
      <c r="DE221" s="158" t="s">
        <v>128</v>
      </c>
      <c r="DF221" s="158" t="s">
        <v>128</v>
      </c>
      <c r="DG221" s="158" t="s">
        <v>128</v>
      </c>
      <c r="DH221" s="158" t="s">
        <v>128</v>
      </c>
      <c r="DI221" s="158" t="s">
        <v>128</v>
      </c>
      <c r="DJ221" s="158" t="s">
        <v>128</v>
      </c>
      <c r="DK221" s="158" t="s">
        <v>128</v>
      </c>
      <c r="DL221" s="158" t="s">
        <v>128</v>
      </c>
      <c r="DM221" s="158" t="s">
        <v>128</v>
      </c>
      <c r="DN221" s="158" t="s">
        <v>128</v>
      </c>
      <c r="DO221" s="158" t="s">
        <v>128</v>
      </c>
      <c r="DP221" s="158" t="s">
        <v>128</v>
      </c>
      <c r="DQ221" s="158" t="s">
        <v>128</v>
      </c>
      <c r="DR221" s="158" t="s">
        <v>128</v>
      </c>
      <c r="DS221" s="158" t="s">
        <v>128</v>
      </c>
      <c r="DT221" s="158" t="s">
        <v>128</v>
      </c>
      <c r="DU221" s="158" t="s">
        <v>128</v>
      </c>
      <c r="DV221" s="158" t="s">
        <v>128</v>
      </c>
      <c r="DW221" s="158" t="s">
        <v>128</v>
      </c>
      <c r="DX221" s="158" t="s">
        <v>128</v>
      </c>
      <c r="DY221" s="158" t="s">
        <v>128</v>
      </c>
      <c r="DZ221" s="158" t="s">
        <v>128</v>
      </c>
      <c r="EA221" s="158" t="s">
        <v>128</v>
      </c>
      <c r="EB221" s="158" t="s">
        <v>128</v>
      </c>
      <c r="EC221" s="158" t="s">
        <v>128</v>
      </c>
      <c r="ED221" s="158" t="s">
        <v>128</v>
      </c>
      <c r="EE221" s="158" t="s">
        <v>128</v>
      </c>
      <c r="EF221" s="158" t="s">
        <v>128</v>
      </c>
      <c r="EG221" s="158" t="s">
        <v>128</v>
      </c>
      <c r="EH221" s="158" t="s">
        <v>128</v>
      </c>
      <c r="EI221" s="158" t="s">
        <v>128</v>
      </c>
      <c r="EJ221" s="158" t="s">
        <v>128</v>
      </c>
      <c r="EK221" s="158" t="s">
        <v>128</v>
      </c>
      <c r="EL221" s="158" t="s">
        <v>128</v>
      </c>
      <c r="EM221" s="158" t="s">
        <v>128</v>
      </c>
      <c r="EN221" s="158" t="s">
        <v>128</v>
      </c>
      <c r="EO221" s="158" t="s">
        <v>128</v>
      </c>
      <c r="EP221" s="158" t="s">
        <v>128</v>
      </c>
      <c r="EQ221" s="158" t="s">
        <v>128</v>
      </c>
      <c r="ER221" s="158" t="s">
        <v>128</v>
      </c>
      <c r="ES221" s="158" t="s">
        <v>128</v>
      </c>
      <c r="ET221" s="158" t="s">
        <v>128</v>
      </c>
      <c r="EU221" s="158" t="s">
        <v>128</v>
      </c>
      <c r="EV221" s="158" t="s">
        <v>128</v>
      </c>
      <c r="EW221" s="158" t="s">
        <v>128</v>
      </c>
      <c r="EX221" s="158" t="s">
        <v>128</v>
      </c>
      <c r="EY221" s="158" t="s">
        <v>128</v>
      </c>
      <c r="EZ221" s="158" t="s">
        <v>128</v>
      </c>
      <c r="FA221" s="158" t="s">
        <v>128</v>
      </c>
      <c r="FB221" s="158" t="s">
        <v>128</v>
      </c>
      <c r="FC221" s="158" t="s">
        <v>128</v>
      </c>
      <c r="FD221" s="158" t="s">
        <v>128</v>
      </c>
      <c r="FE221" s="158" t="s">
        <v>128</v>
      </c>
      <c r="FF221" s="158" t="s">
        <v>128</v>
      </c>
      <c r="FG221" s="158" t="s">
        <v>128</v>
      </c>
      <c r="FH221" s="158" t="s">
        <v>128</v>
      </c>
      <c r="FI221" s="158" t="s">
        <v>128</v>
      </c>
      <c r="FJ221" s="158" t="s">
        <v>128</v>
      </c>
      <c r="FK221" s="158" t="s">
        <v>128</v>
      </c>
      <c r="FL221" s="158" t="s">
        <v>128</v>
      </c>
      <c r="FM221" s="158" t="s">
        <v>128</v>
      </c>
      <c r="FN221" s="158" t="s">
        <v>128</v>
      </c>
      <c r="FO221" s="158" t="s">
        <v>128</v>
      </c>
      <c r="FP221" s="158" t="s">
        <v>128</v>
      </c>
      <c r="FQ221" s="158" t="s">
        <v>128</v>
      </c>
      <c r="FR221" s="158" t="s">
        <v>128</v>
      </c>
      <c r="FS221" s="158" t="s">
        <v>128</v>
      </c>
      <c r="FT221" s="158" t="s">
        <v>128</v>
      </c>
      <c r="FU221" s="158" t="s">
        <v>128</v>
      </c>
      <c r="FV221" s="158" t="s">
        <v>128</v>
      </c>
      <c r="FW221" s="158" t="s">
        <v>128</v>
      </c>
      <c r="FX221" s="158" t="s">
        <v>128</v>
      </c>
      <c r="FY221" s="158" t="s">
        <v>128</v>
      </c>
      <c r="FZ221" s="158" t="s">
        <v>128</v>
      </c>
      <c r="GA221" s="158" t="s">
        <v>128</v>
      </c>
      <c r="GB221" s="158" t="s">
        <v>128</v>
      </c>
      <c r="GC221" s="158" t="s">
        <v>128</v>
      </c>
      <c r="GD221" s="158" t="s">
        <v>128</v>
      </c>
      <c r="GE221" s="158" t="s">
        <v>128</v>
      </c>
      <c r="GF221" s="158" t="s">
        <v>128</v>
      </c>
      <c r="GG221" s="158" t="s">
        <v>128</v>
      </c>
      <c r="GH221" s="158" t="s">
        <v>128</v>
      </c>
      <c r="GI221" s="158" t="s">
        <v>128</v>
      </c>
      <c r="GJ221" s="158" t="s">
        <v>128</v>
      </c>
      <c r="GK221" s="158" t="s">
        <v>128</v>
      </c>
      <c r="GL221" s="158" t="s">
        <v>128</v>
      </c>
      <c r="GM221" s="158" t="s">
        <v>128</v>
      </c>
      <c r="GN221" s="158" t="s">
        <v>128</v>
      </c>
      <c r="GO221" s="158" t="s">
        <v>128</v>
      </c>
      <c r="GP221" s="158" t="s">
        <v>128</v>
      </c>
      <c r="GQ221" s="158" t="s">
        <v>128</v>
      </c>
      <c r="GR221" s="158" t="s">
        <v>128</v>
      </c>
      <c r="GS221" s="158" t="s">
        <v>128</v>
      </c>
      <c r="GT221" s="158" t="s">
        <v>128</v>
      </c>
      <c r="GU221" s="158" t="s">
        <v>128</v>
      </c>
      <c r="GV221" s="158" t="s">
        <v>128</v>
      </c>
      <c r="GW221" s="158" t="s">
        <v>128</v>
      </c>
      <c r="GX221" s="158" t="s">
        <v>128</v>
      </c>
      <c r="GY221" s="158" t="s">
        <v>128</v>
      </c>
      <c r="GZ221" s="158" t="s">
        <v>128</v>
      </c>
      <c r="HA221" s="158" t="s">
        <v>128</v>
      </c>
      <c r="HB221" s="158" t="s">
        <v>128</v>
      </c>
      <c r="HC221" s="158" t="s">
        <v>128</v>
      </c>
      <c r="HD221" s="158" t="s">
        <v>128</v>
      </c>
      <c r="HE221" s="158" t="s">
        <v>128</v>
      </c>
      <c r="HF221" s="158" t="s">
        <v>128</v>
      </c>
      <c r="HG221" s="158" t="s">
        <v>128</v>
      </c>
      <c r="HH221" s="158" t="s">
        <v>128</v>
      </c>
      <c r="HI221" s="158" t="s">
        <v>128</v>
      </c>
      <c r="HJ221" s="158" t="s">
        <v>128</v>
      </c>
      <c r="HK221" s="158" t="s">
        <v>128</v>
      </c>
      <c r="HL221" s="158" t="s">
        <v>128</v>
      </c>
      <c r="HM221" s="158" t="s">
        <v>128</v>
      </c>
      <c r="HN221" s="158" t="s">
        <v>128</v>
      </c>
      <c r="HO221" s="158" t="s">
        <v>128</v>
      </c>
      <c r="HP221" s="158" t="s">
        <v>128</v>
      </c>
      <c r="HQ221" s="158" t="s">
        <v>128</v>
      </c>
      <c r="HR221" s="158" t="s">
        <v>128</v>
      </c>
      <c r="HS221" s="158" t="s">
        <v>128</v>
      </c>
      <c r="HT221" s="158" t="s">
        <v>128</v>
      </c>
      <c r="HU221" s="158" t="s">
        <v>128</v>
      </c>
      <c r="HV221" s="158" t="s">
        <v>128</v>
      </c>
      <c r="HW221" s="158" t="s">
        <v>128</v>
      </c>
      <c r="HX221" s="158" t="s">
        <v>128</v>
      </c>
      <c r="HY221" s="158" t="s">
        <v>128</v>
      </c>
      <c r="HZ221" s="158" t="s">
        <v>128</v>
      </c>
      <c r="IA221" s="158" t="s">
        <v>128</v>
      </c>
      <c r="IB221" s="158" t="s">
        <v>128</v>
      </c>
      <c r="IC221" s="158" t="s">
        <v>128</v>
      </c>
      <c r="ID221" s="158" t="s">
        <v>128</v>
      </c>
      <c r="IE221" s="158" t="s">
        <v>128</v>
      </c>
      <c r="IF221" s="158" t="s">
        <v>128</v>
      </c>
      <c r="IG221" s="158" t="s">
        <v>128</v>
      </c>
      <c r="IH221" s="158" t="s">
        <v>128</v>
      </c>
      <c r="II221" s="158" t="s">
        <v>128</v>
      </c>
      <c r="IJ221" s="158" t="s">
        <v>128</v>
      </c>
      <c r="IK221" s="158" t="s">
        <v>128</v>
      </c>
      <c r="IL221" s="158" t="s">
        <v>128</v>
      </c>
      <c r="IM221" s="158" t="s">
        <v>128</v>
      </c>
      <c r="IN221" s="158" t="s">
        <v>128</v>
      </c>
      <c r="IO221" s="158" t="s">
        <v>128</v>
      </c>
      <c r="IP221" s="158" t="s">
        <v>128</v>
      </c>
      <c r="IQ221" s="158" t="s">
        <v>128</v>
      </c>
      <c r="IR221" s="158" t="s">
        <v>128</v>
      </c>
      <c r="IS221" s="158" t="s">
        <v>128</v>
      </c>
      <c r="IT221" s="158" t="s">
        <v>128</v>
      </c>
      <c r="IU221" s="158" t="s">
        <v>128</v>
      </c>
      <c r="IV221" s="158" t="s">
        <v>128</v>
      </c>
      <c r="IW221" s="158" t="s">
        <v>128</v>
      </c>
      <c r="IX221" s="158" t="s">
        <v>128</v>
      </c>
      <c r="IY221" s="158" t="s">
        <v>128</v>
      </c>
      <c r="IZ221" s="158" t="s">
        <v>128</v>
      </c>
      <c r="JA221" s="158" t="s">
        <v>128</v>
      </c>
      <c r="JB221" s="158" t="s">
        <v>128</v>
      </c>
      <c r="JC221" s="158" t="s">
        <v>128</v>
      </c>
      <c r="JD221" s="158" t="s">
        <v>128</v>
      </c>
      <c r="JE221" s="158" t="s">
        <v>128</v>
      </c>
      <c r="JF221" s="158" t="s">
        <v>128</v>
      </c>
      <c r="JG221" s="158" t="s">
        <v>128</v>
      </c>
      <c r="JH221" s="158" t="s">
        <v>128</v>
      </c>
      <c r="JI221" s="158" t="s">
        <v>128</v>
      </c>
      <c r="JJ221" s="158" t="s">
        <v>128</v>
      </c>
      <c r="JK221" s="158" t="s">
        <v>128</v>
      </c>
      <c r="JL221" s="158" t="s">
        <v>128</v>
      </c>
      <c r="JM221" s="158" t="s">
        <v>128</v>
      </c>
      <c r="JN221" s="158" t="s">
        <v>128</v>
      </c>
      <c r="JO221" s="158" t="s">
        <v>128</v>
      </c>
      <c r="JP221" s="158" t="s">
        <v>128</v>
      </c>
      <c r="JQ221" s="158" t="s">
        <v>128</v>
      </c>
      <c r="JR221" s="158" t="s">
        <v>128</v>
      </c>
      <c r="JS221" s="158" t="s">
        <v>128</v>
      </c>
      <c r="JT221" s="158" t="s">
        <v>128</v>
      </c>
      <c r="JU221" s="158" t="s">
        <v>128</v>
      </c>
      <c r="JV221" s="158" t="s">
        <v>128</v>
      </c>
      <c r="JW221" s="158" t="s">
        <v>128</v>
      </c>
      <c r="JX221" s="158" t="s">
        <v>128</v>
      </c>
      <c r="JY221" s="158" t="s">
        <v>128</v>
      </c>
      <c r="JZ221" s="158" t="s">
        <v>128</v>
      </c>
      <c r="KA221" s="158" t="s">
        <v>128</v>
      </c>
      <c r="KB221" s="158" t="s">
        <v>128</v>
      </c>
      <c r="KC221" s="158" t="s">
        <v>128</v>
      </c>
      <c r="KD221" s="158" t="s">
        <v>128</v>
      </c>
      <c r="KE221" s="158" t="s">
        <v>128</v>
      </c>
      <c r="KF221" s="158" t="s">
        <v>128</v>
      </c>
      <c r="KG221" s="158" t="s">
        <v>128</v>
      </c>
      <c r="KH221" s="158" t="s">
        <v>128</v>
      </c>
      <c r="KI221" s="158" t="s">
        <v>128</v>
      </c>
      <c r="KJ221" s="158" t="s">
        <v>128</v>
      </c>
      <c r="KK221" s="158" t="s">
        <v>128</v>
      </c>
      <c r="KL221" s="158" t="s">
        <v>128</v>
      </c>
      <c r="KM221" s="158" t="s">
        <v>128</v>
      </c>
      <c r="KN221" s="158" t="s">
        <v>128</v>
      </c>
      <c r="KO221" s="158" t="s">
        <v>128</v>
      </c>
      <c r="KP221" s="158" t="s">
        <v>128</v>
      </c>
      <c r="KQ221" s="158" t="s">
        <v>128</v>
      </c>
      <c r="KR221" s="158" t="s">
        <v>128</v>
      </c>
      <c r="KS221" s="158" t="s">
        <v>128</v>
      </c>
      <c r="KT221" s="158" t="s">
        <v>128</v>
      </c>
      <c r="KU221" s="158" t="s">
        <v>128</v>
      </c>
      <c r="KV221" s="158" t="s">
        <v>128</v>
      </c>
      <c r="KW221" s="158" t="s">
        <v>128</v>
      </c>
      <c r="KX221" s="158" t="s">
        <v>128</v>
      </c>
      <c r="KY221" s="158" t="s">
        <v>128</v>
      </c>
      <c r="KZ221" s="158" t="s">
        <v>128</v>
      </c>
      <c r="LA221" s="158" t="s">
        <v>128</v>
      </c>
      <c r="LB221" s="158" t="s">
        <v>128</v>
      </c>
      <c r="LC221" s="158" t="s">
        <v>128</v>
      </c>
      <c r="LD221" s="158" t="s">
        <v>128</v>
      </c>
      <c r="LE221" s="158" t="s">
        <v>128</v>
      </c>
      <c r="LF221" s="158" t="s">
        <v>128</v>
      </c>
      <c r="LG221" s="158" t="s">
        <v>128</v>
      </c>
      <c r="LH221" s="158" t="s">
        <v>128</v>
      </c>
      <c r="LI221" s="158" t="s">
        <v>128</v>
      </c>
      <c r="LJ221" s="158" t="s">
        <v>128</v>
      </c>
      <c r="LK221" s="158" t="s">
        <v>128</v>
      </c>
      <c r="LL221" s="158" t="s">
        <v>128</v>
      </c>
      <c r="LM221" s="158" t="s">
        <v>128</v>
      </c>
      <c r="LN221" s="158" t="s">
        <v>128</v>
      </c>
      <c r="LO221" s="158" t="s">
        <v>128</v>
      </c>
      <c r="LP221" s="158" t="s">
        <v>128</v>
      </c>
      <c r="LQ221" s="158" t="s">
        <v>128</v>
      </c>
      <c r="LR221" s="158" t="s">
        <v>128</v>
      </c>
      <c r="LS221" s="158" t="s">
        <v>128</v>
      </c>
      <c r="LT221" s="158" t="s">
        <v>128</v>
      </c>
      <c r="LU221" s="158" t="s">
        <v>128</v>
      </c>
      <c r="LV221" s="158" t="s">
        <v>128</v>
      </c>
      <c r="LW221" s="158" t="s">
        <v>128</v>
      </c>
      <c r="LX221" s="158" t="s">
        <v>128</v>
      </c>
      <c r="LY221" s="158" t="s">
        <v>128</v>
      </c>
      <c r="LZ221" s="158" t="s">
        <v>128</v>
      </c>
      <c r="MA221" s="158" t="s">
        <v>128</v>
      </c>
      <c r="MB221" s="158" t="s">
        <v>128</v>
      </c>
      <c r="MC221" s="158" t="s">
        <v>128</v>
      </c>
      <c r="MD221" s="158" t="s">
        <v>128</v>
      </c>
      <c r="ME221" s="158" t="s">
        <v>128</v>
      </c>
      <c r="MF221" s="158" t="s">
        <v>128</v>
      </c>
      <c r="MG221" s="158" t="s">
        <v>128</v>
      </c>
      <c r="MH221" s="158" t="s">
        <v>128</v>
      </c>
      <c r="MI221" s="158" t="s">
        <v>128</v>
      </c>
      <c r="MJ221" s="158" t="s">
        <v>128</v>
      </c>
      <c r="MK221" s="158" t="s">
        <v>128</v>
      </c>
      <c r="ML221" s="158" t="s">
        <v>128</v>
      </c>
      <c r="MM221" s="158" t="s">
        <v>128</v>
      </c>
      <c r="MN221" s="158" t="s">
        <v>128</v>
      </c>
      <c r="MO221" s="158" t="s">
        <v>128</v>
      </c>
      <c r="MP221" s="158" t="s">
        <v>128</v>
      </c>
      <c r="MQ221" s="158" t="s">
        <v>128</v>
      </c>
      <c r="MR221" s="158" t="s">
        <v>128</v>
      </c>
      <c r="MS221" s="158" t="s">
        <v>128</v>
      </c>
      <c r="MT221" s="158" t="s">
        <v>128</v>
      </c>
      <c r="MU221" s="158" t="s">
        <v>128</v>
      </c>
      <c r="MV221" s="158" t="s">
        <v>128</v>
      </c>
      <c r="MW221" s="158" t="s">
        <v>128</v>
      </c>
      <c r="MX221" s="158" t="s">
        <v>128</v>
      </c>
      <c r="MY221" s="158" t="s">
        <v>128</v>
      </c>
      <c r="MZ221" s="158" t="s">
        <v>128</v>
      </c>
      <c r="NA221" s="158" t="s">
        <v>128</v>
      </c>
      <c r="NB221" s="158" t="s">
        <v>128</v>
      </c>
      <c r="NC221" s="158" t="s">
        <v>128</v>
      </c>
      <c r="ND221" s="158" t="s">
        <v>128</v>
      </c>
      <c r="NE221" s="158" t="s">
        <v>128</v>
      </c>
      <c r="NF221" s="158" t="s">
        <v>128</v>
      </c>
      <c r="NG221" s="158" t="s">
        <v>128</v>
      </c>
      <c r="NH221" s="158" t="s">
        <v>128</v>
      </c>
      <c r="NI221" s="158" t="s">
        <v>128</v>
      </c>
      <c r="NJ221" s="158" t="s">
        <v>128</v>
      </c>
      <c r="NK221" s="158" t="s">
        <v>128</v>
      </c>
      <c r="NL221" s="158" t="s">
        <v>128</v>
      </c>
      <c r="NM221" s="158" t="s">
        <v>128</v>
      </c>
      <c r="NN221" s="158" t="s">
        <v>128</v>
      </c>
      <c r="NO221" s="158" t="s">
        <v>128</v>
      </c>
      <c r="NP221" s="158" t="s">
        <v>128</v>
      </c>
      <c r="NQ221" s="158" t="s">
        <v>128</v>
      </c>
      <c r="NR221" s="158" t="s">
        <v>128</v>
      </c>
      <c r="NS221" s="158" t="s">
        <v>128</v>
      </c>
      <c r="NT221" s="158" t="s">
        <v>128</v>
      </c>
      <c r="NU221" s="158" t="s">
        <v>128</v>
      </c>
      <c r="NV221" s="158" t="s">
        <v>128</v>
      </c>
      <c r="NW221" s="158" t="s">
        <v>128</v>
      </c>
      <c r="NX221" s="158" t="s">
        <v>128</v>
      </c>
      <c r="NY221" s="158" t="s">
        <v>128</v>
      </c>
      <c r="NZ221" s="158" t="s">
        <v>128</v>
      </c>
      <c r="OA221" s="158" t="s">
        <v>128</v>
      </c>
      <c r="OB221" s="158" t="s">
        <v>128</v>
      </c>
      <c r="OC221" s="158" t="s">
        <v>128</v>
      </c>
      <c r="OD221" s="158" t="s">
        <v>128</v>
      </c>
      <c r="OE221" s="170" t="s">
        <v>128</v>
      </c>
      <c r="OF221" s="181"/>
      <c r="OG221" s="174">
        <f t="shared" si="1336"/>
        <v>23.338281913479804</v>
      </c>
      <c r="OH221" s="66" t="str">
        <f t="shared" si="1337"/>
        <v>kg/GJ delivered</v>
      </c>
      <c r="OI221" s="66" t="str">
        <f t="shared" si="1338"/>
        <v/>
      </c>
      <c r="OJ221" s="66" t="str">
        <f t="shared" si="1339"/>
        <v/>
      </c>
      <c r="OK221" s="66" t="str">
        <f t="shared" si="1340"/>
        <v/>
      </c>
      <c r="OL221" s="66" t="str">
        <f t="shared" si="1341"/>
        <v/>
      </c>
      <c r="OM221" s="66" t="str">
        <f t="shared" si="1342"/>
        <v/>
      </c>
      <c r="ON221" s="66" t="str">
        <f t="shared" si="1343"/>
        <v/>
      </c>
      <c r="OO221" s="66" t="str">
        <f t="shared" si="1344"/>
        <v/>
      </c>
      <c r="OP221" s="66" t="str">
        <f t="shared" si="1345"/>
        <v/>
      </c>
      <c r="OQ221" s="66" t="str">
        <f t="shared" si="1346"/>
        <v/>
      </c>
      <c r="OR221" s="66" t="str">
        <f t="shared" si="1347"/>
        <v/>
      </c>
      <c r="OS221" s="66" t="str">
        <f t="shared" si="1348"/>
        <v/>
      </c>
      <c r="OT221" s="66" t="str">
        <f t="shared" si="1349"/>
        <v/>
      </c>
      <c r="OU221" s="66" t="str">
        <f t="shared" si="1350"/>
        <v/>
      </c>
      <c r="OV221" s="66" t="str">
        <f t="shared" si="1351"/>
        <v/>
      </c>
      <c r="OW221" s="66" t="str">
        <f t="shared" si="1352"/>
        <v/>
      </c>
      <c r="OX221" s="66" t="str">
        <f t="shared" si="1353"/>
        <v/>
      </c>
      <c r="OY221" s="66" t="str">
        <f t="shared" si="1354"/>
        <v/>
      </c>
      <c r="OZ221" s="66" t="str">
        <f t="shared" si="1355"/>
        <v/>
      </c>
      <c r="PA221" s="66" t="str">
        <f t="shared" si="1356"/>
        <v/>
      </c>
      <c r="PB221" s="66" t="str">
        <f t="shared" si="1357"/>
        <v/>
      </c>
      <c r="PC221" s="66" t="str">
        <f t="shared" si="1358"/>
        <v/>
      </c>
      <c r="PD221" s="66" t="str">
        <f t="shared" si="1359"/>
        <v/>
      </c>
      <c r="PE221" s="66" t="str">
        <f t="shared" si="1360"/>
        <v/>
      </c>
      <c r="PF221" s="66" t="str">
        <f t="shared" si="1361"/>
        <v/>
      </c>
      <c r="PG221" s="66" t="str">
        <f t="shared" si="1362"/>
        <v/>
      </c>
      <c r="PH221" s="66" t="str">
        <f t="shared" si="1363"/>
        <v/>
      </c>
      <c r="PI221" s="66" t="str">
        <f t="shared" si="1364"/>
        <v/>
      </c>
      <c r="PJ221" s="66" t="str">
        <f t="shared" si="1365"/>
        <v/>
      </c>
      <c r="PK221" s="66" t="str">
        <f t="shared" si="1366"/>
        <v/>
      </c>
      <c r="PL221" s="66" t="str">
        <f t="shared" si="1367"/>
        <v/>
      </c>
      <c r="PM221" s="66" t="str">
        <f t="shared" si="1368"/>
        <v/>
      </c>
      <c r="PN221" s="66" t="str">
        <f t="shared" si="1369"/>
        <v/>
      </c>
      <c r="PO221" s="66" t="str">
        <f t="shared" si="1370"/>
        <v/>
      </c>
      <c r="PP221" s="66" t="str">
        <f t="shared" si="1371"/>
        <v/>
      </c>
      <c r="PQ221" s="66" t="str">
        <f t="shared" si="1372"/>
        <v/>
      </c>
      <c r="PR221" s="66" t="str">
        <f t="shared" si="1373"/>
        <v/>
      </c>
      <c r="PS221" s="66" t="str">
        <f t="shared" si="1374"/>
        <v/>
      </c>
      <c r="PT221" s="66" t="str">
        <f t="shared" si="1375"/>
        <v/>
      </c>
      <c r="PU221" s="66" t="str">
        <f t="shared" si="1376"/>
        <v/>
      </c>
      <c r="PV221" s="66" t="str">
        <f t="shared" si="1377"/>
        <v/>
      </c>
      <c r="PW221" s="66" t="str">
        <f t="shared" si="1378"/>
        <v/>
      </c>
      <c r="PX221" s="66" t="str">
        <f t="shared" si="1379"/>
        <v/>
      </c>
      <c r="PY221" s="66" t="str">
        <f t="shared" si="1380"/>
        <v/>
      </c>
      <c r="PZ221" s="66" t="str">
        <f t="shared" si="1381"/>
        <v/>
      </c>
      <c r="QA221" s="66" t="str">
        <f t="shared" si="1382"/>
        <v/>
      </c>
      <c r="QB221" s="66" t="str">
        <f t="shared" si="1383"/>
        <v/>
      </c>
      <c r="QC221" s="66" t="str">
        <f t="shared" si="1384"/>
        <v/>
      </c>
      <c r="QD221" s="66" t="str">
        <f t="shared" si="1385"/>
        <v/>
      </c>
      <c r="QE221" s="66" t="str">
        <f t="shared" si="1386"/>
        <v/>
      </c>
      <c r="QF221" s="66" t="str">
        <f t="shared" si="1387"/>
        <v/>
      </c>
      <c r="QG221" s="66" t="str">
        <f t="shared" si="1388"/>
        <v/>
      </c>
      <c r="QH221" s="66" t="str">
        <f t="shared" si="1389"/>
        <v/>
      </c>
      <c r="QI221" s="66" t="str">
        <f t="shared" si="1390"/>
        <v/>
      </c>
      <c r="QJ221" s="66" t="str">
        <f t="shared" si="1391"/>
        <v/>
      </c>
      <c r="QK221" s="66" t="str">
        <f t="shared" si="1392"/>
        <v/>
      </c>
      <c r="QL221" s="66" t="str">
        <f t="shared" si="1393"/>
        <v/>
      </c>
      <c r="QM221" s="66" t="str">
        <f t="shared" si="1394"/>
        <v/>
      </c>
      <c r="QN221" s="66" t="str">
        <f t="shared" si="1395"/>
        <v/>
      </c>
      <c r="QO221" s="66" t="str">
        <f t="shared" si="1396"/>
        <v/>
      </c>
      <c r="QP221" s="66" t="str">
        <f t="shared" si="1397"/>
        <v/>
      </c>
      <c r="QQ221" s="66" t="str">
        <f t="shared" si="1398"/>
        <v/>
      </c>
      <c r="QR221" s="66" t="str">
        <f t="shared" si="1399"/>
        <v/>
      </c>
      <c r="QS221" s="66" t="str">
        <f t="shared" si="1400"/>
        <v/>
      </c>
      <c r="QT221" s="66" t="str">
        <f t="shared" si="1401"/>
        <v/>
      </c>
      <c r="QU221" s="66" t="str">
        <f t="shared" si="1402"/>
        <v/>
      </c>
      <c r="QV221" s="66" t="str">
        <f t="shared" si="1403"/>
        <v/>
      </c>
      <c r="QW221" s="66" t="str">
        <f t="shared" si="1404"/>
        <v/>
      </c>
      <c r="QX221" s="66" t="str">
        <f t="shared" si="1405"/>
        <v/>
      </c>
      <c r="QY221" s="66" t="str">
        <f t="shared" si="1406"/>
        <v/>
      </c>
      <c r="QZ221" s="66" t="str">
        <f t="shared" si="1407"/>
        <v/>
      </c>
      <c r="RA221" s="66" t="str">
        <f t="shared" si="1408"/>
        <v/>
      </c>
      <c r="RB221" s="66" t="str">
        <f t="shared" si="1409"/>
        <v/>
      </c>
      <c r="RC221" s="66" t="str">
        <f t="shared" si="1410"/>
        <v/>
      </c>
      <c r="RD221" s="66" t="str">
        <f t="shared" si="1411"/>
        <v/>
      </c>
      <c r="RE221" s="66" t="str">
        <f t="shared" si="1412"/>
        <v/>
      </c>
      <c r="RF221" s="66" t="str">
        <f t="shared" si="1413"/>
        <v/>
      </c>
      <c r="RG221" s="66" t="str">
        <f t="shared" si="1414"/>
        <v/>
      </c>
      <c r="RH221" s="66" t="str">
        <f t="shared" si="1415"/>
        <v/>
      </c>
      <c r="RI221" s="66" t="str">
        <f t="shared" si="1416"/>
        <v/>
      </c>
      <c r="RJ221" s="66" t="str">
        <f t="shared" si="1417"/>
        <v/>
      </c>
      <c r="RK221" s="66" t="str">
        <f t="shared" si="1418"/>
        <v/>
      </c>
      <c r="RL221" s="66" t="str">
        <f t="shared" si="1419"/>
        <v/>
      </c>
      <c r="RM221" s="66" t="str">
        <f t="shared" si="1420"/>
        <v/>
      </c>
      <c r="RN221" s="66" t="str">
        <f t="shared" si="1421"/>
        <v/>
      </c>
      <c r="RO221" s="66" t="str">
        <f t="shared" si="1422"/>
        <v/>
      </c>
      <c r="RP221" s="66" t="str">
        <f t="shared" si="1423"/>
        <v/>
      </c>
      <c r="RQ221" s="66" t="str">
        <f t="shared" si="1424"/>
        <v/>
      </c>
      <c r="RR221" s="66" t="str">
        <f t="shared" si="1425"/>
        <v/>
      </c>
      <c r="RS221" s="66" t="str">
        <f t="shared" si="1426"/>
        <v/>
      </c>
      <c r="RT221" s="66" t="str">
        <f t="shared" si="1427"/>
        <v/>
      </c>
      <c r="RU221" s="66" t="str">
        <f t="shared" si="1428"/>
        <v/>
      </c>
      <c r="RV221" s="66" t="str">
        <f t="shared" si="1429"/>
        <v/>
      </c>
      <c r="RW221" s="66" t="str">
        <f t="shared" si="1430"/>
        <v/>
      </c>
      <c r="RX221" s="66" t="str">
        <f t="shared" si="1431"/>
        <v/>
      </c>
      <c r="RY221" s="66" t="str">
        <f t="shared" si="1432"/>
        <v/>
      </c>
      <c r="RZ221" s="66" t="str">
        <f t="shared" si="1433"/>
        <v/>
      </c>
      <c r="SA221" s="66" t="str">
        <f t="shared" si="1434"/>
        <v/>
      </c>
      <c r="SB221" s="66" t="str">
        <f t="shared" si="1435"/>
        <v/>
      </c>
      <c r="SC221" s="66" t="str">
        <f t="shared" si="1436"/>
        <v/>
      </c>
      <c r="SD221" s="66" t="str">
        <f t="shared" si="1437"/>
        <v/>
      </c>
      <c r="SE221" s="66" t="str">
        <f t="shared" si="1438"/>
        <v/>
      </c>
      <c r="SF221" s="66" t="str">
        <f t="shared" si="1439"/>
        <v/>
      </c>
      <c r="SG221" s="66" t="str">
        <f t="shared" si="1440"/>
        <v/>
      </c>
      <c r="SH221" s="66" t="str">
        <f t="shared" si="1441"/>
        <v/>
      </c>
      <c r="SI221" s="66" t="str">
        <f t="shared" si="1442"/>
        <v/>
      </c>
      <c r="SJ221" s="66" t="str">
        <f t="shared" si="1443"/>
        <v/>
      </c>
      <c r="SK221" s="66" t="str">
        <f t="shared" si="1444"/>
        <v/>
      </c>
      <c r="SL221" s="66" t="str">
        <f t="shared" si="1445"/>
        <v/>
      </c>
      <c r="SM221" s="66" t="str">
        <f t="shared" si="1446"/>
        <v/>
      </c>
      <c r="SN221" s="66" t="str">
        <f t="shared" si="1447"/>
        <v/>
      </c>
      <c r="SO221" s="66" t="str">
        <f t="shared" si="1448"/>
        <v/>
      </c>
      <c r="SP221" s="66" t="str">
        <f t="shared" si="1449"/>
        <v/>
      </c>
      <c r="SQ221" s="66" t="str">
        <f t="shared" si="1450"/>
        <v/>
      </c>
      <c r="SR221" s="66" t="str">
        <f t="shared" si="1451"/>
        <v/>
      </c>
      <c r="SS221" s="66" t="str">
        <f t="shared" si="1452"/>
        <v/>
      </c>
      <c r="ST221" s="66" t="str">
        <f t="shared" si="1453"/>
        <v/>
      </c>
      <c r="SU221" s="66" t="str">
        <f t="shared" si="1454"/>
        <v/>
      </c>
      <c r="SV221" s="66" t="str">
        <f t="shared" si="1455"/>
        <v/>
      </c>
      <c r="SW221" s="66" t="str">
        <f t="shared" si="1456"/>
        <v/>
      </c>
      <c r="SX221" s="66" t="str">
        <f t="shared" si="1457"/>
        <v/>
      </c>
      <c r="SY221" s="66" t="str">
        <f t="shared" si="1458"/>
        <v/>
      </c>
      <c r="SZ221" s="66" t="str">
        <f t="shared" si="1459"/>
        <v/>
      </c>
      <c r="TA221" s="66" t="str">
        <f t="shared" si="1460"/>
        <v/>
      </c>
      <c r="TB221" s="66" t="str">
        <f t="shared" si="1461"/>
        <v/>
      </c>
      <c r="TC221" s="66" t="str">
        <f t="shared" si="1462"/>
        <v/>
      </c>
      <c r="TD221" s="66" t="str">
        <f t="shared" si="1463"/>
        <v/>
      </c>
      <c r="TE221" s="66" t="str">
        <f t="shared" si="1464"/>
        <v/>
      </c>
      <c r="TF221" s="66" t="str">
        <f t="shared" si="1465"/>
        <v/>
      </c>
      <c r="TG221" s="66" t="str">
        <f t="shared" si="1466"/>
        <v/>
      </c>
      <c r="TH221" s="66" t="str">
        <f t="shared" si="1467"/>
        <v/>
      </c>
      <c r="TI221" s="66" t="str">
        <f t="shared" si="1468"/>
        <v/>
      </c>
      <c r="TJ221" s="66" t="str">
        <f t="shared" si="1469"/>
        <v/>
      </c>
      <c r="TK221" s="66" t="str">
        <f t="shared" si="1470"/>
        <v/>
      </c>
      <c r="TL221" s="66" t="str">
        <f t="shared" si="1471"/>
        <v/>
      </c>
      <c r="TM221" s="66" t="str">
        <f t="shared" si="1472"/>
        <v/>
      </c>
      <c r="TN221" s="66" t="str">
        <f t="shared" si="1473"/>
        <v/>
      </c>
      <c r="TO221" s="66" t="str">
        <f t="shared" si="1474"/>
        <v/>
      </c>
      <c r="TP221" s="66" t="str">
        <f t="shared" si="1475"/>
        <v/>
      </c>
      <c r="TQ221" s="66" t="str">
        <f t="shared" si="1476"/>
        <v/>
      </c>
      <c r="TR221" s="66" t="str">
        <f t="shared" si="1477"/>
        <v/>
      </c>
      <c r="TS221" s="66" t="str">
        <f t="shared" si="1478"/>
        <v/>
      </c>
      <c r="TT221" s="66" t="str">
        <f t="shared" si="1479"/>
        <v/>
      </c>
      <c r="TU221" s="66" t="str">
        <f t="shared" si="1480"/>
        <v/>
      </c>
      <c r="TV221" s="66" t="str">
        <f t="shared" si="1481"/>
        <v/>
      </c>
      <c r="TW221" s="66" t="str">
        <f t="shared" si="1482"/>
        <v/>
      </c>
      <c r="TX221" s="66" t="str">
        <f t="shared" si="1483"/>
        <v/>
      </c>
      <c r="TY221" s="66" t="str">
        <f t="shared" si="1484"/>
        <v/>
      </c>
      <c r="TZ221" s="66" t="str">
        <f t="shared" si="1485"/>
        <v/>
      </c>
      <c r="UA221" s="66" t="str">
        <f t="shared" si="1486"/>
        <v/>
      </c>
      <c r="UB221" s="66" t="str">
        <f t="shared" si="1487"/>
        <v/>
      </c>
      <c r="UC221" s="66" t="str">
        <f t="shared" si="1488"/>
        <v/>
      </c>
      <c r="UD221" s="66" t="str">
        <f t="shared" si="1489"/>
        <v/>
      </c>
      <c r="UE221" s="66" t="str">
        <f t="shared" si="1490"/>
        <v/>
      </c>
      <c r="UF221" s="66" t="str">
        <f t="shared" si="1491"/>
        <v/>
      </c>
      <c r="UG221" s="66" t="str">
        <f t="shared" si="1492"/>
        <v/>
      </c>
      <c r="UH221" s="66" t="str">
        <f t="shared" si="1493"/>
        <v/>
      </c>
      <c r="UI221" s="66" t="str">
        <f t="shared" si="1494"/>
        <v/>
      </c>
      <c r="UJ221" s="66" t="str">
        <f t="shared" si="1495"/>
        <v/>
      </c>
      <c r="UK221" s="66" t="str">
        <f t="shared" si="1496"/>
        <v/>
      </c>
      <c r="UL221" s="66" t="str">
        <f t="shared" si="1497"/>
        <v/>
      </c>
      <c r="UM221" s="66" t="str">
        <f t="shared" si="1498"/>
        <v/>
      </c>
      <c r="UN221" s="66" t="str">
        <f t="shared" si="1499"/>
        <v/>
      </c>
      <c r="UO221" s="66" t="str">
        <f t="shared" si="1500"/>
        <v/>
      </c>
      <c r="UP221" s="66" t="str">
        <f t="shared" si="1501"/>
        <v/>
      </c>
      <c r="UQ221" s="66" t="str">
        <f t="shared" si="1502"/>
        <v/>
      </c>
      <c r="UR221" s="66" t="str">
        <f t="shared" si="1503"/>
        <v/>
      </c>
      <c r="US221" s="66" t="str">
        <f t="shared" si="1504"/>
        <v/>
      </c>
      <c r="UT221" s="66" t="str">
        <f t="shared" si="1505"/>
        <v/>
      </c>
      <c r="UU221" s="66" t="str">
        <f t="shared" si="1506"/>
        <v/>
      </c>
      <c r="UV221" s="66" t="str">
        <f t="shared" si="1507"/>
        <v/>
      </c>
      <c r="UW221" s="66" t="str">
        <f t="shared" si="1508"/>
        <v/>
      </c>
      <c r="UX221" s="66" t="str">
        <f t="shared" si="1509"/>
        <v/>
      </c>
      <c r="UY221" s="66" t="str">
        <f t="shared" si="1510"/>
        <v/>
      </c>
      <c r="UZ221" s="66" t="str">
        <f t="shared" si="1511"/>
        <v/>
      </c>
      <c r="VA221" s="66" t="str">
        <f t="shared" si="1512"/>
        <v/>
      </c>
      <c r="VB221" s="66" t="str">
        <f t="shared" si="1513"/>
        <v/>
      </c>
      <c r="VC221" s="66" t="str">
        <f t="shared" si="1514"/>
        <v/>
      </c>
      <c r="VD221" s="66" t="str">
        <f t="shared" si="1515"/>
        <v/>
      </c>
      <c r="VE221" s="66" t="str">
        <f t="shared" si="1516"/>
        <v/>
      </c>
      <c r="VF221" s="66" t="str">
        <f t="shared" si="1517"/>
        <v/>
      </c>
      <c r="VG221" s="66" t="str">
        <f t="shared" si="1518"/>
        <v/>
      </c>
      <c r="VH221" s="66" t="str">
        <f t="shared" si="1519"/>
        <v/>
      </c>
      <c r="VI221" s="66" t="str">
        <f t="shared" si="1520"/>
        <v/>
      </c>
      <c r="VJ221" s="66" t="str">
        <f t="shared" si="1521"/>
        <v/>
      </c>
      <c r="VK221" s="66" t="str">
        <f t="shared" si="1522"/>
        <v/>
      </c>
      <c r="VL221" s="66" t="str">
        <f t="shared" si="1523"/>
        <v/>
      </c>
      <c r="VM221" s="66" t="str">
        <f t="shared" si="1524"/>
        <v/>
      </c>
      <c r="VN221" s="66" t="str">
        <f t="shared" si="1525"/>
        <v/>
      </c>
      <c r="VO221" s="66" t="str">
        <f t="shared" si="1526"/>
        <v/>
      </c>
      <c r="VP221" s="66" t="str">
        <f t="shared" si="1527"/>
        <v/>
      </c>
      <c r="VQ221" s="66" t="str">
        <f t="shared" si="1528"/>
        <v/>
      </c>
      <c r="VR221" s="66" t="str">
        <f t="shared" si="1529"/>
        <v/>
      </c>
      <c r="VS221" s="66" t="str">
        <f t="shared" si="1530"/>
        <v/>
      </c>
      <c r="VT221" s="66" t="str">
        <f t="shared" si="1531"/>
        <v/>
      </c>
      <c r="VU221" s="66" t="str">
        <f t="shared" si="1532"/>
        <v/>
      </c>
      <c r="VV221" s="66" t="str">
        <f t="shared" si="1533"/>
        <v/>
      </c>
      <c r="VW221" s="66" t="str">
        <f t="shared" si="1534"/>
        <v/>
      </c>
      <c r="VX221" s="66" t="str">
        <f t="shared" si="1535"/>
        <v/>
      </c>
      <c r="VY221" s="66" t="str">
        <f t="shared" si="1536"/>
        <v/>
      </c>
      <c r="VZ221" s="66" t="str">
        <f t="shared" si="1537"/>
        <v/>
      </c>
      <c r="WA221" s="66" t="str">
        <f t="shared" si="1538"/>
        <v/>
      </c>
      <c r="WB221" s="66" t="str">
        <f t="shared" si="1539"/>
        <v/>
      </c>
      <c r="WC221" s="66" t="str">
        <f t="shared" si="1540"/>
        <v/>
      </c>
      <c r="WD221" s="66" t="str">
        <f t="shared" si="1541"/>
        <v/>
      </c>
      <c r="WE221" s="66" t="str">
        <f t="shared" si="1542"/>
        <v/>
      </c>
      <c r="WF221" s="66" t="str">
        <f t="shared" si="1543"/>
        <v/>
      </c>
      <c r="WG221" s="66" t="str">
        <f t="shared" si="1544"/>
        <v/>
      </c>
      <c r="WH221" s="66" t="str">
        <f t="shared" si="1545"/>
        <v/>
      </c>
      <c r="WI221" s="66" t="str">
        <f t="shared" si="1546"/>
        <v/>
      </c>
      <c r="WJ221" s="66" t="str">
        <f t="shared" si="1547"/>
        <v/>
      </c>
      <c r="WK221" s="66" t="str">
        <f t="shared" si="1548"/>
        <v/>
      </c>
      <c r="WL221" s="66" t="str">
        <f t="shared" si="1549"/>
        <v/>
      </c>
      <c r="WM221" s="66" t="str">
        <f t="shared" si="1550"/>
        <v/>
      </c>
      <c r="WN221" s="66" t="str">
        <f t="shared" si="1551"/>
        <v/>
      </c>
      <c r="WO221" s="66" t="str">
        <f t="shared" si="1552"/>
        <v/>
      </c>
      <c r="WP221" s="66" t="str">
        <f t="shared" si="1553"/>
        <v/>
      </c>
      <c r="WQ221" s="66" t="str">
        <f t="shared" si="1554"/>
        <v/>
      </c>
      <c r="WR221" s="66" t="str">
        <f t="shared" si="1555"/>
        <v/>
      </c>
      <c r="WS221" s="66" t="str">
        <f t="shared" si="1556"/>
        <v/>
      </c>
      <c r="WT221" s="66" t="str">
        <f t="shared" si="1557"/>
        <v/>
      </c>
      <c r="WU221" s="66" t="str">
        <f t="shared" si="1558"/>
        <v/>
      </c>
      <c r="WV221" s="66" t="str">
        <f t="shared" si="1559"/>
        <v/>
      </c>
      <c r="WW221" s="66" t="str">
        <f t="shared" si="1560"/>
        <v/>
      </c>
      <c r="WX221" s="66" t="str">
        <f t="shared" si="1561"/>
        <v/>
      </c>
      <c r="WY221" s="66" t="str">
        <f t="shared" si="1562"/>
        <v/>
      </c>
      <c r="WZ221" s="66" t="str">
        <f t="shared" si="1563"/>
        <v/>
      </c>
      <c r="XA221" s="66" t="str">
        <f t="shared" si="1564"/>
        <v/>
      </c>
      <c r="XB221" s="66" t="str">
        <f t="shared" si="1565"/>
        <v/>
      </c>
      <c r="XC221" s="66" t="str">
        <f t="shared" si="1566"/>
        <v/>
      </c>
      <c r="XD221" s="66" t="str">
        <f t="shared" si="1567"/>
        <v/>
      </c>
      <c r="XE221" s="66" t="str">
        <f t="shared" si="1568"/>
        <v/>
      </c>
      <c r="XF221" s="66" t="str">
        <f t="shared" si="1569"/>
        <v/>
      </c>
      <c r="XG221" s="66" t="str">
        <f t="shared" si="1570"/>
        <v/>
      </c>
      <c r="XH221" s="66" t="str">
        <f t="shared" si="1571"/>
        <v/>
      </c>
      <c r="XI221" s="66" t="str">
        <f t="shared" si="1572"/>
        <v/>
      </c>
      <c r="XJ221" s="66" t="str">
        <f t="shared" si="1573"/>
        <v/>
      </c>
      <c r="XK221" s="66" t="str">
        <f t="shared" si="1574"/>
        <v/>
      </c>
      <c r="XL221" s="66" t="str">
        <f t="shared" si="1575"/>
        <v/>
      </c>
      <c r="XM221" s="66" t="str">
        <f t="shared" si="1576"/>
        <v/>
      </c>
      <c r="XN221" s="66" t="str">
        <f t="shared" si="1577"/>
        <v/>
      </c>
      <c r="XO221" s="66" t="str">
        <f t="shared" si="1578"/>
        <v/>
      </c>
      <c r="XP221" s="66" t="str">
        <f t="shared" si="1579"/>
        <v/>
      </c>
      <c r="XQ221" s="66" t="str">
        <f t="shared" si="1580"/>
        <v/>
      </c>
      <c r="XR221" s="66" t="str">
        <f t="shared" si="1581"/>
        <v/>
      </c>
      <c r="XS221" s="66" t="str">
        <f t="shared" si="1582"/>
        <v/>
      </c>
      <c r="XT221" s="66" t="str">
        <f t="shared" si="1583"/>
        <v/>
      </c>
      <c r="XU221" s="66" t="str">
        <f t="shared" si="1584"/>
        <v/>
      </c>
      <c r="XV221" s="66" t="str">
        <f t="shared" si="1585"/>
        <v/>
      </c>
      <c r="XW221" s="66" t="str">
        <f t="shared" si="1586"/>
        <v/>
      </c>
      <c r="XX221" s="66" t="str">
        <f t="shared" si="1587"/>
        <v/>
      </c>
      <c r="XY221" s="66" t="str">
        <f t="shared" si="1588"/>
        <v/>
      </c>
      <c r="XZ221" s="66" t="str">
        <f t="shared" si="1589"/>
        <v/>
      </c>
      <c r="YA221" s="66" t="str">
        <f t="shared" si="1590"/>
        <v/>
      </c>
      <c r="YB221" s="66" t="str">
        <f t="shared" si="1591"/>
        <v/>
      </c>
      <c r="YC221" s="66" t="str">
        <f t="shared" si="1592"/>
        <v/>
      </c>
      <c r="YD221" s="66" t="str">
        <f t="shared" si="1593"/>
        <v/>
      </c>
      <c r="YE221" s="66" t="str">
        <f t="shared" si="1594"/>
        <v/>
      </c>
      <c r="YF221" s="66" t="str">
        <f t="shared" si="1595"/>
        <v/>
      </c>
      <c r="YG221" s="66" t="str">
        <f t="shared" si="1596"/>
        <v/>
      </c>
      <c r="YH221" s="66" t="str">
        <f t="shared" si="1597"/>
        <v/>
      </c>
      <c r="YI221" s="66" t="str">
        <f t="shared" si="1598"/>
        <v/>
      </c>
      <c r="YJ221" s="66" t="str">
        <f t="shared" si="1599"/>
        <v/>
      </c>
      <c r="YK221" s="66" t="str">
        <f t="shared" si="1600"/>
        <v/>
      </c>
      <c r="YL221" s="66" t="str">
        <f t="shared" si="1601"/>
        <v/>
      </c>
      <c r="YM221" s="66" t="str">
        <f t="shared" si="1602"/>
        <v/>
      </c>
      <c r="YN221" s="66" t="str">
        <f t="shared" si="1603"/>
        <v/>
      </c>
      <c r="YO221" s="66" t="str">
        <f t="shared" si="1604"/>
        <v/>
      </c>
      <c r="YP221" s="66" t="str">
        <f t="shared" si="1605"/>
        <v/>
      </c>
      <c r="YQ221" s="66" t="str">
        <f t="shared" si="1606"/>
        <v/>
      </c>
      <c r="YR221" s="66" t="str">
        <f t="shared" si="1607"/>
        <v/>
      </c>
      <c r="YS221" s="66" t="str">
        <f t="shared" si="1608"/>
        <v/>
      </c>
      <c r="YT221" s="66" t="str">
        <f t="shared" si="1609"/>
        <v/>
      </c>
      <c r="YU221" s="66" t="str">
        <f t="shared" si="1610"/>
        <v/>
      </c>
      <c r="YV221" s="66" t="str">
        <f t="shared" si="1611"/>
        <v/>
      </c>
      <c r="YW221" s="66" t="str">
        <f t="shared" si="1612"/>
        <v/>
      </c>
      <c r="YX221" s="66" t="str">
        <f t="shared" si="1613"/>
        <v/>
      </c>
      <c r="YY221" s="66" t="str">
        <f t="shared" si="1614"/>
        <v/>
      </c>
      <c r="YZ221" s="66" t="str">
        <f t="shared" si="1615"/>
        <v/>
      </c>
      <c r="ZA221" s="66" t="str">
        <f t="shared" si="1616"/>
        <v/>
      </c>
      <c r="ZB221" s="66" t="str">
        <f t="shared" si="1617"/>
        <v/>
      </c>
      <c r="ZC221" s="66" t="str">
        <f t="shared" si="1618"/>
        <v/>
      </c>
      <c r="ZD221" s="66" t="str">
        <f t="shared" si="1619"/>
        <v/>
      </c>
      <c r="ZE221" s="66" t="str">
        <f t="shared" si="1620"/>
        <v/>
      </c>
      <c r="ZF221" s="66" t="str">
        <f t="shared" si="1621"/>
        <v/>
      </c>
      <c r="ZG221" s="66" t="str">
        <f t="shared" si="1622"/>
        <v/>
      </c>
      <c r="ZH221" s="66" t="str">
        <f t="shared" si="1623"/>
        <v/>
      </c>
      <c r="ZI221" s="66" t="str">
        <f t="shared" si="1624"/>
        <v/>
      </c>
      <c r="ZJ221" s="66" t="str">
        <f t="shared" si="1625"/>
        <v/>
      </c>
      <c r="ZK221" s="66" t="str">
        <f t="shared" si="1626"/>
        <v/>
      </c>
      <c r="ZL221" s="66" t="str">
        <f t="shared" si="1627"/>
        <v/>
      </c>
      <c r="ZM221" s="66" t="str">
        <f t="shared" si="1628"/>
        <v/>
      </c>
      <c r="ZN221" s="66" t="str">
        <f t="shared" si="1629"/>
        <v/>
      </c>
      <c r="ZO221" s="66" t="str">
        <f t="shared" si="1630"/>
        <v/>
      </c>
      <c r="ZP221" s="66" t="str">
        <f t="shared" si="1631"/>
        <v/>
      </c>
      <c r="ZQ221" s="66" t="str">
        <f t="shared" si="1632"/>
        <v/>
      </c>
      <c r="ZR221" s="66" t="str">
        <f t="shared" si="1633"/>
        <v/>
      </c>
      <c r="ZS221" s="66" t="str">
        <f t="shared" si="1634"/>
        <v/>
      </c>
      <c r="ZT221" s="66" t="str">
        <f t="shared" si="1635"/>
        <v/>
      </c>
      <c r="ZU221" s="66" t="str">
        <f t="shared" si="1636"/>
        <v/>
      </c>
      <c r="ZV221" s="66" t="str">
        <f t="shared" si="1637"/>
        <v/>
      </c>
      <c r="ZW221" s="66" t="str">
        <f t="shared" si="1638"/>
        <v/>
      </c>
      <c r="ZX221" s="66" t="str">
        <f t="shared" si="1639"/>
        <v/>
      </c>
      <c r="ZY221" s="66" t="str">
        <f t="shared" si="1640"/>
        <v/>
      </c>
      <c r="ZZ221" s="66" t="str">
        <f t="shared" si="1641"/>
        <v/>
      </c>
      <c r="AAA221" s="66" t="str">
        <f t="shared" si="1642"/>
        <v/>
      </c>
      <c r="AAB221" s="66" t="str">
        <f t="shared" si="1643"/>
        <v/>
      </c>
      <c r="AAC221" s="66" t="str">
        <f t="shared" si="1644"/>
        <v/>
      </c>
      <c r="AAD221" s="66" t="str">
        <f t="shared" si="1645"/>
        <v/>
      </c>
      <c r="AAE221" s="66" t="str">
        <f t="shared" si="1646"/>
        <v/>
      </c>
      <c r="AAF221" s="66" t="str">
        <f t="shared" si="1647"/>
        <v/>
      </c>
      <c r="AAG221" s="66" t="str">
        <f t="shared" si="1648"/>
        <v/>
      </c>
      <c r="AAH221" s="66" t="str">
        <f t="shared" si="1649"/>
        <v/>
      </c>
      <c r="AAI221" s="66" t="str">
        <f t="shared" si="1650"/>
        <v/>
      </c>
      <c r="AAJ221" s="66" t="str">
        <f t="shared" si="1651"/>
        <v/>
      </c>
      <c r="AAK221" s="66" t="str">
        <f t="shared" si="1652"/>
        <v/>
      </c>
      <c r="AAL221" s="66" t="str">
        <f t="shared" si="1653"/>
        <v/>
      </c>
      <c r="AAM221" s="66" t="str">
        <f t="shared" si="1654"/>
        <v/>
      </c>
      <c r="AAN221" s="66" t="str">
        <f t="shared" si="1655"/>
        <v/>
      </c>
      <c r="AAO221" s="66" t="str">
        <f t="shared" si="1656"/>
        <v/>
      </c>
      <c r="AAP221" s="66" t="str">
        <f t="shared" si="1657"/>
        <v/>
      </c>
      <c r="AAQ221" s="66" t="str">
        <f t="shared" si="1658"/>
        <v/>
      </c>
      <c r="AAR221" s="66" t="str">
        <f t="shared" si="1659"/>
        <v/>
      </c>
      <c r="AAS221" s="66" t="str">
        <f t="shared" si="1660"/>
        <v/>
      </c>
      <c r="AAT221" s="66" t="str">
        <f t="shared" si="1661"/>
        <v/>
      </c>
      <c r="AAU221" s="66" t="str">
        <f t="shared" si="1662"/>
        <v/>
      </c>
      <c r="AAV221" s="66" t="str">
        <f t="shared" si="1663"/>
        <v/>
      </c>
      <c r="AAW221" s="66" t="str">
        <f t="shared" si="1664"/>
        <v/>
      </c>
      <c r="AAX221" s="66" t="str">
        <f t="shared" si="1665"/>
        <v/>
      </c>
      <c r="AAY221" s="66" t="str">
        <f t="shared" si="1666"/>
        <v/>
      </c>
      <c r="AAZ221" s="66" t="str">
        <f t="shared" si="1667"/>
        <v/>
      </c>
      <c r="ABA221" s="66" t="str">
        <f t="shared" si="1668"/>
        <v/>
      </c>
      <c r="ABB221" s="66" t="str">
        <f t="shared" si="1669"/>
        <v/>
      </c>
      <c r="ABC221" s="66" t="str">
        <f t="shared" si="1670"/>
        <v/>
      </c>
      <c r="ABD221" s="66" t="str">
        <f t="shared" si="1671"/>
        <v/>
      </c>
      <c r="ABE221" s="66" t="str">
        <f t="shared" si="1672"/>
        <v/>
      </c>
      <c r="ABF221" s="66" t="str">
        <f t="shared" si="1673"/>
        <v/>
      </c>
      <c r="ABG221" s="66" t="str">
        <f t="shared" si="1674"/>
        <v/>
      </c>
      <c r="ABH221" s="66" t="str">
        <f t="shared" si="1675"/>
        <v/>
      </c>
      <c r="ABI221" s="66" t="str">
        <f t="shared" si="1676"/>
        <v/>
      </c>
      <c r="ABJ221" s="66" t="str">
        <f t="shared" si="1677"/>
        <v/>
      </c>
      <c r="ABK221" s="66" t="str">
        <f t="shared" si="1678"/>
        <v/>
      </c>
      <c r="ABL221" s="66" t="str">
        <f t="shared" si="1679"/>
        <v/>
      </c>
      <c r="ABM221" s="66" t="str">
        <f t="shared" si="1680"/>
        <v/>
      </c>
      <c r="ABN221" s="66" t="str">
        <f t="shared" si="1681"/>
        <v/>
      </c>
      <c r="ABO221" s="66" t="str">
        <f t="shared" si="1682"/>
        <v/>
      </c>
      <c r="ABP221" s="66" t="str">
        <f t="shared" si="1683"/>
        <v/>
      </c>
      <c r="ABQ221" s="66" t="str">
        <f t="shared" si="1684"/>
        <v/>
      </c>
      <c r="ABR221" s="66" t="str">
        <f t="shared" si="1685"/>
        <v/>
      </c>
      <c r="ABS221" s="66" t="str">
        <f t="shared" si="1686"/>
        <v/>
      </c>
      <c r="ABT221" s="66" t="str">
        <f t="shared" si="1687"/>
        <v/>
      </c>
      <c r="ABU221" s="66" t="str">
        <f t="shared" si="1688"/>
        <v/>
      </c>
      <c r="ABV221" s="66" t="str">
        <f t="shared" si="1689"/>
        <v/>
      </c>
      <c r="ABW221" s="66" t="str">
        <f t="shared" si="1690"/>
        <v/>
      </c>
      <c r="ABX221" s="66" t="str">
        <f t="shared" si="1691"/>
        <v/>
      </c>
      <c r="ABY221" s="66" t="str">
        <f t="shared" si="1692"/>
        <v/>
      </c>
      <c r="ABZ221" s="66" t="str">
        <f t="shared" si="1693"/>
        <v/>
      </c>
      <c r="ACA221" s="66" t="str">
        <f t="shared" si="1694"/>
        <v/>
      </c>
      <c r="ACB221" s="66" t="str">
        <f t="shared" si="1695"/>
        <v/>
      </c>
      <c r="ACC221" s="66" t="str">
        <f t="shared" si="1696"/>
        <v/>
      </c>
      <c r="ACD221" s="66" t="str">
        <f t="shared" si="1697"/>
        <v/>
      </c>
      <c r="ACE221" s="66" t="str">
        <f t="shared" si="1698"/>
        <v/>
      </c>
      <c r="ACF221" s="66" t="str">
        <f t="shared" si="1699"/>
        <v/>
      </c>
      <c r="ACG221" s="66" t="str">
        <f t="shared" si="1700"/>
        <v/>
      </c>
      <c r="ACH221" s="66" t="str">
        <f t="shared" si="1701"/>
        <v/>
      </c>
      <c r="ACI221" s="66" t="str">
        <f t="shared" si="1702"/>
        <v/>
      </c>
      <c r="ACJ221" s="66" t="str">
        <f t="shared" si="1703"/>
        <v/>
      </c>
      <c r="ACK221" s="66" t="str">
        <f t="shared" si="1704"/>
        <v/>
      </c>
      <c r="ACL221" s="66" t="str">
        <f t="shared" si="1705"/>
        <v/>
      </c>
      <c r="ACM221" s="66" t="str">
        <f t="shared" ref="ACM221:ACN221" si="1735">IF(AND(ACS$3="Unit", ACL221=""), "", IF(AND(ACS$3="Unit", ACL221="-"),"", IF(ACS$3="Unit", "kg/GJ delivered", IF(AND(NY221&lt;&gt;"", NY221&lt;&gt;"-", NX221="-"),"", IF($H221="","", IF(NX221="nd", "",IF(NX221="&lt;n.a.&gt;", "", IF(NY221="#/MJ", "", IF(NY221="kg/GJ delivered",NX221,IF(NY221="g/MJ delivered",NX221,IF(NY221="kg/MJ delivered",NX221*1000,IF(NY221="mg/MJ delivered",NX221/1000,IF(NY221="g/kg",((NX221)*(1/$I221)*(1/$H221)),IF(NY221="mg/kg",((NX221/1000)*(1/$I221)*(1/$H221)),IF(NY221="mg/MJ delivered",NX221/1000,IF(NY221="-","","Error"))))))))))))))))</f>
        <v/>
      </c>
      <c r="ACN221" s="66" t="str">
        <f t="shared" si="1735"/>
        <v/>
      </c>
      <c r="ACO221" s="66" t="str">
        <f t="shared" si="1707"/>
        <v/>
      </c>
      <c r="ACP221" s="66" t="str">
        <f t="shared" si="1708"/>
        <v/>
      </c>
      <c r="ACQ221" s="66" t="str">
        <f t="shared" si="1709"/>
        <v/>
      </c>
      <c r="ACR221" s="66" t="str">
        <f t="shared" si="1710"/>
        <v/>
      </c>
      <c r="ACS221" s="66" t="str">
        <f t="shared" si="1711"/>
        <v/>
      </c>
      <c r="ACT221" s="66" t="str">
        <f t="shared" si="1712"/>
        <v/>
      </c>
    </row>
    <row r="222" spans="2:774" ht="15.75" customHeight="1" x14ac:dyDescent="0.25">
      <c r="B222" s="66">
        <v>344</v>
      </c>
      <c r="C222" s="66" t="s">
        <v>1237</v>
      </c>
      <c r="D222" s="66" t="s">
        <v>1194</v>
      </c>
      <c r="E222" s="156" t="s">
        <v>1793</v>
      </c>
      <c r="F222" s="66" t="s">
        <v>1579</v>
      </c>
      <c r="G222" s="66" t="s">
        <v>492</v>
      </c>
      <c r="H222" s="126">
        <v>0.17244999999999999</v>
      </c>
      <c r="I222" s="130">
        <f>'Heating Values'!$D$24</f>
        <v>14.023</v>
      </c>
      <c r="J222" s="66" t="str">
        <f t="shared" si="1320"/>
        <v>Crop Residue, Improved, CN</v>
      </c>
      <c r="K222" s="161"/>
      <c r="L222" s="161"/>
      <c r="M222" s="161"/>
      <c r="N222" s="161"/>
      <c r="O222" s="66" t="s">
        <v>1188</v>
      </c>
      <c r="P222" s="66" t="str">
        <f t="shared" si="1327"/>
        <v>CN</v>
      </c>
      <c r="Q222" s="66" t="s">
        <v>87</v>
      </c>
      <c r="R222" s="162">
        <v>79</v>
      </c>
      <c r="S222" s="158" t="s">
        <v>523</v>
      </c>
      <c r="T222" s="158" t="s">
        <v>128</v>
      </c>
      <c r="U222" s="158" t="s">
        <v>128</v>
      </c>
      <c r="V222" s="158" t="s">
        <v>128</v>
      </c>
      <c r="W222" s="158" t="s">
        <v>128</v>
      </c>
      <c r="X222" s="158" t="s">
        <v>128</v>
      </c>
      <c r="Y222" s="158" t="s">
        <v>128</v>
      </c>
      <c r="Z222" s="158" t="s">
        <v>128</v>
      </c>
      <c r="AA222" s="158" t="s">
        <v>128</v>
      </c>
      <c r="AB222" s="158" t="s">
        <v>128</v>
      </c>
      <c r="AC222" s="158" t="s">
        <v>128</v>
      </c>
      <c r="AD222" s="158" t="s">
        <v>128</v>
      </c>
      <c r="AE222" s="158" t="s">
        <v>128</v>
      </c>
      <c r="AF222" s="158" t="s">
        <v>128</v>
      </c>
      <c r="AG222" s="158" t="s">
        <v>128</v>
      </c>
      <c r="AH222" s="158" t="s">
        <v>128</v>
      </c>
      <c r="AI222" s="158" t="s">
        <v>128</v>
      </c>
      <c r="AJ222" s="158" t="s">
        <v>128</v>
      </c>
      <c r="AK222" s="158" t="s">
        <v>128</v>
      </c>
      <c r="AL222" s="158" t="s">
        <v>128</v>
      </c>
      <c r="AM222" s="158" t="s">
        <v>128</v>
      </c>
      <c r="AN222" s="158" t="s">
        <v>128</v>
      </c>
      <c r="AO222" s="158" t="s">
        <v>128</v>
      </c>
      <c r="AP222" s="158" t="s">
        <v>128</v>
      </c>
      <c r="AQ222" s="158" t="s">
        <v>128</v>
      </c>
      <c r="AR222" s="158" t="s">
        <v>128</v>
      </c>
      <c r="AS222" s="158" t="s">
        <v>128</v>
      </c>
      <c r="AT222" s="158" t="s">
        <v>128</v>
      </c>
      <c r="AU222" s="158" t="s">
        <v>128</v>
      </c>
      <c r="AV222" s="158" t="s">
        <v>128</v>
      </c>
      <c r="AW222" s="158" t="s">
        <v>128</v>
      </c>
      <c r="AX222" s="158" t="s">
        <v>128</v>
      </c>
      <c r="AY222" s="158" t="s">
        <v>128</v>
      </c>
      <c r="AZ222" s="158" t="s">
        <v>128</v>
      </c>
      <c r="BA222" s="158" t="s">
        <v>128</v>
      </c>
      <c r="BB222" s="158" t="s">
        <v>128</v>
      </c>
      <c r="BC222" s="158" t="s">
        <v>128</v>
      </c>
      <c r="BD222" s="158" t="s">
        <v>128</v>
      </c>
      <c r="BE222" s="158" t="s">
        <v>128</v>
      </c>
      <c r="BF222" s="158" t="s">
        <v>128</v>
      </c>
      <c r="BG222" s="158" t="s">
        <v>128</v>
      </c>
      <c r="BH222" s="158" t="s">
        <v>128</v>
      </c>
      <c r="BI222" s="158" t="s">
        <v>128</v>
      </c>
      <c r="BJ222" s="158" t="s">
        <v>128</v>
      </c>
      <c r="BK222" s="158" t="s">
        <v>128</v>
      </c>
      <c r="BL222" s="158" t="s">
        <v>128</v>
      </c>
      <c r="BM222" s="158" t="s">
        <v>128</v>
      </c>
      <c r="BN222" s="158" t="s">
        <v>128</v>
      </c>
      <c r="BO222" s="158" t="s">
        <v>128</v>
      </c>
      <c r="BP222" s="158" t="s">
        <v>128</v>
      </c>
      <c r="BQ222" s="158" t="s">
        <v>128</v>
      </c>
      <c r="BR222" s="158" t="s">
        <v>128</v>
      </c>
      <c r="BS222" s="158" t="s">
        <v>128</v>
      </c>
      <c r="BT222" s="158" t="s">
        <v>128</v>
      </c>
      <c r="BU222" s="158" t="s">
        <v>128</v>
      </c>
      <c r="BV222" s="158" t="s">
        <v>128</v>
      </c>
      <c r="BW222" s="158" t="s">
        <v>128</v>
      </c>
      <c r="BX222" s="158" t="s">
        <v>128</v>
      </c>
      <c r="BY222" s="158" t="s">
        <v>128</v>
      </c>
      <c r="BZ222" s="158" t="s">
        <v>128</v>
      </c>
      <c r="CA222" s="158" t="s">
        <v>128</v>
      </c>
      <c r="CB222" s="158" t="s">
        <v>128</v>
      </c>
      <c r="CC222" s="158" t="s">
        <v>128</v>
      </c>
      <c r="CD222" s="158" t="s">
        <v>128</v>
      </c>
      <c r="CE222" s="158" t="s">
        <v>128</v>
      </c>
      <c r="CF222" s="158" t="s">
        <v>128</v>
      </c>
      <c r="CG222" s="158" t="s">
        <v>128</v>
      </c>
      <c r="CH222" s="158" t="s">
        <v>128</v>
      </c>
      <c r="CI222" s="158" t="s">
        <v>128</v>
      </c>
      <c r="CJ222" s="158" t="s">
        <v>128</v>
      </c>
      <c r="CK222" s="158" t="s">
        <v>128</v>
      </c>
      <c r="CL222" s="158" t="s">
        <v>128</v>
      </c>
      <c r="CM222" s="158" t="s">
        <v>128</v>
      </c>
      <c r="CN222" s="158" t="s">
        <v>128</v>
      </c>
      <c r="CO222" s="158" t="s">
        <v>128</v>
      </c>
      <c r="CP222" s="158" t="s">
        <v>128</v>
      </c>
      <c r="CQ222" s="158" t="s">
        <v>128</v>
      </c>
      <c r="CR222" s="158" t="s">
        <v>128</v>
      </c>
      <c r="CS222" s="158" t="s">
        <v>128</v>
      </c>
      <c r="CT222" s="158" t="s">
        <v>128</v>
      </c>
      <c r="CU222" s="158" t="s">
        <v>128</v>
      </c>
      <c r="CV222" s="158" t="s">
        <v>128</v>
      </c>
      <c r="CW222" s="158" t="s">
        <v>128</v>
      </c>
      <c r="CX222" s="158" t="s">
        <v>128</v>
      </c>
      <c r="CY222" s="158" t="s">
        <v>128</v>
      </c>
      <c r="CZ222" s="158" t="s">
        <v>128</v>
      </c>
      <c r="DA222" s="158" t="s">
        <v>128</v>
      </c>
      <c r="DB222" s="158" t="s">
        <v>128</v>
      </c>
      <c r="DC222" s="158" t="s">
        <v>128</v>
      </c>
      <c r="DD222" s="158" t="s">
        <v>128</v>
      </c>
      <c r="DE222" s="158" t="s">
        <v>128</v>
      </c>
      <c r="DF222" s="158" t="s">
        <v>128</v>
      </c>
      <c r="DG222" s="158" t="s">
        <v>128</v>
      </c>
      <c r="DH222" s="158" t="s">
        <v>128</v>
      </c>
      <c r="DI222" s="158" t="s">
        <v>128</v>
      </c>
      <c r="DJ222" s="158" t="s">
        <v>128</v>
      </c>
      <c r="DK222" s="158" t="s">
        <v>128</v>
      </c>
      <c r="DL222" s="158" t="s">
        <v>128</v>
      </c>
      <c r="DM222" s="158" t="s">
        <v>128</v>
      </c>
      <c r="DN222" s="158" t="s">
        <v>128</v>
      </c>
      <c r="DO222" s="158" t="s">
        <v>128</v>
      </c>
      <c r="DP222" s="158" t="s">
        <v>128</v>
      </c>
      <c r="DQ222" s="158" t="s">
        <v>128</v>
      </c>
      <c r="DR222" s="158" t="s">
        <v>128</v>
      </c>
      <c r="DS222" s="158" t="s">
        <v>128</v>
      </c>
      <c r="DT222" s="158" t="s">
        <v>128</v>
      </c>
      <c r="DU222" s="158" t="s">
        <v>128</v>
      </c>
      <c r="DV222" s="158" t="s">
        <v>128</v>
      </c>
      <c r="DW222" s="158" t="s">
        <v>128</v>
      </c>
      <c r="DX222" s="158" t="s">
        <v>128</v>
      </c>
      <c r="DY222" s="158" t="s">
        <v>128</v>
      </c>
      <c r="DZ222" s="158" t="s">
        <v>128</v>
      </c>
      <c r="EA222" s="158" t="s">
        <v>128</v>
      </c>
      <c r="EB222" s="158" t="s">
        <v>128</v>
      </c>
      <c r="EC222" s="158" t="s">
        <v>128</v>
      </c>
      <c r="ED222" s="158" t="s">
        <v>128</v>
      </c>
      <c r="EE222" s="158" t="s">
        <v>128</v>
      </c>
      <c r="EF222" s="158" t="s">
        <v>128</v>
      </c>
      <c r="EG222" s="158" t="s">
        <v>128</v>
      </c>
      <c r="EH222" s="158" t="s">
        <v>128</v>
      </c>
      <c r="EI222" s="158" t="s">
        <v>128</v>
      </c>
      <c r="EJ222" s="158" t="s">
        <v>128</v>
      </c>
      <c r="EK222" s="158" t="s">
        <v>128</v>
      </c>
      <c r="EL222" s="158" t="s">
        <v>128</v>
      </c>
      <c r="EM222" s="158" t="s">
        <v>128</v>
      </c>
      <c r="EN222" s="158" t="s">
        <v>128</v>
      </c>
      <c r="EO222" s="158" t="s">
        <v>128</v>
      </c>
      <c r="EP222" s="158" t="s">
        <v>128</v>
      </c>
      <c r="EQ222" s="158" t="s">
        <v>128</v>
      </c>
      <c r="ER222" s="158" t="s">
        <v>128</v>
      </c>
      <c r="ES222" s="158" t="s">
        <v>128</v>
      </c>
      <c r="ET222" s="158" t="s">
        <v>128</v>
      </c>
      <c r="EU222" s="158" t="s">
        <v>128</v>
      </c>
      <c r="EV222" s="158" t="s">
        <v>128</v>
      </c>
      <c r="EW222" s="158" t="s">
        <v>128</v>
      </c>
      <c r="EX222" s="158" t="s">
        <v>128</v>
      </c>
      <c r="EY222" s="158" t="s">
        <v>128</v>
      </c>
      <c r="EZ222" s="158" t="s">
        <v>128</v>
      </c>
      <c r="FA222" s="158" t="s">
        <v>128</v>
      </c>
      <c r="FB222" s="158" t="s">
        <v>128</v>
      </c>
      <c r="FC222" s="158" t="s">
        <v>128</v>
      </c>
      <c r="FD222" s="158" t="s">
        <v>128</v>
      </c>
      <c r="FE222" s="158" t="s">
        <v>128</v>
      </c>
      <c r="FF222" s="158" t="s">
        <v>128</v>
      </c>
      <c r="FG222" s="158" t="s">
        <v>128</v>
      </c>
      <c r="FH222" s="158" t="s">
        <v>128</v>
      </c>
      <c r="FI222" s="158" t="s">
        <v>128</v>
      </c>
      <c r="FJ222" s="158" t="s">
        <v>128</v>
      </c>
      <c r="FK222" s="158" t="s">
        <v>128</v>
      </c>
      <c r="FL222" s="158" t="s">
        <v>128</v>
      </c>
      <c r="FM222" s="158" t="s">
        <v>128</v>
      </c>
      <c r="FN222" s="158" t="s">
        <v>128</v>
      </c>
      <c r="FO222" s="158" t="s">
        <v>128</v>
      </c>
      <c r="FP222" s="158" t="s">
        <v>128</v>
      </c>
      <c r="FQ222" s="158" t="s">
        <v>128</v>
      </c>
      <c r="FR222" s="158" t="s">
        <v>128</v>
      </c>
      <c r="FS222" s="158" t="s">
        <v>128</v>
      </c>
      <c r="FT222" s="158" t="s">
        <v>128</v>
      </c>
      <c r="FU222" s="158" t="s">
        <v>128</v>
      </c>
      <c r="FV222" s="158" t="s">
        <v>128</v>
      </c>
      <c r="FW222" s="158" t="s">
        <v>128</v>
      </c>
      <c r="FX222" s="158" t="s">
        <v>128</v>
      </c>
      <c r="FY222" s="158" t="s">
        <v>128</v>
      </c>
      <c r="FZ222" s="158" t="s">
        <v>128</v>
      </c>
      <c r="GA222" s="158" t="s">
        <v>128</v>
      </c>
      <c r="GB222" s="158" t="s">
        <v>128</v>
      </c>
      <c r="GC222" s="158" t="s">
        <v>128</v>
      </c>
      <c r="GD222" s="158" t="s">
        <v>128</v>
      </c>
      <c r="GE222" s="158" t="s">
        <v>128</v>
      </c>
      <c r="GF222" s="158" t="s">
        <v>128</v>
      </c>
      <c r="GG222" s="158" t="s">
        <v>128</v>
      </c>
      <c r="GH222" s="158" t="s">
        <v>128</v>
      </c>
      <c r="GI222" s="158" t="s">
        <v>128</v>
      </c>
      <c r="GJ222" s="158" t="s">
        <v>128</v>
      </c>
      <c r="GK222" s="158" t="s">
        <v>128</v>
      </c>
      <c r="GL222" s="158" t="s">
        <v>128</v>
      </c>
      <c r="GM222" s="158" t="s">
        <v>128</v>
      </c>
      <c r="GN222" s="158" t="s">
        <v>128</v>
      </c>
      <c r="GO222" s="158" t="s">
        <v>128</v>
      </c>
      <c r="GP222" s="158" t="s">
        <v>128</v>
      </c>
      <c r="GQ222" s="158" t="s">
        <v>128</v>
      </c>
      <c r="GR222" s="158" t="s">
        <v>128</v>
      </c>
      <c r="GS222" s="158" t="s">
        <v>128</v>
      </c>
      <c r="GT222" s="158" t="s">
        <v>128</v>
      </c>
      <c r="GU222" s="158" t="s">
        <v>128</v>
      </c>
      <c r="GV222" s="158" t="s">
        <v>128</v>
      </c>
      <c r="GW222" s="158" t="s">
        <v>128</v>
      </c>
      <c r="GX222" s="158" t="s">
        <v>128</v>
      </c>
      <c r="GY222" s="158" t="s">
        <v>128</v>
      </c>
      <c r="GZ222" s="158" t="s">
        <v>128</v>
      </c>
      <c r="HA222" s="158" t="s">
        <v>128</v>
      </c>
      <c r="HB222" s="158" t="s">
        <v>128</v>
      </c>
      <c r="HC222" s="158" t="s">
        <v>128</v>
      </c>
      <c r="HD222" s="158" t="s">
        <v>128</v>
      </c>
      <c r="HE222" s="158" t="s">
        <v>128</v>
      </c>
      <c r="HF222" s="158" t="s">
        <v>128</v>
      </c>
      <c r="HG222" s="158" t="s">
        <v>128</v>
      </c>
      <c r="HH222" s="158" t="s">
        <v>128</v>
      </c>
      <c r="HI222" s="158" t="s">
        <v>128</v>
      </c>
      <c r="HJ222" s="158" t="s">
        <v>128</v>
      </c>
      <c r="HK222" s="158" t="s">
        <v>128</v>
      </c>
      <c r="HL222" s="158" t="s">
        <v>128</v>
      </c>
      <c r="HM222" s="158" t="s">
        <v>128</v>
      </c>
      <c r="HN222" s="158" t="s">
        <v>128</v>
      </c>
      <c r="HO222" s="158" t="s">
        <v>128</v>
      </c>
      <c r="HP222" s="158" t="s">
        <v>128</v>
      </c>
      <c r="HQ222" s="158" t="s">
        <v>128</v>
      </c>
      <c r="HR222" s="158" t="s">
        <v>128</v>
      </c>
      <c r="HS222" s="158" t="s">
        <v>128</v>
      </c>
      <c r="HT222" s="158" t="s">
        <v>128</v>
      </c>
      <c r="HU222" s="158" t="s">
        <v>128</v>
      </c>
      <c r="HV222" s="158" t="s">
        <v>128</v>
      </c>
      <c r="HW222" s="158" t="s">
        <v>128</v>
      </c>
      <c r="HX222" s="158" t="s">
        <v>128</v>
      </c>
      <c r="HY222" s="158" t="s">
        <v>128</v>
      </c>
      <c r="HZ222" s="158" t="s">
        <v>128</v>
      </c>
      <c r="IA222" s="158" t="s">
        <v>128</v>
      </c>
      <c r="IB222" s="158" t="s">
        <v>128</v>
      </c>
      <c r="IC222" s="158" t="s">
        <v>128</v>
      </c>
      <c r="ID222" s="158" t="s">
        <v>128</v>
      </c>
      <c r="IE222" s="158" t="s">
        <v>128</v>
      </c>
      <c r="IF222" s="158" t="s">
        <v>128</v>
      </c>
      <c r="IG222" s="158" t="s">
        <v>128</v>
      </c>
      <c r="IH222" s="158" t="s">
        <v>128</v>
      </c>
      <c r="II222" s="158" t="s">
        <v>128</v>
      </c>
      <c r="IJ222" s="158" t="s">
        <v>128</v>
      </c>
      <c r="IK222" s="158" t="s">
        <v>128</v>
      </c>
      <c r="IL222" s="158" t="s">
        <v>128</v>
      </c>
      <c r="IM222" s="158" t="s">
        <v>128</v>
      </c>
      <c r="IN222" s="158" t="s">
        <v>128</v>
      </c>
      <c r="IO222" s="158" t="s">
        <v>128</v>
      </c>
      <c r="IP222" s="158" t="s">
        <v>128</v>
      </c>
      <c r="IQ222" s="158" t="s">
        <v>128</v>
      </c>
      <c r="IR222" s="158" t="s">
        <v>128</v>
      </c>
      <c r="IS222" s="158" t="s">
        <v>128</v>
      </c>
      <c r="IT222" s="158" t="s">
        <v>128</v>
      </c>
      <c r="IU222" s="158" t="s">
        <v>128</v>
      </c>
      <c r="IV222" s="158" t="s">
        <v>128</v>
      </c>
      <c r="IW222" s="158" t="s">
        <v>128</v>
      </c>
      <c r="IX222" s="158" t="s">
        <v>128</v>
      </c>
      <c r="IY222" s="158" t="s">
        <v>128</v>
      </c>
      <c r="IZ222" s="158" t="s">
        <v>128</v>
      </c>
      <c r="JA222" s="158" t="s">
        <v>128</v>
      </c>
      <c r="JB222" s="158" t="s">
        <v>128</v>
      </c>
      <c r="JC222" s="158" t="s">
        <v>128</v>
      </c>
      <c r="JD222" s="158" t="s">
        <v>128</v>
      </c>
      <c r="JE222" s="158" t="s">
        <v>128</v>
      </c>
      <c r="JF222" s="158" t="s">
        <v>128</v>
      </c>
      <c r="JG222" s="158" t="s">
        <v>128</v>
      </c>
      <c r="JH222" s="158" t="s">
        <v>128</v>
      </c>
      <c r="JI222" s="158" t="s">
        <v>128</v>
      </c>
      <c r="JJ222" s="158" t="s">
        <v>128</v>
      </c>
      <c r="JK222" s="158" t="s">
        <v>128</v>
      </c>
      <c r="JL222" s="158" t="s">
        <v>128</v>
      </c>
      <c r="JM222" s="158" t="s">
        <v>128</v>
      </c>
      <c r="JN222" s="158" t="s">
        <v>128</v>
      </c>
      <c r="JO222" s="158" t="s">
        <v>128</v>
      </c>
      <c r="JP222" s="158" t="s">
        <v>128</v>
      </c>
      <c r="JQ222" s="158" t="s">
        <v>128</v>
      </c>
      <c r="JR222" s="158" t="s">
        <v>128</v>
      </c>
      <c r="JS222" s="158" t="s">
        <v>128</v>
      </c>
      <c r="JT222" s="158" t="s">
        <v>128</v>
      </c>
      <c r="JU222" s="158" t="s">
        <v>128</v>
      </c>
      <c r="JV222" s="158" t="s">
        <v>128</v>
      </c>
      <c r="JW222" s="158" t="s">
        <v>128</v>
      </c>
      <c r="JX222" s="158" t="s">
        <v>128</v>
      </c>
      <c r="JY222" s="158" t="s">
        <v>128</v>
      </c>
      <c r="JZ222" s="158" t="s">
        <v>128</v>
      </c>
      <c r="KA222" s="158" t="s">
        <v>128</v>
      </c>
      <c r="KB222" s="158" t="s">
        <v>128</v>
      </c>
      <c r="KC222" s="158" t="s">
        <v>128</v>
      </c>
      <c r="KD222" s="158" t="s">
        <v>128</v>
      </c>
      <c r="KE222" s="158" t="s">
        <v>128</v>
      </c>
      <c r="KF222" s="158" t="s">
        <v>128</v>
      </c>
      <c r="KG222" s="158" t="s">
        <v>128</v>
      </c>
      <c r="KH222" s="158" t="s">
        <v>128</v>
      </c>
      <c r="KI222" s="158" t="s">
        <v>128</v>
      </c>
      <c r="KJ222" s="158" t="s">
        <v>128</v>
      </c>
      <c r="KK222" s="158" t="s">
        <v>128</v>
      </c>
      <c r="KL222" s="158" t="s">
        <v>128</v>
      </c>
      <c r="KM222" s="158" t="s">
        <v>128</v>
      </c>
      <c r="KN222" s="158" t="s">
        <v>128</v>
      </c>
      <c r="KO222" s="158" t="s">
        <v>128</v>
      </c>
      <c r="KP222" s="158" t="s">
        <v>128</v>
      </c>
      <c r="KQ222" s="158" t="s">
        <v>128</v>
      </c>
      <c r="KR222" s="158" t="s">
        <v>128</v>
      </c>
      <c r="KS222" s="158" t="s">
        <v>128</v>
      </c>
      <c r="KT222" s="158" t="s">
        <v>128</v>
      </c>
      <c r="KU222" s="158" t="s">
        <v>128</v>
      </c>
      <c r="KV222" s="158" t="s">
        <v>128</v>
      </c>
      <c r="KW222" s="158" t="s">
        <v>128</v>
      </c>
      <c r="KX222" s="158" t="s">
        <v>128</v>
      </c>
      <c r="KY222" s="158" t="s">
        <v>128</v>
      </c>
      <c r="KZ222" s="158" t="s">
        <v>128</v>
      </c>
      <c r="LA222" s="158" t="s">
        <v>128</v>
      </c>
      <c r="LB222" s="158" t="s">
        <v>128</v>
      </c>
      <c r="LC222" s="158" t="s">
        <v>128</v>
      </c>
      <c r="LD222" s="158" t="s">
        <v>128</v>
      </c>
      <c r="LE222" s="158" t="s">
        <v>128</v>
      </c>
      <c r="LF222" s="158" t="s">
        <v>128</v>
      </c>
      <c r="LG222" s="158" t="s">
        <v>128</v>
      </c>
      <c r="LH222" s="158" t="s">
        <v>128</v>
      </c>
      <c r="LI222" s="158" t="s">
        <v>128</v>
      </c>
      <c r="LJ222" s="158" t="s">
        <v>128</v>
      </c>
      <c r="LK222" s="158" t="s">
        <v>128</v>
      </c>
      <c r="LL222" s="158" t="s">
        <v>128</v>
      </c>
      <c r="LM222" s="158" t="s">
        <v>128</v>
      </c>
      <c r="LN222" s="158" t="s">
        <v>128</v>
      </c>
      <c r="LO222" s="158" t="s">
        <v>128</v>
      </c>
      <c r="LP222" s="158" t="s">
        <v>128</v>
      </c>
      <c r="LQ222" s="158" t="s">
        <v>128</v>
      </c>
      <c r="LR222" s="158" t="s">
        <v>128</v>
      </c>
      <c r="LS222" s="158" t="s">
        <v>128</v>
      </c>
      <c r="LT222" s="158" t="s">
        <v>128</v>
      </c>
      <c r="LU222" s="158" t="s">
        <v>128</v>
      </c>
      <c r="LV222" s="158" t="s">
        <v>128</v>
      </c>
      <c r="LW222" s="158" t="s">
        <v>128</v>
      </c>
      <c r="LX222" s="158" t="s">
        <v>128</v>
      </c>
      <c r="LY222" s="158" t="s">
        <v>128</v>
      </c>
      <c r="LZ222" s="158" t="s">
        <v>128</v>
      </c>
      <c r="MA222" s="158" t="s">
        <v>128</v>
      </c>
      <c r="MB222" s="158" t="s">
        <v>128</v>
      </c>
      <c r="MC222" s="158" t="s">
        <v>128</v>
      </c>
      <c r="MD222" s="158" t="s">
        <v>128</v>
      </c>
      <c r="ME222" s="158" t="s">
        <v>128</v>
      </c>
      <c r="MF222" s="158" t="s">
        <v>128</v>
      </c>
      <c r="MG222" s="158" t="s">
        <v>128</v>
      </c>
      <c r="MH222" s="158" t="s">
        <v>128</v>
      </c>
      <c r="MI222" s="158" t="s">
        <v>128</v>
      </c>
      <c r="MJ222" s="158" t="s">
        <v>128</v>
      </c>
      <c r="MK222" s="158" t="s">
        <v>128</v>
      </c>
      <c r="ML222" s="158" t="s">
        <v>128</v>
      </c>
      <c r="MM222" s="158" t="s">
        <v>128</v>
      </c>
      <c r="MN222" s="158" t="s">
        <v>128</v>
      </c>
      <c r="MO222" s="158" t="s">
        <v>128</v>
      </c>
      <c r="MP222" s="158" t="s">
        <v>128</v>
      </c>
      <c r="MQ222" s="158" t="s">
        <v>128</v>
      </c>
      <c r="MR222" s="158" t="s">
        <v>128</v>
      </c>
      <c r="MS222" s="158" t="s">
        <v>128</v>
      </c>
      <c r="MT222" s="158" t="s">
        <v>128</v>
      </c>
      <c r="MU222" s="158" t="s">
        <v>128</v>
      </c>
      <c r="MV222" s="158" t="s">
        <v>128</v>
      </c>
      <c r="MW222" s="158" t="s">
        <v>128</v>
      </c>
      <c r="MX222" s="158" t="s">
        <v>128</v>
      </c>
      <c r="MY222" s="158" t="s">
        <v>128</v>
      </c>
      <c r="MZ222" s="158" t="s">
        <v>128</v>
      </c>
      <c r="NA222" s="158" t="s">
        <v>128</v>
      </c>
      <c r="NB222" s="158" t="s">
        <v>128</v>
      </c>
      <c r="NC222" s="158" t="s">
        <v>128</v>
      </c>
      <c r="ND222" s="158" t="s">
        <v>128</v>
      </c>
      <c r="NE222" s="158" t="s">
        <v>128</v>
      </c>
      <c r="NF222" s="158" t="s">
        <v>128</v>
      </c>
      <c r="NG222" s="158" t="s">
        <v>128</v>
      </c>
      <c r="NH222" s="158" t="s">
        <v>128</v>
      </c>
      <c r="NI222" s="158" t="s">
        <v>128</v>
      </c>
      <c r="NJ222" s="158" t="s">
        <v>128</v>
      </c>
      <c r="NK222" s="158" t="s">
        <v>128</v>
      </c>
      <c r="NL222" s="158" t="s">
        <v>128</v>
      </c>
      <c r="NM222" s="158" t="s">
        <v>128</v>
      </c>
      <c r="NN222" s="158" t="s">
        <v>128</v>
      </c>
      <c r="NO222" s="158" t="s">
        <v>128</v>
      </c>
      <c r="NP222" s="158" t="s">
        <v>128</v>
      </c>
      <c r="NQ222" s="158" t="s">
        <v>128</v>
      </c>
      <c r="NR222" s="158" t="s">
        <v>128</v>
      </c>
      <c r="NS222" s="158" t="s">
        <v>128</v>
      </c>
      <c r="NT222" s="158" t="s">
        <v>128</v>
      </c>
      <c r="NU222" s="158" t="s">
        <v>128</v>
      </c>
      <c r="NV222" s="158" t="s">
        <v>128</v>
      </c>
      <c r="NW222" s="158" t="s">
        <v>128</v>
      </c>
      <c r="NX222" s="158" t="s">
        <v>128</v>
      </c>
      <c r="NY222" s="158" t="s">
        <v>128</v>
      </c>
      <c r="NZ222" s="158" t="s">
        <v>128</v>
      </c>
      <c r="OA222" s="158" t="s">
        <v>128</v>
      </c>
      <c r="OB222" s="158" t="s">
        <v>128</v>
      </c>
      <c r="OC222" s="158" t="s">
        <v>128</v>
      </c>
      <c r="OD222" s="158" t="s">
        <v>128</v>
      </c>
      <c r="OE222" s="170" t="s">
        <v>128</v>
      </c>
      <c r="OF222" s="181"/>
      <c r="OG222" s="174">
        <f t="shared" si="1336"/>
        <v>32.668030963586787</v>
      </c>
      <c r="OH222" s="66" t="str">
        <f t="shared" si="1337"/>
        <v>kg/GJ delivered</v>
      </c>
      <c r="OI222" s="66" t="str">
        <f t="shared" si="1338"/>
        <v/>
      </c>
      <c r="OJ222" s="66" t="str">
        <f t="shared" si="1339"/>
        <v/>
      </c>
      <c r="OK222" s="66" t="str">
        <f t="shared" si="1340"/>
        <v/>
      </c>
      <c r="OL222" s="66" t="str">
        <f t="shared" si="1341"/>
        <v/>
      </c>
      <c r="OM222" s="66" t="str">
        <f t="shared" si="1342"/>
        <v/>
      </c>
      <c r="ON222" s="66" t="str">
        <f t="shared" si="1343"/>
        <v/>
      </c>
      <c r="OO222" s="66" t="str">
        <f t="shared" si="1344"/>
        <v/>
      </c>
      <c r="OP222" s="66" t="str">
        <f t="shared" si="1345"/>
        <v/>
      </c>
      <c r="OQ222" s="66" t="str">
        <f t="shared" si="1346"/>
        <v/>
      </c>
      <c r="OR222" s="66" t="str">
        <f t="shared" si="1347"/>
        <v/>
      </c>
      <c r="OS222" s="66" t="str">
        <f t="shared" si="1348"/>
        <v/>
      </c>
      <c r="OT222" s="66" t="str">
        <f t="shared" si="1349"/>
        <v/>
      </c>
      <c r="OU222" s="66" t="str">
        <f t="shared" si="1350"/>
        <v/>
      </c>
      <c r="OV222" s="66" t="str">
        <f t="shared" si="1351"/>
        <v/>
      </c>
      <c r="OW222" s="66" t="str">
        <f t="shared" si="1352"/>
        <v/>
      </c>
      <c r="OX222" s="66" t="str">
        <f t="shared" si="1353"/>
        <v/>
      </c>
      <c r="OY222" s="66" t="str">
        <f t="shared" si="1354"/>
        <v/>
      </c>
      <c r="OZ222" s="66" t="str">
        <f t="shared" si="1355"/>
        <v/>
      </c>
      <c r="PA222" s="66" t="str">
        <f t="shared" si="1356"/>
        <v/>
      </c>
      <c r="PB222" s="66" t="str">
        <f t="shared" si="1357"/>
        <v/>
      </c>
      <c r="PC222" s="66" t="str">
        <f t="shared" si="1358"/>
        <v/>
      </c>
      <c r="PD222" s="66" t="str">
        <f t="shared" si="1359"/>
        <v/>
      </c>
      <c r="PE222" s="66" t="str">
        <f t="shared" si="1360"/>
        <v/>
      </c>
      <c r="PF222" s="66" t="str">
        <f t="shared" si="1361"/>
        <v/>
      </c>
      <c r="PG222" s="66" t="str">
        <f t="shared" si="1362"/>
        <v/>
      </c>
      <c r="PH222" s="66" t="str">
        <f t="shared" si="1363"/>
        <v/>
      </c>
      <c r="PI222" s="66" t="str">
        <f t="shared" si="1364"/>
        <v/>
      </c>
      <c r="PJ222" s="66" t="str">
        <f t="shared" si="1365"/>
        <v/>
      </c>
      <c r="PK222" s="66" t="str">
        <f t="shared" si="1366"/>
        <v/>
      </c>
      <c r="PL222" s="66" t="str">
        <f t="shared" si="1367"/>
        <v/>
      </c>
      <c r="PM222" s="66" t="str">
        <f t="shared" si="1368"/>
        <v/>
      </c>
      <c r="PN222" s="66" t="str">
        <f t="shared" si="1369"/>
        <v/>
      </c>
      <c r="PO222" s="66" t="str">
        <f t="shared" si="1370"/>
        <v/>
      </c>
      <c r="PP222" s="66" t="str">
        <f t="shared" si="1371"/>
        <v/>
      </c>
      <c r="PQ222" s="66" t="str">
        <f t="shared" si="1372"/>
        <v/>
      </c>
      <c r="PR222" s="66" t="str">
        <f t="shared" si="1373"/>
        <v/>
      </c>
      <c r="PS222" s="66" t="str">
        <f t="shared" si="1374"/>
        <v/>
      </c>
      <c r="PT222" s="66" t="str">
        <f t="shared" si="1375"/>
        <v/>
      </c>
      <c r="PU222" s="66" t="str">
        <f t="shared" si="1376"/>
        <v/>
      </c>
      <c r="PV222" s="66" t="str">
        <f t="shared" si="1377"/>
        <v/>
      </c>
      <c r="PW222" s="66" t="str">
        <f t="shared" si="1378"/>
        <v/>
      </c>
      <c r="PX222" s="66" t="str">
        <f t="shared" si="1379"/>
        <v/>
      </c>
      <c r="PY222" s="66" t="str">
        <f t="shared" si="1380"/>
        <v/>
      </c>
      <c r="PZ222" s="66" t="str">
        <f t="shared" si="1381"/>
        <v/>
      </c>
      <c r="QA222" s="66" t="str">
        <f t="shared" si="1382"/>
        <v/>
      </c>
      <c r="QB222" s="66" t="str">
        <f t="shared" si="1383"/>
        <v/>
      </c>
      <c r="QC222" s="66" t="str">
        <f t="shared" si="1384"/>
        <v/>
      </c>
      <c r="QD222" s="66" t="str">
        <f t="shared" si="1385"/>
        <v/>
      </c>
      <c r="QE222" s="66" t="str">
        <f t="shared" si="1386"/>
        <v/>
      </c>
      <c r="QF222" s="66" t="str">
        <f t="shared" si="1387"/>
        <v/>
      </c>
      <c r="QG222" s="66" t="str">
        <f t="shared" si="1388"/>
        <v/>
      </c>
      <c r="QH222" s="66" t="str">
        <f t="shared" si="1389"/>
        <v/>
      </c>
      <c r="QI222" s="66" t="str">
        <f t="shared" si="1390"/>
        <v/>
      </c>
      <c r="QJ222" s="66" t="str">
        <f t="shared" si="1391"/>
        <v/>
      </c>
      <c r="QK222" s="66" t="str">
        <f t="shared" si="1392"/>
        <v/>
      </c>
      <c r="QL222" s="66" t="str">
        <f t="shared" si="1393"/>
        <v/>
      </c>
      <c r="QM222" s="66" t="str">
        <f t="shared" si="1394"/>
        <v/>
      </c>
      <c r="QN222" s="66" t="str">
        <f t="shared" si="1395"/>
        <v/>
      </c>
      <c r="QO222" s="66" t="str">
        <f t="shared" si="1396"/>
        <v/>
      </c>
      <c r="QP222" s="66" t="str">
        <f t="shared" si="1397"/>
        <v/>
      </c>
      <c r="QQ222" s="66" t="str">
        <f t="shared" si="1398"/>
        <v/>
      </c>
      <c r="QR222" s="66" t="str">
        <f t="shared" si="1399"/>
        <v/>
      </c>
      <c r="QS222" s="66" t="str">
        <f t="shared" si="1400"/>
        <v/>
      </c>
      <c r="QT222" s="66" t="str">
        <f t="shared" si="1401"/>
        <v/>
      </c>
      <c r="QU222" s="66" t="str">
        <f t="shared" si="1402"/>
        <v/>
      </c>
      <c r="QV222" s="66" t="str">
        <f t="shared" si="1403"/>
        <v/>
      </c>
      <c r="QW222" s="66" t="str">
        <f t="shared" si="1404"/>
        <v/>
      </c>
      <c r="QX222" s="66" t="str">
        <f t="shared" si="1405"/>
        <v/>
      </c>
      <c r="QY222" s="66" t="str">
        <f t="shared" si="1406"/>
        <v/>
      </c>
      <c r="QZ222" s="66" t="str">
        <f t="shared" si="1407"/>
        <v/>
      </c>
      <c r="RA222" s="66" t="str">
        <f t="shared" si="1408"/>
        <v/>
      </c>
      <c r="RB222" s="66" t="str">
        <f t="shared" si="1409"/>
        <v/>
      </c>
      <c r="RC222" s="66" t="str">
        <f t="shared" si="1410"/>
        <v/>
      </c>
      <c r="RD222" s="66" t="str">
        <f t="shared" si="1411"/>
        <v/>
      </c>
      <c r="RE222" s="66" t="str">
        <f t="shared" si="1412"/>
        <v/>
      </c>
      <c r="RF222" s="66" t="str">
        <f t="shared" si="1413"/>
        <v/>
      </c>
      <c r="RG222" s="66" t="str">
        <f t="shared" si="1414"/>
        <v/>
      </c>
      <c r="RH222" s="66" t="str">
        <f t="shared" si="1415"/>
        <v/>
      </c>
      <c r="RI222" s="66" t="str">
        <f t="shared" si="1416"/>
        <v/>
      </c>
      <c r="RJ222" s="66" t="str">
        <f t="shared" si="1417"/>
        <v/>
      </c>
      <c r="RK222" s="66" t="str">
        <f t="shared" si="1418"/>
        <v/>
      </c>
      <c r="RL222" s="66" t="str">
        <f t="shared" si="1419"/>
        <v/>
      </c>
      <c r="RM222" s="66" t="str">
        <f t="shared" si="1420"/>
        <v/>
      </c>
      <c r="RN222" s="66" t="str">
        <f t="shared" si="1421"/>
        <v/>
      </c>
      <c r="RO222" s="66" t="str">
        <f t="shared" si="1422"/>
        <v/>
      </c>
      <c r="RP222" s="66" t="str">
        <f t="shared" si="1423"/>
        <v/>
      </c>
      <c r="RQ222" s="66" t="str">
        <f t="shared" si="1424"/>
        <v/>
      </c>
      <c r="RR222" s="66" t="str">
        <f t="shared" si="1425"/>
        <v/>
      </c>
      <c r="RS222" s="66" t="str">
        <f t="shared" si="1426"/>
        <v/>
      </c>
      <c r="RT222" s="66" t="str">
        <f t="shared" si="1427"/>
        <v/>
      </c>
      <c r="RU222" s="66" t="str">
        <f t="shared" si="1428"/>
        <v/>
      </c>
      <c r="RV222" s="66" t="str">
        <f t="shared" si="1429"/>
        <v/>
      </c>
      <c r="RW222" s="66" t="str">
        <f t="shared" si="1430"/>
        <v/>
      </c>
      <c r="RX222" s="66" t="str">
        <f t="shared" si="1431"/>
        <v/>
      </c>
      <c r="RY222" s="66" t="str">
        <f t="shared" si="1432"/>
        <v/>
      </c>
      <c r="RZ222" s="66" t="str">
        <f t="shared" si="1433"/>
        <v/>
      </c>
      <c r="SA222" s="66" t="str">
        <f t="shared" si="1434"/>
        <v/>
      </c>
      <c r="SB222" s="66" t="str">
        <f t="shared" si="1435"/>
        <v/>
      </c>
      <c r="SC222" s="66" t="str">
        <f t="shared" si="1436"/>
        <v/>
      </c>
      <c r="SD222" s="66" t="str">
        <f t="shared" si="1437"/>
        <v/>
      </c>
      <c r="SE222" s="66" t="str">
        <f t="shared" si="1438"/>
        <v/>
      </c>
      <c r="SF222" s="66" t="str">
        <f t="shared" si="1439"/>
        <v/>
      </c>
      <c r="SG222" s="66" t="str">
        <f t="shared" si="1440"/>
        <v/>
      </c>
      <c r="SH222" s="66" t="str">
        <f t="shared" si="1441"/>
        <v/>
      </c>
      <c r="SI222" s="66" t="str">
        <f t="shared" si="1442"/>
        <v/>
      </c>
      <c r="SJ222" s="66" t="str">
        <f t="shared" si="1443"/>
        <v/>
      </c>
      <c r="SK222" s="66" t="str">
        <f t="shared" si="1444"/>
        <v/>
      </c>
      <c r="SL222" s="66" t="str">
        <f t="shared" si="1445"/>
        <v/>
      </c>
      <c r="SM222" s="66" t="str">
        <f t="shared" si="1446"/>
        <v/>
      </c>
      <c r="SN222" s="66" t="str">
        <f t="shared" si="1447"/>
        <v/>
      </c>
      <c r="SO222" s="66" t="str">
        <f t="shared" si="1448"/>
        <v/>
      </c>
      <c r="SP222" s="66" t="str">
        <f t="shared" si="1449"/>
        <v/>
      </c>
      <c r="SQ222" s="66" t="str">
        <f t="shared" si="1450"/>
        <v/>
      </c>
      <c r="SR222" s="66" t="str">
        <f t="shared" si="1451"/>
        <v/>
      </c>
      <c r="SS222" s="66" t="str">
        <f t="shared" si="1452"/>
        <v/>
      </c>
      <c r="ST222" s="66" t="str">
        <f t="shared" si="1453"/>
        <v/>
      </c>
      <c r="SU222" s="66" t="str">
        <f t="shared" si="1454"/>
        <v/>
      </c>
      <c r="SV222" s="66" t="str">
        <f t="shared" si="1455"/>
        <v/>
      </c>
      <c r="SW222" s="66" t="str">
        <f t="shared" si="1456"/>
        <v/>
      </c>
      <c r="SX222" s="66" t="str">
        <f t="shared" si="1457"/>
        <v/>
      </c>
      <c r="SY222" s="66" t="str">
        <f t="shared" si="1458"/>
        <v/>
      </c>
      <c r="SZ222" s="66" t="str">
        <f t="shared" si="1459"/>
        <v/>
      </c>
      <c r="TA222" s="66" t="str">
        <f t="shared" si="1460"/>
        <v/>
      </c>
      <c r="TB222" s="66" t="str">
        <f t="shared" si="1461"/>
        <v/>
      </c>
      <c r="TC222" s="66" t="str">
        <f t="shared" si="1462"/>
        <v/>
      </c>
      <c r="TD222" s="66" t="str">
        <f t="shared" si="1463"/>
        <v/>
      </c>
      <c r="TE222" s="66" t="str">
        <f t="shared" si="1464"/>
        <v/>
      </c>
      <c r="TF222" s="66" t="str">
        <f t="shared" si="1465"/>
        <v/>
      </c>
      <c r="TG222" s="66" t="str">
        <f t="shared" si="1466"/>
        <v/>
      </c>
      <c r="TH222" s="66" t="str">
        <f t="shared" si="1467"/>
        <v/>
      </c>
      <c r="TI222" s="66" t="str">
        <f t="shared" si="1468"/>
        <v/>
      </c>
      <c r="TJ222" s="66" t="str">
        <f t="shared" si="1469"/>
        <v/>
      </c>
      <c r="TK222" s="66" t="str">
        <f t="shared" si="1470"/>
        <v/>
      </c>
      <c r="TL222" s="66" t="str">
        <f t="shared" si="1471"/>
        <v/>
      </c>
      <c r="TM222" s="66" t="str">
        <f t="shared" si="1472"/>
        <v/>
      </c>
      <c r="TN222" s="66" t="str">
        <f t="shared" si="1473"/>
        <v/>
      </c>
      <c r="TO222" s="66" t="str">
        <f t="shared" si="1474"/>
        <v/>
      </c>
      <c r="TP222" s="66" t="str">
        <f t="shared" si="1475"/>
        <v/>
      </c>
      <c r="TQ222" s="66" t="str">
        <f t="shared" si="1476"/>
        <v/>
      </c>
      <c r="TR222" s="66" t="str">
        <f t="shared" si="1477"/>
        <v/>
      </c>
      <c r="TS222" s="66" t="str">
        <f t="shared" si="1478"/>
        <v/>
      </c>
      <c r="TT222" s="66" t="str">
        <f t="shared" si="1479"/>
        <v/>
      </c>
      <c r="TU222" s="66" t="str">
        <f t="shared" si="1480"/>
        <v/>
      </c>
      <c r="TV222" s="66" t="str">
        <f t="shared" si="1481"/>
        <v/>
      </c>
      <c r="TW222" s="66" t="str">
        <f t="shared" si="1482"/>
        <v/>
      </c>
      <c r="TX222" s="66" t="str">
        <f t="shared" si="1483"/>
        <v/>
      </c>
      <c r="TY222" s="66" t="str">
        <f t="shared" si="1484"/>
        <v/>
      </c>
      <c r="TZ222" s="66" t="str">
        <f t="shared" si="1485"/>
        <v/>
      </c>
      <c r="UA222" s="66" t="str">
        <f t="shared" si="1486"/>
        <v/>
      </c>
      <c r="UB222" s="66" t="str">
        <f t="shared" si="1487"/>
        <v/>
      </c>
      <c r="UC222" s="66" t="str">
        <f t="shared" si="1488"/>
        <v/>
      </c>
      <c r="UD222" s="66" t="str">
        <f t="shared" si="1489"/>
        <v/>
      </c>
      <c r="UE222" s="66" t="str">
        <f t="shared" si="1490"/>
        <v/>
      </c>
      <c r="UF222" s="66" t="str">
        <f t="shared" si="1491"/>
        <v/>
      </c>
      <c r="UG222" s="66" t="str">
        <f t="shared" si="1492"/>
        <v/>
      </c>
      <c r="UH222" s="66" t="str">
        <f t="shared" si="1493"/>
        <v/>
      </c>
      <c r="UI222" s="66" t="str">
        <f t="shared" si="1494"/>
        <v/>
      </c>
      <c r="UJ222" s="66" t="str">
        <f t="shared" si="1495"/>
        <v/>
      </c>
      <c r="UK222" s="66" t="str">
        <f t="shared" si="1496"/>
        <v/>
      </c>
      <c r="UL222" s="66" t="str">
        <f t="shared" si="1497"/>
        <v/>
      </c>
      <c r="UM222" s="66" t="str">
        <f t="shared" si="1498"/>
        <v/>
      </c>
      <c r="UN222" s="66" t="str">
        <f t="shared" si="1499"/>
        <v/>
      </c>
      <c r="UO222" s="66" t="str">
        <f t="shared" si="1500"/>
        <v/>
      </c>
      <c r="UP222" s="66" t="str">
        <f t="shared" si="1501"/>
        <v/>
      </c>
      <c r="UQ222" s="66" t="str">
        <f t="shared" si="1502"/>
        <v/>
      </c>
      <c r="UR222" s="66" t="str">
        <f t="shared" si="1503"/>
        <v/>
      </c>
      <c r="US222" s="66" t="str">
        <f t="shared" si="1504"/>
        <v/>
      </c>
      <c r="UT222" s="66" t="str">
        <f t="shared" si="1505"/>
        <v/>
      </c>
      <c r="UU222" s="66" t="str">
        <f t="shared" si="1506"/>
        <v/>
      </c>
      <c r="UV222" s="66" t="str">
        <f t="shared" si="1507"/>
        <v/>
      </c>
      <c r="UW222" s="66" t="str">
        <f t="shared" si="1508"/>
        <v/>
      </c>
      <c r="UX222" s="66" t="str">
        <f t="shared" si="1509"/>
        <v/>
      </c>
      <c r="UY222" s="66" t="str">
        <f t="shared" si="1510"/>
        <v/>
      </c>
      <c r="UZ222" s="66" t="str">
        <f t="shared" si="1511"/>
        <v/>
      </c>
      <c r="VA222" s="66" t="str">
        <f t="shared" si="1512"/>
        <v/>
      </c>
      <c r="VB222" s="66" t="str">
        <f t="shared" si="1513"/>
        <v/>
      </c>
      <c r="VC222" s="66" t="str">
        <f t="shared" si="1514"/>
        <v/>
      </c>
      <c r="VD222" s="66" t="str">
        <f t="shared" si="1515"/>
        <v/>
      </c>
      <c r="VE222" s="66" t="str">
        <f t="shared" si="1516"/>
        <v/>
      </c>
      <c r="VF222" s="66" t="str">
        <f t="shared" si="1517"/>
        <v/>
      </c>
      <c r="VG222" s="66" t="str">
        <f t="shared" si="1518"/>
        <v/>
      </c>
      <c r="VH222" s="66" t="str">
        <f t="shared" si="1519"/>
        <v/>
      </c>
      <c r="VI222" s="66" t="str">
        <f t="shared" si="1520"/>
        <v/>
      </c>
      <c r="VJ222" s="66" t="str">
        <f t="shared" si="1521"/>
        <v/>
      </c>
      <c r="VK222" s="66" t="str">
        <f t="shared" si="1522"/>
        <v/>
      </c>
      <c r="VL222" s="66" t="str">
        <f t="shared" si="1523"/>
        <v/>
      </c>
      <c r="VM222" s="66" t="str">
        <f t="shared" si="1524"/>
        <v/>
      </c>
      <c r="VN222" s="66" t="str">
        <f t="shared" si="1525"/>
        <v/>
      </c>
      <c r="VO222" s="66" t="str">
        <f t="shared" si="1526"/>
        <v/>
      </c>
      <c r="VP222" s="66" t="str">
        <f t="shared" si="1527"/>
        <v/>
      </c>
      <c r="VQ222" s="66" t="str">
        <f t="shared" si="1528"/>
        <v/>
      </c>
      <c r="VR222" s="66" t="str">
        <f t="shared" si="1529"/>
        <v/>
      </c>
      <c r="VS222" s="66" t="str">
        <f t="shared" si="1530"/>
        <v/>
      </c>
      <c r="VT222" s="66" t="str">
        <f t="shared" si="1531"/>
        <v/>
      </c>
      <c r="VU222" s="66" t="str">
        <f t="shared" si="1532"/>
        <v/>
      </c>
      <c r="VV222" s="66" t="str">
        <f t="shared" si="1533"/>
        <v/>
      </c>
      <c r="VW222" s="66" t="str">
        <f t="shared" si="1534"/>
        <v/>
      </c>
      <c r="VX222" s="66" t="str">
        <f t="shared" si="1535"/>
        <v/>
      </c>
      <c r="VY222" s="66" t="str">
        <f t="shared" si="1536"/>
        <v/>
      </c>
      <c r="VZ222" s="66" t="str">
        <f t="shared" si="1537"/>
        <v/>
      </c>
      <c r="WA222" s="66" t="str">
        <f t="shared" si="1538"/>
        <v/>
      </c>
      <c r="WB222" s="66" t="str">
        <f t="shared" si="1539"/>
        <v/>
      </c>
      <c r="WC222" s="66" t="str">
        <f t="shared" si="1540"/>
        <v/>
      </c>
      <c r="WD222" s="66" t="str">
        <f t="shared" si="1541"/>
        <v/>
      </c>
      <c r="WE222" s="66" t="str">
        <f t="shared" si="1542"/>
        <v/>
      </c>
      <c r="WF222" s="66" t="str">
        <f t="shared" si="1543"/>
        <v/>
      </c>
      <c r="WG222" s="66" t="str">
        <f t="shared" si="1544"/>
        <v/>
      </c>
      <c r="WH222" s="66" t="str">
        <f t="shared" si="1545"/>
        <v/>
      </c>
      <c r="WI222" s="66" t="str">
        <f t="shared" si="1546"/>
        <v/>
      </c>
      <c r="WJ222" s="66" t="str">
        <f t="shared" si="1547"/>
        <v/>
      </c>
      <c r="WK222" s="66" t="str">
        <f t="shared" si="1548"/>
        <v/>
      </c>
      <c r="WL222" s="66" t="str">
        <f t="shared" si="1549"/>
        <v/>
      </c>
      <c r="WM222" s="66" t="str">
        <f t="shared" si="1550"/>
        <v/>
      </c>
      <c r="WN222" s="66" t="str">
        <f t="shared" si="1551"/>
        <v/>
      </c>
      <c r="WO222" s="66" t="str">
        <f t="shared" si="1552"/>
        <v/>
      </c>
      <c r="WP222" s="66" t="str">
        <f t="shared" si="1553"/>
        <v/>
      </c>
      <c r="WQ222" s="66" t="str">
        <f t="shared" si="1554"/>
        <v/>
      </c>
      <c r="WR222" s="66" t="str">
        <f t="shared" si="1555"/>
        <v/>
      </c>
      <c r="WS222" s="66" t="str">
        <f t="shared" si="1556"/>
        <v/>
      </c>
      <c r="WT222" s="66" t="str">
        <f t="shared" si="1557"/>
        <v/>
      </c>
      <c r="WU222" s="66" t="str">
        <f t="shared" si="1558"/>
        <v/>
      </c>
      <c r="WV222" s="66" t="str">
        <f t="shared" si="1559"/>
        <v/>
      </c>
      <c r="WW222" s="66" t="str">
        <f t="shared" si="1560"/>
        <v/>
      </c>
      <c r="WX222" s="66" t="str">
        <f t="shared" si="1561"/>
        <v/>
      </c>
      <c r="WY222" s="66" t="str">
        <f t="shared" si="1562"/>
        <v/>
      </c>
      <c r="WZ222" s="66" t="str">
        <f t="shared" si="1563"/>
        <v/>
      </c>
      <c r="XA222" s="66" t="str">
        <f t="shared" si="1564"/>
        <v/>
      </c>
      <c r="XB222" s="66" t="str">
        <f t="shared" si="1565"/>
        <v/>
      </c>
      <c r="XC222" s="66" t="str">
        <f t="shared" si="1566"/>
        <v/>
      </c>
      <c r="XD222" s="66" t="str">
        <f t="shared" si="1567"/>
        <v/>
      </c>
      <c r="XE222" s="66" t="str">
        <f t="shared" si="1568"/>
        <v/>
      </c>
      <c r="XF222" s="66" t="str">
        <f t="shared" si="1569"/>
        <v/>
      </c>
      <c r="XG222" s="66" t="str">
        <f t="shared" si="1570"/>
        <v/>
      </c>
      <c r="XH222" s="66" t="str">
        <f t="shared" si="1571"/>
        <v/>
      </c>
      <c r="XI222" s="66" t="str">
        <f t="shared" si="1572"/>
        <v/>
      </c>
      <c r="XJ222" s="66" t="str">
        <f t="shared" si="1573"/>
        <v/>
      </c>
      <c r="XK222" s="66" t="str">
        <f t="shared" si="1574"/>
        <v/>
      </c>
      <c r="XL222" s="66" t="str">
        <f t="shared" si="1575"/>
        <v/>
      </c>
      <c r="XM222" s="66" t="str">
        <f t="shared" si="1576"/>
        <v/>
      </c>
      <c r="XN222" s="66" t="str">
        <f t="shared" si="1577"/>
        <v/>
      </c>
      <c r="XO222" s="66" t="str">
        <f t="shared" si="1578"/>
        <v/>
      </c>
      <c r="XP222" s="66" t="str">
        <f t="shared" si="1579"/>
        <v/>
      </c>
      <c r="XQ222" s="66" t="str">
        <f t="shared" si="1580"/>
        <v/>
      </c>
      <c r="XR222" s="66" t="str">
        <f t="shared" si="1581"/>
        <v/>
      </c>
      <c r="XS222" s="66" t="str">
        <f t="shared" si="1582"/>
        <v/>
      </c>
      <c r="XT222" s="66" t="str">
        <f t="shared" si="1583"/>
        <v/>
      </c>
      <c r="XU222" s="66" t="str">
        <f t="shared" si="1584"/>
        <v/>
      </c>
      <c r="XV222" s="66" t="str">
        <f t="shared" si="1585"/>
        <v/>
      </c>
      <c r="XW222" s="66" t="str">
        <f t="shared" si="1586"/>
        <v/>
      </c>
      <c r="XX222" s="66" t="str">
        <f t="shared" si="1587"/>
        <v/>
      </c>
      <c r="XY222" s="66" t="str">
        <f t="shared" si="1588"/>
        <v/>
      </c>
      <c r="XZ222" s="66" t="str">
        <f t="shared" si="1589"/>
        <v/>
      </c>
      <c r="YA222" s="66" t="str">
        <f t="shared" si="1590"/>
        <v/>
      </c>
      <c r="YB222" s="66" t="str">
        <f t="shared" si="1591"/>
        <v/>
      </c>
      <c r="YC222" s="66" t="str">
        <f t="shared" si="1592"/>
        <v/>
      </c>
      <c r="YD222" s="66" t="str">
        <f t="shared" si="1593"/>
        <v/>
      </c>
      <c r="YE222" s="66" t="str">
        <f t="shared" si="1594"/>
        <v/>
      </c>
      <c r="YF222" s="66" t="str">
        <f t="shared" si="1595"/>
        <v/>
      </c>
      <c r="YG222" s="66" t="str">
        <f t="shared" si="1596"/>
        <v/>
      </c>
      <c r="YH222" s="66" t="str">
        <f t="shared" si="1597"/>
        <v/>
      </c>
      <c r="YI222" s="66" t="str">
        <f t="shared" si="1598"/>
        <v/>
      </c>
      <c r="YJ222" s="66" t="str">
        <f t="shared" si="1599"/>
        <v/>
      </c>
      <c r="YK222" s="66" t="str">
        <f t="shared" si="1600"/>
        <v/>
      </c>
      <c r="YL222" s="66" t="str">
        <f t="shared" si="1601"/>
        <v/>
      </c>
      <c r="YM222" s="66" t="str">
        <f t="shared" si="1602"/>
        <v/>
      </c>
      <c r="YN222" s="66" t="str">
        <f t="shared" si="1603"/>
        <v/>
      </c>
      <c r="YO222" s="66" t="str">
        <f t="shared" si="1604"/>
        <v/>
      </c>
      <c r="YP222" s="66" t="str">
        <f t="shared" si="1605"/>
        <v/>
      </c>
      <c r="YQ222" s="66" t="str">
        <f t="shared" si="1606"/>
        <v/>
      </c>
      <c r="YR222" s="66" t="str">
        <f t="shared" si="1607"/>
        <v/>
      </c>
      <c r="YS222" s="66" t="str">
        <f t="shared" si="1608"/>
        <v/>
      </c>
      <c r="YT222" s="66" t="str">
        <f t="shared" si="1609"/>
        <v/>
      </c>
      <c r="YU222" s="66" t="str">
        <f t="shared" si="1610"/>
        <v/>
      </c>
      <c r="YV222" s="66" t="str">
        <f t="shared" si="1611"/>
        <v/>
      </c>
      <c r="YW222" s="66" t="str">
        <f t="shared" si="1612"/>
        <v/>
      </c>
      <c r="YX222" s="66" t="str">
        <f t="shared" si="1613"/>
        <v/>
      </c>
      <c r="YY222" s="66" t="str">
        <f t="shared" si="1614"/>
        <v/>
      </c>
      <c r="YZ222" s="66" t="str">
        <f t="shared" si="1615"/>
        <v/>
      </c>
      <c r="ZA222" s="66" t="str">
        <f t="shared" si="1616"/>
        <v/>
      </c>
      <c r="ZB222" s="66" t="str">
        <f t="shared" si="1617"/>
        <v/>
      </c>
      <c r="ZC222" s="66" t="str">
        <f t="shared" si="1618"/>
        <v/>
      </c>
      <c r="ZD222" s="66" t="str">
        <f t="shared" si="1619"/>
        <v/>
      </c>
      <c r="ZE222" s="66" t="str">
        <f t="shared" si="1620"/>
        <v/>
      </c>
      <c r="ZF222" s="66" t="str">
        <f t="shared" si="1621"/>
        <v/>
      </c>
      <c r="ZG222" s="66" t="str">
        <f t="shared" si="1622"/>
        <v/>
      </c>
      <c r="ZH222" s="66" t="str">
        <f t="shared" si="1623"/>
        <v/>
      </c>
      <c r="ZI222" s="66" t="str">
        <f t="shared" si="1624"/>
        <v/>
      </c>
      <c r="ZJ222" s="66" t="str">
        <f t="shared" si="1625"/>
        <v/>
      </c>
      <c r="ZK222" s="66" t="str">
        <f t="shared" si="1626"/>
        <v/>
      </c>
      <c r="ZL222" s="66" t="str">
        <f t="shared" si="1627"/>
        <v/>
      </c>
      <c r="ZM222" s="66" t="str">
        <f t="shared" si="1628"/>
        <v/>
      </c>
      <c r="ZN222" s="66" t="str">
        <f t="shared" si="1629"/>
        <v/>
      </c>
      <c r="ZO222" s="66" t="str">
        <f t="shared" si="1630"/>
        <v/>
      </c>
      <c r="ZP222" s="66" t="str">
        <f t="shared" si="1631"/>
        <v/>
      </c>
      <c r="ZQ222" s="66" t="str">
        <f t="shared" si="1632"/>
        <v/>
      </c>
      <c r="ZR222" s="66" t="str">
        <f t="shared" si="1633"/>
        <v/>
      </c>
      <c r="ZS222" s="66" t="str">
        <f t="shared" si="1634"/>
        <v/>
      </c>
      <c r="ZT222" s="66" t="str">
        <f t="shared" si="1635"/>
        <v/>
      </c>
      <c r="ZU222" s="66" t="str">
        <f t="shared" si="1636"/>
        <v/>
      </c>
      <c r="ZV222" s="66" t="str">
        <f t="shared" si="1637"/>
        <v/>
      </c>
      <c r="ZW222" s="66" t="str">
        <f t="shared" si="1638"/>
        <v/>
      </c>
      <c r="ZX222" s="66" t="str">
        <f t="shared" si="1639"/>
        <v/>
      </c>
      <c r="ZY222" s="66" t="str">
        <f t="shared" si="1640"/>
        <v/>
      </c>
      <c r="ZZ222" s="66" t="str">
        <f t="shared" si="1641"/>
        <v/>
      </c>
      <c r="AAA222" s="66" t="str">
        <f t="shared" si="1642"/>
        <v/>
      </c>
      <c r="AAB222" s="66" t="str">
        <f t="shared" si="1643"/>
        <v/>
      </c>
      <c r="AAC222" s="66" t="str">
        <f t="shared" si="1644"/>
        <v/>
      </c>
      <c r="AAD222" s="66" t="str">
        <f t="shared" si="1645"/>
        <v/>
      </c>
      <c r="AAE222" s="66" t="str">
        <f t="shared" si="1646"/>
        <v/>
      </c>
      <c r="AAF222" s="66" t="str">
        <f t="shared" si="1647"/>
        <v/>
      </c>
      <c r="AAG222" s="66" t="str">
        <f t="shared" si="1648"/>
        <v/>
      </c>
      <c r="AAH222" s="66" t="str">
        <f t="shared" si="1649"/>
        <v/>
      </c>
      <c r="AAI222" s="66" t="str">
        <f t="shared" si="1650"/>
        <v/>
      </c>
      <c r="AAJ222" s="66" t="str">
        <f t="shared" si="1651"/>
        <v/>
      </c>
      <c r="AAK222" s="66" t="str">
        <f t="shared" si="1652"/>
        <v/>
      </c>
      <c r="AAL222" s="66" t="str">
        <f t="shared" si="1653"/>
        <v/>
      </c>
      <c r="AAM222" s="66" t="str">
        <f t="shared" si="1654"/>
        <v/>
      </c>
      <c r="AAN222" s="66" t="str">
        <f t="shared" si="1655"/>
        <v/>
      </c>
      <c r="AAO222" s="66" t="str">
        <f t="shared" si="1656"/>
        <v/>
      </c>
      <c r="AAP222" s="66" t="str">
        <f t="shared" si="1657"/>
        <v/>
      </c>
      <c r="AAQ222" s="66" t="str">
        <f t="shared" si="1658"/>
        <v/>
      </c>
      <c r="AAR222" s="66" t="str">
        <f t="shared" si="1659"/>
        <v/>
      </c>
      <c r="AAS222" s="66" t="str">
        <f t="shared" si="1660"/>
        <v/>
      </c>
      <c r="AAT222" s="66" t="str">
        <f t="shared" si="1661"/>
        <v/>
      </c>
      <c r="AAU222" s="66" t="str">
        <f t="shared" si="1662"/>
        <v/>
      </c>
      <c r="AAV222" s="66" t="str">
        <f t="shared" si="1663"/>
        <v/>
      </c>
      <c r="AAW222" s="66" t="str">
        <f t="shared" si="1664"/>
        <v/>
      </c>
      <c r="AAX222" s="66" t="str">
        <f t="shared" si="1665"/>
        <v/>
      </c>
      <c r="AAY222" s="66" t="str">
        <f t="shared" si="1666"/>
        <v/>
      </c>
      <c r="AAZ222" s="66" t="str">
        <f t="shared" si="1667"/>
        <v/>
      </c>
      <c r="ABA222" s="66" t="str">
        <f t="shared" si="1668"/>
        <v/>
      </c>
      <c r="ABB222" s="66" t="str">
        <f t="shared" si="1669"/>
        <v/>
      </c>
      <c r="ABC222" s="66" t="str">
        <f t="shared" si="1670"/>
        <v/>
      </c>
      <c r="ABD222" s="66" t="str">
        <f t="shared" si="1671"/>
        <v/>
      </c>
      <c r="ABE222" s="66" t="str">
        <f t="shared" si="1672"/>
        <v/>
      </c>
      <c r="ABF222" s="66" t="str">
        <f t="shared" si="1673"/>
        <v/>
      </c>
      <c r="ABG222" s="66" t="str">
        <f t="shared" si="1674"/>
        <v/>
      </c>
      <c r="ABH222" s="66" t="str">
        <f t="shared" si="1675"/>
        <v/>
      </c>
      <c r="ABI222" s="66" t="str">
        <f t="shared" si="1676"/>
        <v/>
      </c>
      <c r="ABJ222" s="66" t="str">
        <f t="shared" si="1677"/>
        <v/>
      </c>
      <c r="ABK222" s="66" t="str">
        <f t="shared" si="1678"/>
        <v/>
      </c>
      <c r="ABL222" s="66" t="str">
        <f t="shared" si="1679"/>
        <v/>
      </c>
      <c r="ABM222" s="66" t="str">
        <f t="shared" si="1680"/>
        <v/>
      </c>
      <c r="ABN222" s="66" t="str">
        <f t="shared" si="1681"/>
        <v/>
      </c>
      <c r="ABO222" s="66" t="str">
        <f t="shared" si="1682"/>
        <v/>
      </c>
      <c r="ABP222" s="66" t="str">
        <f t="shared" si="1683"/>
        <v/>
      </c>
      <c r="ABQ222" s="66" t="str">
        <f t="shared" si="1684"/>
        <v/>
      </c>
      <c r="ABR222" s="66" t="str">
        <f t="shared" si="1685"/>
        <v/>
      </c>
      <c r="ABS222" s="66" t="str">
        <f t="shared" si="1686"/>
        <v/>
      </c>
      <c r="ABT222" s="66" t="str">
        <f t="shared" si="1687"/>
        <v/>
      </c>
      <c r="ABU222" s="66" t="str">
        <f t="shared" si="1688"/>
        <v/>
      </c>
      <c r="ABV222" s="66" t="str">
        <f t="shared" si="1689"/>
        <v/>
      </c>
      <c r="ABW222" s="66" t="str">
        <f t="shared" si="1690"/>
        <v/>
      </c>
      <c r="ABX222" s="66" t="str">
        <f t="shared" si="1691"/>
        <v/>
      </c>
      <c r="ABY222" s="66" t="str">
        <f t="shared" si="1692"/>
        <v/>
      </c>
      <c r="ABZ222" s="66" t="str">
        <f t="shared" si="1693"/>
        <v/>
      </c>
      <c r="ACA222" s="66" t="str">
        <f t="shared" si="1694"/>
        <v/>
      </c>
      <c r="ACB222" s="66" t="str">
        <f t="shared" si="1695"/>
        <v/>
      </c>
      <c r="ACC222" s="66" t="str">
        <f t="shared" si="1696"/>
        <v/>
      </c>
      <c r="ACD222" s="66" t="str">
        <f t="shared" si="1697"/>
        <v/>
      </c>
      <c r="ACE222" s="66" t="str">
        <f t="shared" si="1698"/>
        <v/>
      </c>
      <c r="ACF222" s="66" t="str">
        <f t="shared" si="1699"/>
        <v/>
      </c>
      <c r="ACG222" s="66" t="str">
        <f t="shared" si="1700"/>
        <v/>
      </c>
      <c r="ACH222" s="66" t="str">
        <f t="shared" si="1701"/>
        <v/>
      </c>
      <c r="ACI222" s="66" t="str">
        <f t="shared" si="1702"/>
        <v/>
      </c>
      <c r="ACJ222" s="66" t="str">
        <f t="shared" si="1703"/>
        <v/>
      </c>
      <c r="ACK222" s="66" t="str">
        <f t="shared" si="1704"/>
        <v/>
      </c>
      <c r="ACL222" s="66" t="str">
        <f t="shared" si="1705"/>
        <v/>
      </c>
      <c r="ACM222" s="66" t="str">
        <f t="shared" ref="ACM222:ACN222" si="1736">IF(AND(ACS$3="Unit", ACL222=""), "", IF(AND(ACS$3="Unit", ACL222="-"),"", IF(ACS$3="Unit", "kg/GJ delivered", IF(AND(NY222&lt;&gt;"", NY222&lt;&gt;"-", NX222="-"),"", IF($H222="","", IF(NX222="nd", "",IF(NX222="&lt;n.a.&gt;", "", IF(NY222="#/MJ", "", IF(NY222="kg/GJ delivered",NX222,IF(NY222="g/MJ delivered",NX222,IF(NY222="kg/MJ delivered",NX222*1000,IF(NY222="mg/MJ delivered",NX222/1000,IF(NY222="g/kg",((NX222)*(1/$I222)*(1/$H222)),IF(NY222="mg/kg",((NX222/1000)*(1/$I222)*(1/$H222)),IF(NY222="mg/MJ delivered",NX222/1000,IF(NY222="-","","Error"))))))))))))))))</f>
        <v/>
      </c>
      <c r="ACN222" s="66" t="str">
        <f t="shared" si="1736"/>
        <v/>
      </c>
      <c r="ACO222" s="66" t="str">
        <f t="shared" si="1707"/>
        <v/>
      </c>
      <c r="ACP222" s="66" t="str">
        <f t="shared" si="1708"/>
        <v/>
      </c>
      <c r="ACQ222" s="66" t="str">
        <f t="shared" si="1709"/>
        <v/>
      </c>
      <c r="ACR222" s="66" t="str">
        <f t="shared" si="1710"/>
        <v/>
      </c>
      <c r="ACS222" s="66" t="str">
        <f t="shared" si="1711"/>
        <v/>
      </c>
      <c r="ACT222" s="66" t="str">
        <f t="shared" si="1712"/>
        <v/>
      </c>
    </row>
    <row r="223" spans="2:774" ht="15.75" customHeight="1" x14ac:dyDescent="0.25">
      <c r="B223" s="66">
        <v>354</v>
      </c>
      <c r="C223" s="66" t="s">
        <v>1238</v>
      </c>
      <c r="D223" s="66" t="s">
        <v>1193</v>
      </c>
      <c r="E223" s="156" t="s">
        <v>1794</v>
      </c>
      <c r="F223" s="66" t="s">
        <v>497</v>
      </c>
      <c r="G223" s="66" t="s">
        <v>490</v>
      </c>
      <c r="H223" s="126">
        <v>0.122</v>
      </c>
      <c r="I223" s="130">
        <f>'Heating Values'!$D$23</f>
        <v>15.3</v>
      </c>
      <c r="J223" s="66" t="str">
        <f t="shared" si="1320"/>
        <v>Firewood, Traditional, CN</v>
      </c>
      <c r="K223" s="66" t="s">
        <v>1254</v>
      </c>
      <c r="L223" s="66" t="s">
        <v>1254</v>
      </c>
      <c r="M223" s="66" t="s">
        <v>1254</v>
      </c>
      <c r="N223" s="66" t="s">
        <v>1254</v>
      </c>
      <c r="O223" s="66" t="s">
        <v>1188</v>
      </c>
      <c r="P223" s="66" t="str">
        <f t="shared" si="1327"/>
        <v>CN</v>
      </c>
      <c r="Q223" s="66" t="s">
        <v>87</v>
      </c>
      <c r="R223" s="164">
        <v>110</v>
      </c>
      <c r="S223" s="158" t="s">
        <v>523</v>
      </c>
      <c r="T223" s="158" t="s">
        <v>128</v>
      </c>
      <c r="U223" s="158" t="s">
        <v>128</v>
      </c>
      <c r="V223" s="158" t="s">
        <v>128</v>
      </c>
      <c r="W223" s="158" t="s">
        <v>128</v>
      </c>
      <c r="X223" s="158" t="s">
        <v>128</v>
      </c>
      <c r="Y223" s="158" t="s">
        <v>128</v>
      </c>
      <c r="Z223" s="158" t="s">
        <v>128</v>
      </c>
      <c r="AA223" s="158" t="s">
        <v>128</v>
      </c>
      <c r="AB223" s="158" t="s">
        <v>128</v>
      </c>
      <c r="AC223" s="158" t="s">
        <v>128</v>
      </c>
      <c r="AD223" s="158" t="s">
        <v>128</v>
      </c>
      <c r="AE223" s="158" t="s">
        <v>128</v>
      </c>
      <c r="AF223" s="158" t="s">
        <v>128</v>
      </c>
      <c r="AG223" s="158" t="s">
        <v>128</v>
      </c>
      <c r="AH223" s="158" t="s">
        <v>128</v>
      </c>
      <c r="AI223" s="158" t="s">
        <v>128</v>
      </c>
      <c r="AJ223" s="158" t="s">
        <v>128</v>
      </c>
      <c r="AK223" s="158" t="s">
        <v>128</v>
      </c>
      <c r="AL223" s="158" t="s">
        <v>128</v>
      </c>
      <c r="AM223" s="158" t="s">
        <v>128</v>
      </c>
      <c r="AN223" s="158" t="s">
        <v>128</v>
      </c>
      <c r="AO223" s="158" t="s">
        <v>128</v>
      </c>
      <c r="AP223" s="158" t="s">
        <v>128</v>
      </c>
      <c r="AQ223" s="158" t="s">
        <v>128</v>
      </c>
      <c r="AR223" s="158" t="s">
        <v>128</v>
      </c>
      <c r="AS223" s="158" t="s">
        <v>128</v>
      </c>
      <c r="AT223" s="158" t="s">
        <v>128</v>
      </c>
      <c r="AU223" s="158" t="s">
        <v>128</v>
      </c>
      <c r="AV223" s="158" t="s">
        <v>128</v>
      </c>
      <c r="AW223" s="158" t="s">
        <v>128</v>
      </c>
      <c r="AX223" s="158" t="s">
        <v>128</v>
      </c>
      <c r="AY223" s="158" t="s">
        <v>128</v>
      </c>
      <c r="AZ223" s="158" t="s">
        <v>128</v>
      </c>
      <c r="BA223" s="158" t="s">
        <v>128</v>
      </c>
      <c r="BB223" s="158" t="s">
        <v>128</v>
      </c>
      <c r="BC223" s="158" t="s">
        <v>128</v>
      </c>
      <c r="BD223" s="158" t="s">
        <v>128</v>
      </c>
      <c r="BE223" s="158" t="s">
        <v>128</v>
      </c>
      <c r="BF223" s="158" t="s">
        <v>128</v>
      </c>
      <c r="BG223" s="158" t="s">
        <v>128</v>
      </c>
      <c r="BH223" s="158" t="s">
        <v>128</v>
      </c>
      <c r="BI223" s="158" t="s">
        <v>128</v>
      </c>
      <c r="BJ223" s="158" t="s">
        <v>128</v>
      </c>
      <c r="BK223" s="158" t="s">
        <v>128</v>
      </c>
      <c r="BL223" s="158" t="s">
        <v>128</v>
      </c>
      <c r="BM223" s="158" t="s">
        <v>128</v>
      </c>
      <c r="BN223" s="158" t="s">
        <v>128</v>
      </c>
      <c r="BO223" s="158" t="s">
        <v>128</v>
      </c>
      <c r="BP223" s="158" t="s">
        <v>128</v>
      </c>
      <c r="BQ223" s="158" t="s">
        <v>128</v>
      </c>
      <c r="BR223" s="158" t="s">
        <v>128</v>
      </c>
      <c r="BS223" s="158" t="s">
        <v>128</v>
      </c>
      <c r="BT223" s="158" t="s">
        <v>128</v>
      </c>
      <c r="BU223" s="158" t="s">
        <v>128</v>
      </c>
      <c r="BV223" s="158" t="s">
        <v>128</v>
      </c>
      <c r="BW223" s="158" t="s">
        <v>128</v>
      </c>
      <c r="BX223" s="158" t="s">
        <v>128</v>
      </c>
      <c r="BY223" s="158" t="s">
        <v>128</v>
      </c>
      <c r="BZ223" s="158" t="s">
        <v>128</v>
      </c>
      <c r="CA223" s="158" t="s">
        <v>128</v>
      </c>
      <c r="CB223" s="158" t="s">
        <v>128</v>
      </c>
      <c r="CC223" s="158" t="s">
        <v>128</v>
      </c>
      <c r="CD223" s="158" t="s">
        <v>128</v>
      </c>
      <c r="CE223" s="158" t="s">
        <v>128</v>
      </c>
      <c r="CF223" s="158" t="s">
        <v>128</v>
      </c>
      <c r="CG223" s="158" t="s">
        <v>128</v>
      </c>
      <c r="CH223" s="158" t="s">
        <v>128</v>
      </c>
      <c r="CI223" s="158" t="s">
        <v>128</v>
      </c>
      <c r="CJ223" s="158" t="s">
        <v>128</v>
      </c>
      <c r="CK223" s="158" t="s">
        <v>128</v>
      </c>
      <c r="CL223" s="158" t="s">
        <v>128</v>
      </c>
      <c r="CM223" s="158" t="s">
        <v>128</v>
      </c>
      <c r="CN223" s="158" t="s">
        <v>128</v>
      </c>
      <c r="CO223" s="158" t="s">
        <v>128</v>
      </c>
      <c r="CP223" s="158" t="s">
        <v>128</v>
      </c>
      <c r="CQ223" s="158" t="s">
        <v>128</v>
      </c>
      <c r="CR223" s="158" t="s">
        <v>128</v>
      </c>
      <c r="CS223" s="158" t="s">
        <v>128</v>
      </c>
      <c r="CT223" s="158" t="s">
        <v>128</v>
      </c>
      <c r="CU223" s="158" t="s">
        <v>128</v>
      </c>
      <c r="CV223" s="158" t="s">
        <v>128</v>
      </c>
      <c r="CW223" s="158" t="s">
        <v>128</v>
      </c>
      <c r="CX223" s="158" t="s">
        <v>128</v>
      </c>
      <c r="CY223" s="158" t="s">
        <v>128</v>
      </c>
      <c r="CZ223" s="158" t="s">
        <v>128</v>
      </c>
      <c r="DA223" s="158" t="s">
        <v>128</v>
      </c>
      <c r="DB223" s="158" t="s">
        <v>128</v>
      </c>
      <c r="DC223" s="158" t="s">
        <v>128</v>
      </c>
      <c r="DD223" s="158" t="s">
        <v>128</v>
      </c>
      <c r="DE223" s="158" t="s">
        <v>128</v>
      </c>
      <c r="DF223" s="158" t="s">
        <v>128</v>
      </c>
      <c r="DG223" s="158" t="s">
        <v>128</v>
      </c>
      <c r="DH223" s="158" t="s">
        <v>128</v>
      </c>
      <c r="DI223" s="158" t="s">
        <v>128</v>
      </c>
      <c r="DJ223" s="158" t="s">
        <v>128</v>
      </c>
      <c r="DK223" s="158" t="s">
        <v>128</v>
      </c>
      <c r="DL223" s="158" t="s">
        <v>128</v>
      </c>
      <c r="DM223" s="158" t="s">
        <v>128</v>
      </c>
      <c r="DN223" s="158" t="s">
        <v>128</v>
      </c>
      <c r="DO223" s="158" t="s">
        <v>128</v>
      </c>
      <c r="DP223" s="158" t="s">
        <v>128</v>
      </c>
      <c r="DQ223" s="158" t="s">
        <v>128</v>
      </c>
      <c r="DR223" s="158" t="s">
        <v>128</v>
      </c>
      <c r="DS223" s="158" t="s">
        <v>128</v>
      </c>
      <c r="DT223" s="158" t="s">
        <v>128</v>
      </c>
      <c r="DU223" s="158" t="s">
        <v>128</v>
      </c>
      <c r="DV223" s="158" t="s">
        <v>128</v>
      </c>
      <c r="DW223" s="158" t="s">
        <v>128</v>
      </c>
      <c r="DX223" s="158" t="s">
        <v>128</v>
      </c>
      <c r="DY223" s="158" t="s">
        <v>128</v>
      </c>
      <c r="DZ223" s="158" t="s">
        <v>128</v>
      </c>
      <c r="EA223" s="158" t="s">
        <v>128</v>
      </c>
      <c r="EB223" s="158" t="s">
        <v>128</v>
      </c>
      <c r="EC223" s="158" t="s">
        <v>128</v>
      </c>
      <c r="ED223" s="158" t="s">
        <v>128</v>
      </c>
      <c r="EE223" s="158" t="s">
        <v>128</v>
      </c>
      <c r="EF223" s="158" t="s">
        <v>128</v>
      </c>
      <c r="EG223" s="158" t="s">
        <v>128</v>
      </c>
      <c r="EH223" s="158" t="s">
        <v>128</v>
      </c>
      <c r="EI223" s="158" t="s">
        <v>128</v>
      </c>
      <c r="EJ223" s="158" t="s">
        <v>128</v>
      </c>
      <c r="EK223" s="158" t="s">
        <v>128</v>
      </c>
      <c r="EL223" s="158" t="s">
        <v>128</v>
      </c>
      <c r="EM223" s="158" t="s">
        <v>128</v>
      </c>
      <c r="EN223" s="158" t="s">
        <v>128</v>
      </c>
      <c r="EO223" s="158" t="s">
        <v>128</v>
      </c>
      <c r="EP223" s="158" t="s">
        <v>128</v>
      </c>
      <c r="EQ223" s="158" t="s">
        <v>128</v>
      </c>
      <c r="ER223" s="158" t="s">
        <v>128</v>
      </c>
      <c r="ES223" s="158" t="s">
        <v>128</v>
      </c>
      <c r="ET223" s="158" t="s">
        <v>128</v>
      </c>
      <c r="EU223" s="158" t="s">
        <v>128</v>
      </c>
      <c r="EV223" s="158" t="s">
        <v>128</v>
      </c>
      <c r="EW223" s="158" t="s">
        <v>128</v>
      </c>
      <c r="EX223" s="158" t="s">
        <v>128</v>
      </c>
      <c r="EY223" s="158" t="s">
        <v>128</v>
      </c>
      <c r="EZ223" s="158" t="s">
        <v>128</v>
      </c>
      <c r="FA223" s="158" t="s">
        <v>128</v>
      </c>
      <c r="FB223" s="158" t="s">
        <v>128</v>
      </c>
      <c r="FC223" s="158" t="s">
        <v>128</v>
      </c>
      <c r="FD223" s="158" t="s">
        <v>128</v>
      </c>
      <c r="FE223" s="158" t="s">
        <v>128</v>
      </c>
      <c r="FF223" s="158" t="s">
        <v>128</v>
      </c>
      <c r="FG223" s="158" t="s">
        <v>128</v>
      </c>
      <c r="FH223" s="158" t="s">
        <v>128</v>
      </c>
      <c r="FI223" s="158" t="s">
        <v>128</v>
      </c>
      <c r="FJ223" s="158" t="s">
        <v>128</v>
      </c>
      <c r="FK223" s="158" t="s">
        <v>128</v>
      </c>
      <c r="FL223" s="158" t="s">
        <v>128</v>
      </c>
      <c r="FM223" s="158" t="s">
        <v>128</v>
      </c>
      <c r="FN223" s="158" t="s">
        <v>128</v>
      </c>
      <c r="FO223" s="158" t="s">
        <v>128</v>
      </c>
      <c r="FP223" s="158" t="s">
        <v>128</v>
      </c>
      <c r="FQ223" s="158" t="s">
        <v>128</v>
      </c>
      <c r="FR223" s="158" t="s">
        <v>128</v>
      </c>
      <c r="FS223" s="158" t="s">
        <v>128</v>
      </c>
      <c r="FT223" s="158" t="s">
        <v>128</v>
      </c>
      <c r="FU223" s="158" t="s">
        <v>128</v>
      </c>
      <c r="FV223" s="158" t="s">
        <v>128</v>
      </c>
      <c r="FW223" s="158" t="s">
        <v>128</v>
      </c>
      <c r="FX223" s="158" t="s">
        <v>128</v>
      </c>
      <c r="FY223" s="158" t="s">
        <v>128</v>
      </c>
      <c r="FZ223" s="158" t="s">
        <v>128</v>
      </c>
      <c r="GA223" s="158" t="s">
        <v>128</v>
      </c>
      <c r="GB223" s="158" t="s">
        <v>128</v>
      </c>
      <c r="GC223" s="158" t="s">
        <v>128</v>
      </c>
      <c r="GD223" s="158" t="s">
        <v>128</v>
      </c>
      <c r="GE223" s="158" t="s">
        <v>128</v>
      </c>
      <c r="GF223" s="158" t="s">
        <v>128</v>
      </c>
      <c r="GG223" s="158" t="s">
        <v>128</v>
      </c>
      <c r="GH223" s="158" t="s">
        <v>128</v>
      </c>
      <c r="GI223" s="158" t="s">
        <v>128</v>
      </c>
      <c r="GJ223" s="158" t="s">
        <v>128</v>
      </c>
      <c r="GK223" s="158" t="s">
        <v>128</v>
      </c>
      <c r="GL223" s="158" t="s">
        <v>128</v>
      </c>
      <c r="GM223" s="158" t="s">
        <v>128</v>
      </c>
      <c r="GN223" s="158" t="s">
        <v>128</v>
      </c>
      <c r="GO223" s="158" t="s">
        <v>128</v>
      </c>
      <c r="GP223" s="158" t="s">
        <v>128</v>
      </c>
      <c r="GQ223" s="158" t="s">
        <v>128</v>
      </c>
      <c r="GR223" s="158" t="s">
        <v>128</v>
      </c>
      <c r="GS223" s="158" t="s">
        <v>128</v>
      </c>
      <c r="GT223" s="158" t="s">
        <v>128</v>
      </c>
      <c r="GU223" s="158" t="s">
        <v>128</v>
      </c>
      <c r="GV223" s="158" t="s">
        <v>128</v>
      </c>
      <c r="GW223" s="158" t="s">
        <v>128</v>
      </c>
      <c r="GX223" s="158" t="s">
        <v>128</v>
      </c>
      <c r="GY223" s="158" t="s">
        <v>128</v>
      </c>
      <c r="GZ223" s="158" t="s">
        <v>128</v>
      </c>
      <c r="HA223" s="158" t="s">
        <v>128</v>
      </c>
      <c r="HB223" s="158" t="s">
        <v>128</v>
      </c>
      <c r="HC223" s="158" t="s">
        <v>128</v>
      </c>
      <c r="HD223" s="158" t="s">
        <v>128</v>
      </c>
      <c r="HE223" s="158" t="s">
        <v>128</v>
      </c>
      <c r="HF223" s="158" t="s">
        <v>128</v>
      </c>
      <c r="HG223" s="158" t="s">
        <v>128</v>
      </c>
      <c r="HH223" s="158" t="s">
        <v>128</v>
      </c>
      <c r="HI223" s="158" t="s">
        <v>128</v>
      </c>
      <c r="HJ223" s="158" t="s">
        <v>128</v>
      </c>
      <c r="HK223" s="158" t="s">
        <v>128</v>
      </c>
      <c r="HL223" s="158" t="s">
        <v>128</v>
      </c>
      <c r="HM223" s="158" t="s">
        <v>128</v>
      </c>
      <c r="HN223" s="158" t="s">
        <v>128</v>
      </c>
      <c r="HO223" s="158" t="s">
        <v>128</v>
      </c>
      <c r="HP223" s="158" t="s">
        <v>128</v>
      </c>
      <c r="HQ223" s="158" t="s">
        <v>128</v>
      </c>
      <c r="HR223" s="158" t="s">
        <v>128</v>
      </c>
      <c r="HS223" s="158" t="s">
        <v>128</v>
      </c>
      <c r="HT223" s="158" t="s">
        <v>128</v>
      </c>
      <c r="HU223" s="158" t="s">
        <v>128</v>
      </c>
      <c r="HV223" s="158" t="s">
        <v>128</v>
      </c>
      <c r="HW223" s="158" t="s">
        <v>128</v>
      </c>
      <c r="HX223" s="158" t="s">
        <v>128</v>
      </c>
      <c r="HY223" s="158" t="s">
        <v>128</v>
      </c>
      <c r="HZ223" s="158" t="s">
        <v>128</v>
      </c>
      <c r="IA223" s="158" t="s">
        <v>128</v>
      </c>
      <c r="IB223" s="158" t="s">
        <v>128</v>
      </c>
      <c r="IC223" s="158" t="s">
        <v>128</v>
      </c>
      <c r="ID223" s="158" t="s">
        <v>128</v>
      </c>
      <c r="IE223" s="158" t="s">
        <v>128</v>
      </c>
      <c r="IF223" s="158" t="s">
        <v>128</v>
      </c>
      <c r="IG223" s="158" t="s">
        <v>128</v>
      </c>
      <c r="IH223" s="158" t="s">
        <v>128</v>
      </c>
      <c r="II223" s="158" t="s">
        <v>128</v>
      </c>
      <c r="IJ223" s="158" t="s">
        <v>128</v>
      </c>
      <c r="IK223" s="158" t="s">
        <v>128</v>
      </c>
      <c r="IL223" s="158" t="s">
        <v>128</v>
      </c>
      <c r="IM223" s="158" t="s">
        <v>128</v>
      </c>
      <c r="IN223" s="158" t="s">
        <v>128</v>
      </c>
      <c r="IO223" s="158" t="s">
        <v>128</v>
      </c>
      <c r="IP223" s="158" t="s">
        <v>128</v>
      </c>
      <c r="IQ223" s="158" t="s">
        <v>128</v>
      </c>
      <c r="IR223" s="158" t="s">
        <v>128</v>
      </c>
      <c r="IS223" s="158" t="s">
        <v>128</v>
      </c>
      <c r="IT223" s="158" t="s">
        <v>128</v>
      </c>
      <c r="IU223" s="158" t="s">
        <v>128</v>
      </c>
      <c r="IV223" s="158" t="s">
        <v>128</v>
      </c>
      <c r="IW223" s="158" t="s">
        <v>128</v>
      </c>
      <c r="IX223" s="158" t="s">
        <v>128</v>
      </c>
      <c r="IY223" s="158" t="s">
        <v>128</v>
      </c>
      <c r="IZ223" s="158" t="s">
        <v>128</v>
      </c>
      <c r="JA223" s="158" t="s">
        <v>128</v>
      </c>
      <c r="JB223" s="158" t="s">
        <v>128</v>
      </c>
      <c r="JC223" s="158" t="s">
        <v>128</v>
      </c>
      <c r="JD223" s="158" t="s">
        <v>128</v>
      </c>
      <c r="JE223" s="158" t="s">
        <v>128</v>
      </c>
      <c r="JF223" s="158" t="s">
        <v>128</v>
      </c>
      <c r="JG223" s="158" t="s">
        <v>128</v>
      </c>
      <c r="JH223" s="158" t="s">
        <v>128</v>
      </c>
      <c r="JI223" s="158" t="s">
        <v>128</v>
      </c>
      <c r="JJ223" s="158" t="s">
        <v>128</v>
      </c>
      <c r="JK223" s="158" t="s">
        <v>128</v>
      </c>
      <c r="JL223" s="158" t="s">
        <v>128</v>
      </c>
      <c r="JM223" s="158" t="s">
        <v>128</v>
      </c>
      <c r="JN223" s="158" t="s">
        <v>128</v>
      </c>
      <c r="JO223" s="158" t="s">
        <v>128</v>
      </c>
      <c r="JP223" s="158" t="s">
        <v>128</v>
      </c>
      <c r="JQ223" s="158" t="s">
        <v>128</v>
      </c>
      <c r="JR223" s="158" t="s">
        <v>128</v>
      </c>
      <c r="JS223" s="158" t="s">
        <v>128</v>
      </c>
      <c r="JT223" s="158" t="s">
        <v>128</v>
      </c>
      <c r="JU223" s="158" t="s">
        <v>128</v>
      </c>
      <c r="JV223" s="158" t="s">
        <v>128</v>
      </c>
      <c r="JW223" s="158" t="s">
        <v>128</v>
      </c>
      <c r="JX223" s="158" t="s">
        <v>128</v>
      </c>
      <c r="JY223" s="158" t="s">
        <v>128</v>
      </c>
      <c r="JZ223" s="158" t="s">
        <v>128</v>
      </c>
      <c r="KA223" s="158" t="s">
        <v>128</v>
      </c>
      <c r="KB223" s="158" t="s">
        <v>128</v>
      </c>
      <c r="KC223" s="158" t="s">
        <v>128</v>
      </c>
      <c r="KD223" s="158" t="s">
        <v>128</v>
      </c>
      <c r="KE223" s="158" t="s">
        <v>128</v>
      </c>
      <c r="KF223" s="158" t="s">
        <v>128</v>
      </c>
      <c r="KG223" s="158" t="s">
        <v>128</v>
      </c>
      <c r="KH223" s="158" t="s">
        <v>128</v>
      </c>
      <c r="KI223" s="158" t="s">
        <v>128</v>
      </c>
      <c r="KJ223" s="158" t="s">
        <v>128</v>
      </c>
      <c r="KK223" s="158" t="s">
        <v>128</v>
      </c>
      <c r="KL223" s="158" t="s">
        <v>128</v>
      </c>
      <c r="KM223" s="158" t="s">
        <v>128</v>
      </c>
      <c r="KN223" s="158" t="s">
        <v>128</v>
      </c>
      <c r="KO223" s="158" t="s">
        <v>128</v>
      </c>
      <c r="KP223" s="158" t="s">
        <v>128</v>
      </c>
      <c r="KQ223" s="158" t="s">
        <v>128</v>
      </c>
      <c r="KR223" s="158" t="s">
        <v>128</v>
      </c>
      <c r="KS223" s="158" t="s">
        <v>128</v>
      </c>
      <c r="KT223" s="158" t="s">
        <v>128</v>
      </c>
      <c r="KU223" s="158" t="s">
        <v>128</v>
      </c>
      <c r="KV223" s="158" t="s">
        <v>128</v>
      </c>
      <c r="KW223" s="158" t="s">
        <v>128</v>
      </c>
      <c r="KX223" s="158" t="s">
        <v>128</v>
      </c>
      <c r="KY223" s="158" t="s">
        <v>128</v>
      </c>
      <c r="KZ223" s="158" t="s">
        <v>128</v>
      </c>
      <c r="LA223" s="158" t="s">
        <v>128</v>
      </c>
      <c r="LB223" s="158" t="s">
        <v>128</v>
      </c>
      <c r="LC223" s="158" t="s">
        <v>128</v>
      </c>
      <c r="LD223" s="158" t="s">
        <v>128</v>
      </c>
      <c r="LE223" s="158" t="s">
        <v>128</v>
      </c>
      <c r="LF223" s="158" t="s">
        <v>128</v>
      </c>
      <c r="LG223" s="158" t="s">
        <v>128</v>
      </c>
      <c r="LH223" s="158" t="s">
        <v>128</v>
      </c>
      <c r="LI223" s="158" t="s">
        <v>128</v>
      </c>
      <c r="LJ223" s="158" t="s">
        <v>128</v>
      </c>
      <c r="LK223" s="158" t="s">
        <v>128</v>
      </c>
      <c r="LL223" s="158" t="s">
        <v>128</v>
      </c>
      <c r="LM223" s="158" t="s">
        <v>128</v>
      </c>
      <c r="LN223" s="158" t="s">
        <v>128</v>
      </c>
      <c r="LO223" s="158" t="s">
        <v>128</v>
      </c>
      <c r="LP223" s="158" t="s">
        <v>128</v>
      </c>
      <c r="LQ223" s="158" t="s">
        <v>128</v>
      </c>
      <c r="LR223" s="158" t="s">
        <v>128</v>
      </c>
      <c r="LS223" s="158" t="s">
        <v>128</v>
      </c>
      <c r="LT223" s="158" t="s">
        <v>128</v>
      </c>
      <c r="LU223" s="158" t="s">
        <v>128</v>
      </c>
      <c r="LV223" s="158" t="s">
        <v>128</v>
      </c>
      <c r="LW223" s="158" t="s">
        <v>128</v>
      </c>
      <c r="LX223" s="158" t="s">
        <v>128</v>
      </c>
      <c r="LY223" s="158" t="s">
        <v>128</v>
      </c>
      <c r="LZ223" s="158" t="s">
        <v>128</v>
      </c>
      <c r="MA223" s="158" t="s">
        <v>128</v>
      </c>
      <c r="MB223" s="158" t="s">
        <v>128</v>
      </c>
      <c r="MC223" s="158" t="s">
        <v>128</v>
      </c>
      <c r="MD223" s="158" t="s">
        <v>128</v>
      </c>
      <c r="ME223" s="158" t="s">
        <v>128</v>
      </c>
      <c r="MF223" s="158" t="s">
        <v>128</v>
      </c>
      <c r="MG223" s="158" t="s">
        <v>128</v>
      </c>
      <c r="MH223" s="158" t="s">
        <v>128</v>
      </c>
      <c r="MI223" s="158" t="s">
        <v>128</v>
      </c>
      <c r="MJ223" s="158" t="s">
        <v>128</v>
      </c>
      <c r="MK223" s="158" t="s">
        <v>128</v>
      </c>
      <c r="ML223" s="158" t="s">
        <v>128</v>
      </c>
      <c r="MM223" s="158" t="s">
        <v>128</v>
      </c>
      <c r="MN223" s="158" t="s">
        <v>128</v>
      </c>
      <c r="MO223" s="158" t="s">
        <v>128</v>
      </c>
      <c r="MP223" s="158" t="s">
        <v>128</v>
      </c>
      <c r="MQ223" s="158" t="s">
        <v>128</v>
      </c>
      <c r="MR223" s="158" t="s">
        <v>128</v>
      </c>
      <c r="MS223" s="158" t="s">
        <v>128</v>
      </c>
      <c r="MT223" s="158" t="s">
        <v>128</v>
      </c>
      <c r="MU223" s="158" t="s">
        <v>128</v>
      </c>
      <c r="MV223" s="158" t="s">
        <v>128</v>
      </c>
      <c r="MW223" s="158" t="s">
        <v>128</v>
      </c>
      <c r="MX223" s="158" t="s">
        <v>128</v>
      </c>
      <c r="MY223" s="158" t="s">
        <v>128</v>
      </c>
      <c r="MZ223" s="158" t="s">
        <v>128</v>
      </c>
      <c r="NA223" s="158" t="s">
        <v>128</v>
      </c>
      <c r="NB223" s="158" t="s">
        <v>128</v>
      </c>
      <c r="NC223" s="158" t="s">
        <v>128</v>
      </c>
      <c r="ND223" s="158" t="s">
        <v>128</v>
      </c>
      <c r="NE223" s="158" t="s">
        <v>128</v>
      </c>
      <c r="NF223" s="158" t="s">
        <v>128</v>
      </c>
      <c r="NG223" s="158" t="s">
        <v>128</v>
      </c>
      <c r="NH223" s="158" t="s">
        <v>128</v>
      </c>
      <c r="NI223" s="158" t="s">
        <v>128</v>
      </c>
      <c r="NJ223" s="158" t="s">
        <v>128</v>
      </c>
      <c r="NK223" s="158" t="s">
        <v>128</v>
      </c>
      <c r="NL223" s="158" t="s">
        <v>128</v>
      </c>
      <c r="NM223" s="158" t="s">
        <v>128</v>
      </c>
      <c r="NN223" s="158" t="s">
        <v>128</v>
      </c>
      <c r="NO223" s="158" t="s">
        <v>128</v>
      </c>
      <c r="NP223" s="158" t="s">
        <v>128</v>
      </c>
      <c r="NQ223" s="158" t="s">
        <v>128</v>
      </c>
      <c r="NR223" s="158" t="s">
        <v>128</v>
      </c>
      <c r="NS223" s="158" t="s">
        <v>128</v>
      </c>
      <c r="NT223" s="158" t="s">
        <v>128</v>
      </c>
      <c r="NU223" s="158" t="s">
        <v>128</v>
      </c>
      <c r="NV223" s="158" t="s">
        <v>128</v>
      </c>
      <c r="NW223" s="158" t="s">
        <v>128</v>
      </c>
      <c r="NX223" s="158" t="s">
        <v>128</v>
      </c>
      <c r="NY223" s="158" t="s">
        <v>128</v>
      </c>
      <c r="NZ223" s="158" t="s">
        <v>128</v>
      </c>
      <c r="OA223" s="158" t="s">
        <v>128</v>
      </c>
      <c r="OB223" s="158" t="s">
        <v>128</v>
      </c>
      <c r="OC223" s="158" t="s">
        <v>128</v>
      </c>
      <c r="OD223" s="158" t="s">
        <v>128</v>
      </c>
      <c r="OE223" s="170" t="s">
        <v>128</v>
      </c>
      <c r="OF223" s="181"/>
      <c r="OG223" s="174">
        <f t="shared" si="1336"/>
        <v>58.930676095574839</v>
      </c>
      <c r="OH223" s="66" t="str">
        <f t="shared" si="1337"/>
        <v>kg/GJ delivered</v>
      </c>
      <c r="OI223" s="66" t="str">
        <f t="shared" si="1338"/>
        <v/>
      </c>
      <c r="OJ223" s="66" t="str">
        <f t="shared" si="1339"/>
        <v/>
      </c>
      <c r="OK223" s="66" t="str">
        <f t="shared" si="1340"/>
        <v/>
      </c>
      <c r="OL223" s="66" t="str">
        <f t="shared" si="1341"/>
        <v/>
      </c>
      <c r="OM223" s="66" t="str">
        <f t="shared" si="1342"/>
        <v/>
      </c>
      <c r="ON223" s="66" t="str">
        <f t="shared" si="1343"/>
        <v/>
      </c>
      <c r="OO223" s="66" t="str">
        <f t="shared" si="1344"/>
        <v/>
      </c>
      <c r="OP223" s="66" t="str">
        <f t="shared" si="1345"/>
        <v/>
      </c>
      <c r="OQ223" s="66" t="str">
        <f t="shared" si="1346"/>
        <v/>
      </c>
      <c r="OR223" s="66" t="str">
        <f t="shared" si="1347"/>
        <v/>
      </c>
      <c r="OS223" s="66" t="str">
        <f t="shared" si="1348"/>
        <v/>
      </c>
      <c r="OT223" s="66" t="str">
        <f t="shared" si="1349"/>
        <v/>
      </c>
      <c r="OU223" s="66" t="str">
        <f t="shared" si="1350"/>
        <v/>
      </c>
      <c r="OV223" s="66" t="str">
        <f t="shared" si="1351"/>
        <v/>
      </c>
      <c r="OW223" s="66" t="str">
        <f t="shared" si="1352"/>
        <v/>
      </c>
      <c r="OX223" s="66" t="str">
        <f t="shared" si="1353"/>
        <v/>
      </c>
      <c r="OY223" s="66" t="str">
        <f t="shared" si="1354"/>
        <v/>
      </c>
      <c r="OZ223" s="66" t="str">
        <f t="shared" si="1355"/>
        <v/>
      </c>
      <c r="PA223" s="66" t="str">
        <f t="shared" si="1356"/>
        <v/>
      </c>
      <c r="PB223" s="66" t="str">
        <f t="shared" si="1357"/>
        <v/>
      </c>
      <c r="PC223" s="66" t="str">
        <f t="shared" si="1358"/>
        <v/>
      </c>
      <c r="PD223" s="66" t="str">
        <f t="shared" si="1359"/>
        <v/>
      </c>
      <c r="PE223" s="66" t="str">
        <f t="shared" si="1360"/>
        <v/>
      </c>
      <c r="PF223" s="66" t="str">
        <f t="shared" si="1361"/>
        <v/>
      </c>
      <c r="PG223" s="66" t="str">
        <f t="shared" si="1362"/>
        <v/>
      </c>
      <c r="PH223" s="66" t="str">
        <f t="shared" si="1363"/>
        <v/>
      </c>
      <c r="PI223" s="66" t="str">
        <f t="shared" si="1364"/>
        <v/>
      </c>
      <c r="PJ223" s="66" t="str">
        <f t="shared" si="1365"/>
        <v/>
      </c>
      <c r="PK223" s="66" t="str">
        <f t="shared" si="1366"/>
        <v/>
      </c>
      <c r="PL223" s="66" t="str">
        <f t="shared" si="1367"/>
        <v/>
      </c>
      <c r="PM223" s="66" t="str">
        <f t="shared" si="1368"/>
        <v/>
      </c>
      <c r="PN223" s="66" t="str">
        <f t="shared" si="1369"/>
        <v/>
      </c>
      <c r="PO223" s="66" t="str">
        <f t="shared" si="1370"/>
        <v/>
      </c>
      <c r="PP223" s="66" t="str">
        <f t="shared" si="1371"/>
        <v/>
      </c>
      <c r="PQ223" s="66" t="str">
        <f t="shared" si="1372"/>
        <v/>
      </c>
      <c r="PR223" s="66" t="str">
        <f t="shared" si="1373"/>
        <v/>
      </c>
      <c r="PS223" s="66" t="str">
        <f t="shared" si="1374"/>
        <v/>
      </c>
      <c r="PT223" s="66" t="str">
        <f t="shared" si="1375"/>
        <v/>
      </c>
      <c r="PU223" s="66" t="str">
        <f t="shared" si="1376"/>
        <v/>
      </c>
      <c r="PV223" s="66" t="str">
        <f t="shared" si="1377"/>
        <v/>
      </c>
      <c r="PW223" s="66" t="str">
        <f t="shared" si="1378"/>
        <v/>
      </c>
      <c r="PX223" s="66" t="str">
        <f t="shared" si="1379"/>
        <v/>
      </c>
      <c r="PY223" s="66" t="str">
        <f t="shared" si="1380"/>
        <v/>
      </c>
      <c r="PZ223" s="66" t="str">
        <f t="shared" si="1381"/>
        <v/>
      </c>
      <c r="QA223" s="66" t="str">
        <f t="shared" si="1382"/>
        <v/>
      </c>
      <c r="QB223" s="66" t="str">
        <f t="shared" si="1383"/>
        <v/>
      </c>
      <c r="QC223" s="66" t="str">
        <f t="shared" si="1384"/>
        <v/>
      </c>
      <c r="QD223" s="66" t="str">
        <f t="shared" si="1385"/>
        <v/>
      </c>
      <c r="QE223" s="66" t="str">
        <f t="shared" si="1386"/>
        <v/>
      </c>
      <c r="QF223" s="66" t="str">
        <f t="shared" si="1387"/>
        <v/>
      </c>
      <c r="QG223" s="66" t="str">
        <f t="shared" si="1388"/>
        <v/>
      </c>
      <c r="QH223" s="66" t="str">
        <f t="shared" si="1389"/>
        <v/>
      </c>
      <c r="QI223" s="66" t="str">
        <f t="shared" si="1390"/>
        <v/>
      </c>
      <c r="QJ223" s="66" t="str">
        <f t="shared" si="1391"/>
        <v/>
      </c>
      <c r="QK223" s="66" t="str">
        <f t="shared" si="1392"/>
        <v/>
      </c>
      <c r="QL223" s="66" t="str">
        <f t="shared" si="1393"/>
        <v/>
      </c>
      <c r="QM223" s="66" t="str">
        <f t="shared" si="1394"/>
        <v/>
      </c>
      <c r="QN223" s="66" t="str">
        <f t="shared" si="1395"/>
        <v/>
      </c>
      <c r="QO223" s="66" t="str">
        <f t="shared" si="1396"/>
        <v/>
      </c>
      <c r="QP223" s="66" t="str">
        <f t="shared" si="1397"/>
        <v/>
      </c>
      <c r="QQ223" s="66" t="str">
        <f t="shared" si="1398"/>
        <v/>
      </c>
      <c r="QR223" s="66" t="str">
        <f t="shared" si="1399"/>
        <v/>
      </c>
      <c r="QS223" s="66" t="str">
        <f t="shared" si="1400"/>
        <v/>
      </c>
      <c r="QT223" s="66" t="str">
        <f t="shared" si="1401"/>
        <v/>
      </c>
      <c r="QU223" s="66" t="str">
        <f t="shared" si="1402"/>
        <v/>
      </c>
      <c r="QV223" s="66" t="str">
        <f t="shared" si="1403"/>
        <v/>
      </c>
      <c r="QW223" s="66" t="str">
        <f t="shared" si="1404"/>
        <v/>
      </c>
      <c r="QX223" s="66" t="str">
        <f t="shared" si="1405"/>
        <v/>
      </c>
      <c r="QY223" s="66" t="str">
        <f t="shared" si="1406"/>
        <v/>
      </c>
      <c r="QZ223" s="66" t="str">
        <f t="shared" si="1407"/>
        <v/>
      </c>
      <c r="RA223" s="66" t="str">
        <f t="shared" si="1408"/>
        <v/>
      </c>
      <c r="RB223" s="66" t="str">
        <f t="shared" si="1409"/>
        <v/>
      </c>
      <c r="RC223" s="66" t="str">
        <f t="shared" si="1410"/>
        <v/>
      </c>
      <c r="RD223" s="66" t="str">
        <f t="shared" si="1411"/>
        <v/>
      </c>
      <c r="RE223" s="66" t="str">
        <f t="shared" si="1412"/>
        <v/>
      </c>
      <c r="RF223" s="66" t="str">
        <f t="shared" si="1413"/>
        <v/>
      </c>
      <c r="RG223" s="66" t="str">
        <f t="shared" si="1414"/>
        <v/>
      </c>
      <c r="RH223" s="66" t="str">
        <f t="shared" si="1415"/>
        <v/>
      </c>
      <c r="RI223" s="66" t="str">
        <f t="shared" si="1416"/>
        <v/>
      </c>
      <c r="RJ223" s="66" t="str">
        <f t="shared" si="1417"/>
        <v/>
      </c>
      <c r="RK223" s="66" t="str">
        <f t="shared" si="1418"/>
        <v/>
      </c>
      <c r="RL223" s="66" t="str">
        <f t="shared" si="1419"/>
        <v/>
      </c>
      <c r="RM223" s="66" t="str">
        <f t="shared" si="1420"/>
        <v/>
      </c>
      <c r="RN223" s="66" t="str">
        <f t="shared" si="1421"/>
        <v/>
      </c>
      <c r="RO223" s="66" t="str">
        <f t="shared" si="1422"/>
        <v/>
      </c>
      <c r="RP223" s="66" t="str">
        <f t="shared" si="1423"/>
        <v/>
      </c>
      <c r="RQ223" s="66" t="str">
        <f t="shared" si="1424"/>
        <v/>
      </c>
      <c r="RR223" s="66" t="str">
        <f t="shared" si="1425"/>
        <v/>
      </c>
      <c r="RS223" s="66" t="str">
        <f t="shared" si="1426"/>
        <v/>
      </c>
      <c r="RT223" s="66" t="str">
        <f t="shared" si="1427"/>
        <v/>
      </c>
      <c r="RU223" s="66" t="str">
        <f t="shared" si="1428"/>
        <v/>
      </c>
      <c r="RV223" s="66" t="str">
        <f t="shared" si="1429"/>
        <v/>
      </c>
      <c r="RW223" s="66" t="str">
        <f t="shared" si="1430"/>
        <v/>
      </c>
      <c r="RX223" s="66" t="str">
        <f t="shared" si="1431"/>
        <v/>
      </c>
      <c r="RY223" s="66" t="str">
        <f t="shared" si="1432"/>
        <v/>
      </c>
      <c r="RZ223" s="66" t="str">
        <f t="shared" si="1433"/>
        <v/>
      </c>
      <c r="SA223" s="66" t="str">
        <f t="shared" si="1434"/>
        <v/>
      </c>
      <c r="SB223" s="66" t="str">
        <f t="shared" si="1435"/>
        <v/>
      </c>
      <c r="SC223" s="66" t="str">
        <f t="shared" si="1436"/>
        <v/>
      </c>
      <c r="SD223" s="66" t="str">
        <f t="shared" si="1437"/>
        <v/>
      </c>
      <c r="SE223" s="66" t="str">
        <f t="shared" si="1438"/>
        <v/>
      </c>
      <c r="SF223" s="66" t="str">
        <f t="shared" si="1439"/>
        <v/>
      </c>
      <c r="SG223" s="66" t="str">
        <f t="shared" si="1440"/>
        <v/>
      </c>
      <c r="SH223" s="66" t="str">
        <f t="shared" si="1441"/>
        <v/>
      </c>
      <c r="SI223" s="66" t="str">
        <f t="shared" si="1442"/>
        <v/>
      </c>
      <c r="SJ223" s="66" t="str">
        <f t="shared" si="1443"/>
        <v/>
      </c>
      <c r="SK223" s="66" t="str">
        <f t="shared" si="1444"/>
        <v/>
      </c>
      <c r="SL223" s="66" t="str">
        <f t="shared" si="1445"/>
        <v/>
      </c>
      <c r="SM223" s="66" t="str">
        <f t="shared" si="1446"/>
        <v/>
      </c>
      <c r="SN223" s="66" t="str">
        <f t="shared" si="1447"/>
        <v/>
      </c>
      <c r="SO223" s="66" t="str">
        <f t="shared" si="1448"/>
        <v/>
      </c>
      <c r="SP223" s="66" t="str">
        <f t="shared" si="1449"/>
        <v/>
      </c>
      <c r="SQ223" s="66" t="str">
        <f t="shared" si="1450"/>
        <v/>
      </c>
      <c r="SR223" s="66" t="str">
        <f t="shared" si="1451"/>
        <v/>
      </c>
      <c r="SS223" s="66" t="str">
        <f t="shared" si="1452"/>
        <v/>
      </c>
      <c r="ST223" s="66" t="str">
        <f t="shared" si="1453"/>
        <v/>
      </c>
      <c r="SU223" s="66" t="str">
        <f t="shared" si="1454"/>
        <v/>
      </c>
      <c r="SV223" s="66" t="str">
        <f t="shared" si="1455"/>
        <v/>
      </c>
      <c r="SW223" s="66" t="str">
        <f t="shared" si="1456"/>
        <v/>
      </c>
      <c r="SX223" s="66" t="str">
        <f t="shared" si="1457"/>
        <v/>
      </c>
      <c r="SY223" s="66" t="str">
        <f t="shared" si="1458"/>
        <v/>
      </c>
      <c r="SZ223" s="66" t="str">
        <f t="shared" si="1459"/>
        <v/>
      </c>
      <c r="TA223" s="66" t="str">
        <f t="shared" si="1460"/>
        <v/>
      </c>
      <c r="TB223" s="66" t="str">
        <f t="shared" si="1461"/>
        <v/>
      </c>
      <c r="TC223" s="66" t="str">
        <f t="shared" si="1462"/>
        <v/>
      </c>
      <c r="TD223" s="66" t="str">
        <f t="shared" si="1463"/>
        <v/>
      </c>
      <c r="TE223" s="66" t="str">
        <f t="shared" si="1464"/>
        <v/>
      </c>
      <c r="TF223" s="66" t="str">
        <f t="shared" si="1465"/>
        <v/>
      </c>
      <c r="TG223" s="66" t="str">
        <f t="shared" si="1466"/>
        <v/>
      </c>
      <c r="TH223" s="66" t="str">
        <f t="shared" si="1467"/>
        <v/>
      </c>
      <c r="TI223" s="66" t="str">
        <f t="shared" si="1468"/>
        <v/>
      </c>
      <c r="TJ223" s="66" t="str">
        <f t="shared" si="1469"/>
        <v/>
      </c>
      <c r="TK223" s="66" t="str">
        <f t="shared" si="1470"/>
        <v/>
      </c>
      <c r="TL223" s="66" t="str">
        <f t="shared" si="1471"/>
        <v/>
      </c>
      <c r="TM223" s="66" t="str">
        <f t="shared" si="1472"/>
        <v/>
      </c>
      <c r="TN223" s="66" t="str">
        <f t="shared" si="1473"/>
        <v/>
      </c>
      <c r="TO223" s="66" t="str">
        <f t="shared" si="1474"/>
        <v/>
      </c>
      <c r="TP223" s="66" t="str">
        <f t="shared" si="1475"/>
        <v/>
      </c>
      <c r="TQ223" s="66" t="str">
        <f t="shared" si="1476"/>
        <v/>
      </c>
      <c r="TR223" s="66" t="str">
        <f t="shared" si="1477"/>
        <v/>
      </c>
      <c r="TS223" s="66" t="str">
        <f t="shared" si="1478"/>
        <v/>
      </c>
      <c r="TT223" s="66" t="str">
        <f t="shared" si="1479"/>
        <v/>
      </c>
      <c r="TU223" s="66" t="str">
        <f t="shared" si="1480"/>
        <v/>
      </c>
      <c r="TV223" s="66" t="str">
        <f t="shared" si="1481"/>
        <v/>
      </c>
      <c r="TW223" s="66" t="str">
        <f t="shared" si="1482"/>
        <v/>
      </c>
      <c r="TX223" s="66" t="str">
        <f t="shared" si="1483"/>
        <v/>
      </c>
      <c r="TY223" s="66" t="str">
        <f t="shared" si="1484"/>
        <v/>
      </c>
      <c r="TZ223" s="66" t="str">
        <f t="shared" si="1485"/>
        <v/>
      </c>
      <c r="UA223" s="66" t="str">
        <f t="shared" si="1486"/>
        <v/>
      </c>
      <c r="UB223" s="66" t="str">
        <f t="shared" si="1487"/>
        <v/>
      </c>
      <c r="UC223" s="66" t="str">
        <f t="shared" si="1488"/>
        <v/>
      </c>
      <c r="UD223" s="66" t="str">
        <f t="shared" si="1489"/>
        <v/>
      </c>
      <c r="UE223" s="66" t="str">
        <f t="shared" si="1490"/>
        <v/>
      </c>
      <c r="UF223" s="66" t="str">
        <f t="shared" si="1491"/>
        <v/>
      </c>
      <c r="UG223" s="66" t="str">
        <f t="shared" si="1492"/>
        <v/>
      </c>
      <c r="UH223" s="66" t="str">
        <f t="shared" si="1493"/>
        <v/>
      </c>
      <c r="UI223" s="66" t="str">
        <f t="shared" si="1494"/>
        <v/>
      </c>
      <c r="UJ223" s="66" t="str">
        <f t="shared" si="1495"/>
        <v/>
      </c>
      <c r="UK223" s="66" t="str">
        <f t="shared" si="1496"/>
        <v/>
      </c>
      <c r="UL223" s="66" t="str">
        <f t="shared" si="1497"/>
        <v/>
      </c>
      <c r="UM223" s="66" t="str">
        <f t="shared" si="1498"/>
        <v/>
      </c>
      <c r="UN223" s="66" t="str">
        <f t="shared" si="1499"/>
        <v/>
      </c>
      <c r="UO223" s="66" t="str">
        <f t="shared" si="1500"/>
        <v/>
      </c>
      <c r="UP223" s="66" t="str">
        <f t="shared" si="1501"/>
        <v/>
      </c>
      <c r="UQ223" s="66" t="str">
        <f t="shared" si="1502"/>
        <v/>
      </c>
      <c r="UR223" s="66" t="str">
        <f t="shared" si="1503"/>
        <v/>
      </c>
      <c r="US223" s="66" t="str">
        <f t="shared" si="1504"/>
        <v/>
      </c>
      <c r="UT223" s="66" t="str">
        <f t="shared" si="1505"/>
        <v/>
      </c>
      <c r="UU223" s="66" t="str">
        <f t="shared" si="1506"/>
        <v/>
      </c>
      <c r="UV223" s="66" t="str">
        <f t="shared" si="1507"/>
        <v/>
      </c>
      <c r="UW223" s="66" t="str">
        <f t="shared" si="1508"/>
        <v/>
      </c>
      <c r="UX223" s="66" t="str">
        <f t="shared" si="1509"/>
        <v/>
      </c>
      <c r="UY223" s="66" t="str">
        <f t="shared" si="1510"/>
        <v/>
      </c>
      <c r="UZ223" s="66" t="str">
        <f t="shared" si="1511"/>
        <v/>
      </c>
      <c r="VA223" s="66" t="str">
        <f t="shared" si="1512"/>
        <v/>
      </c>
      <c r="VB223" s="66" t="str">
        <f t="shared" si="1513"/>
        <v/>
      </c>
      <c r="VC223" s="66" t="str">
        <f t="shared" si="1514"/>
        <v/>
      </c>
      <c r="VD223" s="66" t="str">
        <f t="shared" si="1515"/>
        <v/>
      </c>
      <c r="VE223" s="66" t="str">
        <f t="shared" si="1516"/>
        <v/>
      </c>
      <c r="VF223" s="66" t="str">
        <f t="shared" si="1517"/>
        <v/>
      </c>
      <c r="VG223" s="66" t="str">
        <f t="shared" si="1518"/>
        <v/>
      </c>
      <c r="VH223" s="66" t="str">
        <f t="shared" si="1519"/>
        <v/>
      </c>
      <c r="VI223" s="66" t="str">
        <f t="shared" si="1520"/>
        <v/>
      </c>
      <c r="VJ223" s="66" t="str">
        <f t="shared" si="1521"/>
        <v/>
      </c>
      <c r="VK223" s="66" t="str">
        <f t="shared" si="1522"/>
        <v/>
      </c>
      <c r="VL223" s="66" t="str">
        <f t="shared" si="1523"/>
        <v/>
      </c>
      <c r="VM223" s="66" t="str">
        <f t="shared" si="1524"/>
        <v/>
      </c>
      <c r="VN223" s="66" t="str">
        <f t="shared" si="1525"/>
        <v/>
      </c>
      <c r="VO223" s="66" t="str">
        <f t="shared" si="1526"/>
        <v/>
      </c>
      <c r="VP223" s="66" t="str">
        <f t="shared" si="1527"/>
        <v/>
      </c>
      <c r="VQ223" s="66" t="str">
        <f t="shared" si="1528"/>
        <v/>
      </c>
      <c r="VR223" s="66" t="str">
        <f t="shared" si="1529"/>
        <v/>
      </c>
      <c r="VS223" s="66" t="str">
        <f t="shared" si="1530"/>
        <v/>
      </c>
      <c r="VT223" s="66" t="str">
        <f t="shared" si="1531"/>
        <v/>
      </c>
      <c r="VU223" s="66" t="str">
        <f t="shared" si="1532"/>
        <v/>
      </c>
      <c r="VV223" s="66" t="str">
        <f t="shared" si="1533"/>
        <v/>
      </c>
      <c r="VW223" s="66" t="str">
        <f t="shared" si="1534"/>
        <v/>
      </c>
      <c r="VX223" s="66" t="str">
        <f t="shared" si="1535"/>
        <v/>
      </c>
      <c r="VY223" s="66" t="str">
        <f t="shared" si="1536"/>
        <v/>
      </c>
      <c r="VZ223" s="66" t="str">
        <f t="shared" si="1537"/>
        <v/>
      </c>
      <c r="WA223" s="66" t="str">
        <f t="shared" si="1538"/>
        <v/>
      </c>
      <c r="WB223" s="66" t="str">
        <f t="shared" si="1539"/>
        <v/>
      </c>
      <c r="WC223" s="66" t="str">
        <f t="shared" si="1540"/>
        <v/>
      </c>
      <c r="WD223" s="66" t="str">
        <f t="shared" si="1541"/>
        <v/>
      </c>
      <c r="WE223" s="66" t="str">
        <f t="shared" si="1542"/>
        <v/>
      </c>
      <c r="WF223" s="66" t="str">
        <f t="shared" si="1543"/>
        <v/>
      </c>
      <c r="WG223" s="66" t="str">
        <f t="shared" si="1544"/>
        <v/>
      </c>
      <c r="WH223" s="66" t="str">
        <f t="shared" si="1545"/>
        <v/>
      </c>
      <c r="WI223" s="66" t="str">
        <f t="shared" si="1546"/>
        <v/>
      </c>
      <c r="WJ223" s="66" t="str">
        <f t="shared" si="1547"/>
        <v/>
      </c>
      <c r="WK223" s="66" t="str">
        <f t="shared" si="1548"/>
        <v/>
      </c>
      <c r="WL223" s="66" t="str">
        <f t="shared" si="1549"/>
        <v/>
      </c>
      <c r="WM223" s="66" t="str">
        <f t="shared" si="1550"/>
        <v/>
      </c>
      <c r="WN223" s="66" t="str">
        <f t="shared" si="1551"/>
        <v/>
      </c>
      <c r="WO223" s="66" t="str">
        <f t="shared" si="1552"/>
        <v/>
      </c>
      <c r="WP223" s="66" t="str">
        <f t="shared" si="1553"/>
        <v/>
      </c>
      <c r="WQ223" s="66" t="str">
        <f t="shared" si="1554"/>
        <v/>
      </c>
      <c r="WR223" s="66" t="str">
        <f t="shared" si="1555"/>
        <v/>
      </c>
      <c r="WS223" s="66" t="str">
        <f t="shared" si="1556"/>
        <v/>
      </c>
      <c r="WT223" s="66" t="str">
        <f t="shared" si="1557"/>
        <v/>
      </c>
      <c r="WU223" s="66" t="str">
        <f t="shared" si="1558"/>
        <v/>
      </c>
      <c r="WV223" s="66" t="str">
        <f t="shared" si="1559"/>
        <v/>
      </c>
      <c r="WW223" s="66" t="str">
        <f t="shared" si="1560"/>
        <v/>
      </c>
      <c r="WX223" s="66" t="str">
        <f t="shared" si="1561"/>
        <v/>
      </c>
      <c r="WY223" s="66" t="str">
        <f t="shared" si="1562"/>
        <v/>
      </c>
      <c r="WZ223" s="66" t="str">
        <f t="shared" si="1563"/>
        <v/>
      </c>
      <c r="XA223" s="66" t="str">
        <f t="shared" si="1564"/>
        <v/>
      </c>
      <c r="XB223" s="66" t="str">
        <f t="shared" si="1565"/>
        <v/>
      </c>
      <c r="XC223" s="66" t="str">
        <f t="shared" si="1566"/>
        <v/>
      </c>
      <c r="XD223" s="66" t="str">
        <f t="shared" si="1567"/>
        <v/>
      </c>
      <c r="XE223" s="66" t="str">
        <f t="shared" si="1568"/>
        <v/>
      </c>
      <c r="XF223" s="66" t="str">
        <f t="shared" si="1569"/>
        <v/>
      </c>
      <c r="XG223" s="66" t="str">
        <f t="shared" si="1570"/>
        <v/>
      </c>
      <c r="XH223" s="66" t="str">
        <f t="shared" si="1571"/>
        <v/>
      </c>
      <c r="XI223" s="66" t="str">
        <f t="shared" si="1572"/>
        <v/>
      </c>
      <c r="XJ223" s="66" t="str">
        <f t="shared" si="1573"/>
        <v/>
      </c>
      <c r="XK223" s="66" t="str">
        <f t="shared" si="1574"/>
        <v/>
      </c>
      <c r="XL223" s="66" t="str">
        <f t="shared" si="1575"/>
        <v/>
      </c>
      <c r="XM223" s="66" t="str">
        <f t="shared" si="1576"/>
        <v/>
      </c>
      <c r="XN223" s="66" t="str">
        <f t="shared" si="1577"/>
        <v/>
      </c>
      <c r="XO223" s="66" t="str">
        <f t="shared" si="1578"/>
        <v/>
      </c>
      <c r="XP223" s="66" t="str">
        <f t="shared" si="1579"/>
        <v/>
      </c>
      <c r="XQ223" s="66" t="str">
        <f t="shared" si="1580"/>
        <v/>
      </c>
      <c r="XR223" s="66" t="str">
        <f t="shared" si="1581"/>
        <v/>
      </c>
      <c r="XS223" s="66" t="str">
        <f t="shared" si="1582"/>
        <v/>
      </c>
      <c r="XT223" s="66" t="str">
        <f t="shared" si="1583"/>
        <v/>
      </c>
      <c r="XU223" s="66" t="str">
        <f t="shared" si="1584"/>
        <v/>
      </c>
      <c r="XV223" s="66" t="str">
        <f t="shared" si="1585"/>
        <v/>
      </c>
      <c r="XW223" s="66" t="str">
        <f t="shared" si="1586"/>
        <v/>
      </c>
      <c r="XX223" s="66" t="str">
        <f t="shared" si="1587"/>
        <v/>
      </c>
      <c r="XY223" s="66" t="str">
        <f t="shared" si="1588"/>
        <v/>
      </c>
      <c r="XZ223" s="66" t="str">
        <f t="shared" si="1589"/>
        <v/>
      </c>
      <c r="YA223" s="66" t="str">
        <f t="shared" si="1590"/>
        <v/>
      </c>
      <c r="YB223" s="66" t="str">
        <f t="shared" si="1591"/>
        <v/>
      </c>
      <c r="YC223" s="66" t="str">
        <f t="shared" si="1592"/>
        <v/>
      </c>
      <c r="YD223" s="66" t="str">
        <f t="shared" si="1593"/>
        <v/>
      </c>
      <c r="YE223" s="66" t="str">
        <f t="shared" si="1594"/>
        <v/>
      </c>
      <c r="YF223" s="66" t="str">
        <f t="shared" si="1595"/>
        <v/>
      </c>
      <c r="YG223" s="66" t="str">
        <f t="shared" si="1596"/>
        <v/>
      </c>
      <c r="YH223" s="66" t="str">
        <f t="shared" si="1597"/>
        <v/>
      </c>
      <c r="YI223" s="66" t="str">
        <f t="shared" si="1598"/>
        <v/>
      </c>
      <c r="YJ223" s="66" t="str">
        <f t="shared" si="1599"/>
        <v/>
      </c>
      <c r="YK223" s="66" t="str">
        <f t="shared" si="1600"/>
        <v/>
      </c>
      <c r="YL223" s="66" t="str">
        <f t="shared" si="1601"/>
        <v/>
      </c>
      <c r="YM223" s="66" t="str">
        <f t="shared" si="1602"/>
        <v/>
      </c>
      <c r="YN223" s="66" t="str">
        <f t="shared" si="1603"/>
        <v/>
      </c>
      <c r="YO223" s="66" t="str">
        <f t="shared" si="1604"/>
        <v/>
      </c>
      <c r="YP223" s="66" t="str">
        <f t="shared" si="1605"/>
        <v/>
      </c>
      <c r="YQ223" s="66" t="str">
        <f t="shared" si="1606"/>
        <v/>
      </c>
      <c r="YR223" s="66" t="str">
        <f t="shared" si="1607"/>
        <v/>
      </c>
      <c r="YS223" s="66" t="str">
        <f t="shared" si="1608"/>
        <v/>
      </c>
      <c r="YT223" s="66" t="str">
        <f t="shared" si="1609"/>
        <v/>
      </c>
      <c r="YU223" s="66" t="str">
        <f t="shared" si="1610"/>
        <v/>
      </c>
      <c r="YV223" s="66" t="str">
        <f t="shared" si="1611"/>
        <v/>
      </c>
      <c r="YW223" s="66" t="str">
        <f t="shared" si="1612"/>
        <v/>
      </c>
      <c r="YX223" s="66" t="str">
        <f t="shared" si="1613"/>
        <v/>
      </c>
      <c r="YY223" s="66" t="str">
        <f t="shared" si="1614"/>
        <v/>
      </c>
      <c r="YZ223" s="66" t="str">
        <f t="shared" si="1615"/>
        <v/>
      </c>
      <c r="ZA223" s="66" t="str">
        <f t="shared" si="1616"/>
        <v/>
      </c>
      <c r="ZB223" s="66" t="str">
        <f t="shared" si="1617"/>
        <v/>
      </c>
      <c r="ZC223" s="66" t="str">
        <f t="shared" si="1618"/>
        <v/>
      </c>
      <c r="ZD223" s="66" t="str">
        <f t="shared" si="1619"/>
        <v/>
      </c>
      <c r="ZE223" s="66" t="str">
        <f t="shared" si="1620"/>
        <v/>
      </c>
      <c r="ZF223" s="66" t="str">
        <f t="shared" si="1621"/>
        <v/>
      </c>
      <c r="ZG223" s="66" t="str">
        <f t="shared" si="1622"/>
        <v/>
      </c>
      <c r="ZH223" s="66" t="str">
        <f t="shared" si="1623"/>
        <v/>
      </c>
      <c r="ZI223" s="66" t="str">
        <f t="shared" si="1624"/>
        <v/>
      </c>
      <c r="ZJ223" s="66" t="str">
        <f t="shared" si="1625"/>
        <v/>
      </c>
      <c r="ZK223" s="66" t="str">
        <f t="shared" si="1626"/>
        <v/>
      </c>
      <c r="ZL223" s="66" t="str">
        <f t="shared" si="1627"/>
        <v/>
      </c>
      <c r="ZM223" s="66" t="str">
        <f t="shared" si="1628"/>
        <v/>
      </c>
      <c r="ZN223" s="66" t="str">
        <f t="shared" si="1629"/>
        <v/>
      </c>
      <c r="ZO223" s="66" t="str">
        <f t="shared" si="1630"/>
        <v/>
      </c>
      <c r="ZP223" s="66" t="str">
        <f t="shared" si="1631"/>
        <v/>
      </c>
      <c r="ZQ223" s="66" t="str">
        <f t="shared" si="1632"/>
        <v/>
      </c>
      <c r="ZR223" s="66" t="str">
        <f t="shared" si="1633"/>
        <v/>
      </c>
      <c r="ZS223" s="66" t="str">
        <f t="shared" si="1634"/>
        <v/>
      </c>
      <c r="ZT223" s="66" t="str">
        <f t="shared" si="1635"/>
        <v/>
      </c>
      <c r="ZU223" s="66" t="str">
        <f t="shared" si="1636"/>
        <v/>
      </c>
      <c r="ZV223" s="66" t="str">
        <f t="shared" si="1637"/>
        <v/>
      </c>
      <c r="ZW223" s="66" t="str">
        <f t="shared" si="1638"/>
        <v/>
      </c>
      <c r="ZX223" s="66" t="str">
        <f t="shared" si="1639"/>
        <v/>
      </c>
      <c r="ZY223" s="66" t="str">
        <f t="shared" si="1640"/>
        <v/>
      </c>
      <c r="ZZ223" s="66" t="str">
        <f t="shared" si="1641"/>
        <v/>
      </c>
      <c r="AAA223" s="66" t="str">
        <f t="shared" si="1642"/>
        <v/>
      </c>
      <c r="AAB223" s="66" t="str">
        <f t="shared" si="1643"/>
        <v/>
      </c>
      <c r="AAC223" s="66" t="str">
        <f t="shared" si="1644"/>
        <v/>
      </c>
      <c r="AAD223" s="66" t="str">
        <f t="shared" si="1645"/>
        <v/>
      </c>
      <c r="AAE223" s="66" t="str">
        <f t="shared" si="1646"/>
        <v/>
      </c>
      <c r="AAF223" s="66" t="str">
        <f t="shared" si="1647"/>
        <v/>
      </c>
      <c r="AAG223" s="66" t="str">
        <f t="shared" si="1648"/>
        <v/>
      </c>
      <c r="AAH223" s="66" t="str">
        <f t="shared" si="1649"/>
        <v/>
      </c>
      <c r="AAI223" s="66" t="str">
        <f t="shared" si="1650"/>
        <v/>
      </c>
      <c r="AAJ223" s="66" t="str">
        <f t="shared" si="1651"/>
        <v/>
      </c>
      <c r="AAK223" s="66" t="str">
        <f t="shared" si="1652"/>
        <v/>
      </c>
      <c r="AAL223" s="66" t="str">
        <f t="shared" si="1653"/>
        <v/>
      </c>
      <c r="AAM223" s="66" t="str">
        <f t="shared" si="1654"/>
        <v/>
      </c>
      <c r="AAN223" s="66" t="str">
        <f t="shared" si="1655"/>
        <v/>
      </c>
      <c r="AAO223" s="66" t="str">
        <f t="shared" si="1656"/>
        <v/>
      </c>
      <c r="AAP223" s="66" t="str">
        <f t="shared" si="1657"/>
        <v/>
      </c>
      <c r="AAQ223" s="66" t="str">
        <f t="shared" si="1658"/>
        <v/>
      </c>
      <c r="AAR223" s="66" t="str">
        <f t="shared" si="1659"/>
        <v/>
      </c>
      <c r="AAS223" s="66" t="str">
        <f t="shared" si="1660"/>
        <v/>
      </c>
      <c r="AAT223" s="66" t="str">
        <f t="shared" si="1661"/>
        <v/>
      </c>
      <c r="AAU223" s="66" t="str">
        <f t="shared" si="1662"/>
        <v/>
      </c>
      <c r="AAV223" s="66" t="str">
        <f t="shared" si="1663"/>
        <v/>
      </c>
      <c r="AAW223" s="66" t="str">
        <f t="shared" si="1664"/>
        <v/>
      </c>
      <c r="AAX223" s="66" t="str">
        <f t="shared" si="1665"/>
        <v/>
      </c>
      <c r="AAY223" s="66" t="str">
        <f t="shared" si="1666"/>
        <v/>
      </c>
      <c r="AAZ223" s="66" t="str">
        <f t="shared" si="1667"/>
        <v/>
      </c>
      <c r="ABA223" s="66" t="str">
        <f t="shared" si="1668"/>
        <v/>
      </c>
      <c r="ABB223" s="66" t="str">
        <f t="shared" si="1669"/>
        <v/>
      </c>
      <c r="ABC223" s="66" t="str">
        <f t="shared" si="1670"/>
        <v/>
      </c>
      <c r="ABD223" s="66" t="str">
        <f t="shared" si="1671"/>
        <v/>
      </c>
      <c r="ABE223" s="66" t="str">
        <f t="shared" si="1672"/>
        <v/>
      </c>
      <c r="ABF223" s="66" t="str">
        <f t="shared" si="1673"/>
        <v/>
      </c>
      <c r="ABG223" s="66" t="str">
        <f t="shared" si="1674"/>
        <v/>
      </c>
      <c r="ABH223" s="66" t="str">
        <f t="shared" si="1675"/>
        <v/>
      </c>
      <c r="ABI223" s="66" t="str">
        <f t="shared" si="1676"/>
        <v/>
      </c>
      <c r="ABJ223" s="66" t="str">
        <f t="shared" si="1677"/>
        <v/>
      </c>
      <c r="ABK223" s="66" t="str">
        <f t="shared" si="1678"/>
        <v/>
      </c>
      <c r="ABL223" s="66" t="str">
        <f t="shared" si="1679"/>
        <v/>
      </c>
      <c r="ABM223" s="66" t="str">
        <f t="shared" si="1680"/>
        <v/>
      </c>
      <c r="ABN223" s="66" t="str">
        <f t="shared" si="1681"/>
        <v/>
      </c>
      <c r="ABO223" s="66" t="str">
        <f t="shared" si="1682"/>
        <v/>
      </c>
      <c r="ABP223" s="66" t="str">
        <f t="shared" si="1683"/>
        <v/>
      </c>
      <c r="ABQ223" s="66" t="str">
        <f t="shared" si="1684"/>
        <v/>
      </c>
      <c r="ABR223" s="66" t="str">
        <f t="shared" si="1685"/>
        <v/>
      </c>
      <c r="ABS223" s="66" t="str">
        <f t="shared" si="1686"/>
        <v/>
      </c>
      <c r="ABT223" s="66" t="str">
        <f t="shared" si="1687"/>
        <v/>
      </c>
      <c r="ABU223" s="66" t="str">
        <f t="shared" si="1688"/>
        <v/>
      </c>
      <c r="ABV223" s="66" t="str">
        <f t="shared" si="1689"/>
        <v/>
      </c>
      <c r="ABW223" s="66" t="str">
        <f t="shared" si="1690"/>
        <v/>
      </c>
      <c r="ABX223" s="66" t="str">
        <f t="shared" si="1691"/>
        <v/>
      </c>
      <c r="ABY223" s="66" t="str">
        <f t="shared" si="1692"/>
        <v/>
      </c>
      <c r="ABZ223" s="66" t="str">
        <f t="shared" si="1693"/>
        <v/>
      </c>
      <c r="ACA223" s="66" t="str">
        <f t="shared" si="1694"/>
        <v/>
      </c>
      <c r="ACB223" s="66" t="str">
        <f t="shared" si="1695"/>
        <v/>
      </c>
      <c r="ACC223" s="66" t="str">
        <f t="shared" si="1696"/>
        <v/>
      </c>
      <c r="ACD223" s="66" t="str">
        <f t="shared" si="1697"/>
        <v/>
      </c>
      <c r="ACE223" s="66" t="str">
        <f t="shared" si="1698"/>
        <v/>
      </c>
      <c r="ACF223" s="66" t="str">
        <f t="shared" si="1699"/>
        <v/>
      </c>
      <c r="ACG223" s="66" t="str">
        <f t="shared" si="1700"/>
        <v/>
      </c>
      <c r="ACH223" s="66" t="str">
        <f t="shared" si="1701"/>
        <v/>
      </c>
      <c r="ACI223" s="66" t="str">
        <f t="shared" si="1702"/>
        <v/>
      </c>
      <c r="ACJ223" s="66" t="str">
        <f t="shared" si="1703"/>
        <v/>
      </c>
      <c r="ACK223" s="66" t="str">
        <f t="shared" si="1704"/>
        <v/>
      </c>
      <c r="ACL223" s="66" t="str">
        <f t="shared" si="1705"/>
        <v/>
      </c>
      <c r="ACM223" s="66" t="str">
        <f t="shared" ref="ACM223:ACN223" si="1737">IF(AND(ACS$3="Unit", ACL223=""), "", IF(AND(ACS$3="Unit", ACL223="-"),"", IF(ACS$3="Unit", "kg/GJ delivered", IF(AND(NY223&lt;&gt;"", NY223&lt;&gt;"-", NX223="-"),"", IF($H223="","", IF(NX223="nd", "",IF(NX223="&lt;n.a.&gt;", "", IF(NY223="#/MJ", "", IF(NY223="kg/GJ delivered",NX223,IF(NY223="g/MJ delivered",NX223,IF(NY223="kg/MJ delivered",NX223*1000,IF(NY223="mg/MJ delivered",NX223/1000,IF(NY223="g/kg",((NX223)*(1/$I223)*(1/$H223)),IF(NY223="mg/kg",((NX223/1000)*(1/$I223)*(1/$H223)),IF(NY223="mg/MJ delivered",NX223/1000,IF(NY223="-","","Error"))))))))))))))))</f>
        <v/>
      </c>
      <c r="ACN223" s="66" t="str">
        <f t="shared" si="1737"/>
        <v/>
      </c>
      <c r="ACO223" s="66" t="str">
        <f t="shared" si="1707"/>
        <v/>
      </c>
      <c r="ACP223" s="66" t="str">
        <f t="shared" si="1708"/>
        <v/>
      </c>
      <c r="ACQ223" s="66" t="str">
        <f t="shared" si="1709"/>
        <v/>
      </c>
      <c r="ACR223" s="66" t="str">
        <f t="shared" si="1710"/>
        <v/>
      </c>
      <c r="ACS223" s="66" t="str">
        <f t="shared" si="1711"/>
        <v/>
      </c>
      <c r="ACT223" s="66" t="str">
        <f t="shared" si="1712"/>
        <v/>
      </c>
    </row>
    <row r="224" spans="2:774" ht="15.75" customHeight="1" x14ac:dyDescent="0.25">
      <c r="B224" s="66">
        <v>355</v>
      </c>
      <c r="C224" s="66" t="s">
        <v>1239</v>
      </c>
      <c r="D224" s="66" t="s">
        <v>1194</v>
      </c>
      <c r="E224" s="156" t="s">
        <v>1794</v>
      </c>
      <c r="F224" s="66" t="s">
        <v>497</v>
      </c>
      <c r="G224" s="66" t="s">
        <v>492</v>
      </c>
      <c r="H224" s="126">
        <v>0.16242500000000001</v>
      </c>
      <c r="I224" s="130">
        <f>'Heating Values'!$D$23</f>
        <v>15.3</v>
      </c>
      <c r="J224" s="66" t="str">
        <f t="shared" si="1320"/>
        <v>Firewood, Improved, CN</v>
      </c>
      <c r="K224" s="161"/>
      <c r="L224" s="161"/>
      <c r="M224" s="161"/>
      <c r="N224" s="161"/>
      <c r="O224" s="66" t="s">
        <v>1188</v>
      </c>
      <c r="P224" s="66" t="str">
        <f t="shared" si="1327"/>
        <v>CN</v>
      </c>
      <c r="Q224" s="66" t="s">
        <v>87</v>
      </c>
      <c r="R224" s="164">
        <v>170</v>
      </c>
      <c r="S224" s="158" t="s">
        <v>523</v>
      </c>
      <c r="T224" s="158" t="s">
        <v>128</v>
      </c>
      <c r="U224" s="158" t="s">
        <v>128</v>
      </c>
      <c r="V224" s="158" t="s">
        <v>128</v>
      </c>
      <c r="W224" s="158" t="s">
        <v>128</v>
      </c>
      <c r="X224" s="158" t="s">
        <v>128</v>
      </c>
      <c r="Y224" s="158" t="s">
        <v>128</v>
      </c>
      <c r="Z224" s="158" t="s">
        <v>128</v>
      </c>
      <c r="AA224" s="158" t="s">
        <v>128</v>
      </c>
      <c r="AB224" s="158" t="s">
        <v>128</v>
      </c>
      <c r="AC224" s="158" t="s">
        <v>128</v>
      </c>
      <c r="AD224" s="158" t="s">
        <v>128</v>
      </c>
      <c r="AE224" s="158" t="s">
        <v>128</v>
      </c>
      <c r="AF224" s="158" t="s">
        <v>128</v>
      </c>
      <c r="AG224" s="158" t="s">
        <v>128</v>
      </c>
      <c r="AH224" s="158" t="s">
        <v>128</v>
      </c>
      <c r="AI224" s="158" t="s">
        <v>128</v>
      </c>
      <c r="AJ224" s="158" t="s">
        <v>128</v>
      </c>
      <c r="AK224" s="158" t="s">
        <v>128</v>
      </c>
      <c r="AL224" s="158" t="s">
        <v>128</v>
      </c>
      <c r="AM224" s="158" t="s">
        <v>128</v>
      </c>
      <c r="AN224" s="158" t="s">
        <v>128</v>
      </c>
      <c r="AO224" s="158" t="s">
        <v>128</v>
      </c>
      <c r="AP224" s="158" t="s">
        <v>128</v>
      </c>
      <c r="AQ224" s="158" t="s">
        <v>128</v>
      </c>
      <c r="AR224" s="158" t="s">
        <v>128</v>
      </c>
      <c r="AS224" s="158" t="s">
        <v>128</v>
      </c>
      <c r="AT224" s="158" t="s">
        <v>128</v>
      </c>
      <c r="AU224" s="158" t="s">
        <v>128</v>
      </c>
      <c r="AV224" s="158" t="s">
        <v>128</v>
      </c>
      <c r="AW224" s="158" t="s">
        <v>128</v>
      </c>
      <c r="AX224" s="158" t="s">
        <v>128</v>
      </c>
      <c r="AY224" s="158" t="s">
        <v>128</v>
      </c>
      <c r="AZ224" s="158" t="s">
        <v>128</v>
      </c>
      <c r="BA224" s="158" t="s">
        <v>128</v>
      </c>
      <c r="BB224" s="158" t="s">
        <v>128</v>
      </c>
      <c r="BC224" s="158" t="s">
        <v>128</v>
      </c>
      <c r="BD224" s="158" t="s">
        <v>128</v>
      </c>
      <c r="BE224" s="158" t="s">
        <v>128</v>
      </c>
      <c r="BF224" s="158" t="s">
        <v>128</v>
      </c>
      <c r="BG224" s="158" t="s">
        <v>128</v>
      </c>
      <c r="BH224" s="158" t="s">
        <v>128</v>
      </c>
      <c r="BI224" s="158" t="s">
        <v>128</v>
      </c>
      <c r="BJ224" s="158" t="s">
        <v>128</v>
      </c>
      <c r="BK224" s="158" t="s">
        <v>128</v>
      </c>
      <c r="BL224" s="158" t="s">
        <v>128</v>
      </c>
      <c r="BM224" s="158" t="s">
        <v>128</v>
      </c>
      <c r="BN224" s="158" t="s">
        <v>128</v>
      </c>
      <c r="BO224" s="158" t="s">
        <v>128</v>
      </c>
      <c r="BP224" s="158" t="s">
        <v>128</v>
      </c>
      <c r="BQ224" s="158" t="s">
        <v>128</v>
      </c>
      <c r="BR224" s="158" t="s">
        <v>128</v>
      </c>
      <c r="BS224" s="158" t="s">
        <v>128</v>
      </c>
      <c r="BT224" s="158" t="s">
        <v>128</v>
      </c>
      <c r="BU224" s="158" t="s">
        <v>128</v>
      </c>
      <c r="BV224" s="158" t="s">
        <v>128</v>
      </c>
      <c r="BW224" s="158" t="s">
        <v>128</v>
      </c>
      <c r="BX224" s="158" t="s">
        <v>128</v>
      </c>
      <c r="BY224" s="158" t="s">
        <v>128</v>
      </c>
      <c r="BZ224" s="158" t="s">
        <v>128</v>
      </c>
      <c r="CA224" s="158" t="s">
        <v>128</v>
      </c>
      <c r="CB224" s="158" t="s">
        <v>128</v>
      </c>
      <c r="CC224" s="158" t="s">
        <v>128</v>
      </c>
      <c r="CD224" s="158" t="s">
        <v>128</v>
      </c>
      <c r="CE224" s="158" t="s">
        <v>128</v>
      </c>
      <c r="CF224" s="158" t="s">
        <v>128</v>
      </c>
      <c r="CG224" s="158" t="s">
        <v>128</v>
      </c>
      <c r="CH224" s="158" t="s">
        <v>128</v>
      </c>
      <c r="CI224" s="158" t="s">
        <v>128</v>
      </c>
      <c r="CJ224" s="158" t="s">
        <v>128</v>
      </c>
      <c r="CK224" s="158" t="s">
        <v>128</v>
      </c>
      <c r="CL224" s="158" t="s">
        <v>128</v>
      </c>
      <c r="CM224" s="158" t="s">
        <v>128</v>
      </c>
      <c r="CN224" s="158" t="s">
        <v>128</v>
      </c>
      <c r="CO224" s="158" t="s">
        <v>128</v>
      </c>
      <c r="CP224" s="158" t="s">
        <v>128</v>
      </c>
      <c r="CQ224" s="158" t="s">
        <v>128</v>
      </c>
      <c r="CR224" s="158" t="s">
        <v>128</v>
      </c>
      <c r="CS224" s="158" t="s">
        <v>128</v>
      </c>
      <c r="CT224" s="158" t="s">
        <v>128</v>
      </c>
      <c r="CU224" s="158" t="s">
        <v>128</v>
      </c>
      <c r="CV224" s="158" t="s">
        <v>128</v>
      </c>
      <c r="CW224" s="158" t="s">
        <v>128</v>
      </c>
      <c r="CX224" s="158" t="s">
        <v>128</v>
      </c>
      <c r="CY224" s="158" t="s">
        <v>128</v>
      </c>
      <c r="CZ224" s="158" t="s">
        <v>128</v>
      </c>
      <c r="DA224" s="158" t="s">
        <v>128</v>
      </c>
      <c r="DB224" s="158" t="s">
        <v>128</v>
      </c>
      <c r="DC224" s="158" t="s">
        <v>128</v>
      </c>
      <c r="DD224" s="158" t="s">
        <v>128</v>
      </c>
      <c r="DE224" s="158" t="s">
        <v>128</v>
      </c>
      <c r="DF224" s="158" t="s">
        <v>128</v>
      </c>
      <c r="DG224" s="158" t="s">
        <v>128</v>
      </c>
      <c r="DH224" s="158" t="s">
        <v>128</v>
      </c>
      <c r="DI224" s="158" t="s">
        <v>128</v>
      </c>
      <c r="DJ224" s="158" t="s">
        <v>128</v>
      </c>
      <c r="DK224" s="158" t="s">
        <v>128</v>
      </c>
      <c r="DL224" s="158" t="s">
        <v>128</v>
      </c>
      <c r="DM224" s="158" t="s">
        <v>128</v>
      </c>
      <c r="DN224" s="158" t="s">
        <v>128</v>
      </c>
      <c r="DO224" s="158" t="s">
        <v>128</v>
      </c>
      <c r="DP224" s="158" t="s">
        <v>128</v>
      </c>
      <c r="DQ224" s="158" t="s">
        <v>128</v>
      </c>
      <c r="DR224" s="158" t="s">
        <v>128</v>
      </c>
      <c r="DS224" s="158" t="s">
        <v>128</v>
      </c>
      <c r="DT224" s="158" t="s">
        <v>128</v>
      </c>
      <c r="DU224" s="158" t="s">
        <v>128</v>
      </c>
      <c r="DV224" s="158" t="s">
        <v>128</v>
      </c>
      <c r="DW224" s="158" t="s">
        <v>128</v>
      </c>
      <c r="DX224" s="158" t="s">
        <v>128</v>
      </c>
      <c r="DY224" s="158" t="s">
        <v>128</v>
      </c>
      <c r="DZ224" s="158" t="s">
        <v>128</v>
      </c>
      <c r="EA224" s="158" t="s">
        <v>128</v>
      </c>
      <c r="EB224" s="158" t="s">
        <v>128</v>
      </c>
      <c r="EC224" s="158" t="s">
        <v>128</v>
      </c>
      <c r="ED224" s="158" t="s">
        <v>128</v>
      </c>
      <c r="EE224" s="158" t="s">
        <v>128</v>
      </c>
      <c r="EF224" s="158" t="s">
        <v>128</v>
      </c>
      <c r="EG224" s="158" t="s">
        <v>128</v>
      </c>
      <c r="EH224" s="158" t="s">
        <v>128</v>
      </c>
      <c r="EI224" s="158" t="s">
        <v>128</v>
      </c>
      <c r="EJ224" s="158" t="s">
        <v>128</v>
      </c>
      <c r="EK224" s="158" t="s">
        <v>128</v>
      </c>
      <c r="EL224" s="158" t="s">
        <v>128</v>
      </c>
      <c r="EM224" s="158" t="s">
        <v>128</v>
      </c>
      <c r="EN224" s="158" t="s">
        <v>128</v>
      </c>
      <c r="EO224" s="158" t="s">
        <v>128</v>
      </c>
      <c r="EP224" s="158" t="s">
        <v>128</v>
      </c>
      <c r="EQ224" s="158" t="s">
        <v>128</v>
      </c>
      <c r="ER224" s="158" t="s">
        <v>128</v>
      </c>
      <c r="ES224" s="158" t="s">
        <v>128</v>
      </c>
      <c r="ET224" s="158" t="s">
        <v>128</v>
      </c>
      <c r="EU224" s="158" t="s">
        <v>128</v>
      </c>
      <c r="EV224" s="158" t="s">
        <v>128</v>
      </c>
      <c r="EW224" s="158" t="s">
        <v>128</v>
      </c>
      <c r="EX224" s="158" t="s">
        <v>128</v>
      </c>
      <c r="EY224" s="158" t="s">
        <v>128</v>
      </c>
      <c r="EZ224" s="158" t="s">
        <v>128</v>
      </c>
      <c r="FA224" s="158" t="s">
        <v>128</v>
      </c>
      <c r="FB224" s="158" t="s">
        <v>128</v>
      </c>
      <c r="FC224" s="158" t="s">
        <v>128</v>
      </c>
      <c r="FD224" s="158" t="s">
        <v>128</v>
      </c>
      <c r="FE224" s="158" t="s">
        <v>128</v>
      </c>
      <c r="FF224" s="158" t="s">
        <v>128</v>
      </c>
      <c r="FG224" s="158" t="s">
        <v>128</v>
      </c>
      <c r="FH224" s="158" t="s">
        <v>128</v>
      </c>
      <c r="FI224" s="158" t="s">
        <v>128</v>
      </c>
      <c r="FJ224" s="158" t="s">
        <v>128</v>
      </c>
      <c r="FK224" s="158" t="s">
        <v>128</v>
      </c>
      <c r="FL224" s="158" t="s">
        <v>128</v>
      </c>
      <c r="FM224" s="158" t="s">
        <v>128</v>
      </c>
      <c r="FN224" s="158" t="s">
        <v>128</v>
      </c>
      <c r="FO224" s="158" t="s">
        <v>128</v>
      </c>
      <c r="FP224" s="158" t="s">
        <v>128</v>
      </c>
      <c r="FQ224" s="158" t="s">
        <v>128</v>
      </c>
      <c r="FR224" s="158" t="s">
        <v>128</v>
      </c>
      <c r="FS224" s="158" t="s">
        <v>128</v>
      </c>
      <c r="FT224" s="158" t="s">
        <v>128</v>
      </c>
      <c r="FU224" s="158" t="s">
        <v>128</v>
      </c>
      <c r="FV224" s="158" t="s">
        <v>128</v>
      </c>
      <c r="FW224" s="158" t="s">
        <v>128</v>
      </c>
      <c r="FX224" s="158" t="s">
        <v>128</v>
      </c>
      <c r="FY224" s="158" t="s">
        <v>128</v>
      </c>
      <c r="FZ224" s="158" t="s">
        <v>128</v>
      </c>
      <c r="GA224" s="158" t="s">
        <v>128</v>
      </c>
      <c r="GB224" s="158" t="s">
        <v>128</v>
      </c>
      <c r="GC224" s="158" t="s">
        <v>128</v>
      </c>
      <c r="GD224" s="158" t="s">
        <v>128</v>
      </c>
      <c r="GE224" s="158" t="s">
        <v>128</v>
      </c>
      <c r="GF224" s="158" t="s">
        <v>128</v>
      </c>
      <c r="GG224" s="158" t="s">
        <v>128</v>
      </c>
      <c r="GH224" s="158" t="s">
        <v>128</v>
      </c>
      <c r="GI224" s="158" t="s">
        <v>128</v>
      </c>
      <c r="GJ224" s="158" t="s">
        <v>128</v>
      </c>
      <c r="GK224" s="158" t="s">
        <v>128</v>
      </c>
      <c r="GL224" s="158" t="s">
        <v>128</v>
      </c>
      <c r="GM224" s="158" t="s">
        <v>128</v>
      </c>
      <c r="GN224" s="158" t="s">
        <v>128</v>
      </c>
      <c r="GO224" s="158" t="s">
        <v>128</v>
      </c>
      <c r="GP224" s="158" t="s">
        <v>128</v>
      </c>
      <c r="GQ224" s="158" t="s">
        <v>128</v>
      </c>
      <c r="GR224" s="158" t="s">
        <v>128</v>
      </c>
      <c r="GS224" s="158" t="s">
        <v>128</v>
      </c>
      <c r="GT224" s="158" t="s">
        <v>128</v>
      </c>
      <c r="GU224" s="158" t="s">
        <v>128</v>
      </c>
      <c r="GV224" s="158" t="s">
        <v>128</v>
      </c>
      <c r="GW224" s="158" t="s">
        <v>128</v>
      </c>
      <c r="GX224" s="158" t="s">
        <v>128</v>
      </c>
      <c r="GY224" s="158" t="s">
        <v>128</v>
      </c>
      <c r="GZ224" s="158" t="s">
        <v>128</v>
      </c>
      <c r="HA224" s="158" t="s">
        <v>128</v>
      </c>
      <c r="HB224" s="158" t="s">
        <v>128</v>
      </c>
      <c r="HC224" s="158" t="s">
        <v>128</v>
      </c>
      <c r="HD224" s="158" t="s">
        <v>128</v>
      </c>
      <c r="HE224" s="158" t="s">
        <v>128</v>
      </c>
      <c r="HF224" s="158" t="s">
        <v>128</v>
      </c>
      <c r="HG224" s="158" t="s">
        <v>128</v>
      </c>
      <c r="HH224" s="158" t="s">
        <v>128</v>
      </c>
      <c r="HI224" s="158" t="s">
        <v>128</v>
      </c>
      <c r="HJ224" s="158" t="s">
        <v>128</v>
      </c>
      <c r="HK224" s="158" t="s">
        <v>128</v>
      </c>
      <c r="HL224" s="158" t="s">
        <v>128</v>
      </c>
      <c r="HM224" s="158" t="s">
        <v>128</v>
      </c>
      <c r="HN224" s="158" t="s">
        <v>128</v>
      </c>
      <c r="HO224" s="158" t="s">
        <v>128</v>
      </c>
      <c r="HP224" s="158" t="s">
        <v>128</v>
      </c>
      <c r="HQ224" s="158" t="s">
        <v>128</v>
      </c>
      <c r="HR224" s="158" t="s">
        <v>128</v>
      </c>
      <c r="HS224" s="158" t="s">
        <v>128</v>
      </c>
      <c r="HT224" s="158" t="s">
        <v>128</v>
      </c>
      <c r="HU224" s="158" t="s">
        <v>128</v>
      </c>
      <c r="HV224" s="158" t="s">
        <v>128</v>
      </c>
      <c r="HW224" s="158" t="s">
        <v>128</v>
      </c>
      <c r="HX224" s="158" t="s">
        <v>128</v>
      </c>
      <c r="HY224" s="158" t="s">
        <v>128</v>
      </c>
      <c r="HZ224" s="158" t="s">
        <v>128</v>
      </c>
      <c r="IA224" s="158" t="s">
        <v>128</v>
      </c>
      <c r="IB224" s="158" t="s">
        <v>128</v>
      </c>
      <c r="IC224" s="158" t="s">
        <v>128</v>
      </c>
      <c r="ID224" s="158" t="s">
        <v>128</v>
      </c>
      <c r="IE224" s="158" t="s">
        <v>128</v>
      </c>
      <c r="IF224" s="158" t="s">
        <v>128</v>
      </c>
      <c r="IG224" s="158" t="s">
        <v>128</v>
      </c>
      <c r="IH224" s="158" t="s">
        <v>128</v>
      </c>
      <c r="II224" s="158" t="s">
        <v>128</v>
      </c>
      <c r="IJ224" s="158" t="s">
        <v>128</v>
      </c>
      <c r="IK224" s="158" t="s">
        <v>128</v>
      </c>
      <c r="IL224" s="158" t="s">
        <v>128</v>
      </c>
      <c r="IM224" s="158" t="s">
        <v>128</v>
      </c>
      <c r="IN224" s="158" t="s">
        <v>128</v>
      </c>
      <c r="IO224" s="158" t="s">
        <v>128</v>
      </c>
      <c r="IP224" s="158" t="s">
        <v>128</v>
      </c>
      <c r="IQ224" s="158" t="s">
        <v>128</v>
      </c>
      <c r="IR224" s="158" t="s">
        <v>128</v>
      </c>
      <c r="IS224" s="158" t="s">
        <v>128</v>
      </c>
      <c r="IT224" s="158" t="s">
        <v>128</v>
      </c>
      <c r="IU224" s="158" t="s">
        <v>128</v>
      </c>
      <c r="IV224" s="158" t="s">
        <v>128</v>
      </c>
      <c r="IW224" s="158" t="s">
        <v>128</v>
      </c>
      <c r="IX224" s="158" t="s">
        <v>128</v>
      </c>
      <c r="IY224" s="158" t="s">
        <v>128</v>
      </c>
      <c r="IZ224" s="158" t="s">
        <v>128</v>
      </c>
      <c r="JA224" s="158" t="s">
        <v>128</v>
      </c>
      <c r="JB224" s="158" t="s">
        <v>128</v>
      </c>
      <c r="JC224" s="158" t="s">
        <v>128</v>
      </c>
      <c r="JD224" s="158" t="s">
        <v>128</v>
      </c>
      <c r="JE224" s="158" t="s">
        <v>128</v>
      </c>
      <c r="JF224" s="158" t="s">
        <v>128</v>
      </c>
      <c r="JG224" s="158" t="s">
        <v>128</v>
      </c>
      <c r="JH224" s="158" t="s">
        <v>128</v>
      </c>
      <c r="JI224" s="158" t="s">
        <v>128</v>
      </c>
      <c r="JJ224" s="158" t="s">
        <v>128</v>
      </c>
      <c r="JK224" s="158" t="s">
        <v>128</v>
      </c>
      <c r="JL224" s="158" t="s">
        <v>128</v>
      </c>
      <c r="JM224" s="158" t="s">
        <v>128</v>
      </c>
      <c r="JN224" s="158" t="s">
        <v>128</v>
      </c>
      <c r="JO224" s="158" t="s">
        <v>128</v>
      </c>
      <c r="JP224" s="158" t="s">
        <v>128</v>
      </c>
      <c r="JQ224" s="158" t="s">
        <v>128</v>
      </c>
      <c r="JR224" s="158" t="s">
        <v>128</v>
      </c>
      <c r="JS224" s="158" t="s">
        <v>128</v>
      </c>
      <c r="JT224" s="158" t="s">
        <v>128</v>
      </c>
      <c r="JU224" s="158" t="s">
        <v>128</v>
      </c>
      <c r="JV224" s="158" t="s">
        <v>128</v>
      </c>
      <c r="JW224" s="158" t="s">
        <v>128</v>
      </c>
      <c r="JX224" s="158" t="s">
        <v>128</v>
      </c>
      <c r="JY224" s="158" t="s">
        <v>128</v>
      </c>
      <c r="JZ224" s="158" t="s">
        <v>128</v>
      </c>
      <c r="KA224" s="158" t="s">
        <v>128</v>
      </c>
      <c r="KB224" s="158" t="s">
        <v>128</v>
      </c>
      <c r="KC224" s="158" t="s">
        <v>128</v>
      </c>
      <c r="KD224" s="158" t="s">
        <v>128</v>
      </c>
      <c r="KE224" s="158" t="s">
        <v>128</v>
      </c>
      <c r="KF224" s="158" t="s">
        <v>128</v>
      </c>
      <c r="KG224" s="158" t="s">
        <v>128</v>
      </c>
      <c r="KH224" s="158" t="s">
        <v>128</v>
      </c>
      <c r="KI224" s="158" t="s">
        <v>128</v>
      </c>
      <c r="KJ224" s="158" t="s">
        <v>128</v>
      </c>
      <c r="KK224" s="158" t="s">
        <v>128</v>
      </c>
      <c r="KL224" s="158" t="s">
        <v>128</v>
      </c>
      <c r="KM224" s="158" t="s">
        <v>128</v>
      </c>
      <c r="KN224" s="158" t="s">
        <v>128</v>
      </c>
      <c r="KO224" s="158" t="s">
        <v>128</v>
      </c>
      <c r="KP224" s="158" t="s">
        <v>128</v>
      </c>
      <c r="KQ224" s="158" t="s">
        <v>128</v>
      </c>
      <c r="KR224" s="158" t="s">
        <v>128</v>
      </c>
      <c r="KS224" s="158" t="s">
        <v>128</v>
      </c>
      <c r="KT224" s="158" t="s">
        <v>128</v>
      </c>
      <c r="KU224" s="158" t="s">
        <v>128</v>
      </c>
      <c r="KV224" s="158" t="s">
        <v>128</v>
      </c>
      <c r="KW224" s="158" t="s">
        <v>128</v>
      </c>
      <c r="KX224" s="158" t="s">
        <v>128</v>
      </c>
      <c r="KY224" s="158" t="s">
        <v>128</v>
      </c>
      <c r="KZ224" s="158" t="s">
        <v>128</v>
      </c>
      <c r="LA224" s="158" t="s">
        <v>128</v>
      </c>
      <c r="LB224" s="158" t="s">
        <v>128</v>
      </c>
      <c r="LC224" s="158" t="s">
        <v>128</v>
      </c>
      <c r="LD224" s="158" t="s">
        <v>128</v>
      </c>
      <c r="LE224" s="158" t="s">
        <v>128</v>
      </c>
      <c r="LF224" s="158" t="s">
        <v>128</v>
      </c>
      <c r="LG224" s="158" t="s">
        <v>128</v>
      </c>
      <c r="LH224" s="158" t="s">
        <v>128</v>
      </c>
      <c r="LI224" s="158" t="s">
        <v>128</v>
      </c>
      <c r="LJ224" s="158" t="s">
        <v>128</v>
      </c>
      <c r="LK224" s="158" t="s">
        <v>128</v>
      </c>
      <c r="LL224" s="158" t="s">
        <v>128</v>
      </c>
      <c r="LM224" s="158" t="s">
        <v>128</v>
      </c>
      <c r="LN224" s="158" t="s">
        <v>128</v>
      </c>
      <c r="LO224" s="158" t="s">
        <v>128</v>
      </c>
      <c r="LP224" s="158" t="s">
        <v>128</v>
      </c>
      <c r="LQ224" s="158" t="s">
        <v>128</v>
      </c>
      <c r="LR224" s="158" t="s">
        <v>128</v>
      </c>
      <c r="LS224" s="158" t="s">
        <v>128</v>
      </c>
      <c r="LT224" s="158" t="s">
        <v>128</v>
      </c>
      <c r="LU224" s="158" t="s">
        <v>128</v>
      </c>
      <c r="LV224" s="158" t="s">
        <v>128</v>
      </c>
      <c r="LW224" s="158" t="s">
        <v>128</v>
      </c>
      <c r="LX224" s="158" t="s">
        <v>128</v>
      </c>
      <c r="LY224" s="158" t="s">
        <v>128</v>
      </c>
      <c r="LZ224" s="158" t="s">
        <v>128</v>
      </c>
      <c r="MA224" s="158" t="s">
        <v>128</v>
      </c>
      <c r="MB224" s="158" t="s">
        <v>128</v>
      </c>
      <c r="MC224" s="158" t="s">
        <v>128</v>
      </c>
      <c r="MD224" s="158" t="s">
        <v>128</v>
      </c>
      <c r="ME224" s="158" t="s">
        <v>128</v>
      </c>
      <c r="MF224" s="158" t="s">
        <v>128</v>
      </c>
      <c r="MG224" s="158" t="s">
        <v>128</v>
      </c>
      <c r="MH224" s="158" t="s">
        <v>128</v>
      </c>
      <c r="MI224" s="158" t="s">
        <v>128</v>
      </c>
      <c r="MJ224" s="158" t="s">
        <v>128</v>
      </c>
      <c r="MK224" s="158" t="s">
        <v>128</v>
      </c>
      <c r="ML224" s="158" t="s">
        <v>128</v>
      </c>
      <c r="MM224" s="158" t="s">
        <v>128</v>
      </c>
      <c r="MN224" s="158" t="s">
        <v>128</v>
      </c>
      <c r="MO224" s="158" t="s">
        <v>128</v>
      </c>
      <c r="MP224" s="158" t="s">
        <v>128</v>
      </c>
      <c r="MQ224" s="158" t="s">
        <v>128</v>
      </c>
      <c r="MR224" s="158" t="s">
        <v>128</v>
      </c>
      <c r="MS224" s="158" t="s">
        <v>128</v>
      </c>
      <c r="MT224" s="158" t="s">
        <v>128</v>
      </c>
      <c r="MU224" s="158" t="s">
        <v>128</v>
      </c>
      <c r="MV224" s="158" t="s">
        <v>128</v>
      </c>
      <c r="MW224" s="158" t="s">
        <v>128</v>
      </c>
      <c r="MX224" s="158" t="s">
        <v>128</v>
      </c>
      <c r="MY224" s="158" t="s">
        <v>128</v>
      </c>
      <c r="MZ224" s="158" t="s">
        <v>128</v>
      </c>
      <c r="NA224" s="158" t="s">
        <v>128</v>
      </c>
      <c r="NB224" s="158" t="s">
        <v>128</v>
      </c>
      <c r="NC224" s="158" t="s">
        <v>128</v>
      </c>
      <c r="ND224" s="158" t="s">
        <v>128</v>
      </c>
      <c r="NE224" s="158" t="s">
        <v>128</v>
      </c>
      <c r="NF224" s="158" t="s">
        <v>128</v>
      </c>
      <c r="NG224" s="158" t="s">
        <v>128</v>
      </c>
      <c r="NH224" s="158" t="s">
        <v>128</v>
      </c>
      <c r="NI224" s="158" t="s">
        <v>128</v>
      </c>
      <c r="NJ224" s="158" t="s">
        <v>128</v>
      </c>
      <c r="NK224" s="158" t="s">
        <v>128</v>
      </c>
      <c r="NL224" s="158" t="s">
        <v>128</v>
      </c>
      <c r="NM224" s="158" t="s">
        <v>128</v>
      </c>
      <c r="NN224" s="158" t="s">
        <v>128</v>
      </c>
      <c r="NO224" s="158" t="s">
        <v>128</v>
      </c>
      <c r="NP224" s="158" t="s">
        <v>128</v>
      </c>
      <c r="NQ224" s="158" t="s">
        <v>128</v>
      </c>
      <c r="NR224" s="158" t="s">
        <v>128</v>
      </c>
      <c r="NS224" s="158" t="s">
        <v>128</v>
      </c>
      <c r="NT224" s="158" t="s">
        <v>128</v>
      </c>
      <c r="NU224" s="158" t="s">
        <v>128</v>
      </c>
      <c r="NV224" s="158" t="s">
        <v>128</v>
      </c>
      <c r="NW224" s="158" t="s">
        <v>128</v>
      </c>
      <c r="NX224" s="158" t="s">
        <v>128</v>
      </c>
      <c r="NY224" s="158" t="s">
        <v>128</v>
      </c>
      <c r="NZ224" s="158" t="s">
        <v>128</v>
      </c>
      <c r="OA224" s="158" t="s">
        <v>128</v>
      </c>
      <c r="OB224" s="158" t="s">
        <v>128</v>
      </c>
      <c r="OC224" s="158" t="s">
        <v>128</v>
      </c>
      <c r="OD224" s="158" t="s">
        <v>128</v>
      </c>
      <c r="OE224" s="170" t="s">
        <v>128</v>
      </c>
      <c r="OF224" s="181"/>
      <c r="OG224" s="174">
        <f t="shared" si="1336"/>
        <v>68.407641133514616</v>
      </c>
      <c r="OH224" s="66" t="str">
        <f t="shared" si="1337"/>
        <v>kg/GJ delivered</v>
      </c>
      <c r="OI224" s="66" t="str">
        <f t="shared" si="1338"/>
        <v/>
      </c>
      <c r="OJ224" s="66" t="str">
        <f t="shared" si="1339"/>
        <v/>
      </c>
      <c r="OK224" s="66" t="str">
        <f t="shared" si="1340"/>
        <v/>
      </c>
      <c r="OL224" s="66" t="str">
        <f t="shared" si="1341"/>
        <v/>
      </c>
      <c r="OM224" s="66" t="str">
        <f t="shared" si="1342"/>
        <v/>
      </c>
      <c r="ON224" s="66" t="str">
        <f t="shared" si="1343"/>
        <v/>
      </c>
      <c r="OO224" s="66" t="str">
        <f t="shared" si="1344"/>
        <v/>
      </c>
      <c r="OP224" s="66" t="str">
        <f t="shared" si="1345"/>
        <v/>
      </c>
      <c r="OQ224" s="66" t="str">
        <f t="shared" si="1346"/>
        <v/>
      </c>
      <c r="OR224" s="66" t="str">
        <f t="shared" si="1347"/>
        <v/>
      </c>
      <c r="OS224" s="66" t="str">
        <f t="shared" si="1348"/>
        <v/>
      </c>
      <c r="OT224" s="66" t="str">
        <f t="shared" si="1349"/>
        <v/>
      </c>
      <c r="OU224" s="66" t="str">
        <f t="shared" si="1350"/>
        <v/>
      </c>
      <c r="OV224" s="66" t="str">
        <f t="shared" si="1351"/>
        <v/>
      </c>
      <c r="OW224" s="66" t="str">
        <f t="shared" si="1352"/>
        <v/>
      </c>
      <c r="OX224" s="66" t="str">
        <f t="shared" si="1353"/>
        <v/>
      </c>
      <c r="OY224" s="66" t="str">
        <f t="shared" si="1354"/>
        <v/>
      </c>
      <c r="OZ224" s="66" t="str">
        <f t="shared" si="1355"/>
        <v/>
      </c>
      <c r="PA224" s="66" t="str">
        <f t="shared" si="1356"/>
        <v/>
      </c>
      <c r="PB224" s="66" t="str">
        <f t="shared" si="1357"/>
        <v/>
      </c>
      <c r="PC224" s="66" t="str">
        <f t="shared" si="1358"/>
        <v/>
      </c>
      <c r="PD224" s="66" t="str">
        <f t="shared" si="1359"/>
        <v/>
      </c>
      <c r="PE224" s="66" t="str">
        <f t="shared" si="1360"/>
        <v/>
      </c>
      <c r="PF224" s="66" t="str">
        <f t="shared" si="1361"/>
        <v/>
      </c>
      <c r="PG224" s="66" t="str">
        <f t="shared" si="1362"/>
        <v/>
      </c>
      <c r="PH224" s="66" t="str">
        <f t="shared" si="1363"/>
        <v/>
      </c>
      <c r="PI224" s="66" t="str">
        <f t="shared" si="1364"/>
        <v/>
      </c>
      <c r="PJ224" s="66" t="str">
        <f t="shared" si="1365"/>
        <v/>
      </c>
      <c r="PK224" s="66" t="str">
        <f t="shared" si="1366"/>
        <v/>
      </c>
      <c r="PL224" s="66" t="str">
        <f t="shared" si="1367"/>
        <v/>
      </c>
      <c r="PM224" s="66" t="str">
        <f t="shared" si="1368"/>
        <v/>
      </c>
      <c r="PN224" s="66" t="str">
        <f t="shared" si="1369"/>
        <v/>
      </c>
      <c r="PO224" s="66" t="str">
        <f t="shared" si="1370"/>
        <v/>
      </c>
      <c r="PP224" s="66" t="str">
        <f t="shared" si="1371"/>
        <v/>
      </c>
      <c r="PQ224" s="66" t="str">
        <f t="shared" si="1372"/>
        <v/>
      </c>
      <c r="PR224" s="66" t="str">
        <f t="shared" si="1373"/>
        <v/>
      </c>
      <c r="PS224" s="66" t="str">
        <f t="shared" si="1374"/>
        <v/>
      </c>
      <c r="PT224" s="66" t="str">
        <f t="shared" si="1375"/>
        <v/>
      </c>
      <c r="PU224" s="66" t="str">
        <f t="shared" si="1376"/>
        <v/>
      </c>
      <c r="PV224" s="66" t="str">
        <f t="shared" si="1377"/>
        <v/>
      </c>
      <c r="PW224" s="66" t="str">
        <f t="shared" si="1378"/>
        <v/>
      </c>
      <c r="PX224" s="66" t="str">
        <f t="shared" si="1379"/>
        <v/>
      </c>
      <c r="PY224" s="66" t="str">
        <f t="shared" si="1380"/>
        <v/>
      </c>
      <c r="PZ224" s="66" t="str">
        <f t="shared" si="1381"/>
        <v/>
      </c>
      <c r="QA224" s="66" t="str">
        <f t="shared" si="1382"/>
        <v/>
      </c>
      <c r="QB224" s="66" t="str">
        <f t="shared" si="1383"/>
        <v/>
      </c>
      <c r="QC224" s="66" t="str">
        <f t="shared" si="1384"/>
        <v/>
      </c>
      <c r="QD224" s="66" t="str">
        <f t="shared" si="1385"/>
        <v/>
      </c>
      <c r="QE224" s="66" t="str">
        <f t="shared" si="1386"/>
        <v/>
      </c>
      <c r="QF224" s="66" t="str">
        <f t="shared" si="1387"/>
        <v/>
      </c>
      <c r="QG224" s="66" t="str">
        <f t="shared" si="1388"/>
        <v/>
      </c>
      <c r="QH224" s="66" t="str">
        <f t="shared" si="1389"/>
        <v/>
      </c>
      <c r="QI224" s="66" t="str">
        <f t="shared" si="1390"/>
        <v/>
      </c>
      <c r="QJ224" s="66" t="str">
        <f t="shared" si="1391"/>
        <v/>
      </c>
      <c r="QK224" s="66" t="str">
        <f t="shared" si="1392"/>
        <v/>
      </c>
      <c r="QL224" s="66" t="str">
        <f t="shared" si="1393"/>
        <v/>
      </c>
      <c r="QM224" s="66" t="str">
        <f t="shared" si="1394"/>
        <v/>
      </c>
      <c r="QN224" s="66" t="str">
        <f t="shared" si="1395"/>
        <v/>
      </c>
      <c r="QO224" s="66" t="str">
        <f t="shared" si="1396"/>
        <v/>
      </c>
      <c r="QP224" s="66" t="str">
        <f t="shared" si="1397"/>
        <v/>
      </c>
      <c r="QQ224" s="66" t="str">
        <f t="shared" si="1398"/>
        <v/>
      </c>
      <c r="QR224" s="66" t="str">
        <f t="shared" si="1399"/>
        <v/>
      </c>
      <c r="QS224" s="66" t="str">
        <f t="shared" si="1400"/>
        <v/>
      </c>
      <c r="QT224" s="66" t="str">
        <f t="shared" si="1401"/>
        <v/>
      </c>
      <c r="QU224" s="66" t="str">
        <f t="shared" si="1402"/>
        <v/>
      </c>
      <c r="QV224" s="66" t="str">
        <f t="shared" si="1403"/>
        <v/>
      </c>
      <c r="QW224" s="66" t="str">
        <f t="shared" si="1404"/>
        <v/>
      </c>
      <c r="QX224" s="66" t="str">
        <f t="shared" si="1405"/>
        <v/>
      </c>
      <c r="QY224" s="66" t="str">
        <f t="shared" si="1406"/>
        <v/>
      </c>
      <c r="QZ224" s="66" t="str">
        <f t="shared" si="1407"/>
        <v/>
      </c>
      <c r="RA224" s="66" t="str">
        <f t="shared" si="1408"/>
        <v/>
      </c>
      <c r="RB224" s="66" t="str">
        <f t="shared" si="1409"/>
        <v/>
      </c>
      <c r="RC224" s="66" t="str">
        <f t="shared" si="1410"/>
        <v/>
      </c>
      <c r="RD224" s="66" t="str">
        <f t="shared" si="1411"/>
        <v/>
      </c>
      <c r="RE224" s="66" t="str">
        <f t="shared" si="1412"/>
        <v/>
      </c>
      <c r="RF224" s="66" t="str">
        <f t="shared" si="1413"/>
        <v/>
      </c>
      <c r="RG224" s="66" t="str">
        <f t="shared" si="1414"/>
        <v/>
      </c>
      <c r="RH224" s="66" t="str">
        <f t="shared" si="1415"/>
        <v/>
      </c>
      <c r="RI224" s="66" t="str">
        <f t="shared" si="1416"/>
        <v/>
      </c>
      <c r="RJ224" s="66" t="str">
        <f t="shared" si="1417"/>
        <v/>
      </c>
      <c r="RK224" s="66" t="str">
        <f t="shared" si="1418"/>
        <v/>
      </c>
      <c r="RL224" s="66" t="str">
        <f t="shared" si="1419"/>
        <v/>
      </c>
      <c r="RM224" s="66" t="str">
        <f t="shared" si="1420"/>
        <v/>
      </c>
      <c r="RN224" s="66" t="str">
        <f t="shared" si="1421"/>
        <v/>
      </c>
      <c r="RO224" s="66" t="str">
        <f t="shared" si="1422"/>
        <v/>
      </c>
      <c r="RP224" s="66" t="str">
        <f t="shared" si="1423"/>
        <v/>
      </c>
      <c r="RQ224" s="66" t="str">
        <f t="shared" si="1424"/>
        <v/>
      </c>
      <c r="RR224" s="66" t="str">
        <f t="shared" si="1425"/>
        <v/>
      </c>
      <c r="RS224" s="66" t="str">
        <f t="shared" si="1426"/>
        <v/>
      </c>
      <c r="RT224" s="66" t="str">
        <f t="shared" si="1427"/>
        <v/>
      </c>
      <c r="RU224" s="66" t="str">
        <f t="shared" si="1428"/>
        <v/>
      </c>
      <c r="RV224" s="66" t="str">
        <f t="shared" si="1429"/>
        <v/>
      </c>
      <c r="RW224" s="66" t="str">
        <f t="shared" si="1430"/>
        <v/>
      </c>
      <c r="RX224" s="66" t="str">
        <f t="shared" si="1431"/>
        <v/>
      </c>
      <c r="RY224" s="66" t="str">
        <f t="shared" si="1432"/>
        <v/>
      </c>
      <c r="RZ224" s="66" t="str">
        <f t="shared" si="1433"/>
        <v/>
      </c>
      <c r="SA224" s="66" t="str">
        <f t="shared" si="1434"/>
        <v/>
      </c>
      <c r="SB224" s="66" t="str">
        <f t="shared" si="1435"/>
        <v/>
      </c>
      <c r="SC224" s="66" t="str">
        <f t="shared" si="1436"/>
        <v/>
      </c>
      <c r="SD224" s="66" t="str">
        <f t="shared" si="1437"/>
        <v/>
      </c>
      <c r="SE224" s="66" t="str">
        <f t="shared" si="1438"/>
        <v/>
      </c>
      <c r="SF224" s="66" t="str">
        <f t="shared" si="1439"/>
        <v/>
      </c>
      <c r="SG224" s="66" t="str">
        <f t="shared" si="1440"/>
        <v/>
      </c>
      <c r="SH224" s="66" t="str">
        <f t="shared" si="1441"/>
        <v/>
      </c>
      <c r="SI224" s="66" t="str">
        <f t="shared" si="1442"/>
        <v/>
      </c>
      <c r="SJ224" s="66" t="str">
        <f t="shared" si="1443"/>
        <v/>
      </c>
      <c r="SK224" s="66" t="str">
        <f t="shared" si="1444"/>
        <v/>
      </c>
      <c r="SL224" s="66" t="str">
        <f t="shared" si="1445"/>
        <v/>
      </c>
      <c r="SM224" s="66" t="str">
        <f t="shared" si="1446"/>
        <v/>
      </c>
      <c r="SN224" s="66" t="str">
        <f t="shared" si="1447"/>
        <v/>
      </c>
      <c r="SO224" s="66" t="str">
        <f t="shared" si="1448"/>
        <v/>
      </c>
      <c r="SP224" s="66" t="str">
        <f t="shared" si="1449"/>
        <v/>
      </c>
      <c r="SQ224" s="66" t="str">
        <f t="shared" si="1450"/>
        <v/>
      </c>
      <c r="SR224" s="66" t="str">
        <f t="shared" si="1451"/>
        <v/>
      </c>
      <c r="SS224" s="66" t="str">
        <f t="shared" si="1452"/>
        <v/>
      </c>
      <c r="ST224" s="66" t="str">
        <f t="shared" si="1453"/>
        <v/>
      </c>
      <c r="SU224" s="66" t="str">
        <f t="shared" si="1454"/>
        <v/>
      </c>
      <c r="SV224" s="66" t="str">
        <f t="shared" si="1455"/>
        <v/>
      </c>
      <c r="SW224" s="66" t="str">
        <f t="shared" si="1456"/>
        <v/>
      </c>
      <c r="SX224" s="66" t="str">
        <f t="shared" si="1457"/>
        <v/>
      </c>
      <c r="SY224" s="66" t="str">
        <f t="shared" si="1458"/>
        <v/>
      </c>
      <c r="SZ224" s="66" t="str">
        <f t="shared" si="1459"/>
        <v/>
      </c>
      <c r="TA224" s="66" t="str">
        <f t="shared" si="1460"/>
        <v/>
      </c>
      <c r="TB224" s="66" t="str">
        <f t="shared" si="1461"/>
        <v/>
      </c>
      <c r="TC224" s="66" t="str">
        <f t="shared" si="1462"/>
        <v/>
      </c>
      <c r="TD224" s="66" t="str">
        <f t="shared" si="1463"/>
        <v/>
      </c>
      <c r="TE224" s="66" t="str">
        <f t="shared" si="1464"/>
        <v/>
      </c>
      <c r="TF224" s="66" t="str">
        <f t="shared" si="1465"/>
        <v/>
      </c>
      <c r="TG224" s="66" t="str">
        <f t="shared" si="1466"/>
        <v/>
      </c>
      <c r="TH224" s="66" t="str">
        <f t="shared" si="1467"/>
        <v/>
      </c>
      <c r="TI224" s="66" t="str">
        <f t="shared" si="1468"/>
        <v/>
      </c>
      <c r="TJ224" s="66" t="str">
        <f t="shared" si="1469"/>
        <v/>
      </c>
      <c r="TK224" s="66" t="str">
        <f t="shared" si="1470"/>
        <v/>
      </c>
      <c r="TL224" s="66" t="str">
        <f t="shared" si="1471"/>
        <v/>
      </c>
      <c r="TM224" s="66" t="str">
        <f t="shared" si="1472"/>
        <v/>
      </c>
      <c r="TN224" s="66" t="str">
        <f t="shared" si="1473"/>
        <v/>
      </c>
      <c r="TO224" s="66" t="str">
        <f t="shared" si="1474"/>
        <v/>
      </c>
      <c r="TP224" s="66" t="str">
        <f t="shared" si="1475"/>
        <v/>
      </c>
      <c r="TQ224" s="66" t="str">
        <f t="shared" si="1476"/>
        <v/>
      </c>
      <c r="TR224" s="66" t="str">
        <f t="shared" si="1477"/>
        <v/>
      </c>
      <c r="TS224" s="66" t="str">
        <f t="shared" si="1478"/>
        <v/>
      </c>
      <c r="TT224" s="66" t="str">
        <f t="shared" si="1479"/>
        <v/>
      </c>
      <c r="TU224" s="66" t="str">
        <f t="shared" si="1480"/>
        <v/>
      </c>
      <c r="TV224" s="66" t="str">
        <f t="shared" si="1481"/>
        <v/>
      </c>
      <c r="TW224" s="66" t="str">
        <f t="shared" si="1482"/>
        <v/>
      </c>
      <c r="TX224" s="66" t="str">
        <f t="shared" si="1483"/>
        <v/>
      </c>
      <c r="TY224" s="66" t="str">
        <f t="shared" si="1484"/>
        <v/>
      </c>
      <c r="TZ224" s="66" t="str">
        <f t="shared" si="1485"/>
        <v/>
      </c>
      <c r="UA224" s="66" t="str">
        <f t="shared" si="1486"/>
        <v/>
      </c>
      <c r="UB224" s="66" t="str">
        <f t="shared" si="1487"/>
        <v/>
      </c>
      <c r="UC224" s="66" t="str">
        <f t="shared" si="1488"/>
        <v/>
      </c>
      <c r="UD224" s="66" t="str">
        <f t="shared" si="1489"/>
        <v/>
      </c>
      <c r="UE224" s="66" t="str">
        <f t="shared" si="1490"/>
        <v/>
      </c>
      <c r="UF224" s="66" t="str">
        <f t="shared" si="1491"/>
        <v/>
      </c>
      <c r="UG224" s="66" t="str">
        <f t="shared" si="1492"/>
        <v/>
      </c>
      <c r="UH224" s="66" t="str">
        <f t="shared" si="1493"/>
        <v/>
      </c>
      <c r="UI224" s="66" t="str">
        <f t="shared" si="1494"/>
        <v/>
      </c>
      <c r="UJ224" s="66" t="str">
        <f t="shared" si="1495"/>
        <v/>
      </c>
      <c r="UK224" s="66" t="str">
        <f t="shared" si="1496"/>
        <v/>
      </c>
      <c r="UL224" s="66" t="str">
        <f t="shared" si="1497"/>
        <v/>
      </c>
      <c r="UM224" s="66" t="str">
        <f t="shared" si="1498"/>
        <v/>
      </c>
      <c r="UN224" s="66" t="str">
        <f t="shared" si="1499"/>
        <v/>
      </c>
      <c r="UO224" s="66" t="str">
        <f t="shared" si="1500"/>
        <v/>
      </c>
      <c r="UP224" s="66" t="str">
        <f t="shared" si="1501"/>
        <v/>
      </c>
      <c r="UQ224" s="66" t="str">
        <f t="shared" si="1502"/>
        <v/>
      </c>
      <c r="UR224" s="66" t="str">
        <f t="shared" si="1503"/>
        <v/>
      </c>
      <c r="US224" s="66" t="str">
        <f t="shared" si="1504"/>
        <v/>
      </c>
      <c r="UT224" s="66" t="str">
        <f t="shared" si="1505"/>
        <v/>
      </c>
      <c r="UU224" s="66" t="str">
        <f t="shared" si="1506"/>
        <v/>
      </c>
      <c r="UV224" s="66" t="str">
        <f t="shared" si="1507"/>
        <v/>
      </c>
      <c r="UW224" s="66" t="str">
        <f t="shared" si="1508"/>
        <v/>
      </c>
      <c r="UX224" s="66" t="str">
        <f t="shared" si="1509"/>
        <v/>
      </c>
      <c r="UY224" s="66" t="str">
        <f t="shared" si="1510"/>
        <v/>
      </c>
      <c r="UZ224" s="66" t="str">
        <f t="shared" si="1511"/>
        <v/>
      </c>
      <c r="VA224" s="66" t="str">
        <f t="shared" si="1512"/>
        <v/>
      </c>
      <c r="VB224" s="66" t="str">
        <f t="shared" si="1513"/>
        <v/>
      </c>
      <c r="VC224" s="66" t="str">
        <f t="shared" si="1514"/>
        <v/>
      </c>
      <c r="VD224" s="66" t="str">
        <f t="shared" si="1515"/>
        <v/>
      </c>
      <c r="VE224" s="66" t="str">
        <f t="shared" si="1516"/>
        <v/>
      </c>
      <c r="VF224" s="66" t="str">
        <f t="shared" si="1517"/>
        <v/>
      </c>
      <c r="VG224" s="66" t="str">
        <f t="shared" si="1518"/>
        <v/>
      </c>
      <c r="VH224" s="66" t="str">
        <f t="shared" si="1519"/>
        <v/>
      </c>
      <c r="VI224" s="66" t="str">
        <f t="shared" si="1520"/>
        <v/>
      </c>
      <c r="VJ224" s="66" t="str">
        <f t="shared" si="1521"/>
        <v/>
      </c>
      <c r="VK224" s="66" t="str">
        <f t="shared" si="1522"/>
        <v/>
      </c>
      <c r="VL224" s="66" t="str">
        <f t="shared" si="1523"/>
        <v/>
      </c>
      <c r="VM224" s="66" t="str">
        <f t="shared" si="1524"/>
        <v/>
      </c>
      <c r="VN224" s="66" t="str">
        <f t="shared" si="1525"/>
        <v/>
      </c>
      <c r="VO224" s="66" t="str">
        <f t="shared" si="1526"/>
        <v/>
      </c>
      <c r="VP224" s="66" t="str">
        <f t="shared" si="1527"/>
        <v/>
      </c>
      <c r="VQ224" s="66" t="str">
        <f t="shared" si="1528"/>
        <v/>
      </c>
      <c r="VR224" s="66" t="str">
        <f t="shared" si="1529"/>
        <v/>
      </c>
      <c r="VS224" s="66" t="str">
        <f t="shared" si="1530"/>
        <v/>
      </c>
      <c r="VT224" s="66" t="str">
        <f t="shared" si="1531"/>
        <v/>
      </c>
      <c r="VU224" s="66" t="str">
        <f t="shared" si="1532"/>
        <v/>
      </c>
      <c r="VV224" s="66" t="str">
        <f t="shared" si="1533"/>
        <v/>
      </c>
      <c r="VW224" s="66" t="str">
        <f t="shared" si="1534"/>
        <v/>
      </c>
      <c r="VX224" s="66" t="str">
        <f t="shared" si="1535"/>
        <v/>
      </c>
      <c r="VY224" s="66" t="str">
        <f t="shared" si="1536"/>
        <v/>
      </c>
      <c r="VZ224" s="66" t="str">
        <f t="shared" si="1537"/>
        <v/>
      </c>
      <c r="WA224" s="66" t="str">
        <f t="shared" si="1538"/>
        <v/>
      </c>
      <c r="WB224" s="66" t="str">
        <f t="shared" si="1539"/>
        <v/>
      </c>
      <c r="WC224" s="66" t="str">
        <f t="shared" si="1540"/>
        <v/>
      </c>
      <c r="WD224" s="66" t="str">
        <f t="shared" si="1541"/>
        <v/>
      </c>
      <c r="WE224" s="66" t="str">
        <f t="shared" si="1542"/>
        <v/>
      </c>
      <c r="WF224" s="66" t="str">
        <f t="shared" si="1543"/>
        <v/>
      </c>
      <c r="WG224" s="66" t="str">
        <f t="shared" si="1544"/>
        <v/>
      </c>
      <c r="WH224" s="66" t="str">
        <f t="shared" si="1545"/>
        <v/>
      </c>
      <c r="WI224" s="66" t="str">
        <f t="shared" si="1546"/>
        <v/>
      </c>
      <c r="WJ224" s="66" t="str">
        <f t="shared" si="1547"/>
        <v/>
      </c>
      <c r="WK224" s="66" t="str">
        <f t="shared" si="1548"/>
        <v/>
      </c>
      <c r="WL224" s="66" t="str">
        <f t="shared" si="1549"/>
        <v/>
      </c>
      <c r="WM224" s="66" t="str">
        <f t="shared" si="1550"/>
        <v/>
      </c>
      <c r="WN224" s="66" t="str">
        <f t="shared" si="1551"/>
        <v/>
      </c>
      <c r="WO224" s="66" t="str">
        <f t="shared" si="1552"/>
        <v/>
      </c>
      <c r="WP224" s="66" t="str">
        <f t="shared" si="1553"/>
        <v/>
      </c>
      <c r="WQ224" s="66" t="str">
        <f t="shared" si="1554"/>
        <v/>
      </c>
      <c r="WR224" s="66" t="str">
        <f t="shared" si="1555"/>
        <v/>
      </c>
      <c r="WS224" s="66" t="str">
        <f t="shared" si="1556"/>
        <v/>
      </c>
      <c r="WT224" s="66" t="str">
        <f t="shared" si="1557"/>
        <v/>
      </c>
      <c r="WU224" s="66" t="str">
        <f t="shared" si="1558"/>
        <v/>
      </c>
      <c r="WV224" s="66" t="str">
        <f t="shared" si="1559"/>
        <v/>
      </c>
      <c r="WW224" s="66" t="str">
        <f t="shared" si="1560"/>
        <v/>
      </c>
      <c r="WX224" s="66" t="str">
        <f t="shared" si="1561"/>
        <v/>
      </c>
      <c r="WY224" s="66" t="str">
        <f t="shared" si="1562"/>
        <v/>
      </c>
      <c r="WZ224" s="66" t="str">
        <f t="shared" si="1563"/>
        <v/>
      </c>
      <c r="XA224" s="66" t="str">
        <f t="shared" si="1564"/>
        <v/>
      </c>
      <c r="XB224" s="66" t="str">
        <f t="shared" si="1565"/>
        <v/>
      </c>
      <c r="XC224" s="66" t="str">
        <f t="shared" si="1566"/>
        <v/>
      </c>
      <c r="XD224" s="66" t="str">
        <f t="shared" si="1567"/>
        <v/>
      </c>
      <c r="XE224" s="66" t="str">
        <f t="shared" si="1568"/>
        <v/>
      </c>
      <c r="XF224" s="66" t="str">
        <f t="shared" si="1569"/>
        <v/>
      </c>
      <c r="XG224" s="66" t="str">
        <f t="shared" si="1570"/>
        <v/>
      </c>
      <c r="XH224" s="66" t="str">
        <f t="shared" si="1571"/>
        <v/>
      </c>
      <c r="XI224" s="66" t="str">
        <f t="shared" si="1572"/>
        <v/>
      </c>
      <c r="XJ224" s="66" t="str">
        <f t="shared" si="1573"/>
        <v/>
      </c>
      <c r="XK224" s="66" t="str">
        <f t="shared" si="1574"/>
        <v/>
      </c>
      <c r="XL224" s="66" t="str">
        <f t="shared" si="1575"/>
        <v/>
      </c>
      <c r="XM224" s="66" t="str">
        <f t="shared" si="1576"/>
        <v/>
      </c>
      <c r="XN224" s="66" t="str">
        <f t="shared" si="1577"/>
        <v/>
      </c>
      <c r="XO224" s="66" t="str">
        <f t="shared" si="1578"/>
        <v/>
      </c>
      <c r="XP224" s="66" t="str">
        <f t="shared" si="1579"/>
        <v/>
      </c>
      <c r="XQ224" s="66" t="str">
        <f t="shared" si="1580"/>
        <v/>
      </c>
      <c r="XR224" s="66" t="str">
        <f t="shared" si="1581"/>
        <v/>
      </c>
      <c r="XS224" s="66" t="str">
        <f t="shared" si="1582"/>
        <v/>
      </c>
      <c r="XT224" s="66" t="str">
        <f t="shared" si="1583"/>
        <v/>
      </c>
      <c r="XU224" s="66" t="str">
        <f t="shared" si="1584"/>
        <v/>
      </c>
      <c r="XV224" s="66" t="str">
        <f t="shared" si="1585"/>
        <v/>
      </c>
      <c r="XW224" s="66" t="str">
        <f t="shared" si="1586"/>
        <v/>
      </c>
      <c r="XX224" s="66" t="str">
        <f t="shared" si="1587"/>
        <v/>
      </c>
      <c r="XY224" s="66" t="str">
        <f t="shared" si="1588"/>
        <v/>
      </c>
      <c r="XZ224" s="66" t="str">
        <f t="shared" si="1589"/>
        <v/>
      </c>
      <c r="YA224" s="66" t="str">
        <f t="shared" si="1590"/>
        <v/>
      </c>
      <c r="YB224" s="66" t="str">
        <f t="shared" si="1591"/>
        <v/>
      </c>
      <c r="YC224" s="66" t="str">
        <f t="shared" si="1592"/>
        <v/>
      </c>
      <c r="YD224" s="66" t="str">
        <f t="shared" si="1593"/>
        <v/>
      </c>
      <c r="YE224" s="66" t="str">
        <f t="shared" si="1594"/>
        <v/>
      </c>
      <c r="YF224" s="66" t="str">
        <f t="shared" si="1595"/>
        <v/>
      </c>
      <c r="YG224" s="66" t="str">
        <f t="shared" si="1596"/>
        <v/>
      </c>
      <c r="YH224" s="66" t="str">
        <f t="shared" si="1597"/>
        <v/>
      </c>
      <c r="YI224" s="66" t="str">
        <f t="shared" si="1598"/>
        <v/>
      </c>
      <c r="YJ224" s="66" t="str">
        <f t="shared" si="1599"/>
        <v/>
      </c>
      <c r="YK224" s="66" t="str">
        <f t="shared" si="1600"/>
        <v/>
      </c>
      <c r="YL224" s="66" t="str">
        <f t="shared" si="1601"/>
        <v/>
      </c>
      <c r="YM224" s="66" t="str">
        <f t="shared" si="1602"/>
        <v/>
      </c>
      <c r="YN224" s="66" t="str">
        <f t="shared" si="1603"/>
        <v/>
      </c>
      <c r="YO224" s="66" t="str">
        <f t="shared" si="1604"/>
        <v/>
      </c>
      <c r="YP224" s="66" t="str">
        <f t="shared" si="1605"/>
        <v/>
      </c>
      <c r="YQ224" s="66" t="str">
        <f t="shared" si="1606"/>
        <v/>
      </c>
      <c r="YR224" s="66" t="str">
        <f t="shared" si="1607"/>
        <v/>
      </c>
      <c r="YS224" s="66" t="str">
        <f t="shared" si="1608"/>
        <v/>
      </c>
      <c r="YT224" s="66" t="str">
        <f t="shared" si="1609"/>
        <v/>
      </c>
      <c r="YU224" s="66" t="str">
        <f t="shared" si="1610"/>
        <v/>
      </c>
      <c r="YV224" s="66" t="str">
        <f t="shared" si="1611"/>
        <v/>
      </c>
      <c r="YW224" s="66" t="str">
        <f t="shared" si="1612"/>
        <v/>
      </c>
      <c r="YX224" s="66" t="str">
        <f t="shared" si="1613"/>
        <v/>
      </c>
      <c r="YY224" s="66" t="str">
        <f t="shared" si="1614"/>
        <v/>
      </c>
      <c r="YZ224" s="66" t="str">
        <f t="shared" si="1615"/>
        <v/>
      </c>
      <c r="ZA224" s="66" t="str">
        <f t="shared" si="1616"/>
        <v/>
      </c>
      <c r="ZB224" s="66" t="str">
        <f t="shared" si="1617"/>
        <v/>
      </c>
      <c r="ZC224" s="66" t="str">
        <f t="shared" si="1618"/>
        <v/>
      </c>
      <c r="ZD224" s="66" t="str">
        <f t="shared" si="1619"/>
        <v/>
      </c>
      <c r="ZE224" s="66" t="str">
        <f t="shared" si="1620"/>
        <v/>
      </c>
      <c r="ZF224" s="66" t="str">
        <f t="shared" si="1621"/>
        <v/>
      </c>
      <c r="ZG224" s="66" t="str">
        <f t="shared" si="1622"/>
        <v/>
      </c>
      <c r="ZH224" s="66" t="str">
        <f t="shared" si="1623"/>
        <v/>
      </c>
      <c r="ZI224" s="66" t="str">
        <f t="shared" si="1624"/>
        <v/>
      </c>
      <c r="ZJ224" s="66" t="str">
        <f t="shared" si="1625"/>
        <v/>
      </c>
      <c r="ZK224" s="66" t="str">
        <f t="shared" si="1626"/>
        <v/>
      </c>
      <c r="ZL224" s="66" t="str">
        <f t="shared" si="1627"/>
        <v/>
      </c>
      <c r="ZM224" s="66" t="str">
        <f t="shared" si="1628"/>
        <v/>
      </c>
      <c r="ZN224" s="66" t="str">
        <f t="shared" si="1629"/>
        <v/>
      </c>
      <c r="ZO224" s="66" t="str">
        <f t="shared" si="1630"/>
        <v/>
      </c>
      <c r="ZP224" s="66" t="str">
        <f t="shared" si="1631"/>
        <v/>
      </c>
      <c r="ZQ224" s="66" t="str">
        <f t="shared" si="1632"/>
        <v/>
      </c>
      <c r="ZR224" s="66" t="str">
        <f t="shared" si="1633"/>
        <v/>
      </c>
      <c r="ZS224" s="66" t="str">
        <f t="shared" si="1634"/>
        <v/>
      </c>
      <c r="ZT224" s="66" t="str">
        <f t="shared" si="1635"/>
        <v/>
      </c>
      <c r="ZU224" s="66" t="str">
        <f t="shared" si="1636"/>
        <v/>
      </c>
      <c r="ZV224" s="66" t="str">
        <f t="shared" si="1637"/>
        <v/>
      </c>
      <c r="ZW224" s="66" t="str">
        <f t="shared" si="1638"/>
        <v/>
      </c>
      <c r="ZX224" s="66" t="str">
        <f t="shared" si="1639"/>
        <v/>
      </c>
      <c r="ZY224" s="66" t="str">
        <f t="shared" si="1640"/>
        <v/>
      </c>
      <c r="ZZ224" s="66" t="str">
        <f t="shared" si="1641"/>
        <v/>
      </c>
      <c r="AAA224" s="66" t="str">
        <f t="shared" si="1642"/>
        <v/>
      </c>
      <c r="AAB224" s="66" t="str">
        <f t="shared" si="1643"/>
        <v/>
      </c>
      <c r="AAC224" s="66" t="str">
        <f t="shared" si="1644"/>
        <v/>
      </c>
      <c r="AAD224" s="66" t="str">
        <f t="shared" si="1645"/>
        <v/>
      </c>
      <c r="AAE224" s="66" t="str">
        <f t="shared" si="1646"/>
        <v/>
      </c>
      <c r="AAF224" s="66" t="str">
        <f t="shared" si="1647"/>
        <v/>
      </c>
      <c r="AAG224" s="66" t="str">
        <f t="shared" si="1648"/>
        <v/>
      </c>
      <c r="AAH224" s="66" t="str">
        <f t="shared" si="1649"/>
        <v/>
      </c>
      <c r="AAI224" s="66" t="str">
        <f t="shared" si="1650"/>
        <v/>
      </c>
      <c r="AAJ224" s="66" t="str">
        <f t="shared" si="1651"/>
        <v/>
      </c>
      <c r="AAK224" s="66" t="str">
        <f t="shared" si="1652"/>
        <v/>
      </c>
      <c r="AAL224" s="66" t="str">
        <f t="shared" si="1653"/>
        <v/>
      </c>
      <c r="AAM224" s="66" t="str">
        <f t="shared" si="1654"/>
        <v/>
      </c>
      <c r="AAN224" s="66" t="str">
        <f t="shared" si="1655"/>
        <v/>
      </c>
      <c r="AAO224" s="66" t="str">
        <f t="shared" si="1656"/>
        <v/>
      </c>
      <c r="AAP224" s="66" t="str">
        <f t="shared" si="1657"/>
        <v/>
      </c>
      <c r="AAQ224" s="66" t="str">
        <f t="shared" si="1658"/>
        <v/>
      </c>
      <c r="AAR224" s="66" t="str">
        <f t="shared" si="1659"/>
        <v/>
      </c>
      <c r="AAS224" s="66" t="str">
        <f t="shared" si="1660"/>
        <v/>
      </c>
      <c r="AAT224" s="66" t="str">
        <f t="shared" si="1661"/>
        <v/>
      </c>
      <c r="AAU224" s="66" t="str">
        <f t="shared" si="1662"/>
        <v/>
      </c>
      <c r="AAV224" s="66" t="str">
        <f t="shared" si="1663"/>
        <v/>
      </c>
      <c r="AAW224" s="66" t="str">
        <f t="shared" si="1664"/>
        <v/>
      </c>
      <c r="AAX224" s="66" t="str">
        <f t="shared" si="1665"/>
        <v/>
      </c>
      <c r="AAY224" s="66" t="str">
        <f t="shared" si="1666"/>
        <v/>
      </c>
      <c r="AAZ224" s="66" t="str">
        <f t="shared" si="1667"/>
        <v/>
      </c>
      <c r="ABA224" s="66" t="str">
        <f t="shared" si="1668"/>
        <v/>
      </c>
      <c r="ABB224" s="66" t="str">
        <f t="shared" si="1669"/>
        <v/>
      </c>
      <c r="ABC224" s="66" t="str">
        <f t="shared" si="1670"/>
        <v/>
      </c>
      <c r="ABD224" s="66" t="str">
        <f t="shared" si="1671"/>
        <v/>
      </c>
      <c r="ABE224" s="66" t="str">
        <f t="shared" si="1672"/>
        <v/>
      </c>
      <c r="ABF224" s="66" t="str">
        <f t="shared" si="1673"/>
        <v/>
      </c>
      <c r="ABG224" s="66" t="str">
        <f t="shared" si="1674"/>
        <v/>
      </c>
      <c r="ABH224" s="66" t="str">
        <f t="shared" si="1675"/>
        <v/>
      </c>
      <c r="ABI224" s="66" t="str">
        <f t="shared" si="1676"/>
        <v/>
      </c>
      <c r="ABJ224" s="66" t="str">
        <f t="shared" si="1677"/>
        <v/>
      </c>
      <c r="ABK224" s="66" t="str">
        <f t="shared" si="1678"/>
        <v/>
      </c>
      <c r="ABL224" s="66" t="str">
        <f t="shared" si="1679"/>
        <v/>
      </c>
      <c r="ABM224" s="66" t="str">
        <f t="shared" si="1680"/>
        <v/>
      </c>
      <c r="ABN224" s="66" t="str">
        <f t="shared" si="1681"/>
        <v/>
      </c>
      <c r="ABO224" s="66" t="str">
        <f t="shared" si="1682"/>
        <v/>
      </c>
      <c r="ABP224" s="66" t="str">
        <f t="shared" si="1683"/>
        <v/>
      </c>
      <c r="ABQ224" s="66" t="str">
        <f t="shared" si="1684"/>
        <v/>
      </c>
      <c r="ABR224" s="66" t="str">
        <f t="shared" si="1685"/>
        <v/>
      </c>
      <c r="ABS224" s="66" t="str">
        <f t="shared" si="1686"/>
        <v/>
      </c>
      <c r="ABT224" s="66" t="str">
        <f t="shared" si="1687"/>
        <v/>
      </c>
      <c r="ABU224" s="66" t="str">
        <f t="shared" si="1688"/>
        <v/>
      </c>
      <c r="ABV224" s="66" t="str">
        <f t="shared" si="1689"/>
        <v/>
      </c>
      <c r="ABW224" s="66" t="str">
        <f t="shared" si="1690"/>
        <v/>
      </c>
      <c r="ABX224" s="66" t="str">
        <f t="shared" si="1691"/>
        <v/>
      </c>
      <c r="ABY224" s="66" t="str">
        <f t="shared" si="1692"/>
        <v/>
      </c>
      <c r="ABZ224" s="66" t="str">
        <f t="shared" si="1693"/>
        <v/>
      </c>
      <c r="ACA224" s="66" t="str">
        <f t="shared" si="1694"/>
        <v/>
      </c>
      <c r="ACB224" s="66" t="str">
        <f t="shared" si="1695"/>
        <v/>
      </c>
      <c r="ACC224" s="66" t="str">
        <f t="shared" si="1696"/>
        <v/>
      </c>
      <c r="ACD224" s="66" t="str">
        <f t="shared" si="1697"/>
        <v/>
      </c>
      <c r="ACE224" s="66" t="str">
        <f t="shared" si="1698"/>
        <v/>
      </c>
      <c r="ACF224" s="66" t="str">
        <f t="shared" si="1699"/>
        <v/>
      </c>
      <c r="ACG224" s="66" t="str">
        <f t="shared" si="1700"/>
        <v/>
      </c>
      <c r="ACH224" s="66" t="str">
        <f t="shared" si="1701"/>
        <v/>
      </c>
      <c r="ACI224" s="66" t="str">
        <f t="shared" si="1702"/>
        <v/>
      </c>
      <c r="ACJ224" s="66" t="str">
        <f t="shared" si="1703"/>
        <v/>
      </c>
      <c r="ACK224" s="66" t="str">
        <f t="shared" si="1704"/>
        <v/>
      </c>
      <c r="ACL224" s="66" t="str">
        <f t="shared" si="1705"/>
        <v/>
      </c>
      <c r="ACM224" s="66" t="str">
        <f t="shared" ref="ACM224:ACN224" si="1738">IF(AND(ACS$3="Unit", ACL224=""), "", IF(AND(ACS$3="Unit", ACL224="-"),"", IF(ACS$3="Unit", "kg/GJ delivered", IF(AND(NY224&lt;&gt;"", NY224&lt;&gt;"-", NX224="-"),"", IF($H224="","", IF(NX224="nd", "",IF(NX224="&lt;n.a.&gt;", "", IF(NY224="#/MJ", "", IF(NY224="kg/GJ delivered",NX224,IF(NY224="g/MJ delivered",NX224,IF(NY224="kg/MJ delivered",NX224*1000,IF(NY224="mg/MJ delivered",NX224/1000,IF(NY224="g/kg",((NX224)*(1/$I224)*(1/$H224)),IF(NY224="mg/kg",((NX224/1000)*(1/$I224)*(1/$H224)),IF(NY224="mg/MJ delivered",NX224/1000,IF(NY224="-","","Error"))))))))))))))))</f>
        <v/>
      </c>
      <c r="ACN224" s="66" t="str">
        <f t="shared" si="1738"/>
        <v/>
      </c>
      <c r="ACO224" s="66" t="str">
        <f t="shared" si="1707"/>
        <v/>
      </c>
      <c r="ACP224" s="66" t="str">
        <f t="shared" si="1708"/>
        <v/>
      </c>
      <c r="ACQ224" s="66" t="str">
        <f t="shared" si="1709"/>
        <v/>
      </c>
      <c r="ACR224" s="66" t="str">
        <f t="shared" si="1710"/>
        <v/>
      </c>
      <c r="ACS224" s="66" t="str">
        <f t="shared" si="1711"/>
        <v/>
      </c>
      <c r="ACT224" s="66" t="str">
        <f t="shared" si="1712"/>
        <v/>
      </c>
    </row>
    <row r="225" spans="2:774" ht="15.75" customHeight="1" x14ac:dyDescent="0.25">
      <c r="B225" s="66">
        <v>357</v>
      </c>
      <c r="C225" s="66" t="s">
        <v>1240</v>
      </c>
      <c r="D225" s="66" t="s">
        <v>1193</v>
      </c>
      <c r="E225" s="156" t="s">
        <v>1795</v>
      </c>
      <c r="F225" s="66" t="s">
        <v>497</v>
      </c>
      <c r="G225" s="66" t="s">
        <v>490</v>
      </c>
      <c r="H225" s="126">
        <v>0.122</v>
      </c>
      <c r="I225" s="130">
        <f>'Heating Values'!$D$23</f>
        <v>15.3</v>
      </c>
      <c r="J225" s="66" t="str">
        <f t="shared" si="1320"/>
        <v>Firewood, Traditional, CN</v>
      </c>
      <c r="K225" s="66" t="s">
        <v>1254</v>
      </c>
      <c r="L225" s="66" t="s">
        <v>1254</v>
      </c>
      <c r="M225" s="66" t="s">
        <v>1254</v>
      </c>
      <c r="N225" s="66" t="s">
        <v>1254</v>
      </c>
      <c r="O225" s="66" t="s">
        <v>1188</v>
      </c>
      <c r="P225" s="66" t="str">
        <f t="shared" si="1327"/>
        <v>CN</v>
      </c>
      <c r="Q225" s="66" t="s">
        <v>87</v>
      </c>
      <c r="R225" s="162">
        <v>42</v>
      </c>
      <c r="S225" s="158" t="s">
        <v>523</v>
      </c>
      <c r="T225" s="158" t="s">
        <v>128</v>
      </c>
      <c r="U225" s="158" t="s">
        <v>128</v>
      </c>
      <c r="V225" s="158" t="s">
        <v>128</v>
      </c>
      <c r="W225" s="158" t="s">
        <v>128</v>
      </c>
      <c r="X225" s="158" t="s">
        <v>128</v>
      </c>
      <c r="Y225" s="158" t="s">
        <v>128</v>
      </c>
      <c r="Z225" s="158" t="s">
        <v>128</v>
      </c>
      <c r="AA225" s="158" t="s">
        <v>128</v>
      </c>
      <c r="AB225" s="158" t="s">
        <v>128</v>
      </c>
      <c r="AC225" s="158" t="s">
        <v>128</v>
      </c>
      <c r="AD225" s="158" t="s">
        <v>128</v>
      </c>
      <c r="AE225" s="158" t="s">
        <v>128</v>
      </c>
      <c r="AF225" s="158" t="s">
        <v>128</v>
      </c>
      <c r="AG225" s="158" t="s">
        <v>128</v>
      </c>
      <c r="AH225" s="158" t="s">
        <v>128</v>
      </c>
      <c r="AI225" s="158" t="s">
        <v>128</v>
      </c>
      <c r="AJ225" s="158" t="s">
        <v>128</v>
      </c>
      <c r="AK225" s="158" t="s">
        <v>128</v>
      </c>
      <c r="AL225" s="158" t="s">
        <v>128</v>
      </c>
      <c r="AM225" s="158" t="s">
        <v>128</v>
      </c>
      <c r="AN225" s="158" t="s">
        <v>128</v>
      </c>
      <c r="AO225" s="158" t="s">
        <v>128</v>
      </c>
      <c r="AP225" s="158" t="s">
        <v>128</v>
      </c>
      <c r="AQ225" s="158" t="s">
        <v>128</v>
      </c>
      <c r="AR225" s="158" t="s">
        <v>128</v>
      </c>
      <c r="AS225" s="158" t="s">
        <v>128</v>
      </c>
      <c r="AT225" s="158" t="s">
        <v>128</v>
      </c>
      <c r="AU225" s="158" t="s">
        <v>128</v>
      </c>
      <c r="AV225" s="158" t="s">
        <v>128</v>
      </c>
      <c r="AW225" s="158" t="s">
        <v>128</v>
      </c>
      <c r="AX225" s="158" t="s">
        <v>128</v>
      </c>
      <c r="AY225" s="158" t="s">
        <v>128</v>
      </c>
      <c r="AZ225" s="158" t="s">
        <v>128</v>
      </c>
      <c r="BA225" s="158" t="s">
        <v>128</v>
      </c>
      <c r="BB225" s="158" t="s">
        <v>128</v>
      </c>
      <c r="BC225" s="158" t="s">
        <v>128</v>
      </c>
      <c r="BD225" s="158" t="s">
        <v>128</v>
      </c>
      <c r="BE225" s="158" t="s">
        <v>128</v>
      </c>
      <c r="BF225" s="158" t="s">
        <v>128</v>
      </c>
      <c r="BG225" s="158" t="s">
        <v>128</v>
      </c>
      <c r="BH225" s="158" t="s">
        <v>128</v>
      </c>
      <c r="BI225" s="158" t="s">
        <v>128</v>
      </c>
      <c r="BJ225" s="158" t="s">
        <v>128</v>
      </c>
      <c r="BK225" s="158" t="s">
        <v>128</v>
      </c>
      <c r="BL225" s="158" t="s">
        <v>128</v>
      </c>
      <c r="BM225" s="158" t="s">
        <v>128</v>
      </c>
      <c r="BN225" s="158" t="s">
        <v>128</v>
      </c>
      <c r="BO225" s="158" t="s">
        <v>128</v>
      </c>
      <c r="BP225" s="158" t="s">
        <v>128</v>
      </c>
      <c r="BQ225" s="158" t="s">
        <v>128</v>
      </c>
      <c r="BR225" s="158" t="s">
        <v>128</v>
      </c>
      <c r="BS225" s="158" t="s">
        <v>128</v>
      </c>
      <c r="BT225" s="158" t="s">
        <v>128</v>
      </c>
      <c r="BU225" s="158" t="s">
        <v>128</v>
      </c>
      <c r="BV225" s="158" t="s">
        <v>128</v>
      </c>
      <c r="BW225" s="158" t="s">
        <v>128</v>
      </c>
      <c r="BX225" s="158" t="s">
        <v>128</v>
      </c>
      <c r="BY225" s="158" t="s">
        <v>128</v>
      </c>
      <c r="BZ225" s="158" t="s">
        <v>128</v>
      </c>
      <c r="CA225" s="158" t="s">
        <v>128</v>
      </c>
      <c r="CB225" s="158" t="s">
        <v>128</v>
      </c>
      <c r="CC225" s="158" t="s">
        <v>128</v>
      </c>
      <c r="CD225" s="158" t="s">
        <v>128</v>
      </c>
      <c r="CE225" s="158" t="s">
        <v>128</v>
      </c>
      <c r="CF225" s="158" t="s">
        <v>128</v>
      </c>
      <c r="CG225" s="158" t="s">
        <v>128</v>
      </c>
      <c r="CH225" s="158" t="s">
        <v>128</v>
      </c>
      <c r="CI225" s="158" t="s">
        <v>128</v>
      </c>
      <c r="CJ225" s="158" t="s">
        <v>128</v>
      </c>
      <c r="CK225" s="158" t="s">
        <v>128</v>
      </c>
      <c r="CL225" s="158" t="s">
        <v>128</v>
      </c>
      <c r="CM225" s="158" t="s">
        <v>128</v>
      </c>
      <c r="CN225" s="158" t="s">
        <v>128</v>
      </c>
      <c r="CO225" s="158" t="s">
        <v>128</v>
      </c>
      <c r="CP225" s="158" t="s">
        <v>128</v>
      </c>
      <c r="CQ225" s="158" t="s">
        <v>128</v>
      </c>
      <c r="CR225" s="158" t="s">
        <v>128</v>
      </c>
      <c r="CS225" s="158" t="s">
        <v>128</v>
      </c>
      <c r="CT225" s="158" t="s">
        <v>128</v>
      </c>
      <c r="CU225" s="158" t="s">
        <v>128</v>
      </c>
      <c r="CV225" s="158" t="s">
        <v>128</v>
      </c>
      <c r="CW225" s="158" t="s">
        <v>128</v>
      </c>
      <c r="CX225" s="158" t="s">
        <v>128</v>
      </c>
      <c r="CY225" s="158" t="s">
        <v>128</v>
      </c>
      <c r="CZ225" s="158" t="s">
        <v>128</v>
      </c>
      <c r="DA225" s="158" t="s">
        <v>128</v>
      </c>
      <c r="DB225" s="158" t="s">
        <v>128</v>
      </c>
      <c r="DC225" s="158" t="s">
        <v>128</v>
      </c>
      <c r="DD225" s="158" t="s">
        <v>128</v>
      </c>
      <c r="DE225" s="158" t="s">
        <v>128</v>
      </c>
      <c r="DF225" s="158" t="s">
        <v>128</v>
      </c>
      <c r="DG225" s="158" t="s">
        <v>128</v>
      </c>
      <c r="DH225" s="158" t="s">
        <v>128</v>
      </c>
      <c r="DI225" s="158" t="s">
        <v>128</v>
      </c>
      <c r="DJ225" s="158" t="s">
        <v>128</v>
      </c>
      <c r="DK225" s="158" t="s">
        <v>128</v>
      </c>
      <c r="DL225" s="158" t="s">
        <v>128</v>
      </c>
      <c r="DM225" s="158" t="s">
        <v>128</v>
      </c>
      <c r="DN225" s="158" t="s">
        <v>128</v>
      </c>
      <c r="DO225" s="158" t="s">
        <v>128</v>
      </c>
      <c r="DP225" s="158" t="s">
        <v>128</v>
      </c>
      <c r="DQ225" s="158" t="s">
        <v>128</v>
      </c>
      <c r="DR225" s="158" t="s">
        <v>128</v>
      </c>
      <c r="DS225" s="158" t="s">
        <v>128</v>
      </c>
      <c r="DT225" s="158" t="s">
        <v>128</v>
      </c>
      <c r="DU225" s="158" t="s">
        <v>128</v>
      </c>
      <c r="DV225" s="158" t="s">
        <v>128</v>
      </c>
      <c r="DW225" s="158" t="s">
        <v>128</v>
      </c>
      <c r="DX225" s="158" t="s">
        <v>128</v>
      </c>
      <c r="DY225" s="158" t="s">
        <v>128</v>
      </c>
      <c r="DZ225" s="158" t="s">
        <v>128</v>
      </c>
      <c r="EA225" s="158" t="s">
        <v>128</v>
      </c>
      <c r="EB225" s="158" t="s">
        <v>128</v>
      </c>
      <c r="EC225" s="158" t="s">
        <v>128</v>
      </c>
      <c r="ED225" s="158" t="s">
        <v>128</v>
      </c>
      <c r="EE225" s="158" t="s">
        <v>128</v>
      </c>
      <c r="EF225" s="158" t="s">
        <v>128</v>
      </c>
      <c r="EG225" s="158" t="s">
        <v>128</v>
      </c>
      <c r="EH225" s="158" t="s">
        <v>128</v>
      </c>
      <c r="EI225" s="158" t="s">
        <v>128</v>
      </c>
      <c r="EJ225" s="158" t="s">
        <v>128</v>
      </c>
      <c r="EK225" s="158" t="s">
        <v>128</v>
      </c>
      <c r="EL225" s="158" t="s">
        <v>128</v>
      </c>
      <c r="EM225" s="158" t="s">
        <v>128</v>
      </c>
      <c r="EN225" s="158" t="s">
        <v>128</v>
      </c>
      <c r="EO225" s="158" t="s">
        <v>128</v>
      </c>
      <c r="EP225" s="158" t="s">
        <v>128</v>
      </c>
      <c r="EQ225" s="158" t="s">
        <v>128</v>
      </c>
      <c r="ER225" s="158" t="s">
        <v>128</v>
      </c>
      <c r="ES225" s="158" t="s">
        <v>128</v>
      </c>
      <c r="ET225" s="158" t="s">
        <v>128</v>
      </c>
      <c r="EU225" s="158" t="s">
        <v>128</v>
      </c>
      <c r="EV225" s="158" t="s">
        <v>128</v>
      </c>
      <c r="EW225" s="158" t="s">
        <v>128</v>
      </c>
      <c r="EX225" s="158" t="s">
        <v>128</v>
      </c>
      <c r="EY225" s="158" t="s">
        <v>128</v>
      </c>
      <c r="EZ225" s="158" t="s">
        <v>128</v>
      </c>
      <c r="FA225" s="158" t="s">
        <v>128</v>
      </c>
      <c r="FB225" s="158" t="s">
        <v>128</v>
      </c>
      <c r="FC225" s="158" t="s">
        <v>128</v>
      </c>
      <c r="FD225" s="158" t="s">
        <v>128</v>
      </c>
      <c r="FE225" s="158" t="s">
        <v>128</v>
      </c>
      <c r="FF225" s="158" t="s">
        <v>128</v>
      </c>
      <c r="FG225" s="158" t="s">
        <v>128</v>
      </c>
      <c r="FH225" s="158" t="s">
        <v>128</v>
      </c>
      <c r="FI225" s="158" t="s">
        <v>128</v>
      </c>
      <c r="FJ225" s="158" t="s">
        <v>128</v>
      </c>
      <c r="FK225" s="158" t="s">
        <v>128</v>
      </c>
      <c r="FL225" s="158" t="s">
        <v>128</v>
      </c>
      <c r="FM225" s="158" t="s">
        <v>128</v>
      </c>
      <c r="FN225" s="158" t="s">
        <v>128</v>
      </c>
      <c r="FO225" s="158" t="s">
        <v>128</v>
      </c>
      <c r="FP225" s="158" t="s">
        <v>128</v>
      </c>
      <c r="FQ225" s="158" t="s">
        <v>128</v>
      </c>
      <c r="FR225" s="158" t="s">
        <v>128</v>
      </c>
      <c r="FS225" s="158" t="s">
        <v>128</v>
      </c>
      <c r="FT225" s="158" t="s">
        <v>128</v>
      </c>
      <c r="FU225" s="158" t="s">
        <v>128</v>
      </c>
      <c r="FV225" s="158" t="s">
        <v>128</v>
      </c>
      <c r="FW225" s="158" t="s">
        <v>128</v>
      </c>
      <c r="FX225" s="158" t="s">
        <v>128</v>
      </c>
      <c r="FY225" s="158" t="s">
        <v>128</v>
      </c>
      <c r="FZ225" s="158" t="s">
        <v>128</v>
      </c>
      <c r="GA225" s="158" t="s">
        <v>128</v>
      </c>
      <c r="GB225" s="158" t="s">
        <v>128</v>
      </c>
      <c r="GC225" s="158" t="s">
        <v>128</v>
      </c>
      <c r="GD225" s="158" t="s">
        <v>128</v>
      </c>
      <c r="GE225" s="158" t="s">
        <v>128</v>
      </c>
      <c r="GF225" s="158" t="s">
        <v>128</v>
      </c>
      <c r="GG225" s="158" t="s">
        <v>128</v>
      </c>
      <c r="GH225" s="158" t="s">
        <v>128</v>
      </c>
      <c r="GI225" s="158" t="s">
        <v>128</v>
      </c>
      <c r="GJ225" s="158" t="s">
        <v>128</v>
      </c>
      <c r="GK225" s="158" t="s">
        <v>128</v>
      </c>
      <c r="GL225" s="158" t="s">
        <v>128</v>
      </c>
      <c r="GM225" s="158" t="s">
        <v>128</v>
      </c>
      <c r="GN225" s="158" t="s">
        <v>128</v>
      </c>
      <c r="GO225" s="158" t="s">
        <v>128</v>
      </c>
      <c r="GP225" s="158" t="s">
        <v>128</v>
      </c>
      <c r="GQ225" s="158" t="s">
        <v>128</v>
      </c>
      <c r="GR225" s="158" t="s">
        <v>128</v>
      </c>
      <c r="GS225" s="158" t="s">
        <v>128</v>
      </c>
      <c r="GT225" s="158" t="s">
        <v>128</v>
      </c>
      <c r="GU225" s="158" t="s">
        <v>128</v>
      </c>
      <c r="GV225" s="158" t="s">
        <v>128</v>
      </c>
      <c r="GW225" s="158" t="s">
        <v>128</v>
      </c>
      <c r="GX225" s="158" t="s">
        <v>128</v>
      </c>
      <c r="GY225" s="158" t="s">
        <v>128</v>
      </c>
      <c r="GZ225" s="158" t="s">
        <v>128</v>
      </c>
      <c r="HA225" s="158" t="s">
        <v>128</v>
      </c>
      <c r="HB225" s="158" t="s">
        <v>128</v>
      </c>
      <c r="HC225" s="158" t="s">
        <v>128</v>
      </c>
      <c r="HD225" s="158" t="s">
        <v>128</v>
      </c>
      <c r="HE225" s="158" t="s">
        <v>128</v>
      </c>
      <c r="HF225" s="158" t="s">
        <v>128</v>
      </c>
      <c r="HG225" s="158" t="s">
        <v>128</v>
      </c>
      <c r="HH225" s="158" t="s">
        <v>128</v>
      </c>
      <c r="HI225" s="158" t="s">
        <v>128</v>
      </c>
      <c r="HJ225" s="158" t="s">
        <v>128</v>
      </c>
      <c r="HK225" s="158" t="s">
        <v>128</v>
      </c>
      <c r="HL225" s="158" t="s">
        <v>128</v>
      </c>
      <c r="HM225" s="158" t="s">
        <v>128</v>
      </c>
      <c r="HN225" s="158" t="s">
        <v>128</v>
      </c>
      <c r="HO225" s="158" t="s">
        <v>128</v>
      </c>
      <c r="HP225" s="158" t="s">
        <v>128</v>
      </c>
      <c r="HQ225" s="158" t="s">
        <v>128</v>
      </c>
      <c r="HR225" s="158" t="s">
        <v>128</v>
      </c>
      <c r="HS225" s="158" t="s">
        <v>128</v>
      </c>
      <c r="HT225" s="158" t="s">
        <v>128</v>
      </c>
      <c r="HU225" s="158" t="s">
        <v>128</v>
      </c>
      <c r="HV225" s="158" t="s">
        <v>128</v>
      </c>
      <c r="HW225" s="158" t="s">
        <v>128</v>
      </c>
      <c r="HX225" s="158" t="s">
        <v>128</v>
      </c>
      <c r="HY225" s="158" t="s">
        <v>128</v>
      </c>
      <c r="HZ225" s="158" t="s">
        <v>128</v>
      </c>
      <c r="IA225" s="158" t="s">
        <v>128</v>
      </c>
      <c r="IB225" s="158" t="s">
        <v>128</v>
      </c>
      <c r="IC225" s="158" t="s">
        <v>128</v>
      </c>
      <c r="ID225" s="158" t="s">
        <v>128</v>
      </c>
      <c r="IE225" s="158" t="s">
        <v>128</v>
      </c>
      <c r="IF225" s="158" t="s">
        <v>128</v>
      </c>
      <c r="IG225" s="158" t="s">
        <v>128</v>
      </c>
      <c r="IH225" s="158" t="s">
        <v>128</v>
      </c>
      <c r="II225" s="158" t="s">
        <v>128</v>
      </c>
      <c r="IJ225" s="158" t="s">
        <v>128</v>
      </c>
      <c r="IK225" s="158" t="s">
        <v>128</v>
      </c>
      <c r="IL225" s="158" t="s">
        <v>128</v>
      </c>
      <c r="IM225" s="158" t="s">
        <v>128</v>
      </c>
      <c r="IN225" s="158" t="s">
        <v>128</v>
      </c>
      <c r="IO225" s="158" t="s">
        <v>128</v>
      </c>
      <c r="IP225" s="158" t="s">
        <v>128</v>
      </c>
      <c r="IQ225" s="158" t="s">
        <v>128</v>
      </c>
      <c r="IR225" s="158" t="s">
        <v>128</v>
      </c>
      <c r="IS225" s="158" t="s">
        <v>128</v>
      </c>
      <c r="IT225" s="158" t="s">
        <v>128</v>
      </c>
      <c r="IU225" s="158" t="s">
        <v>128</v>
      </c>
      <c r="IV225" s="158" t="s">
        <v>128</v>
      </c>
      <c r="IW225" s="158" t="s">
        <v>128</v>
      </c>
      <c r="IX225" s="158" t="s">
        <v>128</v>
      </c>
      <c r="IY225" s="158" t="s">
        <v>128</v>
      </c>
      <c r="IZ225" s="158" t="s">
        <v>128</v>
      </c>
      <c r="JA225" s="158" t="s">
        <v>128</v>
      </c>
      <c r="JB225" s="158" t="s">
        <v>128</v>
      </c>
      <c r="JC225" s="158" t="s">
        <v>128</v>
      </c>
      <c r="JD225" s="158" t="s">
        <v>128</v>
      </c>
      <c r="JE225" s="158" t="s">
        <v>128</v>
      </c>
      <c r="JF225" s="158" t="s">
        <v>128</v>
      </c>
      <c r="JG225" s="158" t="s">
        <v>128</v>
      </c>
      <c r="JH225" s="158" t="s">
        <v>128</v>
      </c>
      <c r="JI225" s="158" t="s">
        <v>128</v>
      </c>
      <c r="JJ225" s="158" t="s">
        <v>128</v>
      </c>
      <c r="JK225" s="158" t="s">
        <v>128</v>
      </c>
      <c r="JL225" s="158" t="s">
        <v>128</v>
      </c>
      <c r="JM225" s="158" t="s">
        <v>128</v>
      </c>
      <c r="JN225" s="158" t="s">
        <v>128</v>
      </c>
      <c r="JO225" s="158" t="s">
        <v>128</v>
      </c>
      <c r="JP225" s="158" t="s">
        <v>128</v>
      </c>
      <c r="JQ225" s="158" t="s">
        <v>128</v>
      </c>
      <c r="JR225" s="158" t="s">
        <v>128</v>
      </c>
      <c r="JS225" s="158" t="s">
        <v>128</v>
      </c>
      <c r="JT225" s="158" t="s">
        <v>128</v>
      </c>
      <c r="JU225" s="158" t="s">
        <v>128</v>
      </c>
      <c r="JV225" s="158" t="s">
        <v>128</v>
      </c>
      <c r="JW225" s="158" t="s">
        <v>128</v>
      </c>
      <c r="JX225" s="158" t="s">
        <v>128</v>
      </c>
      <c r="JY225" s="158" t="s">
        <v>128</v>
      </c>
      <c r="JZ225" s="158" t="s">
        <v>128</v>
      </c>
      <c r="KA225" s="158" t="s">
        <v>128</v>
      </c>
      <c r="KB225" s="158" t="s">
        <v>128</v>
      </c>
      <c r="KC225" s="158" t="s">
        <v>128</v>
      </c>
      <c r="KD225" s="158" t="s">
        <v>128</v>
      </c>
      <c r="KE225" s="158" t="s">
        <v>128</v>
      </c>
      <c r="KF225" s="158" t="s">
        <v>128</v>
      </c>
      <c r="KG225" s="158" t="s">
        <v>128</v>
      </c>
      <c r="KH225" s="158" t="s">
        <v>128</v>
      </c>
      <c r="KI225" s="158" t="s">
        <v>128</v>
      </c>
      <c r="KJ225" s="158" t="s">
        <v>128</v>
      </c>
      <c r="KK225" s="158" t="s">
        <v>128</v>
      </c>
      <c r="KL225" s="158" t="s">
        <v>128</v>
      </c>
      <c r="KM225" s="158" t="s">
        <v>128</v>
      </c>
      <c r="KN225" s="158" t="s">
        <v>128</v>
      </c>
      <c r="KO225" s="158" t="s">
        <v>128</v>
      </c>
      <c r="KP225" s="158" t="s">
        <v>128</v>
      </c>
      <c r="KQ225" s="158" t="s">
        <v>128</v>
      </c>
      <c r="KR225" s="158" t="s">
        <v>128</v>
      </c>
      <c r="KS225" s="158" t="s">
        <v>128</v>
      </c>
      <c r="KT225" s="158" t="s">
        <v>128</v>
      </c>
      <c r="KU225" s="158" t="s">
        <v>128</v>
      </c>
      <c r="KV225" s="158" t="s">
        <v>128</v>
      </c>
      <c r="KW225" s="158" t="s">
        <v>128</v>
      </c>
      <c r="KX225" s="158" t="s">
        <v>128</v>
      </c>
      <c r="KY225" s="158" t="s">
        <v>128</v>
      </c>
      <c r="KZ225" s="158" t="s">
        <v>128</v>
      </c>
      <c r="LA225" s="158" t="s">
        <v>128</v>
      </c>
      <c r="LB225" s="158" t="s">
        <v>128</v>
      </c>
      <c r="LC225" s="158" t="s">
        <v>128</v>
      </c>
      <c r="LD225" s="158" t="s">
        <v>128</v>
      </c>
      <c r="LE225" s="158" t="s">
        <v>128</v>
      </c>
      <c r="LF225" s="158" t="s">
        <v>128</v>
      </c>
      <c r="LG225" s="158" t="s">
        <v>128</v>
      </c>
      <c r="LH225" s="158" t="s">
        <v>128</v>
      </c>
      <c r="LI225" s="158" t="s">
        <v>128</v>
      </c>
      <c r="LJ225" s="158" t="s">
        <v>128</v>
      </c>
      <c r="LK225" s="158" t="s">
        <v>128</v>
      </c>
      <c r="LL225" s="158" t="s">
        <v>128</v>
      </c>
      <c r="LM225" s="158" t="s">
        <v>128</v>
      </c>
      <c r="LN225" s="158" t="s">
        <v>128</v>
      </c>
      <c r="LO225" s="158" t="s">
        <v>128</v>
      </c>
      <c r="LP225" s="158" t="s">
        <v>128</v>
      </c>
      <c r="LQ225" s="158" t="s">
        <v>128</v>
      </c>
      <c r="LR225" s="158" t="s">
        <v>128</v>
      </c>
      <c r="LS225" s="158" t="s">
        <v>128</v>
      </c>
      <c r="LT225" s="158" t="s">
        <v>128</v>
      </c>
      <c r="LU225" s="158" t="s">
        <v>128</v>
      </c>
      <c r="LV225" s="158" t="s">
        <v>128</v>
      </c>
      <c r="LW225" s="158" t="s">
        <v>128</v>
      </c>
      <c r="LX225" s="158" t="s">
        <v>128</v>
      </c>
      <c r="LY225" s="158" t="s">
        <v>128</v>
      </c>
      <c r="LZ225" s="158" t="s">
        <v>128</v>
      </c>
      <c r="MA225" s="158" t="s">
        <v>128</v>
      </c>
      <c r="MB225" s="158" t="s">
        <v>128</v>
      </c>
      <c r="MC225" s="158" t="s">
        <v>128</v>
      </c>
      <c r="MD225" s="158" t="s">
        <v>128</v>
      </c>
      <c r="ME225" s="158" t="s">
        <v>128</v>
      </c>
      <c r="MF225" s="158" t="s">
        <v>128</v>
      </c>
      <c r="MG225" s="158" t="s">
        <v>128</v>
      </c>
      <c r="MH225" s="158" t="s">
        <v>128</v>
      </c>
      <c r="MI225" s="158" t="s">
        <v>128</v>
      </c>
      <c r="MJ225" s="158" t="s">
        <v>128</v>
      </c>
      <c r="MK225" s="158" t="s">
        <v>128</v>
      </c>
      <c r="ML225" s="158" t="s">
        <v>128</v>
      </c>
      <c r="MM225" s="158" t="s">
        <v>128</v>
      </c>
      <c r="MN225" s="158" t="s">
        <v>128</v>
      </c>
      <c r="MO225" s="158" t="s">
        <v>128</v>
      </c>
      <c r="MP225" s="158" t="s">
        <v>128</v>
      </c>
      <c r="MQ225" s="158" t="s">
        <v>128</v>
      </c>
      <c r="MR225" s="158" t="s">
        <v>128</v>
      </c>
      <c r="MS225" s="158" t="s">
        <v>128</v>
      </c>
      <c r="MT225" s="158" t="s">
        <v>128</v>
      </c>
      <c r="MU225" s="158" t="s">
        <v>128</v>
      </c>
      <c r="MV225" s="158" t="s">
        <v>128</v>
      </c>
      <c r="MW225" s="158" t="s">
        <v>128</v>
      </c>
      <c r="MX225" s="158" t="s">
        <v>128</v>
      </c>
      <c r="MY225" s="158" t="s">
        <v>128</v>
      </c>
      <c r="MZ225" s="158" t="s">
        <v>128</v>
      </c>
      <c r="NA225" s="158" t="s">
        <v>128</v>
      </c>
      <c r="NB225" s="158" t="s">
        <v>128</v>
      </c>
      <c r="NC225" s="158" t="s">
        <v>128</v>
      </c>
      <c r="ND225" s="158" t="s">
        <v>128</v>
      </c>
      <c r="NE225" s="158" t="s">
        <v>128</v>
      </c>
      <c r="NF225" s="158" t="s">
        <v>128</v>
      </c>
      <c r="NG225" s="158" t="s">
        <v>128</v>
      </c>
      <c r="NH225" s="158" t="s">
        <v>128</v>
      </c>
      <c r="NI225" s="158" t="s">
        <v>128</v>
      </c>
      <c r="NJ225" s="158" t="s">
        <v>128</v>
      </c>
      <c r="NK225" s="158" t="s">
        <v>128</v>
      </c>
      <c r="NL225" s="158" t="s">
        <v>128</v>
      </c>
      <c r="NM225" s="158" t="s">
        <v>128</v>
      </c>
      <c r="NN225" s="158" t="s">
        <v>128</v>
      </c>
      <c r="NO225" s="158" t="s">
        <v>128</v>
      </c>
      <c r="NP225" s="158" t="s">
        <v>128</v>
      </c>
      <c r="NQ225" s="158" t="s">
        <v>128</v>
      </c>
      <c r="NR225" s="158" t="s">
        <v>128</v>
      </c>
      <c r="NS225" s="158" t="s">
        <v>128</v>
      </c>
      <c r="NT225" s="158" t="s">
        <v>128</v>
      </c>
      <c r="NU225" s="158" t="s">
        <v>128</v>
      </c>
      <c r="NV225" s="158" t="s">
        <v>128</v>
      </c>
      <c r="NW225" s="158" t="s">
        <v>128</v>
      </c>
      <c r="NX225" s="158" t="s">
        <v>128</v>
      </c>
      <c r="NY225" s="158" t="s">
        <v>128</v>
      </c>
      <c r="NZ225" s="158" t="s">
        <v>128</v>
      </c>
      <c r="OA225" s="158" t="s">
        <v>128</v>
      </c>
      <c r="OB225" s="158" t="s">
        <v>128</v>
      </c>
      <c r="OC225" s="158" t="s">
        <v>128</v>
      </c>
      <c r="OD225" s="158" t="s">
        <v>128</v>
      </c>
      <c r="OE225" s="170" t="s">
        <v>128</v>
      </c>
      <c r="OF225" s="181"/>
      <c r="OG225" s="174">
        <f t="shared" si="1336"/>
        <v>22.500803600128574</v>
      </c>
      <c r="OH225" s="66" t="str">
        <f t="shared" si="1337"/>
        <v>kg/GJ delivered</v>
      </c>
      <c r="OI225" s="66" t="str">
        <f t="shared" si="1338"/>
        <v/>
      </c>
      <c r="OJ225" s="66" t="str">
        <f t="shared" si="1339"/>
        <v/>
      </c>
      <c r="OK225" s="66" t="str">
        <f t="shared" si="1340"/>
        <v/>
      </c>
      <c r="OL225" s="66" t="str">
        <f t="shared" si="1341"/>
        <v/>
      </c>
      <c r="OM225" s="66" t="str">
        <f t="shared" si="1342"/>
        <v/>
      </c>
      <c r="ON225" s="66" t="str">
        <f t="shared" si="1343"/>
        <v/>
      </c>
      <c r="OO225" s="66" t="str">
        <f t="shared" si="1344"/>
        <v/>
      </c>
      <c r="OP225" s="66" t="str">
        <f t="shared" si="1345"/>
        <v/>
      </c>
      <c r="OQ225" s="66" t="str">
        <f t="shared" si="1346"/>
        <v/>
      </c>
      <c r="OR225" s="66" t="str">
        <f t="shared" si="1347"/>
        <v/>
      </c>
      <c r="OS225" s="66" t="str">
        <f t="shared" si="1348"/>
        <v/>
      </c>
      <c r="OT225" s="66" t="str">
        <f t="shared" si="1349"/>
        <v/>
      </c>
      <c r="OU225" s="66" t="str">
        <f t="shared" si="1350"/>
        <v/>
      </c>
      <c r="OV225" s="66" t="str">
        <f t="shared" si="1351"/>
        <v/>
      </c>
      <c r="OW225" s="66" t="str">
        <f t="shared" si="1352"/>
        <v/>
      </c>
      <c r="OX225" s="66" t="str">
        <f t="shared" si="1353"/>
        <v/>
      </c>
      <c r="OY225" s="66" t="str">
        <f t="shared" si="1354"/>
        <v/>
      </c>
      <c r="OZ225" s="66" t="str">
        <f t="shared" si="1355"/>
        <v/>
      </c>
      <c r="PA225" s="66" t="str">
        <f t="shared" si="1356"/>
        <v/>
      </c>
      <c r="PB225" s="66" t="str">
        <f t="shared" si="1357"/>
        <v/>
      </c>
      <c r="PC225" s="66" t="str">
        <f t="shared" si="1358"/>
        <v/>
      </c>
      <c r="PD225" s="66" t="str">
        <f t="shared" si="1359"/>
        <v/>
      </c>
      <c r="PE225" s="66" t="str">
        <f t="shared" si="1360"/>
        <v/>
      </c>
      <c r="PF225" s="66" t="str">
        <f t="shared" si="1361"/>
        <v/>
      </c>
      <c r="PG225" s="66" t="str">
        <f t="shared" si="1362"/>
        <v/>
      </c>
      <c r="PH225" s="66" t="str">
        <f t="shared" si="1363"/>
        <v/>
      </c>
      <c r="PI225" s="66" t="str">
        <f t="shared" si="1364"/>
        <v/>
      </c>
      <c r="PJ225" s="66" t="str">
        <f t="shared" si="1365"/>
        <v/>
      </c>
      <c r="PK225" s="66" t="str">
        <f t="shared" si="1366"/>
        <v/>
      </c>
      <c r="PL225" s="66" t="str">
        <f t="shared" si="1367"/>
        <v/>
      </c>
      <c r="PM225" s="66" t="str">
        <f t="shared" si="1368"/>
        <v/>
      </c>
      <c r="PN225" s="66" t="str">
        <f t="shared" si="1369"/>
        <v/>
      </c>
      <c r="PO225" s="66" t="str">
        <f t="shared" si="1370"/>
        <v/>
      </c>
      <c r="PP225" s="66" t="str">
        <f t="shared" si="1371"/>
        <v/>
      </c>
      <c r="PQ225" s="66" t="str">
        <f t="shared" si="1372"/>
        <v/>
      </c>
      <c r="PR225" s="66" t="str">
        <f t="shared" si="1373"/>
        <v/>
      </c>
      <c r="PS225" s="66" t="str">
        <f t="shared" si="1374"/>
        <v/>
      </c>
      <c r="PT225" s="66" t="str">
        <f t="shared" si="1375"/>
        <v/>
      </c>
      <c r="PU225" s="66" t="str">
        <f t="shared" si="1376"/>
        <v/>
      </c>
      <c r="PV225" s="66" t="str">
        <f t="shared" si="1377"/>
        <v/>
      </c>
      <c r="PW225" s="66" t="str">
        <f t="shared" si="1378"/>
        <v/>
      </c>
      <c r="PX225" s="66" t="str">
        <f t="shared" si="1379"/>
        <v/>
      </c>
      <c r="PY225" s="66" t="str">
        <f t="shared" si="1380"/>
        <v/>
      </c>
      <c r="PZ225" s="66" t="str">
        <f t="shared" si="1381"/>
        <v/>
      </c>
      <c r="QA225" s="66" t="str">
        <f t="shared" si="1382"/>
        <v/>
      </c>
      <c r="QB225" s="66" t="str">
        <f t="shared" si="1383"/>
        <v/>
      </c>
      <c r="QC225" s="66" t="str">
        <f t="shared" si="1384"/>
        <v/>
      </c>
      <c r="QD225" s="66" t="str">
        <f t="shared" si="1385"/>
        <v/>
      </c>
      <c r="QE225" s="66" t="str">
        <f t="shared" si="1386"/>
        <v/>
      </c>
      <c r="QF225" s="66" t="str">
        <f t="shared" si="1387"/>
        <v/>
      </c>
      <c r="QG225" s="66" t="str">
        <f t="shared" si="1388"/>
        <v/>
      </c>
      <c r="QH225" s="66" t="str">
        <f t="shared" si="1389"/>
        <v/>
      </c>
      <c r="QI225" s="66" t="str">
        <f t="shared" si="1390"/>
        <v/>
      </c>
      <c r="QJ225" s="66" t="str">
        <f t="shared" si="1391"/>
        <v/>
      </c>
      <c r="QK225" s="66" t="str">
        <f t="shared" si="1392"/>
        <v/>
      </c>
      <c r="QL225" s="66" t="str">
        <f t="shared" si="1393"/>
        <v/>
      </c>
      <c r="QM225" s="66" t="str">
        <f t="shared" si="1394"/>
        <v/>
      </c>
      <c r="QN225" s="66" t="str">
        <f t="shared" si="1395"/>
        <v/>
      </c>
      <c r="QO225" s="66" t="str">
        <f t="shared" si="1396"/>
        <v/>
      </c>
      <c r="QP225" s="66" t="str">
        <f t="shared" si="1397"/>
        <v/>
      </c>
      <c r="QQ225" s="66" t="str">
        <f t="shared" si="1398"/>
        <v/>
      </c>
      <c r="QR225" s="66" t="str">
        <f t="shared" si="1399"/>
        <v/>
      </c>
      <c r="QS225" s="66" t="str">
        <f t="shared" si="1400"/>
        <v/>
      </c>
      <c r="QT225" s="66" t="str">
        <f t="shared" si="1401"/>
        <v/>
      </c>
      <c r="QU225" s="66" t="str">
        <f t="shared" si="1402"/>
        <v/>
      </c>
      <c r="QV225" s="66" t="str">
        <f t="shared" si="1403"/>
        <v/>
      </c>
      <c r="QW225" s="66" t="str">
        <f t="shared" si="1404"/>
        <v/>
      </c>
      <c r="QX225" s="66" t="str">
        <f t="shared" si="1405"/>
        <v/>
      </c>
      <c r="QY225" s="66" t="str">
        <f t="shared" si="1406"/>
        <v/>
      </c>
      <c r="QZ225" s="66" t="str">
        <f t="shared" si="1407"/>
        <v/>
      </c>
      <c r="RA225" s="66" t="str">
        <f t="shared" si="1408"/>
        <v/>
      </c>
      <c r="RB225" s="66" t="str">
        <f t="shared" si="1409"/>
        <v/>
      </c>
      <c r="RC225" s="66" t="str">
        <f t="shared" si="1410"/>
        <v/>
      </c>
      <c r="RD225" s="66" t="str">
        <f t="shared" si="1411"/>
        <v/>
      </c>
      <c r="RE225" s="66" t="str">
        <f t="shared" si="1412"/>
        <v/>
      </c>
      <c r="RF225" s="66" t="str">
        <f t="shared" si="1413"/>
        <v/>
      </c>
      <c r="RG225" s="66" t="str">
        <f t="shared" si="1414"/>
        <v/>
      </c>
      <c r="RH225" s="66" t="str">
        <f t="shared" si="1415"/>
        <v/>
      </c>
      <c r="RI225" s="66" t="str">
        <f t="shared" si="1416"/>
        <v/>
      </c>
      <c r="RJ225" s="66" t="str">
        <f t="shared" si="1417"/>
        <v/>
      </c>
      <c r="RK225" s="66" t="str">
        <f t="shared" si="1418"/>
        <v/>
      </c>
      <c r="RL225" s="66" t="str">
        <f t="shared" si="1419"/>
        <v/>
      </c>
      <c r="RM225" s="66" t="str">
        <f t="shared" si="1420"/>
        <v/>
      </c>
      <c r="RN225" s="66" t="str">
        <f t="shared" si="1421"/>
        <v/>
      </c>
      <c r="RO225" s="66" t="str">
        <f t="shared" si="1422"/>
        <v/>
      </c>
      <c r="RP225" s="66" t="str">
        <f t="shared" si="1423"/>
        <v/>
      </c>
      <c r="RQ225" s="66" t="str">
        <f t="shared" si="1424"/>
        <v/>
      </c>
      <c r="RR225" s="66" t="str">
        <f t="shared" si="1425"/>
        <v/>
      </c>
      <c r="RS225" s="66" t="str">
        <f t="shared" si="1426"/>
        <v/>
      </c>
      <c r="RT225" s="66" t="str">
        <f t="shared" si="1427"/>
        <v/>
      </c>
      <c r="RU225" s="66" t="str">
        <f t="shared" si="1428"/>
        <v/>
      </c>
      <c r="RV225" s="66" t="str">
        <f t="shared" si="1429"/>
        <v/>
      </c>
      <c r="RW225" s="66" t="str">
        <f t="shared" si="1430"/>
        <v/>
      </c>
      <c r="RX225" s="66" t="str">
        <f t="shared" si="1431"/>
        <v/>
      </c>
      <c r="RY225" s="66" t="str">
        <f t="shared" si="1432"/>
        <v/>
      </c>
      <c r="RZ225" s="66" t="str">
        <f t="shared" si="1433"/>
        <v/>
      </c>
      <c r="SA225" s="66" t="str">
        <f t="shared" si="1434"/>
        <v/>
      </c>
      <c r="SB225" s="66" t="str">
        <f t="shared" si="1435"/>
        <v/>
      </c>
      <c r="SC225" s="66" t="str">
        <f t="shared" si="1436"/>
        <v/>
      </c>
      <c r="SD225" s="66" t="str">
        <f t="shared" si="1437"/>
        <v/>
      </c>
      <c r="SE225" s="66" t="str">
        <f t="shared" si="1438"/>
        <v/>
      </c>
      <c r="SF225" s="66" t="str">
        <f t="shared" si="1439"/>
        <v/>
      </c>
      <c r="SG225" s="66" t="str">
        <f t="shared" si="1440"/>
        <v/>
      </c>
      <c r="SH225" s="66" t="str">
        <f t="shared" si="1441"/>
        <v/>
      </c>
      <c r="SI225" s="66" t="str">
        <f t="shared" si="1442"/>
        <v/>
      </c>
      <c r="SJ225" s="66" t="str">
        <f t="shared" si="1443"/>
        <v/>
      </c>
      <c r="SK225" s="66" t="str">
        <f t="shared" si="1444"/>
        <v/>
      </c>
      <c r="SL225" s="66" t="str">
        <f t="shared" si="1445"/>
        <v/>
      </c>
      <c r="SM225" s="66" t="str">
        <f t="shared" si="1446"/>
        <v/>
      </c>
      <c r="SN225" s="66" t="str">
        <f t="shared" si="1447"/>
        <v/>
      </c>
      <c r="SO225" s="66" t="str">
        <f t="shared" si="1448"/>
        <v/>
      </c>
      <c r="SP225" s="66" t="str">
        <f t="shared" si="1449"/>
        <v/>
      </c>
      <c r="SQ225" s="66" t="str">
        <f t="shared" si="1450"/>
        <v/>
      </c>
      <c r="SR225" s="66" t="str">
        <f t="shared" si="1451"/>
        <v/>
      </c>
      <c r="SS225" s="66" t="str">
        <f t="shared" si="1452"/>
        <v/>
      </c>
      <c r="ST225" s="66" t="str">
        <f t="shared" si="1453"/>
        <v/>
      </c>
      <c r="SU225" s="66" t="str">
        <f t="shared" si="1454"/>
        <v/>
      </c>
      <c r="SV225" s="66" t="str">
        <f t="shared" si="1455"/>
        <v/>
      </c>
      <c r="SW225" s="66" t="str">
        <f t="shared" si="1456"/>
        <v/>
      </c>
      <c r="SX225" s="66" t="str">
        <f t="shared" si="1457"/>
        <v/>
      </c>
      <c r="SY225" s="66" t="str">
        <f t="shared" si="1458"/>
        <v/>
      </c>
      <c r="SZ225" s="66" t="str">
        <f t="shared" si="1459"/>
        <v/>
      </c>
      <c r="TA225" s="66" t="str">
        <f t="shared" si="1460"/>
        <v/>
      </c>
      <c r="TB225" s="66" t="str">
        <f t="shared" si="1461"/>
        <v/>
      </c>
      <c r="TC225" s="66" t="str">
        <f t="shared" si="1462"/>
        <v/>
      </c>
      <c r="TD225" s="66" t="str">
        <f t="shared" si="1463"/>
        <v/>
      </c>
      <c r="TE225" s="66" t="str">
        <f t="shared" si="1464"/>
        <v/>
      </c>
      <c r="TF225" s="66" t="str">
        <f t="shared" si="1465"/>
        <v/>
      </c>
      <c r="TG225" s="66" t="str">
        <f t="shared" si="1466"/>
        <v/>
      </c>
      <c r="TH225" s="66" t="str">
        <f t="shared" si="1467"/>
        <v/>
      </c>
      <c r="TI225" s="66" t="str">
        <f t="shared" si="1468"/>
        <v/>
      </c>
      <c r="TJ225" s="66" t="str">
        <f t="shared" si="1469"/>
        <v/>
      </c>
      <c r="TK225" s="66" t="str">
        <f t="shared" si="1470"/>
        <v/>
      </c>
      <c r="TL225" s="66" t="str">
        <f t="shared" si="1471"/>
        <v/>
      </c>
      <c r="TM225" s="66" t="str">
        <f t="shared" si="1472"/>
        <v/>
      </c>
      <c r="TN225" s="66" t="str">
        <f t="shared" si="1473"/>
        <v/>
      </c>
      <c r="TO225" s="66" t="str">
        <f t="shared" si="1474"/>
        <v/>
      </c>
      <c r="TP225" s="66" t="str">
        <f t="shared" si="1475"/>
        <v/>
      </c>
      <c r="TQ225" s="66" t="str">
        <f t="shared" si="1476"/>
        <v/>
      </c>
      <c r="TR225" s="66" t="str">
        <f t="shared" si="1477"/>
        <v/>
      </c>
      <c r="TS225" s="66" t="str">
        <f t="shared" si="1478"/>
        <v/>
      </c>
      <c r="TT225" s="66" t="str">
        <f t="shared" si="1479"/>
        <v/>
      </c>
      <c r="TU225" s="66" t="str">
        <f t="shared" si="1480"/>
        <v/>
      </c>
      <c r="TV225" s="66" t="str">
        <f t="shared" si="1481"/>
        <v/>
      </c>
      <c r="TW225" s="66" t="str">
        <f t="shared" si="1482"/>
        <v/>
      </c>
      <c r="TX225" s="66" t="str">
        <f t="shared" si="1483"/>
        <v/>
      </c>
      <c r="TY225" s="66" t="str">
        <f t="shared" si="1484"/>
        <v/>
      </c>
      <c r="TZ225" s="66" t="str">
        <f t="shared" si="1485"/>
        <v/>
      </c>
      <c r="UA225" s="66" t="str">
        <f t="shared" si="1486"/>
        <v/>
      </c>
      <c r="UB225" s="66" t="str">
        <f t="shared" si="1487"/>
        <v/>
      </c>
      <c r="UC225" s="66" t="str">
        <f t="shared" si="1488"/>
        <v/>
      </c>
      <c r="UD225" s="66" t="str">
        <f t="shared" si="1489"/>
        <v/>
      </c>
      <c r="UE225" s="66" t="str">
        <f t="shared" si="1490"/>
        <v/>
      </c>
      <c r="UF225" s="66" t="str">
        <f t="shared" si="1491"/>
        <v/>
      </c>
      <c r="UG225" s="66" t="str">
        <f t="shared" si="1492"/>
        <v/>
      </c>
      <c r="UH225" s="66" t="str">
        <f t="shared" si="1493"/>
        <v/>
      </c>
      <c r="UI225" s="66" t="str">
        <f t="shared" si="1494"/>
        <v/>
      </c>
      <c r="UJ225" s="66" t="str">
        <f t="shared" si="1495"/>
        <v/>
      </c>
      <c r="UK225" s="66" t="str">
        <f t="shared" si="1496"/>
        <v/>
      </c>
      <c r="UL225" s="66" t="str">
        <f t="shared" si="1497"/>
        <v/>
      </c>
      <c r="UM225" s="66" t="str">
        <f t="shared" si="1498"/>
        <v/>
      </c>
      <c r="UN225" s="66" t="str">
        <f t="shared" si="1499"/>
        <v/>
      </c>
      <c r="UO225" s="66" t="str">
        <f t="shared" si="1500"/>
        <v/>
      </c>
      <c r="UP225" s="66" t="str">
        <f t="shared" si="1501"/>
        <v/>
      </c>
      <c r="UQ225" s="66" t="str">
        <f t="shared" si="1502"/>
        <v/>
      </c>
      <c r="UR225" s="66" t="str">
        <f t="shared" si="1503"/>
        <v/>
      </c>
      <c r="US225" s="66" t="str">
        <f t="shared" si="1504"/>
        <v/>
      </c>
      <c r="UT225" s="66" t="str">
        <f t="shared" si="1505"/>
        <v/>
      </c>
      <c r="UU225" s="66" t="str">
        <f t="shared" si="1506"/>
        <v/>
      </c>
      <c r="UV225" s="66" t="str">
        <f t="shared" si="1507"/>
        <v/>
      </c>
      <c r="UW225" s="66" t="str">
        <f t="shared" si="1508"/>
        <v/>
      </c>
      <c r="UX225" s="66" t="str">
        <f t="shared" si="1509"/>
        <v/>
      </c>
      <c r="UY225" s="66" t="str">
        <f t="shared" si="1510"/>
        <v/>
      </c>
      <c r="UZ225" s="66" t="str">
        <f t="shared" si="1511"/>
        <v/>
      </c>
      <c r="VA225" s="66" t="str">
        <f t="shared" si="1512"/>
        <v/>
      </c>
      <c r="VB225" s="66" t="str">
        <f t="shared" si="1513"/>
        <v/>
      </c>
      <c r="VC225" s="66" t="str">
        <f t="shared" si="1514"/>
        <v/>
      </c>
      <c r="VD225" s="66" t="str">
        <f t="shared" si="1515"/>
        <v/>
      </c>
      <c r="VE225" s="66" t="str">
        <f t="shared" si="1516"/>
        <v/>
      </c>
      <c r="VF225" s="66" t="str">
        <f t="shared" si="1517"/>
        <v/>
      </c>
      <c r="VG225" s="66" t="str">
        <f t="shared" si="1518"/>
        <v/>
      </c>
      <c r="VH225" s="66" t="str">
        <f t="shared" si="1519"/>
        <v/>
      </c>
      <c r="VI225" s="66" t="str">
        <f t="shared" si="1520"/>
        <v/>
      </c>
      <c r="VJ225" s="66" t="str">
        <f t="shared" si="1521"/>
        <v/>
      </c>
      <c r="VK225" s="66" t="str">
        <f t="shared" si="1522"/>
        <v/>
      </c>
      <c r="VL225" s="66" t="str">
        <f t="shared" si="1523"/>
        <v/>
      </c>
      <c r="VM225" s="66" t="str">
        <f t="shared" si="1524"/>
        <v/>
      </c>
      <c r="VN225" s="66" t="str">
        <f t="shared" si="1525"/>
        <v/>
      </c>
      <c r="VO225" s="66" t="str">
        <f t="shared" si="1526"/>
        <v/>
      </c>
      <c r="VP225" s="66" t="str">
        <f t="shared" si="1527"/>
        <v/>
      </c>
      <c r="VQ225" s="66" t="str">
        <f t="shared" si="1528"/>
        <v/>
      </c>
      <c r="VR225" s="66" t="str">
        <f t="shared" si="1529"/>
        <v/>
      </c>
      <c r="VS225" s="66" t="str">
        <f t="shared" si="1530"/>
        <v/>
      </c>
      <c r="VT225" s="66" t="str">
        <f t="shared" si="1531"/>
        <v/>
      </c>
      <c r="VU225" s="66" t="str">
        <f t="shared" si="1532"/>
        <v/>
      </c>
      <c r="VV225" s="66" t="str">
        <f t="shared" si="1533"/>
        <v/>
      </c>
      <c r="VW225" s="66" t="str">
        <f t="shared" si="1534"/>
        <v/>
      </c>
      <c r="VX225" s="66" t="str">
        <f t="shared" si="1535"/>
        <v/>
      </c>
      <c r="VY225" s="66" t="str">
        <f t="shared" si="1536"/>
        <v/>
      </c>
      <c r="VZ225" s="66" t="str">
        <f t="shared" si="1537"/>
        <v/>
      </c>
      <c r="WA225" s="66" t="str">
        <f t="shared" si="1538"/>
        <v/>
      </c>
      <c r="WB225" s="66" t="str">
        <f t="shared" si="1539"/>
        <v/>
      </c>
      <c r="WC225" s="66" t="str">
        <f t="shared" si="1540"/>
        <v/>
      </c>
      <c r="WD225" s="66" t="str">
        <f t="shared" si="1541"/>
        <v/>
      </c>
      <c r="WE225" s="66" t="str">
        <f t="shared" si="1542"/>
        <v/>
      </c>
      <c r="WF225" s="66" t="str">
        <f t="shared" si="1543"/>
        <v/>
      </c>
      <c r="WG225" s="66" t="str">
        <f t="shared" si="1544"/>
        <v/>
      </c>
      <c r="WH225" s="66" t="str">
        <f t="shared" si="1545"/>
        <v/>
      </c>
      <c r="WI225" s="66" t="str">
        <f t="shared" si="1546"/>
        <v/>
      </c>
      <c r="WJ225" s="66" t="str">
        <f t="shared" si="1547"/>
        <v/>
      </c>
      <c r="WK225" s="66" t="str">
        <f t="shared" si="1548"/>
        <v/>
      </c>
      <c r="WL225" s="66" t="str">
        <f t="shared" si="1549"/>
        <v/>
      </c>
      <c r="WM225" s="66" t="str">
        <f t="shared" si="1550"/>
        <v/>
      </c>
      <c r="WN225" s="66" t="str">
        <f t="shared" si="1551"/>
        <v/>
      </c>
      <c r="WO225" s="66" t="str">
        <f t="shared" si="1552"/>
        <v/>
      </c>
      <c r="WP225" s="66" t="str">
        <f t="shared" si="1553"/>
        <v/>
      </c>
      <c r="WQ225" s="66" t="str">
        <f t="shared" si="1554"/>
        <v/>
      </c>
      <c r="WR225" s="66" t="str">
        <f t="shared" si="1555"/>
        <v/>
      </c>
      <c r="WS225" s="66" t="str">
        <f t="shared" si="1556"/>
        <v/>
      </c>
      <c r="WT225" s="66" t="str">
        <f t="shared" si="1557"/>
        <v/>
      </c>
      <c r="WU225" s="66" t="str">
        <f t="shared" si="1558"/>
        <v/>
      </c>
      <c r="WV225" s="66" t="str">
        <f t="shared" si="1559"/>
        <v/>
      </c>
      <c r="WW225" s="66" t="str">
        <f t="shared" si="1560"/>
        <v/>
      </c>
      <c r="WX225" s="66" t="str">
        <f t="shared" si="1561"/>
        <v/>
      </c>
      <c r="WY225" s="66" t="str">
        <f t="shared" si="1562"/>
        <v/>
      </c>
      <c r="WZ225" s="66" t="str">
        <f t="shared" si="1563"/>
        <v/>
      </c>
      <c r="XA225" s="66" t="str">
        <f t="shared" si="1564"/>
        <v/>
      </c>
      <c r="XB225" s="66" t="str">
        <f t="shared" si="1565"/>
        <v/>
      </c>
      <c r="XC225" s="66" t="str">
        <f t="shared" si="1566"/>
        <v/>
      </c>
      <c r="XD225" s="66" t="str">
        <f t="shared" si="1567"/>
        <v/>
      </c>
      <c r="XE225" s="66" t="str">
        <f t="shared" si="1568"/>
        <v/>
      </c>
      <c r="XF225" s="66" t="str">
        <f t="shared" si="1569"/>
        <v/>
      </c>
      <c r="XG225" s="66" t="str">
        <f t="shared" si="1570"/>
        <v/>
      </c>
      <c r="XH225" s="66" t="str">
        <f t="shared" si="1571"/>
        <v/>
      </c>
      <c r="XI225" s="66" t="str">
        <f t="shared" si="1572"/>
        <v/>
      </c>
      <c r="XJ225" s="66" t="str">
        <f t="shared" si="1573"/>
        <v/>
      </c>
      <c r="XK225" s="66" t="str">
        <f t="shared" si="1574"/>
        <v/>
      </c>
      <c r="XL225" s="66" t="str">
        <f t="shared" si="1575"/>
        <v/>
      </c>
      <c r="XM225" s="66" t="str">
        <f t="shared" si="1576"/>
        <v/>
      </c>
      <c r="XN225" s="66" t="str">
        <f t="shared" si="1577"/>
        <v/>
      </c>
      <c r="XO225" s="66" t="str">
        <f t="shared" si="1578"/>
        <v/>
      </c>
      <c r="XP225" s="66" t="str">
        <f t="shared" si="1579"/>
        <v/>
      </c>
      <c r="XQ225" s="66" t="str">
        <f t="shared" si="1580"/>
        <v/>
      </c>
      <c r="XR225" s="66" t="str">
        <f t="shared" si="1581"/>
        <v/>
      </c>
      <c r="XS225" s="66" t="str">
        <f t="shared" si="1582"/>
        <v/>
      </c>
      <c r="XT225" s="66" t="str">
        <f t="shared" si="1583"/>
        <v/>
      </c>
      <c r="XU225" s="66" t="str">
        <f t="shared" si="1584"/>
        <v/>
      </c>
      <c r="XV225" s="66" t="str">
        <f t="shared" si="1585"/>
        <v/>
      </c>
      <c r="XW225" s="66" t="str">
        <f t="shared" si="1586"/>
        <v/>
      </c>
      <c r="XX225" s="66" t="str">
        <f t="shared" si="1587"/>
        <v/>
      </c>
      <c r="XY225" s="66" t="str">
        <f t="shared" si="1588"/>
        <v/>
      </c>
      <c r="XZ225" s="66" t="str">
        <f t="shared" si="1589"/>
        <v/>
      </c>
      <c r="YA225" s="66" t="str">
        <f t="shared" si="1590"/>
        <v/>
      </c>
      <c r="YB225" s="66" t="str">
        <f t="shared" si="1591"/>
        <v/>
      </c>
      <c r="YC225" s="66" t="str">
        <f t="shared" si="1592"/>
        <v/>
      </c>
      <c r="YD225" s="66" t="str">
        <f t="shared" si="1593"/>
        <v/>
      </c>
      <c r="YE225" s="66" t="str">
        <f t="shared" si="1594"/>
        <v/>
      </c>
      <c r="YF225" s="66" t="str">
        <f t="shared" si="1595"/>
        <v/>
      </c>
      <c r="YG225" s="66" t="str">
        <f t="shared" si="1596"/>
        <v/>
      </c>
      <c r="YH225" s="66" t="str">
        <f t="shared" si="1597"/>
        <v/>
      </c>
      <c r="YI225" s="66" t="str">
        <f t="shared" si="1598"/>
        <v/>
      </c>
      <c r="YJ225" s="66" t="str">
        <f t="shared" si="1599"/>
        <v/>
      </c>
      <c r="YK225" s="66" t="str">
        <f t="shared" si="1600"/>
        <v/>
      </c>
      <c r="YL225" s="66" t="str">
        <f t="shared" si="1601"/>
        <v/>
      </c>
      <c r="YM225" s="66" t="str">
        <f t="shared" si="1602"/>
        <v/>
      </c>
      <c r="YN225" s="66" t="str">
        <f t="shared" si="1603"/>
        <v/>
      </c>
      <c r="YO225" s="66" t="str">
        <f t="shared" si="1604"/>
        <v/>
      </c>
      <c r="YP225" s="66" t="str">
        <f t="shared" si="1605"/>
        <v/>
      </c>
      <c r="YQ225" s="66" t="str">
        <f t="shared" si="1606"/>
        <v/>
      </c>
      <c r="YR225" s="66" t="str">
        <f t="shared" si="1607"/>
        <v/>
      </c>
      <c r="YS225" s="66" t="str">
        <f t="shared" si="1608"/>
        <v/>
      </c>
      <c r="YT225" s="66" t="str">
        <f t="shared" si="1609"/>
        <v/>
      </c>
      <c r="YU225" s="66" t="str">
        <f t="shared" si="1610"/>
        <v/>
      </c>
      <c r="YV225" s="66" t="str">
        <f t="shared" si="1611"/>
        <v/>
      </c>
      <c r="YW225" s="66" t="str">
        <f t="shared" si="1612"/>
        <v/>
      </c>
      <c r="YX225" s="66" t="str">
        <f t="shared" si="1613"/>
        <v/>
      </c>
      <c r="YY225" s="66" t="str">
        <f t="shared" si="1614"/>
        <v/>
      </c>
      <c r="YZ225" s="66" t="str">
        <f t="shared" si="1615"/>
        <v/>
      </c>
      <c r="ZA225" s="66" t="str">
        <f t="shared" si="1616"/>
        <v/>
      </c>
      <c r="ZB225" s="66" t="str">
        <f t="shared" si="1617"/>
        <v/>
      </c>
      <c r="ZC225" s="66" t="str">
        <f t="shared" si="1618"/>
        <v/>
      </c>
      <c r="ZD225" s="66" t="str">
        <f t="shared" si="1619"/>
        <v/>
      </c>
      <c r="ZE225" s="66" t="str">
        <f t="shared" si="1620"/>
        <v/>
      </c>
      <c r="ZF225" s="66" t="str">
        <f t="shared" si="1621"/>
        <v/>
      </c>
      <c r="ZG225" s="66" t="str">
        <f t="shared" si="1622"/>
        <v/>
      </c>
      <c r="ZH225" s="66" t="str">
        <f t="shared" si="1623"/>
        <v/>
      </c>
      <c r="ZI225" s="66" t="str">
        <f t="shared" si="1624"/>
        <v/>
      </c>
      <c r="ZJ225" s="66" t="str">
        <f t="shared" si="1625"/>
        <v/>
      </c>
      <c r="ZK225" s="66" t="str">
        <f t="shared" si="1626"/>
        <v/>
      </c>
      <c r="ZL225" s="66" t="str">
        <f t="shared" si="1627"/>
        <v/>
      </c>
      <c r="ZM225" s="66" t="str">
        <f t="shared" si="1628"/>
        <v/>
      </c>
      <c r="ZN225" s="66" t="str">
        <f t="shared" si="1629"/>
        <v/>
      </c>
      <c r="ZO225" s="66" t="str">
        <f t="shared" si="1630"/>
        <v/>
      </c>
      <c r="ZP225" s="66" t="str">
        <f t="shared" si="1631"/>
        <v/>
      </c>
      <c r="ZQ225" s="66" t="str">
        <f t="shared" si="1632"/>
        <v/>
      </c>
      <c r="ZR225" s="66" t="str">
        <f t="shared" si="1633"/>
        <v/>
      </c>
      <c r="ZS225" s="66" t="str">
        <f t="shared" si="1634"/>
        <v/>
      </c>
      <c r="ZT225" s="66" t="str">
        <f t="shared" si="1635"/>
        <v/>
      </c>
      <c r="ZU225" s="66" t="str">
        <f t="shared" si="1636"/>
        <v/>
      </c>
      <c r="ZV225" s="66" t="str">
        <f t="shared" si="1637"/>
        <v/>
      </c>
      <c r="ZW225" s="66" t="str">
        <f t="shared" si="1638"/>
        <v/>
      </c>
      <c r="ZX225" s="66" t="str">
        <f t="shared" si="1639"/>
        <v/>
      </c>
      <c r="ZY225" s="66" t="str">
        <f t="shared" si="1640"/>
        <v/>
      </c>
      <c r="ZZ225" s="66" t="str">
        <f t="shared" si="1641"/>
        <v/>
      </c>
      <c r="AAA225" s="66" t="str">
        <f t="shared" si="1642"/>
        <v/>
      </c>
      <c r="AAB225" s="66" t="str">
        <f t="shared" si="1643"/>
        <v/>
      </c>
      <c r="AAC225" s="66" t="str">
        <f t="shared" si="1644"/>
        <v/>
      </c>
      <c r="AAD225" s="66" t="str">
        <f t="shared" si="1645"/>
        <v/>
      </c>
      <c r="AAE225" s="66" t="str">
        <f t="shared" si="1646"/>
        <v/>
      </c>
      <c r="AAF225" s="66" t="str">
        <f t="shared" si="1647"/>
        <v/>
      </c>
      <c r="AAG225" s="66" t="str">
        <f t="shared" si="1648"/>
        <v/>
      </c>
      <c r="AAH225" s="66" t="str">
        <f t="shared" si="1649"/>
        <v/>
      </c>
      <c r="AAI225" s="66" t="str">
        <f t="shared" si="1650"/>
        <v/>
      </c>
      <c r="AAJ225" s="66" t="str">
        <f t="shared" si="1651"/>
        <v/>
      </c>
      <c r="AAK225" s="66" t="str">
        <f t="shared" si="1652"/>
        <v/>
      </c>
      <c r="AAL225" s="66" t="str">
        <f t="shared" si="1653"/>
        <v/>
      </c>
      <c r="AAM225" s="66" t="str">
        <f t="shared" si="1654"/>
        <v/>
      </c>
      <c r="AAN225" s="66" t="str">
        <f t="shared" si="1655"/>
        <v/>
      </c>
      <c r="AAO225" s="66" t="str">
        <f t="shared" si="1656"/>
        <v/>
      </c>
      <c r="AAP225" s="66" t="str">
        <f t="shared" si="1657"/>
        <v/>
      </c>
      <c r="AAQ225" s="66" t="str">
        <f t="shared" si="1658"/>
        <v/>
      </c>
      <c r="AAR225" s="66" t="str">
        <f t="shared" si="1659"/>
        <v/>
      </c>
      <c r="AAS225" s="66" t="str">
        <f t="shared" si="1660"/>
        <v/>
      </c>
      <c r="AAT225" s="66" t="str">
        <f t="shared" si="1661"/>
        <v/>
      </c>
      <c r="AAU225" s="66" t="str">
        <f t="shared" si="1662"/>
        <v/>
      </c>
      <c r="AAV225" s="66" t="str">
        <f t="shared" si="1663"/>
        <v/>
      </c>
      <c r="AAW225" s="66" t="str">
        <f t="shared" si="1664"/>
        <v/>
      </c>
      <c r="AAX225" s="66" t="str">
        <f t="shared" si="1665"/>
        <v/>
      </c>
      <c r="AAY225" s="66" t="str">
        <f t="shared" si="1666"/>
        <v/>
      </c>
      <c r="AAZ225" s="66" t="str">
        <f t="shared" si="1667"/>
        <v/>
      </c>
      <c r="ABA225" s="66" t="str">
        <f t="shared" si="1668"/>
        <v/>
      </c>
      <c r="ABB225" s="66" t="str">
        <f t="shared" si="1669"/>
        <v/>
      </c>
      <c r="ABC225" s="66" t="str">
        <f t="shared" si="1670"/>
        <v/>
      </c>
      <c r="ABD225" s="66" t="str">
        <f t="shared" si="1671"/>
        <v/>
      </c>
      <c r="ABE225" s="66" t="str">
        <f t="shared" si="1672"/>
        <v/>
      </c>
      <c r="ABF225" s="66" t="str">
        <f t="shared" si="1673"/>
        <v/>
      </c>
      <c r="ABG225" s="66" t="str">
        <f t="shared" si="1674"/>
        <v/>
      </c>
      <c r="ABH225" s="66" t="str">
        <f t="shared" si="1675"/>
        <v/>
      </c>
      <c r="ABI225" s="66" t="str">
        <f t="shared" si="1676"/>
        <v/>
      </c>
      <c r="ABJ225" s="66" t="str">
        <f t="shared" si="1677"/>
        <v/>
      </c>
      <c r="ABK225" s="66" t="str">
        <f t="shared" si="1678"/>
        <v/>
      </c>
      <c r="ABL225" s="66" t="str">
        <f t="shared" si="1679"/>
        <v/>
      </c>
      <c r="ABM225" s="66" t="str">
        <f t="shared" si="1680"/>
        <v/>
      </c>
      <c r="ABN225" s="66" t="str">
        <f t="shared" si="1681"/>
        <v/>
      </c>
      <c r="ABO225" s="66" t="str">
        <f t="shared" si="1682"/>
        <v/>
      </c>
      <c r="ABP225" s="66" t="str">
        <f t="shared" si="1683"/>
        <v/>
      </c>
      <c r="ABQ225" s="66" t="str">
        <f t="shared" si="1684"/>
        <v/>
      </c>
      <c r="ABR225" s="66" t="str">
        <f t="shared" si="1685"/>
        <v/>
      </c>
      <c r="ABS225" s="66" t="str">
        <f t="shared" si="1686"/>
        <v/>
      </c>
      <c r="ABT225" s="66" t="str">
        <f t="shared" si="1687"/>
        <v/>
      </c>
      <c r="ABU225" s="66" t="str">
        <f t="shared" si="1688"/>
        <v/>
      </c>
      <c r="ABV225" s="66" t="str">
        <f t="shared" si="1689"/>
        <v/>
      </c>
      <c r="ABW225" s="66" t="str">
        <f t="shared" si="1690"/>
        <v/>
      </c>
      <c r="ABX225" s="66" t="str">
        <f t="shared" si="1691"/>
        <v/>
      </c>
      <c r="ABY225" s="66" t="str">
        <f t="shared" si="1692"/>
        <v/>
      </c>
      <c r="ABZ225" s="66" t="str">
        <f t="shared" si="1693"/>
        <v/>
      </c>
      <c r="ACA225" s="66" t="str">
        <f t="shared" si="1694"/>
        <v/>
      </c>
      <c r="ACB225" s="66" t="str">
        <f t="shared" si="1695"/>
        <v/>
      </c>
      <c r="ACC225" s="66" t="str">
        <f t="shared" si="1696"/>
        <v/>
      </c>
      <c r="ACD225" s="66" t="str">
        <f t="shared" si="1697"/>
        <v/>
      </c>
      <c r="ACE225" s="66" t="str">
        <f t="shared" si="1698"/>
        <v/>
      </c>
      <c r="ACF225" s="66" t="str">
        <f t="shared" si="1699"/>
        <v/>
      </c>
      <c r="ACG225" s="66" t="str">
        <f t="shared" si="1700"/>
        <v/>
      </c>
      <c r="ACH225" s="66" t="str">
        <f t="shared" si="1701"/>
        <v/>
      </c>
      <c r="ACI225" s="66" t="str">
        <f t="shared" si="1702"/>
        <v/>
      </c>
      <c r="ACJ225" s="66" t="str">
        <f t="shared" si="1703"/>
        <v/>
      </c>
      <c r="ACK225" s="66" t="str">
        <f t="shared" si="1704"/>
        <v/>
      </c>
      <c r="ACL225" s="66" t="str">
        <f t="shared" si="1705"/>
        <v/>
      </c>
      <c r="ACM225" s="66" t="str">
        <f t="shared" ref="ACM225:ACN225" si="1739">IF(AND(ACS$3="Unit", ACL225=""), "", IF(AND(ACS$3="Unit", ACL225="-"),"", IF(ACS$3="Unit", "kg/GJ delivered", IF(AND(NY225&lt;&gt;"", NY225&lt;&gt;"-", NX225="-"),"", IF($H225="","", IF(NX225="nd", "",IF(NX225="&lt;n.a.&gt;", "", IF(NY225="#/MJ", "", IF(NY225="kg/GJ delivered",NX225,IF(NY225="g/MJ delivered",NX225,IF(NY225="kg/MJ delivered",NX225*1000,IF(NY225="mg/MJ delivered",NX225/1000,IF(NY225="g/kg",((NX225)*(1/$I225)*(1/$H225)),IF(NY225="mg/kg",((NX225/1000)*(1/$I225)*(1/$H225)),IF(NY225="mg/MJ delivered",NX225/1000,IF(NY225="-","","Error"))))))))))))))))</f>
        <v/>
      </c>
      <c r="ACN225" s="66" t="str">
        <f t="shared" si="1739"/>
        <v/>
      </c>
      <c r="ACO225" s="66" t="str">
        <f t="shared" si="1707"/>
        <v/>
      </c>
      <c r="ACP225" s="66" t="str">
        <f t="shared" si="1708"/>
        <v/>
      </c>
      <c r="ACQ225" s="66" t="str">
        <f t="shared" si="1709"/>
        <v/>
      </c>
      <c r="ACR225" s="66" t="str">
        <f t="shared" si="1710"/>
        <v/>
      </c>
      <c r="ACS225" s="66" t="str">
        <f t="shared" si="1711"/>
        <v/>
      </c>
      <c r="ACT225" s="66" t="str">
        <f t="shared" si="1712"/>
        <v/>
      </c>
    </row>
    <row r="226" spans="2:774" ht="15.75" customHeight="1" x14ac:dyDescent="0.25">
      <c r="B226" s="66">
        <v>358</v>
      </c>
      <c r="C226" s="66" t="s">
        <v>1241</v>
      </c>
      <c r="D226" s="66" t="s">
        <v>1194</v>
      </c>
      <c r="E226" s="156" t="s">
        <v>1795</v>
      </c>
      <c r="F226" s="66" t="s">
        <v>497</v>
      </c>
      <c r="G226" s="66" t="s">
        <v>492</v>
      </c>
      <c r="H226" s="126">
        <v>0.16242500000000001</v>
      </c>
      <c r="I226" s="130">
        <f>'Heating Values'!$D$23</f>
        <v>15.3</v>
      </c>
      <c r="J226" s="66" t="str">
        <f t="shared" si="1320"/>
        <v>Firewood, Improved, CN</v>
      </c>
      <c r="K226" s="161"/>
      <c r="L226" s="161"/>
      <c r="M226" s="161"/>
      <c r="N226" s="161"/>
      <c r="O226" s="66" t="s">
        <v>1188</v>
      </c>
      <c r="P226" s="66" t="str">
        <f t="shared" si="1327"/>
        <v>CN</v>
      </c>
      <c r="Q226" s="66" t="s">
        <v>87</v>
      </c>
      <c r="R226" s="162">
        <v>99</v>
      </c>
      <c r="S226" s="158" t="s">
        <v>523</v>
      </c>
      <c r="T226" s="158" t="s">
        <v>128</v>
      </c>
      <c r="U226" s="158" t="s">
        <v>128</v>
      </c>
      <c r="V226" s="158" t="s">
        <v>128</v>
      </c>
      <c r="W226" s="158" t="s">
        <v>128</v>
      </c>
      <c r="X226" s="158" t="s">
        <v>128</v>
      </c>
      <c r="Y226" s="158" t="s">
        <v>128</v>
      </c>
      <c r="Z226" s="158" t="s">
        <v>128</v>
      </c>
      <c r="AA226" s="158" t="s">
        <v>128</v>
      </c>
      <c r="AB226" s="158" t="s">
        <v>128</v>
      </c>
      <c r="AC226" s="158" t="s">
        <v>128</v>
      </c>
      <c r="AD226" s="158" t="s">
        <v>128</v>
      </c>
      <c r="AE226" s="158" t="s">
        <v>128</v>
      </c>
      <c r="AF226" s="158" t="s">
        <v>128</v>
      </c>
      <c r="AG226" s="158" t="s">
        <v>128</v>
      </c>
      <c r="AH226" s="158" t="s">
        <v>128</v>
      </c>
      <c r="AI226" s="158" t="s">
        <v>128</v>
      </c>
      <c r="AJ226" s="158" t="s">
        <v>128</v>
      </c>
      <c r="AK226" s="158" t="s">
        <v>128</v>
      </c>
      <c r="AL226" s="158" t="s">
        <v>128</v>
      </c>
      <c r="AM226" s="158" t="s">
        <v>128</v>
      </c>
      <c r="AN226" s="158" t="s">
        <v>128</v>
      </c>
      <c r="AO226" s="158" t="s">
        <v>128</v>
      </c>
      <c r="AP226" s="158" t="s">
        <v>128</v>
      </c>
      <c r="AQ226" s="158" t="s">
        <v>128</v>
      </c>
      <c r="AR226" s="158" t="s">
        <v>128</v>
      </c>
      <c r="AS226" s="158" t="s">
        <v>128</v>
      </c>
      <c r="AT226" s="158" t="s">
        <v>128</v>
      </c>
      <c r="AU226" s="158" t="s">
        <v>128</v>
      </c>
      <c r="AV226" s="158" t="s">
        <v>128</v>
      </c>
      <c r="AW226" s="158" t="s">
        <v>128</v>
      </c>
      <c r="AX226" s="158" t="s">
        <v>128</v>
      </c>
      <c r="AY226" s="158" t="s">
        <v>128</v>
      </c>
      <c r="AZ226" s="158" t="s">
        <v>128</v>
      </c>
      <c r="BA226" s="158" t="s">
        <v>128</v>
      </c>
      <c r="BB226" s="158" t="s">
        <v>128</v>
      </c>
      <c r="BC226" s="158" t="s">
        <v>128</v>
      </c>
      <c r="BD226" s="158" t="s">
        <v>128</v>
      </c>
      <c r="BE226" s="158" t="s">
        <v>128</v>
      </c>
      <c r="BF226" s="158" t="s">
        <v>128</v>
      </c>
      <c r="BG226" s="158" t="s">
        <v>128</v>
      </c>
      <c r="BH226" s="158" t="s">
        <v>128</v>
      </c>
      <c r="BI226" s="158" t="s">
        <v>128</v>
      </c>
      <c r="BJ226" s="158" t="s">
        <v>128</v>
      </c>
      <c r="BK226" s="158" t="s">
        <v>128</v>
      </c>
      <c r="BL226" s="158" t="s">
        <v>128</v>
      </c>
      <c r="BM226" s="158" t="s">
        <v>128</v>
      </c>
      <c r="BN226" s="158" t="s">
        <v>128</v>
      </c>
      <c r="BO226" s="158" t="s">
        <v>128</v>
      </c>
      <c r="BP226" s="158" t="s">
        <v>128</v>
      </c>
      <c r="BQ226" s="158" t="s">
        <v>128</v>
      </c>
      <c r="BR226" s="158" t="s">
        <v>128</v>
      </c>
      <c r="BS226" s="158" t="s">
        <v>128</v>
      </c>
      <c r="BT226" s="158" t="s">
        <v>128</v>
      </c>
      <c r="BU226" s="158" t="s">
        <v>128</v>
      </c>
      <c r="BV226" s="158" t="s">
        <v>128</v>
      </c>
      <c r="BW226" s="158" t="s">
        <v>128</v>
      </c>
      <c r="BX226" s="158" t="s">
        <v>128</v>
      </c>
      <c r="BY226" s="158" t="s">
        <v>128</v>
      </c>
      <c r="BZ226" s="158" t="s">
        <v>128</v>
      </c>
      <c r="CA226" s="158" t="s">
        <v>128</v>
      </c>
      <c r="CB226" s="158" t="s">
        <v>128</v>
      </c>
      <c r="CC226" s="158" t="s">
        <v>128</v>
      </c>
      <c r="CD226" s="158" t="s">
        <v>128</v>
      </c>
      <c r="CE226" s="158" t="s">
        <v>128</v>
      </c>
      <c r="CF226" s="158" t="s">
        <v>128</v>
      </c>
      <c r="CG226" s="158" t="s">
        <v>128</v>
      </c>
      <c r="CH226" s="158" t="s">
        <v>128</v>
      </c>
      <c r="CI226" s="158" t="s">
        <v>128</v>
      </c>
      <c r="CJ226" s="158" t="s">
        <v>128</v>
      </c>
      <c r="CK226" s="158" t="s">
        <v>128</v>
      </c>
      <c r="CL226" s="158" t="s">
        <v>128</v>
      </c>
      <c r="CM226" s="158" t="s">
        <v>128</v>
      </c>
      <c r="CN226" s="158" t="s">
        <v>128</v>
      </c>
      <c r="CO226" s="158" t="s">
        <v>128</v>
      </c>
      <c r="CP226" s="158" t="s">
        <v>128</v>
      </c>
      <c r="CQ226" s="158" t="s">
        <v>128</v>
      </c>
      <c r="CR226" s="158" t="s">
        <v>128</v>
      </c>
      <c r="CS226" s="158" t="s">
        <v>128</v>
      </c>
      <c r="CT226" s="158" t="s">
        <v>128</v>
      </c>
      <c r="CU226" s="158" t="s">
        <v>128</v>
      </c>
      <c r="CV226" s="158" t="s">
        <v>128</v>
      </c>
      <c r="CW226" s="158" t="s">
        <v>128</v>
      </c>
      <c r="CX226" s="158" t="s">
        <v>128</v>
      </c>
      <c r="CY226" s="158" t="s">
        <v>128</v>
      </c>
      <c r="CZ226" s="158" t="s">
        <v>128</v>
      </c>
      <c r="DA226" s="158" t="s">
        <v>128</v>
      </c>
      <c r="DB226" s="158" t="s">
        <v>128</v>
      </c>
      <c r="DC226" s="158" t="s">
        <v>128</v>
      </c>
      <c r="DD226" s="158" t="s">
        <v>128</v>
      </c>
      <c r="DE226" s="158" t="s">
        <v>128</v>
      </c>
      <c r="DF226" s="158" t="s">
        <v>128</v>
      </c>
      <c r="DG226" s="158" t="s">
        <v>128</v>
      </c>
      <c r="DH226" s="158" t="s">
        <v>128</v>
      </c>
      <c r="DI226" s="158" t="s">
        <v>128</v>
      </c>
      <c r="DJ226" s="158" t="s">
        <v>128</v>
      </c>
      <c r="DK226" s="158" t="s">
        <v>128</v>
      </c>
      <c r="DL226" s="158" t="s">
        <v>128</v>
      </c>
      <c r="DM226" s="158" t="s">
        <v>128</v>
      </c>
      <c r="DN226" s="158" t="s">
        <v>128</v>
      </c>
      <c r="DO226" s="158" t="s">
        <v>128</v>
      </c>
      <c r="DP226" s="158" t="s">
        <v>128</v>
      </c>
      <c r="DQ226" s="158" t="s">
        <v>128</v>
      </c>
      <c r="DR226" s="158" t="s">
        <v>128</v>
      </c>
      <c r="DS226" s="158" t="s">
        <v>128</v>
      </c>
      <c r="DT226" s="158" t="s">
        <v>128</v>
      </c>
      <c r="DU226" s="158" t="s">
        <v>128</v>
      </c>
      <c r="DV226" s="158" t="s">
        <v>128</v>
      </c>
      <c r="DW226" s="158" t="s">
        <v>128</v>
      </c>
      <c r="DX226" s="158" t="s">
        <v>128</v>
      </c>
      <c r="DY226" s="158" t="s">
        <v>128</v>
      </c>
      <c r="DZ226" s="158" t="s">
        <v>128</v>
      </c>
      <c r="EA226" s="158" t="s">
        <v>128</v>
      </c>
      <c r="EB226" s="158" t="s">
        <v>128</v>
      </c>
      <c r="EC226" s="158" t="s">
        <v>128</v>
      </c>
      <c r="ED226" s="158" t="s">
        <v>128</v>
      </c>
      <c r="EE226" s="158" t="s">
        <v>128</v>
      </c>
      <c r="EF226" s="158" t="s">
        <v>128</v>
      </c>
      <c r="EG226" s="158" t="s">
        <v>128</v>
      </c>
      <c r="EH226" s="158" t="s">
        <v>128</v>
      </c>
      <c r="EI226" s="158" t="s">
        <v>128</v>
      </c>
      <c r="EJ226" s="158" t="s">
        <v>128</v>
      </c>
      <c r="EK226" s="158" t="s">
        <v>128</v>
      </c>
      <c r="EL226" s="158" t="s">
        <v>128</v>
      </c>
      <c r="EM226" s="158" t="s">
        <v>128</v>
      </c>
      <c r="EN226" s="158" t="s">
        <v>128</v>
      </c>
      <c r="EO226" s="158" t="s">
        <v>128</v>
      </c>
      <c r="EP226" s="158" t="s">
        <v>128</v>
      </c>
      <c r="EQ226" s="158" t="s">
        <v>128</v>
      </c>
      <c r="ER226" s="158" t="s">
        <v>128</v>
      </c>
      <c r="ES226" s="158" t="s">
        <v>128</v>
      </c>
      <c r="ET226" s="158" t="s">
        <v>128</v>
      </c>
      <c r="EU226" s="158" t="s">
        <v>128</v>
      </c>
      <c r="EV226" s="158" t="s">
        <v>128</v>
      </c>
      <c r="EW226" s="158" t="s">
        <v>128</v>
      </c>
      <c r="EX226" s="158" t="s">
        <v>128</v>
      </c>
      <c r="EY226" s="158" t="s">
        <v>128</v>
      </c>
      <c r="EZ226" s="158" t="s">
        <v>128</v>
      </c>
      <c r="FA226" s="158" t="s">
        <v>128</v>
      </c>
      <c r="FB226" s="158" t="s">
        <v>128</v>
      </c>
      <c r="FC226" s="158" t="s">
        <v>128</v>
      </c>
      <c r="FD226" s="158" t="s">
        <v>128</v>
      </c>
      <c r="FE226" s="158" t="s">
        <v>128</v>
      </c>
      <c r="FF226" s="158" t="s">
        <v>128</v>
      </c>
      <c r="FG226" s="158" t="s">
        <v>128</v>
      </c>
      <c r="FH226" s="158" t="s">
        <v>128</v>
      </c>
      <c r="FI226" s="158" t="s">
        <v>128</v>
      </c>
      <c r="FJ226" s="158" t="s">
        <v>128</v>
      </c>
      <c r="FK226" s="158" t="s">
        <v>128</v>
      </c>
      <c r="FL226" s="158" t="s">
        <v>128</v>
      </c>
      <c r="FM226" s="158" t="s">
        <v>128</v>
      </c>
      <c r="FN226" s="158" t="s">
        <v>128</v>
      </c>
      <c r="FO226" s="158" t="s">
        <v>128</v>
      </c>
      <c r="FP226" s="158" t="s">
        <v>128</v>
      </c>
      <c r="FQ226" s="158" t="s">
        <v>128</v>
      </c>
      <c r="FR226" s="158" t="s">
        <v>128</v>
      </c>
      <c r="FS226" s="158" t="s">
        <v>128</v>
      </c>
      <c r="FT226" s="158" t="s">
        <v>128</v>
      </c>
      <c r="FU226" s="158" t="s">
        <v>128</v>
      </c>
      <c r="FV226" s="158" t="s">
        <v>128</v>
      </c>
      <c r="FW226" s="158" t="s">
        <v>128</v>
      </c>
      <c r="FX226" s="158" t="s">
        <v>128</v>
      </c>
      <c r="FY226" s="158" t="s">
        <v>128</v>
      </c>
      <c r="FZ226" s="158" t="s">
        <v>128</v>
      </c>
      <c r="GA226" s="158" t="s">
        <v>128</v>
      </c>
      <c r="GB226" s="158" t="s">
        <v>128</v>
      </c>
      <c r="GC226" s="158" t="s">
        <v>128</v>
      </c>
      <c r="GD226" s="158" t="s">
        <v>128</v>
      </c>
      <c r="GE226" s="158" t="s">
        <v>128</v>
      </c>
      <c r="GF226" s="158" t="s">
        <v>128</v>
      </c>
      <c r="GG226" s="158" t="s">
        <v>128</v>
      </c>
      <c r="GH226" s="158" t="s">
        <v>128</v>
      </c>
      <c r="GI226" s="158" t="s">
        <v>128</v>
      </c>
      <c r="GJ226" s="158" t="s">
        <v>128</v>
      </c>
      <c r="GK226" s="158" t="s">
        <v>128</v>
      </c>
      <c r="GL226" s="158" t="s">
        <v>128</v>
      </c>
      <c r="GM226" s="158" t="s">
        <v>128</v>
      </c>
      <c r="GN226" s="158" t="s">
        <v>128</v>
      </c>
      <c r="GO226" s="158" t="s">
        <v>128</v>
      </c>
      <c r="GP226" s="158" t="s">
        <v>128</v>
      </c>
      <c r="GQ226" s="158" t="s">
        <v>128</v>
      </c>
      <c r="GR226" s="158" t="s">
        <v>128</v>
      </c>
      <c r="GS226" s="158" t="s">
        <v>128</v>
      </c>
      <c r="GT226" s="158" t="s">
        <v>128</v>
      </c>
      <c r="GU226" s="158" t="s">
        <v>128</v>
      </c>
      <c r="GV226" s="158" t="s">
        <v>128</v>
      </c>
      <c r="GW226" s="158" t="s">
        <v>128</v>
      </c>
      <c r="GX226" s="158" t="s">
        <v>128</v>
      </c>
      <c r="GY226" s="158" t="s">
        <v>128</v>
      </c>
      <c r="GZ226" s="158" t="s">
        <v>128</v>
      </c>
      <c r="HA226" s="158" t="s">
        <v>128</v>
      </c>
      <c r="HB226" s="158" t="s">
        <v>128</v>
      </c>
      <c r="HC226" s="158" t="s">
        <v>128</v>
      </c>
      <c r="HD226" s="158" t="s">
        <v>128</v>
      </c>
      <c r="HE226" s="158" t="s">
        <v>128</v>
      </c>
      <c r="HF226" s="158" t="s">
        <v>128</v>
      </c>
      <c r="HG226" s="158" t="s">
        <v>128</v>
      </c>
      <c r="HH226" s="158" t="s">
        <v>128</v>
      </c>
      <c r="HI226" s="158" t="s">
        <v>128</v>
      </c>
      <c r="HJ226" s="158" t="s">
        <v>128</v>
      </c>
      <c r="HK226" s="158" t="s">
        <v>128</v>
      </c>
      <c r="HL226" s="158" t="s">
        <v>128</v>
      </c>
      <c r="HM226" s="158" t="s">
        <v>128</v>
      </c>
      <c r="HN226" s="158" t="s">
        <v>128</v>
      </c>
      <c r="HO226" s="158" t="s">
        <v>128</v>
      </c>
      <c r="HP226" s="158" t="s">
        <v>128</v>
      </c>
      <c r="HQ226" s="158" t="s">
        <v>128</v>
      </c>
      <c r="HR226" s="158" t="s">
        <v>128</v>
      </c>
      <c r="HS226" s="158" t="s">
        <v>128</v>
      </c>
      <c r="HT226" s="158" t="s">
        <v>128</v>
      </c>
      <c r="HU226" s="158" t="s">
        <v>128</v>
      </c>
      <c r="HV226" s="158" t="s">
        <v>128</v>
      </c>
      <c r="HW226" s="158" t="s">
        <v>128</v>
      </c>
      <c r="HX226" s="158" t="s">
        <v>128</v>
      </c>
      <c r="HY226" s="158" t="s">
        <v>128</v>
      </c>
      <c r="HZ226" s="158" t="s">
        <v>128</v>
      </c>
      <c r="IA226" s="158" t="s">
        <v>128</v>
      </c>
      <c r="IB226" s="158" t="s">
        <v>128</v>
      </c>
      <c r="IC226" s="158" t="s">
        <v>128</v>
      </c>
      <c r="ID226" s="158" t="s">
        <v>128</v>
      </c>
      <c r="IE226" s="158" t="s">
        <v>128</v>
      </c>
      <c r="IF226" s="158" t="s">
        <v>128</v>
      </c>
      <c r="IG226" s="158" t="s">
        <v>128</v>
      </c>
      <c r="IH226" s="158" t="s">
        <v>128</v>
      </c>
      <c r="II226" s="158" t="s">
        <v>128</v>
      </c>
      <c r="IJ226" s="158" t="s">
        <v>128</v>
      </c>
      <c r="IK226" s="158" t="s">
        <v>128</v>
      </c>
      <c r="IL226" s="158" t="s">
        <v>128</v>
      </c>
      <c r="IM226" s="158" t="s">
        <v>128</v>
      </c>
      <c r="IN226" s="158" t="s">
        <v>128</v>
      </c>
      <c r="IO226" s="158" t="s">
        <v>128</v>
      </c>
      <c r="IP226" s="158" t="s">
        <v>128</v>
      </c>
      <c r="IQ226" s="158" t="s">
        <v>128</v>
      </c>
      <c r="IR226" s="158" t="s">
        <v>128</v>
      </c>
      <c r="IS226" s="158" t="s">
        <v>128</v>
      </c>
      <c r="IT226" s="158" t="s">
        <v>128</v>
      </c>
      <c r="IU226" s="158" t="s">
        <v>128</v>
      </c>
      <c r="IV226" s="158" t="s">
        <v>128</v>
      </c>
      <c r="IW226" s="158" t="s">
        <v>128</v>
      </c>
      <c r="IX226" s="158" t="s">
        <v>128</v>
      </c>
      <c r="IY226" s="158" t="s">
        <v>128</v>
      </c>
      <c r="IZ226" s="158" t="s">
        <v>128</v>
      </c>
      <c r="JA226" s="158" t="s">
        <v>128</v>
      </c>
      <c r="JB226" s="158" t="s">
        <v>128</v>
      </c>
      <c r="JC226" s="158" t="s">
        <v>128</v>
      </c>
      <c r="JD226" s="158" t="s">
        <v>128</v>
      </c>
      <c r="JE226" s="158" t="s">
        <v>128</v>
      </c>
      <c r="JF226" s="158" t="s">
        <v>128</v>
      </c>
      <c r="JG226" s="158" t="s">
        <v>128</v>
      </c>
      <c r="JH226" s="158" t="s">
        <v>128</v>
      </c>
      <c r="JI226" s="158" t="s">
        <v>128</v>
      </c>
      <c r="JJ226" s="158" t="s">
        <v>128</v>
      </c>
      <c r="JK226" s="158" t="s">
        <v>128</v>
      </c>
      <c r="JL226" s="158" t="s">
        <v>128</v>
      </c>
      <c r="JM226" s="158" t="s">
        <v>128</v>
      </c>
      <c r="JN226" s="158" t="s">
        <v>128</v>
      </c>
      <c r="JO226" s="158" t="s">
        <v>128</v>
      </c>
      <c r="JP226" s="158" t="s">
        <v>128</v>
      </c>
      <c r="JQ226" s="158" t="s">
        <v>128</v>
      </c>
      <c r="JR226" s="158" t="s">
        <v>128</v>
      </c>
      <c r="JS226" s="158" t="s">
        <v>128</v>
      </c>
      <c r="JT226" s="158" t="s">
        <v>128</v>
      </c>
      <c r="JU226" s="158" t="s">
        <v>128</v>
      </c>
      <c r="JV226" s="158" t="s">
        <v>128</v>
      </c>
      <c r="JW226" s="158" t="s">
        <v>128</v>
      </c>
      <c r="JX226" s="158" t="s">
        <v>128</v>
      </c>
      <c r="JY226" s="158" t="s">
        <v>128</v>
      </c>
      <c r="JZ226" s="158" t="s">
        <v>128</v>
      </c>
      <c r="KA226" s="158" t="s">
        <v>128</v>
      </c>
      <c r="KB226" s="158" t="s">
        <v>128</v>
      </c>
      <c r="KC226" s="158" t="s">
        <v>128</v>
      </c>
      <c r="KD226" s="158" t="s">
        <v>128</v>
      </c>
      <c r="KE226" s="158" t="s">
        <v>128</v>
      </c>
      <c r="KF226" s="158" t="s">
        <v>128</v>
      </c>
      <c r="KG226" s="158" t="s">
        <v>128</v>
      </c>
      <c r="KH226" s="158" t="s">
        <v>128</v>
      </c>
      <c r="KI226" s="158" t="s">
        <v>128</v>
      </c>
      <c r="KJ226" s="158" t="s">
        <v>128</v>
      </c>
      <c r="KK226" s="158" t="s">
        <v>128</v>
      </c>
      <c r="KL226" s="158" t="s">
        <v>128</v>
      </c>
      <c r="KM226" s="158" t="s">
        <v>128</v>
      </c>
      <c r="KN226" s="158" t="s">
        <v>128</v>
      </c>
      <c r="KO226" s="158" t="s">
        <v>128</v>
      </c>
      <c r="KP226" s="158" t="s">
        <v>128</v>
      </c>
      <c r="KQ226" s="158" t="s">
        <v>128</v>
      </c>
      <c r="KR226" s="158" t="s">
        <v>128</v>
      </c>
      <c r="KS226" s="158" t="s">
        <v>128</v>
      </c>
      <c r="KT226" s="158" t="s">
        <v>128</v>
      </c>
      <c r="KU226" s="158" t="s">
        <v>128</v>
      </c>
      <c r="KV226" s="158" t="s">
        <v>128</v>
      </c>
      <c r="KW226" s="158" t="s">
        <v>128</v>
      </c>
      <c r="KX226" s="158" t="s">
        <v>128</v>
      </c>
      <c r="KY226" s="158" t="s">
        <v>128</v>
      </c>
      <c r="KZ226" s="158" t="s">
        <v>128</v>
      </c>
      <c r="LA226" s="158" t="s">
        <v>128</v>
      </c>
      <c r="LB226" s="158" t="s">
        <v>128</v>
      </c>
      <c r="LC226" s="158" t="s">
        <v>128</v>
      </c>
      <c r="LD226" s="158" t="s">
        <v>128</v>
      </c>
      <c r="LE226" s="158" t="s">
        <v>128</v>
      </c>
      <c r="LF226" s="158" t="s">
        <v>128</v>
      </c>
      <c r="LG226" s="158" t="s">
        <v>128</v>
      </c>
      <c r="LH226" s="158" t="s">
        <v>128</v>
      </c>
      <c r="LI226" s="158" t="s">
        <v>128</v>
      </c>
      <c r="LJ226" s="158" t="s">
        <v>128</v>
      </c>
      <c r="LK226" s="158" t="s">
        <v>128</v>
      </c>
      <c r="LL226" s="158" t="s">
        <v>128</v>
      </c>
      <c r="LM226" s="158" t="s">
        <v>128</v>
      </c>
      <c r="LN226" s="158" t="s">
        <v>128</v>
      </c>
      <c r="LO226" s="158" t="s">
        <v>128</v>
      </c>
      <c r="LP226" s="158" t="s">
        <v>128</v>
      </c>
      <c r="LQ226" s="158" t="s">
        <v>128</v>
      </c>
      <c r="LR226" s="158" t="s">
        <v>128</v>
      </c>
      <c r="LS226" s="158" t="s">
        <v>128</v>
      </c>
      <c r="LT226" s="158" t="s">
        <v>128</v>
      </c>
      <c r="LU226" s="158" t="s">
        <v>128</v>
      </c>
      <c r="LV226" s="158" t="s">
        <v>128</v>
      </c>
      <c r="LW226" s="158" t="s">
        <v>128</v>
      </c>
      <c r="LX226" s="158" t="s">
        <v>128</v>
      </c>
      <c r="LY226" s="158" t="s">
        <v>128</v>
      </c>
      <c r="LZ226" s="158" t="s">
        <v>128</v>
      </c>
      <c r="MA226" s="158" t="s">
        <v>128</v>
      </c>
      <c r="MB226" s="158" t="s">
        <v>128</v>
      </c>
      <c r="MC226" s="158" t="s">
        <v>128</v>
      </c>
      <c r="MD226" s="158" t="s">
        <v>128</v>
      </c>
      <c r="ME226" s="158" t="s">
        <v>128</v>
      </c>
      <c r="MF226" s="158" t="s">
        <v>128</v>
      </c>
      <c r="MG226" s="158" t="s">
        <v>128</v>
      </c>
      <c r="MH226" s="158" t="s">
        <v>128</v>
      </c>
      <c r="MI226" s="158" t="s">
        <v>128</v>
      </c>
      <c r="MJ226" s="158" t="s">
        <v>128</v>
      </c>
      <c r="MK226" s="158" t="s">
        <v>128</v>
      </c>
      <c r="ML226" s="158" t="s">
        <v>128</v>
      </c>
      <c r="MM226" s="158" t="s">
        <v>128</v>
      </c>
      <c r="MN226" s="158" t="s">
        <v>128</v>
      </c>
      <c r="MO226" s="158" t="s">
        <v>128</v>
      </c>
      <c r="MP226" s="158" t="s">
        <v>128</v>
      </c>
      <c r="MQ226" s="158" t="s">
        <v>128</v>
      </c>
      <c r="MR226" s="158" t="s">
        <v>128</v>
      </c>
      <c r="MS226" s="158" t="s">
        <v>128</v>
      </c>
      <c r="MT226" s="158" t="s">
        <v>128</v>
      </c>
      <c r="MU226" s="158" t="s">
        <v>128</v>
      </c>
      <c r="MV226" s="158" t="s">
        <v>128</v>
      </c>
      <c r="MW226" s="158" t="s">
        <v>128</v>
      </c>
      <c r="MX226" s="158" t="s">
        <v>128</v>
      </c>
      <c r="MY226" s="158" t="s">
        <v>128</v>
      </c>
      <c r="MZ226" s="158" t="s">
        <v>128</v>
      </c>
      <c r="NA226" s="158" t="s">
        <v>128</v>
      </c>
      <c r="NB226" s="158" t="s">
        <v>128</v>
      </c>
      <c r="NC226" s="158" t="s">
        <v>128</v>
      </c>
      <c r="ND226" s="158" t="s">
        <v>128</v>
      </c>
      <c r="NE226" s="158" t="s">
        <v>128</v>
      </c>
      <c r="NF226" s="158" t="s">
        <v>128</v>
      </c>
      <c r="NG226" s="158" t="s">
        <v>128</v>
      </c>
      <c r="NH226" s="158" t="s">
        <v>128</v>
      </c>
      <c r="NI226" s="158" t="s">
        <v>128</v>
      </c>
      <c r="NJ226" s="158" t="s">
        <v>128</v>
      </c>
      <c r="NK226" s="158" t="s">
        <v>128</v>
      </c>
      <c r="NL226" s="158" t="s">
        <v>128</v>
      </c>
      <c r="NM226" s="158" t="s">
        <v>128</v>
      </c>
      <c r="NN226" s="158" t="s">
        <v>128</v>
      </c>
      <c r="NO226" s="158" t="s">
        <v>128</v>
      </c>
      <c r="NP226" s="158" t="s">
        <v>128</v>
      </c>
      <c r="NQ226" s="158" t="s">
        <v>128</v>
      </c>
      <c r="NR226" s="158" t="s">
        <v>128</v>
      </c>
      <c r="NS226" s="158" t="s">
        <v>128</v>
      </c>
      <c r="NT226" s="158" t="s">
        <v>128</v>
      </c>
      <c r="NU226" s="158" t="s">
        <v>128</v>
      </c>
      <c r="NV226" s="158" t="s">
        <v>128</v>
      </c>
      <c r="NW226" s="158" t="s">
        <v>128</v>
      </c>
      <c r="NX226" s="158" t="s">
        <v>128</v>
      </c>
      <c r="NY226" s="158" t="s">
        <v>128</v>
      </c>
      <c r="NZ226" s="158" t="s">
        <v>128</v>
      </c>
      <c r="OA226" s="158" t="s">
        <v>128</v>
      </c>
      <c r="OB226" s="158" t="s">
        <v>128</v>
      </c>
      <c r="OC226" s="158" t="s">
        <v>128</v>
      </c>
      <c r="OD226" s="158" t="s">
        <v>128</v>
      </c>
      <c r="OE226" s="170" t="s">
        <v>128</v>
      </c>
      <c r="OF226" s="181"/>
      <c r="OG226" s="174">
        <f t="shared" si="1336"/>
        <v>39.837391013046748</v>
      </c>
      <c r="OH226" s="66" t="str">
        <f t="shared" si="1337"/>
        <v>kg/GJ delivered</v>
      </c>
      <c r="OI226" s="66" t="str">
        <f t="shared" si="1338"/>
        <v/>
      </c>
      <c r="OJ226" s="66" t="str">
        <f t="shared" si="1339"/>
        <v/>
      </c>
      <c r="OK226" s="66" t="str">
        <f t="shared" si="1340"/>
        <v/>
      </c>
      <c r="OL226" s="66" t="str">
        <f t="shared" si="1341"/>
        <v/>
      </c>
      <c r="OM226" s="66" t="str">
        <f t="shared" si="1342"/>
        <v/>
      </c>
      <c r="ON226" s="66" t="str">
        <f t="shared" si="1343"/>
        <v/>
      </c>
      <c r="OO226" s="66" t="str">
        <f t="shared" si="1344"/>
        <v/>
      </c>
      <c r="OP226" s="66" t="str">
        <f t="shared" si="1345"/>
        <v/>
      </c>
      <c r="OQ226" s="66" t="str">
        <f t="shared" si="1346"/>
        <v/>
      </c>
      <c r="OR226" s="66" t="str">
        <f t="shared" si="1347"/>
        <v/>
      </c>
      <c r="OS226" s="66" t="str">
        <f t="shared" si="1348"/>
        <v/>
      </c>
      <c r="OT226" s="66" t="str">
        <f t="shared" si="1349"/>
        <v/>
      </c>
      <c r="OU226" s="66" t="str">
        <f t="shared" si="1350"/>
        <v/>
      </c>
      <c r="OV226" s="66" t="str">
        <f t="shared" si="1351"/>
        <v/>
      </c>
      <c r="OW226" s="66" t="str">
        <f t="shared" si="1352"/>
        <v/>
      </c>
      <c r="OX226" s="66" t="str">
        <f t="shared" si="1353"/>
        <v/>
      </c>
      <c r="OY226" s="66" t="str">
        <f t="shared" si="1354"/>
        <v/>
      </c>
      <c r="OZ226" s="66" t="str">
        <f t="shared" si="1355"/>
        <v/>
      </c>
      <c r="PA226" s="66" t="str">
        <f t="shared" si="1356"/>
        <v/>
      </c>
      <c r="PB226" s="66" t="str">
        <f t="shared" si="1357"/>
        <v/>
      </c>
      <c r="PC226" s="66" t="str">
        <f t="shared" si="1358"/>
        <v/>
      </c>
      <c r="PD226" s="66" t="str">
        <f t="shared" si="1359"/>
        <v/>
      </c>
      <c r="PE226" s="66" t="str">
        <f t="shared" si="1360"/>
        <v/>
      </c>
      <c r="PF226" s="66" t="str">
        <f t="shared" si="1361"/>
        <v/>
      </c>
      <c r="PG226" s="66" t="str">
        <f t="shared" si="1362"/>
        <v/>
      </c>
      <c r="PH226" s="66" t="str">
        <f t="shared" si="1363"/>
        <v/>
      </c>
      <c r="PI226" s="66" t="str">
        <f t="shared" si="1364"/>
        <v/>
      </c>
      <c r="PJ226" s="66" t="str">
        <f t="shared" si="1365"/>
        <v/>
      </c>
      <c r="PK226" s="66" t="str">
        <f t="shared" si="1366"/>
        <v/>
      </c>
      <c r="PL226" s="66" t="str">
        <f t="shared" si="1367"/>
        <v/>
      </c>
      <c r="PM226" s="66" t="str">
        <f t="shared" si="1368"/>
        <v/>
      </c>
      <c r="PN226" s="66" t="str">
        <f t="shared" si="1369"/>
        <v/>
      </c>
      <c r="PO226" s="66" t="str">
        <f t="shared" si="1370"/>
        <v/>
      </c>
      <c r="PP226" s="66" t="str">
        <f t="shared" si="1371"/>
        <v/>
      </c>
      <c r="PQ226" s="66" t="str">
        <f t="shared" si="1372"/>
        <v/>
      </c>
      <c r="PR226" s="66" t="str">
        <f t="shared" si="1373"/>
        <v/>
      </c>
      <c r="PS226" s="66" t="str">
        <f t="shared" si="1374"/>
        <v/>
      </c>
      <c r="PT226" s="66" t="str">
        <f t="shared" si="1375"/>
        <v/>
      </c>
      <c r="PU226" s="66" t="str">
        <f t="shared" si="1376"/>
        <v/>
      </c>
      <c r="PV226" s="66" t="str">
        <f t="shared" si="1377"/>
        <v/>
      </c>
      <c r="PW226" s="66" t="str">
        <f t="shared" si="1378"/>
        <v/>
      </c>
      <c r="PX226" s="66" t="str">
        <f t="shared" si="1379"/>
        <v/>
      </c>
      <c r="PY226" s="66" t="str">
        <f t="shared" si="1380"/>
        <v/>
      </c>
      <c r="PZ226" s="66" t="str">
        <f t="shared" si="1381"/>
        <v/>
      </c>
      <c r="QA226" s="66" t="str">
        <f t="shared" si="1382"/>
        <v/>
      </c>
      <c r="QB226" s="66" t="str">
        <f t="shared" si="1383"/>
        <v/>
      </c>
      <c r="QC226" s="66" t="str">
        <f t="shared" si="1384"/>
        <v/>
      </c>
      <c r="QD226" s="66" t="str">
        <f t="shared" si="1385"/>
        <v/>
      </c>
      <c r="QE226" s="66" t="str">
        <f t="shared" si="1386"/>
        <v/>
      </c>
      <c r="QF226" s="66" t="str">
        <f t="shared" si="1387"/>
        <v/>
      </c>
      <c r="QG226" s="66" t="str">
        <f t="shared" si="1388"/>
        <v/>
      </c>
      <c r="QH226" s="66" t="str">
        <f t="shared" si="1389"/>
        <v/>
      </c>
      <c r="QI226" s="66" t="str">
        <f t="shared" si="1390"/>
        <v/>
      </c>
      <c r="QJ226" s="66" t="str">
        <f t="shared" si="1391"/>
        <v/>
      </c>
      <c r="QK226" s="66" t="str">
        <f t="shared" si="1392"/>
        <v/>
      </c>
      <c r="QL226" s="66" t="str">
        <f t="shared" si="1393"/>
        <v/>
      </c>
      <c r="QM226" s="66" t="str">
        <f t="shared" si="1394"/>
        <v/>
      </c>
      <c r="QN226" s="66" t="str">
        <f t="shared" si="1395"/>
        <v/>
      </c>
      <c r="QO226" s="66" t="str">
        <f t="shared" si="1396"/>
        <v/>
      </c>
      <c r="QP226" s="66" t="str">
        <f t="shared" si="1397"/>
        <v/>
      </c>
      <c r="QQ226" s="66" t="str">
        <f t="shared" si="1398"/>
        <v/>
      </c>
      <c r="QR226" s="66" t="str">
        <f t="shared" si="1399"/>
        <v/>
      </c>
      <c r="QS226" s="66" t="str">
        <f t="shared" si="1400"/>
        <v/>
      </c>
      <c r="QT226" s="66" t="str">
        <f t="shared" si="1401"/>
        <v/>
      </c>
      <c r="QU226" s="66" t="str">
        <f t="shared" si="1402"/>
        <v/>
      </c>
      <c r="QV226" s="66" t="str">
        <f t="shared" si="1403"/>
        <v/>
      </c>
      <c r="QW226" s="66" t="str">
        <f t="shared" si="1404"/>
        <v/>
      </c>
      <c r="QX226" s="66" t="str">
        <f t="shared" si="1405"/>
        <v/>
      </c>
      <c r="QY226" s="66" t="str">
        <f t="shared" si="1406"/>
        <v/>
      </c>
      <c r="QZ226" s="66" t="str">
        <f t="shared" si="1407"/>
        <v/>
      </c>
      <c r="RA226" s="66" t="str">
        <f t="shared" si="1408"/>
        <v/>
      </c>
      <c r="RB226" s="66" t="str">
        <f t="shared" si="1409"/>
        <v/>
      </c>
      <c r="RC226" s="66" t="str">
        <f t="shared" si="1410"/>
        <v/>
      </c>
      <c r="RD226" s="66" t="str">
        <f t="shared" si="1411"/>
        <v/>
      </c>
      <c r="RE226" s="66" t="str">
        <f t="shared" si="1412"/>
        <v/>
      </c>
      <c r="RF226" s="66" t="str">
        <f t="shared" si="1413"/>
        <v/>
      </c>
      <c r="RG226" s="66" t="str">
        <f t="shared" si="1414"/>
        <v/>
      </c>
      <c r="RH226" s="66" t="str">
        <f t="shared" si="1415"/>
        <v/>
      </c>
      <c r="RI226" s="66" t="str">
        <f t="shared" si="1416"/>
        <v/>
      </c>
      <c r="RJ226" s="66" t="str">
        <f t="shared" si="1417"/>
        <v/>
      </c>
      <c r="RK226" s="66" t="str">
        <f t="shared" si="1418"/>
        <v/>
      </c>
      <c r="RL226" s="66" t="str">
        <f t="shared" si="1419"/>
        <v/>
      </c>
      <c r="RM226" s="66" t="str">
        <f t="shared" si="1420"/>
        <v/>
      </c>
      <c r="RN226" s="66" t="str">
        <f t="shared" si="1421"/>
        <v/>
      </c>
      <c r="RO226" s="66" t="str">
        <f t="shared" si="1422"/>
        <v/>
      </c>
      <c r="RP226" s="66" t="str">
        <f t="shared" si="1423"/>
        <v/>
      </c>
      <c r="RQ226" s="66" t="str">
        <f t="shared" si="1424"/>
        <v/>
      </c>
      <c r="RR226" s="66" t="str">
        <f t="shared" si="1425"/>
        <v/>
      </c>
      <c r="RS226" s="66" t="str">
        <f t="shared" si="1426"/>
        <v/>
      </c>
      <c r="RT226" s="66" t="str">
        <f t="shared" si="1427"/>
        <v/>
      </c>
      <c r="RU226" s="66" t="str">
        <f t="shared" si="1428"/>
        <v/>
      </c>
      <c r="RV226" s="66" t="str">
        <f t="shared" si="1429"/>
        <v/>
      </c>
      <c r="RW226" s="66" t="str">
        <f t="shared" si="1430"/>
        <v/>
      </c>
      <c r="RX226" s="66" t="str">
        <f t="shared" si="1431"/>
        <v/>
      </c>
      <c r="RY226" s="66" t="str">
        <f t="shared" si="1432"/>
        <v/>
      </c>
      <c r="RZ226" s="66" t="str">
        <f t="shared" si="1433"/>
        <v/>
      </c>
      <c r="SA226" s="66" t="str">
        <f t="shared" si="1434"/>
        <v/>
      </c>
      <c r="SB226" s="66" t="str">
        <f t="shared" si="1435"/>
        <v/>
      </c>
      <c r="SC226" s="66" t="str">
        <f t="shared" si="1436"/>
        <v/>
      </c>
      <c r="SD226" s="66" t="str">
        <f t="shared" si="1437"/>
        <v/>
      </c>
      <c r="SE226" s="66" t="str">
        <f t="shared" si="1438"/>
        <v/>
      </c>
      <c r="SF226" s="66" t="str">
        <f t="shared" si="1439"/>
        <v/>
      </c>
      <c r="SG226" s="66" t="str">
        <f t="shared" si="1440"/>
        <v/>
      </c>
      <c r="SH226" s="66" t="str">
        <f t="shared" si="1441"/>
        <v/>
      </c>
      <c r="SI226" s="66" t="str">
        <f t="shared" si="1442"/>
        <v/>
      </c>
      <c r="SJ226" s="66" t="str">
        <f t="shared" si="1443"/>
        <v/>
      </c>
      <c r="SK226" s="66" t="str">
        <f t="shared" si="1444"/>
        <v/>
      </c>
      <c r="SL226" s="66" t="str">
        <f t="shared" si="1445"/>
        <v/>
      </c>
      <c r="SM226" s="66" t="str">
        <f t="shared" si="1446"/>
        <v/>
      </c>
      <c r="SN226" s="66" t="str">
        <f t="shared" si="1447"/>
        <v/>
      </c>
      <c r="SO226" s="66" t="str">
        <f t="shared" si="1448"/>
        <v/>
      </c>
      <c r="SP226" s="66" t="str">
        <f t="shared" si="1449"/>
        <v/>
      </c>
      <c r="SQ226" s="66" t="str">
        <f t="shared" si="1450"/>
        <v/>
      </c>
      <c r="SR226" s="66" t="str">
        <f t="shared" si="1451"/>
        <v/>
      </c>
      <c r="SS226" s="66" t="str">
        <f t="shared" si="1452"/>
        <v/>
      </c>
      <c r="ST226" s="66" t="str">
        <f t="shared" si="1453"/>
        <v/>
      </c>
      <c r="SU226" s="66" t="str">
        <f t="shared" si="1454"/>
        <v/>
      </c>
      <c r="SV226" s="66" t="str">
        <f t="shared" si="1455"/>
        <v/>
      </c>
      <c r="SW226" s="66" t="str">
        <f t="shared" si="1456"/>
        <v/>
      </c>
      <c r="SX226" s="66" t="str">
        <f t="shared" si="1457"/>
        <v/>
      </c>
      <c r="SY226" s="66" t="str">
        <f t="shared" si="1458"/>
        <v/>
      </c>
      <c r="SZ226" s="66" t="str">
        <f t="shared" si="1459"/>
        <v/>
      </c>
      <c r="TA226" s="66" t="str">
        <f t="shared" si="1460"/>
        <v/>
      </c>
      <c r="TB226" s="66" t="str">
        <f t="shared" si="1461"/>
        <v/>
      </c>
      <c r="TC226" s="66" t="str">
        <f t="shared" si="1462"/>
        <v/>
      </c>
      <c r="TD226" s="66" t="str">
        <f t="shared" si="1463"/>
        <v/>
      </c>
      <c r="TE226" s="66" t="str">
        <f t="shared" si="1464"/>
        <v/>
      </c>
      <c r="TF226" s="66" t="str">
        <f t="shared" si="1465"/>
        <v/>
      </c>
      <c r="TG226" s="66" t="str">
        <f t="shared" si="1466"/>
        <v/>
      </c>
      <c r="TH226" s="66" t="str">
        <f t="shared" si="1467"/>
        <v/>
      </c>
      <c r="TI226" s="66" t="str">
        <f t="shared" si="1468"/>
        <v/>
      </c>
      <c r="TJ226" s="66" t="str">
        <f t="shared" si="1469"/>
        <v/>
      </c>
      <c r="TK226" s="66" t="str">
        <f t="shared" si="1470"/>
        <v/>
      </c>
      <c r="TL226" s="66" t="str">
        <f t="shared" si="1471"/>
        <v/>
      </c>
      <c r="TM226" s="66" t="str">
        <f t="shared" si="1472"/>
        <v/>
      </c>
      <c r="TN226" s="66" t="str">
        <f t="shared" si="1473"/>
        <v/>
      </c>
      <c r="TO226" s="66" t="str">
        <f t="shared" si="1474"/>
        <v/>
      </c>
      <c r="TP226" s="66" t="str">
        <f t="shared" si="1475"/>
        <v/>
      </c>
      <c r="TQ226" s="66" t="str">
        <f t="shared" si="1476"/>
        <v/>
      </c>
      <c r="TR226" s="66" t="str">
        <f t="shared" si="1477"/>
        <v/>
      </c>
      <c r="TS226" s="66" t="str">
        <f t="shared" si="1478"/>
        <v/>
      </c>
      <c r="TT226" s="66" t="str">
        <f t="shared" si="1479"/>
        <v/>
      </c>
      <c r="TU226" s="66" t="str">
        <f t="shared" si="1480"/>
        <v/>
      </c>
      <c r="TV226" s="66" t="str">
        <f t="shared" si="1481"/>
        <v/>
      </c>
      <c r="TW226" s="66" t="str">
        <f t="shared" si="1482"/>
        <v/>
      </c>
      <c r="TX226" s="66" t="str">
        <f t="shared" si="1483"/>
        <v/>
      </c>
      <c r="TY226" s="66" t="str">
        <f t="shared" si="1484"/>
        <v/>
      </c>
      <c r="TZ226" s="66" t="str">
        <f t="shared" si="1485"/>
        <v/>
      </c>
      <c r="UA226" s="66" t="str">
        <f t="shared" si="1486"/>
        <v/>
      </c>
      <c r="UB226" s="66" t="str">
        <f t="shared" si="1487"/>
        <v/>
      </c>
      <c r="UC226" s="66" t="str">
        <f t="shared" si="1488"/>
        <v/>
      </c>
      <c r="UD226" s="66" t="str">
        <f t="shared" si="1489"/>
        <v/>
      </c>
      <c r="UE226" s="66" t="str">
        <f t="shared" si="1490"/>
        <v/>
      </c>
      <c r="UF226" s="66" t="str">
        <f t="shared" si="1491"/>
        <v/>
      </c>
      <c r="UG226" s="66" t="str">
        <f t="shared" si="1492"/>
        <v/>
      </c>
      <c r="UH226" s="66" t="str">
        <f t="shared" si="1493"/>
        <v/>
      </c>
      <c r="UI226" s="66" t="str">
        <f t="shared" si="1494"/>
        <v/>
      </c>
      <c r="UJ226" s="66" t="str">
        <f t="shared" si="1495"/>
        <v/>
      </c>
      <c r="UK226" s="66" t="str">
        <f t="shared" si="1496"/>
        <v/>
      </c>
      <c r="UL226" s="66" t="str">
        <f t="shared" si="1497"/>
        <v/>
      </c>
      <c r="UM226" s="66" t="str">
        <f t="shared" si="1498"/>
        <v/>
      </c>
      <c r="UN226" s="66" t="str">
        <f t="shared" si="1499"/>
        <v/>
      </c>
      <c r="UO226" s="66" t="str">
        <f t="shared" si="1500"/>
        <v/>
      </c>
      <c r="UP226" s="66" t="str">
        <f t="shared" si="1501"/>
        <v/>
      </c>
      <c r="UQ226" s="66" t="str">
        <f t="shared" si="1502"/>
        <v/>
      </c>
      <c r="UR226" s="66" t="str">
        <f t="shared" si="1503"/>
        <v/>
      </c>
      <c r="US226" s="66" t="str">
        <f t="shared" si="1504"/>
        <v/>
      </c>
      <c r="UT226" s="66" t="str">
        <f t="shared" si="1505"/>
        <v/>
      </c>
      <c r="UU226" s="66" t="str">
        <f t="shared" si="1506"/>
        <v/>
      </c>
      <c r="UV226" s="66" t="str">
        <f t="shared" si="1507"/>
        <v/>
      </c>
      <c r="UW226" s="66" t="str">
        <f t="shared" si="1508"/>
        <v/>
      </c>
      <c r="UX226" s="66" t="str">
        <f t="shared" si="1509"/>
        <v/>
      </c>
      <c r="UY226" s="66" t="str">
        <f t="shared" si="1510"/>
        <v/>
      </c>
      <c r="UZ226" s="66" t="str">
        <f t="shared" si="1511"/>
        <v/>
      </c>
      <c r="VA226" s="66" t="str">
        <f t="shared" si="1512"/>
        <v/>
      </c>
      <c r="VB226" s="66" t="str">
        <f t="shared" si="1513"/>
        <v/>
      </c>
      <c r="VC226" s="66" t="str">
        <f t="shared" si="1514"/>
        <v/>
      </c>
      <c r="VD226" s="66" t="str">
        <f t="shared" si="1515"/>
        <v/>
      </c>
      <c r="VE226" s="66" t="str">
        <f t="shared" si="1516"/>
        <v/>
      </c>
      <c r="VF226" s="66" t="str">
        <f t="shared" si="1517"/>
        <v/>
      </c>
      <c r="VG226" s="66" t="str">
        <f t="shared" si="1518"/>
        <v/>
      </c>
      <c r="VH226" s="66" t="str">
        <f t="shared" si="1519"/>
        <v/>
      </c>
      <c r="VI226" s="66" t="str">
        <f t="shared" si="1520"/>
        <v/>
      </c>
      <c r="VJ226" s="66" t="str">
        <f t="shared" si="1521"/>
        <v/>
      </c>
      <c r="VK226" s="66" t="str">
        <f t="shared" si="1522"/>
        <v/>
      </c>
      <c r="VL226" s="66" t="str">
        <f t="shared" si="1523"/>
        <v/>
      </c>
      <c r="VM226" s="66" t="str">
        <f t="shared" si="1524"/>
        <v/>
      </c>
      <c r="VN226" s="66" t="str">
        <f t="shared" si="1525"/>
        <v/>
      </c>
      <c r="VO226" s="66" t="str">
        <f t="shared" si="1526"/>
        <v/>
      </c>
      <c r="VP226" s="66" t="str">
        <f t="shared" si="1527"/>
        <v/>
      </c>
      <c r="VQ226" s="66" t="str">
        <f t="shared" si="1528"/>
        <v/>
      </c>
      <c r="VR226" s="66" t="str">
        <f t="shared" si="1529"/>
        <v/>
      </c>
      <c r="VS226" s="66" t="str">
        <f t="shared" si="1530"/>
        <v/>
      </c>
      <c r="VT226" s="66" t="str">
        <f t="shared" si="1531"/>
        <v/>
      </c>
      <c r="VU226" s="66" t="str">
        <f t="shared" si="1532"/>
        <v/>
      </c>
      <c r="VV226" s="66" t="str">
        <f t="shared" si="1533"/>
        <v/>
      </c>
      <c r="VW226" s="66" t="str">
        <f t="shared" si="1534"/>
        <v/>
      </c>
      <c r="VX226" s="66" t="str">
        <f t="shared" si="1535"/>
        <v/>
      </c>
      <c r="VY226" s="66" t="str">
        <f t="shared" si="1536"/>
        <v/>
      </c>
      <c r="VZ226" s="66" t="str">
        <f t="shared" si="1537"/>
        <v/>
      </c>
      <c r="WA226" s="66" t="str">
        <f t="shared" si="1538"/>
        <v/>
      </c>
      <c r="WB226" s="66" t="str">
        <f t="shared" si="1539"/>
        <v/>
      </c>
      <c r="WC226" s="66" t="str">
        <f t="shared" si="1540"/>
        <v/>
      </c>
      <c r="WD226" s="66" t="str">
        <f t="shared" si="1541"/>
        <v/>
      </c>
      <c r="WE226" s="66" t="str">
        <f t="shared" si="1542"/>
        <v/>
      </c>
      <c r="WF226" s="66" t="str">
        <f t="shared" si="1543"/>
        <v/>
      </c>
      <c r="WG226" s="66" t="str">
        <f t="shared" si="1544"/>
        <v/>
      </c>
      <c r="WH226" s="66" t="str">
        <f t="shared" si="1545"/>
        <v/>
      </c>
      <c r="WI226" s="66" t="str">
        <f t="shared" si="1546"/>
        <v/>
      </c>
      <c r="WJ226" s="66" t="str">
        <f t="shared" si="1547"/>
        <v/>
      </c>
      <c r="WK226" s="66" t="str">
        <f t="shared" si="1548"/>
        <v/>
      </c>
      <c r="WL226" s="66" t="str">
        <f t="shared" si="1549"/>
        <v/>
      </c>
      <c r="WM226" s="66" t="str">
        <f t="shared" si="1550"/>
        <v/>
      </c>
      <c r="WN226" s="66" t="str">
        <f t="shared" si="1551"/>
        <v/>
      </c>
      <c r="WO226" s="66" t="str">
        <f t="shared" si="1552"/>
        <v/>
      </c>
      <c r="WP226" s="66" t="str">
        <f t="shared" si="1553"/>
        <v/>
      </c>
      <c r="WQ226" s="66" t="str">
        <f t="shared" si="1554"/>
        <v/>
      </c>
      <c r="WR226" s="66" t="str">
        <f t="shared" si="1555"/>
        <v/>
      </c>
      <c r="WS226" s="66" t="str">
        <f t="shared" si="1556"/>
        <v/>
      </c>
      <c r="WT226" s="66" t="str">
        <f t="shared" si="1557"/>
        <v/>
      </c>
      <c r="WU226" s="66" t="str">
        <f t="shared" si="1558"/>
        <v/>
      </c>
      <c r="WV226" s="66" t="str">
        <f t="shared" si="1559"/>
        <v/>
      </c>
      <c r="WW226" s="66" t="str">
        <f t="shared" si="1560"/>
        <v/>
      </c>
      <c r="WX226" s="66" t="str">
        <f t="shared" si="1561"/>
        <v/>
      </c>
      <c r="WY226" s="66" t="str">
        <f t="shared" si="1562"/>
        <v/>
      </c>
      <c r="WZ226" s="66" t="str">
        <f t="shared" si="1563"/>
        <v/>
      </c>
      <c r="XA226" s="66" t="str">
        <f t="shared" si="1564"/>
        <v/>
      </c>
      <c r="XB226" s="66" t="str">
        <f t="shared" si="1565"/>
        <v/>
      </c>
      <c r="XC226" s="66" t="str">
        <f t="shared" si="1566"/>
        <v/>
      </c>
      <c r="XD226" s="66" t="str">
        <f t="shared" si="1567"/>
        <v/>
      </c>
      <c r="XE226" s="66" t="str">
        <f t="shared" si="1568"/>
        <v/>
      </c>
      <c r="XF226" s="66" t="str">
        <f t="shared" si="1569"/>
        <v/>
      </c>
      <c r="XG226" s="66" t="str">
        <f t="shared" si="1570"/>
        <v/>
      </c>
      <c r="XH226" s="66" t="str">
        <f t="shared" si="1571"/>
        <v/>
      </c>
      <c r="XI226" s="66" t="str">
        <f t="shared" si="1572"/>
        <v/>
      </c>
      <c r="XJ226" s="66" t="str">
        <f t="shared" si="1573"/>
        <v/>
      </c>
      <c r="XK226" s="66" t="str">
        <f t="shared" si="1574"/>
        <v/>
      </c>
      <c r="XL226" s="66" t="str">
        <f t="shared" si="1575"/>
        <v/>
      </c>
      <c r="XM226" s="66" t="str">
        <f t="shared" si="1576"/>
        <v/>
      </c>
      <c r="XN226" s="66" t="str">
        <f t="shared" si="1577"/>
        <v/>
      </c>
      <c r="XO226" s="66" t="str">
        <f t="shared" si="1578"/>
        <v/>
      </c>
      <c r="XP226" s="66" t="str">
        <f t="shared" si="1579"/>
        <v/>
      </c>
      <c r="XQ226" s="66" t="str">
        <f t="shared" si="1580"/>
        <v/>
      </c>
      <c r="XR226" s="66" t="str">
        <f t="shared" si="1581"/>
        <v/>
      </c>
      <c r="XS226" s="66" t="str">
        <f t="shared" si="1582"/>
        <v/>
      </c>
      <c r="XT226" s="66" t="str">
        <f t="shared" si="1583"/>
        <v/>
      </c>
      <c r="XU226" s="66" t="str">
        <f t="shared" si="1584"/>
        <v/>
      </c>
      <c r="XV226" s="66" t="str">
        <f t="shared" si="1585"/>
        <v/>
      </c>
      <c r="XW226" s="66" t="str">
        <f t="shared" si="1586"/>
        <v/>
      </c>
      <c r="XX226" s="66" t="str">
        <f t="shared" si="1587"/>
        <v/>
      </c>
      <c r="XY226" s="66" t="str">
        <f t="shared" si="1588"/>
        <v/>
      </c>
      <c r="XZ226" s="66" t="str">
        <f t="shared" si="1589"/>
        <v/>
      </c>
      <c r="YA226" s="66" t="str">
        <f t="shared" si="1590"/>
        <v/>
      </c>
      <c r="YB226" s="66" t="str">
        <f t="shared" si="1591"/>
        <v/>
      </c>
      <c r="YC226" s="66" t="str">
        <f t="shared" si="1592"/>
        <v/>
      </c>
      <c r="YD226" s="66" t="str">
        <f t="shared" si="1593"/>
        <v/>
      </c>
      <c r="YE226" s="66" t="str">
        <f t="shared" si="1594"/>
        <v/>
      </c>
      <c r="YF226" s="66" t="str">
        <f t="shared" si="1595"/>
        <v/>
      </c>
      <c r="YG226" s="66" t="str">
        <f t="shared" si="1596"/>
        <v/>
      </c>
      <c r="YH226" s="66" t="str">
        <f t="shared" si="1597"/>
        <v/>
      </c>
      <c r="YI226" s="66" t="str">
        <f t="shared" si="1598"/>
        <v/>
      </c>
      <c r="YJ226" s="66" t="str">
        <f t="shared" si="1599"/>
        <v/>
      </c>
      <c r="YK226" s="66" t="str">
        <f t="shared" si="1600"/>
        <v/>
      </c>
      <c r="YL226" s="66" t="str">
        <f t="shared" si="1601"/>
        <v/>
      </c>
      <c r="YM226" s="66" t="str">
        <f t="shared" si="1602"/>
        <v/>
      </c>
      <c r="YN226" s="66" t="str">
        <f t="shared" si="1603"/>
        <v/>
      </c>
      <c r="YO226" s="66" t="str">
        <f t="shared" si="1604"/>
        <v/>
      </c>
      <c r="YP226" s="66" t="str">
        <f t="shared" si="1605"/>
        <v/>
      </c>
      <c r="YQ226" s="66" t="str">
        <f t="shared" si="1606"/>
        <v/>
      </c>
      <c r="YR226" s="66" t="str">
        <f t="shared" si="1607"/>
        <v/>
      </c>
      <c r="YS226" s="66" t="str">
        <f t="shared" si="1608"/>
        <v/>
      </c>
      <c r="YT226" s="66" t="str">
        <f t="shared" si="1609"/>
        <v/>
      </c>
      <c r="YU226" s="66" t="str">
        <f t="shared" si="1610"/>
        <v/>
      </c>
      <c r="YV226" s="66" t="str">
        <f t="shared" si="1611"/>
        <v/>
      </c>
      <c r="YW226" s="66" t="str">
        <f t="shared" si="1612"/>
        <v/>
      </c>
      <c r="YX226" s="66" t="str">
        <f t="shared" si="1613"/>
        <v/>
      </c>
      <c r="YY226" s="66" t="str">
        <f t="shared" si="1614"/>
        <v/>
      </c>
      <c r="YZ226" s="66" t="str">
        <f t="shared" si="1615"/>
        <v/>
      </c>
      <c r="ZA226" s="66" t="str">
        <f t="shared" si="1616"/>
        <v/>
      </c>
      <c r="ZB226" s="66" t="str">
        <f t="shared" si="1617"/>
        <v/>
      </c>
      <c r="ZC226" s="66" t="str">
        <f t="shared" si="1618"/>
        <v/>
      </c>
      <c r="ZD226" s="66" t="str">
        <f t="shared" si="1619"/>
        <v/>
      </c>
      <c r="ZE226" s="66" t="str">
        <f t="shared" si="1620"/>
        <v/>
      </c>
      <c r="ZF226" s="66" t="str">
        <f t="shared" si="1621"/>
        <v/>
      </c>
      <c r="ZG226" s="66" t="str">
        <f t="shared" si="1622"/>
        <v/>
      </c>
      <c r="ZH226" s="66" t="str">
        <f t="shared" si="1623"/>
        <v/>
      </c>
      <c r="ZI226" s="66" t="str">
        <f t="shared" si="1624"/>
        <v/>
      </c>
      <c r="ZJ226" s="66" t="str">
        <f t="shared" si="1625"/>
        <v/>
      </c>
      <c r="ZK226" s="66" t="str">
        <f t="shared" si="1626"/>
        <v/>
      </c>
      <c r="ZL226" s="66" t="str">
        <f t="shared" si="1627"/>
        <v/>
      </c>
      <c r="ZM226" s="66" t="str">
        <f t="shared" si="1628"/>
        <v/>
      </c>
      <c r="ZN226" s="66" t="str">
        <f t="shared" si="1629"/>
        <v/>
      </c>
      <c r="ZO226" s="66" t="str">
        <f t="shared" si="1630"/>
        <v/>
      </c>
      <c r="ZP226" s="66" t="str">
        <f t="shared" si="1631"/>
        <v/>
      </c>
      <c r="ZQ226" s="66" t="str">
        <f t="shared" si="1632"/>
        <v/>
      </c>
      <c r="ZR226" s="66" t="str">
        <f t="shared" si="1633"/>
        <v/>
      </c>
      <c r="ZS226" s="66" t="str">
        <f t="shared" si="1634"/>
        <v/>
      </c>
      <c r="ZT226" s="66" t="str">
        <f t="shared" si="1635"/>
        <v/>
      </c>
      <c r="ZU226" s="66" t="str">
        <f t="shared" si="1636"/>
        <v/>
      </c>
      <c r="ZV226" s="66" t="str">
        <f t="shared" si="1637"/>
        <v/>
      </c>
      <c r="ZW226" s="66" t="str">
        <f t="shared" si="1638"/>
        <v/>
      </c>
      <c r="ZX226" s="66" t="str">
        <f t="shared" si="1639"/>
        <v/>
      </c>
      <c r="ZY226" s="66" t="str">
        <f t="shared" si="1640"/>
        <v/>
      </c>
      <c r="ZZ226" s="66" t="str">
        <f t="shared" si="1641"/>
        <v/>
      </c>
      <c r="AAA226" s="66" t="str">
        <f t="shared" si="1642"/>
        <v/>
      </c>
      <c r="AAB226" s="66" t="str">
        <f t="shared" si="1643"/>
        <v/>
      </c>
      <c r="AAC226" s="66" t="str">
        <f t="shared" si="1644"/>
        <v/>
      </c>
      <c r="AAD226" s="66" t="str">
        <f t="shared" si="1645"/>
        <v/>
      </c>
      <c r="AAE226" s="66" t="str">
        <f t="shared" si="1646"/>
        <v/>
      </c>
      <c r="AAF226" s="66" t="str">
        <f t="shared" si="1647"/>
        <v/>
      </c>
      <c r="AAG226" s="66" t="str">
        <f t="shared" si="1648"/>
        <v/>
      </c>
      <c r="AAH226" s="66" t="str">
        <f t="shared" si="1649"/>
        <v/>
      </c>
      <c r="AAI226" s="66" t="str">
        <f t="shared" si="1650"/>
        <v/>
      </c>
      <c r="AAJ226" s="66" t="str">
        <f t="shared" si="1651"/>
        <v/>
      </c>
      <c r="AAK226" s="66" t="str">
        <f t="shared" si="1652"/>
        <v/>
      </c>
      <c r="AAL226" s="66" t="str">
        <f t="shared" si="1653"/>
        <v/>
      </c>
      <c r="AAM226" s="66" t="str">
        <f t="shared" si="1654"/>
        <v/>
      </c>
      <c r="AAN226" s="66" t="str">
        <f t="shared" si="1655"/>
        <v/>
      </c>
      <c r="AAO226" s="66" t="str">
        <f t="shared" si="1656"/>
        <v/>
      </c>
      <c r="AAP226" s="66" t="str">
        <f t="shared" si="1657"/>
        <v/>
      </c>
      <c r="AAQ226" s="66" t="str">
        <f t="shared" si="1658"/>
        <v/>
      </c>
      <c r="AAR226" s="66" t="str">
        <f t="shared" si="1659"/>
        <v/>
      </c>
      <c r="AAS226" s="66" t="str">
        <f t="shared" si="1660"/>
        <v/>
      </c>
      <c r="AAT226" s="66" t="str">
        <f t="shared" si="1661"/>
        <v/>
      </c>
      <c r="AAU226" s="66" t="str">
        <f t="shared" si="1662"/>
        <v/>
      </c>
      <c r="AAV226" s="66" t="str">
        <f t="shared" si="1663"/>
        <v/>
      </c>
      <c r="AAW226" s="66" t="str">
        <f t="shared" si="1664"/>
        <v/>
      </c>
      <c r="AAX226" s="66" t="str">
        <f t="shared" si="1665"/>
        <v/>
      </c>
      <c r="AAY226" s="66" t="str">
        <f t="shared" si="1666"/>
        <v/>
      </c>
      <c r="AAZ226" s="66" t="str">
        <f t="shared" si="1667"/>
        <v/>
      </c>
      <c r="ABA226" s="66" t="str">
        <f t="shared" si="1668"/>
        <v/>
      </c>
      <c r="ABB226" s="66" t="str">
        <f t="shared" si="1669"/>
        <v/>
      </c>
      <c r="ABC226" s="66" t="str">
        <f t="shared" si="1670"/>
        <v/>
      </c>
      <c r="ABD226" s="66" t="str">
        <f t="shared" si="1671"/>
        <v/>
      </c>
      <c r="ABE226" s="66" t="str">
        <f t="shared" si="1672"/>
        <v/>
      </c>
      <c r="ABF226" s="66" t="str">
        <f t="shared" si="1673"/>
        <v/>
      </c>
      <c r="ABG226" s="66" t="str">
        <f t="shared" si="1674"/>
        <v/>
      </c>
      <c r="ABH226" s="66" t="str">
        <f t="shared" si="1675"/>
        <v/>
      </c>
      <c r="ABI226" s="66" t="str">
        <f t="shared" si="1676"/>
        <v/>
      </c>
      <c r="ABJ226" s="66" t="str">
        <f t="shared" si="1677"/>
        <v/>
      </c>
      <c r="ABK226" s="66" t="str">
        <f t="shared" si="1678"/>
        <v/>
      </c>
      <c r="ABL226" s="66" t="str">
        <f t="shared" si="1679"/>
        <v/>
      </c>
      <c r="ABM226" s="66" t="str">
        <f t="shared" si="1680"/>
        <v/>
      </c>
      <c r="ABN226" s="66" t="str">
        <f t="shared" si="1681"/>
        <v/>
      </c>
      <c r="ABO226" s="66" t="str">
        <f t="shared" si="1682"/>
        <v/>
      </c>
      <c r="ABP226" s="66" t="str">
        <f t="shared" si="1683"/>
        <v/>
      </c>
      <c r="ABQ226" s="66" t="str">
        <f t="shared" si="1684"/>
        <v/>
      </c>
      <c r="ABR226" s="66" t="str">
        <f t="shared" si="1685"/>
        <v/>
      </c>
      <c r="ABS226" s="66" t="str">
        <f t="shared" si="1686"/>
        <v/>
      </c>
      <c r="ABT226" s="66" t="str">
        <f t="shared" si="1687"/>
        <v/>
      </c>
      <c r="ABU226" s="66" t="str">
        <f t="shared" si="1688"/>
        <v/>
      </c>
      <c r="ABV226" s="66" t="str">
        <f t="shared" si="1689"/>
        <v/>
      </c>
      <c r="ABW226" s="66" t="str">
        <f t="shared" si="1690"/>
        <v/>
      </c>
      <c r="ABX226" s="66" t="str">
        <f t="shared" si="1691"/>
        <v/>
      </c>
      <c r="ABY226" s="66" t="str">
        <f t="shared" si="1692"/>
        <v/>
      </c>
      <c r="ABZ226" s="66" t="str">
        <f t="shared" si="1693"/>
        <v/>
      </c>
      <c r="ACA226" s="66" t="str">
        <f t="shared" si="1694"/>
        <v/>
      </c>
      <c r="ACB226" s="66" t="str">
        <f t="shared" si="1695"/>
        <v/>
      </c>
      <c r="ACC226" s="66" t="str">
        <f t="shared" si="1696"/>
        <v/>
      </c>
      <c r="ACD226" s="66" t="str">
        <f t="shared" si="1697"/>
        <v/>
      </c>
      <c r="ACE226" s="66" t="str">
        <f t="shared" si="1698"/>
        <v/>
      </c>
      <c r="ACF226" s="66" t="str">
        <f t="shared" si="1699"/>
        <v/>
      </c>
      <c r="ACG226" s="66" t="str">
        <f t="shared" si="1700"/>
        <v/>
      </c>
      <c r="ACH226" s="66" t="str">
        <f t="shared" si="1701"/>
        <v/>
      </c>
      <c r="ACI226" s="66" t="str">
        <f t="shared" si="1702"/>
        <v/>
      </c>
      <c r="ACJ226" s="66" t="str">
        <f t="shared" si="1703"/>
        <v/>
      </c>
      <c r="ACK226" s="66" t="str">
        <f t="shared" si="1704"/>
        <v/>
      </c>
      <c r="ACL226" s="66" t="str">
        <f t="shared" si="1705"/>
        <v/>
      </c>
      <c r="ACM226" s="66" t="str">
        <f t="shared" ref="ACM226:ACN226" si="1740">IF(AND(ACS$3="Unit", ACL226=""), "", IF(AND(ACS$3="Unit", ACL226="-"),"", IF(ACS$3="Unit", "kg/GJ delivered", IF(AND(NY226&lt;&gt;"", NY226&lt;&gt;"-", NX226="-"),"", IF($H226="","", IF(NX226="nd", "",IF(NX226="&lt;n.a.&gt;", "", IF(NY226="#/MJ", "", IF(NY226="kg/GJ delivered",NX226,IF(NY226="g/MJ delivered",NX226,IF(NY226="kg/MJ delivered",NX226*1000,IF(NY226="mg/MJ delivered",NX226/1000,IF(NY226="g/kg",((NX226)*(1/$I226)*(1/$H226)),IF(NY226="mg/kg",((NX226/1000)*(1/$I226)*(1/$H226)),IF(NY226="mg/MJ delivered",NX226/1000,IF(NY226="-","","Error"))))))))))))))))</f>
        <v/>
      </c>
      <c r="ACN226" s="66" t="str">
        <f t="shared" si="1740"/>
        <v/>
      </c>
      <c r="ACO226" s="66" t="str">
        <f t="shared" si="1707"/>
        <v/>
      </c>
      <c r="ACP226" s="66" t="str">
        <f t="shared" si="1708"/>
        <v/>
      </c>
      <c r="ACQ226" s="66" t="str">
        <f t="shared" si="1709"/>
        <v/>
      </c>
      <c r="ACR226" s="66" t="str">
        <f t="shared" si="1710"/>
        <v/>
      </c>
      <c r="ACS226" s="66" t="str">
        <f t="shared" si="1711"/>
        <v/>
      </c>
      <c r="ACT226" s="66" t="str">
        <f t="shared" si="1712"/>
        <v/>
      </c>
    </row>
    <row r="227" spans="2:774" ht="15.75" customHeight="1" x14ac:dyDescent="0.25">
      <c r="B227" s="66">
        <v>371</v>
      </c>
      <c r="C227" s="66" t="s">
        <v>1242</v>
      </c>
      <c r="D227" s="66" t="s">
        <v>1193</v>
      </c>
      <c r="E227" s="156" t="s">
        <v>1796</v>
      </c>
      <c r="F227" s="66" t="s">
        <v>178</v>
      </c>
      <c r="G227" s="157" t="s">
        <v>490</v>
      </c>
      <c r="H227" s="126">
        <f>'Thermal Efficiency'!$I$5</f>
        <v>0.10133333333333333</v>
      </c>
      <c r="I227" s="130">
        <f>'Heating Values'!$D$21</f>
        <v>27.300999999999998</v>
      </c>
      <c r="J227" s="66" t="str">
        <f t="shared" si="1320"/>
        <v>Coal Powder, Traditional, CN</v>
      </c>
      <c r="K227" s="161"/>
      <c r="L227" s="161"/>
      <c r="M227" s="161"/>
      <c r="N227" s="161"/>
      <c r="O227" s="66" t="s">
        <v>1188</v>
      </c>
      <c r="P227" s="66" t="str">
        <f t="shared" si="1327"/>
        <v>CN</v>
      </c>
      <c r="Q227" s="66" t="s">
        <v>87</v>
      </c>
      <c r="R227" s="164">
        <v>170</v>
      </c>
      <c r="S227" s="158" t="s">
        <v>523</v>
      </c>
      <c r="T227" s="158" t="s">
        <v>128</v>
      </c>
      <c r="U227" s="158" t="s">
        <v>128</v>
      </c>
      <c r="V227" s="158" t="s">
        <v>128</v>
      </c>
      <c r="W227" s="158" t="s">
        <v>128</v>
      </c>
      <c r="X227" s="158" t="s">
        <v>128</v>
      </c>
      <c r="Y227" s="158" t="s">
        <v>128</v>
      </c>
      <c r="Z227" s="158" t="s">
        <v>128</v>
      </c>
      <c r="AA227" s="158" t="s">
        <v>128</v>
      </c>
      <c r="AB227" s="158" t="s">
        <v>128</v>
      </c>
      <c r="AC227" s="158" t="s">
        <v>128</v>
      </c>
      <c r="AD227" s="158" t="s">
        <v>128</v>
      </c>
      <c r="AE227" s="158" t="s">
        <v>128</v>
      </c>
      <c r="AF227" s="158" t="s">
        <v>128</v>
      </c>
      <c r="AG227" s="158" t="s">
        <v>128</v>
      </c>
      <c r="AH227" s="158" t="s">
        <v>128</v>
      </c>
      <c r="AI227" s="158" t="s">
        <v>128</v>
      </c>
      <c r="AJ227" s="158" t="s">
        <v>128</v>
      </c>
      <c r="AK227" s="158" t="s">
        <v>128</v>
      </c>
      <c r="AL227" s="158" t="s">
        <v>128</v>
      </c>
      <c r="AM227" s="158" t="s">
        <v>128</v>
      </c>
      <c r="AN227" s="158" t="s">
        <v>128</v>
      </c>
      <c r="AO227" s="158" t="s">
        <v>128</v>
      </c>
      <c r="AP227" s="158" t="s">
        <v>128</v>
      </c>
      <c r="AQ227" s="158" t="s">
        <v>128</v>
      </c>
      <c r="AR227" s="158" t="s">
        <v>128</v>
      </c>
      <c r="AS227" s="158" t="s">
        <v>128</v>
      </c>
      <c r="AT227" s="158" t="s">
        <v>128</v>
      </c>
      <c r="AU227" s="158" t="s">
        <v>128</v>
      </c>
      <c r="AV227" s="158" t="s">
        <v>128</v>
      </c>
      <c r="AW227" s="158" t="s">
        <v>128</v>
      </c>
      <c r="AX227" s="158" t="s">
        <v>128</v>
      </c>
      <c r="AY227" s="158" t="s">
        <v>128</v>
      </c>
      <c r="AZ227" s="158" t="s">
        <v>128</v>
      </c>
      <c r="BA227" s="158" t="s">
        <v>128</v>
      </c>
      <c r="BB227" s="158" t="s">
        <v>128</v>
      </c>
      <c r="BC227" s="158" t="s">
        <v>128</v>
      </c>
      <c r="BD227" s="158" t="s">
        <v>128</v>
      </c>
      <c r="BE227" s="158" t="s">
        <v>128</v>
      </c>
      <c r="BF227" s="158" t="s">
        <v>128</v>
      </c>
      <c r="BG227" s="158" t="s">
        <v>128</v>
      </c>
      <c r="BH227" s="158" t="s">
        <v>128</v>
      </c>
      <c r="BI227" s="158" t="s">
        <v>128</v>
      </c>
      <c r="BJ227" s="158" t="s">
        <v>128</v>
      </c>
      <c r="BK227" s="158" t="s">
        <v>128</v>
      </c>
      <c r="BL227" s="158" t="s">
        <v>128</v>
      </c>
      <c r="BM227" s="158" t="s">
        <v>128</v>
      </c>
      <c r="BN227" s="158" t="s">
        <v>128</v>
      </c>
      <c r="BO227" s="158" t="s">
        <v>128</v>
      </c>
      <c r="BP227" s="158" t="s">
        <v>128</v>
      </c>
      <c r="BQ227" s="158" t="s">
        <v>128</v>
      </c>
      <c r="BR227" s="158" t="s">
        <v>128</v>
      </c>
      <c r="BS227" s="158" t="s">
        <v>128</v>
      </c>
      <c r="BT227" s="158" t="s">
        <v>128</v>
      </c>
      <c r="BU227" s="158" t="s">
        <v>128</v>
      </c>
      <c r="BV227" s="158" t="s">
        <v>128</v>
      </c>
      <c r="BW227" s="158" t="s">
        <v>128</v>
      </c>
      <c r="BX227" s="158" t="s">
        <v>128</v>
      </c>
      <c r="BY227" s="158" t="s">
        <v>128</v>
      </c>
      <c r="BZ227" s="158" t="s">
        <v>128</v>
      </c>
      <c r="CA227" s="158" t="s">
        <v>128</v>
      </c>
      <c r="CB227" s="158" t="s">
        <v>128</v>
      </c>
      <c r="CC227" s="158" t="s">
        <v>128</v>
      </c>
      <c r="CD227" s="158" t="s">
        <v>128</v>
      </c>
      <c r="CE227" s="158" t="s">
        <v>128</v>
      </c>
      <c r="CF227" s="158" t="s">
        <v>128</v>
      </c>
      <c r="CG227" s="158" t="s">
        <v>128</v>
      </c>
      <c r="CH227" s="158" t="s">
        <v>128</v>
      </c>
      <c r="CI227" s="158" t="s">
        <v>128</v>
      </c>
      <c r="CJ227" s="158" t="s">
        <v>128</v>
      </c>
      <c r="CK227" s="158" t="s">
        <v>128</v>
      </c>
      <c r="CL227" s="158" t="s">
        <v>128</v>
      </c>
      <c r="CM227" s="158" t="s">
        <v>128</v>
      </c>
      <c r="CN227" s="158" t="s">
        <v>128</v>
      </c>
      <c r="CO227" s="158" t="s">
        <v>128</v>
      </c>
      <c r="CP227" s="158" t="s">
        <v>128</v>
      </c>
      <c r="CQ227" s="158" t="s">
        <v>128</v>
      </c>
      <c r="CR227" s="158" t="s">
        <v>128</v>
      </c>
      <c r="CS227" s="158" t="s">
        <v>128</v>
      </c>
      <c r="CT227" s="158" t="s">
        <v>128</v>
      </c>
      <c r="CU227" s="158" t="s">
        <v>128</v>
      </c>
      <c r="CV227" s="158" t="s">
        <v>128</v>
      </c>
      <c r="CW227" s="158" t="s">
        <v>128</v>
      </c>
      <c r="CX227" s="158" t="s">
        <v>128</v>
      </c>
      <c r="CY227" s="158" t="s">
        <v>128</v>
      </c>
      <c r="CZ227" s="158" t="s">
        <v>128</v>
      </c>
      <c r="DA227" s="158" t="s">
        <v>128</v>
      </c>
      <c r="DB227" s="158" t="s">
        <v>128</v>
      </c>
      <c r="DC227" s="158" t="s">
        <v>128</v>
      </c>
      <c r="DD227" s="158" t="s">
        <v>128</v>
      </c>
      <c r="DE227" s="158" t="s">
        <v>128</v>
      </c>
      <c r="DF227" s="158" t="s">
        <v>128</v>
      </c>
      <c r="DG227" s="158" t="s">
        <v>128</v>
      </c>
      <c r="DH227" s="158" t="s">
        <v>128</v>
      </c>
      <c r="DI227" s="158" t="s">
        <v>128</v>
      </c>
      <c r="DJ227" s="158" t="s">
        <v>128</v>
      </c>
      <c r="DK227" s="158" t="s">
        <v>128</v>
      </c>
      <c r="DL227" s="158" t="s">
        <v>128</v>
      </c>
      <c r="DM227" s="158" t="s">
        <v>128</v>
      </c>
      <c r="DN227" s="158" t="s">
        <v>128</v>
      </c>
      <c r="DO227" s="158" t="s">
        <v>128</v>
      </c>
      <c r="DP227" s="158" t="s">
        <v>128</v>
      </c>
      <c r="DQ227" s="158" t="s">
        <v>128</v>
      </c>
      <c r="DR227" s="158" t="s">
        <v>128</v>
      </c>
      <c r="DS227" s="158" t="s">
        <v>128</v>
      </c>
      <c r="DT227" s="158" t="s">
        <v>128</v>
      </c>
      <c r="DU227" s="158" t="s">
        <v>128</v>
      </c>
      <c r="DV227" s="158" t="s">
        <v>128</v>
      </c>
      <c r="DW227" s="158" t="s">
        <v>128</v>
      </c>
      <c r="DX227" s="158" t="s">
        <v>128</v>
      </c>
      <c r="DY227" s="158" t="s">
        <v>128</v>
      </c>
      <c r="DZ227" s="158" t="s">
        <v>128</v>
      </c>
      <c r="EA227" s="158" t="s">
        <v>128</v>
      </c>
      <c r="EB227" s="158" t="s">
        <v>128</v>
      </c>
      <c r="EC227" s="158" t="s">
        <v>128</v>
      </c>
      <c r="ED227" s="158" t="s">
        <v>128</v>
      </c>
      <c r="EE227" s="158" t="s">
        <v>128</v>
      </c>
      <c r="EF227" s="158" t="s">
        <v>128</v>
      </c>
      <c r="EG227" s="158" t="s">
        <v>128</v>
      </c>
      <c r="EH227" s="158" t="s">
        <v>128</v>
      </c>
      <c r="EI227" s="158" t="s">
        <v>128</v>
      </c>
      <c r="EJ227" s="158" t="s">
        <v>128</v>
      </c>
      <c r="EK227" s="158" t="s">
        <v>128</v>
      </c>
      <c r="EL227" s="158" t="s">
        <v>128</v>
      </c>
      <c r="EM227" s="158" t="s">
        <v>128</v>
      </c>
      <c r="EN227" s="158" t="s">
        <v>128</v>
      </c>
      <c r="EO227" s="158" t="s">
        <v>128</v>
      </c>
      <c r="EP227" s="158" t="s">
        <v>128</v>
      </c>
      <c r="EQ227" s="158" t="s">
        <v>128</v>
      </c>
      <c r="ER227" s="158" t="s">
        <v>128</v>
      </c>
      <c r="ES227" s="158" t="s">
        <v>128</v>
      </c>
      <c r="ET227" s="158" t="s">
        <v>128</v>
      </c>
      <c r="EU227" s="158" t="s">
        <v>128</v>
      </c>
      <c r="EV227" s="158" t="s">
        <v>128</v>
      </c>
      <c r="EW227" s="158" t="s">
        <v>128</v>
      </c>
      <c r="EX227" s="158" t="s">
        <v>128</v>
      </c>
      <c r="EY227" s="158" t="s">
        <v>128</v>
      </c>
      <c r="EZ227" s="158" t="s">
        <v>128</v>
      </c>
      <c r="FA227" s="158" t="s">
        <v>128</v>
      </c>
      <c r="FB227" s="158" t="s">
        <v>128</v>
      </c>
      <c r="FC227" s="158" t="s">
        <v>128</v>
      </c>
      <c r="FD227" s="158" t="s">
        <v>128</v>
      </c>
      <c r="FE227" s="158" t="s">
        <v>128</v>
      </c>
      <c r="FF227" s="158" t="s">
        <v>128</v>
      </c>
      <c r="FG227" s="158" t="s">
        <v>128</v>
      </c>
      <c r="FH227" s="158" t="s">
        <v>128</v>
      </c>
      <c r="FI227" s="158" t="s">
        <v>128</v>
      </c>
      <c r="FJ227" s="158" t="s">
        <v>128</v>
      </c>
      <c r="FK227" s="158" t="s">
        <v>128</v>
      </c>
      <c r="FL227" s="158" t="s">
        <v>128</v>
      </c>
      <c r="FM227" s="158" t="s">
        <v>128</v>
      </c>
      <c r="FN227" s="158" t="s">
        <v>128</v>
      </c>
      <c r="FO227" s="158" t="s">
        <v>128</v>
      </c>
      <c r="FP227" s="158" t="s">
        <v>128</v>
      </c>
      <c r="FQ227" s="158" t="s">
        <v>128</v>
      </c>
      <c r="FR227" s="158" t="s">
        <v>128</v>
      </c>
      <c r="FS227" s="158" t="s">
        <v>128</v>
      </c>
      <c r="FT227" s="158" t="s">
        <v>128</v>
      </c>
      <c r="FU227" s="158" t="s">
        <v>128</v>
      </c>
      <c r="FV227" s="158" t="s">
        <v>128</v>
      </c>
      <c r="FW227" s="158" t="s">
        <v>128</v>
      </c>
      <c r="FX227" s="158" t="s">
        <v>128</v>
      </c>
      <c r="FY227" s="158" t="s">
        <v>128</v>
      </c>
      <c r="FZ227" s="158" t="s">
        <v>128</v>
      </c>
      <c r="GA227" s="158" t="s">
        <v>128</v>
      </c>
      <c r="GB227" s="158" t="s">
        <v>128</v>
      </c>
      <c r="GC227" s="158" t="s">
        <v>128</v>
      </c>
      <c r="GD227" s="158" t="s">
        <v>128</v>
      </c>
      <c r="GE227" s="158" t="s">
        <v>128</v>
      </c>
      <c r="GF227" s="158" t="s">
        <v>128</v>
      </c>
      <c r="GG227" s="158" t="s">
        <v>128</v>
      </c>
      <c r="GH227" s="158" t="s">
        <v>128</v>
      </c>
      <c r="GI227" s="158" t="s">
        <v>128</v>
      </c>
      <c r="GJ227" s="158" t="s">
        <v>128</v>
      </c>
      <c r="GK227" s="158" t="s">
        <v>128</v>
      </c>
      <c r="GL227" s="158" t="s">
        <v>128</v>
      </c>
      <c r="GM227" s="158" t="s">
        <v>128</v>
      </c>
      <c r="GN227" s="158" t="s">
        <v>128</v>
      </c>
      <c r="GO227" s="158" t="s">
        <v>128</v>
      </c>
      <c r="GP227" s="158" t="s">
        <v>128</v>
      </c>
      <c r="GQ227" s="158" t="s">
        <v>128</v>
      </c>
      <c r="GR227" s="158" t="s">
        <v>128</v>
      </c>
      <c r="GS227" s="158" t="s">
        <v>128</v>
      </c>
      <c r="GT227" s="158" t="s">
        <v>128</v>
      </c>
      <c r="GU227" s="158" t="s">
        <v>128</v>
      </c>
      <c r="GV227" s="158" t="s">
        <v>128</v>
      </c>
      <c r="GW227" s="158" t="s">
        <v>128</v>
      </c>
      <c r="GX227" s="158" t="s">
        <v>128</v>
      </c>
      <c r="GY227" s="158" t="s">
        <v>128</v>
      </c>
      <c r="GZ227" s="158" t="s">
        <v>128</v>
      </c>
      <c r="HA227" s="158" t="s">
        <v>128</v>
      </c>
      <c r="HB227" s="158" t="s">
        <v>128</v>
      </c>
      <c r="HC227" s="158" t="s">
        <v>128</v>
      </c>
      <c r="HD227" s="158" t="s">
        <v>128</v>
      </c>
      <c r="HE227" s="158" t="s">
        <v>128</v>
      </c>
      <c r="HF227" s="158" t="s">
        <v>128</v>
      </c>
      <c r="HG227" s="158" t="s">
        <v>128</v>
      </c>
      <c r="HH227" s="158" t="s">
        <v>128</v>
      </c>
      <c r="HI227" s="158" t="s">
        <v>128</v>
      </c>
      <c r="HJ227" s="158" t="s">
        <v>128</v>
      </c>
      <c r="HK227" s="158" t="s">
        <v>128</v>
      </c>
      <c r="HL227" s="158" t="s">
        <v>128</v>
      </c>
      <c r="HM227" s="158" t="s">
        <v>128</v>
      </c>
      <c r="HN227" s="158" t="s">
        <v>128</v>
      </c>
      <c r="HO227" s="158" t="s">
        <v>128</v>
      </c>
      <c r="HP227" s="158" t="s">
        <v>128</v>
      </c>
      <c r="HQ227" s="158" t="s">
        <v>128</v>
      </c>
      <c r="HR227" s="158" t="s">
        <v>128</v>
      </c>
      <c r="HS227" s="158" t="s">
        <v>128</v>
      </c>
      <c r="HT227" s="158" t="s">
        <v>128</v>
      </c>
      <c r="HU227" s="158" t="s">
        <v>128</v>
      </c>
      <c r="HV227" s="158" t="s">
        <v>128</v>
      </c>
      <c r="HW227" s="158" t="s">
        <v>128</v>
      </c>
      <c r="HX227" s="158" t="s">
        <v>128</v>
      </c>
      <c r="HY227" s="158" t="s">
        <v>128</v>
      </c>
      <c r="HZ227" s="158" t="s">
        <v>128</v>
      </c>
      <c r="IA227" s="158" t="s">
        <v>128</v>
      </c>
      <c r="IB227" s="158" t="s">
        <v>128</v>
      </c>
      <c r="IC227" s="158" t="s">
        <v>128</v>
      </c>
      <c r="ID227" s="158" t="s">
        <v>128</v>
      </c>
      <c r="IE227" s="158" t="s">
        <v>128</v>
      </c>
      <c r="IF227" s="158" t="s">
        <v>128</v>
      </c>
      <c r="IG227" s="158" t="s">
        <v>128</v>
      </c>
      <c r="IH227" s="158" t="s">
        <v>128</v>
      </c>
      <c r="II227" s="158" t="s">
        <v>128</v>
      </c>
      <c r="IJ227" s="158" t="s">
        <v>128</v>
      </c>
      <c r="IK227" s="158" t="s">
        <v>128</v>
      </c>
      <c r="IL227" s="158" t="s">
        <v>128</v>
      </c>
      <c r="IM227" s="158" t="s">
        <v>128</v>
      </c>
      <c r="IN227" s="158" t="s">
        <v>128</v>
      </c>
      <c r="IO227" s="158" t="s">
        <v>128</v>
      </c>
      <c r="IP227" s="158" t="s">
        <v>128</v>
      </c>
      <c r="IQ227" s="158" t="s">
        <v>128</v>
      </c>
      <c r="IR227" s="158" t="s">
        <v>128</v>
      </c>
      <c r="IS227" s="158" t="s">
        <v>128</v>
      </c>
      <c r="IT227" s="158" t="s">
        <v>128</v>
      </c>
      <c r="IU227" s="158" t="s">
        <v>128</v>
      </c>
      <c r="IV227" s="158" t="s">
        <v>128</v>
      </c>
      <c r="IW227" s="158" t="s">
        <v>128</v>
      </c>
      <c r="IX227" s="158" t="s">
        <v>128</v>
      </c>
      <c r="IY227" s="158" t="s">
        <v>128</v>
      </c>
      <c r="IZ227" s="158" t="s">
        <v>128</v>
      </c>
      <c r="JA227" s="158" t="s">
        <v>128</v>
      </c>
      <c r="JB227" s="158" t="s">
        <v>128</v>
      </c>
      <c r="JC227" s="158" t="s">
        <v>128</v>
      </c>
      <c r="JD227" s="158" t="s">
        <v>128</v>
      </c>
      <c r="JE227" s="158" t="s">
        <v>128</v>
      </c>
      <c r="JF227" s="158" t="s">
        <v>128</v>
      </c>
      <c r="JG227" s="158" t="s">
        <v>128</v>
      </c>
      <c r="JH227" s="158" t="s">
        <v>128</v>
      </c>
      <c r="JI227" s="158" t="s">
        <v>128</v>
      </c>
      <c r="JJ227" s="158" t="s">
        <v>128</v>
      </c>
      <c r="JK227" s="158" t="s">
        <v>128</v>
      </c>
      <c r="JL227" s="158" t="s">
        <v>128</v>
      </c>
      <c r="JM227" s="158" t="s">
        <v>128</v>
      </c>
      <c r="JN227" s="158" t="s">
        <v>128</v>
      </c>
      <c r="JO227" s="158" t="s">
        <v>128</v>
      </c>
      <c r="JP227" s="158" t="s">
        <v>128</v>
      </c>
      <c r="JQ227" s="158" t="s">
        <v>128</v>
      </c>
      <c r="JR227" s="158" t="s">
        <v>128</v>
      </c>
      <c r="JS227" s="158" t="s">
        <v>128</v>
      </c>
      <c r="JT227" s="158" t="s">
        <v>128</v>
      </c>
      <c r="JU227" s="158" t="s">
        <v>128</v>
      </c>
      <c r="JV227" s="158" t="s">
        <v>128</v>
      </c>
      <c r="JW227" s="158" t="s">
        <v>128</v>
      </c>
      <c r="JX227" s="158" t="s">
        <v>128</v>
      </c>
      <c r="JY227" s="158" t="s">
        <v>128</v>
      </c>
      <c r="JZ227" s="158" t="s">
        <v>128</v>
      </c>
      <c r="KA227" s="158" t="s">
        <v>128</v>
      </c>
      <c r="KB227" s="158" t="s">
        <v>128</v>
      </c>
      <c r="KC227" s="158" t="s">
        <v>128</v>
      </c>
      <c r="KD227" s="158" t="s">
        <v>128</v>
      </c>
      <c r="KE227" s="158" t="s">
        <v>128</v>
      </c>
      <c r="KF227" s="158" t="s">
        <v>128</v>
      </c>
      <c r="KG227" s="158" t="s">
        <v>128</v>
      </c>
      <c r="KH227" s="158" t="s">
        <v>128</v>
      </c>
      <c r="KI227" s="158" t="s">
        <v>128</v>
      </c>
      <c r="KJ227" s="158" t="s">
        <v>128</v>
      </c>
      <c r="KK227" s="158" t="s">
        <v>128</v>
      </c>
      <c r="KL227" s="158" t="s">
        <v>128</v>
      </c>
      <c r="KM227" s="158" t="s">
        <v>128</v>
      </c>
      <c r="KN227" s="158" t="s">
        <v>128</v>
      </c>
      <c r="KO227" s="158" t="s">
        <v>128</v>
      </c>
      <c r="KP227" s="158" t="s">
        <v>128</v>
      </c>
      <c r="KQ227" s="158" t="s">
        <v>128</v>
      </c>
      <c r="KR227" s="158" t="s">
        <v>128</v>
      </c>
      <c r="KS227" s="158" t="s">
        <v>128</v>
      </c>
      <c r="KT227" s="158" t="s">
        <v>128</v>
      </c>
      <c r="KU227" s="158" t="s">
        <v>128</v>
      </c>
      <c r="KV227" s="158" t="s">
        <v>128</v>
      </c>
      <c r="KW227" s="158" t="s">
        <v>128</v>
      </c>
      <c r="KX227" s="158" t="s">
        <v>128</v>
      </c>
      <c r="KY227" s="158" t="s">
        <v>128</v>
      </c>
      <c r="KZ227" s="158" t="s">
        <v>128</v>
      </c>
      <c r="LA227" s="158" t="s">
        <v>128</v>
      </c>
      <c r="LB227" s="158" t="s">
        <v>128</v>
      </c>
      <c r="LC227" s="158" t="s">
        <v>128</v>
      </c>
      <c r="LD227" s="158" t="s">
        <v>128</v>
      </c>
      <c r="LE227" s="158" t="s">
        <v>128</v>
      </c>
      <c r="LF227" s="158" t="s">
        <v>128</v>
      </c>
      <c r="LG227" s="158" t="s">
        <v>128</v>
      </c>
      <c r="LH227" s="158" t="s">
        <v>128</v>
      </c>
      <c r="LI227" s="158" t="s">
        <v>128</v>
      </c>
      <c r="LJ227" s="158" t="s">
        <v>128</v>
      </c>
      <c r="LK227" s="158" t="s">
        <v>128</v>
      </c>
      <c r="LL227" s="158" t="s">
        <v>128</v>
      </c>
      <c r="LM227" s="158" t="s">
        <v>128</v>
      </c>
      <c r="LN227" s="158" t="s">
        <v>128</v>
      </c>
      <c r="LO227" s="158" t="s">
        <v>128</v>
      </c>
      <c r="LP227" s="158" t="s">
        <v>128</v>
      </c>
      <c r="LQ227" s="158" t="s">
        <v>128</v>
      </c>
      <c r="LR227" s="158" t="s">
        <v>128</v>
      </c>
      <c r="LS227" s="158" t="s">
        <v>128</v>
      </c>
      <c r="LT227" s="158" t="s">
        <v>128</v>
      </c>
      <c r="LU227" s="158" t="s">
        <v>128</v>
      </c>
      <c r="LV227" s="158" t="s">
        <v>128</v>
      </c>
      <c r="LW227" s="158" t="s">
        <v>128</v>
      </c>
      <c r="LX227" s="158" t="s">
        <v>128</v>
      </c>
      <c r="LY227" s="158" t="s">
        <v>128</v>
      </c>
      <c r="LZ227" s="158" t="s">
        <v>128</v>
      </c>
      <c r="MA227" s="158" t="s">
        <v>128</v>
      </c>
      <c r="MB227" s="158" t="s">
        <v>128</v>
      </c>
      <c r="MC227" s="158" t="s">
        <v>128</v>
      </c>
      <c r="MD227" s="158" t="s">
        <v>128</v>
      </c>
      <c r="ME227" s="158" t="s">
        <v>128</v>
      </c>
      <c r="MF227" s="158" t="s">
        <v>128</v>
      </c>
      <c r="MG227" s="158" t="s">
        <v>128</v>
      </c>
      <c r="MH227" s="158" t="s">
        <v>128</v>
      </c>
      <c r="MI227" s="158" t="s">
        <v>128</v>
      </c>
      <c r="MJ227" s="158" t="s">
        <v>128</v>
      </c>
      <c r="MK227" s="158" t="s">
        <v>128</v>
      </c>
      <c r="ML227" s="158" t="s">
        <v>128</v>
      </c>
      <c r="MM227" s="158" t="s">
        <v>128</v>
      </c>
      <c r="MN227" s="158" t="s">
        <v>128</v>
      </c>
      <c r="MO227" s="158" t="s">
        <v>128</v>
      </c>
      <c r="MP227" s="158" t="s">
        <v>128</v>
      </c>
      <c r="MQ227" s="158" t="s">
        <v>128</v>
      </c>
      <c r="MR227" s="158" t="s">
        <v>128</v>
      </c>
      <c r="MS227" s="158" t="s">
        <v>128</v>
      </c>
      <c r="MT227" s="158" t="s">
        <v>128</v>
      </c>
      <c r="MU227" s="158" t="s">
        <v>128</v>
      </c>
      <c r="MV227" s="158" t="s">
        <v>128</v>
      </c>
      <c r="MW227" s="158" t="s">
        <v>128</v>
      </c>
      <c r="MX227" s="158" t="s">
        <v>128</v>
      </c>
      <c r="MY227" s="158" t="s">
        <v>128</v>
      </c>
      <c r="MZ227" s="158" t="s">
        <v>128</v>
      </c>
      <c r="NA227" s="158" t="s">
        <v>128</v>
      </c>
      <c r="NB227" s="158" t="s">
        <v>128</v>
      </c>
      <c r="NC227" s="158" t="s">
        <v>128</v>
      </c>
      <c r="ND227" s="158" t="s">
        <v>128</v>
      </c>
      <c r="NE227" s="158" t="s">
        <v>128</v>
      </c>
      <c r="NF227" s="158" t="s">
        <v>128</v>
      </c>
      <c r="NG227" s="158" t="s">
        <v>128</v>
      </c>
      <c r="NH227" s="158" t="s">
        <v>128</v>
      </c>
      <c r="NI227" s="158" t="s">
        <v>128</v>
      </c>
      <c r="NJ227" s="158" t="s">
        <v>128</v>
      </c>
      <c r="NK227" s="158" t="s">
        <v>128</v>
      </c>
      <c r="NL227" s="158" t="s">
        <v>128</v>
      </c>
      <c r="NM227" s="158" t="s">
        <v>128</v>
      </c>
      <c r="NN227" s="158" t="s">
        <v>128</v>
      </c>
      <c r="NO227" s="158" t="s">
        <v>128</v>
      </c>
      <c r="NP227" s="158" t="s">
        <v>128</v>
      </c>
      <c r="NQ227" s="158" t="s">
        <v>128</v>
      </c>
      <c r="NR227" s="158" t="s">
        <v>128</v>
      </c>
      <c r="NS227" s="158" t="s">
        <v>128</v>
      </c>
      <c r="NT227" s="158" t="s">
        <v>128</v>
      </c>
      <c r="NU227" s="158" t="s">
        <v>128</v>
      </c>
      <c r="NV227" s="158" t="s">
        <v>128</v>
      </c>
      <c r="NW227" s="158" t="s">
        <v>128</v>
      </c>
      <c r="NX227" s="158" t="s">
        <v>128</v>
      </c>
      <c r="NY227" s="158" t="s">
        <v>128</v>
      </c>
      <c r="NZ227" s="158" t="s">
        <v>128</v>
      </c>
      <c r="OA227" s="158" t="s">
        <v>128</v>
      </c>
      <c r="OB227" s="158" t="s">
        <v>128</v>
      </c>
      <c r="OC227" s="158" t="s">
        <v>128</v>
      </c>
      <c r="OD227" s="158" t="s">
        <v>128</v>
      </c>
      <c r="OE227" s="170" t="s">
        <v>128</v>
      </c>
      <c r="OF227" s="181"/>
      <c r="OG227" s="174">
        <f t="shared" si="1336"/>
        <v>61.449455292750024</v>
      </c>
      <c r="OH227" s="66" t="str">
        <f t="shared" si="1337"/>
        <v>kg/GJ delivered</v>
      </c>
      <c r="OI227" s="66" t="str">
        <f t="shared" si="1338"/>
        <v/>
      </c>
      <c r="OJ227" s="66" t="str">
        <f t="shared" si="1339"/>
        <v/>
      </c>
      <c r="OK227" s="66" t="str">
        <f t="shared" si="1340"/>
        <v/>
      </c>
      <c r="OL227" s="66" t="str">
        <f t="shared" si="1341"/>
        <v/>
      </c>
      <c r="OM227" s="66" t="str">
        <f t="shared" si="1342"/>
        <v/>
      </c>
      <c r="ON227" s="66" t="str">
        <f t="shared" si="1343"/>
        <v/>
      </c>
      <c r="OO227" s="66" t="str">
        <f t="shared" si="1344"/>
        <v/>
      </c>
      <c r="OP227" s="66" t="str">
        <f t="shared" si="1345"/>
        <v/>
      </c>
      <c r="OQ227" s="66" t="str">
        <f t="shared" si="1346"/>
        <v/>
      </c>
      <c r="OR227" s="66" t="str">
        <f t="shared" si="1347"/>
        <v/>
      </c>
      <c r="OS227" s="66" t="str">
        <f t="shared" si="1348"/>
        <v/>
      </c>
      <c r="OT227" s="66" t="str">
        <f t="shared" si="1349"/>
        <v/>
      </c>
      <c r="OU227" s="66" t="str">
        <f t="shared" si="1350"/>
        <v/>
      </c>
      <c r="OV227" s="66" t="str">
        <f t="shared" si="1351"/>
        <v/>
      </c>
      <c r="OW227" s="66" t="str">
        <f t="shared" si="1352"/>
        <v/>
      </c>
      <c r="OX227" s="66" t="str">
        <f t="shared" si="1353"/>
        <v/>
      </c>
      <c r="OY227" s="66" t="str">
        <f t="shared" si="1354"/>
        <v/>
      </c>
      <c r="OZ227" s="66" t="str">
        <f t="shared" si="1355"/>
        <v/>
      </c>
      <c r="PA227" s="66" t="str">
        <f t="shared" si="1356"/>
        <v/>
      </c>
      <c r="PB227" s="66" t="str">
        <f t="shared" si="1357"/>
        <v/>
      </c>
      <c r="PC227" s="66" t="str">
        <f t="shared" si="1358"/>
        <v/>
      </c>
      <c r="PD227" s="66" t="str">
        <f t="shared" si="1359"/>
        <v/>
      </c>
      <c r="PE227" s="66" t="str">
        <f t="shared" si="1360"/>
        <v/>
      </c>
      <c r="PF227" s="66" t="str">
        <f t="shared" si="1361"/>
        <v/>
      </c>
      <c r="PG227" s="66" t="str">
        <f t="shared" si="1362"/>
        <v/>
      </c>
      <c r="PH227" s="66" t="str">
        <f t="shared" si="1363"/>
        <v/>
      </c>
      <c r="PI227" s="66" t="str">
        <f t="shared" si="1364"/>
        <v/>
      </c>
      <c r="PJ227" s="66" t="str">
        <f t="shared" si="1365"/>
        <v/>
      </c>
      <c r="PK227" s="66" t="str">
        <f t="shared" si="1366"/>
        <v/>
      </c>
      <c r="PL227" s="66" t="str">
        <f t="shared" si="1367"/>
        <v/>
      </c>
      <c r="PM227" s="66" t="str">
        <f t="shared" si="1368"/>
        <v/>
      </c>
      <c r="PN227" s="66" t="str">
        <f t="shared" si="1369"/>
        <v/>
      </c>
      <c r="PO227" s="66" t="str">
        <f t="shared" si="1370"/>
        <v/>
      </c>
      <c r="PP227" s="66" t="str">
        <f t="shared" si="1371"/>
        <v/>
      </c>
      <c r="PQ227" s="66" t="str">
        <f t="shared" si="1372"/>
        <v/>
      </c>
      <c r="PR227" s="66" t="str">
        <f t="shared" si="1373"/>
        <v/>
      </c>
      <c r="PS227" s="66" t="str">
        <f t="shared" si="1374"/>
        <v/>
      </c>
      <c r="PT227" s="66" t="str">
        <f t="shared" si="1375"/>
        <v/>
      </c>
      <c r="PU227" s="66" t="str">
        <f t="shared" si="1376"/>
        <v/>
      </c>
      <c r="PV227" s="66" t="str">
        <f t="shared" si="1377"/>
        <v/>
      </c>
      <c r="PW227" s="66" t="str">
        <f t="shared" si="1378"/>
        <v/>
      </c>
      <c r="PX227" s="66" t="str">
        <f t="shared" si="1379"/>
        <v/>
      </c>
      <c r="PY227" s="66" t="str">
        <f t="shared" si="1380"/>
        <v/>
      </c>
      <c r="PZ227" s="66" t="str">
        <f t="shared" si="1381"/>
        <v/>
      </c>
      <c r="QA227" s="66" t="str">
        <f t="shared" si="1382"/>
        <v/>
      </c>
      <c r="QB227" s="66" t="str">
        <f t="shared" si="1383"/>
        <v/>
      </c>
      <c r="QC227" s="66" t="str">
        <f t="shared" si="1384"/>
        <v/>
      </c>
      <c r="QD227" s="66" t="str">
        <f t="shared" si="1385"/>
        <v/>
      </c>
      <c r="QE227" s="66" t="str">
        <f t="shared" si="1386"/>
        <v/>
      </c>
      <c r="QF227" s="66" t="str">
        <f t="shared" si="1387"/>
        <v/>
      </c>
      <c r="QG227" s="66" t="str">
        <f t="shared" si="1388"/>
        <v/>
      </c>
      <c r="QH227" s="66" t="str">
        <f t="shared" si="1389"/>
        <v/>
      </c>
      <c r="QI227" s="66" t="str">
        <f t="shared" si="1390"/>
        <v/>
      </c>
      <c r="QJ227" s="66" t="str">
        <f t="shared" si="1391"/>
        <v/>
      </c>
      <c r="QK227" s="66" t="str">
        <f t="shared" si="1392"/>
        <v/>
      </c>
      <c r="QL227" s="66" t="str">
        <f t="shared" si="1393"/>
        <v/>
      </c>
      <c r="QM227" s="66" t="str">
        <f t="shared" si="1394"/>
        <v/>
      </c>
      <c r="QN227" s="66" t="str">
        <f t="shared" si="1395"/>
        <v/>
      </c>
      <c r="QO227" s="66" t="str">
        <f t="shared" si="1396"/>
        <v/>
      </c>
      <c r="QP227" s="66" t="str">
        <f t="shared" si="1397"/>
        <v/>
      </c>
      <c r="QQ227" s="66" t="str">
        <f t="shared" si="1398"/>
        <v/>
      </c>
      <c r="QR227" s="66" t="str">
        <f t="shared" si="1399"/>
        <v/>
      </c>
      <c r="QS227" s="66" t="str">
        <f t="shared" si="1400"/>
        <v/>
      </c>
      <c r="QT227" s="66" t="str">
        <f t="shared" si="1401"/>
        <v/>
      </c>
      <c r="QU227" s="66" t="str">
        <f t="shared" si="1402"/>
        <v/>
      </c>
      <c r="QV227" s="66" t="str">
        <f t="shared" si="1403"/>
        <v/>
      </c>
      <c r="QW227" s="66" t="str">
        <f t="shared" si="1404"/>
        <v/>
      </c>
      <c r="QX227" s="66" t="str">
        <f t="shared" si="1405"/>
        <v/>
      </c>
      <c r="QY227" s="66" t="str">
        <f t="shared" si="1406"/>
        <v/>
      </c>
      <c r="QZ227" s="66" t="str">
        <f t="shared" si="1407"/>
        <v/>
      </c>
      <c r="RA227" s="66" t="str">
        <f t="shared" si="1408"/>
        <v/>
      </c>
      <c r="RB227" s="66" t="str">
        <f t="shared" si="1409"/>
        <v/>
      </c>
      <c r="RC227" s="66" t="str">
        <f t="shared" si="1410"/>
        <v/>
      </c>
      <c r="RD227" s="66" t="str">
        <f t="shared" si="1411"/>
        <v/>
      </c>
      <c r="RE227" s="66" t="str">
        <f t="shared" si="1412"/>
        <v/>
      </c>
      <c r="RF227" s="66" t="str">
        <f t="shared" si="1413"/>
        <v/>
      </c>
      <c r="RG227" s="66" t="str">
        <f t="shared" si="1414"/>
        <v/>
      </c>
      <c r="RH227" s="66" t="str">
        <f t="shared" si="1415"/>
        <v/>
      </c>
      <c r="RI227" s="66" t="str">
        <f t="shared" si="1416"/>
        <v/>
      </c>
      <c r="RJ227" s="66" t="str">
        <f t="shared" si="1417"/>
        <v/>
      </c>
      <c r="RK227" s="66" t="str">
        <f t="shared" si="1418"/>
        <v/>
      </c>
      <c r="RL227" s="66" t="str">
        <f t="shared" si="1419"/>
        <v/>
      </c>
      <c r="RM227" s="66" t="str">
        <f t="shared" si="1420"/>
        <v/>
      </c>
      <c r="RN227" s="66" t="str">
        <f t="shared" si="1421"/>
        <v/>
      </c>
      <c r="RO227" s="66" t="str">
        <f t="shared" si="1422"/>
        <v/>
      </c>
      <c r="RP227" s="66" t="str">
        <f t="shared" si="1423"/>
        <v/>
      </c>
      <c r="RQ227" s="66" t="str">
        <f t="shared" si="1424"/>
        <v/>
      </c>
      <c r="RR227" s="66" t="str">
        <f t="shared" si="1425"/>
        <v/>
      </c>
      <c r="RS227" s="66" t="str">
        <f t="shared" si="1426"/>
        <v/>
      </c>
      <c r="RT227" s="66" t="str">
        <f t="shared" si="1427"/>
        <v/>
      </c>
      <c r="RU227" s="66" t="str">
        <f t="shared" si="1428"/>
        <v/>
      </c>
      <c r="RV227" s="66" t="str">
        <f t="shared" si="1429"/>
        <v/>
      </c>
      <c r="RW227" s="66" t="str">
        <f t="shared" si="1430"/>
        <v/>
      </c>
      <c r="RX227" s="66" t="str">
        <f t="shared" si="1431"/>
        <v/>
      </c>
      <c r="RY227" s="66" t="str">
        <f t="shared" si="1432"/>
        <v/>
      </c>
      <c r="RZ227" s="66" t="str">
        <f t="shared" si="1433"/>
        <v/>
      </c>
      <c r="SA227" s="66" t="str">
        <f t="shared" si="1434"/>
        <v/>
      </c>
      <c r="SB227" s="66" t="str">
        <f t="shared" si="1435"/>
        <v/>
      </c>
      <c r="SC227" s="66" t="str">
        <f t="shared" si="1436"/>
        <v/>
      </c>
      <c r="SD227" s="66" t="str">
        <f t="shared" si="1437"/>
        <v/>
      </c>
      <c r="SE227" s="66" t="str">
        <f t="shared" si="1438"/>
        <v/>
      </c>
      <c r="SF227" s="66" t="str">
        <f t="shared" si="1439"/>
        <v/>
      </c>
      <c r="SG227" s="66" t="str">
        <f t="shared" si="1440"/>
        <v/>
      </c>
      <c r="SH227" s="66" t="str">
        <f t="shared" si="1441"/>
        <v/>
      </c>
      <c r="SI227" s="66" t="str">
        <f t="shared" si="1442"/>
        <v/>
      </c>
      <c r="SJ227" s="66" t="str">
        <f t="shared" si="1443"/>
        <v/>
      </c>
      <c r="SK227" s="66" t="str">
        <f t="shared" si="1444"/>
        <v/>
      </c>
      <c r="SL227" s="66" t="str">
        <f t="shared" si="1445"/>
        <v/>
      </c>
      <c r="SM227" s="66" t="str">
        <f t="shared" si="1446"/>
        <v/>
      </c>
      <c r="SN227" s="66" t="str">
        <f t="shared" si="1447"/>
        <v/>
      </c>
      <c r="SO227" s="66" t="str">
        <f t="shared" si="1448"/>
        <v/>
      </c>
      <c r="SP227" s="66" t="str">
        <f t="shared" si="1449"/>
        <v/>
      </c>
      <c r="SQ227" s="66" t="str">
        <f t="shared" si="1450"/>
        <v/>
      </c>
      <c r="SR227" s="66" t="str">
        <f t="shared" si="1451"/>
        <v/>
      </c>
      <c r="SS227" s="66" t="str">
        <f t="shared" si="1452"/>
        <v/>
      </c>
      <c r="ST227" s="66" t="str">
        <f t="shared" si="1453"/>
        <v/>
      </c>
      <c r="SU227" s="66" t="str">
        <f t="shared" si="1454"/>
        <v/>
      </c>
      <c r="SV227" s="66" t="str">
        <f t="shared" si="1455"/>
        <v/>
      </c>
      <c r="SW227" s="66" t="str">
        <f t="shared" si="1456"/>
        <v/>
      </c>
      <c r="SX227" s="66" t="str">
        <f t="shared" si="1457"/>
        <v/>
      </c>
      <c r="SY227" s="66" t="str">
        <f t="shared" si="1458"/>
        <v/>
      </c>
      <c r="SZ227" s="66" t="str">
        <f t="shared" si="1459"/>
        <v/>
      </c>
      <c r="TA227" s="66" t="str">
        <f t="shared" si="1460"/>
        <v/>
      </c>
      <c r="TB227" s="66" t="str">
        <f t="shared" si="1461"/>
        <v/>
      </c>
      <c r="TC227" s="66" t="str">
        <f t="shared" si="1462"/>
        <v/>
      </c>
      <c r="TD227" s="66" t="str">
        <f t="shared" si="1463"/>
        <v/>
      </c>
      <c r="TE227" s="66" t="str">
        <f t="shared" si="1464"/>
        <v/>
      </c>
      <c r="TF227" s="66" t="str">
        <f t="shared" si="1465"/>
        <v/>
      </c>
      <c r="TG227" s="66" t="str">
        <f t="shared" si="1466"/>
        <v/>
      </c>
      <c r="TH227" s="66" t="str">
        <f t="shared" si="1467"/>
        <v/>
      </c>
      <c r="TI227" s="66" t="str">
        <f t="shared" si="1468"/>
        <v/>
      </c>
      <c r="TJ227" s="66" t="str">
        <f t="shared" si="1469"/>
        <v/>
      </c>
      <c r="TK227" s="66" t="str">
        <f t="shared" si="1470"/>
        <v/>
      </c>
      <c r="TL227" s="66" t="str">
        <f t="shared" si="1471"/>
        <v/>
      </c>
      <c r="TM227" s="66" t="str">
        <f t="shared" si="1472"/>
        <v/>
      </c>
      <c r="TN227" s="66" t="str">
        <f t="shared" si="1473"/>
        <v/>
      </c>
      <c r="TO227" s="66" t="str">
        <f t="shared" si="1474"/>
        <v/>
      </c>
      <c r="TP227" s="66" t="str">
        <f t="shared" si="1475"/>
        <v/>
      </c>
      <c r="TQ227" s="66" t="str">
        <f t="shared" si="1476"/>
        <v/>
      </c>
      <c r="TR227" s="66" t="str">
        <f t="shared" si="1477"/>
        <v/>
      </c>
      <c r="TS227" s="66" t="str">
        <f t="shared" si="1478"/>
        <v/>
      </c>
      <c r="TT227" s="66" t="str">
        <f t="shared" si="1479"/>
        <v/>
      </c>
      <c r="TU227" s="66" t="str">
        <f t="shared" si="1480"/>
        <v/>
      </c>
      <c r="TV227" s="66" t="str">
        <f t="shared" si="1481"/>
        <v/>
      </c>
      <c r="TW227" s="66" t="str">
        <f t="shared" si="1482"/>
        <v/>
      </c>
      <c r="TX227" s="66" t="str">
        <f t="shared" si="1483"/>
        <v/>
      </c>
      <c r="TY227" s="66" t="str">
        <f t="shared" si="1484"/>
        <v/>
      </c>
      <c r="TZ227" s="66" t="str">
        <f t="shared" si="1485"/>
        <v/>
      </c>
      <c r="UA227" s="66" t="str">
        <f t="shared" si="1486"/>
        <v/>
      </c>
      <c r="UB227" s="66" t="str">
        <f t="shared" si="1487"/>
        <v/>
      </c>
      <c r="UC227" s="66" t="str">
        <f t="shared" si="1488"/>
        <v/>
      </c>
      <c r="UD227" s="66" t="str">
        <f t="shared" si="1489"/>
        <v/>
      </c>
      <c r="UE227" s="66" t="str">
        <f t="shared" si="1490"/>
        <v/>
      </c>
      <c r="UF227" s="66" t="str">
        <f t="shared" si="1491"/>
        <v/>
      </c>
      <c r="UG227" s="66" t="str">
        <f t="shared" si="1492"/>
        <v/>
      </c>
      <c r="UH227" s="66" t="str">
        <f t="shared" si="1493"/>
        <v/>
      </c>
      <c r="UI227" s="66" t="str">
        <f t="shared" si="1494"/>
        <v/>
      </c>
      <c r="UJ227" s="66" t="str">
        <f t="shared" si="1495"/>
        <v/>
      </c>
      <c r="UK227" s="66" t="str">
        <f t="shared" si="1496"/>
        <v/>
      </c>
      <c r="UL227" s="66" t="str">
        <f t="shared" si="1497"/>
        <v/>
      </c>
      <c r="UM227" s="66" t="str">
        <f t="shared" si="1498"/>
        <v/>
      </c>
      <c r="UN227" s="66" t="str">
        <f t="shared" si="1499"/>
        <v/>
      </c>
      <c r="UO227" s="66" t="str">
        <f t="shared" si="1500"/>
        <v/>
      </c>
      <c r="UP227" s="66" t="str">
        <f t="shared" si="1501"/>
        <v/>
      </c>
      <c r="UQ227" s="66" t="str">
        <f t="shared" si="1502"/>
        <v/>
      </c>
      <c r="UR227" s="66" t="str">
        <f t="shared" si="1503"/>
        <v/>
      </c>
      <c r="US227" s="66" t="str">
        <f t="shared" si="1504"/>
        <v/>
      </c>
      <c r="UT227" s="66" t="str">
        <f t="shared" si="1505"/>
        <v/>
      </c>
      <c r="UU227" s="66" t="str">
        <f t="shared" si="1506"/>
        <v/>
      </c>
      <c r="UV227" s="66" t="str">
        <f t="shared" si="1507"/>
        <v/>
      </c>
      <c r="UW227" s="66" t="str">
        <f t="shared" si="1508"/>
        <v/>
      </c>
      <c r="UX227" s="66" t="str">
        <f t="shared" si="1509"/>
        <v/>
      </c>
      <c r="UY227" s="66" t="str">
        <f t="shared" si="1510"/>
        <v/>
      </c>
      <c r="UZ227" s="66" t="str">
        <f t="shared" si="1511"/>
        <v/>
      </c>
      <c r="VA227" s="66" t="str">
        <f t="shared" si="1512"/>
        <v/>
      </c>
      <c r="VB227" s="66" t="str">
        <f t="shared" si="1513"/>
        <v/>
      </c>
      <c r="VC227" s="66" t="str">
        <f t="shared" si="1514"/>
        <v/>
      </c>
      <c r="VD227" s="66" t="str">
        <f t="shared" si="1515"/>
        <v/>
      </c>
      <c r="VE227" s="66" t="str">
        <f t="shared" si="1516"/>
        <v/>
      </c>
      <c r="VF227" s="66" t="str">
        <f t="shared" si="1517"/>
        <v/>
      </c>
      <c r="VG227" s="66" t="str">
        <f t="shared" si="1518"/>
        <v/>
      </c>
      <c r="VH227" s="66" t="str">
        <f t="shared" si="1519"/>
        <v/>
      </c>
      <c r="VI227" s="66" t="str">
        <f t="shared" si="1520"/>
        <v/>
      </c>
      <c r="VJ227" s="66" t="str">
        <f t="shared" si="1521"/>
        <v/>
      </c>
      <c r="VK227" s="66" t="str">
        <f t="shared" si="1522"/>
        <v/>
      </c>
      <c r="VL227" s="66" t="str">
        <f t="shared" si="1523"/>
        <v/>
      </c>
      <c r="VM227" s="66" t="str">
        <f t="shared" si="1524"/>
        <v/>
      </c>
      <c r="VN227" s="66" t="str">
        <f t="shared" si="1525"/>
        <v/>
      </c>
      <c r="VO227" s="66" t="str">
        <f t="shared" si="1526"/>
        <v/>
      </c>
      <c r="VP227" s="66" t="str">
        <f t="shared" si="1527"/>
        <v/>
      </c>
      <c r="VQ227" s="66" t="str">
        <f t="shared" si="1528"/>
        <v/>
      </c>
      <c r="VR227" s="66" t="str">
        <f t="shared" si="1529"/>
        <v/>
      </c>
      <c r="VS227" s="66" t="str">
        <f t="shared" si="1530"/>
        <v/>
      </c>
      <c r="VT227" s="66" t="str">
        <f t="shared" si="1531"/>
        <v/>
      </c>
      <c r="VU227" s="66" t="str">
        <f t="shared" si="1532"/>
        <v/>
      </c>
      <c r="VV227" s="66" t="str">
        <f t="shared" si="1533"/>
        <v/>
      </c>
      <c r="VW227" s="66" t="str">
        <f t="shared" si="1534"/>
        <v/>
      </c>
      <c r="VX227" s="66" t="str">
        <f t="shared" si="1535"/>
        <v/>
      </c>
      <c r="VY227" s="66" t="str">
        <f t="shared" si="1536"/>
        <v/>
      </c>
      <c r="VZ227" s="66" t="str">
        <f t="shared" si="1537"/>
        <v/>
      </c>
      <c r="WA227" s="66" t="str">
        <f t="shared" si="1538"/>
        <v/>
      </c>
      <c r="WB227" s="66" t="str">
        <f t="shared" si="1539"/>
        <v/>
      </c>
      <c r="WC227" s="66" t="str">
        <f t="shared" si="1540"/>
        <v/>
      </c>
      <c r="WD227" s="66" t="str">
        <f t="shared" si="1541"/>
        <v/>
      </c>
      <c r="WE227" s="66" t="str">
        <f t="shared" si="1542"/>
        <v/>
      </c>
      <c r="WF227" s="66" t="str">
        <f t="shared" si="1543"/>
        <v/>
      </c>
      <c r="WG227" s="66" t="str">
        <f t="shared" si="1544"/>
        <v/>
      </c>
      <c r="WH227" s="66" t="str">
        <f t="shared" si="1545"/>
        <v/>
      </c>
      <c r="WI227" s="66" t="str">
        <f t="shared" si="1546"/>
        <v/>
      </c>
      <c r="WJ227" s="66" t="str">
        <f t="shared" si="1547"/>
        <v/>
      </c>
      <c r="WK227" s="66" t="str">
        <f t="shared" si="1548"/>
        <v/>
      </c>
      <c r="WL227" s="66" t="str">
        <f t="shared" si="1549"/>
        <v/>
      </c>
      <c r="WM227" s="66" t="str">
        <f t="shared" si="1550"/>
        <v/>
      </c>
      <c r="WN227" s="66" t="str">
        <f t="shared" si="1551"/>
        <v/>
      </c>
      <c r="WO227" s="66" t="str">
        <f t="shared" si="1552"/>
        <v/>
      </c>
      <c r="WP227" s="66" t="str">
        <f t="shared" si="1553"/>
        <v/>
      </c>
      <c r="WQ227" s="66" t="str">
        <f t="shared" si="1554"/>
        <v/>
      </c>
      <c r="WR227" s="66" t="str">
        <f t="shared" si="1555"/>
        <v/>
      </c>
      <c r="WS227" s="66" t="str">
        <f t="shared" si="1556"/>
        <v/>
      </c>
      <c r="WT227" s="66" t="str">
        <f t="shared" si="1557"/>
        <v/>
      </c>
      <c r="WU227" s="66" t="str">
        <f t="shared" si="1558"/>
        <v/>
      </c>
      <c r="WV227" s="66" t="str">
        <f t="shared" si="1559"/>
        <v/>
      </c>
      <c r="WW227" s="66" t="str">
        <f t="shared" si="1560"/>
        <v/>
      </c>
      <c r="WX227" s="66" t="str">
        <f t="shared" si="1561"/>
        <v/>
      </c>
      <c r="WY227" s="66" t="str">
        <f t="shared" si="1562"/>
        <v/>
      </c>
      <c r="WZ227" s="66" t="str">
        <f t="shared" si="1563"/>
        <v/>
      </c>
      <c r="XA227" s="66" t="str">
        <f t="shared" si="1564"/>
        <v/>
      </c>
      <c r="XB227" s="66" t="str">
        <f t="shared" si="1565"/>
        <v/>
      </c>
      <c r="XC227" s="66" t="str">
        <f t="shared" si="1566"/>
        <v/>
      </c>
      <c r="XD227" s="66" t="str">
        <f t="shared" si="1567"/>
        <v/>
      </c>
      <c r="XE227" s="66" t="str">
        <f t="shared" si="1568"/>
        <v/>
      </c>
      <c r="XF227" s="66" t="str">
        <f t="shared" si="1569"/>
        <v/>
      </c>
      <c r="XG227" s="66" t="str">
        <f t="shared" si="1570"/>
        <v/>
      </c>
      <c r="XH227" s="66" t="str">
        <f t="shared" si="1571"/>
        <v/>
      </c>
      <c r="XI227" s="66" t="str">
        <f t="shared" si="1572"/>
        <v/>
      </c>
      <c r="XJ227" s="66" t="str">
        <f t="shared" si="1573"/>
        <v/>
      </c>
      <c r="XK227" s="66" t="str">
        <f t="shared" si="1574"/>
        <v/>
      </c>
      <c r="XL227" s="66" t="str">
        <f t="shared" si="1575"/>
        <v/>
      </c>
      <c r="XM227" s="66" t="str">
        <f t="shared" si="1576"/>
        <v/>
      </c>
      <c r="XN227" s="66" t="str">
        <f t="shared" si="1577"/>
        <v/>
      </c>
      <c r="XO227" s="66" t="str">
        <f t="shared" si="1578"/>
        <v/>
      </c>
      <c r="XP227" s="66" t="str">
        <f t="shared" si="1579"/>
        <v/>
      </c>
      <c r="XQ227" s="66" t="str">
        <f t="shared" si="1580"/>
        <v/>
      </c>
      <c r="XR227" s="66" t="str">
        <f t="shared" si="1581"/>
        <v/>
      </c>
      <c r="XS227" s="66" t="str">
        <f t="shared" si="1582"/>
        <v/>
      </c>
      <c r="XT227" s="66" t="str">
        <f t="shared" si="1583"/>
        <v/>
      </c>
      <c r="XU227" s="66" t="str">
        <f t="shared" si="1584"/>
        <v/>
      </c>
      <c r="XV227" s="66" t="str">
        <f t="shared" si="1585"/>
        <v/>
      </c>
      <c r="XW227" s="66" t="str">
        <f t="shared" si="1586"/>
        <v/>
      </c>
      <c r="XX227" s="66" t="str">
        <f t="shared" si="1587"/>
        <v/>
      </c>
      <c r="XY227" s="66" t="str">
        <f t="shared" si="1588"/>
        <v/>
      </c>
      <c r="XZ227" s="66" t="str">
        <f t="shared" si="1589"/>
        <v/>
      </c>
      <c r="YA227" s="66" t="str">
        <f t="shared" si="1590"/>
        <v/>
      </c>
      <c r="YB227" s="66" t="str">
        <f t="shared" si="1591"/>
        <v/>
      </c>
      <c r="YC227" s="66" t="str">
        <f t="shared" si="1592"/>
        <v/>
      </c>
      <c r="YD227" s="66" t="str">
        <f t="shared" si="1593"/>
        <v/>
      </c>
      <c r="YE227" s="66" t="str">
        <f t="shared" si="1594"/>
        <v/>
      </c>
      <c r="YF227" s="66" t="str">
        <f t="shared" si="1595"/>
        <v/>
      </c>
      <c r="YG227" s="66" t="str">
        <f t="shared" si="1596"/>
        <v/>
      </c>
      <c r="YH227" s="66" t="str">
        <f t="shared" si="1597"/>
        <v/>
      </c>
      <c r="YI227" s="66" t="str">
        <f t="shared" si="1598"/>
        <v/>
      </c>
      <c r="YJ227" s="66" t="str">
        <f t="shared" si="1599"/>
        <v/>
      </c>
      <c r="YK227" s="66" t="str">
        <f t="shared" si="1600"/>
        <v/>
      </c>
      <c r="YL227" s="66" t="str">
        <f t="shared" si="1601"/>
        <v/>
      </c>
      <c r="YM227" s="66" t="str">
        <f t="shared" si="1602"/>
        <v/>
      </c>
      <c r="YN227" s="66" t="str">
        <f t="shared" si="1603"/>
        <v/>
      </c>
      <c r="YO227" s="66" t="str">
        <f t="shared" si="1604"/>
        <v/>
      </c>
      <c r="YP227" s="66" t="str">
        <f t="shared" si="1605"/>
        <v/>
      </c>
      <c r="YQ227" s="66" t="str">
        <f t="shared" si="1606"/>
        <v/>
      </c>
      <c r="YR227" s="66" t="str">
        <f t="shared" si="1607"/>
        <v/>
      </c>
      <c r="YS227" s="66" t="str">
        <f t="shared" si="1608"/>
        <v/>
      </c>
      <c r="YT227" s="66" t="str">
        <f t="shared" si="1609"/>
        <v/>
      </c>
      <c r="YU227" s="66" t="str">
        <f t="shared" si="1610"/>
        <v/>
      </c>
      <c r="YV227" s="66" t="str">
        <f t="shared" si="1611"/>
        <v/>
      </c>
      <c r="YW227" s="66" t="str">
        <f t="shared" si="1612"/>
        <v/>
      </c>
      <c r="YX227" s="66" t="str">
        <f t="shared" si="1613"/>
        <v/>
      </c>
      <c r="YY227" s="66" t="str">
        <f t="shared" si="1614"/>
        <v/>
      </c>
      <c r="YZ227" s="66" t="str">
        <f t="shared" si="1615"/>
        <v/>
      </c>
      <c r="ZA227" s="66" t="str">
        <f t="shared" si="1616"/>
        <v/>
      </c>
      <c r="ZB227" s="66" t="str">
        <f t="shared" si="1617"/>
        <v/>
      </c>
      <c r="ZC227" s="66" t="str">
        <f t="shared" si="1618"/>
        <v/>
      </c>
      <c r="ZD227" s="66" t="str">
        <f t="shared" si="1619"/>
        <v/>
      </c>
      <c r="ZE227" s="66" t="str">
        <f t="shared" si="1620"/>
        <v/>
      </c>
      <c r="ZF227" s="66" t="str">
        <f t="shared" si="1621"/>
        <v/>
      </c>
      <c r="ZG227" s="66" t="str">
        <f t="shared" si="1622"/>
        <v/>
      </c>
      <c r="ZH227" s="66" t="str">
        <f t="shared" si="1623"/>
        <v/>
      </c>
      <c r="ZI227" s="66" t="str">
        <f t="shared" si="1624"/>
        <v/>
      </c>
      <c r="ZJ227" s="66" t="str">
        <f t="shared" si="1625"/>
        <v/>
      </c>
      <c r="ZK227" s="66" t="str">
        <f t="shared" si="1626"/>
        <v/>
      </c>
      <c r="ZL227" s="66" t="str">
        <f t="shared" si="1627"/>
        <v/>
      </c>
      <c r="ZM227" s="66" t="str">
        <f t="shared" si="1628"/>
        <v/>
      </c>
      <c r="ZN227" s="66" t="str">
        <f t="shared" si="1629"/>
        <v/>
      </c>
      <c r="ZO227" s="66" t="str">
        <f t="shared" si="1630"/>
        <v/>
      </c>
      <c r="ZP227" s="66" t="str">
        <f t="shared" si="1631"/>
        <v/>
      </c>
      <c r="ZQ227" s="66" t="str">
        <f t="shared" si="1632"/>
        <v/>
      </c>
      <c r="ZR227" s="66" t="str">
        <f t="shared" si="1633"/>
        <v/>
      </c>
      <c r="ZS227" s="66" t="str">
        <f t="shared" si="1634"/>
        <v/>
      </c>
      <c r="ZT227" s="66" t="str">
        <f t="shared" si="1635"/>
        <v/>
      </c>
      <c r="ZU227" s="66" t="str">
        <f t="shared" si="1636"/>
        <v/>
      </c>
      <c r="ZV227" s="66" t="str">
        <f t="shared" si="1637"/>
        <v/>
      </c>
      <c r="ZW227" s="66" t="str">
        <f t="shared" si="1638"/>
        <v/>
      </c>
      <c r="ZX227" s="66" t="str">
        <f t="shared" si="1639"/>
        <v/>
      </c>
      <c r="ZY227" s="66" t="str">
        <f t="shared" si="1640"/>
        <v/>
      </c>
      <c r="ZZ227" s="66" t="str">
        <f t="shared" si="1641"/>
        <v/>
      </c>
      <c r="AAA227" s="66" t="str">
        <f t="shared" si="1642"/>
        <v/>
      </c>
      <c r="AAB227" s="66" t="str">
        <f t="shared" si="1643"/>
        <v/>
      </c>
      <c r="AAC227" s="66" t="str">
        <f t="shared" si="1644"/>
        <v/>
      </c>
      <c r="AAD227" s="66" t="str">
        <f t="shared" si="1645"/>
        <v/>
      </c>
      <c r="AAE227" s="66" t="str">
        <f t="shared" si="1646"/>
        <v/>
      </c>
      <c r="AAF227" s="66" t="str">
        <f t="shared" si="1647"/>
        <v/>
      </c>
      <c r="AAG227" s="66" t="str">
        <f t="shared" si="1648"/>
        <v/>
      </c>
      <c r="AAH227" s="66" t="str">
        <f t="shared" si="1649"/>
        <v/>
      </c>
      <c r="AAI227" s="66" t="str">
        <f t="shared" si="1650"/>
        <v/>
      </c>
      <c r="AAJ227" s="66" t="str">
        <f t="shared" si="1651"/>
        <v/>
      </c>
      <c r="AAK227" s="66" t="str">
        <f t="shared" si="1652"/>
        <v/>
      </c>
      <c r="AAL227" s="66" t="str">
        <f t="shared" si="1653"/>
        <v/>
      </c>
      <c r="AAM227" s="66" t="str">
        <f t="shared" si="1654"/>
        <v/>
      </c>
      <c r="AAN227" s="66" t="str">
        <f t="shared" si="1655"/>
        <v/>
      </c>
      <c r="AAO227" s="66" t="str">
        <f t="shared" si="1656"/>
        <v/>
      </c>
      <c r="AAP227" s="66" t="str">
        <f t="shared" si="1657"/>
        <v/>
      </c>
      <c r="AAQ227" s="66" t="str">
        <f t="shared" si="1658"/>
        <v/>
      </c>
      <c r="AAR227" s="66" t="str">
        <f t="shared" si="1659"/>
        <v/>
      </c>
      <c r="AAS227" s="66" t="str">
        <f t="shared" si="1660"/>
        <v/>
      </c>
      <c r="AAT227" s="66" t="str">
        <f t="shared" si="1661"/>
        <v/>
      </c>
      <c r="AAU227" s="66" t="str">
        <f t="shared" si="1662"/>
        <v/>
      </c>
      <c r="AAV227" s="66" t="str">
        <f t="shared" si="1663"/>
        <v/>
      </c>
      <c r="AAW227" s="66" t="str">
        <f t="shared" si="1664"/>
        <v/>
      </c>
      <c r="AAX227" s="66" t="str">
        <f t="shared" si="1665"/>
        <v/>
      </c>
      <c r="AAY227" s="66" t="str">
        <f t="shared" si="1666"/>
        <v/>
      </c>
      <c r="AAZ227" s="66" t="str">
        <f t="shared" si="1667"/>
        <v/>
      </c>
      <c r="ABA227" s="66" t="str">
        <f t="shared" si="1668"/>
        <v/>
      </c>
      <c r="ABB227" s="66" t="str">
        <f t="shared" si="1669"/>
        <v/>
      </c>
      <c r="ABC227" s="66" t="str">
        <f t="shared" si="1670"/>
        <v/>
      </c>
      <c r="ABD227" s="66" t="str">
        <f t="shared" si="1671"/>
        <v/>
      </c>
      <c r="ABE227" s="66" t="str">
        <f t="shared" si="1672"/>
        <v/>
      </c>
      <c r="ABF227" s="66" t="str">
        <f t="shared" si="1673"/>
        <v/>
      </c>
      <c r="ABG227" s="66" t="str">
        <f t="shared" si="1674"/>
        <v/>
      </c>
      <c r="ABH227" s="66" t="str">
        <f t="shared" si="1675"/>
        <v/>
      </c>
      <c r="ABI227" s="66" t="str">
        <f t="shared" si="1676"/>
        <v/>
      </c>
      <c r="ABJ227" s="66" t="str">
        <f t="shared" si="1677"/>
        <v/>
      </c>
      <c r="ABK227" s="66" t="str">
        <f t="shared" si="1678"/>
        <v/>
      </c>
      <c r="ABL227" s="66" t="str">
        <f t="shared" si="1679"/>
        <v/>
      </c>
      <c r="ABM227" s="66" t="str">
        <f t="shared" si="1680"/>
        <v/>
      </c>
      <c r="ABN227" s="66" t="str">
        <f t="shared" si="1681"/>
        <v/>
      </c>
      <c r="ABO227" s="66" t="str">
        <f t="shared" si="1682"/>
        <v/>
      </c>
      <c r="ABP227" s="66" t="str">
        <f t="shared" si="1683"/>
        <v/>
      </c>
      <c r="ABQ227" s="66" t="str">
        <f t="shared" si="1684"/>
        <v/>
      </c>
      <c r="ABR227" s="66" t="str">
        <f t="shared" si="1685"/>
        <v/>
      </c>
      <c r="ABS227" s="66" t="str">
        <f t="shared" si="1686"/>
        <v/>
      </c>
      <c r="ABT227" s="66" t="str">
        <f t="shared" si="1687"/>
        <v/>
      </c>
      <c r="ABU227" s="66" t="str">
        <f t="shared" si="1688"/>
        <v/>
      </c>
      <c r="ABV227" s="66" t="str">
        <f t="shared" si="1689"/>
        <v/>
      </c>
      <c r="ABW227" s="66" t="str">
        <f t="shared" si="1690"/>
        <v/>
      </c>
      <c r="ABX227" s="66" t="str">
        <f t="shared" si="1691"/>
        <v/>
      </c>
      <c r="ABY227" s="66" t="str">
        <f t="shared" si="1692"/>
        <v/>
      </c>
      <c r="ABZ227" s="66" t="str">
        <f t="shared" si="1693"/>
        <v/>
      </c>
      <c r="ACA227" s="66" t="str">
        <f t="shared" si="1694"/>
        <v/>
      </c>
      <c r="ACB227" s="66" t="str">
        <f t="shared" si="1695"/>
        <v/>
      </c>
      <c r="ACC227" s="66" t="str">
        <f t="shared" si="1696"/>
        <v/>
      </c>
      <c r="ACD227" s="66" t="str">
        <f t="shared" si="1697"/>
        <v/>
      </c>
      <c r="ACE227" s="66" t="str">
        <f t="shared" si="1698"/>
        <v/>
      </c>
      <c r="ACF227" s="66" t="str">
        <f t="shared" si="1699"/>
        <v/>
      </c>
      <c r="ACG227" s="66" t="str">
        <f t="shared" si="1700"/>
        <v/>
      </c>
      <c r="ACH227" s="66" t="str">
        <f t="shared" si="1701"/>
        <v/>
      </c>
      <c r="ACI227" s="66" t="str">
        <f t="shared" si="1702"/>
        <v/>
      </c>
      <c r="ACJ227" s="66" t="str">
        <f t="shared" si="1703"/>
        <v/>
      </c>
      <c r="ACK227" s="66" t="str">
        <f t="shared" si="1704"/>
        <v/>
      </c>
      <c r="ACL227" s="66" t="str">
        <f t="shared" si="1705"/>
        <v/>
      </c>
      <c r="ACM227" s="66" t="str">
        <f t="shared" ref="ACM227:ACN227" si="1741">IF(AND(ACS$3="Unit", ACL227=""), "", IF(AND(ACS$3="Unit", ACL227="-"),"", IF(ACS$3="Unit", "kg/GJ delivered", IF(AND(NY227&lt;&gt;"", NY227&lt;&gt;"-", NX227="-"),"", IF($H227="","", IF(NX227="nd", "",IF(NX227="&lt;n.a.&gt;", "", IF(NY227="#/MJ", "", IF(NY227="kg/GJ delivered",NX227,IF(NY227="g/MJ delivered",NX227,IF(NY227="kg/MJ delivered",NX227*1000,IF(NY227="mg/MJ delivered",NX227/1000,IF(NY227="g/kg",((NX227)*(1/$I227)*(1/$H227)),IF(NY227="mg/kg",((NX227/1000)*(1/$I227)*(1/$H227)),IF(NY227="mg/MJ delivered",NX227/1000,IF(NY227="-","","Error"))))))))))))))))</f>
        <v/>
      </c>
      <c r="ACN227" s="66" t="str">
        <f t="shared" si="1741"/>
        <v/>
      </c>
      <c r="ACO227" s="66" t="str">
        <f t="shared" si="1707"/>
        <v/>
      </c>
      <c r="ACP227" s="66" t="str">
        <f t="shared" si="1708"/>
        <v/>
      </c>
      <c r="ACQ227" s="66" t="str">
        <f t="shared" si="1709"/>
        <v/>
      </c>
      <c r="ACR227" s="66" t="str">
        <f t="shared" si="1710"/>
        <v/>
      </c>
      <c r="ACS227" s="66" t="str">
        <f t="shared" si="1711"/>
        <v/>
      </c>
      <c r="ACT227" s="66" t="str">
        <f t="shared" si="1712"/>
        <v/>
      </c>
    </row>
    <row r="228" spans="2:774" ht="15.75" customHeight="1" x14ac:dyDescent="0.25">
      <c r="B228" s="66">
        <v>372</v>
      </c>
      <c r="C228" s="66" t="s">
        <v>1255</v>
      </c>
      <c r="D228" s="66" t="s">
        <v>1195</v>
      </c>
      <c r="E228" s="156" t="s">
        <v>1662</v>
      </c>
      <c r="F228" s="66" t="s">
        <v>178</v>
      </c>
      <c r="G228" s="157" t="s">
        <v>490</v>
      </c>
      <c r="H228" s="126">
        <f>'Thermal Efficiency'!$I$5</f>
        <v>0.10133333333333333</v>
      </c>
      <c r="I228" s="130">
        <f>'Heating Values'!$D$21</f>
        <v>27.300999999999998</v>
      </c>
      <c r="J228" s="66" t="str">
        <f t="shared" si="1320"/>
        <v>Coal Powder, Traditional, CN</v>
      </c>
      <c r="K228" s="66" t="s">
        <v>1589</v>
      </c>
      <c r="L228" s="161"/>
      <c r="M228" s="161"/>
      <c r="N228" s="161"/>
      <c r="O228" s="66" t="s">
        <v>1188</v>
      </c>
      <c r="P228" s="66" t="str">
        <f t="shared" si="1327"/>
        <v>CN</v>
      </c>
      <c r="Q228" s="66" t="s">
        <v>87</v>
      </c>
      <c r="R228" s="162">
        <v>71</v>
      </c>
      <c r="S228" s="158" t="s">
        <v>523</v>
      </c>
      <c r="T228" s="158" t="s">
        <v>128</v>
      </c>
      <c r="U228" s="158" t="s">
        <v>128</v>
      </c>
      <c r="V228" s="158" t="s">
        <v>128</v>
      </c>
      <c r="W228" s="158" t="s">
        <v>128</v>
      </c>
      <c r="X228" s="158" t="s">
        <v>128</v>
      </c>
      <c r="Y228" s="158" t="s">
        <v>128</v>
      </c>
      <c r="Z228" s="158" t="s">
        <v>128</v>
      </c>
      <c r="AA228" s="158" t="s">
        <v>128</v>
      </c>
      <c r="AB228" s="158" t="s">
        <v>128</v>
      </c>
      <c r="AC228" s="158" t="s">
        <v>128</v>
      </c>
      <c r="AD228" s="158" t="s">
        <v>128</v>
      </c>
      <c r="AE228" s="158" t="s">
        <v>128</v>
      </c>
      <c r="AF228" s="158" t="s">
        <v>128</v>
      </c>
      <c r="AG228" s="158" t="s">
        <v>128</v>
      </c>
      <c r="AH228" s="158" t="s">
        <v>128</v>
      </c>
      <c r="AI228" s="158" t="s">
        <v>128</v>
      </c>
      <c r="AJ228" s="158" t="s">
        <v>128</v>
      </c>
      <c r="AK228" s="158" t="s">
        <v>128</v>
      </c>
      <c r="AL228" s="158" t="s">
        <v>128</v>
      </c>
      <c r="AM228" s="158" t="s">
        <v>128</v>
      </c>
      <c r="AN228" s="158" t="s">
        <v>128</v>
      </c>
      <c r="AO228" s="158" t="s">
        <v>128</v>
      </c>
      <c r="AP228" s="158" t="s">
        <v>128</v>
      </c>
      <c r="AQ228" s="158" t="s">
        <v>128</v>
      </c>
      <c r="AR228" s="158" t="s">
        <v>128</v>
      </c>
      <c r="AS228" s="158" t="s">
        <v>128</v>
      </c>
      <c r="AT228" s="158" t="s">
        <v>128</v>
      </c>
      <c r="AU228" s="158" t="s">
        <v>128</v>
      </c>
      <c r="AV228" s="158" t="s">
        <v>128</v>
      </c>
      <c r="AW228" s="158" t="s">
        <v>128</v>
      </c>
      <c r="AX228" s="158" t="s">
        <v>128</v>
      </c>
      <c r="AY228" s="158" t="s">
        <v>128</v>
      </c>
      <c r="AZ228" s="158" t="s">
        <v>128</v>
      </c>
      <c r="BA228" s="158" t="s">
        <v>128</v>
      </c>
      <c r="BB228" s="158" t="s">
        <v>128</v>
      </c>
      <c r="BC228" s="158" t="s">
        <v>128</v>
      </c>
      <c r="BD228" s="158" t="s">
        <v>128</v>
      </c>
      <c r="BE228" s="158" t="s">
        <v>128</v>
      </c>
      <c r="BF228" s="158" t="s">
        <v>128</v>
      </c>
      <c r="BG228" s="158" t="s">
        <v>128</v>
      </c>
      <c r="BH228" s="158" t="s">
        <v>128</v>
      </c>
      <c r="BI228" s="158" t="s">
        <v>128</v>
      </c>
      <c r="BJ228" s="158" t="s">
        <v>128</v>
      </c>
      <c r="BK228" s="158" t="s">
        <v>128</v>
      </c>
      <c r="BL228" s="158" t="s">
        <v>128</v>
      </c>
      <c r="BM228" s="158" t="s">
        <v>128</v>
      </c>
      <c r="BN228" s="158" t="s">
        <v>128</v>
      </c>
      <c r="BO228" s="158" t="s">
        <v>128</v>
      </c>
      <c r="BP228" s="158" t="s">
        <v>128</v>
      </c>
      <c r="BQ228" s="158" t="s">
        <v>128</v>
      </c>
      <c r="BR228" s="158" t="s">
        <v>128</v>
      </c>
      <c r="BS228" s="158" t="s">
        <v>128</v>
      </c>
      <c r="BT228" s="158" t="s">
        <v>128</v>
      </c>
      <c r="BU228" s="158" t="s">
        <v>128</v>
      </c>
      <c r="BV228" s="158" t="s">
        <v>128</v>
      </c>
      <c r="BW228" s="158" t="s">
        <v>128</v>
      </c>
      <c r="BX228" s="158" t="s">
        <v>128</v>
      </c>
      <c r="BY228" s="158" t="s">
        <v>128</v>
      </c>
      <c r="BZ228" s="158" t="s">
        <v>128</v>
      </c>
      <c r="CA228" s="158" t="s">
        <v>128</v>
      </c>
      <c r="CB228" s="158" t="s">
        <v>128</v>
      </c>
      <c r="CC228" s="158" t="s">
        <v>128</v>
      </c>
      <c r="CD228" s="158" t="s">
        <v>128</v>
      </c>
      <c r="CE228" s="158" t="s">
        <v>128</v>
      </c>
      <c r="CF228" s="158" t="s">
        <v>128</v>
      </c>
      <c r="CG228" s="158" t="s">
        <v>128</v>
      </c>
      <c r="CH228" s="158" t="s">
        <v>128</v>
      </c>
      <c r="CI228" s="158" t="s">
        <v>128</v>
      </c>
      <c r="CJ228" s="158" t="s">
        <v>128</v>
      </c>
      <c r="CK228" s="158" t="s">
        <v>128</v>
      </c>
      <c r="CL228" s="158" t="s">
        <v>128</v>
      </c>
      <c r="CM228" s="158" t="s">
        <v>128</v>
      </c>
      <c r="CN228" s="158" t="s">
        <v>128</v>
      </c>
      <c r="CO228" s="158" t="s">
        <v>128</v>
      </c>
      <c r="CP228" s="158" t="s">
        <v>128</v>
      </c>
      <c r="CQ228" s="158" t="s">
        <v>128</v>
      </c>
      <c r="CR228" s="158" t="s">
        <v>128</v>
      </c>
      <c r="CS228" s="158" t="s">
        <v>128</v>
      </c>
      <c r="CT228" s="158" t="s">
        <v>128</v>
      </c>
      <c r="CU228" s="158" t="s">
        <v>128</v>
      </c>
      <c r="CV228" s="158" t="s">
        <v>128</v>
      </c>
      <c r="CW228" s="158" t="s">
        <v>128</v>
      </c>
      <c r="CX228" s="158" t="s">
        <v>128</v>
      </c>
      <c r="CY228" s="158" t="s">
        <v>128</v>
      </c>
      <c r="CZ228" s="158" t="s">
        <v>128</v>
      </c>
      <c r="DA228" s="158" t="s">
        <v>128</v>
      </c>
      <c r="DB228" s="158" t="s">
        <v>128</v>
      </c>
      <c r="DC228" s="158" t="s">
        <v>128</v>
      </c>
      <c r="DD228" s="158" t="s">
        <v>128</v>
      </c>
      <c r="DE228" s="158" t="s">
        <v>128</v>
      </c>
      <c r="DF228" s="158" t="s">
        <v>128</v>
      </c>
      <c r="DG228" s="158" t="s">
        <v>128</v>
      </c>
      <c r="DH228" s="158" t="s">
        <v>128</v>
      </c>
      <c r="DI228" s="158" t="s">
        <v>128</v>
      </c>
      <c r="DJ228" s="158" t="s">
        <v>128</v>
      </c>
      <c r="DK228" s="158" t="s">
        <v>128</v>
      </c>
      <c r="DL228" s="158" t="s">
        <v>128</v>
      </c>
      <c r="DM228" s="158" t="s">
        <v>128</v>
      </c>
      <c r="DN228" s="158" t="s">
        <v>128</v>
      </c>
      <c r="DO228" s="158" t="s">
        <v>128</v>
      </c>
      <c r="DP228" s="158" t="s">
        <v>128</v>
      </c>
      <c r="DQ228" s="158" t="s">
        <v>128</v>
      </c>
      <c r="DR228" s="158" t="s">
        <v>128</v>
      </c>
      <c r="DS228" s="158" t="s">
        <v>128</v>
      </c>
      <c r="DT228" s="158" t="s">
        <v>128</v>
      </c>
      <c r="DU228" s="158" t="s">
        <v>128</v>
      </c>
      <c r="DV228" s="158" t="s">
        <v>128</v>
      </c>
      <c r="DW228" s="158" t="s">
        <v>128</v>
      </c>
      <c r="DX228" s="158" t="s">
        <v>128</v>
      </c>
      <c r="DY228" s="158" t="s">
        <v>128</v>
      </c>
      <c r="DZ228" s="158" t="s">
        <v>128</v>
      </c>
      <c r="EA228" s="158" t="s">
        <v>128</v>
      </c>
      <c r="EB228" s="158" t="s">
        <v>128</v>
      </c>
      <c r="EC228" s="158" t="s">
        <v>128</v>
      </c>
      <c r="ED228" s="158" t="s">
        <v>128</v>
      </c>
      <c r="EE228" s="158" t="s">
        <v>128</v>
      </c>
      <c r="EF228" s="158" t="s">
        <v>128</v>
      </c>
      <c r="EG228" s="158" t="s">
        <v>128</v>
      </c>
      <c r="EH228" s="158" t="s">
        <v>128</v>
      </c>
      <c r="EI228" s="158" t="s">
        <v>128</v>
      </c>
      <c r="EJ228" s="158" t="s">
        <v>128</v>
      </c>
      <c r="EK228" s="158" t="s">
        <v>128</v>
      </c>
      <c r="EL228" s="158" t="s">
        <v>128</v>
      </c>
      <c r="EM228" s="158" t="s">
        <v>128</v>
      </c>
      <c r="EN228" s="158" t="s">
        <v>128</v>
      </c>
      <c r="EO228" s="158" t="s">
        <v>128</v>
      </c>
      <c r="EP228" s="158" t="s">
        <v>128</v>
      </c>
      <c r="EQ228" s="158" t="s">
        <v>128</v>
      </c>
      <c r="ER228" s="158" t="s">
        <v>128</v>
      </c>
      <c r="ES228" s="158" t="s">
        <v>128</v>
      </c>
      <c r="ET228" s="158" t="s">
        <v>128</v>
      </c>
      <c r="EU228" s="158" t="s">
        <v>128</v>
      </c>
      <c r="EV228" s="158" t="s">
        <v>128</v>
      </c>
      <c r="EW228" s="158" t="s">
        <v>128</v>
      </c>
      <c r="EX228" s="158" t="s">
        <v>128</v>
      </c>
      <c r="EY228" s="158" t="s">
        <v>128</v>
      </c>
      <c r="EZ228" s="158" t="s">
        <v>128</v>
      </c>
      <c r="FA228" s="158" t="s">
        <v>128</v>
      </c>
      <c r="FB228" s="158" t="s">
        <v>128</v>
      </c>
      <c r="FC228" s="158" t="s">
        <v>128</v>
      </c>
      <c r="FD228" s="158" t="s">
        <v>128</v>
      </c>
      <c r="FE228" s="158" t="s">
        <v>128</v>
      </c>
      <c r="FF228" s="158" t="s">
        <v>128</v>
      </c>
      <c r="FG228" s="158" t="s">
        <v>128</v>
      </c>
      <c r="FH228" s="158" t="s">
        <v>128</v>
      </c>
      <c r="FI228" s="158" t="s">
        <v>128</v>
      </c>
      <c r="FJ228" s="158" t="s">
        <v>128</v>
      </c>
      <c r="FK228" s="158" t="s">
        <v>128</v>
      </c>
      <c r="FL228" s="158" t="s">
        <v>128</v>
      </c>
      <c r="FM228" s="158" t="s">
        <v>128</v>
      </c>
      <c r="FN228" s="158" t="s">
        <v>128</v>
      </c>
      <c r="FO228" s="158" t="s">
        <v>128</v>
      </c>
      <c r="FP228" s="158" t="s">
        <v>128</v>
      </c>
      <c r="FQ228" s="158" t="s">
        <v>128</v>
      </c>
      <c r="FR228" s="158" t="s">
        <v>128</v>
      </c>
      <c r="FS228" s="158" t="s">
        <v>128</v>
      </c>
      <c r="FT228" s="158" t="s">
        <v>128</v>
      </c>
      <c r="FU228" s="158" t="s">
        <v>128</v>
      </c>
      <c r="FV228" s="158" t="s">
        <v>128</v>
      </c>
      <c r="FW228" s="158" t="s">
        <v>128</v>
      </c>
      <c r="FX228" s="158" t="s">
        <v>128</v>
      </c>
      <c r="FY228" s="158" t="s">
        <v>128</v>
      </c>
      <c r="FZ228" s="158" t="s">
        <v>128</v>
      </c>
      <c r="GA228" s="158" t="s">
        <v>128</v>
      </c>
      <c r="GB228" s="158" t="s">
        <v>128</v>
      </c>
      <c r="GC228" s="158" t="s">
        <v>128</v>
      </c>
      <c r="GD228" s="158" t="s">
        <v>128</v>
      </c>
      <c r="GE228" s="158" t="s">
        <v>128</v>
      </c>
      <c r="GF228" s="158" t="s">
        <v>128</v>
      </c>
      <c r="GG228" s="158" t="s">
        <v>128</v>
      </c>
      <c r="GH228" s="158" t="s">
        <v>128</v>
      </c>
      <c r="GI228" s="158" t="s">
        <v>128</v>
      </c>
      <c r="GJ228" s="158" t="s">
        <v>128</v>
      </c>
      <c r="GK228" s="158" t="s">
        <v>128</v>
      </c>
      <c r="GL228" s="158" t="s">
        <v>128</v>
      </c>
      <c r="GM228" s="158" t="s">
        <v>128</v>
      </c>
      <c r="GN228" s="158" t="s">
        <v>128</v>
      </c>
      <c r="GO228" s="158" t="s">
        <v>128</v>
      </c>
      <c r="GP228" s="158" t="s">
        <v>128</v>
      </c>
      <c r="GQ228" s="158" t="s">
        <v>128</v>
      </c>
      <c r="GR228" s="158" t="s">
        <v>128</v>
      </c>
      <c r="GS228" s="158" t="s">
        <v>128</v>
      </c>
      <c r="GT228" s="158" t="s">
        <v>128</v>
      </c>
      <c r="GU228" s="158" t="s">
        <v>128</v>
      </c>
      <c r="GV228" s="158" t="s">
        <v>128</v>
      </c>
      <c r="GW228" s="158" t="s">
        <v>128</v>
      </c>
      <c r="GX228" s="158" t="s">
        <v>128</v>
      </c>
      <c r="GY228" s="158" t="s">
        <v>128</v>
      </c>
      <c r="GZ228" s="158" t="s">
        <v>128</v>
      </c>
      <c r="HA228" s="158" t="s">
        <v>128</v>
      </c>
      <c r="HB228" s="158" t="s">
        <v>128</v>
      </c>
      <c r="HC228" s="158" t="s">
        <v>128</v>
      </c>
      <c r="HD228" s="158" t="s">
        <v>128</v>
      </c>
      <c r="HE228" s="158" t="s">
        <v>128</v>
      </c>
      <c r="HF228" s="158" t="s">
        <v>128</v>
      </c>
      <c r="HG228" s="158" t="s">
        <v>128</v>
      </c>
      <c r="HH228" s="158" t="s">
        <v>128</v>
      </c>
      <c r="HI228" s="158" t="s">
        <v>128</v>
      </c>
      <c r="HJ228" s="158" t="s">
        <v>128</v>
      </c>
      <c r="HK228" s="158" t="s">
        <v>128</v>
      </c>
      <c r="HL228" s="158" t="s">
        <v>128</v>
      </c>
      <c r="HM228" s="158" t="s">
        <v>128</v>
      </c>
      <c r="HN228" s="158" t="s">
        <v>128</v>
      </c>
      <c r="HO228" s="158" t="s">
        <v>128</v>
      </c>
      <c r="HP228" s="158" t="s">
        <v>128</v>
      </c>
      <c r="HQ228" s="158" t="s">
        <v>128</v>
      </c>
      <c r="HR228" s="158" t="s">
        <v>128</v>
      </c>
      <c r="HS228" s="158" t="s">
        <v>128</v>
      </c>
      <c r="HT228" s="158" t="s">
        <v>128</v>
      </c>
      <c r="HU228" s="158" t="s">
        <v>128</v>
      </c>
      <c r="HV228" s="158" t="s">
        <v>128</v>
      </c>
      <c r="HW228" s="158" t="s">
        <v>128</v>
      </c>
      <c r="HX228" s="158" t="s">
        <v>128</v>
      </c>
      <c r="HY228" s="158" t="s">
        <v>128</v>
      </c>
      <c r="HZ228" s="158" t="s">
        <v>128</v>
      </c>
      <c r="IA228" s="158" t="s">
        <v>128</v>
      </c>
      <c r="IB228" s="158" t="s">
        <v>128</v>
      </c>
      <c r="IC228" s="158" t="s">
        <v>128</v>
      </c>
      <c r="ID228" s="158" t="s">
        <v>128</v>
      </c>
      <c r="IE228" s="158" t="s">
        <v>128</v>
      </c>
      <c r="IF228" s="158" t="s">
        <v>128</v>
      </c>
      <c r="IG228" s="158" t="s">
        <v>128</v>
      </c>
      <c r="IH228" s="158" t="s">
        <v>128</v>
      </c>
      <c r="II228" s="158" t="s">
        <v>128</v>
      </c>
      <c r="IJ228" s="158" t="s">
        <v>128</v>
      </c>
      <c r="IK228" s="158" t="s">
        <v>128</v>
      </c>
      <c r="IL228" s="158" t="s">
        <v>128</v>
      </c>
      <c r="IM228" s="158" t="s">
        <v>128</v>
      </c>
      <c r="IN228" s="158" t="s">
        <v>128</v>
      </c>
      <c r="IO228" s="158" t="s">
        <v>128</v>
      </c>
      <c r="IP228" s="158" t="s">
        <v>128</v>
      </c>
      <c r="IQ228" s="158" t="s">
        <v>128</v>
      </c>
      <c r="IR228" s="158" t="s">
        <v>128</v>
      </c>
      <c r="IS228" s="158" t="s">
        <v>128</v>
      </c>
      <c r="IT228" s="158" t="s">
        <v>128</v>
      </c>
      <c r="IU228" s="158" t="s">
        <v>128</v>
      </c>
      <c r="IV228" s="158" t="s">
        <v>128</v>
      </c>
      <c r="IW228" s="158" t="s">
        <v>128</v>
      </c>
      <c r="IX228" s="158" t="s">
        <v>128</v>
      </c>
      <c r="IY228" s="158" t="s">
        <v>128</v>
      </c>
      <c r="IZ228" s="158" t="s">
        <v>128</v>
      </c>
      <c r="JA228" s="158" t="s">
        <v>128</v>
      </c>
      <c r="JB228" s="158" t="s">
        <v>128</v>
      </c>
      <c r="JC228" s="158" t="s">
        <v>128</v>
      </c>
      <c r="JD228" s="158" t="s">
        <v>128</v>
      </c>
      <c r="JE228" s="158" t="s">
        <v>128</v>
      </c>
      <c r="JF228" s="158" t="s">
        <v>128</v>
      </c>
      <c r="JG228" s="158" t="s">
        <v>128</v>
      </c>
      <c r="JH228" s="158" t="s">
        <v>128</v>
      </c>
      <c r="JI228" s="158" t="s">
        <v>128</v>
      </c>
      <c r="JJ228" s="158" t="s">
        <v>128</v>
      </c>
      <c r="JK228" s="158" t="s">
        <v>128</v>
      </c>
      <c r="JL228" s="158" t="s">
        <v>128</v>
      </c>
      <c r="JM228" s="158" t="s">
        <v>128</v>
      </c>
      <c r="JN228" s="158" t="s">
        <v>128</v>
      </c>
      <c r="JO228" s="158" t="s">
        <v>128</v>
      </c>
      <c r="JP228" s="158" t="s">
        <v>128</v>
      </c>
      <c r="JQ228" s="158" t="s">
        <v>128</v>
      </c>
      <c r="JR228" s="158" t="s">
        <v>128</v>
      </c>
      <c r="JS228" s="158" t="s">
        <v>128</v>
      </c>
      <c r="JT228" s="158" t="s">
        <v>128</v>
      </c>
      <c r="JU228" s="158" t="s">
        <v>128</v>
      </c>
      <c r="JV228" s="158" t="s">
        <v>128</v>
      </c>
      <c r="JW228" s="158" t="s">
        <v>128</v>
      </c>
      <c r="JX228" s="158" t="s">
        <v>128</v>
      </c>
      <c r="JY228" s="158" t="s">
        <v>128</v>
      </c>
      <c r="JZ228" s="158" t="s">
        <v>128</v>
      </c>
      <c r="KA228" s="158" t="s">
        <v>128</v>
      </c>
      <c r="KB228" s="158" t="s">
        <v>128</v>
      </c>
      <c r="KC228" s="158" t="s">
        <v>128</v>
      </c>
      <c r="KD228" s="158" t="s">
        <v>128</v>
      </c>
      <c r="KE228" s="158" t="s">
        <v>128</v>
      </c>
      <c r="KF228" s="158" t="s">
        <v>128</v>
      </c>
      <c r="KG228" s="158" t="s">
        <v>128</v>
      </c>
      <c r="KH228" s="158" t="s">
        <v>128</v>
      </c>
      <c r="KI228" s="158" t="s">
        <v>128</v>
      </c>
      <c r="KJ228" s="158" t="s">
        <v>128</v>
      </c>
      <c r="KK228" s="158" t="s">
        <v>128</v>
      </c>
      <c r="KL228" s="158" t="s">
        <v>128</v>
      </c>
      <c r="KM228" s="158" t="s">
        <v>128</v>
      </c>
      <c r="KN228" s="158" t="s">
        <v>128</v>
      </c>
      <c r="KO228" s="158" t="s">
        <v>128</v>
      </c>
      <c r="KP228" s="158" t="s">
        <v>128</v>
      </c>
      <c r="KQ228" s="158" t="s">
        <v>128</v>
      </c>
      <c r="KR228" s="158" t="s">
        <v>128</v>
      </c>
      <c r="KS228" s="158" t="s">
        <v>128</v>
      </c>
      <c r="KT228" s="158" t="s">
        <v>128</v>
      </c>
      <c r="KU228" s="158" t="s">
        <v>128</v>
      </c>
      <c r="KV228" s="158" t="s">
        <v>128</v>
      </c>
      <c r="KW228" s="158" t="s">
        <v>128</v>
      </c>
      <c r="KX228" s="158" t="s">
        <v>128</v>
      </c>
      <c r="KY228" s="158" t="s">
        <v>128</v>
      </c>
      <c r="KZ228" s="158" t="s">
        <v>128</v>
      </c>
      <c r="LA228" s="158" t="s">
        <v>128</v>
      </c>
      <c r="LB228" s="158" t="s">
        <v>128</v>
      </c>
      <c r="LC228" s="158" t="s">
        <v>128</v>
      </c>
      <c r="LD228" s="158" t="s">
        <v>128</v>
      </c>
      <c r="LE228" s="158" t="s">
        <v>128</v>
      </c>
      <c r="LF228" s="158" t="s">
        <v>128</v>
      </c>
      <c r="LG228" s="158" t="s">
        <v>128</v>
      </c>
      <c r="LH228" s="158" t="s">
        <v>128</v>
      </c>
      <c r="LI228" s="158" t="s">
        <v>128</v>
      </c>
      <c r="LJ228" s="158" t="s">
        <v>128</v>
      </c>
      <c r="LK228" s="158" t="s">
        <v>128</v>
      </c>
      <c r="LL228" s="158" t="s">
        <v>128</v>
      </c>
      <c r="LM228" s="158" t="s">
        <v>128</v>
      </c>
      <c r="LN228" s="158" t="s">
        <v>128</v>
      </c>
      <c r="LO228" s="158" t="s">
        <v>128</v>
      </c>
      <c r="LP228" s="158" t="s">
        <v>128</v>
      </c>
      <c r="LQ228" s="158" t="s">
        <v>128</v>
      </c>
      <c r="LR228" s="158" t="s">
        <v>128</v>
      </c>
      <c r="LS228" s="158" t="s">
        <v>128</v>
      </c>
      <c r="LT228" s="158" t="s">
        <v>128</v>
      </c>
      <c r="LU228" s="158" t="s">
        <v>128</v>
      </c>
      <c r="LV228" s="158" t="s">
        <v>128</v>
      </c>
      <c r="LW228" s="158" t="s">
        <v>128</v>
      </c>
      <c r="LX228" s="158" t="s">
        <v>128</v>
      </c>
      <c r="LY228" s="158" t="s">
        <v>128</v>
      </c>
      <c r="LZ228" s="158" t="s">
        <v>128</v>
      </c>
      <c r="MA228" s="158" t="s">
        <v>128</v>
      </c>
      <c r="MB228" s="158" t="s">
        <v>128</v>
      </c>
      <c r="MC228" s="158" t="s">
        <v>128</v>
      </c>
      <c r="MD228" s="158" t="s">
        <v>128</v>
      </c>
      <c r="ME228" s="158" t="s">
        <v>128</v>
      </c>
      <c r="MF228" s="158" t="s">
        <v>128</v>
      </c>
      <c r="MG228" s="158" t="s">
        <v>128</v>
      </c>
      <c r="MH228" s="158" t="s">
        <v>128</v>
      </c>
      <c r="MI228" s="158" t="s">
        <v>128</v>
      </c>
      <c r="MJ228" s="158" t="s">
        <v>128</v>
      </c>
      <c r="MK228" s="158" t="s">
        <v>128</v>
      </c>
      <c r="ML228" s="158" t="s">
        <v>128</v>
      </c>
      <c r="MM228" s="158" t="s">
        <v>128</v>
      </c>
      <c r="MN228" s="158" t="s">
        <v>128</v>
      </c>
      <c r="MO228" s="158" t="s">
        <v>128</v>
      </c>
      <c r="MP228" s="158" t="s">
        <v>128</v>
      </c>
      <c r="MQ228" s="158" t="s">
        <v>128</v>
      </c>
      <c r="MR228" s="158" t="s">
        <v>128</v>
      </c>
      <c r="MS228" s="158" t="s">
        <v>128</v>
      </c>
      <c r="MT228" s="158" t="s">
        <v>128</v>
      </c>
      <c r="MU228" s="158" t="s">
        <v>128</v>
      </c>
      <c r="MV228" s="158" t="s">
        <v>128</v>
      </c>
      <c r="MW228" s="158" t="s">
        <v>128</v>
      </c>
      <c r="MX228" s="158" t="s">
        <v>128</v>
      </c>
      <c r="MY228" s="158" t="s">
        <v>128</v>
      </c>
      <c r="MZ228" s="158" t="s">
        <v>128</v>
      </c>
      <c r="NA228" s="158" t="s">
        <v>128</v>
      </c>
      <c r="NB228" s="158" t="s">
        <v>128</v>
      </c>
      <c r="NC228" s="158" t="s">
        <v>128</v>
      </c>
      <c r="ND228" s="158" t="s">
        <v>128</v>
      </c>
      <c r="NE228" s="158" t="s">
        <v>128</v>
      </c>
      <c r="NF228" s="158" t="s">
        <v>128</v>
      </c>
      <c r="NG228" s="158" t="s">
        <v>128</v>
      </c>
      <c r="NH228" s="158" t="s">
        <v>128</v>
      </c>
      <c r="NI228" s="158" t="s">
        <v>128</v>
      </c>
      <c r="NJ228" s="158" t="s">
        <v>128</v>
      </c>
      <c r="NK228" s="158" t="s">
        <v>128</v>
      </c>
      <c r="NL228" s="158" t="s">
        <v>128</v>
      </c>
      <c r="NM228" s="158" t="s">
        <v>128</v>
      </c>
      <c r="NN228" s="158" t="s">
        <v>128</v>
      </c>
      <c r="NO228" s="158" t="s">
        <v>128</v>
      </c>
      <c r="NP228" s="158" t="s">
        <v>128</v>
      </c>
      <c r="NQ228" s="158" t="s">
        <v>128</v>
      </c>
      <c r="NR228" s="158" t="s">
        <v>128</v>
      </c>
      <c r="NS228" s="158" t="s">
        <v>128</v>
      </c>
      <c r="NT228" s="158" t="s">
        <v>128</v>
      </c>
      <c r="NU228" s="158" t="s">
        <v>128</v>
      </c>
      <c r="NV228" s="158" t="s">
        <v>128</v>
      </c>
      <c r="NW228" s="158" t="s">
        <v>128</v>
      </c>
      <c r="NX228" s="158" t="s">
        <v>128</v>
      </c>
      <c r="NY228" s="158" t="s">
        <v>128</v>
      </c>
      <c r="NZ228" s="158" t="s">
        <v>128</v>
      </c>
      <c r="OA228" s="158" t="s">
        <v>128</v>
      </c>
      <c r="OB228" s="158" t="s">
        <v>128</v>
      </c>
      <c r="OC228" s="158" t="s">
        <v>128</v>
      </c>
      <c r="OD228" s="158" t="s">
        <v>128</v>
      </c>
      <c r="OE228" s="170" t="s">
        <v>128</v>
      </c>
      <c r="OF228" s="181"/>
      <c r="OG228" s="174">
        <f t="shared" si="1336"/>
        <v>25.664184269325013</v>
      </c>
      <c r="OH228" s="66" t="str">
        <f t="shared" si="1337"/>
        <v>kg/GJ delivered</v>
      </c>
      <c r="OI228" s="66" t="str">
        <f t="shared" si="1338"/>
        <v/>
      </c>
      <c r="OJ228" s="66" t="str">
        <f t="shared" si="1339"/>
        <v/>
      </c>
      <c r="OK228" s="66" t="str">
        <f t="shared" si="1340"/>
        <v/>
      </c>
      <c r="OL228" s="66" t="str">
        <f t="shared" si="1341"/>
        <v/>
      </c>
      <c r="OM228" s="66" t="str">
        <f t="shared" si="1342"/>
        <v/>
      </c>
      <c r="ON228" s="66" t="str">
        <f t="shared" si="1343"/>
        <v/>
      </c>
      <c r="OO228" s="66" t="str">
        <f t="shared" si="1344"/>
        <v/>
      </c>
      <c r="OP228" s="66" t="str">
        <f t="shared" si="1345"/>
        <v/>
      </c>
      <c r="OQ228" s="66" t="str">
        <f t="shared" si="1346"/>
        <v/>
      </c>
      <c r="OR228" s="66" t="str">
        <f t="shared" si="1347"/>
        <v/>
      </c>
      <c r="OS228" s="66" t="str">
        <f t="shared" si="1348"/>
        <v/>
      </c>
      <c r="OT228" s="66" t="str">
        <f t="shared" si="1349"/>
        <v/>
      </c>
      <c r="OU228" s="66" t="str">
        <f t="shared" si="1350"/>
        <v/>
      </c>
      <c r="OV228" s="66" t="str">
        <f t="shared" si="1351"/>
        <v/>
      </c>
      <c r="OW228" s="66" t="str">
        <f t="shared" si="1352"/>
        <v/>
      </c>
      <c r="OX228" s="66" t="str">
        <f t="shared" si="1353"/>
        <v/>
      </c>
      <c r="OY228" s="66" t="str">
        <f t="shared" si="1354"/>
        <v/>
      </c>
      <c r="OZ228" s="66" t="str">
        <f t="shared" si="1355"/>
        <v/>
      </c>
      <c r="PA228" s="66" t="str">
        <f t="shared" si="1356"/>
        <v/>
      </c>
      <c r="PB228" s="66" t="str">
        <f t="shared" si="1357"/>
        <v/>
      </c>
      <c r="PC228" s="66" t="str">
        <f t="shared" si="1358"/>
        <v/>
      </c>
      <c r="PD228" s="66" t="str">
        <f t="shared" si="1359"/>
        <v/>
      </c>
      <c r="PE228" s="66" t="str">
        <f t="shared" si="1360"/>
        <v/>
      </c>
      <c r="PF228" s="66" t="str">
        <f t="shared" si="1361"/>
        <v/>
      </c>
      <c r="PG228" s="66" t="str">
        <f t="shared" si="1362"/>
        <v/>
      </c>
      <c r="PH228" s="66" t="str">
        <f t="shared" si="1363"/>
        <v/>
      </c>
      <c r="PI228" s="66" t="str">
        <f t="shared" si="1364"/>
        <v/>
      </c>
      <c r="PJ228" s="66" t="str">
        <f t="shared" si="1365"/>
        <v/>
      </c>
      <c r="PK228" s="66" t="str">
        <f t="shared" si="1366"/>
        <v/>
      </c>
      <c r="PL228" s="66" t="str">
        <f t="shared" si="1367"/>
        <v/>
      </c>
      <c r="PM228" s="66" t="str">
        <f t="shared" si="1368"/>
        <v/>
      </c>
      <c r="PN228" s="66" t="str">
        <f t="shared" si="1369"/>
        <v/>
      </c>
      <c r="PO228" s="66" t="str">
        <f t="shared" si="1370"/>
        <v/>
      </c>
      <c r="PP228" s="66" t="str">
        <f t="shared" si="1371"/>
        <v/>
      </c>
      <c r="PQ228" s="66" t="str">
        <f t="shared" si="1372"/>
        <v/>
      </c>
      <c r="PR228" s="66" t="str">
        <f t="shared" si="1373"/>
        <v/>
      </c>
      <c r="PS228" s="66" t="str">
        <f t="shared" si="1374"/>
        <v/>
      </c>
      <c r="PT228" s="66" t="str">
        <f t="shared" si="1375"/>
        <v/>
      </c>
      <c r="PU228" s="66" t="str">
        <f t="shared" si="1376"/>
        <v/>
      </c>
      <c r="PV228" s="66" t="str">
        <f t="shared" si="1377"/>
        <v/>
      </c>
      <c r="PW228" s="66" t="str">
        <f t="shared" si="1378"/>
        <v/>
      </c>
      <c r="PX228" s="66" t="str">
        <f t="shared" si="1379"/>
        <v/>
      </c>
      <c r="PY228" s="66" t="str">
        <f t="shared" si="1380"/>
        <v/>
      </c>
      <c r="PZ228" s="66" t="str">
        <f t="shared" si="1381"/>
        <v/>
      </c>
      <c r="QA228" s="66" t="str">
        <f t="shared" si="1382"/>
        <v/>
      </c>
      <c r="QB228" s="66" t="str">
        <f t="shared" si="1383"/>
        <v/>
      </c>
      <c r="QC228" s="66" t="str">
        <f t="shared" si="1384"/>
        <v/>
      </c>
      <c r="QD228" s="66" t="str">
        <f t="shared" si="1385"/>
        <v/>
      </c>
      <c r="QE228" s="66" t="str">
        <f t="shared" si="1386"/>
        <v/>
      </c>
      <c r="QF228" s="66" t="str">
        <f t="shared" si="1387"/>
        <v/>
      </c>
      <c r="QG228" s="66" t="str">
        <f t="shared" si="1388"/>
        <v/>
      </c>
      <c r="QH228" s="66" t="str">
        <f t="shared" si="1389"/>
        <v/>
      </c>
      <c r="QI228" s="66" t="str">
        <f t="shared" si="1390"/>
        <v/>
      </c>
      <c r="QJ228" s="66" t="str">
        <f t="shared" si="1391"/>
        <v/>
      </c>
      <c r="QK228" s="66" t="str">
        <f t="shared" si="1392"/>
        <v/>
      </c>
      <c r="QL228" s="66" t="str">
        <f t="shared" si="1393"/>
        <v/>
      </c>
      <c r="QM228" s="66" t="str">
        <f t="shared" si="1394"/>
        <v/>
      </c>
      <c r="QN228" s="66" t="str">
        <f t="shared" si="1395"/>
        <v/>
      </c>
      <c r="QO228" s="66" t="str">
        <f t="shared" si="1396"/>
        <v/>
      </c>
      <c r="QP228" s="66" t="str">
        <f t="shared" si="1397"/>
        <v/>
      </c>
      <c r="QQ228" s="66" t="str">
        <f t="shared" si="1398"/>
        <v/>
      </c>
      <c r="QR228" s="66" t="str">
        <f t="shared" si="1399"/>
        <v/>
      </c>
      <c r="QS228" s="66" t="str">
        <f t="shared" si="1400"/>
        <v/>
      </c>
      <c r="QT228" s="66" t="str">
        <f t="shared" si="1401"/>
        <v/>
      </c>
      <c r="QU228" s="66" t="str">
        <f t="shared" si="1402"/>
        <v/>
      </c>
      <c r="QV228" s="66" t="str">
        <f t="shared" si="1403"/>
        <v/>
      </c>
      <c r="QW228" s="66" t="str">
        <f t="shared" si="1404"/>
        <v/>
      </c>
      <c r="QX228" s="66" t="str">
        <f t="shared" si="1405"/>
        <v/>
      </c>
      <c r="QY228" s="66" t="str">
        <f t="shared" si="1406"/>
        <v/>
      </c>
      <c r="QZ228" s="66" t="str">
        <f t="shared" si="1407"/>
        <v/>
      </c>
      <c r="RA228" s="66" t="str">
        <f t="shared" si="1408"/>
        <v/>
      </c>
      <c r="RB228" s="66" t="str">
        <f t="shared" si="1409"/>
        <v/>
      </c>
      <c r="RC228" s="66" t="str">
        <f t="shared" si="1410"/>
        <v/>
      </c>
      <c r="RD228" s="66" t="str">
        <f t="shared" si="1411"/>
        <v/>
      </c>
      <c r="RE228" s="66" t="str">
        <f t="shared" si="1412"/>
        <v/>
      </c>
      <c r="RF228" s="66" t="str">
        <f t="shared" si="1413"/>
        <v/>
      </c>
      <c r="RG228" s="66" t="str">
        <f t="shared" si="1414"/>
        <v/>
      </c>
      <c r="RH228" s="66" t="str">
        <f t="shared" si="1415"/>
        <v/>
      </c>
      <c r="RI228" s="66" t="str">
        <f t="shared" si="1416"/>
        <v/>
      </c>
      <c r="RJ228" s="66" t="str">
        <f t="shared" si="1417"/>
        <v/>
      </c>
      <c r="RK228" s="66" t="str">
        <f t="shared" si="1418"/>
        <v/>
      </c>
      <c r="RL228" s="66" t="str">
        <f t="shared" si="1419"/>
        <v/>
      </c>
      <c r="RM228" s="66" t="str">
        <f t="shared" si="1420"/>
        <v/>
      </c>
      <c r="RN228" s="66" t="str">
        <f t="shared" si="1421"/>
        <v/>
      </c>
      <c r="RO228" s="66" t="str">
        <f t="shared" si="1422"/>
        <v/>
      </c>
      <c r="RP228" s="66" t="str">
        <f t="shared" si="1423"/>
        <v/>
      </c>
      <c r="RQ228" s="66" t="str">
        <f t="shared" si="1424"/>
        <v/>
      </c>
      <c r="RR228" s="66" t="str">
        <f t="shared" si="1425"/>
        <v/>
      </c>
      <c r="RS228" s="66" t="str">
        <f t="shared" si="1426"/>
        <v/>
      </c>
      <c r="RT228" s="66" t="str">
        <f t="shared" si="1427"/>
        <v/>
      </c>
      <c r="RU228" s="66" t="str">
        <f t="shared" si="1428"/>
        <v/>
      </c>
      <c r="RV228" s="66" t="str">
        <f t="shared" si="1429"/>
        <v/>
      </c>
      <c r="RW228" s="66" t="str">
        <f t="shared" si="1430"/>
        <v/>
      </c>
      <c r="RX228" s="66" t="str">
        <f t="shared" si="1431"/>
        <v/>
      </c>
      <c r="RY228" s="66" t="str">
        <f t="shared" si="1432"/>
        <v/>
      </c>
      <c r="RZ228" s="66" t="str">
        <f t="shared" si="1433"/>
        <v/>
      </c>
      <c r="SA228" s="66" t="str">
        <f t="shared" si="1434"/>
        <v/>
      </c>
      <c r="SB228" s="66" t="str">
        <f t="shared" si="1435"/>
        <v/>
      </c>
      <c r="SC228" s="66" t="str">
        <f t="shared" si="1436"/>
        <v/>
      </c>
      <c r="SD228" s="66" t="str">
        <f t="shared" si="1437"/>
        <v/>
      </c>
      <c r="SE228" s="66" t="str">
        <f t="shared" si="1438"/>
        <v/>
      </c>
      <c r="SF228" s="66" t="str">
        <f t="shared" si="1439"/>
        <v/>
      </c>
      <c r="SG228" s="66" t="str">
        <f t="shared" si="1440"/>
        <v/>
      </c>
      <c r="SH228" s="66" t="str">
        <f t="shared" si="1441"/>
        <v/>
      </c>
      <c r="SI228" s="66" t="str">
        <f t="shared" si="1442"/>
        <v/>
      </c>
      <c r="SJ228" s="66" t="str">
        <f t="shared" si="1443"/>
        <v/>
      </c>
      <c r="SK228" s="66" t="str">
        <f t="shared" si="1444"/>
        <v/>
      </c>
      <c r="SL228" s="66" t="str">
        <f t="shared" si="1445"/>
        <v/>
      </c>
      <c r="SM228" s="66" t="str">
        <f t="shared" si="1446"/>
        <v/>
      </c>
      <c r="SN228" s="66" t="str">
        <f t="shared" si="1447"/>
        <v/>
      </c>
      <c r="SO228" s="66" t="str">
        <f t="shared" si="1448"/>
        <v/>
      </c>
      <c r="SP228" s="66" t="str">
        <f t="shared" si="1449"/>
        <v/>
      </c>
      <c r="SQ228" s="66" t="str">
        <f t="shared" si="1450"/>
        <v/>
      </c>
      <c r="SR228" s="66" t="str">
        <f t="shared" si="1451"/>
        <v/>
      </c>
      <c r="SS228" s="66" t="str">
        <f t="shared" si="1452"/>
        <v/>
      </c>
      <c r="ST228" s="66" t="str">
        <f t="shared" si="1453"/>
        <v/>
      </c>
      <c r="SU228" s="66" t="str">
        <f t="shared" si="1454"/>
        <v/>
      </c>
      <c r="SV228" s="66" t="str">
        <f t="shared" si="1455"/>
        <v/>
      </c>
      <c r="SW228" s="66" t="str">
        <f t="shared" si="1456"/>
        <v/>
      </c>
      <c r="SX228" s="66" t="str">
        <f t="shared" si="1457"/>
        <v/>
      </c>
      <c r="SY228" s="66" t="str">
        <f t="shared" si="1458"/>
        <v/>
      </c>
      <c r="SZ228" s="66" t="str">
        <f t="shared" si="1459"/>
        <v/>
      </c>
      <c r="TA228" s="66" t="str">
        <f t="shared" si="1460"/>
        <v/>
      </c>
      <c r="TB228" s="66" t="str">
        <f t="shared" si="1461"/>
        <v/>
      </c>
      <c r="TC228" s="66" t="str">
        <f t="shared" si="1462"/>
        <v/>
      </c>
      <c r="TD228" s="66" t="str">
        <f t="shared" si="1463"/>
        <v/>
      </c>
      <c r="TE228" s="66" t="str">
        <f t="shared" si="1464"/>
        <v/>
      </c>
      <c r="TF228" s="66" t="str">
        <f t="shared" si="1465"/>
        <v/>
      </c>
      <c r="TG228" s="66" t="str">
        <f t="shared" si="1466"/>
        <v/>
      </c>
      <c r="TH228" s="66" t="str">
        <f t="shared" si="1467"/>
        <v/>
      </c>
      <c r="TI228" s="66" t="str">
        <f t="shared" si="1468"/>
        <v/>
      </c>
      <c r="TJ228" s="66" t="str">
        <f t="shared" si="1469"/>
        <v/>
      </c>
      <c r="TK228" s="66" t="str">
        <f t="shared" si="1470"/>
        <v/>
      </c>
      <c r="TL228" s="66" t="str">
        <f t="shared" si="1471"/>
        <v/>
      </c>
      <c r="TM228" s="66" t="str">
        <f t="shared" si="1472"/>
        <v/>
      </c>
      <c r="TN228" s="66" t="str">
        <f t="shared" si="1473"/>
        <v/>
      </c>
      <c r="TO228" s="66" t="str">
        <f t="shared" si="1474"/>
        <v/>
      </c>
      <c r="TP228" s="66" t="str">
        <f t="shared" si="1475"/>
        <v/>
      </c>
      <c r="TQ228" s="66" t="str">
        <f t="shared" si="1476"/>
        <v/>
      </c>
      <c r="TR228" s="66" t="str">
        <f t="shared" si="1477"/>
        <v/>
      </c>
      <c r="TS228" s="66" t="str">
        <f t="shared" si="1478"/>
        <v/>
      </c>
      <c r="TT228" s="66" t="str">
        <f t="shared" si="1479"/>
        <v/>
      </c>
      <c r="TU228" s="66" t="str">
        <f t="shared" si="1480"/>
        <v/>
      </c>
      <c r="TV228" s="66" t="str">
        <f t="shared" si="1481"/>
        <v/>
      </c>
      <c r="TW228" s="66" t="str">
        <f t="shared" si="1482"/>
        <v/>
      </c>
      <c r="TX228" s="66" t="str">
        <f t="shared" si="1483"/>
        <v/>
      </c>
      <c r="TY228" s="66" t="str">
        <f t="shared" si="1484"/>
        <v/>
      </c>
      <c r="TZ228" s="66" t="str">
        <f t="shared" si="1485"/>
        <v/>
      </c>
      <c r="UA228" s="66" t="str">
        <f t="shared" si="1486"/>
        <v/>
      </c>
      <c r="UB228" s="66" t="str">
        <f t="shared" si="1487"/>
        <v/>
      </c>
      <c r="UC228" s="66" t="str">
        <f t="shared" si="1488"/>
        <v/>
      </c>
      <c r="UD228" s="66" t="str">
        <f t="shared" si="1489"/>
        <v/>
      </c>
      <c r="UE228" s="66" t="str">
        <f t="shared" si="1490"/>
        <v/>
      </c>
      <c r="UF228" s="66" t="str">
        <f t="shared" si="1491"/>
        <v/>
      </c>
      <c r="UG228" s="66" t="str">
        <f t="shared" si="1492"/>
        <v/>
      </c>
      <c r="UH228" s="66" t="str">
        <f t="shared" si="1493"/>
        <v/>
      </c>
      <c r="UI228" s="66" t="str">
        <f t="shared" si="1494"/>
        <v/>
      </c>
      <c r="UJ228" s="66" t="str">
        <f t="shared" si="1495"/>
        <v/>
      </c>
      <c r="UK228" s="66" t="str">
        <f t="shared" si="1496"/>
        <v/>
      </c>
      <c r="UL228" s="66" t="str">
        <f t="shared" si="1497"/>
        <v/>
      </c>
      <c r="UM228" s="66" t="str">
        <f t="shared" si="1498"/>
        <v/>
      </c>
      <c r="UN228" s="66" t="str">
        <f t="shared" si="1499"/>
        <v/>
      </c>
      <c r="UO228" s="66" t="str">
        <f t="shared" si="1500"/>
        <v/>
      </c>
      <c r="UP228" s="66" t="str">
        <f t="shared" si="1501"/>
        <v/>
      </c>
      <c r="UQ228" s="66" t="str">
        <f t="shared" si="1502"/>
        <v/>
      </c>
      <c r="UR228" s="66" t="str">
        <f t="shared" si="1503"/>
        <v/>
      </c>
      <c r="US228" s="66" t="str">
        <f t="shared" si="1504"/>
        <v/>
      </c>
      <c r="UT228" s="66" t="str">
        <f t="shared" si="1505"/>
        <v/>
      </c>
      <c r="UU228" s="66" t="str">
        <f t="shared" si="1506"/>
        <v/>
      </c>
      <c r="UV228" s="66" t="str">
        <f t="shared" si="1507"/>
        <v/>
      </c>
      <c r="UW228" s="66" t="str">
        <f t="shared" si="1508"/>
        <v/>
      </c>
      <c r="UX228" s="66" t="str">
        <f t="shared" si="1509"/>
        <v/>
      </c>
      <c r="UY228" s="66" t="str">
        <f t="shared" si="1510"/>
        <v/>
      </c>
      <c r="UZ228" s="66" t="str">
        <f t="shared" si="1511"/>
        <v/>
      </c>
      <c r="VA228" s="66" t="str">
        <f t="shared" si="1512"/>
        <v/>
      </c>
      <c r="VB228" s="66" t="str">
        <f t="shared" si="1513"/>
        <v/>
      </c>
      <c r="VC228" s="66" t="str">
        <f t="shared" si="1514"/>
        <v/>
      </c>
      <c r="VD228" s="66" t="str">
        <f t="shared" si="1515"/>
        <v/>
      </c>
      <c r="VE228" s="66" t="str">
        <f t="shared" si="1516"/>
        <v/>
      </c>
      <c r="VF228" s="66" t="str">
        <f t="shared" si="1517"/>
        <v/>
      </c>
      <c r="VG228" s="66" t="str">
        <f t="shared" si="1518"/>
        <v/>
      </c>
      <c r="VH228" s="66" t="str">
        <f t="shared" si="1519"/>
        <v/>
      </c>
      <c r="VI228" s="66" t="str">
        <f t="shared" si="1520"/>
        <v/>
      </c>
      <c r="VJ228" s="66" t="str">
        <f t="shared" si="1521"/>
        <v/>
      </c>
      <c r="VK228" s="66" t="str">
        <f t="shared" si="1522"/>
        <v/>
      </c>
      <c r="VL228" s="66" t="str">
        <f t="shared" si="1523"/>
        <v/>
      </c>
      <c r="VM228" s="66" t="str">
        <f t="shared" si="1524"/>
        <v/>
      </c>
      <c r="VN228" s="66" t="str">
        <f t="shared" si="1525"/>
        <v/>
      </c>
      <c r="VO228" s="66" t="str">
        <f t="shared" si="1526"/>
        <v/>
      </c>
      <c r="VP228" s="66" t="str">
        <f t="shared" si="1527"/>
        <v/>
      </c>
      <c r="VQ228" s="66" t="str">
        <f t="shared" si="1528"/>
        <v/>
      </c>
      <c r="VR228" s="66" t="str">
        <f t="shared" si="1529"/>
        <v/>
      </c>
      <c r="VS228" s="66" t="str">
        <f t="shared" si="1530"/>
        <v/>
      </c>
      <c r="VT228" s="66" t="str">
        <f t="shared" si="1531"/>
        <v/>
      </c>
      <c r="VU228" s="66" t="str">
        <f t="shared" si="1532"/>
        <v/>
      </c>
      <c r="VV228" s="66" t="str">
        <f t="shared" si="1533"/>
        <v/>
      </c>
      <c r="VW228" s="66" t="str">
        <f t="shared" si="1534"/>
        <v/>
      </c>
      <c r="VX228" s="66" t="str">
        <f t="shared" si="1535"/>
        <v/>
      </c>
      <c r="VY228" s="66" t="str">
        <f t="shared" si="1536"/>
        <v/>
      </c>
      <c r="VZ228" s="66" t="str">
        <f t="shared" si="1537"/>
        <v/>
      </c>
      <c r="WA228" s="66" t="str">
        <f t="shared" si="1538"/>
        <v/>
      </c>
      <c r="WB228" s="66" t="str">
        <f t="shared" si="1539"/>
        <v/>
      </c>
      <c r="WC228" s="66" t="str">
        <f t="shared" si="1540"/>
        <v/>
      </c>
      <c r="WD228" s="66" t="str">
        <f t="shared" si="1541"/>
        <v/>
      </c>
      <c r="WE228" s="66" t="str">
        <f t="shared" si="1542"/>
        <v/>
      </c>
      <c r="WF228" s="66" t="str">
        <f t="shared" si="1543"/>
        <v/>
      </c>
      <c r="WG228" s="66" t="str">
        <f t="shared" si="1544"/>
        <v/>
      </c>
      <c r="WH228" s="66" t="str">
        <f t="shared" si="1545"/>
        <v/>
      </c>
      <c r="WI228" s="66" t="str">
        <f t="shared" si="1546"/>
        <v/>
      </c>
      <c r="WJ228" s="66" t="str">
        <f t="shared" si="1547"/>
        <v/>
      </c>
      <c r="WK228" s="66" t="str">
        <f t="shared" si="1548"/>
        <v/>
      </c>
      <c r="WL228" s="66" t="str">
        <f t="shared" si="1549"/>
        <v/>
      </c>
      <c r="WM228" s="66" t="str">
        <f t="shared" si="1550"/>
        <v/>
      </c>
      <c r="WN228" s="66" t="str">
        <f t="shared" si="1551"/>
        <v/>
      </c>
      <c r="WO228" s="66" t="str">
        <f t="shared" si="1552"/>
        <v/>
      </c>
      <c r="WP228" s="66" t="str">
        <f t="shared" si="1553"/>
        <v/>
      </c>
      <c r="WQ228" s="66" t="str">
        <f t="shared" si="1554"/>
        <v/>
      </c>
      <c r="WR228" s="66" t="str">
        <f t="shared" si="1555"/>
        <v/>
      </c>
      <c r="WS228" s="66" t="str">
        <f t="shared" si="1556"/>
        <v/>
      </c>
      <c r="WT228" s="66" t="str">
        <f t="shared" si="1557"/>
        <v/>
      </c>
      <c r="WU228" s="66" t="str">
        <f t="shared" si="1558"/>
        <v/>
      </c>
      <c r="WV228" s="66" t="str">
        <f t="shared" si="1559"/>
        <v/>
      </c>
      <c r="WW228" s="66" t="str">
        <f t="shared" si="1560"/>
        <v/>
      </c>
      <c r="WX228" s="66" t="str">
        <f t="shared" si="1561"/>
        <v/>
      </c>
      <c r="WY228" s="66" t="str">
        <f t="shared" si="1562"/>
        <v/>
      </c>
      <c r="WZ228" s="66" t="str">
        <f t="shared" si="1563"/>
        <v/>
      </c>
      <c r="XA228" s="66" t="str">
        <f t="shared" si="1564"/>
        <v/>
      </c>
      <c r="XB228" s="66" t="str">
        <f t="shared" si="1565"/>
        <v/>
      </c>
      <c r="XC228" s="66" t="str">
        <f t="shared" si="1566"/>
        <v/>
      </c>
      <c r="XD228" s="66" t="str">
        <f t="shared" si="1567"/>
        <v/>
      </c>
      <c r="XE228" s="66" t="str">
        <f t="shared" si="1568"/>
        <v/>
      </c>
      <c r="XF228" s="66" t="str">
        <f t="shared" si="1569"/>
        <v/>
      </c>
      <c r="XG228" s="66" t="str">
        <f t="shared" si="1570"/>
        <v/>
      </c>
      <c r="XH228" s="66" t="str">
        <f t="shared" si="1571"/>
        <v/>
      </c>
      <c r="XI228" s="66" t="str">
        <f t="shared" si="1572"/>
        <v/>
      </c>
      <c r="XJ228" s="66" t="str">
        <f t="shared" si="1573"/>
        <v/>
      </c>
      <c r="XK228" s="66" t="str">
        <f t="shared" si="1574"/>
        <v/>
      </c>
      <c r="XL228" s="66" t="str">
        <f t="shared" si="1575"/>
        <v/>
      </c>
      <c r="XM228" s="66" t="str">
        <f t="shared" si="1576"/>
        <v/>
      </c>
      <c r="XN228" s="66" t="str">
        <f t="shared" si="1577"/>
        <v/>
      </c>
      <c r="XO228" s="66" t="str">
        <f t="shared" si="1578"/>
        <v/>
      </c>
      <c r="XP228" s="66" t="str">
        <f t="shared" si="1579"/>
        <v/>
      </c>
      <c r="XQ228" s="66" t="str">
        <f t="shared" si="1580"/>
        <v/>
      </c>
      <c r="XR228" s="66" t="str">
        <f t="shared" si="1581"/>
        <v/>
      </c>
      <c r="XS228" s="66" t="str">
        <f t="shared" si="1582"/>
        <v/>
      </c>
      <c r="XT228" s="66" t="str">
        <f t="shared" si="1583"/>
        <v/>
      </c>
      <c r="XU228" s="66" t="str">
        <f t="shared" si="1584"/>
        <v/>
      </c>
      <c r="XV228" s="66" t="str">
        <f t="shared" si="1585"/>
        <v/>
      </c>
      <c r="XW228" s="66" t="str">
        <f t="shared" si="1586"/>
        <v/>
      </c>
      <c r="XX228" s="66" t="str">
        <f t="shared" si="1587"/>
        <v/>
      </c>
      <c r="XY228" s="66" t="str">
        <f t="shared" si="1588"/>
        <v/>
      </c>
      <c r="XZ228" s="66" t="str">
        <f t="shared" si="1589"/>
        <v/>
      </c>
      <c r="YA228" s="66" t="str">
        <f t="shared" si="1590"/>
        <v/>
      </c>
      <c r="YB228" s="66" t="str">
        <f t="shared" si="1591"/>
        <v/>
      </c>
      <c r="YC228" s="66" t="str">
        <f t="shared" si="1592"/>
        <v/>
      </c>
      <c r="YD228" s="66" t="str">
        <f t="shared" si="1593"/>
        <v/>
      </c>
      <c r="YE228" s="66" t="str">
        <f t="shared" si="1594"/>
        <v/>
      </c>
      <c r="YF228" s="66" t="str">
        <f t="shared" si="1595"/>
        <v/>
      </c>
      <c r="YG228" s="66" t="str">
        <f t="shared" si="1596"/>
        <v/>
      </c>
      <c r="YH228" s="66" t="str">
        <f t="shared" si="1597"/>
        <v/>
      </c>
      <c r="YI228" s="66" t="str">
        <f t="shared" si="1598"/>
        <v/>
      </c>
      <c r="YJ228" s="66" t="str">
        <f t="shared" si="1599"/>
        <v/>
      </c>
      <c r="YK228" s="66" t="str">
        <f t="shared" si="1600"/>
        <v/>
      </c>
      <c r="YL228" s="66" t="str">
        <f t="shared" si="1601"/>
        <v/>
      </c>
      <c r="YM228" s="66" t="str">
        <f t="shared" si="1602"/>
        <v/>
      </c>
      <c r="YN228" s="66" t="str">
        <f t="shared" si="1603"/>
        <v/>
      </c>
      <c r="YO228" s="66" t="str">
        <f t="shared" si="1604"/>
        <v/>
      </c>
      <c r="YP228" s="66" t="str">
        <f t="shared" si="1605"/>
        <v/>
      </c>
      <c r="YQ228" s="66" t="str">
        <f t="shared" si="1606"/>
        <v/>
      </c>
      <c r="YR228" s="66" t="str">
        <f t="shared" si="1607"/>
        <v/>
      </c>
      <c r="YS228" s="66" t="str">
        <f t="shared" si="1608"/>
        <v/>
      </c>
      <c r="YT228" s="66" t="str">
        <f t="shared" si="1609"/>
        <v/>
      </c>
      <c r="YU228" s="66" t="str">
        <f t="shared" si="1610"/>
        <v/>
      </c>
      <c r="YV228" s="66" t="str">
        <f t="shared" si="1611"/>
        <v/>
      </c>
      <c r="YW228" s="66" t="str">
        <f t="shared" si="1612"/>
        <v/>
      </c>
      <c r="YX228" s="66" t="str">
        <f t="shared" si="1613"/>
        <v/>
      </c>
      <c r="YY228" s="66" t="str">
        <f t="shared" si="1614"/>
        <v/>
      </c>
      <c r="YZ228" s="66" t="str">
        <f t="shared" si="1615"/>
        <v/>
      </c>
      <c r="ZA228" s="66" t="str">
        <f t="shared" si="1616"/>
        <v/>
      </c>
      <c r="ZB228" s="66" t="str">
        <f t="shared" si="1617"/>
        <v/>
      </c>
      <c r="ZC228" s="66" t="str">
        <f t="shared" si="1618"/>
        <v/>
      </c>
      <c r="ZD228" s="66" t="str">
        <f t="shared" si="1619"/>
        <v/>
      </c>
      <c r="ZE228" s="66" t="str">
        <f t="shared" si="1620"/>
        <v/>
      </c>
      <c r="ZF228" s="66" t="str">
        <f t="shared" si="1621"/>
        <v/>
      </c>
      <c r="ZG228" s="66" t="str">
        <f t="shared" si="1622"/>
        <v/>
      </c>
      <c r="ZH228" s="66" t="str">
        <f t="shared" si="1623"/>
        <v/>
      </c>
      <c r="ZI228" s="66" t="str">
        <f t="shared" si="1624"/>
        <v/>
      </c>
      <c r="ZJ228" s="66" t="str">
        <f t="shared" si="1625"/>
        <v/>
      </c>
      <c r="ZK228" s="66" t="str">
        <f t="shared" si="1626"/>
        <v/>
      </c>
      <c r="ZL228" s="66" t="str">
        <f t="shared" si="1627"/>
        <v/>
      </c>
      <c r="ZM228" s="66" t="str">
        <f t="shared" si="1628"/>
        <v/>
      </c>
      <c r="ZN228" s="66" t="str">
        <f t="shared" si="1629"/>
        <v/>
      </c>
      <c r="ZO228" s="66" t="str">
        <f t="shared" si="1630"/>
        <v/>
      </c>
      <c r="ZP228" s="66" t="str">
        <f t="shared" si="1631"/>
        <v/>
      </c>
      <c r="ZQ228" s="66" t="str">
        <f t="shared" si="1632"/>
        <v/>
      </c>
      <c r="ZR228" s="66" t="str">
        <f t="shared" si="1633"/>
        <v/>
      </c>
      <c r="ZS228" s="66" t="str">
        <f t="shared" si="1634"/>
        <v/>
      </c>
      <c r="ZT228" s="66" t="str">
        <f t="shared" si="1635"/>
        <v/>
      </c>
      <c r="ZU228" s="66" t="str">
        <f t="shared" si="1636"/>
        <v/>
      </c>
      <c r="ZV228" s="66" t="str">
        <f t="shared" si="1637"/>
        <v/>
      </c>
      <c r="ZW228" s="66" t="str">
        <f t="shared" si="1638"/>
        <v/>
      </c>
      <c r="ZX228" s="66" t="str">
        <f t="shared" si="1639"/>
        <v/>
      </c>
      <c r="ZY228" s="66" t="str">
        <f t="shared" si="1640"/>
        <v/>
      </c>
      <c r="ZZ228" s="66" t="str">
        <f t="shared" si="1641"/>
        <v/>
      </c>
      <c r="AAA228" s="66" t="str">
        <f t="shared" si="1642"/>
        <v/>
      </c>
      <c r="AAB228" s="66" t="str">
        <f t="shared" si="1643"/>
        <v/>
      </c>
      <c r="AAC228" s="66" t="str">
        <f t="shared" si="1644"/>
        <v/>
      </c>
      <c r="AAD228" s="66" t="str">
        <f t="shared" si="1645"/>
        <v/>
      </c>
      <c r="AAE228" s="66" t="str">
        <f t="shared" si="1646"/>
        <v/>
      </c>
      <c r="AAF228" s="66" t="str">
        <f t="shared" si="1647"/>
        <v/>
      </c>
      <c r="AAG228" s="66" t="str">
        <f t="shared" si="1648"/>
        <v/>
      </c>
      <c r="AAH228" s="66" t="str">
        <f t="shared" si="1649"/>
        <v/>
      </c>
      <c r="AAI228" s="66" t="str">
        <f t="shared" si="1650"/>
        <v/>
      </c>
      <c r="AAJ228" s="66" t="str">
        <f t="shared" si="1651"/>
        <v/>
      </c>
      <c r="AAK228" s="66" t="str">
        <f t="shared" si="1652"/>
        <v/>
      </c>
      <c r="AAL228" s="66" t="str">
        <f t="shared" si="1653"/>
        <v/>
      </c>
      <c r="AAM228" s="66" t="str">
        <f t="shared" si="1654"/>
        <v/>
      </c>
      <c r="AAN228" s="66" t="str">
        <f t="shared" si="1655"/>
        <v/>
      </c>
      <c r="AAO228" s="66" t="str">
        <f t="shared" si="1656"/>
        <v/>
      </c>
      <c r="AAP228" s="66" t="str">
        <f t="shared" si="1657"/>
        <v/>
      </c>
      <c r="AAQ228" s="66" t="str">
        <f t="shared" si="1658"/>
        <v/>
      </c>
      <c r="AAR228" s="66" t="str">
        <f t="shared" si="1659"/>
        <v/>
      </c>
      <c r="AAS228" s="66" t="str">
        <f t="shared" si="1660"/>
        <v/>
      </c>
      <c r="AAT228" s="66" t="str">
        <f t="shared" si="1661"/>
        <v/>
      </c>
      <c r="AAU228" s="66" t="str">
        <f t="shared" si="1662"/>
        <v/>
      </c>
      <c r="AAV228" s="66" t="str">
        <f t="shared" si="1663"/>
        <v/>
      </c>
      <c r="AAW228" s="66" t="str">
        <f t="shared" si="1664"/>
        <v/>
      </c>
      <c r="AAX228" s="66" t="str">
        <f t="shared" si="1665"/>
        <v/>
      </c>
      <c r="AAY228" s="66" t="str">
        <f t="shared" si="1666"/>
        <v/>
      </c>
      <c r="AAZ228" s="66" t="str">
        <f t="shared" si="1667"/>
        <v/>
      </c>
      <c r="ABA228" s="66" t="str">
        <f t="shared" si="1668"/>
        <v/>
      </c>
      <c r="ABB228" s="66" t="str">
        <f t="shared" si="1669"/>
        <v/>
      </c>
      <c r="ABC228" s="66" t="str">
        <f t="shared" si="1670"/>
        <v/>
      </c>
      <c r="ABD228" s="66" t="str">
        <f t="shared" si="1671"/>
        <v/>
      </c>
      <c r="ABE228" s="66" t="str">
        <f t="shared" si="1672"/>
        <v/>
      </c>
      <c r="ABF228" s="66" t="str">
        <f t="shared" si="1673"/>
        <v/>
      </c>
      <c r="ABG228" s="66" t="str">
        <f t="shared" si="1674"/>
        <v/>
      </c>
      <c r="ABH228" s="66" t="str">
        <f t="shared" si="1675"/>
        <v/>
      </c>
      <c r="ABI228" s="66" t="str">
        <f t="shared" si="1676"/>
        <v/>
      </c>
      <c r="ABJ228" s="66" t="str">
        <f t="shared" si="1677"/>
        <v/>
      </c>
      <c r="ABK228" s="66" t="str">
        <f t="shared" si="1678"/>
        <v/>
      </c>
      <c r="ABL228" s="66" t="str">
        <f t="shared" si="1679"/>
        <v/>
      </c>
      <c r="ABM228" s="66" t="str">
        <f t="shared" si="1680"/>
        <v/>
      </c>
      <c r="ABN228" s="66" t="str">
        <f t="shared" si="1681"/>
        <v/>
      </c>
      <c r="ABO228" s="66" t="str">
        <f t="shared" si="1682"/>
        <v/>
      </c>
      <c r="ABP228" s="66" t="str">
        <f t="shared" si="1683"/>
        <v/>
      </c>
      <c r="ABQ228" s="66" t="str">
        <f t="shared" si="1684"/>
        <v/>
      </c>
      <c r="ABR228" s="66" t="str">
        <f t="shared" si="1685"/>
        <v/>
      </c>
      <c r="ABS228" s="66" t="str">
        <f t="shared" si="1686"/>
        <v/>
      </c>
      <c r="ABT228" s="66" t="str">
        <f t="shared" si="1687"/>
        <v/>
      </c>
      <c r="ABU228" s="66" t="str">
        <f t="shared" si="1688"/>
        <v/>
      </c>
      <c r="ABV228" s="66" t="str">
        <f t="shared" si="1689"/>
        <v/>
      </c>
      <c r="ABW228" s="66" t="str">
        <f t="shared" si="1690"/>
        <v/>
      </c>
      <c r="ABX228" s="66" t="str">
        <f t="shared" si="1691"/>
        <v/>
      </c>
      <c r="ABY228" s="66" t="str">
        <f t="shared" si="1692"/>
        <v/>
      </c>
      <c r="ABZ228" s="66" t="str">
        <f t="shared" si="1693"/>
        <v/>
      </c>
      <c r="ACA228" s="66" t="str">
        <f t="shared" si="1694"/>
        <v/>
      </c>
      <c r="ACB228" s="66" t="str">
        <f t="shared" si="1695"/>
        <v/>
      </c>
      <c r="ACC228" s="66" t="str">
        <f t="shared" si="1696"/>
        <v/>
      </c>
      <c r="ACD228" s="66" t="str">
        <f t="shared" si="1697"/>
        <v/>
      </c>
      <c r="ACE228" s="66" t="str">
        <f t="shared" si="1698"/>
        <v/>
      </c>
      <c r="ACF228" s="66" t="str">
        <f t="shared" si="1699"/>
        <v/>
      </c>
      <c r="ACG228" s="66" t="str">
        <f t="shared" si="1700"/>
        <v/>
      </c>
      <c r="ACH228" s="66" t="str">
        <f t="shared" si="1701"/>
        <v/>
      </c>
      <c r="ACI228" s="66" t="str">
        <f t="shared" si="1702"/>
        <v/>
      </c>
      <c r="ACJ228" s="66" t="str">
        <f t="shared" si="1703"/>
        <v/>
      </c>
      <c r="ACK228" s="66" t="str">
        <f t="shared" si="1704"/>
        <v/>
      </c>
      <c r="ACL228" s="66" t="str">
        <f t="shared" si="1705"/>
        <v/>
      </c>
      <c r="ACM228" s="66" t="str">
        <f t="shared" ref="ACM228:ACN228" si="1742">IF(AND(ACS$3="Unit", ACL228=""), "", IF(AND(ACS$3="Unit", ACL228="-"),"", IF(ACS$3="Unit", "kg/GJ delivered", IF(AND(NY228&lt;&gt;"", NY228&lt;&gt;"-", NX228="-"),"", IF($H228="","", IF(NX228="nd", "",IF(NX228="&lt;n.a.&gt;", "", IF(NY228="#/MJ", "", IF(NY228="kg/GJ delivered",NX228,IF(NY228="g/MJ delivered",NX228,IF(NY228="kg/MJ delivered",NX228*1000,IF(NY228="mg/MJ delivered",NX228/1000,IF(NY228="g/kg",((NX228)*(1/$I228)*(1/$H228)),IF(NY228="mg/kg",((NX228/1000)*(1/$I228)*(1/$H228)),IF(NY228="mg/MJ delivered",NX228/1000,IF(NY228="-","","Error"))))))))))))))))</f>
        <v/>
      </c>
      <c r="ACN228" s="66" t="str">
        <f t="shared" si="1742"/>
        <v/>
      </c>
      <c r="ACO228" s="66" t="str">
        <f t="shared" si="1707"/>
        <v/>
      </c>
      <c r="ACP228" s="66" t="str">
        <f t="shared" si="1708"/>
        <v/>
      </c>
      <c r="ACQ228" s="66" t="str">
        <f t="shared" si="1709"/>
        <v/>
      </c>
      <c r="ACR228" s="66" t="str">
        <f t="shared" si="1710"/>
        <v/>
      </c>
      <c r="ACS228" s="66" t="str">
        <f t="shared" si="1711"/>
        <v/>
      </c>
      <c r="ACT228" s="66" t="str">
        <f t="shared" si="1712"/>
        <v/>
      </c>
    </row>
    <row r="229" spans="2:774" x14ac:dyDescent="0.25">
      <c r="B229" s="66">
        <v>373</v>
      </c>
      <c r="C229" s="66" t="s">
        <v>1256</v>
      </c>
      <c r="D229" s="66" t="s">
        <v>1195</v>
      </c>
      <c r="E229" s="156" t="s">
        <v>1663</v>
      </c>
      <c r="F229" s="66" t="s">
        <v>178</v>
      </c>
      <c r="G229" s="66" t="s">
        <v>492</v>
      </c>
      <c r="H229" s="126">
        <v>0.1764</v>
      </c>
      <c r="I229" s="130">
        <f>'Heating Values'!$D$21</f>
        <v>27.300999999999998</v>
      </c>
      <c r="J229" s="66" t="str">
        <f t="shared" si="1320"/>
        <v>Coal Powder, Improved, CN</v>
      </c>
      <c r="K229" s="66" t="s">
        <v>1588</v>
      </c>
      <c r="L229" s="161"/>
      <c r="M229" s="161"/>
      <c r="N229" s="161"/>
      <c r="O229" s="66" t="s">
        <v>1188</v>
      </c>
      <c r="P229" s="66" t="str">
        <f t="shared" si="1327"/>
        <v>CN</v>
      </c>
      <c r="Q229" s="66" t="s">
        <v>87</v>
      </c>
      <c r="R229" s="164">
        <v>100</v>
      </c>
      <c r="S229" s="158" t="s">
        <v>523</v>
      </c>
      <c r="T229" s="158" t="s">
        <v>128</v>
      </c>
      <c r="U229" s="158" t="s">
        <v>128</v>
      </c>
      <c r="V229" s="158" t="s">
        <v>128</v>
      </c>
      <c r="W229" s="158" t="s">
        <v>128</v>
      </c>
      <c r="X229" s="158" t="s">
        <v>128</v>
      </c>
      <c r="Y229" s="158" t="s">
        <v>128</v>
      </c>
      <c r="Z229" s="158" t="s">
        <v>128</v>
      </c>
      <c r="AA229" s="158" t="s">
        <v>128</v>
      </c>
      <c r="AB229" s="158" t="s">
        <v>128</v>
      </c>
      <c r="AC229" s="158" t="s">
        <v>128</v>
      </c>
      <c r="AD229" s="158" t="s">
        <v>128</v>
      </c>
      <c r="AE229" s="158" t="s">
        <v>128</v>
      </c>
      <c r="AF229" s="158" t="s">
        <v>128</v>
      </c>
      <c r="AG229" s="158" t="s">
        <v>128</v>
      </c>
      <c r="AH229" s="158" t="s">
        <v>128</v>
      </c>
      <c r="AI229" s="158" t="s">
        <v>128</v>
      </c>
      <c r="AJ229" s="158" t="s">
        <v>128</v>
      </c>
      <c r="AK229" s="158" t="s">
        <v>128</v>
      </c>
      <c r="AL229" s="158" t="s">
        <v>128</v>
      </c>
      <c r="AM229" s="158" t="s">
        <v>128</v>
      </c>
      <c r="AN229" s="158" t="s">
        <v>128</v>
      </c>
      <c r="AO229" s="158" t="s">
        <v>128</v>
      </c>
      <c r="AP229" s="158" t="s">
        <v>128</v>
      </c>
      <c r="AQ229" s="158" t="s">
        <v>128</v>
      </c>
      <c r="AR229" s="158" t="s">
        <v>128</v>
      </c>
      <c r="AS229" s="158" t="s">
        <v>128</v>
      </c>
      <c r="AT229" s="158" t="s">
        <v>128</v>
      </c>
      <c r="AU229" s="158" t="s">
        <v>128</v>
      </c>
      <c r="AV229" s="158" t="s">
        <v>128</v>
      </c>
      <c r="AW229" s="158" t="s">
        <v>128</v>
      </c>
      <c r="AX229" s="158" t="s">
        <v>128</v>
      </c>
      <c r="AY229" s="158" t="s">
        <v>128</v>
      </c>
      <c r="AZ229" s="158" t="s">
        <v>128</v>
      </c>
      <c r="BA229" s="158" t="s">
        <v>128</v>
      </c>
      <c r="BB229" s="158" t="s">
        <v>128</v>
      </c>
      <c r="BC229" s="158" t="s">
        <v>128</v>
      </c>
      <c r="BD229" s="158" t="s">
        <v>128</v>
      </c>
      <c r="BE229" s="158" t="s">
        <v>128</v>
      </c>
      <c r="BF229" s="158" t="s">
        <v>128</v>
      </c>
      <c r="BG229" s="158" t="s">
        <v>128</v>
      </c>
      <c r="BH229" s="158" t="s">
        <v>128</v>
      </c>
      <c r="BI229" s="158" t="s">
        <v>128</v>
      </c>
      <c r="BJ229" s="158" t="s">
        <v>128</v>
      </c>
      <c r="BK229" s="158" t="s">
        <v>128</v>
      </c>
      <c r="BL229" s="158" t="s">
        <v>128</v>
      </c>
      <c r="BM229" s="158" t="s">
        <v>128</v>
      </c>
      <c r="BN229" s="158" t="s">
        <v>128</v>
      </c>
      <c r="BO229" s="158" t="s">
        <v>128</v>
      </c>
      <c r="BP229" s="158" t="s">
        <v>128</v>
      </c>
      <c r="BQ229" s="158" t="s">
        <v>128</v>
      </c>
      <c r="BR229" s="158" t="s">
        <v>128</v>
      </c>
      <c r="BS229" s="158" t="s">
        <v>128</v>
      </c>
      <c r="BT229" s="158" t="s">
        <v>128</v>
      </c>
      <c r="BU229" s="158" t="s">
        <v>128</v>
      </c>
      <c r="BV229" s="158" t="s">
        <v>128</v>
      </c>
      <c r="BW229" s="158" t="s">
        <v>128</v>
      </c>
      <c r="BX229" s="158" t="s">
        <v>128</v>
      </c>
      <c r="BY229" s="158" t="s">
        <v>128</v>
      </c>
      <c r="BZ229" s="158" t="s">
        <v>128</v>
      </c>
      <c r="CA229" s="158" t="s">
        <v>128</v>
      </c>
      <c r="CB229" s="158" t="s">
        <v>128</v>
      </c>
      <c r="CC229" s="158" t="s">
        <v>128</v>
      </c>
      <c r="CD229" s="158" t="s">
        <v>128</v>
      </c>
      <c r="CE229" s="158" t="s">
        <v>128</v>
      </c>
      <c r="CF229" s="158" t="s">
        <v>128</v>
      </c>
      <c r="CG229" s="158" t="s">
        <v>128</v>
      </c>
      <c r="CH229" s="158" t="s">
        <v>128</v>
      </c>
      <c r="CI229" s="158" t="s">
        <v>128</v>
      </c>
      <c r="CJ229" s="158" t="s">
        <v>128</v>
      </c>
      <c r="CK229" s="158" t="s">
        <v>128</v>
      </c>
      <c r="CL229" s="158" t="s">
        <v>128</v>
      </c>
      <c r="CM229" s="158" t="s">
        <v>128</v>
      </c>
      <c r="CN229" s="158" t="s">
        <v>128</v>
      </c>
      <c r="CO229" s="158" t="s">
        <v>128</v>
      </c>
      <c r="CP229" s="158" t="s">
        <v>128</v>
      </c>
      <c r="CQ229" s="158" t="s">
        <v>128</v>
      </c>
      <c r="CR229" s="158" t="s">
        <v>128</v>
      </c>
      <c r="CS229" s="158" t="s">
        <v>128</v>
      </c>
      <c r="CT229" s="158" t="s">
        <v>128</v>
      </c>
      <c r="CU229" s="158" t="s">
        <v>128</v>
      </c>
      <c r="CV229" s="158" t="s">
        <v>128</v>
      </c>
      <c r="CW229" s="158" t="s">
        <v>128</v>
      </c>
      <c r="CX229" s="158" t="s">
        <v>128</v>
      </c>
      <c r="CY229" s="158" t="s">
        <v>128</v>
      </c>
      <c r="CZ229" s="158" t="s">
        <v>128</v>
      </c>
      <c r="DA229" s="158" t="s">
        <v>128</v>
      </c>
      <c r="DB229" s="158" t="s">
        <v>128</v>
      </c>
      <c r="DC229" s="158" t="s">
        <v>128</v>
      </c>
      <c r="DD229" s="158" t="s">
        <v>128</v>
      </c>
      <c r="DE229" s="158" t="s">
        <v>128</v>
      </c>
      <c r="DF229" s="158" t="s">
        <v>128</v>
      </c>
      <c r="DG229" s="158" t="s">
        <v>128</v>
      </c>
      <c r="DH229" s="158" t="s">
        <v>128</v>
      </c>
      <c r="DI229" s="158" t="s">
        <v>128</v>
      </c>
      <c r="DJ229" s="158" t="s">
        <v>128</v>
      </c>
      <c r="DK229" s="158" t="s">
        <v>128</v>
      </c>
      <c r="DL229" s="158" t="s">
        <v>128</v>
      </c>
      <c r="DM229" s="158" t="s">
        <v>128</v>
      </c>
      <c r="DN229" s="158" t="s">
        <v>128</v>
      </c>
      <c r="DO229" s="158" t="s">
        <v>128</v>
      </c>
      <c r="DP229" s="158" t="s">
        <v>128</v>
      </c>
      <c r="DQ229" s="158" t="s">
        <v>128</v>
      </c>
      <c r="DR229" s="158" t="s">
        <v>128</v>
      </c>
      <c r="DS229" s="158" t="s">
        <v>128</v>
      </c>
      <c r="DT229" s="158" t="s">
        <v>128</v>
      </c>
      <c r="DU229" s="158" t="s">
        <v>128</v>
      </c>
      <c r="DV229" s="158" t="s">
        <v>128</v>
      </c>
      <c r="DW229" s="158" t="s">
        <v>128</v>
      </c>
      <c r="DX229" s="158" t="s">
        <v>128</v>
      </c>
      <c r="DY229" s="158" t="s">
        <v>128</v>
      </c>
      <c r="DZ229" s="158" t="s">
        <v>128</v>
      </c>
      <c r="EA229" s="158" t="s">
        <v>128</v>
      </c>
      <c r="EB229" s="158" t="s">
        <v>128</v>
      </c>
      <c r="EC229" s="158" t="s">
        <v>128</v>
      </c>
      <c r="ED229" s="158" t="s">
        <v>128</v>
      </c>
      <c r="EE229" s="158" t="s">
        <v>128</v>
      </c>
      <c r="EF229" s="158" t="s">
        <v>128</v>
      </c>
      <c r="EG229" s="158" t="s">
        <v>128</v>
      </c>
      <c r="EH229" s="158" t="s">
        <v>128</v>
      </c>
      <c r="EI229" s="158" t="s">
        <v>128</v>
      </c>
      <c r="EJ229" s="158" t="s">
        <v>128</v>
      </c>
      <c r="EK229" s="158" t="s">
        <v>128</v>
      </c>
      <c r="EL229" s="158" t="s">
        <v>128</v>
      </c>
      <c r="EM229" s="158" t="s">
        <v>128</v>
      </c>
      <c r="EN229" s="158" t="s">
        <v>128</v>
      </c>
      <c r="EO229" s="158" t="s">
        <v>128</v>
      </c>
      <c r="EP229" s="158" t="s">
        <v>128</v>
      </c>
      <c r="EQ229" s="158" t="s">
        <v>128</v>
      </c>
      <c r="ER229" s="158" t="s">
        <v>128</v>
      </c>
      <c r="ES229" s="158" t="s">
        <v>128</v>
      </c>
      <c r="ET229" s="158" t="s">
        <v>128</v>
      </c>
      <c r="EU229" s="158" t="s">
        <v>128</v>
      </c>
      <c r="EV229" s="158" t="s">
        <v>128</v>
      </c>
      <c r="EW229" s="158" t="s">
        <v>128</v>
      </c>
      <c r="EX229" s="158" t="s">
        <v>128</v>
      </c>
      <c r="EY229" s="158" t="s">
        <v>128</v>
      </c>
      <c r="EZ229" s="158" t="s">
        <v>128</v>
      </c>
      <c r="FA229" s="158" t="s">
        <v>128</v>
      </c>
      <c r="FB229" s="158" t="s">
        <v>128</v>
      </c>
      <c r="FC229" s="158" t="s">
        <v>128</v>
      </c>
      <c r="FD229" s="158" t="s">
        <v>128</v>
      </c>
      <c r="FE229" s="158" t="s">
        <v>128</v>
      </c>
      <c r="FF229" s="158" t="s">
        <v>128</v>
      </c>
      <c r="FG229" s="158" t="s">
        <v>128</v>
      </c>
      <c r="FH229" s="158" t="s">
        <v>128</v>
      </c>
      <c r="FI229" s="158" t="s">
        <v>128</v>
      </c>
      <c r="FJ229" s="158" t="s">
        <v>128</v>
      </c>
      <c r="FK229" s="158" t="s">
        <v>128</v>
      </c>
      <c r="FL229" s="158" t="s">
        <v>128</v>
      </c>
      <c r="FM229" s="158" t="s">
        <v>128</v>
      </c>
      <c r="FN229" s="158" t="s">
        <v>128</v>
      </c>
      <c r="FO229" s="158" t="s">
        <v>128</v>
      </c>
      <c r="FP229" s="158" t="s">
        <v>128</v>
      </c>
      <c r="FQ229" s="158" t="s">
        <v>128</v>
      </c>
      <c r="FR229" s="158" t="s">
        <v>128</v>
      </c>
      <c r="FS229" s="158" t="s">
        <v>128</v>
      </c>
      <c r="FT229" s="158" t="s">
        <v>128</v>
      </c>
      <c r="FU229" s="158" t="s">
        <v>128</v>
      </c>
      <c r="FV229" s="158" t="s">
        <v>128</v>
      </c>
      <c r="FW229" s="158" t="s">
        <v>128</v>
      </c>
      <c r="FX229" s="158" t="s">
        <v>128</v>
      </c>
      <c r="FY229" s="158" t="s">
        <v>128</v>
      </c>
      <c r="FZ229" s="158" t="s">
        <v>128</v>
      </c>
      <c r="GA229" s="158" t="s">
        <v>128</v>
      </c>
      <c r="GB229" s="158" t="s">
        <v>128</v>
      </c>
      <c r="GC229" s="158" t="s">
        <v>128</v>
      </c>
      <c r="GD229" s="158" t="s">
        <v>128</v>
      </c>
      <c r="GE229" s="158" t="s">
        <v>128</v>
      </c>
      <c r="GF229" s="158" t="s">
        <v>128</v>
      </c>
      <c r="GG229" s="158" t="s">
        <v>128</v>
      </c>
      <c r="GH229" s="158" t="s">
        <v>128</v>
      </c>
      <c r="GI229" s="158" t="s">
        <v>128</v>
      </c>
      <c r="GJ229" s="158" t="s">
        <v>128</v>
      </c>
      <c r="GK229" s="158" t="s">
        <v>128</v>
      </c>
      <c r="GL229" s="158" t="s">
        <v>128</v>
      </c>
      <c r="GM229" s="158" t="s">
        <v>128</v>
      </c>
      <c r="GN229" s="158" t="s">
        <v>128</v>
      </c>
      <c r="GO229" s="158" t="s">
        <v>128</v>
      </c>
      <c r="GP229" s="158" t="s">
        <v>128</v>
      </c>
      <c r="GQ229" s="158" t="s">
        <v>128</v>
      </c>
      <c r="GR229" s="158" t="s">
        <v>128</v>
      </c>
      <c r="GS229" s="158" t="s">
        <v>128</v>
      </c>
      <c r="GT229" s="158" t="s">
        <v>128</v>
      </c>
      <c r="GU229" s="158" t="s">
        <v>128</v>
      </c>
      <c r="GV229" s="158" t="s">
        <v>128</v>
      </c>
      <c r="GW229" s="158" t="s">
        <v>128</v>
      </c>
      <c r="GX229" s="158" t="s">
        <v>128</v>
      </c>
      <c r="GY229" s="158" t="s">
        <v>128</v>
      </c>
      <c r="GZ229" s="158" t="s">
        <v>128</v>
      </c>
      <c r="HA229" s="158" t="s">
        <v>128</v>
      </c>
      <c r="HB229" s="158" t="s">
        <v>128</v>
      </c>
      <c r="HC229" s="158" t="s">
        <v>128</v>
      </c>
      <c r="HD229" s="158" t="s">
        <v>128</v>
      </c>
      <c r="HE229" s="158" t="s">
        <v>128</v>
      </c>
      <c r="HF229" s="158" t="s">
        <v>128</v>
      </c>
      <c r="HG229" s="158" t="s">
        <v>128</v>
      </c>
      <c r="HH229" s="158" t="s">
        <v>128</v>
      </c>
      <c r="HI229" s="158" t="s">
        <v>128</v>
      </c>
      <c r="HJ229" s="158" t="s">
        <v>128</v>
      </c>
      <c r="HK229" s="158" t="s">
        <v>128</v>
      </c>
      <c r="HL229" s="158" t="s">
        <v>128</v>
      </c>
      <c r="HM229" s="158" t="s">
        <v>128</v>
      </c>
      <c r="HN229" s="158" t="s">
        <v>128</v>
      </c>
      <c r="HO229" s="158" t="s">
        <v>128</v>
      </c>
      <c r="HP229" s="158" t="s">
        <v>128</v>
      </c>
      <c r="HQ229" s="158" t="s">
        <v>128</v>
      </c>
      <c r="HR229" s="158" t="s">
        <v>128</v>
      </c>
      <c r="HS229" s="158" t="s">
        <v>128</v>
      </c>
      <c r="HT229" s="158" t="s">
        <v>128</v>
      </c>
      <c r="HU229" s="158" t="s">
        <v>128</v>
      </c>
      <c r="HV229" s="158" t="s">
        <v>128</v>
      </c>
      <c r="HW229" s="158" t="s">
        <v>128</v>
      </c>
      <c r="HX229" s="158" t="s">
        <v>128</v>
      </c>
      <c r="HY229" s="158" t="s">
        <v>128</v>
      </c>
      <c r="HZ229" s="158" t="s">
        <v>128</v>
      </c>
      <c r="IA229" s="158" t="s">
        <v>128</v>
      </c>
      <c r="IB229" s="158" t="s">
        <v>128</v>
      </c>
      <c r="IC229" s="158" t="s">
        <v>128</v>
      </c>
      <c r="ID229" s="158" t="s">
        <v>128</v>
      </c>
      <c r="IE229" s="158" t="s">
        <v>128</v>
      </c>
      <c r="IF229" s="158" t="s">
        <v>128</v>
      </c>
      <c r="IG229" s="158" t="s">
        <v>128</v>
      </c>
      <c r="IH229" s="158" t="s">
        <v>128</v>
      </c>
      <c r="II229" s="158" t="s">
        <v>128</v>
      </c>
      <c r="IJ229" s="158" t="s">
        <v>128</v>
      </c>
      <c r="IK229" s="158" t="s">
        <v>128</v>
      </c>
      <c r="IL229" s="158" t="s">
        <v>128</v>
      </c>
      <c r="IM229" s="158" t="s">
        <v>128</v>
      </c>
      <c r="IN229" s="158" t="s">
        <v>128</v>
      </c>
      <c r="IO229" s="158" t="s">
        <v>128</v>
      </c>
      <c r="IP229" s="158" t="s">
        <v>128</v>
      </c>
      <c r="IQ229" s="158" t="s">
        <v>128</v>
      </c>
      <c r="IR229" s="158" t="s">
        <v>128</v>
      </c>
      <c r="IS229" s="158" t="s">
        <v>128</v>
      </c>
      <c r="IT229" s="158" t="s">
        <v>128</v>
      </c>
      <c r="IU229" s="158" t="s">
        <v>128</v>
      </c>
      <c r="IV229" s="158" t="s">
        <v>128</v>
      </c>
      <c r="IW229" s="158" t="s">
        <v>128</v>
      </c>
      <c r="IX229" s="158" t="s">
        <v>128</v>
      </c>
      <c r="IY229" s="158" t="s">
        <v>128</v>
      </c>
      <c r="IZ229" s="158" t="s">
        <v>128</v>
      </c>
      <c r="JA229" s="158" t="s">
        <v>128</v>
      </c>
      <c r="JB229" s="158" t="s">
        <v>128</v>
      </c>
      <c r="JC229" s="158" t="s">
        <v>128</v>
      </c>
      <c r="JD229" s="158" t="s">
        <v>128</v>
      </c>
      <c r="JE229" s="158" t="s">
        <v>128</v>
      </c>
      <c r="JF229" s="158" t="s">
        <v>128</v>
      </c>
      <c r="JG229" s="158" t="s">
        <v>128</v>
      </c>
      <c r="JH229" s="158" t="s">
        <v>128</v>
      </c>
      <c r="JI229" s="158" t="s">
        <v>128</v>
      </c>
      <c r="JJ229" s="158" t="s">
        <v>128</v>
      </c>
      <c r="JK229" s="158" t="s">
        <v>128</v>
      </c>
      <c r="JL229" s="158" t="s">
        <v>128</v>
      </c>
      <c r="JM229" s="158" t="s">
        <v>128</v>
      </c>
      <c r="JN229" s="158" t="s">
        <v>128</v>
      </c>
      <c r="JO229" s="158" t="s">
        <v>128</v>
      </c>
      <c r="JP229" s="158" t="s">
        <v>128</v>
      </c>
      <c r="JQ229" s="158" t="s">
        <v>128</v>
      </c>
      <c r="JR229" s="158" t="s">
        <v>128</v>
      </c>
      <c r="JS229" s="158" t="s">
        <v>128</v>
      </c>
      <c r="JT229" s="158" t="s">
        <v>128</v>
      </c>
      <c r="JU229" s="158" t="s">
        <v>128</v>
      </c>
      <c r="JV229" s="158" t="s">
        <v>128</v>
      </c>
      <c r="JW229" s="158" t="s">
        <v>128</v>
      </c>
      <c r="JX229" s="158" t="s">
        <v>128</v>
      </c>
      <c r="JY229" s="158" t="s">
        <v>128</v>
      </c>
      <c r="JZ229" s="158" t="s">
        <v>128</v>
      </c>
      <c r="KA229" s="158" t="s">
        <v>128</v>
      </c>
      <c r="KB229" s="158" t="s">
        <v>128</v>
      </c>
      <c r="KC229" s="158" t="s">
        <v>128</v>
      </c>
      <c r="KD229" s="158" t="s">
        <v>128</v>
      </c>
      <c r="KE229" s="158" t="s">
        <v>128</v>
      </c>
      <c r="KF229" s="158" t="s">
        <v>128</v>
      </c>
      <c r="KG229" s="158" t="s">
        <v>128</v>
      </c>
      <c r="KH229" s="158" t="s">
        <v>128</v>
      </c>
      <c r="KI229" s="158" t="s">
        <v>128</v>
      </c>
      <c r="KJ229" s="158" t="s">
        <v>128</v>
      </c>
      <c r="KK229" s="158" t="s">
        <v>128</v>
      </c>
      <c r="KL229" s="158" t="s">
        <v>128</v>
      </c>
      <c r="KM229" s="158" t="s">
        <v>128</v>
      </c>
      <c r="KN229" s="158" t="s">
        <v>128</v>
      </c>
      <c r="KO229" s="158" t="s">
        <v>128</v>
      </c>
      <c r="KP229" s="158" t="s">
        <v>128</v>
      </c>
      <c r="KQ229" s="158" t="s">
        <v>128</v>
      </c>
      <c r="KR229" s="158" t="s">
        <v>128</v>
      </c>
      <c r="KS229" s="158" t="s">
        <v>128</v>
      </c>
      <c r="KT229" s="158" t="s">
        <v>128</v>
      </c>
      <c r="KU229" s="158" t="s">
        <v>128</v>
      </c>
      <c r="KV229" s="158" t="s">
        <v>128</v>
      </c>
      <c r="KW229" s="158" t="s">
        <v>128</v>
      </c>
      <c r="KX229" s="158" t="s">
        <v>128</v>
      </c>
      <c r="KY229" s="158" t="s">
        <v>128</v>
      </c>
      <c r="KZ229" s="158" t="s">
        <v>128</v>
      </c>
      <c r="LA229" s="158" t="s">
        <v>128</v>
      </c>
      <c r="LB229" s="158" t="s">
        <v>128</v>
      </c>
      <c r="LC229" s="158" t="s">
        <v>128</v>
      </c>
      <c r="LD229" s="158" t="s">
        <v>128</v>
      </c>
      <c r="LE229" s="158" t="s">
        <v>128</v>
      </c>
      <c r="LF229" s="158" t="s">
        <v>128</v>
      </c>
      <c r="LG229" s="158" t="s">
        <v>128</v>
      </c>
      <c r="LH229" s="158" t="s">
        <v>128</v>
      </c>
      <c r="LI229" s="158" t="s">
        <v>128</v>
      </c>
      <c r="LJ229" s="158" t="s">
        <v>128</v>
      </c>
      <c r="LK229" s="158" t="s">
        <v>128</v>
      </c>
      <c r="LL229" s="158" t="s">
        <v>128</v>
      </c>
      <c r="LM229" s="158" t="s">
        <v>128</v>
      </c>
      <c r="LN229" s="158" t="s">
        <v>128</v>
      </c>
      <c r="LO229" s="158" t="s">
        <v>128</v>
      </c>
      <c r="LP229" s="158" t="s">
        <v>128</v>
      </c>
      <c r="LQ229" s="158" t="s">
        <v>128</v>
      </c>
      <c r="LR229" s="158" t="s">
        <v>128</v>
      </c>
      <c r="LS229" s="158" t="s">
        <v>128</v>
      </c>
      <c r="LT229" s="158" t="s">
        <v>128</v>
      </c>
      <c r="LU229" s="158" t="s">
        <v>128</v>
      </c>
      <c r="LV229" s="158" t="s">
        <v>128</v>
      </c>
      <c r="LW229" s="158" t="s">
        <v>128</v>
      </c>
      <c r="LX229" s="158" t="s">
        <v>128</v>
      </c>
      <c r="LY229" s="158" t="s">
        <v>128</v>
      </c>
      <c r="LZ229" s="158" t="s">
        <v>128</v>
      </c>
      <c r="MA229" s="158" t="s">
        <v>128</v>
      </c>
      <c r="MB229" s="158" t="s">
        <v>128</v>
      </c>
      <c r="MC229" s="158" t="s">
        <v>128</v>
      </c>
      <c r="MD229" s="158" t="s">
        <v>128</v>
      </c>
      <c r="ME229" s="158" t="s">
        <v>128</v>
      </c>
      <c r="MF229" s="158" t="s">
        <v>128</v>
      </c>
      <c r="MG229" s="158" t="s">
        <v>128</v>
      </c>
      <c r="MH229" s="158" t="s">
        <v>128</v>
      </c>
      <c r="MI229" s="158" t="s">
        <v>128</v>
      </c>
      <c r="MJ229" s="158" t="s">
        <v>128</v>
      </c>
      <c r="MK229" s="158" t="s">
        <v>128</v>
      </c>
      <c r="ML229" s="158" t="s">
        <v>128</v>
      </c>
      <c r="MM229" s="158" t="s">
        <v>128</v>
      </c>
      <c r="MN229" s="158" t="s">
        <v>128</v>
      </c>
      <c r="MO229" s="158" t="s">
        <v>128</v>
      </c>
      <c r="MP229" s="158" t="s">
        <v>128</v>
      </c>
      <c r="MQ229" s="158" t="s">
        <v>128</v>
      </c>
      <c r="MR229" s="158" t="s">
        <v>128</v>
      </c>
      <c r="MS229" s="158" t="s">
        <v>128</v>
      </c>
      <c r="MT229" s="158" t="s">
        <v>128</v>
      </c>
      <c r="MU229" s="158" t="s">
        <v>128</v>
      </c>
      <c r="MV229" s="158" t="s">
        <v>128</v>
      </c>
      <c r="MW229" s="158" t="s">
        <v>128</v>
      </c>
      <c r="MX229" s="158" t="s">
        <v>128</v>
      </c>
      <c r="MY229" s="158" t="s">
        <v>128</v>
      </c>
      <c r="MZ229" s="158" t="s">
        <v>128</v>
      </c>
      <c r="NA229" s="158" t="s">
        <v>128</v>
      </c>
      <c r="NB229" s="158" t="s">
        <v>128</v>
      </c>
      <c r="NC229" s="158" t="s">
        <v>128</v>
      </c>
      <c r="ND229" s="158" t="s">
        <v>128</v>
      </c>
      <c r="NE229" s="158" t="s">
        <v>128</v>
      </c>
      <c r="NF229" s="158" t="s">
        <v>128</v>
      </c>
      <c r="NG229" s="158" t="s">
        <v>128</v>
      </c>
      <c r="NH229" s="158" t="s">
        <v>128</v>
      </c>
      <c r="NI229" s="158" t="s">
        <v>128</v>
      </c>
      <c r="NJ229" s="158" t="s">
        <v>128</v>
      </c>
      <c r="NK229" s="158" t="s">
        <v>128</v>
      </c>
      <c r="NL229" s="158" t="s">
        <v>128</v>
      </c>
      <c r="NM229" s="158" t="s">
        <v>128</v>
      </c>
      <c r="NN229" s="158" t="s">
        <v>128</v>
      </c>
      <c r="NO229" s="158" t="s">
        <v>128</v>
      </c>
      <c r="NP229" s="158" t="s">
        <v>128</v>
      </c>
      <c r="NQ229" s="158" t="s">
        <v>128</v>
      </c>
      <c r="NR229" s="158" t="s">
        <v>128</v>
      </c>
      <c r="NS229" s="158" t="s">
        <v>128</v>
      </c>
      <c r="NT229" s="158" t="s">
        <v>128</v>
      </c>
      <c r="NU229" s="158" t="s">
        <v>128</v>
      </c>
      <c r="NV229" s="158" t="s">
        <v>128</v>
      </c>
      <c r="NW229" s="158" t="s">
        <v>128</v>
      </c>
      <c r="NX229" s="158" t="s">
        <v>128</v>
      </c>
      <c r="NY229" s="158" t="s">
        <v>128</v>
      </c>
      <c r="NZ229" s="158" t="s">
        <v>128</v>
      </c>
      <c r="OA229" s="158" t="s">
        <v>128</v>
      </c>
      <c r="OB229" s="158" t="s">
        <v>128</v>
      </c>
      <c r="OC229" s="158" t="s">
        <v>128</v>
      </c>
      <c r="OD229" s="158" t="s">
        <v>128</v>
      </c>
      <c r="OE229" s="170" t="s">
        <v>128</v>
      </c>
      <c r="OF229" s="181"/>
      <c r="OG229" s="174">
        <f t="shared" si="1336"/>
        <v>20.764566280952391</v>
      </c>
      <c r="OH229" s="66" t="str">
        <f t="shared" si="1337"/>
        <v>kg/GJ delivered</v>
      </c>
      <c r="OI229" s="66" t="str">
        <f t="shared" si="1338"/>
        <v/>
      </c>
      <c r="OJ229" s="66" t="str">
        <f t="shared" si="1339"/>
        <v/>
      </c>
      <c r="OK229" s="66" t="str">
        <f t="shared" si="1340"/>
        <v/>
      </c>
      <c r="OL229" s="66" t="str">
        <f t="shared" si="1341"/>
        <v/>
      </c>
      <c r="OM229" s="66" t="str">
        <f t="shared" si="1342"/>
        <v/>
      </c>
      <c r="ON229" s="66" t="str">
        <f t="shared" si="1343"/>
        <v/>
      </c>
      <c r="OO229" s="66" t="str">
        <f t="shared" si="1344"/>
        <v/>
      </c>
      <c r="OP229" s="66" t="str">
        <f t="shared" si="1345"/>
        <v/>
      </c>
      <c r="OQ229" s="66" t="str">
        <f t="shared" si="1346"/>
        <v/>
      </c>
      <c r="OR229" s="66" t="str">
        <f t="shared" si="1347"/>
        <v/>
      </c>
      <c r="OS229" s="66" t="str">
        <f t="shared" si="1348"/>
        <v/>
      </c>
      <c r="OT229" s="66" t="str">
        <f t="shared" si="1349"/>
        <v/>
      </c>
      <c r="OU229" s="66" t="str">
        <f t="shared" si="1350"/>
        <v/>
      </c>
      <c r="OV229" s="66" t="str">
        <f t="shared" si="1351"/>
        <v/>
      </c>
      <c r="OW229" s="66" t="str">
        <f t="shared" si="1352"/>
        <v/>
      </c>
      <c r="OX229" s="66" t="str">
        <f t="shared" si="1353"/>
        <v/>
      </c>
      <c r="OY229" s="66" t="str">
        <f t="shared" si="1354"/>
        <v/>
      </c>
      <c r="OZ229" s="66" t="str">
        <f t="shared" si="1355"/>
        <v/>
      </c>
      <c r="PA229" s="66" t="str">
        <f t="shared" si="1356"/>
        <v/>
      </c>
      <c r="PB229" s="66" t="str">
        <f t="shared" si="1357"/>
        <v/>
      </c>
      <c r="PC229" s="66" t="str">
        <f t="shared" si="1358"/>
        <v/>
      </c>
      <c r="PD229" s="66" t="str">
        <f t="shared" si="1359"/>
        <v/>
      </c>
      <c r="PE229" s="66" t="str">
        <f t="shared" si="1360"/>
        <v/>
      </c>
      <c r="PF229" s="66" t="str">
        <f t="shared" si="1361"/>
        <v/>
      </c>
      <c r="PG229" s="66" t="str">
        <f t="shared" si="1362"/>
        <v/>
      </c>
      <c r="PH229" s="66" t="str">
        <f t="shared" si="1363"/>
        <v/>
      </c>
      <c r="PI229" s="66" t="str">
        <f t="shared" si="1364"/>
        <v/>
      </c>
      <c r="PJ229" s="66" t="str">
        <f t="shared" si="1365"/>
        <v/>
      </c>
      <c r="PK229" s="66" t="str">
        <f t="shared" si="1366"/>
        <v/>
      </c>
      <c r="PL229" s="66" t="str">
        <f t="shared" si="1367"/>
        <v/>
      </c>
      <c r="PM229" s="66" t="str">
        <f t="shared" si="1368"/>
        <v/>
      </c>
      <c r="PN229" s="66" t="str">
        <f t="shared" si="1369"/>
        <v/>
      </c>
      <c r="PO229" s="66" t="str">
        <f t="shared" si="1370"/>
        <v/>
      </c>
      <c r="PP229" s="66" t="str">
        <f t="shared" si="1371"/>
        <v/>
      </c>
      <c r="PQ229" s="66" t="str">
        <f t="shared" si="1372"/>
        <v/>
      </c>
      <c r="PR229" s="66" t="str">
        <f t="shared" si="1373"/>
        <v/>
      </c>
      <c r="PS229" s="66" t="str">
        <f t="shared" si="1374"/>
        <v/>
      </c>
      <c r="PT229" s="66" t="str">
        <f t="shared" si="1375"/>
        <v/>
      </c>
      <c r="PU229" s="66" t="str">
        <f t="shared" si="1376"/>
        <v/>
      </c>
      <c r="PV229" s="66" t="str">
        <f t="shared" si="1377"/>
        <v/>
      </c>
      <c r="PW229" s="66" t="str">
        <f t="shared" si="1378"/>
        <v/>
      </c>
      <c r="PX229" s="66" t="str">
        <f t="shared" si="1379"/>
        <v/>
      </c>
      <c r="PY229" s="66" t="str">
        <f t="shared" si="1380"/>
        <v/>
      </c>
      <c r="PZ229" s="66" t="str">
        <f t="shared" si="1381"/>
        <v/>
      </c>
      <c r="QA229" s="66" t="str">
        <f t="shared" si="1382"/>
        <v/>
      </c>
      <c r="QB229" s="66" t="str">
        <f t="shared" si="1383"/>
        <v/>
      </c>
      <c r="QC229" s="66" t="str">
        <f t="shared" si="1384"/>
        <v/>
      </c>
      <c r="QD229" s="66" t="str">
        <f t="shared" si="1385"/>
        <v/>
      </c>
      <c r="QE229" s="66" t="str">
        <f t="shared" si="1386"/>
        <v/>
      </c>
      <c r="QF229" s="66" t="str">
        <f t="shared" si="1387"/>
        <v/>
      </c>
      <c r="QG229" s="66" t="str">
        <f t="shared" si="1388"/>
        <v/>
      </c>
      <c r="QH229" s="66" t="str">
        <f t="shared" si="1389"/>
        <v/>
      </c>
      <c r="QI229" s="66" t="str">
        <f t="shared" si="1390"/>
        <v/>
      </c>
      <c r="QJ229" s="66" t="str">
        <f t="shared" si="1391"/>
        <v/>
      </c>
      <c r="QK229" s="66" t="str">
        <f t="shared" si="1392"/>
        <v/>
      </c>
      <c r="QL229" s="66" t="str">
        <f t="shared" si="1393"/>
        <v/>
      </c>
      <c r="QM229" s="66" t="str">
        <f t="shared" si="1394"/>
        <v/>
      </c>
      <c r="QN229" s="66" t="str">
        <f t="shared" si="1395"/>
        <v/>
      </c>
      <c r="QO229" s="66" t="str">
        <f t="shared" si="1396"/>
        <v/>
      </c>
      <c r="QP229" s="66" t="str">
        <f t="shared" si="1397"/>
        <v/>
      </c>
      <c r="QQ229" s="66" t="str">
        <f t="shared" si="1398"/>
        <v/>
      </c>
      <c r="QR229" s="66" t="str">
        <f t="shared" si="1399"/>
        <v/>
      </c>
      <c r="QS229" s="66" t="str">
        <f t="shared" si="1400"/>
        <v/>
      </c>
      <c r="QT229" s="66" t="str">
        <f t="shared" si="1401"/>
        <v/>
      </c>
      <c r="QU229" s="66" t="str">
        <f t="shared" si="1402"/>
        <v/>
      </c>
      <c r="QV229" s="66" t="str">
        <f t="shared" si="1403"/>
        <v/>
      </c>
      <c r="QW229" s="66" t="str">
        <f t="shared" si="1404"/>
        <v/>
      </c>
      <c r="QX229" s="66" t="str">
        <f t="shared" si="1405"/>
        <v/>
      </c>
      <c r="QY229" s="66" t="str">
        <f t="shared" si="1406"/>
        <v/>
      </c>
      <c r="QZ229" s="66" t="str">
        <f t="shared" si="1407"/>
        <v/>
      </c>
      <c r="RA229" s="66" t="str">
        <f t="shared" si="1408"/>
        <v/>
      </c>
      <c r="RB229" s="66" t="str">
        <f t="shared" si="1409"/>
        <v/>
      </c>
      <c r="RC229" s="66" t="str">
        <f t="shared" si="1410"/>
        <v/>
      </c>
      <c r="RD229" s="66" t="str">
        <f t="shared" si="1411"/>
        <v/>
      </c>
      <c r="RE229" s="66" t="str">
        <f t="shared" si="1412"/>
        <v/>
      </c>
      <c r="RF229" s="66" t="str">
        <f t="shared" si="1413"/>
        <v/>
      </c>
      <c r="RG229" s="66" t="str">
        <f t="shared" si="1414"/>
        <v/>
      </c>
      <c r="RH229" s="66" t="str">
        <f t="shared" si="1415"/>
        <v/>
      </c>
      <c r="RI229" s="66" t="str">
        <f t="shared" si="1416"/>
        <v/>
      </c>
      <c r="RJ229" s="66" t="str">
        <f t="shared" si="1417"/>
        <v/>
      </c>
      <c r="RK229" s="66" t="str">
        <f t="shared" si="1418"/>
        <v/>
      </c>
      <c r="RL229" s="66" t="str">
        <f t="shared" si="1419"/>
        <v/>
      </c>
      <c r="RM229" s="66" t="str">
        <f t="shared" si="1420"/>
        <v/>
      </c>
      <c r="RN229" s="66" t="str">
        <f t="shared" si="1421"/>
        <v/>
      </c>
      <c r="RO229" s="66" t="str">
        <f t="shared" si="1422"/>
        <v/>
      </c>
      <c r="RP229" s="66" t="str">
        <f t="shared" si="1423"/>
        <v/>
      </c>
      <c r="RQ229" s="66" t="str">
        <f t="shared" si="1424"/>
        <v/>
      </c>
      <c r="RR229" s="66" t="str">
        <f t="shared" si="1425"/>
        <v/>
      </c>
      <c r="RS229" s="66" t="str">
        <f t="shared" si="1426"/>
        <v/>
      </c>
      <c r="RT229" s="66" t="str">
        <f t="shared" si="1427"/>
        <v/>
      </c>
      <c r="RU229" s="66" t="str">
        <f t="shared" si="1428"/>
        <v/>
      </c>
      <c r="RV229" s="66" t="str">
        <f t="shared" si="1429"/>
        <v/>
      </c>
      <c r="RW229" s="66" t="str">
        <f t="shared" si="1430"/>
        <v/>
      </c>
      <c r="RX229" s="66" t="str">
        <f t="shared" si="1431"/>
        <v/>
      </c>
      <c r="RY229" s="66" t="str">
        <f t="shared" si="1432"/>
        <v/>
      </c>
      <c r="RZ229" s="66" t="str">
        <f t="shared" si="1433"/>
        <v/>
      </c>
      <c r="SA229" s="66" t="str">
        <f t="shared" si="1434"/>
        <v/>
      </c>
      <c r="SB229" s="66" t="str">
        <f t="shared" si="1435"/>
        <v/>
      </c>
      <c r="SC229" s="66" t="str">
        <f t="shared" si="1436"/>
        <v/>
      </c>
      <c r="SD229" s="66" t="str">
        <f t="shared" si="1437"/>
        <v/>
      </c>
      <c r="SE229" s="66" t="str">
        <f t="shared" si="1438"/>
        <v/>
      </c>
      <c r="SF229" s="66" t="str">
        <f t="shared" si="1439"/>
        <v/>
      </c>
      <c r="SG229" s="66" t="str">
        <f t="shared" si="1440"/>
        <v/>
      </c>
      <c r="SH229" s="66" t="str">
        <f t="shared" si="1441"/>
        <v/>
      </c>
      <c r="SI229" s="66" t="str">
        <f t="shared" si="1442"/>
        <v/>
      </c>
      <c r="SJ229" s="66" t="str">
        <f t="shared" si="1443"/>
        <v/>
      </c>
      <c r="SK229" s="66" t="str">
        <f t="shared" si="1444"/>
        <v/>
      </c>
      <c r="SL229" s="66" t="str">
        <f t="shared" si="1445"/>
        <v/>
      </c>
      <c r="SM229" s="66" t="str">
        <f t="shared" si="1446"/>
        <v/>
      </c>
      <c r="SN229" s="66" t="str">
        <f t="shared" si="1447"/>
        <v/>
      </c>
      <c r="SO229" s="66" t="str">
        <f t="shared" si="1448"/>
        <v/>
      </c>
      <c r="SP229" s="66" t="str">
        <f t="shared" si="1449"/>
        <v/>
      </c>
      <c r="SQ229" s="66" t="str">
        <f t="shared" si="1450"/>
        <v/>
      </c>
      <c r="SR229" s="66" t="str">
        <f t="shared" si="1451"/>
        <v/>
      </c>
      <c r="SS229" s="66" t="str">
        <f t="shared" si="1452"/>
        <v/>
      </c>
      <c r="ST229" s="66" t="str">
        <f t="shared" si="1453"/>
        <v/>
      </c>
      <c r="SU229" s="66" t="str">
        <f t="shared" si="1454"/>
        <v/>
      </c>
      <c r="SV229" s="66" t="str">
        <f t="shared" si="1455"/>
        <v/>
      </c>
      <c r="SW229" s="66" t="str">
        <f t="shared" si="1456"/>
        <v/>
      </c>
      <c r="SX229" s="66" t="str">
        <f t="shared" si="1457"/>
        <v/>
      </c>
      <c r="SY229" s="66" t="str">
        <f t="shared" si="1458"/>
        <v/>
      </c>
      <c r="SZ229" s="66" t="str">
        <f t="shared" si="1459"/>
        <v/>
      </c>
      <c r="TA229" s="66" t="str">
        <f t="shared" si="1460"/>
        <v/>
      </c>
      <c r="TB229" s="66" t="str">
        <f t="shared" si="1461"/>
        <v/>
      </c>
      <c r="TC229" s="66" t="str">
        <f t="shared" si="1462"/>
        <v/>
      </c>
      <c r="TD229" s="66" t="str">
        <f t="shared" si="1463"/>
        <v/>
      </c>
      <c r="TE229" s="66" t="str">
        <f t="shared" si="1464"/>
        <v/>
      </c>
      <c r="TF229" s="66" t="str">
        <f t="shared" si="1465"/>
        <v/>
      </c>
      <c r="TG229" s="66" t="str">
        <f t="shared" si="1466"/>
        <v/>
      </c>
      <c r="TH229" s="66" t="str">
        <f t="shared" si="1467"/>
        <v/>
      </c>
      <c r="TI229" s="66" t="str">
        <f t="shared" si="1468"/>
        <v/>
      </c>
      <c r="TJ229" s="66" t="str">
        <f t="shared" si="1469"/>
        <v/>
      </c>
      <c r="TK229" s="66" t="str">
        <f t="shared" si="1470"/>
        <v/>
      </c>
      <c r="TL229" s="66" t="str">
        <f t="shared" si="1471"/>
        <v/>
      </c>
      <c r="TM229" s="66" t="str">
        <f t="shared" si="1472"/>
        <v/>
      </c>
      <c r="TN229" s="66" t="str">
        <f t="shared" si="1473"/>
        <v/>
      </c>
      <c r="TO229" s="66" t="str">
        <f t="shared" si="1474"/>
        <v/>
      </c>
      <c r="TP229" s="66" t="str">
        <f t="shared" si="1475"/>
        <v/>
      </c>
      <c r="TQ229" s="66" t="str">
        <f t="shared" si="1476"/>
        <v/>
      </c>
      <c r="TR229" s="66" t="str">
        <f t="shared" si="1477"/>
        <v/>
      </c>
      <c r="TS229" s="66" t="str">
        <f t="shared" si="1478"/>
        <v/>
      </c>
      <c r="TT229" s="66" t="str">
        <f t="shared" si="1479"/>
        <v/>
      </c>
      <c r="TU229" s="66" t="str">
        <f t="shared" si="1480"/>
        <v/>
      </c>
      <c r="TV229" s="66" t="str">
        <f t="shared" si="1481"/>
        <v/>
      </c>
      <c r="TW229" s="66" t="str">
        <f t="shared" si="1482"/>
        <v/>
      </c>
      <c r="TX229" s="66" t="str">
        <f t="shared" si="1483"/>
        <v/>
      </c>
      <c r="TY229" s="66" t="str">
        <f t="shared" si="1484"/>
        <v/>
      </c>
      <c r="TZ229" s="66" t="str">
        <f t="shared" si="1485"/>
        <v/>
      </c>
      <c r="UA229" s="66" t="str">
        <f t="shared" si="1486"/>
        <v/>
      </c>
      <c r="UB229" s="66" t="str">
        <f t="shared" si="1487"/>
        <v/>
      </c>
      <c r="UC229" s="66" t="str">
        <f t="shared" si="1488"/>
        <v/>
      </c>
      <c r="UD229" s="66" t="str">
        <f t="shared" si="1489"/>
        <v/>
      </c>
      <c r="UE229" s="66" t="str">
        <f t="shared" si="1490"/>
        <v/>
      </c>
      <c r="UF229" s="66" t="str">
        <f t="shared" si="1491"/>
        <v/>
      </c>
      <c r="UG229" s="66" t="str">
        <f t="shared" si="1492"/>
        <v/>
      </c>
      <c r="UH229" s="66" t="str">
        <f t="shared" si="1493"/>
        <v/>
      </c>
      <c r="UI229" s="66" t="str">
        <f t="shared" si="1494"/>
        <v/>
      </c>
      <c r="UJ229" s="66" t="str">
        <f t="shared" si="1495"/>
        <v/>
      </c>
      <c r="UK229" s="66" t="str">
        <f t="shared" si="1496"/>
        <v/>
      </c>
      <c r="UL229" s="66" t="str">
        <f t="shared" si="1497"/>
        <v/>
      </c>
      <c r="UM229" s="66" t="str">
        <f t="shared" si="1498"/>
        <v/>
      </c>
      <c r="UN229" s="66" t="str">
        <f t="shared" si="1499"/>
        <v/>
      </c>
      <c r="UO229" s="66" t="str">
        <f t="shared" si="1500"/>
        <v/>
      </c>
      <c r="UP229" s="66" t="str">
        <f t="shared" si="1501"/>
        <v/>
      </c>
      <c r="UQ229" s="66" t="str">
        <f t="shared" si="1502"/>
        <v/>
      </c>
      <c r="UR229" s="66" t="str">
        <f t="shared" si="1503"/>
        <v/>
      </c>
      <c r="US229" s="66" t="str">
        <f t="shared" si="1504"/>
        <v/>
      </c>
      <c r="UT229" s="66" t="str">
        <f t="shared" si="1505"/>
        <v/>
      </c>
      <c r="UU229" s="66" t="str">
        <f t="shared" si="1506"/>
        <v/>
      </c>
      <c r="UV229" s="66" t="str">
        <f t="shared" si="1507"/>
        <v/>
      </c>
      <c r="UW229" s="66" t="str">
        <f t="shared" si="1508"/>
        <v/>
      </c>
      <c r="UX229" s="66" t="str">
        <f t="shared" si="1509"/>
        <v/>
      </c>
      <c r="UY229" s="66" t="str">
        <f t="shared" si="1510"/>
        <v/>
      </c>
      <c r="UZ229" s="66" t="str">
        <f t="shared" si="1511"/>
        <v/>
      </c>
      <c r="VA229" s="66" t="str">
        <f t="shared" si="1512"/>
        <v/>
      </c>
      <c r="VB229" s="66" t="str">
        <f t="shared" si="1513"/>
        <v/>
      </c>
      <c r="VC229" s="66" t="str">
        <f t="shared" si="1514"/>
        <v/>
      </c>
      <c r="VD229" s="66" t="str">
        <f t="shared" si="1515"/>
        <v/>
      </c>
      <c r="VE229" s="66" t="str">
        <f t="shared" si="1516"/>
        <v/>
      </c>
      <c r="VF229" s="66" t="str">
        <f t="shared" si="1517"/>
        <v/>
      </c>
      <c r="VG229" s="66" t="str">
        <f t="shared" si="1518"/>
        <v/>
      </c>
      <c r="VH229" s="66" t="str">
        <f t="shared" si="1519"/>
        <v/>
      </c>
      <c r="VI229" s="66" t="str">
        <f t="shared" si="1520"/>
        <v/>
      </c>
      <c r="VJ229" s="66" t="str">
        <f t="shared" si="1521"/>
        <v/>
      </c>
      <c r="VK229" s="66" t="str">
        <f t="shared" si="1522"/>
        <v/>
      </c>
      <c r="VL229" s="66" t="str">
        <f t="shared" si="1523"/>
        <v/>
      </c>
      <c r="VM229" s="66" t="str">
        <f t="shared" si="1524"/>
        <v/>
      </c>
      <c r="VN229" s="66" t="str">
        <f t="shared" si="1525"/>
        <v/>
      </c>
      <c r="VO229" s="66" t="str">
        <f t="shared" si="1526"/>
        <v/>
      </c>
      <c r="VP229" s="66" t="str">
        <f t="shared" si="1527"/>
        <v/>
      </c>
      <c r="VQ229" s="66" t="str">
        <f t="shared" si="1528"/>
        <v/>
      </c>
      <c r="VR229" s="66" t="str">
        <f t="shared" si="1529"/>
        <v/>
      </c>
      <c r="VS229" s="66" t="str">
        <f t="shared" si="1530"/>
        <v/>
      </c>
      <c r="VT229" s="66" t="str">
        <f t="shared" si="1531"/>
        <v/>
      </c>
      <c r="VU229" s="66" t="str">
        <f t="shared" si="1532"/>
        <v/>
      </c>
      <c r="VV229" s="66" t="str">
        <f t="shared" si="1533"/>
        <v/>
      </c>
      <c r="VW229" s="66" t="str">
        <f t="shared" si="1534"/>
        <v/>
      </c>
      <c r="VX229" s="66" t="str">
        <f t="shared" si="1535"/>
        <v/>
      </c>
      <c r="VY229" s="66" t="str">
        <f t="shared" si="1536"/>
        <v/>
      </c>
      <c r="VZ229" s="66" t="str">
        <f t="shared" si="1537"/>
        <v/>
      </c>
      <c r="WA229" s="66" t="str">
        <f t="shared" si="1538"/>
        <v/>
      </c>
      <c r="WB229" s="66" t="str">
        <f t="shared" si="1539"/>
        <v/>
      </c>
      <c r="WC229" s="66" t="str">
        <f t="shared" si="1540"/>
        <v/>
      </c>
      <c r="WD229" s="66" t="str">
        <f t="shared" si="1541"/>
        <v/>
      </c>
      <c r="WE229" s="66" t="str">
        <f t="shared" si="1542"/>
        <v/>
      </c>
      <c r="WF229" s="66" t="str">
        <f t="shared" si="1543"/>
        <v/>
      </c>
      <c r="WG229" s="66" t="str">
        <f t="shared" si="1544"/>
        <v/>
      </c>
      <c r="WH229" s="66" t="str">
        <f t="shared" si="1545"/>
        <v/>
      </c>
      <c r="WI229" s="66" t="str">
        <f t="shared" si="1546"/>
        <v/>
      </c>
      <c r="WJ229" s="66" t="str">
        <f t="shared" si="1547"/>
        <v/>
      </c>
      <c r="WK229" s="66" t="str">
        <f t="shared" si="1548"/>
        <v/>
      </c>
      <c r="WL229" s="66" t="str">
        <f t="shared" si="1549"/>
        <v/>
      </c>
      <c r="WM229" s="66" t="str">
        <f t="shared" si="1550"/>
        <v/>
      </c>
      <c r="WN229" s="66" t="str">
        <f t="shared" si="1551"/>
        <v/>
      </c>
      <c r="WO229" s="66" t="str">
        <f t="shared" si="1552"/>
        <v/>
      </c>
      <c r="WP229" s="66" t="str">
        <f t="shared" si="1553"/>
        <v/>
      </c>
      <c r="WQ229" s="66" t="str">
        <f t="shared" si="1554"/>
        <v/>
      </c>
      <c r="WR229" s="66" t="str">
        <f t="shared" si="1555"/>
        <v/>
      </c>
      <c r="WS229" s="66" t="str">
        <f t="shared" si="1556"/>
        <v/>
      </c>
      <c r="WT229" s="66" t="str">
        <f t="shared" si="1557"/>
        <v/>
      </c>
      <c r="WU229" s="66" t="str">
        <f t="shared" si="1558"/>
        <v/>
      </c>
      <c r="WV229" s="66" t="str">
        <f t="shared" si="1559"/>
        <v/>
      </c>
      <c r="WW229" s="66" t="str">
        <f t="shared" si="1560"/>
        <v/>
      </c>
      <c r="WX229" s="66" t="str">
        <f t="shared" si="1561"/>
        <v/>
      </c>
      <c r="WY229" s="66" t="str">
        <f t="shared" si="1562"/>
        <v/>
      </c>
      <c r="WZ229" s="66" t="str">
        <f t="shared" si="1563"/>
        <v/>
      </c>
      <c r="XA229" s="66" t="str">
        <f t="shared" si="1564"/>
        <v/>
      </c>
      <c r="XB229" s="66" t="str">
        <f t="shared" si="1565"/>
        <v/>
      </c>
      <c r="XC229" s="66" t="str">
        <f t="shared" si="1566"/>
        <v/>
      </c>
      <c r="XD229" s="66" t="str">
        <f t="shared" si="1567"/>
        <v/>
      </c>
      <c r="XE229" s="66" t="str">
        <f t="shared" si="1568"/>
        <v/>
      </c>
      <c r="XF229" s="66" t="str">
        <f t="shared" si="1569"/>
        <v/>
      </c>
      <c r="XG229" s="66" t="str">
        <f t="shared" si="1570"/>
        <v/>
      </c>
      <c r="XH229" s="66" t="str">
        <f t="shared" si="1571"/>
        <v/>
      </c>
      <c r="XI229" s="66" t="str">
        <f t="shared" si="1572"/>
        <v/>
      </c>
      <c r="XJ229" s="66" t="str">
        <f t="shared" si="1573"/>
        <v/>
      </c>
      <c r="XK229" s="66" t="str">
        <f t="shared" si="1574"/>
        <v/>
      </c>
      <c r="XL229" s="66" t="str">
        <f t="shared" si="1575"/>
        <v/>
      </c>
      <c r="XM229" s="66" t="str">
        <f t="shared" si="1576"/>
        <v/>
      </c>
      <c r="XN229" s="66" t="str">
        <f t="shared" si="1577"/>
        <v/>
      </c>
      <c r="XO229" s="66" t="str">
        <f t="shared" si="1578"/>
        <v/>
      </c>
      <c r="XP229" s="66" t="str">
        <f t="shared" si="1579"/>
        <v/>
      </c>
      <c r="XQ229" s="66" t="str">
        <f t="shared" si="1580"/>
        <v/>
      </c>
      <c r="XR229" s="66" t="str">
        <f t="shared" si="1581"/>
        <v/>
      </c>
      <c r="XS229" s="66" t="str">
        <f t="shared" si="1582"/>
        <v/>
      </c>
      <c r="XT229" s="66" t="str">
        <f t="shared" si="1583"/>
        <v/>
      </c>
      <c r="XU229" s="66" t="str">
        <f t="shared" si="1584"/>
        <v/>
      </c>
      <c r="XV229" s="66" t="str">
        <f t="shared" si="1585"/>
        <v/>
      </c>
      <c r="XW229" s="66" t="str">
        <f t="shared" si="1586"/>
        <v/>
      </c>
      <c r="XX229" s="66" t="str">
        <f t="shared" si="1587"/>
        <v/>
      </c>
      <c r="XY229" s="66" t="str">
        <f t="shared" si="1588"/>
        <v/>
      </c>
      <c r="XZ229" s="66" t="str">
        <f t="shared" si="1589"/>
        <v/>
      </c>
      <c r="YA229" s="66" t="str">
        <f t="shared" si="1590"/>
        <v/>
      </c>
      <c r="YB229" s="66" t="str">
        <f t="shared" si="1591"/>
        <v/>
      </c>
      <c r="YC229" s="66" t="str">
        <f t="shared" si="1592"/>
        <v/>
      </c>
      <c r="YD229" s="66" t="str">
        <f t="shared" si="1593"/>
        <v/>
      </c>
      <c r="YE229" s="66" t="str">
        <f t="shared" si="1594"/>
        <v/>
      </c>
      <c r="YF229" s="66" t="str">
        <f t="shared" si="1595"/>
        <v/>
      </c>
      <c r="YG229" s="66" t="str">
        <f t="shared" si="1596"/>
        <v/>
      </c>
      <c r="YH229" s="66" t="str">
        <f t="shared" si="1597"/>
        <v/>
      </c>
      <c r="YI229" s="66" t="str">
        <f t="shared" si="1598"/>
        <v/>
      </c>
      <c r="YJ229" s="66" t="str">
        <f t="shared" si="1599"/>
        <v/>
      </c>
      <c r="YK229" s="66" t="str">
        <f t="shared" si="1600"/>
        <v/>
      </c>
      <c r="YL229" s="66" t="str">
        <f t="shared" si="1601"/>
        <v/>
      </c>
      <c r="YM229" s="66" t="str">
        <f t="shared" si="1602"/>
        <v/>
      </c>
      <c r="YN229" s="66" t="str">
        <f t="shared" si="1603"/>
        <v/>
      </c>
      <c r="YO229" s="66" t="str">
        <f t="shared" si="1604"/>
        <v/>
      </c>
      <c r="YP229" s="66" t="str">
        <f t="shared" si="1605"/>
        <v/>
      </c>
      <c r="YQ229" s="66" t="str">
        <f t="shared" si="1606"/>
        <v/>
      </c>
      <c r="YR229" s="66" t="str">
        <f t="shared" si="1607"/>
        <v/>
      </c>
      <c r="YS229" s="66" t="str">
        <f t="shared" si="1608"/>
        <v/>
      </c>
      <c r="YT229" s="66" t="str">
        <f t="shared" si="1609"/>
        <v/>
      </c>
      <c r="YU229" s="66" t="str">
        <f t="shared" si="1610"/>
        <v/>
      </c>
      <c r="YV229" s="66" t="str">
        <f t="shared" si="1611"/>
        <v/>
      </c>
      <c r="YW229" s="66" t="str">
        <f t="shared" si="1612"/>
        <v/>
      </c>
      <c r="YX229" s="66" t="str">
        <f t="shared" si="1613"/>
        <v/>
      </c>
      <c r="YY229" s="66" t="str">
        <f t="shared" si="1614"/>
        <v/>
      </c>
      <c r="YZ229" s="66" t="str">
        <f t="shared" si="1615"/>
        <v/>
      </c>
      <c r="ZA229" s="66" t="str">
        <f t="shared" si="1616"/>
        <v/>
      </c>
      <c r="ZB229" s="66" t="str">
        <f t="shared" si="1617"/>
        <v/>
      </c>
      <c r="ZC229" s="66" t="str">
        <f t="shared" si="1618"/>
        <v/>
      </c>
      <c r="ZD229" s="66" t="str">
        <f t="shared" si="1619"/>
        <v/>
      </c>
      <c r="ZE229" s="66" t="str">
        <f t="shared" si="1620"/>
        <v/>
      </c>
      <c r="ZF229" s="66" t="str">
        <f t="shared" si="1621"/>
        <v/>
      </c>
      <c r="ZG229" s="66" t="str">
        <f t="shared" si="1622"/>
        <v/>
      </c>
      <c r="ZH229" s="66" t="str">
        <f t="shared" si="1623"/>
        <v/>
      </c>
      <c r="ZI229" s="66" t="str">
        <f t="shared" si="1624"/>
        <v/>
      </c>
      <c r="ZJ229" s="66" t="str">
        <f t="shared" si="1625"/>
        <v/>
      </c>
      <c r="ZK229" s="66" t="str">
        <f t="shared" si="1626"/>
        <v/>
      </c>
      <c r="ZL229" s="66" t="str">
        <f t="shared" si="1627"/>
        <v/>
      </c>
      <c r="ZM229" s="66" t="str">
        <f t="shared" si="1628"/>
        <v/>
      </c>
      <c r="ZN229" s="66" t="str">
        <f t="shared" si="1629"/>
        <v/>
      </c>
      <c r="ZO229" s="66" t="str">
        <f t="shared" si="1630"/>
        <v/>
      </c>
      <c r="ZP229" s="66" t="str">
        <f t="shared" si="1631"/>
        <v/>
      </c>
      <c r="ZQ229" s="66" t="str">
        <f t="shared" si="1632"/>
        <v/>
      </c>
      <c r="ZR229" s="66" t="str">
        <f t="shared" si="1633"/>
        <v/>
      </c>
      <c r="ZS229" s="66" t="str">
        <f t="shared" si="1634"/>
        <v/>
      </c>
      <c r="ZT229" s="66" t="str">
        <f t="shared" si="1635"/>
        <v/>
      </c>
      <c r="ZU229" s="66" t="str">
        <f t="shared" si="1636"/>
        <v/>
      </c>
      <c r="ZV229" s="66" t="str">
        <f t="shared" si="1637"/>
        <v/>
      </c>
      <c r="ZW229" s="66" t="str">
        <f t="shared" si="1638"/>
        <v/>
      </c>
      <c r="ZX229" s="66" t="str">
        <f t="shared" si="1639"/>
        <v/>
      </c>
      <c r="ZY229" s="66" t="str">
        <f t="shared" si="1640"/>
        <v/>
      </c>
      <c r="ZZ229" s="66" t="str">
        <f t="shared" si="1641"/>
        <v/>
      </c>
      <c r="AAA229" s="66" t="str">
        <f t="shared" si="1642"/>
        <v/>
      </c>
      <c r="AAB229" s="66" t="str">
        <f t="shared" si="1643"/>
        <v/>
      </c>
      <c r="AAC229" s="66" t="str">
        <f t="shared" si="1644"/>
        <v/>
      </c>
      <c r="AAD229" s="66" t="str">
        <f t="shared" si="1645"/>
        <v/>
      </c>
      <c r="AAE229" s="66" t="str">
        <f t="shared" si="1646"/>
        <v/>
      </c>
      <c r="AAF229" s="66" t="str">
        <f t="shared" si="1647"/>
        <v/>
      </c>
      <c r="AAG229" s="66" t="str">
        <f t="shared" si="1648"/>
        <v/>
      </c>
      <c r="AAH229" s="66" t="str">
        <f t="shared" si="1649"/>
        <v/>
      </c>
      <c r="AAI229" s="66" t="str">
        <f t="shared" si="1650"/>
        <v/>
      </c>
      <c r="AAJ229" s="66" t="str">
        <f t="shared" si="1651"/>
        <v/>
      </c>
      <c r="AAK229" s="66" t="str">
        <f t="shared" si="1652"/>
        <v/>
      </c>
      <c r="AAL229" s="66" t="str">
        <f t="shared" si="1653"/>
        <v/>
      </c>
      <c r="AAM229" s="66" t="str">
        <f t="shared" si="1654"/>
        <v/>
      </c>
      <c r="AAN229" s="66" t="str">
        <f t="shared" si="1655"/>
        <v/>
      </c>
      <c r="AAO229" s="66" t="str">
        <f t="shared" si="1656"/>
        <v/>
      </c>
      <c r="AAP229" s="66" t="str">
        <f t="shared" si="1657"/>
        <v/>
      </c>
      <c r="AAQ229" s="66" t="str">
        <f t="shared" si="1658"/>
        <v/>
      </c>
      <c r="AAR229" s="66" t="str">
        <f t="shared" si="1659"/>
        <v/>
      </c>
      <c r="AAS229" s="66" t="str">
        <f t="shared" si="1660"/>
        <v/>
      </c>
      <c r="AAT229" s="66" t="str">
        <f t="shared" si="1661"/>
        <v/>
      </c>
      <c r="AAU229" s="66" t="str">
        <f t="shared" si="1662"/>
        <v/>
      </c>
      <c r="AAV229" s="66" t="str">
        <f t="shared" si="1663"/>
        <v/>
      </c>
      <c r="AAW229" s="66" t="str">
        <f t="shared" si="1664"/>
        <v/>
      </c>
      <c r="AAX229" s="66" t="str">
        <f t="shared" si="1665"/>
        <v/>
      </c>
      <c r="AAY229" s="66" t="str">
        <f t="shared" si="1666"/>
        <v/>
      </c>
      <c r="AAZ229" s="66" t="str">
        <f t="shared" si="1667"/>
        <v/>
      </c>
      <c r="ABA229" s="66" t="str">
        <f t="shared" si="1668"/>
        <v/>
      </c>
      <c r="ABB229" s="66" t="str">
        <f t="shared" si="1669"/>
        <v/>
      </c>
      <c r="ABC229" s="66" t="str">
        <f t="shared" si="1670"/>
        <v/>
      </c>
      <c r="ABD229" s="66" t="str">
        <f t="shared" si="1671"/>
        <v/>
      </c>
      <c r="ABE229" s="66" t="str">
        <f t="shared" si="1672"/>
        <v/>
      </c>
      <c r="ABF229" s="66" t="str">
        <f t="shared" si="1673"/>
        <v/>
      </c>
      <c r="ABG229" s="66" t="str">
        <f t="shared" si="1674"/>
        <v/>
      </c>
      <c r="ABH229" s="66" t="str">
        <f t="shared" si="1675"/>
        <v/>
      </c>
      <c r="ABI229" s="66" t="str">
        <f t="shared" si="1676"/>
        <v/>
      </c>
      <c r="ABJ229" s="66" t="str">
        <f t="shared" si="1677"/>
        <v/>
      </c>
      <c r="ABK229" s="66" t="str">
        <f t="shared" si="1678"/>
        <v/>
      </c>
      <c r="ABL229" s="66" t="str">
        <f t="shared" si="1679"/>
        <v/>
      </c>
      <c r="ABM229" s="66" t="str">
        <f t="shared" si="1680"/>
        <v/>
      </c>
      <c r="ABN229" s="66" t="str">
        <f t="shared" si="1681"/>
        <v/>
      </c>
      <c r="ABO229" s="66" t="str">
        <f t="shared" si="1682"/>
        <v/>
      </c>
      <c r="ABP229" s="66" t="str">
        <f t="shared" si="1683"/>
        <v/>
      </c>
      <c r="ABQ229" s="66" t="str">
        <f t="shared" si="1684"/>
        <v/>
      </c>
      <c r="ABR229" s="66" t="str">
        <f t="shared" si="1685"/>
        <v/>
      </c>
      <c r="ABS229" s="66" t="str">
        <f t="shared" si="1686"/>
        <v/>
      </c>
      <c r="ABT229" s="66" t="str">
        <f t="shared" si="1687"/>
        <v/>
      </c>
      <c r="ABU229" s="66" t="str">
        <f t="shared" si="1688"/>
        <v/>
      </c>
      <c r="ABV229" s="66" t="str">
        <f t="shared" si="1689"/>
        <v/>
      </c>
      <c r="ABW229" s="66" t="str">
        <f t="shared" si="1690"/>
        <v/>
      </c>
      <c r="ABX229" s="66" t="str">
        <f t="shared" si="1691"/>
        <v/>
      </c>
      <c r="ABY229" s="66" t="str">
        <f t="shared" si="1692"/>
        <v/>
      </c>
      <c r="ABZ229" s="66" t="str">
        <f t="shared" si="1693"/>
        <v/>
      </c>
      <c r="ACA229" s="66" t="str">
        <f t="shared" si="1694"/>
        <v/>
      </c>
      <c r="ACB229" s="66" t="str">
        <f t="shared" si="1695"/>
        <v/>
      </c>
      <c r="ACC229" s="66" t="str">
        <f t="shared" si="1696"/>
        <v/>
      </c>
      <c r="ACD229" s="66" t="str">
        <f t="shared" si="1697"/>
        <v/>
      </c>
      <c r="ACE229" s="66" t="str">
        <f t="shared" si="1698"/>
        <v/>
      </c>
      <c r="ACF229" s="66" t="str">
        <f t="shared" si="1699"/>
        <v/>
      </c>
      <c r="ACG229" s="66" t="str">
        <f t="shared" si="1700"/>
        <v/>
      </c>
      <c r="ACH229" s="66" t="str">
        <f t="shared" si="1701"/>
        <v/>
      </c>
      <c r="ACI229" s="66" t="str">
        <f t="shared" si="1702"/>
        <v/>
      </c>
      <c r="ACJ229" s="66" t="str">
        <f t="shared" si="1703"/>
        <v/>
      </c>
      <c r="ACK229" s="66" t="str">
        <f t="shared" si="1704"/>
        <v/>
      </c>
      <c r="ACL229" s="66" t="str">
        <f t="shared" si="1705"/>
        <v/>
      </c>
      <c r="ACM229" s="66" t="str">
        <f t="shared" ref="ACM229:ACN229" si="1743">IF(AND(ACS$3="Unit", ACL229=""), "", IF(AND(ACS$3="Unit", ACL229="-"),"", IF(ACS$3="Unit", "kg/GJ delivered", IF(AND(NY229&lt;&gt;"", NY229&lt;&gt;"-", NX229="-"),"", IF($H229="","", IF(NX229="nd", "",IF(NX229="&lt;n.a.&gt;", "", IF(NY229="#/MJ", "", IF(NY229="kg/GJ delivered",NX229,IF(NY229="g/MJ delivered",NX229,IF(NY229="kg/MJ delivered",NX229*1000,IF(NY229="mg/MJ delivered",NX229/1000,IF(NY229="g/kg",((NX229)*(1/$I229)*(1/$H229)),IF(NY229="mg/kg",((NX229/1000)*(1/$I229)*(1/$H229)),IF(NY229="mg/MJ delivered",NX229/1000,IF(NY229="-","","Error"))))))))))))))))</f>
        <v/>
      </c>
      <c r="ACN229" s="66" t="str">
        <f t="shared" si="1743"/>
        <v/>
      </c>
      <c r="ACO229" s="66" t="str">
        <f t="shared" si="1707"/>
        <v/>
      </c>
      <c r="ACP229" s="66" t="str">
        <f t="shared" si="1708"/>
        <v/>
      </c>
      <c r="ACQ229" s="66" t="str">
        <f t="shared" si="1709"/>
        <v/>
      </c>
      <c r="ACR229" s="66" t="str">
        <f t="shared" si="1710"/>
        <v/>
      </c>
      <c r="ACS229" s="66" t="str">
        <f t="shared" si="1711"/>
        <v/>
      </c>
      <c r="ACT229" s="66" t="str">
        <f t="shared" si="1712"/>
        <v/>
      </c>
    </row>
    <row r="230" spans="2:774" ht="15.75" customHeight="1" x14ac:dyDescent="0.25">
      <c r="B230" s="66">
        <v>374</v>
      </c>
      <c r="C230" s="66" t="s">
        <v>1243</v>
      </c>
      <c r="D230" s="66" t="s">
        <v>1195</v>
      </c>
      <c r="E230" s="156" t="s">
        <v>1225</v>
      </c>
      <c r="F230" s="66" t="s">
        <v>178</v>
      </c>
      <c r="G230" s="157" t="s">
        <v>490</v>
      </c>
      <c r="H230" s="126">
        <f>'Thermal Efficiency'!$I$5</f>
        <v>0.10133333333333333</v>
      </c>
      <c r="I230" s="130">
        <f>'Heating Values'!D20</f>
        <v>30.053999999999998</v>
      </c>
      <c r="J230" s="66" t="str">
        <f t="shared" si="1320"/>
        <v>Coal Powder, Traditional, CN</v>
      </c>
      <c r="K230" s="161"/>
      <c r="L230" s="161"/>
      <c r="M230" s="161"/>
      <c r="N230" s="161"/>
      <c r="O230" s="66" t="s">
        <v>1188</v>
      </c>
      <c r="P230" s="66" t="str">
        <f t="shared" si="1327"/>
        <v>CN</v>
      </c>
      <c r="Q230" s="66" t="s">
        <v>87</v>
      </c>
      <c r="R230" s="162">
        <v>86</v>
      </c>
      <c r="S230" s="158" t="s">
        <v>523</v>
      </c>
      <c r="T230" s="158" t="s">
        <v>128</v>
      </c>
      <c r="U230" s="158" t="s">
        <v>128</v>
      </c>
      <c r="V230" s="158" t="s">
        <v>128</v>
      </c>
      <c r="W230" s="158" t="s">
        <v>128</v>
      </c>
      <c r="X230" s="158" t="s">
        <v>128</v>
      </c>
      <c r="Y230" s="158" t="s">
        <v>128</v>
      </c>
      <c r="Z230" s="158" t="s">
        <v>128</v>
      </c>
      <c r="AA230" s="158" t="s">
        <v>128</v>
      </c>
      <c r="AB230" s="158" t="s">
        <v>128</v>
      </c>
      <c r="AC230" s="158" t="s">
        <v>128</v>
      </c>
      <c r="AD230" s="158" t="s">
        <v>128</v>
      </c>
      <c r="AE230" s="158" t="s">
        <v>128</v>
      </c>
      <c r="AF230" s="158" t="s">
        <v>128</v>
      </c>
      <c r="AG230" s="158" t="s">
        <v>128</v>
      </c>
      <c r="AH230" s="158" t="s">
        <v>128</v>
      </c>
      <c r="AI230" s="158" t="s">
        <v>128</v>
      </c>
      <c r="AJ230" s="158" t="s">
        <v>128</v>
      </c>
      <c r="AK230" s="158" t="s">
        <v>128</v>
      </c>
      <c r="AL230" s="158" t="s">
        <v>128</v>
      </c>
      <c r="AM230" s="158" t="s">
        <v>128</v>
      </c>
      <c r="AN230" s="158" t="s">
        <v>128</v>
      </c>
      <c r="AO230" s="158" t="s">
        <v>128</v>
      </c>
      <c r="AP230" s="158" t="s">
        <v>128</v>
      </c>
      <c r="AQ230" s="158" t="s">
        <v>128</v>
      </c>
      <c r="AR230" s="158" t="s">
        <v>128</v>
      </c>
      <c r="AS230" s="158" t="s">
        <v>128</v>
      </c>
      <c r="AT230" s="158" t="s">
        <v>128</v>
      </c>
      <c r="AU230" s="158" t="s">
        <v>128</v>
      </c>
      <c r="AV230" s="158" t="s">
        <v>128</v>
      </c>
      <c r="AW230" s="158" t="s">
        <v>128</v>
      </c>
      <c r="AX230" s="158" t="s">
        <v>128</v>
      </c>
      <c r="AY230" s="158" t="s">
        <v>128</v>
      </c>
      <c r="AZ230" s="158" t="s">
        <v>128</v>
      </c>
      <c r="BA230" s="158" t="s">
        <v>128</v>
      </c>
      <c r="BB230" s="158" t="s">
        <v>128</v>
      </c>
      <c r="BC230" s="158" t="s">
        <v>128</v>
      </c>
      <c r="BD230" s="158" t="s">
        <v>128</v>
      </c>
      <c r="BE230" s="158" t="s">
        <v>128</v>
      </c>
      <c r="BF230" s="158" t="s">
        <v>128</v>
      </c>
      <c r="BG230" s="158" t="s">
        <v>128</v>
      </c>
      <c r="BH230" s="158" t="s">
        <v>128</v>
      </c>
      <c r="BI230" s="158" t="s">
        <v>128</v>
      </c>
      <c r="BJ230" s="158" t="s">
        <v>128</v>
      </c>
      <c r="BK230" s="158" t="s">
        <v>128</v>
      </c>
      <c r="BL230" s="158" t="s">
        <v>128</v>
      </c>
      <c r="BM230" s="158" t="s">
        <v>128</v>
      </c>
      <c r="BN230" s="158" t="s">
        <v>128</v>
      </c>
      <c r="BO230" s="158" t="s">
        <v>128</v>
      </c>
      <c r="BP230" s="158" t="s">
        <v>128</v>
      </c>
      <c r="BQ230" s="158" t="s">
        <v>128</v>
      </c>
      <c r="BR230" s="158" t="s">
        <v>128</v>
      </c>
      <c r="BS230" s="158" t="s">
        <v>128</v>
      </c>
      <c r="BT230" s="158" t="s">
        <v>128</v>
      </c>
      <c r="BU230" s="158" t="s">
        <v>128</v>
      </c>
      <c r="BV230" s="158" t="s">
        <v>128</v>
      </c>
      <c r="BW230" s="158" t="s">
        <v>128</v>
      </c>
      <c r="BX230" s="158" t="s">
        <v>128</v>
      </c>
      <c r="BY230" s="158" t="s">
        <v>128</v>
      </c>
      <c r="BZ230" s="158" t="s">
        <v>128</v>
      </c>
      <c r="CA230" s="158" t="s">
        <v>128</v>
      </c>
      <c r="CB230" s="158" t="s">
        <v>128</v>
      </c>
      <c r="CC230" s="158" t="s">
        <v>128</v>
      </c>
      <c r="CD230" s="158" t="s">
        <v>128</v>
      </c>
      <c r="CE230" s="158" t="s">
        <v>128</v>
      </c>
      <c r="CF230" s="158" t="s">
        <v>128</v>
      </c>
      <c r="CG230" s="158" t="s">
        <v>128</v>
      </c>
      <c r="CH230" s="158" t="s">
        <v>128</v>
      </c>
      <c r="CI230" s="158" t="s">
        <v>128</v>
      </c>
      <c r="CJ230" s="158" t="s">
        <v>128</v>
      </c>
      <c r="CK230" s="158" t="s">
        <v>128</v>
      </c>
      <c r="CL230" s="158" t="s">
        <v>128</v>
      </c>
      <c r="CM230" s="158" t="s">
        <v>128</v>
      </c>
      <c r="CN230" s="158" t="s">
        <v>128</v>
      </c>
      <c r="CO230" s="158" t="s">
        <v>128</v>
      </c>
      <c r="CP230" s="158" t="s">
        <v>128</v>
      </c>
      <c r="CQ230" s="158" t="s">
        <v>128</v>
      </c>
      <c r="CR230" s="158" t="s">
        <v>128</v>
      </c>
      <c r="CS230" s="158" t="s">
        <v>128</v>
      </c>
      <c r="CT230" s="158" t="s">
        <v>128</v>
      </c>
      <c r="CU230" s="158" t="s">
        <v>128</v>
      </c>
      <c r="CV230" s="158" t="s">
        <v>128</v>
      </c>
      <c r="CW230" s="158" t="s">
        <v>128</v>
      </c>
      <c r="CX230" s="158" t="s">
        <v>128</v>
      </c>
      <c r="CY230" s="158" t="s">
        <v>128</v>
      </c>
      <c r="CZ230" s="158" t="s">
        <v>128</v>
      </c>
      <c r="DA230" s="158" t="s">
        <v>128</v>
      </c>
      <c r="DB230" s="158" t="s">
        <v>128</v>
      </c>
      <c r="DC230" s="158" t="s">
        <v>128</v>
      </c>
      <c r="DD230" s="158" t="s">
        <v>128</v>
      </c>
      <c r="DE230" s="158" t="s">
        <v>128</v>
      </c>
      <c r="DF230" s="158" t="s">
        <v>128</v>
      </c>
      <c r="DG230" s="158" t="s">
        <v>128</v>
      </c>
      <c r="DH230" s="158" t="s">
        <v>128</v>
      </c>
      <c r="DI230" s="158" t="s">
        <v>128</v>
      </c>
      <c r="DJ230" s="158" t="s">
        <v>128</v>
      </c>
      <c r="DK230" s="158" t="s">
        <v>128</v>
      </c>
      <c r="DL230" s="158" t="s">
        <v>128</v>
      </c>
      <c r="DM230" s="158" t="s">
        <v>128</v>
      </c>
      <c r="DN230" s="158" t="s">
        <v>128</v>
      </c>
      <c r="DO230" s="158" t="s">
        <v>128</v>
      </c>
      <c r="DP230" s="158" t="s">
        <v>128</v>
      </c>
      <c r="DQ230" s="158" t="s">
        <v>128</v>
      </c>
      <c r="DR230" s="158" t="s">
        <v>128</v>
      </c>
      <c r="DS230" s="158" t="s">
        <v>128</v>
      </c>
      <c r="DT230" s="158" t="s">
        <v>128</v>
      </c>
      <c r="DU230" s="158" t="s">
        <v>128</v>
      </c>
      <c r="DV230" s="158" t="s">
        <v>128</v>
      </c>
      <c r="DW230" s="158" t="s">
        <v>128</v>
      </c>
      <c r="DX230" s="158" t="s">
        <v>128</v>
      </c>
      <c r="DY230" s="158" t="s">
        <v>128</v>
      </c>
      <c r="DZ230" s="158" t="s">
        <v>128</v>
      </c>
      <c r="EA230" s="158" t="s">
        <v>128</v>
      </c>
      <c r="EB230" s="158" t="s">
        <v>128</v>
      </c>
      <c r="EC230" s="158" t="s">
        <v>128</v>
      </c>
      <c r="ED230" s="158" t="s">
        <v>128</v>
      </c>
      <c r="EE230" s="158" t="s">
        <v>128</v>
      </c>
      <c r="EF230" s="158" t="s">
        <v>128</v>
      </c>
      <c r="EG230" s="158" t="s">
        <v>128</v>
      </c>
      <c r="EH230" s="158" t="s">
        <v>128</v>
      </c>
      <c r="EI230" s="158" t="s">
        <v>128</v>
      </c>
      <c r="EJ230" s="158" t="s">
        <v>128</v>
      </c>
      <c r="EK230" s="158" t="s">
        <v>128</v>
      </c>
      <c r="EL230" s="158" t="s">
        <v>128</v>
      </c>
      <c r="EM230" s="158" t="s">
        <v>128</v>
      </c>
      <c r="EN230" s="158" t="s">
        <v>128</v>
      </c>
      <c r="EO230" s="158" t="s">
        <v>128</v>
      </c>
      <c r="EP230" s="158" t="s">
        <v>128</v>
      </c>
      <c r="EQ230" s="158" t="s">
        <v>128</v>
      </c>
      <c r="ER230" s="158" t="s">
        <v>128</v>
      </c>
      <c r="ES230" s="158" t="s">
        <v>128</v>
      </c>
      <c r="ET230" s="158" t="s">
        <v>128</v>
      </c>
      <c r="EU230" s="158" t="s">
        <v>128</v>
      </c>
      <c r="EV230" s="158" t="s">
        <v>128</v>
      </c>
      <c r="EW230" s="158" t="s">
        <v>128</v>
      </c>
      <c r="EX230" s="158" t="s">
        <v>128</v>
      </c>
      <c r="EY230" s="158" t="s">
        <v>128</v>
      </c>
      <c r="EZ230" s="158" t="s">
        <v>128</v>
      </c>
      <c r="FA230" s="158" t="s">
        <v>128</v>
      </c>
      <c r="FB230" s="158" t="s">
        <v>128</v>
      </c>
      <c r="FC230" s="158" t="s">
        <v>128</v>
      </c>
      <c r="FD230" s="158" t="s">
        <v>128</v>
      </c>
      <c r="FE230" s="158" t="s">
        <v>128</v>
      </c>
      <c r="FF230" s="158" t="s">
        <v>128</v>
      </c>
      <c r="FG230" s="158" t="s">
        <v>128</v>
      </c>
      <c r="FH230" s="158" t="s">
        <v>128</v>
      </c>
      <c r="FI230" s="158" t="s">
        <v>128</v>
      </c>
      <c r="FJ230" s="158" t="s">
        <v>128</v>
      </c>
      <c r="FK230" s="158" t="s">
        <v>128</v>
      </c>
      <c r="FL230" s="158" t="s">
        <v>128</v>
      </c>
      <c r="FM230" s="158" t="s">
        <v>128</v>
      </c>
      <c r="FN230" s="158" t="s">
        <v>128</v>
      </c>
      <c r="FO230" s="158" t="s">
        <v>128</v>
      </c>
      <c r="FP230" s="158" t="s">
        <v>128</v>
      </c>
      <c r="FQ230" s="158" t="s">
        <v>128</v>
      </c>
      <c r="FR230" s="158" t="s">
        <v>128</v>
      </c>
      <c r="FS230" s="158" t="s">
        <v>128</v>
      </c>
      <c r="FT230" s="158" t="s">
        <v>128</v>
      </c>
      <c r="FU230" s="158" t="s">
        <v>128</v>
      </c>
      <c r="FV230" s="158" t="s">
        <v>128</v>
      </c>
      <c r="FW230" s="158" t="s">
        <v>128</v>
      </c>
      <c r="FX230" s="158" t="s">
        <v>128</v>
      </c>
      <c r="FY230" s="158" t="s">
        <v>128</v>
      </c>
      <c r="FZ230" s="158" t="s">
        <v>128</v>
      </c>
      <c r="GA230" s="158" t="s">
        <v>128</v>
      </c>
      <c r="GB230" s="158" t="s">
        <v>128</v>
      </c>
      <c r="GC230" s="158" t="s">
        <v>128</v>
      </c>
      <c r="GD230" s="158" t="s">
        <v>128</v>
      </c>
      <c r="GE230" s="158" t="s">
        <v>128</v>
      </c>
      <c r="GF230" s="158" t="s">
        <v>128</v>
      </c>
      <c r="GG230" s="158" t="s">
        <v>128</v>
      </c>
      <c r="GH230" s="158" t="s">
        <v>128</v>
      </c>
      <c r="GI230" s="158" t="s">
        <v>128</v>
      </c>
      <c r="GJ230" s="158" t="s">
        <v>128</v>
      </c>
      <c r="GK230" s="158" t="s">
        <v>128</v>
      </c>
      <c r="GL230" s="158" t="s">
        <v>128</v>
      </c>
      <c r="GM230" s="158" t="s">
        <v>128</v>
      </c>
      <c r="GN230" s="158" t="s">
        <v>128</v>
      </c>
      <c r="GO230" s="158" t="s">
        <v>128</v>
      </c>
      <c r="GP230" s="158" t="s">
        <v>128</v>
      </c>
      <c r="GQ230" s="158" t="s">
        <v>128</v>
      </c>
      <c r="GR230" s="158" t="s">
        <v>128</v>
      </c>
      <c r="GS230" s="158" t="s">
        <v>128</v>
      </c>
      <c r="GT230" s="158" t="s">
        <v>128</v>
      </c>
      <c r="GU230" s="158" t="s">
        <v>128</v>
      </c>
      <c r="GV230" s="158" t="s">
        <v>128</v>
      </c>
      <c r="GW230" s="158" t="s">
        <v>128</v>
      </c>
      <c r="GX230" s="158" t="s">
        <v>128</v>
      </c>
      <c r="GY230" s="158" t="s">
        <v>128</v>
      </c>
      <c r="GZ230" s="158" t="s">
        <v>128</v>
      </c>
      <c r="HA230" s="158" t="s">
        <v>128</v>
      </c>
      <c r="HB230" s="158" t="s">
        <v>128</v>
      </c>
      <c r="HC230" s="158" t="s">
        <v>128</v>
      </c>
      <c r="HD230" s="158" t="s">
        <v>128</v>
      </c>
      <c r="HE230" s="158" t="s">
        <v>128</v>
      </c>
      <c r="HF230" s="158" t="s">
        <v>128</v>
      </c>
      <c r="HG230" s="158" t="s">
        <v>128</v>
      </c>
      <c r="HH230" s="158" t="s">
        <v>128</v>
      </c>
      <c r="HI230" s="158" t="s">
        <v>128</v>
      </c>
      <c r="HJ230" s="158" t="s">
        <v>128</v>
      </c>
      <c r="HK230" s="158" t="s">
        <v>128</v>
      </c>
      <c r="HL230" s="158" t="s">
        <v>128</v>
      </c>
      <c r="HM230" s="158" t="s">
        <v>128</v>
      </c>
      <c r="HN230" s="158" t="s">
        <v>128</v>
      </c>
      <c r="HO230" s="158" t="s">
        <v>128</v>
      </c>
      <c r="HP230" s="158" t="s">
        <v>128</v>
      </c>
      <c r="HQ230" s="158" t="s">
        <v>128</v>
      </c>
      <c r="HR230" s="158" t="s">
        <v>128</v>
      </c>
      <c r="HS230" s="158" t="s">
        <v>128</v>
      </c>
      <c r="HT230" s="158" t="s">
        <v>128</v>
      </c>
      <c r="HU230" s="158" t="s">
        <v>128</v>
      </c>
      <c r="HV230" s="158" t="s">
        <v>128</v>
      </c>
      <c r="HW230" s="158" t="s">
        <v>128</v>
      </c>
      <c r="HX230" s="158" t="s">
        <v>128</v>
      </c>
      <c r="HY230" s="158" t="s">
        <v>128</v>
      </c>
      <c r="HZ230" s="158" t="s">
        <v>128</v>
      </c>
      <c r="IA230" s="158" t="s">
        <v>128</v>
      </c>
      <c r="IB230" s="158" t="s">
        <v>128</v>
      </c>
      <c r="IC230" s="158" t="s">
        <v>128</v>
      </c>
      <c r="ID230" s="158" t="s">
        <v>128</v>
      </c>
      <c r="IE230" s="158" t="s">
        <v>128</v>
      </c>
      <c r="IF230" s="158" t="s">
        <v>128</v>
      </c>
      <c r="IG230" s="158" t="s">
        <v>128</v>
      </c>
      <c r="IH230" s="158" t="s">
        <v>128</v>
      </c>
      <c r="II230" s="158" t="s">
        <v>128</v>
      </c>
      <c r="IJ230" s="158" t="s">
        <v>128</v>
      </c>
      <c r="IK230" s="158" t="s">
        <v>128</v>
      </c>
      <c r="IL230" s="158" t="s">
        <v>128</v>
      </c>
      <c r="IM230" s="158" t="s">
        <v>128</v>
      </c>
      <c r="IN230" s="158" t="s">
        <v>128</v>
      </c>
      <c r="IO230" s="158" t="s">
        <v>128</v>
      </c>
      <c r="IP230" s="158" t="s">
        <v>128</v>
      </c>
      <c r="IQ230" s="158" t="s">
        <v>128</v>
      </c>
      <c r="IR230" s="158" t="s">
        <v>128</v>
      </c>
      <c r="IS230" s="158" t="s">
        <v>128</v>
      </c>
      <c r="IT230" s="158" t="s">
        <v>128</v>
      </c>
      <c r="IU230" s="158" t="s">
        <v>128</v>
      </c>
      <c r="IV230" s="158" t="s">
        <v>128</v>
      </c>
      <c r="IW230" s="158" t="s">
        <v>128</v>
      </c>
      <c r="IX230" s="158" t="s">
        <v>128</v>
      </c>
      <c r="IY230" s="158" t="s">
        <v>128</v>
      </c>
      <c r="IZ230" s="158" t="s">
        <v>128</v>
      </c>
      <c r="JA230" s="158" t="s">
        <v>128</v>
      </c>
      <c r="JB230" s="158" t="s">
        <v>128</v>
      </c>
      <c r="JC230" s="158" t="s">
        <v>128</v>
      </c>
      <c r="JD230" s="158" t="s">
        <v>128</v>
      </c>
      <c r="JE230" s="158" t="s">
        <v>128</v>
      </c>
      <c r="JF230" s="158" t="s">
        <v>128</v>
      </c>
      <c r="JG230" s="158" t="s">
        <v>128</v>
      </c>
      <c r="JH230" s="158" t="s">
        <v>128</v>
      </c>
      <c r="JI230" s="158" t="s">
        <v>128</v>
      </c>
      <c r="JJ230" s="158" t="s">
        <v>128</v>
      </c>
      <c r="JK230" s="158" t="s">
        <v>128</v>
      </c>
      <c r="JL230" s="158" t="s">
        <v>128</v>
      </c>
      <c r="JM230" s="158" t="s">
        <v>128</v>
      </c>
      <c r="JN230" s="158" t="s">
        <v>128</v>
      </c>
      <c r="JO230" s="158" t="s">
        <v>128</v>
      </c>
      <c r="JP230" s="158" t="s">
        <v>128</v>
      </c>
      <c r="JQ230" s="158" t="s">
        <v>128</v>
      </c>
      <c r="JR230" s="158" t="s">
        <v>128</v>
      </c>
      <c r="JS230" s="158" t="s">
        <v>128</v>
      </c>
      <c r="JT230" s="158" t="s">
        <v>128</v>
      </c>
      <c r="JU230" s="158" t="s">
        <v>128</v>
      </c>
      <c r="JV230" s="158" t="s">
        <v>128</v>
      </c>
      <c r="JW230" s="158" t="s">
        <v>128</v>
      </c>
      <c r="JX230" s="158" t="s">
        <v>128</v>
      </c>
      <c r="JY230" s="158" t="s">
        <v>128</v>
      </c>
      <c r="JZ230" s="158" t="s">
        <v>128</v>
      </c>
      <c r="KA230" s="158" t="s">
        <v>128</v>
      </c>
      <c r="KB230" s="158" t="s">
        <v>128</v>
      </c>
      <c r="KC230" s="158" t="s">
        <v>128</v>
      </c>
      <c r="KD230" s="158" t="s">
        <v>128</v>
      </c>
      <c r="KE230" s="158" t="s">
        <v>128</v>
      </c>
      <c r="KF230" s="158" t="s">
        <v>128</v>
      </c>
      <c r="KG230" s="158" t="s">
        <v>128</v>
      </c>
      <c r="KH230" s="158" t="s">
        <v>128</v>
      </c>
      <c r="KI230" s="158" t="s">
        <v>128</v>
      </c>
      <c r="KJ230" s="158" t="s">
        <v>128</v>
      </c>
      <c r="KK230" s="158" t="s">
        <v>128</v>
      </c>
      <c r="KL230" s="158" t="s">
        <v>128</v>
      </c>
      <c r="KM230" s="158" t="s">
        <v>128</v>
      </c>
      <c r="KN230" s="158" t="s">
        <v>128</v>
      </c>
      <c r="KO230" s="158" t="s">
        <v>128</v>
      </c>
      <c r="KP230" s="158" t="s">
        <v>128</v>
      </c>
      <c r="KQ230" s="158" t="s">
        <v>128</v>
      </c>
      <c r="KR230" s="158" t="s">
        <v>128</v>
      </c>
      <c r="KS230" s="158" t="s">
        <v>128</v>
      </c>
      <c r="KT230" s="158" t="s">
        <v>128</v>
      </c>
      <c r="KU230" s="158" t="s">
        <v>128</v>
      </c>
      <c r="KV230" s="158" t="s">
        <v>128</v>
      </c>
      <c r="KW230" s="158" t="s">
        <v>128</v>
      </c>
      <c r="KX230" s="158" t="s">
        <v>128</v>
      </c>
      <c r="KY230" s="158" t="s">
        <v>128</v>
      </c>
      <c r="KZ230" s="158" t="s">
        <v>128</v>
      </c>
      <c r="LA230" s="158" t="s">
        <v>128</v>
      </c>
      <c r="LB230" s="158" t="s">
        <v>128</v>
      </c>
      <c r="LC230" s="158" t="s">
        <v>128</v>
      </c>
      <c r="LD230" s="158" t="s">
        <v>128</v>
      </c>
      <c r="LE230" s="158" t="s">
        <v>128</v>
      </c>
      <c r="LF230" s="158" t="s">
        <v>128</v>
      </c>
      <c r="LG230" s="158" t="s">
        <v>128</v>
      </c>
      <c r="LH230" s="158" t="s">
        <v>128</v>
      </c>
      <c r="LI230" s="158" t="s">
        <v>128</v>
      </c>
      <c r="LJ230" s="158" t="s">
        <v>128</v>
      </c>
      <c r="LK230" s="158" t="s">
        <v>128</v>
      </c>
      <c r="LL230" s="158" t="s">
        <v>128</v>
      </c>
      <c r="LM230" s="158" t="s">
        <v>128</v>
      </c>
      <c r="LN230" s="158" t="s">
        <v>128</v>
      </c>
      <c r="LO230" s="158" t="s">
        <v>128</v>
      </c>
      <c r="LP230" s="158" t="s">
        <v>128</v>
      </c>
      <c r="LQ230" s="158" t="s">
        <v>128</v>
      </c>
      <c r="LR230" s="158" t="s">
        <v>128</v>
      </c>
      <c r="LS230" s="158" t="s">
        <v>128</v>
      </c>
      <c r="LT230" s="158" t="s">
        <v>128</v>
      </c>
      <c r="LU230" s="158" t="s">
        <v>128</v>
      </c>
      <c r="LV230" s="158" t="s">
        <v>128</v>
      </c>
      <c r="LW230" s="158" t="s">
        <v>128</v>
      </c>
      <c r="LX230" s="158" t="s">
        <v>128</v>
      </c>
      <c r="LY230" s="158" t="s">
        <v>128</v>
      </c>
      <c r="LZ230" s="158" t="s">
        <v>128</v>
      </c>
      <c r="MA230" s="158" t="s">
        <v>128</v>
      </c>
      <c r="MB230" s="158" t="s">
        <v>128</v>
      </c>
      <c r="MC230" s="158" t="s">
        <v>128</v>
      </c>
      <c r="MD230" s="158" t="s">
        <v>128</v>
      </c>
      <c r="ME230" s="158" t="s">
        <v>128</v>
      </c>
      <c r="MF230" s="158" t="s">
        <v>128</v>
      </c>
      <c r="MG230" s="158" t="s">
        <v>128</v>
      </c>
      <c r="MH230" s="158" t="s">
        <v>128</v>
      </c>
      <c r="MI230" s="158" t="s">
        <v>128</v>
      </c>
      <c r="MJ230" s="158" t="s">
        <v>128</v>
      </c>
      <c r="MK230" s="158" t="s">
        <v>128</v>
      </c>
      <c r="ML230" s="158" t="s">
        <v>128</v>
      </c>
      <c r="MM230" s="158" t="s">
        <v>128</v>
      </c>
      <c r="MN230" s="158" t="s">
        <v>128</v>
      </c>
      <c r="MO230" s="158" t="s">
        <v>128</v>
      </c>
      <c r="MP230" s="158" t="s">
        <v>128</v>
      </c>
      <c r="MQ230" s="158" t="s">
        <v>128</v>
      </c>
      <c r="MR230" s="158" t="s">
        <v>128</v>
      </c>
      <c r="MS230" s="158" t="s">
        <v>128</v>
      </c>
      <c r="MT230" s="158" t="s">
        <v>128</v>
      </c>
      <c r="MU230" s="158" t="s">
        <v>128</v>
      </c>
      <c r="MV230" s="158" t="s">
        <v>128</v>
      </c>
      <c r="MW230" s="158" t="s">
        <v>128</v>
      </c>
      <c r="MX230" s="158" t="s">
        <v>128</v>
      </c>
      <c r="MY230" s="158" t="s">
        <v>128</v>
      </c>
      <c r="MZ230" s="158" t="s">
        <v>128</v>
      </c>
      <c r="NA230" s="158" t="s">
        <v>128</v>
      </c>
      <c r="NB230" s="158" t="s">
        <v>128</v>
      </c>
      <c r="NC230" s="158" t="s">
        <v>128</v>
      </c>
      <c r="ND230" s="158" t="s">
        <v>128</v>
      </c>
      <c r="NE230" s="158" t="s">
        <v>128</v>
      </c>
      <c r="NF230" s="158" t="s">
        <v>128</v>
      </c>
      <c r="NG230" s="158" t="s">
        <v>128</v>
      </c>
      <c r="NH230" s="158" t="s">
        <v>128</v>
      </c>
      <c r="NI230" s="158" t="s">
        <v>128</v>
      </c>
      <c r="NJ230" s="158" t="s">
        <v>128</v>
      </c>
      <c r="NK230" s="158" t="s">
        <v>128</v>
      </c>
      <c r="NL230" s="158" t="s">
        <v>128</v>
      </c>
      <c r="NM230" s="158" t="s">
        <v>128</v>
      </c>
      <c r="NN230" s="158" t="s">
        <v>128</v>
      </c>
      <c r="NO230" s="158" t="s">
        <v>128</v>
      </c>
      <c r="NP230" s="158" t="s">
        <v>128</v>
      </c>
      <c r="NQ230" s="158" t="s">
        <v>128</v>
      </c>
      <c r="NR230" s="158" t="s">
        <v>128</v>
      </c>
      <c r="NS230" s="158" t="s">
        <v>128</v>
      </c>
      <c r="NT230" s="158" t="s">
        <v>128</v>
      </c>
      <c r="NU230" s="158" t="s">
        <v>128</v>
      </c>
      <c r="NV230" s="158" t="s">
        <v>128</v>
      </c>
      <c r="NW230" s="158" t="s">
        <v>128</v>
      </c>
      <c r="NX230" s="158" t="s">
        <v>128</v>
      </c>
      <c r="NY230" s="158" t="s">
        <v>128</v>
      </c>
      <c r="NZ230" s="158" t="s">
        <v>128</v>
      </c>
      <c r="OA230" s="158" t="s">
        <v>128</v>
      </c>
      <c r="OB230" s="158" t="s">
        <v>128</v>
      </c>
      <c r="OC230" s="158" t="s">
        <v>128</v>
      </c>
      <c r="OD230" s="158" t="s">
        <v>128</v>
      </c>
      <c r="OE230" s="170" t="s">
        <v>128</v>
      </c>
      <c r="OF230" s="181"/>
      <c r="OG230" s="174">
        <f t="shared" si="1336"/>
        <v>28.238644124785914</v>
      </c>
      <c r="OH230" s="66" t="str">
        <f t="shared" si="1337"/>
        <v>kg/GJ delivered</v>
      </c>
      <c r="OI230" s="66" t="str">
        <f t="shared" si="1338"/>
        <v/>
      </c>
      <c r="OJ230" s="66" t="str">
        <f t="shared" si="1339"/>
        <v/>
      </c>
      <c r="OK230" s="66" t="str">
        <f t="shared" si="1340"/>
        <v/>
      </c>
      <c r="OL230" s="66" t="str">
        <f t="shared" si="1341"/>
        <v/>
      </c>
      <c r="OM230" s="66" t="str">
        <f t="shared" si="1342"/>
        <v/>
      </c>
      <c r="ON230" s="66" t="str">
        <f t="shared" si="1343"/>
        <v/>
      </c>
      <c r="OO230" s="66" t="str">
        <f t="shared" si="1344"/>
        <v/>
      </c>
      <c r="OP230" s="66" t="str">
        <f t="shared" si="1345"/>
        <v/>
      </c>
      <c r="OQ230" s="66" t="str">
        <f t="shared" si="1346"/>
        <v/>
      </c>
      <c r="OR230" s="66" t="str">
        <f t="shared" si="1347"/>
        <v/>
      </c>
      <c r="OS230" s="66" t="str">
        <f t="shared" si="1348"/>
        <v/>
      </c>
      <c r="OT230" s="66" t="str">
        <f t="shared" si="1349"/>
        <v/>
      </c>
      <c r="OU230" s="66" t="str">
        <f t="shared" si="1350"/>
        <v/>
      </c>
      <c r="OV230" s="66" t="str">
        <f t="shared" si="1351"/>
        <v/>
      </c>
      <c r="OW230" s="66" t="str">
        <f t="shared" si="1352"/>
        <v/>
      </c>
      <c r="OX230" s="66" t="str">
        <f t="shared" si="1353"/>
        <v/>
      </c>
      <c r="OY230" s="66" t="str">
        <f t="shared" si="1354"/>
        <v/>
      </c>
      <c r="OZ230" s="66" t="str">
        <f t="shared" si="1355"/>
        <v/>
      </c>
      <c r="PA230" s="66" t="str">
        <f t="shared" si="1356"/>
        <v/>
      </c>
      <c r="PB230" s="66" t="str">
        <f t="shared" si="1357"/>
        <v/>
      </c>
      <c r="PC230" s="66" t="str">
        <f t="shared" si="1358"/>
        <v/>
      </c>
      <c r="PD230" s="66" t="str">
        <f t="shared" si="1359"/>
        <v/>
      </c>
      <c r="PE230" s="66" t="str">
        <f t="shared" si="1360"/>
        <v/>
      </c>
      <c r="PF230" s="66" t="str">
        <f t="shared" si="1361"/>
        <v/>
      </c>
      <c r="PG230" s="66" t="str">
        <f t="shared" si="1362"/>
        <v/>
      </c>
      <c r="PH230" s="66" t="str">
        <f t="shared" si="1363"/>
        <v/>
      </c>
      <c r="PI230" s="66" t="str">
        <f t="shared" si="1364"/>
        <v/>
      </c>
      <c r="PJ230" s="66" t="str">
        <f t="shared" si="1365"/>
        <v/>
      </c>
      <c r="PK230" s="66" t="str">
        <f t="shared" si="1366"/>
        <v/>
      </c>
      <c r="PL230" s="66" t="str">
        <f t="shared" si="1367"/>
        <v/>
      </c>
      <c r="PM230" s="66" t="str">
        <f t="shared" si="1368"/>
        <v/>
      </c>
      <c r="PN230" s="66" t="str">
        <f t="shared" si="1369"/>
        <v/>
      </c>
      <c r="PO230" s="66" t="str">
        <f t="shared" si="1370"/>
        <v/>
      </c>
      <c r="PP230" s="66" t="str">
        <f t="shared" si="1371"/>
        <v/>
      </c>
      <c r="PQ230" s="66" t="str">
        <f t="shared" si="1372"/>
        <v/>
      </c>
      <c r="PR230" s="66" t="str">
        <f t="shared" si="1373"/>
        <v/>
      </c>
      <c r="PS230" s="66" t="str">
        <f t="shared" si="1374"/>
        <v/>
      </c>
      <c r="PT230" s="66" t="str">
        <f t="shared" si="1375"/>
        <v/>
      </c>
      <c r="PU230" s="66" t="str">
        <f t="shared" si="1376"/>
        <v/>
      </c>
      <c r="PV230" s="66" t="str">
        <f t="shared" si="1377"/>
        <v/>
      </c>
      <c r="PW230" s="66" t="str">
        <f t="shared" si="1378"/>
        <v/>
      </c>
      <c r="PX230" s="66" t="str">
        <f t="shared" si="1379"/>
        <v/>
      </c>
      <c r="PY230" s="66" t="str">
        <f t="shared" si="1380"/>
        <v/>
      </c>
      <c r="PZ230" s="66" t="str">
        <f t="shared" si="1381"/>
        <v/>
      </c>
      <c r="QA230" s="66" t="str">
        <f t="shared" si="1382"/>
        <v/>
      </c>
      <c r="QB230" s="66" t="str">
        <f t="shared" si="1383"/>
        <v/>
      </c>
      <c r="QC230" s="66" t="str">
        <f t="shared" si="1384"/>
        <v/>
      </c>
      <c r="QD230" s="66" t="str">
        <f t="shared" si="1385"/>
        <v/>
      </c>
      <c r="QE230" s="66" t="str">
        <f t="shared" si="1386"/>
        <v/>
      </c>
      <c r="QF230" s="66" t="str">
        <f t="shared" si="1387"/>
        <v/>
      </c>
      <c r="QG230" s="66" t="str">
        <f t="shared" si="1388"/>
        <v/>
      </c>
      <c r="QH230" s="66" t="str">
        <f t="shared" si="1389"/>
        <v/>
      </c>
      <c r="QI230" s="66" t="str">
        <f t="shared" si="1390"/>
        <v/>
      </c>
      <c r="QJ230" s="66" t="str">
        <f t="shared" si="1391"/>
        <v/>
      </c>
      <c r="QK230" s="66" t="str">
        <f t="shared" si="1392"/>
        <v/>
      </c>
      <c r="QL230" s="66" t="str">
        <f t="shared" si="1393"/>
        <v/>
      </c>
      <c r="QM230" s="66" t="str">
        <f t="shared" si="1394"/>
        <v/>
      </c>
      <c r="QN230" s="66" t="str">
        <f t="shared" si="1395"/>
        <v/>
      </c>
      <c r="QO230" s="66" t="str">
        <f t="shared" si="1396"/>
        <v/>
      </c>
      <c r="QP230" s="66" t="str">
        <f t="shared" si="1397"/>
        <v/>
      </c>
      <c r="QQ230" s="66" t="str">
        <f t="shared" si="1398"/>
        <v/>
      </c>
      <c r="QR230" s="66" t="str">
        <f t="shared" si="1399"/>
        <v/>
      </c>
      <c r="QS230" s="66" t="str">
        <f t="shared" si="1400"/>
        <v/>
      </c>
      <c r="QT230" s="66" t="str">
        <f t="shared" si="1401"/>
        <v/>
      </c>
      <c r="QU230" s="66" t="str">
        <f t="shared" si="1402"/>
        <v/>
      </c>
      <c r="QV230" s="66" t="str">
        <f t="shared" si="1403"/>
        <v/>
      </c>
      <c r="QW230" s="66" t="str">
        <f t="shared" si="1404"/>
        <v/>
      </c>
      <c r="QX230" s="66" t="str">
        <f t="shared" si="1405"/>
        <v/>
      </c>
      <c r="QY230" s="66" t="str">
        <f t="shared" si="1406"/>
        <v/>
      </c>
      <c r="QZ230" s="66" t="str">
        <f t="shared" si="1407"/>
        <v/>
      </c>
      <c r="RA230" s="66" t="str">
        <f t="shared" si="1408"/>
        <v/>
      </c>
      <c r="RB230" s="66" t="str">
        <f t="shared" si="1409"/>
        <v/>
      </c>
      <c r="RC230" s="66" t="str">
        <f t="shared" si="1410"/>
        <v/>
      </c>
      <c r="RD230" s="66" t="str">
        <f t="shared" si="1411"/>
        <v/>
      </c>
      <c r="RE230" s="66" t="str">
        <f t="shared" si="1412"/>
        <v/>
      </c>
      <c r="RF230" s="66" t="str">
        <f t="shared" si="1413"/>
        <v/>
      </c>
      <c r="RG230" s="66" t="str">
        <f t="shared" si="1414"/>
        <v/>
      </c>
      <c r="RH230" s="66" t="str">
        <f t="shared" si="1415"/>
        <v/>
      </c>
      <c r="RI230" s="66" t="str">
        <f t="shared" si="1416"/>
        <v/>
      </c>
      <c r="RJ230" s="66" t="str">
        <f t="shared" si="1417"/>
        <v/>
      </c>
      <c r="RK230" s="66" t="str">
        <f t="shared" si="1418"/>
        <v/>
      </c>
      <c r="RL230" s="66" t="str">
        <f t="shared" si="1419"/>
        <v/>
      </c>
      <c r="RM230" s="66" t="str">
        <f t="shared" si="1420"/>
        <v/>
      </c>
      <c r="RN230" s="66" t="str">
        <f t="shared" si="1421"/>
        <v/>
      </c>
      <c r="RO230" s="66" t="str">
        <f t="shared" si="1422"/>
        <v/>
      </c>
      <c r="RP230" s="66" t="str">
        <f t="shared" si="1423"/>
        <v/>
      </c>
      <c r="RQ230" s="66" t="str">
        <f t="shared" si="1424"/>
        <v/>
      </c>
      <c r="RR230" s="66" t="str">
        <f t="shared" si="1425"/>
        <v/>
      </c>
      <c r="RS230" s="66" t="str">
        <f t="shared" si="1426"/>
        <v/>
      </c>
      <c r="RT230" s="66" t="str">
        <f t="shared" si="1427"/>
        <v/>
      </c>
      <c r="RU230" s="66" t="str">
        <f t="shared" si="1428"/>
        <v/>
      </c>
      <c r="RV230" s="66" t="str">
        <f t="shared" si="1429"/>
        <v/>
      </c>
      <c r="RW230" s="66" t="str">
        <f t="shared" si="1430"/>
        <v/>
      </c>
      <c r="RX230" s="66" t="str">
        <f t="shared" si="1431"/>
        <v/>
      </c>
      <c r="RY230" s="66" t="str">
        <f t="shared" si="1432"/>
        <v/>
      </c>
      <c r="RZ230" s="66" t="str">
        <f t="shared" si="1433"/>
        <v/>
      </c>
      <c r="SA230" s="66" t="str">
        <f t="shared" si="1434"/>
        <v/>
      </c>
      <c r="SB230" s="66" t="str">
        <f t="shared" si="1435"/>
        <v/>
      </c>
      <c r="SC230" s="66" t="str">
        <f t="shared" si="1436"/>
        <v/>
      </c>
      <c r="SD230" s="66" t="str">
        <f t="shared" si="1437"/>
        <v/>
      </c>
      <c r="SE230" s="66" t="str">
        <f t="shared" si="1438"/>
        <v/>
      </c>
      <c r="SF230" s="66" t="str">
        <f t="shared" si="1439"/>
        <v/>
      </c>
      <c r="SG230" s="66" t="str">
        <f t="shared" si="1440"/>
        <v/>
      </c>
      <c r="SH230" s="66" t="str">
        <f t="shared" si="1441"/>
        <v/>
      </c>
      <c r="SI230" s="66" t="str">
        <f t="shared" si="1442"/>
        <v/>
      </c>
      <c r="SJ230" s="66" t="str">
        <f t="shared" si="1443"/>
        <v/>
      </c>
      <c r="SK230" s="66" t="str">
        <f t="shared" si="1444"/>
        <v/>
      </c>
      <c r="SL230" s="66" t="str">
        <f t="shared" si="1445"/>
        <v/>
      </c>
      <c r="SM230" s="66" t="str">
        <f t="shared" si="1446"/>
        <v/>
      </c>
      <c r="SN230" s="66" t="str">
        <f t="shared" si="1447"/>
        <v/>
      </c>
      <c r="SO230" s="66" t="str">
        <f t="shared" si="1448"/>
        <v/>
      </c>
      <c r="SP230" s="66" t="str">
        <f t="shared" si="1449"/>
        <v/>
      </c>
      <c r="SQ230" s="66" t="str">
        <f t="shared" si="1450"/>
        <v/>
      </c>
      <c r="SR230" s="66" t="str">
        <f t="shared" si="1451"/>
        <v/>
      </c>
      <c r="SS230" s="66" t="str">
        <f t="shared" si="1452"/>
        <v/>
      </c>
      <c r="ST230" s="66" t="str">
        <f t="shared" si="1453"/>
        <v/>
      </c>
      <c r="SU230" s="66" t="str">
        <f t="shared" si="1454"/>
        <v/>
      </c>
      <c r="SV230" s="66" t="str">
        <f t="shared" si="1455"/>
        <v/>
      </c>
      <c r="SW230" s="66" t="str">
        <f t="shared" si="1456"/>
        <v/>
      </c>
      <c r="SX230" s="66" t="str">
        <f t="shared" si="1457"/>
        <v/>
      </c>
      <c r="SY230" s="66" t="str">
        <f t="shared" si="1458"/>
        <v/>
      </c>
      <c r="SZ230" s="66" t="str">
        <f t="shared" si="1459"/>
        <v/>
      </c>
      <c r="TA230" s="66" t="str">
        <f t="shared" si="1460"/>
        <v/>
      </c>
      <c r="TB230" s="66" t="str">
        <f t="shared" si="1461"/>
        <v/>
      </c>
      <c r="TC230" s="66" t="str">
        <f t="shared" si="1462"/>
        <v/>
      </c>
      <c r="TD230" s="66" t="str">
        <f t="shared" si="1463"/>
        <v/>
      </c>
      <c r="TE230" s="66" t="str">
        <f t="shared" si="1464"/>
        <v/>
      </c>
      <c r="TF230" s="66" t="str">
        <f t="shared" si="1465"/>
        <v/>
      </c>
      <c r="TG230" s="66" t="str">
        <f t="shared" si="1466"/>
        <v/>
      </c>
      <c r="TH230" s="66" t="str">
        <f t="shared" si="1467"/>
        <v/>
      </c>
      <c r="TI230" s="66" t="str">
        <f t="shared" si="1468"/>
        <v/>
      </c>
      <c r="TJ230" s="66" t="str">
        <f t="shared" si="1469"/>
        <v/>
      </c>
      <c r="TK230" s="66" t="str">
        <f t="shared" si="1470"/>
        <v/>
      </c>
      <c r="TL230" s="66" t="str">
        <f t="shared" si="1471"/>
        <v/>
      </c>
      <c r="TM230" s="66" t="str">
        <f t="shared" si="1472"/>
        <v/>
      </c>
      <c r="TN230" s="66" t="str">
        <f t="shared" si="1473"/>
        <v/>
      </c>
      <c r="TO230" s="66" t="str">
        <f t="shared" si="1474"/>
        <v/>
      </c>
      <c r="TP230" s="66" t="str">
        <f t="shared" si="1475"/>
        <v/>
      </c>
      <c r="TQ230" s="66" t="str">
        <f t="shared" si="1476"/>
        <v/>
      </c>
      <c r="TR230" s="66" t="str">
        <f t="shared" si="1477"/>
        <v/>
      </c>
      <c r="TS230" s="66" t="str">
        <f t="shared" si="1478"/>
        <v/>
      </c>
      <c r="TT230" s="66" t="str">
        <f t="shared" si="1479"/>
        <v/>
      </c>
      <c r="TU230" s="66" t="str">
        <f t="shared" si="1480"/>
        <v/>
      </c>
      <c r="TV230" s="66" t="str">
        <f t="shared" si="1481"/>
        <v/>
      </c>
      <c r="TW230" s="66" t="str">
        <f t="shared" si="1482"/>
        <v/>
      </c>
      <c r="TX230" s="66" t="str">
        <f t="shared" si="1483"/>
        <v/>
      </c>
      <c r="TY230" s="66" t="str">
        <f t="shared" si="1484"/>
        <v/>
      </c>
      <c r="TZ230" s="66" t="str">
        <f t="shared" si="1485"/>
        <v/>
      </c>
      <c r="UA230" s="66" t="str">
        <f t="shared" si="1486"/>
        <v/>
      </c>
      <c r="UB230" s="66" t="str">
        <f t="shared" si="1487"/>
        <v/>
      </c>
      <c r="UC230" s="66" t="str">
        <f t="shared" si="1488"/>
        <v/>
      </c>
      <c r="UD230" s="66" t="str">
        <f t="shared" si="1489"/>
        <v/>
      </c>
      <c r="UE230" s="66" t="str">
        <f t="shared" si="1490"/>
        <v/>
      </c>
      <c r="UF230" s="66" t="str">
        <f t="shared" si="1491"/>
        <v/>
      </c>
      <c r="UG230" s="66" t="str">
        <f t="shared" si="1492"/>
        <v/>
      </c>
      <c r="UH230" s="66" t="str">
        <f t="shared" si="1493"/>
        <v/>
      </c>
      <c r="UI230" s="66" t="str">
        <f t="shared" si="1494"/>
        <v/>
      </c>
      <c r="UJ230" s="66" t="str">
        <f t="shared" si="1495"/>
        <v/>
      </c>
      <c r="UK230" s="66" t="str">
        <f t="shared" si="1496"/>
        <v/>
      </c>
      <c r="UL230" s="66" t="str">
        <f t="shared" si="1497"/>
        <v/>
      </c>
      <c r="UM230" s="66" t="str">
        <f t="shared" si="1498"/>
        <v/>
      </c>
      <c r="UN230" s="66" t="str">
        <f t="shared" si="1499"/>
        <v/>
      </c>
      <c r="UO230" s="66" t="str">
        <f t="shared" si="1500"/>
        <v/>
      </c>
      <c r="UP230" s="66" t="str">
        <f t="shared" si="1501"/>
        <v/>
      </c>
      <c r="UQ230" s="66" t="str">
        <f t="shared" si="1502"/>
        <v/>
      </c>
      <c r="UR230" s="66" t="str">
        <f t="shared" si="1503"/>
        <v/>
      </c>
      <c r="US230" s="66" t="str">
        <f t="shared" si="1504"/>
        <v/>
      </c>
      <c r="UT230" s="66" t="str">
        <f t="shared" si="1505"/>
        <v/>
      </c>
      <c r="UU230" s="66" t="str">
        <f t="shared" si="1506"/>
        <v/>
      </c>
      <c r="UV230" s="66" t="str">
        <f t="shared" si="1507"/>
        <v/>
      </c>
      <c r="UW230" s="66" t="str">
        <f t="shared" si="1508"/>
        <v/>
      </c>
      <c r="UX230" s="66" t="str">
        <f t="shared" si="1509"/>
        <v/>
      </c>
      <c r="UY230" s="66" t="str">
        <f t="shared" si="1510"/>
        <v/>
      </c>
      <c r="UZ230" s="66" t="str">
        <f t="shared" si="1511"/>
        <v/>
      </c>
      <c r="VA230" s="66" t="str">
        <f t="shared" si="1512"/>
        <v/>
      </c>
      <c r="VB230" s="66" t="str">
        <f t="shared" si="1513"/>
        <v/>
      </c>
      <c r="VC230" s="66" t="str">
        <f t="shared" si="1514"/>
        <v/>
      </c>
      <c r="VD230" s="66" t="str">
        <f t="shared" si="1515"/>
        <v/>
      </c>
      <c r="VE230" s="66" t="str">
        <f t="shared" si="1516"/>
        <v/>
      </c>
      <c r="VF230" s="66" t="str">
        <f t="shared" si="1517"/>
        <v/>
      </c>
      <c r="VG230" s="66" t="str">
        <f t="shared" si="1518"/>
        <v/>
      </c>
      <c r="VH230" s="66" t="str">
        <f t="shared" si="1519"/>
        <v/>
      </c>
      <c r="VI230" s="66" t="str">
        <f t="shared" si="1520"/>
        <v/>
      </c>
      <c r="VJ230" s="66" t="str">
        <f t="shared" si="1521"/>
        <v/>
      </c>
      <c r="VK230" s="66" t="str">
        <f t="shared" si="1522"/>
        <v/>
      </c>
      <c r="VL230" s="66" t="str">
        <f t="shared" si="1523"/>
        <v/>
      </c>
      <c r="VM230" s="66" t="str">
        <f t="shared" si="1524"/>
        <v/>
      </c>
      <c r="VN230" s="66" t="str">
        <f t="shared" si="1525"/>
        <v/>
      </c>
      <c r="VO230" s="66" t="str">
        <f t="shared" si="1526"/>
        <v/>
      </c>
      <c r="VP230" s="66" t="str">
        <f t="shared" si="1527"/>
        <v/>
      </c>
      <c r="VQ230" s="66" t="str">
        <f t="shared" si="1528"/>
        <v/>
      </c>
      <c r="VR230" s="66" t="str">
        <f t="shared" si="1529"/>
        <v/>
      </c>
      <c r="VS230" s="66" t="str">
        <f t="shared" si="1530"/>
        <v/>
      </c>
      <c r="VT230" s="66" t="str">
        <f t="shared" si="1531"/>
        <v/>
      </c>
      <c r="VU230" s="66" t="str">
        <f t="shared" si="1532"/>
        <v/>
      </c>
      <c r="VV230" s="66" t="str">
        <f t="shared" si="1533"/>
        <v/>
      </c>
      <c r="VW230" s="66" t="str">
        <f t="shared" si="1534"/>
        <v/>
      </c>
      <c r="VX230" s="66" t="str">
        <f t="shared" si="1535"/>
        <v/>
      </c>
      <c r="VY230" s="66" t="str">
        <f t="shared" si="1536"/>
        <v/>
      </c>
      <c r="VZ230" s="66" t="str">
        <f t="shared" si="1537"/>
        <v/>
      </c>
      <c r="WA230" s="66" t="str">
        <f t="shared" si="1538"/>
        <v/>
      </c>
      <c r="WB230" s="66" t="str">
        <f t="shared" si="1539"/>
        <v/>
      </c>
      <c r="WC230" s="66" t="str">
        <f t="shared" si="1540"/>
        <v/>
      </c>
      <c r="WD230" s="66" t="str">
        <f t="shared" si="1541"/>
        <v/>
      </c>
      <c r="WE230" s="66" t="str">
        <f t="shared" si="1542"/>
        <v/>
      </c>
      <c r="WF230" s="66" t="str">
        <f t="shared" si="1543"/>
        <v/>
      </c>
      <c r="WG230" s="66" t="str">
        <f t="shared" si="1544"/>
        <v/>
      </c>
      <c r="WH230" s="66" t="str">
        <f t="shared" si="1545"/>
        <v/>
      </c>
      <c r="WI230" s="66" t="str">
        <f t="shared" si="1546"/>
        <v/>
      </c>
      <c r="WJ230" s="66" t="str">
        <f t="shared" si="1547"/>
        <v/>
      </c>
      <c r="WK230" s="66" t="str">
        <f t="shared" si="1548"/>
        <v/>
      </c>
      <c r="WL230" s="66" t="str">
        <f t="shared" si="1549"/>
        <v/>
      </c>
      <c r="WM230" s="66" t="str">
        <f t="shared" si="1550"/>
        <v/>
      </c>
      <c r="WN230" s="66" t="str">
        <f t="shared" si="1551"/>
        <v/>
      </c>
      <c r="WO230" s="66" t="str">
        <f t="shared" si="1552"/>
        <v/>
      </c>
      <c r="WP230" s="66" t="str">
        <f t="shared" si="1553"/>
        <v/>
      </c>
      <c r="WQ230" s="66" t="str">
        <f t="shared" si="1554"/>
        <v/>
      </c>
      <c r="WR230" s="66" t="str">
        <f t="shared" si="1555"/>
        <v/>
      </c>
      <c r="WS230" s="66" t="str">
        <f t="shared" si="1556"/>
        <v/>
      </c>
      <c r="WT230" s="66" t="str">
        <f t="shared" si="1557"/>
        <v/>
      </c>
      <c r="WU230" s="66" t="str">
        <f t="shared" si="1558"/>
        <v/>
      </c>
      <c r="WV230" s="66" t="str">
        <f t="shared" si="1559"/>
        <v/>
      </c>
      <c r="WW230" s="66" t="str">
        <f t="shared" si="1560"/>
        <v/>
      </c>
      <c r="WX230" s="66" t="str">
        <f t="shared" si="1561"/>
        <v/>
      </c>
      <c r="WY230" s="66" t="str">
        <f t="shared" si="1562"/>
        <v/>
      </c>
      <c r="WZ230" s="66" t="str">
        <f t="shared" si="1563"/>
        <v/>
      </c>
      <c r="XA230" s="66" t="str">
        <f t="shared" si="1564"/>
        <v/>
      </c>
      <c r="XB230" s="66" t="str">
        <f t="shared" si="1565"/>
        <v/>
      </c>
      <c r="XC230" s="66" t="str">
        <f t="shared" si="1566"/>
        <v/>
      </c>
      <c r="XD230" s="66" t="str">
        <f t="shared" si="1567"/>
        <v/>
      </c>
      <c r="XE230" s="66" t="str">
        <f t="shared" si="1568"/>
        <v/>
      </c>
      <c r="XF230" s="66" t="str">
        <f t="shared" si="1569"/>
        <v/>
      </c>
      <c r="XG230" s="66" t="str">
        <f t="shared" si="1570"/>
        <v/>
      </c>
      <c r="XH230" s="66" t="str">
        <f t="shared" si="1571"/>
        <v/>
      </c>
      <c r="XI230" s="66" t="str">
        <f t="shared" si="1572"/>
        <v/>
      </c>
      <c r="XJ230" s="66" t="str">
        <f t="shared" si="1573"/>
        <v/>
      </c>
      <c r="XK230" s="66" t="str">
        <f t="shared" si="1574"/>
        <v/>
      </c>
      <c r="XL230" s="66" t="str">
        <f t="shared" si="1575"/>
        <v/>
      </c>
      <c r="XM230" s="66" t="str">
        <f t="shared" si="1576"/>
        <v/>
      </c>
      <c r="XN230" s="66" t="str">
        <f t="shared" si="1577"/>
        <v/>
      </c>
      <c r="XO230" s="66" t="str">
        <f t="shared" si="1578"/>
        <v/>
      </c>
      <c r="XP230" s="66" t="str">
        <f t="shared" si="1579"/>
        <v/>
      </c>
      <c r="XQ230" s="66" t="str">
        <f t="shared" si="1580"/>
        <v/>
      </c>
      <c r="XR230" s="66" t="str">
        <f t="shared" si="1581"/>
        <v/>
      </c>
      <c r="XS230" s="66" t="str">
        <f t="shared" si="1582"/>
        <v/>
      </c>
      <c r="XT230" s="66" t="str">
        <f t="shared" si="1583"/>
        <v/>
      </c>
      <c r="XU230" s="66" t="str">
        <f t="shared" si="1584"/>
        <v/>
      </c>
      <c r="XV230" s="66" t="str">
        <f t="shared" si="1585"/>
        <v/>
      </c>
      <c r="XW230" s="66" t="str">
        <f t="shared" si="1586"/>
        <v/>
      </c>
      <c r="XX230" s="66" t="str">
        <f t="shared" si="1587"/>
        <v/>
      </c>
      <c r="XY230" s="66" t="str">
        <f t="shared" si="1588"/>
        <v/>
      </c>
      <c r="XZ230" s="66" t="str">
        <f t="shared" si="1589"/>
        <v/>
      </c>
      <c r="YA230" s="66" t="str">
        <f t="shared" si="1590"/>
        <v/>
      </c>
      <c r="YB230" s="66" t="str">
        <f t="shared" si="1591"/>
        <v/>
      </c>
      <c r="YC230" s="66" t="str">
        <f t="shared" si="1592"/>
        <v/>
      </c>
      <c r="YD230" s="66" t="str">
        <f t="shared" si="1593"/>
        <v/>
      </c>
      <c r="YE230" s="66" t="str">
        <f t="shared" si="1594"/>
        <v/>
      </c>
      <c r="YF230" s="66" t="str">
        <f t="shared" si="1595"/>
        <v/>
      </c>
      <c r="YG230" s="66" t="str">
        <f t="shared" si="1596"/>
        <v/>
      </c>
      <c r="YH230" s="66" t="str">
        <f t="shared" si="1597"/>
        <v/>
      </c>
      <c r="YI230" s="66" t="str">
        <f t="shared" si="1598"/>
        <v/>
      </c>
      <c r="YJ230" s="66" t="str">
        <f t="shared" si="1599"/>
        <v/>
      </c>
      <c r="YK230" s="66" t="str">
        <f t="shared" si="1600"/>
        <v/>
      </c>
      <c r="YL230" s="66" t="str">
        <f t="shared" si="1601"/>
        <v/>
      </c>
      <c r="YM230" s="66" t="str">
        <f t="shared" si="1602"/>
        <v/>
      </c>
      <c r="YN230" s="66" t="str">
        <f t="shared" si="1603"/>
        <v/>
      </c>
      <c r="YO230" s="66" t="str">
        <f t="shared" si="1604"/>
        <v/>
      </c>
      <c r="YP230" s="66" t="str">
        <f t="shared" si="1605"/>
        <v/>
      </c>
      <c r="YQ230" s="66" t="str">
        <f t="shared" si="1606"/>
        <v/>
      </c>
      <c r="YR230" s="66" t="str">
        <f t="shared" si="1607"/>
        <v/>
      </c>
      <c r="YS230" s="66" t="str">
        <f t="shared" si="1608"/>
        <v/>
      </c>
      <c r="YT230" s="66" t="str">
        <f t="shared" si="1609"/>
        <v/>
      </c>
      <c r="YU230" s="66" t="str">
        <f t="shared" si="1610"/>
        <v/>
      </c>
      <c r="YV230" s="66" t="str">
        <f t="shared" si="1611"/>
        <v/>
      </c>
      <c r="YW230" s="66" t="str">
        <f t="shared" si="1612"/>
        <v/>
      </c>
      <c r="YX230" s="66" t="str">
        <f t="shared" si="1613"/>
        <v/>
      </c>
      <c r="YY230" s="66" t="str">
        <f t="shared" si="1614"/>
        <v/>
      </c>
      <c r="YZ230" s="66" t="str">
        <f t="shared" si="1615"/>
        <v/>
      </c>
      <c r="ZA230" s="66" t="str">
        <f t="shared" si="1616"/>
        <v/>
      </c>
      <c r="ZB230" s="66" t="str">
        <f t="shared" si="1617"/>
        <v/>
      </c>
      <c r="ZC230" s="66" t="str">
        <f t="shared" si="1618"/>
        <v/>
      </c>
      <c r="ZD230" s="66" t="str">
        <f t="shared" si="1619"/>
        <v/>
      </c>
      <c r="ZE230" s="66" t="str">
        <f t="shared" si="1620"/>
        <v/>
      </c>
      <c r="ZF230" s="66" t="str">
        <f t="shared" si="1621"/>
        <v/>
      </c>
      <c r="ZG230" s="66" t="str">
        <f t="shared" si="1622"/>
        <v/>
      </c>
      <c r="ZH230" s="66" t="str">
        <f t="shared" si="1623"/>
        <v/>
      </c>
      <c r="ZI230" s="66" t="str">
        <f t="shared" si="1624"/>
        <v/>
      </c>
      <c r="ZJ230" s="66" t="str">
        <f t="shared" si="1625"/>
        <v/>
      </c>
      <c r="ZK230" s="66" t="str">
        <f t="shared" si="1626"/>
        <v/>
      </c>
      <c r="ZL230" s="66" t="str">
        <f t="shared" si="1627"/>
        <v/>
      </c>
      <c r="ZM230" s="66" t="str">
        <f t="shared" si="1628"/>
        <v/>
      </c>
      <c r="ZN230" s="66" t="str">
        <f t="shared" si="1629"/>
        <v/>
      </c>
      <c r="ZO230" s="66" t="str">
        <f t="shared" si="1630"/>
        <v/>
      </c>
      <c r="ZP230" s="66" t="str">
        <f t="shared" si="1631"/>
        <v/>
      </c>
      <c r="ZQ230" s="66" t="str">
        <f t="shared" si="1632"/>
        <v/>
      </c>
      <c r="ZR230" s="66" t="str">
        <f t="shared" si="1633"/>
        <v/>
      </c>
      <c r="ZS230" s="66" t="str">
        <f t="shared" si="1634"/>
        <v/>
      </c>
      <c r="ZT230" s="66" t="str">
        <f t="shared" si="1635"/>
        <v/>
      </c>
      <c r="ZU230" s="66" t="str">
        <f t="shared" si="1636"/>
        <v/>
      </c>
      <c r="ZV230" s="66" t="str">
        <f t="shared" si="1637"/>
        <v/>
      </c>
      <c r="ZW230" s="66" t="str">
        <f t="shared" si="1638"/>
        <v/>
      </c>
      <c r="ZX230" s="66" t="str">
        <f t="shared" si="1639"/>
        <v/>
      </c>
      <c r="ZY230" s="66" t="str">
        <f t="shared" si="1640"/>
        <v/>
      </c>
      <c r="ZZ230" s="66" t="str">
        <f t="shared" si="1641"/>
        <v/>
      </c>
      <c r="AAA230" s="66" t="str">
        <f t="shared" si="1642"/>
        <v/>
      </c>
      <c r="AAB230" s="66" t="str">
        <f t="shared" si="1643"/>
        <v/>
      </c>
      <c r="AAC230" s="66" t="str">
        <f t="shared" si="1644"/>
        <v/>
      </c>
      <c r="AAD230" s="66" t="str">
        <f t="shared" si="1645"/>
        <v/>
      </c>
      <c r="AAE230" s="66" t="str">
        <f t="shared" si="1646"/>
        <v/>
      </c>
      <c r="AAF230" s="66" t="str">
        <f t="shared" si="1647"/>
        <v/>
      </c>
      <c r="AAG230" s="66" t="str">
        <f t="shared" si="1648"/>
        <v/>
      </c>
      <c r="AAH230" s="66" t="str">
        <f t="shared" si="1649"/>
        <v/>
      </c>
      <c r="AAI230" s="66" t="str">
        <f t="shared" si="1650"/>
        <v/>
      </c>
      <c r="AAJ230" s="66" t="str">
        <f t="shared" si="1651"/>
        <v/>
      </c>
      <c r="AAK230" s="66" t="str">
        <f t="shared" si="1652"/>
        <v/>
      </c>
      <c r="AAL230" s="66" t="str">
        <f t="shared" si="1653"/>
        <v/>
      </c>
      <c r="AAM230" s="66" t="str">
        <f t="shared" si="1654"/>
        <v/>
      </c>
      <c r="AAN230" s="66" t="str">
        <f t="shared" si="1655"/>
        <v/>
      </c>
      <c r="AAO230" s="66" t="str">
        <f t="shared" si="1656"/>
        <v/>
      </c>
      <c r="AAP230" s="66" t="str">
        <f t="shared" si="1657"/>
        <v/>
      </c>
      <c r="AAQ230" s="66" t="str">
        <f t="shared" si="1658"/>
        <v/>
      </c>
      <c r="AAR230" s="66" t="str">
        <f t="shared" si="1659"/>
        <v/>
      </c>
      <c r="AAS230" s="66" t="str">
        <f t="shared" si="1660"/>
        <v/>
      </c>
      <c r="AAT230" s="66" t="str">
        <f t="shared" si="1661"/>
        <v/>
      </c>
      <c r="AAU230" s="66" t="str">
        <f t="shared" si="1662"/>
        <v/>
      </c>
      <c r="AAV230" s="66" t="str">
        <f t="shared" si="1663"/>
        <v/>
      </c>
      <c r="AAW230" s="66" t="str">
        <f t="shared" si="1664"/>
        <v/>
      </c>
      <c r="AAX230" s="66" t="str">
        <f t="shared" si="1665"/>
        <v/>
      </c>
      <c r="AAY230" s="66" t="str">
        <f t="shared" si="1666"/>
        <v/>
      </c>
      <c r="AAZ230" s="66" t="str">
        <f t="shared" si="1667"/>
        <v/>
      </c>
      <c r="ABA230" s="66" t="str">
        <f t="shared" si="1668"/>
        <v/>
      </c>
      <c r="ABB230" s="66" t="str">
        <f t="shared" si="1669"/>
        <v/>
      </c>
      <c r="ABC230" s="66" t="str">
        <f t="shared" si="1670"/>
        <v/>
      </c>
      <c r="ABD230" s="66" t="str">
        <f t="shared" si="1671"/>
        <v/>
      </c>
      <c r="ABE230" s="66" t="str">
        <f t="shared" si="1672"/>
        <v/>
      </c>
      <c r="ABF230" s="66" t="str">
        <f t="shared" si="1673"/>
        <v/>
      </c>
      <c r="ABG230" s="66" t="str">
        <f t="shared" si="1674"/>
        <v/>
      </c>
      <c r="ABH230" s="66" t="str">
        <f t="shared" si="1675"/>
        <v/>
      </c>
      <c r="ABI230" s="66" t="str">
        <f t="shared" si="1676"/>
        <v/>
      </c>
      <c r="ABJ230" s="66" t="str">
        <f t="shared" si="1677"/>
        <v/>
      </c>
      <c r="ABK230" s="66" t="str">
        <f t="shared" si="1678"/>
        <v/>
      </c>
      <c r="ABL230" s="66" t="str">
        <f t="shared" si="1679"/>
        <v/>
      </c>
      <c r="ABM230" s="66" t="str">
        <f t="shared" si="1680"/>
        <v/>
      </c>
      <c r="ABN230" s="66" t="str">
        <f t="shared" si="1681"/>
        <v/>
      </c>
      <c r="ABO230" s="66" t="str">
        <f t="shared" si="1682"/>
        <v/>
      </c>
      <c r="ABP230" s="66" t="str">
        <f t="shared" si="1683"/>
        <v/>
      </c>
      <c r="ABQ230" s="66" t="str">
        <f t="shared" si="1684"/>
        <v/>
      </c>
      <c r="ABR230" s="66" t="str">
        <f t="shared" si="1685"/>
        <v/>
      </c>
      <c r="ABS230" s="66" t="str">
        <f t="shared" si="1686"/>
        <v/>
      </c>
      <c r="ABT230" s="66" t="str">
        <f t="shared" si="1687"/>
        <v/>
      </c>
      <c r="ABU230" s="66" t="str">
        <f t="shared" si="1688"/>
        <v/>
      </c>
      <c r="ABV230" s="66" t="str">
        <f t="shared" si="1689"/>
        <v/>
      </c>
      <c r="ABW230" s="66" t="str">
        <f t="shared" si="1690"/>
        <v/>
      </c>
      <c r="ABX230" s="66" t="str">
        <f t="shared" si="1691"/>
        <v/>
      </c>
      <c r="ABY230" s="66" t="str">
        <f t="shared" si="1692"/>
        <v/>
      </c>
      <c r="ABZ230" s="66" t="str">
        <f t="shared" si="1693"/>
        <v/>
      </c>
      <c r="ACA230" s="66" t="str">
        <f t="shared" si="1694"/>
        <v/>
      </c>
      <c r="ACB230" s="66" t="str">
        <f t="shared" si="1695"/>
        <v/>
      </c>
      <c r="ACC230" s="66" t="str">
        <f t="shared" si="1696"/>
        <v/>
      </c>
      <c r="ACD230" s="66" t="str">
        <f t="shared" si="1697"/>
        <v/>
      </c>
      <c r="ACE230" s="66" t="str">
        <f t="shared" si="1698"/>
        <v/>
      </c>
      <c r="ACF230" s="66" t="str">
        <f t="shared" si="1699"/>
        <v/>
      </c>
      <c r="ACG230" s="66" t="str">
        <f t="shared" si="1700"/>
        <v/>
      </c>
      <c r="ACH230" s="66" t="str">
        <f t="shared" si="1701"/>
        <v/>
      </c>
      <c r="ACI230" s="66" t="str">
        <f t="shared" si="1702"/>
        <v/>
      </c>
      <c r="ACJ230" s="66" t="str">
        <f t="shared" si="1703"/>
        <v/>
      </c>
      <c r="ACK230" s="66" t="str">
        <f t="shared" si="1704"/>
        <v/>
      </c>
      <c r="ACL230" s="66" t="str">
        <f t="shared" si="1705"/>
        <v/>
      </c>
      <c r="ACM230" s="66" t="str">
        <f t="shared" ref="ACM230:ACN230" si="1744">IF(AND(ACS$3="Unit", ACL230=""), "", IF(AND(ACS$3="Unit", ACL230="-"),"", IF(ACS$3="Unit", "kg/GJ delivered", IF(AND(NY230&lt;&gt;"", NY230&lt;&gt;"-", NX230="-"),"", IF($H230="","", IF(NX230="nd", "",IF(NX230="&lt;n.a.&gt;", "", IF(NY230="#/MJ", "", IF(NY230="kg/GJ delivered",NX230,IF(NY230="g/MJ delivered",NX230,IF(NY230="kg/MJ delivered",NX230*1000,IF(NY230="mg/MJ delivered",NX230/1000,IF(NY230="g/kg",((NX230)*(1/$I230)*(1/$H230)),IF(NY230="mg/kg",((NX230/1000)*(1/$I230)*(1/$H230)),IF(NY230="mg/MJ delivered",NX230/1000,IF(NY230="-","","Error"))))))))))))))))</f>
        <v/>
      </c>
      <c r="ACN230" s="66" t="str">
        <f t="shared" si="1744"/>
        <v/>
      </c>
      <c r="ACO230" s="66" t="str">
        <f t="shared" si="1707"/>
        <v/>
      </c>
      <c r="ACP230" s="66" t="str">
        <f t="shared" si="1708"/>
        <v/>
      </c>
      <c r="ACQ230" s="66" t="str">
        <f t="shared" si="1709"/>
        <v/>
      </c>
      <c r="ACR230" s="66" t="str">
        <f t="shared" si="1710"/>
        <v/>
      </c>
      <c r="ACS230" s="66" t="str">
        <f t="shared" si="1711"/>
        <v/>
      </c>
      <c r="ACT230" s="66" t="str">
        <f t="shared" si="1712"/>
        <v/>
      </c>
    </row>
    <row r="231" spans="2:774" ht="15.75" customHeight="1" x14ac:dyDescent="0.25">
      <c r="B231" s="66">
        <v>376</v>
      </c>
      <c r="C231" s="66" t="s">
        <v>1244</v>
      </c>
      <c r="D231" s="66" t="s">
        <v>1195</v>
      </c>
      <c r="E231" s="156" t="s">
        <v>1226</v>
      </c>
      <c r="F231" s="66" t="s">
        <v>1772</v>
      </c>
      <c r="G231" s="157" t="s">
        <v>490</v>
      </c>
      <c r="H231" s="126">
        <v>0.16159999999999999</v>
      </c>
      <c r="I231" s="130">
        <f>'Heating Values'!$D$18</f>
        <v>19.21</v>
      </c>
      <c r="J231" s="66" t="str">
        <f t="shared" si="1320"/>
        <v>Honeycomb Coal, Traditional, CN</v>
      </c>
      <c r="K231" s="161"/>
      <c r="L231" s="161"/>
      <c r="M231" s="161"/>
      <c r="N231" s="161"/>
      <c r="O231" s="66" t="s">
        <v>1188</v>
      </c>
      <c r="P231" s="66" t="str">
        <f t="shared" si="1327"/>
        <v>CN</v>
      </c>
      <c r="Q231" s="66" t="s">
        <v>87</v>
      </c>
      <c r="R231" s="162">
        <v>67</v>
      </c>
      <c r="S231" s="158" t="s">
        <v>523</v>
      </c>
      <c r="T231" s="158" t="s">
        <v>128</v>
      </c>
      <c r="U231" s="158" t="s">
        <v>128</v>
      </c>
      <c r="V231" s="158" t="s">
        <v>128</v>
      </c>
      <c r="W231" s="158" t="s">
        <v>128</v>
      </c>
      <c r="X231" s="158" t="s">
        <v>128</v>
      </c>
      <c r="Y231" s="158" t="s">
        <v>128</v>
      </c>
      <c r="Z231" s="158" t="s">
        <v>128</v>
      </c>
      <c r="AA231" s="158" t="s">
        <v>128</v>
      </c>
      <c r="AB231" s="158" t="s">
        <v>128</v>
      </c>
      <c r="AC231" s="158" t="s">
        <v>128</v>
      </c>
      <c r="AD231" s="158" t="s">
        <v>128</v>
      </c>
      <c r="AE231" s="158" t="s">
        <v>128</v>
      </c>
      <c r="AF231" s="158" t="s">
        <v>128</v>
      </c>
      <c r="AG231" s="158" t="s">
        <v>128</v>
      </c>
      <c r="AH231" s="158" t="s">
        <v>128</v>
      </c>
      <c r="AI231" s="158" t="s">
        <v>128</v>
      </c>
      <c r="AJ231" s="158" t="s">
        <v>128</v>
      </c>
      <c r="AK231" s="158" t="s">
        <v>128</v>
      </c>
      <c r="AL231" s="158" t="s">
        <v>128</v>
      </c>
      <c r="AM231" s="158" t="s">
        <v>128</v>
      </c>
      <c r="AN231" s="158" t="s">
        <v>128</v>
      </c>
      <c r="AO231" s="158" t="s">
        <v>128</v>
      </c>
      <c r="AP231" s="158" t="s">
        <v>128</v>
      </c>
      <c r="AQ231" s="158" t="s">
        <v>128</v>
      </c>
      <c r="AR231" s="158" t="s">
        <v>128</v>
      </c>
      <c r="AS231" s="158" t="s">
        <v>128</v>
      </c>
      <c r="AT231" s="158" t="s">
        <v>128</v>
      </c>
      <c r="AU231" s="158" t="s">
        <v>128</v>
      </c>
      <c r="AV231" s="158" t="s">
        <v>128</v>
      </c>
      <c r="AW231" s="158" t="s">
        <v>128</v>
      </c>
      <c r="AX231" s="158" t="s">
        <v>128</v>
      </c>
      <c r="AY231" s="158" t="s">
        <v>128</v>
      </c>
      <c r="AZ231" s="158" t="s">
        <v>128</v>
      </c>
      <c r="BA231" s="158" t="s">
        <v>128</v>
      </c>
      <c r="BB231" s="158" t="s">
        <v>128</v>
      </c>
      <c r="BC231" s="158" t="s">
        <v>128</v>
      </c>
      <c r="BD231" s="158" t="s">
        <v>128</v>
      </c>
      <c r="BE231" s="158" t="s">
        <v>128</v>
      </c>
      <c r="BF231" s="158" t="s">
        <v>128</v>
      </c>
      <c r="BG231" s="158" t="s">
        <v>128</v>
      </c>
      <c r="BH231" s="158" t="s">
        <v>128</v>
      </c>
      <c r="BI231" s="158" t="s">
        <v>128</v>
      </c>
      <c r="BJ231" s="158" t="s">
        <v>128</v>
      </c>
      <c r="BK231" s="158" t="s">
        <v>128</v>
      </c>
      <c r="BL231" s="158" t="s">
        <v>128</v>
      </c>
      <c r="BM231" s="158" t="s">
        <v>128</v>
      </c>
      <c r="BN231" s="158" t="s">
        <v>128</v>
      </c>
      <c r="BO231" s="158" t="s">
        <v>128</v>
      </c>
      <c r="BP231" s="158" t="s">
        <v>128</v>
      </c>
      <c r="BQ231" s="158" t="s">
        <v>128</v>
      </c>
      <c r="BR231" s="158" t="s">
        <v>128</v>
      </c>
      <c r="BS231" s="158" t="s">
        <v>128</v>
      </c>
      <c r="BT231" s="158" t="s">
        <v>128</v>
      </c>
      <c r="BU231" s="158" t="s">
        <v>128</v>
      </c>
      <c r="BV231" s="158" t="s">
        <v>128</v>
      </c>
      <c r="BW231" s="158" t="s">
        <v>128</v>
      </c>
      <c r="BX231" s="158" t="s">
        <v>128</v>
      </c>
      <c r="BY231" s="158" t="s">
        <v>128</v>
      </c>
      <c r="BZ231" s="158" t="s">
        <v>128</v>
      </c>
      <c r="CA231" s="158" t="s">
        <v>128</v>
      </c>
      <c r="CB231" s="158" t="s">
        <v>128</v>
      </c>
      <c r="CC231" s="158" t="s">
        <v>128</v>
      </c>
      <c r="CD231" s="158" t="s">
        <v>128</v>
      </c>
      <c r="CE231" s="158" t="s">
        <v>128</v>
      </c>
      <c r="CF231" s="158" t="s">
        <v>128</v>
      </c>
      <c r="CG231" s="158" t="s">
        <v>128</v>
      </c>
      <c r="CH231" s="158" t="s">
        <v>128</v>
      </c>
      <c r="CI231" s="158" t="s">
        <v>128</v>
      </c>
      <c r="CJ231" s="158" t="s">
        <v>128</v>
      </c>
      <c r="CK231" s="158" t="s">
        <v>128</v>
      </c>
      <c r="CL231" s="158" t="s">
        <v>128</v>
      </c>
      <c r="CM231" s="158" t="s">
        <v>128</v>
      </c>
      <c r="CN231" s="158" t="s">
        <v>128</v>
      </c>
      <c r="CO231" s="158" t="s">
        <v>128</v>
      </c>
      <c r="CP231" s="158" t="s">
        <v>128</v>
      </c>
      <c r="CQ231" s="158" t="s">
        <v>128</v>
      </c>
      <c r="CR231" s="158" t="s">
        <v>128</v>
      </c>
      <c r="CS231" s="158" t="s">
        <v>128</v>
      </c>
      <c r="CT231" s="158" t="s">
        <v>128</v>
      </c>
      <c r="CU231" s="158" t="s">
        <v>128</v>
      </c>
      <c r="CV231" s="158" t="s">
        <v>128</v>
      </c>
      <c r="CW231" s="158" t="s">
        <v>128</v>
      </c>
      <c r="CX231" s="158" t="s">
        <v>128</v>
      </c>
      <c r="CY231" s="158" t="s">
        <v>128</v>
      </c>
      <c r="CZ231" s="158" t="s">
        <v>128</v>
      </c>
      <c r="DA231" s="158" t="s">
        <v>128</v>
      </c>
      <c r="DB231" s="158" t="s">
        <v>128</v>
      </c>
      <c r="DC231" s="158" t="s">
        <v>128</v>
      </c>
      <c r="DD231" s="158" t="s">
        <v>128</v>
      </c>
      <c r="DE231" s="158" t="s">
        <v>128</v>
      </c>
      <c r="DF231" s="158" t="s">
        <v>128</v>
      </c>
      <c r="DG231" s="158" t="s">
        <v>128</v>
      </c>
      <c r="DH231" s="158" t="s">
        <v>128</v>
      </c>
      <c r="DI231" s="158" t="s">
        <v>128</v>
      </c>
      <c r="DJ231" s="158" t="s">
        <v>128</v>
      </c>
      <c r="DK231" s="158" t="s">
        <v>128</v>
      </c>
      <c r="DL231" s="158" t="s">
        <v>128</v>
      </c>
      <c r="DM231" s="158" t="s">
        <v>128</v>
      </c>
      <c r="DN231" s="158" t="s">
        <v>128</v>
      </c>
      <c r="DO231" s="158" t="s">
        <v>128</v>
      </c>
      <c r="DP231" s="158" t="s">
        <v>128</v>
      </c>
      <c r="DQ231" s="158" t="s">
        <v>128</v>
      </c>
      <c r="DR231" s="158" t="s">
        <v>128</v>
      </c>
      <c r="DS231" s="158" t="s">
        <v>128</v>
      </c>
      <c r="DT231" s="158" t="s">
        <v>128</v>
      </c>
      <c r="DU231" s="158" t="s">
        <v>128</v>
      </c>
      <c r="DV231" s="158" t="s">
        <v>128</v>
      </c>
      <c r="DW231" s="158" t="s">
        <v>128</v>
      </c>
      <c r="DX231" s="158" t="s">
        <v>128</v>
      </c>
      <c r="DY231" s="158" t="s">
        <v>128</v>
      </c>
      <c r="DZ231" s="158" t="s">
        <v>128</v>
      </c>
      <c r="EA231" s="158" t="s">
        <v>128</v>
      </c>
      <c r="EB231" s="158" t="s">
        <v>128</v>
      </c>
      <c r="EC231" s="158" t="s">
        <v>128</v>
      </c>
      <c r="ED231" s="158" t="s">
        <v>128</v>
      </c>
      <c r="EE231" s="158" t="s">
        <v>128</v>
      </c>
      <c r="EF231" s="158" t="s">
        <v>128</v>
      </c>
      <c r="EG231" s="158" t="s">
        <v>128</v>
      </c>
      <c r="EH231" s="158" t="s">
        <v>128</v>
      </c>
      <c r="EI231" s="158" t="s">
        <v>128</v>
      </c>
      <c r="EJ231" s="158" t="s">
        <v>128</v>
      </c>
      <c r="EK231" s="158" t="s">
        <v>128</v>
      </c>
      <c r="EL231" s="158" t="s">
        <v>128</v>
      </c>
      <c r="EM231" s="158" t="s">
        <v>128</v>
      </c>
      <c r="EN231" s="158" t="s">
        <v>128</v>
      </c>
      <c r="EO231" s="158" t="s">
        <v>128</v>
      </c>
      <c r="EP231" s="158" t="s">
        <v>128</v>
      </c>
      <c r="EQ231" s="158" t="s">
        <v>128</v>
      </c>
      <c r="ER231" s="158" t="s">
        <v>128</v>
      </c>
      <c r="ES231" s="158" t="s">
        <v>128</v>
      </c>
      <c r="ET231" s="158" t="s">
        <v>128</v>
      </c>
      <c r="EU231" s="158" t="s">
        <v>128</v>
      </c>
      <c r="EV231" s="158" t="s">
        <v>128</v>
      </c>
      <c r="EW231" s="158" t="s">
        <v>128</v>
      </c>
      <c r="EX231" s="158" t="s">
        <v>128</v>
      </c>
      <c r="EY231" s="158" t="s">
        <v>128</v>
      </c>
      <c r="EZ231" s="158" t="s">
        <v>128</v>
      </c>
      <c r="FA231" s="158" t="s">
        <v>128</v>
      </c>
      <c r="FB231" s="158" t="s">
        <v>128</v>
      </c>
      <c r="FC231" s="158" t="s">
        <v>128</v>
      </c>
      <c r="FD231" s="158" t="s">
        <v>128</v>
      </c>
      <c r="FE231" s="158" t="s">
        <v>128</v>
      </c>
      <c r="FF231" s="158" t="s">
        <v>128</v>
      </c>
      <c r="FG231" s="158" t="s">
        <v>128</v>
      </c>
      <c r="FH231" s="158" t="s">
        <v>128</v>
      </c>
      <c r="FI231" s="158" t="s">
        <v>128</v>
      </c>
      <c r="FJ231" s="158" t="s">
        <v>128</v>
      </c>
      <c r="FK231" s="158" t="s">
        <v>128</v>
      </c>
      <c r="FL231" s="158" t="s">
        <v>128</v>
      </c>
      <c r="FM231" s="158" t="s">
        <v>128</v>
      </c>
      <c r="FN231" s="158" t="s">
        <v>128</v>
      </c>
      <c r="FO231" s="158" t="s">
        <v>128</v>
      </c>
      <c r="FP231" s="158" t="s">
        <v>128</v>
      </c>
      <c r="FQ231" s="158" t="s">
        <v>128</v>
      </c>
      <c r="FR231" s="158" t="s">
        <v>128</v>
      </c>
      <c r="FS231" s="158" t="s">
        <v>128</v>
      </c>
      <c r="FT231" s="158" t="s">
        <v>128</v>
      </c>
      <c r="FU231" s="158" t="s">
        <v>128</v>
      </c>
      <c r="FV231" s="158" t="s">
        <v>128</v>
      </c>
      <c r="FW231" s="158" t="s">
        <v>128</v>
      </c>
      <c r="FX231" s="158" t="s">
        <v>128</v>
      </c>
      <c r="FY231" s="158" t="s">
        <v>128</v>
      </c>
      <c r="FZ231" s="158" t="s">
        <v>128</v>
      </c>
      <c r="GA231" s="158" t="s">
        <v>128</v>
      </c>
      <c r="GB231" s="158" t="s">
        <v>128</v>
      </c>
      <c r="GC231" s="158" t="s">
        <v>128</v>
      </c>
      <c r="GD231" s="158" t="s">
        <v>128</v>
      </c>
      <c r="GE231" s="158" t="s">
        <v>128</v>
      </c>
      <c r="GF231" s="158" t="s">
        <v>128</v>
      </c>
      <c r="GG231" s="158" t="s">
        <v>128</v>
      </c>
      <c r="GH231" s="158" t="s">
        <v>128</v>
      </c>
      <c r="GI231" s="158" t="s">
        <v>128</v>
      </c>
      <c r="GJ231" s="158" t="s">
        <v>128</v>
      </c>
      <c r="GK231" s="158" t="s">
        <v>128</v>
      </c>
      <c r="GL231" s="158" t="s">
        <v>128</v>
      </c>
      <c r="GM231" s="158" t="s">
        <v>128</v>
      </c>
      <c r="GN231" s="158" t="s">
        <v>128</v>
      </c>
      <c r="GO231" s="158" t="s">
        <v>128</v>
      </c>
      <c r="GP231" s="158" t="s">
        <v>128</v>
      </c>
      <c r="GQ231" s="158" t="s">
        <v>128</v>
      </c>
      <c r="GR231" s="158" t="s">
        <v>128</v>
      </c>
      <c r="GS231" s="158" t="s">
        <v>128</v>
      </c>
      <c r="GT231" s="158" t="s">
        <v>128</v>
      </c>
      <c r="GU231" s="158" t="s">
        <v>128</v>
      </c>
      <c r="GV231" s="158" t="s">
        <v>128</v>
      </c>
      <c r="GW231" s="158" t="s">
        <v>128</v>
      </c>
      <c r="GX231" s="158" t="s">
        <v>128</v>
      </c>
      <c r="GY231" s="158" t="s">
        <v>128</v>
      </c>
      <c r="GZ231" s="158" t="s">
        <v>128</v>
      </c>
      <c r="HA231" s="158" t="s">
        <v>128</v>
      </c>
      <c r="HB231" s="158" t="s">
        <v>128</v>
      </c>
      <c r="HC231" s="158" t="s">
        <v>128</v>
      </c>
      <c r="HD231" s="158" t="s">
        <v>128</v>
      </c>
      <c r="HE231" s="158" t="s">
        <v>128</v>
      </c>
      <c r="HF231" s="158" t="s">
        <v>128</v>
      </c>
      <c r="HG231" s="158" t="s">
        <v>128</v>
      </c>
      <c r="HH231" s="158" t="s">
        <v>128</v>
      </c>
      <c r="HI231" s="158" t="s">
        <v>128</v>
      </c>
      <c r="HJ231" s="158" t="s">
        <v>128</v>
      </c>
      <c r="HK231" s="158" t="s">
        <v>128</v>
      </c>
      <c r="HL231" s="158" t="s">
        <v>128</v>
      </c>
      <c r="HM231" s="158" t="s">
        <v>128</v>
      </c>
      <c r="HN231" s="158" t="s">
        <v>128</v>
      </c>
      <c r="HO231" s="158" t="s">
        <v>128</v>
      </c>
      <c r="HP231" s="158" t="s">
        <v>128</v>
      </c>
      <c r="HQ231" s="158" t="s">
        <v>128</v>
      </c>
      <c r="HR231" s="158" t="s">
        <v>128</v>
      </c>
      <c r="HS231" s="158" t="s">
        <v>128</v>
      </c>
      <c r="HT231" s="158" t="s">
        <v>128</v>
      </c>
      <c r="HU231" s="158" t="s">
        <v>128</v>
      </c>
      <c r="HV231" s="158" t="s">
        <v>128</v>
      </c>
      <c r="HW231" s="158" t="s">
        <v>128</v>
      </c>
      <c r="HX231" s="158" t="s">
        <v>128</v>
      </c>
      <c r="HY231" s="158" t="s">
        <v>128</v>
      </c>
      <c r="HZ231" s="158" t="s">
        <v>128</v>
      </c>
      <c r="IA231" s="158" t="s">
        <v>128</v>
      </c>
      <c r="IB231" s="158" t="s">
        <v>128</v>
      </c>
      <c r="IC231" s="158" t="s">
        <v>128</v>
      </c>
      <c r="ID231" s="158" t="s">
        <v>128</v>
      </c>
      <c r="IE231" s="158" t="s">
        <v>128</v>
      </c>
      <c r="IF231" s="158" t="s">
        <v>128</v>
      </c>
      <c r="IG231" s="158" t="s">
        <v>128</v>
      </c>
      <c r="IH231" s="158" t="s">
        <v>128</v>
      </c>
      <c r="II231" s="158" t="s">
        <v>128</v>
      </c>
      <c r="IJ231" s="158" t="s">
        <v>128</v>
      </c>
      <c r="IK231" s="158" t="s">
        <v>128</v>
      </c>
      <c r="IL231" s="158" t="s">
        <v>128</v>
      </c>
      <c r="IM231" s="158" t="s">
        <v>128</v>
      </c>
      <c r="IN231" s="158" t="s">
        <v>128</v>
      </c>
      <c r="IO231" s="158" t="s">
        <v>128</v>
      </c>
      <c r="IP231" s="158" t="s">
        <v>128</v>
      </c>
      <c r="IQ231" s="158" t="s">
        <v>128</v>
      </c>
      <c r="IR231" s="158" t="s">
        <v>128</v>
      </c>
      <c r="IS231" s="158" t="s">
        <v>128</v>
      </c>
      <c r="IT231" s="158" t="s">
        <v>128</v>
      </c>
      <c r="IU231" s="158" t="s">
        <v>128</v>
      </c>
      <c r="IV231" s="158" t="s">
        <v>128</v>
      </c>
      <c r="IW231" s="158" t="s">
        <v>128</v>
      </c>
      <c r="IX231" s="158" t="s">
        <v>128</v>
      </c>
      <c r="IY231" s="158" t="s">
        <v>128</v>
      </c>
      <c r="IZ231" s="158" t="s">
        <v>128</v>
      </c>
      <c r="JA231" s="158" t="s">
        <v>128</v>
      </c>
      <c r="JB231" s="158" t="s">
        <v>128</v>
      </c>
      <c r="JC231" s="158" t="s">
        <v>128</v>
      </c>
      <c r="JD231" s="158" t="s">
        <v>128</v>
      </c>
      <c r="JE231" s="158" t="s">
        <v>128</v>
      </c>
      <c r="JF231" s="158" t="s">
        <v>128</v>
      </c>
      <c r="JG231" s="158" t="s">
        <v>128</v>
      </c>
      <c r="JH231" s="158" t="s">
        <v>128</v>
      </c>
      <c r="JI231" s="158" t="s">
        <v>128</v>
      </c>
      <c r="JJ231" s="158" t="s">
        <v>128</v>
      </c>
      <c r="JK231" s="158" t="s">
        <v>128</v>
      </c>
      <c r="JL231" s="158" t="s">
        <v>128</v>
      </c>
      <c r="JM231" s="158" t="s">
        <v>128</v>
      </c>
      <c r="JN231" s="158" t="s">
        <v>128</v>
      </c>
      <c r="JO231" s="158" t="s">
        <v>128</v>
      </c>
      <c r="JP231" s="158" t="s">
        <v>128</v>
      </c>
      <c r="JQ231" s="158" t="s">
        <v>128</v>
      </c>
      <c r="JR231" s="158" t="s">
        <v>128</v>
      </c>
      <c r="JS231" s="158" t="s">
        <v>128</v>
      </c>
      <c r="JT231" s="158" t="s">
        <v>128</v>
      </c>
      <c r="JU231" s="158" t="s">
        <v>128</v>
      </c>
      <c r="JV231" s="158" t="s">
        <v>128</v>
      </c>
      <c r="JW231" s="158" t="s">
        <v>128</v>
      </c>
      <c r="JX231" s="158" t="s">
        <v>128</v>
      </c>
      <c r="JY231" s="158" t="s">
        <v>128</v>
      </c>
      <c r="JZ231" s="158" t="s">
        <v>128</v>
      </c>
      <c r="KA231" s="158" t="s">
        <v>128</v>
      </c>
      <c r="KB231" s="158" t="s">
        <v>128</v>
      </c>
      <c r="KC231" s="158" t="s">
        <v>128</v>
      </c>
      <c r="KD231" s="158" t="s">
        <v>128</v>
      </c>
      <c r="KE231" s="158" t="s">
        <v>128</v>
      </c>
      <c r="KF231" s="158" t="s">
        <v>128</v>
      </c>
      <c r="KG231" s="158" t="s">
        <v>128</v>
      </c>
      <c r="KH231" s="158" t="s">
        <v>128</v>
      </c>
      <c r="KI231" s="158" t="s">
        <v>128</v>
      </c>
      <c r="KJ231" s="158" t="s">
        <v>128</v>
      </c>
      <c r="KK231" s="158" t="s">
        <v>128</v>
      </c>
      <c r="KL231" s="158" t="s">
        <v>128</v>
      </c>
      <c r="KM231" s="158" t="s">
        <v>128</v>
      </c>
      <c r="KN231" s="158" t="s">
        <v>128</v>
      </c>
      <c r="KO231" s="158" t="s">
        <v>128</v>
      </c>
      <c r="KP231" s="158" t="s">
        <v>128</v>
      </c>
      <c r="KQ231" s="158" t="s">
        <v>128</v>
      </c>
      <c r="KR231" s="158" t="s">
        <v>128</v>
      </c>
      <c r="KS231" s="158" t="s">
        <v>128</v>
      </c>
      <c r="KT231" s="158" t="s">
        <v>128</v>
      </c>
      <c r="KU231" s="158" t="s">
        <v>128</v>
      </c>
      <c r="KV231" s="158" t="s">
        <v>128</v>
      </c>
      <c r="KW231" s="158" t="s">
        <v>128</v>
      </c>
      <c r="KX231" s="158" t="s">
        <v>128</v>
      </c>
      <c r="KY231" s="158" t="s">
        <v>128</v>
      </c>
      <c r="KZ231" s="158" t="s">
        <v>128</v>
      </c>
      <c r="LA231" s="158" t="s">
        <v>128</v>
      </c>
      <c r="LB231" s="158" t="s">
        <v>128</v>
      </c>
      <c r="LC231" s="158" t="s">
        <v>128</v>
      </c>
      <c r="LD231" s="158" t="s">
        <v>128</v>
      </c>
      <c r="LE231" s="158" t="s">
        <v>128</v>
      </c>
      <c r="LF231" s="158" t="s">
        <v>128</v>
      </c>
      <c r="LG231" s="158" t="s">
        <v>128</v>
      </c>
      <c r="LH231" s="158" t="s">
        <v>128</v>
      </c>
      <c r="LI231" s="158" t="s">
        <v>128</v>
      </c>
      <c r="LJ231" s="158" t="s">
        <v>128</v>
      </c>
      <c r="LK231" s="158" t="s">
        <v>128</v>
      </c>
      <c r="LL231" s="158" t="s">
        <v>128</v>
      </c>
      <c r="LM231" s="158" t="s">
        <v>128</v>
      </c>
      <c r="LN231" s="158" t="s">
        <v>128</v>
      </c>
      <c r="LO231" s="158" t="s">
        <v>128</v>
      </c>
      <c r="LP231" s="158" t="s">
        <v>128</v>
      </c>
      <c r="LQ231" s="158" t="s">
        <v>128</v>
      </c>
      <c r="LR231" s="158" t="s">
        <v>128</v>
      </c>
      <c r="LS231" s="158" t="s">
        <v>128</v>
      </c>
      <c r="LT231" s="158" t="s">
        <v>128</v>
      </c>
      <c r="LU231" s="158" t="s">
        <v>128</v>
      </c>
      <c r="LV231" s="158" t="s">
        <v>128</v>
      </c>
      <c r="LW231" s="158" t="s">
        <v>128</v>
      </c>
      <c r="LX231" s="158" t="s">
        <v>128</v>
      </c>
      <c r="LY231" s="158" t="s">
        <v>128</v>
      </c>
      <c r="LZ231" s="158" t="s">
        <v>128</v>
      </c>
      <c r="MA231" s="158" t="s">
        <v>128</v>
      </c>
      <c r="MB231" s="158" t="s">
        <v>128</v>
      </c>
      <c r="MC231" s="158" t="s">
        <v>128</v>
      </c>
      <c r="MD231" s="158" t="s">
        <v>128</v>
      </c>
      <c r="ME231" s="158" t="s">
        <v>128</v>
      </c>
      <c r="MF231" s="158" t="s">
        <v>128</v>
      </c>
      <c r="MG231" s="158" t="s">
        <v>128</v>
      </c>
      <c r="MH231" s="158" t="s">
        <v>128</v>
      </c>
      <c r="MI231" s="158" t="s">
        <v>128</v>
      </c>
      <c r="MJ231" s="158" t="s">
        <v>128</v>
      </c>
      <c r="MK231" s="158" t="s">
        <v>128</v>
      </c>
      <c r="ML231" s="158" t="s">
        <v>128</v>
      </c>
      <c r="MM231" s="158" t="s">
        <v>128</v>
      </c>
      <c r="MN231" s="158" t="s">
        <v>128</v>
      </c>
      <c r="MO231" s="158" t="s">
        <v>128</v>
      </c>
      <c r="MP231" s="158" t="s">
        <v>128</v>
      </c>
      <c r="MQ231" s="158" t="s">
        <v>128</v>
      </c>
      <c r="MR231" s="158" t="s">
        <v>128</v>
      </c>
      <c r="MS231" s="158" t="s">
        <v>128</v>
      </c>
      <c r="MT231" s="158" t="s">
        <v>128</v>
      </c>
      <c r="MU231" s="158" t="s">
        <v>128</v>
      </c>
      <c r="MV231" s="158" t="s">
        <v>128</v>
      </c>
      <c r="MW231" s="158" t="s">
        <v>128</v>
      </c>
      <c r="MX231" s="158" t="s">
        <v>128</v>
      </c>
      <c r="MY231" s="158" t="s">
        <v>128</v>
      </c>
      <c r="MZ231" s="158" t="s">
        <v>128</v>
      </c>
      <c r="NA231" s="158" t="s">
        <v>128</v>
      </c>
      <c r="NB231" s="158" t="s">
        <v>128</v>
      </c>
      <c r="NC231" s="158" t="s">
        <v>128</v>
      </c>
      <c r="ND231" s="158" t="s">
        <v>128</v>
      </c>
      <c r="NE231" s="158" t="s">
        <v>128</v>
      </c>
      <c r="NF231" s="158" t="s">
        <v>128</v>
      </c>
      <c r="NG231" s="158" t="s">
        <v>128</v>
      </c>
      <c r="NH231" s="158" t="s">
        <v>128</v>
      </c>
      <c r="NI231" s="158" t="s">
        <v>128</v>
      </c>
      <c r="NJ231" s="158" t="s">
        <v>128</v>
      </c>
      <c r="NK231" s="158" t="s">
        <v>128</v>
      </c>
      <c r="NL231" s="158" t="s">
        <v>128</v>
      </c>
      <c r="NM231" s="158" t="s">
        <v>128</v>
      </c>
      <c r="NN231" s="158" t="s">
        <v>128</v>
      </c>
      <c r="NO231" s="158" t="s">
        <v>128</v>
      </c>
      <c r="NP231" s="158" t="s">
        <v>128</v>
      </c>
      <c r="NQ231" s="158" t="s">
        <v>128</v>
      </c>
      <c r="NR231" s="158" t="s">
        <v>128</v>
      </c>
      <c r="NS231" s="158" t="s">
        <v>128</v>
      </c>
      <c r="NT231" s="158" t="s">
        <v>128</v>
      </c>
      <c r="NU231" s="158" t="s">
        <v>128</v>
      </c>
      <c r="NV231" s="158" t="s">
        <v>128</v>
      </c>
      <c r="NW231" s="158" t="s">
        <v>128</v>
      </c>
      <c r="NX231" s="158" t="s">
        <v>128</v>
      </c>
      <c r="NY231" s="158" t="s">
        <v>128</v>
      </c>
      <c r="NZ231" s="158" t="s">
        <v>128</v>
      </c>
      <c r="OA231" s="158" t="s">
        <v>128</v>
      </c>
      <c r="OB231" s="158" t="s">
        <v>128</v>
      </c>
      <c r="OC231" s="158" t="s">
        <v>128</v>
      </c>
      <c r="OD231" s="158" t="s">
        <v>128</v>
      </c>
      <c r="OE231" s="170" t="s">
        <v>128</v>
      </c>
      <c r="OF231" s="181"/>
      <c r="OG231" s="174">
        <f t="shared" si="1336"/>
        <v>21.582715273088997</v>
      </c>
      <c r="OH231" s="66" t="str">
        <f t="shared" si="1337"/>
        <v>kg/GJ delivered</v>
      </c>
      <c r="OI231" s="66" t="str">
        <f t="shared" si="1338"/>
        <v/>
      </c>
      <c r="OJ231" s="66" t="str">
        <f t="shared" si="1339"/>
        <v/>
      </c>
      <c r="OK231" s="66" t="str">
        <f t="shared" si="1340"/>
        <v/>
      </c>
      <c r="OL231" s="66" t="str">
        <f t="shared" si="1341"/>
        <v/>
      </c>
      <c r="OM231" s="66" t="str">
        <f t="shared" si="1342"/>
        <v/>
      </c>
      <c r="ON231" s="66" t="str">
        <f t="shared" si="1343"/>
        <v/>
      </c>
      <c r="OO231" s="66" t="str">
        <f t="shared" si="1344"/>
        <v/>
      </c>
      <c r="OP231" s="66" t="str">
        <f t="shared" si="1345"/>
        <v/>
      </c>
      <c r="OQ231" s="66" t="str">
        <f t="shared" si="1346"/>
        <v/>
      </c>
      <c r="OR231" s="66" t="str">
        <f t="shared" si="1347"/>
        <v/>
      </c>
      <c r="OS231" s="66" t="str">
        <f t="shared" si="1348"/>
        <v/>
      </c>
      <c r="OT231" s="66" t="str">
        <f t="shared" si="1349"/>
        <v/>
      </c>
      <c r="OU231" s="66" t="str">
        <f t="shared" si="1350"/>
        <v/>
      </c>
      <c r="OV231" s="66" t="str">
        <f t="shared" si="1351"/>
        <v/>
      </c>
      <c r="OW231" s="66" t="str">
        <f t="shared" si="1352"/>
        <v/>
      </c>
      <c r="OX231" s="66" t="str">
        <f t="shared" si="1353"/>
        <v/>
      </c>
      <c r="OY231" s="66" t="str">
        <f t="shared" si="1354"/>
        <v/>
      </c>
      <c r="OZ231" s="66" t="str">
        <f t="shared" si="1355"/>
        <v/>
      </c>
      <c r="PA231" s="66" t="str">
        <f t="shared" si="1356"/>
        <v/>
      </c>
      <c r="PB231" s="66" t="str">
        <f t="shared" si="1357"/>
        <v/>
      </c>
      <c r="PC231" s="66" t="str">
        <f t="shared" si="1358"/>
        <v/>
      </c>
      <c r="PD231" s="66" t="str">
        <f t="shared" si="1359"/>
        <v/>
      </c>
      <c r="PE231" s="66" t="str">
        <f t="shared" si="1360"/>
        <v/>
      </c>
      <c r="PF231" s="66" t="str">
        <f t="shared" si="1361"/>
        <v/>
      </c>
      <c r="PG231" s="66" t="str">
        <f t="shared" si="1362"/>
        <v/>
      </c>
      <c r="PH231" s="66" t="str">
        <f t="shared" si="1363"/>
        <v/>
      </c>
      <c r="PI231" s="66" t="str">
        <f t="shared" si="1364"/>
        <v/>
      </c>
      <c r="PJ231" s="66" t="str">
        <f t="shared" si="1365"/>
        <v/>
      </c>
      <c r="PK231" s="66" t="str">
        <f t="shared" si="1366"/>
        <v/>
      </c>
      <c r="PL231" s="66" t="str">
        <f t="shared" si="1367"/>
        <v/>
      </c>
      <c r="PM231" s="66" t="str">
        <f t="shared" si="1368"/>
        <v/>
      </c>
      <c r="PN231" s="66" t="str">
        <f t="shared" si="1369"/>
        <v/>
      </c>
      <c r="PO231" s="66" t="str">
        <f t="shared" si="1370"/>
        <v/>
      </c>
      <c r="PP231" s="66" t="str">
        <f t="shared" si="1371"/>
        <v/>
      </c>
      <c r="PQ231" s="66" t="str">
        <f t="shared" si="1372"/>
        <v/>
      </c>
      <c r="PR231" s="66" t="str">
        <f t="shared" si="1373"/>
        <v/>
      </c>
      <c r="PS231" s="66" t="str">
        <f t="shared" si="1374"/>
        <v/>
      </c>
      <c r="PT231" s="66" t="str">
        <f t="shared" si="1375"/>
        <v/>
      </c>
      <c r="PU231" s="66" t="str">
        <f t="shared" si="1376"/>
        <v/>
      </c>
      <c r="PV231" s="66" t="str">
        <f t="shared" si="1377"/>
        <v/>
      </c>
      <c r="PW231" s="66" t="str">
        <f t="shared" si="1378"/>
        <v/>
      </c>
      <c r="PX231" s="66" t="str">
        <f t="shared" si="1379"/>
        <v/>
      </c>
      <c r="PY231" s="66" t="str">
        <f t="shared" si="1380"/>
        <v/>
      </c>
      <c r="PZ231" s="66" t="str">
        <f t="shared" si="1381"/>
        <v/>
      </c>
      <c r="QA231" s="66" t="str">
        <f t="shared" si="1382"/>
        <v/>
      </c>
      <c r="QB231" s="66" t="str">
        <f t="shared" si="1383"/>
        <v/>
      </c>
      <c r="QC231" s="66" t="str">
        <f t="shared" si="1384"/>
        <v/>
      </c>
      <c r="QD231" s="66" t="str">
        <f t="shared" si="1385"/>
        <v/>
      </c>
      <c r="QE231" s="66" t="str">
        <f t="shared" si="1386"/>
        <v/>
      </c>
      <c r="QF231" s="66" t="str">
        <f t="shared" si="1387"/>
        <v/>
      </c>
      <c r="QG231" s="66" t="str">
        <f t="shared" si="1388"/>
        <v/>
      </c>
      <c r="QH231" s="66" t="str">
        <f t="shared" si="1389"/>
        <v/>
      </c>
      <c r="QI231" s="66" t="str">
        <f t="shared" si="1390"/>
        <v/>
      </c>
      <c r="QJ231" s="66" t="str">
        <f t="shared" si="1391"/>
        <v/>
      </c>
      <c r="QK231" s="66" t="str">
        <f t="shared" si="1392"/>
        <v/>
      </c>
      <c r="QL231" s="66" t="str">
        <f t="shared" si="1393"/>
        <v/>
      </c>
      <c r="QM231" s="66" t="str">
        <f t="shared" si="1394"/>
        <v/>
      </c>
      <c r="QN231" s="66" t="str">
        <f t="shared" si="1395"/>
        <v/>
      </c>
      <c r="QO231" s="66" t="str">
        <f t="shared" si="1396"/>
        <v/>
      </c>
      <c r="QP231" s="66" t="str">
        <f t="shared" si="1397"/>
        <v/>
      </c>
      <c r="QQ231" s="66" t="str">
        <f t="shared" si="1398"/>
        <v/>
      </c>
      <c r="QR231" s="66" t="str">
        <f t="shared" si="1399"/>
        <v/>
      </c>
      <c r="QS231" s="66" t="str">
        <f t="shared" si="1400"/>
        <v/>
      </c>
      <c r="QT231" s="66" t="str">
        <f t="shared" si="1401"/>
        <v/>
      </c>
      <c r="QU231" s="66" t="str">
        <f t="shared" si="1402"/>
        <v/>
      </c>
      <c r="QV231" s="66" t="str">
        <f t="shared" si="1403"/>
        <v/>
      </c>
      <c r="QW231" s="66" t="str">
        <f t="shared" si="1404"/>
        <v/>
      </c>
      <c r="QX231" s="66" t="str">
        <f t="shared" si="1405"/>
        <v/>
      </c>
      <c r="QY231" s="66" t="str">
        <f t="shared" si="1406"/>
        <v/>
      </c>
      <c r="QZ231" s="66" t="str">
        <f t="shared" si="1407"/>
        <v/>
      </c>
      <c r="RA231" s="66" t="str">
        <f t="shared" si="1408"/>
        <v/>
      </c>
      <c r="RB231" s="66" t="str">
        <f t="shared" si="1409"/>
        <v/>
      </c>
      <c r="RC231" s="66" t="str">
        <f t="shared" si="1410"/>
        <v/>
      </c>
      <c r="RD231" s="66" t="str">
        <f t="shared" si="1411"/>
        <v/>
      </c>
      <c r="RE231" s="66" t="str">
        <f t="shared" si="1412"/>
        <v/>
      </c>
      <c r="RF231" s="66" t="str">
        <f t="shared" si="1413"/>
        <v/>
      </c>
      <c r="RG231" s="66" t="str">
        <f t="shared" si="1414"/>
        <v/>
      </c>
      <c r="RH231" s="66" t="str">
        <f t="shared" si="1415"/>
        <v/>
      </c>
      <c r="RI231" s="66" t="str">
        <f t="shared" si="1416"/>
        <v/>
      </c>
      <c r="RJ231" s="66" t="str">
        <f t="shared" si="1417"/>
        <v/>
      </c>
      <c r="RK231" s="66" t="str">
        <f t="shared" si="1418"/>
        <v/>
      </c>
      <c r="RL231" s="66" t="str">
        <f t="shared" si="1419"/>
        <v/>
      </c>
      <c r="RM231" s="66" t="str">
        <f t="shared" si="1420"/>
        <v/>
      </c>
      <c r="RN231" s="66" t="str">
        <f t="shared" si="1421"/>
        <v/>
      </c>
      <c r="RO231" s="66" t="str">
        <f t="shared" si="1422"/>
        <v/>
      </c>
      <c r="RP231" s="66" t="str">
        <f t="shared" si="1423"/>
        <v/>
      </c>
      <c r="RQ231" s="66" t="str">
        <f t="shared" si="1424"/>
        <v/>
      </c>
      <c r="RR231" s="66" t="str">
        <f t="shared" si="1425"/>
        <v/>
      </c>
      <c r="RS231" s="66" t="str">
        <f t="shared" si="1426"/>
        <v/>
      </c>
      <c r="RT231" s="66" t="str">
        <f t="shared" si="1427"/>
        <v/>
      </c>
      <c r="RU231" s="66" t="str">
        <f t="shared" si="1428"/>
        <v/>
      </c>
      <c r="RV231" s="66" t="str">
        <f t="shared" si="1429"/>
        <v/>
      </c>
      <c r="RW231" s="66" t="str">
        <f t="shared" si="1430"/>
        <v/>
      </c>
      <c r="RX231" s="66" t="str">
        <f t="shared" si="1431"/>
        <v/>
      </c>
      <c r="RY231" s="66" t="str">
        <f t="shared" si="1432"/>
        <v/>
      </c>
      <c r="RZ231" s="66" t="str">
        <f t="shared" si="1433"/>
        <v/>
      </c>
      <c r="SA231" s="66" t="str">
        <f t="shared" si="1434"/>
        <v/>
      </c>
      <c r="SB231" s="66" t="str">
        <f t="shared" si="1435"/>
        <v/>
      </c>
      <c r="SC231" s="66" t="str">
        <f t="shared" si="1436"/>
        <v/>
      </c>
      <c r="SD231" s="66" t="str">
        <f t="shared" si="1437"/>
        <v/>
      </c>
      <c r="SE231" s="66" t="str">
        <f t="shared" si="1438"/>
        <v/>
      </c>
      <c r="SF231" s="66" t="str">
        <f t="shared" si="1439"/>
        <v/>
      </c>
      <c r="SG231" s="66" t="str">
        <f t="shared" si="1440"/>
        <v/>
      </c>
      <c r="SH231" s="66" t="str">
        <f t="shared" si="1441"/>
        <v/>
      </c>
      <c r="SI231" s="66" t="str">
        <f t="shared" si="1442"/>
        <v/>
      </c>
      <c r="SJ231" s="66" t="str">
        <f t="shared" si="1443"/>
        <v/>
      </c>
      <c r="SK231" s="66" t="str">
        <f t="shared" si="1444"/>
        <v/>
      </c>
      <c r="SL231" s="66" t="str">
        <f t="shared" si="1445"/>
        <v/>
      </c>
      <c r="SM231" s="66" t="str">
        <f t="shared" si="1446"/>
        <v/>
      </c>
      <c r="SN231" s="66" t="str">
        <f t="shared" si="1447"/>
        <v/>
      </c>
      <c r="SO231" s="66" t="str">
        <f t="shared" si="1448"/>
        <v/>
      </c>
      <c r="SP231" s="66" t="str">
        <f t="shared" si="1449"/>
        <v/>
      </c>
      <c r="SQ231" s="66" t="str">
        <f t="shared" si="1450"/>
        <v/>
      </c>
      <c r="SR231" s="66" t="str">
        <f t="shared" si="1451"/>
        <v/>
      </c>
      <c r="SS231" s="66" t="str">
        <f t="shared" si="1452"/>
        <v/>
      </c>
      <c r="ST231" s="66" t="str">
        <f t="shared" si="1453"/>
        <v/>
      </c>
      <c r="SU231" s="66" t="str">
        <f t="shared" si="1454"/>
        <v/>
      </c>
      <c r="SV231" s="66" t="str">
        <f t="shared" si="1455"/>
        <v/>
      </c>
      <c r="SW231" s="66" t="str">
        <f t="shared" si="1456"/>
        <v/>
      </c>
      <c r="SX231" s="66" t="str">
        <f t="shared" si="1457"/>
        <v/>
      </c>
      <c r="SY231" s="66" t="str">
        <f t="shared" si="1458"/>
        <v/>
      </c>
      <c r="SZ231" s="66" t="str">
        <f t="shared" si="1459"/>
        <v/>
      </c>
      <c r="TA231" s="66" t="str">
        <f t="shared" si="1460"/>
        <v/>
      </c>
      <c r="TB231" s="66" t="str">
        <f t="shared" si="1461"/>
        <v/>
      </c>
      <c r="TC231" s="66" t="str">
        <f t="shared" si="1462"/>
        <v/>
      </c>
      <c r="TD231" s="66" t="str">
        <f t="shared" si="1463"/>
        <v/>
      </c>
      <c r="TE231" s="66" t="str">
        <f t="shared" si="1464"/>
        <v/>
      </c>
      <c r="TF231" s="66" t="str">
        <f t="shared" si="1465"/>
        <v/>
      </c>
      <c r="TG231" s="66" t="str">
        <f t="shared" si="1466"/>
        <v/>
      </c>
      <c r="TH231" s="66" t="str">
        <f t="shared" si="1467"/>
        <v/>
      </c>
      <c r="TI231" s="66" t="str">
        <f t="shared" si="1468"/>
        <v/>
      </c>
      <c r="TJ231" s="66" t="str">
        <f t="shared" si="1469"/>
        <v/>
      </c>
      <c r="TK231" s="66" t="str">
        <f t="shared" si="1470"/>
        <v/>
      </c>
      <c r="TL231" s="66" t="str">
        <f t="shared" si="1471"/>
        <v/>
      </c>
      <c r="TM231" s="66" t="str">
        <f t="shared" si="1472"/>
        <v/>
      </c>
      <c r="TN231" s="66" t="str">
        <f t="shared" si="1473"/>
        <v/>
      </c>
      <c r="TO231" s="66" t="str">
        <f t="shared" si="1474"/>
        <v/>
      </c>
      <c r="TP231" s="66" t="str">
        <f t="shared" si="1475"/>
        <v/>
      </c>
      <c r="TQ231" s="66" t="str">
        <f t="shared" si="1476"/>
        <v/>
      </c>
      <c r="TR231" s="66" t="str">
        <f t="shared" si="1477"/>
        <v/>
      </c>
      <c r="TS231" s="66" t="str">
        <f t="shared" si="1478"/>
        <v/>
      </c>
      <c r="TT231" s="66" t="str">
        <f t="shared" si="1479"/>
        <v/>
      </c>
      <c r="TU231" s="66" t="str">
        <f t="shared" si="1480"/>
        <v/>
      </c>
      <c r="TV231" s="66" t="str">
        <f t="shared" si="1481"/>
        <v/>
      </c>
      <c r="TW231" s="66" t="str">
        <f t="shared" si="1482"/>
        <v/>
      </c>
      <c r="TX231" s="66" t="str">
        <f t="shared" si="1483"/>
        <v/>
      </c>
      <c r="TY231" s="66" t="str">
        <f t="shared" si="1484"/>
        <v/>
      </c>
      <c r="TZ231" s="66" t="str">
        <f t="shared" si="1485"/>
        <v/>
      </c>
      <c r="UA231" s="66" t="str">
        <f t="shared" si="1486"/>
        <v/>
      </c>
      <c r="UB231" s="66" t="str">
        <f t="shared" si="1487"/>
        <v/>
      </c>
      <c r="UC231" s="66" t="str">
        <f t="shared" si="1488"/>
        <v/>
      </c>
      <c r="UD231" s="66" t="str">
        <f t="shared" si="1489"/>
        <v/>
      </c>
      <c r="UE231" s="66" t="str">
        <f t="shared" si="1490"/>
        <v/>
      </c>
      <c r="UF231" s="66" t="str">
        <f t="shared" si="1491"/>
        <v/>
      </c>
      <c r="UG231" s="66" t="str">
        <f t="shared" si="1492"/>
        <v/>
      </c>
      <c r="UH231" s="66" t="str">
        <f t="shared" si="1493"/>
        <v/>
      </c>
      <c r="UI231" s="66" t="str">
        <f t="shared" si="1494"/>
        <v/>
      </c>
      <c r="UJ231" s="66" t="str">
        <f t="shared" si="1495"/>
        <v/>
      </c>
      <c r="UK231" s="66" t="str">
        <f t="shared" si="1496"/>
        <v/>
      </c>
      <c r="UL231" s="66" t="str">
        <f t="shared" si="1497"/>
        <v/>
      </c>
      <c r="UM231" s="66" t="str">
        <f t="shared" si="1498"/>
        <v/>
      </c>
      <c r="UN231" s="66" t="str">
        <f t="shared" si="1499"/>
        <v/>
      </c>
      <c r="UO231" s="66" t="str">
        <f t="shared" si="1500"/>
        <v/>
      </c>
      <c r="UP231" s="66" t="str">
        <f t="shared" si="1501"/>
        <v/>
      </c>
      <c r="UQ231" s="66" t="str">
        <f t="shared" si="1502"/>
        <v/>
      </c>
      <c r="UR231" s="66" t="str">
        <f t="shared" si="1503"/>
        <v/>
      </c>
      <c r="US231" s="66" t="str">
        <f t="shared" si="1504"/>
        <v/>
      </c>
      <c r="UT231" s="66" t="str">
        <f t="shared" si="1505"/>
        <v/>
      </c>
      <c r="UU231" s="66" t="str">
        <f t="shared" si="1506"/>
        <v/>
      </c>
      <c r="UV231" s="66" t="str">
        <f t="shared" si="1507"/>
        <v/>
      </c>
      <c r="UW231" s="66" t="str">
        <f t="shared" si="1508"/>
        <v/>
      </c>
      <c r="UX231" s="66" t="str">
        <f t="shared" si="1509"/>
        <v/>
      </c>
      <c r="UY231" s="66" t="str">
        <f t="shared" si="1510"/>
        <v/>
      </c>
      <c r="UZ231" s="66" t="str">
        <f t="shared" si="1511"/>
        <v/>
      </c>
      <c r="VA231" s="66" t="str">
        <f t="shared" si="1512"/>
        <v/>
      </c>
      <c r="VB231" s="66" t="str">
        <f t="shared" si="1513"/>
        <v/>
      </c>
      <c r="VC231" s="66" t="str">
        <f t="shared" si="1514"/>
        <v/>
      </c>
      <c r="VD231" s="66" t="str">
        <f t="shared" si="1515"/>
        <v/>
      </c>
      <c r="VE231" s="66" t="str">
        <f t="shared" si="1516"/>
        <v/>
      </c>
      <c r="VF231" s="66" t="str">
        <f t="shared" si="1517"/>
        <v/>
      </c>
      <c r="VG231" s="66" t="str">
        <f t="shared" si="1518"/>
        <v/>
      </c>
      <c r="VH231" s="66" t="str">
        <f t="shared" si="1519"/>
        <v/>
      </c>
      <c r="VI231" s="66" t="str">
        <f t="shared" si="1520"/>
        <v/>
      </c>
      <c r="VJ231" s="66" t="str">
        <f t="shared" si="1521"/>
        <v/>
      </c>
      <c r="VK231" s="66" t="str">
        <f t="shared" si="1522"/>
        <v/>
      </c>
      <c r="VL231" s="66" t="str">
        <f t="shared" si="1523"/>
        <v/>
      </c>
      <c r="VM231" s="66" t="str">
        <f t="shared" si="1524"/>
        <v/>
      </c>
      <c r="VN231" s="66" t="str">
        <f t="shared" si="1525"/>
        <v/>
      </c>
      <c r="VO231" s="66" t="str">
        <f t="shared" si="1526"/>
        <v/>
      </c>
      <c r="VP231" s="66" t="str">
        <f t="shared" si="1527"/>
        <v/>
      </c>
      <c r="VQ231" s="66" t="str">
        <f t="shared" si="1528"/>
        <v/>
      </c>
      <c r="VR231" s="66" t="str">
        <f t="shared" si="1529"/>
        <v/>
      </c>
      <c r="VS231" s="66" t="str">
        <f t="shared" si="1530"/>
        <v/>
      </c>
      <c r="VT231" s="66" t="str">
        <f t="shared" si="1531"/>
        <v/>
      </c>
      <c r="VU231" s="66" t="str">
        <f t="shared" si="1532"/>
        <v/>
      </c>
      <c r="VV231" s="66" t="str">
        <f t="shared" si="1533"/>
        <v/>
      </c>
      <c r="VW231" s="66" t="str">
        <f t="shared" si="1534"/>
        <v/>
      </c>
      <c r="VX231" s="66" t="str">
        <f t="shared" si="1535"/>
        <v/>
      </c>
      <c r="VY231" s="66" t="str">
        <f t="shared" si="1536"/>
        <v/>
      </c>
      <c r="VZ231" s="66" t="str">
        <f t="shared" si="1537"/>
        <v/>
      </c>
      <c r="WA231" s="66" t="str">
        <f t="shared" si="1538"/>
        <v/>
      </c>
      <c r="WB231" s="66" t="str">
        <f t="shared" si="1539"/>
        <v/>
      </c>
      <c r="WC231" s="66" t="str">
        <f t="shared" si="1540"/>
        <v/>
      </c>
      <c r="WD231" s="66" t="str">
        <f t="shared" si="1541"/>
        <v/>
      </c>
      <c r="WE231" s="66" t="str">
        <f t="shared" si="1542"/>
        <v/>
      </c>
      <c r="WF231" s="66" t="str">
        <f t="shared" si="1543"/>
        <v/>
      </c>
      <c r="WG231" s="66" t="str">
        <f t="shared" si="1544"/>
        <v/>
      </c>
      <c r="WH231" s="66" t="str">
        <f t="shared" si="1545"/>
        <v/>
      </c>
      <c r="WI231" s="66" t="str">
        <f t="shared" si="1546"/>
        <v/>
      </c>
      <c r="WJ231" s="66" t="str">
        <f t="shared" si="1547"/>
        <v/>
      </c>
      <c r="WK231" s="66" t="str">
        <f t="shared" si="1548"/>
        <v/>
      </c>
      <c r="WL231" s="66" t="str">
        <f t="shared" si="1549"/>
        <v/>
      </c>
      <c r="WM231" s="66" t="str">
        <f t="shared" si="1550"/>
        <v/>
      </c>
      <c r="WN231" s="66" t="str">
        <f t="shared" si="1551"/>
        <v/>
      </c>
      <c r="WO231" s="66" t="str">
        <f t="shared" si="1552"/>
        <v/>
      </c>
      <c r="WP231" s="66" t="str">
        <f t="shared" si="1553"/>
        <v/>
      </c>
      <c r="WQ231" s="66" t="str">
        <f t="shared" si="1554"/>
        <v/>
      </c>
      <c r="WR231" s="66" t="str">
        <f t="shared" si="1555"/>
        <v/>
      </c>
      <c r="WS231" s="66" t="str">
        <f t="shared" si="1556"/>
        <v/>
      </c>
      <c r="WT231" s="66" t="str">
        <f t="shared" si="1557"/>
        <v/>
      </c>
      <c r="WU231" s="66" t="str">
        <f t="shared" si="1558"/>
        <v/>
      </c>
      <c r="WV231" s="66" t="str">
        <f t="shared" si="1559"/>
        <v/>
      </c>
      <c r="WW231" s="66" t="str">
        <f t="shared" si="1560"/>
        <v/>
      </c>
      <c r="WX231" s="66" t="str">
        <f t="shared" si="1561"/>
        <v/>
      </c>
      <c r="WY231" s="66" t="str">
        <f t="shared" si="1562"/>
        <v/>
      </c>
      <c r="WZ231" s="66" t="str">
        <f t="shared" si="1563"/>
        <v/>
      </c>
      <c r="XA231" s="66" t="str">
        <f t="shared" si="1564"/>
        <v/>
      </c>
      <c r="XB231" s="66" t="str">
        <f t="shared" si="1565"/>
        <v/>
      </c>
      <c r="XC231" s="66" t="str">
        <f t="shared" si="1566"/>
        <v/>
      </c>
      <c r="XD231" s="66" t="str">
        <f t="shared" si="1567"/>
        <v/>
      </c>
      <c r="XE231" s="66" t="str">
        <f t="shared" si="1568"/>
        <v/>
      </c>
      <c r="XF231" s="66" t="str">
        <f t="shared" si="1569"/>
        <v/>
      </c>
      <c r="XG231" s="66" t="str">
        <f t="shared" si="1570"/>
        <v/>
      </c>
      <c r="XH231" s="66" t="str">
        <f t="shared" si="1571"/>
        <v/>
      </c>
      <c r="XI231" s="66" t="str">
        <f t="shared" si="1572"/>
        <v/>
      </c>
      <c r="XJ231" s="66" t="str">
        <f t="shared" si="1573"/>
        <v/>
      </c>
      <c r="XK231" s="66" t="str">
        <f t="shared" si="1574"/>
        <v/>
      </c>
      <c r="XL231" s="66" t="str">
        <f t="shared" si="1575"/>
        <v/>
      </c>
      <c r="XM231" s="66" t="str">
        <f t="shared" si="1576"/>
        <v/>
      </c>
      <c r="XN231" s="66" t="str">
        <f t="shared" si="1577"/>
        <v/>
      </c>
      <c r="XO231" s="66" t="str">
        <f t="shared" si="1578"/>
        <v/>
      </c>
      <c r="XP231" s="66" t="str">
        <f t="shared" si="1579"/>
        <v/>
      </c>
      <c r="XQ231" s="66" t="str">
        <f t="shared" si="1580"/>
        <v/>
      </c>
      <c r="XR231" s="66" t="str">
        <f t="shared" si="1581"/>
        <v/>
      </c>
      <c r="XS231" s="66" t="str">
        <f t="shared" si="1582"/>
        <v/>
      </c>
      <c r="XT231" s="66" t="str">
        <f t="shared" si="1583"/>
        <v/>
      </c>
      <c r="XU231" s="66" t="str">
        <f t="shared" si="1584"/>
        <v/>
      </c>
      <c r="XV231" s="66" t="str">
        <f t="shared" si="1585"/>
        <v/>
      </c>
      <c r="XW231" s="66" t="str">
        <f t="shared" si="1586"/>
        <v/>
      </c>
      <c r="XX231" s="66" t="str">
        <f t="shared" si="1587"/>
        <v/>
      </c>
      <c r="XY231" s="66" t="str">
        <f t="shared" si="1588"/>
        <v/>
      </c>
      <c r="XZ231" s="66" t="str">
        <f t="shared" si="1589"/>
        <v/>
      </c>
      <c r="YA231" s="66" t="str">
        <f t="shared" si="1590"/>
        <v/>
      </c>
      <c r="YB231" s="66" t="str">
        <f t="shared" si="1591"/>
        <v/>
      </c>
      <c r="YC231" s="66" t="str">
        <f t="shared" si="1592"/>
        <v/>
      </c>
      <c r="YD231" s="66" t="str">
        <f t="shared" si="1593"/>
        <v/>
      </c>
      <c r="YE231" s="66" t="str">
        <f t="shared" si="1594"/>
        <v/>
      </c>
      <c r="YF231" s="66" t="str">
        <f t="shared" si="1595"/>
        <v/>
      </c>
      <c r="YG231" s="66" t="str">
        <f t="shared" si="1596"/>
        <v/>
      </c>
      <c r="YH231" s="66" t="str">
        <f t="shared" si="1597"/>
        <v/>
      </c>
      <c r="YI231" s="66" t="str">
        <f t="shared" si="1598"/>
        <v/>
      </c>
      <c r="YJ231" s="66" t="str">
        <f t="shared" si="1599"/>
        <v/>
      </c>
      <c r="YK231" s="66" t="str">
        <f t="shared" si="1600"/>
        <v/>
      </c>
      <c r="YL231" s="66" t="str">
        <f t="shared" si="1601"/>
        <v/>
      </c>
      <c r="YM231" s="66" t="str">
        <f t="shared" si="1602"/>
        <v/>
      </c>
      <c r="YN231" s="66" t="str">
        <f t="shared" si="1603"/>
        <v/>
      </c>
      <c r="YO231" s="66" t="str">
        <f t="shared" si="1604"/>
        <v/>
      </c>
      <c r="YP231" s="66" t="str">
        <f t="shared" si="1605"/>
        <v/>
      </c>
      <c r="YQ231" s="66" t="str">
        <f t="shared" si="1606"/>
        <v/>
      </c>
      <c r="YR231" s="66" t="str">
        <f t="shared" si="1607"/>
        <v/>
      </c>
      <c r="YS231" s="66" t="str">
        <f t="shared" si="1608"/>
        <v/>
      </c>
      <c r="YT231" s="66" t="str">
        <f t="shared" si="1609"/>
        <v/>
      </c>
      <c r="YU231" s="66" t="str">
        <f t="shared" si="1610"/>
        <v/>
      </c>
      <c r="YV231" s="66" t="str">
        <f t="shared" si="1611"/>
        <v/>
      </c>
      <c r="YW231" s="66" t="str">
        <f t="shared" si="1612"/>
        <v/>
      </c>
      <c r="YX231" s="66" t="str">
        <f t="shared" si="1613"/>
        <v/>
      </c>
      <c r="YY231" s="66" t="str">
        <f t="shared" si="1614"/>
        <v/>
      </c>
      <c r="YZ231" s="66" t="str">
        <f t="shared" si="1615"/>
        <v/>
      </c>
      <c r="ZA231" s="66" t="str">
        <f t="shared" si="1616"/>
        <v/>
      </c>
      <c r="ZB231" s="66" t="str">
        <f t="shared" si="1617"/>
        <v/>
      </c>
      <c r="ZC231" s="66" t="str">
        <f t="shared" si="1618"/>
        <v/>
      </c>
      <c r="ZD231" s="66" t="str">
        <f t="shared" si="1619"/>
        <v/>
      </c>
      <c r="ZE231" s="66" t="str">
        <f t="shared" si="1620"/>
        <v/>
      </c>
      <c r="ZF231" s="66" t="str">
        <f t="shared" si="1621"/>
        <v/>
      </c>
      <c r="ZG231" s="66" t="str">
        <f t="shared" si="1622"/>
        <v/>
      </c>
      <c r="ZH231" s="66" t="str">
        <f t="shared" si="1623"/>
        <v/>
      </c>
      <c r="ZI231" s="66" t="str">
        <f t="shared" si="1624"/>
        <v/>
      </c>
      <c r="ZJ231" s="66" t="str">
        <f t="shared" si="1625"/>
        <v/>
      </c>
      <c r="ZK231" s="66" t="str">
        <f t="shared" si="1626"/>
        <v/>
      </c>
      <c r="ZL231" s="66" t="str">
        <f t="shared" si="1627"/>
        <v/>
      </c>
      <c r="ZM231" s="66" t="str">
        <f t="shared" si="1628"/>
        <v/>
      </c>
      <c r="ZN231" s="66" t="str">
        <f t="shared" si="1629"/>
        <v/>
      </c>
      <c r="ZO231" s="66" t="str">
        <f t="shared" si="1630"/>
        <v/>
      </c>
      <c r="ZP231" s="66" t="str">
        <f t="shared" si="1631"/>
        <v/>
      </c>
      <c r="ZQ231" s="66" t="str">
        <f t="shared" si="1632"/>
        <v/>
      </c>
      <c r="ZR231" s="66" t="str">
        <f t="shared" si="1633"/>
        <v/>
      </c>
      <c r="ZS231" s="66" t="str">
        <f t="shared" si="1634"/>
        <v/>
      </c>
      <c r="ZT231" s="66" t="str">
        <f t="shared" si="1635"/>
        <v/>
      </c>
      <c r="ZU231" s="66" t="str">
        <f t="shared" si="1636"/>
        <v/>
      </c>
      <c r="ZV231" s="66" t="str">
        <f t="shared" si="1637"/>
        <v/>
      </c>
      <c r="ZW231" s="66" t="str">
        <f t="shared" si="1638"/>
        <v/>
      </c>
      <c r="ZX231" s="66" t="str">
        <f t="shared" si="1639"/>
        <v/>
      </c>
      <c r="ZY231" s="66" t="str">
        <f t="shared" si="1640"/>
        <v/>
      </c>
      <c r="ZZ231" s="66" t="str">
        <f t="shared" si="1641"/>
        <v/>
      </c>
      <c r="AAA231" s="66" t="str">
        <f t="shared" si="1642"/>
        <v/>
      </c>
      <c r="AAB231" s="66" t="str">
        <f t="shared" si="1643"/>
        <v/>
      </c>
      <c r="AAC231" s="66" t="str">
        <f t="shared" si="1644"/>
        <v/>
      </c>
      <c r="AAD231" s="66" t="str">
        <f t="shared" si="1645"/>
        <v/>
      </c>
      <c r="AAE231" s="66" t="str">
        <f t="shared" si="1646"/>
        <v/>
      </c>
      <c r="AAF231" s="66" t="str">
        <f t="shared" si="1647"/>
        <v/>
      </c>
      <c r="AAG231" s="66" t="str">
        <f t="shared" si="1648"/>
        <v/>
      </c>
      <c r="AAH231" s="66" t="str">
        <f t="shared" si="1649"/>
        <v/>
      </c>
      <c r="AAI231" s="66" t="str">
        <f t="shared" si="1650"/>
        <v/>
      </c>
      <c r="AAJ231" s="66" t="str">
        <f t="shared" si="1651"/>
        <v/>
      </c>
      <c r="AAK231" s="66" t="str">
        <f t="shared" si="1652"/>
        <v/>
      </c>
      <c r="AAL231" s="66" t="str">
        <f t="shared" si="1653"/>
        <v/>
      </c>
      <c r="AAM231" s="66" t="str">
        <f t="shared" si="1654"/>
        <v/>
      </c>
      <c r="AAN231" s="66" t="str">
        <f t="shared" si="1655"/>
        <v/>
      </c>
      <c r="AAO231" s="66" t="str">
        <f t="shared" si="1656"/>
        <v/>
      </c>
      <c r="AAP231" s="66" t="str">
        <f t="shared" si="1657"/>
        <v/>
      </c>
      <c r="AAQ231" s="66" t="str">
        <f t="shared" si="1658"/>
        <v/>
      </c>
      <c r="AAR231" s="66" t="str">
        <f t="shared" si="1659"/>
        <v/>
      </c>
      <c r="AAS231" s="66" t="str">
        <f t="shared" si="1660"/>
        <v/>
      </c>
      <c r="AAT231" s="66" t="str">
        <f t="shared" si="1661"/>
        <v/>
      </c>
      <c r="AAU231" s="66" t="str">
        <f t="shared" si="1662"/>
        <v/>
      </c>
      <c r="AAV231" s="66" t="str">
        <f t="shared" si="1663"/>
        <v/>
      </c>
      <c r="AAW231" s="66" t="str">
        <f t="shared" si="1664"/>
        <v/>
      </c>
      <c r="AAX231" s="66" t="str">
        <f t="shared" si="1665"/>
        <v/>
      </c>
      <c r="AAY231" s="66" t="str">
        <f t="shared" si="1666"/>
        <v/>
      </c>
      <c r="AAZ231" s="66" t="str">
        <f t="shared" si="1667"/>
        <v/>
      </c>
      <c r="ABA231" s="66" t="str">
        <f t="shared" si="1668"/>
        <v/>
      </c>
      <c r="ABB231" s="66" t="str">
        <f t="shared" si="1669"/>
        <v/>
      </c>
      <c r="ABC231" s="66" t="str">
        <f t="shared" si="1670"/>
        <v/>
      </c>
      <c r="ABD231" s="66" t="str">
        <f t="shared" si="1671"/>
        <v/>
      </c>
      <c r="ABE231" s="66" t="str">
        <f t="shared" si="1672"/>
        <v/>
      </c>
      <c r="ABF231" s="66" t="str">
        <f t="shared" si="1673"/>
        <v/>
      </c>
      <c r="ABG231" s="66" t="str">
        <f t="shared" si="1674"/>
        <v/>
      </c>
      <c r="ABH231" s="66" t="str">
        <f t="shared" si="1675"/>
        <v/>
      </c>
      <c r="ABI231" s="66" t="str">
        <f t="shared" si="1676"/>
        <v/>
      </c>
      <c r="ABJ231" s="66" t="str">
        <f t="shared" si="1677"/>
        <v/>
      </c>
      <c r="ABK231" s="66" t="str">
        <f t="shared" si="1678"/>
        <v/>
      </c>
      <c r="ABL231" s="66" t="str">
        <f t="shared" si="1679"/>
        <v/>
      </c>
      <c r="ABM231" s="66" t="str">
        <f t="shared" si="1680"/>
        <v/>
      </c>
      <c r="ABN231" s="66" t="str">
        <f t="shared" si="1681"/>
        <v/>
      </c>
      <c r="ABO231" s="66" t="str">
        <f t="shared" si="1682"/>
        <v/>
      </c>
      <c r="ABP231" s="66" t="str">
        <f t="shared" si="1683"/>
        <v/>
      </c>
      <c r="ABQ231" s="66" t="str">
        <f t="shared" si="1684"/>
        <v/>
      </c>
      <c r="ABR231" s="66" t="str">
        <f t="shared" si="1685"/>
        <v/>
      </c>
      <c r="ABS231" s="66" t="str">
        <f t="shared" si="1686"/>
        <v/>
      </c>
      <c r="ABT231" s="66" t="str">
        <f t="shared" si="1687"/>
        <v/>
      </c>
      <c r="ABU231" s="66" t="str">
        <f t="shared" si="1688"/>
        <v/>
      </c>
      <c r="ABV231" s="66" t="str">
        <f t="shared" si="1689"/>
        <v/>
      </c>
      <c r="ABW231" s="66" t="str">
        <f t="shared" si="1690"/>
        <v/>
      </c>
      <c r="ABX231" s="66" t="str">
        <f t="shared" si="1691"/>
        <v/>
      </c>
      <c r="ABY231" s="66" t="str">
        <f t="shared" si="1692"/>
        <v/>
      </c>
      <c r="ABZ231" s="66" t="str">
        <f t="shared" si="1693"/>
        <v/>
      </c>
      <c r="ACA231" s="66" t="str">
        <f t="shared" si="1694"/>
        <v/>
      </c>
      <c r="ACB231" s="66" t="str">
        <f t="shared" si="1695"/>
        <v/>
      </c>
      <c r="ACC231" s="66" t="str">
        <f t="shared" si="1696"/>
        <v/>
      </c>
      <c r="ACD231" s="66" t="str">
        <f t="shared" si="1697"/>
        <v/>
      </c>
      <c r="ACE231" s="66" t="str">
        <f t="shared" si="1698"/>
        <v/>
      </c>
      <c r="ACF231" s="66" t="str">
        <f t="shared" si="1699"/>
        <v/>
      </c>
      <c r="ACG231" s="66" t="str">
        <f t="shared" si="1700"/>
        <v/>
      </c>
      <c r="ACH231" s="66" t="str">
        <f t="shared" si="1701"/>
        <v/>
      </c>
      <c r="ACI231" s="66" t="str">
        <f t="shared" si="1702"/>
        <v/>
      </c>
      <c r="ACJ231" s="66" t="str">
        <f t="shared" si="1703"/>
        <v/>
      </c>
      <c r="ACK231" s="66" t="str">
        <f t="shared" si="1704"/>
        <v/>
      </c>
      <c r="ACL231" s="66" t="str">
        <f t="shared" si="1705"/>
        <v/>
      </c>
      <c r="ACM231" s="66" t="str">
        <f t="shared" ref="ACM231:ACN231" si="1745">IF(AND(ACS$3="Unit", ACL231=""), "", IF(AND(ACS$3="Unit", ACL231="-"),"", IF(ACS$3="Unit", "kg/GJ delivered", IF(AND(NY231&lt;&gt;"", NY231&lt;&gt;"-", NX231="-"),"", IF($H231="","", IF(NX231="nd", "",IF(NX231="&lt;n.a.&gt;", "", IF(NY231="#/MJ", "", IF(NY231="kg/GJ delivered",NX231,IF(NY231="g/MJ delivered",NX231,IF(NY231="kg/MJ delivered",NX231*1000,IF(NY231="mg/MJ delivered",NX231/1000,IF(NY231="g/kg",((NX231)*(1/$I231)*(1/$H231)),IF(NY231="mg/kg",((NX231/1000)*(1/$I231)*(1/$H231)),IF(NY231="mg/MJ delivered",NX231/1000,IF(NY231="-","","Error"))))))))))))))))</f>
        <v/>
      </c>
      <c r="ACN231" s="66" t="str">
        <f t="shared" si="1745"/>
        <v/>
      </c>
      <c r="ACO231" s="66" t="str">
        <f t="shared" si="1707"/>
        <v/>
      </c>
      <c r="ACP231" s="66" t="str">
        <f t="shared" si="1708"/>
        <v/>
      </c>
      <c r="ACQ231" s="66" t="str">
        <f t="shared" si="1709"/>
        <v/>
      </c>
      <c r="ACR231" s="66" t="str">
        <f t="shared" si="1710"/>
        <v/>
      </c>
      <c r="ACS231" s="66" t="str">
        <f t="shared" si="1711"/>
        <v/>
      </c>
      <c r="ACT231" s="66" t="str">
        <f t="shared" si="1712"/>
        <v/>
      </c>
    </row>
    <row r="232" spans="2:774" ht="15.75" customHeight="1" x14ac:dyDescent="0.25">
      <c r="B232" s="66">
        <v>377</v>
      </c>
      <c r="C232" s="66" t="s">
        <v>1257</v>
      </c>
      <c r="D232" s="66" t="s">
        <v>1195</v>
      </c>
      <c r="E232" s="156" t="s">
        <v>1664</v>
      </c>
      <c r="F232" s="66" t="s">
        <v>1772</v>
      </c>
      <c r="G232" s="157" t="s">
        <v>490</v>
      </c>
      <c r="H232" s="126">
        <v>0.2341</v>
      </c>
      <c r="I232" s="130">
        <f>'Heating Values'!$D$18</f>
        <v>19.21</v>
      </c>
      <c r="J232" s="66" t="str">
        <f t="shared" si="1320"/>
        <v>Honeycomb Coal, Traditional, CN</v>
      </c>
      <c r="K232" s="66" t="s">
        <v>1589</v>
      </c>
      <c r="L232" s="161"/>
      <c r="M232" s="161"/>
      <c r="N232" s="161"/>
      <c r="O232" s="66" t="s">
        <v>1188</v>
      </c>
      <c r="P232" s="66" t="str">
        <f t="shared" si="1327"/>
        <v>CN</v>
      </c>
      <c r="Q232" s="66" t="s">
        <v>87</v>
      </c>
      <c r="R232" s="162">
        <v>66</v>
      </c>
      <c r="S232" s="158" t="s">
        <v>523</v>
      </c>
      <c r="T232" s="158" t="s">
        <v>128</v>
      </c>
      <c r="U232" s="158" t="s">
        <v>128</v>
      </c>
      <c r="V232" s="158" t="s">
        <v>128</v>
      </c>
      <c r="W232" s="158" t="s">
        <v>128</v>
      </c>
      <c r="X232" s="158" t="s">
        <v>128</v>
      </c>
      <c r="Y232" s="158" t="s">
        <v>128</v>
      </c>
      <c r="Z232" s="158" t="s">
        <v>128</v>
      </c>
      <c r="AA232" s="158" t="s">
        <v>128</v>
      </c>
      <c r="AB232" s="158" t="s">
        <v>128</v>
      </c>
      <c r="AC232" s="158" t="s">
        <v>128</v>
      </c>
      <c r="AD232" s="158" t="s">
        <v>128</v>
      </c>
      <c r="AE232" s="158" t="s">
        <v>128</v>
      </c>
      <c r="AF232" s="158" t="s">
        <v>128</v>
      </c>
      <c r="AG232" s="158" t="s">
        <v>128</v>
      </c>
      <c r="AH232" s="158" t="s">
        <v>128</v>
      </c>
      <c r="AI232" s="158" t="s">
        <v>128</v>
      </c>
      <c r="AJ232" s="158" t="s">
        <v>128</v>
      </c>
      <c r="AK232" s="158" t="s">
        <v>128</v>
      </c>
      <c r="AL232" s="158" t="s">
        <v>128</v>
      </c>
      <c r="AM232" s="158" t="s">
        <v>128</v>
      </c>
      <c r="AN232" s="158" t="s">
        <v>128</v>
      </c>
      <c r="AO232" s="158" t="s">
        <v>128</v>
      </c>
      <c r="AP232" s="158" t="s">
        <v>128</v>
      </c>
      <c r="AQ232" s="158" t="s">
        <v>128</v>
      </c>
      <c r="AR232" s="158" t="s">
        <v>128</v>
      </c>
      <c r="AS232" s="158" t="s">
        <v>128</v>
      </c>
      <c r="AT232" s="158" t="s">
        <v>128</v>
      </c>
      <c r="AU232" s="158" t="s">
        <v>128</v>
      </c>
      <c r="AV232" s="158" t="s">
        <v>128</v>
      </c>
      <c r="AW232" s="158" t="s">
        <v>128</v>
      </c>
      <c r="AX232" s="158" t="s">
        <v>128</v>
      </c>
      <c r="AY232" s="158" t="s">
        <v>128</v>
      </c>
      <c r="AZ232" s="158" t="s">
        <v>128</v>
      </c>
      <c r="BA232" s="158" t="s">
        <v>128</v>
      </c>
      <c r="BB232" s="158" t="s">
        <v>128</v>
      </c>
      <c r="BC232" s="158" t="s">
        <v>128</v>
      </c>
      <c r="BD232" s="158" t="s">
        <v>128</v>
      </c>
      <c r="BE232" s="158" t="s">
        <v>128</v>
      </c>
      <c r="BF232" s="158" t="s">
        <v>128</v>
      </c>
      <c r="BG232" s="158" t="s">
        <v>128</v>
      </c>
      <c r="BH232" s="158" t="s">
        <v>128</v>
      </c>
      <c r="BI232" s="158" t="s">
        <v>128</v>
      </c>
      <c r="BJ232" s="158" t="s">
        <v>128</v>
      </c>
      <c r="BK232" s="158" t="s">
        <v>128</v>
      </c>
      <c r="BL232" s="158" t="s">
        <v>128</v>
      </c>
      <c r="BM232" s="158" t="s">
        <v>128</v>
      </c>
      <c r="BN232" s="158" t="s">
        <v>128</v>
      </c>
      <c r="BO232" s="158" t="s">
        <v>128</v>
      </c>
      <c r="BP232" s="158" t="s">
        <v>128</v>
      </c>
      <c r="BQ232" s="158" t="s">
        <v>128</v>
      </c>
      <c r="BR232" s="158" t="s">
        <v>128</v>
      </c>
      <c r="BS232" s="158" t="s">
        <v>128</v>
      </c>
      <c r="BT232" s="158" t="s">
        <v>128</v>
      </c>
      <c r="BU232" s="158" t="s">
        <v>128</v>
      </c>
      <c r="BV232" s="158" t="s">
        <v>128</v>
      </c>
      <c r="BW232" s="158" t="s">
        <v>128</v>
      </c>
      <c r="BX232" s="158" t="s">
        <v>128</v>
      </c>
      <c r="BY232" s="158" t="s">
        <v>128</v>
      </c>
      <c r="BZ232" s="158" t="s">
        <v>128</v>
      </c>
      <c r="CA232" s="158" t="s">
        <v>128</v>
      </c>
      <c r="CB232" s="158" t="s">
        <v>128</v>
      </c>
      <c r="CC232" s="158" t="s">
        <v>128</v>
      </c>
      <c r="CD232" s="158" t="s">
        <v>128</v>
      </c>
      <c r="CE232" s="158" t="s">
        <v>128</v>
      </c>
      <c r="CF232" s="158" t="s">
        <v>128</v>
      </c>
      <c r="CG232" s="158" t="s">
        <v>128</v>
      </c>
      <c r="CH232" s="158" t="s">
        <v>128</v>
      </c>
      <c r="CI232" s="158" t="s">
        <v>128</v>
      </c>
      <c r="CJ232" s="158" t="s">
        <v>128</v>
      </c>
      <c r="CK232" s="158" t="s">
        <v>128</v>
      </c>
      <c r="CL232" s="158" t="s">
        <v>128</v>
      </c>
      <c r="CM232" s="158" t="s">
        <v>128</v>
      </c>
      <c r="CN232" s="158" t="s">
        <v>128</v>
      </c>
      <c r="CO232" s="158" t="s">
        <v>128</v>
      </c>
      <c r="CP232" s="158" t="s">
        <v>128</v>
      </c>
      <c r="CQ232" s="158" t="s">
        <v>128</v>
      </c>
      <c r="CR232" s="158" t="s">
        <v>128</v>
      </c>
      <c r="CS232" s="158" t="s">
        <v>128</v>
      </c>
      <c r="CT232" s="158" t="s">
        <v>128</v>
      </c>
      <c r="CU232" s="158" t="s">
        <v>128</v>
      </c>
      <c r="CV232" s="158" t="s">
        <v>128</v>
      </c>
      <c r="CW232" s="158" t="s">
        <v>128</v>
      </c>
      <c r="CX232" s="158" t="s">
        <v>128</v>
      </c>
      <c r="CY232" s="158" t="s">
        <v>128</v>
      </c>
      <c r="CZ232" s="158" t="s">
        <v>128</v>
      </c>
      <c r="DA232" s="158" t="s">
        <v>128</v>
      </c>
      <c r="DB232" s="158" t="s">
        <v>128</v>
      </c>
      <c r="DC232" s="158" t="s">
        <v>128</v>
      </c>
      <c r="DD232" s="158" t="s">
        <v>128</v>
      </c>
      <c r="DE232" s="158" t="s">
        <v>128</v>
      </c>
      <c r="DF232" s="158" t="s">
        <v>128</v>
      </c>
      <c r="DG232" s="158" t="s">
        <v>128</v>
      </c>
      <c r="DH232" s="158" t="s">
        <v>128</v>
      </c>
      <c r="DI232" s="158" t="s">
        <v>128</v>
      </c>
      <c r="DJ232" s="158" t="s">
        <v>128</v>
      </c>
      <c r="DK232" s="158" t="s">
        <v>128</v>
      </c>
      <c r="DL232" s="158" t="s">
        <v>128</v>
      </c>
      <c r="DM232" s="158" t="s">
        <v>128</v>
      </c>
      <c r="DN232" s="158" t="s">
        <v>128</v>
      </c>
      <c r="DO232" s="158" t="s">
        <v>128</v>
      </c>
      <c r="DP232" s="158" t="s">
        <v>128</v>
      </c>
      <c r="DQ232" s="158" t="s">
        <v>128</v>
      </c>
      <c r="DR232" s="158" t="s">
        <v>128</v>
      </c>
      <c r="DS232" s="158" t="s">
        <v>128</v>
      </c>
      <c r="DT232" s="158" t="s">
        <v>128</v>
      </c>
      <c r="DU232" s="158" t="s">
        <v>128</v>
      </c>
      <c r="DV232" s="158" t="s">
        <v>128</v>
      </c>
      <c r="DW232" s="158" t="s">
        <v>128</v>
      </c>
      <c r="DX232" s="158" t="s">
        <v>128</v>
      </c>
      <c r="DY232" s="158" t="s">
        <v>128</v>
      </c>
      <c r="DZ232" s="158" t="s">
        <v>128</v>
      </c>
      <c r="EA232" s="158" t="s">
        <v>128</v>
      </c>
      <c r="EB232" s="158" t="s">
        <v>128</v>
      </c>
      <c r="EC232" s="158" t="s">
        <v>128</v>
      </c>
      <c r="ED232" s="158" t="s">
        <v>128</v>
      </c>
      <c r="EE232" s="158" t="s">
        <v>128</v>
      </c>
      <c r="EF232" s="158" t="s">
        <v>128</v>
      </c>
      <c r="EG232" s="158" t="s">
        <v>128</v>
      </c>
      <c r="EH232" s="158" t="s">
        <v>128</v>
      </c>
      <c r="EI232" s="158" t="s">
        <v>128</v>
      </c>
      <c r="EJ232" s="158" t="s">
        <v>128</v>
      </c>
      <c r="EK232" s="158" t="s">
        <v>128</v>
      </c>
      <c r="EL232" s="158" t="s">
        <v>128</v>
      </c>
      <c r="EM232" s="158" t="s">
        <v>128</v>
      </c>
      <c r="EN232" s="158" t="s">
        <v>128</v>
      </c>
      <c r="EO232" s="158" t="s">
        <v>128</v>
      </c>
      <c r="EP232" s="158" t="s">
        <v>128</v>
      </c>
      <c r="EQ232" s="158" t="s">
        <v>128</v>
      </c>
      <c r="ER232" s="158" t="s">
        <v>128</v>
      </c>
      <c r="ES232" s="158" t="s">
        <v>128</v>
      </c>
      <c r="ET232" s="158" t="s">
        <v>128</v>
      </c>
      <c r="EU232" s="158" t="s">
        <v>128</v>
      </c>
      <c r="EV232" s="158" t="s">
        <v>128</v>
      </c>
      <c r="EW232" s="158" t="s">
        <v>128</v>
      </c>
      <c r="EX232" s="158" t="s">
        <v>128</v>
      </c>
      <c r="EY232" s="158" t="s">
        <v>128</v>
      </c>
      <c r="EZ232" s="158" t="s">
        <v>128</v>
      </c>
      <c r="FA232" s="158" t="s">
        <v>128</v>
      </c>
      <c r="FB232" s="158" t="s">
        <v>128</v>
      </c>
      <c r="FC232" s="158" t="s">
        <v>128</v>
      </c>
      <c r="FD232" s="158" t="s">
        <v>128</v>
      </c>
      <c r="FE232" s="158" t="s">
        <v>128</v>
      </c>
      <c r="FF232" s="158" t="s">
        <v>128</v>
      </c>
      <c r="FG232" s="158" t="s">
        <v>128</v>
      </c>
      <c r="FH232" s="158" t="s">
        <v>128</v>
      </c>
      <c r="FI232" s="158" t="s">
        <v>128</v>
      </c>
      <c r="FJ232" s="158" t="s">
        <v>128</v>
      </c>
      <c r="FK232" s="158" t="s">
        <v>128</v>
      </c>
      <c r="FL232" s="158" t="s">
        <v>128</v>
      </c>
      <c r="FM232" s="158" t="s">
        <v>128</v>
      </c>
      <c r="FN232" s="158" t="s">
        <v>128</v>
      </c>
      <c r="FO232" s="158" t="s">
        <v>128</v>
      </c>
      <c r="FP232" s="158" t="s">
        <v>128</v>
      </c>
      <c r="FQ232" s="158" t="s">
        <v>128</v>
      </c>
      <c r="FR232" s="158" t="s">
        <v>128</v>
      </c>
      <c r="FS232" s="158" t="s">
        <v>128</v>
      </c>
      <c r="FT232" s="158" t="s">
        <v>128</v>
      </c>
      <c r="FU232" s="158" t="s">
        <v>128</v>
      </c>
      <c r="FV232" s="158" t="s">
        <v>128</v>
      </c>
      <c r="FW232" s="158" t="s">
        <v>128</v>
      </c>
      <c r="FX232" s="158" t="s">
        <v>128</v>
      </c>
      <c r="FY232" s="158" t="s">
        <v>128</v>
      </c>
      <c r="FZ232" s="158" t="s">
        <v>128</v>
      </c>
      <c r="GA232" s="158" t="s">
        <v>128</v>
      </c>
      <c r="GB232" s="158" t="s">
        <v>128</v>
      </c>
      <c r="GC232" s="158" t="s">
        <v>128</v>
      </c>
      <c r="GD232" s="158" t="s">
        <v>128</v>
      </c>
      <c r="GE232" s="158" t="s">
        <v>128</v>
      </c>
      <c r="GF232" s="158" t="s">
        <v>128</v>
      </c>
      <c r="GG232" s="158" t="s">
        <v>128</v>
      </c>
      <c r="GH232" s="158" t="s">
        <v>128</v>
      </c>
      <c r="GI232" s="158" t="s">
        <v>128</v>
      </c>
      <c r="GJ232" s="158" t="s">
        <v>128</v>
      </c>
      <c r="GK232" s="158" t="s">
        <v>128</v>
      </c>
      <c r="GL232" s="158" t="s">
        <v>128</v>
      </c>
      <c r="GM232" s="158" t="s">
        <v>128</v>
      </c>
      <c r="GN232" s="158" t="s">
        <v>128</v>
      </c>
      <c r="GO232" s="158" t="s">
        <v>128</v>
      </c>
      <c r="GP232" s="158" t="s">
        <v>128</v>
      </c>
      <c r="GQ232" s="158" t="s">
        <v>128</v>
      </c>
      <c r="GR232" s="158" t="s">
        <v>128</v>
      </c>
      <c r="GS232" s="158" t="s">
        <v>128</v>
      </c>
      <c r="GT232" s="158" t="s">
        <v>128</v>
      </c>
      <c r="GU232" s="158" t="s">
        <v>128</v>
      </c>
      <c r="GV232" s="158" t="s">
        <v>128</v>
      </c>
      <c r="GW232" s="158" t="s">
        <v>128</v>
      </c>
      <c r="GX232" s="158" t="s">
        <v>128</v>
      </c>
      <c r="GY232" s="158" t="s">
        <v>128</v>
      </c>
      <c r="GZ232" s="158" t="s">
        <v>128</v>
      </c>
      <c r="HA232" s="158" t="s">
        <v>128</v>
      </c>
      <c r="HB232" s="158" t="s">
        <v>128</v>
      </c>
      <c r="HC232" s="158" t="s">
        <v>128</v>
      </c>
      <c r="HD232" s="158" t="s">
        <v>128</v>
      </c>
      <c r="HE232" s="158" t="s">
        <v>128</v>
      </c>
      <c r="HF232" s="158" t="s">
        <v>128</v>
      </c>
      <c r="HG232" s="158" t="s">
        <v>128</v>
      </c>
      <c r="HH232" s="158" t="s">
        <v>128</v>
      </c>
      <c r="HI232" s="158" t="s">
        <v>128</v>
      </c>
      <c r="HJ232" s="158" t="s">
        <v>128</v>
      </c>
      <c r="HK232" s="158" t="s">
        <v>128</v>
      </c>
      <c r="HL232" s="158" t="s">
        <v>128</v>
      </c>
      <c r="HM232" s="158" t="s">
        <v>128</v>
      </c>
      <c r="HN232" s="158" t="s">
        <v>128</v>
      </c>
      <c r="HO232" s="158" t="s">
        <v>128</v>
      </c>
      <c r="HP232" s="158" t="s">
        <v>128</v>
      </c>
      <c r="HQ232" s="158" t="s">
        <v>128</v>
      </c>
      <c r="HR232" s="158" t="s">
        <v>128</v>
      </c>
      <c r="HS232" s="158" t="s">
        <v>128</v>
      </c>
      <c r="HT232" s="158" t="s">
        <v>128</v>
      </c>
      <c r="HU232" s="158" t="s">
        <v>128</v>
      </c>
      <c r="HV232" s="158" t="s">
        <v>128</v>
      </c>
      <c r="HW232" s="158" t="s">
        <v>128</v>
      </c>
      <c r="HX232" s="158" t="s">
        <v>128</v>
      </c>
      <c r="HY232" s="158" t="s">
        <v>128</v>
      </c>
      <c r="HZ232" s="158" t="s">
        <v>128</v>
      </c>
      <c r="IA232" s="158" t="s">
        <v>128</v>
      </c>
      <c r="IB232" s="158" t="s">
        <v>128</v>
      </c>
      <c r="IC232" s="158" t="s">
        <v>128</v>
      </c>
      <c r="ID232" s="158" t="s">
        <v>128</v>
      </c>
      <c r="IE232" s="158" t="s">
        <v>128</v>
      </c>
      <c r="IF232" s="158" t="s">
        <v>128</v>
      </c>
      <c r="IG232" s="158" t="s">
        <v>128</v>
      </c>
      <c r="IH232" s="158" t="s">
        <v>128</v>
      </c>
      <c r="II232" s="158" t="s">
        <v>128</v>
      </c>
      <c r="IJ232" s="158" t="s">
        <v>128</v>
      </c>
      <c r="IK232" s="158" t="s">
        <v>128</v>
      </c>
      <c r="IL232" s="158" t="s">
        <v>128</v>
      </c>
      <c r="IM232" s="158" t="s">
        <v>128</v>
      </c>
      <c r="IN232" s="158" t="s">
        <v>128</v>
      </c>
      <c r="IO232" s="158" t="s">
        <v>128</v>
      </c>
      <c r="IP232" s="158" t="s">
        <v>128</v>
      </c>
      <c r="IQ232" s="158" t="s">
        <v>128</v>
      </c>
      <c r="IR232" s="158" t="s">
        <v>128</v>
      </c>
      <c r="IS232" s="158" t="s">
        <v>128</v>
      </c>
      <c r="IT232" s="158" t="s">
        <v>128</v>
      </c>
      <c r="IU232" s="158" t="s">
        <v>128</v>
      </c>
      <c r="IV232" s="158" t="s">
        <v>128</v>
      </c>
      <c r="IW232" s="158" t="s">
        <v>128</v>
      </c>
      <c r="IX232" s="158" t="s">
        <v>128</v>
      </c>
      <c r="IY232" s="158" t="s">
        <v>128</v>
      </c>
      <c r="IZ232" s="158" t="s">
        <v>128</v>
      </c>
      <c r="JA232" s="158" t="s">
        <v>128</v>
      </c>
      <c r="JB232" s="158" t="s">
        <v>128</v>
      </c>
      <c r="JC232" s="158" t="s">
        <v>128</v>
      </c>
      <c r="JD232" s="158" t="s">
        <v>128</v>
      </c>
      <c r="JE232" s="158" t="s">
        <v>128</v>
      </c>
      <c r="JF232" s="158" t="s">
        <v>128</v>
      </c>
      <c r="JG232" s="158" t="s">
        <v>128</v>
      </c>
      <c r="JH232" s="158" t="s">
        <v>128</v>
      </c>
      <c r="JI232" s="158" t="s">
        <v>128</v>
      </c>
      <c r="JJ232" s="158" t="s">
        <v>128</v>
      </c>
      <c r="JK232" s="158" t="s">
        <v>128</v>
      </c>
      <c r="JL232" s="158" t="s">
        <v>128</v>
      </c>
      <c r="JM232" s="158" t="s">
        <v>128</v>
      </c>
      <c r="JN232" s="158" t="s">
        <v>128</v>
      </c>
      <c r="JO232" s="158" t="s">
        <v>128</v>
      </c>
      <c r="JP232" s="158" t="s">
        <v>128</v>
      </c>
      <c r="JQ232" s="158" t="s">
        <v>128</v>
      </c>
      <c r="JR232" s="158" t="s">
        <v>128</v>
      </c>
      <c r="JS232" s="158" t="s">
        <v>128</v>
      </c>
      <c r="JT232" s="158" t="s">
        <v>128</v>
      </c>
      <c r="JU232" s="158" t="s">
        <v>128</v>
      </c>
      <c r="JV232" s="158" t="s">
        <v>128</v>
      </c>
      <c r="JW232" s="158" t="s">
        <v>128</v>
      </c>
      <c r="JX232" s="158" t="s">
        <v>128</v>
      </c>
      <c r="JY232" s="158" t="s">
        <v>128</v>
      </c>
      <c r="JZ232" s="158" t="s">
        <v>128</v>
      </c>
      <c r="KA232" s="158" t="s">
        <v>128</v>
      </c>
      <c r="KB232" s="158" t="s">
        <v>128</v>
      </c>
      <c r="KC232" s="158" t="s">
        <v>128</v>
      </c>
      <c r="KD232" s="158" t="s">
        <v>128</v>
      </c>
      <c r="KE232" s="158" t="s">
        <v>128</v>
      </c>
      <c r="KF232" s="158" t="s">
        <v>128</v>
      </c>
      <c r="KG232" s="158" t="s">
        <v>128</v>
      </c>
      <c r="KH232" s="158" t="s">
        <v>128</v>
      </c>
      <c r="KI232" s="158" t="s">
        <v>128</v>
      </c>
      <c r="KJ232" s="158" t="s">
        <v>128</v>
      </c>
      <c r="KK232" s="158" t="s">
        <v>128</v>
      </c>
      <c r="KL232" s="158" t="s">
        <v>128</v>
      </c>
      <c r="KM232" s="158" t="s">
        <v>128</v>
      </c>
      <c r="KN232" s="158" t="s">
        <v>128</v>
      </c>
      <c r="KO232" s="158" t="s">
        <v>128</v>
      </c>
      <c r="KP232" s="158" t="s">
        <v>128</v>
      </c>
      <c r="KQ232" s="158" t="s">
        <v>128</v>
      </c>
      <c r="KR232" s="158" t="s">
        <v>128</v>
      </c>
      <c r="KS232" s="158" t="s">
        <v>128</v>
      </c>
      <c r="KT232" s="158" t="s">
        <v>128</v>
      </c>
      <c r="KU232" s="158" t="s">
        <v>128</v>
      </c>
      <c r="KV232" s="158" t="s">
        <v>128</v>
      </c>
      <c r="KW232" s="158" t="s">
        <v>128</v>
      </c>
      <c r="KX232" s="158" t="s">
        <v>128</v>
      </c>
      <c r="KY232" s="158" t="s">
        <v>128</v>
      </c>
      <c r="KZ232" s="158" t="s">
        <v>128</v>
      </c>
      <c r="LA232" s="158" t="s">
        <v>128</v>
      </c>
      <c r="LB232" s="158" t="s">
        <v>128</v>
      </c>
      <c r="LC232" s="158" t="s">
        <v>128</v>
      </c>
      <c r="LD232" s="158" t="s">
        <v>128</v>
      </c>
      <c r="LE232" s="158" t="s">
        <v>128</v>
      </c>
      <c r="LF232" s="158" t="s">
        <v>128</v>
      </c>
      <c r="LG232" s="158" t="s">
        <v>128</v>
      </c>
      <c r="LH232" s="158" t="s">
        <v>128</v>
      </c>
      <c r="LI232" s="158" t="s">
        <v>128</v>
      </c>
      <c r="LJ232" s="158" t="s">
        <v>128</v>
      </c>
      <c r="LK232" s="158" t="s">
        <v>128</v>
      </c>
      <c r="LL232" s="158" t="s">
        <v>128</v>
      </c>
      <c r="LM232" s="158" t="s">
        <v>128</v>
      </c>
      <c r="LN232" s="158" t="s">
        <v>128</v>
      </c>
      <c r="LO232" s="158" t="s">
        <v>128</v>
      </c>
      <c r="LP232" s="158" t="s">
        <v>128</v>
      </c>
      <c r="LQ232" s="158" t="s">
        <v>128</v>
      </c>
      <c r="LR232" s="158" t="s">
        <v>128</v>
      </c>
      <c r="LS232" s="158" t="s">
        <v>128</v>
      </c>
      <c r="LT232" s="158" t="s">
        <v>128</v>
      </c>
      <c r="LU232" s="158" t="s">
        <v>128</v>
      </c>
      <c r="LV232" s="158" t="s">
        <v>128</v>
      </c>
      <c r="LW232" s="158" t="s">
        <v>128</v>
      </c>
      <c r="LX232" s="158" t="s">
        <v>128</v>
      </c>
      <c r="LY232" s="158" t="s">
        <v>128</v>
      </c>
      <c r="LZ232" s="158" t="s">
        <v>128</v>
      </c>
      <c r="MA232" s="158" t="s">
        <v>128</v>
      </c>
      <c r="MB232" s="158" t="s">
        <v>128</v>
      </c>
      <c r="MC232" s="158" t="s">
        <v>128</v>
      </c>
      <c r="MD232" s="158" t="s">
        <v>128</v>
      </c>
      <c r="ME232" s="158" t="s">
        <v>128</v>
      </c>
      <c r="MF232" s="158" t="s">
        <v>128</v>
      </c>
      <c r="MG232" s="158" t="s">
        <v>128</v>
      </c>
      <c r="MH232" s="158" t="s">
        <v>128</v>
      </c>
      <c r="MI232" s="158" t="s">
        <v>128</v>
      </c>
      <c r="MJ232" s="158" t="s">
        <v>128</v>
      </c>
      <c r="MK232" s="158" t="s">
        <v>128</v>
      </c>
      <c r="ML232" s="158" t="s">
        <v>128</v>
      </c>
      <c r="MM232" s="158" t="s">
        <v>128</v>
      </c>
      <c r="MN232" s="158" t="s">
        <v>128</v>
      </c>
      <c r="MO232" s="158" t="s">
        <v>128</v>
      </c>
      <c r="MP232" s="158" t="s">
        <v>128</v>
      </c>
      <c r="MQ232" s="158" t="s">
        <v>128</v>
      </c>
      <c r="MR232" s="158" t="s">
        <v>128</v>
      </c>
      <c r="MS232" s="158" t="s">
        <v>128</v>
      </c>
      <c r="MT232" s="158" t="s">
        <v>128</v>
      </c>
      <c r="MU232" s="158" t="s">
        <v>128</v>
      </c>
      <c r="MV232" s="158" t="s">
        <v>128</v>
      </c>
      <c r="MW232" s="158" t="s">
        <v>128</v>
      </c>
      <c r="MX232" s="158" t="s">
        <v>128</v>
      </c>
      <c r="MY232" s="158" t="s">
        <v>128</v>
      </c>
      <c r="MZ232" s="158" t="s">
        <v>128</v>
      </c>
      <c r="NA232" s="158" t="s">
        <v>128</v>
      </c>
      <c r="NB232" s="158" t="s">
        <v>128</v>
      </c>
      <c r="NC232" s="158" t="s">
        <v>128</v>
      </c>
      <c r="ND232" s="158" t="s">
        <v>128</v>
      </c>
      <c r="NE232" s="158" t="s">
        <v>128</v>
      </c>
      <c r="NF232" s="158" t="s">
        <v>128</v>
      </c>
      <c r="NG232" s="158" t="s">
        <v>128</v>
      </c>
      <c r="NH232" s="158" t="s">
        <v>128</v>
      </c>
      <c r="NI232" s="158" t="s">
        <v>128</v>
      </c>
      <c r="NJ232" s="158" t="s">
        <v>128</v>
      </c>
      <c r="NK232" s="158" t="s">
        <v>128</v>
      </c>
      <c r="NL232" s="158" t="s">
        <v>128</v>
      </c>
      <c r="NM232" s="158" t="s">
        <v>128</v>
      </c>
      <c r="NN232" s="158" t="s">
        <v>128</v>
      </c>
      <c r="NO232" s="158" t="s">
        <v>128</v>
      </c>
      <c r="NP232" s="158" t="s">
        <v>128</v>
      </c>
      <c r="NQ232" s="158" t="s">
        <v>128</v>
      </c>
      <c r="NR232" s="158" t="s">
        <v>128</v>
      </c>
      <c r="NS232" s="158" t="s">
        <v>128</v>
      </c>
      <c r="NT232" s="158" t="s">
        <v>128</v>
      </c>
      <c r="NU232" s="158" t="s">
        <v>128</v>
      </c>
      <c r="NV232" s="158" t="s">
        <v>128</v>
      </c>
      <c r="NW232" s="158" t="s">
        <v>128</v>
      </c>
      <c r="NX232" s="158" t="s">
        <v>128</v>
      </c>
      <c r="NY232" s="158" t="s">
        <v>128</v>
      </c>
      <c r="NZ232" s="158" t="s">
        <v>128</v>
      </c>
      <c r="OA232" s="158" t="s">
        <v>128</v>
      </c>
      <c r="OB232" s="158" t="s">
        <v>128</v>
      </c>
      <c r="OC232" s="158" t="s">
        <v>128</v>
      </c>
      <c r="OD232" s="158" t="s">
        <v>128</v>
      </c>
      <c r="OE232" s="170" t="s">
        <v>128</v>
      </c>
      <c r="OF232" s="181"/>
      <c r="OG232" s="174">
        <f t="shared" si="1336"/>
        <v>14.676251889845389</v>
      </c>
      <c r="OH232" s="66" t="str">
        <f t="shared" si="1337"/>
        <v>kg/GJ delivered</v>
      </c>
      <c r="OI232" s="66" t="str">
        <f t="shared" si="1338"/>
        <v/>
      </c>
      <c r="OJ232" s="66" t="str">
        <f t="shared" si="1339"/>
        <v/>
      </c>
      <c r="OK232" s="66" t="str">
        <f t="shared" si="1340"/>
        <v/>
      </c>
      <c r="OL232" s="66" t="str">
        <f t="shared" si="1341"/>
        <v/>
      </c>
      <c r="OM232" s="66" t="str">
        <f t="shared" si="1342"/>
        <v/>
      </c>
      <c r="ON232" s="66" t="str">
        <f t="shared" si="1343"/>
        <v/>
      </c>
      <c r="OO232" s="66" t="str">
        <f t="shared" si="1344"/>
        <v/>
      </c>
      <c r="OP232" s="66" t="str">
        <f t="shared" si="1345"/>
        <v/>
      </c>
      <c r="OQ232" s="66" t="str">
        <f t="shared" si="1346"/>
        <v/>
      </c>
      <c r="OR232" s="66" t="str">
        <f t="shared" si="1347"/>
        <v/>
      </c>
      <c r="OS232" s="66" t="str">
        <f t="shared" si="1348"/>
        <v/>
      </c>
      <c r="OT232" s="66" t="str">
        <f t="shared" si="1349"/>
        <v/>
      </c>
      <c r="OU232" s="66" t="str">
        <f t="shared" si="1350"/>
        <v/>
      </c>
      <c r="OV232" s="66" t="str">
        <f t="shared" si="1351"/>
        <v/>
      </c>
      <c r="OW232" s="66" t="str">
        <f t="shared" si="1352"/>
        <v/>
      </c>
      <c r="OX232" s="66" t="str">
        <f t="shared" si="1353"/>
        <v/>
      </c>
      <c r="OY232" s="66" t="str">
        <f t="shared" si="1354"/>
        <v/>
      </c>
      <c r="OZ232" s="66" t="str">
        <f t="shared" si="1355"/>
        <v/>
      </c>
      <c r="PA232" s="66" t="str">
        <f t="shared" si="1356"/>
        <v/>
      </c>
      <c r="PB232" s="66" t="str">
        <f t="shared" si="1357"/>
        <v/>
      </c>
      <c r="PC232" s="66" t="str">
        <f t="shared" si="1358"/>
        <v/>
      </c>
      <c r="PD232" s="66" t="str">
        <f t="shared" si="1359"/>
        <v/>
      </c>
      <c r="PE232" s="66" t="str">
        <f t="shared" si="1360"/>
        <v/>
      </c>
      <c r="PF232" s="66" t="str">
        <f t="shared" si="1361"/>
        <v/>
      </c>
      <c r="PG232" s="66" t="str">
        <f t="shared" si="1362"/>
        <v/>
      </c>
      <c r="PH232" s="66" t="str">
        <f t="shared" si="1363"/>
        <v/>
      </c>
      <c r="PI232" s="66" t="str">
        <f t="shared" si="1364"/>
        <v/>
      </c>
      <c r="PJ232" s="66" t="str">
        <f t="shared" si="1365"/>
        <v/>
      </c>
      <c r="PK232" s="66" t="str">
        <f t="shared" si="1366"/>
        <v/>
      </c>
      <c r="PL232" s="66" t="str">
        <f t="shared" si="1367"/>
        <v/>
      </c>
      <c r="PM232" s="66" t="str">
        <f t="shared" si="1368"/>
        <v/>
      </c>
      <c r="PN232" s="66" t="str">
        <f t="shared" si="1369"/>
        <v/>
      </c>
      <c r="PO232" s="66" t="str">
        <f t="shared" si="1370"/>
        <v/>
      </c>
      <c r="PP232" s="66" t="str">
        <f t="shared" si="1371"/>
        <v/>
      </c>
      <c r="PQ232" s="66" t="str">
        <f t="shared" si="1372"/>
        <v/>
      </c>
      <c r="PR232" s="66" t="str">
        <f t="shared" si="1373"/>
        <v/>
      </c>
      <c r="PS232" s="66" t="str">
        <f t="shared" si="1374"/>
        <v/>
      </c>
      <c r="PT232" s="66" t="str">
        <f t="shared" si="1375"/>
        <v/>
      </c>
      <c r="PU232" s="66" t="str">
        <f t="shared" si="1376"/>
        <v/>
      </c>
      <c r="PV232" s="66" t="str">
        <f t="shared" si="1377"/>
        <v/>
      </c>
      <c r="PW232" s="66" t="str">
        <f t="shared" si="1378"/>
        <v/>
      </c>
      <c r="PX232" s="66" t="str">
        <f t="shared" si="1379"/>
        <v/>
      </c>
      <c r="PY232" s="66" t="str">
        <f t="shared" si="1380"/>
        <v/>
      </c>
      <c r="PZ232" s="66" t="str">
        <f t="shared" si="1381"/>
        <v/>
      </c>
      <c r="QA232" s="66" t="str">
        <f t="shared" si="1382"/>
        <v/>
      </c>
      <c r="QB232" s="66" t="str">
        <f t="shared" si="1383"/>
        <v/>
      </c>
      <c r="QC232" s="66" t="str">
        <f t="shared" si="1384"/>
        <v/>
      </c>
      <c r="QD232" s="66" t="str">
        <f t="shared" si="1385"/>
        <v/>
      </c>
      <c r="QE232" s="66" t="str">
        <f t="shared" si="1386"/>
        <v/>
      </c>
      <c r="QF232" s="66" t="str">
        <f t="shared" si="1387"/>
        <v/>
      </c>
      <c r="QG232" s="66" t="str">
        <f t="shared" si="1388"/>
        <v/>
      </c>
      <c r="QH232" s="66" t="str">
        <f t="shared" si="1389"/>
        <v/>
      </c>
      <c r="QI232" s="66" t="str">
        <f t="shared" si="1390"/>
        <v/>
      </c>
      <c r="QJ232" s="66" t="str">
        <f t="shared" si="1391"/>
        <v/>
      </c>
      <c r="QK232" s="66" t="str">
        <f t="shared" si="1392"/>
        <v/>
      </c>
      <c r="QL232" s="66" t="str">
        <f t="shared" si="1393"/>
        <v/>
      </c>
      <c r="QM232" s="66" t="str">
        <f t="shared" si="1394"/>
        <v/>
      </c>
      <c r="QN232" s="66" t="str">
        <f t="shared" si="1395"/>
        <v/>
      </c>
      <c r="QO232" s="66" t="str">
        <f t="shared" si="1396"/>
        <v/>
      </c>
      <c r="QP232" s="66" t="str">
        <f t="shared" si="1397"/>
        <v/>
      </c>
      <c r="QQ232" s="66" t="str">
        <f t="shared" si="1398"/>
        <v/>
      </c>
      <c r="QR232" s="66" t="str">
        <f t="shared" si="1399"/>
        <v/>
      </c>
      <c r="QS232" s="66" t="str">
        <f t="shared" si="1400"/>
        <v/>
      </c>
      <c r="QT232" s="66" t="str">
        <f t="shared" si="1401"/>
        <v/>
      </c>
      <c r="QU232" s="66" t="str">
        <f t="shared" si="1402"/>
        <v/>
      </c>
      <c r="QV232" s="66" t="str">
        <f t="shared" si="1403"/>
        <v/>
      </c>
      <c r="QW232" s="66" t="str">
        <f t="shared" si="1404"/>
        <v/>
      </c>
      <c r="QX232" s="66" t="str">
        <f t="shared" si="1405"/>
        <v/>
      </c>
      <c r="QY232" s="66" t="str">
        <f t="shared" si="1406"/>
        <v/>
      </c>
      <c r="QZ232" s="66" t="str">
        <f t="shared" si="1407"/>
        <v/>
      </c>
      <c r="RA232" s="66" t="str">
        <f t="shared" si="1408"/>
        <v/>
      </c>
      <c r="RB232" s="66" t="str">
        <f t="shared" si="1409"/>
        <v/>
      </c>
      <c r="RC232" s="66" t="str">
        <f t="shared" si="1410"/>
        <v/>
      </c>
      <c r="RD232" s="66" t="str">
        <f t="shared" si="1411"/>
        <v/>
      </c>
      <c r="RE232" s="66" t="str">
        <f t="shared" si="1412"/>
        <v/>
      </c>
      <c r="RF232" s="66" t="str">
        <f t="shared" si="1413"/>
        <v/>
      </c>
      <c r="RG232" s="66" t="str">
        <f t="shared" si="1414"/>
        <v/>
      </c>
      <c r="RH232" s="66" t="str">
        <f t="shared" si="1415"/>
        <v/>
      </c>
      <c r="RI232" s="66" t="str">
        <f t="shared" si="1416"/>
        <v/>
      </c>
      <c r="RJ232" s="66" t="str">
        <f t="shared" si="1417"/>
        <v/>
      </c>
      <c r="RK232" s="66" t="str">
        <f t="shared" si="1418"/>
        <v/>
      </c>
      <c r="RL232" s="66" t="str">
        <f t="shared" si="1419"/>
        <v/>
      </c>
      <c r="RM232" s="66" t="str">
        <f t="shared" si="1420"/>
        <v/>
      </c>
      <c r="RN232" s="66" t="str">
        <f t="shared" si="1421"/>
        <v/>
      </c>
      <c r="RO232" s="66" t="str">
        <f t="shared" si="1422"/>
        <v/>
      </c>
      <c r="RP232" s="66" t="str">
        <f t="shared" si="1423"/>
        <v/>
      </c>
      <c r="RQ232" s="66" t="str">
        <f t="shared" si="1424"/>
        <v/>
      </c>
      <c r="RR232" s="66" t="str">
        <f t="shared" si="1425"/>
        <v/>
      </c>
      <c r="RS232" s="66" t="str">
        <f t="shared" si="1426"/>
        <v/>
      </c>
      <c r="RT232" s="66" t="str">
        <f t="shared" si="1427"/>
        <v/>
      </c>
      <c r="RU232" s="66" t="str">
        <f t="shared" si="1428"/>
        <v/>
      </c>
      <c r="RV232" s="66" t="str">
        <f t="shared" si="1429"/>
        <v/>
      </c>
      <c r="RW232" s="66" t="str">
        <f t="shared" si="1430"/>
        <v/>
      </c>
      <c r="RX232" s="66" t="str">
        <f t="shared" si="1431"/>
        <v/>
      </c>
      <c r="RY232" s="66" t="str">
        <f t="shared" si="1432"/>
        <v/>
      </c>
      <c r="RZ232" s="66" t="str">
        <f t="shared" si="1433"/>
        <v/>
      </c>
      <c r="SA232" s="66" t="str">
        <f t="shared" si="1434"/>
        <v/>
      </c>
      <c r="SB232" s="66" t="str">
        <f t="shared" si="1435"/>
        <v/>
      </c>
      <c r="SC232" s="66" t="str">
        <f t="shared" si="1436"/>
        <v/>
      </c>
      <c r="SD232" s="66" t="str">
        <f t="shared" si="1437"/>
        <v/>
      </c>
      <c r="SE232" s="66" t="str">
        <f t="shared" si="1438"/>
        <v/>
      </c>
      <c r="SF232" s="66" t="str">
        <f t="shared" si="1439"/>
        <v/>
      </c>
      <c r="SG232" s="66" t="str">
        <f t="shared" si="1440"/>
        <v/>
      </c>
      <c r="SH232" s="66" t="str">
        <f t="shared" si="1441"/>
        <v/>
      </c>
      <c r="SI232" s="66" t="str">
        <f t="shared" si="1442"/>
        <v/>
      </c>
      <c r="SJ232" s="66" t="str">
        <f t="shared" si="1443"/>
        <v/>
      </c>
      <c r="SK232" s="66" t="str">
        <f t="shared" si="1444"/>
        <v/>
      </c>
      <c r="SL232" s="66" t="str">
        <f t="shared" si="1445"/>
        <v/>
      </c>
      <c r="SM232" s="66" t="str">
        <f t="shared" si="1446"/>
        <v/>
      </c>
      <c r="SN232" s="66" t="str">
        <f t="shared" si="1447"/>
        <v/>
      </c>
      <c r="SO232" s="66" t="str">
        <f t="shared" si="1448"/>
        <v/>
      </c>
      <c r="SP232" s="66" t="str">
        <f t="shared" si="1449"/>
        <v/>
      </c>
      <c r="SQ232" s="66" t="str">
        <f t="shared" si="1450"/>
        <v/>
      </c>
      <c r="SR232" s="66" t="str">
        <f t="shared" si="1451"/>
        <v/>
      </c>
      <c r="SS232" s="66" t="str">
        <f t="shared" si="1452"/>
        <v/>
      </c>
      <c r="ST232" s="66" t="str">
        <f t="shared" si="1453"/>
        <v/>
      </c>
      <c r="SU232" s="66" t="str">
        <f t="shared" si="1454"/>
        <v/>
      </c>
      <c r="SV232" s="66" t="str">
        <f t="shared" si="1455"/>
        <v/>
      </c>
      <c r="SW232" s="66" t="str">
        <f t="shared" si="1456"/>
        <v/>
      </c>
      <c r="SX232" s="66" t="str">
        <f t="shared" si="1457"/>
        <v/>
      </c>
      <c r="SY232" s="66" t="str">
        <f t="shared" si="1458"/>
        <v/>
      </c>
      <c r="SZ232" s="66" t="str">
        <f t="shared" si="1459"/>
        <v/>
      </c>
      <c r="TA232" s="66" t="str">
        <f t="shared" si="1460"/>
        <v/>
      </c>
      <c r="TB232" s="66" t="str">
        <f t="shared" si="1461"/>
        <v/>
      </c>
      <c r="TC232" s="66" t="str">
        <f t="shared" si="1462"/>
        <v/>
      </c>
      <c r="TD232" s="66" t="str">
        <f t="shared" si="1463"/>
        <v/>
      </c>
      <c r="TE232" s="66" t="str">
        <f t="shared" si="1464"/>
        <v/>
      </c>
      <c r="TF232" s="66" t="str">
        <f t="shared" si="1465"/>
        <v/>
      </c>
      <c r="TG232" s="66" t="str">
        <f t="shared" si="1466"/>
        <v/>
      </c>
      <c r="TH232" s="66" t="str">
        <f t="shared" si="1467"/>
        <v/>
      </c>
      <c r="TI232" s="66" t="str">
        <f t="shared" si="1468"/>
        <v/>
      </c>
      <c r="TJ232" s="66" t="str">
        <f t="shared" si="1469"/>
        <v/>
      </c>
      <c r="TK232" s="66" t="str">
        <f t="shared" si="1470"/>
        <v/>
      </c>
      <c r="TL232" s="66" t="str">
        <f t="shared" si="1471"/>
        <v/>
      </c>
      <c r="TM232" s="66" t="str">
        <f t="shared" si="1472"/>
        <v/>
      </c>
      <c r="TN232" s="66" t="str">
        <f t="shared" si="1473"/>
        <v/>
      </c>
      <c r="TO232" s="66" t="str">
        <f t="shared" si="1474"/>
        <v/>
      </c>
      <c r="TP232" s="66" t="str">
        <f t="shared" si="1475"/>
        <v/>
      </c>
      <c r="TQ232" s="66" t="str">
        <f t="shared" si="1476"/>
        <v/>
      </c>
      <c r="TR232" s="66" t="str">
        <f t="shared" si="1477"/>
        <v/>
      </c>
      <c r="TS232" s="66" t="str">
        <f t="shared" si="1478"/>
        <v/>
      </c>
      <c r="TT232" s="66" t="str">
        <f t="shared" si="1479"/>
        <v/>
      </c>
      <c r="TU232" s="66" t="str">
        <f t="shared" si="1480"/>
        <v/>
      </c>
      <c r="TV232" s="66" t="str">
        <f t="shared" si="1481"/>
        <v/>
      </c>
      <c r="TW232" s="66" t="str">
        <f t="shared" si="1482"/>
        <v/>
      </c>
      <c r="TX232" s="66" t="str">
        <f t="shared" si="1483"/>
        <v/>
      </c>
      <c r="TY232" s="66" t="str">
        <f t="shared" si="1484"/>
        <v/>
      </c>
      <c r="TZ232" s="66" t="str">
        <f t="shared" si="1485"/>
        <v/>
      </c>
      <c r="UA232" s="66" t="str">
        <f t="shared" si="1486"/>
        <v/>
      </c>
      <c r="UB232" s="66" t="str">
        <f t="shared" si="1487"/>
        <v/>
      </c>
      <c r="UC232" s="66" t="str">
        <f t="shared" si="1488"/>
        <v/>
      </c>
      <c r="UD232" s="66" t="str">
        <f t="shared" si="1489"/>
        <v/>
      </c>
      <c r="UE232" s="66" t="str">
        <f t="shared" si="1490"/>
        <v/>
      </c>
      <c r="UF232" s="66" t="str">
        <f t="shared" si="1491"/>
        <v/>
      </c>
      <c r="UG232" s="66" t="str">
        <f t="shared" si="1492"/>
        <v/>
      </c>
      <c r="UH232" s="66" t="str">
        <f t="shared" si="1493"/>
        <v/>
      </c>
      <c r="UI232" s="66" t="str">
        <f t="shared" si="1494"/>
        <v/>
      </c>
      <c r="UJ232" s="66" t="str">
        <f t="shared" si="1495"/>
        <v/>
      </c>
      <c r="UK232" s="66" t="str">
        <f t="shared" si="1496"/>
        <v/>
      </c>
      <c r="UL232" s="66" t="str">
        <f t="shared" si="1497"/>
        <v/>
      </c>
      <c r="UM232" s="66" t="str">
        <f t="shared" si="1498"/>
        <v/>
      </c>
      <c r="UN232" s="66" t="str">
        <f t="shared" si="1499"/>
        <v/>
      </c>
      <c r="UO232" s="66" t="str">
        <f t="shared" si="1500"/>
        <v/>
      </c>
      <c r="UP232" s="66" t="str">
        <f t="shared" si="1501"/>
        <v/>
      </c>
      <c r="UQ232" s="66" t="str">
        <f t="shared" si="1502"/>
        <v/>
      </c>
      <c r="UR232" s="66" t="str">
        <f t="shared" si="1503"/>
        <v/>
      </c>
      <c r="US232" s="66" t="str">
        <f t="shared" si="1504"/>
        <v/>
      </c>
      <c r="UT232" s="66" t="str">
        <f t="shared" si="1505"/>
        <v/>
      </c>
      <c r="UU232" s="66" t="str">
        <f t="shared" si="1506"/>
        <v/>
      </c>
      <c r="UV232" s="66" t="str">
        <f t="shared" si="1507"/>
        <v/>
      </c>
      <c r="UW232" s="66" t="str">
        <f t="shared" si="1508"/>
        <v/>
      </c>
      <c r="UX232" s="66" t="str">
        <f t="shared" si="1509"/>
        <v/>
      </c>
      <c r="UY232" s="66" t="str">
        <f t="shared" si="1510"/>
        <v/>
      </c>
      <c r="UZ232" s="66" t="str">
        <f t="shared" si="1511"/>
        <v/>
      </c>
      <c r="VA232" s="66" t="str">
        <f t="shared" si="1512"/>
        <v/>
      </c>
      <c r="VB232" s="66" t="str">
        <f t="shared" si="1513"/>
        <v/>
      </c>
      <c r="VC232" s="66" t="str">
        <f t="shared" si="1514"/>
        <v/>
      </c>
      <c r="VD232" s="66" t="str">
        <f t="shared" si="1515"/>
        <v/>
      </c>
      <c r="VE232" s="66" t="str">
        <f t="shared" si="1516"/>
        <v/>
      </c>
      <c r="VF232" s="66" t="str">
        <f t="shared" si="1517"/>
        <v/>
      </c>
      <c r="VG232" s="66" t="str">
        <f t="shared" si="1518"/>
        <v/>
      </c>
      <c r="VH232" s="66" t="str">
        <f t="shared" si="1519"/>
        <v/>
      </c>
      <c r="VI232" s="66" t="str">
        <f t="shared" si="1520"/>
        <v/>
      </c>
      <c r="VJ232" s="66" t="str">
        <f t="shared" si="1521"/>
        <v/>
      </c>
      <c r="VK232" s="66" t="str">
        <f t="shared" si="1522"/>
        <v/>
      </c>
      <c r="VL232" s="66" t="str">
        <f t="shared" si="1523"/>
        <v/>
      </c>
      <c r="VM232" s="66" t="str">
        <f t="shared" si="1524"/>
        <v/>
      </c>
      <c r="VN232" s="66" t="str">
        <f t="shared" si="1525"/>
        <v/>
      </c>
      <c r="VO232" s="66" t="str">
        <f t="shared" si="1526"/>
        <v/>
      </c>
      <c r="VP232" s="66" t="str">
        <f t="shared" si="1527"/>
        <v/>
      </c>
      <c r="VQ232" s="66" t="str">
        <f t="shared" si="1528"/>
        <v/>
      </c>
      <c r="VR232" s="66" t="str">
        <f t="shared" si="1529"/>
        <v/>
      </c>
      <c r="VS232" s="66" t="str">
        <f t="shared" si="1530"/>
        <v/>
      </c>
      <c r="VT232" s="66" t="str">
        <f t="shared" si="1531"/>
        <v/>
      </c>
      <c r="VU232" s="66" t="str">
        <f t="shared" si="1532"/>
        <v/>
      </c>
      <c r="VV232" s="66" t="str">
        <f t="shared" si="1533"/>
        <v/>
      </c>
      <c r="VW232" s="66" t="str">
        <f t="shared" si="1534"/>
        <v/>
      </c>
      <c r="VX232" s="66" t="str">
        <f t="shared" si="1535"/>
        <v/>
      </c>
      <c r="VY232" s="66" t="str">
        <f t="shared" si="1536"/>
        <v/>
      </c>
      <c r="VZ232" s="66" t="str">
        <f t="shared" si="1537"/>
        <v/>
      </c>
      <c r="WA232" s="66" t="str">
        <f t="shared" si="1538"/>
        <v/>
      </c>
      <c r="WB232" s="66" t="str">
        <f t="shared" si="1539"/>
        <v/>
      </c>
      <c r="WC232" s="66" t="str">
        <f t="shared" si="1540"/>
        <v/>
      </c>
      <c r="WD232" s="66" t="str">
        <f t="shared" si="1541"/>
        <v/>
      </c>
      <c r="WE232" s="66" t="str">
        <f t="shared" si="1542"/>
        <v/>
      </c>
      <c r="WF232" s="66" t="str">
        <f t="shared" si="1543"/>
        <v/>
      </c>
      <c r="WG232" s="66" t="str">
        <f t="shared" si="1544"/>
        <v/>
      </c>
      <c r="WH232" s="66" t="str">
        <f t="shared" si="1545"/>
        <v/>
      </c>
      <c r="WI232" s="66" t="str">
        <f t="shared" si="1546"/>
        <v/>
      </c>
      <c r="WJ232" s="66" t="str">
        <f t="shared" si="1547"/>
        <v/>
      </c>
      <c r="WK232" s="66" t="str">
        <f t="shared" si="1548"/>
        <v/>
      </c>
      <c r="WL232" s="66" t="str">
        <f t="shared" si="1549"/>
        <v/>
      </c>
      <c r="WM232" s="66" t="str">
        <f t="shared" si="1550"/>
        <v/>
      </c>
      <c r="WN232" s="66" t="str">
        <f t="shared" si="1551"/>
        <v/>
      </c>
      <c r="WO232" s="66" t="str">
        <f t="shared" si="1552"/>
        <v/>
      </c>
      <c r="WP232" s="66" t="str">
        <f t="shared" si="1553"/>
        <v/>
      </c>
      <c r="WQ232" s="66" t="str">
        <f t="shared" si="1554"/>
        <v/>
      </c>
      <c r="WR232" s="66" t="str">
        <f t="shared" si="1555"/>
        <v/>
      </c>
      <c r="WS232" s="66" t="str">
        <f t="shared" si="1556"/>
        <v/>
      </c>
      <c r="WT232" s="66" t="str">
        <f t="shared" si="1557"/>
        <v/>
      </c>
      <c r="WU232" s="66" t="str">
        <f t="shared" si="1558"/>
        <v/>
      </c>
      <c r="WV232" s="66" t="str">
        <f t="shared" si="1559"/>
        <v/>
      </c>
      <c r="WW232" s="66" t="str">
        <f t="shared" si="1560"/>
        <v/>
      </c>
      <c r="WX232" s="66" t="str">
        <f t="shared" si="1561"/>
        <v/>
      </c>
      <c r="WY232" s="66" t="str">
        <f t="shared" si="1562"/>
        <v/>
      </c>
      <c r="WZ232" s="66" t="str">
        <f t="shared" si="1563"/>
        <v/>
      </c>
      <c r="XA232" s="66" t="str">
        <f t="shared" si="1564"/>
        <v/>
      </c>
      <c r="XB232" s="66" t="str">
        <f t="shared" si="1565"/>
        <v/>
      </c>
      <c r="XC232" s="66" t="str">
        <f t="shared" si="1566"/>
        <v/>
      </c>
      <c r="XD232" s="66" t="str">
        <f t="shared" si="1567"/>
        <v/>
      </c>
      <c r="XE232" s="66" t="str">
        <f t="shared" si="1568"/>
        <v/>
      </c>
      <c r="XF232" s="66" t="str">
        <f t="shared" si="1569"/>
        <v/>
      </c>
      <c r="XG232" s="66" t="str">
        <f t="shared" si="1570"/>
        <v/>
      </c>
      <c r="XH232" s="66" t="str">
        <f t="shared" si="1571"/>
        <v/>
      </c>
      <c r="XI232" s="66" t="str">
        <f t="shared" si="1572"/>
        <v/>
      </c>
      <c r="XJ232" s="66" t="str">
        <f t="shared" si="1573"/>
        <v/>
      </c>
      <c r="XK232" s="66" t="str">
        <f t="shared" si="1574"/>
        <v/>
      </c>
      <c r="XL232" s="66" t="str">
        <f t="shared" si="1575"/>
        <v/>
      </c>
      <c r="XM232" s="66" t="str">
        <f t="shared" si="1576"/>
        <v/>
      </c>
      <c r="XN232" s="66" t="str">
        <f t="shared" si="1577"/>
        <v/>
      </c>
      <c r="XO232" s="66" t="str">
        <f t="shared" si="1578"/>
        <v/>
      </c>
      <c r="XP232" s="66" t="str">
        <f t="shared" si="1579"/>
        <v/>
      </c>
      <c r="XQ232" s="66" t="str">
        <f t="shared" si="1580"/>
        <v/>
      </c>
      <c r="XR232" s="66" t="str">
        <f t="shared" si="1581"/>
        <v/>
      </c>
      <c r="XS232" s="66" t="str">
        <f t="shared" si="1582"/>
        <v/>
      </c>
      <c r="XT232" s="66" t="str">
        <f t="shared" si="1583"/>
        <v/>
      </c>
      <c r="XU232" s="66" t="str">
        <f t="shared" si="1584"/>
        <v/>
      </c>
      <c r="XV232" s="66" t="str">
        <f t="shared" si="1585"/>
        <v/>
      </c>
      <c r="XW232" s="66" t="str">
        <f t="shared" si="1586"/>
        <v/>
      </c>
      <c r="XX232" s="66" t="str">
        <f t="shared" si="1587"/>
        <v/>
      </c>
      <c r="XY232" s="66" t="str">
        <f t="shared" si="1588"/>
        <v/>
      </c>
      <c r="XZ232" s="66" t="str">
        <f t="shared" si="1589"/>
        <v/>
      </c>
      <c r="YA232" s="66" t="str">
        <f t="shared" si="1590"/>
        <v/>
      </c>
      <c r="YB232" s="66" t="str">
        <f t="shared" si="1591"/>
        <v/>
      </c>
      <c r="YC232" s="66" t="str">
        <f t="shared" si="1592"/>
        <v/>
      </c>
      <c r="YD232" s="66" t="str">
        <f t="shared" si="1593"/>
        <v/>
      </c>
      <c r="YE232" s="66" t="str">
        <f t="shared" si="1594"/>
        <v/>
      </c>
      <c r="YF232" s="66" t="str">
        <f t="shared" si="1595"/>
        <v/>
      </c>
      <c r="YG232" s="66" t="str">
        <f t="shared" si="1596"/>
        <v/>
      </c>
      <c r="YH232" s="66" t="str">
        <f t="shared" si="1597"/>
        <v/>
      </c>
      <c r="YI232" s="66" t="str">
        <f t="shared" si="1598"/>
        <v/>
      </c>
      <c r="YJ232" s="66" t="str">
        <f t="shared" si="1599"/>
        <v/>
      </c>
      <c r="YK232" s="66" t="str">
        <f t="shared" si="1600"/>
        <v/>
      </c>
      <c r="YL232" s="66" t="str">
        <f t="shared" si="1601"/>
        <v/>
      </c>
      <c r="YM232" s="66" t="str">
        <f t="shared" si="1602"/>
        <v/>
      </c>
      <c r="YN232" s="66" t="str">
        <f t="shared" si="1603"/>
        <v/>
      </c>
      <c r="YO232" s="66" t="str">
        <f t="shared" si="1604"/>
        <v/>
      </c>
      <c r="YP232" s="66" t="str">
        <f t="shared" si="1605"/>
        <v/>
      </c>
      <c r="YQ232" s="66" t="str">
        <f t="shared" si="1606"/>
        <v/>
      </c>
      <c r="YR232" s="66" t="str">
        <f t="shared" si="1607"/>
        <v/>
      </c>
      <c r="YS232" s="66" t="str">
        <f t="shared" si="1608"/>
        <v/>
      </c>
      <c r="YT232" s="66" t="str">
        <f t="shared" si="1609"/>
        <v/>
      </c>
      <c r="YU232" s="66" t="str">
        <f t="shared" si="1610"/>
        <v/>
      </c>
      <c r="YV232" s="66" t="str">
        <f t="shared" si="1611"/>
        <v/>
      </c>
      <c r="YW232" s="66" t="str">
        <f t="shared" si="1612"/>
        <v/>
      </c>
      <c r="YX232" s="66" t="str">
        <f t="shared" si="1613"/>
        <v/>
      </c>
      <c r="YY232" s="66" t="str">
        <f t="shared" si="1614"/>
        <v/>
      </c>
      <c r="YZ232" s="66" t="str">
        <f t="shared" si="1615"/>
        <v/>
      </c>
      <c r="ZA232" s="66" t="str">
        <f t="shared" si="1616"/>
        <v/>
      </c>
      <c r="ZB232" s="66" t="str">
        <f t="shared" si="1617"/>
        <v/>
      </c>
      <c r="ZC232" s="66" t="str">
        <f t="shared" si="1618"/>
        <v/>
      </c>
      <c r="ZD232" s="66" t="str">
        <f t="shared" si="1619"/>
        <v/>
      </c>
      <c r="ZE232" s="66" t="str">
        <f t="shared" si="1620"/>
        <v/>
      </c>
      <c r="ZF232" s="66" t="str">
        <f t="shared" si="1621"/>
        <v/>
      </c>
      <c r="ZG232" s="66" t="str">
        <f t="shared" si="1622"/>
        <v/>
      </c>
      <c r="ZH232" s="66" t="str">
        <f t="shared" si="1623"/>
        <v/>
      </c>
      <c r="ZI232" s="66" t="str">
        <f t="shared" si="1624"/>
        <v/>
      </c>
      <c r="ZJ232" s="66" t="str">
        <f t="shared" si="1625"/>
        <v/>
      </c>
      <c r="ZK232" s="66" t="str">
        <f t="shared" si="1626"/>
        <v/>
      </c>
      <c r="ZL232" s="66" t="str">
        <f t="shared" si="1627"/>
        <v/>
      </c>
      <c r="ZM232" s="66" t="str">
        <f t="shared" si="1628"/>
        <v/>
      </c>
      <c r="ZN232" s="66" t="str">
        <f t="shared" si="1629"/>
        <v/>
      </c>
      <c r="ZO232" s="66" t="str">
        <f t="shared" si="1630"/>
        <v/>
      </c>
      <c r="ZP232" s="66" t="str">
        <f t="shared" si="1631"/>
        <v/>
      </c>
      <c r="ZQ232" s="66" t="str">
        <f t="shared" si="1632"/>
        <v/>
      </c>
      <c r="ZR232" s="66" t="str">
        <f t="shared" si="1633"/>
        <v/>
      </c>
      <c r="ZS232" s="66" t="str">
        <f t="shared" si="1634"/>
        <v/>
      </c>
      <c r="ZT232" s="66" t="str">
        <f t="shared" si="1635"/>
        <v/>
      </c>
      <c r="ZU232" s="66" t="str">
        <f t="shared" si="1636"/>
        <v/>
      </c>
      <c r="ZV232" s="66" t="str">
        <f t="shared" si="1637"/>
        <v/>
      </c>
      <c r="ZW232" s="66" t="str">
        <f t="shared" si="1638"/>
        <v/>
      </c>
      <c r="ZX232" s="66" t="str">
        <f t="shared" si="1639"/>
        <v/>
      </c>
      <c r="ZY232" s="66" t="str">
        <f t="shared" si="1640"/>
        <v/>
      </c>
      <c r="ZZ232" s="66" t="str">
        <f t="shared" si="1641"/>
        <v/>
      </c>
      <c r="AAA232" s="66" t="str">
        <f t="shared" si="1642"/>
        <v/>
      </c>
      <c r="AAB232" s="66" t="str">
        <f t="shared" si="1643"/>
        <v/>
      </c>
      <c r="AAC232" s="66" t="str">
        <f t="shared" si="1644"/>
        <v/>
      </c>
      <c r="AAD232" s="66" t="str">
        <f t="shared" si="1645"/>
        <v/>
      </c>
      <c r="AAE232" s="66" t="str">
        <f t="shared" si="1646"/>
        <v/>
      </c>
      <c r="AAF232" s="66" t="str">
        <f t="shared" si="1647"/>
        <v/>
      </c>
      <c r="AAG232" s="66" t="str">
        <f t="shared" si="1648"/>
        <v/>
      </c>
      <c r="AAH232" s="66" t="str">
        <f t="shared" si="1649"/>
        <v/>
      </c>
      <c r="AAI232" s="66" t="str">
        <f t="shared" si="1650"/>
        <v/>
      </c>
      <c r="AAJ232" s="66" t="str">
        <f t="shared" si="1651"/>
        <v/>
      </c>
      <c r="AAK232" s="66" t="str">
        <f t="shared" si="1652"/>
        <v/>
      </c>
      <c r="AAL232" s="66" t="str">
        <f t="shared" si="1653"/>
        <v/>
      </c>
      <c r="AAM232" s="66" t="str">
        <f t="shared" si="1654"/>
        <v/>
      </c>
      <c r="AAN232" s="66" t="str">
        <f t="shared" si="1655"/>
        <v/>
      </c>
      <c r="AAO232" s="66" t="str">
        <f t="shared" si="1656"/>
        <v/>
      </c>
      <c r="AAP232" s="66" t="str">
        <f t="shared" si="1657"/>
        <v/>
      </c>
      <c r="AAQ232" s="66" t="str">
        <f t="shared" si="1658"/>
        <v/>
      </c>
      <c r="AAR232" s="66" t="str">
        <f t="shared" si="1659"/>
        <v/>
      </c>
      <c r="AAS232" s="66" t="str">
        <f t="shared" si="1660"/>
        <v/>
      </c>
      <c r="AAT232" s="66" t="str">
        <f t="shared" si="1661"/>
        <v/>
      </c>
      <c r="AAU232" s="66" t="str">
        <f t="shared" si="1662"/>
        <v/>
      </c>
      <c r="AAV232" s="66" t="str">
        <f t="shared" si="1663"/>
        <v/>
      </c>
      <c r="AAW232" s="66" t="str">
        <f t="shared" si="1664"/>
        <v/>
      </c>
      <c r="AAX232" s="66" t="str">
        <f t="shared" si="1665"/>
        <v/>
      </c>
      <c r="AAY232" s="66" t="str">
        <f t="shared" si="1666"/>
        <v/>
      </c>
      <c r="AAZ232" s="66" t="str">
        <f t="shared" si="1667"/>
        <v/>
      </c>
      <c r="ABA232" s="66" t="str">
        <f t="shared" si="1668"/>
        <v/>
      </c>
      <c r="ABB232" s="66" t="str">
        <f t="shared" si="1669"/>
        <v/>
      </c>
      <c r="ABC232" s="66" t="str">
        <f t="shared" si="1670"/>
        <v/>
      </c>
      <c r="ABD232" s="66" t="str">
        <f t="shared" si="1671"/>
        <v/>
      </c>
      <c r="ABE232" s="66" t="str">
        <f t="shared" si="1672"/>
        <v/>
      </c>
      <c r="ABF232" s="66" t="str">
        <f t="shared" si="1673"/>
        <v/>
      </c>
      <c r="ABG232" s="66" t="str">
        <f t="shared" si="1674"/>
        <v/>
      </c>
      <c r="ABH232" s="66" t="str">
        <f t="shared" si="1675"/>
        <v/>
      </c>
      <c r="ABI232" s="66" t="str">
        <f t="shared" si="1676"/>
        <v/>
      </c>
      <c r="ABJ232" s="66" t="str">
        <f t="shared" si="1677"/>
        <v/>
      </c>
      <c r="ABK232" s="66" t="str">
        <f t="shared" si="1678"/>
        <v/>
      </c>
      <c r="ABL232" s="66" t="str">
        <f t="shared" si="1679"/>
        <v/>
      </c>
      <c r="ABM232" s="66" t="str">
        <f t="shared" si="1680"/>
        <v/>
      </c>
      <c r="ABN232" s="66" t="str">
        <f t="shared" si="1681"/>
        <v/>
      </c>
      <c r="ABO232" s="66" t="str">
        <f t="shared" si="1682"/>
        <v/>
      </c>
      <c r="ABP232" s="66" t="str">
        <f t="shared" si="1683"/>
        <v/>
      </c>
      <c r="ABQ232" s="66" t="str">
        <f t="shared" si="1684"/>
        <v/>
      </c>
      <c r="ABR232" s="66" t="str">
        <f t="shared" si="1685"/>
        <v/>
      </c>
      <c r="ABS232" s="66" t="str">
        <f t="shared" si="1686"/>
        <v/>
      </c>
      <c r="ABT232" s="66" t="str">
        <f t="shared" si="1687"/>
        <v/>
      </c>
      <c r="ABU232" s="66" t="str">
        <f t="shared" si="1688"/>
        <v/>
      </c>
      <c r="ABV232" s="66" t="str">
        <f t="shared" si="1689"/>
        <v/>
      </c>
      <c r="ABW232" s="66" t="str">
        <f t="shared" si="1690"/>
        <v/>
      </c>
      <c r="ABX232" s="66" t="str">
        <f t="shared" si="1691"/>
        <v/>
      </c>
      <c r="ABY232" s="66" t="str">
        <f t="shared" si="1692"/>
        <v/>
      </c>
      <c r="ABZ232" s="66" t="str">
        <f t="shared" si="1693"/>
        <v/>
      </c>
      <c r="ACA232" s="66" t="str">
        <f t="shared" si="1694"/>
        <v/>
      </c>
      <c r="ACB232" s="66" t="str">
        <f t="shared" si="1695"/>
        <v/>
      </c>
      <c r="ACC232" s="66" t="str">
        <f t="shared" si="1696"/>
        <v/>
      </c>
      <c r="ACD232" s="66" t="str">
        <f t="shared" si="1697"/>
        <v/>
      </c>
      <c r="ACE232" s="66" t="str">
        <f t="shared" si="1698"/>
        <v/>
      </c>
      <c r="ACF232" s="66" t="str">
        <f t="shared" si="1699"/>
        <v/>
      </c>
      <c r="ACG232" s="66" t="str">
        <f t="shared" si="1700"/>
        <v/>
      </c>
      <c r="ACH232" s="66" t="str">
        <f t="shared" si="1701"/>
        <v/>
      </c>
      <c r="ACI232" s="66" t="str">
        <f t="shared" si="1702"/>
        <v/>
      </c>
      <c r="ACJ232" s="66" t="str">
        <f t="shared" si="1703"/>
        <v/>
      </c>
      <c r="ACK232" s="66" t="str">
        <f t="shared" si="1704"/>
        <v/>
      </c>
      <c r="ACL232" s="66" t="str">
        <f t="shared" si="1705"/>
        <v/>
      </c>
      <c r="ACM232" s="66" t="str">
        <f t="shared" ref="ACM232:ACN232" si="1746">IF(AND(ACS$3="Unit", ACL232=""), "", IF(AND(ACS$3="Unit", ACL232="-"),"", IF(ACS$3="Unit", "kg/GJ delivered", IF(AND(NY232&lt;&gt;"", NY232&lt;&gt;"-", NX232="-"),"", IF($H232="","", IF(NX232="nd", "",IF(NX232="&lt;n.a.&gt;", "", IF(NY232="#/MJ", "", IF(NY232="kg/GJ delivered",NX232,IF(NY232="g/MJ delivered",NX232,IF(NY232="kg/MJ delivered",NX232*1000,IF(NY232="mg/MJ delivered",NX232/1000,IF(NY232="g/kg",((NX232)*(1/$I232)*(1/$H232)),IF(NY232="mg/kg",((NX232/1000)*(1/$I232)*(1/$H232)),IF(NY232="mg/MJ delivered",NX232/1000,IF(NY232="-","","Error"))))))))))))))))</f>
        <v/>
      </c>
      <c r="ACN232" s="66" t="str">
        <f t="shared" si="1746"/>
        <v/>
      </c>
      <c r="ACO232" s="66" t="str">
        <f t="shared" si="1707"/>
        <v/>
      </c>
      <c r="ACP232" s="66" t="str">
        <f t="shared" si="1708"/>
        <v/>
      </c>
      <c r="ACQ232" s="66" t="str">
        <f t="shared" si="1709"/>
        <v/>
      </c>
      <c r="ACR232" s="66" t="str">
        <f t="shared" si="1710"/>
        <v/>
      </c>
      <c r="ACS232" s="66" t="str">
        <f t="shared" si="1711"/>
        <v/>
      </c>
      <c r="ACT232" s="66" t="str">
        <f t="shared" si="1712"/>
        <v/>
      </c>
    </row>
    <row r="233" spans="2:774" ht="15.75" customHeight="1" x14ac:dyDescent="0.25">
      <c r="B233" s="66">
        <v>378</v>
      </c>
      <c r="C233" s="66" t="s">
        <v>1258</v>
      </c>
      <c r="D233" s="66" t="s">
        <v>1195</v>
      </c>
      <c r="E233" s="156" t="s">
        <v>1665</v>
      </c>
      <c r="F233" s="66" t="s">
        <v>1772</v>
      </c>
      <c r="G233" s="66" t="s">
        <v>492</v>
      </c>
      <c r="H233" s="126">
        <v>0.44059999999999999</v>
      </c>
      <c r="I233" s="130">
        <f>'Heating Values'!$D$18</f>
        <v>19.21</v>
      </c>
      <c r="J233" s="66" t="str">
        <f t="shared" si="1320"/>
        <v>Honeycomb Coal, Improved, CN</v>
      </c>
      <c r="K233" s="66" t="s">
        <v>1588</v>
      </c>
      <c r="L233" s="161"/>
      <c r="M233" s="161"/>
      <c r="N233" s="161"/>
      <c r="O233" s="66" t="s">
        <v>1188</v>
      </c>
      <c r="P233" s="66" t="str">
        <f t="shared" si="1327"/>
        <v>CN</v>
      </c>
      <c r="Q233" s="66" t="s">
        <v>87</v>
      </c>
      <c r="R233" s="162">
        <v>60</v>
      </c>
      <c r="S233" s="158" t="s">
        <v>523</v>
      </c>
      <c r="T233" s="158" t="s">
        <v>128</v>
      </c>
      <c r="U233" s="158" t="s">
        <v>128</v>
      </c>
      <c r="V233" s="158" t="s">
        <v>128</v>
      </c>
      <c r="W233" s="158" t="s">
        <v>128</v>
      </c>
      <c r="X233" s="158" t="s">
        <v>128</v>
      </c>
      <c r="Y233" s="158" t="s">
        <v>128</v>
      </c>
      <c r="Z233" s="158" t="s">
        <v>128</v>
      </c>
      <c r="AA233" s="158" t="s">
        <v>128</v>
      </c>
      <c r="AB233" s="158" t="s">
        <v>128</v>
      </c>
      <c r="AC233" s="158" t="s">
        <v>128</v>
      </c>
      <c r="AD233" s="158" t="s">
        <v>128</v>
      </c>
      <c r="AE233" s="158" t="s">
        <v>128</v>
      </c>
      <c r="AF233" s="158" t="s">
        <v>128</v>
      </c>
      <c r="AG233" s="158" t="s">
        <v>128</v>
      </c>
      <c r="AH233" s="158" t="s">
        <v>128</v>
      </c>
      <c r="AI233" s="158" t="s">
        <v>128</v>
      </c>
      <c r="AJ233" s="158" t="s">
        <v>128</v>
      </c>
      <c r="AK233" s="158" t="s">
        <v>128</v>
      </c>
      <c r="AL233" s="158" t="s">
        <v>128</v>
      </c>
      <c r="AM233" s="158" t="s">
        <v>128</v>
      </c>
      <c r="AN233" s="158" t="s">
        <v>128</v>
      </c>
      <c r="AO233" s="158" t="s">
        <v>128</v>
      </c>
      <c r="AP233" s="158" t="s">
        <v>128</v>
      </c>
      <c r="AQ233" s="158" t="s">
        <v>128</v>
      </c>
      <c r="AR233" s="158" t="s">
        <v>128</v>
      </c>
      <c r="AS233" s="158" t="s">
        <v>128</v>
      </c>
      <c r="AT233" s="158" t="s">
        <v>128</v>
      </c>
      <c r="AU233" s="158" t="s">
        <v>128</v>
      </c>
      <c r="AV233" s="158" t="s">
        <v>128</v>
      </c>
      <c r="AW233" s="158" t="s">
        <v>128</v>
      </c>
      <c r="AX233" s="158" t="s">
        <v>128</v>
      </c>
      <c r="AY233" s="158" t="s">
        <v>128</v>
      </c>
      <c r="AZ233" s="158" t="s">
        <v>128</v>
      </c>
      <c r="BA233" s="158" t="s">
        <v>128</v>
      </c>
      <c r="BB233" s="158" t="s">
        <v>128</v>
      </c>
      <c r="BC233" s="158" t="s">
        <v>128</v>
      </c>
      <c r="BD233" s="158" t="s">
        <v>128</v>
      </c>
      <c r="BE233" s="158" t="s">
        <v>128</v>
      </c>
      <c r="BF233" s="158" t="s">
        <v>128</v>
      </c>
      <c r="BG233" s="158" t="s">
        <v>128</v>
      </c>
      <c r="BH233" s="158" t="s">
        <v>128</v>
      </c>
      <c r="BI233" s="158" t="s">
        <v>128</v>
      </c>
      <c r="BJ233" s="158" t="s">
        <v>128</v>
      </c>
      <c r="BK233" s="158" t="s">
        <v>128</v>
      </c>
      <c r="BL233" s="158" t="s">
        <v>128</v>
      </c>
      <c r="BM233" s="158" t="s">
        <v>128</v>
      </c>
      <c r="BN233" s="158" t="s">
        <v>128</v>
      </c>
      <c r="BO233" s="158" t="s">
        <v>128</v>
      </c>
      <c r="BP233" s="158" t="s">
        <v>128</v>
      </c>
      <c r="BQ233" s="158" t="s">
        <v>128</v>
      </c>
      <c r="BR233" s="158" t="s">
        <v>128</v>
      </c>
      <c r="BS233" s="158" t="s">
        <v>128</v>
      </c>
      <c r="BT233" s="158" t="s">
        <v>128</v>
      </c>
      <c r="BU233" s="158" t="s">
        <v>128</v>
      </c>
      <c r="BV233" s="158" t="s">
        <v>128</v>
      </c>
      <c r="BW233" s="158" t="s">
        <v>128</v>
      </c>
      <c r="BX233" s="158" t="s">
        <v>128</v>
      </c>
      <c r="BY233" s="158" t="s">
        <v>128</v>
      </c>
      <c r="BZ233" s="158" t="s">
        <v>128</v>
      </c>
      <c r="CA233" s="158" t="s">
        <v>128</v>
      </c>
      <c r="CB233" s="158" t="s">
        <v>128</v>
      </c>
      <c r="CC233" s="158" t="s">
        <v>128</v>
      </c>
      <c r="CD233" s="158" t="s">
        <v>128</v>
      </c>
      <c r="CE233" s="158" t="s">
        <v>128</v>
      </c>
      <c r="CF233" s="158" t="s">
        <v>128</v>
      </c>
      <c r="CG233" s="158" t="s">
        <v>128</v>
      </c>
      <c r="CH233" s="158" t="s">
        <v>128</v>
      </c>
      <c r="CI233" s="158" t="s">
        <v>128</v>
      </c>
      <c r="CJ233" s="158" t="s">
        <v>128</v>
      </c>
      <c r="CK233" s="158" t="s">
        <v>128</v>
      </c>
      <c r="CL233" s="158" t="s">
        <v>128</v>
      </c>
      <c r="CM233" s="158" t="s">
        <v>128</v>
      </c>
      <c r="CN233" s="158" t="s">
        <v>128</v>
      </c>
      <c r="CO233" s="158" t="s">
        <v>128</v>
      </c>
      <c r="CP233" s="158" t="s">
        <v>128</v>
      </c>
      <c r="CQ233" s="158" t="s">
        <v>128</v>
      </c>
      <c r="CR233" s="158" t="s">
        <v>128</v>
      </c>
      <c r="CS233" s="158" t="s">
        <v>128</v>
      </c>
      <c r="CT233" s="158" t="s">
        <v>128</v>
      </c>
      <c r="CU233" s="158" t="s">
        <v>128</v>
      </c>
      <c r="CV233" s="158" t="s">
        <v>128</v>
      </c>
      <c r="CW233" s="158" t="s">
        <v>128</v>
      </c>
      <c r="CX233" s="158" t="s">
        <v>128</v>
      </c>
      <c r="CY233" s="158" t="s">
        <v>128</v>
      </c>
      <c r="CZ233" s="158" t="s">
        <v>128</v>
      </c>
      <c r="DA233" s="158" t="s">
        <v>128</v>
      </c>
      <c r="DB233" s="158" t="s">
        <v>128</v>
      </c>
      <c r="DC233" s="158" t="s">
        <v>128</v>
      </c>
      <c r="DD233" s="158" t="s">
        <v>128</v>
      </c>
      <c r="DE233" s="158" t="s">
        <v>128</v>
      </c>
      <c r="DF233" s="158" t="s">
        <v>128</v>
      </c>
      <c r="DG233" s="158" t="s">
        <v>128</v>
      </c>
      <c r="DH233" s="158" t="s">
        <v>128</v>
      </c>
      <c r="DI233" s="158" t="s">
        <v>128</v>
      </c>
      <c r="DJ233" s="158" t="s">
        <v>128</v>
      </c>
      <c r="DK233" s="158" t="s">
        <v>128</v>
      </c>
      <c r="DL233" s="158" t="s">
        <v>128</v>
      </c>
      <c r="DM233" s="158" t="s">
        <v>128</v>
      </c>
      <c r="DN233" s="158" t="s">
        <v>128</v>
      </c>
      <c r="DO233" s="158" t="s">
        <v>128</v>
      </c>
      <c r="DP233" s="158" t="s">
        <v>128</v>
      </c>
      <c r="DQ233" s="158" t="s">
        <v>128</v>
      </c>
      <c r="DR233" s="158" t="s">
        <v>128</v>
      </c>
      <c r="DS233" s="158" t="s">
        <v>128</v>
      </c>
      <c r="DT233" s="158" t="s">
        <v>128</v>
      </c>
      <c r="DU233" s="158" t="s">
        <v>128</v>
      </c>
      <c r="DV233" s="158" t="s">
        <v>128</v>
      </c>
      <c r="DW233" s="158" t="s">
        <v>128</v>
      </c>
      <c r="DX233" s="158" t="s">
        <v>128</v>
      </c>
      <c r="DY233" s="158" t="s">
        <v>128</v>
      </c>
      <c r="DZ233" s="158" t="s">
        <v>128</v>
      </c>
      <c r="EA233" s="158" t="s">
        <v>128</v>
      </c>
      <c r="EB233" s="158" t="s">
        <v>128</v>
      </c>
      <c r="EC233" s="158" t="s">
        <v>128</v>
      </c>
      <c r="ED233" s="158" t="s">
        <v>128</v>
      </c>
      <c r="EE233" s="158" t="s">
        <v>128</v>
      </c>
      <c r="EF233" s="158" t="s">
        <v>128</v>
      </c>
      <c r="EG233" s="158" t="s">
        <v>128</v>
      </c>
      <c r="EH233" s="158" t="s">
        <v>128</v>
      </c>
      <c r="EI233" s="158" t="s">
        <v>128</v>
      </c>
      <c r="EJ233" s="158" t="s">
        <v>128</v>
      </c>
      <c r="EK233" s="158" t="s">
        <v>128</v>
      </c>
      <c r="EL233" s="158" t="s">
        <v>128</v>
      </c>
      <c r="EM233" s="158" t="s">
        <v>128</v>
      </c>
      <c r="EN233" s="158" t="s">
        <v>128</v>
      </c>
      <c r="EO233" s="158" t="s">
        <v>128</v>
      </c>
      <c r="EP233" s="158" t="s">
        <v>128</v>
      </c>
      <c r="EQ233" s="158" t="s">
        <v>128</v>
      </c>
      <c r="ER233" s="158" t="s">
        <v>128</v>
      </c>
      <c r="ES233" s="158" t="s">
        <v>128</v>
      </c>
      <c r="ET233" s="158" t="s">
        <v>128</v>
      </c>
      <c r="EU233" s="158" t="s">
        <v>128</v>
      </c>
      <c r="EV233" s="158" t="s">
        <v>128</v>
      </c>
      <c r="EW233" s="158" t="s">
        <v>128</v>
      </c>
      <c r="EX233" s="158" t="s">
        <v>128</v>
      </c>
      <c r="EY233" s="158" t="s">
        <v>128</v>
      </c>
      <c r="EZ233" s="158" t="s">
        <v>128</v>
      </c>
      <c r="FA233" s="158" t="s">
        <v>128</v>
      </c>
      <c r="FB233" s="158" t="s">
        <v>128</v>
      </c>
      <c r="FC233" s="158" t="s">
        <v>128</v>
      </c>
      <c r="FD233" s="158" t="s">
        <v>128</v>
      </c>
      <c r="FE233" s="158" t="s">
        <v>128</v>
      </c>
      <c r="FF233" s="158" t="s">
        <v>128</v>
      </c>
      <c r="FG233" s="158" t="s">
        <v>128</v>
      </c>
      <c r="FH233" s="158" t="s">
        <v>128</v>
      </c>
      <c r="FI233" s="158" t="s">
        <v>128</v>
      </c>
      <c r="FJ233" s="158" t="s">
        <v>128</v>
      </c>
      <c r="FK233" s="158" t="s">
        <v>128</v>
      </c>
      <c r="FL233" s="158" t="s">
        <v>128</v>
      </c>
      <c r="FM233" s="158" t="s">
        <v>128</v>
      </c>
      <c r="FN233" s="158" t="s">
        <v>128</v>
      </c>
      <c r="FO233" s="158" t="s">
        <v>128</v>
      </c>
      <c r="FP233" s="158" t="s">
        <v>128</v>
      </c>
      <c r="FQ233" s="158" t="s">
        <v>128</v>
      </c>
      <c r="FR233" s="158" t="s">
        <v>128</v>
      </c>
      <c r="FS233" s="158" t="s">
        <v>128</v>
      </c>
      <c r="FT233" s="158" t="s">
        <v>128</v>
      </c>
      <c r="FU233" s="158" t="s">
        <v>128</v>
      </c>
      <c r="FV233" s="158" t="s">
        <v>128</v>
      </c>
      <c r="FW233" s="158" t="s">
        <v>128</v>
      </c>
      <c r="FX233" s="158" t="s">
        <v>128</v>
      </c>
      <c r="FY233" s="158" t="s">
        <v>128</v>
      </c>
      <c r="FZ233" s="158" t="s">
        <v>128</v>
      </c>
      <c r="GA233" s="158" t="s">
        <v>128</v>
      </c>
      <c r="GB233" s="158" t="s">
        <v>128</v>
      </c>
      <c r="GC233" s="158" t="s">
        <v>128</v>
      </c>
      <c r="GD233" s="158" t="s">
        <v>128</v>
      </c>
      <c r="GE233" s="158" t="s">
        <v>128</v>
      </c>
      <c r="GF233" s="158" t="s">
        <v>128</v>
      </c>
      <c r="GG233" s="158" t="s">
        <v>128</v>
      </c>
      <c r="GH233" s="158" t="s">
        <v>128</v>
      </c>
      <c r="GI233" s="158" t="s">
        <v>128</v>
      </c>
      <c r="GJ233" s="158" t="s">
        <v>128</v>
      </c>
      <c r="GK233" s="158" t="s">
        <v>128</v>
      </c>
      <c r="GL233" s="158" t="s">
        <v>128</v>
      </c>
      <c r="GM233" s="158" t="s">
        <v>128</v>
      </c>
      <c r="GN233" s="158" t="s">
        <v>128</v>
      </c>
      <c r="GO233" s="158" t="s">
        <v>128</v>
      </c>
      <c r="GP233" s="158" t="s">
        <v>128</v>
      </c>
      <c r="GQ233" s="158" t="s">
        <v>128</v>
      </c>
      <c r="GR233" s="158" t="s">
        <v>128</v>
      </c>
      <c r="GS233" s="158" t="s">
        <v>128</v>
      </c>
      <c r="GT233" s="158" t="s">
        <v>128</v>
      </c>
      <c r="GU233" s="158" t="s">
        <v>128</v>
      </c>
      <c r="GV233" s="158" t="s">
        <v>128</v>
      </c>
      <c r="GW233" s="158" t="s">
        <v>128</v>
      </c>
      <c r="GX233" s="158" t="s">
        <v>128</v>
      </c>
      <c r="GY233" s="158" t="s">
        <v>128</v>
      </c>
      <c r="GZ233" s="158" t="s">
        <v>128</v>
      </c>
      <c r="HA233" s="158" t="s">
        <v>128</v>
      </c>
      <c r="HB233" s="158" t="s">
        <v>128</v>
      </c>
      <c r="HC233" s="158" t="s">
        <v>128</v>
      </c>
      <c r="HD233" s="158" t="s">
        <v>128</v>
      </c>
      <c r="HE233" s="158" t="s">
        <v>128</v>
      </c>
      <c r="HF233" s="158" t="s">
        <v>128</v>
      </c>
      <c r="HG233" s="158" t="s">
        <v>128</v>
      </c>
      <c r="HH233" s="158" t="s">
        <v>128</v>
      </c>
      <c r="HI233" s="158" t="s">
        <v>128</v>
      </c>
      <c r="HJ233" s="158" t="s">
        <v>128</v>
      </c>
      <c r="HK233" s="158" t="s">
        <v>128</v>
      </c>
      <c r="HL233" s="158" t="s">
        <v>128</v>
      </c>
      <c r="HM233" s="158" t="s">
        <v>128</v>
      </c>
      <c r="HN233" s="158" t="s">
        <v>128</v>
      </c>
      <c r="HO233" s="158" t="s">
        <v>128</v>
      </c>
      <c r="HP233" s="158" t="s">
        <v>128</v>
      </c>
      <c r="HQ233" s="158" t="s">
        <v>128</v>
      </c>
      <c r="HR233" s="158" t="s">
        <v>128</v>
      </c>
      <c r="HS233" s="158" t="s">
        <v>128</v>
      </c>
      <c r="HT233" s="158" t="s">
        <v>128</v>
      </c>
      <c r="HU233" s="158" t="s">
        <v>128</v>
      </c>
      <c r="HV233" s="158" t="s">
        <v>128</v>
      </c>
      <c r="HW233" s="158" t="s">
        <v>128</v>
      </c>
      <c r="HX233" s="158" t="s">
        <v>128</v>
      </c>
      <c r="HY233" s="158" t="s">
        <v>128</v>
      </c>
      <c r="HZ233" s="158" t="s">
        <v>128</v>
      </c>
      <c r="IA233" s="158" t="s">
        <v>128</v>
      </c>
      <c r="IB233" s="158" t="s">
        <v>128</v>
      </c>
      <c r="IC233" s="158" t="s">
        <v>128</v>
      </c>
      <c r="ID233" s="158" t="s">
        <v>128</v>
      </c>
      <c r="IE233" s="158" t="s">
        <v>128</v>
      </c>
      <c r="IF233" s="158" t="s">
        <v>128</v>
      </c>
      <c r="IG233" s="158" t="s">
        <v>128</v>
      </c>
      <c r="IH233" s="158" t="s">
        <v>128</v>
      </c>
      <c r="II233" s="158" t="s">
        <v>128</v>
      </c>
      <c r="IJ233" s="158" t="s">
        <v>128</v>
      </c>
      <c r="IK233" s="158" t="s">
        <v>128</v>
      </c>
      <c r="IL233" s="158" t="s">
        <v>128</v>
      </c>
      <c r="IM233" s="158" t="s">
        <v>128</v>
      </c>
      <c r="IN233" s="158" t="s">
        <v>128</v>
      </c>
      <c r="IO233" s="158" t="s">
        <v>128</v>
      </c>
      <c r="IP233" s="158" t="s">
        <v>128</v>
      </c>
      <c r="IQ233" s="158" t="s">
        <v>128</v>
      </c>
      <c r="IR233" s="158" t="s">
        <v>128</v>
      </c>
      <c r="IS233" s="158" t="s">
        <v>128</v>
      </c>
      <c r="IT233" s="158" t="s">
        <v>128</v>
      </c>
      <c r="IU233" s="158" t="s">
        <v>128</v>
      </c>
      <c r="IV233" s="158" t="s">
        <v>128</v>
      </c>
      <c r="IW233" s="158" t="s">
        <v>128</v>
      </c>
      <c r="IX233" s="158" t="s">
        <v>128</v>
      </c>
      <c r="IY233" s="158" t="s">
        <v>128</v>
      </c>
      <c r="IZ233" s="158" t="s">
        <v>128</v>
      </c>
      <c r="JA233" s="158" t="s">
        <v>128</v>
      </c>
      <c r="JB233" s="158" t="s">
        <v>128</v>
      </c>
      <c r="JC233" s="158" t="s">
        <v>128</v>
      </c>
      <c r="JD233" s="158" t="s">
        <v>128</v>
      </c>
      <c r="JE233" s="158" t="s">
        <v>128</v>
      </c>
      <c r="JF233" s="158" t="s">
        <v>128</v>
      </c>
      <c r="JG233" s="158" t="s">
        <v>128</v>
      </c>
      <c r="JH233" s="158" t="s">
        <v>128</v>
      </c>
      <c r="JI233" s="158" t="s">
        <v>128</v>
      </c>
      <c r="JJ233" s="158" t="s">
        <v>128</v>
      </c>
      <c r="JK233" s="158" t="s">
        <v>128</v>
      </c>
      <c r="JL233" s="158" t="s">
        <v>128</v>
      </c>
      <c r="JM233" s="158" t="s">
        <v>128</v>
      </c>
      <c r="JN233" s="158" t="s">
        <v>128</v>
      </c>
      <c r="JO233" s="158" t="s">
        <v>128</v>
      </c>
      <c r="JP233" s="158" t="s">
        <v>128</v>
      </c>
      <c r="JQ233" s="158" t="s">
        <v>128</v>
      </c>
      <c r="JR233" s="158" t="s">
        <v>128</v>
      </c>
      <c r="JS233" s="158" t="s">
        <v>128</v>
      </c>
      <c r="JT233" s="158" t="s">
        <v>128</v>
      </c>
      <c r="JU233" s="158" t="s">
        <v>128</v>
      </c>
      <c r="JV233" s="158" t="s">
        <v>128</v>
      </c>
      <c r="JW233" s="158" t="s">
        <v>128</v>
      </c>
      <c r="JX233" s="158" t="s">
        <v>128</v>
      </c>
      <c r="JY233" s="158" t="s">
        <v>128</v>
      </c>
      <c r="JZ233" s="158" t="s">
        <v>128</v>
      </c>
      <c r="KA233" s="158" t="s">
        <v>128</v>
      </c>
      <c r="KB233" s="158" t="s">
        <v>128</v>
      </c>
      <c r="KC233" s="158" t="s">
        <v>128</v>
      </c>
      <c r="KD233" s="158" t="s">
        <v>128</v>
      </c>
      <c r="KE233" s="158" t="s">
        <v>128</v>
      </c>
      <c r="KF233" s="158" t="s">
        <v>128</v>
      </c>
      <c r="KG233" s="158" t="s">
        <v>128</v>
      </c>
      <c r="KH233" s="158" t="s">
        <v>128</v>
      </c>
      <c r="KI233" s="158" t="s">
        <v>128</v>
      </c>
      <c r="KJ233" s="158" t="s">
        <v>128</v>
      </c>
      <c r="KK233" s="158" t="s">
        <v>128</v>
      </c>
      <c r="KL233" s="158" t="s">
        <v>128</v>
      </c>
      <c r="KM233" s="158" t="s">
        <v>128</v>
      </c>
      <c r="KN233" s="158" t="s">
        <v>128</v>
      </c>
      <c r="KO233" s="158" t="s">
        <v>128</v>
      </c>
      <c r="KP233" s="158" t="s">
        <v>128</v>
      </c>
      <c r="KQ233" s="158" t="s">
        <v>128</v>
      </c>
      <c r="KR233" s="158" t="s">
        <v>128</v>
      </c>
      <c r="KS233" s="158" t="s">
        <v>128</v>
      </c>
      <c r="KT233" s="158" t="s">
        <v>128</v>
      </c>
      <c r="KU233" s="158" t="s">
        <v>128</v>
      </c>
      <c r="KV233" s="158" t="s">
        <v>128</v>
      </c>
      <c r="KW233" s="158" t="s">
        <v>128</v>
      </c>
      <c r="KX233" s="158" t="s">
        <v>128</v>
      </c>
      <c r="KY233" s="158" t="s">
        <v>128</v>
      </c>
      <c r="KZ233" s="158" t="s">
        <v>128</v>
      </c>
      <c r="LA233" s="158" t="s">
        <v>128</v>
      </c>
      <c r="LB233" s="158" t="s">
        <v>128</v>
      </c>
      <c r="LC233" s="158" t="s">
        <v>128</v>
      </c>
      <c r="LD233" s="158" t="s">
        <v>128</v>
      </c>
      <c r="LE233" s="158" t="s">
        <v>128</v>
      </c>
      <c r="LF233" s="158" t="s">
        <v>128</v>
      </c>
      <c r="LG233" s="158" t="s">
        <v>128</v>
      </c>
      <c r="LH233" s="158" t="s">
        <v>128</v>
      </c>
      <c r="LI233" s="158" t="s">
        <v>128</v>
      </c>
      <c r="LJ233" s="158" t="s">
        <v>128</v>
      </c>
      <c r="LK233" s="158" t="s">
        <v>128</v>
      </c>
      <c r="LL233" s="158" t="s">
        <v>128</v>
      </c>
      <c r="LM233" s="158" t="s">
        <v>128</v>
      </c>
      <c r="LN233" s="158" t="s">
        <v>128</v>
      </c>
      <c r="LO233" s="158" t="s">
        <v>128</v>
      </c>
      <c r="LP233" s="158" t="s">
        <v>128</v>
      </c>
      <c r="LQ233" s="158" t="s">
        <v>128</v>
      </c>
      <c r="LR233" s="158" t="s">
        <v>128</v>
      </c>
      <c r="LS233" s="158" t="s">
        <v>128</v>
      </c>
      <c r="LT233" s="158" t="s">
        <v>128</v>
      </c>
      <c r="LU233" s="158" t="s">
        <v>128</v>
      </c>
      <c r="LV233" s="158" t="s">
        <v>128</v>
      </c>
      <c r="LW233" s="158" t="s">
        <v>128</v>
      </c>
      <c r="LX233" s="158" t="s">
        <v>128</v>
      </c>
      <c r="LY233" s="158" t="s">
        <v>128</v>
      </c>
      <c r="LZ233" s="158" t="s">
        <v>128</v>
      </c>
      <c r="MA233" s="158" t="s">
        <v>128</v>
      </c>
      <c r="MB233" s="158" t="s">
        <v>128</v>
      </c>
      <c r="MC233" s="158" t="s">
        <v>128</v>
      </c>
      <c r="MD233" s="158" t="s">
        <v>128</v>
      </c>
      <c r="ME233" s="158" t="s">
        <v>128</v>
      </c>
      <c r="MF233" s="158" t="s">
        <v>128</v>
      </c>
      <c r="MG233" s="158" t="s">
        <v>128</v>
      </c>
      <c r="MH233" s="158" t="s">
        <v>128</v>
      </c>
      <c r="MI233" s="158" t="s">
        <v>128</v>
      </c>
      <c r="MJ233" s="158" t="s">
        <v>128</v>
      </c>
      <c r="MK233" s="158" t="s">
        <v>128</v>
      </c>
      <c r="ML233" s="158" t="s">
        <v>128</v>
      </c>
      <c r="MM233" s="158" t="s">
        <v>128</v>
      </c>
      <c r="MN233" s="158" t="s">
        <v>128</v>
      </c>
      <c r="MO233" s="158" t="s">
        <v>128</v>
      </c>
      <c r="MP233" s="158" t="s">
        <v>128</v>
      </c>
      <c r="MQ233" s="158" t="s">
        <v>128</v>
      </c>
      <c r="MR233" s="158" t="s">
        <v>128</v>
      </c>
      <c r="MS233" s="158" t="s">
        <v>128</v>
      </c>
      <c r="MT233" s="158" t="s">
        <v>128</v>
      </c>
      <c r="MU233" s="158" t="s">
        <v>128</v>
      </c>
      <c r="MV233" s="158" t="s">
        <v>128</v>
      </c>
      <c r="MW233" s="158" t="s">
        <v>128</v>
      </c>
      <c r="MX233" s="158" t="s">
        <v>128</v>
      </c>
      <c r="MY233" s="158" t="s">
        <v>128</v>
      </c>
      <c r="MZ233" s="158" t="s">
        <v>128</v>
      </c>
      <c r="NA233" s="158" t="s">
        <v>128</v>
      </c>
      <c r="NB233" s="158" t="s">
        <v>128</v>
      </c>
      <c r="NC233" s="158" t="s">
        <v>128</v>
      </c>
      <c r="ND233" s="158" t="s">
        <v>128</v>
      </c>
      <c r="NE233" s="158" t="s">
        <v>128</v>
      </c>
      <c r="NF233" s="158" t="s">
        <v>128</v>
      </c>
      <c r="NG233" s="158" t="s">
        <v>128</v>
      </c>
      <c r="NH233" s="158" t="s">
        <v>128</v>
      </c>
      <c r="NI233" s="158" t="s">
        <v>128</v>
      </c>
      <c r="NJ233" s="158" t="s">
        <v>128</v>
      </c>
      <c r="NK233" s="158" t="s">
        <v>128</v>
      </c>
      <c r="NL233" s="158" t="s">
        <v>128</v>
      </c>
      <c r="NM233" s="158" t="s">
        <v>128</v>
      </c>
      <c r="NN233" s="158" t="s">
        <v>128</v>
      </c>
      <c r="NO233" s="158" t="s">
        <v>128</v>
      </c>
      <c r="NP233" s="158" t="s">
        <v>128</v>
      </c>
      <c r="NQ233" s="158" t="s">
        <v>128</v>
      </c>
      <c r="NR233" s="158" t="s">
        <v>128</v>
      </c>
      <c r="NS233" s="158" t="s">
        <v>128</v>
      </c>
      <c r="NT233" s="158" t="s">
        <v>128</v>
      </c>
      <c r="NU233" s="158" t="s">
        <v>128</v>
      </c>
      <c r="NV233" s="158" t="s">
        <v>128</v>
      </c>
      <c r="NW233" s="158" t="s">
        <v>128</v>
      </c>
      <c r="NX233" s="158" t="s">
        <v>128</v>
      </c>
      <c r="NY233" s="158" t="s">
        <v>128</v>
      </c>
      <c r="NZ233" s="158" t="s">
        <v>128</v>
      </c>
      <c r="OA233" s="158" t="s">
        <v>128</v>
      </c>
      <c r="OB233" s="158" t="s">
        <v>128</v>
      </c>
      <c r="OC233" s="158" t="s">
        <v>128</v>
      </c>
      <c r="OD233" s="158" t="s">
        <v>128</v>
      </c>
      <c r="OE233" s="170" t="s">
        <v>128</v>
      </c>
      <c r="OF233" s="181"/>
      <c r="OG233" s="175">
        <f t="shared" si="1336"/>
        <v>7.0889088586076952</v>
      </c>
      <c r="OH233" s="66" t="str">
        <f t="shared" si="1337"/>
        <v>kg/GJ delivered</v>
      </c>
      <c r="OI233" s="66" t="str">
        <f t="shared" si="1338"/>
        <v/>
      </c>
      <c r="OJ233" s="66" t="str">
        <f t="shared" si="1339"/>
        <v/>
      </c>
      <c r="OK233" s="66" t="str">
        <f t="shared" si="1340"/>
        <v/>
      </c>
      <c r="OL233" s="66" t="str">
        <f t="shared" si="1341"/>
        <v/>
      </c>
      <c r="OM233" s="66" t="str">
        <f t="shared" si="1342"/>
        <v/>
      </c>
      <c r="ON233" s="66" t="str">
        <f t="shared" si="1343"/>
        <v/>
      </c>
      <c r="OO233" s="66" t="str">
        <f t="shared" si="1344"/>
        <v/>
      </c>
      <c r="OP233" s="66" t="str">
        <f t="shared" si="1345"/>
        <v/>
      </c>
      <c r="OQ233" s="66" t="str">
        <f t="shared" si="1346"/>
        <v/>
      </c>
      <c r="OR233" s="66" t="str">
        <f t="shared" si="1347"/>
        <v/>
      </c>
      <c r="OS233" s="66" t="str">
        <f t="shared" si="1348"/>
        <v/>
      </c>
      <c r="OT233" s="66" t="str">
        <f t="shared" si="1349"/>
        <v/>
      </c>
      <c r="OU233" s="66" t="str">
        <f t="shared" si="1350"/>
        <v/>
      </c>
      <c r="OV233" s="66" t="str">
        <f t="shared" si="1351"/>
        <v/>
      </c>
      <c r="OW233" s="66" t="str">
        <f t="shared" si="1352"/>
        <v/>
      </c>
      <c r="OX233" s="66" t="str">
        <f t="shared" si="1353"/>
        <v/>
      </c>
      <c r="OY233" s="66" t="str">
        <f t="shared" si="1354"/>
        <v/>
      </c>
      <c r="OZ233" s="66" t="str">
        <f t="shared" si="1355"/>
        <v/>
      </c>
      <c r="PA233" s="66" t="str">
        <f t="shared" si="1356"/>
        <v/>
      </c>
      <c r="PB233" s="66" t="str">
        <f t="shared" si="1357"/>
        <v/>
      </c>
      <c r="PC233" s="66" t="str">
        <f t="shared" si="1358"/>
        <v/>
      </c>
      <c r="PD233" s="66" t="str">
        <f t="shared" si="1359"/>
        <v/>
      </c>
      <c r="PE233" s="66" t="str">
        <f t="shared" si="1360"/>
        <v/>
      </c>
      <c r="PF233" s="66" t="str">
        <f t="shared" si="1361"/>
        <v/>
      </c>
      <c r="PG233" s="66" t="str">
        <f t="shared" si="1362"/>
        <v/>
      </c>
      <c r="PH233" s="66" t="str">
        <f t="shared" si="1363"/>
        <v/>
      </c>
      <c r="PI233" s="66" t="str">
        <f t="shared" si="1364"/>
        <v/>
      </c>
      <c r="PJ233" s="66" t="str">
        <f t="shared" si="1365"/>
        <v/>
      </c>
      <c r="PK233" s="66" t="str">
        <f t="shared" si="1366"/>
        <v/>
      </c>
      <c r="PL233" s="66" t="str">
        <f t="shared" si="1367"/>
        <v/>
      </c>
      <c r="PM233" s="66" t="str">
        <f t="shared" si="1368"/>
        <v/>
      </c>
      <c r="PN233" s="66" t="str">
        <f t="shared" si="1369"/>
        <v/>
      </c>
      <c r="PO233" s="66" t="str">
        <f t="shared" si="1370"/>
        <v/>
      </c>
      <c r="PP233" s="66" t="str">
        <f t="shared" si="1371"/>
        <v/>
      </c>
      <c r="PQ233" s="66" t="str">
        <f t="shared" si="1372"/>
        <v/>
      </c>
      <c r="PR233" s="66" t="str">
        <f t="shared" si="1373"/>
        <v/>
      </c>
      <c r="PS233" s="66" t="str">
        <f t="shared" si="1374"/>
        <v/>
      </c>
      <c r="PT233" s="66" t="str">
        <f t="shared" si="1375"/>
        <v/>
      </c>
      <c r="PU233" s="66" t="str">
        <f t="shared" si="1376"/>
        <v/>
      </c>
      <c r="PV233" s="66" t="str">
        <f t="shared" si="1377"/>
        <v/>
      </c>
      <c r="PW233" s="66" t="str">
        <f t="shared" si="1378"/>
        <v/>
      </c>
      <c r="PX233" s="66" t="str">
        <f t="shared" si="1379"/>
        <v/>
      </c>
      <c r="PY233" s="66" t="str">
        <f t="shared" si="1380"/>
        <v/>
      </c>
      <c r="PZ233" s="66" t="str">
        <f t="shared" si="1381"/>
        <v/>
      </c>
      <c r="QA233" s="66" t="str">
        <f t="shared" si="1382"/>
        <v/>
      </c>
      <c r="QB233" s="66" t="str">
        <f t="shared" si="1383"/>
        <v/>
      </c>
      <c r="QC233" s="66" t="str">
        <f t="shared" si="1384"/>
        <v/>
      </c>
      <c r="QD233" s="66" t="str">
        <f t="shared" si="1385"/>
        <v/>
      </c>
      <c r="QE233" s="66" t="str">
        <f t="shared" si="1386"/>
        <v/>
      </c>
      <c r="QF233" s="66" t="str">
        <f t="shared" si="1387"/>
        <v/>
      </c>
      <c r="QG233" s="66" t="str">
        <f t="shared" si="1388"/>
        <v/>
      </c>
      <c r="QH233" s="66" t="str">
        <f t="shared" si="1389"/>
        <v/>
      </c>
      <c r="QI233" s="66" t="str">
        <f t="shared" si="1390"/>
        <v/>
      </c>
      <c r="QJ233" s="66" t="str">
        <f t="shared" si="1391"/>
        <v/>
      </c>
      <c r="QK233" s="66" t="str">
        <f t="shared" si="1392"/>
        <v/>
      </c>
      <c r="QL233" s="66" t="str">
        <f t="shared" si="1393"/>
        <v/>
      </c>
      <c r="QM233" s="66" t="str">
        <f t="shared" si="1394"/>
        <v/>
      </c>
      <c r="QN233" s="66" t="str">
        <f t="shared" si="1395"/>
        <v/>
      </c>
      <c r="QO233" s="66" t="str">
        <f t="shared" si="1396"/>
        <v/>
      </c>
      <c r="QP233" s="66" t="str">
        <f t="shared" si="1397"/>
        <v/>
      </c>
      <c r="QQ233" s="66" t="str">
        <f t="shared" si="1398"/>
        <v/>
      </c>
      <c r="QR233" s="66" t="str">
        <f t="shared" si="1399"/>
        <v/>
      </c>
      <c r="QS233" s="66" t="str">
        <f t="shared" si="1400"/>
        <v/>
      </c>
      <c r="QT233" s="66" t="str">
        <f t="shared" si="1401"/>
        <v/>
      </c>
      <c r="QU233" s="66" t="str">
        <f t="shared" si="1402"/>
        <v/>
      </c>
      <c r="QV233" s="66" t="str">
        <f t="shared" si="1403"/>
        <v/>
      </c>
      <c r="QW233" s="66" t="str">
        <f t="shared" si="1404"/>
        <v/>
      </c>
      <c r="QX233" s="66" t="str">
        <f t="shared" si="1405"/>
        <v/>
      </c>
      <c r="QY233" s="66" t="str">
        <f t="shared" si="1406"/>
        <v/>
      </c>
      <c r="QZ233" s="66" t="str">
        <f t="shared" si="1407"/>
        <v/>
      </c>
      <c r="RA233" s="66" t="str">
        <f t="shared" si="1408"/>
        <v/>
      </c>
      <c r="RB233" s="66" t="str">
        <f t="shared" si="1409"/>
        <v/>
      </c>
      <c r="RC233" s="66" t="str">
        <f t="shared" si="1410"/>
        <v/>
      </c>
      <c r="RD233" s="66" t="str">
        <f t="shared" si="1411"/>
        <v/>
      </c>
      <c r="RE233" s="66" t="str">
        <f t="shared" si="1412"/>
        <v/>
      </c>
      <c r="RF233" s="66" t="str">
        <f t="shared" si="1413"/>
        <v/>
      </c>
      <c r="RG233" s="66" t="str">
        <f t="shared" si="1414"/>
        <v/>
      </c>
      <c r="RH233" s="66" t="str">
        <f t="shared" si="1415"/>
        <v/>
      </c>
      <c r="RI233" s="66" t="str">
        <f t="shared" si="1416"/>
        <v/>
      </c>
      <c r="RJ233" s="66" t="str">
        <f t="shared" si="1417"/>
        <v/>
      </c>
      <c r="RK233" s="66" t="str">
        <f t="shared" si="1418"/>
        <v/>
      </c>
      <c r="RL233" s="66" t="str">
        <f t="shared" si="1419"/>
        <v/>
      </c>
      <c r="RM233" s="66" t="str">
        <f t="shared" si="1420"/>
        <v/>
      </c>
      <c r="RN233" s="66" t="str">
        <f t="shared" si="1421"/>
        <v/>
      </c>
      <c r="RO233" s="66" t="str">
        <f t="shared" si="1422"/>
        <v/>
      </c>
      <c r="RP233" s="66" t="str">
        <f t="shared" si="1423"/>
        <v/>
      </c>
      <c r="RQ233" s="66" t="str">
        <f t="shared" si="1424"/>
        <v/>
      </c>
      <c r="RR233" s="66" t="str">
        <f t="shared" si="1425"/>
        <v/>
      </c>
      <c r="RS233" s="66" t="str">
        <f t="shared" si="1426"/>
        <v/>
      </c>
      <c r="RT233" s="66" t="str">
        <f t="shared" si="1427"/>
        <v/>
      </c>
      <c r="RU233" s="66" t="str">
        <f t="shared" si="1428"/>
        <v/>
      </c>
      <c r="RV233" s="66" t="str">
        <f t="shared" si="1429"/>
        <v/>
      </c>
      <c r="RW233" s="66" t="str">
        <f t="shared" si="1430"/>
        <v/>
      </c>
      <c r="RX233" s="66" t="str">
        <f t="shared" si="1431"/>
        <v/>
      </c>
      <c r="RY233" s="66" t="str">
        <f t="shared" si="1432"/>
        <v/>
      </c>
      <c r="RZ233" s="66" t="str">
        <f t="shared" si="1433"/>
        <v/>
      </c>
      <c r="SA233" s="66" t="str">
        <f t="shared" si="1434"/>
        <v/>
      </c>
      <c r="SB233" s="66" t="str">
        <f t="shared" si="1435"/>
        <v/>
      </c>
      <c r="SC233" s="66" t="str">
        <f t="shared" si="1436"/>
        <v/>
      </c>
      <c r="SD233" s="66" t="str">
        <f t="shared" si="1437"/>
        <v/>
      </c>
      <c r="SE233" s="66" t="str">
        <f t="shared" si="1438"/>
        <v/>
      </c>
      <c r="SF233" s="66" t="str">
        <f t="shared" si="1439"/>
        <v/>
      </c>
      <c r="SG233" s="66" t="str">
        <f t="shared" si="1440"/>
        <v/>
      </c>
      <c r="SH233" s="66" t="str">
        <f t="shared" si="1441"/>
        <v/>
      </c>
      <c r="SI233" s="66" t="str">
        <f t="shared" si="1442"/>
        <v/>
      </c>
      <c r="SJ233" s="66" t="str">
        <f t="shared" si="1443"/>
        <v/>
      </c>
      <c r="SK233" s="66" t="str">
        <f t="shared" si="1444"/>
        <v/>
      </c>
      <c r="SL233" s="66" t="str">
        <f t="shared" si="1445"/>
        <v/>
      </c>
      <c r="SM233" s="66" t="str">
        <f t="shared" si="1446"/>
        <v/>
      </c>
      <c r="SN233" s="66" t="str">
        <f t="shared" si="1447"/>
        <v/>
      </c>
      <c r="SO233" s="66" t="str">
        <f t="shared" si="1448"/>
        <v/>
      </c>
      <c r="SP233" s="66" t="str">
        <f t="shared" si="1449"/>
        <v/>
      </c>
      <c r="SQ233" s="66" t="str">
        <f t="shared" si="1450"/>
        <v/>
      </c>
      <c r="SR233" s="66" t="str">
        <f t="shared" si="1451"/>
        <v/>
      </c>
      <c r="SS233" s="66" t="str">
        <f t="shared" si="1452"/>
        <v/>
      </c>
      <c r="ST233" s="66" t="str">
        <f t="shared" si="1453"/>
        <v/>
      </c>
      <c r="SU233" s="66" t="str">
        <f t="shared" si="1454"/>
        <v/>
      </c>
      <c r="SV233" s="66" t="str">
        <f t="shared" si="1455"/>
        <v/>
      </c>
      <c r="SW233" s="66" t="str">
        <f t="shared" si="1456"/>
        <v/>
      </c>
      <c r="SX233" s="66" t="str">
        <f t="shared" si="1457"/>
        <v/>
      </c>
      <c r="SY233" s="66" t="str">
        <f t="shared" si="1458"/>
        <v/>
      </c>
      <c r="SZ233" s="66" t="str">
        <f t="shared" si="1459"/>
        <v/>
      </c>
      <c r="TA233" s="66" t="str">
        <f t="shared" si="1460"/>
        <v/>
      </c>
      <c r="TB233" s="66" t="str">
        <f t="shared" si="1461"/>
        <v/>
      </c>
      <c r="TC233" s="66" t="str">
        <f t="shared" si="1462"/>
        <v/>
      </c>
      <c r="TD233" s="66" t="str">
        <f t="shared" si="1463"/>
        <v/>
      </c>
      <c r="TE233" s="66" t="str">
        <f t="shared" si="1464"/>
        <v/>
      </c>
      <c r="TF233" s="66" t="str">
        <f t="shared" si="1465"/>
        <v/>
      </c>
      <c r="TG233" s="66" t="str">
        <f t="shared" si="1466"/>
        <v/>
      </c>
      <c r="TH233" s="66" t="str">
        <f t="shared" si="1467"/>
        <v/>
      </c>
      <c r="TI233" s="66" t="str">
        <f t="shared" si="1468"/>
        <v/>
      </c>
      <c r="TJ233" s="66" t="str">
        <f t="shared" si="1469"/>
        <v/>
      </c>
      <c r="TK233" s="66" t="str">
        <f t="shared" si="1470"/>
        <v/>
      </c>
      <c r="TL233" s="66" t="str">
        <f t="shared" si="1471"/>
        <v/>
      </c>
      <c r="TM233" s="66" t="str">
        <f t="shared" si="1472"/>
        <v/>
      </c>
      <c r="TN233" s="66" t="str">
        <f t="shared" si="1473"/>
        <v/>
      </c>
      <c r="TO233" s="66" t="str">
        <f t="shared" si="1474"/>
        <v/>
      </c>
      <c r="TP233" s="66" t="str">
        <f t="shared" si="1475"/>
        <v/>
      </c>
      <c r="TQ233" s="66" t="str">
        <f t="shared" si="1476"/>
        <v/>
      </c>
      <c r="TR233" s="66" t="str">
        <f t="shared" si="1477"/>
        <v/>
      </c>
      <c r="TS233" s="66" t="str">
        <f t="shared" si="1478"/>
        <v/>
      </c>
      <c r="TT233" s="66" t="str">
        <f t="shared" si="1479"/>
        <v/>
      </c>
      <c r="TU233" s="66" t="str">
        <f t="shared" si="1480"/>
        <v/>
      </c>
      <c r="TV233" s="66" t="str">
        <f t="shared" si="1481"/>
        <v/>
      </c>
      <c r="TW233" s="66" t="str">
        <f t="shared" si="1482"/>
        <v/>
      </c>
      <c r="TX233" s="66" t="str">
        <f t="shared" si="1483"/>
        <v/>
      </c>
      <c r="TY233" s="66" t="str">
        <f t="shared" si="1484"/>
        <v/>
      </c>
      <c r="TZ233" s="66" t="str">
        <f t="shared" si="1485"/>
        <v/>
      </c>
      <c r="UA233" s="66" t="str">
        <f t="shared" si="1486"/>
        <v/>
      </c>
      <c r="UB233" s="66" t="str">
        <f t="shared" si="1487"/>
        <v/>
      </c>
      <c r="UC233" s="66" t="str">
        <f t="shared" si="1488"/>
        <v/>
      </c>
      <c r="UD233" s="66" t="str">
        <f t="shared" si="1489"/>
        <v/>
      </c>
      <c r="UE233" s="66" t="str">
        <f t="shared" si="1490"/>
        <v/>
      </c>
      <c r="UF233" s="66" t="str">
        <f t="shared" si="1491"/>
        <v/>
      </c>
      <c r="UG233" s="66" t="str">
        <f t="shared" si="1492"/>
        <v/>
      </c>
      <c r="UH233" s="66" t="str">
        <f t="shared" si="1493"/>
        <v/>
      </c>
      <c r="UI233" s="66" t="str">
        <f t="shared" si="1494"/>
        <v/>
      </c>
      <c r="UJ233" s="66" t="str">
        <f t="shared" si="1495"/>
        <v/>
      </c>
      <c r="UK233" s="66" t="str">
        <f t="shared" si="1496"/>
        <v/>
      </c>
      <c r="UL233" s="66" t="str">
        <f t="shared" si="1497"/>
        <v/>
      </c>
      <c r="UM233" s="66" t="str">
        <f t="shared" si="1498"/>
        <v/>
      </c>
      <c r="UN233" s="66" t="str">
        <f t="shared" si="1499"/>
        <v/>
      </c>
      <c r="UO233" s="66" t="str">
        <f t="shared" si="1500"/>
        <v/>
      </c>
      <c r="UP233" s="66" t="str">
        <f t="shared" si="1501"/>
        <v/>
      </c>
      <c r="UQ233" s="66" t="str">
        <f t="shared" si="1502"/>
        <v/>
      </c>
      <c r="UR233" s="66" t="str">
        <f t="shared" si="1503"/>
        <v/>
      </c>
      <c r="US233" s="66" t="str">
        <f t="shared" si="1504"/>
        <v/>
      </c>
      <c r="UT233" s="66" t="str">
        <f t="shared" si="1505"/>
        <v/>
      </c>
      <c r="UU233" s="66" t="str">
        <f t="shared" si="1506"/>
        <v/>
      </c>
      <c r="UV233" s="66" t="str">
        <f t="shared" si="1507"/>
        <v/>
      </c>
      <c r="UW233" s="66" t="str">
        <f t="shared" si="1508"/>
        <v/>
      </c>
      <c r="UX233" s="66" t="str">
        <f t="shared" si="1509"/>
        <v/>
      </c>
      <c r="UY233" s="66" t="str">
        <f t="shared" si="1510"/>
        <v/>
      </c>
      <c r="UZ233" s="66" t="str">
        <f t="shared" si="1511"/>
        <v/>
      </c>
      <c r="VA233" s="66" t="str">
        <f t="shared" si="1512"/>
        <v/>
      </c>
      <c r="VB233" s="66" t="str">
        <f t="shared" si="1513"/>
        <v/>
      </c>
      <c r="VC233" s="66" t="str">
        <f t="shared" si="1514"/>
        <v/>
      </c>
      <c r="VD233" s="66" t="str">
        <f t="shared" si="1515"/>
        <v/>
      </c>
      <c r="VE233" s="66" t="str">
        <f t="shared" si="1516"/>
        <v/>
      </c>
      <c r="VF233" s="66" t="str">
        <f t="shared" si="1517"/>
        <v/>
      </c>
      <c r="VG233" s="66" t="str">
        <f t="shared" si="1518"/>
        <v/>
      </c>
      <c r="VH233" s="66" t="str">
        <f t="shared" si="1519"/>
        <v/>
      </c>
      <c r="VI233" s="66" t="str">
        <f t="shared" si="1520"/>
        <v/>
      </c>
      <c r="VJ233" s="66" t="str">
        <f t="shared" si="1521"/>
        <v/>
      </c>
      <c r="VK233" s="66" t="str">
        <f t="shared" si="1522"/>
        <v/>
      </c>
      <c r="VL233" s="66" t="str">
        <f t="shared" si="1523"/>
        <v/>
      </c>
      <c r="VM233" s="66" t="str">
        <f t="shared" si="1524"/>
        <v/>
      </c>
      <c r="VN233" s="66" t="str">
        <f t="shared" si="1525"/>
        <v/>
      </c>
      <c r="VO233" s="66" t="str">
        <f t="shared" si="1526"/>
        <v/>
      </c>
      <c r="VP233" s="66" t="str">
        <f t="shared" si="1527"/>
        <v/>
      </c>
      <c r="VQ233" s="66" t="str">
        <f t="shared" si="1528"/>
        <v/>
      </c>
      <c r="VR233" s="66" t="str">
        <f t="shared" si="1529"/>
        <v/>
      </c>
      <c r="VS233" s="66" t="str">
        <f t="shared" si="1530"/>
        <v/>
      </c>
      <c r="VT233" s="66" t="str">
        <f t="shared" si="1531"/>
        <v/>
      </c>
      <c r="VU233" s="66" t="str">
        <f t="shared" si="1532"/>
        <v/>
      </c>
      <c r="VV233" s="66" t="str">
        <f t="shared" si="1533"/>
        <v/>
      </c>
      <c r="VW233" s="66" t="str">
        <f t="shared" si="1534"/>
        <v/>
      </c>
      <c r="VX233" s="66" t="str">
        <f t="shared" si="1535"/>
        <v/>
      </c>
      <c r="VY233" s="66" t="str">
        <f t="shared" si="1536"/>
        <v/>
      </c>
      <c r="VZ233" s="66" t="str">
        <f t="shared" si="1537"/>
        <v/>
      </c>
      <c r="WA233" s="66" t="str">
        <f t="shared" si="1538"/>
        <v/>
      </c>
      <c r="WB233" s="66" t="str">
        <f t="shared" si="1539"/>
        <v/>
      </c>
      <c r="WC233" s="66" t="str">
        <f t="shared" si="1540"/>
        <v/>
      </c>
      <c r="WD233" s="66" t="str">
        <f t="shared" si="1541"/>
        <v/>
      </c>
      <c r="WE233" s="66" t="str">
        <f t="shared" si="1542"/>
        <v/>
      </c>
      <c r="WF233" s="66" t="str">
        <f t="shared" si="1543"/>
        <v/>
      </c>
      <c r="WG233" s="66" t="str">
        <f t="shared" si="1544"/>
        <v/>
      </c>
      <c r="WH233" s="66" t="str">
        <f t="shared" si="1545"/>
        <v/>
      </c>
      <c r="WI233" s="66" t="str">
        <f t="shared" si="1546"/>
        <v/>
      </c>
      <c r="WJ233" s="66" t="str">
        <f t="shared" si="1547"/>
        <v/>
      </c>
      <c r="WK233" s="66" t="str">
        <f t="shared" si="1548"/>
        <v/>
      </c>
      <c r="WL233" s="66" t="str">
        <f t="shared" si="1549"/>
        <v/>
      </c>
      <c r="WM233" s="66" t="str">
        <f t="shared" si="1550"/>
        <v/>
      </c>
      <c r="WN233" s="66" t="str">
        <f t="shared" si="1551"/>
        <v/>
      </c>
      <c r="WO233" s="66" t="str">
        <f t="shared" si="1552"/>
        <v/>
      </c>
      <c r="WP233" s="66" t="str">
        <f t="shared" si="1553"/>
        <v/>
      </c>
      <c r="WQ233" s="66" t="str">
        <f t="shared" si="1554"/>
        <v/>
      </c>
      <c r="WR233" s="66" t="str">
        <f t="shared" si="1555"/>
        <v/>
      </c>
      <c r="WS233" s="66" t="str">
        <f t="shared" si="1556"/>
        <v/>
      </c>
      <c r="WT233" s="66" t="str">
        <f t="shared" si="1557"/>
        <v/>
      </c>
      <c r="WU233" s="66" t="str">
        <f t="shared" si="1558"/>
        <v/>
      </c>
      <c r="WV233" s="66" t="str">
        <f t="shared" si="1559"/>
        <v/>
      </c>
      <c r="WW233" s="66" t="str">
        <f t="shared" si="1560"/>
        <v/>
      </c>
      <c r="WX233" s="66" t="str">
        <f t="shared" si="1561"/>
        <v/>
      </c>
      <c r="WY233" s="66" t="str">
        <f t="shared" si="1562"/>
        <v/>
      </c>
      <c r="WZ233" s="66" t="str">
        <f t="shared" si="1563"/>
        <v/>
      </c>
      <c r="XA233" s="66" t="str">
        <f t="shared" si="1564"/>
        <v/>
      </c>
      <c r="XB233" s="66" t="str">
        <f t="shared" si="1565"/>
        <v/>
      </c>
      <c r="XC233" s="66" t="str">
        <f t="shared" si="1566"/>
        <v/>
      </c>
      <c r="XD233" s="66" t="str">
        <f t="shared" si="1567"/>
        <v/>
      </c>
      <c r="XE233" s="66" t="str">
        <f t="shared" si="1568"/>
        <v/>
      </c>
      <c r="XF233" s="66" t="str">
        <f t="shared" si="1569"/>
        <v/>
      </c>
      <c r="XG233" s="66" t="str">
        <f t="shared" si="1570"/>
        <v/>
      </c>
      <c r="XH233" s="66" t="str">
        <f t="shared" si="1571"/>
        <v/>
      </c>
      <c r="XI233" s="66" t="str">
        <f t="shared" si="1572"/>
        <v/>
      </c>
      <c r="XJ233" s="66" t="str">
        <f t="shared" si="1573"/>
        <v/>
      </c>
      <c r="XK233" s="66" t="str">
        <f t="shared" si="1574"/>
        <v/>
      </c>
      <c r="XL233" s="66" t="str">
        <f t="shared" si="1575"/>
        <v/>
      </c>
      <c r="XM233" s="66" t="str">
        <f t="shared" si="1576"/>
        <v/>
      </c>
      <c r="XN233" s="66" t="str">
        <f t="shared" si="1577"/>
        <v/>
      </c>
      <c r="XO233" s="66" t="str">
        <f t="shared" si="1578"/>
        <v/>
      </c>
      <c r="XP233" s="66" t="str">
        <f t="shared" si="1579"/>
        <v/>
      </c>
      <c r="XQ233" s="66" t="str">
        <f t="shared" si="1580"/>
        <v/>
      </c>
      <c r="XR233" s="66" t="str">
        <f t="shared" si="1581"/>
        <v/>
      </c>
      <c r="XS233" s="66" t="str">
        <f t="shared" si="1582"/>
        <v/>
      </c>
      <c r="XT233" s="66" t="str">
        <f t="shared" si="1583"/>
        <v/>
      </c>
      <c r="XU233" s="66" t="str">
        <f t="shared" si="1584"/>
        <v/>
      </c>
      <c r="XV233" s="66" t="str">
        <f t="shared" si="1585"/>
        <v/>
      </c>
      <c r="XW233" s="66" t="str">
        <f t="shared" si="1586"/>
        <v/>
      </c>
      <c r="XX233" s="66" t="str">
        <f t="shared" si="1587"/>
        <v/>
      </c>
      <c r="XY233" s="66" t="str">
        <f t="shared" si="1588"/>
        <v/>
      </c>
      <c r="XZ233" s="66" t="str">
        <f t="shared" si="1589"/>
        <v/>
      </c>
      <c r="YA233" s="66" t="str">
        <f t="shared" si="1590"/>
        <v/>
      </c>
      <c r="YB233" s="66" t="str">
        <f t="shared" si="1591"/>
        <v/>
      </c>
      <c r="YC233" s="66" t="str">
        <f t="shared" si="1592"/>
        <v/>
      </c>
      <c r="YD233" s="66" t="str">
        <f t="shared" si="1593"/>
        <v/>
      </c>
      <c r="YE233" s="66" t="str">
        <f t="shared" si="1594"/>
        <v/>
      </c>
      <c r="YF233" s="66" t="str">
        <f t="shared" si="1595"/>
        <v/>
      </c>
      <c r="YG233" s="66" t="str">
        <f t="shared" si="1596"/>
        <v/>
      </c>
      <c r="YH233" s="66" t="str">
        <f t="shared" si="1597"/>
        <v/>
      </c>
      <c r="YI233" s="66" t="str">
        <f t="shared" si="1598"/>
        <v/>
      </c>
      <c r="YJ233" s="66" t="str">
        <f t="shared" si="1599"/>
        <v/>
      </c>
      <c r="YK233" s="66" t="str">
        <f t="shared" si="1600"/>
        <v/>
      </c>
      <c r="YL233" s="66" t="str">
        <f t="shared" si="1601"/>
        <v/>
      </c>
      <c r="YM233" s="66" t="str">
        <f t="shared" si="1602"/>
        <v/>
      </c>
      <c r="YN233" s="66" t="str">
        <f t="shared" si="1603"/>
        <v/>
      </c>
      <c r="YO233" s="66" t="str">
        <f t="shared" si="1604"/>
        <v/>
      </c>
      <c r="YP233" s="66" t="str">
        <f t="shared" si="1605"/>
        <v/>
      </c>
      <c r="YQ233" s="66" t="str">
        <f t="shared" si="1606"/>
        <v/>
      </c>
      <c r="YR233" s="66" t="str">
        <f t="shared" si="1607"/>
        <v/>
      </c>
      <c r="YS233" s="66" t="str">
        <f t="shared" si="1608"/>
        <v/>
      </c>
      <c r="YT233" s="66" t="str">
        <f t="shared" si="1609"/>
        <v/>
      </c>
      <c r="YU233" s="66" t="str">
        <f t="shared" si="1610"/>
        <v/>
      </c>
      <c r="YV233" s="66" t="str">
        <f t="shared" si="1611"/>
        <v/>
      </c>
      <c r="YW233" s="66" t="str">
        <f t="shared" si="1612"/>
        <v/>
      </c>
      <c r="YX233" s="66" t="str">
        <f t="shared" si="1613"/>
        <v/>
      </c>
      <c r="YY233" s="66" t="str">
        <f t="shared" si="1614"/>
        <v/>
      </c>
      <c r="YZ233" s="66" t="str">
        <f t="shared" si="1615"/>
        <v/>
      </c>
      <c r="ZA233" s="66" t="str">
        <f t="shared" si="1616"/>
        <v/>
      </c>
      <c r="ZB233" s="66" t="str">
        <f t="shared" si="1617"/>
        <v/>
      </c>
      <c r="ZC233" s="66" t="str">
        <f t="shared" si="1618"/>
        <v/>
      </c>
      <c r="ZD233" s="66" t="str">
        <f t="shared" si="1619"/>
        <v/>
      </c>
      <c r="ZE233" s="66" t="str">
        <f t="shared" si="1620"/>
        <v/>
      </c>
      <c r="ZF233" s="66" t="str">
        <f t="shared" si="1621"/>
        <v/>
      </c>
      <c r="ZG233" s="66" t="str">
        <f t="shared" si="1622"/>
        <v/>
      </c>
      <c r="ZH233" s="66" t="str">
        <f t="shared" si="1623"/>
        <v/>
      </c>
      <c r="ZI233" s="66" t="str">
        <f t="shared" si="1624"/>
        <v/>
      </c>
      <c r="ZJ233" s="66" t="str">
        <f t="shared" si="1625"/>
        <v/>
      </c>
      <c r="ZK233" s="66" t="str">
        <f t="shared" si="1626"/>
        <v/>
      </c>
      <c r="ZL233" s="66" t="str">
        <f t="shared" si="1627"/>
        <v/>
      </c>
      <c r="ZM233" s="66" t="str">
        <f t="shared" si="1628"/>
        <v/>
      </c>
      <c r="ZN233" s="66" t="str">
        <f t="shared" si="1629"/>
        <v/>
      </c>
      <c r="ZO233" s="66" t="str">
        <f t="shared" si="1630"/>
        <v/>
      </c>
      <c r="ZP233" s="66" t="str">
        <f t="shared" si="1631"/>
        <v/>
      </c>
      <c r="ZQ233" s="66" t="str">
        <f t="shared" si="1632"/>
        <v/>
      </c>
      <c r="ZR233" s="66" t="str">
        <f t="shared" si="1633"/>
        <v/>
      </c>
      <c r="ZS233" s="66" t="str">
        <f t="shared" si="1634"/>
        <v/>
      </c>
      <c r="ZT233" s="66" t="str">
        <f t="shared" si="1635"/>
        <v/>
      </c>
      <c r="ZU233" s="66" t="str">
        <f t="shared" si="1636"/>
        <v/>
      </c>
      <c r="ZV233" s="66" t="str">
        <f t="shared" si="1637"/>
        <v/>
      </c>
      <c r="ZW233" s="66" t="str">
        <f t="shared" si="1638"/>
        <v/>
      </c>
      <c r="ZX233" s="66" t="str">
        <f t="shared" si="1639"/>
        <v/>
      </c>
      <c r="ZY233" s="66" t="str">
        <f t="shared" si="1640"/>
        <v/>
      </c>
      <c r="ZZ233" s="66" t="str">
        <f t="shared" si="1641"/>
        <v/>
      </c>
      <c r="AAA233" s="66" t="str">
        <f t="shared" si="1642"/>
        <v/>
      </c>
      <c r="AAB233" s="66" t="str">
        <f t="shared" si="1643"/>
        <v/>
      </c>
      <c r="AAC233" s="66" t="str">
        <f t="shared" si="1644"/>
        <v/>
      </c>
      <c r="AAD233" s="66" t="str">
        <f t="shared" si="1645"/>
        <v/>
      </c>
      <c r="AAE233" s="66" t="str">
        <f t="shared" si="1646"/>
        <v/>
      </c>
      <c r="AAF233" s="66" t="str">
        <f t="shared" si="1647"/>
        <v/>
      </c>
      <c r="AAG233" s="66" t="str">
        <f t="shared" si="1648"/>
        <v/>
      </c>
      <c r="AAH233" s="66" t="str">
        <f t="shared" si="1649"/>
        <v/>
      </c>
      <c r="AAI233" s="66" t="str">
        <f t="shared" si="1650"/>
        <v/>
      </c>
      <c r="AAJ233" s="66" t="str">
        <f t="shared" si="1651"/>
        <v/>
      </c>
      <c r="AAK233" s="66" t="str">
        <f t="shared" si="1652"/>
        <v/>
      </c>
      <c r="AAL233" s="66" t="str">
        <f t="shared" si="1653"/>
        <v/>
      </c>
      <c r="AAM233" s="66" t="str">
        <f t="shared" si="1654"/>
        <v/>
      </c>
      <c r="AAN233" s="66" t="str">
        <f t="shared" si="1655"/>
        <v/>
      </c>
      <c r="AAO233" s="66" t="str">
        <f t="shared" si="1656"/>
        <v/>
      </c>
      <c r="AAP233" s="66" t="str">
        <f t="shared" si="1657"/>
        <v/>
      </c>
      <c r="AAQ233" s="66" t="str">
        <f t="shared" si="1658"/>
        <v/>
      </c>
      <c r="AAR233" s="66" t="str">
        <f t="shared" si="1659"/>
        <v/>
      </c>
      <c r="AAS233" s="66" t="str">
        <f t="shared" si="1660"/>
        <v/>
      </c>
      <c r="AAT233" s="66" t="str">
        <f t="shared" si="1661"/>
        <v/>
      </c>
      <c r="AAU233" s="66" t="str">
        <f t="shared" si="1662"/>
        <v/>
      </c>
      <c r="AAV233" s="66" t="str">
        <f t="shared" si="1663"/>
        <v/>
      </c>
      <c r="AAW233" s="66" t="str">
        <f t="shared" si="1664"/>
        <v/>
      </c>
      <c r="AAX233" s="66" t="str">
        <f t="shared" si="1665"/>
        <v/>
      </c>
      <c r="AAY233" s="66" t="str">
        <f t="shared" si="1666"/>
        <v/>
      </c>
      <c r="AAZ233" s="66" t="str">
        <f t="shared" si="1667"/>
        <v/>
      </c>
      <c r="ABA233" s="66" t="str">
        <f t="shared" si="1668"/>
        <v/>
      </c>
      <c r="ABB233" s="66" t="str">
        <f t="shared" si="1669"/>
        <v/>
      </c>
      <c r="ABC233" s="66" t="str">
        <f t="shared" si="1670"/>
        <v/>
      </c>
      <c r="ABD233" s="66" t="str">
        <f t="shared" si="1671"/>
        <v/>
      </c>
      <c r="ABE233" s="66" t="str">
        <f t="shared" si="1672"/>
        <v/>
      </c>
      <c r="ABF233" s="66" t="str">
        <f t="shared" si="1673"/>
        <v/>
      </c>
      <c r="ABG233" s="66" t="str">
        <f t="shared" si="1674"/>
        <v/>
      </c>
      <c r="ABH233" s="66" t="str">
        <f t="shared" si="1675"/>
        <v/>
      </c>
      <c r="ABI233" s="66" t="str">
        <f t="shared" si="1676"/>
        <v/>
      </c>
      <c r="ABJ233" s="66" t="str">
        <f t="shared" si="1677"/>
        <v/>
      </c>
      <c r="ABK233" s="66" t="str">
        <f t="shared" si="1678"/>
        <v/>
      </c>
      <c r="ABL233" s="66" t="str">
        <f t="shared" si="1679"/>
        <v/>
      </c>
      <c r="ABM233" s="66" t="str">
        <f t="shared" si="1680"/>
        <v/>
      </c>
      <c r="ABN233" s="66" t="str">
        <f t="shared" si="1681"/>
        <v/>
      </c>
      <c r="ABO233" s="66" t="str">
        <f t="shared" si="1682"/>
        <v/>
      </c>
      <c r="ABP233" s="66" t="str">
        <f t="shared" si="1683"/>
        <v/>
      </c>
      <c r="ABQ233" s="66" t="str">
        <f t="shared" si="1684"/>
        <v/>
      </c>
      <c r="ABR233" s="66" t="str">
        <f t="shared" si="1685"/>
        <v/>
      </c>
      <c r="ABS233" s="66" t="str">
        <f t="shared" si="1686"/>
        <v/>
      </c>
      <c r="ABT233" s="66" t="str">
        <f t="shared" si="1687"/>
        <v/>
      </c>
      <c r="ABU233" s="66" t="str">
        <f t="shared" si="1688"/>
        <v/>
      </c>
      <c r="ABV233" s="66" t="str">
        <f t="shared" si="1689"/>
        <v/>
      </c>
      <c r="ABW233" s="66" t="str">
        <f t="shared" si="1690"/>
        <v/>
      </c>
      <c r="ABX233" s="66" t="str">
        <f t="shared" si="1691"/>
        <v/>
      </c>
      <c r="ABY233" s="66" t="str">
        <f t="shared" si="1692"/>
        <v/>
      </c>
      <c r="ABZ233" s="66" t="str">
        <f t="shared" si="1693"/>
        <v/>
      </c>
      <c r="ACA233" s="66" t="str">
        <f t="shared" si="1694"/>
        <v/>
      </c>
      <c r="ACB233" s="66" t="str">
        <f t="shared" si="1695"/>
        <v/>
      </c>
      <c r="ACC233" s="66" t="str">
        <f t="shared" si="1696"/>
        <v/>
      </c>
      <c r="ACD233" s="66" t="str">
        <f t="shared" si="1697"/>
        <v/>
      </c>
      <c r="ACE233" s="66" t="str">
        <f t="shared" si="1698"/>
        <v/>
      </c>
      <c r="ACF233" s="66" t="str">
        <f t="shared" si="1699"/>
        <v/>
      </c>
      <c r="ACG233" s="66" t="str">
        <f t="shared" si="1700"/>
        <v/>
      </c>
      <c r="ACH233" s="66" t="str">
        <f t="shared" si="1701"/>
        <v/>
      </c>
      <c r="ACI233" s="66" t="str">
        <f t="shared" si="1702"/>
        <v/>
      </c>
      <c r="ACJ233" s="66" t="str">
        <f t="shared" si="1703"/>
        <v/>
      </c>
      <c r="ACK233" s="66" t="str">
        <f t="shared" si="1704"/>
        <v/>
      </c>
      <c r="ACL233" s="66" t="str">
        <f t="shared" si="1705"/>
        <v/>
      </c>
      <c r="ACM233" s="66" t="str">
        <f t="shared" ref="ACM233:ACN233" si="1747">IF(AND(ACS$3="Unit", ACL233=""), "", IF(AND(ACS$3="Unit", ACL233="-"),"", IF(ACS$3="Unit", "kg/GJ delivered", IF(AND(NY233&lt;&gt;"", NY233&lt;&gt;"-", NX233="-"),"", IF($H233="","", IF(NX233="nd", "",IF(NX233="&lt;n.a.&gt;", "", IF(NY233="#/MJ", "", IF(NY233="kg/GJ delivered",NX233,IF(NY233="g/MJ delivered",NX233,IF(NY233="kg/MJ delivered",NX233*1000,IF(NY233="mg/MJ delivered",NX233/1000,IF(NY233="g/kg",((NX233)*(1/$I233)*(1/$H233)),IF(NY233="mg/kg",((NX233/1000)*(1/$I233)*(1/$H233)),IF(NY233="mg/MJ delivered",NX233/1000,IF(NY233="-","","Error"))))))))))))))))</f>
        <v/>
      </c>
      <c r="ACN233" s="66" t="str">
        <f t="shared" si="1747"/>
        <v/>
      </c>
      <c r="ACO233" s="66" t="str">
        <f t="shared" si="1707"/>
        <v/>
      </c>
      <c r="ACP233" s="66" t="str">
        <f t="shared" si="1708"/>
        <v/>
      </c>
      <c r="ACQ233" s="66" t="str">
        <f t="shared" si="1709"/>
        <v/>
      </c>
      <c r="ACR233" s="66" t="str">
        <f t="shared" si="1710"/>
        <v/>
      </c>
      <c r="ACS233" s="66" t="str">
        <f t="shared" si="1711"/>
        <v/>
      </c>
      <c r="ACT233" s="66" t="str">
        <f t="shared" si="1712"/>
        <v/>
      </c>
    </row>
    <row r="234" spans="2:774" ht="15.75" customHeight="1" x14ac:dyDescent="0.25">
      <c r="B234" s="66">
        <v>379</v>
      </c>
      <c r="C234" s="66" t="s">
        <v>1245</v>
      </c>
      <c r="D234" s="66" t="s">
        <v>1198</v>
      </c>
      <c r="E234" s="156" t="s">
        <v>1227</v>
      </c>
      <c r="F234" s="66" t="s">
        <v>1772</v>
      </c>
      <c r="G234" s="66" t="s">
        <v>492</v>
      </c>
      <c r="H234" s="126">
        <v>0.46610000000000001</v>
      </c>
      <c r="I234" s="130">
        <f>'Heating Values'!$D$18</f>
        <v>19.21</v>
      </c>
      <c r="J234" s="66" t="str">
        <f t="shared" si="1320"/>
        <v>Honeycomb Coal, Improved, CN</v>
      </c>
      <c r="K234" s="161"/>
      <c r="L234" s="161"/>
      <c r="M234" s="161"/>
      <c r="N234" s="161"/>
      <c r="O234" s="66" t="s">
        <v>1188</v>
      </c>
      <c r="P234" s="66" t="str">
        <f t="shared" si="1327"/>
        <v>CN</v>
      </c>
      <c r="Q234" s="66" t="s">
        <v>87</v>
      </c>
      <c r="R234" s="162">
        <v>68</v>
      </c>
      <c r="S234" s="158" t="s">
        <v>523</v>
      </c>
      <c r="T234" s="158" t="s">
        <v>128</v>
      </c>
      <c r="U234" s="158" t="s">
        <v>128</v>
      </c>
      <c r="V234" s="158" t="s">
        <v>128</v>
      </c>
      <c r="W234" s="158" t="s">
        <v>128</v>
      </c>
      <c r="X234" s="158" t="s">
        <v>128</v>
      </c>
      <c r="Y234" s="158" t="s">
        <v>128</v>
      </c>
      <c r="Z234" s="158" t="s">
        <v>128</v>
      </c>
      <c r="AA234" s="158" t="s">
        <v>128</v>
      </c>
      <c r="AB234" s="158" t="s">
        <v>128</v>
      </c>
      <c r="AC234" s="158" t="s">
        <v>128</v>
      </c>
      <c r="AD234" s="158" t="s">
        <v>128</v>
      </c>
      <c r="AE234" s="158" t="s">
        <v>128</v>
      </c>
      <c r="AF234" s="158" t="s">
        <v>128</v>
      </c>
      <c r="AG234" s="158" t="s">
        <v>128</v>
      </c>
      <c r="AH234" s="158" t="s">
        <v>128</v>
      </c>
      <c r="AI234" s="158" t="s">
        <v>128</v>
      </c>
      <c r="AJ234" s="158" t="s">
        <v>128</v>
      </c>
      <c r="AK234" s="158" t="s">
        <v>128</v>
      </c>
      <c r="AL234" s="158" t="s">
        <v>128</v>
      </c>
      <c r="AM234" s="158" t="s">
        <v>128</v>
      </c>
      <c r="AN234" s="158" t="s">
        <v>128</v>
      </c>
      <c r="AO234" s="158" t="s">
        <v>128</v>
      </c>
      <c r="AP234" s="158" t="s">
        <v>128</v>
      </c>
      <c r="AQ234" s="158" t="s">
        <v>128</v>
      </c>
      <c r="AR234" s="158" t="s">
        <v>128</v>
      </c>
      <c r="AS234" s="158" t="s">
        <v>128</v>
      </c>
      <c r="AT234" s="158" t="s">
        <v>128</v>
      </c>
      <c r="AU234" s="158" t="s">
        <v>128</v>
      </c>
      <c r="AV234" s="158" t="s">
        <v>128</v>
      </c>
      <c r="AW234" s="158" t="s">
        <v>128</v>
      </c>
      <c r="AX234" s="158" t="s">
        <v>128</v>
      </c>
      <c r="AY234" s="158" t="s">
        <v>128</v>
      </c>
      <c r="AZ234" s="158" t="s">
        <v>128</v>
      </c>
      <c r="BA234" s="158" t="s">
        <v>128</v>
      </c>
      <c r="BB234" s="158" t="s">
        <v>128</v>
      </c>
      <c r="BC234" s="158" t="s">
        <v>128</v>
      </c>
      <c r="BD234" s="158" t="s">
        <v>128</v>
      </c>
      <c r="BE234" s="158" t="s">
        <v>128</v>
      </c>
      <c r="BF234" s="158" t="s">
        <v>128</v>
      </c>
      <c r="BG234" s="158" t="s">
        <v>128</v>
      </c>
      <c r="BH234" s="158" t="s">
        <v>128</v>
      </c>
      <c r="BI234" s="158" t="s">
        <v>128</v>
      </c>
      <c r="BJ234" s="158" t="s">
        <v>128</v>
      </c>
      <c r="BK234" s="158" t="s">
        <v>128</v>
      </c>
      <c r="BL234" s="158" t="s">
        <v>128</v>
      </c>
      <c r="BM234" s="158" t="s">
        <v>128</v>
      </c>
      <c r="BN234" s="158" t="s">
        <v>128</v>
      </c>
      <c r="BO234" s="158" t="s">
        <v>128</v>
      </c>
      <c r="BP234" s="158" t="s">
        <v>128</v>
      </c>
      <c r="BQ234" s="158" t="s">
        <v>128</v>
      </c>
      <c r="BR234" s="158" t="s">
        <v>128</v>
      </c>
      <c r="BS234" s="158" t="s">
        <v>128</v>
      </c>
      <c r="BT234" s="158" t="s">
        <v>128</v>
      </c>
      <c r="BU234" s="158" t="s">
        <v>128</v>
      </c>
      <c r="BV234" s="158" t="s">
        <v>128</v>
      </c>
      <c r="BW234" s="158" t="s">
        <v>128</v>
      </c>
      <c r="BX234" s="158" t="s">
        <v>128</v>
      </c>
      <c r="BY234" s="158" t="s">
        <v>128</v>
      </c>
      <c r="BZ234" s="158" t="s">
        <v>128</v>
      </c>
      <c r="CA234" s="158" t="s">
        <v>128</v>
      </c>
      <c r="CB234" s="158" t="s">
        <v>128</v>
      </c>
      <c r="CC234" s="158" t="s">
        <v>128</v>
      </c>
      <c r="CD234" s="158" t="s">
        <v>128</v>
      </c>
      <c r="CE234" s="158" t="s">
        <v>128</v>
      </c>
      <c r="CF234" s="158" t="s">
        <v>128</v>
      </c>
      <c r="CG234" s="158" t="s">
        <v>128</v>
      </c>
      <c r="CH234" s="158" t="s">
        <v>128</v>
      </c>
      <c r="CI234" s="158" t="s">
        <v>128</v>
      </c>
      <c r="CJ234" s="158" t="s">
        <v>128</v>
      </c>
      <c r="CK234" s="158" t="s">
        <v>128</v>
      </c>
      <c r="CL234" s="158" t="s">
        <v>128</v>
      </c>
      <c r="CM234" s="158" t="s">
        <v>128</v>
      </c>
      <c r="CN234" s="158" t="s">
        <v>128</v>
      </c>
      <c r="CO234" s="158" t="s">
        <v>128</v>
      </c>
      <c r="CP234" s="158" t="s">
        <v>128</v>
      </c>
      <c r="CQ234" s="158" t="s">
        <v>128</v>
      </c>
      <c r="CR234" s="158" t="s">
        <v>128</v>
      </c>
      <c r="CS234" s="158" t="s">
        <v>128</v>
      </c>
      <c r="CT234" s="158" t="s">
        <v>128</v>
      </c>
      <c r="CU234" s="158" t="s">
        <v>128</v>
      </c>
      <c r="CV234" s="158" t="s">
        <v>128</v>
      </c>
      <c r="CW234" s="158" t="s">
        <v>128</v>
      </c>
      <c r="CX234" s="158" t="s">
        <v>128</v>
      </c>
      <c r="CY234" s="158" t="s">
        <v>128</v>
      </c>
      <c r="CZ234" s="158" t="s">
        <v>128</v>
      </c>
      <c r="DA234" s="158" t="s">
        <v>128</v>
      </c>
      <c r="DB234" s="158" t="s">
        <v>128</v>
      </c>
      <c r="DC234" s="158" t="s">
        <v>128</v>
      </c>
      <c r="DD234" s="158" t="s">
        <v>128</v>
      </c>
      <c r="DE234" s="158" t="s">
        <v>128</v>
      </c>
      <c r="DF234" s="158" t="s">
        <v>128</v>
      </c>
      <c r="DG234" s="158" t="s">
        <v>128</v>
      </c>
      <c r="DH234" s="158" t="s">
        <v>128</v>
      </c>
      <c r="DI234" s="158" t="s">
        <v>128</v>
      </c>
      <c r="DJ234" s="158" t="s">
        <v>128</v>
      </c>
      <c r="DK234" s="158" t="s">
        <v>128</v>
      </c>
      <c r="DL234" s="158" t="s">
        <v>128</v>
      </c>
      <c r="DM234" s="158" t="s">
        <v>128</v>
      </c>
      <c r="DN234" s="158" t="s">
        <v>128</v>
      </c>
      <c r="DO234" s="158" t="s">
        <v>128</v>
      </c>
      <c r="DP234" s="158" t="s">
        <v>128</v>
      </c>
      <c r="DQ234" s="158" t="s">
        <v>128</v>
      </c>
      <c r="DR234" s="158" t="s">
        <v>128</v>
      </c>
      <c r="DS234" s="158" t="s">
        <v>128</v>
      </c>
      <c r="DT234" s="158" t="s">
        <v>128</v>
      </c>
      <c r="DU234" s="158" t="s">
        <v>128</v>
      </c>
      <c r="DV234" s="158" t="s">
        <v>128</v>
      </c>
      <c r="DW234" s="158" t="s">
        <v>128</v>
      </c>
      <c r="DX234" s="158" t="s">
        <v>128</v>
      </c>
      <c r="DY234" s="158" t="s">
        <v>128</v>
      </c>
      <c r="DZ234" s="158" t="s">
        <v>128</v>
      </c>
      <c r="EA234" s="158" t="s">
        <v>128</v>
      </c>
      <c r="EB234" s="158" t="s">
        <v>128</v>
      </c>
      <c r="EC234" s="158" t="s">
        <v>128</v>
      </c>
      <c r="ED234" s="158" t="s">
        <v>128</v>
      </c>
      <c r="EE234" s="158" t="s">
        <v>128</v>
      </c>
      <c r="EF234" s="158" t="s">
        <v>128</v>
      </c>
      <c r="EG234" s="158" t="s">
        <v>128</v>
      </c>
      <c r="EH234" s="158" t="s">
        <v>128</v>
      </c>
      <c r="EI234" s="158" t="s">
        <v>128</v>
      </c>
      <c r="EJ234" s="158" t="s">
        <v>128</v>
      </c>
      <c r="EK234" s="158" t="s">
        <v>128</v>
      </c>
      <c r="EL234" s="158" t="s">
        <v>128</v>
      </c>
      <c r="EM234" s="158" t="s">
        <v>128</v>
      </c>
      <c r="EN234" s="158" t="s">
        <v>128</v>
      </c>
      <c r="EO234" s="158" t="s">
        <v>128</v>
      </c>
      <c r="EP234" s="158" t="s">
        <v>128</v>
      </c>
      <c r="EQ234" s="158" t="s">
        <v>128</v>
      </c>
      <c r="ER234" s="158" t="s">
        <v>128</v>
      </c>
      <c r="ES234" s="158" t="s">
        <v>128</v>
      </c>
      <c r="ET234" s="158" t="s">
        <v>128</v>
      </c>
      <c r="EU234" s="158" t="s">
        <v>128</v>
      </c>
      <c r="EV234" s="158" t="s">
        <v>128</v>
      </c>
      <c r="EW234" s="158" t="s">
        <v>128</v>
      </c>
      <c r="EX234" s="158" t="s">
        <v>128</v>
      </c>
      <c r="EY234" s="158" t="s">
        <v>128</v>
      </c>
      <c r="EZ234" s="158" t="s">
        <v>128</v>
      </c>
      <c r="FA234" s="158" t="s">
        <v>128</v>
      </c>
      <c r="FB234" s="158" t="s">
        <v>128</v>
      </c>
      <c r="FC234" s="158" t="s">
        <v>128</v>
      </c>
      <c r="FD234" s="158" t="s">
        <v>128</v>
      </c>
      <c r="FE234" s="158" t="s">
        <v>128</v>
      </c>
      <c r="FF234" s="158" t="s">
        <v>128</v>
      </c>
      <c r="FG234" s="158" t="s">
        <v>128</v>
      </c>
      <c r="FH234" s="158" t="s">
        <v>128</v>
      </c>
      <c r="FI234" s="158" t="s">
        <v>128</v>
      </c>
      <c r="FJ234" s="158" t="s">
        <v>128</v>
      </c>
      <c r="FK234" s="158" t="s">
        <v>128</v>
      </c>
      <c r="FL234" s="158" t="s">
        <v>128</v>
      </c>
      <c r="FM234" s="158" t="s">
        <v>128</v>
      </c>
      <c r="FN234" s="158" t="s">
        <v>128</v>
      </c>
      <c r="FO234" s="158" t="s">
        <v>128</v>
      </c>
      <c r="FP234" s="158" t="s">
        <v>128</v>
      </c>
      <c r="FQ234" s="158" t="s">
        <v>128</v>
      </c>
      <c r="FR234" s="158" t="s">
        <v>128</v>
      </c>
      <c r="FS234" s="158" t="s">
        <v>128</v>
      </c>
      <c r="FT234" s="158" t="s">
        <v>128</v>
      </c>
      <c r="FU234" s="158" t="s">
        <v>128</v>
      </c>
      <c r="FV234" s="158" t="s">
        <v>128</v>
      </c>
      <c r="FW234" s="158" t="s">
        <v>128</v>
      </c>
      <c r="FX234" s="158" t="s">
        <v>128</v>
      </c>
      <c r="FY234" s="158" t="s">
        <v>128</v>
      </c>
      <c r="FZ234" s="158" t="s">
        <v>128</v>
      </c>
      <c r="GA234" s="158" t="s">
        <v>128</v>
      </c>
      <c r="GB234" s="158" t="s">
        <v>128</v>
      </c>
      <c r="GC234" s="158" t="s">
        <v>128</v>
      </c>
      <c r="GD234" s="158" t="s">
        <v>128</v>
      </c>
      <c r="GE234" s="158" t="s">
        <v>128</v>
      </c>
      <c r="GF234" s="158" t="s">
        <v>128</v>
      </c>
      <c r="GG234" s="158" t="s">
        <v>128</v>
      </c>
      <c r="GH234" s="158" t="s">
        <v>128</v>
      </c>
      <c r="GI234" s="158" t="s">
        <v>128</v>
      </c>
      <c r="GJ234" s="158" t="s">
        <v>128</v>
      </c>
      <c r="GK234" s="158" t="s">
        <v>128</v>
      </c>
      <c r="GL234" s="158" t="s">
        <v>128</v>
      </c>
      <c r="GM234" s="158" t="s">
        <v>128</v>
      </c>
      <c r="GN234" s="158" t="s">
        <v>128</v>
      </c>
      <c r="GO234" s="158" t="s">
        <v>128</v>
      </c>
      <c r="GP234" s="158" t="s">
        <v>128</v>
      </c>
      <c r="GQ234" s="158" t="s">
        <v>128</v>
      </c>
      <c r="GR234" s="158" t="s">
        <v>128</v>
      </c>
      <c r="GS234" s="158" t="s">
        <v>128</v>
      </c>
      <c r="GT234" s="158" t="s">
        <v>128</v>
      </c>
      <c r="GU234" s="158" t="s">
        <v>128</v>
      </c>
      <c r="GV234" s="158" t="s">
        <v>128</v>
      </c>
      <c r="GW234" s="158" t="s">
        <v>128</v>
      </c>
      <c r="GX234" s="158" t="s">
        <v>128</v>
      </c>
      <c r="GY234" s="158" t="s">
        <v>128</v>
      </c>
      <c r="GZ234" s="158" t="s">
        <v>128</v>
      </c>
      <c r="HA234" s="158" t="s">
        <v>128</v>
      </c>
      <c r="HB234" s="158" t="s">
        <v>128</v>
      </c>
      <c r="HC234" s="158" t="s">
        <v>128</v>
      </c>
      <c r="HD234" s="158" t="s">
        <v>128</v>
      </c>
      <c r="HE234" s="158" t="s">
        <v>128</v>
      </c>
      <c r="HF234" s="158" t="s">
        <v>128</v>
      </c>
      <c r="HG234" s="158" t="s">
        <v>128</v>
      </c>
      <c r="HH234" s="158" t="s">
        <v>128</v>
      </c>
      <c r="HI234" s="158" t="s">
        <v>128</v>
      </c>
      <c r="HJ234" s="158" t="s">
        <v>128</v>
      </c>
      <c r="HK234" s="158" t="s">
        <v>128</v>
      </c>
      <c r="HL234" s="158" t="s">
        <v>128</v>
      </c>
      <c r="HM234" s="158" t="s">
        <v>128</v>
      </c>
      <c r="HN234" s="158" t="s">
        <v>128</v>
      </c>
      <c r="HO234" s="158" t="s">
        <v>128</v>
      </c>
      <c r="HP234" s="158" t="s">
        <v>128</v>
      </c>
      <c r="HQ234" s="158" t="s">
        <v>128</v>
      </c>
      <c r="HR234" s="158" t="s">
        <v>128</v>
      </c>
      <c r="HS234" s="158" t="s">
        <v>128</v>
      </c>
      <c r="HT234" s="158" t="s">
        <v>128</v>
      </c>
      <c r="HU234" s="158" t="s">
        <v>128</v>
      </c>
      <c r="HV234" s="158" t="s">
        <v>128</v>
      </c>
      <c r="HW234" s="158" t="s">
        <v>128</v>
      </c>
      <c r="HX234" s="158" t="s">
        <v>128</v>
      </c>
      <c r="HY234" s="158" t="s">
        <v>128</v>
      </c>
      <c r="HZ234" s="158" t="s">
        <v>128</v>
      </c>
      <c r="IA234" s="158" t="s">
        <v>128</v>
      </c>
      <c r="IB234" s="158" t="s">
        <v>128</v>
      </c>
      <c r="IC234" s="158" t="s">
        <v>128</v>
      </c>
      <c r="ID234" s="158" t="s">
        <v>128</v>
      </c>
      <c r="IE234" s="158" t="s">
        <v>128</v>
      </c>
      <c r="IF234" s="158" t="s">
        <v>128</v>
      </c>
      <c r="IG234" s="158" t="s">
        <v>128</v>
      </c>
      <c r="IH234" s="158" t="s">
        <v>128</v>
      </c>
      <c r="II234" s="158" t="s">
        <v>128</v>
      </c>
      <c r="IJ234" s="158" t="s">
        <v>128</v>
      </c>
      <c r="IK234" s="158" t="s">
        <v>128</v>
      </c>
      <c r="IL234" s="158" t="s">
        <v>128</v>
      </c>
      <c r="IM234" s="158" t="s">
        <v>128</v>
      </c>
      <c r="IN234" s="158" t="s">
        <v>128</v>
      </c>
      <c r="IO234" s="158" t="s">
        <v>128</v>
      </c>
      <c r="IP234" s="158" t="s">
        <v>128</v>
      </c>
      <c r="IQ234" s="158" t="s">
        <v>128</v>
      </c>
      <c r="IR234" s="158" t="s">
        <v>128</v>
      </c>
      <c r="IS234" s="158" t="s">
        <v>128</v>
      </c>
      <c r="IT234" s="158" t="s">
        <v>128</v>
      </c>
      <c r="IU234" s="158" t="s">
        <v>128</v>
      </c>
      <c r="IV234" s="158" t="s">
        <v>128</v>
      </c>
      <c r="IW234" s="158" t="s">
        <v>128</v>
      </c>
      <c r="IX234" s="158" t="s">
        <v>128</v>
      </c>
      <c r="IY234" s="158" t="s">
        <v>128</v>
      </c>
      <c r="IZ234" s="158" t="s">
        <v>128</v>
      </c>
      <c r="JA234" s="158" t="s">
        <v>128</v>
      </c>
      <c r="JB234" s="158" t="s">
        <v>128</v>
      </c>
      <c r="JC234" s="158" t="s">
        <v>128</v>
      </c>
      <c r="JD234" s="158" t="s">
        <v>128</v>
      </c>
      <c r="JE234" s="158" t="s">
        <v>128</v>
      </c>
      <c r="JF234" s="158" t="s">
        <v>128</v>
      </c>
      <c r="JG234" s="158" t="s">
        <v>128</v>
      </c>
      <c r="JH234" s="158" t="s">
        <v>128</v>
      </c>
      <c r="JI234" s="158" t="s">
        <v>128</v>
      </c>
      <c r="JJ234" s="158" t="s">
        <v>128</v>
      </c>
      <c r="JK234" s="158" t="s">
        <v>128</v>
      </c>
      <c r="JL234" s="158" t="s">
        <v>128</v>
      </c>
      <c r="JM234" s="158" t="s">
        <v>128</v>
      </c>
      <c r="JN234" s="158" t="s">
        <v>128</v>
      </c>
      <c r="JO234" s="158" t="s">
        <v>128</v>
      </c>
      <c r="JP234" s="158" t="s">
        <v>128</v>
      </c>
      <c r="JQ234" s="158" t="s">
        <v>128</v>
      </c>
      <c r="JR234" s="158" t="s">
        <v>128</v>
      </c>
      <c r="JS234" s="158" t="s">
        <v>128</v>
      </c>
      <c r="JT234" s="158" t="s">
        <v>128</v>
      </c>
      <c r="JU234" s="158" t="s">
        <v>128</v>
      </c>
      <c r="JV234" s="158" t="s">
        <v>128</v>
      </c>
      <c r="JW234" s="158" t="s">
        <v>128</v>
      </c>
      <c r="JX234" s="158" t="s">
        <v>128</v>
      </c>
      <c r="JY234" s="158" t="s">
        <v>128</v>
      </c>
      <c r="JZ234" s="158" t="s">
        <v>128</v>
      </c>
      <c r="KA234" s="158" t="s">
        <v>128</v>
      </c>
      <c r="KB234" s="158" t="s">
        <v>128</v>
      </c>
      <c r="KC234" s="158" t="s">
        <v>128</v>
      </c>
      <c r="KD234" s="158" t="s">
        <v>128</v>
      </c>
      <c r="KE234" s="158" t="s">
        <v>128</v>
      </c>
      <c r="KF234" s="158" t="s">
        <v>128</v>
      </c>
      <c r="KG234" s="158" t="s">
        <v>128</v>
      </c>
      <c r="KH234" s="158" t="s">
        <v>128</v>
      </c>
      <c r="KI234" s="158" t="s">
        <v>128</v>
      </c>
      <c r="KJ234" s="158" t="s">
        <v>128</v>
      </c>
      <c r="KK234" s="158" t="s">
        <v>128</v>
      </c>
      <c r="KL234" s="158" t="s">
        <v>128</v>
      </c>
      <c r="KM234" s="158" t="s">
        <v>128</v>
      </c>
      <c r="KN234" s="158" t="s">
        <v>128</v>
      </c>
      <c r="KO234" s="158" t="s">
        <v>128</v>
      </c>
      <c r="KP234" s="158" t="s">
        <v>128</v>
      </c>
      <c r="KQ234" s="158" t="s">
        <v>128</v>
      </c>
      <c r="KR234" s="158" t="s">
        <v>128</v>
      </c>
      <c r="KS234" s="158" t="s">
        <v>128</v>
      </c>
      <c r="KT234" s="158" t="s">
        <v>128</v>
      </c>
      <c r="KU234" s="158" t="s">
        <v>128</v>
      </c>
      <c r="KV234" s="158" t="s">
        <v>128</v>
      </c>
      <c r="KW234" s="158" t="s">
        <v>128</v>
      </c>
      <c r="KX234" s="158" t="s">
        <v>128</v>
      </c>
      <c r="KY234" s="158" t="s">
        <v>128</v>
      </c>
      <c r="KZ234" s="158" t="s">
        <v>128</v>
      </c>
      <c r="LA234" s="158" t="s">
        <v>128</v>
      </c>
      <c r="LB234" s="158" t="s">
        <v>128</v>
      </c>
      <c r="LC234" s="158" t="s">
        <v>128</v>
      </c>
      <c r="LD234" s="158" t="s">
        <v>128</v>
      </c>
      <c r="LE234" s="158" t="s">
        <v>128</v>
      </c>
      <c r="LF234" s="158" t="s">
        <v>128</v>
      </c>
      <c r="LG234" s="158" t="s">
        <v>128</v>
      </c>
      <c r="LH234" s="158" t="s">
        <v>128</v>
      </c>
      <c r="LI234" s="158" t="s">
        <v>128</v>
      </c>
      <c r="LJ234" s="158" t="s">
        <v>128</v>
      </c>
      <c r="LK234" s="158" t="s">
        <v>128</v>
      </c>
      <c r="LL234" s="158" t="s">
        <v>128</v>
      </c>
      <c r="LM234" s="158" t="s">
        <v>128</v>
      </c>
      <c r="LN234" s="158" t="s">
        <v>128</v>
      </c>
      <c r="LO234" s="158" t="s">
        <v>128</v>
      </c>
      <c r="LP234" s="158" t="s">
        <v>128</v>
      </c>
      <c r="LQ234" s="158" t="s">
        <v>128</v>
      </c>
      <c r="LR234" s="158" t="s">
        <v>128</v>
      </c>
      <c r="LS234" s="158" t="s">
        <v>128</v>
      </c>
      <c r="LT234" s="158" t="s">
        <v>128</v>
      </c>
      <c r="LU234" s="158" t="s">
        <v>128</v>
      </c>
      <c r="LV234" s="158" t="s">
        <v>128</v>
      </c>
      <c r="LW234" s="158" t="s">
        <v>128</v>
      </c>
      <c r="LX234" s="158" t="s">
        <v>128</v>
      </c>
      <c r="LY234" s="158" t="s">
        <v>128</v>
      </c>
      <c r="LZ234" s="158" t="s">
        <v>128</v>
      </c>
      <c r="MA234" s="158" t="s">
        <v>128</v>
      </c>
      <c r="MB234" s="158" t="s">
        <v>128</v>
      </c>
      <c r="MC234" s="158" t="s">
        <v>128</v>
      </c>
      <c r="MD234" s="158" t="s">
        <v>128</v>
      </c>
      <c r="ME234" s="158" t="s">
        <v>128</v>
      </c>
      <c r="MF234" s="158" t="s">
        <v>128</v>
      </c>
      <c r="MG234" s="158" t="s">
        <v>128</v>
      </c>
      <c r="MH234" s="158" t="s">
        <v>128</v>
      </c>
      <c r="MI234" s="158" t="s">
        <v>128</v>
      </c>
      <c r="MJ234" s="158" t="s">
        <v>128</v>
      </c>
      <c r="MK234" s="158" t="s">
        <v>128</v>
      </c>
      <c r="ML234" s="158" t="s">
        <v>128</v>
      </c>
      <c r="MM234" s="158" t="s">
        <v>128</v>
      </c>
      <c r="MN234" s="158" t="s">
        <v>128</v>
      </c>
      <c r="MO234" s="158" t="s">
        <v>128</v>
      </c>
      <c r="MP234" s="158" t="s">
        <v>128</v>
      </c>
      <c r="MQ234" s="158" t="s">
        <v>128</v>
      </c>
      <c r="MR234" s="158" t="s">
        <v>128</v>
      </c>
      <c r="MS234" s="158" t="s">
        <v>128</v>
      </c>
      <c r="MT234" s="158" t="s">
        <v>128</v>
      </c>
      <c r="MU234" s="158" t="s">
        <v>128</v>
      </c>
      <c r="MV234" s="158" t="s">
        <v>128</v>
      </c>
      <c r="MW234" s="158" t="s">
        <v>128</v>
      </c>
      <c r="MX234" s="158" t="s">
        <v>128</v>
      </c>
      <c r="MY234" s="158" t="s">
        <v>128</v>
      </c>
      <c r="MZ234" s="158" t="s">
        <v>128</v>
      </c>
      <c r="NA234" s="158" t="s">
        <v>128</v>
      </c>
      <c r="NB234" s="158" t="s">
        <v>128</v>
      </c>
      <c r="NC234" s="158" t="s">
        <v>128</v>
      </c>
      <c r="ND234" s="158" t="s">
        <v>128</v>
      </c>
      <c r="NE234" s="158" t="s">
        <v>128</v>
      </c>
      <c r="NF234" s="158" t="s">
        <v>128</v>
      </c>
      <c r="NG234" s="158" t="s">
        <v>128</v>
      </c>
      <c r="NH234" s="158" t="s">
        <v>128</v>
      </c>
      <c r="NI234" s="158" t="s">
        <v>128</v>
      </c>
      <c r="NJ234" s="158" t="s">
        <v>128</v>
      </c>
      <c r="NK234" s="158" t="s">
        <v>128</v>
      </c>
      <c r="NL234" s="158" t="s">
        <v>128</v>
      </c>
      <c r="NM234" s="158" t="s">
        <v>128</v>
      </c>
      <c r="NN234" s="158" t="s">
        <v>128</v>
      </c>
      <c r="NO234" s="158" t="s">
        <v>128</v>
      </c>
      <c r="NP234" s="158" t="s">
        <v>128</v>
      </c>
      <c r="NQ234" s="158" t="s">
        <v>128</v>
      </c>
      <c r="NR234" s="158" t="s">
        <v>128</v>
      </c>
      <c r="NS234" s="158" t="s">
        <v>128</v>
      </c>
      <c r="NT234" s="158" t="s">
        <v>128</v>
      </c>
      <c r="NU234" s="158" t="s">
        <v>128</v>
      </c>
      <c r="NV234" s="158" t="s">
        <v>128</v>
      </c>
      <c r="NW234" s="158" t="s">
        <v>128</v>
      </c>
      <c r="NX234" s="158" t="s">
        <v>128</v>
      </c>
      <c r="NY234" s="158" t="s">
        <v>128</v>
      </c>
      <c r="NZ234" s="158" t="s">
        <v>128</v>
      </c>
      <c r="OA234" s="158" t="s">
        <v>128</v>
      </c>
      <c r="OB234" s="158" t="s">
        <v>128</v>
      </c>
      <c r="OC234" s="158" t="s">
        <v>128</v>
      </c>
      <c r="OD234" s="158" t="s">
        <v>128</v>
      </c>
      <c r="OE234" s="170" t="s">
        <v>128</v>
      </c>
      <c r="OF234" s="181"/>
      <c r="OG234" s="175">
        <f t="shared" si="1336"/>
        <v>7.59455698101171</v>
      </c>
      <c r="OH234" s="66" t="str">
        <f t="shared" si="1337"/>
        <v>kg/GJ delivered</v>
      </c>
      <c r="OI234" s="66" t="str">
        <f t="shared" si="1338"/>
        <v/>
      </c>
      <c r="OJ234" s="66" t="str">
        <f t="shared" si="1339"/>
        <v/>
      </c>
      <c r="OK234" s="66" t="str">
        <f t="shared" si="1340"/>
        <v/>
      </c>
      <c r="OL234" s="66" t="str">
        <f t="shared" si="1341"/>
        <v/>
      </c>
      <c r="OM234" s="66" t="str">
        <f t="shared" si="1342"/>
        <v/>
      </c>
      <c r="ON234" s="66" t="str">
        <f t="shared" si="1343"/>
        <v/>
      </c>
      <c r="OO234" s="66" t="str">
        <f t="shared" si="1344"/>
        <v/>
      </c>
      <c r="OP234" s="66" t="str">
        <f t="shared" si="1345"/>
        <v/>
      </c>
      <c r="OQ234" s="66" t="str">
        <f t="shared" si="1346"/>
        <v/>
      </c>
      <c r="OR234" s="66" t="str">
        <f t="shared" si="1347"/>
        <v/>
      </c>
      <c r="OS234" s="66" t="str">
        <f t="shared" si="1348"/>
        <v/>
      </c>
      <c r="OT234" s="66" t="str">
        <f t="shared" si="1349"/>
        <v/>
      </c>
      <c r="OU234" s="66" t="str">
        <f t="shared" si="1350"/>
        <v/>
      </c>
      <c r="OV234" s="66" t="str">
        <f t="shared" si="1351"/>
        <v/>
      </c>
      <c r="OW234" s="66" t="str">
        <f t="shared" si="1352"/>
        <v/>
      </c>
      <c r="OX234" s="66" t="str">
        <f t="shared" si="1353"/>
        <v/>
      </c>
      <c r="OY234" s="66" t="str">
        <f t="shared" si="1354"/>
        <v/>
      </c>
      <c r="OZ234" s="66" t="str">
        <f t="shared" si="1355"/>
        <v/>
      </c>
      <c r="PA234" s="66" t="str">
        <f t="shared" si="1356"/>
        <v/>
      </c>
      <c r="PB234" s="66" t="str">
        <f t="shared" si="1357"/>
        <v/>
      </c>
      <c r="PC234" s="66" t="str">
        <f t="shared" si="1358"/>
        <v/>
      </c>
      <c r="PD234" s="66" t="str">
        <f t="shared" si="1359"/>
        <v/>
      </c>
      <c r="PE234" s="66" t="str">
        <f t="shared" si="1360"/>
        <v/>
      </c>
      <c r="PF234" s="66" t="str">
        <f t="shared" si="1361"/>
        <v/>
      </c>
      <c r="PG234" s="66" t="str">
        <f t="shared" si="1362"/>
        <v/>
      </c>
      <c r="PH234" s="66" t="str">
        <f t="shared" si="1363"/>
        <v/>
      </c>
      <c r="PI234" s="66" t="str">
        <f t="shared" si="1364"/>
        <v/>
      </c>
      <c r="PJ234" s="66" t="str">
        <f t="shared" si="1365"/>
        <v/>
      </c>
      <c r="PK234" s="66" t="str">
        <f t="shared" si="1366"/>
        <v/>
      </c>
      <c r="PL234" s="66" t="str">
        <f t="shared" si="1367"/>
        <v/>
      </c>
      <c r="PM234" s="66" t="str">
        <f t="shared" si="1368"/>
        <v/>
      </c>
      <c r="PN234" s="66" t="str">
        <f t="shared" si="1369"/>
        <v/>
      </c>
      <c r="PO234" s="66" t="str">
        <f t="shared" si="1370"/>
        <v/>
      </c>
      <c r="PP234" s="66" t="str">
        <f t="shared" si="1371"/>
        <v/>
      </c>
      <c r="PQ234" s="66" t="str">
        <f t="shared" si="1372"/>
        <v/>
      </c>
      <c r="PR234" s="66" t="str">
        <f t="shared" si="1373"/>
        <v/>
      </c>
      <c r="PS234" s="66" t="str">
        <f t="shared" si="1374"/>
        <v/>
      </c>
      <c r="PT234" s="66" t="str">
        <f t="shared" si="1375"/>
        <v/>
      </c>
      <c r="PU234" s="66" t="str">
        <f t="shared" si="1376"/>
        <v/>
      </c>
      <c r="PV234" s="66" t="str">
        <f t="shared" si="1377"/>
        <v/>
      </c>
      <c r="PW234" s="66" t="str">
        <f t="shared" si="1378"/>
        <v/>
      </c>
      <c r="PX234" s="66" t="str">
        <f t="shared" si="1379"/>
        <v/>
      </c>
      <c r="PY234" s="66" t="str">
        <f t="shared" si="1380"/>
        <v/>
      </c>
      <c r="PZ234" s="66" t="str">
        <f t="shared" si="1381"/>
        <v/>
      </c>
      <c r="QA234" s="66" t="str">
        <f t="shared" si="1382"/>
        <v/>
      </c>
      <c r="QB234" s="66" t="str">
        <f t="shared" si="1383"/>
        <v/>
      </c>
      <c r="QC234" s="66" t="str">
        <f t="shared" si="1384"/>
        <v/>
      </c>
      <c r="QD234" s="66" t="str">
        <f t="shared" si="1385"/>
        <v/>
      </c>
      <c r="QE234" s="66" t="str">
        <f t="shared" si="1386"/>
        <v/>
      </c>
      <c r="QF234" s="66" t="str">
        <f t="shared" si="1387"/>
        <v/>
      </c>
      <c r="QG234" s="66" t="str">
        <f t="shared" si="1388"/>
        <v/>
      </c>
      <c r="QH234" s="66" t="str">
        <f t="shared" si="1389"/>
        <v/>
      </c>
      <c r="QI234" s="66" t="str">
        <f t="shared" si="1390"/>
        <v/>
      </c>
      <c r="QJ234" s="66" t="str">
        <f t="shared" si="1391"/>
        <v/>
      </c>
      <c r="QK234" s="66" t="str">
        <f t="shared" si="1392"/>
        <v/>
      </c>
      <c r="QL234" s="66" t="str">
        <f t="shared" si="1393"/>
        <v/>
      </c>
      <c r="QM234" s="66" t="str">
        <f t="shared" si="1394"/>
        <v/>
      </c>
      <c r="QN234" s="66" t="str">
        <f t="shared" si="1395"/>
        <v/>
      </c>
      <c r="QO234" s="66" t="str">
        <f t="shared" si="1396"/>
        <v/>
      </c>
      <c r="QP234" s="66" t="str">
        <f t="shared" si="1397"/>
        <v/>
      </c>
      <c r="QQ234" s="66" t="str">
        <f t="shared" si="1398"/>
        <v/>
      </c>
      <c r="QR234" s="66" t="str">
        <f t="shared" si="1399"/>
        <v/>
      </c>
      <c r="QS234" s="66" t="str">
        <f t="shared" si="1400"/>
        <v/>
      </c>
      <c r="QT234" s="66" t="str">
        <f t="shared" si="1401"/>
        <v/>
      </c>
      <c r="QU234" s="66" t="str">
        <f t="shared" si="1402"/>
        <v/>
      </c>
      <c r="QV234" s="66" t="str">
        <f t="shared" si="1403"/>
        <v/>
      </c>
      <c r="QW234" s="66" t="str">
        <f t="shared" si="1404"/>
        <v/>
      </c>
      <c r="QX234" s="66" t="str">
        <f t="shared" si="1405"/>
        <v/>
      </c>
      <c r="QY234" s="66" t="str">
        <f t="shared" si="1406"/>
        <v/>
      </c>
      <c r="QZ234" s="66" t="str">
        <f t="shared" si="1407"/>
        <v/>
      </c>
      <c r="RA234" s="66" t="str">
        <f t="shared" si="1408"/>
        <v/>
      </c>
      <c r="RB234" s="66" t="str">
        <f t="shared" si="1409"/>
        <v/>
      </c>
      <c r="RC234" s="66" t="str">
        <f t="shared" si="1410"/>
        <v/>
      </c>
      <c r="RD234" s="66" t="str">
        <f t="shared" si="1411"/>
        <v/>
      </c>
      <c r="RE234" s="66" t="str">
        <f t="shared" si="1412"/>
        <v/>
      </c>
      <c r="RF234" s="66" t="str">
        <f t="shared" si="1413"/>
        <v/>
      </c>
      <c r="RG234" s="66" t="str">
        <f t="shared" si="1414"/>
        <v/>
      </c>
      <c r="RH234" s="66" t="str">
        <f t="shared" si="1415"/>
        <v/>
      </c>
      <c r="RI234" s="66" t="str">
        <f t="shared" si="1416"/>
        <v/>
      </c>
      <c r="RJ234" s="66" t="str">
        <f t="shared" si="1417"/>
        <v/>
      </c>
      <c r="RK234" s="66" t="str">
        <f t="shared" si="1418"/>
        <v/>
      </c>
      <c r="RL234" s="66" t="str">
        <f t="shared" si="1419"/>
        <v/>
      </c>
      <c r="RM234" s="66" t="str">
        <f t="shared" si="1420"/>
        <v/>
      </c>
      <c r="RN234" s="66" t="str">
        <f t="shared" si="1421"/>
        <v/>
      </c>
      <c r="RO234" s="66" t="str">
        <f t="shared" si="1422"/>
        <v/>
      </c>
      <c r="RP234" s="66" t="str">
        <f t="shared" si="1423"/>
        <v/>
      </c>
      <c r="RQ234" s="66" t="str">
        <f t="shared" si="1424"/>
        <v/>
      </c>
      <c r="RR234" s="66" t="str">
        <f t="shared" si="1425"/>
        <v/>
      </c>
      <c r="RS234" s="66" t="str">
        <f t="shared" si="1426"/>
        <v/>
      </c>
      <c r="RT234" s="66" t="str">
        <f t="shared" si="1427"/>
        <v/>
      </c>
      <c r="RU234" s="66" t="str">
        <f t="shared" si="1428"/>
        <v/>
      </c>
      <c r="RV234" s="66" t="str">
        <f t="shared" si="1429"/>
        <v/>
      </c>
      <c r="RW234" s="66" t="str">
        <f t="shared" si="1430"/>
        <v/>
      </c>
      <c r="RX234" s="66" t="str">
        <f t="shared" si="1431"/>
        <v/>
      </c>
      <c r="RY234" s="66" t="str">
        <f t="shared" si="1432"/>
        <v/>
      </c>
      <c r="RZ234" s="66" t="str">
        <f t="shared" si="1433"/>
        <v/>
      </c>
      <c r="SA234" s="66" t="str">
        <f t="shared" si="1434"/>
        <v/>
      </c>
      <c r="SB234" s="66" t="str">
        <f t="shared" si="1435"/>
        <v/>
      </c>
      <c r="SC234" s="66" t="str">
        <f t="shared" si="1436"/>
        <v/>
      </c>
      <c r="SD234" s="66" t="str">
        <f t="shared" si="1437"/>
        <v/>
      </c>
      <c r="SE234" s="66" t="str">
        <f t="shared" si="1438"/>
        <v/>
      </c>
      <c r="SF234" s="66" t="str">
        <f t="shared" si="1439"/>
        <v/>
      </c>
      <c r="SG234" s="66" t="str">
        <f t="shared" si="1440"/>
        <v/>
      </c>
      <c r="SH234" s="66" t="str">
        <f t="shared" si="1441"/>
        <v/>
      </c>
      <c r="SI234" s="66" t="str">
        <f t="shared" si="1442"/>
        <v/>
      </c>
      <c r="SJ234" s="66" t="str">
        <f t="shared" si="1443"/>
        <v/>
      </c>
      <c r="SK234" s="66" t="str">
        <f t="shared" si="1444"/>
        <v/>
      </c>
      <c r="SL234" s="66" t="str">
        <f t="shared" si="1445"/>
        <v/>
      </c>
      <c r="SM234" s="66" t="str">
        <f t="shared" si="1446"/>
        <v/>
      </c>
      <c r="SN234" s="66" t="str">
        <f t="shared" si="1447"/>
        <v/>
      </c>
      <c r="SO234" s="66" t="str">
        <f t="shared" si="1448"/>
        <v/>
      </c>
      <c r="SP234" s="66" t="str">
        <f t="shared" si="1449"/>
        <v/>
      </c>
      <c r="SQ234" s="66" t="str">
        <f t="shared" si="1450"/>
        <v/>
      </c>
      <c r="SR234" s="66" t="str">
        <f t="shared" si="1451"/>
        <v/>
      </c>
      <c r="SS234" s="66" t="str">
        <f t="shared" si="1452"/>
        <v/>
      </c>
      <c r="ST234" s="66" t="str">
        <f t="shared" si="1453"/>
        <v/>
      </c>
      <c r="SU234" s="66" t="str">
        <f t="shared" si="1454"/>
        <v/>
      </c>
      <c r="SV234" s="66" t="str">
        <f t="shared" si="1455"/>
        <v/>
      </c>
      <c r="SW234" s="66" t="str">
        <f t="shared" si="1456"/>
        <v/>
      </c>
      <c r="SX234" s="66" t="str">
        <f t="shared" si="1457"/>
        <v/>
      </c>
      <c r="SY234" s="66" t="str">
        <f t="shared" si="1458"/>
        <v/>
      </c>
      <c r="SZ234" s="66" t="str">
        <f t="shared" si="1459"/>
        <v/>
      </c>
      <c r="TA234" s="66" t="str">
        <f t="shared" si="1460"/>
        <v/>
      </c>
      <c r="TB234" s="66" t="str">
        <f t="shared" si="1461"/>
        <v/>
      </c>
      <c r="TC234" s="66" t="str">
        <f t="shared" si="1462"/>
        <v/>
      </c>
      <c r="TD234" s="66" t="str">
        <f t="shared" si="1463"/>
        <v/>
      </c>
      <c r="TE234" s="66" t="str">
        <f t="shared" si="1464"/>
        <v/>
      </c>
      <c r="TF234" s="66" t="str">
        <f t="shared" si="1465"/>
        <v/>
      </c>
      <c r="TG234" s="66" t="str">
        <f t="shared" si="1466"/>
        <v/>
      </c>
      <c r="TH234" s="66" t="str">
        <f t="shared" si="1467"/>
        <v/>
      </c>
      <c r="TI234" s="66" t="str">
        <f t="shared" si="1468"/>
        <v/>
      </c>
      <c r="TJ234" s="66" t="str">
        <f t="shared" si="1469"/>
        <v/>
      </c>
      <c r="TK234" s="66" t="str">
        <f t="shared" si="1470"/>
        <v/>
      </c>
      <c r="TL234" s="66" t="str">
        <f t="shared" si="1471"/>
        <v/>
      </c>
      <c r="TM234" s="66" t="str">
        <f t="shared" si="1472"/>
        <v/>
      </c>
      <c r="TN234" s="66" t="str">
        <f t="shared" si="1473"/>
        <v/>
      </c>
      <c r="TO234" s="66" t="str">
        <f t="shared" si="1474"/>
        <v/>
      </c>
      <c r="TP234" s="66" t="str">
        <f t="shared" si="1475"/>
        <v/>
      </c>
      <c r="TQ234" s="66" t="str">
        <f t="shared" si="1476"/>
        <v/>
      </c>
      <c r="TR234" s="66" t="str">
        <f t="shared" si="1477"/>
        <v/>
      </c>
      <c r="TS234" s="66" t="str">
        <f t="shared" si="1478"/>
        <v/>
      </c>
      <c r="TT234" s="66" t="str">
        <f t="shared" si="1479"/>
        <v/>
      </c>
      <c r="TU234" s="66" t="str">
        <f t="shared" si="1480"/>
        <v/>
      </c>
      <c r="TV234" s="66" t="str">
        <f t="shared" si="1481"/>
        <v/>
      </c>
      <c r="TW234" s="66" t="str">
        <f t="shared" si="1482"/>
        <v/>
      </c>
      <c r="TX234" s="66" t="str">
        <f t="shared" si="1483"/>
        <v/>
      </c>
      <c r="TY234" s="66" t="str">
        <f t="shared" si="1484"/>
        <v/>
      </c>
      <c r="TZ234" s="66" t="str">
        <f t="shared" si="1485"/>
        <v/>
      </c>
      <c r="UA234" s="66" t="str">
        <f t="shared" si="1486"/>
        <v/>
      </c>
      <c r="UB234" s="66" t="str">
        <f t="shared" si="1487"/>
        <v/>
      </c>
      <c r="UC234" s="66" t="str">
        <f t="shared" si="1488"/>
        <v/>
      </c>
      <c r="UD234" s="66" t="str">
        <f t="shared" si="1489"/>
        <v/>
      </c>
      <c r="UE234" s="66" t="str">
        <f t="shared" si="1490"/>
        <v/>
      </c>
      <c r="UF234" s="66" t="str">
        <f t="shared" si="1491"/>
        <v/>
      </c>
      <c r="UG234" s="66" t="str">
        <f t="shared" si="1492"/>
        <v/>
      </c>
      <c r="UH234" s="66" t="str">
        <f t="shared" si="1493"/>
        <v/>
      </c>
      <c r="UI234" s="66" t="str">
        <f t="shared" si="1494"/>
        <v/>
      </c>
      <c r="UJ234" s="66" t="str">
        <f t="shared" si="1495"/>
        <v/>
      </c>
      <c r="UK234" s="66" t="str">
        <f t="shared" si="1496"/>
        <v/>
      </c>
      <c r="UL234" s="66" t="str">
        <f t="shared" si="1497"/>
        <v/>
      </c>
      <c r="UM234" s="66" t="str">
        <f t="shared" si="1498"/>
        <v/>
      </c>
      <c r="UN234" s="66" t="str">
        <f t="shared" si="1499"/>
        <v/>
      </c>
      <c r="UO234" s="66" t="str">
        <f t="shared" si="1500"/>
        <v/>
      </c>
      <c r="UP234" s="66" t="str">
        <f t="shared" si="1501"/>
        <v/>
      </c>
      <c r="UQ234" s="66" t="str">
        <f t="shared" si="1502"/>
        <v/>
      </c>
      <c r="UR234" s="66" t="str">
        <f t="shared" si="1503"/>
        <v/>
      </c>
      <c r="US234" s="66" t="str">
        <f t="shared" si="1504"/>
        <v/>
      </c>
      <c r="UT234" s="66" t="str">
        <f t="shared" si="1505"/>
        <v/>
      </c>
      <c r="UU234" s="66" t="str">
        <f t="shared" si="1506"/>
        <v/>
      </c>
      <c r="UV234" s="66" t="str">
        <f t="shared" si="1507"/>
        <v/>
      </c>
      <c r="UW234" s="66" t="str">
        <f t="shared" si="1508"/>
        <v/>
      </c>
      <c r="UX234" s="66" t="str">
        <f t="shared" si="1509"/>
        <v/>
      </c>
      <c r="UY234" s="66" t="str">
        <f t="shared" si="1510"/>
        <v/>
      </c>
      <c r="UZ234" s="66" t="str">
        <f t="shared" si="1511"/>
        <v/>
      </c>
      <c r="VA234" s="66" t="str">
        <f t="shared" si="1512"/>
        <v/>
      </c>
      <c r="VB234" s="66" t="str">
        <f t="shared" si="1513"/>
        <v/>
      </c>
      <c r="VC234" s="66" t="str">
        <f t="shared" si="1514"/>
        <v/>
      </c>
      <c r="VD234" s="66" t="str">
        <f t="shared" si="1515"/>
        <v/>
      </c>
      <c r="VE234" s="66" t="str">
        <f t="shared" si="1516"/>
        <v/>
      </c>
      <c r="VF234" s="66" t="str">
        <f t="shared" si="1517"/>
        <v/>
      </c>
      <c r="VG234" s="66" t="str">
        <f t="shared" si="1518"/>
        <v/>
      </c>
      <c r="VH234" s="66" t="str">
        <f t="shared" si="1519"/>
        <v/>
      </c>
      <c r="VI234" s="66" t="str">
        <f t="shared" si="1520"/>
        <v/>
      </c>
      <c r="VJ234" s="66" t="str">
        <f t="shared" si="1521"/>
        <v/>
      </c>
      <c r="VK234" s="66" t="str">
        <f t="shared" si="1522"/>
        <v/>
      </c>
      <c r="VL234" s="66" t="str">
        <f t="shared" si="1523"/>
        <v/>
      </c>
      <c r="VM234" s="66" t="str">
        <f t="shared" si="1524"/>
        <v/>
      </c>
      <c r="VN234" s="66" t="str">
        <f t="shared" si="1525"/>
        <v/>
      </c>
      <c r="VO234" s="66" t="str">
        <f t="shared" si="1526"/>
        <v/>
      </c>
      <c r="VP234" s="66" t="str">
        <f t="shared" si="1527"/>
        <v/>
      </c>
      <c r="VQ234" s="66" t="str">
        <f t="shared" si="1528"/>
        <v/>
      </c>
      <c r="VR234" s="66" t="str">
        <f t="shared" si="1529"/>
        <v/>
      </c>
      <c r="VS234" s="66" t="str">
        <f t="shared" si="1530"/>
        <v/>
      </c>
      <c r="VT234" s="66" t="str">
        <f t="shared" si="1531"/>
        <v/>
      </c>
      <c r="VU234" s="66" t="str">
        <f t="shared" si="1532"/>
        <v/>
      </c>
      <c r="VV234" s="66" t="str">
        <f t="shared" si="1533"/>
        <v/>
      </c>
      <c r="VW234" s="66" t="str">
        <f t="shared" si="1534"/>
        <v/>
      </c>
      <c r="VX234" s="66" t="str">
        <f t="shared" si="1535"/>
        <v/>
      </c>
      <c r="VY234" s="66" t="str">
        <f t="shared" si="1536"/>
        <v/>
      </c>
      <c r="VZ234" s="66" t="str">
        <f t="shared" si="1537"/>
        <v/>
      </c>
      <c r="WA234" s="66" t="str">
        <f t="shared" si="1538"/>
        <v/>
      </c>
      <c r="WB234" s="66" t="str">
        <f t="shared" si="1539"/>
        <v/>
      </c>
      <c r="WC234" s="66" t="str">
        <f t="shared" si="1540"/>
        <v/>
      </c>
      <c r="WD234" s="66" t="str">
        <f t="shared" si="1541"/>
        <v/>
      </c>
      <c r="WE234" s="66" t="str">
        <f t="shared" si="1542"/>
        <v/>
      </c>
      <c r="WF234" s="66" t="str">
        <f t="shared" si="1543"/>
        <v/>
      </c>
      <c r="WG234" s="66" t="str">
        <f t="shared" si="1544"/>
        <v/>
      </c>
      <c r="WH234" s="66" t="str">
        <f t="shared" si="1545"/>
        <v/>
      </c>
      <c r="WI234" s="66" t="str">
        <f t="shared" si="1546"/>
        <v/>
      </c>
      <c r="WJ234" s="66" t="str">
        <f t="shared" si="1547"/>
        <v/>
      </c>
      <c r="WK234" s="66" t="str">
        <f t="shared" si="1548"/>
        <v/>
      </c>
      <c r="WL234" s="66" t="str">
        <f t="shared" si="1549"/>
        <v/>
      </c>
      <c r="WM234" s="66" t="str">
        <f t="shared" si="1550"/>
        <v/>
      </c>
      <c r="WN234" s="66" t="str">
        <f t="shared" si="1551"/>
        <v/>
      </c>
      <c r="WO234" s="66" t="str">
        <f t="shared" si="1552"/>
        <v/>
      </c>
      <c r="WP234" s="66" t="str">
        <f t="shared" si="1553"/>
        <v/>
      </c>
      <c r="WQ234" s="66" t="str">
        <f t="shared" si="1554"/>
        <v/>
      </c>
      <c r="WR234" s="66" t="str">
        <f t="shared" si="1555"/>
        <v/>
      </c>
      <c r="WS234" s="66" t="str">
        <f t="shared" si="1556"/>
        <v/>
      </c>
      <c r="WT234" s="66" t="str">
        <f t="shared" si="1557"/>
        <v/>
      </c>
      <c r="WU234" s="66" t="str">
        <f t="shared" si="1558"/>
        <v/>
      </c>
      <c r="WV234" s="66" t="str">
        <f t="shared" si="1559"/>
        <v/>
      </c>
      <c r="WW234" s="66" t="str">
        <f t="shared" si="1560"/>
        <v/>
      </c>
      <c r="WX234" s="66" t="str">
        <f t="shared" si="1561"/>
        <v/>
      </c>
      <c r="WY234" s="66" t="str">
        <f t="shared" si="1562"/>
        <v/>
      </c>
      <c r="WZ234" s="66" t="str">
        <f t="shared" si="1563"/>
        <v/>
      </c>
      <c r="XA234" s="66" t="str">
        <f t="shared" si="1564"/>
        <v/>
      </c>
      <c r="XB234" s="66" t="str">
        <f t="shared" si="1565"/>
        <v/>
      </c>
      <c r="XC234" s="66" t="str">
        <f t="shared" si="1566"/>
        <v/>
      </c>
      <c r="XD234" s="66" t="str">
        <f t="shared" si="1567"/>
        <v/>
      </c>
      <c r="XE234" s="66" t="str">
        <f t="shared" si="1568"/>
        <v/>
      </c>
      <c r="XF234" s="66" t="str">
        <f t="shared" si="1569"/>
        <v/>
      </c>
      <c r="XG234" s="66" t="str">
        <f t="shared" si="1570"/>
        <v/>
      </c>
      <c r="XH234" s="66" t="str">
        <f t="shared" si="1571"/>
        <v/>
      </c>
      <c r="XI234" s="66" t="str">
        <f t="shared" si="1572"/>
        <v/>
      </c>
      <c r="XJ234" s="66" t="str">
        <f t="shared" si="1573"/>
        <v/>
      </c>
      <c r="XK234" s="66" t="str">
        <f t="shared" si="1574"/>
        <v/>
      </c>
      <c r="XL234" s="66" t="str">
        <f t="shared" si="1575"/>
        <v/>
      </c>
      <c r="XM234" s="66" t="str">
        <f t="shared" si="1576"/>
        <v/>
      </c>
      <c r="XN234" s="66" t="str">
        <f t="shared" si="1577"/>
        <v/>
      </c>
      <c r="XO234" s="66" t="str">
        <f t="shared" si="1578"/>
        <v/>
      </c>
      <c r="XP234" s="66" t="str">
        <f t="shared" si="1579"/>
        <v/>
      </c>
      <c r="XQ234" s="66" t="str">
        <f t="shared" si="1580"/>
        <v/>
      </c>
      <c r="XR234" s="66" t="str">
        <f t="shared" si="1581"/>
        <v/>
      </c>
      <c r="XS234" s="66" t="str">
        <f t="shared" si="1582"/>
        <v/>
      </c>
      <c r="XT234" s="66" t="str">
        <f t="shared" si="1583"/>
        <v/>
      </c>
      <c r="XU234" s="66" t="str">
        <f t="shared" si="1584"/>
        <v/>
      </c>
      <c r="XV234" s="66" t="str">
        <f t="shared" si="1585"/>
        <v/>
      </c>
      <c r="XW234" s="66" t="str">
        <f t="shared" si="1586"/>
        <v/>
      </c>
      <c r="XX234" s="66" t="str">
        <f t="shared" si="1587"/>
        <v/>
      </c>
      <c r="XY234" s="66" t="str">
        <f t="shared" si="1588"/>
        <v/>
      </c>
      <c r="XZ234" s="66" t="str">
        <f t="shared" si="1589"/>
        <v/>
      </c>
      <c r="YA234" s="66" t="str">
        <f t="shared" si="1590"/>
        <v/>
      </c>
      <c r="YB234" s="66" t="str">
        <f t="shared" si="1591"/>
        <v/>
      </c>
      <c r="YC234" s="66" t="str">
        <f t="shared" si="1592"/>
        <v/>
      </c>
      <c r="YD234" s="66" t="str">
        <f t="shared" si="1593"/>
        <v/>
      </c>
      <c r="YE234" s="66" t="str">
        <f t="shared" si="1594"/>
        <v/>
      </c>
      <c r="YF234" s="66" t="str">
        <f t="shared" si="1595"/>
        <v/>
      </c>
      <c r="YG234" s="66" t="str">
        <f t="shared" si="1596"/>
        <v/>
      </c>
      <c r="YH234" s="66" t="str">
        <f t="shared" si="1597"/>
        <v/>
      </c>
      <c r="YI234" s="66" t="str">
        <f t="shared" si="1598"/>
        <v/>
      </c>
      <c r="YJ234" s="66" t="str">
        <f t="shared" si="1599"/>
        <v/>
      </c>
      <c r="YK234" s="66" t="str">
        <f t="shared" si="1600"/>
        <v/>
      </c>
      <c r="YL234" s="66" t="str">
        <f t="shared" si="1601"/>
        <v/>
      </c>
      <c r="YM234" s="66" t="str">
        <f t="shared" si="1602"/>
        <v/>
      </c>
      <c r="YN234" s="66" t="str">
        <f t="shared" si="1603"/>
        <v/>
      </c>
      <c r="YO234" s="66" t="str">
        <f t="shared" si="1604"/>
        <v/>
      </c>
      <c r="YP234" s="66" t="str">
        <f t="shared" si="1605"/>
        <v/>
      </c>
      <c r="YQ234" s="66" t="str">
        <f t="shared" si="1606"/>
        <v/>
      </c>
      <c r="YR234" s="66" t="str">
        <f t="shared" si="1607"/>
        <v/>
      </c>
      <c r="YS234" s="66" t="str">
        <f t="shared" si="1608"/>
        <v/>
      </c>
      <c r="YT234" s="66" t="str">
        <f t="shared" si="1609"/>
        <v/>
      </c>
      <c r="YU234" s="66" t="str">
        <f t="shared" si="1610"/>
        <v/>
      </c>
      <c r="YV234" s="66" t="str">
        <f t="shared" si="1611"/>
        <v/>
      </c>
      <c r="YW234" s="66" t="str">
        <f t="shared" si="1612"/>
        <v/>
      </c>
      <c r="YX234" s="66" t="str">
        <f t="shared" si="1613"/>
        <v/>
      </c>
      <c r="YY234" s="66" t="str">
        <f t="shared" si="1614"/>
        <v/>
      </c>
      <c r="YZ234" s="66" t="str">
        <f t="shared" si="1615"/>
        <v/>
      </c>
      <c r="ZA234" s="66" t="str">
        <f t="shared" si="1616"/>
        <v/>
      </c>
      <c r="ZB234" s="66" t="str">
        <f t="shared" si="1617"/>
        <v/>
      </c>
      <c r="ZC234" s="66" t="str">
        <f t="shared" si="1618"/>
        <v/>
      </c>
      <c r="ZD234" s="66" t="str">
        <f t="shared" si="1619"/>
        <v/>
      </c>
      <c r="ZE234" s="66" t="str">
        <f t="shared" si="1620"/>
        <v/>
      </c>
      <c r="ZF234" s="66" t="str">
        <f t="shared" si="1621"/>
        <v/>
      </c>
      <c r="ZG234" s="66" t="str">
        <f t="shared" si="1622"/>
        <v/>
      </c>
      <c r="ZH234" s="66" t="str">
        <f t="shared" si="1623"/>
        <v/>
      </c>
      <c r="ZI234" s="66" t="str">
        <f t="shared" si="1624"/>
        <v/>
      </c>
      <c r="ZJ234" s="66" t="str">
        <f t="shared" si="1625"/>
        <v/>
      </c>
      <c r="ZK234" s="66" t="str">
        <f t="shared" si="1626"/>
        <v/>
      </c>
      <c r="ZL234" s="66" t="str">
        <f t="shared" si="1627"/>
        <v/>
      </c>
      <c r="ZM234" s="66" t="str">
        <f t="shared" si="1628"/>
        <v/>
      </c>
      <c r="ZN234" s="66" t="str">
        <f t="shared" si="1629"/>
        <v/>
      </c>
      <c r="ZO234" s="66" t="str">
        <f t="shared" si="1630"/>
        <v/>
      </c>
      <c r="ZP234" s="66" t="str">
        <f t="shared" si="1631"/>
        <v/>
      </c>
      <c r="ZQ234" s="66" t="str">
        <f t="shared" si="1632"/>
        <v/>
      </c>
      <c r="ZR234" s="66" t="str">
        <f t="shared" si="1633"/>
        <v/>
      </c>
      <c r="ZS234" s="66" t="str">
        <f t="shared" si="1634"/>
        <v/>
      </c>
      <c r="ZT234" s="66" t="str">
        <f t="shared" si="1635"/>
        <v/>
      </c>
      <c r="ZU234" s="66" t="str">
        <f t="shared" si="1636"/>
        <v/>
      </c>
      <c r="ZV234" s="66" t="str">
        <f t="shared" si="1637"/>
        <v/>
      </c>
      <c r="ZW234" s="66" t="str">
        <f t="shared" si="1638"/>
        <v/>
      </c>
      <c r="ZX234" s="66" t="str">
        <f t="shared" si="1639"/>
        <v/>
      </c>
      <c r="ZY234" s="66" t="str">
        <f t="shared" si="1640"/>
        <v/>
      </c>
      <c r="ZZ234" s="66" t="str">
        <f t="shared" si="1641"/>
        <v/>
      </c>
      <c r="AAA234" s="66" t="str">
        <f t="shared" si="1642"/>
        <v/>
      </c>
      <c r="AAB234" s="66" t="str">
        <f t="shared" si="1643"/>
        <v/>
      </c>
      <c r="AAC234" s="66" t="str">
        <f t="shared" si="1644"/>
        <v/>
      </c>
      <c r="AAD234" s="66" t="str">
        <f t="shared" si="1645"/>
        <v/>
      </c>
      <c r="AAE234" s="66" t="str">
        <f t="shared" si="1646"/>
        <v/>
      </c>
      <c r="AAF234" s="66" t="str">
        <f t="shared" si="1647"/>
        <v/>
      </c>
      <c r="AAG234" s="66" t="str">
        <f t="shared" si="1648"/>
        <v/>
      </c>
      <c r="AAH234" s="66" t="str">
        <f t="shared" si="1649"/>
        <v/>
      </c>
      <c r="AAI234" s="66" t="str">
        <f t="shared" si="1650"/>
        <v/>
      </c>
      <c r="AAJ234" s="66" t="str">
        <f t="shared" si="1651"/>
        <v/>
      </c>
      <c r="AAK234" s="66" t="str">
        <f t="shared" si="1652"/>
        <v/>
      </c>
      <c r="AAL234" s="66" t="str">
        <f t="shared" si="1653"/>
        <v/>
      </c>
      <c r="AAM234" s="66" t="str">
        <f t="shared" si="1654"/>
        <v/>
      </c>
      <c r="AAN234" s="66" t="str">
        <f t="shared" si="1655"/>
        <v/>
      </c>
      <c r="AAO234" s="66" t="str">
        <f t="shared" si="1656"/>
        <v/>
      </c>
      <c r="AAP234" s="66" t="str">
        <f t="shared" si="1657"/>
        <v/>
      </c>
      <c r="AAQ234" s="66" t="str">
        <f t="shared" si="1658"/>
        <v/>
      </c>
      <c r="AAR234" s="66" t="str">
        <f t="shared" si="1659"/>
        <v/>
      </c>
      <c r="AAS234" s="66" t="str">
        <f t="shared" si="1660"/>
        <v/>
      </c>
      <c r="AAT234" s="66" t="str">
        <f t="shared" si="1661"/>
        <v/>
      </c>
      <c r="AAU234" s="66" t="str">
        <f t="shared" si="1662"/>
        <v/>
      </c>
      <c r="AAV234" s="66" t="str">
        <f t="shared" si="1663"/>
        <v/>
      </c>
      <c r="AAW234" s="66" t="str">
        <f t="shared" si="1664"/>
        <v/>
      </c>
      <c r="AAX234" s="66" t="str">
        <f t="shared" si="1665"/>
        <v/>
      </c>
      <c r="AAY234" s="66" t="str">
        <f t="shared" si="1666"/>
        <v/>
      </c>
      <c r="AAZ234" s="66" t="str">
        <f t="shared" si="1667"/>
        <v/>
      </c>
      <c r="ABA234" s="66" t="str">
        <f t="shared" si="1668"/>
        <v/>
      </c>
      <c r="ABB234" s="66" t="str">
        <f t="shared" si="1669"/>
        <v/>
      </c>
      <c r="ABC234" s="66" t="str">
        <f t="shared" si="1670"/>
        <v/>
      </c>
      <c r="ABD234" s="66" t="str">
        <f t="shared" si="1671"/>
        <v/>
      </c>
      <c r="ABE234" s="66" t="str">
        <f t="shared" si="1672"/>
        <v/>
      </c>
      <c r="ABF234" s="66" t="str">
        <f t="shared" si="1673"/>
        <v/>
      </c>
      <c r="ABG234" s="66" t="str">
        <f t="shared" si="1674"/>
        <v/>
      </c>
      <c r="ABH234" s="66" t="str">
        <f t="shared" si="1675"/>
        <v/>
      </c>
      <c r="ABI234" s="66" t="str">
        <f t="shared" si="1676"/>
        <v/>
      </c>
      <c r="ABJ234" s="66" t="str">
        <f t="shared" si="1677"/>
        <v/>
      </c>
      <c r="ABK234" s="66" t="str">
        <f t="shared" si="1678"/>
        <v/>
      </c>
      <c r="ABL234" s="66" t="str">
        <f t="shared" si="1679"/>
        <v/>
      </c>
      <c r="ABM234" s="66" t="str">
        <f t="shared" si="1680"/>
        <v/>
      </c>
      <c r="ABN234" s="66" t="str">
        <f t="shared" si="1681"/>
        <v/>
      </c>
      <c r="ABO234" s="66" t="str">
        <f t="shared" si="1682"/>
        <v/>
      </c>
      <c r="ABP234" s="66" t="str">
        <f t="shared" si="1683"/>
        <v/>
      </c>
      <c r="ABQ234" s="66" t="str">
        <f t="shared" si="1684"/>
        <v/>
      </c>
      <c r="ABR234" s="66" t="str">
        <f t="shared" si="1685"/>
        <v/>
      </c>
      <c r="ABS234" s="66" t="str">
        <f t="shared" si="1686"/>
        <v/>
      </c>
      <c r="ABT234" s="66" t="str">
        <f t="shared" si="1687"/>
        <v/>
      </c>
      <c r="ABU234" s="66" t="str">
        <f t="shared" si="1688"/>
        <v/>
      </c>
      <c r="ABV234" s="66" t="str">
        <f t="shared" si="1689"/>
        <v/>
      </c>
      <c r="ABW234" s="66" t="str">
        <f t="shared" si="1690"/>
        <v/>
      </c>
      <c r="ABX234" s="66" t="str">
        <f t="shared" si="1691"/>
        <v/>
      </c>
      <c r="ABY234" s="66" t="str">
        <f t="shared" si="1692"/>
        <v/>
      </c>
      <c r="ABZ234" s="66" t="str">
        <f t="shared" si="1693"/>
        <v/>
      </c>
      <c r="ACA234" s="66" t="str">
        <f t="shared" si="1694"/>
        <v/>
      </c>
      <c r="ACB234" s="66" t="str">
        <f t="shared" si="1695"/>
        <v/>
      </c>
      <c r="ACC234" s="66" t="str">
        <f t="shared" si="1696"/>
        <v/>
      </c>
      <c r="ACD234" s="66" t="str">
        <f t="shared" si="1697"/>
        <v/>
      </c>
      <c r="ACE234" s="66" t="str">
        <f t="shared" si="1698"/>
        <v/>
      </c>
      <c r="ACF234" s="66" t="str">
        <f t="shared" si="1699"/>
        <v/>
      </c>
      <c r="ACG234" s="66" t="str">
        <f t="shared" si="1700"/>
        <v/>
      </c>
      <c r="ACH234" s="66" t="str">
        <f t="shared" si="1701"/>
        <v/>
      </c>
      <c r="ACI234" s="66" t="str">
        <f t="shared" si="1702"/>
        <v/>
      </c>
      <c r="ACJ234" s="66" t="str">
        <f t="shared" si="1703"/>
        <v/>
      </c>
      <c r="ACK234" s="66" t="str">
        <f t="shared" si="1704"/>
        <v/>
      </c>
      <c r="ACL234" s="66" t="str">
        <f t="shared" si="1705"/>
        <v/>
      </c>
      <c r="ACM234" s="66" t="str">
        <f t="shared" ref="ACM234:ACN234" si="1748">IF(AND(ACS$3="Unit", ACL234=""), "", IF(AND(ACS$3="Unit", ACL234="-"),"", IF(ACS$3="Unit", "kg/GJ delivered", IF(AND(NY234&lt;&gt;"", NY234&lt;&gt;"-", NX234="-"),"", IF($H234="","", IF(NX234="nd", "",IF(NX234="&lt;n.a.&gt;", "", IF(NY234="#/MJ", "", IF(NY234="kg/GJ delivered",NX234,IF(NY234="g/MJ delivered",NX234,IF(NY234="kg/MJ delivered",NX234*1000,IF(NY234="mg/MJ delivered",NX234/1000,IF(NY234="g/kg",((NX234)*(1/$I234)*(1/$H234)),IF(NY234="mg/kg",((NX234/1000)*(1/$I234)*(1/$H234)),IF(NY234="mg/MJ delivered",NX234/1000,IF(NY234="-","","Error"))))))))))))))))</f>
        <v/>
      </c>
      <c r="ACN234" s="66" t="str">
        <f t="shared" si="1748"/>
        <v/>
      </c>
      <c r="ACO234" s="66" t="str">
        <f t="shared" si="1707"/>
        <v/>
      </c>
      <c r="ACP234" s="66" t="str">
        <f t="shared" si="1708"/>
        <v/>
      </c>
      <c r="ACQ234" s="66" t="str">
        <f t="shared" si="1709"/>
        <v/>
      </c>
      <c r="ACR234" s="66" t="str">
        <f t="shared" si="1710"/>
        <v/>
      </c>
      <c r="ACS234" s="66" t="str">
        <f t="shared" si="1711"/>
        <v/>
      </c>
      <c r="ACT234" s="66" t="str">
        <f t="shared" si="1712"/>
        <v/>
      </c>
    </row>
    <row r="235" spans="2:774" ht="15.75" customHeight="1" x14ac:dyDescent="0.25">
      <c r="B235" s="66">
        <v>380</v>
      </c>
      <c r="C235" s="66" t="s">
        <v>1259</v>
      </c>
      <c r="D235" s="66" t="s">
        <v>1195</v>
      </c>
      <c r="E235" s="156" t="s">
        <v>1666</v>
      </c>
      <c r="F235" s="66" t="s">
        <v>1380</v>
      </c>
      <c r="G235" s="157" t="s">
        <v>492</v>
      </c>
      <c r="H235" s="126">
        <v>0.27229999999999999</v>
      </c>
      <c r="I235" s="130">
        <f>'Heating Values'!$D$19</f>
        <v>13.852</v>
      </c>
      <c r="J235" s="66" t="str">
        <f t="shared" si="1320"/>
        <v>Coal Briquette, Improved, CN</v>
      </c>
      <c r="K235" s="66" t="s">
        <v>1588</v>
      </c>
      <c r="L235" s="161"/>
      <c r="M235" s="161"/>
      <c r="N235" s="161"/>
      <c r="O235" s="66" t="s">
        <v>1188</v>
      </c>
      <c r="P235" s="66" t="str">
        <f t="shared" si="1327"/>
        <v>CN</v>
      </c>
      <c r="Q235" s="66" t="s">
        <v>87</v>
      </c>
      <c r="R235" s="162">
        <v>18</v>
      </c>
      <c r="S235" s="158" t="s">
        <v>523</v>
      </c>
      <c r="T235" s="158" t="s">
        <v>128</v>
      </c>
      <c r="U235" s="158" t="s">
        <v>128</v>
      </c>
      <c r="V235" s="158" t="s">
        <v>128</v>
      </c>
      <c r="W235" s="158" t="s">
        <v>128</v>
      </c>
      <c r="X235" s="158" t="s">
        <v>128</v>
      </c>
      <c r="Y235" s="158" t="s">
        <v>128</v>
      </c>
      <c r="Z235" s="158" t="s">
        <v>128</v>
      </c>
      <c r="AA235" s="158" t="s">
        <v>128</v>
      </c>
      <c r="AB235" s="158" t="s">
        <v>128</v>
      </c>
      <c r="AC235" s="158" t="s">
        <v>128</v>
      </c>
      <c r="AD235" s="158" t="s">
        <v>128</v>
      </c>
      <c r="AE235" s="158" t="s">
        <v>128</v>
      </c>
      <c r="AF235" s="158" t="s">
        <v>128</v>
      </c>
      <c r="AG235" s="158" t="s">
        <v>128</v>
      </c>
      <c r="AH235" s="158" t="s">
        <v>128</v>
      </c>
      <c r="AI235" s="158" t="s">
        <v>128</v>
      </c>
      <c r="AJ235" s="158" t="s">
        <v>128</v>
      </c>
      <c r="AK235" s="158" t="s">
        <v>128</v>
      </c>
      <c r="AL235" s="158" t="s">
        <v>128</v>
      </c>
      <c r="AM235" s="158" t="s">
        <v>128</v>
      </c>
      <c r="AN235" s="158" t="s">
        <v>128</v>
      </c>
      <c r="AO235" s="158" t="s">
        <v>128</v>
      </c>
      <c r="AP235" s="158" t="s">
        <v>128</v>
      </c>
      <c r="AQ235" s="158" t="s">
        <v>128</v>
      </c>
      <c r="AR235" s="158" t="s">
        <v>128</v>
      </c>
      <c r="AS235" s="158" t="s">
        <v>128</v>
      </c>
      <c r="AT235" s="158" t="s">
        <v>128</v>
      </c>
      <c r="AU235" s="158" t="s">
        <v>128</v>
      </c>
      <c r="AV235" s="158" t="s">
        <v>128</v>
      </c>
      <c r="AW235" s="158" t="s">
        <v>128</v>
      </c>
      <c r="AX235" s="158" t="s">
        <v>128</v>
      </c>
      <c r="AY235" s="158" t="s">
        <v>128</v>
      </c>
      <c r="AZ235" s="158" t="s">
        <v>128</v>
      </c>
      <c r="BA235" s="158" t="s">
        <v>128</v>
      </c>
      <c r="BB235" s="158" t="s">
        <v>128</v>
      </c>
      <c r="BC235" s="158" t="s">
        <v>128</v>
      </c>
      <c r="BD235" s="158" t="s">
        <v>128</v>
      </c>
      <c r="BE235" s="158" t="s">
        <v>128</v>
      </c>
      <c r="BF235" s="158" t="s">
        <v>128</v>
      </c>
      <c r="BG235" s="158" t="s">
        <v>128</v>
      </c>
      <c r="BH235" s="158" t="s">
        <v>128</v>
      </c>
      <c r="BI235" s="158" t="s">
        <v>128</v>
      </c>
      <c r="BJ235" s="158" t="s">
        <v>128</v>
      </c>
      <c r="BK235" s="158" t="s">
        <v>128</v>
      </c>
      <c r="BL235" s="158" t="s">
        <v>128</v>
      </c>
      <c r="BM235" s="158" t="s">
        <v>128</v>
      </c>
      <c r="BN235" s="158" t="s">
        <v>128</v>
      </c>
      <c r="BO235" s="158" t="s">
        <v>128</v>
      </c>
      <c r="BP235" s="158" t="s">
        <v>128</v>
      </c>
      <c r="BQ235" s="158" t="s">
        <v>128</v>
      </c>
      <c r="BR235" s="158" t="s">
        <v>128</v>
      </c>
      <c r="BS235" s="158" t="s">
        <v>128</v>
      </c>
      <c r="BT235" s="158" t="s">
        <v>128</v>
      </c>
      <c r="BU235" s="158" t="s">
        <v>128</v>
      </c>
      <c r="BV235" s="158" t="s">
        <v>128</v>
      </c>
      <c r="BW235" s="158" t="s">
        <v>128</v>
      </c>
      <c r="BX235" s="158" t="s">
        <v>128</v>
      </c>
      <c r="BY235" s="158" t="s">
        <v>128</v>
      </c>
      <c r="BZ235" s="158" t="s">
        <v>128</v>
      </c>
      <c r="CA235" s="158" t="s">
        <v>128</v>
      </c>
      <c r="CB235" s="158" t="s">
        <v>128</v>
      </c>
      <c r="CC235" s="158" t="s">
        <v>128</v>
      </c>
      <c r="CD235" s="158" t="s">
        <v>128</v>
      </c>
      <c r="CE235" s="158" t="s">
        <v>128</v>
      </c>
      <c r="CF235" s="158" t="s">
        <v>128</v>
      </c>
      <c r="CG235" s="158" t="s">
        <v>128</v>
      </c>
      <c r="CH235" s="158" t="s">
        <v>128</v>
      </c>
      <c r="CI235" s="158" t="s">
        <v>128</v>
      </c>
      <c r="CJ235" s="158" t="s">
        <v>128</v>
      </c>
      <c r="CK235" s="158" t="s">
        <v>128</v>
      </c>
      <c r="CL235" s="158" t="s">
        <v>128</v>
      </c>
      <c r="CM235" s="158" t="s">
        <v>128</v>
      </c>
      <c r="CN235" s="158" t="s">
        <v>128</v>
      </c>
      <c r="CO235" s="158" t="s">
        <v>128</v>
      </c>
      <c r="CP235" s="158" t="s">
        <v>128</v>
      </c>
      <c r="CQ235" s="158" t="s">
        <v>128</v>
      </c>
      <c r="CR235" s="158" t="s">
        <v>128</v>
      </c>
      <c r="CS235" s="158" t="s">
        <v>128</v>
      </c>
      <c r="CT235" s="158" t="s">
        <v>128</v>
      </c>
      <c r="CU235" s="158" t="s">
        <v>128</v>
      </c>
      <c r="CV235" s="158" t="s">
        <v>128</v>
      </c>
      <c r="CW235" s="158" t="s">
        <v>128</v>
      </c>
      <c r="CX235" s="158" t="s">
        <v>128</v>
      </c>
      <c r="CY235" s="158" t="s">
        <v>128</v>
      </c>
      <c r="CZ235" s="158" t="s">
        <v>128</v>
      </c>
      <c r="DA235" s="158" t="s">
        <v>128</v>
      </c>
      <c r="DB235" s="158" t="s">
        <v>128</v>
      </c>
      <c r="DC235" s="158" t="s">
        <v>128</v>
      </c>
      <c r="DD235" s="158" t="s">
        <v>128</v>
      </c>
      <c r="DE235" s="158" t="s">
        <v>128</v>
      </c>
      <c r="DF235" s="158" t="s">
        <v>128</v>
      </c>
      <c r="DG235" s="158" t="s">
        <v>128</v>
      </c>
      <c r="DH235" s="158" t="s">
        <v>128</v>
      </c>
      <c r="DI235" s="158" t="s">
        <v>128</v>
      </c>
      <c r="DJ235" s="158" t="s">
        <v>128</v>
      </c>
      <c r="DK235" s="158" t="s">
        <v>128</v>
      </c>
      <c r="DL235" s="158" t="s">
        <v>128</v>
      </c>
      <c r="DM235" s="158" t="s">
        <v>128</v>
      </c>
      <c r="DN235" s="158" t="s">
        <v>128</v>
      </c>
      <c r="DO235" s="158" t="s">
        <v>128</v>
      </c>
      <c r="DP235" s="158" t="s">
        <v>128</v>
      </c>
      <c r="DQ235" s="158" t="s">
        <v>128</v>
      </c>
      <c r="DR235" s="158" t="s">
        <v>128</v>
      </c>
      <c r="DS235" s="158" t="s">
        <v>128</v>
      </c>
      <c r="DT235" s="158" t="s">
        <v>128</v>
      </c>
      <c r="DU235" s="158" t="s">
        <v>128</v>
      </c>
      <c r="DV235" s="158" t="s">
        <v>128</v>
      </c>
      <c r="DW235" s="158" t="s">
        <v>128</v>
      </c>
      <c r="DX235" s="158" t="s">
        <v>128</v>
      </c>
      <c r="DY235" s="158" t="s">
        <v>128</v>
      </c>
      <c r="DZ235" s="158" t="s">
        <v>128</v>
      </c>
      <c r="EA235" s="158" t="s">
        <v>128</v>
      </c>
      <c r="EB235" s="158" t="s">
        <v>128</v>
      </c>
      <c r="EC235" s="158" t="s">
        <v>128</v>
      </c>
      <c r="ED235" s="158" t="s">
        <v>128</v>
      </c>
      <c r="EE235" s="158" t="s">
        <v>128</v>
      </c>
      <c r="EF235" s="158" t="s">
        <v>128</v>
      </c>
      <c r="EG235" s="158" t="s">
        <v>128</v>
      </c>
      <c r="EH235" s="158" t="s">
        <v>128</v>
      </c>
      <c r="EI235" s="158" t="s">
        <v>128</v>
      </c>
      <c r="EJ235" s="158" t="s">
        <v>128</v>
      </c>
      <c r="EK235" s="158" t="s">
        <v>128</v>
      </c>
      <c r="EL235" s="158" t="s">
        <v>128</v>
      </c>
      <c r="EM235" s="158" t="s">
        <v>128</v>
      </c>
      <c r="EN235" s="158" t="s">
        <v>128</v>
      </c>
      <c r="EO235" s="158" t="s">
        <v>128</v>
      </c>
      <c r="EP235" s="158" t="s">
        <v>128</v>
      </c>
      <c r="EQ235" s="158" t="s">
        <v>128</v>
      </c>
      <c r="ER235" s="158" t="s">
        <v>128</v>
      </c>
      <c r="ES235" s="158" t="s">
        <v>128</v>
      </c>
      <c r="ET235" s="158" t="s">
        <v>128</v>
      </c>
      <c r="EU235" s="158" t="s">
        <v>128</v>
      </c>
      <c r="EV235" s="158" t="s">
        <v>128</v>
      </c>
      <c r="EW235" s="158" t="s">
        <v>128</v>
      </c>
      <c r="EX235" s="158" t="s">
        <v>128</v>
      </c>
      <c r="EY235" s="158" t="s">
        <v>128</v>
      </c>
      <c r="EZ235" s="158" t="s">
        <v>128</v>
      </c>
      <c r="FA235" s="158" t="s">
        <v>128</v>
      </c>
      <c r="FB235" s="158" t="s">
        <v>128</v>
      </c>
      <c r="FC235" s="158" t="s">
        <v>128</v>
      </c>
      <c r="FD235" s="158" t="s">
        <v>128</v>
      </c>
      <c r="FE235" s="158" t="s">
        <v>128</v>
      </c>
      <c r="FF235" s="158" t="s">
        <v>128</v>
      </c>
      <c r="FG235" s="158" t="s">
        <v>128</v>
      </c>
      <c r="FH235" s="158" t="s">
        <v>128</v>
      </c>
      <c r="FI235" s="158" t="s">
        <v>128</v>
      </c>
      <c r="FJ235" s="158" t="s">
        <v>128</v>
      </c>
      <c r="FK235" s="158" t="s">
        <v>128</v>
      </c>
      <c r="FL235" s="158" t="s">
        <v>128</v>
      </c>
      <c r="FM235" s="158" t="s">
        <v>128</v>
      </c>
      <c r="FN235" s="158" t="s">
        <v>128</v>
      </c>
      <c r="FO235" s="158" t="s">
        <v>128</v>
      </c>
      <c r="FP235" s="158" t="s">
        <v>128</v>
      </c>
      <c r="FQ235" s="158" t="s">
        <v>128</v>
      </c>
      <c r="FR235" s="158" t="s">
        <v>128</v>
      </c>
      <c r="FS235" s="158" t="s">
        <v>128</v>
      </c>
      <c r="FT235" s="158" t="s">
        <v>128</v>
      </c>
      <c r="FU235" s="158" t="s">
        <v>128</v>
      </c>
      <c r="FV235" s="158" t="s">
        <v>128</v>
      </c>
      <c r="FW235" s="158" t="s">
        <v>128</v>
      </c>
      <c r="FX235" s="158" t="s">
        <v>128</v>
      </c>
      <c r="FY235" s="158" t="s">
        <v>128</v>
      </c>
      <c r="FZ235" s="158" t="s">
        <v>128</v>
      </c>
      <c r="GA235" s="158" t="s">
        <v>128</v>
      </c>
      <c r="GB235" s="158" t="s">
        <v>128</v>
      </c>
      <c r="GC235" s="158" t="s">
        <v>128</v>
      </c>
      <c r="GD235" s="158" t="s">
        <v>128</v>
      </c>
      <c r="GE235" s="158" t="s">
        <v>128</v>
      </c>
      <c r="GF235" s="158" t="s">
        <v>128</v>
      </c>
      <c r="GG235" s="158" t="s">
        <v>128</v>
      </c>
      <c r="GH235" s="158" t="s">
        <v>128</v>
      </c>
      <c r="GI235" s="158" t="s">
        <v>128</v>
      </c>
      <c r="GJ235" s="158" t="s">
        <v>128</v>
      </c>
      <c r="GK235" s="158" t="s">
        <v>128</v>
      </c>
      <c r="GL235" s="158" t="s">
        <v>128</v>
      </c>
      <c r="GM235" s="158" t="s">
        <v>128</v>
      </c>
      <c r="GN235" s="158" t="s">
        <v>128</v>
      </c>
      <c r="GO235" s="158" t="s">
        <v>128</v>
      </c>
      <c r="GP235" s="158" t="s">
        <v>128</v>
      </c>
      <c r="GQ235" s="158" t="s">
        <v>128</v>
      </c>
      <c r="GR235" s="158" t="s">
        <v>128</v>
      </c>
      <c r="GS235" s="158" t="s">
        <v>128</v>
      </c>
      <c r="GT235" s="158" t="s">
        <v>128</v>
      </c>
      <c r="GU235" s="158" t="s">
        <v>128</v>
      </c>
      <c r="GV235" s="158" t="s">
        <v>128</v>
      </c>
      <c r="GW235" s="158" t="s">
        <v>128</v>
      </c>
      <c r="GX235" s="158" t="s">
        <v>128</v>
      </c>
      <c r="GY235" s="158" t="s">
        <v>128</v>
      </c>
      <c r="GZ235" s="158" t="s">
        <v>128</v>
      </c>
      <c r="HA235" s="158" t="s">
        <v>128</v>
      </c>
      <c r="HB235" s="158" t="s">
        <v>128</v>
      </c>
      <c r="HC235" s="158" t="s">
        <v>128</v>
      </c>
      <c r="HD235" s="158" t="s">
        <v>128</v>
      </c>
      <c r="HE235" s="158" t="s">
        <v>128</v>
      </c>
      <c r="HF235" s="158" t="s">
        <v>128</v>
      </c>
      <c r="HG235" s="158" t="s">
        <v>128</v>
      </c>
      <c r="HH235" s="158" t="s">
        <v>128</v>
      </c>
      <c r="HI235" s="158" t="s">
        <v>128</v>
      </c>
      <c r="HJ235" s="158" t="s">
        <v>128</v>
      </c>
      <c r="HK235" s="158" t="s">
        <v>128</v>
      </c>
      <c r="HL235" s="158" t="s">
        <v>128</v>
      </c>
      <c r="HM235" s="158" t="s">
        <v>128</v>
      </c>
      <c r="HN235" s="158" t="s">
        <v>128</v>
      </c>
      <c r="HO235" s="158" t="s">
        <v>128</v>
      </c>
      <c r="HP235" s="158" t="s">
        <v>128</v>
      </c>
      <c r="HQ235" s="158" t="s">
        <v>128</v>
      </c>
      <c r="HR235" s="158" t="s">
        <v>128</v>
      </c>
      <c r="HS235" s="158" t="s">
        <v>128</v>
      </c>
      <c r="HT235" s="158" t="s">
        <v>128</v>
      </c>
      <c r="HU235" s="158" t="s">
        <v>128</v>
      </c>
      <c r="HV235" s="158" t="s">
        <v>128</v>
      </c>
      <c r="HW235" s="158" t="s">
        <v>128</v>
      </c>
      <c r="HX235" s="158" t="s">
        <v>128</v>
      </c>
      <c r="HY235" s="158" t="s">
        <v>128</v>
      </c>
      <c r="HZ235" s="158" t="s">
        <v>128</v>
      </c>
      <c r="IA235" s="158" t="s">
        <v>128</v>
      </c>
      <c r="IB235" s="158" t="s">
        <v>128</v>
      </c>
      <c r="IC235" s="158" t="s">
        <v>128</v>
      </c>
      <c r="ID235" s="158" t="s">
        <v>128</v>
      </c>
      <c r="IE235" s="158" t="s">
        <v>128</v>
      </c>
      <c r="IF235" s="158" t="s">
        <v>128</v>
      </c>
      <c r="IG235" s="158" t="s">
        <v>128</v>
      </c>
      <c r="IH235" s="158" t="s">
        <v>128</v>
      </c>
      <c r="II235" s="158" t="s">
        <v>128</v>
      </c>
      <c r="IJ235" s="158" t="s">
        <v>128</v>
      </c>
      <c r="IK235" s="158" t="s">
        <v>128</v>
      </c>
      <c r="IL235" s="158" t="s">
        <v>128</v>
      </c>
      <c r="IM235" s="158" t="s">
        <v>128</v>
      </c>
      <c r="IN235" s="158" t="s">
        <v>128</v>
      </c>
      <c r="IO235" s="158" t="s">
        <v>128</v>
      </c>
      <c r="IP235" s="158" t="s">
        <v>128</v>
      </c>
      <c r="IQ235" s="158" t="s">
        <v>128</v>
      </c>
      <c r="IR235" s="158" t="s">
        <v>128</v>
      </c>
      <c r="IS235" s="158" t="s">
        <v>128</v>
      </c>
      <c r="IT235" s="158" t="s">
        <v>128</v>
      </c>
      <c r="IU235" s="158" t="s">
        <v>128</v>
      </c>
      <c r="IV235" s="158" t="s">
        <v>128</v>
      </c>
      <c r="IW235" s="158" t="s">
        <v>128</v>
      </c>
      <c r="IX235" s="158" t="s">
        <v>128</v>
      </c>
      <c r="IY235" s="158" t="s">
        <v>128</v>
      </c>
      <c r="IZ235" s="158" t="s">
        <v>128</v>
      </c>
      <c r="JA235" s="158" t="s">
        <v>128</v>
      </c>
      <c r="JB235" s="158" t="s">
        <v>128</v>
      </c>
      <c r="JC235" s="158" t="s">
        <v>128</v>
      </c>
      <c r="JD235" s="158" t="s">
        <v>128</v>
      </c>
      <c r="JE235" s="158" t="s">
        <v>128</v>
      </c>
      <c r="JF235" s="158" t="s">
        <v>128</v>
      </c>
      <c r="JG235" s="158" t="s">
        <v>128</v>
      </c>
      <c r="JH235" s="158" t="s">
        <v>128</v>
      </c>
      <c r="JI235" s="158" t="s">
        <v>128</v>
      </c>
      <c r="JJ235" s="158" t="s">
        <v>128</v>
      </c>
      <c r="JK235" s="158" t="s">
        <v>128</v>
      </c>
      <c r="JL235" s="158" t="s">
        <v>128</v>
      </c>
      <c r="JM235" s="158" t="s">
        <v>128</v>
      </c>
      <c r="JN235" s="158" t="s">
        <v>128</v>
      </c>
      <c r="JO235" s="158" t="s">
        <v>128</v>
      </c>
      <c r="JP235" s="158" t="s">
        <v>128</v>
      </c>
      <c r="JQ235" s="158" t="s">
        <v>128</v>
      </c>
      <c r="JR235" s="158" t="s">
        <v>128</v>
      </c>
      <c r="JS235" s="158" t="s">
        <v>128</v>
      </c>
      <c r="JT235" s="158" t="s">
        <v>128</v>
      </c>
      <c r="JU235" s="158" t="s">
        <v>128</v>
      </c>
      <c r="JV235" s="158" t="s">
        <v>128</v>
      </c>
      <c r="JW235" s="158" t="s">
        <v>128</v>
      </c>
      <c r="JX235" s="158" t="s">
        <v>128</v>
      </c>
      <c r="JY235" s="158" t="s">
        <v>128</v>
      </c>
      <c r="JZ235" s="158" t="s">
        <v>128</v>
      </c>
      <c r="KA235" s="158" t="s">
        <v>128</v>
      </c>
      <c r="KB235" s="158" t="s">
        <v>128</v>
      </c>
      <c r="KC235" s="158" t="s">
        <v>128</v>
      </c>
      <c r="KD235" s="158" t="s">
        <v>128</v>
      </c>
      <c r="KE235" s="158" t="s">
        <v>128</v>
      </c>
      <c r="KF235" s="158" t="s">
        <v>128</v>
      </c>
      <c r="KG235" s="158" t="s">
        <v>128</v>
      </c>
      <c r="KH235" s="158" t="s">
        <v>128</v>
      </c>
      <c r="KI235" s="158" t="s">
        <v>128</v>
      </c>
      <c r="KJ235" s="158" t="s">
        <v>128</v>
      </c>
      <c r="KK235" s="158" t="s">
        <v>128</v>
      </c>
      <c r="KL235" s="158" t="s">
        <v>128</v>
      </c>
      <c r="KM235" s="158" t="s">
        <v>128</v>
      </c>
      <c r="KN235" s="158" t="s">
        <v>128</v>
      </c>
      <c r="KO235" s="158" t="s">
        <v>128</v>
      </c>
      <c r="KP235" s="158" t="s">
        <v>128</v>
      </c>
      <c r="KQ235" s="158" t="s">
        <v>128</v>
      </c>
      <c r="KR235" s="158" t="s">
        <v>128</v>
      </c>
      <c r="KS235" s="158" t="s">
        <v>128</v>
      </c>
      <c r="KT235" s="158" t="s">
        <v>128</v>
      </c>
      <c r="KU235" s="158" t="s">
        <v>128</v>
      </c>
      <c r="KV235" s="158" t="s">
        <v>128</v>
      </c>
      <c r="KW235" s="158" t="s">
        <v>128</v>
      </c>
      <c r="KX235" s="158" t="s">
        <v>128</v>
      </c>
      <c r="KY235" s="158" t="s">
        <v>128</v>
      </c>
      <c r="KZ235" s="158" t="s">
        <v>128</v>
      </c>
      <c r="LA235" s="158" t="s">
        <v>128</v>
      </c>
      <c r="LB235" s="158" t="s">
        <v>128</v>
      </c>
      <c r="LC235" s="158" t="s">
        <v>128</v>
      </c>
      <c r="LD235" s="158" t="s">
        <v>128</v>
      </c>
      <c r="LE235" s="158" t="s">
        <v>128</v>
      </c>
      <c r="LF235" s="158" t="s">
        <v>128</v>
      </c>
      <c r="LG235" s="158" t="s">
        <v>128</v>
      </c>
      <c r="LH235" s="158" t="s">
        <v>128</v>
      </c>
      <c r="LI235" s="158" t="s">
        <v>128</v>
      </c>
      <c r="LJ235" s="158" t="s">
        <v>128</v>
      </c>
      <c r="LK235" s="158" t="s">
        <v>128</v>
      </c>
      <c r="LL235" s="158" t="s">
        <v>128</v>
      </c>
      <c r="LM235" s="158" t="s">
        <v>128</v>
      </c>
      <c r="LN235" s="158" t="s">
        <v>128</v>
      </c>
      <c r="LO235" s="158" t="s">
        <v>128</v>
      </c>
      <c r="LP235" s="158" t="s">
        <v>128</v>
      </c>
      <c r="LQ235" s="158" t="s">
        <v>128</v>
      </c>
      <c r="LR235" s="158" t="s">
        <v>128</v>
      </c>
      <c r="LS235" s="158" t="s">
        <v>128</v>
      </c>
      <c r="LT235" s="158" t="s">
        <v>128</v>
      </c>
      <c r="LU235" s="158" t="s">
        <v>128</v>
      </c>
      <c r="LV235" s="158" t="s">
        <v>128</v>
      </c>
      <c r="LW235" s="158" t="s">
        <v>128</v>
      </c>
      <c r="LX235" s="158" t="s">
        <v>128</v>
      </c>
      <c r="LY235" s="158" t="s">
        <v>128</v>
      </c>
      <c r="LZ235" s="158" t="s">
        <v>128</v>
      </c>
      <c r="MA235" s="158" t="s">
        <v>128</v>
      </c>
      <c r="MB235" s="158" t="s">
        <v>128</v>
      </c>
      <c r="MC235" s="158" t="s">
        <v>128</v>
      </c>
      <c r="MD235" s="158" t="s">
        <v>128</v>
      </c>
      <c r="ME235" s="158" t="s">
        <v>128</v>
      </c>
      <c r="MF235" s="158" t="s">
        <v>128</v>
      </c>
      <c r="MG235" s="158" t="s">
        <v>128</v>
      </c>
      <c r="MH235" s="158" t="s">
        <v>128</v>
      </c>
      <c r="MI235" s="158" t="s">
        <v>128</v>
      </c>
      <c r="MJ235" s="158" t="s">
        <v>128</v>
      </c>
      <c r="MK235" s="158" t="s">
        <v>128</v>
      </c>
      <c r="ML235" s="158" t="s">
        <v>128</v>
      </c>
      <c r="MM235" s="158" t="s">
        <v>128</v>
      </c>
      <c r="MN235" s="158" t="s">
        <v>128</v>
      </c>
      <c r="MO235" s="158" t="s">
        <v>128</v>
      </c>
      <c r="MP235" s="158" t="s">
        <v>128</v>
      </c>
      <c r="MQ235" s="158" t="s">
        <v>128</v>
      </c>
      <c r="MR235" s="158" t="s">
        <v>128</v>
      </c>
      <c r="MS235" s="158" t="s">
        <v>128</v>
      </c>
      <c r="MT235" s="158" t="s">
        <v>128</v>
      </c>
      <c r="MU235" s="158" t="s">
        <v>128</v>
      </c>
      <c r="MV235" s="158" t="s">
        <v>128</v>
      </c>
      <c r="MW235" s="158" t="s">
        <v>128</v>
      </c>
      <c r="MX235" s="158" t="s">
        <v>128</v>
      </c>
      <c r="MY235" s="158" t="s">
        <v>128</v>
      </c>
      <c r="MZ235" s="158" t="s">
        <v>128</v>
      </c>
      <c r="NA235" s="158" t="s">
        <v>128</v>
      </c>
      <c r="NB235" s="158" t="s">
        <v>128</v>
      </c>
      <c r="NC235" s="158" t="s">
        <v>128</v>
      </c>
      <c r="ND235" s="158" t="s">
        <v>128</v>
      </c>
      <c r="NE235" s="158" t="s">
        <v>128</v>
      </c>
      <c r="NF235" s="158" t="s">
        <v>128</v>
      </c>
      <c r="NG235" s="158" t="s">
        <v>128</v>
      </c>
      <c r="NH235" s="158" t="s">
        <v>128</v>
      </c>
      <c r="NI235" s="158" t="s">
        <v>128</v>
      </c>
      <c r="NJ235" s="158" t="s">
        <v>128</v>
      </c>
      <c r="NK235" s="158" t="s">
        <v>128</v>
      </c>
      <c r="NL235" s="158" t="s">
        <v>128</v>
      </c>
      <c r="NM235" s="158" t="s">
        <v>128</v>
      </c>
      <c r="NN235" s="158" t="s">
        <v>128</v>
      </c>
      <c r="NO235" s="158" t="s">
        <v>128</v>
      </c>
      <c r="NP235" s="158" t="s">
        <v>128</v>
      </c>
      <c r="NQ235" s="158" t="s">
        <v>128</v>
      </c>
      <c r="NR235" s="158" t="s">
        <v>128</v>
      </c>
      <c r="NS235" s="158" t="s">
        <v>128</v>
      </c>
      <c r="NT235" s="158" t="s">
        <v>128</v>
      </c>
      <c r="NU235" s="158" t="s">
        <v>128</v>
      </c>
      <c r="NV235" s="158" t="s">
        <v>128</v>
      </c>
      <c r="NW235" s="158" t="s">
        <v>128</v>
      </c>
      <c r="NX235" s="158" t="s">
        <v>128</v>
      </c>
      <c r="NY235" s="158" t="s">
        <v>128</v>
      </c>
      <c r="NZ235" s="158" t="s">
        <v>128</v>
      </c>
      <c r="OA235" s="158" t="s">
        <v>128</v>
      </c>
      <c r="OB235" s="158" t="s">
        <v>128</v>
      </c>
      <c r="OC235" s="158" t="s">
        <v>128</v>
      </c>
      <c r="OD235" s="158" t="s">
        <v>128</v>
      </c>
      <c r="OE235" s="170" t="s">
        <v>128</v>
      </c>
      <c r="OF235" s="181"/>
      <c r="OG235" s="175">
        <f t="shared" si="1336"/>
        <v>4.7721312624546002</v>
      </c>
      <c r="OH235" s="66" t="str">
        <f t="shared" si="1337"/>
        <v>kg/GJ delivered</v>
      </c>
      <c r="OI235" s="66" t="str">
        <f t="shared" si="1338"/>
        <v/>
      </c>
      <c r="OJ235" s="66" t="str">
        <f t="shared" si="1339"/>
        <v/>
      </c>
      <c r="OK235" s="66" t="str">
        <f t="shared" si="1340"/>
        <v/>
      </c>
      <c r="OL235" s="66" t="str">
        <f t="shared" si="1341"/>
        <v/>
      </c>
      <c r="OM235" s="66" t="str">
        <f t="shared" si="1342"/>
        <v/>
      </c>
      <c r="ON235" s="66" t="str">
        <f t="shared" si="1343"/>
        <v/>
      </c>
      <c r="OO235" s="66" t="str">
        <f t="shared" si="1344"/>
        <v/>
      </c>
      <c r="OP235" s="66" t="str">
        <f t="shared" si="1345"/>
        <v/>
      </c>
      <c r="OQ235" s="66" t="str">
        <f t="shared" si="1346"/>
        <v/>
      </c>
      <c r="OR235" s="66" t="str">
        <f t="shared" si="1347"/>
        <v/>
      </c>
      <c r="OS235" s="66" t="str">
        <f t="shared" si="1348"/>
        <v/>
      </c>
      <c r="OT235" s="66" t="str">
        <f t="shared" si="1349"/>
        <v/>
      </c>
      <c r="OU235" s="66" t="str">
        <f t="shared" si="1350"/>
        <v/>
      </c>
      <c r="OV235" s="66" t="str">
        <f t="shared" si="1351"/>
        <v/>
      </c>
      <c r="OW235" s="66" t="str">
        <f t="shared" si="1352"/>
        <v/>
      </c>
      <c r="OX235" s="66" t="str">
        <f t="shared" si="1353"/>
        <v/>
      </c>
      <c r="OY235" s="66" t="str">
        <f t="shared" si="1354"/>
        <v/>
      </c>
      <c r="OZ235" s="66" t="str">
        <f t="shared" si="1355"/>
        <v/>
      </c>
      <c r="PA235" s="66" t="str">
        <f t="shared" si="1356"/>
        <v/>
      </c>
      <c r="PB235" s="66" t="str">
        <f t="shared" si="1357"/>
        <v/>
      </c>
      <c r="PC235" s="66" t="str">
        <f t="shared" si="1358"/>
        <v/>
      </c>
      <c r="PD235" s="66" t="str">
        <f t="shared" si="1359"/>
        <v/>
      </c>
      <c r="PE235" s="66" t="str">
        <f t="shared" si="1360"/>
        <v/>
      </c>
      <c r="PF235" s="66" t="str">
        <f t="shared" si="1361"/>
        <v/>
      </c>
      <c r="PG235" s="66" t="str">
        <f t="shared" si="1362"/>
        <v/>
      </c>
      <c r="PH235" s="66" t="str">
        <f t="shared" si="1363"/>
        <v/>
      </c>
      <c r="PI235" s="66" t="str">
        <f t="shared" si="1364"/>
        <v/>
      </c>
      <c r="PJ235" s="66" t="str">
        <f t="shared" si="1365"/>
        <v/>
      </c>
      <c r="PK235" s="66" t="str">
        <f t="shared" si="1366"/>
        <v/>
      </c>
      <c r="PL235" s="66" t="str">
        <f t="shared" si="1367"/>
        <v/>
      </c>
      <c r="PM235" s="66" t="str">
        <f t="shared" si="1368"/>
        <v/>
      </c>
      <c r="PN235" s="66" t="str">
        <f t="shared" si="1369"/>
        <v/>
      </c>
      <c r="PO235" s="66" t="str">
        <f t="shared" si="1370"/>
        <v/>
      </c>
      <c r="PP235" s="66" t="str">
        <f t="shared" si="1371"/>
        <v/>
      </c>
      <c r="PQ235" s="66" t="str">
        <f t="shared" si="1372"/>
        <v/>
      </c>
      <c r="PR235" s="66" t="str">
        <f t="shared" si="1373"/>
        <v/>
      </c>
      <c r="PS235" s="66" t="str">
        <f t="shared" si="1374"/>
        <v/>
      </c>
      <c r="PT235" s="66" t="str">
        <f t="shared" si="1375"/>
        <v/>
      </c>
      <c r="PU235" s="66" t="str">
        <f t="shared" si="1376"/>
        <v/>
      </c>
      <c r="PV235" s="66" t="str">
        <f t="shared" si="1377"/>
        <v/>
      </c>
      <c r="PW235" s="66" t="str">
        <f t="shared" si="1378"/>
        <v/>
      </c>
      <c r="PX235" s="66" t="str">
        <f t="shared" si="1379"/>
        <v/>
      </c>
      <c r="PY235" s="66" t="str">
        <f t="shared" si="1380"/>
        <v/>
      </c>
      <c r="PZ235" s="66" t="str">
        <f t="shared" si="1381"/>
        <v/>
      </c>
      <c r="QA235" s="66" t="str">
        <f t="shared" si="1382"/>
        <v/>
      </c>
      <c r="QB235" s="66" t="str">
        <f t="shared" si="1383"/>
        <v/>
      </c>
      <c r="QC235" s="66" t="str">
        <f t="shared" si="1384"/>
        <v/>
      </c>
      <c r="QD235" s="66" t="str">
        <f t="shared" si="1385"/>
        <v/>
      </c>
      <c r="QE235" s="66" t="str">
        <f t="shared" si="1386"/>
        <v/>
      </c>
      <c r="QF235" s="66" t="str">
        <f t="shared" si="1387"/>
        <v/>
      </c>
      <c r="QG235" s="66" t="str">
        <f t="shared" si="1388"/>
        <v/>
      </c>
      <c r="QH235" s="66" t="str">
        <f t="shared" si="1389"/>
        <v/>
      </c>
      <c r="QI235" s="66" t="str">
        <f t="shared" si="1390"/>
        <v/>
      </c>
      <c r="QJ235" s="66" t="str">
        <f t="shared" si="1391"/>
        <v/>
      </c>
      <c r="QK235" s="66" t="str">
        <f t="shared" si="1392"/>
        <v/>
      </c>
      <c r="QL235" s="66" t="str">
        <f t="shared" si="1393"/>
        <v/>
      </c>
      <c r="QM235" s="66" t="str">
        <f t="shared" si="1394"/>
        <v/>
      </c>
      <c r="QN235" s="66" t="str">
        <f t="shared" si="1395"/>
        <v/>
      </c>
      <c r="QO235" s="66" t="str">
        <f t="shared" si="1396"/>
        <v/>
      </c>
      <c r="QP235" s="66" t="str">
        <f t="shared" si="1397"/>
        <v/>
      </c>
      <c r="QQ235" s="66" t="str">
        <f t="shared" si="1398"/>
        <v/>
      </c>
      <c r="QR235" s="66" t="str">
        <f t="shared" si="1399"/>
        <v/>
      </c>
      <c r="QS235" s="66" t="str">
        <f t="shared" si="1400"/>
        <v/>
      </c>
      <c r="QT235" s="66" t="str">
        <f t="shared" si="1401"/>
        <v/>
      </c>
      <c r="QU235" s="66" t="str">
        <f t="shared" si="1402"/>
        <v/>
      </c>
      <c r="QV235" s="66" t="str">
        <f t="shared" si="1403"/>
        <v/>
      </c>
      <c r="QW235" s="66" t="str">
        <f t="shared" si="1404"/>
        <v/>
      </c>
      <c r="QX235" s="66" t="str">
        <f t="shared" si="1405"/>
        <v/>
      </c>
      <c r="QY235" s="66" t="str">
        <f t="shared" si="1406"/>
        <v/>
      </c>
      <c r="QZ235" s="66" t="str">
        <f t="shared" si="1407"/>
        <v/>
      </c>
      <c r="RA235" s="66" t="str">
        <f t="shared" si="1408"/>
        <v/>
      </c>
      <c r="RB235" s="66" t="str">
        <f t="shared" si="1409"/>
        <v/>
      </c>
      <c r="RC235" s="66" t="str">
        <f t="shared" si="1410"/>
        <v/>
      </c>
      <c r="RD235" s="66" t="str">
        <f t="shared" si="1411"/>
        <v/>
      </c>
      <c r="RE235" s="66" t="str">
        <f t="shared" si="1412"/>
        <v/>
      </c>
      <c r="RF235" s="66" t="str">
        <f t="shared" si="1413"/>
        <v/>
      </c>
      <c r="RG235" s="66" t="str">
        <f t="shared" si="1414"/>
        <v/>
      </c>
      <c r="RH235" s="66" t="str">
        <f t="shared" si="1415"/>
        <v/>
      </c>
      <c r="RI235" s="66" t="str">
        <f t="shared" si="1416"/>
        <v/>
      </c>
      <c r="RJ235" s="66" t="str">
        <f t="shared" si="1417"/>
        <v/>
      </c>
      <c r="RK235" s="66" t="str">
        <f t="shared" si="1418"/>
        <v/>
      </c>
      <c r="RL235" s="66" t="str">
        <f t="shared" si="1419"/>
        <v/>
      </c>
      <c r="RM235" s="66" t="str">
        <f t="shared" si="1420"/>
        <v/>
      </c>
      <c r="RN235" s="66" t="str">
        <f t="shared" si="1421"/>
        <v/>
      </c>
      <c r="RO235" s="66" t="str">
        <f t="shared" si="1422"/>
        <v/>
      </c>
      <c r="RP235" s="66" t="str">
        <f t="shared" si="1423"/>
        <v/>
      </c>
      <c r="RQ235" s="66" t="str">
        <f t="shared" si="1424"/>
        <v/>
      </c>
      <c r="RR235" s="66" t="str">
        <f t="shared" si="1425"/>
        <v/>
      </c>
      <c r="RS235" s="66" t="str">
        <f t="shared" si="1426"/>
        <v/>
      </c>
      <c r="RT235" s="66" t="str">
        <f t="shared" si="1427"/>
        <v/>
      </c>
      <c r="RU235" s="66" t="str">
        <f t="shared" si="1428"/>
        <v/>
      </c>
      <c r="RV235" s="66" t="str">
        <f t="shared" si="1429"/>
        <v/>
      </c>
      <c r="RW235" s="66" t="str">
        <f t="shared" si="1430"/>
        <v/>
      </c>
      <c r="RX235" s="66" t="str">
        <f t="shared" si="1431"/>
        <v/>
      </c>
      <c r="RY235" s="66" t="str">
        <f t="shared" si="1432"/>
        <v/>
      </c>
      <c r="RZ235" s="66" t="str">
        <f t="shared" si="1433"/>
        <v/>
      </c>
      <c r="SA235" s="66" t="str">
        <f t="shared" si="1434"/>
        <v/>
      </c>
      <c r="SB235" s="66" t="str">
        <f t="shared" si="1435"/>
        <v/>
      </c>
      <c r="SC235" s="66" t="str">
        <f t="shared" si="1436"/>
        <v/>
      </c>
      <c r="SD235" s="66" t="str">
        <f t="shared" si="1437"/>
        <v/>
      </c>
      <c r="SE235" s="66" t="str">
        <f t="shared" si="1438"/>
        <v/>
      </c>
      <c r="SF235" s="66" t="str">
        <f t="shared" si="1439"/>
        <v/>
      </c>
      <c r="SG235" s="66" t="str">
        <f t="shared" si="1440"/>
        <v/>
      </c>
      <c r="SH235" s="66" t="str">
        <f t="shared" si="1441"/>
        <v/>
      </c>
      <c r="SI235" s="66" t="str">
        <f t="shared" si="1442"/>
        <v/>
      </c>
      <c r="SJ235" s="66" t="str">
        <f t="shared" si="1443"/>
        <v/>
      </c>
      <c r="SK235" s="66" t="str">
        <f t="shared" si="1444"/>
        <v/>
      </c>
      <c r="SL235" s="66" t="str">
        <f t="shared" si="1445"/>
        <v/>
      </c>
      <c r="SM235" s="66" t="str">
        <f t="shared" si="1446"/>
        <v/>
      </c>
      <c r="SN235" s="66" t="str">
        <f t="shared" si="1447"/>
        <v/>
      </c>
      <c r="SO235" s="66" t="str">
        <f t="shared" si="1448"/>
        <v/>
      </c>
      <c r="SP235" s="66" t="str">
        <f t="shared" si="1449"/>
        <v/>
      </c>
      <c r="SQ235" s="66" t="str">
        <f t="shared" si="1450"/>
        <v/>
      </c>
      <c r="SR235" s="66" t="str">
        <f t="shared" si="1451"/>
        <v/>
      </c>
      <c r="SS235" s="66" t="str">
        <f t="shared" si="1452"/>
        <v/>
      </c>
      <c r="ST235" s="66" t="str">
        <f t="shared" si="1453"/>
        <v/>
      </c>
      <c r="SU235" s="66" t="str">
        <f t="shared" si="1454"/>
        <v/>
      </c>
      <c r="SV235" s="66" t="str">
        <f t="shared" si="1455"/>
        <v/>
      </c>
      <c r="SW235" s="66" t="str">
        <f t="shared" si="1456"/>
        <v/>
      </c>
      <c r="SX235" s="66" t="str">
        <f t="shared" si="1457"/>
        <v/>
      </c>
      <c r="SY235" s="66" t="str">
        <f t="shared" si="1458"/>
        <v/>
      </c>
      <c r="SZ235" s="66" t="str">
        <f t="shared" si="1459"/>
        <v/>
      </c>
      <c r="TA235" s="66" t="str">
        <f t="shared" si="1460"/>
        <v/>
      </c>
      <c r="TB235" s="66" t="str">
        <f t="shared" si="1461"/>
        <v/>
      </c>
      <c r="TC235" s="66" t="str">
        <f t="shared" si="1462"/>
        <v/>
      </c>
      <c r="TD235" s="66" t="str">
        <f t="shared" si="1463"/>
        <v/>
      </c>
      <c r="TE235" s="66" t="str">
        <f t="shared" si="1464"/>
        <v/>
      </c>
      <c r="TF235" s="66" t="str">
        <f t="shared" si="1465"/>
        <v/>
      </c>
      <c r="TG235" s="66" t="str">
        <f t="shared" si="1466"/>
        <v/>
      </c>
      <c r="TH235" s="66" t="str">
        <f t="shared" si="1467"/>
        <v/>
      </c>
      <c r="TI235" s="66" t="str">
        <f t="shared" si="1468"/>
        <v/>
      </c>
      <c r="TJ235" s="66" t="str">
        <f t="shared" si="1469"/>
        <v/>
      </c>
      <c r="TK235" s="66" t="str">
        <f t="shared" si="1470"/>
        <v/>
      </c>
      <c r="TL235" s="66" t="str">
        <f t="shared" si="1471"/>
        <v/>
      </c>
      <c r="TM235" s="66" t="str">
        <f t="shared" si="1472"/>
        <v/>
      </c>
      <c r="TN235" s="66" t="str">
        <f t="shared" si="1473"/>
        <v/>
      </c>
      <c r="TO235" s="66" t="str">
        <f t="shared" si="1474"/>
        <v/>
      </c>
      <c r="TP235" s="66" t="str">
        <f t="shared" si="1475"/>
        <v/>
      </c>
      <c r="TQ235" s="66" t="str">
        <f t="shared" si="1476"/>
        <v/>
      </c>
      <c r="TR235" s="66" t="str">
        <f t="shared" si="1477"/>
        <v/>
      </c>
      <c r="TS235" s="66" t="str">
        <f t="shared" si="1478"/>
        <v/>
      </c>
      <c r="TT235" s="66" t="str">
        <f t="shared" si="1479"/>
        <v/>
      </c>
      <c r="TU235" s="66" t="str">
        <f t="shared" si="1480"/>
        <v/>
      </c>
      <c r="TV235" s="66" t="str">
        <f t="shared" si="1481"/>
        <v/>
      </c>
      <c r="TW235" s="66" t="str">
        <f t="shared" si="1482"/>
        <v/>
      </c>
      <c r="TX235" s="66" t="str">
        <f t="shared" si="1483"/>
        <v/>
      </c>
      <c r="TY235" s="66" t="str">
        <f t="shared" si="1484"/>
        <v/>
      </c>
      <c r="TZ235" s="66" t="str">
        <f t="shared" si="1485"/>
        <v/>
      </c>
      <c r="UA235" s="66" t="str">
        <f t="shared" si="1486"/>
        <v/>
      </c>
      <c r="UB235" s="66" t="str">
        <f t="shared" si="1487"/>
        <v/>
      </c>
      <c r="UC235" s="66" t="str">
        <f t="shared" si="1488"/>
        <v/>
      </c>
      <c r="UD235" s="66" t="str">
        <f t="shared" si="1489"/>
        <v/>
      </c>
      <c r="UE235" s="66" t="str">
        <f t="shared" si="1490"/>
        <v/>
      </c>
      <c r="UF235" s="66" t="str">
        <f t="shared" si="1491"/>
        <v/>
      </c>
      <c r="UG235" s="66" t="str">
        <f t="shared" si="1492"/>
        <v/>
      </c>
      <c r="UH235" s="66" t="str">
        <f t="shared" si="1493"/>
        <v/>
      </c>
      <c r="UI235" s="66" t="str">
        <f t="shared" si="1494"/>
        <v/>
      </c>
      <c r="UJ235" s="66" t="str">
        <f t="shared" si="1495"/>
        <v/>
      </c>
      <c r="UK235" s="66" t="str">
        <f t="shared" si="1496"/>
        <v/>
      </c>
      <c r="UL235" s="66" t="str">
        <f t="shared" si="1497"/>
        <v/>
      </c>
      <c r="UM235" s="66" t="str">
        <f t="shared" si="1498"/>
        <v/>
      </c>
      <c r="UN235" s="66" t="str">
        <f t="shared" si="1499"/>
        <v/>
      </c>
      <c r="UO235" s="66" t="str">
        <f t="shared" si="1500"/>
        <v/>
      </c>
      <c r="UP235" s="66" t="str">
        <f t="shared" si="1501"/>
        <v/>
      </c>
      <c r="UQ235" s="66" t="str">
        <f t="shared" si="1502"/>
        <v/>
      </c>
      <c r="UR235" s="66" t="str">
        <f t="shared" si="1503"/>
        <v/>
      </c>
      <c r="US235" s="66" t="str">
        <f t="shared" si="1504"/>
        <v/>
      </c>
      <c r="UT235" s="66" t="str">
        <f t="shared" si="1505"/>
        <v/>
      </c>
      <c r="UU235" s="66" t="str">
        <f t="shared" si="1506"/>
        <v/>
      </c>
      <c r="UV235" s="66" t="str">
        <f t="shared" si="1507"/>
        <v/>
      </c>
      <c r="UW235" s="66" t="str">
        <f t="shared" si="1508"/>
        <v/>
      </c>
      <c r="UX235" s="66" t="str">
        <f t="shared" si="1509"/>
        <v/>
      </c>
      <c r="UY235" s="66" t="str">
        <f t="shared" si="1510"/>
        <v/>
      </c>
      <c r="UZ235" s="66" t="str">
        <f t="shared" si="1511"/>
        <v/>
      </c>
      <c r="VA235" s="66" t="str">
        <f t="shared" si="1512"/>
        <v/>
      </c>
      <c r="VB235" s="66" t="str">
        <f t="shared" si="1513"/>
        <v/>
      </c>
      <c r="VC235" s="66" t="str">
        <f t="shared" si="1514"/>
        <v/>
      </c>
      <c r="VD235" s="66" t="str">
        <f t="shared" si="1515"/>
        <v/>
      </c>
      <c r="VE235" s="66" t="str">
        <f t="shared" si="1516"/>
        <v/>
      </c>
      <c r="VF235" s="66" t="str">
        <f t="shared" si="1517"/>
        <v/>
      </c>
      <c r="VG235" s="66" t="str">
        <f t="shared" si="1518"/>
        <v/>
      </c>
      <c r="VH235" s="66" t="str">
        <f t="shared" si="1519"/>
        <v/>
      </c>
      <c r="VI235" s="66" t="str">
        <f t="shared" si="1520"/>
        <v/>
      </c>
      <c r="VJ235" s="66" t="str">
        <f t="shared" si="1521"/>
        <v/>
      </c>
      <c r="VK235" s="66" t="str">
        <f t="shared" si="1522"/>
        <v/>
      </c>
      <c r="VL235" s="66" t="str">
        <f t="shared" si="1523"/>
        <v/>
      </c>
      <c r="VM235" s="66" t="str">
        <f t="shared" si="1524"/>
        <v/>
      </c>
      <c r="VN235" s="66" t="str">
        <f t="shared" si="1525"/>
        <v/>
      </c>
      <c r="VO235" s="66" t="str">
        <f t="shared" si="1526"/>
        <v/>
      </c>
      <c r="VP235" s="66" t="str">
        <f t="shared" si="1527"/>
        <v/>
      </c>
      <c r="VQ235" s="66" t="str">
        <f t="shared" si="1528"/>
        <v/>
      </c>
      <c r="VR235" s="66" t="str">
        <f t="shared" si="1529"/>
        <v/>
      </c>
      <c r="VS235" s="66" t="str">
        <f t="shared" si="1530"/>
        <v/>
      </c>
      <c r="VT235" s="66" t="str">
        <f t="shared" si="1531"/>
        <v/>
      </c>
      <c r="VU235" s="66" t="str">
        <f t="shared" si="1532"/>
        <v/>
      </c>
      <c r="VV235" s="66" t="str">
        <f t="shared" si="1533"/>
        <v/>
      </c>
      <c r="VW235" s="66" t="str">
        <f t="shared" si="1534"/>
        <v/>
      </c>
      <c r="VX235" s="66" t="str">
        <f t="shared" si="1535"/>
        <v/>
      </c>
      <c r="VY235" s="66" t="str">
        <f t="shared" si="1536"/>
        <v/>
      </c>
      <c r="VZ235" s="66" t="str">
        <f t="shared" si="1537"/>
        <v/>
      </c>
      <c r="WA235" s="66" t="str">
        <f t="shared" si="1538"/>
        <v/>
      </c>
      <c r="WB235" s="66" t="str">
        <f t="shared" si="1539"/>
        <v/>
      </c>
      <c r="WC235" s="66" t="str">
        <f t="shared" si="1540"/>
        <v/>
      </c>
      <c r="WD235" s="66" t="str">
        <f t="shared" si="1541"/>
        <v/>
      </c>
      <c r="WE235" s="66" t="str">
        <f t="shared" si="1542"/>
        <v/>
      </c>
      <c r="WF235" s="66" t="str">
        <f t="shared" si="1543"/>
        <v/>
      </c>
      <c r="WG235" s="66" t="str">
        <f t="shared" si="1544"/>
        <v/>
      </c>
      <c r="WH235" s="66" t="str">
        <f t="shared" si="1545"/>
        <v/>
      </c>
      <c r="WI235" s="66" t="str">
        <f t="shared" si="1546"/>
        <v/>
      </c>
      <c r="WJ235" s="66" t="str">
        <f t="shared" si="1547"/>
        <v/>
      </c>
      <c r="WK235" s="66" t="str">
        <f t="shared" si="1548"/>
        <v/>
      </c>
      <c r="WL235" s="66" t="str">
        <f t="shared" si="1549"/>
        <v/>
      </c>
      <c r="WM235" s="66" t="str">
        <f t="shared" si="1550"/>
        <v/>
      </c>
      <c r="WN235" s="66" t="str">
        <f t="shared" si="1551"/>
        <v/>
      </c>
      <c r="WO235" s="66" t="str">
        <f t="shared" si="1552"/>
        <v/>
      </c>
      <c r="WP235" s="66" t="str">
        <f t="shared" si="1553"/>
        <v/>
      </c>
      <c r="WQ235" s="66" t="str">
        <f t="shared" si="1554"/>
        <v/>
      </c>
      <c r="WR235" s="66" t="str">
        <f t="shared" si="1555"/>
        <v/>
      </c>
      <c r="WS235" s="66" t="str">
        <f t="shared" si="1556"/>
        <v/>
      </c>
      <c r="WT235" s="66" t="str">
        <f t="shared" si="1557"/>
        <v/>
      </c>
      <c r="WU235" s="66" t="str">
        <f t="shared" si="1558"/>
        <v/>
      </c>
      <c r="WV235" s="66" t="str">
        <f t="shared" si="1559"/>
        <v/>
      </c>
      <c r="WW235" s="66" t="str">
        <f t="shared" si="1560"/>
        <v/>
      </c>
      <c r="WX235" s="66" t="str">
        <f t="shared" si="1561"/>
        <v/>
      </c>
      <c r="WY235" s="66" t="str">
        <f t="shared" si="1562"/>
        <v/>
      </c>
      <c r="WZ235" s="66" t="str">
        <f t="shared" si="1563"/>
        <v/>
      </c>
      <c r="XA235" s="66" t="str">
        <f t="shared" si="1564"/>
        <v/>
      </c>
      <c r="XB235" s="66" t="str">
        <f t="shared" si="1565"/>
        <v/>
      </c>
      <c r="XC235" s="66" t="str">
        <f t="shared" si="1566"/>
        <v/>
      </c>
      <c r="XD235" s="66" t="str">
        <f t="shared" si="1567"/>
        <v/>
      </c>
      <c r="XE235" s="66" t="str">
        <f t="shared" si="1568"/>
        <v/>
      </c>
      <c r="XF235" s="66" t="str">
        <f t="shared" si="1569"/>
        <v/>
      </c>
      <c r="XG235" s="66" t="str">
        <f t="shared" si="1570"/>
        <v/>
      </c>
      <c r="XH235" s="66" t="str">
        <f t="shared" si="1571"/>
        <v/>
      </c>
      <c r="XI235" s="66" t="str">
        <f t="shared" si="1572"/>
        <v/>
      </c>
      <c r="XJ235" s="66" t="str">
        <f t="shared" si="1573"/>
        <v/>
      </c>
      <c r="XK235" s="66" t="str">
        <f t="shared" si="1574"/>
        <v/>
      </c>
      <c r="XL235" s="66" t="str">
        <f t="shared" si="1575"/>
        <v/>
      </c>
      <c r="XM235" s="66" t="str">
        <f t="shared" si="1576"/>
        <v/>
      </c>
      <c r="XN235" s="66" t="str">
        <f t="shared" si="1577"/>
        <v/>
      </c>
      <c r="XO235" s="66" t="str">
        <f t="shared" si="1578"/>
        <v/>
      </c>
      <c r="XP235" s="66" t="str">
        <f t="shared" si="1579"/>
        <v/>
      </c>
      <c r="XQ235" s="66" t="str">
        <f t="shared" si="1580"/>
        <v/>
      </c>
      <c r="XR235" s="66" t="str">
        <f t="shared" si="1581"/>
        <v/>
      </c>
      <c r="XS235" s="66" t="str">
        <f t="shared" si="1582"/>
        <v/>
      </c>
      <c r="XT235" s="66" t="str">
        <f t="shared" si="1583"/>
        <v/>
      </c>
      <c r="XU235" s="66" t="str">
        <f t="shared" si="1584"/>
        <v/>
      </c>
      <c r="XV235" s="66" t="str">
        <f t="shared" si="1585"/>
        <v/>
      </c>
      <c r="XW235" s="66" t="str">
        <f t="shared" si="1586"/>
        <v/>
      </c>
      <c r="XX235" s="66" t="str">
        <f t="shared" si="1587"/>
        <v/>
      </c>
      <c r="XY235" s="66" t="str">
        <f t="shared" si="1588"/>
        <v/>
      </c>
      <c r="XZ235" s="66" t="str">
        <f t="shared" si="1589"/>
        <v/>
      </c>
      <c r="YA235" s="66" t="str">
        <f t="shared" si="1590"/>
        <v/>
      </c>
      <c r="YB235" s="66" t="str">
        <f t="shared" si="1591"/>
        <v/>
      </c>
      <c r="YC235" s="66" t="str">
        <f t="shared" si="1592"/>
        <v/>
      </c>
      <c r="YD235" s="66" t="str">
        <f t="shared" si="1593"/>
        <v/>
      </c>
      <c r="YE235" s="66" t="str">
        <f t="shared" si="1594"/>
        <v/>
      </c>
      <c r="YF235" s="66" t="str">
        <f t="shared" si="1595"/>
        <v/>
      </c>
      <c r="YG235" s="66" t="str">
        <f t="shared" si="1596"/>
        <v/>
      </c>
      <c r="YH235" s="66" t="str">
        <f t="shared" si="1597"/>
        <v/>
      </c>
      <c r="YI235" s="66" t="str">
        <f t="shared" si="1598"/>
        <v/>
      </c>
      <c r="YJ235" s="66" t="str">
        <f t="shared" si="1599"/>
        <v/>
      </c>
      <c r="YK235" s="66" t="str">
        <f t="shared" si="1600"/>
        <v/>
      </c>
      <c r="YL235" s="66" t="str">
        <f t="shared" si="1601"/>
        <v/>
      </c>
      <c r="YM235" s="66" t="str">
        <f t="shared" si="1602"/>
        <v/>
      </c>
      <c r="YN235" s="66" t="str">
        <f t="shared" si="1603"/>
        <v/>
      </c>
      <c r="YO235" s="66" t="str">
        <f t="shared" si="1604"/>
        <v/>
      </c>
      <c r="YP235" s="66" t="str">
        <f t="shared" si="1605"/>
        <v/>
      </c>
      <c r="YQ235" s="66" t="str">
        <f t="shared" si="1606"/>
        <v/>
      </c>
      <c r="YR235" s="66" t="str">
        <f t="shared" si="1607"/>
        <v/>
      </c>
      <c r="YS235" s="66" t="str">
        <f t="shared" si="1608"/>
        <v/>
      </c>
      <c r="YT235" s="66" t="str">
        <f t="shared" si="1609"/>
        <v/>
      </c>
      <c r="YU235" s="66" t="str">
        <f t="shared" si="1610"/>
        <v/>
      </c>
      <c r="YV235" s="66" t="str">
        <f t="shared" si="1611"/>
        <v/>
      </c>
      <c r="YW235" s="66" t="str">
        <f t="shared" si="1612"/>
        <v/>
      </c>
      <c r="YX235" s="66" t="str">
        <f t="shared" si="1613"/>
        <v/>
      </c>
      <c r="YY235" s="66" t="str">
        <f t="shared" si="1614"/>
        <v/>
      </c>
      <c r="YZ235" s="66" t="str">
        <f t="shared" si="1615"/>
        <v/>
      </c>
      <c r="ZA235" s="66" t="str">
        <f t="shared" si="1616"/>
        <v/>
      </c>
      <c r="ZB235" s="66" t="str">
        <f t="shared" si="1617"/>
        <v/>
      </c>
      <c r="ZC235" s="66" t="str">
        <f t="shared" si="1618"/>
        <v/>
      </c>
      <c r="ZD235" s="66" t="str">
        <f t="shared" si="1619"/>
        <v/>
      </c>
      <c r="ZE235" s="66" t="str">
        <f t="shared" si="1620"/>
        <v/>
      </c>
      <c r="ZF235" s="66" t="str">
        <f t="shared" si="1621"/>
        <v/>
      </c>
      <c r="ZG235" s="66" t="str">
        <f t="shared" si="1622"/>
        <v/>
      </c>
      <c r="ZH235" s="66" t="str">
        <f t="shared" si="1623"/>
        <v/>
      </c>
      <c r="ZI235" s="66" t="str">
        <f t="shared" si="1624"/>
        <v/>
      </c>
      <c r="ZJ235" s="66" t="str">
        <f t="shared" si="1625"/>
        <v/>
      </c>
      <c r="ZK235" s="66" t="str">
        <f t="shared" si="1626"/>
        <v/>
      </c>
      <c r="ZL235" s="66" t="str">
        <f t="shared" si="1627"/>
        <v/>
      </c>
      <c r="ZM235" s="66" t="str">
        <f t="shared" si="1628"/>
        <v/>
      </c>
      <c r="ZN235" s="66" t="str">
        <f t="shared" si="1629"/>
        <v/>
      </c>
      <c r="ZO235" s="66" t="str">
        <f t="shared" si="1630"/>
        <v/>
      </c>
      <c r="ZP235" s="66" t="str">
        <f t="shared" si="1631"/>
        <v/>
      </c>
      <c r="ZQ235" s="66" t="str">
        <f t="shared" si="1632"/>
        <v/>
      </c>
      <c r="ZR235" s="66" t="str">
        <f t="shared" si="1633"/>
        <v/>
      </c>
      <c r="ZS235" s="66" t="str">
        <f t="shared" si="1634"/>
        <v/>
      </c>
      <c r="ZT235" s="66" t="str">
        <f t="shared" si="1635"/>
        <v/>
      </c>
      <c r="ZU235" s="66" t="str">
        <f t="shared" si="1636"/>
        <v/>
      </c>
      <c r="ZV235" s="66" t="str">
        <f t="shared" si="1637"/>
        <v/>
      </c>
      <c r="ZW235" s="66" t="str">
        <f t="shared" si="1638"/>
        <v/>
      </c>
      <c r="ZX235" s="66" t="str">
        <f t="shared" si="1639"/>
        <v/>
      </c>
      <c r="ZY235" s="66" t="str">
        <f t="shared" si="1640"/>
        <v/>
      </c>
      <c r="ZZ235" s="66" t="str">
        <f t="shared" si="1641"/>
        <v/>
      </c>
      <c r="AAA235" s="66" t="str">
        <f t="shared" si="1642"/>
        <v/>
      </c>
      <c r="AAB235" s="66" t="str">
        <f t="shared" si="1643"/>
        <v/>
      </c>
      <c r="AAC235" s="66" t="str">
        <f t="shared" si="1644"/>
        <v/>
      </c>
      <c r="AAD235" s="66" t="str">
        <f t="shared" si="1645"/>
        <v/>
      </c>
      <c r="AAE235" s="66" t="str">
        <f t="shared" si="1646"/>
        <v/>
      </c>
      <c r="AAF235" s="66" t="str">
        <f t="shared" si="1647"/>
        <v/>
      </c>
      <c r="AAG235" s="66" t="str">
        <f t="shared" si="1648"/>
        <v/>
      </c>
      <c r="AAH235" s="66" t="str">
        <f t="shared" si="1649"/>
        <v/>
      </c>
      <c r="AAI235" s="66" t="str">
        <f t="shared" si="1650"/>
        <v/>
      </c>
      <c r="AAJ235" s="66" t="str">
        <f t="shared" si="1651"/>
        <v/>
      </c>
      <c r="AAK235" s="66" t="str">
        <f t="shared" si="1652"/>
        <v/>
      </c>
      <c r="AAL235" s="66" t="str">
        <f t="shared" si="1653"/>
        <v/>
      </c>
      <c r="AAM235" s="66" t="str">
        <f t="shared" si="1654"/>
        <v/>
      </c>
      <c r="AAN235" s="66" t="str">
        <f t="shared" si="1655"/>
        <v/>
      </c>
      <c r="AAO235" s="66" t="str">
        <f t="shared" si="1656"/>
        <v/>
      </c>
      <c r="AAP235" s="66" t="str">
        <f t="shared" si="1657"/>
        <v/>
      </c>
      <c r="AAQ235" s="66" t="str">
        <f t="shared" si="1658"/>
        <v/>
      </c>
      <c r="AAR235" s="66" t="str">
        <f t="shared" si="1659"/>
        <v/>
      </c>
      <c r="AAS235" s="66" t="str">
        <f t="shared" si="1660"/>
        <v/>
      </c>
      <c r="AAT235" s="66" t="str">
        <f t="shared" si="1661"/>
        <v/>
      </c>
      <c r="AAU235" s="66" t="str">
        <f t="shared" si="1662"/>
        <v/>
      </c>
      <c r="AAV235" s="66" t="str">
        <f t="shared" si="1663"/>
        <v/>
      </c>
      <c r="AAW235" s="66" t="str">
        <f t="shared" si="1664"/>
        <v/>
      </c>
      <c r="AAX235" s="66" t="str">
        <f t="shared" si="1665"/>
        <v/>
      </c>
      <c r="AAY235" s="66" t="str">
        <f t="shared" si="1666"/>
        <v/>
      </c>
      <c r="AAZ235" s="66" t="str">
        <f t="shared" si="1667"/>
        <v/>
      </c>
      <c r="ABA235" s="66" t="str">
        <f t="shared" si="1668"/>
        <v/>
      </c>
      <c r="ABB235" s="66" t="str">
        <f t="shared" si="1669"/>
        <v/>
      </c>
      <c r="ABC235" s="66" t="str">
        <f t="shared" si="1670"/>
        <v/>
      </c>
      <c r="ABD235" s="66" t="str">
        <f t="shared" si="1671"/>
        <v/>
      </c>
      <c r="ABE235" s="66" t="str">
        <f t="shared" si="1672"/>
        <v/>
      </c>
      <c r="ABF235" s="66" t="str">
        <f t="shared" si="1673"/>
        <v/>
      </c>
      <c r="ABG235" s="66" t="str">
        <f t="shared" si="1674"/>
        <v/>
      </c>
      <c r="ABH235" s="66" t="str">
        <f t="shared" si="1675"/>
        <v/>
      </c>
      <c r="ABI235" s="66" t="str">
        <f t="shared" si="1676"/>
        <v/>
      </c>
      <c r="ABJ235" s="66" t="str">
        <f t="shared" si="1677"/>
        <v/>
      </c>
      <c r="ABK235" s="66" t="str">
        <f t="shared" si="1678"/>
        <v/>
      </c>
      <c r="ABL235" s="66" t="str">
        <f t="shared" si="1679"/>
        <v/>
      </c>
      <c r="ABM235" s="66" t="str">
        <f t="shared" si="1680"/>
        <v/>
      </c>
      <c r="ABN235" s="66" t="str">
        <f t="shared" si="1681"/>
        <v/>
      </c>
      <c r="ABO235" s="66" t="str">
        <f t="shared" si="1682"/>
        <v/>
      </c>
      <c r="ABP235" s="66" t="str">
        <f t="shared" si="1683"/>
        <v/>
      </c>
      <c r="ABQ235" s="66" t="str">
        <f t="shared" si="1684"/>
        <v/>
      </c>
      <c r="ABR235" s="66" t="str">
        <f t="shared" si="1685"/>
        <v/>
      </c>
      <c r="ABS235" s="66" t="str">
        <f t="shared" si="1686"/>
        <v/>
      </c>
      <c r="ABT235" s="66" t="str">
        <f t="shared" si="1687"/>
        <v/>
      </c>
      <c r="ABU235" s="66" t="str">
        <f t="shared" si="1688"/>
        <v/>
      </c>
      <c r="ABV235" s="66" t="str">
        <f t="shared" si="1689"/>
        <v/>
      </c>
      <c r="ABW235" s="66" t="str">
        <f t="shared" si="1690"/>
        <v/>
      </c>
      <c r="ABX235" s="66" t="str">
        <f t="shared" si="1691"/>
        <v/>
      </c>
      <c r="ABY235" s="66" t="str">
        <f t="shared" si="1692"/>
        <v/>
      </c>
      <c r="ABZ235" s="66" t="str">
        <f t="shared" si="1693"/>
        <v/>
      </c>
      <c r="ACA235" s="66" t="str">
        <f t="shared" si="1694"/>
        <v/>
      </c>
      <c r="ACB235" s="66" t="str">
        <f t="shared" si="1695"/>
        <v/>
      </c>
      <c r="ACC235" s="66" t="str">
        <f t="shared" si="1696"/>
        <v/>
      </c>
      <c r="ACD235" s="66" t="str">
        <f t="shared" si="1697"/>
        <v/>
      </c>
      <c r="ACE235" s="66" t="str">
        <f t="shared" si="1698"/>
        <v/>
      </c>
      <c r="ACF235" s="66" t="str">
        <f t="shared" si="1699"/>
        <v/>
      </c>
      <c r="ACG235" s="66" t="str">
        <f t="shared" si="1700"/>
        <v/>
      </c>
      <c r="ACH235" s="66" t="str">
        <f t="shared" si="1701"/>
        <v/>
      </c>
      <c r="ACI235" s="66" t="str">
        <f t="shared" si="1702"/>
        <v/>
      </c>
      <c r="ACJ235" s="66" t="str">
        <f t="shared" si="1703"/>
        <v/>
      </c>
      <c r="ACK235" s="66" t="str">
        <f t="shared" si="1704"/>
        <v/>
      </c>
      <c r="ACL235" s="66" t="str">
        <f t="shared" si="1705"/>
        <v/>
      </c>
      <c r="ACM235" s="66" t="str">
        <f t="shared" ref="ACM235:ACN235" si="1749">IF(AND(ACS$3="Unit", ACL235=""), "", IF(AND(ACS$3="Unit", ACL235="-"),"", IF(ACS$3="Unit", "kg/GJ delivered", IF(AND(NY235&lt;&gt;"", NY235&lt;&gt;"-", NX235="-"),"", IF($H235="","", IF(NX235="nd", "",IF(NX235="&lt;n.a.&gt;", "", IF(NY235="#/MJ", "", IF(NY235="kg/GJ delivered",NX235,IF(NY235="g/MJ delivered",NX235,IF(NY235="kg/MJ delivered",NX235*1000,IF(NY235="mg/MJ delivered",NX235/1000,IF(NY235="g/kg",((NX235)*(1/$I235)*(1/$H235)),IF(NY235="mg/kg",((NX235/1000)*(1/$I235)*(1/$H235)),IF(NY235="mg/MJ delivered",NX235/1000,IF(NY235="-","","Error"))))))))))))))))</f>
        <v/>
      </c>
      <c r="ACN235" s="66" t="str">
        <f t="shared" si="1749"/>
        <v/>
      </c>
      <c r="ACO235" s="66" t="str">
        <f t="shared" si="1707"/>
        <v/>
      </c>
      <c r="ACP235" s="66" t="str">
        <f t="shared" si="1708"/>
        <v/>
      </c>
      <c r="ACQ235" s="66" t="str">
        <f t="shared" si="1709"/>
        <v/>
      </c>
      <c r="ACR235" s="66" t="str">
        <f t="shared" si="1710"/>
        <v/>
      </c>
      <c r="ACS235" s="66" t="str">
        <f t="shared" si="1711"/>
        <v/>
      </c>
      <c r="ACT235" s="66" t="str">
        <f t="shared" si="1712"/>
        <v/>
      </c>
    </row>
    <row r="236" spans="2:774" ht="15.75" customHeight="1" x14ac:dyDescent="0.25">
      <c r="B236" s="66">
        <v>381</v>
      </c>
      <c r="C236" s="66" t="s">
        <v>1260</v>
      </c>
      <c r="D236" s="66" t="s">
        <v>1195</v>
      </c>
      <c r="E236" s="156" t="s">
        <v>1667</v>
      </c>
      <c r="F236" s="66" t="s">
        <v>1380</v>
      </c>
      <c r="G236" s="157" t="s">
        <v>492</v>
      </c>
      <c r="H236" s="126">
        <v>0.37109999999999999</v>
      </c>
      <c r="I236" s="130">
        <f>'Heating Values'!$D$19</f>
        <v>13.852</v>
      </c>
      <c r="J236" s="66" t="str">
        <f t="shared" si="1320"/>
        <v>Coal Briquette, Improved, CN</v>
      </c>
      <c r="K236" s="66" t="s">
        <v>1589</v>
      </c>
      <c r="L236" s="161"/>
      <c r="M236" s="161"/>
      <c r="N236" s="161"/>
      <c r="O236" s="66" t="s">
        <v>1188</v>
      </c>
      <c r="P236" s="66" t="str">
        <f t="shared" si="1327"/>
        <v>CN</v>
      </c>
      <c r="Q236" s="66" t="s">
        <v>87</v>
      </c>
      <c r="R236" s="162">
        <v>20</v>
      </c>
      <c r="S236" s="158" t="s">
        <v>523</v>
      </c>
      <c r="T236" s="158" t="s">
        <v>128</v>
      </c>
      <c r="U236" s="158" t="s">
        <v>128</v>
      </c>
      <c r="V236" s="158" t="s">
        <v>128</v>
      </c>
      <c r="W236" s="158" t="s">
        <v>128</v>
      </c>
      <c r="X236" s="158" t="s">
        <v>128</v>
      </c>
      <c r="Y236" s="158" t="s">
        <v>128</v>
      </c>
      <c r="Z236" s="158" t="s">
        <v>128</v>
      </c>
      <c r="AA236" s="158" t="s">
        <v>128</v>
      </c>
      <c r="AB236" s="158" t="s">
        <v>128</v>
      </c>
      <c r="AC236" s="158" t="s">
        <v>128</v>
      </c>
      <c r="AD236" s="158" t="s">
        <v>128</v>
      </c>
      <c r="AE236" s="158" t="s">
        <v>128</v>
      </c>
      <c r="AF236" s="158" t="s">
        <v>128</v>
      </c>
      <c r="AG236" s="158" t="s">
        <v>128</v>
      </c>
      <c r="AH236" s="158" t="s">
        <v>128</v>
      </c>
      <c r="AI236" s="158" t="s">
        <v>128</v>
      </c>
      <c r="AJ236" s="158" t="s">
        <v>128</v>
      </c>
      <c r="AK236" s="158" t="s">
        <v>128</v>
      </c>
      <c r="AL236" s="158" t="s">
        <v>128</v>
      </c>
      <c r="AM236" s="158" t="s">
        <v>128</v>
      </c>
      <c r="AN236" s="158" t="s">
        <v>128</v>
      </c>
      <c r="AO236" s="158" t="s">
        <v>128</v>
      </c>
      <c r="AP236" s="158" t="s">
        <v>128</v>
      </c>
      <c r="AQ236" s="158" t="s">
        <v>128</v>
      </c>
      <c r="AR236" s="158" t="s">
        <v>128</v>
      </c>
      <c r="AS236" s="158" t="s">
        <v>128</v>
      </c>
      <c r="AT236" s="158" t="s">
        <v>128</v>
      </c>
      <c r="AU236" s="158" t="s">
        <v>128</v>
      </c>
      <c r="AV236" s="158" t="s">
        <v>128</v>
      </c>
      <c r="AW236" s="158" t="s">
        <v>128</v>
      </c>
      <c r="AX236" s="158" t="s">
        <v>128</v>
      </c>
      <c r="AY236" s="158" t="s">
        <v>128</v>
      </c>
      <c r="AZ236" s="158" t="s">
        <v>128</v>
      </c>
      <c r="BA236" s="158" t="s">
        <v>128</v>
      </c>
      <c r="BB236" s="158" t="s">
        <v>128</v>
      </c>
      <c r="BC236" s="158" t="s">
        <v>128</v>
      </c>
      <c r="BD236" s="158" t="s">
        <v>128</v>
      </c>
      <c r="BE236" s="158" t="s">
        <v>128</v>
      </c>
      <c r="BF236" s="158" t="s">
        <v>128</v>
      </c>
      <c r="BG236" s="158" t="s">
        <v>128</v>
      </c>
      <c r="BH236" s="158" t="s">
        <v>128</v>
      </c>
      <c r="BI236" s="158" t="s">
        <v>128</v>
      </c>
      <c r="BJ236" s="158" t="s">
        <v>128</v>
      </c>
      <c r="BK236" s="158" t="s">
        <v>128</v>
      </c>
      <c r="BL236" s="158" t="s">
        <v>128</v>
      </c>
      <c r="BM236" s="158" t="s">
        <v>128</v>
      </c>
      <c r="BN236" s="158" t="s">
        <v>128</v>
      </c>
      <c r="BO236" s="158" t="s">
        <v>128</v>
      </c>
      <c r="BP236" s="158" t="s">
        <v>128</v>
      </c>
      <c r="BQ236" s="158" t="s">
        <v>128</v>
      </c>
      <c r="BR236" s="158" t="s">
        <v>128</v>
      </c>
      <c r="BS236" s="158" t="s">
        <v>128</v>
      </c>
      <c r="BT236" s="158" t="s">
        <v>128</v>
      </c>
      <c r="BU236" s="158" t="s">
        <v>128</v>
      </c>
      <c r="BV236" s="158" t="s">
        <v>128</v>
      </c>
      <c r="BW236" s="158" t="s">
        <v>128</v>
      </c>
      <c r="BX236" s="158" t="s">
        <v>128</v>
      </c>
      <c r="BY236" s="158" t="s">
        <v>128</v>
      </c>
      <c r="BZ236" s="158" t="s">
        <v>128</v>
      </c>
      <c r="CA236" s="158" t="s">
        <v>128</v>
      </c>
      <c r="CB236" s="158" t="s">
        <v>128</v>
      </c>
      <c r="CC236" s="158" t="s">
        <v>128</v>
      </c>
      <c r="CD236" s="158" t="s">
        <v>128</v>
      </c>
      <c r="CE236" s="158" t="s">
        <v>128</v>
      </c>
      <c r="CF236" s="158" t="s">
        <v>128</v>
      </c>
      <c r="CG236" s="158" t="s">
        <v>128</v>
      </c>
      <c r="CH236" s="158" t="s">
        <v>128</v>
      </c>
      <c r="CI236" s="158" t="s">
        <v>128</v>
      </c>
      <c r="CJ236" s="158" t="s">
        <v>128</v>
      </c>
      <c r="CK236" s="158" t="s">
        <v>128</v>
      </c>
      <c r="CL236" s="158" t="s">
        <v>128</v>
      </c>
      <c r="CM236" s="158" t="s">
        <v>128</v>
      </c>
      <c r="CN236" s="158" t="s">
        <v>128</v>
      </c>
      <c r="CO236" s="158" t="s">
        <v>128</v>
      </c>
      <c r="CP236" s="158" t="s">
        <v>128</v>
      </c>
      <c r="CQ236" s="158" t="s">
        <v>128</v>
      </c>
      <c r="CR236" s="158" t="s">
        <v>128</v>
      </c>
      <c r="CS236" s="158" t="s">
        <v>128</v>
      </c>
      <c r="CT236" s="158" t="s">
        <v>128</v>
      </c>
      <c r="CU236" s="158" t="s">
        <v>128</v>
      </c>
      <c r="CV236" s="158" t="s">
        <v>128</v>
      </c>
      <c r="CW236" s="158" t="s">
        <v>128</v>
      </c>
      <c r="CX236" s="158" t="s">
        <v>128</v>
      </c>
      <c r="CY236" s="158" t="s">
        <v>128</v>
      </c>
      <c r="CZ236" s="158" t="s">
        <v>128</v>
      </c>
      <c r="DA236" s="158" t="s">
        <v>128</v>
      </c>
      <c r="DB236" s="158" t="s">
        <v>128</v>
      </c>
      <c r="DC236" s="158" t="s">
        <v>128</v>
      </c>
      <c r="DD236" s="158" t="s">
        <v>128</v>
      </c>
      <c r="DE236" s="158" t="s">
        <v>128</v>
      </c>
      <c r="DF236" s="158" t="s">
        <v>128</v>
      </c>
      <c r="DG236" s="158" t="s">
        <v>128</v>
      </c>
      <c r="DH236" s="158" t="s">
        <v>128</v>
      </c>
      <c r="DI236" s="158" t="s">
        <v>128</v>
      </c>
      <c r="DJ236" s="158" t="s">
        <v>128</v>
      </c>
      <c r="DK236" s="158" t="s">
        <v>128</v>
      </c>
      <c r="DL236" s="158" t="s">
        <v>128</v>
      </c>
      <c r="DM236" s="158" t="s">
        <v>128</v>
      </c>
      <c r="DN236" s="158" t="s">
        <v>128</v>
      </c>
      <c r="DO236" s="158" t="s">
        <v>128</v>
      </c>
      <c r="DP236" s="158" t="s">
        <v>128</v>
      </c>
      <c r="DQ236" s="158" t="s">
        <v>128</v>
      </c>
      <c r="DR236" s="158" t="s">
        <v>128</v>
      </c>
      <c r="DS236" s="158" t="s">
        <v>128</v>
      </c>
      <c r="DT236" s="158" t="s">
        <v>128</v>
      </c>
      <c r="DU236" s="158" t="s">
        <v>128</v>
      </c>
      <c r="DV236" s="158" t="s">
        <v>128</v>
      </c>
      <c r="DW236" s="158" t="s">
        <v>128</v>
      </c>
      <c r="DX236" s="158" t="s">
        <v>128</v>
      </c>
      <c r="DY236" s="158" t="s">
        <v>128</v>
      </c>
      <c r="DZ236" s="158" t="s">
        <v>128</v>
      </c>
      <c r="EA236" s="158" t="s">
        <v>128</v>
      </c>
      <c r="EB236" s="158" t="s">
        <v>128</v>
      </c>
      <c r="EC236" s="158" t="s">
        <v>128</v>
      </c>
      <c r="ED236" s="158" t="s">
        <v>128</v>
      </c>
      <c r="EE236" s="158" t="s">
        <v>128</v>
      </c>
      <c r="EF236" s="158" t="s">
        <v>128</v>
      </c>
      <c r="EG236" s="158" t="s">
        <v>128</v>
      </c>
      <c r="EH236" s="158" t="s">
        <v>128</v>
      </c>
      <c r="EI236" s="158" t="s">
        <v>128</v>
      </c>
      <c r="EJ236" s="158" t="s">
        <v>128</v>
      </c>
      <c r="EK236" s="158" t="s">
        <v>128</v>
      </c>
      <c r="EL236" s="158" t="s">
        <v>128</v>
      </c>
      <c r="EM236" s="158" t="s">
        <v>128</v>
      </c>
      <c r="EN236" s="158" t="s">
        <v>128</v>
      </c>
      <c r="EO236" s="158" t="s">
        <v>128</v>
      </c>
      <c r="EP236" s="158" t="s">
        <v>128</v>
      </c>
      <c r="EQ236" s="158" t="s">
        <v>128</v>
      </c>
      <c r="ER236" s="158" t="s">
        <v>128</v>
      </c>
      <c r="ES236" s="158" t="s">
        <v>128</v>
      </c>
      <c r="ET236" s="158" t="s">
        <v>128</v>
      </c>
      <c r="EU236" s="158" t="s">
        <v>128</v>
      </c>
      <c r="EV236" s="158" t="s">
        <v>128</v>
      </c>
      <c r="EW236" s="158" t="s">
        <v>128</v>
      </c>
      <c r="EX236" s="158" t="s">
        <v>128</v>
      </c>
      <c r="EY236" s="158" t="s">
        <v>128</v>
      </c>
      <c r="EZ236" s="158" t="s">
        <v>128</v>
      </c>
      <c r="FA236" s="158" t="s">
        <v>128</v>
      </c>
      <c r="FB236" s="158" t="s">
        <v>128</v>
      </c>
      <c r="FC236" s="158" t="s">
        <v>128</v>
      </c>
      <c r="FD236" s="158" t="s">
        <v>128</v>
      </c>
      <c r="FE236" s="158" t="s">
        <v>128</v>
      </c>
      <c r="FF236" s="158" t="s">
        <v>128</v>
      </c>
      <c r="FG236" s="158" t="s">
        <v>128</v>
      </c>
      <c r="FH236" s="158" t="s">
        <v>128</v>
      </c>
      <c r="FI236" s="158" t="s">
        <v>128</v>
      </c>
      <c r="FJ236" s="158" t="s">
        <v>128</v>
      </c>
      <c r="FK236" s="158" t="s">
        <v>128</v>
      </c>
      <c r="FL236" s="158" t="s">
        <v>128</v>
      </c>
      <c r="FM236" s="158" t="s">
        <v>128</v>
      </c>
      <c r="FN236" s="158" t="s">
        <v>128</v>
      </c>
      <c r="FO236" s="158" t="s">
        <v>128</v>
      </c>
      <c r="FP236" s="158" t="s">
        <v>128</v>
      </c>
      <c r="FQ236" s="158" t="s">
        <v>128</v>
      </c>
      <c r="FR236" s="158" t="s">
        <v>128</v>
      </c>
      <c r="FS236" s="158" t="s">
        <v>128</v>
      </c>
      <c r="FT236" s="158" t="s">
        <v>128</v>
      </c>
      <c r="FU236" s="158" t="s">
        <v>128</v>
      </c>
      <c r="FV236" s="158" t="s">
        <v>128</v>
      </c>
      <c r="FW236" s="158" t="s">
        <v>128</v>
      </c>
      <c r="FX236" s="158" t="s">
        <v>128</v>
      </c>
      <c r="FY236" s="158" t="s">
        <v>128</v>
      </c>
      <c r="FZ236" s="158" t="s">
        <v>128</v>
      </c>
      <c r="GA236" s="158" t="s">
        <v>128</v>
      </c>
      <c r="GB236" s="158" t="s">
        <v>128</v>
      </c>
      <c r="GC236" s="158" t="s">
        <v>128</v>
      </c>
      <c r="GD236" s="158" t="s">
        <v>128</v>
      </c>
      <c r="GE236" s="158" t="s">
        <v>128</v>
      </c>
      <c r="GF236" s="158" t="s">
        <v>128</v>
      </c>
      <c r="GG236" s="158" t="s">
        <v>128</v>
      </c>
      <c r="GH236" s="158" t="s">
        <v>128</v>
      </c>
      <c r="GI236" s="158" t="s">
        <v>128</v>
      </c>
      <c r="GJ236" s="158" t="s">
        <v>128</v>
      </c>
      <c r="GK236" s="158" t="s">
        <v>128</v>
      </c>
      <c r="GL236" s="158" t="s">
        <v>128</v>
      </c>
      <c r="GM236" s="158" t="s">
        <v>128</v>
      </c>
      <c r="GN236" s="158" t="s">
        <v>128</v>
      </c>
      <c r="GO236" s="158" t="s">
        <v>128</v>
      </c>
      <c r="GP236" s="158" t="s">
        <v>128</v>
      </c>
      <c r="GQ236" s="158" t="s">
        <v>128</v>
      </c>
      <c r="GR236" s="158" t="s">
        <v>128</v>
      </c>
      <c r="GS236" s="158" t="s">
        <v>128</v>
      </c>
      <c r="GT236" s="158" t="s">
        <v>128</v>
      </c>
      <c r="GU236" s="158" t="s">
        <v>128</v>
      </c>
      <c r="GV236" s="158" t="s">
        <v>128</v>
      </c>
      <c r="GW236" s="158" t="s">
        <v>128</v>
      </c>
      <c r="GX236" s="158" t="s">
        <v>128</v>
      </c>
      <c r="GY236" s="158" t="s">
        <v>128</v>
      </c>
      <c r="GZ236" s="158" t="s">
        <v>128</v>
      </c>
      <c r="HA236" s="158" t="s">
        <v>128</v>
      </c>
      <c r="HB236" s="158" t="s">
        <v>128</v>
      </c>
      <c r="HC236" s="158" t="s">
        <v>128</v>
      </c>
      <c r="HD236" s="158" t="s">
        <v>128</v>
      </c>
      <c r="HE236" s="158" t="s">
        <v>128</v>
      </c>
      <c r="HF236" s="158" t="s">
        <v>128</v>
      </c>
      <c r="HG236" s="158" t="s">
        <v>128</v>
      </c>
      <c r="HH236" s="158" t="s">
        <v>128</v>
      </c>
      <c r="HI236" s="158" t="s">
        <v>128</v>
      </c>
      <c r="HJ236" s="158" t="s">
        <v>128</v>
      </c>
      <c r="HK236" s="158" t="s">
        <v>128</v>
      </c>
      <c r="HL236" s="158" t="s">
        <v>128</v>
      </c>
      <c r="HM236" s="158" t="s">
        <v>128</v>
      </c>
      <c r="HN236" s="158" t="s">
        <v>128</v>
      </c>
      <c r="HO236" s="158" t="s">
        <v>128</v>
      </c>
      <c r="HP236" s="158" t="s">
        <v>128</v>
      </c>
      <c r="HQ236" s="158" t="s">
        <v>128</v>
      </c>
      <c r="HR236" s="158" t="s">
        <v>128</v>
      </c>
      <c r="HS236" s="158" t="s">
        <v>128</v>
      </c>
      <c r="HT236" s="158" t="s">
        <v>128</v>
      </c>
      <c r="HU236" s="158" t="s">
        <v>128</v>
      </c>
      <c r="HV236" s="158" t="s">
        <v>128</v>
      </c>
      <c r="HW236" s="158" t="s">
        <v>128</v>
      </c>
      <c r="HX236" s="158" t="s">
        <v>128</v>
      </c>
      <c r="HY236" s="158" t="s">
        <v>128</v>
      </c>
      <c r="HZ236" s="158" t="s">
        <v>128</v>
      </c>
      <c r="IA236" s="158" t="s">
        <v>128</v>
      </c>
      <c r="IB236" s="158" t="s">
        <v>128</v>
      </c>
      <c r="IC236" s="158" t="s">
        <v>128</v>
      </c>
      <c r="ID236" s="158" t="s">
        <v>128</v>
      </c>
      <c r="IE236" s="158" t="s">
        <v>128</v>
      </c>
      <c r="IF236" s="158" t="s">
        <v>128</v>
      </c>
      <c r="IG236" s="158" t="s">
        <v>128</v>
      </c>
      <c r="IH236" s="158" t="s">
        <v>128</v>
      </c>
      <c r="II236" s="158" t="s">
        <v>128</v>
      </c>
      <c r="IJ236" s="158" t="s">
        <v>128</v>
      </c>
      <c r="IK236" s="158" t="s">
        <v>128</v>
      </c>
      <c r="IL236" s="158" t="s">
        <v>128</v>
      </c>
      <c r="IM236" s="158" t="s">
        <v>128</v>
      </c>
      <c r="IN236" s="158" t="s">
        <v>128</v>
      </c>
      <c r="IO236" s="158" t="s">
        <v>128</v>
      </c>
      <c r="IP236" s="158" t="s">
        <v>128</v>
      </c>
      <c r="IQ236" s="158" t="s">
        <v>128</v>
      </c>
      <c r="IR236" s="158" t="s">
        <v>128</v>
      </c>
      <c r="IS236" s="158" t="s">
        <v>128</v>
      </c>
      <c r="IT236" s="158" t="s">
        <v>128</v>
      </c>
      <c r="IU236" s="158" t="s">
        <v>128</v>
      </c>
      <c r="IV236" s="158" t="s">
        <v>128</v>
      </c>
      <c r="IW236" s="158" t="s">
        <v>128</v>
      </c>
      <c r="IX236" s="158" t="s">
        <v>128</v>
      </c>
      <c r="IY236" s="158" t="s">
        <v>128</v>
      </c>
      <c r="IZ236" s="158" t="s">
        <v>128</v>
      </c>
      <c r="JA236" s="158" t="s">
        <v>128</v>
      </c>
      <c r="JB236" s="158" t="s">
        <v>128</v>
      </c>
      <c r="JC236" s="158" t="s">
        <v>128</v>
      </c>
      <c r="JD236" s="158" t="s">
        <v>128</v>
      </c>
      <c r="JE236" s="158" t="s">
        <v>128</v>
      </c>
      <c r="JF236" s="158" t="s">
        <v>128</v>
      </c>
      <c r="JG236" s="158" t="s">
        <v>128</v>
      </c>
      <c r="JH236" s="158" t="s">
        <v>128</v>
      </c>
      <c r="JI236" s="158" t="s">
        <v>128</v>
      </c>
      <c r="JJ236" s="158" t="s">
        <v>128</v>
      </c>
      <c r="JK236" s="158" t="s">
        <v>128</v>
      </c>
      <c r="JL236" s="158" t="s">
        <v>128</v>
      </c>
      <c r="JM236" s="158" t="s">
        <v>128</v>
      </c>
      <c r="JN236" s="158" t="s">
        <v>128</v>
      </c>
      <c r="JO236" s="158" t="s">
        <v>128</v>
      </c>
      <c r="JP236" s="158" t="s">
        <v>128</v>
      </c>
      <c r="JQ236" s="158" t="s">
        <v>128</v>
      </c>
      <c r="JR236" s="158" t="s">
        <v>128</v>
      </c>
      <c r="JS236" s="158" t="s">
        <v>128</v>
      </c>
      <c r="JT236" s="158" t="s">
        <v>128</v>
      </c>
      <c r="JU236" s="158" t="s">
        <v>128</v>
      </c>
      <c r="JV236" s="158" t="s">
        <v>128</v>
      </c>
      <c r="JW236" s="158" t="s">
        <v>128</v>
      </c>
      <c r="JX236" s="158" t="s">
        <v>128</v>
      </c>
      <c r="JY236" s="158" t="s">
        <v>128</v>
      </c>
      <c r="JZ236" s="158" t="s">
        <v>128</v>
      </c>
      <c r="KA236" s="158" t="s">
        <v>128</v>
      </c>
      <c r="KB236" s="158" t="s">
        <v>128</v>
      </c>
      <c r="KC236" s="158" t="s">
        <v>128</v>
      </c>
      <c r="KD236" s="158" t="s">
        <v>128</v>
      </c>
      <c r="KE236" s="158" t="s">
        <v>128</v>
      </c>
      <c r="KF236" s="158" t="s">
        <v>128</v>
      </c>
      <c r="KG236" s="158" t="s">
        <v>128</v>
      </c>
      <c r="KH236" s="158" t="s">
        <v>128</v>
      </c>
      <c r="KI236" s="158" t="s">
        <v>128</v>
      </c>
      <c r="KJ236" s="158" t="s">
        <v>128</v>
      </c>
      <c r="KK236" s="158" t="s">
        <v>128</v>
      </c>
      <c r="KL236" s="158" t="s">
        <v>128</v>
      </c>
      <c r="KM236" s="158" t="s">
        <v>128</v>
      </c>
      <c r="KN236" s="158" t="s">
        <v>128</v>
      </c>
      <c r="KO236" s="158" t="s">
        <v>128</v>
      </c>
      <c r="KP236" s="158" t="s">
        <v>128</v>
      </c>
      <c r="KQ236" s="158" t="s">
        <v>128</v>
      </c>
      <c r="KR236" s="158" t="s">
        <v>128</v>
      </c>
      <c r="KS236" s="158" t="s">
        <v>128</v>
      </c>
      <c r="KT236" s="158" t="s">
        <v>128</v>
      </c>
      <c r="KU236" s="158" t="s">
        <v>128</v>
      </c>
      <c r="KV236" s="158" t="s">
        <v>128</v>
      </c>
      <c r="KW236" s="158" t="s">
        <v>128</v>
      </c>
      <c r="KX236" s="158" t="s">
        <v>128</v>
      </c>
      <c r="KY236" s="158" t="s">
        <v>128</v>
      </c>
      <c r="KZ236" s="158" t="s">
        <v>128</v>
      </c>
      <c r="LA236" s="158" t="s">
        <v>128</v>
      </c>
      <c r="LB236" s="158" t="s">
        <v>128</v>
      </c>
      <c r="LC236" s="158" t="s">
        <v>128</v>
      </c>
      <c r="LD236" s="158" t="s">
        <v>128</v>
      </c>
      <c r="LE236" s="158" t="s">
        <v>128</v>
      </c>
      <c r="LF236" s="158" t="s">
        <v>128</v>
      </c>
      <c r="LG236" s="158" t="s">
        <v>128</v>
      </c>
      <c r="LH236" s="158" t="s">
        <v>128</v>
      </c>
      <c r="LI236" s="158" t="s">
        <v>128</v>
      </c>
      <c r="LJ236" s="158" t="s">
        <v>128</v>
      </c>
      <c r="LK236" s="158" t="s">
        <v>128</v>
      </c>
      <c r="LL236" s="158" t="s">
        <v>128</v>
      </c>
      <c r="LM236" s="158" t="s">
        <v>128</v>
      </c>
      <c r="LN236" s="158" t="s">
        <v>128</v>
      </c>
      <c r="LO236" s="158" t="s">
        <v>128</v>
      </c>
      <c r="LP236" s="158" t="s">
        <v>128</v>
      </c>
      <c r="LQ236" s="158" t="s">
        <v>128</v>
      </c>
      <c r="LR236" s="158" t="s">
        <v>128</v>
      </c>
      <c r="LS236" s="158" t="s">
        <v>128</v>
      </c>
      <c r="LT236" s="158" t="s">
        <v>128</v>
      </c>
      <c r="LU236" s="158" t="s">
        <v>128</v>
      </c>
      <c r="LV236" s="158" t="s">
        <v>128</v>
      </c>
      <c r="LW236" s="158" t="s">
        <v>128</v>
      </c>
      <c r="LX236" s="158" t="s">
        <v>128</v>
      </c>
      <c r="LY236" s="158" t="s">
        <v>128</v>
      </c>
      <c r="LZ236" s="158" t="s">
        <v>128</v>
      </c>
      <c r="MA236" s="158" t="s">
        <v>128</v>
      </c>
      <c r="MB236" s="158" t="s">
        <v>128</v>
      </c>
      <c r="MC236" s="158" t="s">
        <v>128</v>
      </c>
      <c r="MD236" s="158" t="s">
        <v>128</v>
      </c>
      <c r="ME236" s="158" t="s">
        <v>128</v>
      </c>
      <c r="MF236" s="158" t="s">
        <v>128</v>
      </c>
      <c r="MG236" s="158" t="s">
        <v>128</v>
      </c>
      <c r="MH236" s="158" t="s">
        <v>128</v>
      </c>
      <c r="MI236" s="158" t="s">
        <v>128</v>
      </c>
      <c r="MJ236" s="158" t="s">
        <v>128</v>
      </c>
      <c r="MK236" s="158" t="s">
        <v>128</v>
      </c>
      <c r="ML236" s="158" t="s">
        <v>128</v>
      </c>
      <c r="MM236" s="158" t="s">
        <v>128</v>
      </c>
      <c r="MN236" s="158" t="s">
        <v>128</v>
      </c>
      <c r="MO236" s="158" t="s">
        <v>128</v>
      </c>
      <c r="MP236" s="158" t="s">
        <v>128</v>
      </c>
      <c r="MQ236" s="158" t="s">
        <v>128</v>
      </c>
      <c r="MR236" s="158" t="s">
        <v>128</v>
      </c>
      <c r="MS236" s="158" t="s">
        <v>128</v>
      </c>
      <c r="MT236" s="158" t="s">
        <v>128</v>
      </c>
      <c r="MU236" s="158" t="s">
        <v>128</v>
      </c>
      <c r="MV236" s="158" t="s">
        <v>128</v>
      </c>
      <c r="MW236" s="158" t="s">
        <v>128</v>
      </c>
      <c r="MX236" s="158" t="s">
        <v>128</v>
      </c>
      <c r="MY236" s="158" t="s">
        <v>128</v>
      </c>
      <c r="MZ236" s="158" t="s">
        <v>128</v>
      </c>
      <c r="NA236" s="158" t="s">
        <v>128</v>
      </c>
      <c r="NB236" s="158" t="s">
        <v>128</v>
      </c>
      <c r="NC236" s="158" t="s">
        <v>128</v>
      </c>
      <c r="ND236" s="158" t="s">
        <v>128</v>
      </c>
      <c r="NE236" s="158" t="s">
        <v>128</v>
      </c>
      <c r="NF236" s="158" t="s">
        <v>128</v>
      </c>
      <c r="NG236" s="158" t="s">
        <v>128</v>
      </c>
      <c r="NH236" s="158" t="s">
        <v>128</v>
      </c>
      <c r="NI236" s="158" t="s">
        <v>128</v>
      </c>
      <c r="NJ236" s="158" t="s">
        <v>128</v>
      </c>
      <c r="NK236" s="158" t="s">
        <v>128</v>
      </c>
      <c r="NL236" s="158" t="s">
        <v>128</v>
      </c>
      <c r="NM236" s="158" t="s">
        <v>128</v>
      </c>
      <c r="NN236" s="158" t="s">
        <v>128</v>
      </c>
      <c r="NO236" s="158" t="s">
        <v>128</v>
      </c>
      <c r="NP236" s="158" t="s">
        <v>128</v>
      </c>
      <c r="NQ236" s="158" t="s">
        <v>128</v>
      </c>
      <c r="NR236" s="158" t="s">
        <v>128</v>
      </c>
      <c r="NS236" s="158" t="s">
        <v>128</v>
      </c>
      <c r="NT236" s="158" t="s">
        <v>128</v>
      </c>
      <c r="NU236" s="158" t="s">
        <v>128</v>
      </c>
      <c r="NV236" s="158" t="s">
        <v>128</v>
      </c>
      <c r="NW236" s="158" t="s">
        <v>128</v>
      </c>
      <c r="NX236" s="158" t="s">
        <v>128</v>
      </c>
      <c r="NY236" s="158" t="s">
        <v>128</v>
      </c>
      <c r="NZ236" s="158" t="s">
        <v>128</v>
      </c>
      <c r="OA236" s="158" t="s">
        <v>128</v>
      </c>
      <c r="OB236" s="158" t="s">
        <v>128</v>
      </c>
      <c r="OC236" s="158" t="s">
        <v>128</v>
      </c>
      <c r="OD236" s="158" t="s">
        <v>128</v>
      </c>
      <c r="OE236" s="170" t="s">
        <v>128</v>
      </c>
      <c r="OF236" s="181"/>
      <c r="OG236" s="175">
        <f t="shared" si="1336"/>
        <v>3.8906893702397904</v>
      </c>
      <c r="OH236" s="66" t="str">
        <f t="shared" si="1337"/>
        <v>kg/GJ delivered</v>
      </c>
      <c r="OI236" s="66" t="str">
        <f t="shared" si="1338"/>
        <v/>
      </c>
      <c r="OJ236" s="66" t="str">
        <f t="shared" si="1339"/>
        <v/>
      </c>
      <c r="OK236" s="66" t="str">
        <f t="shared" si="1340"/>
        <v/>
      </c>
      <c r="OL236" s="66" t="str">
        <f t="shared" si="1341"/>
        <v/>
      </c>
      <c r="OM236" s="66" t="str">
        <f t="shared" si="1342"/>
        <v/>
      </c>
      <c r="ON236" s="66" t="str">
        <f t="shared" si="1343"/>
        <v/>
      </c>
      <c r="OO236" s="66" t="str">
        <f t="shared" si="1344"/>
        <v/>
      </c>
      <c r="OP236" s="66" t="str">
        <f t="shared" si="1345"/>
        <v/>
      </c>
      <c r="OQ236" s="66" t="str">
        <f t="shared" si="1346"/>
        <v/>
      </c>
      <c r="OR236" s="66" t="str">
        <f t="shared" si="1347"/>
        <v/>
      </c>
      <c r="OS236" s="66" t="str">
        <f t="shared" si="1348"/>
        <v/>
      </c>
      <c r="OT236" s="66" t="str">
        <f t="shared" si="1349"/>
        <v/>
      </c>
      <c r="OU236" s="66" t="str">
        <f t="shared" si="1350"/>
        <v/>
      </c>
      <c r="OV236" s="66" t="str">
        <f t="shared" si="1351"/>
        <v/>
      </c>
      <c r="OW236" s="66" t="str">
        <f t="shared" si="1352"/>
        <v/>
      </c>
      <c r="OX236" s="66" t="str">
        <f t="shared" si="1353"/>
        <v/>
      </c>
      <c r="OY236" s="66" t="str">
        <f t="shared" si="1354"/>
        <v/>
      </c>
      <c r="OZ236" s="66" t="str">
        <f t="shared" si="1355"/>
        <v/>
      </c>
      <c r="PA236" s="66" t="str">
        <f t="shared" si="1356"/>
        <v/>
      </c>
      <c r="PB236" s="66" t="str">
        <f t="shared" si="1357"/>
        <v/>
      </c>
      <c r="PC236" s="66" t="str">
        <f t="shared" si="1358"/>
        <v/>
      </c>
      <c r="PD236" s="66" t="str">
        <f t="shared" si="1359"/>
        <v/>
      </c>
      <c r="PE236" s="66" t="str">
        <f t="shared" si="1360"/>
        <v/>
      </c>
      <c r="PF236" s="66" t="str">
        <f t="shared" si="1361"/>
        <v/>
      </c>
      <c r="PG236" s="66" t="str">
        <f t="shared" si="1362"/>
        <v/>
      </c>
      <c r="PH236" s="66" t="str">
        <f t="shared" si="1363"/>
        <v/>
      </c>
      <c r="PI236" s="66" t="str">
        <f t="shared" si="1364"/>
        <v/>
      </c>
      <c r="PJ236" s="66" t="str">
        <f t="shared" si="1365"/>
        <v/>
      </c>
      <c r="PK236" s="66" t="str">
        <f t="shared" si="1366"/>
        <v/>
      </c>
      <c r="PL236" s="66" t="str">
        <f t="shared" si="1367"/>
        <v/>
      </c>
      <c r="PM236" s="66" t="str">
        <f t="shared" si="1368"/>
        <v/>
      </c>
      <c r="PN236" s="66" t="str">
        <f t="shared" si="1369"/>
        <v/>
      </c>
      <c r="PO236" s="66" t="str">
        <f t="shared" si="1370"/>
        <v/>
      </c>
      <c r="PP236" s="66" t="str">
        <f t="shared" si="1371"/>
        <v/>
      </c>
      <c r="PQ236" s="66" t="str">
        <f t="shared" si="1372"/>
        <v/>
      </c>
      <c r="PR236" s="66" t="str">
        <f t="shared" si="1373"/>
        <v/>
      </c>
      <c r="PS236" s="66" t="str">
        <f t="shared" si="1374"/>
        <v/>
      </c>
      <c r="PT236" s="66" t="str">
        <f t="shared" si="1375"/>
        <v/>
      </c>
      <c r="PU236" s="66" t="str">
        <f t="shared" si="1376"/>
        <v/>
      </c>
      <c r="PV236" s="66" t="str">
        <f t="shared" si="1377"/>
        <v/>
      </c>
      <c r="PW236" s="66" t="str">
        <f t="shared" si="1378"/>
        <v/>
      </c>
      <c r="PX236" s="66" t="str">
        <f t="shared" si="1379"/>
        <v/>
      </c>
      <c r="PY236" s="66" t="str">
        <f t="shared" si="1380"/>
        <v/>
      </c>
      <c r="PZ236" s="66" t="str">
        <f t="shared" si="1381"/>
        <v/>
      </c>
      <c r="QA236" s="66" t="str">
        <f t="shared" si="1382"/>
        <v/>
      </c>
      <c r="QB236" s="66" t="str">
        <f t="shared" si="1383"/>
        <v/>
      </c>
      <c r="QC236" s="66" t="str">
        <f t="shared" si="1384"/>
        <v/>
      </c>
      <c r="QD236" s="66" t="str">
        <f t="shared" si="1385"/>
        <v/>
      </c>
      <c r="QE236" s="66" t="str">
        <f t="shared" si="1386"/>
        <v/>
      </c>
      <c r="QF236" s="66" t="str">
        <f t="shared" si="1387"/>
        <v/>
      </c>
      <c r="QG236" s="66" t="str">
        <f t="shared" si="1388"/>
        <v/>
      </c>
      <c r="QH236" s="66" t="str">
        <f t="shared" si="1389"/>
        <v/>
      </c>
      <c r="QI236" s="66" t="str">
        <f t="shared" si="1390"/>
        <v/>
      </c>
      <c r="QJ236" s="66" t="str">
        <f t="shared" si="1391"/>
        <v/>
      </c>
      <c r="QK236" s="66" t="str">
        <f t="shared" si="1392"/>
        <v/>
      </c>
      <c r="QL236" s="66" t="str">
        <f t="shared" si="1393"/>
        <v/>
      </c>
      <c r="QM236" s="66" t="str">
        <f t="shared" si="1394"/>
        <v/>
      </c>
      <c r="QN236" s="66" t="str">
        <f t="shared" si="1395"/>
        <v/>
      </c>
      <c r="QO236" s="66" t="str">
        <f t="shared" si="1396"/>
        <v/>
      </c>
      <c r="QP236" s="66" t="str">
        <f t="shared" si="1397"/>
        <v/>
      </c>
      <c r="QQ236" s="66" t="str">
        <f t="shared" si="1398"/>
        <v/>
      </c>
      <c r="QR236" s="66" t="str">
        <f t="shared" si="1399"/>
        <v/>
      </c>
      <c r="QS236" s="66" t="str">
        <f t="shared" si="1400"/>
        <v/>
      </c>
      <c r="QT236" s="66" t="str">
        <f t="shared" si="1401"/>
        <v/>
      </c>
      <c r="QU236" s="66" t="str">
        <f t="shared" si="1402"/>
        <v/>
      </c>
      <c r="QV236" s="66" t="str">
        <f t="shared" si="1403"/>
        <v/>
      </c>
      <c r="QW236" s="66" t="str">
        <f t="shared" si="1404"/>
        <v/>
      </c>
      <c r="QX236" s="66" t="str">
        <f t="shared" si="1405"/>
        <v/>
      </c>
      <c r="QY236" s="66" t="str">
        <f t="shared" si="1406"/>
        <v/>
      </c>
      <c r="QZ236" s="66" t="str">
        <f t="shared" si="1407"/>
        <v/>
      </c>
      <c r="RA236" s="66" t="str">
        <f t="shared" si="1408"/>
        <v/>
      </c>
      <c r="RB236" s="66" t="str">
        <f t="shared" si="1409"/>
        <v/>
      </c>
      <c r="RC236" s="66" t="str">
        <f t="shared" si="1410"/>
        <v/>
      </c>
      <c r="RD236" s="66" t="str">
        <f t="shared" si="1411"/>
        <v/>
      </c>
      <c r="RE236" s="66" t="str">
        <f t="shared" si="1412"/>
        <v/>
      </c>
      <c r="RF236" s="66" t="str">
        <f t="shared" si="1413"/>
        <v/>
      </c>
      <c r="RG236" s="66" t="str">
        <f t="shared" si="1414"/>
        <v/>
      </c>
      <c r="RH236" s="66" t="str">
        <f t="shared" si="1415"/>
        <v/>
      </c>
      <c r="RI236" s="66" t="str">
        <f t="shared" si="1416"/>
        <v/>
      </c>
      <c r="RJ236" s="66" t="str">
        <f t="shared" si="1417"/>
        <v/>
      </c>
      <c r="RK236" s="66" t="str">
        <f t="shared" si="1418"/>
        <v/>
      </c>
      <c r="RL236" s="66" t="str">
        <f t="shared" si="1419"/>
        <v/>
      </c>
      <c r="RM236" s="66" t="str">
        <f t="shared" si="1420"/>
        <v/>
      </c>
      <c r="RN236" s="66" t="str">
        <f t="shared" si="1421"/>
        <v/>
      </c>
      <c r="RO236" s="66" t="str">
        <f t="shared" si="1422"/>
        <v/>
      </c>
      <c r="RP236" s="66" t="str">
        <f t="shared" si="1423"/>
        <v/>
      </c>
      <c r="RQ236" s="66" t="str">
        <f t="shared" si="1424"/>
        <v/>
      </c>
      <c r="RR236" s="66" t="str">
        <f t="shared" si="1425"/>
        <v/>
      </c>
      <c r="RS236" s="66" t="str">
        <f t="shared" si="1426"/>
        <v/>
      </c>
      <c r="RT236" s="66" t="str">
        <f t="shared" si="1427"/>
        <v/>
      </c>
      <c r="RU236" s="66" t="str">
        <f t="shared" si="1428"/>
        <v/>
      </c>
      <c r="RV236" s="66" t="str">
        <f t="shared" si="1429"/>
        <v/>
      </c>
      <c r="RW236" s="66" t="str">
        <f t="shared" si="1430"/>
        <v/>
      </c>
      <c r="RX236" s="66" t="str">
        <f t="shared" si="1431"/>
        <v/>
      </c>
      <c r="RY236" s="66" t="str">
        <f t="shared" si="1432"/>
        <v/>
      </c>
      <c r="RZ236" s="66" t="str">
        <f t="shared" si="1433"/>
        <v/>
      </c>
      <c r="SA236" s="66" t="str">
        <f t="shared" si="1434"/>
        <v/>
      </c>
      <c r="SB236" s="66" t="str">
        <f t="shared" si="1435"/>
        <v/>
      </c>
      <c r="SC236" s="66" t="str">
        <f t="shared" si="1436"/>
        <v/>
      </c>
      <c r="SD236" s="66" t="str">
        <f t="shared" si="1437"/>
        <v/>
      </c>
      <c r="SE236" s="66" t="str">
        <f t="shared" si="1438"/>
        <v/>
      </c>
      <c r="SF236" s="66" t="str">
        <f t="shared" si="1439"/>
        <v/>
      </c>
      <c r="SG236" s="66" t="str">
        <f t="shared" si="1440"/>
        <v/>
      </c>
      <c r="SH236" s="66" t="str">
        <f t="shared" si="1441"/>
        <v/>
      </c>
      <c r="SI236" s="66" t="str">
        <f t="shared" si="1442"/>
        <v/>
      </c>
      <c r="SJ236" s="66" t="str">
        <f t="shared" si="1443"/>
        <v/>
      </c>
      <c r="SK236" s="66" t="str">
        <f t="shared" si="1444"/>
        <v/>
      </c>
      <c r="SL236" s="66" t="str">
        <f t="shared" si="1445"/>
        <v/>
      </c>
      <c r="SM236" s="66" t="str">
        <f t="shared" si="1446"/>
        <v/>
      </c>
      <c r="SN236" s="66" t="str">
        <f t="shared" si="1447"/>
        <v/>
      </c>
      <c r="SO236" s="66" t="str">
        <f t="shared" si="1448"/>
        <v/>
      </c>
      <c r="SP236" s="66" t="str">
        <f t="shared" si="1449"/>
        <v/>
      </c>
      <c r="SQ236" s="66" t="str">
        <f t="shared" si="1450"/>
        <v/>
      </c>
      <c r="SR236" s="66" t="str">
        <f t="shared" si="1451"/>
        <v/>
      </c>
      <c r="SS236" s="66" t="str">
        <f t="shared" si="1452"/>
        <v/>
      </c>
      <c r="ST236" s="66" t="str">
        <f t="shared" si="1453"/>
        <v/>
      </c>
      <c r="SU236" s="66" t="str">
        <f t="shared" si="1454"/>
        <v/>
      </c>
      <c r="SV236" s="66" t="str">
        <f t="shared" si="1455"/>
        <v/>
      </c>
      <c r="SW236" s="66" t="str">
        <f t="shared" si="1456"/>
        <v/>
      </c>
      <c r="SX236" s="66" t="str">
        <f t="shared" si="1457"/>
        <v/>
      </c>
      <c r="SY236" s="66" t="str">
        <f t="shared" si="1458"/>
        <v/>
      </c>
      <c r="SZ236" s="66" t="str">
        <f t="shared" si="1459"/>
        <v/>
      </c>
      <c r="TA236" s="66" t="str">
        <f t="shared" si="1460"/>
        <v/>
      </c>
      <c r="TB236" s="66" t="str">
        <f t="shared" si="1461"/>
        <v/>
      </c>
      <c r="TC236" s="66" t="str">
        <f t="shared" si="1462"/>
        <v/>
      </c>
      <c r="TD236" s="66" t="str">
        <f t="shared" si="1463"/>
        <v/>
      </c>
      <c r="TE236" s="66" t="str">
        <f t="shared" si="1464"/>
        <v/>
      </c>
      <c r="TF236" s="66" t="str">
        <f t="shared" si="1465"/>
        <v/>
      </c>
      <c r="TG236" s="66" t="str">
        <f t="shared" si="1466"/>
        <v/>
      </c>
      <c r="TH236" s="66" t="str">
        <f t="shared" si="1467"/>
        <v/>
      </c>
      <c r="TI236" s="66" t="str">
        <f t="shared" si="1468"/>
        <v/>
      </c>
      <c r="TJ236" s="66" t="str">
        <f t="shared" si="1469"/>
        <v/>
      </c>
      <c r="TK236" s="66" t="str">
        <f t="shared" si="1470"/>
        <v/>
      </c>
      <c r="TL236" s="66" t="str">
        <f t="shared" si="1471"/>
        <v/>
      </c>
      <c r="TM236" s="66" t="str">
        <f t="shared" si="1472"/>
        <v/>
      </c>
      <c r="TN236" s="66" t="str">
        <f t="shared" si="1473"/>
        <v/>
      </c>
      <c r="TO236" s="66" t="str">
        <f t="shared" si="1474"/>
        <v/>
      </c>
      <c r="TP236" s="66" t="str">
        <f t="shared" si="1475"/>
        <v/>
      </c>
      <c r="TQ236" s="66" t="str">
        <f t="shared" si="1476"/>
        <v/>
      </c>
      <c r="TR236" s="66" t="str">
        <f t="shared" si="1477"/>
        <v/>
      </c>
      <c r="TS236" s="66" t="str">
        <f t="shared" si="1478"/>
        <v/>
      </c>
      <c r="TT236" s="66" t="str">
        <f t="shared" si="1479"/>
        <v/>
      </c>
      <c r="TU236" s="66" t="str">
        <f t="shared" si="1480"/>
        <v/>
      </c>
      <c r="TV236" s="66" t="str">
        <f t="shared" si="1481"/>
        <v/>
      </c>
      <c r="TW236" s="66" t="str">
        <f t="shared" si="1482"/>
        <v/>
      </c>
      <c r="TX236" s="66" t="str">
        <f t="shared" si="1483"/>
        <v/>
      </c>
      <c r="TY236" s="66" t="str">
        <f t="shared" si="1484"/>
        <v/>
      </c>
      <c r="TZ236" s="66" t="str">
        <f t="shared" si="1485"/>
        <v/>
      </c>
      <c r="UA236" s="66" t="str">
        <f t="shared" si="1486"/>
        <v/>
      </c>
      <c r="UB236" s="66" t="str">
        <f t="shared" si="1487"/>
        <v/>
      </c>
      <c r="UC236" s="66" t="str">
        <f t="shared" si="1488"/>
        <v/>
      </c>
      <c r="UD236" s="66" t="str">
        <f t="shared" si="1489"/>
        <v/>
      </c>
      <c r="UE236" s="66" t="str">
        <f t="shared" si="1490"/>
        <v/>
      </c>
      <c r="UF236" s="66" t="str">
        <f t="shared" si="1491"/>
        <v/>
      </c>
      <c r="UG236" s="66" t="str">
        <f t="shared" si="1492"/>
        <v/>
      </c>
      <c r="UH236" s="66" t="str">
        <f t="shared" si="1493"/>
        <v/>
      </c>
      <c r="UI236" s="66" t="str">
        <f t="shared" si="1494"/>
        <v/>
      </c>
      <c r="UJ236" s="66" t="str">
        <f t="shared" si="1495"/>
        <v/>
      </c>
      <c r="UK236" s="66" t="str">
        <f t="shared" si="1496"/>
        <v/>
      </c>
      <c r="UL236" s="66" t="str">
        <f t="shared" si="1497"/>
        <v/>
      </c>
      <c r="UM236" s="66" t="str">
        <f t="shared" si="1498"/>
        <v/>
      </c>
      <c r="UN236" s="66" t="str">
        <f t="shared" si="1499"/>
        <v/>
      </c>
      <c r="UO236" s="66" t="str">
        <f t="shared" si="1500"/>
        <v/>
      </c>
      <c r="UP236" s="66" t="str">
        <f t="shared" si="1501"/>
        <v/>
      </c>
      <c r="UQ236" s="66" t="str">
        <f t="shared" si="1502"/>
        <v/>
      </c>
      <c r="UR236" s="66" t="str">
        <f t="shared" si="1503"/>
        <v/>
      </c>
      <c r="US236" s="66" t="str">
        <f t="shared" si="1504"/>
        <v/>
      </c>
      <c r="UT236" s="66" t="str">
        <f t="shared" si="1505"/>
        <v/>
      </c>
      <c r="UU236" s="66" t="str">
        <f t="shared" si="1506"/>
        <v/>
      </c>
      <c r="UV236" s="66" t="str">
        <f t="shared" si="1507"/>
        <v/>
      </c>
      <c r="UW236" s="66" t="str">
        <f t="shared" si="1508"/>
        <v/>
      </c>
      <c r="UX236" s="66" t="str">
        <f t="shared" si="1509"/>
        <v/>
      </c>
      <c r="UY236" s="66" t="str">
        <f t="shared" si="1510"/>
        <v/>
      </c>
      <c r="UZ236" s="66" t="str">
        <f t="shared" si="1511"/>
        <v/>
      </c>
      <c r="VA236" s="66" t="str">
        <f t="shared" si="1512"/>
        <v/>
      </c>
      <c r="VB236" s="66" t="str">
        <f t="shared" si="1513"/>
        <v/>
      </c>
      <c r="VC236" s="66" t="str">
        <f t="shared" si="1514"/>
        <v/>
      </c>
      <c r="VD236" s="66" t="str">
        <f t="shared" si="1515"/>
        <v/>
      </c>
      <c r="VE236" s="66" t="str">
        <f t="shared" si="1516"/>
        <v/>
      </c>
      <c r="VF236" s="66" t="str">
        <f t="shared" si="1517"/>
        <v/>
      </c>
      <c r="VG236" s="66" t="str">
        <f t="shared" si="1518"/>
        <v/>
      </c>
      <c r="VH236" s="66" t="str">
        <f t="shared" si="1519"/>
        <v/>
      </c>
      <c r="VI236" s="66" t="str">
        <f t="shared" si="1520"/>
        <v/>
      </c>
      <c r="VJ236" s="66" t="str">
        <f t="shared" si="1521"/>
        <v/>
      </c>
      <c r="VK236" s="66" t="str">
        <f t="shared" si="1522"/>
        <v/>
      </c>
      <c r="VL236" s="66" t="str">
        <f t="shared" si="1523"/>
        <v/>
      </c>
      <c r="VM236" s="66" t="str">
        <f t="shared" si="1524"/>
        <v/>
      </c>
      <c r="VN236" s="66" t="str">
        <f t="shared" si="1525"/>
        <v/>
      </c>
      <c r="VO236" s="66" t="str">
        <f t="shared" si="1526"/>
        <v/>
      </c>
      <c r="VP236" s="66" t="str">
        <f t="shared" si="1527"/>
        <v/>
      </c>
      <c r="VQ236" s="66" t="str">
        <f t="shared" si="1528"/>
        <v/>
      </c>
      <c r="VR236" s="66" t="str">
        <f t="shared" si="1529"/>
        <v/>
      </c>
      <c r="VS236" s="66" t="str">
        <f t="shared" si="1530"/>
        <v/>
      </c>
      <c r="VT236" s="66" t="str">
        <f t="shared" si="1531"/>
        <v/>
      </c>
      <c r="VU236" s="66" t="str">
        <f t="shared" si="1532"/>
        <v/>
      </c>
      <c r="VV236" s="66" t="str">
        <f t="shared" si="1533"/>
        <v/>
      </c>
      <c r="VW236" s="66" t="str">
        <f t="shared" si="1534"/>
        <v/>
      </c>
      <c r="VX236" s="66" t="str">
        <f t="shared" si="1535"/>
        <v/>
      </c>
      <c r="VY236" s="66" t="str">
        <f t="shared" si="1536"/>
        <v/>
      </c>
      <c r="VZ236" s="66" t="str">
        <f t="shared" si="1537"/>
        <v/>
      </c>
      <c r="WA236" s="66" t="str">
        <f t="shared" si="1538"/>
        <v/>
      </c>
      <c r="WB236" s="66" t="str">
        <f t="shared" si="1539"/>
        <v/>
      </c>
      <c r="WC236" s="66" t="str">
        <f t="shared" si="1540"/>
        <v/>
      </c>
      <c r="WD236" s="66" t="str">
        <f t="shared" si="1541"/>
        <v/>
      </c>
      <c r="WE236" s="66" t="str">
        <f t="shared" si="1542"/>
        <v/>
      </c>
      <c r="WF236" s="66" t="str">
        <f t="shared" si="1543"/>
        <v/>
      </c>
      <c r="WG236" s="66" t="str">
        <f t="shared" si="1544"/>
        <v/>
      </c>
      <c r="WH236" s="66" t="str">
        <f t="shared" si="1545"/>
        <v/>
      </c>
      <c r="WI236" s="66" t="str">
        <f t="shared" si="1546"/>
        <v/>
      </c>
      <c r="WJ236" s="66" t="str">
        <f t="shared" si="1547"/>
        <v/>
      </c>
      <c r="WK236" s="66" t="str">
        <f t="shared" si="1548"/>
        <v/>
      </c>
      <c r="WL236" s="66" t="str">
        <f t="shared" si="1549"/>
        <v/>
      </c>
      <c r="WM236" s="66" t="str">
        <f t="shared" si="1550"/>
        <v/>
      </c>
      <c r="WN236" s="66" t="str">
        <f t="shared" si="1551"/>
        <v/>
      </c>
      <c r="WO236" s="66" t="str">
        <f t="shared" si="1552"/>
        <v/>
      </c>
      <c r="WP236" s="66" t="str">
        <f t="shared" si="1553"/>
        <v/>
      </c>
      <c r="WQ236" s="66" t="str">
        <f t="shared" si="1554"/>
        <v/>
      </c>
      <c r="WR236" s="66" t="str">
        <f t="shared" si="1555"/>
        <v/>
      </c>
      <c r="WS236" s="66" t="str">
        <f t="shared" si="1556"/>
        <v/>
      </c>
      <c r="WT236" s="66" t="str">
        <f t="shared" si="1557"/>
        <v/>
      </c>
      <c r="WU236" s="66" t="str">
        <f t="shared" si="1558"/>
        <v/>
      </c>
      <c r="WV236" s="66" t="str">
        <f t="shared" si="1559"/>
        <v/>
      </c>
      <c r="WW236" s="66" t="str">
        <f t="shared" si="1560"/>
        <v/>
      </c>
      <c r="WX236" s="66" t="str">
        <f t="shared" si="1561"/>
        <v/>
      </c>
      <c r="WY236" s="66" t="str">
        <f t="shared" si="1562"/>
        <v/>
      </c>
      <c r="WZ236" s="66" t="str">
        <f t="shared" si="1563"/>
        <v/>
      </c>
      <c r="XA236" s="66" t="str">
        <f t="shared" si="1564"/>
        <v/>
      </c>
      <c r="XB236" s="66" t="str">
        <f t="shared" si="1565"/>
        <v/>
      </c>
      <c r="XC236" s="66" t="str">
        <f t="shared" si="1566"/>
        <v/>
      </c>
      <c r="XD236" s="66" t="str">
        <f t="shared" si="1567"/>
        <v/>
      </c>
      <c r="XE236" s="66" t="str">
        <f t="shared" si="1568"/>
        <v/>
      </c>
      <c r="XF236" s="66" t="str">
        <f t="shared" si="1569"/>
        <v/>
      </c>
      <c r="XG236" s="66" t="str">
        <f t="shared" si="1570"/>
        <v/>
      </c>
      <c r="XH236" s="66" t="str">
        <f t="shared" si="1571"/>
        <v/>
      </c>
      <c r="XI236" s="66" t="str">
        <f t="shared" si="1572"/>
        <v/>
      </c>
      <c r="XJ236" s="66" t="str">
        <f t="shared" si="1573"/>
        <v/>
      </c>
      <c r="XK236" s="66" t="str">
        <f t="shared" si="1574"/>
        <v/>
      </c>
      <c r="XL236" s="66" t="str">
        <f t="shared" si="1575"/>
        <v/>
      </c>
      <c r="XM236" s="66" t="str">
        <f t="shared" si="1576"/>
        <v/>
      </c>
      <c r="XN236" s="66" t="str">
        <f t="shared" si="1577"/>
        <v/>
      </c>
      <c r="XO236" s="66" t="str">
        <f t="shared" si="1578"/>
        <v/>
      </c>
      <c r="XP236" s="66" t="str">
        <f t="shared" si="1579"/>
        <v/>
      </c>
      <c r="XQ236" s="66" t="str">
        <f t="shared" si="1580"/>
        <v/>
      </c>
      <c r="XR236" s="66" t="str">
        <f t="shared" si="1581"/>
        <v/>
      </c>
      <c r="XS236" s="66" t="str">
        <f t="shared" si="1582"/>
        <v/>
      </c>
      <c r="XT236" s="66" t="str">
        <f t="shared" si="1583"/>
        <v/>
      </c>
      <c r="XU236" s="66" t="str">
        <f t="shared" si="1584"/>
        <v/>
      </c>
      <c r="XV236" s="66" t="str">
        <f t="shared" si="1585"/>
        <v/>
      </c>
      <c r="XW236" s="66" t="str">
        <f t="shared" si="1586"/>
        <v/>
      </c>
      <c r="XX236" s="66" t="str">
        <f t="shared" si="1587"/>
        <v/>
      </c>
      <c r="XY236" s="66" t="str">
        <f t="shared" si="1588"/>
        <v/>
      </c>
      <c r="XZ236" s="66" t="str">
        <f t="shared" si="1589"/>
        <v/>
      </c>
      <c r="YA236" s="66" t="str">
        <f t="shared" si="1590"/>
        <v/>
      </c>
      <c r="YB236" s="66" t="str">
        <f t="shared" si="1591"/>
        <v/>
      </c>
      <c r="YC236" s="66" t="str">
        <f t="shared" si="1592"/>
        <v/>
      </c>
      <c r="YD236" s="66" t="str">
        <f t="shared" si="1593"/>
        <v/>
      </c>
      <c r="YE236" s="66" t="str">
        <f t="shared" si="1594"/>
        <v/>
      </c>
      <c r="YF236" s="66" t="str">
        <f t="shared" si="1595"/>
        <v/>
      </c>
      <c r="YG236" s="66" t="str">
        <f t="shared" si="1596"/>
        <v/>
      </c>
      <c r="YH236" s="66" t="str">
        <f t="shared" si="1597"/>
        <v/>
      </c>
      <c r="YI236" s="66" t="str">
        <f t="shared" si="1598"/>
        <v/>
      </c>
      <c r="YJ236" s="66" t="str">
        <f t="shared" si="1599"/>
        <v/>
      </c>
      <c r="YK236" s="66" t="str">
        <f t="shared" si="1600"/>
        <v/>
      </c>
      <c r="YL236" s="66" t="str">
        <f t="shared" si="1601"/>
        <v/>
      </c>
      <c r="YM236" s="66" t="str">
        <f t="shared" si="1602"/>
        <v/>
      </c>
      <c r="YN236" s="66" t="str">
        <f t="shared" si="1603"/>
        <v/>
      </c>
      <c r="YO236" s="66" t="str">
        <f t="shared" si="1604"/>
        <v/>
      </c>
      <c r="YP236" s="66" t="str">
        <f t="shared" si="1605"/>
        <v/>
      </c>
      <c r="YQ236" s="66" t="str">
        <f t="shared" si="1606"/>
        <v/>
      </c>
      <c r="YR236" s="66" t="str">
        <f t="shared" si="1607"/>
        <v/>
      </c>
      <c r="YS236" s="66" t="str">
        <f t="shared" si="1608"/>
        <v/>
      </c>
      <c r="YT236" s="66" t="str">
        <f t="shared" si="1609"/>
        <v/>
      </c>
      <c r="YU236" s="66" t="str">
        <f t="shared" si="1610"/>
        <v/>
      </c>
      <c r="YV236" s="66" t="str">
        <f t="shared" si="1611"/>
        <v/>
      </c>
      <c r="YW236" s="66" t="str">
        <f t="shared" si="1612"/>
        <v/>
      </c>
      <c r="YX236" s="66" t="str">
        <f t="shared" si="1613"/>
        <v/>
      </c>
      <c r="YY236" s="66" t="str">
        <f t="shared" si="1614"/>
        <v/>
      </c>
      <c r="YZ236" s="66" t="str">
        <f t="shared" si="1615"/>
        <v/>
      </c>
      <c r="ZA236" s="66" t="str">
        <f t="shared" si="1616"/>
        <v/>
      </c>
      <c r="ZB236" s="66" t="str">
        <f t="shared" si="1617"/>
        <v/>
      </c>
      <c r="ZC236" s="66" t="str">
        <f t="shared" si="1618"/>
        <v/>
      </c>
      <c r="ZD236" s="66" t="str">
        <f t="shared" si="1619"/>
        <v/>
      </c>
      <c r="ZE236" s="66" t="str">
        <f t="shared" si="1620"/>
        <v/>
      </c>
      <c r="ZF236" s="66" t="str">
        <f t="shared" si="1621"/>
        <v/>
      </c>
      <c r="ZG236" s="66" t="str">
        <f t="shared" si="1622"/>
        <v/>
      </c>
      <c r="ZH236" s="66" t="str">
        <f t="shared" si="1623"/>
        <v/>
      </c>
      <c r="ZI236" s="66" t="str">
        <f t="shared" si="1624"/>
        <v/>
      </c>
      <c r="ZJ236" s="66" t="str">
        <f t="shared" si="1625"/>
        <v/>
      </c>
      <c r="ZK236" s="66" t="str">
        <f t="shared" si="1626"/>
        <v/>
      </c>
      <c r="ZL236" s="66" t="str">
        <f t="shared" si="1627"/>
        <v/>
      </c>
      <c r="ZM236" s="66" t="str">
        <f t="shared" si="1628"/>
        <v/>
      </c>
      <c r="ZN236" s="66" t="str">
        <f t="shared" si="1629"/>
        <v/>
      </c>
      <c r="ZO236" s="66" t="str">
        <f t="shared" si="1630"/>
        <v/>
      </c>
      <c r="ZP236" s="66" t="str">
        <f t="shared" si="1631"/>
        <v/>
      </c>
      <c r="ZQ236" s="66" t="str">
        <f t="shared" si="1632"/>
        <v/>
      </c>
      <c r="ZR236" s="66" t="str">
        <f t="shared" si="1633"/>
        <v/>
      </c>
      <c r="ZS236" s="66" t="str">
        <f t="shared" si="1634"/>
        <v/>
      </c>
      <c r="ZT236" s="66" t="str">
        <f t="shared" si="1635"/>
        <v/>
      </c>
      <c r="ZU236" s="66" t="str">
        <f t="shared" si="1636"/>
        <v/>
      </c>
      <c r="ZV236" s="66" t="str">
        <f t="shared" si="1637"/>
        <v/>
      </c>
      <c r="ZW236" s="66" t="str">
        <f t="shared" si="1638"/>
        <v/>
      </c>
      <c r="ZX236" s="66" t="str">
        <f t="shared" si="1639"/>
        <v/>
      </c>
      <c r="ZY236" s="66" t="str">
        <f t="shared" si="1640"/>
        <v/>
      </c>
      <c r="ZZ236" s="66" t="str">
        <f t="shared" si="1641"/>
        <v/>
      </c>
      <c r="AAA236" s="66" t="str">
        <f t="shared" si="1642"/>
        <v/>
      </c>
      <c r="AAB236" s="66" t="str">
        <f t="shared" si="1643"/>
        <v/>
      </c>
      <c r="AAC236" s="66" t="str">
        <f t="shared" si="1644"/>
        <v/>
      </c>
      <c r="AAD236" s="66" t="str">
        <f t="shared" si="1645"/>
        <v/>
      </c>
      <c r="AAE236" s="66" t="str">
        <f t="shared" si="1646"/>
        <v/>
      </c>
      <c r="AAF236" s="66" t="str">
        <f t="shared" si="1647"/>
        <v/>
      </c>
      <c r="AAG236" s="66" t="str">
        <f t="shared" si="1648"/>
        <v/>
      </c>
      <c r="AAH236" s="66" t="str">
        <f t="shared" si="1649"/>
        <v/>
      </c>
      <c r="AAI236" s="66" t="str">
        <f t="shared" si="1650"/>
        <v/>
      </c>
      <c r="AAJ236" s="66" t="str">
        <f t="shared" si="1651"/>
        <v/>
      </c>
      <c r="AAK236" s="66" t="str">
        <f t="shared" si="1652"/>
        <v/>
      </c>
      <c r="AAL236" s="66" t="str">
        <f t="shared" si="1653"/>
        <v/>
      </c>
      <c r="AAM236" s="66" t="str">
        <f t="shared" si="1654"/>
        <v/>
      </c>
      <c r="AAN236" s="66" t="str">
        <f t="shared" si="1655"/>
        <v/>
      </c>
      <c r="AAO236" s="66" t="str">
        <f t="shared" si="1656"/>
        <v/>
      </c>
      <c r="AAP236" s="66" t="str">
        <f t="shared" si="1657"/>
        <v/>
      </c>
      <c r="AAQ236" s="66" t="str">
        <f t="shared" si="1658"/>
        <v/>
      </c>
      <c r="AAR236" s="66" t="str">
        <f t="shared" si="1659"/>
        <v/>
      </c>
      <c r="AAS236" s="66" t="str">
        <f t="shared" si="1660"/>
        <v/>
      </c>
      <c r="AAT236" s="66" t="str">
        <f t="shared" si="1661"/>
        <v/>
      </c>
      <c r="AAU236" s="66" t="str">
        <f t="shared" si="1662"/>
        <v/>
      </c>
      <c r="AAV236" s="66" t="str">
        <f t="shared" si="1663"/>
        <v/>
      </c>
      <c r="AAW236" s="66" t="str">
        <f t="shared" si="1664"/>
        <v/>
      </c>
      <c r="AAX236" s="66" t="str">
        <f t="shared" si="1665"/>
        <v/>
      </c>
      <c r="AAY236" s="66" t="str">
        <f t="shared" si="1666"/>
        <v/>
      </c>
      <c r="AAZ236" s="66" t="str">
        <f t="shared" si="1667"/>
        <v/>
      </c>
      <c r="ABA236" s="66" t="str">
        <f t="shared" si="1668"/>
        <v/>
      </c>
      <c r="ABB236" s="66" t="str">
        <f t="shared" si="1669"/>
        <v/>
      </c>
      <c r="ABC236" s="66" t="str">
        <f t="shared" si="1670"/>
        <v/>
      </c>
      <c r="ABD236" s="66" t="str">
        <f t="shared" si="1671"/>
        <v/>
      </c>
      <c r="ABE236" s="66" t="str">
        <f t="shared" si="1672"/>
        <v/>
      </c>
      <c r="ABF236" s="66" t="str">
        <f t="shared" si="1673"/>
        <v/>
      </c>
      <c r="ABG236" s="66" t="str">
        <f t="shared" si="1674"/>
        <v/>
      </c>
      <c r="ABH236" s="66" t="str">
        <f t="shared" si="1675"/>
        <v/>
      </c>
      <c r="ABI236" s="66" t="str">
        <f t="shared" si="1676"/>
        <v/>
      </c>
      <c r="ABJ236" s="66" t="str">
        <f t="shared" si="1677"/>
        <v/>
      </c>
      <c r="ABK236" s="66" t="str">
        <f t="shared" si="1678"/>
        <v/>
      </c>
      <c r="ABL236" s="66" t="str">
        <f t="shared" si="1679"/>
        <v/>
      </c>
      <c r="ABM236" s="66" t="str">
        <f t="shared" si="1680"/>
        <v/>
      </c>
      <c r="ABN236" s="66" t="str">
        <f t="shared" si="1681"/>
        <v/>
      </c>
      <c r="ABO236" s="66" t="str">
        <f t="shared" si="1682"/>
        <v/>
      </c>
      <c r="ABP236" s="66" t="str">
        <f t="shared" si="1683"/>
        <v/>
      </c>
      <c r="ABQ236" s="66" t="str">
        <f t="shared" si="1684"/>
        <v/>
      </c>
      <c r="ABR236" s="66" t="str">
        <f t="shared" si="1685"/>
        <v/>
      </c>
      <c r="ABS236" s="66" t="str">
        <f t="shared" si="1686"/>
        <v/>
      </c>
      <c r="ABT236" s="66" t="str">
        <f t="shared" si="1687"/>
        <v/>
      </c>
      <c r="ABU236" s="66" t="str">
        <f t="shared" si="1688"/>
        <v/>
      </c>
      <c r="ABV236" s="66" t="str">
        <f t="shared" si="1689"/>
        <v/>
      </c>
      <c r="ABW236" s="66" t="str">
        <f t="shared" si="1690"/>
        <v/>
      </c>
      <c r="ABX236" s="66" t="str">
        <f t="shared" si="1691"/>
        <v/>
      </c>
      <c r="ABY236" s="66" t="str">
        <f t="shared" si="1692"/>
        <v/>
      </c>
      <c r="ABZ236" s="66" t="str">
        <f t="shared" si="1693"/>
        <v/>
      </c>
      <c r="ACA236" s="66" t="str">
        <f t="shared" si="1694"/>
        <v/>
      </c>
      <c r="ACB236" s="66" t="str">
        <f t="shared" si="1695"/>
        <v/>
      </c>
      <c r="ACC236" s="66" t="str">
        <f t="shared" si="1696"/>
        <v/>
      </c>
      <c r="ACD236" s="66" t="str">
        <f t="shared" si="1697"/>
        <v/>
      </c>
      <c r="ACE236" s="66" t="str">
        <f t="shared" si="1698"/>
        <v/>
      </c>
      <c r="ACF236" s="66" t="str">
        <f t="shared" si="1699"/>
        <v/>
      </c>
      <c r="ACG236" s="66" t="str">
        <f t="shared" si="1700"/>
        <v/>
      </c>
      <c r="ACH236" s="66" t="str">
        <f t="shared" si="1701"/>
        <v/>
      </c>
      <c r="ACI236" s="66" t="str">
        <f t="shared" si="1702"/>
        <v/>
      </c>
      <c r="ACJ236" s="66" t="str">
        <f t="shared" si="1703"/>
        <v/>
      </c>
      <c r="ACK236" s="66" t="str">
        <f t="shared" si="1704"/>
        <v/>
      </c>
      <c r="ACL236" s="66" t="str">
        <f t="shared" si="1705"/>
        <v/>
      </c>
      <c r="ACM236" s="66" t="str">
        <f t="shared" ref="ACM236:ACN236" si="1750">IF(AND(ACS$3="Unit", ACL236=""), "", IF(AND(ACS$3="Unit", ACL236="-"),"", IF(ACS$3="Unit", "kg/GJ delivered", IF(AND(NY236&lt;&gt;"", NY236&lt;&gt;"-", NX236="-"),"", IF($H236="","", IF(NX236="nd", "",IF(NX236="&lt;n.a.&gt;", "", IF(NY236="#/MJ", "", IF(NY236="kg/GJ delivered",NX236,IF(NY236="g/MJ delivered",NX236,IF(NY236="kg/MJ delivered",NX236*1000,IF(NY236="mg/MJ delivered",NX236/1000,IF(NY236="g/kg",((NX236)*(1/$I236)*(1/$H236)),IF(NY236="mg/kg",((NX236/1000)*(1/$I236)*(1/$H236)),IF(NY236="mg/MJ delivered",NX236/1000,IF(NY236="-","","Error"))))))))))))))))</f>
        <v/>
      </c>
      <c r="ACN236" s="66" t="str">
        <f t="shared" si="1750"/>
        <v/>
      </c>
      <c r="ACO236" s="66" t="str">
        <f t="shared" si="1707"/>
        <v/>
      </c>
      <c r="ACP236" s="66" t="str">
        <f t="shared" si="1708"/>
        <v/>
      </c>
      <c r="ACQ236" s="66" t="str">
        <f t="shared" si="1709"/>
        <v/>
      </c>
      <c r="ACR236" s="66" t="str">
        <f t="shared" si="1710"/>
        <v/>
      </c>
      <c r="ACS236" s="66" t="str">
        <f t="shared" si="1711"/>
        <v/>
      </c>
      <c r="ACT236" s="66" t="str">
        <f t="shared" si="1712"/>
        <v/>
      </c>
    </row>
    <row r="237" spans="2:774" ht="15.75" customHeight="1" x14ac:dyDescent="0.25">
      <c r="B237" s="66">
        <v>382</v>
      </c>
      <c r="C237" s="66" t="s">
        <v>1246</v>
      </c>
      <c r="D237" s="66" t="s">
        <v>1199</v>
      </c>
      <c r="E237" s="156" t="s">
        <v>63</v>
      </c>
      <c r="F237" s="66" t="s">
        <v>1832</v>
      </c>
      <c r="G237" s="157" t="s">
        <v>492</v>
      </c>
      <c r="H237" s="126">
        <v>0.4476</v>
      </c>
      <c r="I237" s="130">
        <f>'Heating Values'!D29</f>
        <v>43.26</v>
      </c>
      <c r="J237" s="66" t="str">
        <f t="shared" si="1320"/>
        <v>Kerosene, Wick, Improved, CN</v>
      </c>
      <c r="K237" s="161"/>
      <c r="L237" s="161"/>
      <c r="M237" s="161"/>
      <c r="N237" s="161"/>
      <c r="O237" s="66" t="s">
        <v>1188</v>
      </c>
      <c r="P237" s="66" t="str">
        <f t="shared" si="1327"/>
        <v>CN</v>
      </c>
      <c r="Q237" s="66" t="s">
        <v>87</v>
      </c>
      <c r="R237" s="165">
        <v>8.1999999999999993</v>
      </c>
      <c r="S237" s="158" t="s">
        <v>523</v>
      </c>
      <c r="T237" s="158" t="s">
        <v>128</v>
      </c>
      <c r="U237" s="158" t="s">
        <v>128</v>
      </c>
      <c r="V237" s="158" t="s">
        <v>128</v>
      </c>
      <c r="W237" s="158" t="s">
        <v>128</v>
      </c>
      <c r="X237" s="158" t="s">
        <v>128</v>
      </c>
      <c r="Y237" s="158" t="s">
        <v>128</v>
      </c>
      <c r="Z237" s="158" t="s">
        <v>128</v>
      </c>
      <c r="AA237" s="158" t="s">
        <v>128</v>
      </c>
      <c r="AB237" s="158" t="s">
        <v>128</v>
      </c>
      <c r="AC237" s="158" t="s">
        <v>128</v>
      </c>
      <c r="AD237" s="158" t="s">
        <v>128</v>
      </c>
      <c r="AE237" s="158" t="s">
        <v>128</v>
      </c>
      <c r="AF237" s="158" t="s">
        <v>128</v>
      </c>
      <c r="AG237" s="158" t="s">
        <v>128</v>
      </c>
      <c r="AH237" s="158" t="s">
        <v>128</v>
      </c>
      <c r="AI237" s="158" t="s">
        <v>128</v>
      </c>
      <c r="AJ237" s="158" t="s">
        <v>128</v>
      </c>
      <c r="AK237" s="158" t="s">
        <v>128</v>
      </c>
      <c r="AL237" s="158" t="s">
        <v>128</v>
      </c>
      <c r="AM237" s="158" t="s">
        <v>128</v>
      </c>
      <c r="AN237" s="158" t="s">
        <v>128</v>
      </c>
      <c r="AO237" s="158" t="s">
        <v>128</v>
      </c>
      <c r="AP237" s="158" t="s">
        <v>128</v>
      </c>
      <c r="AQ237" s="158" t="s">
        <v>128</v>
      </c>
      <c r="AR237" s="158" t="s">
        <v>128</v>
      </c>
      <c r="AS237" s="158" t="s">
        <v>128</v>
      </c>
      <c r="AT237" s="158" t="s">
        <v>128</v>
      </c>
      <c r="AU237" s="158" t="s">
        <v>128</v>
      </c>
      <c r="AV237" s="158" t="s">
        <v>128</v>
      </c>
      <c r="AW237" s="158" t="s">
        <v>128</v>
      </c>
      <c r="AX237" s="158" t="s">
        <v>128</v>
      </c>
      <c r="AY237" s="158" t="s">
        <v>128</v>
      </c>
      <c r="AZ237" s="158" t="s">
        <v>128</v>
      </c>
      <c r="BA237" s="158" t="s">
        <v>128</v>
      </c>
      <c r="BB237" s="158" t="s">
        <v>128</v>
      </c>
      <c r="BC237" s="158" t="s">
        <v>128</v>
      </c>
      <c r="BD237" s="158" t="s">
        <v>128</v>
      </c>
      <c r="BE237" s="158" t="s">
        <v>128</v>
      </c>
      <c r="BF237" s="158" t="s">
        <v>128</v>
      </c>
      <c r="BG237" s="158" t="s">
        <v>128</v>
      </c>
      <c r="BH237" s="158" t="s">
        <v>128</v>
      </c>
      <c r="BI237" s="158" t="s">
        <v>128</v>
      </c>
      <c r="BJ237" s="158" t="s">
        <v>128</v>
      </c>
      <c r="BK237" s="158" t="s">
        <v>128</v>
      </c>
      <c r="BL237" s="158" t="s">
        <v>128</v>
      </c>
      <c r="BM237" s="158" t="s">
        <v>128</v>
      </c>
      <c r="BN237" s="158" t="s">
        <v>128</v>
      </c>
      <c r="BO237" s="158" t="s">
        <v>128</v>
      </c>
      <c r="BP237" s="158" t="s">
        <v>128</v>
      </c>
      <c r="BQ237" s="158" t="s">
        <v>128</v>
      </c>
      <c r="BR237" s="158" t="s">
        <v>128</v>
      </c>
      <c r="BS237" s="158" t="s">
        <v>128</v>
      </c>
      <c r="BT237" s="158" t="s">
        <v>128</v>
      </c>
      <c r="BU237" s="158" t="s">
        <v>128</v>
      </c>
      <c r="BV237" s="158" t="s">
        <v>128</v>
      </c>
      <c r="BW237" s="158" t="s">
        <v>128</v>
      </c>
      <c r="BX237" s="158" t="s">
        <v>128</v>
      </c>
      <c r="BY237" s="158" t="s">
        <v>128</v>
      </c>
      <c r="BZ237" s="158" t="s">
        <v>128</v>
      </c>
      <c r="CA237" s="158" t="s">
        <v>128</v>
      </c>
      <c r="CB237" s="158" t="s">
        <v>128</v>
      </c>
      <c r="CC237" s="158" t="s">
        <v>128</v>
      </c>
      <c r="CD237" s="158" t="s">
        <v>128</v>
      </c>
      <c r="CE237" s="158" t="s">
        <v>128</v>
      </c>
      <c r="CF237" s="158" t="s">
        <v>128</v>
      </c>
      <c r="CG237" s="158" t="s">
        <v>128</v>
      </c>
      <c r="CH237" s="158" t="s">
        <v>128</v>
      </c>
      <c r="CI237" s="158" t="s">
        <v>128</v>
      </c>
      <c r="CJ237" s="158" t="s">
        <v>128</v>
      </c>
      <c r="CK237" s="158" t="s">
        <v>128</v>
      </c>
      <c r="CL237" s="158" t="s">
        <v>128</v>
      </c>
      <c r="CM237" s="158" t="s">
        <v>128</v>
      </c>
      <c r="CN237" s="158" t="s">
        <v>128</v>
      </c>
      <c r="CO237" s="158" t="s">
        <v>128</v>
      </c>
      <c r="CP237" s="158" t="s">
        <v>128</v>
      </c>
      <c r="CQ237" s="158" t="s">
        <v>128</v>
      </c>
      <c r="CR237" s="158" t="s">
        <v>128</v>
      </c>
      <c r="CS237" s="158" t="s">
        <v>128</v>
      </c>
      <c r="CT237" s="158" t="s">
        <v>128</v>
      </c>
      <c r="CU237" s="158" t="s">
        <v>128</v>
      </c>
      <c r="CV237" s="158" t="s">
        <v>128</v>
      </c>
      <c r="CW237" s="158" t="s">
        <v>128</v>
      </c>
      <c r="CX237" s="158" t="s">
        <v>128</v>
      </c>
      <c r="CY237" s="158" t="s">
        <v>128</v>
      </c>
      <c r="CZ237" s="158" t="s">
        <v>128</v>
      </c>
      <c r="DA237" s="158" t="s">
        <v>128</v>
      </c>
      <c r="DB237" s="158" t="s">
        <v>128</v>
      </c>
      <c r="DC237" s="158" t="s">
        <v>128</v>
      </c>
      <c r="DD237" s="158" t="s">
        <v>128</v>
      </c>
      <c r="DE237" s="158" t="s">
        <v>128</v>
      </c>
      <c r="DF237" s="158" t="s">
        <v>128</v>
      </c>
      <c r="DG237" s="158" t="s">
        <v>128</v>
      </c>
      <c r="DH237" s="158" t="s">
        <v>128</v>
      </c>
      <c r="DI237" s="158" t="s">
        <v>128</v>
      </c>
      <c r="DJ237" s="158" t="s">
        <v>128</v>
      </c>
      <c r="DK237" s="158" t="s">
        <v>128</v>
      </c>
      <c r="DL237" s="158" t="s">
        <v>128</v>
      </c>
      <c r="DM237" s="158" t="s">
        <v>128</v>
      </c>
      <c r="DN237" s="158" t="s">
        <v>128</v>
      </c>
      <c r="DO237" s="158" t="s">
        <v>128</v>
      </c>
      <c r="DP237" s="158" t="s">
        <v>128</v>
      </c>
      <c r="DQ237" s="158" t="s">
        <v>128</v>
      </c>
      <c r="DR237" s="158" t="s">
        <v>128</v>
      </c>
      <c r="DS237" s="158" t="s">
        <v>128</v>
      </c>
      <c r="DT237" s="158" t="s">
        <v>128</v>
      </c>
      <c r="DU237" s="158" t="s">
        <v>128</v>
      </c>
      <c r="DV237" s="158" t="s">
        <v>128</v>
      </c>
      <c r="DW237" s="158" t="s">
        <v>128</v>
      </c>
      <c r="DX237" s="158" t="s">
        <v>128</v>
      </c>
      <c r="DY237" s="158" t="s">
        <v>128</v>
      </c>
      <c r="DZ237" s="158" t="s">
        <v>128</v>
      </c>
      <c r="EA237" s="158" t="s">
        <v>128</v>
      </c>
      <c r="EB237" s="158" t="s">
        <v>128</v>
      </c>
      <c r="EC237" s="158" t="s">
        <v>128</v>
      </c>
      <c r="ED237" s="158" t="s">
        <v>128</v>
      </c>
      <c r="EE237" s="158" t="s">
        <v>128</v>
      </c>
      <c r="EF237" s="158" t="s">
        <v>128</v>
      </c>
      <c r="EG237" s="158" t="s">
        <v>128</v>
      </c>
      <c r="EH237" s="158" t="s">
        <v>128</v>
      </c>
      <c r="EI237" s="158" t="s">
        <v>128</v>
      </c>
      <c r="EJ237" s="158" t="s">
        <v>128</v>
      </c>
      <c r="EK237" s="158" t="s">
        <v>128</v>
      </c>
      <c r="EL237" s="158" t="s">
        <v>128</v>
      </c>
      <c r="EM237" s="158" t="s">
        <v>128</v>
      </c>
      <c r="EN237" s="158" t="s">
        <v>128</v>
      </c>
      <c r="EO237" s="158" t="s">
        <v>128</v>
      </c>
      <c r="EP237" s="158" t="s">
        <v>128</v>
      </c>
      <c r="EQ237" s="158" t="s">
        <v>128</v>
      </c>
      <c r="ER237" s="158" t="s">
        <v>128</v>
      </c>
      <c r="ES237" s="158" t="s">
        <v>128</v>
      </c>
      <c r="ET237" s="158" t="s">
        <v>128</v>
      </c>
      <c r="EU237" s="158" t="s">
        <v>128</v>
      </c>
      <c r="EV237" s="158" t="s">
        <v>128</v>
      </c>
      <c r="EW237" s="158" t="s">
        <v>128</v>
      </c>
      <c r="EX237" s="158" t="s">
        <v>128</v>
      </c>
      <c r="EY237" s="158" t="s">
        <v>128</v>
      </c>
      <c r="EZ237" s="158" t="s">
        <v>128</v>
      </c>
      <c r="FA237" s="158" t="s">
        <v>128</v>
      </c>
      <c r="FB237" s="158" t="s">
        <v>128</v>
      </c>
      <c r="FC237" s="158" t="s">
        <v>128</v>
      </c>
      <c r="FD237" s="158" t="s">
        <v>128</v>
      </c>
      <c r="FE237" s="158" t="s">
        <v>128</v>
      </c>
      <c r="FF237" s="158" t="s">
        <v>128</v>
      </c>
      <c r="FG237" s="158" t="s">
        <v>128</v>
      </c>
      <c r="FH237" s="158" t="s">
        <v>128</v>
      </c>
      <c r="FI237" s="158" t="s">
        <v>128</v>
      </c>
      <c r="FJ237" s="158" t="s">
        <v>128</v>
      </c>
      <c r="FK237" s="158" t="s">
        <v>128</v>
      </c>
      <c r="FL237" s="158" t="s">
        <v>128</v>
      </c>
      <c r="FM237" s="158" t="s">
        <v>128</v>
      </c>
      <c r="FN237" s="158" t="s">
        <v>128</v>
      </c>
      <c r="FO237" s="158" t="s">
        <v>128</v>
      </c>
      <c r="FP237" s="158" t="s">
        <v>128</v>
      </c>
      <c r="FQ237" s="158" t="s">
        <v>128</v>
      </c>
      <c r="FR237" s="158" t="s">
        <v>128</v>
      </c>
      <c r="FS237" s="158" t="s">
        <v>128</v>
      </c>
      <c r="FT237" s="158" t="s">
        <v>128</v>
      </c>
      <c r="FU237" s="158" t="s">
        <v>128</v>
      </c>
      <c r="FV237" s="158" t="s">
        <v>128</v>
      </c>
      <c r="FW237" s="158" t="s">
        <v>128</v>
      </c>
      <c r="FX237" s="158" t="s">
        <v>128</v>
      </c>
      <c r="FY237" s="158" t="s">
        <v>128</v>
      </c>
      <c r="FZ237" s="158" t="s">
        <v>128</v>
      </c>
      <c r="GA237" s="158" t="s">
        <v>128</v>
      </c>
      <c r="GB237" s="158" t="s">
        <v>128</v>
      </c>
      <c r="GC237" s="158" t="s">
        <v>128</v>
      </c>
      <c r="GD237" s="158" t="s">
        <v>128</v>
      </c>
      <c r="GE237" s="158" t="s">
        <v>128</v>
      </c>
      <c r="GF237" s="158" t="s">
        <v>128</v>
      </c>
      <c r="GG237" s="158" t="s">
        <v>128</v>
      </c>
      <c r="GH237" s="158" t="s">
        <v>128</v>
      </c>
      <c r="GI237" s="158" t="s">
        <v>128</v>
      </c>
      <c r="GJ237" s="158" t="s">
        <v>128</v>
      </c>
      <c r="GK237" s="158" t="s">
        <v>128</v>
      </c>
      <c r="GL237" s="158" t="s">
        <v>128</v>
      </c>
      <c r="GM237" s="158" t="s">
        <v>128</v>
      </c>
      <c r="GN237" s="158" t="s">
        <v>128</v>
      </c>
      <c r="GO237" s="158" t="s">
        <v>128</v>
      </c>
      <c r="GP237" s="158" t="s">
        <v>128</v>
      </c>
      <c r="GQ237" s="158" t="s">
        <v>128</v>
      </c>
      <c r="GR237" s="158" t="s">
        <v>128</v>
      </c>
      <c r="GS237" s="158" t="s">
        <v>128</v>
      </c>
      <c r="GT237" s="158" t="s">
        <v>128</v>
      </c>
      <c r="GU237" s="158" t="s">
        <v>128</v>
      </c>
      <c r="GV237" s="158" t="s">
        <v>128</v>
      </c>
      <c r="GW237" s="158" t="s">
        <v>128</v>
      </c>
      <c r="GX237" s="158" t="s">
        <v>128</v>
      </c>
      <c r="GY237" s="158" t="s">
        <v>128</v>
      </c>
      <c r="GZ237" s="158" t="s">
        <v>128</v>
      </c>
      <c r="HA237" s="158" t="s">
        <v>128</v>
      </c>
      <c r="HB237" s="158" t="s">
        <v>128</v>
      </c>
      <c r="HC237" s="158" t="s">
        <v>128</v>
      </c>
      <c r="HD237" s="158" t="s">
        <v>128</v>
      </c>
      <c r="HE237" s="158" t="s">
        <v>128</v>
      </c>
      <c r="HF237" s="158" t="s">
        <v>128</v>
      </c>
      <c r="HG237" s="158" t="s">
        <v>128</v>
      </c>
      <c r="HH237" s="158" t="s">
        <v>128</v>
      </c>
      <c r="HI237" s="158" t="s">
        <v>128</v>
      </c>
      <c r="HJ237" s="158" t="s">
        <v>128</v>
      </c>
      <c r="HK237" s="158" t="s">
        <v>128</v>
      </c>
      <c r="HL237" s="158" t="s">
        <v>128</v>
      </c>
      <c r="HM237" s="158" t="s">
        <v>128</v>
      </c>
      <c r="HN237" s="158" t="s">
        <v>128</v>
      </c>
      <c r="HO237" s="158" t="s">
        <v>128</v>
      </c>
      <c r="HP237" s="158" t="s">
        <v>128</v>
      </c>
      <c r="HQ237" s="158" t="s">
        <v>128</v>
      </c>
      <c r="HR237" s="158" t="s">
        <v>128</v>
      </c>
      <c r="HS237" s="158" t="s">
        <v>128</v>
      </c>
      <c r="HT237" s="158" t="s">
        <v>128</v>
      </c>
      <c r="HU237" s="158" t="s">
        <v>128</v>
      </c>
      <c r="HV237" s="158" t="s">
        <v>128</v>
      </c>
      <c r="HW237" s="158" t="s">
        <v>128</v>
      </c>
      <c r="HX237" s="158" t="s">
        <v>128</v>
      </c>
      <c r="HY237" s="158" t="s">
        <v>128</v>
      </c>
      <c r="HZ237" s="158" t="s">
        <v>128</v>
      </c>
      <c r="IA237" s="158" t="s">
        <v>128</v>
      </c>
      <c r="IB237" s="158" t="s">
        <v>128</v>
      </c>
      <c r="IC237" s="158" t="s">
        <v>128</v>
      </c>
      <c r="ID237" s="158" t="s">
        <v>128</v>
      </c>
      <c r="IE237" s="158" t="s">
        <v>128</v>
      </c>
      <c r="IF237" s="158" t="s">
        <v>128</v>
      </c>
      <c r="IG237" s="158" t="s">
        <v>128</v>
      </c>
      <c r="IH237" s="158" t="s">
        <v>128</v>
      </c>
      <c r="II237" s="158" t="s">
        <v>128</v>
      </c>
      <c r="IJ237" s="158" t="s">
        <v>128</v>
      </c>
      <c r="IK237" s="158" t="s">
        <v>128</v>
      </c>
      <c r="IL237" s="158" t="s">
        <v>128</v>
      </c>
      <c r="IM237" s="158" t="s">
        <v>128</v>
      </c>
      <c r="IN237" s="158" t="s">
        <v>128</v>
      </c>
      <c r="IO237" s="158" t="s">
        <v>128</v>
      </c>
      <c r="IP237" s="158" t="s">
        <v>128</v>
      </c>
      <c r="IQ237" s="158" t="s">
        <v>128</v>
      </c>
      <c r="IR237" s="158" t="s">
        <v>128</v>
      </c>
      <c r="IS237" s="158" t="s">
        <v>128</v>
      </c>
      <c r="IT237" s="158" t="s">
        <v>128</v>
      </c>
      <c r="IU237" s="158" t="s">
        <v>128</v>
      </c>
      <c r="IV237" s="158" t="s">
        <v>128</v>
      </c>
      <c r="IW237" s="158" t="s">
        <v>128</v>
      </c>
      <c r="IX237" s="158" t="s">
        <v>128</v>
      </c>
      <c r="IY237" s="158" t="s">
        <v>128</v>
      </c>
      <c r="IZ237" s="158" t="s">
        <v>128</v>
      </c>
      <c r="JA237" s="158" t="s">
        <v>128</v>
      </c>
      <c r="JB237" s="158" t="s">
        <v>128</v>
      </c>
      <c r="JC237" s="158" t="s">
        <v>128</v>
      </c>
      <c r="JD237" s="158" t="s">
        <v>128</v>
      </c>
      <c r="JE237" s="158" t="s">
        <v>128</v>
      </c>
      <c r="JF237" s="158" t="s">
        <v>128</v>
      </c>
      <c r="JG237" s="158" t="s">
        <v>128</v>
      </c>
      <c r="JH237" s="158" t="s">
        <v>128</v>
      </c>
      <c r="JI237" s="158" t="s">
        <v>128</v>
      </c>
      <c r="JJ237" s="158" t="s">
        <v>128</v>
      </c>
      <c r="JK237" s="158" t="s">
        <v>128</v>
      </c>
      <c r="JL237" s="158" t="s">
        <v>128</v>
      </c>
      <c r="JM237" s="158" t="s">
        <v>128</v>
      </c>
      <c r="JN237" s="158" t="s">
        <v>128</v>
      </c>
      <c r="JO237" s="158" t="s">
        <v>128</v>
      </c>
      <c r="JP237" s="158" t="s">
        <v>128</v>
      </c>
      <c r="JQ237" s="158" t="s">
        <v>128</v>
      </c>
      <c r="JR237" s="158" t="s">
        <v>128</v>
      </c>
      <c r="JS237" s="158" t="s">
        <v>128</v>
      </c>
      <c r="JT237" s="158" t="s">
        <v>128</v>
      </c>
      <c r="JU237" s="158" t="s">
        <v>128</v>
      </c>
      <c r="JV237" s="158" t="s">
        <v>128</v>
      </c>
      <c r="JW237" s="158" t="s">
        <v>128</v>
      </c>
      <c r="JX237" s="158" t="s">
        <v>128</v>
      </c>
      <c r="JY237" s="158" t="s">
        <v>128</v>
      </c>
      <c r="JZ237" s="158" t="s">
        <v>128</v>
      </c>
      <c r="KA237" s="158" t="s">
        <v>128</v>
      </c>
      <c r="KB237" s="158" t="s">
        <v>128</v>
      </c>
      <c r="KC237" s="158" t="s">
        <v>128</v>
      </c>
      <c r="KD237" s="158" t="s">
        <v>128</v>
      </c>
      <c r="KE237" s="158" t="s">
        <v>128</v>
      </c>
      <c r="KF237" s="158" t="s">
        <v>128</v>
      </c>
      <c r="KG237" s="158" t="s">
        <v>128</v>
      </c>
      <c r="KH237" s="158" t="s">
        <v>128</v>
      </c>
      <c r="KI237" s="158" t="s">
        <v>128</v>
      </c>
      <c r="KJ237" s="158" t="s">
        <v>128</v>
      </c>
      <c r="KK237" s="158" t="s">
        <v>128</v>
      </c>
      <c r="KL237" s="158" t="s">
        <v>128</v>
      </c>
      <c r="KM237" s="158" t="s">
        <v>128</v>
      </c>
      <c r="KN237" s="158" t="s">
        <v>128</v>
      </c>
      <c r="KO237" s="158" t="s">
        <v>128</v>
      </c>
      <c r="KP237" s="158" t="s">
        <v>128</v>
      </c>
      <c r="KQ237" s="158" t="s">
        <v>128</v>
      </c>
      <c r="KR237" s="158" t="s">
        <v>128</v>
      </c>
      <c r="KS237" s="158" t="s">
        <v>128</v>
      </c>
      <c r="KT237" s="158" t="s">
        <v>128</v>
      </c>
      <c r="KU237" s="158" t="s">
        <v>128</v>
      </c>
      <c r="KV237" s="158" t="s">
        <v>128</v>
      </c>
      <c r="KW237" s="158" t="s">
        <v>128</v>
      </c>
      <c r="KX237" s="158" t="s">
        <v>128</v>
      </c>
      <c r="KY237" s="158" t="s">
        <v>128</v>
      </c>
      <c r="KZ237" s="158" t="s">
        <v>128</v>
      </c>
      <c r="LA237" s="158" t="s">
        <v>128</v>
      </c>
      <c r="LB237" s="158" t="s">
        <v>128</v>
      </c>
      <c r="LC237" s="158" t="s">
        <v>128</v>
      </c>
      <c r="LD237" s="158" t="s">
        <v>128</v>
      </c>
      <c r="LE237" s="158" t="s">
        <v>128</v>
      </c>
      <c r="LF237" s="158" t="s">
        <v>128</v>
      </c>
      <c r="LG237" s="158" t="s">
        <v>128</v>
      </c>
      <c r="LH237" s="158" t="s">
        <v>128</v>
      </c>
      <c r="LI237" s="158" t="s">
        <v>128</v>
      </c>
      <c r="LJ237" s="158" t="s">
        <v>128</v>
      </c>
      <c r="LK237" s="158" t="s">
        <v>128</v>
      </c>
      <c r="LL237" s="158" t="s">
        <v>128</v>
      </c>
      <c r="LM237" s="158" t="s">
        <v>128</v>
      </c>
      <c r="LN237" s="158" t="s">
        <v>128</v>
      </c>
      <c r="LO237" s="158" t="s">
        <v>128</v>
      </c>
      <c r="LP237" s="158" t="s">
        <v>128</v>
      </c>
      <c r="LQ237" s="158" t="s">
        <v>128</v>
      </c>
      <c r="LR237" s="158" t="s">
        <v>128</v>
      </c>
      <c r="LS237" s="158" t="s">
        <v>128</v>
      </c>
      <c r="LT237" s="158" t="s">
        <v>128</v>
      </c>
      <c r="LU237" s="158" t="s">
        <v>128</v>
      </c>
      <c r="LV237" s="158" t="s">
        <v>128</v>
      </c>
      <c r="LW237" s="158" t="s">
        <v>128</v>
      </c>
      <c r="LX237" s="158" t="s">
        <v>128</v>
      </c>
      <c r="LY237" s="158" t="s">
        <v>128</v>
      </c>
      <c r="LZ237" s="158" t="s">
        <v>128</v>
      </c>
      <c r="MA237" s="158" t="s">
        <v>128</v>
      </c>
      <c r="MB237" s="158" t="s">
        <v>128</v>
      </c>
      <c r="MC237" s="158" t="s">
        <v>128</v>
      </c>
      <c r="MD237" s="158" t="s">
        <v>128</v>
      </c>
      <c r="ME237" s="158" t="s">
        <v>128</v>
      </c>
      <c r="MF237" s="158" t="s">
        <v>128</v>
      </c>
      <c r="MG237" s="158" t="s">
        <v>128</v>
      </c>
      <c r="MH237" s="158" t="s">
        <v>128</v>
      </c>
      <c r="MI237" s="158" t="s">
        <v>128</v>
      </c>
      <c r="MJ237" s="158" t="s">
        <v>128</v>
      </c>
      <c r="MK237" s="158" t="s">
        <v>128</v>
      </c>
      <c r="ML237" s="158" t="s">
        <v>128</v>
      </c>
      <c r="MM237" s="158" t="s">
        <v>128</v>
      </c>
      <c r="MN237" s="158" t="s">
        <v>128</v>
      </c>
      <c r="MO237" s="158" t="s">
        <v>128</v>
      </c>
      <c r="MP237" s="158" t="s">
        <v>128</v>
      </c>
      <c r="MQ237" s="158" t="s">
        <v>128</v>
      </c>
      <c r="MR237" s="158" t="s">
        <v>128</v>
      </c>
      <c r="MS237" s="158" t="s">
        <v>128</v>
      </c>
      <c r="MT237" s="158" t="s">
        <v>128</v>
      </c>
      <c r="MU237" s="158" t="s">
        <v>128</v>
      </c>
      <c r="MV237" s="158" t="s">
        <v>128</v>
      </c>
      <c r="MW237" s="158" t="s">
        <v>128</v>
      </c>
      <c r="MX237" s="158" t="s">
        <v>128</v>
      </c>
      <c r="MY237" s="158" t="s">
        <v>128</v>
      </c>
      <c r="MZ237" s="158" t="s">
        <v>128</v>
      </c>
      <c r="NA237" s="158" t="s">
        <v>128</v>
      </c>
      <c r="NB237" s="158" t="s">
        <v>128</v>
      </c>
      <c r="NC237" s="158" t="s">
        <v>128</v>
      </c>
      <c r="ND237" s="158" t="s">
        <v>128</v>
      </c>
      <c r="NE237" s="158" t="s">
        <v>128</v>
      </c>
      <c r="NF237" s="158" t="s">
        <v>128</v>
      </c>
      <c r="NG237" s="158" t="s">
        <v>128</v>
      </c>
      <c r="NH237" s="158" t="s">
        <v>128</v>
      </c>
      <c r="NI237" s="158" t="s">
        <v>128</v>
      </c>
      <c r="NJ237" s="158" t="s">
        <v>128</v>
      </c>
      <c r="NK237" s="158" t="s">
        <v>128</v>
      </c>
      <c r="NL237" s="158" t="s">
        <v>128</v>
      </c>
      <c r="NM237" s="158" t="s">
        <v>128</v>
      </c>
      <c r="NN237" s="158" t="s">
        <v>128</v>
      </c>
      <c r="NO237" s="158" t="s">
        <v>128</v>
      </c>
      <c r="NP237" s="158" t="s">
        <v>128</v>
      </c>
      <c r="NQ237" s="158" t="s">
        <v>128</v>
      </c>
      <c r="NR237" s="158" t="s">
        <v>128</v>
      </c>
      <c r="NS237" s="158" t="s">
        <v>128</v>
      </c>
      <c r="NT237" s="158" t="s">
        <v>128</v>
      </c>
      <c r="NU237" s="158" t="s">
        <v>128</v>
      </c>
      <c r="NV237" s="158" t="s">
        <v>128</v>
      </c>
      <c r="NW237" s="158" t="s">
        <v>128</v>
      </c>
      <c r="NX237" s="158" t="s">
        <v>128</v>
      </c>
      <c r="NY237" s="158" t="s">
        <v>128</v>
      </c>
      <c r="NZ237" s="158" t="s">
        <v>128</v>
      </c>
      <c r="OA237" s="158" t="s">
        <v>128</v>
      </c>
      <c r="OB237" s="158" t="s">
        <v>128</v>
      </c>
      <c r="OC237" s="158" t="s">
        <v>128</v>
      </c>
      <c r="OD237" s="158" t="s">
        <v>128</v>
      </c>
      <c r="OE237" s="170" t="s">
        <v>128</v>
      </c>
      <c r="OF237" s="181"/>
      <c r="OG237" s="176">
        <f t="shared" si="1336"/>
        <v>0.42348424659260442</v>
      </c>
      <c r="OH237" s="66" t="str">
        <f t="shared" si="1337"/>
        <v>kg/GJ delivered</v>
      </c>
      <c r="OI237" s="66" t="str">
        <f t="shared" si="1338"/>
        <v/>
      </c>
      <c r="OJ237" s="66" t="str">
        <f t="shared" si="1339"/>
        <v/>
      </c>
      <c r="OK237" s="66" t="str">
        <f t="shared" si="1340"/>
        <v/>
      </c>
      <c r="OL237" s="66" t="str">
        <f t="shared" si="1341"/>
        <v/>
      </c>
      <c r="OM237" s="66" t="str">
        <f t="shared" si="1342"/>
        <v/>
      </c>
      <c r="ON237" s="66" t="str">
        <f t="shared" si="1343"/>
        <v/>
      </c>
      <c r="OO237" s="66" t="str">
        <f t="shared" si="1344"/>
        <v/>
      </c>
      <c r="OP237" s="66" t="str">
        <f t="shared" si="1345"/>
        <v/>
      </c>
      <c r="OQ237" s="66" t="str">
        <f t="shared" si="1346"/>
        <v/>
      </c>
      <c r="OR237" s="66" t="str">
        <f t="shared" si="1347"/>
        <v/>
      </c>
      <c r="OS237" s="66" t="str">
        <f t="shared" si="1348"/>
        <v/>
      </c>
      <c r="OT237" s="66" t="str">
        <f t="shared" si="1349"/>
        <v/>
      </c>
      <c r="OU237" s="66" t="str">
        <f t="shared" si="1350"/>
        <v/>
      </c>
      <c r="OV237" s="66" t="str">
        <f t="shared" si="1351"/>
        <v/>
      </c>
      <c r="OW237" s="66" t="str">
        <f t="shared" si="1352"/>
        <v/>
      </c>
      <c r="OX237" s="66" t="str">
        <f t="shared" si="1353"/>
        <v/>
      </c>
      <c r="OY237" s="66" t="str">
        <f t="shared" si="1354"/>
        <v/>
      </c>
      <c r="OZ237" s="66" t="str">
        <f t="shared" si="1355"/>
        <v/>
      </c>
      <c r="PA237" s="66" t="str">
        <f t="shared" si="1356"/>
        <v/>
      </c>
      <c r="PB237" s="66" t="str">
        <f t="shared" si="1357"/>
        <v/>
      </c>
      <c r="PC237" s="66" t="str">
        <f t="shared" si="1358"/>
        <v/>
      </c>
      <c r="PD237" s="66" t="str">
        <f t="shared" si="1359"/>
        <v/>
      </c>
      <c r="PE237" s="66" t="str">
        <f t="shared" si="1360"/>
        <v/>
      </c>
      <c r="PF237" s="66" t="str">
        <f t="shared" si="1361"/>
        <v/>
      </c>
      <c r="PG237" s="66" t="str">
        <f t="shared" si="1362"/>
        <v/>
      </c>
      <c r="PH237" s="66" t="str">
        <f t="shared" si="1363"/>
        <v/>
      </c>
      <c r="PI237" s="66" t="str">
        <f t="shared" si="1364"/>
        <v/>
      </c>
      <c r="PJ237" s="66" t="str">
        <f t="shared" si="1365"/>
        <v/>
      </c>
      <c r="PK237" s="66" t="str">
        <f t="shared" si="1366"/>
        <v/>
      </c>
      <c r="PL237" s="66" t="str">
        <f t="shared" si="1367"/>
        <v/>
      </c>
      <c r="PM237" s="66" t="str">
        <f t="shared" si="1368"/>
        <v/>
      </c>
      <c r="PN237" s="66" t="str">
        <f t="shared" si="1369"/>
        <v/>
      </c>
      <c r="PO237" s="66" t="str">
        <f t="shared" si="1370"/>
        <v/>
      </c>
      <c r="PP237" s="66" t="str">
        <f t="shared" si="1371"/>
        <v/>
      </c>
      <c r="PQ237" s="66" t="str">
        <f t="shared" si="1372"/>
        <v/>
      </c>
      <c r="PR237" s="66" t="str">
        <f t="shared" si="1373"/>
        <v/>
      </c>
      <c r="PS237" s="66" t="str">
        <f t="shared" si="1374"/>
        <v/>
      </c>
      <c r="PT237" s="66" t="str">
        <f t="shared" si="1375"/>
        <v/>
      </c>
      <c r="PU237" s="66" t="str">
        <f t="shared" si="1376"/>
        <v/>
      </c>
      <c r="PV237" s="66" t="str">
        <f t="shared" si="1377"/>
        <v/>
      </c>
      <c r="PW237" s="66" t="str">
        <f t="shared" si="1378"/>
        <v/>
      </c>
      <c r="PX237" s="66" t="str">
        <f t="shared" si="1379"/>
        <v/>
      </c>
      <c r="PY237" s="66" t="str">
        <f t="shared" si="1380"/>
        <v/>
      </c>
      <c r="PZ237" s="66" t="str">
        <f t="shared" si="1381"/>
        <v/>
      </c>
      <c r="QA237" s="66" t="str">
        <f t="shared" si="1382"/>
        <v/>
      </c>
      <c r="QB237" s="66" t="str">
        <f t="shared" si="1383"/>
        <v/>
      </c>
      <c r="QC237" s="66" t="str">
        <f t="shared" si="1384"/>
        <v/>
      </c>
      <c r="QD237" s="66" t="str">
        <f t="shared" si="1385"/>
        <v/>
      </c>
      <c r="QE237" s="66" t="str">
        <f t="shared" si="1386"/>
        <v/>
      </c>
      <c r="QF237" s="66" t="str">
        <f t="shared" si="1387"/>
        <v/>
      </c>
      <c r="QG237" s="66" t="str">
        <f t="shared" si="1388"/>
        <v/>
      </c>
      <c r="QH237" s="66" t="str">
        <f t="shared" si="1389"/>
        <v/>
      </c>
      <c r="QI237" s="66" t="str">
        <f t="shared" si="1390"/>
        <v/>
      </c>
      <c r="QJ237" s="66" t="str">
        <f t="shared" si="1391"/>
        <v/>
      </c>
      <c r="QK237" s="66" t="str">
        <f t="shared" si="1392"/>
        <v/>
      </c>
      <c r="QL237" s="66" t="str">
        <f t="shared" si="1393"/>
        <v/>
      </c>
      <c r="QM237" s="66" t="str">
        <f t="shared" si="1394"/>
        <v/>
      </c>
      <c r="QN237" s="66" t="str">
        <f t="shared" si="1395"/>
        <v/>
      </c>
      <c r="QO237" s="66" t="str">
        <f t="shared" si="1396"/>
        <v/>
      </c>
      <c r="QP237" s="66" t="str">
        <f t="shared" si="1397"/>
        <v/>
      </c>
      <c r="QQ237" s="66" t="str">
        <f t="shared" si="1398"/>
        <v/>
      </c>
      <c r="QR237" s="66" t="str">
        <f t="shared" si="1399"/>
        <v/>
      </c>
      <c r="QS237" s="66" t="str">
        <f t="shared" si="1400"/>
        <v/>
      </c>
      <c r="QT237" s="66" t="str">
        <f t="shared" si="1401"/>
        <v/>
      </c>
      <c r="QU237" s="66" t="str">
        <f t="shared" si="1402"/>
        <v/>
      </c>
      <c r="QV237" s="66" t="str">
        <f t="shared" si="1403"/>
        <v/>
      </c>
      <c r="QW237" s="66" t="str">
        <f t="shared" si="1404"/>
        <v/>
      </c>
      <c r="QX237" s="66" t="str">
        <f t="shared" si="1405"/>
        <v/>
      </c>
      <c r="QY237" s="66" t="str">
        <f t="shared" si="1406"/>
        <v/>
      </c>
      <c r="QZ237" s="66" t="str">
        <f t="shared" si="1407"/>
        <v/>
      </c>
      <c r="RA237" s="66" t="str">
        <f t="shared" si="1408"/>
        <v/>
      </c>
      <c r="RB237" s="66" t="str">
        <f t="shared" si="1409"/>
        <v/>
      </c>
      <c r="RC237" s="66" t="str">
        <f t="shared" si="1410"/>
        <v/>
      </c>
      <c r="RD237" s="66" t="str">
        <f t="shared" si="1411"/>
        <v/>
      </c>
      <c r="RE237" s="66" t="str">
        <f t="shared" si="1412"/>
        <v/>
      </c>
      <c r="RF237" s="66" t="str">
        <f t="shared" si="1413"/>
        <v/>
      </c>
      <c r="RG237" s="66" t="str">
        <f t="shared" si="1414"/>
        <v/>
      </c>
      <c r="RH237" s="66" t="str">
        <f t="shared" si="1415"/>
        <v/>
      </c>
      <c r="RI237" s="66" t="str">
        <f t="shared" si="1416"/>
        <v/>
      </c>
      <c r="RJ237" s="66" t="str">
        <f t="shared" si="1417"/>
        <v/>
      </c>
      <c r="RK237" s="66" t="str">
        <f t="shared" si="1418"/>
        <v/>
      </c>
      <c r="RL237" s="66" t="str">
        <f t="shared" si="1419"/>
        <v/>
      </c>
      <c r="RM237" s="66" t="str">
        <f t="shared" si="1420"/>
        <v/>
      </c>
      <c r="RN237" s="66" t="str">
        <f t="shared" si="1421"/>
        <v/>
      </c>
      <c r="RO237" s="66" t="str">
        <f t="shared" si="1422"/>
        <v/>
      </c>
      <c r="RP237" s="66" t="str">
        <f t="shared" si="1423"/>
        <v/>
      </c>
      <c r="RQ237" s="66" t="str">
        <f t="shared" si="1424"/>
        <v/>
      </c>
      <c r="RR237" s="66" t="str">
        <f t="shared" si="1425"/>
        <v/>
      </c>
      <c r="RS237" s="66" t="str">
        <f t="shared" si="1426"/>
        <v/>
      </c>
      <c r="RT237" s="66" t="str">
        <f t="shared" si="1427"/>
        <v/>
      </c>
      <c r="RU237" s="66" t="str">
        <f t="shared" si="1428"/>
        <v/>
      </c>
      <c r="RV237" s="66" t="str">
        <f t="shared" si="1429"/>
        <v/>
      </c>
      <c r="RW237" s="66" t="str">
        <f t="shared" si="1430"/>
        <v/>
      </c>
      <c r="RX237" s="66" t="str">
        <f t="shared" si="1431"/>
        <v/>
      </c>
      <c r="RY237" s="66" t="str">
        <f t="shared" si="1432"/>
        <v/>
      </c>
      <c r="RZ237" s="66" t="str">
        <f t="shared" si="1433"/>
        <v/>
      </c>
      <c r="SA237" s="66" t="str">
        <f t="shared" si="1434"/>
        <v/>
      </c>
      <c r="SB237" s="66" t="str">
        <f t="shared" si="1435"/>
        <v/>
      </c>
      <c r="SC237" s="66" t="str">
        <f t="shared" si="1436"/>
        <v/>
      </c>
      <c r="SD237" s="66" t="str">
        <f t="shared" si="1437"/>
        <v/>
      </c>
      <c r="SE237" s="66" t="str">
        <f t="shared" si="1438"/>
        <v/>
      </c>
      <c r="SF237" s="66" t="str">
        <f t="shared" si="1439"/>
        <v/>
      </c>
      <c r="SG237" s="66" t="str">
        <f t="shared" si="1440"/>
        <v/>
      </c>
      <c r="SH237" s="66" t="str">
        <f t="shared" si="1441"/>
        <v/>
      </c>
      <c r="SI237" s="66" t="str">
        <f t="shared" si="1442"/>
        <v/>
      </c>
      <c r="SJ237" s="66" t="str">
        <f t="shared" si="1443"/>
        <v/>
      </c>
      <c r="SK237" s="66" t="str">
        <f t="shared" si="1444"/>
        <v/>
      </c>
      <c r="SL237" s="66" t="str">
        <f t="shared" si="1445"/>
        <v/>
      </c>
      <c r="SM237" s="66" t="str">
        <f t="shared" si="1446"/>
        <v/>
      </c>
      <c r="SN237" s="66" t="str">
        <f t="shared" si="1447"/>
        <v/>
      </c>
      <c r="SO237" s="66" t="str">
        <f t="shared" si="1448"/>
        <v/>
      </c>
      <c r="SP237" s="66" t="str">
        <f t="shared" si="1449"/>
        <v/>
      </c>
      <c r="SQ237" s="66" t="str">
        <f t="shared" si="1450"/>
        <v/>
      </c>
      <c r="SR237" s="66" t="str">
        <f t="shared" si="1451"/>
        <v/>
      </c>
      <c r="SS237" s="66" t="str">
        <f t="shared" si="1452"/>
        <v/>
      </c>
      <c r="ST237" s="66" t="str">
        <f t="shared" si="1453"/>
        <v/>
      </c>
      <c r="SU237" s="66" t="str">
        <f t="shared" si="1454"/>
        <v/>
      </c>
      <c r="SV237" s="66" t="str">
        <f t="shared" si="1455"/>
        <v/>
      </c>
      <c r="SW237" s="66" t="str">
        <f t="shared" si="1456"/>
        <v/>
      </c>
      <c r="SX237" s="66" t="str">
        <f t="shared" si="1457"/>
        <v/>
      </c>
      <c r="SY237" s="66" t="str">
        <f t="shared" si="1458"/>
        <v/>
      </c>
      <c r="SZ237" s="66" t="str">
        <f t="shared" si="1459"/>
        <v/>
      </c>
      <c r="TA237" s="66" t="str">
        <f t="shared" si="1460"/>
        <v/>
      </c>
      <c r="TB237" s="66" t="str">
        <f t="shared" si="1461"/>
        <v/>
      </c>
      <c r="TC237" s="66" t="str">
        <f t="shared" si="1462"/>
        <v/>
      </c>
      <c r="TD237" s="66" t="str">
        <f t="shared" si="1463"/>
        <v/>
      </c>
      <c r="TE237" s="66" t="str">
        <f t="shared" si="1464"/>
        <v/>
      </c>
      <c r="TF237" s="66" t="str">
        <f t="shared" si="1465"/>
        <v/>
      </c>
      <c r="TG237" s="66" t="str">
        <f t="shared" si="1466"/>
        <v/>
      </c>
      <c r="TH237" s="66" t="str">
        <f t="shared" si="1467"/>
        <v/>
      </c>
      <c r="TI237" s="66" t="str">
        <f t="shared" si="1468"/>
        <v/>
      </c>
      <c r="TJ237" s="66" t="str">
        <f t="shared" si="1469"/>
        <v/>
      </c>
      <c r="TK237" s="66" t="str">
        <f t="shared" si="1470"/>
        <v/>
      </c>
      <c r="TL237" s="66" t="str">
        <f t="shared" si="1471"/>
        <v/>
      </c>
      <c r="TM237" s="66" t="str">
        <f t="shared" si="1472"/>
        <v/>
      </c>
      <c r="TN237" s="66" t="str">
        <f t="shared" si="1473"/>
        <v/>
      </c>
      <c r="TO237" s="66" t="str">
        <f t="shared" si="1474"/>
        <v/>
      </c>
      <c r="TP237" s="66" t="str">
        <f t="shared" si="1475"/>
        <v/>
      </c>
      <c r="TQ237" s="66" t="str">
        <f t="shared" si="1476"/>
        <v/>
      </c>
      <c r="TR237" s="66" t="str">
        <f t="shared" si="1477"/>
        <v/>
      </c>
      <c r="TS237" s="66" t="str">
        <f t="shared" si="1478"/>
        <v/>
      </c>
      <c r="TT237" s="66" t="str">
        <f t="shared" si="1479"/>
        <v/>
      </c>
      <c r="TU237" s="66" t="str">
        <f t="shared" si="1480"/>
        <v/>
      </c>
      <c r="TV237" s="66" t="str">
        <f t="shared" si="1481"/>
        <v/>
      </c>
      <c r="TW237" s="66" t="str">
        <f t="shared" si="1482"/>
        <v/>
      </c>
      <c r="TX237" s="66" t="str">
        <f t="shared" si="1483"/>
        <v/>
      </c>
      <c r="TY237" s="66" t="str">
        <f t="shared" si="1484"/>
        <v/>
      </c>
      <c r="TZ237" s="66" t="str">
        <f t="shared" si="1485"/>
        <v/>
      </c>
      <c r="UA237" s="66" t="str">
        <f t="shared" si="1486"/>
        <v/>
      </c>
      <c r="UB237" s="66" t="str">
        <f t="shared" si="1487"/>
        <v/>
      </c>
      <c r="UC237" s="66" t="str">
        <f t="shared" si="1488"/>
        <v/>
      </c>
      <c r="UD237" s="66" t="str">
        <f t="shared" si="1489"/>
        <v/>
      </c>
      <c r="UE237" s="66" t="str">
        <f t="shared" si="1490"/>
        <v/>
      </c>
      <c r="UF237" s="66" t="str">
        <f t="shared" si="1491"/>
        <v/>
      </c>
      <c r="UG237" s="66" t="str">
        <f t="shared" si="1492"/>
        <v/>
      </c>
      <c r="UH237" s="66" t="str">
        <f t="shared" si="1493"/>
        <v/>
      </c>
      <c r="UI237" s="66" t="str">
        <f t="shared" si="1494"/>
        <v/>
      </c>
      <c r="UJ237" s="66" t="str">
        <f t="shared" si="1495"/>
        <v/>
      </c>
      <c r="UK237" s="66" t="str">
        <f t="shared" si="1496"/>
        <v/>
      </c>
      <c r="UL237" s="66" t="str">
        <f t="shared" si="1497"/>
        <v/>
      </c>
      <c r="UM237" s="66" t="str">
        <f t="shared" si="1498"/>
        <v/>
      </c>
      <c r="UN237" s="66" t="str">
        <f t="shared" si="1499"/>
        <v/>
      </c>
      <c r="UO237" s="66" t="str">
        <f t="shared" si="1500"/>
        <v/>
      </c>
      <c r="UP237" s="66" t="str">
        <f t="shared" si="1501"/>
        <v/>
      </c>
      <c r="UQ237" s="66" t="str">
        <f t="shared" si="1502"/>
        <v/>
      </c>
      <c r="UR237" s="66" t="str">
        <f t="shared" si="1503"/>
        <v/>
      </c>
      <c r="US237" s="66" t="str">
        <f t="shared" si="1504"/>
        <v/>
      </c>
      <c r="UT237" s="66" t="str">
        <f t="shared" si="1505"/>
        <v/>
      </c>
      <c r="UU237" s="66" t="str">
        <f t="shared" si="1506"/>
        <v/>
      </c>
      <c r="UV237" s="66" t="str">
        <f t="shared" si="1507"/>
        <v/>
      </c>
      <c r="UW237" s="66" t="str">
        <f t="shared" si="1508"/>
        <v/>
      </c>
      <c r="UX237" s="66" t="str">
        <f t="shared" si="1509"/>
        <v/>
      </c>
      <c r="UY237" s="66" t="str">
        <f t="shared" si="1510"/>
        <v/>
      </c>
      <c r="UZ237" s="66" t="str">
        <f t="shared" si="1511"/>
        <v/>
      </c>
      <c r="VA237" s="66" t="str">
        <f t="shared" si="1512"/>
        <v/>
      </c>
      <c r="VB237" s="66" t="str">
        <f t="shared" si="1513"/>
        <v/>
      </c>
      <c r="VC237" s="66" t="str">
        <f t="shared" si="1514"/>
        <v/>
      </c>
      <c r="VD237" s="66" t="str">
        <f t="shared" si="1515"/>
        <v/>
      </c>
      <c r="VE237" s="66" t="str">
        <f t="shared" si="1516"/>
        <v/>
      </c>
      <c r="VF237" s="66" t="str">
        <f t="shared" si="1517"/>
        <v/>
      </c>
      <c r="VG237" s="66" t="str">
        <f t="shared" si="1518"/>
        <v/>
      </c>
      <c r="VH237" s="66" t="str">
        <f t="shared" si="1519"/>
        <v/>
      </c>
      <c r="VI237" s="66" t="str">
        <f t="shared" si="1520"/>
        <v/>
      </c>
      <c r="VJ237" s="66" t="str">
        <f t="shared" si="1521"/>
        <v/>
      </c>
      <c r="VK237" s="66" t="str">
        <f t="shared" si="1522"/>
        <v/>
      </c>
      <c r="VL237" s="66" t="str">
        <f t="shared" si="1523"/>
        <v/>
      </c>
      <c r="VM237" s="66" t="str">
        <f t="shared" si="1524"/>
        <v/>
      </c>
      <c r="VN237" s="66" t="str">
        <f t="shared" si="1525"/>
        <v/>
      </c>
      <c r="VO237" s="66" t="str">
        <f t="shared" si="1526"/>
        <v/>
      </c>
      <c r="VP237" s="66" t="str">
        <f t="shared" si="1527"/>
        <v/>
      </c>
      <c r="VQ237" s="66" t="str">
        <f t="shared" si="1528"/>
        <v/>
      </c>
      <c r="VR237" s="66" t="str">
        <f t="shared" si="1529"/>
        <v/>
      </c>
      <c r="VS237" s="66" t="str">
        <f t="shared" si="1530"/>
        <v/>
      </c>
      <c r="VT237" s="66" t="str">
        <f t="shared" si="1531"/>
        <v/>
      </c>
      <c r="VU237" s="66" t="str">
        <f t="shared" si="1532"/>
        <v/>
      </c>
      <c r="VV237" s="66" t="str">
        <f t="shared" si="1533"/>
        <v/>
      </c>
      <c r="VW237" s="66" t="str">
        <f t="shared" si="1534"/>
        <v/>
      </c>
      <c r="VX237" s="66" t="str">
        <f t="shared" si="1535"/>
        <v/>
      </c>
      <c r="VY237" s="66" t="str">
        <f t="shared" si="1536"/>
        <v/>
      </c>
      <c r="VZ237" s="66" t="str">
        <f t="shared" si="1537"/>
        <v/>
      </c>
      <c r="WA237" s="66" t="str">
        <f t="shared" si="1538"/>
        <v/>
      </c>
      <c r="WB237" s="66" t="str">
        <f t="shared" si="1539"/>
        <v/>
      </c>
      <c r="WC237" s="66" t="str">
        <f t="shared" si="1540"/>
        <v/>
      </c>
      <c r="WD237" s="66" t="str">
        <f t="shared" si="1541"/>
        <v/>
      </c>
      <c r="WE237" s="66" t="str">
        <f t="shared" si="1542"/>
        <v/>
      </c>
      <c r="WF237" s="66" t="str">
        <f t="shared" si="1543"/>
        <v/>
      </c>
      <c r="WG237" s="66" t="str">
        <f t="shared" si="1544"/>
        <v/>
      </c>
      <c r="WH237" s="66" t="str">
        <f t="shared" si="1545"/>
        <v/>
      </c>
      <c r="WI237" s="66" t="str">
        <f t="shared" si="1546"/>
        <v/>
      </c>
      <c r="WJ237" s="66" t="str">
        <f t="shared" si="1547"/>
        <v/>
      </c>
      <c r="WK237" s="66" t="str">
        <f t="shared" si="1548"/>
        <v/>
      </c>
      <c r="WL237" s="66" t="str">
        <f t="shared" si="1549"/>
        <v/>
      </c>
      <c r="WM237" s="66" t="str">
        <f t="shared" si="1550"/>
        <v/>
      </c>
      <c r="WN237" s="66" t="str">
        <f t="shared" si="1551"/>
        <v/>
      </c>
      <c r="WO237" s="66" t="str">
        <f t="shared" si="1552"/>
        <v/>
      </c>
      <c r="WP237" s="66" t="str">
        <f t="shared" si="1553"/>
        <v/>
      </c>
      <c r="WQ237" s="66" t="str">
        <f t="shared" si="1554"/>
        <v/>
      </c>
      <c r="WR237" s="66" t="str">
        <f t="shared" si="1555"/>
        <v/>
      </c>
      <c r="WS237" s="66" t="str">
        <f t="shared" si="1556"/>
        <v/>
      </c>
      <c r="WT237" s="66" t="str">
        <f t="shared" si="1557"/>
        <v/>
      </c>
      <c r="WU237" s="66" t="str">
        <f t="shared" si="1558"/>
        <v/>
      </c>
      <c r="WV237" s="66" t="str">
        <f t="shared" si="1559"/>
        <v/>
      </c>
      <c r="WW237" s="66" t="str">
        <f t="shared" si="1560"/>
        <v/>
      </c>
      <c r="WX237" s="66" t="str">
        <f t="shared" si="1561"/>
        <v/>
      </c>
      <c r="WY237" s="66" t="str">
        <f t="shared" si="1562"/>
        <v/>
      </c>
      <c r="WZ237" s="66" t="str">
        <f t="shared" si="1563"/>
        <v/>
      </c>
      <c r="XA237" s="66" t="str">
        <f t="shared" si="1564"/>
        <v/>
      </c>
      <c r="XB237" s="66" t="str">
        <f t="shared" si="1565"/>
        <v/>
      </c>
      <c r="XC237" s="66" t="str">
        <f t="shared" si="1566"/>
        <v/>
      </c>
      <c r="XD237" s="66" t="str">
        <f t="shared" si="1567"/>
        <v/>
      </c>
      <c r="XE237" s="66" t="str">
        <f t="shared" si="1568"/>
        <v/>
      </c>
      <c r="XF237" s="66" t="str">
        <f t="shared" si="1569"/>
        <v/>
      </c>
      <c r="XG237" s="66" t="str">
        <f t="shared" si="1570"/>
        <v/>
      </c>
      <c r="XH237" s="66" t="str">
        <f t="shared" si="1571"/>
        <v/>
      </c>
      <c r="XI237" s="66" t="str">
        <f t="shared" si="1572"/>
        <v/>
      </c>
      <c r="XJ237" s="66" t="str">
        <f t="shared" si="1573"/>
        <v/>
      </c>
      <c r="XK237" s="66" t="str">
        <f t="shared" si="1574"/>
        <v/>
      </c>
      <c r="XL237" s="66" t="str">
        <f t="shared" si="1575"/>
        <v/>
      </c>
      <c r="XM237" s="66" t="str">
        <f t="shared" si="1576"/>
        <v/>
      </c>
      <c r="XN237" s="66" t="str">
        <f t="shared" si="1577"/>
        <v/>
      </c>
      <c r="XO237" s="66" t="str">
        <f t="shared" si="1578"/>
        <v/>
      </c>
      <c r="XP237" s="66" t="str">
        <f t="shared" si="1579"/>
        <v/>
      </c>
      <c r="XQ237" s="66" t="str">
        <f t="shared" si="1580"/>
        <v/>
      </c>
      <c r="XR237" s="66" t="str">
        <f t="shared" si="1581"/>
        <v/>
      </c>
      <c r="XS237" s="66" t="str">
        <f t="shared" si="1582"/>
        <v/>
      </c>
      <c r="XT237" s="66" t="str">
        <f t="shared" si="1583"/>
        <v/>
      </c>
      <c r="XU237" s="66" t="str">
        <f t="shared" si="1584"/>
        <v/>
      </c>
      <c r="XV237" s="66" t="str">
        <f t="shared" si="1585"/>
        <v/>
      </c>
      <c r="XW237" s="66" t="str">
        <f t="shared" si="1586"/>
        <v/>
      </c>
      <c r="XX237" s="66" t="str">
        <f t="shared" si="1587"/>
        <v/>
      </c>
      <c r="XY237" s="66" t="str">
        <f t="shared" si="1588"/>
        <v/>
      </c>
      <c r="XZ237" s="66" t="str">
        <f t="shared" si="1589"/>
        <v/>
      </c>
      <c r="YA237" s="66" t="str">
        <f t="shared" si="1590"/>
        <v/>
      </c>
      <c r="YB237" s="66" t="str">
        <f t="shared" si="1591"/>
        <v/>
      </c>
      <c r="YC237" s="66" t="str">
        <f t="shared" si="1592"/>
        <v/>
      </c>
      <c r="YD237" s="66" t="str">
        <f t="shared" si="1593"/>
        <v/>
      </c>
      <c r="YE237" s="66" t="str">
        <f t="shared" si="1594"/>
        <v/>
      </c>
      <c r="YF237" s="66" t="str">
        <f t="shared" si="1595"/>
        <v/>
      </c>
      <c r="YG237" s="66" t="str">
        <f t="shared" si="1596"/>
        <v/>
      </c>
      <c r="YH237" s="66" t="str">
        <f t="shared" si="1597"/>
        <v/>
      </c>
      <c r="YI237" s="66" t="str">
        <f t="shared" si="1598"/>
        <v/>
      </c>
      <c r="YJ237" s="66" t="str">
        <f t="shared" si="1599"/>
        <v/>
      </c>
      <c r="YK237" s="66" t="str">
        <f t="shared" si="1600"/>
        <v/>
      </c>
      <c r="YL237" s="66" t="str">
        <f t="shared" si="1601"/>
        <v/>
      </c>
      <c r="YM237" s="66" t="str">
        <f t="shared" si="1602"/>
        <v/>
      </c>
      <c r="YN237" s="66" t="str">
        <f t="shared" si="1603"/>
        <v/>
      </c>
      <c r="YO237" s="66" t="str">
        <f t="shared" si="1604"/>
        <v/>
      </c>
      <c r="YP237" s="66" t="str">
        <f t="shared" si="1605"/>
        <v/>
      </c>
      <c r="YQ237" s="66" t="str">
        <f t="shared" si="1606"/>
        <v/>
      </c>
      <c r="YR237" s="66" t="str">
        <f t="shared" si="1607"/>
        <v/>
      </c>
      <c r="YS237" s="66" t="str">
        <f t="shared" si="1608"/>
        <v/>
      </c>
      <c r="YT237" s="66" t="str">
        <f t="shared" si="1609"/>
        <v/>
      </c>
      <c r="YU237" s="66" t="str">
        <f t="shared" si="1610"/>
        <v/>
      </c>
      <c r="YV237" s="66" t="str">
        <f t="shared" si="1611"/>
        <v/>
      </c>
      <c r="YW237" s="66" t="str">
        <f t="shared" si="1612"/>
        <v/>
      </c>
      <c r="YX237" s="66" t="str">
        <f t="shared" si="1613"/>
        <v/>
      </c>
      <c r="YY237" s="66" t="str">
        <f t="shared" si="1614"/>
        <v/>
      </c>
      <c r="YZ237" s="66" t="str">
        <f t="shared" si="1615"/>
        <v/>
      </c>
      <c r="ZA237" s="66" t="str">
        <f t="shared" si="1616"/>
        <v/>
      </c>
      <c r="ZB237" s="66" t="str">
        <f t="shared" si="1617"/>
        <v/>
      </c>
      <c r="ZC237" s="66" t="str">
        <f t="shared" si="1618"/>
        <v/>
      </c>
      <c r="ZD237" s="66" t="str">
        <f t="shared" si="1619"/>
        <v/>
      </c>
      <c r="ZE237" s="66" t="str">
        <f t="shared" si="1620"/>
        <v/>
      </c>
      <c r="ZF237" s="66" t="str">
        <f t="shared" si="1621"/>
        <v/>
      </c>
      <c r="ZG237" s="66" t="str">
        <f t="shared" si="1622"/>
        <v/>
      </c>
      <c r="ZH237" s="66" t="str">
        <f t="shared" si="1623"/>
        <v/>
      </c>
      <c r="ZI237" s="66" t="str">
        <f t="shared" si="1624"/>
        <v/>
      </c>
      <c r="ZJ237" s="66" t="str">
        <f t="shared" si="1625"/>
        <v/>
      </c>
      <c r="ZK237" s="66" t="str">
        <f t="shared" si="1626"/>
        <v/>
      </c>
      <c r="ZL237" s="66" t="str">
        <f t="shared" si="1627"/>
        <v/>
      </c>
      <c r="ZM237" s="66" t="str">
        <f t="shared" si="1628"/>
        <v/>
      </c>
      <c r="ZN237" s="66" t="str">
        <f t="shared" si="1629"/>
        <v/>
      </c>
      <c r="ZO237" s="66" t="str">
        <f t="shared" si="1630"/>
        <v/>
      </c>
      <c r="ZP237" s="66" t="str">
        <f t="shared" si="1631"/>
        <v/>
      </c>
      <c r="ZQ237" s="66" t="str">
        <f t="shared" si="1632"/>
        <v/>
      </c>
      <c r="ZR237" s="66" t="str">
        <f t="shared" si="1633"/>
        <v/>
      </c>
      <c r="ZS237" s="66" t="str">
        <f t="shared" si="1634"/>
        <v/>
      </c>
      <c r="ZT237" s="66" t="str">
        <f t="shared" si="1635"/>
        <v/>
      </c>
      <c r="ZU237" s="66" t="str">
        <f t="shared" si="1636"/>
        <v/>
      </c>
      <c r="ZV237" s="66" t="str">
        <f t="shared" si="1637"/>
        <v/>
      </c>
      <c r="ZW237" s="66" t="str">
        <f t="shared" si="1638"/>
        <v/>
      </c>
      <c r="ZX237" s="66" t="str">
        <f t="shared" si="1639"/>
        <v/>
      </c>
      <c r="ZY237" s="66" t="str">
        <f t="shared" si="1640"/>
        <v/>
      </c>
      <c r="ZZ237" s="66" t="str">
        <f t="shared" si="1641"/>
        <v/>
      </c>
      <c r="AAA237" s="66" t="str">
        <f t="shared" si="1642"/>
        <v/>
      </c>
      <c r="AAB237" s="66" t="str">
        <f t="shared" si="1643"/>
        <v/>
      </c>
      <c r="AAC237" s="66" t="str">
        <f t="shared" si="1644"/>
        <v/>
      </c>
      <c r="AAD237" s="66" t="str">
        <f t="shared" si="1645"/>
        <v/>
      </c>
      <c r="AAE237" s="66" t="str">
        <f t="shared" si="1646"/>
        <v/>
      </c>
      <c r="AAF237" s="66" t="str">
        <f t="shared" si="1647"/>
        <v/>
      </c>
      <c r="AAG237" s="66" t="str">
        <f t="shared" si="1648"/>
        <v/>
      </c>
      <c r="AAH237" s="66" t="str">
        <f t="shared" si="1649"/>
        <v/>
      </c>
      <c r="AAI237" s="66" t="str">
        <f t="shared" si="1650"/>
        <v/>
      </c>
      <c r="AAJ237" s="66" t="str">
        <f t="shared" si="1651"/>
        <v/>
      </c>
      <c r="AAK237" s="66" t="str">
        <f t="shared" si="1652"/>
        <v/>
      </c>
      <c r="AAL237" s="66" t="str">
        <f t="shared" si="1653"/>
        <v/>
      </c>
      <c r="AAM237" s="66" t="str">
        <f t="shared" si="1654"/>
        <v/>
      </c>
      <c r="AAN237" s="66" t="str">
        <f t="shared" si="1655"/>
        <v/>
      </c>
      <c r="AAO237" s="66" t="str">
        <f t="shared" si="1656"/>
        <v/>
      </c>
      <c r="AAP237" s="66" t="str">
        <f t="shared" si="1657"/>
        <v/>
      </c>
      <c r="AAQ237" s="66" t="str">
        <f t="shared" si="1658"/>
        <v/>
      </c>
      <c r="AAR237" s="66" t="str">
        <f t="shared" si="1659"/>
        <v/>
      </c>
      <c r="AAS237" s="66" t="str">
        <f t="shared" si="1660"/>
        <v/>
      </c>
      <c r="AAT237" s="66" t="str">
        <f t="shared" si="1661"/>
        <v/>
      </c>
      <c r="AAU237" s="66" t="str">
        <f t="shared" si="1662"/>
        <v/>
      </c>
      <c r="AAV237" s="66" t="str">
        <f t="shared" si="1663"/>
        <v/>
      </c>
      <c r="AAW237" s="66" t="str">
        <f t="shared" si="1664"/>
        <v/>
      </c>
      <c r="AAX237" s="66" t="str">
        <f t="shared" si="1665"/>
        <v/>
      </c>
      <c r="AAY237" s="66" t="str">
        <f t="shared" si="1666"/>
        <v/>
      </c>
      <c r="AAZ237" s="66" t="str">
        <f t="shared" si="1667"/>
        <v/>
      </c>
      <c r="ABA237" s="66" t="str">
        <f t="shared" si="1668"/>
        <v/>
      </c>
      <c r="ABB237" s="66" t="str">
        <f t="shared" si="1669"/>
        <v/>
      </c>
      <c r="ABC237" s="66" t="str">
        <f t="shared" si="1670"/>
        <v/>
      </c>
      <c r="ABD237" s="66" t="str">
        <f t="shared" si="1671"/>
        <v/>
      </c>
      <c r="ABE237" s="66" t="str">
        <f t="shared" si="1672"/>
        <v/>
      </c>
      <c r="ABF237" s="66" t="str">
        <f t="shared" si="1673"/>
        <v/>
      </c>
      <c r="ABG237" s="66" t="str">
        <f t="shared" si="1674"/>
        <v/>
      </c>
      <c r="ABH237" s="66" t="str">
        <f t="shared" si="1675"/>
        <v/>
      </c>
      <c r="ABI237" s="66" t="str">
        <f t="shared" si="1676"/>
        <v/>
      </c>
      <c r="ABJ237" s="66" t="str">
        <f t="shared" si="1677"/>
        <v/>
      </c>
      <c r="ABK237" s="66" t="str">
        <f t="shared" si="1678"/>
        <v/>
      </c>
      <c r="ABL237" s="66" t="str">
        <f t="shared" si="1679"/>
        <v/>
      </c>
      <c r="ABM237" s="66" t="str">
        <f t="shared" si="1680"/>
        <v/>
      </c>
      <c r="ABN237" s="66" t="str">
        <f t="shared" si="1681"/>
        <v/>
      </c>
      <c r="ABO237" s="66" t="str">
        <f t="shared" si="1682"/>
        <v/>
      </c>
      <c r="ABP237" s="66" t="str">
        <f t="shared" si="1683"/>
        <v/>
      </c>
      <c r="ABQ237" s="66" t="str">
        <f t="shared" si="1684"/>
        <v/>
      </c>
      <c r="ABR237" s="66" t="str">
        <f t="shared" si="1685"/>
        <v/>
      </c>
      <c r="ABS237" s="66" t="str">
        <f t="shared" si="1686"/>
        <v/>
      </c>
      <c r="ABT237" s="66" t="str">
        <f t="shared" si="1687"/>
        <v/>
      </c>
      <c r="ABU237" s="66" t="str">
        <f t="shared" si="1688"/>
        <v/>
      </c>
      <c r="ABV237" s="66" t="str">
        <f t="shared" si="1689"/>
        <v/>
      </c>
      <c r="ABW237" s="66" t="str">
        <f t="shared" si="1690"/>
        <v/>
      </c>
      <c r="ABX237" s="66" t="str">
        <f t="shared" si="1691"/>
        <v/>
      </c>
      <c r="ABY237" s="66" t="str">
        <f t="shared" si="1692"/>
        <v/>
      </c>
      <c r="ABZ237" s="66" t="str">
        <f t="shared" si="1693"/>
        <v/>
      </c>
      <c r="ACA237" s="66" t="str">
        <f t="shared" si="1694"/>
        <v/>
      </c>
      <c r="ACB237" s="66" t="str">
        <f t="shared" si="1695"/>
        <v/>
      </c>
      <c r="ACC237" s="66" t="str">
        <f t="shared" si="1696"/>
        <v/>
      </c>
      <c r="ACD237" s="66" t="str">
        <f t="shared" si="1697"/>
        <v/>
      </c>
      <c r="ACE237" s="66" t="str">
        <f t="shared" si="1698"/>
        <v/>
      </c>
      <c r="ACF237" s="66" t="str">
        <f t="shared" si="1699"/>
        <v/>
      </c>
      <c r="ACG237" s="66" t="str">
        <f t="shared" si="1700"/>
        <v/>
      </c>
      <c r="ACH237" s="66" t="str">
        <f t="shared" si="1701"/>
        <v/>
      </c>
      <c r="ACI237" s="66" t="str">
        <f t="shared" si="1702"/>
        <v/>
      </c>
      <c r="ACJ237" s="66" t="str">
        <f t="shared" si="1703"/>
        <v/>
      </c>
      <c r="ACK237" s="66" t="str">
        <f t="shared" si="1704"/>
        <v/>
      </c>
      <c r="ACL237" s="66" t="str">
        <f t="shared" si="1705"/>
        <v/>
      </c>
      <c r="ACM237" s="66" t="str">
        <f t="shared" ref="ACM237:ACN237" si="1751">IF(AND(ACS$3="Unit", ACL237=""), "", IF(AND(ACS$3="Unit", ACL237="-"),"", IF(ACS$3="Unit", "kg/GJ delivered", IF(AND(NY237&lt;&gt;"", NY237&lt;&gt;"-", NX237="-"),"", IF($H237="","", IF(NX237="nd", "",IF(NX237="&lt;n.a.&gt;", "", IF(NY237="#/MJ", "", IF(NY237="kg/GJ delivered",NX237,IF(NY237="g/MJ delivered",NX237,IF(NY237="kg/MJ delivered",NX237*1000,IF(NY237="mg/MJ delivered",NX237/1000,IF(NY237="g/kg",((NX237)*(1/$I237)*(1/$H237)),IF(NY237="mg/kg",((NX237/1000)*(1/$I237)*(1/$H237)),IF(NY237="mg/MJ delivered",NX237/1000,IF(NY237="-","","Error"))))))))))))))))</f>
        <v/>
      </c>
      <c r="ACN237" s="66" t="str">
        <f t="shared" si="1751"/>
        <v/>
      </c>
      <c r="ACO237" s="66" t="str">
        <f t="shared" si="1707"/>
        <v/>
      </c>
      <c r="ACP237" s="66" t="str">
        <f t="shared" si="1708"/>
        <v/>
      </c>
      <c r="ACQ237" s="66" t="str">
        <f t="shared" si="1709"/>
        <v/>
      </c>
      <c r="ACR237" s="66" t="str">
        <f t="shared" si="1710"/>
        <v/>
      </c>
      <c r="ACS237" s="66" t="str">
        <f t="shared" si="1711"/>
        <v/>
      </c>
      <c r="ACT237" s="66" t="str">
        <f t="shared" si="1712"/>
        <v/>
      </c>
    </row>
    <row r="238" spans="2:774" ht="15.75" customHeight="1" x14ac:dyDescent="0.25">
      <c r="B238" s="66">
        <v>384</v>
      </c>
      <c r="C238" s="66" t="s">
        <v>1247</v>
      </c>
      <c r="D238" s="66" t="s">
        <v>1200</v>
      </c>
      <c r="E238" s="156" t="s">
        <v>63</v>
      </c>
      <c r="F238" s="66" t="s">
        <v>1831</v>
      </c>
      <c r="G238" s="157" t="s">
        <v>492</v>
      </c>
      <c r="H238" s="126">
        <v>0.45890000000000003</v>
      </c>
      <c r="I238" s="130">
        <f>'Heating Values'!D29</f>
        <v>43.26</v>
      </c>
      <c r="J238" s="66" t="str">
        <f t="shared" si="1320"/>
        <v>Kerosene, Pressure, Improved, CN</v>
      </c>
      <c r="K238" s="161"/>
      <c r="L238" s="161"/>
      <c r="M238" s="161"/>
      <c r="N238" s="161"/>
      <c r="O238" s="66" t="s">
        <v>1188</v>
      </c>
      <c r="P238" s="66" t="str">
        <f t="shared" si="1327"/>
        <v>CN</v>
      </c>
      <c r="Q238" s="66" t="s">
        <v>87</v>
      </c>
      <c r="R238" s="165">
        <v>6.6</v>
      </c>
      <c r="S238" s="158" t="s">
        <v>523</v>
      </c>
      <c r="T238" s="158" t="s">
        <v>128</v>
      </c>
      <c r="U238" s="158" t="s">
        <v>128</v>
      </c>
      <c r="V238" s="158" t="s">
        <v>128</v>
      </c>
      <c r="W238" s="158" t="s">
        <v>128</v>
      </c>
      <c r="X238" s="158" t="s">
        <v>128</v>
      </c>
      <c r="Y238" s="158" t="s">
        <v>128</v>
      </c>
      <c r="Z238" s="158" t="s">
        <v>128</v>
      </c>
      <c r="AA238" s="158" t="s">
        <v>128</v>
      </c>
      <c r="AB238" s="158" t="s">
        <v>128</v>
      </c>
      <c r="AC238" s="158" t="s">
        <v>128</v>
      </c>
      <c r="AD238" s="158" t="s">
        <v>128</v>
      </c>
      <c r="AE238" s="158" t="s">
        <v>128</v>
      </c>
      <c r="AF238" s="158" t="s">
        <v>128</v>
      </c>
      <c r="AG238" s="158" t="s">
        <v>128</v>
      </c>
      <c r="AH238" s="158" t="s">
        <v>128</v>
      </c>
      <c r="AI238" s="158" t="s">
        <v>128</v>
      </c>
      <c r="AJ238" s="158" t="s">
        <v>128</v>
      </c>
      <c r="AK238" s="158" t="s">
        <v>128</v>
      </c>
      <c r="AL238" s="158" t="s">
        <v>128</v>
      </c>
      <c r="AM238" s="158" t="s">
        <v>128</v>
      </c>
      <c r="AN238" s="158" t="s">
        <v>128</v>
      </c>
      <c r="AO238" s="158" t="s">
        <v>128</v>
      </c>
      <c r="AP238" s="158" t="s">
        <v>128</v>
      </c>
      <c r="AQ238" s="158" t="s">
        <v>128</v>
      </c>
      <c r="AR238" s="158" t="s">
        <v>128</v>
      </c>
      <c r="AS238" s="158" t="s">
        <v>128</v>
      </c>
      <c r="AT238" s="158" t="s">
        <v>128</v>
      </c>
      <c r="AU238" s="158" t="s">
        <v>128</v>
      </c>
      <c r="AV238" s="158" t="s">
        <v>128</v>
      </c>
      <c r="AW238" s="158" t="s">
        <v>128</v>
      </c>
      <c r="AX238" s="158" t="s">
        <v>128</v>
      </c>
      <c r="AY238" s="158" t="s">
        <v>128</v>
      </c>
      <c r="AZ238" s="158" t="s">
        <v>128</v>
      </c>
      <c r="BA238" s="158" t="s">
        <v>128</v>
      </c>
      <c r="BB238" s="158" t="s">
        <v>128</v>
      </c>
      <c r="BC238" s="158" t="s">
        <v>128</v>
      </c>
      <c r="BD238" s="158" t="s">
        <v>128</v>
      </c>
      <c r="BE238" s="158" t="s">
        <v>128</v>
      </c>
      <c r="BF238" s="158" t="s">
        <v>128</v>
      </c>
      <c r="BG238" s="158" t="s">
        <v>128</v>
      </c>
      <c r="BH238" s="158" t="s">
        <v>128</v>
      </c>
      <c r="BI238" s="158" t="s">
        <v>128</v>
      </c>
      <c r="BJ238" s="158" t="s">
        <v>128</v>
      </c>
      <c r="BK238" s="158" t="s">
        <v>128</v>
      </c>
      <c r="BL238" s="158" t="s">
        <v>128</v>
      </c>
      <c r="BM238" s="158" t="s">
        <v>128</v>
      </c>
      <c r="BN238" s="158" t="s">
        <v>128</v>
      </c>
      <c r="BO238" s="158" t="s">
        <v>128</v>
      </c>
      <c r="BP238" s="158" t="s">
        <v>128</v>
      </c>
      <c r="BQ238" s="158" t="s">
        <v>128</v>
      </c>
      <c r="BR238" s="158" t="s">
        <v>128</v>
      </c>
      <c r="BS238" s="158" t="s">
        <v>128</v>
      </c>
      <c r="BT238" s="158" t="s">
        <v>128</v>
      </c>
      <c r="BU238" s="158" t="s">
        <v>128</v>
      </c>
      <c r="BV238" s="158" t="s">
        <v>128</v>
      </c>
      <c r="BW238" s="158" t="s">
        <v>128</v>
      </c>
      <c r="BX238" s="158" t="s">
        <v>128</v>
      </c>
      <c r="BY238" s="158" t="s">
        <v>128</v>
      </c>
      <c r="BZ238" s="158" t="s">
        <v>128</v>
      </c>
      <c r="CA238" s="158" t="s">
        <v>128</v>
      </c>
      <c r="CB238" s="158" t="s">
        <v>128</v>
      </c>
      <c r="CC238" s="158" t="s">
        <v>128</v>
      </c>
      <c r="CD238" s="158" t="s">
        <v>128</v>
      </c>
      <c r="CE238" s="158" t="s">
        <v>128</v>
      </c>
      <c r="CF238" s="158" t="s">
        <v>128</v>
      </c>
      <c r="CG238" s="158" t="s">
        <v>128</v>
      </c>
      <c r="CH238" s="158" t="s">
        <v>128</v>
      </c>
      <c r="CI238" s="158" t="s">
        <v>128</v>
      </c>
      <c r="CJ238" s="158" t="s">
        <v>128</v>
      </c>
      <c r="CK238" s="158" t="s">
        <v>128</v>
      </c>
      <c r="CL238" s="158" t="s">
        <v>128</v>
      </c>
      <c r="CM238" s="158" t="s">
        <v>128</v>
      </c>
      <c r="CN238" s="158" t="s">
        <v>128</v>
      </c>
      <c r="CO238" s="158" t="s">
        <v>128</v>
      </c>
      <c r="CP238" s="158" t="s">
        <v>128</v>
      </c>
      <c r="CQ238" s="158" t="s">
        <v>128</v>
      </c>
      <c r="CR238" s="158" t="s">
        <v>128</v>
      </c>
      <c r="CS238" s="158" t="s">
        <v>128</v>
      </c>
      <c r="CT238" s="158" t="s">
        <v>128</v>
      </c>
      <c r="CU238" s="158" t="s">
        <v>128</v>
      </c>
      <c r="CV238" s="158" t="s">
        <v>128</v>
      </c>
      <c r="CW238" s="158" t="s">
        <v>128</v>
      </c>
      <c r="CX238" s="158" t="s">
        <v>128</v>
      </c>
      <c r="CY238" s="158" t="s">
        <v>128</v>
      </c>
      <c r="CZ238" s="158" t="s">
        <v>128</v>
      </c>
      <c r="DA238" s="158" t="s">
        <v>128</v>
      </c>
      <c r="DB238" s="158" t="s">
        <v>128</v>
      </c>
      <c r="DC238" s="158" t="s">
        <v>128</v>
      </c>
      <c r="DD238" s="158" t="s">
        <v>128</v>
      </c>
      <c r="DE238" s="158" t="s">
        <v>128</v>
      </c>
      <c r="DF238" s="158" t="s">
        <v>128</v>
      </c>
      <c r="DG238" s="158" t="s">
        <v>128</v>
      </c>
      <c r="DH238" s="158" t="s">
        <v>128</v>
      </c>
      <c r="DI238" s="158" t="s">
        <v>128</v>
      </c>
      <c r="DJ238" s="158" t="s">
        <v>128</v>
      </c>
      <c r="DK238" s="158" t="s">
        <v>128</v>
      </c>
      <c r="DL238" s="158" t="s">
        <v>128</v>
      </c>
      <c r="DM238" s="158" t="s">
        <v>128</v>
      </c>
      <c r="DN238" s="158" t="s">
        <v>128</v>
      </c>
      <c r="DO238" s="158" t="s">
        <v>128</v>
      </c>
      <c r="DP238" s="158" t="s">
        <v>128</v>
      </c>
      <c r="DQ238" s="158" t="s">
        <v>128</v>
      </c>
      <c r="DR238" s="158" t="s">
        <v>128</v>
      </c>
      <c r="DS238" s="158" t="s">
        <v>128</v>
      </c>
      <c r="DT238" s="158" t="s">
        <v>128</v>
      </c>
      <c r="DU238" s="158" t="s">
        <v>128</v>
      </c>
      <c r="DV238" s="158" t="s">
        <v>128</v>
      </c>
      <c r="DW238" s="158" t="s">
        <v>128</v>
      </c>
      <c r="DX238" s="158" t="s">
        <v>128</v>
      </c>
      <c r="DY238" s="158" t="s">
        <v>128</v>
      </c>
      <c r="DZ238" s="158" t="s">
        <v>128</v>
      </c>
      <c r="EA238" s="158" t="s">
        <v>128</v>
      </c>
      <c r="EB238" s="158" t="s">
        <v>128</v>
      </c>
      <c r="EC238" s="158" t="s">
        <v>128</v>
      </c>
      <c r="ED238" s="158" t="s">
        <v>128</v>
      </c>
      <c r="EE238" s="158" t="s">
        <v>128</v>
      </c>
      <c r="EF238" s="158" t="s">
        <v>128</v>
      </c>
      <c r="EG238" s="158" t="s">
        <v>128</v>
      </c>
      <c r="EH238" s="158" t="s">
        <v>128</v>
      </c>
      <c r="EI238" s="158" t="s">
        <v>128</v>
      </c>
      <c r="EJ238" s="158" t="s">
        <v>128</v>
      </c>
      <c r="EK238" s="158" t="s">
        <v>128</v>
      </c>
      <c r="EL238" s="158" t="s">
        <v>128</v>
      </c>
      <c r="EM238" s="158" t="s">
        <v>128</v>
      </c>
      <c r="EN238" s="158" t="s">
        <v>128</v>
      </c>
      <c r="EO238" s="158" t="s">
        <v>128</v>
      </c>
      <c r="EP238" s="158" t="s">
        <v>128</v>
      </c>
      <c r="EQ238" s="158" t="s">
        <v>128</v>
      </c>
      <c r="ER238" s="158" t="s">
        <v>128</v>
      </c>
      <c r="ES238" s="158" t="s">
        <v>128</v>
      </c>
      <c r="ET238" s="158" t="s">
        <v>128</v>
      </c>
      <c r="EU238" s="158" t="s">
        <v>128</v>
      </c>
      <c r="EV238" s="158" t="s">
        <v>128</v>
      </c>
      <c r="EW238" s="158" t="s">
        <v>128</v>
      </c>
      <c r="EX238" s="158" t="s">
        <v>128</v>
      </c>
      <c r="EY238" s="158" t="s">
        <v>128</v>
      </c>
      <c r="EZ238" s="158" t="s">
        <v>128</v>
      </c>
      <c r="FA238" s="158" t="s">
        <v>128</v>
      </c>
      <c r="FB238" s="158" t="s">
        <v>128</v>
      </c>
      <c r="FC238" s="158" t="s">
        <v>128</v>
      </c>
      <c r="FD238" s="158" t="s">
        <v>128</v>
      </c>
      <c r="FE238" s="158" t="s">
        <v>128</v>
      </c>
      <c r="FF238" s="158" t="s">
        <v>128</v>
      </c>
      <c r="FG238" s="158" t="s">
        <v>128</v>
      </c>
      <c r="FH238" s="158" t="s">
        <v>128</v>
      </c>
      <c r="FI238" s="158" t="s">
        <v>128</v>
      </c>
      <c r="FJ238" s="158" t="s">
        <v>128</v>
      </c>
      <c r="FK238" s="158" t="s">
        <v>128</v>
      </c>
      <c r="FL238" s="158" t="s">
        <v>128</v>
      </c>
      <c r="FM238" s="158" t="s">
        <v>128</v>
      </c>
      <c r="FN238" s="158" t="s">
        <v>128</v>
      </c>
      <c r="FO238" s="158" t="s">
        <v>128</v>
      </c>
      <c r="FP238" s="158" t="s">
        <v>128</v>
      </c>
      <c r="FQ238" s="158" t="s">
        <v>128</v>
      </c>
      <c r="FR238" s="158" t="s">
        <v>128</v>
      </c>
      <c r="FS238" s="158" t="s">
        <v>128</v>
      </c>
      <c r="FT238" s="158" t="s">
        <v>128</v>
      </c>
      <c r="FU238" s="158" t="s">
        <v>128</v>
      </c>
      <c r="FV238" s="158" t="s">
        <v>128</v>
      </c>
      <c r="FW238" s="158" t="s">
        <v>128</v>
      </c>
      <c r="FX238" s="158" t="s">
        <v>128</v>
      </c>
      <c r="FY238" s="158" t="s">
        <v>128</v>
      </c>
      <c r="FZ238" s="158" t="s">
        <v>128</v>
      </c>
      <c r="GA238" s="158" t="s">
        <v>128</v>
      </c>
      <c r="GB238" s="158" t="s">
        <v>128</v>
      </c>
      <c r="GC238" s="158" t="s">
        <v>128</v>
      </c>
      <c r="GD238" s="158" t="s">
        <v>128</v>
      </c>
      <c r="GE238" s="158" t="s">
        <v>128</v>
      </c>
      <c r="GF238" s="158" t="s">
        <v>128</v>
      </c>
      <c r="GG238" s="158" t="s">
        <v>128</v>
      </c>
      <c r="GH238" s="158" t="s">
        <v>128</v>
      </c>
      <c r="GI238" s="158" t="s">
        <v>128</v>
      </c>
      <c r="GJ238" s="158" t="s">
        <v>128</v>
      </c>
      <c r="GK238" s="158" t="s">
        <v>128</v>
      </c>
      <c r="GL238" s="158" t="s">
        <v>128</v>
      </c>
      <c r="GM238" s="158" t="s">
        <v>128</v>
      </c>
      <c r="GN238" s="158" t="s">
        <v>128</v>
      </c>
      <c r="GO238" s="158" t="s">
        <v>128</v>
      </c>
      <c r="GP238" s="158" t="s">
        <v>128</v>
      </c>
      <c r="GQ238" s="158" t="s">
        <v>128</v>
      </c>
      <c r="GR238" s="158" t="s">
        <v>128</v>
      </c>
      <c r="GS238" s="158" t="s">
        <v>128</v>
      </c>
      <c r="GT238" s="158" t="s">
        <v>128</v>
      </c>
      <c r="GU238" s="158" t="s">
        <v>128</v>
      </c>
      <c r="GV238" s="158" t="s">
        <v>128</v>
      </c>
      <c r="GW238" s="158" t="s">
        <v>128</v>
      </c>
      <c r="GX238" s="158" t="s">
        <v>128</v>
      </c>
      <c r="GY238" s="158" t="s">
        <v>128</v>
      </c>
      <c r="GZ238" s="158" t="s">
        <v>128</v>
      </c>
      <c r="HA238" s="158" t="s">
        <v>128</v>
      </c>
      <c r="HB238" s="158" t="s">
        <v>128</v>
      </c>
      <c r="HC238" s="158" t="s">
        <v>128</v>
      </c>
      <c r="HD238" s="158" t="s">
        <v>128</v>
      </c>
      <c r="HE238" s="158" t="s">
        <v>128</v>
      </c>
      <c r="HF238" s="158" t="s">
        <v>128</v>
      </c>
      <c r="HG238" s="158" t="s">
        <v>128</v>
      </c>
      <c r="HH238" s="158" t="s">
        <v>128</v>
      </c>
      <c r="HI238" s="158" t="s">
        <v>128</v>
      </c>
      <c r="HJ238" s="158" t="s">
        <v>128</v>
      </c>
      <c r="HK238" s="158" t="s">
        <v>128</v>
      </c>
      <c r="HL238" s="158" t="s">
        <v>128</v>
      </c>
      <c r="HM238" s="158" t="s">
        <v>128</v>
      </c>
      <c r="HN238" s="158" t="s">
        <v>128</v>
      </c>
      <c r="HO238" s="158" t="s">
        <v>128</v>
      </c>
      <c r="HP238" s="158" t="s">
        <v>128</v>
      </c>
      <c r="HQ238" s="158" t="s">
        <v>128</v>
      </c>
      <c r="HR238" s="158" t="s">
        <v>128</v>
      </c>
      <c r="HS238" s="158" t="s">
        <v>128</v>
      </c>
      <c r="HT238" s="158" t="s">
        <v>128</v>
      </c>
      <c r="HU238" s="158" t="s">
        <v>128</v>
      </c>
      <c r="HV238" s="158" t="s">
        <v>128</v>
      </c>
      <c r="HW238" s="158" t="s">
        <v>128</v>
      </c>
      <c r="HX238" s="158" t="s">
        <v>128</v>
      </c>
      <c r="HY238" s="158" t="s">
        <v>128</v>
      </c>
      <c r="HZ238" s="158" t="s">
        <v>128</v>
      </c>
      <c r="IA238" s="158" t="s">
        <v>128</v>
      </c>
      <c r="IB238" s="158" t="s">
        <v>128</v>
      </c>
      <c r="IC238" s="158" t="s">
        <v>128</v>
      </c>
      <c r="ID238" s="158" t="s">
        <v>128</v>
      </c>
      <c r="IE238" s="158" t="s">
        <v>128</v>
      </c>
      <c r="IF238" s="158" t="s">
        <v>128</v>
      </c>
      <c r="IG238" s="158" t="s">
        <v>128</v>
      </c>
      <c r="IH238" s="158" t="s">
        <v>128</v>
      </c>
      <c r="II238" s="158" t="s">
        <v>128</v>
      </c>
      <c r="IJ238" s="158" t="s">
        <v>128</v>
      </c>
      <c r="IK238" s="158" t="s">
        <v>128</v>
      </c>
      <c r="IL238" s="158" t="s">
        <v>128</v>
      </c>
      <c r="IM238" s="158" t="s">
        <v>128</v>
      </c>
      <c r="IN238" s="158" t="s">
        <v>128</v>
      </c>
      <c r="IO238" s="158" t="s">
        <v>128</v>
      </c>
      <c r="IP238" s="158" t="s">
        <v>128</v>
      </c>
      <c r="IQ238" s="158" t="s">
        <v>128</v>
      </c>
      <c r="IR238" s="158" t="s">
        <v>128</v>
      </c>
      <c r="IS238" s="158" t="s">
        <v>128</v>
      </c>
      <c r="IT238" s="158" t="s">
        <v>128</v>
      </c>
      <c r="IU238" s="158" t="s">
        <v>128</v>
      </c>
      <c r="IV238" s="158" t="s">
        <v>128</v>
      </c>
      <c r="IW238" s="158" t="s">
        <v>128</v>
      </c>
      <c r="IX238" s="158" t="s">
        <v>128</v>
      </c>
      <c r="IY238" s="158" t="s">
        <v>128</v>
      </c>
      <c r="IZ238" s="158" t="s">
        <v>128</v>
      </c>
      <c r="JA238" s="158" t="s">
        <v>128</v>
      </c>
      <c r="JB238" s="158" t="s">
        <v>128</v>
      </c>
      <c r="JC238" s="158" t="s">
        <v>128</v>
      </c>
      <c r="JD238" s="158" t="s">
        <v>128</v>
      </c>
      <c r="JE238" s="158" t="s">
        <v>128</v>
      </c>
      <c r="JF238" s="158" t="s">
        <v>128</v>
      </c>
      <c r="JG238" s="158" t="s">
        <v>128</v>
      </c>
      <c r="JH238" s="158" t="s">
        <v>128</v>
      </c>
      <c r="JI238" s="158" t="s">
        <v>128</v>
      </c>
      <c r="JJ238" s="158" t="s">
        <v>128</v>
      </c>
      <c r="JK238" s="158" t="s">
        <v>128</v>
      </c>
      <c r="JL238" s="158" t="s">
        <v>128</v>
      </c>
      <c r="JM238" s="158" t="s">
        <v>128</v>
      </c>
      <c r="JN238" s="158" t="s">
        <v>128</v>
      </c>
      <c r="JO238" s="158" t="s">
        <v>128</v>
      </c>
      <c r="JP238" s="158" t="s">
        <v>128</v>
      </c>
      <c r="JQ238" s="158" t="s">
        <v>128</v>
      </c>
      <c r="JR238" s="158" t="s">
        <v>128</v>
      </c>
      <c r="JS238" s="158" t="s">
        <v>128</v>
      </c>
      <c r="JT238" s="158" t="s">
        <v>128</v>
      </c>
      <c r="JU238" s="158" t="s">
        <v>128</v>
      </c>
      <c r="JV238" s="158" t="s">
        <v>128</v>
      </c>
      <c r="JW238" s="158" t="s">
        <v>128</v>
      </c>
      <c r="JX238" s="158" t="s">
        <v>128</v>
      </c>
      <c r="JY238" s="158" t="s">
        <v>128</v>
      </c>
      <c r="JZ238" s="158" t="s">
        <v>128</v>
      </c>
      <c r="KA238" s="158" t="s">
        <v>128</v>
      </c>
      <c r="KB238" s="158" t="s">
        <v>128</v>
      </c>
      <c r="KC238" s="158" t="s">
        <v>128</v>
      </c>
      <c r="KD238" s="158" t="s">
        <v>128</v>
      </c>
      <c r="KE238" s="158" t="s">
        <v>128</v>
      </c>
      <c r="KF238" s="158" t="s">
        <v>128</v>
      </c>
      <c r="KG238" s="158" t="s">
        <v>128</v>
      </c>
      <c r="KH238" s="158" t="s">
        <v>128</v>
      </c>
      <c r="KI238" s="158" t="s">
        <v>128</v>
      </c>
      <c r="KJ238" s="158" t="s">
        <v>128</v>
      </c>
      <c r="KK238" s="158" t="s">
        <v>128</v>
      </c>
      <c r="KL238" s="158" t="s">
        <v>128</v>
      </c>
      <c r="KM238" s="158" t="s">
        <v>128</v>
      </c>
      <c r="KN238" s="158" t="s">
        <v>128</v>
      </c>
      <c r="KO238" s="158" t="s">
        <v>128</v>
      </c>
      <c r="KP238" s="158" t="s">
        <v>128</v>
      </c>
      <c r="KQ238" s="158" t="s">
        <v>128</v>
      </c>
      <c r="KR238" s="158" t="s">
        <v>128</v>
      </c>
      <c r="KS238" s="158" t="s">
        <v>128</v>
      </c>
      <c r="KT238" s="158" t="s">
        <v>128</v>
      </c>
      <c r="KU238" s="158" t="s">
        <v>128</v>
      </c>
      <c r="KV238" s="158" t="s">
        <v>128</v>
      </c>
      <c r="KW238" s="158" t="s">
        <v>128</v>
      </c>
      <c r="KX238" s="158" t="s">
        <v>128</v>
      </c>
      <c r="KY238" s="158" t="s">
        <v>128</v>
      </c>
      <c r="KZ238" s="158" t="s">
        <v>128</v>
      </c>
      <c r="LA238" s="158" t="s">
        <v>128</v>
      </c>
      <c r="LB238" s="158" t="s">
        <v>128</v>
      </c>
      <c r="LC238" s="158" t="s">
        <v>128</v>
      </c>
      <c r="LD238" s="158" t="s">
        <v>128</v>
      </c>
      <c r="LE238" s="158" t="s">
        <v>128</v>
      </c>
      <c r="LF238" s="158" t="s">
        <v>128</v>
      </c>
      <c r="LG238" s="158" t="s">
        <v>128</v>
      </c>
      <c r="LH238" s="158" t="s">
        <v>128</v>
      </c>
      <c r="LI238" s="158" t="s">
        <v>128</v>
      </c>
      <c r="LJ238" s="158" t="s">
        <v>128</v>
      </c>
      <c r="LK238" s="158" t="s">
        <v>128</v>
      </c>
      <c r="LL238" s="158" t="s">
        <v>128</v>
      </c>
      <c r="LM238" s="158" t="s">
        <v>128</v>
      </c>
      <c r="LN238" s="158" t="s">
        <v>128</v>
      </c>
      <c r="LO238" s="158" t="s">
        <v>128</v>
      </c>
      <c r="LP238" s="158" t="s">
        <v>128</v>
      </c>
      <c r="LQ238" s="158" t="s">
        <v>128</v>
      </c>
      <c r="LR238" s="158" t="s">
        <v>128</v>
      </c>
      <c r="LS238" s="158" t="s">
        <v>128</v>
      </c>
      <c r="LT238" s="158" t="s">
        <v>128</v>
      </c>
      <c r="LU238" s="158" t="s">
        <v>128</v>
      </c>
      <c r="LV238" s="158" t="s">
        <v>128</v>
      </c>
      <c r="LW238" s="158" t="s">
        <v>128</v>
      </c>
      <c r="LX238" s="158" t="s">
        <v>128</v>
      </c>
      <c r="LY238" s="158" t="s">
        <v>128</v>
      </c>
      <c r="LZ238" s="158" t="s">
        <v>128</v>
      </c>
      <c r="MA238" s="158" t="s">
        <v>128</v>
      </c>
      <c r="MB238" s="158" t="s">
        <v>128</v>
      </c>
      <c r="MC238" s="158" t="s">
        <v>128</v>
      </c>
      <c r="MD238" s="158" t="s">
        <v>128</v>
      </c>
      <c r="ME238" s="158" t="s">
        <v>128</v>
      </c>
      <c r="MF238" s="158" t="s">
        <v>128</v>
      </c>
      <c r="MG238" s="158" t="s">
        <v>128</v>
      </c>
      <c r="MH238" s="158" t="s">
        <v>128</v>
      </c>
      <c r="MI238" s="158" t="s">
        <v>128</v>
      </c>
      <c r="MJ238" s="158" t="s">
        <v>128</v>
      </c>
      <c r="MK238" s="158" t="s">
        <v>128</v>
      </c>
      <c r="ML238" s="158" t="s">
        <v>128</v>
      </c>
      <c r="MM238" s="158" t="s">
        <v>128</v>
      </c>
      <c r="MN238" s="158" t="s">
        <v>128</v>
      </c>
      <c r="MO238" s="158" t="s">
        <v>128</v>
      </c>
      <c r="MP238" s="158" t="s">
        <v>128</v>
      </c>
      <c r="MQ238" s="158" t="s">
        <v>128</v>
      </c>
      <c r="MR238" s="158" t="s">
        <v>128</v>
      </c>
      <c r="MS238" s="158" t="s">
        <v>128</v>
      </c>
      <c r="MT238" s="158" t="s">
        <v>128</v>
      </c>
      <c r="MU238" s="158" t="s">
        <v>128</v>
      </c>
      <c r="MV238" s="158" t="s">
        <v>128</v>
      </c>
      <c r="MW238" s="158" t="s">
        <v>128</v>
      </c>
      <c r="MX238" s="158" t="s">
        <v>128</v>
      </c>
      <c r="MY238" s="158" t="s">
        <v>128</v>
      </c>
      <c r="MZ238" s="158" t="s">
        <v>128</v>
      </c>
      <c r="NA238" s="158" t="s">
        <v>128</v>
      </c>
      <c r="NB238" s="158" t="s">
        <v>128</v>
      </c>
      <c r="NC238" s="158" t="s">
        <v>128</v>
      </c>
      <c r="ND238" s="158" t="s">
        <v>128</v>
      </c>
      <c r="NE238" s="158" t="s">
        <v>128</v>
      </c>
      <c r="NF238" s="158" t="s">
        <v>128</v>
      </c>
      <c r="NG238" s="158" t="s">
        <v>128</v>
      </c>
      <c r="NH238" s="158" t="s">
        <v>128</v>
      </c>
      <c r="NI238" s="158" t="s">
        <v>128</v>
      </c>
      <c r="NJ238" s="158" t="s">
        <v>128</v>
      </c>
      <c r="NK238" s="158" t="s">
        <v>128</v>
      </c>
      <c r="NL238" s="158" t="s">
        <v>128</v>
      </c>
      <c r="NM238" s="158" t="s">
        <v>128</v>
      </c>
      <c r="NN238" s="158" t="s">
        <v>128</v>
      </c>
      <c r="NO238" s="158" t="s">
        <v>128</v>
      </c>
      <c r="NP238" s="158" t="s">
        <v>128</v>
      </c>
      <c r="NQ238" s="158" t="s">
        <v>128</v>
      </c>
      <c r="NR238" s="158" t="s">
        <v>128</v>
      </c>
      <c r="NS238" s="158" t="s">
        <v>128</v>
      </c>
      <c r="NT238" s="158" t="s">
        <v>128</v>
      </c>
      <c r="NU238" s="158" t="s">
        <v>128</v>
      </c>
      <c r="NV238" s="158" t="s">
        <v>128</v>
      </c>
      <c r="NW238" s="158" t="s">
        <v>128</v>
      </c>
      <c r="NX238" s="158" t="s">
        <v>128</v>
      </c>
      <c r="NY238" s="158" t="s">
        <v>128</v>
      </c>
      <c r="NZ238" s="158" t="s">
        <v>128</v>
      </c>
      <c r="OA238" s="158" t="s">
        <v>128</v>
      </c>
      <c r="OB238" s="158" t="s">
        <v>128</v>
      </c>
      <c r="OC238" s="158" t="s">
        <v>128</v>
      </c>
      <c r="OD238" s="158" t="s">
        <v>128</v>
      </c>
      <c r="OE238" s="170" t="s">
        <v>128</v>
      </c>
      <c r="OF238" s="181"/>
      <c r="OG238" s="176">
        <f t="shared" si="1336"/>
        <v>0.33245997106389302</v>
      </c>
      <c r="OH238" s="66" t="str">
        <f t="shared" si="1337"/>
        <v>kg/GJ delivered</v>
      </c>
      <c r="OI238" s="66" t="str">
        <f t="shared" si="1338"/>
        <v/>
      </c>
      <c r="OJ238" s="66" t="str">
        <f t="shared" si="1339"/>
        <v/>
      </c>
      <c r="OK238" s="66" t="str">
        <f t="shared" si="1340"/>
        <v/>
      </c>
      <c r="OL238" s="66" t="str">
        <f t="shared" si="1341"/>
        <v/>
      </c>
      <c r="OM238" s="66" t="str">
        <f t="shared" si="1342"/>
        <v/>
      </c>
      <c r="ON238" s="66" t="str">
        <f t="shared" si="1343"/>
        <v/>
      </c>
      <c r="OO238" s="66" t="str">
        <f t="shared" si="1344"/>
        <v/>
      </c>
      <c r="OP238" s="66" t="str">
        <f t="shared" si="1345"/>
        <v/>
      </c>
      <c r="OQ238" s="66" t="str">
        <f t="shared" si="1346"/>
        <v/>
      </c>
      <c r="OR238" s="66" t="str">
        <f t="shared" si="1347"/>
        <v/>
      </c>
      <c r="OS238" s="66" t="str">
        <f t="shared" si="1348"/>
        <v/>
      </c>
      <c r="OT238" s="66" t="str">
        <f t="shared" si="1349"/>
        <v/>
      </c>
      <c r="OU238" s="66" t="str">
        <f t="shared" si="1350"/>
        <v/>
      </c>
      <c r="OV238" s="66" t="str">
        <f t="shared" si="1351"/>
        <v/>
      </c>
      <c r="OW238" s="66" t="str">
        <f t="shared" si="1352"/>
        <v/>
      </c>
      <c r="OX238" s="66" t="str">
        <f t="shared" si="1353"/>
        <v/>
      </c>
      <c r="OY238" s="66" t="str">
        <f t="shared" si="1354"/>
        <v/>
      </c>
      <c r="OZ238" s="66" t="str">
        <f t="shared" si="1355"/>
        <v/>
      </c>
      <c r="PA238" s="66" t="str">
        <f t="shared" si="1356"/>
        <v/>
      </c>
      <c r="PB238" s="66" t="str">
        <f t="shared" si="1357"/>
        <v/>
      </c>
      <c r="PC238" s="66" t="str">
        <f t="shared" si="1358"/>
        <v/>
      </c>
      <c r="PD238" s="66" t="str">
        <f t="shared" si="1359"/>
        <v/>
      </c>
      <c r="PE238" s="66" t="str">
        <f t="shared" si="1360"/>
        <v/>
      </c>
      <c r="PF238" s="66" t="str">
        <f t="shared" si="1361"/>
        <v/>
      </c>
      <c r="PG238" s="66" t="str">
        <f t="shared" si="1362"/>
        <v/>
      </c>
      <c r="PH238" s="66" t="str">
        <f t="shared" si="1363"/>
        <v/>
      </c>
      <c r="PI238" s="66" t="str">
        <f t="shared" si="1364"/>
        <v/>
      </c>
      <c r="PJ238" s="66" t="str">
        <f t="shared" si="1365"/>
        <v/>
      </c>
      <c r="PK238" s="66" t="str">
        <f t="shared" si="1366"/>
        <v/>
      </c>
      <c r="PL238" s="66" t="str">
        <f t="shared" si="1367"/>
        <v/>
      </c>
      <c r="PM238" s="66" t="str">
        <f t="shared" si="1368"/>
        <v/>
      </c>
      <c r="PN238" s="66" t="str">
        <f t="shared" si="1369"/>
        <v/>
      </c>
      <c r="PO238" s="66" t="str">
        <f t="shared" si="1370"/>
        <v/>
      </c>
      <c r="PP238" s="66" t="str">
        <f t="shared" si="1371"/>
        <v/>
      </c>
      <c r="PQ238" s="66" t="str">
        <f t="shared" si="1372"/>
        <v/>
      </c>
      <c r="PR238" s="66" t="str">
        <f t="shared" si="1373"/>
        <v/>
      </c>
      <c r="PS238" s="66" t="str">
        <f t="shared" si="1374"/>
        <v/>
      </c>
      <c r="PT238" s="66" t="str">
        <f t="shared" si="1375"/>
        <v/>
      </c>
      <c r="PU238" s="66" t="str">
        <f t="shared" si="1376"/>
        <v/>
      </c>
      <c r="PV238" s="66" t="str">
        <f t="shared" si="1377"/>
        <v/>
      </c>
      <c r="PW238" s="66" t="str">
        <f t="shared" si="1378"/>
        <v/>
      </c>
      <c r="PX238" s="66" t="str">
        <f t="shared" si="1379"/>
        <v/>
      </c>
      <c r="PY238" s="66" t="str">
        <f t="shared" si="1380"/>
        <v/>
      </c>
      <c r="PZ238" s="66" t="str">
        <f t="shared" si="1381"/>
        <v/>
      </c>
      <c r="QA238" s="66" t="str">
        <f t="shared" si="1382"/>
        <v/>
      </c>
      <c r="QB238" s="66" t="str">
        <f t="shared" si="1383"/>
        <v/>
      </c>
      <c r="QC238" s="66" t="str">
        <f t="shared" si="1384"/>
        <v/>
      </c>
      <c r="QD238" s="66" t="str">
        <f t="shared" si="1385"/>
        <v/>
      </c>
      <c r="QE238" s="66" t="str">
        <f t="shared" si="1386"/>
        <v/>
      </c>
      <c r="QF238" s="66" t="str">
        <f t="shared" si="1387"/>
        <v/>
      </c>
      <c r="QG238" s="66" t="str">
        <f t="shared" si="1388"/>
        <v/>
      </c>
      <c r="QH238" s="66" t="str">
        <f t="shared" si="1389"/>
        <v/>
      </c>
      <c r="QI238" s="66" t="str">
        <f t="shared" si="1390"/>
        <v/>
      </c>
      <c r="QJ238" s="66" t="str">
        <f t="shared" si="1391"/>
        <v/>
      </c>
      <c r="QK238" s="66" t="str">
        <f t="shared" si="1392"/>
        <v/>
      </c>
      <c r="QL238" s="66" t="str">
        <f t="shared" si="1393"/>
        <v/>
      </c>
      <c r="QM238" s="66" t="str">
        <f t="shared" si="1394"/>
        <v/>
      </c>
      <c r="QN238" s="66" t="str">
        <f t="shared" si="1395"/>
        <v/>
      </c>
      <c r="QO238" s="66" t="str">
        <f t="shared" si="1396"/>
        <v/>
      </c>
      <c r="QP238" s="66" t="str">
        <f t="shared" si="1397"/>
        <v/>
      </c>
      <c r="QQ238" s="66" t="str">
        <f t="shared" si="1398"/>
        <v/>
      </c>
      <c r="QR238" s="66" t="str">
        <f t="shared" si="1399"/>
        <v/>
      </c>
      <c r="QS238" s="66" t="str">
        <f t="shared" si="1400"/>
        <v/>
      </c>
      <c r="QT238" s="66" t="str">
        <f t="shared" si="1401"/>
        <v/>
      </c>
      <c r="QU238" s="66" t="str">
        <f t="shared" si="1402"/>
        <v/>
      </c>
      <c r="QV238" s="66" t="str">
        <f t="shared" si="1403"/>
        <v/>
      </c>
      <c r="QW238" s="66" t="str">
        <f t="shared" si="1404"/>
        <v/>
      </c>
      <c r="QX238" s="66" t="str">
        <f t="shared" si="1405"/>
        <v/>
      </c>
      <c r="QY238" s="66" t="str">
        <f t="shared" si="1406"/>
        <v/>
      </c>
      <c r="QZ238" s="66" t="str">
        <f t="shared" si="1407"/>
        <v/>
      </c>
      <c r="RA238" s="66" t="str">
        <f t="shared" si="1408"/>
        <v/>
      </c>
      <c r="RB238" s="66" t="str">
        <f t="shared" si="1409"/>
        <v/>
      </c>
      <c r="RC238" s="66" t="str">
        <f t="shared" si="1410"/>
        <v/>
      </c>
      <c r="RD238" s="66" t="str">
        <f t="shared" si="1411"/>
        <v/>
      </c>
      <c r="RE238" s="66" t="str">
        <f t="shared" si="1412"/>
        <v/>
      </c>
      <c r="RF238" s="66" t="str">
        <f t="shared" si="1413"/>
        <v/>
      </c>
      <c r="RG238" s="66" t="str">
        <f t="shared" si="1414"/>
        <v/>
      </c>
      <c r="RH238" s="66" t="str">
        <f t="shared" si="1415"/>
        <v/>
      </c>
      <c r="RI238" s="66" t="str">
        <f t="shared" si="1416"/>
        <v/>
      </c>
      <c r="RJ238" s="66" t="str">
        <f t="shared" si="1417"/>
        <v/>
      </c>
      <c r="RK238" s="66" t="str">
        <f t="shared" si="1418"/>
        <v/>
      </c>
      <c r="RL238" s="66" t="str">
        <f t="shared" si="1419"/>
        <v/>
      </c>
      <c r="RM238" s="66" t="str">
        <f t="shared" si="1420"/>
        <v/>
      </c>
      <c r="RN238" s="66" t="str">
        <f t="shared" si="1421"/>
        <v/>
      </c>
      <c r="RO238" s="66" t="str">
        <f t="shared" si="1422"/>
        <v/>
      </c>
      <c r="RP238" s="66" t="str">
        <f t="shared" si="1423"/>
        <v/>
      </c>
      <c r="RQ238" s="66" t="str">
        <f t="shared" si="1424"/>
        <v/>
      </c>
      <c r="RR238" s="66" t="str">
        <f t="shared" si="1425"/>
        <v/>
      </c>
      <c r="RS238" s="66" t="str">
        <f t="shared" si="1426"/>
        <v/>
      </c>
      <c r="RT238" s="66" t="str">
        <f t="shared" si="1427"/>
        <v/>
      </c>
      <c r="RU238" s="66" t="str">
        <f t="shared" si="1428"/>
        <v/>
      </c>
      <c r="RV238" s="66" t="str">
        <f t="shared" si="1429"/>
        <v/>
      </c>
      <c r="RW238" s="66" t="str">
        <f t="shared" si="1430"/>
        <v/>
      </c>
      <c r="RX238" s="66" t="str">
        <f t="shared" si="1431"/>
        <v/>
      </c>
      <c r="RY238" s="66" t="str">
        <f t="shared" si="1432"/>
        <v/>
      </c>
      <c r="RZ238" s="66" t="str">
        <f t="shared" si="1433"/>
        <v/>
      </c>
      <c r="SA238" s="66" t="str">
        <f t="shared" si="1434"/>
        <v/>
      </c>
      <c r="SB238" s="66" t="str">
        <f t="shared" si="1435"/>
        <v/>
      </c>
      <c r="SC238" s="66" t="str">
        <f t="shared" si="1436"/>
        <v/>
      </c>
      <c r="SD238" s="66" t="str">
        <f t="shared" si="1437"/>
        <v/>
      </c>
      <c r="SE238" s="66" t="str">
        <f t="shared" si="1438"/>
        <v/>
      </c>
      <c r="SF238" s="66" t="str">
        <f t="shared" si="1439"/>
        <v/>
      </c>
      <c r="SG238" s="66" t="str">
        <f t="shared" si="1440"/>
        <v/>
      </c>
      <c r="SH238" s="66" t="str">
        <f t="shared" si="1441"/>
        <v/>
      </c>
      <c r="SI238" s="66" t="str">
        <f t="shared" si="1442"/>
        <v/>
      </c>
      <c r="SJ238" s="66" t="str">
        <f t="shared" si="1443"/>
        <v/>
      </c>
      <c r="SK238" s="66" t="str">
        <f t="shared" si="1444"/>
        <v/>
      </c>
      <c r="SL238" s="66" t="str">
        <f t="shared" si="1445"/>
        <v/>
      </c>
      <c r="SM238" s="66" t="str">
        <f t="shared" si="1446"/>
        <v/>
      </c>
      <c r="SN238" s="66" t="str">
        <f t="shared" si="1447"/>
        <v/>
      </c>
      <c r="SO238" s="66" t="str">
        <f t="shared" si="1448"/>
        <v/>
      </c>
      <c r="SP238" s="66" t="str">
        <f t="shared" si="1449"/>
        <v/>
      </c>
      <c r="SQ238" s="66" t="str">
        <f t="shared" si="1450"/>
        <v/>
      </c>
      <c r="SR238" s="66" t="str">
        <f t="shared" si="1451"/>
        <v/>
      </c>
      <c r="SS238" s="66" t="str">
        <f t="shared" si="1452"/>
        <v/>
      </c>
      <c r="ST238" s="66" t="str">
        <f t="shared" si="1453"/>
        <v/>
      </c>
      <c r="SU238" s="66" t="str">
        <f t="shared" si="1454"/>
        <v/>
      </c>
      <c r="SV238" s="66" t="str">
        <f t="shared" si="1455"/>
        <v/>
      </c>
      <c r="SW238" s="66" t="str">
        <f t="shared" si="1456"/>
        <v/>
      </c>
      <c r="SX238" s="66" t="str">
        <f t="shared" si="1457"/>
        <v/>
      </c>
      <c r="SY238" s="66" t="str">
        <f t="shared" si="1458"/>
        <v/>
      </c>
      <c r="SZ238" s="66" t="str">
        <f t="shared" si="1459"/>
        <v/>
      </c>
      <c r="TA238" s="66" t="str">
        <f t="shared" si="1460"/>
        <v/>
      </c>
      <c r="TB238" s="66" t="str">
        <f t="shared" si="1461"/>
        <v/>
      </c>
      <c r="TC238" s="66" t="str">
        <f t="shared" si="1462"/>
        <v/>
      </c>
      <c r="TD238" s="66" t="str">
        <f t="shared" si="1463"/>
        <v/>
      </c>
      <c r="TE238" s="66" t="str">
        <f t="shared" si="1464"/>
        <v/>
      </c>
      <c r="TF238" s="66" t="str">
        <f t="shared" si="1465"/>
        <v/>
      </c>
      <c r="TG238" s="66" t="str">
        <f t="shared" si="1466"/>
        <v/>
      </c>
      <c r="TH238" s="66" t="str">
        <f t="shared" si="1467"/>
        <v/>
      </c>
      <c r="TI238" s="66" t="str">
        <f t="shared" si="1468"/>
        <v/>
      </c>
      <c r="TJ238" s="66" t="str">
        <f t="shared" si="1469"/>
        <v/>
      </c>
      <c r="TK238" s="66" t="str">
        <f t="shared" si="1470"/>
        <v/>
      </c>
      <c r="TL238" s="66" t="str">
        <f t="shared" si="1471"/>
        <v/>
      </c>
      <c r="TM238" s="66" t="str">
        <f t="shared" si="1472"/>
        <v/>
      </c>
      <c r="TN238" s="66" t="str">
        <f t="shared" si="1473"/>
        <v/>
      </c>
      <c r="TO238" s="66" t="str">
        <f t="shared" si="1474"/>
        <v/>
      </c>
      <c r="TP238" s="66" t="str">
        <f t="shared" si="1475"/>
        <v/>
      </c>
      <c r="TQ238" s="66" t="str">
        <f t="shared" si="1476"/>
        <v/>
      </c>
      <c r="TR238" s="66" t="str">
        <f t="shared" si="1477"/>
        <v/>
      </c>
      <c r="TS238" s="66" t="str">
        <f t="shared" si="1478"/>
        <v/>
      </c>
      <c r="TT238" s="66" t="str">
        <f t="shared" si="1479"/>
        <v/>
      </c>
      <c r="TU238" s="66" t="str">
        <f t="shared" si="1480"/>
        <v/>
      </c>
      <c r="TV238" s="66" t="str">
        <f t="shared" si="1481"/>
        <v/>
      </c>
      <c r="TW238" s="66" t="str">
        <f t="shared" si="1482"/>
        <v/>
      </c>
      <c r="TX238" s="66" t="str">
        <f t="shared" si="1483"/>
        <v/>
      </c>
      <c r="TY238" s="66" t="str">
        <f t="shared" si="1484"/>
        <v/>
      </c>
      <c r="TZ238" s="66" t="str">
        <f t="shared" si="1485"/>
        <v/>
      </c>
      <c r="UA238" s="66" t="str">
        <f t="shared" si="1486"/>
        <v/>
      </c>
      <c r="UB238" s="66" t="str">
        <f t="shared" si="1487"/>
        <v/>
      </c>
      <c r="UC238" s="66" t="str">
        <f t="shared" si="1488"/>
        <v/>
      </c>
      <c r="UD238" s="66" t="str">
        <f t="shared" si="1489"/>
        <v/>
      </c>
      <c r="UE238" s="66" t="str">
        <f t="shared" si="1490"/>
        <v/>
      </c>
      <c r="UF238" s="66" t="str">
        <f t="shared" si="1491"/>
        <v/>
      </c>
      <c r="UG238" s="66" t="str">
        <f t="shared" si="1492"/>
        <v/>
      </c>
      <c r="UH238" s="66" t="str">
        <f t="shared" si="1493"/>
        <v/>
      </c>
      <c r="UI238" s="66" t="str">
        <f t="shared" si="1494"/>
        <v/>
      </c>
      <c r="UJ238" s="66" t="str">
        <f t="shared" si="1495"/>
        <v/>
      </c>
      <c r="UK238" s="66" t="str">
        <f t="shared" si="1496"/>
        <v/>
      </c>
      <c r="UL238" s="66" t="str">
        <f t="shared" si="1497"/>
        <v/>
      </c>
      <c r="UM238" s="66" t="str">
        <f t="shared" si="1498"/>
        <v/>
      </c>
      <c r="UN238" s="66" t="str">
        <f t="shared" si="1499"/>
        <v/>
      </c>
      <c r="UO238" s="66" t="str">
        <f t="shared" si="1500"/>
        <v/>
      </c>
      <c r="UP238" s="66" t="str">
        <f t="shared" si="1501"/>
        <v/>
      </c>
      <c r="UQ238" s="66" t="str">
        <f t="shared" si="1502"/>
        <v/>
      </c>
      <c r="UR238" s="66" t="str">
        <f t="shared" si="1503"/>
        <v/>
      </c>
      <c r="US238" s="66" t="str">
        <f t="shared" si="1504"/>
        <v/>
      </c>
      <c r="UT238" s="66" t="str">
        <f t="shared" si="1505"/>
        <v/>
      </c>
      <c r="UU238" s="66" t="str">
        <f t="shared" si="1506"/>
        <v/>
      </c>
      <c r="UV238" s="66" t="str">
        <f t="shared" si="1507"/>
        <v/>
      </c>
      <c r="UW238" s="66" t="str">
        <f t="shared" si="1508"/>
        <v/>
      </c>
      <c r="UX238" s="66" t="str">
        <f t="shared" si="1509"/>
        <v/>
      </c>
      <c r="UY238" s="66" t="str">
        <f t="shared" si="1510"/>
        <v/>
      </c>
      <c r="UZ238" s="66" t="str">
        <f t="shared" si="1511"/>
        <v/>
      </c>
      <c r="VA238" s="66" t="str">
        <f t="shared" si="1512"/>
        <v/>
      </c>
      <c r="VB238" s="66" t="str">
        <f t="shared" si="1513"/>
        <v/>
      </c>
      <c r="VC238" s="66" t="str">
        <f t="shared" si="1514"/>
        <v/>
      </c>
      <c r="VD238" s="66" t="str">
        <f t="shared" si="1515"/>
        <v/>
      </c>
      <c r="VE238" s="66" t="str">
        <f t="shared" si="1516"/>
        <v/>
      </c>
      <c r="VF238" s="66" t="str">
        <f t="shared" si="1517"/>
        <v/>
      </c>
      <c r="VG238" s="66" t="str">
        <f t="shared" si="1518"/>
        <v/>
      </c>
      <c r="VH238" s="66" t="str">
        <f t="shared" si="1519"/>
        <v/>
      </c>
      <c r="VI238" s="66" t="str">
        <f t="shared" si="1520"/>
        <v/>
      </c>
      <c r="VJ238" s="66" t="str">
        <f t="shared" si="1521"/>
        <v/>
      </c>
      <c r="VK238" s="66" t="str">
        <f t="shared" si="1522"/>
        <v/>
      </c>
      <c r="VL238" s="66" t="str">
        <f t="shared" si="1523"/>
        <v/>
      </c>
      <c r="VM238" s="66" t="str">
        <f t="shared" si="1524"/>
        <v/>
      </c>
      <c r="VN238" s="66" t="str">
        <f t="shared" si="1525"/>
        <v/>
      </c>
      <c r="VO238" s="66" t="str">
        <f t="shared" si="1526"/>
        <v/>
      </c>
      <c r="VP238" s="66" t="str">
        <f t="shared" si="1527"/>
        <v/>
      </c>
      <c r="VQ238" s="66" t="str">
        <f t="shared" si="1528"/>
        <v/>
      </c>
      <c r="VR238" s="66" t="str">
        <f t="shared" si="1529"/>
        <v/>
      </c>
      <c r="VS238" s="66" t="str">
        <f t="shared" si="1530"/>
        <v/>
      </c>
      <c r="VT238" s="66" t="str">
        <f t="shared" si="1531"/>
        <v/>
      </c>
      <c r="VU238" s="66" t="str">
        <f t="shared" si="1532"/>
        <v/>
      </c>
      <c r="VV238" s="66" t="str">
        <f t="shared" si="1533"/>
        <v/>
      </c>
      <c r="VW238" s="66" t="str">
        <f t="shared" si="1534"/>
        <v/>
      </c>
      <c r="VX238" s="66" t="str">
        <f t="shared" si="1535"/>
        <v/>
      </c>
      <c r="VY238" s="66" t="str">
        <f t="shared" si="1536"/>
        <v/>
      </c>
      <c r="VZ238" s="66" t="str">
        <f t="shared" si="1537"/>
        <v/>
      </c>
      <c r="WA238" s="66" t="str">
        <f t="shared" si="1538"/>
        <v/>
      </c>
      <c r="WB238" s="66" t="str">
        <f t="shared" si="1539"/>
        <v/>
      </c>
      <c r="WC238" s="66" t="str">
        <f t="shared" si="1540"/>
        <v/>
      </c>
      <c r="WD238" s="66" t="str">
        <f t="shared" si="1541"/>
        <v/>
      </c>
      <c r="WE238" s="66" t="str">
        <f t="shared" si="1542"/>
        <v/>
      </c>
      <c r="WF238" s="66" t="str">
        <f t="shared" si="1543"/>
        <v/>
      </c>
      <c r="WG238" s="66" t="str">
        <f t="shared" si="1544"/>
        <v/>
      </c>
      <c r="WH238" s="66" t="str">
        <f t="shared" si="1545"/>
        <v/>
      </c>
      <c r="WI238" s="66" t="str">
        <f t="shared" si="1546"/>
        <v/>
      </c>
      <c r="WJ238" s="66" t="str">
        <f t="shared" si="1547"/>
        <v/>
      </c>
      <c r="WK238" s="66" t="str">
        <f t="shared" si="1548"/>
        <v/>
      </c>
      <c r="WL238" s="66" t="str">
        <f t="shared" si="1549"/>
        <v/>
      </c>
      <c r="WM238" s="66" t="str">
        <f t="shared" si="1550"/>
        <v/>
      </c>
      <c r="WN238" s="66" t="str">
        <f t="shared" si="1551"/>
        <v/>
      </c>
      <c r="WO238" s="66" t="str">
        <f t="shared" si="1552"/>
        <v/>
      </c>
      <c r="WP238" s="66" t="str">
        <f t="shared" si="1553"/>
        <v/>
      </c>
      <c r="WQ238" s="66" t="str">
        <f t="shared" si="1554"/>
        <v/>
      </c>
      <c r="WR238" s="66" t="str">
        <f t="shared" si="1555"/>
        <v/>
      </c>
      <c r="WS238" s="66" t="str">
        <f t="shared" si="1556"/>
        <v/>
      </c>
      <c r="WT238" s="66" t="str">
        <f t="shared" si="1557"/>
        <v/>
      </c>
      <c r="WU238" s="66" t="str">
        <f t="shared" si="1558"/>
        <v/>
      </c>
      <c r="WV238" s="66" t="str">
        <f t="shared" si="1559"/>
        <v/>
      </c>
      <c r="WW238" s="66" t="str">
        <f t="shared" si="1560"/>
        <v/>
      </c>
      <c r="WX238" s="66" t="str">
        <f t="shared" si="1561"/>
        <v/>
      </c>
      <c r="WY238" s="66" t="str">
        <f t="shared" si="1562"/>
        <v/>
      </c>
      <c r="WZ238" s="66" t="str">
        <f t="shared" si="1563"/>
        <v/>
      </c>
      <c r="XA238" s="66" t="str">
        <f t="shared" si="1564"/>
        <v/>
      </c>
      <c r="XB238" s="66" t="str">
        <f t="shared" si="1565"/>
        <v/>
      </c>
      <c r="XC238" s="66" t="str">
        <f t="shared" si="1566"/>
        <v/>
      </c>
      <c r="XD238" s="66" t="str">
        <f t="shared" si="1567"/>
        <v/>
      </c>
      <c r="XE238" s="66" t="str">
        <f t="shared" si="1568"/>
        <v/>
      </c>
      <c r="XF238" s="66" t="str">
        <f t="shared" si="1569"/>
        <v/>
      </c>
      <c r="XG238" s="66" t="str">
        <f t="shared" si="1570"/>
        <v/>
      </c>
      <c r="XH238" s="66" t="str">
        <f t="shared" si="1571"/>
        <v/>
      </c>
      <c r="XI238" s="66" t="str">
        <f t="shared" si="1572"/>
        <v/>
      </c>
      <c r="XJ238" s="66" t="str">
        <f t="shared" si="1573"/>
        <v/>
      </c>
      <c r="XK238" s="66" t="str">
        <f t="shared" si="1574"/>
        <v/>
      </c>
      <c r="XL238" s="66" t="str">
        <f t="shared" si="1575"/>
        <v/>
      </c>
      <c r="XM238" s="66" t="str">
        <f t="shared" si="1576"/>
        <v/>
      </c>
      <c r="XN238" s="66" t="str">
        <f t="shared" si="1577"/>
        <v/>
      </c>
      <c r="XO238" s="66" t="str">
        <f t="shared" si="1578"/>
        <v/>
      </c>
      <c r="XP238" s="66" t="str">
        <f t="shared" si="1579"/>
        <v/>
      </c>
      <c r="XQ238" s="66" t="str">
        <f t="shared" si="1580"/>
        <v/>
      </c>
      <c r="XR238" s="66" t="str">
        <f t="shared" si="1581"/>
        <v/>
      </c>
      <c r="XS238" s="66" t="str">
        <f t="shared" si="1582"/>
        <v/>
      </c>
      <c r="XT238" s="66" t="str">
        <f t="shared" si="1583"/>
        <v/>
      </c>
      <c r="XU238" s="66" t="str">
        <f t="shared" si="1584"/>
        <v/>
      </c>
      <c r="XV238" s="66" t="str">
        <f t="shared" si="1585"/>
        <v/>
      </c>
      <c r="XW238" s="66" t="str">
        <f t="shared" si="1586"/>
        <v/>
      </c>
      <c r="XX238" s="66" t="str">
        <f t="shared" si="1587"/>
        <v/>
      </c>
      <c r="XY238" s="66" t="str">
        <f t="shared" si="1588"/>
        <v/>
      </c>
      <c r="XZ238" s="66" t="str">
        <f t="shared" si="1589"/>
        <v/>
      </c>
      <c r="YA238" s="66" t="str">
        <f t="shared" si="1590"/>
        <v/>
      </c>
      <c r="YB238" s="66" t="str">
        <f t="shared" si="1591"/>
        <v/>
      </c>
      <c r="YC238" s="66" t="str">
        <f t="shared" si="1592"/>
        <v/>
      </c>
      <c r="YD238" s="66" t="str">
        <f t="shared" si="1593"/>
        <v/>
      </c>
      <c r="YE238" s="66" t="str">
        <f t="shared" si="1594"/>
        <v/>
      </c>
      <c r="YF238" s="66" t="str">
        <f t="shared" si="1595"/>
        <v/>
      </c>
      <c r="YG238" s="66" t="str">
        <f t="shared" si="1596"/>
        <v/>
      </c>
      <c r="YH238" s="66" t="str">
        <f t="shared" si="1597"/>
        <v/>
      </c>
      <c r="YI238" s="66" t="str">
        <f t="shared" si="1598"/>
        <v/>
      </c>
      <c r="YJ238" s="66" t="str">
        <f t="shared" si="1599"/>
        <v/>
      </c>
      <c r="YK238" s="66" t="str">
        <f t="shared" si="1600"/>
        <v/>
      </c>
      <c r="YL238" s="66" t="str">
        <f t="shared" si="1601"/>
        <v/>
      </c>
      <c r="YM238" s="66" t="str">
        <f t="shared" si="1602"/>
        <v/>
      </c>
      <c r="YN238" s="66" t="str">
        <f t="shared" si="1603"/>
        <v/>
      </c>
      <c r="YO238" s="66" t="str">
        <f t="shared" si="1604"/>
        <v/>
      </c>
      <c r="YP238" s="66" t="str">
        <f t="shared" si="1605"/>
        <v/>
      </c>
      <c r="YQ238" s="66" t="str">
        <f t="shared" si="1606"/>
        <v/>
      </c>
      <c r="YR238" s="66" t="str">
        <f t="shared" si="1607"/>
        <v/>
      </c>
      <c r="YS238" s="66" t="str">
        <f t="shared" si="1608"/>
        <v/>
      </c>
      <c r="YT238" s="66" t="str">
        <f t="shared" si="1609"/>
        <v/>
      </c>
      <c r="YU238" s="66" t="str">
        <f t="shared" si="1610"/>
        <v/>
      </c>
      <c r="YV238" s="66" t="str">
        <f t="shared" si="1611"/>
        <v/>
      </c>
      <c r="YW238" s="66" t="str">
        <f t="shared" si="1612"/>
        <v/>
      </c>
      <c r="YX238" s="66" t="str">
        <f t="shared" si="1613"/>
        <v/>
      </c>
      <c r="YY238" s="66" t="str">
        <f t="shared" si="1614"/>
        <v/>
      </c>
      <c r="YZ238" s="66" t="str">
        <f t="shared" si="1615"/>
        <v/>
      </c>
      <c r="ZA238" s="66" t="str">
        <f t="shared" si="1616"/>
        <v/>
      </c>
      <c r="ZB238" s="66" t="str">
        <f t="shared" si="1617"/>
        <v/>
      </c>
      <c r="ZC238" s="66" t="str">
        <f t="shared" si="1618"/>
        <v/>
      </c>
      <c r="ZD238" s="66" t="str">
        <f t="shared" si="1619"/>
        <v/>
      </c>
      <c r="ZE238" s="66" t="str">
        <f t="shared" si="1620"/>
        <v/>
      </c>
      <c r="ZF238" s="66" t="str">
        <f t="shared" si="1621"/>
        <v/>
      </c>
      <c r="ZG238" s="66" t="str">
        <f t="shared" si="1622"/>
        <v/>
      </c>
      <c r="ZH238" s="66" t="str">
        <f t="shared" si="1623"/>
        <v/>
      </c>
      <c r="ZI238" s="66" t="str">
        <f t="shared" si="1624"/>
        <v/>
      </c>
      <c r="ZJ238" s="66" t="str">
        <f t="shared" si="1625"/>
        <v/>
      </c>
      <c r="ZK238" s="66" t="str">
        <f t="shared" si="1626"/>
        <v/>
      </c>
      <c r="ZL238" s="66" t="str">
        <f t="shared" si="1627"/>
        <v/>
      </c>
      <c r="ZM238" s="66" t="str">
        <f t="shared" si="1628"/>
        <v/>
      </c>
      <c r="ZN238" s="66" t="str">
        <f t="shared" si="1629"/>
        <v/>
      </c>
      <c r="ZO238" s="66" t="str">
        <f t="shared" si="1630"/>
        <v/>
      </c>
      <c r="ZP238" s="66" t="str">
        <f t="shared" si="1631"/>
        <v/>
      </c>
      <c r="ZQ238" s="66" t="str">
        <f t="shared" si="1632"/>
        <v/>
      </c>
      <c r="ZR238" s="66" t="str">
        <f t="shared" si="1633"/>
        <v/>
      </c>
      <c r="ZS238" s="66" t="str">
        <f t="shared" si="1634"/>
        <v/>
      </c>
      <c r="ZT238" s="66" t="str">
        <f t="shared" si="1635"/>
        <v/>
      </c>
      <c r="ZU238" s="66" t="str">
        <f t="shared" si="1636"/>
        <v/>
      </c>
      <c r="ZV238" s="66" t="str">
        <f t="shared" si="1637"/>
        <v/>
      </c>
      <c r="ZW238" s="66" t="str">
        <f t="shared" si="1638"/>
        <v/>
      </c>
      <c r="ZX238" s="66" t="str">
        <f t="shared" si="1639"/>
        <v/>
      </c>
      <c r="ZY238" s="66" t="str">
        <f t="shared" si="1640"/>
        <v/>
      </c>
      <c r="ZZ238" s="66" t="str">
        <f t="shared" si="1641"/>
        <v/>
      </c>
      <c r="AAA238" s="66" t="str">
        <f t="shared" si="1642"/>
        <v/>
      </c>
      <c r="AAB238" s="66" t="str">
        <f t="shared" si="1643"/>
        <v/>
      </c>
      <c r="AAC238" s="66" t="str">
        <f t="shared" si="1644"/>
        <v/>
      </c>
      <c r="AAD238" s="66" t="str">
        <f t="shared" si="1645"/>
        <v/>
      </c>
      <c r="AAE238" s="66" t="str">
        <f t="shared" si="1646"/>
        <v/>
      </c>
      <c r="AAF238" s="66" t="str">
        <f t="shared" si="1647"/>
        <v/>
      </c>
      <c r="AAG238" s="66" t="str">
        <f t="shared" si="1648"/>
        <v/>
      </c>
      <c r="AAH238" s="66" t="str">
        <f t="shared" si="1649"/>
        <v/>
      </c>
      <c r="AAI238" s="66" t="str">
        <f t="shared" si="1650"/>
        <v/>
      </c>
      <c r="AAJ238" s="66" t="str">
        <f t="shared" si="1651"/>
        <v/>
      </c>
      <c r="AAK238" s="66" t="str">
        <f t="shared" si="1652"/>
        <v/>
      </c>
      <c r="AAL238" s="66" t="str">
        <f t="shared" si="1653"/>
        <v/>
      </c>
      <c r="AAM238" s="66" t="str">
        <f t="shared" si="1654"/>
        <v/>
      </c>
      <c r="AAN238" s="66" t="str">
        <f t="shared" si="1655"/>
        <v/>
      </c>
      <c r="AAO238" s="66" t="str">
        <f t="shared" si="1656"/>
        <v/>
      </c>
      <c r="AAP238" s="66" t="str">
        <f t="shared" si="1657"/>
        <v/>
      </c>
      <c r="AAQ238" s="66" t="str">
        <f t="shared" si="1658"/>
        <v/>
      </c>
      <c r="AAR238" s="66" t="str">
        <f t="shared" si="1659"/>
        <v/>
      </c>
      <c r="AAS238" s="66" t="str">
        <f t="shared" si="1660"/>
        <v/>
      </c>
      <c r="AAT238" s="66" t="str">
        <f t="shared" si="1661"/>
        <v/>
      </c>
      <c r="AAU238" s="66" t="str">
        <f t="shared" si="1662"/>
        <v/>
      </c>
      <c r="AAV238" s="66" t="str">
        <f t="shared" si="1663"/>
        <v/>
      </c>
      <c r="AAW238" s="66" t="str">
        <f t="shared" si="1664"/>
        <v/>
      </c>
      <c r="AAX238" s="66" t="str">
        <f t="shared" si="1665"/>
        <v/>
      </c>
      <c r="AAY238" s="66" t="str">
        <f t="shared" si="1666"/>
        <v/>
      </c>
      <c r="AAZ238" s="66" t="str">
        <f t="shared" si="1667"/>
        <v/>
      </c>
      <c r="ABA238" s="66" t="str">
        <f t="shared" si="1668"/>
        <v/>
      </c>
      <c r="ABB238" s="66" t="str">
        <f t="shared" si="1669"/>
        <v/>
      </c>
      <c r="ABC238" s="66" t="str">
        <f t="shared" si="1670"/>
        <v/>
      </c>
      <c r="ABD238" s="66" t="str">
        <f t="shared" si="1671"/>
        <v/>
      </c>
      <c r="ABE238" s="66" t="str">
        <f t="shared" si="1672"/>
        <v/>
      </c>
      <c r="ABF238" s="66" t="str">
        <f t="shared" si="1673"/>
        <v/>
      </c>
      <c r="ABG238" s="66" t="str">
        <f t="shared" si="1674"/>
        <v/>
      </c>
      <c r="ABH238" s="66" t="str">
        <f t="shared" si="1675"/>
        <v/>
      </c>
      <c r="ABI238" s="66" t="str">
        <f t="shared" si="1676"/>
        <v/>
      </c>
      <c r="ABJ238" s="66" t="str">
        <f t="shared" si="1677"/>
        <v/>
      </c>
      <c r="ABK238" s="66" t="str">
        <f t="shared" si="1678"/>
        <v/>
      </c>
      <c r="ABL238" s="66" t="str">
        <f t="shared" si="1679"/>
        <v/>
      </c>
      <c r="ABM238" s="66" t="str">
        <f t="shared" si="1680"/>
        <v/>
      </c>
      <c r="ABN238" s="66" t="str">
        <f t="shared" si="1681"/>
        <v/>
      </c>
      <c r="ABO238" s="66" t="str">
        <f t="shared" si="1682"/>
        <v/>
      </c>
      <c r="ABP238" s="66" t="str">
        <f t="shared" si="1683"/>
        <v/>
      </c>
      <c r="ABQ238" s="66" t="str">
        <f t="shared" si="1684"/>
        <v/>
      </c>
      <c r="ABR238" s="66" t="str">
        <f t="shared" si="1685"/>
        <v/>
      </c>
      <c r="ABS238" s="66" t="str">
        <f t="shared" si="1686"/>
        <v/>
      </c>
      <c r="ABT238" s="66" t="str">
        <f t="shared" si="1687"/>
        <v/>
      </c>
      <c r="ABU238" s="66" t="str">
        <f t="shared" si="1688"/>
        <v/>
      </c>
      <c r="ABV238" s="66" t="str">
        <f t="shared" si="1689"/>
        <v/>
      </c>
      <c r="ABW238" s="66" t="str">
        <f t="shared" si="1690"/>
        <v/>
      </c>
      <c r="ABX238" s="66" t="str">
        <f t="shared" si="1691"/>
        <v/>
      </c>
      <c r="ABY238" s="66" t="str">
        <f t="shared" si="1692"/>
        <v/>
      </c>
      <c r="ABZ238" s="66" t="str">
        <f t="shared" si="1693"/>
        <v/>
      </c>
      <c r="ACA238" s="66" t="str">
        <f t="shared" si="1694"/>
        <v/>
      </c>
      <c r="ACB238" s="66" t="str">
        <f t="shared" si="1695"/>
        <v/>
      </c>
      <c r="ACC238" s="66" t="str">
        <f t="shared" si="1696"/>
        <v/>
      </c>
      <c r="ACD238" s="66" t="str">
        <f t="shared" si="1697"/>
        <v/>
      </c>
      <c r="ACE238" s="66" t="str">
        <f t="shared" si="1698"/>
        <v/>
      </c>
      <c r="ACF238" s="66" t="str">
        <f t="shared" si="1699"/>
        <v/>
      </c>
      <c r="ACG238" s="66" t="str">
        <f t="shared" si="1700"/>
        <v/>
      </c>
      <c r="ACH238" s="66" t="str">
        <f t="shared" si="1701"/>
        <v/>
      </c>
      <c r="ACI238" s="66" t="str">
        <f t="shared" si="1702"/>
        <v/>
      </c>
      <c r="ACJ238" s="66" t="str">
        <f t="shared" si="1703"/>
        <v/>
      </c>
      <c r="ACK238" s="66" t="str">
        <f t="shared" si="1704"/>
        <v/>
      </c>
      <c r="ACL238" s="66" t="str">
        <f t="shared" si="1705"/>
        <v/>
      </c>
      <c r="ACM238" s="66" t="str">
        <f t="shared" ref="ACM238:ACN238" si="1752">IF(AND(ACS$3="Unit", ACL238=""), "", IF(AND(ACS$3="Unit", ACL238="-"),"", IF(ACS$3="Unit", "kg/GJ delivered", IF(AND(NY238&lt;&gt;"", NY238&lt;&gt;"-", NX238="-"),"", IF($H238="","", IF(NX238="nd", "",IF(NX238="&lt;n.a.&gt;", "", IF(NY238="#/MJ", "", IF(NY238="kg/GJ delivered",NX238,IF(NY238="g/MJ delivered",NX238,IF(NY238="kg/MJ delivered",NX238*1000,IF(NY238="mg/MJ delivered",NX238/1000,IF(NY238="g/kg",((NX238)*(1/$I238)*(1/$H238)),IF(NY238="mg/kg",((NX238/1000)*(1/$I238)*(1/$H238)),IF(NY238="mg/MJ delivered",NX238/1000,IF(NY238="-","","Error"))))))))))))))))</f>
        <v/>
      </c>
      <c r="ACN238" s="66" t="str">
        <f t="shared" si="1752"/>
        <v/>
      </c>
      <c r="ACO238" s="66" t="str">
        <f t="shared" si="1707"/>
        <v/>
      </c>
      <c r="ACP238" s="66" t="str">
        <f t="shared" si="1708"/>
        <v/>
      </c>
      <c r="ACQ238" s="66" t="str">
        <f t="shared" si="1709"/>
        <v/>
      </c>
      <c r="ACR238" s="66" t="str">
        <f t="shared" si="1710"/>
        <v/>
      </c>
      <c r="ACS238" s="66" t="str">
        <f t="shared" si="1711"/>
        <v/>
      </c>
      <c r="ACT238" s="66" t="str">
        <f t="shared" si="1712"/>
        <v/>
      </c>
    </row>
    <row r="239" spans="2:774" ht="15.75" customHeight="1" x14ac:dyDescent="0.25">
      <c r="B239" s="158">
        <v>386</v>
      </c>
      <c r="C239" s="66" t="s">
        <v>1248</v>
      </c>
      <c r="D239" s="66" t="s">
        <v>1201</v>
      </c>
      <c r="E239" s="156" t="s">
        <v>62</v>
      </c>
      <c r="F239" s="66" t="s">
        <v>62</v>
      </c>
      <c r="G239" s="66" t="s">
        <v>1567</v>
      </c>
      <c r="H239" s="126">
        <v>0.47013333333333335</v>
      </c>
      <c r="I239" s="130">
        <f>'Heating Values'!$D$13</f>
        <v>45.24</v>
      </c>
      <c r="J239" s="66" t="str">
        <f t="shared" si="1320"/>
        <v>LPG, Modern, CN</v>
      </c>
      <c r="K239" s="161"/>
      <c r="L239" s="161"/>
      <c r="M239" s="161"/>
      <c r="N239" s="161"/>
      <c r="O239" s="66" t="s">
        <v>1188</v>
      </c>
      <c r="P239" s="66" t="str">
        <f t="shared" si="1327"/>
        <v>CN</v>
      </c>
      <c r="Q239" s="66" t="s">
        <v>87</v>
      </c>
      <c r="R239" s="165">
        <v>2.1</v>
      </c>
      <c r="S239" s="158" t="s">
        <v>523</v>
      </c>
      <c r="T239" s="158" t="s">
        <v>128</v>
      </c>
      <c r="U239" s="158" t="s">
        <v>128</v>
      </c>
      <c r="V239" s="158" t="s">
        <v>128</v>
      </c>
      <c r="W239" s="158" t="s">
        <v>128</v>
      </c>
      <c r="X239" s="158" t="s">
        <v>128</v>
      </c>
      <c r="Y239" s="158" t="s">
        <v>128</v>
      </c>
      <c r="Z239" s="158" t="s">
        <v>128</v>
      </c>
      <c r="AA239" s="158" t="s">
        <v>128</v>
      </c>
      <c r="AB239" s="158" t="s">
        <v>128</v>
      </c>
      <c r="AC239" s="158" t="s">
        <v>128</v>
      </c>
      <c r="AD239" s="158" t="s">
        <v>128</v>
      </c>
      <c r="AE239" s="158" t="s">
        <v>128</v>
      </c>
      <c r="AF239" s="158" t="s">
        <v>128</v>
      </c>
      <c r="AG239" s="158" t="s">
        <v>128</v>
      </c>
      <c r="AH239" s="158" t="s">
        <v>128</v>
      </c>
      <c r="AI239" s="158" t="s">
        <v>128</v>
      </c>
      <c r="AJ239" s="158" t="s">
        <v>128</v>
      </c>
      <c r="AK239" s="158" t="s">
        <v>128</v>
      </c>
      <c r="AL239" s="158" t="s">
        <v>128</v>
      </c>
      <c r="AM239" s="158" t="s">
        <v>128</v>
      </c>
      <c r="AN239" s="158" t="s">
        <v>128</v>
      </c>
      <c r="AO239" s="158" t="s">
        <v>128</v>
      </c>
      <c r="AP239" s="158" t="s">
        <v>128</v>
      </c>
      <c r="AQ239" s="158" t="s">
        <v>128</v>
      </c>
      <c r="AR239" s="158" t="s">
        <v>128</v>
      </c>
      <c r="AS239" s="158" t="s">
        <v>128</v>
      </c>
      <c r="AT239" s="158" t="s">
        <v>128</v>
      </c>
      <c r="AU239" s="158" t="s">
        <v>128</v>
      </c>
      <c r="AV239" s="158" t="s">
        <v>128</v>
      </c>
      <c r="AW239" s="158" t="s">
        <v>128</v>
      </c>
      <c r="AX239" s="158" t="s">
        <v>128</v>
      </c>
      <c r="AY239" s="158" t="s">
        <v>128</v>
      </c>
      <c r="AZ239" s="158" t="s">
        <v>128</v>
      </c>
      <c r="BA239" s="158" t="s">
        <v>128</v>
      </c>
      <c r="BB239" s="158" t="s">
        <v>128</v>
      </c>
      <c r="BC239" s="158" t="s">
        <v>128</v>
      </c>
      <c r="BD239" s="158" t="s">
        <v>128</v>
      </c>
      <c r="BE239" s="158" t="s">
        <v>128</v>
      </c>
      <c r="BF239" s="158" t="s">
        <v>128</v>
      </c>
      <c r="BG239" s="158" t="s">
        <v>128</v>
      </c>
      <c r="BH239" s="158" t="s">
        <v>128</v>
      </c>
      <c r="BI239" s="158" t="s">
        <v>128</v>
      </c>
      <c r="BJ239" s="158" t="s">
        <v>128</v>
      </c>
      <c r="BK239" s="158" t="s">
        <v>128</v>
      </c>
      <c r="BL239" s="158" t="s">
        <v>128</v>
      </c>
      <c r="BM239" s="158" t="s">
        <v>128</v>
      </c>
      <c r="BN239" s="158" t="s">
        <v>128</v>
      </c>
      <c r="BO239" s="158" t="s">
        <v>128</v>
      </c>
      <c r="BP239" s="158" t="s">
        <v>128</v>
      </c>
      <c r="BQ239" s="158" t="s">
        <v>128</v>
      </c>
      <c r="BR239" s="158" t="s">
        <v>128</v>
      </c>
      <c r="BS239" s="158" t="s">
        <v>128</v>
      </c>
      <c r="BT239" s="158" t="s">
        <v>128</v>
      </c>
      <c r="BU239" s="158" t="s">
        <v>128</v>
      </c>
      <c r="BV239" s="158" t="s">
        <v>128</v>
      </c>
      <c r="BW239" s="158" t="s">
        <v>128</v>
      </c>
      <c r="BX239" s="158" t="s">
        <v>128</v>
      </c>
      <c r="BY239" s="158" t="s">
        <v>128</v>
      </c>
      <c r="BZ239" s="158" t="s">
        <v>128</v>
      </c>
      <c r="CA239" s="158" t="s">
        <v>128</v>
      </c>
      <c r="CB239" s="158" t="s">
        <v>128</v>
      </c>
      <c r="CC239" s="158" t="s">
        <v>128</v>
      </c>
      <c r="CD239" s="158" t="s">
        <v>128</v>
      </c>
      <c r="CE239" s="158" t="s">
        <v>128</v>
      </c>
      <c r="CF239" s="158" t="s">
        <v>128</v>
      </c>
      <c r="CG239" s="158" t="s">
        <v>128</v>
      </c>
      <c r="CH239" s="158" t="s">
        <v>128</v>
      </c>
      <c r="CI239" s="158" t="s">
        <v>128</v>
      </c>
      <c r="CJ239" s="158" t="s">
        <v>128</v>
      </c>
      <c r="CK239" s="158" t="s">
        <v>128</v>
      </c>
      <c r="CL239" s="158" t="s">
        <v>128</v>
      </c>
      <c r="CM239" s="158" t="s">
        <v>128</v>
      </c>
      <c r="CN239" s="158" t="s">
        <v>128</v>
      </c>
      <c r="CO239" s="158" t="s">
        <v>128</v>
      </c>
      <c r="CP239" s="158" t="s">
        <v>128</v>
      </c>
      <c r="CQ239" s="158" t="s">
        <v>128</v>
      </c>
      <c r="CR239" s="158" t="s">
        <v>128</v>
      </c>
      <c r="CS239" s="158" t="s">
        <v>128</v>
      </c>
      <c r="CT239" s="158" t="s">
        <v>128</v>
      </c>
      <c r="CU239" s="158" t="s">
        <v>128</v>
      </c>
      <c r="CV239" s="158" t="s">
        <v>128</v>
      </c>
      <c r="CW239" s="158" t="s">
        <v>128</v>
      </c>
      <c r="CX239" s="158" t="s">
        <v>128</v>
      </c>
      <c r="CY239" s="158" t="s">
        <v>128</v>
      </c>
      <c r="CZ239" s="158" t="s">
        <v>128</v>
      </c>
      <c r="DA239" s="158" t="s">
        <v>128</v>
      </c>
      <c r="DB239" s="158" t="s">
        <v>128</v>
      </c>
      <c r="DC239" s="158" t="s">
        <v>128</v>
      </c>
      <c r="DD239" s="158" t="s">
        <v>128</v>
      </c>
      <c r="DE239" s="158" t="s">
        <v>128</v>
      </c>
      <c r="DF239" s="158" t="s">
        <v>128</v>
      </c>
      <c r="DG239" s="158" t="s">
        <v>128</v>
      </c>
      <c r="DH239" s="158" t="s">
        <v>128</v>
      </c>
      <c r="DI239" s="158" t="s">
        <v>128</v>
      </c>
      <c r="DJ239" s="158" t="s">
        <v>128</v>
      </c>
      <c r="DK239" s="158" t="s">
        <v>128</v>
      </c>
      <c r="DL239" s="158" t="s">
        <v>128</v>
      </c>
      <c r="DM239" s="158" t="s">
        <v>128</v>
      </c>
      <c r="DN239" s="158" t="s">
        <v>128</v>
      </c>
      <c r="DO239" s="158" t="s">
        <v>128</v>
      </c>
      <c r="DP239" s="158" t="s">
        <v>128</v>
      </c>
      <c r="DQ239" s="158" t="s">
        <v>128</v>
      </c>
      <c r="DR239" s="158" t="s">
        <v>128</v>
      </c>
      <c r="DS239" s="158" t="s">
        <v>128</v>
      </c>
      <c r="DT239" s="158" t="s">
        <v>128</v>
      </c>
      <c r="DU239" s="158" t="s">
        <v>128</v>
      </c>
      <c r="DV239" s="158" t="s">
        <v>128</v>
      </c>
      <c r="DW239" s="158" t="s">
        <v>128</v>
      </c>
      <c r="DX239" s="158" t="s">
        <v>128</v>
      </c>
      <c r="DY239" s="158" t="s">
        <v>128</v>
      </c>
      <c r="DZ239" s="158" t="s">
        <v>128</v>
      </c>
      <c r="EA239" s="158" t="s">
        <v>128</v>
      </c>
      <c r="EB239" s="158" t="s">
        <v>128</v>
      </c>
      <c r="EC239" s="158" t="s">
        <v>128</v>
      </c>
      <c r="ED239" s="158" t="s">
        <v>128</v>
      </c>
      <c r="EE239" s="158" t="s">
        <v>128</v>
      </c>
      <c r="EF239" s="158" t="s">
        <v>128</v>
      </c>
      <c r="EG239" s="158" t="s">
        <v>128</v>
      </c>
      <c r="EH239" s="158" t="s">
        <v>128</v>
      </c>
      <c r="EI239" s="158" t="s">
        <v>128</v>
      </c>
      <c r="EJ239" s="158" t="s">
        <v>128</v>
      </c>
      <c r="EK239" s="158" t="s">
        <v>128</v>
      </c>
      <c r="EL239" s="158" t="s">
        <v>128</v>
      </c>
      <c r="EM239" s="158" t="s">
        <v>128</v>
      </c>
      <c r="EN239" s="158" t="s">
        <v>128</v>
      </c>
      <c r="EO239" s="158" t="s">
        <v>128</v>
      </c>
      <c r="EP239" s="158" t="s">
        <v>128</v>
      </c>
      <c r="EQ239" s="158" t="s">
        <v>128</v>
      </c>
      <c r="ER239" s="158" t="s">
        <v>128</v>
      </c>
      <c r="ES239" s="158" t="s">
        <v>128</v>
      </c>
      <c r="ET239" s="158" t="s">
        <v>128</v>
      </c>
      <c r="EU239" s="158" t="s">
        <v>128</v>
      </c>
      <c r="EV239" s="158" t="s">
        <v>128</v>
      </c>
      <c r="EW239" s="158" t="s">
        <v>128</v>
      </c>
      <c r="EX239" s="158" t="s">
        <v>128</v>
      </c>
      <c r="EY239" s="158" t="s">
        <v>128</v>
      </c>
      <c r="EZ239" s="158" t="s">
        <v>128</v>
      </c>
      <c r="FA239" s="158" t="s">
        <v>128</v>
      </c>
      <c r="FB239" s="158" t="s">
        <v>128</v>
      </c>
      <c r="FC239" s="158" t="s">
        <v>128</v>
      </c>
      <c r="FD239" s="158" t="s">
        <v>128</v>
      </c>
      <c r="FE239" s="158" t="s">
        <v>128</v>
      </c>
      <c r="FF239" s="158" t="s">
        <v>128</v>
      </c>
      <c r="FG239" s="158" t="s">
        <v>128</v>
      </c>
      <c r="FH239" s="158" t="s">
        <v>128</v>
      </c>
      <c r="FI239" s="158" t="s">
        <v>128</v>
      </c>
      <c r="FJ239" s="158" t="s">
        <v>128</v>
      </c>
      <c r="FK239" s="158" t="s">
        <v>128</v>
      </c>
      <c r="FL239" s="158" t="s">
        <v>128</v>
      </c>
      <c r="FM239" s="158" t="s">
        <v>128</v>
      </c>
      <c r="FN239" s="158" t="s">
        <v>128</v>
      </c>
      <c r="FO239" s="158" t="s">
        <v>128</v>
      </c>
      <c r="FP239" s="158" t="s">
        <v>128</v>
      </c>
      <c r="FQ239" s="158" t="s">
        <v>128</v>
      </c>
      <c r="FR239" s="158" t="s">
        <v>128</v>
      </c>
      <c r="FS239" s="158" t="s">
        <v>128</v>
      </c>
      <c r="FT239" s="158" t="s">
        <v>128</v>
      </c>
      <c r="FU239" s="158" t="s">
        <v>128</v>
      </c>
      <c r="FV239" s="158" t="s">
        <v>128</v>
      </c>
      <c r="FW239" s="158" t="s">
        <v>128</v>
      </c>
      <c r="FX239" s="158" t="s">
        <v>128</v>
      </c>
      <c r="FY239" s="158" t="s">
        <v>128</v>
      </c>
      <c r="FZ239" s="158" t="s">
        <v>128</v>
      </c>
      <c r="GA239" s="158" t="s">
        <v>128</v>
      </c>
      <c r="GB239" s="158" t="s">
        <v>128</v>
      </c>
      <c r="GC239" s="158" t="s">
        <v>128</v>
      </c>
      <c r="GD239" s="158" t="s">
        <v>128</v>
      </c>
      <c r="GE239" s="158" t="s">
        <v>128</v>
      </c>
      <c r="GF239" s="158" t="s">
        <v>128</v>
      </c>
      <c r="GG239" s="158" t="s">
        <v>128</v>
      </c>
      <c r="GH239" s="158" t="s">
        <v>128</v>
      </c>
      <c r="GI239" s="158" t="s">
        <v>128</v>
      </c>
      <c r="GJ239" s="158" t="s">
        <v>128</v>
      </c>
      <c r="GK239" s="158" t="s">
        <v>128</v>
      </c>
      <c r="GL239" s="158" t="s">
        <v>128</v>
      </c>
      <c r="GM239" s="158" t="s">
        <v>128</v>
      </c>
      <c r="GN239" s="158" t="s">
        <v>128</v>
      </c>
      <c r="GO239" s="158" t="s">
        <v>128</v>
      </c>
      <c r="GP239" s="158" t="s">
        <v>128</v>
      </c>
      <c r="GQ239" s="158" t="s">
        <v>128</v>
      </c>
      <c r="GR239" s="158" t="s">
        <v>128</v>
      </c>
      <c r="GS239" s="158" t="s">
        <v>128</v>
      </c>
      <c r="GT239" s="158" t="s">
        <v>128</v>
      </c>
      <c r="GU239" s="158" t="s">
        <v>128</v>
      </c>
      <c r="GV239" s="158" t="s">
        <v>128</v>
      </c>
      <c r="GW239" s="158" t="s">
        <v>128</v>
      </c>
      <c r="GX239" s="158" t="s">
        <v>128</v>
      </c>
      <c r="GY239" s="158" t="s">
        <v>128</v>
      </c>
      <c r="GZ239" s="158" t="s">
        <v>128</v>
      </c>
      <c r="HA239" s="158" t="s">
        <v>128</v>
      </c>
      <c r="HB239" s="158" t="s">
        <v>128</v>
      </c>
      <c r="HC239" s="158" t="s">
        <v>128</v>
      </c>
      <c r="HD239" s="158" t="s">
        <v>128</v>
      </c>
      <c r="HE239" s="158" t="s">
        <v>128</v>
      </c>
      <c r="HF239" s="158" t="s">
        <v>128</v>
      </c>
      <c r="HG239" s="158" t="s">
        <v>128</v>
      </c>
      <c r="HH239" s="158" t="s">
        <v>128</v>
      </c>
      <c r="HI239" s="158" t="s">
        <v>128</v>
      </c>
      <c r="HJ239" s="158" t="s">
        <v>128</v>
      </c>
      <c r="HK239" s="158" t="s">
        <v>128</v>
      </c>
      <c r="HL239" s="158" t="s">
        <v>128</v>
      </c>
      <c r="HM239" s="158" t="s">
        <v>128</v>
      </c>
      <c r="HN239" s="158" t="s">
        <v>128</v>
      </c>
      <c r="HO239" s="158" t="s">
        <v>128</v>
      </c>
      <c r="HP239" s="158" t="s">
        <v>128</v>
      </c>
      <c r="HQ239" s="158" t="s">
        <v>128</v>
      </c>
      <c r="HR239" s="158" t="s">
        <v>128</v>
      </c>
      <c r="HS239" s="158" t="s">
        <v>128</v>
      </c>
      <c r="HT239" s="158" t="s">
        <v>128</v>
      </c>
      <c r="HU239" s="158" t="s">
        <v>128</v>
      </c>
      <c r="HV239" s="158" t="s">
        <v>128</v>
      </c>
      <c r="HW239" s="158" t="s">
        <v>128</v>
      </c>
      <c r="HX239" s="158" t="s">
        <v>128</v>
      </c>
      <c r="HY239" s="158" t="s">
        <v>128</v>
      </c>
      <c r="HZ239" s="158" t="s">
        <v>128</v>
      </c>
      <c r="IA239" s="158" t="s">
        <v>128</v>
      </c>
      <c r="IB239" s="158" t="s">
        <v>128</v>
      </c>
      <c r="IC239" s="158" t="s">
        <v>128</v>
      </c>
      <c r="ID239" s="158" t="s">
        <v>128</v>
      </c>
      <c r="IE239" s="158" t="s">
        <v>128</v>
      </c>
      <c r="IF239" s="158" t="s">
        <v>128</v>
      </c>
      <c r="IG239" s="158" t="s">
        <v>128</v>
      </c>
      <c r="IH239" s="158" t="s">
        <v>128</v>
      </c>
      <c r="II239" s="158" t="s">
        <v>128</v>
      </c>
      <c r="IJ239" s="158" t="s">
        <v>128</v>
      </c>
      <c r="IK239" s="158" t="s">
        <v>128</v>
      </c>
      <c r="IL239" s="158" t="s">
        <v>128</v>
      </c>
      <c r="IM239" s="158" t="s">
        <v>128</v>
      </c>
      <c r="IN239" s="158" t="s">
        <v>128</v>
      </c>
      <c r="IO239" s="158" t="s">
        <v>128</v>
      </c>
      <c r="IP239" s="158" t="s">
        <v>128</v>
      </c>
      <c r="IQ239" s="158" t="s">
        <v>128</v>
      </c>
      <c r="IR239" s="158" t="s">
        <v>128</v>
      </c>
      <c r="IS239" s="158" t="s">
        <v>128</v>
      </c>
      <c r="IT239" s="158" t="s">
        <v>128</v>
      </c>
      <c r="IU239" s="158" t="s">
        <v>128</v>
      </c>
      <c r="IV239" s="158" t="s">
        <v>128</v>
      </c>
      <c r="IW239" s="158" t="s">
        <v>128</v>
      </c>
      <c r="IX239" s="158" t="s">
        <v>128</v>
      </c>
      <c r="IY239" s="158" t="s">
        <v>128</v>
      </c>
      <c r="IZ239" s="158" t="s">
        <v>128</v>
      </c>
      <c r="JA239" s="158" t="s">
        <v>128</v>
      </c>
      <c r="JB239" s="158" t="s">
        <v>128</v>
      </c>
      <c r="JC239" s="158" t="s">
        <v>128</v>
      </c>
      <c r="JD239" s="158" t="s">
        <v>128</v>
      </c>
      <c r="JE239" s="158" t="s">
        <v>128</v>
      </c>
      <c r="JF239" s="158" t="s">
        <v>128</v>
      </c>
      <c r="JG239" s="158" t="s">
        <v>128</v>
      </c>
      <c r="JH239" s="158" t="s">
        <v>128</v>
      </c>
      <c r="JI239" s="158" t="s">
        <v>128</v>
      </c>
      <c r="JJ239" s="158" t="s">
        <v>128</v>
      </c>
      <c r="JK239" s="158" t="s">
        <v>128</v>
      </c>
      <c r="JL239" s="158" t="s">
        <v>128</v>
      </c>
      <c r="JM239" s="158" t="s">
        <v>128</v>
      </c>
      <c r="JN239" s="158" t="s">
        <v>128</v>
      </c>
      <c r="JO239" s="158" t="s">
        <v>128</v>
      </c>
      <c r="JP239" s="158" t="s">
        <v>128</v>
      </c>
      <c r="JQ239" s="158" t="s">
        <v>128</v>
      </c>
      <c r="JR239" s="158" t="s">
        <v>128</v>
      </c>
      <c r="JS239" s="158" t="s">
        <v>128</v>
      </c>
      <c r="JT239" s="158" t="s">
        <v>128</v>
      </c>
      <c r="JU239" s="158" t="s">
        <v>128</v>
      </c>
      <c r="JV239" s="158" t="s">
        <v>128</v>
      </c>
      <c r="JW239" s="158" t="s">
        <v>128</v>
      </c>
      <c r="JX239" s="158" t="s">
        <v>128</v>
      </c>
      <c r="JY239" s="158" t="s">
        <v>128</v>
      </c>
      <c r="JZ239" s="158" t="s">
        <v>128</v>
      </c>
      <c r="KA239" s="158" t="s">
        <v>128</v>
      </c>
      <c r="KB239" s="158" t="s">
        <v>128</v>
      </c>
      <c r="KC239" s="158" t="s">
        <v>128</v>
      </c>
      <c r="KD239" s="158" t="s">
        <v>128</v>
      </c>
      <c r="KE239" s="158" t="s">
        <v>128</v>
      </c>
      <c r="KF239" s="158" t="s">
        <v>128</v>
      </c>
      <c r="KG239" s="158" t="s">
        <v>128</v>
      </c>
      <c r="KH239" s="158" t="s">
        <v>128</v>
      </c>
      <c r="KI239" s="158" t="s">
        <v>128</v>
      </c>
      <c r="KJ239" s="158" t="s">
        <v>128</v>
      </c>
      <c r="KK239" s="158" t="s">
        <v>128</v>
      </c>
      <c r="KL239" s="158" t="s">
        <v>128</v>
      </c>
      <c r="KM239" s="158" t="s">
        <v>128</v>
      </c>
      <c r="KN239" s="158" t="s">
        <v>128</v>
      </c>
      <c r="KO239" s="158" t="s">
        <v>128</v>
      </c>
      <c r="KP239" s="158" t="s">
        <v>128</v>
      </c>
      <c r="KQ239" s="158" t="s">
        <v>128</v>
      </c>
      <c r="KR239" s="158" t="s">
        <v>128</v>
      </c>
      <c r="KS239" s="158" t="s">
        <v>128</v>
      </c>
      <c r="KT239" s="158" t="s">
        <v>128</v>
      </c>
      <c r="KU239" s="158" t="s">
        <v>128</v>
      </c>
      <c r="KV239" s="158" t="s">
        <v>128</v>
      </c>
      <c r="KW239" s="158" t="s">
        <v>128</v>
      </c>
      <c r="KX239" s="158" t="s">
        <v>128</v>
      </c>
      <c r="KY239" s="158" t="s">
        <v>128</v>
      </c>
      <c r="KZ239" s="158" t="s">
        <v>128</v>
      </c>
      <c r="LA239" s="158" t="s">
        <v>128</v>
      </c>
      <c r="LB239" s="158" t="s">
        <v>128</v>
      </c>
      <c r="LC239" s="158" t="s">
        <v>128</v>
      </c>
      <c r="LD239" s="158" t="s">
        <v>128</v>
      </c>
      <c r="LE239" s="158" t="s">
        <v>128</v>
      </c>
      <c r="LF239" s="158" t="s">
        <v>128</v>
      </c>
      <c r="LG239" s="158" t="s">
        <v>128</v>
      </c>
      <c r="LH239" s="158" t="s">
        <v>128</v>
      </c>
      <c r="LI239" s="158" t="s">
        <v>128</v>
      </c>
      <c r="LJ239" s="158" t="s">
        <v>128</v>
      </c>
      <c r="LK239" s="158" t="s">
        <v>128</v>
      </c>
      <c r="LL239" s="158" t="s">
        <v>128</v>
      </c>
      <c r="LM239" s="158" t="s">
        <v>128</v>
      </c>
      <c r="LN239" s="158" t="s">
        <v>128</v>
      </c>
      <c r="LO239" s="158" t="s">
        <v>128</v>
      </c>
      <c r="LP239" s="158" t="s">
        <v>128</v>
      </c>
      <c r="LQ239" s="158" t="s">
        <v>128</v>
      </c>
      <c r="LR239" s="158" t="s">
        <v>128</v>
      </c>
      <c r="LS239" s="158" t="s">
        <v>128</v>
      </c>
      <c r="LT239" s="158" t="s">
        <v>128</v>
      </c>
      <c r="LU239" s="158" t="s">
        <v>128</v>
      </c>
      <c r="LV239" s="158" t="s">
        <v>128</v>
      </c>
      <c r="LW239" s="158" t="s">
        <v>128</v>
      </c>
      <c r="LX239" s="158" t="s">
        <v>128</v>
      </c>
      <c r="LY239" s="158" t="s">
        <v>128</v>
      </c>
      <c r="LZ239" s="158" t="s">
        <v>128</v>
      </c>
      <c r="MA239" s="158" t="s">
        <v>128</v>
      </c>
      <c r="MB239" s="158" t="s">
        <v>128</v>
      </c>
      <c r="MC239" s="158" t="s">
        <v>128</v>
      </c>
      <c r="MD239" s="158" t="s">
        <v>128</v>
      </c>
      <c r="ME239" s="158" t="s">
        <v>128</v>
      </c>
      <c r="MF239" s="158" t="s">
        <v>128</v>
      </c>
      <c r="MG239" s="158" t="s">
        <v>128</v>
      </c>
      <c r="MH239" s="158" t="s">
        <v>128</v>
      </c>
      <c r="MI239" s="158" t="s">
        <v>128</v>
      </c>
      <c r="MJ239" s="158" t="s">
        <v>128</v>
      </c>
      <c r="MK239" s="158" t="s">
        <v>128</v>
      </c>
      <c r="ML239" s="158" t="s">
        <v>128</v>
      </c>
      <c r="MM239" s="158" t="s">
        <v>128</v>
      </c>
      <c r="MN239" s="158" t="s">
        <v>128</v>
      </c>
      <c r="MO239" s="158" t="s">
        <v>128</v>
      </c>
      <c r="MP239" s="158" t="s">
        <v>128</v>
      </c>
      <c r="MQ239" s="158" t="s">
        <v>128</v>
      </c>
      <c r="MR239" s="158" t="s">
        <v>128</v>
      </c>
      <c r="MS239" s="158" t="s">
        <v>128</v>
      </c>
      <c r="MT239" s="158" t="s">
        <v>128</v>
      </c>
      <c r="MU239" s="158" t="s">
        <v>128</v>
      </c>
      <c r="MV239" s="158" t="s">
        <v>128</v>
      </c>
      <c r="MW239" s="158" t="s">
        <v>128</v>
      </c>
      <c r="MX239" s="158" t="s">
        <v>128</v>
      </c>
      <c r="MY239" s="158" t="s">
        <v>128</v>
      </c>
      <c r="MZ239" s="158" t="s">
        <v>128</v>
      </c>
      <c r="NA239" s="158" t="s">
        <v>128</v>
      </c>
      <c r="NB239" s="158" t="s">
        <v>128</v>
      </c>
      <c r="NC239" s="158" t="s">
        <v>128</v>
      </c>
      <c r="ND239" s="158" t="s">
        <v>128</v>
      </c>
      <c r="NE239" s="158" t="s">
        <v>128</v>
      </c>
      <c r="NF239" s="158" t="s">
        <v>128</v>
      </c>
      <c r="NG239" s="158" t="s">
        <v>128</v>
      </c>
      <c r="NH239" s="158" t="s">
        <v>128</v>
      </c>
      <c r="NI239" s="158" t="s">
        <v>128</v>
      </c>
      <c r="NJ239" s="158" t="s">
        <v>128</v>
      </c>
      <c r="NK239" s="158" t="s">
        <v>128</v>
      </c>
      <c r="NL239" s="158" t="s">
        <v>128</v>
      </c>
      <c r="NM239" s="158" t="s">
        <v>128</v>
      </c>
      <c r="NN239" s="158" t="s">
        <v>128</v>
      </c>
      <c r="NO239" s="158" t="s">
        <v>128</v>
      </c>
      <c r="NP239" s="158" t="s">
        <v>128</v>
      </c>
      <c r="NQ239" s="158" t="s">
        <v>128</v>
      </c>
      <c r="NR239" s="158" t="s">
        <v>128</v>
      </c>
      <c r="NS239" s="158" t="s">
        <v>128</v>
      </c>
      <c r="NT239" s="158" t="s">
        <v>128</v>
      </c>
      <c r="NU239" s="158" t="s">
        <v>128</v>
      </c>
      <c r="NV239" s="158" t="s">
        <v>128</v>
      </c>
      <c r="NW239" s="158" t="s">
        <v>128</v>
      </c>
      <c r="NX239" s="158" t="s">
        <v>128</v>
      </c>
      <c r="NY239" s="158" t="s">
        <v>128</v>
      </c>
      <c r="NZ239" s="158" t="s">
        <v>128</v>
      </c>
      <c r="OA239" s="158" t="s">
        <v>128</v>
      </c>
      <c r="OB239" s="158" t="s">
        <v>128</v>
      </c>
      <c r="OC239" s="158" t="s">
        <v>128</v>
      </c>
      <c r="OD239" s="158" t="s">
        <v>128</v>
      </c>
      <c r="OE239" s="170" t="s">
        <v>128</v>
      </c>
      <c r="OF239" s="181"/>
      <c r="OG239" s="176">
        <f t="shared" si="1336"/>
        <v>9.8736028381812391E-2</v>
      </c>
      <c r="OH239" s="66" t="str">
        <f t="shared" si="1337"/>
        <v>kg/GJ delivered</v>
      </c>
      <c r="OI239" s="66" t="str">
        <f t="shared" si="1338"/>
        <v/>
      </c>
      <c r="OJ239" s="66" t="str">
        <f t="shared" si="1339"/>
        <v/>
      </c>
      <c r="OK239" s="66" t="str">
        <f t="shared" si="1340"/>
        <v/>
      </c>
      <c r="OL239" s="66" t="str">
        <f t="shared" si="1341"/>
        <v/>
      </c>
      <c r="OM239" s="66" t="str">
        <f t="shared" si="1342"/>
        <v/>
      </c>
      <c r="ON239" s="66" t="str">
        <f t="shared" si="1343"/>
        <v/>
      </c>
      <c r="OO239" s="66" t="str">
        <f t="shared" si="1344"/>
        <v/>
      </c>
      <c r="OP239" s="66" t="str">
        <f t="shared" si="1345"/>
        <v/>
      </c>
      <c r="OQ239" s="66" t="str">
        <f t="shared" si="1346"/>
        <v/>
      </c>
      <c r="OR239" s="66" t="str">
        <f t="shared" si="1347"/>
        <v/>
      </c>
      <c r="OS239" s="66" t="str">
        <f t="shared" si="1348"/>
        <v/>
      </c>
      <c r="OT239" s="66" t="str">
        <f t="shared" si="1349"/>
        <v/>
      </c>
      <c r="OU239" s="66" t="str">
        <f t="shared" si="1350"/>
        <v/>
      </c>
      <c r="OV239" s="66" t="str">
        <f t="shared" si="1351"/>
        <v/>
      </c>
      <c r="OW239" s="66" t="str">
        <f t="shared" si="1352"/>
        <v/>
      </c>
      <c r="OX239" s="66" t="str">
        <f t="shared" si="1353"/>
        <v/>
      </c>
      <c r="OY239" s="66" t="str">
        <f t="shared" si="1354"/>
        <v/>
      </c>
      <c r="OZ239" s="66" t="str">
        <f t="shared" si="1355"/>
        <v/>
      </c>
      <c r="PA239" s="66" t="str">
        <f t="shared" si="1356"/>
        <v/>
      </c>
      <c r="PB239" s="66" t="str">
        <f t="shared" si="1357"/>
        <v/>
      </c>
      <c r="PC239" s="66" t="str">
        <f t="shared" si="1358"/>
        <v/>
      </c>
      <c r="PD239" s="66" t="str">
        <f t="shared" si="1359"/>
        <v/>
      </c>
      <c r="PE239" s="66" t="str">
        <f t="shared" si="1360"/>
        <v/>
      </c>
      <c r="PF239" s="66" t="str">
        <f t="shared" si="1361"/>
        <v/>
      </c>
      <c r="PG239" s="66" t="str">
        <f t="shared" si="1362"/>
        <v/>
      </c>
      <c r="PH239" s="66" t="str">
        <f t="shared" si="1363"/>
        <v/>
      </c>
      <c r="PI239" s="66" t="str">
        <f t="shared" si="1364"/>
        <v/>
      </c>
      <c r="PJ239" s="66" t="str">
        <f t="shared" si="1365"/>
        <v/>
      </c>
      <c r="PK239" s="66" t="str">
        <f t="shared" si="1366"/>
        <v/>
      </c>
      <c r="PL239" s="66" t="str">
        <f t="shared" si="1367"/>
        <v/>
      </c>
      <c r="PM239" s="66" t="str">
        <f t="shared" si="1368"/>
        <v/>
      </c>
      <c r="PN239" s="66" t="str">
        <f t="shared" si="1369"/>
        <v/>
      </c>
      <c r="PO239" s="66" t="str">
        <f t="shared" si="1370"/>
        <v/>
      </c>
      <c r="PP239" s="66" t="str">
        <f t="shared" si="1371"/>
        <v/>
      </c>
      <c r="PQ239" s="66" t="str">
        <f t="shared" si="1372"/>
        <v/>
      </c>
      <c r="PR239" s="66" t="str">
        <f t="shared" si="1373"/>
        <v/>
      </c>
      <c r="PS239" s="66" t="str">
        <f t="shared" si="1374"/>
        <v/>
      </c>
      <c r="PT239" s="66" t="str">
        <f t="shared" si="1375"/>
        <v/>
      </c>
      <c r="PU239" s="66" t="str">
        <f t="shared" si="1376"/>
        <v/>
      </c>
      <c r="PV239" s="66" t="str">
        <f t="shared" si="1377"/>
        <v/>
      </c>
      <c r="PW239" s="66" t="str">
        <f t="shared" si="1378"/>
        <v/>
      </c>
      <c r="PX239" s="66" t="str">
        <f t="shared" si="1379"/>
        <v/>
      </c>
      <c r="PY239" s="66" t="str">
        <f t="shared" si="1380"/>
        <v/>
      </c>
      <c r="PZ239" s="66" t="str">
        <f t="shared" si="1381"/>
        <v/>
      </c>
      <c r="QA239" s="66" t="str">
        <f t="shared" si="1382"/>
        <v/>
      </c>
      <c r="QB239" s="66" t="str">
        <f t="shared" si="1383"/>
        <v/>
      </c>
      <c r="QC239" s="66" t="str">
        <f t="shared" si="1384"/>
        <v/>
      </c>
      <c r="QD239" s="66" t="str">
        <f t="shared" si="1385"/>
        <v/>
      </c>
      <c r="QE239" s="66" t="str">
        <f t="shared" si="1386"/>
        <v/>
      </c>
      <c r="QF239" s="66" t="str">
        <f t="shared" si="1387"/>
        <v/>
      </c>
      <c r="QG239" s="66" t="str">
        <f t="shared" si="1388"/>
        <v/>
      </c>
      <c r="QH239" s="66" t="str">
        <f t="shared" si="1389"/>
        <v/>
      </c>
      <c r="QI239" s="66" t="str">
        <f t="shared" si="1390"/>
        <v/>
      </c>
      <c r="QJ239" s="66" t="str">
        <f t="shared" si="1391"/>
        <v/>
      </c>
      <c r="QK239" s="66" t="str">
        <f t="shared" si="1392"/>
        <v/>
      </c>
      <c r="QL239" s="66" t="str">
        <f t="shared" si="1393"/>
        <v/>
      </c>
      <c r="QM239" s="66" t="str">
        <f t="shared" si="1394"/>
        <v/>
      </c>
      <c r="QN239" s="66" t="str">
        <f t="shared" si="1395"/>
        <v/>
      </c>
      <c r="QO239" s="66" t="str">
        <f t="shared" si="1396"/>
        <v/>
      </c>
      <c r="QP239" s="66" t="str">
        <f t="shared" si="1397"/>
        <v/>
      </c>
      <c r="QQ239" s="66" t="str">
        <f t="shared" si="1398"/>
        <v/>
      </c>
      <c r="QR239" s="66" t="str">
        <f t="shared" si="1399"/>
        <v/>
      </c>
      <c r="QS239" s="66" t="str">
        <f t="shared" si="1400"/>
        <v/>
      </c>
      <c r="QT239" s="66" t="str">
        <f t="shared" si="1401"/>
        <v/>
      </c>
      <c r="QU239" s="66" t="str">
        <f t="shared" si="1402"/>
        <v/>
      </c>
      <c r="QV239" s="66" t="str">
        <f t="shared" si="1403"/>
        <v/>
      </c>
      <c r="QW239" s="66" t="str">
        <f t="shared" si="1404"/>
        <v/>
      </c>
      <c r="QX239" s="66" t="str">
        <f t="shared" si="1405"/>
        <v/>
      </c>
      <c r="QY239" s="66" t="str">
        <f t="shared" si="1406"/>
        <v/>
      </c>
      <c r="QZ239" s="66" t="str">
        <f t="shared" si="1407"/>
        <v/>
      </c>
      <c r="RA239" s="66" t="str">
        <f t="shared" si="1408"/>
        <v/>
      </c>
      <c r="RB239" s="66" t="str">
        <f t="shared" si="1409"/>
        <v/>
      </c>
      <c r="RC239" s="66" t="str">
        <f t="shared" si="1410"/>
        <v/>
      </c>
      <c r="RD239" s="66" t="str">
        <f t="shared" si="1411"/>
        <v/>
      </c>
      <c r="RE239" s="66" t="str">
        <f t="shared" si="1412"/>
        <v/>
      </c>
      <c r="RF239" s="66" t="str">
        <f t="shared" si="1413"/>
        <v/>
      </c>
      <c r="RG239" s="66" t="str">
        <f t="shared" si="1414"/>
        <v/>
      </c>
      <c r="RH239" s="66" t="str">
        <f t="shared" si="1415"/>
        <v/>
      </c>
      <c r="RI239" s="66" t="str">
        <f t="shared" si="1416"/>
        <v/>
      </c>
      <c r="RJ239" s="66" t="str">
        <f t="shared" si="1417"/>
        <v/>
      </c>
      <c r="RK239" s="66" t="str">
        <f t="shared" si="1418"/>
        <v/>
      </c>
      <c r="RL239" s="66" t="str">
        <f t="shared" si="1419"/>
        <v/>
      </c>
      <c r="RM239" s="66" t="str">
        <f t="shared" si="1420"/>
        <v/>
      </c>
      <c r="RN239" s="66" t="str">
        <f t="shared" si="1421"/>
        <v/>
      </c>
      <c r="RO239" s="66" t="str">
        <f t="shared" si="1422"/>
        <v/>
      </c>
      <c r="RP239" s="66" t="str">
        <f t="shared" si="1423"/>
        <v/>
      </c>
      <c r="RQ239" s="66" t="str">
        <f t="shared" si="1424"/>
        <v/>
      </c>
      <c r="RR239" s="66" t="str">
        <f t="shared" si="1425"/>
        <v/>
      </c>
      <c r="RS239" s="66" t="str">
        <f t="shared" si="1426"/>
        <v/>
      </c>
      <c r="RT239" s="66" t="str">
        <f t="shared" si="1427"/>
        <v/>
      </c>
      <c r="RU239" s="66" t="str">
        <f t="shared" si="1428"/>
        <v/>
      </c>
      <c r="RV239" s="66" t="str">
        <f t="shared" si="1429"/>
        <v/>
      </c>
      <c r="RW239" s="66" t="str">
        <f t="shared" si="1430"/>
        <v/>
      </c>
      <c r="RX239" s="66" t="str">
        <f t="shared" si="1431"/>
        <v/>
      </c>
      <c r="RY239" s="66" t="str">
        <f t="shared" si="1432"/>
        <v/>
      </c>
      <c r="RZ239" s="66" t="str">
        <f t="shared" si="1433"/>
        <v/>
      </c>
      <c r="SA239" s="66" t="str">
        <f t="shared" si="1434"/>
        <v/>
      </c>
      <c r="SB239" s="66" t="str">
        <f t="shared" si="1435"/>
        <v/>
      </c>
      <c r="SC239" s="66" t="str">
        <f t="shared" si="1436"/>
        <v/>
      </c>
      <c r="SD239" s="66" t="str">
        <f t="shared" si="1437"/>
        <v/>
      </c>
      <c r="SE239" s="66" t="str">
        <f t="shared" si="1438"/>
        <v/>
      </c>
      <c r="SF239" s="66" t="str">
        <f t="shared" si="1439"/>
        <v/>
      </c>
      <c r="SG239" s="66" t="str">
        <f t="shared" si="1440"/>
        <v/>
      </c>
      <c r="SH239" s="66" t="str">
        <f t="shared" si="1441"/>
        <v/>
      </c>
      <c r="SI239" s="66" t="str">
        <f t="shared" si="1442"/>
        <v/>
      </c>
      <c r="SJ239" s="66" t="str">
        <f t="shared" si="1443"/>
        <v/>
      </c>
      <c r="SK239" s="66" t="str">
        <f t="shared" si="1444"/>
        <v/>
      </c>
      <c r="SL239" s="66" t="str">
        <f t="shared" si="1445"/>
        <v/>
      </c>
      <c r="SM239" s="66" t="str">
        <f t="shared" si="1446"/>
        <v/>
      </c>
      <c r="SN239" s="66" t="str">
        <f t="shared" si="1447"/>
        <v/>
      </c>
      <c r="SO239" s="66" t="str">
        <f t="shared" si="1448"/>
        <v/>
      </c>
      <c r="SP239" s="66" t="str">
        <f t="shared" si="1449"/>
        <v/>
      </c>
      <c r="SQ239" s="66" t="str">
        <f t="shared" si="1450"/>
        <v/>
      </c>
      <c r="SR239" s="66" t="str">
        <f t="shared" si="1451"/>
        <v/>
      </c>
      <c r="SS239" s="66" t="str">
        <f t="shared" si="1452"/>
        <v/>
      </c>
      <c r="ST239" s="66" t="str">
        <f t="shared" si="1453"/>
        <v/>
      </c>
      <c r="SU239" s="66" t="str">
        <f t="shared" si="1454"/>
        <v/>
      </c>
      <c r="SV239" s="66" t="str">
        <f t="shared" si="1455"/>
        <v/>
      </c>
      <c r="SW239" s="66" t="str">
        <f t="shared" si="1456"/>
        <v/>
      </c>
      <c r="SX239" s="66" t="str">
        <f t="shared" si="1457"/>
        <v/>
      </c>
      <c r="SY239" s="66" t="str">
        <f t="shared" si="1458"/>
        <v/>
      </c>
      <c r="SZ239" s="66" t="str">
        <f t="shared" si="1459"/>
        <v/>
      </c>
      <c r="TA239" s="66" t="str">
        <f t="shared" si="1460"/>
        <v/>
      </c>
      <c r="TB239" s="66" t="str">
        <f t="shared" si="1461"/>
        <v/>
      </c>
      <c r="TC239" s="66" t="str">
        <f t="shared" si="1462"/>
        <v/>
      </c>
      <c r="TD239" s="66" t="str">
        <f t="shared" si="1463"/>
        <v/>
      </c>
      <c r="TE239" s="66" t="str">
        <f t="shared" si="1464"/>
        <v/>
      </c>
      <c r="TF239" s="66" t="str">
        <f t="shared" si="1465"/>
        <v/>
      </c>
      <c r="TG239" s="66" t="str">
        <f t="shared" si="1466"/>
        <v/>
      </c>
      <c r="TH239" s="66" t="str">
        <f t="shared" si="1467"/>
        <v/>
      </c>
      <c r="TI239" s="66" t="str">
        <f t="shared" si="1468"/>
        <v/>
      </c>
      <c r="TJ239" s="66" t="str">
        <f t="shared" si="1469"/>
        <v/>
      </c>
      <c r="TK239" s="66" t="str">
        <f t="shared" si="1470"/>
        <v/>
      </c>
      <c r="TL239" s="66" t="str">
        <f t="shared" si="1471"/>
        <v/>
      </c>
      <c r="TM239" s="66" t="str">
        <f t="shared" si="1472"/>
        <v/>
      </c>
      <c r="TN239" s="66" t="str">
        <f t="shared" si="1473"/>
        <v/>
      </c>
      <c r="TO239" s="66" t="str">
        <f t="shared" si="1474"/>
        <v/>
      </c>
      <c r="TP239" s="66" t="str">
        <f t="shared" si="1475"/>
        <v/>
      </c>
      <c r="TQ239" s="66" t="str">
        <f t="shared" si="1476"/>
        <v/>
      </c>
      <c r="TR239" s="66" t="str">
        <f t="shared" si="1477"/>
        <v/>
      </c>
      <c r="TS239" s="66" t="str">
        <f t="shared" si="1478"/>
        <v/>
      </c>
      <c r="TT239" s="66" t="str">
        <f t="shared" si="1479"/>
        <v/>
      </c>
      <c r="TU239" s="66" t="str">
        <f t="shared" si="1480"/>
        <v/>
      </c>
      <c r="TV239" s="66" t="str">
        <f t="shared" si="1481"/>
        <v/>
      </c>
      <c r="TW239" s="66" t="str">
        <f t="shared" si="1482"/>
        <v/>
      </c>
      <c r="TX239" s="66" t="str">
        <f t="shared" si="1483"/>
        <v/>
      </c>
      <c r="TY239" s="66" t="str">
        <f t="shared" si="1484"/>
        <v/>
      </c>
      <c r="TZ239" s="66" t="str">
        <f t="shared" si="1485"/>
        <v/>
      </c>
      <c r="UA239" s="66" t="str">
        <f t="shared" si="1486"/>
        <v/>
      </c>
      <c r="UB239" s="66" t="str">
        <f t="shared" si="1487"/>
        <v/>
      </c>
      <c r="UC239" s="66" t="str">
        <f t="shared" si="1488"/>
        <v/>
      </c>
      <c r="UD239" s="66" t="str">
        <f t="shared" si="1489"/>
        <v/>
      </c>
      <c r="UE239" s="66" t="str">
        <f t="shared" si="1490"/>
        <v/>
      </c>
      <c r="UF239" s="66" t="str">
        <f t="shared" si="1491"/>
        <v/>
      </c>
      <c r="UG239" s="66" t="str">
        <f t="shared" si="1492"/>
        <v/>
      </c>
      <c r="UH239" s="66" t="str">
        <f t="shared" si="1493"/>
        <v/>
      </c>
      <c r="UI239" s="66" t="str">
        <f t="shared" si="1494"/>
        <v/>
      </c>
      <c r="UJ239" s="66" t="str">
        <f t="shared" si="1495"/>
        <v/>
      </c>
      <c r="UK239" s="66" t="str">
        <f t="shared" si="1496"/>
        <v/>
      </c>
      <c r="UL239" s="66" t="str">
        <f t="shared" si="1497"/>
        <v/>
      </c>
      <c r="UM239" s="66" t="str">
        <f t="shared" si="1498"/>
        <v/>
      </c>
      <c r="UN239" s="66" t="str">
        <f t="shared" si="1499"/>
        <v/>
      </c>
      <c r="UO239" s="66" t="str">
        <f t="shared" si="1500"/>
        <v/>
      </c>
      <c r="UP239" s="66" t="str">
        <f t="shared" si="1501"/>
        <v/>
      </c>
      <c r="UQ239" s="66" t="str">
        <f t="shared" si="1502"/>
        <v/>
      </c>
      <c r="UR239" s="66" t="str">
        <f t="shared" si="1503"/>
        <v/>
      </c>
      <c r="US239" s="66" t="str">
        <f t="shared" si="1504"/>
        <v/>
      </c>
      <c r="UT239" s="66" t="str">
        <f t="shared" si="1505"/>
        <v/>
      </c>
      <c r="UU239" s="66" t="str">
        <f t="shared" si="1506"/>
        <v/>
      </c>
      <c r="UV239" s="66" t="str">
        <f t="shared" si="1507"/>
        <v/>
      </c>
      <c r="UW239" s="66" t="str">
        <f t="shared" si="1508"/>
        <v/>
      </c>
      <c r="UX239" s="66" t="str">
        <f t="shared" si="1509"/>
        <v/>
      </c>
      <c r="UY239" s="66" t="str">
        <f t="shared" si="1510"/>
        <v/>
      </c>
      <c r="UZ239" s="66" t="str">
        <f t="shared" si="1511"/>
        <v/>
      </c>
      <c r="VA239" s="66" t="str">
        <f t="shared" si="1512"/>
        <v/>
      </c>
      <c r="VB239" s="66" t="str">
        <f t="shared" si="1513"/>
        <v/>
      </c>
      <c r="VC239" s="66" t="str">
        <f t="shared" si="1514"/>
        <v/>
      </c>
      <c r="VD239" s="66" t="str">
        <f t="shared" si="1515"/>
        <v/>
      </c>
      <c r="VE239" s="66" t="str">
        <f t="shared" si="1516"/>
        <v/>
      </c>
      <c r="VF239" s="66" t="str">
        <f t="shared" si="1517"/>
        <v/>
      </c>
      <c r="VG239" s="66" t="str">
        <f t="shared" si="1518"/>
        <v/>
      </c>
      <c r="VH239" s="66" t="str">
        <f t="shared" si="1519"/>
        <v/>
      </c>
      <c r="VI239" s="66" t="str">
        <f t="shared" si="1520"/>
        <v/>
      </c>
      <c r="VJ239" s="66" t="str">
        <f t="shared" si="1521"/>
        <v/>
      </c>
      <c r="VK239" s="66" t="str">
        <f t="shared" si="1522"/>
        <v/>
      </c>
      <c r="VL239" s="66" t="str">
        <f t="shared" si="1523"/>
        <v/>
      </c>
      <c r="VM239" s="66" t="str">
        <f t="shared" si="1524"/>
        <v/>
      </c>
      <c r="VN239" s="66" t="str">
        <f t="shared" si="1525"/>
        <v/>
      </c>
      <c r="VO239" s="66" t="str">
        <f t="shared" si="1526"/>
        <v/>
      </c>
      <c r="VP239" s="66" t="str">
        <f t="shared" si="1527"/>
        <v/>
      </c>
      <c r="VQ239" s="66" t="str">
        <f t="shared" si="1528"/>
        <v/>
      </c>
      <c r="VR239" s="66" t="str">
        <f t="shared" si="1529"/>
        <v/>
      </c>
      <c r="VS239" s="66" t="str">
        <f t="shared" si="1530"/>
        <v/>
      </c>
      <c r="VT239" s="66" t="str">
        <f t="shared" si="1531"/>
        <v/>
      </c>
      <c r="VU239" s="66" t="str">
        <f t="shared" si="1532"/>
        <v/>
      </c>
      <c r="VV239" s="66" t="str">
        <f t="shared" si="1533"/>
        <v/>
      </c>
      <c r="VW239" s="66" t="str">
        <f t="shared" si="1534"/>
        <v/>
      </c>
      <c r="VX239" s="66" t="str">
        <f t="shared" si="1535"/>
        <v/>
      </c>
      <c r="VY239" s="66" t="str">
        <f t="shared" si="1536"/>
        <v/>
      </c>
      <c r="VZ239" s="66" t="str">
        <f t="shared" si="1537"/>
        <v/>
      </c>
      <c r="WA239" s="66" t="str">
        <f t="shared" si="1538"/>
        <v/>
      </c>
      <c r="WB239" s="66" t="str">
        <f t="shared" si="1539"/>
        <v/>
      </c>
      <c r="WC239" s="66" t="str">
        <f t="shared" si="1540"/>
        <v/>
      </c>
      <c r="WD239" s="66" t="str">
        <f t="shared" si="1541"/>
        <v/>
      </c>
      <c r="WE239" s="66" t="str">
        <f t="shared" si="1542"/>
        <v/>
      </c>
      <c r="WF239" s="66" t="str">
        <f t="shared" si="1543"/>
        <v/>
      </c>
      <c r="WG239" s="66" t="str">
        <f t="shared" si="1544"/>
        <v/>
      </c>
      <c r="WH239" s="66" t="str">
        <f t="shared" si="1545"/>
        <v/>
      </c>
      <c r="WI239" s="66" t="str">
        <f t="shared" si="1546"/>
        <v/>
      </c>
      <c r="WJ239" s="66" t="str">
        <f t="shared" si="1547"/>
        <v/>
      </c>
      <c r="WK239" s="66" t="str">
        <f t="shared" si="1548"/>
        <v/>
      </c>
      <c r="WL239" s="66" t="str">
        <f t="shared" si="1549"/>
        <v/>
      </c>
      <c r="WM239" s="66" t="str">
        <f t="shared" si="1550"/>
        <v/>
      </c>
      <c r="WN239" s="66" t="str">
        <f t="shared" si="1551"/>
        <v/>
      </c>
      <c r="WO239" s="66" t="str">
        <f t="shared" si="1552"/>
        <v/>
      </c>
      <c r="WP239" s="66" t="str">
        <f t="shared" si="1553"/>
        <v/>
      </c>
      <c r="WQ239" s="66" t="str">
        <f t="shared" si="1554"/>
        <v/>
      </c>
      <c r="WR239" s="66" t="str">
        <f t="shared" si="1555"/>
        <v/>
      </c>
      <c r="WS239" s="66" t="str">
        <f t="shared" si="1556"/>
        <v/>
      </c>
      <c r="WT239" s="66" t="str">
        <f t="shared" si="1557"/>
        <v/>
      </c>
      <c r="WU239" s="66" t="str">
        <f t="shared" si="1558"/>
        <v/>
      </c>
      <c r="WV239" s="66" t="str">
        <f t="shared" si="1559"/>
        <v/>
      </c>
      <c r="WW239" s="66" t="str">
        <f t="shared" si="1560"/>
        <v/>
      </c>
      <c r="WX239" s="66" t="str">
        <f t="shared" si="1561"/>
        <v/>
      </c>
      <c r="WY239" s="66" t="str">
        <f t="shared" si="1562"/>
        <v/>
      </c>
      <c r="WZ239" s="66" t="str">
        <f t="shared" si="1563"/>
        <v/>
      </c>
      <c r="XA239" s="66" t="str">
        <f t="shared" si="1564"/>
        <v/>
      </c>
      <c r="XB239" s="66" t="str">
        <f t="shared" si="1565"/>
        <v/>
      </c>
      <c r="XC239" s="66" t="str">
        <f t="shared" si="1566"/>
        <v/>
      </c>
      <c r="XD239" s="66" t="str">
        <f t="shared" si="1567"/>
        <v/>
      </c>
      <c r="XE239" s="66" t="str">
        <f t="shared" si="1568"/>
        <v/>
      </c>
      <c r="XF239" s="66" t="str">
        <f t="shared" si="1569"/>
        <v/>
      </c>
      <c r="XG239" s="66" t="str">
        <f t="shared" si="1570"/>
        <v/>
      </c>
      <c r="XH239" s="66" t="str">
        <f t="shared" si="1571"/>
        <v/>
      </c>
      <c r="XI239" s="66" t="str">
        <f t="shared" si="1572"/>
        <v/>
      </c>
      <c r="XJ239" s="66" t="str">
        <f t="shared" si="1573"/>
        <v/>
      </c>
      <c r="XK239" s="66" t="str">
        <f t="shared" si="1574"/>
        <v/>
      </c>
      <c r="XL239" s="66" t="str">
        <f t="shared" si="1575"/>
        <v/>
      </c>
      <c r="XM239" s="66" t="str">
        <f t="shared" si="1576"/>
        <v/>
      </c>
      <c r="XN239" s="66" t="str">
        <f t="shared" si="1577"/>
        <v/>
      </c>
      <c r="XO239" s="66" t="str">
        <f t="shared" si="1578"/>
        <v/>
      </c>
      <c r="XP239" s="66" t="str">
        <f t="shared" si="1579"/>
        <v/>
      </c>
      <c r="XQ239" s="66" t="str">
        <f t="shared" si="1580"/>
        <v/>
      </c>
      <c r="XR239" s="66" t="str">
        <f t="shared" si="1581"/>
        <v/>
      </c>
      <c r="XS239" s="66" t="str">
        <f t="shared" si="1582"/>
        <v/>
      </c>
      <c r="XT239" s="66" t="str">
        <f t="shared" si="1583"/>
        <v/>
      </c>
      <c r="XU239" s="66" t="str">
        <f t="shared" si="1584"/>
        <v/>
      </c>
      <c r="XV239" s="66" t="str">
        <f t="shared" si="1585"/>
        <v/>
      </c>
      <c r="XW239" s="66" t="str">
        <f t="shared" si="1586"/>
        <v/>
      </c>
      <c r="XX239" s="66" t="str">
        <f t="shared" si="1587"/>
        <v/>
      </c>
      <c r="XY239" s="66" t="str">
        <f t="shared" si="1588"/>
        <v/>
      </c>
      <c r="XZ239" s="66" t="str">
        <f t="shared" si="1589"/>
        <v/>
      </c>
      <c r="YA239" s="66" t="str">
        <f t="shared" si="1590"/>
        <v/>
      </c>
      <c r="YB239" s="66" t="str">
        <f t="shared" si="1591"/>
        <v/>
      </c>
      <c r="YC239" s="66" t="str">
        <f t="shared" si="1592"/>
        <v/>
      </c>
      <c r="YD239" s="66" t="str">
        <f t="shared" si="1593"/>
        <v/>
      </c>
      <c r="YE239" s="66" t="str">
        <f t="shared" si="1594"/>
        <v/>
      </c>
      <c r="YF239" s="66" t="str">
        <f t="shared" si="1595"/>
        <v/>
      </c>
      <c r="YG239" s="66" t="str">
        <f t="shared" si="1596"/>
        <v/>
      </c>
      <c r="YH239" s="66" t="str">
        <f t="shared" si="1597"/>
        <v/>
      </c>
      <c r="YI239" s="66" t="str">
        <f t="shared" si="1598"/>
        <v/>
      </c>
      <c r="YJ239" s="66" t="str">
        <f t="shared" si="1599"/>
        <v/>
      </c>
      <c r="YK239" s="66" t="str">
        <f t="shared" si="1600"/>
        <v/>
      </c>
      <c r="YL239" s="66" t="str">
        <f t="shared" si="1601"/>
        <v/>
      </c>
      <c r="YM239" s="66" t="str">
        <f t="shared" si="1602"/>
        <v/>
      </c>
      <c r="YN239" s="66" t="str">
        <f t="shared" si="1603"/>
        <v/>
      </c>
      <c r="YO239" s="66" t="str">
        <f t="shared" si="1604"/>
        <v/>
      </c>
      <c r="YP239" s="66" t="str">
        <f t="shared" si="1605"/>
        <v/>
      </c>
      <c r="YQ239" s="66" t="str">
        <f t="shared" si="1606"/>
        <v/>
      </c>
      <c r="YR239" s="66" t="str">
        <f t="shared" si="1607"/>
        <v/>
      </c>
      <c r="YS239" s="66" t="str">
        <f t="shared" si="1608"/>
        <v/>
      </c>
      <c r="YT239" s="66" t="str">
        <f t="shared" si="1609"/>
        <v/>
      </c>
      <c r="YU239" s="66" t="str">
        <f t="shared" si="1610"/>
        <v/>
      </c>
      <c r="YV239" s="66" t="str">
        <f t="shared" si="1611"/>
        <v/>
      </c>
      <c r="YW239" s="66" t="str">
        <f t="shared" si="1612"/>
        <v/>
      </c>
      <c r="YX239" s="66" t="str">
        <f t="shared" si="1613"/>
        <v/>
      </c>
      <c r="YY239" s="66" t="str">
        <f t="shared" si="1614"/>
        <v/>
      </c>
      <c r="YZ239" s="66" t="str">
        <f t="shared" si="1615"/>
        <v/>
      </c>
      <c r="ZA239" s="66" t="str">
        <f t="shared" si="1616"/>
        <v/>
      </c>
      <c r="ZB239" s="66" t="str">
        <f t="shared" si="1617"/>
        <v/>
      </c>
      <c r="ZC239" s="66" t="str">
        <f t="shared" si="1618"/>
        <v/>
      </c>
      <c r="ZD239" s="66" t="str">
        <f t="shared" si="1619"/>
        <v/>
      </c>
      <c r="ZE239" s="66" t="str">
        <f t="shared" si="1620"/>
        <v/>
      </c>
      <c r="ZF239" s="66" t="str">
        <f t="shared" si="1621"/>
        <v/>
      </c>
      <c r="ZG239" s="66" t="str">
        <f t="shared" si="1622"/>
        <v/>
      </c>
      <c r="ZH239" s="66" t="str">
        <f t="shared" si="1623"/>
        <v/>
      </c>
      <c r="ZI239" s="66" t="str">
        <f t="shared" si="1624"/>
        <v/>
      </c>
      <c r="ZJ239" s="66" t="str">
        <f t="shared" si="1625"/>
        <v/>
      </c>
      <c r="ZK239" s="66" t="str">
        <f t="shared" si="1626"/>
        <v/>
      </c>
      <c r="ZL239" s="66" t="str">
        <f t="shared" si="1627"/>
        <v/>
      </c>
      <c r="ZM239" s="66" t="str">
        <f t="shared" si="1628"/>
        <v/>
      </c>
      <c r="ZN239" s="66" t="str">
        <f t="shared" si="1629"/>
        <v/>
      </c>
      <c r="ZO239" s="66" t="str">
        <f t="shared" si="1630"/>
        <v/>
      </c>
      <c r="ZP239" s="66" t="str">
        <f t="shared" si="1631"/>
        <v/>
      </c>
      <c r="ZQ239" s="66" t="str">
        <f t="shared" si="1632"/>
        <v/>
      </c>
      <c r="ZR239" s="66" t="str">
        <f t="shared" si="1633"/>
        <v/>
      </c>
      <c r="ZS239" s="66" t="str">
        <f t="shared" si="1634"/>
        <v/>
      </c>
      <c r="ZT239" s="66" t="str">
        <f t="shared" si="1635"/>
        <v/>
      </c>
      <c r="ZU239" s="66" t="str">
        <f t="shared" si="1636"/>
        <v/>
      </c>
      <c r="ZV239" s="66" t="str">
        <f t="shared" si="1637"/>
        <v/>
      </c>
      <c r="ZW239" s="66" t="str">
        <f t="shared" si="1638"/>
        <v/>
      </c>
      <c r="ZX239" s="66" t="str">
        <f t="shared" si="1639"/>
        <v/>
      </c>
      <c r="ZY239" s="66" t="str">
        <f t="shared" si="1640"/>
        <v/>
      </c>
      <c r="ZZ239" s="66" t="str">
        <f t="shared" si="1641"/>
        <v/>
      </c>
      <c r="AAA239" s="66" t="str">
        <f t="shared" si="1642"/>
        <v/>
      </c>
      <c r="AAB239" s="66" t="str">
        <f t="shared" si="1643"/>
        <v/>
      </c>
      <c r="AAC239" s="66" t="str">
        <f t="shared" si="1644"/>
        <v/>
      </c>
      <c r="AAD239" s="66" t="str">
        <f t="shared" si="1645"/>
        <v/>
      </c>
      <c r="AAE239" s="66" t="str">
        <f t="shared" si="1646"/>
        <v/>
      </c>
      <c r="AAF239" s="66" t="str">
        <f t="shared" si="1647"/>
        <v/>
      </c>
      <c r="AAG239" s="66" t="str">
        <f t="shared" si="1648"/>
        <v/>
      </c>
      <c r="AAH239" s="66" t="str">
        <f t="shared" si="1649"/>
        <v/>
      </c>
      <c r="AAI239" s="66" t="str">
        <f t="shared" si="1650"/>
        <v/>
      </c>
      <c r="AAJ239" s="66" t="str">
        <f t="shared" si="1651"/>
        <v/>
      </c>
      <c r="AAK239" s="66" t="str">
        <f t="shared" si="1652"/>
        <v/>
      </c>
      <c r="AAL239" s="66" t="str">
        <f t="shared" si="1653"/>
        <v/>
      </c>
      <c r="AAM239" s="66" t="str">
        <f t="shared" si="1654"/>
        <v/>
      </c>
      <c r="AAN239" s="66" t="str">
        <f t="shared" si="1655"/>
        <v/>
      </c>
      <c r="AAO239" s="66" t="str">
        <f t="shared" si="1656"/>
        <v/>
      </c>
      <c r="AAP239" s="66" t="str">
        <f t="shared" si="1657"/>
        <v/>
      </c>
      <c r="AAQ239" s="66" t="str">
        <f t="shared" si="1658"/>
        <v/>
      </c>
      <c r="AAR239" s="66" t="str">
        <f t="shared" si="1659"/>
        <v/>
      </c>
      <c r="AAS239" s="66" t="str">
        <f t="shared" si="1660"/>
        <v/>
      </c>
      <c r="AAT239" s="66" t="str">
        <f t="shared" si="1661"/>
        <v/>
      </c>
      <c r="AAU239" s="66" t="str">
        <f t="shared" si="1662"/>
        <v/>
      </c>
      <c r="AAV239" s="66" t="str">
        <f t="shared" si="1663"/>
        <v/>
      </c>
      <c r="AAW239" s="66" t="str">
        <f t="shared" si="1664"/>
        <v/>
      </c>
      <c r="AAX239" s="66" t="str">
        <f t="shared" si="1665"/>
        <v/>
      </c>
      <c r="AAY239" s="66" t="str">
        <f t="shared" si="1666"/>
        <v/>
      </c>
      <c r="AAZ239" s="66" t="str">
        <f t="shared" si="1667"/>
        <v/>
      </c>
      <c r="ABA239" s="66" t="str">
        <f t="shared" si="1668"/>
        <v/>
      </c>
      <c r="ABB239" s="66" t="str">
        <f t="shared" si="1669"/>
        <v/>
      </c>
      <c r="ABC239" s="66" t="str">
        <f t="shared" si="1670"/>
        <v/>
      </c>
      <c r="ABD239" s="66" t="str">
        <f t="shared" si="1671"/>
        <v/>
      </c>
      <c r="ABE239" s="66" t="str">
        <f t="shared" si="1672"/>
        <v/>
      </c>
      <c r="ABF239" s="66" t="str">
        <f t="shared" si="1673"/>
        <v/>
      </c>
      <c r="ABG239" s="66" t="str">
        <f t="shared" si="1674"/>
        <v/>
      </c>
      <c r="ABH239" s="66" t="str">
        <f t="shared" si="1675"/>
        <v/>
      </c>
      <c r="ABI239" s="66" t="str">
        <f t="shared" si="1676"/>
        <v/>
      </c>
      <c r="ABJ239" s="66" t="str">
        <f t="shared" si="1677"/>
        <v/>
      </c>
      <c r="ABK239" s="66" t="str">
        <f t="shared" si="1678"/>
        <v/>
      </c>
      <c r="ABL239" s="66" t="str">
        <f t="shared" si="1679"/>
        <v/>
      </c>
      <c r="ABM239" s="66" t="str">
        <f t="shared" si="1680"/>
        <v/>
      </c>
      <c r="ABN239" s="66" t="str">
        <f t="shared" si="1681"/>
        <v/>
      </c>
      <c r="ABO239" s="66" t="str">
        <f t="shared" si="1682"/>
        <v/>
      </c>
      <c r="ABP239" s="66" t="str">
        <f t="shared" si="1683"/>
        <v/>
      </c>
      <c r="ABQ239" s="66" t="str">
        <f t="shared" si="1684"/>
        <v/>
      </c>
      <c r="ABR239" s="66" t="str">
        <f t="shared" si="1685"/>
        <v/>
      </c>
      <c r="ABS239" s="66" t="str">
        <f t="shared" si="1686"/>
        <v/>
      </c>
      <c r="ABT239" s="66" t="str">
        <f t="shared" si="1687"/>
        <v/>
      </c>
      <c r="ABU239" s="66" t="str">
        <f t="shared" si="1688"/>
        <v/>
      </c>
      <c r="ABV239" s="66" t="str">
        <f t="shared" si="1689"/>
        <v/>
      </c>
      <c r="ABW239" s="66" t="str">
        <f t="shared" si="1690"/>
        <v/>
      </c>
      <c r="ABX239" s="66" t="str">
        <f t="shared" si="1691"/>
        <v/>
      </c>
      <c r="ABY239" s="66" t="str">
        <f t="shared" si="1692"/>
        <v/>
      </c>
      <c r="ABZ239" s="66" t="str">
        <f t="shared" si="1693"/>
        <v/>
      </c>
      <c r="ACA239" s="66" t="str">
        <f t="shared" si="1694"/>
        <v/>
      </c>
      <c r="ACB239" s="66" t="str">
        <f t="shared" si="1695"/>
        <v/>
      </c>
      <c r="ACC239" s="66" t="str">
        <f t="shared" si="1696"/>
        <v/>
      </c>
      <c r="ACD239" s="66" t="str">
        <f t="shared" si="1697"/>
        <v/>
      </c>
      <c r="ACE239" s="66" t="str">
        <f t="shared" si="1698"/>
        <v/>
      </c>
      <c r="ACF239" s="66" t="str">
        <f t="shared" si="1699"/>
        <v/>
      </c>
      <c r="ACG239" s="66" t="str">
        <f t="shared" si="1700"/>
        <v/>
      </c>
      <c r="ACH239" s="66" t="str">
        <f t="shared" si="1701"/>
        <v/>
      </c>
      <c r="ACI239" s="66" t="str">
        <f t="shared" si="1702"/>
        <v/>
      </c>
      <c r="ACJ239" s="66" t="str">
        <f t="shared" si="1703"/>
        <v/>
      </c>
      <c r="ACK239" s="66" t="str">
        <f t="shared" si="1704"/>
        <v/>
      </c>
      <c r="ACL239" s="66" t="str">
        <f t="shared" si="1705"/>
        <v/>
      </c>
      <c r="ACM239" s="66" t="str">
        <f t="shared" ref="ACM239:ACN239" si="1753">IF(AND(ACS$3="Unit", ACL239=""), "", IF(AND(ACS$3="Unit", ACL239="-"),"", IF(ACS$3="Unit", "kg/GJ delivered", IF(AND(NY239&lt;&gt;"", NY239&lt;&gt;"-", NX239="-"),"", IF($H239="","", IF(NX239="nd", "",IF(NX239="&lt;n.a.&gt;", "", IF(NY239="#/MJ", "", IF(NY239="kg/GJ delivered",NX239,IF(NY239="g/MJ delivered",NX239,IF(NY239="kg/MJ delivered",NX239*1000,IF(NY239="mg/MJ delivered",NX239/1000,IF(NY239="g/kg",((NX239)*(1/$I239)*(1/$H239)),IF(NY239="mg/kg",((NX239/1000)*(1/$I239)*(1/$H239)),IF(NY239="mg/MJ delivered",NX239/1000,IF(NY239="-","","Error"))))))))))))))))</f>
        <v/>
      </c>
      <c r="ACN239" s="66" t="str">
        <f t="shared" si="1753"/>
        <v/>
      </c>
      <c r="ACO239" s="66" t="str">
        <f t="shared" si="1707"/>
        <v/>
      </c>
      <c r="ACP239" s="66" t="str">
        <f t="shared" si="1708"/>
        <v/>
      </c>
      <c r="ACQ239" s="66" t="str">
        <f t="shared" si="1709"/>
        <v/>
      </c>
      <c r="ACR239" s="66" t="str">
        <f t="shared" si="1710"/>
        <v/>
      </c>
      <c r="ACS239" s="66" t="str">
        <f t="shared" si="1711"/>
        <v/>
      </c>
      <c r="ACT239" s="66" t="str">
        <f t="shared" si="1712"/>
        <v/>
      </c>
    </row>
    <row r="240" spans="2:774" ht="15.75" customHeight="1" x14ac:dyDescent="0.25">
      <c r="B240" s="158">
        <v>387</v>
      </c>
      <c r="C240" s="66" t="s">
        <v>1249</v>
      </c>
      <c r="D240" s="66" t="s">
        <v>1202</v>
      </c>
      <c r="E240" s="156" t="s">
        <v>62</v>
      </c>
      <c r="F240" s="66" t="s">
        <v>62</v>
      </c>
      <c r="G240" s="66" t="s">
        <v>1567</v>
      </c>
      <c r="H240" s="126">
        <v>0.47013333333333335</v>
      </c>
      <c r="I240" s="130">
        <f>'Heating Values'!$D$13</f>
        <v>45.24</v>
      </c>
      <c r="J240" s="66" t="str">
        <f t="shared" si="1320"/>
        <v>LPG, Modern, CN</v>
      </c>
      <c r="K240" s="161"/>
      <c r="L240" s="161"/>
      <c r="M240" s="161"/>
      <c r="N240" s="161"/>
      <c r="O240" s="66" t="s">
        <v>1188</v>
      </c>
      <c r="P240" s="66" t="str">
        <f t="shared" si="1327"/>
        <v>CN</v>
      </c>
      <c r="Q240" s="66" t="s">
        <v>87</v>
      </c>
      <c r="R240" s="162">
        <v>17</v>
      </c>
      <c r="S240" s="158" t="s">
        <v>523</v>
      </c>
      <c r="T240" s="158" t="s">
        <v>128</v>
      </c>
      <c r="U240" s="158" t="s">
        <v>128</v>
      </c>
      <c r="V240" s="158" t="s">
        <v>128</v>
      </c>
      <c r="W240" s="158" t="s">
        <v>128</v>
      </c>
      <c r="X240" s="158" t="s">
        <v>128</v>
      </c>
      <c r="Y240" s="158" t="s">
        <v>128</v>
      </c>
      <c r="Z240" s="158" t="s">
        <v>128</v>
      </c>
      <c r="AA240" s="158" t="s">
        <v>128</v>
      </c>
      <c r="AB240" s="158" t="s">
        <v>128</v>
      </c>
      <c r="AC240" s="158" t="s">
        <v>128</v>
      </c>
      <c r="AD240" s="158" t="s">
        <v>128</v>
      </c>
      <c r="AE240" s="158" t="s">
        <v>128</v>
      </c>
      <c r="AF240" s="158" t="s">
        <v>128</v>
      </c>
      <c r="AG240" s="158" t="s">
        <v>128</v>
      </c>
      <c r="AH240" s="158" t="s">
        <v>128</v>
      </c>
      <c r="AI240" s="158" t="s">
        <v>128</v>
      </c>
      <c r="AJ240" s="158" t="s">
        <v>128</v>
      </c>
      <c r="AK240" s="158" t="s">
        <v>128</v>
      </c>
      <c r="AL240" s="158" t="s">
        <v>128</v>
      </c>
      <c r="AM240" s="158" t="s">
        <v>128</v>
      </c>
      <c r="AN240" s="158" t="s">
        <v>128</v>
      </c>
      <c r="AO240" s="158" t="s">
        <v>128</v>
      </c>
      <c r="AP240" s="158" t="s">
        <v>128</v>
      </c>
      <c r="AQ240" s="158" t="s">
        <v>128</v>
      </c>
      <c r="AR240" s="158" t="s">
        <v>128</v>
      </c>
      <c r="AS240" s="158" t="s">
        <v>128</v>
      </c>
      <c r="AT240" s="158" t="s">
        <v>128</v>
      </c>
      <c r="AU240" s="158" t="s">
        <v>128</v>
      </c>
      <c r="AV240" s="158" t="s">
        <v>128</v>
      </c>
      <c r="AW240" s="158" t="s">
        <v>128</v>
      </c>
      <c r="AX240" s="158" t="s">
        <v>128</v>
      </c>
      <c r="AY240" s="158" t="s">
        <v>128</v>
      </c>
      <c r="AZ240" s="158" t="s">
        <v>128</v>
      </c>
      <c r="BA240" s="158" t="s">
        <v>128</v>
      </c>
      <c r="BB240" s="158" t="s">
        <v>128</v>
      </c>
      <c r="BC240" s="158" t="s">
        <v>128</v>
      </c>
      <c r="BD240" s="158" t="s">
        <v>128</v>
      </c>
      <c r="BE240" s="158" t="s">
        <v>128</v>
      </c>
      <c r="BF240" s="158" t="s">
        <v>128</v>
      </c>
      <c r="BG240" s="158" t="s">
        <v>128</v>
      </c>
      <c r="BH240" s="158" t="s">
        <v>128</v>
      </c>
      <c r="BI240" s="158" t="s">
        <v>128</v>
      </c>
      <c r="BJ240" s="158" t="s">
        <v>128</v>
      </c>
      <c r="BK240" s="158" t="s">
        <v>128</v>
      </c>
      <c r="BL240" s="158" t="s">
        <v>128</v>
      </c>
      <c r="BM240" s="158" t="s">
        <v>128</v>
      </c>
      <c r="BN240" s="158" t="s">
        <v>128</v>
      </c>
      <c r="BO240" s="158" t="s">
        <v>128</v>
      </c>
      <c r="BP240" s="158" t="s">
        <v>128</v>
      </c>
      <c r="BQ240" s="158" t="s">
        <v>128</v>
      </c>
      <c r="BR240" s="158" t="s">
        <v>128</v>
      </c>
      <c r="BS240" s="158" t="s">
        <v>128</v>
      </c>
      <c r="BT240" s="158" t="s">
        <v>128</v>
      </c>
      <c r="BU240" s="158" t="s">
        <v>128</v>
      </c>
      <c r="BV240" s="158" t="s">
        <v>128</v>
      </c>
      <c r="BW240" s="158" t="s">
        <v>128</v>
      </c>
      <c r="BX240" s="158" t="s">
        <v>128</v>
      </c>
      <c r="BY240" s="158" t="s">
        <v>128</v>
      </c>
      <c r="BZ240" s="158" t="s">
        <v>128</v>
      </c>
      <c r="CA240" s="158" t="s">
        <v>128</v>
      </c>
      <c r="CB240" s="158" t="s">
        <v>128</v>
      </c>
      <c r="CC240" s="158" t="s">
        <v>128</v>
      </c>
      <c r="CD240" s="158" t="s">
        <v>128</v>
      </c>
      <c r="CE240" s="158" t="s">
        <v>128</v>
      </c>
      <c r="CF240" s="158" t="s">
        <v>128</v>
      </c>
      <c r="CG240" s="158" t="s">
        <v>128</v>
      </c>
      <c r="CH240" s="158" t="s">
        <v>128</v>
      </c>
      <c r="CI240" s="158" t="s">
        <v>128</v>
      </c>
      <c r="CJ240" s="158" t="s">
        <v>128</v>
      </c>
      <c r="CK240" s="158" t="s">
        <v>128</v>
      </c>
      <c r="CL240" s="158" t="s">
        <v>128</v>
      </c>
      <c r="CM240" s="158" t="s">
        <v>128</v>
      </c>
      <c r="CN240" s="158" t="s">
        <v>128</v>
      </c>
      <c r="CO240" s="158" t="s">
        <v>128</v>
      </c>
      <c r="CP240" s="158" t="s">
        <v>128</v>
      </c>
      <c r="CQ240" s="158" t="s">
        <v>128</v>
      </c>
      <c r="CR240" s="158" t="s">
        <v>128</v>
      </c>
      <c r="CS240" s="158" t="s">
        <v>128</v>
      </c>
      <c r="CT240" s="158" t="s">
        <v>128</v>
      </c>
      <c r="CU240" s="158" t="s">
        <v>128</v>
      </c>
      <c r="CV240" s="158" t="s">
        <v>128</v>
      </c>
      <c r="CW240" s="158" t="s">
        <v>128</v>
      </c>
      <c r="CX240" s="158" t="s">
        <v>128</v>
      </c>
      <c r="CY240" s="158" t="s">
        <v>128</v>
      </c>
      <c r="CZ240" s="158" t="s">
        <v>128</v>
      </c>
      <c r="DA240" s="158" t="s">
        <v>128</v>
      </c>
      <c r="DB240" s="158" t="s">
        <v>128</v>
      </c>
      <c r="DC240" s="158" t="s">
        <v>128</v>
      </c>
      <c r="DD240" s="158" t="s">
        <v>128</v>
      </c>
      <c r="DE240" s="158" t="s">
        <v>128</v>
      </c>
      <c r="DF240" s="158" t="s">
        <v>128</v>
      </c>
      <c r="DG240" s="158" t="s">
        <v>128</v>
      </c>
      <c r="DH240" s="158" t="s">
        <v>128</v>
      </c>
      <c r="DI240" s="158" t="s">
        <v>128</v>
      </c>
      <c r="DJ240" s="158" t="s">
        <v>128</v>
      </c>
      <c r="DK240" s="158" t="s">
        <v>128</v>
      </c>
      <c r="DL240" s="158" t="s">
        <v>128</v>
      </c>
      <c r="DM240" s="158" t="s">
        <v>128</v>
      </c>
      <c r="DN240" s="158" t="s">
        <v>128</v>
      </c>
      <c r="DO240" s="158" t="s">
        <v>128</v>
      </c>
      <c r="DP240" s="158" t="s">
        <v>128</v>
      </c>
      <c r="DQ240" s="158" t="s">
        <v>128</v>
      </c>
      <c r="DR240" s="158" t="s">
        <v>128</v>
      </c>
      <c r="DS240" s="158" t="s">
        <v>128</v>
      </c>
      <c r="DT240" s="158" t="s">
        <v>128</v>
      </c>
      <c r="DU240" s="158" t="s">
        <v>128</v>
      </c>
      <c r="DV240" s="158" t="s">
        <v>128</v>
      </c>
      <c r="DW240" s="158" t="s">
        <v>128</v>
      </c>
      <c r="DX240" s="158" t="s">
        <v>128</v>
      </c>
      <c r="DY240" s="158" t="s">
        <v>128</v>
      </c>
      <c r="DZ240" s="158" t="s">
        <v>128</v>
      </c>
      <c r="EA240" s="158" t="s">
        <v>128</v>
      </c>
      <c r="EB240" s="158" t="s">
        <v>128</v>
      </c>
      <c r="EC240" s="158" t="s">
        <v>128</v>
      </c>
      <c r="ED240" s="158" t="s">
        <v>128</v>
      </c>
      <c r="EE240" s="158" t="s">
        <v>128</v>
      </c>
      <c r="EF240" s="158" t="s">
        <v>128</v>
      </c>
      <c r="EG240" s="158" t="s">
        <v>128</v>
      </c>
      <c r="EH240" s="158" t="s">
        <v>128</v>
      </c>
      <c r="EI240" s="158" t="s">
        <v>128</v>
      </c>
      <c r="EJ240" s="158" t="s">
        <v>128</v>
      </c>
      <c r="EK240" s="158" t="s">
        <v>128</v>
      </c>
      <c r="EL240" s="158" t="s">
        <v>128</v>
      </c>
      <c r="EM240" s="158" t="s">
        <v>128</v>
      </c>
      <c r="EN240" s="158" t="s">
        <v>128</v>
      </c>
      <c r="EO240" s="158" t="s">
        <v>128</v>
      </c>
      <c r="EP240" s="158" t="s">
        <v>128</v>
      </c>
      <c r="EQ240" s="158" t="s">
        <v>128</v>
      </c>
      <c r="ER240" s="158" t="s">
        <v>128</v>
      </c>
      <c r="ES240" s="158" t="s">
        <v>128</v>
      </c>
      <c r="ET240" s="158" t="s">
        <v>128</v>
      </c>
      <c r="EU240" s="158" t="s">
        <v>128</v>
      </c>
      <c r="EV240" s="158" t="s">
        <v>128</v>
      </c>
      <c r="EW240" s="158" t="s">
        <v>128</v>
      </c>
      <c r="EX240" s="158" t="s">
        <v>128</v>
      </c>
      <c r="EY240" s="158" t="s">
        <v>128</v>
      </c>
      <c r="EZ240" s="158" t="s">
        <v>128</v>
      </c>
      <c r="FA240" s="158" t="s">
        <v>128</v>
      </c>
      <c r="FB240" s="158" t="s">
        <v>128</v>
      </c>
      <c r="FC240" s="158" t="s">
        <v>128</v>
      </c>
      <c r="FD240" s="158" t="s">
        <v>128</v>
      </c>
      <c r="FE240" s="158" t="s">
        <v>128</v>
      </c>
      <c r="FF240" s="158" t="s">
        <v>128</v>
      </c>
      <c r="FG240" s="158" t="s">
        <v>128</v>
      </c>
      <c r="FH240" s="158" t="s">
        <v>128</v>
      </c>
      <c r="FI240" s="158" t="s">
        <v>128</v>
      </c>
      <c r="FJ240" s="158" t="s">
        <v>128</v>
      </c>
      <c r="FK240" s="158" t="s">
        <v>128</v>
      </c>
      <c r="FL240" s="158" t="s">
        <v>128</v>
      </c>
      <c r="FM240" s="158" t="s">
        <v>128</v>
      </c>
      <c r="FN240" s="158" t="s">
        <v>128</v>
      </c>
      <c r="FO240" s="158" t="s">
        <v>128</v>
      </c>
      <c r="FP240" s="158" t="s">
        <v>128</v>
      </c>
      <c r="FQ240" s="158" t="s">
        <v>128</v>
      </c>
      <c r="FR240" s="158" t="s">
        <v>128</v>
      </c>
      <c r="FS240" s="158" t="s">
        <v>128</v>
      </c>
      <c r="FT240" s="158" t="s">
        <v>128</v>
      </c>
      <c r="FU240" s="158" t="s">
        <v>128</v>
      </c>
      <c r="FV240" s="158" t="s">
        <v>128</v>
      </c>
      <c r="FW240" s="158" t="s">
        <v>128</v>
      </c>
      <c r="FX240" s="158" t="s">
        <v>128</v>
      </c>
      <c r="FY240" s="158" t="s">
        <v>128</v>
      </c>
      <c r="FZ240" s="158" t="s">
        <v>128</v>
      </c>
      <c r="GA240" s="158" t="s">
        <v>128</v>
      </c>
      <c r="GB240" s="158" t="s">
        <v>128</v>
      </c>
      <c r="GC240" s="158" t="s">
        <v>128</v>
      </c>
      <c r="GD240" s="158" t="s">
        <v>128</v>
      </c>
      <c r="GE240" s="158" t="s">
        <v>128</v>
      </c>
      <c r="GF240" s="158" t="s">
        <v>128</v>
      </c>
      <c r="GG240" s="158" t="s">
        <v>128</v>
      </c>
      <c r="GH240" s="158" t="s">
        <v>128</v>
      </c>
      <c r="GI240" s="158" t="s">
        <v>128</v>
      </c>
      <c r="GJ240" s="158" t="s">
        <v>128</v>
      </c>
      <c r="GK240" s="158" t="s">
        <v>128</v>
      </c>
      <c r="GL240" s="158" t="s">
        <v>128</v>
      </c>
      <c r="GM240" s="158" t="s">
        <v>128</v>
      </c>
      <c r="GN240" s="158" t="s">
        <v>128</v>
      </c>
      <c r="GO240" s="158" t="s">
        <v>128</v>
      </c>
      <c r="GP240" s="158" t="s">
        <v>128</v>
      </c>
      <c r="GQ240" s="158" t="s">
        <v>128</v>
      </c>
      <c r="GR240" s="158" t="s">
        <v>128</v>
      </c>
      <c r="GS240" s="158" t="s">
        <v>128</v>
      </c>
      <c r="GT240" s="158" t="s">
        <v>128</v>
      </c>
      <c r="GU240" s="158" t="s">
        <v>128</v>
      </c>
      <c r="GV240" s="158" t="s">
        <v>128</v>
      </c>
      <c r="GW240" s="158" t="s">
        <v>128</v>
      </c>
      <c r="GX240" s="158" t="s">
        <v>128</v>
      </c>
      <c r="GY240" s="158" t="s">
        <v>128</v>
      </c>
      <c r="GZ240" s="158" t="s">
        <v>128</v>
      </c>
      <c r="HA240" s="158" t="s">
        <v>128</v>
      </c>
      <c r="HB240" s="158" t="s">
        <v>128</v>
      </c>
      <c r="HC240" s="158" t="s">
        <v>128</v>
      </c>
      <c r="HD240" s="158" t="s">
        <v>128</v>
      </c>
      <c r="HE240" s="158" t="s">
        <v>128</v>
      </c>
      <c r="HF240" s="158" t="s">
        <v>128</v>
      </c>
      <c r="HG240" s="158" t="s">
        <v>128</v>
      </c>
      <c r="HH240" s="158" t="s">
        <v>128</v>
      </c>
      <c r="HI240" s="158" t="s">
        <v>128</v>
      </c>
      <c r="HJ240" s="158" t="s">
        <v>128</v>
      </c>
      <c r="HK240" s="158" t="s">
        <v>128</v>
      </c>
      <c r="HL240" s="158" t="s">
        <v>128</v>
      </c>
      <c r="HM240" s="158" t="s">
        <v>128</v>
      </c>
      <c r="HN240" s="158" t="s">
        <v>128</v>
      </c>
      <c r="HO240" s="158" t="s">
        <v>128</v>
      </c>
      <c r="HP240" s="158" t="s">
        <v>128</v>
      </c>
      <c r="HQ240" s="158" t="s">
        <v>128</v>
      </c>
      <c r="HR240" s="158" t="s">
        <v>128</v>
      </c>
      <c r="HS240" s="158" t="s">
        <v>128</v>
      </c>
      <c r="HT240" s="158" t="s">
        <v>128</v>
      </c>
      <c r="HU240" s="158" t="s">
        <v>128</v>
      </c>
      <c r="HV240" s="158" t="s">
        <v>128</v>
      </c>
      <c r="HW240" s="158" t="s">
        <v>128</v>
      </c>
      <c r="HX240" s="158" t="s">
        <v>128</v>
      </c>
      <c r="HY240" s="158" t="s">
        <v>128</v>
      </c>
      <c r="HZ240" s="158" t="s">
        <v>128</v>
      </c>
      <c r="IA240" s="158" t="s">
        <v>128</v>
      </c>
      <c r="IB240" s="158" t="s">
        <v>128</v>
      </c>
      <c r="IC240" s="158" t="s">
        <v>128</v>
      </c>
      <c r="ID240" s="158" t="s">
        <v>128</v>
      </c>
      <c r="IE240" s="158" t="s">
        <v>128</v>
      </c>
      <c r="IF240" s="158" t="s">
        <v>128</v>
      </c>
      <c r="IG240" s="158" t="s">
        <v>128</v>
      </c>
      <c r="IH240" s="158" t="s">
        <v>128</v>
      </c>
      <c r="II240" s="158" t="s">
        <v>128</v>
      </c>
      <c r="IJ240" s="158" t="s">
        <v>128</v>
      </c>
      <c r="IK240" s="158" t="s">
        <v>128</v>
      </c>
      <c r="IL240" s="158" t="s">
        <v>128</v>
      </c>
      <c r="IM240" s="158" t="s">
        <v>128</v>
      </c>
      <c r="IN240" s="158" t="s">
        <v>128</v>
      </c>
      <c r="IO240" s="158" t="s">
        <v>128</v>
      </c>
      <c r="IP240" s="158" t="s">
        <v>128</v>
      </c>
      <c r="IQ240" s="158" t="s">
        <v>128</v>
      </c>
      <c r="IR240" s="158" t="s">
        <v>128</v>
      </c>
      <c r="IS240" s="158" t="s">
        <v>128</v>
      </c>
      <c r="IT240" s="158" t="s">
        <v>128</v>
      </c>
      <c r="IU240" s="158" t="s">
        <v>128</v>
      </c>
      <c r="IV240" s="158" t="s">
        <v>128</v>
      </c>
      <c r="IW240" s="158" t="s">
        <v>128</v>
      </c>
      <c r="IX240" s="158" t="s">
        <v>128</v>
      </c>
      <c r="IY240" s="158" t="s">
        <v>128</v>
      </c>
      <c r="IZ240" s="158" t="s">
        <v>128</v>
      </c>
      <c r="JA240" s="158" t="s">
        <v>128</v>
      </c>
      <c r="JB240" s="158" t="s">
        <v>128</v>
      </c>
      <c r="JC240" s="158" t="s">
        <v>128</v>
      </c>
      <c r="JD240" s="158" t="s">
        <v>128</v>
      </c>
      <c r="JE240" s="158" t="s">
        <v>128</v>
      </c>
      <c r="JF240" s="158" t="s">
        <v>128</v>
      </c>
      <c r="JG240" s="158" t="s">
        <v>128</v>
      </c>
      <c r="JH240" s="158" t="s">
        <v>128</v>
      </c>
      <c r="JI240" s="158" t="s">
        <v>128</v>
      </c>
      <c r="JJ240" s="158" t="s">
        <v>128</v>
      </c>
      <c r="JK240" s="158" t="s">
        <v>128</v>
      </c>
      <c r="JL240" s="158" t="s">
        <v>128</v>
      </c>
      <c r="JM240" s="158" t="s">
        <v>128</v>
      </c>
      <c r="JN240" s="158" t="s">
        <v>128</v>
      </c>
      <c r="JO240" s="158" t="s">
        <v>128</v>
      </c>
      <c r="JP240" s="158" t="s">
        <v>128</v>
      </c>
      <c r="JQ240" s="158" t="s">
        <v>128</v>
      </c>
      <c r="JR240" s="158" t="s">
        <v>128</v>
      </c>
      <c r="JS240" s="158" t="s">
        <v>128</v>
      </c>
      <c r="JT240" s="158" t="s">
        <v>128</v>
      </c>
      <c r="JU240" s="158" t="s">
        <v>128</v>
      </c>
      <c r="JV240" s="158" t="s">
        <v>128</v>
      </c>
      <c r="JW240" s="158" t="s">
        <v>128</v>
      </c>
      <c r="JX240" s="158" t="s">
        <v>128</v>
      </c>
      <c r="JY240" s="158" t="s">
        <v>128</v>
      </c>
      <c r="JZ240" s="158" t="s">
        <v>128</v>
      </c>
      <c r="KA240" s="158" t="s">
        <v>128</v>
      </c>
      <c r="KB240" s="158" t="s">
        <v>128</v>
      </c>
      <c r="KC240" s="158" t="s">
        <v>128</v>
      </c>
      <c r="KD240" s="158" t="s">
        <v>128</v>
      </c>
      <c r="KE240" s="158" t="s">
        <v>128</v>
      </c>
      <c r="KF240" s="158" t="s">
        <v>128</v>
      </c>
      <c r="KG240" s="158" t="s">
        <v>128</v>
      </c>
      <c r="KH240" s="158" t="s">
        <v>128</v>
      </c>
      <c r="KI240" s="158" t="s">
        <v>128</v>
      </c>
      <c r="KJ240" s="158" t="s">
        <v>128</v>
      </c>
      <c r="KK240" s="158" t="s">
        <v>128</v>
      </c>
      <c r="KL240" s="158" t="s">
        <v>128</v>
      </c>
      <c r="KM240" s="158" t="s">
        <v>128</v>
      </c>
      <c r="KN240" s="158" t="s">
        <v>128</v>
      </c>
      <c r="KO240" s="158" t="s">
        <v>128</v>
      </c>
      <c r="KP240" s="158" t="s">
        <v>128</v>
      </c>
      <c r="KQ240" s="158" t="s">
        <v>128</v>
      </c>
      <c r="KR240" s="158" t="s">
        <v>128</v>
      </c>
      <c r="KS240" s="158" t="s">
        <v>128</v>
      </c>
      <c r="KT240" s="158" t="s">
        <v>128</v>
      </c>
      <c r="KU240" s="158" t="s">
        <v>128</v>
      </c>
      <c r="KV240" s="158" t="s">
        <v>128</v>
      </c>
      <c r="KW240" s="158" t="s">
        <v>128</v>
      </c>
      <c r="KX240" s="158" t="s">
        <v>128</v>
      </c>
      <c r="KY240" s="158" t="s">
        <v>128</v>
      </c>
      <c r="KZ240" s="158" t="s">
        <v>128</v>
      </c>
      <c r="LA240" s="158" t="s">
        <v>128</v>
      </c>
      <c r="LB240" s="158" t="s">
        <v>128</v>
      </c>
      <c r="LC240" s="158" t="s">
        <v>128</v>
      </c>
      <c r="LD240" s="158" t="s">
        <v>128</v>
      </c>
      <c r="LE240" s="158" t="s">
        <v>128</v>
      </c>
      <c r="LF240" s="158" t="s">
        <v>128</v>
      </c>
      <c r="LG240" s="158" t="s">
        <v>128</v>
      </c>
      <c r="LH240" s="158" t="s">
        <v>128</v>
      </c>
      <c r="LI240" s="158" t="s">
        <v>128</v>
      </c>
      <c r="LJ240" s="158" t="s">
        <v>128</v>
      </c>
      <c r="LK240" s="158" t="s">
        <v>128</v>
      </c>
      <c r="LL240" s="158" t="s">
        <v>128</v>
      </c>
      <c r="LM240" s="158" t="s">
        <v>128</v>
      </c>
      <c r="LN240" s="158" t="s">
        <v>128</v>
      </c>
      <c r="LO240" s="158" t="s">
        <v>128</v>
      </c>
      <c r="LP240" s="158" t="s">
        <v>128</v>
      </c>
      <c r="LQ240" s="158" t="s">
        <v>128</v>
      </c>
      <c r="LR240" s="158" t="s">
        <v>128</v>
      </c>
      <c r="LS240" s="158" t="s">
        <v>128</v>
      </c>
      <c r="LT240" s="158" t="s">
        <v>128</v>
      </c>
      <c r="LU240" s="158" t="s">
        <v>128</v>
      </c>
      <c r="LV240" s="158" t="s">
        <v>128</v>
      </c>
      <c r="LW240" s="158" t="s">
        <v>128</v>
      </c>
      <c r="LX240" s="158" t="s">
        <v>128</v>
      </c>
      <c r="LY240" s="158" t="s">
        <v>128</v>
      </c>
      <c r="LZ240" s="158" t="s">
        <v>128</v>
      </c>
      <c r="MA240" s="158" t="s">
        <v>128</v>
      </c>
      <c r="MB240" s="158" t="s">
        <v>128</v>
      </c>
      <c r="MC240" s="158" t="s">
        <v>128</v>
      </c>
      <c r="MD240" s="158" t="s">
        <v>128</v>
      </c>
      <c r="ME240" s="158" t="s">
        <v>128</v>
      </c>
      <c r="MF240" s="158" t="s">
        <v>128</v>
      </c>
      <c r="MG240" s="158" t="s">
        <v>128</v>
      </c>
      <c r="MH240" s="158" t="s">
        <v>128</v>
      </c>
      <c r="MI240" s="158" t="s">
        <v>128</v>
      </c>
      <c r="MJ240" s="158" t="s">
        <v>128</v>
      </c>
      <c r="MK240" s="158" t="s">
        <v>128</v>
      </c>
      <c r="ML240" s="158" t="s">
        <v>128</v>
      </c>
      <c r="MM240" s="158" t="s">
        <v>128</v>
      </c>
      <c r="MN240" s="158" t="s">
        <v>128</v>
      </c>
      <c r="MO240" s="158" t="s">
        <v>128</v>
      </c>
      <c r="MP240" s="158" t="s">
        <v>128</v>
      </c>
      <c r="MQ240" s="158" t="s">
        <v>128</v>
      </c>
      <c r="MR240" s="158" t="s">
        <v>128</v>
      </c>
      <c r="MS240" s="158" t="s">
        <v>128</v>
      </c>
      <c r="MT240" s="158" t="s">
        <v>128</v>
      </c>
      <c r="MU240" s="158" t="s">
        <v>128</v>
      </c>
      <c r="MV240" s="158" t="s">
        <v>128</v>
      </c>
      <c r="MW240" s="158" t="s">
        <v>128</v>
      </c>
      <c r="MX240" s="158" t="s">
        <v>128</v>
      </c>
      <c r="MY240" s="158" t="s">
        <v>128</v>
      </c>
      <c r="MZ240" s="158" t="s">
        <v>128</v>
      </c>
      <c r="NA240" s="158" t="s">
        <v>128</v>
      </c>
      <c r="NB240" s="158" t="s">
        <v>128</v>
      </c>
      <c r="NC240" s="158" t="s">
        <v>128</v>
      </c>
      <c r="ND240" s="158" t="s">
        <v>128</v>
      </c>
      <c r="NE240" s="158" t="s">
        <v>128</v>
      </c>
      <c r="NF240" s="158" t="s">
        <v>128</v>
      </c>
      <c r="NG240" s="158" t="s">
        <v>128</v>
      </c>
      <c r="NH240" s="158" t="s">
        <v>128</v>
      </c>
      <c r="NI240" s="158" t="s">
        <v>128</v>
      </c>
      <c r="NJ240" s="158" t="s">
        <v>128</v>
      </c>
      <c r="NK240" s="158" t="s">
        <v>128</v>
      </c>
      <c r="NL240" s="158" t="s">
        <v>128</v>
      </c>
      <c r="NM240" s="158" t="s">
        <v>128</v>
      </c>
      <c r="NN240" s="158" t="s">
        <v>128</v>
      </c>
      <c r="NO240" s="158" t="s">
        <v>128</v>
      </c>
      <c r="NP240" s="158" t="s">
        <v>128</v>
      </c>
      <c r="NQ240" s="158" t="s">
        <v>128</v>
      </c>
      <c r="NR240" s="158" t="s">
        <v>128</v>
      </c>
      <c r="NS240" s="158" t="s">
        <v>128</v>
      </c>
      <c r="NT240" s="158" t="s">
        <v>128</v>
      </c>
      <c r="NU240" s="158" t="s">
        <v>128</v>
      </c>
      <c r="NV240" s="158" t="s">
        <v>128</v>
      </c>
      <c r="NW240" s="158" t="s">
        <v>128</v>
      </c>
      <c r="NX240" s="158" t="s">
        <v>128</v>
      </c>
      <c r="NY240" s="158" t="s">
        <v>128</v>
      </c>
      <c r="NZ240" s="158" t="s">
        <v>128</v>
      </c>
      <c r="OA240" s="158" t="s">
        <v>128</v>
      </c>
      <c r="OB240" s="158" t="s">
        <v>128</v>
      </c>
      <c r="OC240" s="158" t="s">
        <v>128</v>
      </c>
      <c r="OD240" s="158" t="s">
        <v>128</v>
      </c>
      <c r="OE240" s="170" t="s">
        <v>128</v>
      </c>
      <c r="OF240" s="181"/>
      <c r="OG240" s="176">
        <f t="shared" si="1336"/>
        <v>0.79929165832895754</v>
      </c>
      <c r="OH240" s="66" t="str">
        <f t="shared" si="1337"/>
        <v>kg/GJ delivered</v>
      </c>
      <c r="OI240" s="66" t="str">
        <f t="shared" si="1338"/>
        <v/>
      </c>
      <c r="OJ240" s="66" t="str">
        <f t="shared" si="1339"/>
        <v/>
      </c>
      <c r="OK240" s="66" t="str">
        <f t="shared" si="1340"/>
        <v/>
      </c>
      <c r="OL240" s="66" t="str">
        <f t="shared" si="1341"/>
        <v/>
      </c>
      <c r="OM240" s="66" t="str">
        <f t="shared" si="1342"/>
        <v/>
      </c>
      <c r="ON240" s="66" t="str">
        <f t="shared" si="1343"/>
        <v/>
      </c>
      <c r="OO240" s="66" t="str">
        <f t="shared" si="1344"/>
        <v/>
      </c>
      <c r="OP240" s="66" t="str">
        <f t="shared" si="1345"/>
        <v/>
      </c>
      <c r="OQ240" s="66" t="str">
        <f t="shared" si="1346"/>
        <v/>
      </c>
      <c r="OR240" s="66" t="str">
        <f t="shared" si="1347"/>
        <v/>
      </c>
      <c r="OS240" s="66" t="str">
        <f t="shared" si="1348"/>
        <v/>
      </c>
      <c r="OT240" s="66" t="str">
        <f t="shared" si="1349"/>
        <v/>
      </c>
      <c r="OU240" s="66" t="str">
        <f t="shared" si="1350"/>
        <v/>
      </c>
      <c r="OV240" s="66" t="str">
        <f t="shared" si="1351"/>
        <v/>
      </c>
      <c r="OW240" s="66" t="str">
        <f t="shared" si="1352"/>
        <v/>
      </c>
      <c r="OX240" s="66" t="str">
        <f t="shared" si="1353"/>
        <v/>
      </c>
      <c r="OY240" s="66" t="str">
        <f t="shared" si="1354"/>
        <v/>
      </c>
      <c r="OZ240" s="66" t="str">
        <f t="shared" si="1355"/>
        <v/>
      </c>
      <c r="PA240" s="66" t="str">
        <f t="shared" si="1356"/>
        <v/>
      </c>
      <c r="PB240" s="66" t="str">
        <f t="shared" si="1357"/>
        <v/>
      </c>
      <c r="PC240" s="66" t="str">
        <f t="shared" si="1358"/>
        <v/>
      </c>
      <c r="PD240" s="66" t="str">
        <f t="shared" si="1359"/>
        <v/>
      </c>
      <c r="PE240" s="66" t="str">
        <f t="shared" si="1360"/>
        <v/>
      </c>
      <c r="PF240" s="66" t="str">
        <f t="shared" si="1361"/>
        <v/>
      </c>
      <c r="PG240" s="66" t="str">
        <f t="shared" si="1362"/>
        <v/>
      </c>
      <c r="PH240" s="66" t="str">
        <f t="shared" si="1363"/>
        <v/>
      </c>
      <c r="PI240" s="66" t="str">
        <f t="shared" si="1364"/>
        <v/>
      </c>
      <c r="PJ240" s="66" t="str">
        <f t="shared" si="1365"/>
        <v/>
      </c>
      <c r="PK240" s="66" t="str">
        <f t="shared" si="1366"/>
        <v/>
      </c>
      <c r="PL240" s="66" t="str">
        <f t="shared" si="1367"/>
        <v/>
      </c>
      <c r="PM240" s="66" t="str">
        <f t="shared" si="1368"/>
        <v/>
      </c>
      <c r="PN240" s="66" t="str">
        <f t="shared" si="1369"/>
        <v/>
      </c>
      <c r="PO240" s="66" t="str">
        <f t="shared" si="1370"/>
        <v/>
      </c>
      <c r="PP240" s="66" t="str">
        <f t="shared" si="1371"/>
        <v/>
      </c>
      <c r="PQ240" s="66" t="str">
        <f t="shared" si="1372"/>
        <v/>
      </c>
      <c r="PR240" s="66" t="str">
        <f t="shared" si="1373"/>
        <v/>
      </c>
      <c r="PS240" s="66" t="str">
        <f t="shared" si="1374"/>
        <v/>
      </c>
      <c r="PT240" s="66" t="str">
        <f t="shared" si="1375"/>
        <v/>
      </c>
      <c r="PU240" s="66" t="str">
        <f t="shared" si="1376"/>
        <v/>
      </c>
      <c r="PV240" s="66" t="str">
        <f t="shared" si="1377"/>
        <v/>
      </c>
      <c r="PW240" s="66" t="str">
        <f t="shared" si="1378"/>
        <v/>
      </c>
      <c r="PX240" s="66" t="str">
        <f t="shared" si="1379"/>
        <v/>
      </c>
      <c r="PY240" s="66" t="str">
        <f t="shared" si="1380"/>
        <v/>
      </c>
      <c r="PZ240" s="66" t="str">
        <f t="shared" si="1381"/>
        <v/>
      </c>
      <c r="QA240" s="66" t="str">
        <f t="shared" si="1382"/>
        <v/>
      </c>
      <c r="QB240" s="66" t="str">
        <f t="shared" si="1383"/>
        <v/>
      </c>
      <c r="QC240" s="66" t="str">
        <f t="shared" si="1384"/>
        <v/>
      </c>
      <c r="QD240" s="66" t="str">
        <f t="shared" si="1385"/>
        <v/>
      </c>
      <c r="QE240" s="66" t="str">
        <f t="shared" si="1386"/>
        <v/>
      </c>
      <c r="QF240" s="66" t="str">
        <f t="shared" si="1387"/>
        <v/>
      </c>
      <c r="QG240" s="66" t="str">
        <f t="shared" si="1388"/>
        <v/>
      </c>
      <c r="QH240" s="66" t="str">
        <f t="shared" si="1389"/>
        <v/>
      </c>
      <c r="QI240" s="66" t="str">
        <f t="shared" si="1390"/>
        <v/>
      </c>
      <c r="QJ240" s="66" t="str">
        <f t="shared" si="1391"/>
        <v/>
      </c>
      <c r="QK240" s="66" t="str">
        <f t="shared" si="1392"/>
        <v/>
      </c>
      <c r="QL240" s="66" t="str">
        <f t="shared" si="1393"/>
        <v/>
      </c>
      <c r="QM240" s="66" t="str">
        <f t="shared" si="1394"/>
        <v/>
      </c>
      <c r="QN240" s="66" t="str">
        <f t="shared" si="1395"/>
        <v/>
      </c>
      <c r="QO240" s="66" t="str">
        <f t="shared" si="1396"/>
        <v/>
      </c>
      <c r="QP240" s="66" t="str">
        <f t="shared" si="1397"/>
        <v/>
      </c>
      <c r="QQ240" s="66" t="str">
        <f t="shared" si="1398"/>
        <v/>
      </c>
      <c r="QR240" s="66" t="str">
        <f t="shared" si="1399"/>
        <v/>
      </c>
      <c r="QS240" s="66" t="str">
        <f t="shared" si="1400"/>
        <v/>
      </c>
      <c r="QT240" s="66" t="str">
        <f t="shared" si="1401"/>
        <v/>
      </c>
      <c r="QU240" s="66" t="str">
        <f t="shared" si="1402"/>
        <v/>
      </c>
      <c r="QV240" s="66" t="str">
        <f t="shared" si="1403"/>
        <v/>
      </c>
      <c r="QW240" s="66" t="str">
        <f t="shared" si="1404"/>
        <v/>
      </c>
      <c r="QX240" s="66" t="str">
        <f t="shared" si="1405"/>
        <v/>
      </c>
      <c r="QY240" s="66" t="str">
        <f t="shared" si="1406"/>
        <v/>
      </c>
      <c r="QZ240" s="66" t="str">
        <f t="shared" si="1407"/>
        <v/>
      </c>
      <c r="RA240" s="66" t="str">
        <f t="shared" si="1408"/>
        <v/>
      </c>
      <c r="RB240" s="66" t="str">
        <f t="shared" si="1409"/>
        <v/>
      </c>
      <c r="RC240" s="66" t="str">
        <f t="shared" si="1410"/>
        <v/>
      </c>
      <c r="RD240" s="66" t="str">
        <f t="shared" si="1411"/>
        <v/>
      </c>
      <c r="RE240" s="66" t="str">
        <f t="shared" si="1412"/>
        <v/>
      </c>
      <c r="RF240" s="66" t="str">
        <f t="shared" si="1413"/>
        <v/>
      </c>
      <c r="RG240" s="66" t="str">
        <f t="shared" si="1414"/>
        <v/>
      </c>
      <c r="RH240" s="66" t="str">
        <f t="shared" si="1415"/>
        <v/>
      </c>
      <c r="RI240" s="66" t="str">
        <f t="shared" si="1416"/>
        <v/>
      </c>
      <c r="RJ240" s="66" t="str">
        <f t="shared" si="1417"/>
        <v/>
      </c>
      <c r="RK240" s="66" t="str">
        <f t="shared" si="1418"/>
        <v/>
      </c>
      <c r="RL240" s="66" t="str">
        <f t="shared" si="1419"/>
        <v/>
      </c>
      <c r="RM240" s="66" t="str">
        <f t="shared" si="1420"/>
        <v/>
      </c>
      <c r="RN240" s="66" t="str">
        <f t="shared" si="1421"/>
        <v/>
      </c>
      <c r="RO240" s="66" t="str">
        <f t="shared" si="1422"/>
        <v/>
      </c>
      <c r="RP240" s="66" t="str">
        <f t="shared" si="1423"/>
        <v/>
      </c>
      <c r="RQ240" s="66" t="str">
        <f t="shared" si="1424"/>
        <v/>
      </c>
      <c r="RR240" s="66" t="str">
        <f t="shared" si="1425"/>
        <v/>
      </c>
      <c r="RS240" s="66" t="str">
        <f t="shared" si="1426"/>
        <v/>
      </c>
      <c r="RT240" s="66" t="str">
        <f t="shared" si="1427"/>
        <v/>
      </c>
      <c r="RU240" s="66" t="str">
        <f t="shared" si="1428"/>
        <v/>
      </c>
      <c r="RV240" s="66" t="str">
        <f t="shared" si="1429"/>
        <v/>
      </c>
      <c r="RW240" s="66" t="str">
        <f t="shared" si="1430"/>
        <v/>
      </c>
      <c r="RX240" s="66" t="str">
        <f t="shared" si="1431"/>
        <v/>
      </c>
      <c r="RY240" s="66" t="str">
        <f t="shared" si="1432"/>
        <v/>
      </c>
      <c r="RZ240" s="66" t="str">
        <f t="shared" si="1433"/>
        <v/>
      </c>
      <c r="SA240" s="66" t="str">
        <f t="shared" si="1434"/>
        <v/>
      </c>
      <c r="SB240" s="66" t="str">
        <f t="shared" si="1435"/>
        <v/>
      </c>
      <c r="SC240" s="66" t="str">
        <f t="shared" si="1436"/>
        <v/>
      </c>
      <c r="SD240" s="66" t="str">
        <f t="shared" si="1437"/>
        <v/>
      </c>
      <c r="SE240" s="66" t="str">
        <f t="shared" si="1438"/>
        <v/>
      </c>
      <c r="SF240" s="66" t="str">
        <f t="shared" si="1439"/>
        <v/>
      </c>
      <c r="SG240" s="66" t="str">
        <f t="shared" si="1440"/>
        <v/>
      </c>
      <c r="SH240" s="66" t="str">
        <f t="shared" si="1441"/>
        <v/>
      </c>
      <c r="SI240" s="66" t="str">
        <f t="shared" si="1442"/>
        <v/>
      </c>
      <c r="SJ240" s="66" t="str">
        <f t="shared" si="1443"/>
        <v/>
      </c>
      <c r="SK240" s="66" t="str">
        <f t="shared" si="1444"/>
        <v/>
      </c>
      <c r="SL240" s="66" t="str">
        <f t="shared" si="1445"/>
        <v/>
      </c>
      <c r="SM240" s="66" t="str">
        <f t="shared" si="1446"/>
        <v/>
      </c>
      <c r="SN240" s="66" t="str">
        <f t="shared" si="1447"/>
        <v/>
      </c>
      <c r="SO240" s="66" t="str">
        <f t="shared" si="1448"/>
        <v/>
      </c>
      <c r="SP240" s="66" t="str">
        <f t="shared" si="1449"/>
        <v/>
      </c>
      <c r="SQ240" s="66" t="str">
        <f t="shared" si="1450"/>
        <v/>
      </c>
      <c r="SR240" s="66" t="str">
        <f t="shared" si="1451"/>
        <v/>
      </c>
      <c r="SS240" s="66" t="str">
        <f t="shared" si="1452"/>
        <v/>
      </c>
      <c r="ST240" s="66" t="str">
        <f t="shared" si="1453"/>
        <v/>
      </c>
      <c r="SU240" s="66" t="str">
        <f t="shared" si="1454"/>
        <v/>
      </c>
      <c r="SV240" s="66" t="str">
        <f t="shared" si="1455"/>
        <v/>
      </c>
      <c r="SW240" s="66" t="str">
        <f t="shared" si="1456"/>
        <v/>
      </c>
      <c r="SX240" s="66" t="str">
        <f t="shared" si="1457"/>
        <v/>
      </c>
      <c r="SY240" s="66" t="str">
        <f t="shared" si="1458"/>
        <v/>
      </c>
      <c r="SZ240" s="66" t="str">
        <f t="shared" si="1459"/>
        <v/>
      </c>
      <c r="TA240" s="66" t="str">
        <f t="shared" si="1460"/>
        <v/>
      </c>
      <c r="TB240" s="66" t="str">
        <f t="shared" si="1461"/>
        <v/>
      </c>
      <c r="TC240" s="66" t="str">
        <f t="shared" si="1462"/>
        <v/>
      </c>
      <c r="TD240" s="66" t="str">
        <f t="shared" si="1463"/>
        <v/>
      </c>
      <c r="TE240" s="66" t="str">
        <f t="shared" si="1464"/>
        <v/>
      </c>
      <c r="TF240" s="66" t="str">
        <f t="shared" si="1465"/>
        <v/>
      </c>
      <c r="TG240" s="66" t="str">
        <f t="shared" si="1466"/>
        <v/>
      </c>
      <c r="TH240" s="66" t="str">
        <f t="shared" si="1467"/>
        <v/>
      </c>
      <c r="TI240" s="66" t="str">
        <f t="shared" si="1468"/>
        <v/>
      </c>
      <c r="TJ240" s="66" t="str">
        <f t="shared" si="1469"/>
        <v/>
      </c>
      <c r="TK240" s="66" t="str">
        <f t="shared" si="1470"/>
        <v/>
      </c>
      <c r="TL240" s="66" t="str">
        <f t="shared" si="1471"/>
        <v/>
      </c>
      <c r="TM240" s="66" t="str">
        <f t="shared" si="1472"/>
        <v/>
      </c>
      <c r="TN240" s="66" t="str">
        <f t="shared" si="1473"/>
        <v/>
      </c>
      <c r="TO240" s="66" t="str">
        <f t="shared" si="1474"/>
        <v/>
      </c>
      <c r="TP240" s="66" t="str">
        <f t="shared" si="1475"/>
        <v/>
      </c>
      <c r="TQ240" s="66" t="str">
        <f t="shared" si="1476"/>
        <v/>
      </c>
      <c r="TR240" s="66" t="str">
        <f t="shared" si="1477"/>
        <v/>
      </c>
      <c r="TS240" s="66" t="str">
        <f t="shared" si="1478"/>
        <v/>
      </c>
      <c r="TT240" s="66" t="str">
        <f t="shared" si="1479"/>
        <v/>
      </c>
      <c r="TU240" s="66" t="str">
        <f t="shared" si="1480"/>
        <v/>
      </c>
      <c r="TV240" s="66" t="str">
        <f t="shared" si="1481"/>
        <v/>
      </c>
      <c r="TW240" s="66" t="str">
        <f t="shared" si="1482"/>
        <v/>
      </c>
      <c r="TX240" s="66" t="str">
        <f t="shared" si="1483"/>
        <v/>
      </c>
      <c r="TY240" s="66" t="str">
        <f t="shared" si="1484"/>
        <v/>
      </c>
      <c r="TZ240" s="66" t="str">
        <f t="shared" si="1485"/>
        <v/>
      </c>
      <c r="UA240" s="66" t="str">
        <f t="shared" si="1486"/>
        <v/>
      </c>
      <c r="UB240" s="66" t="str">
        <f t="shared" si="1487"/>
        <v/>
      </c>
      <c r="UC240" s="66" t="str">
        <f t="shared" si="1488"/>
        <v/>
      </c>
      <c r="UD240" s="66" t="str">
        <f t="shared" si="1489"/>
        <v/>
      </c>
      <c r="UE240" s="66" t="str">
        <f t="shared" si="1490"/>
        <v/>
      </c>
      <c r="UF240" s="66" t="str">
        <f t="shared" si="1491"/>
        <v/>
      </c>
      <c r="UG240" s="66" t="str">
        <f t="shared" si="1492"/>
        <v/>
      </c>
      <c r="UH240" s="66" t="str">
        <f t="shared" si="1493"/>
        <v/>
      </c>
      <c r="UI240" s="66" t="str">
        <f t="shared" si="1494"/>
        <v/>
      </c>
      <c r="UJ240" s="66" t="str">
        <f t="shared" si="1495"/>
        <v/>
      </c>
      <c r="UK240" s="66" t="str">
        <f t="shared" si="1496"/>
        <v/>
      </c>
      <c r="UL240" s="66" t="str">
        <f t="shared" si="1497"/>
        <v/>
      </c>
      <c r="UM240" s="66" t="str">
        <f t="shared" si="1498"/>
        <v/>
      </c>
      <c r="UN240" s="66" t="str">
        <f t="shared" si="1499"/>
        <v/>
      </c>
      <c r="UO240" s="66" t="str">
        <f t="shared" si="1500"/>
        <v/>
      </c>
      <c r="UP240" s="66" t="str">
        <f t="shared" si="1501"/>
        <v/>
      </c>
      <c r="UQ240" s="66" t="str">
        <f t="shared" si="1502"/>
        <v/>
      </c>
      <c r="UR240" s="66" t="str">
        <f t="shared" si="1503"/>
        <v/>
      </c>
      <c r="US240" s="66" t="str">
        <f t="shared" si="1504"/>
        <v/>
      </c>
      <c r="UT240" s="66" t="str">
        <f t="shared" si="1505"/>
        <v/>
      </c>
      <c r="UU240" s="66" t="str">
        <f t="shared" si="1506"/>
        <v/>
      </c>
      <c r="UV240" s="66" t="str">
        <f t="shared" si="1507"/>
        <v/>
      </c>
      <c r="UW240" s="66" t="str">
        <f t="shared" si="1508"/>
        <v/>
      </c>
      <c r="UX240" s="66" t="str">
        <f t="shared" si="1509"/>
        <v/>
      </c>
      <c r="UY240" s="66" t="str">
        <f t="shared" si="1510"/>
        <v/>
      </c>
      <c r="UZ240" s="66" t="str">
        <f t="shared" si="1511"/>
        <v/>
      </c>
      <c r="VA240" s="66" t="str">
        <f t="shared" si="1512"/>
        <v/>
      </c>
      <c r="VB240" s="66" t="str">
        <f t="shared" si="1513"/>
        <v/>
      </c>
      <c r="VC240" s="66" t="str">
        <f t="shared" si="1514"/>
        <v/>
      </c>
      <c r="VD240" s="66" t="str">
        <f t="shared" si="1515"/>
        <v/>
      </c>
      <c r="VE240" s="66" t="str">
        <f t="shared" si="1516"/>
        <v/>
      </c>
      <c r="VF240" s="66" t="str">
        <f t="shared" si="1517"/>
        <v/>
      </c>
      <c r="VG240" s="66" t="str">
        <f t="shared" si="1518"/>
        <v/>
      </c>
      <c r="VH240" s="66" t="str">
        <f t="shared" si="1519"/>
        <v/>
      </c>
      <c r="VI240" s="66" t="str">
        <f t="shared" si="1520"/>
        <v/>
      </c>
      <c r="VJ240" s="66" t="str">
        <f t="shared" si="1521"/>
        <v/>
      </c>
      <c r="VK240" s="66" t="str">
        <f t="shared" si="1522"/>
        <v/>
      </c>
      <c r="VL240" s="66" t="str">
        <f t="shared" si="1523"/>
        <v/>
      </c>
      <c r="VM240" s="66" t="str">
        <f t="shared" si="1524"/>
        <v/>
      </c>
      <c r="VN240" s="66" t="str">
        <f t="shared" si="1525"/>
        <v/>
      </c>
      <c r="VO240" s="66" t="str">
        <f t="shared" si="1526"/>
        <v/>
      </c>
      <c r="VP240" s="66" t="str">
        <f t="shared" si="1527"/>
        <v/>
      </c>
      <c r="VQ240" s="66" t="str">
        <f t="shared" si="1528"/>
        <v/>
      </c>
      <c r="VR240" s="66" t="str">
        <f t="shared" si="1529"/>
        <v/>
      </c>
      <c r="VS240" s="66" t="str">
        <f t="shared" si="1530"/>
        <v/>
      </c>
      <c r="VT240" s="66" t="str">
        <f t="shared" si="1531"/>
        <v/>
      </c>
      <c r="VU240" s="66" t="str">
        <f t="shared" si="1532"/>
        <v/>
      </c>
      <c r="VV240" s="66" t="str">
        <f t="shared" si="1533"/>
        <v/>
      </c>
      <c r="VW240" s="66" t="str">
        <f t="shared" si="1534"/>
        <v/>
      </c>
      <c r="VX240" s="66" t="str">
        <f t="shared" si="1535"/>
        <v/>
      </c>
      <c r="VY240" s="66" t="str">
        <f t="shared" si="1536"/>
        <v/>
      </c>
      <c r="VZ240" s="66" t="str">
        <f t="shared" si="1537"/>
        <v/>
      </c>
      <c r="WA240" s="66" t="str">
        <f t="shared" si="1538"/>
        <v/>
      </c>
      <c r="WB240" s="66" t="str">
        <f t="shared" si="1539"/>
        <v/>
      </c>
      <c r="WC240" s="66" t="str">
        <f t="shared" si="1540"/>
        <v/>
      </c>
      <c r="WD240" s="66" t="str">
        <f t="shared" si="1541"/>
        <v/>
      </c>
      <c r="WE240" s="66" t="str">
        <f t="shared" si="1542"/>
        <v/>
      </c>
      <c r="WF240" s="66" t="str">
        <f t="shared" si="1543"/>
        <v/>
      </c>
      <c r="WG240" s="66" t="str">
        <f t="shared" si="1544"/>
        <v/>
      </c>
      <c r="WH240" s="66" t="str">
        <f t="shared" si="1545"/>
        <v/>
      </c>
      <c r="WI240" s="66" t="str">
        <f t="shared" si="1546"/>
        <v/>
      </c>
      <c r="WJ240" s="66" t="str">
        <f t="shared" si="1547"/>
        <v/>
      </c>
      <c r="WK240" s="66" t="str">
        <f t="shared" si="1548"/>
        <v/>
      </c>
      <c r="WL240" s="66" t="str">
        <f t="shared" si="1549"/>
        <v/>
      </c>
      <c r="WM240" s="66" t="str">
        <f t="shared" si="1550"/>
        <v/>
      </c>
      <c r="WN240" s="66" t="str">
        <f t="shared" si="1551"/>
        <v/>
      </c>
      <c r="WO240" s="66" t="str">
        <f t="shared" si="1552"/>
        <v/>
      </c>
      <c r="WP240" s="66" t="str">
        <f t="shared" si="1553"/>
        <v/>
      </c>
      <c r="WQ240" s="66" t="str">
        <f t="shared" si="1554"/>
        <v/>
      </c>
      <c r="WR240" s="66" t="str">
        <f t="shared" si="1555"/>
        <v/>
      </c>
      <c r="WS240" s="66" t="str">
        <f t="shared" si="1556"/>
        <v/>
      </c>
      <c r="WT240" s="66" t="str">
        <f t="shared" si="1557"/>
        <v/>
      </c>
      <c r="WU240" s="66" t="str">
        <f t="shared" si="1558"/>
        <v/>
      </c>
      <c r="WV240" s="66" t="str">
        <f t="shared" si="1559"/>
        <v/>
      </c>
      <c r="WW240" s="66" t="str">
        <f t="shared" si="1560"/>
        <v/>
      </c>
      <c r="WX240" s="66" t="str">
        <f t="shared" si="1561"/>
        <v/>
      </c>
      <c r="WY240" s="66" t="str">
        <f t="shared" si="1562"/>
        <v/>
      </c>
      <c r="WZ240" s="66" t="str">
        <f t="shared" si="1563"/>
        <v/>
      </c>
      <c r="XA240" s="66" t="str">
        <f t="shared" si="1564"/>
        <v/>
      </c>
      <c r="XB240" s="66" t="str">
        <f t="shared" si="1565"/>
        <v/>
      </c>
      <c r="XC240" s="66" t="str">
        <f t="shared" si="1566"/>
        <v/>
      </c>
      <c r="XD240" s="66" t="str">
        <f t="shared" si="1567"/>
        <v/>
      </c>
      <c r="XE240" s="66" t="str">
        <f t="shared" si="1568"/>
        <v/>
      </c>
      <c r="XF240" s="66" t="str">
        <f t="shared" si="1569"/>
        <v/>
      </c>
      <c r="XG240" s="66" t="str">
        <f t="shared" si="1570"/>
        <v/>
      </c>
      <c r="XH240" s="66" t="str">
        <f t="shared" si="1571"/>
        <v/>
      </c>
      <c r="XI240" s="66" t="str">
        <f t="shared" si="1572"/>
        <v/>
      </c>
      <c r="XJ240" s="66" t="str">
        <f t="shared" si="1573"/>
        <v/>
      </c>
      <c r="XK240" s="66" t="str">
        <f t="shared" si="1574"/>
        <v/>
      </c>
      <c r="XL240" s="66" t="str">
        <f t="shared" si="1575"/>
        <v/>
      </c>
      <c r="XM240" s="66" t="str">
        <f t="shared" si="1576"/>
        <v/>
      </c>
      <c r="XN240" s="66" t="str">
        <f t="shared" si="1577"/>
        <v/>
      </c>
      <c r="XO240" s="66" t="str">
        <f t="shared" si="1578"/>
        <v/>
      </c>
      <c r="XP240" s="66" t="str">
        <f t="shared" si="1579"/>
        <v/>
      </c>
      <c r="XQ240" s="66" t="str">
        <f t="shared" si="1580"/>
        <v/>
      </c>
      <c r="XR240" s="66" t="str">
        <f t="shared" si="1581"/>
        <v/>
      </c>
      <c r="XS240" s="66" t="str">
        <f t="shared" si="1582"/>
        <v/>
      </c>
      <c r="XT240" s="66" t="str">
        <f t="shared" si="1583"/>
        <v/>
      </c>
      <c r="XU240" s="66" t="str">
        <f t="shared" si="1584"/>
        <v/>
      </c>
      <c r="XV240" s="66" t="str">
        <f t="shared" si="1585"/>
        <v/>
      </c>
      <c r="XW240" s="66" t="str">
        <f t="shared" si="1586"/>
        <v/>
      </c>
      <c r="XX240" s="66" t="str">
        <f t="shared" si="1587"/>
        <v/>
      </c>
      <c r="XY240" s="66" t="str">
        <f t="shared" si="1588"/>
        <v/>
      </c>
      <c r="XZ240" s="66" t="str">
        <f t="shared" si="1589"/>
        <v/>
      </c>
      <c r="YA240" s="66" t="str">
        <f t="shared" si="1590"/>
        <v/>
      </c>
      <c r="YB240" s="66" t="str">
        <f t="shared" si="1591"/>
        <v/>
      </c>
      <c r="YC240" s="66" t="str">
        <f t="shared" si="1592"/>
        <v/>
      </c>
      <c r="YD240" s="66" t="str">
        <f t="shared" si="1593"/>
        <v/>
      </c>
      <c r="YE240" s="66" t="str">
        <f t="shared" si="1594"/>
        <v/>
      </c>
      <c r="YF240" s="66" t="str">
        <f t="shared" si="1595"/>
        <v/>
      </c>
      <c r="YG240" s="66" t="str">
        <f t="shared" si="1596"/>
        <v/>
      </c>
      <c r="YH240" s="66" t="str">
        <f t="shared" si="1597"/>
        <v/>
      </c>
      <c r="YI240" s="66" t="str">
        <f t="shared" si="1598"/>
        <v/>
      </c>
      <c r="YJ240" s="66" t="str">
        <f t="shared" si="1599"/>
        <v/>
      </c>
      <c r="YK240" s="66" t="str">
        <f t="shared" si="1600"/>
        <v/>
      </c>
      <c r="YL240" s="66" t="str">
        <f t="shared" si="1601"/>
        <v/>
      </c>
      <c r="YM240" s="66" t="str">
        <f t="shared" si="1602"/>
        <v/>
      </c>
      <c r="YN240" s="66" t="str">
        <f t="shared" si="1603"/>
        <v/>
      </c>
      <c r="YO240" s="66" t="str">
        <f t="shared" si="1604"/>
        <v/>
      </c>
      <c r="YP240" s="66" t="str">
        <f t="shared" si="1605"/>
        <v/>
      </c>
      <c r="YQ240" s="66" t="str">
        <f t="shared" si="1606"/>
        <v/>
      </c>
      <c r="YR240" s="66" t="str">
        <f t="shared" si="1607"/>
        <v/>
      </c>
      <c r="YS240" s="66" t="str">
        <f t="shared" si="1608"/>
        <v/>
      </c>
      <c r="YT240" s="66" t="str">
        <f t="shared" si="1609"/>
        <v/>
      </c>
      <c r="YU240" s="66" t="str">
        <f t="shared" si="1610"/>
        <v/>
      </c>
      <c r="YV240" s="66" t="str">
        <f t="shared" si="1611"/>
        <v/>
      </c>
      <c r="YW240" s="66" t="str">
        <f t="shared" si="1612"/>
        <v/>
      </c>
      <c r="YX240" s="66" t="str">
        <f t="shared" si="1613"/>
        <v/>
      </c>
      <c r="YY240" s="66" t="str">
        <f t="shared" si="1614"/>
        <v/>
      </c>
      <c r="YZ240" s="66" t="str">
        <f t="shared" si="1615"/>
        <v/>
      </c>
      <c r="ZA240" s="66" t="str">
        <f t="shared" si="1616"/>
        <v/>
      </c>
      <c r="ZB240" s="66" t="str">
        <f t="shared" si="1617"/>
        <v/>
      </c>
      <c r="ZC240" s="66" t="str">
        <f t="shared" si="1618"/>
        <v/>
      </c>
      <c r="ZD240" s="66" t="str">
        <f t="shared" si="1619"/>
        <v/>
      </c>
      <c r="ZE240" s="66" t="str">
        <f t="shared" si="1620"/>
        <v/>
      </c>
      <c r="ZF240" s="66" t="str">
        <f t="shared" si="1621"/>
        <v/>
      </c>
      <c r="ZG240" s="66" t="str">
        <f t="shared" si="1622"/>
        <v/>
      </c>
      <c r="ZH240" s="66" t="str">
        <f t="shared" si="1623"/>
        <v/>
      </c>
      <c r="ZI240" s="66" t="str">
        <f t="shared" si="1624"/>
        <v/>
      </c>
      <c r="ZJ240" s="66" t="str">
        <f t="shared" si="1625"/>
        <v/>
      </c>
      <c r="ZK240" s="66" t="str">
        <f t="shared" si="1626"/>
        <v/>
      </c>
      <c r="ZL240" s="66" t="str">
        <f t="shared" si="1627"/>
        <v/>
      </c>
      <c r="ZM240" s="66" t="str">
        <f t="shared" si="1628"/>
        <v/>
      </c>
      <c r="ZN240" s="66" t="str">
        <f t="shared" si="1629"/>
        <v/>
      </c>
      <c r="ZO240" s="66" t="str">
        <f t="shared" si="1630"/>
        <v/>
      </c>
      <c r="ZP240" s="66" t="str">
        <f t="shared" si="1631"/>
        <v/>
      </c>
      <c r="ZQ240" s="66" t="str">
        <f t="shared" si="1632"/>
        <v/>
      </c>
      <c r="ZR240" s="66" t="str">
        <f t="shared" si="1633"/>
        <v/>
      </c>
      <c r="ZS240" s="66" t="str">
        <f t="shared" si="1634"/>
        <v/>
      </c>
      <c r="ZT240" s="66" t="str">
        <f t="shared" si="1635"/>
        <v/>
      </c>
      <c r="ZU240" s="66" t="str">
        <f t="shared" si="1636"/>
        <v/>
      </c>
      <c r="ZV240" s="66" t="str">
        <f t="shared" si="1637"/>
        <v/>
      </c>
      <c r="ZW240" s="66" t="str">
        <f t="shared" si="1638"/>
        <v/>
      </c>
      <c r="ZX240" s="66" t="str">
        <f t="shared" si="1639"/>
        <v/>
      </c>
      <c r="ZY240" s="66" t="str">
        <f t="shared" si="1640"/>
        <v/>
      </c>
      <c r="ZZ240" s="66" t="str">
        <f t="shared" si="1641"/>
        <v/>
      </c>
      <c r="AAA240" s="66" t="str">
        <f t="shared" si="1642"/>
        <v/>
      </c>
      <c r="AAB240" s="66" t="str">
        <f t="shared" si="1643"/>
        <v/>
      </c>
      <c r="AAC240" s="66" t="str">
        <f t="shared" si="1644"/>
        <v/>
      </c>
      <c r="AAD240" s="66" t="str">
        <f t="shared" si="1645"/>
        <v/>
      </c>
      <c r="AAE240" s="66" t="str">
        <f t="shared" si="1646"/>
        <v/>
      </c>
      <c r="AAF240" s="66" t="str">
        <f t="shared" si="1647"/>
        <v/>
      </c>
      <c r="AAG240" s="66" t="str">
        <f t="shared" si="1648"/>
        <v/>
      </c>
      <c r="AAH240" s="66" t="str">
        <f t="shared" si="1649"/>
        <v/>
      </c>
      <c r="AAI240" s="66" t="str">
        <f t="shared" si="1650"/>
        <v/>
      </c>
      <c r="AAJ240" s="66" t="str">
        <f t="shared" si="1651"/>
        <v/>
      </c>
      <c r="AAK240" s="66" t="str">
        <f t="shared" si="1652"/>
        <v/>
      </c>
      <c r="AAL240" s="66" t="str">
        <f t="shared" si="1653"/>
        <v/>
      </c>
      <c r="AAM240" s="66" t="str">
        <f t="shared" si="1654"/>
        <v/>
      </c>
      <c r="AAN240" s="66" t="str">
        <f t="shared" si="1655"/>
        <v/>
      </c>
      <c r="AAO240" s="66" t="str">
        <f t="shared" si="1656"/>
        <v/>
      </c>
      <c r="AAP240" s="66" t="str">
        <f t="shared" si="1657"/>
        <v/>
      </c>
      <c r="AAQ240" s="66" t="str">
        <f t="shared" si="1658"/>
        <v/>
      </c>
      <c r="AAR240" s="66" t="str">
        <f t="shared" si="1659"/>
        <v/>
      </c>
      <c r="AAS240" s="66" t="str">
        <f t="shared" si="1660"/>
        <v/>
      </c>
      <c r="AAT240" s="66" t="str">
        <f t="shared" si="1661"/>
        <v/>
      </c>
      <c r="AAU240" s="66" t="str">
        <f t="shared" si="1662"/>
        <v/>
      </c>
      <c r="AAV240" s="66" t="str">
        <f t="shared" si="1663"/>
        <v/>
      </c>
      <c r="AAW240" s="66" t="str">
        <f t="shared" si="1664"/>
        <v/>
      </c>
      <c r="AAX240" s="66" t="str">
        <f t="shared" si="1665"/>
        <v/>
      </c>
      <c r="AAY240" s="66" t="str">
        <f t="shared" si="1666"/>
        <v/>
      </c>
      <c r="AAZ240" s="66" t="str">
        <f t="shared" si="1667"/>
        <v/>
      </c>
      <c r="ABA240" s="66" t="str">
        <f t="shared" si="1668"/>
        <v/>
      </c>
      <c r="ABB240" s="66" t="str">
        <f t="shared" si="1669"/>
        <v/>
      </c>
      <c r="ABC240" s="66" t="str">
        <f t="shared" si="1670"/>
        <v/>
      </c>
      <c r="ABD240" s="66" t="str">
        <f t="shared" si="1671"/>
        <v/>
      </c>
      <c r="ABE240" s="66" t="str">
        <f t="shared" si="1672"/>
        <v/>
      </c>
      <c r="ABF240" s="66" t="str">
        <f t="shared" si="1673"/>
        <v/>
      </c>
      <c r="ABG240" s="66" t="str">
        <f t="shared" si="1674"/>
        <v/>
      </c>
      <c r="ABH240" s="66" t="str">
        <f t="shared" si="1675"/>
        <v/>
      </c>
      <c r="ABI240" s="66" t="str">
        <f t="shared" si="1676"/>
        <v/>
      </c>
      <c r="ABJ240" s="66" t="str">
        <f t="shared" si="1677"/>
        <v/>
      </c>
      <c r="ABK240" s="66" t="str">
        <f t="shared" si="1678"/>
        <v/>
      </c>
      <c r="ABL240" s="66" t="str">
        <f t="shared" si="1679"/>
        <v/>
      </c>
      <c r="ABM240" s="66" t="str">
        <f t="shared" si="1680"/>
        <v/>
      </c>
      <c r="ABN240" s="66" t="str">
        <f t="shared" si="1681"/>
        <v/>
      </c>
      <c r="ABO240" s="66" t="str">
        <f t="shared" si="1682"/>
        <v/>
      </c>
      <c r="ABP240" s="66" t="str">
        <f t="shared" si="1683"/>
        <v/>
      </c>
      <c r="ABQ240" s="66" t="str">
        <f t="shared" si="1684"/>
        <v/>
      </c>
      <c r="ABR240" s="66" t="str">
        <f t="shared" si="1685"/>
        <v/>
      </c>
      <c r="ABS240" s="66" t="str">
        <f t="shared" si="1686"/>
        <v/>
      </c>
      <c r="ABT240" s="66" t="str">
        <f t="shared" si="1687"/>
        <v/>
      </c>
      <c r="ABU240" s="66" t="str">
        <f t="shared" si="1688"/>
        <v/>
      </c>
      <c r="ABV240" s="66" t="str">
        <f t="shared" si="1689"/>
        <v/>
      </c>
      <c r="ABW240" s="66" t="str">
        <f t="shared" si="1690"/>
        <v/>
      </c>
      <c r="ABX240" s="66" t="str">
        <f t="shared" si="1691"/>
        <v/>
      </c>
      <c r="ABY240" s="66" t="str">
        <f t="shared" si="1692"/>
        <v/>
      </c>
      <c r="ABZ240" s="66" t="str">
        <f t="shared" si="1693"/>
        <v/>
      </c>
      <c r="ACA240" s="66" t="str">
        <f t="shared" si="1694"/>
        <v/>
      </c>
      <c r="ACB240" s="66" t="str">
        <f t="shared" si="1695"/>
        <v/>
      </c>
      <c r="ACC240" s="66" t="str">
        <f t="shared" si="1696"/>
        <v/>
      </c>
      <c r="ACD240" s="66" t="str">
        <f t="shared" si="1697"/>
        <v/>
      </c>
      <c r="ACE240" s="66" t="str">
        <f t="shared" si="1698"/>
        <v/>
      </c>
      <c r="ACF240" s="66" t="str">
        <f t="shared" si="1699"/>
        <v/>
      </c>
      <c r="ACG240" s="66" t="str">
        <f t="shared" si="1700"/>
        <v/>
      </c>
      <c r="ACH240" s="66" t="str">
        <f t="shared" si="1701"/>
        <v/>
      </c>
      <c r="ACI240" s="66" t="str">
        <f t="shared" si="1702"/>
        <v/>
      </c>
      <c r="ACJ240" s="66" t="str">
        <f t="shared" si="1703"/>
        <v/>
      </c>
      <c r="ACK240" s="66" t="str">
        <f t="shared" si="1704"/>
        <v/>
      </c>
      <c r="ACL240" s="66" t="str">
        <f t="shared" si="1705"/>
        <v/>
      </c>
      <c r="ACM240" s="66" t="str">
        <f t="shared" ref="ACM240:ACN240" si="1754">IF(AND(ACS$3="Unit", ACL240=""), "", IF(AND(ACS$3="Unit", ACL240="-"),"", IF(ACS$3="Unit", "kg/GJ delivered", IF(AND(NY240&lt;&gt;"", NY240&lt;&gt;"-", NX240="-"),"", IF($H240="","", IF(NX240="nd", "",IF(NX240="&lt;n.a.&gt;", "", IF(NY240="#/MJ", "", IF(NY240="kg/GJ delivered",NX240,IF(NY240="g/MJ delivered",NX240,IF(NY240="kg/MJ delivered",NX240*1000,IF(NY240="mg/MJ delivered",NX240/1000,IF(NY240="g/kg",((NX240)*(1/$I240)*(1/$H240)),IF(NY240="mg/kg",((NX240/1000)*(1/$I240)*(1/$H240)),IF(NY240="mg/MJ delivered",NX240/1000,IF(NY240="-","","Error"))))))))))))))))</f>
        <v/>
      </c>
      <c r="ACN240" s="66" t="str">
        <f t="shared" si="1754"/>
        <v/>
      </c>
      <c r="ACO240" s="66" t="str">
        <f t="shared" si="1707"/>
        <v/>
      </c>
      <c r="ACP240" s="66" t="str">
        <f t="shared" si="1708"/>
        <v/>
      </c>
      <c r="ACQ240" s="66" t="str">
        <f t="shared" si="1709"/>
        <v/>
      </c>
      <c r="ACR240" s="66" t="str">
        <f t="shared" si="1710"/>
        <v/>
      </c>
      <c r="ACS240" s="66" t="str">
        <f t="shared" si="1711"/>
        <v/>
      </c>
      <c r="ACT240" s="66" t="str">
        <f t="shared" si="1712"/>
        <v/>
      </c>
    </row>
    <row r="241" spans="2:774" ht="15.75" customHeight="1" x14ac:dyDescent="0.25">
      <c r="B241" s="66">
        <v>389</v>
      </c>
      <c r="C241" s="66" t="s">
        <v>1250</v>
      </c>
      <c r="D241" s="66" t="s">
        <v>1201</v>
      </c>
      <c r="E241" s="156" t="s">
        <v>1797</v>
      </c>
      <c r="F241" s="66" t="s">
        <v>1797</v>
      </c>
      <c r="G241" s="66" t="s">
        <v>1567</v>
      </c>
      <c r="H241" s="126">
        <v>0.57304999999999995</v>
      </c>
      <c r="I241" s="130">
        <v>51.3</v>
      </c>
      <c r="J241" s="66" t="str">
        <f t="shared" si="1320"/>
        <v>Natual gas, Modern, CN</v>
      </c>
      <c r="K241" s="161"/>
      <c r="L241" s="161"/>
      <c r="M241" s="161"/>
      <c r="N241" s="161"/>
      <c r="O241" s="66" t="s">
        <v>1188</v>
      </c>
      <c r="P241" s="66" t="str">
        <f t="shared" si="1327"/>
        <v>CN</v>
      </c>
      <c r="Q241" s="66" t="s">
        <v>87</v>
      </c>
      <c r="R241" s="163">
        <v>0.39</v>
      </c>
      <c r="S241" s="158" t="s">
        <v>523</v>
      </c>
      <c r="T241" s="158" t="s">
        <v>128</v>
      </c>
      <c r="U241" s="158" t="s">
        <v>128</v>
      </c>
      <c r="V241" s="158" t="s">
        <v>128</v>
      </c>
      <c r="W241" s="158" t="s">
        <v>128</v>
      </c>
      <c r="X241" s="158" t="s">
        <v>128</v>
      </c>
      <c r="Y241" s="158" t="s">
        <v>128</v>
      </c>
      <c r="Z241" s="158" t="s">
        <v>128</v>
      </c>
      <c r="AA241" s="158" t="s">
        <v>128</v>
      </c>
      <c r="AB241" s="158" t="s">
        <v>128</v>
      </c>
      <c r="AC241" s="158" t="s">
        <v>128</v>
      </c>
      <c r="AD241" s="158" t="s">
        <v>128</v>
      </c>
      <c r="AE241" s="158" t="s">
        <v>128</v>
      </c>
      <c r="AF241" s="158" t="s">
        <v>128</v>
      </c>
      <c r="AG241" s="158" t="s">
        <v>128</v>
      </c>
      <c r="AH241" s="158" t="s">
        <v>128</v>
      </c>
      <c r="AI241" s="158" t="s">
        <v>128</v>
      </c>
      <c r="AJ241" s="158" t="s">
        <v>128</v>
      </c>
      <c r="AK241" s="158" t="s">
        <v>128</v>
      </c>
      <c r="AL241" s="158" t="s">
        <v>128</v>
      </c>
      <c r="AM241" s="158" t="s">
        <v>128</v>
      </c>
      <c r="AN241" s="158" t="s">
        <v>128</v>
      </c>
      <c r="AO241" s="158" t="s">
        <v>128</v>
      </c>
      <c r="AP241" s="158" t="s">
        <v>128</v>
      </c>
      <c r="AQ241" s="158" t="s">
        <v>128</v>
      </c>
      <c r="AR241" s="158" t="s">
        <v>128</v>
      </c>
      <c r="AS241" s="158" t="s">
        <v>128</v>
      </c>
      <c r="AT241" s="158" t="s">
        <v>128</v>
      </c>
      <c r="AU241" s="158" t="s">
        <v>128</v>
      </c>
      <c r="AV241" s="158" t="s">
        <v>128</v>
      </c>
      <c r="AW241" s="158" t="s">
        <v>128</v>
      </c>
      <c r="AX241" s="158" t="s">
        <v>128</v>
      </c>
      <c r="AY241" s="158" t="s">
        <v>128</v>
      </c>
      <c r="AZ241" s="158" t="s">
        <v>128</v>
      </c>
      <c r="BA241" s="158" t="s">
        <v>128</v>
      </c>
      <c r="BB241" s="158" t="s">
        <v>128</v>
      </c>
      <c r="BC241" s="158" t="s">
        <v>128</v>
      </c>
      <c r="BD241" s="158" t="s">
        <v>128</v>
      </c>
      <c r="BE241" s="158" t="s">
        <v>128</v>
      </c>
      <c r="BF241" s="158" t="s">
        <v>128</v>
      </c>
      <c r="BG241" s="158" t="s">
        <v>128</v>
      </c>
      <c r="BH241" s="158" t="s">
        <v>128</v>
      </c>
      <c r="BI241" s="158" t="s">
        <v>128</v>
      </c>
      <c r="BJ241" s="158" t="s">
        <v>128</v>
      </c>
      <c r="BK241" s="158" t="s">
        <v>128</v>
      </c>
      <c r="BL241" s="158" t="s">
        <v>128</v>
      </c>
      <c r="BM241" s="158" t="s">
        <v>128</v>
      </c>
      <c r="BN241" s="158" t="s">
        <v>128</v>
      </c>
      <c r="BO241" s="158" t="s">
        <v>128</v>
      </c>
      <c r="BP241" s="158" t="s">
        <v>128</v>
      </c>
      <c r="BQ241" s="158" t="s">
        <v>128</v>
      </c>
      <c r="BR241" s="158" t="s">
        <v>128</v>
      </c>
      <c r="BS241" s="158" t="s">
        <v>128</v>
      </c>
      <c r="BT241" s="158" t="s">
        <v>128</v>
      </c>
      <c r="BU241" s="158" t="s">
        <v>128</v>
      </c>
      <c r="BV241" s="158" t="s">
        <v>128</v>
      </c>
      <c r="BW241" s="158" t="s">
        <v>128</v>
      </c>
      <c r="BX241" s="158" t="s">
        <v>128</v>
      </c>
      <c r="BY241" s="158" t="s">
        <v>128</v>
      </c>
      <c r="BZ241" s="158" t="s">
        <v>128</v>
      </c>
      <c r="CA241" s="158" t="s">
        <v>128</v>
      </c>
      <c r="CB241" s="158" t="s">
        <v>128</v>
      </c>
      <c r="CC241" s="158" t="s">
        <v>128</v>
      </c>
      <c r="CD241" s="158" t="s">
        <v>128</v>
      </c>
      <c r="CE241" s="158" t="s">
        <v>128</v>
      </c>
      <c r="CF241" s="158" t="s">
        <v>128</v>
      </c>
      <c r="CG241" s="158" t="s">
        <v>128</v>
      </c>
      <c r="CH241" s="158" t="s">
        <v>128</v>
      </c>
      <c r="CI241" s="158" t="s">
        <v>128</v>
      </c>
      <c r="CJ241" s="158" t="s">
        <v>128</v>
      </c>
      <c r="CK241" s="158" t="s">
        <v>128</v>
      </c>
      <c r="CL241" s="158" t="s">
        <v>128</v>
      </c>
      <c r="CM241" s="158" t="s">
        <v>128</v>
      </c>
      <c r="CN241" s="158" t="s">
        <v>128</v>
      </c>
      <c r="CO241" s="158" t="s">
        <v>128</v>
      </c>
      <c r="CP241" s="158" t="s">
        <v>128</v>
      </c>
      <c r="CQ241" s="158" t="s">
        <v>128</v>
      </c>
      <c r="CR241" s="158" t="s">
        <v>128</v>
      </c>
      <c r="CS241" s="158" t="s">
        <v>128</v>
      </c>
      <c r="CT241" s="158" t="s">
        <v>128</v>
      </c>
      <c r="CU241" s="158" t="s">
        <v>128</v>
      </c>
      <c r="CV241" s="158" t="s">
        <v>128</v>
      </c>
      <c r="CW241" s="158" t="s">
        <v>128</v>
      </c>
      <c r="CX241" s="158" t="s">
        <v>128</v>
      </c>
      <c r="CY241" s="158" t="s">
        <v>128</v>
      </c>
      <c r="CZ241" s="158" t="s">
        <v>128</v>
      </c>
      <c r="DA241" s="158" t="s">
        <v>128</v>
      </c>
      <c r="DB241" s="158" t="s">
        <v>128</v>
      </c>
      <c r="DC241" s="158" t="s">
        <v>128</v>
      </c>
      <c r="DD241" s="158" t="s">
        <v>128</v>
      </c>
      <c r="DE241" s="158" t="s">
        <v>128</v>
      </c>
      <c r="DF241" s="158" t="s">
        <v>128</v>
      </c>
      <c r="DG241" s="158" t="s">
        <v>128</v>
      </c>
      <c r="DH241" s="158" t="s">
        <v>128</v>
      </c>
      <c r="DI241" s="158" t="s">
        <v>128</v>
      </c>
      <c r="DJ241" s="158" t="s">
        <v>128</v>
      </c>
      <c r="DK241" s="158" t="s">
        <v>128</v>
      </c>
      <c r="DL241" s="158" t="s">
        <v>128</v>
      </c>
      <c r="DM241" s="158" t="s">
        <v>128</v>
      </c>
      <c r="DN241" s="158" t="s">
        <v>128</v>
      </c>
      <c r="DO241" s="158" t="s">
        <v>128</v>
      </c>
      <c r="DP241" s="158" t="s">
        <v>128</v>
      </c>
      <c r="DQ241" s="158" t="s">
        <v>128</v>
      </c>
      <c r="DR241" s="158" t="s">
        <v>128</v>
      </c>
      <c r="DS241" s="158" t="s">
        <v>128</v>
      </c>
      <c r="DT241" s="158" t="s">
        <v>128</v>
      </c>
      <c r="DU241" s="158" t="s">
        <v>128</v>
      </c>
      <c r="DV241" s="158" t="s">
        <v>128</v>
      </c>
      <c r="DW241" s="158" t="s">
        <v>128</v>
      </c>
      <c r="DX241" s="158" t="s">
        <v>128</v>
      </c>
      <c r="DY241" s="158" t="s">
        <v>128</v>
      </c>
      <c r="DZ241" s="158" t="s">
        <v>128</v>
      </c>
      <c r="EA241" s="158" t="s">
        <v>128</v>
      </c>
      <c r="EB241" s="158" t="s">
        <v>128</v>
      </c>
      <c r="EC241" s="158" t="s">
        <v>128</v>
      </c>
      <c r="ED241" s="158" t="s">
        <v>128</v>
      </c>
      <c r="EE241" s="158" t="s">
        <v>128</v>
      </c>
      <c r="EF241" s="158" t="s">
        <v>128</v>
      </c>
      <c r="EG241" s="158" t="s">
        <v>128</v>
      </c>
      <c r="EH241" s="158" t="s">
        <v>128</v>
      </c>
      <c r="EI241" s="158" t="s">
        <v>128</v>
      </c>
      <c r="EJ241" s="158" t="s">
        <v>128</v>
      </c>
      <c r="EK241" s="158" t="s">
        <v>128</v>
      </c>
      <c r="EL241" s="158" t="s">
        <v>128</v>
      </c>
      <c r="EM241" s="158" t="s">
        <v>128</v>
      </c>
      <c r="EN241" s="158" t="s">
        <v>128</v>
      </c>
      <c r="EO241" s="158" t="s">
        <v>128</v>
      </c>
      <c r="EP241" s="158" t="s">
        <v>128</v>
      </c>
      <c r="EQ241" s="158" t="s">
        <v>128</v>
      </c>
      <c r="ER241" s="158" t="s">
        <v>128</v>
      </c>
      <c r="ES241" s="158" t="s">
        <v>128</v>
      </c>
      <c r="ET241" s="158" t="s">
        <v>128</v>
      </c>
      <c r="EU241" s="158" t="s">
        <v>128</v>
      </c>
      <c r="EV241" s="158" t="s">
        <v>128</v>
      </c>
      <c r="EW241" s="158" t="s">
        <v>128</v>
      </c>
      <c r="EX241" s="158" t="s">
        <v>128</v>
      </c>
      <c r="EY241" s="158" t="s">
        <v>128</v>
      </c>
      <c r="EZ241" s="158" t="s">
        <v>128</v>
      </c>
      <c r="FA241" s="158" t="s">
        <v>128</v>
      </c>
      <c r="FB241" s="158" t="s">
        <v>128</v>
      </c>
      <c r="FC241" s="158" t="s">
        <v>128</v>
      </c>
      <c r="FD241" s="158" t="s">
        <v>128</v>
      </c>
      <c r="FE241" s="158" t="s">
        <v>128</v>
      </c>
      <c r="FF241" s="158" t="s">
        <v>128</v>
      </c>
      <c r="FG241" s="158" t="s">
        <v>128</v>
      </c>
      <c r="FH241" s="158" t="s">
        <v>128</v>
      </c>
      <c r="FI241" s="158" t="s">
        <v>128</v>
      </c>
      <c r="FJ241" s="158" t="s">
        <v>128</v>
      </c>
      <c r="FK241" s="158" t="s">
        <v>128</v>
      </c>
      <c r="FL241" s="158" t="s">
        <v>128</v>
      </c>
      <c r="FM241" s="158" t="s">
        <v>128</v>
      </c>
      <c r="FN241" s="158" t="s">
        <v>128</v>
      </c>
      <c r="FO241" s="158" t="s">
        <v>128</v>
      </c>
      <c r="FP241" s="158" t="s">
        <v>128</v>
      </c>
      <c r="FQ241" s="158" t="s">
        <v>128</v>
      </c>
      <c r="FR241" s="158" t="s">
        <v>128</v>
      </c>
      <c r="FS241" s="158" t="s">
        <v>128</v>
      </c>
      <c r="FT241" s="158" t="s">
        <v>128</v>
      </c>
      <c r="FU241" s="158" t="s">
        <v>128</v>
      </c>
      <c r="FV241" s="158" t="s">
        <v>128</v>
      </c>
      <c r="FW241" s="158" t="s">
        <v>128</v>
      </c>
      <c r="FX241" s="158" t="s">
        <v>128</v>
      </c>
      <c r="FY241" s="158" t="s">
        <v>128</v>
      </c>
      <c r="FZ241" s="158" t="s">
        <v>128</v>
      </c>
      <c r="GA241" s="158" t="s">
        <v>128</v>
      </c>
      <c r="GB241" s="158" t="s">
        <v>128</v>
      </c>
      <c r="GC241" s="158" t="s">
        <v>128</v>
      </c>
      <c r="GD241" s="158" t="s">
        <v>128</v>
      </c>
      <c r="GE241" s="158" t="s">
        <v>128</v>
      </c>
      <c r="GF241" s="158" t="s">
        <v>128</v>
      </c>
      <c r="GG241" s="158" t="s">
        <v>128</v>
      </c>
      <c r="GH241" s="158" t="s">
        <v>128</v>
      </c>
      <c r="GI241" s="158" t="s">
        <v>128</v>
      </c>
      <c r="GJ241" s="158" t="s">
        <v>128</v>
      </c>
      <c r="GK241" s="158" t="s">
        <v>128</v>
      </c>
      <c r="GL241" s="158" t="s">
        <v>128</v>
      </c>
      <c r="GM241" s="158" t="s">
        <v>128</v>
      </c>
      <c r="GN241" s="158" t="s">
        <v>128</v>
      </c>
      <c r="GO241" s="158" t="s">
        <v>128</v>
      </c>
      <c r="GP241" s="158" t="s">
        <v>128</v>
      </c>
      <c r="GQ241" s="158" t="s">
        <v>128</v>
      </c>
      <c r="GR241" s="158" t="s">
        <v>128</v>
      </c>
      <c r="GS241" s="158" t="s">
        <v>128</v>
      </c>
      <c r="GT241" s="158" t="s">
        <v>128</v>
      </c>
      <c r="GU241" s="158" t="s">
        <v>128</v>
      </c>
      <c r="GV241" s="158" t="s">
        <v>128</v>
      </c>
      <c r="GW241" s="158" t="s">
        <v>128</v>
      </c>
      <c r="GX241" s="158" t="s">
        <v>128</v>
      </c>
      <c r="GY241" s="158" t="s">
        <v>128</v>
      </c>
      <c r="GZ241" s="158" t="s">
        <v>128</v>
      </c>
      <c r="HA241" s="158" t="s">
        <v>128</v>
      </c>
      <c r="HB241" s="158" t="s">
        <v>128</v>
      </c>
      <c r="HC241" s="158" t="s">
        <v>128</v>
      </c>
      <c r="HD241" s="158" t="s">
        <v>128</v>
      </c>
      <c r="HE241" s="158" t="s">
        <v>128</v>
      </c>
      <c r="HF241" s="158" t="s">
        <v>128</v>
      </c>
      <c r="HG241" s="158" t="s">
        <v>128</v>
      </c>
      <c r="HH241" s="158" t="s">
        <v>128</v>
      </c>
      <c r="HI241" s="158" t="s">
        <v>128</v>
      </c>
      <c r="HJ241" s="158" t="s">
        <v>128</v>
      </c>
      <c r="HK241" s="158" t="s">
        <v>128</v>
      </c>
      <c r="HL241" s="158" t="s">
        <v>128</v>
      </c>
      <c r="HM241" s="158" t="s">
        <v>128</v>
      </c>
      <c r="HN241" s="158" t="s">
        <v>128</v>
      </c>
      <c r="HO241" s="158" t="s">
        <v>128</v>
      </c>
      <c r="HP241" s="158" t="s">
        <v>128</v>
      </c>
      <c r="HQ241" s="158" t="s">
        <v>128</v>
      </c>
      <c r="HR241" s="158" t="s">
        <v>128</v>
      </c>
      <c r="HS241" s="158" t="s">
        <v>128</v>
      </c>
      <c r="HT241" s="158" t="s">
        <v>128</v>
      </c>
      <c r="HU241" s="158" t="s">
        <v>128</v>
      </c>
      <c r="HV241" s="158" t="s">
        <v>128</v>
      </c>
      <c r="HW241" s="158" t="s">
        <v>128</v>
      </c>
      <c r="HX241" s="158" t="s">
        <v>128</v>
      </c>
      <c r="HY241" s="158" t="s">
        <v>128</v>
      </c>
      <c r="HZ241" s="158" t="s">
        <v>128</v>
      </c>
      <c r="IA241" s="158" t="s">
        <v>128</v>
      </c>
      <c r="IB241" s="158" t="s">
        <v>128</v>
      </c>
      <c r="IC241" s="158" t="s">
        <v>128</v>
      </c>
      <c r="ID241" s="158" t="s">
        <v>128</v>
      </c>
      <c r="IE241" s="158" t="s">
        <v>128</v>
      </c>
      <c r="IF241" s="158" t="s">
        <v>128</v>
      </c>
      <c r="IG241" s="158" t="s">
        <v>128</v>
      </c>
      <c r="IH241" s="158" t="s">
        <v>128</v>
      </c>
      <c r="II241" s="158" t="s">
        <v>128</v>
      </c>
      <c r="IJ241" s="158" t="s">
        <v>128</v>
      </c>
      <c r="IK241" s="158" t="s">
        <v>128</v>
      </c>
      <c r="IL241" s="158" t="s">
        <v>128</v>
      </c>
      <c r="IM241" s="158" t="s">
        <v>128</v>
      </c>
      <c r="IN241" s="158" t="s">
        <v>128</v>
      </c>
      <c r="IO241" s="158" t="s">
        <v>128</v>
      </c>
      <c r="IP241" s="158" t="s">
        <v>128</v>
      </c>
      <c r="IQ241" s="158" t="s">
        <v>128</v>
      </c>
      <c r="IR241" s="158" t="s">
        <v>128</v>
      </c>
      <c r="IS241" s="158" t="s">
        <v>128</v>
      </c>
      <c r="IT241" s="158" t="s">
        <v>128</v>
      </c>
      <c r="IU241" s="158" t="s">
        <v>128</v>
      </c>
      <c r="IV241" s="158" t="s">
        <v>128</v>
      </c>
      <c r="IW241" s="158" t="s">
        <v>128</v>
      </c>
      <c r="IX241" s="158" t="s">
        <v>128</v>
      </c>
      <c r="IY241" s="158" t="s">
        <v>128</v>
      </c>
      <c r="IZ241" s="158" t="s">
        <v>128</v>
      </c>
      <c r="JA241" s="158" t="s">
        <v>128</v>
      </c>
      <c r="JB241" s="158" t="s">
        <v>128</v>
      </c>
      <c r="JC241" s="158" t="s">
        <v>128</v>
      </c>
      <c r="JD241" s="158" t="s">
        <v>128</v>
      </c>
      <c r="JE241" s="158" t="s">
        <v>128</v>
      </c>
      <c r="JF241" s="158" t="s">
        <v>128</v>
      </c>
      <c r="JG241" s="158" t="s">
        <v>128</v>
      </c>
      <c r="JH241" s="158" t="s">
        <v>128</v>
      </c>
      <c r="JI241" s="158" t="s">
        <v>128</v>
      </c>
      <c r="JJ241" s="158" t="s">
        <v>128</v>
      </c>
      <c r="JK241" s="158" t="s">
        <v>128</v>
      </c>
      <c r="JL241" s="158" t="s">
        <v>128</v>
      </c>
      <c r="JM241" s="158" t="s">
        <v>128</v>
      </c>
      <c r="JN241" s="158" t="s">
        <v>128</v>
      </c>
      <c r="JO241" s="158" t="s">
        <v>128</v>
      </c>
      <c r="JP241" s="158" t="s">
        <v>128</v>
      </c>
      <c r="JQ241" s="158" t="s">
        <v>128</v>
      </c>
      <c r="JR241" s="158" t="s">
        <v>128</v>
      </c>
      <c r="JS241" s="158" t="s">
        <v>128</v>
      </c>
      <c r="JT241" s="158" t="s">
        <v>128</v>
      </c>
      <c r="JU241" s="158" t="s">
        <v>128</v>
      </c>
      <c r="JV241" s="158" t="s">
        <v>128</v>
      </c>
      <c r="JW241" s="158" t="s">
        <v>128</v>
      </c>
      <c r="JX241" s="158" t="s">
        <v>128</v>
      </c>
      <c r="JY241" s="158" t="s">
        <v>128</v>
      </c>
      <c r="JZ241" s="158" t="s">
        <v>128</v>
      </c>
      <c r="KA241" s="158" t="s">
        <v>128</v>
      </c>
      <c r="KB241" s="158" t="s">
        <v>128</v>
      </c>
      <c r="KC241" s="158" t="s">
        <v>128</v>
      </c>
      <c r="KD241" s="158" t="s">
        <v>128</v>
      </c>
      <c r="KE241" s="158" t="s">
        <v>128</v>
      </c>
      <c r="KF241" s="158" t="s">
        <v>128</v>
      </c>
      <c r="KG241" s="158" t="s">
        <v>128</v>
      </c>
      <c r="KH241" s="158" t="s">
        <v>128</v>
      </c>
      <c r="KI241" s="158" t="s">
        <v>128</v>
      </c>
      <c r="KJ241" s="158" t="s">
        <v>128</v>
      </c>
      <c r="KK241" s="158" t="s">
        <v>128</v>
      </c>
      <c r="KL241" s="158" t="s">
        <v>128</v>
      </c>
      <c r="KM241" s="158" t="s">
        <v>128</v>
      </c>
      <c r="KN241" s="158" t="s">
        <v>128</v>
      </c>
      <c r="KO241" s="158" t="s">
        <v>128</v>
      </c>
      <c r="KP241" s="158" t="s">
        <v>128</v>
      </c>
      <c r="KQ241" s="158" t="s">
        <v>128</v>
      </c>
      <c r="KR241" s="158" t="s">
        <v>128</v>
      </c>
      <c r="KS241" s="158" t="s">
        <v>128</v>
      </c>
      <c r="KT241" s="158" t="s">
        <v>128</v>
      </c>
      <c r="KU241" s="158" t="s">
        <v>128</v>
      </c>
      <c r="KV241" s="158" t="s">
        <v>128</v>
      </c>
      <c r="KW241" s="158" t="s">
        <v>128</v>
      </c>
      <c r="KX241" s="158" t="s">
        <v>128</v>
      </c>
      <c r="KY241" s="158" t="s">
        <v>128</v>
      </c>
      <c r="KZ241" s="158" t="s">
        <v>128</v>
      </c>
      <c r="LA241" s="158" t="s">
        <v>128</v>
      </c>
      <c r="LB241" s="158" t="s">
        <v>128</v>
      </c>
      <c r="LC241" s="158" t="s">
        <v>128</v>
      </c>
      <c r="LD241" s="158" t="s">
        <v>128</v>
      </c>
      <c r="LE241" s="158" t="s">
        <v>128</v>
      </c>
      <c r="LF241" s="158" t="s">
        <v>128</v>
      </c>
      <c r="LG241" s="158" t="s">
        <v>128</v>
      </c>
      <c r="LH241" s="158" t="s">
        <v>128</v>
      </c>
      <c r="LI241" s="158" t="s">
        <v>128</v>
      </c>
      <c r="LJ241" s="158" t="s">
        <v>128</v>
      </c>
      <c r="LK241" s="158" t="s">
        <v>128</v>
      </c>
      <c r="LL241" s="158" t="s">
        <v>128</v>
      </c>
      <c r="LM241" s="158" t="s">
        <v>128</v>
      </c>
      <c r="LN241" s="158" t="s">
        <v>128</v>
      </c>
      <c r="LO241" s="158" t="s">
        <v>128</v>
      </c>
      <c r="LP241" s="158" t="s">
        <v>128</v>
      </c>
      <c r="LQ241" s="158" t="s">
        <v>128</v>
      </c>
      <c r="LR241" s="158" t="s">
        <v>128</v>
      </c>
      <c r="LS241" s="158" t="s">
        <v>128</v>
      </c>
      <c r="LT241" s="158" t="s">
        <v>128</v>
      </c>
      <c r="LU241" s="158" t="s">
        <v>128</v>
      </c>
      <c r="LV241" s="158" t="s">
        <v>128</v>
      </c>
      <c r="LW241" s="158" t="s">
        <v>128</v>
      </c>
      <c r="LX241" s="158" t="s">
        <v>128</v>
      </c>
      <c r="LY241" s="158" t="s">
        <v>128</v>
      </c>
      <c r="LZ241" s="158" t="s">
        <v>128</v>
      </c>
      <c r="MA241" s="158" t="s">
        <v>128</v>
      </c>
      <c r="MB241" s="158" t="s">
        <v>128</v>
      </c>
      <c r="MC241" s="158" t="s">
        <v>128</v>
      </c>
      <c r="MD241" s="158" t="s">
        <v>128</v>
      </c>
      <c r="ME241" s="158" t="s">
        <v>128</v>
      </c>
      <c r="MF241" s="158" t="s">
        <v>128</v>
      </c>
      <c r="MG241" s="158" t="s">
        <v>128</v>
      </c>
      <c r="MH241" s="158" t="s">
        <v>128</v>
      </c>
      <c r="MI241" s="158" t="s">
        <v>128</v>
      </c>
      <c r="MJ241" s="158" t="s">
        <v>128</v>
      </c>
      <c r="MK241" s="158" t="s">
        <v>128</v>
      </c>
      <c r="ML241" s="158" t="s">
        <v>128</v>
      </c>
      <c r="MM241" s="158" t="s">
        <v>128</v>
      </c>
      <c r="MN241" s="158" t="s">
        <v>128</v>
      </c>
      <c r="MO241" s="158" t="s">
        <v>128</v>
      </c>
      <c r="MP241" s="158" t="s">
        <v>128</v>
      </c>
      <c r="MQ241" s="158" t="s">
        <v>128</v>
      </c>
      <c r="MR241" s="158" t="s">
        <v>128</v>
      </c>
      <c r="MS241" s="158" t="s">
        <v>128</v>
      </c>
      <c r="MT241" s="158" t="s">
        <v>128</v>
      </c>
      <c r="MU241" s="158" t="s">
        <v>128</v>
      </c>
      <c r="MV241" s="158" t="s">
        <v>128</v>
      </c>
      <c r="MW241" s="158" t="s">
        <v>128</v>
      </c>
      <c r="MX241" s="158" t="s">
        <v>128</v>
      </c>
      <c r="MY241" s="158" t="s">
        <v>128</v>
      </c>
      <c r="MZ241" s="158" t="s">
        <v>128</v>
      </c>
      <c r="NA241" s="158" t="s">
        <v>128</v>
      </c>
      <c r="NB241" s="158" t="s">
        <v>128</v>
      </c>
      <c r="NC241" s="158" t="s">
        <v>128</v>
      </c>
      <c r="ND241" s="158" t="s">
        <v>128</v>
      </c>
      <c r="NE241" s="158" t="s">
        <v>128</v>
      </c>
      <c r="NF241" s="158" t="s">
        <v>128</v>
      </c>
      <c r="NG241" s="158" t="s">
        <v>128</v>
      </c>
      <c r="NH241" s="158" t="s">
        <v>128</v>
      </c>
      <c r="NI241" s="158" t="s">
        <v>128</v>
      </c>
      <c r="NJ241" s="158" t="s">
        <v>128</v>
      </c>
      <c r="NK241" s="158" t="s">
        <v>128</v>
      </c>
      <c r="NL241" s="158" t="s">
        <v>128</v>
      </c>
      <c r="NM241" s="158" t="s">
        <v>128</v>
      </c>
      <c r="NN241" s="158" t="s">
        <v>128</v>
      </c>
      <c r="NO241" s="158" t="s">
        <v>128</v>
      </c>
      <c r="NP241" s="158" t="s">
        <v>128</v>
      </c>
      <c r="NQ241" s="158" t="s">
        <v>128</v>
      </c>
      <c r="NR241" s="158" t="s">
        <v>128</v>
      </c>
      <c r="NS241" s="158" t="s">
        <v>128</v>
      </c>
      <c r="NT241" s="158" t="s">
        <v>128</v>
      </c>
      <c r="NU241" s="158" t="s">
        <v>128</v>
      </c>
      <c r="NV241" s="158" t="s">
        <v>128</v>
      </c>
      <c r="NW241" s="158" t="s">
        <v>128</v>
      </c>
      <c r="NX241" s="158" t="s">
        <v>128</v>
      </c>
      <c r="NY241" s="158" t="s">
        <v>128</v>
      </c>
      <c r="NZ241" s="158" t="s">
        <v>128</v>
      </c>
      <c r="OA241" s="158" t="s">
        <v>128</v>
      </c>
      <c r="OB241" s="158" t="s">
        <v>128</v>
      </c>
      <c r="OC241" s="158" t="s">
        <v>128</v>
      </c>
      <c r="OD241" s="158" t="s">
        <v>128</v>
      </c>
      <c r="OE241" s="170" t="s">
        <v>128</v>
      </c>
      <c r="OF241" s="181"/>
      <c r="OG241" s="176">
        <f t="shared" si="1336"/>
        <v>1.3266450015332958E-2</v>
      </c>
      <c r="OH241" s="66" t="str">
        <f t="shared" si="1337"/>
        <v>kg/GJ delivered</v>
      </c>
      <c r="OI241" s="66" t="str">
        <f t="shared" si="1338"/>
        <v/>
      </c>
      <c r="OJ241" s="66" t="str">
        <f t="shared" si="1339"/>
        <v/>
      </c>
      <c r="OK241" s="66" t="str">
        <f t="shared" si="1340"/>
        <v/>
      </c>
      <c r="OL241" s="66" t="str">
        <f t="shared" si="1341"/>
        <v/>
      </c>
      <c r="OM241" s="66" t="str">
        <f t="shared" si="1342"/>
        <v/>
      </c>
      <c r="ON241" s="66" t="str">
        <f t="shared" si="1343"/>
        <v/>
      </c>
      <c r="OO241" s="66" t="str">
        <f t="shared" si="1344"/>
        <v/>
      </c>
      <c r="OP241" s="66" t="str">
        <f t="shared" si="1345"/>
        <v/>
      </c>
      <c r="OQ241" s="66" t="str">
        <f t="shared" si="1346"/>
        <v/>
      </c>
      <c r="OR241" s="66" t="str">
        <f t="shared" si="1347"/>
        <v/>
      </c>
      <c r="OS241" s="66" t="str">
        <f t="shared" si="1348"/>
        <v/>
      </c>
      <c r="OT241" s="66" t="str">
        <f t="shared" si="1349"/>
        <v/>
      </c>
      <c r="OU241" s="66" t="str">
        <f t="shared" si="1350"/>
        <v/>
      </c>
      <c r="OV241" s="66" t="str">
        <f t="shared" si="1351"/>
        <v/>
      </c>
      <c r="OW241" s="66" t="str">
        <f t="shared" si="1352"/>
        <v/>
      </c>
      <c r="OX241" s="66" t="str">
        <f t="shared" si="1353"/>
        <v/>
      </c>
      <c r="OY241" s="66" t="str">
        <f t="shared" si="1354"/>
        <v/>
      </c>
      <c r="OZ241" s="66" t="str">
        <f t="shared" si="1355"/>
        <v/>
      </c>
      <c r="PA241" s="66" t="str">
        <f t="shared" si="1356"/>
        <v/>
      </c>
      <c r="PB241" s="66" t="str">
        <f t="shared" si="1357"/>
        <v/>
      </c>
      <c r="PC241" s="66" t="str">
        <f t="shared" si="1358"/>
        <v/>
      </c>
      <c r="PD241" s="66" t="str">
        <f t="shared" si="1359"/>
        <v/>
      </c>
      <c r="PE241" s="66" t="str">
        <f t="shared" si="1360"/>
        <v/>
      </c>
      <c r="PF241" s="66" t="str">
        <f t="shared" si="1361"/>
        <v/>
      </c>
      <c r="PG241" s="66" t="str">
        <f t="shared" si="1362"/>
        <v/>
      </c>
      <c r="PH241" s="66" t="str">
        <f t="shared" si="1363"/>
        <v/>
      </c>
      <c r="PI241" s="66" t="str">
        <f t="shared" si="1364"/>
        <v/>
      </c>
      <c r="PJ241" s="66" t="str">
        <f t="shared" si="1365"/>
        <v/>
      </c>
      <c r="PK241" s="66" t="str">
        <f t="shared" si="1366"/>
        <v/>
      </c>
      <c r="PL241" s="66" t="str">
        <f t="shared" si="1367"/>
        <v/>
      </c>
      <c r="PM241" s="66" t="str">
        <f t="shared" si="1368"/>
        <v/>
      </c>
      <c r="PN241" s="66" t="str">
        <f t="shared" si="1369"/>
        <v/>
      </c>
      <c r="PO241" s="66" t="str">
        <f t="shared" si="1370"/>
        <v/>
      </c>
      <c r="PP241" s="66" t="str">
        <f t="shared" si="1371"/>
        <v/>
      </c>
      <c r="PQ241" s="66" t="str">
        <f t="shared" si="1372"/>
        <v/>
      </c>
      <c r="PR241" s="66" t="str">
        <f t="shared" si="1373"/>
        <v/>
      </c>
      <c r="PS241" s="66" t="str">
        <f t="shared" si="1374"/>
        <v/>
      </c>
      <c r="PT241" s="66" t="str">
        <f t="shared" si="1375"/>
        <v/>
      </c>
      <c r="PU241" s="66" t="str">
        <f t="shared" si="1376"/>
        <v/>
      </c>
      <c r="PV241" s="66" t="str">
        <f t="shared" si="1377"/>
        <v/>
      </c>
      <c r="PW241" s="66" t="str">
        <f t="shared" si="1378"/>
        <v/>
      </c>
      <c r="PX241" s="66" t="str">
        <f t="shared" si="1379"/>
        <v/>
      </c>
      <c r="PY241" s="66" t="str">
        <f t="shared" si="1380"/>
        <v/>
      </c>
      <c r="PZ241" s="66" t="str">
        <f t="shared" si="1381"/>
        <v/>
      </c>
      <c r="QA241" s="66" t="str">
        <f t="shared" si="1382"/>
        <v/>
      </c>
      <c r="QB241" s="66" t="str">
        <f t="shared" si="1383"/>
        <v/>
      </c>
      <c r="QC241" s="66" t="str">
        <f t="shared" si="1384"/>
        <v/>
      </c>
      <c r="QD241" s="66" t="str">
        <f t="shared" si="1385"/>
        <v/>
      </c>
      <c r="QE241" s="66" t="str">
        <f t="shared" si="1386"/>
        <v/>
      </c>
      <c r="QF241" s="66" t="str">
        <f t="shared" si="1387"/>
        <v/>
      </c>
      <c r="QG241" s="66" t="str">
        <f t="shared" si="1388"/>
        <v/>
      </c>
      <c r="QH241" s="66" t="str">
        <f t="shared" si="1389"/>
        <v/>
      </c>
      <c r="QI241" s="66" t="str">
        <f t="shared" si="1390"/>
        <v/>
      </c>
      <c r="QJ241" s="66" t="str">
        <f t="shared" si="1391"/>
        <v/>
      </c>
      <c r="QK241" s="66" t="str">
        <f t="shared" si="1392"/>
        <v/>
      </c>
      <c r="QL241" s="66" t="str">
        <f t="shared" si="1393"/>
        <v/>
      </c>
      <c r="QM241" s="66" t="str">
        <f t="shared" si="1394"/>
        <v/>
      </c>
      <c r="QN241" s="66" t="str">
        <f t="shared" si="1395"/>
        <v/>
      </c>
      <c r="QO241" s="66" t="str">
        <f t="shared" si="1396"/>
        <v/>
      </c>
      <c r="QP241" s="66" t="str">
        <f t="shared" si="1397"/>
        <v/>
      </c>
      <c r="QQ241" s="66" t="str">
        <f t="shared" si="1398"/>
        <v/>
      </c>
      <c r="QR241" s="66" t="str">
        <f t="shared" si="1399"/>
        <v/>
      </c>
      <c r="QS241" s="66" t="str">
        <f t="shared" si="1400"/>
        <v/>
      </c>
      <c r="QT241" s="66" t="str">
        <f t="shared" si="1401"/>
        <v/>
      </c>
      <c r="QU241" s="66" t="str">
        <f t="shared" si="1402"/>
        <v/>
      </c>
      <c r="QV241" s="66" t="str">
        <f t="shared" si="1403"/>
        <v/>
      </c>
      <c r="QW241" s="66" t="str">
        <f t="shared" si="1404"/>
        <v/>
      </c>
      <c r="QX241" s="66" t="str">
        <f t="shared" si="1405"/>
        <v/>
      </c>
      <c r="QY241" s="66" t="str">
        <f t="shared" si="1406"/>
        <v/>
      </c>
      <c r="QZ241" s="66" t="str">
        <f t="shared" si="1407"/>
        <v/>
      </c>
      <c r="RA241" s="66" t="str">
        <f t="shared" si="1408"/>
        <v/>
      </c>
      <c r="RB241" s="66" t="str">
        <f t="shared" si="1409"/>
        <v/>
      </c>
      <c r="RC241" s="66" t="str">
        <f t="shared" si="1410"/>
        <v/>
      </c>
      <c r="RD241" s="66" t="str">
        <f t="shared" si="1411"/>
        <v/>
      </c>
      <c r="RE241" s="66" t="str">
        <f t="shared" si="1412"/>
        <v/>
      </c>
      <c r="RF241" s="66" t="str">
        <f t="shared" si="1413"/>
        <v/>
      </c>
      <c r="RG241" s="66" t="str">
        <f t="shared" si="1414"/>
        <v/>
      </c>
      <c r="RH241" s="66" t="str">
        <f t="shared" si="1415"/>
        <v/>
      </c>
      <c r="RI241" s="66" t="str">
        <f t="shared" si="1416"/>
        <v/>
      </c>
      <c r="RJ241" s="66" t="str">
        <f t="shared" si="1417"/>
        <v/>
      </c>
      <c r="RK241" s="66" t="str">
        <f t="shared" si="1418"/>
        <v/>
      </c>
      <c r="RL241" s="66" t="str">
        <f t="shared" si="1419"/>
        <v/>
      </c>
      <c r="RM241" s="66" t="str">
        <f t="shared" si="1420"/>
        <v/>
      </c>
      <c r="RN241" s="66" t="str">
        <f t="shared" si="1421"/>
        <v/>
      </c>
      <c r="RO241" s="66" t="str">
        <f t="shared" si="1422"/>
        <v/>
      </c>
      <c r="RP241" s="66" t="str">
        <f t="shared" si="1423"/>
        <v/>
      </c>
      <c r="RQ241" s="66" t="str">
        <f t="shared" si="1424"/>
        <v/>
      </c>
      <c r="RR241" s="66" t="str">
        <f t="shared" si="1425"/>
        <v/>
      </c>
      <c r="RS241" s="66" t="str">
        <f t="shared" si="1426"/>
        <v/>
      </c>
      <c r="RT241" s="66" t="str">
        <f t="shared" si="1427"/>
        <v/>
      </c>
      <c r="RU241" s="66" t="str">
        <f t="shared" si="1428"/>
        <v/>
      </c>
      <c r="RV241" s="66" t="str">
        <f t="shared" si="1429"/>
        <v/>
      </c>
      <c r="RW241" s="66" t="str">
        <f t="shared" si="1430"/>
        <v/>
      </c>
      <c r="RX241" s="66" t="str">
        <f t="shared" si="1431"/>
        <v/>
      </c>
      <c r="RY241" s="66" t="str">
        <f t="shared" si="1432"/>
        <v/>
      </c>
      <c r="RZ241" s="66" t="str">
        <f t="shared" si="1433"/>
        <v/>
      </c>
      <c r="SA241" s="66" t="str">
        <f t="shared" si="1434"/>
        <v/>
      </c>
      <c r="SB241" s="66" t="str">
        <f t="shared" si="1435"/>
        <v/>
      </c>
      <c r="SC241" s="66" t="str">
        <f t="shared" si="1436"/>
        <v/>
      </c>
      <c r="SD241" s="66" t="str">
        <f t="shared" si="1437"/>
        <v/>
      </c>
      <c r="SE241" s="66" t="str">
        <f t="shared" si="1438"/>
        <v/>
      </c>
      <c r="SF241" s="66" t="str">
        <f t="shared" si="1439"/>
        <v/>
      </c>
      <c r="SG241" s="66" t="str">
        <f t="shared" si="1440"/>
        <v/>
      </c>
      <c r="SH241" s="66" t="str">
        <f t="shared" si="1441"/>
        <v/>
      </c>
      <c r="SI241" s="66" t="str">
        <f t="shared" si="1442"/>
        <v/>
      </c>
      <c r="SJ241" s="66" t="str">
        <f t="shared" si="1443"/>
        <v/>
      </c>
      <c r="SK241" s="66" t="str">
        <f t="shared" si="1444"/>
        <v/>
      </c>
      <c r="SL241" s="66" t="str">
        <f t="shared" si="1445"/>
        <v/>
      </c>
      <c r="SM241" s="66" t="str">
        <f t="shared" si="1446"/>
        <v/>
      </c>
      <c r="SN241" s="66" t="str">
        <f t="shared" si="1447"/>
        <v/>
      </c>
      <c r="SO241" s="66" t="str">
        <f t="shared" si="1448"/>
        <v/>
      </c>
      <c r="SP241" s="66" t="str">
        <f t="shared" si="1449"/>
        <v/>
      </c>
      <c r="SQ241" s="66" t="str">
        <f t="shared" si="1450"/>
        <v/>
      </c>
      <c r="SR241" s="66" t="str">
        <f t="shared" si="1451"/>
        <v/>
      </c>
      <c r="SS241" s="66" t="str">
        <f t="shared" si="1452"/>
        <v/>
      </c>
      <c r="ST241" s="66" t="str">
        <f t="shared" si="1453"/>
        <v/>
      </c>
      <c r="SU241" s="66" t="str">
        <f t="shared" si="1454"/>
        <v/>
      </c>
      <c r="SV241" s="66" t="str">
        <f t="shared" si="1455"/>
        <v/>
      </c>
      <c r="SW241" s="66" t="str">
        <f t="shared" si="1456"/>
        <v/>
      </c>
      <c r="SX241" s="66" t="str">
        <f t="shared" si="1457"/>
        <v/>
      </c>
      <c r="SY241" s="66" t="str">
        <f t="shared" si="1458"/>
        <v/>
      </c>
      <c r="SZ241" s="66" t="str">
        <f t="shared" si="1459"/>
        <v/>
      </c>
      <c r="TA241" s="66" t="str">
        <f t="shared" si="1460"/>
        <v/>
      </c>
      <c r="TB241" s="66" t="str">
        <f t="shared" si="1461"/>
        <v/>
      </c>
      <c r="TC241" s="66" t="str">
        <f t="shared" si="1462"/>
        <v/>
      </c>
      <c r="TD241" s="66" t="str">
        <f t="shared" si="1463"/>
        <v/>
      </c>
      <c r="TE241" s="66" t="str">
        <f t="shared" si="1464"/>
        <v/>
      </c>
      <c r="TF241" s="66" t="str">
        <f t="shared" si="1465"/>
        <v/>
      </c>
      <c r="TG241" s="66" t="str">
        <f t="shared" si="1466"/>
        <v/>
      </c>
      <c r="TH241" s="66" t="str">
        <f t="shared" si="1467"/>
        <v/>
      </c>
      <c r="TI241" s="66" t="str">
        <f t="shared" si="1468"/>
        <v/>
      </c>
      <c r="TJ241" s="66" t="str">
        <f t="shared" si="1469"/>
        <v/>
      </c>
      <c r="TK241" s="66" t="str">
        <f t="shared" si="1470"/>
        <v/>
      </c>
      <c r="TL241" s="66" t="str">
        <f t="shared" si="1471"/>
        <v/>
      </c>
      <c r="TM241" s="66" t="str">
        <f t="shared" si="1472"/>
        <v/>
      </c>
      <c r="TN241" s="66" t="str">
        <f t="shared" si="1473"/>
        <v/>
      </c>
      <c r="TO241" s="66" t="str">
        <f t="shared" si="1474"/>
        <v/>
      </c>
      <c r="TP241" s="66" t="str">
        <f t="shared" si="1475"/>
        <v/>
      </c>
      <c r="TQ241" s="66" t="str">
        <f t="shared" si="1476"/>
        <v/>
      </c>
      <c r="TR241" s="66" t="str">
        <f t="shared" si="1477"/>
        <v/>
      </c>
      <c r="TS241" s="66" t="str">
        <f t="shared" si="1478"/>
        <v/>
      </c>
      <c r="TT241" s="66" t="str">
        <f t="shared" si="1479"/>
        <v/>
      </c>
      <c r="TU241" s="66" t="str">
        <f t="shared" si="1480"/>
        <v/>
      </c>
      <c r="TV241" s="66" t="str">
        <f t="shared" si="1481"/>
        <v/>
      </c>
      <c r="TW241" s="66" t="str">
        <f t="shared" si="1482"/>
        <v/>
      </c>
      <c r="TX241" s="66" t="str">
        <f t="shared" si="1483"/>
        <v/>
      </c>
      <c r="TY241" s="66" t="str">
        <f t="shared" si="1484"/>
        <v/>
      </c>
      <c r="TZ241" s="66" t="str">
        <f t="shared" si="1485"/>
        <v/>
      </c>
      <c r="UA241" s="66" t="str">
        <f t="shared" si="1486"/>
        <v/>
      </c>
      <c r="UB241" s="66" t="str">
        <f t="shared" si="1487"/>
        <v/>
      </c>
      <c r="UC241" s="66" t="str">
        <f t="shared" si="1488"/>
        <v/>
      </c>
      <c r="UD241" s="66" t="str">
        <f t="shared" si="1489"/>
        <v/>
      </c>
      <c r="UE241" s="66" t="str">
        <f t="shared" si="1490"/>
        <v/>
      </c>
      <c r="UF241" s="66" t="str">
        <f t="shared" si="1491"/>
        <v/>
      </c>
      <c r="UG241" s="66" t="str">
        <f t="shared" si="1492"/>
        <v/>
      </c>
      <c r="UH241" s="66" t="str">
        <f t="shared" si="1493"/>
        <v/>
      </c>
      <c r="UI241" s="66" t="str">
        <f t="shared" si="1494"/>
        <v/>
      </c>
      <c r="UJ241" s="66" t="str">
        <f t="shared" si="1495"/>
        <v/>
      </c>
      <c r="UK241" s="66" t="str">
        <f t="shared" si="1496"/>
        <v/>
      </c>
      <c r="UL241" s="66" t="str">
        <f t="shared" si="1497"/>
        <v/>
      </c>
      <c r="UM241" s="66" t="str">
        <f t="shared" si="1498"/>
        <v/>
      </c>
      <c r="UN241" s="66" t="str">
        <f t="shared" si="1499"/>
        <v/>
      </c>
      <c r="UO241" s="66" t="str">
        <f t="shared" si="1500"/>
        <v/>
      </c>
      <c r="UP241" s="66" t="str">
        <f t="shared" si="1501"/>
        <v/>
      </c>
      <c r="UQ241" s="66" t="str">
        <f t="shared" si="1502"/>
        <v/>
      </c>
      <c r="UR241" s="66" t="str">
        <f t="shared" si="1503"/>
        <v/>
      </c>
      <c r="US241" s="66" t="str">
        <f t="shared" si="1504"/>
        <v/>
      </c>
      <c r="UT241" s="66" t="str">
        <f t="shared" si="1505"/>
        <v/>
      </c>
      <c r="UU241" s="66" t="str">
        <f t="shared" si="1506"/>
        <v/>
      </c>
      <c r="UV241" s="66" t="str">
        <f t="shared" si="1507"/>
        <v/>
      </c>
      <c r="UW241" s="66" t="str">
        <f t="shared" si="1508"/>
        <v/>
      </c>
      <c r="UX241" s="66" t="str">
        <f t="shared" si="1509"/>
        <v/>
      </c>
      <c r="UY241" s="66" t="str">
        <f t="shared" si="1510"/>
        <v/>
      </c>
      <c r="UZ241" s="66" t="str">
        <f t="shared" si="1511"/>
        <v/>
      </c>
      <c r="VA241" s="66" t="str">
        <f t="shared" si="1512"/>
        <v/>
      </c>
      <c r="VB241" s="66" t="str">
        <f t="shared" si="1513"/>
        <v/>
      </c>
      <c r="VC241" s="66" t="str">
        <f t="shared" si="1514"/>
        <v/>
      </c>
      <c r="VD241" s="66" t="str">
        <f t="shared" si="1515"/>
        <v/>
      </c>
      <c r="VE241" s="66" t="str">
        <f t="shared" si="1516"/>
        <v/>
      </c>
      <c r="VF241" s="66" t="str">
        <f t="shared" si="1517"/>
        <v/>
      </c>
      <c r="VG241" s="66" t="str">
        <f t="shared" si="1518"/>
        <v/>
      </c>
      <c r="VH241" s="66" t="str">
        <f t="shared" si="1519"/>
        <v/>
      </c>
      <c r="VI241" s="66" t="str">
        <f t="shared" si="1520"/>
        <v/>
      </c>
      <c r="VJ241" s="66" t="str">
        <f t="shared" si="1521"/>
        <v/>
      </c>
      <c r="VK241" s="66" t="str">
        <f t="shared" si="1522"/>
        <v/>
      </c>
      <c r="VL241" s="66" t="str">
        <f t="shared" si="1523"/>
        <v/>
      </c>
      <c r="VM241" s="66" t="str">
        <f t="shared" si="1524"/>
        <v/>
      </c>
      <c r="VN241" s="66" t="str">
        <f t="shared" si="1525"/>
        <v/>
      </c>
      <c r="VO241" s="66" t="str">
        <f t="shared" si="1526"/>
        <v/>
      </c>
      <c r="VP241" s="66" t="str">
        <f t="shared" si="1527"/>
        <v/>
      </c>
      <c r="VQ241" s="66" t="str">
        <f t="shared" si="1528"/>
        <v/>
      </c>
      <c r="VR241" s="66" t="str">
        <f t="shared" si="1529"/>
        <v/>
      </c>
      <c r="VS241" s="66" t="str">
        <f t="shared" si="1530"/>
        <v/>
      </c>
      <c r="VT241" s="66" t="str">
        <f t="shared" si="1531"/>
        <v/>
      </c>
      <c r="VU241" s="66" t="str">
        <f t="shared" si="1532"/>
        <v/>
      </c>
      <c r="VV241" s="66" t="str">
        <f t="shared" si="1533"/>
        <v/>
      </c>
      <c r="VW241" s="66" t="str">
        <f t="shared" si="1534"/>
        <v/>
      </c>
      <c r="VX241" s="66" t="str">
        <f t="shared" si="1535"/>
        <v/>
      </c>
      <c r="VY241" s="66" t="str">
        <f t="shared" si="1536"/>
        <v/>
      </c>
      <c r="VZ241" s="66" t="str">
        <f t="shared" si="1537"/>
        <v/>
      </c>
      <c r="WA241" s="66" t="str">
        <f t="shared" si="1538"/>
        <v/>
      </c>
      <c r="WB241" s="66" t="str">
        <f t="shared" si="1539"/>
        <v/>
      </c>
      <c r="WC241" s="66" t="str">
        <f t="shared" si="1540"/>
        <v/>
      </c>
      <c r="WD241" s="66" t="str">
        <f t="shared" si="1541"/>
        <v/>
      </c>
      <c r="WE241" s="66" t="str">
        <f t="shared" si="1542"/>
        <v/>
      </c>
      <c r="WF241" s="66" t="str">
        <f t="shared" si="1543"/>
        <v/>
      </c>
      <c r="WG241" s="66" t="str">
        <f t="shared" si="1544"/>
        <v/>
      </c>
      <c r="WH241" s="66" t="str">
        <f t="shared" si="1545"/>
        <v/>
      </c>
      <c r="WI241" s="66" t="str">
        <f t="shared" si="1546"/>
        <v/>
      </c>
      <c r="WJ241" s="66" t="str">
        <f t="shared" si="1547"/>
        <v/>
      </c>
      <c r="WK241" s="66" t="str">
        <f t="shared" si="1548"/>
        <v/>
      </c>
      <c r="WL241" s="66" t="str">
        <f t="shared" si="1549"/>
        <v/>
      </c>
      <c r="WM241" s="66" t="str">
        <f t="shared" si="1550"/>
        <v/>
      </c>
      <c r="WN241" s="66" t="str">
        <f t="shared" si="1551"/>
        <v/>
      </c>
      <c r="WO241" s="66" t="str">
        <f t="shared" si="1552"/>
        <v/>
      </c>
      <c r="WP241" s="66" t="str">
        <f t="shared" si="1553"/>
        <v/>
      </c>
      <c r="WQ241" s="66" t="str">
        <f t="shared" si="1554"/>
        <v/>
      </c>
      <c r="WR241" s="66" t="str">
        <f t="shared" si="1555"/>
        <v/>
      </c>
      <c r="WS241" s="66" t="str">
        <f t="shared" si="1556"/>
        <v/>
      </c>
      <c r="WT241" s="66" t="str">
        <f t="shared" si="1557"/>
        <v/>
      </c>
      <c r="WU241" s="66" t="str">
        <f t="shared" si="1558"/>
        <v/>
      </c>
      <c r="WV241" s="66" t="str">
        <f t="shared" si="1559"/>
        <v/>
      </c>
      <c r="WW241" s="66" t="str">
        <f t="shared" si="1560"/>
        <v/>
      </c>
      <c r="WX241" s="66" t="str">
        <f t="shared" si="1561"/>
        <v/>
      </c>
      <c r="WY241" s="66" t="str">
        <f t="shared" si="1562"/>
        <v/>
      </c>
      <c r="WZ241" s="66" t="str">
        <f t="shared" si="1563"/>
        <v/>
      </c>
      <c r="XA241" s="66" t="str">
        <f t="shared" si="1564"/>
        <v/>
      </c>
      <c r="XB241" s="66" t="str">
        <f t="shared" si="1565"/>
        <v/>
      </c>
      <c r="XC241" s="66" t="str">
        <f t="shared" si="1566"/>
        <v/>
      </c>
      <c r="XD241" s="66" t="str">
        <f t="shared" si="1567"/>
        <v/>
      </c>
      <c r="XE241" s="66" t="str">
        <f t="shared" si="1568"/>
        <v/>
      </c>
      <c r="XF241" s="66" t="str">
        <f t="shared" si="1569"/>
        <v/>
      </c>
      <c r="XG241" s="66" t="str">
        <f t="shared" si="1570"/>
        <v/>
      </c>
      <c r="XH241" s="66" t="str">
        <f t="shared" si="1571"/>
        <v/>
      </c>
      <c r="XI241" s="66" t="str">
        <f t="shared" si="1572"/>
        <v/>
      </c>
      <c r="XJ241" s="66" t="str">
        <f t="shared" si="1573"/>
        <v/>
      </c>
      <c r="XK241" s="66" t="str">
        <f t="shared" si="1574"/>
        <v/>
      </c>
      <c r="XL241" s="66" t="str">
        <f t="shared" si="1575"/>
        <v/>
      </c>
      <c r="XM241" s="66" t="str">
        <f t="shared" si="1576"/>
        <v/>
      </c>
      <c r="XN241" s="66" t="str">
        <f t="shared" si="1577"/>
        <v/>
      </c>
      <c r="XO241" s="66" t="str">
        <f t="shared" si="1578"/>
        <v/>
      </c>
      <c r="XP241" s="66" t="str">
        <f t="shared" si="1579"/>
        <v/>
      </c>
      <c r="XQ241" s="66" t="str">
        <f t="shared" si="1580"/>
        <v/>
      </c>
      <c r="XR241" s="66" t="str">
        <f t="shared" si="1581"/>
        <v/>
      </c>
      <c r="XS241" s="66" t="str">
        <f t="shared" si="1582"/>
        <v/>
      </c>
      <c r="XT241" s="66" t="str">
        <f t="shared" si="1583"/>
        <v/>
      </c>
      <c r="XU241" s="66" t="str">
        <f t="shared" si="1584"/>
        <v/>
      </c>
      <c r="XV241" s="66" t="str">
        <f t="shared" si="1585"/>
        <v/>
      </c>
      <c r="XW241" s="66" t="str">
        <f t="shared" si="1586"/>
        <v/>
      </c>
      <c r="XX241" s="66" t="str">
        <f t="shared" si="1587"/>
        <v/>
      </c>
      <c r="XY241" s="66" t="str">
        <f t="shared" si="1588"/>
        <v/>
      </c>
      <c r="XZ241" s="66" t="str">
        <f t="shared" si="1589"/>
        <v/>
      </c>
      <c r="YA241" s="66" t="str">
        <f t="shared" si="1590"/>
        <v/>
      </c>
      <c r="YB241" s="66" t="str">
        <f t="shared" si="1591"/>
        <v/>
      </c>
      <c r="YC241" s="66" t="str">
        <f t="shared" si="1592"/>
        <v/>
      </c>
      <c r="YD241" s="66" t="str">
        <f t="shared" si="1593"/>
        <v/>
      </c>
      <c r="YE241" s="66" t="str">
        <f t="shared" si="1594"/>
        <v/>
      </c>
      <c r="YF241" s="66" t="str">
        <f t="shared" si="1595"/>
        <v/>
      </c>
      <c r="YG241" s="66" t="str">
        <f t="shared" si="1596"/>
        <v/>
      </c>
      <c r="YH241" s="66" t="str">
        <f t="shared" si="1597"/>
        <v/>
      </c>
      <c r="YI241" s="66" t="str">
        <f t="shared" si="1598"/>
        <v/>
      </c>
      <c r="YJ241" s="66" t="str">
        <f t="shared" si="1599"/>
        <v/>
      </c>
      <c r="YK241" s="66" t="str">
        <f t="shared" si="1600"/>
        <v/>
      </c>
      <c r="YL241" s="66" t="str">
        <f t="shared" si="1601"/>
        <v/>
      </c>
      <c r="YM241" s="66" t="str">
        <f t="shared" si="1602"/>
        <v/>
      </c>
      <c r="YN241" s="66" t="str">
        <f t="shared" si="1603"/>
        <v/>
      </c>
      <c r="YO241" s="66" t="str">
        <f t="shared" si="1604"/>
        <v/>
      </c>
      <c r="YP241" s="66" t="str">
        <f t="shared" si="1605"/>
        <v/>
      </c>
      <c r="YQ241" s="66" t="str">
        <f t="shared" si="1606"/>
        <v/>
      </c>
      <c r="YR241" s="66" t="str">
        <f t="shared" si="1607"/>
        <v/>
      </c>
      <c r="YS241" s="66" t="str">
        <f t="shared" si="1608"/>
        <v/>
      </c>
      <c r="YT241" s="66" t="str">
        <f t="shared" si="1609"/>
        <v/>
      </c>
      <c r="YU241" s="66" t="str">
        <f t="shared" si="1610"/>
        <v/>
      </c>
      <c r="YV241" s="66" t="str">
        <f t="shared" si="1611"/>
        <v/>
      </c>
      <c r="YW241" s="66" t="str">
        <f t="shared" si="1612"/>
        <v/>
      </c>
      <c r="YX241" s="66" t="str">
        <f t="shared" si="1613"/>
        <v/>
      </c>
      <c r="YY241" s="66" t="str">
        <f t="shared" si="1614"/>
        <v/>
      </c>
      <c r="YZ241" s="66" t="str">
        <f t="shared" si="1615"/>
        <v/>
      </c>
      <c r="ZA241" s="66" t="str">
        <f t="shared" si="1616"/>
        <v/>
      </c>
      <c r="ZB241" s="66" t="str">
        <f t="shared" si="1617"/>
        <v/>
      </c>
      <c r="ZC241" s="66" t="str">
        <f t="shared" si="1618"/>
        <v/>
      </c>
      <c r="ZD241" s="66" t="str">
        <f t="shared" si="1619"/>
        <v/>
      </c>
      <c r="ZE241" s="66" t="str">
        <f t="shared" si="1620"/>
        <v/>
      </c>
      <c r="ZF241" s="66" t="str">
        <f t="shared" si="1621"/>
        <v/>
      </c>
      <c r="ZG241" s="66" t="str">
        <f t="shared" si="1622"/>
        <v/>
      </c>
      <c r="ZH241" s="66" t="str">
        <f t="shared" si="1623"/>
        <v/>
      </c>
      <c r="ZI241" s="66" t="str">
        <f t="shared" si="1624"/>
        <v/>
      </c>
      <c r="ZJ241" s="66" t="str">
        <f t="shared" si="1625"/>
        <v/>
      </c>
      <c r="ZK241" s="66" t="str">
        <f t="shared" si="1626"/>
        <v/>
      </c>
      <c r="ZL241" s="66" t="str">
        <f t="shared" si="1627"/>
        <v/>
      </c>
      <c r="ZM241" s="66" t="str">
        <f t="shared" si="1628"/>
        <v/>
      </c>
      <c r="ZN241" s="66" t="str">
        <f t="shared" si="1629"/>
        <v/>
      </c>
      <c r="ZO241" s="66" t="str">
        <f t="shared" si="1630"/>
        <v/>
      </c>
      <c r="ZP241" s="66" t="str">
        <f t="shared" si="1631"/>
        <v/>
      </c>
      <c r="ZQ241" s="66" t="str">
        <f t="shared" si="1632"/>
        <v/>
      </c>
      <c r="ZR241" s="66" t="str">
        <f t="shared" si="1633"/>
        <v/>
      </c>
      <c r="ZS241" s="66" t="str">
        <f t="shared" si="1634"/>
        <v/>
      </c>
      <c r="ZT241" s="66" t="str">
        <f t="shared" si="1635"/>
        <v/>
      </c>
      <c r="ZU241" s="66" t="str">
        <f t="shared" si="1636"/>
        <v/>
      </c>
      <c r="ZV241" s="66" t="str">
        <f t="shared" si="1637"/>
        <v/>
      </c>
      <c r="ZW241" s="66" t="str">
        <f t="shared" si="1638"/>
        <v/>
      </c>
      <c r="ZX241" s="66" t="str">
        <f t="shared" si="1639"/>
        <v/>
      </c>
      <c r="ZY241" s="66" t="str">
        <f t="shared" si="1640"/>
        <v/>
      </c>
      <c r="ZZ241" s="66" t="str">
        <f t="shared" si="1641"/>
        <v/>
      </c>
      <c r="AAA241" s="66" t="str">
        <f t="shared" si="1642"/>
        <v/>
      </c>
      <c r="AAB241" s="66" t="str">
        <f t="shared" si="1643"/>
        <v/>
      </c>
      <c r="AAC241" s="66" t="str">
        <f t="shared" si="1644"/>
        <v/>
      </c>
      <c r="AAD241" s="66" t="str">
        <f t="shared" si="1645"/>
        <v/>
      </c>
      <c r="AAE241" s="66" t="str">
        <f t="shared" si="1646"/>
        <v/>
      </c>
      <c r="AAF241" s="66" t="str">
        <f t="shared" si="1647"/>
        <v/>
      </c>
      <c r="AAG241" s="66" t="str">
        <f t="shared" si="1648"/>
        <v/>
      </c>
      <c r="AAH241" s="66" t="str">
        <f t="shared" si="1649"/>
        <v/>
      </c>
      <c r="AAI241" s="66" t="str">
        <f t="shared" si="1650"/>
        <v/>
      </c>
      <c r="AAJ241" s="66" t="str">
        <f t="shared" si="1651"/>
        <v/>
      </c>
      <c r="AAK241" s="66" t="str">
        <f t="shared" si="1652"/>
        <v/>
      </c>
      <c r="AAL241" s="66" t="str">
        <f t="shared" si="1653"/>
        <v/>
      </c>
      <c r="AAM241" s="66" t="str">
        <f t="shared" si="1654"/>
        <v/>
      </c>
      <c r="AAN241" s="66" t="str">
        <f t="shared" si="1655"/>
        <v/>
      </c>
      <c r="AAO241" s="66" t="str">
        <f t="shared" si="1656"/>
        <v/>
      </c>
      <c r="AAP241" s="66" t="str">
        <f t="shared" si="1657"/>
        <v/>
      </c>
      <c r="AAQ241" s="66" t="str">
        <f t="shared" si="1658"/>
        <v/>
      </c>
      <c r="AAR241" s="66" t="str">
        <f t="shared" si="1659"/>
        <v/>
      </c>
      <c r="AAS241" s="66" t="str">
        <f t="shared" si="1660"/>
        <v/>
      </c>
      <c r="AAT241" s="66" t="str">
        <f t="shared" si="1661"/>
        <v/>
      </c>
      <c r="AAU241" s="66" t="str">
        <f t="shared" si="1662"/>
        <v/>
      </c>
      <c r="AAV241" s="66" t="str">
        <f t="shared" si="1663"/>
        <v/>
      </c>
      <c r="AAW241" s="66" t="str">
        <f t="shared" si="1664"/>
        <v/>
      </c>
      <c r="AAX241" s="66" t="str">
        <f t="shared" si="1665"/>
        <v/>
      </c>
      <c r="AAY241" s="66" t="str">
        <f t="shared" si="1666"/>
        <v/>
      </c>
      <c r="AAZ241" s="66" t="str">
        <f t="shared" si="1667"/>
        <v/>
      </c>
      <c r="ABA241" s="66" t="str">
        <f t="shared" si="1668"/>
        <v/>
      </c>
      <c r="ABB241" s="66" t="str">
        <f t="shared" si="1669"/>
        <v/>
      </c>
      <c r="ABC241" s="66" t="str">
        <f t="shared" si="1670"/>
        <v/>
      </c>
      <c r="ABD241" s="66" t="str">
        <f t="shared" si="1671"/>
        <v/>
      </c>
      <c r="ABE241" s="66" t="str">
        <f t="shared" si="1672"/>
        <v/>
      </c>
      <c r="ABF241" s="66" t="str">
        <f t="shared" si="1673"/>
        <v/>
      </c>
      <c r="ABG241" s="66" t="str">
        <f t="shared" si="1674"/>
        <v/>
      </c>
      <c r="ABH241" s="66" t="str">
        <f t="shared" si="1675"/>
        <v/>
      </c>
      <c r="ABI241" s="66" t="str">
        <f t="shared" si="1676"/>
        <v/>
      </c>
      <c r="ABJ241" s="66" t="str">
        <f t="shared" si="1677"/>
        <v/>
      </c>
      <c r="ABK241" s="66" t="str">
        <f t="shared" si="1678"/>
        <v/>
      </c>
      <c r="ABL241" s="66" t="str">
        <f t="shared" si="1679"/>
        <v/>
      </c>
      <c r="ABM241" s="66" t="str">
        <f t="shared" si="1680"/>
        <v/>
      </c>
      <c r="ABN241" s="66" t="str">
        <f t="shared" si="1681"/>
        <v/>
      </c>
      <c r="ABO241" s="66" t="str">
        <f t="shared" si="1682"/>
        <v/>
      </c>
      <c r="ABP241" s="66" t="str">
        <f t="shared" si="1683"/>
        <v/>
      </c>
      <c r="ABQ241" s="66" t="str">
        <f t="shared" si="1684"/>
        <v/>
      </c>
      <c r="ABR241" s="66" t="str">
        <f t="shared" si="1685"/>
        <v/>
      </c>
      <c r="ABS241" s="66" t="str">
        <f t="shared" si="1686"/>
        <v/>
      </c>
      <c r="ABT241" s="66" t="str">
        <f t="shared" si="1687"/>
        <v/>
      </c>
      <c r="ABU241" s="66" t="str">
        <f t="shared" si="1688"/>
        <v/>
      </c>
      <c r="ABV241" s="66" t="str">
        <f t="shared" si="1689"/>
        <v/>
      </c>
      <c r="ABW241" s="66" t="str">
        <f t="shared" si="1690"/>
        <v/>
      </c>
      <c r="ABX241" s="66" t="str">
        <f t="shared" si="1691"/>
        <v/>
      </c>
      <c r="ABY241" s="66" t="str">
        <f t="shared" si="1692"/>
        <v/>
      </c>
      <c r="ABZ241" s="66" t="str">
        <f t="shared" si="1693"/>
        <v/>
      </c>
      <c r="ACA241" s="66" t="str">
        <f t="shared" si="1694"/>
        <v/>
      </c>
      <c r="ACB241" s="66" t="str">
        <f t="shared" si="1695"/>
        <v/>
      </c>
      <c r="ACC241" s="66" t="str">
        <f t="shared" si="1696"/>
        <v/>
      </c>
      <c r="ACD241" s="66" t="str">
        <f t="shared" si="1697"/>
        <v/>
      </c>
      <c r="ACE241" s="66" t="str">
        <f t="shared" si="1698"/>
        <v/>
      </c>
      <c r="ACF241" s="66" t="str">
        <f t="shared" si="1699"/>
        <v/>
      </c>
      <c r="ACG241" s="66" t="str">
        <f t="shared" si="1700"/>
        <v/>
      </c>
      <c r="ACH241" s="66" t="str">
        <f t="shared" si="1701"/>
        <v/>
      </c>
      <c r="ACI241" s="66" t="str">
        <f t="shared" si="1702"/>
        <v/>
      </c>
      <c r="ACJ241" s="66" t="str">
        <f t="shared" si="1703"/>
        <v/>
      </c>
      <c r="ACK241" s="66" t="str">
        <f t="shared" si="1704"/>
        <v/>
      </c>
      <c r="ACL241" s="66" t="str">
        <f t="shared" si="1705"/>
        <v/>
      </c>
      <c r="ACM241" s="66" t="str">
        <f t="shared" ref="ACM241:ACN241" si="1755">IF(AND(ACS$3="Unit", ACL241=""), "", IF(AND(ACS$3="Unit", ACL241="-"),"", IF(ACS$3="Unit", "kg/GJ delivered", IF(AND(NY241&lt;&gt;"", NY241&lt;&gt;"-", NX241="-"),"", IF($H241="","", IF(NX241="nd", "",IF(NX241="&lt;n.a.&gt;", "", IF(NY241="#/MJ", "", IF(NY241="kg/GJ delivered",NX241,IF(NY241="g/MJ delivered",NX241,IF(NY241="kg/MJ delivered",NX241*1000,IF(NY241="mg/MJ delivered",NX241/1000,IF(NY241="g/kg",((NX241)*(1/$I241)*(1/$H241)),IF(NY241="mg/kg",((NX241/1000)*(1/$I241)*(1/$H241)),IF(NY241="mg/MJ delivered",NX241/1000,IF(NY241="-","","Error"))))))))))))))))</f>
        <v/>
      </c>
      <c r="ACN241" s="66" t="str">
        <f t="shared" si="1755"/>
        <v/>
      </c>
      <c r="ACO241" s="66" t="str">
        <f t="shared" si="1707"/>
        <v/>
      </c>
      <c r="ACP241" s="66" t="str">
        <f t="shared" si="1708"/>
        <v/>
      </c>
      <c r="ACQ241" s="66" t="str">
        <f t="shared" si="1709"/>
        <v/>
      </c>
      <c r="ACR241" s="66" t="str">
        <f t="shared" si="1710"/>
        <v/>
      </c>
      <c r="ACS241" s="66" t="str">
        <f t="shared" si="1711"/>
        <v/>
      </c>
      <c r="ACT241" s="66" t="str">
        <f t="shared" si="1712"/>
        <v/>
      </c>
    </row>
    <row r="242" spans="2:774" ht="15.75" customHeight="1" x14ac:dyDescent="0.25">
      <c r="B242" s="66">
        <v>390</v>
      </c>
      <c r="C242" s="66" t="s">
        <v>1251</v>
      </c>
      <c r="D242" s="66" t="s">
        <v>1202</v>
      </c>
      <c r="E242" s="156" t="s">
        <v>1797</v>
      </c>
      <c r="F242" s="66" t="s">
        <v>1797</v>
      </c>
      <c r="G242" s="66" t="s">
        <v>1567</v>
      </c>
      <c r="H242" s="126">
        <v>0.57304999999999995</v>
      </c>
      <c r="I242" s="130">
        <v>51.3</v>
      </c>
      <c r="J242" s="66" t="str">
        <f t="shared" si="1320"/>
        <v>Natual gas, Modern, CN</v>
      </c>
      <c r="K242" s="161"/>
      <c r="L242" s="161"/>
      <c r="M242" s="161"/>
      <c r="N242" s="161"/>
      <c r="O242" s="66" t="s">
        <v>1188</v>
      </c>
      <c r="P242" s="66" t="str">
        <f t="shared" si="1327"/>
        <v>CN</v>
      </c>
      <c r="Q242" s="66" t="s">
        <v>87</v>
      </c>
      <c r="R242" s="163">
        <v>0.57999999999999996</v>
      </c>
      <c r="S242" s="158" t="s">
        <v>523</v>
      </c>
      <c r="T242" s="158" t="s">
        <v>128</v>
      </c>
      <c r="U242" s="158" t="s">
        <v>128</v>
      </c>
      <c r="V242" s="158" t="s">
        <v>128</v>
      </c>
      <c r="W242" s="158" t="s">
        <v>128</v>
      </c>
      <c r="X242" s="158" t="s">
        <v>128</v>
      </c>
      <c r="Y242" s="158" t="s">
        <v>128</v>
      </c>
      <c r="Z242" s="158" t="s">
        <v>128</v>
      </c>
      <c r="AA242" s="158" t="s">
        <v>128</v>
      </c>
      <c r="AB242" s="158" t="s">
        <v>128</v>
      </c>
      <c r="AC242" s="158" t="s">
        <v>128</v>
      </c>
      <c r="AD242" s="158" t="s">
        <v>128</v>
      </c>
      <c r="AE242" s="158" t="s">
        <v>128</v>
      </c>
      <c r="AF242" s="158" t="s">
        <v>128</v>
      </c>
      <c r="AG242" s="158" t="s">
        <v>128</v>
      </c>
      <c r="AH242" s="158" t="s">
        <v>128</v>
      </c>
      <c r="AI242" s="158" t="s">
        <v>128</v>
      </c>
      <c r="AJ242" s="158" t="s">
        <v>128</v>
      </c>
      <c r="AK242" s="158" t="s">
        <v>128</v>
      </c>
      <c r="AL242" s="158" t="s">
        <v>128</v>
      </c>
      <c r="AM242" s="158" t="s">
        <v>128</v>
      </c>
      <c r="AN242" s="158" t="s">
        <v>128</v>
      </c>
      <c r="AO242" s="158" t="s">
        <v>128</v>
      </c>
      <c r="AP242" s="158" t="s">
        <v>128</v>
      </c>
      <c r="AQ242" s="158" t="s">
        <v>128</v>
      </c>
      <c r="AR242" s="158" t="s">
        <v>128</v>
      </c>
      <c r="AS242" s="158" t="s">
        <v>128</v>
      </c>
      <c r="AT242" s="158" t="s">
        <v>128</v>
      </c>
      <c r="AU242" s="158" t="s">
        <v>128</v>
      </c>
      <c r="AV242" s="158" t="s">
        <v>128</v>
      </c>
      <c r="AW242" s="158" t="s">
        <v>128</v>
      </c>
      <c r="AX242" s="158" t="s">
        <v>128</v>
      </c>
      <c r="AY242" s="158" t="s">
        <v>128</v>
      </c>
      <c r="AZ242" s="158" t="s">
        <v>128</v>
      </c>
      <c r="BA242" s="158" t="s">
        <v>128</v>
      </c>
      <c r="BB242" s="158" t="s">
        <v>128</v>
      </c>
      <c r="BC242" s="158" t="s">
        <v>128</v>
      </c>
      <c r="BD242" s="158" t="s">
        <v>128</v>
      </c>
      <c r="BE242" s="158" t="s">
        <v>128</v>
      </c>
      <c r="BF242" s="158" t="s">
        <v>128</v>
      </c>
      <c r="BG242" s="158" t="s">
        <v>128</v>
      </c>
      <c r="BH242" s="158" t="s">
        <v>128</v>
      </c>
      <c r="BI242" s="158" t="s">
        <v>128</v>
      </c>
      <c r="BJ242" s="158" t="s">
        <v>128</v>
      </c>
      <c r="BK242" s="158" t="s">
        <v>128</v>
      </c>
      <c r="BL242" s="158" t="s">
        <v>128</v>
      </c>
      <c r="BM242" s="158" t="s">
        <v>128</v>
      </c>
      <c r="BN242" s="158" t="s">
        <v>128</v>
      </c>
      <c r="BO242" s="158" t="s">
        <v>128</v>
      </c>
      <c r="BP242" s="158" t="s">
        <v>128</v>
      </c>
      <c r="BQ242" s="158" t="s">
        <v>128</v>
      </c>
      <c r="BR242" s="158" t="s">
        <v>128</v>
      </c>
      <c r="BS242" s="158" t="s">
        <v>128</v>
      </c>
      <c r="BT242" s="158" t="s">
        <v>128</v>
      </c>
      <c r="BU242" s="158" t="s">
        <v>128</v>
      </c>
      <c r="BV242" s="158" t="s">
        <v>128</v>
      </c>
      <c r="BW242" s="158" t="s">
        <v>128</v>
      </c>
      <c r="BX242" s="158" t="s">
        <v>128</v>
      </c>
      <c r="BY242" s="158" t="s">
        <v>128</v>
      </c>
      <c r="BZ242" s="158" t="s">
        <v>128</v>
      </c>
      <c r="CA242" s="158" t="s">
        <v>128</v>
      </c>
      <c r="CB242" s="158" t="s">
        <v>128</v>
      </c>
      <c r="CC242" s="158" t="s">
        <v>128</v>
      </c>
      <c r="CD242" s="158" t="s">
        <v>128</v>
      </c>
      <c r="CE242" s="158" t="s">
        <v>128</v>
      </c>
      <c r="CF242" s="158" t="s">
        <v>128</v>
      </c>
      <c r="CG242" s="158" t="s">
        <v>128</v>
      </c>
      <c r="CH242" s="158" t="s">
        <v>128</v>
      </c>
      <c r="CI242" s="158" t="s">
        <v>128</v>
      </c>
      <c r="CJ242" s="158" t="s">
        <v>128</v>
      </c>
      <c r="CK242" s="158" t="s">
        <v>128</v>
      </c>
      <c r="CL242" s="158" t="s">
        <v>128</v>
      </c>
      <c r="CM242" s="158" t="s">
        <v>128</v>
      </c>
      <c r="CN242" s="158" t="s">
        <v>128</v>
      </c>
      <c r="CO242" s="158" t="s">
        <v>128</v>
      </c>
      <c r="CP242" s="158" t="s">
        <v>128</v>
      </c>
      <c r="CQ242" s="158" t="s">
        <v>128</v>
      </c>
      <c r="CR242" s="158" t="s">
        <v>128</v>
      </c>
      <c r="CS242" s="158" t="s">
        <v>128</v>
      </c>
      <c r="CT242" s="158" t="s">
        <v>128</v>
      </c>
      <c r="CU242" s="158" t="s">
        <v>128</v>
      </c>
      <c r="CV242" s="158" t="s">
        <v>128</v>
      </c>
      <c r="CW242" s="158" t="s">
        <v>128</v>
      </c>
      <c r="CX242" s="158" t="s">
        <v>128</v>
      </c>
      <c r="CY242" s="158" t="s">
        <v>128</v>
      </c>
      <c r="CZ242" s="158" t="s">
        <v>128</v>
      </c>
      <c r="DA242" s="158" t="s">
        <v>128</v>
      </c>
      <c r="DB242" s="158" t="s">
        <v>128</v>
      </c>
      <c r="DC242" s="158" t="s">
        <v>128</v>
      </c>
      <c r="DD242" s="158" t="s">
        <v>128</v>
      </c>
      <c r="DE242" s="158" t="s">
        <v>128</v>
      </c>
      <c r="DF242" s="158" t="s">
        <v>128</v>
      </c>
      <c r="DG242" s="158" t="s">
        <v>128</v>
      </c>
      <c r="DH242" s="158" t="s">
        <v>128</v>
      </c>
      <c r="DI242" s="158" t="s">
        <v>128</v>
      </c>
      <c r="DJ242" s="158" t="s">
        <v>128</v>
      </c>
      <c r="DK242" s="158" t="s">
        <v>128</v>
      </c>
      <c r="DL242" s="158" t="s">
        <v>128</v>
      </c>
      <c r="DM242" s="158" t="s">
        <v>128</v>
      </c>
      <c r="DN242" s="158" t="s">
        <v>128</v>
      </c>
      <c r="DO242" s="158" t="s">
        <v>128</v>
      </c>
      <c r="DP242" s="158" t="s">
        <v>128</v>
      </c>
      <c r="DQ242" s="158" t="s">
        <v>128</v>
      </c>
      <c r="DR242" s="158" t="s">
        <v>128</v>
      </c>
      <c r="DS242" s="158" t="s">
        <v>128</v>
      </c>
      <c r="DT242" s="158" t="s">
        <v>128</v>
      </c>
      <c r="DU242" s="158" t="s">
        <v>128</v>
      </c>
      <c r="DV242" s="158" t="s">
        <v>128</v>
      </c>
      <c r="DW242" s="158" t="s">
        <v>128</v>
      </c>
      <c r="DX242" s="158" t="s">
        <v>128</v>
      </c>
      <c r="DY242" s="158" t="s">
        <v>128</v>
      </c>
      <c r="DZ242" s="158" t="s">
        <v>128</v>
      </c>
      <c r="EA242" s="158" t="s">
        <v>128</v>
      </c>
      <c r="EB242" s="158" t="s">
        <v>128</v>
      </c>
      <c r="EC242" s="158" t="s">
        <v>128</v>
      </c>
      <c r="ED242" s="158" t="s">
        <v>128</v>
      </c>
      <c r="EE242" s="158" t="s">
        <v>128</v>
      </c>
      <c r="EF242" s="158" t="s">
        <v>128</v>
      </c>
      <c r="EG242" s="158" t="s">
        <v>128</v>
      </c>
      <c r="EH242" s="158" t="s">
        <v>128</v>
      </c>
      <c r="EI242" s="158" t="s">
        <v>128</v>
      </c>
      <c r="EJ242" s="158" t="s">
        <v>128</v>
      </c>
      <c r="EK242" s="158" t="s">
        <v>128</v>
      </c>
      <c r="EL242" s="158" t="s">
        <v>128</v>
      </c>
      <c r="EM242" s="158" t="s">
        <v>128</v>
      </c>
      <c r="EN242" s="158" t="s">
        <v>128</v>
      </c>
      <c r="EO242" s="158" t="s">
        <v>128</v>
      </c>
      <c r="EP242" s="158" t="s">
        <v>128</v>
      </c>
      <c r="EQ242" s="158" t="s">
        <v>128</v>
      </c>
      <c r="ER242" s="158" t="s">
        <v>128</v>
      </c>
      <c r="ES242" s="158" t="s">
        <v>128</v>
      </c>
      <c r="ET242" s="158" t="s">
        <v>128</v>
      </c>
      <c r="EU242" s="158" t="s">
        <v>128</v>
      </c>
      <c r="EV242" s="158" t="s">
        <v>128</v>
      </c>
      <c r="EW242" s="158" t="s">
        <v>128</v>
      </c>
      <c r="EX242" s="158" t="s">
        <v>128</v>
      </c>
      <c r="EY242" s="158" t="s">
        <v>128</v>
      </c>
      <c r="EZ242" s="158" t="s">
        <v>128</v>
      </c>
      <c r="FA242" s="158" t="s">
        <v>128</v>
      </c>
      <c r="FB242" s="158" t="s">
        <v>128</v>
      </c>
      <c r="FC242" s="158" t="s">
        <v>128</v>
      </c>
      <c r="FD242" s="158" t="s">
        <v>128</v>
      </c>
      <c r="FE242" s="158" t="s">
        <v>128</v>
      </c>
      <c r="FF242" s="158" t="s">
        <v>128</v>
      </c>
      <c r="FG242" s="158" t="s">
        <v>128</v>
      </c>
      <c r="FH242" s="158" t="s">
        <v>128</v>
      </c>
      <c r="FI242" s="158" t="s">
        <v>128</v>
      </c>
      <c r="FJ242" s="158" t="s">
        <v>128</v>
      </c>
      <c r="FK242" s="158" t="s">
        <v>128</v>
      </c>
      <c r="FL242" s="158" t="s">
        <v>128</v>
      </c>
      <c r="FM242" s="158" t="s">
        <v>128</v>
      </c>
      <c r="FN242" s="158" t="s">
        <v>128</v>
      </c>
      <c r="FO242" s="158" t="s">
        <v>128</v>
      </c>
      <c r="FP242" s="158" t="s">
        <v>128</v>
      </c>
      <c r="FQ242" s="158" t="s">
        <v>128</v>
      </c>
      <c r="FR242" s="158" t="s">
        <v>128</v>
      </c>
      <c r="FS242" s="158" t="s">
        <v>128</v>
      </c>
      <c r="FT242" s="158" t="s">
        <v>128</v>
      </c>
      <c r="FU242" s="158" t="s">
        <v>128</v>
      </c>
      <c r="FV242" s="158" t="s">
        <v>128</v>
      </c>
      <c r="FW242" s="158" t="s">
        <v>128</v>
      </c>
      <c r="FX242" s="158" t="s">
        <v>128</v>
      </c>
      <c r="FY242" s="158" t="s">
        <v>128</v>
      </c>
      <c r="FZ242" s="158" t="s">
        <v>128</v>
      </c>
      <c r="GA242" s="158" t="s">
        <v>128</v>
      </c>
      <c r="GB242" s="158" t="s">
        <v>128</v>
      </c>
      <c r="GC242" s="158" t="s">
        <v>128</v>
      </c>
      <c r="GD242" s="158" t="s">
        <v>128</v>
      </c>
      <c r="GE242" s="158" t="s">
        <v>128</v>
      </c>
      <c r="GF242" s="158" t="s">
        <v>128</v>
      </c>
      <c r="GG242" s="158" t="s">
        <v>128</v>
      </c>
      <c r="GH242" s="158" t="s">
        <v>128</v>
      </c>
      <c r="GI242" s="158" t="s">
        <v>128</v>
      </c>
      <c r="GJ242" s="158" t="s">
        <v>128</v>
      </c>
      <c r="GK242" s="158" t="s">
        <v>128</v>
      </c>
      <c r="GL242" s="158" t="s">
        <v>128</v>
      </c>
      <c r="GM242" s="158" t="s">
        <v>128</v>
      </c>
      <c r="GN242" s="158" t="s">
        <v>128</v>
      </c>
      <c r="GO242" s="158" t="s">
        <v>128</v>
      </c>
      <c r="GP242" s="158" t="s">
        <v>128</v>
      </c>
      <c r="GQ242" s="158" t="s">
        <v>128</v>
      </c>
      <c r="GR242" s="158" t="s">
        <v>128</v>
      </c>
      <c r="GS242" s="158" t="s">
        <v>128</v>
      </c>
      <c r="GT242" s="158" t="s">
        <v>128</v>
      </c>
      <c r="GU242" s="158" t="s">
        <v>128</v>
      </c>
      <c r="GV242" s="158" t="s">
        <v>128</v>
      </c>
      <c r="GW242" s="158" t="s">
        <v>128</v>
      </c>
      <c r="GX242" s="158" t="s">
        <v>128</v>
      </c>
      <c r="GY242" s="158" t="s">
        <v>128</v>
      </c>
      <c r="GZ242" s="158" t="s">
        <v>128</v>
      </c>
      <c r="HA242" s="158" t="s">
        <v>128</v>
      </c>
      <c r="HB242" s="158" t="s">
        <v>128</v>
      </c>
      <c r="HC242" s="158" t="s">
        <v>128</v>
      </c>
      <c r="HD242" s="158" t="s">
        <v>128</v>
      </c>
      <c r="HE242" s="158" t="s">
        <v>128</v>
      </c>
      <c r="HF242" s="158" t="s">
        <v>128</v>
      </c>
      <c r="HG242" s="158" t="s">
        <v>128</v>
      </c>
      <c r="HH242" s="158" t="s">
        <v>128</v>
      </c>
      <c r="HI242" s="158" t="s">
        <v>128</v>
      </c>
      <c r="HJ242" s="158" t="s">
        <v>128</v>
      </c>
      <c r="HK242" s="158" t="s">
        <v>128</v>
      </c>
      <c r="HL242" s="158" t="s">
        <v>128</v>
      </c>
      <c r="HM242" s="158" t="s">
        <v>128</v>
      </c>
      <c r="HN242" s="158" t="s">
        <v>128</v>
      </c>
      <c r="HO242" s="158" t="s">
        <v>128</v>
      </c>
      <c r="HP242" s="158" t="s">
        <v>128</v>
      </c>
      <c r="HQ242" s="158" t="s">
        <v>128</v>
      </c>
      <c r="HR242" s="158" t="s">
        <v>128</v>
      </c>
      <c r="HS242" s="158" t="s">
        <v>128</v>
      </c>
      <c r="HT242" s="158" t="s">
        <v>128</v>
      </c>
      <c r="HU242" s="158" t="s">
        <v>128</v>
      </c>
      <c r="HV242" s="158" t="s">
        <v>128</v>
      </c>
      <c r="HW242" s="158" t="s">
        <v>128</v>
      </c>
      <c r="HX242" s="158" t="s">
        <v>128</v>
      </c>
      <c r="HY242" s="158" t="s">
        <v>128</v>
      </c>
      <c r="HZ242" s="158" t="s">
        <v>128</v>
      </c>
      <c r="IA242" s="158" t="s">
        <v>128</v>
      </c>
      <c r="IB242" s="158" t="s">
        <v>128</v>
      </c>
      <c r="IC242" s="158" t="s">
        <v>128</v>
      </c>
      <c r="ID242" s="158" t="s">
        <v>128</v>
      </c>
      <c r="IE242" s="158" t="s">
        <v>128</v>
      </c>
      <c r="IF242" s="158" t="s">
        <v>128</v>
      </c>
      <c r="IG242" s="158" t="s">
        <v>128</v>
      </c>
      <c r="IH242" s="158" t="s">
        <v>128</v>
      </c>
      <c r="II242" s="158" t="s">
        <v>128</v>
      </c>
      <c r="IJ242" s="158" t="s">
        <v>128</v>
      </c>
      <c r="IK242" s="158" t="s">
        <v>128</v>
      </c>
      <c r="IL242" s="158" t="s">
        <v>128</v>
      </c>
      <c r="IM242" s="158" t="s">
        <v>128</v>
      </c>
      <c r="IN242" s="158" t="s">
        <v>128</v>
      </c>
      <c r="IO242" s="158" t="s">
        <v>128</v>
      </c>
      <c r="IP242" s="158" t="s">
        <v>128</v>
      </c>
      <c r="IQ242" s="158" t="s">
        <v>128</v>
      </c>
      <c r="IR242" s="158" t="s">
        <v>128</v>
      </c>
      <c r="IS242" s="158" t="s">
        <v>128</v>
      </c>
      <c r="IT242" s="158" t="s">
        <v>128</v>
      </c>
      <c r="IU242" s="158" t="s">
        <v>128</v>
      </c>
      <c r="IV242" s="158" t="s">
        <v>128</v>
      </c>
      <c r="IW242" s="158" t="s">
        <v>128</v>
      </c>
      <c r="IX242" s="158" t="s">
        <v>128</v>
      </c>
      <c r="IY242" s="158" t="s">
        <v>128</v>
      </c>
      <c r="IZ242" s="158" t="s">
        <v>128</v>
      </c>
      <c r="JA242" s="158" t="s">
        <v>128</v>
      </c>
      <c r="JB242" s="158" t="s">
        <v>128</v>
      </c>
      <c r="JC242" s="158" t="s">
        <v>128</v>
      </c>
      <c r="JD242" s="158" t="s">
        <v>128</v>
      </c>
      <c r="JE242" s="158" t="s">
        <v>128</v>
      </c>
      <c r="JF242" s="158" t="s">
        <v>128</v>
      </c>
      <c r="JG242" s="158" t="s">
        <v>128</v>
      </c>
      <c r="JH242" s="158" t="s">
        <v>128</v>
      </c>
      <c r="JI242" s="158" t="s">
        <v>128</v>
      </c>
      <c r="JJ242" s="158" t="s">
        <v>128</v>
      </c>
      <c r="JK242" s="158" t="s">
        <v>128</v>
      </c>
      <c r="JL242" s="158" t="s">
        <v>128</v>
      </c>
      <c r="JM242" s="158" t="s">
        <v>128</v>
      </c>
      <c r="JN242" s="158" t="s">
        <v>128</v>
      </c>
      <c r="JO242" s="158" t="s">
        <v>128</v>
      </c>
      <c r="JP242" s="158" t="s">
        <v>128</v>
      </c>
      <c r="JQ242" s="158" t="s">
        <v>128</v>
      </c>
      <c r="JR242" s="158" t="s">
        <v>128</v>
      </c>
      <c r="JS242" s="158" t="s">
        <v>128</v>
      </c>
      <c r="JT242" s="158" t="s">
        <v>128</v>
      </c>
      <c r="JU242" s="158" t="s">
        <v>128</v>
      </c>
      <c r="JV242" s="158" t="s">
        <v>128</v>
      </c>
      <c r="JW242" s="158" t="s">
        <v>128</v>
      </c>
      <c r="JX242" s="158" t="s">
        <v>128</v>
      </c>
      <c r="JY242" s="158" t="s">
        <v>128</v>
      </c>
      <c r="JZ242" s="158" t="s">
        <v>128</v>
      </c>
      <c r="KA242" s="158" t="s">
        <v>128</v>
      </c>
      <c r="KB242" s="158" t="s">
        <v>128</v>
      </c>
      <c r="KC242" s="158" t="s">
        <v>128</v>
      </c>
      <c r="KD242" s="158" t="s">
        <v>128</v>
      </c>
      <c r="KE242" s="158" t="s">
        <v>128</v>
      </c>
      <c r="KF242" s="158" t="s">
        <v>128</v>
      </c>
      <c r="KG242" s="158" t="s">
        <v>128</v>
      </c>
      <c r="KH242" s="158" t="s">
        <v>128</v>
      </c>
      <c r="KI242" s="158" t="s">
        <v>128</v>
      </c>
      <c r="KJ242" s="158" t="s">
        <v>128</v>
      </c>
      <c r="KK242" s="158" t="s">
        <v>128</v>
      </c>
      <c r="KL242" s="158" t="s">
        <v>128</v>
      </c>
      <c r="KM242" s="158" t="s">
        <v>128</v>
      </c>
      <c r="KN242" s="158" t="s">
        <v>128</v>
      </c>
      <c r="KO242" s="158" t="s">
        <v>128</v>
      </c>
      <c r="KP242" s="158" t="s">
        <v>128</v>
      </c>
      <c r="KQ242" s="158" t="s">
        <v>128</v>
      </c>
      <c r="KR242" s="158" t="s">
        <v>128</v>
      </c>
      <c r="KS242" s="158" t="s">
        <v>128</v>
      </c>
      <c r="KT242" s="158" t="s">
        <v>128</v>
      </c>
      <c r="KU242" s="158" t="s">
        <v>128</v>
      </c>
      <c r="KV242" s="158" t="s">
        <v>128</v>
      </c>
      <c r="KW242" s="158" t="s">
        <v>128</v>
      </c>
      <c r="KX242" s="158" t="s">
        <v>128</v>
      </c>
      <c r="KY242" s="158" t="s">
        <v>128</v>
      </c>
      <c r="KZ242" s="158" t="s">
        <v>128</v>
      </c>
      <c r="LA242" s="158" t="s">
        <v>128</v>
      </c>
      <c r="LB242" s="158" t="s">
        <v>128</v>
      </c>
      <c r="LC242" s="158" t="s">
        <v>128</v>
      </c>
      <c r="LD242" s="158" t="s">
        <v>128</v>
      </c>
      <c r="LE242" s="158" t="s">
        <v>128</v>
      </c>
      <c r="LF242" s="158" t="s">
        <v>128</v>
      </c>
      <c r="LG242" s="158" t="s">
        <v>128</v>
      </c>
      <c r="LH242" s="158" t="s">
        <v>128</v>
      </c>
      <c r="LI242" s="158" t="s">
        <v>128</v>
      </c>
      <c r="LJ242" s="158" t="s">
        <v>128</v>
      </c>
      <c r="LK242" s="158" t="s">
        <v>128</v>
      </c>
      <c r="LL242" s="158" t="s">
        <v>128</v>
      </c>
      <c r="LM242" s="158" t="s">
        <v>128</v>
      </c>
      <c r="LN242" s="158" t="s">
        <v>128</v>
      </c>
      <c r="LO242" s="158" t="s">
        <v>128</v>
      </c>
      <c r="LP242" s="158" t="s">
        <v>128</v>
      </c>
      <c r="LQ242" s="158" t="s">
        <v>128</v>
      </c>
      <c r="LR242" s="158" t="s">
        <v>128</v>
      </c>
      <c r="LS242" s="158" t="s">
        <v>128</v>
      </c>
      <c r="LT242" s="158" t="s">
        <v>128</v>
      </c>
      <c r="LU242" s="158" t="s">
        <v>128</v>
      </c>
      <c r="LV242" s="158" t="s">
        <v>128</v>
      </c>
      <c r="LW242" s="158" t="s">
        <v>128</v>
      </c>
      <c r="LX242" s="158" t="s">
        <v>128</v>
      </c>
      <c r="LY242" s="158" t="s">
        <v>128</v>
      </c>
      <c r="LZ242" s="158" t="s">
        <v>128</v>
      </c>
      <c r="MA242" s="158" t="s">
        <v>128</v>
      </c>
      <c r="MB242" s="158" t="s">
        <v>128</v>
      </c>
      <c r="MC242" s="158" t="s">
        <v>128</v>
      </c>
      <c r="MD242" s="158" t="s">
        <v>128</v>
      </c>
      <c r="ME242" s="158" t="s">
        <v>128</v>
      </c>
      <c r="MF242" s="158" t="s">
        <v>128</v>
      </c>
      <c r="MG242" s="158" t="s">
        <v>128</v>
      </c>
      <c r="MH242" s="158" t="s">
        <v>128</v>
      </c>
      <c r="MI242" s="158" t="s">
        <v>128</v>
      </c>
      <c r="MJ242" s="158" t="s">
        <v>128</v>
      </c>
      <c r="MK242" s="158" t="s">
        <v>128</v>
      </c>
      <c r="ML242" s="158" t="s">
        <v>128</v>
      </c>
      <c r="MM242" s="158" t="s">
        <v>128</v>
      </c>
      <c r="MN242" s="158" t="s">
        <v>128</v>
      </c>
      <c r="MO242" s="158" t="s">
        <v>128</v>
      </c>
      <c r="MP242" s="158" t="s">
        <v>128</v>
      </c>
      <c r="MQ242" s="158" t="s">
        <v>128</v>
      </c>
      <c r="MR242" s="158" t="s">
        <v>128</v>
      </c>
      <c r="MS242" s="158" t="s">
        <v>128</v>
      </c>
      <c r="MT242" s="158" t="s">
        <v>128</v>
      </c>
      <c r="MU242" s="158" t="s">
        <v>128</v>
      </c>
      <c r="MV242" s="158" t="s">
        <v>128</v>
      </c>
      <c r="MW242" s="158" t="s">
        <v>128</v>
      </c>
      <c r="MX242" s="158" t="s">
        <v>128</v>
      </c>
      <c r="MY242" s="158" t="s">
        <v>128</v>
      </c>
      <c r="MZ242" s="158" t="s">
        <v>128</v>
      </c>
      <c r="NA242" s="158" t="s">
        <v>128</v>
      </c>
      <c r="NB242" s="158" t="s">
        <v>128</v>
      </c>
      <c r="NC242" s="158" t="s">
        <v>128</v>
      </c>
      <c r="ND242" s="158" t="s">
        <v>128</v>
      </c>
      <c r="NE242" s="158" t="s">
        <v>128</v>
      </c>
      <c r="NF242" s="158" t="s">
        <v>128</v>
      </c>
      <c r="NG242" s="158" t="s">
        <v>128</v>
      </c>
      <c r="NH242" s="158" t="s">
        <v>128</v>
      </c>
      <c r="NI242" s="158" t="s">
        <v>128</v>
      </c>
      <c r="NJ242" s="158" t="s">
        <v>128</v>
      </c>
      <c r="NK242" s="158" t="s">
        <v>128</v>
      </c>
      <c r="NL242" s="158" t="s">
        <v>128</v>
      </c>
      <c r="NM242" s="158" t="s">
        <v>128</v>
      </c>
      <c r="NN242" s="158" t="s">
        <v>128</v>
      </c>
      <c r="NO242" s="158" t="s">
        <v>128</v>
      </c>
      <c r="NP242" s="158" t="s">
        <v>128</v>
      </c>
      <c r="NQ242" s="158" t="s">
        <v>128</v>
      </c>
      <c r="NR242" s="158" t="s">
        <v>128</v>
      </c>
      <c r="NS242" s="158" t="s">
        <v>128</v>
      </c>
      <c r="NT242" s="158" t="s">
        <v>128</v>
      </c>
      <c r="NU242" s="158" t="s">
        <v>128</v>
      </c>
      <c r="NV242" s="158" t="s">
        <v>128</v>
      </c>
      <c r="NW242" s="158" t="s">
        <v>128</v>
      </c>
      <c r="NX242" s="158" t="s">
        <v>128</v>
      </c>
      <c r="NY242" s="158" t="s">
        <v>128</v>
      </c>
      <c r="NZ242" s="158" t="s">
        <v>128</v>
      </c>
      <c r="OA242" s="158" t="s">
        <v>128</v>
      </c>
      <c r="OB242" s="158" t="s">
        <v>128</v>
      </c>
      <c r="OC242" s="158" t="s">
        <v>128</v>
      </c>
      <c r="OD242" s="158" t="s">
        <v>128</v>
      </c>
      <c r="OE242" s="170" t="s">
        <v>128</v>
      </c>
      <c r="OF242" s="181"/>
      <c r="OG242" s="176">
        <f t="shared" si="1336"/>
        <v>1.9729592330495167E-2</v>
      </c>
      <c r="OH242" s="66" t="str">
        <f t="shared" si="1337"/>
        <v>kg/GJ delivered</v>
      </c>
      <c r="OI242" s="66" t="str">
        <f t="shared" si="1338"/>
        <v/>
      </c>
      <c r="OJ242" s="66" t="str">
        <f t="shared" si="1339"/>
        <v/>
      </c>
      <c r="OK242" s="66" t="str">
        <f t="shared" si="1340"/>
        <v/>
      </c>
      <c r="OL242" s="66" t="str">
        <f t="shared" si="1341"/>
        <v/>
      </c>
      <c r="OM242" s="66" t="str">
        <f t="shared" si="1342"/>
        <v/>
      </c>
      <c r="ON242" s="66" t="str">
        <f t="shared" si="1343"/>
        <v/>
      </c>
      <c r="OO242" s="66" t="str">
        <f t="shared" si="1344"/>
        <v/>
      </c>
      <c r="OP242" s="66" t="str">
        <f t="shared" si="1345"/>
        <v/>
      </c>
      <c r="OQ242" s="66" t="str">
        <f t="shared" si="1346"/>
        <v/>
      </c>
      <c r="OR242" s="66" t="str">
        <f t="shared" si="1347"/>
        <v/>
      </c>
      <c r="OS242" s="66" t="str">
        <f t="shared" si="1348"/>
        <v/>
      </c>
      <c r="OT242" s="66" t="str">
        <f t="shared" si="1349"/>
        <v/>
      </c>
      <c r="OU242" s="66" t="str">
        <f t="shared" si="1350"/>
        <v/>
      </c>
      <c r="OV242" s="66" t="str">
        <f t="shared" si="1351"/>
        <v/>
      </c>
      <c r="OW242" s="66" t="str">
        <f t="shared" si="1352"/>
        <v/>
      </c>
      <c r="OX242" s="66" t="str">
        <f t="shared" si="1353"/>
        <v/>
      </c>
      <c r="OY242" s="66" t="str">
        <f t="shared" si="1354"/>
        <v/>
      </c>
      <c r="OZ242" s="66" t="str">
        <f t="shared" si="1355"/>
        <v/>
      </c>
      <c r="PA242" s="66" t="str">
        <f t="shared" si="1356"/>
        <v/>
      </c>
      <c r="PB242" s="66" t="str">
        <f t="shared" si="1357"/>
        <v/>
      </c>
      <c r="PC242" s="66" t="str">
        <f t="shared" si="1358"/>
        <v/>
      </c>
      <c r="PD242" s="66" t="str">
        <f t="shared" si="1359"/>
        <v/>
      </c>
      <c r="PE242" s="66" t="str">
        <f t="shared" si="1360"/>
        <v/>
      </c>
      <c r="PF242" s="66" t="str">
        <f t="shared" si="1361"/>
        <v/>
      </c>
      <c r="PG242" s="66" t="str">
        <f t="shared" si="1362"/>
        <v/>
      </c>
      <c r="PH242" s="66" t="str">
        <f t="shared" si="1363"/>
        <v/>
      </c>
      <c r="PI242" s="66" t="str">
        <f t="shared" si="1364"/>
        <v/>
      </c>
      <c r="PJ242" s="66" t="str">
        <f t="shared" si="1365"/>
        <v/>
      </c>
      <c r="PK242" s="66" t="str">
        <f t="shared" si="1366"/>
        <v/>
      </c>
      <c r="PL242" s="66" t="str">
        <f t="shared" si="1367"/>
        <v/>
      </c>
      <c r="PM242" s="66" t="str">
        <f t="shared" si="1368"/>
        <v/>
      </c>
      <c r="PN242" s="66" t="str">
        <f t="shared" si="1369"/>
        <v/>
      </c>
      <c r="PO242" s="66" t="str">
        <f t="shared" si="1370"/>
        <v/>
      </c>
      <c r="PP242" s="66" t="str">
        <f t="shared" si="1371"/>
        <v/>
      </c>
      <c r="PQ242" s="66" t="str">
        <f t="shared" si="1372"/>
        <v/>
      </c>
      <c r="PR242" s="66" t="str">
        <f t="shared" si="1373"/>
        <v/>
      </c>
      <c r="PS242" s="66" t="str">
        <f t="shared" si="1374"/>
        <v/>
      </c>
      <c r="PT242" s="66" t="str">
        <f t="shared" si="1375"/>
        <v/>
      </c>
      <c r="PU242" s="66" t="str">
        <f t="shared" si="1376"/>
        <v/>
      </c>
      <c r="PV242" s="66" t="str">
        <f t="shared" si="1377"/>
        <v/>
      </c>
      <c r="PW242" s="66" t="str">
        <f t="shared" si="1378"/>
        <v/>
      </c>
      <c r="PX242" s="66" t="str">
        <f t="shared" si="1379"/>
        <v/>
      </c>
      <c r="PY242" s="66" t="str">
        <f t="shared" si="1380"/>
        <v/>
      </c>
      <c r="PZ242" s="66" t="str">
        <f t="shared" si="1381"/>
        <v/>
      </c>
      <c r="QA242" s="66" t="str">
        <f t="shared" si="1382"/>
        <v/>
      </c>
      <c r="QB242" s="66" t="str">
        <f t="shared" si="1383"/>
        <v/>
      </c>
      <c r="QC242" s="66" t="str">
        <f t="shared" si="1384"/>
        <v/>
      </c>
      <c r="QD242" s="66" t="str">
        <f t="shared" si="1385"/>
        <v/>
      </c>
      <c r="QE242" s="66" t="str">
        <f t="shared" si="1386"/>
        <v/>
      </c>
      <c r="QF242" s="66" t="str">
        <f t="shared" si="1387"/>
        <v/>
      </c>
      <c r="QG242" s="66" t="str">
        <f t="shared" si="1388"/>
        <v/>
      </c>
      <c r="QH242" s="66" t="str">
        <f t="shared" si="1389"/>
        <v/>
      </c>
      <c r="QI242" s="66" t="str">
        <f t="shared" si="1390"/>
        <v/>
      </c>
      <c r="QJ242" s="66" t="str">
        <f t="shared" si="1391"/>
        <v/>
      </c>
      <c r="QK242" s="66" t="str">
        <f t="shared" si="1392"/>
        <v/>
      </c>
      <c r="QL242" s="66" t="str">
        <f t="shared" si="1393"/>
        <v/>
      </c>
      <c r="QM242" s="66" t="str">
        <f t="shared" si="1394"/>
        <v/>
      </c>
      <c r="QN242" s="66" t="str">
        <f t="shared" si="1395"/>
        <v/>
      </c>
      <c r="QO242" s="66" t="str">
        <f t="shared" si="1396"/>
        <v/>
      </c>
      <c r="QP242" s="66" t="str">
        <f t="shared" si="1397"/>
        <v/>
      </c>
      <c r="QQ242" s="66" t="str">
        <f t="shared" si="1398"/>
        <v/>
      </c>
      <c r="QR242" s="66" t="str">
        <f t="shared" si="1399"/>
        <v/>
      </c>
      <c r="QS242" s="66" t="str">
        <f t="shared" si="1400"/>
        <v/>
      </c>
      <c r="QT242" s="66" t="str">
        <f t="shared" si="1401"/>
        <v/>
      </c>
      <c r="QU242" s="66" t="str">
        <f t="shared" si="1402"/>
        <v/>
      </c>
      <c r="QV242" s="66" t="str">
        <f t="shared" si="1403"/>
        <v/>
      </c>
      <c r="QW242" s="66" t="str">
        <f t="shared" si="1404"/>
        <v/>
      </c>
      <c r="QX242" s="66" t="str">
        <f t="shared" si="1405"/>
        <v/>
      </c>
      <c r="QY242" s="66" t="str">
        <f t="shared" si="1406"/>
        <v/>
      </c>
      <c r="QZ242" s="66" t="str">
        <f t="shared" si="1407"/>
        <v/>
      </c>
      <c r="RA242" s="66" t="str">
        <f t="shared" si="1408"/>
        <v/>
      </c>
      <c r="RB242" s="66" t="str">
        <f t="shared" si="1409"/>
        <v/>
      </c>
      <c r="RC242" s="66" t="str">
        <f t="shared" si="1410"/>
        <v/>
      </c>
      <c r="RD242" s="66" t="str">
        <f t="shared" si="1411"/>
        <v/>
      </c>
      <c r="RE242" s="66" t="str">
        <f t="shared" si="1412"/>
        <v/>
      </c>
      <c r="RF242" s="66" t="str">
        <f t="shared" si="1413"/>
        <v/>
      </c>
      <c r="RG242" s="66" t="str">
        <f t="shared" si="1414"/>
        <v/>
      </c>
      <c r="RH242" s="66" t="str">
        <f t="shared" si="1415"/>
        <v/>
      </c>
      <c r="RI242" s="66" t="str">
        <f t="shared" si="1416"/>
        <v/>
      </c>
      <c r="RJ242" s="66" t="str">
        <f t="shared" si="1417"/>
        <v/>
      </c>
      <c r="RK242" s="66" t="str">
        <f t="shared" si="1418"/>
        <v/>
      </c>
      <c r="RL242" s="66" t="str">
        <f t="shared" si="1419"/>
        <v/>
      </c>
      <c r="RM242" s="66" t="str">
        <f t="shared" si="1420"/>
        <v/>
      </c>
      <c r="RN242" s="66" t="str">
        <f t="shared" si="1421"/>
        <v/>
      </c>
      <c r="RO242" s="66" t="str">
        <f t="shared" si="1422"/>
        <v/>
      </c>
      <c r="RP242" s="66" t="str">
        <f t="shared" si="1423"/>
        <v/>
      </c>
      <c r="RQ242" s="66" t="str">
        <f t="shared" si="1424"/>
        <v/>
      </c>
      <c r="RR242" s="66" t="str">
        <f t="shared" si="1425"/>
        <v/>
      </c>
      <c r="RS242" s="66" t="str">
        <f t="shared" si="1426"/>
        <v/>
      </c>
      <c r="RT242" s="66" t="str">
        <f t="shared" si="1427"/>
        <v/>
      </c>
      <c r="RU242" s="66" t="str">
        <f t="shared" si="1428"/>
        <v/>
      </c>
      <c r="RV242" s="66" t="str">
        <f t="shared" si="1429"/>
        <v/>
      </c>
      <c r="RW242" s="66" t="str">
        <f t="shared" si="1430"/>
        <v/>
      </c>
      <c r="RX242" s="66" t="str">
        <f t="shared" si="1431"/>
        <v/>
      </c>
      <c r="RY242" s="66" t="str">
        <f t="shared" si="1432"/>
        <v/>
      </c>
      <c r="RZ242" s="66" t="str">
        <f t="shared" si="1433"/>
        <v/>
      </c>
      <c r="SA242" s="66" t="str">
        <f t="shared" si="1434"/>
        <v/>
      </c>
      <c r="SB242" s="66" t="str">
        <f t="shared" si="1435"/>
        <v/>
      </c>
      <c r="SC242" s="66" t="str">
        <f t="shared" si="1436"/>
        <v/>
      </c>
      <c r="SD242" s="66" t="str">
        <f t="shared" si="1437"/>
        <v/>
      </c>
      <c r="SE242" s="66" t="str">
        <f t="shared" si="1438"/>
        <v/>
      </c>
      <c r="SF242" s="66" t="str">
        <f t="shared" si="1439"/>
        <v/>
      </c>
      <c r="SG242" s="66" t="str">
        <f t="shared" si="1440"/>
        <v/>
      </c>
      <c r="SH242" s="66" t="str">
        <f t="shared" si="1441"/>
        <v/>
      </c>
      <c r="SI242" s="66" t="str">
        <f t="shared" si="1442"/>
        <v/>
      </c>
      <c r="SJ242" s="66" t="str">
        <f t="shared" si="1443"/>
        <v/>
      </c>
      <c r="SK242" s="66" t="str">
        <f t="shared" si="1444"/>
        <v/>
      </c>
      <c r="SL242" s="66" t="str">
        <f t="shared" si="1445"/>
        <v/>
      </c>
      <c r="SM242" s="66" t="str">
        <f t="shared" si="1446"/>
        <v/>
      </c>
      <c r="SN242" s="66" t="str">
        <f t="shared" si="1447"/>
        <v/>
      </c>
      <c r="SO242" s="66" t="str">
        <f t="shared" si="1448"/>
        <v/>
      </c>
      <c r="SP242" s="66" t="str">
        <f t="shared" si="1449"/>
        <v/>
      </c>
      <c r="SQ242" s="66" t="str">
        <f t="shared" si="1450"/>
        <v/>
      </c>
      <c r="SR242" s="66" t="str">
        <f t="shared" si="1451"/>
        <v/>
      </c>
      <c r="SS242" s="66" t="str">
        <f t="shared" si="1452"/>
        <v/>
      </c>
      <c r="ST242" s="66" t="str">
        <f t="shared" si="1453"/>
        <v/>
      </c>
      <c r="SU242" s="66" t="str">
        <f t="shared" si="1454"/>
        <v/>
      </c>
      <c r="SV242" s="66" t="str">
        <f t="shared" si="1455"/>
        <v/>
      </c>
      <c r="SW242" s="66" t="str">
        <f t="shared" si="1456"/>
        <v/>
      </c>
      <c r="SX242" s="66" t="str">
        <f t="shared" si="1457"/>
        <v/>
      </c>
      <c r="SY242" s="66" t="str">
        <f t="shared" si="1458"/>
        <v/>
      </c>
      <c r="SZ242" s="66" t="str">
        <f t="shared" si="1459"/>
        <v/>
      </c>
      <c r="TA242" s="66" t="str">
        <f t="shared" si="1460"/>
        <v/>
      </c>
      <c r="TB242" s="66" t="str">
        <f t="shared" si="1461"/>
        <v/>
      </c>
      <c r="TC242" s="66" t="str">
        <f t="shared" si="1462"/>
        <v/>
      </c>
      <c r="TD242" s="66" t="str">
        <f t="shared" si="1463"/>
        <v/>
      </c>
      <c r="TE242" s="66" t="str">
        <f t="shared" si="1464"/>
        <v/>
      </c>
      <c r="TF242" s="66" t="str">
        <f t="shared" si="1465"/>
        <v/>
      </c>
      <c r="TG242" s="66" t="str">
        <f t="shared" si="1466"/>
        <v/>
      </c>
      <c r="TH242" s="66" t="str">
        <f t="shared" si="1467"/>
        <v/>
      </c>
      <c r="TI242" s="66" t="str">
        <f t="shared" si="1468"/>
        <v/>
      </c>
      <c r="TJ242" s="66" t="str">
        <f t="shared" si="1469"/>
        <v/>
      </c>
      <c r="TK242" s="66" t="str">
        <f t="shared" si="1470"/>
        <v/>
      </c>
      <c r="TL242" s="66" t="str">
        <f t="shared" si="1471"/>
        <v/>
      </c>
      <c r="TM242" s="66" t="str">
        <f t="shared" si="1472"/>
        <v/>
      </c>
      <c r="TN242" s="66" t="str">
        <f t="shared" si="1473"/>
        <v/>
      </c>
      <c r="TO242" s="66" t="str">
        <f t="shared" si="1474"/>
        <v/>
      </c>
      <c r="TP242" s="66" t="str">
        <f t="shared" si="1475"/>
        <v/>
      </c>
      <c r="TQ242" s="66" t="str">
        <f t="shared" si="1476"/>
        <v/>
      </c>
      <c r="TR242" s="66" t="str">
        <f t="shared" si="1477"/>
        <v/>
      </c>
      <c r="TS242" s="66" t="str">
        <f t="shared" si="1478"/>
        <v/>
      </c>
      <c r="TT242" s="66" t="str">
        <f t="shared" si="1479"/>
        <v/>
      </c>
      <c r="TU242" s="66" t="str">
        <f t="shared" si="1480"/>
        <v/>
      </c>
      <c r="TV242" s="66" t="str">
        <f t="shared" si="1481"/>
        <v/>
      </c>
      <c r="TW242" s="66" t="str">
        <f t="shared" si="1482"/>
        <v/>
      </c>
      <c r="TX242" s="66" t="str">
        <f t="shared" si="1483"/>
        <v/>
      </c>
      <c r="TY242" s="66" t="str">
        <f t="shared" si="1484"/>
        <v/>
      </c>
      <c r="TZ242" s="66" t="str">
        <f t="shared" si="1485"/>
        <v/>
      </c>
      <c r="UA242" s="66" t="str">
        <f t="shared" si="1486"/>
        <v/>
      </c>
      <c r="UB242" s="66" t="str">
        <f t="shared" si="1487"/>
        <v/>
      </c>
      <c r="UC242" s="66" t="str">
        <f t="shared" si="1488"/>
        <v/>
      </c>
      <c r="UD242" s="66" t="str">
        <f t="shared" si="1489"/>
        <v/>
      </c>
      <c r="UE242" s="66" t="str">
        <f t="shared" si="1490"/>
        <v/>
      </c>
      <c r="UF242" s="66" t="str">
        <f t="shared" si="1491"/>
        <v/>
      </c>
      <c r="UG242" s="66" t="str">
        <f t="shared" si="1492"/>
        <v/>
      </c>
      <c r="UH242" s="66" t="str">
        <f t="shared" si="1493"/>
        <v/>
      </c>
      <c r="UI242" s="66" t="str">
        <f t="shared" si="1494"/>
        <v/>
      </c>
      <c r="UJ242" s="66" t="str">
        <f t="shared" si="1495"/>
        <v/>
      </c>
      <c r="UK242" s="66" t="str">
        <f t="shared" si="1496"/>
        <v/>
      </c>
      <c r="UL242" s="66" t="str">
        <f t="shared" si="1497"/>
        <v/>
      </c>
      <c r="UM242" s="66" t="str">
        <f t="shared" si="1498"/>
        <v/>
      </c>
      <c r="UN242" s="66" t="str">
        <f t="shared" si="1499"/>
        <v/>
      </c>
      <c r="UO242" s="66" t="str">
        <f t="shared" si="1500"/>
        <v/>
      </c>
      <c r="UP242" s="66" t="str">
        <f t="shared" si="1501"/>
        <v/>
      </c>
      <c r="UQ242" s="66" t="str">
        <f t="shared" si="1502"/>
        <v/>
      </c>
      <c r="UR242" s="66" t="str">
        <f t="shared" si="1503"/>
        <v/>
      </c>
      <c r="US242" s="66" t="str">
        <f t="shared" si="1504"/>
        <v/>
      </c>
      <c r="UT242" s="66" t="str">
        <f t="shared" si="1505"/>
        <v/>
      </c>
      <c r="UU242" s="66" t="str">
        <f t="shared" si="1506"/>
        <v/>
      </c>
      <c r="UV242" s="66" t="str">
        <f t="shared" si="1507"/>
        <v/>
      </c>
      <c r="UW242" s="66" t="str">
        <f t="shared" si="1508"/>
        <v/>
      </c>
      <c r="UX242" s="66" t="str">
        <f t="shared" si="1509"/>
        <v/>
      </c>
      <c r="UY242" s="66" t="str">
        <f t="shared" si="1510"/>
        <v/>
      </c>
      <c r="UZ242" s="66" t="str">
        <f t="shared" si="1511"/>
        <v/>
      </c>
      <c r="VA242" s="66" t="str">
        <f t="shared" si="1512"/>
        <v/>
      </c>
      <c r="VB242" s="66" t="str">
        <f t="shared" si="1513"/>
        <v/>
      </c>
      <c r="VC242" s="66" t="str">
        <f t="shared" si="1514"/>
        <v/>
      </c>
      <c r="VD242" s="66" t="str">
        <f t="shared" si="1515"/>
        <v/>
      </c>
      <c r="VE242" s="66" t="str">
        <f t="shared" si="1516"/>
        <v/>
      </c>
      <c r="VF242" s="66" t="str">
        <f t="shared" si="1517"/>
        <v/>
      </c>
      <c r="VG242" s="66" t="str">
        <f t="shared" si="1518"/>
        <v/>
      </c>
      <c r="VH242" s="66" t="str">
        <f t="shared" si="1519"/>
        <v/>
      </c>
      <c r="VI242" s="66" t="str">
        <f t="shared" si="1520"/>
        <v/>
      </c>
      <c r="VJ242" s="66" t="str">
        <f t="shared" si="1521"/>
        <v/>
      </c>
      <c r="VK242" s="66" t="str">
        <f t="shared" si="1522"/>
        <v/>
      </c>
      <c r="VL242" s="66" t="str">
        <f t="shared" si="1523"/>
        <v/>
      </c>
      <c r="VM242" s="66" t="str">
        <f t="shared" si="1524"/>
        <v/>
      </c>
      <c r="VN242" s="66" t="str">
        <f t="shared" si="1525"/>
        <v/>
      </c>
      <c r="VO242" s="66" t="str">
        <f t="shared" si="1526"/>
        <v/>
      </c>
      <c r="VP242" s="66" t="str">
        <f t="shared" si="1527"/>
        <v/>
      </c>
      <c r="VQ242" s="66" t="str">
        <f t="shared" si="1528"/>
        <v/>
      </c>
      <c r="VR242" s="66" t="str">
        <f t="shared" si="1529"/>
        <v/>
      </c>
      <c r="VS242" s="66" t="str">
        <f t="shared" si="1530"/>
        <v/>
      </c>
      <c r="VT242" s="66" t="str">
        <f t="shared" si="1531"/>
        <v/>
      </c>
      <c r="VU242" s="66" t="str">
        <f t="shared" si="1532"/>
        <v/>
      </c>
      <c r="VV242" s="66" t="str">
        <f t="shared" si="1533"/>
        <v/>
      </c>
      <c r="VW242" s="66" t="str">
        <f t="shared" si="1534"/>
        <v/>
      </c>
      <c r="VX242" s="66" t="str">
        <f t="shared" si="1535"/>
        <v/>
      </c>
      <c r="VY242" s="66" t="str">
        <f t="shared" si="1536"/>
        <v/>
      </c>
      <c r="VZ242" s="66" t="str">
        <f t="shared" si="1537"/>
        <v/>
      </c>
      <c r="WA242" s="66" t="str">
        <f t="shared" si="1538"/>
        <v/>
      </c>
      <c r="WB242" s="66" t="str">
        <f t="shared" si="1539"/>
        <v/>
      </c>
      <c r="WC242" s="66" t="str">
        <f t="shared" si="1540"/>
        <v/>
      </c>
      <c r="WD242" s="66" t="str">
        <f t="shared" si="1541"/>
        <v/>
      </c>
      <c r="WE242" s="66" t="str">
        <f t="shared" si="1542"/>
        <v/>
      </c>
      <c r="WF242" s="66" t="str">
        <f t="shared" si="1543"/>
        <v/>
      </c>
      <c r="WG242" s="66" t="str">
        <f t="shared" si="1544"/>
        <v/>
      </c>
      <c r="WH242" s="66" t="str">
        <f t="shared" si="1545"/>
        <v/>
      </c>
      <c r="WI242" s="66" t="str">
        <f t="shared" si="1546"/>
        <v/>
      </c>
      <c r="WJ242" s="66" t="str">
        <f t="shared" si="1547"/>
        <v/>
      </c>
      <c r="WK242" s="66" t="str">
        <f t="shared" si="1548"/>
        <v/>
      </c>
      <c r="WL242" s="66" t="str">
        <f t="shared" si="1549"/>
        <v/>
      </c>
      <c r="WM242" s="66" t="str">
        <f t="shared" si="1550"/>
        <v/>
      </c>
      <c r="WN242" s="66" t="str">
        <f t="shared" si="1551"/>
        <v/>
      </c>
      <c r="WO242" s="66" t="str">
        <f t="shared" si="1552"/>
        <v/>
      </c>
      <c r="WP242" s="66" t="str">
        <f t="shared" si="1553"/>
        <v/>
      </c>
      <c r="WQ242" s="66" t="str">
        <f t="shared" si="1554"/>
        <v/>
      </c>
      <c r="WR242" s="66" t="str">
        <f t="shared" si="1555"/>
        <v/>
      </c>
      <c r="WS242" s="66" t="str">
        <f t="shared" si="1556"/>
        <v/>
      </c>
      <c r="WT242" s="66" t="str">
        <f t="shared" si="1557"/>
        <v/>
      </c>
      <c r="WU242" s="66" t="str">
        <f t="shared" si="1558"/>
        <v/>
      </c>
      <c r="WV242" s="66" t="str">
        <f t="shared" si="1559"/>
        <v/>
      </c>
      <c r="WW242" s="66" t="str">
        <f t="shared" si="1560"/>
        <v/>
      </c>
      <c r="WX242" s="66" t="str">
        <f t="shared" si="1561"/>
        <v/>
      </c>
      <c r="WY242" s="66" t="str">
        <f t="shared" si="1562"/>
        <v/>
      </c>
      <c r="WZ242" s="66" t="str">
        <f t="shared" si="1563"/>
        <v/>
      </c>
      <c r="XA242" s="66" t="str">
        <f t="shared" si="1564"/>
        <v/>
      </c>
      <c r="XB242" s="66" t="str">
        <f t="shared" si="1565"/>
        <v/>
      </c>
      <c r="XC242" s="66" t="str">
        <f t="shared" si="1566"/>
        <v/>
      </c>
      <c r="XD242" s="66" t="str">
        <f t="shared" si="1567"/>
        <v/>
      </c>
      <c r="XE242" s="66" t="str">
        <f t="shared" si="1568"/>
        <v/>
      </c>
      <c r="XF242" s="66" t="str">
        <f t="shared" si="1569"/>
        <v/>
      </c>
      <c r="XG242" s="66" t="str">
        <f t="shared" si="1570"/>
        <v/>
      </c>
      <c r="XH242" s="66" t="str">
        <f t="shared" si="1571"/>
        <v/>
      </c>
      <c r="XI242" s="66" t="str">
        <f t="shared" si="1572"/>
        <v/>
      </c>
      <c r="XJ242" s="66" t="str">
        <f t="shared" si="1573"/>
        <v/>
      </c>
      <c r="XK242" s="66" t="str">
        <f t="shared" si="1574"/>
        <v/>
      </c>
      <c r="XL242" s="66" t="str">
        <f t="shared" si="1575"/>
        <v/>
      </c>
      <c r="XM242" s="66" t="str">
        <f t="shared" si="1576"/>
        <v/>
      </c>
      <c r="XN242" s="66" t="str">
        <f t="shared" si="1577"/>
        <v/>
      </c>
      <c r="XO242" s="66" t="str">
        <f t="shared" si="1578"/>
        <v/>
      </c>
      <c r="XP242" s="66" t="str">
        <f t="shared" si="1579"/>
        <v/>
      </c>
      <c r="XQ242" s="66" t="str">
        <f t="shared" si="1580"/>
        <v/>
      </c>
      <c r="XR242" s="66" t="str">
        <f t="shared" si="1581"/>
        <v/>
      </c>
      <c r="XS242" s="66" t="str">
        <f t="shared" si="1582"/>
        <v/>
      </c>
      <c r="XT242" s="66" t="str">
        <f t="shared" si="1583"/>
        <v/>
      </c>
      <c r="XU242" s="66" t="str">
        <f t="shared" si="1584"/>
        <v/>
      </c>
      <c r="XV242" s="66" t="str">
        <f t="shared" si="1585"/>
        <v/>
      </c>
      <c r="XW242" s="66" t="str">
        <f t="shared" si="1586"/>
        <v/>
      </c>
      <c r="XX242" s="66" t="str">
        <f t="shared" si="1587"/>
        <v/>
      </c>
      <c r="XY242" s="66" t="str">
        <f t="shared" si="1588"/>
        <v/>
      </c>
      <c r="XZ242" s="66" t="str">
        <f t="shared" si="1589"/>
        <v/>
      </c>
      <c r="YA242" s="66" t="str">
        <f t="shared" si="1590"/>
        <v/>
      </c>
      <c r="YB242" s="66" t="str">
        <f t="shared" si="1591"/>
        <v/>
      </c>
      <c r="YC242" s="66" t="str">
        <f t="shared" si="1592"/>
        <v/>
      </c>
      <c r="YD242" s="66" t="str">
        <f t="shared" si="1593"/>
        <v/>
      </c>
      <c r="YE242" s="66" t="str">
        <f t="shared" si="1594"/>
        <v/>
      </c>
      <c r="YF242" s="66" t="str">
        <f t="shared" si="1595"/>
        <v/>
      </c>
      <c r="YG242" s="66" t="str">
        <f t="shared" si="1596"/>
        <v/>
      </c>
      <c r="YH242" s="66" t="str">
        <f t="shared" si="1597"/>
        <v/>
      </c>
      <c r="YI242" s="66" t="str">
        <f t="shared" si="1598"/>
        <v/>
      </c>
      <c r="YJ242" s="66" t="str">
        <f t="shared" si="1599"/>
        <v/>
      </c>
      <c r="YK242" s="66" t="str">
        <f t="shared" si="1600"/>
        <v/>
      </c>
      <c r="YL242" s="66" t="str">
        <f t="shared" si="1601"/>
        <v/>
      </c>
      <c r="YM242" s="66" t="str">
        <f t="shared" si="1602"/>
        <v/>
      </c>
      <c r="YN242" s="66" t="str">
        <f t="shared" si="1603"/>
        <v/>
      </c>
      <c r="YO242" s="66" t="str">
        <f t="shared" si="1604"/>
        <v/>
      </c>
      <c r="YP242" s="66" t="str">
        <f t="shared" si="1605"/>
        <v/>
      </c>
      <c r="YQ242" s="66" t="str">
        <f t="shared" si="1606"/>
        <v/>
      </c>
      <c r="YR242" s="66" t="str">
        <f t="shared" si="1607"/>
        <v/>
      </c>
      <c r="YS242" s="66" t="str">
        <f t="shared" si="1608"/>
        <v/>
      </c>
      <c r="YT242" s="66" t="str">
        <f t="shared" si="1609"/>
        <v/>
      </c>
      <c r="YU242" s="66" t="str">
        <f t="shared" si="1610"/>
        <v/>
      </c>
      <c r="YV242" s="66" t="str">
        <f t="shared" si="1611"/>
        <v/>
      </c>
      <c r="YW242" s="66" t="str">
        <f t="shared" si="1612"/>
        <v/>
      </c>
      <c r="YX242" s="66" t="str">
        <f t="shared" si="1613"/>
        <v/>
      </c>
      <c r="YY242" s="66" t="str">
        <f t="shared" si="1614"/>
        <v/>
      </c>
      <c r="YZ242" s="66" t="str">
        <f t="shared" si="1615"/>
        <v/>
      </c>
      <c r="ZA242" s="66" t="str">
        <f t="shared" si="1616"/>
        <v/>
      </c>
      <c r="ZB242" s="66" t="str">
        <f t="shared" si="1617"/>
        <v/>
      </c>
      <c r="ZC242" s="66" t="str">
        <f t="shared" si="1618"/>
        <v/>
      </c>
      <c r="ZD242" s="66" t="str">
        <f t="shared" si="1619"/>
        <v/>
      </c>
      <c r="ZE242" s="66" t="str">
        <f t="shared" si="1620"/>
        <v/>
      </c>
      <c r="ZF242" s="66" t="str">
        <f t="shared" si="1621"/>
        <v/>
      </c>
      <c r="ZG242" s="66" t="str">
        <f t="shared" si="1622"/>
        <v/>
      </c>
      <c r="ZH242" s="66" t="str">
        <f t="shared" si="1623"/>
        <v/>
      </c>
      <c r="ZI242" s="66" t="str">
        <f t="shared" si="1624"/>
        <v/>
      </c>
      <c r="ZJ242" s="66" t="str">
        <f t="shared" si="1625"/>
        <v/>
      </c>
      <c r="ZK242" s="66" t="str">
        <f t="shared" si="1626"/>
        <v/>
      </c>
      <c r="ZL242" s="66" t="str">
        <f t="shared" si="1627"/>
        <v/>
      </c>
      <c r="ZM242" s="66" t="str">
        <f t="shared" si="1628"/>
        <v/>
      </c>
      <c r="ZN242" s="66" t="str">
        <f t="shared" si="1629"/>
        <v/>
      </c>
      <c r="ZO242" s="66" t="str">
        <f t="shared" si="1630"/>
        <v/>
      </c>
      <c r="ZP242" s="66" t="str">
        <f t="shared" si="1631"/>
        <v/>
      </c>
      <c r="ZQ242" s="66" t="str">
        <f t="shared" si="1632"/>
        <v/>
      </c>
      <c r="ZR242" s="66" t="str">
        <f t="shared" si="1633"/>
        <v/>
      </c>
      <c r="ZS242" s="66" t="str">
        <f t="shared" si="1634"/>
        <v/>
      </c>
      <c r="ZT242" s="66" t="str">
        <f t="shared" si="1635"/>
        <v/>
      </c>
      <c r="ZU242" s="66" t="str">
        <f t="shared" si="1636"/>
        <v/>
      </c>
      <c r="ZV242" s="66" t="str">
        <f t="shared" si="1637"/>
        <v/>
      </c>
      <c r="ZW242" s="66" t="str">
        <f t="shared" si="1638"/>
        <v/>
      </c>
      <c r="ZX242" s="66" t="str">
        <f t="shared" si="1639"/>
        <v/>
      </c>
      <c r="ZY242" s="66" t="str">
        <f t="shared" si="1640"/>
        <v/>
      </c>
      <c r="ZZ242" s="66" t="str">
        <f t="shared" si="1641"/>
        <v/>
      </c>
      <c r="AAA242" s="66" t="str">
        <f t="shared" si="1642"/>
        <v/>
      </c>
      <c r="AAB242" s="66" t="str">
        <f t="shared" si="1643"/>
        <v/>
      </c>
      <c r="AAC242" s="66" t="str">
        <f t="shared" si="1644"/>
        <v/>
      </c>
      <c r="AAD242" s="66" t="str">
        <f t="shared" si="1645"/>
        <v/>
      </c>
      <c r="AAE242" s="66" t="str">
        <f t="shared" si="1646"/>
        <v/>
      </c>
      <c r="AAF242" s="66" t="str">
        <f t="shared" si="1647"/>
        <v/>
      </c>
      <c r="AAG242" s="66" t="str">
        <f t="shared" si="1648"/>
        <v/>
      </c>
      <c r="AAH242" s="66" t="str">
        <f t="shared" si="1649"/>
        <v/>
      </c>
      <c r="AAI242" s="66" t="str">
        <f t="shared" si="1650"/>
        <v/>
      </c>
      <c r="AAJ242" s="66" t="str">
        <f t="shared" si="1651"/>
        <v/>
      </c>
      <c r="AAK242" s="66" t="str">
        <f t="shared" si="1652"/>
        <v/>
      </c>
      <c r="AAL242" s="66" t="str">
        <f t="shared" si="1653"/>
        <v/>
      </c>
      <c r="AAM242" s="66" t="str">
        <f t="shared" si="1654"/>
        <v/>
      </c>
      <c r="AAN242" s="66" t="str">
        <f t="shared" si="1655"/>
        <v/>
      </c>
      <c r="AAO242" s="66" t="str">
        <f t="shared" si="1656"/>
        <v/>
      </c>
      <c r="AAP242" s="66" t="str">
        <f t="shared" si="1657"/>
        <v/>
      </c>
      <c r="AAQ242" s="66" t="str">
        <f t="shared" si="1658"/>
        <v/>
      </c>
      <c r="AAR242" s="66" t="str">
        <f t="shared" si="1659"/>
        <v/>
      </c>
      <c r="AAS242" s="66" t="str">
        <f t="shared" si="1660"/>
        <v/>
      </c>
      <c r="AAT242" s="66" t="str">
        <f t="shared" si="1661"/>
        <v/>
      </c>
      <c r="AAU242" s="66" t="str">
        <f t="shared" si="1662"/>
        <v/>
      </c>
      <c r="AAV242" s="66" t="str">
        <f t="shared" si="1663"/>
        <v/>
      </c>
      <c r="AAW242" s="66" t="str">
        <f t="shared" si="1664"/>
        <v/>
      </c>
      <c r="AAX242" s="66" t="str">
        <f t="shared" si="1665"/>
        <v/>
      </c>
      <c r="AAY242" s="66" t="str">
        <f t="shared" si="1666"/>
        <v/>
      </c>
      <c r="AAZ242" s="66" t="str">
        <f t="shared" si="1667"/>
        <v/>
      </c>
      <c r="ABA242" s="66" t="str">
        <f t="shared" si="1668"/>
        <v/>
      </c>
      <c r="ABB242" s="66" t="str">
        <f t="shared" si="1669"/>
        <v/>
      </c>
      <c r="ABC242" s="66" t="str">
        <f t="shared" si="1670"/>
        <v/>
      </c>
      <c r="ABD242" s="66" t="str">
        <f t="shared" si="1671"/>
        <v/>
      </c>
      <c r="ABE242" s="66" t="str">
        <f t="shared" si="1672"/>
        <v/>
      </c>
      <c r="ABF242" s="66" t="str">
        <f t="shared" si="1673"/>
        <v/>
      </c>
      <c r="ABG242" s="66" t="str">
        <f t="shared" si="1674"/>
        <v/>
      </c>
      <c r="ABH242" s="66" t="str">
        <f t="shared" si="1675"/>
        <v/>
      </c>
      <c r="ABI242" s="66" t="str">
        <f t="shared" si="1676"/>
        <v/>
      </c>
      <c r="ABJ242" s="66" t="str">
        <f t="shared" si="1677"/>
        <v/>
      </c>
      <c r="ABK242" s="66" t="str">
        <f t="shared" si="1678"/>
        <v/>
      </c>
      <c r="ABL242" s="66" t="str">
        <f t="shared" si="1679"/>
        <v/>
      </c>
      <c r="ABM242" s="66" t="str">
        <f t="shared" si="1680"/>
        <v/>
      </c>
      <c r="ABN242" s="66" t="str">
        <f t="shared" si="1681"/>
        <v/>
      </c>
      <c r="ABO242" s="66" t="str">
        <f t="shared" si="1682"/>
        <v/>
      </c>
      <c r="ABP242" s="66" t="str">
        <f t="shared" si="1683"/>
        <v/>
      </c>
      <c r="ABQ242" s="66" t="str">
        <f t="shared" si="1684"/>
        <v/>
      </c>
      <c r="ABR242" s="66" t="str">
        <f t="shared" si="1685"/>
        <v/>
      </c>
      <c r="ABS242" s="66" t="str">
        <f t="shared" si="1686"/>
        <v/>
      </c>
      <c r="ABT242" s="66" t="str">
        <f t="shared" si="1687"/>
        <v/>
      </c>
      <c r="ABU242" s="66" t="str">
        <f t="shared" si="1688"/>
        <v/>
      </c>
      <c r="ABV242" s="66" t="str">
        <f t="shared" si="1689"/>
        <v/>
      </c>
      <c r="ABW242" s="66" t="str">
        <f t="shared" si="1690"/>
        <v/>
      </c>
      <c r="ABX242" s="66" t="str">
        <f t="shared" si="1691"/>
        <v/>
      </c>
      <c r="ABY242" s="66" t="str">
        <f t="shared" si="1692"/>
        <v/>
      </c>
      <c r="ABZ242" s="66" t="str">
        <f t="shared" si="1693"/>
        <v/>
      </c>
      <c r="ACA242" s="66" t="str">
        <f t="shared" si="1694"/>
        <v/>
      </c>
      <c r="ACB242" s="66" t="str">
        <f t="shared" si="1695"/>
        <v/>
      </c>
      <c r="ACC242" s="66" t="str">
        <f t="shared" si="1696"/>
        <v/>
      </c>
      <c r="ACD242" s="66" t="str">
        <f t="shared" si="1697"/>
        <v/>
      </c>
      <c r="ACE242" s="66" t="str">
        <f t="shared" si="1698"/>
        <v/>
      </c>
      <c r="ACF242" s="66" t="str">
        <f t="shared" si="1699"/>
        <v/>
      </c>
      <c r="ACG242" s="66" t="str">
        <f t="shared" si="1700"/>
        <v/>
      </c>
      <c r="ACH242" s="66" t="str">
        <f t="shared" si="1701"/>
        <v/>
      </c>
      <c r="ACI242" s="66" t="str">
        <f t="shared" si="1702"/>
        <v/>
      </c>
      <c r="ACJ242" s="66" t="str">
        <f t="shared" si="1703"/>
        <v/>
      </c>
      <c r="ACK242" s="66" t="str">
        <f t="shared" si="1704"/>
        <v/>
      </c>
      <c r="ACL242" s="66" t="str">
        <f t="shared" si="1705"/>
        <v/>
      </c>
      <c r="ACM242" s="66" t="str">
        <f t="shared" ref="ACM242:ACN242" si="1756">IF(AND(ACS$3="Unit", ACL242=""), "", IF(AND(ACS$3="Unit", ACL242="-"),"", IF(ACS$3="Unit", "kg/GJ delivered", IF(AND(NY242&lt;&gt;"", NY242&lt;&gt;"-", NX242="-"),"", IF($H242="","", IF(NX242="nd", "",IF(NX242="&lt;n.a.&gt;", "", IF(NY242="#/MJ", "", IF(NY242="kg/GJ delivered",NX242,IF(NY242="g/MJ delivered",NX242,IF(NY242="kg/MJ delivered",NX242*1000,IF(NY242="mg/MJ delivered",NX242/1000,IF(NY242="g/kg",((NX242)*(1/$I242)*(1/$H242)),IF(NY242="mg/kg",((NX242/1000)*(1/$I242)*(1/$H242)),IF(NY242="mg/MJ delivered",NX242/1000,IF(NY242="-","","Error"))))))))))))))))</f>
        <v/>
      </c>
      <c r="ACN242" s="66" t="str">
        <f t="shared" si="1756"/>
        <v/>
      </c>
      <c r="ACO242" s="66" t="str">
        <f t="shared" si="1707"/>
        <v/>
      </c>
      <c r="ACP242" s="66" t="str">
        <f t="shared" si="1708"/>
        <v/>
      </c>
      <c r="ACQ242" s="66" t="str">
        <f t="shared" si="1709"/>
        <v/>
      </c>
      <c r="ACR242" s="66" t="str">
        <f t="shared" si="1710"/>
        <v/>
      </c>
      <c r="ACS242" s="66" t="str">
        <f t="shared" si="1711"/>
        <v/>
      </c>
      <c r="ACT242" s="66" t="str">
        <f t="shared" si="1712"/>
        <v/>
      </c>
    </row>
    <row r="243" spans="2:774" ht="15.75" customHeight="1" x14ac:dyDescent="0.25">
      <c r="B243" s="66">
        <v>391</v>
      </c>
      <c r="C243" s="66" t="s">
        <v>1252</v>
      </c>
      <c r="D243" s="66" t="s">
        <v>1201</v>
      </c>
      <c r="E243" s="156" t="s">
        <v>1798</v>
      </c>
      <c r="F243" s="66" t="s">
        <v>1591</v>
      </c>
      <c r="G243" s="66" t="s">
        <v>1567</v>
      </c>
      <c r="H243" s="126">
        <v>0.45889999999999997</v>
      </c>
      <c r="I243" s="130">
        <f>'Heating Values'!$D$22</f>
        <v>43.756</v>
      </c>
      <c r="J243" s="66" t="str">
        <f t="shared" si="1320"/>
        <v>Coal Gas, Modern, CN</v>
      </c>
      <c r="K243" s="161"/>
      <c r="L243" s="161"/>
      <c r="M243" s="161"/>
      <c r="N243" s="161"/>
      <c r="O243" s="66" t="s">
        <v>1188</v>
      </c>
      <c r="P243" s="66" t="str">
        <f t="shared" si="1327"/>
        <v>CN</v>
      </c>
      <c r="Q243" s="66" t="s">
        <v>87</v>
      </c>
      <c r="R243" s="163">
        <v>0.03</v>
      </c>
      <c r="S243" s="158" t="s">
        <v>523</v>
      </c>
      <c r="T243" s="158" t="s">
        <v>128</v>
      </c>
      <c r="U243" s="158" t="s">
        <v>128</v>
      </c>
      <c r="V243" s="158" t="s">
        <v>128</v>
      </c>
      <c r="W243" s="158" t="s">
        <v>128</v>
      </c>
      <c r="X243" s="158" t="s">
        <v>128</v>
      </c>
      <c r="Y243" s="158" t="s">
        <v>128</v>
      </c>
      <c r="Z243" s="158" t="s">
        <v>128</v>
      </c>
      <c r="AA243" s="158" t="s">
        <v>128</v>
      </c>
      <c r="AB243" s="158" t="s">
        <v>128</v>
      </c>
      <c r="AC243" s="158" t="s">
        <v>128</v>
      </c>
      <c r="AD243" s="158" t="s">
        <v>128</v>
      </c>
      <c r="AE243" s="158" t="s">
        <v>128</v>
      </c>
      <c r="AF243" s="158" t="s">
        <v>128</v>
      </c>
      <c r="AG243" s="158" t="s">
        <v>128</v>
      </c>
      <c r="AH243" s="158" t="s">
        <v>128</v>
      </c>
      <c r="AI243" s="158" t="s">
        <v>128</v>
      </c>
      <c r="AJ243" s="158" t="s">
        <v>128</v>
      </c>
      <c r="AK243" s="158" t="s">
        <v>128</v>
      </c>
      <c r="AL243" s="158" t="s">
        <v>128</v>
      </c>
      <c r="AM243" s="158" t="s">
        <v>128</v>
      </c>
      <c r="AN243" s="158" t="s">
        <v>128</v>
      </c>
      <c r="AO243" s="158" t="s">
        <v>128</v>
      </c>
      <c r="AP243" s="158" t="s">
        <v>128</v>
      </c>
      <c r="AQ243" s="158" t="s">
        <v>128</v>
      </c>
      <c r="AR243" s="158" t="s">
        <v>128</v>
      </c>
      <c r="AS243" s="158" t="s">
        <v>128</v>
      </c>
      <c r="AT243" s="158" t="s">
        <v>128</v>
      </c>
      <c r="AU243" s="158" t="s">
        <v>128</v>
      </c>
      <c r="AV243" s="158" t="s">
        <v>128</v>
      </c>
      <c r="AW243" s="158" t="s">
        <v>128</v>
      </c>
      <c r="AX243" s="158" t="s">
        <v>128</v>
      </c>
      <c r="AY243" s="158" t="s">
        <v>128</v>
      </c>
      <c r="AZ243" s="158" t="s">
        <v>128</v>
      </c>
      <c r="BA243" s="158" t="s">
        <v>128</v>
      </c>
      <c r="BB243" s="158" t="s">
        <v>128</v>
      </c>
      <c r="BC243" s="158" t="s">
        <v>128</v>
      </c>
      <c r="BD243" s="158" t="s">
        <v>128</v>
      </c>
      <c r="BE243" s="158" t="s">
        <v>128</v>
      </c>
      <c r="BF243" s="158" t="s">
        <v>128</v>
      </c>
      <c r="BG243" s="158" t="s">
        <v>128</v>
      </c>
      <c r="BH243" s="158" t="s">
        <v>128</v>
      </c>
      <c r="BI243" s="158" t="s">
        <v>128</v>
      </c>
      <c r="BJ243" s="158" t="s">
        <v>128</v>
      </c>
      <c r="BK243" s="158" t="s">
        <v>128</v>
      </c>
      <c r="BL243" s="158" t="s">
        <v>128</v>
      </c>
      <c r="BM243" s="158" t="s">
        <v>128</v>
      </c>
      <c r="BN243" s="158" t="s">
        <v>128</v>
      </c>
      <c r="BO243" s="158" t="s">
        <v>128</v>
      </c>
      <c r="BP243" s="158" t="s">
        <v>128</v>
      </c>
      <c r="BQ243" s="158" t="s">
        <v>128</v>
      </c>
      <c r="BR243" s="158" t="s">
        <v>128</v>
      </c>
      <c r="BS243" s="158" t="s">
        <v>128</v>
      </c>
      <c r="BT243" s="158" t="s">
        <v>128</v>
      </c>
      <c r="BU243" s="158" t="s">
        <v>128</v>
      </c>
      <c r="BV243" s="158" t="s">
        <v>128</v>
      </c>
      <c r="BW243" s="158" t="s">
        <v>128</v>
      </c>
      <c r="BX243" s="158" t="s">
        <v>128</v>
      </c>
      <c r="BY243" s="158" t="s">
        <v>128</v>
      </c>
      <c r="BZ243" s="158" t="s">
        <v>128</v>
      </c>
      <c r="CA243" s="158" t="s">
        <v>128</v>
      </c>
      <c r="CB243" s="158" t="s">
        <v>128</v>
      </c>
      <c r="CC243" s="158" t="s">
        <v>128</v>
      </c>
      <c r="CD243" s="158" t="s">
        <v>128</v>
      </c>
      <c r="CE243" s="158" t="s">
        <v>128</v>
      </c>
      <c r="CF243" s="158" t="s">
        <v>128</v>
      </c>
      <c r="CG243" s="158" t="s">
        <v>128</v>
      </c>
      <c r="CH243" s="158" t="s">
        <v>128</v>
      </c>
      <c r="CI243" s="158" t="s">
        <v>128</v>
      </c>
      <c r="CJ243" s="158" t="s">
        <v>128</v>
      </c>
      <c r="CK243" s="158" t="s">
        <v>128</v>
      </c>
      <c r="CL243" s="158" t="s">
        <v>128</v>
      </c>
      <c r="CM243" s="158" t="s">
        <v>128</v>
      </c>
      <c r="CN243" s="158" t="s">
        <v>128</v>
      </c>
      <c r="CO243" s="158" t="s">
        <v>128</v>
      </c>
      <c r="CP243" s="158" t="s">
        <v>128</v>
      </c>
      <c r="CQ243" s="158" t="s">
        <v>128</v>
      </c>
      <c r="CR243" s="158" t="s">
        <v>128</v>
      </c>
      <c r="CS243" s="158" t="s">
        <v>128</v>
      </c>
      <c r="CT243" s="158" t="s">
        <v>128</v>
      </c>
      <c r="CU243" s="158" t="s">
        <v>128</v>
      </c>
      <c r="CV243" s="158" t="s">
        <v>128</v>
      </c>
      <c r="CW243" s="158" t="s">
        <v>128</v>
      </c>
      <c r="CX243" s="158" t="s">
        <v>128</v>
      </c>
      <c r="CY243" s="158" t="s">
        <v>128</v>
      </c>
      <c r="CZ243" s="158" t="s">
        <v>128</v>
      </c>
      <c r="DA243" s="158" t="s">
        <v>128</v>
      </c>
      <c r="DB243" s="158" t="s">
        <v>128</v>
      </c>
      <c r="DC243" s="158" t="s">
        <v>128</v>
      </c>
      <c r="DD243" s="158" t="s">
        <v>128</v>
      </c>
      <c r="DE243" s="158" t="s">
        <v>128</v>
      </c>
      <c r="DF243" s="158" t="s">
        <v>128</v>
      </c>
      <c r="DG243" s="158" t="s">
        <v>128</v>
      </c>
      <c r="DH243" s="158" t="s">
        <v>128</v>
      </c>
      <c r="DI243" s="158" t="s">
        <v>128</v>
      </c>
      <c r="DJ243" s="158" t="s">
        <v>128</v>
      </c>
      <c r="DK243" s="158" t="s">
        <v>128</v>
      </c>
      <c r="DL243" s="158" t="s">
        <v>128</v>
      </c>
      <c r="DM243" s="158" t="s">
        <v>128</v>
      </c>
      <c r="DN243" s="158" t="s">
        <v>128</v>
      </c>
      <c r="DO243" s="158" t="s">
        <v>128</v>
      </c>
      <c r="DP243" s="158" t="s">
        <v>128</v>
      </c>
      <c r="DQ243" s="158" t="s">
        <v>128</v>
      </c>
      <c r="DR243" s="158" t="s">
        <v>128</v>
      </c>
      <c r="DS243" s="158" t="s">
        <v>128</v>
      </c>
      <c r="DT243" s="158" t="s">
        <v>128</v>
      </c>
      <c r="DU243" s="158" t="s">
        <v>128</v>
      </c>
      <c r="DV243" s="158" t="s">
        <v>128</v>
      </c>
      <c r="DW243" s="158" t="s">
        <v>128</v>
      </c>
      <c r="DX243" s="158" t="s">
        <v>128</v>
      </c>
      <c r="DY243" s="158" t="s">
        <v>128</v>
      </c>
      <c r="DZ243" s="158" t="s">
        <v>128</v>
      </c>
      <c r="EA243" s="158" t="s">
        <v>128</v>
      </c>
      <c r="EB243" s="158" t="s">
        <v>128</v>
      </c>
      <c r="EC243" s="158" t="s">
        <v>128</v>
      </c>
      <c r="ED243" s="158" t="s">
        <v>128</v>
      </c>
      <c r="EE243" s="158" t="s">
        <v>128</v>
      </c>
      <c r="EF243" s="158" t="s">
        <v>128</v>
      </c>
      <c r="EG243" s="158" t="s">
        <v>128</v>
      </c>
      <c r="EH243" s="158" t="s">
        <v>128</v>
      </c>
      <c r="EI243" s="158" t="s">
        <v>128</v>
      </c>
      <c r="EJ243" s="158" t="s">
        <v>128</v>
      </c>
      <c r="EK243" s="158" t="s">
        <v>128</v>
      </c>
      <c r="EL243" s="158" t="s">
        <v>128</v>
      </c>
      <c r="EM243" s="158" t="s">
        <v>128</v>
      </c>
      <c r="EN243" s="158" t="s">
        <v>128</v>
      </c>
      <c r="EO243" s="158" t="s">
        <v>128</v>
      </c>
      <c r="EP243" s="158" t="s">
        <v>128</v>
      </c>
      <c r="EQ243" s="158" t="s">
        <v>128</v>
      </c>
      <c r="ER243" s="158" t="s">
        <v>128</v>
      </c>
      <c r="ES243" s="158" t="s">
        <v>128</v>
      </c>
      <c r="ET243" s="158" t="s">
        <v>128</v>
      </c>
      <c r="EU243" s="158" t="s">
        <v>128</v>
      </c>
      <c r="EV243" s="158" t="s">
        <v>128</v>
      </c>
      <c r="EW243" s="158" t="s">
        <v>128</v>
      </c>
      <c r="EX243" s="158" t="s">
        <v>128</v>
      </c>
      <c r="EY243" s="158" t="s">
        <v>128</v>
      </c>
      <c r="EZ243" s="158" t="s">
        <v>128</v>
      </c>
      <c r="FA243" s="158" t="s">
        <v>128</v>
      </c>
      <c r="FB243" s="158" t="s">
        <v>128</v>
      </c>
      <c r="FC243" s="158" t="s">
        <v>128</v>
      </c>
      <c r="FD243" s="158" t="s">
        <v>128</v>
      </c>
      <c r="FE243" s="158" t="s">
        <v>128</v>
      </c>
      <c r="FF243" s="158" t="s">
        <v>128</v>
      </c>
      <c r="FG243" s="158" t="s">
        <v>128</v>
      </c>
      <c r="FH243" s="158" t="s">
        <v>128</v>
      </c>
      <c r="FI243" s="158" t="s">
        <v>128</v>
      </c>
      <c r="FJ243" s="158" t="s">
        <v>128</v>
      </c>
      <c r="FK243" s="158" t="s">
        <v>128</v>
      </c>
      <c r="FL243" s="158" t="s">
        <v>128</v>
      </c>
      <c r="FM243" s="158" t="s">
        <v>128</v>
      </c>
      <c r="FN243" s="158" t="s">
        <v>128</v>
      </c>
      <c r="FO243" s="158" t="s">
        <v>128</v>
      </c>
      <c r="FP243" s="158" t="s">
        <v>128</v>
      </c>
      <c r="FQ243" s="158" t="s">
        <v>128</v>
      </c>
      <c r="FR243" s="158" t="s">
        <v>128</v>
      </c>
      <c r="FS243" s="158" t="s">
        <v>128</v>
      </c>
      <c r="FT243" s="158" t="s">
        <v>128</v>
      </c>
      <c r="FU243" s="158" t="s">
        <v>128</v>
      </c>
      <c r="FV243" s="158" t="s">
        <v>128</v>
      </c>
      <c r="FW243" s="158" t="s">
        <v>128</v>
      </c>
      <c r="FX243" s="158" t="s">
        <v>128</v>
      </c>
      <c r="FY243" s="158" t="s">
        <v>128</v>
      </c>
      <c r="FZ243" s="158" t="s">
        <v>128</v>
      </c>
      <c r="GA243" s="158" t="s">
        <v>128</v>
      </c>
      <c r="GB243" s="158" t="s">
        <v>128</v>
      </c>
      <c r="GC243" s="158" t="s">
        <v>128</v>
      </c>
      <c r="GD243" s="158" t="s">
        <v>128</v>
      </c>
      <c r="GE243" s="158" t="s">
        <v>128</v>
      </c>
      <c r="GF243" s="158" t="s">
        <v>128</v>
      </c>
      <c r="GG243" s="158" t="s">
        <v>128</v>
      </c>
      <c r="GH243" s="158" t="s">
        <v>128</v>
      </c>
      <c r="GI243" s="158" t="s">
        <v>128</v>
      </c>
      <c r="GJ243" s="158" t="s">
        <v>128</v>
      </c>
      <c r="GK243" s="158" t="s">
        <v>128</v>
      </c>
      <c r="GL243" s="158" t="s">
        <v>128</v>
      </c>
      <c r="GM243" s="158" t="s">
        <v>128</v>
      </c>
      <c r="GN243" s="158" t="s">
        <v>128</v>
      </c>
      <c r="GO243" s="158" t="s">
        <v>128</v>
      </c>
      <c r="GP243" s="158" t="s">
        <v>128</v>
      </c>
      <c r="GQ243" s="158" t="s">
        <v>128</v>
      </c>
      <c r="GR243" s="158" t="s">
        <v>128</v>
      </c>
      <c r="GS243" s="158" t="s">
        <v>128</v>
      </c>
      <c r="GT243" s="158" t="s">
        <v>128</v>
      </c>
      <c r="GU243" s="158" t="s">
        <v>128</v>
      </c>
      <c r="GV243" s="158" t="s">
        <v>128</v>
      </c>
      <c r="GW243" s="158" t="s">
        <v>128</v>
      </c>
      <c r="GX243" s="158" t="s">
        <v>128</v>
      </c>
      <c r="GY243" s="158" t="s">
        <v>128</v>
      </c>
      <c r="GZ243" s="158" t="s">
        <v>128</v>
      </c>
      <c r="HA243" s="158" t="s">
        <v>128</v>
      </c>
      <c r="HB243" s="158" t="s">
        <v>128</v>
      </c>
      <c r="HC243" s="158" t="s">
        <v>128</v>
      </c>
      <c r="HD243" s="158" t="s">
        <v>128</v>
      </c>
      <c r="HE243" s="158" t="s">
        <v>128</v>
      </c>
      <c r="HF243" s="158" t="s">
        <v>128</v>
      </c>
      <c r="HG243" s="158" t="s">
        <v>128</v>
      </c>
      <c r="HH243" s="158" t="s">
        <v>128</v>
      </c>
      <c r="HI243" s="158" t="s">
        <v>128</v>
      </c>
      <c r="HJ243" s="158" t="s">
        <v>128</v>
      </c>
      <c r="HK243" s="158" t="s">
        <v>128</v>
      </c>
      <c r="HL243" s="158" t="s">
        <v>128</v>
      </c>
      <c r="HM243" s="158" t="s">
        <v>128</v>
      </c>
      <c r="HN243" s="158" t="s">
        <v>128</v>
      </c>
      <c r="HO243" s="158" t="s">
        <v>128</v>
      </c>
      <c r="HP243" s="158" t="s">
        <v>128</v>
      </c>
      <c r="HQ243" s="158" t="s">
        <v>128</v>
      </c>
      <c r="HR243" s="158" t="s">
        <v>128</v>
      </c>
      <c r="HS243" s="158" t="s">
        <v>128</v>
      </c>
      <c r="HT243" s="158" t="s">
        <v>128</v>
      </c>
      <c r="HU243" s="158" t="s">
        <v>128</v>
      </c>
      <c r="HV243" s="158" t="s">
        <v>128</v>
      </c>
      <c r="HW243" s="158" t="s">
        <v>128</v>
      </c>
      <c r="HX243" s="158" t="s">
        <v>128</v>
      </c>
      <c r="HY243" s="158" t="s">
        <v>128</v>
      </c>
      <c r="HZ243" s="158" t="s">
        <v>128</v>
      </c>
      <c r="IA243" s="158" t="s">
        <v>128</v>
      </c>
      <c r="IB243" s="158" t="s">
        <v>128</v>
      </c>
      <c r="IC243" s="158" t="s">
        <v>128</v>
      </c>
      <c r="ID243" s="158" t="s">
        <v>128</v>
      </c>
      <c r="IE243" s="158" t="s">
        <v>128</v>
      </c>
      <c r="IF243" s="158" t="s">
        <v>128</v>
      </c>
      <c r="IG243" s="158" t="s">
        <v>128</v>
      </c>
      <c r="IH243" s="158" t="s">
        <v>128</v>
      </c>
      <c r="II243" s="158" t="s">
        <v>128</v>
      </c>
      <c r="IJ243" s="158" t="s">
        <v>128</v>
      </c>
      <c r="IK243" s="158" t="s">
        <v>128</v>
      </c>
      <c r="IL243" s="158" t="s">
        <v>128</v>
      </c>
      <c r="IM243" s="158" t="s">
        <v>128</v>
      </c>
      <c r="IN243" s="158" t="s">
        <v>128</v>
      </c>
      <c r="IO243" s="158" t="s">
        <v>128</v>
      </c>
      <c r="IP243" s="158" t="s">
        <v>128</v>
      </c>
      <c r="IQ243" s="158" t="s">
        <v>128</v>
      </c>
      <c r="IR243" s="158" t="s">
        <v>128</v>
      </c>
      <c r="IS243" s="158" t="s">
        <v>128</v>
      </c>
      <c r="IT243" s="158" t="s">
        <v>128</v>
      </c>
      <c r="IU243" s="158" t="s">
        <v>128</v>
      </c>
      <c r="IV243" s="158" t="s">
        <v>128</v>
      </c>
      <c r="IW243" s="158" t="s">
        <v>128</v>
      </c>
      <c r="IX243" s="158" t="s">
        <v>128</v>
      </c>
      <c r="IY243" s="158" t="s">
        <v>128</v>
      </c>
      <c r="IZ243" s="158" t="s">
        <v>128</v>
      </c>
      <c r="JA243" s="158" t="s">
        <v>128</v>
      </c>
      <c r="JB243" s="158" t="s">
        <v>128</v>
      </c>
      <c r="JC243" s="158" t="s">
        <v>128</v>
      </c>
      <c r="JD243" s="158" t="s">
        <v>128</v>
      </c>
      <c r="JE243" s="158" t="s">
        <v>128</v>
      </c>
      <c r="JF243" s="158" t="s">
        <v>128</v>
      </c>
      <c r="JG243" s="158" t="s">
        <v>128</v>
      </c>
      <c r="JH243" s="158" t="s">
        <v>128</v>
      </c>
      <c r="JI243" s="158" t="s">
        <v>128</v>
      </c>
      <c r="JJ243" s="158" t="s">
        <v>128</v>
      </c>
      <c r="JK243" s="158" t="s">
        <v>128</v>
      </c>
      <c r="JL243" s="158" t="s">
        <v>128</v>
      </c>
      <c r="JM243" s="158" t="s">
        <v>128</v>
      </c>
      <c r="JN243" s="158" t="s">
        <v>128</v>
      </c>
      <c r="JO243" s="158" t="s">
        <v>128</v>
      </c>
      <c r="JP243" s="158" t="s">
        <v>128</v>
      </c>
      <c r="JQ243" s="158" t="s">
        <v>128</v>
      </c>
      <c r="JR243" s="158" t="s">
        <v>128</v>
      </c>
      <c r="JS243" s="158" t="s">
        <v>128</v>
      </c>
      <c r="JT243" s="158" t="s">
        <v>128</v>
      </c>
      <c r="JU243" s="158" t="s">
        <v>128</v>
      </c>
      <c r="JV243" s="158" t="s">
        <v>128</v>
      </c>
      <c r="JW243" s="158" t="s">
        <v>128</v>
      </c>
      <c r="JX243" s="158" t="s">
        <v>128</v>
      </c>
      <c r="JY243" s="158" t="s">
        <v>128</v>
      </c>
      <c r="JZ243" s="158" t="s">
        <v>128</v>
      </c>
      <c r="KA243" s="158" t="s">
        <v>128</v>
      </c>
      <c r="KB243" s="158" t="s">
        <v>128</v>
      </c>
      <c r="KC243" s="158" t="s">
        <v>128</v>
      </c>
      <c r="KD243" s="158" t="s">
        <v>128</v>
      </c>
      <c r="KE243" s="158" t="s">
        <v>128</v>
      </c>
      <c r="KF243" s="158" t="s">
        <v>128</v>
      </c>
      <c r="KG243" s="158" t="s">
        <v>128</v>
      </c>
      <c r="KH243" s="158" t="s">
        <v>128</v>
      </c>
      <c r="KI243" s="158" t="s">
        <v>128</v>
      </c>
      <c r="KJ243" s="158" t="s">
        <v>128</v>
      </c>
      <c r="KK243" s="158" t="s">
        <v>128</v>
      </c>
      <c r="KL243" s="158" t="s">
        <v>128</v>
      </c>
      <c r="KM243" s="158" t="s">
        <v>128</v>
      </c>
      <c r="KN243" s="158" t="s">
        <v>128</v>
      </c>
      <c r="KO243" s="158" t="s">
        <v>128</v>
      </c>
      <c r="KP243" s="158" t="s">
        <v>128</v>
      </c>
      <c r="KQ243" s="158" t="s">
        <v>128</v>
      </c>
      <c r="KR243" s="158" t="s">
        <v>128</v>
      </c>
      <c r="KS243" s="158" t="s">
        <v>128</v>
      </c>
      <c r="KT243" s="158" t="s">
        <v>128</v>
      </c>
      <c r="KU243" s="158" t="s">
        <v>128</v>
      </c>
      <c r="KV243" s="158" t="s">
        <v>128</v>
      </c>
      <c r="KW243" s="158" t="s">
        <v>128</v>
      </c>
      <c r="KX243" s="158" t="s">
        <v>128</v>
      </c>
      <c r="KY243" s="158" t="s">
        <v>128</v>
      </c>
      <c r="KZ243" s="158" t="s">
        <v>128</v>
      </c>
      <c r="LA243" s="158" t="s">
        <v>128</v>
      </c>
      <c r="LB243" s="158" t="s">
        <v>128</v>
      </c>
      <c r="LC243" s="158" t="s">
        <v>128</v>
      </c>
      <c r="LD243" s="158" t="s">
        <v>128</v>
      </c>
      <c r="LE243" s="158" t="s">
        <v>128</v>
      </c>
      <c r="LF243" s="158" t="s">
        <v>128</v>
      </c>
      <c r="LG243" s="158" t="s">
        <v>128</v>
      </c>
      <c r="LH243" s="158" t="s">
        <v>128</v>
      </c>
      <c r="LI243" s="158" t="s">
        <v>128</v>
      </c>
      <c r="LJ243" s="158" t="s">
        <v>128</v>
      </c>
      <c r="LK243" s="158" t="s">
        <v>128</v>
      </c>
      <c r="LL243" s="158" t="s">
        <v>128</v>
      </c>
      <c r="LM243" s="158" t="s">
        <v>128</v>
      </c>
      <c r="LN243" s="158" t="s">
        <v>128</v>
      </c>
      <c r="LO243" s="158" t="s">
        <v>128</v>
      </c>
      <c r="LP243" s="158" t="s">
        <v>128</v>
      </c>
      <c r="LQ243" s="158" t="s">
        <v>128</v>
      </c>
      <c r="LR243" s="158" t="s">
        <v>128</v>
      </c>
      <c r="LS243" s="158" t="s">
        <v>128</v>
      </c>
      <c r="LT243" s="158" t="s">
        <v>128</v>
      </c>
      <c r="LU243" s="158" t="s">
        <v>128</v>
      </c>
      <c r="LV243" s="158" t="s">
        <v>128</v>
      </c>
      <c r="LW243" s="158" t="s">
        <v>128</v>
      </c>
      <c r="LX243" s="158" t="s">
        <v>128</v>
      </c>
      <c r="LY243" s="158" t="s">
        <v>128</v>
      </c>
      <c r="LZ243" s="158" t="s">
        <v>128</v>
      </c>
      <c r="MA243" s="158" t="s">
        <v>128</v>
      </c>
      <c r="MB243" s="158" t="s">
        <v>128</v>
      </c>
      <c r="MC243" s="158" t="s">
        <v>128</v>
      </c>
      <c r="MD243" s="158" t="s">
        <v>128</v>
      </c>
      <c r="ME243" s="158" t="s">
        <v>128</v>
      </c>
      <c r="MF243" s="158" t="s">
        <v>128</v>
      </c>
      <c r="MG243" s="158" t="s">
        <v>128</v>
      </c>
      <c r="MH243" s="158" t="s">
        <v>128</v>
      </c>
      <c r="MI243" s="158" t="s">
        <v>128</v>
      </c>
      <c r="MJ243" s="158" t="s">
        <v>128</v>
      </c>
      <c r="MK243" s="158" t="s">
        <v>128</v>
      </c>
      <c r="ML243" s="158" t="s">
        <v>128</v>
      </c>
      <c r="MM243" s="158" t="s">
        <v>128</v>
      </c>
      <c r="MN243" s="158" t="s">
        <v>128</v>
      </c>
      <c r="MO243" s="158" t="s">
        <v>128</v>
      </c>
      <c r="MP243" s="158" t="s">
        <v>128</v>
      </c>
      <c r="MQ243" s="158" t="s">
        <v>128</v>
      </c>
      <c r="MR243" s="158" t="s">
        <v>128</v>
      </c>
      <c r="MS243" s="158" t="s">
        <v>128</v>
      </c>
      <c r="MT243" s="158" t="s">
        <v>128</v>
      </c>
      <c r="MU243" s="158" t="s">
        <v>128</v>
      </c>
      <c r="MV243" s="158" t="s">
        <v>128</v>
      </c>
      <c r="MW243" s="158" t="s">
        <v>128</v>
      </c>
      <c r="MX243" s="158" t="s">
        <v>128</v>
      </c>
      <c r="MY243" s="158" t="s">
        <v>128</v>
      </c>
      <c r="MZ243" s="158" t="s">
        <v>128</v>
      </c>
      <c r="NA243" s="158" t="s">
        <v>128</v>
      </c>
      <c r="NB243" s="158" t="s">
        <v>128</v>
      </c>
      <c r="NC243" s="158" t="s">
        <v>128</v>
      </c>
      <c r="ND243" s="158" t="s">
        <v>128</v>
      </c>
      <c r="NE243" s="158" t="s">
        <v>128</v>
      </c>
      <c r="NF243" s="158" t="s">
        <v>128</v>
      </c>
      <c r="NG243" s="158" t="s">
        <v>128</v>
      </c>
      <c r="NH243" s="158" t="s">
        <v>128</v>
      </c>
      <c r="NI243" s="158" t="s">
        <v>128</v>
      </c>
      <c r="NJ243" s="158" t="s">
        <v>128</v>
      </c>
      <c r="NK243" s="158" t="s">
        <v>128</v>
      </c>
      <c r="NL243" s="158" t="s">
        <v>128</v>
      </c>
      <c r="NM243" s="158" t="s">
        <v>128</v>
      </c>
      <c r="NN243" s="158" t="s">
        <v>128</v>
      </c>
      <c r="NO243" s="158" t="s">
        <v>128</v>
      </c>
      <c r="NP243" s="158" t="s">
        <v>128</v>
      </c>
      <c r="NQ243" s="158" t="s">
        <v>128</v>
      </c>
      <c r="NR243" s="158" t="s">
        <v>128</v>
      </c>
      <c r="NS243" s="158" t="s">
        <v>128</v>
      </c>
      <c r="NT243" s="158" t="s">
        <v>128</v>
      </c>
      <c r="NU243" s="158" t="s">
        <v>128</v>
      </c>
      <c r="NV243" s="158" t="s">
        <v>128</v>
      </c>
      <c r="NW243" s="158" t="s">
        <v>128</v>
      </c>
      <c r="NX243" s="158" t="s">
        <v>128</v>
      </c>
      <c r="NY243" s="158" t="s">
        <v>128</v>
      </c>
      <c r="NZ243" s="158" t="s">
        <v>128</v>
      </c>
      <c r="OA243" s="158" t="s">
        <v>128</v>
      </c>
      <c r="OB243" s="158" t="s">
        <v>128</v>
      </c>
      <c r="OC243" s="158" t="s">
        <v>128</v>
      </c>
      <c r="OD243" s="158" t="s">
        <v>128</v>
      </c>
      <c r="OE243" s="170" t="s">
        <v>128</v>
      </c>
      <c r="OF243" s="181"/>
      <c r="OG243" s="178">
        <f t="shared" si="1336"/>
        <v>1.4940515532648007E-3</v>
      </c>
      <c r="OH243" s="66" t="str">
        <f t="shared" si="1337"/>
        <v>kg/GJ delivered</v>
      </c>
      <c r="OI243" s="66" t="str">
        <f t="shared" si="1338"/>
        <v/>
      </c>
      <c r="OJ243" s="66" t="str">
        <f t="shared" si="1339"/>
        <v/>
      </c>
      <c r="OK243" s="66" t="str">
        <f t="shared" si="1340"/>
        <v/>
      </c>
      <c r="OL243" s="66" t="str">
        <f t="shared" si="1341"/>
        <v/>
      </c>
      <c r="OM243" s="66" t="str">
        <f t="shared" si="1342"/>
        <v/>
      </c>
      <c r="ON243" s="66" t="str">
        <f t="shared" si="1343"/>
        <v/>
      </c>
      <c r="OO243" s="66" t="str">
        <f t="shared" si="1344"/>
        <v/>
      </c>
      <c r="OP243" s="66" t="str">
        <f t="shared" si="1345"/>
        <v/>
      </c>
      <c r="OQ243" s="66" t="str">
        <f t="shared" si="1346"/>
        <v/>
      </c>
      <c r="OR243" s="66" t="str">
        <f t="shared" si="1347"/>
        <v/>
      </c>
      <c r="OS243" s="66" t="str">
        <f t="shared" si="1348"/>
        <v/>
      </c>
      <c r="OT243" s="66" t="str">
        <f t="shared" si="1349"/>
        <v/>
      </c>
      <c r="OU243" s="66" t="str">
        <f t="shared" si="1350"/>
        <v/>
      </c>
      <c r="OV243" s="66" t="str">
        <f t="shared" si="1351"/>
        <v/>
      </c>
      <c r="OW243" s="66" t="str">
        <f t="shared" si="1352"/>
        <v/>
      </c>
      <c r="OX243" s="66" t="str">
        <f t="shared" si="1353"/>
        <v/>
      </c>
      <c r="OY243" s="66" t="str">
        <f t="shared" si="1354"/>
        <v/>
      </c>
      <c r="OZ243" s="66" t="str">
        <f t="shared" si="1355"/>
        <v/>
      </c>
      <c r="PA243" s="66" t="str">
        <f t="shared" si="1356"/>
        <v/>
      </c>
      <c r="PB243" s="66" t="str">
        <f t="shared" si="1357"/>
        <v/>
      </c>
      <c r="PC243" s="66" t="str">
        <f t="shared" si="1358"/>
        <v/>
      </c>
      <c r="PD243" s="66" t="str">
        <f t="shared" si="1359"/>
        <v/>
      </c>
      <c r="PE243" s="66" t="str">
        <f t="shared" si="1360"/>
        <v/>
      </c>
      <c r="PF243" s="66" t="str">
        <f t="shared" si="1361"/>
        <v/>
      </c>
      <c r="PG243" s="66" t="str">
        <f t="shared" si="1362"/>
        <v/>
      </c>
      <c r="PH243" s="66" t="str">
        <f t="shared" si="1363"/>
        <v/>
      </c>
      <c r="PI243" s="66" t="str">
        <f t="shared" si="1364"/>
        <v/>
      </c>
      <c r="PJ243" s="66" t="str">
        <f t="shared" si="1365"/>
        <v/>
      </c>
      <c r="PK243" s="66" t="str">
        <f t="shared" si="1366"/>
        <v/>
      </c>
      <c r="PL243" s="66" t="str">
        <f t="shared" si="1367"/>
        <v/>
      </c>
      <c r="PM243" s="66" t="str">
        <f t="shared" si="1368"/>
        <v/>
      </c>
      <c r="PN243" s="66" t="str">
        <f t="shared" si="1369"/>
        <v/>
      </c>
      <c r="PO243" s="66" t="str">
        <f t="shared" si="1370"/>
        <v/>
      </c>
      <c r="PP243" s="66" t="str">
        <f t="shared" si="1371"/>
        <v/>
      </c>
      <c r="PQ243" s="66" t="str">
        <f t="shared" si="1372"/>
        <v/>
      </c>
      <c r="PR243" s="66" t="str">
        <f t="shared" si="1373"/>
        <v/>
      </c>
      <c r="PS243" s="66" t="str">
        <f t="shared" si="1374"/>
        <v/>
      </c>
      <c r="PT243" s="66" t="str">
        <f t="shared" si="1375"/>
        <v/>
      </c>
      <c r="PU243" s="66" t="str">
        <f t="shared" si="1376"/>
        <v/>
      </c>
      <c r="PV243" s="66" t="str">
        <f t="shared" si="1377"/>
        <v/>
      </c>
      <c r="PW243" s="66" t="str">
        <f t="shared" si="1378"/>
        <v/>
      </c>
      <c r="PX243" s="66" t="str">
        <f t="shared" si="1379"/>
        <v/>
      </c>
      <c r="PY243" s="66" t="str">
        <f t="shared" si="1380"/>
        <v/>
      </c>
      <c r="PZ243" s="66" t="str">
        <f t="shared" si="1381"/>
        <v/>
      </c>
      <c r="QA243" s="66" t="str">
        <f t="shared" si="1382"/>
        <v/>
      </c>
      <c r="QB243" s="66" t="str">
        <f t="shared" si="1383"/>
        <v/>
      </c>
      <c r="QC243" s="66" t="str">
        <f t="shared" si="1384"/>
        <v/>
      </c>
      <c r="QD243" s="66" t="str">
        <f t="shared" si="1385"/>
        <v/>
      </c>
      <c r="QE243" s="66" t="str">
        <f t="shared" si="1386"/>
        <v/>
      </c>
      <c r="QF243" s="66" t="str">
        <f t="shared" si="1387"/>
        <v/>
      </c>
      <c r="QG243" s="66" t="str">
        <f t="shared" si="1388"/>
        <v/>
      </c>
      <c r="QH243" s="66" t="str">
        <f t="shared" si="1389"/>
        <v/>
      </c>
      <c r="QI243" s="66" t="str">
        <f t="shared" si="1390"/>
        <v/>
      </c>
      <c r="QJ243" s="66" t="str">
        <f t="shared" si="1391"/>
        <v/>
      </c>
      <c r="QK243" s="66" t="str">
        <f t="shared" si="1392"/>
        <v/>
      </c>
      <c r="QL243" s="66" t="str">
        <f t="shared" si="1393"/>
        <v/>
      </c>
      <c r="QM243" s="66" t="str">
        <f t="shared" si="1394"/>
        <v/>
      </c>
      <c r="QN243" s="66" t="str">
        <f t="shared" si="1395"/>
        <v/>
      </c>
      <c r="QO243" s="66" t="str">
        <f t="shared" si="1396"/>
        <v/>
      </c>
      <c r="QP243" s="66" t="str">
        <f t="shared" si="1397"/>
        <v/>
      </c>
      <c r="QQ243" s="66" t="str">
        <f t="shared" si="1398"/>
        <v/>
      </c>
      <c r="QR243" s="66" t="str">
        <f t="shared" si="1399"/>
        <v/>
      </c>
      <c r="QS243" s="66" t="str">
        <f t="shared" si="1400"/>
        <v/>
      </c>
      <c r="QT243" s="66" t="str">
        <f t="shared" si="1401"/>
        <v/>
      </c>
      <c r="QU243" s="66" t="str">
        <f t="shared" si="1402"/>
        <v/>
      </c>
      <c r="QV243" s="66" t="str">
        <f t="shared" si="1403"/>
        <v/>
      </c>
      <c r="QW243" s="66" t="str">
        <f t="shared" si="1404"/>
        <v/>
      </c>
      <c r="QX243" s="66" t="str">
        <f t="shared" si="1405"/>
        <v/>
      </c>
      <c r="QY243" s="66" t="str">
        <f t="shared" si="1406"/>
        <v/>
      </c>
      <c r="QZ243" s="66" t="str">
        <f t="shared" si="1407"/>
        <v/>
      </c>
      <c r="RA243" s="66" t="str">
        <f t="shared" si="1408"/>
        <v/>
      </c>
      <c r="RB243" s="66" t="str">
        <f t="shared" si="1409"/>
        <v/>
      </c>
      <c r="RC243" s="66" t="str">
        <f t="shared" si="1410"/>
        <v/>
      </c>
      <c r="RD243" s="66" t="str">
        <f t="shared" si="1411"/>
        <v/>
      </c>
      <c r="RE243" s="66" t="str">
        <f t="shared" si="1412"/>
        <v/>
      </c>
      <c r="RF243" s="66" t="str">
        <f t="shared" si="1413"/>
        <v/>
      </c>
      <c r="RG243" s="66" t="str">
        <f t="shared" si="1414"/>
        <v/>
      </c>
      <c r="RH243" s="66" t="str">
        <f t="shared" si="1415"/>
        <v/>
      </c>
      <c r="RI243" s="66" t="str">
        <f t="shared" si="1416"/>
        <v/>
      </c>
      <c r="RJ243" s="66" t="str">
        <f t="shared" si="1417"/>
        <v/>
      </c>
      <c r="RK243" s="66" t="str">
        <f t="shared" si="1418"/>
        <v/>
      </c>
      <c r="RL243" s="66" t="str">
        <f t="shared" si="1419"/>
        <v/>
      </c>
      <c r="RM243" s="66" t="str">
        <f t="shared" si="1420"/>
        <v/>
      </c>
      <c r="RN243" s="66" t="str">
        <f t="shared" si="1421"/>
        <v/>
      </c>
      <c r="RO243" s="66" t="str">
        <f t="shared" si="1422"/>
        <v/>
      </c>
      <c r="RP243" s="66" t="str">
        <f t="shared" si="1423"/>
        <v/>
      </c>
      <c r="RQ243" s="66" t="str">
        <f t="shared" si="1424"/>
        <v/>
      </c>
      <c r="RR243" s="66" t="str">
        <f t="shared" si="1425"/>
        <v/>
      </c>
      <c r="RS243" s="66" t="str">
        <f t="shared" si="1426"/>
        <v/>
      </c>
      <c r="RT243" s="66" t="str">
        <f t="shared" si="1427"/>
        <v/>
      </c>
      <c r="RU243" s="66" t="str">
        <f t="shared" si="1428"/>
        <v/>
      </c>
      <c r="RV243" s="66" t="str">
        <f t="shared" si="1429"/>
        <v/>
      </c>
      <c r="RW243" s="66" t="str">
        <f t="shared" si="1430"/>
        <v/>
      </c>
      <c r="RX243" s="66" t="str">
        <f t="shared" si="1431"/>
        <v/>
      </c>
      <c r="RY243" s="66" t="str">
        <f t="shared" si="1432"/>
        <v/>
      </c>
      <c r="RZ243" s="66" t="str">
        <f t="shared" si="1433"/>
        <v/>
      </c>
      <c r="SA243" s="66" t="str">
        <f t="shared" si="1434"/>
        <v/>
      </c>
      <c r="SB243" s="66" t="str">
        <f t="shared" si="1435"/>
        <v/>
      </c>
      <c r="SC243" s="66" t="str">
        <f t="shared" si="1436"/>
        <v/>
      </c>
      <c r="SD243" s="66" t="str">
        <f t="shared" si="1437"/>
        <v/>
      </c>
      <c r="SE243" s="66" t="str">
        <f t="shared" si="1438"/>
        <v/>
      </c>
      <c r="SF243" s="66" t="str">
        <f t="shared" si="1439"/>
        <v/>
      </c>
      <c r="SG243" s="66" t="str">
        <f t="shared" si="1440"/>
        <v/>
      </c>
      <c r="SH243" s="66" t="str">
        <f t="shared" si="1441"/>
        <v/>
      </c>
      <c r="SI243" s="66" t="str">
        <f t="shared" si="1442"/>
        <v/>
      </c>
      <c r="SJ243" s="66" t="str">
        <f t="shared" si="1443"/>
        <v/>
      </c>
      <c r="SK243" s="66" t="str">
        <f t="shared" si="1444"/>
        <v/>
      </c>
      <c r="SL243" s="66" t="str">
        <f t="shared" si="1445"/>
        <v/>
      </c>
      <c r="SM243" s="66" t="str">
        <f t="shared" si="1446"/>
        <v/>
      </c>
      <c r="SN243" s="66" t="str">
        <f t="shared" si="1447"/>
        <v/>
      </c>
      <c r="SO243" s="66" t="str">
        <f t="shared" si="1448"/>
        <v/>
      </c>
      <c r="SP243" s="66" t="str">
        <f t="shared" si="1449"/>
        <v/>
      </c>
      <c r="SQ243" s="66" t="str">
        <f t="shared" si="1450"/>
        <v/>
      </c>
      <c r="SR243" s="66" t="str">
        <f t="shared" si="1451"/>
        <v/>
      </c>
      <c r="SS243" s="66" t="str">
        <f t="shared" si="1452"/>
        <v/>
      </c>
      <c r="ST243" s="66" t="str">
        <f t="shared" si="1453"/>
        <v/>
      </c>
      <c r="SU243" s="66" t="str">
        <f t="shared" si="1454"/>
        <v/>
      </c>
      <c r="SV243" s="66" t="str">
        <f t="shared" si="1455"/>
        <v/>
      </c>
      <c r="SW243" s="66" t="str">
        <f t="shared" si="1456"/>
        <v/>
      </c>
      <c r="SX243" s="66" t="str">
        <f t="shared" si="1457"/>
        <v/>
      </c>
      <c r="SY243" s="66" t="str">
        <f t="shared" si="1458"/>
        <v/>
      </c>
      <c r="SZ243" s="66" t="str">
        <f t="shared" si="1459"/>
        <v/>
      </c>
      <c r="TA243" s="66" t="str">
        <f t="shared" si="1460"/>
        <v/>
      </c>
      <c r="TB243" s="66" t="str">
        <f t="shared" si="1461"/>
        <v/>
      </c>
      <c r="TC243" s="66" t="str">
        <f t="shared" si="1462"/>
        <v/>
      </c>
      <c r="TD243" s="66" t="str">
        <f t="shared" si="1463"/>
        <v/>
      </c>
      <c r="TE243" s="66" t="str">
        <f t="shared" si="1464"/>
        <v/>
      </c>
      <c r="TF243" s="66" t="str">
        <f t="shared" si="1465"/>
        <v/>
      </c>
      <c r="TG243" s="66" t="str">
        <f t="shared" si="1466"/>
        <v/>
      </c>
      <c r="TH243" s="66" t="str">
        <f t="shared" si="1467"/>
        <v/>
      </c>
      <c r="TI243" s="66" t="str">
        <f t="shared" si="1468"/>
        <v/>
      </c>
      <c r="TJ243" s="66" t="str">
        <f t="shared" si="1469"/>
        <v/>
      </c>
      <c r="TK243" s="66" t="str">
        <f t="shared" si="1470"/>
        <v/>
      </c>
      <c r="TL243" s="66" t="str">
        <f t="shared" si="1471"/>
        <v/>
      </c>
      <c r="TM243" s="66" t="str">
        <f t="shared" si="1472"/>
        <v/>
      </c>
      <c r="TN243" s="66" t="str">
        <f t="shared" si="1473"/>
        <v/>
      </c>
      <c r="TO243" s="66" t="str">
        <f t="shared" si="1474"/>
        <v/>
      </c>
      <c r="TP243" s="66" t="str">
        <f t="shared" si="1475"/>
        <v/>
      </c>
      <c r="TQ243" s="66" t="str">
        <f t="shared" si="1476"/>
        <v/>
      </c>
      <c r="TR243" s="66" t="str">
        <f t="shared" si="1477"/>
        <v/>
      </c>
      <c r="TS243" s="66" t="str">
        <f t="shared" si="1478"/>
        <v/>
      </c>
      <c r="TT243" s="66" t="str">
        <f t="shared" si="1479"/>
        <v/>
      </c>
      <c r="TU243" s="66" t="str">
        <f t="shared" si="1480"/>
        <v/>
      </c>
      <c r="TV243" s="66" t="str">
        <f t="shared" si="1481"/>
        <v/>
      </c>
      <c r="TW243" s="66" t="str">
        <f t="shared" si="1482"/>
        <v/>
      </c>
      <c r="TX243" s="66" t="str">
        <f t="shared" si="1483"/>
        <v/>
      </c>
      <c r="TY243" s="66" t="str">
        <f t="shared" si="1484"/>
        <v/>
      </c>
      <c r="TZ243" s="66" t="str">
        <f t="shared" si="1485"/>
        <v/>
      </c>
      <c r="UA243" s="66" t="str">
        <f t="shared" si="1486"/>
        <v/>
      </c>
      <c r="UB243" s="66" t="str">
        <f t="shared" si="1487"/>
        <v/>
      </c>
      <c r="UC243" s="66" t="str">
        <f t="shared" si="1488"/>
        <v/>
      </c>
      <c r="UD243" s="66" t="str">
        <f t="shared" si="1489"/>
        <v/>
      </c>
      <c r="UE243" s="66" t="str">
        <f t="shared" si="1490"/>
        <v/>
      </c>
      <c r="UF243" s="66" t="str">
        <f t="shared" si="1491"/>
        <v/>
      </c>
      <c r="UG243" s="66" t="str">
        <f t="shared" si="1492"/>
        <v/>
      </c>
      <c r="UH243" s="66" t="str">
        <f t="shared" si="1493"/>
        <v/>
      </c>
      <c r="UI243" s="66" t="str">
        <f t="shared" si="1494"/>
        <v/>
      </c>
      <c r="UJ243" s="66" t="str">
        <f t="shared" si="1495"/>
        <v/>
      </c>
      <c r="UK243" s="66" t="str">
        <f t="shared" si="1496"/>
        <v/>
      </c>
      <c r="UL243" s="66" t="str">
        <f t="shared" si="1497"/>
        <v/>
      </c>
      <c r="UM243" s="66" t="str">
        <f t="shared" si="1498"/>
        <v/>
      </c>
      <c r="UN243" s="66" t="str">
        <f t="shared" si="1499"/>
        <v/>
      </c>
      <c r="UO243" s="66" t="str">
        <f t="shared" si="1500"/>
        <v/>
      </c>
      <c r="UP243" s="66" t="str">
        <f t="shared" si="1501"/>
        <v/>
      </c>
      <c r="UQ243" s="66" t="str">
        <f t="shared" si="1502"/>
        <v/>
      </c>
      <c r="UR243" s="66" t="str">
        <f t="shared" si="1503"/>
        <v/>
      </c>
      <c r="US243" s="66" t="str">
        <f t="shared" si="1504"/>
        <v/>
      </c>
      <c r="UT243" s="66" t="str">
        <f t="shared" si="1505"/>
        <v/>
      </c>
      <c r="UU243" s="66" t="str">
        <f t="shared" si="1506"/>
        <v/>
      </c>
      <c r="UV243" s="66" t="str">
        <f t="shared" si="1507"/>
        <v/>
      </c>
      <c r="UW243" s="66" t="str">
        <f t="shared" si="1508"/>
        <v/>
      </c>
      <c r="UX243" s="66" t="str">
        <f t="shared" si="1509"/>
        <v/>
      </c>
      <c r="UY243" s="66" t="str">
        <f t="shared" si="1510"/>
        <v/>
      </c>
      <c r="UZ243" s="66" t="str">
        <f t="shared" si="1511"/>
        <v/>
      </c>
      <c r="VA243" s="66" t="str">
        <f t="shared" si="1512"/>
        <v/>
      </c>
      <c r="VB243" s="66" t="str">
        <f t="shared" si="1513"/>
        <v/>
      </c>
      <c r="VC243" s="66" t="str">
        <f t="shared" si="1514"/>
        <v/>
      </c>
      <c r="VD243" s="66" t="str">
        <f t="shared" si="1515"/>
        <v/>
      </c>
      <c r="VE243" s="66" t="str">
        <f t="shared" si="1516"/>
        <v/>
      </c>
      <c r="VF243" s="66" t="str">
        <f t="shared" si="1517"/>
        <v/>
      </c>
      <c r="VG243" s="66" t="str">
        <f t="shared" si="1518"/>
        <v/>
      </c>
      <c r="VH243" s="66" t="str">
        <f t="shared" si="1519"/>
        <v/>
      </c>
      <c r="VI243" s="66" t="str">
        <f t="shared" si="1520"/>
        <v/>
      </c>
      <c r="VJ243" s="66" t="str">
        <f t="shared" si="1521"/>
        <v/>
      </c>
      <c r="VK243" s="66" t="str">
        <f t="shared" si="1522"/>
        <v/>
      </c>
      <c r="VL243" s="66" t="str">
        <f t="shared" si="1523"/>
        <v/>
      </c>
      <c r="VM243" s="66" t="str">
        <f t="shared" si="1524"/>
        <v/>
      </c>
      <c r="VN243" s="66" t="str">
        <f t="shared" si="1525"/>
        <v/>
      </c>
      <c r="VO243" s="66" t="str">
        <f t="shared" si="1526"/>
        <v/>
      </c>
      <c r="VP243" s="66" t="str">
        <f t="shared" si="1527"/>
        <v/>
      </c>
      <c r="VQ243" s="66" t="str">
        <f t="shared" si="1528"/>
        <v/>
      </c>
      <c r="VR243" s="66" t="str">
        <f t="shared" si="1529"/>
        <v/>
      </c>
      <c r="VS243" s="66" t="str">
        <f t="shared" si="1530"/>
        <v/>
      </c>
      <c r="VT243" s="66" t="str">
        <f t="shared" si="1531"/>
        <v/>
      </c>
      <c r="VU243" s="66" t="str">
        <f t="shared" si="1532"/>
        <v/>
      </c>
      <c r="VV243" s="66" t="str">
        <f t="shared" si="1533"/>
        <v/>
      </c>
      <c r="VW243" s="66" t="str">
        <f t="shared" si="1534"/>
        <v/>
      </c>
      <c r="VX243" s="66" t="str">
        <f t="shared" si="1535"/>
        <v/>
      </c>
      <c r="VY243" s="66" t="str">
        <f t="shared" si="1536"/>
        <v/>
      </c>
      <c r="VZ243" s="66" t="str">
        <f t="shared" si="1537"/>
        <v/>
      </c>
      <c r="WA243" s="66" t="str">
        <f t="shared" si="1538"/>
        <v/>
      </c>
      <c r="WB243" s="66" t="str">
        <f t="shared" si="1539"/>
        <v/>
      </c>
      <c r="WC243" s="66" t="str">
        <f t="shared" si="1540"/>
        <v/>
      </c>
      <c r="WD243" s="66" t="str">
        <f t="shared" si="1541"/>
        <v/>
      </c>
      <c r="WE243" s="66" t="str">
        <f t="shared" si="1542"/>
        <v/>
      </c>
      <c r="WF243" s="66" t="str">
        <f t="shared" si="1543"/>
        <v/>
      </c>
      <c r="WG243" s="66" t="str">
        <f t="shared" si="1544"/>
        <v/>
      </c>
      <c r="WH243" s="66" t="str">
        <f t="shared" si="1545"/>
        <v/>
      </c>
      <c r="WI243" s="66" t="str">
        <f t="shared" si="1546"/>
        <v/>
      </c>
      <c r="WJ243" s="66" t="str">
        <f t="shared" si="1547"/>
        <v/>
      </c>
      <c r="WK243" s="66" t="str">
        <f t="shared" si="1548"/>
        <v/>
      </c>
      <c r="WL243" s="66" t="str">
        <f t="shared" si="1549"/>
        <v/>
      </c>
      <c r="WM243" s="66" t="str">
        <f t="shared" si="1550"/>
        <v/>
      </c>
      <c r="WN243" s="66" t="str">
        <f t="shared" si="1551"/>
        <v/>
      </c>
      <c r="WO243" s="66" t="str">
        <f t="shared" si="1552"/>
        <v/>
      </c>
      <c r="WP243" s="66" t="str">
        <f t="shared" si="1553"/>
        <v/>
      </c>
      <c r="WQ243" s="66" t="str">
        <f t="shared" si="1554"/>
        <v/>
      </c>
      <c r="WR243" s="66" t="str">
        <f t="shared" si="1555"/>
        <v/>
      </c>
      <c r="WS243" s="66" t="str">
        <f t="shared" si="1556"/>
        <v/>
      </c>
      <c r="WT243" s="66" t="str">
        <f t="shared" si="1557"/>
        <v/>
      </c>
      <c r="WU243" s="66" t="str">
        <f t="shared" si="1558"/>
        <v/>
      </c>
      <c r="WV243" s="66" t="str">
        <f t="shared" si="1559"/>
        <v/>
      </c>
      <c r="WW243" s="66" t="str">
        <f t="shared" si="1560"/>
        <v/>
      </c>
      <c r="WX243" s="66" t="str">
        <f t="shared" si="1561"/>
        <v/>
      </c>
      <c r="WY243" s="66" t="str">
        <f t="shared" si="1562"/>
        <v/>
      </c>
      <c r="WZ243" s="66" t="str">
        <f t="shared" si="1563"/>
        <v/>
      </c>
      <c r="XA243" s="66" t="str">
        <f t="shared" si="1564"/>
        <v/>
      </c>
      <c r="XB243" s="66" t="str">
        <f t="shared" si="1565"/>
        <v/>
      </c>
      <c r="XC243" s="66" t="str">
        <f t="shared" si="1566"/>
        <v/>
      </c>
      <c r="XD243" s="66" t="str">
        <f t="shared" si="1567"/>
        <v/>
      </c>
      <c r="XE243" s="66" t="str">
        <f t="shared" si="1568"/>
        <v/>
      </c>
      <c r="XF243" s="66" t="str">
        <f t="shared" si="1569"/>
        <v/>
      </c>
      <c r="XG243" s="66" t="str">
        <f t="shared" si="1570"/>
        <v/>
      </c>
      <c r="XH243" s="66" t="str">
        <f t="shared" si="1571"/>
        <v/>
      </c>
      <c r="XI243" s="66" t="str">
        <f t="shared" si="1572"/>
        <v/>
      </c>
      <c r="XJ243" s="66" t="str">
        <f t="shared" si="1573"/>
        <v/>
      </c>
      <c r="XK243" s="66" t="str">
        <f t="shared" si="1574"/>
        <v/>
      </c>
      <c r="XL243" s="66" t="str">
        <f t="shared" si="1575"/>
        <v/>
      </c>
      <c r="XM243" s="66" t="str">
        <f t="shared" si="1576"/>
        <v/>
      </c>
      <c r="XN243" s="66" t="str">
        <f t="shared" si="1577"/>
        <v/>
      </c>
      <c r="XO243" s="66" t="str">
        <f t="shared" si="1578"/>
        <v/>
      </c>
      <c r="XP243" s="66" t="str">
        <f t="shared" si="1579"/>
        <v/>
      </c>
      <c r="XQ243" s="66" t="str">
        <f t="shared" si="1580"/>
        <v/>
      </c>
      <c r="XR243" s="66" t="str">
        <f t="shared" si="1581"/>
        <v/>
      </c>
      <c r="XS243" s="66" t="str">
        <f t="shared" si="1582"/>
        <v/>
      </c>
      <c r="XT243" s="66" t="str">
        <f t="shared" si="1583"/>
        <v/>
      </c>
      <c r="XU243" s="66" t="str">
        <f t="shared" si="1584"/>
        <v/>
      </c>
      <c r="XV243" s="66" t="str">
        <f t="shared" si="1585"/>
        <v/>
      </c>
      <c r="XW243" s="66" t="str">
        <f t="shared" si="1586"/>
        <v/>
      </c>
      <c r="XX243" s="66" t="str">
        <f t="shared" si="1587"/>
        <v/>
      </c>
      <c r="XY243" s="66" t="str">
        <f t="shared" si="1588"/>
        <v/>
      </c>
      <c r="XZ243" s="66" t="str">
        <f t="shared" si="1589"/>
        <v/>
      </c>
      <c r="YA243" s="66" t="str">
        <f t="shared" si="1590"/>
        <v/>
      </c>
      <c r="YB243" s="66" t="str">
        <f t="shared" si="1591"/>
        <v/>
      </c>
      <c r="YC243" s="66" t="str">
        <f t="shared" si="1592"/>
        <v/>
      </c>
      <c r="YD243" s="66" t="str">
        <f t="shared" si="1593"/>
        <v/>
      </c>
      <c r="YE243" s="66" t="str">
        <f t="shared" si="1594"/>
        <v/>
      </c>
      <c r="YF243" s="66" t="str">
        <f t="shared" si="1595"/>
        <v/>
      </c>
      <c r="YG243" s="66" t="str">
        <f t="shared" si="1596"/>
        <v/>
      </c>
      <c r="YH243" s="66" t="str">
        <f t="shared" si="1597"/>
        <v/>
      </c>
      <c r="YI243" s="66" t="str">
        <f t="shared" si="1598"/>
        <v/>
      </c>
      <c r="YJ243" s="66" t="str">
        <f t="shared" si="1599"/>
        <v/>
      </c>
      <c r="YK243" s="66" t="str">
        <f t="shared" si="1600"/>
        <v/>
      </c>
      <c r="YL243" s="66" t="str">
        <f t="shared" si="1601"/>
        <v/>
      </c>
      <c r="YM243" s="66" t="str">
        <f t="shared" si="1602"/>
        <v/>
      </c>
      <c r="YN243" s="66" t="str">
        <f t="shared" si="1603"/>
        <v/>
      </c>
      <c r="YO243" s="66" t="str">
        <f t="shared" si="1604"/>
        <v/>
      </c>
      <c r="YP243" s="66" t="str">
        <f t="shared" si="1605"/>
        <v/>
      </c>
      <c r="YQ243" s="66" t="str">
        <f t="shared" si="1606"/>
        <v/>
      </c>
      <c r="YR243" s="66" t="str">
        <f t="shared" si="1607"/>
        <v/>
      </c>
      <c r="YS243" s="66" t="str">
        <f t="shared" si="1608"/>
        <v/>
      </c>
      <c r="YT243" s="66" t="str">
        <f t="shared" si="1609"/>
        <v/>
      </c>
      <c r="YU243" s="66" t="str">
        <f t="shared" si="1610"/>
        <v/>
      </c>
      <c r="YV243" s="66" t="str">
        <f t="shared" si="1611"/>
        <v/>
      </c>
      <c r="YW243" s="66" t="str">
        <f t="shared" si="1612"/>
        <v/>
      </c>
      <c r="YX243" s="66" t="str">
        <f t="shared" si="1613"/>
        <v/>
      </c>
      <c r="YY243" s="66" t="str">
        <f t="shared" si="1614"/>
        <v/>
      </c>
      <c r="YZ243" s="66" t="str">
        <f t="shared" si="1615"/>
        <v/>
      </c>
      <c r="ZA243" s="66" t="str">
        <f t="shared" si="1616"/>
        <v/>
      </c>
      <c r="ZB243" s="66" t="str">
        <f t="shared" si="1617"/>
        <v/>
      </c>
      <c r="ZC243" s="66" t="str">
        <f t="shared" si="1618"/>
        <v/>
      </c>
      <c r="ZD243" s="66" t="str">
        <f t="shared" si="1619"/>
        <v/>
      </c>
      <c r="ZE243" s="66" t="str">
        <f t="shared" si="1620"/>
        <v/>
      </c>
      <c r="ZF243" s="66" t="str">
        <f t="shared" si="1621"/>
        <v/>
      </c>
      <c r="ZG243" s="66" t="str">
        <f t="shared" si="1622"/>
        <v/>
      </c>
      <c r="ZH243" s="66" t="str">
        <f t="shared" si="1623"/>
        <v/>
      </c>
      <c r="ZI243" s="66" t="str">
        <f t="shared" si="1624"/>
        <v/>
      </c>
      <c r="ZJ243" s="66" t="str">
        <f t="shared" si="1625"/>
        <v/>
      </c>
      <c r="ZK243" s="66" t="str">
        <f t="shared" si="1626"/>
        <v/>
      </c>
      <c r="ZL243" s="66" t="str">
        <f t="shared" si="1627"/>
        <v/>
      </c>
      <c r="ZM243" s="66" t="str">
        <f t="shared" si="1628"/>
        <v/>
      </c>
      <c r="ZN243" s="66" t="str">
        <f t="shared" si="1629"/>
        <v/>
      </c>
      <c r="ZO243" s="66" t="str">
        <f t="shared" si="1630"/>
        <v/>
      </c>
      <c r="ZP243" s="66" t="str">
        <f t="shared" si="1631"/>
        <v/>
      </c>
      <c r="ZQ243" s="66" t="str">
        <f t="shared" si="1632"/>
        <v/>
      </c>
      <c r="ZR243" s="66" t="str">
        <f t="shared" si="1633"/>
        <v/>
      </c>
      <c r="ZS243" s="66" t="str">
        <f t="shared" si="1634"/>
        <v/>
      </c>
      <c r="ZT243" s="66" t="str">
        <f t="shared" si="1635"/>
        <v/>
      </c>
      <c r="ZU243" s="66" t="str">
        <f t="shared" si="1636"/>
        <v/>
      </c>
      <c r="ZV243" s="66" t="str">
        <f t="shared" si="1637"/>
        <v/>
      </c>
      <c r="ZW243" s="66" t="str">
        <f t="shared" si="1638"/>
        <v/>
      </c>
      <c r="ZX243" s="66" t="str">
        <f t="shared" si="1639"/>
        <v/>
      </c>
      <c r="ZY243" s="66" t="str">
        <f t="shared" si="1640"/>
        <v/>
      </c>
      <c r="ZZ243" s="66" t="str">
        <f t="shared" si="1641"/>
        <v/>
      </c>
      <c r="AAA243" s="66" t="str">
        <f t="shared" si="1642"/>
        <v/>
      </c>
      <c r="AAB243" s="66" t="str">
        <f t="shared" si="1643"/>
        <v/>
      </c>
      <c r="AAC243" s="66" t="str">
        <f t="shared" si="1644"/>
        <v/>
      </c>
      <c r="AAD243" s="66" t="str">
        <f t="shared" si="1645"/>
        <v/>
      </c>
      <c r="AAE243" s="66" t="str">
        <f t="shared" si="1646"/>
        <v/>
      </c>
      <c r="AAF243" s="66" t="str">
        <f t="shared" si="1647"/>
        <v/>
      </c>
      <c r="AAG243" s="66" t="str">
        <f t="shared" si="1648"/>
        <v/>
      </c>
      <c r="AAH243" s="66" t="str">
        <f t="shared" si="1649"/>
        <v/>
      </c>
      <c r="AAI243" s="66" t="str">
        <f t="shared" si="1650"/>
        <v/>
      </c>
      <c r="AAJ243" s="66" t="str">
        <f t="shared" si="1651"/>
        <v/>
      </c>
      <c r="AAK243" s="66" t="str">
        <f t="shared" si="1652"/>
        <v/>
      </c>
      <c r="AAL243" s="66" t="str">
        <f t="shared" si="1653"/>
        <v/>
      </c>
      <c r="AAM243" s="66" t="str">
        <f t="shared" si="1654"/>
        <v/>
      </c>
      <c r="AAN243" s="66" t="str">
        <f t="shared" si="1655"/>
        <v/>
      </c>
      <c r="AAO243" s="66" t="str">
        <f t="shared" si="1656"/>
        <v/>
      </c>
      <c r="AAP243" s="66" t="str">
        <f t="shared" si="1657"/>
        <v/>
      </c>
      <c r="AAQ243" s="66" t="str">
        <f t="shared" si="1658"/>
        <v/>
      </c>
      <c r="AAR243" s="66" t="str">
        <f t="shared" si="1659"/>
        <v/>
      </c>
      <c r="AAS243" s="66" t="str">
        <f t="shared" si="1660"/>
        <v/>
      </c>
      <c r="AAT243" s="66" t="str">
        <f t="shared" si="1661"/>
        <v/>
      </c>
      <c r="AAU243" s="66" t="str">
        <f t="shared" si="1662"/>
        <v/>
      </c>
      <c r="AAV243" s="66" t="str">
        <f t="shared" si="1663"/>
        <v/>
      </c>
      <c r="AAW243" s="66" t="str">
        <f t="shared" si="1664"/>
        <v/>
      </c>
      <c r="AAX243" s="66" t="str">
        <f t="shared" si="1665"/>
        <v/>
      </c>
      <c r="AAY243" s="66" t="str">
        <f t="shared" si="1666"/>
        <v/>
      </c>
      <c r="AAZ243" s="66" t="str">
        <f t="shared" si="1667"/>
        <v/>
      </c>
      <c r="ABA243" s="66" t="str">
        <f t="shared" si="1668"/>
        <v/>
      </c>
      <c r="ABB243" s="66" t="str">
        <f t="shared" si="1669"/>
        <v/>
      </c>
      <c r="ABC243" s="66" t="str">
        <f t="shared" si="1670"/>
        <v/>
      </c>
      <c r="ABD243" s="66" t="str">
        <f t="shared" si="1671"/>
        <v/>
      </c>
      <c r="ABE243" s="66" t="str">
        <f t="shared" si="1672"/>
        <v/>
      </c>
      <c r="ABF243" s="66" t="str">
        <f t="shared" si="1673"/>
        <v/>
      </c>
      <c r="ABG243" s="66" t="str">
        <f t="shared" si="1674"/>
        <v/>
      </c>
      <c r="ABH243" s="66" t="str">
        <f t="shared" si="1675"/>
        <v/>
      </c>
      <c r="ABI243" s="66" t="str">
        <f t="shared" si="1676"/>
        <v/>
      </c>
      <c r="ABJ243" s="66" t="str">
        <f t="shared" si="1677"/>
        <v/>
      </c>
      <c r="ABK243" s="66" t="str">
        <f t="shared" si="1678"/>
        <v/>
      </c>
      <c r="ABL243" s="66" t="str">
        <f t="shared" si="1679"/>
        <v/>
      </c>
      <c r="ABM243" s="66" t="str">
        <f t="shared" si="1680"/>
        <v/>
      </c>
      <c r="ABN243" s="66" t="str">
        <f t="shared" si="1681"/>
        <v/>
      </c>
      <c r="ABO243" s="66" t="str">
        <f t="shared" si="1682"/>
        <v/>
      </c>
      <c r="ABP243" s="66" t="str">
        <f t="shared" si="1683"/>
        <v/>
      </c>
      <c r="ABQ243" s="66" t="str">
        <f t="shared" si="1684"/>
        <v/>
      </c>
      <c r="ABR243" s="66" t="str">
        <f t="shared" si="1685"/>
        <v/>
      </c>
      <c r="ABS243" s="66" t="str">
        <f t="shared" si="1686"/>
        <v/>
      </c>
      <c r="ABT243" s="66" t="str">
        <f t="shared" si="1687"/>
        <v/>
      </c>
      <c r="ABU243" s="66" t="str">
        <f t="shared" si="1688"/>
        <v/>
      </c>
      <c r="ABV243" s="66" t="str">
        <f t="shared" si="1689"/>
        <v/>
      </c>
      <c r="ABW243" s="66" t="str">
        <f t="shared" si="1690"/>
        <v/>
      </c>
      <c r="ABX243" s="66" t="str">
        <f t="shared" si="1691"/>
        <v/>
      </c>
      <c r="ABY243" s="66" t="str">
        <f t="shared" si="1692"/>
        <v/>
      </c>
      <c r="ABZ243" s="66" t="str">
        <f t="shared" si="1693"/>
        <v/>
      </c>
      <c r="ACA243" s="66" t="str">
        <f t="shared" si="1694"/>
        <v/>
      </c>
      <c r="ACB243" s="66" t="str">
        <f t="shared" si="1695"/>
        <v/>
      </c>
      <c r="ACC243" s="66" t="str">
        <f t="shared" si="1696"/>
        <v/>
      </c>
      <c r="ACD243" s="66" t="str">
        <f t="shared" si="1697"/>
        <v/>
      </c>
      <c r="ACE243" s="66" t="str">
        <f t="shared" si="1698"/>
        <v/>
      </c>
      <c r="ACF243" s="66" t="str">
        <f t="shared" si="1699"/>
        <v/>
      </c>
      <c r="ACG243" s="66" t="str">
        <f t="shared" si="1700"/>
        <v/>
      </c>
      <c r="ACH243" s="66" t="str">
        <f t="shared" si="1701"/>
        <v/>
      </c>
      <c r="ACI243" s="66" t="str">
        <f t="shared" si="1702"/>
        <v/>
      </c>
      <c r="ACJ243" s="66" t="str">
        <f t="shared" si="1703"/>
        <v/>
      </c>
      <c r="ACK243" s="66" t="str">
        <f t="shared" si="1704"/>
        <v/>
      </c>
      <c r="ACL243" s="66" t="str">
        <f t="shared" si="1705"/>
        <v/>
      </c>
      <c r="ACM243" s="66" t="str">
        <f t="shared" ref="ACM243:ACN243" si="1757">IF(AND(ACS$3="Unit", ACL243=""), "", IF(AND(ACS$3="Unit", ACL243="-"),"", IF(ACS$3="Unit", "kg/GJ delivered", IF(AND(NY243&lt;&gt;"", NY243&lt;&gt;"-", NX243="-"),"", IF($H243="","", IF(NX243="nd", "",IF(NX243="&lt;n.a.&gt;", "", IF(NY243="#/MJ", "", IF(NY243="kg/GJ delivered",NX243,IF(NY243="g/MJ delivered",NX243,IF(NY243="kg/MJ delivered",NX243*1000,IF(NY243="mg/MJ delivered",NX243/1000,IF(NY243="g/kg",((NX243)*(1/$I243)*(1/$H243)),IF(NY243="mg/kg",((NX243/1000)*(1/$I243)*(1/$H243)),IF(NY243="mg/MJ delivered",NX243/1000,IF(NY243="-","","Error"))))))))))))))))</f>
        <v/>
      </c>
      <c r="ACN243" s="66" t="str">
        <f t="shared" si="1757"/>
        <v/>
      </c>
      <c r="ACO243" s="66" t="str">
        <f t="shared" si="1707"/>
        <v/>
      </c>
      <c r="ACP243" s="66" t="str">
        <f t="shared" si="1708"/>
        <v/>
      </c>
      <c r="ACQ243" s="66" t="str">
        <f t="shared" si="1709"/>
        <v/>
      </c>
      <c r="ACR243" s="66" t="str">
        <f t="shared" si="1710"/>
        <v/>
      </c>
      <c r="ACS243" s="66" t="str">
        <f t="shared" si="1711"/>
        <v/>
      </c>
      <c r="ACT243" s="66" t="str">
        <f t="shared" si="1712"/>
        <v/>
      </c>
    </row>
    <row r="244" spans="2:774" ht="15.75" customHeight="1" x14ac:dyDescent="0.25">
      <c r="B244" s="66">
        <v>1</v>
      </c>
      <c r="C244" s="66" t="s">
        <v>69</v>
      </c>
      <c r="D244" s="66" t="s">
        <v>1190</v>
      </c>
      <c r="E244" s="156" t="s">
        <v>300</v>
      </c>
      <c r="F244" s="66" t="s">
        <v>497</v>
      </c>
      <c r="G244" s="66" t="s">
        <v>490</v>
      </c>
      <c r="H244" s="126">
        <v>0.13500000000000001</v>
      </c>
      <c r="I244" s="130">
        <f>'Heating Values'!D6</f>
        <v>13.95</v>
      </c>
      <c r="J244" s="66" t="str">
        <f t="shared" si="1320"/>
        <v>Firewood, Traditional, IN</v>
      </c>
      <c r="K244" s="66" t="s">
        <v>1254</v>
      </c>
      <c r="L244" s="66" t="s">
        <v>1254</v>
      </c>
      <c r="M244" s="66" t="s">
        <v>1254</v>
      </c>
      <c r="N244" s="66" t="s">
        <v>1254</v>
      </c>
      <c r="O244" s="66" t="s">
        <v>285</v>
      </c>
      <c r="P244" s="66" t="str">
        <f t="shared" si="1327"/>
        <v>IN</v>
      </c>
      <c r="Q244" s="66" t="s">
        <v>2</v>
      </c>
      <c r="R244" s="162">
        <v>36.64</v>
      </c>
      <c r="S244" s="158" t="s">
        <v>67</v>
      </c>
      <c r="T244" s="158" t="s">
        <v>128</v>
      </c>
      <c r="U244" s="158" t="s">
        <v>128</v>
      </c>
      <c r="V244" s="158" t="s">
        <v>128</v>
      </c>
      <c r="W244" s="158" t="s">
        <v>128</v>
      </c>
      <c r="X244" s="164">
        <v>721</v>
      </c>
      <c r="Y244" s="158" t="s">
        <v>67</v>
      </c>
      <c r="Z244" s="165">
        <v>2.23</v>
      </c>
      <c r="AA244" s="158" t="s">
        <v>67</v>
      </c>
      <c r="AB244" s="158" t="s">
        <v>128</v>
      </c>
      <c r="AC244" s="158" t="s">
        <v>128</v>
      </c>
      <c r="AD244" s="158" t="s">
        <v>128</v>
      </c>
      <c r="AE244" s="158" t="s">
        <v>128</v>
      </c>
      <c r="AF244" s="158" t="s">
        <v>128</v>
      </c>
      <c r="AG244" s="158" t="s">
        <v>128</v>
      </c>
      <c r="AH244" s="163">
        <v>0.41</v>
      </c>
      <c r="AI244" s="158" t="s">
        <v>67</v>
      </c>
      <c r="AJ244" s="158" t="s">
        <v>128</v>
      </c>
      <c r="AK244" s="158" t="s">
        <v>128</v>
      </c>
      <c r="AL244" s="158" t="s">
        <v>128</v>
      </c>
      <c r="AM244" s="158" t="s">
        <v>128</v>
      </c>
      <c r="AN244" s="158" t="s">
        <v>128</v>
      </c>
      <c r="AO244" s="158" t="s">
        <v>128</v>
      </c>
      <c r="AP244" s="163">
        <v>0.17</v>
      </c>
      <c r="AQ244" s="158" t="s">
        <v>67</v>
      </c>
      <c r="AR244" s="158" t="s">
        <v>128</v>
      </c>
      <c r="AS244" s="158" t="s">
        <v>128</v>
      </c>
      <c r="AT244" s="158" t="s">
        <v>128</v>
      </c>
      <c r="AU244" s="158" t="s">
        <v>128</v>
      </c>
      <c r="AV244" s="158" t="s">
        <v>128</v>
      </c>
      <c r="AW244" s="158" t="s">
        <v>128</v>
      </c>
      <c r="AX244" s="158" t="s">
        <v>128</v>
      </c>
      <c r="AY244" s="158" t="s">
        <v>128</v>
      </c>
      <c r="AZ244" s="158" t="s">
        <v>128</v>
      </c>
      <c r="BA244" s="158" t="s">
        <v>128</v>
      </c>
      <c r="BB244" s="158" t="s">
        <v>128</v>
      </c>
      <c r="BC244" s="158" t="s">
        <v>128</v>
      </c>
      <c r="BD244" s="158" t="s">
        <v>128</v>
      </c>
      <c r="BE244" s="158" t="s">
        <v>128</v>
      </c>
      <c r="BF244" s="158" t="s">
        <v>128</v>
      </c>
      <c r="BG244" s="158" t="s">
        <v>128</v>
      </c>
      <c r="BH244" s="158" t="s">
        <v>128</v>
      </c>
      <c r="BI244" s="158" t="s">
        <v>128</v>
      </c>
      <c r="BJ244" s="158" t="s">
        <v>128</v>
      </c>
      <c r="BK244" s="158" t="s">
        <v>128</v>
      </c>
      <c r="BL244" s="158" t="s">
        <v>128</v>
      </c>
      <c r="BM244" s="158" t="s">
        <v>128</v>
      </c>
      <c r="BN244" s="158" t="s">
        <v>128</v>
      </c>
      <c r="BO244" s="158" t="s">
        <v>128</v>
      </c>
      <c r="BP244" s="158" t="s">
        <v>128</v>
      </c>
      <c r="BQ244" s="158" t="s">
        <v>128</v>
      </c>
      <c r="BR244" s="158" t="s">
        <v>128</v>
      </c>
      <c r="BS244" s="158" t="s">
        <v>128</v>
      </c>
      <c r="BT244" s="158" t="s">
        <v>128</v>
      </c>
      <c r="BU244" s="158" t="s">
        <v>128</v>
      </c>
      <c r="BV244" s="158" t="s">
        <v>128</v>
      </c>
      <c r="BW244" s="158" t="s">
        <v>128</v>
      </c>
      <c r="BX244" s="158" t="s">
        <v>128</v>
      </c>
      <c r="BY244" s="158" t="s">
        <v>128</v>
      </c>
      <c r="BZ244" s="158" t="s">
        <v>128</v>
      </c>
      <c r="CA244" s="158" t="s">
        <v>128</v>
      </c>
      <c r="CB244" s="158" t="s">
        <v>128</v>
      </c>
      <c r="CC244" s="158" t="s">
        <v>128</v>
      </c>
      <c r="CD244" s="158" t="s">
        <v>128</v>
      </c>
      <c r="CE244" s="158" t="s">
        <v>128</v>
      </c>
      <c r="CF244" s="158" t="s">
        <v>128</v>
      </c>
      <c r="CG244" s="158" t="s">
        <v>128</v>
      </c>
      <c r="CH244" s="158" t="s">
        <v>128</v>
      </c>
      <c r="CI244" s="158" t="s">
        <v>128</v>
      </c>
      <c r="CJ244" s="158" t="s">
        <v>128</v>
      </c>
      <c r="CK244" s="158" t="s">
        <v>128</v>
      </c>
      <c r="CL244" s="158" t="s">
        <v>128</v>
      </c>
      <c r="CM244" s="158" t="s">
        <v>128</v>
      </c>
      <c r="CN244" s="158" t="s">
        <v>128</v>
      </c>
      <c r="CO244" s="158" t="s">
        <v>128</v>
      </c>
      <c r="CP244" s="158" t="s">
        <v>128</v>
      </c>
      <c r="CQ244" s="158" t="s">
        <v>128</v>
      </c>
      <c r="CR244" s="158" t="s">
        <v>128</v>
      </c>
      <c r="CS244" s="158" t="s">
        <v>128</v>
      </c>
      <c r="CT244" s="158" t="s">
        <v>128</v>
      </c>
      <c r="CU244" s="158" t="s">
        <v>128</v>
      </c>
      <c r="CV244" s="158" t="s">
        <v>128</v>
      </c>
      <c r="CW244" s="158" t="s">
        <v>128</v>
      </c>
      <c r="CX244" s="158" t="s">
        <v>128</v>
      </c>
      <c r="CY244" s="158" t="s">
        <v>128</v>
      </c>
      <c r="CZ244" s="158" t="s">
        <v>128</v>
      </c>
      <c r="DA244" s="158" t="s">
        <v>128</v>
      </c>
      <c r="DB244" s="158" t="s">
        <v>128</v>
      </c>
      <c r="DC244" s="158" t="s">
        <v>128</v>
      </c>
      <c r="DD244" s="158" t="s">
        <v>128</v>
      </c>
      <c r="DE244" s="158" t="s">
        <v>128</v>
      </c>
      <c r="DF244" s="158" t="s">
        <v>128</v>
      </c>
      <c r="DG244" s="158" t="s">
        <v>128</v>
      </c>
      <c r="DH244" s="158" t="s">
        <v>128</v>
      </c>
      <c r="DI244" s="158" t="s">
        <v>128</v>
      </c>
      <c r="DJ244" s="158" t="s">
        <v>128</v>
      </c>
      <c r="DK244" s="158" t="s">
        <v>128</v>
      </c>
      <c r="DL244" s="158" t="s">
        <v>128</v>
      </c>
      <c r="DM244" s="158" t="s">
        <v>128</v>
      </c>
      <c r="DN244" s="158" t="s">
        <v>128</v>
      </c>
      <c r="DO244" s="158" t="s">
        <v>128</v>
      </c>
      <c r="DP244" s="158" t="s">
        <v>128</v>
      </c>
      <c r="DQ244" s="158" t="s">
        <v>128</v>
      </c>
      <c r="DR244" s="158" t="s">
        <v>128</v>
      </c>
      <c r="DS244" s="158" t="s">
        <v>128</v>
      </c>
      <c r="DT244" s="158" t="s">
        <v>128</v>
      </c>
      <c r="DU244" s="158" t="s">
        <v>128</v>
      </c>
      <c r="DV244" s="158" t="s">
        <v>128</v>
      </c>
      <c r="DW244" s="158" t="s">
        <v>128</v>
      </c>
      <c r="DX244" s="158" t="s">
        <v>128</v>
      </c>
      <c r="DY244" s="158" t="s">
        <v>128</v>
      </c>
      <c r="DZ244" s="158" t="s">
        <v>128</v>
      </c>
      <c r="EA244" s="158" t="s">
        <v>128</v>
      </c>
      <c r="EB244" s="158" t="s">
        <v>128</v>
      </c>
      <c r="EC244" s="158" t="s">
        <v>128</v>
      </c>
      <c r="ED244" s="158" t="s">
        <v>128</v>
      </c>
      <c r="EE244" s="158" t="s">
        <v>128</v>
      </c>
      <c r="EF244" s="158" t="s">
        <v>128</v>
      </c>
      <c r="EG244" s="158" t="s">
        <v>128</v>
      </c>
      <c r="EH244" s="158" t="s">
        <v>128</v>
      </c>
      <c r="EI244" s="158" t="s">
        <v>128</v>
      </c>
      <c r="EJ244" s="158" t="s">
        <v>128</v>
      </c>
      <c r="EK244" s="158" t="s">
        <v>128</v>
      </c>
      <c r="EL244" s="158" t="s">
        <v>128</v>
      </c>
      <c r="EM244" s="158" t="s">
        <v>128</v>
      </c>
      <c r="EN244" s="158" t="s">
        <v>128</v>
      </c>
      <c r="EO244" s="158" t="s">
        <v>128</v>
      </c>
      <c r="EP244" s="158" t="s">
        <v>128</v>
      </c>
      <c r="EQ244" s="158" t="s">
        <v>128</v>
      </c>
      <c r="ER244" s="158" t="s">
        <v>128</v>
      </c>
      <c r="ES244" s="158" t="s">
        <v>128</v>
      </c>
      <c r="ET244" s="158" t="s">
        <v>128</v>
      </c>
      <c r="EU244" s="158" t="s">
        <v>128</v>
      </c>
      <c r="EV244" s="158" t="s">
        <v>128</v>
      </c>
      <c r="EW244" s="158" t="s">
        <v>128</v>
      </c>
      <c r="EX244" s="158" t="s">
        <v>128</v>
      </c>
      <c r="EY244" s="158" t="s">
        <v>128</v>
      </c>
      <c r="EZ244" s="158" t="s">
        <v>128</v>
      </c>
      <c r="FA244" s="158" t="s">
        <v>128</v>
      </c>
      <c r="FB244" s="158" t="s">
        <v>128</v>
      </c>
      <c r="FC244" s="158" t="s">
        <v>128</v>
      </c>
      <c r="FD244" s="158" t="s">
        <v>128</v>
      </c>
      <c r="FE244" s="158" t="s">
        <v>128</v>
      </c>
      <c r="FF244" s="158" t="s">
        <v>128</v>
      </c>
      <c r="FG244" s="158" t="s">
        <v>128</v>
      </c>
      <c r="FH244" s="158" t="s">
        <v>128</v>
      </c>
      <c r="FI244" s="158" t="s">
        <v>128</v>
      </c>
      <c r="FJ244" s="158" t="s">
        <v>128</v>
      </c>
      <c r="FK244" s="158" t="s">
        <v>128</v>
      </c>
      <c r="FL244" s="158" t="s">
        <v>128</v>
      </c>
      <c r="FM244" s="158" t="s">
        <v>128</v>
      </c>
      <c r="FN244" s="158" t="s">
        <v>128</v>
      </c>
      <c r="FO244" s="158" t="s">
        <v>128</v>
      </c>
      <c r="FP244" s="158" t="s">
        <v>128</v>
      </c>
      <c r="FQ244" s="158" t="s">
        <v>128</v>
      </c>
      <c r="FR244" s="158" t="s">
        <v>128</v>
      </c>
      <c r="FS244" s="158" t="s">
        <v>128</v>
      </c>
      <c r="FT244" s="158" t="s">
        <v>128</v>
      </c>
      <c r="FU244" s="158" t="s">
        <v>128</v>
      </c>
      <c r="FV244" s="158" t="s">
        <v>128</v>
      </c>
      <c r="FW244" s="158" t="s">
        <v>128</v>
      </c>
      <c r="FX244" s="158" t="s">
        <v>128</v>
      </c>
      <c r="FY244" s="158" t="s">
        <v>128</v>
      </c>
      <c r="FZ244" s="158" t="s">
        <v>128</v>
      </c>
      <c r="GA244" s="158" t="s">
        <v>128</v>
      </c>
      <c r="GB244" s="158" t="s">
        <v>128</v>
      </c>
      <c r="GC244" s="158" t="s">
        <v>128</v>
      </c>
      <c r="GD244" s="158" t="s">
        <v>128</v>
      </c>
      <c r="GE244" s="158" t="s">
        <v>128</v>
      </c>
      <c r="GF244" s="158" t="s">
        <v>128</v>
      </c>
      <c r="GG244" s="158" t="s">
        <v>128</v>
      </c>
      <c r="GH244" s="158" t="s">
        <v>128</v>
      </c>
      <c r="GI244" s="158" t="s">
        <v>128</v>
      </c>
      <c r="GJ244" s="158" t="s">
        <v>128</v>
      </c>
      <c r="GK244" s="158" t="s">
        <v>128</v>
      </c>
      <c r="GL244" s="158" t="s">
        <v>128</v>
      </c>
      <c r="GM244" s="158" t="s">
        <v>128</v>
      </c>
      <c r="GN244" s="158" t="s">
        <v>128</v>
      </c>
      <c r="GO244" s="158" t="s">
        <v>128</v>
      </c>
      <c r="GP244" s="158" t="s">
        <v>128</v>
      </c>
      <c r="GQ244" s="158" t="s">
        <v>128</v>
      </c>
      <c r="GR244" s="158" t="s">
        <v>128</v>
      </c>
      <c r="GS244" s="158" t="s">
        <v>128</v>
      </c>
      <c r="GT244" s="158" t="s">
        <v>128</v>
      </c>
      <c r="GU244" s="158" t="s">
        <v>128</v>
      </c>
      <c r="GV244" s="158" t="s">
        <v>128</v>
      </c>
      <c r="GW244" s="158" t="s">
        <v>128</v>
      </c>
      <c r="GX244" s="158" t="s">
        <v>128</v>
      </c>
      <c r="GY244" s="158" t="s">
        <v>128</v>
      </c>
      <c r="GZ244" s="158" t="s">
        <v>128</v>
      </c>
      <c r="HA244" s="158" t="s">
        <v>128</v>
      </c>
      <c r="HB244" s="158" t="s">
        <v>128</v>
      </c>
      <c r="HC244" s="158" t="s">
        <v>128</v>
      </c>
      <c r="HD244" s="158" t="s">
        <v>128</v>
      </c>
      <c r="HE244" s="158" t="s">
        <v>128</v>
      </c>
      <c r="HF244" s="158" t="s">
        <v>128</v>
      </c>
      <c r="HG244" s="158" t="s">
        <v>128</v>
      </c>
      <c r="HH244" s="158" t="s">
        <v>128</v>
      </c>
      <c r="HI244" s="158" t="s">
        <v>128</v>
      </c>
      <c r="HJ244" s="158" t="s">
        <v>128</v>
      </c>
      <c r="HK244" s="158" t="s">
        <v>128</v>
      </c>
      <c r="HL244" s="158" t="s">
        <v>128</v>
      </c>
      <c r="HM244" s="158" t="s">
        <v>128</v>
      </c>
      <c r="HN244" s="158" t="s">
        <v>128</v>
      </c>
      <c r="HO244" s="158" t="s">
        <v>128</v>
      </c>
      <c r="HP244" s="158" t="s">
        <v>128</v>
      </c>
      <c r="HQ244" s="158" t="s">
        <v>128</v>
      </c>
      <c r="HR244" s="158" t="s">
        <v>128</v>
      </c>
      <c r="HS244" s="158" t="s">
        <v>128</v>
      </c>
      <c r="HT244" s="158" t="s">
        <v>128</v>
      </c>
      <c r="HU244" s="158" t="s">
        <v>128</v>
      </c>
      <c r="HV244" s="158" t="s">
        <v>128</v>
      </c>
      <c r="HW244" s="158" t="s">
        <v>128</v>
      </c>
      <c r="HX244" s="158" t="s">
        <v>128</v>
      </c>
      <c r="HY244" s="158" t="s">
        <v>128</v>
      </c>
      <c r="HZ244" s="158" t="s">
        <v>128</v>
      </c>
      <c r="IA244" s="158" t="s">
        <v>128</v>
      </c>
      <c r="IB244" s="158" t="s">
        <v>128</v>
      </c>
      <c r="IC244" s="158" t="s">
        <v>128</v>
      </c>
      <c r="ID244" s="158" t="s">
        <v>128</v>
      </c>
      <c r="IE244" s="158" t="s">
        <v>128</v>
      </c>
      <c r="IF244" s="158" t="s">
        <v>128</v>
      </c>
      <c r="IG244" s="158" t="s">
        <v>128</v>
      </c>
      <c r="IH244" s="158" t="s">
        <v>128</v>
      </c>
      <c r="II244" s="158" t="s">
        <v>128</v>
      </c>
      <c r="IJ244" s="158" t="s">
        <v>128</v>
      </c>
      <c r="IK244" s="158" t="s">
        <v>128</v>
      </c>
      <c r="IL244" s="158" t="s">
        <v>128</v>
      </c>
      <c r="IM244" s="158" t="s">
        <v>128</v>
      </c>
      <c r="IN244" s="158" t="s">
        <v>128</v>
      </c>
      <c r="IO244" s="158" t="s">
        <v>128</v>
      </c>
      <c r="IP244" s="158" t="s">
        <v>128</v>
      </c>
      <c r="IQ244" s="158" t="s">
        <v>128</v>
      </c>
      <c r="IR244" s="158" t="s">
        <v>128</v>
      </c>
      <c r="IS244" s="158" t="s">
        <v>128</v>
      </c>
      <c r="IT244" s="158" t="s">
        <v>128</v>
      </c>
      <c r="IU244" s="158" t="s">
        <v>128</v>
      </c>
      <c r="IV244" s="158" t="s">
        <v>128</v>
      </c>
      <c r="IW244" s="158" t="s">
        <v>128</v>
      </c>
      <c r="IX244" s="158" t="s">
        <v>128</v>
      </c>
      <c r="IY244" s="158" t="s">
        <v>128</v>
      </c>
      <c r="IZ244" s="158" t="s">
        <v>128</v>
      </c>
      <c r="JA244" s="158" t="s">
        <v>128</v>
      </c>
      <c r="JB244" s="158" t="s">
        <v>128</v>
      </c>
      <c r="JC244" s="158" t="s">
        <v>128</v>
      </c>
      <c r="JD244" s="158" t="s">
        <v>128</v>
      </c>
      <c r="JE244" s="158" t="s">
        <v>128</v>
      </c>
      <c r="JF244" s="158" t="s">
        <v>128</v>
      </c>
      <c r="JG244" s="158" t="s">
        <v>128</v>
      </c>
      <c r="JH244" s="158" t="s">
        <v>128</v>
      </c>
      <c r="JI244" s="158" t="s">
        <v>128</v>
      </c>
      <c r="JJ244" s="158" t="s">
        <v>128</v>
      </c>
      <c r="JK244" s="158" t="s">
        <v>128</v>
      </c>
      <c r="JL244" s="158" t="s">
        <v>128</v>
      </c>
      <c r="JM244" s="158" t="s">
        <v>128</v>
      </c>
      <c r="JN244" s="158" t="s">
        <v>128</v>
      </c>
      <c r="JO244" s="158" t="s">
        <v>128</v>
      </c>
      <c r="JP244" s="158" t="s">
        <v>128</v>
      </c>
      <c r="JQ244" s="158" t="s">
        <v>128</v>
      </c>
      <c r="JR244" s="158" t="s">
        <v>128</v>
      </c>
      <c r="JS244" s="158" t="s">
        <v>128</v>
      </c>
      <c r="JT244" s="158" t="s">
        <v>128</v>
      </c>
      <c r="JU244" s="158" t="s">
        <v>128</v>
      </c>
      <c r="JV244" s="158" t="s">
        <v>128</v>
      </c>
      <c r="JW244" s="158" t="s">
        <v>128</v>
      </c>
      <c r="JX244" s="158" t="s">
        <v>128</v>
      </c>
      <c r="JY244" s="158" t="s">
        <v>128</v>
      </c>
      <c r="JZ244" s="158" t="s">
        <v>128</v>
      </c>
      <c r="KA244" s="158" t="s">
        <v>128</v>
      </c>
      <c r="KB244" s="158" t="s">
        <v>128</v>
      </c>
      <c r="KC244" s="158" t="s">
        <v>128</v>
      </c>
      <c r="KD244" s="158" t="s">
        <v>128</v>
      </c>
      <c r="KE244" s="158" t="s">
        <v>128</v>
      </c>
      <c r="KF244" s="158" t="s">
        <v>128</v>
      </c>
      <c r="KG244" s="158" t="s">
        <v>128</v>
      </c>
      <c r="KH244" s="158" t="s">
        <v>128</v>
      </c>
      <c r="KI244" s="158" t="s">
        <v>128</v>
      </c>
      <c r="KJ244" s="158" t="s">
        <v>128</v>
      </c>
      <c r="KK244" s="158" t="s">
        <v>128</v>
      </c>
      <c r="KL244" s="158" t="s">
        <v>128</v>
      </c>
      <c r="KM244" s="158" t="s">
        <v>128</v>
      </c>
      <c r="KN244" s="158" t="s">
        <v>128</v>
      </c>
      <c r="KO244" s="158" t="s">
        <v>128</v>
      </c>
      <c r="KP244" s="158" t="s">
        <v>128</v>
      </c>
      <c r="KQ244" s="158" t="s">
        <v>128</v>
      </c>
      <c r="KR244" s="158" t="s">
        <v>128</v>
      </c>
      <c r="KS244" s="158" t="s">
        <v>128</v>
      </c>
      <c r="KT244" s="158" t="s">
        <v>128</v>
      </c>
      <c r="KU244" s="158" t="s">
        <v>128</v>
      </c>
      <c r="KV244" s="158" t="s">
        <v>128</v>
      </c>
      <c r="KW244" s="158" t="s">
        <v>128</v>
      </c>
      <c r="KX244" s="158" t="s">
        <v>128</v>
      </c>
      <c r="KY244" s="158" t="s">
        <v>128</v>
      </c>
      <c r="KZ244" s="158" t="s">
        <v>128</v>
      </c>
      <c r="LA244" s="158" t="s">
        <v>128</v>
      </c>
      <c r="LB244" s="158" t="s">
        <v>128</v>
      </c>
      <c r="LC244" s="158" t="s">
        <v>128</v>
      </c>
      <c r="LD244" s="158" t="s">
        <v>128</v>
      </c>
      <c r="LE244" s="158" t="s">
        <v>128</v>
      </c>
      <c r="LF244" s="158" t="s">
        <v>128</v>
      </c>
      <c r="LG244" s="158" t="s">
        <v>128</v>
      </c>
      <c r="LH244" s="158" t="s">
        <v>128</v>
      </c>
      <c r="LI244" s="158" t="s">
        <v>128</v>
      </c>
      <c r="LJ244" s="158" t="s">
        <v>128</v>
      </c>
      <c r="LK244" s="158" t="s">
        <v>128</v>
      </c>
      <c r="LL244" s="158" t="s">
        <v>128</v>
      </c>
      <c r="LM244" s="158" t="s">
        <v>128</v>
      </c>
      <c r="LN244" s="158" t="s">
        <v>128</v>
      </c>
      <c r="LO244" s="158" t="s">
        <v>128</v>
      </c>
      <c r="LP244" s="158" t="s">
        <v>128</v>
      </c>
      <c r="LQ244" s="158" t="s">
        <v>128</v>
      </c>
      <c r="LR244" s="158" t="s">
        <v>128</v>
      </c>
      <c r="LS244" s="158" t="s">
        <v>128</v>
      </c>
      <c r="LT244" s="158" t="s">
        <v>128</v>
      </c>
      <c r="LU244" s="158" t="s">
        <v>128</v>
      </c>
      <c r="LV244" s="158" t="s">
        <v>128</v>
      </c>
      <c r="LW244" s="158" t="s">
        <v>128</v>
      </c>
      <c r="LX244" s="158" t="s">
        <v>128</v>
      </c>
      <c r="LY244" s="158" t="s">
        <v>128</v>
      </c>
      <c r="LZ244" s="158" t="s">
        <v>128</v>
      </c>
      <c r="MA244" s="158" t="s">
        <v>128</v>
      </c>
      <c r="MB244" s="158" t="s">
        <v>128</v>
      </c>
      <c r="MC244" s="158" t="s">
        <v>128</v>
      </c>
      <c r="MD244" s="158" t="s">
        <v>128</v>
      </c>
      <c r="ME244" s="158" t="s">
        <v>128</v>
      </c>
      <c r="MF244" s="158" t="s">
        <v>128</v>
      </c>
      <c r="MG244" s="158" t="s">
        <v>128</v>
      </c>
      <c r="MH244" s="158" t="s">
        <v>128</v>
      </c>
      <c r="MI244" s="158" t="s">
        <v>128</v>
      </c>
      <c r="MJ244" s="158" t="s">
        <v>128</v>
      </c>
      <c r="MK244" s="158" t="s">
        <v>128</v>
      </c>
      <c r="ML244" s="158" t="s">
        <v>128</v>
      </c>
      <c r="MM244" s="158" t="s">
        <v>128</v>
      </c>
      <c r="MN244" s="158" t="s">
        <v>128</v>
      </c>
      <c r="MO244" s="158" t="s">
        <v>128</v>
      </c>
      <c r="MP244" s="158" t="s">
        <v>128</v>
      </c>
      <c r="MQ244" s="158" t="s">
        <v>128</v>
      </c>
      <c r="MR244" s="158" t="s">
        <v>128</v>
      </c>
      <c r="MS244" s="158" t="s">
        <v>128</v>
      </c>
      <c r="MT244" s="158" t="s">
        <v>128</v>
      </c>
      <c r="MU244" s="158" t="s">
        <v>128</v>
      </c>
      <c r="MV244" s="158" t="s">
        <v>128</v>
      </c>
      <c r="MW244" s="158" t="s">
        <v>128</v>
      </c>
      <c r="MX244" s="158" t="s">
        <v>128</v>
      </c>
      <c r="MY244" s="158" t="s">
        <v>128</v>
      </c>
      <c r="MZ244" s="158" t="s">
        <v>128</v>
      </c>
      <c r="NA244" s="158" t="s">
        <v>128</v>
      </c>
      <c r="NB244" s="158" t="s">
        <v>128</v>
      </c>
      <c r="NC244" s="158" t="s">
        <v>128</v>
      </c>
      <c r="ND244" s="158" t="s">
        <v>128</v>
      </c>
      <c r="NE244" s="158" t="s">
        <v>128</v>
      </c>
      <c r="NF244" s="158" t="s">
        <v>128</v>
      </c>
      <c r="NG244" s="158" t="s">
        <v>128</v>
      </c>
      <c r="NH244" s="158" t="s">
        <v>128</v>
      </c>
      <c r="NI244" s="158" t="s">
        <v>128</v>
      </c>
      <c r="NJ244" s="158" t="s">
        <v>128</v>
      </c>
      <c r="NK244" s="158" t="s">
        <v>128</v>
      </c>
      <c r="NL244" s="158" t="s">
        <v>128</v>
      </c>
      <c r="NM244" s="158" t="s">
        <v>128</v>
      </c>
      <c r="NN244" s="158" t="s">
        <v>128</v>
      </c>
      <c r="NO244" s="158" t="s">
        <v>128</v>
      </c>
      <c r="NP244" s="158" t="s">
        <v>128</v>
      </c>
      <c r="NQ244" s="158" t="s">
        <v>128</v>
      </c>
      <c r="NR244" s="163">
        <v>4.7E-2</v>
      </c>
      <c r="NS244" s="158" t="s">
        <v>67</v>
      </c>
      <c r="NT244" s="165">
        <v>4.5999999999999996</v>
      </c>
      <c r="NU244" s="158" t="s">
        <v>67</v>
      </c>
      <c r="NV244" s="165">
        <v>3.9</v>
      </c>
      <c r="NW244" s="158" t="s">
        <v>67</v>
      </c>
      <c r="NX244" s="158" t="s">
        <v>128</v>
      </c>
      <c r="NY244" s="158" t="s">
        <v>128</v>
      </c>
      <c r="NZ244" s="162">
        <v>16.04</v>
      </c>
      <c r="OA244" s="158" t="s">
        <v>67</v>
      </c>
      <c r="OB244" s="158" t="s">
        <v>128</v>
      </c>
      <c r="OC244" s="158" t="s">
        <v>128</v>
      </c>
      <c r="OD244" s="158" t="s">
        <v>128</v>
      </c>
      <c r="OE244" s="170" t="s">
        <v>128</v>
      </c>
      <c r="OF244" s="181"/>
      <c r="OG244" s="174">
        <f t="shared" si="1336"/>
        <v>36.64</v>
      </c>
      <c r="OH244" s="66" t="str">
        <f t="shared" si="1337"/>
        <v>kg/GJ delivered</v>
      </c>
      <c r="OI244" s="66" t="str">
        <f t="shared" si="1338"/>
        <v/>
      </c>
      <c r="OJ244" s="66" t="str">
        <f t="shared" si="1339"/>
        <v/>
      </c>
      <c r="OK244" s="66" t="str">
        <f t="shared" si="1340"/>
        <v/>
      </c>
      <c r="OL244" s="66" t="str">
        <f t="shared" si="1341"/>
        <v/>
      </c>
      <c r="OM244" s="159">
        <f t="shared" si="1342"/>
        <v>721</v>
      </c>
      <c r="ON244" s="66" t="str">
        <f t="shared" si="1343"/>
        <v>kg/GJ delivered</v>
      </c>
      <c r="OO244" s="118">
        <f t="shared" si="1344"/>
        <v>2.23</v>
      </c>
      <c r="OP244" s="66" t="str">
        <f t="shared" si="1345"/>
        <v>kg/GJ delivered</v>
      </c>
      <c r="OQ244" s="66" t="str">
        <f t="shared" si="1346"/>
        <v/>
      </c>
      <c r="OR244" s="66" t="str">
        <f t="shared" si="1347"/>
        <v/>
      </c>
      <c r="OS244" s="66" t="str">
        <f t="shared" si="1348"/>
        <v/>
      </c>
      <c r="OT244" s="66" t="str">
        <f t="shared" si="1349"/>
        <v/>
      </c>
      <c r="OU244" s="66" t="str">
        <f t="shared" si="1350"/>
        <v/>
      </c>
      <c r="OV244" s="66" t="str">
        <f t="shared" si="1351"/>
        <v/>
      </c>
      <c r="OW244" s="126">
        <f t="shared" si="1352"/>
        <v>0.41</v>
      </c>
      <c r="OX244" s="66" t="str">
        <f t="shared" si="1353"/>
        <v>kg/GJ delivered</v>
      </c>
      <c r="OY244" s="66" t="str">
        <f t="shared" si="1354"/>
        <v/>
      </c>
      <c r="OZ244" s="66" t="str">
        <f t="shared" si="1355"/>
        <v/>
      </c>
      <c r="PA244" s="66" t="str">
        <f t="shared" si="1356"/>
        <v/>
      </c>
      <c r="PB244" s="66" t="str">
        <f t="shared" si="1357"/>
        <v/>
      </c>
      <c r="PC244" s="66" t="str">
        <f t="shared" si="1358"/>
        <v/>
      </c>
      <c r="PD244" s="66" t="str">
        <f t="shared" si="1359"/>
        <v/>
      </c>
      <c r="PE244" s="126">
        <f t="shared" si="1360"/>
        <v>0.17</v>
      </c>
      <c r="PF244" s="66" t="str">
        <f t="shared" si="1361"/>
        <v>kg/GJ delivered</v>
      </c>
      <c r="PG244" s="66" t="str">
        <f t="shared" si="1362"/>
        <v/>
      </c>
      <c r="PH244" s="66" t="str">
        <f t="shared" si="1363"/>
        <v/>
      </c>
      <c r="PI244" s="66" t="str">
        <f t="shared" si="1364"/>
        <v/>
      </c>
      <c r="PJ244" s="66" t="str">
        <f t="shared" si="1365"/>
        <v/>
      </c>
      <c r="PK244" s="66" t="str">
        <f t="shared" si="1366"/>
        <v/>
      </c>
      <c r="PL244" s="66" t="str">
        <f t="shared" si="1367"/>
        <v/>
      </c>
      <c r="PM244" s="66" t="str">
        <f t="shared" si="1368"/>
        <v/>
      </c>
      <c r="PN244" s="66" t="str">
        <f t="shared" si="1369"/>
        <v/>
      </c>
      <c r="PO244" s="66" t="str">
        <f t="shared" si="1370"/>
        <v/>
      </c>
      <c r="PP244" s="66" t="str">
        <f t="shared" si="1371"/>
        <v/>
      </c>
      <c r="PQ244" s="66" t="str">
        <f t="shared" si="1372"/>
        <v/>
      </c>
      <c r="PR244" s="66" t="str">
        <f t="shared" si="1373"/>
        <v/>
      </c>
      <c r="PS244" s="66" t="str">
        <f t="shared" si="1374"/>
        <v/>
      </c>
      <c r="PT244" s="66" t="str">
        <f t="shared" si="1375"/>
        <v/>
      </c>
      <c r="PU244" s="66" t="str">
        <f t="shared" si="1376"/>
        <v/>
      </c>
      <c r="PV244" s="66" t="str">
        <f t="shared" si="1377"/>
        <v/>
      </c>
      <c r="PW244" s="66" t="str">
        <f t="shared" si="1378"/>
        <v/>
      </c>
      <c r="PX244" s="66" t="str">
        <f t="shared" si="1379"/>
        <v/>
      </c>
      <c r="PY244" s="66" t="str">
        <f t="shared" si="1380"/>
        <v/>
      </c>
      <c r="PZ244" s="66" t="str">
        <f t="shared" si="1381"/>
        <v/>
      </c>
      <c r="QA244" s="66" t="str">
        <f t="shared" si="1382"/>
        <v/>
      </c>
      <c r="QB244" s="66" t="str">
        <f t="shared" si="1383"/>
        <v/>
      </c>
      <c r="QC244" s="66" t="str">
        <f t="shared" si="1384"/>
        <v/>
      </c>
      <c r="QD244" s="66" t="str">
        <f t="shared" si="1385"/>
        <v/>
      </c>
      <c r="QE244" s="66" t="str">
        <f t="shared" si="1386"/>
        <v/>
      </c>
      <c r="QF244" s="66" t="str">
        <f t="shared" si="1387"/>
        <v/>
      </c>
      <c r="QG244" s="66" t="str">
        <f t="shared" si="1388"/>
        <v/>
      </c>
      <c r="QH244" s="66" t="str">
        <f t="shared" si="1389"/>
        <v/>
      </c>
      <c r="QI244" s="66" t="str">
        <f t="shared" si="1390"/>
        <v/>
      </c>
      <c r="QJ244" s="66" t="str">
        <f t="shared" si="1391"/>
        <v/>
      </c>
      <c r="QK244" s="66" t="str">
        <f t="shared" si="1392"/>
        <v/>
      </c>
      <c r="QL244" s="66" t="str">
        <f t="shared" si="1393"/>
        <v/>
      </c>
      <c r="QM244" s="66" t="str">
        <f t="shared" si="1394"/>
        <v/>
      </c>
      <c r="QN244" s="66" t="str">
        <f t="shared" si="1395"/>
        <v/>
      </c>
      <c r="QO244" s="66" t="str">
        <f t="shared" si="1396"/>
        <v/>
      </c>
      <c r="QP244" s="66" t="str">
        <f t="shared" si="1397"/>
        <v/>
      </c>
      <c r="QQ244" s="66" t="str">
        <f t="shared" si="1398"/>
        <v/>
      </c>
      <c r="QR244" s="66" t="str">
        <f t="shared" si="1399"/>
        <v/>
      </c>
      <c r="QS244" s="66" t="str">
        <f t="shared" si="1400"/>
        <v/>
      </c>
      <c r="QT244" s="66" t="str">
        <f t="shared" si="1401"/>
        <v/>
      </c>
      <c r="QU244" s="66" t="str">
        <f t="shared" si="1402"/>
        <v/>
      </c>
      <c r="QV244" s="66" t="str">
        <f t="shared" si="1403"/>
        <v/>
      </c>
      <c r="QW244" s="66" t="str">
        <f t="shared" si="1404"/>
        <v/>
      </c>
      <c r="QX244" s="66" t="str">
        <f t="shared" si="1405"/>
        <v/>
      </c>
      <c r="QY244" s="66" t="str">
        <f t="shared" si="1406"/>
        <v/>
      </c>
      <c r="QZ244" s="66" t="str">
        <f t="shared" si="1407"/>
        <v/>
      </c>
      <c r="RA244" s="66" t="str">
        <f t="shared" si="1408"/>
        <v/>
      </c>
      <c r="RB244" s="66" t="str">
        <f t="shared" si="1409"/>
        <v/>
      </c>
      <c r="RC244" s="66" t="str">
        <f t="shared" si="1410"/>
        <v/>
      </c>
      <c r="RD244" s="66" t="str">
        <f t="shared" si="1411"/>
        <v/>
      </c>
      <c r="RE244" s="66" t="str">
        <f t="shared" si="1412"/>
        <v/>
      </c>
      <c r="RF244" s="66" t="str">
        <f t="shared" si="1413"/>
        <v/>
      </c>
      <c r="RG244" s="66" t="str">
        <f t="shared" si="1414"/>
        <v/>
      </c>
      <c r="RH244" s="66" t="str">
        <f t="shared" si="1415"/>
        <v/>
      </c>
      <c r="RI244" s="66" t="str">
        <f t="shared" si="1416"/>
        <v/>
      </c>
      <c r="RJ244" s="66" t="str">
        <f t="shared" si="1417"/>
        <v/>
      </c>
      <c r="RK244" s="66" t="str">
        <f t="shared" si="1418"/>
        <v/>
      </c>
      <c r="RL244" s="66" t="str">
        <f t="shared" si="1419"/>
        <v/>
      </c>
      <c r="RM244" s="66" t="str">
        <f t="shared" si="1420"/>
        <v/>
      </c>
      <c r="RN244" s="66" t="str">
        <f t="shared" si="1421"/>
        <v/>
      </c>
      <c r="RO244" s="66" t="str">
        <f t="shared" si="1422"/>
        <v/>
      </c>
      <c r="RP244" s="66" t="str">
        <f t="shared" si="1423"/>
        <v/>
      </c>
      <c r="RQ244" s="66" t="str">
        <f t="shared" si="1424"/>
        <v/>
      </c>
      <c r="RR244" s="66" t="str">
        <f t="shared" si="1425"/>
        <v/>
      </c>
      <c r="RS244" s="66" t="str">
        <f t="shared" si="1426"/>
        <v/>
      </c>
      <c r="RT244" s="66" t="str">
        <f t="shared" si="1427"/>
        <v/>
      </c>
      <c r="RU244" s="66" t="str">
        <f t="shared" si="1428"/>
        <v/>
      </c>
      <c r="RV244" s="66" t="str">
        <f t="shared" si="1429"/>
        <v/>
      </c>
      <c r="RW244" s="66" t="str">
        <f t="shared" si="1430"/>
        <v/>
      </c>
      <c r="RX244" s="66" t="str">
        <f t="shared" si="1431"/>
        <v/>
      </c>
      <c r="RY244" s="66" t="str">
        <f t="shared" si="1432"/>
        <v/>
      </c>
      <c r="RZ244" s="66" t="str">
        <f t="shared" si="1433"/>
        <v/>
      </c>
      <c r="SA244" s="66" t="str">
        <f t="shared" si="1434"/>
        <v/>
      </c>
      <c r="SB244" s="66" t="str">
        <f t="shared" si="1435"/>
        <v/>
      </c>
      <c r="SC244" s="66" t="str">
        <f t="shared" si="1436"/>
        <v/>
      </c>
      <c r="SD244" s="66" t="str">
        <f t="shared" si="1437"/>
        <v/>
      </c>
      <c r="SE244" s="66" t="str">
        <f t="shared" si="1438"/>
        <v/>
      </c>
      <c r="SF244" s="66" t="str">
        <f t="shared" si="1439"/>
        <v/>
      </c>
      <c r="SG244" s="66" t="str">
        <f t="shared" si="1440"/>
        <v/>
      </c>
      <c r="SH244" s="66" t="str">
        <f t="shared" si="1441"/>
        <v/>
      </c>
      <c r="SI244" s="66" t="str">
        <f t="shared" si="1442"/>
        <v/>
      </c>
      <c r="SJ244" s="66" t="str">
        <f t="shared" si="1443"/>
        <v/>
      </c>
      <c r="SK244" s="66" t="str">
        <f t="shared" si="1444"/>
        <v/>
      </c>
      <c r="SL244" s="66" t="str">
        <f t="shared" si="1445"/>
        <v/>
      </c>
      <c r="SM244" s="66" t="str">
        <f t="shared" si="1446"/>
        <v/>
      </c>
      <c r="SN244" s="66" t="str">
        <f t="shared" si="1447"/>
        <v/>
      </c>
      <c r="SO244" s="66" t="str">
        <f t="shared" si="1448"/>
        <v/>
      </c>
      <c r="SP244" s="66" t="str">
        <f t="shared" si="1449"/>
        <v/>
      </c>
      <c r="SQ244" s="66" t="str">
        <f t="shared" si="1450"/>
        <v/>
      </c>
      <c r="SR244" s="66" t="str">
        <f t="shared" si="1451"/>
        <v/>
      </c>
      <c r="SS244" s="66" t="str">
        <f t="shared" si="1452"/>
        <v/>
      </c>
      <c r="ST244" s="66" t="str">
        <f t="shared" si="1453"/>
        <v/>
      </c>
      <c r="SU244" s="66" t="str">
        <f t="shared" si="1454"/>
        <v/>
      </c>
      <c r="SV244" s="66" t="str">
        <f t="shared" si="1455"/>
        <v/>
      </c>
      <c r="SW244" s="66" t="str">
        <f t="shared" si="1456"/>
        <v/>
      </c>
      <c r="SX244" s="66" t="str">
        <f t="shared" si="1457"/>
        <v/>
      </c>
      <c r="SY244" s="66" t="str">
        <f t="shared" si="1458"/>
        <v/>
      </c>
      <c r="SZ244" s="66" t="str">
        <f t="shared" si="1459"/>
        <v/>
      </c>
      <c r="TA244" s="66" t="str">
        <f t="shared" si="1460"/>
        <v/>
      </c>
      <c r="TB244" s="66" t="str">
        <f t="shared" si="1461"/>
        <v/>
      </c>
      <c r="TC244" s="66" t="str">
        <f t="shared" si="1462"/>
        <v/>
      </c>
      <c r="TD244" s="66" t="str">
        <f t="shared" si="1463"/>
        <v/>
      </c>
      <c r="TE244" s="66" t="str">
        <f t="shared" si="1464"/>
        <v/>
      </c>
      <c r="TF244" s="66" t="str">
        <f t="shared" si="1465"/>
        <v/>
      </c>
      <c r="TG244" s="66" t="str">
        <f t="shared" si="1466"/>
        <v/>
      </c>
      <c r="TH244" s="66" t="str">
        <f t="shared" si="1467"/>
        <v/>
      </c>
      <c r="TI244" s="66" t="str">
        <f t="shared" si="1468"/>
        <v/>
      </c>
      <c r="TJ244" s="66" t="str">
        <f t="shared" si="1469"/>
        <v/>
      </c>
      <c r="TK244" s="66" t="str">
        <f t="shared" si="1470"/>
        <v/>
      </c>
      <c r="TL244" s="66" t="str">
        <f t="shared" si="1471"/>
        <v/>
      </c>
      <c r="TM244" s="66" t="str">
        <f t="shared" si="1472"/>
        <v/>
      </c>
      <c r="TN244" s="66" t="str">
        <f t="shared" si="1473"/>
        <v/>
      </c>
      <c r="TO244" s="66" t="str">
        <f t="shared" si="1474"/>
        <v/>
      </c>
      <c r="TP244" s="66" t="str">
        <f t="shared" si="1475"/>
        <v/>
      </c>
      <c r="TQ244" s="66" t="str">
        <f t="shared" si="1476"/>
        <v/>
      </c>
      <c r="TR244" s="66" t="str">
        <f t="shared" si="1477"/>
        <v/>
      </c>
      <c r="TS244" s="66" t="str">
        <f t="shared" si="1478"/>
        <v/>
      </c>
      <c r="TT244" s="66" t="str">
        <f t="shared" si="1479"/>
        <v/>
      </c>
      <c r="TU244" s="66" t="str">
        <f t="shared" si="1480"/>
        <v/>
      </c>
      <c r="TV244" s="66" t="str">
        <f t="shared" si="1481"/>
        <v/>
      </c>
      <c r="TW244" s="66" t="str">
        <f t="shared" si="1482"/>
        <v/>
      </c>
      <c r="TX244" s="66" t="str">
        <f t="shared" si="1483"/>
        <v/>
      </c>
      <c r="TY244" s="66" t="str">
        <f t="shared" si="1484"/>
        <v/>
      </c>
      <c r="TZ244" s="66" t="str">
        <f t="shared" si="1485"/>
        <v/>
      </c>
      <c r="UA244" s="66" t="str">
        <f t="shared" si="1486"/>
        <v/>
      </c>
      <c r="UB244" s="66" t="str">
        <f t="shared" si="1487"/>
        <v/>
      </c>
      <c r="UC244" s="66" t="str">
        <f t="shared" si="1488"/>
        <v/>
      </c>
      <c r="UD244" s="66" t="str">
        <f t="shared" si="1489"/>
        <v/>
      </c>
      <c r="UE244" s="66" t="str">
        <f t="shared" si="1490"/>
        <v/>
      </c>
      <c r="UF244" s="66" t="str">
        <f t="shared" si="1491"/>
        <v/>
      </c>
      <c r="UG244" s="66" t="str">
        <f t="shared" si="1492"/>
        <v/>
      </c>
      <c r="UH244" s="66" t="str">
        <f t="shared" si="1493"/>
        <v/>
      </c>
      <c r="UI244" s="66" t="str">
        <f t="shared" si="1494"/>
        <v/>
      </c>
      <c r="UJ244" s="66" t="str">
        <f t="shared" si="1495"/>
        <v/>
      </c>
      <c r="UK244" s="66" t="str">
        <f t="shared" si="1496"/>
        <v/>
      </c>
      <c r="UL244" s="66" t="str">
        <f t="shared" si="1497"/>
        <v/>
      </c>
      <c r="UM244" s="66" t="str">
        <f t="shared" si="1498"/>
        <v/>
      </c>
      <c r="UN244" s="66" t="str">
        <f t="shared" si="1499"/>
        <v/>
      </c>
      <c r="UO244" s="66" t="str">
        <f t="shared" si="1500"/>
        <v/>
      </c>
      <c r="UP244" s="66" t="str">
        <f t="shared" si="1501"/>
        <v/>
      </c>
      <c r="UQ244" s="66" t="str">
        <f t="shared" si="1502"/>
        <v/>
      </c>
      <c r="UR244" s="66" t="str">
        <f t="shared" si="1503"/>
        <v/>
      </c>
      <c r="US244" s="66" t="str">
        <f t="shared" si="1504"/>
        <v/>
      </c>
      <c r="UT244" s="66" t="str">
        <f t="shared" si="1505"/>
        <v/>
      </c>
      <c r="UU244" s="66" t="str">
        <f t="shared" si="1506"/>
        <v/>
      </c>
      <c r="UV244" s="66" t="str">
        <f t="shared" si="1507"/>
        <v/>
      </c>
      <c r="UW244" s="66" t="str">
        <f t="shared" si="1508"/>
        <v/>
      </c>
      <c r="UX244" s="66" t="str">
        <f t="shared" si="1509"/>
        <v/>
      </c>
      <c r="UY244" s="66" t="str">
        <f t="shared" si="1510"/>
        <v/>
      </c>
      <c r="UZ244" s="66" t="str">
        <f t="shared" si="1511"/>
        <v/>
      </c>
      <c r="VA244" s="66" t="str">
        <f t="shared" si="1512"/>
        <v/>
      </c>
      <c r="VB244" s="66" t="str">
        <f t="shared" si="1513"/>
        <v/>
      </c>
      <c r="VC244" s="66" t="str">
        <f t="shared" si="1514"/>
        <v/>
      </c>
      <c r="VD244" s="66" t="str">
        <f t="shared" si="1515"/>
        <v/>
      </c>
      <c r="VE244" s="66" t="str">
        <f t="shared" si="1516"/>
        <v/>
      </c>
      <c r="VF244" s="66" t="str">
        <f t="shared" si="1517"/>
        <v/>
      </c>
      <c r="VG244" s="66" t="str">
        <f t="shared" si="1518"/>
        <v/>
      </c>
      <c r="VH244" s="66" t="str">
        <f t="shared" si="1519"/>
        <v/>
      </c>
      <c r="VI244" s="66" t="str">
        <f t="shared" si="1520"/>
        <v/>
      </c>
      <c r="VJ244" s="66" t="str">
        <f t="shared" si="1521"/>
        <v/>
      </c>
      <c r="VK244" s="66" t="str">
        <f t="shared" si="1522"/>
        <v/>
      </c>
      <c r="VL244" s="66" t="str">
        <f t="shared" si="1523"/>
        <v/>
      </c>
      <c r="VM244" s="66" t="str">
        <f t="shared" si="1524"/>
        <v/>
      </c>
      <c r="VN244" s="66" t="str">
        <f t="shared" si="1525"/>
        <v/>
      </c>
      <c r="VO244" s="66" t="str">
        <f t="shared" si="1526"/>
        <v/>
      </c>
      <c r="VP244" s="66" t="str">
        <f t="shared" si="1527"/>
        <v/>
      </c>
      <c r="VQ244" s="66" t="str">
        <f t="shared" si="1528"/>
        <v/>
      </c>
      <c r="VR244" s="66" t="str">
        <f t="shared" si="1529"/>
        <v/>
      </c>
      <c r="VS244" s="66" t="str">
        <f t="shared" si="1530"/>
        <v/>
      </c>
      <c r="VT244" s="66" t="str">
        <f t="shared" si="1531"/>
        <v/>
      </c>
      <c r="VU244" s="66" t="str">
        <f t="shared" si="1532"/>
        <v/>
      </c>
      <c r="VV244" s="66" t="str">
        <f t="shared" si="1533"/>
        <v/>
      </c>
      <c r="VW244" s="66" t="str">
        <f t="shared" si="1534"/>
        <v/>
      </c>
      <c r="VX244" s="66" t="str">
        <f t="shared" si="1535"/>
        <v/>
      </c>
      <c r="VY244" s="66" t="str">
        <f t="shared" si="1536"/>
        <v/>
      </c>
      <c r="VZ244" s="66" t="str">
        <f t="shared" si="1537"/>
        <v/>
      </c>
      <c r="WA244" s="66" t="str">
        <f t="shared" si="1538"/>
        <v/>
      </c>
      <c r="WB244" s="66" t="str">
        <f t="shared" si="1539"/>
        <v/>
      </c>
      <c r="WC244" s="66" t="str">
        <f t="shared" si="1540"/>
        <v/>
      </c>
      <c r="WD244" s="66" t="str">
        <f t="shared" si="1541"/>
        <v/>
      </c>
      <c r="WE244" s="66" t="str">
        <f t="shared" si="1542"/>
        <v/>
      </c>
      <c r="WF244" s="66" t="str">
        <f t="shared" si="1543"/>
        <v/>
      </c>
      <c r="WG244" s="66" t="str">
        <f t="shared" si="1544"/>
        <v/>
      </c>
      <c r="WH244" s="66" t="str">
        <f t="shared" si="1545"/>
        <v/>
      </c>
      <c r="WI244" s="66" t="str">
        <f t="shared" si="1546"/>
        <v/>
      </c>
      <c r="WJ244" s="66" t="str">
        <f t="shared" si="1547"/>
        <v/>
      </c>
      <c r="WK244" s="66" t="str">
        <f t="shared" si="1548"/>
        <v/>
      </c>
      <c r="WL244" s="66" t="str">
        <f t="shared" si="1549"/>
        <v/>
      </c>
      <c r="WM244" s="66" t="str">
        <f t="shared" si="1550"/>
        <v/>
      </c>
      <c r="WN244" s="66" t="str">
        <f t="shared" si="1551"/>
        <v/>
      </c>
      <c r="WO244" s="66" t="str">
        <f t="shared" si="1552"/>
        <v/>
      </c>
      <c r="WP244" s="66" t="str">
        <f t="shared" si="1553"/>
        <v/>
      </c>
      <c r="WQ244" s="66" t="str">
        <f t="shared" si="1554"/>
        <v/>
      </c>
      <c r="WR244" s="66" t="str">
        <f t="shared" si="1555"/>
        <v/>
      </c>
      <c r="WS244" s="66" t="str">
        <f t="shared" si="1556"/>
        <v/>
      </c>
      <c r="WT244" s="66" t="str">
        <f t="shared" si="1557"/>
        <v/>
      </c>
      <c r="WU244" s="66" t="str">
        <f t="shared" si="1558"/>
        <v/>
      </c>
      <c r="WV244" s="66" t="str">
        <f t="shared" si="1559"/>
        <v/>
      </c>
      <c r="WW244" s="66" t="str">
        <f t="shared" si="1560"/>
        <v/>
      </c>
      <c r="WX244" s="66" t="str">
        <f t="shared" si="1561"/>
        <v/>
      </c>
      <c r="WY244" s="66" t="str">
        <f t="shared" si="1562"/>
        <v/>
      </c>
      <c r="WZ244" s="66" t="str">
        <f t="shared" si="1563"/>
        <v/>
      </c>
      <c r="XA244" s="66" t="str">
        <f t="shared" si="1564"/>
        <v/>
      </c>
      <c r="XB244" s="66" t="str">
        <f t="shared" si="1565"/>
        <v/>
      </c>
      <c r="XC244" s="66" t="str">
        <f t="shared" si="1566"/>
        <v/>
      </c>
      <c r="XD244" s="66" t="str">
        <f t="shared" si="1567"/>
        <v/>
      </c>
      <c r="XE244" s="66" t="str">
        <f t="shared" si="1568"/>
        <v/>
      </c>
      <c r="XF244" s="66" t="str">
        <f t="shared" si="1569"/>
        <v/>
      </c>
      <c r="XG244" s="66" t="str">
        <f t="shared" si="1570"/>
        <v/>
      </c>
      <c r="XH244" s="66" t="str">
        <f t="shared" si="1571"/>
        <v/>
      </c>
      <c r="XI244" s="66" t="str">
        <f t="shared" si="1572"/>
        <v/>
      </c>
      <c r="XJ244" s="66" t="str">
        <f t="shared" si="1573"/>
        <v/>
      </c>
      <c r="XK244" s="66" t="str">
        <f t="shared" si="1574"/>
        <v/>
      </c>
      <c r="XL244" s="66" t="str">
        <f t="shared" si="1575"/>
        <v/>
      </c>
      <c r="XM244" s="66" t="str">
        <f t="shared" si="1576"/>
        <v/>
      </c>
      <c r="XN244" s="66" t="str">
        <f t="shared" si="1577"/>
        <v/>
      </c>
      <c r="XO244" s="66" t="str">
        <f t="shared" si="1578"/>
        <v/>
      </c>
      <c r="XP244" s="66" t="str">
        <f t="shared" si="1579"/>
        <v/>
      </c>
      <c r="XQ244" s="66" t="str">
        <f t="shared" si="1580"/>
        <v/>
      </c>
      <c r="XR244" s="66" t="str">
        <f t="shared" si="1581"/>
        <v/>
      </c>
      <c r="XS244" s="66" t="str">
        <f t="shared" si="1582"/>
        <v/>
      </c>
      <c r="XT244" s="66" t="str">
        <f t="shared" si="1583"/>
        <v/>
      </c>
      <c r="XU244" s="66" t="str">
        <f t="shared" si="1584"/>
        <v/>
      </c>
      <c r="XV244" s="66" t="str">
        <f t="shared" si="1585"/>
        <v/>
      </c>
      <c r="XW244" s="66" t="str">
        <f t="shared" si="1586"/>
        <v/>
      </c>
      <c r="XX244" s="66" t="str">
        <f t="shared" si="1587"/>
        <v/>
      </c>
      <c r="XY244" s="66" t="str">
        <f t="shared" si="1588"/>
        <v/>
      </c>
      <c r="XZ244" s="66" t="str">
        <f t="shared" si="1589"/>
        <v/>
      </c>
      <c r="YA244" s="66" t="str">
        <f t="shared" si="1590"/>
        <v/>
      </c>
      <c r="YB244" s="66" t="str">
        <f t="shared" si="1591"/>
        <v/>
      </c>
      <c r="YC244" s="66" t="str">
        <f t="shared" si="1592"/>
        <v/>
      </c>
      <c r="YD244" s="66" t="str">
        <f t="shared" si="1593"/>
        <v/>
      </c>
      <c r="YE244" s="66" t="str">
        <f t="shared" si="1594"/>
        <v/>
      </c>
      <c r="YF244" s="66" t="str">
        <f t="shared" si="1595"/>
        <v/>
      </c>
      <c r="YG244" s="66" t="str">
        <f t="shared" si="1596"/>
        <v/>
      </c>
      <c r="YH244" s="66" t="str">
        <f t="shared" si="1597"/>
        <v/>
      </c>
      <c r="YI244" s="66" t="str">
        <f t="shared" si="1598"/>
        <v/>
      </c>
      <c r="YJ244" s="66" t="str">
        <f t="shared" si="1599"/>
        <v/>
      </c>
      <c r="YK244" s="66" t="str">
        <f t="shared" si="1600"/>
        <v/>
      </c>
      <c r="YL244" s="66" t="str">
        <f t="shared" si="1601"/>
        <v/>
      </c>
      <c r="YM244" s="66" t="str">
        <f t="shared" si="1602"/>
        <v/>
      </c>
      <c r="YN244" s="66" t="str">
        <f t="shared" si="1603"/>
        <v/>
      </c>
      <c r="YO244" s="66" t="str">
        <f t="shared" si="1604"/>
        <v/>
      </c>
      <c r="YP244" s="66" t="str">
        <f t="shared" si="1605"/>
        <v/>
      </c>
      <c r="YQ244" s="66" t="str">
        <f t="shared" si="1606"/>
        <v/>
      </c>
      <c r="YR244" s="66" t="str">
        <f t="shared" si="1607"/>
        <v/>
      </c>
      <c r="YS244" s="66" t="str">
        <f t="shared" si="1608"/>
        <v/>
      </c>
      <c r="YT244" s="66" t="str">
        <f t="shared" si="1609"/>
        <v/>
      </c>
      <c r="YU244" s="66" t="str">
        <f t="shared" si="1610"/>
        <v/>
      </c>
      <c r="YV244" s="66" t="str">
        <f t="shared" si="1611"/>
        <v/>
      </c>
      <c r="YW244" s="66" t="str">
        <f t="shared" si="1612"/>
        <v/>
      </c>
      <c r="YX244" s="66" t="str">
        <f t="shared" si="1613"/>
        <v/>
      </c>
      <c r="YY244" s="66" t="str">
        <f t="shared" si="1614"/>
        <v/>
      </c>
      <c r="YZ244" s="66" t="str">
        <f t="shared" si="1615"/>
        <v/>
      </c>
      <c r="ZA244" s="66" t="str">
        <f t="shared" si="1616"/>
        <v/>
      </c>
      <c r="ZB244" s="66" t="str">
        <f t="shared" si="1617"/>
        <v/>
      </c>
      <c r="ZC244" s="66" t="str">
        <f t="shared" si="1618"/>
        <v/>
      </c>
      <c r="ZD244" s="66" t="str">
        <f t="shared" si="1619"/>
        <v/>
      </c>
      <c r="ZE244" s="66" t="str">
        <f t="shared" si="1620"/>
        <v/>
      </c>
      <c r="ZF244" s="66" t="str">
        <f t="shared" si="1621"/>
        <v/>
      </c>
      <c r="ZG244" s="66" t="str">
        <f t="shared" si="1622"/>
        <v/>
      </c>
      <c r="ZH244" s="66" t="str">
        <f t="shared" si="1623"/>
        <v/>
      </c>
      <c r="ZI244" s="66" t="str">
        <f t="shared" si="1624"/>
        <v/>
      </c>
      <c r="ZJ244" s="66" t="str">
        <f t="shared" si="1625"/>
        <v/>
      </c>
      <c r="ZK244" s="66" t="str">
        <f t="shared" si="1626"/>
        <v/>
      </c>
      <c r="ZL244" s="66" t="str">
        <f t="shared" si="1627"/>
        <v/>
      </c>
      <c r="ZM244" s="66" t="str">
        <f t="shared" si="1628"/>
        <v/>
      </c>
      <c r="ZN244" s="66" t="str">
        <f t="shared" si="1629"/>
        <v/>
      </c>
      <c r="ZO244" s="66" t="str">
        <f t="shared" si="1630"/>
        <v/>
      </c>
      <c r="ZP244" s="66" t="str">
        <f t="shared" si="1631"/>
        <v/>
      </c>
      <c r="ZQ244" s="66" t="str">
        <f t="shared" si="1632"/>
        <v/>
      </c>
      <c r="ZR244" s="66" t="str">
        <f t="shared" si="1633"/>
        <v/>
      </c>
      <c r="ZS244" s="66" t="str">
        <f t="shared" si="1634"/>
        <v/>
      </c>
      <c r="ZT244" s="66" t="str">
        <f t="shared" si="1635"/>
        <v/>
      </c>
      <c r="ZU244" s="66" t="str">
        <f t="shared" si="1636"/>
        <v/>
      </c>
      <c r="ZV244" s="66" t="str">
        <f t="shared" si="1637"/>
        <v/>
      </c>
      <c r="ZW244" s="66" t="str">
        <f t="shared" si="1638"/>
        <v/>
      </c>
      <c r="ZX244" s="66" t="str">
        <f t="shared" si="1639"/>
        <v/>
      </c>
      <c r="ZY244" s="66" t="str">
        <f t="shared" si="1640"/>
        <v/>
      </c>
      <c r="ZZ244" s="66" t="str">
        <f t="shared" si="1641"/>
        <v/>
      </c>
      <c r="AAA244" s="66" t="str">
        <f t="shared" si="1642"/>
        <v/>
      </c>
      <c r="AAB244" s="66" t="str">
        <f t="shared" si="1643"/>
        <v/>
      </c>
      <c r="AAC244" s="66" t="str">
        <f t="shared" si="1644"/>
        <v/>
      </c>
      <c r="AAD244" s="66" t="str">
        <f t="shared" si="1645"/>
        <v/>
      </c>
      <c r="AAE244" s="66" t="str">
        <f t="shared" si="1646"/>
        <v/>
      </c>
      <c r="AAF244" s="66" t="str">
        <f t="shared" si="1647"/>
        <v/>
      </c>
      <c r="AAG244" s="66" t="str">
        <f t="shared" si="1648"/>
        <v/>
      </c>
      <c r="AAH244" s="66" t="str">
        <f t="shared" si="1649"/>
        <v/>
      </c>
      <c r="AAI244" s="66" t="str">
        <f t="shared" si="1650"/>
        <v/>
      </c>
      <c r="AAJ244" s="66" t="str">
        <f t="shared" si="1651"/>
        <v/>
      </c>
      <c r="AAK244" s="66" t="str">
        <f t="shared" si="1652"/>
        <v/>
      </c>
      <c r="AAL244" s="66" t="str">
        <f t="shared" si="1653"/>
        <v/>
      </c>
      <c r="AAM244" s="66" t="str">
        <f t="shared" si="1654"/>
        <v/>
      </c>
      <c r="AAN244" s="66" t="str">
        <f t="shared" si="1655"/>
        <v/>
      </c>
      <c r="AAO244" s="66" t="str">
        <f t="shared" si="1656"/>
        <v/>
      </c>
      <c r="AAP244" s="66" t="str">
        <f t="shared" si="1657"/>
        <v/>
      </c>
      <c r="AAQ244" s="66" t="str">
        <f t="shared" si="1658"/>
        <v/>
      </c>
      <c r="AAR244" s="66" t="str">
        <f t="shared" si="1659"/>
        <v/>
      </c>
      <c r="AAS244" s="66" t="str">
        <f t="shared" si="1660"/>
        <v/>
      </c>
      <c r="AAT244" s="66" t="str">
        <f t="shared" si="1661"/>
        <v/>
      </c>
      <c r="AAU244" s="66" t="str">
        <f t="shared" si="1662"/>
        <v/>
      </c>
      <c r="AAV244" s="66" t="str">
        <f t="shared" si="1663"/>
        <v/>
      </c>
      <c r="AAW244" s="66" t="str">
        <f t="shared" si="1664"/>
        <v/>
      </c>
      <c r="AAX244" s="66" t="str">
        <f t="shared" si="1665"/>
        <v/>
      </c>
      <c r="AAY244" s="66" t="str">
        <f t="shared" si="1666"/>
        <v/>
      </c>
      <c r="AAZ244" s="66" t="str">
        <f t="shared" si="1667"/>
        <v/>
      </c>
      <c r="ABA244" s="66" t="str">
        <f t="shared" si="1668"/>
        <v/>
      </c>
      <c r="ABB244" s="66" t="str">
        <f t="shared" si="1669"/>
        <v/>
      </c>
      <c r="ABC244" s="66" t="str">
        <f t="shared" si="1670"/>
        <v/>
      </c>
      <c r="ABD244" s="66" t="str">
        <f t="shared" si="1671"/>
        <v/>
      </c>
      <c r="ABE244" s="66" t="str">
        <f t="shared" si="1672"/>
        <v/>
      </c>
      <c r="ABF244" s="66" t="str">
        <f t="shared" si="1673"/>
        <v/>
      </c>
      <c r="ABG244" s="66" t="str">
        <f t="shared" si="1674"/>
        <v/>
      </c>
      <c r="ABH244" s="66" t="str">
        <f t="shared" si="1675"/>
        <v/>
      </c>
      <c r="ABI244" s="66" t="str">
        <f t="shared" si="1676"/>
        <v/>
      </c>
      <c r="ABJ244" s="66" t="str">
        <f t="shared" si="1677"/>
        <v/>
      </c>
      <c r="ABK244" s="66" t="str">
        <f t="shared" si="1678"/>
        <v/>
      </c>
      <c r="ABL244" s="66" t="str">
        <f t="shared" si="1679"/>
        <v/>
      </c>
      <c r="ABM244" s="66" t="str">
        <f t="shared" si="1680"/>
        <v/>
      </c>
      <c r="ABN244" s="66" t="str">
        <f t="shared" si="1681"/>
        <v/>
      </c>
      <c r="ABO244" s="66" t="str">
        <f t="shared" si="1682"/>
        <v/>
      </c>
      <c r="ABP244" s="66" t="str">
        <f t="shared" si="1683"/>
        <v/>
      </c>
      <c r="ABQ244" s="66" t="str">
        <f t="shared" si="1684"/>
        <v/>
      </c>
      <c r="ABR244" s="66" t="str">
        <f t="shared" si="1685"/>
        <v/>
      </c>
      <c r="ABS244" s="66" t="str">
        <f t="shared" si="1686"/>
        <v/>
      </c>
      <c r="ABT244" s="66" t="str">
        <f t="shared" si="1687"/>
        <v/>
      </c>
      <c r="ABU244" s="66" t="str">
        <f t="shared" si="1688"/>
        <v/>
      </c>
      <c r="ABV244" s="66" t="str">
        <f t="shared" si="1689"/>
        <v/>
      </c>
      <c r="ABW244" s="66" t="str">
        <f t="shared" si="1690"/>
        <v/>
      </c>
      <c r="ABX244" s="66" t="str">
        <f t="shared" si="1691"/>
        <v/>
      </c>
      <c r="ABY244" s="66" t="str">
        <f t="shared" si="1692"/>
        <v/>
      </c>
      <c r="ABZ244" s="66" t="str">
        <f t="shared" si="1693"/>
        <v/>
      </c>
      <c r="ACA244" s="66" t="str">
        <f t="shared" si="1694"/>
        <v/>
      </c>
      <c r="ACB244" s="66" t="str">
        <f t="shared" si="1695"/>
        <v/>
      </c>
      <c r="ACC244" s="66" t="str">
        <f t="shared" si="1696"/>
        <v/>
      </c>
      <c r="ACD244" s="66" t="str">
        <f t="shared" si="1697"/>
        <v/>
      </c>
      <c r="ACE244" s="66" t="str">
        <f t="shared" si="1698"/>
        <v/>
      </c>
      <c r="ACF244" s="66" t="str">
        <f t="shared" si="1699"/>
        <v/>
      </c>
      <c r="ACG244" s="126">
        <f t="shared" si="1700"/>
        <v>4.7E-2</v>
      </c>
      <c r="ACH244" s="66" t="str">
        <f t="shared" si="1701"/>
        <v>kg/GJ delivered</v>
      </c>
      <c r="ACI244" s="118">
        <f t="shared" si="1702"/>
        <v>4.5999999999999996</v>
      </c>
      <c r="ACJ244" s="66" t="str">
        <f t="shared" si="1703"/>
        <v>kg/GJ delivered</v>
      </c>
      <c r="ACK244" s="118">
        <f t="shared" si="1704"/>
        <v>3.9</v>
      </c>
      <c r="ACL244" s="66" t="str">
        <f t="shared" si="1705"/>
        <v>kg/GJ delivered</v>
      </c>
      <c r="ACM244" s="66" t="str">
        <f t="shared" ref="ACM244:ACN244" si="1758">IF(AND(ACS$3="Unit", ACL244=""), "", IF(AND(ACS$3="Unit", ACL244="-"),"", IF(ACS$3="Unit", "kg/GJ delivered", IF(AND(NY244&lt;&gt;"", NY244&lt;&gt;"-", NX244="-"),"", IF($H244="","", IF(NX244="nd", "",IF(NX244="&lt;n.a.&gt;", "", IF(NY244="#/MJ", "", IF(NY244="kg/GJ delivered",NX244,IF(NY244="g/MJ delivered",NX244,IF(NY244="kg/MJ delivered",NX244*1000,IF(NY244="mg/MJ delivered",NX244/1000,IF(NY244="g/kg",((NX244)*(1/$I244)*(1/$H244)),IF(NY244="mg/kg",((NX244/1000)*(1/$I244)*(1/$H244)),IF(NY244="mg/MJ delivered",NX244/1000,IF(NY244="-","","Error"))))))))))))))))</f>
        <v/>
      </c>
      <c r="ACN244" s="66" t="str">
        <f t="shared" si="1758"/>
        <v/>
      </c>
      <c r="ACO244" s="66">
        <f t="shared" si="1707"/>
        <v>16.04</v>
      </c>
      <c r="ACP244" s="66" t="str">
        <f t="shared" si="1708"/>
        <v/>
      </c>
      <c r="ACQ244" s="66" t="str">
        <f t="shared" si="1709"/>
        <v/>
      </c>
      <c r="ACR244" s="66" t="str">
        <f t="shared" si="1710"/>
        <v/>
      </c>
      <c r="ACS244" s="66" t="str">
        <f t="shared" si="1711"/>
        <v/>
      </c>
      <c r="ACT244" s="66" t="str">
        <f t="shared" si="1712"/>
        <v/>
      </c>
    </row>
    <row r="245" spans="2:774" ht="15.75" customHeight="1" x14ac:dyDescent="0.25">
      <c r="B245" s="66">
        <v>2</v>
      </c>
      <c r="C245" s="66" t="s">
        <v>70</v>
      </c>
      <c r="D245" s="66" t="s">
        <v>1190</v>
      </c>
      <c r="E245" s="156" t="s">
        <v>894</v>
      </c>
      <c r="F245" s="66" t="s">
        <v>1579</v>
      </c>
      <c r="G245" s="66" t="s">
        <v>490</v>
      </c>
      <c r="H245" s="126">
        <v>0.11</v>
      </c>
      <c r="I245" s="130">
        <f>'Heating Values'!D7</f>
        <v>12.84</v>
      </c>
      <c r="J245" s="66" t="str">
        <f t="shared" ref="J245:J308" si="1759">IF(G245="", "NOT USED",  IF(F245="", "MISSING FUEL", CONCATENATE(F245, ", ", G245, ", ", P245)))</f>
        <v>Crop Residue, Traditional, IN</v>
      </c>
      <c r="K245" s="66" t="s">
        <v>1254</v>
      </c>
      <c r="L245" s="66" t="s">
        <v>1254</v>
      </c>
      <c r="M245" s="66" t="s">
        <v>1254</v>
      </c>
      <c r="N245" s="66" t="s">
        <v>1254</v>
      </c>
      <c r="O245" s="66" t="s">
        <v>285</v>
      </c>
      <c r="P245" s="66" t="str">
        <f t="shared" si="1327"/>
        <v>IN</v>
      </c>
      <c r="Q245" s="66" t="s">
        <v>2</v>
      </c>
      <c r="R245" s="162">
        <v>46.44</v>
      </c>
      <c r="S245" s="158" t="s">
        <v>67</v>
      </c>
      <c r="T245" s="158" t="s">
        <v>128</v>
      </c>
      <c r="U245" s="158" t="s">
        <v>128</v>
      </c>
      <c r="V245" s="158" t="s">
        <v>128</v>
      </c>
      <c r="W245" s="158" t="s">
        <v>128</v>
      </c>
      <c r="X245" s="164">
        <v>922</v>
      </c>
      <c r="Y245" s="158" t="s">
        <v>67</v>
      </c>
      <c r="Z245" s="165">
        <v>4.8099999999999996</v>
      </c>
      <c r="AA245" s="158" t="s">
        <v>67</v>
      </c>
      <c r="AB245" s="158" t="s">
        <v>128</v>
      </c>
      <c r="AC245" s="158" t="s">
        <v>128</v>
      </c>
      <c r="AD245" s="158" t="s">
        <v>128</v>
      </c>
      <c r="AE245" s="158" t="s">
        <v>128</v>
      </c>
      <c r="AF245" s="158" t="s">
        <v>128</v>
      </c>
      <c r="AG245" s="158" t="s">
        <v>128</v>
      </c>
      <c r="AH245" s="163">
        <v>0.76</v>
      </c>
      <c r="AI245" s="158" t="s">
        <v>67</v>
      </c>
      <c r="AJ245" s="158" t="s">
        <v>128</v>
      </c>
      <c r="AK245" s="158" t="s">
        <v>128</v>
      </c>
      <c r="AL245" s="158" t="s">
        <v>128</v>
      </c>
      <c r="AM245" s="158" t="s">
        <v>128</v>
      </c>
      <c r="AN245" s="158" t="s">
        <v>128</v>
      </c>
      <c r="AO245" s="158" t="s">
        <v>128</v>
      </c>
      <c r="AP245" s="163">
        <v>0.19</v>
      </c>
      <c r="AQ245" s="158" t="s">
        <v>67</v>
      </c>
      <c r="AR245" s="158" t="s">
        <v>128</v>
      </c>
      <c r="AS245" s="158" t="s">
        <v>128</v>
      </c>
      <c r="AT245" s="158" t="s">
        <v>128</v>
      </c>
      <c r="AU245" s="158" t="s">
        <v>128</v>
      </c>
      <c r="AV245" s="158" t="s">
        <v>128</v>
      </c>
      <c r="AW245" s="158" t="s">
        <v>128</v>
      </c>
      <c r="AX245" s="158" t="s">
        <v>128</v>
      </c>
      <c r="AY245" s="158" t="s">
        <v>128</v>
      </c>
      <c r="AZ245" s="158" t="s">
        <v>128</v>
      </c>
      <c r="BA245" s="158" t="s">
        <v>128</v>
      </c>
      <c r="BB245" s="158" t="s">
        <v>128</v>
      </c>
      <c r="BC245" s="158" t="s">
        <v>128</v>
      </c>
      <c r="BD245" s="158" t="s">
        <v>128</v>
      </c>
      <c r="BE245" s="158" t="s">
        <v>128</v>
      </c>
      <c r="BF245" s="158" t="s">
        <v>128</v>
      </c>
      <c r="BG245" s="158" t="s">
        <v>128</v>
      </c>
      <c r="BH245" s="158" t="s">
        <v>128</v>
      </c>
      <c r="BI245" s="158" t="s">
        <v>128</v>
      </c>
      <c r="BJ245" s="158" t="s">
        <v>128</v>
      </c>
      <c r="BK245" s="158" t="s">
        <v>128</v>
      </c>
      <c r="BL245" s="158" t="s">
        <v>128</v>
      </c>
      <c r="BM245" s="158" t="s">
        <v>128</v>
      </c>
      <c r="BN245" s="158" t="s">
        <v>128</v>
      </c>
      <c r="BO245" s="158" t="s">
        <v>128</v>
      </c>
      <c r="BP245" s="158" t="s">
        <v>128</v>
      </c>
      <c r="BQ245" s="158" t="s">
        <v>128</v>
      </c>
      <c r="BR245" s="158" t="s">
        <v>128</v>
      </c>
      <c r="BS245" s="158" t="s">
        <v>128</v>
      </c>
      <c r="BT245" s="158" t="s">
        <v>128</v>
      </c>
      <c r="BU245" s="158" t="s">
        <v>128</v>
      </c>
      <c r="BV245" s="158" t="s">
        <v>128</v>
      </c>
      <c r="BW245" s="158" t="s">
        <v>128</v>
      </c>
      <c r="BX245" s="158" t="s">
        <v>128</v>
      </c>
      <c r="BY245" s="158" t="s">
        <v>128</v>
      </c>
      <c r="BZ245" s="158" t="s">
        <v>128</v>
      </c>
      <c r="CA245" s="158" t="s">
        <v>128</v>
      </c>
      <c r="CB245" s="158" t="s">
        <v>128</v>
      </c>
      <c r="CC245" s="158" t="s">
        <v>128</v>
      </c>
      <c r="CD245" s="158" t="s">
        <v>128</v>
      </c>
      <c r="CE245" s="158" t="s">
        <v>128</v>
      </c>
      <c r="CF245" s="158" t="s">
        <v>128</v>
      </c>
      <c r="CG245" s="158" t="s">
        <v>128</v>
      </c>
      <c r="CH245" s="158" t="s">
        <v>128</v>
      </c>
      <c r="CI245" s="158" t="s">
        <v>128</v>
      </c>
      <c r="CJ245" s="158" t="s">
        <v>128</v>
      </c>
      <c r="CK245" s="158" t="s">
        <v>128</v>
      </c>
      <c r="CL245" s="158" t="s">
        <v>128</v>
      </c>
      <c r="CM245" s="158" t="s">
        <v>128</v>
      </c>
      <c r="CN245" s="158" t="s">
        <v>128</v>
      </c>
      <c r="CO245" s="158" t="s">
        <v>128</v>
      </c>
      <c r="CP245" s="158" t="s">
        <v>128</v>
      </c>
      <c r="CQ245" s="158" t="s">
        <v>128</v>
      </c>
      <c r="CR245" s="158" t="s">
        <v>128</v>
      </c>
      <c r="CS245" s="158" t="s">
        <v>128</v>
      </c>
      <c r="CT245" s="158" t="s">
        <v>128</v>
      </c>
      <c r="CU245" s="158" t="s">
        <v>128</v>
      </c>
      <c r="CV245" s="158" t="s">
        <v>128</v>
      </c>
      <c r="CW245" s="158" t="s">
        <v>128</v>
      </c>
      <c r="CX245" s="158" t="s">
        <v>128</v>
      </c>
      <c r="CY245" s="158" t="s">
        <v>128</v>
      </c>
      <c r="CZ245" s="158" t="s">
        <v>128</v>
      </c>
      <c r="DA245" s="158" t="s">
        <v>128</v>
      </c>
      <c r="DB245" s="158" t="s">
        <v>128</v>
      </c>
      <c r="DC245" s="158" t="s">
        <v>128</v>
      </c>
      <c r="DD245" s="158" t="s">
        <v>128</v>
      </c>
      <c r="DE245" s="158" t="s">
        <v>128</v>
      </c>
      <c r="DF245" s="158" t="s">
        <v>128</v>
      </c>
      <c r="DG245" s="158" t="s">
        <v>128</v>
      </c>
      <c r="DH245" s="158" t="s">
        <v>128</v>
      </c>
      <c r="DI245" s="158" t="s">
        <v>128</v>
      </c>
      <c r="DJ245" s="158" t="s">
        <v>128</v>
      </c>
      <c r="DK245" s="158" t="s">
        <v>128</v>
      </c>
      <c r="DL245" s="158" t="s">
        <v>128</v>
      </c>
      <c r="DM245" s="158" t="s">
        <v>128</v>
      </c>
      <c r="DN245" s="158" t="s">
        <v>128</v>
      </c>
      <c r="DO245" s="158" t="s">
        <v>128</v>
      </c>
      <c r="DP245" s="158" t="s">
        <v>128</v>
      </c>
      <c r="DQ245" s="158" t="s">
        <v>128</v>
      </c>
      <c r="DR245" s="158" t="s">
        <v>128</v>
      </c>
      <c r="DS245" s="158" t="s">
        <v>128</v>
      </c>
      <c r="DT245" s="158" t="s">
        <v>128</v>
      </c>
      <c r="DU245" s="158" t="s">
        <v>128</v>
      </c>
      <c r="DV245" s="158" t="s">
        <v>128</v>
      </c>
      <c r="DW245" s="158" t="s">
        <v>128</v>
      </c>
      <c r="DX245" s="158" t="s">
        <v>128</v>
      </c>
      <c r="DY245" s="158" t="s">
        <v>128</v>
      </c>
      <c r="DZ245" s="158" t="s">
        <v>128</v>
      </c>
      <c r="EA245" s="158" t="s">
        <v>128</v>
      </c>
      <c r="EB245" s="158" t="s">
        <v>128</v>
      </c>
      <c r="EC245" s="158" t="s">
        <v>128</v>
      </c>
      <c r="ED245" s="158" t="s">
        <v>128</v>
      </c>
      <c r="EE245" s="158" t="s">
        <v>128</v>
      </c>
      <c r="EF245" s="158" t="s">
        <v>128</v>
      </c>
      <c r="EG245" s="158" t="s">
        <v>128</v>
      </c>
      <c r="EH245" s="158" t="s">
        <v>128</v>
      </c>
      <c r="EI245" s="158" t="s">
        <v>128</v>
      </c>
      <c r="EJ245" s="158" t="s">
        <v>128</v>
      </c>
      <c r="EK245" s="158" t="s">
        <v>128</v>
      </c>
      <c r="EL245" s="158" t="s">
        <v>128</v>
      </c>
      <c r="EM245" s="158" t="s">
        <v>128</v>
      </c>
      <c r="EN245" s="158" t="s">
        <v>128</v>
      </c>
      <c r="EO245" s="158" t="s">
        <v>128</v>
      </c>
      <c r="EP245" s="158" t="s">
        <v>128</v>
      </c>
      <c r="EQ245" s="158" t="s">
        <v>128</v>
      </c>
      <c r="ER245" s="158" t="s">
        <v>128</v>
      </c>
      <c r="ES245" s="158" t="s">
        <v>128</v>
      </c>
      <c r="ET245" s="158" t="s">
        <v>128</v>
      </c>
      <c r="EU245" s="158" t="s">
        <v>128</v>
      </c>
      <c r="EV245" s="158" t="s">
        <v>128</v>
      </c>
      <c r="EW245" s="158" t="s">
        <v>128</v>
      </c>
      <c r="EX245" s="158" t="s">
        <v>128</v>
      </c>
      <c r="EY245" s="158" t="s">
        <v>128</v>
      </c>
      <c r="EZ245" s="158" t="s">
        <v>128</v>
      </c>
      <c r="FA245" s="158" t="s">
        <v>128</v>
      </c>
      <c r="FB245" s="158" t="s">
        <v>128</v>
      </c>
      <c r="FC245" s="158" t="s">
        <v>128</v>
      </c>
      <c r="FD245" s="158" t="s">
        <v>128</v>
      </c>
      <c r="FE245" s="158" t="s">
        <v>128</v>
      </c>
      <c r="FF245" s="158" t="s">
        <v>128</v>
      </c>
      <c r="FG245" s="158" t="s">
        <v>128</v>
      </c>
      <c r="FH245" s="158" t="s">
        <v>128</v>
      </c>
      <c r="FI245" s="158" t="s">
        <v>128</v>
      </c>
      <c r="FJ245" s="158" t="s">
        <v>128</v>
      </c>
      <c r="FK245" s="158" t="s">
        <v>128</v>
      </c>
      <c r="FL245" s="158" t="s">
        <v>128</v>
      </c>
      <c r="FM245" s="158" t="s">
        <v>128</v>
      </c>
      <c r="FN245" s="158" t="s">
        <v>128</v>
      </c>
      <c r="FO245" s="158" t="s">
        <v>128</v>
      </c>
      <c r="FP245" s="158" t="s">
        <v>128</v>
      </c>
      <c r="FQ245" s="158" t="s">
        <v>128</v>
      </c>
      <c r="FR245" s="158" t="s">
        <v>128</v>
      </c>
      <c r="FS245" s="158" t="s">
        <v>128</v>
      </c>
      <c r="FT245" s="158" t="s">
        <v>128</v>
      </c>
      <c r="FU245" s="158" t="s">
        <v>128</v>
      </c>
      <c r="FV245" s="158" t="s">
        <v>128</v>
      </c>
      <c r="FW245" s="158" t="s">
        <v>128</v>
      </c>
      <c r="FX245" s="158" t="s">
        <v>128</v>
      </c>
      <c r="FY245" s="158" t="s">
        <v>128</v>
      </c>
      <c r="FZ245" s="158" t="s">
        <v>128</v>
      </c>
      <c r="GA245" s="158" t="s">
        <v>128</v>
      </c>
      <c r="GB245" s="158" t="s">
        <v>128</v>
      </c>
      <c r="GC245" s="158" t="s">
        <v>128</v>
      </c>
      <c r="GD245" s="158" t="s">
        <v>128</v>
      </c>
      <c r="GE245" s="158" t="s">
        <v>128</v>
      </c>
      <c r="GF245" s="158" t="s">
        <v>128</v>
      </c>
      <c r="GG245" s="158" t="s">
        <v>128</v>
      </c>
      <c r="GH245" s="158" t="s">
        <v>128</v>
      </c>
      <c r="GI245" s="158" t="s">
        <v>128</v>
      </c>
      <c r="GJ245" s="158" t="s">
        <v>128</v>
      </c>
      <c r="GK245" s="158" t="s">
        <v>128</v>
      </c>
      <c r="GL245" s="158" t="s">
        <v>128</v>
      </c>
      <c r="GM245" s="158" t="s">
        <v>128</v>
      </c>
      <c r="GN245" s="158" t="s">
        <v>128</v>
      </c>
      <c r="GO245" s="158" t="s">
        <v>128</v>
      </c>
      <c r="GP245" s="158" t="s">
        <v>128</v>
      </c>
      <c r="GQ245" s="158" t="s">
        <v>128</v>
      </c>
      <c r="GR245" s="158" t="s">
        <v>128</v>
      </c>
      <c r="GS245" s="158" t="s">
        <v>128</v>
      </c>
      <c r="GT245" s="158" t="s">
        <v>128</v>
      </c>
      <c r="GU245" s="158" t="s">
        <v>128</v>
      </c>
      <c r="GV245" s="158" t="s">
        <v>128</v>
      </c>
      <c r="GW245" s="158" t="s">
        <v>128</v>
      </c>
      <c r="GX245" s="158" t="s">
        <v>128</v>
      </c>
      <c r="GY245" s="158" t="s">
        <v>128</v>
      </c>
      <c r="GZ245" s="158" t="s">
        <v>128</v>
      </c>
      <c r="HA245" s="158" t="s">
        <v>128</v>
      </c>
      <c r="HB245" s="158" t="s">
        <v>128</v>
      </c>
      <c r="HC245" s="158" t="s">
        <v>128</v>
      </c>
      <c r="HD245" s="158" t="s">
        <v>128</v>
      </c>
      <c r="HE245" s="158" t="s">
        <v>128</v>
      </c>
      <c r="HF245" s="158" t="s">
        <v>128</v>
      </c>
      <c r="HG245" s="158" t="s">
        <v>128</v>
      </c>
      <c r="HH245" s="158" t="s">
        <v>128</v>
      </c>
      <c r="HI245" s="158" t="s">
        <v>128</v>
      </c>
      <c r="HJ245" s="158" t="s">
        <v>128</v>
      </c>
      <c r="HK245" s="158" t="s">
        <v>128</v>
      </c>
      <c r="HL245" s="158" t="s">
        <v>128</v>
      </c>
      <c r="HM245" s="158" t="s">
        <v>128</v>
      </c>
      <c r="HN245" s="158" t="s">
        <v>128</v>
      </c>
      <c r="HO245" s="158" t="s">
        <v>128</v>
      </c>
      <c r="HP245" s="158" t="s">
        <v>128</v>
      </c>
      <c r="HQ245" s="158" t="s">
        <v>128</v>
      </c>
      <c r="HR245" s="158" t="s">
        <v>128</v>
      </c>
      <c r="HS245" s="158" t="s">
        <v>128</v>
      </c>
      <c r="HT245" s="158" t="s">
        <v>128</v>
      </c>
      <c r="HU245" s="158" t="s">
        <v>128</v>
      </c>
      <c r="HV245" s="158" t="s">
        <v>128</v>
      </c>
      <c r="HW245" s="158" t="s">
        <v>128</v>
      </c>
      <c r="HX245" s="158" t="s">
        <v>128</v>
      </c>
      <c r="HY245" s="158" t="s">
        <v>128</v>
      </c>
      <c r="HZ245" s="158" t="s">
        <v>128</v>
      </c>
      <c r="IA245" s="158" t="s">
        <v>128</v>
      </c>
      <c r="IB245" s="158" t="s">
        <v>128</v>
      </c>
      <c r="IC245" s="158" t="s">
        <v>128</v>
      </c>
      <c r="ID245" s="158" t="s">
        <v>128</v>
      </c>
      <c r="IE245" s="158" t="s">
        <v>128</v>
      </c>
      <c r="IF245" s="158" t="s">
        <v>128</v>
      </c>
      <c r="IG245" s="158" t="s">
        <v>128</v>
      </c>
      <c r="IH245" s="158" t="s">
        <v>128</v>
      </c>
      <c r="II245" s="158" t="s">
        <v>128</v>
      </c>
      <c r="IJ245" s="158" t="s">
        <v>128</v>
      </c>
      <c r="IK245" s="158" t="s">
        <v>128</v>
      </c>
      <c r="IL245" s="158" t="s">
        <v>128</v>
      </c>
      <c r="IM245" s="158" t="s">
        <v>128</v>
      </c>
      <c r="IN245" s="158" t="s">
        <v>128</v>
      </c>
      <c r="IO245" s="158" t="s">
        <v>128</v>
      </c>
      <c r="IP245" s="158" t="s">
        <v>128</v>
      </c>
      <c r="IQ245" s="158" t="s">
        <v>128</v>
      </c>
      <c r="IR245" s="158" t="s">
        <v>128</v>
      </c>
      <c r="IS245" s="158" t="s">
        <v>128</v>
      </c>
      <c r="IT245" s="158" t="s">
        <v>128</v>
      </c>
      <c r="IU245" s="158" t="s">
        <v>128</v>
      </c>
      <c r="IV245" s="158" t="s">
        <v>128</v>
      </c>
      <c r="IW245" s="158" t="s">
        <v>128</v>
      </c>
      <c r="IX245" s="158" t="s">
        <v>128</v>
      </c>
      <c r="IY245" s="158" t="s">
        <v>128</v>
      </c>
      <c r="IZ245" s="158" t="s">
        <v>128</v>
      </c>
      <c r="JA245" s="158" t="s">
        <v>128</v>
      </c>
      <c r="JB245" s="158" t="s">
        <v>128</v>
      </c>
      <c r="JC245" s="158" t="s">
        <v>128</v>
      </c>
      <c r="JD245" s="158" t="s">
        <v>128</v>
      </c>
      <c r="JE245" s="158" t="s">
        <v>128</v>
      </c>
      <c r="JF245" s="158" t="s">
        <v>128</v>
      </c>
      <c r="JG245" s="158" t="s">
        <v>128</v>
      </c>
      <c r="JH245" s="158" t="s">
        <v>128</v>
      </c>
      <c r="JI245" s="158" t="s">
        <v>128</v>
      </c>
      <c r="JJ245" s="158" t="s">
        <v>128</v>
      </c>
      <c r="JK245" s="158" t="s">
        <v>128</v>
      </c>
      <c r="JL245" s="158" t="s">
        <v>128</v>
      </c>
      <c r="JM245" s="158" t="s">
        <v>128</v>
      </c>
      <c r="JN245" s="158" t="s">
        <v>128</v>
      </c>
      <c r="JO245" s="158" t="s">
        <v>128</v>
      </c>
      <c r="JP245" s="158" t="s">
        <v>128</v>
      </c>
      <c r="JQ245" s="158" t="s">
        <v>128</v>
      </c>
      <c r="JR245" s="158" t="s">
        <v>128</v>
      </c>
      <c r="JS245" s="158" t="s">
        <v>128</v>
      </c>
      <c r="JT245" s="158" t="s">
        <v>128</v>
      </c>
      <c r="JU245" s="158" t="s">
        <v>128</v>
      </c>
      <c r="JV245" s="158" t="s">
        <v>128</v>
      </c>
      <c r="JW245" s="158" t="s">
        <v>128</v>
      </c>
      <c r="JX245" s="158" t="s">
        <v>128</v>
      </c>
      <c r="JY245" s="158" t="s">
        <v>128</v>
      </c>
      <c r="JZ245" s="158" t="s">
        <v>128</v>
      </c>
      <c r="KA245" s="158" t="s">
        <v>128</v>
      </c>
      <c r="KB245" s="158" t="s">
        <v>128</v>
      </c>
      <c r="KC245" s="158" t="s">
        <v>128</v>
      </c>
      <c r="KD245" s="158" t="s">
        <v>128</v>
      </c>
      <c r="KE245" s="158" t="s">
        <v>128</v>
      </c>
      <c r="KF245" s="158" t="s">
        <v>128</v>
      </c>
      <c r="KG245" s="158" t="s">
        <v>128</v>
      </c>
      <c r="KH245" s="158" t="s">
        <v>128</v>
      </c>
      <c r="KI245" s="158" t="s">
        <v>128</v>
      </c>
      <c r="KJ245" s="158" t="s">
        <v>128</v>
      </c>
      <c r="KK245" s="158" t="s">
        <v>128</v>
      </c>
      <c r="KL245" s="158" t="s">
        <v>128</v>
      </c>
      <c r="KM245" s="158" t="s">
        <v>128</v>
      </c>
      <c r="KN245" s="158" t="s">
        <v>128</v>
      </c>
      <c r="KO245" s="158" t="s">
        <v>128</v>
      </c>
      <c r="KP245" s="158" t="s">
        <v>128</v>
      </c>
      <c r="KQ245" s="158" t="s">
        <v>128</v>
      </c>
      <c r="KR245" s="158" t="s">
        <v>128</v>
      </c>
      <c r="KS245" s="158" t="s">
        <v>128</v>
      </c>
      <c r="KT245" s="158" t="s">
        <v>128</v>
      </c>
      <c r="KU245" s="158" t="s">
        <v>128</v>
      </c>
      <c r="KV245" s="158" t="s">
        <v>128</v>
      </c>
      <c r="KW245" s="158" t="s">
        <v>128</v>
      </c>
      <c r="KX245" s="158" t="s">
        <v>128</v>
      </c>
      <c r="KY245" s="158" t="s">
        <v>128</v>
      </c>
      <c r="KZ245" s="158" t="s">
        <v>128</v>
      </c>
      <c r="LA245" s="158" t="s">
        <v>128</v>
      </c>
      <c r="LB245" s="158" t="s">
        <v>128</v>
      </c>
      <c r="LC245" s="158" t="s">
        <v>128</v>
      </c>
      <c r="LD245" s="158" t="s">
        <v>128</v>
      </c>
      <c r="LE245" s="158" t="s">
        <v>128</v>
      </c>
      <c r="LF245" s="158" t="s">
        <v>128</v>
      </c>
      <c r="LG245" s="158" t="s">
        <v>128</v>
      </c>
      <c r="LH245" s="158" t="s">
        <v>128</v>
      </c>
      <c r="LI245" s="158" t="s">
        <v>128</v>
      </c>
      <c r="LJ245" s="158" t="s">
        <v>128</v>
      </c>
      <c r="LK245" s="158" t="s">
        <v>128</v>
      </c>
      <c r="LL245" s="158" t="s">
        <v>128</v>
      </c>
      <c r="LM245" s="158" t="s">
        <v>128</v>
      </c>
      <c r="LN245" s="158" t="s">
        <v>128</v>
      </c>
      <c r="LO245" s="158" t="s">
        <v>128</v>
      </c>
      <c r="LP245" s="158" t="s">
        <v>128</v>
      </c>
      <c r="LQ245" s="158" t="s">
        <v>128</v>
      </c>
      <c r="LR245" s="158" t="s">
        <v>128</v>
      </c>
      <c r="LS245" s="158" t="s">
        <v>128</v>
      </c>
      <c r="LT245" s="158" t="s">
        <v>128</v>
      </c>
      <c r="LU245" s="158" t="s">
        <v>128</v>
      </c>
      <c r="LV245" s="158" t="s">
        <v>128</v>
      </c>
      <c r="LW245" s="158" t="s">
        <v>128</v>
      </c>
      <c r="LX245" s="158" t="s">
        <v>128</v>
      </c>
      <c r="LY245" s="158" t="s">
        <v>128</v>
      </c>
      <c r="LZ245" s="158" t="s">
        <v>128</v>
      </c>
      <c r="MA245" s="158" t="s">
        <v>128</v>
      </c>
      <c r="MB245" s="158" t="s">
        <v>128</v>
      </c>
      <c r="MC245" s="158" t="s">
        <v>128</v>
      </c>
      <c r="MD245" s="158" t="s">
        <v>128</v>
      </c>
      <c r="ME245" s="158" t="s">
        <v>128</v>
      </c>
      <c r="MF245" s="158" t="s">
        <v>128</v>
      </c>
      <c r="MG245" s="158" t="s">
        <v>128</v>
      </c>
      <c r="MH245" s="158" t="s">
        <v>128</v>
      </c>
      <c r="MI245" s="158" t="s">
        <v>128</v>
      </c>
      <c r="MJ245" s="158" t="s">
        <v>128</v>
      </c>
      <c r="MK245" s="158" t="s">
        <v>128</v>
      </c>
      <c r="ML245" s="158" t="s">
        <v>128</v>
      </c>
      <c r="MM245" s="158" t="s">
        <v>128</v>
      </c>
      <c r="MN245" s="158" t="s">
        <v>128</v>
      </c>
      <c r="MO245" s="158" t="s">
        <v>128</v>
      </c>
      <c r="MP245" s="158" t="s">
        <v>128</v>
      </c>
      <c r="MQ245" s="158" t="s">
        <v>128</v>
      </c>
      <c r="MR245" s="158" t="s">
        <v>128</v>
      </c>
      <c r="MS245" s="158" t="s">
        <v>128</v>
      </c>
      <c r="MT245" s="158" t="s">
        <v>128</v>
      </c>
      <c r="MU245" s="158" t="s">
        <v>128</v>
      </c>
      <c r="MV245" s="158" t="s">
        <v>128</v>
      </c>
      <c r="MW245" s="158" t="s">
        <v>128</v>
      </c>
      <c r="MX245" s="158" t="s">
        <v>128</v>
      </c>
      <c r="MY245" s="158" t="s">
        <v>128</v>
      </c>
      <c r="MZ245" s="158" t="s">
        <v>128</v>
      </c>
      <c r="NA245" s="158" t="s">
        <v>128</v>
      </c>
      <c r="NB245" s="158" t="s">
        <v>128</v>
      </c>
      <c r="NC245" s="158" t="s">
        <v>128</v>
      </c>
      <c r="ND245" s="158" t="s">
        <v>128</v>
      </c>
      <c r="NE245" s="158" t="s">
        <v>128</v>
      </c>
      <c r="NF245" s="158" t="s">
        <v>128</v>
      </c>
      <c r="NG245" s="158" t="s">
        <v>128</v>
      </c>
      <c r="NH245" s="158" t="s">
        <v>128</v>
      </c>
      <c r="NI245" s="158" t="s">
        <v>128</v>
      </c>
      <c r="NJ245" s="158" t="s">
        <v>128</v>
      </c>
      <c r="NK245" s="158" t="s">
        <v>128</v>
      </c>
      <c r="NL245" s="158" t="s">
        <v>128</v>
      </c>
      <c r="NM245" s="158" t="s">
        <v>128</v>
      </c>
      <c r="NN245" s="158" t="s">
        <v>128</v>
      </c>
      <c r="NO245" s="158" t="s">
        <v>128</v>
      </c>
      <c r="NP245" s="158" t="s">
        <v>128</v>
      </c>
      <c r="NQ245" s="158" t="s">
        <v>128</v>
      </c>
      <c r="NR245" s="163">
        <v>3.5000000000000003E-2</v>
      </c>
      <c r="NS245" s="158" t="s">
        <v>67</v>
      </c>
      <c r="NT245" s="162">
        <v>11.09</v>
      </c>
      <c r="NU245" s="158" t="s">
        <v>67</v>
      </c>
      <c r="NV245" s="165">
        <v>5.81</v>
      </c>
      <c r="NW245" s="158" t="s">
        <v>67</v>
      </c>
      <c r="NX245" s="158" t="s">
        <v>128</v>
      </c>
      <c r="NY245" s="158" t="s">
        <v>128</v>
      </c>
      <c r="NZ245" s="162">
        <v>19.12</v>
      </c>
      <c r="OA245" s="158" t="s">
        <v>67</v>
      </c>
      <c r="OB245" s="158" t="s">
        <v>128</v>
      </c>
      <c r="OC245" s="158" t="s">
        <v>128</v>
      </c>
      <c r="OD245" s="158" t="s">
        <v>128</v>
      </c>
      <c r="OE245" s="170" t="s">
        <v>128</v>
      </c>
      <c r="OF245" s="181"/>
      <c r="OG245" s="174">
        <f t="shared" si="1336"/>
        <v>46.44</v>
      </c>
      <c r="OH245" s="66" t="str">
        <f t="shared" si="1337"/>
        <v>kg/GJ delivered</v>
      </c>
      <c r="OI245" s="66" t="str">
        <f t="shared" si="1338"/>
        <v/>
      </c>
      <c r="OJ245" s="66" t="str">
        <f t="shared" si="1339"/>
        <v/>
      </c>
      <c r="OK245" s="66" t="str">
        <f t="shared" si="1340"/>
        <v/>
      </c>
      <c r="OL245" s="66" t="str">
        <f t="shared" si="1341"/>
        <v/>
      </c>
      <c r="OM245" s="159">
        <f t="shared" si="1342"/>
        <v>922</v>
      </c>
      <c r="ON245" s="66" t="str">
        <f t="shared" si="1343"/>
        <v>kg/GJ delivered</v>
      </c>
      <c r="OO245" s="118">
        <f t="shared" si="1344"/>
        <v>4.8099999999999996</v>
      </c>
      <c r="OP245" s="66" t="str">
        <f t="shared" si="1345"/>
        <v>kg/GJ delivered</v>
      </c>
      <c r="OQ245" s="66" t="str">
        <f t="shared" si="1346"/>
        <v/>
      </c>
      <c r="OR245" s="66" t="str">
        <f t="shared" si="1347"/>
        <v/>
      </c>
      <c r="OS245" s="66" t="str">
        <f t="shared" si="1348"/>
        <v/>
      </c>
      <c r="OT245" s="66" t="str">
        <f t="shared" si="1349"/>
        <v/>
      </c>
      <c r="OU245" s="66" t="str">
        <f t="shared" si="1350"/>
        <v/>
      </c>
      <c r="OV245" s="66" t="str">
        <f t="shared" si="1351"/>
        <v/>
      </c>
      <c r="OW245" s="126">
        <f t="shared" si="1352"/>
        <v>0.76</v>
      </c>
      <c r="OX245" s="66" t="str">
        <f t="shared" si="1353"/>
        <v>kg/GJ delivered</v>
      </c>
      <c r="OY245" s="66" t="str">
        <f t="shared" si="1354"/>
        <v/>
      </c>
      <c r="OZ245" s="66" t="str">
        <f t="shared" si="1355"/>
        <v/>
      </c>
      <c r="PA245" s="66" t="str">
        <f t="shared" si="1356"/>
        <v/>
      </c>
      <c r="PB245" s="66" t="str">
        <f t="shared" si="1357"/>
        <v/>
      </c>
      <c r="PC245" s="66" t="str">
        <f t="shared" si="1358"/>
        <v/>
      </c>
      <c r="PD245" s="66" t="str">
        <f t="shared" si="1359"/>
        <v/>
      </c>
      <c r="PE245" s="126">
        <f t="shared" si="1360"/>
        <v>0.19</v>
      </c>
      <c r="PF245" s="66" t="str">
        <f t="shared" si="1361"/>
        <v>kg/GJ delivered</v>
      </c>
      <c r="PG245" s="66" t="str">
        <f t="shared" si="1362"/>
        <v/>
      </c>
      <c r="PH245" s="66" t="str">
        <f t="shared" si="1363"/>
        <v/>
      </c>
      <c r="PI245" s="66" t="str">
        <f t="shared" si="1364"/>
        <v/>
      </c>
      <c r="PJ245" s="66" t="str">
        <f t="shared" si="1365"/>
        <v/>
      </c>
      <c r="PK245" s="66" t="str">
        <f t="shared" si="1366"/>
        <v/>
      </c>
      <c r="PL245" s="66" t="str">
        <f t="shared" si="1367"/>
        <v/>
      </c>
      <c r="PM245" s="66" t="str">
        <f t="shared" si="1368"/>
        <v/>
      </c>
      <c r="PN245" s="66" t="str">
        <f t="shared" si="1369"/>
        <v/>
      </c>
      <c r="PO245" s="66" t="str">
        <f t="shared" si="1370"/>
        <v/>
      </c>
      <c r="PP245" s="66" t="str">
        <f t="shared" si="1371"/>
        <v/>
      </c>
      <c r="PQ245" s="66" t="str">
        <f t="shared" si="1372"/>
        <v/>
      </c>
      <c r="PR245" s="66" t="str">
        <f t="shared" si="1373"/>
        <v/>
      </c>
      <c r="PS245" s="66" t="str">
        <f t="shared" si="1374"/>
        <v/>
      </c>
      <c r="PT245" s="66" t="str">
        <f t="shared" si="1375"/>
        <v/>
      </c>
      <c r="PU245" s="66" t="str">
        <f t="shared" si="1376"/>
        <v/>
      </c>
      <c r="PV245" s="66" t="str">
        <f t="shared" si="1377"/>
        <v/>
      </c>
      <c r="PW245" s="66" t="str">
        <f t="shared" si="1378"/>
        <v/>
      </c>
      <c r="PX245" s="66" t="str">
        <f t="shared" si="1379"/>
        <v/>
      </c>
      <c r="PY245" s="66" t="str">
        <f t="shared" si="1380"/>
        <v/>
      </c>
      <c r="PZ245" s="66" t="str">
        <f t="shared" si="1381"/>
        <v/>
      </c>
      <c r="QA245" s="66" t="str">
        <f t="shared" si="1382"/>
        <v/>
      </c>
      <c r="QB245" s="66" t="str">
        <f t="shared" si="1383"/>
        <v/>
      </c>
      <c r="QC245" s="66" t="str">
        <f t="shared" si="1384"/>
        <v/>
      </c>
      <c r="QD245" s="66" t="str">
        <f t="shared" si="1385"/>
        <v/>
      </c>
      <c r="QE245" s="66" t="str">
        <f t="shared" si="1386"/>
        <v/>
      </c>
      <c r="QF245" s="66" t="str">
        <f t="shared" si="1387"/>
        <v/>
      </c>
      <c r="QG245" s="66" t="str">
        <f t="shared" si="1388"/>
        <v/>
      </c>
      <c r="QH245" s="66" t="str">
        <f t="shared" si="1389"/>
        <v/>
      </c>
      <c r="QI245" s="66" t="str">
        <f t="shared" si="1390"/>
        <v/>
      </c>
      <c r="QJ245" s="66" t="str">
        <f t="shared" si="1391"/>
        <v/>
      </c>
      <c r="QK245" s="66" t="str">
        <f t="shared" si="1392"/>
        <v/>
      </c>
      <c r="QL245" s="66" t="str">
        <f t="shared" si="1393"/>
        <v/>
      </c>
      <c r="QM245" s="66" t="str">
        <f t="shared" si="1394"/>
        <v/>
      </c>
      <c r="QN245" s="66" t="str">
        <f t="shared" si="1395"/>
        <v/>
      </c>
      <c r="QO245" s="66" t="str">
        <f t="shared" si="1396"/>
        <v/>
      </c>
      <c r="QP245" s="66" t="str">
        <f t="shared" si="1397"/>
        <v/>
      </c>
      <c r="QQ245" s="66" t="str">
        <f t="shared" si="1398"/>
        <v/>
      </c>
      <c r="QR245" s="66" t="str">
        <f t="shared" si="1399"/>
        <v/>
      </c>
      <c r="QS245" s="66" t="str">
        <f t="shared" si="1400"/>
        <v/>
      </c>
      <c r="QT245" s="66" t="str">
        <f t="shared" si="1401"/>
        <v/>
      </c>
      <c r="QU245" s="66" t="str">
        <f t="shared" si="1402"/>
        <v/>
      </c>
      <c r="QV245" s="66" t="str">
        <f t="shared" si="1403"/>
        <v/>
      </c>
      <c r="QW245" s="66" t="str">
        <f t="shared" si="1404"/>
        <v/>
      </c>
      <c r="QX245" s="66" t="str">
        <f t="shared" si="1405"/>
        <v/>
      </c>
      <c r="QY245" s="66" t="str">
        <f t="shared" si="1406"/>
        <v/>
      </c>
      <c r="QZ245" s="66" t="str">
        <f t="shared" si="1407"/>
        <v/>
      </c>
      <c r="RA245" s="66" t="str">
        <f t="shared" si="1408"/>
        <v/>
      </c>
      <c r="RB245" s="66" t="str">
        <f t="shared" si="1409"/>
        <v/>
      </c>
      <c r="RC245" s="66" t="str">
        <f t="shared" si="1410"/>
        <v/>
      </c>
      <c r="RD245" s="66" t="str">
        <f t="shared" si="1411"/>
        <v/>
      </c>
      <c r="RE245" s="66" t="str">
        <f t="shared" si="1412"/>
        <v/>
      </c>
      <c r="RF245" s="66" t="str">
        <f t="shared" si="1413"/>
        <v/>
      </c>
      <c r="RG245" s="66" t="str">
        <f t="shared" si="1414"/>
        <v/>
      </c>
      <c r="RH245" s="66" t="str">
        <f t="shared" si="1415"/>
        <v/>
      </c>
      <c r="RI245" s="66" t="str">
        <f t="shared" si="1416"/>
        <v/>
      </c>
      <c r="RJ245" s="66" t="str">
        <f t="shared" si="1417"/>
        <v/>
      </c>
      <c r="RK245" s="66" t="str">
        <f t="shared" si="1418"/>
        <v/>
      </c>
      <c r="RL245" s="66" t="str">
        <f t="shared" si="1419"/>
        <v/>
      </c>
      <c r="RM245" s="66" t="str">
        <f t="shared" si="1420"/>
        <v/>
      </c>
      <c r="RN245" s="66" t="str">
        <f t="shared" si="1421"/>
        <v/>
      </c>
      <c r="RO245" s="66" t="str">
        <f t="shared" si="1422"/>
        <v/>
      </c>
      <c r="RP245" s="66" t="str">
        <f t="shared" si="1423"/>
        <v/>
      </c>
      <c r="RQ245" s="66" t="str">
        <f t="shared" si="1424"/>
        <v/>
      </c>
      <c r="RR245" s="66" t="str">
        <f t="shared" si="1425"/>
        <v/>
      </c>
      <c r="RS245" s="66" t="str">
        <f t="shared" si="1426"/>
        <v/>
      </c>
      <c r="RT245" s="66" t="str">
        <f t="shared" si="1427"/>
        <v/>
      </c>
      <c r="RU245" s="66" t="str">
        <f t="shared" si="1428"/>
        <v/>
      </c>
      <c r="RV245" s="66" t="str">
        <f t="shared" si="1429"/>
        <v/>
      </c>
      <c r="RW245" s="66" t="str">
        <f t="shared" si="1430"/>
        <v/>
      </c>
      <c r="RX245" s="66" t="str">
        <f t="shared" si="1431"/>
        <v/>
      </c>
      <c r="RY245" s="66" t="str">
        <f t="shared" si="1432"/>
        <v/>
      </c>
      <c r="RZ245" s="66" t="str">
        <f t="shared" si="1433"/>
        <v/>
      </c>
      <c r="SA245" s="66" t="str">
        <f t="shared" si="1434"/>
        <v/>
      </c>
      <c r="SB245" s="66" t="str">
        <f t="shared" si="1435"/>
        <v/>
      </c>
      <c r="SC245" s="66" t="str">
        <f t="shared" si="1436"/>
        <v/>
      </c>
      <c r="SD245" s="66" t="str">
        <f t="shared" si="1437"/>
        <v/>
      </c>
      <c r="SE245" s="66" t="str">
        <f t="shared" si="1438"/>
        <v/>
      </c>
      <c r="SF245" s="66" t="str">
        <f t="shared" si="1439"/>
        <v/>
      </c>
      <c r="SG245" s="66" t="str">
        <f t="shared" si="1440"/>
        <v/>
      </c>
      <c r="SH245" s="66" t="str">
        <f t="shared" si="1441"/>
        <v/>
      </c>
      <c r="SI245" s="66" t="str">
        <f t="shared" si="1442"/>
        <v/>
      </c>
      <c r="SJ245" s="66" t="str">
        <f t="shared" si="1443"/>
        <v/>
      </c>
      <c r="SK245" s="66" t="str">
        <f t="shared" si="1444"/>
        <v/>
      </c>
      <c r="SL245" s="66" t="str">
        <f t="shared" si="1445"/>
        <v/>
      </c>
      <c r="SM245" s="66" t="str">
        <f t="shared" si="1446"/>
        <v/>
      </c>
      <c r="SN245" s="66" t="str">
        <f t="shared" si="1447"/>
        <v/>
      </c>
      <c r="SO245" s="66" t="str">
        <f t="shared" si="1448"/>
        <v/>
      </c>
      <c r="SP245" s="66" t="str">
        <f t="shared" si="1449"/>
        <v/>
      </c>
      <c r="SQ245" s="66" t="str">
        <f t="shared" si="1450"/>
        <v/>
      </c>
      <c r="SR245" s="66" t="str">
        <f t="shared" si="1451"/>
        <v/>
      </c>
      <c r="SS245" s="66" t="str">
        <f t="shared" si="1452"/>
        <v/>
      </c>
      <c r="ST245" s="66" t="str">
        <f t="shared" si="1453"/>
        <v/>
      </c>
      <c r="SU245" s="66" t="str">
        <f t="shared" si="1454"/>
        <v/>
      </c>
      <c r="SV245" s="66" t="str">
        <f t="shared" si="1455"/>
        <v/>
      </c>
      <c r="SW245" s="66" t="str">
        <f t="shared" si="1456"/>
        <v/>
      </c>
      <c r="SX245" s="66" t="str">
        <f t="shared" si="1457"/>
        <v/>
      </c>
      <c r="SY245" s="66" t="str">
        <f t="shared" si="1458"/>
        <v/>
      </c>
      <c r="SZ245" s="66" t="str">
        <f t="shared" si="1459"/>
        <v/>
      </c>
      <c r="TA245" s="66" t="str">
        <f t="shared" si="1460"/>
        <v/>
      </c>
      <c r="TB245" s="66" t="str">
        <f t="shared" si="1461"/>
        <v/>
      </c>
      <c r="TC245" s="66" t="str">
        <f t="shared" si="1462"/>
        <v/>
      </c>
      <c r="TD245" s="66" t="str">
        <f t="shared" si="1463"/>
        <v/>
      </c>
      <c r="TE245" s="66" t="str">
        <f t="shared" si="1464"/>
        <v/>
      </c>
      <c r="TF245" s="66" t="str">
        <f t="shared" si="1465"/>
        <v/>
      </c>
      <c r="TG245" s="66" t="str">
        <f t="shared" si="1466"/>
        <v/>
      </c>
      <c r="TH245" s="66" t="str">
        <f t="shared" si="1467"/>
        <v/>
      </c>
      <c r="TI245" s="66" t="str">
        <f t="shared" si="1468"/>
        <v/>
      </c>
      <c r="TJ245" s="66" t="str">
        <f t="shared" si="1469"/>
        <v/>
      </c>
      <c r="TK245" s="66" t="str">
        <f t="shared" si="1470"/>
        <v/>
      </c>
      <c r="TL245" s="66" t="str">
        <f t="shared" si="1471"/>
        <v/>
      </c>
      <c r="TM245" s="66" t="str">
        <f t="shared" si="1472"/>
        <v/>
      </c>
      <c r="TN245" s="66" t="str">
        <f t="shared" si="1473"/>
        <v/>
      </c>
      <c r="TO245" s="66" t="str">
        <f t="shared" si="1474"/>
        <v/>
      </c>
      <c r="TP245" s="66" t="str">
        <f t="shared" si="1475"/>
        <v/>
      </c>
      <c r="TQ245" s="66" t="str">
        <f t="shared" si="1476"/>
        <v/>
      </c>
      <c r="TR245" s="66" t="str">
        <f t="shared" si="1477"/>
        <v/>
      </c>
      <c r="TS245" s="66" t="str">
        <f t="shared" si="1478"/>
        <v/>
      </c>
      <c r="TT245" s="66" t="str">
        <f t="shared" si="1479"/>
        <v/>
      </c>
      <c r="TU245" s="66" t="str">
        <f t="shared" si="1480"/>
        <v/>
      </c>
      <c r="TV245" s="66" t="str">
        <f t="shared" si="1481"/>
        <v/>
      </c>
      <c r="TW245" s="66" t="str">
        <f t="shared" si="1482"/>
        <v/>
      </c>
      <c r="TX245" s="66" t="str">
        <f t="shared" si="1483"/>
        <v/>
      </c>
      <c r="TY245" s="66" t="str">
        <f t="shared" si="1484"/>
        <v/>
      </c>
      <c r="TZ245" s="66" t="str">
        <f t="shared" si="1485"/>
        <v/>
      </c>
      <c r="UA245" s="66" t="str">
        <f t="shared" si="1486"/>
        <v/>
      </c>
      <c r="UB245" s="66" t="str">
        <f t="shared" si="1487"/>
        <v/>
      </c>
      <c r="UC245" s="66" t="str">
        <f t="shared" si="1488"/>
        <v/>
      </c>
      <c r="UD245" s="66" t="str">
        <f t="shared" si="1489"/>
        <v/>
      </c>
      <c r="UE245" s="66" t="str">
        <f t="shared" si="1490"/>
        <v/>
      </c>
      <c r="UF245" s="66" t="str">
        <f t="shared" si="1491"/>
        <v/>
      </c>
      <c r="UG245" s="66" t="str">
        <f t="shared" si="1492"/>
        <v/>
      </c>
      <c r="UH245" s="66" t="str">
        <f t="shared" si="1493"/>
        <v/>
      </c>
      <c r="UI245" s="66" t="str">
        <f t="shared" si="1494"/>
        <v/>
      </c>
      <c r="UJ245" s="66" t="str">
        <f t="shared" si="1495"/>
        <v/>
      </c>
      <c r="UK245" s="66" t="str">
        <f t="shared" si="1496"/>
        <v/>
      </c>
      <c r="UL245" s="66" t="str">
        <f t="shared" si="1497"/>
        <v/>
      </c>
      <c r="UM245" s="66" t="str">
        <f t="shared" si="1498"/>
        <v/>
      </c>
      <c r="UN245" s="66" t="str">
        <f t="shared" si="1499"/>
        <v/>
      </c>
      <c r="UO245" s="66" t="str">
        <f t="shared" si="1500"/>
        <v/>
      </c>
      <c r="UP245" s="66" t="str">
        <f t="shared" si="1501"/>
        <v/>
      </c>
      <c r="UQ245" s="66" t="str">
        <f t="shared" si="1502"/>
        <v/>
      </c>
      <c r="UR245" s="66" t="str">
        <f t="shared" si="1503"/>
        <v/>
      </c>
      <c r="US245" s="66" t="str">
        <f t="shared" si="1504"/>
        <v/>
      </c>
      <c r="UT245" s="66" t="str">
        <f t="shared" si="1505"/>
        <v/>
      </c>
      <c r="UU245" s="66" t="str">
        <f t="shared" si="1506"/>
        <v/>
      </c>
      <c r="UV245" s="66" t="str">
        <f t="shared" si="1507"/>
        <v/>
      </c>
      <c r="UW245" s="66" t="str">
        <f t="shared" si="1508"/>
        <v/>
      </c>
      <c r="UX245" s="66" t="str">
        <f t="shared" si="1509"/>
        <v/>
      </c>
      <c r="UY245" s="66" t="str">
        <f t="shared" si="1510"/>
        <v/>
      </c>
      <c r="UZ245" s="66" t="str">
        <f t="shared" si="1511"/>
        <v/>
      </c>
      <c r="VA245" s="66" t="str">
        <f t="shared" si="1512"/>
        <v/>
      </c>
      <c r="VB245" s="66" t="str">
        <f t="shared" si="1513"/>
        <v/>
      </c>
      <c r="VC245" s="66" t="str">
        <f t="shared" si="1514"/>
        <v/>
      </c>
      <c r="VD245" s="66" t="str">
        <f t="shared" si="1515"/>
        <v/>
      </c>
      <c r="VE245" s="66" t="str">
        <f t="shared" si="1516"/>
        <v/>
      </c>
      <c r="VF245" s="66" t="str">
        <f t="shared" si="1517"/>
        <v/>
      </c>
      <c r="VG245" s="66" t="str">
        <f t="shared" si="1518"/>
        <v/>
      </c>
      <c r="VH245" s="66" t="str">
        <f t="shared" si="1519"/>
        <v/>
      </c>
      <c r="VI245" s="66" t="str">
        <f t="shared" si="1520"/>
        <v/>
      </c>
      <c r="VJ245" s="66" t="str">
        <f t="shared" si="1521"/>
        <v/>
      </c>
      <c r="VK245" s="66" t="str">
        <f t="shared" si="1522"/>
        <v/>
      </c>
      <c r="VL245" s="66" t="str">
        <f t="shared" si="1523"/>
        <v/>
      </c>
      <c r="VM245" s="66" t="str">
        <f t="shared" si="1524"/>
        <v/>
      </c>
      <c r="VN245" s="66" t="str">
        <f t="shared" si="1525"/>
        <v/>
      </c>
      <c r="VO245" s="66" t="str">
        <f t="shared" si="1526"/>
        <v/>
      </c>
      <c r="VP245" s="66" t="str">
        <f t="shared" si="1527"/>
        <v/>
      </c>
      <c r="VQ245" s="66" t="str">
        <f t="shared" si="1528"/>
        <v/>
      </c>
      <c r="VR245" s="66" t="str">
        <f t="shared" si="1529"/>
        <v/>
      </c>
      <c r="VS245" s="66" t="str">
        <f t="shared" si="1530"/>
        <v/>
      </c>
      <c r="VT245" s="66" t="str">
        <f t="shared" si="1531"/>
        <v/>
      </c>
      <c r="VU245" s="66" t="str">
        <f t="shared" si="1532"/>
        <v/>
      </c>
      <c r="VV245" s="66" t="str">
        <f t="shared" si="1533"/>
        <v/>
      </c>
      <c r="VW245" s="66" t="str">
        <f t="shared" si="1534"/>
        <v/>
      </c>
      <c r="VX245" s="66" t="str">
        <f t="shared" si="1535"/>
        <v/>
      </c>
      <c r="VY245" s="66" t="str">
        <f t="shared" si="1536"/>
        <v/>
      </c>
      <c r="VZ245" s="66" t="str">
        <f t="shared" si="1537"/>
        <v/>
      </c>
      <c r="WA245" s="66" t="str">
        <f t="shared" si="1538"/>
        <v/>
      </c>
      <c r="WB245" s="66" t="str">
        <f t="shared" si="1539"/>
        <v/>
      </c>
      <c r="WC245" s="66" t="str">
        <f t="shared" si="1540"/>
        <v/>
      </c>
      <c r="WD245" s="66" t="str">
        <f t="shared" si="1541"/>
        <v/>
      </c>
      <c r="WE245" s="66" t="str">
        <f t="shared" si="1542"/>
        <v/>
      </c>
      <c r="WF245" s="66" t="str">
        <f t="shared" si="1543"/>
        <v/>
      </c>
      <c r="WG245" s="66" t="str">
        <f t="shared" si="1544"/>
        <v/>
      </c>
      <c r="WH245" s="66" t="str">
        <f t="shared" si="1545"/>
        <v/>
      </c>
      <c r="WI245" s="66" t="str">
        <f t="shared" si="1546"/>
        <v/>
      </c>
      <c r="WJ245" s="66" t="str">
        <f t="shared" si="1547"/>
        <v/>
      </c>
      <c r="WK245" s="66" t="str">
        <f t="shared" si="1548"/>
        <v/>
      </c>
      <c r="WL245" s="66" t="str">
        <f t="shared" si="1549"/>
        <v/>
      </c>
      <c r="WM245" s="66" t="str">
        <f t="shared" si="1550"/>
        <v/>
      </c>
      <c r="WN245" s="66" t="str">
        <f t="shared" si="1551"/>
        <v/>
      </c>
      <c r="WO245" s="66" t="str">
        <f t="shared" si="1552"/>
        <v/>
      </c>
      <c r="WP245" s="66" t="str">
        <f t="shared" si="1553"/>
        <v/>
      </c>
      <c r="WQ245" s="66" t="str">
        <f t="shared" si="1554"/>
        <v/>
      </c>
      <c r="WR245" s="66" t="str">
        <f t="shared" si="1555"/>
        <v/>
      </c>
      <c r="WS245" s="66" t="str">
        <f t="shared" si="1556"/>
        <v/>
      </c>
      <c r="WT245" s="66" t="str">
        <f t="shared" si="1557"/>
        <v/>
      </c>
      <c r="WU245" s="66" t="str">
        <f t="shared" si="1558"/>
        <v/>
      </c>
      <c r="WV245" s="66" t="str">
        <f t="shared" si="1559"/>
        <v/>
      </c>
      <c r="WW245" s="66" t="str">
        <f t="shared" si="1560"/>
        <v/>
      </c>
      <c r="WX245" s="66" t="str">
        <f t="shared" si="1561"/>
        <v/>
      </c>
      <c r="WY245" s="66" t="str">
        <f t="shared" si="1562"/>
        <v/>
      </c>
      <c r="WZ245" s="66" t="str">
        <f t="shared" si="1563"/>
        <v/>
      </c>
      <c r="XA245" s="66" t="str">
        <f t="shared" si="1564"/>
        <v/>
      </c>
      <c r="XB245" s="66" t="str">
        <f t="shared" si="1565"/>
        <v/>
      </c>
      <c r="XC245" s="66" t="str">
        <f t="shared" si="1566"/>
        <v/>
      </c>
      <c r="XD245" s="66" t="str">
        <f t="shared" si="1567"/>
        <v/>
      </c>
      <c r="XE245" s="66" t="str">
        <f t="shared" si="1568"/>
        <v/>
      </c>
      <c r="XF245" s="66" t="str">
        <f t="shared" si="1569"/>
        <v/>
      </c>
      <c r="XG245" s="66" t="str">
        <f t="shared" si="1570"/>
        <v/>
      </c>
      <c r="XH245" s="66" t="str">
        <f t="shared" si="1571"/>
        <v/>
      </c>
      <c r="XI245" s="66" t="str">
        <f t="shared" si="1572"/>
        <v/>
      </c>
      <c r="XJ245" s="66" t="str">
        <f t="shared" si="1573"/>
        <v/>
      </c>
      <c r="XK245" s="66" t="str">
        <f t="shared" si="1574"/>
        <v/>
      </c>
      <c r="XL245" s="66" t="str">
        <f t="shared" si="1575"/>
        <v/>
      </c>
      <c r="XM245" s="66" t="str">
        <f t="shared" si="1576"/>
        <v/>
      </c>
      <c r="XN245" s="66" t="str">
        <f t="shared" si="1577"/>
        <v/>
      </c>
      <c r="XO245" s="66" t="str">
        <f t="shared" si="1578"/>
        <v/>
      </c>
      <c r="XP245" s="66" t="str">
        <f t="shared" si="1579"/>
        <v/>
      </c>
      <c r="XQ245" s="66" t="str">
        <f t="shared" si="1580"/>
        <v/>
      </c>
      <c r="XR245" s="66" t="str">
        <f t="shared" si="1581"/>
        <v/>
      </c>
      <c r="XS245" s="66" t="str">
        <f t="shared" si="1582"/>
        <v/>
      </c>
      <c r="XT245" s="66" t="str">
        <f t="shared" si="1583"/>
        <v/>
      </c>
      <c r="XU245" s="66" t="str">
        <f t="shared" si="1584"/>
        <v/>
      </c>
      <c r="XV245" s="66" t="str">
        <f t="shared" si="1585"/>
        <v/>
      </c>
      <c r="XW245" s="66" t="str">
        <f t="shared" si="1586"/>
        <v/>
      </c>
      <c r="XX245" s="66" t="str">
        <f t="shared" si="1587"/>
        <v/>
      </c>
      <c r="XY245" s="66" t="str">
        <f t="shared" si="1588"/>
        <v/>
      </c>
      <c r="XZ245" s="66" t="str">
        <f t="shared" si="1589"/>
        <v/>
      </c>
      <c r="YA245" s="66" t="str">
        <f t="shared" si="1590"/>
        <v/>
      </c>
      <c r="YB245" s="66" t="str">
        <f t="shared" si="1591"/>
        <v/>
      </c>
      <c r="YC245" s="66" t="str">
        <f t="shared" si="1592"/>
        <v/>
      </c>
      <c r="YD245" s="66" t="str">
        <f t="shared" si="1593"/>
        <v/>
      </c>
      <c r="YE245" s="66" t="str">
        <f t="shared" si="1594"/>
        <v/>
      </c>
      <c r="YF245" s="66" t="str">
        <f t="shared" si="1595"/>
        <v/>
      </c>
      <c r="YG245" s="66" t="str">
        <f t="shared" si="1596"/>
        <v/>
      </c>
      <c r="YH245" s="66" t="str">
        <f t="shared" si="1597"/>
        <v/>
      </c>
      <c r="YI245" s="66" t="str">
        <f t="shared" si="1598"/>
        <v/>
      </c>
      <c r="YJ245" s="66" t="str">
        <f t="shared" si="1599"/>
        <v/>
      </c>
      <c r="YK245" s="66" t="str">
        <f t="shared" si="1600"/>
        <v/>
      </c>
      <c r="YL245" s="66" t="str">
        <f t="shared" si="1601"/>
        <v/>
      </c>
      <c r="YM245" s="66" t="str">
        <f t="shared" si="1602"/>
        <v/>
      </c>
      <c r="YN245" s="66" t="str">
        <f t="shared" si="1603"/>
        <v/>
      </c>
      <c r="YO245" s="66" t="str">
        <f t="shared" si="1604"/>
        <v/>
      </c>
      <c r="YP245" s="66" t="str">
        <f t="shared" si="1605"/>
        <v/>
      </c>
      <c r="YQ245" s="66" t="str">
        <f t="shared" si="1606"/>
        <v/>
      </c>
      <c r="YR245" s="66" t="str">
        <f t="shared" si="1607"/>
        <v/>
      </c>
      <c r="YS245" s="66" t="str">
        <f t="shared" si="1608"/>
        <v/>
      </c>
      <c r="YT245" s="66" t="str">
        <f t="shared" si="1609"/>
        <v/>
      </c>
      <c r="YU245" s="66" t="str">
        <f t="shared" si="1610"/>
        <v/>
      </c>
      <c r="YV245" s="66" t="str">
        <f t="shared" si="1611"/>
        <v/>
      </c>
      <c r="YW245" s="66" t="str">
        <f t="shared" si="1612"/>
        <v/>
      </c>
      <c r="YX245" s="66" t="str">
        <f t="shared" si="1613"/>
        <v/>
      </c>
      <c r="YY245" s="66" t="str">
        <f t="shared" si="1614"/>
        <v/>
      </c>
      <c r="YZ245" s="66" t="str">
        <f t="shared" si="1615"/>
        <v/>
      </c>
      <c r="ZA245" s="66" t="str">
        <f t="shared" si="1616"/>
        <v/>
      </c>
      <c r="ZB245" s="66" t="str">
        <f t="shared" si="1617"/>
        <v/>
      </c>
      <c r="ZC245" s="66" t="str">
        <f t="shared" si="1618"/>
        <v/>
      </c>
      <c r="ZD245" s="66" t="str">
        <f t="shared" si="1619"/>
        <v/>
      </c>
      <c r="ZE245" s="66" t="str">
        <f t="shared" si="1620"/>
        <v/>
      </c>
      <c r="ZF245" s="66" t="str">
        <f t="shared" si="1621"/>
        <v/>
      </c>
      <c r="ZG245" s="66" t="str">
        <f t="shared" si="1622"/>
        <v/>
      </c>
      <c r="ZH245" s="66" t="str">
        <f t="shared" si="1623"/>
        <v/>
      </c>
      <c r="ZI245" s="66" t="str">
        <f t="shared" si="1624"/>
        <v/>
      </c>
      <c r="ZJ245" s="66" t="str">
        <f t="shared" si="1625"/>
        <v/>
      </c>
      <c r="ZK245" s="66" t="str">
        <f t="shared" si="1626"/>
        <v/>
      </c>
      <c r="ZL245" s="66" t="str">
        <f t="shared" si="1627"/>
        <v/>
      </c>
      <c r="ZM245" s="66" t="str">
        <f t="shared" si="1628"/>
        <v/>
      </c>
      <c r="ZN245" s="66" t="str">
        <f t="shared" si="1629"/>
        <v/>
      </c>
      <c r="ZO245" s="66" t="str">
        <f t="shared" si="1630"/>
        <v/>
      </c>
      <c r="ZP245" s="66" t="str">
        <f t="shared" si="1631"/>
        <v/>
      </c>
      <c r="ZQ245" s="66" t="str">
        <f t="shared" si="1632"/>
        <v/>
      </c>
      <c r="ZR245" s="66" t="str">
        <f t="shared" si="1633"/>
        <v/>
      </c>
      <c r="ZS245" s="66" t="str">
        <f t="shared" si="1634"/>
        <v/>
      </c>
      <c r="ZT245" s="66" t="str">
        <f t="shared" si="1635"/>
        <v/>
      </c>
      <c r="ZU245" s="66" t="str">
        <f t="shared" si="1636"/>
        <v/>
      </c>
      <c r="ZV245" s="66" t="str">
        <f t="shared" si="1637"/>
        <v/>
      </c>
      <c r="ZW245" s="66" t="str">
        <f t="shared" si="1638"/>
        <v/>
      </c>
      <c r="ZX245" s="66" t="str">
        <f t="shared" si="1639"/>
        <v/>
      </c>
      <c r="ZY245" s="66" t="str">
        <f t="shared" si="1640"/>
        <v/>
      </c>
      <c r="ZZ245" s="66" t="str">
        <f t="shared" si="1641"/>
        <v/>
      </c>
      <c r="AAA245" s="66" t="str">
        <f t="shared" si="1642"/>
        <v/>
      </c>
      <c r="AAB245" s="66" t="str">
        <f t="shared" si="1643"/>
        <v/>
      </c>
      <c r="AAC245" s="66" t="str">
        <f t="shared" si="1644"/>
        <v/>
      </c>
      <c r="AAD245" s="66" t="str">
        <f t="shared" si="1645"/>
        <v/>
      </c>
      <c r="AAE245" s="66" t="str">
        <f t="shared" si="1646"/>
        <v/>
      </c>
      <c r="AAF245" s="66" t="str">
        <f t="shared" si="1647"/>
        <v/>
      </c>
      <c r="AAG245" s="66" t="str">
        <f t="shared" si="1648"/>
        <v/>
      </c>
      <c r="AAH245" s="66" t="str">
        <f t="shared" si="1649"/>
        <v/>
      </c>
      <c r="AAI245" s="66" t="str">
        <f t="shared" si="1650"/>
        <v/>
      </c>
      <c r="AAJ245" s="66" t="str">
        <f t="shared" si="1651"/>
        <v/>
      </c>
      <c r="AAK245" s="66" t="str">
        <f t="shared" si="1652"/>
        <v/>
      </c>
      <c r="AAL245" s="66" t="str">
        <f t="shared" si="1653"/>
        <v/>
      </c>
      <c r="AAM245" s="66" t="str">
        <f t="shared" si="1654"/>
        <v/>
      </c>
      <c r="AAN245" s="66" t="str">
        <f t="shared" si="1655"/>
        <v/>
      </c>
      <c r="AAO245" s="66" t="str">
        <f t="shared" si="1656"/>
        <v/>
      </c>
      <c r="AAP245" s="66" t="str">
        <f t="shared" si="1657"/>
        <v/>
      </c>
      <c r="AAQ245" s="66" t="str">
        <f t="shared" si="1658"/>
        <v/>
      </c>
      <c r="AAR245" s="66" t="str">
        <f t="shared" si="1659"/>
        <v/>
      </c>
      <c r="AAS245" s="66" t="str">
        <f t="shared" si="1660"/>
        <v/>
      </c>
      <c r="AAT245" s="66" t="str">
        <f t="shared" si="1661"/>
        <v/>
      </c>
      <c r="AAU245" s="66" t="str">
        <f t="shared" si="1662"/>
        <v/>
      </c>
      <c r="AAV245" s="66" t="str">
        <f t="shared" si="1663"/>
        <v/>
      </c>
      <c r="AAW245" s="66" t="str">
        <f t="shared" si="1664"/>
        <v/>
      </c>
      <c r="AAX245" s="66" t="str">
        <f t="shared" si="1665"/>
        <v/>
      </c>
      <c r="AAY245" s="66" t="str">
        <f t="shared" si="1666"/>
        <v/>
      </c>
      <c r="AAZ245" s="66" t="str">
        <f t="shared" si="1667"/>
        <v/>
      </c>
      <c r="ABA245" s="66" t="str">
        <f t="shared" si="1668"/>
        <v/>
      </c>
      <c r="ABB245" s="66" t="str">
        <f t="shared" si="1669"/>
        <v/>
      </c>
      <c r="ABC245" s="66" t="str">
        <f t="shared" si="1670"/>
        <v/>
      </c>
      <c r="ABD245" s="66" t="str">
        <f t="shared" si="1671"/>
        <v/>
      </c>
      <c r="ABE245" s="66" t="str">
        <f t="shared" si="1672"/>
        <v/>
      </c>
      <c r="ABF245" s="66" t="str">
        <f t="shared" si="1673"/>
        <v/>
      </c>
      <c r="ABG245" s="66" t="str">
        <f t="shared" si="1674"/>
        <v/>
      </c>
      <c r="ABH245" s="66" t="str">
        <f t="shared" si="1675"/>
        <v/>
      </c>
      <c r="ABI245" s="66" t="str">
        <f t="shared" si="1676"/>
        <v/>
      </c>
      <c r="ABJ245" s="66" t="str">
        <f t="shared" si="1677"/>
        <v/>
      </c>
      <c r="ABK245" s="66" t="str">
        <f t="shared" si="1678"/>
        <v/>
      </c>
      <c r="ABL245" s="66" t="str">
        <f t="shared" si="1679"/>
        <v/>
      </c>
      <c r="ABM245" s="66" t="str">
        <f t="shared" si="1680"/>
        <v/>
      </c>
      <c r="ABN245" s="66" t="str">
        <f t="shared" si="1681"/>
        <v/>
      </c>
      <c r="ABO245" s="66" t="str">
        <f t="shared" si="1682"/>
        <v/>
      </c>
      <c r="ABP245" s="66" t="str">
        <f t="shared" si="1683"/>
        <v/>
      </c>
      <c r="ABQ245" s="66" t="str">
        <f t="shared" si="1684"/>
        <v/>
      </c>
      <c r="ABR245" s="66" t="str">
        <f t="shared" si="1685"/>
        <v/>
      </c>
      <c r="ABS245" s="66" t="str">
        <f t="shared" si="1686"/>
        <v/>
      </c>
      <c r="ABT245" s="66" t="str">
        <f t="shared" si="1687"/>
        <v/>
      </c>
      <c r="ABU245" s="66" t="str">
        <f t="shared" si="1688"/>
        <v/>
      </c>
      <c r="ABV245" s="66" t="str">
        <f t="shared" si="1689"/>
        <v/>
      </c>
      <c r="ABW245" s="66" t="str">
        <f t="shared" si="1690"/>
        <v/>
      </c>
      <c r="ABX245" s="66" t="str">
        <f t="shared" si="1691"/>
        <v/>
      </c>
      <c r="ABY245" s="66" t="str">
        <f t="shared" si="1692"/>
        <v/>
      </c>
      <c r="ABZ245" s="66" t="str">
        <f t="shared" si="1693"/>
        <v/>
      </c>
      <c r="ACA245" s="66" t="str">
        <f t="shared" si="1694"/>
        <v/>
      </c>
      <c r="ACB245" s="66" t="str">
        <f t="shared" si="1695"/>
        <v/>
      </c>
      <c r="ACC245" s="66" t="str">
        <f t="shared" si="1696"/>
        <v/>
      </c>
      <c r="ACD245" s="66" t="str">
        <f t="shared" si="1697"/>
        <v/>
      </c>
      <c r="ACE245" s="66" t="str">
        <f t="shared" si="1698"/>
        <v/>
      </c>
      <c r="ACF245" s="66" t="str">
        <f t="shared" si="1699"/>
        <v/>
      </c>
      <c r="ACG245" s="126">
        <f t="shared" si="1700"/>
        <v>3.5000000000000003E-2</v>
      </c>
      <c r="ACH245" s="66" t="str">
        <f t="shared" si="1701"/>
        <v>kg/GJ delivered</v>
      </c>
      <c r="ACI245" s="130">
        <f t="shared" si="1702"/>
        <v>11.09</v>
      </c>
      <c r="ACJ245" s="66" t="str">
        <f t="shared" si="1703"/>
        <v>kg/GJ delivered</v>
      </c>
      <c r="ACK245" s="118">
        <f t="shared" si="1704"/>
        <v>5.81</v>
      </c>
      <c r="ACL245" s="66" t="str">
        <f t="shared" si="1705"/>
        <v>kg/GJ delivered</v>
      </c>
      <c r="ACM245" s="66" t="str">
        <f t="shared" ref="ACM245:ACN245" si="1760">IF(AND(ACS$3="Unit", ACL245=""), "", IF(AND(ACS$3="Unit", ACL245="-"),"", IF(ACS$3="Unit", "kg/GJ delivered", IF(AND(NY245&lt;&gt;"", NY245&lt;&gt;"-", NX245="-"),"", IF($H245="","", IF(NX245="nd", "",IF(NX245="&lt;n.a.&gt;", "", IF(NY245="#/MJ", "", IF(NY245="kg/GJ delivered",NX245,IF(NY245="g/MJ delivered",NX245,IF(NY245="kg/MJ delivered",NX245*1000,IF(NY245="mg/MJ delivered",NX245/1000,IF(NY245="g/kg",((NX245)*(1/$I245)*(1/$H245)),IF(NY245="mg/kg",((NX245/1000)*(1/$I245)*(1/$H245)),IF(NY245="mg/MJ delivered",NX245/1000,IF(NY245="-","","Error"))))))))))))))))</f>
        <v/>
      </c>
      <c r="ACN245" s="66" t="str">
        <f t="shared" si="1760"/>
        <v/>
      </c>
      <c r="ACO245" s="66">
        <f t="shared" si="1707"/>
        <v>19.12</v>
      </c>
      <c r="ACP245" s="66" t="str">
        <f t="shared" si="1708"/>
        <v/>
      </c>
      <c r="ACQ245" s="66" t="str">
        <f t="shared" si="1709"/>
        <v/>
      </c>
      <c r="ACR245" s="66" t="str">
        <f t="shared" si="1710"/>
        <v/>
      </c>
      <c r="ACS245" s="66" t="str">
        <f t="shared" si="1711"/>
        <v/>
      </c>
      <c r="ACT245" s="66" t="str">
        <f t="shared" si="1712"/>
        <v/>
      </c>
    </row>
    <row r="246" spans="2:774" ht="15.75" customHeight="1" x14ac:dyDescent="0.25">
      <c r="B246" s="66">
        <v>3</v>
      </c>
      <c r="C246" s="66" t="s">
        <v>71</v>
      </c>
      <c r="D246" s="66" t="s">
        <v>1190</v>
      </c>
      <c r="E246" s="156" t="s">
        <v>1165</v>
      </c>
      <c r="F246" s="66" t="s">
        <v>58</v>
      </c>
      <c r="G246" s="66" t="s">
        <v>490</v>
      </c>
      <c r="H246" s="126">
        <v>8.5000000000000006E-2</v>
      </c>
      <c r="I246" s="130">
        <f>'Heating Values'!$D$8</f>
        <v>11.9</v>
      </c>
      <c r="J246" s="66" t="str">
        <f t="shared" si="1759"/>
        <v>Dung Cake, Traditional, IN</v>
      </c>
      <c r="K246" s="66" t="s">
        <v>1254</v>
      </c>
      <c r="L246" s="66" t="s">
        <v>1254</v>
      </c>
      <c r="M246" s="66" t="s">
        <v>1254</v>
      </c>
      <c r="N246" s="66" t="s">
        <v>1254</v>
      </c>
      <c r="O246" s="66" t="s">
        <v>285</v>
      </c>
      <c r="P246" s="66" t="str">
        <f t="shared" si="1327"/>
        <v>IN</v>
      </c>
      <c r="Q246" s="66" t="s">
        <v>2</v>
      </c>
      <c r="R246" s="162">
        <v>39.46</v>
      </c>
      <c r="S246" s="158" t="s">
        <v>67</v>
      </c>
      <c r="T246" s="158" t="s">
        <v>128</v>
      </c>
      <c r="U246" s="158" t="s">
        <v>128</v>
      </c>
      <c r="V246" s="158" t="s">
        <v>128</v>
      </c>
      <c r="W246" s="158" t="s">
        <v>128</v>
      </c>
      <c r="X246" s="166">
        <v>1034.5</v>
      </c>
      <c r="Y246" s="158" t="s">
        <v>67</v>
      </c>
      <c r="Z246" s="165">
        <v>5.64</v>
      </c>
      <c r="AA246" s="158" t="s">
        <v>67</v>
      </c>
      <c r="AB246" s="158" t="s">
        <v>128</v>
      </c>
      <c r="AC246" s="158" t="s">
        <v>128</v>
      </c>
      <c r="AD246" s="158" t="s">
        <v>128</v>
      </c>
      <c r="AE246" s="158" t="s">
        <v>128</v>
      </c>
      <c r="AF246" s="158" t="s">
        <v>128</v>
      </c>
      <c r="AG246" s="158" t="s">
        <v>128</v>
      </c>
      <c r="AH246" s="163">
        <v>0.76</v>
      </c>
      <c r="AI246" s="158" t="s">
        <v>67</v>
      </c>
      <c r="AJ246" s="158" t="s">
        <v>128</v>
      </c>
      <c r="AK246" s="158" t="s">
        <v>128</v>
      </c>
      <c r="AL246" s="158" t="s">
        <v>128</v>
      </c>
      <c r="AM246" s="158" t="s">
        <v>128</v>
      </c>
      <c r="AN246" s="158" t="s">
        <v>128</v>
      </c>
      <c r="AO246" s="158" t="s">
        <v>128</v>
      </c>
      <c r="AP246" s="163">
        <v>0.32</v>
      </c>
      <c r="AQ246" s="158" t="s">
        <v>67</v>
      </c>
      <c r="AR246" s="158" t="s">
        <v>128</v>
      </c>
      <c r="AS246" s="158" t="s">
        <v>128</v>
      </c>
      <c r="AT246" s="158" t="s">
        <v>128</v>
      </c>
      <c r="AU246" s="158" t="s">
        <v>128</v>
      </c>
      <c r="AV246" s="158" t="s">
        <v>128</v>
      </c>
      <c r="AW246" s="158" t="s">
        <v>128</v>
      </c>
      <c r="AX246" s="158" t="s">
        <v>128</v>
      </c>
      <c r="AY246" s="158" t="s">
        <v>128</v>
      </c>
      <c r="AZ246" s="158" t="s">
        <v>128</v>
      </c>
      <c r="BA246" s="158" t="s">
        <v>128</v>
      </c>
      <c r="BB246" s="158" t="s">
        <v>128</v>
      </c>
      <c r="BC246" s="158" t="s">
        <v>128</v>
      </c>
      <c r="BD246" s="158" t="s">
        <v>128</v>
      </c>
      <c r="BE246" s="158" t="s">
        <v>128</v>
      </c>
      <c r="BF246" s="158" t="s">
        <v>128</v>
      </c>
      <c r="BG246" s="158" t="s">
        <v>128</v>
      </c>
      <c r="BH246" s="158" t="s">
        <v>128</v>
      </c>
      <c r="BI246" s="158" t="s">
        <v>128</v>
      </c>
      <c r="BJ246" s="158" t="s">
        <v>128</v>
      </c>
      <c r="BK246" s="158" t="s">
        <v>128</v>
      </c>
      <c r="BL246" s="158" t="s">
        <v>128</v>
      </c>
      <c r="BM246" s="158" t="s">
        <v>128</v>
      </c>
      <c r="BN246" s="158" t="s">
        <v>128</v>
      </c>
      <c r="BO246" s="158" t="s">
        <v>128</v>
      </c>
      <c r="BP246" s="158" t="s">
        <v>128</v>
      </c>
      <c r="BQ246" s="158" t="s">
        <v>128</v>
      </c>
      <c r="BR246" s="158" t="s">
        <v>128</v>
      </c>
      <c r="BS246" s="158" t="s">
        <v>128</v>
      </c>
      <c r="BT246" s="158" t="s">
        <v>128</v>
      </c>
      <c r="BU246" s="158" t="s">
        <v>128</v>
      </c>
      <c r="BV246" s="158" t="s">
        <v>128</v>
      </c>
      <c r="BW246" s="158" t="s">
        <v>128</v>
      </c>
      <c r="BX246" s="158" t="s">
        <v>128</v>
      </c>
      <c r="BY246" s="158" t="s">
        <v>128</v>
      </c>
      <c r="BZ246" s="158" t="s">
        <v>128</v>
      </c>
      <c r="CA246" s="158" t="s">
        <v>128</v>
      </c>
      <c r="CB246" s="158" t="s">
        <v>128</v>
      </c>
      <c r="CC246" s="158" t="s">
        <v>128</v>
      </c>
      <c r="CD246" s="158" t="s">
        <v>128</v>
      </c>
      <c r="CE246" s="158" t="s">
        <v>128</v>
      </c>
      <c r="CF246" s="158" t="s">
        <v>128</v>
      </c>
      <c r="CG246" s="158" t="s">
        <v>128</v>
      </c>
      <c r="CH246" s="158" t="s">
        <v>128</v>
      </c>
      <c r="CI246" s="158" t="s">
        <v>128</v>
      </c>
      <c r="CJ246" s="158" t="s">
        <v>128</v>
      </c>
      <c r="CK246" s="158" t="s">
        <v>128</v>
      </c>
      <c r="CL246" s="158" t="s">
        <v>128</v>
      </c>
      <c r="CM246" s="158" t="s">
        <v>128</v>
      </c>
      <c r="CN246" s="158" t="s">
        <v>128</v>
      </c>
      <c r="CO246" s="158" t="s">
        <v>128</v>
      </c>
      <c r="CP246" s="158" t="s">
        <v>128</v>
      </c>
      <c r="CQ246" s="158" t="s">
        <v>128</v>
      </c>
      <c r="CR246" s="158" t="s">
        <v>128</v>
      </c>
      <c r="CS246" s="158" t="s">
        <v>128</v>
      </c>
      <c r="CT246" s="158" t="s">
        <v>128</v>
      </c>
      <c r="CU246" s="158" t="s">
        <v>128</v>
      </c>
      <c r="CV246" s="158" t="s">
        <v>128</v>
      </c>
      <c r="CW246" s="158" t="s">
        <v>128</v>
      </c>
      <c r="CX246" s="158" t="s">
        <v>128</v>
      </c>
      <c r="CY246" s="158" t="s">
        <v>128</v>
      </c>
      <c r="CZ246" s="158" t="s">
        <v>128</v>
      </c>
      <c r="DA246" s="158" t="s">
        <v>128</v>
      </c>
      <c r="DB246" s="158" t="s">
        <v>128</v>
      </c>
      <c r="DC246" s="158" t="s">
        <v>128</v>
      </c>
      <c r="DD246" s="158" t="s">
        <v>128</v>
      </c>
      <c r="DE246" s="158" t="s">
        <v>128</v>
      </c>
      <c r="DF246" s="158" t="s">
        <v>128</v>
      </c>
      <c r="DG246" s="158" t="s">
        <v>128</v>
      </c>
      <c r="DH246" s="158" t="s">
        <v>128</v>
      </c>
      <c r="DI246" s="158" t="s">
        <v>128</v>
      </c>
      <c r="DJ246" s="158" t="s">
        <v>128</v>
      </c>
      <c r="DK246" s="158" t="s">
        <v>128</v>
      </c>
      <c r="DL246" s="158" t="s">
        <v>128</v>
      </c>
      <c r="DM246" s="158" t="s">
        <v>128</v>
      </c>
      <c r="DN246" s="158" t="s">
        <v>128</v>
      </c>
      <c r="DO246" s="158" t="s">
        <v>128</v>
      </c>
      <c r="DP246" s="158" t="s">
        <v>128</v>
      </c>
      <c r="DQ246" s="158" t="s">
        <v>128</v>
      </c>
      <c r="DR246" s="158" t="s">
        <v>128</v>
      </c>
      <c r="DS246" s="158" t="s">
        <v>128</v>
      </c>
      <c r="DT246" s="158" t="s">
        <v>128</v>
      </c>
      <c r="DU246" s="158" t="s">
        <v>128</v>
      </c>
      <c r="DV246" s="158" t="s">
        <v>128</v>
      </c>
      <c r="DW246" s="158" t="s">
        <v>128</v>
      </c>
      <c r="DX246" s="158" t="s">
        <v>128</v>
      </c>
      <c r="DY246" s="158" t="s">
        <v>128</v>
      </c>
      <c r="DZ246" s="158" t="s">
        <v>128</v>
      </c>
      <c r="EA246" s="158" t="s">
        <v>128</v>
      </c>
      <c r="EB246" s="158" t="s">
        <v>128</v>
      </c>
      <c r="EC246" s="158" t="s">
        <v>128</v>
      </c>
      <c r="ED246" s="158" t="s">
        <v>128</v>
      </c>
      <c r="EE246" s="158" t="s">
        <v>128</v>
      </c>
      <c r="EF246" s="158" t="s">
        <v>128</v>
      </c>
      <c r="EG246" s="158" t="s">
        <v>128</v>
      </c>
      <c r="EH246" s="158" t="s">
        <v>128</v>
      </c>
      <c r="EI246" s="158" t="s">
        <v>128</v>
      </c>
      <c r="EJ246" s="158" t="s">
        <v>128</v>
      </c>
      <c r="EK246" s="158" t="s">
        <v>128</v>
      </c>
      <c r="EL246" s="158" t="s">
        <v>128</v>
      </c>
      <c r="EM246" s="158" t="s">
        <v>128</v>
      </c>
      <c r="EN246" s="158" t="s">
        <v>128</v>
      </c>
      <c r="EO246" s="158" t="s">
        <v>128</v>
      </c>
      <c r="EP246" s="158" t="s">
        <v>128</v>
      </c>
      <c r="EQ246" s="158" t="s">
        <v>128</v>
      </c>
      <c r="ER246" s="158" t="s">
        <v>128</v>
      </c>
      <c r="ES246" s="158" t="s">
        <v>128</v>
      </c>
      <c r="ET246" s="158" t="s">
        <v>128</v>
      </c>
      <c r="EU246" s="158" t="s">
        <v>128</v>
      </c>
      <c r="EV246" s="158" t="s">
        <v>128</v>
      </c>
      <c r="EW246" s="158" t="s">
        <v>128</v>
      </c>
      <c r="EX246" s="158" t="s">
        <v>128</v>
      </c>
      <c r="EY246" s="158" t="s">
        <v>128</v>
      </c>
      <c r="EZ246" s="158" t="s">
        <v>128</v>
      </c>
      <c r="FA246" s="158" t="s">
        <v>128</v>
      </c>
      <c r="FB246" s="158" t="s">
        <v>128</v>
      </c>
      <c r="FC246" s="158" t="s">
        <v>128</v>
      </c>
      <c r="FD246" s="158" t="s">
        <v>128</v>
      </c>
      <c r="FE246" s="158" t="s">
        <v>128</v>
      </c>
      <c r="FF246" s="158" t="s">
        <v>128</v>
      </c>
      <c r="FG246" s="158" t="s">
        <v>128</v>
      </c>
      <c r="FH246" s="158" t="s">
        <v>128</v>
      </c>
      <c r="FI246" s="158" t="s">
        <v>128</v>
      </c>
      <c r="FJ246" s="158" t="s">
        <v>128</v>
      </c>
      <c r="FK246" s="158" t="s">
        <v>128</v>
      </c>
      <c r="FL246" s="158" t="s">
        <v>128</v>
      </c>
      <c r="FM246" s="158" t="s">
        <v>128</v>
      </c>
      <c r="FN246" s="158" t="s">
        <v>128</v>
      </c>
      <c r="FO246" s="158" t="s">
        <v>128</v>
      </c>
      <c r="FP246" s="158" t="s">
        <v>128</v>
      </c>
      <c r="FQ246" s="158" t="s">
        <v>128</v>
      </c>
      <c r="FR246" s="158" t="s">
        <v>128</v>
      </c>
      <c r="FS246" s="158" t="s">
        <v>128</v>
      </c>
      <c r="FT246" s="158" t="s">
        <v>128</v>
      </c>
      <c r="FU246" s="158" t="s">
        <v>128</v>
      </c>
      <c r="FV246" s="158" t="s">
        <v>128</v>
      </c>
      <c r="FW246" s="158" t="s">
        <v>128</v>
      </c>
      <c r="FX246" s="158" t="s">
        <v>128</v>
      </c>
      <c r="FY246" s="158" t="s">
        <v>128</v>
      </c>
      <c r="FZ246" s="158" t="s">
        <v>128</v>
      </c>
      <c r="GA246" s="158" t="s">
        <v>128</v>
      </c>
      <c r="GB246" s="158" t="s">
        <v>128</v>
      </c>
      <c r="GC246" s="158" t="s">
        <v>128</v>
      </c>
      <c r="GD246" s="158" t="s">
        <v>128</v>
      </c>
      <c r="GE246" s="158" t="s">
        <v>128</v>
      </c>
      <c r="GF246" s="158" t="s">
        <v>128</v>
      </c>
      <c r="GG246" s="158" t="s">
        <v>128</v>
      </c>
      <c r="GH246" s="158" t="s">
        <v>128</v>
      </c>
      <c r="GI246" s="158" t="s">
        <v>128</v>
      </c>
      <c r="GJ246" s="158" t="s">
        <v>128</v>
      </c>
      <c r="GK246" s="158" t="s">
        <v>128</v>
      </c>
      <c r="GL246" s="158" t="s">
        <v>128</v>
      </c>
      <c r="GM246" s="158" t="s">
        <v>128</v>
      </c>
      <c r="GN246" s="158" t="s">
        <v>128</v>
      </c>
      <c r="GO246" s="158" t="s">
        <v>128</v>
      </c>
      <c r="GP246" s="158" t="s">
        <v>128</v>
      </c>
      <c r="GQ246" s="158" t="s">
        <v>128</v>
      </c>
      <c r="GR246" s="158" t="s">
        <v>128</v>
      </c>
      <c r="GS246" s="158" t="s">
        <v>128</v>
      </c>
      <c r="GT246" s="158" t="s">
        <v>128</v>
      </c>
      <c r="GU246" s="158" t="s">
        <v>128</v>
      </c>
      <c r="GV246" s="158" t="s">
        <v>128</v>
      </c>
      <c r="GW246" s="158" t="s">
        <v>128</v>
      </c>
      <c r="GX246" s="158" t="s">
        <v>128</v>
      </c>
      <c r="GY246" s="158" t="s">
        <v>128</v>
      </c>
      <c r="GZ246" s="158" t="s">
        <v>128</v>
      </c>
      <c r="HA246" s="158" t="s">
        <v>128</v>
      </c>
      <c r="HB246" s="158" t="s">
        <v>128</v>
      </c>
      <c r="HC246" s="158" t="s">
        <v>128</v>
      </c>
      <c r="HD246" s="158" t="s">
        <v>128</v>
      </c>
      <c r="HE246" s="158" t="s">
        <v>128</v>
      </c>
      <c r="HF246" s="158" t="s">
        <v>128</v>
      </c>
      <c r="HG246" s="158" t="s">
        <v>128</v>
      </c>
      <c r="HH246" s="158" t="s">
        <v>128</v>
      </c>
      <c r="HI246" s="158" t="s">
        <v>128</v>
      </c>
      <c r="HJ246" s="158" t="s">
        <v>128</v>
      </c>
      <c r="HK246" s="158" t="s">
        <v>128</v>
      </c>
      <c r="HL246" s="158" t="s">
        <v>128</v>
      </c>
      <c r="HM246" s="158" t="s">
        <v>128</v>
      </c>
      <c r="HN246" s="158" t="s">
        <v>128</v>
      </c>
      <c r="HO246" s="158" t="s">
        <v>128</v>
      </c>
      <c r="HP246" s="158" t="s">
        <v>128</v>
      </c>
      <c r="HQ246" s="158" t="s">
        <v>128</v>
      </c>
      <c r="HR246" s="158" t="s">
        <v>128</v>
      </c>
      <c r="HS246" s="158" t="s">
        <v>128</v>
      </c>
      <c r="HT246" s="158" t="s">
        <v>128</v>
      </c>
      <c r="HU246" s="158" t="s">
        <v>128</v>
      </c>
      <c r="HV246" s="158" t="s">
        <v>128</v>
      </c>
      <c r="HW246" s="158" t="s">
        <v>128</v>
      </c>
      <c r="HX246" s="158" t="s">
        <v>128</v>
      </c>
      <c r="HY246" s="158" t="s">
        <v>128</v>
      </c>
      <c r="HZ246" s="158" t="s">
        <v>128</v>
      </c>
      <c r="IA246" s="158" t="s">
        <v>128</v>
      </c>
      <c r="IB246" s="158" t="s">
        <v>128</v>
      </c>
      <c r="IC246" s="158" t="s">
        <v>128</v>
      </c>
      <c r="ID246" s="158" t="s">
        <v>128</v>
      </c>
      <c r="IE246" s="158" t="s">
        <v>128</v>
      </c>
      <c r="IF246" s="158" t="s">
        <v>128</v>
      </c>
      <c r="IG246" s="158" t="s">
        <v>128</v>
      </c>
      <c r="IH246" s="158" t="s">
        <v>128</v>
      </c>
      <c r="II246" s="158" t="s">
        <v>128</v>
      </c>
      <c r="IJ246" s="158" t="s">
        <v>128</v>
      </c>
      <c r="IK246" s="158" t="s">
        <v>128</v>
      </c>
      <c r="IL246" s="158" t="s">
        <v>128</v>
      </c>
      <c r="IM246" s="158" t="s">
        <v>128</v>
      </c>
      <c r="IN246" s="158" t="s">
        <v>128</v>
      </c>
      <c r="IO246" s="158" t="s">
        <v>128</v>
      </c>
      <c r="IP246" s="158" t="s">
        <v>128</v>
      </c>
      <c r="IQ246" s="158" t="s">
        <v>128</v>
      </c>
      <c r="IR246" s="158" t="s">
        <v>128</v>
      </c>
      <c r="IS246" s="158" t="s">
        <v>128</v>
      </c>
      <c r="IT246" s="158" t="s">
        <v>128</v>
      </c>
      <c r="IU246" s="158" t="s">
        <v>128</v>
      </c>
      <c r="IV246" s="158" t="s">
        <v>128</v>
      </c>
      <c r="IW246" s="158" t="s">
        <v>128</v>
      </c>
      <c r="IX246" s="158" t="s">
        <v>128</v>
      </c>
      <c r="IY246" s="158" t="s">
        <v>128</v>
      </c>
      <c r="IZ246" s="158" t="s">
        <v>128</v>
      </c>
      <c r="JA246" s="158" t="s">
        <v>128</v>
      </c>
      <c r="JB246" s="158" t="s">
        <v>128</v>
      </c>
      <c r="JC246" s="158" t="s">
        <v>128</v>
      </c>
      <c r="JD246" s="158" t="s">
        <v>128</v>
      </c>
      <c r="JE246" s="158" t="s">
        <v>128</v>
      </c>
      <c r="JF246" s="158" t="s">
        <v>128</v>
      </c>
      <c r="JG246" s="158" t="s">
        <v>128</v>
      </c>
      <c r="JH246" s="158" t="s">
        <v>128</v>
      </c>
      <c r="JI246" s="158" t="s">
        <v>128</v>
      </c>
      <c r="JJ246" s="158" t="s">
        <v>128</v>
      </c>
      <c r="JK246" s="158" t="s">
        <v>128</v>
      </c>
      <c r="JL246" s="158" t="s">
        <v>128</v>
      </c>
      <c r="JM246" s="158" t="s">
        <v>128</v>
      </c>
      <c r="JN246" s="158" t="s">
        <v>128</v>
      </c>
      <c r="JO246" s="158" t="s">
        <v>128</v>
      </c>
      <c r="JP246" s="158" t="s">
        <v>128</v>
      </c>
      <c r="JQ246" s="158" t="s">
        <v>128</v>
      </c>
      <c r="JR246" s="158" t="s">
        <v>128</v>
      </c>
      <c r="JS246" s="158" t="s">
        <v>128</v>
      </c>
      <c r="JT246" s="158" t="s">
        <v>128</v>
      </c>
      <c r="JU246" s="158" t="s">
        <v>128</v>
      </c>
      <c r="JV246" s="158" t="s">
        <v>128</v>
      </c>
      <c r="JW246" s="158" t="s">
        <v>128</v>
      </c>
      <c r="JX246" s="158" t="s">
        <v>128</v>
      </c>
      <c r="JY246" s="158" t="s">
        <v>128</v>
      </c>
      <c r="JZ246" s="158" t="s">
        <v>128</v>
      </c>
      <c r="KA246" s="158" t="s">
        <v>128</v>
      </c>
      <c r="KB246" s="158" t="s">
        <v>128</v>
      </c>
      <c r="KC246" s="158" t="s">
        <v>128</v>
      </c>
      <c r="KD246" s="158" t="s">
        <v>128</v>
      </c>
      <c r="KE246" s="158" t="s">
        <v>128</v>
      </c>
      <c r="KF246" s="158" t="s">
        <v>128</v>
      </c>
      <c r="KG246" s="158" t="s">
        <v>128</v>
      </c>
      <c r="KH246" s="158" t="s">
        <v>128</v>
      </c>
      <c r="KI246" s="158" t="s">
        <v>128</v>
      </c>
      <c r="KJ246" s="158" t="s">
        <v>128</v>
      </c>
      <c r="KK246" s="158" t="s">
        <v>128</v>
      </c>
      <c r="KL246" s="158" t="s">
        <v>128</v>
      </c>
      <c r="KM246" s="158" t="s">
        <v>128</v>
      </c>
      <c r="KN246" s="158" t="s">
        <v>128</v>
      </c>
      <c r="KO246" s="158" t="s">
        <v>128</v>
      </c>
      <c r="KP246" s="158" t="s">
        <v>128</v>
      </c>
      <c r="KQ246" s="158" t="s">
        <v>128</v>
      </c>
      <c r="KR246" s="158" t="s">
        <v>128</v>
      </c>
      <c r="KS246" s="158" t="s">
        <v>128</v>
      </c>
      <c r="KT246" s="158" t="s">
        <v>128</v>
      </c>
      <c r="KU246" s="158" t="s">
        <v>128</v>
      </c>
      <c r="KV246" s="158" t="s">
        <v>128</v>
      </c>
      <c r="KW246" s="158" t="s">
        <v>128</v>
      </c>
      <c r="KX246" s="158" t="s">
        <v>128</v>
      </c>
      <c r="KY246" s="158" t="s">
        <v>128</v>
      </c>
      <c r="KZ246" s="158" t="s">
        <v>128</v>
      </c>
      <c r="LA246" s="158" t="s">
        <v>128</v>
      </c>
      <c r="LB246" s="158" t="s">
        <v>128</v>
      </c>
      <c r="LC246" s="158" t="s">
        <v>128</v>
      </c>
      <c r="LD246" s="158" t="s">
        <v>128</v>
      </c>
      <c r="LE246" s="158" t="s">
        <v>128</v>
      </c>
      <c r="LF246" s="158" t="s">
        <v>128</v>
      </c>
      <c r="LG246" s="158" t="s">
        <v>128</v>
      </c>
      <c r="LH246" s="158" t="s">
        <v>128</v>
      </c>
      <c r="LI246" s="158" t="s">
        <v>128</v>
      </c>
      <c r="LJ246" s="158" t="s">
        <v>128</v>
      </c>
      <c r="LK246" s="158" t="s">
        <v>128</v>
      </c>
      <c r="LL246" s="158" t="s">
        <v>128</v>
      </c>
      <c r="LM246" s="158" t="s">
        <v>128</v>
      </c>
      <c r="LN246" s="158" t="s">
        <v>128</v>
      </c>
      <c r="LO246" s="158" t="s">
        <v>128</v>
      </c>
      <c r="LP246" s="158" t="s">
        <v>128</v>
      </c>
      <c r="LQ246" s="158" t="s">
        <v>128</v>
      </c>
      <c r="LR246" s="158" t="s">
        <v>128</v>
      </c>
      <c r="LS246" s="158" t="s">
        <v>128</v>
      </c>
      <c r="LT246" s="158" t="s">
        <v>128</v>
      </c>
      <c r="LU246" s="158" t="s">
        <v>128</v>
      </c>
      <c r="LV246" s="158" t="s">
        <v>128</v>
      </c>
      <c r="LW246" s="158" t="s">
        <v>128</v>
      </c>
      <c r="LX246" s="158" t="s">
        <v>128</v>
      </c>
      <c r="LY246" s="158" t="s">
        <v>128</v>
      </c>
      <c r="LZ246" s="158" t="s">
        <v>128</v>
      </c>
      <c r="MA246" s="158" t="s">
        <v>128</v>
      </c>
      <c r="MB246" s="158" t="s">
        <v>128</v>
      </c>
      <c r="MC246" s="158" t="s">
        <v>128</v>
      </c>
      <c r="MD246" s="158" t="s">
        <v>128</v>
      </c>
      <c r="ME246" s="158" t="s">
        <v>128</v>
      </c>
      <c r="MF246" s="158" t="s">
        <v>128</v>
      </c>
      <c r="MG246" s="158" t="s">
        <v>128</v>
      </c>
      <c r="MH246" s="158" t="s">
        <v>128</v>
      </c>
      <c r="MI246" s="158" t="s">
        <v>128</v>
      </c>
      <c r="MJ246" s="158" t="s">
        <v>128</v>
      </c>
      <c r="MK246" s="158" t="s">
        <v>128</v>
      </c>
      <c r="ML246" s="158" t="s">
        <v>128</v>
      </c>
      <c r="MM246" s="158" t="s">
        <v>128</v>
      </c>
      <c r="MN246" s="158" t="s">
        <v>128</v>
      </c>
      <c r="MO246" s="158" t="s">
        <v>128</v>
      </c>
      <c r="MP246" s="158" t="s">
        <v>128</v>
      </c>
      <c r="MQ246" s="158" t="s">
        <v>128</v>
      </c>
      <c r="MR246" s="158" t="s">
        <v>128</v>
      </c>
      <c r="MS246" s="158" t="s">
        <v>128</v>
      </c>
      <c r="MT246" s="158" t="s">
        <v>128</v>
      </c>
      <c r="MU246" s="158" t="s">
        <v>128</v>
      </c>
      <c r="MV246" s="158" t="s">
        <v>128</v>
      </c>
      <c r="MW246" s="158" t="s">
        <v>128</v>
      </c>
      <c r="MX246" s="158" t="s">
        <v>128</v>
      </c>
      <c r="MY246" s="158" t="s">
        <v>128</v>
      </c>
      <c r="MZ246" s="158" t="s">
        <v>128</v>
      </c>
      <c r="NA246" s="158" t="s">
        <v>128</v>
      </c>
      <c r="NB246" s="158" t="s">
        <v>128</v>
      </c>
      <c r="NC246" s="158" t="s">
        <v>128</v>
      </c>
      <c r="ND246" s="158" t="s">
        <v>128</v>
      </c>
      <c r="NE246" s="158" t="s">
        <v>128</v>
      </c>
      <c r="NF246" s="158" t="s">
        <v>128</v>
      </c>
      <c r="NG246" s="158" t="s">
        <v>128</v>
      </c>
      <c r="NH246" s="158" t="s">
        <v>128</v>
      </c>
      <c r="NI246" s="158" t="s">
        <v>128</v>
      </c>
      <c r="NJ246" s="158" t="s">
        <v>128</v>
      </c>
      <c r="NK246" s="158" t="s">
        <v>128</v>
      </c>
      <c r="NL246" s="158" t="s">
        <v>128</v>
      </c>
      <c r="NM246" s="158" t="s">
        <v>128</v>
      </c>
      <c r="NN246" s="158" t="s">
        <v>128</v>
      </c>
      <c r="NO246" s="158" t="s">
        <v>128</v>
      </c>
      <c r="NP246" s="158" t="s">
        <v>128</v>
      </c>
      <c r="NQ246" s="158" t="s">
        <v>128</v>
      </c>
      <c r="NR246" s="163">
        <v>0.18</v>
      </c>
      <c r="NS246" s="158" t="s">
        <v>67</v>
      </c>
      <c r="NT246" s="162">
        <v>23.4</v>
      </c>
      <c r="NU246" s="158" t="s">
        <v>67</v>
      </c>
      <c r="NV246" s="162">
        <v>16.02</v>
      </c>
      <c r="NW246" s="158" t="s">
        <v>67</v>
      </c>
      <c r="NX246" s="158" t="s">
        <v>128</v>
      </c>
      <c r="NY246" s="158" t="s">
        <v>128</v>
      </c>
      <c r="NZ246" s="164">
        <v>389.66</v>
      </c>
      <c r="OA246" s="158" t="s">
        <v>67</v>
      </c>
      <c r="OB246" s="158" t="s">
        <v>128</v>
      </c>
      <c r="OC246" s="158" t="s">
        <v>128</v>
      </c>
      <c r="OD246" s="158" t="s">
        <v>128</v>
      </c>
      <c r="OE246" s="170" t="s">
        <v>128</v>
      </c>
      <c r="OF246" s="181"/>
      <c r="OG246" s="174">
        <f t="shared" si="1336"/>
        <v>39.46</v>
      </c>
      <c r="OH246" s="66" t="str">
        <f t="shared" si="1337"/>
        <v>kg/GJ delivered</v>
      </c>
      <c r="OI246" s="66" t="str">
        <f t="shared" si="1338"/>
        <v/>
      </c>
      <c r="OJ246" s="66" t="str">
        <f t="shared" si="1339"/>
        <v/>
      </c>
      <c r="OK246" s="66" t="str">
        <f t="shared" si="1340"/>
        <v/>
      </c>
      <c r="OL246" s="66" t="str">
        <f t="shared" si="1341"/>
        <v/>
      </c>
      <c r="OM246" s="160">
        <f t="shared" si="1342"/>
        <v>1034.5</v>
      </c>
      <c r="ON246" s="66" t="str">
        <f t="shared" si="1343"/>
        <v>kg/GJ delivered</v>
      </c>
      <c r="OO246" s="118">
        <f t="shared" si="1344"/>
        <v>5.64</v>
      </c>
      <c r="OP246" s="66" t="str">
        <f t="shared" si="1345"/>
        <v>kg/GJ delivered</v>
      </c>
      <c r="OQ246" s="66" t="str">
        <f t="shared" si="1346"/>
        <v/>
      </c>
      <c r="OR246" s="66" t="str">
        <f t="shared" si="1347"/>
        <v/>
      </c>
      <c r="OS246" s="66" t="str">
        <f t="shared" si="1348"/>
        <v/>
      </c>
      <c r="OT246" s="66" t="str">
        <f t="shared" si="1349"/>
        <v/>
      </c>
      <c r="OU246" s="66" t="str">
        <f t="shared" si="1350"/>
        <v/>
      </c>
      <c r="OV246" s="66" t="str">
        <f t="shared" si="1351"/>
        <v/>
      </c>
      <c r="OW246" s="126">
        <f t="shared" si="1352"/>
        <v>0.76</v>
      </c>
      <c r="OX246" s="66" t="str">
        <f t="shared" si="1353"/>
        <v>kg/GJ delivered</v>
      </c>
      <c r="OY246" s="66" t="str">
        <f t="shared" si="1354"/>
        <v/>
      </c>
      <c r="OZ246" s="66" t="str">
        <f t="shared" si="1355"/>
        <v/>
      </c>
      <c r="PA246" s="66" t="str">
        <f t="shared" si="1356"/>
        <v/>
      </c>
      <c r="PB246" s="66" t="str">
        <f t="shared" si="1357"/>
        <v/>
      </c>
      <c r="PC246" s="66" t="str">
        <f t="shared" si="1358"/>
        <v/>
      </c>
      <c r="PD246" s="66" t="str">
        <f t="shared" si="1359"/>
        <v/>
      </c>
      <c r="PE246" s="126">
        <f t="shared" si="1360"/>
        <v>0.32</v>
      </c>
      <c r="PF246" s="66" t="str">
        <f t="shared" si="1361"/>
        <v>kg/GJ delivered</v>
      </c>
      <c r="PG246" s="66" t="str">
        <f t="shared" si="1362"/>
        <v/>
      </c>
      <c r="PH246" s="66" t="str">
        <f t="shared" si="1363"/>
        <v/>
      </c>
      <c r="PI246" s="66" t="str">
        <f t="shared" si="1364"/>
        <v/>
      </c>
      <c r="PJ246" s="66" t="str">
        <f t="shared" si="1365"/>
        <v/>
      </c>
      <c r="PK246" s="66" t="str">
        <f t="shared" si="1366"/>
        <v/>
      </c>
      <c r="PL246" s="66" t="str">
        <f t="shared" si="1367"/>
        <v/>
      </c>
      <c r="PM246" s="66" t="str">
        <f t="shared" si="1368"/>
        <v/>
      </c>
      <c r="PN246" s="66" t="str">
        <f t="shared" si="1369"/>
        <v/>
      </c>
      <c r="PO246" s="66" t="str">
        <f t="shared" si="1370"/>
        <v/>
      </c>
      <c r="PP246" s="66" t="str">
        <f t="shared" si="1371"/>
        <v/>
      </c>
      <c r="PQ246" s="66" t="str">
        <f t="shared" si="1372"/>
        <v/>
      </c>
      <c r="PR246" s="66" t="str">
        <f t="shared" si="1373"/>
        <v/>
      </c>
      <c r="PS246" s="66" t="str">
        <f t="shared" si="1374"/>
        <v/>
      </c>
      <c r="PT246" s="66" t="str">
        <f t="shared" si="1375"/>
        <v/>
      </c>
      <c r="PU246" s="66" t="str">
        <f t="shared" si="1376"/>
        <v/>
      </c>
      <c r="PV246" s="66" t="str">
        <f t="shared" si="1377"/>
        <v/>
      </c>
      <c r="PW246" s="66" t="str">
        <f t="shared" si="1378"/>
        <v/>
      </c>
      <c r="PX246" s="66" t="str">
        <f t="shared" si="1379"/>
        <v/>
      </c>
      <c r="PY246" s="66" t="str">
        <f t="shared" si="1380"/>
        <v/>
      </c>
      <c r="PZ246" s="66" t="str">
        <f t="shared" si="1381"/>
        <v/>
      </c>
      <c r="QA246" s="66" t="str">
        <f t="shared" si="1382"/>
        <v/>
      </c>
      <c r="QB246" s="66" t="str">
        <f t="shared" si="1383"/>
        <v/>
      </c>
      <c r="QC246" s="66" t="str">
        <f t="shared" si="1384"/>
        <v/>
      </c>
      <c r="QD246" s="66" t="str">
        <f t="shared" si="1385"/>
        <v/>
      </c>
      <c r="QE246" s="66" t="str">
        <f t="shared" si="1386"/>
        <v/>
      </c>
      <c r="QF246" s="66" t="str">
        <f t="shared" si="1387"/>
        <v/>
      </c>
      <c r="QG246" s="66" t="str">
        <f t="shared" si="1388"/>
        <v/>
      </c>
      <c r="QH246" s="66" t="str">
        <f t="shared" si="1389"/>
        <v/>
      </c>
      <c r="QI246" s="66" t="str">
        <f t="shared" si="1390"/>
        <v/>
      </c>
      <c r="QJ246" s="66" t="str">
        <f t="shared" si="1391"/>
        <v/>
      </c>
      <c r="QK246" s="66" t="str">
        <f t="shared" si="1392"/>
        <v/>
      </c>
      <c r="QL246" s="66" t="str">
        <f t="shared" si="1393"/>
        <v/>
      </c>
      <c r="QM246" s="66" t="str">
        <f t="shared" si="1394"/>
        <v/>
      </c>
      <c r="QN246" s="66" t="str">
        <f t="shared" si="1395"/>
        <v/>
      </c>
      <c r="QO246" s="66" t="str">
        <f t="shared" si="1396"/>
        <v/>
      </c>
      <c r="QP246" s="66" t="str">
        <f t="shared" si="1397"/>
        <v/>
      </c>
      <c r="QQ246" s="66" t="str">
        <f t="shared" si="1398"/>
        <v/>
      </c>
      <c r="QR246" s="66" t="str">
        <f t="shared" si="1399"/>
        <v/>
      </c>
      <c r="QS246" s="66" t="str">
        <f t="shared" si="1400"/>
        <v/>
      </c>
      <c r="QT246" s="66" t="str">
        <f t="shared" si="1401"/>
        <v/>
      </c>
      <c r="QU246" s="66" t="str">
        <f t="shared" si="1402"/>
        <v/>
      </c>
      <c r="QV246" s="66" t="str">
        <f t="shared" si="1403"/>
        <v/>
      </c>
      <c r="QW246" s="66" t="str">
        <f t="shared" si="1404"/>
        <v/>
      </c>
      <c r="QX246" s="66" t="str">
        <f t="shared" si="1405"/>
        <v/>
      </c>
      <c r="QY246" s="66" t="str">
        <f t="shared" si="1406"/>
        <v/>
      </c>
      <c r="QZ246" s="66" t="str">
        <f t="shared" si="1407"/>
        <v/>
      </c>
      <c r="RA246" s="66" t="str">
        <f t="shared" si="1408"/>
        <v/>
      </c>
      <c r="RB246" s="66" t="str">
        <f t="shared" si="1409"/>
        <v/>
      </c>
      <c r="RC246" s="66" t="str">
        <f t="shared" si="1410"/>
        <v/>
      </c>
      <c r="RD246" s="66" t="str">
        <f t="shared" si="1411"/>
        <v/>
      </c>
      <c r="RE246" s="66" t="str">
        <f t="shared" si="1412"/>
        <v/>
      </c>
      <c r="RF246" s="66" t="str">
        <f t="shared" si="1413"/>
        <v/>
      </c>
      <c r="RG246" s="66" t="str">
        <f t="shared" si="1414"/>
        <v/>
      </c>
      <c r="RH246" s="66" t="str">
        <f t="shared" si="1415"/>
        <v/>
      </c>
      <c r="RI246" s="66" t="str">
        <f t="shared" si="1416"/>
        <v/>
      </c>
      <c r="RJ246" s="66" t="str">
        <f t="shared" si="1417"/>
        <v/>
      </c>
      <c r="RK246" s="66" t="str">
        <f t="shared" si="1418"/>
        <v/>
      </c>
      <c r="RL246" s="66" t="str">
        <f t="shared" si="1419"/>
        <v/>
      </c>
      <c r="RM246" s="66" t="str">
        <f t="shared" si="1420"/>
        <v/>
      </c>
      <c r="RN246" s="66" t="str">
        <f t="shared" si="1421"/>
        <v/>
      </c>
      <c r="RO246" s="66" t="str">
        <f t="shared" si="1422"/>
        <v/>
      </c>
      <c r="RP246" s="66" t="str">
        <f t="shared" si="1423"/>
        <v/>
      </c>
      <c r="RQ246" s="66" t="str">
        <f t="shared" si="1424"/>
        <v/>
      </c>
      <c r="RR246" s="66" t="str">
        <f t="shared" si="1425"/>
        <v/>
      </c>
      <c r="RS246" s="66" t="str">
        <f t="shared" si="1426"/>
        <v/>
      </c>
      <c r="RT246" s="66" t="str">
        <f t="shared" si="1427"/>
        <v/>
      </c>
      <c r="RU246" s="66" t="str">
        <f t="shared" si="1428"/>
        <v/>
      </c>
      <c r="RV246" s="66" t="str">
        <f t="shared" si="1429"/>
        <v/>
      </c>
      <c r="RW246" s="66" t="str">
        <f t="shared" si="1430"/>
        <v/>
      </c>
      <c r="RX246" s="66" t="str">
        <f t="shared" si="1431"/>
        <v/>
      </c>
      <c r="RY246" s="66" t="str">
        <f t="shared" si="1432"/>
        <v/>
      </c>
      <c r="RZ246" s="66" t="str">
        <f t="shared" si="1433"/>
        <v/>
      </c>
      <c r="SA246" s="66" t="str">
        <f t="shared" si="1434"/>
        <v/>
      </c>
      <c r="SB246" s="66" t="str">
        <f t="shared" si="1435"/>
        <v/>
      </c>
      <c r="SC246" s="66" t="str">
        <f t="shared" si="1436"/>
        <v/>
      </c>
      <c r="SD246" s="66" t="str">
        <f t="shared" si="1437"/>
        <v/>
      </c>
      <c r="SE246" s="66" t="str">
        <f t="shared" si="1438"/>
        <v/>
      </c>
      <c r="SF246" s="66" t="str">
        <f t="shared" si="1439"/>
        <v/>
      </c>
      <c r="SG246" s="66" t="str">
        <f t="shared" si="1440"/>
        <v/>
      </c>
      <c r="SH246" s="66" t="str">
        <f t="shared" si="1441"/>
        <v/>
      </c>
      <c r="SI246" s="66" t="str">
        <f t="shared" si="1442"/>
        <v/>
      </c>
      <c r="SJ246" s="66" t="str">
        <f t="shared" si="1443"/>
        <v/>
      </c>
      <c r="SK246" s="66" t="str">
        <f t="shared" si="1444"/>
        <v/>
      </c>
      <c r="SL246" s="66" t="str">
        <f t="shared" si="1445"/>
        <v/>
      </c>
      <c r="SM246" s="66" t="str">
        <f t="shared" si="1446"/>
        <v/>
      </c>
      <c r="SN246" s="66" t="str">
        <f t="shared" si="1447"/>
        <v/>
      </c>
      <c r="SO246" s="66" t="str">
        <f t="shared" si="1448"/>
        <v/>
      </c>
      <c r="SP246" s="66" t="str">
        <f t="shared" si="1449"/>
        <v/>
      </c>
      <c r="SQ246" s="66" t="str">
        <f t="shared" si="1450"/>
        <v/>
      </c>
      <c r="SR246" s="66" t="str">
        <f t="shared" si="1451"/>
        <v/>
      </c>
      <c r="SS246" s="66" t="str">
        <f t="shared" si="1452"/>
        <v/>
      </c>
      <c r="ST246" s="66" t="str">
        <f t="shared" si="1453"/>
        <v/>
      </c>
      <c r="SU246" s="66" t="str">
        <f t="shared" si="1454"/>
        <v/>
      </c>
      <c r="SV246" s="66" t="str">
        <f t="shared" si="1455"/>
        <v/>
      </c>
      <c r="SW246" s="66" t="str">
        <f t="shared" si="1456"/>
        <v/>
      </c>
      <c r="SX246" s="66" t="str">
        <f t="shared" si="1457"/>
        <v/>
      </c>
      <c r="SY246" s="66" t="str">
        <f t="shared" si="1458"/>
        <v/>
      </c>
      <c r="SZ246" s="66" t="str">
        <f t="shared" si="1459"/>
        <v/>
      </c>
      <c r="TA246" s="66" t="str">
        <f t="shared" si="1460"/>
        <v/>
      </c>
      <c r="TB246" s="66" t="str">
        <f t="shared" si="1461"/>
        <v/>
      </c>
      <c r="TC246" s="66" t="str">
        <f t="shared" si="1462"/>
        <v/>
      </c>
      <c r="TD246" s="66" t="str">
        <f t="shared" si="1463"/>
        <v/>
      </c>
      <c r="TE246" s="66" t="str">
        <f t="shared" si="1464"/>
        <v/>
      </c>
      <c r="TF246" s="66" t="str">
        <f t="shared" si="1465"/>
        <v/>
      </c>
      <c r="TG246" s="66" t="str">
        <f t="shared" si="1466"/>
        <v/>
      </c>
      <c r="TH246" s="66" t="str">
        <f t="shared" si="1467"/>
        <v/>
      </c>
      <c r="TI246" s="66" t="str">
        <f t="shared" si="1468"/>
        <v/>
      </c>
      <c r="TJ246" s="66" t="str">
        <f t="shared" si="1469"/>
        <v/>
      </c>
      <c r="TK246" s="66" t="str">
        <f t="shared" si="1470"/>
        <v/>
      </c>
      <c r="TL246" s="66" t="str">
        <f t="shared" si="1471"/>
        <v/>
      </c>
      <c r="TM246" s="66" t="str">
        <f t="shared" si="1472"/>
        <v/>
      </c>
      <c r="TN246" s="66" t="str">
        <f t="shared" si="1473"/>
        <v/>
      </c>
      <c r="TO246" s="66" t="str">
        <f t="shared" si="1474"/>
        <v/>
      </c>
      <c r="TP246" s="66" t="str">
        <f t="shared" si="1475"/>
        <v/>
      </c>
      <c r="TQ246" s="66" t="str">
        <f t="shared" si="1476"/>
        <v/>
      </c>
      <c r="TR246" s="66" t="str">
        <f t="shared" si="1477"/>
        <v/>
      </c>
      <c r="TS246" s="66" t="str">
        <f t="shared" si="1478"/>
        <v/>
      </c>
      <c r="TT246" s="66" t="str">
        <f t="shared" si="1479"/>
        <v/>
      </c>
      <c r="TU246" s="66" t="str">
        <f t="shared" si="1480"/>
        <v/>
      </c>
      <c r="TV246" s="66" t="str">
        <f t="shared" si="1481"/>
        <v/>
      </c>
      <c r="TW246" s="66" t="str">
        <f t="shared" si="1482"/>
        <v/>
      </c>
      <c r="TX246" s="66" t="str">
        <f t="shared" si="1483"/>
        <v/>
      </c>
      <c r="TY246" s="66" t="str">
        <f t="shared" si="1484"/>
        <v/>
      </c>
      <c r="TZ246" s="66" t="str">
        <f t="shared" si="1485"/>
        <v/>
      </c>
      <c r="UA246" s="66" t="str">
        <f t="shared" si="1486"/>
        <v/>
      </c>
      <c r="UB246" s="66" t="str">
        <f t="shared" si="1487"/>
        <v/>
      </c>
      <c r="UC246" s="66" t="str">
        <f t="shared" si="1488"/>
        <v/>
      </c>
      <c r="UD246" s="66" t="str">
        <f t="shared" si="1489"/>
        <v/>
      </c>
      <c r="UE246" s="66" t="str">
        <f t="shared" si="1490"/>
        <v/>
      </c>
      <c r="UF246" s="66" t="str">
        <f t="shared" si="1491"/>
        <v/>
      </c>
      <c r="UG246" s="66" t="str">
        <f t="shared" si="1492"/>
        <v/>
      </c>
      <c r="UH246" s="66" t="str">
        <f t="shared" si="1493"/>
        <v/>
      </c>
      <c r="UI246" s="66" t="str">
        <f t="shared" si="1494"/>
        <v/>
      </c>
      <c r="UJ246" s="66" t="str">
        <f t="shared" si="1495"/>
        <v/>
      </c>
      <c r="UK246" s="66" t="str">
        <f t="shared" si="1496"/>
        <v/>
      </c>
      <c r="UL246" s="66" t="str">
        <f t="shared" si="1497"/>
        <v/>
      </c>
      <c r="UM246" s="66" t="str">
        <f t="shared" si="1498"/>
        <v/>
      </c>
      <c r="UN246" s="66" t="str">
        <f t="shared" si="1499"/>
        <v/>
      </c>
      <c r="UO246" s="66" t="str">
        <f t="shared" si="1500"/>
        <v/>
      </c>
      <c r="UP246" s="66" t="str">
        <f t="shared" si="1501"/>
        <v/>
      </c>
      <c r="UQ246" s="66" t="str">
        <f t="shared" si="1502"/>
        <v/>
      </c>
      <c r="UR246" s="66" t="str">
        <f t="shared" si="1503"/>
        <v/>
      </c>
      <c r="US246" s="66" t="str">
        <f t="shared" si="1504"/>
        <v/>
      </c>
      <c r="UT246" s="66" t="str">
        <f t="shared" si="1505"/>
        <v/>
      </c>
      <c r="UU246" s="66" t="str">
        <f t="shared" si="1506"/>
        <v/>
      </c>
      <c r="UV246" s="66" t="str">
        <f t="shared" si="1507"/>
        <v/>
      </c>
      <c r="UW246" s="66" t="str">
        <f t="shared" si="1508"/>
        <v/>
      </c>
      <c r="UX246" s="66" t="str">
        <f t="shared" si="1509"/>
        <v/>
      </c>
      <c r="UY246" s="66" t="str">
        <f t="shared" si="1510"/>
        <v/>
      </c>
      <c r="UZ246" s="66" t="str">
        <f t="shared" si="1511"/>
        <v/>
      </c>
      <c r="VA246" s="66" t="str">
        <f t="shared" si="1512"/>
        <v/>
      </c>
      <c r="VB246" s="66" t="str">
        <f t="shared" si="1513"/>
        <v/>
      </c>
      <c r="VC246" s="66" t="str">
        <f t="shared" si="1514"/>
        <v/>
      </c>
      <c r="VD246" s="66" t="str">
        <f t="shared" si="1515"/>
        <v/>
      </c>
      <c r="VE246" s="66" t="str">
        <f t="shared" si="1516"/>
        <v/>
      </c>
      <c r="VF246" s="66" t="str">
        <f t="shared" si="1517"/>
        <v/>
      </c>
      <c r="VG246" s="66" t="str">
        <f t="shared" si="1518"/>
        <v/>
      </c>
      <c r="VH246" s="66" t="str">
        <f t="shared" si="1519"/>
        <v/>
      </c>
      <c r="VI246" s="66" t="str">
        <f t="shared" si="1520"/>
        <v/>
      </c>
      <c r="VJ246" s="66" t="str">
        <f t="shared" si="1521"/>
        <v/>
      </c>
      <c r="VK246" s="66" t="str">
        <f t="shared" si="1522"/>
        <v/>
      </c>
      <c r="VL246" s="66" t="str">
        <f t="shared" si="1523"/>
        <v/>
      </c>
      <c r="VM246" s="66" t="str">
        <f t="shared" si="1524"/>
        <v/>
      </c>
      <c r="VN246" s="66" t="str">
        <f t="shared" si="1525"/>
        <v/>
      </c>
      <c r="VO246" s="66" t="str">
        <f t="shared" si="1526"/>
        <v/>
      </c>
      <c r="VP246" s="66" t="str">
        <f t="shared" si="1527"/>
        <v/>
      </c>
      <c r="VQ246" s="66" t="str">
        <f t="shared" si="1528"/>
        <v/>
      </c>
      <c r="VR246" s="66" t="str">
        <f t="shared" si="1529"/>
        <v/>
      </c>
      <c r="VS246" s="66" t="str">
        <f t="shared" si="1530"/>
        <v/>
      </c>
      <c r="VT246" s="66" t="str">
        <f t="shared" si="1531"/>
        <v/>
      </c>
      <c r="VU246" s="66" t="str">
        <f t="shared" si="1532"/>
        <v/>
      </c>
      <c r="VV246" s="66" t="str">
        <f t="shared" si="1533"/>
        <v/>
      </c>
      <c r="VW246" s="66" t="str">
        <f t="shared" si="1534"/>
        <v/>
      </c>
      <c r="VX246" s="66" t="str">
        <f t="shared" si="1535"/>
        <v/>
      </c>
      <c r="VY246" s="66" t="str">
        <f t="shared" si="1536"/>
        <v/>
      </c>
      <c r="VZ246" s="66" t="str">
        <f t="shared" si="1537"/>
        <v/>
      </c>
      <c r="WA246" s="66" t="str">
        <f t="shared" si="1538"/>
        <v/>
      </c>
      <c r="WB246" s="66" t="str">
        <f t="shared" si="1539"/>
        <v/>
      </c>
      <c r="WC246" s="66" t="str">
        <f t="shared" si="1540"/>
        <v/>
      </c>
      <c r="WD246" s="66" t="str">
        <f t="shared" si="1541"/>
        <v/>
      </c>
      <c r="WE246" s="66" t="str">
        <f t="shared" si="1542"/>
        <v/>
      </c>
      <c r="WF246" s="66" t="str">
        <f t="shared" si="1543"/>
        <v/>
      </c>
      <c r="WG246" s="66" t="str">
        <f t="shared" si="1544"/>
        <v/>
      </c>
      <c r="WH246" s="66" t="str">
        <f t="shared" si="1545"/>
        <v/>
      </c>
      <c r="WI246" s="66" t="str">
        <f t="shared" si="1546"/>
        <v/>
      </c>
      <c r="WJ246" s="66" t="str">
        <f t="shared" si="1547"/>
        <v/>
      </c>
      <c r="WK246" s="66" t="str">
        <f t="shared" si="1548"/>
        <v/>
      </c>
      <c r="WL246" s="66" t="str">
        <f t="shared" si="1549"/>
        <v/>
      </c>
      <c r="WM246" s="66" t="str">
        <f t="shared" si="1550"/>
        <v/>
      </c>
      <c r="WN246" s="66" t="str">
        <f t="shared" si="1551"/>
        <v/>
      </c>
      <c r="WO246" s="66" t="str">
        <f t="shared" si="1552"/>
        <v/>
      </c>
      <c r="WP246" s="66" t="str">
        <f t="shared" si="1553"/>
        <v/>
      </c>
      <c r="WQ246" s="66" t="str">
        <f t="shared" si="1554"/>
        <v/>
      </c>
      <c r="WR246" s="66" t="str">
        <f t="shared" si="1555"/>
        <v/>
      </c>
      <c r="WS246" s="66" t="str">
        <f t="shared" si="1556"/>
        <v/>
      </c>
      <c r="WT246" s="66" t="str">
        <f t="shared" si="1557"/>
        <v/>
      </c>
      <c r="WU246" s="66" t="str">
        <f t="shared" si="1558"/>
        <v/>
      </c>
      <c r="WV246" s="66" t="str">
        <f t="shared" si="1559"/>
        <v/>
      </c>
      <c r="WW246" s="66" t="str">
        <f t="shared" si="1560"/>
        <v/>
      </c>
      <c r="WX246" s="66" t="str">
        <f t="shared" si="1561"/>
        <v/>
      </c>
      <c r="WY246" s="66" t="str">
        <f t="shared" si="1562"/>
        <v/>
      </c>
      <c r="WZ246" s="66" t="str">
        <f t="shared" si="1563"/>
        <v/>
      </c>
      <c r="XA246" s="66" t="str">
        <f t="shared" si="1564"/>
        <v/>
      </c>
      <c r="XB246" s="66" t="str">
        <f t="shared" si="1565"/>
        <v/>
      </c>
      <c r="XC246" s="66" t="str">
        <f t="shared" si="1566"/>
        <v/>
      </c>
      <c r="XD246" s="66" t="str">
        <f t="shared" si="1567"/>
        <v/>
      </c>
      <c r="XE246" s="66" t="str">
        <f t="shared" si="1568"/>
        <v/>
      </c>
      <c r="XF246" s="66" t="str">
        <f t="shared" si="1569"/>
        <v/>
      </c>
      <c r="XG246" s="66" t="str">
        <f t="shared" si="1570"/>
        <v/>
      </c>
      <c r="XH246" s="66" t="str">
        <f t="shared" si="1571"/>
        <v/>
      </c>
      <c r="XI246" s="66" t="str">
        <f t="shared" si="1572"/>
        <v/>
      </c>
      <c r="XJ246" s="66" t="str">
        <f t="shared" si="1573"/>
        <v/>
      </c>
      <c r="XK246" s="66" t="str">
        <f t="shared" si="1574"/>
        <v/>
      </c>
      <c r="XL246" s="66" t="str">
        <f t="shared" si="1575"/>
        <v/>
      </c>
      <c r="XM246" s="66" t="str">
        <f t="shared" si="1576"/>
        <v/>
      </c>
      <c r="XN246" s="66" t="str">
        <f t="shared" si="1577"/>
        <v/>
      </c>
      <c r="XO246" s="66" t="str">
        <f t="shared" si="1578"/>
        <v/>
      </c>
      <c r="XP246" s="66" t="str">
        <f t="shared" si="1579"/>
        <v/>
      </c>
      <c r="XQ246" s="66" t="str">
        <f t="shared" si="1580"/>
        <v/>
      </c>
      <c r="XR246" s="66" t="str">
        <f t="shared" si="1581"/>
        <v/>
      </c>
      <c r="XS246" s="66" t="str">
        <f t="shared" si="1582"/>
        <v/>
      </c>
      <c r="XT246" s="66" t="str">
        <f t="shared" si="1583"/>
        <v/>
      </c>
      <c r="XU246" s="66" t="str">
        <f t="shared" si="1584"/>
        <v/>
      </c>
      <c r="XV246" s="66" t="str">
        <f t="shared" si="1585"/>
        <v/>
      </c>
      <c r="XW246" s="66" t="str">
        <f t="shared" si="1586"/>
        <v/>
      </c>
      <c r="XX246" s="66" t="str">
        <f t="shared" si="1587"/>
        <v/>
      </c>
      <c r="XY246" s="66" t="str">
        <f t="shared" si="1588"/>
        <v/>
      </c>
      <c r="XZ246" s="66" t="str">
        <f t="shared" si="1589"/>
        <v/>
      </c>
      <c r="YA246" s="66" t="str">
        <f t="shared" si="1590"/>
        <v/>
      </c>
      <c r="YB246" s="66" t="str">
        <f t="shared" si="1591"/>
        <v/>
      </c>
      <c r="YC246" s="66" t="str">
        <f t="shared" si="1592"/>
        <v/>
      </c>
      <c r="YD246" s="66" t="str">
        <f t="shared" si="1593"/>
        <v/>
      </c>
      <c r="YE246" s="66" t="str">
        <f t="shared" si="1594"/>
        <v/>
      </c>
      <c r="YF246" s="66" t="str">
        <f t="shared" si="1595"/>
        <v/>
      </c>
      <c r="YG246" s="66" t="str">
        <f t="shared" si="1596"/>
        <v/>
      </c>
      <c r="YH246" s="66" t="str">
        <f t="shared" si="1597"/>
        <v/>
      </c>
      <c r="YI246" s="66" t="str">
        <f t="shared" si="1598"/>
        <v/>
      </c>
      <c r="YJ246" s="66" t="str">
        <f t="shared" si="1599"/>
        <v/>
      </c>
      <c r="YK246" s="66" t="str">
        <f t="shared" si="1600"/>
        <v/>
      </c>
      <c r="YL246" s="66" t="str">
        <f t="shared" si="1601"/>
        <v/>
      </c>
      <c r="YM246" s="66" t="str">
        <f t="shared" si="1602"/>
        <v/>
      </c>
      <c r="YN246" s="66" t="str">
        <f t="shared" si="1603"/>
        <v/>
      </c>
      <c r="YO246" s="66" t="str">
        <f t="shared" si="1604"/>
        <v/>
      </c>
      <c r="YP246" s="66" t="str">
        <f t="shared" si="1605"/>
        <v/>
      </c>
      <c r="YQ246" s="66" t="str">
        <f t="shared" si="1606"/>
        <v/>
      </c>
      <c r="YR246" s="66" t="str">
        <f t="shared" si="1607"/>
        <v/>
      </c>
      <c r="YS246" s="66" t="str">
        <f t="shared" si="1608"/>
        <v/>
      </c>
      <c r="YT246" s="66" t="str">
        <f t="shared" si="1609"/>
        <v/>
      </c>
      <c r="YU246" s="66" t="str">
        <f t="shared" si="1610"/>
        <v/>
      </c>
      <c r="YV246" s="66" t="str">
        <f t="shared" si="1611"/>
        <v/>
      </c>
      <c r="YW246" s="66" t="str">
        <f t="shared" si="1612"/>
        <v/>
      </c>
      <c r="YX246" s="66" t="str">
        <f t="shared" si="1613"/>
        <v/>
      </c>
      <c r="YY246" s="66" t="str">
        <f t="shared" si="1614"/>
        <v/>
      </c>
      <c r="YZ246" s="66" t="str">
        <f t="shared" si="1615"/>
        <v/>
      </c>
      <c r="ZA246" s="66" t="str">
        <f t="shared" si="1616"/>
        <v/>
      </c>
      <c r="ZB246" s="66" t="str">
        <f t="shared" si="1617"/>
        <v/>
      </c>
      <c r="ZC246" s="66" t="str">
        <f t="shared" si="1618"/>
        <v/>
      </c>
      <c r="ZD246" s="66" t="str">
        <f t="shared" si="1619"/>
        <v/>
      </c>
      <c r="ZE246" s="66" t="str">
        <f t="shared" si="1620"/>
        <v/>
      </c>
      <c r="ZF246" s="66" t="str">
        <f t="shared" si="1621"/>
        <v/>
      </c>
      <c r="ZG246" s="66" t="str">
        <f t="shared" si="1622"/>
        <v/>
      </c>
      <c r="ZH246" s="66" t="str">
        <f t="shared" si="1623"/>
        <v/>
      </c>
      <c r="ZI246" s="66" t="str">
        <f t="shared" si="1624"/>
        <v/>
      </c>
      <c r="ZJ246" s="66" t="str">
        <f t="shared" si="1625"/>
        <v/>
      </c>
      <c r="ZK246" s="66" t="str">
        <f t="shared" si="1626"/>
        <v/>
      </c>
      <c r="ZL246" s="66" t="str">
        <f t="shared" si="1627"/>
        <v/>
      </c>
      <c r="ZM246" s="66" t="str">
        <f t="shared" si="1628"/>
        <v/>
      </c>
      <c r="ZN246" s="66" t="str">
        <f t="shared" si="1629"/>
        <v/>
      </c>
      <c r="ZO246" s="66" t="str">
        <f t="shared" si="1630"/>
        <v/>
      </c>
      <c r="ZP246" s="66" t="str">
        <f t="shared" si="1631"/>
        <v/>
      </c>
      <c r="ZQ246" s="66" t="str">
        <f t="shared" si="1632"/>
        <v/>
      </c>
      <c r="ZR246" s="66" t="str">
        <f t="shared" si="1633"/>
        <v/>
      </c>
      <c r="ZS246" s="66" t="str">
        <f t="shared" si="1634"/>
        <v/>
      </c>
      <c r="ZT246" s="66" t="str">
        <f t="shared" si="1635"/>
        <v/>
      </c>
      <c r="ZU246" s="66" t="str">
        <f t="shared" si="1636"/>
        <v/>
      </c>
      <c r="ZV246" s="66" t="str">
        <f t="shared" si="1637"/>
        <v/>
      </c>
      <c r="ZW246" s="66" t="str">
        <f t="shared" si="1638"/>
        <v/>
      </c>
      <c r="ZX246" s="66" t="str">
        <f t="shared" si="1639"/>
        <v/>
      </c>
      <c r="ZY246" s="66" t="str">
        <f t="shared" si="1640"/>
        <v/>
      </c>
      <c r="ZZ246" s="66" t="str">
        <f t="shared" si="1641"/>
        <v/>
      </c>
      <c r="AAA246" s="66" t="str">
        <f t="shared" si="1642"/>
        <v/>
      </c>
      <c r="AAB246" s="66" t="str">
        <f t="shared" si="1643"/>
        <v/>
      </c>
      <c r="AAC246" s="66" t="str">
        <f t="shared" si="1644"/>
        <v/>
      </c>
      <c r="AAD246" s="66" t="str">
        <f t="shared" si="1645"/>
        <v/>
      </c>
      <c r="AAE246" s="66" t="str">
        <f t="shared" si="1646"/>
        <v/>
      </c>
      <c r="AAF246" s="66" t="str">
        <f t="shared" si="1647"/>
        <v/>
      </c>
      <c r="AAG246" s="66" t="str">
        <f t="shared" si="1648"/>
        <v/>
      </c>
      <c r="AAH246" s="66" t="str">
        <f t="shared" si="1649"/>
        <v/>
      </c>
      <c r="AAI246" s="66" t="str">
        <f t="shared" si="1650"/>
        <v/>
      </c>
      <c r="AAJ246" s="66" t="str">
        <f t="shared" si="1651"/>
        <v/>
      </c>
      <c r="AAK246" s="66" t="str">
        <f t="shared" si="1652"/>
        <v/>
      </c>
      <c r="AAL246" s="66" t="str">
        <f t="shared" si="1653"/>
        <v/>
      </c>
      <c r="AAM246" s="66" t="str">
        <f t="shared" si="1654"/>
        <v/>
      </c>
      <c r="AAN246" s="66" t="str">
        <f t="shared" si="1655"/>
        <v/>
      </c>
      <c r="AAO246" s="66" t="str">
        <f t="shared" si="1656"/>
        <v/>
      </c>
      <c r="AAP246" s="66" t="str">
        <f t="shared" si="1657"/>
        <v/>
      </c>
      <c r="AAQ246" s="66" t="str">
        <f t="shared" si="1658"/>
        <v/>
      </c>
      <c r="AAR246" s="66" t="str">
        <f t="shared" si="1659"/>
        <v/>
      </c>
      <c r="AAS246" s="66" t="str">
        <f t="shared" si="1660"/>
        <v/>
      </c>
      <c r="AAT246" s="66" t="str">
        <f t="shared" si="1661"/>
        <v/>
      </c>
      <c r="AAU246" s="66" t="str">
        <f t="shared" si="1662"/>
        <v/>
      </c>
      <c r="AAV246" s="66" t="str">
        <f t="shared" si="1663"/>
        <v/>
      </c>
      <c r="AAW246" s="66" t="str">
        <f t="shared" si="1664"/>
        <v/>
      </c>
      <c r="AAX246" s="66" t="str">
        <f t="shared" si="1665"/>
        <v/>
      </c>
      <c r="AAY246" s="66" t="str">
        <f t="shared" si="1666"/>
        <v/>
      </c>
      <c r="AAZ246" s="66" t="str">
        <f t="shared" si="1667"/>
        <v/>
      </c>
      <c r="ABA246" s="66" t="str">
        <f t="shared" si="1668"/>
        <v/>
      </c>
      <c r="ABB246" s="66" t="str">
        <f t="shared" si="1669"/>
        <v/>
      </c>
      <c r="ABC246" s="66" t="str">
        <f t="shared" si="1670"/>
        <v/>
      </c>
      <c r="ABD246" s="66" t="str">
        <f t="shared" si="1671"/>
        <v/>
      </c>
      <c r="ABE246" s="66" t="str">
        <f t="shared" si="1672"/>
        <v/>
      </c>
      <c r="ABF246" s="66" t="str">
        <f t="shared" si="1673"/>
        <v/>
      </c>
      <c r="ABG246" s="66" t="str">
        <f t="shared" si="1674"/>
        <v/>
      </c>
      <c r="ABH246" s="66" t="str">
        <f t="shared" si="1675"/>
        <v/>
      </c>
      <c r="ABI246" s="66" t="str">
        <f t="shared" si="1676"/>
        <v/>
      </c>
      <c r="ABJ246" s="66" t="str">
        <f t="shared" si="1677"/>
        <v/>
      </c>
      <c r="ABK246" s="66" t="str">
        <f t="shared" si="1678"/>
        <v/>
      </c>
      <c r="ABL246" s="66" t="str">
        <f t="shared" si="1679"/>
        <v/>
      </c>
      <c r="ABM246" s="66" t="str">
        <f t="shared" si="1680"/>
        <v/>
      </c>
      <c r="ABN246" s="66" t="str">
        <f t="shared" si="1681"/>
        <v/>
      </c>
      <c r="ABO246" s="66" t="str">
        <f t="shared" si="1682"/>
        <v/>
      </c>
      <c r="ABP246" s="66" t="str">
        <f t="shared" si="1683"/>
        <v/>
      </c>
      <c r="ABQ246" s="66" t="str">
        <f t="shared" si="1684"/>
        <v/>
      </c>
      <c r="ABR246" s="66" t="str">
        <f t="shared" si="1685"/>
        <v/>
      </c>
      <c r="ABS246" s="66" t="str">
        <f t="shared" si="1686"/>
        <v/>
      </c>
      <c r="ABT246" s="66" t="str">
        <f t="shared" si="1687"/>
        <v/>
      </c>
      <c r="ABU246" s="66" t="str">
        <f t="shared" si="1688"/>
        <v/>
      </c>
      <c r="ABV246" s="66" t="str">
        <f t="shared" si="1689"/>
        <v/>
      </c>
      <c r="ABW246" s="66" t="str">
        <f t="shared" si="1690"/>
        <v/>
      </c>
      <c r="ABX246" s="66" t="str">
        <f t="shared" si="1691"/>
        <v/>
      </c>
      <c r="ABY246" s="66" t="str">
        <f t="shared" si="1692"/>
        <v/>
      </c>
      <c r="ABZ246" s="66" t="str">
        <f t="shared" si="1693"/>
        <v/>
      </c>
      <c r="ACA246" s="66" t="str">
        <f t="shared" si="1694"/>
        <v/>
      </c>
      <c r="ACB246" s="66" t="str">
        <f t="shared" si="1695"/>
        <v/>
      </c>
      <c r="ACC246" s="66" t="str">
        <f t="shared" si="1696"/>
        <v/>
      </c>
      <c r="ACD246" s="66" t="str">
        <f t="shared" si="1697"/>
        <v/>
      </c>
      <c r="ACE246" s="66" t="str">
        <f t="shared" si="1698"/>
        <v/>
      </c>
      <c r="ACF246" s="66" t="str">
        <f t="shared" si="1699"/>
        <v/>
      </c>
      <c r="ACG246" s="126">
        <f t="shared" si="1700"/>
        <v>0.18</v>
      </c>
      <c r="ACH246" s="66" t="str">
        <f t="shared" si="1701"/>
        <v>kg/GJ delivered</v>
      </c>
      <c r="ACI246" s="130">
        <f t="shared" si="1702"/>
        <v>23.4</v>
      </c>
      <c r="ACJ246" s="66" t="str">
        <f t="shared" si="1703"/>
        <v>kg/GJ delivered</v>
      </c>
      <c r="ACK246" s="130">
        <f t="shared" si="1704"/>
        <v>16.02</v>
      </c>
      <c r="ACL246" s="66" t="str">
        <f t="shared" si="1705"/>
        <v>kg/GJ delivered</v>
      </c>
      <c r="ACM246" s="66" t="str">
        <f t="shared" ref="ACM246:ACN246" si="1761">IF(AND(ACS$3="Unit", ACL246=""), "", IF(AND(ACS$3="Unit", ACL246="-"),"", IF(ACS$3="Unit", "kg/GJ delivered", IF(AND(NY246&lt;&gt;"", NY246&lt;&gt;"-", NX246="-"),"", IF($H246="","", IF(NX246="nd", "",IF(NX246="&lt;n.a.&gt;", "", IF(NY246="#/MJ", "", IF(NY246="kg/GJ delivered",NX246,IF(NY246="g/MJ delivered",NX246,IF(NY246="kg/MJ delivered",NX246*1000,IF(NY246="mg/MJ delivered",NX246/1000,IF(NY246="g/kg",((NX246)*(1/$I246)*(1/$H246)),IF(NY246="mg/kg",((NX246/1000)*(1/$I246)*(1/$H246)),IF(NY246="mg/MJ delivered",NX246/1000,IF(NY246="-","","Error"))))))))))))))))</f>
        <v/>
      </c>
      <c r="ACN246" s="66" t="str">
        <f t="shared" si="1761"/>
        <v/>
      </c>
      <c r="ACO246" s="66">
        <f t="shared" si="1707"/>
        <v>389.66</v>
      </c>
      <c r="ACP246" s="66" t="str">
        <f t="shared" si="1708"/>
        <v/>
      </c>
      <c r="ACQ246" s="66" t="str">
        <f t="shared" si="1709"/>
        <v/>
      </c>
      <c r="ACR246" s="66" t="str">
        <f t="shared" si="1710"/>
        <v/>
      </c>
      <c r="ACS246" s="66" t="str">
        <f t="shared" si="1711"/>
        <v/>
      </c>
      <c r="ACT246" s="66" t="str">
        <f t="shared" si="1712"/>
        <v/>
      </c>
    </row>
    <row r="247" spans="2:774" ht="15.75" customHeight="1" x14ac:dyDescent="0.25">
      <c r="B247" s="66">
        <v>4</v>
      </c>
      <c r="C247" s="66" t="s">
        <v>61</v>
      </c>
      <c r="D247" s="66" t="s">
        <v>61</v>
      </c>
      <c r="E247" s="156" t="s">
        <v>61</v>
      </c>
      <c r="F247" s="66" t="s">
        <v>61</v>
      </c>
      <c r="G247" s="66" t="s">
        <v>1567</v>
      </c>
      <c r="H247" s="126">
        <v>0.57399999999999995</v>
      </c>
      <c r="I247" s="130">
        <f>'Heating Values'!E101</f>
        <v>17.71</v>
      </c>
      <c r="J247" s="66" t="str">
        <f t="shared" si="1759"/>
        <v>Biogas, Modern, IN</v>
      </c>
      <c r="K247" s="161"/>
      <c r="L247" s="161"/>
      <c r="M247" s="161"/>
      <c r="N247" s="161"/>
      <c r="O247" s="66" t="s">
        <v>26</v>
      </c>
      <c r="P247" s="66" t="str">
        <f t="shared" si="1327"/>
        <v>IN</v>
      </c>
      <c r="Q247" s="66" t="s">
        <v>2</v>
      </c>
      <c r="R247" s="163">
        <v>0.1918</v>
      </c>
      <c r="S247" s="158" t="s">
        <v>66</v>
      </c>
      <c r="T247" s="158" t="s">
        <v>128</v>
      </c>
      <c r="U247" s="158" t="s">
        <v>128</v>
      </c>
      <c r="V247" s="158" t="s">
        <v>128</v>
      </c>
      <c r="W247" s="158" t="s">
        <v>128</v>
      </c>
      <c r="X247" s="164">
        <v>142</v>
      </c>
      <c r="Y247" s="158" t="s">
        <v>66</v>
      </c>
      <c r="Z247" s="163">
        <v>9.8900000000000002E-2</v>
      </c>
      <c r="AA247" s="158" t="s">
        <v>66</v>
      </c>
      <c r="AB247" s="158" t="s">
        <v>128</v>
      </c>
      <c r="AC247" s="158" t="s">
        <v>128</v>
      </c>
      <c r="AD247" s="158" t="s">
        <v>128</v>
      </c>
      <c r="AE247" s="158" t="s">
        <v>128</v>
      </c>
      <c r="AF247" s="163">
        <v>5.5800000000000002E-2</v>
      </c>
      <c r="AG247" s="158" t="s">
        <v>66</v>
      </c>
      <c r="AH247" s="158" t="s">
        <v>128</v>
      </c>
      <c r="AI247" s="158" t="s">
        <v>128</v>
      </c>
      <c r="AJ247" s="158" t="s">
        <v>128</v>
      </c>
      <c r="AK247" s="158" t="s">
        <v>128</v>
      </c>
      <c r="AL247" s="158" t="s">
        <v>128</v>
      </c>
      <c r="AM247" s="158" t="s">
        <v>128</v>
      </c>
      <c r="AN247" s="158" t="s">
        <v>128</v>
      </c>
      <c r="AO247" s="158" t="s">
        <v>128</v>
      </c>
      <c r="AP247" s="158" t="s">
        <v>128</v>
      </c>
      <c r="AQ247" s="158" t="s">
        <v>128</v>
      </c>
      <c r="AR247" s="158" t="s">
        <v>128</v>
      </c>
      <c r="AS247" s="158" t="s">
        <v>128</v>
      </c>
      <c r="AT247" s="158" t="s">
        <v>128</v>
      </c>
      <c r="AU247" s="158" t="s">
        <v>128</v>
      </c>
      <c r="AV247" s="158" t="s">
        <v>128</v>
      </c>
      <c r="AW247" s="158" t="s">
        <v>128</v>
      </c>
      <c r="AX247" s="158" t="s">
        <v>128</v>
      </c>
      <c r="AY247" s="158" t="s">
        <v>128</v>
      </c>
      <c r="AZ247" s="158" t="s">
        <v>128</v>
      </c>
      <c r="BA247" s="158" t="s">
        <v>128</v>
      </c>
      <c r="BB247" s="158" t="s">
        <v>128</v>
      </c>
      <c r="BC247" s="158" t="s">
        <v>128</v>
      </c>
      <c r="BD247" s="158" t="s">
        <v>128</v>
      </c>
      <c r="BE247" s="158" t="s">
        <v>128</v>
      </c>
      <c r="BF247" s="158" t="s">
        <v>128</v>
      </c>
      <c r="BG247" s="158" t="s">
        <v>128</v>
      </c>
      <c r="BH247" s="158" t="s">
        <v>128</v>
      </c>
      <c r="BI247" s="158" t="s">
        <v>128</v>
      </c>
      <c r="BJ247" s="158" t="s">
        <v>128</v>
      </c>
      <c r="BK247" s="158" t="s">
        <v>128</v>
      </c>
      <c r="BL247" s="158" t="s">
        <v>128</v>
      </c>
      <c r="BM247" s="158" t="s">
        <v>128</v>
      </c>
      <c r="BN247" s="158" t="s">
        <v>128</v>
      </c>
      <c r="BO247" s="158" t="s">
        <v>128</v>
      </c>
      <c r="BP247" s="158" t="s">
        <v>128</v>
      </c>
      <c r="BQ247" s="158" t="s">
        <v>128</v>
      </c>
      <c r="BR247" s="158" t="s">
        <v>128</v>
      </c>
      <c r="BS247" s="158" t="s">
        <v>128</v>
      </c>
      <c r="BT247" s="158" t="s">
        <v>128</v>
      </c>
      <c r="BU247" s="158" t="s">
        <v>128</v>
      </c>
      <c r="BV247" s="158" t="s">
        <v>128</v>
      </c>
      <c r="BW247" s="158" t="s">
        <v>128</v>
      </c>
      <c r="BX247" s="158" t="s">
        <v>128</v>
      </c>
      <c r="BY247" s="158" t="s">
        <v>128</v>
      </c>
      <c r="BZ247" s="158" t="s">
        <v>128</v>
      </c>
      <c r="CA247" s="158" t="s">
        <v>128</v>
      </c>
      <c r="CB247" s="158" t="s">
        <v>128</v>
      </c>
      <c r="CC247" s="158" t="s">
        <v>128</v>
      </c>
      <c r="CD247" s="158" t="s">
        <v>128</v>
      </c>
      <c r="CE247" s="158" t="s">
        <v>128</v>
      </c>
      <c r="CF247" s="158" t="s">
        <v>128</v>
      </c>
      <c r="CG247" s="158" t="s">
        <v>128</v>
      </c>
      <c r="CH247" s="158" t="s">
        <v>128</v>
      </c>
      <c r="CI247" s="158" t="s">
        <v>128</v>
      </c>
      <c r="CJ247" s="158" t="s">
        <v>128</v>
      </c>
      <c r="CK247" s="158" t="s">
        <v>128</v>
      </c>
      <c r="CL247" s="158" t="s">
        <v>128</v>
      </c>
      <c r="CM247" s="158" t="s">
        <v>128</v>
      </c>
      <c r="CN247" s="158" t="s">
        <v>128</v>
      </c>
      <c r="CO247" s="158" t="s">
        <v>128</v>
      </c>
      <c r="CP247" s="158" t="s">
        <v>128</v>
      </c>
      <c r="CQ247" s="158" t="s">
        <v>128</v>
      </c>
      <c r="CR247" s="158" t="s">
        <v>128</v>
      </c>
      <c r="CS247" s="158" t="s">
        <v>128</v>
      </c>
      <c r="CT247" s="158" t="s">
        <v>128</v>
      </c>
      <c r="CU247" s="158" t="s">
        <v>128</v>
      </c>
      <c r="CV247" s="158" t="s">
        <v>128</v>
      </c>
      <c r="CW247" s="158" t="s">
        <v>128</v>
      </c>
      <c r="CX247" s="158" t="s">
        <v>128</v>
      </c>
      <c r="CY247" s="158" t="s">
        <v>128</v>
      </c>
      <c r="CZ247" s="158" t="s">
        <v>128</v>
      </c>
      <c r="DA247" s="158" t="s">
        <v>128</v>
      </c>
      <c r="DB247" s="158" t="s">
        <v>128</v>
      </c>
      <c r="DC247" s="158" t="s">
        <v>128</v>
      </c>
      <c r="DD247" s="158" t="s">
        <v>128</v>
      </c>
      <c r="DE247" s="158" t="s">
        <v>128</v>
      </c>
      <c r="DF247" s="158" t="s">
        <v>128</v>
      </c>
      <c r="DG247" s="158" t="s">
        <v>128</v>
      </c>
      <c r="DH247" s="158" t="s">
        <v>128</v>
      </c>
      <c r="DI247" s="158" t="s">
        <v>128</v>
      </c>
      <c r="DJ247" s="158" t="s">
        <v>128</v>
      </c>
      <c r="DK247" s="158" t="s">
        <v>128</v>
      </c>
      <c r="DL247" s="158" t="s">
        <v>128</v>
      </c>
      <c r="DM247" s="158" t="s">
        <v>128</v>
      </c>
      <c r="DN247" s="158" t="s">
        <v>128</v>
      </c>
      <c r="DO247" s="158" t="s">
        <v>128</v>
      </c>
      <c r="DP247" s="158" t="s">
        <v>128</v>
      </c>
      <c r="DQ247" s="158" t="s">
        <v>128</v>
      </c>
      <c r="DR247" s="158" t="s">
        <v>128</v>
      </c>
      <c r="DS247" s="158" t="s">
        <v>128</v>
      </c>
      <c r="DT247" s="158" t="s">
        <v>128</v>
      </c>
      <c r="DU247" s="158" t="s">
        <v>128</v>
      </c>
      <c r="DV247" s="158" t="s">
        <v>128</v>
      </c>
      <c r="DW247" s="158" t="s">
        <v>128</v>
      </c>
      <c r="DX247" s="158" t="s">
        <v>128</v>
      </c>
      <c r="DY247" s="158" t="s">
        <v>128</v>
      </c>
      <c r="DZ247" s="158" t="s">
        <v>128</v>
      </c>
      <c r="EA247" s="158" t="s">
        <v>128</v>
      </c>
      <c r="EB247" s="158" t="s">
        <v>128</v>
      </c>
      <c r="EC247" s="158" t="s">
        <v>128</v>
      </c>
      <c r="ED247" s="158" t="s">
        <v>128</v>
      </c>
      <c r="EE247" s="158" t="s">
        <v>128</v>
      </c>
      <c r="EF247" s="158" t="s">
        <v>128</v>
      </c>
      <c r="EG247" s="158" t="s">
        <v>128</v>
      </c>
      <c r="EH247" s="158" t="s">
        <v>128</v>
      </c>
      <c r="EI247" s="158" t="s">
        <v>128</v>
      </c>
      <c r="EJ247" s="158" t="s">
        <v>128</v>
      </c>
      <c r="EK247" s="158" t="s">
        <v>128</v>
      </c>
      <c r="EL247" s="158" t="s">
        <v>128</v>
      </c>
      <c r="EM247" s="158" t="s">
        <v>128</v>
      </c>
      <c r="EN247" s="158" t="s">
        <v>128</v>
      </c>
      <c r="EO247" s="158" t="s">
        <v>128</v>
      </c>
      <c r="EP247" s="158" t="s">
        <v>128</v>
      </c>
      <c r="EQ247" s="158" t="s">
        <v>128</v>
      </c>
      <c r="ER247" s="158" t="s">
        <v>128</v>
      </c>
      <c r="ES247" s="158" t="s">
        <v>128</v>
      </c>
      <c r="ET247" s="158" t="s">
        <v>128</v>
      </c>
      <c r="EU247" s="158" t="s">
        <v>128</v>
      </c>
      <c r="EV247" s="158" t="s">
        <v>128</v>
      </c>
      <c r="EW247" s="158" t="s">
        <v>128</v>
      </c>
      <c r="EX247" s="158" t="s">
        <v>128</v>
      </c>
      <c r="EY247" s="158" t="s">
        <v>128</v>
      </c>
      <c r="EZ247" s="158" t="s">
        <v>128</v>
      </c>
      <c r="FA247" s="158" t="s">
        <v>128</v>
      </c>
      <c r="FB247" s="158" t="s">
        <v>128</v>
      </c>
      <c r="FC247" s="158" t="s">
        <v>128</v>
      </c>
      <c r="FD247" s="158" t="s">
        <v>128</v>
      </c>
      <c r="FE247" s="158" t="s">
        <v>128</v>
      </c>
      <c r="FF247" s="158" t="s">
        <v>128</v>
      </c>
      <c r="FG247" s="158" t="s">
        <v>128</v>
      </c>
      <c r="FH247" s="158" t="s">
        <v>128</v>
      </c>
      <c r="FI247" s="158" t="s">
        <v>128</v>
      </c>
      <c r="FJ247" s="158" t="s">
        <v>128</v>
      </c>
      <c r="FK247" s="158" t="s">
        <v>128</v>
      </c>
      <c r="FL247" s="158" t="s">
        <v>128</v>
      </c>
      <c r="FM247" s="158" t="s">
        <v>128</v>
      </c>
      <c r="FN247" s="158" t="s">
        <v>128</v>
      </c>
      <c r="FO247" s="158" t="s">
        <v>128</v>
      </c>
      <c r="FP247" s="158" t="s">
        <v>128</v>
      </c>
      <c r="FQ247" s="158" t="s">
        <v>128</v>
      </c>
      <c r="FR247" s="158" t="s">
        <v>128</v>
      </c>
      <c r="FS247" s="158" t="s">
        <v>128</v>
      </c>
      <c r="FT247" s="158" t="s">
        <v>128</v>
      </c>
      <c r="FU247" s="158" t="s">
        <v>128</v>
      </c>
      <c r="FV247" s="158" t="s">
        <v>128</v>
      </c>
      <c r="FW247" s="158" t="s">
        <v>128</v>
      </c>
      <c r="FX247" s="158" t="s">
        <v>128</v>
      </c>
      <c r="FY247" s="158" t="s">
        <v>128</v>
      </c>
      <c r="FZ247" s="158" t="s">
        <v>128</v>
      </c>
      <c r="GA247" s="158" t="s">
        <v>128</v>
      </c>
      <c r="GB247" s="158" t="s">
        <v>128</v>
      </c>
      <c r="GC247" s="158" t="s">
        <v>128</v>
      </c>
      <c r="GD247" s="158" t="s">
        <v>128</v>
      </c>
      <c r="GE247" s="158" t="s">
        <v>128</v>
      </c>
      <c r="GF247" s="158" t="s">
        <v>128</v>
      </c>
      <c r="GG247" s="158" t="s">
        <v>128</v>
      </c>
      <c r="GH247" s="158" t="s">
        <v>128</v>
      </c>
      <c r="GI247" s="158" t="s">
        <v>128</v>
      </c>
      <c r="GJ247" s="158" t="s">
        <v>128</v>
      </c>
      <c r="GK247" s="158" t="s">
        <v>128</v>
      </c>
      <c r="GL247" s="158" t="s">
        <v>128</v>
      </c>
      <c r="GM247" s="158" t="s">
        <v>128</v>
      </c>
      <c r="GN247" s="158" t="s">
        <v>128</v>
      </c>
      <c r="GO247" s="158" t="s">
        <v>128</v>
      </c>
      <c r="GP247" s="158" t="s">
        <v>128</v>
      </c>
      <c r="GQ247" s="158" t="s">
        <v>128</v>
      </c>
      <c r="GR247" s="158" t="s">
        <v>128</v>
      </c>
      <c r="GS247" s="158" t="s">
        <v>128</v>
      </c>
      <c r="GT247" s="158" t="s">
        <v>128</v>
      </c>
      <c r="GU247" s="158" t="s">
        <v>128</v>
      </c>
      <c r="GV247" s="158" t="s">
        <v>128</v>
      </c>
      <c r="GW247" s="158" t="s">
        <v>128</v>
      </c>
      <c r="GX247" s="158" t="s">
        <v>128</v>
      </c>
      <c r="GY247" s="158" t="s">
        <v>128</v>
      </c>
      <c r="GZ247" s="158" t="s">
        <v>128</v>
      </c>
      <c r="HA247" s="158" t="s">
        <v>128</v>
      </c>
      <c r="HB247" s="158" t="s">
        <v>128</v>
      </c>
      <c r="HC247" s="158" t="s">
        <v>128</v>
      </c>
      <c r="HD247" s="158" t="s">
        <v>128</v>
      </c>
      <c r="HE247" s="158" t="s">
        <v>128</v>
      </c>
      <c r="HF247" s="158" t="s">
        <v>128</v>
      </c>
      <c r="HG247" s="158" t="s">
        <v>128</v>
      </c>
      <c r="HH247" s="158" t="s">
        <v>128</v>
      </c>
      <c r="HI247" s="158" t="s">
        <v>128</v>
      </c>
      <c r="HJ247" s="158" t="s">
        <v>128</v>
      </c>
      <c r="HK247" s="158" t="s">
        <v>128</v>
      </c>
      <c r="HL247" s="158" t="s">
        <v>128</v>
      </c>
      <c r="HM247" s="158" t="s">
        <v>128</v>
      </c>
      <c r="HN247" s="158" t="s">
        <v>128</v>
      </c>
      <c r="HO247" s="158" t="s">
        <v>128</v>
      </c>
      <c r="HP247" s="158" t="s">
        <v>128</v>
      </c>
      <c r="HQ247" s="158" t="s">
        <v>128</v>
      </c>
      <c r="HR247" s="158" t="s">
        <v>128</v>
      </c>
      <c r="HS247" s="158" t="s">
        <v>128</v>
      </c>
      <c r="HT247" s="158" t="s">
        <v>128</v>
      </c>
      <c r="HU247" s="158" t="s">
        <v>128</v>
      </c>
      <c r="HV247" s="158" t="s">
        <v>128</v>
      </c>
      <c r="HW247" s="158" t="s">
        <v>128</v>
      </c>
      <c r="HX247" s="158" t="s">
        <v>128</v>
      </c>
      <c r="HY247" s="158" t="s">
        <v>128</v>
      </c>
      <c r="HZ247" s="158" t="s">
        <v>128</v>
      </c>
      <c r="IA247" s="158" t="s">
        <v>128</v>
      </c>
      <c r="IB247" s="158" t="s">
        <v>128</v>
      </c>
      <c r="IC247" s="158" t="s">
        <v>128</v>
      </c>
      <c r="ID247" s="158" t="s">
        <v>128</v>
      </c>
      <c r="IE247" s="158" t="s">
        <v>128</v>
      </c>
      <c r="IF247" s="158" t="s">
        <v>128</v>
      </c>
      <c r="IG247" s="158" t="s">
        <v>128</v>
      </c>
      <c r="IH247" s="158" t="s">
        <v>128</v>
      </c>
      <c r="II247" s="158" t="s">
        <v>128</v>
      </c>
      <c r="IJ247" s="158" t="s">
        <v>128</v>
      </c>
      <c r="IK247" s="158" t="s">
        <v>128</v>
      </c>
      <c r="IL247" s="158" t="s">
        <v>128</v>
      </c>
      <c r="IM247" s="158" t="s">
        <v>128</v>
      </c>
      <c r="IN247" s="158" t="s">
        <v>128</v>
      </c>
      <c r="IO247" s="158" t="s">
        <v>128</v>
      </c>
      <c r="IP247" s="158" t="s">
        <v>128</v>
      </c>
      <c r="IQ247" s="158" t="s">
        <v>128</v>
      </c>
      <c r="IR247" s="158" t="s">
        <v>128</v>
      </c>
      <c r="IS247" s="158" t="s">
        <v>128</v>
      </c>
      <c r="IT247" s="158" t="s">
        <v>128</v>
      </c>
      <c r="IU247" s="158" t="s">
        <v>128</v>
      </c>
      <c r="IV247" s="158" t="s">
        <v>128</v>
      </c>
      <c r="IW247" s="158" t="s">
        <v>128</v>
      </c>
      <c r="IX247" s="158" t="s">
        <v>128</v>
      </c>
      <c r="IY247" s="158" t="s">
        <v>128</v>
      </c>
      <c r="IZ247" s="158" t="s">
        <v>128</v>
      </c>
      <c r="JA247" s="158" t="s">
        <v>128</v>
      </c>
      <c r="JB247" s="158" t="s">
        <v>128</v>
      </c>
      <c r="JC247" s="158" t="s">
        <v>128</v>
      </c>
      <c r="JD247" s="158" t="s">
        <v>128</v>
      </c>
      <c r="JE247" s="158" t="s">
        <v>128</v>
      </c>
      <c r="JF247" s="158" t="s">
        <v>128</v>
      </c>
      <c r="JG247" s="158" t="s">
        <v>128</v>
      </c>
      <c r="JH247" s="158" t="s">
        <v>128</v>
      </c>
      <c r="JI247" s="158" t="s">
        <v>128</v>
      </c>
      <c r="JJ247" s="158" t="s">
        <v>128</v>
      </c>
      <c r="JK247" s="158" t="s">
        <v>128</v>
      </c>
      <c r="JL247" s="158" t="s">
        <v>128</v>
      </c>
      <c r="JM247" s="158" t="s">
        <v>128</v>
      </c>
      <c r="JN247" s="158" t="s">
        <v>128</v>
      </c>
      <c r="JO247" s="158" t="s">
        <v>128</v>
      </c>
      <c r="JP247" s="158" t="s">
        <v>128</v>
      </c>
      <c r="JQ247" s="158" t="s">
        <v>128</v>
      </c>
      <c r="JR247" s="158" t="s">
        <v>128</v>
      </c>
      <c r="JS247" s="158" t="s">
        <v>128</v>
      </c>
      <c r="JT247" s="158" t="s">
        <v>128</v>
      </c>
      <c r="JU247" s="158" t="s">
        <v>128</v>
      </c>
      <c r="JV247" s="158" t="s">
        <v>128</v>
      </c>
      <c r="JW247" s="158" t="s">
        <v>128</v>
      </c>
      <c r="JX247" s="158" t="s">
        <v>128</v>
      </c>
      <c r="JY247" s="158" t="s">
        <v>128</v>
      </c>
      <c r="JZ247" s="158" t="s">
        <v>128</v>
      </c>
      <c r="KA247" s="158" t="s">
        <v>128</v>
      </c>
      <c r="KB247" s="158" t="s">
        <v>128</v>
      </c>
      <c r="KC247" s="158" t="s">
        <v>128</v>
      </c>
      <c r="KD247" s="158" t="s">
        <v>128</v>
      </c>
      <c r="KE247" s="158" t="s">
        <v>128</v>
      </c>
      <c r="KF247" s="158" t="s">
        <v>128</v>
      </c>
      <c r="KG247" s="158" t="s">
        <v>128</v>
      </c>
      <c r="KH247" s="158" t="s">
        <v>128</v>
      </c>
      <c r="KI247" s="158" t="s">
        <v>128</v>
      </c>
      <c r="KJ247" s="158" t="s">
        <v>128</v>
      </c>
      <c r="KK247" s="158" t="s">
        <v>128</v>
      </c>
      <c r="KL247" s="158" t="s">
        <v>128</v>
      </c>
      <c r="KM247" s="158" t="s">
        <v>128</v>
      </c>
      <c r="KN247" s="158" t="s">
        <v>128</v>
      </c>
      <c r="KO247" s="158" t="s">
        <v>128</v>
      </c>
      <c r="KP247" s="158" t="s">
        <v>128</v>
      </c>
      <c r="KQ247" s="158" t="s">
        <v>128</v>
      </c>
      <c r="KR247" s="158" t="s">
        <v>128</v>
      </c>
      <c r="KS247" s="158" t="s">
        <v>128</v>
      </c>
      <c r="KT247" s="158" t="s">
        <v>128</v>
      </c>
      <c r="KU247" s="158" t="s">
        <v>128</v>
      </c>
      <c r="KV247" s="158" t="s">
        <v>128</v>
      </c>
      <c r="KW247" s="158" t="s">
        <v>128</v>
      </c>
      <c r="KX247" s="158" t="s">
        <v>128</v>
      </c>
      <c r="KY247" s="158" t="s">
        <v>128</v>
      </c>
      <c r="KZ247" s="158" t="s">
        <v>128</v>
      </c>
      <c r="LA247" s="158" t="s">
        <v>128</v>
      </c>
      <c r="LB247" s="158" t="s">
        <v>128</v>
      </c>
      <c r="LC247" s="158" t="s">
        <v>128</v>
      </c>
      <c r="LD247" s="158" t="s">
        <v>128</v>
      </c>
      <c r="LE247" s="158" t="s">
        <v>128</v>
      </c>
      <c r="LF247" s="158" t="s">
        <v>128</v>
      </c>
      <c r="LG247" s="158" t="s">
        <v>128</v>
      </c>
      <c r="LH247" s="158" t="s">
        <v>128</v>
      </c>
      <c r="LI247" s="158" t="s">
        <v>128</v>
      </c>
      <c r="LJ247" s="158" t="s">
        <v>128</v>
      </c>
      <c r="LK247" s="158" t="s">
        <v>128</v>
      </c>
      <c r="LL247" s="158" t="s">
        <v>128</v>
      </c>
      <c r="LM247" s="158" t="s">
        <v>128</v>
      </c>
      <c r="LN247" s="158" t="s">
        <v>128</v>
      </c>
      <c r="LO247" s="158" t="s">
        <v>128</v>
      </c>
      <c r="LP247" s="158" t="s">
        <v>128</v>
      </c>
      <c r="LQ247" s="158" t="s">
        <v>128</v>
      </c>
      <c r="LR247" s="158" t="s">
        <v>128</v>
      </c>
      <c r="LS247" s="158" t="s">
        <v>128</v>
      </c>
      <c r="LT247" s="158" t="s">
        <v>128</v>
      </c>
      <c r="LU247" s="158" t="s">
        <v>128</v>
      </c>
      <c r="LV247" s="158" t="s">
        <v>128</v>
      </c>
      <c r="LW247" s="158" t="s">
        <v>128</v>
      </c>
      <c r="LX247" s="158" t="s">
        <v>128</v>
      </c>
      <c r="LY247" s="158" t="s">
        <v>128</v>
      </c>
      <c r="LZ247" s="158" t="s">
        <v>128</v>
      </c>
      <c r="MA247" s="158" t="s">
        <v>128</v>
      </c>
      <c r="MB247" s="158" t="s">
        <v>128</v>
      </c>
      <c r="MC247" s="158" t="s">
        <v>128</v>
      </c>
      <c r="MD247" s="158" t="s">
        <v>128</v>
      </c>
      <c r="ME247" s="158" t="s">
        <v>128</v>
      </c>
      <c r="MF247" s="158" t="s">
        <v>128</v>
      </c>
      <c r="MG247" s="158" t="s">
        <v>128</v>
      </c>
      <c r="MH247" s="158" t="s">
        <v>128</v>
      </c>
      <c r="MI247" s="158" t="s">
        <v>128</v>
      </c>
      <c r="MJ247" s="158" t="s">
        <v>128</v>
      </c>
      <c r="MK247" s="158" t="s">
        <v>128</v>
      </c>
      <c r="ML247" s="158" t="s">
        <v>128</v>
      </c>
      <c r="MM247" s="158" t="s">
        <v>128</v>
      </c>
      <c r="MN247" s="158" t="s">
        <v>128</v>
      </c>
      <c r="MO247" s="158" t="s">
        <v>128</v>
      </c>
      <c r="MP247" s="158" t="s">
        <v>128</v>
      </c>
      <c r="MQ247" s="158" t="s">
        <v>128</v>
      </c>
      <c r="MR247" s="158" t="s">
        <v>128</v>
      </c>
      <c r="MS247" s="158" t="s">
        <v>128</v>
      </c>
      <c r="MT247" s="158" t="s">
        <v>128</v>
      </c>
      <c r="MU247" s="158" t="s">
        <v>128</v>
      </c>
      <c r="MV247" s="158" t="s">
        <v>128</v>
      </c>
      <c r="MW247" s="158" t="s">
        <v>128</v>
      </c>
      <c r="MX247" s="158" t="s">
        <v>128</v>
      </c>
      <c r="MY247" s="158" t="s">
        <v>128</v>
      </c>
      <c r="MZ247" s="158" t="s">
        <v>128</v>
      </c>
      <c r="NA247" s="158" t="s">
        <v>128</v>
      </c>
      <c r="NB247" s="158" t="s">
        <v>128</v>
      </c>
      <c r="NC247" s="158" t="s">
        <v>128</v>
      </c>
      <c r="ND247" s="158" t="s">
        <v>128</v>
      </c>
      <c r="NE247" s="158" t="s">
        <v>128</v>
      </c>
      <c r="NF247" s="158" t="s">
        <v>128</v>
      </c>
      <c r="NG247" s="158" t="s">
        <v>128</v>
      </c>
      <c r="NH247" s="158" t="s">
        <v>128</v>
      </c>
      <c r="NI247" s="158" t="s">
        <v>128</v>
      </c>
      <c r="NJ247" s="158" t="s">
        <v>128</v>
      </c>
      <c r="NK247" s="158" t="s">
        <v>128</v>
      </c>
      <c r="NL247" s="158" t="s">
        <v>128</v>
      </c>
      <c r="NM247" s="158" t="s">
        <v>128</v>
      </c>
      <c r="NN247" s="158" t="s">
        <v>128</v>
      </c>
      <c r="NO247" s="158" t="s">
        <v>128</v>
      </c>
      <c r="NP247" s="158" t="s">
        <v>128</v>
      </c>
      <c r="NQ247" s="158" t="s">
        <v>128</v>
      </c>
      <c r="NR247" s="166">
        <v>9.3500000000000007E-3</v>
      </c>
      <c r="NS247" s="158" t="s">
        <v>66</v>
      </c>
      <c r="NT247" s="158" t="s">
        <v>128</v>
      </c>
      <c r="NU247" s="158" t="s">
        <v>128</v>
      </c>
      <c r="NV247" s="158" t="s">
        <v>128</v>
      </c>
      <c r="NW247" s="158" t="s">
        <v>128</v>
      </c>
      <c r="NX247" s="163">
        <v>5.16E-2</v>
      </c>
      <c r="NY247" s="158" t="s">
        <v>66</v>
      </c>
      <c r="NZ247" s="158" t="s">
        <v>128</v>
      </c>
      <c r="OA247" s="158" t="s">
        <v>128</v>
      </c>
      <c r="OB247" s="158" t="s">
        <v>128</v>
      </c>
      <c r="OC247" s="158" t="s">
        <v>128</v>
      </c>
      <c r="OD247" s="158" t="s">
        <v>128</v>
      </c>
      <c r="OE247" s="170" t="s">
        <v>128</v>
      </c>
      <c r="OF247" s="181"/>
      <c r="OG247" s="176">
        <f t="shared" si="1336"/>
        <v>0.1918</v>
      </c>
      <c r="OH247" s="66" t="str">
        <f t="shared" si="1337"/>
        <v>kg/GJ delivered</v>
      </c>
      <c r="OI247" s="66" t="str">
        <f t="shared" si="1338"/>
        <v/>
      </c>
      <c r="OJ247" s="66" t="str">
        <f t="shared" si="1339"/>
        <v/>
      </c>
      <c r="OK247" s="66" t="str">
        <f t="shared" si="1340"/>
        <v/>
      </c>
      <c r="OL247" s="66" t="str">
        <f t="shared" si="1341"/>
        <v/>
      </c>
      <c r="OM247" s="159">
        <f t="shared" si="1342"/>
        <v>142</v>
      </c>
      <c r="ON247" s="66" t="str">
        <f t="shared" si="1343"/>
        <v>kg/GJ delivered</v>
      </c>
      <c r="OO247" s="126">
        <f t="shared" si="1344"/>
        <v>9.8900000000000002E-2</v>
      </c>
      <c r="OP247" s="66" t="str">
        <f t="shared" si="1345"/>
        <v>kg/GJ delivered</v>
      </c>
      <c r="OQ247" s="66" t="str">
        <f t="shared" si="1346"/>
        <v/>
      </c>
      <c r="OR247" s="66" t="str">
        <f t="shared" si="1347"/>
        <v/>
      </c>
      <c r="OS247" s="66" t="str">
        <f t="shared" si="1348"/>
        <v/>
      </c>
      <c r="OT247" s="66" t="str">
        <f t="shared" si="1349"/>
        <v/>
      </c>
      <c r="OU247" s="126">
        <f t="shared" si="1350"/>
        <v>5.5800000000000002E-2</v>
      </c>
      <c r="OV247" s="66" t="str">
        <f t="shared" si="1351"/>
        <v>kg/GJ delivered</v>
      </c>
      <c r="OW247" s="66" t="str">
        <f t="shared" si="1352"/>
        <v/>
      </c>
      <c r="OX247" s="66" t="str">
        <f t="shared" si="1353"/>
        <v/>
      </c>
      <c r="OY247" s="66" t="str">
        <f t="shared" si="1354"/>
        <v/>
      </c>
      <c r="OZ247" s="66" t="str">
        <f t="shared" si="1355"/>
        <v/>
      </c>
      <c r="PA247" s="66" t="str">
        <f t="shared" si="1356"/>
        <v/>
      </c>
      <c r="PB247" s="66" t="str">
        <f t="shared" si="1357"/>
        <v/>
      </c>
      <c r="PC247" s="66" t="str">
        <f t="shared" si="1358"/>
        <v/>
      </c>
      <c r="PD247" s="66" t="str">
        <f t="shared" si="1359"/>
        <v/>
      </c>
      <c r="PE247" s="66" t="str">
        <f t="shared" si="1360"/>
        <v/>
      </c>
      <c r="PF247" s="66" t="str">
        <f t="shared" si="1361"/>
        <v/>
      </c>
      <c r="PG247" s="66" t="str">
        <f t="shared" si="1362"/>
        <v/>
      </c>
      <c r="PH247" s="66" t="str">
        <f t="shared" si="1363"/>
        <v/>
      </c>
      <c r="PI247" s="66" t="str">
        <f t="shared" si="1364"/>
        <v/>
      </c>
      <c r="PJ247" s="66" t="str">
        <f t="shared" si="1365"/>
        <v/>
      </c>
      <c r="PK247" s="66" t="str">
        <f t="shared" si="1366"/>
        <v/>
      </c>
      <c r="PL247" s="66" t="str">
        <f t="shared" si="1367"/>
        <v/>
      </c>
      <c r="PM247" s="66" t="str">
        <f t="shared" si="1368"/>
        <v/>
      </c>
      <c r="PN247" s="66" t="str">
        <f t="shared" si="1369"/>
        <v/>
      </c>
      <c r="PO247" s="66" t="str">
        <f t="shared" si="1370"/>
        <v/>
      </c>
      <c r="PP247" s="66" t="str">
        <f t="shared" si="1371"/>
        <v/>
      </c>
      <c r="PQ247" s="66" t="str">
        <f t="shared" si="1372"/>
        <v/>
      </c>
      <c r="PR247" s="66" t="str">
        <f t="shared" si="1373"/>
        <v/>
      </c>
      <c r="PS247" s="66" t="str">
        <f t="shared" si="1374"/>
        <v/>
      </c>
      <c r="PT247" s="66" t="str">
        <f t="shared" si="1375"/>
        <v/>
      </c>
      <c r="PU247" s="66" t="str">
        <f t="shared" si="1376"/>
        <v/>
      </c>
      <c r="PV247" s="66" t="str">
        <f t="shared" si="1377"/>
        <v/>
      </c>
      <c r="PW247" s="66" t="str">
        <f t="shared" si="1378"/>
        <v/>
      </c>
      <c r="PX247" s="66" t="str">
        <f t="shared" si="1379"/>
        <v/>
      </c>
      <c r="PY247" s="66" t="str">
        <f t="shared" si="1380"/>
        <v/>
      </c>
      <c r="PZ247" s="66" t="str">
        <f t="shared" si="1381"/>
        <v/>
      </c>
      <c r="QA247" s="66" t="str">
        <f t="shared" si="1382"/>
        <v/>
      </c>
      <c r="QB247" s="66" t="str">
        <f t="shared" si="1383"/>
        <v/>
      </c>
      <c r="QC247" s="66" t="str">
        <f t="shared" si="1384"/>
        <v/>
      </c>
      <c r="QD247" s="66" t="str">
        <f t="shared" si="1385"/>
        <v/>
      </c>
      <c r="QE247" s="66" t="str">
        <f t="shared" si="1386"/>
        <v/>
      </c>
      <c r="QF247" s="66" t="str">
        <f t="shared" si="1387"/>
        <v/>
      </c>
      <c r="QG247" s="66" t="str">
        <f t="shared" si="1388"/>
        <v/>
      </c>
      <c r="QH247" s="66" t="str">
        <f t="shared" si="1389"/>
        <v/>
      </c>
      <c r="QI247" s="66" t="str">
        <f t="shared" si="1390"/>
        <v/>
      </c>
      <c r="QJ247" s="66" t="str">
        <f t="shared" si="1391"/>
        <v/>
      </c>
      <c r="QK247" s="66" t="str">
        <f t="shared" si="1392"/>
        <v/>
      </c>
      <c r="QL247" s="66" t="str">
        <f t="shared" si="1393"/>
        <v/>
      </c>
      <c r="QM247" s="66" t="str">
        <f t="shared" si="1394"/>
        <v/>
      </c>
      <c r="QN247" s="66" t="str">
        <f t="shared" si="1395"/>
        <v/>
      </c>
      <c r="QO247" s="66" t="str">
        <f t="shared" si="1396"/>
        <v/>
      </c>
      <c r="QP247" s="66" t="str">
        <f t="shared" si="1397"/>
        <v/>
      </c>
      <c r="QQ247" s="66" t="str">
        <f t="shared" si="1398"/>
        <v/>
      </c>
      <c r="QR247" s="66" t="str">
        <f t="shared" si="1399"/>
        <v/>
      </c>
      <c r="QS247" s="66" t="str">
        <f t="shared" si="1400"/>
        <v/>
      </c>
      <c r="QT247" s="66" t="str">
        <f t="shared" si="1401"/>
        <v/>
      </c>
      <c r="QU247" s="66" t="str">
        <f t="shared" si="1402"/>
        <v/>
      </c>
      <c r="QV247" s="66" t="str">
        <f t="shared" si="1403"/>
        <v/>
      </c>
      <c r="QW247" s="66" t="str">
        <f t="shared" si="1404"/>
        <v/>
      </c>
      <c r="QX247" s="66" t="str">
        <f t="shared" si="1405"/>
        <v/>
      </c>
      <c r="QY247" s="66" t="str">
        <f t="shared" si="1406"/>
        <v/>
      </c>
      <c r="QZ247" s="66" t="str">
        <f t="shared" si="1407"/>
        <v/>
      </c>
      <c r="RA247" s="66" t="str">
        <f t="shared" si="1408"/>
        <v/>
      </c>
      <c r="RB247" s="66" t="str">
        <f t="shared" si="1409"/>
        <v/>
      </c>
      <c r="RC247" s="66" t="str">
        <f t="shared" si="1410"/>
        <v/>
      </c>
      <c r="RD247" s="66" t="str">
        <f t="shared" si="1411"/>
        <v/>
      </c>
      <c r="RE247" s="66" t="str">
        <f t="shared" si="1412"/>
        <v/>
      </c>
      <c r="RF247" s="66" t="str">
        <f t="shared" si="1413"/>
        <v/>
      </c>
      <c r="RG247" s="66" t="str">
        <f t="shared" si="1414"/>
        <v/>
      </c>
      <c r="RH247" s="66" t="str">
        <f t="shared" si="1415"/>
        <v/>
      </c>
      <c r="RI247" s="66" t="str">
        <f t="shared" si="1416"/>
        <v/>
      </c>
      <c r="RJ247" s="66" t="str">
        <f t="shared" si="1417"/>
        <v/>
      </c>
      <c r="RK247" s="66" t="str">
        <f t="shared" si="1418"/>
        <v/>
      </c>
      <c r="RL247" s="66" t="str">
        <f t="shared" si="1419"/>
        <v/>
      </c>
      <c r="RM247" s="66" t="str">
        <f t="shared" si="1420"/>
        <v/>
      </c>
      <c r="RN247" s="66" t="str">
        <f t="shared" si="1421"/>
        <v/>
      </c>
      <c r="RO247" s="66" t="str">
        <f t="shared" si="1422"/>
        <v/>
      </c>
      <c r="RP247" s="66" t="str">
        <f t="shared" si="1423"/>
        <v/>
      </c>
      <c r="RQ247" s="66" t="str">
        <f t="shared" si="1424"/>
        <v/>
      </c>
      <c r="RR247" s="66" t="str">
        <f t="shared" si="1425"/>
        <v/>
      </c>
      <c r="RS247" s="66" t="str">
        <f t="shared" si="1426"/>
        <v/>
      </c>
      <c r="RT247" s="66" t="str">
        <f t="shared" si="1427"/>
        <v/>
      </c>
      <c r="RU247" s="66" t="str">
        <f t="shared" si="1428"/>
        <v/>
      </c>
      <c r="RV247" s="66" t="str">
        <f t="shared" si="1429"/>
        <v/>
      </c>
      <c r="RW247" s="66" t="str">
        <f t="shared" si="1430"/>
        <v/>
      </c>
      <c r="RX247" s="66" t="str">
        <f t="shared" si="1431"/>
        <v/>
      </c>
      <c r="RY247" s="66" t="str">
        <f t="shared" si="1432"/>
        <v/>
      </c>
      <c r="RZ247" s="66" t="str">
        <f t="shared" si="1433"/>
        <v/>
      </c>
      <c r="SA247" s="66" t="str">
        <f t="shared" si="1434"/>
        <v/>
      </c>
      <c r="SB247" s="66" t="str">
        <f t="shared" si="1435"/>
        <v/>
      </c>
      <c r="SC247" s="66" t="str">
        <f t="shared" si="1436"/>
        <v/>
      </c>
      <c r="SD247" s="66" t="str">
        <f t="shared" si="1437"/>
        <v/>
      </c>
      <c r="SE247" s="66" t="str">
        <f t="shared" si="1438"/>
        <v/>
      </c>
      <c r="SF247" s="66" t="str">
        <f t="shared" si="1439"/>
        <v/>
      </c>
      <c r="SG247" s="66" t="str">
        <f t="shared" si="1440"/>
        <v/>
      </c>
      <c r="SH247" s="66" t="str">
        <f t="shared" si="1441"/>
        <v/>
      </c>
      <c r="SI247" s="66" t="str">
        <f t="shared" si="1442"/>
        <v/>
      </c>
      <c r="SJ247" s="66" t="str">
        <f t="shared" si="1443"/>
        <v/>
      </c>
      <c r="SK247" s="66" t="str">
        <f t="shared" si="1444"/>
        <v/>
      </c>
      <c r="SL247" s="66" t="str">
        <f t="shared" si="1445"/>
        <v/>
      </c>
      <c r="SM247" s="66" t="str">
        <f t="shared" si="1446"/>
        <v/>
      </c>
      <c r="SN247" s="66" t="str">
        <f t="shared" si="1447"/>
        <v/>
      </c>
      <c r="SO247" s="66" t="str">
        <f t="shared" si="1448"/>
        <v/>
      </c>
      <c r="SP247" s="66" t="str">
        <f t="shared" si="1449"/>
        <v/>
      </c>
      <c r="SQ247" s="66" t="str">
        <f t="shared" si="1450"/>
        <v/>
      </c>
      <c r="SR247" s="66" t="str">
        <f t="shared" si="1451"/>
        <v/>
      </c>
      <c r="SS247" s="66" t="str">
        <f t="shared" si="1452"/>
        <v/>
      </c>
      <c r="ST247" s="66" t="str">
        <f t="shared" si="1453"/>
        <v/>
      </c>
      <c r="SU247" s="66" t="str">
        <f t="shared" si="1454"/>
        <v/>
      </c>
      <c r="SV247" s="66" t="str">
        <f t="shared" si="1455"/>
        <v/>
      </c>
      <c r="SW247" s="66" t="str">
        <f t="shared" si="1456"/>
        <v/>
      </c>
      <c r="SX247" s="66" t="str">
        <f t="shared" si="1457"/>
        <v/>
      </c>
      <c r="SY247" s="66" t="str">
        <f t="shared" si="1458"/>
        <v/>
      </c>
      <c r="SZ247" s="66" t="str">
        <f t="shared" si="1459"/>
        <v/>
      </c>
      <c r="TA247" s="66" t="str">
        <f t="shared" si="1460"/>
        <v/>
      </c>
      <c r="TB247" s="66" t="str">
        <f t="shared" si="1461"/>
        <v/>
      </c>
      <c r="TC247" s="66" t="str">
        <f t="shared" si="1462"/>
        <v/>
      </c>
      <c r="TD247" s="66" t="str">
        <f t="shared" si="1463"/>
        <v/>
      </c>
      <c r="TE247" s="66" t="str">
        <f t="shared" si="1464"/>
        <v/>
      </c>
      <c r="TF247" s="66" t="str">
        <f t="shared" si="1465"/>
        <v/>
      </c>
      <c r="TG247" s="66" t="str">
        <f t="shared" si="1466"/>
        <v/>
      </c>
      <c r="TH247" s="66" t="str">
        <f t="shared" si="1467"/>
        <v/>
      </c>
      <c r="TI247" s="66" t="str">
        <f t="shared" si="1468"/>
        <v/>
      </c>
      <c r="TJ247" s="66" t="str">
        <f t="shared" si="1469"/>
        <v/>
      </c>
      <c r="TK247" s="66" t="str">
        <f t="shared" si="1470"/>
        <v/>
      </c>
      <c r="TL247" s="66" t="str">
        <f t="shared" si="1471"/>
        <v/>
      </c>
      <c r="TM247" s="66" t="str">
        <f t="shared" si="1472"/>
        <v/>
      </c>
      <c r="TN247" s="66" t="str">
        <f t="shared" si="1473"/>
        <v/>
      </c>
      <c r="TO247" s="66" t="str">
        <f t="shared" si="1474"/>
        <v/>
      </c>
      <c r="TP247" s="66" t="str">
        <f t="shared" si="1475"/>
        <v/>
      </c>
      <c r="TQ247" s="66" t="str">
        <f t="shared" si="1476"/>
        <v/>
      </c>
      <c r="TR247" s="66" t="str">
        <f t="shared" si="1477"/>
        <v/>
      </c>
      <c r="TS247" s="66" t="str">
        <f t="shared" si="1478"/>
        <v/>
      </c>
      <c r="TT247" s="66" t="str">
        <f t="shared" si="1479"/>
        <v/>
      </c>
      <c r="TU247" s="66" t="str">
        <f t="shared" si="1480"/>
        <v/>
      </c>
      <c r="TV247" s="66" t="str">
        <f t="shared" si="1481"/>
        <v/>
      </c>
      <c r="TW247" s="66" t="str">
        <f t="shared" si="1482"/>
        <v/>
      </c>
      <c r="TX247" s="66" t="str">
        <f t="shared" si="1483"/>
        <v/>
      </c>
      <c r="TY247" s="66" t="str">
        <f t="shared" si="1484"/>
        <v/>
      </c>
      <c r="TZ247" s="66" t="str">
        <f t="shared" si="1485"/>
        <v/>
      </c>
      <c r="UA247" s="66" t="str">
        <f t="shared" si="1486"/>
        <v/>
      </c>
      <c r="UB247" s="66" t="str">
        <f t="shared" si="1487"/>
        <v/>
      </c>
      <c r="UC247" s="66" t="str">
        <f t="shared" si="1488"/>
        <v/>
      </c>
      <c r="UD247" s="66" t="str">
        <f t="shared" si="1489"/>
        <v/>
      </c>
      <c r="UE247" s="66" t="str">
        <f t="shared" si="1490"/>
        <v/>
      </c>
      <c r="UF247" s="66" t="str">
        <f t="shared" si="1491"/>
        <v/>
      </c>
      <c r="UG247" s="66" t="str">
        <f t="shared" si="1492"/>
        <v/>
      </c>
      <c r="UH247" s="66" t="str">
        <f t="shared" si="1493"/>
        <v/>
      </c>
      <c r="UI247" s="66" t="str">
        <f t="shared" si="1494"/>
        <v/>
      </c>
      <c r="UJ247" s="66" t="str">
        <f t="shared" si="1495"/>
        <v/>
      </c>
      <c r="UK247" s="66" t="str">
        <f t="shared" si="1496"/>
        <v/>
      </c>
      <c r="UL247" s="66" t="str">
        <f t="shared" si="1497"/>
        <v/>
      </c>
      <c r="UM247" s="66" t="str">
        <f t="shared" si="1498"/>
        <v/>
      </c>
      <c r="UN247" s="66" t="str">
        <f t="shared" si="1499"/>
        <v/>
      </c>
      <c r="UO247" s="66" t="str">
        <f t="shared" si="1500"/>
        <v/>
      </c>
      <c r="UP247" s="66" t="str">
        <f t="shared" si="1501"/>
        <v/>
      </c>
      <c r="UQ247" s="66" t="str">
        <f t="shared" si="1502"/>
        <v/>
      </c>
      <c r="UR247" s="66" t="str">
        <f t="shared" si="1503"/>
        <v/>
      </c>
      <c r="US247" s="66" t="str">
        <f t="shared" si="1504"/>
        <v/>
      </c>
      <c r="UT247" s="66" t="str">
        <f t="shared" si="1505"/>
        <v/>
      </c>
      <c r="UU247" s="66" t="str">
        <f t="shared" si="1506"/>
        <v/>
      </c>
      <c r="UV247" s="66" t="str">
        <f t="shared" si="1507"/>
        <v/>
      </c>
      <c r="UW247" s="66" t="str">
        <f t="shared" si="1508"/>
        <v/>
      </c>
      <c r="UX247" s="66" t="str">
        <f t="shared" si="1509"/>
        <v/>
      </c>
      <c r="UY247" s="66" t="str">
        <f t="shared" si="1510"/>
        <v/>
      </c>
      <c r="UZ247" s="66" t="str">
        <f t="shared" si="1511"/>
        <v/>
      </c>
      <c r="VA247" s="66" t="str">
        <f t="shared" si="1512"/>
        <v/>
      </c>
      <c r="VB247" s="66" t="str">
        <f t="shared" si="1513"/>
        <v/>
      </c>
      <c r="VC247" s="66" t="str">
        <f t="shared" si="1514"/>
        <v/>
      </c>
      <c r="VD247" s="66" t="str">
        <f t="shared" si="1515"/>
        <v/>
      </c>
      <c r="VE247" s="66" t="str">
        <f t="shared" si="1516"/>
        <v/>
      </c>
      <c r="VF247" s="66" t="str">
        <f t="shared" si="1517"/>
        <v/>
      </c>
      <c r="VG247" s="66" t="str">
        <f t="shared" si="1518"/>
        <v/>
      </c>
      <c r="VH247" s="66" t="str">
        <f t="shared" si="1519"/>
        <v/>
      </c>
      <c r="VI247" s="66" t="str">
        <f t="shared" si="1520"/>
        <v/>
      </c>
      <c r="VJ247" s="66" t="str">
        <f t="shared" si="1521"/>
        <v/>
      </c>
      <c r="VK247" s="66" t="str">
        <f t="shared" si="1522"/>
        <v/>
      </c>
      <c r="VL247" s="66" t="str">
        <f t="shared" si="1523"/>
        <v/>
      </c>
      <c r="VM247" s="66" t="str">
        <f t="shared" si="1524"/>
        <v/>
      </c>
      <c r="VN247" s="66" t="str">
        <f t="shared" si="1525"/>
        <v/>
      </c>
      <c r="VO247" s="66" t="str">
        <f t="shared" si="1526"/>
        <v/>
      </c>
      <c r="VP247" s="66" t="str">
        <f t="shared" si="1527"/>
        <v/>
      </c>
      <c r="VQ247" s="66" t="str">
        <f t="shared" si="1528"/>
        <v/>
      </c>
      <c r="VR247" s="66" t="str">
        <f t="shared" si="1529"/>
        <v/>
      </c>
      <c r="VS247" s="66" t="str">
        <f t="shared" si="1530"/>
        <v/>
      </c>
      <c r="VT247" s="66" t="str">
        <f t="shared" si="1531"/>
        <v/>
      </c>
      <c r="VU247" s="66" t="str">
        <f t="shared" si="1532"/>
        <v/>
      </c>
      <c r="VV247" s="66" t="str">
        <f t="shared" si="1533"/>
        <v/>
      </c>
      <c r="VW247" s="66" t="str">
        <f t="shared" si="1534"/>
        <v/>
      </c>
      <c r="VX247" s="66" t="str">
        <f t="shared" si="1535"/>
        <v/>
      </c>
      <c r="VY247" s="66" t="str">
        <f t="shared" si="1536"/>
        <v/>
      </c>
      <c r="VZ247" s="66" t="str">
        <f t="shared" si="1537"/>
        <v/>
      </c>
      <c r="WA247" s="66" t="str">
        <f t="shared" si="1538"/>
        <v/>
      </c>
      <c r="WB247" s="66" t="str">
        <f t="shared" si="1539"/>
        <v/>
      </c>
      <c r="WC247" s="66" t="str">
        <f t="shared" si="1540"/>
        <v/>
      </c>
      <c r="WD247" s="66" t="str">
        <f t="shared" si="1541"/>
        <v/>
      </c>
      <c r="WE247" s="66" t="str">
        <f t="shared" si="1542"/>
        <v/>
      </c>
      <c r="WF247" s="66" t="str">
        <f t="shared" si="1543"/>
        <v/>
      </c>
      <c r="WG247" s="66" t="str">
        <f t="shared" si="1544"/>
        <v/>
      </c>
      <c r="WH247" s="66" t="str">
        <f t="shared" si="1545"/>
        <v/>
      </c>
      <c r="WI247" s="66" t="str">
        <f t="shared" si="1546"/>
        <v/>
      </c>
      <c r="WJ247" s="66" t="str">
        <f t="shared" si="1547"/>
        <v/>
      </c>
      <c r="WK247" s="66" t="str">
        <f t="shared" si="1548"/>
        <v/>
      </c>
      <c r="WL247" s="66" t="str">
        <f t="shared" si="1549"/>
        <v/>
      </c>
      <c r="WM247" s="66" t="str">
        <f t="shared" si="1550"/>
        <v/>
      </c>
      <c r="WN247" s="66" t="str">
        <f t="shared" si="1551"/>
        <v/>
      </c>
      <c r="WO247" s="66" t="str">
        <f t="shared" si="1552"/>
        <v/>
      </c>
      <c r="WP247" s="66" t="str">
        <f t="shared" si="1553"/>
        <v/>
      </c>
      <c r="WQ247" s="66" t="str">
        <f t="shared" si="1554"/>
        <v/>
      </c>
      <c r="WR247" s="66" t="str">
        <f t="shared" si="1555"/>
        <v/>
      </c>
      <c r="WS247" s="66" t="str">
        <f t="shared" si="1556"/>
        <v/>
      </c>
      <c r="WT247" s="66" t="str">
        <f t="shared" si="1557"/>
        <v/>
      </c>
      <c r="WU247" s="66" t="str">
        <f t="shared" si="1558"/>
        <v/>
      </c>
      <c r="WV247" s="66" t="str">
        <f t="shared" si="1559"/>
        <v/>
      </c>
      <c r="WW247" s="66" t="str">
        <f t="shared" si="1560"/>
        <v/>
      </c>
      <c r="WX247" s="66" t="str">
        <f t="shared" si="1561"/>
        <v/>
      </c>
      <c r="WY247" s="66" t="str">
        <f t="shared" si="1562"/>
        <v/>
      </c>
      <c r="WZ247" s="66" t="str">
        <f t="shared" si="1563"/>
        <v/>
      </c>
      <c r="XA247" s="66" t="str">
        <f t="shared" si="1564"/>
        <v/>
      </c>
      <c r="XB247" s="66" t="str">
        <f t="shared" si="1565"/>
        <v/>
      </c>
      <c r="XC247" s="66" t="str">
        <f t="shared" si="1566"/>
        <v/>
      </c>
      <c r="XD247" s="66" t="str">
        <f t="shared" si="1567"/>
        <v/>
      </c>
      <c r="XE247" s="66" t="str">
        <f t="shared" si="1568"/>
        <v/>
      </c>
      <c r="XF247" s="66" t="str">
        <f t="shared" si="1569"/>
        <v/>
      </c>
      <c r="XG247" s="66" t="str">
        <f t="shared" si="1570"/>
        <v/>
      </c>
      <c r="XH247" s="66" t="str">
        <f t="shared" si="1571"/>
        <v/>
      </c>
      <c r="XI247" s="66" t="str">
        <f t="shared" si="1572"/>
        <v/>
      </c>
      <c r="XJ247" s="66" t="str">
        <f t="shared" si="1573"/>
        <v/>
      </c>
      <c r="XK247" s="66" t="str">
        <f t="shared" si="1574"/>
        <v/>
      </c>
      <c r="XL247" s="66" t="str">
        <f t="shared" si="1575"/>
        <v/>
      </c>
      <c r="XM247" s="66" t="str">
        <f t="shared" si="1576"/>
        <v/>
      </c>
      <c r="XN247" s="66" t="str">
        <f t="shared" si="1577"/>
        <v/>
      </c>
      <c r="XO247" s="66" t="str">
        <f t="shared" si="1578"/>
        <v/>
      </c>
      <c r="XP247" s="66" t="str">
        <f t="shared" si="1579"/>
        <v/>
      </c>
      <c r="XQ247" s="66" t="str">
        <f t="shared" si="1580"/>
        <v/>
      </c>
      <c r="XR247" s="66" t="str">
        <f t="shared" si="1581"/>
        <v/>
      </c>
      <c r="XS247" s="66" t="str">
        <f t="shared" si="1582"/>
        <v/>
      </c>
      <c r="XT247" s="66" t="str">
        <f t="shared" si="1583"/>
        <v/>
      </c>
      <c r="XU247" s="66" t="str">
        <f t="shared" si="1584"/>
        <v/>
      </c>
      <c r="XV247" s="66" t="str">
        <f t="shared" si="1585"/>
        <v/>
      </c>
      <c r="XW247" s="66" t="str">
        <f t="shared" si="1586"/>
        <v/>
      </c>
      <c r="XX247" s="66" t="str">
        <f t="shared" si="1587"/>
        <v/>
      </c>
      <c r="XY247" s="66" t="str">
        <f t="shared" si="1588"/>
        <v/>
      </c>
      <c r="XZ247" s="66" t="str">
        <f t="shared" si="1589"/>
        <v/>
      </c>
      <c r="YA247" s="66" t="str">
        <f t="shared" si="1590"/>
        <v/>
      </c>
      <c r="YB247" s="66" t="str">
        <f t="shared" si="1591"/>
        <v/>
      </c>
      <c r="YC247" s="66" t="str">
        <f t="shared" si="1592"/>
        <v/>
      </c>
      <c r="YD247" s="66" t="str">
        <f t="shared" si="1593"/>
        <v/>
      </c>
      <c r="YE247" s="66" t="str">
        <f t="shared" si="1594"/>
        <v/>
      </c>
      <c r="YF247" s="66" t="str">
        <f t="shared" si="1595"/>
        <v/>
      </c>
      <c r="YG247" s="66" t="str">
        <f t="shared" si="1596"/>
        <v/>
      </c>
      <c r="YH247" s="66" t="str">
        <f t="shared" si="1597"/>
        <v/>
      </c>
      <c r="YI247" s="66" t="str">
        <f t="shared" si="1598"/>
        <v/>
      </c>
      <c r="YJ247" s="66" t="str">
        <f t="shared" si="1599"/>
        <v/>
      </c>
      <c r="YK247" s="66" t="str">
        <f t="shared" si="1600"/>
        <v/>
      </c>
      <c r="YL247" s="66" t="str">
        <f t="shared" si="1601"/>
        <v/>
      </c>
      <c r="YM247" s="66" t="str">
        <f t="shared" si="1602"/>
        <v/>
      </c>
      <c r="YN247" s="66" t="str">
        <f t="shared" si="1603"/>
        <v/>
      </c>
      <c r="YO247" s="66" t="str">
        <f t="shared" si="1604"/>
        <v/>
      </c>
      <c r="YP247" s="66" t="str">
        <f t="shared" si="1605"/>
        <v/>
      </c>
      <c r="YQ247" s="66" t="str">
        <f t="shared" si="1606"/>
        <v/>
      </c>
      <c r="YR247" s="66" t="str">
        <f t="shared" si="1607"/>
        <v/>
      </c>
      <c r="YS247" s="66" t="str">
        <f t="shared" si="1608"/>
        <v/>
      </c>
      <c r="YT247" s="66" t="str">
        <f t="shared" si="1609"/>
        <v/>
      </c>
      <c r="YU247" s="66" t="str">
        <f t="shared" si="1610"/>
        <v/>
      </c>
      <c r="YV247" s="66" t="str">
        <f t="shared" si="1611"/>
        <v/>
      </c>
      <c r="YW247" s="66" t="str">
        <f t="shared" si="1612"/>
        <v/>
      </c>
      <c r="YX247" s="66" t="str">
        <f t="shared" si="1613"/>
        <v/>
      </c>
      <c r="YY247" s="66" t="str">
        <f t="shared" si="1614"/>
        <v/>
      </c>
      <c r="YZ247" s="66" t="str">
        <f t="shared" si="1615"/>
        <v/>
      </c>
      <c r="ZA247" s="66" t="str">
        <f t="shared" si="1616"/>
        <v/>
      </c>
      <c r="ZB247" s="66" t="str">
        <f t="shared" si="1617"/>
        <v/>
      </c>
      <c r="ZC247" s="66" t="str">
        <f t="shared" si="1618"/>
        <v/>
      </c>
      <c r="ZD247" s="66" t="str">
        <f t="shared" si="1619"/>
        <v/>
      </c>
      <c r="ZE247" s="66" t="str">
        <f t="shared" si="1620"/>
        <v/>
      </c>
      <c r="ZF247" s="66" t="str">
        <f t="shared" si="1621"/>
        <v/>
      </c>
      <c r="ZG247" s="66" t="str">
        <f t="shared" si="1622"/>
        <v/>
      </c>
      <c r="ZH247" s="66" t="str">
        <f t="shared" si="1623"/>
        <v/>
      </c>
      <c r="ZI247" s="66" t="str">
        <f t="shared" si="1624"/>
        <v/>
      </c>
      <c r="ZJ247" s="66" t="str">
        <f t="shared" si="1625"/>
        <v/>
      </c>
      <c r="ZK247" s="66" t="str">
        <f t="shared" si="1626"/>
        <v/>
      </c>
      <c r="ZL247" s="66" t="str">
        <f t="shared" si="1627"/>
        <v/>
      </c>
      <c r="ZM247" s="66" t="str">
        <f t="shared" si="1628"/>
        <v/>
      </c>
      <c r="ZN247" s="66" t="str">
        <f t="shared" si="1629"/>
        <v/>
      </c>
      <c r="ZO247" s="66" t="str">
        <f t="shared" si="1630"/>
        <v/>
      </c>
      <c r="ZP247" s="66" t="str">
        <f t="shared" si="1631"/>
        <v/>
      </c>
      <c r="ZQ247" s="66" t="str">
        <f t="shared" si="1632"/>
        <v/>
      </c>
      <c r="ZR247" s="66" t="str">
        <f t="shared" si="1633"/>
        <v/>
      </c>
      <c r="ZS247" s="66" t="str">
        <f t="shared" si="1634"/>
        <v/>
      </c>
      <c r="ZT247" s="66" t="str">
        <f t="shared" si="1635"/>
        <v/>
      </c>
      <c r="ZU247" s="66" t="str">
        <f t="shared" si="1636"/>
        <v/>
      </c>
      <c r="ZV247" s="66" t="str">
        <f t="shared" si="1637"/>
        <v/>
      </c>
      <c r="ZW247" s="66" t="str">
        <f t="shared" si="1638"/>
        <v/>
      </c>
      <c r="ZX247" s="66" t="str">
        <f t="shared" si="1639"/>
        <v/>
      </c>
      <c r="ZY247" s="66" t="str">
        <f t="shared" si="1640"/>
        <v/>
      </c>
      <c r="ZZ247" s="66" t="str">
        <f t="shared" si="1641"/>
        <v/>
      </c>
      <c r="AAA247" s="66" t="str">
        <f t="shared" si="1642"/>
        <v/>
      </c>
      <c r="AAB247" s="66" t="str">
        <f t="shared" si="1643"/>
        <v/>
      </c>
      <c r="AAC247" s="66" t="str">
        <f t="shared" si="1644"/>
        <v/>
      </c>
      <c r="AAD247" s="66" t="str">
        <f t="shared" si="1645"/>
        <v/>
      </c>
      <c r="AAE247" s="66" t="str">
        <f t="shared" si="1646"/>
        <v/>
      </c>
      <c r="AAF247" s="66" t="str">
        <f t="shared" si="1647"/>
        <v/>
      </c>
      <c r="AAG247" s="66" t="str">
        <f t="shared" si="1648"/>
        <v/>
      </c>
      <c r="AAH247" s="66" t="str">
        <f t="shared" si="1649"/>
        <v/>
      </c>
      <c r="AAI247" s="66" t="str">
        <f t="shared" si="1650"/>
        <v/>
      </c>
      <c r="AAJ247" s="66" t="str">
        <f t="shared" si="1651"/>
        <v/>
      </c>
      <c r="AAK247" s="66" t="str">
        <f t="shared" si="1652"/>
        <v/>
      </c>
      <c r="AAL247" s="66" t="str">
        <f t="shared" si="1653"/>
        <v/>
      </c>
      <c r="AAM247" s="66" t="str">
        <f t="shared" si="1654"/>
        <v/>
      </c>
      <c r="AAN247" s="66" t="str">
        <f t="shared" si="1655"/>
        <v/>
      </c>
      <c r="AAO247" s="66" t="str">
        <f t="shared" si="1656"/>
        <v/>
      </c>
      <c r="AAP247" s="66" t="str">
        <f t="shared" si="1657"/>
        <v/>
      </c>
      <c r="AAQ247" s="66" t="str">
        <f t="shared" si="1658"/>
        <v/>
      </c>
      <c r="AAR247" s="66" t="str">
        <f t="shared" si="1659"/>
        <v/>
      </c>
      <c r="AAS247" s="66" t="str">
        <f t="shared" si="1660"/>
        <v/>
      </c>
      <c r="AAT247" s="66" t="str">
        <f t="shared" si="1661"/>
        <v/>
      </c>
      <c r="AAU247" s="66" t="str">
        <f t="shared" si="1662"/>
        <v/>
      </c>
      <c r="AAV247" s="66" t="str">
        <f t="shared" si="1663"/>
        <v/>
      </c>
      <c r="AAW247" s="66" t="str">
        <f t="shared" si="1664"/>
        <v/>
      </c>
      <c r="AAX247" s="66" t="str">
        <f t="shared" si="1665"/>
        <v/>
      </c>
      <c r="AAY247" s="66" t="str">
        <f t="shared" si="1666"/>
        <v/>
      </c>
      <c r="AAZ247" s="66" t="str">
        <f t="shared" si="1667"/>
        <v/>
      </c>
      <c r="ABA247" s="66" t="str">
        <f t="shared" si="1668"/>
        <v/>
      </c>
      <c r="ABB247" s="66" t="str">
        <f t="shared" si="1669"/>
        <v/>
      </c>
      <c r="ABC247" s="66" t="str">
        <f t="shared" si="1670"/>
        <v/>
      </c>
      <c r="ABD247" s="66" t="str">
        <f t="shared" si="1671"/>
        <v/>
      </c>
      <c r="ABE247" s="66" t="str">
        <f t="shared" si="1672"/>
        <v/>
      </c>
      <c r="ABF247" s="66" t="str">
        <f t="shared" si="1673"/>
        <v/>
      </c>
      <c r="ABG247" s="66" t="str">
        <f t="shared" si="1674"/>
        <v/>
      </c>
      <c r="ABH247" s="66" t="str">
        <f t="shared" si="1675"/>
        <v/>
      </c>
      <c r="ABI247" s="66" t="str">
        <f t="shared" si="1676"/>
        <v/>
      </c>
      <c r="ABJ247" s="66" t="str">
        <f t="shared" si="1677"/>
        <v/>
      </c>
      <c r="ABK247" s="66" t="str">
        <f t="shared" si="1678"/>
        <v/>
      </c>
      <c r="ABL247" s="66" t="str">
        <f t="shared" si="1679"/>
        <v/>
      </c>
      <c r="ABM247" s="66" t="str">
        <f t="shared" si="1680"/>
        <v/>
      </c>
      <c r="ABN247" s="66" t="str">
        <f t="shared" si="1681"/>
        <v/>
      </c>
      <c r="ABO247" s="66" t="str">
        <f t="shared" si="1682"/>
        <v/>
      </c>
      <c r="ABP247" s="66" t="str">
        <f t="shared" si="1683"/>
        <v/>
      </c>
      <c r="ABQ247" s="66" t="str">
        <f t="shared" si="1684"/>
        <v/>
      </c>
      <c r="ABR247" s="66" t="str">
        <f t="shared" si="1685"/>
        <v/>
      </c>
      <c r="ABS247" s="66" t="str">
        <f t="shared" si="1686"/>
        <v/>
      </c>
      <c r="ABT247" s="66" t="str">
        <f t="shared" si="1687"/>
        <v/>
      </c>
      <c r="ABU247" s="66" t="str">
        <f t="shared" si="1688"/>
        <v/>
      </c>
      <c r="ABV247" s="66" t="str">
        <f t="shared" si="1689"/>
        <v/>
      </c>
      <c r="ABW247" s="66" t="str">
        <f t="shared" si="1690"/>
        <v/>
      </c>
      <c r="ABX247" s="66" t="str">
        <f t="shared" si="1691"/>
        <v/>
      </c>
      <c r="ABY247" s="66" t="str">
        <f t="shared" si="1692"/>
        <v/>
      </c>
      <c r="ABZ247" s="66" t="str">
        <f t="shared" si="1693"/>
        <v/>
      </c>
      <c r="ACA247" s="66" t="str">
        <f t="shared" si="1694"/>
        <v/>
      </c>
      <c r="ACB247" s="66" t="str">
        <f t="shared" si="1695"/>
        <v/>
      </c>
      <c r="ACC247" s="66" t="str">
        <f t="shared" si="1696"/>
        <v/>
      </c>
      <c r="ACD247" s="66" t="str">
        <f t="shared" si="1697"/>
        <v/>
      </c>
      <c r="ACE247" s="66" t="str">
        <f t="shared" si="1698"/>
        <v/>
      </c>
      <c r="ACF247" s="66" t="str">
        <f t="shared" si="1699"/>
        <v/>
      </c>
      <c r="ACG247" s="160">
        <f t="shared" si="1700"/>
        <v>9.3500000000000007E-3</v>
      </c>
      <c r="ACH247" s="66" t="str">
        <f t="shared" si="1701"/>
        <v>kg/GJ delivered</v>
      </c>
      <c r="ACI247" s="66" t="str">
        <f t="shared" si="1702"/>
        <v/>
      </c>
      <c r="ACJ247" s="66" t="str">
        <f t="shared" si="1703"/>
        <v/>
      </c>
      <c r="ACK247" s="66" t="str">
        <f t="shared" si="1704"/>
        <v/>
      </c>
      <c r="ACL247" s="66" t="str">
        <f t="shared" si="1705"/>
        <v/>
      </c>
      <c r="ACM247" s="66">
        <f t="shared" ref="ACM247:ACN247" si="1762">IF(AND(ACS$3="Unit", ACL247=""), "", IF(AND(ACS$3="Unit", ACL247="-"),"", IF(ACS$3="Unit", "kg/GJ delivered", IF(AND(NY247&lt;&gt;"", NY247&lt;&gt;"-", NX247="-"),"", IF($H247="","", IF(NX247="nd", "",IF(NX247="&lt;n.a.&gt;", "", IF(NY247="#/MJ", "", IF(NY247="kg/GJ delivered",NX247,IF(NY247="g/MJ delivered",NX247,IF(NY247="kg/MJ delivered",NX247*1000,IF(NY247="mg/MJ delivered",NX247/1000,IF(NY247="g/kg",((NX247)*(1/$I247)*(1/$H247)),IF(NY247="mg/kg",((NX247/1000)*(1/$I247)*(1/$H247)),IF(NY247="mg/MJ delivered",NX247/1000,IF(NY247="-","","Error"))))))))))))))))</f>
        <v>5.16E-2</v>
      </c>
      <c r="ACN247" s="66" t="str">
        <f t="shared" si="1762"/>
        <v>kg/GJ delivered</v>
      </c>
      <c r="ACO247" s="66" t="str">
        <f t="shared" si="1707"/>
        <v/>
      </c>
      <c r="ACP247" s="66" t="str">
        <f t="shared" si="1708"/>
        <v/>
      </c>
      <c r="ACQ247" s="66" t="str">
        <f t="shared" si="1709"/>
        <v/>
      </c>
      <c r="ACR247" s="66" t="str">
        <f t="shared" si="1710"/>
        <v/>
      </c>
      <c r="ACS247" s="66" t="str">
        <f t="shared" si="1711"/>
        <v/>
      </c>
      <c r="ACT247" s="66" t="str">
        <f t="shared" si="1712"/>
        <v/>
      </c>
    </row>
    <row r="248" spans="2:774" ht="15.75" customHeight="1" x14ac:dyDescent="0.25">
      <c r="B248" s="158">
        <v>5</v>
      </c>
      <c r="C248" s="66" t="s">
        <v>62</v>
      </c>
      <c r="D248" s="66" t="s">
        <v>62</v>
      </c>
      <c r="E248" s="156" t="s">
        <v>62</v>
      </c>
      <c r="F248" s="66" t="s">
        <v>62</v>
      </c>
      <c r="G248" s="66" t="s">
        <v>1567</v>
      </c>
      <c r="H248" s="126">
        <v>0.53600000000000003</v>
      </c>
      <c r="I248" s="130">
        <f>'Heating Values'!D13</f>
        <v>45.24</v>
      </c>
      <c r="J248" s="66" t="str">
        <f t="shared" si="1759"/>
        <v>LPG, Modern, IN</v>
      </c>
      <c r="K248" s="161"/>
      <c r="L248" s="161"/>
      <c r="M248" s="161"/>
      <c r="N248" s="161"/>
      <c r="O248" s="66" t="s">
        <v>26</v>
      </c>
      <c r="P248" s="66" t="str">
        <f t="shared" si="1327"/>
        <v>IN</v>
      </c>
      <c r="Q248" s="66" t="s">
        <v>2</v>
      </c>
      <c r="R248" s="163">
        <v>0.60760000000000003</v>
      </c>
      <c r="S248" s="158" t="s">
        <v>66</v>
      </c>
      <c r="T248" s="158" t="s">
        <v>128</v>
      </c>
      <c r="U248" s="158" t="s">
        <v>128</v>
      </c>
      <c r="V248" s="158" t="s">
        <v>128</v>
      </c>
      <c r="W248" s="158" t="s">
        <v>128</v>
      </c>
      <c r="X248" s="164">
        <v>125.6</v>
      </c>
      <c r="Y248" s="158" t="s">
        <v>66</v>
      </c>
      <c r="Z248" s="166">
        <v>2.0300000000000001E-3</v>
      </c>
      <c r="AA248" s="158" t="s">
        <v>66</v>
      </c>
      <c r="AB248" s="158" t="s">
        <v>128</v>
      </c>
      <c r="AC248" s="158" t="s">
        <v>128</v>
      </c>
      <c r="AD248" s="158" t="s">
        <v>128</v>
      </c>
      <c r="AE248" s="158" t="s">
        <v>128</v>
      </c>
      <c r="AF248" s="163">
        <v>0.76429999999999998</v>
      </c>
      <c r="AG248" s="158" t="s">
        <v>66</v>
      </c>
      <c r="AH248" s="158" t="s">
        <v>128</v>
      </c>
      <c r="AI248" s="158" t="s">
        <v>128</v>
      </c>
      <c r="AJ248" s="158" t="s">
        <v>128</v>
      </c>
      <c r="AK248" s="158" t="s">
        <v>128</v>
      </c>
      <c r="AL248" s="158" t="s">
        <v>128</v>
      </c>
      <c r="AM248" s="158" t="s">
        <v>128</v>
      </c>
      <c r="AN248" s="158" t="s">
        <v>128</v>
      </c>
      <c r="AO248" s="158" t="s">
        <v>128</v>
      </c>
      <c r="AP248" s="158" t="s">
        <v>128</v>
      </c>
      <c r="AQ248" s="158" t="s">
        <v>128</v>
      </c>
      <c r="AR248" s="158" t="s">
        <v>128</v>
      </c>
      <c r="AS248" s="158" t="s">
        <v>128</v>
      </c>
      <c r="AT248" s="158" t="s">
        <v>128</v>
      </c>
      <c r="AU248" s="158" t="s">
        <v>128</v>
      </c>
      <c r="AV248" s="158" t="s">
        <v>128</v>
      </c>
      <c r="AW248" s="158" t="s">
        <v>128</v>
      </c>
      <c r="AX248" s="158" t="s">
        <v>128</v>
      </c>
      <c r="AY248" s="158" t="s">
        <v>128</v>
      </c>
      <c r="AZ248" s="158" t="s">
        <v>128</v>
      </c>
      <c r="BA248" s="158" t="s">
        <v>128</v>
      </c>
      <c r="BB248" s="158" t="s">
        <v>128</v>
      </c>
      <c r="BC248" s="158" t="s">
        <v>128</v>
      </c>
      <c r="BD248" s="158" t="s">
        <v>128</v>
      </c>
      <c r="BE248" s="158" t="s">
        <v>128</v>
      </c>
      <c r="BF248" s="158" t="s">
        <v>128</v>
      </c>
      <c r="BG248" s="158" t="s">
        <v>128</v>
      </c>
      <c r="BH248" s="158" t="s">
        <v>128</v>
      </c>
      <c r="BI248" s="158" t="s">
        <v>128</v>
      </c>
      <c r="BJ248" s="158" t="s">
        <v>128</v>
      </c>
      <c r="BK248" s="158" t="s">
        <v>128</v>
      </c>
      <c r="BL248" s="158" t="s">
        <v>128</v>
      </c>
      <c r="BM248" s="158" t="s">
        <v>128</v>
      </c>
      <c r="BN248" s="158" t="s">
        <v>128</v>
      </c>
      <c r="BO248" s="158" t="s">
        <v>128</v>
      </c>
      <c r="BP248" s="158" t="s">
        <v>128</v>
      </c>
      <c r="BQ248" s="158" t="s">
        <v>128</v>
      </c>
      <c r="BR248" s="158" t="s">
        <v>128</v>
      </c>
      <c r="BS248" s="158" t="s">
        <v>128</v>
      </c>
      <c r="BT248" s="158" t="s">
        <v>128</v>
      </c>
      <c r="BU248" s="158" t="s">
        <v>128</v>
      </c>
      <c r="BV248" s="158" t="s">
        <v>128</v>
      </c>
      <c r="BW248" s="158" t="s">
        <v>128</v>
      </c>
      <c r="BX248" s="158" t="s">
        <v>128</v>
      </c>
      <c r="BY248" s="158" t="s">
        <v>128</v>
      </c>
      <c r="BZ248" s="158" t="s">
        <v>128</v>
      </c>
      <c r="CA248" s="158" t="s">
        <v>128</v>
      </c>
      <c r="CB248" s="158" t="s">
        <v>128</v>
      </c>
      <c r="CC248" s="158" t="s">
        <v>128</v>
      </c>
      <c r="CD248" s="158" t="s">
        <v>128</v>
      </c>
      <c r="CE248" s="158" t="s">
        <v>128</v>
      </c>
      <c r="CF248" s="158" t="s">
        <v>128</v>
      </c>
      <c r="CG248" s="158" t="s">
        <v>128</v>
      </c>
      <c r="CH248" s="158" t="s">
        <v>128</v>
      </c>
      <c r="CI248" s="158" t="s">
        <v>128</v>
      </c>
      <c r="CJ248" s="158" t="s">
        <v>128</v>
      </c>
      <c r="CK248" s="158" t="s">
        <v>128</v>
      </c>
      <c r="CL248" s="158" t="s">
        <v>128</v>
      </c>
      <c r="CM248" s="158" t="s">
        <v>128</v>
      </c>
      <c r="CN248" s="158" t="s">
        <v>128</v>
      </c>
      <c r="CO248" s="158" t="s">
        <v>128</v>
      </c>
      <c r="CP248" s="158" t="s">
        <v>128</v>
      </c>
      <c r="CQ248" s="158" t="s">
        <v>128</v>
      </c>
      <c r="CR248" s="158" t="s">
        <v>128</v>
      </c>
      <c r="CS248" s="158" t="s">
        <v>128</v>
      </c>
      <c r="CT248" s="158" t="s">
        <v>128</v>
      </c>
      <c r="CU248" s="158" t="s">
        <v>128</v>
      </c>
      <c r="CV248" s="158" t="s">
        <v>128</v>
      </c>
      <c r="CW248" s="158" t="s">
        <v>128</v>
      </c>
      <c r="CX248" s="158" t="s">
        <v>128</v>
      </c>
      <c r="CY248" s="158" t="s">
        <v>128</v>
      </c>
      <c r="CZ248" s="158" t="s">
        <v>128</v>
      </c>
      <c r="DA248" s="158" t="s">
        <v>128</v>
      </c>
      <c r="DB248" s="158" t="s">
        <v>128</v>
      </c>
      <c r="DC248" s="158" t="s">
        <v>128</v>
      </c>
      <c r="DD248" s="158" t="s">
        <v>128</v>
      </c>
      <c r="DE248" s="158" t="s">
        <v>128</v>
      </c>
      <c r="DF248" s="158" t="s">
        <v>128</v>
      </c>
      <c r="DG248" s="158" t="s">
        <v>128</v>
      </c>
      <c r="DH248" s="158" t="s">
        <v>128</v>
      </c>
      <c r="DI248" s="158" t="s">
        <v>128</v>
      </c>
      <c r="DJ248" s="158" t="s">
        <v>128</v>
      </c>
      <c r="DK248" s="158" t="s">
        <v>128</v>
      </c>
      <c r="DL248" s="158" t="s">
        <v>128</v>
      </c>
      <c r="DM248" s="158" t="s">
        <v>128</v>
      </c>
      <c r="DN248" s="158" t="s">
        <v>128</v>
      </c>
      <c r="DO248" s="158" t="s">
        <v>128</v>
      </c>
      <c r="DP248" s="158" t="s">
        <v>128</v>
      </c>
      <c r="DQ248" s="158" t="s">
        <v>128</v>
      </c>
      <c r="DR248" s="158" t="s">
        <v>128</v>
      </c>
      <c r="DS248" s="158" t="s">
        <v>128</v>
      </c>
      <c r="DT248" s="158" t="s">
        <v>128</v>
      </c>
      <c r="DU248" s="158" t="s">
        <v>128</v>
      </c>
      <c r="DV248" s="158" t="s">
        <v>128</v>
      </c>
      <c r="DW248" s="158" t="s">
        <v>128</v>
      </c>
      <c r="DX248" s="158" t="s">
        <v>128</v>
      </c>
      <c r="DY248" s="158" t="s">
        <v>128</v>
      </c>
      <c r="DZ248" s="158" t="s">
        <v>128</v>
      </c>
      <c r="EA248" s="158" t="s">
        <v>128</v>
      </c>
      <c r="EB248" s="158" t="s">
        <v>128</v>
      </c>
      <c r="EC248" s="158" t="s">
        <v>128</v>
      </c>
      <c r="ED248" s="158" t="s">
        <v>128</v>
      </c>
      <c r="EE248" s="158" t="s">
        <v>128</v>
      </c>
      <c r="EF248" s="158" t="s">
        <v>128</v>
      </c>
      <c r="EG248" s="158" t="s">
        <v>128</v>
      </c>
      <c r="EH248" s="158" t="s">
        <v>128</v>
      </c>
      <c r="EI248" s="158" t="s">
        <v>128</v>
      </c>
      <c r="EJ248" s="158" t="s">
        <v>128</v>
      </c>
      <c r="EK248" s="158" t="s">
        <v>128</v>
      </c>
      <c r="EL248" s="158" t="s">
        <v>128</v>
      </c>
      <c r="EM248" s="158" t="s">
        <v>128</v>
      </c>
      <c r="EN248" s="158" t="s">
        <v>128</v>
      </c>
      <c r="EO248" s="158" t="s">
        <v>128</v>
      </c>
      <c r="EP248" s="158" t="s">
        <v>128</v>
      </c>
      <c r="EQ248" s="158" t="s">
        <v>128</v>
      </c>
      <c r="ER248" s="158" t="s">
        <v>128</v>
      </c>
      <c r="ES248" s="158" t="s">
        <v>128</v>
      </c>
      <c r="ET248" s="158" t="s">
        <v>128</v>
      </c>
      <c r="EU248" s="158" t="s">
        <v>128</v>
      </c>
      <c r="EV248" s="158" t="s">
        <v>128</v>
      </c>
      <c r="EW248" s="158" t="s">
        <v>128</v>
      </c>
      <c r="EX248" s="158" t="s">
        <v>128</v>
      </c>
      <c r="EY248" s="158" t="s">
        <v>128</v>
      </c>
      <c r="EZ248" s="158" t="s">
        <v>128</v>
      </c>
      <c r="FA248" s="158" t="s">
        <v>128</v>
      </c>
      <c r="FB248" s="158" t="s">
        <v>128</v>
      </c>
      <c r="FC248" s="158" t="s">
        <v>128</v>
      </c>
      <c r="FD248" s="158" t="s">
        <v>128</v>
      </c>
      <c r="FE248" s="158" t="s">
        <v>128</v>
      </c>
      <c r="FF248" s="158" t="s">
        <v>128</v>
      </c>
      <c r="FG248" s="158" t="s">
        <v>128</v>
      </c>
      <c r="FH248" s="158" t="s">
        <v>128</v>
      </c>
      <c r="FI248" s="158" t="s">
        <v>128</v>
      </c>
      <c r="FJ248" s="158" t="s">
        <v>128</v>
      </c>
      <c r="FK248" s="158" t="s">
        <v>128</v>
      </c>
      <c r="FL248" s="158" t="s">
        <v>128</v>
      </c>
      <c r="FM248" s="158" t="s">
        <v>128</v>
      </c>
      <c r="FN248" s="158" t="s">
        <v>128</v>
      </c>
      <c r="FO248" s="158" t="s">
        <v>128</v>
      </c>
      <c r="FP248" s="158" t="s">
        <v>128</v>
      </c>
      <c r="FQ248" s="158" t="s">
        <v>128</v>
      </c>
      <c r="FR248" s="158" t="s">
        <v>128</v>
      </c>
      <c r="FS248" s="158" t="s">
        <v>128</v>
      </c>
      <c r="FT248" s="158" t="s">
        <v>128</v>
      </c>
      <c r="FU248" s="158" t="s">
        <v>128</v>
      </c>
      <c r="FV248" s="158" t="s">
        <v>128</v>
      </c>
      <c r="FW248" s="158" t="s">
        <v>128</v>
      </c>
      <c r="FX248" s="158" t="s">
        <v>128</v>
      </c>
      <c r="FY248" s="158" t="s">
        <v>128</v>
      </c>
      <c r="FZ248" s="158" t="s">
        <v>128</v>
      </c>
      <c r="GA248" s="158" t="s">
        <v>128</v>
      </c>
      <c r="GB248" s="158" t="s">
        <v>128</v>
      </c>
      <c r="GC248" s="158" t="s">
        <v>128</v>
      </c>
      <c r="GD248" s="158" t="s">
        <v>128</v>
      </c>
      <c r="GE248" s="158" t="s">
        <v>128</v>
      </c>
      <c r="GF248" s="158" t="s">
        <v>128</v>
      </c>
      <c r="GG248" s="158" t="s">
        <v>128</v>
      </c>
      <c r="GH248" s="158" t="s">
        <v>128</v>
      </c>
      <c r="GI248" s="158" t="s">
        <v>128</v>
      </c>
      <c r="GJ248" s="158" t="s">
        <v>128</v>
      </c>
      <c r="GK248" s="158" t="s">
        <v>128</v>
      </c>
      <c r="GL248" s="158" t="s">
        <v>128</v>
      </c>
      <c r="GM248" s="158" t="s">
        <v>128</v>
      </c>
      <c r="GN248" s="158" t="s">
        <v>128</v>
      </c>
      <c r="GO248" s="158" t="s">
        <v>128</v>
      </c>
      <c r="GP248" s="158" t="s">
        <v>128</v>
      </c>
      <c r="GQ248" s="158" t="s">
        <v>128</v>
      </c>
      <c r="GR248" s="158" t="s">
        <v>128</v>
      </c>
      <c r="GS248" s="158" t="s">
        <v>128</v>
      </c>
      <c r="GT248" s="158" t="s">
        <v>128</v>
      </c>
      <c r="GU248" s="158" t="s">
        <v>128</v>
      </c>
      <c r="GV248" s="158" t="s">
        <v>128</v>
      </c>
      <c r="GW248" s="158" t="s">
        <v>128</v>
      </c>
      <c r="GX248" s="158" t="s">
        <v>128</v>
      </c>
      <c r="GY248" s="158" t="s">
        <v>128</v>
      </c>
      <c r="GZ248" s="158" t="s">
        <v>128</v>
      </c>
      <c r="HA248" s="158" t="s">
        <v>128</v>
      </c>
      <c r="HB248" s="158" t="s">
        <v>128</v>
      </c>
      <c r="HC248" s="158" t="s">
        <v>128</v>
      </c>
      <c r="HD248" s="158" t="s">
        <v>128</v>
      </c>
      <c r="HE248" s="158" t="s">
        <v>128</v>
      </c>
      <c r="HF248" s="158" t="s">
        <v>128</v>
      </c>
      <c r="HG248" s="158" t="s">
        <v>128</v>
      </c>
      <c r="HH248" s="158" t="s">
        <v>128</v>
      </c>
      <c r="HI248" s="158" t="s">
        <v>128</v>
      </c>
      <c r="HJ248" s="158" t="s">
        <v>128</v>
      </c>
      <c r="HK248" s="158" t="s">
        <v>128</v>
      </c>
      <c r="HL248" s="158" t="s">
        <v>128</v>
      </c>
      <c r="HM248" s="158" t="s">
        <v>128</v>
      </c>
      <c r="HN248" s="158" t="s">
        <v>128</v>
      </c>
      <c r="HO248" s="158" t="s">
        <v>128</v>
      </c>
      <c r="HP248" s="158" t="s">
        <v>128</v>
      </c>
      <c r="HQ248" s="158" t="s">
        <v>128</v>
      </c>
      <c r="HR248" s="158" t="s">
        <v>128</v>
      </c>
      <c r="HS248" s="158" t="s">
        <v>128</v>
      </c>
      <c r="HT248" s="158" t="s">
        <v>128</v>
      </c>
      <c r="HU248" s="158" t="s">
        <v>128</v>
      </c>
      <c r="HV248" s="158" t="s">
        <v>128</v>
      </c>
      <c r="HW248" s="158" t="s">
        <v>128</v>
      </c>
      <c r="HX248" s="158" t="s">
        <v>128</v>
      </c>
      <c r="HY248" s="158" t="s">
        <v>128</v>
      </c>
      <c r="HZ248" s="158" t="s">
        <v>128</v>
      </c>
      <c r="IA248" s="158" t="s">
        <v>128</v>
      </c>
      <c r="IB248" s="158" t="s">
        <v>128</v>
      </c>
      <c r="IC248" s="158" t="s">
        <v>128</v>
      </c>
      <c r="ID248" s="158" t="s">
        <v>128</v>
      </c>
      <c r="IE248" s="158" t="s">
        <v>128</v>
      </c>
      <c r="IF248" s="158" t="s">
        <v>128</v>
      </c>
      <c r="IG248" s="158" t="s">
        <v>128</v>
      </c>
      <c r="IH248" s="158" t="s">
        <v>128</v>
      </c>
      <c r="II248" s="158" t="s">
        <v>128</v>
      </c>
      <c r="IJ248" s="158" t="s">
        <v>128</v>
      </c>
      <c r="IK248" s="158" t="s">
        <v>128</v>
      </c>
      <c r="IL248" s="158" t="s">
        <v>128</v>
      </c>
      <c r="IM248" s="158" t="s">
        <v>128</v>
      </c>
      <c r="IN248" s="158" t="s">
        <v>128</v>
      </c>
      <c r="IO248" s="158" t="s">
        <v>128</v>
      </c>
      <c r="IP248" s="158" t="s">
        <v>128</v>
      </c>
      <c r="IQ248" s="158" t="s">
        <v>128</v>
      </c>
      <c r="IR248" s="158" t="s">
        <v>128</v>
      </c>
      <c r="IS248" s="158" t="s">
        <v>128</v>
      </c>
      <c r="IT248" s="158" t="s">
        <v>128</v>
      </c>
      <c r="IU248" s="158" t="s">
        <v>128</v>
      </c>
      <c r="IV248" s="158" t="s">
        <v>128</v>
      </c>
      <c r="IW248" s="158" t="s">
        <v>128</v>
      </c>
      <c r="IX248" s="158" t="s">
        <v>128</v>
      </c>
      <c r="IY248" s="158" t="s">
        <v>128</v>
      </c>
      <c r="IZ248" s="158" t="s">
        <v>128</v>
      </c>
      <c r="JA248" s="158" t="s">
        <v>128</v>
      </c>
      <c r="JB248" s="158" t="s">
        <v>128</v>
      </c>
      <c r="JC248" s="158" t="s">
        <v>128</v>
      </c>
      <c r="JD248" s="158" t="s">
        <v>128</v>
      </c>
      <c r="JE248" s="158" t="s">
        <v>128</v>
      </c>
      <c r="JF248" s="158" t="s">
        <v>128</v>
      </c>
      <c r="JG248" s="158" t="s">
        <v>128</v>
      </c>
      <c r="JH248" s="158" t="s">
        <v>128</v>
      </c>
      <c r="JI248" s="158" t="s">
        <v>128</v>
      </c>
      <c r="JJ248" s="158" t="s">
        <v>128</v>
      </c>
      <c r="JK248" s="158" t="s">
        <v>128</v>
      </c>
      <c r="JL248" s="158" t="s">
        <v>128</v>
      </c>
      <c r="JM248" s="158" t="s">
        <v>128</v>
      </c>
      <c r="JN248" s="158" t="s">
        <v>128</v>
      </c>
      <c r="JO248" s="158" t="s">
        <v>128</v>
      </c>
      <c r="JP248" s="158" t="s">
        <v>128</v>
      </c>
      <c r="JQ248" s="158" t="s">
        <v>128</v>
      </c>
      <c r="JR248" s="158" t="s">
        <v>128</v>
      </c>
      <c r="JS248" s="158" t="s">
        <v>128</v>
      </c>
      <c r="JT248" s="158" t="s">
        <v>128</v>
      </c>
      <c r="JU248" s="158" t="s">
        <v>128</v>
      </c>
      <c r="JV248" s="158" t="s">
        <v>128</v>
      </c>
      <c r="JW248" s="158" t="s">
        <v>128</v>
      </c>
      <c r="JX248" s="158" t="s">
        <v>128</v>
      </c>
      <c r="JY248" s="158" t="s">
        <v>128</v>
      </c>
      <c r="JZ248" s="158" t="s">
        <v>128</v>
      </c>
      <c r="KA248" s="158" t="s">
        <v>128</v>
      </c>
      <c r="KB248" s="158" t="s">
        <v>128</v>
      </c>
      <c r="KC248" s="158" t="s">
        <v>128</v>
      </c>
      <c r="KD248" s="158" t="s">
        <v>128</v>
      </c>
      <c r="KE248" s="158" t="s">
        <v>128</v>
      </c>
      <c r="KF248" s="158" t="s">
        <v>128</v>
      </c>
      <c r="KG248" s="158" t="s">
        <v>128</v>
      </c>
      <c r="KH248" s="158" t="s">
        <v>128</v>
      </c>
      <c r="KI248" s="158" t="s">
        <v>128</v>
      </c>
      <c r="KJ248" s="158" t="s">
        <v>128</v>
      </c>
      <c r="KK248" s="158" t="s">
        <v>128</v>
      </c>
      <c r="KL248" s="158" t="s">
        <v>128</v>
      </c>
      <c r="KM248" s="158" t="s">
        <v>128</v>
      </c>
      <c r="KN248" s="158" t="s">
        <v>128</v>
      </c>
      <c r="KO248" s="158" t="s">
        <v>128</v>
      </c>
      <c r="KP248" s="158" t="s">
        <v>128</v>
      </c>
      <c r="KQ248" s="158" t="s">
        <v>128</v>
      </c>
      <c r="KR248" s="158" t="s">
        <v>128</v>
      </c>
      <c r="KS248" s="158" t="s">
        <v>128</v>
      </c>
      <c r="KT248" s="158" t="s">
        <v>128</v>
      </c>
      <c r="KU248" s="158" t="s">
        <v>128</v>
      </c>
      <c r="KV248" s="158" t="s">
        <v>128</v>
      </c>
      <c r="KW248" s="158" t="s">
        <v>128</v>
      </c>
      <c r="KX248" s="158" t="s">
        <v>128</v>
      </c>
      <c r="KY248" s="158" t="s">
        <v>128</v>
      </c>
      <c r="KZ248" s="158" t="s">
        <v>128</v>
      </c>
      <c r="LA248" s="158" t="s">
        <v>128</v>
      </c>
      <c r="LB248" s="158" t="s">
        <v>128</v>
      </c>
      <c r="LC248" s="158" t="s">
        <v>128</v>
      </c>
      <c r="LD248" s="158" t="s">
        <v>128</v>
      </c>
      <c r="LE248" s="158" t="s">
        <v>128</v>
      </c>
      <c r="LF248" s="158" t="s">
        <v>128</v>
      </c>
      <c r="LG248" s="158" t="s">
        <v>128</v>
      </c>
      <c r="LH248" s="158" t="s">
        <v>128</v>
      </c>
      <c r="LI248" s="158" t="s">
        <v>128</v>
      </c>
      <c r="LJ248" s="158" t="s">
        <v>128</v>
      </c>
      <c r="LK248" s="158" t="s">
        <v>128</v>
      </c>
      <c r="LL248" s="158" t="s">
        <v>128</v>
      </c>
      <c r="LM248" s="158" t="s">
        <v>128</v>
      </c>
      <c r="LN248" s="158" t="s">
        <v>128</v>
      </c>
      <c r="LO248" s="158" t="s">
        <v>128</v>
      </c>
      <c r="LP248" s="158" t="s">
        <v>128</v>
      </c>
      <c r="LQ248" s="158" t="s">
        <v>128</v>
      </c>
      <c r="LR248" s="158" t="s">
        <v>128</v>
      </c>
      <c r="LS248" s="158" t="s">
        <v>128</v>
      </c>
      <c r="LT248" s="158" t="s">
        <v>128</v>
      </c>
      <c r="LU248" s="158" t="s">
        <v>128</v>
      </c>
      <c r="LV248" s="158" t="s">
        <v>128</v>
      </c>
      <c r="LW248" s="158" t="s">
        <v>128</v>
      </c>
      <c r="LX248" s="158" t="s">
        <v>128</v>
      </c>
      <c r="LY248" s="158" t="s">
        <v>128</v>
      </c>
      <c r="LZ248" s="158" t="s">
        <v>128</v>
      </c>
      <c r="MA248" s="158" t="s">
        <v>128</v>
      </c>
      <c r="MB248" s="158" t="s">
        <v>128</v>
      </c>
      <c r="MC248" s="158" t="s">
        <v>128</v>
      </c>
      <c r="MD248" s="158" t="s">
        <v>128</v>
      </c>
      <c r="ME248" s="158" t="s">
        <v>128</v>
      </c>
      <c r="MF248" s="158" t="s">
        <v>128</v>
      </c>
      <c r="MG248" s="158" t="s">
        <v>128</v>
      </c>
      <c r="MH248" s="158" t="s">
        <v>128</v>
      </c>
      <c r="MI248" s="158" t="s">
        <v>128</v>
      </c>
      <c r="MJ248" s="158" t="s">
        <v>128</v>
      </c>
      <c r="MK248" s="158" t="s">
        <v>128</v>
      </c>
      <c r="ML248" s="158" t="s">
        <v>128</v>
      </c>
      <c r="MM248" s="158" t="s">
        <v>128</v>
      </c>
      <c r="MN248" s="158" t="s">
        <v>128</v>
      </c>
      <c r="MO248" s="158" t="s">
        <v>128</v>
      </c>
      <c r="MP248" s="158" t="s">
        <v>128</v>
      </c>
      <c r="MQ248" s="158" t="s">
        <v>128</v>
      </c>
      <c r="MR248" s="158" t="s">
        <v>128</v>
      </c>
      <c r="MS248" s="158" t="s">
        <v>128</v>
      </c>
      <c r="MT248" s="158" t="s">
        <v>128</v>
      </c>
      <c r="MU248" s="158" t="s">
        <v>128</v>
      </c>
      <c r="MV248" s="158" t="s">
        <v>128</v>
      </c>
      <c r="MW248" s="158" t="s">
        <v>128</v>
      </c>
      <c r="MX248" s="158" t="s">
        <v>128</v>
      </c>
      <c r="MY248" s="158" t="s">
        <v>128</v>
      </c>
      <c r="MZ248" s="158" t="s">
        <v>128</v>
      </c>
      <c r="NA248" s="158" t="s">
        <v>128</v>
      </c>
      <c r="NB248" s="158" t="s">
        <v>128</v>
      </c>
      <c r="NC248" s="158" t="s">
        <v>128</v>
      </c>
      <c r="ND248" s="158" t="s">
        <v>128</v>
      </c>
      <c r="NE248" s="158" t="s">
        <v>128</v>
      </c>
      <c r="NF248" s="158" t="s">
        <v>128</v>
      </c>
      <c r="NG248" s="158" t="s">
        <v>128</v>
      </c>
      <c r="NH248" s="158" t="s">
        <v>128</v>
      </c>
      <c r="NI248" s="158" t="s">
        <v>128</v>
      </c>
      <c r="NJ248" s="158" t="s">
        <v>128</v>
      </c>
      <c r="NK248" s="158" t="s">
        <v>128</v>
      </c>
      <c r="NL248" s="158" t="s">
        <v>128</v>
      </c>
      <c r="NM248" s="158" t="s">
        <v>128</v>
      </c>
      <c r="NN248" s="158" t="s">
        <v>128</v>
      </c>
      <c r="NO248" s="158" t="s">
        <v>128</v>
      </c>
      <c r="NP248" s="158" t="s">
        <v>128</v>
      </c>
      <c r="NQ248" s="158" t="s">
        <v>128</v>
      </c>
      <c r="NR248" s="166">
        <v>5.9800000000000001E-3</v>
      </c>
      <c r="NS248" s="158" t="s">
        <v>66</v>
      </c>
      <c r="NT248" s="158" t="s">
        <v>128</v>
      </c>
      <c r="NU248" s="158" t="s">
        <v>128</v>
      </c>
      <c r="NV248" s="158" t="s">
        <v>128</v>
      </c>
      <c r="NW248" s="158" t="s">
        <v>128</v>
      </c>
      <c r="NX248" s="163">
        <v>2.0899999999999998E-2</v>
      </c>
      <c r="NY248" s="158" t="s">
        <v>66</v>
      </c>
      <c r="NZ248" s="158" t="s">
        <v>128</v>
      </c>
      <c r="OA248" s="158" t="s">
        <v>128</v>
      </c>
      <c r="OB248" s="158" t="s">
        <v>128</v>
      </c>
      <c r="OC248" s="158" t="s">
        <v>128</v>
      </c>
      <c r="OD248" s="158" t="s">
        <v>128</v>
      </c>
      <c r="OE248" s="170" t="s">
        <v>128</v>
      </c>
      <c r="OF248" s="181"/>
      <c r="OG248" s="176">
        <f t="shared" si="1336"/>
        <v>0.60760000000000003</v>
      </c>
      <c r="OH248" s="66" t="str">
        <f t="shared" si="1337"/>
        <v>kg/GJ delivered</v>
      </c>
      <c r="OI248" s="66" t="str">
        <f t="shared" si="1338"/>
        <v/>
      </c>
      <c r="OJ248" s="66" t="str">
        <f t="shared" si="1339"/>
        <v/>
      </c>
      <c r="OK248" s="66" t="str">
        <f t="shared" si="1340"/>
        <v/>
      </c>
      <c r="OL248" s="66" t="str">
        <f t="shared" si="1341"/>
        <v/>
      </c>
      <c r="OM248" s="159">
        <f t="shared" si="1342"/>
        <v>125.6</v>
      </c>
      <c r="ON248" s="66" t="str">
        <f t="shared" si="1343"/>
        <v>kg/GJ delivered</v>
      </c>
      <c r="OO248" s="160">
        <f t="shared" si="1344"/>
        <v>2.0300000000000001E-3</v>
      </c>
      <c r="OP248" s="66" t="str">
        <f t="shared" si="1345"/>
        <v>kg/GJ delivered</v>
      </c>
      <c r="OQ248" s="66" t="str">
        <f t="shared" si="1346"/>
        <v/>
      </c>
      <c r="OR248" s="66" t="str">
        <f t="shared" si="1347"/>
        <v/>
      </c>
      <c r="OS248" s="66" t="str">
        <f t="shared" si="1348"/>
        <v/>
      </c>
      <c r="OT248" s="66" t="str">
        <f t="shared" si="1349"/>
        <v/>
      </c>
      <c r="OU248" s="126">
        <f t="shared" si="1350"/>
        <v>0.76429999999999998</v>
      </c>
      <c r="OV248" s="66" t="str">
        <f t="shared" si="1351"/>
        <v>kg/GJ delivered</v>
      </c>
      <c r="OW248" s="66" t="str">
        <f t="shared" si="1352"/>
        <v/>
      </c>
      <c r="OX248" s="66" t="str">
        <f t="shared" si="1353"/>
        <v/>
      </c>
      <c r="OY248" s="66" t="str">
        <f t="shared" si="1354"/>
        <v/>
      </c>
      <c r="OZ248" s="66" t="str">
        <f t="shared" si="1355"/>
        <v/>
      </c>
      <c r="PA248" s="66" t="str">
        <f t="shared" si="1356"/>
        <v/>
      </c>
      <c r="PB248" s="66" t="str">
        <f t="shared" si="1357"/>
        <v/>
      </c>
      <c r="PC248" s="66" t="str">
        <f t="shared" si="1358"/>
        <v/>
      </c>
      <c r="PD248" s="66" t="str">
        <f t="shared" si="1359"/>
        <v/>
      </c>
      <c r="PE248" s="66" t="str">
        <f t="shared" si="1360"/>
        <v/>
      </c>
      <c r="PF248" s="66" t="str">
        <f t="shared" si="1361"/>
        <v/>
      </c>
      <c r="PG248" s="66" t="str">
        <f t="shared" si="1362"/>
        <v/>
      </c>
      <c r="PH248" s="66" t="str">
        <f t="shared" si="1363"/>
        <v/>
      </c>
      <c r="PI248" s="66" t="str">
        <f t="shared" si="1364"/>
        <v/>
      </c>
      <c r="PJ248" s="66" t="str">
        <f t="shared" si="1365"/>
        <v/>
      </c>
      <c r="PK248" s="66" t="str">
        <f t="shared" si="1366"/>
        <v/>
      </c>
      <c r="PL248" s="66" t="str">
        <f t="shared" si="1367"/>
        <v/>
      </c>
      <c r="PM248" s="66" t="str">
        <f t="shared" si="1368"/>
        <v/>
      </c>
      <c r="PN248" s="66" t="str">
        <f t="shared" si="1369"/>
        <v/>
      </c>
      <c r="PO248" s="66" t="str">
        <f t="shared" si="1370"/>
        <v/>
      </c>
      <c r="PP248" s="66" t="str">
        <f t="shared" si="1371"/>
        <v/>
      </c>
      <c r="PQ248" s="66" t="str">
        <f t="shared" si="1372"/>
        <v/>
      </c>
      <c r="PR248" s="66" t="str">
        <f t="shared" si="1373"/>
        <v/>
      </c>
      <c r="PS248" s="66" t="str">
        <f t="shared" si="1374"/>
        <v/>
      </c>
      <c r="PT248" s="66" t="str">
        <f t="shared" si="1375"/>
        <v/>
      </c>
      <c r="PU248" s="66" t="str">
        <f t="shared" si="1376"/>
        <v/>
      </c>
      <c r="PV248" s="66" t="str">
        <f t="shared" si="1377"/>
        <v/>
      </c>
      <c r="PW248" s="66" t="str">
        <f t="shared" si="1378"/>
        <v/>
      </c>
      <c r="PX248" s="66" t="str">
        <f t="shared" si="1379"/>
        <v/>
      </c>
      <c r="PY248" s="66" t="str">
        <f t="shared" si="1380"/>
        <v/>
      </c>
      <c r="PZ248" s="66" t="str">
        <f t="shared" si="1381"/>
        <v/>
      </c>
      <c r="QA248" s="66" t="str">
        <f t="shared" si="1382"/>
        <v/>
      </c>
      <c r="QB248" s="66" t="str">
        <f t="shared" si="1383"/>
        <v/>
      </c>
      <c r="QC248" s="66" t="str">
        <f t="shared" si="1384"/>
        <v/>
      </c>
      <c r="QD248" s="66" t="str">
        <f t="shared" si="1385"/>
        <v/>
      </c>
      <c r="QE248" s="66" t="str">
        <f t="shared" si="1386"/>
        <v/>
      </c>
      <c r="QF248" s="66" t="str">
        <f t="shared" si="1387"/>
        <v/>
      </c>
      <c r="QG248" s="66" t="str">
        <f t="shared" si="1388"/>
        <v/>
      </c>
      <c r="QH248" s="66" t="str">
        <f t="shared" si="1389"/>
        <v/>
      </c>
      <c r="QI248" s="66" t="str">
        <f t="shared" si="1390"/>
        <v/>
      </c>
      <c r="QJ248" s="66" t="str">
        <f t="shared" si="1391"/>
        <v/>
      </c>
      <c r="QK248" s="66" t="str">
        <f t="shared" si="1392"/>
        <v/>
      </c>
      <c r="QL248" s="66" t="str">
        <f t="shared" si="1393"/>
        <v/>
      </c>
      <c r="QM248" s="66" t="str">
        <f t="shared" si="1394"/>
        <v/>
      </c>
      <c r="QN248" s="66" t="str">
        <f t="shared" si="1395"/>
        <v/>
      </c>
      <c r="QO248" s="66" t="str">
        <f t="shared" si="1396"/>
        <v/>
      </c>
      <c r="QP248" s="66" t="str">
        <f t="shared" si="1397"/>
        <v/>
      </c>
      <c r="QQ248" s="66" t="str">
        <f t="shared" si="1398"/>
        <v/>
      </c>
      <c r="QR248" s="66" t="str">
        <f t="shared" si="1399"/>
        <v/>
      </c>
      <c r="QS248" s="66" t="str">
        <f t="shared" si="1400"/>
        <v/>
      </c>
      <c r="QT248" s="66" t="str">
        <f t="shared" si="1401"/>
        <v/>
      </c>
      <c r="QU248" s="66" t="str">
        <f t="shared" si="1402"/>
        <v/>
      </c>
      <c r="QV248" s="66" t="str">
        <f t="shared" si="1403"/>
        <v/>
      </c>
      <c r="QW248" s="66" t="str">
        <f t="shared" si="1404"/>
        <v/>
      </c>
      <c r="QX248" s="66" t="str">
        <f t="shared" si="1405"/>
        <v/>
      </c>
      <c r="QY248" s="66" t="str">
        <f t="shared" si="1406"/>
        <v/>
      </c>
      <c r="QZ248" s="66" t="str">
        <f t="shared" si="1407"/>
        <v/>
      </c>
      <c r="RA248" s="66" t="str">
        <f t="shared" si="1408"/>
        <v/>
      </c>
      <c r="RB248" s="66" t="str">
        <f t="shared" si="1409"/>
        <v/>
      </c>
      <c r="RC248" s="66" t="str">
        <f t="shared" si="1410"/>
        <v/>
      </c>
      <c r="RD248" s="66" t="str">
        <f t="shared" si="1411"/>
        <v/>
      </c>
      <c r="RE248" s="66" t="str">
        <f t="shared" si="1412"/>
        <v/>
      </c>
      <c r="RF248" s="66" t="str">
        <f t="shared" si="1413"/>
        <v/>
      </c>
      <c r="RG248" s="66" t="str">
        <f t="shared" si="1414"/>
        <v/>
      </c>
      <c r="RH248" s="66" t="str">
        <f t="shared" si="1415"/>
        <v/>
      </c>
      <c r="RI248" s="66" t="str">
        <f t="shared" si="1416"/>
        <v/>
      </c>
      <c r="RJ248" s="66" t="str">
        <f t="shared" si="1417"/>
        <v/>
      </c>
      <c r="RK248" s="66" t="str">
        <f t="shared" si="1418"/>
        <v/>
      </c>
      <c r="RL248" s="66" t="str">
        <f t="shared" si="1419"/>
        <v/>
      </c>
      <c r="RM248" s="66" t="str">
        <f t="shared" si="1420"/>
        <v/>
      </c>
      <c r="RN248" s="66" t="str">
        <f t="shared" si="1421"/>
        <v/>
      </c>
      <c r="RO248" s="66" t="str">
        <f t="shared" si="1422"/>
        <v/>
      </c>
      <c r="RP248" s="66" t="str">
        <f t="shared" si="1423"/>
        <v/>
      </c>
      <c r="RQ248" s="66" t="str">
        <f t="shared" si="1424"/>
        <v/>
      </c>
      <c r="RR248" s="66" t="str">
        <f t="shared" si="1425"/>
        <v/>
      </c>
      <c r="RS248" s="66" t="str">
        <f t="shared" si="1426"/>
        <v/>
      </c>
      <c r="RT248" s="66" t="str">
        <f t="shared" si="1427"/>
        <v/>
      </c>
      <c r="RU248" s="66" t="str">
        <f t="shared" si="1428"/>
        <v/>
      </c>
      <c r="RV248" s="66" t="str">
        <f t="shared" si="1429"/>
        <v/>
      </c>
      <c r="RW248" s="66" t="str">
        <f t="shared" si="1430"/>
        <v/>
      </c>
      <c r="RX248" s="66" t="str">
        <f t="shared" si="1431"/>
        <v/>
      </c>
      <c r="RY248" s="66" t="str">
        <f t="shared" si="1432"/>
        <v/>
      </c>
      <c r="RZ248" s="66" t="str">
        <f t="shared" si="1433"/>
        <v/>
      </c>
      <c r="SA248" s="66" t="str">
        <f t="shared" si="1434"/>
        <v/>
      </c>
      <c r="SB248" s="66" t="str">
        <f t="shared" si="1435"/>
        <v/>
      </c>
      <c r="SC248" s="66" t="str">
        <f t="shared" si="1436"/>
        <v/>
      </c>
      <c r="SD248" s="66" t="str">
        <f t="shared" si="1437"/>
        <v/>
      </c>
      <c r="SE248" s="66" t="str">
        <f t="shared" si="1438"/>
        <v/>
      </c>
      <c r="SF248" s="66" t="str">
        <f t="shared" si="1439"/>
        <v/>
      </c>
      <c r="SG248" s="66" t="str">
        <f t="shared" si="1440"/>
        <v/>
      </c>
      <c r="SH248" s="66" t="str">
        <f t="shared" si="1441"/>
        <v/>
      </c>
      <c r="SI248" s="66" t="str">
        <f t="shared" si="1442"/>
        <v/>
      </c>
      <c r="SJ248" s="66" t="str">
        <f t="shared" si="1443"/>
        <v/>
      </c>
      <c r="SK248" s="66" t="str">
        <f t="shared" si="1444"/>
        <v/>
      </c>
      <c r="SL248" s="66" t="str">
        <f t="shared" si="1445"/>
        <v/>
      </c>
      <c r="SM248" s="66" t="str">
        <f t="shared" si="1446"/>
        <v/>
      </c>
      <c r="SN248" s="66" t="str">
        <f t="shared" si="1447"/>
        <v/>
      </c>
      <c r="SO248" s="66" t="str">
        <f t="shared" si="1448"/>
        <v/>
      </c>
      <c r="SP248" s="66" t="str">
        <f t="shared" si="1449"/>
        <v/>
      </c>
      <c r="SQ248" s="66" t="str">
        <f t="shared" si="1450"/>
        <v/>
      </c>
      <c r="SR248" s="66" t="str">
        <f t="shared" si="1451"/>
        <v/>
      </c>
      <c r="SS248" s="66" t="str">
        <f t="shared" si="1452"/>
        <v/>
      </c>
      <c r="ST248" s="66" t="str">
        <f t="shared" si="1453"/>
        <v/>
      </c>
      <c r="SU248" s="66" t="str">
        <f t="shared" si="1454"/>
        <v/>
      </c>
      <c r="SV248" s="66" t="str">
        <f t="shared" si="1455"/>
        <v/>
      </c>
      <c r="SW248" s="66" t="str">
        <f t="shared" si="1456"/>
        <v/>
      </c>
      <c r="SX248" s="66" t="str">
        <f t="shared" si="1457"/>
        <v/>
      </c>
      <c r="SY248" s="66" t="str">
        <f t="shared" si="1458"/>
        <v/>
      </c>
      <c r="SZ248" s="66" t="str">
        <f t="shared" si="1459"/>
        <v/>
      </c>
      <c r="TA248" s="66" t="str">
        <f t="shared" si="1460"/>
        <v/>
      </c>
      <c r="TB248" s="66" t="str">
        <f t="shared" si="1461"/>
        <v/>
      </c>
      <c r="TC248" s="66" t="str">
        <f t="shared" si="1462"/>
        <v/>
      </c>
      <c r="TD248" s="66" t="str">
        <f t="shared" si="1463"/>
        <v/>
      </c>
      <c r="TE248" s="66" t="str">
        <f t="shared" si="1464"/>
        <v/>
      </c>
      <c r="TF248" s="66" t="str">
        <f t="shared" si="1465"/>
        <v/>
      </c>
      <c r="TG248" s="66" t="str">
        <f t="shared" si="1466"/>
        <v/>
      </c>
      <c r="TH248" s="66" t="str">
        <f t="shared" si="1467"/>
        <v/>
      </c>
      <c r="TI248" s="66" t="str">
        <f t="shared" si="1468"/>
        <v/>
      </c>
      <c r="TJ248" s="66" t="str">
        <f t="shared" si="1469"/>
        <v/>
      </c>
      <c r="TK248" s="66" t="str">
        <f t="shared" si="1470"/>
        <v/>
      </c>
      <c r="TL248" s="66" t="str">
        <f t="shared" si="1471"/>
        <v/>
      </c>
      <c r="TM248" s="66" t="str">
        <f t="shared" si="1472"/>
        <v/>
      </c>
      <c r="TN248" s="66" t="str">
        <f t="shared" si="1473"/>
        <v/>
      </c>
      <c r="TO248" s="66" t="str">
        <f t="shared" si="1474"/>
        <v/>
      </c>
      <c r="TP248" s="66" t="str">
        <f t="shared" si="1475"/>
        <v/>
      </c>
      <c r="TQ248" s="66" t="str">
        <f t="shared" si="1476"/>
        <v/>
      </c>
      <c r="TR248" s="66" t="str">
        <f t="shared" si="1477"/>
        <v/>
      </c>
      <c r="TS248" s="66" t="str">
        <f t="shared" si="1478"/>
        <v/>
      </c>
      <c r="TT248" s="66" t="str">
        <f t="shared" si="1479"/>
        <v/>
      </c>
      <c r="TU248" s="66" t="str">
        <f t="shared" si="1480"/>
        <v/>
      </c>
      <c r="TV248" s="66" t="str">
        <f t="shared" si="1481"/>
        <v/>
      </c>
      <c r="TW248" s="66" t="str">
        <f t="shared" si="1482"/>
        <v/>
      </c>
      <c r="TX248" s="66" t="str">
        <f t="shared" si="1483"/>
        <v/>
      </c>
      <c r="TY248" s="66" t="str">
        <f t="shared" si="1484"/>
        <v/>
      </c>
      <c r="TZ248" s="66" t="str">
        <f t="shared" si="1485"/>
        <v/>
      </c>
      <c r="UA248" s="66" t="str">
        <f t="shared" si="1486"/>
        <v/>
      </c>
      <c r="UB248" s="66" t="str">
        <f t="shared" si="1487"/>
        <v/>
      </c>
      <c r="UC248" s="66" t="str">
        <f t="shared" si="1488"/>
        <v/>
      </c>
      <c r="UD248" s="66" t="str">
        <f t="shared" si="1489"/>
        <v/>
      </c>
      <c r="UE248" s="66" t="str">
        <f t="shared" si="1490"/>
        <v/>
      </c>
      <c r="UF248" s="66" t="str">
        <f t="shared" si="1491"/>
        <v/>
      </c>
      <c r="UG248" s="66" t="str">
        <f t="shared" si="1492"/>
        <v/>
      </c>
      <c r="UH248" s="66" t="str">
        <f t="shared" si="1493"/>
        <v/>
      </c>
      <c r="UI248" s="66" t="str">
        <f t="shared" si="1494"/>
        <v/>
      </c>
      <c r="UJ248" s="66" t="str">
        <f t="shared" si="1495"/>
        <v/>
      </c>
      <c r="UK248" s="66" t="str">
        <f t="shared" si="1496"/>
        <v/>
      </c>
      <c r="UL248" s="66" t="str">
        <f t="shared" si="1497"/>
        <v/>
      </c>
      <c r="UM248" s="66" t="str">
        <f t="shared" si="1498"/>
        <v/>
      </c>
      <c r="UN248" s="66" t="str">
        <f t="shared" si="1499"/>
        <v/>
      </c>
      <c r="UO248" s="66" t="str">
        <f t="shared" si="1500"/>
        <v/>
      </c>
      <c r="UP248" s="66" t="str">
        <f t="shared" si="1501"/>
        <v/>
      </c>
      <c r="UQ248" s="66" t="str">
        <f t="shared" si="1502"/>
        <v/>
      </c>
      <c r="UR248" s="66" t="str">
        <f t="shared" si="1503"/>
        <v/>
      </c>
      <c r="US248" s="66" t="str">
        <f t="shared" si="1504"/>
        <v/>
      </c>
      <c r="UT248" s="66" t="str">
        <f t="shared" si="1505"/>
        <v/>
      </c>
      <c r="UU248" s="66" t="str">
        <f t="shared" si="1506"/>
        <v/>
      </c>
      <c r="UV248" s="66" t="str">
        <f t="shared" si="1507"/>
        <v/>
      </c>
      <c r="UW248" s="66" t="str">
        <f t="shared" si="1508"/>
        <v/>
      </c>
      <c r="UX248" s="66" t="str">
        <f t="shared" si="1509"/>
        <v/>
      </c>
      <c r="UY248" s="66" t="str">
        <f t="shared" si="1510"/>
        <v/>
      </c>
      <c r="UZ248" s="66" t="str">
        <f t="shared" si="1511"/>
        <v/>
      </c>
      <c r="VA248" s="66" t="str">
        <f t="shared" si="1512"/>
        <v/>
      </c>
      <c r="VB248" s="66" t="str">
        <f t="shared" si="1513"/>
        <v/>
      </c>
      <c r="VC248" s="66" t="str">
        <f t="shared" si="1514"/>
        <v/>
      </c>
      <c r="VD248" s="66" t="str">
        <f t="shared" si="1515"/>
        <v/>
      </c>
      <c r="VE248" s="66" t="str">
        <f t="shared" si="1516"/>
        <v/>
      </c>
      <c r="VF248" s="66" t="str">
        <f t="shared" si="1517"/>
        <v/>
      </c>
      <c r="VG248" s="66" t="str">
        <f t="shared" si="1518"/>
        <v/>
      </c>
      <c r="VH248" s="66" t="str">
        <f t="shared" si="1519"/>
        <v/>
      </c>
      <c r="VI248" s="66" t="str">
        <f t="shared" si="1520"/>
        <v/>
      </c>
      <c r="VJ248" s="66" t="str">
        <f t="shared" si="1521"/>
        <v/>
      </c>
      <c r="VK248" s="66" t="str">
        <f t="shared" si="1522"/>
        <v/>
      </c>
      <c r="VL248" s="66" t="str">
        <f t="shared" si="1523"/>
        <v/>
      </c>
      <c r="VM248" s="66" t="str">
        <f t="shared" si="1524"/>
        <v/>
      </c>
      <c r="VN248" s="66" t="str">
        <f t="shared" si="1525"/>
        <v/>
      </c>
      <c r="VO248" s="66" t="str">
        <f t="shared" si="1526"/>
        <v/>
      </c>
      <c r="VP248" s="66" t="str">
        <f t="shared" si="1527"/>
        <v/>
      </c>
      <c r="VQ248" s="66" t="str">
        <f t="shared" si="1528"/>
        <v/>
      </c>
      <c r="VR248" s="66" t="str">
        <f t="shared" si="1529"/>
        <v/>
      </c>
      <c r="VS248" s="66" t="str">
        <f t="shared" si="1530"/>
        <v/>
      </c>
      <c r="VT248" s="66" t="str">
        <f t="shared" si="1531"/>
        <v/>
      </c>
      <c r="VU248" s="66" t="str">
        <f t="shared" si="1532"/>
        <v/>
      </c>
      <c r="VV248" s="66" t="str">
        <f t="shared" si="1533"/>
        <v/>
      </c>
      <c r="VW248" s="66" t="str">
        <f t="shared" si="1534"/>
        <v/>
      </c>
      <c r="VX248" s="66" t="str">
        <f t="shared" si="1535"/>
        <v/>
      </c>
      <c r="VY248" s="66" t="str">
        <f t="shared" si="1536"/>
        <v/>
      </c>
      <c r="VZ248" s="66" t="str">
        <f t="shared" si="1537"/>
        <v/>
      </c>
      <c r="WA248" s="66" t="str">
        <f t="shared" si="1538"/>
        <v/>
      </c>
      <c r="WB248" s="66" t="str">
        <f t="shared" si="1539"/>
        <v/>
      </c>
      <c r="WC248" s="66" t="str">
        <f t="shared" si="1540"/>
        <v/>
      </c>
      <c r="WD248" s="66" t="str">
        <f t="shared" si="1541"/>
        <v/>
      </c>
      <c r="WE248" s="66" t="str">
        <f t="shared" si="1542"/>
        <v/>
      </c>
      <c r="WF248" s="66" t="str">
        <f t="shared" si="1543"/>
        <v/>
      </c>
      <c r="WG248" s="66" t="str">
        <f t="shared" si="1544"/>
        <v/>
      </c>
      <c r="WH248" s="66" t="str">
        <f t="shared" si="1545"/>
        <v/>
      </c>
      <c r="WI248" s="66" t="str">
        <f t="shared" si="1546"/>
        <v/>
      </c>
      <c r="WJ248" s="66" t="str">
        <f t="shared" si="1547"/>
        <v/>
      </c>
      <c r="WK248" s="66" t="str">
        <f t="shared" si="1548"/>
        <v/>
      </c>
      <c r="WL248" s="66" t="str">
        <f t="shared" si="1549"/>
        <v/>
      </c>
      <c r="WM248" s="66" t="str">
        <f t="shared" si="1550"/>
        <v/>
      </c>
      <c r="WN248" s="66" t="str">
        <f t="shared" si="1551"/>
        <v/>
      </c>
      <c r="WO248" s="66" t="str">
        <f t="shared" si="1552"/>
        <v/>
      </c>
      <c r="WP248" s="66" t="str">
        <f t="shared" si="1553"/>
        <v/>
      </c>
      <c r="WQ248" s="66" t="str">
        <f t="shared" si="1554"/>
        <v/>
      </c>
      <c r="WR248" s="66" t="str">
        <f t="shared" si="1555"/>
        <v/>
      </c>
      <c r="WS248" s="66" t="str">
        <f t="shared" si="1556"/>
        <v/>
      </c>
      <c r="WT248" s="66" t="str">
        <f t="shared" si="1557"/>
        <v/>
      </c>
      <c r="WU248" s="66" t="str">
        <f t="shared" si="1558"/>
        <v/>
      </c>
      <c r="WV248" s="66" t="str">
        <f t="shared" si="1559"/>
        <v/>
      </c>
      <c r="WW248" s="66" t="str">
        <f t="shared" si="1560"/>
        <v/>
      </c>
      <c r="WX248" s="66" t="str">
        <f t="shared" si="1561"/>
        <v/>
      </c>
      <c r="WY248" s="66" t="str">
        <f t="shared" si="1562"/>
        <v/>
      </c>
      <c r="WZ248" s="66" t="str">
        <f t="shared" si="1563"/>
        <v/>
      </c>
      <c r="XA248" s="66" t="str">
        <f t="shared" si="1564"/>
        <v/>
      </c>
      <c r="XB248" s="66" t="str">
        <f t="shared" si="1565"/>
        <v/>
      </c>
      <c r="XC248" s="66" t="str">
        <f t="shared" si="1566"/>
        <v/>
      </c>
      <c r="XD248" s="66" t="str">
        <f t="shared" si="1567"/>
        <v/>
      </c>
      <c r="XE248" s="66" t="str">
        <f t="shared" si="1568"/>
        <v/>
      </c>
      <c r="XF248" s="66" t="str">
        <f t="shared" si="1569"/>
        <v/>
      </c>
      <c r="XG248" s="66" t="str">
        <f t="shared" si="1570"/>
        <v/>
      </c>
      <c r="XH248" s="66" t="str">
        <f t="shared" si="1571"/>
        <v/>
      </c>
      <c r="XI248" s="66" t="str">
        <f t="shared" si="1572"/>
        <v/>
      </c>
      <c r="XJ248" s="66" t="str">
        <f t="shared" si="1573"/>
        <v/>
      </c>
      <c r="XK248" s="66" t="str">
        <f t="shared" si="1574"/>
        <v/>
      </c>
      <c r="XL248" s="66" t="str">
        <f t="shared" si="1575"/>
        <v/>
      </c>
      <c r="XM248" s="66" t="str">
        <f t="shared" si="1576"/>
        <v/>
      </c>
      <c r="XN248" s="66" t="str">
        <f t="shared" si="1577"/>
        <v/>
      </c>
      <c r="XO248" s="66" t="str">
        <f t="shared" si="1578"/>
        <v/>
      </c>
      <c r="XP248" s="66" t="str">
        <f t="shared" si="1579"/>
        <v/>
      </c>
      <c r="XQ248" s="66" t="str">
        <f t="shared" si="1580"/>
        <v/>
      </c>
      <c r="XR248" s="66" t="str">
        <f t="shared" si="1581"/>
        <v/>
      </c>
      <c r="XS248" s="66" t="str">
        <f t="shared" si="1582"/>
        <v/>
      </c>
      <c r="XT248" s="66" t="str">
        <f t="shared" si="1583"/>
        <v/>
      </c>
      <c r="XU248" s="66" t="str">
        <f t="shared" si="1584"/>
        <v/>
      </c>
      <c r="XV248" s="66" t="str">
        <f t="shared" si="1585"/>
        <v/>
      </c>
      <c r="XW248" s="66" t="str">
        <f t="shared" si="1586"/>
        <v/>
      </c>
      <c r="XX248" s="66" t="str">
        <f t="shared" si="1587"/>
        <v/>
      </c>
      <c r="XY248" s="66" t="str">
        <f t="shared" si="1588"/>
        <v/>
      </c>
      <c r="XZ248" s="66" t="str">
        <f t="shared" si="1589"/>
        <v/>
      </c>
      <c r="YA248" s="66" t="str">
        <f t="shared" si="1590"/>
        <v/>
      </c>
      <c r="YB248" s="66" t="str">
        <f t="shared" si="1591"/>
        <v/>
      </c>
      <c r="YC248" s="66" t="str">
        <f t="shared" si="1592"/>
        <v/>
      </c>
      <c r="YD248" s="66" t="str">
        <f t="shared" si="1593"/>
        <v/>
      </c>
      <c r="YE248" s="66" t="str">
        <f t="shared" si="1594"/>
        <v/>
      </c>
      <c r="YF248" s="66" t="str">
        <f t="shared" si="1595"/>
        <v/>
      </c>
      <c r="YG248" s="66" t="str">
        <f t="shared" si="1596"/>
        <v/>
      </c>
      <c r="YH248" s="66" t="str">
        <f t="shared" si="1597"/>
        <v/>
      </c>
      <c r="YI248" s="66" t="str">
        <f t="shared" si="1598"/>
        <v/>
      </c>
      <c r="YJ248" s="66" t="str">
        <f t="shared" si="1599"/>
        <v/>
      </c>
      <c r="YK248" s="66" t="str">
        <f t="shared" si="1600"/>
        <v/>
      </c>
      <c r="YL248" s="66" t="str">
        <f t="shared" si="1601"/>
        <v/>
      </c>
      <c r="YM248" s="66" t="str">
        <f t="shared" si="1602"/>
        <v/>
      </c>
      <c r="YN248" s="66" t="str">
        <f t="shared" si="1603"/>
        <v/>
      </c>
      <c r="YO248" s="66" t="str">
        <f t="shared" si="1604"/>
        <v/>
      </c>
      <c r="YP248" s="66" t="str">
        <f t="shared" si="1605"/>
        <v/>
      </c>
      <c r="YQ248" s="66" t="str">
        <f t="shared" si="1606"/>
        <v/>
      </c>
      <c r="YR248" s="66" t="str">
        <f t="shared" si="1607"/>
        <v/>
      </c>
      <c r="YS248" s="66" t="str">
        <f t="shared" si="1608"/>
        <v/>
      </c>
      <c r="YT248" s="66" t="str">
        <f t="shared" si="1609"/>
        <v/>
      </c>
      <c r="YU248" s="66" t="str">
        <f t="shared" si="1610"/>
        <v/>
      </c>
      <c r="YV248" s="66" t="str">
        <f t="shared" si="1611"/>
        <v/>
      </c>
      <c r="YW248" s="66" t="str">
        <f t="shared" si="1612"/>
        <v/>
      </c>
      <c r="YX248" s="66" t="str">
        <f t="shared" si="1613"/>
        <v/>
      </c>
      <c r="YY248" s="66" t="str">
        <f t="shared" si="1614"/>
        <v/>
      </c>
      <c r="YZ248" s="66" t="str">
        <f t="shared" si="1615"/>
        <v/>
      </c>
      <c r="ZA248" s="66" t="str">
        <f t="shared" si="1616"/>
        <v/>
      </c>
      <c r="ZB248" s="66" t="str">
        <f t="shared" si="1617"/>
        <v/>
      </c>
      <c r="ZC248" s="66" t="str">
        <f t="shared" si="1618"/>
        <v/>
      </c>
      <c r="ZD248" s="66" t="str">
        <f t="shared" si="1619"/>
        <v/>
      </c>
      <c r="ZE248" s="66" t="str">
        <f t="shared" si="1620"/>
        <v/>
      </c>
      <c r="ZF248" s="66" t="str">
        <f t="shared" si="1621"/>
        <v/>
      </c>
      <c r="ZG248" s="66" t="str">
        <f t="shared" si="1622"/>
        <v/>
      </c>
      <c r="ZH248" s="66" t="str">
        <f t="shared" si="1623"/>
        <v/>
      </c>
      <c r="ZI248" s="66" t="str">
        <f t="shared" si="1624"/>
        <v/>
      </c>
      <c r="ZJ248" s="66" t="str">
        <f t="shared" si="1625"/>
        <v/>
      </c>
      <c r="ZK248" s="66" t="str">
        <f t="shared" si="1626"/>
        <v/>
      </c>
      <c r="ZL248" s="66" t="str">
        <f t="shared" si="1627"/>
        <v/>
      </c>
      <c r="ZM248" s="66" t="str">
        <f t="shared" si="1628"/>
        <v/>
      </c>
      <c r="ZN248" s="66" t="str">
        <f t="shared" si="1629"/>
        <v/>
      </c>
      <c r="ZO248" s="66" t="str">
        <f t="shared" si="1630"/>
        <v/>
      </c>
      <c r="ZP248" s="66" t="str">
        <f t="shared" si="1631"/>
        <v/>
      </c>
      <c r="ZQ248" s="66" t="str">
        <f t="shared" si="1632"/>
        <v/>
      </c>
      <c r="ZR248" s="66" t="str">
        <f t="shared" si="1633"/>
        <v/>
      </c>
      <c r="ZS248" s="66" t="str">
        <f t="shared" si="1634"/>
        <v/>
      </c>
      <c r="ZT248" s="66" t="str">
        <f t="shared" si="1635"/>
        <v/>
      </c>
      <c r="ZU248" s="66" t="str">
        <f t="shared" si="1636"/>
        <v/>
      </c>
      <c r="ZV248" s="66" t="str">
        <f t="shared" si="1637"/>
        <v/>
      </c>
      <c r="ZW248" s="66" t="str">
        <f t="shared" si="1638"/>
        <v/>
      </c>
      <c r="ZX248" s="66" t="str">
        <f t="shared" si="1639"/>
        <v/>
      </c>
      <c r="ZY248" s="66" t="str">
        <f t="shared" si="1640"/>
        <v/>
      </c>
      <c r="ZZ248" s="66" t="str">
        <f t="shared" si="1641"/>
        <v/>
      </c>
      <c r="AAA248" s="66" t="str">
        <f t="shared" si="1642"/>
        <v/>
      </c>
      <c r="AAB248" s="66" t="str">
        <f t="shared" si="1643"/>
        <v/>
      </c>
      <c r="AAC248" s="66" t="str">
        <f t="shared" si="1644"/>
        <v/>
      </c>
      <c r="AAD248" s="66" t="str">
        <f t="shared" si="1645"/>
        <v/>
      </c>
      <c r="AAE248" s="66" t="str">
        <f t="shared" si="1646"/>
        <v/>
      </c>
      <c r="AAF248" s="66" t="str">
        <f t="shared" si="1647"/>
        <v/>
      </c>
      <c r="AAG248" s="66" t="str">
        <f t="shared" si="1648"/>
        <v/>
      </c>
      <c r="AAH248" s="66" t="str">
        <f t="shared" si="1649"/>
        <v/>
      </c>
      <c r="AAI248" s="66" t="str">
        <f t="shared" si="1650"/>
        <v/>
      </c>
      <c r="AAJ248" s="66" t="str">
        <f t="shared" si="1651"/>
        <v/>
      </c>
      <c r="AAK248" s="66" t="str">
        <f t="shared" si="1652"/>
        <v/>
      </c>
      <c r="AAL248" s="66" t="str">
        <f t="shared" si="1653"/>
        <v/>
      </c>
      <c r="AAM248" s="66" t="str">
        <f t="shared" si="1654"/>
        <v/>
      </c>
      <c r="AAN248" s="66" t="str">
        <f t="shared" si="1655"/>
        <v/>
      </c>
      <c r="AAO248" s="66" t="str">
        <f t="shared" si="1656"/>
        <v/>
      </c>
      <c r="AAP248" s="66" t="str">
        <f t="shared" si="1657"/>
        <v/>
      </c>
      <c r="AAQ248" s="66" t="str">
        <f t="shared" si="1658"/>
        <v/>
      </c>
      <c r="AAR248" s="66" t="str">
        <f t="shared" si="1659"/>
        <v/>
      </c>
      <c r="AAS248" s="66" t="str">
        <f t="shared" si="1660"/>
        <v/>
      </c>
      <c r="AAT248" s="66" t="str">
        <f t="shared" si="1661"/>
        <v/>
      </c>
      <c r="AAU248" s="66" t="str">
        <f t="shared" si="1662"/>
        <v/>
      </c>
      <c r="AAV248" s="66" t="str">
        <f t="shared" si="1663"/>
        <v/>
      </c>
      <c r="AAW248" s="66" t="str">
        <f t="shared" si="1664"/>
        <v/>
      </c>
      <c r="AAX248" s="66" t="str">
        <f t="shared" si="1665"/>
        <v/>
      </c>
      <c r="AAY248" s="66" t="str">
        <f t="shared" si="1666"/>
        <v/>
      </c>
      <c r="AAZ248" s="66" t="str">
        <f t="shared" si="1667"/>
        <v/>
      </c>
      <c r="ABA248" s="66" t="str">
        <f t="shared" si="1668"/>
        <v/>
      </c>
      <c r="ABB248" s="66" t="str">
        <f t="shared" si="1669"/>
        <v/>
      </c>
      <c r="ABC248" s="66" t="str">
        <f t="shared" si="1670"/>
        <v/>
      </c>
      <c r="ABD248" s="66" t="str">
        <f t="shared" si="1671"/>
        <v/>
      </c>
      <c r="ABE248" s="66" t="str">
        <f t="shared" si="1672"/>
        <v/>
      </c>
      <c r="ABF248" s="66" t="str">
        <f t="shared" si="1673"/>
        <v/>
      </c>
      <c r="ABG248" s="66" t="str">
        <f t="shared" si="1674"/>
        <v/>
      </c>
      <c r="ABH248" s="66" t="str">
        <f t="shared" si="1675"/>
        <v/>
      </c>
      <c r="ABI248" s="66" t="str">
        <f t="shared" si="1676"/>
        <v/>
      </c>
      <c r="ABJ248" s="66" t="str">
        <f t="shared" si="1677"/>
        <v/>
      </c>
      <c r="ABK248" s="66" t="str">
        <f t="shared" si="1678"/>
        <v/>
      </c>
      <c r="ABL248" s="66" t="str">
        <f t="shared" si="1679"/>
        <v/>
      </c>
      <c r="ABM248" s="66" t="str">
        <f t="shared" si="1680"/>
        <v/>
      </c>
      <c r="ABN248" s="66" t="str">
        <f t="shared" si="1681"/>
        <v/>
      </c>
      <c r="ABO248" s="66" t="str">
        <f t="shared" si="1682"/>
        <v/>
      </c>
      <c r="ABP248" s="66" t="str">
        <f t="shared" si="1683"/>
        <v/>
      </c>
      <c r="ABQ248" s="66" t="str">
        <f t="shared" si="1684"/>
        <v/>
      </c>
      <c r="ABR248" s="66" t="str">
        <f t="shared" si="1685"/>
        <v/>
      </c>
      <c r="ABS248" s="66" t="str">
        <f t="shared" si="1686"/>
        <v/>
      </c>
      <c r="ABT248" s="66" t="str">
        <f t="shared" si="1687"/>
        <v/>
      </c>
      <c r="ABU248" s="66" t="str">
        <f t="shared" si="1688"/>
        <v/>
      </c>
      <c r="ABV248" s="66" t="str">
        <f t="shared" si="1689"/>
        <v/>
      </c>
      <c r="ABW248" s="66" t="str">
        <f t="shared" si="1690"/>
        <v/>
      </c>
      <c r="ABX248" s="66" t="str">
        <f t="shared" si="1691"/>
        <v/>
      </c>
      <c r="ABY248" s="66" t="str">
        <f t="shared" si="1692"/>
        <v/>
      </c>
      <c r="ABZ248" s="66" t="str">
        <f t="shared" si="1693"/>
        <v/>
      </c>
      <c r="ACA248" s="66" t="str">
        <f t="shared" si="1694"/>
        <v/>
      </c>
      <c r="ACB248" s="66" t="str">
        <f t="shared" si="1695"/>
        <v/>
      </c>
      <c r="ACC248" s="66" t="str">
        <f t="shared" si="1696"/>
        <v/>
      </c>
      <c r="ACD248" s="66" t="str">
        <f t="shared" si="1697"/>
        <v/>
      </c>
      <c r="ACE248" s="66" t="str">
        <f t="shared" si="1698"/>
        <v/>
      </c>
      <c r="ACF248" s="66" t="str">
        <f t="shared" si="1699"/>
        <v/>
      </c>
      <c r="ACG248" s="160">
        <f t="shared" si="1700"/>
        <v>5.9800000000000001E-3</v>
      </c>
      <c r="ACH248" s="66" t="str">
        <f t="shared" si="1701"/>
        <v>kg/GJ delivered</v>
      </c>
      <c r="ACI248" s="66" t="str">
        <f t="shared" si="1702"/>
        <v/>
      </c>
      <c r="ACJ248" s="66" t="str">
        <f t="shared" si="1703"/>
        <v/>
      </c>
      <c r="ACK248" s="66" t="str">
        <f t="shared" si="1704"/>
        <v/>
      </c>
      <c r="ACL248" s="66" t="str">
        <f t="shared" si="1705"/>
        <v/>
      </c>
      <c r="ACM248" s="66">
        <f t="shared" ref="ACM248:ACN248" si="1763">IF(AND(ACS$3="Unit", ACL248=""), "", IF(AND(ACS$3="Unit", ACL248="-"),"", IF(ACS$3="Unit", "kg/GJ delivered", IF(AND(NY248&lt;&gt;"", NY248&lt;&gt;"-", NX248="-"),"", IF($H248="","", IF(NX248="nd", "",IF(NX248="&lt;n.a.&gt;", "", IF(NY248="#/MJ", "", IF(NY248="kg/GJ delivered",NX248,IF(NY248="g/MJ delivered",NX248,IF(NY248="kg/MJ delivered",NX248*1000,IF(NY248="mg/MJ delivered",NX248/1000,IF(NY248="g/kg",((NX248)*(1/$I248)*(1/$H248)),IF(NY248="mg/kg",((NX248/1000)*(1/$I248)*(1/$H248)),IF(NY248="mg/MJ delivered",NX248/1000,IF(NY248="-","","Error"))))))))))))))))</f>
        <v>2.0899999999999998E-2</v>
      </c>
      <c r="ACN248" s="66" t="str">
        <f t="shared" si="1763"/>
        <v>kg/GJ delivered</v>
      </c>
      <c r="ACO248" s="66" t="str">
        <f t="shared" si="1707"/>
        <v/>
      </c>
      <c r="ACP248" s="66" t="str">
        <f t="shared" si="1708"/>
        <v/>
      </c>
      <c r="ACQ248" s="66" t="str">
        <f t="shared" si="1709"/>
        <v/>
      </c>
      <c r="ACR248" s="66" t="str">
        <f t="shared" si="1710"/>
        <v/>
      </c>
      <c r="ACS248" s="66" t="str">
        <f t="shared" si="1711"/>
        <v/>
      </c>
      <c r="ACT248" s="66" t="str">
        <f t="shared" si="1712"/>
        <v/>
      </c>
    </row>
    <row r="249" spans="2:774" ht="15.75" customHeight="1" x14ac:dyDescent="0.25">
      <c r="B249" s="66">
        <v>6</v>
      </c>
      <c r="C249" s="66" t="s">
        <v>72</v>
      </c>
      <c r="D249" s="66" t="s">
        <v>68</v>
      </c>
      <c r="E249" s="156" t="s">
        <v>63</v>
      </c>
      <c r="F249" s="66" t="s">
        <v>1831</v>
      </c>
      <c r="G249" s="157" t="s">
        <v>492</v>
      </c>
      <c r="H249" s="126">
        <v>0.47</v>
      </c>
      <c r="I249" s="130">
        <v>43.12</v>
      </c>
      <c r="J249" s="66" t="str">
        <f t="shared" si="1759"/>
        <v>Kerosene, Pressure, Improved, IN</v>
      </c>
      <c r="K249" s="161"/>
      <c r="L249" s="161"/>
      <c r="M249" s="161"/>
      <c r="N249" s="161"/>
      <c r="O249" s="66" t="s">
        <v>26</v>
      </c>
      <c r="P249" s="66" t="str">
        <f t="shared" si="1327"/>
        <v>IN</v>
      </c>
      <c r="Q249" s="66" t="s">
        <v>2</v>
      </c>
      <c r="R249" s="165">
        <v>3.0640000000000001</v>
      </c>
      <c r="S249" s="158" t="s">
        <v>66</v>
      </c>
      <c r="T249" s="158" t="s">
        <v>128</v>
      </c>
      <c r="U249" s="158" t="s">
        <v>128</v>
      </c>
      <c r="V249" s="158" t="s">
        <v>128</v>
      </c>
      <c r="W249" s="158" t="s">
        <v>128</v>
      </c>
      <c r="X249" s="164">
        <v>145.19999999999999</v>
      </c>
      <c r="Y249" s="158" t="s">
        <v>66</v>
      </c>
      <c r="Z249" s="163">
        <v>5.28E-2</v>
      </c>
      <c r="AA249" s="158" t="s">
        <v>66</v>
      </c>
      <c r="AB249" s="158" t="s">
        <v>128</v>
      </c>
      <c r="AC249" s="158" t="s">
        <v>128</v>
      </c>
      <c r="AD249" s="158" t="s">
        <v>128</v>
      </c>
      <c r="AE249" s="158" t="s">
        <v>128</v>
      </c>
      <c r="AF249" s="163">
        <v>0.94740000000000002</v>
      </c>
      <c r="AG249" s="158" t="s">
        <v>66</v>
      </c>
      <c r="AH249" s="158" t="s">
        <v>128</v>
      </c>
      <c r="AI249" s="158" t="s">
        <v>128</v>
      </c>
      <c r="AJ249" s="158" t="s">
        <v>128</v>
      </c>
      <c r="AK249" s="158" t="s">
        <v>128</v>
      </c>
      <c r="AL249" s="158" t="s">
        <v>128</v>
      </c>
      <c r="AM249" s="158" t="s">
        <v>128</v>
      </c>
      <c r="AN249" s="158" t="s">
        <v>128</v>
      </c>
      <c r="AO249" s="158" t="s">
        <v>128</v>
      </c>
      <c r="AP249" s="158" t="s">
        <v>128</v>
      </c>
      <c r="AQ249" s="158" t="s">
        <v>128</v>
      </c>
      <c r="AR249" s="158" t="s">
        <v>128</v>
      </c>
      <c r="AS249" s="158" t="s">
        <v>128</v>
      </c>
      <c r="AT249" s="158" t="s">
        <v>128</v>
      </c>
      <c r="AU249" s="158" t="s">
        <v>128</v>
      </c>
      <c r="AV249" s="158" t="s">
        <v>128</v>
      </c>
      <c r="AW249" s="158" t="s">
        <v>128</v>
      </c>
      <c r="AX249" s="158" t="s">
        <v>128</v>
      </c>
      <c r="AY249" s="158" t="s">
        <v>128</v>
      </c>
      <c r="AZ249" s="158" t="s">
        <v>128</v>
      </c>
      <c r="BA249" s="158" t="s">
        <v>128</v>
      </c>
      <c r="BB249" s="158" t="s">
        <v>128</v>
      </c>
      <c r="BC249" s="158" t="s">
        <v>128</v>
      </c>
      <c r="BD249" s="158" t="s">
        <v>128</v>
      </c>
      <c r="BE249" s="158" t="s">
        <v>128</v>
      </c>
      <c r="BF249" s="158" t="s">
        <v>128</v>
      </c>
      <c r="BG249" s="158" t="s">
        <v>128</v>
      </c>
      <c r="BH249" s="158" t="s">
        <v>128</v>
      </c>
      <c r="BI249" s="158" t="s">
        <v>128</v>
      </c>
      <c r="BJ249" s="158" t="s">
        <v>128</v>
      </c>
      <c r="BK249" s="158" t="s">
        <v>128</v>
      </c>
      <c r="BL249" s="158" t="s">
        <v>128</v>
      </c>
      <c r="BM249" s="158" t="s">
        <v>128</v>
      </c>
      <c r="BN249" s="158" t="s">
        <v>128</v>
      </c>
      <c r="BO249" s="158" t="s">
        <v>128</v>
      </c>
      <c r="BP249" s="158" t="s">
        <v>128</v>
      </c>
      <c r="BQ249" s="158" t="s">
        <v>128</v>
      </c>
      <c r="BR249" s="158" t="s">
        <v>128</v>
      </c>
      <c r="BS249" s="158" t="s">
        <v>128</v>
      </c>
      <c r="BT249" s="158" t="s">
        <v>128</v>
      </c>
      <c r="BU249" s="158" t="s">
        <v>128</v>
      </c>
      <c r="BV249" s="158" t="s">
        <v>128</v>
      </c>
      <c r="BW249" s="158" t="s">
        <v>128</v>
      </c>
      <c r="BX249" s="158" t="s">
        <v>128</v>
      </c>
      <c r="BY249" s="158" t="s">
        <v>128</v>
      </c>
      <c r="BZ249" s="158" t="s">
        <v>128</v>
      </c>
      <c r="CA249" s="158" t="s">
        <v>128</v>
      </c>
      <c r="CB249" s="158" t="s">
        <v>128</v>
      </c>
      <c r="CC249" s="158" t="s">
        <v>128</v>
      </c>
      <c r="CD249" s="158" t="s">
        <v>128</v>
      </c>
      <c r="CE249" s="158" t="s">
        <v>128</v>
      </c>
      <c r="CF249" s="158" t="s">
        <v>128</v>
      </c>
      <c r="CG249" s="158" t="s">
        <v>128</v>
      </c>
      <c r="CH249" s="158" t="s">
        <v>128</v>
      </c>
      <c r="CI249" s="158" t="s">
        <v>128</v>
      </c>
      <c r="CJ249" s="158" t="s">
        <v>128</v>
      </c>
      <c r="CK249" s="158" t="s">
        <v>128</v>
      </c>
      <c r="CL249" s="158" t="s">
        <v>128</v>
      </c>
      <c r="CM249" s="158" t="s">
        <v>128</v>
      </c>
      <c r="CN249" s="158" t="s">
        <v>128</v>
      </c>
      <c r="CO249" s="158" t="s">
        <v>128</v>
      </c>
      <c r="CP249" s="158" t="s">
        <v>128</v>
      </c>
      <c r="CQ249" s="158" t="s">
        <v>128</v>
      </c>
      <c r="CR249" s="158" t="s">
        <v>128</v>
      </c>
      <c r="CS249" s="158" t="s">
        <v>128</v>
      </c>
      <c r="CT249" s="158" t="s">
        <v>128</v>
      </c>
      <c r="CU249" s="158" t="s">
        <v>128</v>
      </c>
      <c r="CV249" s="158" t="s">
        <v>128</v>
      </c>
      <c r="CW249" s="158" t="s">
        <v>128</v>
      </c>
      <c r="CX249" s="158" t="s">
        <v>128</v>
      </c>
      <c r="CY249" s="158" t="s">
        <v>128</v>
      </c>
      <c r="CZ249" s="158" t="s">
        <v>128</v>
      </c>
      <c r="DA249" s="158" t="s">
        <v>128</v>
      </c>
      <c r="DB249" s="158" t="s">
        <v>128</v>
      </c>
      <c r="DC249" s="158" t="s">
        <v>128</v>
      </c>
      <c r="DD249" s="158" t="s">
        <v>128</v>
      </c>
      <c r="DE249" s="158" t="s">
        <v>128</v>
      </c>
      <c r="DF249" s="158" t="s">
        <v>128</v>
      </c>
      <c r="DG249" s="158" t="s">
        <v>128</v>
      </c>
      <c r="DH249" s="158" t="s">
        <v>128</v>
      </c>
      <c r="DI249" s="158" t="s">
        <v>128</v>
      </c>
      <c r="DJ249" s="158" t="s">
        <v>128</v>
      </c>
      <c r="DK249" s="158" t="s">
        <v>128</v>
      </c>
      <c r="DL249" s="158" t="s">
        <v>128</v>
      </c>
      <c r="DM249" s="158" t="s">
        <v>128</v>
      </c>
      <c r="DN249" s="158" t="s">
        <v>128</v>
      </c>
      <c r="DO249" s="158" t="s">
        <v>128</v>
      </c>
      <c r="DP249" s="158" t="s">
        <v>128</v>
      </c>
      <c r="DQ249" s="158" t="s">
        <v>128</v>
      </c>
      <c r="DR249" s="158" t="s">
        <v>128</v>
      </c>
      <c r="DS249" s="158" t="s">
        <v>128</v>
      </c>
      <c r="DT249" s="158" t="s">
        <v>128</v>
      </c>
      <c r="DU249" s="158" t="s">
        <v>128</v>
      </c>
      <c r="DV249" s="158" t="s">
        <v>128</v>
      </c>
      <c r="DW249" s="158" t="s">
        <v>128</v>
      </c>
      <c r="DX249" s="158" t="s">
        <v>128</v>
      </c>
      <c r="DY249" s="158" t="s">
        <v>128</v>
      </c>
      <c r="DZ249" s="158" t="s">
        <v>128</v>
      </c>
      <c r="EA249" s="158" t="s">
        <v>128</v>
      </c>
      <c r="EB249" s="158" t="s">
        <v>128</v>
      </c>
      <c r="EC249" s="158" t="s">
        <v>128</v>
      </c>
      <c r="ED249" s="158" t="s">
        <v>128</v>
      </c>
      <c r="EE249" s="158" t="s">
        <v>128</v>
      </c>
      <c r="EF249" s="158" t="s">
        <v>128</v>
      </c>
      <c r="EG249" s="158" t="s">
        <v>128</v>
      </c>
      <c r="EH249" s="158" t="s">
        <v>128</v>
      </c>
      <c r="EI249" s="158" t="s">
        <v>128</v>
      </c>
      <c r="EJ249" s="158" t="s">
        <v>128</v>
      </c>
      <c r="EK249" s="158" t="s">
        <v>128</v>
      </c>
      <c r="EL249" s="158" t="s">
        <v>128</v>
      </c>
      <c r="EM249" s="158" t="s">
        <v>128</v>
      </c>
      <c r="EN249" s="158" t="s">
        <v>128</v>
      </c>
      <c r="EO249" s="158" t="s">
        <v>128</v>
      </c>
      <c r="EP249" s="158" t="s">
        <v>128</v>
      </c>
      <c r="EQ249" s="158" t="s">
        <v>128</v>
      </c>
      <c r="ER249" s="158" t="s">
        <v>128</v>
      </c>
      <c r="ES249" s="158" t="s">
        <v>128</v>
      </c>
      <c r="ET249" s="158" t="s">
        <v>128</v>
      </c>
      <c r="EU249" s="158" t="s">
        <v>128</v>
      </c>
      <c r="EV249" s="158" t="s">
        <v>128</v>
      </c>
      <c r="EW249" s="158" t="s">
        <v>128</v>
      </c>
      <c r="EX249" s="158" t="s">
        <v>128</v>
      </c>
      <c r="EY249" s="158" t="s">
        <v>128</v>
      </c>
      <c r="EZ249" s="158" t="s">
        <v>128</v>
      </c>
      <c r="FA249" s="158" t="s">
        <v>128</v>
      </c>
      <c r="FB249" s="158" t="s">
        <v>128</v>
      </c>
      <c r="FC249" s="158" t="s">
        <v>128</v>
      </c>
      <c r="FD249" s="158" t="s">
        <v>128</v>
      </c>
      <c r="FE249" s="158" t="s">
        <v>128</v>
      </c>
      <c r="FF249" s="158" t="s">
        <v>128</v>
      </c>
      <c r="FG249" s="158" t="s">
        <v>128</v>
      </c>
      <c r="FH249" s="158" t="s">
        <v>128</v>
      </c>
      <c r="FI249" s="158" t="s">
        <v>128</v>
      </c>
      <c r="FJ249" s="158" t="s">
        <v>128</v>
      </c>
      <c r="FK249" s="158" t="s">
        <v>128</v>
      </c>
      <c r="FL249" s="158" t="s">
        <v>128</v>
      </c>
      <c r="FM249" s="158" t="s">
        <v>128</v>
      </c>
      <c r="FN249" s="158" t="s">
        <v>128</v>
      </c>
      <c r="FO249" s="158" t="s">
        <v>128</v>
      </c>
      <c r="FP249" s="158" t="s">
        <v>128</v>
      </c>
      <c r="FQ249" s="158" t="s">
        <v>128</v>
      </c>
      <c r="FR249" s="158" t="s">
        <v>128</v>
      </c>
      <c r="FS249" s="158" t="s">
        <v>128</v>
      </c>
      <c r="FT249" s="158" t="s">
        <v>128</v>
      </c>
      <c r="FU249" s="158" t="s">
        <v>128</v>
      </c>
      <c r="FV249" s="158" t="s">
        <v>128</v>
      </c>
      <c r="FW249" s="158" t="s">
        <v>128</v>
      </c>
      <c r="FX249" s="158" t="s">
        <v>128</v>
      </c>
      <c r="FY249" s="158" t="s">
        <v>128</v>
      </c>
      <c r="FZ249" s="158" t="s">
        <v>128</v>
      </c>
      <c r="GA249" s="158" t="s">
        <v>128</v>
      </c>
      <c r="GB249" s="158" t="s">
        <v>128</v>
      </c>
      <c r="GC249" s="158" t="s">
        <v>128</v>
      </c>
      <c r="GD249" s="158" t="s">
        <v>128</v>
      </c>
      <c r="GE249" s="158" t="s">
        <v>128</v>
      </c>
      <c r="GF249" s="158" t="s">
        <v>128</v>
      </c>
      <c r="GG249" s="158" t="s">
        <v>128</v>
      </c>
      <c r="GH249" s="158" t="s">
        <v>128</v>
      </c>
      <c r="GI249" s="158" t="s">
        <v>128</v>
      </c>
      <c r="GJ249" s="158" t="s">
        <v>128</v>
      </c>
      <c r="GK249" s="158" t="s">
        <v>128</v>
      </c>
      <c r="GL249" s="158" t="s">
        <v>128</v>
      </c>
      <c r="GM249" s="158" t="s">
        <v>128</v>
      </c>
      <c r="GN249" s="158" t="s">
        <v>128</v>
      </c>
      <c r="GO249" s="158" t="s">
        <v>128</v>
      </c>
      <c r="GP249" s="158" t="s">
        <v>128</v>
      </c>
      <c r="GQ249" s="158" t="s">
        <v>128</v>
      </c>
      <c r="GR249" s="158" t="s">
        <v>128</v>
      </c>
      <c r="GS249" s="158" t="s">
        <v>128</v>
      </c>
      <c r="GT249" s="158" t="s">
        <v>128</v>
      </c>
      <c r="GU249" s="158" t="s">
        <v>128</v>
      </c>
      <c r="GV249" s="158" t="s">
        <v>128</v>
      </c>
      <c r="GW249" s="158" t="s">
        <v>128</v>
      </c>
      <c r="GX249" s="158" t="s">
        <v>128</v>
      </c>
      <c r="GY249" s="158" t="s">
        <v>128</v>
      </c>
      <c r="GZ249" s="158" t="s">
        <v>128</v>
      </c>
      <c r="HA249" s="158" t="s">
        <v>128</v>
      </c>
      <c r="HB249" s="158" t="s">
        <v>128</v>
      </c>
      <c r="HC249" s="158" t="s">
        <v>128</v>
      </c>
      <c r="HD249" s="158" t="s">
        <v>128</v>
      </c>
      <c r="HE249" s="158" t="s">
        <v>128</v>
      </c>
      <c r="HF249" s="158" t="s">
        <v>128</v>
      </c>
      <c r="HG249" s="158" t="s">
        <v>128</v>
      </c>
      <c r="HH249" s="158" t="s">
        <v>128</v>
      </c>
      <c r="HI249" s="158" t="s">
        <v>128</v>
      </c>
      <c r="HJ249" s="158" t="s">
        <v>128</v>
      </c>
      <c r="HK249" s="158" t="s">
        <v>128</v>
      </c>
      <c r="HL249" s="158" t="s">
        <v>128</v>
      </c>
      <c r="HM249" s="158" t="s">
        <v>128</v>
      </c>
      <c r="HN249" s="158" t="s">
        <v>128</v>
      </c>
      <c r="HO249" s="158" t="s">
        <v>128</v>
      </c>
      <c r="HP249" s="158" t="s">
        <v>128</v>
      </c>
      <c r="HQ249" s="158" t="s">
        <v>128</v>
      </c>
      <c r="HR249" s="158" t="s">
        <v>128</v>
      </c>
      <c r="HS249" s="158" t="s">
        <v>128</v>
      </c>
      <c r="HT249" s="158" t="s">
        <v>128</v>
      </c>
      <c r="HU249" s="158" t="s">
        <v>128</v>
      </c>
      <c r="HV249" s="158" t="s">
        <v>128</v>
      </c>
      <c r="HW249" s="158" t="s">
        <v>128</v>
      </c>
      <c r="HX249" s="158" t="s">
        <v>128</v>
      </c>
      <c r="HY249" s="158" t="s">
        <v>128</v>
      </c>
      <c r="HZ249" s="158" t="s">
        <v>128</v>
      </c>
      <c r="IA249" s="158" t="s">
        <v>128</v>
      </c>
      <c r="IB249" s="158" t="s">
        <v>128</v>
      </c>
      <c r="IC249" s="158" t="s">
        <v>128</v>
      </c>
      <c r="ID249" s="158" t="s">
        <v>128</v>
      </c>
      <c r="IE249" s="158" t="s">
        <v>128</v>
      </c>
      <c r="IF249" s="158" t="s">
        <v>128</v>
      </c>
      <c r="IG249" s="158" t="s">
        <v>128</v>
      </c>
      <c r="IH249" s="158" t="s">
        <v>128</v>
      </c>
      <c r="II249" s="158" t="s">
        <v>128</v>
      </c>
      <c r="IJ249" s="158" t="s">
        <v>128</v>
      </c>
      <c r="IK249" s="158" t="s">
        <v>128</v>
      </c>
      <c r="IL249" s="158" t="s">
        <v>128</v>
      </c>
      <c r="IM249" s="158" t="s">
        <v>128</v>
      </c>
      <c r="IN249" s="158" t="s">
        <v>128</v>
      </c>
      <c r="IO249" s="158" t="s">
        <v>128</v>
      </c>
      <c r="IP249" s="158" t="s">
        <v>128</v>
      </c>
      <c r="IQ249" s="158" t="s">
        <v>128</v>
      </c>
      <c r="IR249" s="158" t="s">
        <v>128</v>
      </c>
      <c r="IS249" s="158" t="s">
        <v>128</v>
      </c>
      <c r="IT249" s="158" t="s">
        <v>128</v>
      </c>
      <c r="IU249" s="158" t="s">
        <v>128</v>
      </c>
      <c r="IV249" s="158" t="s">
        <v>128</v>
      </c>
      <c r="IW249" s="158" t="s">
        <v>128</v>
      </c>
      <c r="IX249" s="158" t="s">
        <v>128</v>
      </c>
      <c r="IY249" s="158" t="s">
        <v>128</v>
      </c>
      <c r="IZ249" s="158" t="s">
        <v>128</v>
      </c>
      <c r="JA249" s="158" t="s">
        <v>128</v>
      </c>
      <c r="JB249" s="158" t="s">
        <v>128</v>
      </c>
      <c r="JC249" s="158" t="s">
        <v>128</v>
      </c>
      <c r="JD249" s="158" t="s">
        <v>128</v>
      </c>
      <c r="JE249" s="158" t="s">
        <v>128</v>
      </c>
      <c r="JF249" s="158" t="s">
        <v>128</v>
      </c>
      <c r="JG249" s="158" t="s">
        <v>128</v>
      </c>
      <c r="JH249" s="158" t="s">
        <v>128</v>
      </c>
      <c r="JI249" s="158" t="s">
        <v>128</v>
      </c>
      <c r="JJ249" s="158" t="s">
        <v>128</v>
      </c>
      <c r="JK249" s="158" t="s">
        <v>128</v>
      </c>
      <c r="JL249" s="158" t="s">
        <v>128</v>
      </c>
      <c r="JM249" s="158" t="s">
        <v>128</v>
      </c>
      <c r="JN249" s="158" t="s">
        <v>128</v>
      </c>
      <c r="JO249" s="158" t="s">
        <v>128</v>
      </c>
      <c r="JP249" s="158" t="s">
        <v>128</v>
      </c>
      <c r="JQ249" s="158" t="s">
        <v>128</v>
      </c>
      <c r="JR249" s="158" t="s">
        <v>128</v>
      </c>
      <c r="JS249" s="158" t="s">
        <v>128</v>
      </c>
      <c r="JT249" s="158" t="s">
        <v>128</v>
      </c>
      <c r="JU249" s="158" t="s">
        <v>128</v>
      </c>
      <c r="JV249" s="158" t="s">
        <v>128</v>
      </c>
      <c r="JW249" s="158" t="s">
        <v>128</v>
      </c>
      <c r="JX249" s="158" t="s">
        <v>128</v>
      </c>
      <c r="JY249" s="158" t="s">
        <v>128</v>
      </c>
      <c r="JZ249" s="158" t="s">
        <v>128</v>
      </c>
      <c r="KA249" s="158" t="s">
        <v>128</v>
      </c>
      <c r="KB249" s="158" t="s">
        <v>128</v>
      </c>
      <c r="KC249" s="158" t="s">
        <v>128</v>
      </c>
      <c r="KD249" s="158" t="s">
        <v>128</v>
      </c>
      <c r="KE249" s="158" t="s">
        <v>128</v>
      </c>
      <c r="KF249" s="158" t="s">
        <v>128</v>
      </c>
      <c r="KG249" s="158" t="s">
        <v>128</v>
      </c>
      <c r="KH249" s="158" t="s">
        <v>128</v>
      </c>
      <c r="KI249" s="158" t="s">
        <v>128</v>
      </c>
      <c r="KJ249" s="158" t="s">
        <v>128</v>
      </c>
      <c r="KK249" s="158" t="s">
        <v>128</v>
      </c>
      <c r="KL249" s="158" t="s">
        <v>128</v>
      </c>
      <c r="KM249" s="158" t="s">
        <v>128</v>
      </c>
      <c r="KN249" s="158" t="s">
        <v>128</v>
      </c>
      <c r="KO249" s="158" t="s">
        <v>128</v>
      </c>
      <c r="KP249" s="158" t="s">
        <v>128</v>
      </c>
      <c r="KQ249" s="158" t="s">
        <v>128</v>
      </c>
      <c r="KR249" s="158" t="s">
        <v>128</v>
      </c>
      <c r="KS249" s="158" t="s">
        <v>128</v>
      </c>
      <c r="KT249" s="158" t="s">
        <v>128</v>
      </c>
      <c r="KU249" s="158" t="s">
        <v>128</v>
      </c>
      <c r="KV249" s="158" t="s">
        <v>128</v>
      </c>
      <c r="KW249" s="158" t="s">
        <v>128</v>
      </c>
      <c r="KX249" s="158" t="s">
        <v>128</v>
      </c>
      <c r="KY249" s="158" t="s">
        <v>128</v>
      </c>
      <c r="KZ249" s="158" t="s">
        <v>128</v>
      </c>
      <c r="LA249" s="158" t="s">
        <v>128</v>
      </c>
      <c r="LB249" s="158" t="s">
        <v>128</v>
      </c>
      <c r="LC249" s="158" t="s">
        <v>128</v>
      </c>
      <c r="LD249" s="158" t="s">
        <v>128</v>
      </c>
      <c r="LE249" s="158" t="s">
        <v>128</v>
      </c>
      <c r="LF249" s="158" t="s">
        <v>128</v>
      </c>
      <c r="LG249" s="158" t="s">
        <v>128</v>
      </c>
      <c r="LH249" s="158" t="s">
        <v>128</v>
      </c>
      <c r="LI249" s="158" t="s">
        <v>128</v>
      </c>
      <c r="LJ249" s="158" t="s">
        <v>128</v>
      </c>
      <c r="LK249" s="158" t="s">
        <v>128</v>
      </c>
      <c r="LL249" s="158" t="s">
        <v>128</v>
      </c>
      <c r="LM249" s="158" t="s">
        <v>128</v>
      </c>
      <c r="LN249" s="158" t="s">
        <v>128</v>
      </c>
      <c r="LO249" s="158" t="s">
        <v>128</v>
      </c>
      <c r="LP249" s="158" t="s">
        <v>128</v>
      </c>
      <c r="LQ249" s="158" t="s">
        <v>128</v>
      </c>
      <c r="LR249" s="158" t="s">
        <v>128</v>
      </c>
      <c r="LS249" s="158" t="s">
        <v>128</v>
      </c>
      <c r="LT249" s="158" t="s">
        <v>128</v>
      </c>
      <c r="LU249" s="158" t="s">
        <v>128</v>
      </c>
      <c r="LV249" s="158" t="s">
        <v>128</v>
      </c>
      <c r="LW249" s="158" t="s">
        <v>128</v>
      </c>
      <c r="LX249" s="158" t="s">
        <v>128</v>
      </c>
      <c r="LY249" s="158" t="s">
        <v>128</v>
      </c>
      <c r="LZ249" s="158" t="s">
        <v>128</v>
      </c>
      <c r="MA249" s="158" t="s">
        <v>128</v>
      </c>
      <c r="MB249" s="158" t="s">
        <v>128</v>
      </c>
      <c r="MC249" s="158" t="s">
        <v>128</v>
      </c>
      <c r="MD249" s="158" t="s">
        <v>128</v>
      </c>
      <c r="ME249" s="158" t="s">
        <v>128</v>
      </c>
      <c r="MF249" s="158" t="s">
        <v>128</v>
      </c>
      <c r="MG249" s="158" t="s">
        <v>128</v>
      </c>
      <c r="MH249" s="158" t="s">
        <v>128</v>
      </c>
      <c r="MI249" s="158" t="s">
        <v>128</v>
      </c>
      <c r="MJ249" s="158" t="s">
        <v>128</v>
      </c>
      <c r="MK249" s="158" t="s">
        <v>128</v>
      </c>
      <c r="ML249" s="158" t="s">
        <v>128</v>
      </c>
      <c r="MM249" s="158" t="s">
        <v>128</v>
      </c>
      <c r="MN249" s="158" t="s">
        <v>128</v>
      </c>
      <c r="MO249" s="158" t="s">
        <v>128</v>
      </c>
      <c r="MP249" s="158" t="s">
        <v>128</v>
      </c>
      <c r="MQ249" s="158" t="s">
        <v>128</v>
      </c>
      <c r="MR249" s="158" t="s">
        <v>128</v>
      </c>
      <c r="MS249" s="158" t="s">
        <v>128</v>
      </c>
      <c r="MT249" s="158" t="s">
        <v>128</v>
      </c>
      <c r="MU249" s="158" t="s">
        <v>128</v>
      </c>
      <c r="MV249" s="158" t="s">
        <v>128</v>
      </c>
      <c r="MW249" s="158" t="s">
        <v>128</v>
      </c>
      <c r="MX249" s="158" t="s">
        <v>128</v>
      </c>
      <c r="MY249" s="158" t="s">
        <v>128</v>
      </c>
      <c r="MZ249" s="158" t="s">
        <v>128</v>
      </c>
      <c r="NA249" s="158" t="s">
        <v>128</v>
      </c>
      <c r="NB249" s="158" t="s">
        <v>128</v>
      </c>
      <c r="NC249" s="158" t="s">
        <v>128</v>
      </c>
      <c r="ND249" s="158" t="s">
        <v>128</v>
      </c>
      <c r="NE249" s="158" t="s">
        <v>128</v>
      </c>
      <c r="NF249" s="158" t="s">
        <v>128</v>
      </c>
      <c r="NG249" s="158" t="s">
        <v>128</v>
      </c>
      <c r="NH249" s="158" t="s">
        <v>128</v>
      </c>
      <c r="NI249" s="158" t="s">
        <v>128</v>
      </c>
      <c r="NJ249" s="158" t="s">
        <v>128</v>
      </c>
      <c r="NK249" s="158" t="s">
        <v>128</v>
      </c>
      <c r="NL249" s="158" t="s">
        <v>128</v>
      </c>
      <c r="NM249" s="158" t="s">
        <v>128</v>
      </c>
      <c r="NN249" s="158" t="s">
        <v>128</v>
      </c>
      <c r="NO249" s="158" t="s">
        <v>128</v>
      </c>
      <c r="NP249" s="158" t="s">
        <v>128</v>
      </c>
      <c r="NQ249" s="158" t="s">
        <v>128</v>
      </c>
      <c r="NR249" s="166">
        <v>5.0299999999999997E-3</v>
      </c>
      <c r="NS249" s="158" t="s">
        <v>66</v>
      </c>
      <c r="NT249" s="158" t="s">
        <v>128</v>
      </c>
      <c r="NU249" s="158" t="s">
        <v>128</v>
      </c>
      <c r="NV249" s="158" t="s">
        <v>128</v>
      </c>
      <c r="NW249" s="158" t="s">
        <v>128</v>
      </c>
      <c r="NX249" s="163">
        <v>3.4599999999999999E-2</v>
      </c>
      <c r="NY249" s="158" t="s">
        <v>66</v>
      </c>
      <c r="NZ249" s="158" t="s">
        <v>128</v>
      </c>
      <c r="OA249" s="158" t="s">
        <v>128</v>
      </c>
      <c r="OB249" s="158" t="s">
        <v>128</v>
      </c>
      <c r="OC249" s="158" t="s">
        <v>128</v>
      </c>
      <c r="OD249" s="158" t="s">
        <v>128</v>
      </c>
      <c r="OE249" s="170" t="s">
        <v>128</v>
      </c>
      <c r="OF249" s="181"/>
      <c r="OG249" s="175">
        <f t="shared" si="1336"/>
        <v>3.0640000000000001</v>
      </c>
      <c r="OH249" s="66" t="str">
        <f t="shared" si="1337"/>
        <v>kg/GJ delivered</v>
      </c>
      <c r="OI249" s="66" t="str">
        <f t="shared" si="1338"/>
        <v/>
      </c>
      <c r="OJ249" s="66" t="str">
        <f t="shared" si="1339"/>
        <v/>
      </c>
      <c r="OK249" s="66" t="str">
        <f t="shared" si="1340"/>
        <v/>
      </c>
      <c r="OL249" s="66" t="str">
        <f t="shared" si="1341"/>
        <v/>
      </c>
      <c r="OM249" s="159">
        <f t="shared" si="1342"/>
        <v>145.19999999999999</v>
      </c>
      <c r="ON249" s="66" t="str">
        <f t="shared" si="1343"/>
        <v>kg/GJ delivered</v>
      </c>
      <c r="OO249" s="126">
        <f t="shared" si="1344"/>
        <v>5.28E-2</v>
      </c>
      <c r="OP249" s="66" t="str">
        <f t="shared" si="1345"/>
        <v>kg/GJ delivered</v>
      </c>
      <c r="OQ249" s="66" t="str">
        <f t="shared" si="1346"/>
        <v/>
      </c>
      <c r="OR249" s="66" t="str">
        <f t="shared" si="1347"/>
        <v/>
      </c>
      <c r="OS249" s="66" t="str">
        <f t="shared" si="1348"/>
        <v/>
      </c>
      <c r="OT249" s="66" t="str">
        <f t="shared" si="1349"/>
        <v/>
      </c>
      <c r="OU249" s="126">
        <f t="shared" si="1350"/>
        <v>0.94740000000000002</v>
      </c>
      <c r="OV249" s="66" t="str">
        <f t="shared" si="1351"/>
        <v>kg/GJ delivered</v>
      </c>
      <c r="OW249" s="66" t="str">
        <f t="shared" si="1352"/>
        <v/>
      </c>
      <c r="OX249" s="66" t="str">
        <f t="shared" si="1353"/>
        <v/>
      </c>
      <c r="OY249" s="66" t="str">
        <f t="shared" si="1354"/>
        <v/>
      </c>
      <c r="OZ249" s="66" t="str">
        <f t="shared" si="1355"/>
        <v/>
      </c>
      <c r="PA249" s="66" t="str">
        <f t="shared" si="1356"/>
        <v/>
      </c>
      <c r="PB249" s="66" t="str">
        <f t="shared" si="1357"/>
        <v/>
      </c>
      <c r="PC249" s="66" t="str">
        <f t="shared" si="1358"/>
        <v/>
      </c>
      <c r="PD249" s="66" t="str">
        <f t="shared" si="1359"/>
        <v/>
      </c>
      <c r="PE249" s="66" t="str">
        <f t="shared" si="1360"/>
        <v/>
      </c>
      <c r="PF249" s="66" t="str">
        <f t="shared" si="1361"/>
        <v/>
      </c>
      <c r="PG249" s="66" t="str">
        <f t="shared" si="1362"/>
        <v/>
      </c>
      <c r="PH249" s="66" t="str">
        <f t="shared" si="1363"/>
        <v/>
      </c>
      <c r="PI249" s="66" t="str">
        <f t="shared" si="1364"/>
        <v/>
      </c>
      <c r="PJ249" s="66" t="str">
        <f t="shared" si="1365"/>
        <v/>
      </c>
      <c r="PK249" s="66" t="str">
        <f t="shared" si="1366"/>
        <v/>
      </c>
      <c r="PL249" s="66" t="str">
        <f t="shared" si="1367"/>
        <v/>
      </c>
      <c r="PM249" s="66" t="str">
        <f t="shared" si="1368"/>
        <v/>
      </c>
      <c r="PN249" s="66" t="str">
        <f t="shared" si="1369"/>
        <v/>
      </c>
      <c r="PO249" s="66" t="str">
        <f t="shared" si="1370"/>
        <v/>
      </c>
      <c r="PP249" s="66" t="str">
        <f t="shared" si="1371"/>
        <v/>
      </c>
      <c r="PQ249" s="66" t="str">
        <f t="shared" si="1372"/>
        <v/>
      </c>
      <c r="PR249" s="66" t="str">
        <f t="shared" si="1373"/>
        <v/>
      </c>
      <c r="PS249" s="66" t="str">
        <f t="shared" si="1374"/>
        <v/>
      </c>
      <c r="PT249" s="66" t="str">
        <f t="shared" si="1375"/>
        <v/>
      </c>
      <c r="PU249" s="66" t="str">
        <f t="shared" si="1376"/>
        <v/>
      </c>
      <c r="PV249" s="66" t="str">
        <f t="shared" si="1377"/>
        <v/>
      </c>
      <c r="PW249" s="66" t="str">
        <f t="shared" si="1378"/>
        <v/>
      </c>
      <c r="PX249" s="66" t="str">
        <f t="shared" si="1379"/>
        <v/>
      </c>
      <c r="PY249" s="66" t="str">
        <f t="shared" si="1380"/>
        <v/>
      </c>
      <c r="PZ249" s="66" t="str">
        <f t="shared" si="1381"/>
        <v/>
      </c>
      <c r="QA249" s="66" t="str">
        <f t="shared" si="1382"/>
        <v/>
      </c>
      <c r="QB249" s="66" t="str">
        <f t="shared" si="1383"/>
        <v/>
      </c>
      <c r="QC249" s="66" t="str">
        <f t="shared" si="1384"/>
        <v/>
      </c>
      <c r="QD249" s="66" t="str">
        <f t="shared" si="1385"/>
        <v/>
      </c>
      <c r="QE249" s="66" t="str">
        <f t="shared" si="1386"/>
        <v/>
      </c>
      <c r="QF249" s="66" t="str">
        <f t="shared" si="1387"/>
        <v/>
      </c>
      <c r="QG249" s="66" t="str">
        <f t="shared" si="1388"/>
        <v/>
      </c>
      <c r="QH249" s="66" t="str">
        <f t="shared" si="1389"/>
        <v/>
      </c>
      <c r="QI249" s="66" t="str">
        <f t="shared" si="1390"/>
        <v/>
      </c>
      <c r="QJ249" s="66" t="str">
        <f t="shared" si="1391"/>
        <v/>
      </c>
      <c r="QK249" s="66" t="str">
        <f t="shared" si="1392"/>
        <v/>
      </c>
      <c r="QL249" s="66" t="str">
        <f t="shared" si="1393"/>
        <v/>
      </c>
      <c r="QM249" s="66" t="str">
        <f t="shared" si="1394"/>
        <v/>
      </c>
      <c r="QN249" s="66" t="str">
        <f t="shared" si="1395"/>
        <v/>
      </c>
      <c r="QO249" s="66" t="str">
        <f t="shared" si="1396"/>
        <v/>
      </c>
      <c r="QP249" s="66" t="str">
        <f t="shared" si="1397"/>
        <v/>
      </c>
      <c r="QQ249" s="66" t="str">
        <f t="shared" si="1398"/>
        <v/>
      </c>
      <c r="QR249" s="66" t="str">
        <f t="shared" si="1399"/>
        <v/>
      </c>
      <c r="QS249" s="66" t="str">
        <f t="shared" si="1400"/>
        <v/>
      </c>
      <c r="QT249" s="66" t="str">
        <f t="shared" si="1401"/>
        <v/>
      </c>
      <c r="QU249" s="66" t="str">
        <f t="shared" si="1402"/>
        <v/>
      </c>
      <c r="QV249" s="66" t="str">
        <f t="shared" si="1403"/>
        <v/>
      </c>
      <c r="QW249" s="66" t="str">
        <f t="shared" si="1404"/>
        <v/>
      </c>
      <c r="QX249" s="66" t="str">
        <f t="shared" si="1405"/>
        <v/>
      </c>
      <c r="QY249" s="66" t="str">
        <f t="shared" si="1406"/>
        <v/>
      </c>
      <c r="QZ249" s="66" t="str">
        <f t="shared" si="1407"/>
        <v/>
      </c>
      <c r="RA249" s="66" t="str">
        <f t="shared" si="1408"/>
        <v/>
      </c>
      <c r="RB249" s="66" t="str">
        <f t="shared" si="1409"/>
        <v/>
      </c>
      <c r="RC249" s="66" t="str">
        <f t="shared" si="1410"/>
        <v/>
      </c>
      <c r="RD249" s="66" t="str">
        <f t="shared" si="1411"/>
        <v/>
      </c>
      <c r="RE249" s="66" t="str">
        <f t="shared" si="1412"/>
        <v/>
      </c>
      <c r="RF249" s="66" t="str">
        <f t="shared" si="1413"/>
        <v/>
      </c>
      <c r="RG249" s="66" t="str">
        <f t="shared" si="1414"/>
        <v/>
      </c>
      <c r="RH249" s="66" t="str">
        <f t="shared" si="1415"/>
        <v/>
      </c>
      <c r="RI249" s="66" t="str">
        <f t="shared" si="1416"/>
        <v/>
      </c>
      <c r="RJ249" s="66" t="str">
        <f t="shared" si="1417"/>
        <v/>
      </c>
      <c r="RK249" s="66" t="str">
        <f t="shared" si="1418"/>
        <v/>
      </c>
      <c r="RL249" s="66" t="str">
        <f t="shared" si="1419"/>
        <v/>
      </c>
      <c r="RM249" s="66" t="str">
        <f t="shared" si="1420"/>
        <v/>
      </c>
      <c r="RN249" s="66" t="str">
        <f t="shared" si="1421"/>
        <v/>
      </c>
      <c r="RO249" s="66" t="str">
        <f t="shared" si="1422"/>
        <v/>
      </c>
      <c r="RP249" s="66" t="str">
        <f t="shared" si="1423"/>
        <v/>
      </c>
      <c r="RQ249" s="66" t="str">
        <f t="shared" si="1424"/>
        <v/>
      </c>
      <c r="RR249" s="66" t="str">
        <f t="shared" si="1425"/>
        <v/>
      </c>
      <c r="RS249" s="66" t="str">
        <f t="shared" si="1426"/>
        <v/>
      </c>
      <c r="RT249" s="66" t="str">
        <f t="shared" si="1427"/>
        <v/>
      </c>
      <c r="RU249" s="66" t="str">
        <f t="shared" si="1428"/>
        <v/>
      </c>
      <c r="RV249" s="66" t="str">
        <f t="shared" si="1429"/>
        <v/>
      </c>
      <c r="RW249" s="66" t="str">
        <f t="shared" si="1430"/>
        <v/>
      </c>
      <c r="RX249" s="66" t="str">
        <f t="shared" si="1431"/>
        <v/>
      </c>
      <c r="RY249" s="66" t="str">
        <f t="shared" si="1432"/>
        <v/>
      </c>
      <c r="RZ249" s="66" t="str">
        <f t="shared" si="1433"/>
        <v/>
      </c>
      <c r="SA249" s="66" t="str">
        <f t="shared" si="1434"/>
        <v/>
      </c>
      <c r="SB249" s="66" t="str">
        <f t="shared" si="1435"/>
        <v/>
      </c>
      <c r="SC249" s="66" t="str">
        <f t="shared" si="1436"/>
        <v/>
      </c>
      <c r="SD249" s="66" t="str">
        <f t="shared" si="1437"/>
        <v/>
      </c>
      <c r="SE249" s="66" t="str">
        <f t="shared" si="1438"/>
        <v/>
      </c>
      <c r="SF249" s="66" t="str">
        <f t="shared" si="1439"/>
        <v/>
      </c>
      <c r="SG249" s="66" t="str">
        <f t="shared" si="1440"/>
        <v/>
      </c>
      <c r="SH249" s="66" t="str">
        <f t="shared" si="1441"/>
        <v/>
      </c>
      <c r="SI249" s="66" t="str">
        <f t="shared" si="1442"/>
        <v/>
      </c>
      <c r="SJ249" s="66" t="str">
        <f t="shared" si="1443"/>
        <v/>
      </c>
      <c r="SK249" s="66" t="str">
        <f t="shared" si="1444"/>
        <v/>
      </c>
      <c r="SL249" s="66" t="str">
        <f t="shared" si="1445"/>
        <v/>
      </c>
      <c r="SM249" s="66" t="str">
        <f t="shared" si="1446"/>
        <v/>
      </c>
      <c r="SN249" s="66" t="str">
        <f t="shared" si="1447"/>
        <v/>
      </c>
      <c r="SO249" s="66" t="str">
        <f t="shared" si="1448"/>
        <v/>
      </c>
      <c r="SP249" s="66" t="str">
        <f t="shared" si="1449"/>
        <v/>
      </c>
      <c r="SQ249" s="66" t="str">
        <f t="shared" si="1450"/>
        <v/>
      </c>
      <c r="SR249" s="66" t="str">
        <f t="shared" si="1451"/>
        <v/>
      </c>
      <c r="SS249" s="66" t="str">
        <f t="shared" si="1452"/>
        <v/>
      </c>
      <c r="ST249" s="66" t="str">
        <f t="shared" si="1453"/>
        <v/>
      </c>
      <c r="SU249" s="66" t="str">
        <f t="shared" si="1454"/>
        <v/>
      </c>
      <c r="SV249" s="66" t="str">
        <f t="shared" si="1455"/>
        <v/>
      </c>
      <c r="SW249" s="66" t="str">
        <f t="shared" si="1456"/>
        <v/>
      </c>
      <c r="SX249" s="66" t="str">
        <f t="shared" si="1457"/>
        <v/>
      </c>
      <c r="SY249" s="66" t="str">
        <f t="shared" si="1458"/>
        <v/>
      </c>
      <c r="SZ249" s="66" t="str">
        <f t="shared" si="1459"/>
        <v/>
      </c>
      <c r="TA249" s="66" t="str">
        <f t="shared" si="1460"/>
        <v/>
      </c>
      <c r="TB249" s="66" t="str">
        <f t="shared" si="1461"/>
        <v/>
      </c>
      <c r="TC249" s="66" t="str">
        <f t="shared" si="1462"/>
        <v/>
      </c>
      <c r="TD249" s="66" t="str">
        <f t="shared" si="1463"/>
        <v/>
      </c>
      <c r="TE249" s="66" t="str">
        <f t="shared" si="1464"/>
        <v/>
      </c>
      <c r="TF249" s="66" t="str">
        <f t="shared" si="1465"/>
        <v/>
      </c>
      <c r="TG249" s="66" t="str">
        <f t="shared" si="1466"/>
        <v/>
      </c>
      <c r="TH249" s="66" t="str">
        <f t="shared" si="1467"/>
        <v/>
      </c>
      <c r="TI249" s="66" t="str">
        <f t="shared" si="1468"/>
        <v/>
      </c>
      <c r="TJ249" s="66" t="str">
        <f t="shared" si="1469"/>
        <v/>
      </c>
      <c r="TK249" s="66" t="str">
        <f t="shared" si="1470"/>
        <v/>
      </c>
      <c r="TL249" s="66" t="str">
        <f t="shared" si="1471"/>
        <v/>
      </c>
      <c r="TM249" s="66" t="str">
        <f t="shared" si="1472"/>
        <v/>
      </c>
      <c r="TN249" s="66" t="str">
        <f t="shared" si="1473"/>
        <v/>
      </c>
      <c r="TO249" s="66" t="str">
        <f t="shared" si="1474"/>
        <v/>
      </c>
      <c r="TP249" s="66" t="str">
        <f t="shared" si="1475"/>
        <v/>
      </c>
      <c r="TQ249" s="66" t="str">
        <f t="shared" si="1476"/>
        <v/>
      </c>
      <c r="TR249" s="66" t="str">
        <f t="shared" si="1477"/>
        <v/>
      </c>
      <c r="TS249" s="66" t="str">
        <f t="shared" si="1478"/>
        <v/>
      </c>
      <c r="TT249" s="66" t="str">
        <f t="shared" si="1479"/>
        <v/>
      </c>
      <c r="TU249" s="66" t="str">
        <f t="shared" si="1480"/>
        <v/>
      </c>
      <c r="TV249" s="66" t="str">
        <f t="shared" si="1481"/>
        <v/>
      </c>
      <c r="TW249" s="66" t="str">
        <f t="shared" si="1482"/>
        <v/>
      </c>
      <c r="TX249" s="66" t="str">
        <f t="shared" si="1483"/>
        <v/>
      </c>
      <c r="TY249" s="66" t="str">
        <f t="shared" si="1484"/>
        <v/>
      </c>
      <c r="TZ249" s="66" t="str">
        <f t="shared" si="1485"/>
        <v/>
      </c>
      <c r="UA249" s="66" t="str">
        <f t="shared" si="1486"/>
        <v/>
      </c>
      <c r="UB249" s="66" t="str">
        <f t="shared" si="1487"/>
        <v/>
      </c>
      <c r="UC249" s="66" t="str">
        <f t="shared" si="1488"/>
        <v/>
      </c>
      <c r="UD249" s="66" t="str">
        <f t="shared" si="1489"/>
        <v/>
      </c>
      <c r="UE249" s="66" t="str">
        <f t="shared" si="1490"/>
        <v/>
      </c>
      <c r="UF249" s="66" t="str">
        <f t="shared" si="1491"/>
        <v/>
      </c>
      <c r="UG249" s="66" t="str">
        <f t="shared" si="1492"/>
        <v/>
      </c>
      <c r="UH249" s="66" t="str">
        <f t="shared" si="1493"/>
        <v/>
      </c>
      <c r="UI249" s="66" t="str">
        <f t="shared" si="1494"/>
        <v/>
      </c>
      <c r="UJ249" s="66" t="str">
        <f t="shared" si="1495"/>
        <v/>
      </c>
      <c r="UK249" s="66" t="str">
        <f t="shared" si="1496"/>
        <v/>
      </c>
      <c r="UL249" s="66" t="str">
        <f t="shared" si="1497"/>
        <v/>
      </c>
      <c r="UM249" s="66" t="str">
        <f t="shared" si="1498"/>
        <v/>
      </c>
      <c r="UN249" s="66" t="str">
        <f t="shared" si="1499"/>
        <v/>
      </c>
      <c r="UO249" s="66" t="str">
        <f t="shared" si="1500"/>
        <v/>
      </c>
      <c r="UP249" s="66" t="str">
        <f t="shared" si="1501"/>
        <v/>
      </c>
      <c r="UQ249" s="66" t="str">
        <f t="shared" si="1502"/>
        <v/>
      </c>
      <c r="UR249" s="66" t="str">
        <f t="shared" si="1503"/>
        <v/>
      </c>
      <c r="US249" s="66" t="str">
        <f t="shared" si="1504"/>
        <v/>
      </c>
      <c r="UT249" s="66" t="str">
        <f t="shared" si="1505"/>
        <v/>
      </c>
      <c r="UU249" s="66" t="str">
        <f t="shared" si="1506"/>
        <v/>
      </c>
      <c r="UV249" s="66" t="str">
        <f t="shared" si="1507"/>
        <v/>
      </c>
      <c r="UW249" s="66" t="str">
        <f t="shared" si="1508"/>
        <v/>
      </c>
      <c r="UX249" s="66" t="str">
        <f t="shared" si="1509"/>
        <v/>
      </c>
      <c r="UY249" s="66" t="str">
        <f t="shared" si="1510"/>
        <v/>
      </c>
      <c r="UZ249" s="66" t="str">
        <f t="shared" si="1511"/>
        <v/>
      </c>
      <c r="VA249" s="66" t="str">
        <f t="shared" si="1512"/>
        <v/>
      </c>
      <c r="VB249" s="66" t="str">
        <f t="shared" si="1513"/>
        <v/>
      </c>
      <c r="VC249" s="66" t="str">
        <f t="shared" si="1514"/>
        <v/>
      </c>
      <c r="VD249" s="66" t="str">
        <f t="shared" si="1515"/>
        <v/>
      </c>
      <c r="VE249" s="66" t="str">
        <f t="shared" si="1516"/>
        <v/>
      </c>
      <c r="VF249" s="66" t="str">
        <f t="shared" si="1517"/>
        <v/>
      </c>
      <c r="VG249" s="66" t="str">
        <f t="shared" si="1518"/>
        <v/>
      </c>
      <c r="VH249" s="66" t="str">
        <f t="shared" si="1519"/>
        <v/>
      </c>
      <c r="VI249" s="66" t="str">
        <f t="shared" si="1520"/>
        <v/>
      </c>
      <c r="VJ249" s="66" t="str">
        <f t="shared" si="1521"/>
        <v/>
      </c>
      <c r="VK249" s="66" t="str">
        <f t="shared" si="1522"/>
        <v/>
      </c>
      <c r="VL249" s="66" t="str">
        <f t="shared" si="1523"/>
        <v/>
      </c>
      <c r="VM249" s="66" t="str">
        <f t="shared" si="1524"/>
        <v/>
      </c>
      <c r="VN249" s="66" t="str">
        <f t="shared" si="1525"/>
        <v/>
      </c>
      <c r="VO249" s="66" t="str">
        <f t="shared" si="1526"/>
        <v/>
      </c>
      <c r="VP249" s="66" t="str">
        <f t="shared" si="1527"/>
        <v/>
      </c>
      <c r="VQ249" s="66" t="str">
        <f t="shared" si="1528"/>
        <v/>
      </c>
      <c r="VR249" s="66" t="str">
        <f t="shared" si="1529"/>
        <v/>
      </c>
      <c r="VS249" s="66" t="str">
        <f t="shared" si="1530"/>
        <v/>
      </c>
      <c r="VT249" s="66" t="str">
        <f t="shared" si="1531"/>
        <v/>
      </c>
      <c r="VU249" s="66" t="str">
        <f t="shared" si="1532"/>
        <v/>
      </c>
      <c r="VV249" s="66" t="str">
        <f t="shared" si="1533"/>
        <v/>
      </c>
      <c r="VW249" s="66" t="str">
        <f t="shared" si="1534"/>
        <v/>
      </c>
      <c r="VX249" s="66" t="str">
        <f t="shared" si="1535"/>
        <v/>
      </c>
      <c r="VY249" s="66" t="str">
        <f t="shared" si="1536"/>
        <v/>
      </c>
      <c r="VZ249" s="66" t="str">
        <f t="shared" si="1537"/>
        <v/>
      </c>
      <c r="WA249" s="66" t="str">
        <f t="shared" si="1538"/>
        <v/>
      </c>
      <c r="WB249" s="66" t="str">
        <f t="shared" si="1539"/>
        <v/>
      </c>
      <c r="WC249" s="66" t="str">
        <f t="shared" si="1540"/>
        <v/>
      </c>
      <c r="WD249" s="66" t="str">
        <f t="shared" si="1541"/>
        <v/>
      </c>
      <c r="WE249" s="66" t="str">
        <f t="shared" si="1542"/>
        <v/>
      </c>
      <c r="WF249" s="66" t="str">
        <f t="shared" si="1543"/>
        <v/>
      </c>
      <c r="WG249" s="66" t="str">
        <f t="shared" si="1544"/>
        <v/>
      </c>
      <c r="WH249" s="66" t="str">
        <f t="shared" si="1545"/>
        <v/>
      </c>
      <c r="WI249" s="66" t="str">
        <f t="shared" si="1546"/>
        <v/>
      </c>
      <c r="WJ249" s="66" t="str">
        <f t="shared" si="1547"/>
        <v/>
      </c>
      <c r="WK249" s="66" t="str">
        <f t="shared" si="1548"/>
        <v/>
      </c>
      <c r="WL249" s="66" t="str">
        <f t="shared" si="1549"/>
        <v/>
      </c>
      <c r="WM249" s="66" t="str">
        <f t="shared" si="1550"/>
        <v/>
      </c>
      <c r="WN249" s="66" t="str">
        <f t="shared" si="1551"/>
        <v/>
      </c>
      <c r="WO249" s="66" t="str">
        <f t="shared" si="1552"/>
        <v/>
      </c>
      <c r="WP249" s="66" t="str">
        <f t="shared" si="1553"/>
        <v/>
      </c>
      <c r="WQ249" s="66" t="str">
        <f t="shared" si="1554"/>
        <v/>
      </c>
      <c r="WR249" s="66" t="str">
        <f t="shared" si="1555"/>
        <v/>
      </c>
      <c r="WS249" s="66" t="str">
        <f t="shared" si="1556"/>
        <v/>
      </c>
      <c r="WT249" s="66" t="str">
        <f t="shared" si="1557"/>
        <v/>
      </c>
      <c r="WU249" s="66" t="str">
        <f t="shared" si="1558"/>
        <v/>
      </c>
      <c r="WV249" s="66" t="str">
        <f t="shared" si="1559"/>
        <v/>
      </c>
      <c r="WW249" s="66" t="str">
        <f t="shared" si="1560"/>
        <v/>
      </c>
      <c r="WX249" s="66" t="str">
        <f t="shared" si="1561"/>
        <v/>
      </c>
      <c r="WY249" s="66" t="str">
        <f t="shared" si="1562"/>
        <v/>
      </c>
      <c r="WZ249" s="66" t="str">
        <f t="shared" si="1563"/>
        <v/>
      </c>
      <c r="XA249" s="66" t="str">
        <f t="shared" si="1564"/>
        <v/>
      </c>
      <c r="XB249" s="66" t="str">
        <f t="shared" si="1565"/>
        <v/>
      </c>
      <c r="XC249" s="66" t="str">
        <f t="shared" si="1566"/>
        <v/>
      </c>
      <c r="XD249" s="66" t="str">
        <f t="shared" si="1567"/>
        <v/>
      </c>
      <c r="XE249" s="66" t="str">
        <f t="shared" si="1568"/>
        <v/>
      </c>
      <c r="XF249" s="66" t="str">
        <f t="shared" si="1569"/>
        <v/>
      </c>
      <c r="XG249" s="66" t="str">
        <f t="shared" si="1570"/>
        <v/>
      </c>
      <c r="XH249" s="66" t="str">
        <f t="shared" si="1571"/>
        <v/>
      </c>
      <c r="XI249" s="66" t="str">
        <f t="shared" si="1572"/>
        <v/>
      </c>
      <c r="XJ249" s="66" t="str">
        <f t="shared" si="1573"/>
        <v/>
      </c>
      <c r="XK249" s="66" t="str">
        <f t="shared" si="1574"/>
        <v/>
      </c>
      <c r="XL249" s="66" t="str">
        <f t="shared" si="1575"/>
        <v/>
      </c>
      <c r="XM249" s="66" t="str">
        <f t="shared" si="1576"/>
        <v/>
      </c>
      <c r="XN249" s="66" t="str">
        <f t="shared" si="1577"/>
        <v/>
      </c>
      <c r="XO249" s="66" t="str">
        <f t="shared" si="1578"/>
        <v/>
      </c>
      <c r="XP249" s="66" t="str">
        <f t="shared" si="1579"/>
        <v/>
      </c>
      <c r="XQ249" s="66" t="str">
        <f t="shared" si="1580"/>
        <v/>
      </c>
      <c r="XR249" s="66" t="str">
        <f t="shared" si="1581"/>
        <v/>
      </c>
      <c r="XS249" s="66" t="str">
        <f t="shared" si="1582"/>
        <v/>
      </c>
      <c r="XT249" s="66" t="str">
        <f t="shared" si="1583"/>
        <v/>
      </c>
      <c r="XU249" s="66" t="str">
        <f t="shared" si="1584"/>
        <v/>
      </c>
      <c r="XV249" s="66" t="str">
        <f t="shared" si="1585"/>
        <v/>
      </c>
      <c r="XW249" s="66" t="str">
        <f t="shared" si="1586"/>
        <v/>
      </c>
      <c r="XX249" s="66" t="str">
        <f t="shared" si="1587"/>
        <v/>
      </c>
      <c r="XY249" s="66" t="str">
        <f t="shared" si="1588"/>
        <v/>
      </c>
      <c r="XZ249" s="66" t="str">
        <f t="shared" si="1589"/>
        <v/>
      </c>
      <c r="YA249" s="66" t="str">
        <f t="shared" si="1590"/>
        <v/>
      </c>
      <c r="YB249" s="66" t="str">
        <f t="shared" si="1591"/>
        <v/>
      </c>
      <c r="YC249" s="66" t="str">
        <f t="shared" si="1592"/>
        <v/>
      </c>
      <c r="YD249" s="66" t="str">
        <f t="shared" si="1593"/>
        <v/>
      </c>
      <c r="YE249" s="66" t="str">
        <f t="shared" si="1594"/>
        <v/>
      </c>
      <c r="YF249" s="66" t="str">
        <f t="shared" si="1595"/>
        <v/>
      </c>
      <c r="YG249" s="66" t="str">
        <f t="shared" si="1596"/>
        <v/>
      </c>
      <c r="YH249" s="66" t="str">
        <f t="shared" si="1597"/>
        <v/>
      </c>
      <c r="YI249" s="66" t="str">
        <f t="shared" si="1598"/>
        <v/>
      </c>
      <c r="YJ249" s="66" t="str">
        <f t="shared" si="1599"/>
        <v/>
      </c>
      <c r="YK249" s="66" t="str">
        <f t="shared" si="1600"/>
        <v/>
      </c>
      <c r="YL249" s="66" t="str">
        <f t="shared" si="1601"/>
        <v/>
      </c>
      <c r="YM249" s="66" t="str">
        <f t="shared" si="1602"/>
        <v/>
      </c>
      <c r="YN249" s="66" t="str">
        <f t="shared" si="1603"/>
        <v/>
      </c>
      <c r="YO249" s="66" t="str">
        <f t="shared" si="1604"/>
        <v/>
      </c>
      <c r="YP249" s="66" t="str">
        <f t="shared" si="1605"/>
        <v/>
      </c>
      <c r="YQ249" s="66" t="str">
        <f t="shared" si="1606"/>
        <v/>
      </c>
      <c r="YR249" s="66" t="str">
        <f t="shared" si="1607"/>
        <v/>
      </c>
      <c r="YS249" s="66" t="str">
        <f t="shared" si="1608"/>
        <v/>
      </c>
      <c r="YT249" s="66" t="str">
        <f t="shared" si="1609"/>
        <v/>
      </c>
      <c r="YU249" s="66" t="str">
        <f t="shared" si="1610"/>
        <v/>
      </c>
      <c r="YV249" s="66" t="str">
        <f t="shared" si="1611"/>
        <v/>
      </c>
      <c r="YW249" s="66" t="str">
        <f t="shared" si="1612"/>
        <v/>
      </c>
      <c r="YX249" s="66" t="str">
        <f t="shared" si="1613"/>
        <v/>
      </c>
      <c r="YY249" s="66" t="str">
        <f t="shared" si="1614"/>
        <v/>
      </c>
      <c r="YZ249" s="66" t="str">
        <f t="shared" si="1615"/>
        <v/>
      </c>
      <c r="ZA249" s="66" t="str">
        <f t="shared" si="1616"/>
        <v/>
      </c>
      <c r="ZB249" s="66" t="str">
        <f t="shared" si="1617"/>
        <v/>
      </c>
      <c r="ZC249" s="66" t="str">
        <f t="shared" si="1618"/>
        <v/>
      </c>
      <c r="ZD249" s="66" t="str">
        <f t="shared" si="1619"/>
        <v/>
      </c>
      <c r="ZE249" s="66" t="str">
        <f t="shared" si="1620"/>
        <v/>
      </c>
      <c r="ZF249" s="66" t="str">
        <f t="shared" si="1621"/>
        <v/>
      </c>
      <c r="ZG249" s="66" t="str">
        <f t="shared" si="1622"/>
        <v/>
      </c>
      <c r="ZH249" s="66" t="str">
        <f t="shared" si="1623"/>
        <v/>
      </c>
      <c r="ZI249" s="66" t="str">
        <f t="shared" si="1624"/>
        <v/>
      </c>
      <c r="ZJ249" s="66" t="str">
        <f t="shared" si="1625"/>
        <v/>
      </c>
      <c r="ZK249" s="66" t="str">
        <f t="shared" si="1626"/>
        <v/>
      </c>
      <c r="ZL249" s="66" t="str">
        <f t="shared" si="1627"/>
        <v/>
      </c>
      <c r="ZM249" s="66" t="str">
        <f t="shared" si="1628"/>
        <v/>
      </c>
      <c r="ZN249" s="66" t="str">
        <f t="shared" si="1629"/>
        <v/>
      </c>
      <c r="ZO249" s="66" t="str">
        <f t="shared" si="1630"/>
        <v/>
      </c>
      <c r="ZP249" s="66" t="str">
        <f t="shared" si="1631"/>
        <v/>
      </c>
      <c r="ZQ249" s="66" t="str">
        <f t="shared" si="1632"/>
        <v/>
      </c>
      <c r="ZR249" s="66" t="str">
        <f t="shared" si="1633"/>
        <v/>
      </c>
      <c r="ZS249" s="66" t="str">
        <f t="shared" si="1634"/>
        <v/>
      </c>
      <c r="ZT249" s="66" t="str">
        <f t="shared" si="1635"/>
        <v/>
      </c>
      <c r="ZU249" s="66" t="str">
        <f t="shared" si="1636"/>
        <v/>
      </c>
      <c r="ZV249" s="66" t="str">
        <f t="shared" si="1637"/>
        <v/>
      </c>
      <c r="ZW249" s="66" t="str">
        <f t="shared" si="1638"/>
        <v/>
      </c>
      <c r="ZX249" s="66" t="str">
        <f t="shared" si="1639"/>
        <v/>
      </c>
      <c r="ZY249" s="66" t="str">
        <f t="shared" si="1640"/>
        <v/>
      </c>
      <c r="ZZ249" s="66" t="str">
        <f t="shared" si="1641"/>
        <v/>
      </c>
      <c r="AAA249" s="66" t="str">
        <f t="shared" si="1642"/>
        <v/>
      </c>
      <c r="AAB249" s="66" t="str">
        <f t="shared" si="1643"/>
        <v/>
      </c>
      <c r="AAC249" s="66" t="str">
        <f t="shared" si="1644"/>
        <v/>
      </c>
      <c r="AAD249" s="66" t="str">
        <f t="shared" si="1645"/>
        <v/>
      </c>
      <c r="AAE249" s="66" t="str">
        <f t="shared" si="1646"/>
        <v/>
      </c>
      <c r="AAF249" s="66" t="str">
        <f t="shared" si="1647"/>
        <v/>
      </c>
      <c r="AAG249" s="66" t="str">
        <f t="shared" si="1648"/>
        <v/>
      </c>
      <c r="AAH249" s="66" t="str">
        <f t="shared" si="1649"/>
        <v/>
      </c>
      <c r="AAI249" s="66" t="str">
        <f t="shared" si="1650"/>
        <v/>
      </c>
      <c r="AAJ249" s="66" t="str">
        <f t="shared" si="1651"/>
        <v/>
      </c>
      <c r="AAK249" s="66" t="str">
        <f t="shared" si="1652"/>
        <v/>
      </c>
      <c r="AAL249" s="66" t="str">
        <f t="shared" si="1653"/>
        <v/>
      </c>
      <c r="AAM249" s="66" t="str">
        <f t="shared" si="1654"/>
        <v/>
      </c>
      <c r="AAN249" s="66" t="str">
        <f t="shared" si="1655"/>
        <v/>
      </c>
      <c r="AAO249" s="66" t="str">
        <f t="shared" si="1656"/>
        <v/>
      </c>
      <c r="AAP249" s="66" t="str">
        <f t="shared" si="1657"/>
        <v/>
      </c>
      <c r="AAQ249" s="66" t="str">
        <f t="shared" si="1658"/>
        <v/>
      </c>
      <c r="AAR249" s="66" t="str">
        <f t="shared" si="1659"/>
        <v/>
      </c>
      <c r="AAS249" s="66" t="str">
        <f t="shared" si="1660"/>
        <v/>
      </c>
      <c r="AAT249" s="66" t="str">
        <f t="shared" si="1661"/>
        <v/>
      </c>
      <c r="AAU249" s="66" t="str">
        <f t="shared" si="1662"/>
        <v/>
      </c>
      <c r="AAV249" s="66" t="str">
        <f t="shared" si="1663"/>
        <v/>
      </c>
      <c r="AAW249" s="66" t="str">
        <f t="shared" si="1664"/>
        <v/>
      </c>
      <c r="AAX249" s="66" t="str">
        <f t="shared" si="1665"/>
        <v/>
      </c>
      <c r="AAY249" s="66" t="str">
        <f t="shared" si="1666"/>
        <v/>
      </c>
      <c r="AAZ249" s="66" t="str">
        <f t="shared" si="1667"/>
        <v/>
      </c>
      <c r="ABA249" s="66" t="str">
        <f t="shared" si="1668"/>
        <v/>
      </c>
      <c r="ABB249" s="66" t="str">
        <f t="shared" si="1669"/>
        <v/>
      </c>
      <c r="ABC249" s="66" t="str">
        <f t="shared" si="1670"/>
        <v/>
      </c>
      <c r="ABD249" s="66" t="str">
        <f t="shared" si="1671"/>
        <v/>
      </c>
      <c r="ABE249" s="66" t="str">
        <f t="shared" si="1672"/>
        <v/>
      </c>
      <c r="ABF249" s="66" t="str">
        <f t="shared" si="1673"/>
        <v/>
      </c>
      <c r="ABG249" s="66" t="str">
        <f t="shared" si="1674"/>
        <v/>
      </c>
      <c r="ABH249" s="66" t="str">
        <f t="shared" si="1675"/>
        <v/>
      </c>
      <c r="ABI249" s="66" t="str">
        <f t="shared" si="1676"/>
        <v/>
      </c>
      <c r="ABJ249" s="66" t="str">
        <f t="shared" si="1677"/>
        <v/>
      </c>
      <c r="ABK249" s="66" t="str">
        <f t="shared" si="1678"/>
        <v/>
      </c>
      <c r="ABL249" s="66" t="str">
        <f t="shared" si="1679"/>
        <v/>
      </c>
      <c r="ABM249" s="66" t="str">
        <f t="shared" si="1680"/>
        <v/>
      </c>
      <c r="ABN249" s="66" t="str">
        <f t="shared" si="1681"/>
        <v/>
      </c>
      <c r="ABO249" s="66" t="str">
        <f t="shared" si="1682"/>
        <v/>
      </c>
      <c r="ABP249" s="66" t="str">
        <f t="shared" si="1683"/>
        <v/>
      </c>
      <c r="ABQ249" s="66" t="str">
        <f t="shared" si="1684"/>
        <v/>
      </c>
      <c r="ABR249" s="66" t="str">
        <f t="shared" si="1685"/>
        <v/>
      </c>
      <c r="ABS249" s="66" t="str">
        <f t="shared" si="1686"/>
        <v/>
      </c>
      <c r="ABT249" s="66" t="str">
        <f t="shared" si="1687"/>
        <v/>
      </c>
      <c r="ABU249" s="66" t="str">
        <f t="shared" si="1688"/>
        <v/>
      </c>
      <c r="ABV249" s="66" t="str">
        <f t="shared" si="1689"/>
        <v/>
      </c>
      <c r="ABW249" s="66" t="str">
        <f t="shared" si="1690"/>
        <v/>
      </c>
      <c r="ABX249" s="66" t="str">
        <f t="shared" si="1691"/>
        <v/>
      </c>
      <c r="ABY249" s="66" t="str">
        <f t="shared" si="1692"/>
        <v/>
      </c>
      <c r="ABZ249" s="66" t="str">
        <f t="shared" si="1693"/>
        <v/>
      </c>
      <c r="ACA249" s="66" t="str">
        <f t="shared" si="1694"/>
        <v/>
      </c>
      <c r="ACB249" s="66" t="str">
        <f t="shared" si="1695"/>
        <v/>
      </c>
      <c r="ACC249" s="66" t="str">
        <f t="shared" si="1696"/>
        <v/>
      </c>
      <c r="ACD249" s="66" t="str">
        <f t="shared" si="1697"/>
        <v/>
      </c>
      <c r="ACE249" s="66" t="str">
        <f t="shared" si="1698"/>
        <v/>
      </c>
      <c r="ACF249" s="66" t="str">
        <f t="shared" si="1699"/>
        <v/>
      </c>
      <c r="ACG249" s="160">
        <f t="shared" si="1700"/>
        <v>5.0299999999999997E-3</v>
      </c>
      <c r="ACH249" s="66" t="str">
        <f t="shared" si="1701"/>
        <v>kg/GJ delivered</v>
      </c>
      <c r="ACI249" s="66" t="str">
        <f t="shared" si="1702"/>
        <v/>
      </c>
      <c r="ACJ249" s="66" t="str">
        <f t="shared" si="1703"/>
        <v/>
      </c>
      <c r="ACK249" s="66" t="str">
        <f t="shared" si="1704"/>
        <v/>
      </c>
      <c r="ACL249" s="66" t="str">
        <f t="shared" si="1705"/>
        <v/>
      </c>
      <c r="ACM249" s="66">
        <f t="shared" ref="ACM249:ACN249" si="1764">IF(AND(ACS$3="Unit", ACL249=""), "", IF(AND(ACS$3="Unit", ACL249="-"),"", IF(ACS$3="Unit", "kg/GJ delivered", IF(AND(NY249&lt;&gt;"", NY249&lt;&gt;"-", NX249="-"),"", IF($H249="","", IF(NX249="nd", "",IF(NX249="&lt;n.a.&gt;", "", IF(NY249="#/MJ", "", IF(NY249="kg/GJ delivered",NX249,IF(NY249="g/MJ delivered",NX249,IF(NY249="kg/MJ delivered",NX249*1000,IF(NY249="mg/MJ delivered",NX249/1000,IF(NY249="g/kg",((NX249)*(1/$I249)*(1/$H249)),IF(NY249="mg/kg",((NX249/1000)*(1/$I249)*(1/$H249)),IF(NY249="mg/MJ delivered",NX249/1000,IF(NY249="-","","Error"))))))))))))))))</f>
        <v>3.4599999999999999E-2</v>
      </c>
      <c r="ACN249" s="66" t="str">
        <f t="shared" si="1764"/>
        <v>kg/GJ delivered</v>
      </c>
      <c r="ACO249" s="66" t="str">
        <f t="shared" si="1707"/>
        <v/>
      </c>
      <c r="ACP249" s="66" t="str">
        <f t="shared" si="1708"/>
        <v/>
      </c>
      <c r="ACQ249" s="66" t="str">
        <f t="shared" si="1709"/>
        <v/>
      </c>
      <c r="ACR249" s="66" t="str">
        <f t="shared" si="1710"/>
        <v/>
      </c>
      <c r="ACS249" s="66" t="str">
        <f t="shared" si="1711"/>
        <v/>
      </c>
      <c r="ACT249" s="66" t="str">
        <f t="shared" si="1712"/>
        <v/>
      </c>
    </row>
    <row r="250" spans="2:774" ht="15.75" customHeight="1" x14ac:dyDescent="0.25">
      <c r="B250" s="66">
        <v>7</v>
      </c>
      <c r="C250" s="66" t="s">
        <v>73</v>
      </c>
      <c r="D250" s="66" t="s">
        <v>64</v>
      </c>
      <c r="E250" s="156" t="s">
        <v>63</v>
      </c>
      <c r="F250" s="66" t="s">
        <v>1832</v>
      </c>
      <c r="G250" s="157" t="s">
        <v>492</v>
      </c>
      <c r="H250" s="126">
        <v>0.5</v>
      </c>
      <c r="I250" s="130">
        <v>43.12</v>
      </c>
      <c r="J250" s="66" t="str">
        <f t="shared" si="1759"/>
        <v>Kerosene, Wick, Improved, IN</v>
      </c>
      <c r="K250" s="161"/>
      <c r="L250" s="161"/>
      <c r="M250" s="161"/>
      <c r="N250" s="161"/>
      <c r="O250" s="66" t="s">
        <v>26</v>
      </c>
      <c r="P250" s="66" t="str">
        <f t="shared" si="1327"/>
        <v>IN</v>
      </c>
      <c r="Q250" s="66" t="s">
        <v>2</v>
      </c>
      <c r="R250" s="163">
        <v>0.81859999999999999</v>
      </c>
      <c r="S250" s="158" t="s">
        <v>66</v>
      </c>
      <c r="T250" s="158" t="s">
        <v>128</v>
      </c>
      <c r="U250" s="158" t="s">
        <v>128</v>
      </c>
      <c r="V250" s="158" t="s">
        <v>128</v>
      </c>
      <c r="W250" s="158" t="s">
        <v>128</v>
      </c>
      <c r="X250" s="164">
        <v>140.4</v>
      </c>
      <c r="Y250" s="158" t="s">
        <v>66</v>
      </c>
      <c r="Z250" s="163">
        <v>1.34E-2</v>
      </c>
      <c r="AA250" s="158" t="s">
        <v>66</v>
      </c>
      <c r="AB250" s="158" t="s">
        <v>128</v>
      </c>
      <c r="AC250" s="158" t="s">
        <v>128</v>
      </c>
      <c r="AD250" s="158" t="s">
        <v>128</v>
      </c>
      <c r="AE250" s="158" t="s">
        <v>128</v>
      </c>
      <c r="AF250" s="163">
        <v>0.68920000000000003</v>
      </c>
      <c r="AG250" s="158" t="s">
        <v>66</v>
      </c>
      <c r="AH250" s="158" t="s">
        <v>128</v>
      </c>
      <c r="AI250" s="158" t="s">
        <v>128</v>
      </c>
      <c r="AJ250" s="158" t="s">
        <v>128</v>
      </c>
      <c r="AK250" s="158" t="s">
        <v>128</v>
      </c>
      <c r="AL250" s="158" t="s">
        <v>128</v>
      </c>
      <c r="AM250" s="158" t="s">
        <v>128</v>
      </c>
      <c r="AN250" s="158" t="s">
        <v>128</v>
      </c>
      <c r="AO250" s="158" t="s">
        <v>128</v>
      </c>
      <c r="AP250" s="158" t="s">
        <v>128</v>
      </c>
      <c r="AQ250" s="158" t="s">
        <v>128</v>
      </c>
      <c r="AR250" s="158" t="s">
        <v>128</v>
      </c>
      <c r="AS250" s="158" t="s">
        <v>128</v>
      </c>
      <c r="AT250" s="158" t="s">
        <v>128</v>
      </c>
      <c r="AU250" s="158" t="s">
        <v>128</v>
      </c>
      <c r="AV250" s="158" t="s">
        <v>128</v>
      </c>
      <c r="AW250" s="158" t="s">
        <v>128</v>
      </c>
      <c r="AX250" s="158" t="s">
        <v>128</v>
      </c>
      <c r="AY250" s="158" t="s">
        <v>128</v>
      </c>
      <c r="AZ250" s="158" t="s">
        <v>128</v>
      </c>
      <c r="BA250" s="158" t="s">
        <v>128</v>
      </c>
      <c r="BB250" s="158" t="s">
        <v>128</v>
      </c>
      <c r="BC250" s="158" t="s">
        <v>128</v>
      </c>
      <c r="BD250" s="158" t="s">
        <v>128</v>
      </c>
      <c r="BE250" s="158" t="s">
        <v>128</v>
      </c>
      <c r="BF250" s="158" t="s">
        <v>128</v>
      </c>
      <c r="BG250" s="158" t="s">
        <v>128</v>
      </c>
      <c r="BH250" s="158" t="s">
        <v>128</v>
      </c>
      <c r="BI250" s="158" t="s">
        <v>128</v>
      </c>
      <c r="BJ250" s="158" t="s">
        <v>128</v>
      </c>
      <c r="BK250" s="158" t="s">
        <v>128</v>
      </c>
      <c r="BL250" s="158" t="s">
        <v>128</v>
      </c>
      <c r="BM250" s="158" t="s">
        <v>128</v>
      </c>
      <c r="BN250" s="158" t="s">
        <v>128</v>
      </c>
      <c r="BO250" s="158" t="s">
        <v>128</v>
      </c>
      <c r="BP250" s="158" t="s">
        <v>128</v>
      </c>
      <c r="BQ250" s="158" t="s">
        <v>128</v>
      </c>
      <c r="BR250" s="158" t="s">
        <v>128</v>
      </c>
      <c r="BS250" s="158" t="s">
        <v>128</v>
      </c>
      <c r="BT250" s="158" t="s">
        <v>128</v>
      </c>
      <c r="BU250" s="158" t="s">
        <v>128</v>
      </c>
      <c r="BV250" s="158" t="s">
        <v>128</v>
      </c>
      <c r="BW250" s="158" t="s">
        <v>128</v>
      </c>
      <c r="BX250" s="158" t="s">
        <v>128</v>
      </c>
      <c r="BY250" s="158" t="s">
        <v>128</v>
      </c>
      <c r="BZ250" s="158" t="s">
        <v>128</v>
      </c>
      <c r="CA250" s="158" t="s">
        <v>128</v>
      </c>
      <c r="CB250" s="158" t="s">
        <v>128</v>
      </c>
      <c r="CC250" s="158" t="s">
        <v>128</v>
      </c>
      <c r="CD250" s="158" t="s">
        <v>128</v>
      </c>
      <c r="CE250" s="158" t="s">
        <v>128</v>
      </c>
      <c r="CF250" s="158" t="s">
        <v>128</v>
      </c>
      <c r="CG250" s="158" t="s">
        <v>128</v>
      </c>
      <c r="CH250" s="158" t="s">
        <v>128</v>
      </c>
      <c r="CI250" s="158" t="s">
        <v>128</v>
      </c>
      <c r="CJ250" s="158" t="s">
        <v>128</v>
      </c>
      <c r="CK250" s="158" t="s">
        <v>128</v>
      </c>
      <c r="CL250" s="158" t="s">
        <v>128</v>
      </c>
      <c r="CM250" s="158" t="s">
        <v>128</v>
      </c>
      <c r="CN250" s="158" t="s">
        <v>128</v>
      </c>
      <c r="CO250" s="158" t="s">
        <v>128</v>
      </c>
      <c r="CP250" s="158" t="s">
        <v>128</v>
      </c>
      <c r="CQ250" s="158" t="s">
        <v>128</v>
      </c>
      <c r="CR250" s="158" t="s">
        <v>128</v>
      </c>
      <c r="CS250" s="158" t="s">
        <v>128</v>
      </c>
      <c r="CT250" s="158" t="s">
        <v>128</v>
      </c>
      <c r="CU250" s="158" t="s">
        <v>128</v>
      </c>
      <c r="CV250" s="158" t="s">
        <v>128</v>
      </c>
      <c r="CW250" s="158" t="s">
        <v>128</v>
      </c>
      <c r="CX250" s="158" t="s">
        <v>128</v>
      </c>
      <c r="CY250" s="158" t="s">
        <v>128</v>
      </c>
      <c r="CZ250" s="158" t="s">
        <v>128</v>
      </c>
      <c r="DA250" s="158" t="s">
        <v>128</v>
      </c>
      <c r="DB250" s="158" t="s">
        <v>128</v>
      </c>
      <c r="DC250" s="158" t="s">
        <v>128</v>
      </c>
      <c r="DD250" s="158" t="s">
        <v>128</v>
      </c>
      <c r="DE250" s="158" t="s">
        <v>128</v>
      </c>
      <c r="DF250" s="158" t="s">
        <v>128</v>
      </c>
      <c r="DG250" s="158" t="s">
        <v>128</v>
      </c>
      <c r="DH250" s="158" t="s">
        <v>128</v>
      </c>
      <c r="DI250" s="158" t="s">
        <v>128</v>
      </c>
      <c r="DJ250" s="158" t="s">
        <v>128</v>
      </c>
      <c r="DK250" s="158" t="s">
        <v>128</v>
      </c>
      <c r="DL250" s="158" t="s">
        <v>128</v>
      </c>
      <c r="DM250" s="158" t="s">
        <v>128</v>
      </c>
      <c r="DN250" s="158" t="s">
        <v>128</v>
      </c>
      <c r="DO250" s="158" t="s">
        <v>128</v>
      </c>
      <c r="DP250" s="158" t="s">
        <v>128</v>
      </c>
      <c r="DQ250" s="158" t="s">
        <v>128</v>
      </c>
      <c r="DR250" s="158" t="s">
        <v>128</v>
      </c>
      <c r="DS250" s="158" t="s">
        <v>128</v>
      </c>
      <c r="DT250" s="158" t="s">
        <v>128</v>
      </c>
      <c r="DU250" s="158" t="s">
        <v>128</v>
      </c>
      <c r="DV250" s="158" t="s">
        <v>128</v>
      </c>
      <c r="DW250" s="158" t="s">
        <v>128</v>
      </c>
      <c r="DX250" s="158" t="s">
        <v>128</v>
      </c>
      <c r="DY250" s="158" t="s">
        <v>128</v>
      </c>
      <c r="DZ250" s="158" t="s">
        <v>128</v>
      </c>
      <c r="EA250" s="158" t="s">
        <v>128</v>
      </c>
      <c r="EB250" s="158" t="s">
        <v>128</v>
      </c>
      <c r="EC250" s="158" t="s">
        <v>128</v>
      </c>
      <c r="ED250" s="158" t="s">
        <v>128</v>
      </c>
      <c r="EE250" s="158" t="s">
        <v>128</v>
      </c>
      <c r="EF250" s="158" t="s">
        <v>128</v>
      </c>
      <c r="EG250" s="158" t="s">
        <v>128</v>
      </c>
      <c r="EH250" s="158" t="s">
        <v>128</v>
      </c>
      <c r="EI250" s="158" t="s">
        <v>128</v>
      </c>
      <c r="EJ250" s="158" t="s">
        <v>128</v>
      </c>
      <c r="EK250" s="158" t="s">
        <v>128</v>
      </c>
      <c r="EL250" s="158" t="s">
        <v>128</v>
      </c>
      <c r="EM250" s="158" t="s">
        <v>128</v>
      </c>
      <c r="EN250" s="158" t="s">
        <v>128</v>
      </c>
      <c r="EO250" s="158" t="s">
        <v>128</v>
      </c>
      <c r="EP250" s="158" t="s">
        <v>128</v>
      </c>
      <c r="EQ250" s="158" t="s">
        <v>128</v>
      </c>
      <c r="ER250" s="158" t="s">
        <v>128</v>
      </c>
      <c r="ES250" s="158" t="s">
        <v>128</v>
      </c>
      <c r="ET250" s="158" t="s">
        <v>128</v>
      </c>
      <c r="EU250" s="158" t="s">
        <v>128</v>
      </c>
      <c r="EV250" s="158" t="s">
        <v>128</v>
      </c>
      <c r="EW250" s="158" t="s">
        <v>128</v>
      </c>
      <c r="EX250" s="158" t="s">
        <v>128</v>
      </c>
      <c r="EY250" s="158" t="s">
        <v>128</v>
      </c>
      <c r="EZ250" s="158" t="s">
        <v>128</v>
      </c>
      <c r="FA250" s="158" t="s">
        <v>128</v>
      </c>
      <c r="FB250" s="158" t="s">
        <v>128</v>
      </c>
      <c r="FC250" s="158" t="s">
        <v>128</v>
      </c>
      <c r="FD250" s="158" t="s">
        <v>128</v>
      </c>
      <c r="FE250" s="158" t="s">
        <v>128</v>
      </c>
      <c r="FF250" s="158" t="s">
        <v>128</v>
      </c>
      <c r="FG250" s="158" t="s">
        <v>128</v>
      </c>
      <c r="FH250" s="158" t="s">
        <v>128</v>
      </c>
      <c r="FI250" s="158" t="s">
        <v>128</v>
      </c>
      <c r="FJ250" s="158" t="s">
        <v>128</v>
      </c>
      <c r="FK250" s="158" t="s">
        <v>128</v>
      </c>
      <c r="FL250" s="158" t="s">
        <v>128</v>
      </c>
      <c r="FM250" s="158" t="s">
        <v>128</v>
      </c>
      <c r="FN250" s="158" t="s">
        <v>128</v>
      </c>
      <c r="FO250" s="158" t="s">
        <v>128</v>
      </c>
      <c r="FP250" s="158" t="s">
        <v>128</v>
      </c>
      <c r="FQ250" s="158" t="s">
        <v>128</v>
      </c>
      <c r="FR250" s="158" t="s">
        <v>128</v>
      </c>
      <c r="FS250" s="158" t="s">
        <v>128</v>
      </c>
      <c r="FT250" s="158" t="s">
        <v>128</v>
      </c>
      <c r="FU250" s="158" t="s">
        <v>128</v>
      </c>
      <c r="FV250" s="158" t="s">
        <v>128</v>
      </c>
      <c r="FW250" s="158" t="s">
        <v>128</v>
      </c>
      <c r="FX250" s="158" t="s">
        <v>128</v>
      </c>
      <c r="FY250" s="158" t="s">
        <v>128</v>
      </c>
      <c r="FZ250" s="158" t="s">
        <v>128</v>
      </c>
      <c r="GA250" s="158" t="s">
        <v>128</v>
      </c>
      <c r="GB250" s="158" t="s">
        <v>128</v>
      </c>
      <c r="GC250" s="158" t="s">
        <v>128</v>
      </c>
      <c r="GD250" s="158" t="s">
        <v>128</v>
      </c>
      <c r="GE250" s="158" t="s">
        <v>128</v>
      </c>
      <c r="GF250" s="158" t="s">
        <v>128</v>
      </c>
      <c r="GG250" s="158" t="s">
        <v>128</v>
      </c>
      <c r="GH250" s="158" t="s">
        <v>128</v>
      </c>
      <c r="GI250" s="158" t="s">
        <v>128</v>
      </c>
      <c r="GJ250" s="158" t="s">
        <v>128</v>
      </c>
      <c r="GK250" s="158" t="s">
        <v>128</v>
      </c>
      <c r="GL250" s="158" t="s">
        <v>128</v>
      </c>
      <c r="GM250" s="158" t="s">
        <v>128</v>
      </c>
      <c r="GN250" s="158" t="s">
        <v>128</v>
      </c>
      <c r="GO250" s="158" t="s">
        <v>128</v>
      </c>
      <c r="GP250" s="158" t="s">
        <v>128</v>
      </c>
      <c r="GQ250" s="158" t="s">
        <v>128</v>
      </c>
      <c r="GR250" s="158" t="s">
        <v>128</v>
      </c>
      <c r="GS250" s="158" t="s">
        <v>128</v>
      </c>
      <c r="GT250" s="158" t="s">
        <v>128</v>
      </c>
      <c r="GU250" s="158" t="s">
        <v>128</v>
      </c>
      <c r="GV250" s="158" t="s">
        <v>128</v>
      </c>
      <c r="GW250" s="158" t="s">
        <v>128</v>
      </c>
      <c r="GX250" s="158" t="s">
        <v>128</v>
      </c>
      <c r="GY250" s="158" t="s">
        <v>128</v>
      </c>
      <c r="GZ250" s="158" t="s">
        <v>128</v>
      </c>
      <c r="HA250" s="158" t="s">
        <v>128</v>
      </c>
      <c r="HB250" s="158" t="s">
        <v>128</v>
      </c>
      <c r="HC250" s="158" t="s">
        <v>128</v>
      </c>
      <c r="HD250" s="158" t="s">
        <v>128</v>
      </c>
      <c r="HE250" s="158" t="s">
        <v>128</v>
      </c>
      <c r="HF250" s="158" t="s">
        <v>128</v>
      </c>
      <c r="HG250" s="158" t="s">
        <v>128</v>
      </c>
      <c r="HH250" s="158" t="s">
        <v>128</v>
      </c>
      <c r="HI250" s="158" t="s">
        <v>128</v>
      </c>
      <c r="HJ250" s="158" t="s">
        <v>128</v>
      </c>
      <c r="HK250" s="158" t="s">
        <v>128</v>
      </c>
      <c r="HL250" s="158" t="s">
        <v>128</v>
      </c>
      <c r="HM250" s="158" t="s">
        <v>128</v>
      </c>
      <c r="HN250" s="158" t="s">
        <v>128</v>
      </c>
      <c r="HO250" s="158" t="s">
        <v>128</v>
      </c>
      <c r="HP250" s="158" t="s">
        <v>128</v>
      </c>
      <c r="HQ250" s="158" t="s">
        <v>128</v>
      </c>
      <c r="HR250" s="158" t="s">
        <v>128</v>
      </c>
      <c r="HS250" s="158" t="s">
        <v>128</v>
      </c>
      <c r="HT250" s="158" t="s">
        <v>128</v>
      </c>
      <c r="HU250" s="158" t="s">
        <v>128</v>
      </c>
      <c r="HV250" s="158" t="s">
        <v>128</v>
      </c>
      <c r="HW250" s="158" t="s">
        <v>128</v>
      </c>
      <c r="HX250" s="158" t="s">
        <v>128</v>
      </c>
      <c r="HY250" s="158" t="s">
        <v>128</v>
      </c>
      <c r="HZ250" s="158" t="s">
        <v>128</v>
      </c>
      <c r="IA250" s="158" t="s">
        <v>128</v>
      </c>
      <c r="IB250" s="158" t="s">
        <v>128</v>
      </c>
      <c r="IC250" s="158" t="s">
        <v>128</v>
      </c>
      <c r="ID250" s="158" t="s">
        <v>128</v>
      </c>
      <c r="IE250" s="158" t="s">
        <v>128</v>
      </c>
      <c r="IF250" s="158" t="s">
        <v>128</v>
      </c>
      <c r="IG250" s="158" t="s">
        <v>128</v>
      </c>
      <c r="IH250" s="158" t="s">
        <v>128</v>
      </c>
      <c r="II250" s="158" t="s">
        <v>128</v>
      </c>
      <c r="IJ250" s="158" t="s">
        <v>128</v>
      </c>
      <c r="IK250" s="158" t="s">
        <v>128</v>
      </c>
      <c r="IL250" s="158" t="s">
        <v>128</v>
      </c>
      <c r="IM250" s="158" t="s">
        <v>128</v>
      </c>
      <c r="IN250" s="158" t="s">
        <v>128</v>
      </c>
      <c r="IO250" s="158" t="s">
        <v>128</v>
      </c>
      <c r="IP250" s="158" t="s">
        <v>128</v>
      </c>
      <c r="IQ250" s="158" t="s">
        <v>128</v>
      </c>
      <c r="IR250" s="158" t="s">
        <v>128</v>
      </c>
      <c r="IS250" s="158" t="s">
        <v>128</v>
      </c>
      <c r="IT250" s="158" t="s">
        <v>128</v>
      </c>
      <c r="IU250" s="158" t="s">
        <v>128</v>
      </c>
      <c r="IV250" s="158" t="s">
        <v>128</v>
      </c>
      <c r="IW250" s="158" t="s">
        <v>128</v>
      </c>
      <c r="IX250" s="158" t="s">
        <v>128</v>
      </c>
      <c r="IY250" s="158" t="s">
        <v>128</v>
      </c>
      <c r="IZ250" s="158" t="s">
        <v>128</v>
      </c>
      <c r="JA250" s="158" t="s">
        <v>128</v>
      </c>
      <c r="JB250" s="158" t="s">
        <v>128</v>
      </c>
      <c r="JC250" s="158" t="s">
        <v>128</v>
      </c>
      <c r="JD250" s="158" t="s">
        <v>128</v>
      </c>
      <c r="JE250" s="158" t="s">
        <v>128</v>
      </c>
      <c r="JF250" s="158" t="s">
        <v>128</v>
      </c>
      <c r="JG250" s="158" t="s">
        <v>128</v>
      </c>
      <c r="JH250" s="158" t="s">
        <v>128</v>
      </c>
      <c r="JI250" s="158" t="s">
        <v>128</v>
      </c>
      <c r="JJ250" s="158" t="s">
        <v>128</v>
      </c>
      <c r="JK250" s="158" t="s">
        <v>128</v>
      </c>
      <c r="JL250" s="158" t="s">
        <v>128</v>
      </c>
      <c r="JM250" s="158" t="s">
        <v>128</v>
      </c>
      <c r="JN250" s="158" t="s">
        <v>128</v>
      </c>
      <c r="JO250" s="158" t="s">
        <v>128</v>
      </c>
      <c r="JP250" s="158" t="s">
        <v>128</v>
      </c>
      <c r="JQ250" s="158" t="s">
        <v>128</v>
      </c>
      <c r="JR250" s="158" t="s">
        <v>128</v>
      </c>
      <c r="JS250" s="158" t="s">
        <v>128</v>
      </c>
      <c r="JT250" s="158" t="s">
        <v>128</v>
      </c>
      <c r="JU250" s="158" t="s">
        <v>128</v>
      </c>
      <c r="JV250" s="158" t="s">
        <v>128</v>
      </c>
      <c r="JW250" s="158" t="s">
        <v>128</v>
      </c>
      <c r="JX250" s="158" t="s">
        <v>128</v>
      </c>
      <c r="JY250" s="158" t="s">
        <v>128</v>
      </c>
      <c r="JZ250" s="158" t="s">
        <v>128</v>
      </c>
      <c r="KA250" s="158" t="s">
        <v>128</v>
      </c>
      <c r="KB250" s="158" t="s">
        <v>128</v>
      </c>
      <c r="KC250" s="158" t="s">
        <v>128</v>
      </c>
      <c r="KD250" s="158" t="s">
        <v>128</v>
      </c>
      <c r="KE250" s="158" t="s">
        <v>128</v>
      </c>
      <c r="KF250" s="158" t="s">
        <v>128</v>
      </c>
      <c r="KG250" s="158" t="s">
        <v>128</v>
      </c>
      <c r="KH250" s="158" t="s">
        <v>128</v>
      </c>
      <c r="KI250" s="158" t="s">
        <v>128</v>
      </c>
      <c r="KJ250" s="158" t="s">
        <v>128</v>
      </c>
      <c r="KK250" s="158" t="s">
        <v>128</v>
      </c>
      <c r="KL250" s="158" t="s">
        <v>128</v>
      </c>
      <c r="KM250" s="158" t="s">
        <v>128</v>
      </c>
      <c r="KN250" s="158" t="s">
        <v>128</v>
      </c>
      <c r="KO250" s="158" t="s">
        <v>128</v>
      </c>
      <c r="KP250" s="158" t="s">
        <v>128</v>
      </c>
      <c r="KQ250" s="158" t="s">
        <v>128</v>
      </c>
      <c r="KR250" s="158" t="s">
        <v>128</v>
      </c>
      <c r="KS250" s="158" t="s">
        <v>128</v>
      </c>
      <c r="KT250" s="158" t="s">
        <v>128</v>
      </c>
      <c r="KU250" s="158" t="s">
        <v>128</v>
      </c>
      <c r="KV250" s="158" t="s">
        <v>128</v>
      </c>
      <c r="KW250" s="158" t="s">
        <v>128</v>
      </c>
      <c r="KX250" s="158" t="s">
        <v>128</v>
      </c>
      <c r="KY250" s="158" t="s">
        <v>128</v>
      </c>
      <c r="KZ250" s="158" t="s">
        <v>128</v>
      </c>
      <c r="LA250" s="158" t="s">
        <v>128</v>
      </c>
      <c r="LB250" s="158" t="s">
        <v>128</v>
      </c>
      <c r="LC250" s="158" t="s">
        <v>128</v>
      </c>
      <c r="LD250" s="158" t="s">
        <v>128</v>
      </c>
      <c r="LE250" s="158" t="s">
        <v>128</v>
      </c>
      <c r="LF250" s="158" t="s">
        <v>128</v>
      </c>
      <c r="LG250" s="158" t="s">
        <v>128</v>
      </c>
      <c r="LH250" s="158" t="s">
        <v>128</v>
      </c>
      <c r="LI250" s="158" t="s">
        <v>128</v>
      </c>
      <c r="LJ250" s="158" t="s">
        <v>128</v>
      </c>
      <c r="LK250" s="158" t="s">
        <v>128</v>
      </c>
      <c r="LL250" s="158" t="s">
        <v>128</v>
      </c>
      <c r="LM250" s="158" t="s">
        <v>128</v>
      </c>
      <c r="LN250" s="158" t="s">
        <v>128</v>
      </c>
      <c r="LO250" s="158" t="s">
        <v>128</v>
      </c>
      <c r="LP250" s="158" t="s">
        <v>128</v>
      </c>
      <c r="LQ250" s="158" t="s">
        <v>128</v>
      </c>
      <c r="LR250" s="158" t="s">
        <v>128</v>
      </c>
      <c r="LS250" s="158" t="s">
        <v>128</v>
      </c>
      <c r="LT250" s="158" t="s">
        <v>128</v>
      </c>
      <c r="LU250" s="158" t="s">
        <v>128</v>
      </c>
      <c r="LV250" s="158" t="s">
        <v>128</v>
      </c>
      <c r="LW250" s="158" t="s">
        <v>128</v>
      </c>
      <c r="LX250" s="158" t="s">
        <v>128</v>
      </c>
      <c r="LY250" s="158" t="s">
        <v>128</v>
      </c>
      <c r="LZ250" s="158" t="s">
        <v>128</v>
      </c>
      <c r="MA250" s="158" t="s">
        <v>128</v>
      </c>
      <c r="MB250" s="158" t="s">
        <v>128</v>
      </c>
      <c r="MC250" s="158" t="s">
        <v>128</v>
      </c>
      <c r="MD250" s="158" t="s">
        <v>128</v>
      </c>
      <c r="ME250" s="158" t="s">
        <v>128</v>
      </c>
      <c r="MF250" s="158" t="s">
        <v>128</v>
      </c>
      <c r="MG250" s="158" t="s">
        <v>128</v>
      </c>
      <c r="MH250" s="158" t="s">
        <v>128</v>
      </c>
      <c r="MI250" s="158" t="s">
        <v>128</v>
      </c>
      <c r="MJ250" s="158" t="s">
        <v>128</v>
      </c>
      <c r="MK250" s="158" t="s">
        <v>128</v>
      </c>
      <c r="ML250" s="158" t="s">
        <v>128</v>
      </c>
      <c r="MM250" s="158" t="s">
        <v>128</v>
      </c>
      <c r="MN250" s="158" t="s">
        <v>128</v>
      </c>
      <c r="MO250" s="158" t="s">
        <v>128</v>
      </c>
      <c r="MP250" s="158" t="s">
        <v>128</v>
      </c>
      <c r="MQ250" s="158" t="s">
        <v>128</v>
      </c>
      <c r="MR250" s="158" t="s">
        <v>128</v>
      </c>
      <c r="MS250" s="158" t="s">
        <v>128</v>
      </c>
      <c r="MT250" s="158" t="s">
        <v>128</v>
      </c>
      <c r="MU250" s="158" t="s">
        <v>128</v>
      </c>
      <c r="MV250" s="158" t="s">
        <v>128</v>
      </c>
      <c r="MW250" s="158" t="s">
        <v>128</v>
      </c>
      <c r="MX250" s="158" t="s">
        <v>128</v>
      </c>
      <c r="MY250" s="158" t="s">
        <v>128</v>
      </c>
      <c r="MZ250" s="158" t="s">
        <v>128</v>
      </c>
      <c r="NA250" s="158" t="s">
        <v>128</v>
      </c>
      <c r="NB250" s="158" t="s">
        <v>128</v>
      </c>
      <c r="NC250" s="158" t="s">
        <v>128</v>
      </c>
      <c r="ND250" s="158" t="s">
        <v>128</v>
      </c>
      <c r="NE250" s="158" t="s">
        <v>128</v>
      </c>
      <c r="NF250" s="158" t="s">
        <v>128</v>
      </c>
      <c r="NG250" s="158" t="s">
        <v>128</v>
      </c>
      <c r="NH250" s="158" t="s">
        <v>128</v>
      </c>
      <c r="NI250" s="158" t="s">
        <v>128</v>
      </c>
      <c r="NJ250" s="158" t="s">
        <v>128</v>
      </c>
      <c r="NK250" s="158" t="s">
        <v>128</v>
      </c>
      <c r="NL250" s="158" t="s">
        <v>128</v>
      </c>
      <c r="NM250" s="158" t="s">
        <v>128</v>
      </c>
      <c r="NN250" s="158" t="s">
        <v>128</v>
      </c>
      <c r="NO250" s="158" t="s">
        <v>128</v>
      </c>
      <c r="NP250" s="158" t="s">
        <v>128</v>
      </c>
      <c r="NQ250" s="158" t="s">
        <v>128</v>
      </c>
      <c r="NR250" s="166">
        <v>3.6600000000000001E-3</v>
      </c>
      <c r="NS250" s="158" t="s">
        <v>66</v>
      </c>
      <c r="NT250" s="158" t="s">
        <v>128</v>
      </c>
      <c r="NU250" s="158" t="s">
        <v>128</v>
      </c>
      <c r="NV250" s="158" t="s">
        <v>128</v>
      </c>
      <c r="NW250" s="158" t="s">
        <v>128</v>
      </c>
      <c r="NX250" s="163">
        <v>2.3900000000000001E-2</v>
      </c>
      <c r="NY250" s="158" t="s">
        <v>66</v>
      </c>
      <c r="NZ250" s="158" t="s">
        <v>128</v>
      </c>
      <c r="OA250" s="158" t="s">
        <v>128</v>
      </c>
      <c r="OB250" s="158" t="s">
        <v>128</v>
      </c>
      <c r="OC250" s="158" t="s">
        <v>128</v>
      </c>
      <c r="OD250" s="158" t="s">
        <v>128</v>
      </c>
      <c r="OE250" s="170" t="s">
        <v>128</v>
      </c>
      <c r="OF250" s="181"/>
      <c r="OG250" s="176">
        <f t="shared" si="1336"/>
        <v>0.81859999999999999</v>
      </c>
      <c r="OH250" s="66" t="str">
        <f t="shared" si="1337"/>
        <v>kg/GJ delivered</v>
      </c>
      <c r="OI250" s="66" t="str">
        <f t="shared" si="1338"/>
        <v/>
      </c>
      <c r="OJ250" s="66" t="str">
        <f t="shared" si="1339"/>
        <v/>
      </c>
      <c r="OK250" s="66" t="str">
        <f t="shared" si="1340"/>
        <v/>
      </c>
      <c r="OL250" s="66" t="str">
        <f t="shared" si="1341"/>
        <v/>
      </c>
      <c r="OM250" s="159">
        <f t="shared" si="1342"/>
        <v>140.4</v>
      </c>
      <c r="ON250" s="66" t="str">
        <f t="shared" si="1343"/>
        <v>kg/GJ delivered</v>
      </c>
      <c r="OO250" s="126">
        <f t="shared" si="1344"/>
        <v>1.34E-2</v>
      </c>
      <c r="OP250" s="66" t="str">
        <f t="shared" si="1345"/>
        <v>kg/GJ delivered</v>
      </c>
      <c r="OQ250" s="66" t="str">
        <f t="shared" si="1346"/>
        <v/>
      </c>
      <c r="OR250" s="66" t="str">
        <f t="shared" si="1347"/>
        <v/>
      </c>
      <c r="OS250" s="66" t="str">
        <f t="shared" si="1348"/>
        <v/>
      </c>
      <c r="OT250" s="66" t="str">
        <f t="shared" si="1349"/>
        <v/>
      </c>
      <c r="OU250" s="126">
        <f t="shared" si="1350"/>
        <v>0.68920000000000003</v>
      </c>
      <c r="OV250" s="66" t="str">
        <f t="shared" si="1351"/>
        <v>kg/GJ delivered</v>
      </c>
      <c r="OW250" s="66" t="str">
        <f t="shared" si="1352"/>
        <v/>
      </c>
      <c r="OX250" s="66" t="str">
        <f t="shared" si="1353"/>
        <v/>
      </c>
      <c r="OY250" s="66" t="str">
        <f t="shared" si="1354"/>
        <v/>
      </c>
      <c r="OZ250" s="66" t="str">
        <f t="shared" si="1355"/>
        <v/>
      </c>
      <c r="PA250" s="66" t="str">
        <f t="shared" si="1356"/>
        <v/>
      </c>
      <c r="PB250" s="66" t="str">
        <f t="shared" si="1357"/>
        <v/>
      </c>
      <c r="PC250" s="66" t="str">
        <f t="shared" si="1358"/>
        <v/>
      </c>
      <c r="PD250" s="66" t="str">
        <f t="shared" si="1359"/>
        <v/>
      </c>
      <c r="PE250" s="66" t="str">
        <f t="shared" si="1360"/>
        <v/>
      </c>
      <c r="PF250" s="66" t="str">
        <f t="shared" si="1361"/>
        <v/>
      </c>
      <c r="PG250" s="66" t="str">
        <f t="shared" si="1362"/>
        <v/>
      </c>
      <c r="PH250" s="66" t="str">
        <f t="shared" si="1363"/>
        <v/>
      </c>
      <c r="PI250" s="66" t="str">
        <f t="shared" si="1364"/>
        <v/>
      </c>
      <c r="PJ250" s="66" t="str">
        <f t="shared" si="1365"/>
        <v/>
      </c>
      <c r="PK250" s="66" t="str">
        <f t="shared" si="1366"/>
        <v/>
      </c>
      <c r="PL250" s="66" t="str">
        <f t="shared" si="1367"/>
        <v/>
      </c>
      <c r="PM250" s="66" t="str">
        <f t="shared" si="1368"/>
        <v/>
      </c>
      <c r="PN250" s="66" t="str">
        <f t="shared" si="1369"/>
        <v/>
      </c>
      <c r="PO250" s="66" t="str">
        <f t="shared" si="1370"/>
        <v/>
      </c>
      <c r="PP250" s="66" t="str">
        <f t="shared" si="1371"/>
        <v/>
      </c>
      <c r="PQ250" s="66" t="str">
        <f t="shared" si="1372"/>
        <v/>
      </c>
      <c r="PR250" s="66" t="str">
        <f t="shared" si="1373"/>
        <v/>
      </c>
      <c r="PS250" s="66" t="str">
        <f t="shared" si="1374"/>
        <v/>
      </c>
      <c r="PT250" s="66" t="str">
        <f t="shared" si="1375"/>
        <v/>
      </c>
      <c r="PU250" s="66" t="str">
        <f t="shared" si="1376"/>
        <v/>
      </c>
      <c r="PV250" s="66" t="str">
        <f t="shared" si="1377"/>
        <v/>
      </c>
      <c r="PW250" s="66" t="str">
        <f t="shared" si="1378"/>
        <v/>
      </c>
      <c r="PX250" s="66" t="str">
        <f t="shared" si="1379"/>
        <v/>
      </c>
      <c r="PY250" s="66" t="str">
        <f t="shared" si="1380"/>
        <v/>
      </c>
      <c r="PZ250" s="66" t="str">
        <f t="shared" si="1381"/>
        <v/>
      </c>
      <c r="QA250" s="66" t="str">
        <f t="shared" si="1382"/>
        <v/>
      </c>
      <c r="QB250" s="66" t="str">
        <f t="shared" si="1383"/>
        <v/>
      </c>
      <c r="QC250" s="66" t="str">
        <f t="shared" si="1384"/>
        <v/>
      </c>
      <c r="QD250" s="66" t="str">
        <f t="shared" si="1385"/>
        <v/>
      </c>
      <c r="QE250" s="66" t="str">
        <f t="shared" si="1386"/>
        <v/>
      </c>
      <c r="QF250" s="66" t="str">
        <f t="shared" si="1387"/>
        <v/>
      </c>
      <c r="QG250" s="66" t="str">
        <f t="shared" si="1388"/>
        <v/>
      </c>
      <c r="QH250" s="66" t="str">
        <f t="shared" si="1389"/>
        <v/>
      </c>
      <c r="QI250" s="66" t="str">
        <f t="shared" si="1390"/>
        <v/>
      </c>
      <c r="QJ250" s="66" t="str">
        <f t="shared" si="1391"/>
        <v/>
      </c>
      <c r="QK250" s="66" t="str">
        <f t="shared" si="1392"/>
        <v/>
      </c>
      <c r="QL250" s="66" t="str">
        <f t="shared" si="1393"/>
        <v/>
      </c>
      <c r="QM250" s="66" t="str">
        <f t="shared" si="1394"/>
        <v/>
      </c>
      <c r="QN250" s="66" t="str">
        <f t="shared" si="1395"/>
        <v/>
      </c>
      <c r="QO250" s="66" t="str">
        <f t="shared" si="1396"/>
        <v/>
      </c>
      <c r="QP250" s="66" t="str">
        <f t="shared" si="1397"/>
        <v/>
      </c>
      <c r="QQ250" s="66" t="str">
        <f t="shared" si="1398"/>
        <v/>
      </c>
      <c r="QR250" s="66" t="str">
        <f t="shared" si="1399"/>
        <v/>
      </c>
      <c r="QS250" s="66" t="str">
        <f t="shared" si="1400"/>
        <v/>
      </c>
      <c r="QT250" s="66" t="str">
        <f t="shared" si="1401"/>
        <v/>
      </c>
      <c r="QU250" s="66" t="str">
        <f t="shared" si="1402"/>
        <v/>
      </c>
      <c r="QV250" s="66" t="str">
        <f t="shared" si="1403"/>
        <v/>
      </c>
      <c r="QW250" s="66" t="str">
        <f t="shared" si="1404"/>
        <v/>
      </c>
      <c r="QX250" s="66" t="str">
        <f t="shared" si="1405"/>
        <v/>
      </c>
      <c r="QY250" s="66" t="str">
        <f t="shared" si="1406"/>
        <v/>
      </c>
      <c r="QZ250" s="66" t="str">
        <f t="shared" si="1407"/>
        <v/>
      </c>
      <c r="RA250" s="66" t="str">
        <f t="shared" si="1408"/>
        <v/>
      </c>
      <c r="RB250" s="66" t="str">
        <f t="shared" si="1409"/>
        <v/>
      </c>
      <c r="RC250" s="66" t="str">
        <f t="shared" si="1410"/>
        <v/>
      </c>
      <c r="RD250" s="66" t="str">
        <f t="shared" si="1411"/>
        <v/>
      </c>
      <c r="RE250" s="66" t="str">
        <f t="shared" si="1412"/>
        <v/>
      </c>
      <c r="RF250" s="66" t="str">
        <f t="shared" si="1413"/>
        <v/>
      </c>
      <c r="RG250" s="66" t="str">
        <f t="shared" si="1414"/>
        <v/>
      </c>
      <c r="RH250" s="66" t="str">
        <f t="shared" si="1415"/>
        <v/>
      </c>
      <c r="RI250" s="66" t="str">
        <f t="shared" si="1416"/>
        <v/>
      </c>
      <c r="RJ250" s="66" t="str">
        <f t="shared" si="1417"/>
        <v/>
      </c>
      <c r="RK250" s="66" t="str">
        <f t="shared" si="1418"/>
        <v/>
      </c>
      <c r="RL250" s="66" t="str">
        <f t="shared" si="1419"/>
        <v/>
      </c>
      <c r="RM250" s="66" t="str">
        <f t="shared" si="1420"/>
        <v/>
      </c>
      <c r="RN250" s="66" t="str">
        <f t="shared" si="1421"/>
        <v/>
      </c>
      <c r="RO250" s="66" t="str">
        <f t="shared" si="1422"/>
        <v/>
      </c>
      <c r="RP250" s="66" t="str">
        <f t="shared" si="1423"/>
        <v/>
      </c>
      <c r="RQ250" s="66" t="str">
        <f t="shared" si="1424"/>
        <v/>
      </c>
      <c r="RR250" s="66" t="str">
        <f t="shared" si="1425"/>
        <v/>
      </c>
      <c r="RS250" s="66" t="str">
        <f t="shared" si="1426"/>
        <v/>
      </c>
      <c r="RT250" s="66" t="str">
        <f t="shared" si="1427"/>
        <v/>
      </c>
      <c r="RU250" s="66" t="str">
        <f t="shared" si="1428"/>
        <v/>
      </c>
      <c r="RV250" s="66" t="str">
        <f t="shared" si="1429"/>
        <v/>
      </c>
      <c r="RW250" s="66" t="str">
        <f t="shared" si="1430"/>
        <v/>
      </c>
      <c r="RX250" s="66" t="str">
        <f t="shared" si="1431"/>
        <v/>
      </c>
      <c r="RY250" s="66" t="str">
        <f t="shared" si="1432"/>
        <v/>
      </c>
      <c r="RZ250" s="66" t="str">
        <f t="shared" si="1433"/>
        <v/>
      </c>
      <c r="SA250" s="66" t="str">
        <f t="shared" si="1434"/>
        <v/>
      </c>
      <c r="SB250" s="66" t="str">
        <f t="shared" si="1435"/>
        <v/>
      </c>
      <c r="SC250" s="66" t="str">
        <f t="shared" si="1436"/>
        <v/>
      </c>
      <c r="SD250" s="66" t="str">
        <f t="shared" si="1437"/>
        <v/>
      </c>
      <c r="SE250" s="66" t="str">
        <f t="shared" si="1438"/>
        <v/>
      </c>
      <c r="SF250" s="66" t="str">
        <f t="shared" si="1439"/>
        <v/>
      </c>
      <c r="SG250" s="66" t="str">
        <f t="shared" si="1440"/>
        <v/>
      </c>
      <c r="SH250" s="66" t="str">
        <f t="shared" si="1441"/>
        <v/>
      </c>
      <c r="SI250" s="66" t="str">
        <f t="shared" si="1442"/>
        <v/>
      </c>
      <c r="SJ250" s="66" t="str">
        <f t="shared" si="1443"/>
        <v/>
      </c>
      <c r="SK250" s="66" t="str">
        <f t="shared" si="1444"/>
        <v/>
      </c>
      <c r="SL250" s="66" t="str">
        <f t="shared" si="1445"/>
        <v/>
      </c>
      <c r="SM250" s="66" t="str">
        <f t="shared" si="1446"/>
        <v/>
      </c>
      <c r="SN250" s="66" t="str">
        <f t="shared" si="1447"/>
        <v/>
      </c>
      <c r="SO250" s="66" t="str">
        <f t="shared" si="1448"/>
        <v/>
      </c>
      <c r="SP250" s="66" t="str">
        <f t="shared" si="1449"/>
        <v/>
      </c>
      <c r="SQ250" s="66" t="str">
        <f t="shared" si="1450"/>
        <v/>
      </c>
      <c r="SR250" s="66" t="str">
        <f t="shared" si="1451"/>
        <v/>
      </c>
      <c r="SS250" s="66" t="str">
        <f t="shared" si="1452"/>
        <v/>
      </c>
      <c r="ST250" s="66" t="str">
        <f t="shared" si="1453"/>
        <v/>
      </c>
      <c r="SU250" s="66" t="str">
        <f t="shared" si="1454"/>
        <v/>
      </c>
      <c r="SV250" s="66" t="str">
        <f t="shared" si="1455"/>
        <v/>
      </c>
      <c r="SW250" s="66" t="str">
        <f t="shared" si="1456"/>
        <v/>
      </c>
      <c r="SX250" s="66" t="str">
        <f t="shared" si="1457"/>
        <v/>
      </c>
      <c r="SY250" s="66" t="str">
        <f t="shared" si="1458"/>
        <v/>
      </c>
      <c r="SZ250" s="66" t="str">
        <f t="shared" si="1459"/>
        <v/>
      </c>
      <c r="TA250" s="66" t="str">
        <f t="shared" si="1460"/>
        <v/>
      </c>
      <c r="TB250" s="66" t="str">
        <f t="shared" si="1461"/>
        <v/>
      </c>
      <c r="TC250" s="66" t="str">
        <f t="shared" si="1462"/>
        <v/>
      </c>
      <c r="TD250" s="66" t="str">
        <f t="shared" si="1463"/>
        <v/>
      </c>
      <c r="TE250" s="66" t="str">
        <f t="shared" si="1464"/>
        <v/>
      </c>
      <c r="TF250" s="66" t="str">
        <f t="shared" si="1465"/>
        <v/>
      </c>
      <c r="TG250" s="66" t="str">
        <f t="shared" si="1466"/>
        <v/>
      </c>
      <c r="TH250" s="66" t="str">
        <f t="shared" si="1467"/>
        <v/>
      </c>
      <c r="TI250" s="66" t="str">
        <f t="shared" si="1468"/>
        <v/>
      </c>
      <c r="TJ250" s="66" t="str">
        <f t="shared" si="1469"/>
        <v/>
      </c>
      <c r="TK250" s="66" t="str">
        <f t="shared" si="1470"/>
        <v/>
      </c>
      <c r="TL250" s="66" t="str">
        <f t="shared" si="1471"/>
        <v/>
      </c>
      <c r="TM250" s="66" t="str">
        <f t="shared" si="1472"/>
        <v/>
      </c>
      <c r="TN250" s="66" t="str">
        <f t="shared" si="1473"/>
        <v/>
      </c>
      <c r="TO250" s="66" t="str">
        <f t="shared" si="1474"/>
        <v/>
      </c>
      <c r="TP250" s="66" t="str">
        <f t="shared" si="1475"/>
        <v/>
      </c>
      <c r="TQ250" s="66" t="str">
        <f t="shared" si="1476"/>
        <v/>
      </c>
      <c r="TR250" s="66" t="str">
        <f t="shared" si="1477"/>
        <v/>
      </c>
      <c r="TS250" s="66" t="str">
        <f t="shared" si="1478"/>
        <v/>
      </c>
      <c r="TT250" s="66" t="str">
        <f t="shared" si="1479"/>
        <v/>
      </c>
      <c r="TU250" s="66" t="str">
        <f t="shared" si="1480"/>
        <v/>
      </c>
      <c r="TV250" s="66" t="str">
        <f t="shared" si="1481"/>
        <v/>
      </c>
      <c r="TW250" s="66" t="str">
        <f t="shared" si="1482"/>
        <v/>
      </c>
      <c r="TX250" s="66" t="str">
        <f t="shared" si="1483"/>
        <v/>
      </c>
      <c r="TY250" s="66" t="str">
        <f t="shared" si="1484"/>
        <v/>
      </c>
      <c r="TZ250" s="66" t="str">
        <f t="shared" si="1485"/>
        <v/>
      </c>
      <c r="UA250" s="66" t="str">
        <f t="shared" si="1486"/>
        <v/>
      </c>
      <c r="UB250" s="66" t="str">
        <f t="shared" si="1487"/>
        <v/>
      </c>
      <c r="UC250" s="66" t="str">
        <f t="shared" si="1488"/>
        <v/>
      </c>
      <c r="UD250" s="66" t="str">
        <f t="shared" si="1489"/>
        <v/>
      </c>
      <c r="UE250" s="66" t="str">
        <f t="shared" si="1490"/>
        <v/>
      </c>
      <c r="UF250" s="66" t="str">
        <f t="shared" si="1491"/>
        <v/>
      </c>
      <c r="UG250" s="66" t="str">
        <f t="shared" si="1492"/>
        <v/>
      </c>
      <c r="UH250" s="66" t="str">
        <f t="shared" si="1493"/>
        <v/>
      </c>
      <c r="UI250" s="66" t="str">
        <f t="shared" si="1494"/>
        <v/>
      </c>
      <c r="UJ250" s="66" t="str">
        <f t="shared" si="1495"/>
        <v/>
      </c>
      <c r="UK250" s="66" t="str">
        <f t="shared" si="1496"/>
        <v/>
      </c>
      <c r="UL250" s="66" t="str">
        <f t="shared" si="1497"/>
        <v/>
      </c>
      <c r="UM250" s="66" t="str">
        <f t="shared" si="1498"/>
        <v/>
      </c>
      <c r="UN250" s="66" t="str">
        <f t="shared" si="1499"/>
        <v/>
      </c>
      <c r="UO250" s="66" t="str">
        <f t="shared" si="1500"/>
        <v/>
      </c>
      <c r="UP250" s="66" t="str">
        <f t="shared" si="1501"/>
        <v/>
      </c>
      <c r="UQ250" s="66" t="str">
        <f t="shared" si="1502"/>
        <v/>
      </c>
      <c r="UR250" s="66" t="str">
        <f t="shared" si="1503"/>
        <v/>
      </c>
      <c r="US250" s="66" t="str">
        <f t="shared" si="1504"/>
        <v/>
      </c>
      <c r="UT250" s="66" t="str">
        <f t="shared" si="1505"/>
        <v/>
      </c>
      <c r="UU250" s="66" t="str">
        <f t="shared" si="1506"/>
        <v/>
      </c>
      <c r="UV250" s="66" t="str">
        <f t="shared" si="1507"/>
        <v/>
      </c>
      <c r="UW250" s="66" t="str">
        <f t="shared" si="1508"/>
        <v/>
      </c>
      <c r="UX250" s="66" t="str">
        <f t="shared" si="1509"/>
        <v/>
      </c>
      <c r="UY250" s="66" t="str">
        <f t="shared" si="1510"/>
        <v/>
      </c>
      <c r="UZ250" s="66" t="str">
        <f t="shared" si="1511"/>
        <v/>
      </c>
      <c r="VA250" s="66" t="str">
        <f t="shared" si="1512"/>
        <v/>
      </c>
      <c r="VB250" s="66" t="str">
        <f t="shared" si="1513"/>
        <v/>
      </c>
      <c r="VC250" s="66" t="str">
        <f t="shared" si="1514"/>
        <v/>
      </c>
      <c r="VD250" s="66" t="str">
        <f t="shared" si="1515"/>
        <v/>
      </c>
      <c r="VE250" s="66" t="str">
        <f t="shared" si="1516"/>
        <v/>
      </c>
      <c r="VF250" s="66" t="str">
        <f t="shared" si="1517"/>
        <v/>
      </c>
      <c r="VG250" s="66" t="str">
        <f t="shared" si="1518"/>
        <v/>
      </c>
      <c r="VH250" s="66" t="str">
        <f t="shared" si="1519"/>
        <v/>
      </c>
      <c r="VI250" s="66" t="str">
        <f t="shared" si="1520"/>
        <v/>
      </c>
      <c r="VJ250" s="66" t="str">
        <f t="shared" si="1521"/>
        <v/>
      </c>
      <c r="VK250" s="66" t="str">
        <f t="shared" si="1522"/>
        <v/>
      </c>
      <c r="VL250" s="66" t="str">
        <f t="shared" si="1523"/>
        <v/>
      </c>
      <c r="VM250" s="66" t="str">
        <f t="shared" si="1524"/>
        <v/>
      </c>
      <c r="VN250" s="66" t="str">
        <f t="shared" si="1525"/>
        <v/>
      </c>
      <c r="VO250" s="66" t="str">
        <f t="shared" si="1526"/>
        <v/>
      </c>
      <c r="VP250" s="66" t="str">
        <f t="shared" si="1527"/>
        <v/>
      </c>
      <c r="VQ250" s="66" t="str">
        <f t="shared" si="1528"/>
        <v/>
      </c>
      <c r="VR250" s="66" t="str">
        <f t="shared" si="1529"/>
        <v/>
      </c>
      <c r="VS250" s="66" t="str">
        <f t="shared" si="1530"/>
        <v/>
      </c>
      <c r="VT250" s="66" t="str">
        <f t="shared" si="1531"/>
        <v/>
      </c>
      <c r="VU250" s="66" t="str">
        <f t="shared" si="1532"/>
        <v/>
      </c>
      <c r="VV250" s="66" t="str">
        <f t="shared" si="1533"/>
        <v/>
      </c>
      <c r="VW250" s="66" t="str">
        <f t="shared" si="1534"/>
        <v/>
      </c>
      <c r="VX250" s="66" t="str">
        <f t="shared" si="1535"/>
        <v/>
      </c>
      <c r="VY250" s="66" t="str">
        <f t="shared" si="1536"/>
        <v/>
      </c>
      <c r="VZ250" s="66" t="str">
        <f t="shared" si="1537"/>
        <v/>
      </c>
      <c r="WA250" s="66" t="str">
        <f t="shared" si="1538"/>
        <v/>
      </c>
      <c r="WB250" s="66" t="str">
        <f t="shared" si="1539"/>
        <v/>
      </c>
      <c r="WC250" s="66" t="str">
        <f t="shared" si="1540"/>
        <v/>
      </c>
      <c r="WD250" s="66" t="str">
        <f t="shared" si="1541"/>
        <v/>
      </c>
      <c r="WE250" s="66" t="str">
        <f t="shared" si="1542"/>
        <v/>
      </c>
      <c r="WF250" s="66" t="str">
        <f t="shared" si="1543"/>
        <v/>
      </c>
      <c r="WG250" s="66" t="str">
        <f t="shared" si="1544"/>
        <v/>
      </c>
      <c r="WH250" s="66" t="str">
        <f t="shared" si="1545"/>
        <v/>
      </c>
      <c r="WI250" s="66" t="str">
        <f t="shared" si="1546"/>
        <v/>
      </c>
      <c r="WJ250" s="66" t="str">
        <f t="shared" si="1547"/>
        <v/>
      </c>
      <c r="WK250" s="66" t="str">
        <f t="shared" si="1548"/>
        <v/>
      </c>
      <c r="WL250" s="66" t="str">
        <f t="shared" si="1549"/>
        <v/>
      </c>
      <c r="WM250" s="66" t="str">
        <f t="shared" si="1550"/>
        <v/>
      </c>
      <c r="WN250" s="66" t="str">
        <f t="shared" si="1551"/>
        <v/>
      </c>
      <c r="WO250" s="66" t="str">
        <f t="shared" si="1552"/>
        <v/>
      </c>
      <c r="WP250" s="66" t="str">
        <f t="shared" si="1553"/>
        <v/>
      </c>
      <c r="WQ250" s="66" t="str">
        <f t="shared" si="1554"/>
        <v/>
      </c>
      <c r="WR250" s="66" t="str">
        <f t="shared" si="1555"/>
        <v/>
      </c>
      <c r="WS250" s="66" t="str">
        <f t="shared" si="1556"/>
        <v/>
      </c>
      <c r="WT250" s="66" t="str">
        <f t="shared" si="1557"/>
        <v/>
      </c>
      <c r="WU250" s="66" t="str">
        <f t="shared" si="1558"/>
        <v/>
      </c>
      <c r="WV250" s="66" t="str">
        <f t="shared" si="1559"/>
        <v/>
      </c>
      <c r="WW250" s="66" t="str">
        <f t="shared" si="1560"/>
        <v/>
      </c>
      <c r="WX250" s="66" t="str">
        <f t="shared" si="1561"/>
        <v/>
      </c>
      <c r="WY250" s="66" t="str">
        <f t="shared" si="1562"/>
        <v/>
      </c>
      <c r="WZ250" s="66" t="str">
        <f t="shared" si="1563"/>
        <v/>
      </c>
      <c r="XA250" s="66" t="str">
        <f t="shared" si="1564"/>
        <v/>
      </c>
      <c r="XB250" s="66" t="str">
        <f t="shared" si="1565"/>
        <v/>
      </c>
      <c r="XC250" s="66" t="str">
        <f t="shared" si="1566"/>
        <v/>
      </c>
      <c r="XD250" s="66" t="str">
        <f t="shared" si="1567"/>
        <v/>
      </c>
      <c r="XE250" s="66" t="str">
        <f t="shared" si="1568"/>
        <v/>
      </c>
      <c r="XF250" s="66" t="str">
        <f t="shared" si="1569"/>
        <v/>
      </c>
      <c r="XG250" s="66" t="str">
        <f t="shared" si="1570"/>
        <v/>
      </c>
      <c r="XH250" s="66" t="str">
        <f t="shared" si="1571"/>
        <v/>
      </c>
      <c r="XI250" s="66" t="str">
        <f t="shared" si="1572"/>
        <v/>
      </c>
      <c r="XJ250" s="66" t="str">
        <f t="shared" si="1573"/>
        <v/>
      </c>
      <c r="XK250" s="66" t="str">
        <f t="shared" si="1574"/>
        <v/>
      </c>
      <c r="XL250" s="66" t="str">
        <f t="shared" si="1575"/>
        <v/>
      </c>
      <c r="XM250" s="66" t="str">
        <f t="shared" si="1576"/>
        <v/>
      </c>
      <c r="XN250" s="66" t="str">
        <f t="shared" si="1577"/>
        <v/>
      </c>
      <c r="XO250" s="66" t="str">
        <f t="shared" si="1578"/>
        <v/>
      </c>
      <c r="XP250" s="66" t="str">
        <f t="shared" si="1579"/>
        <v/>
      </c>
      <c r="XQ250" s="66" t="str">
        <f t="shared" si="1580"/>
        <v/>
      </c>
      <c r="XR250" s="66" t="str">
        <f t="shared" si="1581"/>
        <v/>
      </c>
      <c r="XS250" s="66" t="str">
        <f t="shared" si="1582"/>
        <v/>
      </c>
      <c r="XT250" s="66" t="str">
        <f t="shared" si="1583"/>
        <v/>
      </c>
      <c r="XU250" s="66" t="str">
        <f t="shared" si="1584"/>
        <v/>
      </c>
      <c r="XV250" s="66" t="str">
        <f t="shared" si="1585"/>
        <v/>
      </c>
      <c r="XW250" s="66" t="str">
        <f t="shared" si="1586"/>
        <v/>
      </c>
      <c r="XX250" s="66" t="str">
        <f t="shared" si="1587"/>
        <v/>
      </c>
      <c r="XY250" s="66" t="str">
        <f t="shared" si="1588"/>
        <v/>
      </c>
      <c r="XZ250" s="66" t="str">
        <f t="shared" si="1589"/>
        <v/>
      </c>
      <c r="YA250" s="66" t="str">
        <f t="shared" si="1590"/>
        <v/>
      </c>
      <c r="YB250" s="66" t="str">
        <f t="shared" si="1591"/>
        <v/>
      </c>
      <c r="YC250" s="66" t="str">
        <f t="shared" si="1592"/>
        <v/>
      </c>
      <c r="YD250" s="66" t="str">
        <f t="shared" si="1593"/>
        <v/>
      </c>
      <c r="YE250" s="66" t="str">
        <f t="shared" si="1594"/>
        <v/>
      </c>
      <c r="YF250" s="66" t="str">
        <f t="shared" si="1595"/>
        <v/>
      </c>
      <c r="YG250" s="66" t="str">
        <f t="shared" si="1596"/>
        <v/>
      </c>
      <c r="YH250" s="66" t="str">
        <f t="shared" si="1597"/>
        <v/>
      </c>
      <c r="YI250" s="66" t="str">
        <f t="shared" si="1598"/>
        <v/>
      </c>
      <c r="YJ250" s="66" t="str">
        <f t="shared" si="1599"/>
        <v/>
      </c>
      <c r="YK250" s="66" t="str">
        <f t="shared" si="1600"/>
        <v/>
      </c>
      <c r="YL250" s="66" t="str">
        <f t="shared" si="1601"/>
        <v/>
      </c>
      <c r="YM250" s="66" t="str">
        <f t="shared" si="1602"/>
        <v/>
      </c>
      <c r="YN250" s="66" t="str">
        <f t="shared" si="1603"/>
        <v/>
      </c>
      <c r="YO250" s="66" t="str">
        <f t="shared" si="1604"/>
        <v/>
      </c>
      <c r="YP250" s="66" t="str">
        <f t="shared" si="1605"/>
        <v/>
      </c>
      <c r="YQ250" s="66" t="str">
        <f t="shared" si="1606"/>
        <v/>
      </c>
      <c r="YR250" s="66" t="str">
        <f t="shared" si="1607"/>
        <v/>
      </c>
      <c r="YS250" s="66" t="str">
        <f t="shared" si="1608"/>
        <v/>
      </c>
      <c r="YT250" s="66" t="str">
        <f t="shared" si="1609"/>
        <v/>
      </c>
      <c r="YU250" s="66" t="str">
        <f t="shared" si="1610"/>
        <v/>
      </c>
      <c r="YV250" s="66" t="str">
        <f t="shared" si="1611"/>
        <v/>
      </c>
      <c r="YW250" s="66" t="str">
        <f t="shared" si="1612"/>
        <v/>
      </c>
      <c r="YX250" s="66" t="str">
        <f t="shared" si="1613"/>
        <v/>
      </c>
      <c r="YY250" s="66" t="str">
        <f t="shared" si="1614"/>
        <v/>
      </c>
      <c r="YZ250" s="66" t="str">
        <f t="shared" si="1615"/>
        <v/>
      </c>
      <c r="ZA250" s="66" t="str">
        <f t="shared" si="1616"/>
        <v/>
      </c>
      <c r="ZB250" s="66" t="str">
        <f t="shared" si="1617"/>
        <v/>
      </c>
      <c r="ZC250" s="66" t="str">
        <f t="shared" si="1618"/>
        <v/>
      </c>
      <c r="ZD250" s="66" t="str">
        <f t="shared" si="1619"/>
        <v/>
      </c>
      <c r="ZE250" s="66" t="str">
        <f t="shared" si="1620"/>
        <v/>
      </c>
      <c r="ZF250" s="66" t="str">
        <f t="shared" si="1621"/>
        <v/>
      </c>
      <c r="ZG250" s="66" t="str">
        <f t="shared" si="1622"/>
        <v/>
      </c>
      <c r="ZH250" s="66" t="str">
        <f t="shared" si="1623"/>
        <v/>
      </c>
      <c r="ZI250" s="66" t="str">
        <f t="shared" si="1624"/>
        <v/>
      </c>
      <c r="ZJ250" s="66" t="str">
        <f t="shared" si="1625"/>
        <v/>
      </c>
      <c r="ZK250" s="66" t="str">
        <f t="shared" si="1626"/>
        <v/>
      </c>
      <c r="ZL250" s="66" t="str">
        <f t="shared" si="1627"/>
        <v/>
      </c>
      <c r="ZM250" s="66" t="str">
        <f t="shared" si="1628"/>
        <v/>
      </c>
      <c r="ZN250" s="66" t="str">
        <f t="shared" si="1629"/>
        <v/>
      </c>
      <c r="ZO250" s="66" t="str">
        <f t="shared" si="1630"/>
        <v/>
      </c>
      <c r="ZP250" s="66" t="str">
        <f t="shared" si="1631"/>
        <v/>
      </c>
      <c r="ZQ250" s="66" t="str">
        <f t="shared" si="1632"/>
        <v/>
      </c>
      <c r="ZR250" s="66" t="str">
        <f t="shared" si="1633"/>
        <v/>
      </c>
      <c r="ZS250" s="66" t="str">
        <f t="shared" si="1634"/>
        <v/>
      </c>
      <c r="ZT250" s="66" t="str">
        <f t="shared" si="1635"/>
        <v/>
      </c>
      <c r="ZU250" s="66" t="str">
        <f t="shared" si="1636"/>
        <v/>
      </c>
      <c r="ZV250" s="66" t="str">
        <f t="shared" si="1637"/>
        <v/>
      </c>
      <c r="ZW250" s="66" t="str">
        <f t="shared" si="1638"/>
        <v/>
      </c>
      <c r="ZX250" s="66" t="str">
        <f t="shared" si="1639"/>
        <v/>
      </c>
      <c r="ZY250" s="66" t="str">
        <f t="shared" si="1640"/>
        <v/>
      </c>
      <c r="ZZ250" s="66" t="str">
        <f t="shared" si="1641"/>
        <v/>
      </c>
      <c r="AAA250" s="66" t="str">
        <f t="shared" si="1642"/>
        <v/>
      </c>
      <c r="AAB250" s="66" t="str">
        <f t="shared" si="1643"/>
        <v/>
      </c>
      <c r="AAC250" s="66" t="str">
        <f t="shared" si="1644"/>
        <v/>
      </c>
      <c r="AAD250" s="66" t="str">
        <f t="shared" si="1645"/>
        <v/>
      </c>
      <c r="AAE250" s="66" t="str">
        <f t="shared" si="1646"/>
        <v/>
      </c>
      <c r="AAF250" s="66" t="str">
        <f t="shared" si="1647"/>
        <v/>
      </c>
      <c r="AAG250" s="66" t="str">
        <f t="shared" si="1648"/>
        <v/>
      </c>
      <c r="AAH250" s="66" t="str">
        <f t="shared" si="1649"/>
        <v/>
      </c>
      <c r="AAI250" s="66" t="str">
        <f t="shared" si="1650"/>
        <v/>
      </c>
      <c r="AAJ250" s="66" t="str">
        <f t="shared" si="1651"/>
        <v/>
      </c>
      <c r="AAK250" s="66" t="str">
        <f t="shared" si="1652"/>
        <v/>
      </c>
      <c r="AAL250" s="66" t="str">
        <f t="shared" si="1653"/>
        <v/>
      </c>
      <c r="AAM250" s="66" t="str">
        <f t="shared" si="1654"/>
        <v/>
      </c>
      <c r="AAN250" s="66" t="str">
        <f t="shared" si="1655"/>
        <v/>
      </c>
      <c r="AAO250" s="66" t="str">
        <f t="shared" si="1656"/>
        <v/>
      </c>
      <c r="AAP250" s="66" t="str">
        <f t="shared" si="1657"/>
        <v/>
      </c>
      <c r="AAQ250" s="66" t="str">
        <f t="shared" si="1658"/>
        <v/>
      </c>
      <c r="AAR250" s="66" t="str">
        <f t="shared" si="1659"/>
        <v/>
      </c>
      <c r="AAS250" s="66" t="str">
        <f t="shared" si="1660"/>
        <v/>
      </c>
      <c r="AAT250" s="66" t="str">
        <f t="shared" si="1661"/>
        <v/>
      </c>
      <c r="AAU250" s="66" t="str">
        <f t="shared" si="1662"/>
        <v/>
      </c>
      <c r="AAV250" s="66" t="str">
        <f t="shared" si="1663"/>
        <v/>
      </c>
      <c r="AAW250" s="66" t="str">
        <f t="shared" si="1664"/>
        <v/>
      </c>
      <c r="AAX250" s="66" t="str">
        <f t="shared" si="1665"/>
        <v/>
      </c>
      <c r="AAY250" s="66" t="str">
        <f t="shared" si="1666"/>
        <v/>
      </c>
      <c r="AAZ250" s="66" t="str">
        <f t="shared" si="1667"/>
        <v/>
      </c>
      <c r="ABA250" s="66" t="str">
        <f t="shared" si="1668"/>
        <v/>
      </c>
      <c r="ABB250" s="66" t="str">
        <f t="shared" si="1669"/>
        <v/>
      </c>
      <c r="ABC250" s="66" t="str">
        <f t="shared" si="1670"/>
        <v/>
      </c>
      <c r="ABD250" s="66" t="str">
        <f t="shared" si="1671"/>
        <v/>
      </c>
      <c r="ABE250" s="66" t="str">
        <f t="shared" si="1672"/>
        <v/>
      </c>
      <c r="ABF250" s="66" t="str">
        <f t="shared" si="1673"/>
        <v/>
      </c>
      <c r="ABG250" s="66" t="str">
        <f t="shared" si="1674"/>
        <v/>
      </c>
      <c r="ABH250" s="66" t="str">
        <f t="shared" si="1675"/>
        <v/>
      </c>
      <c r="ABI250" s="66" t="str">
        <f t="shared" si="1676"/>
        <v/>
      </c>
      <c r="ABJ250" s="66" t="str">
        <f t="shared" si="1677"/>
        <v/>
      </c>
      <c r="ABK250" s="66" t="str">
        <f t="shared" si="1678"/>
        <v/>
      </c>
      <c r="ABL250" s="66" t="str">
        <f t="shared" si="1679"/>
        <v/>
      </c>
      <c r="ABM250" s="66" t="str">
        <f t="shared" si="1680"/>
        <v/>
      </c>
      <c r="ABN250" s="66" t="str">
        <f t="shared" si="1681"/>
        <v/>
      </c>
      <c r="ABO250" s="66" t="str">
        <f t="shared" si="1682"/>
        <v/>
      </c>
      <c r="ABP250" s="66" t="str">
        <f t="shared" si="1683"/>
        <v/>
      </c>
      <c r="ABQ250" s="66" t="str">
        <f t="shared" si="1684"/>
        <v/>
      </c>
      <c r="ABR250" s="66" t="str">
        <f t="shared" si="1685"/>
        <v/>
      </c>
      <c r="ABS250" s="66" t="str">
        <f t="shared" si="1686"/>
        <v/>
      </c>
      <c r="ABT250" s="66" t="str">
        <f t="shared" si="1687"/>
        <v/>
      </c>
      <c r="ABU250" s="66" t="str">
        <f t="shared" si="1688"/>
        <v/>
      </c>
      <c r="ABV250" s="66" t="str">
        <f t="shared" si="1689"/>
        <v/>
      </c>
      <c r="ABW250" s="66" t="str">
        <f t="shared" si="1690"/>
        <v/>
      </c>
      <c r="ABX250" s="66" t="str">
        <f t="shared" si="1691"/>
        <v/>
      </c>
      <c r="ABY250" s="66" t="str">
        <f t="shared" si="1692"/>
        <v/>
      </c>
      <c r="ABZ250" s="66" t="str">
        <f t="shared" si="1693"/>
        <v/>
      </c>
      <c r="ACA250" s="66" t="str">
        <f t="shared" si="1694"/>
        <v/>
      </c>
      <c r="ACB250" s="66" t="str">
        <f t="shared" si="1695"/>
        <v/>
      </c>
      <c r="ACC250" s="66" t="str">
        <f t="shared" si="1696"/>
        <v/>
      </c>
      <c r="ACD250" s="66" t="str">
        <f t="shared" si="1697"/>
        <v/>
      </c>
      <c r="ACE250" s="66" t="str">
        <f t="shared" si="1698"/>
        <v/>
      </c>
      <c r="ACF250" s="66" t="str">
        <f t="shared" si="1699"/>
        <v/>
      </c>
      <c r="ACG250" s="160">
        <f t="shared" si="1700"/>
        <v>3.6600000000000001E-3</v>
      </c>
      <c r="ACH250" s="66" t="str">
        <f t="shared" si="1701"/>
        <v>kg/GJ delivered</v>
      </c>
      <c r="ACI250" s="66" t="str">
        <f t="shared" si="1702"/>
        <v/>
      </c>
      <c r="ACJ250" s="66" t="str">
        <f t="shared" si="1703"/>
        <v/>
      </c>
      <c r="ACK250" s="66" t="str">
        <f t="shared" si="1704"/>
        <v/>
      </c>
      <c r="ACL250" s="66" t="str">
        <f t="shared" si="1705"/>
        <v/>
      </c>
      <c r="ACM250" s="66">
        <f t="shared" ref="ACM250:ACN250" si="1765">IF(AND(ACS$3="Unit", ACL250=""), "", IF(AND(ACS$3="Unit", ACL250="-"),"", IF(ACS$3="Unit", "kg/GJ delivered", IF(AND(NY250&lt;&gt;"", NY250&lt;&gt;"-", NX250="-"),"", IF($H250="","", IF(NX250="nd", "",IF(NX250="&lt;n.a.&gt;", "", IF(NY250="#/MJ", "", IF(NY250="kg/GJ delivered",NX250,IF(NY250="g/MJ delivered",NX250,IF(NY250="kg/MJ delivered",NX250*1000,IF(NY250="mg/MJ delivered",NX250/1000,IF(NY250="g/kg",((NX250)*(1/$I250)*(1/$H250)),IF(NY250="mg/kg",((NX250/1000)*(1/$I250)*(1/$H250)),IF(NY250="mg/MJ delivered",NX250/1000,IF(NY250="-","","Error"))))))))))))))))</f>
        <v>2.3900000000000001E-2</v>
      </c>
      <c r="ACN250" s="66" t="str">
        <f t="shared" si="1765"/>
        <v>kg/GJ delivered</v>
      </c>
      <c r="ACO250" s="66" t="str">
        <f t="shared" si="1707"/>
        <v/>
      </c>
      <c r="ACP250" s="66" t="str">
        <f t="shared" si="1708"/>
        <v/>
      </c>
      <c r="ACQ250" s="66" t="str">
        <f t="shared" si="1709"/>
        <v/>
      </c>
      <c r="ACR250" s="66" t="str">
        <f t="shared" si="1710"/>
        <v/>
      </c>
      <c r="ACS250" s="66" t="str">
        <f t="shared" si="1711"/>
        <v/>
      </c>
      <c r="ACT250" s="66" t="str">
        <f t="shared" si="1712"/>
        <v/>
      </c>
    </row>
    <row r="251" spans="2:774" ht="15.75" customHeight="1" x14ac:dyDescent="0.25">
      <c r="B251" s="66">
        <v>8</v>
      </c>
      <c r="C251" s="66" t="s">
        <v>85</v>
      </c>
      <c r="D251" s="66" t="s">
        <v>78</v>
      </c>
      <c r="E251" s="156" t="s">
        <v>1453</v>
      </c>
      <c r="F251" s="66" t="s">
        <v>497</v>
      </c>
      <c r="G251" s="66" t="s">
        <v>492</v>
      </c>
      <c r="H251" s="126">
        <v>0.214</v>
      </c>
      <c r="I251" s="130">
        <v>15.33</v>
      </c>
      <c r="J251" s="66" t="str">
        <f t="shared" si="1759"/>
        <v>Firewood, Improved, IN</v>
      </c>
      <c r="K251" s="161"/>
      <c r="L251" s="161"/>
      <c r="M251" s="161"/>
      <c r="N251" s="161"/>
      <c r="O251" s="66" t="s">
        <v>26</v>
      </c>
      <c r="P251" s="66" t="str">
        <f t="shared" si="1327"/>
        <v>IN</v>
      </c>
      <c r="Q251" s="66" t="s">
        <v>2</v>
      </c>
      <c r="R251" s="162">
        <v>19.72</v>
      </c>
      <c r="S251" s="158" t="s">
        <v>66</v>
      </c>
      <c r="T251" s="158" t="s">
        <v>128</v>
      </c>
      <c r="U251" s="158" t="s">
        <v>128</v>
      </c>
      <c r="V251" s="158" t="s">
        <v>128</v>
      </c>
      <c r="W251" s="158" t="s">
        <v>128</v>
      </c>
      <c r="X251" s="164">
        <v>457.2</v>
      </c>
      <c r="Y251" s="158" t="s">
        <v>66</v>
      </c>
      <c r="Z251" s="165">
        <v>1.1839999999999999</v>
      </c>
      <c r="AA251" s="158" t="s">
        <v>66</v>
      </c>
      <c r="AB251" s="158" t="s">
        <v>128</v>
      </c>
      <c r="AC251" s="158" t="s">
        <v>128</v>
      </c>
      <c r="AD251" s="158" t="s">
        <v>128</v>
      </c>
      <c r="AE251" s="158" t="s">
        <v>128</v>
      </c>
      <c r="AF251" s="165">
        <v>5.0590000000000002</v>
      </c>
      <c r="AG251" s="158" t="s">
        <v>66</v>
      </c>
      <c r="AH251" s="158" t="s">
        <v>128</v>
      </c>
      <c r="AI251" s="158" t="s">
        <v>128</v>
      </c>
      <c r="AJ251" s="158" t="s">
        <v>128</v>
      </c>
      <c r="AK251" s="158" t="s">
        <v>128</v>
      </c>
      <c r="AL251" s="158" t="s">
        <v>128</v>
      </c>
      <c r="AM251" s="158" t="s">
        <v>128</v>
      </c>
      <c r="AN251" s="158" t="s">
        <v>128</v>
      </c>
      <c r="AO251" s="158" t="s">
        <v>128</v>
      </c>
      <c r="AP251" s="158" t="s">
        <v>128</v>
      </c>
      <c r="AQ251" s="158" t="s">
        <v>128</v>
      </c>
      <c r="AR251" s="158" t="s">
        <v>128</v>
      </c>
      <c r="AS251" s="158" t="s">
        <v>128</v>
      </c>
      <c r="AT251" s="158" t="s">
        <v>128</v>
      </c>
      <c r="AU251" s="158" t="s">
        <v>128</v>
      </c>
      <c r="AV251" s="158" t="s">
        <v>128</v>
      </c>
      <c r="AW251" s="158" t="s">
        <v>128</v>
      </c>
      <c r="AX251" s="158" t="s">
        <v>128</v>
      </c>
      <c r="AY251" s="158" t="s">
        <v>128</v>
      </c>
      <c r="AZ251" s="158" t="s">
        <v>128</v>
      </c>
      <c r="BA251" s="158" t="s">
        <v>128</v>
      </c>
      <c r="BB251" s="158" t="s">
        <v>128</v>
      </c>
      <c r="BC251" s="158" t="s">
        <v>128</v>
      </c>
      <c r="BD251" s="158" t="s">
        <v>128</v>
      </c>
      <c r="BE251" s="158" t="s">
        <v>128</v>
      </c>
      <c r="BF251" s="158" t="s">
        <v>128</v>
      </c>
      <c r="BG251" s="158" t="s">
        <v>128</v>
      </c>
      <c r="BH251" s="158" t="s">
        <v>128</v>
      </c>
      <c r="BI251" s="158" t="s">
        <v>128</v>
      </c>
      <c r="BJ251" s="158" t="s">
        <v>128</v>
      </c>
      <c r="BK251" s="158" t="s">
        <v>128</v>
      </c>
      <c r="BL251" s="158" t="s">
        <v>128</v>
      </c>
      <c r="BM251" s="158" t="s">
        <v>128</v>
      </c>
      <c r="BN251" s="158" t="s">
        <v>128</v>
      </c>
      <c r="BO251" s="158" t="s">
        <v>128</v>
      </c>
      <c r="BP251" s="158" t="s">
        <v>128</v>
      </c>
      <c r="BQ251" s="158" t="s">
        <v>128</v>
      </c>
      <c r="BR251" s="158" t="s">
        <v>128</v>
      </c>
      <c r="BS251" s="158" t="s">
        <v>128</v>
      </c>
      <c r="BT251" s="158" t="s">
        <v>128</v>
      </c>
      <c r="BU251" s="158" t="s">
        <v>128</v>
      </c>
      <c r="BV251" s="158" t="s">
        <v>128</v>
      </c>
      <c r="BW251" s="158" t="s">
        <v>128</v>
      </c>
      <c r="BX251" s="158" t="s">
        <v>128</v>
      </c>
      <c r="BY251" s="158" t="s">
        <v>128</v>
      </c>
      <c r="BZ251" s="158" t="s">
        <v>128</v>
      </c>
      <c r="CA251" s="158" t="s">
        <v>128</v>
      </c>
      <c r="CB251" s="158" t="s">
        <v>128</v>
      </c>
      <c r="CC251" s="158" t="s">
        <v>128</v>
      </c>
      <c r="CD251" s="158" t="s">
        <v>128</v>
      </c>
      <c r="CE251" s="158" t="s">
        <v>128</v>
      </c>
      <c r="CF251" s="158" t="s">
        <v>128</v>
      </c>
      <c r="CG251" s="158" t="s">
        <v>128</v>
      </c>
      <c r="CH251" s="158" t="s">
        <v>128</v>
      </c>
      <c r="CI251" s="158" t="s">
        <v>128</v>
      </c>
      <c r="CJ251" s="158" t="s">
        <v>128</v>
      </c>
      <c r="CK251" s="158" t="s">
        <v>128</v>
      </c>
      <c r="CL251" s="158" t="s">
        <v>128</v>
      </c>
      <c r="CM251" s="158" t="s">
        <v>128</v>
      </c>
      <c r="CN251" s="158" t="s">
        <v>128</v>
      </c>
      <c r="CO251" s="158" t="s">
        <v>128</v>
      </c>
      <c r="CP251" s="158" t="s">
        <v>128</v>
      </c>
      <c r="CQ251" s="158" t="s">
        <v>128</v>
      </c>
      <c r="CR251" s="158" t="s">
        <v>128</v>
      </c>
      <c r="CS251" s="158" t="s">
        <v>128</v>
      </c>
      <c r="CT251" s="158" t="s">
        <v>128</v>
      </c>
      <c r="CU251" s="158" t="s">
        <v>128</v>
      </c>
      <c r="CV251" s="158" t="s">
        <v>128</v>
      </c>
      <c r="CW251" s="158" t="s">
        <v>128</v>
      </c>
      <c r="CX251" s="158" t="s">
        <v>128</v>
      </c>
      <c r="CY251" s="158" t="s">
        <v>128</v>
      </c>
      <c r="CZ251" s="158" t="s">
        <v>128</v>
      </c>
      <c r="DA251" s="158" t="s">
        <v>128</v>
      </c>
      <c r="DB251" s="158" t="s">
        <v>128</v>
      </c>
      <c r="DC251" s="158" t="s">
        <v>128</v>
      </c>
      <c r="DD251" s="158" t="s">
        <v>128</v>
      </c>
      <c r="DE251" s="158" t="s">
        <v>128</v>
      </c>
      <c r="DF251" s="158" t="s">
        <v>128</v>
      </c>
      <c r="DG251" s="158" t="s">
        <v>128</v>
      </c>
      <c r="DH251" s="158" t="s">
        <v>128</v>
      </c>
      <c r="DI251" s="158" t="s">
        <v>128</v>
      </c>
      <c r="DJ251" s="158" t="s">
        <v>128</v>
      </c>
      <c r="DK251" s="158" t="s">
        <v>128</v>
      </c>
      <c r="DL251" s="158" t="s">
        <v>128</v>
      </c>
      <c r="DM251" s="158" t="s">
        <v>128</v>
      </c>
      <c r="DN251" s="158" t="s">
        <v>128</v>
      </c>
      <c r="DO251" s="158" t="s">
        <v>128</v>
      </c>
      <c r="DP251" s="158" t="s">
        <v>128</v>
      </c>
      <c r="DQ251" s="158" t="s">
        <v>128</v>
      </c>
      <c r="DR251" s="158" t="s">
        <v>128</v>
      </c>
      <c r="DS251" s="158" t="s">
        <v>128</v>
      </c>
      <c r="DT251" s="158" t="s">
        <v>128</v>
      </c>
      <c r="DU251" s="158" t="s">
        <v>128</v>
      </c>
      <c r="DV251" s="158" t="s">
        <v>128</v>
      </c>
      <c r="DW251" s="158" t="s">
        <v>128</v>
      </c>
      <c r="DX251" s="158" t="s">
        <v>128</v>
      </c>
      <c r="DY251" s="158" t="s">
        <v>128</v>
      </c>
      <c r="DZ251" s="158" t="s">
        <v>128</v>
      </c>
      <c r="EA251" s="158" t="s">
        <v>128</v>
      </c>
      <c r="EB251" s="158" t="s">
        <v>128</v>
      </c>
      <c r="EC251" s="158" t="s">
        <v>128</v>
      </c>
      <c r="ED251" s="158" t="s">
        <v>128</v>
      </c>
      <c r="EE251" s="158" t="s">
        <v>128</v>
      </c>
      <c r="EF251" s="158" t="s">
        <v>128</v>
      </c>
      <c r="EG251" s="158" t="s">
        <v>128</v>
      </c>
      <c r="EH251" s="158" t="s">
        <v>128</v>
      </c>
      <c r="EI251" s="158" t="s">
        <v>128</v>
      </c>
      <c r="EJ251" s="158" t="s">
        <v>128</v>
      </c>
      <c r="EK251" s="158" t="s">
        <v>128</v>
      </c>
      <c r="EL251" s="158" t="s">
        <v>128</v>
      </c>
      <c r="EM251" s="158" t="s">
        <v>128</v>
      </c>
      <c r="EN251" s="158" t="s">
        <v>128</v>
      </c>
      <c r="EO251" s="158" t="s">
        <v>128</v>
      </c>
      <c r="EP251" s="158" t="s">
        <v>128</v>
      </c>
      <c r="EQ251" s="158" t="s">
        <v>128</v>
      </c>
      <c r="ER251" s="158" t="s">
        <v>128</v>
      </c>
      <c r="ES251" s="158" t="s">
        <v>128</v>
      </c>
      <c r="ET251" s="158" t="s">
        <v>128</v>
      </c>
      <c r="EU251" s="158" t="s">
        <v>128</v>
      </c>
      <c r="EV251" s="158" t="s">
        <v>128</v>
      </c>
      <c r="EW251" s="158" t="s">
        <v>128</v>
      </c>
      <c r="EX251" s="158" t="s">
        <v>128</v>
      </c>
      <c r="EY251" s="158" t="s">
        <v>128</v>
      </c>
      <c r="EZ251" s="158" t="s">
        <v>128</v>
      </c>
      <c r="FA251" s="158" t="s">
        <v>128</v>
      </c>
      <c r="FB251" s="158" t="s">
        <v>128</v>
      </c>
      <c r="FC251" s="158" t="s">
        <v>128</v>
      </c>
      <c r="FD251" s="158" t="s">
        <v>128</v>
      </c>
      <c r="FE251" s="158" t="s">
        <v>128</v>
      </c>
      <c r="FF251" s="158" t="s">
        <v>128</v>
      </c>
      <c r="FG251" s="158" t="s">
        <v>128</v>
      </c>
      <c r="FH251" s="158" t="s">
        <v>128</v>
      </c>
      <c r="FI251" s="158" t="s">
        <v>128</v>
      </c>
      <c r="FJ251" s="158" t="s">
        <v>128</v>
      </c>
      <c r="FK251" s="158" t="s">
        <v>128</v>
      </c>
      <c r="FL251" s="158" t="s">
        <v>128</v>
      </c>
      <c r="FM251" s="158" t="s">
        <v>128</v>
      </c>
      <c r="FN251" s="158" t="s">
        <v>128</v>
      </c>
      <c r="FO251" s="158" t="s">
        <v>128</v>
      </c>
      <c r="FP251" s="158" t="s">
        <v>128</v>
      </c>
      <c r="FQ251" s="158" t="s">
        <v>128</v>
      </c>
      <c r="FR251" s="158" t="s">
        <v>128</v>
      </c>
      <c r="FS251" s="158" t="s">
        <v>128</v>
      </c>
      <c r="FT251" s="158" t="s">
        <v>128</v>
      </c>
      <c r="FU251" s="158" t="s">
        <v>128</v>
      </c>
      <c r="FV251" s="158" t="s">
        <v>128</v>
      </c>
      <c r="FW251" s="158" t="s">
        <v>128</v>
      </c>
      <c r="FX251" s="158" t="s">
        <v>128</v>
      </c>
      <c r="FY251" s="158" t="s">
        <v>128</v>
      </c>
      <c r="FZ251" s="158" t="s">
        <v>128</v>
      </c>
      <c r="GA251" s="158" t="s">
        <v>128</v>
      </c>
      <c r="GB251" s="158" t="s">
        <v>128</v>
      </c>
      <c r="GC251" s="158" t="s">
        <v>128</v>
      </c>
      <c r="GD251" s="158" t="s">
        <v>128</v>
      </c>
      <c r="GE251" s="158" t="s">
        <v>128</v>
      </c>
      <c r="GF251" s="158" t="s">
        <v>128</v>
      </c>
      <c r="GG251" s="158" t="s">
        <v>128</v>
      </c>
      <c r="GH251" s="158" t="s">
        <v>128</v>
      </c>
      <c r="GI251" s="158" t="s">
        <v>128</v>
      </c>
      <c r="GJ251" s="158" t="s">
        <v>128</v>
      </c>
      <c r="GK251" s="158" t="s">
        <v>128</v>
      </c>
      <c r="GL251" s="158" t="s">
        <v>128</v>
      </c>
      <c r="GM251" s="158" t="s">
        <v>128</v>
      </c>
      <c r="GN251" s="158" t="s">
        <v>128</v>
      </c>
      <c r="GO251" s="158" t="s">
        <v>128</v>
      </c>
      <c r="GP251" s="158" t="s">
        <v>128</v>
      </c>
      <c r="GQ251" s="158" t="s">
        <v>128</v>
      </c>
      <c r="GR251" s="158" t="s">
        <v>128</v>
      </c>
      <c r="GS251" s="158" t="s">
        <v>128</v>
      </c>
      <c r="GT251" s="158" t="s">
        <v>128</v>
      </c>
      <c r="GU251" s="158" t="s">
        <v>128</v>
      </c>
      <c r="GV251" s="158" t="s">
        <v>128</v>
      </c>
      <c r="GW251" s="158" t="s">
        <v>128</v>
      </c>
      <c r="GX251" s="158" t="s">
        <v>128</v>
      </c>
      <c r="GY251" s="158" t="s">
        <v>128</v>
      </c>
      <c r="GZ251" s="158" t="s">
        <v>128</v>
      </c>
      <c r="HA251" s="158" t="s">
        <v>128</v>
      </c>
      <c r="HB251" s="158" t="s">
        <v>128</v>
      </c>
      <c r="HC251" s="158" t="s">
        <v>128</v>
      </c>
      <c r="HD251" s="158" t="s">
        <v>128</v>
      </c>
      <c r="HE251" s="158" t="s">
        <v>128</v>
      </c>
      <c r="HF251" s="158" t="s">
        <v>128</v>
      </c>
      <c r="HG251" s="158" t="s">
        <v>128</v>
      </c>
      <c r="HH251" s="158" t="s">
        <v>128</v>
      </c>
      <c r="HI251" s="158" t="s">
        <v>128</v>
      </c>
      <c r="HJ251" s="158" t="s">
        <v>128</v>
      </c>
      <c r="HK251" s="158" t="s">
        <v>128</v>
      </c>
      <c r="HL251" s="158" t="s">
        <v>128</v>
      </c>
      <c r="HM251" s="158" t="s">
        <v>128</v>
      </c>
      <c r="HN251" s="158" t="s">
        <v>128</v>
      </c>
      <c r="HO251" s="158" t="s">
        <v>128</v>
      </c>
      <c r="HP251" s="158" t="s">
        <v>128</v>
      </c>
      <c r="HQ251" s="158" t="s">
        <v>128</v>
      </c>
      <c r="HR251" s="158" t="s">
        <v>128</v>
      </c>
      <c r="HS251" s="158" t="s">
        <v>128</v>
      </c>
      <c r="HT251" s="158" t="s">
        <v>128</v>
      </c>
      <c r="HU251" s="158" t="s">
        <v>128</v>
      </c>
      <c r="HV251" s="158" t="s">
        <v>128</v>
      </c>
      <c r="HW251" s="158" t="s">
        <v>128</v>
      </c>
      <c r="HX251" s="158" t="s">
        <v>128</v>
      </c>
      <c r="HY251" s="158" t="s">
        <v>128</v>
      </c>
      <c r="HZ251" s="158" t="s">
        <v>128</v>
      </c>
      <c r="IA251" s="158" t="s">
        <v>128</v>
      </c>
      <c r="IB251" s="158" t="s">
        <v>128</v>
      </c>
      <c r="IC251" s="158" t="s">
        <v>128</v>
      </c>
      <c r="ID251" s="158" t="s">
        <v>128</v>
      </c>
      <c r="IE251" s="158" t="s">
        <v>128</v>
      </c>
      <c r="IF251" s="158" t="s">
        <v>128</v>
      </c>
      <c r="IG251" s="158" t="s">
        <v>128</v>
      </c>
      <c r="IH251" s="158" t="s">
        <v>128</v>
      </c>
      <c r="II251" s="158" t="s">
        <v>128</v>
      </c>
      <c r="IJ251" s="158" t="s">
        <v>128</v>
      </c>
      <c r="IK251" s="158" t="s">
        <v>128</v>
      </c>
      <c r="IL251" s="158" t="s">
        <v>128</v>
      </c>
      <c r="IM251" s="158" t="s">
        <v>128</v>
      </c>
      <c r="IN251" s="158" t="s">
        <v>128</v>
      </c>
      <c r="IO251" s="158" t="s">
        <v>128</v>
      </c>
      <c r="IP251" s="158" t="s">
        <v>128</v>
      </c>
      <c r="IQ251" s="158" t="s">
        <v>128</v>
      </c>
      <c r="IR251" s="158" t="s">
        <v>128</v>
      </c>
      <c r="IS251" s="158" t="s">
        <v>128</v>
      </c>
      <c r="IT251" s="158" t="s">
        <v>128</v>
      </c>
      <c r="IU251" s="158" t="s">
        <v>128</v>
      </c>
      <c r="IV251" s="158" t="s">
        <v>128</v>
      </c>
      <c r="IW251" s="158" t="s">
        <v>128</v>
      </c>
      <c r="IX251" s="158" t="s">
        <v>128</v>
      </c>
      <c r="IY251" s="158" t="s">
        <v>128</v>
      </c>
      <c r="IZ251" s="158" t="s">
        <v>128</v>
      </c>
      <c r="JA251" s="158" t="s">
        <v>128</v>
      </c>
      <c r="JB251" s="158" t="s">
        <v>128</v>
      </c>
      <c r="JC251" s="158" t="s">
        <v>128</v>
      </c>
      <c r="JD251" s="158" t="s">
        <v>128</v>
      </c>
      <c r="JE251" s="158" t="s">
        <v>128</v>
      </c>
      <c r="JF251" s="158" t="s">
        <v>128</v>
      </c>
      <c r="JG251" s="158" t="s">
        <v>128</v>
      </c>
      <c r="JH251" s="158" t="s">
        <v>128</v>
      </c>
      <c r="JI251" s="158" t="s">
        <v>128</v>
      </c>
      <c r="JJ251" s="158" t="s">
        <v>128</v>
      </c>
      <c r="JK251" s="158" t="s">
        <v>128</v>
      </c>
      <c r="JL251" s="158" t="s">
        <v>128</v>
      </c>
      <c r="JM251" s="158" t="s">
        <v>128</v>
      </c>
      <c r="JN251" s="158" t="s">
        <v>128</v>
      </c>
      <c r="JO251" s="158" t="s">
        <v>128</v>
      </c>
      <c r="JP251" s="158" t="s">
        <v>128</v>
      </c>
      <c r="JQ251" s="158" t="s">
        <v>128</v>
      </c>
      <c r="JR251" s="158" t="s">
        <v>128</v>
      </c>
      <c r="JS251" s="158" t="s">
        <v>128</v>
      </c>
      <c r="JT251" s="158" t="s">
        <v>128</v>
      </c>
      <c r="JU251" s="158" t="s">
        <v>128</v>
      </c>
      <c r="JV251" s="158" t="s">
        <v>128</v>
      </c>
      <c r="JW251" s="158" t="s">
        <v>128</v>
      </c>
      <c r="JX251" s="158" t="s">
        <v>128</v>
      </c>
      <c r="JY251" s="158" t="s">
        <v>128</v>
      </c>
      <c r="JZ251" s="158" t="s">
        <v>128</v>
      </c>
      <c r="KA251" s="158" t="s">
        <v>128</v>
      </c>
      <c r="KB251" s="158" t="s">
        <v>128</v>
      </c>
      <c r="KC251" s="158" t="s">
        <v>128</v>
      </c>
      <c r="KD251" s="158" t="s">
        <v>128</v>
      </c>
      <c r="KE251" s="158" t="s">
        <v>128</v>
      </c>
      <c r="KF251" s="158" t="s">
        <v>128</v>
      </c>
      <c r="KG251" s="158" t="s">
        <v>128</v>
      </c>
      <c r="KH251" s="158" t="s">
        <v>128</v>
      </c>
      <c r="KI251" s="158" t="s">
        <v>128</v>
      </c>
      <c r="KJ251" s="158" t="s">
        <v>128</v>
      </c>
      <c r="KK251" s="158" t="s">
        <v>128</v>
      </c>
      <c r="KL251" s="158" t="s">
        <v>128</v>
      </c>
      <c r="KM251" s="158" t="s">
        <v>128</v>
      </c>
      <c r="KN251" s="158" t="s">
        <v>128</v>
      </c>
      <c r="KO251" s="158" t="s">
        <v>128</v>
      </c>
      <c r="KP251" s="158" t="s">
        <v>128</v>
      </c>
      <c r="KQ251" s="158" t="s">
        <v>128</v>
      </c>
      <c r="KR251" s="158" t="s">
        <v>128</v>
      </c>
      <c r="KS251" s="158" t="s">
        <v>128</v>
      </c>
      <c r="KT251" s="158" t="s">
        <v>128</v>
      </c>
      <c r="KU251" s="158" t="s">
        <v>128</v>
      </c>
      <c r="KV251" s="158" t="s">
        <v>128</v>
      </c>
      <c r="KW251" s="158" t="s">
        <v>128</v>
      </c>
      <c r="KX251" s="158" t="s">
        <v>128</v>
      </c>
      <c r="KY251" s="158" t="s">
        <v>128</v>
      </c>
      <c r="KZ251" s="158" t="s">
        <v>128</v>
      </c>
      <c r="LA251" s="158" t="s">
        <v>128</v>
      </c>
      <c r="LB251" s="158" t="s">
        <v>128</v>
      </c>
      <c r="LC251" s="158" t="s">
        <v>128</v>
      </c>
      <c r="LD251" s="158" t="s">
        <v>128</v>
      </c>
      <c r="LE251" s="158" t="s">
        <v>128</v>
      </c>
      <c r="LF251" s="158" t="s">
        <v>128</v>
      </c>
      <c r="LG251" s="158" t="s">
        <v>128</v>
      </c>
      <c r="LH251" s="158" t="s">
        <v>128</v>
      </c>
      <c r="LI251" s="158" t="s">
        <v>128</v>
      </c>
      <c r="LJ251" s="158" t="s">
        <v>128</v>
      </c>
      <c r="LK251" s="158" t="s">
        <v>128</v>
      </c>
      <c r="LL251" s="158" t="s">
        <v>128</v>
      </c>
      <c r="LM251" s="158" t="s">
        <v>128</v>
      </c>
      <c r="LN251" s="158" t="s">
        <v>128</v>
      </c>
      <c r="LO251" s="158" t="s">
        <v>128</v>
      </c>
      <c r="LP251" s="158" t="s">
        <v>128</v>
      </c>
      <c r="LQ251" s="158" t="s">
        <v>128</v>
      </c>
      <c r="LR251" s="158" t="s">
        <v>128</v>
      </c>
      <c r="LS251" s="158" t="s">
        <v>128</v>
      </c>
      <c r="LT251" s="158" t="s">
        <v>128</v>
      </c>
      <c r="LU251" s="158" t="s">
        <v>128</v>
      </c>
      <c r="LV251" s="158" t="s">
        <v>128</v>
      </c>
      <c r="LW251" s="158" t="s">
        <v>128</v>
      </c>
      <c r="LX251" s="158" t="s">
        <v>128</v>
      </c>
      <c r="LY251" s="158" t="s">
        <v>128</v>
      </c>
      <c r="LZ251" s="158" t="s">
        <v>128</v>
      </c>
      <c r="MA251" s="158" t="s">
        <v>128</v>
      </c>
      <c r="MB251" s="158" t="s">
        <v>128</v>
      </c>
      <c r="MC251" s="158" t="s">
        <v>128</v>
      </c>
      <c r="MD251" s="158" t="s">
        <v>128</v>
      </c>
      <c r="ME251" s="158" t="s">
        <v>128</v>
      </c>
      <c r="MF251" s="158" t="s">
        <v>128</v>
      </c>
      <c r="MG251" s="158" t="s">
        <v>128</v>
      </c>
      <c r="MH251" s="158" t="s">
        <v>128</v>
      </c>
      <c r="MI251" s="158" t="s">
        <v>128</v>
      </c>
      <c r="MJ251" s="158" t="s">
        <v>128</v>
      </c>
      <c r="MK251" s="158" t="s">
        <v>128</v>
      </c>
      <c r="ML251" s="158" t="s">
        <v>128</v>
      </c>
      <c r="MM251" s="158" t="s">
        <v>128</v>
      </c>
      <c r="MN251" s="158" t="s">
        <v>128</v>
      </c>
      <c r="MO251" s="158" t="s">
        <v>128</v>
      </c>
      <c r="MP251" s="158" t="s">
        <v>128</v>
      </c>
      <c r="MQ251" s="158" t="s">
        <v>128</v>
      </c>
      <c r="MR251" s="158" t="s">
        <v>128</v>
      </c>
      <c r="MS251" s="158" t="s">
        <v>128</v>
      </c>
      <c r="MT251" s="158" t="s">
        <v>128</v>
      </c>
      <c r="MU251" s="158" t="s">
        <v>128</v>
      </c>
      <c r="MV251" s="158" t="s">
        <v>128</v>
      </c>
      <c r="MW251" s="158" t="s">
        <v>128</v>
      </c>
      <c r="MX251" s="158" t="s">
        <v>128</v>
      </c>
      <c r="MY251" s="158" t="s">
        <v>128</v>
      </c>
      <c r="MZ251" s="158" t="s">
        <v>128</v>
      </c>
      <c r="NA251" s="158" t="s">
        <v>128</v>
      </c>
      <c r="NB251" s="158" t="s">
        <v>128</v>
      </c>
      <c r="NC251" s="158" t="s">
        <v>128</v>
      </c>
      <c r="ND251" s="158" t="s">
        <v>128</v>
      </c>
      <c r="NE251" s="158" t="s">
        <v>128</v>
      </c>
      <c r="NF251" s="158" t="s">
        <v>128</v>
      </c>
      <c r="NG251" s="158" t="s">
        <v>128</v>
      </c>
      <c r="NH251" s="158" t="s">
        <v>128</v>
      </c>
      <c r="NI251" s="158" t="s">
        <v>128</v>
      </c>
      <c r="NJ251" s="158" t="s">
        <v>128</v>
      </c>
      <c r="NK251" s="158" t="s">
        <v>128</v>
      </c>
      <c r="NL251" s="158" t="s">
        <v>128</v>
      </c>
      <c r="NM251" s="158" t="s">
        <v>128</v>
      </c>
      <c r="NN251" s="158" t="s">
        <v>128</v>
      </c>
      <c r="NO251" s="158" t="s">
        <v>128</v>
      </c>
      <c r="NP251" s="158" t="s">
        <v>128</v>
      </c>
      <c r="NQ251" s="158" t="s">
        <v>128</v>
      </c>
      <c r="NR251" s="163">
        <v>5.8599999999999999E-2</v>
      </c>
      <c r="NS251" s="158" t="s">
        <v>66</v>
      </c>
      <c r="NT251" s="158" t="s">
        <v>128</v>
      </c>
      <c r="NU251" s="158" t="s">
        <v>128</v>
      </c>
      <c r="NV251" s="158" t="s">
        <v>128</v>
      </c>
      <c r="NW251" s="158" t="s">
        <v>128</v>
      </c>
      <c r="NX251" s="163">
        <v>0.75090000000000001</v>
      </c>
      <c r="NY251" s="158" t="s">
        <v>66</v>
      </c>
      <c r="NZ251" s="158" t="s">
        <v>128</v>
      </c>
      <c r="OA251" s="158" t="s">
        <v>128</v>
      </c>
      <c r="OB251" s="158" t="s">
        <v>128</v>
      </c>
      <c r="OC251" s="158" t="s">
        <v>128</v>
      </c>
      <c r="OD251" s="158" t="s">
        <v>128</v>
      </c>
      <c r="OE251" s="170" t="s">
        <v>128</v>
      </c>
      <c r="OF251" s="181"/>
      <c r="OG251" s="174">
        <f t="shared" si="1336"/>
        <v>19.72</v>
      </c>
      <c r="OH251" s="66" t="str">
        <f t="shared" si="1337"/>
        <v>kg/GJ delivered</v>
      </c>
      <c r="OI251" s="66" t="str">
        <f t="shared" si="1338"/>
        <v/>
      </c>
      <c r="OJ251" s="66" t="str">
        <f t="shared" si="1339"/>
        <v/>
      </c>
      <c r="OK251" s="66" t="str">
        <f t="shared" si="1340"/>
        <v/>
      </c>
      <c r="OL251" s="66" t="str">
        <f t="shared" si="1341"/>
        <v/>
      </c>
      <c r="OM251" s="159">
        <f t="shared" si="1342"/>
        <v>457.2</v>
      </c>
      <c r="ON251" s="66" t="str">
        <f t="shared" si="1343"/>
        <v>kg/GJ delivered</v>
      </c>
      <c r="OO251" s="118">
        <f t="shared" si="1344"/>
        <v>1.1839999999999999</v>
      </c>
      <c r="OP251" s="66" t="str">
        <f t="shared" si="1345"/>
        <v>kg/GJ delivered</v>
      </c>
      <c r="OQ251" s="66" t="str">
        <f t="shared" si="1346"/>
        <v/>
      </c>
      <c r="OR251" s="66" t="str">
        <f t="shared" si="1347"/>
        <v/>
      </c>
      <c r="OS251" s="66" t="str">
        <f t="shared" si="1348"/>
        <v/>
      </c>
      <c r="OT251" s="66" t="str">
        <f t="shared" si="1349"/>
        <v/>
      </c>
      <c r="OU251" s="118">
        <f t="shared" si="1350"/>
        <v>5.0590000000000002</v>
      </c>
      <c r="OV251" s="66" t="str">
        <f t="shared" si="1351"/>
        <v>kg/GJ delivered</v>
      </c>
      <c r="OW251" s="66" t="str">
        <f t="shared" si="1352"/>
        <v/>
      </c>
      <c r="OX251" s="66" t="str">
        <f t="shared" si="1353"/>
        <v/>
      </c>
      <c r="OY251" s="66" t="str">
        <f t="shared" si="1354"/>
        <v/>
      </c>
      <c r="OZ251" s="66" t="str">
        <f t="shared" si="1355"/>
        <v/>
      </c>
      <c r="PA251" s="66" t="str">
        <f t="shared" si="1356"/>
        <v/>
      </c>
      <c r="PB251" s="66" t="str">
        <f t="shared" si="1357"/>
        <v/>
      </c>
      <c r="PC251" s="66" t="str">
        <f t="shared" si="1358"/>
        <v/>
      </c>
      <c r="PD251" s="66" t="str">
        <f t="shared" si="1359"/>
        <v/>
      </c>
      <c r="PE251" s="66" t="str">
        <f t="shared" si="1360"/>
        <v/>
      </c>
      <c r="PF251" s="66" t="str">
        <f t="shared" si="1361"/>
        <v/>
      </c>
      <c r="PG251" s="66" t="str">
        <f t="shared" si="1362"/>
        <v/>
      </c>
      <c r="PH251" s="66" t="str">
        <f t="shared" si="1363"/>
        <v/>
      </c>
      <c r="PI251" s="66" t="str">
        <f t="shared" si="1364"/>
        <v/>
      </c>
      <c r="PJ251" s="66" t="str">
        <f t="shared" si="1365"/>
        <v/>
      </c>
      <c r="PK251" s="66" t="str">
        <f t="shared" si="1366"/>
        <v/>
      </c>
      <c r="PL251" s="66" t="str">
        <f t="shared" si="1367"/>
        <v/>
      </c>
      <c r="PM251" s="66" t="str">
        <f t="shared" si="1368"/>
        <v/>
      </c>
      <c r="PN251" s="66" t="str">
        <f t="shared" si="1369"/>
        <v/>
      </c>
      <c r="PO251" s="66" t="str">
        <f t="shared" si="1370"/>
        <v/>
      </c>
      <c r="PP251" s="66" t="str">
        <f t="shared" si="1371"/>
        <v/>
      </c>
      <c r="PQ251" s="66" t="str">
        <f t="shared" si="1372"/>
        <v/>
      </c>
      <c r="PR251" s="66" t="str">
        <f t="shared" si="1373"/>
        <v/>
      </c>
      <c r="PS251" s="66" t="str">
        <f t="shared" si="1374"/>
        <v/>
      </c>
      <c r="PT251" s="66" t="str">
        <f t="shared" si="1375"/>
        <v/>
      </c>
      <c r="PU251" s="66" t="str">
        <f t="shared" si="1376"/>
        <v/>
      </c>
      <c r="PV251" s="66" t="str">
        <f t="shared" si="1377"/>
        <v/>
      </c>
      <c r="PW251" s="66" t="str">
        <f t="shared" si="1378"/>
        <v/>
      </c>
      <c r="PX251" s="66" t="str">
        <f t="shared" si="1379"/>
        <v/>
      </c>
      <c r="PY251" s="66" t="str">
        <f t="shared" si="1380"/>
        <v/>
      </c>
      <c r="PZ251" s="66" t="str">
        <f t="shared" si="1381"/>
        <v/>
      </c>
      <c r="QA251" s="66" t="str">
        <f t="shared" si="1382"/>
        <v/>
      </c>
      <c r="QB251" s="66" t="str">
        <f t="shared" si="1383"/>
        <v/>
      </c>
      <c r="QC251" s="66" t="str">
        <f t="shared" si="1384"/>
        <v/>
      </c>
      <c r="QD251" s="66" t="str">
        <f t="shared" si="1385"/>
        <v/>
      </c>
      <c r="QE251" s="66" t="str">
        <f t="shared" si="1386"/>
        <v/>
      </c>
      <c r="QF251" s="66" t="str">
        <f t="shared" si="1387"/>
        <v/>
      </c>
      <c r="QG251" s="66" t="str">
        <f t="shared" si="1388"/>
        <v/>
      </c>
      <c r="QH251" s="66" t="str">
        <f t="shared" si="1389"/>
        <v/>
      </c>
      <c r="QI251" s="66" t="str">
        <f t="shared" si="1390"/>
        <v/>
      </c>
      <c r="QJ251" s="66" t="str">
        <f t="shared" si="1391"/>
        <v/>
      </c>
      <c r="QK251" s="66" t="str">
        <f t="shared" si="1392"/>
        <v/>
      </c>
      <c r="QL251" s="66" t="str">
        <f t="shared" si="1393"/>
        <v/>
      </c>
      <c r="QM251" s="66" t="str">
        <f t="shared" si="1394"/>
        <v/>
      </c>
      <c r="QN251" s="66" t="str">
        <f t="shared" si="1395"/>
        <v/>
      </c>
      <c r="QO251" s="66" t="str">
        <f t="shared" si="1396"/>
        <v/>
      </c>
      <c r="QP251" s="66" t="str">
        <f t="shared" si="1397"/>
        <v/>
      </c>
      <c r="QQ251" s="66" t="str">
        <f t="shared" si="1398"/>
        <v/>
      </c>
      <c r="QR251" s="66" t="str">
        <f t="shared" si="1399"/>
        <v/>
      </c>
      <c r="QS251" s="66" t="str">
        <f t="shared" si="1400"/>
        <v/>
      </c>
      <c r="QT251" s="66" t="str">
        <f t="shared" si="1401"/>
        <v/>
      </c>
      <c r="QU251" s="66" t="str">
        <f t="shared" si="1402"/>
        <v/>
      </c>
      <c r="QV251" s="66" t="str">
        <f t="shared" si="1403"/>
        <v/>
      </c>
      <c r="QW251" s="66" t="str">
        <f t="shared" si="1404"/>
        <v/>
      </c>
      <c r="QX251" s="66" t="str">
        <f t="shared" si="1405"/>
        <v/>
      </c>
      <c r="QY251" s="66" t="str">
        <f t="shared" si="1406"/>
        <v/>
      </c>
      <c r="QZ251" s="66" t="str">
        <f t="shared" si="1407"/>
        <v/>
      </c>
      <c r="RA251" s="66" t="str">
        <f t="shared" si="1408"/>
        <v/>
      </c>
      <c r="RB251" s="66" t="str">
        <f t="shared" si="1409"/>
        <v/>
      </c>
      <c r="RC251" s="66" t="str">
        <f t="shared" si="1410"/>
        <v/>
      </c>
      <c r="RD251" s="66" t="str">
        <f t="shared" si="1411"/>
        <v/>
      </c>
      <c r="RE251" s="66" t="str">
        <f t="shared" si="1412"/>
        <v/>
      </c>
      <c r="RF251" s="66" t="str">
        <f t="shared" si="1413"/>
        <v/>
      </c>
      <c r="RG251" s="66" t="str">
        <f t="shared" si="1414"/>
        <v/>
      </c>
      <c r="RH251" s="66" t="str">
        <f t="shared" si="1415"/>
        <v/>
      </c>
      <c r="RI251" s="66" t="str">
        <f t="shared" si="1416"/>
        <v/>
      </c>
      <c r="RJ251" s="66" t="str">
        <f t="shared" si="1417"/>
        <v/>
      </c>
      <c r="RK251" s="66" t="str">
        <f t="shared" si="1418"/>
        <v/>
      </c>
      <c r="RL251" s="66" t="str">
        <f t="shared" si="1419"/>
        <v/>
      </c>
      <c r="RM251" s="66" t="str">
        <f t="shared" si="1420"/>
        <v/>
      </c>
      <c r="RN251" s="66" t="str">
        <f t="shared" si="1421"/>
        <v/>
      </c>
      <c r="RO251" s="66" t="str">
        <f t="shared" si="1422"/>
        <v/>
      </c>
      <c r="RP251" s="66" t="str">
        <f t="shared" si="1423"/>
        <v/>
      </c>
      <c r="RQ251" s="66" t="str">
        <f t="shared" si="1424"/>
        <v/>
      </c>
      <c r="RR251" s="66" t="str">
        <f t="shared" si="1425"/>
        <v/>
      </c>
      <c r="RS251" s="66" t="str">
        <f t="shared" si="1426"/>
        <v/>
      </c>
      <c r="RT251" s="66" t="str">
        <f t="shared" si="1427"/>
        <v/>
      </c>
      <c r="RU251" s="66" t="str">
        <f t="shared" si="1428"/>
        <v/>
      </c>
      <c r="RV251" s="66" t="str">
        <f t="shared" si="1429"/>
        <v/>
      </c>
      <c r="RW251" s="66" t="str">
        <f t="shared" si="1430"/>
        <v/>
      </c>
      <c r="RX251" s="66" t="str">
        <f t="shared" si="1431"/>
        <v/>
      </c>
      <c r="RY251" s="66" t="str">
        <f t="shared" si="1432"/>
        <v/>
      </c>
      <c r="RZ251" s="66" t="str">
        <f t="shared" si="1433"/>
        <v/>
      </c>
      <c r="SA251" s="66" t="str">
        <f t="shared" si="1434"/>
        <v/>
      </c>
      <c r="SB251" s="66" t="str">
        <f t="shared" si="1435"/>
        <v/>
      </c>
      <c r="SC251" s="66" t="str">
        <f t="shared" si="1436"/>
        <v/>
      </c>
      <c r="SD251" s="66" t="str">
        <f t="shared" si="1437"/>
        <v/>
      </c>
      <c r="SE251" s="66" t="str">
        <f t="shared" si="1438"/>
        <v/>
      </c>
      <c r="SF251" s="66" t="str">
        <f t="shared" si="1439"/>
        <v/>
      </c>
      <c r="SG251" s="66" t="str">
        <f t="shared" si="1440"/>
        <v/>
      </c>
      <c r="SH251" s="66" t="str">
        <f t="shared" si="1441"/>
        <v/>
      </c>
      <c r="SI251" s="66" t="str">
        <f t="shared" si="1442"/>
        <v/>
      </c>
      <c r="SJ251" s="66" t="str">
        <f t="shared" si="1443"/>
        <v/>
      </c>
      <c r="SK251" s="66" t="str">
        <f t="shared" si="1444"/>
        <v/>
      </c>
      <c r="SL251" s="66" t="str">
        <f t="shared" si="1445"/>
        <v/>
      </c>
      <c r="SM251" s="66" t="str">
        <f t="shared" si="1446"/>
        <v/>
      </c>
      <c r="SN251" s="66" t="str">
        <f t="shared" si="1447"/>
        <v/>
      </c>
      <c r="SO251" s="66" t="str">
        <f t="shared" si="1448"/>
        <v/>
      </c>
      <c r="SP251" s="66" t="str">
        <f t="shared" si="1449"/>
        <v/>
      </c>
      <c r="SQ251" s="66" t="str">
        <f t="shared" si="1450"/>
        <v/>
      </c>
      <c r="SR251" s="66" t="str">
        <f t="shared" si="1451"/>
        <v/>
      </c>
      <c r="SS251" s="66" t="str">
        <f t="shared" si="1452"/>
        <v/>
      </c>
      <c r="ST251" s="66" t="str">
        <f t="shared" si="1453"/>
        <v/>
      </c>
      <c r="SU251" s="66" t="str">
        <f t="shared" si="1454"/>
        <v/>
      </c>
      <c r="SV251" s="66" t="str">
        <f t="shared" si="1455"/>
        <v/>
      </c>
      <c r="SW251" s="66" t="str">
        <f t="shared" si="1456"/>
        <v/>
      </c>
      <c r="SX251" s="66" t="str">
        <f t="shared" si="1457"/>
        <v/>
      </c>
      <c r="SY251" s="66" t="str">
        <f t="shared" si="1458"/>
        <v/>
      </c>
      <c r="SZ251" s="66" t="str">
        <f t="shared" si="1459"/>
        <v/>
      </c>
      <c r="TA251" s="66" t="str">
        <f t="shared" si="1460"/>
        <v/>
      </c>
      <c r="TB251" s="66" t="str">
        <f t="shared" si="1461"/>
        <v/>
      </c>
      <c r="TC251" s="66" t="str">
        <f t="shared" si="1462"/>
        <v/>
      </c>
      <c r="TD251" s="66" t="str">
        <f t="shared" si="1463"/>
        <v/>
      </c>
      <c r="TE251" s="66" t="str">
        <f t="shared" si="1464"/>
        <v/>
      </c>
      <c r="TF251" s="66" t="str">
        <f t="shared" si="1465"/>
        <v/>
      </c>
      <c r="TG251" s="66" t="str">
        <f t="shared" si="1466"/>
        <v/>
      </c>
      <c r="TH251" s="66" t="str">
        <f t="shared" si="1467"/>
        <v/>
      </c>
      <c r="TI251" s="66" t="str">
        <f t="shared" si="1468"/>
        <v/>
      </c>
      <c r="TJ251" s="66" t="str">
        <f t="shared" si="1469"/>
        <v/>
      </c>
      <c r="TK251" s="66" t="str">
        <f t="shared" si="1470"/>
        <v/>
      </c>
      <c r="TL251" s="66" t="str">
        <f t="shared" si="1471"/>
        <v/>
      </c>
      <c r="TM251" s="66" t="str">
        <f t="shared" si="1472"/>
        <v/>
      </c>
      <c r="TN251" s="66" t="str">
        <f t="shared" si="1473"/>
        <v/>
      </c>
      <c r="TO251" s="66" t="str">
        <f t="shared" si="1474"/>
        <v/>
      </c>
      <c r="TP251" s="66" t="str">
        <f t="shared" si="1475"/>
        <v/>
      </c>
      <c r="TQ251" s="66" t="str">
        <f t="shared" si="1476"/>
        <v/>
      </c>
      <c r="TR251" s="66" t="str">
        <f t="shared" si="1477"/>
        <v/>
      </c>
      <c r="TS251" s="66" t="str">
        <f t="shared" si="1478"/>
        <v/>
      </c>
      <c r="TT251" s="66" t="str">
        <f t="shared" si="1479"/>
        <v/>
      </c>
      <c r="TU251" s="66" t="str">
        <f t="shared" si="1480"/>
        <v/>
      </c>
      <c r="TV251" s="66" t="str">
        <f t="shared" si="1481"/>
        <v/>
      </c>
      <c r="TW251" s="66" t="str">
        <f t="shared" si="1482"/>
        <v/>
      </c>
      <c r="TX251" s="66" t="str">
        <f t="shared" si="1483"/>
        <v/>
      </c>
      <c r="TY251" s="66" t="str">
        <f t="shared" si="1484"/>
        <v/>
      </c>
      <c r="TZ251" s="66" t="str">
        <f t="shared" si="1485"/>
        <v/>
      </c>
      <c r="UA251" s="66" t="str">
        <f t="shared" si="1486"/>
        <v/>
      </c>
      <c r="UB251" s="66" t="str">
        <f t="shared" si="1487"/>
        <v/>
      </c>
      <c r="UC251" s="66" t="str">
        <f t="shared" si="1488"/>
        <v/>
      </c>
      <c r="UD251" s="66" t="str">
        <f t="shared" si="1489"/>
        <v/>
      </c>
      <c r="UE251" s="66" t="str">
        <f t="shared" si="1490"/>
        <v/>
      </c>
      <c r="UF251" s="66" t="str">
        <f t="shared" si="1491"/>
        <v/>
      </c>
      <c r="UG251" s="66" t="str">
        <f t="shared" si="1492"/>
        <v/>
      </c>
      <c r="UH251" s="66" t="str">
        <f t="shared" si="1493"/>
        <v/>
      </c>
      <c r="UI251" s="66" t="str">
        <f t="shared" si="1494"/>
        <v/>
      </c>
      <c r="UJ251" s="66" t="str">
        <f t="shared" si="1495"/>
        <v/>
      </c>
      <c r="UK251" s="66" t="str">
        <f t="shared" si="1496"/>
        <v/>
      </c>
      <c r="UL251" s="66" t="str">
        <f t="shared" si="1497"/>
        <v/>
      </c>
      <c r="UM251" s="66" t="str">
        <f t="shared" si="1498"/>
        <v/>
      </c>
      <c r="UN251" s="66" t="str">
        <f t="shared" si="1499"/>
        <v/>
      </c>
      <c r="UO251" s="66" t="str">
        <f t="shared" si="1500"/>
        <v/>
      </c>
      <c r="UP251" s="66" t="str">
        <f t="shared" si="1501"/>
        <v/>
      </c>
      <c r="UQ251" s="66" t="str">
        <f t="shared" si="1502"/>
        <v/>
      </c>
      <c r="UR251" s="66" t="str">
        <f t="shared" si="1503"/>
        <v/>
      </c>
      <c r="US251" s="66" t="str">
        <f t="shared" si="1504"/>
        <v/>
      </c>
      <c r="UT251" s="66" t="str">
        <f t="shared" si="1505"/>
        <v/>
      </c>
      <c r="UU251" s="66" t="str">
        <f t="shared" si="1506"/>
        <v/>
      </c>
      <c r="UV251" s="66" t="str">
        <f t="shared" si="1507"/>
        <v/>
      </c>
      <c r="UW251" s="66" t="str">
        <f t="shared" si="1508"/>
        <v/>
      </c>
      <c r="UX251" s="66" t="str">
        <f t="shared" si="1509"/>
        <v/>
      </c>
      <c r="UY251" s="66" t="str">
        <f t="shared" si="1510"/>
        <v/>
      </c>
      <c r="UZ251" s="66" t="str">
        <f t="shared" si="1511"/>
        <v/>
      </c>
      <c r="VA251" s="66" t="str">
        <f t="shared" si="1512"/>
        <v/>
      </c>
      <c r="VB251" s="66" t="str">
        <f t="shared" si="1513"/>
        <v/>
      </c>
      <c r="VC251" s="66" t="str">
        <f t="shared" si="1514"/>
        <v/>
      </c>
      <c r="VD251" s="66" t="str">
        <f t="shared" si="1515"/>
        <v/>
      </c>
      <c r="VE251" s="66" t="str">
        <f t="shared" si="1516"/>
        <v/>
      </c>
      <c r="VF251" s="66" t="str">
        <f t="shared" si="1517"/>
        <v/>
      </c>
      <c r="VG251" s="66" t="str">
        <f t="shared" si="1518"/>
        <v/>
      </c>
      <c r="VH251" s="66" t="str">
        <f t="shared" si="1519"/>
        <v/>
      </c>
      <c r="VI251" s="66" t="str">
        <f t="shared" si="1520"/>
        <v/>
      </c>
      <c r="VJ251" s="66" t="str">
        <f t="shared" si="1521"/>
        <v/>
      </c>
      <c r="VK251" s="66" t="str">
        <f t="shared" si="1522"/>
        <v/>
      </c>
      <c r="VL251" s="66" t="str">
        <f t="shared" si="1523"/>
        <v/>
      </c>
      <c r="VM251" s="66" t="str">
        <f t="shared" si="1524"/>
        <v/>
      </c>
      <c r="VN251" s="66" t="str">
        <f t="shared" si="1525"/>
        <v/>
      </c>
      <c r="VO251" s="66" t="str">
        <f t="shared" si="1526"/>
        <v/>
      </c>
      <c r="VP251" s="66" t="str">
        <f t="shared" si="1527"/>
        <v/>
      </c>
      <c r="VQ251" s="66" t="str">
        <f t="shared" si="1528"/>
        <v/>
      </c>
      <c r="VR251" s="66" t="str">
        <f t="shared" si="1529"/>
        <v/>
      </c>
      <c r="VS251" s="66" t="str">
        <f t="shared" si="1530"/>
        <v/>
      </c>
      <c r="VT251" s="66" t="str">
        <f t="shared" si="1531"/>
        <v/>
      </c>
      <c r="VU251" s="66" t="str">
        <f t="shared" si="1532"/>
        <v/>
      </c>
      <c r="VV251" s="66" t="str">
        <f t="shared" si="1533"/>
        <v/>
      </c>
      <c r="VW251" s="66" t="str">
        <f t="shared" si="1534"/>
        <v/>
      </c>
      <c r="VX251" s="66" t="str">
        <f t="shared" si="1535"/>
        <v/>
      </c>
      <c r="VY251" s="66" t="str">
        <f t="shared" si="1536"/>
        <v/>
      </c>
      <c r="VZ251" s="66" t="str">
        <f t="shared" si="1537"/>
        <v/>
      </c>
      <c r="WA251" s="66" t="str">
        <f t="shared" si="1538"/>
        <v/>
      </c>
      <c r="WB251" s="66" t="str">
        <f t="shared" si="1539"/>
        <v/>
      </c>
      <c r="WC251" s="66" t="str">
        <f t="shared" si="1540"/>
        <v/>
      </c>
      <c r="WD251" s="66" t="str">
        <f t="shared" si="1541"/>
        <v/>
      </c>
      <c r="WE251" s="66" t="str">
        <f t="shared" si="1542"/>
        <v/>
      </c>
      <c r="WF251" s="66" t="str">
        <f t="shared" si="1543"/>
        <v/>
      </c>
      <c r="WG251" s="66" t="str">
        <f t="shared" si="1544"/>
        <v/>
      </c>
      <c r="WH251" s="66" t="str">
        <f t="shared" si="1545"/>
        <v/>
      </c>
      <c r="WI251" s="66" t="str">
        <f t="shared" si="1546"/>
        <v/>
      </c>
      <c r="WJ251" s="66" t="str">
        <f t="shared" si="1547"/>
        <v/>
      </c>
      <c r="WK251" s="66" t="str">
        <f t="shared" si="1548"/>
        <v/>
      </c>
      <c r="WL251" s="66" t="str">
        <f t="shared" si="1549"/>
        <v/>
      </c>
      <c r="WM251" s="66" t="str">
        <f t="shared" si="1550"/>
        <v/>
      </c>
      <c r="WN251" s="66" t="str">
        <f t="shared" si="1551"/>
        <v/>
      </c>
      <c r="WO251" s="66" t="str">
        <f t="shared" si="1552"/>
        <v/>
      </c>
      <c r="WP251" s="66" t="str">
        <f t="shared" si="1553"/>
        <v/>
      </c>
      <c r="WQ251" s="66" t="str">
        <f t="shared" si="1554"/>
        <v/>
      </c>
      <c r="WR251" s="66" t="str">
        <f t="shared" si="1555"/>
        <v/>
      </c>
      <c r="WS251" s="66" t="str">
        <f t="shared" si="1556"/>
        <v/>
      </c>
      <c r="WT251" s="66" t="str">
        <f t="shared" si="1557"/>
        <v/>
      </c>
      <c r="WU251" s="66" t="str">
        <f t="shared" si="1558"/>
        <v/>
      </c>
      <c r="WV251" s="66" t="str">
        <f t="shared" si="1559"/>
        <v/>
      </c>
      <c r="WW251" s="66" t="str">
        <f t="shared" si="1560"/>
        <v/>
      </c>
      <c r="WX251" s="66" t="str">
        <f t="shared" si="1561"/>
        <v/>
      </c>
      <c r="WY251" s="66" t="str">
        <f t="shared" si="1562"/>
        <v/>
      </c>
      <c r="WZ251" s="66" t="str">
        <f t="shared" si="1563"/>
        <v/>
      </c>
      <c r="XA251" s="66" t="str">
        <f t="shared" si="1564"/>
        <v/>
      </c>
      <c r="XB251" s="66" t="str">
        <f t="shared" si="1565"/>
        <v/>
      </c>
      <c r="XC251" s="66" t="str">
        <f t="shared" si="1566"/>
        <v/>
      </c>
      <c r="XD251" s="66" t="str">
        <f t="shared" si="1567"/>
        <v/>
      </c>
      <c r="XE251" s="66" t="str">
        <f t="shared" si="1568"/>
        <v/>
      </c>
      <c r="XF251" s="66" t="str">
        <f t="shared" si="1569"/>
        <v/>
      </c>
      <c r="XG251" s="66" t="str">
        <f t="shared" si="1570"/>
        <v/>
      </c>
      <c r="XH251" s="66" t="str">
        <f t="shared" si="1571"/>
        <v/>
      </c>
      <c r="XI251" s="66" t="str">
        <f t="shared" si="1572"/>
        <v/>
      </c>
      <c r="XJ251" s="66" t="str">
        <f t="shared" si="1573"/>
        <v/>
      </c>
      <c r="XK251" s="66" t="str">
        <f t="shared" si="1574"/>
        <v/>
      </c>
      <c r="XL251" s="66" t="str">
        <f t="shared" si="1575"/>
        <v/>
      </c>
      <c r="XM251" s="66" t="str">
        <f t="shared" si="1576"/>
        <v/>
      </c>
      <c r="XN251" s="66" t="str">
        <f t="shared" si="1577"/>
        <v/>
      </c>
      <c r="XO251" s="66" t="str">
        <f t="shared" si="1578"/>
        <v/>
      </c>
      <c r="XP251" s="66" t="str">
        <f t="shared" si="1579"/>
        <v/>
      </c>
      <c r="XQ251" s="66" t="str">
        <f t="shared" si="1580"/>
        <v/>
      </c>
      <c r="XR251" s="66" t="str">
        <f t="shared" si="1581"/>
        <v/>
      </c>
      <c r="XS251" s="66" t="str">
        <f t="shared" si="1582"/>
        <v/>
      </c>
      <c r="XT251" s="66" t="str">
        <f t="shared" si="1583"/>
        <v/>
      </c>
      <c r="XU251" s="66" t="str">
        <f t="shared" si="1584"/>
        <v/>
      </c>
      <c r="XV251" s="66" t="str">
        <f t="shared" si="1585"/>
        <v/>
      </c>
      <c r="XW251" s="66" t="str">
        <f t="shared" si="1586"/>
        <v/>
      </c>
      <c r="XX251" s="66" t="str">
        <f t="shared" si="1587"/>
        <v/>
      </c>
      <c r="XY251" s="66" t="str">
        <f t="shared" si="1588"/>
        <v/>
      </c>
      <c r="XZ251" s="66" t="str">
        <f t="shared" si="1589"/>
        <v/>
      </c>
      <c r="YA251" s="66" t="str">
        <f t="shared" si="1590"/>
        <v/>
      </c>
      <c r="YB251" s="66" t="str">
        <f t="shared" si="1591"/>
        <v/>
      </c>
      <c r="YC251" s="66" t="str">
        <f t="shared" si="1592"/>
        <v/>
      </c>
      <c r="YD251" s="66" t="str">
        <f t="shared" si="1593"/>
        <v/>
      </c>
      <c r="YE251" s="66" t="str">
        <f t="shared" si="1594"/>
        <v/>
      </c>
      <c r="YF251" s="66" t="str">
        <f t="shared" si="1595"/>
        <v/>
      </c>
      <c r="YG251" s="66" t="str">
        <f t="shared" si="1596"/>
        <v/>
      </c>
      <c r="YH251" s="66" t="str">
        <f t="shared" si="1597"/>
        <v/>
      </c>
      <c r="YI251" s="66" t="str">
        <f t="shared" si="1598"/>
        <v/>
      </c>
      <c r="YJ251" s="66" t="str">
        <f t="shared" si="1599"/>
        <v/>
      </c>
      <c r="YK251" s="66" t="str">
        <f t="shared" si="1600"/>
        <v/>
      </c>
      <c r="YL251" s="66" t="str">
        <f t="shared" si="1601"/>
        <v/>
      </c>
      <c r="YM251" s="66" t="str">
        <f t="shared" si="1602"/>
        <v/>
      </c>
      <c r="YN251" s="66" t="str">
        <f t="shared" si="1603"/>
        <v/>
      </c>
      <c r="YO251" s="66" t="str">
        <f t="shared" si="1604"/>
        <v/>
      </c>
      <c r="YP251" s="66" t="str">
        <f t="shared" si="1605"/>
        <v/>
      </c>
      <c r="YQ251" s="66" t="str">
        <f t="shared" si="1606"/>
        <v/>
      </c>
      <c r="YR251" s="66" t="str">
        <f t="shared" si="1607"/>
        <v/>
      </c>
      <c r="YS251" s="66" t="str">
        <f t="shared" si="1608"/>
        <v/>
      </c>
      <c r="YT251" s="66" t="str">
        <f t="shared" si="1609"/>
        <v/>
      </c>
      <c r="YU251" s="66" t="str">
        <f t="shared" si="1610"/>
        <v/>
      </c>
      <c r="YV251" s="66" t="str">
        <f t="shared" si="1611"/>
        <v/>
      </c>
      <c r="YW251" s="66" t="str">
        <f t="shared" si="1612"/>
        <v/>
      </c>
      <c r="YX251" s="66" t="str">
        <f t="shared" si="1613"/>
        <v/>
      </c>
      <c r="YY251" s="66" t="str">
        <f t="shared" si="1614"/>
        <v/>
      </c>
      <c r="YZ251" s="66" t="str">
        <f t="shared" si="1615"/>
        <v/>
      </c>
      <c r="ZA251" s="66" t="str">
        <f t="shared" si="1616"/>
        <v/>
      </c>
      <c r="ZB251" s="66" t="str">
        <f t="shared" si="1617"/>
        <v/>
      </c>
      <c r="ZC251" s="66" t="str">
        <f t="shared" si="1618"/>
        <v/>
      </c>
      <c r="ZD251" s="66" t="str">
        <f t="shared" si="1619"/>
        <v/>
      </c>
      <c r="ZE251" s="66" t="str">
        <f t="shared" si="1620"/>
        <v/>
      </c>
      <c r="ZF251" s="66" t="str">
        <f t="shared" si="1621"/>
        <v/>
      </c>
      <c r="ZG251" s="66" t="str">
        <f t="shared" si="1622"/>
        <v/>
      </c>
      <c r="ZH251" s="66" t="str">
        <f t="shared" si="1623"/>
        <v/>
      </c>
      <c r="ZI251" s="66" t="str">
        <f t="shared" si="1624"/>
        <v/>
      </c>
      <c r="ZJ251" s="66" t="str">
        <f t="shared" si="1625"/>
        <v/>
      </c>
      <c r="ZK251" s="66" t="str">
        <f t="shared" si="1626"/>
        <v/>
      </c>
      <c r="ZL251" s="66" t="str">
        <f t="shared" si="1627"/>
        <v/>
      </c>
      <c r="ZM251" s="66" t="str">
        <f t="shared" si="1628"/>
        <v/>
      </c>
      <c r="ZN251" s="66" t="str">
        <f t="shared" si="1629"/>
        <v/>
      </c>
      <c r="ZO251" s="66" t="str">
        <f t="shared" si="1630"/>
        <v/>
      </c>
      <c r="ZP251" s="66" t="str">
        <f t="shared" si="1631"/>
        <v/>
      </c>
      <c r="ZQ251" s="66" t="str">
        <f t="shared" si="1632"/>
        <v/>
      </c>
      <c r="ZR251" s="66" t="str">
        <f t="shared" si="1633"/>
        <v/>
      </c>
      <c r="ZS251" s="66" t="str">
        <f t="shared" si="1634"/>
        <v/>
      </c>
      <c r="ZT251" s="66" t="str">
        <f t="shared" si="1635"/>
        <v/>
      </c>
      <c r="ZU251" s="66" t="str">
        <f t="shared" si="1636"/>
        <v/>
      </c>
      <c r="ZV251" s="66" t="str">
        <f t="shared" si="1637"/>
        <v/>
      </c>
      <c r="ZW251" s="66" t="str">
        <f t="shared" si="1638"/>
        <v/>
      </c>
      <c r="ZX251" s="66" t="str">
        <f t="shared" si="1639"/>
        <v/>
      </c>
      <c r="ZY251" s="66" t="str">
        <f t="shared" si="1640"/>
        <v/>
      </c>
      <c r="ZZ251" s="66" t="str">
        <f t="shared" si="1641"/>
        <v/>
      </c>
      <c r="AAA251" s="66" t="str">
        <f t="shared" si="1642"/>
        <v/>
      </c>
      <c r="AAB251" s="66" t="str">
        <f t="shared" si="1643"/>
        <v/>
      </c>
      <c r="AAC251" s="66" t="str">
        <f t="shared" si="1644"/>
        <v/>
      </c>
      <c r="AAD251" s="66" t="str">
        <f t="shared" si="1645"/>
        <v/>
      </c>
      <c r="AAE251" s="66" t="str">
        <f t="shared" si="1646"/>
        <v/>
      </c>
      <c r="AAF251" s="66" t="str">
        <f t="shared" si="1647"/>
        <v/>
      </c>
      <c r="AAG251" s="66" t="str">
        <f t="shared" si="1648"/>
        <v/>
      </c>
      <c r="AAH251" s="66" t="str">
        <f t="shared" si="1649"/>
        <v/>
      </c>
      <c r="AAI251" s="66" t="str">
        <f t="shared" si="1650"/>
        <v/>
      </c>
      <c r="AAJ251" s="66" t="str">
        <f t="shared" si="1651"/>
        <v/>
      </c>
      <c r="AAK251" s="66" t="str">
        <f t="shared" si="1652"/>
        <v/>
      </c>
      <c r="AAL251" s="66" t="str">
        <f t="shared" si="1653"/>
        <v/>
      </c>
      <c r="AAM251" s="66" t="str">
        <f t="shared" si="1654"/>
        <v/>
      </c>
      <c r="AAN251" s="66" t="str">
        <f t="shared" si="1655"/>
        <v/>
      </c>
      <c r="AAO251" s="66" t="str">
        <f t="shared" si="1656"/>
        <v/>
      </c>
      <c r="AAP251" s="66" t="str">
        <f t="shared" si="1657"/>
        <v/>
      </c>
      <c r="AAQ251" s="66" t="str">
        <f t="shared" si="1658"/>
        <v/>
      </c>
      <c r="AAR251" s="66" t="str">
        <f t="shared" si="1659"/>
        <v/>
      </c>
      <c r="AAS251" s="66" t="str">
        <f t="shared" si="1660"/>
        <v/>
      </c>
      <c r="AAT251" s="66" t="str">
        <f t="shared" si="1661"/>
        <v/>
      </c>
      <c r="AAU251" s="66" t="str">
        <f t="shared" si="1662"/>
        <v/>
      </c>
      <c r="AAV251" s="66" t="str">
        <f t="shared" si="1663"/>
        <v/>
      </c>
      <c r="AAW251" s="66" t="str">
        <f t="shared" si="1664"/>
        <v/>
      </c>
      <c r="AAX251" s="66" t="str">
        <f t="shared" si="1665"/>
        <v/>
      </c>
      <c r="AAY251" s="66" t="str">
        <f t="shared" si="1666"/>
        <v/>
      </c>
      <c r="AAZ251" s="66" t="str">
        <f t="shared" si="1667"/>
        <v/>
      </c>
      <c r="ABA251" s="66" t="str">
        <f t="shared" si="1668"/>
        <v/>
      </c>
      <c r="ABB251" s="66" t="str">
        <f t="shared" si="1669"/>
        <v/>
      </c>
      <c r="ABC251" s="66" t="str">
        <f t="shared" si="1670"/>
        <v/>
      </c>
      <c r="ABD251" s="66" t="str">
        <f t="shared" si="1671"/>
        <v/>
      </c>
      <c r="ABE251" s="66" t="str">
        <f t="shared" si="1672"/>
        <v/>
      </c>
      <c r="ABF251" s="66" t="str">
        <f t="shared" si="1673"/>
        <v/>
      </c>
      <c r="ABG251" s="66" t="str">
        <f t="shared" si="1674"/>
        <v/>
      </c>
      <c r="ABH251" s="66" t="str">
        <f t="shared" si="1675"/>
        <v/>
      </c>
      <c r="ABI251" s="66" t="str">
        <f t="shared" si="1676"/>
        <v/>
      </c>
      <c r="ABJ251" s="66" t="str">
        <f t="shared" si="1677"/>
        <v/>
      </c>
      <c r="ABK251" s="66" t="str">
        <f t="shared" si="1678"/>
        <v/>
      </c>
      <c r="ABL251" s="66" t="str">
        <f t="shared" si="1679"/>
        <v/>
      </c>
      <c r="ABM251" s="66" t="str">
        <f t="shared" si="1680"/>
        <v/>
      </c>
      <c r="ABN251" s="66" t="str">
        <f t="shared" si="1681"/>
        <v/>
      </c>
      <c r="ABO251" s="66" t="str">
        <f t="shared" si="1682"/>
        <v/>
      </c>
      <c r="ABP251" s="66" t="str">
        <f t="shared" si="1683"/>
        <v/>
      </c>
      <c r="ABQ251" s="66" t="str">
        <f t="shared" si="1684"/>
        <v/>
      </c>
      <c r="ABR251" s="66" t="str">
        <f t="shared" si="1685"/>
        <v/>
      </c>
      <c r="ABS251" s="66" t="str">
        <f t="shared" si="1686"/>
        <v/>
      </c>
      <c r="ABT251" s="66" t="str">
        <f t="shared" si="1687"/>
        <v/>
      </c>
      <c r="ABU251" s="66" t="str">
        <f t="shared" si="1688"/>
        <v/>
      </c>
      <c r="ABV251" s="66" t="str">
        <f t="shared" si="1689"/>
        <v/>
      </c>
      <c r="ABW251" s="66" t="str">
        <f t="shared" si="1690"/>
        <v/>
      </c>
      <c r="ABX251" s="66" t="str">
        <f t="shared" si="1691"/>
        <v/>
      </c>
      <c r="ABY251" s="66" t="str">
        <f t="shared" si="1692"/>
        <v/>
      </c>
      <c r="ABZ251" s="66" t="str">
        <f t="shared" si="1693"/>
        <v/>
      </c>
      <c r="ACA251" s="66" t="str">
        <f t="shared" si="1694"/>
        <v/>
      </c>
      <c r="ACB251" s="66" t="str">
        <f t="shared" si="1695"/>
        <v/>
      </c>
      <c r="ACC251" s="66" t="str">
        <f t="shared" si="1696"/>
        <v/>
      </c>
      <c r="ACD251" s="66" t="str">
        <f t="shared" si="1697"/>
        <v/>
      </c>
      <c r="ACE251" s="66" t="str">
        <f t="shared" si="1698"/>
        <v/>
      </c>
      <c r="ACF251" s="66" t="str">
        <f t="shared" si="1699"/>
        <v/>
      </c>
      <c r="ACG251" s="126">
        <f t="shared" si="1700"/>
        <v>5.8599999999999999E-2</v>
      </c>
      <c r="ACH251" s="66" t="str">
        <f t="shared" si="1701"/>
        <v>kg/GJ delivered</v>
      </c>
      <c r="ACI251" s="66" t="str">
        <f t="shared" si="1702"/>
        <v/>
      </c>
      <c r="ACJ251" s="66" t="str">
        <f t="shared" si="1703"/>
        <v/>
      </c>
      <c r="ACK251" s="66" t="str">
        <f t="shared" si="1704"/>
        <v/>
      </c>
      <c r="ACL251" s="66" t="str">
        <f t="shared" si="1705"/>
        <v/>
      </c>
      <c r="ACM251" s="66">
        <f t="shared" ref="ACM251:ACN251" si="1766">IF(AND(ACS$3="Unit", ACL251=""), "", IF(AND(ACS$3="Unit", ACL251="-"),"", IF(ACS$3="Unit", "kg/GJ delivered", IF(AND(NY251&lt;&gt;"", NY251&lt;&gt;"-", NX251="-"),"", IF($H251="","", IF(NX251="nd", "",IF(NX251="&lt;n.a.&gt;", "", IF(NY251="#/MJ", "", IF(NY251="kg/GJ delivered",NX251,IF(NY251="g/MJ delivered",NX251,IF(NY251="kg/MJ delivered",NX251*1000,IF(NY251="mg/MJ delivered",NX251/1000,IF(NY251="g/kg",((NX251)*(1/$I251)*(1/$H251)),IF(NY251="mg/kg",((NX251/1000)*(1/$I251)*(1/$H251)),IF(NY251="mg/MJ delivered",NX251/1000,IF(NY251="-","","Error"))))))))))))))))</f>
        <v>0.75090000000000001</v>
      </c>
      <c r="ACN251" s="66" t="str">
        <f t="shared" si="1766"/>
        <v>kg/GJ delivered</v>
      </c>
      <c r="ACO251" s="66" t="str">
        <f t="shared" si="1707"/>
        <v/>
      </c>
      <c r="ACP251" s="66" t="str">
        <f t="shared" si="1708"/>
        <v/>
      </c>
      <c r="ACQ251" s="66" t="str">
        <f t="shared" si="1709"/>
        <v/>
      </c>
      <c r="ACR251" s="66" t="str">
        <f t="shared" si="1710"/>
        <v/>
      </c>
      <c r="ACS251" s="66" t="str">
        <f t="shared" si="1711"/>
        <v/>
      </c>
      <c r="ACT251" s="66" t="str">
        <f t="shared" si="1712"/>
        <v/>
      </c>
    </row>
    <row r="252" spans="2:774" ht="15.75" customHeight="1" x14ac:dyDescent="0.25">
      <c r="B252" s="66">
        <v>9</v>
      </c>
      <c r="C252" s="66" t="s">
        <v>86</v>
      </c>
      <c r="D252" s="66" t="s">
        <v>79</v>
      </c>
      <c r="E252" s="156" t="s">
        <v>1453</v>
      </c>
      <c r="F252" s="66" t="s">
        <v>497</v>
      </c>
      <c r="G252" s="66" t="s">
        <v>492</v>
      </c>
      <c r="H252" s="126">
        <v>0.22</v>
      </c>
      <c r="I252" s="130">
        <v>15.33</v>
      </c>
      <c r="J252" s="66" t="str">
        <f t="shared" si="1759"/>
        <v>Firewood, Improved, IN</v>
      </c>
      <c r="K252" s="161"/>
      <c r="L252" s="161"/>
      <c r="M252" s="161"/>
      <c r="N252" s="161"/>
      <c r="O252" s="66" t="s">
        <v>26</v>
      </c>
      <c r="P252" s="66" t="str">
        <f t="shared" si="1327"/>
        <v>IN</v>
      </c>
      <c r="Q252" s="66" t="s">
        <v>2</v>
      </c>
      <c r="R252" s="162">
        <v>41.26</v>
      </c>
      <c r="S252" s="158" t="s">
        <v>66</v>
      </c>
      <c r="T252" s="158" t="s">
        <v>128</v>
      </c>
      <c r="U252" s="158" t="s">
        <v>128</v>
      </c>
      <c r="V252" s="158" t="s">
        <v>128</v>
      </c>
      <c r="W252" s="158" t="s">
        <v>128</v>
      </c>
      <c r="X252" s="164">
        <v>396.7</v>
      </c>
      <c r="Y252" s="158" t="s">
        <v>66</v>
      </c>
      <c r="Z252" s="165">
        <v>3.3959999999999999</v>
      </c>
      <c r="AA252" s="158" t="s">
        <v>66</v>
      </c>
      <c r="AB252" s="158" t="s">
        <v>128</v>
      </c>
      <c r="AC252" s="158" t="s">
        <v>128</v>
      </c>
      <c r="AD252" s="158" t="s">
        <v>128</v>
      </c>
      <c r="AE252" s="158" t="s">
        <v>128</v>
      </c>
      <c r="AF252" s="165">
        <v>7.452</v>
      </c>
      <c r="AG252" s="158" t="s">
        <v>66</v>
      </c>
      <c r="AH252" s="158" t="s">
        <v>128</v>
      </c>
      <c r="AI252" s="158" t="s">
        <v>128</v>
      </c>
      <c r="AJ252" s="158" t="s">
        <v>128</v>
      </c>
      <c r="AK252" s="158" t="s">
        <v>128</v>
      </c>
      <c r="AL252" s="158" t="s">
        <v>128</v>
      </c>
      <c r="AM252" s="158" t="s">
        <v>128</v>
      </c>
      <c r="AN252" s="158" t="s">
        <v>128</v>
      </c>
      <c r="AO252" s="158" t="s">
        <v>128</v>
      </c>
      <c r="AP252" s="158" t="s">
        <v>128</v>
      </c>
      <c r="AQ252" s="158" t="s">
        <v>128</v>
      </c>
      <c r="AR252" s="158" t="s">
        <v>128</v>
      </c>
      <c r="AS252" s="158" t="s">
        <v>128</v>
      </c>
      <c r="AT252" s="158" t="s">
        <v>128</v>
      </c>
      <c r="AU252" s="158" t="s">
        <v>128</v>
      </c>
      <c r="AV252" s="158" t="s">
        <v>128</v>
      </c>
      <c r="AW252" s="158" t="s">
        <v>128</v>
      </c>
      <c r="AX252" s="158" t="s">
        <v>128</v>
      </c>
      <c r="AY252" s="158" t="s">
        <v>128</v>
      </c>
      <c r="AZ252" s="158" t="s">
        <v>128</v>
      </c>
      <c r="BA252" s="158" t="s">
        <v>128</v>
      </c>
      <c r="BB252" s="158" t="s">
        <v>128</v>
      </c>
      <c r="BC252" s="158" t="s">
        <v>128</v>
      </c>
      <c r="BD252" s="158" t="s">
        <v>128</v>
      </c>
      <c r="BE252" s="158" t="s">
        <v>128</v>
      </c>
      <c r="BF252" s="158" t="s">
        <v>128</v>
      </c>
      <c r="BG252" s="158" t="s">
        <v>128</v>
      </c>
      <c r="BH252" s="158" t="s">
        <v>128</v>
      </c>
      <c r="BI252" s="158" t="s">
        <v>128</v>
      </c>
      <c r="BJ252" s="158" t="s">
        <v>128</v>
      </c>
      <c r="BK252" s="158" t="s">
        <v>128</v>
      </c>
      <c r="BL252" s="158" t="s">
        <v>128</v>
      </c>
      <c r="BM252" s="158" t="s">
        <v>128</v>
      </c>
      <c r="BN252" s="158" t="s">
        <v>128</v>
      </c>
      <c r="BO252" s="158" t="s">
        <v>128</v>
      </c>
      <c r="BP252" s="158" t="s">
        <v>128</v>
      </c>
      <c r="BQ252" s="158" t="s">
        <v>128</v>
      </c>
      <c r="BR252" s="158" t="s">
        <v>128</v>
      </c>
      <c r="BS252" s="158" t="s">
        <v>128</v>
      </c>
      <c r="BT252" s="158" t="s">
        <v>128</v>
      </c>
      <c r="BU252" s="158" t="s">
        <v>128</v>
      </c>
      <c r="BV252" s="158" t="s">
        <v>128</v>
      </c>
      <c r="BW252" s="158" t="s">
        <v>128</v>
      </c>
      <c r="BX252" s="158" t="s">
        <v>128</v>
      </c>
      <c r="BY252" s="158" t="s">
        <v>128</v>
      </c>
      <c r="BZ252" s="158" t="s">
        <v>128</v>
      </c>
      <c r="CA252" s="158" t="s">
        <v>128</v>
      </c>
      <c r="CB252" s="158" t="s">
        <v>128</v>
      </c>
      <c r="CC252" s="158" t="s">
        <v>128</v>
      </c>
      <c r="CD252" s="158" t="s">
        <v>128</v>
      </c>
      <c r="CE252" s="158" t="s">
        <v>128</v>
      </c>
      <c r="CF252" s="158" t="s">
        <v>128</v>
      </c>
      <c r="CG252" s="158" t="s">
        <v>128</v>
      </c>
      <c r="CH252" s="158" t="s">
        <v>128</v>
      </c>
      <c r="CI252" s="158" t="s">
        <v>128</v>
      </c>
      <c r="CJ252" s="158" t="s">
        <v>128</v>
      </c>
      <c r="CK252" s="158" t="s">
        <v>128</v>
      </c>
      <c r="CL252" s="158" t="s">
        <v>128</v>
      </c>
      <c r="CM252" s="158" t="s">
        <v>128</v>
      </c>
      <c r="CN252" s="158" t="s">
        <v>128</v>
      </c>
      <c r="CO252" s="158" t="s">
        <v>128</v>
      </c>
      <c r="CP252" s="158" t="s">
        <v>128</v>
      </c>
      <c r="CQ252" s="158" t="s">
        <v>128</v>
      </c>
      <c r="CR252" s="158" t="s">
        <v>128</v>
      </c>
      <c r="CS252" s="158" t="s">
        <v>128</v>
      </c>
      <c r="CT252" s="158" t="s">
        <v>128</v>
      </c>
      <c r="CU252" s="158" t="s">
        <v>128</v>
      </c>
      <c r="CV252" s="158" t="s">
        <v>128</v>
      </c>
      <c r="CW252" s="158" t="s">
        <v>128</v>
      </c>
      <c r="CX252" s="158" t="s">
        <v>128</v>
      </c>
      <c r="CY252" s="158" t="s">
        <v>128</v>
      </c>
      <c r="CZ252" s="158" t="s">
        <v>128</v>
      </c>
      <c r="DA252" s="158" t="s">
        <v>128</v>
      </c>
      <c r="DB252" s="158" t="s">
        <v>128</v>
      </c>
      <c r="DC252" s="158" t="s">
        <v>128</v>
      </c>
      <c r="DD252" s="158" t="s">
        <v>128</v>
      </c>
      <c r="DE252" s="158" t="s">
        <v>128</v>
      </c>
      <c r="DF252" s="158" t="s">
        <v>128</v>
      </c>
      <c r="DG252" s="158" t="s">
        <v>128</v>
      </c>
      <c r="DH252" s="158" t="s">
        <v>128</v>
      </c>
      <c r="DI252" s="158" t="s">
        <v>128</v>
      </c>
      <c r="DJ252" s="158" t="s">
        <v>128</v>
      </c>
      <c r="DK252" s="158" t="s">
        <v>128</v>
      </c>
      <c r="DL252" s="158" t="s">
        <v>128</v>
      </c>
      <c r="DM252" s="158" t="s">
        <v>128</v>
      </c>
      <c r="DN252" s="158" t="s">
        <v>128</v>
      </c>
      <c r="DO252" s="158" t="s">
        <v>128</v>
      </c>
      <c r="DP252" s="158" t="s">
        <v>128</v>
      </c>
      <c r="DQ252" s="158" t="s">
        <v>128</v>
      </c>
      <c r="DR252" s="158" t="s">
        <v>128</v>
      </c>
      <c r="DS252" s="158" t="s">
        <v>128</v>
      </c>
      <c r="DT252" s="158" t="s">
        <v>128</v>
      </c>
      <c r="DU252" s="158" t="s">
        <v>128</v>
      </c>
      <c r="DV252" s="158" t="s">
        <v>128</v>
      </c>
      <c r="DW252" s="158" t="s">
        <v>128</v>
      </c>
      <c r="DX252" s="158" t="s">
        <v>128</v>
      </c>
      <c r="DY252" s="158" t="s">
        <v>128</v>
      </c>
      <c r="DZ252" s="158" t="s">
        <v>128</v>
      </c>
      <c r="EA252" s="158" t="s">
        <v>128</v>
      </c>
      <c r="EB252" s="158" t="s">
        <v>128</v>
      </c>
      <c r="EC252" s="158" t="s">
        <v>128</v>
      </c>
      <c r="ED252" s="158" t="s">
        <v>128</v>
      </c>
      <c r="EE252" s="158" t="s">
        <v>128</v>
      </c>
      <c r="EF252" s="158" t="s">
        <v>128</v>
      </c>
      <c r="EG252" s="158" t="s">
        <v>128</v>
      </c>
      <c r="EH252" s="158" t="s">
        <v>128</v>
      </c>
      <c r="EI252" s="158" t="s">
        <v>128</v>
      </c>
      <c r="EJ252" s="158" t="s">
        <v>128</v>
      </c>
      <c r="EK252" s="158" t="s">
        <v>128</v>
      </c>
      <c r="EL252" s="158" t="s">
        <v>128</v>
      </c>
      <c r="EM252" s="158" t="s">
        <v>128</v>
      </c>
      <c r="EN252" s="158" t="s">
        <v>128</v>
      </c>
      <c r="EO252" s="158" t="s">
        <v>128</v>
      </c>
      <c r="EP252" s="158" t="s">
        <v>128</v>
      </c>
      <c r="EQ252" s="158" t="s">
        <v>128</v>
      </c>
      <c r="ER252" s="158" t="s">
        <v>128</v>
      </c>
      <c r="ES252" s="158" t="s">
        <v>128</v>
      </c>
      <c r="ET252" s="158" t="s">
        <v>128</v>
      </c>
      <c r="EU252" s="158" t="s">
        <v>128</v>
      </c>
      <c r="EV252" s="158" t="s">
        <v>128</v>
      </c>
      <c r="EW252" s="158" t="s">
        <v>128</v>
      </c>
      <c r="EX252" s="158" t="s">
        <v>128</v>
      </c>
      <c r="EY252" s="158" t="s">
        <v>128</v>
      </c>
      <c r="EZ252" s="158" t="s">
        <v>128</v>
      </c>
      <c r="FA252" s="158" t="s">
        <v>128</v>
      </c>
      <c r="FB252" s="158" t="s">
        <v>128</v>
      </c>
      <c r="FC252" s="158" t="s">
        <v>128</v>
      </c>
      <c r="FD252" s="158" t="s">
        <v>128</v>
      </c>
      <c r="FE252" s="158" t="s">
        <v>128</v>
      </c>
      <c r="FF252" s="158" t="s">
        <v>128</v>
      </c>
      <c r="FG252" s="158" t="s">
        <v>128</v>
      </c>
      <c r="FH252" s="158" t="s">
        <v>128</v>
      </c>
      <c r="FI252" s="158" t="s">
        <v>128</v>
      </c>
      <c r="FJ252" s="158" t="s">
        <v>128</v>
      </c>
      <c r="FK252" s="158" t="s">
        <v>128</v>
      </c>
      <c r="FL252" s="158" t="s">
        <v>128</v>
      </c>
      <c r="FM252" s="158" t="s">
        <v>128</v>
      </c>
      <c r="FN252" s="158" t="s">
        <v>128</v>
      </c>
      <c r="FO252" s="158" t="s">
        <v>128</v>
      </c>
      <c r="FP252" s="158" t="s">
        <v>128</v>
      </c>
      <c r="FQ252" s="158" t="s">
        <v>128</v>
      </c>
      <c r="FR252" s="158" t="s">
        <v>128</v>
      </c>
      <c r="FS252" s="158" t="s">
        <v>128</v>
      </c>
      <c r="FT252" s="158" t="s">
        <v>128</v>
      </c>
      <c r="FU252" s="158" t="s">
        <v>128</v>
      </c>
      <c r="FV252" s="158" t="s">
        <v>128</v>
      </c>
      <c r="FW252" s="158" t="s">
        <v>128</v>
      </c>
      <c r="FX252" s="158" t="s">
        <v>128</v>
      </c>
      <c r="FY252" s="158" t="s">
        <v>128</v>
      </c>
      <c r="FZ252" s="158" t="s">
        <v>128</v>
      </c>
      <c r="GA252" s="158" t="s">
        <v>128</v>
      </c>
      <c r="GB252" s="158" t="s">
        <v>128</v>
      </c>
      <c r="GC252" s="158" t="s">
        <v>128</v>
      </c>
      <c r="GD252" s="158" t="s">
        <v>128</v>
      </c>
      <c r="GE252" s="158" t="s">
        <v>128</v>
      </c>
      <c r="GF252" s="158" t="s">
        <v>128</v>
      </c>
      <c r="GG252" s="158" t="s">
        <v>128</v>
      </c>
      <c r="GH252" s="158" t="s">
        <v>128</v>
      </c>
      <c r="GI252" s="158" t="s">
        <v>128</v>
      </c>
      <c r="GJ252" s="158" t="s">
        <v>128</v>
      </c>
      <c r="GK252" s="158" t="s">
        <v>128</v>
      </c>
      <c r="GL252" s="158" t="s">
        <v>128</v>
      </c>
      <c r="GM252" s="158" t="s">
        <v>128</v>
      </c>
      <c r="GN252" s="158" t="s">
        <v>128</v>
      </c>
      <c r="GO252" s="158" t="s">
        <v>128</v>
      </c>
      <c r="GP252" s="158" t="s">
        <v>128</v>
      </c>
      <c r="GQ252" s="158" t="s">
        <v>128</v>
      </c>
      <c r="GR252" s="158" t="s">
        <v>128</v>
      </c>
      <c r="GS252" s="158" t="s">
        <v>128</v>
      </c>
      <c r="GT252" s="158" t="s">
        <v>128</v>
      </c>
      <c r="GU252" s="158" t="s">
        <v>128</v>
      </c>
      <c r="GV252" s="158" t="s">
        <v>128</v>
      </c>
      <c r="GW252" s="158" t="s">
        <v>128</v>
      </c>
      <c r="GX252" s="158" t="s">
        <v>128</v>
      </c>
      <c r="GY252" s="158" t="s">
        <v>128</v>
      </c>
      <c r="GZ252" s="158" t="s">
        <v>128</v>
      </c>
      <c r="HA252" s="158" t="s">
        <v>128</v>
      </c>
      <c r="HB252" s="158" t="s">
        <v>128</v>
      </c>
      <c r="HC252" s="158" t="s">
        <v>128</v>
      </c>
      <c r="HD252" s="158" t="s">
        <v>128</v>
      </c>
      <c r="HE252" s="158" t="s">
        <v>128</v>
      </c>
      <c r="HF252" s="158" t="s">
        <v>128</v>
      </c>
      <c r="HG252" s="158" t="s">
        <v>128</v>
      </c>
      <c r="HH252" s="158" t="s">
        <v>128</v>
      </c>
      <c r="HI252" s="158" t="s">
        <v>128</v>
      </c>
      <c r="HJ252" s="158" t="s">
        <v>128</v>
      </c>
      <c r="HK252" s="158" t="s">
        <v>128</v>
      </c>
      <c r="HL252" s="158" t="s">
        <v>128</v>
      </c>
      <c r="HM252" s="158" t="s">
        <v>128</v>
      </c>
      <c r="HN252" s="158" t="s">
        <v>128</v>
      </c>
      <c r="HO252" s="158" t="s">
        <v>128</v>
      </c>
      <c r="HP252" s="158" t="s">
        <v>128</v>
      </c>
      <c r="HQ252" s="158" t="s">
        <v>128</v>
      </c>
      <c r="HR252" s="158" t="s">
        <v>128</v>
      </c>
      <c r="HS252" s="158" t="s">
        <v>128</v>
      </c>
      <c r="HT252" s="158" t="s">
        <v>128</v>
      </c>
      <c r="HU252" s="158" t="s">
        <v>128</v>
      </c>
      <c r="HV252" s="158" t="s">
        <v>128</v>
      </c>
      <c r="HW252" s="158" t="s">
        <v>128</v>
      </c>
      <c r="HX252" s="158" t="s">
        <v>128</v>
      </c>
      <c r="HY252" s="158" t="s">
        <v>128</v>
      </c>
      <c r="HZ252" s="158" t="s">
        <v>128</v>
      </c>
      <c r="IA252" s="158" t="s">
        <v>128</v>
      </c>
      <c r="IB252" s="158" t="s">
        <v>128</v>
      </c>
      <c r="IC252" s="158" t="s">
        <v>128</v>
      </c>
      <c r="ID252" s="158" t="s">
        <v>128</v>
      </c>
      <c r="IE252" s="158" t="s">
        <v>128</v>
      </c>
      <c r="IF252" s="158" t="s">
        <v>128</v>
      </c>
      <c r="IG252" s="158" t="s">
        <v>128</v>
      </c>
      <c r="IH252" s="158" t="s">
        <v>128</v>
      </c>
      <c r="II252" s="158" t="s">
        <v>128</v>
      </c>
      <c r="IJ252" s="158" t="s">
        <v>128</v>
      </c>
      <c r="IK252" s="158" t="s">
        <v>128</v>
      </c>
      <c r="IL252" s="158" t="s">
        <v>128</v>
      </c>
      <c r="IM252" s="158" t="s">
        <v>128</v>
      </c>
      <c r="IN252" s="158" t="s">
        <v>128</v>
      </c>
      <c r="IO252" s="158" t="s">
        <v>128</v>
      </c>
      <c r="IP252" s="158" t="s">
        <v>128</v>
      </c>
      <c r="IQ252" s="158" t="s">
        <v>128</v>
      </c>
      <c r="IR252" s="158" t="s">
        <v>128</v>
      </c>
      <c r="IS252" s="158" t="s">
        <v>128</v>
      </c>
      <c r="IT252" s="158" t="s">
        <v>128</v>
      </c>
      <c r="IU252" s="158" t="s">
        <v>128</v>
      </c>
      <c r="IV252" s="158" t="s">
        <v>128</v>
      </c>
      <c r="IW252" s="158" t="s">
        <v>128</v>
      </c>
      <c r="IX252" s="158" t="s">
        <v>128</v>
      </c>
      <c r="IY252" s="158" t="s">
        <v>128</v>
      </c>
      <c r="IZ252" s="158" t="s">
        <v>128</v>
      </c>
      <c r="JA252" s="158" t="s">
        <v>128</v>
      </c>
      <c r="JB252" s="158" t="s">
        <v>128</v>
      </c>
      <c r="JC252" s="158" t="s">
        <v>128</v>
      </c>
      <c r="JD252" s="158" t="s">
        <v>128</v>
      </c>
      <c r="JE252" s="158" t="s">
        <v>128</v>
      </c>
      <c r="JF252" s="158" t="s">
        <v>128</v>
      </c>
      <c r="JG252" s="158" t="s">
        <v>128</v>
      </c>
      <c r="JH252" s="158" t="s">
        <v>128</v>
      </c>
      <c r="JI252" s="158" t="s">
        <v>128</v>
      </c>
      <c r="JJ252" s="158" t="s">
        <v>128</v>
      </c>
      <c r="JK252" s="158" t="s">
        <v>128</v>
      </c>
      <c r="JL252" s="158" t="s">
        <v>128</v>
      </c>
      <c r="JM252" s="158" t="s">
        <v>128</v>
      </c>
      <c r="JN252" s="158" t="s">
        <v>128</v>
      </c>
      <c r="JO252" s="158" t="s">
        <v>128</v>
      </c>
      <c r="JP252" s="158" t="s">
        <v>128</v>
      </c>
      <c r="JQ252" s="158" t="s">
        <v>128</v>
      </c>
      <c r="JR252" s="158" t="s">
        <v>128</v>
      </c>
      <c r="JS252" s="158" t="s">
        <v>128</v>
      </c>
      <c r="JT252" s="158" t="s">
        <v>128</v>
      </c>
      <c r="JU252" s="158" t="s">
        <v>128</v>
      </c>
      <c r="JV252" s="158" t="s">
        <v>128</v>
      </c>
      <c r="JW252" s="158" t="s">
        <v>128</v>
      </c>
      <c r="JX252" s="158" t="s">
        <v>128</v>
      </c>
      <c r="JY252" s="158" t="s">
        <v>128</v>
      </c>
      <c r="JZ252" s="158" t="s">
        <v>128</v>
      </c>
      <c r="KA252" s="158" t="s">
        <v>128</v>
      </c>
      <c r="KB252" s="158" t="s">
        <v>128</v>
      </c>
      <c r="KC252" s="158" t="s">
        <v>128</v>
      </c>
      <c r="KD252" s="158" t="s">
        <v>128</v>
      </c>
      <c r="KE252" s="158" t="s">
        <v>128</v>
      </c>
      <c r="KF252" s="158" t="s">
        <v>128</v>
      </c>
      <c r="KG252" s="158" t="s">
        <v>128</v>
      </c>
      <c r="KH252" s="158" t="s">
        <v>128</v>
      </c>
      <c r="KI252" s="158" t="s">
        <v>128</v>
      </c>
      <c r="KJ252" s="158" t="s">
        <v>128</v>
      </c>
      <c r="KK252" s="158" t="s">
        <v>128</v>
      </c>
      <c r="KL252" s="158" t="s">
        <v>128</v>
      </c>
      <c r="KM252" s="158" t="s">
        <v>128</v>
      </c>
      <c r="KN252" s="158" t="s">
        <v>128</v>
      </c>
      <c r="KO252" s="158" t="s">
        <v>128</v>
      </c>
      <c r="KP252" s="158" t="s">
        <v>128</v>
      </c>
      <c r="KQ252" s="158" t="s">
        <v>128</v>
      </c>
      <c r="KR252" s="158" t="s">
        <v>128</v>
      </c>
      <c r="KS252" s="158" t="s">
        <v>128</v>
      </c>
      <c r="KT252" s="158" t="s">
        <v>128</v>
      </c>
      <c r="KU252" s="158" t="s">
        <v>128</v>
      </c>
      <c r="KV252" s="158" t="s">
        <v>128</v>
      </c>
      <c r="KW252" s="158" t="s">
        <v>128</v>
      </c>
      <c r="KX252" s="158" t="s">
        <v>128</v>
      </c>
      <c r="KY252" s="158" t="s">
        <v>128</v>
      </c>
      <c r="KZ252" s="158" t="s">
        <v>128</v>
      </c>
      <c r="LA252" s="158" t="s">
        <v>128</v>
      </c>
      <c r="LB252" s="158" t="s">
        <v>128</v>
      </c>
      <c r="LC252" s="158" t="s">
        <v>128</v>
      </c>
      <c r="LD252" s="158" t="s">
        <v>128</v>
      </c>
      <c r="LE252" s="158" t="s">
        <v>128</v>
      </c>
      <c r="LF252" s="158" t="s">
        <v>128</v>
      </c>
      <c r="LG252" s="158" t="s">
        <v>128</v>
      </c>
      <c r="LH252" s="158" t="s">
        <v>128</v>
      </c>
      <c r="LI252" s="158" t="s">
        <v>128</v>
      </c>
      <c r="LJ252" s="158" t="s">
        <v>128</v>
      </c>
      <c r="LK252" s="158" t="s">
        <v>128</v>
      </c>
      <c r="LL252" s="158" t="s">
        <v>128</v>
      </c>
      <c r="LM252" s="158" t="s">
        <v>128</v>
      </c>
      <c r="LN252" s="158" t="s">
        <v>128</v>
      </c>
      <c r="LO252" s="158" t="s">
        <v>128</v>
      </c>
      <c r="LP252" s="158" t="s">
        <v>128</v>
      </c>
      <c r="LQ252" s="158" t="s">
        <v>128</v>
      </c>
      <c r="LR252" s="158" t="s">
        <v>128</v>
      </c>
      <c r="LS252" s="158" t="s">
        <v>128</v>
      </c>
      <c r="LT252" s="158" t="s">
        <v>128</v>
      </c>
      <c r="LU252" s="158" t="s">
        <v>128</v>
      </c>
      <c r="LV252" s="158" t="s">
        <v>128</v>
      </c>
      <c r="LW252" s="158" t="s">
        <v>128</v>
      </c>
      <c r="LX252" s="158" t="s">
        <v>128</v>
      </c>
      <c r="LY252" s="158" t="s">
        <v>128</v>
      </c>
      <c r="LZ252" s="158" t="s">
        <v>128</v>
      </c>
      <c r="MA252" s="158" t="s">
        <v>128</v>
      </c>
      <c r="MB252" s="158" t="s">
        <v>128</v>
      </c>
      <c r="MC252" s="158" t="s">
        <v>128</v>
      </c>
      <c r="MD252" s="158" t="s">
        <v>128</v>
      </c>
      <c r="ME252" s="158" t="s">
        <v>128</v>
      </c>
      <c r="MF252" s="158" t="s">
        <v>128</v>
      </c>
      <c r="MG252" s="158" t="s">
        <v>128</v>
      </c>
      <c r="MH252" s="158" t="s">
        <v>128</v>
      </c>
      <c r="MI252" s="158" t="s">
        <v>128</v>
      </c>
      <c r="MJ252" s="158" t="s">
        <v>128</v>
      </c>
      <c r="MK252" s="158" t="s">
        <v>128</v>
      </c>
      <c r="ML252" s="158" t="s">
        <v>128</v>
      </c>
      <c r="MM252" s="158" t="s">
        <v>128</v>
      </c>
      <c r="MN252" s="158" t="s">
        <v>128</v>
      </c>
      <c r="MO252" s="158" t="s">
        <v>128</v>
      </c>
      <c r="MP252" s="158" t="s">
        <v>128</v>
      </c>
      <c r="MQ252" s="158" t="s">
        <v>128</v>
      </c>
      <c r="MR252" s="158" t="s">
        <v>128</v>
      </c>
      <c r="MS252" s="158" t="s">
        <v>128</v>
      </c>
      <c r="MT252" s="158" t="s">
        <v>128</v>
      </c>
      <c r="MU252" s="158" t="s">
        <v>128</v>
      </c>
      <c r="MV252" s="158" t="s">
        <v>128</v>
      </c>
      <c r="MW252" s="158" t="s">
        <v>128</v>
      </c>
      <c r="MX252" s="158" t="s">
        <v>128</v>
      </c>
      <c r="MY252" s="158" t="s">
        <v>128</v>
      </c>
      <c r="MZ252" s="158" t="s">
        <v>128</v>
      </c>
      <c r="NA252" s="158" t="s">
        <v>128</v>
      </c>
      <c r="NB252" s="158" t="s">
        <v>128</v>
      </c>
      <c r="NC252" s="158" t="s">
        <v>128</v>
      </c>
      <c r="ND252" s="158" t="s">
        <v>128</v>
      </c>
      <c r="NE252" s="158" t="s">
        <v>128</v>
      </c>
      <c r="NF252" s="158" t="s">
        <v>128</v>
      </c>
      <c r="NG252" s="158" t="s">
        <v>128</v>
      </c>
      <c r="NH252" s="158" t="s">
        <v>128</v>
      </c>
      <c r="NI252" s="158" t="s">
        <v>128</v>
      </c>
      <c r="NJ252" s="158" t="s">
        <v>128</v>
      </c>
      <c r="NK252" s="158" t="s">
        <v>128</v>
      </c>
      <c r="NL252" s="158" t="s">
        <v>128</v>
      </c>
      <c r="NM252" s="158" t="s">
        <v>128</v>
      </c>
      <c r="NN252" s="158" t="s">
        <v>128</v>
      </c>
      <c r="NO252" s="158" t="s">
        <v>128</v>
      </c>
      <c r="NP252" s="158" t="s">
        <v>128</v>
      </c>
      <c r="NQ252" s="158" t="s">
        <v>128</v>
      </c>
      <c r="NR252" s="163">
        <v>4.7199999999999999E-2</v>
      </c>
      <c r="NS252" s="158" t="s">
        <v>66</v>
      </c>
      <c r="NT252" s="158" t="s">
        <v>128</v>
      </c>
      <c r="NU252" s="158" t="s">
        <v>128</v>
      </c>
      <c r="NV252" s="158" t="s">
        <v>128</v>
      </c>
      <c r="NW252" s="158" t="s">
        <v>128</v>
      </c>
      <c r="NX252" s="163">
        <v>0.75070000000000003</v>
      </c>
      <c r="NY252" s="158" t="s">
        <v>66</v>
      </c>
      <c r="NZ252" s="158" t="s">
        <v>128</v>
      </c>
      <c r="OA252" s="158" t="s">
        <v>128</v>
      </c>
      <c r="OB252" s="158" t="s">
        <v>128</v>
      </c>
      <c r="OC252" s="158" t="s">
        <v>128</v>
      </c>
      <c r="OD252" s="158" t="s">
        <v>128</v>
      </c>
      <c r="OE252" s="170" t="s">
        <v>128</v>
      </c>
      <c r="OF252" s="181"/>
      <c r="OG252" s="174">
        <f t="shared" si="1336"/>
        <v>41.26</v>
      </c>
      <c r="OH252" s="66" t="str">
        <f t="shared" si="1337"/>
        <v>kg/GJ delivered</v>
      </c>
      <c r="OI252" s="66" t="str">
        <f t="shared" si="1338"/>
        <v/>
      </c>
      <c r="OJ252" s="66" t="str">
        <f t="shared" si="1339"/>
        <v/>
      </c>
      <c r="OK252" s="66" t="str">
        <f t="shared" si="1340"/>
        <v/>
      </c>
      <c r="OL252" s="66" t="str">
        <f t="shared" si="1341"/>
        <v/>
      </c>
      <c r="OM252" s="159">
        <f t="shared" si="1342"/>
        <v>396.7</v>
      </c>
      <c r="ON252" s="66" t="str">
        <f t="shared" si="1343"/>
        <v>kg/GJ delivered</v>
      </c>
      <c r="OO252" s="118">
        <f t="shared" si="1344"/>
        <v>3.3959999999999999</v>
      </c>
      <c r="OP252" s="66" t="str">
        <f t="shared" si="1345"/>
        <v>kg/GJ delivered</v>
      </c>
      <c r="OQ252" s="66" t="str">
        <f t="shared" si="1346"/>
        <v/>
      </c>
      <c r="OR252" s="66" t="str">
        <f t="shared" si="1347"/>
        <v/>
      </c>
      <c r="OS252" s="66" t="str">
        <f t="shared" si="1348"/>
        <v/>
      </c>
      <c r="OT252" s="66" t="str">
        <f t="shared" si="1349"/>
        <v/>
      </c>
      <c r="OU252" s="118">
        <f t="shared" si="1350"/>
        <v>7.452</v>
      </c>
      <c r="OV252" s="66" t="str">
        <f t="shared" si="1351"/>
        <v>kg/GJ delivered</v>
      </c>
      <c r="OW252" s="66" t="str">
        <f t="shared" si="1352"/>
        <v/>
      </c>
      <c r="OX252" s="66" t="str">
        <f t="shared" si="1353"/>
        <v/>
      </c>
      <c r="OY252" s="66" t="str">
        <f t="shared" si="1354"/>
        <v/>
      </c>
      <c r="OZ252" s="66" t="str">
        <f t="shared" si="1355"/>
        <v/>
      </c>
      <c r="PA252" s="66" t="str">
        <f t="shared" si="1356"/>
        <v/>
      </c>
      <c r="PB252" s="66" t="str">
        <f t="shared" si="1357"/>
        <v/>
      </c>
      <c r="PC252" s="66" t="str">
        <f t="shared" si="1358"/>
        <v/>
      </c>
      <c r="PD252" s="66" t="str">
        <f t="shared" si="1359"/>
        <v/>
      </c>
      <c r="PE252" s="66" t="str">
        <f t="shared" si="1360"/>
        <v/>
      </c>
      <c r="PF252" s="66" t="str">
        <f t="shared" si="1361"/>
        <v/>
      </c>
      <c r="PG252" s="66" t="str">
        <f t="shared" si="1362"/>
        <v/>
      </c>
      <c r="PH252" s="66" t="str">
        <f t="shared" si="1363"/>
        <v/>
      </c>
      <c r="PI252" s="66" t="str">
        <f t="shared" si="1364"/>
        <v/>
      </c>
      <c r="PJ252" s="66" t="str">
        <f t="shared" si="1365"/>
        <v/>
      </c>
      <c r="PK252" s="66" t="str">
        <f t="shared" si="1366"/>
        <v/>
      </c>
      <c r="PL252" s="66" t="str">
        <f t="shared" si="1367"/>
        <v/>
      </c>
      <c r="PM252" s="66" t="str">
        <f t="shared" si="1368"/>
        <v/>
      </c>
      <c r="PN252" s="66" t="str">
        <f t="shared" si="1369"/>
        <v/>
      </c>
      <c r="PO252" s="66" t="str">
        <f t="shared" si="1370"/>
        <v/>
      </c>
      <c r="PP252" s="66" t="str">
        <f t="shared" si="1371"/>
        <v/>
      </c>
      <c r="PQ252" s="66" t="str">
        <f t="shared" si="1372"/>
        <v/>
      </c>
      <c r="PR252" s="66" t="str">
        <f t="shared" si="1373"/>
        <v/>
      </c>
      <c r="PS252" s="66" t="str">
        <f t="shared" si="1374"/>
        <v/>
      </c>
      <c r="PT252" s="66" t="str">
        <f t="shared" si="1375"/>
        <v/>
      </c>
      <c r="PU252" s="66" t="str">
        <f t="shared" si="1376"/>
        <v/>
      </c>
      <c r="PV252" s="66" t="str">
        <f t="shared" si="1377"/>
        <v/>
      </c>
      <c r="PW252" s="66" t="str">
        <f t="shared" si="1378"/>
        <v/>
      </c>
      <c r="PX252" s="66" t="str">
        <f t="shared" si="1379"/>
        <v/>
      </c>
      <c r="PY252" s="66" t="str">
        <f t="shared" si="1380"/>
        <v/>
      </c>
      <c r="PZ252" s="66" t="str">
        <f t="shared" si="1381"/>
        <v/>
      </c>
      <c r="QA252" s="66" t="str">
        <f t="shared" si="1382"/>
        <v/>
      </c>
      <c r="QB252" s="66" t="str">
        <f t="shared" si="1383"/>
        <v/>
      </c>
      <c r="QC252" s="66" t="str">
        <f t="shared" si="1384"/>
        <v/>
      </c>
      <c r="QD252" s="66" t="str">
        <f t="shared" si="1385"/>
        <v/>
      </c>
      <c r="QE252" s="66" t="str">
        <f t="shared" si="1386"/>
        <v/>
      </c>
      <c r="QF252" s="66" t="str">
        <f t="shared" si="1387"/>
        <v/>
      </c>
      <c r="QG252" s="66" t="str">
        <f t="shared" si="1388"/>
        <v/>
      </c>
      <c r="QH252" s="66" t="str">
        <f t="shared" si="1389"/>
        <v/>
      </c>
      <c r="QI252" s="66" t="str">
        <f t="shared" si="1390"/>
        <v/>
      </c>
      <c r="QJ252" s="66" t="str">
        <f t="shared" si="1391"/>
        <v/>
      </c>
      <c r="QK252" s="66" t="str">
        <f t="shared" si="1392"/>
        <v/>
      </c>
      <c r="QL252" s="66" t="str">
        <f t="shared" si="1393"/>
        <v/>
      </c>
      <c r="QM252" s="66" t="str">
        <f t="shared" si="1394"/>
        <v/>
      </c>
      <c r="QN252" s="66" t="str">
        <f t="shared" si="1395"/>
        <v/>
      </c>
      <c r="QO252" s="66" t="str">
        <f t="shared" si="1396"/>
        <v/>
      </c>
      <c r="QP252" s="66" t="str">
        <f t="shared" si="1397"/>
        <v/>
      </c>
      <c r="QQ252" s="66" t="str">
        <f t="shared" si="1398"/>
        <v/>
      </c>
      <c r="QR252" s="66" t="str">
        <f t="shared" si="1399"/>
        <v/>
      </c>
      <c r="QS252" s="66" t="str">
        <f t="shared" si="1400"/>
        <v/>
      </c>
      <c r="QT252" s="66" t="str">
        <f t="shared" si="1401"/>
        <v/>
      </c>
      <c r="QU252" s="66" t="str">
        <f t="shared" si="1402"/>
        <v/>
      </c>
      <c r="QV252" s="66" t="str">
        <f t="shared" si="1403"/>
        <v/>
      </c>
      <c r="QW252" s="66" t="str">
        <f t="shared" si="1404"/>
        <v/>
      </c>
      <c r="QX252" s="66" t="str">
        <f t="shared" si="1405"/>
        <v/>
      </c>
      <c r="QY252" s="66" t="str">
        <f t="shared" si="1406"/>
        <v/>
      </c>
      <c r="QZ252" s="66" t="str">
        <f t="shared" si="1407"/>
        <v/>
      </c>
      <c r="RA252" s="66" t="str">
        <f t="shared" si="1408"/>
        <v/>
      </c>
      <c r="RB252" s="66" t="str">
        <f t="shared" si="1409"/>
        <v/>
      </c>
      <c r="RC252" s="66" t="str">
        <f t="shared" si="1410"/>
        <v/>
      </c>
      <c r="RD252" s="66" t="str">
        <f t="shared" si="1411"/>
        <v/>
      </c>
      <c r="RE252" s="66" t="str">
        <f t="shared" si="1412"/>
        <v/>
      </c>
      <c r="RF252" s="66" t="str">
        <f t="shared" si="1413"/>
        <v/>
      </c>
      <c r="RG252" s="66" t="str">
        <f t="shared" si="1414"/>
        <v/>
      </c>
      <c r="RH252" s="66" t="str">
        <f t="shared" si="1415"/>
        <v/>
      </c>
      <c r="RI252" s="66" t="str">
        <f t="shared" si="1416"/>
        <v/>
      </c>
      <c r="RJ252" s="66" t="str">
        <f t="shared" si="1417"/>
        <v/>
      </c>
      <c r="RK252" s="66" t="str">
        <f t="shared" si="1418"/>
        <v/>
      </c>
      <c r="RL252" s="66" t="str">
        <f t="shared" si="1419"/>
        <v/>
      </c>
      <c r="RM252" s="66" t="str">
        <f t="shared" si="1420"/>
        <v/>
      </c>
      <c r="RN252" s="66" t="str">
        <f t="shared" si="1421"/>
        <v/>
      </c>
      <c r="RO252" s="66" t="str">
        <f t="shared" si="1422"/>
        <v/>
      </c>
      <c r="RP252" s="66" t="str">
        <f t="shared" si="1423"/>
        <v/>
      </c>
      <c r="RQ252" s="66" t="str">
        <f t="shared" si="1424"/>
        <v/>
      </c>
      <c r="RR252" s="66" t="str">
        <f t="shared" si="1425"/>
        <v/>
      </c>
      <c r="RS252" s="66" t="str">
        <f t="shared" si="1426"/>
        <v/>
      </c>
      <c r="RT252" s="66" t="str">
        <f t="shared" si="1427"/>
        <v/>
      </c>
      <c r="RU252" s="66" t="str">
        <f t="shared" si="1428"/>
        <v/>
      </c>
      <c r="RV252" s="66" t="str">
        <f t="shared" si="1429"/>
        <v/>
      </c>
      <c r="RW252" s="66" t="str">
        <f t="shared" si="1430"/>
        <v/>
      </c>
      <c r="RX252" s="66" t="str">
        <f t="shared" si="1431"/>
        <v/>
      </c>
      <c r="RY252" s="66" t="str">
        <f t="shared" si="1432"/>
        <v/>
      </c>
      <c r="RZ252" s="66" t="str">
        <f t="shared" si="1433"/>
        <v/>
      </c>
      <c r="SA252" s="66" t="str">
        <f t="shared" si="1434"/>
        <v/>
      </c>
      <c r="SB252" s="66" t="str">
        <f t="shared" si="1435"/>
        <v/>
      </c>
      <c r="SC252" s="66" t="str">
        <f t="shared" si="1436"/>
        <v/>
      </c>
      <c r="SD252" s="66" t="str">
        <f t="shared" si="1437"/>
        <v/>
      </c>
      <c r="SE252" s="66" t="str">
        <f t="shared" si="1438"/>
        <v/>
      </c>
      <c r="SF252" s="66" t="str">
        <f t="shared" si="1439"/>
        <v/>
      </c>
      <c r="SG252" s="66" t="str">
        <f t="shared" si="1440"/>
        <v/>
      </c>
      <c r="SH252" s="66" t="str">
        <f t="shared" si="1441"/>
        <v/>
      </c>
      <c r="SI252" s="66" t="str">
        <f t="shared" si="1442"/>
        <v/>
      </c>
      <c r="SJ252" s="66" t="str">
        <f t="shared" si="1443"/>
        <v/>
      </c>
      <c r="SK252" s="66" t="str">
        <f t="shared" si="1444"/>
        <v/>
      </c>
      <c r="SL252" s="66" t="str">
        <f t="shared" si="1445"/>
        <v/>
      </c>
      <c r="SM252" s="66" t="str">
        <f t="shared" si="1446"/>
        <v/>
      </c>
      <c r="SN252" s="66" t="str">
        <f t="shared" si="1447"/>
        <v/>
      </c>
      <c r="SO252" s="66" t="str">
        <f t="shared" si="1448"/>
        <v/>
      </c>
      <c r="SP252" s="66" t="str">
        <f t="shared" si="1449"/>
        <v/>
      </c>
      <c r="SQ252" s="66" t="str">
        <f t="shared" si="1450"/>
        <v/>
      </c>
      <c r="SR252" s="66" t="str">
        <f t="shared" si="1451"/>
        <v/>
      </c>
      <c r="SS252" s="66" t="str">
        <f t="shared" si="1452"/>
        <v/>
      </c>
      <c r="ST252" s="66" t="str">
        <f t="shared" si="1453"/>
        <v/>
      </c>
      <c r="SU252" s="66" t="str">
        <f t="shared" si="1454"/>
        <v/>
      </c>
      <c r="SV252" s="66" t="str">
        <f t="shared" si="1455"/>
        <v/>
      </c>
      <c r="SW252" s="66" t="str">
        <f t="shared" si="1456"/>
        <v/>
      </c>
      <c r="SX252" s="66" t="str">
        <f t="shared" si="1457"/>
        <v/>
      </c>
      <c r="SY252" s="66" t="str">
        <f t="shared" si="1458"/>
        <v/>
      </c>
      <c r="SZ252" s="66" t="str">
        <f t="shared" si="1459"/>
        <v/>
      </c>
      <c r="TA252" s="66" t="str">
        <f t="shared" si="1460"/>
        <v/>
      </c>
      <c r="TB252" s="66" t="str">
        <f t="shared" si="1461"/>
        <v/>
      </c>
      <c r="TC252" s="66" t="str">
        <f t="shared" si="1462"/>
        <v/>
      </c>
      <c r="TD252" s="66" t="str">
        <f t="shared" si="1463"/>
        <v/>
      </c>
      <c r="TE252" s="66" t="str">
        <f t="shared" si="1464"/>
        <v/>
      </c>
      <c r="TF252" s="66" t="str">
        <f t="shared" si="1465"/>
        <v/>
      </c>
      <c r="TG252" s="66" t="str">
        <f t="shared" si="1466"/>
        <v/>
      </c>
      <c r="TH252" s="66" t="str">
        <f t="shared" si="1467"/>
        <v/>
      </c>
      <c r="TI252" s="66" t="str">
        <f t="shared" si="1468"/>
        <v/>
      </c>
      <c r="TJ252" s="66" t="str">
        <f t="shared" si="1469"/>
        <v/>
      </c>
      <c r="TK252" s="66" t="str">
        <f t="shared" si="1470"/>
        <v/>
      </c>
      <c r="TL252" s="66" t="str">
        <f t="shared" si="1471"/>
        <v/>
      </c>
      <c r="TM252" s="66" t="str">
        <f t="shared" si="1472"/>
        <v/>
      </c>
      <c r="TN252" s="66" t="str">
        <f t="shared" si="1473"/>
        <v/>
      </c>
      <c r="TO252" s="66" t="str">
        <f t="shared" si="1474"/>
        <v/>
      </c>
      <c r="TP252" s="66" t="str">
        <f t="shared" si="1475"/>
        <v/>
      </c>
      <c r="TQ252" s="66" t="str">
        <f t="shared" si="1476"/>
        <v/>
      </c>
      <c r="TR252" s="66" t="str">
        <f t="shared" si="1477"/>
        <v/>
      </c>
      <c r="TS252" s="66" t="str">
        <f t="shared" si="1478"/>
        <v/>
      </c>
      <c r="TT252" s="66" t="str">
        <f t="shared" si="1479"/>
        <v/>
      </c>
      <c r="TU252" s="66" t="str">
        <f t="shared" si="1480"/>
        <v/>
      </c>
      <c r="TV252" s="66" t="str">
        <f t="shared" si="1481"/>
        <v/>
      </c>
      <c r="TW252" s="66" t="str">
        <f t="shared" si="1482"/>
        <v/>
      </c>
      <c r="TX252" s="66" t="str">
        <f t="shared" si="1483"/>
        <v/>
      </c>
      <c r="TY252" s="66" t="str">
        <f t="shared" si="1484"/>
        <v/>
      </c>
      <c r="TZ252" s="66" t="str">
        <f t="shared" si="1485"/>
        <v/>
      </c>
      <c r="UA252" s="66" t="str">
        <f t="shared" si="1486"/>
        <v/>
      </c>
      <c r="UB252" s="66" t="str">
        <f t="shared" si="1487"/>
        <v/>
      </c>
      <c r="UC252" s="66" t="str">
        <f t="shared" si="1488"/>
        <v/>
      </c>
      <c r="UD252" s="66" t="str">
        <f t="shared" si="1489"/>
        <v/>
      </c>
      <c r="UE252" s="66" t="str">
        <f t="shared" si="1490"/>
        <v/>
      </c>
      <c r="UF252" s="66" t="str">
        <f t="shared" si="1491"/>
        <v/>
      </c>
      <c r="UG252" s="66" t="str">
        <f t="shared" si="1492"/>
        <v/>
      </c>
      <c r="UH252" s="66" t="str">
        <f t="shared" si="1493"/>
        <v/>
      </c>
      <c r="UI252" s="66" t="str">
        <f t="shared" si="1494"/>
        <v/>
      </c>
      <c r="UJ252" s="66" t="str">
        <f t="shared" si="1495"/>
        <v/>
      </c>
      <c r="UK252" s="66" t="str">
        <f t="shared" si="1496"/>
        <v/>
      </c>
      <c r="UL252" s="66" t="str">
        <f t="shared" si="1497"/>
        <v/>
      </c>
      <c r="UM252" s="66" t="str">
        <f t="shared" si="1498"/>
        <v/>
      </c>
      <c r="UN252" s="66" t="str">
        <f t="shared" si="1499"/>
        <v/>
      </c>
      <c r="UO252" s="66" t="str">
        <f t="shared" si="1500"/>
        <v/>
      </c>
      <c r="UP252" s="66" t="str">
        <f t="shared" si="1501"/>
        <v/>
      </c>
      <c r="UQ252" s="66" t="str">
        <f t="shared" si="1502"/>
        <v/>
      </c>
      <c r="UR252" s="66" t="str">
        <f t="shared" si="1503"/>
        <v/>
      </c>
      <c r="US252" s="66" t="str">
        <f t="shared" si="1504"/>
        <v/>
      </c>
      <c r="UT252" s="66" t="str">
        <f t="shared" si="1505"/>
        <v/>
      </c>
      <c r="UU252" s="66" t="str">
        <f t="shared" si="1506"/>
        <v/>
      </c>
      <c r="UV252" s="66" t="str">
        <f t="shared" si="1507"/>
        <v/>
      </c>
      <c r="UW252" s="66" t="str">
        <f t="shared" si="1508"/>
        <v/>
      </c>
      <c r="UX252" s="66" t="str">
        <f t="shared" si="1509"/>
        <v/>
      </c>
      <c r="UY252" s="66" t="str">
        <f t="shared" si="1510"/>
        <v/>
      </c>
      <c r="UZ252" s="66" t="str">
        <f t="shared" si="1511"/>
        <v/>
      </c>
      <c r="VA252" s="66" t="str">
        <f t="shared" si="1512"/>
        <v/>
      </c>
      <c r="VB252" s="66" t="str">
        <f t="shared" si="1513"/>
        <v/>
      </c>
      <c r="VC252" s="66" t="str">
        <f t="shared" si="1514"/>
        <v/>
      </c>
      <c r="VD252" s="66" t="str">
        <f t="shared" si="1515"/>
        <v/>
      </c>
      <c r="VE252" s="66" t="str">
        <f t="shared" si="1516"/>
        <v/>
      </c>
      <c r="VF252" s="66" t="str">
        <f t="shared" si="1517"/>
        <v/>
      </c>
      <c r="VG252" s="66" t="str">
        <f t="shared" si="1518"/>
        <v/>
      </c>
      <c r="VH252" s="66" t="str">
        <f t="shared" si="1519"/>
        <v/>
      </c>
      <c r="VI252" s="66" t="str">
        <f t="shared" si="1520"/>
        <v/>
      </c>
      <c r="VJ252" s="66" t="str">
        <f t="shared" si="1521"/>
        <v/>
      </c>
      <c r="VK252" s="66" t="str">
        <f t="shared" si="1522"/>
        <v/>
      </c>
      <c r="VL252" s="66" t="str">
        <f t="shared" si="1523"/>
        <v/>
      </c>
      <c r="VM252" s="66" t="str">
        <f t="shared" si="1524"/>
        <v/>
      </c>
      <c r="VN252" s="66" t="str">
        <f t="shared" si="1525"/>
        <v/>
      </c>
      <c r="VO252" s="66" t="str">
        <f t="shared" si="1526"/>
        <v/>
      </c>
      <c r="VP252" s="66" t="str">
        <f t="shared" si="1527"/>
        <v/>
      </c>
      <c r="VQ252" s="66" t="str">
        <f t="shared" si="1528"/>
        <v/>
      </c>
      <c r="VR252" s="66" t="str">
        <f t="shared" si="1529"/>
        <v/>
      </c>
      <c r="VS252" s="66" t="str">
        <f t="shared" si="1530"/>
        <v/>
      </c>
      <c r="VT252" s="66" t="str">
        <f t="shared" si="1531"/>
        <v/>
      </c>
      <c r="VU252" s="66" t="str">
        <f t="shared" si="1532"/>
        <v/>
      </c>
      <c r="VV252" s="66" t="str">
        <f t="shared" si="1533"/>
        <v/>
      </c>
      <c r="VW252" s="66" t="str">
        <f t="shared" si="1534"/>
        <v/>
      </c>
      <c r="VX252" s="66" t="str">
        <f t="shared" si="1535"/>
        <v/>
      </c>
      <c r="VY252" s="66" t="str">
        <f t="shared" si="1536"/>
        <v/>
      </c>
      <c r="VZ252" s="66" t="str">
        <f t="shared" si="1537"/>
        <v/>
      </c>
      <c r="WA252" s="66" t="str">
        <f t="shared" si="1538"/>
        <v/>
      </c>
      <c r="WB252" s="66" t="str">
        <f t="shared" si="1539"/>
        <v/>
      </c>
      <c r="WC252" s="66" t="str">
        <f t="shared" si="1540"/>
        <v/>
      </c>
      <c r="WD252" s="66" t="str">
        <f t="shared" si="1541"/>
        <v/>
      </c>
      <c r="WE252" s="66" t="str">
        <f t="shared" si="1542"/>
        <v/>
      </c>
      <c r="WF252" s="66" t="str">
        <f t="shared" si="1543"/>
        <v/>
      </c>
      <c r="WG252" s="66" t="str">
        <f t="shared" si="1544"/>
        <v/>
      </c>
      <c r="WH252" s="66" t="str">
        <f t="shared" si="1545"/>
        <v/>
      </c>
      <c r="WI252" s="66" t="str">
        <f t="shared" si="1546"/>
        <v/>
      </c>
      <c r="WJ252" s="66" t="str">
        <f t="shared" si="1547"/>
        <v/>
      </c>
      <c r="WK252" s="66" t="str">
        <f t="shared" si="1548"/>
        <v/>
      </c>
      <c r="WL252" s="66" t="str">
        <f t="shared" si="1549"/>
        <v/>
      </c>
      <c r="WM252" s="66" t="str">
        <f t="shared" si="1550"/>
        <v/>
      </c>
      <c r="WN252" s="66" t="str">
        <f t="shared" si="1551"/>
        <v/>
      </c>
      <c r="WO252" s="66" t="str">
        <f t="shared" si="1552"/>
        <v/>
      </c>
      <c r="WP252" s="66" t="str">
        <f t="shared" si="1553"/>
        <v/>
      </c>
      <c r="WQ252" s="66" t="str">
        <f t="shared" si="1554"/>
        <v/>
      </c>
      <c r="WR252" s="66" t="str">
        <f t="shared" si="1555"/>
        <v/>
      </c>
      <c r="WS252" s="66" t="str">
        <f t="shared" si="1556"/>
        <v/>
      </c>
      <c r="WT252" s="66" t="str">
        <f t="shared" si="1557"/>
        <v/>
      </c>
      <c r="WU252" s="66" t="str">
        <f t="shared" si="1558"/>
        <v/>
      </c>
      <c r="WV252" s="66" t="str">
        <f t="shared" si="1559"/>
        <v/>
      </c>
      <c r="WW252" s="66" t="str">
        <f t="shared" si="1560"/>
        <v/>
      </c>
      <c r="WX252" s="66" t="str">
        <f t="shared" si="1561"/>
        <v/>
      </c>
      <c r="WY252" s="66" t="str">
        <f t="shared" si="1562"/>
        <v/>
      </c>
      <c r="WZ252" s="66" t="str">
        <f t="shared" si="1563"/>
        <v/>
      </c>
      <c r="XA252" s="66" t="str">
        <f t="shared" si="1564"/>
        <v/>
      </c>
      <c r="XB252" s="66" t="str">
        <f t="shared" si="1565"/>
        <v/>
      </c>
      <c r="XC252" s="66" t="str">
        <f t="shared" si="1566"/>
        <v/>
      </c>
      <c r="XD252" s="66" t="str">
        <f t="shared" si="1567"/>
        <v/>
      </c>
      <c r="XE252" s="66" t="str">
        <f t="shared" si="1568"/>
        <v/>
      </c>
      <c r="XF252" s="66" t="str">
        <f t="shared" si="1569"/>
        <v/>
      </c>
      <c r="XG252" s="66" t="str">
        <f t="shared" si="1570"/>
        <v/>
      </c>
      <c r="XH252" s="66" t="str">
        <f t="shared" si="1571"/>
        <v/>
      </c>
      <c r="XI252" s="66" t="str">
        <f t="shared" si="1572"/>
        <v/>
      </c>
      <c r="XJ252" s="66" t="str">
        <f t="shared" si="1573"/>
        <v/>
      </c>
      <c r="XK252" s="66" t="str">
        <f t="shared" si="1574"/>
        <v/>
      </c>
      <c r="XL252" s="66" t="str">
        <f t="shared" si="1575"/>
        <v/>
      </c>
      <c r="XM252" s="66" t="str">
        <f t="shared" si="1576"/>
        <v/>
      </c>
      <c r="XN252" s="66" t="str">
        <f t="shared" si="1577"/>
        <v/>
      </c>
      <c r="XO252" s="66" t="str">
        <f t="shared" si="1578"/>
        <v/>
      </c>
      <c r="XP252" s="66" t="str">
        <f t="shared" si="1579"/>
        <v/>
      </c>
      <c r="XQ252" s="66" t="str">
        <f t="shared" si="1580"/>
        <v/>
      </c>
      <c r="XR252" s="66" t="str">
        <f t="shared" si="1581"/>
        <v/>
      </c>
      <c r="XS252" s="66" t="str">
        <f t="shared" si="1582"/>
        <v/>
      </c>
      <c r="XT252" s="66" t="str">
        <f t="shared" si="1583"/>
        <v/>
      </c>
      <c r="XU252" s="66" t="str">
        <f t="shared" si="1584"/>
        <v/>
      </c>
      <c r="XV252" s="66" t="str">
        <f t="shared" si="1585"/>
        <v/>
      </c>
      <c r="XW252" s="66" t="str">
        <f t="shared" si="1586"/>
        <v/>
      </c>
      <c r="XX252" s="66" t="str">
        <f t="shared" si="1587"/>
        <v/>
      </c>
      <c r="XY252" s="66" t="str">
        <f t="shared" si="1588"/>
        <v/>
      </c>
      <c r="XZ252" s="66" t="str">
        <f t="shared" si="1589"/>
        <v/>
      </c>
      <c r="YA252" s="66" t="str">
        <f t="shared" si="1590"/>
        <v/>
      </c>
      <c r="YB252" s="66" t="str">
        <f t="shared" si="1591"/>
        <v/>
      </c>
      <c r="YC252" s="66" t="str">
        <f t="shared" si="1592"/>
        <v/>
      </c>
      <c r="YD252" s="66" t="str">
        <f t="shared" si="1593"/>
        <v/>
      </c>
      <c r="YE252" s="66" t="str">
        <f t="shared" si="1594"/>
        <v/>
      </c>
      <c r="YF252" s="66" t="str">
        <f t="shared" si="1595"/>
        <v/>
      </c>
      <c r="YG252" s="66" t="str">
        <f t="shared" si="1596"/>
        <v/>
      </c>
      <c r="YH252" s="66" t="str">
        <f t="shared" si="1597"/>
        <v/>
      </c>
      <c r="YI252" s="66" t="str">
        <f t="shared" si="1598"/>
        <v/>
      </c>
      <c r="YJ252" s="66" t="str">
        <f t="shared" si="1599"/>
        <v/>
      </c>
      <c r="YK252" s="66" t="str">
        <f t="shared" si="1600"/>
        <v/>
      </c>
      <c r="YL252" s="66" t="str">
        <f t="shared" si="1601"/>
        <v/>
      </c>
      <c r="YM252" s="66" t="str">
        <f t="shared" si="1602"/>
        <v/>
      </c>
      <c r="YN252" s="66" t="str">
        <f t="shared" si="1603"/>
        <v/>
      </c>
      <c r="YO252" s="66" t="str">
        <f t="shared" si="1604"/>
        <v/>
      </c>
      <c r="YP252" s="66" t="str">
        <f t="shared" si="1605"/>
        <v/>
      </c>
      <c r="YQ252" s="66" t="str">
        <f t="shared" si="1606"/>
        <v/>
      </c>
      <c r="YR252" s="66" t="str">
        <f t="shared" si="1607"/>
        <v/>
      </c>
      <c r="YS252" s="66" t="str">
        <f t="shared" si="1608"/>
        <v/>
      </c>
      <c r="YT252" s="66" t="str">
        <f t="shared" si="1609"/>
        <v/>
      </c>
      <c r="YU252" s="66" t="str">
        <f t="shared" si="1610"/>
        <v/>
      </c>
      <c r="YV252" s="66" t="str">
        <f t="shared" si="1611"/>
        <v/>
      </c>
      <c r="YW252" s="66" t="str">
        <f t="shared" si="1612"/>
        <v/>
      </c>
      <c r="YX252" s="66" t="str">
        <f t="shared" si="1613"/>
        <v/>
      </c>
      <c r="YY252" s="66" t="str">
        <f t="shared" si="1614"/>
        <v/>
      </c>
      <c r="YZ252" s="66" t="str">
        <f t="shared" si="1615"/>
        <v/>
      </c>
      <c r="ZA252" s="66" t="str">
        <f t="shared" si="1616"/>
        <v/>
      </c>
      <c r="ZB252" s="66" t="str">
        <f t="shared" si="1617"/>
        <v/>
      </c>
      <c r="ZC252" s="66" t="str">
        <f t="shared" si="1618"/>
        <v/>
      </c>
      <c r="ZD252" s="66" t="str">
        <f t="shared" si="1619"/>
        <v/>
      </c>
      <c r="ZE252" s="66" t="str">
        <f t="shared" si="1620"/>
        <v/>
      </c>
      <c r="ZF252" s="66" t="str">
        <f t="shared" si="1621"/>
        <v/>
      </c>
      <c r="ZG252" s="66" t="str">
        <f t="shared" si="1622"/>
        <v/>
      </c>
      <c r="ZH252" s="66" t="str">
        <f t="shared" si="1623"/>
        <v/>
      </c>
      <c r="ZI252" s="66" t="str">
        <f t="shared" si="1624"/>
        <v/>
      </c>
      <c r="ZJ252" s="66" t="str">
        <f t="shared" si="1625"/>
        <v/>
      </c>
      <c r="ZK252" s="66" t="str">
        <f t="shared" si="1626"/>
        <v/>
      </c>
      <c r="ZL252" s="66" t="str">
        <f t="shared" si="1627"/>
        <v/>
      </c>
      <c r="ZM252" s="66" t="str">
        <f t="shared" si="1628"/>
        <v/>
      </c>
      <c r="ZN252" s="66" t="str">
        <f t="shared" si="1629"/>
        <v/>
      </c>
      <c r="ZO252" s="66" t="str">
        <f t="shared" si="1630"/>
        <v/>
      </c>
      <c r="ZP252" s="66" t="str">
        <f t="shared" si="1631"/>
        <v/>
      </c>
      <c r="ZQ252" s="66" t="str">
        <f t="shared" si="1632"/>
        <v/>
      </c>
      <c r="ZR252" s="66" t="str">
        <f t="shared" si="1633"/>
        <v/>
      </c>
      <c r="ZS252" s="66" t="str">
        <f t="shared" si="1634"/>
        <v/>
      </c>
      <c r="ZT252" s="66" t="str">
        <f t="shared" si="1635"/>
        <v/>
      </c>
      <c r="ZU252" s="66" t="str">
        <f t="shared" si="1636"/>
        <v/>
      </c>
      <c r="ZV252" s="66" t="str">
        <f t="shared" si="1637"/>
        <v/>
      </c>
      <c r="ZW252" s="66" t="str">
        <f t="shared" si="1638"/>
        <v/>
      </c>
      <c r="ZX252" s="66" t="str">
        <f t="shared" si="1639"/>
        <v/>
      </c>
      <c r="ZY252" s="66" t="str">
        <f t="shared" si="1640"/>
        <v/>
      </c>
      <c r="ZZ252" s="66" t="str">
        <f t="shared" si="1641"/>
        <v/>
      </c>
      <c r="AAA252" s="66" t="str">
        <f t="shared" si="1642"/>
        <v/>
      </c>
      <c r="AAB252" s="66" t="str">
        <f t="shared" si="1643"/>
        <v/>
      </c>
      <c r="AAC252" s="66" t="str">
        <f t="shared" si="1644"/>
        <v/>
      </c>
      <c r="AAD252" s="66" t="str">
        <f t="shared" si="1645"/>
        <v/>
      </c>
      <c r="AAE252" s="66" t="str">
        <f t="shared" si="1646"/>
        <v/>
      </c>
      <c r="AAF252" s="66" t="str">
        <f t="shared" si="1647"/>
        <v/>
      </c>
      <c r="AAG252" s="66" t="str">
        <f t="shared" si="1648"/>
        <v/>
      </c>
      <c r="AAH252" s="66" t="str">
        <f t="shared" si="1649"/>
        <v/>
      </c>
      <c r="AAI252" s="66" t="str">
        <f t="shared" si="1650"/>
        <v/>
      </c>
      <c r="AAJ252" s="66" t="str">
        <f t="shared" si="1651"/>
        <v/>
      </c>
      <c r="AAK252" s="66" t="str">
        <f t="shared" si="1652"/>
        <v/>
      </c>
      <c r="AAL252" s="66" t="str">
        <f t="shared" si="1653"/>
        <v/>
      </c>
      <c r="AAM252" s="66" t="str">
        <f t="shared" si="1654"/>
        <v/>
      </c>
      <c r="AAN252" s="66" t="str">
        <f t="shared" si="1655"/>
        <v/>
      </c>
      <c r="AAO252" s="66" t="str">
        <f t="shared" si="1656"/>
        <v/>
      </c>
      <c r="AAP252" s="66" t="str">
        <f t="shared" si="1657"/>
        <v/>
      </c>
      <c r="AAQ252" s="66" t="str">
        <f t="shared" si="1658"/>
        <v/>
      </c>
      <c r="AAR252" s="66" t="str">
        <f t="shared" si="1659"/>
        <v/>
      </c>
      <c r="AAS252" s="66" t="str">
        <f t="shared" si="1660"/>
        <v/>
      </c>
      <c r="AAT252" s="66" t="str">
        <f t="shared" si="1661"/>
        <v/>
      </c>
      <c r="AAU252" s="66" t="str">
        <f t="shared" si="1662"/>
        <v/>
      </c>
      <c r="AAV252" s="66" t="str">
        <f t="shared" si="1663"/>
        <v/>
      </c>
      <c r="AAW252" s="66" t="str">
        <f t="shared" si="1664"/>
        <v/>
      </c>
      <c r="AAX252" s="66" t="str">
        <f t="shared" si="1665"/>
        <v/>
      </c>
      <c r="AAY252" s="66" t="str">
        <f t="shared" si="1666"/>
        <v/>
      </c>
      <c r="AAZ252" s="66" t="str">
        <f t="shared" si="1667"/>
        <v/>
      </c>
      <c r="ABA252" s="66" t="str">
        <f t="shared" si="1668"/>
        <v/>
      </c>
      <c r="ABB252" s="66" t="str">
        <f t="shared" si="1669"/>
        <v/>
      </c>
      <c r="ABC252" s="66" t="str">
        <f t="shared" si="1670"/>
        <v/>
      </c>
      <c r="ABD252" s="66" t="str">
        <f t="shared" si="1671"/>
        <v/>
      </c>
      <c r="ABE252" s="66" t="str">
        <f t="shared" si="1672"/>
        <v/>
      </c>
      <c r="ABF252" s="66" t="str">
        <f t="shared" si="1673"/>
        <v/>
      </c>
      <c r="ABG252" s="66" t="str">
        <f t="shared" si="1674"/>
        <v/>
      </c>
      <c r="ABH252" s="66" t="str">
        <f t="shared" si="1675"/>
        <v/>
      </c>
      <c r="ABI252" s="66" t="str">
        <f t="shared" si="1676"/>
        <v/>
      </c>
      <c r="ABJ252" s="66" t="str">
        <f t="shared" si="1677"/>
        <v/>
      </c>
      <c r="ABK252" s="66" t="str">
        <f t="shared" si="1678"/>
        <v/>
      </c>
      <c r="ABL252" s="66" t="str">
        <f t="shared" si="1679"/>
        <v/>
      </c>
      <c r="ABM252" s="66" t="str">
        <f t="shared" si="1680"/>
        <v/>
      </c>
      <c r="ABN252" s="66" t="str">
        <f t="shared" si="1681"/>
        <v/>
      </c>
      <c r="ABO252" s="66" t="str">
        <f t="shared" si="1682"/>
        <v/>
      </c>
      <c r="ABP252" s="66" t="str">
        <f t="shared" si="1683"/>
        <v/>
      </c>
      <c r="ABQ252" s="66" t="str">
        <f t="shared" si="1684"/>
        <v/>
      </c>
      <c r="ABR252" s="66" t="str">
        <f t="shared" si="1685"/>
        <v/>
      </c>
      <c r="ABS252" s="66" t="str">
        <f t="shared" si="1686"/>
        <v/>
      </c>
      <c r="ABT252" s="66" t="str">
        <f t="shared" si="1687"/>
        <v/>
      </c>
      <c r="ABU252" s="66" t="str">
        <f t="shared" si="1688"/>
        <v/>
      </c>
      <c r="ABV252" s="66" t="str">
        <f t="shared" si="1689"/>
        <v/>
      </c>
      <c r="ABW252" s="66" t="str">
        <f t="shared" si="1690"/>
        <v/>
      </c>
      <c r="ABX252" s="66" t="str">
        <f t="shared" si="1691"/>
        <v/>
      </c>
      <c r="ABY252" s="66" t="str">
        <f t="shared" si="1692"/>
        <v/>
      </c>
      <c r="ABZ252" s="66" t="str">
        <f t="shared" si="1693"/>
        <v/>
      </c>
      <c r="ACA252" s="66" t="str">
        <f t="shared" si="1694"/>
        <v/>
      </c>
      <c r="ACB252" s="66" t="str">
        <f t="shared" si="1695"/>
        <v/>
      </c>
      <c r="ACC252" s="66" t="str">
        <f t="shared" si="1696"/>
        <v/>
      </c>
      <c r="ACD252" s="66" t="str">
        <f t="shared" si="1697"/>
        <v/>
      </c>
      <c r="ACE252" s="66" t="str">
        <f t="shared" si="1698"/>
        <v/>
      </c>
      <c r="ACF252" s="66" t="str">
        <f t="shared" si="1699"/>
        <v/>
      </c>
      <c r="ACG252" s="126">
        <f t="shared" si="1700"/>
        <v>4.7199999999999999E-2</v>
      </c>
      <c r="ACH252" s="66" t="str">
        <f t="shared" si="1701"/>
        <v>kg/GJ delivered</v>
      </c>
      <c r="ACI252" s="66" t="str">
        <f t="shared" si="1702"/>
        <v/>
      </c>
      <c r="ACJ252" s="66" t="str">
        <f t="shared" si="1703"/>
        <v/>
      </c>
      <c r="ACK252" s="66" t="str">
        <f t="shared" si="1704"/>
        <v/>
      </c>
      <c r="ACL252" s="66" t="str">
        <f t="shared" si="1705"/>
        <v/>
      </c>
      <c r="ACM252" s="66">
        <f t="shared" ref="ACM252:ACN252" si="1767">IF(AND(ACS$3="Unit", ACL252=""), "", IF(AND(ACS$3="Unit", ACL252="-"),"", IF(ACS$3="Unit", "kg/GJ delivered", IF(AND(NY252&lt;&gt;"", NY252&lt;&gt;"-", NX252="-"),"", IF($H252="","", IF(NX252="nd", "",IF(NX252="&lt;n.a.&gt;", "", IF(NY252="#/MJ", "", IF(NY252="kg/GJ delivered",NX252,IF(NY252="g/MJ delivered",NX252,IF(NY252="kg/MJ delivered",NX252*1000,IF(NY252="mg/MJ delivered",NX252/1000,IF(NY252="g/kg",((NX252)*(1/$I252)*(1/$H252)),IF(NY252="mg/kg",((NX252/1000)*(1/$I252)*(1/$H252)),IF(NY252="mg/MJ delivered",NX252/1000,IF(NY252="-","","Error"))))))))))))))))</f>
        <v>0.75070000000000003</v>
      </c>
      <c r="ACN252" s="66" t="str">
        <f t="shared" si="1767"/>
        <v>kg/GJ delivered</v>
      </c>
      <c r="ACO252" s="66" t="str">
        <f t="shared" si="1707"/>
        <v/>
      </c>
      <c r="ACP252" s="66" t="str">
        <f t="shared" si="1708"/>
        <v/>
      </c>
      <c r="ACQ252" s="66" t="str">
        <f t="shared" si="1709"/>
        <v/>
      </c>
      <c r="ACR252" s="66" t="str">
        <f t="shared" si="1710"/>
        <v/>
      </c>
      <c r="ACS252" s="66" t="str">
        <f t="shared" si="1711"/>
        <v/>
      </c>
      <c r="ACT252" s="66" t="str">
        <f t="shared" si="1712"/>
        <v/>
      </c>
    </row>
    <row r="253" spans="2:774" ht="15.75" customHeight="1" x14ac:dyDescent="0.25">
      <c r="B253" s="66">
        <v>10</v>
      </c>
      <c r="C253" s="66" t="s">
        <v>88</v>
      </c>
      <c r="D253" s="66" t="s">
        <v>80</v>
      </c>
      <c r="E253" s="156" t="s">
        <v>1453</v>
      </c>
      <c r="F253" s="66" t="s">
        <v>497</v>
      </c>
      <c r="G253" s="66" t="s">
        <v>492</v>
      </c>
      <c r="H253" s="126">
        <v>0.28699999999999998</v>
      </c>
      <c r="I253" s="130">
        <v>15.33</v>
      </c>
      <c r="J253" s="66" t="str">
        <f t="shared" si="1759"/>
        <v>Firewood, Improved, IN</v>
      </c>
      <c r="K253" s="161"/>
      <c r="L253" s="161"/>
      <c r="M253" s="161"/>
      <c r="N253" s="161"/>
      <c r="O253" s="66" t="s">
        <v>26</v>
      </c>
      <c r="P253" s="66" t="str">
        <f t="shared" ref="P253:P311" si="1768">IF(Q253="China", "CN", IF(Q253="India", "IN", "GLO"))</f>
        <v>IN</v>
      </c>
      <c r="Q253" s="66" t="s">
        <v>2</v>
      </c>
      <c r="R253" s="162">
        <v>19.989999999999998</v>
      </c>
      <c r="S253" s="158" t="s">
        <v>66</v>
      </c>
      <c r="T253" s="158" t="s">
        <v>128</v>
      </c>
      <c r="U253" s="158" t="s">
        <v>128</v>
      </c>
      <c r="V253" s="158" t="s">
        <v>128</v>
      </c>
      <c r="W253" s="158" t="s">
        <v>128</v>
      </c>
      <c r="X253" s="164">
        <v>335.8</v>
      </c>
      <c r="Y253" s="158" t="s">
        <v>66</v>
      </c>
      <c r="Z253" s="165">
        <v>1.1479999999999999</v>
      </c>
      <c r="AA253" s="158" t="s">
        <v>66</v>
      </c>
      <c r="AB253" s="158" t="s">
        <v>128</v>
      </c>
      <c r="AC253" s="158" t="s">
        <v>128</v>
      </c>
      <c r="AD253" s="158" t="s">
        <v>128</v>
      </c>
      <c r="AE253" s="158" t="s">
        <v>128</v>
      </c>
      <c r="AF253" s="165">
        <v>2.145</v>
      </c>
      <c r="AG253" s="158" t="s">
        <v>66</v>
      </c>
      <c r="AH253" s="158" t="s">
        <v>128</v>
      </c>
      <c r="AI253" s="158" t="s">
        <v>128</v>
      </c>
      <c r="AJ253" s="158" t="s">
        <v>128</v>
      </c>
      <c r="AK253" s="158" t="s">
        <v>128</v>
      </c>
      <c r="AL253" s="158" t="s">
        <v>128</v>
      </c>
      <c r="AM253" s="158" t="s">
        <v>128</v>
      </c>
      <c r="AN253" s="158" t="s">
        <v>128</v>
      </c>
      <c r="AO253" s="158" t="s">
        <v>128</v>
      </c>
      <c r="AP253" s="158" t="s">
        <v>128</v>
      </c>
      <c r="AQ253" s="158" t="s">
        <v>128</v>
      </c>
      <c r="AR253" s="158" t="s">
        <v>128</v>
      </c>
      <c r="AS253" s="158" t="s">
        <v>128</v>
      </c>
      <c r="AT253" s="158" t="s">
        <v>128</v>
      </c>
      <c r="AU253" s="158" t="s">
        <v>128</v>
      </c>
      <c r="AV253" s="158" t="s">
        <v>128</v>
      </c>
      <c r="AW253" s="158" t="s">
        <v>128</v>
      </c>
      <c r="AX253" s="158" t="s">
        <v>128</v>
      </c>
      <c r="AY253" s="158" t="s">
        <v>128</v>
      </c>
      <c r="AZ253" s="158" t="s">
        <v>128</v>
      </c>
      <c r="BA253" s="158" t="s">
        <v>128</v>
      </c>
      <c r="BB253" s="158" t="s">
        <v>128</v>
      </c>
      <c r="BC253" s="158" t="s">
        <v>128</v>
      </c>
      <c r="BD253" s="158" t="s">
        <v>128</v>
      </c>
      <c r="BE253" s="158" t="s">
        <v>128</v>
      </c>
      <c r="BF253" s="158" t="s">
        <v>128</v>
      </c>
      <c r="BG253" s="158" t="s">
        <v>128</v>
      </c>
      <c r="BH253" s="158" t="s">
        <v>128</v>
      </c>
      <c r="BI253" s="158" t="s">
        <v>128</v>
      </c>
      <c r="BJ253" s="158" t="s">
        <v>128</v>
      </c>
      <c r="BK253" s="158" t="s">
        <v>128</v>
      </c>
      <c r="BL253" s="158" t="s">
        <v>128</v>
      </c>
      <c r="BM253" s="158" t="s">
        <v>128</v>
      </c>
      <c r="BN253" s="158" t="s">
        <v>128</v>
      </c>
      <c r="BO253" s="158" t="s">
        <v>128</v>
      </c>
      <c r="BP253" s="158" t="s">
        <v>128</v>
      </c>
      <c r="BQ253" s="158" t="s">
        <v>128</v>
      </c>
      <c r="BR253" s="158" t="s">
        <v>128</v>
      </c>
      <c r="BS253" s="158" t="s">
        <v>128</v>
      </c>
      <c r="BT253" s="158" t="s">
        <v>128</v>
      </c>
      <c r="BU253" s="158" t="s">
        <v>128</v>
      </c>
      <c r="BV253" s="158" t="s">
        <v>128</v>
      </c>
      <c r="BW253" s="158" t="s">
        <v>128</v>
      </c>
      <c r="BX253" s="158" t="s">
        <v>128</v>
      </c>
      <c r="BY253" s="158" t="s">
        <v>128</v>
      </c>
      <c r="BZ253" s="158" t="s">
        <v>128</v>
      </c>
      <c r="CA253" s="158" t="s">
        <v>128</v>
      </c>
      <c r="CB253" s="158" t="s">
        <v>128</v>
      </c>
      <c r="CC253" s="158" t="s">
        <v>128</v>
      </c>
      <c r="CD253" s="158" t="s">
        <v>128</v>
      </c>
      <c r="CE253" s="158" t="s">
        <v>128</v>
      </c>
      <c r="CF253" s="158" t="s">
        <v>128</v>
      </c>
      <c r="CG253" s="158" t="s">
        <v>128</v>
      </c>
      <c r="CH253" s="158" t="s">
        <v>128</v>
      </c>
      <c r="CI253" s="158" t="s">
        <v>128</v>
      </c>
      <c r="CJ253" s="158" t="s">
        <v>128</v>
      </c>
      <c r="CK253" s="158" t="s">
        <v>128</v>
      </c>
      <c r="CL253" s="158" t="s">
        <v>128</v>
      </c>
      <c r="CM253" s="158" t="s">
        <v>128</v>
      </c>
      <c r="CN253" s="158" t="s">
        <v>128</v>
      </c>
      <c r="CO253" s="158" t="s">
        <v>128</v>
      </c>
      <c r="CP253" s="158" t="s">
        <v>128</v>
      </c>
      <c r="CQ253" s="158" t="s">
        <v>128</v>
      </c>
      <c r="CR253" s="158" t="s">
        <v>128</v>
      </c>
      <c r="CS253" s="158" t="s">
        <v>128</v>
      </c>
      <c r="CT253" s="158" t="s">
        <v>128</v>
      </c>
      <c r="CU253" s="158" t="s">
        <v>128</v>
      </c>
      <c r="CV253" s="158" t="s">
        <v>128</v>
      </c>
      <c r="CW253" s="158" t="s">
        <v>128</v>
      </c>
      <c r="CX253" s="158" t="s">
        <v>128</v>
      </c>
      <c r="CY253" s="158" t="s">
        <v>128</v>
      </c>
      <c r="CZ253" s="158" t="s">
        <v>128</v>
      </c>
      <c r="DA253" s="158" t="s">
        <v>128</v>
      </c>
      <c r="DB253" s="158" t="s">
        <v>128</v>
      </c>
      <c r="DC253" s="158" t="s">
        <v>128</v>
      </c>
      <c r="DD253" s="158" t="s">
        <v>128</v>
      </c>
      <c r="DE253" s="158" t="s">
        <v>128</v>
      </c>
      <c r="DF253" s="158" t="s">
        <v>128</v>
      </c>
      <c r="DG253" s="158" t="s">
        <v>128</v>
      </c>
      <c r="DH253" s="158" t="s">
        <v>128</v>
      </c>
      <c r="DI253" s="158" t="s">
        <v>128</v>
      </c>
      <c r="DJ253" s="158" t="s">
        <v>128</v>
      </c>
      <c r="DK253" s="158" t="s">
        <v>128</v>
      </c>
      <c r="DL253" s="158" t="s">
        <v>128</v>
      </c>
      <c r="DM253" s="158" t="s">
        <v>128</v>
      </c>
      <c r="DN253" s="158" t="s">
        <v>128</v>
      </c>
      <c r="DO253" s="158" t="s">
        <v>128</v>
      </c>
      <c r="DP253" s="158" t="s">
        <v>128</v>
      </c>
      <c r="DQ253" s="158" t="s">
        <v>128</v>
      </c>
      <c r="DR253" s="158" t="s">
        <v>128</v>
      </c>
      <c r="DS253" s="158" t="s">
        <v>128</v>
      </c>
      <c r="DT253" s="158" t="s">
        <v>128</v>
      </c>
      <c r="DU253" s="158" t="s">
        <v>128</v>
      </c>
      <c r="DV253" s="158" t="s">
        <v>128</v>
      </c>
      <c r="DW253" s="158" t="s">
        <v>128</v>
      </c>
      <c r="DX253" s="158" t="s">
        <v>128</v>
      </c>
      <c r="DY253" s="158" t="s">
        <v>128</v>
      </c>
      <c r="DZ253" s="158" t="s">
        <v>128</v>
      </c>
      <c r="EA253" s="158" t="s">
        <v>128</v>
      </c>
      <c r="EB253" s="158" t="s">
        <v>128</v>
      </c>
      <c r="EC253" s="158" t="s">
        <v>128</v>
      </c>
      <c r="ED253" s="158" t="s">
        <v>128</v>
      </c>
      <c r="EE253" s="158" t="s">
        <v>128</v>
      </c>
      <c r="EF253" s="158" t="s">
        <v>128</v>
      </c>
      <c r="EG253" s="158" t="s">
        <v>128</v>
      </c>
      <c r="EH253" s="158" t="s">
        <v>128</v>
      </c>
      <c r="EI253" s="158" t="s">
        <v>128</v>
      </c>
      <c r="EJ253" s="158" t="s">
        <v>128</v>
      </c>
      <c r="EK253" s="158" t="s">
        <v>128</v>
      </c>
      <c r="EL253" s="158" t="s">
        <v>128</v>
      </c>
      <c r="EM253" s="158" t="s">
        <v>128</v>
      </c>
      <c r="EN253" s="158" t="s">
        <v>128</v>
      </c>
      <c r="EO253" s="158" t="s">
        <v>128</v>
      </c>
      <c r="EP253" s="158" t="s">
        <v>128</v>
      </c>
      <c r="EQ253" s="158" t="s">
        <v>128</v>
      </c>
      <c r="ER253" s="158" t="s">
        <v>128</v>
      </c>
      <c r="ES253" s="158" t="s">
        <v>128</v>
      </c>
      <c r="ET253" s="158" t="s">
        <v>128</v>
      </c>
      <c r="EU253" s="158" t="s">
        <v>128</v>
      </c>
      <c r="EV253" s="158" t="s">
        <v>128</v>
      </c>
      <c r="EW253" s="158" t="s">
        <v>128</v>
      </c>
      <c r="EX253" s="158" t="s">
        <v>128</v>
      </c>
      <c r="EY253" s="158" t="s">
        <v>128</v>
      </c>
      <c r="EZ253" s="158" t="s">
        <v>128</v>
      </c>
      <c r="FA253" s="158" t="s">
        <v>128</v>
      </c>
      <c r="FB253" s="158" t="s">
        <v>128</v>
      </c>
      <c r="FC253" s="158" t="s">
        <v>128</v>
      </c>
      <c r="FD253" s="158" t="s">
        <v>128</v>
      </c>
      <c r="FE253" s="158" t="s">
        <v>128</v>
      </c>
      <c r="FF253" s="158" t="s">
        <v>128</v>
      </c>
      <c r="FG253" s="158" t="s">
        <v>128</v>
      </c>
      <c r="FH253" s="158" t="s">
        <v>128</v>
      </c>
      <c r="FI253" s="158" t="s">
        <v>128</v>
      </c>
      <c r="FJ253" s="158" t="s">
        <v>128</v>
      </c>
      <c r="FK253" s="158" t="s">
        <v>128</v>
      </c>
      <c r="FL253" s="158" t="s">
        <v>128</v>
      </c>
      <c r="FM253" s="158" t="s">
        <v>128</v>
      </c>
      <c r="FN253" s="158" t="s">
        <v>128</v>
      </c>
      <c r="FO253" s="158" t="s">
        <v>128</v>
      </c>
      <c r="FP253" s="158" t="s">
        <v>128</v>
      </c>
      <c r="FQ253" s="158" t="s">
        <v>128</v>
      </c>
      <c r="FR253" s="158" t="s">
        <v>128</v>
      </c>
      <c r="FS253" s="158" t="s">
        <v>128</v>
      </c>
      <c r="FT253" s="158" t="s">
        <v>128</v>
      </c>
      <c r="FU253" s="158" t="s">
        <v>128</v>
      </c>
      <c r="FV253" s="158" t="s">
        <v>128</v>
      </c>
      <c r="FW253" s="158" t="s">
        <v>128</v>
      </c>
      <c r="FX253" s="158" t="s">
        <v>128</v>
      </c>
      <c r="FY253" s="158" t="s">
        <v>128</v>
      </c>
      <c r="FZ253" s="158" t="s">
        <v>128</v>
      </c>
      <c r="GA253" s="158" t="s">
        <v>128</v>
      </c>
      <c r="GB253" s="158" t="s">
        <v>128</v>
      </c>
      <c r="GC253" s="158" t="s">
        <v>128</v>
      </c>
      <c r="GD253" s="158" t="s">
        <v>128</v>
      </c>
      <c r="GE253" s="158" t="s">
        <v>128</v>
      </c>
      <c r="GF253" s="158" t="s">
        <v>128</v>
      </c>
      <c r="GG253" s="158" t="s">
        <v>128</v>
      </c>
      <c r="GH253" s="158" t="s">
        <v>128</v>
      </c>
      <c r="GI253" s="158" t="s">
        <v>128</v>
      </c>
      <c r="GJ253" s="158" t="s">
        <v>128</v>
      </c>
      <c r="GK253" s="158" t="s">
        <v>128</v>
      </c>
      <c r="GL253" s="158" t="s">
        <v>128</v>
      </c>
      <c r="GM253" s="158" t="s">
        <v>128</v>
      </c>
      <c r="GN253" s="158" t="s">
        <v>128</v>
      </c>
      <c r="GO253" s="158" t="s">
        <v>128</v>
      </c>
      <c r="GP253" s="158" t="s">
        <v>128</v>
      </c>
      <c r="GQ253" s="158" t="s">
        <v>128</v>
      </c>
      <c r="GR253" s="158" t="s">
        <v>128</v>
      </c>
      <c r="GS253" s="158" t="s">
        <v>128</v>
      </c>
      <c r="GT253" s="158" t="s">
        <v>128</v>
      </c>
      <c r="GU253" s="158" t="s">
        <v>128</v>
      </c>
      <c r="GV253" s="158" t="s">
        <v>128</v>
      </c>
      <c r="GW253" s="158" t="s">
        <v>128</v>
      </c>
      <c r="GX253" s="158" t="s">
        <v>128</v>
      </c>
      <c r="GY253" s="158" t="s">
        <v>128</v>
      </c>
      <c r="GZ253" s="158" t="s">
        <v>128</v>
      </c>
      <c r="HA253" s="158" t="s">
        <v>128</v>
      </c>
      <c r="HB253" s="158" t="s">
        <v>128</v>
      </c>
      <c r="HC253" s="158" t="s">
        <v>128</v>
      </c>
      <c r="HD253" s="158" t="s">
        <v>128</v>
      </c>
      <c r="HE253" s="158" t="s">
        <v>128</v>
      </c>
      <c r="HF253" s="158" t="s">
        <v>128</v>
      </c>
      <c r="HG253" s="158" t="s">
        <v>128</v>
      </c>
      <c r="HH253" s="158" t="s">
        <v>128</v>
      </c>
      <c r="HI253" s="158" t="s">
        <v>128</v>
      </c>
      <c r="HJ253" s="158" t="s">
        <v>128</v>
      </c>
      <c r="HK253" s="158" t="s">
        <v>128</v>
      </c>
      <c r="HL253" s="158" t="s">
        <v>128</v>
      </c>
      <c r="HM253" s="158" t="s">
        <v>128</v>
      </c>
      <c r="HN253" s="158" t="s">
        <v>128</v>
      </c>
      <c r="HO253" s="158" t="s">
        <v>128</v>
      </c>
      <c r="HP253" s="158" t="s">
        <v>128</v>
      </c>
      <c r="HQ253" s="158" t="s">
        <v>128</v>
      </c>
      <c r="HR253" s="158" t="s">
        <v>128</v>
      </c>
      <c r="HS253" s="158" t="s">
        <v>128</v>
      </c>
      <c r="HT253" s="158" t="s">
        <v>128</v>
      </c>
      <c r="HU253" s="158" t="s">
        <v>128</v>
      </c>
      <c r="HV253" s="158" t="s">
        <v>128</v>
      </c>
      <c r="HW253" s="158" t="s">
        <v>128</v>
      </c>
      <c r="HX253" s="158" t="s">
        <v>128</v>
      </c>
      <c r="HY253" s="158" t="s">
        <v>128</v>
      </c>
      <c r="HZ253" s="158" t="s">
        <v>128</v>
      </c>
      <c r="IA253" s="158" t="s">
        <v>128</v>
      </c>
      <c r="IB253" s="158" t="s">
        <v>128</v>
      </c>
      <c r="IC253" s="158" t="s">
        <v>128</v>
      </c>
      <c r="ID253" s="158" t="s">
        <v>128</v>
      </c>
      <c r="IE253" s="158" t="s">
        <v>128</v>
      </c>
      <c r="IF253" s="158" t="s">
        <v>128</v>
      </c>
      <c r="IG253" s="158" t="s">
        <v>128</v>
      </c>
      <c r="IH253" s="158" t="s">
        <v>128</v>
      </c>
      <c r="II253" s="158" t="s">
        <v>128</v>
      </c>
      <c r="IJ253" s="158" t="s">
        <v>128</v>
      </c>
      <c r="IK253" s="158" t="s">
        <v>128</v>
      </c>
      <c r="IL253" s="158" t="s">
        <v>128</v>
      </c>
      <c r="IM253" s="158" t="s">
        <v>128</v>
      </c>
      <c r="IN253" s="158" t="s">
        <v>128</v>
      </c>
      <c r="IO253" s="158" t="s">
        <v>128</v>
      </c>
      <c r="IP253" s="158" t="s">
        <v>128</v>
      </c>
      <c r="IQ253" s="158" t="s">
        <v>128</v>
      </c>
      <c r="IR253" s="158" t="s">
        <v>128</v>
      </c>
      <c r="IS253" s="158" t="s">
        <v>128</v>
      </c>
      <c r="IT253" s="158" t="s">
        <v>128</v>
      </c>
      <c r="IU253" s="158" t="s">
        <v>128</v>
      </c>
      <c r="IV253" s="158" t="s">
        <v>128</v>
      </c>
      <c r="IW253" s="158" t="s">
        <v>128</v>
      </c>
      <c r="IX253" s="158" t="s">
        <v>128</v>
      </c>
      <c r="IY253" s="158" t="s">
        <v>128</v>
      </c>
      <c r="IZ253" s="158" t="s">
        <v>128</v>
      </c>
      <c r="JA253" s="158" t="s">
        <v>128</v>
      </c>
      <c r="JB253" s="158" t="s">
        <v>128</v>
      </c>
      <c r="JC253" s="158" t="s">
        <v>128</v>
      </c>
      <c r="JD253" s="158" t="s">
        <v>128</v>
      </c>
      <c r="JE253" s="158" t="s">
        <v>128</v>
      </c>
      <c r="JF253" s="158" t="s">
        <v>128</v>
      </c>
      <c r="JG253" s="158" t="s">
        <v>128</v>
      </c>
      <c r="JH253" s="158" t="s">
        <v>128</v>
      </c>
      <c r="JI253" s="158" t="s">
        <v>128</v>
      </c>
      <c r="JJ253" s="158" t="s">
        <v>128</v>
      </c>
      <c r="JK253" s="158" t="s">
        <v>128</v>
      </c>
      <c r="JL253" s="158" t="s">
        <v>128</v>
      </c>
      <c r="JM253" s="158" t="s">
        <v>128</v>
      </c>
      <c r="JN253" s="158" t="s">
        <v>128</v>
      </c>
      <c r="JO253" s="158" t="s">
        <v>128</v>
      </c>
      <c r="JP253" s="158" t="s">
        <v>128</v>
      </c>
      <c r="JQ253" s="158" t="s">
        <v>128</v>
      </c>
      <c r="JR253" s="158" t="s">
        <v>128</v>
      </c>
      <c r="JS253" s="158" t="s">
        <v>128</v>
      </c>
      <c r="JT253" s="158" t="s">
        <v>128</v>
      </c>
      <c r="JU253" s="158" t="s">
        <v>128</v>
      </c>
      <c r="JV253" s="158" t="s">
        <v>128</v>
      </c>
      <c r="JW253" s="158" t="s">
        <v>128</v>
      </c>
      <c r="JX253" s="158" t="s">
        <v>128</v>
      </c>
      <c r="JY253" s="158" t="s">
        <v>128</v>
      </c>
      <c r="JZ253" s="158" t="s">
        <v>128</v>
      </c>
      <c r="KA253" s="158" t="s">
        <v>128</v>
      </c>
      <c r="KB253" s="158" t="s">
        <v>128</v>
      </c>
      <c r="KC253" s="158" t="s">
        <v>128</v>
      </c>
      <c r="KD253" s="158" t="s">
        <v>128</v>
      </c>
      <c r="KE253" s="158" t="s">
        <v>128</v>
      </c>
      <c r="KF253" s="158" t="s">
        <v>128</v>
      </c>
      <c r="KG253" s="158" t="s">
        <v>128</v>
      </c>
      <c r="KH253" s="158" t="s">
        <v>128</v>
      </c>
      <c r="KI253" s="158" t="s">
        <v>128</v>
      </c>
      <c r="KJ253" s="158" t="s">
        <v>128</v>
      </c>
      <c r="KK253" s="158" t="s">
        <v>128</v>
      </c>
      <c r="KL253" s="158" t="s">
        <v>128</v>
      </c>
      <c r="KM253" s="158" t="s">
        <v>128</v>
      </c>
      <c r="KN253" s="158" t="s">
        <v>128</v>
      </c>
      <c r="KO253" s="158" t="s">
        <v>128</v>
      </c>
      <c r="KP253" s="158" t="s">
        <v>128</v>
      </c>
      <c r="KQ253" s="158" t="s">
        <v>128</v>
      </c>
      <c r="KR253" s="158" t="s">
        <v>128</v>
      </c>
      <c r="KS253" s="158" t="s">
        <v>128</v>
      </c>
      <c r="KT253" s="158" t="s">
        <v>128</v>
      </c>
      <c r="KU253" s="158" t="s">
        <v>128</v>
      </c>
      <c r="KV253" s="158" t="s">
        <v>128</v>
      </c>
      <c r="KW253" s="158" t="s">
        <v>128</v>
      </c>
      <c r="KX253" s="158" t="s">
        <v>128</v>
      </c>
      <c r="KY253" s="158" t="s">
        <v>128</v>
      </c>
      <c r="KZ253" s="158" t="s">
        <v>128</v>
      </c>
      <c r="LA253" s="158" t="s">
        <v>128</v>
      </c>
      <c r="LB253" s="158" t="s">
        <v>128</v>
      </c>
      <c r="LC253" s="158" t="s">
        <v>128</v>
      </c>
      <c r="LD253" s="158" t="s">
        <v>128</v>
      </c>
      <c r="LE253" s="158" t="s">
        <v>128</v>
      </c>
      <c r="LF253" s="158" t="s">
        <v>128</v>
      </c>
      <c r="LG253" s="158" t="s">
        <v>128</v>
      </c>
      <c r="LH253" s="158" t="s">
        <v>128</v>
      </c>
      <c r="LI253" s="158" t="s">
        <v>128</v>
      </c>
      <c r="LJ253" s="158" t="s">
        <v>128</v>
      </c>
      <c r="LK253" s="158" t="s">
        <v>128</v>
      </c>
      <c r="LL253" s="158" t="s">
        <v>128</v>
      </c>
      <c r="LM253" s="158" t="s">
        <v>128</v>
      </c>
      <c r="LN253" s="158" t="s">
        <v>128</v>
      </c>
      <c r="LO253" s="158" t="s">
        <v>128</v>
      </c>
      <c r="LP253" s="158" t="s">
        <v>128</v>
      </c>
      <c r="LQ253" s="158" t="s">
        <v>128</v>
      </c>
      <c r="LR253" s="158" t="s">
        <v>128</v>
      </c>
      <c r="LS253" s="158" t="s">
        <v>128</v>
      </c>
      <c r="LT253" s="158" t="s">
        <v>128</v>
      </c>
      <c r="LU253" s="158" t="s">
        <v>128</v>
      </c>
      <c r="LV253" s="158" t="s">
        <v>128</v>
      </c>
      <c r="LW253" s="158" t="s">
        <v>128</v>
      </c>
      <c r="LX253" s="158" t="s">
        <v>128</v>
      </c>
      <c r="LY253" s="158" t="s">
        <v>128</v>
      </c>
      <c r="LZ253" s="158" t="s">
        <v>128</v>
      </c>
      <c r="MA253" s="158" t="s">
        <v>128</v>
      </c>
      <c r="MB253" s="158" t="s">
        <v>128</v>
      </c>
      <c r="MC253" s="158" t="s">
        <v>128</v>
      </c>
      <c r="MD253" s="158" t="s">
        <v>128</v>
      </c>
      <c r="ME253" s="158" t="s">
        <v>128</v>
      </c>
      <c r="MF253" s="158" t="s">
        <v>128</v>
      </c>
      <c r="MG253" s="158" t="s">
        <v>128</v>
      </c>
      <c r="MH253" s="158" t="s">
        <v>128</v>
      </c>
      <c r="MI253" s="158" t="s">
        <v>128</v>
      </c>
      <c r="MJ253" s="158" t="s">
        <v>128</v>
      </c>
      <c r="MK253" s="158" t="s">
        <v>128</v>
      </c>
      <c r="ML253" s="158" t="s">
        <v>128</v>
      </c>
      <c r="MM253" s="158" t="s">
        <v>128</v>
      </c>
      <c r="MN253" s="158" t="s">
        <v>128</v>
      </c>
      <c r="MO253" s="158" t="s">
        <v>128</v>
      </c>
      <c r="MP253" s="158" t="s">
        <v>128</v>
      </c>
      <c r="MQ253" s="158" t="s">
        <v>128</v>
      </c>
      <c r="MR253" s="158" t="s">
        <v>128</v>
      </c>
      <c r="MS253" s="158" t="s">
        <v>128</v>
      </c>
      <c r="MT253" s="158" t="s">
        <v>128</v>
      </c>
      <c r="MU253" s="158" t="s">
        <v>128</v>
      </c>
      <c r="MV253" s="158" t="s">
        <v>128</v>
      </c>
      <c r="MW253" s="158" t="s">
        <v>128</v>
      </c>
      <c r="MX253" s="158" t="s">
        <v>128</v>
      </c>
      <c r="MY253" s="158" t="s">
        <v>128</v>
      </c>
      <c r="MZ253" s="158" t="s">
        <v>128</v>
      </c>
      <c r="NA253" s="158" t="s">
        <v>128</v>
      </c>
      <c r="NB253" s="158" t="s">
        <v>128</v>
      </c>
      <c r="NC253" s="158" t="s">
        <v>128</v>
      </c>
      <c r="ND253" s="158" t="s">
        <v>128</v>
      </c>
      <c r="NE253" s="158" t="s">
        <v>128</v>
      </c>
      <c r="NF253" s="158" t="s">
        <v>128</v>
      </c>
      <c r="NG253" s="158" t="s">
        <v>128</v>
      </c>
      <c r="NH253" s="158" t="s">
        <v>128</v>
      </c>
      <c r="NI253" s="158" t="s">
        <v>128</v>
      </c>
      <c r="NJ253" s="158" t="s">
        <v>128</v>
      </c>
      <c r="NK253" s="158" t="s">
        <v>128</v>
      </c>
      <c r="NL253" s="158" t="s">
        <v>128</v>
      </c>
      <c r="NM253" s="158" t="s">
        <v>128</v>
      </c>
      <c r="NN253" s="158" t="s">
        <v>128</v>
      </c>
      <c r="NO253" s="158" t="s">
        <v>128</v>
      </c>
      <c r="NP253" s="158" t="s">
        <v>128</v>
      </c>
      <c r="NQ253" s="158" t="s">
        <v>128</v>
      </c>
      <c r="NR253" s="163">
        <v>3.9100000000000003E-2</v>
      </c>
      <c r="NS253" s="158" t="s">
        <v>66</v>
      </c>
      <c r="NT253" s="158" t="s">
        <v>128</v>
      </c>
      <c r="NU253" s="158" t="s">
        <v>128</v>
      </c>
      <c r="NV253" s="158" t="s">
        <v>128</v>
      </c>
      <c r="NW253" s="158" t="s">
        <v>128</v>
      </c>
      <c r="NX253" s="163">
        <v>0.4788</v>
      </c>
      <c r="NY253" s="158" t="s">
        <v>66</v>
      </c>
      <c r="NZ253" s="158" t="s">
        <v>128</v>
      </c>
      <c r="OA253" s="158" t="s">
        <v>128</v>
      </c>
      <c r="OB253" s="158" t="s">
        <v>128</v>
      </c>
      <c r="OC253" s="158" t="s">
        <v>128</v>
      </c>
      <c r="OD253" s="158" t="s">
        <v>128</v>
      </c>
      <c r="OE253" s="170" t="s">
        <v>128</v>
      </c>
      <c r="OF253" s="181"/>
      <c r="OG253" s="174">
        <f t="shared" si="1336"/>
        <v>19.989999999999998</v>
      </c>
      <c r="OH253" s="66" t="str">
        <f t="shared" si="1337"/>
        <v>kg/GJ delivered</v>
      </c>
      <c r="OI253" s="66" t="str">
        <f t="shared" si="1338"/>
        <v/>
      </c>
      <c r="OJ253" s="66" t="str">
        <f t="shared" si="1339"/>
        <v/>
      </c>
      <c r="OK253" s="66" t="str">
        <f t="shared" si="1340"/>
        <v/>
      </c>
      <c r="OL253" s="66" t="str">
        <f t="shared" si="1341"/>
        <v/>
      </c>
      <c r="OM253" s="159">
        <f t="shared" si="1342"/>
        <v>335.8</v>
      </c>
      <c r="ON253" s="66" t="str">
        <f t="shared" si="1343"/>
        <v>kg/GJ delivered</v>
      </c>
      <c r="OO253" s="118">
        <f t="shared" si="1344"/>
        <v>1.1479999999999999</v>
      </c>
      <c r="OP253" s="66" t="str">
        <f t="shared" si="1345"/>
        <v>kg/GJ delivered</v>
      </c>
      <c r="OQ253" s="66" t="str">
        <f t="shared" si="1346"/>
        <v/>
      </c>
      <c r="OR253" s="66" t="str">
        <f t="shared" si="1347"/>
        <v/>
      </c>
      <c r="OS253" s="66" t="str">
        <f t="shared" si="1348"/>
        <v/>
      </c>
      <c r="OT253" s="66" t="str">
        <f t="shared" si="1349"/>
        <v/>
      </c>
      <c r="OU253" s="118">
        <f t="shared" si="1350"/>
        <v>2.145</v>
      </c>
      <c r="OV253" s="66" t="str">
        <f t="shared" si="1351"/>
        <v>kg/GJ delivered</v>
      </c>
      <c r="OW253" s="66" t="str">
        <f t="shared" si="1352"/>
        <v/>
      </c>
      <c r="OX253" s="66" t="str">
        <f t="shared" si="1353"/>
        <v/>
      </c>
      <c r="OY253" s="66" t="str">
        <f t="shared" si="1354"/>
        <v/>
      </c>
      <c r="OZ253" s="66" t="str">
        <f t="shared" si="1355"/>
        <v/>
      </c>
      <c r="PA253" s="66" t="str">
        <f t="shared" si="1356"/>
        <v/>
      </c>
      <c r="PB253" s="66" t="str">
        <f t="shared" si="1357"/>
        <v/>
      </c>
      <c r="PC253" s="66" t="str">
        <f t="shared" si="1358"/>
        <v/>
      </c>
      <c r="PD253" s="66" t="str">
        <f t="shared" si="1359"/>
        <v/>
      </c>
      <c r="PE253" s="66" t="str">
        <f t="shared" si="1360"/>
        <v/>
      </c>
      <c r="PF253" s="66" t="str">
        <f t="shared" si="1361"/>
        <v/>
      </c>
      <c r="PG253" s="66" t="str">
        <f t="shared" si="1362"/>
        <v/>
      </c>
      <c r="PH253" s="66" t="str">
        <f t="shared" si="1363"/>
        <v/>
      </c>
      <c r="PI253" s="66" t="str">
        <f t="shared" si="1364"/>
        <v/>
      </c>
      <c r="PJ253" s="66" t="str">
        <f t="shared" si="1365"/>
        <v/>
      </c>
      <c r="PK253" s="66" t="str">
        <f t="shared" si="1366"/>
        <v/>
      </c>
      <c r="PL253" s="66" t="str">
        <f t="shared" si="1367"/>
        <v/>
      </c>
      <c r="PM253" s="66" t="str">
        <f t="shared" si="1368"/>
        <v/>
      </c>
      <c r="PN253" s="66" t="str">
        <f t="shared" si="1369"/>
        <v/>
      </c>
      <c r="PO253" s="66" t="str">
        <f t="shared" si="1370"/>
        <v/>
      </c>
      <c r="PP253" s="66" t="str">
        <f t="shared" si="1371"/>
        <v/>
      </c>
      <c r="PQ253" s="66" t="str">
        <f t="shared" si="1372"/>
        <v/>
      </c>
      <c r="PR253" s="66" t="str">
        <f t="shared" si="1373"/>
        <v/>
      </c>
      <c r="PS253" s="66" t="str">
        <f t="shared" si="1374"/>
        <v/>
      </c>
      <c r="PT253" s="66" t="str">
        <f t="shared" si="1375"/>
        <v/>
      </c>
      <c r="PU253" s="66" t="str">
        <f t="shared" si="1376"/>
        <v/>
      </c>
      <c r="PV253" s="66" t="str">
        <f t="shared" si="1377"/>
        <v/>
      </c>
      <c r="PW253" s="66" t="str">
        <f t="shared" si="1378"/>
        <v/>
      </c>
      <c r="PX253" s="66" t="str">
        <f t="shared" si="1379"/>
        <v/>
      </c>
      <c r="PY253" s="66" t="str">
        <f t="shared" si="1380"/>
        <v/>
      </c>
      <c r="PZ253" s="66" t="str">
        <f t="shared" si="1381"/>
        <v/>
      </c>
      <c r="QA253" s="66" t="str">
        <f t="shared" si="1382"/>
        <v/>
      </c>
      <c r="QB253" s="66" t="str">
        <f t="shared" si="1383"/>
        <v/>
      </c>
      <c r="QC253" s="66" t="str">
        <f t="shared" si="1384"/>
        <v/>
      </c>
      <c r="QD253" s="66" t="str">
        <f t="shared" si="1385"/>
        <v/>
      </c>
      <c r="QE253" s="66" t="str">
        <f t="shared" si="1386"/>
        <v/>
      </c>
      <c r="QF253" s="66" t="str">
        <f t="shared" si="1387"/>
        <v/>
      </c>
      <c r="QG253" s="66" t="str">
        <f t="shared" si="1388"/>
        <v/>
      </c>
      <c r="QH253" s="66" t="str">
        <f t="shared" si="1389"/>
        <v/>
      </c>
      <c r="QI253" s="66" t="str">
        <f t="shared" si="1390"/>
        <v/>
      </c>
      <c r="QJ253" s="66" t="str">
        <f t="shared" si="1391"/>
        <v/>
      </c>
      <c r="QK253" s="66" t="str">
        <f t="shared" si="1392"/>
        <v/>
      </c>
      <c r="QL253" s="66" t="str">
        <f t="shared" si="1393"/>
        <v/>
      </c>
      <c r="QM253" s="66" t="str">
        <f t="shared" si="1394"/>
        <v/>
      </c>
      <c r="QN253" s="66" t="str">
        <f t="shared" si="1395"/>
        <v/>
      </c>
      <c r="QO253" s="66" t="str">
        <f t="shared" si="1396"/>
        <v/>
      </c>
      <c r="QP253" s="66" t="str">
        <f t="shared" si="1397"/>
        <v/>
      </c>
      <c r="QQ253" s="66" t="str">
        <f t="shared" si="1398"/>
        <v/>
      </c>
      <c r="QR253" s="66" t="str">
        <f t="shared" si="1399"/>
        <v/>
      </c>
      <c r="QS253" s="66" t="str">
        <f t="shared" si="1400"/>
        <v/>
      </c>
      <c r="QT253" s="66" t="str">
        <f t="shared" si="1401"/>
        <v/>
      </c>
      <c r="QU253" s="66" t="str">
        <f t="shared" si="1402"/>
        <v/>
      </c>
      <c r="QV253" s="66" t="str">
        <f t="shared" si="1403"/>
        <v/>
      </c>
      <c r="QW253" s="66" t="str">
        <f t="shared" si="1404"/>
        <v/>
      </c>
      <c r="QX253" s="66" t="str">
        <f t="shared" si="1405"/>
        <v/>
      </c>
      <c r="QY253" s="66" t="str">
        <f t="shared" si="1406"/>
        <v/>
      </c>
      <c r="QZ253" s="66" t="str">
        <f t="shared" si="1407"/>
        <v/>
      </c>
      <c r="RA253" s="66" t="str">
        <f t="shared" si="1408"/>
        <v/>
      </c>
      <c r="RB253" s="66" t="str">
        <f t="shared" si="1409"/>
        <v/>
      </c>
      <c r="RC253" s="66" t="str">
        <f t="shared" si="1410"/>
        <v/>
      </c>
      <c r="RD253" s="66" t="str">
        <f t="shared" si="1411"/>
        <v/>
      </c>
      <c r="RE253" s="66" t="str">
        <f t="shared" si="1412"/>
        <v/>
      </c>
      <c r="RF253" s="66" t="str">
        <f t="shared" si="1413"/>
        <v/>
      </c>
      <c r="RG253" s="66" t="str">
        <f t="shared" si="1414"/>
        <v/>
      </c>
      <c r="RH253" s="66" t="str">
        <f t="shared" si="1415"/>
        <v/>
      </c>
      <c r="RI253" s="66" t="str">
        <f t="shared" si="1416"/>
        <v/>
      </c>
      <c r="RJ253" s="66" t="str">
        <f t="shared" si="1417"/>
        <v/>
      </c>
      <c r="RK253" s="66" t="str">
        <f t="shared" si="1418"/>
        <v/>
      </c>
      <c r="RL253" s="66" t="str">
        <f t="shared" si="1419"/>
        <v/>
      </c>
      <c r="RM253" s="66" t="str">
        <f t="shared" si="1420"/>
        <v/>
      </c>
      <c r="RN253" s="66" t="str">
        <f t="shared" si="1421"/>
        <v/>
      </c>
      <c r="RO253" s="66" t="str">
        <f t="shared" si="1422"/>
        <v/>
      </c>
      <c r="RP253" s="66" t="str">
        <f t="shared" si="1423"/>
        <v/>
      </c>
      <c r="RQ253" s="66" t="str">
        <f t="shared" si="1424"/>
        <v/>
      </c>
      <c r="RR253" s="66" t="str">
        <f t="shared" si="1425"/>
        <v/>
      </c>
      <c r="RS253" s="66" t="str">
        <f t="shared" si="1426"/>
        <v/>
      </c>
      <c r="RT253" s="66" t="str">
        <f t="shared" si="1427"/>
        <v/>
      </c>
      <c r="RU253" s="66" t="str">
        <f t="shared" si="1428"/>
        <v/>
      </c>
      <c r="RV253" s="66" t="str">
        <f t="shared" si="1429"/>
        <v/>
      </c>
      <c r="RW253" s="66" t="str">
        <f t="shared" si="1430"/>
        <v/>
      </c>
      <c r="RX253" s="66" t="str">
        <f t="shared" si="1431"/>
        <v/>
      </c>
      <c r="RY253" s="66" t="str">
        <f t="shared" si="1432"/>
        <v/>
      </c>
      <c r="RZ253" s="66" t="str">
        <f t="shared" si="1433"/>
        <v/>
      </c>
      <c r="SA253" s="66" t="str">
        <f t="shared" si="1434"/>
        <v/>
      </c>
      <c r="SB253" s="66" t="str">
        <f t="shared" si="1435"/>
        <v/>
      </c>
      <c r="SC253" s="66" t="str">
        <f t="shared" si="1436"/>
        <v/>
      </c>
      <c r="SD253" s="66" t="str">
        <f t="shared" si="1437"/>
        <v/>
      </c>
      <c r="SE253" s="66" t="str">
        <f t="shared" si="1438"/>
        <v/>
      </c>
      <c r="SF253" s="66" t="str">
        <f t="shared" si="1439"/>
        <v/>
      </c>
      <c r="SG253" s="66" t="str">
        <f t="shared" si="1440"/>
        <v/>
      </c>
      <c r="SH253" s="66" t="str">
        <f t="shared" si="1441"/>
        <v/>
      </c>
      <c r="SI253" s="66" t="str">
        <f t="shared" si="1442"/>
        <v/>
      </c>
      <c r="SJ253" s="66" t="str">
        <f t="shared" si="1443"/>
        <v/>
      </c>
      <c r="SK253" s="66" t="str">
        <f t="shared" si="1444"/>
        <v/>
      </c>
      <c r="SL253" s="66" t="str">
        <f t="shared" si="1445"/>
        <v/>
      </c>
      <c r="SM253" s="66" t="str">
        <f t="shared" si="1446"/>
        <v/>
      </c>
      <c r="SN253" s="66" t="str">
        <f t="shared" si="1447"/>
        <v/>
      </c>
      <c r="SO253" s="66" t="str">
        <f t="shared" si="1448"/>
        <v/>
      </c>
      <c r="SP253" s="66" t="str">
        <f t="shared" si="1449"/>
        <v/>
      </c>
      <c r="SQ253" s="66" t="str">
        <f t="shared" si="1450"/>
        <v/>
      </c>
      <c r="SR253" s="66" t="str">
        <f t="shared" si="1451"/>
        <v/>
      </c>
      <c r="SS253" s="66" t="str">
        <f t="shared" si="1452"/>
        <v/>
      </c>
      <c r="ST253" s="66" t="str">
        <f t="shared" si="1453"/>
        <v/>
      </c>
      <c r="SU253" s="66" t="str">
        <f t="shared" si="1454"/>
        <v/>
      </c>
      <c r="SV253" s="66" t="str">
        <f t="shared" si="1455"/>
        <v/>
      </c>
      <c r="SW253" s="66" t="str">
        <f t="shared" si="1456"/>
        <v/>
      </c>
      <c r="SX253" s="66" t="str">
        <f t="shared" si="1457"/>
        <v/>
      </c>
      <c r="SY253" s="66" t="str">
        <f t="shared" si="1458"/>
        <v/>
      </c>
      <c r="SZ253" s="66" t="str">
        <f t="shared" si="1459"/>
        <v/>
      </c>
      <c r="TA253" s="66" t="str">
        <f t="shared" si="1460"/>
        <v/>
      </c>
      <c r="TB253" s="66" t="str">
        <f t="shared" si="1461"/>
        <v/>
      </c>
      <c r="TC253" s="66" t="str">
        <f t="shared" si="1462"/>
        <v/>
      </c>
      <c r="TD253" s="66" t="str">
        <f t="shared" si="1463"/>
        <v/>
      </c>
      <c r="TE253" s="66" t="str">
        <f t="shared" si="1464"/>
        <v/>
      </c>
      <c r="TF253" s="66" t="str">
        <f t="shared" si="1465"/>
        <v/>
      </c>
      <c r="TG253" s="66" t="str">
        <f t="shared" si="1466"/>
        <v/>
      </c>
      <c r="TH253" s="66" t="str">
        <f t="shared" si="1467"/>
        <v/>
      </c>
      <c r="TI253" s="66" t="str">
        <f t="shared" si="1468"/>
        <v/>
      </c>
      <c r="TJ253" s="66" t="str">
        <f t="shared" si="1469"/>
        <v/>
      </c>
      <c r="TK253" s="66" t="str">
        <f t="shared" si="1470"/>
        <v/>
      </c>
      <c r="TL253" s="66" t="str">
        <f t="shared" si="1471"/>
        <v/>
      </c>
      <c r="TM253" s="66" t="str">
        <f t="shared" si="1472"/>
        <v/>
      </c>
      <c r="TN253" s="66" t="str">
        <f t="shared" si="1473"/>
        <v/>
      </c>
      <c r="TO253" s="66" t="str">
        <f t="shared" si="1474"/>
        <v/>
      </c>
      <c r="TP253" s="66" t="str">
        <f t="shared" si="1475"/>
        <v/>
      </c>
      <c r="TQ253" s="66" t="str">
        <f t="shared" si="1476"/>
        <v/>
      </c>
      <c r="TR253" s="66" t="str">
        <f t="shared" si="1477"/>
        <v/>
      </c>
      <c r="TS253" s="66" t="str">
        <f t="shared" si="1478"/>
        <v/>
      </c>
      <c r="TT253" s="66" t="str">
        <f t="shared" si="1479"/>
        <v/>
      </c>
      <c r="TU253" s="66" t="str">
        <f t="shared" si="1480"/>
        <v/>
      </c>
      <c r="TV253" s="66" t="str">
        <f t="shared" si="1481"/>
        <v/>
      </c>
      <c r="TW253" s="66" t="str">
        <f t="shared" si="1482"/>
        <v/>
      </c>
      <c r="TX253" s="66" t="str">
        <f t="shared" si="1483"/>
        <v/>
      </c>
      <c r="TY253" s="66" t="str">
        <f t="shared" si="1484"/>
        <v/>
      </c>
      <c r="TZ253" s="66" t="str">
        <f t="shared" si="1485"/>
        <v/>
      </c>
      <c r="UA253" s="66" t="str">
        <f t="shared" si="1486"/>
        <v/>
      </c>
      <c r="UB253" s="66" t="str">
        <f t="shared" si="1487"/>
        <v/>
      </c>
      <c r="UC253" s="66" t="str">
        <f t="shared" si="1488"/>
        <v/>
      </c>
      <c r="UD253" s="66" t="str">
        <f t="shared" si="1489"/>
        <v/>
      </c>
      <c r="UE253" s="66" t="str">
        <f t="shared" si="1490"/>
        <v/>
      </c>
      <c r="UF253" s="66" t="str">
        <f t="shared" si="1491"/>
        <v/>
      </c>
      <c r="UG253" s="66" t="str">
        <f t="shared" si="1492"/>
        <v/>
      </c>
      <c r="UH253" s="66" t="str">
        <f t="shared" si="1493"/>
        <v/>
      </c>
      <c r="UI253" s="66" t="str">
        <f t="shared" si="1494"/>
        <v/>
      </c>
      <c r="UJ253" s="66" t="str">
        <f t="shared" si="1495"/>
        <v/>
      </c>
      <c r="UK253" s="66" t="str">
        <f t="shared" si="1496"/>
        <v/>
      </c>
      <c r="UL253" s="66" t="str">
        <f t="shared" si="1497"/>
        <v/>
      </c>
      <c r="UM253" s="66" t="str">
        <f t="shared" si="1498"/>
        <v/>
      </c>
      <c r="UN253" s="66" t="str">
        <f t="shared" si="1499"/>
        <v/>
      </c>
      <c r="UO253" s="66" t="str">
        <f t="shared" si="1500"/>
        <v/>
      </c>
      <c r="UP253" s="66" t="str">
        <f t="shared" si="1501"/>
        <v/>
      </c>
      <c r="UQ253" s="66" t="str">
        <f t="shared" si="1502"/>
        <v/>
      </c>
      <c r="UR253" s="66" t="str">
        <f t="shared" si="1503"/>
        <v/>
      </c>
      <c r="US253" s="66" t="str">
        <f t="shared" si="1504"/>
        <v/>
      </c>
      <c r="UT253" s="66" t="str">
        <f t="shared" si="1505"/>
        <v/>
      </c>
      <c r="UU253" s="66" t="str">
        <f t="shared" si="1506"/>
        <v/>
      </c>
      <c r="UV253" s="66" t="str">
        <f t="shared" si="1507"/>
        <v/>
      </c>
      <c r="UW253" s="66" t="str">
        <f t="shared" si="1508"/>
        <v/>
      </c>
      <c r="UX253" s="66" t="str">
        <f t="shared" si="1509"/>
        <v/>
      </c>
      <c r="UY253" s="66" t="str">
        <f t="shared" si="1510"/>
        <v/>
      </c>
      <c r="UZ253" s="66" t="str">
        <f t="shared" si="1511"/>
        <v/>
      </c>
      <c r="VA253" s="66" t="str">
        <f t="shared" si="1512"/>
        <v/>
      </c>
      <c r="VB253" s="66" t="str">
        <f t="shared" si="1513"/>
        <v/>
      </c>
      <c r="VC253" s="66" t="str">
        <f t="shared" si="1514"/>
        <v/>
      </c>
      <c r="VD253" s="66" t="str">
        <f t="shared" si="1515"/>
        <v/>
      </c>
      <c r="VE253" s="66" t="str">
        <f t="shared" si="1516"/>
        <v/>
      </c>
      <c r="VF253" s="66" t="str">
        <f t="shared" si="1517"/>
        <v/>
      </c>
      <c r="VG253" s="66" t="str">
        <f t="shared" si="1518"/>
        <v/>
      </c>
      <c r="VH253" s="66" t="str">
        <f t="shared" si="1519"/>
        <v/>
      </c>
      <c r="VI253" s="66" t="str">
        <f t="shared" si="1520"/>
        <v/>
      </c>
      <c r="VJ253" s="66" t="str">
        <f t="shared" si="1521"/>
        <v/>
      </c>
      <c r="VK253" s="66" t="str">
        <f t="shared" si="1522"/>
        <v/>
      </c>
      <c r="VL253" s="66" t="str">
        <f t="shared" si="1523"/>
        <v/>
      </c>
      <c r="VM253" s="66" t="str">
        <f t="shared" si="1524"/>
        <v/>
      </c>
      <c r="VN253" s="66" t="str">
        <f t="shared" si="1525"/>
        <v/>
      </c>
      <c r="VO253" s="66" t="str">
        <f t="shared" si="1526"/>
        <v/>
      </c>
      <c r="VP253" s="66" t="str">
        <f t="shared" si="1527"/>
        <v/>
      </c>
      <c r="VQ253" s="66" t="str">
        <f t="shared" si="1528"/>
        <v/>
      </c>
      <c r="VR253" s="66" t="str">
        <f t="shared" si="1529"/>
        <v/>
      </c>
      <c r="VS253" s="66" t="str">
        <f t="shared" si="1530"/>
        <v/>
      </c>
      <c r="VT253" s="66" t="str">
        <f t="shared" si="1531"/>
        <v/>
      </c>
      <c r="VU253" s="66" t="str">
        <f t="shared" si="1532"/>
        <v/>
      </c>
      <c r="VV253" s="66" t="str">
        <f t="shared" si="1533"/>
        <v/>
      </c>
      <c r="VW253" s="66" t="str">
        <f t="shared" si="1534"/>
        <v/>
      </c>
      <c r="VX253" s="66" t="str">
        <f t="shared" si="1535"/>
        <v/>
      </c>
      <c r="VY253" s="66" t="str">
        <f t="shared" si="1536"/>
        <v/>
      </c>
      <c r="VZ253" s="66" t="str">
        <f t="shared" si="1537"/>
        <v/>
      </c>
      <c r="WA253" s="66" t="str">
        <f t="shared" si="1538"/>
        <v/>
      </c>
      <c r="WB253" s="66" t="str">
        <f t="shared" si="1539"/>
        <v/>
      </c>
      <c r="WC253" s="66" t="str">
        <f t="shared" si="1540"/>
        <v/>
      </c>
      <c r="WD253" s="66" t="str">
        <f t="shared" si="1541"/>
        <v/>
      </c>
      <c r="WE253" s="66" t="str">
        <f t="shared" si="1542"/>
        <v/>
      </c>
      <c r="WF253" s="66" t="str">
        <f t="shared" si="1543"/>
        <v/>
      </c>
      <c r="WG253" s="66" t="str">
        <f t="shared" si="1544"/>
        <v/>
      </c>
      <c r="WH253" s="66" t="str">
        <f t="shared" si="1545"/>
        <v/>
      </c>
      <c r="WI253" s="66" t="str">
        <f t="shared" si="1546"/>
        <v/>
      </c>
      <c r="WJ253" s="66" t="str">
        <f t="shared" si="1547"/>
        <v/>
      </c>
      <c r="WK253" s="66" t="str">
        <f t="shared" si="1548"/>
        <v/>
      </c>
      <c r="WL253" s="66" t="str">
        <f t="shared" si="1549"/>
        <v/>
      </c>
      <c r="WM253" s="66" t="str">
        <f t="shared" si="1550"/>
        <v/>
      </c>
      <c r="WN253" s="66" t="str">
        <f t="shared" si="1551"/>
        <v/>
      </c>
      <c r="WO253" s="66" t="str">
        <f t="shared" si="1552"/>
        <v/>
      </c>
      <c r="WP253" s="66" t="str">
        <f t="shared" si="1553"/>
        <v/>
      </c>
      <c r="WQ253" s="66" t="str">
        <f t="shared" si="1554"/>
        <v/>
      </c>
      <c r="WR253" s="66" t="str">
        <f t="shared" si="1555"/>
        <v/>
      </c>
      <c r="WS253" s="66" t="str">
        <f t="shared" si="1556"/>
        <v/>
      </c>
      <c r="WT253" s="66" t="str">
        <f t="shared" si="1557"/>
        <v/>
      </c>
      <c r="WU253" s="66" t="str">
        <f t="shared" si="1558"/>
        <v/>
      </c>
      <c r="WV253" s="66" t="str">
        <f t="shared" si="1559"/>
        <v/>
      </c>
      <c r="WW253" s="66" t="str">
        <f t="shared" si="1560"/>
        <v/>
      </c>
      <c r="WX253" s="66" t="str">
        <f t="shared" si="1561"/>
        <v/>
      </c>
      <c r="WY253" s="66" t="str">
        <f t="shared" si="1562"/>
        <v/>
      </c>
      <c r="WZ253" s="66" t="str">
        <f t="shared" si="1563"/>
        <v/>
      </c>
      <c r="XA253" s="66" t="str">
        <f t="shared" si="1564"/>
        <v/>
      </c>
      <c r="XB253" s="66" t="str">
        <f t="shared" si="1565"/>
        <v/>
      </c>
      <c r="XC253" s="66" t="str">
        <f t="shared" si="1566"/>
        <v/>
      </c>
      <c r="XD253" s="66" t="str">
        <f t="shared" si="1567"/>
        <v/>
      </c>
      <c r="XE253" s="66" t="str">
        <f t="shared" si="1568"/>
        <v/>
      </c>
      <c r="XF253" s="66" t="str">
        <f t="shared" si="1569"/>
        <v/>
      </c>
      <c r="XG253" s="66" t="str">
        <f t="shared" si="1570"/>
        <v/>
      </c>
      <c r="XH253" s="66" t="str">
        <f t="shared" si="1571"/>
        <v/>
      </c>
      <c r="XI253" s="66" t="str">
        <f t="shared" si="1572"/>
        <v/>
      </c>
      <c r="XJ253" s="66" t="str">
        <f t="shared" si="1573"/>
        <v/>
      </c>
      <c r="XK253" s="66" t="str">
        <f t="shared" si="1574"/>
        <v/>
      </c>
      <c r="XL253" s="66" t="str">
        <f t="shared" si="1575"/>
        <v/>
      </c>
      <c r="XM253" s="66" t="str">
        <f t="shared" si="1576"/>
        <v/>
      </c>
      <c r="XN253" s="66" t="str">
        <f t="shared" si="1577"/>
        <v/>
      </c>
      <c r="XO253" s="66" t="str">
        <f t="shared" si="1578"/>
        <v/>
      </c>
      <c r="XP253" s="66" t="str">
        <f t="shared" si="1579"/>
        <v/>
      </c>
      <c r="XQ253" s="66" t="str">
        <f t="shared" si="1580"/>
        <v/>
      </c>
      <c r="XR253" s="66" t="str">
        <f t="shared" si="1581"/>
        <v/>
      </c>
      <c r="XS253" s="66" t="str">
        <f t="shared" si="1582"/>
        <v/>
      </c>
      <c r="XT253" s="66" t="str">
        <f t="shared" si="1583"/>
        <v/>
      </c>
      <c r="XU253" s="66" t="str">
        <f t="shared" si="1584"/>
        <v/>
      </c>
      <c r="XV253" s="66" t="str">
        <f t="shared" si="1585"/>
        <v/>
      </c>
      <c r="XW253" s="66" t="str">
        <f t="shared" si="1586"/>
        <v/>
      </c>
      <c r="XX253" s="66" t="str">
        <f t="shared" si="1587"/>
        <v/>
      </c>
      <c r="XY253" s="66" t="str">
        <f t="shared" si="1588"/>
        <v/>
      </c>
      <c r="XZ253" s="66" t="str">
        <f t="shared" si="1589"/>
        <v/>
      </c>
      <c r="YA253" s="66" t="str">
        <f t="shared" si="1590"/>
        <v/>
      </c>
      <c r="YB253" s="66" t="str">
        <f t="shared" si="1591"/>
        <v/>
      </c>
      <c r="YC253" s="66" t="str">
        <f t="shared" si="1592"/>
        <v/>
      </c>
      <c r="YD253" s="66" t="str">
        <f t="shared" si="1593"/>
        <v/>
      </c>
      <c r="YE253" s="66" t="str">
        <f t="shared" si="1594"/>
        <v/>
      </c>
      <c r="YF253" s="66" t="str">
        <f t="shared" si="1595"/>
        <v/>
      </c>
      <c r="YG253" s="66" t="str">
        <f t="shared" si="1596"/>
        <v/>
      </c>
      <c r="YH253" s="66" t="str">
        <f t="shared" si="1597"/>
        <v/>
      </c>
      <c r="YI253" s="66" t="str">
        <f t="shared" si="1598"/>
        <v/>
      </c>
      <c r="YJ253" s="66" t="str">
        <f t="shared" si="1599"/>
        <v/>
      </c>
      <c r="YK253" s="66" t="str">
        <f t="shared" si="1600"/>
        <v/>
      </c>
      <c r="YL253" s="66" t="str">
        <f t="shared" si="1601"/>
        <v/>
      </c>
      <c r="YM253" s="66" t="str">
        <f t="shared" si="1602"/>
        <v/>
      </c>
      <c r="YN253" s="66" t="str">
        <f t="shared" si="1603"/>
        <v/>
      </c>
      <c r="YO253" s="66" t="str">
        <f t="shared" si="1604"/>
        <v/>
      </c>
      <c r="YP253" s="66" t="str">
        <f t="shared" si="1605"/>
        <v/>
      </c>
      <c r="YQ253" s="66" t="str">
        <f t="shared" si="1606"/>
        <v/>
      </c>
      <c r="YR253" s="66" t="str">
        <f t="shared" si="1607"/>
        <v/>
      </c>
      <c r="YS253" s="66" t="str">
        <f t="shared" si="1608"/>
        <v/>
      </c>
      <c r="YT253" s="66" t="str">
        <f t="shared" si="1609"/>
        <v/>
      </c>
      <c r="YU253" s="66" t="str">
        <f t="shared" si="1610"/>
        <v/>
      </c>
      <c r="YV253" s="66" t="str">
        <f t="shared" si="1611"/>
        <v/>
      </c>
      <c r="YW253" s="66" t="str">
        <f t="shared" si="1612"/>
        <v/>
      </c>
      <c r="YX253" s="66" t="str">
        <f t="shared" si="1613"/>
        <v/>
      </c>
      <c r="YY253" s="66" t="str">
        <f t="shared" si="1614"/>
        <v/>
      </c>
      <c r="YZ253" s="66" t="str">
        <f t="shared" si="1615"/>
        <v/>
      </c>
      <c r="ZA253" s="66" t="str">
        <f t="shared" si="1616"/>
        <v/>
      </c>
      <c r="ZB253" s="66" t="str">
        <f t="shared" si="1617"/>
        <v/>
      </c>
      <c r="ZC253" s="66" t="str">
        <f t="shared" si="1618"/>
        <v/>
      </c>
      <c r="ZD253" s="66" t="str">
        <f t="shared" si="1619"/>
        <v/>
      </c>
      <c r="ZE253" s="66" t="str">
        <f t="shared" si="1620"/>
        <v/>
      </c>
      <c r="ZF253" s="66" t="str">
        <f t="shared" si="1621"/>
        <v/>
      </c>
      <c r="ZG253" s="66" t="str">
        <f t="shared" si="1622"/>
        <v/>
      </c>
      <c r="ZH253" s="66" t="str">
        <f t="shared" si="1623"/>
        <v/>
      </c>
      <c r="ZI253" s="66" t="str">
        <f t="shared" si="1624"/>
        <v/>
      </c>
      <c r="ZJ253" s="66" t="str">
        <f t="shared" si="1625"/>
        <v/>
      </c>
      <c r="ZK253" s="66" t="str">
        <f t="shared" si="1626"/>
        <v/>
      </c>
      <c r="ZL253" s="66" t="str">
        <f t="shared" si="1627"/>
        <v/>
      </c>
      <c r="ZM253" s="66" t="str">
        <f t="shared" si="1628"/>
        <v/>
      </c>
      <c r="ZN253" s="66" t="str">
        <f t="shared" si="1629"/>
        <v/>
      </c>
      <c r="ZO253" s="66" t="str">
        <f t="shared" si="1630"/>
        <v/>
      </c>
      <c r="ZP253" s="66" t="str">
        <f t="shared" si="1631"/>
        <v/>
      </c>
      <c r="ZQ253" s="66" t="str">
        <f t="shared" si="1632"/>
        <v/>
      </c>
      <c r="ZR253" s="66" t="str">
        <f t="shared" si="1633"/>
        <v/>
      </c>
      <c r="ZS253" s="66" t="str">
        <f t="shared" si="1634"/>
        <v/>
      </c>
      <c r="ZT253" s="66" t="str">
        <f t="shared" si="1635"/>
        <v/>
      </c>
      <c r="ZU253" s="66" t="str">
        <f t="shared" si="1636"/>
        <v/>
      </c>
      <c r="ZV253" s="66" t="str">
        <f t="shared" si="1637"/>
        <v/>
      </c>
      <c r="ZW253" s="66" t="str">
        <f t="shared" si="1638"/>
        <v/>
      </c>
      <c r="ZX253" s="66" t="str">
        <f t="shared" si="1639"/>
        <v/>
      </c>
      <c r="ZY253" s="66" t="str">
        <f t="shared" si="1640"/>
        <v/>
      </c>
      <c r="ZZ253" s="66" t="str">
        <f t="shared" si="1641"/>
        <v/>
      </c>
      <c r="AAA253" s="66" t="str">
        <f t="shared" si="1642"/>
        <v/>
      </c>
      <c r="AAB253" s="66" t="str">
        <f t="shared" si="1643"/>
        <v/>
      </c>
      <c r="AAC253" s="66" t="str">
        <f t="shared" si="1644"/>
        <v/>
      </c>
      <c r="AAD253" s="66" t="str">
        <f t="shared" si="1645"/>
        <v/>
      </c>
      <c r="AAE253" s="66" t="str">
        <f t="shared" si="1646"/>
        <v/>
      </c>
      <c r="AAF253" s="66" t="str">
        <f t="shared" si="1647"/>
        <v/>
      </c>
      <c r="AAG253" s="66" t="str">
        <f t="shared" si="1648"/>
        <v/>
      </c>
      <c r="AAH253" s="66" t="str">
        <f t="shared" si="1649"/>
        <v/>
      </c>
      <c r="AAI253" s="66" t="str">
        <f t="shared" si="1650"/>
        <v/>
      </c>
      <c r="AAJ253" s="66" t="str">
        <f t="shared" si="1651"/>
        <v/>
      </c>
      <c r="AAK253" s="66" t="str">
        <f t="shared" si="1652"/>
        <v/>
      </c>
      <c r="AAL253" s="66" t="str">
        <f t="shared" si="1653"/>
        <v/>
      </c>
      <c r="AAM253" s="66" t="str">
        <f t="shared" si="1654"/>
        <v/>
      </c>
      <c r="AAN253" s="66" t="str">
        <f t="shared" si="1655"/>
        <v/>
      </c>
      <c r="AAO253" s="66" t="str">
        <f t="shared" si="1656"/>
        <v/>
      </c>
      <c r="AAP253" s="66" t="str">
        <f t="shared" si="1657"/>
        <v/>
      </c>
      <c r="AAQ253" s="66" t="str">
        <f t="shared" si="1658"/>
        <v/>
      </c>
      <c r="AAR253" s="66" t="str">
        <f t="shared" si="1659"/>
        <v/>
      </c>
      <c r="AAS253" s="66" t="str">
        <f t="shared" si="1660"/>
        <v/>
      </c>
      <c r="AAT253" s="66" t="str">
        <f t="shared" si="1661"/>
        <v/>
      </c>
      <c r="AAU253" s="66" t="str">
        <f t="shared" si="1662"/>
        <v/>
      </c>
      <c r="AAV253" s="66" t="str">
        <f t="shared" si="1663"/>
        <v/>
      </c>
      <c r="AAW253" s="66" t="str">
        <f t="shared" si="1664"/>
        <v/>
      </c>
      <c r="AAX253" s="66" t="str">
        <f t="shared" si="1665"/>
        <v/>
      </c>
      <c r="AAY253" s="66" t="str">
        <f t="shared" si="1666"/>
        <v/>
      </c>
      <c r="AAZ253" s="66" t="str">
        <f t="shared" si="1667"/>
        <v/>
      </c>
      <c r="ABA253" s="66" t="str">
        <f t="shared" si="1668"/>
        <v/>
      </c>
      <c r="ABB253" s="66" t="str">
        <f t="shared" si="1669"/>
        <v/>
      </c>
      <c r="ABC253" s="66" t="str">
        <f t="shared" si="1670"/>
        <v/>
      </c>
      <c r="ABD253" s="66" t="str">
        <f t="shared" si="1671"/>
        <v/>
      </c>
      <c r="ABE253" s="66" t="str">
        <f t="shared" si="1672"/>
        <v/>
      </c>
      <c r="ABF253" s="66" t="str">
        <f t="shared" si="1673"/>
        <v/>
      </c>
      <c r="ABG253" s="66" t="str">
        <f t="shared" si="1674"/>
        <v/>
      </c>
      <c r="ABH253" s="66" t="str">
        <f t="shared" si="1675"/>
        <v/>
      </c>
      <c r="ABI253" s="66" t="str">
        <f t="shared" si="1676"/>
        <v/>
      </c>
      <c r="ABJ253" s="66" t="str">
        <f t="shared" si="1677"/>
        <v/>
      </c>
      <c r="ABK253" s="66" t="str">
        <f t="shared" si="1678"/>
        <v/>
      </c>
      <c r="ABL253" s="66" t="str">
        <f t="shared" si="1679"/>
        <v/>
      </c>
      <c r="ABM253" s="66" t="str">
        <f t="shared" si="1680"/>
        <v/>
      </c>
      <c r="ABN253" s="66" t="str">
        <f t="shared" si="1681"/>
        <v/>
      </c>
      <c r="ABO253" s="66" t="str">
        <f t="shared" si="1682"/>
        <v/>
      </c>
      <c r="ABP253" s="66" t="str">
        <f t="shared" si="1683"/>
        <v/>
      </c>
      <c r="ABQ253" s="66" t="str">
        <f t="shared" si="1684"/>
        <v/>
      </c>
      <c r="ABR253" s="66" t="str">
        <f t="shared" si="1685"/>
        <v/>
      </c>
      <c r="ABS253" s="66" t="str">
        <f t="shared" si="1686"/>
        <v/>
      </c>
      <c r="ABT253" s="66" t="str">
        <f t="shared" si="1687"/>
        <v/>
      </c>
      <c r="ABU253" s="66" t="str">
        <f t="shared" si="1688"/>
        <v/>
      </c>
      <c r="ABV253" s="66" t="str">
        <f t="shared" si="1689"/>
        <v/>
      </c>
      <c r="ABW253" s="66" t="str">
        <f t="shared" si="1690"/>
        <v/>
      </c>
      <c r="ABX253" s="66" t="str">
        <f t="shared" si="1691"/>
        <v/>
      </c>
      <c r="ABY253" s="66" t="str">
        <f t="shared" si="1692"/>
        <v/>
      </c>
      <c r="ABZ253" s="66" t="str">
        <f t="shared" si="1693"/>
        <v/>
      </c>
      <c r="ACA253" s="66" t="str">
        <f t="shared" si="1694"/>
        <v/>
      </c>
      <c r="ACB253" s="66" t="str">
        <f t="shared" si="1695"/>
        <v/>
      </c>
      <c r="ACC253" s="66" t="str">
        <f t="shared" si="1696"/>
        <v/>
      </c>
      <c r="ACD253" s="66" t="str">
        <f t="shared" si="1697"/>
        <v/>
      </c>
      <c r="ACE253" s="66" t="str">
        <f t="shared" si="1698"/>
        <v/>
      </c>
      <c r="ACF253" s="66" t="str">
        <f t="shared" si="1699"/>
        <v/>
      </c>
      <c r="ACG253" s="126">
        <f t="shared" si="1700"/>
        <v>3.9100000000000003E-2</v>
      </c>
      <c r="ACH253" s="66" t="str">
        <f t="shared" si="1701"/>
        <v>kg/GJ delivered</v>
      </c>
      <c r="ACI253" s="66" t="str">
        <f t="shared" si="1702"/>
        <v/>
      </c>
      <c r="ACJ253" s="66" t="str">
        <f t="shared" si="1703"/>
        <v/>
      </c>
      <c r="ACK253" s="66" t="str">
        <f t="shared" si="1704"/>
        <v/>
      </c>
      <c r="ACL253" s="66" t="str">
        <f t="shared" si="1705"/>
        <v/>
      </c>
      <c r="ACM253" s="66">
        <f t="shared" ref="ACM253:ACN253" si="1769">IF(AND(ACS$3="Unit", ACL253=""), "", IF(AND(ACS$3="Unit", ACL253="-"),"", IF(ACS$3="Unit", "kg/GJ delivered", IF(AND(NY253&lt;&gt;"", NY253&lt;&gt;"-", NX253="-"),"", IF($H253="","", IF(NX253="nd", "",IF(NX253="&lt;n.a.&gt;", "", IF(NY253="#/MJ", "", IF(NY253="kg/GJ delivered",NX253,IF(NY253="g/MJ delivered",NX253,IF(NY253="kg/MJ delivered",NX253*1000,IF(NY253="mg/MJ delivered",NX253/1000,IF(NY253="g/kg",((NX253)*(1/$I253)*(1/$H253)),IF(NY253="mg/kg",((NX253/1000)*(1/$I253)*(1/$H253)),IF(NY253="mg/MJ delivered",NX253/1000,IF(NY253="-","","Error"))))))))))))))))</f>
        <v>0.4788</v>
      </c>
      <c r="ACN253" s="66" t="str">
        <f t="shared" si="1769"/>
        <v>kg/GJ delivered</v>
      </c>
      <c r="ACO253" s="66" t="str">
        <f t="shared" si="1707"/>
        <v/>
      </c>
      <c r="ACP253" s="66" t="str">
        <f t="shared" si="1708"/>
        <v/>
      </c>
      <c r="ACQ253" s="66" t="str">
        <f t="shared" si="1709"/>
        <v/>
      </c>
      <c r="ACR253" s="66" t="str">
        <f t="shared" si="1710"/>
        <v/>
      </c>
      <c r="ACS253" s="66" t="str">
        <f t="shared" si="1711"/>
        <v/>
      </c>
      <c r="ACT253" s="66" t="str">
        <f t="shared" si="1712"/>
        <v/>
      </c>
    </row>
    <row r="254" spans="2:774" ht="15.75" customHeight="1" x14ac:dyDescent="0.25">
      <c r="B254" s="66">
        <v>11</v>
      </c>
      <c r="C254" s="66" t="s">
        <v>89</v>
      </c>
      <c r="D254" s="66" t="s">
        <v>1668</v>
      </c>
      <c r="E254" s="156" t="s">
        <v>1453</v>
      </c>
      <c r="F254" s="66" t="s">
        <v>497</v>
      </c>
      <c r="G254" s="66" t="s">
        <v>490</v>
      </c>
      <c r="H254" s="126">
        <v>0.17599999999999999</v>
      </c>
      <c r="I254" s="130">
        <v>15.33</v>
      </c>
      <c r="J254" s="66" t="str">
        <f t="shared" si="1759"/>
        <v>Firewood, Traditional, IN</v>
      </c>
      <c r="K254" s="66" t="s">
        <v>1254</v>
      </c>
      <c r="L254" s="66" t="s">
        <v>1254</v>
      </c>
      <c r="M254" s="66" t="s">
        <v>1254</v>
      </c>
      <c r="N254" s="66" t="s">
        <v>1254</v>
      </c>
      <c r="O254" s="66" t="s">
        <v>26</v>
      </c>
      <c r="P254" s="66" t="str">
        <f t="shared" si="1768"/>
        <v>IN</v>
      </c>
      <c r="Q254" s="66" t="s">
        <v>2</v>
      </c>
      <c r="R254" s="162">
        <v>22.17</v>
      </c>
      <c r="S254" s="158" t="s">
        <v>66</v>
      </c>
      <c r="T254" s="158" t="s">
        <v>128</v>
      </c>
      <c r="U254" s="158" t="s">
        <v>128</v>
      </c>
      <c r="V254" s="158" t="s">
        <v>128</v>
      </c>
      <c r="W254" s="158" t="s">
        <v>128</v>
      </c>
      <c r="X254" s="164">
        <v>566.1</v>
      </c>
      <c r="Y254" s="158" t="s">
        <v>66</v>
      </c>
      <c r="Z254" s="165">
        <v>1.044</v>
      </c>
      <c r="AA254" s="158" t="s">
        <v>66</v>
      </c>
      <c r="AB254" s="158" t="s">
        <v>128</v>
      </c>
      <c r="AC254" s="158" t="s">
        <v>128</v>
      </c>
      <c r="AD254" s="158" t="s">
        <v>128</v>
      </c>
      <c r="AE254" s="158" t="s">
        <v>128</v>
      </c>
      <c r="AF254" s="165">
        <v>2.9420000000000002</v>
      </c>
      <c r="AG254" s="158" t="s">
        <v>66</v>
      </c>
      <c r="AH254" s="158" t="s">
        <v>128</v>
      </c>
      <c r="AI254" s="158" t="s">
        <v>128</v>
      </c>
      <c r="AJ254" s="158" t="s">
        <v>128</v>
      </c>
      <c r="AK254" s="158" t="s">
        <v>128</v>
      </c>
      <c r="AL254" s="158" t="s">
        <v>128</v>
      </c>
      <c r="AM254" s="158" t="s">
        <v>128</v>
      </c>
      <c r="AN254" s="158" t="s">
        <v>128</v>
      </c>
      <c r="AO254" s="158" t="s">
        <v>128</v>
      </c>
      <c r="AP254" s="158" t="s">
        <v>128</v>
      </c>
      <c r="AQ254" s="158" t="s">
        <v>128</v>
      </c>
      <c r="AR254" s="158" t="s">
        <v>128</v>
      </c>
      <c r="AS254" s="158" t="s">
        <v>128</v>
      </c>
      <c r="AT254" s="158" t="s">
        <v>128</v>
      </c>
      <c r="AU254" s="158" t="s">
        <v>128</v>
      </c>
      <c r="AV254" s="158" t="s">
        <v>128</v>
      </c>
      <c r="AW254" s="158" t="s">
        <v>128</v>
      </c>
      <c r="AX254" s="158" t="s">
        <v>128</v>
      </c>
      <c r="AY254" s="158" t="s">
        <v>128</v>
      </c>
      <c r="AZ254" s="158" t="s">
        <v>128</v>
      </c>
      <c r="BA254" s="158" t="s">
        <v>128</v>
      </c>
      <c r="BB254" s="158" t="s">
        <v>128</v>
      </c>
      <c r="BC254" s="158" t="s">
        <v>128</v>
      </c>
      <c r="BD254" s="158" t="s">
        <v>128</v>
      </c>
      <c r="BE254" s="158" t="s">
        <v>128</v>
      </c>
      <c r="BF254" s="158" t="s">
        <v>128</v>
      </c>
      <c r="BG254" s="158" t="s">
        <v>128</v>
      </c>
      <c r="BH254" s="158" t="s">
        <v>128</v>
      </c>
      <c r="BI254" s="158" t="s">
        <v>128</v>
      </c>
      <c r="BJ254" s="158" t="s">
        <v>128</v>
      </c>
      <c r="BK254" s="158" t="s">
        <v>128</v>
      </c>
      <c r="BL254" s="158" t="s">
        <v>128</v>
      </c>
      <c r="BM254" s="158" t="s">
        <v>128</v>
      </c>
      <c r="BN254" s="158" t="s">
        <v>128</v>
      </c>
      <c r="BO254" s="158" t="s">
        <v>128</v>
      </c>
      <c r="BP254" s="158" t="s">
        <v>128</v>
      </c>
      <c r="BQ254" s="158" t="s">
        <v>128</v>
      </c>
      <c r="BR254" s="158" t="s">
        <v>128</v>
      </c>
      <c r="BS254" s="158" t="s">
        <v>128</v>
      </c>
      <c r="BT254" s="158" t="s">
        <v>128</v>
      </c>
      <c r="BU254" s="158" t="s">
        <v>128</v>
      </c>
      <c r="BV254" s="158" t="s">
        <v>128</v>
      </c>
      <c r="BW254" s="158" t="s">
        <v>128</v>
      </c>
      <c r="BX254" s="158" t="s">
        <v>128</v>
      </c>
      <c r="BY254" s="158" t="s">
        <v>128</v>
      </c>
      <c r="BZ254" s="158" t="s">
        <v>128</v>
      </c>
      <c r="CA254" s="158" t="s">
        <v>128</v>
      </c>
      <c r="CB254" s="158" t="s">
        <v>128</v>
      </c>
      <c r="CC254" s="158" t="s">
        <v>128</v>
      </c>
      <c r="CD254" s="158" t="s">
        <v>128</v>
      </c>
      <c r="CE254" s="158" t="s">
        <v>128</v>
      </c>
      <c r="CF254" s="158" t="s">
        <v>128</v>
      </c>
      <c r="CG254" s="158" t="s">
        <v>128</v>
      </c>
      <c r="CH254" s="158" t="s">
        <v>128</v>
      </c>
      <c r="CI254" s="158" t="s">
        <v>128</v>
      </c>
      <c r="CJ254" s="158" t="s">
        <v>128</v>
      </c>
      <c r="CK254" s="158" t="s">
        <v>128</v>
      </c>
      <c r="CL254" s="158" t="s">
        <v>128</v>
      </c>
      <c r="CM254" s="158" t="s">
        <v>128</v>
      </c>
      <c r="CN254" s="158" t="s">
        <v>128</v>
      </c>
      <c r="CO254" s="158" t="s">
        <v>128</v>
      </c>
      <c r="CP254" s="158" t="s">
        <v>128</v>
      </c>
      <c r="CQ254" s="158" t="s">
        <v>128</v>
      </c>
      <c r="CR254" s="158" t="s">
        <v>128</v>
      </c>
      <c r="CS254" s="158" t="s">
        <v>128</v>
      </c>
      <c r="CT254" s="158" t="s">
        <v>128</v>
      </c>
      <c r="CU254" s="158" t="s">
        <v>128</v>
      </c>
      <c r="CV254" s="158" t="s">
        <v>128</v>
      </c>
      <c r="CW254" s="158" t="s">
        <v>128</v>
      </c>
      <c r="CX254" s="158" t="s">
        <v>128</v>
      </c>
      <c r="CY254" s="158" t="s">
        <v>128</v>
      </c>
      <c r="CZ254" s="158" t="s">
        <v>128</v>
      </c>
      <c r="DA254" s="158" t="s">
        <v>128</v>
      </c>
      <c r="DB254" s="158" t="s">
        <v>128</v>
      </c>
      <c r="DC254" s="158" t="s">
        <v>128</v>
      </c>
      <c r="DD254" s="158" t="s">
        <v>128</v>
      </c>
      <c r="DE254" s="158" t="s">
        <v>128</v>
      </c>
      <c r="DF254" s="158" t="s">
        <v>128</v>
      </c>
      <c r="DG254" s="158" t="s">
        <v>128</v>
      </c>
      <c r="DH254" s="158" t="s">
        <v>128</v>
      </c>
      <c r="DI254" s="158" t="s">
        <v>128</v>
      </c>
      <c r="DJ254" s="158" t="s">
        <v>128</v>
      </c>
      <c r="DK254" s="158" t="s">
        <v>128</v>
      </c>
      <c r="DL254" s="158" t="s">
        <v>128</v>
      </c>
      <c r="DM254" s="158" t="s">
        <v>128</v>
      </c>
      <c r="DN254" s="158" t="s">
        <v>128</v>
      </c>
      <c r="DO254" s="158" t="s">
        <v>128</v>
      </c>
      <c r="DP254" s="158" t="s">
        <v>128</v>
      </c>
      <c r="DQ254" s="158" t="s">
        <v>128</v>
      </c>
      <c r="DR254" s="158" t="s">
        <v>128</v>
      </c>
      <c r="DS254" s="158" t="s">
        <v>128</v>
      </c>
      <c r="DT254" s="158" t="s">
        <v>128</v>
      </c>
      <c r="DU254" s="158" t="s">
        <v>128</v>
      </c>
      <c r="DV254" s="158" t="s">
        <v>128</v>
      </c>
      <c r="DW254" s="158" t="s">
        <v>128</v>
      </c>
      <c r="DX254" s="158" t="s">
        <v>128</v>
      </c>
      <c r="DY254" s="158" t="s">
        <v>128</v>
      </c>
      <c r="DZ254" s="158" t="s">
        <v>128</v>
      </c>
      <c r="EA254" s="158" t="s">
        <v>128</v>
      </c>
      <c r="EB254" s="158" t="s">
        <v>128</v>
      </c>
      <c r="EC254" s="158" t="s">
        <v>128</v>
      </c>
      <c r="ED254" s="158" t="s">
        <v>128</v>
      </c>
      <c r="EE254" s="158" t="s">
        <v>128</v>
      </c>
      <c r="EF254" s="158" t="s">
        <v>128</v>
      </c>
      <c r="EG254" s="158" t="s">
        <v>128</v>
      </c>
      <c r="EH254" s="158" t="s">
        <v>128</v>
      </c>
      <c r="EI254" s="158" t="s">
        <v>128</v>
      </c>
      <c r="EJ254" s="158" t="s">
        <v>128</v>
      </c>
      <c r="EK254" s="158" t="s">
        <v>128</v>
      </c>
      <c r="EL254" s="158" t="s">
        <v>128</v>
      </c>
      <c r="EM254" s="158" t="s">
        <v>128</v>
      </c>
      <c r="EN254" s="158" t="s">
        <v>128</v>
      </c>
      <c r="EO254" s="158" t="s">
        <v>128</v>
      </c>
      <c r="EP254" s="158" t="s">
        <v>128</v>
      </c>
      <c r="EQ254" s="158" t="s">
        <v>128</v>
      </c>
      <c r="ER254" s="158" t="s">
        <v>128</v>
      </c>
      <c r="ES254" s="158" t="s">
        <v>128</v>
      </c>
      <c r="ET254" s="158" t="s">
        <v>128</v>
      </c>
      <c r="EU254" s="158" t="s">
        <v>128</v>
      </c>
      <c r="EV254" s="158" t="s">
        <v>128</v>
      </c>
      <c r="EW254" s="158" t="s">
        <v>128</v>
      </c>
      <c r="EX254" s="158" t="s">
        <v>128</v>
      </c>
      <c r="EY254" s="158" t="s">
        <v>128</v>
      </c>
      <c r="EZ254" s="158" t="s">
        <v>128</v>
      </c>
      <c r="FA254" s="158" t="s">
        <v>128</v>
      </c>
      <c r="FB254" s="158" t="s">
        <v>128</v>
      </c>
      <c r="FC254" s="158" t="s">
        <v>128</v>
      </c>
      <c r="FD254" s="158" t="s">
        <v>128</v>
      </c>
      <c r="FE254" s="158" t="s">
        <v>128</v>
      </c>
      <c r="FF254" s="158" t="s">
        <v>128</v>
      </c>
      <c r="FG254" s="158" t="s">
        <v>128</v>
      </c>
      <c r="FH254" s="158" t="s">
        <v>128</v>
      </c>
      <c r="FI254" s="158" t="s">
        <v>128</v>
      </c>
      <c r="FJ254" s="158" t="s">
        <v>128</v>
      </c>
      <c r="FK254" s="158" t="s">
        <v>128</v>
      </c>
      <c r="FL254" s="158" t="s">
        <v>128</v>
      </c>
      <c r="FM254" s="158" t="s">
        <v>128</v>
      </c>
      <c r="FN254" s="158" t="s">
        <v>128</v>
      </c>
      <c r="FO254" s="158" t="s">
        <v>128</v>
      </c>
      <c r="FP254" s="158" t="s">
        <v>128</v>
      </c>
      <c r="FQ254" s="158" t="s">
        <v>128</v>
      </c>
      <c r="FR254" s="158" t="s">
        <v>128</v>
      </c>
      <c r="FS254" s="158" t="s">
        <v>128</v>
      </c>
      <c r="FT254" s="158" t="s">
        <v>128</v>
      </c>
      <c r="FU254" s="158" t="s">
        <v>128</v>
      </c>
      <c r="FV254" s="158" t="s">
        <v>128</v>
      </c>
      <c r="FW254" s="158" t="s">
        <v>128</v>
      </c>
      <c r="FX254" s="158" t="s">
        <v>128</v>
      </c>
      <c r="FY254" s="158" t="s">
        <v>128</v>
      </c>
      <c r="FZ254" s="158" t="s">
        <v>128</v>
      </c>
      <c r="GA254" s="158" t="s">
        <v>128</v>
      </c>
      <c r="GB254" s="158" t="s">
        <v>128</v>
      </c>
      <c r="GC254" s="158" t="s">
        <v>128</v>
      </c>
      <c r="GD254" s="158" t="s">
        <v>128</v>
      </c>
      <c r="GE254" s="158" t="s">
        <v>128</v>
      </c>
      <c r="GF254" s="158" t="s">
        <v>128</v>
      </c>
      <c r="GG254" s="158" t="s">
        <v>128</v>
      </c>
      <c r="GH254" s="158" t="s">
        <v>128</v>
      </c>
      <c r="GI254" s="158" t="s">
        <v>128</v>
      </c>
      <c r="GJ254" s="158" t="s">
        <v>128</v>
      </c>
      <c r="GK254" s="158" t="s">
        <v>128</v>
      </c>
      <c r="GL254" s="158" t="s">
        <v>128</v>
      </c>
      <c r="GM254" s="158" t="s">
        <v>128</v>
      </c>
      <c r="GN254" s="158" t="s">
        <v>128</v>
      </c>
      <c r="GO254" s="158" t="s">
        <v>128</v>
      </c>
      <c r="GP254" s="158" t="s">
        <v>128</v>
      </c>
      <c r="GQ254" s="158" t="s">
        <v>128</v>
      </c>
      <c r="GR254" s="158" t="s">
        <v>128</v>
      </c>
      <c r="GS254" s="158" t="s">
        <v>128</v>
      </c>
      <c r="GT254" s="158" t="s">
        <v>128</v>
      </c>
      <c r="GU254" s="158" t="s">
        <v>128</v>
      </c>
      <c r="GV254" s="158" t="s">
        <v>128</v>
      </c>
      <c r="GW254" s="158" t="s">
        <v>128</v>
      </c>
      <c r="GX254" s="158" t="s">
        <v>128</v>
      </c>
      <c r="GY254" s="158" t="s">
        <v>128</v>
      </c>
      <c r="GZ254" s="158" t="s">
        <v>128</v>
      </c>
      <c r="HA254" s="158" t="s">
        <v>128</v>
      </c>
      <c r="HB254" s="158" t="s">
        <v>128</v>
      </c>
      <c r="HC254" s="158" t="s">
        <v>128</v>
      </c>
      <c r="HD254" s="158" t="s">
        <v>128</v>
      </c>
      <c r="HE254" s="158" t="s">
        <v>128</v>
      </c>
      <c r="HF254" s="158" t="s">
        <v>128</v>
      </c>
      <c r="HG254" s="158" t="s">
        <v>128</v>
      </c>
      <c r="HH254" s="158" t="s">
        <v>128</v>
      </c>
      <c r="HI254" s="158" t="s">
        <v>128</v>
      </c>
      <c r="HJ254" s="158" t="s">
        <v>128</v>
      </c>
      <c r="HK254" s="158" t="s">
        <v>128</v>
      </c>
      <c r="HL254" s="158" t="s">
        <v>128</v>
      </c>
      <c r="HM254" s="158" t="s">
        <v>128</v>
      </c>
      <c r="HN254" s="158" t="s">
        <v>128</v>
      </c>
      <c r="HO254" s="158" t="s">
        <v>128</v>
      </c>
      <c r="HP254" s="158" t="s">
        <v>128</v>
      </c>
      <c r="HQ254" s="158" t="s">
        <v>128</v>
      </c>
      <c r="HR254" s="158" t="s">
        <v>128</v>
      </c>
      <c r="HS254" s="158" t="s">
        <v>128</v>
      </c>
      <c r="HT254" s="158" t="s">
        <v>128</v>
      </c>
      <c r="HU254" s="158" t="s">
        <v>128</v>
      </c>
      <c r="HV254" s="158" t="s">
        <v>128</v>
      </c>
      <c r="HW254" s="158" t="s">
        <v>128</v>
      </c>
      <c r="HX254" s="158" t="s">
        <v>128</v>
      </c>
      <c r="HY254" s="158" t="s">
        <v>128</v>
      </c>
      <c r="HZ254" s="158" t="s">
        <v>128</v>
      </c>
      <c r="IA254" s="158" t="s">
        <v>128</v>
      </c>
      <c r="IB254" s="158" t="s">
        <v>128</v>
      </c>
      <c r="IC254" s="158" t="s">
        <v>128</v>
      </c>
      <c r="ID254" s="158" t="s">
        <v>128</v>
      </c>
      <c r="IE254" s="158" t="s">
        <v>128</v>
      </c>
      <c r="IF254" s="158" t="s">
        <v>128</v>
      </c>
      <c r="IG254" s="158" t="s">
        <v>128</v>
      </c>
      <c r="IH254" s="158" t="s">
        <v>128</v>
      </c>
      <c r="II254" s="158" t="s">
        <v>128</v>
      </c>
      <c r="IJ254" s="158" t="s">
        <v>128</v>
      </c>
      <c r="IK254" s="158" t="s">
        <v>128</v>
      </c>
      <c r="IL254" s="158" t="s">
        <v>128</v>
      </c>
      <c r="IM254" s="158" t="s">
        <v>128</v>
      </c>
      <c r="IN254" s="158" t="s">
        <v>128</v>
      </c>
      <c r="IO254" s="158" t="s">
        <v>128</v>
      </c>
      <c r="IP254" s="158" t="s">
        <v>128</v>
      </c>
      <c r="IQ254" s="158" t="s">
        <v>128</v>
      </c>
      <c r="IR254" s="158" t="s">
        <v>128</v>
      </c>
      <c r="IS254" s="158" t="s">
        <v>128</v>
      </c>
      <c r="IT254" s="158" t="s">
        <v>128</v>
      </c>
      <c r="IU254" s="158" t="s">
        <v>128</v>
      </c>
      <c r="IV254" s="158" t="s">
        <v>128</v>
      </c>
      <c r="IW254" s="158" t="s">
        <v>128</v>
      </c>
      <c r="IX254" s="158" t="s">
        <v>128</v>
      </c>
      <c r="IY254" s="158" t="s">
        <v>128</v>
      </c>
      <c r="IZ254" s="158" t="s">
        <v>128</v>
      </c>
      <c r="JA254" s="158" t="s">
        <v>128</v>
      </c>
      <c r="JB254" s="158" t="s">
        <v>128</v>
      </c>
      <c r="JC254" s="158" t="s">
        <v>128</v>
      </c>
      <c r="JD254" s="158" t="s">
        <v>128</v>
      </c>
      <c r="JE254" s="158" t="s">
        <v>128</v>
      </c>
      <c r="JF254" s="158" t="s">
        <v>128</v>
      </c>
      <c r="JG254" s="158" t="s">
        <v>128</v>
      </c>
      <c r="JH254" s="158" t="s">
        <v>128</v>
      </c>
      <c r="JI254" s="158" t="s">
        <v>128</v>
      </c>
      <c r="JJ254" s="158" t="s">
        <v>128</v>
      </c>
      <c r="JK254" s="158" t="s">
        <v>128</v>
      </c>
      <c r="JL254" s="158" t="s">
        <v>128</v>
      </c>
      <c r="JM254" s="158" t="s">
        <v>128</v>
      </c>
      <c r="JN254" s="158" t="s">
        <v>128</v>
      </c>
      <c r="JO254" s="158" t="s">
        <v>128</v>
      </c>
      <c r="JP254" s="158" t="s">
        <v>128</v>
      </c>
      <c r="JQ254" s="158" t="s">
        <v>128</v>
      </c>
      <c r="JR254" s="158" t="s">
        <v>128</v>
      </c>
      <c r="JS254" s="158" t="s">
        <v>128</v>
      </c>
      <c r="JT254" s="158" t="s">
        <v>128</v>
      </c>
      <c r="JU254" s="158" t="s">
        <v>128</v>
      </c>
      <c r="JV254" s="158" t="s">
        <v>128</v>
      </c>
      <c r="JW254" s="158" t="s">
        <v>128</v>
      </c>
      <c r="JX254" s="158" t="s">
        <v>128</v>
      </c>
      <c r="JY254" s="158" t="s">
        <v>128</v>
      </c>
      <c r="JZ254" s="158" t="s">
        <v>128</v>
      </c>
      <c r="KA254" s="158" t="s">
        <v>128</v>
      </c>
      <c r="KB254" s="158" t="s">
        <v>128</v>
      </c>
      <c r="KC254" s="158" t="s">
        <v>128</v>
      </c>
      <c r="KD254" s="158" t="s">
        <v>128</v>
      </c>
      <c r="KE254" s="158" t="s">
        <v>128</v>
      </c>
      <c r="KF254" s="158" t="s">
        <v>128</v>
      </c>
      <c r="KG254" s="158" t="s">
        <v>128</v>
      </c>
      <c r="KH254" s="158" t="s">
        <v>128</v>
      </c>
      <c r="KI254" s="158" t="s">
        <v>128</v>
      </c>
      <c r="KJ254" s="158" t="s">
        <v>128</v>
      </c>
      <c r="KK254" s="158" t="s">
        <v>128</v>
      </c>
      <c r="KL254" s="158" t="s">
        <v>128</v>
      </c>
      <c r="KM254" s="158" t="s">
        <v>128</v>
      </c>
      <c r="KN254" s="158" t="s">
        <v>128</v>
      </c>
      <c r="KO254" s="158" t="s">
        <v>128</v>
      </c>
      <c r="KP254" s="158" t="s">
        <v>128</v>
      </c>
      <c r="KQ254" s="158" t="s">
        <v>128</v>
      </c>
      <c r="KR254" s="158" t="s">
        <v>128</v>
      </c>
      <c r="KS254" s="158" t="s">
        <v>128</v>
      </c>
      <c r="KT254" s="158" t="s">
        <v>128</v>
      </c>
      <c r="KU254" s="158" t="s">
        <v>128</v>
      </c>
      <c r="KV254" s="158" t="s">
        <v>128</v>
      </c>
      <c r="KW254" s="158" t="s">
        <v>128</v>
      </c>
      <c r="KX254" s="158" t="s">
        <v>128</v>
      </c>
      <c r="KY254" s="158" t="s">
        <v>128</v>
      </c>
      <c r="KZ254" s="158" t="s">
        <v>128</v>
      </c>
      <c r="LA254" s="158" t="s">
        <v>128</v>
      </c>
      <c r="LB254" s="158" t="s">
        <v>128</v>
      </c>
      <c r="LC254" s="158" t="s">
        <v>128</v>
      </c>
      <c r="LD254" s="158" t="s">
        <v>128</v>
      </c>
      <c r="LE254" s="158" t="s">
        <v>128</v>
      </c>
      <c r="LF254" s="158" t="s">
        <v>128</v>
      </c>
      <c r="LG254" s="158" t="s">
        <v>128</v>
      </c>
      <c r="LH254" s="158" t="s">
        <v>128</v>
      </c>
      <c r="LI254" s="158" t="s">
        <v>128</v>
      </c>
      <c r="LJ254" s="158" t="s">
        <v>128</v>
      </c>
      <c r="LK254" s="158" t="s">
        <v>128</v>
      </c>
      <c r="LL254" s="158" t="s">
        <v>128</v>
      </c>
      <c r="LM254" s="158" t="s">
        <v>128</v>
      </c>
      <c r="LN254" s="158" t="s">
        <v>128</v>
      </c>
      <c r="LO254" s="158" t="s">
        <v>128</v>
      </c>
      <c r="LP254" s="158" t="s">
        <v>128</v>
      </c>
      <c r="LQ254" s="158" t="s">
        <v>128</v>
      </c>
      <c r="LR254" s="158" t="s">
        <v>128</v>
      </c>
      <c r="LS254" s="158" t="s">
        <v>128</v>
      </c>
      <c r="LT254" s="158" t="s">
        <v>128</v>
      </c>
      <c r="LU254" s="158" t="s">
        <v>128</v>
      </c>
      <c r="LV254" s="158" t="s">
        <v>128</v>
      </c>
      <c r="LW254" s="158" t="s">
        <v>128</v>
      </c>
      <c r="LX254" s="158" t="s">
        <v>128</v>
      </c>
      <c r="LY254" s="158" t="s">
        <v>128</v>
      </c>
      <c r="LZ254" s="158" t="s">
        <v>128</v>
      </c>
      <c r="MA254" s="158" t="s">
        <v>128</v>
      </c>
      <c r="MB254" s="158" t="s">
        <v>128</v>
      </c>
      <c r="MC254" s="158" t="s">
        <v>128</v>
      </c>
      <c r="MD254" s="158" t="s">
        <v>128</v>
      </c>
      <c r="ME254" s="158" t="s">
        <v>128</v>
      </c>
      <c r="MF254" s="158" t="s">
        <v>128</v>
      </c>
      <c r="MG254" s="158" t="s">
        <v>128</v>
      </c>
      <c r="MH254" s="158" t="s">
        <v>128</v>
      </c>
      <c r="MI254" s="158" t="s">
        <v>128</v>
      </c>
      <c r="MJ254" s="158" t="s">
        <v>128</v>
      </c>
      <c r="MK254" s="158" t="s">
        <v>128</v>
      </c>
      <c r="ML254" s="158" t="s">
        <v>128</v>
      </c>
      <c r="MM254" s="158" t="s">
        <v>128</v>
      </c>
      <c r="MN254" s="158" t="s">
        <v>128</v>
      </c>
      <c r="MO254" s="158" t="s">
        <v>128</v>
      </c>
      <c r="MP254" s="158" t="s">
        <v>128</v>
      </c>
      <c r="MQ254" s="158" t="s">
        <v>128</v>
      </c>
      <c r="MR254" s="158" t="s">
        <v>128</v>
      </c>
      <c r="MS254" s="158" t="s">
        <v>128</v>
      </c>
      <c r="MT254" s="158" t="s">
        <v>128</v>
      </c>
      <c r="MU254" s="158" t="s">
        <v>128</v>
      </c>
      <c r="MV254" s="158" t="s">
        <v>128</v>
      </c>
      <c r="MW254" s="158" t="s">
        <v>128</v>
      </c>
      <c r="MX254" s="158" t="s">
        <v>128</v>
      </c>
      <c r="MY254" s="158" t="s">
        <v>128</v>
      </c>
      <c r="MZ254" s="158" t="s">
        <v>128</v>
      </c>
      <c r="NA254" s="158" t="s">
        <v>128</v>
      </c>
      <c r="NB254" s="158" t="s">
        <v>128</v>
      </c>
      <c r="NC254" s="158" t="s">
        <v>128</v>
      </c>
      <c r="ND254" s="158" t="s">
        <v>128</v>
      </c>
      <c r="NE254" s="158" t="s">
        <v>128</v>
      </c>
      <c r="NF254" s="158" t="s">
        <v>128</v>
      </c>
      <c r="NG254" s="158" t="s">
        <v>128</v>
      </c>
      <c r="NH254" s="158" t="s">
        <v>128</v>
      </c>
      <c r="NI254" s="158" t="s">
        <v>128</v>
      </c>
      <c r="NJ254" s="158" t="s">
        <v>128</v>
      </c>
      <c r="NK254" s="158" t="s">
        <v>128</v>
      </c>
      <c r="NL254" s="158" t="s">
        <v>128</v>
      </c>
      <c r="NM254" s="158" t="s">
        <v>128</v>
      </c>
      <c r="NN254" s="158" t="s">
        <v>128</v>
      </c>
      <c r="NO254" s="158" t="s">
        <v>128</v>
      </c>
      <c r="NP254" s="158" t="s">
        <v>128</v>
      </c>
      <c r="NQ254" s="158" t="s">
        <v>128</v>
      </c>
      <c r="NR254" s="163">
        <v>2.6800000000000001E-2</v>
      </c>
      <c r="NS254" s="158" t="s">
        <v>66</v>
      </c>
      <c r="NT254" s="158" t="s">
        <v>128</v>
      </c>
      <c r="NU254" s="158" t="s">
        <v>128</v>
      </c>
      <c r="NV254" s="158" t="s">
        <v>128</v>
      </c>
      <c r="NW254" s="158" t="s">
        <v>128</v>
      </c>
      <c r="NX254" s="163">
        <v>0.34699999999999998</v>
      </c>
      <c r="NY254" s="158" t="s">
        <v>66</v>
      </c>
      <c r="NZ254" s="158" t="s">
        <v>128</v>
      </c>
      <c r="OA254" s="158" t="s">
        <v>128</v>
      </c>
      <c r="OB254" s="158" t="s">
        <v>128</v>
      </c>
      <c r="OC254" s="158" t="s">
        <v>128</v>
      </c>
      <c r="OD254" s="158" t="s">
        <v>128</v>
      </c>
      <c r="OE254" s="170" t="s">
        <v>128</v>
      </c>
      <c r="OF254" s="181"/>
      <c r="OG254" s="174">
        <f t="shared" si="1336"/>
        <v>22.17</v>
      </c>
      <c r="OH254" s="66" t="str">
        <f t="shared" si="1337"/>
        <v>kg/GJ delivered</v>
      </c>
      <c r="OI254" s="66" t="str">
        <f t="shared" si="1338"/>
        <v/>
      </c>
      <c r="OJ254" s="66" t="str">
        <f t="shared" si="1339"/>
        <v/>
      </c>
      <c r="OK254" s="66" t="str">
        <f t="shared" si="1340"/>
        <v/>
      </c>
      <c r="OL254" s="66" t="str">
        <f t="shared" si="1341"/>
        <v/>
      </c>
      <c r="OM254" s="159">
        <f t="shared" si="1342"/>
        <v>566.1</v>
      </c>
      <c r="ON254" s="66" t="str">
        <f t="shared" si="1343"/>
        <v>kg/GJ delivered</v>
      </c>
      <c r="OO254" s="118">
        <f t="shared" si="1344"/>
        <v>1.044</v>
      </c>
      <c r="OP254" s="66" t="str">
        <f t="shared" si="1345"/>
        <v>kg/GJ delivered</v>
      </c>
      <c r="OQ254" s="66" t="str">
        <f t="shared" si="1346"/>
        <v/>
      </c>
      <c r="OR254" s="66" t="str">
        <f t="shared" si="1347"/>
        <v/>
      </c>
      <c r="OS254" s="66" t="str">
        <f t="shared" si="1348"/>
        <v/>
      </c>
      <c r="OT254" s="66" t="str">
        <f t="shared" si="1349"/>
        <v/>
      </c>
      <c r="OU254" s="118">
        <f t="shared" si="1350"/>
        <v>2.9420000000000002</v>
      </c>
      <c r="OV254" s="66" t="str">
        <f t="shared" si="1351"/>
        <v>kg/GJ delivered</v>
      </c>
      <c r="OW254" s="66" t="str">
        <f t="shared" si="1352"/>
        <v/>
      </c>
      <c r="OX254" s="66" t="str">
        <f t="shared" si="1353"/>
        <v/>
      </c>
      <c r="OY254" s="66" t="str">
        <f t="shared" si="1354"/>
        <v/>
      </c>
      <c r="OZ254" s="66" t="str">
        <f t="shared" si="1355"/>
        <v/>
      </c>
      <c r="PA254" s="66" t="str">
        <f t="shared" si="1356"/>
        <v/>
      </c>
      <c r="PB254" s="66" t="str">
        <f t="shared" si="1357"/>
        <v/>
      </c>
      <c r="PC254" s="66" t="str">
        <f t="shared" si="1358"/>
        <v/>
      </c>
      <c r="PD254" s="66" t="str">
        <f t="shared" si="1359"/>
        <v/>
      </c>
      <c r="PE254" s="66" t="str">
        <f t="shared" si="1360"/>
        <v/>
      </c>
      <c r="PF254" s="66" t="str">
        <f t="shared" si="1361"/>
        <v/>
      </c>
      <c r="PG254" s="66" t="str">
        <f t="shared" si="1362"/>
        <v/>
      </c>
      <c r="PH254" s="66" t="str">
        <f t="shared" si="1363"/>
        <v/>
      </c>
      <c r="PI254" s="66" t="str">
        <f t="shared" si="1364"/>
        <v/>
      </c>
      <c r="PJ254" s="66" t="str">
        <f t="shared" si="1365"/>
        <v/>
      </c>
      <c r="PK254" s="66" t="str">
        <f t="shared" si="1366"/>
        <v/>
      </c>
      <c r="PL254" s="66" t="str">
        <f t="shared" si="1367"/>
        <v/>
      </c>
      <c r="PM254" s="66" t="str">
        <f t="shared" si="1368"/>
        <v/>
      </c>
      <c r="PN254" s="66" t="str">
        <f t="shared" si="1369"/>
        <v/>
      </c>
      <c r="PO254" s="66" t="str">
        <f t="shared" si="1370"/>
        <v/>
      </c>
      <c r="PP254" s="66" t="str">
        <f t="shared" si="1371"/>
        <v/>
      </c>
      <c r="PQ254" s="66" t="str">
        <f t="shared" si="1372"/>
        <v/>
      </c>
      <c r="PR254" s="66" t="str">
        <f t="shared" si="1373"/>
        <v/>
      </c>
      <c r="PS254" s="66" t="str">
        <f t="shared" si="1374"/>
        <v/>
      </c>
      <c r="PT254" s="66" t="str">
        <f t="shared" si="1375"/>
        <v/>
      </c>
      <c r="PU254" s="66" t="str">
        <f t="shared" si="1376"/>
        <v/>
      </c>
      <c r="PV254" s="66" t="str">
        <f t="shared" si="1377"/>
        <v/>
      </c>
      <c r="PW254" s="66" t="str">
        <f t="shared" si="1378"/>
        <v/>
      </c>
      <c r="PX254" s="66" t="str">
        <f t="shared" si="1379"/>
        <v/>
      </c>
      <c r="PY254" s="66" t="str">
        <f t="shared" si="1380"/>
        <v/>
      </c>
      <c r="PZ254" s="66" t="str">
        <f t="shared" si="1381"/>
        <v/>
      </c>
      <c r="QA254" s="66" t="str">
        <f t="shared" si="1382"/>
        <v/>
      </c>
      <c r="QB254" s="66" t="str">
        <f t="shared" si="1383"/>
        <v/>
      </c>
      <c r="QC254" s="66" t="str">
        <f t="shared" si="1384"/>
        <v/>
      </c>
      <c r="QD254" s="66" t="str">
        <f t="shared" si="1385"/>
        <v/>
      </c>
      <c r="QE254" s="66" t="str">
        <f t="shared" si="1386"/>
        <v/>
      </c>
      <c r="QF254" s="66" t="str">
        <f t="shared" si="1387"/>
        <v/>
      </c>
      <c r="QG254" s="66" t="str">
        <f t="shared" si="1388"/>
        <v/>
      </c>
      <c r="QH254" s="66" t="str">
        <f t="shared" si="1389"/>
        <v/>
      </c>
      <c r="QI254" s="66" t="str">
        <f t="shared" si="1390"/>
        <v/>
      </c>
      <c r="QJ254" s="66" t="str">
        <f t="shared" si="1391"/>
        <v/>
      </c>
      <c r="QK254" s="66" t="str">
        <f t="shared" si="1392"/>
        <v/>
      </c>
      <c r="QL254" s="66" t="str">
        <f t="shared" si="1393"/>
        <v/>
      </c>
      <c r="QM254" s="66" t="str">
        <f t="shared" si="1394"/>
        <v/>
      </c>
      <c r="QN254" s="66" t="str">
        <f t="shared" si="1395"/>
        <v/>
      </c>
      <c r="QO254" s="66" t="str">
        <f t="shared" si="1396"/>
        <v/>
      </c>
      <c r="QP254" s="66" t="str">
        <f t="shared" si="1397"/>
        <v/>
      </c>
      <c r="QQ254" s="66" t="str">
        <f t="shared" si="1398"/>
        <v/>
      </c>
      <c r="QR254" s="66" t="str">
        <f t="shared" si="1399"/>
        <v/>
      </c>
      <c r="QS254" s="66" t="str">
        <f t="shared" si="1400"/>
        <v/>
      </c>
      <c r="QT254" s="66" t="str">
        <f t="shared" si="1401"/>
        <v/>
      </c>
      <c r="QU254" s="66" t="str">
        <f t="shared" si="1402"/>
        <v/>
      </c>
      <c r="QV254" s="66" t="str">
        <f t="shared" si="1403"/>
        <v/>
      </c>
      <c r="QW254" s="66" t="str">
        <f t="shared" si="1404"/>
        <v/>
      </c>
      <c r="QX254" s="66" t="str">
        <f t="shared" si="1405"/>
        <v/>
      </c>
      <c r="QY254" s="66" t="str">
        <f t="shared" si="1406"/>
        <v/>
      </c>
      <c r="QZ254" s="66" t="str">
        <f t="shared" si="1407"/>
        <v/>
      </c>
      <c r="RA254" s="66" t="str">
        <f t="shared" si="1408"/>
        <v/>
      </c>
      <c r="RB254" s="66" t="str">
        <f t="shared" si="1409"/>
        <v/>
      </c>
      <c r="RC254" s="66" t="str">
        <f t="shared" si="1410"/>
        <v/>
      </c>
      <c r="RD254" s="66" t="str">
        <f t="shared" si="1411"/>
        <v/>
      </c>
      <c r="RE254" s="66" t="str">
        <f t="shared" si="1412"/>
        <v/>
      </c>
      <c r="RF254" s="66" t="str">
        <f t="shared" si="1413"/>
        <v/>
      </c>
      <c r="RG254" s="66" t="str">
        <f t="shared" si="1414"/>
        <v/>
      </c>
      <c r="RH254" s="66" t="str">
        <f t="shared" si="1415"/>
        <v/>
      </c>
      <c r="RI254" s="66" t="str">
        <f t="shared" si="1416"/>
        <v/>
      </c>
      <c r="RJ254" s="66" t="str">
        <f t="shared" si="1417"/>
        <v/>
      </c>
      <c r="RK254" s="66" t="str">
        <f t="shared" si="1418"/>
        <v/>
      </c>
      <c r="RL254" s="66" t="str">
        <f t="shared" si="1419"/>
        <v/>
      </c>
      <c r="RM254" s="66" t="str">
        <f t="shared" si="1420"/>
        <v/>
      </c>
      <c r="RN254" s="66" t="str">
        <f t="shared" si="1421"/>
        <v/>
      </c>
      <c r="RO254" s="66" t="str">
        <f t="shared" si="1422"/>
        <v/>
      </c>
      <c r="RP254" s="66" t="str">
        <f t="shared" si="1423"/>
        <v/>
      </c>
      <c r="RQ254" s="66" t="str">
        <f t="shared" si="1424"/>
        <v/>
      </c>
      <c r="RR254" s="66" t="str">
        <f t="shared" si="1425"/>
        <v/>
      </c>
      <c r="RS254" s="66" t="str">
        <f t="shared" si="1426"/>
        <v/>
      </c>
      <c r="RT254" s="66" t="str">
        <f t="shared" si="1427"/>
        <v/>
      </c>
      <c r="RU254" s="66" t="str">
        <f t="shared" si="1428"/>
        <v/>
      </c>
      <c r="RV254" s="66" t="str">
        <f t="shared" si="1429"/>
        <v/>
      </c>
      <c r="RW254" s="66" t="str">
        <f t="shared" si="1430"/>
        <v/>
      </c>
      <c r="RX254" s="66" t="str">
        <f t="shared" si="1431"/>
        <v/>
      </c>
      <c r="RY254" s="66" t="str">
        <f t="shared" si="1432"/>
        <v/>
      </c>
      <c r="RZ254" s="66" t="str">
        <f t="shared" si="1433"/>
        <v/>
      </c>
      <c r="SA254" s="66" t="str">
        <f t="shared" si="1434"/>
        <v/>
      </c>
      <c r="SB254" s="66" t="str">
        <f t="shared" si="1435"/>
        <v/>
      </c>
      <c r="SC254" s="66" t="str">
        <f t="shared" si="1436"/>
        <v/>
      </c>
      <c r="SD254" s="66" t="str">
        <f t="shared" si="1437"/>
        <v/>
      </c>
      <c r="SE254" s="66" t="str">
        <f t="shared" si="1438"/>
        <v/>
      </c>
      <c r="SF254" s="66" t="str">
        <f t="shared" si="1439"/>
        <v/>
      </c>
      <c r="SG254" s="66" t="str">
        <f t="shared" si="1440"/>
        <v/>
      </c>
      <c r="SH254" s="66" t="str">
        <f t="shared" si="1441"/>
        <v/>
      </c>
      <c r="SI254" s="66" t="str">
        <f t="shared" si="1442"/>
        <v/>
      </c>
      <c r="SJ254" s="66" t="str">
        <f t="shared" si="1443"/>
        <v/>
      </c>
      <c r="SK254" s="66" t="str">
        <f t="shared" si="1444"/>
        <v/>
      </c>
      <c r="SL254" s="66" t="str">
        <f t="shared" si="1445"/>
        <v/>
      </c>
      <c r="SM254" s="66" t="str">
        <f t="shared" si="1446"/>
        <v/>
      </c>
      <c r="SN254" s="66" t="str">
        <f t="shared" si="1447"/>
        <v/>
      </c>
      <c r="SO254" s="66" t="str">
        <f t="shared" si="1448"/>
        <v/>
      </c>
      <c r="SP254" s="66" t="str">
        <f t="shared" si="1449"/>
        <v/>
      </c>
      <c r="SQ254" s="66" t="str">
        <f t="shared" si="1450"/>
        <v/>
      </c>
      <c r="SR254" s="66" t="str">
        <f t="shared" si="1451"/>
        <v/>
      </c>
      <c r="SS254" s="66" t="str">
        <f t="shared" si="1452"/>
        <v/>
      </c>
      <c r="ST254" s="66" t="str">
        <f t="shared" si="1453"/>
        <v/>
      </c>
      <c r="SU254" s="66" t="str">
        <f t="shared" si="1454"/>
        <v/>
      </c>
      <c r="SV254" s="66" t="str">
        <f t="shared" si="1455"/>
        <v/>
      </c>
      <c r="SW254" s="66" t="str">
        <f t="shared" si="1456"/>
        <v/>
      </c>
      <c r="SX254" s="66" t="str">
        <f t="shared" si="1457"/>
        <v/>
      </c>
      <c r="SY254" s="66" t="str">
        <f t="shared" si="1458"/>
        <v/>
      </c>
      <c r="SZ254" s="66" t="str">
        <f t="shared" si="1459"/>
        <v/>
      </c>
      <c r="TA254" s="66" t="str">
        <f t="shared" si="1460"/>
        <v/>
      </c>
      <c r="TB254" s="66" t="str">
        <f t="shared" si="1461"/>
        <v/>
      </c>
      <c r="TC254" s="66" t="str">
        <f t="shared" si="1462"/>
        <v/>
      </c>
      <c r="TD254" s="66" t="str">
        <f t="shared" si="1463"/>
        <v/>
      </c>
      <c r="TE254" s="66" t="str">
        <f t="shared" si="1464"/>
        <v/>
      </c>
      <c r="TF254" s="66" t="str">
        <f t="shared" si="1465"/>
        <v/>
      </c>
      <c r="TG254" s="66" t="str">
        <f t="shared" si="1466"/>
        <v/>
      </c>
      <c r="TH254" s="66" t="str">
        <f t="shared" si="1467"/>
        <v/>
      </c>
      <c r="TI254" s="66" t="str">
        <f t="shared" si="1468"/>
        <v/>
      </c>
      <c r="TJ254" s="66" t="str">
        <f t="shared" si="1469"/>
        <v/>
      </c>
      <c r="TK254" s="66" t="str">
        <f t="shared" si="1470"/>
        <v/>
      </c>
      <c r="TL254" s="66" t="str">
        <f t="shared" si="1471"/>
        <v/>
      </c>
      <c r="TM254" s="66" t="str">
        <f t="shared" si="1472"/>
        <v/>
      </c>
      <c r="TN254" s="66" t="str">
        <f t="shared" si="1473"/>
        <v/>
      </c>
      <c r="TO254" s="66" t="str">
        <f t="shared" si="1474"/>
        <v/>
      </c>
      <c r="TP254" s="66" t="str">
        <f t="shared" si="1475"/>
        <v/>
      </c>
      <c r="TQ254" s="66" t="str">
        <f t="shared" si="1476"/>
        <v/>
      </c>
      <c r="TR254" s="66" t="str">
        <f t="shared" si="1477"/>
        <v/>
      </c>
      <c r="TS254" s="66" t="str">
        <f t="shared" si="1478"/>
        <v/>
      </c>
      <c r="TT254" s="66" t="str">
        <f t="shared" si="1479"/>
        <v/>
      </c>
      <c r="TU254" s="66" t="str">
        <f t="shared" si="1480"/>
        <v/>
      </c>
      <c r="TV254" s="66" t="str">
        <f t="shared" si="1481"/>
        <v/>
      </c>
      <c r="TW254" s="66" t="str">
        <f t="shared" si="1482"/>
        <v/>
      </c>
      <c r="TX254" s="66" t="str">
        <f t="shared" si="1483"/>
        <v/>
      </c>
      <c r="TY254" s="66" t="str">
        <f t="shared" si="1484"/>
        <v/>
      </c>
      <c r="TZ254" s="66" t="str">
        <f t="shared" si="1485"/>
        <v/>
      </c>
      <c r="UA254" s="66" t="str">
        <f t="shared" si="1486"/>
        <v/>
      </c>
      <c r="UB254" s="66" t="str">
        <f t="shared" si="1487"/>
        <v/>
      </c>
      <c r="UC254" s="66" t="str">
        <f t="shared" si="1488"/>
        <v/>
      </c>
      <c r="UD254" s="66" t="str">
        <f t="shared" si="1489"/>
        <v/>
      </c>
      <c r="UE254" s="66" t="str">
        <f t="shared" si="1490"/>
        <v/>
      </c>
      <c r="UF254" s="66" t="str">
        <f t="shared" si="1491"/>
        <v/>
      </c>
      <c r="UG254" s="66" t="str">
        <f t="shared" si="1492"/>
        <v/>
      </c>
      <c r="UH254" s="66" t="str">
        <f t="shared" si="1493"/>
        <v/>
      </c>
      <c r="UI254" s="66" t="str">
        <f t="shared" si="1494"/>
        <v/>
      </c>
      <c r="UJ254" s="66" t="str">
        <f t="shared" si="1495"/>
        <v/>
      </c>
      <c r="UK254" s="66" t="str">
        <f t="shared" si="1496"/>
        <v/>
      </c>
      <c r="UL254" s="66" t="str">
        <f t="shared" si="1497"/>
        <v/>
      </c>
      <c r="UM254" s="66" t="str">
        <f t="shared" si="1498"/>
        <v/>
      </c>
      <c r="UN254" s="66" t="str">
        <f t="shared" si="1499"/>
        <v/>
      </c>
      <c r="UO254" s="66" t="str">
        <f t="shared" si="1500"/>
        <v/>
      </c>
      <c r="UP254" s="66" t="str">
        <f t="shared" si="1501"/>
        <v/>
      </c>
      <c r="UQ254" s="66" t="str">
        <f t="shared" si="1502"/>
        <v/>
      </c>
      <c r="UR254" s="66" t="str">
        <f t="shared" si="1503"/>
        <v/>
      </c>
      <c r="US254" s="66" t="str">
        <f t="shared" si="1504"/>
        <v/>
      </c>
      <c r="UT254" s="66" t="str">
        <f t="shared" si="1505"/>
        <v/>
      </c>
      <c r="UU254" s="66" t="str">
        <f t="shared" si="1506"/>
        <v/>
      </c>
      <c r="UV254" s="66" t="str">
        <f t="shared" si="1507"/>
        <v/>
      </c>
      <c r="UW254" s="66" t="str">
        <f t="shared" si="1508"/>
        <v/>
      </c>
      <c r="UX254" s="66" t="str">
        <f t="shared" si="1509"/>
        <v/>
      </c>
      <c r="UY254" s="66" t="str">
        <f t="shared" si="1510"/>
        <v/>
      </c>
      <c r="UZ254" s="66" t="str">
        <f t="shared" si="1511"/>
        <v/>
      </c>
      <c r="VA254" s="66" t="str">
        <f t="shared" si="1512"/>
        <v/>
      </c>
      <c r="VB254" s="66" t="str">
        <f t="shared" si="1513"/>
        <v/>
      </c>
      <c r="VC254" s="66" t="str">
        <f t="shared" si="1514"/>
        <v/>
      </c>
      <c r="VD254" s="66" t="str">
        <f t="shared" si="1515"/>
        <v/>
      </c>
      <c r="VE254" s="66" t="str">
        <f t="shared" si="1516"/>
        <v/>
      </c>
      <c r="VF254" s="66" t="str">
        <f t="shared" si="1517"/>
        <v/>
      </c>
      <c r="VG254" s="66" t="str">
        <f t="shared" si="1518"/>
        <v/>
      </c>
      <c r="VH254" s="66" t="str">
        <f t="shared" si="1519"/>
        <v/>
      </c>
      <c r="VI254" s="66" t="str">
        <f t="shared" si="1520"/>
        <v/>
      </c>
      <c r="VJ254" s="66" t="str">
        <f t="shared" si="1521"/>
        <v/>
      </c>
      <c r="VK254" s="66" t="str">
        <f t="shared" si="1522"/>
        <v/>
      </c>
      <c r="VL254" s="66" t="str">
        <f t="shared" si="1523"/>
        <v/>
      </c>
      <c r="VM254" s="66" t="str">
        <f t="shared" si="1524"/>
        <v/>
      </c>
      <c r="VN254" s="66" t="str">
        <f t="shared" si="1525"/>
        <v/>
      </c>
      <c r="VO254" s="66" t="str">
        <f t="shared" si="1526"/>
        <v/>
      </c>
      <c r="VP254" s="66" t="str">
        <f t="shared" si="1527"/>
        <v/>
      </c>
      <c r="VQ254" s="66" t="str">
        <f t="shared" si="1528"/>
        <v/>
      </c>
      <c r="VR254" s="66" t="str">
        <f t="shared" si="1529"/>
        <v/>
      </c>
      <c r="VS254" s="66" t="str">
        <f t="shared" si="1530"/>
        <v/>
      </c>
      <c r="VT254" s="66" t="str">
        <f t="shared" si="1531"/>
        <v/>
      </c>
      <c r="VU254" s="66" t="str">
        <f t="shared" si="1532"/>
        <v/>
      </c>
      <c r="VV254" s="66" t="str">
        <f t="shared" si="1533"/>
        <v/>
      </c>
      <c r="VW254" s="66" t="str">
        <f t="shared" si="1534"/>
        <v/>
      </c>
      <c r="VX254" s="66" t="str">
        <f t="shared" si="1535"/>
        <v/>
      </c>
      <c r="VY254" s="66" t="str">
        <f t="shared" si="1536"/>
        <v/>
      </c>
      <c r="VZ254" s="66" t="str">
        <f t="shared" si="1537"/>
        <v/>
      </c>
      <c r="WA254" s="66" t="str">
        <f t="shared" si="1538"/>
        <v/>
      </c>
      <c r="WB254" s="66" t="str">
        <f t="shared" si="1539"/>
        <v/>
      </c>
      <c r="WC254" s="66" t="str">
        <f t="shared" si="1540"/>
        <v/>
      </c>
      <c r="WD254" s="66" t="str">
        <f t="shared" si="1541"/>
        <v/>
      </c>
      <c r="WE254" s="66" t="str">
        <f t="shared" si="1542"/>
        <v/>
      </c>
      <c r="WF254" s="66" t="str">
        <f t="shared" si="1543"/>
        <v/>
      </c>
      <c r="WG254" s="66" t="str">
        <f t="shared" si="1544"/>
        <v/>
      </c>
      <c r="WH254" s="66" t="str">
        <f t="shared" si="1545"/>
        <v/>
      </c>
      <c r="WI254" s="66" t="str">
        <f t="shared" si="1546"/>
        <v/>
      </c>
      <c r="WJ254" s="66" t="str">
        <f t="shared" si="1547"/>
        <v/>
      </c>
      <c r="WK254" s="66" t="str">
        <f t="shared" si="1548"/>
        <v/>
      </c>
      <c r="WL254" s="66" t="str">
        <f t="shared" si="1549"/>
        <v/>
      </c>
      <c r="WM254" s="66" t="str">
        <f t="shared" si="1550"/>
        <v/>
      </c>
      <c r="WN254" s="66" t="str">
        <f t="shared" si="1551"/>
        <v/>
      </c>
      <c r="WO254" s="66" t="str">
        <f t="shared" si="1552"/>
        <v/>
      </c>
      <c r="WP254" s="66" t="str">
        <f t="shared" si="1553"/>
        <v/>
      </c>
      <c r="WQ254" s="66" t="str">
        <f t="shared" si="1554"/>
        <v/>
      </c>
      <c r="WR254" s="66" t="str">
        <f t="shared" si="1555"/>
        <v/>
      </c>
      <c r="WS254" s="66" t="str">
        <f t="shared" si="1556"/>
        <v/>
      </c>
      <c r="WT254" s="66" t="str">
        <f t="shared" si="1557"/>
        <v/>
      </c>
      <c r="WU254" s="66" t="str">
        <f t="shared" si="1558"/>
        <v/>
      </c>
      <c r="WV254" s="66" t="str">
        <f t="shared" si="1559"/>
        <v/>
      </c>
      <c r="WW254" s="66" t="str">
        <f t="shared" si="1560"/>
        <v/>
      </c>
      <c r="WX254" s="66" t="str">
        <f t="shared" si="1561"/>
        <v/>
      </c>
      <c r="WY254" s="66" t="str">
        <f t="shared" si="1562"/>
        <v/>
      </c>
      <c r="WZ254" s="66" t="str">
        <f t="shared" si="1563"/>
        <v/>
      </c>
      <c r="XA254" s="66" t="str">
        <f t="shared" si="1564"/>
        <v/>
      </c>
      <c r="XB254" s="66" t="str">
        <f t="shared" si="1565"/>
        <v/>
      </c>
      <c r="XC254" s="66" t="str">
        <f t="shared" si="1566"/>
        <v/>
      </c>
      <c r="XD254" s="66" t="str">
        <f t="shared" si="1567"/>
        <v/>
      </c>
      <c r="XE254" s="66" t="str">
        <f t="shared" si="1568"/>
        <v/>
      </c>
      <c r="XF254" s="66" t="str">
        <f t="shared" si="1569"/>
        <v/>
      </c>
      <c r="XG254" s="66" t="str">
        <f t="shared" si="1570"/>
        <v/>
      </c>
      <c r="XH254" s="66" t="str">
        <f t="shared" si="1571"/>
        <v/>
      </c>
      <c r="XI254" s="66" t="str">
        <f t="shared" si="1572"/>
        <v/>
      </c>
      <c r="XJ254" s="66" t="str">
        <f t="shared" si="1573"/>
        <v/>
      </c>
      <c r="XK254" s="66" t="str">
        <f t="shared" si="1574"/>
        <v/>
      </c>
      <c r="XL254" s="66" t="str">
        <f t="shared" si="1575"/>
        <v/>
      </c>
      <c r="XM254" s="66" t="str">
        <f t="shared" si="1576"/>
        <v/>
      </c>
      <c r="XN254" s="66" t="str">
        <f t="shared" si="1577"/>
        <v/>
      </c>
      <c r="XO254" s="66" t="str">
        <f t="shared" si="1578"/>
        <v/>
      </c>
      <c r="XP254" s="66" t="str">
        <f t="shared" si="1579"/>
        <v/>
      </c>
      <c r="XQ254" s="66" t="str">
        <f t="shared" si="1580"/>
        <v/>
      </c>
      <c r="XR254" s="66" t="str">
        <f t="shared" si="1581"/>
        <v/>
      </c>
      <c r="XS254" s="66" t="str">
        <f t="shared" si="1582"/>
        <v/>
      </c>
      <c r="XT254" s="66" t="str">
        <f t="shared" si="1583"/>
        <v/>
      </c>
      <c r="XU254" s="66" t="str">
        <f t="shared" si="1584"/>
        <v/>
      </c>
      <c r="XV254" s="66" t="str">
        <f t="shared" si="1585"/>
        <v/>
      </c>
      <c r="XW254" s="66" t="str">
        <f t="shared" si="1586"/>
        <v/>
      </c>
      <c r="XX254" s="66" t="str">
        <f t="shared" si="1587"/>
        <v/>
      </c>
      <c r="XY254" s="66" t="str">
        <f t="shared" si="1588"/>
        <v/>
      </c>
      <c r="XZ254" s="66" t="str">
        <f t="shared" si="1589"/>
        <v/>
      </c>
      <c r="YA254" s="66" t="str">
        <f t="shared" si="1590"/>
        <v/>
      </c>
      <c r="YB254" s="66" t="str">
        <f t="shared" si="1591"/>
        <v/>
      </c>
      <c r="YC254" s="66" t="str">
        <f t="shared" si="1592"/>
        <v/>
      </c>
      <c r="YD254" s="66" t="str">
        <f t="shared" si="1593"/>
        <v/>
      </c>
      <c r="YE254" s="66" t="str">
        <f t="shared" si="1594"/>
        <v/>
      </c>
      <c r="YF254" s="66" t="str">
        <f t="shared" si="1595"/>
        <v/>
      </c>
      <c r="YG254" s="66" t="str">
        <f t="shared" si="1596"/>
        <v/>
      </c>
      <c r="YH254" s="66" t="str">
        <f t="shared" si="1597"/>
        <v/>
      </c>
      <c r="YI254" s="66" t="str">
        <f t="shared" si="1598"/>
        <v/>
      </c>
      <c r="YJ254" s="66" t="str">
        <f t="shared" si="1599"/>
        <v/>
      </c>
      <c r="YK254" s="66" t="str">
        <f t="shared" si="1600"/>
        <v/>
      </c>
      <c r="YL254" s="66" t="str">
        <f t="shared" si="1601"/>
        <v/>
      </c>
      <c r="YM254" s="66" t="str">
        <f t="shared" si="1602"/>
        <v/>
      </c>
      <c r="YN254" s="66" t="str">
        <f t="shared" si="1603"/>
        <v/>
      </c>
      <c r="YO254" s="66" t="str">
        <f t="shared" si="1604"/>
        <v/>
      </c>
      <c r="YP254" s="66" t="str">
        <f t="shared" si="1605"/>
        <v/>
      </c>
      <c r="YQ254" s="66" t="str">
        <f t="shared" si="1606"/>
        <v/>
      </c>
      <c r="YR254" s="66" t="str">
        <f t="shared" si="1607"/>
        <v/>
      </c>
      <c r="YS254" s="66" t="str">
        <f t="shared" si="1608"/>
        <v/>
      </c>
      <c r="YT254" s="66" t="str">
        <f t="shared" si="1609"/>
        <v/>
      </c>
      <c r="YU254" s="66" t="str">
        <f t="shared" si="1610"/>
        <v/>
      </c>
      <c r="YV254" s="66" t="str">
        <f t="shared" si="1611"/>
        <v/>
      </c>
      <c r="YW254" s="66" t="str">
        <f t="shared" si="1612"/>
        <v/>
      </c>
      <c r="YX254" s="66" t="str">
        <f t="shared" si="1613"/>
        <v/>
      </c>
      <c r="YY254" s="66" t="str">
        <f t="shared" si="1614"/>
        <v/>
      </c>
      <c r="YZ254" s="66" t="str">
        <f t="shared" si="1615"/>
        <v/>
      </c>
      <c r="ZA254" s="66" t="str">
        <f t="shared" si="1616"/>
        <v/>
      </c>
      <c r="ZB254" s="66" t="str">
        <f t="shared" si="1617"/>
        <v/>
      </c>
      <c r="ZC254" s="66" t="str">
        <f t="shared" si="1618"/>
        <v/>
      </c>
      <c r="ZD254" s="66" t="str">
        <f t="shared" si="1619"/>
        <v/>
      </c>
      <c r="ZE254" s="66" t="str">
        <f t="shared" si="1620"/>
        <v/>
      </c>
      <c r="ZF254" s="66" t="str">
        <f t="shared" si="1621"/>
        <v/>
      </c>
      <c r="ZG254" s="66" t="str">
        <f t="shared" si="1622"/>
        <v/>
      </c>
      <c r="ZH254" s="66" t="str">
        <f t="shared" si="1623"/>
        <v/>
      </c>
      <c r="ZI254" s="66" t="str">
        <f t="shared" si="1624"/>
        <v/>
      </c>
      <c r="ZJ254" s="66" t="str">
        <f t="shared" si="1625"/>
        <v/>
      </c>
      <c r="ZK254" s="66" t="str">
        <f t="shared" si="1626"/>
        <v/>
      </c>
      <c r="ZL254" s="66" t="str">
        <f t="shared" si="1627"/>
        <v/>
      </c>
      <c r="ZM254" s="66" t="str">
        <f t="shared" si="1628"/>
        <v/>
      </c>
      <c r="ZN254" s="66" t="str">
        <f t="shared" si="1629"/>
        <v/>
      </c>
      <c r="ZO254" s="66" t="str">
        <f t="shared" si="1630"/>
        <v/>
      </c>
      <c r="ZP254" s="66" t="str">
        <f t="shared" si="1631"/>
        <v/>
      </c>
      <c r="ZQ254" s="66" t="str">
        <f t="shared" si="1632"/>
        <v/>
      </c>
      <c r="ZR254" s="66" t="str">
        <f t="shared" si="1633"/>
        <v/>
      </c>
      <c r="ZS254" s="66" t="str">
        <f t="shared" si="1634"/>
        <v/>
      </c>
      <c r="ZT254" s="66" t="str">
        <f t="shared" si="1635"/>
        <v/>
      </c>
      <c r="ZU254" s="66" t="str">
        <f t="shared" si="1636"/>
        <v/>
      </c>
      <c r="ZV254" s="66" t="str">
        <f t="shared" si="1637"/>
        <v/>
      </c>
      <c r="ZW254" s="66" t="str">
        <f t="shared" si="1638"/>
        <v/>
      </c>
      <c r="ZX254" s="66" t="str">
        <f t="shared" si="1639"/>
        <v/>
      </c>
      <c r="ZY254" s="66" t="str">
        <f t="shared" si="1640"/>
        <v/>
      </c>
      <c r="ZZ254" s="66" t="str">
        <f t="shared" si="1641"/>
        <v/>
      </c>
      <c r="AAA254" s="66" t="str">
        <f t="shared" si="1642"/>
        <v/>
      </c>
      <c r="AAB254" s="66" t="str">
        <f t="shared" si="1643"/>
        <v/>
      </c>
      <c r="AAC254" s="66" t="str">
        <f t="shared" si="1644"/>
        <v/>
      </c>
      <c r="AAD254" s="66" t="str">
        <f t="shared" si="1645"/>
        <v/>
      </c>
      <c r="AAE254" s="66" t="str">
        <f t="shared" si="1646"/>
        <v/>
      </c>
      <c r="AAF254" s="66" t="str">
        <f t="shared" si="1647"/>
        <v/>
      </c>
      <c r="AAG254" s="66" t="str">
        <f t="shared" si="1648"/>
        <v/>
      </c>
      <c r="AAH254" s="66" t="str">
        <f t="shared" si="1649"/>
        <v/>
      </c>
      <c r="AAI254" s="66" t="str">
        <f t="shared" si="1650"/>
        <v/>
      </c>
      <c r="AAJ254" s="66" t="str">
        <f t="shared" si="1651"/>
        <v/>
      </c>
      <c r="AAK254" s="66" t="str">
        <f t="shared" si="1652"/>
        <v/>
      </c>
      <c r="AAL254" s="66" t="str">
        <f t="shared" si="1653"/>
        <v/>
      </c>
      <c r="AAM254" s="66" t="str">
        <f t="shared" si="1654"/>
        <v/>
      </c>
      <c r="AAN254" s="66" t="str">
        <f t="shared" si="1655"/>
        <v/>
      </c>
      <c r="AAO254" s="66" t="str">
        <f t="shared" si="1656"/>
        <v/>
      </c>
      <c r="AAP254" s="66" t="str">
        <f t="shared" si="1657"/>
        <v/>
      </c>
      <c r="AAQ254" s="66" t="str">
        <f t="shared" si="1658"/>
        <v/>
      </c>
      <c r="AAR254" s="66" t="str">
        <f t="shared" si="1659"/>
        <v/>
      </c>
      <c r="AAS254" s="66" t="str">
        <f t="shared" si="1660"/>
        <v/>
      </c>
      <c r="AAT254" s="66" t="str">
        <f t="shared" si="1661"/>
        <v/>
      </c>
      <c r="AAU254" s="66" t="str">
        <f t="shared" si="1662"/>
        <v/>
      </c>
      <c r="AAV254" s="66" t="str">
        <f t="shared" si="1663"/>
        <v/>
      </c>
      <c r="AAW254" s="66" t="str">
        <f t="shared" si="1664"/>
        <v/>
      </c>
      <c r="AAX254" s="66" t="str">
        <f t="shared" si="1665"/>
        <v/>
      </c>
      <c r="AAY254" s="66" t="str">
        <f t="shared" si="1666"/>
        <v/>
      </c>
      <c r="AAZ254" s="66" t="str">
        <f t="shared" si="1667"/>
        <v/>
      </c>
      <c r="ABA254" s="66" t="str">
        <f t="shared" si="1668"/>
        <v/>
      </c>
      <c r="ABB254" s="66" t="str">
        <f t="shared" si="1669"/>
        <v/>
      </c>
      <c r="ABC254" s="66" t="str">
        <f t="shared" si="1670"/>
        <v/>
      </c>
      <c r="ABD254" s="66" t="str">
        <f t="shared" si="1671"/>
        <v/>
      </c>
      <c r="ABE254" s="66" t="str">
        <f t="shared" si="1672"/>
        <v/>
      </c>
      <c r="ABF254" s="66" t="str">
        <f t="shared" si="1673"/>
        <v/>
      </c>
      <c r="ABG254" s="66" t="str">
        <f t="shared" si="1674"/>
        <v/>
      </c>
      <c r="ABH254" s="66" t="str">
        <f t="shared" si="1675"/>
        <v/>
      </c>
      <c r="ABI254" s="66" t="str">
        <f t="shared" si="1676"/>
        <v/>
      </c>
      <c r="ABJ254" s="66" t="str">
        <f t="shared" si="1677"/>
        <v/>
      </c>
      <c r="ABK254" s="66" t="str">
        <f t="shared" si="1678"/>
        <v/>
      </c>
      <c r="ABL254" s="66" t="str">
        <f t="shared" si="1679"/>
        <v/>
      </c>
      <c r="ABM254" s="66" t="str">
        <f t="shared" si="1680"/>
        <v/>
      </c>
      <c r="ABN254" s="66" t="str">
        <f t="shared" si="1681"/>
        <v/>
      </c>
      <c r="ABO254" s="66" t="str">
        <f t="shared" si="1682"/>
        <v/>
      </c>
      <c r="ABP254" s="66" t="str">
        <f t="shared" si="1683"/>
        <v/>
      </c>
      <c r="ABQ254" s="66" t="str">
        <f t="shared" si="1684"/>
        <v/>
      </c>
      <c r="ABR254" s="66" t="str">
        <f t="shared" si="1685"/>
        <v/>
      </c>
      <c r="ABS254" s="66" t="str">
        <f t="shared" si="1686"/>
        <v/>
      </c>
      <c r="ABT254" s="66" t="str">
        <f t="shared" si="1687"/>
        <v/>
      </c>
      <c r="ABU254" s="66" t="str">
        <f t="shared" si="1688"/>
        <v/>
      </c>
      <c r="ABV254" s="66" t="str">
        <f t="shared" si="1689"/>
        <v/>
      </c>
      <c r="ABW254" s="66" t="str">
        <f t="shared" si="1690"/>
        <v/>
      </c>
      <c r="ABX254" s="66" t="str">
        <f t="shared" si="1691"/>
        <v/>
      </c>
      <c r="ABY254" s="66" t="str">
        <f t="shared" si="1692"/>
        <v/>
      </c>
      <c r="ABZ254" s="66" t="str">
        <f t="shared" si="1693"/>
        <v/>
      </c>
      <c r="ACA254" s="66" t="str">
        <f t="shared" si="1694"/>
        <v/>
      </c>
      <c r="ACB254" s="66" t="str">
        <f t="shared" si="1695"/>
        <v/>
      </c>
      <c r="ACC254" s="66" t="str">
        <f t="shared" si="1696"/>
        <v/>
      </c>
      <c r="ACD254" s="66" t="str">
        <f t="shared" si="1697"/>
        <v/>
      </c>
      <c r="ACE254" s="66" t="str">
        <f t="shared" si="1698"/>
        <v/>
      </c>
      <c r="ACF254" s="66" t="str">
        <f t="shared" si="1699"/>
        <v/>
      </c>
      <c r="ACG254" s="126">
        <f t="shared" si="1700"/>
        <v>2.6800000000000001E-2</v>
      </c>
      <c r="ACH254" s="66" t="str">
        <f t="shared" si="1701"/>
        <v>kg/GJ delivered</v>
      </c>
      <c r="ACI254" s="66" t="str">
        <f t="shared" si="1702"/>
        <v/>
      </c>
      <c r="ACJ254" s="66" t="str">
        <f t="shared" si="1703"/>
        <v/>
      </c>
      <c r="ACK254" s="66" t="str">
        <f t="shared" si="1704"/>
        <v/>
      </c>
      <c r="ACL254" s="66" t="str">
        <f t="shared" si="1705"/>
        <v/>
      </c>
      <c r="ACM254" s="66">
        <f t="shared" ref="ACM254:ACN254" si="1770">IF(AND(ACS$3="Unit", ACL254=""), "", IF(AND(ACS$3="Unit", ACL254="-"),"", IF(ACS$3="Unit", "kg/GJ delivered", IF(AND(NY254&lt;&gt;"", NY254&lt;&gt;"-", NX254="-"),"", IF($H254="","", IF(NX254="nd", "",IF(NX254="&lt;n.a.&gt;", "", IF(NY254="#/MJ", "", IF(NY254="kg/GJ delivered",NX254,IF(NY254="g/MJ delivered",NX254,IF(NY254="kg/MJ delivered",NX254*1000,IF(NY254="mg/MJ delivered",NX254/1000,IF(NY254="g/kg",((NX254)*(1/$I254)*(1/$H254)),IF(NY254="mg/kg",((NX254/1000)*(1/$I254)*(1/$H254)),IF(NY254="mg/MJ delivered",NX254/1000,IF(NY254="-","","Error"))))))))))))))))</f>
        <v>0.34699999999999998</v>
      </c>
      <c r="ACN254" s="66" t="str">
        <f t="shared" si="1770"/>
        <v>kg/GJ delivered</v>
      </c>
      <c r="ACO254" s="66" t="str">
        <f t="shared" si="1707"/>
        <v/>
      </c>
      <c r="ACP254" s="66" t="str">
        <f t="shared" si="1708"/>
        <v/>
      </c>
      <c r="ACQ254" s="66" t="str">
        <f t="shared" si="1709"/>
        <v/>
      </c>
      <c r="ACR254" s="66" t="str">
        <f t="shared" si="1710"/>
        <v/>
      </c>
      <c r="ACS254" s="66" t="str">
        <f t="shared" si="1711"/>
        <v/>
      </c>
      <c r="ACT254" s="66" t="str">
        <f t="shared" si="1712"/>
        <v/>
      </c>
    </row>
    <row r="255" spans="2:774" ht="15.75" customHeight="1" x14ac:dyDescent="0.25">
      <c r="B255" s="66">
        <v>12</v>
      </c>
      <c r="C255" s="66" t="s">
        <v>90</v>
      </c>
      <c r="D255" s="66" t="s">
        <v>4</v>
      </c>
      <c r="E255" s="156" t="s">
        <v>1607</v>
      </c>
      <c r="F255" s="66" t="s">
        <v>497</v>
      </c>
      <c r="G255" s="66" t="s">
        <v>490</v>
      </c>
      <c r="H255" s="126">
        <v>0.182</v>
      </c>
      <c r="I255" s="130">
        <v>15.1</v>
      </c>
      <c r="J255" s="66" t="str">
        <f t="shared" si="1759"/>
        <v>Firewood, Traditional, IN</v>
      </c>
      <c r="K255" s="66" t="s">
        <v>1254</v>
      </c>
      <c r="L255" s="66" t="s">
        <v>1254</v>
      </c>
      <c r="M255" s="66" t="s">
        <v>1254</v>
      </c>
      <c r="N255" s="66" t="s">
        <v>1254</v>
      </c>
      <c r="O255" s="66" t="s">
        <v>26</v>
      </c>
      <c r="P255" s="66" t="str">
        <f t="shared" si="1768"/>
        <v>IN</v>
      </c>
      <c r="Q255" s="66" t="s">
        <v>2</v>
      </c>
      <c r="R255" s="162">
        <v>24.19</v>
      </c>
      <c r="S255" s="158" t="s">
        <v>66</v>
      </c>
      <c r="T255" s="158" t="s">
        <v>128</v>
      </c>
      <c r="U255" s="158" t="s">
        <v>128</v>
      </c>
      <c r="V255" s="158" t="s">
        <v>128</v>
      </c>
      <c r="W255" s="158" t="s">
        <v>128</v>
      </c>
      <c r="X255" s="164">
        <v>506.3</v>
      </c>
      <c r="Y255" s="158" t="s">
        <v>66</v>
      </c>
      <c r="Z255" s="165">
        <v>1.4319999999999999</v>
      </c>
      <c r="AA255" s="158" t="s">
        <v>66</v>
      </c>
      <c r="AB255" s="158" t="s">
        <v>128</v>
      </c>
      <c r="AC255" s="158" t="s">
        <v>128</v>
      </c>
      <c r="AD255" s="158" t="s">
        <v>128</v>
      </c>
      <c r="AE255" s="158" t="s">
        <v>128</v>
      </c>
      <c r="AF255" s="165">
        <v>2.8239999999999998</v>
      </c>
      <c r="AG255" s="158" t="s">
        <v>66</v>
      </c>
      <c r="AH255" s="158" t="s">
        <v>128</v>
      </c>
      <c r="AI255" s="158" t="s">
        <v>128</v>
      </c>
      <c r="AJ255" s="158" t="s">
        <v>128</v>
      </c>
      <c r="AK255" s="158" t="s">
        <v>128</v>
      </c>
      <c r="AL255" s="158" t="s">
        <v>128</v>
      </c>
      <c r="AM255" s="158" t="s">
        <v>128</v>
      </c>
      <c r="AN255" s="158" t="s">
        <v>128</v>
      </c>
      <c r="AO255" s="158" t="s">
        <v>128</v>
      </c>
      <c r="AP255" s="158" t="s">
        <v>128</v>
      </c>
      <c r="AQ255" s="158" t="s">
        <v>128</v>
      </c>
      <c r="AR255" s="158" t="s">
        <v>128</v>
      </c>
      <c r="AS255" s="158" t="s">
        <v>128</v>
      </c>
      <c r="AT255" s="158" t="s">
        <v>128</v>
      </c>
      <c r="AU255" s="158" t="s">
        <v>128</v>
      </c>
      <c r="AV255" s="158" t="s">
        <v>128</v>
      </c>
      <c r="AW255" s="158" t="s">
        <v>128</v>
      </c>
      <c r="AX255" s="158" t="s">
        <v>128</v>
      </c>
      <c r="AY255" s="158" t="s">
        <v>128</v>
      </c>
      <c r="AZ255" s="158" t="s">
        <v>128</v>
      </c>
      <c r="BA255" s="158" t="s">
        <v>128</v>
      </c>
      <c r="BB255" s="158" t="s">
        <v>128</v>
      </c>
      <c r="BC255" s="158" t="s">
        <v>128</v>
      </c>
      <c r="BD255" s="158" t="s">
        <v>128</v>
      </c>
      <c r="BE255" s="158" t="s">
        <v>128</v>
      </c>
      <c r="BF255" s="158" t="s">
        <v>128</v>
      </c>
      <c r="BG255" s="158" t="s">
        <v>128</v>
      </c>
      <c r="BH255" s="158" t="s">
        <v>128</v>
      </c>
      <c r="BI255" s="158" t="s">
        <v>128</v>
      </c>
      <c r="BJ255" s="158" t="s">
        <v>128</v>
      </c>
      <c r="BK255" s="158" t="s">
        <v>128</v>
      </c>
      <c r="BL255" s="158" t="s">
        <v>128</v>
      </c>
      <c r="BM255" s="158" t="s">
        <v>128</v>
      </c>
      <c r="BN255" s="158" t="s">
        <v>128</v>
      </c>
      <c r="BO255" s="158" t="s">
        <v>128</v>
      </c>
      <c r="BP255" s="158" t="s">
        <v>128</v>
      </c>
      <c r="BQ255" s="158" t="s">
        <v>128</v>
      </c>
      <c r="BR255" s="158" t="s">
        <v>128</v>
      </c>
      <c r="BS255" s="158" t="s">
        <v>128</v>
      </c>
      <c r="BT255" s="158" t="s">
        <v>128</v>
      </c>
      <c r="BU255" s="158" t="s">
        <v>128</v>
      </c>
      <c r="BV255" s="158" t="s">
        <v>128</v>
      </c>
      <c r="BW255" s="158" t="s">
        <v>128</v>
      </c>
      <c r="BX255" s="158" t="s">
        <v>128</v>
      </c>
      <c r="BY255" s="158" t="s">
        <v>128</v>
      </c>
      <c r="BZ255" s="158" t="s">
        <v>128</v>
      </c>
      <c r="CA255" s="158" t="s">
        <v>128</v>
      </c>
      <c r="CB255" s="158" t="s">
        <v>128</v>
      </c>
      <c r="CC255" s="158" t="s">
        <v>128</v>
      </c>
      <c r="CD255" s="158" t="s">
        <v>128</v>
      </c>
      <c r="CE255" s="158" t="s">
        <v>128</v>
      </c>
      <c r="CF255" s="158" t="s">
        <v>128</v>
      </c>
      <c r="CG255" s="158" t="s">
        <v>128</v>
      </c>
      <c r="CH255" s="158" t="s">
        <v>128</v>
      </c>
      <c r="CI255" s="158" t="s">
        <v>128</v>
      </c>
      <c r="CJ255" s="158" t="s">
        <v>128</v>
      </c>
      <c r="CK255" s="158" t="s">
        <v>128</v>
      </c>
      <c r="CL255" s="158" t="s">
        <v>128</v>
      </c>
      <c r="CM255" s="158" t="s">
        <v>128</v>
      </c>
      <c r="CN255" s="158" t="s">
        <v>128</v>
      </c>
      <c r="CO255" s="158" t="s">
        <v>128</v>
      </c>
      <c r="CP255" s="158" t="s">
        <v>128</v>
      </c>
      <c r="CQ255" s="158" t="s">
        <v>128</v>
      </c>
      <c r="CR255" s="158" t="s">
        <v>128</v>
      </c>
      <c r="CS255" s="158" t="s">
        <v>128</v>
      </c>
      <c r="CT255" s="158" t="s">
        <v>128</v>
      </c>
      <c r="CU255" s="158" t="s">
        <v>128</v>
      </c>
      <c r="CV255" s="158" t="s">
        <v>128</v>
      </c>
      <c r="CW255" s="158" t="s">
        <v>128</v>
      </c>
      <c r="CX255" s="158" t="s">
        <v>128</v>
      </c>
      <c r="CY255" s="158" t="s">
        <v>128</v>
      </c>
      <c r="CZ255" s="158" t="s">
        <v>128</v>
      </c>
      <c r="DA255" s="158" t="s">
        <v>128</v>
      </c>
      <c r="DB255" s="158" t="s">
        <v>128</v>
      </c>
      <c r="DC255" s="158" t="s">
        <v>128</v>
      </c>
      <c r="DD255" s="158" t="s">
        <v>128</v>
      </c>
      <c r="DE255" s="158" t="s">
        <v>128</v>
      </c>
      <c r="DF255" s="158" t="s">
        <v>128</v>
      </c>
      <c r="DG255" s="158" t="s">
        <v>128</v>
      </c>
      <c r="DH255" s="158" t="s">
        <v>128</v>
      </c>
      <c r="DI255" s="158" t="s">
        <v>128</v>
      </c>
      <c r="DJ255" s="158" t="s">
        <v>128</v>
      </c>
      <c r="DK255" s="158" t="s">
        <v>128</v>
      </c>
      <c r="DL255" s="158" t="s">
        <v>128</v>
      </c>
      <c r="DM255" s="158" t="s">
        <v>128</v>
      </c>
      <c r="DN255" s="158" t="s">
        <v>128</v>
      </c>
      <c r="DO255" s="158" t="s">
        <v>128</v>
      </c>
      <c r="DP255" s="158" t="s">
        <v>128</v>
      </c>
      <c r="DQ255" s="158" t="s">
        <v>128</v>
      </c>
      <c r="DR255" s="158" t="s">
        <v>128</v>
      </c>
      <c r="DS255" s="158" t="s">
        <v>128</v>
      </c>
      <c r="DT255" s="158" t="s">
        <v>128</v>
      </c>
      <c r="DU255" s="158" t="s">
        <v>128</v>
      </c>
      <c r="DV255" s="158" t="s">
        <v>128</v>
      </c>
      <c r="DW255" s="158" t="s">
        <v>128</v>
      </c>
      <c r="DX255" s="158" t="s">
        <v>128</v>
      </c>
      <c r="DY255" s="158" t="s">
        <v>128</v>
      </c>
      <c r="DZ255" s="158" t="s">
        <v>128</v>
      </c>
      <c r="EA255" s="158" t="s">
        <v>128</v>
      </c>
      <c r="EB255" s="158" t="s">
        <v>128</v>
      </c>
      <c r="EC255" s="158" t="s">
        <v>128</v>
      </c>
      <c r="ED255" s="158" t="s">
        <v>128</v>
      </c>
      <c r="EE255" s="158" t="s">
        <v>128</v>
      </c>
      <c r="EF255" s="158" t="s">
        <v>128</v>
      </c>
      <c r="EG255" s="158" t="s">
        <v>128</v>
      </c>
      <c r="EH255" s="158" t="s">
        <v>128</v>
      </c>
      <c r="EI255" s="158" t="s">
        <v>128</v>
      </c>
      <c r="EJ255" s="158" t="s">
        <v>128</v>
      </c>
      <c r="EK255" s="158" t="s">
        <v>128</v>
      </c>
      <c r="EL255" s="158" t="s">
        <v>128</v>
      </c>
      <c r="EM255" s="158" t="s">
        <v>128</v>
      </c>
      <c r="EN255" s="158" t="s">
        <v>128</v>
      </c>
      <c r="EO255" s="158" t="s">
        <v>128</v>
      </c>
      <c r="EP255" s="158" t="s">
        <v>128</v>
      </c>
      <c r="EQ255" s="158" t="s">
        <v>128</v>
      </c>
      <c r="ER255" s="158" t="s">
        <v>128</v>
      </c>
      <c r="ES255" s="158" t="s">
        <v>128</v>
      </c>
      <c r="ET255" s="158" t="s">
        <v>128</v>
      </c>
      <c r="EU255" s="158" t="s">
        <v>128</v>
      </c>
      <c r="EV255" s="158" t="s">
        <v>128</v>
      </c>
      <c r="EW255" s="158" t="s">
        <v>128</v>
      </c>
      <c r="EX255" s="158" t="s">
        <v>128</v>
      </c>
      <c r="EY255" s="158" t="s">
        <v>128</v>
      </c>
      <c r="EZ255" s="158" t="s">
        <v>128</v>
      </c>
      <c r="FA255" s="158" t="s">
        <v>128</v>
      </c>
      <c r="FB255" s="158" t="s">
        <v>128</v>
      </c>
      <c r="FC255" s="158" t="s">
        <v>128</v>
      </c>
      <c r="FD255" s="158" t="s">
        <v>128</v>
      </c>
      <c r="FE255" s="158" t="s">
        <v>128</v>
      </c>
      <c r="FF255" s="158" t="s">
        <v>128</v>
      </c>
      <c r="FG255" s="158" t="s">
        <v>128</v>
      </c>
      <c r="FH255" s="158" t="s">
        <v>128</v>
      </c>
      <c r="FI255" s="158" t="s">
        <v>128</v>
      </c>
      <c r="FJ255" s="158" t="s">
        <v>128</v>
      </c>
      <c r="FK255" s="158" t="s">
        <v>128</v>
      </c>
      <c r="FL255" s="158" t="s">
        <v>128</v>
      </c>
      <c r="FM255" s="158" t="s">
        <v>128</v>
      </c>
      <c r="FN255" s="158" t="s">
        <v>128</v>
      </c>
      <c r="FO255" s="158" t="s">
        <v>128</v>
      </c>
      <c r="FP255" s="158" t="s">
        <v>128</v>
      </c>
      <c r="FQ255" s="158" t="s">
        <v>128</v>
      </c>
      <c r="FR255" s="158" t="s">
        <v>128</v>
      </c>
      <c r="FS255" s="158" t="s">
        <v>128</v>
      </c>
      <c r="FT255" s="158" t="s">
        <v>128</v>
      </c>
      <c r="FU255" s="158" t="s">
        <v>128</v>
      </c>
      <c r="FV255" s="158" t="s">
        <v>128</v>
      </c>
      <c r="FW255" s="158" t="s">
        <v>128</v>
      </c>
      <c r="FX255" s="158" t="s">
        <v>128</v>
      </c>
      <c r="FY255" s="158" t="s">
        <v>128</v>
      </c>
      <c r="FZ255" s="158" t="s">
        <v>128</v>
      </c>
      <c r="GA255" s="158" t="s">
        <v>128</v>
      </c>
      <c r="GB255" s="158" t="s">
        <v>128</v>
      </c>
      <c r="GC255" s="158" t="s">
        <v>128</v>
      </c>
      <c r="GD255" s="158" t="s">
        <v>128</v>
      </c>
      <c r="GE255" s="158" t="s">
        <v>128</v>
      </c>
      <c r="GF255" s="158" t="s">
        <v>128</v>
      </c>
      <c r="GG255" s="158" t="s">
        <v>128</v>
      </c>
      <c r="GH255" s="158" t="s">
        <v>128</v>
      </c>
      <c r="GI255" s="158" t="s">
        <v>128</v>
      </c>
      <c r="GJ255" s="158" t="s">
        <v>128</v>
      </c>
      <c r="GK255" s="158" t="s">
        <v>128</v>
      </c>
      <c r="GL255" s="158" t="s">
        <v>128</v>
      </c>
      <c r="GM255" s="158" t="s">
        <v>128</v>
      </c>
      <c r="GN255" s="158" t="s">
        <v>128</v>
      </c>
      <c r="GO255" s="158" t="s">
        <v>128</v>
      </c>
      <c r="GP255" s="158" t="s">
        <v>128</v>
      </c>
      <c r="GQ255" s="158" t="s">
        <v>128</v>
      </c>
      <c r="GR255" s="158" t="s">
        <v>128</v>
      </c>
      <c r="GS255" s="158" t="s">
        <v>128</v>
      </c>
      <c r="GT255" s="158" t="s">
        <v>128</v>
      </c>
      <c r="GU255" s="158" t="s">
        <v>128</v>
      </c>
      <c r="GV255" s="158" t="s">
        <v>128</v>
      </c>
      <c r="GW255" s="158" t="s">
        <v>128</v>
      </c>
      <c r="GX255" s="158" t="s">
        <v>128</v>
      </c>
      <c r="GY255" s="158" t="s">
        <v>128</v>
      </c>
      <c r="GZ255" s="158" t="s">
        <v>128</v>
      </c>
      <c r="HA255" s="158" t="s">
        <v>128</v>
      </c>
      <c r="HB255" s="158" t="s">
        <v>128</v>
      </c>
      <c r="HC255" s="158" t="s">
        <v>128</v>
      </c>
      <c r="HD255" s="158" t="s">
        <v>128</v>
      </c>
      <c r="HE255" s="158" t="s">
        <v>128</v>
      </c>
      <c r="HF255" s="158" t="s">
        <v>128</v>
      </c>
      <c r="HG255" s="158" t="s">
        <v>128</v>
      </c>
      <c r="HH255" s="158" t="s">
        <v>128</v>
      </c>
      <c r="HI255" s="158" t="s">
        <v>128</v>
      </c>
      <c r="HJ255" s="158" t="s">
        <v>128</v>
      </c>
      <c r="HK255" s="158" t="s">
        <v>128</v>
      </c>
      <c r="HL255" s="158" t="s">
        <v>128</v>
      </c>
      <c r="HM255" s="158" t="s">
        <v>128</v>
      </c>
      <c r="HN255" s="158" t="s">
        <v>128</v>
      </c>
      <c r="HO255" s="158" t="s">
        <v>128</v>
      </c>
      <c r="HP255" s="158" t="s">
        <v>128</v>
      </c>
      <c r="HQ255" s="158" t="s">
        <v>128</v>
      </c>
      <c r="HR255" s="158" t="s">
        <v>128</v>
      </c>
      <c r="HS255" s="158" t="s">
        <v>128</v>
      </c>
      <c r="HT255" s="158" t="s">
        <v>128</v>
      </c>
      <c r="HU255" s="158" t="s">
        <v>128</v>
      </c>
      <c r="HV255" s="158" t="s">
        <v>128</v>
      </c>
      <c r="HW255" s="158" t="s">
        <v>128</v>
      </c>
      <c r="HX255" s="158" t="s">
        <v>128</v>
      </c>
      <c r="HY255" s="158" t="s">
        <v>128</v>
      </c>
      <c r="HZ255" s="158" t="s">
        <v>128</v>
      </c>
      <c r="IA255" s="158" t="s">
        <v>128</v>
      </c>
      <c r="IB255" s="158" t="s">
        <v>128</v>
      </c>
      <c r="IC255" s="158" t="s">
        <v>128</v>
      </c>
      <c r="ID255" s="158" t="s">
        <v>128</v>
      </c>
      <c r="IE255" s="158" t="s">
        <v>128</v>
      </c>
      <c r="IF255" s="158" t="s">
        <v>128</v>
      </c>
      <c r="IG255" s="158" t="s">
        <v>128</v>
      </c>
      <c r="IH255" s="158" t="s">
        <v>128</v>
      </c>
      <c r="II255" s="158" t="s">
        <v>128</v>
      </c>
      <c r="IJ255" s="158" t="s">
        <v>128</v>
      </c>
      <c r="IK255" s="158" t="s">
        <v>128</v>
      </c>
      <c r="IL255" s="158" t="s">
        <v>128</v>
      </c>
      <c r="IM255" s="158" t="s">
        <v>128</v>
      </c>
      <c r="IN255" s="158" t="s">
        <v>128</v>
      </c>
      <c r="IO255" s="158" t="s">
        <v>128</v>
      </c>
      <c r="IP255" s="158" t="s">
        <v>128</v>
      </c>
      <c r="IQ255" s="158" t="s">
        <v>128</v>
      </c>
      <c r="IR255" s="158" t="s">
        <v>128</v>
      </c>
      <c r="IS255" s="158" t="s">
        <v>128</v>
      </c>
      <c r="IT255" s="158" t="s">
        <v>128</v>
      </c>
      <c r="IU255" s="158" t="s">
        <v>128</v>
      </c>
      <c r="IV255" s="158" t="s">
        <v>128</v>
      </c>
      <c r="IW255" s="158" t="s">
        <v>128</v>
      </c>
      <c r="IX255" s="158" t="s">
        <v>128</v>
      </c>
      <c r="IY255" s="158" t="s">
        <v>128</v>
      </c>
      <c r="IZ255" s="158" t="s">
        <v>128</v>
      </c>
      <c r="JA255" s="158" t="s">
        <v>128</v>
      </c>
      <c r="JB255" s="158" t="s">
        <v>128</v>
      </c>
      <c r="JC255" s="158" t="s">
        <v>128</v>
      </c>
      <c r="JD255" s="158" t="s">
        <v>128</v>
      </c>
      <c r="JE255" s="158" t="s">
        <v>128</v>
      </c>
      <c r="JF255" s="158" t="s">
        <v>128</v>
      </c>
      <c r="JG255" s="158" t="s">
        <v>128</v>
      </c>
      <c r="JH255" s="158" t="s">
        <v>128</v>
      </c>
      <c r="JI255" s="158" t="s">
        <v>128</v>
      </c>
      <c r="JJ255" s="158" t="s">
        <v>128</v>
      </c>
      <c r="JK255" s="158" t="s">
        <v>128</v>
      </c>
      <c r="JL255" s="158" t="s">
        <v>128</v>
      </c>
      <c r="JM255" s="158" t="s">
        <v>128</v>
      </c>
      <c r="JN255" s="158" t="s">
        <v>128</v>
      </c>
      <c r="JO255" s="158" t="s">
        <v>128</v>
      </c>
      <c r="JP255" s="158" t="s">
        <v>128</v>
      </c>
      <c r="JQ255" s="158" t="s">
        <v>128</v>
      </c>
      <c r="JR255" s="158" t="s">
        <v>128</v>
      </c>
      <c r="JS255" s="158" t="s">
        <v>128</v>
      </c>
      <c r="JT255" s="158" t="s">
        <v>128</v>
      </c>
      <c r="JU255" s="158" t="s">
        <v>128</v>
      </c>
      <c r="JV255" s="158" t="s">
        <v>128</v>
      </c>
      <c r="JW255" s="158" t="s">
        <v>128</v>
      </c>
      <c r="JX255" s="158" t="s">
        <v>128</v>
      </c>
      <c r="JY255" s="158" t="s">
        <v>128</v>
      </c>
      <c r="JZ255" s="158" t="s">
        <v>128</v>
      </c>
      <c r="KA255" s="158" t="s">
        <v>128</v>
      </c>
      <c r="KB255" s="158" t="s">
        <v>128</v>
      </c>
      <c r="KC255" s="158" t="s">
        <v>128</v>
      </c>
      <c r="KD255" s="158" t="s">
        <v>128</v>
      </c>
      <c r="KE255" s="158" t="s">
        <v>128</v>
      </c>
      <c r="KF255" s="158" t="s">
        <v>128</v>
      </c>
      <c r="KG255" s="158" t="s">
        <v>128</v>
      </c>
      <c r="KH255" s="158" t="s">
        <v>128</v>
      </c>
      <c r="KI255" s="158" t="s">
        <v>128</v>
      </c>
      <c r="KJ255" s="158" t="s">
        <v>128</v>
      </c>
      <c r="KK255" s="158" t="s">
        <v>128</v>
      </c>
      <c r="KL255" s="158" t="s">
        <v>128</v>
      </c>
      <c r="KM255" s="158" t="s">
        <v>128</v>
      </c>
      <c r="KN255" s="158" t="s">
        <v>128</v>
      </c>
      <c r="KO255" s="158" t="s">
        <v>128</v>
      </c>
      <c r="KP255" s="158" t="s">
        <v>128</v>
      </c>
      <c r="KQ255" s="158" t="s">
        <v>128</v>
      </c>
      <c r="KR255" s="158" t="s">
        <v>128</v>
      </c>
      <c r="KS255" s="158" t="s">
        <v>128</v>
      </c>
      <c r="KT255" s="158" t="s">
        <v>128</v>
      </c>
      <c r="KU255" s="158" t="s">
        <v>128</v>
      </c>
      <c r="KV255" s="158" t="s">
        <v>128</v>
      </c>
      <c r="KW255" s="158" t="s">
        <v>128</v>
      </c>
      <c r="KX255" s="158" t="s">
        <v>128</v>
      </c>
      <c r="KY255" s="158" t="s">
        <v>128</v>
      </c>
      <c r="KZ255" s="158" t="s">
        <v>128</v>
      </c>
      <c r="LA255" s="158" t="s">
        <v>128</v>
      </c>
      <c r="LB255" s="158" t="s">
        <v>128</v>
      </c>
      <c r="LC255" s="158" t="s">
        <v>128</v>
      </c>
      <c r="LD255" s="158" t="s">
        <v>128</v>
      </c>
      <c r="LE255" s="158" t="s">
        <v>128</v>
      </c>
      <c r="LF255" s="158" t="s">
        <v>128</v>
      </c>
      <c r="LG255" s="158" t="s">
        <v>128</v>
      </c>
      <c r="LH255" s="158" t="s">
        <v>128</v>
      </c>
      <c r="LI255" s="158" t="s">
        <v>128</v>
      </c>
      <c r="LJ255" s="158" t="s">
        <v>128</v>
      </c>
      <c r="LK255" s="158" t="s">
        <v>128</v>
      </c>
      <c r="LL255" s="158" t="s">
        <v>128</v>
      </c>
      <c r="LM255" s="158" t="s">
        <v>128</v>
      </c>
      <c r="LN255" s="158" t="s">
        <v>128</v>
      </c>
      <c r="LO255" s="158" t="s">
        <v>128</v>
      </c>
      <c r="LP255" s="158" t="s">
        <v>128</v>
      </c>
      <c r="LQ255" s="158" t="s">
        <v>128</v>
      </c>
      <c r="LR255" s="158" t="s">
        <v>128</v>
      </c>
      <c r="LS255" s="158" t="s">
        <v>128</v>
      </c>
      <c r="LT255" s="158" t="s">
        <v>128</v>
      </c>
      <c r="LU255" s="158" t="s">
        <v>128</v>
      </c>
      <c r="LV255" s="158" t="s">
        <v>128</v>
      </c>
      <c r="LW255" s="158" t="s">
        <v>128</v>
      </c>
      <c r="LX255" s="158" t="s">
        <v>128</v>
      </c>
      <c r="LY255" s="158" t="s">
        <v>128</v>
      </c>
      <c r="LZ255" s="158" t="s">
        <v>128</v>
      </c>
      <c r="MA255" s="158" t="s">
        <v>128</v>
      </c>
      <c r="MB255" s="158" t="s">
        <v>128</v>
      </c>
      <c r="MC255" s="158" t="s">
        <v>128</v>
      </c>
      <c r="MD255" s="158" t="s">
        <v>128</v>
      </c>
      <c r="ME255" s="158" t="s">
        <v>128</v>
      </c>
      <c r="MF255" s="158" t="s">
        <v>128</v>
      </c>
      <c r="MG255" s="158" t="s">
        <v>128</v>
      </c>
      <c r="MH255" s="158" t="s">
        <v>128</v>
      </c>
      <c r="MI255" s="158" t="s">
        <v>128</v>
      </c>
      <c r="MJ255" s="158" t="s">
        <v>128</v>
      </c>
      <c r="MK255" s="158" t="s">
        <v>128</v>
      </c>
      <c r="ML255" s="158" t="s">
        <v>128</v>
      </c>
      <c r="MM255" s="158" t="s">
        <v>128</v>
      </c>
      <c r="MN255" s="158" t="s">
        <v>128</v>
      </c>
      <c r="MO255" s="158" t="s">
        <v>128</v>
      </c>
      <c r="MP255" s="158" t="s">
        <v>128</v>
      </c>
      <c r="MQ255" s="158" t="s">
        <v>128</v>
      </c>
      <c r="MR255" s="158" t="s">
        <v>128</v>
      </c>
      <c r="MS255" s="158" t="s">
        <v>128</v>
      </c>
      <c r="MT255" s="158" t="s">
        <v>128</v>
      </c>
      <c r="MU255" s="158" t="s">
        <v>128</v>
      </c>
      <c r="MV255" s="158" t="s">
        <v>128</v>
      </c>
      <c r="MW255" s="158" t="s">
        <v>128</v>
      </c>
      <c r="MX255" s="158" t="s">
        <v>128</v>
      </c>
      <c r="MY255" s="158" t="s">
        <v>128</v>
      </c>
      <c r="MZ255" s="158" t="s">
        <v>128</v>
      </c>
      <c r="NA255" s="158" t="s">
        <v>128</v>
      </c>
      <c r="NB255" s="158" t="s">
        <v>128</v>
      </c>
      <c r="NC255" s="158" t="s">
        <v>128</v>
      </c>
      <c r="ND255" s="158" t="s">
        <v>128</v>
      </c>
      <c r="NE255" s="158" t="s">
        <v>128</v>
      </c>
      <c r="NF255" s="158" t="s">
        <v>128</v>
      </c>
      <c r="NG255" s="158" t="s">
        <v>128</v>
      </c>
      <c r="NH255" s="158" t="s">
        <v>128</v>
      </c>
      <c r="NI255" s="158" t="s">
        <v>128</v>
      </c>
      <c r="NJ255" s="158" t="s">
        <v>128</v>
      </c>
      <c r="NK255" s="158" t="s">
        <v>128</v>
      </c>
      <c r="NL255" s="158" t="s">
        <v>128</v>
      </c>
      <c r="NM255" s="158" t="s">
        <v>128</v>
      </c>
      <c r="NN255" s="158" t="s">
        <v>128</v>
      </c>
      <c r="NO255" s="158" t="s">
        <v>128</v>
      </c>
      <c r="NP255" s="158" t="s">
        <v>128</v>
      </c>
      <c r="NQ255" s="158" t="s">
        <v>128</v>
      </c>
      <c r="NR255" s="163">
        <v>3.3500000000000002E-2</v>
      </c>
      <c r="NS255" s="158" t="s">
        <v>66</v>
      </c>
      <c r="NT255" s="158" t="s">
        <v>128</v>
      </c>
      <c r="NU255" s="158" t="s">
        <v>128</v>
      </c>
      <c r="NV255" s="158" t="s">
        <v>128</v>
      </c>
      <c r="NW255" s="158" t="s">
        <v>128</v>
      </c>
      <c r="NX255" s="163">
        <v>0.37759999999999999</v>
      </c>
      <c r="NY255" s="158" t="s">
        <v>66</v>
      </c>
      <c r="NZ255" s="158" t="s">
        <v>128</v>
      </c>
      <c r="OA255" s="158" t="s">
        <v>128</v>
      </c>
      <c r="OB255" s="158" t="s">
        <v>128</v>
      </c>
      <c r="OC255" s="158" t="s">
        <v>128</v>
      </c>
      <c r="OD255" s="158" t="s">
        <v>128</v>
      </c>
      <c r="OE255" s="170" t="s">
        <v>128</v>
      </c>
      <c r="OF255" s="181"/>
      <c r="OG255" s="174">
        <f t="shared" si="1336"/>
        <v>24.19</v>
      </c>
      <c r="OH255" s="66" t="str">
        <f t="shared" si="1337"/>
        <v>kg/GJ delivered</v>
      </c>
      <c r="OI255" s="66" t="str">
        <f t="shared" si="1338"/>
        <v/>
      </c>
      <c r="OJ255" s="66" t="str">
        <f t="shared" si="1339"/>
        <v/>
      </c>
      <c r="OK255" s="66" t="str">
        <f t="shared" si="1340"/>
        <v/>
      </c>
      <c r="OL255" s="66" t="str">
        <f t="shared" si="1341"/>
        <v/>
      </c>
      <c r="OM255" s="159">
        <f t="shared" si="1342"/>
        <v>506.3</v>
      </c>
      <c r="ON255" s="66" t="str">
        <f t="shared" si="1343"/>
        <v>kg/GJ delivered</v>
      </c>
      <c r="OO255" s="118">
        <f t="shared" si="1344"/>
        <v>1.4319999999999999</v>
      </c>
      <c r="OP255" s="66" t="str">
        <f t="shared" si="1345"/>
        <v>kg/GJ delivered</v>
      </c>
      <c r="OQ255" s="66" t="str">
        <f t="shared" si="1346"/>
        <v/>
      </c>
      <c r="OR255" s="66" t="str">
        <f t="shared" si="1347"/>
        <v/>
      </c>
      <c r="OS255" s="66" t="str">
        <f t="shared" si="1348"/>
        <v/>
      </c>
      <c r="OT255" s="66" t="str">
        <f t="shared" si="1349"/>
        <v/>
      </c>
      <c r="OU255" s="118">
        <f t="shared" si="1350"/>
        <v>2.8239999999999998</v>
      </c>
      <c r="OV255" s="66" t="str">
        <f t="shared" si="1351"/>
        <v>kg/GJ delivered</v>
      </c>
      <c r="OW255" s="66" t="str">
        <f t="shared" si="1352"/>
        <v/>
      </c>
      <c r="OX255" s="66" t="str">
        <f t="shared" si="1353"/>
        <v/>
      </c>
      <c r="OY255" s="66" t="str">
        <f t="shared" si="1354"/>
        <v/>
      </c>
      <c r="OZ255" s="66" t="str">
        <f t="shared" si="1355"/>
        <v/>
      </c>
      <c r="PA255" s="66" t="str">
        <f t="shared" si="1356"/>
        <v/>
      </c>
      <c r="PB255" s="66" t="str">
        <f t="shared" si="1357"/>
        <v/>
      </c>
      <c r="PC255" s="66" t="str">
        <f t="shared" si="1358"/>
        <v/>
      </c>
      <c r="PD255" s="66" t="str">
        <f t="shared" si="1359"/>
        <v/>
      </c>
      <c r="PE255" s="66" t="str">
        <f t="shared" si="1360"/>
        <v/>
      </c>
      <c r="PF255" s="66" t="str">
        <f t="shared" si="1361"/>
        <v/>
      </c>
      <c r="PG255" s="66" t="str">
        <f t="shared" si="1362"/>
        <v/>
      </c>
      <c r="PH255" s="66" t="str">
        <f t="shared" si="1363"/>
        <v/>
      </c>
      <c r="PI255" s="66" t="str">
        <f t="shared" si="1364"/>
        <v/>
      </c>
      <c r="PJ255" s="66" t="str">
        <f t="shared" si="1365"/>
        <v/>
      </c>
      <c r="PK255" s="66" t="str">
        <f t="shared" si="1366"/>
        <v/>
      </c>
      <c r="PL255" s="66" t="str">
        <f t="shared" si="1367"/>
        <v/>
      </c>
      <c r="PM255" s="66" t="str">
        <f t="shared" si="1368"/>
        <v/>
      </c>
      <c r="PN255" s="66" t="str">
        <f t="shared" si="1369"/>
        <v/>
      </c>
      <c r="PO255" s="66" t="str">
        <f t="shared" si="1370"/>
        <v/>
      </c>
      <c r="PP255" s="66" t="str">
        <f t="shared" si="1371"/>
        <v/>
      </c>
      <c r="PQ255" s="66" t="str">
        <f t="shared" si="1372"/>
        <v/>
      </c>
      <c r="PR255" s="66" t="str">
        <f t="shared" si="1373"/>
        <v/>
      </c>
      <c r="PS255" s="66" t="str">
        <f t="shared" si="1374"/>
        <v/>
      </c>
      <c r="PT255" s="66" t="str">
        <f t="shared" si="1375"/>
        <v/>
      </c>
      <c r="PU255" s="66" t="str">
        <f t="shared" si="1376"/>
        <v/>
      </c>
      <c r="PV255" s="66" t="str">
        <f t="shared" si="1377"/>
        <v/>
      </c>
      <c r="PW255" s="66" t="str">
        <f t="shared" si="1378"/>
        <v/>
      </c>
      <c r="PX255" s="66" t="str">
        <f t="shared" si="1379"/>
        <v/>
      </c>
      <c r="PY255" s="66" t="str">
        <f t="shared" si="1380"/>
        <v/>
      </c>
      <c r="PZ255" s="66" t="str">
        <f t="shared" si="1381"/>
        <v/>
      </c>
      <c r="QA255" s="66" t="str">
        <f t="shared" si="1382"/>
        <v/>
      </c>
      <c r="QB255" s="66" t="str">
        <f t="shared" si="1383"/>
        <v/>
      </c>
      <c r="QC255" s="66" t="str">
        <f t="shared" si="1384"/>
        <v/>
      </c>
      <c r="QD255" s="66" t="str">
        <f t="shared" si="1385"/>
        <v/>
      </c>
      <c r="QE255" s="66" t="str">
        <f t="shared" si="1386"/>
        <v/>
      </c>
      <c r="QF255" s="66" t="str">
        <f t="shared" si="1387"/>
        <v/>
      </c>
      <c r="QG255" s="66" t="str">
        <f t="shared" si="1388"/>
        <v/>
      </c>
      <c r="QH255" s="66" t="str">
        <f t="shared" si="1389"/>
        <v/>
      </c>
      <c r="QI255" s="66" t="str">
        <f t="shared" si="1390"/>
        <v/>
      </c>
      <c r="QJ255" s="66" t="str">
        <f t="shared" si="1391"/>
        <v/>
      </c>
      <c r="QK255" s="66" t="str">
        <f t="shared" si="1392"/>
        <v/>
      </c>
      <c r="QL255" s="66" t="str">
        <f t="shared" si="1393"/>
        <v/>
      </c>
      <c r="QM255" s="66" t="str">
        <f t="shared" si="1394"/>
        <v/>
      </c>
      <c r="QN255" s="66" t="str">
        <f t="shared" si="1395"/>
        <v/>
      </c>
      <c r="QO255" s="66" t="str">
        <f t="shared" si="1396"/>
        <v/>
      </c>
      <c r="QP255" s="66" t="str">
        <f t="shared" si="1397"/>
        <v/>
      </c>
      <c r="QQ255" s="66" t="str">
        <f t="shared" si="1398"/>
        <v/>
      </c>
      <c r="QR255" s="66" t="str">
        <f t="shared" si="1399"/>
        <v/>
      </c>
      <c r="QS255" s="66" t="str">
        <f t="shared" si="1400"/>
        <v/>
      </c>
      <c r="QT255" s="66" t="str">
        <f t="shared" si="1401"/>
        <v/>
      </c>
      <c r="QU255" s="66" t="str">
        <f t="shared" si="1402"/>
        <v/>
      </c>
      <c r="QV255" s="66" t="str">
        <f t="shared" si="1403"/>
        <v/>
      </c>
      <c r="QW255" s="66" t="str">
        <f t="shared" si="1404"/>
        <v/>
      </c>
      <c r="QX255" s="66" t="str">
        <f t="shared" si="1405"/>
        <v/>
      </c>
      <c r="QY255" s="66" t="str">
        <f t="shared" si="1406"/>
        <v/>
      </c>
      <c r="QZ255" s="66" t="str">
        <f t="shared" si="1407"/>
        <v/>
      </c>
      <c r="RA255" s="66" t="str">
        <f t="shared" si="1408"/>
        <v/>
      </c>
      <c r="RB255" s="66" t="str">
        <f t="shared" si="1409"/>
        <v/>
      </c>
      <c r="RC255" s="66" t="str">
        <f t="shared" si="1410"/>
        <v/>
      </c>
      <c r="RD255" s="66" t="str">
        <f t="shared" si="1411"/>
        <v/>
      </c>
      <c r="RE255" s="66" t="str">
        <f t="shared" si="1412"/>
        <v/>
      </c>
      <c r="RF255" s="66" t="str">
        <f t="shared" si="1413"/>
        <v/>
      </c>
      <c r="RG255" s="66" t="str">
        <f t="shared" si="1414"/>
        <v/>
      </c>
      <c r="RH255" s="66" t="str">
        <f t="shared" si="1415"/>
        <v/>
      </c>
      <c r="RI255" s="66" t="str">
        <f t="shared" si="1416"/>
        <v/>
      </c>
      <c r="RJ255" s="66" t="str">
        <f t="shared" si="1417"/>
        <v/>
      </c>
      <c r="RK255" s="66" t="str">
        <f t="shared" si="1418"/>
        <v/>
      </c>
      <c r="RL255" s="66" t="str">
        <f t="shared" si="1419"/>
        <v/>
      </c>
      <c r="RM255" s="66" t="str">
        <f t="shared" si="1420"/>
        <v/>
      </c>
      <c r="RN255" s="66" t="str">
        <f t="shared" si="1421"/>
        <v/>
      </c>
      <c r="RO255" s="66" t="str">
        <f t="shared" si="1422"/>
        <v/>
      </c>
      <c r="RP255" s="66" t="str">
        <f t="shared" si="1423"/>
        <v/>
      </c>
      <c r="RQ255" s="66" t="str">
        <f t="shared" si="1424"/>
        <v/>
      </c>
      <c r="RR255" s="66" t="str">
        <f t="shared" si="1425"/>
        <v/>
      </c>
      <c r="RS255" s="66" t="str">
        <f t="shared" si="1426"/>
        <v/>
      </c>
      <c r="RT255" s="66" t="str">
        <f t="shared" si="1427"/>
        <v/>
      </c>
      <c r="RU255" s="66" t="str">
        <f t="shared" si="1428"/>
        <v/>
      </c>
      <c r="RV255" s="66" t="str">
        <f t="shared" si="1429"/>
        <v/>
      </c>
      <c r="RW255" s="66" t="str">
        <f t="shared" si="1430"/>
        <v/>
      </c>
      <c r="RX255" s="66" t="str">
        <f t="shared" si="1431"/>
        <v/>
      </c>
      <c r="RY255" s="66" t="str">
        <f t="shared" si="1432"/>
        <v/>
      </c>
      <c r="RZ255" s="66" t="str">
        <f t="shared" si="1433"/>
        <v/>
      </c>
      <c r="SA255" s="66" t="str">
        <f t="shared" si="1434"/>
        <v/>
      </c>
      <c r="SB255" s="66" t="str">
        <f t="shared" si="1435"/>
        <v/>
      </c>
      <c r="SC255" s="66" t="str">
        <f t="shared" si="1436"/>
        <v/>
      </c>
      <c r="SD255" s="66" t="str">
        <f t="shared" si="1437"/>
        <v/>
      </c>
      <c r="SE255" s="66" t="str">
        <f t="shared" si="1438"/>
        <v/>
      </c>
      <c r="SF255" s="66" t="str">
        <f t="shared" si="1439"/>
        <v/>
      </c>
      <c r="SG255" s="66" t="str">
        <f t="shared" si="1440"/>
        <v/>
      </c>
      <c r="SH255" s="66" t="str">
        <f t="shared" si="1441"/>
        <v/>
      </c>
      <c r="SI255" s="66" t="str">
        <f t="shared" si="1442"/>
        <v/>
      </c>
      <c r="SJ255" s="66" t="str">
        <f t="shared" si="1443"/>
        <v/>
      </c>
      <c r="SK255" s="66" t="str">
        <f t="shared" si="1444"/>
        <v/>
      </c>
      <c r="SL255" s="66" t="str">
        <f t="shared" si="1445"/>
        <v/>
      </c>
      <c r="SM255" s="66" t="str">
        <f t="shared" si="1446"/>
        <v/>
      </c>
      <c r="SN255" s="66" t="str">
        <f t="shared" si="1447"/>
        <v/>
      </c>
      <c r="SO255" s="66" t="str">
        <f t="shared" si="1448"/>
        <v/>
      </c>
      <c r="SP255" s="66" t="str">
        <f t="shared" si="1449"/>
        <v/>
      </c>
      <c r="SQ255" s="66" t="str">
        <f t="shared" si="1450"/>
        <v/>
      </c>
      <c r="SR255" s="66" t="str">
        <f t="shared" si="1451"/>
        <v/>
      </c>
      <c r="SS255" s="66" t="str">
        <f t="shared" si="1452"/>
        <v/>
      </c>
      <c r="ST255" s="66" t="str">
        <f t="shared" si="1453"/>
        <v/>
      </c>
      <c r="SU255" s="66" t="str">
        <f t="shared" si="1454"/>
        <v/>
      </c>
      <c r="SV255" s="66" t="str">
        <f t="shared" si="1455"/>
        <v/>
      </c>
      <c r="SW255" s="66" t="str">
        <f t="shared" si="1456"/>
        <v/>
      </c>
      <c r="SX255" s="66" t="str">
        <f t="shared" si="1457"/>
        <v/>
      </c>
      <c r="SY255" s="66" t="str">
        <f t="shared" si="1458"/>
        <v/>
      </c>
      <c r="SZ255" s="66" t="str">
        <f t="shared" si="1459"/>
        <v/>
      </c>
      <c r="TA255" s="66" t="str">
        <f t="shared" si="1460"/>
        <v/>
      </c>
      <c r="TB255" s="66" t="str">
        <f t="shared" si="1461"/>
        <v/>
      </c>
      <c r="TC255" s="66" t="str">
        <f t="shared" si="1462"/>
        <v/>
      </c>
      <c r="TD255" s="66" t="str">
        <f t="shared" si="1463"/>
        <v/>
      </c>
      <c r="TE255" s="66" t="str">
        <f t="shared" si="1464"/>
        <v/>
      </c>
      <c r="TF255" s="66" t="str">
        <f t="shared" si="1465"/>
        <v/>
      </c>
      <c r="TG255" s="66" t="str">
        <f t="shared" si="1466"/>
        <v/>
      </c>
      <c r="TH255" s="66" t="str">
        <f t="shared" si="1467"/>
        <v/>
      </c>
      <c r="TI255" s="66" t="str">
        <f t="shared" si="1468"/>
        <v/>
      </c>
      <c r="TJ255" s="66" t="str">
        <f t="shared" si="1469"/>
        <v/>
      </c>
      <c r="TK255" s="66" t="str">
        <f t="shared" si="1470"/>
        <v/>
      </c>
      <c r="TL255" s="66" t="str">
        <f t="shared" si="1471"/>
        <v/>
      </c>
      <c r="TM255" s="66" t="str">
        <f t="shared" si="1472"/>
        <v/>
      </c>
      <c r="TN255" s="66" t="str">
        <f t="shared" si="1473"/>
        <v/>
      </c>
      <c r="TO255" s="66" t="str">
        <f t="shared" si="1474"/>
        <v/>
      </c>
      <c r="TP255" s="66" t="str">
        <f t="shared" si="1475"/>
        <v/>
      </c>
      <c r="TQ255" s="66" t="str">
        <f t="shared" si="1476"/>
        <v/>
      </c>
      <c r="TR255" s="66" t="str">
        <f t="shared" si="1477"/>
        <v/>
      </c>
      <c r="TS255" s="66" t="str">
        <f t="shared" si="1478"/>
        <v/>
      </c>
      <c r="TT255" s="66" t="str">
        <f t="shared" si="1479"/>
        <v/>
      </c>
      <c r="TU255" s="66" t="str">
        <f t="shared" si="1480"/>
        <v/>
      </c>
      <c r="TV255" s="66" t="str">
        <f t="shared" si="1481"/>
        <v/>
      </c>
      <c r="TW255" s="66" t="str">
        <f t="shared" si="1482"/>
        <v/>
      </c>
      <c r="TX255" s="66" t="str">
        <f t="shared" si="1483"/>
        <v/>
      </c>
      <c r="TY255" s="66" t="str">
        <f t="shared" si="1484"/>
        <v/>
      </c>
      <c r="TZ255" s="66" t="str">
        <f t="shared" si="1485"/>
        <v/>
      </c>
      <c r="UA255" s="66" t="str">
        <f t="shared" si="1486"/>
        <v/>
      </c>
      <c r="UB255" s="66" t="str">
        <f t="shared" si="1487"/>
        <v/>
      </c>
      <c r="UC255" s="66" t="str">
        <f t="shared" si="1488"/>
        <v/>
      </c>
      <c r="UD255" s="66" t="str">
        <f t="shared" si="1489"/>
        <v/>
      </c>
      <c r="UE255" s="66" t="str">
        <f t="shared" si="1490"/>
        <v/>
      </c>
      <c r="UF255" s="66" t="str">
        <f t="shared" si="1491"/>
        <v/>
      </c>
      <c r="UG255" s="66" t="str">
        <f t="shared" si="1492"/>
        <v/>
      </c>
      <c r="UH255" s="66" t="str">
        <f t="shared" si="1493"/>
        <v/>
      </c>
      <c r="UI255" s="66" t="str">
        <f t="shared" si="1494"/>
        <v/>
      </c>
      <c r="UJ255" s="66" t="str">
        <f t="shared" si="1495"/>
        <v/>
      </c>
      <c r="UK255" s="66" t="str">
        <f t="shared" si="1496"/>
        <v/>
      </c>
      <c r="UL255" s="66" t="str">
        <f t="shared" si="1497"/>
        <v/>
      </c>
      <c r="UM255" s="66" t="str">
        <f t="shared" si="1498"/>
        <v/>
      </c>
      <c r="UN255" s="66" t="str">
        <f t="shared" si="1499"/>
        <v/>
      </c>
      <c r="UO255" s="66" t="str">
        <f t="shared" si="1500"/>
        <v/>
      </c>
      <c r="UP255" s="66" t="str">
        <f t="shared" si="1501"/>
        <v/>
      </c>
      <c r="UQ255" s="66" t="str">
        <f t="shared" si="1502"/>
        <v/>
      </c>
      <c r="UR255" s="66" t="str">
        <f t="shared" si="1503"/>
        <v/>
      </c>
      <c r="US255" s="66" t="str">
        <f t="shared" si="1504"/>
        <v/>
      </c>
      <c r="UT255" s="66" t="str">
        <f t="shared" si="1505"/>
        <v/>
      </c>
      <c r="UU255" s="66" t="str">
        <f t="shared" si="1506"/>
        <v/>
      </c>
      <c r="UV255" s="66" t="str">
        <f t="shared" si="1507"/>
        <v/>
      </c>
      <c r="UW255" s="66" t="str">
        <f t="shared" si="1508"/>
        <v/>
      </c>
      <c r="UX255" s="66" t="str">
        <f t="shared" si="1509"/>
        <v/>
      </c>
      <c r="UY255" s="66" t="str">
        <f t="shared" si="1510"/>
        <v/>
      </c>
      <c r="UZ255" s="66" t="str">
        <f t="shared" si="1511"/>
        <v/>
      </c>
      <c r="VA255" s="66" t="str">
        <f t="shared" si="1512"/>
        <v/>
      </c>
      <c r="VB255" s="66" t="str">
        <f t="shared" si="1513"/>
        <v/>
      </c>
      <c r="VC255" s="66" t="str">
        <f t="shared" si="1514"/>
        <v/>
      </c>
      <c r="VD255" s="66" t="str">
        <f t="shared" si="1515"/>
        <v/>
      </c>
      <c r="VE255" s="66" t="str">
        <f t="shared" si="1516"/>
        <v/>
      </c>
      <c r="VF255" s="66" t="str">
        <f t="shared" si="1517"/>
        <v/>
      </c>
      <c r="VG255" s="66" t="str">
        <f t="shared" si="1518"/>
        <v/>
      </c>
      <c r="VH255" s="66" t="str">
        <f t="shared" si="1519"/>
        <v/>
      </c>
      <c r="VI255" s="66" t="str">
        <f t="shared" si="1520"/>
        <v/>
      </c>
      <c r="VJ255" s="66" t="str">
        <f t="shared" si="1521"/>
        <v/>
      </c>
      <c r="VK255" s="66" t="str">
        <f t="shared" si="1522"/>
        <v/>
      </c>
      <c r="VL255" s="66" t="str">
        <f t="shared" si="1523"/>
        <v/>
      </c>
      <c r="VM255" s="66" t="str">
        <f t="shared" si="1524"/>
        <v/>
      </c>
      <c r="VN255" s="66" t="str">
        <f t="shared" si="1525"/>
        <v/>
      </c>
      <c r="VO255" s="66" t="str">
        <f t="shared" si="1526"/>
        <v/>
      </c>
      <c r="VP255" s="66" t="str">
        <f t="shared" si="1527"/>
        <v/>
      </c>
      <c r="VQ255" s="66" t="str">
        <f t="shared" si="1528"/>
        <v/>
      </c>
      <c r="VR255" s="66" t="str">
        <f t="shared" si="1529"/>
        <v/>
      </c>
      <c r="VS255" s="66" t="str">
        <f t="shared" si="1530"/>
        <v/>
      </c>
      <c r="VT255" s="66" t="str">
        <f t="shared" si="1531"/>
        <v/>
      </c>
      <c r="VU255" s="66" t="str">
        <f t="shared" si="1532"/>
        <v/>
      </c>
      <c r="VV255" s="66" t="str">
        <f t="shared" si="1533"/>
        <v/>
      </c>
      <c r="VW255" s="66" t="str">
        <f t="shared" si="1534"/>
        <v/>
      </c>
      <c r="VX255" s="66" t="str">
        <f t="shared" si="1535"/>
        <v/>
      </c>
      <c r="VY255" s="66" t="str">
        <f t="shared" si="1536"/>
        <v/>
      </c>
      <c r="VZ255" s="66" t="str">
        <f t="shared" si="1537"/>
        <v/>
      </c>
      <c r="WA255" s="66" t="str">
        <f t="shared" si="1538"/>
        <v/>
      </c>
      <c r="WB255" s="66" t="str">
        <f t="shared" si="1539"/>
        <v/>
      </c>
      <c r="WC255" s="66" t="str">
        <f t="shared" si="1540"/>
        <v/>
      </c>
      <c r="WD255" s="66" t="str">
        <f t="shared" si="1541"/>
        <v/>
      </c>
      <c r="WE255" s="66" t="str">
        <f t="shared" si="1542"/>
        <v/>
      </c>
      <c r="WF255" s="66" t="str">
        <f t="shared" si="1543"/>
        <v/>
      </c>
      <c r="WG255" s="66" t="str">
        <f t="shared" si="1544"/>
        <v/>
      </c>
      <c r="WH255" s="66" t="str">
        <f t="shared" si="1545"/>
        <v/>
      </c>
      <c r="WI255" s="66" t="str">
        <f t="shared" si="1546"/>
        <v/>
      </c>
      <c r="WJ255" s="66" t="str">
        <f t="shared" si="1547"/>
        <v/>
      </c>
      <c r="WK255" s="66" t="str">
        <f t="shared" si="1548"/>
        <v/>
      </c>
      <c r="WL255" s="66" t="str">
        <f t="shared" si="1549"/>
        <v/>
      </c>
      <c r="WM255" s="66" t="str">
        <f t="shared" si="1550"/>
        <v/>
      </c>
      <c r="WN255" s="66" t="str">
        <f t="shared" si="1551"/>
        <v/>
      </c>
      <c r="WO255" s="66" t="str">
        <f t="shared" si="1552"/>
        <v/>
      </c>
      <c r="WP255" s="66" t="str">
        <f t="shared" si="1553"/>
        <v/>
      </c>
      <c r="WQ255" s="66" t="str">
        <f t="shared" si="1554"/>
        <v/>
      </c>
      <c r="WR255" s="66" t="str">
        <f t="shared" si="1555"/>
        <v/>
      </c>
      <c r="WS255" s="66" t="str">
        <f t="shared" si="1556"/>
        <v/>
      </c>
      <c r="WT255" s="66" t="str">
        <f t="shared" si="1557"/>
        <v/>
      </c>
      <c r="WU255" s="66" t="str">
        <f t="shared" si="1558"/>
        <v/>
      </c>
      <c r="WV255" s="66" t="str">
        <f t="shared" si="1559"/>
        <v/>
      </c>
      <c r="WW255" s="66" t="str">
        <f t="shared" si="1560"/>
        <v/>
      </c>
      <c r="WX255" s="66" t="str">
        <f t="shared" si="1561"/>
        <v/>
      </c>
      <c r="WY255" s="66" t="str">
        <f t="shared" si="1562"/>
        <v/>
      </c>
      <c r="WZ255" s="66" t="str">
        <f t="shared" si="1563"/>
        <v/>
      </c>
      <c r="XA255" s="66" t="str">
        <f t="shared" si="1564"/>
        <v/>
      </c>
      <c r="XB255" s="66" t="str">
        <f t="shared" si="1565"/>
        <v/>
      </c>
      <c r="XC255" s="66" t="str">
        <f t="shared" si="1566"/>
        <v/>
      </c>
      <c r="XD255" s="66" t="str">
        <f t="shared" si="1567"/>
        <v/>
      </c>
      <c r="XE255" s="66" t="str">
        <f t="shared" si="1568"/>
        <v/>
      </c>
      <c r="XF255" s="66" t="str">
        <f t="shared" si="1569"/>
        <v/>
      </c>
      <c r="XG255" s="66" t="str">
        <f t="shared" si="1570"/>
        <v/>
      </c>
      <c r="XH255" s="66" t="str">
        <f t="shared" si="1571"/>
        <v/>
      </c>
      <c r="XI255" s="66" t="str">
        <f t="shared" si="1572"/>
        <v/>
      </c>
      <c r="XJ255" s="66" t="str">
        <f t="shared" si="1573"/>
        <v/>
      </c>
      <c r="XK255" s="66" t="str">
        <f t="shared" si="1574"/>
        <v/>
      </c>
      <c r="XL255" s="66" t="str">
        <f t="shared" si="1575"/>
        <v/>
      </c>
      <c r="XM255" s="66" t="str">
        <f t="shared" si="1576"/>
        <v/>
      </c>
      <c r="XN255" s="66" t="str">
        <f t="shared" si="1577"/>
        <v/>
      </c>
      <c r="XO255" s="66" t="str">
        <f t="shared" si="1578"/>
        <v/>
      </c>
      <c r="XP255" s="66" t="str">
        <f t="shared" si="1579"/>
        <v/>
      </c>
      <c r="XQ255" s="66" t="str">
        <f t="shared" si="1580"/>
        <v/>
      </c>
      <c r="XR255" s="66" t="str">
        <f t="shared" si="1581"/>
        <v/>
      </c>
      <c r="XS255" s="66" t="str">
        <f t="shared" si="1582"/>
        <v/>
      </c>
      <c r="XT255" s="66" t="str">
        <f t="shared" si="1583"/>
        <v/>
      </c>
      <c r="XU255" s="66" t="str">
        <f t="shared" si="1584"/>
        <v/>
      </c>
      <c r="XV255" s="66" t="str">
        <f t="shared" si="1585"/>
        <v/>
      </c>
      <c r="XW255" s="66" t="str">
        <f t="shared" si="1586"/>
        <v/>
      </c>
      <c r="XX255" s="66" t="str">
        <f t="shared" si="1587"/>
        <v/>
      </c>
      <c r="XY255" s="66" t="str">
        <f t="shared" si="1588"/>
        <v/>
      </c>
      <c r="XZ255" s="66" t="str">
        <f t="shared" si="1589"/>
        <v/>
      </c>
      <c r="YA255" s="66" t="str">
        <f t="shared" si="1590"/>
        <v/>
      </c>
      <c r="YB255" s="66" t="str">
        <f t="shared" si="1591"/>
        <v/>
      </c>
      <c r="YC255" s="66" t="str">
        <f t="shared" si="1592"/>
        <v/>
      </c>
      <c r="YD255" s="66" t="str">
        <f t="shared" si="1593"/>
        <v/>
      </c>
      <c r="YE255" s="66" t="str">
        <f t="shared" si="1594"/>
        <v/>
      </c>
      <c r="YF255" s="66" t="str">
        <f t="shared" si="1595"/>
        <v/>
      </c>
      <c r="YG255" s="66" t="str">
        <f t="shared" si="1596"/>
        <v/>
      </c>
      <c r="YH255" s="66" t="str">
        <f t="shared" si="1597"/>
        <v/>
      </c>
      <c r="YI255" s="66" t="str">
        <f t="shared" si="1598"/>
        <v/>
      </c>
      <c r="YJ255" s="66" t="str">
        <f t="shared" si="1599"/>
        <v/>
      </c>
      <c r="YK255" s="66" t="str">
        <f t="shared" si="1600"/>
        <v/>
      </c>
      <c r="YL255" s="66" t="str">
        <f t="shared" si="1601"/>
        <v/>
      </c>
      <c r="YM255" s="66" t="str">
        <f t="shared" si="1602"/>
        <v/>
      </c>
      <c r="YN255" s="66" t="str">
        <f t="shared" si="1603"/>
        <v/>
      </c>
      <c r="YO255" s="66" t="str">
        <f t="shared" si="1604"/>
        <v/>
      </c>
      <c r="YP255" s="66" t="str">
        <f t="shared" si="1605"/>
        <v/>
      </c>
      <c r="YQ255" s="66" t="str">
        <f t="shared" si="1606"/>
        <v/>
      </c>
      <c r="YR255" s="66" t="str">
        <f t="shared" si="1607"/>
        <v/>
      </c>
      <c r="YS255" s="66" t="str">
        <f t="shared" si="1608"/>
        <v/>
      </c>
      <c r="YT255" s="66" t="str">
        <f t="shared" si="1609"/>
        <v/>
      </c>
      <c r="YU255" s="66" t="str">
        <f t="shared" si="1610"/>
        <v/>
      </c>
      <c r="YV255" s="66" t="str">
        <f t="shared" si="1611"/>
        <v/>
      </c>
      <c r="YW255" s="66" t="str">
        <f t="shared" si="1612"/>
        <v/>
      </c>
      <c r="YX255" s="66" t="str">
        <f t="shared" si="1613"/>
        <v/>
      </c>
      <c r="YY255" s="66" t="str">
        <f t="shared" si="1614"/>
        <v/>
      </c>
      <c r="YZ255" s="66" t="str">
        <f t="shared" si="1615"/>
        <v/>
      </c>
      <c r="ZA255" s="66" t="str">
        <f t="shared" si="1616"/>
        <v/>
      </c>
      <c r="ZB255" s="66" t="str">
        <f t="shared" si="1617"/>
        <v/>
      </c>
      <c r="ZC255" s="66" t="str">
        <f t="shared" si="1618"/>
        <v/>
      </c>
      <c r="ZD255" s="66" t="str">
        <f t="shared" si="1619"/>
        <v/>
      </c>
      <c r="ZE255" s="66" t="str">
        <f t="shared" si="1620"/>
        <v/>
      </c>
      <c r="ZF255" s="66" t="str">
        <f t="shared" si="1621"/>
        <v/>
      </c>
      <c r="ZG255" s="66" t="str">
        <f t="shared" si="1622"/>
        <v/>
      </c>
      <c r="ZH255" s="66" t="str">
        <f t="shared" si="1623"/>
        <v/>
      </c>
      <c r="ZI255" s="66" t="str">
        <f t="shared" si="1624"/>
        <v/>
      </c>
      <c r="ZJ255" s="66" t="str">
        <f t="shared" si="1625"/>
        <v/>
      </c>
      <c r="ZK255" s="66" t="str">
        <f t="shared" si="1626"/>
        <v/>
      </c>
      <c r="ZL255" s="66" t="str">
        <f t="shared" si="1627"/>
        <v/>
      </c>
      <c r="ZM255" s="66" t="str">
        <f t="shared" si="1628"/>
        <v/>
      </c>
      <c r="ZN255" s="66" t="str">
        <f t="shared" si="1629"/>
        <v/>
      </c>
      <c r="ZO255" s="66" t="str">
        <f t="shared" si="1630"/>
        <v/>
      </c>
      <c r="ZP255" s="66" t="str">
        <f t="shared" si="1631"/>
        <v/>
      </c>
      <c r="ZQ255" s="66" t="str">
        <f t="shared" si="1632"/>
        <v/>
      </c>
      <c r="ZR255" s="66" t="str">
        <f t="shared" si="1633"/>
        <v/>
      </c>
      <c r="ZS255" s="66" t="str">
        <f t="shared" si="1634"/>
        <v/>
      </c>
      <c r="ZT255" s="66" t="str">
        <f t="shared" si="1635"/>
        <v/>
      </c>
      <c r="ZU255" s="66" t="str">
        <f t="shared" si="1636"/>
        <v/>
      </c>
      <c r="ZV255" s="66" t="str">
        <f t="shared" si="1637"/>
        <v/>
      </c>
      <c r="ZW255" s="66" t="str">
        <f t="shared" si="1638"/>
        <v/>
      </c>
      <c r="ZX255" s="66" t="str">
        <f t="shared" si="1639"/>
        <v/>
      </c>
      <c r="ZY255" s="66" t="str">
        <f t="shared" si="1640"/>
        <v/>
      </c>
      <c r="ZZ255" s="66" t="str">
        <f t="shared" si="1641"/>
        <v/>
      </c>
      <c r="AAA255" s="66" t="str">
        <f t="shared" si="1642"/>
        <v/>
      </c>
      <c r="AAB255" s="66" t="str">
        <f t="shared" si="1643"/>
        <v/>
      </c>
      <c r="AAC255" s="66" t="str">
        <f t="shared" si="1644"/>
        <v/>
      </c>
      <c r="AAD255" s="66" t="str">
        <f t="shared" si="1645"/>
        <v/>
      </c>
      <c r="AAE255" s="66" t="str">
        <f t="shared" si="1646"/>
        <v/>
      </c>
      <c r="AAF255" s="66" t="str">
        <f t="shared" si="1647"/>
        <v/>
      </c>
      <c r="AAG255" s="66" t="str">
        <f t="shared" si="1648"/>
        <v/>
      </c>
      <c r="AAH255" s="66" t="str">
        <f t="shared" si="1649"/>
        <v/>
      </c>
      <c r="AAI255" s="66" t="str">
        <f t="shared" si="1650"/>
        <v/>
      </c>
      <c r="AAJ255" s="66" t="str">
        <f t="shared" si="1651"/>
        <v/>
      </c>
      <c r="AAK255" s="66" t="str">
        <f t="shared" si="1652"/>
        <v/>
      </c>
      <c r="AAL255" s="66" t="str">
        <f t="shared" si="1653"/>
        <v/>
      </c>
      <c r="AAM255" s="66" t="str">
        <f t="shared" si="1654"/>
        <v/>
      </c>
      <c r="AAN255" s="66" t="str">
        <f t="shared" si="1655"/>
        <v/>
      </c>
      <c r="AAO255" s="66" t="str">
        <f t="shared" si="1656"/>
        <v/>
      </c>
      <c r="AAP255" s="66" t="str">
        <f t="shared" si="1657"/>
        <v/>
      </c>
      <c r="AAQ255" s="66" t="str">
        <f t="shared" si="1658"/>
        <v/>
      </c>
      <c r="AAR255" s="66" t="str">
        <f t="shared" si="1659"/>
        <v/>
      </c>
      <c r="AAS255" s="66" t="str">
        <f t="shared" si="1660"/>
        <v/>
      </c>
      <c r="AAT255" s="66" t="str">
        <f t="shared" si="1661"/>
        <v/>
      </c>
      <c r="AAU255" s="66" t="str">
        <f t="shared" si="1662"/>
        <v/>
      </c>
      <c r="AAV255" s="66" t="str">
        <f t="shared" si="1663"/>
        <v/>
      </c>
      <c r="AAW255" s="66" t="str">
        <f t="shared" si="1664"/>
        <v/>
      </c>
      <c r="AAX255" s="66" t="str">
        <f t="shared" si="1665"/>
        <v/>
      </c>
      <c r="AAY255" s="66" t="str">
        <f t="shared" si="1666"/>
        <v/>
      </c>
      <c r="AAZ255" s="66" t="str">
        <f t="shared" si="1667"/>
        <v/>
      </c>
      <c r="ABA255" s="66" t="str">
        <f t="shared" si="1668"/>
        <v/>
      </c>
      <c r="ABB255" s="66" t="str">
        <f t="shared" si="1669"/>
        <v/>
      </c>
      <c r="ABC255" s="66" t="str">
        <f t="shared" si="1670"/>
        <v/>
      </c>
      <c r="ABD255" s="66" t="str">
        <f t="shared" si="1671"/>
        <v/>
      </c>
      <c r="ABE255" s="66" t="str">
        <f t="shared" si="1672"/>
        <v/>
      </c>
      <c r="ABF255" s="66" t="str">
        <f t="shared" si="1673"/>
        <v/>
      </c>
      <c r="ABG255" s="66" t="str">
        <f t="shared" si="1674"/>
        <v/>
      </c>
      <c r="ABH255" s="66" t="str">
        <f t="shared" si="1675"/>
        <v/>
      </c>
      <c r="ABI255" s="66" t="str">
        <f t="shared" si="1676"/>
        <v/>
      </c>
      <c r="ABJ255" s="66" t="str">
        <f t="shared" si="1677"/>
        <v/>
      </c>
      <c r="ABK255" s="66" t="str">
        <f t="shared" si="1678"/>
        <v/>
      </c>
      <c r="ABL255" s="66" t="str">
        <f t="shared" si="1679"/>
        <v/>
      </c>
      <c r="ABM255" s="66" t="str">
        <f t="shared" si="1680"/>
        <v/>
      </c>
      <c r="ABN255" s="66" t="str">
        <f t="shared" si="1681"/>
        <v/>
      </c>
      <c r="ABO255" s="66" t="str">
        <f t="shared" si="1682"/>
        <v/>
      </c>
      <c r="ABP255" s="66" t="str">
        <f t="shared" si="1683"/>
        <v/>
      </c>
      <c r="ABQ255" s="66" t="str">
        <f t="shared" si="1684"/>
        <v/>
      </c>
      <c r="ABR255" s="66" t="str">
        <f t="shared" si="1685"/>
        <v/>
      </c>
      <c r="ABS255" s="66" t="str">
        <f t="shared" si="1686"/>
        <v/>
      </c>
      <c r="ABT255" s="66" t="str">
        <f t="shared" si="1687"/>
        <v/>
      </c>
      <c r="ABU255" s="66" t="str">
        <f t="shared" si="1688"/>
        <v/>
      </c>
      <c r="ABV255" s="66" t="str">
        <f t="shared" si="1689"/>
        <v/>
      </c>
      <c r="ABW255" s="66" t="str">
        <f t="shared" si="1690"/>
        <v/>
      </c>
      <c r="ABX255" s="66" t="str">
        <f t="shared" si="1691"/>
        <v/>
      </c>
      <c r="ABY255" s="66" t="str">
        <f t="shared" si="1692"/>
        <v/>
      </c>
      <c r="ABZ255" s="66" t="str">
        <f t="shared" si="1693"/>
        <v/>
      </c>
      <c r="ACA255" s="66" t="str">
        <f t="shared" si="1694"/>
        <v/>
      </c>
      <c r="ACB255" s="66" t="str">
        <f t="shared" si="1695"/>
        <v/>
      </c>
      <c r="ACC255" s="66" t="str">
        <f t="shared" si="1696"/>
        <v/>
      </c>
      <c r="ACD255" s="66" t="str">
        <f t="shared" si="1697"/>
        <v/>
      </c>
      <c r="ACE255" s="66" t="str">
        <f t="shared" si="1698"/>
        <v/>
      </c>
      <c r="ACF255" s="66" t="str">
        <f t="shared" si="1699"/>
        <v/>
      </c>
      <c r="ACG255" s="126">
        <f t="shared" si="1700"/>
        <v>3.3500000000000002E-2</v>
      </c>
      <c r="ACH255" s="66" t="str">
        <f t="shared" si="1701"/>
        <v>kg/GJ delivered</v>
      </c>
      <c r="ACI255" s="66" t="str">
        <f t="shared" si="1702"/>
        <v/>
      </c>
      <c r="ACJ255" s="66" t="str">
        <f t="shared" si="1703"/>
        <v/>
      </c>
      <c r="ACK255" s="66" t="str">
        <f t="shared" si="1704"/>
        <v/>
      </c>
      <c r="ACL255" s="66" t="str">
        <f t="shared" si="1705"/>
        <v/>
      </c>
      <c r="ACM255" s="66">
        <f t="shared" ref="ACM255:ACN255" si="1771">IF(AND(ACS$3="Unit", ACL255=""), "", IF(AND(ACS$3="Unit", ACL255="-"),"", IF(ACS$3="Unit", "kg/GJ delivered", IF(AND(NY255&lt;&gt;"", NY255&lt;&gt;"-", NX255="-"),"", IF($H255="","", IF(NX255="nd", "",IF(NX255="&lt;n.a.&gt;", "", IF(NY255="#/MJ", "", IF(NY255="kg/GJ delivered",NX255,IF(NY255="g/MJ delivered",NX255,IF(NY255="kg/MJ delivered",NX255*1000,IF(NY255="mg/MJ delivered",NX255/1000,IF(NY255="g/kg",((NX255)*(1/$I255)*(1/$H255)),IF(NY255="mg/kg",((NX255/1000)*(1/$I255)*(1/$H255)),IF(NY255="mg/MJ delivered",NX255/1000,IF(NY255="-","","Error"))))))))))))))))</f>
        <v>0.37759999999999999</v>
      </c>
      <c r="ACN255" s="66" t="str">
        <f t="shared" si="1771"/>
        <v>kg/GJ delivered</v>
      </c>
      <c r="ACO255" s="66" t="str">
        <f t="shared" si="1707"/>
        <v/>
      </c>
      <c r="ACP255" s="66" t="str">
        <f t="shared" si="1708"/>
        <v/>
      </c>
      <c r="ACQ255" s="66" t="str">
        <f t="shared" si="1709"/>
        <v/>
      </c>
      <c r="ACR255" s="66" t="str">
        <f t="shared" si="1710"/>
        <v/>
      </c>
      <c r="ACS255" s="66" t="str">
        <f t="shared" si="1711"/>
        <v/>
      </c>
      <c r="ACT255" s="66" t="str">
        <f t="shared" si="1712"/>
        <v/>
      </c>
    </row>
    <row r="256" spans="2:774" ht="15.75" customHeight="1" x14ac:dyDescent="0.25">
      <c r="B256" s="66">
        <v>13</v>
      </c>
      <c r="C256" s="66" t="s">
        <v>91</v>
      </c>
      <c r="D256" s="66" t="s">
        <v>78</v>
      </c>
      <c r="E256" s="156" t="s">
        <v>1607</v>
      </c>
      <c r="F256" s="66" t="s">
        <v>497</v>
      </c>
      <c r="G256" s="66" t="s">
        <v>492</v>
      </c>
      <c r="H256" s="126">
        <v>0.25700000000000001</v>
      </c>
      <c r="I256" s="130">
        <v>15.1</v>
      </c>
      <c r="J256" s="66" t="str">
        <f t="shared" si="1759"/>
        <v>Firewood, Improved, IN</v>
      </c>
      <c r="K256" s="161"/>
      <c r="L256" s="161"/>
      <c r="M256" s="161"/>
      <c r="N256" s="161"/>
      <c r="O256" s="66" t="s">
        <v>26</v>
      </c>
      <c r="P256" s="66" t="str">
        <f t="shared" si="1768"/>
        <v>IN</v>
      </c>
      <c r="Q256" s="66" t="s">
        <v>2</v>
      </c>
      <c r="R256" s="162">
        <v>16.39</v>
      </c>
      <c r="S256" s="158" t="s">
        <v>66</v>
      </c>
      <c r="T256" s="158" t="s">
        <v>128</v>
      </c>
      <c r="U256" s="158" t="s">
        <v>128</v>
      </c>
      <c r="V256" s="158" t="s">
        <v>128</v>
      </c>
      <c r="W256" s="158" t="s">
        <v>128</v>
      </c>
      <c r="X256" s="164">
        <v>353.9</v>
      </c>
      <c r="Y256" s="158" t="s">
        <v>66</v>
      </c>
      <c r="Z256" s="165">
        <v>1.0589999999999999</v>
      </c>
      <c r="AA256" s="158" t="s">
        <v>66</v>
      </c>
      <c r="AB256" s="158" t="s">
        <v>128</v>
      </c>
      <c r="AC256" s="158" t="s">
        <v>128</v>
      </c>
      <c r="AD256" s="158" t="s">
        <v>128</v>
      </c>
      <c r="AE256" s="158" t="s">
        <v>128</v>
      </c>
      <c r="AF256" s="165">
        <v>2.5190000000000001</v>
      </c>
      <c r="AG256" s="158" t="s">
        <v>66</v>
      </c>
      <c r="AH256" s="158" t="s">
        <v>128</v>
      </c>
      <c r="AI256" s="158" t="s">
        <v>128</v>
      </c>
      <c r="AJ256" s="158" t="s">
        <v>128</v>
      </c>
      <c r="AK256" s="158" t="s">
        <v>128</v>
      </c>
      <c r="AL256" s="158" t="s">
        <v>128</v>
      </c>
      <c r="AM256" s="158" t="s">
        <v>128</v>
      </c>
      <c r="AN256" s="158" t="s">
        <v>128</v>
      </c>
      <c r="AO256" s="158" t="s">
        <v>128</v>
      </c>
      <c r="AP256" s="158" t="s">
        <v>128</v>
      </c>
      <c r="AQ256" s="158" t="s">
        <v>128</v>
      </c>
      <c r="AR256" s="158" t="s">
        <v>128</v>
      </c>
      <c r="AS256" s="158" t="s">
        <v>128</v>
      </c>
      <c r="AT256" s="158" t="s">
        <v>128</v>
      </c>
      <c r="AU256" s="158" t="s">
        <v>128</v>
      </c>
      <c r="AV256" s="158" t="s">
        <v>128</v>
      </c>
      <c r="AW256" s="158" t="s">
        <v>128</v>
      </c>
      <c r="AX256" s="158" t="s">
        <v>128</v>
      </c>
      <c r="AY256" s="158" t="s">
        <v>128</v>
      </c>
      <c r="AZ256" s="158" t="s">
        <v>128</v>
      </c>
      <c r="BA256" s="158" t="s">
        <v>128</v>
      </c>
      <c r="BB256" s="158" t="s">
        <v>128</v>
      </c>
      <c r="BC256" s="158" t="s">
        <v>128</v>
      </c>
      <c r="BD256" s="158" t="s">
        <v>128</v>
      </c>
      <c r="BE256" s="158" t="s">
        <v>128</v>
      </c>
      <c r="BF256" s="158" t="s">
        <v>128</v>
      </c>
      <c r="BG256" s="158" t="s">
        <v>128</v>
      </c>
      <c r="BH256" s="158" t="s">
        <v>128</v>
      </c>
      <c r="BI256" s="158" t="s">
        <v>128</v>
      </c>
      <c r="BJ256" s="158" t="s">
        <v>128</v>
      </c>
      <c r="BK256" s="158" t="s">
        <v>128</v>
      </c>
      <c r="BL256" s="158" t="s">
        <v>128</v>
      </c>
      <c r="BM256" s="158" t="s">
        <v>128</v>
      </c>
      <c r="BN256" s="158" t="s">
        <v>128</v>
      </c>
      <c r="BO256" s="158" t="s">
        <v>128</v>
      </c>
      <c r="BP256" s="158" t="s">
        <v>128</v>
      </c>
      <c r="BQ256" s="158" t="s">
        <v>128</v>
      </c>
      <c r="BR256" s="158" t="s">
        <v>128</v>
      </c>
      <c r="BS256" s="158" t="s">
        <v>128</v>
      </c>
      <c r="BT256" s="158" t="s">
        <v>128</v>
      </c>
      <c r="BU256" s="158" t="s">
        <v>128</v>
      </c>
      <c r="BV256" s="158" t="s">
        <v>128</v>
      </c>
      <c r="BW256" s="158" t="s">
        <v>128</v>
      </c>
      <c r="BX256" s="158" t="s">
        <v>128</v>
      </c>
      <c r="BY256" s="158" t="s">
        <v>128</v>
      </c>
      <c r="BZ256" s="158" t="s">
        <v>128</v>
      </c>
      <c r="CA256" s="158" t="s">
        <v>128</v>
      </c>
      <c r="CB256" s="158" t="s">
        <v>128</v>
      </c>
      <c r="CC256" s="158" t="s">
        <v>128</v>
      </c>
      <c r="CD256" s="158" t="s">
        <v>128</v>
      </c>
      <c r="CE256" s="158" t="s">
        <v>128</v>
      </c>
      <c r="CF256" s="158" t="s">
        <v>128</v>
      </c>
      <c r="CG256" s="158" t="s">
        <v>128</v>
      </c>
      <c r="CH256" s="158" t="s">
        <v>128</v>
      </c>
      <c r="CI256" s="158" t="s">
        <v>128</v>
      </c>
      <c r="CJ256" s="158" t="s">
        <v>128</v>
      </c>
      <c r="CK256" s="158" t="s">
        <v>128</v>
      </c>
      <c r="CL256" s="158" t="s">
        <v>128</v>
      </c>
      <c r="CM256" s="158" t="s">
        <v>128</v>
      </c>
      <c r="CN256" s="158" t="s">
        <v>128</v>
      </c>
      <c r="CO256" s="158" t="s">
        <v>128</v>
      </c>
      <c r="CP256" s="158" t="s">
        <v>128</v>
      </c>
      <c r="CQ256" s="158" t="s">
        <v>128</v>
      </c>
      <c r="CR256" s="158" t="s">
        <v>128</v>
      </c>
      <c r="CS256" s="158" t="s">
        <v>128</v>
      </c>
      <c r="CT256" s="158" t="s">
        <v>128</v>
      </c>
      <c r="CU256" s="158" t="s">
        <v>128</v>
      </c>
      <c r="CV256" s="158" t="s">
        <v>128</v>
      </c>
      <c r="CW256" s="158" t="s">
        <v>128</v>
      </c>
      <c r="CX256" s="158" t="s">
        <v>128</v>
      </c>
      <c r="CY256" s="158" t="s">
        <v>128</v>
      </c>
      <c r="CZ256" s="158" t="s">
        <v>128</v>
      </c>
      <c r="DA256" s="158" t="s">
        <v>128</v>
      </c>
      <c r="DB256" s="158" t="s">
        <v>128</v>
      </c>
      <c r="DC256" s="158" t="s">
        <v>128</v>
      </c>
      <c r="DD256" s="158" t="s">
        <v>128</v>
      </c>
      <c r="DE256" s="158" t="s">
        <v>128</v>
      </c>
      <c r="DF256" s="158" t="s">
        <v>128</v>
      </c>
      <c r="DG256" s="158" t="s">
        <v>128</v>
      </c>
      <c r="DH256" s="158" t="s">
        <v>128</v>
      </c>
      <c r="DI256" s="158" t="s">
        <v>128</v>
      </c>
      <c r="DJ256" s="158" t="s">
        <v>128</v>
      </c>
      <c r="DK256" s="158" t="s">
        <v>128</v>
      </c>
      <c r="DL256" s="158" t="s">
        <v>128</v>
      </c>
      <c r="DM256" s="158" t="s">
        <v>128</v>
      </c>
      <c r="DN256" s="158" t="s">
        <v>128</v>
      </c>
      <c r="DO256" s="158" t="s">
        <v>128</v>
      </c>
      <c r="DP256" s="158" t="s">
        <v>128</v>
      </c>
      <c r="DQ256" s="158" t="s">
        <v>128</v>
      </c>
      <c r="DR256" s="158" t="s">
        <v>128</v>
      </c>
      <c r="DS256" s="158" t="s">
        <v>128</v>
      </c>
      <c r="DT256" s="158" t="s">
        <v>128</v>
      </c>
      <c r="DU256" s="158" t="s">
        <v>128</v>
      </c>
      <c r="DV256" s="158" t="s">
        <v>128</v>
      </c>
      <c r="DW256" s="158" t="s">
        <v>128</v>
      </c>
      <c r="DX256" s="158" t="s">
        <v>128</v>
      </c>
      <c r="DY256" s="158" t="s">
        <v>128</v>
      </c>
      <c r="DZ256" s="158" t="s">
        <v>128</v>
      </c>
      <c r="EA256" s="158" t="s">
        <v>128</v>
      </c>
      <c r="EB256" s="158" t="s">
        <v>128</v>
      </c>
      <c r="EC256" s="158" t="s">
        <v>128</v>
      </c>
      <c r="ED256" s="158" t="s">
        <v>128</v>
      </c>
      <c r="EE256" s="158" t="s">
        <v>128</v>
      </c>
      <c r="EF256" s="158" t="s">
        <v>128</v>
      </c>
      <c r="EG256" s="158" t="s">
        <v>128</v>
      </c>
      <c r="EH256" s="158" t="s">
        <v>128</v>
      </c>
      <c r="EI256" s="158" t="s">
        <v>128</v>
      </c>
      <c r="EJ256" s="158" t="s">
        <v>128</v>
      </c>
      <c r="EK256" s="158" t="s">
        <v>128</v>
      </c>
      <c r="EL256" s="158" t="s">
        <v>128</v>
      </c>
      <c r="EM256" s="158" t="s">
        <v>128</v>
      </c>
      <c r="EN256" s="158" t="s">
        <v>128</v>
      </c>
      <c r="EO256" s="158" t="s">
        <v>128</v>
      </c>
      <c r="EP256" s="158" t="s">
        <v>128</v>
      </c>
      <c r="EQ256" s="158" t="s">
        <v>128</v>
      </c>
      <c r="ER256" s="158" t="s">
        <v>128</v>
      </c>
      <c r="ES256" s="158" t="s">
        <v>128</v>
      </c>
      <c r="ET256" s="158" t="s">
        <v>128</v>
      </c>
      <c r="EU256" s="158" t="s">
        <v>128</v>
      </c>
      <c r="EV256" s="158" t="s">
        <v>128</v>
      </c>
      <c r="EW256" s="158" t="s">
        <v>128</v>
      </c>
      <c r="EX256" s="158" t="s">
        <v>128</v>
      </c>
      <c r="EY256" s="158" t="s">
        <v>128</v>
      </c>
      <c r="EZ256" s="158" t="s">
        <v>128</v>
      </c>
      <c r="FA256" s="158" t="s">
        <v>128</v>
      </c>
      <c r="FB256" s="158" t="s">
        <v>128</v>
      </c>
      <c r="FC256" s="158" t="s">
        <v>128</v>
      </c>
      <c r="FD256" s="158" t="s">
        <v>128</v>
      </c>
      <c r="FE256" s="158" t="s">
        <v>128</v>
      </c>
      <c r="FF256" s="158" t="s">
        <v>128</v>
      </c>
      <c r="FG256" s="158" t="s">
        <v>128</v>
      </c>
      <c r="FH256" s="158" t="s">
        <v>128</v>
      </c>
      <c r="FI256" s="158" t="s">
        <v>128</v>
      </c>
      <c r="FJ256" s="158" t="s">
        <v>128</v>
      </c>
      <c r="FK256" s="158" t="s">
        <v>128</v>
      </c>
      <c r="FL256" s="158" t="s">
        <v>128</v>
      </c>
      <c r="FM256" s="158" t="s">
        <v>128</v>
      </c>
      <c r="FN256" s="158" t="s">
        <v>128</v>
      </c>
      <c r="FO256" s="158" t="s">
        <v>128</v>
      </c>
      <c r="FP256" s="158" t="s">
        <v>128</v>
      </c>
      <c r="FQ256" s="158" t="s">
        <v>128</v>
      </c>
      <c r="FR256" s="158" t="s">
        <v>128</v>
      </c>
      <c r="FS256" s="158" t="s">
        <v>128</v>
      </c>
      <c r="FT256" s="158" t="s">
        <v>128</v>
      </c>
      <c r="FU256" s="158" t="s">
        <v>128</v>
      </c>
      <c r="FV256" s="158" t="s">
        <v>128</v>
      </c>
      <c r="FW256" s="158" t="s">
        <v>128</v>
      </c>
      <c r="FX256" s="158" t="s">
        <v>128</v>
      </c>
      <c r="FY256" s="158" t="s">
        <v>128</v>
      </c>
      <c r="FZ256" s="158" t="s">
        <v>128</v>
      </c>
      <c r="GA256" s="158" t="s">
        <v>128</v>
      </c>
      <c r="GB256" s="158" t="s">
        <v>128</v>
      </c>
      <c r="GC256" s="158" t="s">
        <v>128</v>
      </c>
      <c r="GD256" s="158" t="s">
        <v>128</v>
      </c>
      <c r="GE256" s="158" t="s">
        <v>128</v>
      </c>
      <c r="GF256" s="158" t="s">
        <v>128</v>
      </c>
      <c r="GG256" s="158" t="s">
        <v>128</v>
      </c>
      <c r="GH256" s="158" t="s">
        <v>128</v>
      </c>
      <c r="GI256" s="158" t="s">
        <v>128</v>
      </c>
      <c r="GJ256" s="158" t="s">
        <v>128</v>
      </c>
      <c r="GK256" s="158" t="s">
        <v>128</v>
      </c>
      <c r="GL256" s="158" t="s">
        <v>128</v>
      </c>
      <c r="GM256" s="158" t="s">
        <v>128</v>
      </c>
      <c r="GN256" s="158" t="s">
        <v>128</v>
      </c>
      <c r="GO256" s="158" t="s">
        <v>128</v>
      </c>
      <c r="GP256" s="158" t="s">
        <v>128</v>
      </c>
      <c r="GQ256" s="158" t="s">
        <v>128</v>
      </c>
      <c r="GR256" s="158" t="s">
        <v>128</v>
      </c>
      <c r="GS256" s="158" t="s">
        <v>128</v>
      </c>
      <c r="GT256" s="158" t="s">
        <v>128</v>
      </c>
      <c r="GU256" s="158" t="s">
        <v>128</v>
      </c>
      <c r="GV256" s="158" t="s">
        <v>128</v>
      </c>
      <c r="GW256" s="158" t="s">
        <v>128</v>
      </c>
      <c r="GX256" s="158" t="s">
        <v>128</v>
      </c>
      <c r="GY256" s="158" t="s">
        <v>128</v>
      </c>
      <c r="GZ256" s="158" t="s">
        <v>128</v>
      </c>
      <c r="HA256" s="158" t="s">
        <v>128</v>
      </c>
      <c r="HB256" s="158" t="s">
        <v>128</v>
      </c>
      <c r="HC256" s="158" t="s">
        <v>128</v>
      </c>
      <c r="HD256" s="158" t="s">
        <v>128</v>
      </c>
      <c r="HE256" s="158" t="s">
        <v>128</v>
      </c>
      <c r="HF256" s="158" t="s">
        <v>128</v>
      </c>
      <c r="HG256" s="158" t="s">
        <v>128</v>
      </c>
      <c r="HH256" s="158" t="s">
        <v>128</v>
      </c>
      <c r="HI256" s="158" t="s">
        <v>128</v>
      </c>
      <c r="HJ256" s="158" t="s">
        <v>128</v>
      </c>
      <c r="HK256" s="158" t="s">
        <v>128</v>
      </c>
      <c r="HL256" s="158" t="s">
        <v>128</v>
      </c>
      <c r="HM256" s="158" t="s">
        <v>128</v>
      </c>
      <c r="HN256" s="158" t="s">
        <v>128</v>
      </c>
      <c r="HO256" s="158" t="s">
        <v>128</v>
      </c>
      <c r="HP256" s="158" t="s">
        <v>128</v>
      </c>
      <c r="HQ256" s="158" t="s">
        <v>128</v>
      </c>
      <c r="HR256" s="158" t="s">
        <v>128</v>
      </c>
      <c r="HS256" s="158" t="s">
        <v>128</v>
      </c>
      <c r="HT256" s="158" t="s">
        <v>128</v>
      </c>
      <c r="HU256" s="158" t="s">
        <v>128</v>
      </c>
      <c r="HV256" s="158" t="s">
        <v>128</v>
      </c>
      <c r="HW256" s="158" t="s">
        <v>128</v>
      </c>
      <c r="HX256" s="158" t="s">
        <v>128</v>
      </c>
      <c r="HY256" s="158" t="s">
        <v>128</v>
      </c>
      <c r="HZ256" s="158" t="s">
        <v>128</v>
      </c>
      <c r="IA256" s="158" t="s">
        <v>128</v>
      </c>
      <c r="IB256" s="158" t="s">
        <v>128</v>
      </c>
      <c r="IC256" s="158" t="s">
        <v>128</v>
      </c>
      <c r="ID256" s="158" t="s">
        <v>128</v>
      </c>
      <c r="IE256" s="158" t="s">
        <v>128</v>
      </c>
      <c r="IF256" s="158" t="s">
        <v>128</v>
      </c>
      <c r="IG256" s="158" t="s">
        <v>128</v>
      </c>
      <c r="IH256" s="158" t="s">
        <v>128</v>
      </c>
      <c r="II256" s="158" t="s">
        <v>128</v>
      </c>
      <c r="IJ256" s="158" t="s">
        <v>128</v>
      </c>
      <c r="IK256" s="158" t="s">
        <v>128</v>
      </c>
      <c r="IL256" s="158" t="s">
        <v>128</v>
      </c>
      <c r="IM256" s="158" t="s">
        <v>128</v>
      </c>
      <c r="IN256" s="158" t="s">
        <v>128</v>
      </c>
      <c r="IO256" s="158" t="s">
        <v>128</v>
      </c>
      <c r="IP256" s="158" t="s">
        <v>128</v>
      </c>
      <c r="IQ256" s="158" t="s">
        <v>128</v>
      </c>
      <c r="IR256" s="158" t="s">
        <v>128</v>
      </c>
      <c r="IS256" s="158" t="s">
        <v>128</v>
      </c>
      <c r="IT256" s="158" t="s">
        <v>128</v>
      </c>
      <c r="IU256" s="158" t="s">
        <v>128</v>
      </c>
      <c r="IV256" s="158" t="s">
        <v>128</v>
      </c>
      <c r="IW256" s="158" t="s">
        <v>128</v>
      </c>
      <c r="IX256" s="158" t="s">
        <v>128</v>
      </c>
      <c r="IY256" s="158" t="s">
        <v>128</v>
      </c>
      <c r="IZ256" s="158" t="s">
        <v>128</v>
      </c>
      <c r="JA256" s="158" t="s">
        <v>128</v>
      </c>
      <c r="JB256" s="158" t="s">
        <v>128</v>
      </c>
      <c r="JC256" s="158" t="s">
        <v>128</v>
      </c>
      <c r="JD256" s="158" t="s">
        <v>128</v>
      </c>
      <c r="JE256" s="158" t="s">
        <v>128</v>
      </c>
      <c r="JF256" s="158" t="s">
        <v>128</v>
      </c>
      <c r="JG256" s="158" t="s">
        <v>128</v>
      </c>
      <c r="JH256" s="158" t="s">
        <v>128</v>
      </c>
      <c r="JI256" s="158" t="s">
        <v>128</v>
      </c>
      <c r="JJ256" s="158" t="s">
        <v>128</v>
      </c>
      <c r="JK256" s="158" t="s">
        <v>128</v>
      </c>
      <c r="JL256" s="158" t="s">
        <v>128</v>
      </c>
      <c r="JM256" s="158" t="s">
        <v>128</v>
      </c>
      <c r="JN256" s="158" t="s">
        <v>128</v>
      </c>
      <c r="JO256" s="158" t="s">
        <v>128</v>
      </c>
      <c r="JP256" s="158" t="s">
        <v>128</v>
      </c>
      <c r="JQ256" s="158" t="s">
        <v>128</v>
      </c>
      <c r="JR256" s="158" t="s">
        <v>128</v>
      </c>
      <c r="JS256" s="158" t="s">
        <v>128</v>
      </c>
      <c r="JT256" s="158" t="s">
        <v>128</v>
      </c>
      <c r="JU256" s="158" t="s">
        <v>128</v>
      </c>
      <c r="JV256" s="158" t="s">
        <v>128</v>
      </c>
      <c r="JW256" s="158" t="s">
        <v>128</v>
      </c>
      <c r="JX256" s="158" t="s">
        <v>128</v>
      </c>
      <c r="JY256" s="158" t="s">
        <v>128</v>
      </c>
      <c r="JZ256" s="158" t="s">
        <v>128</v>
      </c>
      <c r="KA256" s="158" t="s">
        <v>128</v>
      </c>
      <c r="KB256" s="158" t="s">
        <v>128</v>
      </c>
      <c r="KC256" s="158" t="s">
        <v>128</v>
      </c>
      <c r="KD256" s="158" t="s">
        <v>128</v>
      </c>
      <c r="KE256" s="158" t="s">
        <v>128</v>
      </c>
      <c r="KF256" s="158" t="s">
        <v>128</v>
      </c>
      <c r="KG256" s="158" t="s">
        <v>128</v>
      </c>
      <c r="KH256" s="158" t="s">
        <v>128</v>
      </c>
      <c r="KI256" s="158" t="s">
        <v>128</v>
      </c>
      <c r="KJ256" s="158" t="s">
        <v>128</v>
      </c>
      <c r="KK256" s="158" t="s">
        <v>128</v>
      </c>
      <c r="KL256" s="158" t="s">
        <v>128</v>
      </c>
      <c r="KM256" s="158" t="s">
        <v>128</v>
      </c>
      <c r="KN256" s="158" t="s">
        <v>128</v>
      </c>
      <c r="KO256" s="158" t="s">
        <v>128</v>
      </c>
      <c r="KP256" s="158" t="s">
        <v>128</v>
      </c>
      <c r="KQ256" s="158" t="s">
        <v>128</v>
      </c>
      <c r="KR256" s="158" t="s">
        <v>128</v>
      </c>
      <c r="KS256" s="158" t="s">
        <v>128</v>
      </c>
      <c r="KT256" s="158" t="s">
        <v>128</v>
      </c>
      <c r="KU256" s="158" t="s">
        <v>128</v>
      </c>
      <c r="KV256" s="158" t="s">
        <v>128</v>
      </c>
      <c r="KW256" s="158" t="s">
        <v>128</v>
      </c>
      <c r="KX256" s="158" t="s">
        <v>128</v>
      </c>
      <c r="KY256" s="158" t="s">
        <v>128</v>
      </c>
      <c r="KZ256" s="158" t="s">
        <v>128</v>
      </c>
      <c r="LA256" s="158" t="s">
        <v>128</v>
      </c>
      <c r="LB256" s="158" t="s">
        <v>128</v>
      </c>
      <c r="LC256" s="158" t="s">
        <v>128</v>
      </c>
      <c r="LD256" s="158" t="s">
        <v>128</v>
      </c>
      <c r="LE256" s="158" t="s">
        <v>128</v>
      </c>
      <c r="LF256" s="158" t="s">
        <v>128</v>
      </c>
      <c r="LG256" s="158" t="s">
        <v>128</v>
      </c>
      <c r="LH256" s="158" t="s">
        <v>128</v>
      </c>
      <c r="LI256" s="158" t="s">
        <v>128</v>
      </c>
      <c r="LJ256" s="158" t="s">
        <v>128</v>
      </c>
      <c r="LK256" s="158" t="s">
        <v>128</v>
      </c>
      <c r="LL256" s="158" t="s">
        <v>128</v>
      </c>
      <c r="LM256" s="158" t="s">
        <v>128</v>
      </c>
      <c r="LN256" s="158" t="s">
        <v>128</v>
      </c>
      <c r="LO256" s="158" t="s">
        <v>128</v>
      </c>
      <c r="LP256" s="158" t="s">
        <v>128</v>
      </c>
      <c r="LQ256" s="158" t="s">
        <v>128</v>
      </c>
      <c r="LR256" s="158" t="s">
        <v>128</v>
      </c>
      <c r="LS256" s="158" t="s">
        <v>128</v>
      </c>
      <c r="LT256" s="158" t="s">
        <v>128</v>
      </c>
      <c r="LU256" s="158" t="s">
        <v>128</v>
      </c>
      <c r="LV256" s="158" t="s">
        <v>128</v>
      </c>
      <c r="LW256" s="158" t="s">
        <v>128</v>
      </c>
      <c r="LX256" s="158" t="s">
        <v>128</v>
      </c>
      <c r="LY256" s="158" t="s">
        <v>128</v>
      </c>
      <c r="LZ256" s="158" t="s">
        <v>128</v>
      </c>
      <c r="MA256" s="158" t="s">
        <v>128</v>
      </c>
      <c r="MB256" s="158" t="s">
        <v>128</v>
      </c>
      <c r="MC256" s="158" t="s">
        <v>128</v>
      </c>
      <c r="MD256" s="158" t="s">
        <v>128</v>
      </c>
      <c r="ME256" s="158" t="s">
        <v>128</v>
      </c>
      <c r="MF256" s="158" t="s">
        <v>128</v>
      </c>
      <c r="MG256" s="158" t="s">
        <v>128</v>
      </c>
      <c r="MH256" s="158" t="s">
        <v>128</v>
      </c>
      <c r="MI256" s="158" t="s">
        <v>128</v>
      </c>
      <c r="MJ256" s="158" t="s">
        <v>128</v>
      </c>
      <c r="MK256" s="158" t="s">
        <v>128</v>
      </c>
      <c r="ML256" s="158" t="s">
        <v>128</v>
      </c>
      <c r="MM256" s="158" t="s">
        <v>128</v>
      </c>
      <c r="MN256" s="158" t="s">
        <v>128</v>
      </c>
      <c r="MO256" s="158" t="s">
        <v>128</v>
      </c>
      <c r="MP256" s="158" t="s">
        <v>128</v>
      </c>
      <c r="MQ256" s="158" t="s">
        <v>128</v>
      </c>
      <c r="MR256" s="158" t="s">
        <v>128</v>
      </c>
      <c r="MS256" s="158" t="s">
        <v>128</v>
      </c>
      <c r="MT256" s="158" t="s">
        <v>128</v>
      </c>
      <c r="MU256" s="158" t="s">
        <v>128</v>
      </c>
      <c r="MV256" s="158" t="s">
        <v>128</v>
      </c>
      <c r="MW256" s="158" t="s">
        <v>128</v>
      </c>
      <c r="MX256" s="158" t="s">
        <v>128</v>
      </c>
      <c r="MY256" s="158" t="s">
        <v>128</v>
      </c>
      <c r="MZ256" s="158" t="s">
        <v>128</v>
      </c>
      <c r="NA256" s="158" t="s">
        <v>128</v>
      </c>
      <c r="NB256" s="158" t="s">
        <v>128</v>
      </c>
      <c r="NC256" s="158" t="s">
        <v>128</v>
      </c>
      <c r="ND256" s="158" t="s">
        <v>128</v>
      </c>
      <c r="NE256" s="158" t="s">
        <v>128</v>
      </c>
      <c r="NF256" s="158" t="s">
        <v>128</v>
      </c>
      <c r="NG256" s="158" t="s">
        <v>128</v>
      </c>
      <c r="NH256" s="158" t="s">
        <v>128</v>
      </c>
      <c r="NI256" s="158" t="s">
        <v>128</v>
      </c>
      <c r="NJ256" s="158" t="s">
        <v>128</v>
      </c>
      <c r="NK256" s="158" t="s">
        <v>128</v>
      </c>
      <c r="NL256" s="158" t="s">
        <v>128</v>
      </c>
      <c r="NM256" s="158" t="s">
        <v>128</v>
      </c>
      <c r="NN256" s="158" t="s">
        <v>128</v>
      </c>
      <c r="NO256" s="158" t="s">
        <v>128</v>
      </c>
      <c r="NP256" s="158" t="s">
        <v>128</v>
      </c>
      <c r="NQ256" s="158" t="s">
        <v>128</v>
      </c>
      <c r="NR256" s="163">
        <v>7.1300000000000002E-2</v>
      </c>
      <c r="NS256" s="158" t="s">
        <v>66</v>
      </c>
      <c r="NT256" s="158" t="s">
        <v>128</v>
      </c>
      <c r="NU256" s="158" t="s">
        <v>128</v>
      </c>
      <c r="NV256" s="158" t="s">
        <v>128</v>
      </c>
      <c r="NW256" s="158" t="s">
        <v>128</v>
      </c>
      <c r="NX256" s="163">
        <v>0.98199999999999998</v>
      </c>
      <c r="NY256" s="158" t="s">
        <v>66</v>
      </c>
      <c r="NZ256" s="158" t="s">
        <v>128</v>
      </c>
      <c r="OA256" s="158" t="s">
        <v>128</v>
      </c>
      <c r="OB256" s="158" t="s">
        <v>128</v>
      </c>
      <c r="OC256" s="158" t="s">
        <v>128</v>
      </c>
      <c r="OD256" s="158" t="s">
        <v>128</v>
      </c>
      <c r="OE256" s="170" t="s">
        <v>128</v>
      </c>
      <c r="OF256" s="181"/>
      <c r="OG256" s="174">
        <f t="shared" si="1336"/>
        <v>16.39</v>
      </c>
      <c r="OH256" s="66" t="str">
        <f t="shared" si="1337"/>
        <v>kg/GJ delivered</v>
      </c>
      <c r="OI256" s="66" t="str">
        <f t="shared" si="1338"/>
        <v/>
      </c>
      <c r="OJ256" s="66" t="str">
        <f t="shared" si="1339"/>
        <v/>
      </c>
      <c r="OK256" s="66" t="str">
        <f t="shared" si="1340"/>
        <v/>
      </c>
      <c r="OL256" s="66" t="str">
        <f t="shared" si="1341"/>
        <v/>
      </c>
      <c r="OM256" s="159">
        <f t="shared" si="1342"/>
        <v>353.9</v>
      </c>
      <c r="ON256" s="66" t="str">
        <f t="shared" si="1343"/>
        <v>kg/GJ delivered</v>
      </c>
      <c r="OO256" s="118">
        <f t="shared" si="1344"/>
        <v>1.0589999999999999</v>
      </c>
      <c r="OP256" s="66" t="str">
        <f t="shared" si="1345"/>
        <v>kg/GJ delivered</v>
      </c>
      <c r="OQ256" s="66" t="str">
        <f t="shared" si="1346"/>
        <v/>
      </c>
      <c r="OR256" s="66" t="str">
        <f t="shared" si="1347"/>
        <v/>
      </c>
      <c r="OS256" s="66" t="str">
        <f t="shared" si="1348"/>
        <v/>
      </c>
      <c r="OT256" s="66" t="str">
        <f t="shared" si="1349"/>
        <v/>
      </c>
      <c r="OU256" s="118">
        <f t="shared" si="1350"/>
        <v>2.5190000000000001</v>
      </c>
      <c r="OV256" s="66" t="str">
        <f t="shared" si="1351"/>
        <v>kg/GJ delivered</v>
      </c>
      <c r="OW256" s="66" t="str">
        <f t="shared" si="1352"/>
        <v/>
      </c>
      <c r="OX256" s="66" t="str">
        <f t="shared" si="1353"/>
        <v/>
      </c>
      <c r="OY256" s="66" t="str">
        <f t="shared" si="1354"/>
        <v/>
      </c>
      <c r="OZ256" s="66" t="str">
        <f t="shared" si="1355"/>
        <v/>
      </c>
      <c r="PA256" s="66" t="str">
        <f t="shared" si="1356"/>
        <v/>
      </c>
      <c r="PB256" s="66" t="str">
        <f t="shared" si="1357"/>
        <v/>
      </c>
      <c r="PC256" s="66" t="str">
        <f t="shared" si="1358"/>
        <v/>
      </c>
      <c r="PD256" s="66" t="str">
        <f t="shared" si="1359"/>
        <v/>
      </c>
      <c r="PE256" s="66" t="str">
        <f t="shared" si="1360"/>
        <v/>
      </c>
      <c r="PF256" s="66" t="str">
        <f t="shared" si="1361"/>
        <v/>
      </c>
      <c r="PG256" s="66" t="str">
        <f t="shared" si="1362"/>
        <v/>
      </c>
      <c r="PH256" s="66" t="str">
        <f t="shared" si="1363"/>
        <v/>
      </c>
      <c r="PI256" s="66" t="str">
        <f t="shared" si="1364"/>
        <v/>
      </c>
      <c r="PJ256" s="66" t="str">
        <f t="shared" si="1365"/>
        <v/>
      </c>
      <c r="PK256" s="66" t="str">
        <f t="shared" si="1366"/>
        <v/>
      </c>
      <c r="PL256" s="66" t="str">
        <f t="shared" si="1367"/>
        <v/>
      </c>
      <c r="PM256" s="66" t="str">
        <f t="shared" si="1368"/>
        <v/>
      </c>
      <c r="PN256" s="66" t="str">
        <f t="shared" si="1369"/>
        <v/>
      </c>
      <c r="PO256" s="66" t="str">
        <f t="shared" si="1370"/>
        <v/>
      </c>
      <c r="PP256" s="66" t="str">
        <f t="shared" si="1371"/>
        <v/>
      </c>
      <c r="PQ256" s="66" t="str">
        <f t="shared" si="1372"/>
        <v/>
      </c>
      <c r="PR256" s="66" t="str">
        <f t="shared" si="1373"/>
        <v/>
      </c>
      <c r="PS256" s="66" t="str">
        <f t="shared" si="1374"/>
        <v/>
      </c>
      <c r="PT256" s="66" t="str">
        <f t="shared" si="1375"/>
        <v/>
      </c>
      <c r="PU256" s="66" t="str">
        <f t="shared" si="1376"/>
        <v/>
      </c>
      <c r="PV256" s="66" t="str">
        <f t="shared" si="1377"/>
        <v/>
      </c>
      <c r="PW256" s="66" t="str">
        <f t="shared" si="1378"/>
        <v/>
      </c>
      <c r="PX256" s="66" t="str">
        <f t="shared" si="1379"/>
        <v/>
      </c>
      <c r="PY256" s="66" t="str">
        <f t="shared" si="1380"/>
        <v/>
      </c>
      <c r="PZ256" s="66" t="str">
        <f t="shared" si="1381"/>
        <v/>
      </c>
      <c r="QA256" s="66" t="str">
        <f t="shared" si="1382"/>
        <v/>
      </c>
      <c r="QB256" s="66" t="str">
        <f t="shared" si="1383"/>
        <v/>
      </c>
      <c r="QC256" s="66" t="str">
        <f t="shared" si="1384"/>
        <v/>
      </c>
      <c r="QD256" s="66" t="str">
        <f t="shared" si="1385"/>
        <v/>
      </c>
      <c r="QE256" s="66" t="str">
        <f t="shared" si="1386"/>
        <v/>
      </c>
      <c r="QF256" s="66" t="str">
        <f t="shared" si="1387"/>
        <v/>
      </c>
      <c r="QG256" s="66" t="str">
        <f t="shared" si="1388"/>
        <v/>
      </c>
      <c r="QH256" s="66" t="str">
        <f t="shared" si="1389"/>
        <v/>
      </c>
      <c r="QI256" s="66" t="str">
        <f t="shared" si="1390"/>
        <v/>
      </c>
      <c r="QJ256" s="66" t="str">
        <f t="shared" si="1391"/>
        <v/>
      </c>
      <c r="QK256" s="66" t="str">
        <f t="shared" si="1392"/>
        <v/>
      </c>
      <c r="QL256" s="66" t="str">
        <f t="shared" si="1393"/>
        <v/>
      </c>
      <c r="QM256" s="66" t="str">
        <f t="shared" si="1394"/>
        <v/>
      </c>
      <c r="QN256" s="66" t="str">
        <f t="shared" si="1395"/>
        <v/>
      </c>
      <c r="QO256" s="66" t="str">
        <f t="shared" si="1396"/>
        <v/>
      </c>
      <c r="QP256" s="66" t="str">
        <f t="shared" si="1397"/>
        <v/>
      </c>
      <c r="QQ256" s="66" t="str">
        <f t="shared" si="1398"/>
        <v/>
      </c>
      <c r="QR256" s="66" t="str">
        <f t="shared" si="1399"/>
        <v/>
      </c>
      <c r="QS256" s="66" t="str">
        <f t="shared" si="1400"/>
        <v/>
      </c>
      <c r="QT256" s="66" t="str">
        <f t="shared" si="1401"/>
        <v/>
      </c>
      <c r="QU256" s="66" t="str">
        <f t="shared" si="1402"/>
        <v/>
      </c>
      <c r="QV256" s="66" t="str">
        <f t="shared" si="1403"/>
        <v/>
      </c>
      <c r="QW256" s="66" t="str">
        <f t="shared" si="1404"/>
        <v/>
      </c>
      <c r="QX256" s="66" t="str">
        <f t="shared" si="1405"/>
        <v/>
      </c>
      <c r="QY256" s="66" t="str">
        <f t="shared" si="1406"/>
        <v/>
      </c>
      <c r="QZ256" s="66" t="str">
        <f t="shared" si="1407"/>
        <v/>
      </c>
      <c r="RA256" s="66" t="str">
        <f t="shared" si="1408"/>
        <v/>
      </c>
      <c r="RB256" s="66" t="str">
        <f t="shared" si="1409"/>
        <v/>
      </c>
      <c r="RC256" s="66" t="str">
        <f t="shared" si="1410"/>
        <v/>
      </c>
      <c r="RD256" s="66" t="str">
        <f t="shared" si="1411"/>
        <v/>
      </c>
      <c r="RE256" s="66" t="str">
        <f t="shared" si="1412"/>
        <v/>
      </c>
      <c r="RF256" s="66" t="str">
        <f t="shared" si="1413"/>
        <v/>
      </c>
      <c r="RG256" s="66" t="str">
        <f t="shared" si="1414"/>
        <v/>
      </c>
      <c r="RH256" s="66" t="str">
        <f t="shared" si="1415"/>
        <v/>
      </c>
      <c r="RI256" s="66" t="str">
        <f t="shared" si="1416"/>
        <v/>
      </c>
      <c r="RJ256" s="66" t="str">
        <f t="shared" si="1417"/>
        <v/>
      </c>
      <c r="RK256" s="66" t="str">
        <f t="shared" si="1418"/>
        <v/>
      </c>
      <c r="RL256" s="66" t="str">
        <f t="shared" si="1419"/>
        <v/>
      </c>
      <c r="RM256" s="66" t="str">
        <f t="shared" si="1420"/>
        <v/>
      </c>
      <c r="RN256" s="66" t="str">
        <f t="shared" si="1421"/>
        <v/>
      </c>
      <c r="RO256" s="66" t="str">
        <f t="shared" si="1422"/>
        <v/>
      </c>
      <c r="RP256" s="66" t="str">
        <f t="shared" si="1423"/>
        <v/>
      </c>
      <c r="RQ256" s="66" t="str">
        <f t="shared" si="1424"/>
        <v/>
      </c>
      <c r="RR256" s="66" t="str">
        <f t="shared" si="1425"/>
        <v/>
      </c>
      <c r="RS256" s="66" t="str">
        <f t="shared" si="1426"/>
        <v/>
      </c>
      <c r="RT256" s="66" t="str">
        <f t="shared" si="1427"/>
        <v/>
      </c>
      <c r="RU256" s="66" t="str">
        <f t="shared" si="1428"/>
        <v/>
      </c>
      <c r="RV256" s="66" t="str">
        <f t="shared" si="1429"/>
        <v/>
      </c>
      <c r="RW256" s="66" t="str">
        <f t="shared" si="1430"/>
        <v/>
      </c>
      <c r="RX256" s="66" t="str">
        <f t="shared" si="1431"/>
        <v/>
      </c>
      <c r="RY256" s="66" t="str">
        <f t="shared" si="1432"/>
        <v/>
      </c>
      <c r="RZ256" s="66" t="str">
        <f t="shared" si="1433"/>
        <v/>
      </c>
      <c r="SA256" s="66" t="str">
        <f t="shared" si="1434"/>
        <v/>
      </c>
      <c r="SB256" s="66" t="str">
        <f t="shared" si="1435"/>
        <v/>
      </c>
      <c r="SC256" s="66" t="str">
        <f t="shared" si="1436"/>
        <v/>
      </c>
      <c r="SD256" s="66" t="str">
        <f t="shared" si="1437"/>
        <v/>
      </c>
      <c r="SE256" s="66" t="str">
        <f t="shared" si="1438"/>
        <v/>
      </c>
      <c r="SF256" s="66" t="str">
        <f t="shared" si="1439"/>
        <v/>
      </c>
      <c r="SG256" s="66" t="str">
        <f t="shared" si="1440"/>
        <v/>
      </c>
      <c r="SH256" s="66" t="str">
        <f t="shared" si="1441"/>
        <v/>
      </c>
      <c r="SI256" s="66" t="str">
        <f t="shared" si="1442"/>
        <v/>
      </c>
      <c r="SJ256" s="66" t="str">
        <f t="shared" si="1443"/>
        <v/>
      </c>
      <c r="SK256" s="66" t="str">
        <f t="shared" si="1444"/>
        <v/>
      </c>
      <c r="SL256" s="66" t="str">
        <f t="shared" si="1445"/>
        <v/>
      </c>
      <c r="SM256" s="66" t="str">
        <f t="shared" si="1446"/>
        <v/>
      </c>
      <c r="SN256" s="66" t="str">
        <f t="shared" si="1447"/>
        <v/>
      </c>
      <c r="SO256" s="66" t="str">
        <f t="shared" si="1448"/>
        <v/>
      </c>
      <c r="SP256" s="66" t="str">
        <f t="shared" si="1449"/>
        <v/>
      </c>
      <c r="SQ256" s="66" t="str">
        <f t="shared" si="1450"/>
        <v/>
      </c>
      <c r="SR256" s="66" t="str">
        <f t="shared" si="1451"/>
        <v/>
      </c>
      <c r="SS256" s="66" t="str">
        <f t="shared" si="1452"/>
        <v/>
      </c>
      <c r="ST256" s="66" t="str">
        <f t="shared" si="1453"/>
        <v/>
      </c>
      <c r="SU256" s="66" t="str">
        <f t="shared" si="1454"/>
        <v/>
      </c>
      <c r="SV256" s="66" t="str">
        <f t="shared" si="1455"/>
        <v/>
      </c>
      <c r="SW256" s="66" t="str">
        <f t="shared" si="1456"/>
        <v/>
      </c>
      <c r="SX256" s="66" t="str">
        <f t="shared" si="1457"/>
        <v/>
      </c>
      <c r="SY256" s="66" t="str">
        <f t="shared" si="1458"/>
        <v/>
      </c>
      <c r="SZ256" s="66" t="str">
        <f t="shared" si="1459"/>
        <v/>
      </c>
      <c r="TA256" s="66" t="str">
        <f t="shared" si="1460"/>
        <v/>
      </c>
      <c r="TB256" s="66" t="str">
        <f t="shared" si="1461"/>
        <v/>
      </c>
      <c r="TC256" s="66" t="str">
        <f t="shared" si="1462"/>
        <v/>
      </c>
      <c r="TD256" s="66" t="str">
        <f t="shared" si="1463"/>
        <v/>
      </c>
      <c r="TE256" s="66" t="str">
        <f t="shared" si="1464"/>
        <v/>
      </c>
      <c r="TF256" s="66" t="str">
        <f t="shared" si="1465"/>
        <v/>
      </c>
      <c r="TG256" s="66" t="str">
        <f t="shared" si="1466"/>
        <v/>
      </c>
      <c r="TH256" s="66" t="str">
        <f t="shared" si="1467"/>
        <v/>
      </c>
      <c r="TI256" s="66" t="str">
        <f t="shared" si="1468"/>
        <v/>
      </c>
      <c r="TJ256" s="66" t="str">
        <f t="shared" si="1469"/>
        <v/>
      </c>
      <c r="TK256" s="66" t="str">
        <f t="shared" si="1470"/>
        <v/>
      </c>
      <c r="TL256" s="66" t="str">
        <f t="shared" si="1471"/>
        <v/>
      </c>
      <c r="TM256" s="66" t="str">
        <f t="shared" si="1472"/>
        <v/>
      </c>
      <c r="TN256" s="66" t="str">
        <f t="shared" si="1473"/>
        <v/>
      </c>
      <c r="TO256" s="66" t="str">
        <f t="shared" si="1474"/>
        <v/>
      </c>
      <c r="TP256" s="66" t="str">
        <f t="shared" si="1475"/>
        <v/>
      </c>
      <c r="TQ256" s="66" t="str">
        <f t="shared" si="1476"/>
        <v/>
      </c>
      <c r="TR256" s="66" t="str">
        <f t="shared" si="1477"/>
        <v/>
      </c>
      <c r="TS256" s="66" t="str">
        <f t="shared" si="1478"/>
        <v/>
      </c>
      <c r="TT256" s="66" t="str">
        <f t="shared" si="1479"/>
        <v/>
      </c>
      <c r="TU256" s="66" t="str">
        <f t="shared" si="1480"/>
        <v/>
      </c>
      <c r="TV256" s="66" t="str">
        <f t="shared" si="1481"/>
        <v/>
      </c>
      <c r="TW256" s="66" t="str">
        <f t="shared" si="1482"/>
        <v/>
      </c>
      <c r="TX256" s="66" t="str">
        <f t="shared" si="1483"/>
        <v/>
      </c>
      <c r="TY256" s="66" t="str">
        <f t="shared" si="1484"/>
        <v/>
      </c>
      <c r="TZ256" s="66" t="str">
        <f t="shared" si="1485"/>
        <v/>
      </c>
      <c r="UA256" s="66" t="str">
        <f t="shared" si="1486"/>
        <v/>
      </c>
      <c r="UB256" s="66" t="str">
        <f t="shared" si="1487"/>
        <v/>
      </c>
      <c r="UC256" s="66" t="str">
        <f t="shared" si="1488"/>
        <v/>
      </c>
      <c r="UD256" s="66" t="str">
        <f t="shared" si="1489"/>
        <v/>
      </c>
      <c r="UE256" s="66" t="str">
        <f t="shared" si="1490"/>
        <v/>
      </c>
      <c r="UF256" s="66" t="str">
        <f t="shared" si="1491"/>
        <v/>
      </c>
      <c r="UG256" s="66" t="str">
        <f t="shared" si="1492"/>
        <v/>
      </c>
      <c r="UH256" s="66" t="str">
        <f t="shared" si="1493"/>
        <v/>
      </c>
      <c r="UI256" s="66" t="str">
        <f t="shared" si="1494"/>
        <v/>
      </c>
      <c r="UJ256" s="66" t="str">
        <f t="shared" si="1495"/>
        <v/>
      </c>
      <c r="UK256" s="66" t="str">
        <f t="shared" si="1496"/>
        <v/>
      </c>
      <c r="UL256" s="66" t="str">
        <f t="shared" si="1497"/>
        <v/>
      </c>
      <c r="UM256" s="66" t="str">
        <f t="shared" si="1498"/>
        <v/>
      </c>
      <c r="UN256" s="66" t="str">
        <f t="shared" si="1499"/>
        <v/>
      </c>
      <c r="UO256" s="66" t="str">
        <f t="shared" si="1500"/>
        <v/>
      </c>
      <c r="UP256" s="66" t="str">
        <f t="shared" si="1501"/>
        <v/>
      </c>
      <c r="UQ256" s="66" t="str">
        <f t="shared" si="1502"/>
        <v/>
      </c>
      <c r="UR256" s="66" t="str">
        <f t="shared" si="1503"/>
        <v/>
      </c>
      <c r="US256" s="66" t="str">
        <f t="shared" si="1504"/>
        <v/>
      </c>
      <c r="UT256" s="66" t="str">
        <f t="shared" si="1505"/>
        <v/>
      </c>
      <c r="UU256" s="66" t="str">
        <f t="shared" si="1506"/>
        <v/>
      </c>
      <c r="UV256" s="66" t="str">
        <f t="shared" si="1507"/>
        <v/>
      </c>
      <c r="UW256" s="66" t="str">
        <f t="shared" si="1508"/>
        <v/>
      </c>
      <c r="UX256" s="66" t="str">
        <f t="shared" si="1509"/>
        <v/>
      </c>
      <c r="UY256" s="66" t="str">
        <f t="shared" si="1510"/>
        <v/>
      </c>
      <c r="UZ256" s="66" t="str">
        <f t="shared" si="1511"/>
        <v/>
      </c>
      <c r="VA256" s="66" t="str">
        <f t="shared" si="1512"/>
        <v/>
      </c>
      <c r="VB256" s="66" t="str">
        <f t="shared" si="1513"/>
        <v/>
      </c>
      <c r="VC256" s="66" t="str">
        <f t="shared" si="1514"/>
        <v/>
      </c>
      <c r="VD256" s="66" t="str">
        <f t="shared" si="1515"/>
        <v/>
      </c>
      <c r="VE256" s="66" t="str">
        <f t="shared" si="1516"/>
        <v/>
      </c>
      <c r="VF256" s="66" t="str">
        <f t="shared" si="1517"/>
        <v/>
      </c>
      <c r="VG256" s="66" t="str">
        <f t="shared" si="1518"/>
        <v/>
      </c>
      <c r="VH256" s="66" t="str">
        <f t="shared" si="1519"/>
        <v/>
      </c>
      <c r="VI256" s="66" t="str">
        <f t="shared" si="1520"/>
        <v/>
      </c>
      <c r="VJ256" s="66" t="str">
        <f t="shared" si="1521"/>
        <v/>
      </c>
      <c r="VK256" s="66" t="str">
        <f t="shared" si="1522"/>
        <v/>
      </c>
      <c r="VL256" s="66" t="str">
        <f t="shared" si="1523"/>
        <v/>
      </c>
      <c r="VM256" s="66" t="str">
        <f t="shared" si="1524"/>
        <v/>
      </c>
      <c r="VN256" s="66" t="str">
        <f t="shared" si="1525"/>
        <v/>
      </c>
      <c r="VO256" s="66" t="str">
        <f t="shared" si="1526"/>
        <v/>
      </c>
      <c r="VP256" s="66" t="str">
        <f t="shared" si="1527"/>
        <v/>
      </c>
      <c r="VQ256" s="66" t="str">
        <f t="shared" si="1528"/>
        <v/>
      </c>
      <c r="VR256" s="66" t="str">
        <f t="shared" si="1529"/>
        <v/>
      </c>
      <c r="VS256" s="66" t="str">
        <f t="shared" si="1530"/>
        <v/>
      </c>
      <c r="VT256" s="66" t="str">
        <f t="shared" si="1531"/>
        <v/>
      </c>
      <c r="VU256" s="66" t="str">
        <f t="shared" si="1532"/>
        <v/>
      </c>
      <c r="VV256" s="66" t="str">
        <f t="shared" si="1533"/>
        <v/>
      </c>
      <c r="VW256" s="66" t="str">
        <f t="shared" si="1534"/>
        <v/>
      </c>
      <c r="VX256" s="66" t="str">
        <f t="shared" si="1535"/>
        <v/>
      </c>
      <c r="VY256" s="66" t="str">
        <f t="shared" si="1536"/>
        <v/>
      </c>
      <c r="VZ256" s="66" t="str">
        <f t="shared" si="1537"/>
        <v/>
      </c>
      <c r="WA256" s="66" t="str">
        <f t="shared" si="1538"/>
        <v/>
      </c>
      <c r="WB256" s="66" t="str">
        <f t="shared" si="1539"/>
        <v/>
      </c>
      <c r="WC256" s="66" t="str">
        <f t="shared" si="1540"/>
        <v/>
      </c>
      <c r="WD256" s="66" t="str">
        <f t="shared" si="1541"/>
        <v/>
      </c>
      <c r="WE256" s="66" t="str">
        <f t="shared" si="1542"/>
        <v/>
      </c>
      <c r="WF256" s="66" t="str">
        <f t="shared" si="1543"/>
        <v/>
      </c>
      <c r="WG256" s="66" t="str">
        <f t="shared" si="1544"/>
        <v/>
      </c>
      <c r="WH256" s="66" t="str">
        <f t="shared" si="1545"/>
        <v/>
      </c>
      <c r="WI256" s="66" t="str">
        <f t="shared" si="1546"/>
        <v/>
      </c>
      <c r="WJ256" s="66" t="str">
        <f t="shared" si="1547"/>
        <v/>
      </c>
      <c r="WK256" s="66" t="str">
        <f t="shared" si="1548"/>
        <v/>
      </c>
      <c r="WL256" s="66" t="str">
        <f t="shared" si="1549"/>
        <v/>
      </c>
      <c r="WM256" s="66" t="str">
        <f t="shared" si="1550"/>
        <v/>
      </c>
      <c r="WN256" s="66" t="str">
        <f t="shared" si="1551"/>
        <v/>
      </c>
      <c r="WO256" s="66" t="str">
        <f t="shared" si="1552"/>
        <v/>
      </c>
      <c r="WP256" s="66" t="str">
        <f t="shared" si="1553"/>
        <v/>
      </c>
      <c r="WQ256" s="66" t="str">
        <f t="shared" si="1554"/>
        <v/>
      </c>
      <c r="WR256" s="66" t="str">
        <f t="shared" si="1555"/>
        <v/>
      </c>
      <c r="WS256" s="66" t="str">
        <f t="shared" si="1556"/>
        <v/>
      </c>
      <c r="WT256" s="66" t="str">
        <f t="shared" si="1557"/>
        <v/>
      </c>
      <c r="WU256" s="66" t="str">
        <f t="shared" si="1558"/>
        <v/>
      </c>
      <c r="WV256" s="66" t="str">
        <f t="shared" si="1559"/>
        <v/>
      </c>
      <c r="WW256" s="66" t="str">
        <f t="shared" si="1560"/>
        <v/>
      </c>
      <c r="WX256" s="66" t="str">
        <f t="shared" si="1561"/>
        <v/>
      </c>
      <c r="WY256" s="66" t="str">
        <f t="shared" si="1562"/>
        <v/>
      </c>
      <c r="WZ256" s="66" t="str">
        <f t="shared" si="1563"/>
        <v/>
      </c>
      <c r="XA256" s="66" t="str">
        <f t="shared" si="1564"/>
        <v/>
      </c>
      <c r="XB256" s="66" t="str">
        <f t="shared" si="1565"/>
        <v/>
      </c>
      <c r="XC256" s="66" t="str">
        <f t="shared" si="1566"/>
        <v/>
      </c>
      <c r="XD256" s="66" t="str">
        <f t="shared" si="1567"/>
        <v/>
      </c>
      <c r="XE256" s="66" t="str">
        <f t="shared" si="1568"/>
        <v/>
      </c>
      <c r="XF256" s="66" t="str">
        <f t="shared" si="1569"/>
        <v/>
      </c>
      <c r="XG256" s="66" t="str">
        <f t="shared" si="1570"/>
        <v/>
      </c>
      <c r="XH256" s="66" t="str">
        <f t="shared" si="1571"/>
        <v/>
      </c>
      <c r="XI256" s="66" t="str">
        <f t="shared" si="1572"/>
        <v/>
      </c>
      <c r="XJ256" s="66" t="str">
        <f t="shared" si="1573"/>
        <v/>
      </c>
      <c r="XK256" s="66" t="str">
        <f t="shared" si="1574"/>
        <v/>
      </c>
      <c r="XL256" s="66" t="str">
        <f t="shared" si="1575"/>
        <v/>
      </c>
      <c r="XM256" s="66" t="str">
        <f t="shared" si="1576"/>
        <v/>
      </c>
      <c r="XN256" s="66" t="str">
        <f t="shared" si="1577"/>
        <v/>
      </c>
      <c r="XO256" s="66" t="str">
        <f t="shared" si="1578"/>
        <v/>
      </c>
      <c r="XP256" s="66" t="str">
        <f t="shared" si="1579"/>
        <v/>
      </c>
      <c r="XQ256" s="66" t="str">
        <f t="shared" si="1580"/>
        <v/>
      </c>
      <c r="XR256" s="66" t="str">
        <f t="shared" si="1581"/>
        <v/>
      </c>
      <c r="XS256" s="66" t="str">
        <f t="shared" si="1582"/>
        <v/>
      </c>
      <c r="XT256" s="66" t="str">
        <f t="shared" si="1583"/>
        <v/>
      </c>
      <c r="XU256" s="66" t="str">
        <f t="shared" si="1584"/>
        <v/>
      </c>
      <c r="XV256" s="66" t="str">
        <f t="shared" si="1585"/>
        <v/>
      </c>
      <c r="XW256" s="66" t="str">
        <f t="shared" si="1586"/>
        <v/>
      </c>
      <c r="XX256" s="66" t="str">
        <f t="shared" si="1587"/>
        <v/>
      </c>
      <c r="XY256" s="66" t="str">
        <f t="shared" si="1588"/>
        <v/>
      </c>
      <c r="XZ256" s="66" t="str">
        <f t="shared" si="1589"/>
        <v/>
      </c>
      <c r="YA256" s="66" t="str">
        <f t="shared" si="1590"/>
        <v/>
      </c>
      <c r="YB256" s="66" t="str">
        <f t="shared" si="1591"/>
        <v/>
      </c>
      <c r="YC256" s="66" t="str">
        <f t="shared" si="1592"/>
        <v/>
      </c>
      <c r="YD256" s="66" t="str">
        <f t="shared" si="1593"/>
        <v/>
      </c>
      <c r="YE256" s="66" t="str">
        <f t="shared" si="1594"/>
        <v/>
      </c>
      <c r="YF256" s="66" t="str">
        <f t="shared" si="1595"/>
        <v/>
      </c>
      <c r="YG256" s="66" t="str">
        <f t="shared" si="1596"/>
        <v/>
      </c>
      <c r="YH256" s="66" t="str">
        <f t="shared" si="1597"/>
        <v/>
      </c>
      <c r="YI256" s="66" t="str">
        <f t="shared" si="1598"/>
        <v/>
      </c>
      <c r="YJ256" s="66" t="str">
        <f t="shared" si="1599"/>
        <v/>
      </c>
      <c r="YK256" s="66" t="str">
        <f t="shared" si="1600"/>
        <v/>
      </c>
      <c r="YL256" s="66" t="str">
        <f t="shared" si="1601"/>
        <v/>
      </c>
      <c r="YM256" s="66" t="str">
        <f t="shared" si="1602"/>
        <v/>
      </c>
      <c r="YN256" s="66" t="str">
        <f t="shared" si="1603"/>
        <v/>
      </c>
      <c r="YO256" s="66" t="str">
        <f t="shared" si="1604"/>
        <v/>
      </c>
      <c r="YP256" s="66" t="str">
        <f t="shared" si="1605"/>
        <v/>
      </c>
      <c r="YQ256" s="66" t="str">
        <f t="shared" si="1606"/>
        <v/>
      </c>
      <c r="YR256" s="66" t="str">
        <f t="shared" si="1607"/>
        <v/>
      </c>
      <c r="YS256" s="66" t="str">
        <f t="shared" si="1608"/>
        <v/>
      </c>
      <c r="YT256" s="66" t="str">
        <f t="shared" si="1609"/>
        <v/>
      </c>
      <c r="YU256" s="66" t="str">
        <f t="shared" si="1610"/>
        <v/>
      </c>
      <c r="YV256" s="66" t="str">
        <f t="shared" si="1611"/>
        <v/>
      </c>
      <c r="YW256" s="66" t="str">
        <f t="shared" si="1612"/>
        <v/>
      </c>
      <c r="YX256" s="66" t="str">
        <f t="shared" si="1613"/>
        <v/>
      </c>
      <c r="YY256" s="66" t="str">
        <f t="shared" si="1614"/>
        <v/>
      </c>
      <c r="YZ256" s="66" t="str">
        <f t="shared" si="1615"/>
        <v/>
      </c>
      <c r="ZA256" s="66" t="str">
        <f t="shared" si="1616"/>
        <v/>
      </c>
      <c r="ZB256" s="66" t="str">
        <f t="shared" si="1617"/>
        <v/>
      </c>
      <c r="ZC256" s="66" t="str">
        <f t="shared" si="1618"/>
        <v/>
      </c>
      <c r="ZD256" s="66" t="str">
        <f t="shared" si="1619"/>
        <v/>
      </c>
      <c r="ZE256" s="66" t="str">
        <f t="shared" si="1620"/>
        <v/>
      </c>
      <c r="ZF256" s="66" t="str">
        <f t="shared" si="1621"/>
        <v/>
      </c>
      <c r="ZG256" s="66" t="str">
        <f t="shared" si="1622"/>
        <v/>
      </c>
      <c r="ZH256" s="66" t="str">
        <f t="shared" si="1623"/>
        <v/>
      </c>
      <c r="ZI256" s="66" t="str">
        <f t="shared" si="1624"/>
        <v/>
      </c>
      <c r="ZJ256" s="66" t="str">
        <f t="shared" si="1625"/>
        <v/>
      </c>
      <c r="ZK256" s="66" t="str">
        <f t="shared" si="1626"/>
        <v/>
      </c>
      <c r="ZL256" s="66" t="str">
        <f t="shared" si="1627"/>
        <v/>
      </c>
      <c r="ZM256" s="66" t="str">
        <f t="shared" si="1628"/>
        <v/>
      </c>
      <c r="ZN256" s="66" t="str">
        <f t="shared" si="1629"/>
        <v/>
      </c>
      <c r="ZO256" s="66" t="str">
        <f t="shared" si="1630"/>
        <v/>
      </c>
      <c r="ZP256" s="66" t="str">
        <f t="shared" si="1631"/>
        <v/>
      </c>
      <c r="ZQ256" s="66" t="str">
        <f t="shared" si="1632"/>
        <v/>
      </c>
      <c r="ZR256" s="66" t="str">
        <f t="shared" si="1633"/>
        <v/>
      </c>
      <c r="ZS256" s="66" t="str">
        <f t="shared" si="1634"/>
        <v/>
      </c>
      <c r="ZT256" s="66" t="str">
        <f t="shared" si="1635"/>
        <v/>
      </c>
      <c r="ZU256" s="66" t="str">
        <f t="shared" si="1636"/>
        <v/>
      </c>
      <c r="ZV256" s="66" t="str">
        <f t="shared" si="1637"/>
        <v/>
      </c>
      <c r="ZW256" s="66" t="str">
        <f t="shared" si="1638"/>
        <v/>
      </c>
      <c r="ZX256" s="66" t="str">
        <f t="shared" si="1639"/>
        <v/>
      </c>
      <c r="ZY256" s="66" t="str">
        <f t="shared" si="1640"/>
        <v/>
      </c>
      <c r="ZZ256" s="66" t="str">
        <f t="shared" si="1641"/>
        <v/>
      </c>
      <c r="AAA256" s="66" t="str">
        <f t="shared" si="1642"/>
        <v/>
      </c>
      <c r="AAB256" s="66" t="str">
        <f t="shared" si="1643"/>
        <v/>
      </c>
      <c r="AAC256" s="66" t="str">
        <f t="shared" si="1644"/>
        <v/>
      </c>
      <c r="AAD256" s="66" t="str">
        <f t="shared" si="1645"/>
        <v/>
      </c>
      <c r="AAE256" s="66" t="str">
        <f t="shared" si="1646"/>
        <v/>
      </c>
      <c r="AAF256" s="66" t="str">
        <f t="shared" si="1647"/>
        <v/>
      </c>
      <c r="AAG256" s="66" t="str">
        <f t="shared" si="1648"/>
        <v/>
      </c>
      <c r="AAH256" s="66" t="str">
        <f t="shared" si="1649"/>
        <v/>
      </c>
      <c r="AAI256" s="66" t="str">
        <f t="shared" si="1650"/>
        <v/>
      </c>
      <c r="AAJ256" s="66" t="str">
        <f t="shared" si="1651"/>
        <v/>
      </c>
      <c r="AAK256" s="66" t="str">
        <f t="shared" si="1652"/>
        <v/>
      </c>
      <c r="AAL256" s="66" t="str">
        <f t="shared" si="1653"/>
        <v/>
      </c>
      <c r="AAM256" s="66" t="str">
        <f t="shared" si="1654"/>
        <v/>
      </c>
      <c r="AAN256" s="66" t="str">
        <f t="shared" si="1655"/>
        <v/>
      </c>
      <c r="AAO256" s="66" t="str">
        <f t="shared" si="1656"/>
        <v/>
      </c>
      <c r="AAP256" s="66" t="str">
        <f t="shared" si="1657"/>
        <v/>
      </c>
      <c r="AAQ256" s="66" t="str">
        <f t="shared" si="1658"/>
        <v/>
      </c>
      <c r="AAR256" s="66" t="str">
        <f t="shared" si="1659"/>
        <v/>
      </c>
      <c r="AAS256" s="66" t="str">
        <f t="shared" si="1660"/>
        <v/>
      </c>
      <c r="AAT256" s="66" t="str">
        <f t="shared" si="1661"/>
        <v/>
      </c>
      <c r="AAU256" s="66" t="str">
        <f t="shared" si="1662"/>
        <v/>
      </c>
      <c r="AAV256" s="66" t="str">
        <f t="shared" si="1663"/>
        <v/>
      </c>
      <c r="AAW256" s="66" t="str">
        <f t="shared" si="1664"/>
        <v/>
      </c>
      <c r="AAX256" s="66" t="str">
        <f t="shared" si="1665"/>
        <v/>
      </c>
      <c r="AAY256" s="66" t="str">
        <f t="shared" si="1666"/>
        <v/>
      </c>
      <c r="AAZ256" s="66" t="str">
        <f t="shared" si="1667"/>
        <v/>
      </c>
      <c r="ABA256" s="66" t="str">
        <f t="shared" si="1668"/>
        <v/>
      </c>
      <c r="ABB256" s="66" t="str">
        <f t="shared" si="1669"/>
        <v/>
      </c>
      <c r="ABC256" s="66" t="str">
        <f t="shared" si="1670"/>
        <v/>
      </c>
      <c r="ABD256" s="66" t="str">
        <f t="shared" si="1671"/>
        <v/>
      </c>
      <c r="ABE256" s="66" t="str">
        <f t="shared" si="1672"/>
        <v/>
      </c>
      <c r="ABF256" s="66" t="str">
        <f t="shared" si="1673"/>
        <v/>
      </c>
      <c r="ABG256" s="66" t="str">
        <f t="shared" si="1674"/>
        <v/>
      </c>
      <c r="ABH256" s="66" t="str">
        <f t="shared" si="1675"/>
        <v/>
      </c>
      <c r="ABI256" s="66" t="str">
        <f t="shared" si="1676"/>
        <v/>
      </c>
      <c r="ABJ256" s="66" t="str">
        <f t="shared" si="1677"/>
        <v/>
      </c>
      <c r="ABK256" s="66" t="str">
        <f t="shared" si="1678"/>
        <v/>
      </c>
      <c r="ABL256" s="66" t="str">
        <f t="shared" si="1679"/>
        <v/>
      </c>
      <c r="ABM256" s="66" t="str">
        <f t="shared" si="1680"/>
        <v/>
      </c>
      <c r="ABN256" s="66" t="str">
        <f t="shared" si="1681"/>
        <v/>
      </c>
      <c r="ABO256" s="66" t="str">
        <f t="shared" si="1682"/>
        <v/>
      </c>
      <c r="ABP256" s="66" t="str">
        <f t="shared" si="1683"/>
        <v/>
      </c>
      <c r="ABQ256" s="66" t="str">
        <f t="shared" si="1684"/>
        <v/>
      </c>
      <c r="ABR256" s="66" t="str">
        <f t="shared" si="1685"/>
        <v/>
      </c>
      <c r="ABS256" s="66" t="str">
        <f t="shared" si="1686"/>
        <v/>
      </c>
      <c r="ABT256" s="66" t="str">
        <f t="shared" si="1687"/>
        <v/>
      </c>
      <c r="ABU256" s="66" t="str">
        <f t="shared" si="1688"/>
        <v/>
      </c>
      <c r="ABV256" s="66" t="str">
        <f t="shared" si="1689"/>
        <v/>
      </c>
      <c r="ABW256" s="66" t="str">
        <f t="shared" si="1690"/>
        <v/>
      </c>
      <c r="ABX256" s="66" t="str">
        <f t="shared" si="1691"/>
        <v/>
      </c>
      <c r="ABY256" s="66" t="str">
        <f t="shared" si="1692"/>
        <v/>
      </c>
      <c r="ABZ256" s="66" t="str">
        <f t="shared" si="1693"/>
        <v/>
      </c>
      <c r="ACA256" s="66" t="str">
        <f t="shared" si="1694"/>
        <v/>
      </c>
      <c r="ACB256" s="66" t="str">
        <f t="shared" si="1695"/>
        <v/>
      </c>
      <c r="ACC256" s="66" t="str">
        <f t="shared" si="1696"/>
        <v/>
      </c>
      <c r="ACD256" s="66" t="str">
        <f t="shared" si="1697"/>
        <v/>
      </c>
      <c r="ACE256" s="66" t="str">
        <f t="shared" si="1698"/>
        <v/>
      </c>
      <c r="ACF256" s="66" t="str">
        <f t="shared" si="1699"/>
        <v/>
      </c>
      <c r="ACG256" s="126">
        <f t="shared" si="1700"/>
        <v>7.1300000000000002E-2</v>
      </c>
      <c r="ACH256" s="66" t="str">
        <f t="shared" si="1701"/>
        <v>kg/GJ delivered</v>
      </c>
      <c r="ACI256" s="66" t="str">
        <f t="shared" si="1702"/>
        <v/>
      </c>
      <c r="ACJ256" s="66" t="str">
        <f t="shared" si="1703"/>
        <v/>
      </c>
      <c r="ACK256" s="66" t="str">
        <f t="shared" si="1704"/>
        <v/>
      </c>
      <c r="ACL256" s="66" t="str">
        <f t="shared" si="1705"/>
        <v/>
      </c>
      <c r="ACM256" s="66">
        <f t="shared" ref="ACM256:ACN256" si="1772">IF(AND(ACS$3="Unit", ACL256=""), "", IF(AND(ACS$3="Unit", ACL256="-"),"", IF(ACS$3="Unit", "kg/GJ delivered", IF(AND(NY256&lt;&gt;"", NY256&lt;&gt;"-", NX256="-"),"", IF($H256="","", IF(NX256="nd", "",IF(NX256="&lt;n.a.&gt;", "", IF(NY256="#/MJ", "", IF(NY256="kg/GJ delivered",NX256,IF(NY256="g/MJ delivered",NX256,IF(NY256="kg/MJ delivered",NX256*1000,IF(NY256="mg/MJ delivered",NX256/1000,IF(NY256="g/kg",((NX256)*(1/$I256)*(1/$H256)),IF(NY256="mg/kg",((NX256/1000)*(1/$I256)*(1/$H256)),IF(NY256="mg/MJ delivered",NX256/1000,IF(NY256="-","","Error"))))))))))))))))</f>
        <v>0.98199999999999998</v>
      </c>
      <c r="ACN256" s="66" t="str">
        <f t="shared" si="1772"/>
        <v>kg/GJ delivered</v>
      </c>
      <c r="ACO256" s="66" t="str">
        <f t="shared" si="1707"/>
        <v/>
      </c>
      <c r="ACP256" s="66" t="str">
        <f t="shared" si="1708"/>
        <v/>
      </c>
      <c r="ACQ256" s="66" t="str">
        <f t="shared" si="1709"/>
        <v/>
      </c>
      <c r="ACR256" s="66" t="str">
        <f t="shared" si="1710"/>
        <v/>
      </c>
      <c r="ACS256" s="66" t="str">
        <f t="shared" si="1711"/>
        <v/>
      </c>
      <c r="ACT256" s="66" t="str">
        <f t="shared" si="1712"/>
        <v/>
      </c>
    </row>
    <row r="257" spans="2:774" ht="15.75" customHeight="1" x14ac:dyDescent="0.25">
      <c r="B257" s="66">
        <v>14</v>
      </c>
      <c r="C257" s="66" t="s">
        <v>92</v>
      </c>
      <c r="D257" s="66" t="s">
        <v>79</v>
      </c>
      <c r="E257" s="156" t="s">
        <v>1607</v>
      </c>
      <c r="F257" s="66" t="s">
        <v>497</v>
      </c>
      <c r="G257" s="66" t="s">
        <v>492</v>
      </c>
      <c r="H257" s="126">
        <v>0.23499999999999999</v>
      </c>
      <c r="I257" s="130">
        <v>15.1</v>
      </c>
      <c r="J257" s="66" t="str">
        <f t="shared" si="1759"/>
        <v>Firewood, Improved, IN</v>
      </c>
      <c r="K257" s="161"/>
      <c r="L257" s="161"/>
      <c r="M257" s="161"/>
      <c r="N257" s="161"/>
      <c r="O257" s="66" t="s">
        <v>26</v>
      </c>
      <c r="P257" s="66" t="str">
        <f t="shared" si="1768"/>
        <v>IN</v>
      </c>
      <c r="Q257" s="66" t="s">
        <v>2</v>
      </c>
      <c r="R257" s="162">
        <v>35.450000000000003</v>
      </c>
      <c r="S257" s="158" t="s">
        <v>66</v>
      </c>
      <c r="T257" s="158" t="s">
        <v>128</v>
      </c>
      <c r="U257" s="158" t="s">
        <v>128</v>
      </c>
      <c r="V257" s="158" t="s">
        <v>128</v>
      </c>
      <c r="W257" s="158" t="s">
        <v>128</v>
      </c>
      <c r="X257" s="164">
        <v>355</v>
      </c>
      <c r="Y257" s="158" t="s">
        <v>66</v>
      </c>
      <c r="Z257" s="165">
        <v>3.0409999999999999</v>
      </c>
      <c r="AA257" s="158" t="s">
        <v>66</v>
      </c>
      <c r="AB257" s="158" t="s">
        <v>128</v>
      </c>
      <c r="AC257" s="158" t="s">
        <v>128</v>
      </c>
      <c r="AD257" s="158" t="s">
        <v>128</v>
      </c>
      <c r="AE257" s="158" t="s">
        <v>128</v>
      </c>
      <c r="AF257" s="165">
        <v>3.3650000000000002</v>
      </c>
      <c r="AG257" s="158" t="s">
        <v>66</v>
      </c>
      <c r="AH257" s="158" t="s">
        <v>128</v>
      </c>
      <c r="AI257" s="158" t="s">
        <v>128</v>
      </c>
      <c r="AJ257" s="158" t="s">
        <v>128</v>
      </c>
      <c r="AK257" s="158" t="s">
        <v>128</v>
      </c>
      <c r="AL257" s="158" t="s">
        <v>128</v>
      </c>
      <c r="AM257" s="158" t="s">
        <v>128</v>
      </c>
      <c r="AN257" s="158" t="s">
        <v>128</v>
      </c>
      <c r="AO257" s="158" t="s">
        <v>128</v>
      </c>
      <c r="AP257" s="158" t="s">
        <v>128</v>
      </c>
      <c r="AQ257" s="158" t="s">
        <v>128</v>
      </c>
      <c r="AR257" s="158" t="s">
        <v>128</v>
      </c>
      <c r="AS257" s="158" t="s">
        <v>128</v>
      </c>
      <c r="AT257" s="158" t="s">
        <v>128</v>
      </c>
      <c r="AU257" s="158" t="s">
        <v>128</v>
      </c>
      <c r="AV257" s="158" t="s">
        <v>128</v>
      </c>
      <c r="AW257" s="158" t="s">
        <v>128</v>
      </c>
      <c r="AX257" s="158" t="s">
        <v>128</v>
      </c>
      <c r="AY257" s="158" t="s">
        <v>128</v>
      </c>
      <c r="AZ257" s="158" t="s">
        <v>128</v>
      </c>
      <c r="BA257" s="158" t="s">
        <v>128</v>
      </c>
      <c r="BB257" s="158" t="s">
        <v>128</v>
      </c>
      <c r="BC257" s="158" t="s">
        <v>128</v>
      </c>
      <c r="BD257" s="158" t="s">
        <v>128</v>
      </c>
      <c r="BE257" s="158" t="s">
        <v>128</v>
      </c>
      <c r="BF257" s="158" t="s">
        <v>128</v>
      </c>
      <c r="BG257" s="158" t="s">
        <v>128</v>
      </c>
      <c r="BH257" s="158" t="s">
        <v>128</v>
      </c>
      <c r="BI257" s="158" t="s">
        <v>128</v>
      </c>
      <c r="BJ257" s="158" t="s">
        <v>128</v>
      </c>
      <c r="BK257" s="158" t="s">
        <v>128</v>
      </c>
      <c r="BL257" s="158" t="s">
        <v>128</v>
      </c>
      <c r="BM257" s="158" t="s">
        <v>128</v>
      </c>
      <c r="BN257" s="158" t="s">
        <v>128</v>
      </c>
      <c r="BO257" s="158" t="s">
        <v>128</v>
      </c>
      <c r="BP257" s="158" t="s">
        <v>128</v>
      </c>
      <c r="BQ257" s="158" t="s">
        <v>128</v>
      </c>
      <c r="BR257" s="158" t="s">
        <v>128</v>
      </c>
      <c r="BS257" s="158" t="s">
        <v>128</v>
      </c>
      <c r="BT257" s="158" t="s">
        <v>128</v>
      </c>
      <c r="BU257" s="158" t="s">
        <v>128</v>
      </c>
      <c r="BV257" s="158" t="s">
        <v>128</v>
      </c>
      <c r="BW257" s="158" t="s">
        <v>128</v>
      </c>
      <c r="BX257" s="158" t="s">
        <v>128</v>
      </c>
      <c r="BY257" s="158" t="s">
        <v>128</v>
      </c>
      <c r="BZ257" s="158" t="s">
        <v>128</v>
      </c>
      <c r="CA257" s="158" t="s">
        <v>128</v>
      </c>
      <c r="CB257" s="158" t="s">
        <v>128</v>
      </c>
      <c r="CC257" s="158" t="s">
        <v>128</v>
      </c>
      <c r="CD257" s="158" t="s">
        <v>128</v>
      </c>
      <c r="CE257" s="158" t="s">
        <v>128</v>
      </c>
      <c r="CF257" s="158" t="s">
        <v>128</v>
      </c>
      <c r="CG257" s="158" t="s">
        <v>128</v>
      </c>
      <c r="CH257" s="158" t="s">
        <v>128</v>
      </c>
      <c r="CI257" s="158" t="s">
        <v>128</v>
      </c>
      <c r="CJ257" s="158" t="s">
        <v>128</v>
      </c>
      <c r="CK257" s="158" t="s">
        <v>128</v>
      </c>
      <c r="CL257" s="158" t="s">
        <v>128</v>
      </c>
      <c r="CM257" s="158" t="s">
        <v>128</v>
      </c>
      <c r="CN257" s="158" t="s">
        <v>128</v>
      </c>
      <c r="CO257" s="158" t="s">
        <v>128</v>
      </c>
      <c r="CP257" s="158" t="s">
        <v>128</v>
      </c>
      <c r="CQ257" s="158" t="s">
        <v>128</v>
      </c>
      <c r="CR257" s="158" t="s">
        <v>128</v>
      </c>
      <c r="CS257" s="158" t="s">
        <v>128</v>
      </c>
      <c r="CT257" s="158" t="s">
        <v>128</v>
      </c>
      <c r="CU257" s="158" t="s">
        <v>128</v>
      </c>
      <c r="CV257" s="158" t="s">
        <v>128</v>
      </c>
      <c r="CW257" s="158" t="s">
        <v>128</v>
      </c>
      <c r="CX257" s="158" t="s">
        <v>128</v>
      </c>
      <c r="CY257" s="158" t="s">
        <v>128</v>
      </c>
      <c r="CZ257" s="158" t="s">
        <v>128</v>
      </c>
      <c r="DA257" s="158" t="s">
        <v>128</v>
      </c>
      <c r="DB257" s="158" t="s">
        <v>128</v>
      </c>
      <c r="DC257" s="158" t="s">
        <v>128</v>
      </c>
      <c r="DD257" s="158" t="s">
        <v>128</v>
      </c>
      <c r="DE257" s="158" t="s">
        <v>128</v>
      </c>
      <c r="DF257" s="158" t="s">
        <v>128</v>
      </c>
      <c r="DG257" s="158" t="s">
        <v>128</v>
      </c>
      <c r="DH257" s="158" t="s">
        <v>128</v>
      </c>
      <c r="DI257" s="158" t="s">
        <v>128</v>
      </c>
      <c r="DJ257" s="158" t="s">
        <v>128</v>
      </c>
      <c r="DK257" s="158" t="s">
        <v>128</v>
      </c>
      <c r="DL257" s="158" t="s">
        <v>128</v>
      </c>
      <c r="DM257" s="158" t="s">
        <v>128</v>
      </c>
      <c r="DN257" s="158" t="s">
        <v>128</v>
      </c>
      <c r="DO257" s="158" t="s">
        <v>128</v>
      </c>
      <c r="DP257" s="158" t="s">
        <v>128</v>
      </c>
      <c r="DQ257" s="158" t="s">
        <v>128</v>
      </c>
      <c r="DR257" s="158" t="s">
        <v>128</v>
      </c>
      <c r="DS257" s="158" t="s">
        <v>128</v>
      </c>
      <c r="DT257" s="158" t="s">
        <v>128</v>
      </c>
      <c r="DU257" s="158" t="s">
        <v>128</v>
      </c>
      <c r="DV257" s="158" t="s">
        <v>128</v>
      </c>
      <c r="DW257" s="158" t="s">
        <v>128</v>
      </c>
      <c r="DX257" s="158" t="s">
        <v>128</v>
      </c>
      <c r="DY257" s="158" t="s">
        <v>128</v>
      </c>
      <c r="DZ257" s="158" t="s">
        <v>128</v>
      </c>
      <c r="EA257" s="158" t="s">
        <v>128</v>
      </c>
      <c r="EB257" s="158" t="s">
        <v>128</v>
      </c>
      <c r="EC257" s="158" t="s">
        <v>128</v>
      </c>
      <c r="ED257" s="158" t="s">
        <v>128</v>
      </c>
      <c r="EE257" s="158" t="s">
        <v>128</v>
      </c>
      <c r="EF257" s="158" t="s">
        <v>128</v>
      </c>
      <c r="EG257" s="158" t="s">
        <v>128</v>
      </c>
      <c r="EH257" s="158" t="s">
        <v>128</v>
      </c>
      <c r="EI257" s="158" t="s">
        <v>128</v>
      </c>
      <c r="EJ257" s="158" t="s">
        <v>128</v>
      </c>
      <c r="EK257" s="158" t="s">
        <v>128</v>
      </c>
      <c r="EL257" s="158" t="s">
        <v>128</v>
      </c>
      <c r="EM257" s="158" t="s">
        <v>128</v>
      </c>
      <c r="EN257" s="158" t="s">
        <v>128</v>
      </c>
      <c r="EO257" s="158" t="s">
        <v>128</v>
      </c>
      <c r="EP257" s="158" t="s">
        <v>128</v>
      </c>
      <c r="EQ257" s="158" t="s">
        <v>128</v>
      </c>
      <c r="ER257" s="158" t="s">
        <v>128</v>
      </c>
      <c r="ES257" s="158" t="s">
        <v>128</v>
      </c>
      <c r="ET257" s="158" t="s">
        <v>128</v>
      </c>
      <c r="EU257" s="158" t="s">
        <v>128</v>
      </c>
      <c r="EV257" s="158" t="s">
        <v>128</v>
      </c>
      <c r="EW257" s="158" t="s">
        <v>128</v>
      </c>
      <c r="EX257" s="158" t="s">
        <v>128</v>
      </c>
      <c r="EY257" s="158" t="s">
        <v>128</v>
      </c>
      <c r="EZ257" s="158" t="s">
        <v>128</v>
      </c>
      <c r="FA257" s="158" t="s">
        <v>128</v>
      </c>
      <c r="FB257" s="158" t="s">
        <v>128</v>
      </c>
      <c r="FC257" s="158" t="s">
        <v>128</v>
      </c>
      <c r="FD257" s="158" t="s">
        <v>128</v>
      </c>
      <c r="FE257" s="158" t="s">
        <v>128</v>
      </c>
      <c r="FF257" s="158" t="s">
        <v>128</v>
      </c>
      <c r="FG257" s="158" t="s">
        <v>128</v>
      </c>
      <c r="FH257" s="158" t="s">
        <v>128</v>
      </c>
      <c r="FI257" s="158" t="s">
        <v>128</v>
      </c>
      <c r="FJ257" s="158" t="s">
        <v>128</v>
      </c>
      <c r="FK257" s="158" t="s">
        <v>128</v>
      </c>
      <c r="FL257" s="158" t="s">
        <v>128</v>
      </c>
      <c r="FM257" s="158" t="s">
        <v>128</v>
      </c>
      <c r="FN257" s="158" t="s">
        <v>128</v>
      </c>
      <c r="FO257" s="158" t="s">
        <v>128</v>
      </c>
      <c r="FP257" s="158" t="s">
        <v>128</v>
      </c>
      <c r="FQ257" s="158" t="s">
        <v>128</v>
      </c>
      <c r="FR257" s="158" t="s">
        <v>128</v>
      </c>
      <c r="FS257" s="158" t="s">
        <v>128</v>
      </c>
      <c r="FT257" s="158" t="s">
        <v>128</v>
      </c>
      <c r="FU257" s="158" t="s">
        <v>128</v>
      </c>
      <c r="FV257" s="158" t="s">
        <v>128</v>
      </c>
      <c r="FW257" s="158" t="s">
        <v>128</v>
      </c>
      <c r="FX257" s="158" t="s">
        <v>128</v>
      </c>
      <c r="FY257" s="158" t="s">
        <v>128</v>
      </c>
      <c r="FZ257" s="158" t="s">
        <v>128</v>
      </c>
      <c r="GA257" s="158" t="s">
        <v>128</v>
      </c>
      <c r="GB257" s="158" t="s">
        <v>128</v>
      </c>
      <c r="GC257" s="158" t="s">
        <v>128</v>
      </c>
      <c r="GD257" s="158" t="s">
        <v>128</v>
      </c>
      <c r="GE257" s="158" t="s">
        <v>128</v>
      </c>
      <c r="GF257" s="158" t="s">
        <v>128</v>
      </c>
      <c r="GG257" s="158" t="s">
        <v>128</v>
      </c>
      <c r="GH257" s="158" t="s">
        <v>128</v>
      </c>
      <c r="GI257" s="158" t="s">
        <v>128</v>
      </c>
      <c r="GJ257" s="158" t="s">
        <v>128</v>
      </c>
      <c r="GK257" s="158" t="s">
        <v>128</v>
      </c>
      <c r="GL257" s="158" t="s">
        <v>128</v>
      </c>
      <c r="GM257" s="158" t="s">
        <v>128</v>
      </c>
      <c r="GN257" s="158" t="s">
        <v>128</v>
      </c>
      <c r="GO257" s="158" t="s">
        <v>128</v>
      </c>
      <c r="GP257" s="158" t="s">
        <v>128</v>
      </c>
      <c r="GQ257" s="158" t="s">
        <v>128</v>
      </c>
      <c r="GR257" s="158" t="s">
        <v>128</v>
      </c>
      <c r="GS257" s="158" t="s">
        <v>128</v>
      </c>
      <c r="GT257" s="158" t="s">
        <v>128</v>
      </c>
      <c r="GU257" s="158" t="s">
        <v>128</v>
      </c>
      <c r="GV257" s="158" t="s">
        <v>128</v>
      </c>
      <c r="GW257" s="158" t="s">
        <v>128</v>
      </c>
      <c r="GX257" s="158" t="s">
        <v>128</v>
      </c>
      <c r="GY257" s="158" t="s">
        <v>128</v>
      </c>
      <c r="GZ257" s="158" t="s">
        <v>128</v>
      </c>
      <c r="HA257" s="158" t="s">
        <v>128</v>
      </c>
      <c r="HB257" s="158" t="s">
        <v>128</v>
      </c>
      <c r="HC257" s="158" t="s">
        <v>128</v>
      </c>
      <c r="HD257" s="158" t="s">
        <v>128</v>
      </c>
      <c r="HE257" s="158" t="s">
        <v>128</v>
      </c>
      <c r="HF257" s="158" t="s">
        <v>128</v>
      </c>
      <c r="HG257" s="158" t="s">
        <v>128</v>
      </c>
      <c r="HH257" s="158" t="s">
        <v>128</v>
      </c>
      <c r="HI257" s="158" t="s">
        <v>128</v>
      </c>
      <c r="HJ257" s="158" t="s">
        <v>128</v>
      </c>
      <c r="HK257" s="158" t="s">
        <v>128</v>
      </c>
      <c r="HL257" s="158" t="s">
        <v>128</v>
      </c>
      <c r="HM257" s="158" t="s">
        <v>128</v>
      </c>
      <c r="HN257" s="158" t="s">
        <v>128</v>
      </c>
      <c r="HO257" s="158" t="s">
        <v>128</v>
      </c>
      <c r="HP257" s="158" t="s">
        <v>128</v>
      </c>
      <c r="HQ257" s="158" t="s">
        <v>128</v>
      </c>
      <c r="HR257" s="158" t="s">
        <v>128</v>
      </c>
      <c r="HS257" s="158" t="s">
        <v>128</v>
      </c>
      <c r="HT257" s="158" t="s">
        <v>128</v>
      </c>
      <c r="HU257" s="158" t="s">
        <v>128</v>
      </c>
      <c r="HV257" s="158" t="s">
        <v>128</v>
      </c>
      <c r="HW257" s="158" t="s">
        <v>128</v>
      </c>
      <c r="HX257" s="158" t="s">
        <v>128</v>
      </c>
      <c r="HY257" s="158" t="s">
        <v>128</v>
      </c>
      <c r="HZ257" s="158" t="s">
        <v>128</v>
      </c>
      <c r="IA257" s="158" t="s">
        <v>128</v>
      </c>
      <c r="IB257" s="158" t="s">
        <v>128</v>
      </c>
      <c r="IC257" s="158" t="s">
        <v>128</v>
      </c>
      <c r="ID257" s="158" t="s">
        <v>128</v>
      </c>
      <c r="IE257" s="158" t="s">
        <v>128</v>
      </c>
      <c r="IF257" s="158" t="s">
        <v>128</v>
      </c>
      <c r="IG257" s="158" t="s">
        <v>128</v>
      </c>
      <c r="IH257" s="158" t="s">
        <v>128</v>
      </c>
      <c r="II257" s="158" t="s">
        <v>128</v>
      </c>
      <c r="IJ257" s="158" t="s">
        <v>128</v>
      </c>
      <c r="IK257" s="158" t="s">
        <v>128</v>
      </c>
      <c r="IL257" s="158" t="s">
        <v>128</v>
      </c>
      <c r="IM257" s="158" t="s">
        <v>128</v>
      </c>
      <c r="IN257" s="158" t="s">
        <v>128</v>
      </c>
      <c r="IO257" s="158" t="s">
        <v>128</v>
      </c>
      <c r="IP257" s="158" t="s">
        <v>128</v>
      </c>
      <c r="IQ257" s="158" t="s">
        <v>128</v>
      </c>
      <c r="IR257" s="158" t="s">
        <v>128</v>
      </c>
      <c r="IS257" s="158" t="s">
        <v>128</v>
      </c>
      <c r="IT257" s="158" t="s">
        <v>128</v>
      </c>
      <c r="IU257" s="158" t="s">
        <v>128</v>
      </c>
      <c r="IV257" s="158" t="s">
        <v>128</v>
      </c>
      <c r="IW257" s="158" t="s">
        <v>128</v>
      </c>
      <c r="IX257" s="158" t="s">
        <v>128</v>
      </c>
      <c r="IY257" s="158" t="s">
        <v>128</v>
      </c>
      <c r="IZ257" s="158" t="s">
        <v>128</v>
      </c>
      <c r="JA257" s="158" t="s">
        <v>128</v>
      </c>
      <c r="JB257" s="158" t="s">
        <v>128</v>
      </c>
      <c r="JC257" s="158" t="s">
        <v>128</v>
      </c>
      <c r="JD257" s="158" t="s">
        <v>128</v>
      </c>
      <c r="JE257" s="158" t="s">
        <v>128</v>
      </c>
      <c r="JF257" s="158" t="s">
        <v>128</v>
      </c>
      <c r="JG257" s="158" t="s">
        <v>128</v>
      </c>
      <c r="JH257" s="158" t="s">
        <v>128</v>
      </c>
      <c r="JI257" s="158" t="s">
        <v>128</v>
      </c>
      <c r="JJ257" s="158" t="s">
        <v>128</v>
      </c>
      <c r="JK257" s="158" t="s">
        <v>128</v>
      </c>
      <c r="JL257" s="158" t="s">
        <v>128</v>
      </c>
      <c r="JM257" s="158" t="s">
        <v>128</v>
      </c>
      <c r="JN257" s="158" t="s">
        <v>128</v>
      </c>
      <c r="JO257" s="158" t="s">
        <v>128</v>
      </c>
      <c r="JP257" s="158" t="s">
        <v>128</v>
      </c>
      <c r="JQ257" s="158" t="s">
        <v>128</v>
      </c>
      <c r="JR257" s="158" t="s">
        <v>128</v>
      </c>
      <c r="JS257" s="158" t="s">
        <v>128</v>
      </c>
      <c r="JT257" s="158" t="s">
        <v>128</v>
      </c>
      <c r="JU257" s="158" t="s">
        <v>128</v>
      </c>
      <c r="JV257" s="158" t="s">
        <v>128</v>
      </c>
      <c r="JW257" s="158" t="s">
        <v>128</v>
      </c>
      <c r="JX257" s="158" t="s">
        <v>128</v>
      </c>
      <c r="JY257" s="158" t="s">
        <v>128</v>
      </c>
      <c r="JZ257" s="158" t="s">
        <v>128</v>
      </c>
      <c r="KA257" s="158" t="s">
        <v>128</v>
      </c>
      <c r="KB257" s="158" t="s">
        <v>128</v>
      </c>
      <c r="KC257" s="158" t="s">
        <v>128</v>
      </c>
      <c r="KD257" s="158" t="s">
        <v>128</v>
      </c>
      <c r="KE257" s="158" t="s">
        <v>128</v>
      </c>
      <c r="KF257" s="158" t="s">
        <v>128</v>
      </c>
      <c r="KG257" s="158" t="s">
        <v>128</v>
      </c>
      <c r="KH257" s="158" t="s">
        <v>128</v>
      </c>
      <c r="KI257" s="158" t="s">
        <v>128</v>
      </c>
      <c r="KJ257" s="158" t="s">
        <v>128</v>
      </c>
      <c r="KK257" s="158" t="s">
        <v>128</v>
      </c>
      <c r="KL257" s="158" t="s">
        <v>128</v>
      </c>
      <c r="KM257" s="158" t="s">
        <v>128</v>
      </c>
      <c r="KN257" s="158" t="s">
        <v>128</v>
      </c>
      <c r="KO257" s="158" t="s">
        <v>128</v>
      </c>
      <c r="KP257" s="158" t="s">
        <v>128</v>
      </c>
      <c r="KQ257" s="158" t="s">
        <v>128</v>
      </c>
      <c r="KR257" s="158" t="s">
        <v>128</v>
      </c>
      <c r="KS257" s="158" t="s">
        <v>128</v>
      </c>
      <c r="KT257" s="158" t="s">
        <v>128</v>
      </c>
      <c r="KU257" s="158" t="s">
        <v>128</v>
      </c>
      <c r="KV257" s="158" t="s">
        <v>128</v>
      </c>
      <c r="KW257" s="158" t="s">
        <v>128</v>
      </c>
      <c r="KX257" s="158" t="s">
        <v>128</v>
      </c>
      <c r="KY257" s="158" t="s">
        <v>128</v>
      </c>
      <c r="KZ257" s="158" t="s">
        <v>128</v>
      </c>
      <c r="LA257" s="158" t="s">
        <v>128</v>
      </c>
      <c r="LB257" s="158" t="s">
        <v>128</v>
      </c>
      <c r="LC257" s="158" t="s">
        <v>128</v>
      </c>
      <c r="LD257" s="158" t="s">
        <v>128</v>
      </c>
      <c r="LE257" s="158" t="s">
        <v>128</v>
      </c>
      <c r="LF257" s="158" t="s">
        <v>128</v>
      </c>
      <c r="LG257" s="158" t="s">
        <v>128</v>
      </c>
      <c r="LH257" s="158" t="s">
        <v>128</v>
      </c>
      <c r="LI257" s="158" t="s">
        <v>128</v>
      </c>
      <c r="LJ257" s="158" t="s">
        <v>128</v>
      </c>
      <c r="LK257" s="158" t="s">
        <v>128</v>
      </c>
      <c r="LL257" s="158" t="s">
        <v>128</v>
      </c>
      <c r="LM257" s="158" t="s">
        <v>128</v>
      </c>
      <c r="LN257" s="158" t="s">
        <v>128</v>
      </c>
      <c r="LO257" s="158" t="s">
        <v>128</v>
      </c>
      <c r="LP257" s="158" t="s">
        <v>128</v>
      </c>
      <c r="LQ257" s="158" t="s">
        <v>128</v>
      </c>
      <c r="LR257" s="158" t="s">
        <v>128</v>
      </c>
      <c r="LS257" s="158" t="s">
        <v>128</v>
      </c>
      <c r="LT257" s="158" t="s">
        <v>128</v>
      </c>
      <c r="LU257" s="158" t="s">
        <v>128</v>
      </c>
      <c r="LV257" s="158" t="s">
        <v>128</v>
      </c>
      <c r="LW257" s="158" t="s">
        <v>128</v>
      </c>
      <c r="LX257" s="158" t="s">
        <v>128</v>
      </c>
      <c r="LY257" s="158" t="s">
        <v>128</v>
      </c>
      <c r="LZ257" s="158" t="s">
        <v>128</v>
      </c>
      <c r="MA257" s="158" t="s">
        <v>128</v>
      </c>
      <c r="MB257" s="158" t="s">
        <v>128</v>
      </c>
      <c r="MC257" s="158" t="s">
        <v>128</v>
      </c>
      <c r="MD257" s="158" t="s">
        <v>128</v>
      </c>
      <c r="ME257" s="158" t="s">
        <v>128</v>
      </c>
      <c r="MF257" s="158" t="s">
        <v>128</v>
      </c>
      <c r="MG257" s="158" t="s">
        <v>128</v>
      </c>
      <c r="MH257" s="158" t="s">
        <v>128</v>
      </c>
      <c r="MI257" s="158" t="s">
        <v>128</v>
      </c>
      <c r="MJ257" s="158" t="s">
        <v>128</v>
      </c>
      <c r="MK257" s="158" t="s">
        <v>128</v>
      </c>
      <c r="ML257" s="158" t="s">
        <v>128</v>
      </c>
      <c r="MM257" s="158" t="s">
        <v>128</v>
      </c>
      <c r="MN257" s="158" t="s">
        <v>128</v>
      </c>
      <c r="MO257" s="158" t="s">
        <v>128</v>
      </c>
      <c r="MP257" s="158" t="s">
        <v>128</v>
      </c>
      <c r="MQ257" s="158" t="s">
        <v>128</v>
      </c>
      <c r="MR257" s="158" t="s">
        <v>128</v>
      </c>
      <c r="MS257" s="158" t="s">
        <v>128</v>
      </c>
      <c r="MT257" s="158" t="s">
        <v>128</v>
      </c>
      <c r="MU257" s="158" t="s">
        <v>128</v>
      </c>
      <c r="MV257" s="158" t="s">
        <v>128</v>
      </c>
      <c r="MW257" s="158" t="s">
        <v>128</v>
      </c>
      <c r="MX257" s="158" t="s">
        <v>128</v>
      </c>
      <c r="MY257" s="158" t="s">
        <v>128</v>
      </c>
      <c r="MZ257" s="158" t="s">
        <v>128</v>
      </c>
      <c r="NA257" s="158" t="s">
        <v>128</v>
      </c>
      <c r="NB257" s="158" t="s">
        <v>128</v>
      </c>
      <c r="NC257" s="158" t="s">
        <v>128</v>
      </c>
      <c r="ND257" s="158" t="s">
        <v>128</v>
      </c>
      <c r="NE257" s="158" t="s">
        <v>128</v>
      </c>
      <c r="NF257" s="158" t="s">
        <v>128</v>
      </c>
      <c r="NG257" s="158" t="s">
        <v>128</v>
      </c>
      <c r="NH257" s="158" t="s">
        <v>128</v>
      </c>
      <c r="NI257" s="158" t="s">
        <v>128</v>
      </c>
      <c r="NJ257" s="158" t="s">
        <v>128</v>
      </c>
      <c r="NK257" s="158" t="s">
        <v>128</v>
      </c>
      <c r="NL257" s="158" t="s">
        <v>128</v>
      </c>
      <c r="NM257" s="158" t="s">
        <v>128</v>
      </c>
      <c r="NN257" s="158" t="s">
        <v>128</v>
      </c>
      <c r="NO257" s="158" t="s">
        <v>128</v>
      </c>
      <c r="NP257" s="158" t="s">
        <v>128</v>
      </c>
      <c r="NQ257" s="158" t="s">
        <v>128</v>
      </c>
      <c r="NR257" s="163">
        <v>5.4300000000000001E-2</v>
      </c>
      <c r="NS257" s="158" t="s">
        <v>66</v>
      </c>
      <c r="NT257" s="158" t="s">
        <v>128</v>
      </c>
      <c r="NU257" s="158" t="s">
        <v>128</v>
      </c>
      <c r="NV257" s="158" t="s">
        <v>128</v>
      </c>
      <c r="NW257" s="158" t="s">
        <v>128</v>
      </c>
      <c r="NX257" s="163">
        <v>0.84570000000000001</v>
      </c>
      <c r="NY257" s="158" t="s">
        <v>66</v>
      </c>
      <c r="NZ257" s="158" t="s">
        <v>128</v>
      </c>
      <c r="OA257" s="158" t="s">
        <v>128</v>
      </c>
      <c r="OB257" s="158" t="s">
        <v>128</v>
      </c>
      <c r="OC257" s="158" t="s">
        <v>128</v>
      </c>
      <c r="OD257" s="158" t="s">
        <v>128</v>
      </c>
      <c r="OE257" s="170" t="s">
        <v>128</v>
      </c>
      <c r="OF257" s="181"/>
      <c r="OG257" s="174">
        <f t="shared" si="1336"/>
        <v>35.450000000000003</v>
      </c>
      <c r="OH257" s="66" t="str">
        <f t="shared" si="1337"/>
        <v>kg/GJ delivered</v>
      </c>
      <c r="OI257" s="66" t="str">
        <f t="shared" si="1338"/>
        <v/>
      </c>
      <c r="OJ257" s="66" t="str">
        <f t="shared" si="1339"/>
        <v/>
      </c>
      <c r="OK257" s="66" t="str">
        <f t="shared" si="1340"/>
        <v/>
      </c>
      <c r="OL257" s="66" t="str">
        <f t="shared" si="1341"/>
        <v/>
      </c>
      <c r="OM257" s="159">
        <f t="shared" si="1342"/>
        <v>355</v>
      </c>
      <c r="ON257" s="66" t="str">
        <f t="shared" si="1343"/>
        <v>kg/GJ delivered</v>
      </c>
      <c r="OO257" s="118">
        <f t="shared" si="1344"/>
        <v>3.0409999999999999</v>
      </c>
      <c r="OP257" s="66" t="str">
        <f t="shared" si="1345"/>
        <v>kg/GJ delivered</v>
      </c>
      <c r="OQ257" s="66" t="str">
        <f t="shared" si="1346"/>
        <v/>
      </c>
      <c r="OR257" s="66" t="str">
        <f t="shared" si="1347"/>
        <v/>
      </c>
      <c r="OS257" s="66" t="str">
        <f t="shared" si="1348"/>
        <v/>
      </c>
      <c r="OT257" s="66" t="str">
        <f t="shared" si="1349"/>
        <v/>
      </c>
      <c r="OU257" s="118">
        <f t="shared" si="1350"/>
        <v>3.3650000000000002</v>
      </c>
      <c r="OV257" s="66" t="str">
        <f t="shared" si="1351"/>
        <v>kg/GJ delivered</v>
      </c>
      <c r="OW257" s="66" t="str">
        <f t="shared" si="1352"/>
        <v/>
      </c>
      <c r="OX257" s="66" t="str">
        <f t="shared" si="1353"/>
        <v/>
      </c>
      <c r="OY257" s="66" t="str">
        <f t="shared" si="1354"/>
        <v/>
      </c>
      <c r="OZ257" s="66" t="str">
        <f t="shared" si="1355"/>
        <v/>
      </c>
      <c r="PA257" s="66" t="str">
        <f t="shared" si="1356"/>
        <v/>
      </c>
      <c r="PB257" s="66" t="str">
        <f t="shared" si="1357"/>
        <v/>
      </c>
      <c r="PC257" s="66" t="str">
        <f t="shared" si="1358"/>
        <v/>
      </c>
      <c r="PD257" s="66" t="str">
        <f t="shared" si="1359"/>
        <v/>
      </c>
      <c r="PE257" s="66" t="str">
        <f t="shared" si="1360"/>
        <v/>
      </c>
      <c r="PF257" s="66" t="str">
        <f t="shared" si="1361"/>
        <v/>
      </c>
      <c r="PG257" s="66" t="str">
        <f t="shared" si="1362"/>
        <v/>
      </c>
      <c r="PH257" s="66" t="str">
        <f t="shared" si="1363"/>
        <v/>
      </c>
      <c r="PI257" s="66" t="str">
        <f t="shared" si="1364"/>
        <v/>
      </c>
      <c r="PJ257" s="66" t="str">
        <f t="shared" si="1365"/>
        <v/>
      </c>
      <c r="PK257" s="66" t="str">
        <f t="shared" si="1366"/>
        <v/>
      </c>
      <c r="PL257" s="66" t="str">
        <f t="shared" si="1367"/>
        <v/>
      </c>
      <c r="PM257" s="66" t="str">
        <f t="shared" si="1368"/>
        <v/>
      </c>
      <c r="PN257" s="66" t="str">
        <f t="shared" si="1369"/>
        <v/>
      </c>
      <c r="PO257" s="66" t="str">
        <f t="shared" si="1370"/>
        <v/>
      </c>
      <c r="PP257" s="66" t="str">
        <f t="shared" si="1371"/>
        <v/>
      </c>
      <c r="PQ257" s="66" t="str">
        <f t="shared" si="1372"/>
        <v/>
      </c>
      <c r="PR257" s="66" t="str">
        <f t="shared" si="1373"/>
        <v/>
      </c>
      <c r="PS257" s="66" t="str">
        <f t="shared" si="1374"/>
        <v/>
      </c>
      <c r="PT257" s="66" t="str">
        <f t="shared" si="1375"/>
        <v/>
      </c>
      <c r="PU257" s="66" t="str">
        <f t="shared" si="1376"/>
        <v/>
      </c>
      <c r="PV257" s="66" t="str">
        <f t="shared" si="1377"/>
        <v/>
      </c>
      <c r="PW257" s="66" t="str">
        <f t="shared" si="1378"/>
        <v/>
      </c>
      <c r="PX257" s="66" t="str">
        <f t="shared" si="1379"/>
        <v/>
      </c>
      <c r="PY257" s="66" t="str">
        <f t="shared" si="1380"/>
        <v/>
      </c>
      <c r="PZ257" s="66" t="str">
        <f t="shared" si="1381"/>
        <v/>
      </c>
      <c r="QA257" s="66" t="str">
        <f t="shared" si="1382"/>
        <v/>
      </c>
      <c r="QB257" s="66" t="str">
        <f t="shared" si="1383"/>
        <v/>
      </c>
      <c r="QC257" s="66" t="str">
        <f t="shared" si="1384"/>
        <v/>
      </c>
      <c r="QD257" s="66" t="str">
        <f t="shared" si="1385"/>
        <v/>
      </c>
      <c r="QE257" s="66" t="str">
        <f t="shared" si="1386"/>
        <v/>
      </c>
      <c r="QF257" s="66" t="str">
        <f t="shared" si="1387"/>
        <v/>
      </c>
      <c r="QG257" s="66" t="str">
        <f t="shared" si="1388"/>
        <v/>
      </c>
      <c r="QH257" s="66" t="str">
        <f t="shared" si="1389"/>
        <v/>
      </c>
      <c r="QI257" s="66" t="str">
        <f t="shared" si="1390"/>
        <v/>
      </c>
      <c r="QJ257" s="66" t="str">
        <f t="shared" si="1391"/>
        <v/>
      </c>
      <c r="QK257" s="66" t="str">
        <f t="shared" si="1392"/>
        <v/>
      </c>
      <c r="QL257" s="66" t="str">
        <f t="shared" si="1393"/>
        <v/>
      </c>
      <c r="QM257" s="66" t="str">
        <f t="shared" si="1394"/>
        <v/>
      </c>
      <c r="QN257" s="66" t="str">
        <f t="shared" si="1395"/>
        <v/>
      </c>
      <c r="QO257" s="66" t="str">
        <f t="shared" si="1396"/>
        <v/>
      </c>
      <c r="QP257" s="66" t="str">
        <f t="shared" si="1397"/>
        <v/>
      </c>
      <c r="QQ257" s="66" t="str">
        <f t="shared" si="1398"/>
        <v/>
      </c>
      <c r="QR257" s="66" t="str">
        <f t="shared" si="1399"/>
        <v/>
      </c>
      <c r="QS257" s="66" t="str">
        <f t="shared" si="1400"/>
        <v/>
      </c>
      <c r="QT257" s="66" t="str">
        <f t="shared" si="1401"/>
        <v/>
      </c>
      <c r="QU257" s="66" t="str">
        <f t="shared" si="1402"/>
        <v/>
      </c>
      <c r="QV257" s="66" t="str">
        <f t="shared" si="1403"/>
        <v/>
      </c>
      <c r="QW257" s="66" t="str">
        <f t="shared" si="1404"/>
        <v/>
      </c>
      <c r="QX257" s="66" t="str">
        <f t="shared" si="1405"/>
        <v/>
      </c>
      <c r="QY257" s="66" t="str">
        <f t="shared" si="1406"/>
        <v/>
      </c>
      <c r="QZ257" s="66" t="str">
        <f t="shared" si="1407"/>
        <v/>
      </c>
      <c r="RA257" s="66" t="str">
        <f t="shared" si="1408"/>
        <v/>
      </c>
      <c r="RB257" s="66" t="str">
        <f t="shared" si="1409"/>
        <v/>
      </c>
      <c r="RC257" s="66" t="str">
        <f t="shared" si="1410"/>
        <v/>
      </c>
      <c r="RD257" s="66" t="str">
        <f t="shared" si="1411"/>
        <v/>
      </c>
      <c r="RE257" s="66" t="str">
        <f t="shared" si="1412"/>
        <v/>
      </c>
      <c r="RF257" s="66" t="str">
        <f t="shared" si="1413"/>
        <v/>
      </c>
      <c r="RG257" s="66" t="str">
        <f t="shared" si="1414"/>
        <v/>
      </c>
      <c r="RH257" s="66" t="str">
        <f t="shared" si="1415"/>
        <v/>
      </c>
      <c r="RI257" s="66" t="str">
        <f t="shared" si="1416"/>
        <v/>
      </c>
      <c r="RJ257" s="66" t="str">
        <f t="shared" si="1417"/>
        <v/>
      </c>
      <c r="RK257" s="66" t="str">
        <f t="shared" si="1418"/>
        <v/>
      </c>
      <c r="RL257" s="66" t="str">
        <f t="shared" si="1419"/>
        <v/>
      </c>
      <c r="RM257" s="66" t="str">
        <f t="shared" si="1420"/>
        <v/>
      </c>
      <c r="RN257" s="66" t="str">
        <f t="shared" si="1421"/>
        <v/>
      </c>
      <c r="RO257" s="66" t="str">
        <f t="shared" si="1422"/>
        <v/>
      </c>
      <c r="RP257" s="66" t="str">
        <f t="shared" si="1423"/>
        <v/>
      </c>
      <c r="RQ257" s="66" t="str">
        <f t="shared" si="1424"/>
        <v/>
      </c>
      <c r="RR257" s="66" t="str">
        <f t="shared" si="1425"/>
        <v/>
      </c>
      <c r="RS257" s="66" t="str">
        <f t="shared" si="1426"/>
        <v/>
      </c>
      <c r="RT257" s="66" t="str">
        <f t="shared" si="1427"/>
        <v/>
      </c>
      <c r="RU257" s="66" t="str">
        <f t="shared" si="1428"/>
        <v/>
      </c>
      <c r="RV257" s="66" t="str">
        <f t="shared" si="1429"/>
        <v/>
      </c>
      <c r="RW257" s="66" t="str">
        <f t="shared" si="1430"/>
        <v/>
      </c>
      <c r="RX257" s="66" t="str">
        <f t="shared" si="1431"/>
        <v/>
      </c>
      <c r="RY257" s="66" t="str">
        <f t="shared" si="1432"/>
        <v/>
      </c>
      <c r="RZ257" s="66" t="str">
        <f t="shared" si="1433"/>
        <v/>
      </c>
      <c r="SA257" s="66" t="str">
        <f t="shared" si="1434"/>
        <v/>
      </c>
      <c r="SB257" s="66" t="str">
        <f t="shared" si="1435"/>
        <v/>
      </c>
      <c r="SC257" s="66" t="str">
        <f t="shared" si="1436"/>
        <v/>
      </c>
      <c r="SD257" s="66" t="str">
        <f t="shared" si="1437"/>
        <v/>
      </c>
      <c r="SE257" s="66" t="str">
        <f t="shared" si="1438"/>
        <v/>
      </c>
      <c r="SF257" s="66" t="str">
        <f t="shared" si="1439"/>
        <v/>
      </c>
      <c r="SG257" s="66" t="str">
        <f t="shared" si="1440"/>
        <v/>
      </c>
      <c r="SH257" s="66" t="str">
        <f t="shared" si="1441"/>
        <v/>
      </c>
      <c r="SI257" s="66" t="str">
        <f t="shared" si="1442"/>
        <v/>
      </c>
      <c r="SJ257" s="66" t="str">
        <f t="shared" si="1443"/>
        <v/>
      </c>
      <c r="SK257" s="66" t="str">
        <f t="shared" si="1444"/>
        <v/>
      </c>
      <c r="SL257" s="66" t="str">
        <f t="shared" si="1445"/>
        <v/>
      </c>
      <c r="SM257" s="66" t="str">
        <f t="shared" si="1446"/>
        <v/>
      </c>
      <c r="SN257" s="66" t="str">
        <f t="shared" si="1447"/>
        <v/>
      </c>
      <c r="SO257" s="66" t="str">
        <f t="shared" si="1448"/>
        <v/>
      </c>
      <c r="SP257" s="66" t="str">
        <f t="shared" si="1449"/>
        <v/>
      </c>
      <c r="SQ257" s="66" t="str">
        <f t="shared" si="1450"/>
        <v/>
      </c>
      <c r="SR257" s="66" t="str">
        <f t="shared" si="1451"/>
        <v/>
      </c>
      <c r="SS257" s="66" t="str">
        <f t="shared" si="1452"/>
        <v/>
      </c>
      <c r="ST257" s="66" t="str">
        <f t="shared" si="1453"/>
        <v/>
      </c>
      <c r="SU257" s="66" t="str">
        <f t="shared" si="1454"/>
        <v/>
      </c>
      <c r="SV257" s="66" t="str">
        <f t="shared" si="1455"/>
        <v/>
      </c>
      <c r="SW257" s="66" t="str">
        <f t="shared" si="1456"/>
        <v/>
      </c>
      <c r="SX257" s="66" t="str">
        <f t="shared" si="1457"/>
        <v/>
      </c>
      <c r="SY257" s="66" t="str">
        <f t="shared" si="1458"/>
        <v/>
      </c>
      <c r="SZ257" s="66" t="str">
        <f t="shared" si="1459"/>
        <v/>
      </c>
      <c r="TA257" s="66" t="str">
        <f t="shared" si="1460"/>
        <v/>
      </c>
      <c r="TB257" s="66" t="str">
        <f t="shared" si="1461"/>
        <v/>
      </c>
      <c r="TC257" s="66" t="str">
        <f t="shared" si="1462"/>
        <v/>
      </c>
      <c r="TD257" s="66" t="str">
        <f t="shared" si="1463"/>
        <v/>
      </c>
      <c r="TE257" s="66" t="str">
        <f t="shared" si="1464"/>
        <v/>
      </c>
      <c r="TF257" s="66" t="str">
        <f t="shared" si="1465"/>
        <v/>
      </c>
      <c r="TG257" s="66" t="str">
        <f t="shared" si="1466"/>
        <v/>
      </c>
      <c r="TH257" s="66" t="str">
        <f t="shared" si="1467"/>
        <v/>
      </c>
      <c r="TI257" s="66" t="str">
        <f t="shared" si="1468"/>
        <v/>
      </c>
      <c r="TJ257" s="66" t="str">
        <f t="shared" si="1469"/>
        <v/>
      </c>
      <c r="TK257" s="66" t="str">
        <f t="shared" si="1470"/>
        <v/>
      </c>
      <c r="TL257" s="66" t="str">
        <f t="shared" si="1471"/>
        <v/>
      </c>
      <c r="TM257" s="66" t="str">
        <f t="shared" si="1472"/>
        <v/>
      </c>
      <c r="TN257" s="66" t="str">
        <f t="shared" si="1473"/>
        <v/>
      </c>
      <c r="TO257" s="66" t="str">
        <f t="shared" si="1474"/>
        <v/>
      </c>
      <c r="TP257" s="66" t="str">
        <f t="shared" si="1475"/>
        <v/>
      </c>
      <c r="TQ257" s="66" t="str">
        <f t="shared" si="1476"/>
        <v/>
      </c>
      <c r="TR257" s="66" t="str">
        <f t="shared" si="1477"/>
        <v/>
      </c>
      <c r="TS257" s="66" t="str">
        <f t="shared" si="1478"/>
        <v/>
      </c>
      <c r="TT257" s="66" t="str">
        <f t="shared" si="1479"/>
        <v/>
      </c>
      <c r="TU257" s="66" t="str">
        <f t="shared" si="1480"/>
        <v/>
      </c>
      <c r="TV257" s="66" t="str">
        <f t="shared" si="1481"/>
        <v/>
      </c>
      <c r="TW257" s="66" t="str">
        <f t="shared" si="1482"/>
        <v/>
      </c>
      <c r="TX257" s="66" t="str">
        <f t="shared" si="1483"/>
        <v/>
      </c>
      <c r="TY257" s="66" t="str">
        <f t="shared" si="1484"/>
        <v/>
      </c>
      <c r="TZ257" s="66" t="str">
        <f t="shared" si="1485"/>
        <v/>
      </c>
      <c r="UA257" s="66" t="str">
        <f t="shared" si="1486"/>
        <v/>
      </c>
      <c r="UB257" s="66" t="str">
        <f t="shared" si="1487"/>
        <v/>
      </c>
      <c r="UC257" s="66" t="str">
        <f t="shared" si="1488"/>
        <v/>
      </c>
      <c r="UD257" s="66" t="str">
        <f t="shared" si="1489"/>
        <v/>
      </c>
      <c r="UE257" s="66" t="str">
        <f t="shared" si="1490"/>
        <v/>
      </c>
      <c r="UF257" s="66" t="str">
        <f t="shared" si="1491"/>
        <v/>
      </c>
      <c r="UG257" s="66" t="str">
        <f t="shared" si="1492"/>
        <v/>
      </c>
      <c r="UH257" s="66" t="str">
        <f t="shared" si="1493"/>
        <v/>
      </c>
      <c r="UI257" s="66" t="str">
        <f t="shared" si="1494"/>
        <v/>
      </c>
      <c r="UJ257" s="66" t="str">
        <f t="shared" si="1495"/>
        <v/>
      </c>
      <c r="UK257" s="66" t="str">
        <f t="shared" si="1496"/>
        <v/>
      </c>
      <c r="UL257" s="66" t="str">
        <f t="shared" si="1497"/>
        <v/>
      </c>
      <c r="UM257" s="66" t="str">
        <f t="shared" si="1498"/>
        <v/>
      </c>
      <c r="UN257" s="66" t="str">
        <f t="shared" si="1499"/>
        <v/>
      </c>
      <c r="UO257" s="66" t="str">
        <f t="shared" si="1500"/>
        <v/>
      </c>
      <c r="UP257" s="66" t="str">
        <f t="shared" si="1501"/>
        <v/>
      </c>
      <c r="UQ257" s="66" t="str">
        <f t="shared" si="1502"/>
        <v/>
      </c>
      <c r="UR257" s="66" t="str">
        <f t="shared" si="1503"/>
        <v/>
      </c>
      <c r="US257" s="66" t="str">
        <f t="shared" si="1504"/>
        <v/>
      </c>
      <c r="UT257" s="66" t="str">
        <f t="shared" si="1505"/>
        <v/>
      </c>
      <c r="UU257" s="66" t="str">
        <f t="shared" si="1506"/>
        <v/>
      </c>
      <c r="UV257" s="66" t="str">
        <f t="shared" si="1507"/>
        <v/>
      </c>
      <c r="UW257" s="66" t="str">
        <f t="shared" si="1508"/>
        <v/>
      </c>
      <c r="UX257" s="66" t="str">
        <f t="shared" si="1509"/>
        <v/>
      </c>
      <c r="UY257" s="66" t="str">
        <f t="shared" si="1510"/>
        <v/>
      </c>
      <c r="UZ257" s="66" t="str">
        <f t="shared" si="1511"/>
        <v/>
      </c>
      <c r="VA257" s="66" t="str">
        <f t="shared" si="1512"/>
        <v/>
      </c>
      <c r="VB257" s="66" t="str">
        <f t="shared" si="1513"/>
        <v/>
      </c>
      <c r="VC257" s="66" t="str">
        <f t="shared" si="1514"/>
        <v/>
      </c>
      <c r="VD257" s="66" t="str">
        <f t="shared" si="1515"/>
        <v/>
      </c>
      <c r="VE257" s="66" t="str">
        <f t="shared" si="1516"/>
        <v/>
      </c>
      <c r="VF257" s="66" t="str">
        <f t="shared" si="1517"/>
        <v/>
      </c>
      <c r="VG257" s="66" t="str">
        <f t="shared" si="1518"/>
        <v/>
      </c>
      <c r="VH257" s="66" t="str">
        <f t="shared" si="1519"/>
        <v/>
      </c>
      <c r="VI257" s="66" t="str">
        <f t="shared" si="1520"/>
        <v/>
      </c>
      <c r="VJ257" s="66" t="str">
        <f t="shared" si="1521"/>
        <v/>
      </c>
      <c r="VK257" s="66" t="str">
        <f t="shared" si="1522"/>
        <v/>
      </c>
      <c r="VL257" s="66" t="str">
        <f t="shared" si="1523"/>
        <v/>
      </c>
      <c r="VM257" s="66" t="str">
        <f t="shared" si="1524"/>
        <v/>
      </c>
      <c r="VN257" s="66" t="str">
        <f t="shared" si="1525"/>
        <v/>
      </c>
      <c r="VO257" s="66" t="str">
        <f t="shared" si="1526"/>
        <v/>
      </c>
      <c r="VP257" s="66" t="str">
        <f t="shared" si="1527"/>
        <v/>
      </c>
      <c r="VQ257" s="66" t="str">
        <f t="shared" si="1528"/>
        <v/>
      </c>
      <c r="VR257" s="66" t="str">
        <f t="shared" si="1529"/>
        <v/>
      </c>
      <c r="VS257" s="66" t="str">
        <f t="shared" si="1530"/>
        <v/>
      </c>
      <c r="VT257" s="66" t="str">
        <f t="shared" si="1531"/>
        <v/>
      </c>
      <c r="VU257" s="66" t="str">
        <f t="shared" si="1532"/>
        <v/>
      </c>
      <c r="VV257" s="66" t="str">
        <f t="shared" si="1533"/>
        <v/>
      </c>
      <c r="VW257" s="66" t="str">
        <f t="shared" si="1534"/>
        <v/>
      </c>
      <c r="VX257" s="66" t="str">
        <f t="shared" si="1535"/>
        <v/>
      </c>
      <c r="VY257" s="66" t="str">
        <f t="shared" si="1536"/>
        <v/>
      </c>
      <c r="VZ257" s="66" t="str">
        <f t="shared" si="1537"/>
        <v/>
      </c>
      <c r="WA257" s="66" t="str">
        <f t="shared" si="1538"/>
        <v/>
      </c>
      <c r="WB257" s="66" t="str">
        <f t="shared" si="1539"/>
        <v/>
      </c>
      <c r="WC257" s="66" t="str">
        <f t="shared" si="1540"/>
        <v/>
      </c>
      <c r="WD257" s="66" t="str">
        <f t="shared" si="1541"/>
        <v/>
      </c>
      <c r="WE257" s="66" t="str">
        <f t="shared" si="1542"/>
        <v/>
      </c>
      <c r="WF257" s="66" t="str">
        <f t="shared" si="1543"/>
        <v/>
      </c>
      <c r="WG257" s="66" t="str">
        <f t="shared" si="1544"/>
        <v/>
      </c>
      <c r="WH257" s="66" t="str">
        <f t="shared" si="1545"/>
        <v/>
      </c>
      <c r="WI257" s="66" t="str">
        <f t="shared" si="1546"/>
        <v/>
      </c>
      <c r="WJ257" s="66" t="str">
        <f t="shared" si="1547"/>
        <v/>
      </c>
      <c r="WK257" s="66" t="str">
        <f t="shared" si="1548"/>
        <v/>
      </c>
      <c r="WL257" s="66" t="str">
        <f t="shared" si="1549"/>
        <v/>
      </c>
      <c r="WM257" s="66" t="str">
        <f t="shared" si="1550"/>
        <v/>
      </c>
      <c r="WN257" s="66" t="str">
        <f t="shared" si="1551"/>
        <v/>
      </c>
      <c r="WO257" s="66" t="str">
        <f t="shared" si="1552"/>
        <v/>
      </c>
      <c r="WP257" s="66" t="str">
        <f t="shared" si="1553"/>
        <v/>
      </c>
      <c r="WQ257" s="66" t="str">
        <f t="shared" si="1554"/>
        <v/>
      </c>
      <c r="WR257" s="66" t="str">
        <f t="shared" si="1555"/>
        <v/>
      </c>
      <c r="WS257" s="66" t="str">
        <f t="shared" si="1556"/>
        <v/>
      </c>
      <c r="WT257" s="66" t="str">
        <f t="shared" si="1557"/>
        <v/>
      </c>
      <c r="WU257" s="66" t="str">
        <f t="shared" si="1558"/>
        <v/>
      </c>
      <c r="WV257" s="66" t="str">
        <f t="shared" si="1559"/>
        <v/>
      </c>
      <c r="WW257" s="66" t="str">
        <f t="shared" si="1560"/>
        <v/>
      </c>
      <c r="WX257" s="66" t="str">
        <f t="shared" si="1561"/>
        <v/>
      </c>
      <c r="WY257" s="66" t="str">
        <f t="shared" si="1562"/>
        <v/>
      </c>
      <c r="WZ257" s="66" t="str">
        <f t="shared" si="1563"/>
        <v/>
      </c>
      <c r="XA257" s="66" t="str">
        <f t="shared" si="1564"/>
        <v/>
      </c>
      <c r="XB257" s="66" t="str">
        <f t="shared" si="1565"/>
        <v/>
      </c>
      <c r="XC257" s="66" t="str">
        <f t="shared" si="1566"/>
        <v/>
      </c>
      <c r="XD257" s="66" t="str">
        <f t="shared" si="1567"/>
        <v/>
      </c>
      <c r="XE257" s="66" t="str">
        <f t="shared" si="1568"/>
        <v/>
      </c>
      <c r="XF257" s="66" t="str">
        <f t="shared" si="1569"/>
        <v/>
      </c>
      <c r="XG257" s="66" t="str">
        <f t="shared" si="1570"/>
        <v/>
      </c>
      <c r="XH257" s="66" t="str">
        <f t="shared" si="1571"/>
        <v/>
      </c>
      <c r="XI257" s="66" t="str">
        <f t="shared" si="1572"/>
        <v/>
      </c>
      <c r="XJ257" s="66" t="str">
        <f t="shared" si="1573"/>
        <v/>
      </c>
      <c r="XK257" s="66" t="str">
        <f t="shared" si="1574"/>
        <v/>
      </c>
      <c r="XL257" s="66" t="str">
        <f t="shared" si="1575"/>
        <v/>
      </c>
      <c r="XM257" s="66" t="str">
        <f t="shared" si="1576"/>
        <v/>
      </c>
      <c r="XN257" s="66" t="str">
        <f t="shared" si="1577"/>
        <v/>
      </c>
      <c r="XO257" s="66" t="str">
        <f t="shared" si="1578"/>
        <v/>
      </c>
      <c r="XP257" s="66" t="str">
        <f t="shared" si="1579"/>
        <v/>
      </c>
      <c r="XQ257" s="66" t="str">
        <f t="shared" si="1580"/>
        <v/>
      </c>
      <c r="XR257" s="66" t="str">
        <f t="shared" si="1581"/>
        <v/>
      </c>
      <c r="XS257" s="66" t="str">
        <f t="shared" si="1582"/>
        <v/>
      </c>
      <c r="XT257" s="66" t="str">
        <f t="shared" si="1583"/>
        <v/>
      </c>
      <c r="XU257" s="66" t="str">
        <f t="shared" si="1584"/>
        <v/>
      </c>
      <c r="XV257" s="66" t="str">
        <f t="shared" si="1585"/>
        <v/>
      </c>
      <c r="XW257" s="66" t="str">
        <f t="shared" si="1586"/>
        <v/>
      </c>
      <c r="XX257" s="66" t="str">
        <f t="shared" si="1587"/>
        <v/>
      </c>
      <c r="XY257" s="66" t="str">
        <f t="shared" si="1588"/>
        <v/>
      </c>
      <c r="XZ257" s="66" t="str">
        <f t="shared" si="1589"/>
        <v/>
      </c>
      <c r="YA257" s="66" t="str">
        <f t="shared" si="1590"/>
        <v/>
      </c>
      <c r="YB257" s="66" t="str">
        <f t="shared" si="1591"/>
        <v/>
      </c>
      <c r="YC257" s="66" t="str">
        <f t="shared" si="1592"/>
        <v/>
      </c>
      <c r="YD257" s="66" t="str">
        <f t="shared" si="1593"/>
        <v/>
      </c>
      <c r="YE257" s="66" t="str">
        <f t="shared" si="1594"/>
        <v/>
      </c>
      <c r="YF257" s="66" t="str">
        <f t="shared" si="1595"/>
        <v/>
      </c>
      <c r="YG257" s="66" t="str">
        <f t="shared" si="1596"/>
        <v/>
      </c>
      <c r="YH257" s="66" t="str">
        <f t="shared" si="1597"/>
        <v/>
      </c>
      <c r="YI257" s="66" t="str">
        <f t="shared" si="1598"/>
        <v/>
      </c>
      <c r="YJ257" s="66" t="str">
        <f t="shared" si="1599"/>
        <v/>
      </c>
      <c r="YK257" s="66" t="str">
        <f t="shared" si="1600"/>
        <v/>
      </c>
      <c r="YL257" s="66" t="str">
        <f t="shared" si="1601"/>
        <v/>
      </c>
      <c r="YM257" s="66" t="str">
        <f t="shared" si="1602"/>
        <v/>
      </c>
      <c r="YN257" s="66" t="str">
        <f t="shared" si="1603"/>
        <v/>
      </c>
      <c r="YO257" s="66" t="str">
        <f t="shared" si="1604"/>
        <v/>
      </c>
      <c r="YP257" s="66" t="str">
        <f t="shared" si="1605"/>
        <v/>
      </c>
      <c r="YQ257" s="66" t="str">
        <f t="shared" si="1606"/>
        <v/>
      </c>
      <c r="YR257" s="66" t="str">
        <f t="shared" si="1607"/>
        <v/>
      </c>
      <c r="YS257" s="66" t="str">
        <f t="shared" si="1608"/>
        <v/>
      </c>
      <c r="YT257" s="66" t="str">
        <f t="shared" si="1609"/>
        <v/>
      </c>
      <c r="YU257" s="66" t="str">
        <f t="shared" si="1610"/>
        <v/>
      </c>
      <c r="YV257" s="66" t="str">
        <f t="shared" si="1611"/>
        <v/>
      </c>
      <c r="YW257" s="66" t="str">
        <f t="shared" si="1612"/>
        <v/>
      </c>
      <c r="YX257" s="66" t="str">
        <f t="shared" si="1613"/>
        <v/>
      </c>
      <c r="YY257" s="66" t="str">
        <f t="shared" si="1614"/>
        <v/>
      </c>
      <c r="YZ257" s="66" t="str">
        <f t="shared" si="1615"/>
        <v/>
      </c>
      <c r="ZA257" s="66" t="str">
        <f t="shared" si="1616"/>
        <v/>
      </c>
      <c r="ZB257" s="66" t="str">
        <f t="shared" si="1617"/>
        <v/>
      </c>
      <c r="ZC257" s="66" t="str">
        <f t="shared" si="1618"/>
        <v/>
      </c>
      <c r="ZD257" s="66" t="str">
        <f t="shared" si="1619"/>
        <v/>
      </c>
      <c r="ZE257" s="66" t="str">
        <f t="shared" si="1620"/>
        <v/>
      </c>
      <c r="ZF257" s="66" t="str">
        <f t="shared" si="1621"/>
        <v/>
      </c>
      <c r="ZG257" s="66" t="str">
        <f t="shared" si="1622"/>
        <v/>
      </c>
      <c r="ZH257" s="66" t="str">
        <f t="shared" si="1623"/>
        <v/>
      </c>
      <c r="ZI257" s="66" t="str">
        <f t="shared" si="1624"/>
        <v/>
      </c>
      <c r="ZJ257" s="66" t="str">
        <f t="shared" si="1625"/>
        <v/>
      </c>
      <c r="ZK257" s="66" t="str">
        <f t="shared" si="1626"/>
        <v/>
      </c>
      <c r="ZL257" s="66" t="str">
        <f t="shared" si="1627"/>
        <v/>
      </c>
      <c r="ZM257" s="66" t="str">
        <f t="shared" si="1628"/>
        <v/>
      </c>
      <c r="ZN257" s="66" t="str">
        <f t="shared" si="1629"/>
        <v/>
      </c>
      <c r="ZO257" s="66" t="str">
        <f t="shared" si="1630"/>
        <v/>
      </c>
      <c r="ZP257" s="66" t="str">
        <f t="shared" si="1631"/>
        <v/>
      </c>
      <c r="ZQ257" s="66" t="str">
        <f t="shared" si="1632"/>
        <v/>
      </c>
      <c r="ZR257" s="66" t="str">
        <f t="shared" si="1633"/>
        <v/>
      </c>
      <c r="ZS257" s="66" t="str">
        <f t="shared" si="1634"/>
        <v/>
      </c>
      <c r="ZT257" s="66" t="str">
        <f t="shared" si="1635"/>
        <v/>
      </c>
      <c r="ZU257" s="66" t="str">
        <f t="shared" si="1636"/>
        <v/>
      </c>
      <c r="ZV257" s="66" t="str">
        <f t="shared" si="1637"/>
        <v/>
      </c>
      <c r="ZW257" s="66" t="str">
        <f t="shared" si="1638"/>
        <v/>
      </c>
      <c r="ZX257" s="66" t="str">
        <f t="shared" si="1639"/>
        <v/>
      </c>
      <c r="ZY257" s="66" t="str">
        <f t="shared" si="1640"/>
        <v/>
      </c>
      <c r="ZZ257" s="66" t="str">
        <f t="shared" si="1641"/>
        <v/>
      </c>
      <c r="AAA257" s="66" t="str">
        <f t="shared" si="1642"/>
        <v/>
      </c>
      <c r="AAB257" s="66" t="str">
        <f t="shared" si="1643"/>
        <v/>
      </c>
      <c r="AAC257" s="66" t="str">
        <f t="shared" si="1644"/>
        <v/>
      </c>
      <c r="AAD257" s="66" t="str">
        <f t="shared" si="1645"/>
        <v/>
      </c>
      <c r="AAE257" s="66" t="str">
        <f t="shared" si="1646"/>
        <v/>
      </c>
      <c r="AAF257" s="66" t="str">
        <f t="shared" si="1647"/>
        <v/>
      </c>
      <c r="AAG257" s="66" t="str">
        <f t="shared" si="1648"/>
        <v/>
      </c>
      <c r="AAH257" s="66" t="str">
        <f t="shared" si="1649"/>
        <v/>
      </c>
      <c r="AAI257" s="66" t="str">
        <f t="shared" si="1650"/>
        <v/>
      </c>
      <c r="AAJ257" s="66" t="str">
        <f t="shared" si="1651"/>
        <v/>
      </c>
      <c r="AAK257" s="66" t="str">
        <f t="shared" si="1652"/>
        <v/>
      </c>
      <c r="AAL257" s="66" t="str">
        <f t="shared" si="1653"/>
        <v/>
      </c>
      <c r="AAM257" s="66" t="str">
        <f t="shared" si="1654"/>
        <v/>
      </c>
      <c r="AAN257" s="66" t="str">
        <f t="shared" si="1655"/>
        <v/>
      </c>
      <c r="AAO257" s="66" t="str">
        <f t="shared" si="1656"/>
        <v/>
      </c>
      <c r="AAP257" s="66" t="str">
        <f t="shared" si="1657"/>
        <v/>
      </c>
      <c r="AAQ257" s="66" t="str">
        <f t="shared" si="1658"/>
        <v/>
      </c>
      <c r="AAR257" s="66" t="str">
        <f t="shared" si="1659"/>
        <v/>
      </c>
      <c r="AAS257" s="66" t="str">
        <f t="shared" si="1660"/>
        <v/>
      </c>
      <c r="AAT257" s="66" t="str">
        <f t="shared" si="1661"/>
        <v/>
      </c>
      <c r="AAU257" s="66" t="str">
        <f t="shared" si="1662"/>
        <v/>
      </c>
      <c r="AAV257" s="66" t="str">
        <f t="shared" si="1663"/>
        <v/>
      </c>
      <c r="AAW257" s="66" t="str">
        <f t="shared" si="1664"/>
        <v/>
      </c>
      <c r="AAX257" s="66" t="str">
        <f t="shared" si="1665"/>
        <v/>
      </c>
      <c r="AAY257" s="66" t="str">
        <f t="shared" si="1666"/>
        <v/>
      </c>
      <c r="AAZ257" s="66" t="str">
        <f t="shared" si="1667"/>
        <v/>
      </c>
      <c r="ABA257" s="66" t="str">
        <f t="shared" si="1668"/>
        <v/>
      </c>
      <c r="ABB257" s="66" t="str">
        <f t="shared" si="1669"/>
        <v/>
      </c>
      <c r="ABC257" s="66" t="str">
        <f t="shared" si="1670"/>
        <v/>
      </c>
      <c r="ABD257" s="66" t="str">
        <f t="shared" si="1671"/>
        <v/>
      </c>
      <c r="ABE257" s="66" t="str">
        <f t="shared" si="1672"/>
        <v/>
      </c>
      <c r="ABF257" s="66" t="str">
        <f t="shared" si="1673"/>
        <v/>
      </c>
      <c r="ABG257" s="66" t="str">
        <f t="shared" si="1674"/>
        <v/>
      </c>
      <c r="ABH257" s="66" t="str">
        <f t="shared" si="1675"/>
        <v/>
      </c>
      <c r="ABI257" s="66" t="str">
        <f t="shared" si="1676"/>
        <v/>
      </c>
      <c r="ABJ257" s="66" t="str">
        <f t="shared" si="1677"/>
        <v/>
      </c>
      <c r="ABK257" s="66" t="str">
        <f t="shared" si="1678"/>
        <v/>
      </c>
      <c r="ABL257" s="66" t="str">
        <f t="shared" si="1679"/>
        <v/>
      </c>
      <c r="ABM257" s="66" t="str">
        <f t="shared" si="1680"/>
        <v/>
      </c>
      <c r="ABN257" s="66" t="str">
        <f t="shared" si="1681"/>
        <v/>
      </c>
      <c r="ABO257" s="66" t="str">
        <f t="shared" si="1682"/>
        <v/>
      </c>
      <c r="ABP257" s="66" t="str">
        <f t="shared" si="1683"/>
        <v/>
      </c>
      <c r="ABQ257" s="66" t="str">
        <f t="shared" si="1684"/>
        <v/>
      </c>
      <c r="ABR257" s="66" t="str">
        <f t="shared" si="1685"/>
        <v/>
      </c>
      <c r="ABS257" s="66" t="str">
        <f t="shared" si="1686"/>
        <v/>
      </c>
      <c r="ABT257" s="66" t="str">
        <f t="shared" si="1687"/>
        <v/>
      </c>
      <c r="ABU257" s="66" t="str">
        <f t="shared" si="1688"/>
        <v/>
      </c>
      <c r="ABV257" s="66" t="str">
        <f t="shared" si="1689"/>
        <v/>
      </c>
      <c r="ABW257" s="66" t="str">
        <f t="shared" si="1690"/>
        <v/>
      </c>
      <c r="ABX257" s="66" t="str">
        <f t="shared" si="1691"/>
        <v/>
      </c>
      <c r="ABY257" s="66" t="str">
        <f t="shared" si="1692"/>
        <v/>
      </c>
      <c r="ABZ257" s="66" t="str">
        <f t="shared" si="1693"/>
        <v/>
      </c>
      <c r="ACA257" s="66" t="str">
        <f t="shared" si="1694"/>
        <v/>
      </c>
      <c r="ACB257" s="66" t="str">
        <f t="shared" si="1695"/>
        <v/>
      </c>
      <c r="ACC257" s="66" t="str">
        <f t="shared" si="1696"/>
        <v/>
      </c>
      <c r="ACD257" s="66" t="str">
        <f t="shared" si="1697"/>
        <v/>
      </c>
      <c r="ACE257" s="66" t="str">
        <f t="shared" si="1698"/>
        <v/>
      </c>
      <c r="ACF257" s="66" t="str">
        <f t="shared" si="1699"/>
        <v/>
      </c>
      <c r="ACG257" s="126">
        <f t="shared" si="1700"/>
        <v>5.4300000000000001E-2</v>
      </c>
      <c r="ACH257" s="66" t="str">
        <f t="shared" si="1701"/>
        <v>kg/GJ delivered</v>
      </c>
      <c r="ACI257" s="66" t="str">
        <f t="shared" si="1702"/>
        <v/>
      </c>
      <c r="ACJ257" s="66" t="str">
        <f t="shared" si="1703"/>
        <v/>
      </c>
      <c r="ACK257" s="66" t="str">
        <f t="shared" si="1704"/>
        <v/>
      </c>
      <c r="ACL257" s="66" t="str">
        <f t="shared" si="1705"/>
        <v/>
      </c>
      <c r="ACM257" s="66">
        <f t="shared" ref="ACM257:ACN257" si="1773">IF(AND(ACS$3="Unit", ACL257=""), "", IF(AND(ACS$3="Unit", ACL257="-"),"", IF(ACS$3="Unit", "kg/GJ delivered", IF(AND(NY257&lt;&gt;"", NY257&lt;&gt;"-", NX257="-"),"", IF($H257="","", IF(NX257="nd", "",IF(NX257="&lt;n.a.&gt;", "", IF(NY257="#/MJ", "", IF(NY257="kg/GJ delivered",NX257,IF(NY257="g/MJ delivered",NX257,IF(NY257="kg/MJ delivered",NX257*1000,IF(NY257="mg/MJ delivered",NX257/1000,IF(NY257="g/kg",((NX257)*(1/$I257)*(1/$H257)),IF(NY257="mg/kg",((NX257/1000)*(1/$I257)*(1/$H257)),IF(NY257="mg/MJ delivered",NX257/1000,IF(NY257="-","","Error"))))))))))))))))</f>
        <v>0.84570000000000001</v>
      </c>
      <c r="ACN257" s="66" t="str">
        <f t="shared" si="1773"/>
        <v>kg/GJ delivered</v>
      </c>
      <c r="ACO257" s="66" t="str">
        <f t="shared" si="1707"/>
        <v/>
      </c>
      <c r="ACP257" s="66" t="str">
        <f t="shared" si="1708"/>
        <v/>
      </c>
      <c r="ACQ257" s="66" t="str">
        <f t="shared" si="1709"/>
        <v/>
      </c>
      <c r="ACR257" s="66" t="str">
        <f t="shared" si="1710"/>
        <v/>
      </c>
      <c r="ACS257" s="66" t="str">
        <f t="shared" si="1711"/>
        <v/>
      </c>
      <c r="ACT257" s="66" t="str">
        <f t="shared" si="1712"/>
        <v/>
      </c>
    </row>
    <row r="258" spans="2:774" ht="15.75" customHeight="1" x14ac:dyDescent="0.25">
      <c r="B258" s="66">
        <v>15</v>
      </c>
      <c r="C258" s="66" t="s">
        <v>93</v>
      </c>
      <c r="D258" s="66" t="s">
        <v>80</v>
      </c>
      <c r="E258" s="156" t="s">
        <v>1607</v>
      </c>
      <c r="F258" s="66" t="s">
        <v>497</v>
      </c>
      <c r="G258" s="66" t="s">
        <v>492</v>
      </c>
      <c r="H258" s="126">
        <v>0.28999999999999998</v>
      </c>
      <c r="I258" s="130">
        <v>15.1</v>
      </c>
      <c r="J258" s="66" t="str">
        <f t="shared" si="1759"/>
        <v>Firewood, Improved, IN</v>
      </c>
      <c r="K258" s="161"/>
      <c r="L258" s="161"/>
      <c r="M258" s="161"/>
      <c r="N258" s="161"/>
      <c r="O258" s="66" t="s">
        <v>26</v>
      </c>
      <c r="P258" s="66" t="str">
        <f t="shared" si="1768"/>
        <v>IN</v>
      </c>
      <c r="Q258" s="66" t="s">
        <v>2</v>
      </c>
      <c r="R258" s="162">
        <v>18.05</v>
      </c>
      <c r="S258" s="158" t="s">
        <v>66</v>
      </c>
      <c r="T258" s="158" t="s">
        <v>128</v>
      </c>
      <c r="U258" s="158" t="s">
        <v>128</v>
      </c>
      <c r="V258" s="158" t="s">
        <v>128</v>
      </c>
      <c r="W258" s="158" t="s">
        <v>128</v>
      </c>
      <c r="X258" s="164">
        <v>308.2</v>
      </c>
      <c r="Y258" s="158" t="s">
        <v>66</v>
      </c>
      <c r="Z258" s="163">
        <v>0.78139999999999998</v>
      </c>
      <c r="AA258" s="158" t="s">
        <v>66</v>
      </c>
      <c r="AB258" s="158" t="s">
        <v>128</v>
      </c>
      <c r="AC258" s="158" t="s">
        <v>128</v>
      </c>
      <c r="AD258" s="158" t="s">
        <v>128</v>
      </c>
      <c r="AE258" s="158" t="s">
        <v>128</v>
      </c>
      <c r="AF258" s="165">
        <v>2.8820000000000001</v>
      </c>
      <c r="AG258" s="158" t="s">
        <v>66</v>
      </c>
      <c r="AH258" s="158" t="s">
        <v>128</v>
      </c>
      <c r="AI258" s="158" t="s">
        <v>128</v>
      </c>
      <c r="AJ258" s="158" t="s">
        <v>128</v>
      </c>
      <c r="AK258" s="158" t="s">
        <v>128</v>
      </c>
      <c r="AL258" s="158" t="s">
        <v>128</v>
      </c>
      <c r="AM258" s="158" t="s">
        <v>128</v>
      </c>
      <c r="AN258" s="158" t="s">
        <v>128</v>
      </c>
      <c r="AO258" s="158" t="s">
        <v>128</v>
      </c>
      <c r="AP258" s="158" t="s">
        <v>128</v>
      </c>
      <c r="AQ258" s="158" t="s">
        <v>128</v>
      </c>
      <c r="AR258" s="158" t="s">
        <v>128</v>
      </c>
      <c r="AS258" s="158" t="s">
        <v>128</v>
      </c>
      <c r="AT258" s="158" t="s">
        <v>128</v>
      </c>
      <c r="AU258" s="158" t="s">
        <v>128</v>
      </c>
      <c r="AV258" s="158" t="s">
        <v>128</v>
      </c>
      <c r="AW258" s="158" t="s">
        <v>128</v>
      </c>
      <c r="AX258" s="158" t="s">
        <v>128</v>
      </c>
      <c r="AY258" s="158" t="s">
        <v>128</v>
      </c>
      <c r="AZ258" s="158" t="s">
        <v>128</v>
      </c>
      <c r="BA258" s="158" t="s">
        <v>128</v>
      </c>
      <c r="BB258" s="158" t="s">
        <v>128</v>
      </c>
      <c r="BC258" s="158" t="s">
        <v>128</v>
      </c>
      <c r="BD258" s="158" t="s">
        <v>128</v>
      </c>
      <c r="BE258" s="158" t="s">
        <v>128</v>
      </c>
      <c r="BF258" s="158" t="s">
        <v>128</v>
      </c>
      <c r="BG258" s="158" t="s">
        <v>128</v>
      </c>
      <c r="BH258" s="158" t="s">
        <v>128</v>
      </c>
      <c r="BI258" s="158" t="s">
        <v>128</v>
      </c>
      <c r="BJ258" s="158" t="s">
        <v>128</v>
      </c>
      <c r="BK258" s="158" t="s">
        <v>128</v>
      </c>
      <c r="BL258" s="158" t="s">
        <v>128</v>
      </c>
      <c r="BM258" s="158" t="s">
        <v>128</v>
      </c>
      <c r="BN258" s="158" t="s">
        <v>128</v>
      </c>
      <c r="BO258" s="158" t="s">
        <v>128</v>
      </c>
      <c r="BP258" s="158" t="s">
        <v>128</v>
      </c>
      <c r="BQ258" s="158" t="s">
        <v>128</v>
      </c>
      <c r="BR258" s="158" t="s">
        <v>128</v>
      </c>
      <c r="BS258" s="158" t="s">
        <v>128</v>
      </c>
      <c r="BT258" s="158" t="s">
        <v>128</v>
      </c>
      <c r="BU258" s="158" t="s">
        <v>128</v>
      </c>
      <c r="BV258" s="158" t="s">
        <v>128</v>
      </c>
      <c r="BW258" s="158" t="s">
        <v>128</v>
      </c>
      <c r="BX258" s="158" t="s">
        <v>128</v>
      </c>
      <c r="BY258" s="158" t="s">
        <v>128</v>
      </c>
      <c r="BZ258" s="158" t="s">
        <v>128</v>
      </c>
      <c r="CA258" s="158" t="s">
        <v>128</v>
      </c>
      <c r="CB258" s="158" t="s">
        <v>128</v>
      </c>
      <c r="CC258" s="158" t="s">
        <v>128</v>
      </c>
      <c r="CD258" s="158" t="s">
        <v>128</v>
      </c>
      <c r="CE258" s="158" t="s">
        <v>128</v>
      </c>
      <c r="CF258" s="158" t="s">
        <v>128</v>
      </c>
      <c r="CG258" s="158" t="s">
        <v>128</v>
      </c>
      <c r="CH258" s="158" t="s">
        <v>128</v>
      </c>
      <c r="CI258" s="158" t="s">
        <v>128</v>
      </c>
      <c r="CJ258" s="158" t="s">
        <v>128</v>
      </c>
      <c r="CK258" s="158" t="s">
        <v>128</v>
      </c>
      <c r="CL258" s="158" t="s">
        <v>128</v>
      </c>
      <c r="CM258" s="158" t="s">
        <v>128</v>
      </c>
      <c r="CN258" s="158" t="s">
        <v>128</v>
      </c>
      <c r="CO258" s="158" t="s">
        <v>128</v>
      </c>
      <c r="CP258" s="158" t="s">
        <v>128</v>
      </c>
      <c r="CQ258" s="158" t="s">
        <v>128</v>
      </c>
      <c r="CR258" s="158" t="s">
        <v>128</v>
      </c>
      <c r="CS258" s="158" t="s">
        <v>128</v>
      </c>
      <c r="CT258" s="158" t="s">
        <v>128</v>
      </c>
      <c r="CU258" s="158" t="s">
        <v>128</v>
      </c>
      <c r="CV258" s="158" t="s">
        <v>128</v>
      </c>
      <c r="CW258" s="158" t="s">
        <v>128</v>
      </c>
      <c r="CX258" s="158" t="s">
        <v>128</v>
      </c>
      <c r="CY258" s="158" t="s">
        <v>128</v>
      </c>
      <c r="CZ258" s="158" t="s">
        <v>128</v>
      </c>
      <c r="DA258" s="158" t="s">
        <v>128</v>
      </c>
      <c r="DB258" s="158" t="s">
        <v>128</v>
      </c>
      <c r="DC258" s="158" t="s">
        <v>128</v>
      </c>
      <c r="DD258" s="158" t="s">
        <v>128</v>
      </c>
      <c r="DE258" s="158" t="s">
        <v>128</v>
      </c>
      <c r="DF258" s="158" t="s">
        <v>128</v>
      </c>
      <c r="DG258" s="158" t="s">
        <v>128</v>
      </c>
      <c r="DH258" s="158" t="s">
        <v>128</v>
      </c>
      <c r="DI258" s="158" t="s">
        <v>128</v>
      </c>
      <c r="DJ258" s="158" t="s">
        <v>128</v>
      </c>
      <c r="DK258" s="158" t="s">
        <v>128</v>
      </c>
      <c r="DL258" s="158" t="s">
        <v>128</v>
      </c>
      <c r="DM258" s="158" t="s">
        <v>128</v>
      </c>
      <c r="DN258" s="158" t="s">
        <v>128</v>
      </c>
      <c r="DO258" s="158" t="s">
        <v>128</v>
      </c>
      <c r="DP258" s="158" t="s">
        <v>128</v>
      </c>
      <c r="DQ258" s="158" t="s">
        <v>128</v>
      </c>
      <c r="DR258" s="158" t="s">
        <v>128</v>
      </c>
      <c r="DS258" s="158" t="s">
        <v>128</v>
      </c>
      <c r="DT258" s="158" t="s">
        <v>128</v>
      </c>
      <c r="DU258" s="158" t="s">
        <v>128</v>
      </c>
      <c r="DV258" s="158" t="s">
        <v>128</v>
      </c>
      <c r="DW258" s="158" t="s">
        <v>128</v>
      </c>
      <c r="DX258" s="158" t="s">
        <v>128</v>
      </c>
      <c r="DY258" s="158" t="s">
        <v>128</v>
      </c>
      <c r="DZ258" s="158" t="s">
        <v>128</v>
      </c>
      <c r="EA258" s="158" t="s">
        <v>128</v>
      </c>
      <c r="EB258" s="158" t="s">
        <v>128</v>
      </c>
      <c r="EC258" s="158" t="s">
        <v>128</v>
      </c>
      <c r="ED258" s="158" t="s">
        <v>128</v>
      </c>
      <c r="EE258" s="158" t="s">
        <v>128</v>
      </c>
      <c r="EF258" s="158" t="s">
        <v>128</v>
      </c>
      <c r="EG258" s="158" t="s">
        <v>128</v>
      </c>
      <c r="EH258" s="158" t="s">
        <v>128</v>
      </c>
      <c r="EI258" s="158" t="s">
        <v>128</v>
      </c>
      <c r="EJ258" s="158" t="s">
        <v>128</v>
      </c>
      <c r="EK258" s="158" t="s">
        <v>128</v>
      </c>
      <c r="EL258" s="158" t="s">
        <v>128</v>
      </c>
      <c r="EM258" s="158" t="s">
        <v>128</v>
      </c>
      <c r="EN258" s="158" t="s">
        <v>128</v>
      </c>
      <c r="EO258" s="158" t="s">
        <v>128</v>
      </c>
      <c r="EP258" s="158" t="s">
        <v>128</v>
      </c>
      <c r="EQ258" s="158" t="s">
        <v>128</v>
      </c>
      <c r="ER258" s="158" t="s">
        <v>128</v>
      </c>
      <c r="ES258" s="158" t="s">
        <v>128</v>
      </c>
      <c r="ET258" s="158" t="s">
        <v>128</v>
      </c>
      <c r="EU258" s="158" t="s">
        <v>128</v>
      </c>
      <c r="EV258" s="158" t="s">
        <v>128</v>
      </c>
      <c r="EW258" s="158" t="s">
        <v>128</v>
      </c>
      <c r="EX258" s="158" t="s">
        <v>128</v>
      </c>
      <c r="EY258" s="158" t="s">
        <v>128</v>
      </c>
      <c r="EZ258" s="158" t="s">
        <v>128</v>
      </c>
      <c r="FA258" s="158" t="s">
        <v>128</v>
      </c>
      <c r="FB258" s="158" t="s">
        <v>128</v>
      </c>
      <c r="FC258" s="158" t="s">
        <v>128</v>
      </c>
      <c r="FD258" s="158" t="s">
        <v>128</v>
      </c>
      <c r="FE258" s="158" t="s">
        <v>128</v>
      </c>
      <c r="FF258" s="158" t="s">
        <v>128</v>
      </c>
      <c r="FG258" s="158" t="s">
        <v>128</v>
      </c>
      <c r="FH258" s="158" t="s">
        <v>128</v>
      </c>
      <c r="FI258" s="158" t="s">
        <v>128</v>
      </c>
      <c r="FJ258" s="158" t="s">
        <v>128</v>
      </c>
      <c r="FK258" s="158" t="s">
        <v>128</v>
      </c>
      <c r="FL258" s="158" t="s">
        <v>128</v>
      </c>
      <c r="FM258" s="158" t="s">
        <v>128</v>
      </c>
      <c r="FN258" s="158" t="s">
        <v>128</v>
      </c>
      <c r="FO258" s="158" t="s">
        <v>128</v>
      </c>
      <c r="FP258" s="158" t="s">
        <v>128</v>
      </c>
      <c r="FQ258" s="158" t="s">
        <v>128</v>
      </c>
      <c r="FR258" s="158" t="s">
        <v>128</v>
      </c>
      <c r="FS258" s="158" t="s">
        <v>128</v>
      </c>
      <c r="FT258" s="158" t="s">
        <v>128</v>
      </c>
      <c r="FU258" s="158" t="s">
        <v>128</v>
      </c>
      <c r="FV258" s="158" t="s">
        <v>128</v>
      </c>
      <c r="FW258" s="158" t="s">
        <v>128</v>
      </c>
      <c r="FX258" s="158" t="s">
        <v>128</v>
      </c>
      <c r="FY258" s="158" t="s">
        <v>128</v>
      </c>
      <c r="FZ258" s="158" t="s">
        <v>128</v>
      </c>
      <c r="GA258" s="158" t="s">
        <v>128</v>
      </c>
      <c r="GB258" s="158" t="s">
        <v>128</v>
      </c>
      <c r="GC258" s="158" t="s">
        <v>128</v>
      </c>
      <c r="GD258" s="158" t="s">
        <v>128</v>
      </c>
      <c r="GE258" s="158" t="s">
        <v>128</v>
      </c>
      <c r="GF258" s="158" t="s">
        <v>128</v>
      </c>
      <c r="GG258" s="158" t="s">
        <v>128</v>
      </c>
      <c r="GH258" s="158" t="s">
        <v>128</v>
      </c>
      <c r="GI258" s="158" t="s">
        <v>128</v>
      </c>
      <c r="GJ258" s="158" t="s">
        <v>128</v>
      </c>
      <c r="GK258" s="158" t="s">
        <v>128</v>
      </c>
      <c r="GL258" s="158" t="s">
        <v>128</v>
      </c>
      <c r="GM258" s="158" t="s">
        <v>128</v>
      </c>
      <c r="GN258" s="158" t="s">
        <v>128</v>
      </c>
      <c r="GO258" s="158" t="s">
        <v>128</v>
      </c>
      <c r="GP258" s="158" t="s">
        <v>128</v>
      </c>
      <c r="GQ258" s="158" t="s">
        <v>128</v>
      </c>
      <c r="GR258" s="158" t="s">
        <v>128</v>
      </c>
      <c r="GS258" s="158" t="s">
        <v>128</v>
      </c>
      <c r="GT258" s="158" t="s">
        <v>128</v>
      </c>
      <c r="GU258" s="158" t="s">
        <v>128</v>
      </c>
      <c r="GV258" s="158" t="s">
        <v>128</v>
      </c>
      <c r="GW258" s="158" t="s">
        <v>128</v>
      </c>
      <c r="GX258" s="158" t="s">
        <v>128</v>
      </c>
      <c r="GY258" s="158" t="s">
        <v>128</v>
      </c>
      <c r="GZ258" s="158" t="s">
        <v>128</v>
      </c>
      <c r="HA258" s="158" t="s">
        <v>128</v>
      </c>
      <c r="HB258" s="158" t="s">
        <v>128</v>
      </c>
      <c r="HC258" s="158" t="s">
        <v>128</v>
      </c>
      <c r="HD258" s="158" t="s">
        <v>128</v>
      </c>
      <c r="HE258" s="158" t="s">
        <v>128</v>
      </c>
      <c r="HF258" s="158" t="s">
        <v>128</v>
      </c>
      <c r="HG258" s="158" t="s">
        <v>128</v>
      </c>
      <c r="HH258" s="158" t="s">
        <v>128</v>
      </c>
      <c r="HI258" s="158" t="s">
        <v>128</v>
      </c>
      <c r="HJ258" s="158" t="s">
        <v>128</v>
      </c>
      <c r="HK258" s="158" t="s">
        <v>128</v>
      </c>
      <c r="HL258" s="158" t="s">
        <v>128</v>
      </c>
      <c r="HM258" s="158" t="s">
        <v>128</v>
      </c>
      <c r="HN258" s="158" t="s">
        <v>128</v>
      </c>
      <c r="HO258" s="158" t="s">
        <v>128</v>
      </c>
      <c r="HP258" s="158" t="s">
        <v>128</v>
      </c>
      <c r="HQ258" s="158" t="s">
        <v>128</v>
      </c>
      <c r="HR258" s="158" t="s">
        <v>128</v>
      </c>
      <c r="HS258" s="158" t="s">
        <v>128</v>
      </c>
      <c r="HT258" s="158" t="s">
        <v>128</v>
      </c>
      <c r="HU258" s="158" t="s">
        <v>128</v>
      </c>
      <c r="HV258" s="158" t="s">
        <v>128</v>
      </c>
      <c r="HW258" s="158" t="s">
        <v>128</v>
      </c>
      <c r="HX258" s="158" t="s">
        <v>128</v>
      </c>
      <c r="HY258" s="158" t="s">
        <v>128</v>
      </c>
      <c r="HZ258" s="158" t="s">
        <v>128</v>
      </c>
      <c r="IA258" s="158" t="s">
        <v>128</v>
      </c>
      <c r="IB258" s="158" t="s">
        <v>128</v>
      </c>
      <c r="IC258" s="158" t="s">
        <v>128</v>
      </c>
      <c r="ID258" s="158" t="s">
        <v>128</v>
      </c>
      <c r="IE258" s="158" t="s">
        <v>128</v>
      </c>
      <c r="IF258" s="158" t="s">
        <v>128</v>
      </c>
      <c r="IG258" s="158" t="s">
        <v>128</v>
      </c>
      <c r="IH258" s="158" t="s">
        <v>128</v>
      </c>
      <c r="II258" s="158" t="s">
        <v>128</v>
      </c>
      <c r="IJ258" s="158" t="s">
        <v>128</v>
      </c>
      <c r="IK258" s="158" t="s">
        <v>128</v>
      </c>
      <c r="IL258" s="158" t="s">
        <v>128</v>
      </c>
      <c r="IM258" s="158" t="s">
        <v>128</v>
      </c>
      <c r="IN258" s="158" t="s">
        <v>128</v>
      </c>
      <c r="IO258" s="158" t="s">
        <v>128</v>
      </c>
      <c r="IP258" s="158" t="s">
        <v>128</v>
      </c>
      <c r="IQ258" s="158" t="s">
        <v>128</v>
      </c>
      <c r="IR258" s="158" t="s">
        <v>128</v>
      </c>
      <c r="IS258" s="158" t="s">
        <v>128</v>
      </c>
      <c r="IT258" s="158" t="s">
        <v>128</v>
      </c>
      <c r="IU258" s="158" t="s">
        <v>128</v>
      </c>
      <c r="IV258" s="158" t="s">
        <v>128</v>
      </c>
      <c r="IW258" s="158" t="s">
        <v>128</v>
      </c>
      <c r="IX258" s="158" t="s">
        <v>128</v>
      </c>
      <c r="IY258" s="158" t="s">
        <v>128</v>
      </c>
      <c r="IZ258" s="158" t="s">
        <v>128</v>
      </c>
      <c r="JA258" s="158" t="s">
        <v>128</v>
      </c>
      <c r="JB258" s="158" t="s">
        <v>128</v>
      </c>
      <c r="JC258" s="158" t="s">
        <v>128</v>
      </c>
      <c r="JD258" s="158" t="s">
        <v>128</v>
      </c>
      <c r="JE258" s="158" t="s">
        <v>128</v>
      </c>
      <c r="JF258" s="158" t="s">
        <v>128</v>
      </c>
      <c r="JG258" s="158" t="s">
        <v>128</v>
      </c>
      <c r="JH258" s="158" t="s">
        <v>128</v>
      </c>
      <c r="JI258" s="158" t="s">
        <v>128</v>
      </c>
      <c r="JJ258" s="158" t="s">
        <v>128</v>
      </c>
      <c r="JK258" s="158" t="s">
        <v>128</v>
      </c>
      <c r="JL258" s="158" t="s">
        <v>128</v>
      </c>
      <c r="JM258" s="158" t="s">
        <v>128</v>
      </c>
      <c r="JN258" s="158" t="s">
        <v>128</v>
      </c>
      <c r="JO258" s="158" t="s">
        <v>128</v>
      </c>
      <c r="JP258" s="158" t="s">
        <v>128</v>
      </c>
      <c r="JQ258" s="158" t="s">
        <v>128</v>
      </c>
      <c r="JR258" s="158" t="s">
        <v>128</v>
      </c>
      <c r="JS258" s="158" t="s">
        <v>128</v>
      </c>
      <c r="JT258" s="158" t="s">
        <v>128</v>
      </c>
      <c r="JU258" s="158" t="s">
        <v>128</v>
      </c>
      <c r="JV258" s="158" t="s">
        <v>128</v>
      </c>
      <c r="JW258" s="158" t="s">
        <v>128</v>
      </c>
      <c r="JX258" s="158" t="s">
        <v>128</v>
      </c>
      <c r="JY258" s="158" t="s">
        <v>128</v>
      </c>
      <c r="JZ258" s="158" t="s">
        <v>128</v>
      </c>
      <c r="KA258" s="158" t="s">
        <v>128</v>
      </c>
      <c r="KB258" s="158" t="s">
        <v>128</v>
      </c>
      <c r="KC258" s="158" t="s">
        <v>128</v>
      </c>
      <c r="KD258" s="158" t="s">
        <v>128</v>
      </c>
      <c r="KE258" s="158" t="s">
        <v>128</v>
      </c>
      <c r="KF258" s="158" t="s">
        <v>128</v>
      </c>
      <c r="KG258" s="158" t="s">
        <v>128</v>
      </c>
      <c r="KH258" s="158" t="s">
        <v>128</v>
      </c>
      <c r="KI258" s="158" t="s">
        <v>128</v>
      </c>
      <c r="KJ258" s="158" t="s">
        <v>128</v>
      </c>
      <c r="KK258" s="158" t="s">
        <v>128</v>
      </c>
      <c r="KL258" s="158" t="s">
        <v>128</v>
      </c>
      <c r="KM258" s="158" t="s">
        <v>128</v>
      </c>
      <c r="KN258" s="158" t="s">
        <v>128</v>
      </c>
      <c r="KO258" s="158" t="s">
        <v>128</v>
      </c>
      <c r="KP258" s="158" t="s">
        <v>128</v>
      </c>
      <c r="KQ258" s="158" t="s">
        <v>128</v>
      </c>
      <c r="KR258" s="158" t="s">
        <v>128</v>
      </c>
      <c r="KS258" s="158" t="s">
        <v>128</v>
      </c>
      <c r="KT258" s="158" t="s">
        <v>128</v>
      </c>
      <c r="KU258" s="158" t="s">
        <v>128</v>
      </c>
      <c r="KV258" s="158" t="s">
        <v>128</v>
      </c>
      <c r="KW258" s="158" t="s">
        <v>128</v>
      </c>
      <c r="KX258" s="158" t="s">
        <v>128</v>
      </c>
      <c r="KY258" s="158" t="s">
        <v>128</v>
      </c>
      <c r="KZ258" s="158" t="s">
        <v>128</v>
      </c>
      <c r="LA258" s="158" t="s">
        <v>128</v>
      </c>
      <c r="LB258" s="158" t="s">
        <v>128</v>
      </c>
      <c r="LC258" s="158" t="s">
        <v>128</v>
      </c>
      <c r="LD258" s="158" t="s">
        <v>128</v>
      </c>
      <c r="LE258" s="158" t="s">
        <v>128</v>
      </c>
      <c r="LF258" s="158" t="s">
        <v>128</v>
      </c>
      <c r="LG258" s="158" t="s">
        <v>128</v>
      </c>
      <c r="LH258" s="158" t="s">
        <v>128</v>
      </c>
      <c r="LI258" s="158" t="s">
        <v>128</v>
      </c>
      <c r="LJ258" s="158" t="s">
        <v>128</v>
      </c>
      <c r="LK258" s="158" t="s">
        <v>128</v>
      </c>
      <c r="LL258" s="158" t="s">
        <v>128</v>
      </c>
      <c r="LM258" s="158" t="s">
        <v>128</v>
      </c>
      <c r="LN258" s="158" t="s">
        <v>128</v>
      </c>
      <c r="LO258" s="158" t="s">
        <v>128</v>
      </c>
      <c r="LP258" s="158" t="s">
        <v>128</v>
      </c>
      <c r="LQ258" s="158" t="s">
        <v>128</v>
      </c>
      <c r="LR258" s="158" t="s">
        <v>128</v>
      </c>
      <c r="LS258" s="158" t="s">
        <v>128</v>
      </c>
      <c r="LT258" s="158" t="s">
        <v>128</v>
      </c>
      <c r="LU258" s="158" t="s">
        <v>128</v>
      </c>
      <c r="LV258" s="158" t="s">
        <v>128</v>
      </c>
      <c r="LW258" s="158" t="s">
        <v>128</v>
      </c>
      <c r="LX258" s="158" t="s">
        <v>128</v>
      </c>
      <c r="LY258" s="158" t="s">
        <v>128</v>
      </c>
      <c r="LZ258" s="158" t="s">
        <v>128</v>
      </c>
      <c r="MA258" s="158" t="s">
        <v>128</v>
      </c>
      <c r="MB258" s="158" t="s">
        <v>128</v>
      </c>
      <c r="MC258" s="158" t="s">
        <v>128</v>
      </c>
      <c r="MD258" s="158" t="s">
        <v>128</v>
      </c>
      <c r="ME258" s="158" t="s">
        <v>128</v>
      </c>
      <c r="MF258" s="158" t="s">
        <v>128</v>
      </c>
      <c r="MG258" s="158" t="s">
        <v>128</v>
      </c>
      <c r="MH258" s="158" t="s">
        <v>128</v>
      </c>
      <c r="MI258" s="158" t="s">
        <v>128</v>
      </c>
      <c r="MJ258" s="158" t="s">
        <v>128</v>
      </c>
      <c r="MK258" s="158" t="s">
        <v>128</v>
      </c>
      <c r="ML258" s="158" t="s">
        <v>128</v>
      </c>
      <c r="MM258" s="158" t="s">
        <v>128</v>
      </c>
      <c r="MN258" s="158" t="s">
        <v>128</v>
      </c>
      <c r="MO258" s="158" t="s">
        <v>128</v>
      </c>
      <c r="MP258" s="158" t="s">
        <v>128</v>
      </c>
      <c r="MQ258" s="158" t="s">
        <v>128</v>
      </c>
      <c r="MR258" s="158" t="s">
        <v>128</v>
      </c>
      <c r="MS258" s="158" t="s">
        <v>128</v>
      </c>
      <c r="MT258" s="158" t="s">
        <v>128</v>
      </c>
      <c r="MU258" s="158" t="s">
        <v>128</v>
      </c>
      <c r="MV258" s="158" t="s">
        <v>128</v>
      </c>
      <c r="MW258" s="158" t="s">
        <v>128</v>
      </c>
      <c r="MX258" s="158" t="s">
        <v>128</v>
      </c>
      <c r="MY258" s="158" t="s">
        <v>128</v>
      </c>
      <c r="MZ258" s="158" t="s">
        <v>128</v>
      </c>
      <c r="NA258" s="158" t="s">
        <v>128</v>
      </c>
      <c r="NB258" s="158" t="s">
        <v>128</v>
      </c>
      <c r="NC258" s="158" t="s">
        <v>128</v>
      </c>
      <c r="ND258" s="158" t="s">
        <v>128</v>
      </c>
      <c r="NE258" s="158" t="s">
        <v>128</v>
      </c>
      <c r="NF258" s="158" t="s">
        <v>128</v>
      </c>
      <c r="NG258" s="158" t="s">
        <v>128</v>
      </c>
      <c r="NH258" s="158" t="s">
        <v>128</v>
      </c>
      <c r="NI258" s="158" t="s">
        <v>128</v>
      </c>
      <c r="NJ258" s="158" t="s">
        <v>128</v>
      </c>
      <c r="NK258" s="158" t="s">
        <v>128</v>
      </c>
      <c r="NL258" s="158" t="s">
        <v>128</v>
      </c>
      <c r="NM258" s="158" t="s">
        <v>128</v>
      </c>
      <c r="NN258" s="158" t="s">
        <v>128</v>
      </c>
      <c r="NO258" s="158" t="s">
        <v>128</v>
      </c>
      <c r="NP258" s="158" t="s">
        <v>128</v>
      </c>
      <c r="NQ258" s="158" t="s">
        <v>128</v>
      </c>
      <c r="NR258" s="163">
        <v>4.6800000000000001E-2</v>
      </c>
      <c r="NS258" s="158" t="s">
        <v>66</v>
      </c>
      <c r="NT258" s="158" t="s">
        <v>128</v>
      </c>
      <c r="NU258" s="158" t="s">
        <v>128</v>
      </c>
      <c r="NV258" s="158" t="s">
        <v>128</v>
      </c>
      <c r="NW258" s="158" t="s">
        <v>128</v>
      </c>
      <c r="NX258" s="163">
        <v>0.7581</v>
      </c>
      <c r="NY258" s="158" t="s">
        <v>66</v>
      </c>
      <c r="NZ258" s="158" t="s">
        <v>128</v>
      </c>
      <c r="OA258" s="158" t="s">
        <v>128</v>
      </c>
      <c r="OB258" s="158" t="s">
        <v>128</v>
      </c>
      <c r="OC258" s="158" t="s">
        <v>128</v>
      </c>
      <c r="OD258" s="158" t="s">
        <v>128</v>
      </c>
      <c r="OE258" s="170" t="s">
        <v>128</v>
      </c>
      <c r="OF258" s="181"/>
      <c r="OG258" s="174">
        <f t="shared" si="1336"/>
        <v>18.05</v>
      </c>
      <c r="OH258" s="66" t="str">
        <f t="shared" si="1337"/>
        <v>kg/GJ delivered</v>
      </c>
      <c r="OI258" s="66" t="str">
        <f t="shared" si="1338"/>
        <v/>
      </c>
      <c r="OJ258" s="66" t="str">
        <f t="shared" si="1339"/>
        <v/>
      </c>
      <c r="OK258" s="66" t="str">
        <f t="shared" si="1340"/>
        <v/>
      </c>
      <c r="OL258" s="66" t="str">
        <f t="shared" si="1341"/>
        <v/>
      </c>
      <c r="OM258" s="159">
        <f t="shared" si="1342"/>
        <v>308.2</v>
      </c>
      <c r="ON258" s="66" t="str">
        <f t="shared" si="1343"/>
        <v>kg/GJ delivered</v>
      </c>
      <c r="OO258" s="126">
        <f t="shared" si="1344"/>
        <v>0.78139999999999998</v>
      </c>
      <c r="OP258" s="66" t="str">
        <f t="shared" si="1345"/>
        <v>kg/GJ delivered</v>
      </c>
      <c r="OQ258" s="66" t="str">
        <f t="shared" si="1346"/>
        <v/>
      </c>
      <c r="OR258" s="66" t="str">
        <f t="shared" si="1347"/>
        <v/>
      </c>
      <c r="OS258" s="66" t="str">
        <f t="shared" si="1348"/>
        <v/>
      </c>
      <c r="OT258" s="66" t="str">
        <f t="shared" si="1349"/>
        <v/>
      </c>
      <c r="OU258" s="118">
        <f t="shared" si="1350"/>
        <v>2.8820000000000001</v>
      </c>
      <c r="OV258" s="66" t="str">
        <f t="shared" si="1351"/>
        <v>kg/GJ delivered</v>
      </c>
      <c r="OW258" s="66" t="str">
        <f t="shared" si="1352"/>
        <v/>
      </c>
      <c r="OX258" s="66" t="str">
        <f t="shared" si="1353"/>
        <v/>
      </c>
      <c r="OY258" s="66" t="str">
        <f t="shared" si="1354"/>
        <v/>
      </c>
      <c r="OZ258" s="66" t="str">
        <f t="shared" si="1355"/>
        <v/>
      </c>
      <c r="PA258" s="66" t="str">
        <f t="shared" si="1356"/>
        <v/>
      </c>
      <c r="PB258" s="66" t="str">
        <f t="shared" si="1357"/>
        <v/>
      </c>
      <c r="PC258" s="66" t="str">
        <f t="shared" si="1358"/>
        <v/>
      </c>
      <c r="PD258" s="66" t="str">
        <f t="shared" si="1359"/>
        <v/>
      </c>
      <c r="PE258" s="66" t="str">
        <f t="shared" si="1360"/>
        <v/>
      </c>
      <c r="PF258" s="66" t="str">
        <f t="shared" si="1361"/>
        <v/>
      </c>
      <c r="PG258" s="66" t="str">
        <f t="shared" si="1362"/>
        <v/>
      </c>
      <c r="PH258" s="66" t="str">
        <f t="shared" si="1363"/>
        <v/>
      </c>
      <c r="PI258" s="66" t="str">
        <f t="shared" si="1364"/>
        <v/>
      </c>
      <c r="PJ258" s="66" t="str">
        <f t="shared" si="1365"/>
        <v/>
      </c>
      <c r="PK258" s="66" t="str">
        <f t="shared" si="1366"/>
        <v/>
      </c>
      <c r="PL258" s="66" t="str">
        <f t="shared" si="1367"/>
        <v/>
      </c>
      <c r="PM258" s="66" t="str">
        <f t="shared" si="1368"/>
        <v/>
      </c>
      <c r="PN258" s="66" t="str">
        <f t="shared" si="1369"/>
        <v/>
      </c>
      <c r="PO258" s="66" t="str">
        <f t="shared" si="1370"/>
        <v/>
      </c>
      <c r="PP258" s="66" t="str">
        <f t="shared" si="1371"/>
        <v/>
      </c>
      <c r="PQ258" s="66" t="str">
        <f t="shared" si="1372"/>
        <v/>
      </c>
      <c r="PR258" s="66" t="str">
        <f t="shared" si="1373"/>
        <v/>
      </c>
      <c r="PS258" s="66" t="str">
        <f t="shared" si="1374"/>
        <v/>
      </c>
      <c r="PT258" s="66" t="str">
        <f t="shared" si="1375"/>
        <v/>
      </c>
      <c r="PU258" s="66" t="str">
        <f t="shared" si="1376"/>
        <v/>
      </c>
      <c r="PV258" s="66" t="str">
        <f t="shared" si="1377"/>
        <v/>
      </c>
      <c r="PW258" s="66" t="str">
        <f t="shared" si="1378"/>
        <v/>
      </c>
      <c r="PX258" s="66" t="str">
        <f t="shared" si="1379"/>
        <v/>
      </c>
      <c r="PY258" s="66" t="str">
        <f t="shared" si="1380"/>
        <v/>
      </c>
      <c r="PZ258" s="66" t="str">
        <f t="shared" si="1381"/>
        <v/>
      </c>
      <c r="QA258" s="66" t="str">
        <f t="shared" si="1382"/>
        <v/>
      </c>
      <c r="QB258" s="66" t="str">
        <f t="shared" si="1383"/>
        <v/>
      </c>
      <c r="QC258" s="66" t="str">
        <f t="shared" si="1384"/>
        <v/>
      </c>
      <c r="QD258" s="66" t="str">
        <f t="shared" si="1385"/>
        <v/>
      </c>
      <c r="QE258" s="66" t="str">
        <f t="shared" si="1386"/>
        <v/>
      </c>
      <c r="QF258" s="66" t="str">
        <f t="shared" si="1387"/>
        <v/>
      </c>
      <c r="QG258" s="66" t="str">
        <f t="shared" si="1388"/>
        <v/>
      </c>
      <c r="QH258" s="66" t="str">
        <f t="shared" si="1389"/>
        <v/>
      </c>
      <c r="QI258" s="66" t="str">
        <f t="shared" si="1390"/>
        <v/>
      </c>
      <c r="QJ258" s="66" t="str">
        <f t="shared" si="1391"/>
        <v/>
      </c>
      <c r="QK258" s="66" t="str">
        <f t="shared" si="1392"/>
        <v/>
      </c>
      <c r="QL258" s="66" t="str">
        <f t="shared" si="1393"/>
        <v/>
      </c>
      <c r="QM258" s="66" t="str">
        <f t="shared" si="1394"/>
        <v/>
      </c>
      <c r="QN258" s="66" t="str">
        <f t="shared" si="1395"/>
        <v/>
      </c>
      <c r="QO258" s="66" t="str">
        <f t="shared" si="1396"/>
        <v/>
      </c>
      <c r="QP258" s="66" t="str">
        <f t="shared" si="1397"/>
        <v/>
      </c>
      <c r="QQ258" s="66" t="str">
        <f t="shared" si="1398"/>
        <v/>
      </c>
      <c r="QR258" s="66" t="str">
        <f t="shared" si="1399"/>
        <v/>
      </c>
      <c r="QS258" s="66" t="str">
        <f t="shared" si="1400"/>
        <v/>
      </c>
      <c r="QT258" s="66" t="str">
        <f t="shared" si="1401"/>
        <v/>
      </c>
      <c r="QU258" s="66" t="str">
        <f t="shared" si="1402"/>
        <v/>
      </c>
      <c r="QV258" s="66" t="str">
        <f t="shared" si="1403"/>
        <v/>
      </c>
      <c r="QW258" s="66" t="str">
        <f t="shared" si="1404"/>
        <v/>
      </c>
      <c r="QX258" s="66" t="str">
        <f t="shared" si="1405"/>
        <v/>
      </c>
      <c r="QY258" s="66" t="str">
        <f t="shared" si="1406"/>
        <v/>
      </c>
      <c r="QZ258" s="66" t="str">
        <f t="shared" si="1407"/>
        <v/>
      </c>
      <c r="RA258" s="66" t="str">
        <f t="shared" si="1408"/>
        <v/>
      </c>
      <c r="RB258" s="66" t="str">
        <f t="shared" si="1409"/>
        <v/>
      </c>
      <c r="RC258" s="66" t="str">
        <f t="shared" si="1410"/>
        <v/>
      </c>
      <c r="RD258" s="66" t="str">
        <f t="shared" si="1411"/>
        <v/>
      </c>
      <c r="RE258" s="66" t="str">
        <f t="shared" si="1412"/>
        <v/>
      </c>
      <c r="RF258" s="66" t="str">
        <f t="shared" si="1413"/>
        <v/>
      </c>
      <c r="RG258" s="66" t="str">
        <f t="shared" si="1414"/>
        <v/>
      </c>
      <c r="RH258" s="66" t="str">
        <f t="shared" si="1415"/>
        <v/>
      </c>
      <c r="RI258" s="66" t="str">
        <f t="shared" si="1416"/>
        <v/>
      </c>
      <c r="RJ258" s="66" t="str">
        <f t="shared" si="1417"/>
        <v/>
      </c>
      <c r="RK258" s="66" t="str">
        <f t="shared" si="1418"/>
        <v/>
      </c>
      <c r="RL258" s="66" t="str">
        <f t="shared" si="1419"/>
        <v/>
      </c>
      <c r="RM258" s="66" t="str">
        <f t="shared" si="1420"/>
        <v/>
      </c>
      <c r="RN258" s="66" t="str">
        <f t="shared" si="1421"/>
        <v/>
      </c>
      <c r="RO258" s="66" t="str">
        <f t="shared" si="1422"/>
        <v/>
      </c>
      <c r="RP258" s="66" t="str">
        <f t="shared" si="1423"/>
        <v/>
      </c>
      <c r="RQ258" s="66" t="str">
        <f t="shared" si="1424"/>
        <v/>
      </c>
      <c r="RR258" s="66" t="str">
        <f t="shared" si="1425"/>
        <v/>
      </c>
      <c r="RS258" s="66" t="str">
        <f t="shared" si="1426"/>
        <v/>
      </c>
      <c r="RT258" s="66" t="str">
        <f t="shared" si="1427"/>
        <v/>
      </c>
      <c r="RU258" s="66" t="str">
        <f t="shared" si="1428"/>
        <v/>
      </c>
      <c r="RV258" s="66" t="str">
        <f t="shared" si="1429"/>
        <v/>
      </c>
      <c r="RW258" s="66" t="str">
        <f t="shared" si="1430"/>
        <v/>
      </c>
      <c r="RX258" s="66" t="str">
        <f t="shared" si="1431"/>
        <v/>
      </c>
      <c r="RY258" s="66" t="str">
        <f t="shared" si="1432"/>
        <v/>
      </c>
      <c r="RZ258" s="66" t="str">
        <f t="shared" si="1433"/>
        <v/>
      </c>
      <c r="SA258" s="66" t="str">
        <f t="shared" si="1434"/>
        <v/>
      </c>
      <c r="SB258" s="66" t="str">
        <f t="shared" si="1435"/>
        <v/>
      </c>
      <c r="SC258" s="66" t="str">
        <f t="shared" si="1436"/>
        <v/>
      </c>
      <c r="SD258" s="66" t="str">
        <f t="shared" si="1437"/>
        <v/>
      </c>
      <c r="SE258" s="66" t="str">
        <f t="shared" si="1438"/>
        <v/>
      </c>
      <c r="SF258" s="66" t="str">
        <f t="shared" si="1439"/>
        <v/>
      </c>
      <c r="SG258" s="66" t="str">
        <f t="shared" si="1440"/>
        <v/>
      </c>
      <c r="SH258" s="66" t="str">
        <f t="shared" si="1441"/>
        <v/>
      </c>
      <c r="SI258" s="66" t="str">
        <f t="shared" si="1442"/>
        <v/>
      </c>
      <c r="SJ258" s="66" t="str">
        <f t="shared" si="1443"/>
        <v/>
      </c>
      <c r="SK258" s="66" t="str">
        <f t="shared" si="1444"/>
        <v/>
      </c>
      <c r="SL258" s="66" t="str">
        <f t="shared" si="1445"/>
        <v/>
      </c>
      <c r="SM258" s="66" t="str">
        <f t="shared" si="1446"/>
        <v/>
      </c>
      <c r="SN258" s="66" t="str">
        <f t="shared" si="1447"/>
        <v/>
      </c>
      <c r="SO258" s="66" t="str">
        <f t="shared" si="1448"/>
        <v/>
      </c>
      <c r="SP258" s="66" t="str">
        <f t="shared" si="1449"/>
        <v/>
      </c>
      <c r="SQ258" s="66" t="str">
        <f t="shared" si="1450"/>
        <v/>
      </c>
      <c r="SR258" s="66" t="str">
        <f t="shared" si="1451"/>
        <v/>
      </c>
      <c r="SS258" s="66" t="str">
        <f t="shared" si="1452"/>
        <v/>
      </c>
      <c r="ST258" s="66" t="str">
        <f t="shared" si="1453"/>
        <v/>
      </c>
      <c r="SU258" s="66" t="str">
        <f t="shared" si="1454"/>
        <v/>
      </c>
      <c r="SV258" s="66" t="str">
        <f t="shared" si="1455"/>
        <v/>
      </c>
      <c r="SW258" s="66" t="str">
        <f t="shared" si="1456"/>
        <v/>
      </c>
      <c r="SX258" s="66" t="str">
        <f t="shared" si="1457"/>
        <v/>
      </c>
      <c r="SY258" s="66" t="str">
        <f t="shared" si="1458"/>
        <v/>
      </c>
      <c r="SZ258" s="66" t="str">
        <f t="shared" si="1459"/>
        <v/>
      </c>
      <c r="TA258" s="66" t="str">
        <f t="shared" si="1460"/>
        <v/>
      </c>
      <c r="TB258" s="66" t="str">
        <f t="shared" si="1461"/>
        <v/>
      </c>
      <c r="TC258" s="66" t="str">
        <f t="shared" si="1462"/>
        <v/>
      </c>
      <c r="TD258" s="66" t="str">
        <f t="shared" si="1463"/>
        <v/>
      </c>
      <c r="TE258" s="66" t="str">
        <f t="shared" si="1464"/>
        <v/>
      </c>
      <c r="TF258" s="66" t="str">
        <f t="shared" si="1465"/>
        <v/>
      </c>
      <c r="TG258" s="66" t="str">
        <f t="shared" si="1466"/>
        <v/>
      </c>
      <c r="TH258" s="66" t="str">
        <f t="shared" si="1467"/>
        <v/>
      </c>
      <c r="TI258" s="66" t="str">
        <f t="shared" si="1468"/>
        <v/>
      </c>
      <c r="TJ258" s="66" t="str">
        <f t="shared" si="1469"/>
        <v/>
      </c>
      <c r="TK258" s="66" t="str">
        <f t="shared" si="1470"/>
        <v/>
      </c>
      <c r="TL258" s="66" t="str">
        <f t="shared" si="1471"/>
        <v/>
      </c>
      <c r="TM258" s="66" t="str">
        <f t="shared" si="1472"/>
        <v/>
      </c>
      <c r="TN258" s="66" t="str">
        <f t="shared" si="1473"/>
        <v/>
      </c>
      <c r="TO258" s="66" t="str">
        <f t="shared" si="1474"/>
        <v/>
      </c>
      <c r="TP258" s="66" t="str">
        <f t="shared" si="1475"/>
        <v/>
      </c>
      <c r="TQ258" s="66" t="str">
        <f t="shared" si="1476"/>
        <v/>
      </c>
      <c r="TR258" s="66" t="str">
        <f t="shared" si="1477"/>
        <v/>
      </c>
      <c r="TS258" s="66" t="str">
        <f t="shared" si="1478"/>
        <v/>
      </c>
      <c r="TT258" s="66" t="str">
        <f t="shared" si="1479"/>
        <v/>
      </c>
      <c r="TU258" s="66" t="str">
        <f t="shared" si="1480"/>
        <v/>
      </c>
      <c r="TV258" s="66" t="str">
        <f t="shared" si="1481"/>
        <v/>
      </c>
      <c r="TW258" s="66" t="str">
        <f t="shared" si="1482"/>
        <v/>
      </c>
      <c r="TX258" s="66" t="str">
        <f t="shared" si="1483"/>
        <v/>
      </c>
      <c r="TY258" s="66" t="str">
        <f t="shared" si="1484"/>
        <v/>
      </c>
      <c r="TZ258" s="66" t="str">
        <f t="shared" si="1485"/>
        <v/>
      </c>
      <c r="UA258" s="66" t="str">
        <f t="shared" si="1486"/>
        <v/>
      </c>
      <c r="UB258" s="66" t="str">
        <f t="shared" si="1487"/>
        <v/>
      </c>
      <c r="UC258" s="66" t="str">
        <f t="shared" si="1488"/>
        <v/>
      </c>
      <c r="UD258" s="66" t="str">
        <f t="shared" si="1489"/>
        <v/>
      </c>
      <c r="UE258" s="66" t="str">
        <f t="shared" si="1490"/>
        <v/>
      </c>
      <c r="UF258" s="66" t="str">
        <f t="shared" si="1491"/>
        <v/>
      </c>
      <c r="UG258" s="66" t="str">
        <f t="shared" si="1492"/>
        <v/>
      </c>
      <c r="UH258" s="66" t="str">
        <f t="shared" si="1493"/>
        <v/>
      </c>
      <c r="UI258" s="66" t="str">
        <f t="shared" si="1494"/>
        <v/>
      </c>
      <c r="UJ258" s="66" t="str">
        <f t="shared" si="1495"/>
        <v/>
      </c>
      <c r="UK258" s="66" t="str">
        <f t="shared" si="1496"/>
        <v/>
      </c>
      <c r="UL258" s="66" t="str">
        <f t="shared" si="1497"/>
        <v/>
      </c>
      <c r="UM258" s="66" t="str">
        <f t="shared" si="1498"/>
        <v/>
      </c>
      <c r="UN258" s="66" t="str">
        <f t="shared" si="1499"/>
        <v/>
      </c>
      <c r="UO258" s="66" t="str">
        <f t="shared" si="1500"/>
        <v/>
      </c>
      <c r="UP258" s="66" t="str">
        <f t="shared" si="1501"/>
        <v/>
      </c>
      <c r="UQ258" s="66" t="str">
        <f t="shared" si="1502"/>
        <v/>
      </c>
      <c r="UR258" s="66" t="str">
        <f t="shared" si="1503"/>
        <v/>
      </c>
      <c r="US258" s="66" t="str">
        <f t="shared" si="1504"/>
        <v/>
      </c>
      <c r="UT258" s="66" t="str">
        <f t="shared" si="1505"/>
        <v/>
      </c>
      <c r="UU258" s="66" t="str">
        <f t="shared" si="1506"/>
        <v/>
      </c>
      <c r="UV258" s="66" t="str">
        <f t="shared" si="1507"/>
        <v/>
      </c>
      <c r="UW258" s="66" t="str">
        <f t="shared" si="1508"/>
        <v/>
      </c>
      <c r="UX258" s="66" t="str">
        <f t="shared" si="1509"/>
        <v/>
      </c>
      <c r="UY258" s="66" t="str">
        <f t="shared" si="1510"/>
        <v/>
      </c>
      <c r="UZ258" s="66" t="str">
        <f t="shared" si="1511"/>
        <v/>
      </c>
      <c r="VA258" s="66" t="str">
        <f t="shared" si="1512"/>
        <v/>
      </c>
      <c r="VB258" s="66" t="str">
        <f t="shared" si="1513"/>
        <v/>
      </c>
      <c r="VC258" s="66" t="str">
        <f t="shared" si="1514"/>
        <v/>
      </c>
      <c r="VD258" s="66" t="str">
        <f t="shared" si="1515"/>
        <v/>
      </c>
      <c r="VE258" s="66" t="str">
        <f t="shared" si="1516"/>
        <v/>
      </c>
      <c r="VF258" s="66" t="str">
        <f t="shared" si="1517"/>
        <v/>
      </c>
      <c r="VG258" s="66" t="str">
        <f t="shared" si="1518"/>
        <v/>
      </c>
      <c r="VH258" s="66" t="str">
        <f t="shared" si="1519"/>
        <v/>
      </c>
      <c r="VI258" s="66" t="str">
        <f t="shared" si="1520"/>
        <v/>
      </c>
      <c r="VJ258" s="66" t="str">
        <f t="shared" si="1521"/>
        <v/>
      </c>
      <c r="VK258" s="66" t="str">
        <f t="shared" si="1522"/>
        <v/>
      </c>
      <c r="VL258" s="66" t="str">
        <f t="shared" si="1523"/>
        <v/>
      </c>
      <c r="VM258" s="66" t="str">
        <f t="shared" si="1524"/>
        <v/>
      </c>
      <c r="VN258" s="66" t="str">
        <f t="shared" si="1525"/>
        <v/>
      </c>
      <c r="VO258" s="66" t="str">
        <f t="shared" si="1526"/>
        <v/>
      </c>
      <c r="VP258" s="66" t="str">
        <f t="shared" si="1527"/>
        <v/>
      </c>
      <c r="VQ258" s="66" t="str">
        <f t="shared" si="1528"/>
        <v/>
      </c>
      <c r="VR258" s="66" t="str">
        <f t="shared" si="1529"/>
        <v/>
      </c>
      <c r="VS258" s="66" t="str">
        <f t="shared" si="1530"/>
        <v/>
      </c>
      <c r="VT258" s="66" t="str">
        <f t="shared" si="1531"/>
        <v/>
      </c>
      <c r="VU258" s="66" t="str">
        <f t="shared" si="1532"/>
        <v/>
      </c>
      <c r="VV258" s="66" t="str">
        <f t="shared" si="1533"/>
        <v/>
      </c>
      <c r="VW258" s="66" t="str">
        <f t="shared" si="1534"/>
        <v/>
      </c>
      <c r="VX258" s="66" t="str">
        <f t="shared" si="1535"/>
        <v/>
      </c>
      <c r="VY258" s="66" t="str">
        <f t="shared" si="1536"/>
        <v/>
      </c>
      <c r="VZ258" s="66" t="str">
        <f t="shared" si="1537"/>
        <v/>
      </c>
      <c r="WA258" s="66" t="str">
        <f t="shared" si="1538"/>
        <v/>
      </c>
      <c r="WB258" s="66" t="str">
        <f t="shared" si="1539"/>
        <v/>
      </c>
      <c r="WC258" s="66" t="str">
        <f t="shared" si="1540"/>
        <v/>
      </c>
      <c r="WD258" s="66" t="str">
        <f t="shared" si="1541"/>
        <v/>
      </c>
      <c r="WE258" s="66" t="str">
        <f t="shared" si="1542"/>
        <v/>
      </c>
      <c r="WF258" s="66" t="str">
        <f t="shared" si="1543"/>
        <v/>
      </c>
      <c r="WG258" s="66" t="str">
        <f t="shared" si="1544"/>
        <v/>
      </c>
      <c r="WH258" s="66" t="str">
        <f t="shared" si="1545"/>
        <v/>
      </c>
      <c r="WI258" s="66" t="str">
        <f t="shared" si="1546"/>
        <v/>
      </c>
      <c r="WJ258" s="66" t="str">
        <f t="shared" si="1547"/>
        <v/>
      </c>
      <c r="WK258" s="66" t="str">
        <f t="shared" si="1548"/>
        <v/>
      </c>
      <c r="WL258" s="66" t="str">
        <f t="shared" si="1549"/>
        <v/>
      </c>
      <c r="WM258" s="66" t="str">
        <f t="shared" si="1550"/>
        <v/>
      </c>
      <c r="WN258" s="66" t="str">
        <f t="shared" si="1551"/>
        <v/>
      </c>
      <c r="WO258" s="66" t="str">
        <f t="shared" si="1552"/>
        <v/>
      </c>
      <c r="WP258" s="66" t="str">
        <f t="shared" si="1553"/>
        <v/>
      </c>
      <c r="WQ258" s="66" t="str">
        <f t="shared" si="1554"/>
        <v/>
      </c>
      <c r="WR258" s="66" t="str">
        <f t="shared" si="1555"/>
        <v/>
      </c>
      <c r="WS258" s="66" t="str">
        <f t="shared" si="1556"/>
        <v/>
      </c>
      <c r="WT258" s="66" t="str">
        <f t="shared" si="1557"/>
        <v/>
      </c>
      <c r="WU258" s="66" t="str">
        <f t="shared" si="1558"/>
        <v/>
      </c>
      <c r="WV258" s="66" t="str">
        <f t="shared" si="1559"/>
        <v/>
      </c>
      <c r="WW258" s="66" t="str">
        <f t="shared" si="1560"/>
        <v/>
      </c>
      <c r="WX258" s="66" t="str">
        <f t="shared" si="1561"/>
        <v/>
      </c>
      <c r="WY258" s="66" t="str">
        <f t="shared" si="1562"/>
        <v/>
      </c>
      <c r="WZ258" s="66" t="str">
        <f t="shared" si="1563"/>
        <v/>
      </c>
      <c r="XA258" s="66" t="str">
        <f t="shared" si="1564"/>
        <v/>
      </c>
      <c r="XB258" s="66" t="str">
        <f t="shared" si="1565"/>
        <v/>
      </c>
      <c r="XC258" s="66" t="str">
        <f t="shared" si="1566"/>
        <v/>
      </c>
      <c r="XD258" s="66" t="str">
        <f t="shared" si="1567"/>
        <v/>
      </c>
      <c r="XE258" s="66" t="str">
        <f t="shared" si="1568"/>
        <v/>
      </c>
      <c r="XF258" s="66" t="str">
        <f t="shared" si="1569"/>
        <v/>
      </c>
      <c r="XG258" s="66" t="str">
        <f t="shared" si="1570"/>
        <v/>
      </c>
      <c r="XH258" s="66" t="str">
        <f t="shared" si="1571"/>
        <v/>
      </c>
      <c r="XI258" s="66" t="str">
        <f t="shared" si="1572"/>
        <v/>
      </c>
      <c r="XJ258" s="66" t="str">
        <f t="shared" si="1573"/>
        <v/>
      </c>
      <c r="XK258" s="66" t="str">
        <f t="shared" si="1574"/>
        <v/>
      </c>
      <c r="XL258" s="66" t="str">
        <f t="shared" si="1575"/>
        <v/>
      </c>
      <c r="XM258" s="66" t="str">
        <f t="shared" si="1576"/>
        <v/>
      </c>
      <c r="XN258" s="66" t="str">
        <f t="shared" si="1577"/>
        <v/>
      </c>
      <c r="XO258" s="66" t="str">
        <f t="shared" si="1578"/>
        <v/>
      </c>
      <c r="XP258" s="66" t="str">
        <f t="shared" si="1579"/>
        <v/>
      </c>
      <c r="XQ258" s="66" t="str">
        <f t="shared" si="1580"/>
        <v/>
      </c>
      <c r="XR258" s="66" t="str">
        <f t="shared" si="1581"/>
        <v/>
      </c>
      <c r="XS258" s="66" t="str">
        <f t="shared" si="1582"/>
        <v/>
      </c>
      <c r="XT258" s="66" t="str">
        <f t="shared" si="1583"/>
        <v/>
      </c>
      <c r="XU258" s="66" t="str">
        <f t="shared" si="1584"/>
        <v/>
      </c>
      <c r="XV258" s="66" t="str">
        <f t="shared" si="1585"/>
        <v/>
      </c>
      <c r="XW258" s="66" t="str">
        <f t="shared" si="1586"/>
        <v/>
      </c>
      <c r="XX258" s="66" t="str">
        <f t="shared" si="1587"/>
        <v/>
      </c>
      <c r="XY258" s="66" t="str">
        <f t="shared" si="1588"/>
        <v/>
      </c>
      <c r="XZ258" s="66" t="str">
        <f t="shared" si="1589"/>
        <v/>
      </c>
      <c r="YA258" s="66" t="str">
        <f t="shared" si="1590"/>
        <v/>
      </c>
      <c r="YB258" s="66" t="str">
        <f t="shared" si="1591"/>
        <v/>
      </c>
      <c r="YC258" s="66" t="str">
        <f t="shared" si="1592"/>
        <v/>
      </c>
      <c r="YD258" s="66" t="str">
        <f t="shared" si="1593"/>
        <v/>
      </c>
      <c r="YE258" s="66" t="str">
        <f t="shared" si="1594"/>
        <v/>
      </c>
      <c r="YF258" s="66" t="str">
        <f t="shared" si="1595"/>
        <v/>
      </c>
      <c r="YG258" s="66" t="str">
        <f t="shared" si="1596"/>
        <v/>
      </c>
      <c r="YH258" s="66" t="str">
        <f t="shared" si="1597"/>
        <v/>
      </c>
      <c r="YI258" s="66" t="str">
        <f t="shared" si="1598"/>
        <v/>
      </c>
      <c r="YJ258" s="66" t="str">
        <f t="shared" si="1599"/>
        <v/>
      </c>
      <c r="YK258" s="66" t="str">
        <f t="shared" si="1600"/>
        <v/>
      </c>
      <c r="YL258" s="66" t="str">
        <f t="shared" si="1601"/>
        <v/>
      </c>
      <c r="YM258" s="66" t="str">
        <f t="shared" si="1602"/>
        <v/>
      </c>
      <c r="YN258" s="66" t="str">
        <f t="shared" si="1603"/>
        <v/>
      </c>
      <c r="YO258" s="66" t="str">
        <f t="shared" si="1604"/>
        <v/>
      </c>
      <c r="YP258" s="66" t="str">
        <f t="shared" si="1605"/>
        <v/>
      </c>
      <c r="YQ258" s="66" t="str">
        <f t="shared" si="1606"/>
        <v/>
      </c>
      <c r="YR258" s="66" t="str">
        <f t="shared" si="1607"/>
        <v/>
      </c>
      <c r="YS258" s="66" t="str">
        <f t="shared" si="1608"/>
        <v/>
      </c>
      <c r="YT258" s="66" t="str">
        <f t="shared" si="1609"/>
        <v/>
      </c>
      <c r="YU258" s="66" t="str">
        <f t="shared" si="1610"/>
        <v/>
      </c>
      <c r="YV258" s="66" t="str">
        <f t="shared" si="1611"/>
        <v/>
      </c>
      <c r="YW258" s="66" t="str">
        <f t="shared" si="1612"/>
        <v/>
      </c>
      <c r="YX258" s="66" t="str">
        <f t="shared" si="1613"/>
        <v/>
      </c>
      <c r="YY258" s="66" t="str">
        <f t="shared" si="1614"/>
        <v/>
      </c>
      <c r="YZ258" s="66" t="str">
        <f t="shared" si="1615"/>
        <v/>
      </c>
      <c r="ZA258" s="66" t="str">
        <f t="shared" si="1616"/>
        <v/>
      </c>
      <c r="ZB258" s="66" t="str">
        <f t="shared" si="1617"/>
        <v/>
      </c>
      <c r="ZC258" s="66" t="str">
        <f t="shared" si="1618"/>
        <v/>
      </c>
      <c r="ZD258" s="66" t="str">
        <f t="shared" si="1619"/>
        <v/>
      </c>
      <c r="ZE258" s="66" t="str">
        <f t="shared" si="1620"/>
        <v/>
      </c>
      <c r="ZF258" s="66" t="str">
        <f t="shared" si="1621"/>
        <v/>
      </c>
      <c r="ZG258" s="66" t="str">
        <f t="shared" si="1622"/>
        <v/>
      </c>
      <c r="ZH258" s="66" t="str">
        <f t="shared" si="1623"/>
        <v/>
      </c>
      <c r="ZI258" s="66" t="str">
        <f t="shared" si="1624"/>
        <v/>
      </c>
      <c r="ZJ258" s="66" t="str">
        <f t="shared" si="1625"/>
        <v/>
      </c>
      <c r="ZK258" s="66" t="str">
        <f t="shared" si="1626"/>
        <v/>
      </c>
      <c r="ZL258" s="66" t="str">
        <f t="shared" si="1627"/>
        <v/>
      </c>
      <c r="ZM258" s="66" t="str">
        <f t="shared" si="1628"/>
        <v/>
      </c>
      <c r="ZN258" s="66" t="str">
        <f t="shared" si="1629"/>
        <v/>
      </c>
      <c r="ZO258" s="66" t="str">
        <f t="shared" si="1630"/>
        <v/>
      </c>
      <c r="ZP258" s="66" t="str">
        <f t="shared" si="1631"/>
        <v/>
      </c>
      <c r="ZQ258" s="66" t="str">
        <f t="shared" si="1632"/>
        <v/>
      </c>
      <c r="ZR258" s="66" t="str">
        <f t="shared" si="1633"/>
        <v/>
      </c>
      <c r="ZS258" s="66" t="str">
        <f t="shared" si="1634"/>
        <v/>
      </c>
      <c r="ZT258" s="66" t="str">
        <f t="shared" si="1635"/>
        <v/>
      </c>
      <c r="ZU258" s="66" t="str">
        <f t="shared" si="1636"/>
        <v/>
      </c>
      <c r="ZV258" s="66" t="str">
        <f t="shared" si="1637"/>
        <v/>
      </c>
      <c r="ZW258" s="66" t="str">
        <f t="shared" si="1638"/>
        <v/>
      </c>
      <c r="ZX258" s="66" t="str">
        <f t="shared" si="1639"/>
        <v/>
      </c>
      <c r="ZY258" s="66" t="str">
        <f t="shared" si="1640"/>
        <v/>
      </c>
      <c r="ZZ258" s="66" t="str">
        <f t="shared" si="1641"/>
        <v/>
      </c>
      <c r="AAA258" s="66" t="str">
        <f t="shared" si="1642"/>
        <v/>
      </c>
      <c r="AAB258" s="66" t="str">
        <f t="shared" si="1643"/>
        <v/>
      </c>
      <c r="AAC258" s="66" t="str">
        <f t="shared" si="1644"/>
        <v/>
      </c>
      <c r="AAD258" s="66" t="str">
        <f t="shared" si="1645"/>
        <v/>
      </c>
      <c r="AAE258" s="66" t="str">
        <f t="shared" si="1646"/>
        <v/>
      </c>
      <c r="AAF258" s="66" t="str">
        <f t="shared" si="1647"/>
        <v/>
      </c>
      <c r="AAG258" s="66" t="str">
        <f t="shared" si="1648"/>
        <v/>
      </c>
      <c r="AAH258" s="66" t="str">
        <f t="shared" si="1649"/>
        <v/>
      </c>
      <c r="AAI258" s="66" t="str">
        <f t="shared" si="1650"/>
        <v/>
      </c>
      <c r="AAJ258" s="66" t="str">
        <f t="shared" si="1651"/>
        <v/>
      </c>
      <c r="AAK258" s="66" t="str">
        <f t="shared" si="1652"/>
        <v/>
      </c>
      <c r="AAL258" s="66" t="str">
        <f t="shared" si="1653"/>
        <v/>
      </c>
      <c r="AAM258" s="66" t="str">
        <f t="shared" si="1654"/>
        <v/>
      </c>
      <c r="AAN258" s="66" t="str">
        <f t="shared" si="1655"/>
        <v/>
      </c>
      <c r="AAO258" s="66" t="str">
        <f t="shared" si="1656"/>
        <v/>
      </c>
      <c r="AAP258" s="66" t="str">
        <f t="shared" si="1657"/>
        <v/>
      </c>
      <c r="AAQ258" s="66" t="str">
        <f t="shared" si="1658"/>
        <v/>
      </c>
      <c r="AAR258" s="66" t="str">
        <f t="shared" si="1659"/>
        <v/>
      </c>
      <c r="AAS258" s="66" t="str">
        <f t="shared" si="1660"/>
        <v/>
      </c>
      <c r="AAT258" s="66" t="str">
        <f t="shared" si="1661"/>
        <v/>
      </c>
      <c r="AAU258" s="66" t="str">
        <f t="shared" si="1662"/>
        <v/>
      </c>
      <c r="AAV258" s="66" t="str">
        <f t="shared" si="1663"/>
        <v/>
      </c>
      <c r="AAW258" s="66" t="str">
        <f t="shared" si="1664"/>
        <v/>
      </c>
      <c r="AAX258" s="66" t="str">
        <f t="shared" si="1665"/>
        <v/>
      </c>
      <c r="AAY258" s="66" t="str">
        <f t="shared" si="1666"/>
        <v/>
      </c>
      <c r="AAZ258" s="66" t="str">
        <f t="shared" si="1667"/>
        <v/>
      </c>
      <c r="ABA258" s="66" t="str">
        <f t="shared" si="1668"/>
        <v/>
      </c>
      <c r="ABB258" s="66" t="str">
        <f t="shared" si="1669"/>
        <v/>
      </c>
      <c r="ABC258" s="66" t="str">
        <f t="shared" si="1670"/>
        <v/>
      </c>
      <c r="ABD258" s="66" t="str">
        <f t="shared" si="1671"/>
        <v/>
      </c>
      <c r="ABE258" s="66" t="str">
        <f t="shared" si="1672"/>
        <v/>
      </c>
      <c r="ABF258" s="66" t="str">
        <f t="shared" si="1673"/>
        <v/>
      </c>
      <c r="ABG258" s="66" t="str">
        <f t="shared" si="1674"/>
        <v/>
      </c>
      <c r="ABH258" s="66" t="str">
        <f t="shared" si="1675"/>
        <v/>
      </c>
      <c r="ABI258" s="66" t="str">
        <f t="shared" si="1676"/>
        <v/>
      </c>
      <c r="ABJ258" s="66" t="str">
        <f t="shared" si="1677"/>
        <v/>
      </c>
      <c r="ABK258" s="66" t="str">
        <f t="shared" si="1678"/>
        <v/>
      </c>
      <c r="ABL258" s="66" t="str">
        <f t="shared" si="1679"/>
        <v/>
      </c>
      <c r="ABM258" s="66" t="str">
        <f t="shared" si="1680"/>
        <v/>
      </c>
      <c r="ABN258" s="66" t="str">
        <f t="shared" si="1681"/>
        <v/>
      </c>
      <c r="ABO258" s="66" t="str">
        <f t="shared" si="1682"/>
        <v/>
      </c>
      <c r="ABP258" s="66" t="str">
        <f t="shared" si="1683"/>
        <v/>
      </c>
      <c r="ABQ258" s="66" t="str">
        <f t="shared" si="1684"/>
        <v/>
      </c>
      <c r="ABR258" s="66" t="str">
        <f t="shared" si="1685"/>
        <v/>
      </c>
      <c r="ABS258" s="66" t="str">
        <f t="shared" si="1686"/>
        <v/>
      </c>
      <c r="ABT258" s="66" t="str">
        <f t="shared" si="1687"/>
        <v/>
      </c>
      <c r="ABU258" s="66" t="str">
        <f t="shared" si="1688"/>
        <v/>
      </c>
      <c r="ABV258" s="66" t="str">
        <f t="shared" si="1689"/>
        <v/>
      </c>
      <c r="ABW258" s="66" t="str">
        <f t="shared" si="1690"/>
        <v/>
      </c>
      <c r="ABX258" s="66" t="str">
        <f t="shared" si="1691"/>
        <v/>
      </c>
      <c r="ABY258" s="66" t="str">
        <f t="shared" si="1692"/>
        <v/>
      </c>
      <c r="ABZ258" s="66" t="str">
        <f t="shared" si="1693"/>
        <v/>
      </c>
      <c r="ACA258" s="66" t="str">
        <f t="shared" si="1694"/>
        <v/>
      </c>
      <c r="ACB258" s="66" t="str">
        <f t="shared" si="1695"/>
        <v/>
      </c>
      <c r="ACC258" s="66" t="str">
        <f t="shared" si="1696"/>
        <v/>
      </c>
      <c r="ACD258" s="66" t="str">
        <f t="shared" si="1697"/>
        <v/>
      </c>
      <c r="ACE258" s="66" t="str">
        <f t="shared" si="1698"/>
        <v/>
      </c>
      <c r="ACF258" s="66" t="str">
        <f t="shared" si="1699"/>
        <v/>
      </c>
      <c r="ACG258" s="126">
        <f t="shared" si="1700"/>
        <v>4.6800000000000001E-2</v>
      </c>
      <c r="ACH258" s="66" t="str">
        <f t="shared" si="1701"/>
        <v>kg/GJ delivered</v>
      </c>
      <c r="ACI258" s="66" t="str">
        <f t="shared" si="1702"/>
        <v/>
      </c>
      <c r="ACJ258" s="66" t="str">
        <f t="shared" si="1703"/>
        <v/>
      </c>
      <c r="ACK258" s="66" t="str">
        <f t="shared" si="1704"/>
        <v/>
      </c>
      <c r="ACL258" s="66" t="str">
        <f t="shared" si="1705"/>
        <v/>
      </c>
      <c r="ACM258" s="66">
        <f t="shared" ref="ACM258:ACN258" si="1774">IF(AND(ACS$3="Unit", ACL258=""), "", IF(AND(ACS$3="Unit", ACL258="-"),"", IF(ACS$3="Unit", "kg/GJ delivered", IF(AND(NY258&lt;&gt;"", NY258&lt;&gt;"-", NX258="-"),"", IF($H258="","", IF(NX258="nd", "",IF(NX258="&lt;n.a.&gt;", "", IF(NY258="#/MJ", "", IF(NY258="kg/GJ delivered",NX258,IF(NY258="g/MJ delivered",NX258,IF(NY258="kg/MJ delivered",NX258*1000,IF(NY258="mg/MJ delivered",NX258/1000,IF(NY258="g/kg",((NX258)*(1/$I258)*(1/$H258)),IF(NY258="mg/kg",((NX258/1000)*(1/$I258)*(1/$H258)),IF(NY258="mg/MJ delivered",NX258/1000,IF(NY258="-","","Error"))))))))))))))))</f>
        <v>0.7581</v>
      </c>
      <c r="ACN258" s="66" t="str">
        <f t="shared" si="1774"/>
        <v>kg/GJ delivered</v>
      </c>
      <c r="ACO258" s="66" t="str">
        <f t="shared" si="1707"/>
        <v/>
      </c>
      <c r="ACP258" s="66" t="str">
        <f t="shared" si="1708"/>
        <v/>
      </c>
      <c r="ACQ258" s="66" t="str">
        <f t="shared" si="1709"/>
        <v/>
      </c>
      <c r="ACR258" s="66" t="str">
        <f t="shared" si="1710"/>
        <v/>
      </c>
      <c r="ACS258" s="66" t="str">
        <f t="shared" si="1711"/>
        <v/>
      </c>
      <c r="ACT258" s="66" t="str">
        <f t="shared" si="1712"/>
        <v/>
      </c>
    </row>
    <row r="259" spans="2:774" ht="15.75" customHeight="1" x14ac:dyDescent="0.25">
      <c r="B259" s="66">
        <v>16</v>
      </c>
      <c r="C259" s="66" t="s">
        <v>94</v>
      </c>
      <c r="D259" s="66" t="s">
        <v>1668</v>
      </c>
      <c r="E259" s="156" t="s">
        <v>1607</v>
      </c>
      <c r="F259" s="66" t="s">
        <v>497</v>
      </c>
      <c r="G259" s="66" t="s">
        <v>490</v>
      </c>
      <c r="H259" s="126">
        <v>0.18099999999999999</v>
      </c>
      <c r="I259" s="130">
        <v>15.1</v>
      </c>
      <c r="J259" s="66" t="str">
        <f t="shared" si="1759"/>
        <v>Firewood, Traditional, IN</v>
      </c>
      <c r="K259" s="66" t="s">
        <v>1254</v>
      </c>
      <c r="L259" s="66" t="s">
        <v>1254</v>
      </c>
      <c r="M259" s="66" t="s">
        <v>1254</v>
      </c>
      <c r="N259" s="66" t="s">
        <v>1254</v>
      </c>
      <c r="O259" s="66" t="s">
        <v>26</v>
      </c>
      <c r="P259" s="66" t="str">
        <f t="shared" si="1768"/>
        <v>IN</v>
      </c>
      <c r="Q259" s="66" t="s">
        <v>2</v>
      </c>
      <c r="R259" s="162">
        <v>23.67</v>
      </c>
      <c r="S259" s="158" t="s">
        <v>66</v>
      </c>
      <c r="T259" s="158" t="s">
        <v>128</v>
      </c>
      <c r="U259" s="158" t="s">
        <v>128</v>
      </c>
      <c r="V259" s="158" t="s">
        <v>128</v>
      </c>
      <c r="W259" s="158" t="s">
        <v>128</v>
      </c>
      <c r="X259" s="164">
        <v>502.8</v>
      </c>
      <c r="Y259" s="158" t="s">
        <v>66</v>
      </c>
      <c r="Z259" s="165">
        <v>3.4390000000000001</v>
      </c>
      <c r="AA259" s="158" t="s">
        <v>66</v>
      </c>
      <c r="AB259" s="158" t="s">
        <v>128</v>
      </c>
      <c r="AC259" s="158" t="s">
        <v>128</v>
      </c>
      <c r="AD259" s="158" t="s">
        <v>128</v>
      </c>
      <c r="AE259" s="158" t="s">
        <v>128</v>
      </c>
      <c r="AF259" s="165">
        <v>3.532</v>
      </c>
      <c r="AG259" s="158" t="s">
        <v>66</v>
      </c>
      <c r="AH259" s="158" t="s">
        <v>128</v>
      </c>
      <c r="AI259" s="158" t="s">
        <v>128</v>
      </c>
      <c r="AJ259" s="158" t="s">
        <v>128</v>
      </c>
      <c r="AK259" s="158" t="s">
        <v>128</v>
      </c>
      <c r="AL259" s="158" t="s">
        <v>128</v>
      </c>
      <c r="AM259" s="158" t="s">
        <v>128</v>
      </c>
      <c r="AN259" s="158" t="s">
        <v>128</v>
      </c>
      <c r="AO259" s="158" t="s">
        <v>128</v>
      </c>
      <c r="AP259" s="158" t="s">
        <v>128</v>
      </c>
      <c r="AQ259" s="158" t="s">
        <v>128</v>
      </c>
      <c r="AR259" s="158" t="s">
        <v>128</v>
      </c>
      <c r="AS259" s="158" t="s">
        <v>128</v>
      </c>
      <c r="AT259" s="158" t="s">
        <v>128</v>
      </c>
      <c r="AU259" s="158" t="s">
        <v>128</v>
      </c>
      <c r="AV259" s="158" t="s">
        <v>128</v>
      </c>
      <c r="AW259" s="158" t="s">
        <v>128</v>
      </c>
      <c r="AX259" s="158" t="s">
        <v>128</v>
      </c>
      <c r="AY259" s="158" t="s">
        <v>128</v>
      </c>
      <c r="AZ259" s="158" t="s">
        <v>128</v>
      </c>
      <c r="BA259" s="158" t="s">
        <v>128</v>
      </c>
      <c r="BB259" s="158" t="s">
        <v>128</v>
      </c>
      <c r="BC259" s="158" t="s">
        <v>128</v>
      </c>
      <c r="BD259" s="158" t="s">
        <v>128</v>
      </c>
      <c r="BE259" s="158" t="s">
        <v>128</v>
      </c>
      <c r="BF259" s="158" t="s">
        <v>128</v>
      </c>
      <c r="BG259" s="158" t="s">
        <v>128</v>
      </c>
      <c r="BH259" s="158" t="s">
        <v>128</v>
      </c>
      <c r="BI259" s="158" t="s">
        <v>128</v>
      </c>
      <c r="BJ259" s="158" t="s">
        <v>128</v>
      </c>
      <c r="BK259" s="158" t="s">
        <v>128</v>
      </c>
      <c r="BL259" s="158" t="s">
        <v>128</v>
      </c>
      <c r="BM259" s="158" t="s">
        <v>128</v>
      </c>
      <c r="BN259" s="158" t="s">
        <v>128</v>
      </c>
      <c r="BO259" s="158" t="s">
        <v>128</v>
      </c>
      <c r="BP259" s="158" t="s">
        <v>128</v>
      </c>
      <c r="BQ259" s="158" t="s">
        <v>128</v>
      </c>
      <c r="BR259" s="158" t="s">
        <v>128</v>
      </c>
      <c r="BS259" s="158" t="s">
        <v>128</v>
      </c>
      <c r="BT259" s="158" t="s">
        <v>128</v>
      </c>
      <c r="BU259" s="158" t="s">
        <v>128</v>
      </c>
      <c r="BV259" s="158" t="s">
        <v>128</v>
      </c>
      <c r="BW259" s="158" t="s">
        <v>128</v>
      </c>
      <c r="BX259" s="158" t="s">
        <v>128</v>
      </c>
      <c r="BY259" s="158" t="s">
        <v>128</v>
      </c>
      <c r="BZ259" s="158" t="s">
        <v>128</v>
      </c>
      <c r="CA259" s="158" t="s">
        <v>128</v>
      </c>
      <c r="CB259" s="158" t="s">
        <v>128</v>
      </c>
      <c r="CC259" s="158" t="s">
        <v>128</v>
      </c>
      <c r="CD259" s="158" t="s">
        <v>128</v>
      </c>
      <c r="CE259" s="158" t="s">
        <v>128</v>
      </c>
      <c r="CF259" s="158" t="s">
        <v>128</v>
      </c>
      <c r="CG259" s="158" t="s">
        <v>128</v>
      </c>
      <c r="CH259" s="158" t="s">
        <v>128</v>
      </c>
      <c r="CI259" s="158" t="s">
        <v>128</v>
      </c>
      <c r="CJ259" s="158" t="s">
        <v>128</v>
      </c>
      <c r="CK259" s="158" t="s">
        <v>128</v>
      </c>
      <c r="CL259" s="158" t="s">
        <v>128</v>
      </c>
      <c r="CM259" s="158" t="s">
        <v>128</v>
      </c>
      <c r="CN259" s="158" t="s">
        <v>128</v>
      </c>
      <c r="CO259" s="158" t="s">
        <v>128</v>
      </c>
      <c r="CP259" s="158" t="s">
        <v>128</v>
      </c>
      <c r="CQ259" s="158" t="s">
        <v>128</v>
      </c>
      <c r="CR259" s="158" t="s">
        <v>128</v>
      </c>
      <c r="CS259" s="158" t="s">
        <v>128</v>
      </c>
      <c r="CT259" s="158" t="s">
        <v>128</v>
      </c>
      <c r="CU259" s="158" t="s">
        <v>128</v>
      </c>
      <c r="CV259" s="158" t="s">
        <v>128</v>
      </c>
      <c r="CW259" s="158" t="s">
        <v>128</v>
      </c>
      <c r="CX259" s="158" t="s">
        <v>128</v>
      </c>
      <c r="CY259" s="158" t="s">
        <v>128</v>
      </c>
      <c r="CZ259" s="158" t="s">
        <v>128</v>
      </c>
      <c r="DA259" s="158" t="s">
        <v>128</v>
      </c>
      <c r="DB259" s="158" t="s">
        <v>128</v>
      </c>
      <c r="DC259" s="158" t="s">
        <v>128</v>
      </c>
      <c r="DD259" s="158" t="s">
        <v>128</v>
      </c>
      <c r="DE259" s="158" t="s">
        <v>128</v>
      </c>
      <c r="DF259" s="158" t="s">
        <v>128</v>
      </c>
      <c r="DG259" s="158" t="s">
        <v>128</v>
      </c>
      <c r="DH259" s="158" t="s">
        <v>128</v>
      </c>
      <c r="DI259" s="158" t="s">
        <v>128</v>
      </c>
      <c r="DJ259" s="158" t="s">
        <v>128</v>
      </c>
      <c r="DK259" s="158" t="s">
        <v>128</v>
      </c>
      <c r="DL259" s="158" t="s">
        <v>128</v>
      </c>
      <c r="DM259" s="158" t="s">
        <v>128</v>
      </c>
      <c r="DN259" s="158" t="s">
        <v>128</v>
      </c>
      <c r="DO259" s="158" t="s">
        <v>128</v>
      </c>
      <c r="DP259" s="158" t="s">
        <v>128</v>
      </c>
      <c r="DQ259" s="158" t="s">
        <v>128</v>
      </c>
      <c r="DR259" s="158" t="s">
        <v>128</v>
      </c>
      <c r="DS259" s="158" t="s">
        <v>128</v>
      </c>
      <c r="DT259" s="158" t="s">
        <v>128</v>
      </c>
      <c r="DU259" s="158" t="s">
        <v>128</v>
      </c>
      <c r="DV259" s="158" t="s">
        <v>128</v>
      </c>
      <c r="DW259" s="158" t="s">
        <v>128</v>
      </c>
      <c r="DX259" s="158" t="s">
        <v>128</v>
      </c>
      <c r="DY259" s="158" t="s">
        <v>128</v>
      </c>
      <c r="DZ259" s="158" t="s">
        <v>128</v>
      </c>
      <c r="EA259" s="158" t="s">
        <v>128</v>
      </c>
      <c r="EB259" s="158" t="s">
        <v>128</v>
      </c>
      <c r="EC259" s="158" t="s">
        <v>128</v>
      </c>
      <c r="ED259" s="158" t="s">
        <v>128</v>
      </c>
      <c r="EE259" s="158" t="s">
        <v>128</v>
      </c>
      <c r="EF259" s="158" t="s">
        <v>128</v>
      </c>
      <c r="EG259" s="158" t="s">
        <v>128</v>
      </c>
      <c r="EH259" s="158" t="s">
        <v>128</v>
      </c>
      <c r="EI259" s="158" t="s">
        <v>128</v>
      </c>
      <c r="EJ259" s="158" t="s">
        <v>128</v>
      </c>
      <c r="EK259" s="158" t="s">
        <v>128</v>
      </c>
      <c r="EL259" s="158" t="s">
        <v>128</v>
      </c>
      <c r="EM259" s="158" t="s">
        <v>128</v>
      </c>
      <c r="EN259" s="158" t="s">
        <v>128</v>
      </c>
      <c r="EO259" s="158" t="s">
        <v>128</v>
      </c>
      <c r="EP259" s="158" t="s">
        <v>128</v>
      </c>
      <c r="EQ259" s="158" t="s">
        <v>128</v>
      </c>
      <c r="ER259" s="158" t="s">
        <v>128</v>
      </c>
      <c r="ES259" s="158" t="s">
        <v>128</v>
      </c>
      <c r="ET259" s="158" t="s">
        <v>128</v>
      </c>
      <c r="EU259" s="158" t="s">
        <v>128</v>
      </c>
      <c r="EV259" s="158" t="s">
        <v>128</v>
      </c>
      <c r="EW259" s="158" t="s">
        <v>128</v>
      </c>
      <c r="EX259" s="158" t="s">
        <v>128</v>
      </c>
      <c r="EY259" s="158" t="s">
        <v>128</v>
      </c>
      <c r="EZ259" s="158" t="s">
        <v>128</v>
      </c>
      <c r="FA259" s="158" t="s">
        <v>128</v>
      </c>
      <c r="FB259" s="158" t="s">
        <v>128</v>
      </c>
      <c r="FC259" s="158" t="s">
        <v>128</v>
      </c>
      <c r="FD259" s="158" t="s">
        <v>128</v>
      </c>
      <c r="FE259" s="158" t="s">
        <v>128</v>
      </c>
      <c r="FF259" s="158" t="s">
        <v>128</v>
      </c>
      <c r="FG259" s="158" t="s">
        <v>128</v>
      </c>
      <c r="FH259" s="158" t="s">
        <v>128</v>
      </c>
      <c r="FI259" s="158" t="s">
        <v>128</v>
      </c>
      <c r="FJ259" s="158" t="s">
        <v>128</v>
      </c>
      <c r="FK259" s="158" t="s">
        <v>128</v>
      </c>
      <c r="FL259" s="158" t="s">
        <v>128</v>
      </c>
      <c r="FM259" s="158" t="s">
        <v>128</v>
      </c>
      <c r="FN259" s="158" t="s">
        <v>128</v>
      </c>
      <c r="FO259" s="158" t="s">
        <v>128</v>
      </c>
      <c r="FP259" s="158" t="s">
        <v>128</v>
      </c>
      <c r="FQ259" s="158" t="s">
        <v>128</v>
      </c>
      <c r="FR259" s="158" t="s">
        <v>128</v>
      </c>
      <c r="FS259" s="158" t="s">
        <v>128</v>
      </c>
      <c r="FT259" s="158" t="s">
        <v>128</v>
      </c>
      <c r="FU259" s="158" t="s">
        <v>128</v>
      </c>
      <c r="FV259" s="158" t="s">
        <v>128</v>
      </c>
      <c r="FW259" s="158" t="s">
        <v>128</v>
      </c>
      <c r="FX259" s="158" t="s">
        <v>128</v>
      </c>
      <c r="FY259" s="158" t="s">
        <v>128</v>
      </c>
      <c r="FZ259" s="158" t="s">
        <v>128</v>
      </c>
      <c r="GA259" s="158" t="s">
        <v>128</v>
      </c>
      <c r="GB259" s="158" t="s">
        <v>128</v>
      </c>
      <c r="GC259" s="158" t="s">
        <v>128</v>
      </c>
      <c r="GD259" s="158" t="s">
        <v>128</v>
      </c>
      <c r="GE259" s="158" t="s">
        <v>128</v>
      </c>
      <c r="GF259" s="158" t="s">
        <v>128</v>
      </c>
      <c r="GG259" s="158" t="s">
        <v>128</v>
      </c>
      <c r="GH259" s="158" t="s">
        <v>128</v>
      </c>
      <c r="GI259" s="158" t="s">
        <v>128</v>
      </c>
      <c r="GJ259" s="158" t="s">
        <v>128</v>
      </c>
      <c r="GK259" s="158" t="s">
        <v>128</v>
      </c>
      <c r="GL259" s="158" t="s">
        <v>128</v>
      </c>
      <c r="GM259" s="158" t="s">
        <v>128</v>
      </c>
      <c r="GN259" s="158" t="s">
        <v>128</v>
      </c>
      <c r="GO259" s="158" t="s">
        <v>128</v>
      </c>
      <c r="GP259" s="158" t="s">
        <v>128</v>
      </c>
      <c r="GQ259" s="158" t="s">
        <v>128</v>
      </c>
      <c r="GR259" s="158" t="s">
        <v>128</v>
      </c>
      <c r="GS259" s="158" t="s">
        <v>128</v>
      </c>
      <c r="GT259" s="158" t="s">
        <v>128</v>
      </c>
      <c r="GU259" s="158" t="s">
        <v>128</v>
      </c>
      <c r="GV259" s="158" t="s">
        <v>128</v>
      </c>
      <c r="GW259" s="158" t="s">
        <v>128</v>
      </c>
      <c r="GX259" s="158" t="s">
        <v>128</v>
      </c>
      <c r="GY259" s="158" t="s">
        <v>128</v>
      </c>
      <c r="GZ259" s="158" t="s">
        <v>128</v>
      </c>
      <c r="HA259" s="158" t="s">
        <v>128</v>
      </c>
      <c r="HB259" s="158" t="s">
        <v>128</v>
      </c>
      <c r="HC259" s="158" t="s">
        <v>128</v>
      </c>
      <c r="HD259" s="158" t="s">
        <v>128</v>
      </c>
      <c r="HE259" s="158" t="s">
        <v>128</v>
      </c>
      <c r="HF259" s="158" t="s">
        <v>128</v>
      </c>
      <c r="HG259" s="158" t="s">
        <v>128</v>
      </c>
      <c r="HH259" s="158" t="s">
        <v>128</v>
      </c>
      <c r="HI259" s="158" t="s">
        <v>128</v>
      </c>
      <c r="HJ259" s="158" t="s">
        <v>128</v>
      </c>
      <c r="HK259" s="158" t="s">
        <v>128</v>
      </c>
      <c r="HL259" s="158" t="s">
        <v>128</v>
      </c>
      <c r="HM259" s="158" t="s">
        <v>128</v>
      </c>
      <c r="HN259" s="158" t="s">
        <v>128</v>
      </c>
      <c r="HO259" s="158" t="s">
        <v>128</v>
      </c>
      <c r="HP259" s="158" t="s">
        <v>128</v>
      </c>
      <c r="HQ259" s="158" t="s">
        <v>128</v>
      </c>
      <c r="HR259" s="158" t="s">
        <v>128</v>
      </c>
      <c r="HS259" s="158" t="s">
        <v>128</v>
      </c>
      <c r="HT259" s="158" t="s">
        <v>128</v>
      </c>
      <c r="HU259" s="158" t="s">
        <v>128</v>
      </c>
      <c r="HV259" s="158" t="s">
        <v>128</v>
      </c>
      <c r="HW259" s="158" t="s">
        <v>128</v>
      </c>
      <c r="HX259" s="158" t="s">
        <v>128</v>
      </c>
      <c r="HY259" s="158" t="s">
        <v>128</v>
      </c>
      <c r="HZ259" s="158" t="s">
        <v>128</v>
      </c>
      <c r="IA259" s="158" t="s">
        <v>128</v>
      </c>
      <c r="IB259" s="158" t="s">
        <v>128</v>
      </c>
      <c r="IC259" s="158" t="s">
        <v>128</v>
      </c>
      <c r="ID259" s="158" t="s">
        <v>128</v>
      </c>
      <c r="IE259" s="158" t="s">
        <v>128</v>
      </c>
      <c r="IF259" s="158" t="s">
        <v>128</v>
      </c>
      <c r="IG259" s="158" t="s">
        <v>128</v>
      </c>
      <c r="IH259" s="158" t="s">
        <v>128</v>
      </c>
      <c r="II259" s="158" t="s">
        <v>128</v>
      </c>
      <c r="IJ259" s="158" t="s">
        <v>128</v>
      </c>
      <c r="IK259" s="158" t="s">
        <v>128</v>
      </c>
      <c r="IL259" s="158" t="s">
        <v>128</v>
      </c>
      <c r="IM259" s="158" t="s">
        <v>128</v>
      </c>
      <c r="IN259" s="158" t="s">
        <v>128</v>
      </c>
      <c r="IO259" s="158" t="s">
        <v>128</v>
      </c>
      <c r="IP259" s="158" t="s">
        <v>128</v>
      </c>
      <c r="IQ259" s="158" t="s">
        <v>128</v>
      </c>
      <c r="IR259" s="158" t="s">
        <v>128</v>
      </c>
      <c r="IS259" s="158" t="s">
        <v>128</v>
      </c>
      <c r="IT259" s="158" t="s">
        <v>128</v>
      </c>
      <c r="IU259" s="158" t="s">
        <v>128</v>
      </c>
      <c r="IV259" s="158" t="s">
        <v>128</v>
      </c>
      <c r="IW259" s="158" t="s">
        <v>128</v>
      </c>
      <c r="IX259" s="158" t="s">
        <v>128</v>
      </c>
      <c r="IY259" s="158" t="s">
        <v>128</v>
      </c>
      <c r="IZ259" s="158" t="s">
        <v>128</v>
      </c>
      <c r="JA259" s="158" t="s">
        <v>128</v>
      </c>
      <c r="JB259" s="158" t="s">
        <v>128</v>
      </c>
      <c r="JC259" s="158" t="s">
        <v>128</v>
      </c>
      <c r="JD259" s="158" t="s">
        <v>128</v>
      </c>
      <c r="JE259" s="158" t="s">
        <v>128</v>
      </c>
      <c r="JF259" s="158" t="s">
        <v>128</v>
      </c>
      <c r="JG259" s="158" t="s">
        <v>128</v>
      </c>
      <c r="JH259" s="158" t="s">
        <v>128</v>
      </c>
      <c r="JI259" s="158" t="s">
        <v>128</v>
      </c>
      <c r="JJ259" s="158" t="s">
        <v>128</v>
      </c>
      <c r="JK259" s="158" t="s">
        <v>128</v>
      </c>
      <c r="JL259" s="158" t="s">
        <v>128</v>
      </c>
      <c r="JM259" s="158" t="s">
        <v>128</v>
      </c>
      <c r="JN259" s="158" t="s">
        <v>128</v>
      </c>
      <c r="JO259" s="158" t="s">
        <v>128</v>
      </c>
      <c r="JP259" s="158" t="s">
        <v>128</v>
      </c>
      <c r="JQ259" s="158" t="s">
        <v>128</v>
      </c>
      <c r="JR259" s="158" t="s">
        <v>128</v>
      </c>
      <c r="JS259" s="158" t="s">
        <v>128</v>
      </c>
      <c r="JT259" s="158" t="s">
        <v>128</v>
      </c>
      <c r="JU259" s="158" t="s">
        <v>128</v>
      </c>
      <c r="JV259" s="158" t="s">
        <v>128</v>
      </c>
      <c r="JW259" s="158" t="s">
        <v>128</v>
      </c>
      <c r="JX259" s="158" t="s">
        <v>128</v>
      </c>
      <c r="JY259" s="158" t="s">
        <v>128</v>
      </c>
      <c r="JZ259" s="158" t="s">
        <v>128</v>
      </c>
      <c r="KA259" s="158" t="s">
        <v>128</v>
      </c>
      <c r="KB259" s="158" t="s">
        <v>128</v>
      </c>
      <c r="KC259" s="158" t="s">
        <v>128</v>
      </c>
      <c r="KD259" s="158" t="s">
        <v>128</v>
      </c>
      <c r="KE259" s="158" t="s">
        <v>128</v>
      </c>
      <c r="KF259" s="158" t="s">
        <v>128</v>
      </c>
      <c r="KG259" s="158" t="s">
        <v>128</v>
      </c>
      <c r="KH259" s="158" t="s">
        <v>128</v>
      </c>
      <c r="KI259" s="158" t="s">
        <v>128</v>
      </c>
      <c r="KJ259" s="158" t="s">
        <v>128</v>
      </c>
      <c r="KK259" s="158" t="s">
        <v>128</v>
      </c>
      <c r="KL259" s="158" t="s">
        <v>128</v>
      </c>
      <c r="KM259" s="158" t="s">
        <v>128</v>
      </c>
      <c r="KN259" s="158" t="s">
        <v>128</v>
      </c>
      <c r="KO259" s="158" t="s">
        <v>128</v>
      </c>
      <c r="KP259" s="158" t="s">
        <v>128</v>
      </c>
      <c r="KQ259" s="158" t="s">
        <v>128</v>
      </c>
      <c r="KR259" s="158" t="s">
        <v>128</v>
      </c>
      <c r="KS259" s="158" t="s">
        <v>128</v>
      </c>
      <c r="KT259" s="158" t="s">
        <v>128</v>
      </c>
      <c r="KU259" s="158" t="s">
        <v>128</v>
      </c>
      <c r="KV259" s="158" t="s">
        <v>128</v>
      </c>
      <c r="KW259" s="158" t="s">
        <v>128</v>
      </c>
      <c r="KX259" s="158" t="s">
        <v>128</v>
      </c>
      <c r="KY259" s="158" t="s">
        <v>128</v>
      </c>
      <c r="KZ259" s="158" t="s">
        <v>128</v>
      </c>
      <c r="LA259" s="158" t="s">
        <v>128</v>
      </c>
      <c r="LB259" s="158" t="s">
        <v>128</v>
      </c>
      <c r="LC259" s="158" t="s">
        <v>128</v>
      </c>
      <c r="LD259" s="158" t="s">
        <v>128</v>
      </c>
      <c r="LE259" s="158" t="s">
        <v>128</v>
      </c>
      <c r="LF259" s="158" t="s">
        <v>128</v>
      </c>
      <c r="LG259" s="158" t="s">
        <v>128</v>
      </c>
      <c r="LH259" s="158" t="s">
        <v>128</v>
      </c>
      <c r="LI259" s="158" t="s">
        <v>128</v>
      </c>
      <c r="LJ259" s="158" t="s">
        <v>128</v>
      </c>
      <c r="LK259" s="158" t="s">
        <v>128</v>
      </c>
      <c r="LL259" s="158" t="s">
        <v>128</v>
      </c>
      <c r="LM259" s="158" t="s">
        <v>128</v>
      </c>
      <c r="LN259" s="158" t="s">
        <v>128</v>
      </c>
      <c r="LO259" s="158" t="s">
        <v>128</v>
      </c>
      <c r="LP259" s="158" t="s">
        <v>128</v>
      </c>
      <c r="LQ259" s="158" t="s">
        <v>128</v>
      </c>
      <c r="LR259" s="158" t="s">
        <v>128</v>
      </c>
      <c r="LS259" s="158" t="s">
        <v>128</v>
      </c>
      <c r="LT259" s="158" t="s">
        <v>128</v>
      </c>
      <c r="LU259" s="158" t="s">
        <v>128</v>
      </c>
      <c r="LV259" s="158" t="s">
        <v>128</v>
      </c>
      <c r="LW259" s="158" t="s">
        <v>128</v>
      </c>
      <c r="LX259" s="158" t="s">
        <v>128</v>
      </c>
      <c r="LY259" s="158" t="s">
        <v>128</v>
      </c>
      <c r="LZ259" s="158" t="s">
        <v>128</v>
      </c>
      <c r="MA259" s="158" t="s">
        <v>128</v>
      </c>
      <c r="MB259" s="158" t="s">
        <v>128</v>
      </c>
      <c r="MC259" s="158" t="s">
        <v>128</v>
      </c>
      <c r="MD259" s="158" t="s">
        <v>128</v>
      </c>
      <c r="ME259" s="158" t="s">
        <v>128</v>
      </c>
      <c r="MF259" s="158" t="s">
        <v>128</v>
      </c>
      <c r="MG259" s="158" t="s">
        <v>128</v>
      </c>
      <c r="MH259" s="158" t="s">
        <v>128</v>
      </c>
      <c r="MI259" s="158" t="s">
        <v>128</v>
      </c>
      <c r="MJ259" s="158" t="s">
        <v>128</v>
      </c>
      <c r="MK259" s="158" t="s">
        <v>128</v>
      </c>
      <c r="ML259" s="158" t="s">
        <v>128</v>
      </c>
      <c r="MM259" s="158" t="s">
        <v>128</v>
      </c>
      <c r="MN259" s="158" t="s">
        <v>128</v>
      </c>
      <c r="MO259" s="158" t="s">
        <v>128</v>
      </c>
      <c r="MP259" s="158" t="s">
        <v>128</v>
      </c>
      <c r="MQ259" s="158" t="s">
        <v>128</v>
      </c>
      <c r="MR259" s="158" t="s">
        <v>128</v>
      </c>
      <c r="MS259" s="158" t="s">
        <v>128</v>
      </c>
      <c r="MT259" s="158" t="s">
        <v>128</v>
      </c>
      <c r="MU259" s="158" t="s">
        <v>128</v>
      </c>
      <c r="MV259" s="158" t="s">
        <v>128</v>
      </c>
      <c r="MW259" s="158" t="s">
        <v>128</v>
      </c>
      <c r="MX259" s="158" t="s">
        <v>128</v>
      </c>
      <c r="MY259" s="158" t="s">
        <v>128</v>
      </c>
      <c r="MZ259" s="158" t="s">
        <v>128</v>
      </c>
      <c r="NA259" s="158" t="s">
        <v>128</v>
      </c>
      <c r="NB259" s="158" t="s">
        <v>128</v>
      </c>
      <c r="NC259" s="158" t="s">
        <v>128</v>
      </c>
      <c r="ND259" s="158" t="s">
        <v>128</v>
      </c>
      <c r="NE259" s="158" t="s">
        <v>128</v>
      </c>
      <c r="NF259" s="158" t="s">
        <v>128</v>
      </c>
      <c r="NG259" s="158" t="s">
        <v>128</v>
      </c>
      <c r="NH259" s="158" t="s">
        <v>128</v>
      </c>
      <c r="NI259" s="158" t="s">
        <v>128</v>
      </c>
      <c r="NJ259" s="158" t="s">
        <v>128</v>
      </c>
      <c r="NK259" s="158" t="s">
        <v>128</v>
      </c>
      <c r="NL259" s="158" t="s">
        <v>128</v>
      </c>
      <c r="NM259" s="158" t="s">
        <v>128</v>
      </c>
      <c r="NN259" s="158" t="s">
        <v>128</v>
      </c>
      <c r="NO259" s="158" t="s">
        <v>128</v>
      </c>
      <c r="NP259" s="158" t="s">
        <v>128</v>
      </c>
      <c r="NQ259" s="158" t="s">
        <v>128</v>
      </c>
      <c r="NR259" s="163">
        <v>6.5199999999999994E-2</v>
      </c>
      <c r="NS259" s="158" t="s">
        <v>66</v>
      </c>
      <c r="NT259" s="158" t="s">
        <v>128</v>
      </c>
      <c r="NU259" s="158" t="s">
        <v>128</v>
      </c>
      <c r="NV259" s="158" t="s">
        <v>128</v>
      </c>
      <c r="NW259" s="158" t="s">
        <v>128</v>
      </c>
      <c r="NX259" s="163">
        <v>0.75149999999999995</v>
      </c>
      <c r="NY259" s="158" t="s">
        <v>66</v>
      </c>
      <c r="NZ259" s="158" t="s">
        <v>128</v>
      </c>
      <c r="OA259" s="158" t="s">
        <v>128</v>
      </c>
      <c r="OB259" s="158" t="s">
        <v>128</v>
      </c>
      <c r="OC259" s="158" t="s">
        <v>128</v>
      </c>
      <c r="OD259" s="158" t="s">
        <v>128</v>
      </c>
      <c r="OE259" s="170" t="s">
        <v>128</v>
      </c>
      <c r="OF259" s="181"/>
      <c r="OG259" s="174">
        <f t="shared" si="1336"/>
        <v>23.67</v>
      </c>
      <c r="OH259" s="66" t="str">
        <f t="shared" si="1337"/>
        <v>kg/GJ delivered</v>
      </c>
      <c r="OI259" s="66" t="str">
        <f t="shared" si="1338"/>
        <v/>
      </c>
      <c r="OJ259" s="66" t="str">
        <f t="shared" si="1339"/>
        <v/>
      </c>
      <c r="OK259" s="66" t="str">
        <f t="shared" si="1340"/>
        <v/>
      </c>
      <c r="OL259" s="66" t="str">
        <f t="shared" si="1341"/>
        <v/>
      </c>
      <c r="OM259" s="159">
        <f t="shared" si="1342"/>
        <v>502.8</v>
      </c>
      <c r="ON259" s="66" t="str">
        <f t="shared" si="1343"/>
        <v>kg/GJ delivered</v>
      </c>
      <c r="OO259" s="118">
        <f t="shared" si="1344"/>
        <v>3.4390000000000001</v>
      </c>
      <c r="OP259" s="66" t="str">
        <f t="shared" si="1345"/>
        <v>kg/GJ delivered</v>
      </c>
      <c r="OQ259" s="66" t="str">
        <f t="shared" si="1346"/>
        <v/>
      </c>
      <c r="OR259" s="66" t="str">
        <f t="shared" si="1347"/>
        <v/>
      </c>
      <c r="OS259" s="66" t="str">
        <f t="shared" si="1348"/>
        <v/>
      </c>
      <c r="OT259" s="66" t="str">
        <f t="shared" si="1349"/>
        <v/>
      </c>
      <c r="OU259" s="118">
        <f t="shared" si="1350"/>
        <v>3.532</v>
      </c>
      <c r="OV259" s="66" t="str">
        <f t="shared" si="1351"/>
        <v>kg/GJ delivered</v>
      </c>
      <c r="OW259" s="66" t="str">
        <f t="shared" si="1352"/>
        <v/>
      </c>
      <c r="OX259" s="66" t="str">
        <f t="shared" si="1353"/>
        <v/>
      </c>
      <c r="OY259" s="66" t="str">
        <f t="shared" si="1354"/>
        <v/>
      </c>
      <c r="OZ259" s="66" t="str">
        <f t="shared" si="1355"/>
        <v/>
      </c>
      <c r="PA259" s="66" t="str">
        <f t="shared" si="1356"/>
        <v/>
      </c>
      <c r="PB259" s="66" t="str">
        <f t="shared" si="1357"/>
        <v/>
      </c>
      <c r="PC259" s="66" t="str">
        <f t="shared" si="1358"/>
        <v/>
      </c>
      <c r="PD259" s="66" t="str">
        <f t="shared" si="1359"/>
        <v/>
      </c>
      <c r="PE259" s="66" t="str">
        <f t="shared" si="1360"/>
        <v/>
      </c>
      <c r="PF259" s="66" t="str">
        <f t="shared" si="1361"/>
        <v/>
      </c>
      <c r="PG259" s="66" t="str">
        <f t="shared" si="1362"/>
        <v/>
      </c>
      <c r="PH259" s="66" t="str">
        <f t="shared" si="1363"/>
        <v/>
      </c>
      <c r="PI259" s="66" t="str">
        <f t="shared" si="1364"/>
        <v/>
      </c>
      <c r="PJ259" s="66" t="str">
        <f t="shared" si="1365"/>
        <v/>
      </c>
      <c r="PK259" s="66" t="str">
        <f t="shared" si="1366"/>
        <v/>
      </c>
      <c r="PL259" s="66" t="str">
        <f t="shared" si="1367"/>
        <v/>
      </c>
      <c r="PM259" s="66" t="str">
        <f t="shared" si="1368"/>
        <v/>
      </c>
      <c r="PN259" s="66" t="str">
        <f t="shared" si="1369"/>
        <v/>
      </c>
      <c r="PO259" s="66" t="str">
        <f t="shared" si="1370"/>
        <v/>
      </c>
      <c r="PP259" s="66" t="str">
        <f t="shared" si="1371"/>
        <v/>
      </c>
      <c r="PQ259" s="66" t="str">
        <f t="shared" si="1372"/>
        <v/>
      </c>
      <c r="PR259" s="66" t="str">
        <f t="shared" si="1373"/>
        <v/>
      </c>
      <c r="PS259" s="66" t="str">
        <f t="shared" si="1374"/>
        <v/>
      </c>
      <c r="PT259" s="66" t="str">
        <f t="shared" si="1375"/>
        <v/>
      </c>
      <c r="PU259" s="66" t="str">
        <f t="shared" si="1376"/>
        <v/>
      </c>
      <c r="PV259" s="66" t="str">
        <f t="shared" si="1377"/>
        <v/>
      </c>
      <c r="PW259" s="66" t="str">
        <f t="shared" si="1378"/>
        <v/>
      </c>
      <c r="PX259" s="66" t="str">
        <f t="shared" si="1379"/>
        <v/>
      </c>
      <c r="PY259" s="66" t="str">
        <f t="shared" si="1380"/>
        <v/>
      </c>
      <c r="PZ259" s="66" t="str">
        <f t="shared" si="1381"/>
        <v/>
      </c>
      <c r="QA259" s="66" t="str">
        <f t="shared" si="1382"/>
        <v/>
      </c>
      <c r="QB259" s="66" t="str">
        <f t="shared" si="1383"/>
        <v/>
      </c>
      <c r="QC259" s="66" t="str">
        <f t="shared" si="1384"/>
        <v/>
      </c>
      <c r="QD259" s="66" t="str">
        <f t="shared" si="1385"/>
        <v/>
      </c>
      <c r="QE259" s="66" t="str">
        <f t="shared" si="1386"/>
        <v/>
      </c>
      <c r="QF259" s="66" t="str">
        <f t="shared" si="1387"/>
        <v/>
      </c>
      <c r="QG259" s="66" t="str">
        <f t="shared" si="1388"/>
        <v/>
      </c>
      <c r="QH259" s="66" t="str">
        <f t="shared" si="1389"/>
        <v/>
      </c>
      <c r="QI259" s="66" t="str">
        <f t="shared" si="1390"/>
        <v/>
      </c>
      <c r="QJ259" s="66" t="str">
        <f t="shared" si="1391"/>
        <v/>
      </c>
      <c r="QK259" s="66" t="str">
        <f t="shared" si="1392"/>
        <v/>
      </c>
      <c r="QL259" s="66" t="str">
        <f t="shared" si="1393"/>
        <v/>
      </c>
      <c r="QM259" s="66" t="str">
        <f t="shared" si="1394"/>
        <v/>
      </c>
      <c r="QN259" s="66" t="str">
        <f t="shared" si="1395"/>
        <v/>
      </c>
      <c r="QO259" s="66" t="str">
        <f t="shared" si="1396"/>
        <v/>
      </c>
      <c r="QP259" s="66" t="str">
        <f t="shared" si="1397"/>
        <v/>
      </c>
      <c r="QQ259" s="66" t="str">
        <f t="shared" si="1398"/>
        <v/>
      </c>
      <c r="QR259" s="66" t="str">
        <f t="shared" si="1399"/>
        <v/>
      </c>
      <c r="QS259" s="66" t="str">
        <f t="shared" si="1400"/>
        <v/>
      </c>
      <c r="QT259" s="66" t="str">
        <f t="shared" si="1401"/>
        <v/>
      </c>
      <c r="QU259" s="66" t="str">
        <f t="shared" si="1402"/>
        <v/>
      </c>
      <c r="QV259" s="66" t="str">
        <f t="shared" si="1403"/>
        <v/>
      </c>
      <c r="QW259" s="66" t="str">
        <f t="shared" si="1404"/>
        <v/>
      </c>
      <c r="QX259" s="66" t="str">
        <f t="shared" si="1405"/>
        <v/>
      </c>
      <c r="QY259" s="66" t="str">
        <f t="shared" si="1406"/>
        <v/>
      </c>
      <c r="QZ259" s="66" t="str">
        <f t="shared" si="1407"/>
        <v/>
      </c>
      <c r="RA259" s="66" t="str">
        <f t="shared" si="1408"/>
        <v/>
      </c>
      <c r="RB259" s="66" t="str">
        <f t="shared" si="1409"/>
        <v/>
      </c>
      <c r="RC259" s="66" t="str">
        <f t="shared" si="1410"/>
        <v/>
      </c>
      <c r="RD259" s="66" t="str">
        <f t="shared" si="1411"/>
        <v/>
      </c>
      <c r="RE259" s="66" t="str">
        <f t="shared" si="1412"/>
        <v/>
      </c>
      <c r="RF259" s="66" t="str">
        <f t="shared" si="1413"/>
        <v/>
      </c>
      <c r="RG259" s="66" t="str">
        <f t="shared" si="1414"/>
        <v/>
      </c>
      <c r="RH259" s="66" t="str">
        <f t="shared" si="1415"/>
        <v/>
      </c>
      <c r="RI259" s="66" t="str">
        <f t="shared" si="1416"/>
        <v/>
      </c>
      <c r="RJ259" s="66" t="str">
        <f t="shared" si="1417"/>
        <v/>
      </c>
      <c r="RK259" s="66" t="str">
        <f t="shared" si="1418"/>
        <v/>
      </c>
      <c r="RL259" s="66" t="str">
        <f t="shared" si="1419"/>
        <v/>
      </c>
      <c r="RM259" s="66" t="str">
        <f t="shared" si="1420"/>
        <v/>
      </c>
      <c r="RN259" s="66" t="str">
        <f t="shared" si="1421"/>
        <v/>
      </c>
      <c r="RO259" s="66" t="str">
        <f t="shared" si="1422"/>
        <v/>
      </c>
      <c r="RP259" s="66" t="str">
        <f t="shared" si="1423"/>
        <v/>
      </c>
      <c r="RQ259" s="66" t="str">
        <f t="shared" si="1424"/>
        <v/>
      </c>
      <c r="RR259" s="66" t="str">
        <f t="shared" si="1425"/>
        <v/>
      </c>
      <c r="RS259" s="66" t="str">
        <f t="shared" si="1426"/>
        <v/>
      </c>
      <c r="RT259" s="66" t="str">
        <f t="shared" si="1427"/>
        <v/>
      </c>
      <c r="RU259" s="66" t="str">
        <f t="shared" si="1428"/>
        <v/>
      </c>
      <c r="RV259" s="66" t="str">
        <f t="shared" si="1429"/>
        <v/>
      </c>
      <c r="RW259" s="66" t="str">
        <f t="shared" si="1430"/>
        <v/>
      </c>
      <c r="RX259" s="66" t="str">
        <f t="shared" si="1431"/>
        <v/>
      </c>
      <c r="RY259" s="66" t="str">
        <f t="shared" si="1432"/>
        <v/>
      </c>
      <c r="RZ259" s="66" t="str">
        <f t="shared" si="1433"/>
        <v/>
      </c>
      <c r="SA259" s="66" t="str">
        <f t="shared" si="1434"/>
        <v/>
      </c>
      <c r="SB259" s="66" t="str">
        <f t="shared" si="1435"/>
        <v/>
      </c>
      <c r="SC259" s="66" t="str">
        <f t="shared" si="1436"/>
        <v/>
      </c>
      <c r="SD259" s="66" t="str">
        <f t="shared" si="1437"/>
        <v/>
      </c>
      <c r="SE259" s="66" t="str">
        <f t="shared" si="1438"/>
        <v/>
      </c>
      <c r="SF259" s="66" t="str">
        <f t="shared" si="1439"/>
        <v/>
      </c>
      <c r="SG259" s="66" t="str">
        <f t="shared" si="1440"/>
        <v/>
      </c>
      <c r="SH259" s="66" t="str">
        <f t="shared" si="1441"/>
        <v/>
      </c>
      <c r="SI259" s="66" t="str">
        <f t="shared" si="1442"/>
        <v/>
      </c>
      <c r="SJ259" s="66" t="str">
        <f t="shared" si="1443"/>
        <v/>
      </c>
      <c r="SK259" s="66" t="str">
        <f t="shared" si="1444"/>
        <v/>
      </c>
      <c r="SL259" s="66" t="str">
        <f t="shared" si="1445"/>
        <v/>
      </c>
      <c r="SM259" s="66" t="str">
        <f t="shared" si="1446"/>
        <v/>
      </c>
      <c r="SN259" s="66" t="str">
        <f t="shared" si="1447"/>
        <v/>
      </c>
      <c r="SO259" s="66" t="str">
        <f t="shared" si="1448"/>
        <v/>
      </c>
      <c r="SP259" s="66" t="str">
        <f t="shared" si="1449"/>
        <v/>
      </c>
      <c r="SQ259" s="66" t="str">
        <f t="shared" si="1450"/>
        <v/>
      </c>
      <c r="SR259" s="66" t="str">
        <f t="shared" si="1451"/>
        <v/>
      </c>
      <c r="SS259" s="66" t="str">
        <f t="shared" si="1452"/>
        <v/>
      </c>
      <c r="ST259" s="66" t="str">
        <f t="shared" si="1453"/>
        <v/>
      </c>
      <c r="SU259" s="66" t="str">
        <f t="shared" si="1454"/>
        <v/>
      </c>
      <c r="SV259" s="66" t="str">
        <f t="shared" si="1455"/>
        <v/>
      </c>
      <c r="SW259" s="66" t="str">
        <f t="shared" si="1456"/>
        <v/>
      </c>
      <c r="SX259" s="66" t="str">
        <f t="shared" si="1457"/>
        <v/>
      </c>
      <c r="SY259" s="66" t="str">
        <f t="shared" si="1458"/>
        <v/>
      </c>
      <c r="SZ259" s="66" t="str">
        <f t="shared" si="1459"/>
        <v/>
      </c>
      <c r="TA259" s="66" t="str">
        <f t="shared" si="1460"/>
        <v/>
      </c>
      <c r="TB259" s="66" t="str">
        <f t="shared" si="1461"/>
        <v/>
      </c>
      <c r="TC259" s="66" t="str">
        <f t="shared" si="1462"/>
        <v/>
      </c>
      <c r="TD259" s="66" t="str">
        <f t="shared" si="1463"/>
        <v/>
      </c>
      <c r="TE259" s="66" t="str">
        <f t="shared" si="1464"/>
        <v/>
      </c>
      <c r="TF259" s="66" t="str">
        <f t="shared" si="1465"/>
        <v/>
      </c>
      <c r="TG259" s="66" t="str">
        <f t="shared" si="1466"/>
        <v/>
      </c>
      <c r="TH259" s="66" t="str">
        <f t="shared" si="1467"/>
        <v/>
      </c>
      <c r="TI259" s="66" t="str">
        <f t="shared" si="1468"/>
        <v/>
      </c>
      <c r="TJ259" s="66" t="str">
        <f t="shared" si="1469"/>
        <v/>
      </c>
      <c r="TK259" s="66" t="str">
        <f t="shared" si="1470"/>
        <v/>
      </c>
      <c r="TL259" s="66" t="str">
        <f t="shared" si="1471"/>
        <v/>
      </c>
      <c r="TM259" s="66" t="str">
        <f t="shared" si="1472"/>
        <v/>
      </c>
      <c r="TN259" s="66" t="str">
        <f t="shared" si="1473"/>
        <v/>
      </c>
      <c r="TO259" s="66" t="str">
        <f t="shared" si="1474"/>
        <v/>
      </c>
      <c r="TP259" s="66" t="str">
        <f t="shared" si="1475"/>
        <v/>
      </c>
      <c r="TQ259" s="66" t="str">
        <f t="shared" si="1476"/>
        <v/>
      </c>
      <c r="TR259" s="66" t="str">
        <f t="shared" si="1477"/>
        <v/>
      </c>
      <c r="TS259" s="66" t="str">
        <f t="shared" si="1478"/>
        <v/>
      </c>
      <c r="TT259" s="66" t="str">
        <f t="shared" si="1479"/>
        <v/>
      </c>
      <c r="TU259" s="66" t="str">
        <f t="shared" si="1480"/>
        <v/>
      </c>
      <c r="TV259" s="66" t="str">
        <f t="shared" si="1481"/>
        <v/>
      </c>
      <c r="TW259" s="66" t="str">
        <f t="shared" si="1482"/>
        <v/>
      </c>
      <c r="TX259" s="66" t="str">
        <f t="shared" si="1483"/>
        <v/>
      </c>
      <c r="TY259" s="66" t="str">
        <f t="shared" si="1484"/>
        <v/>
      </c>
      <c r="TZ259" s="66" t="str">
        <f t="shared" si="1485"/>
        <v/>
      </c>
      <c r="UA259" s="66" t="str">
        <f t="shared" si="1486"/>
        <v/>
      </c>
      <c r="UB259" s="66" t="str">
        <f t="shared" si="1487"/>
        <v/>
      </c>
      <c r="UC259" s="66" t="str">
        <f t="shared" si="1488"/>
        <v/>
      </c>
      <c r="UD259" s="66" t="str">
        <f t="shared" si="1489"/>
        <v/>
      </c>
      <c r="UE259" s="66" t="str">
        <f t="shared" si="1490"/>
        <v/>
      </c>
      <c r="UF259" s="66" t="str">
        <f t="shared" si="1491"/>
        <v/>
      </c>
      <c r="UG259" s="66" t="str">
        <f t="shared" si="1492"/>
        <v/>
      </c>
      <c r="UH259" s="66" t="str">
        <f t="shared" si="1493"/>
        <v/>
      </c>
      <c r="UI259" s="66" t="str">
        <f t="shared" si="1494"/>
        <v/>
      </c>
      <c r="UJ259" s="66" t="str">
        <f t="shared" si="1495"/>
        <v/>
      </c>
      <c r="UK259" s="66" t="str">
        <f t="shared" si="1496"/>
        <v/>
      </c>
      <c r="UL259" s="66" t="str">
        <f t="shared" si="1497"/>
        <v/>
      </c>
      <c r="UM259" s="66" t="str">
        <f t="shared" si="1498"/>
        <v/>
      </c>
      <c r="UN259" s="66" t="str">
        <f t="shared" si="1499"/>
        <v/>
      </c>
      <c r="UO259" s="66" t="str">
        <f t="shared" si="1500"/>
        <v/>
      </c>
      <c r="UP259" s="66" t="str">
        <f t="shared" si="1501"/>
        <v/>
      </c>
      <c r="UQ259" s="66" t="str">
        <f t="shared" si="1502"/>
        <v/>
      </c>
      <c r="UR259" s="66" t="str">
        <f t="shared" si="1503"/>
        <v/>
      </c>
      <c r="US259" s="66" t="str">
        <f t="shared" si="1504"/>
        <v/>
      </c>
      <c r="UT259" s="66" t="str">
        <f t="shared" si="1505"/>
        <v/>
      </c>
      <c r="UU259" s="66" t="str">
        <f t="shared" si="1506"/>
        <v/>
      </c>
      <c r="UV259" s="66" t="str">
        <f t="shared" si="1507"/>
        <v/>
      </c>
      <c r="UW259" s="66" t="str">
        <f t="shared" si="1508"/>
        <v/>
      </c>
      <c r="UX259" s="66" t="str">
        <f t="shared" si="1509"/>
        <v/>
      </c>
      <c r="UY259" s="66" t="str">
        <f t="shared" si="1510"/>
        <v/>
      </c>
      <c r="UZ259" s="66" t="str">
        <f t="shared" si="1511"/>
        <v/>
      </c>
      <c r="VA259" s="66" t="str">
        <f t="shared" si="1512"/>
        <v/>
      </c>
      <c r="VB259" s="66" t="str">
        <f t="shared" si="1513"/>
        <v/>
      </c>
      <c r="VC259" s="66" t="str">
        <f t="shared" si="1514"/>
        <v/>
      </c>
      <c r="VD259" s="66" t="str">
        <f t="shared" si="1515"/>
        <v/>
      </c>
      <c r="VE259" s="66" t="str">
        <f t="shared" si="1516"/>
        <v/>
      </c>
      <c r="VF259" s="66" t="str">
        <f t="shared" si="1517"/>
        <v/>
      </c>
      <c r="VG259" s="66" t="str">
        <f t="shared" si="1518"/>
        <v/>
      </c>
      <c r="VH259" s="66" t="str">
        <f t="shared" si="1519"/>
        <v/>
      </c>
      <c r="VI259" s="66" t="str">
        <f t="shared" si="1520"/>
        <v/>
      </c>
      <c r="VJ259" s="66" t="str">
        <f t="shared" si="1521"/>
        <v/>
      </c>
      <c r="VK259" s="66" t="str">
        <f t="shared" si="1522"/>
        <v/>
      </c>
      <c r="VL259" s="66" t="str">
        <f t="shared" si="1523"/>
        <v/>
      </c>
      <c r="VM259" s="66" t="str">
        <f t="shared" si="1524"/>
        <v/>
      </c>
      <c r="VN259" s="66" t="str">
        <f t="shared" si="1525"/>
        <v/>
      </c>
      <c r="VO259" s="66" t="str">
        <f t="shared" si="1526"/>
        <v/>
      </c>
      <c r="VP259" s="66" t="str">
        <f t="shared" si="1527"/>
        <v/>
      </c>
      <c r="VQ259" s="66" t="str">
        <f t="shared" si="1528"/>
        <v/>
      </c>
      <c r="VR259" s="66" t="str">
        <f t="shared" si="1529"/>
        <v/>
      </c>
      <c r="VS259" s="66" t="str">
        <f t="shared" si="1530"/>
        <v/>
      </c>
      <c r="VT259" s="66" t="str">
        <f t="shared" si="1531"/>
        <v/>
      </c>
      <c r="VU259" s="66" t="str">
        <f t="shared" si="1532"/>
        <v/>
      </c>
      <c r="VV259" s="66" t="str">
        <f t="shared" si="1533"/>
        <v/>
      </c>
      <c r="VW259" s="66" t="str">
        <f t="shared" si="1534"/>
        <v/>
      </c>
      <c r="VX259" s="66" t="str">
        <f t="shared" si="1535"/>
        <v/>
      </c>
      <c r="VY259" s="66" t="str">
        <f t="shared" si="1536"/>
        <v/>
      </c>
      <c r="VZ259" s="66" t="str">
        <f t="shared" si="1537"/>
        <v/>
      </c>
      <c r="WA259" s="66" t="str">
        <f t="shared" si="1538"/>
        <v/>
      </c>
      <c r="WB259" s="66" t="str">
        <f t="shared" si="1539"/>
        <v/>
      </c>
      <c r="WC259" s="66" t="str">
        <f t="shared" si="1540"/>
        <v/>
      </c>
      <c r="WD259" s="66" t="str">
        <f t="shared" si="1541"/>
        <v/>
      </c>
      <c r="WE259" s="66" t="str">
        <f t="shared" si="1542"/>
        <v/>
      </c>
      <c r="WF259" s="66" t="str">
        <f t="shared" si="1543"/>
        <v/>
      </c>
      <c r="WG259" s="66" t="str">
        <f t="shared" si="1544"/>
        <v/>
      </c>
      <c r="WH259" s="66" t="str">
        <f t="shared" si="1545"/>
        <v/>
      </c>
      <c r="WI259" s="66" t="str">
        <f t="shared" si="1546"/>
        <v/>
      </c>
      <c r="WJ259" s="66" t="str">
        <f t="shared" si="1547"/>
        <v/>
      </c>
      <c r="WK259" s="66" t="str">
        <f t="shared" si="1548"/>
        <v/>
      </c>
      <c r="WL259" s="66" t="str">
        <f t="shared" si="1549"/>
        <v/>
      </c>
      <c r="WM259" s="66" t="str">
        <f t="shared" si="1550"/>
        <v/>
      </c>
      <c r="WN259" s="66" t="str">
        <f t="shared" si="1551"/>
        <v/>
      </c>
      <c r="WO259" s="66" t="str">
        <f t="shared" si="1552"/>
        <v/>
      </c>
      <c r="WP259" s="66" t="str">
        <f t="shared" si="1553"/>
        <v/>
      </c>
      <c r="WQ259" s="66" t="str">
        <f t="shared" si="1554"/>
        <v/>
      </c>
      <c r="WR259" s="66" t="str">
        <f t="shared" si="1555"/>
        <v/>
      </c>
      <c r="WS259" s="66" t="str">
        <f t="shared" si="1556"/>
        <v/>
      </c>
      <c r="WT259" s="66" t="str">
        <f t="shared" si="1557"/>
        <v/>
      </c>
      <c r="WU259" s="66" t="str">
        <f t="shared" si="1558"/>
        <v/>
      </c>
      <c r="WV259" s="66" t="str">
        <f t="shared" si="1559"/>
        <v/>
      </c>
      <c r="WW259" s="66" t="str">
        <f t="shared" si="1560"/>
        <v/>
      </c>
      <c r="WX259" s="66" t="str">
        <f t="shared" si="1561"/>
        <v/>
      </c>
      <c r="WY259" s="66" t="str">
        <f t="shared" si="1562"/>
        <v/>
      </c>
      <c r="WZ259" s="66" t="str">
        <f t="shared" si="1563"/>
        <v/>
      </c>
      <c r="XA259" s="66" t="str">
        <f t="shared" si="1564"/>
        <v/>
      </c>
      <c r="XB259" s="66" t="str">
        <f t="shared" si="1565"/>
        <v/>
      </c>
      <c r="XC259" s="66" t="str">
        <f t="shared" si="1566"/>
        <v/>
      </c>
      <c r="XD259" s="66" t="str">
        <f t="shared" si="1567"/>
        <v/>
      </c>
      <c r="XE259" s="66" t="str">
        <f t="shared" si="1568"/>
        <v/>
      </c>
      <c r="XF259" s="66" t="str">
        <f t="shared" si="1569"/>
        <v/>
      </c>
      <c r="XG259" s="66" t="str">
        <f t="shared" si="1570"/>
        <v/>
      </c>
      <c r="XH259" s="66" t="str">
        <f t="shared" si="1571"/>
        <v/>
      </c>
      <c r="XI259" s="66" t="str">
        <f t="shared" si="1572"/>
        <v/>
      </c>
      <c r="XJ259" s="66" t="str">
        <f t="shared" si="1573"/>
        <v/>
      </c>
      <c r="XK259" s="66" t="str">
        <f t="shared" si="1574"/>
        <v/>
      </c>
      <c r="XL259" s="66" t="str">
        <f t="shared" si="1575"/>
        <v/>
      </c>
      <c r="XM259" s="66" t="str">
        <f t="shared" si="1576"/>
        <v/>
      </c>
      <c r="XN259" s="66" t="str">
        <f t="shared" si="1577"/>
        <v/>
      </c>
      <c r="XO259" s="66" t="str">
        <f t="shared" si="1578"/>
        <v/>
      </c>
      <c r="XP259" s="66" t="str">
        <f t="shared" si="1579"/>
        <v/>
      </c>
      <c r="XQ259" s="66" t="str">
        <f t="shared" si="1580"/>
        <v/>
      </c>
      <c r="XR259" s="66" t="str">
        <f t="shared" si="1581"/>
        <v/>
      </c>
      <c r="XS259" s="66" t="str">
        <f t="shared" si="1582"/>
        <v/>
      </c>
      <c r="XT259" s="66" t="str">
        <f t="shared" si="1583"/>
        <v/>
      </c>
      <c r="XU259" s="66" t="str">
        <f t="shared" si="1584"/>
        <v/>
      </c>
      <c r="XV259" s="66" t="str">
        <f t="shared" si="1585"/>
        <v/>
      </c>
      <c r="XW259" s="66" t="str">
        <f t="shared" si="1586"/>
        <v/>
      </c>
      <c r="XX259" s="66" t="str">
        <f t="shared" si="1587"/>
        <v/>
      </c>
      <c r="XY259" s="66" t="str">
        <f t="shared" si="1588"/>
        <v/>
      </c>
      <c r="XZ259" s="66" t="str">
        <f t="shared" si="1589"/>
        <v/>
      </c>
      <c r="YA259" s="66" t="str">
        <f t="shared" si="1590"/>
        <v/>
      </c>
      <c r="YB259" s="66" t="str">
        <f t="shared" si="1591"/>
        <v/>
      </c>
      <c r="YC259" s="66" t="str">
        <f t="shared" si="1592"/>
        <v/>
      </c>
      <c r="YD259" s="66" t="str">
        <f t="shared" si="1593"/>
        <v/>
      </c>
      <c r="YE259" s="66" t="str">
        <f t="shared" si="1594"/>
        <v/>
      </c>
      <c r="YF259" s="66" t="str">
        <f t="shared" si="1595"/>
        <v/>
      </c>
      <c r="YG259" s="66" t="str">
        <f t="shared" si="1596"/>
        <v/>
      </c>
      <c r="YH259" s="66" t="str">
        <f t="shared" si="1597"/>
        <v/>
      </c>
      <c r="YI259" s="66" t="str">
        <f t="shared" si="1598"/>
        <v/>
      </c>
      <c r="YJ259" s="66" t="str">
        <f t="shared" si="1599"/>
        <v/>
      </c>
      <c r="YK259" s="66" t="str">
        <f t="shared" si="1600"/>
        <v/>
      </c>
      <c r="YL259" s="66" t="str">
        <f t="shared" si="1601"/>
        <v/>
      </c>
      <c r="YM259" s="66" t="str">
        <f t="shared" si="1602"/>
        <v/>
      </c>
      <c r="YN259" s="66" t="str">
        <f t="shared" si="1603"/>
        <v/>
      </c>
      <c r="YO259" s="66" t="str">
        <f t="shared" si="1604"/>
        <v/>
      </c>
      <c r="YP259" s="66" t="str">
        <f t="shared" si="1605"/>
        <v/>
      </c>
      <c r="YQ259" s="66" t="str">
        <f t="shared" si="1606"/>
        <v/>
      </c>
      <c r="YR259" s="66" t="str">
        <f t="shared" si="1607"/>
        <v/>
      </c>
      <c r="YS259" s="66" t="str">
        <f t="shared" si="1608"/>
        <v/>
      </c>
      <c r="YT259" s="66" t="str">
        <f t="shared" si="1609"/>
        <v/>
      </c>
      <c r="YU259" s="66" t="str">
        <f t="shared" si="1610"/>
        <v/>
      </c>
      <c r="YV259" s="66" t="str">
        <f t="shared" si="1611"/>
        <v/>
      </c>
      <c r="YW259" s="66" t="str">
        <f t="shared" si="1612"/>
        <v/>
      </c>
      <c r="YX259" s="66" t="str">
        <f t="shared" si="1613"/>
        <v/>
      </c>
      <c r="YY259" s="66" t="str">
        <f t="shared" si="1614"/>
        <v/>
      </c>
      <c r="YZ259" s="66" t="str">
        <f t="shared" si="1615"/>
        <v/>
      </c>
      <c r="ZA259" s="66" t="str">
        <f t="shared" si="1616"/>
        <v/>
      </c>
      <c r="ZB259" s="66" t="str">
        <f t="shared" si="1617"/>
        <v/>
      </c>
      <c r="ZC259" s="66" t="str">
        <f t="shared" si="1618"/>
        <v/>
      </c>
      <c r="ZD259" s="66" t="str">
        <f t="shared" si="1619"/>
        <v/>
      </c>
      <c r="ZE259" s="66" t="str">
        <f t="shared" si="1620"/>
        <v/>
      </c>
      <c r="ZF259" s="66" t="str">
        <f t="shared" si="1621"/>
        <v/>
      </c>
      <c r="ZG259" s="66" t="str">
        <f t="shared" si="1622"/>
        <v/>
      </c>
      <c r="ZH259" s="66" t="str">
        <f t="shared" si="1623"/>
        <v/>
      </c>
      <c r="ZI259" s="66" t="str">
        <f t="shared" si="1624"/>
        <v/>
      </c>
      <c r="ZJ259" s="66" t="str">
        <f t="shared" si="1625"/>
        <v/>
      </c>
      <c r="ZK259" s="66" t="str">
        <f t="shared" si="1626"/>
        <v/>
      </c>
      <c r="ZL259" s="66" t="str">
        <f t="shared" si="1627"/>
        <v/>
      </c>
      <c r="ZM259" s="66" t="str">
        <f t="shared" si="1628"/>
        <v/>
      </c>
      <c r="ZN259" s="66" t="str">
        <f t="shared" si="1629"/>
        <v/>
      </c>
      <c r="ZO259" s="66" t="str">
        <f t="shared" si="1630"/>
        <v/>
      </c>
      <c r="ZP259" s="66" t="str">
        <f t="shared" si="1631"/>
        <v/>
      </c>
      <c r="ZQ259" s="66" t="str">
        <f t="shared" si="1632"/>
        <v/>
      </c>
      <c r="ZR259" s="66" t="str">
        <f t="shared" si="1633"/>
        <v/>
      </c>
      <c r="ZS259" s="66" t="str">
        <f t="shared" si="1634"/>
        <v/>
      </c>
      <c r="ZT259" s="66" t="str">
        <f t="shared" si="1635"/>
        <v/>
      </c>
      <c r="ZU259" s="66" t="str">
        <f t="shared" si="1636"/>
        <v/>
      </c>
      <c r="ZV259" s="66" t="str">
        <f t="shared" si="1637"/>
        <v/>
      </c>
      <c r="ZW259" s="66" t="str">
        <f t="shared" si="1638"/>
        <v/>
      </c>
      <c r="ZX259" s="66" t="str">
        <f t="shared" si="1639"/>
        <v/>
      </c>
      <c r="ZY259" s="66" t="str">
        <f t="shared" si="1640"/>
        <v/>
      </c>
      <c r="ZZ259" s="66" t="str">
        <f t="shared" si="1641"/>
        <v/>
      </c>
      <c r="AAA259" s="66" t="str">
        <f t="shared" si="1642"/>
        <v/>
      </c>
      <c r="AAB259" s="66" t="str">
        <f t="shared" si="1643"/>
        <v/>
      </c>
      <c r="AAC259" s="66" t="str">
        <f t="shared" si="1644"/>
        <v/>
      </c>
      <c r="AAD259" s="66" t="str">
        <f t="shared" si="1645"/>
        <v/>
      </c>
      <c r="AAE259" s="66" t="str">
        <f t="shared" si="1646"/>
        <v/>
      </c>
      <c r="AAF259" s="66" t="str">
        <f t="shared" si="1647"/>
        <v/>
      </c>
      <c r="AAG259" s="66" t="str">
        <f t="shared" si="1648"/>
        <v/>
      </c>
      <c r="AAH259" s="66" t="str">
        <f t="shared" si="1649"/>
        <v/>
      </c>
      <c r="AAI259" s="66" t="str">
        <f t="shared" si="1650"/>
        <v/>
      </c>
      <c r="AAJ259" s="66" t="str">
        <f t="shared" si="1651"/>
        <v/>
      </c>
      <c r="AAK259" s="66" t="str">
        <f t="shared" si="1652"/>
        <v/>
      </c>
      <c r="AAL259" s="66" t="str">
        <f t="shared" si="1653"/>
        <v/>
      </c>
      <c r="AAM259" s="66" t="str">
        <f t="shared" si="1654"/>
        <v/>
      </c>
      <c r="AAN259" s="66" t="str">
        <f t="shared" si="1655"/>
        <v/>
      </c>
      <c r="AAO259" s="66" t="str">
        <f t="shared" si="1656"/>
        <v/>
      </c>
      <c r="AAP259" s="66" t="str">
        <f t="shared" si="1657"/>
        <v/>
      </c>
      <c r="AAQ259" s="66" t="str">
        <f t="shared" si="1658"/>
        <v/>
      </c>
      <c r="AAR259" s="66" t="str">
        <f t="shared" si="1659"/>
        <v/>
      </c>
      <c r="AAS259" s="66" t="str">
        <f t="shared" si="1660"/>
        <v/>
      </c>
      <c r="AAT259" s="66" t="str">
        <f t="shared" si="1661"/>
        <v/>
      </c>
      <c r="AAU259" s="66" t="str">
        <f t="shared" si="1662"/>
        <v/>
      </c>
      <c r="AAV259" s="66" t="str">
        <f t="shared" si="1663"/>
        <v/>
      </c>
      <c r="AAW259" s="66" t="str">
        <f t="shared" si="1664"/>
        <v/>
      </c>
      <c r="AAX259" s="66" t="str">
        <f t="shared" si="1665"/>
        <v/>
      </c>
      <c r="AAY259" s="66" t="str">
        <f t="shared" si="1666"/>
        <v/>
      </c>
      <c r="AAZ259" s="66" t="str">
        <f t="shared" si="1667"/>
        <v/>
      </c>
      <c r="ABA259" s="66" t="str">
        <f t="shared" si="1668"/>
        <v/>
      </c>
      <c r="ABB259" s="66" t="str">
        <f t="shared" si="1669"/>
        <v/>
      </c>
      <c r="ABC259" s="66" t="str">
        <f t="shared" si="1670"/>
        <v/>
      </c>
      <c r="ABD259" s="66" t="str">
        <f t="shared" si="1671"/>
        <v/>
      </c>
      <c r="ABE259" s="66" t="str">
        <f t="shared" si="1672"/>
        <v/>
      </c>
      <c r="ABF259" s="66" t="str">
        <f t="shared" si="1673"/>
        <v/>
      </c>
      <c r="ABG259" s="66" t="str">
        <f t="shared" si="1674"/>
        <v/>
      </c>
      <c r="ABH259" s="66" t="str">
        <f t="shared" si="1675"/>
        <v/>
      </c>
      <c r="ABI259" s="66" t="str">
        <f t="shared" si="1676"/>
        <v/>
      </c>
      <c r="ABJ259" s="66" t="str">
        <f t="shared" si="1677"/>
        <v/>
      </c>
      <c r="ABK259" s="66" t="str">
        <f t="shared" si="1678"/>
        <v/>
      </c>
      <c r="ABL259" s="66" t="str">
        <f t="shared" si="1679"/>
        <v/>
      </c>
      <c r="ABM259" s="66" t="str">
        <f t="shared" si="1680"/>
        <v/>
      </c>
      <c r="ABN259" s="66" t="str">
        <f t="shared" si="1681"/>
        <v/>
      </c>
      <c r="ABO259" s="66" t="str">
        <f t="shared" si="1682"/>
        <v/>
      </c>
      <c r="ABP259" s="66" t="str">
        <f t="shared" si="1683"/>
        <v/>
      </c>
      <c r="ABQ259" s="66" t="str">
        <f t="shared" si="1684"/>
        <v/>
      </c>
      <c r="ABR259" s="66" t="str">
        <f t="shared" si="1685"/>
        <v/>
      </c>
      <c r="ABS259" s="66" t="str">
        <f t="shared" si="1686"/>
        <v/>
      </c>
      <c r="ABT259" s="66" t="str">
        <f t="shared" si="1687"/>
        <v/>
      </c>
      <c r="ABU259" s="66" t="str">
        <f t="shared" si="1688"/>
        <v/>
      </c>
      <c r="ABV259" s="66" t="str">
        <f t="shared" si="1689"/>
        <v/>
      </c>
      <c r="ABW259" s="66" t="str">
        <f t="shared" si="1690"/>
        <v/>
      </c>
      <c r="ABX259" s="66" t="str">
        <f t="shared" si="1691"/>
        <v/>
      </c>
      <c r="ABY259" s="66" t="str">
        <f t="shared" si="1692"/>
        <v/>
      </c>
      <c r="ABZ259" s="66" t="str">
        <f t="shared" si="1693"/>
        <v/>
      </c>
      <c r="ACA259" s="66" t="str">
        <f t="shared" si="1694"/>
        <v/>
      </c>
      <c r="ACB259" s="66" t="str">
        <f t="shared" si="1695"/>
        <v/>
      </c>
      <c r="ACC259" s="66" t="str">
        <f t="shared" si="1696"/>
        <v/>
      </c>
      <c r="ACD259" s="66" t="str">
        <f t="shared" si="1697"/>
        <v/>
      </c>
      <c r="ACE259" s="66" t="str">
        <f t="shared" si="1698"/>
        <v/>
      </c>
      <c r="ACF259" s="66" t="str">
        <f t="shared" si="1699"/>
        <v/>
      </c>
      <c r="ACG259" s="126">
        <f t="shared" si="1700"/>
        <v>6.5199999999999994E-2</v>
      </c>
      <c r="ACH259" s="66" t="str">
        <f t="shared" si="1701"/>
        <v>kg/GJ delivered</v>
      </c>
      <c r="ACI259" s="66" t="str">
        <f t="shared" si="1702"/>
        <v/>
      </c>
      <c r="ACJ259" s="66" t="str">
        <f t="shared" si="1703"/>
        <v/>
      </c>
      <c r="ACK259" s="66" t="str">
        <f t="shared" si="1704"/>
        <v/>
      </c>
      <c r="ACL259" s="66" t="str">
        <f t="shared" si="1705"/>
        <v/>
      </c>
      <c r="ACM259" s="66">
        <f t="shared" ref="ACM259:ACN259" si="1775">IF(AND(ACS$3="Unit", ACL259=""), "", IF(AND(ACS$3="Unit", ACL259="-"),"", IF(ACS$3="Unit", "kg/GJ delivered", IF(AND(NY259&lt;&gt;"", NY259&lt;&gt;"-", NX259="-"),"", IF($H259="","", IF(NX259="nd", "",IF(NX259="&lt;n.a.&gt;", "", IF(NY259="#/MJ", "", IF(NY259="kg/GJ delivered",NX259,IF(NY259="g/MJ delivered",NX259,IF(NY259="kg/MJ delivered",NX259*1000,IF(NY259="mg/MJ delivered",NX259/1000,IF(NY259="g/kg",((NX259)*(1/$I259)*(1/$H259)),IF(NY259="mg/kg",((NX259/1000)*(1/$I259)*(1/$H259)),IF(NY259="mg/MJ delivered",NX259/1000,IF(NY259="-","","Error"))))))))))))))))</f>
        <v>0.75149999999999995</v>
      </c>
      <c r="ACN259" s="66" t="str">
        <f t="shared" si="1775"/>
        <v>kg/GJ delivered</v>
      </c>
      <c r="ACO259" s="66" t="str">
        <f t="shared" si="1707"/>
        <v/>
      </c>
      <c r="ACP259" s="66" t="str">
        <f t="shared" si="1708"/>
        <v/>
      </c>
      <c r="ACQ259" s="66" t="str">
        <f t="shared" si="1709"/>
        <v/>
      </c>
      <c r="ACR259" s="66" t="str">
        <f t="shared" si="1710"/>
        <v/>
      </c>
      <c r="ACS259" s="66" t="str">
        <f t="shared" si="1711"/>
        <v/>
      </c>
      <c r="ACT259" s="66" t="str">
        <f t="shared" si="1712"/>
        <v/>
      </c>
    </row>
    <row r="260" spans="2:774" ht="15.75" customHeight="1" x14ac:dyDescent="0.25">
      <c r="B260" s="66">
        <v>17</v>
      </c>
      <c r="C260" s="66" t="s">
        <v>95</v>
      </c>
      <c r="D260" s="66" t="s">
        <v>4</v>
      </c>
      <c r="E260" s="156" t="s">
        <v>1608</v>
      </c>
      <c r="F260" s="66" t="s">
        <v>1579</v>
      </c>
      <c r="G260" s="66" t="s">
        <v>490</v>
      </c>
      <c r="H260" s="126">
        <v>0.124</v>
      </c>
      <c r="I260" s="130">
        <v>16.53</v>
      </c>
      <c r="J260" s="66" t="str">
        <f t="shared" si="1759"/>
        <v>Crop Residue, Traditional, IN</v>
      </c>
      <c r="K260" s="66" t="s">
        <v>1254</v>
      </c>
      <c r="L260" s="66" t="s">
        <v>1254</v>
      </c>
      <c r="M260" s="66" t="s">
        <v>1254</v>
      </c>
      <c r="N260" s="66" t="s">
        <v>1254</v>
      </c>
      <c r="O260" s="66" t="s">
        <v>26</v>
      </c>
      <c r="P260" s="66" t="str">
        <f t="shared" si="1768"/>
        <v>IN</v>
      </c>
      <c r="Q260" s="66" t="s">
        <v>2</v>
      </c>
      <c r="R260" s="162">
        <v>31.99</v>
      </c>
      <c r="S260" s="158" t="s">
        <v>66</v>
      </c>
      <c r="T260" s="158" t="s">
        <v>128</v>
      </c>
      <c r="U260" s="158" t="s">
        <v>128</v>
      </c>
      <c r="V260" s="158" t="s">
        <v>128</v>
      </c>
      <c r="W260" s="158" t="s">
        <v>128</v>
      </c>
      <c r="X260" s="164">
        <v>635.20000000000005</v>
      </c>
      <c r="Y260" s="158" t="s">
        <v>66</v>
      </c>
      <c r="Z260" s="165">
        <v>3.698</v>
      </c>
      <c r="AA260" s="158" t="s">
        <v>66</v>
      </c>
      <c r="AB260" s="158" t="s">
        <v>128</v>
      </c>
      <c r="AC260" s="158" t="s">
        <v>128</v>
      </c>
      <c r="AD260" s="158" t="s">
        <v>128</v>
      </c>
      <c r="AE260" s="158" t="s">
        <v>128</v>
      </c>
      <c r="AF260" s="165">
        <v>4.141</v>
      </c>
      <c r="AG260" s="158" t="s">
        <v>66</v>
      </c>
      <c r="AH260" s="158" t="s">
        <v>128</v>
      </c>
      <c r="AI260" s="158" t="s">
        <v>128</v>
      </c>
      <c r="AJ260" s="158" t="s">
        <v>128</v>
      </c>
      <c r="AK260" s="158" t="s">
        <v>128</v>
      </c>
      <c r="AL260" s="158" t="s">
        <v>128</v>
      </c>
      <c r="AM260" s="158" t="s">
        <v>128</v>
      </c>
      <c r="AN260" s="158" t="s">
        <v>128</v>
      </c>
      <c r="AO260" s="158" t="s">
        <v>128</v>
      </c>
      <c r="AP260" s="158" t="s">
        <v>128</v>
      </c>
      <c r="AQ260" s="158" t="s">
        <v>128</v>
      </c>
      <c r="AR260" s="158" t="s">
        <v>128</v>
      </c>
      <c r="AS260" s="158" t="s">
        <v>128</v>
      </c>
      <c r="AT260" s="158" t="s">
        <v>128</v>
      </c>
      <c r="AU260" s="158" t="s">
        <v>128</v>
      </c>
      <c r="AV260" s="158" t="s">
        <v>128</v>
      </c>
      <c r="AW260" s="158" t="s">
        <v>128</v>
      </c>
      <c r="AX260" s="158" t="s">
        <v>128</v>
      </c>
      <c r="AY260" s="158" t="s">
        <v>128</v>
      </c>
      <c r="AZ260" s="158" t="s">
        <v>128</v>
      </c>
      <c r="BA260" s="158" t="s">
        <v>128</v>
      </c>
      <c r="BB260" s="158" t="s">
        <v>128</v>
      </c>
      <c r="BC260" s="158" t="s">
        <v>128</v>
      </c>
      <c r="BD260" s="158" t="s">
        <v>128</v>
      </c>
      <c r="BE260" s="158" t="s">
        <v>128</v>
      </c>
      <c r="BF260" s="158" t="s">
        <v>128</v>
      </c>
      <c r="BG260" s="158" t="s">
        <v>128</v>
      </c>
      <c r="BH260" s="158" t="s">
        <v>128</v>
      </c>
      <c r="BI260" s="158" t="s">
        <v>128</v>
      </c>
      <c r="BJ260" s="158" t="s">
        <v>128</v>
      </c>
      <c r="BK260" s="158" t="s">
        <v>128</v>
      </c>
      <c r="BL260" s="158" t="s">
        <v>128</v>
      </c>
      <c r="BM260" s="158" t="s">
        <v>128</v>
      </c>
      <c r="BN260" s="158" t="s">
        <v>128</v>
      </c>
      <c r="BO260" s="158" t="s">
        <v>128</v>
      </c>
      <c r="BP260" s="158" t="s">
        <v>128</v>
      </c>
      <c r="BQ260" s="158" t="s">
        <v>128</v>
      </c>
      <c r="BR260" s="158" t="s">
        <v>128</v>
      </c>
      <c r="BS260" s="158" t="s">
        <v>128</v>
      </c>
      <c r="BT260" s="158" t="s">
        <v>128</v>
      </c>
      <c r="BU260" s="158" t="s">
        <v>128</v>
      </c>
      <c r="BV260" s="158" t="s">
        <v>128</v>
      </c>
      <c r="BW260" s="158" t="s">
        <v>128</v>
      </c>
      <c r="BX260" s="158" t="s">
        <v>128</v>
      </c>
      <c r="BY260" s="158" t="s">
        <v>128</v>
      </c>
      <c r="BZ260" s="158" t="s">
        <v>128</v>
      </c>
      <c r="CA260" s="158" t="s">
        <v>128</v>
      </c>
      <c r="CB260" s="158" t="s">
        <v>128</v>
      </c>
      <c r="CC260" s="158" t="s">
        <v>128</v>
      </c>
      <c r="CD260" s="158" t="s">
        <v>128</v>
      </c>
      <c r="CE260" s="158" t="s">
        <v>128</v>
      </c>
      <c r="CF260" s="158" t="s">
        <v>128</v>
      </c>
      <c r="CG260" s="158" t="s">
        <v>128</v>
      </c>
      <c r="CH260" s="158" t="s">
        <v>128</v>
      </c>
      <c r="CI260" s="158" t="s">
        <v>128</v>
      </c>
      <c r="CJ260" s="158" t="s">
        <v>128</v>
      </c>
      <c r="CK260" s="158" t="s">
        <v>128</v>
      </c>
      <c r="CL260" s="158" t="s">
        <v>128</v>
      </c>
      <c r="CM260" s="158" t="s">
        <v>128</v>
      </c>
      <c r="CN260" s="158" t="s">
        <v>128</v>
      </c>
      <c r="CO260" s="158" t="s">
        <v>128</v>
      </c>
      <c r="CP260" s="158" t="s">
        <v>128</v>
      </c>
      <c r="CQ260" s="158" t="s">
        <v>128</v>
      </c>
      <c r="CR260" s="158" t="s">
        <v>128</v>
      </c>
      <c r="CS260" s="158" t="s">
        <v>128</v>
      </c>
      <c r="CT260" s="158" t="s">
        <v>128</v>
      </c>
      <c r="CU260" s="158" t="s">
        <v>128</v>
      </c>
      <c r="CV260" s="158" t="s">
        <v>128</v>
      </c>
      <c r="CW260" s="158" t="s">
        <v>128</v>
      </c>
      <c r="CX260" s="158" t="s">
        <v>128</v>
      </c>
      <c r="CY260" s="158" t="s">
        <v>128</v>
      </c>
      <c r="CZ260" s="158" t="s">
        <v>128</v>
      </c>
      <c r="DA260" s="158" t="s">
        <v>128</v>
      </c>
      <c r="DB260" s="158" t="s">
        <v>128</v>
      </c>
      <c r="DC260" s="158" t="s">
        <v>128</v>
      </c>
      <c r="DD260" s="158" t="s">
        <v>128</v>
      </c>
      <c r="DE260" s="158" t="s">
        <v>128</v>
      </c>
      <c r="DF260" s="158" t="s">
        <v>128</v>
      </c>
      <c r="DG260" s="158" t="s">
        <v>128</v>
      </c>
      <c r="DH260" s="158" t="s">
        <v>128</v>
      </c>
      <c r="DI260" s="158" t="s">
        <v>128</v>
      </c>
      <c r="DJ260" s="158" t="s">
        <v>128</v>
      </c>
      <c r="DK260" s="158" t="s">
        <v>128</v>
      </c>
      <c r="DL260" s="158" t="s">
        <v>128</v>
      </c>
      <c r="DM260" s="158" t="s">
        <v>128</v>
      </c>
      <c r="DN260" s="158" t="s">
        <v>128</v>
      </c>
      <c r="DO260" s="158" t="s">
        <v>128</v>
      </c>
      <c r="DP260" s="158" t="s">
        <v>128</v>
      </c>
      <c r="DQ260" s="158" t="s">
        <v>128</v>
      </c>
      <c r="DR260" s="158" t="s">
        <v>128</v>
      </c>
      <c r="DS260" s="158" t="s">
        <v>128</v>
      </c>
      <c r="DT260" s="158" t="s">
        <v>128</v>
      </c>
      <c r="DU260" s="158" t="s">
        <v>128</v>
      </c>
      <c r="DV260" s="158" t="s">
        <v>128</v>
      </c>
      <c r="DW260" s="158" t="s">
        <v>128</v>
      </c>
      <c r="DX260" s="158" t="s">
        <v>128</v>
      </c>
      <c r="DY260" s="158" t="s">
        <v>128</v>
      </c>
      <c r="DZ260" s="158" t="s">
        <v>128</v>
      </c>
      <c r="EA260" s="158" t="s">
        <v>128</v>
      </c>
      <c r="EB260" s="158" t="s">
        <v>128</v>
      </c>
      <c r="EC260" s="158" t="s">
        <v>128</v>
      </c>
      <c r="ED260" s="158" t="s">
        <v>128</v>
      </c>
      <c r="EE260" s="158" t="s">
        <v>128</v>
      </c>
      <c r="EF260" s="158" t="s">
        <v>128</v>
      </c>
      <c r="EG260" s="158" t="s">
        <v>128</v>
      </c>
      <c r="EH260" s="158" t="s">
        <v>128</v>
      </c>
      <c r="EI260" s="158" t="s">
        <v>128</v>
      </c>
      <c r="EJ260" s="158" t="s">
        <v>128</v>
      </c>
      <c r="EK260" s="158" t="s">
        <v>128</v>
      </c>
      <c r="EL260" s="158" t="s">
        <v>128</v>
      </c>
      <c r="EM260" s="158" t="s">
        <v>128</v>
      </c>
      <c r="EN260" s="158" t="s">
        <v>128</v>
      </c>
      <c r="EO260" s="158" t="s">
        <v>128</v>
      </c>
      <c r="EP260" s="158" t="s">
        <v>128</v>
      </c>
      <c r="EQ260" s="158" t="s">
        <v>128</v>
      </c>
      <c r="ER260" s="158" t="s">
        <v>128</v>
      </c>
      <c r="ES260" s="158" t="s">
        <v>128</v>
      </c>
      <c r="ET260" s="158" t="s">
        <v>128</v>
      </c>
      <c r="EU260" s="158" t="s">
        <v>128</v>
      </c>
      <c r="EV260" s="158" t="s">
        <v>128</v>
      </c>
      <c r="EW260" s="158" t="s">
        <v>128</v>
      </c>
      <c r="EX260" s="158" t="s">
        <v>128</v>
      </c>
      <c r="EY260" s="158" t="s">
        <v>128</v>
      </c>
      <c r="EZ260" s="158" t="s">
        <v>128</v>
      </c>
      <c r="FA260" s="158" t="s">
        <v>128</v>
      </c>
      <c r="FB260" s="158" t="s">
        <v>128</v>
      </c>
      <c r="FC260" s="158" t="s">
        <v>128</v>
      </c>
      <c r="FD260" s="158" t="s">
        <v>128</v>
      </c>
      <c r="FE260" s="158" t="s">
        <v>128</v>
      </c>
      <c r="FF260" s="158" t="s">
        <v>128</v>
      </c>
      <c r="FG260" s="158" t="s">
        <v>128</v>
      </c>
      <c r="FH260" s="158" t="s">
        <v>128</v>
      </c>
      <c r="FI260" s="158" t="s">
        <v>128</v>
      </c>
      <c r="FJ260" s="158" t="s">
        <v>128</v>
      </c>
      <c r="FK260" s="158" t="s">
        <v>128</v>
      </c>
      <c r="FL260" s="158" t="s">
        <v>128</v>
      </c>
      <c r="FM260" s="158" t="s">
        <v>128</v>
      </c>
      <c r="FN260" s="158" t="s">
        <v>128</v>
      </c>
      <c r="FO260" s="158" t="s">
        <v>128</v>
      </c>
      <c r="FP260" s="158" t="s">
        <v>128</v>
      </c>
      <c r="FQ260" s="158" t="s">
        <v>128</v>
      </c>
      <c r="FR260" s="158" t="s">
        <v>128</v>
      </c>
      <c r="FS260" s="158" t="s">
        <v>128</v>
      </c>
      <c r="FT260" s="158" t="s">
        <v>128</v>
      </c>
      <c r="FU260" s="158" t="s">
        <v>128</v>
      </c>
      <c r="FV260" s="158" t="s">
        <v>128</v>
      </c>
      <c r="FW260" s="158" t="s">
        <v>128</v>
      </c>
      <c r="FX260" s="158" t="s">
        <v>128</v>
      </c>
      <c r="FY260" s="158" t="s">
        <v>128</v>
      </c>
      <c r="FZ260" s="158" t="s">
        <v>128</v>
      </c>
      <c r="GA260" s="158" t="s">
        <v>128</v>
      </c>
      <c r="GB260" s="158" t="s">
        <v>128</v>
      </c>
      <c r="GC260" s="158" t="s">
        <v>128</v>
      </c>
      <c r="GD260" s="158" t="s">
        <v>128</v>
      </c>
      <c r="GE260" s="158" t="s">
        <v>128</v>
      </c>
      <c r="GF260" s="158" t="s">
        <v>128</v>
      </c>
      <c r="GG260" s="158" t="s">
        <v>128</v>
      </c>
      <c r="GH260" s="158" t="s">
        <v>128</v>
      </c>
      <c r="GI260" s="158" t="s">
        <v>128</v>
      </c>
      <c r="GJ260" s="158" t="s">
        <v>128</v>
      </c>
      <c r="GK260" s="158" t="s">
        <v>128</v>
      </c>
      <c r="GL260" s="158" t="s">
        <v>128</v>
      </c>
      <c r="GM260" s="158" t="s">
        <v>128</v>
      </c>
      <c r="GN260" s="158" t="s">
        <v>128</v>
      </c>
      <c r="GO260" s="158" t="s">
        <v>128</v>
      </c>
      <c r="GP260" s="158" t="s">
        <v>128</v>
      </c>
      <c r="GQ260" s="158" t="s">
        <v>128</v>
      </c>
      <c r="GR260" s="158" t="s">
        <v>128</v>
      </c>
      <c r="GS260" s="158" t="s">
        <v>128</v>
      </c>
      <c r="GT260" s="158" t="s">
        <v>128</v>
      </c>
      <c r="GU260" s="158" t="s">
        <v>128</v>
      </c>
      <c r="GV260" s="158" t="s">
        <v>128</v>
      </c>
      <c r="GW260" s="158" t="s">
        <v>128</v>
      </c>
      <c r="GX260" s="158" t="s">
        <v>128</v>
      </c>
      <c r="GY260" s="158" t="s">
        <v>128</v>
      </c>
      <c r="GZ260" s="158" t="s">
        <v>128</v>
      </c>
      <c r="HA260" s="158" t="s">
        <v>128</v>
      </c>
      <c r="HB260" s="158" t="s">
        <v>128</v>
      </c>
      <c r="HC260" s="158" t="s">
        <v>128</v>
      </c>
      <c r="HD260" s="158" t="s">
        <v>128</v>
      </c>
      <c r="HE260" s="158" t="s">
        <v>128</v>
      </c>
      <c r="HF260" s="158" t="s">
        <v>128</v>
      </c>
      <c r="HG260" s="158" t="s">
        <v>128</v>
      </c>
      <c r="HH260" s="158" t="s">
        <v>128</v>
      </c>
      <c r="HI260" s="158" t="s">
        <v>128</v>
      </c>
      <c r="HJ260" s="158" t="s">
        <v>128</v>
      </c>
      <c r="HK260" s="158" t="s">
        <v>128</v>
      </c>
      <c r="HL260" s="158" t="s">
        <v>128</v>
      </c>
      <c r="HM260" s="158" t="s">
        <v>128</v>
      </c>
      <c r="HN260" s="158" t="s">
        <v>128</v>
      </c>
      <c r="HO260" s="158" t="s">
        <v>128</v>
      </c>
      <c r="HP260" s="158" t="s">
        <v>128</v>
      </c>
      <c r="HQ260" s="158" t="s">
        <v>128</v>
      </c>
      <c r="HR260" s="158" t="s">
        <v>128</v>
      </c>
      <c r="HS260" s="158" t="s">
        <v>128</v>
      </c>
      <c r="HT260" s="158" t="s">
        <v>128</v>
      </c>
      <c r="HU260" s="158" t="s">
        <v>128</v>
      </c>
      <c r="HV260" s="158" t="s">
        <v>128</v>
      </c>
      <c r="HW260" s="158" t="s">
        <v>128</v>
      </c>
      <c r="HX260" s="158" t="s">
        <v>128</v>
      </c>
      <c r="HY260" s="158" t="s">
        <v>128</v>
      </c>
      <c r="HZ260" s="158" t="s">
        <v>128</v>
      </c>
      <c r="IA260" s="158" t="s">
        <v>128</v>
      </c>
      <c r="IB260" s="158" t="s">
        <v>128</v>
      </c>
      <c r="IC260" s="158" t="s">
        <v>128</v>
      </c>
      <c r="ID260" s="158" t="s">
        <v>128</v>
      </c>
      <c r="IE260" s="158" t="s">
        <v>128</v>
      </c>
      <c r="IF260" s="158" t="s">
        <v>128</v>
      </c>
      <c r="IG260" s="158" t="s">
        <v>128</v>
      </c>
      <c r="IH260" s="158" t="s">
        <v>128</v>
      </c>
      <c r="II260" s="158" t="s">
        <v>128</v>
      </c>
      <c r="IJ260" s="158" t="s">
        <v>128</v>
      </c>
      <c r="IK260" s="158" t="s">
        <v>128</v>
      </c>
      <c r="IL260" s="158" t="s">
        <v>128</v>
      </c>
      <c r="IM260" s="158" t="s">
        <v>128</v>
      </c>
      <c r="IN260" s="158" t="s">
        <v>128</v>
      </c>
      <c r="IO260" s="158" t="s">
        <v>128</v>
      </c>
      <c r="IP260" s="158" t="s">
        <v>128</v>
      </c>
      <c r="IQ260" s="158" t="s">
        <v>128</v>
      </c>
      <c r="IR260" s="158" t="s">
        <v>128</v>
      </c>
      <c r="IS260" s="158" t="s">
        <v>128</v>
      </c>
      <c r="IT260" s="158" t="s">
        <v>128</v>
      </c>
      <c r="IU260" s="158" t="s">
        <v>128</v>
      </c>
      <c r="IV260" s="158" t="s">
        <v>128</v>
      </c>
      <c r="IW260" s="158" t="s">
        <v>128</v>
      </c>
      <c r="IX260" s="158" t="s">
        <v>128</v>
      </c>
      <c r="IY260" s="158" t="s">
        <v>128</v>
      </c>
      <c r="IZ260" s="158" t="s">
        <v>128</v>
      </c>
      <c r="JA260" s="158" t="s">
        <v>128</v>
      </c>
      <c r="JB260" s="158" t="s">
        <v>128</v>
      </c>
      <c r="JC260" s="158" t="s">
        <v>128</v>
      </c>
      <c r="JD260" s="158" t="s">
        <v>128</v>
      </c>
      <c r="JE260" s="158" t="s">
        <v>128</v>
      </c>
      <c r="JF260" s="158" t="s">
        <v>128</v>
      </c>
      <c r="JG260" s="158" t="s">
        <v>128</v>
      </c>
      <c r="JH260" s="158" t="s">
        <v>128</v>
      </c>
      <c r="JI260" s="158" t="s">
        <v>128</v>
      </c>
      <c r="JJ260" s="158" t="s">
        <v>128</v>
      </c>
      <c r="JK260" s="158" t="s">
        <v>128</v>
      </c>
      <c r="JL260" s="158" t="s">
        <v>128</v>
      </c>
      <c r="JM260" s="158" t="s">
        <v>128</v>
      </c>
      <c r="JN260" s="158" t="s">
        <v>128</v>
      </c>
      <c r="JO260" s="158" t="s">
        <v>128</v>
      </c>
      <c r="JP260" s="158" t="s">
        <v>128</v>
      </c>
      <c r="JQ260" s="158" t="s">
        <v>128</v>
      </c>
      <c r="JR260" s="158" t="s">
        <v>128</v>
      </c>
      <c r="JS260" s="158" t="s">
        <v>128</v>
      </c>
      <c r="JT260" s="158" t="s">
        <v>128</v>
      </c>
      <c r="JU260" s="158" t="s">
        <v>128</v>
      </c>
      <c r="JV260" s="158" t="s">
        <v>128</v>
      </c>
      <c r="JW260" s="158" t="s">
        <v>128</v>
      </c>
      <c r="JX260" s="158" t="s">
        <v>128</v>
      </c>
      <c r="JY260" s="158" t="s">
        <v>128</v>
      </c>
      <c r="JZ260" s="158" t="s">
        <v>128</v>
      </c>
      <c r="KA260" s="158" t="s">
        <v>128</v>
      </c>
      <c r="KB260" s="158" t="s">
        <v>128</v>
      </c>
      <c r="KC260" s="158" t="s">
        <v>128</v>
      </c>
      <c r="KD260" s="158" t="s">
        <v>128</v>
      </c>
      <c r="KE260" s="158" t="s">
        <v>128</v>
      </c>
      <c r="KF260" s="158" t="s">
        <v>128</v>
      </c>
      <c r="KG260" s="158" t="s">
        <v>128</v>
      </c>
      <c r="KH260" s="158" t="s">
        <v>128</v>
      </c>
      <c r="KI260" s="158" t="s">
        <v>128</v>
      </c>
      <c r="KJ260" s="158" t="s">
        <v>128</v>
      </c>
      <c r="KK260" s="158" t="s">
        <v>128</v>
      </c>
      <c r="KL260" s="158" t="s">
        <v>128</v>
      </c>
      <c r="KM260" s="158" t="s">
        <v>128</v>
      </c>
      <c r="KN260" s="158" t="s">
        <v>128</v>
      </c>
      <c r="KO260" s="158" t="s">
        <v>128</v>
      </c>
      <c r="KP260" s="158" t="s">
        <v>128</v>
      </c>
      <c r="KQ260" s="158" t="s">
        <v>128</v>
      </c>
      <c r="KR260" s="158" t="s">
        <v>128</v>
      </c>
      <c r="KS260" s="158" t="s">
        <v>128</v>
      </c>
      <c r="KT260" s="158" t="s">
        <v>128</v>
      </c>
      <c r="KU260" s="158" t="s">
        <v>128</v>
      </c>
      <c r="KV260" s="158" t="s">
        <v>128</v>
      </c>
      <c r="KW260" s="158" t="s">
        <v>128</v>
      </c>
      <c r="KX260" s="158" t="s">
        <v>128</v>
      </c>
      <c r="KY260" s="158" t="s">
        <v>128</v>
      </c>
      <c r="KZ260" s="158" t="s">
        <v>128</v>
      </c>
      <c r="LA260" s="158" t="s">
        <v>128</v>
      </c>
      <c r="LB260" s="158" t="s">
        <v>128</v>
      </c>
      <c r="LC260" s="158" t="s">
        <v>128</v>
      </c>
      <c r="LD260" s="158" t="s">
        <v>128</v>
      </c>
      <c r="LE260" s="158" t="s">
        <v>128</v>
      </c>
      <c r="LF260" s="158" t="s">
        <v>128</v>
      </c>
      <c r="LG260" s="158" t="s">
        <v>128</v>
      </c>
      <c r="LH260" s="158" t="s">
        <v>128</v>
      </c>
      <c r="LI260" s="158" t="s">
        <v>128</v>
      </c>
      <c r="LJ260" s="158" t="s">
        <v>128</v>
      </c>
      <c r="LK260" s="158" t="s">
        <v>128</v>
      </c>
      <c r="LL260" s="158" t="s">
        <v>128</v>
      </c>
      <c r="LM260" s="158" t="s">
        <v>128</v>
      </c>
      <c r="LN260" s="158" t="s">
        <v>128</v>
      </c>
      <c r="LO260" s="158" t="s">
        <v>128</v>
      </c>
      <c r="LP260" s="158" t="s">
        <v>128</v>
      </c>
      <c r="LQ260" s="158" t="s">
        <v>128</v>
      </c>
      <c r="LR260" s="158" t="s">
        <v>128</v>
      </c>
      <c r="LS260" s="158" t="s">
        <v>128</v>
      </c>
      <c r="LT260" s="158" t="s">
        <v>128</v>
      </c>
      <c r="LU260" s="158" t="s">
        <v>128</v>
      </c>
      <c r="LV260" s="158" t="s">
        <v>128</v>
      </c>
      <c r="LW260" s="158" t="s">
        <v>128</v>
      </c>
      <c r="LX260" s="158" t="s">
        <v>128</v>
      </c>
      <c r="LY260" s="158" t="s">
        <v>128</v>
      </c>
      <c r="LZ260" s="158" t="s">
        <v>128</v>
      </c>
      <c r="MA260" s="158" t="s">
        <v>128</v>
      </c>
      <c r="MB260" s="158" t="s">
        <v>128</v>
      </c>
      <c r="MC260" s="158" t="s">
        <v>128</v>
      </c>
      <c r="MD260" s="158" t="s">
        <v>128</v>
      </c>
      <c r="ME260" s="158" t="s">
        <v>128</v>
      </c>
      <c r="MF260" s="158" t="s">
        <v>128</v>
      </c>
      <c r="MG260" s="158" t="s">
        <v>128</v>
      </c>
      <c r="MH260" s="158" t="s">
        <v>128</v>
      </c>
      <c r="MI260" s="158" t="s">
        <v>128</v>
      </c>
      <c r="MJ260" s="158" t="s">
        <v>128</v>
      </c>
      <c r="MK260" s="158" t="s">
        <v>128</v>
      </c>
      <c r="ML260" s="158" t="s">
        <v>128</v>
      </c>
      <c r="MM260" s="158" t="s">
        <v>128</v>
      </c>
      <c r="MN260" s="158" t="s">
        <v>128</v>
      </c>
      <c r="MO260" s="158" t="s">
        <v>128</v>
      </c>
      <c r="MP260" s="158" t="s">
        <v>128</v>
      </c>
      <c r="MQ260" s="158" t="s">
        <v>128</v>
      </c>
      <c r="MR260" s="158" t="s">
        <v>128</v>
      </c>
      <c r="MS260" s="158" t="s">
        <v>128</v>
      </c>
      <c r="MT260" s="158" t="s">
        <v>128</v>
      </c>
      <c r="MU260" s="158" t="s">
        <v>128</v>
      </c>
      <c r="MV260" s="158" t="s">
        <v>128</v>
      </c>
      <c r="MW260" s="158" t="s">
        <v>128</v>
      </c>
      <c r="MX260" s="158" t="s">
        <v>128</v>
      </c>
      <c r="MY260" s="158" t="s">
        <v>128</v>
      </c>
      <c r="MZ260" s="158" t="s">
        <v>128</v>
      </c>
      <c r="NA260" s="158" t="s">
        <v>128</v>
      </c>
      <c r="NB260" s="158" t="s">
        <v>128</v>
      </c>
      <c r="NC260" s="158" t="s">
        <v>128</v>
      </c>
      <c r="ND260" s="158" t="s">
        <v>128</v>
      </c>
      <c r="NE260" s="158" t="s">
        <v>128</v>
      </c>
      <c r="NF260" s="158" t="s">
        <v>128</v>
      </c>
      <c r="NG260" s="158" t="s">
        <v>128</v>
      </c>
      <c r="NH260" s="158" t="s">
        <v>128</v>
      </c>
      <c r="NI260" s="158" t="s">
        <v>128</v>
      </c>
      <c r="NJ260" s="158" t="s">
        <v>128</v>
      </c>
      <c r="NK260" s="158" t="s">
        <v>128</v>
      </c>
      <c r="NL260" s="158" t="s">
        <v>128</v>
      </c>
      <c r="NM260" s="158" t="s">
        <v>128</v>
      </c>
      <c r="NN260" s="158" t="s">
        <v>128</v>
      </c>
      <c r="NO260" s="158" t="s">
        <v>128</v>
      </c>
      <c r="NP260" s="158" t="s">
        <v>128</v>
      </c>
      <c r="NQ260" s="158" t="s">
        <v>128</v>
      </c>
      <c r="NR260" s="163">
        <v>2.3900000000000001E-2</v>
      </c>
      <c r="NS260" s="158" t="s">
        <v>66</v>
      </c>
      <c r="NT260" s="158" t="s">
        <v>128</v>
      </c>
      <c r="NU260" s="158" t="s">
        <v>128</v>
      </c>
      <c r="NV260" s="158" t="s">
        <v>128</v>
      </c>
      <c r="NW260" s="158" t="s">
        <v>128</v>
      </c>
      <c r="NX260" s="163">
        <v>0.30780000000000002</v>
      </c>
      <c r="NY260" s="158" t="s">
        <v>66</v>
      </c>
      <c r="NZ260" s="158" t="s">
        <v>128</v>
      </c>
      <c r="OA260" s="158" t="s">
        <v>128</v>
      </c>
      <c r="OB260" s="158" t="s">
        <v>128</v>
      </c>
      <c r="OC260" s="158" t="s">
        <v>128</v>
      </c>
      <c r="OD260" s="158" t="s">
        <v>128</v>
      </c>
      <c r="OE260" s="170" t="s">
        <v>128</v>
      </c>
      <c r="OF260" s="181"/>
      <c r="OG260" s="174">
        <f t="shared" si="1336"/>
        <v>31.99</v>
      </c>
      <c r="OH260" s="66" t="str">
        <f t="shared" si="1337"/>
        <v>kg/GJ delivered</v>
      </c>
      <c r="OI260" s="66" t="str">
        <f t="shared" si="1338"/>
        <v/>
      </c>
      <c r="OJ260" s="66" t="str">
        <f t="shared" si="1339"/>
        <v/>
      </c>
      <c r="OK260" s="66" t="str">
        <f t="shared" si="1340"/>
        <v/>
      </c>
      <c r="OL260" s="66" t="str">
        <f t="shared" si="1341"/>
        <v/>
      </c>
      <c r="OM260" s="159">
        <f t="shared" si="1342"/>
        <v>635.20000000000005</v>
      </c>
      <c r="ON260" s="66" t="str">
        <f t="shared" si="1343"/>
        <v>kg/GJ delivered</v>
      </c>
      <c r="OO260" s="118">
        <f t="shared" si="1344"/>
        <v>3.698</v>
      </c>
      <c r="OP260" s="66" t="str">
        <f t="shared" si="1345"/>
        <v>kg/GJ delivered</v>
      </c>
      <c r="OQ260" s="66" t="str">
        <f t="shared" si="1346"/>
        <v/>
      </c>
      <c r="OR260" s="66" t="str">
        <f t="shared" si="1347"/>
        <v/>
      </c>
      <c r="OS260" s="66" t="str">
        <f t="shared" si="1348"/>
        <v/>
      </c>
      <c r="OT260" s="66" t="str">
        <f t="shared" si="1349"/>
        <v/>
      </c>
      <c r="OU260" s="118">
        <f t="shared" si="1350"/>
        <v>4.141</v>
      </c>
      <c r="OV260" s="66" t="str">
        <f t="shared" si="1351"/>
        <v>kg/GJ delivered</v>
      </c>
      <c r="OW260" s="66" t="str">
        <f t="shared" si="1352"/>
        <v/>
      </c>
      <c r="OX260" s="66" t="str">
        <f t="shared" si="1353"/>
        <v/>
      </c>
      <c r="OY260" s="66" t="str">
        <f t="shared" si="1354"/>
        <v/>
      </c>
      <c r="OZ260" s="66" t="str">
        <f t="shared" si="1355"/>
        <v/>
      </c>
      <c r="PA260" s="66" t="str">
        <f t="shared" si="1356"/>
        <v/>
      </c>
      <c r="PB260" s="66" t="str">
        <f t="shared" si="1357"/>
        <v/>
      </c>
      <c r="PC260" s="66" t="str">
        <f t="shared" si="1358"/>
        <v/>
      </c>
      <c r="PD260" s="66" t="str">
        <f t="shared" si="1359"/>
        <v/>
      </c>
      <c r="PE260" s="66" t="str">
        <f t="shared" si="1360"/>
        <v/>
      </c>
      <c r="PF260" s="66" t="str">
        <f t="shared" si="1361"/>
        <v/>
      </c>
      <c r="PG260" s="66" t="str">
        <f t="shared" si="1362"/>
        <v/>
      </c>
      <c r="PH260" s="66" t="str">
        <f t="shared" si="1363"/>
        <v/>
      </c>
      <c r="PI260" s="66" t="str">
        <f t="shared" si="1364"/>
        <v/>
      </c>
      <c r="PJ260" s="66" t="str">
        <f t="shared" si="1365"/>
        <v/>
      </c>
      <c r="PK260" s="66" t="str">
        <f t="shared" si="1366"/>
        <v/>
      </c>
      <c r="PL260" s="66" t="str">
        <f t="shared" si="1367"/>
        <v/>
      </c>
      <c r="PM260" s="66" t="str">
        <f t="shared" si="1368"/>
        <v/>
      </c>
      <c r="PN260" s="66" t="str">
        <f t="shared" si="1369"/>
        <v/>
      </c>
      <c r="PO260" s="66" t="str">
        <f t="shared" si="1370"/>
        <v/>
      </c>
      <c r="PP260" s="66" t="str">
        <f t="shared" si="1371"/>
        <v/>
      </c>
      <c r="PQ260" s="66" t="str">
        <f t="shared" si="1372"/>
        <v/>
      </c>
      <c r="PR260" s="66" t="str">
        <f t="shared" si="1373"/>
        <v/>
      </c>
      <c r="PS260" s="66" t="str">
        <f t="shared" si="1374"/>
        <v/>
      </c>
      <c r="PT260" s="66" t="str">
        <f t="shared" si="1375"/>
        <v/>
      </c>
      <c r="PU260" s="66" t="str">
        <f t="shared" si="1376"/>
        <v/>
      </c>
      <c r="PV260" s="66" t="str">
        <f t="shared" si="1377"/>
        <v/>
      </c>
      <c r="PW260" s="66" t="str">
        <f t="shared" si="1378"/>
        <v/>
      </c>
      <c r="PX260" s="66" t="str">
        <f t="shared" si="1379"/>
        <v/>
      </c>
      <c r="PY260" s="66" t="str">
        <f t="shared" si="1380"/>
        <v/>
      </c>
      <c r="PZ260" s="66" t="str">
        <f t="shared" si="1381"/>
        <v/>
      </c>
      <c r="QA260" s="66" t="str">
        <f t="shared" si="1382"/>
        <v/>
      </c>
      <c r="QB260" s="66" t="str">
        <f t="shared" si="1383"/>
        <v/>
      </c>
      <c r="QC260" s="66" t="str">
        <f t="shared" si="1384"/>
        <v/>
      </c>
      <c r="QD260" s="66" t="str">
        <f t="shared" si="1385"/>
        <v/>
      </c>
      <c r="QE260" s="66" t="str">
        <f t="shared" si="1386"/>
        <v/>
      </c>
      <c r="QF260" s="66" t="str">
        <f t="shared" si="1387"/>
        <v/>
      </c>
      <c r="QG260" s="66" t="str">
        <f t="shared" si="1388"/>
        <v/>
      </c>
      <c r="QH260" s="66" t="str">
        <f t="shared" si="1389"/>
        <v/>
      </c>
      <c r="QI260" s="66" t="str">
        <f t="shared" si="1390"/>
        <v/>
      </c>
      <c r="QJ260" s="66" t="str">
        <f t="shared" si="1391"/>
        <v/>
      </c>
      <c r="QK260" s="66" t="str">
        <f t="shared" si="1392"/>
        <v/>
      </c>
      <c r="QL260" s="66" t="str">
        <f t="shared" si="1393"/>
        <v/>
      </c>
      <c r="QM260" s="66" t="str">
        <f t="shared" si="1394"/>
        <v/>
      </c>
      <c r="QN260" s="66" t="str">
        <f t="shared" si="1395"/>
        <v/>
      </c>
      <c r="QO260" s="66" t="str">
        <f t="shared" si="1396"/>
        <v/>
      </c>
      <c r="QP260" s="66" t="str">
        <f t="shared" si="1397"/>
        <v/>
      </c>
      <c r="QQ260" s="66" t="str">
        <f t="shared" si="1398"/>
        <v/>
      </c>
      <c r="QR260" s="66" t="str">
        <f t="shared" si="1399"/>
        <v/>
      </c>
      <c r="QS260" s="66" t="str">
        <f t="shared" si="1400"/>
        <v/>
      </c>
      <c r="QT260" s="66" t="str">
        <f t="shared" si="1401"/>
        <v/>
      </c>
      <c r="QU260" s="66" t="str">
        <f t="shared" si="1402"/>
        <v/>
      </c>
      <c r="QV260" s="66" t="str">
        <f t="shared" si="1403"/>
        <v/>
      </c>
      <c r="QW260" s="66" t="str">
        <f t="shared" si="1404"/>
        <v/>
      </c>
      <c r="QX260" s="66" t="str">
        <f t="shared" si="1405"/>
        <v/>
      </c>
      <c r="QY260" s="66" t="str">
        <f t="shared" si="1406"/>
        <v/>
      </c>
      <c r="QZ260" s="66" t="str">
        <f t="shared" si="1407"/>
        <v/>
      </c>
      <c r="RA260" s="66" t="str">
        <f t="shared" si="1408"/>
        <v/>
      </c>
      <c r="RB260" s="66" t="str">
        <f t="shared" si="1409"/>
        <v/>
      </c>
      <c r="RC260" s="66" t="str">
        <f t="shared" si="1410"/>
        <v/>
      </c>
      <c r="RD260" s="66" t="str">
        <f t="shared" si="1411"/>
        <v/>
      </c>
      <c r="RE260" s="66" t="str">
        <f t="shared" si="1412"/>
        <v/>
      </c>
      <c r="RF260" s="66" t="str">
        <f t="shared" si="1413"/>
        <v/>
      </c>
      <c r="RG260" s="66" t="str">
        <f t="shared" si="1414"/>
        <v/>
      </c>
      <c r="RH260" s="66" t="str">
        <f t="shared" si="1415"/>
        <v/>
      </c>
      <c r="RI260" s="66" t="str">
        <f t="shared" si="1416"/>
        <v/>
      </c>
      <c r="RJ260" s="66" t="str">
        <f t="shared" si="1417"/>
        <v/>
      </c>
      <c r="RK260" s="66" t="str">
        <f t="shared" si="1418"/>
        <v/>
      </c>
      <c r="RL260" s="66" t="str">
        <f t="shared" si="1419"/>
        <v/>
      </c>
      <c r="RM260" s="66" t="str">
        <f t="shared" si="1420"/>
        <v/>
      </c>
      <c r="RN260" s="66" t="str">
        <f t="shared" si="1421"/>
        <v/>
      </c>
      <c r="RO260" s="66" t="str">
        <f t="shared" si="1422"/>
        <v/>
      </c>
      <c r="RP260" s="66" t="str">
        <f t="shared" si="1423"/>
        <v/>
      </c>
      <c r="RQ260" s="66" t="str">
        <f t="shared" si="1424"/>
        <v/>
      </c>
      <c r="RR260" s="66" t="str">
        <f t="shared" si="1425"/>
        <v/>
      </c>
      <c r="RS260" s="66" t="str">
        <f t="shared" si="1426"/>
        <v/>
      </c>
      <c r="RT260" s="66" t="str">
        <f t="shared" si="1427"/>
        <v/>
      </c>
      <c r="RU260" s="66" t="str">
        <f t="shared" si="1428"/>
        <v/>
      </c>
      <c r="RV260" s="66" t="str">
        <f t="shared" si="1429"/>
        <v/>
      </c>
      <c r="RW260" s="66" t="str">
        <f t="shared" si="1430"/>
        <v/>
      </c>
      <c r="RX260" s="66" t="str">
        <f t="shared" si="1431"/>
        <v/>
      </c>
      <c r="RY260" s="66" t="str">
        <f t="shared" si="1432"/>
        <v/>
      </c>
      <c r="RZ260" s="66" t="str">
        <f t="shared" si="1433"/>
        <v/>
      </c>
      <c r="SA260" s="66" t="str">
        <f t="shared" si="1434"/>
        <v/>
      </c>
      <c r="SB260" s="66" t="str">
        <f t="shared" si="1435"/>
        <v/>
      </c>
      <c r="SC260" s="66" t="str">
        <f t="shared" si="1436"/>
        <v/>
      </c>
      <c r="SD260" s="66" t="str">
        <f t="shared" si="1437"/>
        <v/>
      </c>
      <c r="SE260" s="66" t="str">
        <f t="shared" si="1438"/>
        <v/>
      </c>
      <c r="SF260" s="66" t="str">
        <f t="shared" si="1439"/>
        <v/>
      </c>
      <c r="SG260" s="66" t="str">
        <f t="shared" si="1440"/>
        <v/>
      </c>
      <c r="SH260" s="66" t="str">
        <f t="shared" si="1441"/>
        <v/>
      </c>
      <c r="SI260" s="66" t="str">
        <f t="shared" si="1442"/>
        <v/>
      </c>
      <c r="SJ260" s="66" t="str">
        <f t="shared" si="1443"/>
        <v/>
      </c>
      <c r="SK260" s="66" t="str">
        <f t="shared" si="1444"/>
        <v/>
      </c>
      <c r="SL260" s="66" t="str">
        <f t="shared" si="1445"/>
        <v/>
      </c>
      <c r="SM260" s="66" t="str">
        <f t="shared" si="1446"/>
        <v/>
      </c>
      <c r="SN260" s="66" t="str">
        <f t="shared" si="1447"/>
        <v/>
      </c>
      <c r="SO260" s="66" t="str">
        <f t="shared" si="1448"/>
        <v/>
      </c>
      <c r="SP260" s="66" t="str">
        <f t="shared" si="1449"/>
        <v/>
      </c>
      <c r="SQ260" s="66" t="str">
        <f t="shared" si="1450"/>
        <v/>
      </c>
      <c r="SR260" s="66" t="str">
        <f t="shared" si="1451"/>
        <v/>
      </c>
      <c r="SS260" s="66" t="str">
        <f t="shared" si="1452"/>
        <v/>
      </c>
      <c r="ST260" s="66" t="str">
        <f t="shared" si="1453"/>
        <v/>
      </c>
      <c r="SU260" s="66" t="str">
        <f t="shared" si="1454"/>
        <v/>
      </c>
      <c r="SV260" s="66" t="str">
        <f t="shared" si="1455"/>
        <v/>
      </c>
      <c r="SW260" s="66" t="str">
        <f t="shared" si="1456"/>
        <v/>
      </c>
      <c r="SX260" s="66" t="str">
        <f t="shared" si="1457"/>
        <v/>
      </c>
      <c r="SY260" s="66" t="str">
        <f t="shared" si="1458"/>
        <v/>
      </c>
      <c r="SZ260" s="66" t="str">
        <f t="shared" si="1459"/>
        <v/>
      </c>
      <c r="TA260" s="66" t="str">
        <f t="shared" si="1460"/>
        <v/>
      </c>
      <c r="TB260" s="66" t="str">
        <f t="shared" si="1461"/>
        <v/>
      </c>
      <c r="TC260" s="66" t="str">
        <f t="shared" si="1462"/>
        <v/>
      </c>
      <c r="TD260" s="66" t="str">
        <f t="shared" si="1463"/>
        <v/>
      </c>
      <c r="TE260" s="66" t="str">
        <f t="shared" si="1464"/>
        <v/>
      </c>
      <c r="TF260" s="66" t="str">
        <f t="shared" si="1465"/>
        <v/>
      </c>
      <c r="TG260" s="66" t="str">
        <f t="shared" si="1466"/>
        <v/>
      </c>
      <c r="TH260" s="66" t="str">
        <f t="shared" si="1467"/>
        <v/>
      </c>
      <c r="TI260" s="66" t="str">
        <f t="shared" si="1468"/>
        <v/>
      </c>
      <c r="TJ260" s="66" t="str">
        <f t="shared" si="1469"/>
        <v/>
      </c>
      <c r="TK260" s="66" t="str">
        <f t="shared" si="1470"/>
        <v/>
      </c>
      <c r="TL260" s="66" t="str">
        <f t="shared" si="1471"/>
        <v/>
      </c>
      <c r="TM260" s="66" t="str">
        <f t="shared" si="1472"/>
        <v/>
      </c>
      <c r="TN260" s="66" t="str">
        <f t="shared" si="1473"/>
        <v/>
      </c>
      <c r="TO260" s="66" t="str">
        <f t="shared" si="1474"/>
        <v/>
      </c>
      <c r="TP260" s="66" t="str">
        <f t="shared" si="1475"/>
        <v/>
      </c>
      <c r="TQ260" s="66" t="str">
        <f t="shared" si="1476"/>
        <v/>
      </c>
      <c r="TR260" s="66" t="str">
        <f t="shared" si="1477"/>
        <v/>
      </c>
      <c r="TS260" s="66" t="str">
        <f t="shared" si="1478"/>
        <v/>
      </c>
      <c r="TT260" s="66" t="str">
        <f t="shared" si="1479"/>
        <v/>
      </c>
      <c r="TU260" s="66" t="str">
        <f t="shared" si="1480"/>
        <v/>
      </c>
      <c r="TV260" s="66" t="str">
        <f t="shared" si="1481"/>
        <v/>
      </c>
      <c r="TW260" s="66" t="str">
        <f t="shared" si="1482"/>
        <v/>
      </c>
      <c r="TX260" s="66" t="str">
        <f t="shared" si="1483"/>
        <v/>
      </c>
      <c r="TY260" s="66" t="str">
        <f t="shared" si="1484"/>
        <v/>
      </c>
      <c r="TZ260" s="66" t="str">
        <f t="shared" si="1485"/>
        <v/>
      </c>
      <c r="UA260" s="66" t="str">
        <f t="shared" si="1486"/>
        <v/>
      </c>
      <c r="UB260" s="66" t="str">
        <f t="shared" si="1487"/>
        <v/>
      </c>
      <c r="UC260" s="66" t="str">
        <f t="shared" si="1488"/>
        <v/>
      </c>
      <c r="UD260" s="66" t="str">
        <f t="shared" si="1489"/>
        <v/>
      </c>
      <c r="UE260" s="66" t="str">
        <f t="shared" si="1490"/>
        <v/>
      </c>
      <c r="UF260" s="66" t="str">
        <f t="shared" si="1491"/>
        <v/>
      </c>
      <c r="UG260" s="66" t="str">
        <f t="shared" si="1492"/>
        <v/>
      </c>
      <c r="UH260" s="66" t="str">
        <f t="shared" si="1493"/>
        <v/>
      </c>
      <c r="UI260" s="66" t="str">
        <f t="shared" si="1494"/>
        <v/>
      </c>
      <c r="UJ260" s="66" t="str">
        <f t="shared" si="1495"/>
        <v/>
      </c>
      <c r="UK260" s="66" t="str">
        <f t="shared" si="1496"/>
        <v/>
      </c>
      <c r="UL260" s="66" t="str">
        <f t="shared" si="1497"/>
        <v/>
      </c>
      <c r="UM260" s="66" t="str">
        <f t="shared" si="1498"/>
        <v/>
      </c>
      <c r="UN260" s="66" t="str">
        <f t="shared" si="1499"/>
        <v/>
      </c>
      <c r="UO260" s="66" t="str">
        <f t="shared" si="1500"/>
        <v/>
      </c>
      <c r="UP260" s="66" t="str">
        <f t="shared" si="1501"/>
        <v/>
      </c>
      <c r="UQ260" s="66" t="str">
        <f t="shared" si="1502"/>
        <v/>
      </c>
      <c r="UR260" s="66" t="str">
        <f t="shared" si="1503"/>
        <v/>
      </c>
      <c r="US260" s="66" t="str">
        <f t="shared" si="1504"/>
        <v/>
      </c>
      <c r="UT260" s="66" t="str">
        <f t="shared" si="1505"/>
        <v/>
      </c>
      <c r="UU260" s="66" t="str">
        <f t="shared" si="1506"/>
        <v/>
      </c>
      <c r="UV260" s="66" t="str">
        <f t="shared" si="1507"/>
        <v/>
      </c>
      <c r="UW260" s="66" t="str">
        <f t="shared" si="1508"/>
        <v/>
      </c>
      <c r="UX260" s="66" t="str">
        <f t="shared" si="1509"/>
        <v/>
      </c>
      <c r="UY260" s="66" t="str">
        <f t="shared" si="1510"/>
        <v/>
      </c>
      <c r="UZ260" s="66" t="str">
        <f t="shared" si="1511"/>
        <v/>
      </c>
      <c r="VA260" s="66" t="str">
        <f t="shared" si="1512"/>
        <v/>
      </c>
      <c r="VB260" s="66" t="str">
        <f t="shared" si="1513"/>
        <v/>
      </c>
      <c r="VC260" s="66" t="str">
        <f t="shared" si="1514"/>
        <v/>
      </c>
      <c r="VD260" s="66" t="str">
        <f t="shared" si="1515"/>
        <v/>
      </c>
      <c r="VE260" s="66" t="str">
        <f t="shared" si="1516"/>
        <v/>
      </c>
      <c r="VF260" s="66" t="str">
        <f t="shared" si="1517"/>
        <v/>
      </c>
      <c r="VG260" s="66" t="str">
        <f t="shared" si="1518"/>
        <v/>
      </c>
      <c r="VH260" s="66" t="str">
        <f t="shared" si="1519"/>
        <v/>
      </c>
      <c r="VI260" s="66" t="str">
        <f t="shared" si="1520"/>
        <v/>
      </c>
      <c r="VJ260" s="66" t="str">
        <f t="shared" si="1521"/>
        <v/>
      </c>
      <c r="VK260" s="66" t="str">
        <f t="shared" si="1522"/>
        <v/>
      </c>
      <c r="VL260" s="66" t="str">
        <f t="shared" si="1523"/>
        <v/>
      </c>
      <c r="VM260" s="66" t="str">
        <f t="shared" si="1524"/>
        <v/>
      </c>
      <c r="VN260" s="66" t="str">
        <f t="shared" si="1525"/>
        <v/>
      </c>
      <c r="VO260" s="66" t="str">
        <f t="shared" si="1526"/>
        <v/>
      </c>
      <c r="VP260" s="66" t="str">
        <f t="shared" si="1527"/>
        <v/>
      </c>
      <c r="VQ260" s="66" t="str">
        <f t="shared" si="1528"/>
        <v/>
      </c>
      <c r="VR260" s="66" t="str">
        <f t="shared" si="1529"/>
        <v/>
      </c>
      <c r="VS260" s="66" t="str">
        <f t="shared" si="1530"/>
        <v/>
      </c>
      <c r="VT260" s="66" t="str">
        <f t="shared" si="1531"/>
        <v/>
      </c>
      <c r="VU260" s="66" t="str">
        <f t="shared" si="1532"/>
        <v/>
      </c>
      <c r="VV260" s="66" t="str">
        <f t="shared" si="1533"/>
        <v/>
      </c>
      <c r="VW260" s="66" t="str">
        <f t="shared" si="1534"/>
        <v/>
      </c>
      <c r="VX260" s="66" t="str">
        <f t="shared" si="1535"/>
        <v/>
      </c>
      <c r="VY260" s="66" t="str">
        <f t="shared" si="1536"/>
        <v/>
      </c>
      <c r="VZ260" s="66" t="str">
        <f t="shared" si="1537"/>
        <v/>
      </c>
      <c r="WA260" s="66" t="str">
        <f t="shared" si="1538"/>
        <v/>
      </c>
      <c r="WB260" s="66" t="str">
        <f t="shared" si="1539"/>
        <v/>
      </c>
      <c r="WC260" s="66" t="str">
        <f t="shared" si="1540"/>
        <v/>
      </c>
      <c r="WD260" s="66" t="str">
        <f t="shared" si="1541"/>
        <v/>
      </c>
      <c r="WE260" s="66" t="str">
        <f t="shared" si="1542"/>
        <v/>
      </c>
      <c r="WF260" s="66" t="str">
        <f t="shared" si="1543"/>
        <v/>
      </c>
      <c r="WG260" s="66" t="str">
        <f t="shared" si="1544"/>
        <v/>
      </c>
      <c r="WH260" s="66" t="str">
        <f t="shared" si="1545"/>
        <v/>
      </c>
      <c r="WI260" s="66" t="str">
        <f t="shared" si="1546"/>
        <v/>
      </c>
      <c r="WJ260" s="66" t="str">
        <f t="shared" si="1547"/>
        <v/>
      </c>
      <c r="WK260" s="66" t="str">
        <f t="shared" si="1548"/>
        <v/>
      </c>
      <c r="WL260" s="66" t="str">
        <f t="shared" si="1549"/>
        <v/>
      </c>
      <c r="WM260" s="66" t="str">
        <f t="shared" si="1550"/>
        <v/>
      </c>
      <c r="WN260" s="66" t="str">
        <f t="shared" si="1551"/>
        <v/>
      </c>
      <c r="WO260" s="66" t="str">
        <f t="shared" si="1552"/>
        <v/>
      </c>
      <c r="WP260" s="66" t="str">
        <f t="shared" si="1553"/>
        <v/>
      </c>
      <c r="WQ260" s="66" t="str">
        <f t="shared" si="1554"/>
        <v/>
      </c>
      <c r="WR260" s="66" t="str">
        <f t="shared" si="1555"/>
        <v/>
      </c>
      <c r="WS260" s="66" t="str">
        <f t="shared" si="1556"/>
        <v/>
      </c>
      <c r="WT260" s="66" t="str">
        <f t="shared" si="1557"/>
        <v/>
      </c>
      <c r="WU260" s="66" t="str">
        <f t="shared" si="1558"/>
        <v/>
      </c>
      <c r="WV260" s="66" t="str">
        <f t="shared" si="1559"/>
        <v/>
      </c>
      <c r="WW260" s="66" t="str">
        <f t="shared" si="1560"/>
        <v/>
      </c>
      <c r="WX260" s="66" t="str">
        <f t="shared" si="1561"/>
        <v/>
      </c>
      <c r="WY260" s="66" t="str">
        <f t="shared" si="1562"/>
        <v/>
      </c>
      <c r="WZ260" s="66" t="str">
        <f t="shared" si="1563"/>
        <v/>
      </c>
      <c r="XA260" s="66" t="str">
        <f t="shared" si="1564"/>
        <v/>
      </c>
      <c r="XB260" s="66" t="str">
        <f t="shared" si="1565"/>
        <v/>
      </c>
      <c r="XC260" s="66" t="str">
        <f t="shared" si="1566"/>
        <v/>
      </c>
      <c r="XD260" s="66" t="str">
        <f t="shared" si="1567"/>
        <v/>
      </c>
      <c r="XE260" s="66" t="str">
        <f t="shared" si="1568"/>
        <v/>
      </c>
      <c r="XF260" s="66" t="str">
        <f t="shared" si="1569"/>
        <v/>
      </c>
      <c r="XG260" s="66" t="str">
        <f t="shared" si="1570"/>
        <v/>
      </c>
      <c r="XH260" s="66" t="str">
        <f t="shared" si="1571"/>
        <v/>
      </c>
      <c r="XI260" s="66" t="str">
        <f t="shared" si="1572"/>
        <v/>
      </c>
      <c r="XJ260" s="66" t="str">
        <f t="shared" si="1573"/>
        <v/>
      </c>
      <c r="XK260" s="66" t="str">
        <f t="shared" si="1574"/>
        <v/>
      </c>
      <c r="XL260" s="66" t="str">
        <f t="shared" si="1575"/>
        <v/>
      </c>
      <c r="XM260" s="66" t="str">
        <f t="shared" si="1576"/>
        <v/>
      </c>
      <c r="XN260" s="66" t="str">
        <f t="shared" si="1577"/>
        <v/>
      </c>
      <c r="XO260" s="66" t="str">
        <f t="shared" si="1578"/>
        <v/>
      </c>
      <c r="XP260" s="66" t="str">
        <f t="shared" si="1579"/>
        <v/>
      </c>
      <c r="XQ260" s="66" t="str">
        <f t="shared" si="1580"/>
        <v/>
      </c>
      <c r="XR260" s="66" t="str">
        <f t="shared" si="1581"/>
        <v/>
      </c>
      <c r="XS260" s="66" t="str">
        <f t="shared" si="1582"/>
        <v/>
      </c>
      <c r="XT260" s="66" t="str">
        <f t="shared" si="1583"/>
        <v/>
      </c>
      <c r="XU260" s="66" t="str">
        <f t="shared" si="1584"/>
        <v/>
      </c>
      <c r="XV260" s="66" t="str">
        <f t="shared" si="1585"/>
        <v/>
      </c>
      <c r="XW260" s="66" t="str">
        <f t="shared" si="1586"/>
        <v/>
      </c>
      <c r="XX260" s="66" t="str">
        <f t="shared" si="1587"/>
        <v/>
      </c>
      <c r="XY260" s="66" t="str">
        <f t="shared" si="1588"/>
        <v/>
      </c>
      <c r="XZ260" s="66" t="str">
        <f t="shared" si="1589"/>
        <v/>
      </c>
      <c r="YA260" s="66" t="str">
        <f t="shared" si="1590"/>
        <v/>
      </c>
      <c r="YB260" s="66" t="str">
        <f t="shared" si="1591"/>
        <v/>
      </c>
      <c r="YC260" s="66" t="str">
        <f t="shared" si="1592"/>
        <v/>
      </c>
      <c r="YD260" s="66" t="str">
        <f t="shared" si="1593"/>
        <v/>
      </c>
      <c r="YE260" s="66" t="str">
        <f t="shared" si="1594"/>
        <v/>
      </c>
      <c r="YF260" s="66" t="str">
        <f t="shared" si="1595"/>
        <v/>
      </c>
      <c r="YG260" s="66" t="str">
        <f t="shared" si="1596"/>
        <v/>
      </c>
      <c r="YH260" s="66" t="str">
        <f t="shared" si="1597"/>
        <v/>
      </c>
      <c r="YI260" s="66" t="str">
        <f t="shared" si="1598"/>
        <v/>
      </c>
      <c r="YJ260" s="66" t="str">
        <f t="shared" si="1599"/>
        <v/>
      </c>
      <c r="YK260" s="66" t="str">
        <f t="shared" si="1600"/>
        <v/>
      </c>
      <c r="YL260" s="66" t="str">
        <f t="shared" si="1601"/>
        <v/>
      </c>
      <c r="YM260" s="66" t="str">
        <f t="shared" si="1602"/>
        <v/>
      </c>
      <c r="YN260" s="66" t="str">
        <f t="shared" si="1603"/>
        <v/>
      </c>
      <c r="YO260" s="66" t="str">
        <f t="shared" si="1604"/>
        <v/>
      </c>
      <c r="YP260" s="66" t="str">
        <f t="shared" si="1605"/>
        <v/>
      </c>
      <c r="YQ260" s="66" t="str">
        <f t="shared" si="1606"/>
        <v/>
      </c>
      <c r="YR260" s="66" t="str">
        <f t="shared" si="1607"/>
        <v/>
      </c>
      <c r="YS260" s="66" t="str">
        <f t="shared" si="1608"/>
        <v/>
      </c>
      <c r="YT260" s="66" t="str">
        <f t="shared" si="1609"/>
        <v/>
      </c>
      <c r="YU260" s="66" t="str">
        <f t="shared" si="1610"/>
        <v/>
      </c>
      <c r="YV260" s="66" t="str">
        <f t="shared" si="1611"/>
        <v/>
      </c>
      <c r="YW260" s="66" t="str">
        <f t="shared" si="1612"/>
        <v/>
      </c>
      <c r="YX260" s="66" t="str">
        <f t="shared" si="1613"/>
        <v/>
      </c>
      <c r="YY260" s="66" t="str">
        <f t="shared" si="1614"/>
        <v/>
      </c>
      <c r="YZ260" s="66" t="str">
        <f t="shared" si="1615"/>
        <v/>
      </c>
      <c r="ZA260" s="66" t="str">
        <f t="shared" si="1616"/>
        <v/>
      </c>
      <c r="ZB260" s="66" t="str">
        <f t="shared" si="1617"/>
        <v/>
      </c>
      <c r="ZC260" s="66" t="str">
        <f t="shared" si="1618"/>
        <v/>
      </c>
      <c r="ZD260" s="66" t="str">
        <f t="shared" si="1619"/>
        <v/>
      </c>
      <c r="ZE260" s="66" t="str">
        <f t="shared" si="1620"/>
        <v/>
      </c>
      <c r="ZF260" s="66" t="str">
        <f t="shared" si="1621"/>
        <v/>
      </c>
      <c r="ZG260" s="66" t="str">
        <f t="shared" si="1622"/>
        <v/>
      </c>
      <c r="ZH260" s="66" t="str">
        <f t="shared" si="1623"/>
        <v/>
      </c>
      <c r="ZI260" s="66" t="str">
        <f t="shared" si="1624"/>
        <v/>
      </c>
      <c r="ZJ260" s="66" t="str">
        <f t="shared" si="1625"/>
        <v/>
      </c>
      <c r="ZK260" s="66" t="str">
        <f t="shared" si="1626"/>
        <v/>
      </c>
      <c r="ZL260" s="66" t="str">
        <f t="shared" si="1627"/>
        <v/>
      </c>
      <c r="ZM260" s="66" t="str">
        <f t="shared" si="1628"/>
        <v/>
      </c>
      <c r="ZN260" s="66" t="str">
        <f t="shared" si="1629"/>
        <v/>
      </c>
      <c r="ZO260" s="66" t="str">
        <f t="shared" si="1630"/>
        <v/>
      </c>
      <c r="ZP260" s="66" t="str">
        <f t="shared" si="1631"/>
        <v/>
      </c>
      <c r="ZQ260" s="66" t="str">
        <f t="shared" si="1632"/>
        <v/>
      </c>
      <c r="ZR260" s="66" t="str">
        <f t="shared" si="1633"/>
        <v/>
      </c>
      <c r="ZS260" s="66" t="str">
        <f t="shared" si="1634"/>
        <v/>
      </c>
      <c r="ZT260" s="66" t="str">
        <f t="shared" si="1635"/>
        <v/>
      </c>
      <c r="ZU260" s="66" t="str">
        <f t="shared" si="1636"/>
        <v/>
      </c>
      <c r="ZV260" s="66" t="str">
        <f t="shared" si="1637"/>
        <v/>
      </c>
      <c r="ZW260" s="66" t="str">
        <f t="shared" si="1638"/>
        <v/>
      </c>
      <c r="ZX260" s="66" t="str">
        <f t="shared" si="1639"/>
        <v/>
      </c>
      <c r="ZY260" s="66" t="str">
        <f t="shared" si="1640"/>
        <v/>
      </c>
      <c r="ZZ260" s="66" t="str">
        <f t="shared" si="1641"/>
        <v/>
      </c>
      <c r="AAA260" s="66" t="str">
        <f t="shared" si="1642"/>
        <v/>
      </c>
      <c r="AAB260" s="66" t="str">
        <f t="shared" si="1643"/>
        <v/>
      </c>
      <c r="AAC260" s="66" t="str">
        <f t="shared" si="1644"/>
        <v/>
      </c>
      <c r="AAD260" s="66" t="str">
        <f t="shared" si="1645"/>
        <v/>
      </c>
      <c r="AAE260" s="66" t="str">
        <f t="shared" si="1646"/>
        <v/>
      </c>
      <c r="AAF260" s="66" t="str">
        <f t="shared" si="1647"/>
        <v/>
      </c>
      <c r="AAG260" s="66" t="str">
        <f t="shared" si="1648"/>
        <v/>
      </c>
      <c r="AAH260" s="66" t="str">
        <f t="shared" si="1649"/>
        <v/>
      </c>
      <c r="AAI260" s="66" t="str">
        <f t="shared" si="1650"/>
        <v/>
      </c>
      <c r="AAJ260" s="66" t="str">
        <f t="shared" si="1651"/>
        <v/>
      </c>
      <c r="AAK260" s="66" t="str">
        <f t="shared" si="1652"/>
        <v/>
      </c>
      <c r="AAL260" s="66" t="str">
        <f t="shared" si="1653"/>
        <v/>
      </c>
      <c r="AAM260" s="66" t="str">
        <f t="shared" si="1654"/>
        <v/>
      </c>
      <c r="AAN260" s="66" t="str">
        <f t="shared" si="1655"/>
        <v/>
      </c>
      <c r="AAO260" s="66" t="str">
        <f t="shared" si="1656"/>
        <v/>
      </c>
      <c r="AAP260" s="66" t="str">
        <f t="shared" si="1657"/>
        <v/>
      </c>
      <c r="AAQ260" s="66" t="str">
        <f t="shared" si="1658"/>
        <v/>
      </c>
      <c r="AAR260" s="66" t="str">
        <f t="shared" si="1659"/>
        <v/>
      </c>
      <c r="AAS260" s="66" t="str">
        <f t="shared" si="1660"/>
        <v/>
      </c>
      <c r="AAT260" s="66" t="str">
        <f t="shared" si="1661"/>
        <v/>
      </c>
      <c r="AAU260" s="66" t="str">
        <f t="shared" si="1662"/>
        <v/>
      </c>
      <c r="AAV260" s="66" t="str">
        <f t="shared" si="1663"/>
        <v/>
      </c>
      <c r="AAW260" s="66" t="str">
        <f t="shared" si="1664"/>
        <v/>
      </c>
      <c r="AAX260" s="66" t="str">
        <f t="shared" si="1665"/>
        <v/>
      </c>
      <c r="AAY260" s="66" t="str">
        <f t="shared" si="1666"/>
        <v/>
      </c>
      <c r="AAZ260" s="66" t="str">
        <f t="shared" si="1667"/>
        <v/>
      </c>
      <c r="ABA260" s="66" t="str">
        <f t="shared" si="1668"/>
        <v/>
      </c>
      <c r="ABB260" s="66" t="str">
        <f t="shared" si="1669"/>
        <v/>
      </c>
      <c r="ABC260" s="66" t="str">
        <f t="shared" si="1670"/>
        <v/>
      </c>
      <c r="ABD260" s="66" t="str">
        <f t="shared" si="1671"/>
        <v/>
      </c>
      <c r="ABE260" s="66" t="str">
        <f t="shared" si="1672"/>
        <v/>
      </c>
      <c r="ABF260" s="66" t="str">
        <f t="shared" si="1673"/>
        <v/>
      </c>
      <c r="ABG260" s="66" t="str">
        <f t="shared" si="1674"/>
        <v/>
      </c>
      <c r="ABH260" s="66" t="str">
        <f t="shared" si="1675"/>
        <v/>
      </c>
      <c r="ABI260" s="66" t="str">
        <f t="shared" si="1676"/>
        <v/>
      </c>
      <c r="ABJ260" s="66" t="str">
        <f t="shared" si="1677"/>
        <v/>
      </c>
      <c r="ABK260" s="66" t="str">
        <f t="shared" si="1678"/>
        <v/>
      </c>
      <c r="ABL260" s="66" t="str">
        <f t="shared" si="1679"/>
        <v/>
      </c>
      <c r="ABM260" s="66" t="str">
        <f t="shared" si="1680"/>
        <v/>
      </c>
      <c r="ABN260" s="66" t="str">
        <f t="shared" si="1681"/>
        <v/>
      </c>
      <c r="ABO260" s="66" t="str">
        <f t="shared" si="1682"/>
        <v/>
      </c>
      <c r="ABP260" s="66" t="str">
        <f t="shared" si="1683"/>
        <v/>
      </c>
      <c r="ABQ260" s="66" t="str">
        <f t="shared" si="1684"/>
        <v/>
      </c>
      <c r="ABR260" s="66" t="str">
        <f t="shared" si="1685"/>
        <v/>
      </c>
      <c r="ABS260" s="66" t="str">
        <f t="shared" si="1686"/>
        <v/>
      </c>
      <c r="ABT260" s="66" t="str">
        <f t="shared" si="1687"/>
        <v/>
      </c>
      <c r="ABU260" s="66" t="str">
        <f t="shared" si="1688"/>
        <v/>
      </c>
      <c r="ABV260" s="66" t="str">
        <f t="shared" si="1689"/>
        <v/>
      </c>
      <c r="ABW260" s="66" t="str">
        <f t="shared" si="1690"/>
        <v/>
      </c>
      <c r="ABX260" s="66" t="str">
        <f t="shared" si="1691"/>
        <v/>
      </c>
      <c r="ABY260" s="66" t="str">
        <f t="shared" si="1692"/>
        <v/>
      </c>
      <c r="ABZ260" s="66" t="str">
        <f t="shared" si="1693"/>
        <v/>
      </c>
      <c r="ACA260" s="66" t="str">
        <f t="shared" si="1694"/>
        <v/>
      </c>
      <c r="ACB260" s="66" t="str">
        <f t="shared" si="1695"/>
        <v/>
      </c>
      <c r="ACC260" s="66" t="str">
        <f t="shared" si="1696"/>
        <v/>
      </c>
      <c r="ACD260" s="66" t="str">
        <f t="shared" si="1697"/>
        <v/>
      </c>
      <c r="ACE260" s="66" t="str">
        <f t="shared" si="1698"/>
        <v/>
      </c>
      <c r="ACF260" s="66" t="str">
        <f t="shared" si="1699"/>
        <v/>
      </c>
      <c r="ACG260" s="126">
        <f t="shared" si="1700"/>
        <v>2.3900000000000001E-2</v>
      </c>
      <c r="ACH260" s="66" t="str">
        <f t="shared" si="1701"/>
        <v>kg/GJ delivered</v>
      </c>
      <c r="ACI260" s="66" t="str">
        <f t="shared" si="1702"/>
        <v/>
      </c>
      <c r="ACJ260" s="66" t="str">
        <f t="shared" si="1703"/>
        <v/>
      </c>
      <c r="ACK260" s="66" t="str">
        <f t="shared" si="1704"/>
        <v/>
      </c>
      <c r="ACL260" s="66" t="str">
        <f t="shared" si="1705"/>
        <v/>
      </c>
      <c r="ACM260" s="66">
        <f t="shared" ref="ACM260:ACN260" si="1776">IF(AND(ACS$3="Unit", ACL260=""), "", IF(AND(ACS$3="Unit", ACL260="-"),"", IF(ACS$3="Unit", "kg/GJ delivered", IF(AND(NY260&lt;&gt;"", NY260&lt;&gt;"-", NX260="-"),"", IF($H260="","", IF(NX260="nd", "",IF(NX260="&lt;n.a.&gt;", "", IF(NY260="#/MJ", "", IF(NY260="kg/GJ delivered",NX260,IF(NY260="g/MJ delivered",NX260,IF(NY260="kg/MJ delivered",NX260*1000,IF(NY260="mg/MJ delivered",NX260/1000,IF(NY260="g/kg",((NX260)*(1/$I260)*(1/$H260)),IF(NY260="mg/kg",((NX260/1000)*(1/$I260)*(1/$H260)),IF(NY260="mg/MJ delivered",NX260/1000,IF(NY260="-","","Error"))))))))))))))))</f>
        <v>0.30780000000000002</v>
      </c>
      <c r="ACN260" s="66" t="str">
        <f t="shared" si="1776"/>
        <v>kg/GJ delivered</v>
      </c>
      <c r="ACO260" s="66" t="str">
        <f t="shared" si="1707"/>
        <v/>
      </c>
      <c r="ACP260" s="66" t="str">
        <f t="shared" si="1708"/>
        <v/>
      </c>
      <c r="ACQ260" s="66" t="str">
        <f t="shared" si="1709"/>
        <v/>
      </c>
      <c r="ACR260" s="66" t="str">
        <f t="shared" si="1710"/>
        <v/>
      </c>
      <c r="ACS260" s="66" t="str">
        <f t="shared" si="1711"/>
        <v/>
      </c>
      <c r="ACT260" s="66" t="str">
        <f t="shared" si="1712"/>
        <v/>
      </c>
    </row>
    <row r="261" spans="2:774" ht="15.75" customHeight="1" x14ac:dyDescent="0.25">
      <c r="B261" s="66">
        <v>18</v>
      </c>
      <c r="C261" s="66" t="s">
        <v>96</v>
      </c>
      <c r="D261" s="66" t="s">
        <v>78</v>
      </c>
      <c r="E261" s="156" t="s">
        <v>1608</v>
      </c>
      <c r="F261" s="66" t="s">
        <v>1579</v>
      </c>
      <c r="G261" s="66" t="s">
        <v>492</v>
      </c>
      <c r="H261" s="126">
        <v>0.217</v>
      </c>
      <c r="I261" s="130">
        <v>16.53</v>
      </c>
      <c r="J261" s="66" t="str">
        <f t="shared" si="1759"/>
        <v>Crop Residue, Improved, IN</v>
      </c>
      <c r="K261" s="161"/>
      <c r="L261" s="161"/>
      <c r="M261" s="161"/>
      <c r="N261" s="161"/>
      <c r="O261" s="66" t="s">
        <v>26</v>
      </c>
      <c r="P261" s="66" t="str">
        <f t="shared" si="1768"/>
        <v>IN</v>
      </c>
      <c r="Q261" s="66" t="s">
        <v>2</v>
      </c>
      <c r="R261" s="162">
        <v>15.6</v>
      </c>
      <c r="S261" s="158" t="s">
        <v>66</v>
      </c>
      <c r="T261" s="158" t="s">
        <v>128</v>
      </c>
      <c r="U261" s="158" t="s">
        <v>128</v>
      </c>
      <c r="V261" s="158" t="s">
        <v>128</v>
      </c>
      <c r="W261" s="158" t="s">
        <v>128</v>
      </c>
      <c r="X261" s="164">
        <v>376.9</v>
      </c>
      <c r="Y261" s="158" t="s">
        <v>66</v>
      </c>
      <c r="Z261" s="165">
        <v>1.071</v>
      </c>
      <c r="AA261" s="158" t="s">
        <v>66</v>
      </c>
      <c r="AB261" s="158" t="s">
        <v>128</v>
      </c>
      <c r="AC261" s="158" t="s">
        <v>128</v>
      </c>
      <c r="AD261" s="158" t="s">
        <v>128</v>
      </c>
      <c r="AE261" s="158" t="s">
        <v>128</v>
      </c>
      <c r="AF261" s="165">
        <v>3.5270000000000001</v>
      </c>
      <c r="AG261" s="158" t="s">
        <v>66</v>
      </c>
      <c r="AH261" s="158" t="s">
        <v>128</v>
      </c>
      <c r="AI261" s="158" t="s">
        <v>128</v>
      </c>
      <c r="AJ261" s="158" t="s">
        <v>128</v>
      </c>
      <c r="AK261" s="158" t="s">
        <v>128</v>
      </c>
      <c r="AL261" s="158" t="s">
        <v>128</v>
      </c>
      <c r="AM261" s="158" t="s">
        <v>128</v>
      </c>
      <c r="AN261" s="158" t="s">
        <v>128</v>
      </c>
      <c r="AO261" s="158" t="s">
        <v>128</v>
      </c>
      <c r="AP261" s="158" t="s">
        <v>128</v>
      </c>
      <c r="AQ261" s="158" t="s">
        <v>128</v>
      </c>
      <c r="AR261" s="158" t="s">
        <v>128</v>
      </c>
      <c r="AS261" s="158" t="s">
        <v>128</v>
      </c>
      <c r="AT261" s="158" t="s">
        <v>128</v>
      </c>
      <c r="AU261" s="158" t="s">
        <v>128</v>
      </c>
      <c r="AV261" s="158" t="s">
        <v>128</v>
      </c>
      <c r="AW261" s="158" t="s">
        <v>128</v>
      </c>
      <c r="AX261" s="158" t="s">
        <v>128</v>
      </c>
      <c r="AY261" s="158" t="s">
        <v>128</v>
      </c>
      <c r="AZ261" s="158" t="s">
        <v>128</v>
      </c>
      <c r="BA261" s="158" t="s">
        <v>128</v>
      </c>
      <c r="BB261" s="158" t="s">
        <v>128</v>
      </c>
      <c r="BC261" s="158" t="s">
        <v>128</v>
      </c>
      <c r="BD261" s="158" t="s">
        <v>128</v>
      </c>
      <c r="BE261" s="158" t="s">
        <v>128</v>
      </c>
      <c r="BF261" s="158" t="s">
        <v>128</v>
      </c>
      <c r="BG261" s="158" t="s">
        <v>128</v>
      </c>
      <c r="BH261" s="158" t="s">
        <v>128</v>
      </c>
      <c r="BI261" s="158" t="s">
        <v>128</v>
      </c>
      <c r="BJ261" s="158" t="s">
        <v>128</v>
      </c>
      <c r="BK261" s="158" t="s">
        <v>128</v>
      </c>
      <c r="BL261" s="158" t="s">
        <v>128</v>
      </c>
      <c r="BM261" s="158" t="s">
        <v>128</v>
      </c>
      <c r="BN261" s="158" t="s">
        <v>128</v>
      </c>
      <c r="BO261" s="158" t="s">
        <v>128</v>
      </c>
      <c r="BP261" s="158" t="s">
        <v>128</v>
      </c>
      <c r="BQ261" s="158" t="s">
        <v>128</v>
      </c>
      <c r="BR261" s="158" t="s">
        <v>128</v>
      </c>
      <c r="BS261" s="158" t="s">
        <v>128</v>
      </c>
      <c r="BT261" s="158" t="s">
        <v>128</v>
      </c>
      <c r="BU261" s="158" t="s">
        <v>128</v>
      </c>
      <c r="BV261" s="158" t="s">
        <v>128</v>
      </c>
      <c r="BW261" s="158" t="s">
        <v>128</v>
      </c>
      <c r="BX261" s="158" t="s">
        <v>128</v>
      </c>
      <c r="BY261" s="158" t="s">
        <v>128</v>
      </c>
      <c r="BZ261" s="158" t="s">
        <v>128</v>
      </c>
      <c r="CA261" s="158" t="s">
        <v>128</v>
      </c>
      <c r="CB261" s="158" t="s">
        <v>128</v>
      </c>
      <c r="CC261" s="158" t="s">
        <v>128</v>
      </c>
      <c r="CD261" s="158" t="s">
        <v>128</v>
      </c>
      <c r="CE261" s="158" t="s">
        <v>128</v>
      </c>
      <c r="CF261" s="158" t="s">
        <v>128</v>
      </c>
      <c r="CG261" s="158" t="s">
        <v>128</v>
      </c>
      <c r="CH261" s="158" t="s">
        <v>128</v>
      </c>
      <c r="CI261" s="158" t="s">
        <v>128</v>
      </c>
      <c r="CJ261" s="158" t="s">
        <v>128</v>
      </c>
      <c r="CK261" s="158" t="s">
        <v>128</v>
      </c>
      <c r="CL261" s="158" t="s">
        <v>128</v>
      </c>
      <c r="CM261" s="158" t="s">
        <v>128</v>
      </c>
      <c r="CN261" s="158" t="s">
        <v>128</v>
      </c>
      <c r="CO261" s="158" t="s">
        <v>128</v>
      </c>
      <c r="CP261" s="158" t="s">
        <v>128</v>
      </c>
      <c r="CQ261" s="158" t="s">
        <v>128</v>
      </c>
      <c r="CR261" s="158" t="s">
        <v>128</v>
      </c>
      <c r="CS261" s="158" t="s">
        <v>128</v>
      </c>
      <c r="CT261" s="158" t="s">
        <v>128</v>
      </c>
      <c r="CU261" s="158" t="s">
        <v>128</v>
      </c>
      <c r="CV261" s="158" t="s">
        <v>128</v>
      </c>
      <c r="CW261" s="158" t="s">
        <v>128</v>
      </c>
      <c r="CX261" s="158" t="s">
        <v>128</v>
      </c>
      <c r="CY261" s="158" t="s">
        <v>128</v>
      </c>
      <c r="CZ261" s="158" t="s">
        <v>128</v>
      </c>
      <c r="DA261" s="158" t="s">
        <v>128</v>
      </c>
      <c r="DB261" s="158" t="s">
        <v>128</v>
      </c>
      <c r="DC261" s="158" t="s">
        <v>128</v>
      </c>
      <c r="DD261" s="158" t="s">
        <v>128</v>
      </c>
      <c r="DE261" s="158" t="s">
        <v>128</v>
      </c>
      <c r="DF261" s="158" t="s">
        <v>128</v>
      </c>
      <c r="DG261" s="158" t="s">
        <v>128</v>
      </c>
      <c r="DH261" s="158" t="s">
        <v>128</v>
      </c>
      <c r="DI261" s="158" t="s">
        <v>128</v>
      </c>
      <c r="DJ261" s="158" t="s">
        <v>128</v>
      </c>
      <c r="DK261" s="158" t="s">
        <v>128</v>
      </c>
      <c r="DL261" s="158" t="s">
        <v>128</v>
      </c>
      <c r="DM261" s="158" t="s">
        <v>128</v>
      </c>
      <c r="DN261" s="158" t="s">
        <v>128</v>
      </c>
      <c r="DO261" s="158" t="s">
        <v>128</v>
      </c>
      <c r="DP261" s="158" t="s">
        <v>128</v>
      </c>
      <c r="DQ261" s="158" t="s">
        <v>128</v>
      </c>
      <c r="DR261" s="158" t="s">
        <v>128</v>
      </c>
      <c r="DS261" s="158" t="s">
        <v>128</v>
      </c>
      <c r="DT261" s="158" t="s">
        <v>128</v>
      </c>
      <c r="DU261" s="158" t="s">
        <v>128</v>
      </c>
      <c r="DV261" s="158" t="s">
        <v>128</v>
      </c>
      <c r="DW261" s="158" t="s">
        <v>128</v>
      </c>
      <c r="DX261" s="158" t="s">
        <v>128</v>
      </c>
      <c r="DY261" s="158" t="s">
        <v>128</v>
      </c>
      <c r="DZ261" s="158" t="s">
        <v>128</v>
      </c>
      <c r="EA261" s="158" t="s">
        <v>128</v>
      </c>
      <c r="EB261" s="158" t="s">
        <v>128</v>
      </c>
      <c r="EC261" s="158" t="s">
        <v>128</v>
      </c>
      <c r="ED261" s="158" t="s">
        <v>128</v>
      </c>
      <c r="EE261" s="158" t="s">
        <v>128</v>
      </c>
      <c r="EF261" s="158" t="s">
        <v>128</v>
      </c>
      <c r="EG261" s="158" t="s">
        <v>128</v>
      </c>
      <c r="EH261" s="158" t="s">
        <v>128</v>
      </c>
      <c r="EI261" s="158" t="s">
        <v>128</v>
      </c>
      <c r="EJ261" s="158" t="s">
        <v>128</v>
      </c>
      <c r="EK261" s="158" t="s">
        <v>128</v>
      </c>
      <c r="EL261" s="158" t="s">
        <v>128</v>
      </c>
      <c r="EM261" s="158" t="s">
        <v>128</v>
      </c>
      <c r="EN261" s="158" t="s">
        <v>128</v>
      </c>
      <c r="EO261" s="158" t="s">
        <v>128</v>
      </c>
      <c r="EP261" s="158" t="s">
        <v>128</v>
      </c>
      <c r="EQ261" s="158" t="s">
        <v>128</v>
      </c>
      <c r="ER261" s="158" t="s">
        <v>128</v>
      </c>
      <c r="ES261" s="158" t="s">
        <v>128</v>
      </c>
      <c r="ET261" s="158" t="s">
        <v>128</v>
      </c>
      <c r="EU261" s="158" t="s">
        <v>128</v>
      </c>
      <c r="EV261" s="158" t="s">
        <v>128</v>
      </c>
      <c r="EW261" s="158" t="s">
        <v>128</v>
      </c>
      <c r="EX261" s="158" t="s">
        <v>128</v>
      </c>
      <c r="EY261" s="158" t="s">
        <v>128</v>
      </c>
      <c r="EZ261" s="158" t="s">
        <v>128</v>
      </c>
      <c r="FA261" s="158" t="s">
        <v>128</v>
      </c>
      <c r="FB261" s="158" t="s">
        <v>128</v>
      </c>
      <c r="FC261" s="158" t="s">
        <v>128</v>
      </c>
      <c r="FD261" s="158" t="s">
        <v>128</v>
      </c>
      <c r="FE261" s="158" t="s">
        <v>128</v>
      </c>
      <c r="FF261" s="158" t="s">
        <v>128</v>
      </c>
      <c r="FG261" s="158" t="s">
        <v>128</v>
      </c>
      <c r="FH261" s="158" t="s">
        <v>128</v>
      </c>
      <c r="FI261" s="158" t="s">
        <v>128</v>
      </c>
      <c r="FJ261" s="158" t="s">
        <v>128</v>
      </c>
      <c r="FK261" s="158" t="s">
        <v>128</v>
      </c>
      <c r="FL261" s="158" t="s">
        <v>128</v>
      </c>
      <c r="FM261" s="158" t="s">
        <v>128</v>
      </c>
      <c r="FN261" s="158" t="s">
        <v>128</v>
      </c>
      <c r="FO261" s="158" t="s">
        <v>128</v>
      </c>
      <c r="FP261" s="158" t="s">
        <v>128</v>
      </c>
      <c r="FQ261" s="158" t="s">
        <v>128</v>
      </c>
      <c r="FR261" s="158" t="s">
        <v>128</v>
      </c>
      <c r="FS261" s="158" t="s">
        <v>128</v>
      </c>
      <c r="FT261" s="158" t="s">
        <v>128</v>
      </c>
      <c r="FU261" s="158" t="s">
        <v>128</v>
      </c>
      <c r="FV261" s="158" t="s">
        <v>128</v>
      </c>
      <c r="FW261" s="158" t="s">
        <v>128</v>
      </c>
      <c r="FX261" s="158" t="s">
        <v>128</v>
      </c>
      <c r="FY261" s="158" t="s">
        <v>128</v>
      </c>
      <c r="FZ261" s="158" t="s">
        <v>128</v>
      </c>
      <c r="GA261" s="158" t="s">
        <v>128</v>
      </c>
      <c r="GB261" s="158" t="s">
        <v>128</v>
      </c>
      <c r="GC261" s="158" t="s">
        <v>128</v>
      </c>
      <c r="GD261" s="158" t="s">
        <v>128</v>
      </c>
      <c r="GE261" s="158" t="s">
        <v>128</v>
      </c>
      <c r="GF261" s="158" t="s">
        <v>128</v>
      </c>
      <c r="GG261" s="158" t="s">
        <v>128</v>
      </c>
      <c r="GH261" s="158" t="s">
        <v>128</v>
      </c>
      <c r="GI261" s="158" t="s">
        <v>128</v>
      </c>
      <c r="GJ261" s="158" t="s">
        <v>128</v>
      </c>
      <c r="GK261" s="158" t="s">
        <v>128</v>
      </c>
      <c r="GL261" s="158" t="s">
        <v>128</v>
      </c>
      <c r="GM261" s="158" t="s">
        <v>128</v>
      </c>
      <c r="GN261" s="158" t="s">
        <v>128</v>
      </c>
      <c r="GO261" s="158" t="s">
        <v>128</v>
      </c>
      <c r="GP261" s="158" t="s">
        <v>128</v>
      </c>
      <c r="GQ261" s="158" t="s">
        <v>128</v>
      </c>
      <c r="GR261" s="158" t="s">
        <v>128</v>
      </c>
      <c r="GS261" s="158" t="s">
        <v>128</v>
      </c>
      <c r="GT261" s="158" t="s">
        <v>128</v>
      </c>
      <c r="GU261" s="158" t="s">
        <v>128</v>
      </c>
      <c r="GV261" s="158" t="s">
        <v>128</v>
      </c>
      <c r="GW261" s="158" t="s">
        <v>128</v>
      </c>
      <c r="GX261" s="158" t="s">
        <v>128</v>
      </c>
      <c r="GY261" s="158" t="s">
        <v>128</v>
      </c>
      <c r="GZ261" s="158" t="s">
        <v>128</v>
      </c>
      <c r="HA261" s="158" t="s">
        <v>128</v>
      </c>
      <c r="HB261" s="158" t="s">
        <v>128</v>
      </c>
      <c r="HC261" s="158" t="s">
        <v>128</v>
      </c>
      <c r="HD261" s="158" t="s">
        <v>128</v>
      </c>
      <c r="HE261" s="158" t="s">
        <v>128</v>
      </c>
      <c r="HF261" s="158" t="s">
        <v>128</v>
      </c>
      <c r="HG261" s="158" t="s">
        <v>128</v>
      </c>
      <c r="HH261" s="158" t="s">
        <v>128</v>
      </c>
      <c r="HI261" s="158" t="s">
        <v>128</v>
      </c>
      <c r="HJ261" s="158" t="s">
        <v>128</v>
      </c>
      <c r="HK261" s="158" t="s">
        <v>128</v>
      </c>
      <c r="HL261" s="158" t="s">
        <v>128</v>
      </c>
      <c r="HM261" s="158" t="s">
        <v>128</v>
      </c>
      <c r="HN261" s="158" t="s">
        <v>128</v>
      </c>
      <c r="HO261" s="158" t="s">
        <v>128</v>
      </c>
      <c r="HP261" s="158" t="s">
        <v>128</v>
      </c>
      <c r="HQ261" s="158" t="s">
        <v>128</v>
      </c>
      <c r="HR261" s="158" t="s">
        <v>128</v>
      </c>
      <c r="HS261" s="158" t="s">
        <v>128</v>
      </c>
      <c r="HT261" s="158" t="s">
        <v>128</v>
      </c>
      <c r="HU261" s="158" t="s">
        <v>128</v>
      </c>
      <c r="HV261" s="158" t="s">
        <v>128</v>
      </c>
      <c r="HW261" s="158" t="s">
        <v>128</v>
      </c>
      <c r="HX261" s="158" t="s">
        <v>128</v>
      </c>
      <c r="HY261" s="158" t="s">
        <v>128</v>
      </c>
      <c r="HZ261" s="158" t="s">
        <v>128</v>
      </c>
      <c r="IA261" s="158" t="s">
        <v>128</v>
      </c>
      <c r="IB261" s="158" t="s">
        <v>128</v>
      </c>
      <c r="IC261" s="158" t="s">
        <v>128</v>
      </c>
      <c r="ID261" s="158" t="s">
        <v>128</v>
      </c>
      <c r="IE261" s="158" t="s">
        <v>128</v>
      </c>
      <c r="IF261" s="158" t="s">
        <v>128</v>
      </c>
      <c r="IG261" s="158" t="s">
        <v>128</v>
      </c>
      <c r="IH261" s="158" t="s">
        <v>128</v>
      </c>
      <c r="II261" s="158" t="s">
        <v>128</v>
      </c>
      <c r="IJ261" s="158" t="s">
        <v>128</v>
      </c>
      <c r="IK261" s="158" t="s">
        <v>128</v>
      </c>
      <c r="IL261" s="158" t="s">
        <v>128</v>
      </c>
      <c r="IM261" s="158" t="s">
        <v>128</v>
      </c>
      <c r="IN261" s="158" t="s">
        <v>128</v>
      </c>
      <c r="IO261" s="158" t="s">
        <v>128</v>
      </c>
      <c r="IP261" s="158" t="s">
        <v>128</v>
      </c>
      <c r="IQ261" s="158" t="s">
        <v>128</v>
      </c>
      <c r="IR261" s="158" t="s">
        <v>128</v>
      </c>
      <c r="IS261" s="158" t="s">
        <v>128</v>
      </c>
      <c r="IT261" s="158" t="s">
        <v>128</v>
      </c>
      <c r="IU261" s="158" t="s">
        <v>128</v>
      </c>
      <c r="IV261" s="158" t="s">
        <v>128</v>
      </c>
      <c r="IW261" s="158" t="s">
        <v>128</v>
      </c>
      <c r="IX261" s="158" t="s">
        <v>128</v>
      </c>
      <c r="IY261" s="158" t="s">
        <v>128</v>
      </c>
      <c r="IZ261" s="158" t="s">
        <v>128</v>
      </c>
      <c r="JA261" s="158" t="s">
        <v>128</v>
      </c>
      <c r="JB261" s="158" t="s">
        <v>128</v>
      </c>
      <c r="JC261" s="158" t="s">
        <v>128</v>
      </c>
      <c r="JD261" s="158" t="s">
        <v>128</v>
      </c>
      <c r="JE261" s="158" t="s">
        <v>128</v>
      </c>
      <c r="JF261" s="158" t="s">
        <v>128</v>
      </c>
      <c r="JG261" s="158" t="s">
        <v>128</v>
      </c>
      <c r="JH261" s="158" t="s">
        <v>128</v>
      </c>
      <c r="JI261" s="158" t="s">
        <v>128</v>
      </c>
      <c r="JJ261" s="158" t="s">
        <v>128</v>
      </c>
      <c r="JK261" s="158" t="s">
        <v>128</v>
      </c>
      <c r="JL261" s="158" t="s">
        <v>128</v>
      </c>
      <c r="JM261" s="158" t="s">
        <v>128</v>
      </c>
      <c r="JN261" s="158" t="s">
        <v>128</v>
      </c>
      <c r="JO261" s="158" t="s">
        <v>128</v>
      </c>
      <c r="JP261" s="158" t="s">
        <v>128</v>
      </c>
      <c r="JQ261" s="158" t="s">
        <v>128</v>
      </c>
      <c r="JR261" s="158" t="s">
        <v>128</v>
      </c>
      <c r="JS261" s="158" t="s">
        <v>128</v>
      </c>
      <c r="JT261" s="158" t="s">
        <v>128</v>
      </c>
      <c r="JU261" s="158" t="s">
        <v>128</v>
      </c>
      <c r="JV261" s="158" t="s">
        <v>128</v>
      </c>
      <c r="JW261" s="158" t="s">
        <v>128</v>
      </c>
      <c r="JX261" s="158" t="s">
        <v>128</v>
      </c>
      <c r="JY261" s="158" t="s">
        <v>128</v>
      </c>
      <c r="JZ261" s="158" t="s">
        <v>128</v>
      </c>
      <c r="KA261" s="158" t="s">
        <v>128</v>
      </c>
      <c r="KB261" s="158" t="s">
        <v>128</v>
      </c>
      <c r="KC261" s="158" t="s">
        <v>128</v>
      </c>
      <c r="KD261" s="158" t="s">
        <v>128</v>
      </c>
      <c r="KE261" s="158" t="s">
        <v>128</v>
      </c>
      <c r="KF261" s="158" t="s">
        <v>128</v>
      </c>
      <c r="KG261" s="158" t="s">
        <v>128</v>
      </c>
      <c r="KH261" s="158" t="s">
        <v>128</v>
      </c>
      <c r="KI261" s="158" t="s">
        <v>128</v>
      </c>
      <c r="KJ261" s="158" t="s">
        <v>128</v>
      </c>
      <c r="KK261" s="158" t="s">
        <v>128</v>
      </c>
      <c r="KL261" s="158" t="s">
        <v>128</v>
      </c>
      <c r="KM261" s="158" t="s">
        <v>128</v>
      </c>
      <c r="KN261" s="158" t="s">
        <v>128</v>
      </c>
      <c r="KO261" s="158" t="s">
        <v>128</v>
      </c>
      <c r="KP261" s="158" t="s">
        <v>128</v>
      </c>
      <c r="KQ261" s="158" t="s">
        <v>128</v>
      </c>
      <c r="KR261" s="158" t="s">
        <v>128</v>
      </c>
      <c r="KS261" s="158" t="s">
        <v>128</v>
      </c>
      <c r="KT261" s="158" t="s">
        <v>128</v>
      </c>
      <c r="KU261" s="158" t="s">
        <v>128</v>
      </c>
      <c r="KV261" s="158" t="s">
        <v>128</v>
      </c>
      <c r="KW261" s="158" t="s">
        <v>128</v>
      </c>
      <c r="KX261" s="158" t="s">
        <v>128</v>
      </c>
      <c r="KY261" s="158" t="s">
        <v>128</v>
      </c>
      <c r="KZ261" s="158" t="s">
        <v>128</v>
      </c>
      <c r="LA261" s="158" t="s">
        <v>128</v>
      </c>
      <c r="LB261" s="158" t="s">
        <v>128</v>
      </c>
      <c r="LC261" s="158" t="s">
        <v>128</v>
      </c>
      <c r="LD261" s="158" t="s">
        <v>128</v>
      </c>
      <c r="LE261" s="158" t="s">
        <v>128</v>
      </c>
      <c r="LF261" s="158" t="s">
        <v>128</v>
      </c>
      <c r="LG261" s="158" t="s">
        <v>128</v>
      </c>
      <c r="LH261" s="158" t="s">
        <v>128</v>
      </c>
      <c r="LI261" s="158" t="s">
        <v>128</v>
      </c>
      <c r="LJ261" s="158" t="s">
        <v>128</v>
      </c>
      <c r="LK261" s="158" t="s">
        <v>128</v>
      </c>
      <c r="LL261" s="158" t="s">
        <v>128</v>
      </c>
      <c r="LM261" s="158" t="s">
        <v>128</v>
      </c>
      <c r="LN261" s="158" t="s">
        <v>128</v>
      </c>
      <c r="LO261" s="158" t="s">
        <v>128</v>
      </c>
      <c r="LP261" s="158" t="s">
        <v>128</v>
      </c>
      <c r="LQ261" s="158" t="s">
        <v>128</v>
      </c>
      <c r="LR261" s="158" t="s">
        <v>128</v>
      </c>
      <c r="LS261" s="158" t="s">
        <v>128</v>
      </c>
      <c r="LT261" s="158" t="s">
        <v>128</v>
      </c>
      <c r="LU261" s="158" t="s">
        <v>128</v>
      </c>
      <c r="LV261" s="158" t="s">
        <v>128</v>
      </c>
      <c r="LW261" s="158" t="s">
        <v>128</v>
      </c>
      <c r="LX261" s="158" t="s">
        <v>128</v>
      </c>
      <c r="LY261" s="158" t="s">
        <v>128</v>
      </c>
      <c r="LZ261" s="158" t="s">
        <v>128</v>
      </c>
      <c r="MA261" s="158" t="s">
        <v>128</v>
      </c>
      <c r="MB261" s="158" t="s">
        <v>128</v>
      </c>
      <c r="MC261" s="158" t="s">
        <v>128</v>
      </c>
      <c r="MD261" s="158" t="s">
        <v>128</v>
      </c>
      <c r="ME261" s="158" t="s">
        <v>128</v>
      </c>
      <c r="MF261" s="158" t="s">
        <v>128</v>
      </c>
      <c r="MG261" s="158" t="s">
        <v>128</v>
      </c>
      <c r="MH261" s="158" t="s">
        <v>128</v>
      </c>
      <c r="MI261" s="158" t="s">
        <v>128</v>
      </c>
      <c r="MJ261" s="158" t="s">
        <v>128</v>
      </c>
      <c r="MK261" s="158" t="s">
        <v>128</v>
      </c>
      <c r="ML261" s="158" t="s">
        <v>128</v>
      </c>
      <c r="MM261" s="158" t="s">
        <v>128</v>
      </c>
      <c r="MN261" s="158" t="s">
        <v>128</v>
      </c>
      <c r="MO261" s="158" t="s">
        <v>128</v>
      </c>
      <c r="MP261" s="158" t="s">
        <v>128</v>
      </c>
      <c r="MQ261" s="158" t="s">
        <v>128</v>
      </c>
      <c r="MR261" s="158" t="s">
        <v>128</v>
      </c>
      <c r="MS261" s="158" t="s">
        <v>128</v>
      </c>
      <c r="MT261" s="158" t="s">
        <v>128</v>
      </c>
      <c r="MU261" s="158" t="s">
        <v>128</v>
      </c>
      <c r="MV261" s="158" t="s">
        <v>128</v>
      </c>
      <c r="MW261" s="158" t="s">
        <v>128</v>
      </c>
      <c r="MX261" s="158" t="s">
        <v>128</v>
      </c>
      <c r="MY261" s="158" t="s">
        <v>128</v>
      </c>
      <c r="MZ261" s="158" t="s">
        <v>128</v>
      </c>
      <c r="NA261" s="158" t="s">
        <v>128</v>
      </c>
      <c r="NB261" s="158" t="s">
        <v>128</v>
      </c>
      <c r="NC261" s="158" t="s">
        <v>128</v>
      </c>
      <c r="ND261" s="158" t="s">
        <v>128</v>
      </c>
      <c r="NE261" s="158" t="s">
        <v>128</v>
      </c>
      <c r="NF261" s="158" t="s">
        <v>128</v>
      </c>
      <c r="NG261" s="158" t="s">
        <v>128</v>
      </c>
      <c r="NH261" s="158" t="s">
        <v>128</v>
      </c>
      <c r="NI261" s="158" t="s">
        <v>128</v>
      </c>
      <c r="NJ261" s="158" t="s">
        <v>128</v>
      </c>
      <c r="NK261" s="158" t="s">
        <v>128</v>
      </c>
      <c r="NL261" s="158" t="s">
        <v>128</v>
      </c>
      <c r="NM261" s="158" t="s">
        <v>128</v>
      </c>
      <c r="NN261" s="158" t="s">
        <v>128</v>
      </c>
      <c r="NO261" s="158" t="s">
        <v>128</v>
      </c>
      <c r="NP261" s="158" t="s">
        <v>128</v>
      </c>
      <c r="NQ261" s="158" t="s">
        <v>128</v>
      </c>
      <c r="NR261" s="163">
        <v>4.5199999999999997E-2</v>
      </c>
      <c r="NS261" s="158" t="s">
        <v>66</v>
      </c>
      <c r="NT261" s="158" t="s">
        <v>128</v>
      </c>
      <c r="NU261" s="158" t="s">
        <v>128</v>
      </c>
      <c r="NV261" s="158" t="s">
        <v>128</v>
      </c>
      <c r="NW261" s="158" t="s">
        <v>128</v>
      </c>
      <c r="NX261" s="163">
        <v>0.62</v>
      </c>
      <c r="NY261" s="158" t="s">
        <v>66</v>
      </c>
      <c r="NZ261" s="158" t="s">
        <v>128</v>
      </c>
      <c r="OA261" s="158" t="s">
        <v>128</v>
      </c>
      <c r="OB261" s="158" t="s">
        <v>128</v>
      </c>
      <c r="OC261" s="158" t="s">
        <v>128</v>
      </c>
      <c r="OD261" s="158" t="s">
        <v>128</v>
      </c>
      <c r="OE261" s="170" t="s">
        <v>128</v>
      </c>
      <c r="OF261" s="181"/>
      <c r="OG261" s="174">
        <f t="shared" si="1336"/>
        <v>15.6</v>
      </c>
      <c r="OH261" s="66" t="str">
        <f t="shared" si="1337"/>
        <v>kg/GJ delivered</v>
      </c>
      <c r="OI261" s="66" t="str">
        <f t="shared" si="1338"/>
        <v/>
      </c>
      <c r="OJ261" s="66" t="str">
        <f t="shared" si="1339"/>
        <v/>
      </c>
      <c r="OK261" s="66" t="str">
        <f t="shared" si="1340"/>
        <v/>
      </c>
      <c r="OL261" s="66" t="str">
        <f t="shared" si="1341"/>
        <v/>
      </c>
      <c r="OM261" s="159">
        <f t="shared" si="1342"/>
        <v>376.9</v>
      </c>
      <c r="ON261" s="66" t="str">
        <f t="shared" si="1343"/>
        <v>kg/GJ delivered</v>
      </c>
      <c r="OO261" s="118">
        <f t="shared" si="1344"/>
        <v>1.071</v>
      </c>
      <c r="OP261" s="66" t="str">
        <f t="shared" si="1345"/>
        <v>kg/GJ delivered</v>
      </c>
      <c r="OQ261" s="66" t="str">
        <f t="shared" si="1346"/>
        <v/>
      </c>
      <c r="OR261" s="66" t="str">
        <f t="shared" si="1347"/>
        <v/>
      </c>
      <c r="OS261" s="66" t="str">
        <f t="shared" si="1348"/>
        <v/>
      </c>
      <c r="OT261" s="66" t="str">
        <f t="shared" si="1349"/>
        <v/>
      </c>
      <c r="OU261" s="118">
        <f t="shared" si="1350"/>
        <v>3.5270000000000001</v>
      </c>
      <c r="OV261" s="66" t="str">
        <f t="shared" si="1351"/>
        <v>kg/GJ delivered</v>
      </c>
      <c r="OW261" s="66" t="str">
        <f t="shared" si="1352"/>
        <v/>
      </c>
      <c r="OX261" s="66" t="str">
        <f t="shared" si="1353"/>
        <v/>
      </c>
      <c r="OY261" s="66" t="str">
        <f t="shared" si="1354"/>
        <v/>
      </c>
      <c r="OZ261" s="66" t="str">
        <f t="shared" si="1355"/>
        <v/>
      </c>
      <c r="PA261" s="66" t="str">
        <f t="shared" si="1356"/>
        <v/>
      </c>
      <c r="PB261" s="66" t="str">
        <f t="shared" si="1357"/>
        <v/>
      </c>
      <c r="PC261" s="66" t="str">
        <f t="shared" si="1358"/>
        <v/>
      </c>
      <c r="PD261" s="66" t="str">
        <f t="shared" si="1359"/>
        <v/>
      </c>
      <c r="PE261" s="66" t="str">
        <f t="shared" si="1360"/>
        <v/>
      </c>
      <c r="PF261" s="66" t="str">
        <f t="shared" si="1361"/>
        <v/>
      </c>
      <c r="PG261" s="66" t="str">
        <f t="shared" si="1362"/>
        <v/>
      </c>
      <c r="PH261" s="66" t="str">
        <f t="shared" si="1363"/>
        <v/>
      </c>
      <c r="PI261" s="66" t="str">
        <f t="shared" si="1364"/>
        <v/>
      </c>
      <c r="PJ261" s="66" t="str">
        <f t="shared" si="1365"/>
        <v/>
      </c>
      <c r="PK261" s="66" t="str">
        <f t="shared" si="1366"/>
        <v/>
      </c>
      <c r="PL261" s="66" t="str">
        <f t="shared" si="1367"/>
        <v/>
      </c>
      <c r="PM261" s="66" t="str">
        <f t="shared" si="1368"/>
        <v/>
      </c>
      <c r="PN261" s="66" t="str">
        <f t="shared" si="1369"/>
        <v/>
      </c>
      <c r="PO261" s="66" t="str">
        <f t="shared" si="1370"/>
        <v/>
      </c>
      <c r="PP261" s="66" t="str">
        <f t="shared" si="1371"/>
        <v/>
      </c>
      <c r="PQ261" s="66" t="str">
        <f t="shared" si="1372"/>
        <v/>
      </c>
      <c r="PR261" s="66" t="str">
        <f t="shared" si="1373"/>
        <v/>
      </c>
      <c r="PS261" s="66" t="str">
        <f t="shared" si="1374"/>
        <v/>
      </c>
      <c r="PT261" s="66" t="str">
        <f t="shared" si="1375"/>
        <v/>
      </c>
      <c r="PU261" s="66" t="str">
        <f t="shared" si="1376"/>
        <v/>
      </c>
      <c r="PV261" s="66" t="str">
        <f t="shared" si="1377"/>
        <v/>
      </c>
      <c r="PW261" s="66" t="str">
        <f t="shared" si="1378"/>
        <v/>
      </c>
      <c r="PX261" s="66" t="str">
        <f t="shared" si="1379"/>
        <v/>
      </c>
      <c r="PY261" s="66" t="str">
        <f t="shared" si="1380"/>
        <v/>
      </c>
      <c r="PZ261" s="66" t="str">
        <f t="shared" si="1381"/>
        <v/>
      </c>
      <c r="QA261" s="66" t="str">
        <f t="shared" si="1382"/>
        <v/>
      </c>
      <c r="QB261" s="66" t="str">
        <f t="shared" si="1383"/>
        <v/>
      </c>
      <c r="QC261" s="66" t="str">
        <f t="shared" si="1384"/>
        <v/>
      </c>
      <c r="QD261" s="66" t="str">
        <f t="shared" si="1385"/>
        <v/>
      </c>
      <c r="QE261" s="66" t="str">
        <f t="shared" si="1386"/>
        <v/>
      </c>
      <c r="QF261" s="66" t="str">
        <f t="shared" si="1387"/>
        <v/>
      </c>
      <c r="QG261" s="66" t="str">
        <f t="shared" si="1388"/>
        <v/>
      </c>
      <c r="QH261" s="66" t="str">
        <f t="shared" si="1389"/>
        <v/>
      </c>
      <c r="QI261" s="66" t="str">
        <f t="shared" si="1390"/>
        <v/>
      </c>
      <c r="QJ261" s="66" t="str">
        <f t="shared" si="1391"/>
        <v/>
      </c>
      <c r="QK261" s="66" t="str">
        <f t="shared" si="1392"/>
        <v/>
      </c>
      <c r="QL261" s="66" t="str">
        <f t="shared" si="1393"/>
        <v/>
      </c>
      <c r="QM261" s="66" t="str">
        <f t="shared" si="1394"/>
        <v/>
      </c>
      <c r="QN261" s="66" t="str">
        <f t="shared" si="1395"/>
        <v/>
      </c>
      <c r="QO261" s="66" t="str">
        <f t="shared" si="1396"/>
        <v/>
      </c>
      <c r="QP261" s="66" t="str">
        <f t="shared" si="1397"/>
        <v/>
      </c>
      <c r="QQ261" s="66" t="str">
        <f t="shared" si="1398"/>
        <v/>
      </c>
      <c r="QR261" s="66" t="str">
        <f t="shared" si="1399"/>
        <v/>
      </c>
      <c r="QS261" s="66" t="str">
        <f t="shared" si="1400"/>
        <v/>
      </c>
      <c r="QT261" s="66" t="str">
        <f t="shared" si="1401"/>
        <v/>
      </c>
      <c r="QU261" s="66" t="str">
        <f t="shared" si="1402"/>
        <v/>
      </c>
      <c r="QV261" s="66" t="str">
        <f t="shared" si="1403"/>
        <v/>
      </c>
      <c r="QW261" s="66" t="str">
        <f t="shared" si="1404"/>
        <v/>
      </c>
      <c r="QX261" s="66" t="str">
        <f t="shared" si="1405"/>
        <v/>
      </c>
      <c r="QY261" s="66" t="str">
        <f t="shared" si="1406"/>
        <v/>
      </c>
      <c r="QZ261" s="66" t="str">
        <f t="shared" si="1407"/>
        <v/>
      </c>
      <c r="RA261" s="66" t="str">
        <f t="shared" si="1408"/>
        <v/>
      </c>
      <c r="RB261" s="66" t="str">
        <f t="shared" si="1409"/>
        <v/>
      </c>
      <c r="RC261" s="66" t="str">
        <f t="shared" si="1410"/>
        <v/>
      </c>
      <c r="RD261" s="66" t="str">
        <f t="shared" si="1411"/>
        <v/>
      </c>
      <c r="RE261" s="66" t="str">
        <f t="shared" si="1412"/>
        <v/>
      </c>
      <c r="RF261" s="66" t="str">
        <f t="shared" si="1413"/>
        <v/>
      </c>
      <c r="RG261" s="66" t="str">
        <f t="shared" si="1414"/>
        <v/>
      </c>
      <c r="RH261" s="66" t="str">
        <f t="shared" si="1415"/>
        <v/>
      </c>
      <c r="RI261" s="66" t="str">
        <f t="shared" si="1416"/>
        <v/>
      </c>
      <c r="RJ261" s="66" t="str">
        <f t="shared" si="1417"/>
        <v/>
      </c>
      <c r="RK261" s="66" t="str">
        <f t="shared" si="1418"/>
        <v/>
      </c>
      <c r="RL261" s="66" t="str">
        <f t="shared" si="1419"/>
        <v/>
      </c>
      <c r="RM261" s="66" t="str">
        <f t="shared" si="1420"/>
        <v/>
      </c>
      <c r="RN261" s="66" t="str">
        <f t="shared" si="1421"/>
        <v/>
      </c>
      <c r="RO261" s="66" t="str">
        <f t="shared" si="1422"/>
        <v/>
      </c>
      <c r="RP261" s="66" t="str">
        <f t="shared" si="1423"/>
        <v/>
      </c>
      <c r="RQ261" s="66" t="str">
        <f t="shared" si="1424"/>
        <v/>
      </c>
      <c r="RR261" s="66" t="str">
        <f t="shared" si="1425"/>
        <v/>
      </c>
      <c r="RS261" s="66" t="str">
        <f t="shared" si="1426"/>
        <v/>
      </c>
      <c r="RT261" s="66" t="str">
        <f t="shared" si="1427"/>
        <v/>
      </c>
      <c r="RU261" s="66" t="str">
        <f t="shared" si="1428"/>
        <v/>
      </c>
      <c r="RV261" s="66" t="str">
        <f t="shared" si="1429"/>
        <v/>
      </c>
      <c r="RW261" s="66" t="str">
        <f t="shared" si="1430"/>
        <v/>
      </c>
      <c r="RX261" s="66" t="str">
        <f t="shared" si="1431"/>
        <v/>
      </c>
      <c r="RY261" s="66" t="str">
        <f t="shared" si="1432"/>
        <v/>
      </c>
      <c r="RZ261" s="66" t="str">
        <f t="shared" si="1433"/>
        <v/>
      </c>
      <c r="SA261" s="66" t="str">
        <f t="shared" si="1434"/>
        <v/>
      </c>
      <c r="SB261" s="66" t="str">
        <f t="shared" si="1435"/>
        <v/>
      </c>
      <c r="SC261" s="66" t="str">
        <f t="shared" si="1436"/>
        <v/>
      </c>
      <c r="SD261" s="66" t="str">
        <f t="shared" si="1437"/>
        <v/>
      </c>
      <c r="SE261" s="66" t="str">
        <f t="shared" si="1438"/>
        <v/>
      </c>
      <c r="SF261" s="66" t="str">
        <f t="shared" si="1439"/>
        <v/>
      </c>
      <c r="SG261" s="66" t="str">
        <f t="shared" si="1440"/>
        <v/>
      </c>
      <c r="SH261" s="66" t="str">
        <f t="shared" si="1441"/>
        <v/>
      </c>
      <c r="SI261" s="66" t="str">
        <f t="shared" si="1442"/>
        <v/>
      </c>
      <c r="SJ261" s="66" t="str">
        <f t="shared" si="1443"/>
        <v/>
      </c>
      <c r="SK261" s="66" t="str">
        <f t="shared" si="1444"/>
        <v/>
      </c>
      <c r="SL261" s="66" t="str">
        <f t="shared" si="1445"/>
        <v/>
      </c>
      <c r="SM261" s="66" t="str">
        <f t="shared" si="1446"/>
        <v/>
      </c>
      <c r="SN261" s="66" t="str">
        <f t="shared" si="1447"/>
        <v/>
      </c>
      <c r="SO261" s="66" t="str">
        <f t="shared" si="1448"/>
        <v/>
      </c>
      <c r="SP261" s="66" t="str">
        <f t="shared" si="1449"/>
        <v/>
      </c>
      <c r="SQ261" s="66" t="str">
        <f t="shared" si="1450"/>
        <v/>
      </c>
      <c r="SR261" s="66" t="str">
        <f t="shared" si="1451"/>
        <v/>
      </c>
      <c r="SS261" s="66" t="str">
        <f t="shared" si="1452"/>
        <v/>
      </c>
      <c r="ST261" s="66" t="str">
        <f t="shared" si="1453"/>
        <v/>
      </c>
      <c r="SU261" s="66" t="str">
        <f t="shared" si="1454"/>
        <v/>
      </c>
      <c r="SV261" s="66" t="str">
        <f t="shared" si="1455"/>
        <v/>
      </c>
      <c r="SW261" s="66" t="str">
        <f t="shared" si="1456"/>
        <v/>
      </c>
      <c r="SX261" s="66" t="str">
        <f t="shared" si="1457"/>
        <v/>
      </c>
      <c r="SY261" s="66" t="str">
        <f t="shared" si="1458"/>
        <v/>
      </c>
      <c r="SZ261" s="66" t="str">
        <f t="shared" si="1459"/>
        <v/>
      </c>
      <c r="TA261" s="66" t="str">
        <f t="shared" si="1460"/>
        <v/>
      </c>
      <c r="TB261" s="66" t="str">
        <f t="shared" si="1461"/>
        <v/>
      </c>
      <c r="TC261" s="66" t="str">
        <f t="shared" si="1462"/>
        <v/>
      </c>
      <c r="TD261" s="66" t="str">
        <f t="shared" si="1463"/>
        <v/>
      </c>
      <c r="TE261" s="66" t="str">
        <f t="shared" si="1464"/>
        <v/>
      </c>
      <c r="TF261" s="66" t="str">
        <f t="shared" si="1465"/>
        <v/>
      </c>
      <c r="TG261" s="66" t="str">
        <f t="shared" si="1466"/>
        <v/>
      </c>
      <c r="TH261" s="66" t="str">
        <f t="shared" si="1467"/>
        <v/>
      </c>
      <c r="TI261" s="66" t="str">
        <f t="shared" si="1468"/>
        <v/>
      </c>
      <c r="TJ261" s="66" t="str">
        <f t="shared" si="1469"/>
        <v/>
      </c>
      <c r="TK261" s="66" t="str">
        <f t="shared" si="1470"/>
        <v/>
      </c>
      <c r="TL261" s="66" t="str">
        <f t="shared" si="1471"/>
        <v/>
      </c>
      <c r="TM261" s="66" t="str">
        <f t="shared" si="1472"/>
        <v/>
      </c>
      <c r="TN261" s="66" t="str">
        <f t="shared" si="1473"/>
        <v/>
      </c>
      <c r="TO261" s="66" t="str">
        <f t="shared" si="1474"/>
        <v/>
      </c>
      <c r="TP261" s="66" t="str">
        <f t="shared" si="1475"/>
        <v/>
      </c>
      <c r="TQ261" s="66" t="str">
        <f t="shared" si="1476"/>
        <v/>
      </c>
      <c r="TR261" s="66" t="str">
        <f t="shared" si="1477"/>
        <v/>
      </c>
      <c r="TS261" s="66" t="str">
        <f t="shared" si="1478"/>
        <v/>
      </c>
      <c r="TT261" s="66" t="str">
        <f t="shared" si="1479"/>
        <v/>
      </c>
      <c r="TU261" s="66" t="str">
        <f t="shared" si="1480"/>
        <v/>
      </c>
      <c r="TV261" s="66" t="str">
        <f t="shared" si="1481"/>
        <v/>
      </c>
      <c r="TW261" s="66" t="str">
        <f t="shared" si="1482"/>
        <v/>
      </c>
      <c r="TX261" s="66" t="str">
        <f t="shared" si="1483"/>
        <v/>
      </c>
      <c r="TY261" s="66" t="str">
        <f t="shared" si="1484"/>
        <v/>
      </c>
      <c r="TZ261" s="66" t="str">
        <f t="shared" si="1485"/>
        <v/>
      </c>
      <c r="UA261" s="66" t="str">
        <f t="shared" si="1486"/>
        <v/>
      </c>
      <c r="UB261" s="66" t="str">
        <f t="shared" si="1487"/>
        <v/>
      </c>
      <c r="UC261" s="66" t="str">
        <f t="shared" si="1488"/>
        <v/>
      </c>
      <c r="UD261" s="66" t="str">
        <f t="shared" si="1489"/>
        <v/>
      </c>
      <c r="UE261" s="66" t="str">
        <f t="shared" si="1490"/>
        <v/>
      </c>
      <c r="UF261" s="66" t="str">
        <f t="shared" si="1491"/>
        <v/>
      </c>
      <c r="UG261" s="66" t="str">
        <f t="shared" si="1492"/>
        <v/>
      </c>
      <c r="UH261" s="66" t="str">
        <f t="shared" si="1493"/>
        <v/>
      </c>
      <c r="UI261" s="66" t="str">
        <f t="shared" si="1494"/>
        <v/>
      </c>
      <c r="UJ261" s="66" t="str">
        <f t="shared" si="1495"/>
        <v/>
      </c>
      <c r="UK261" s="66" t="str">
        <f t="shared" si="1496"/>
        <v/>
      </c>
      <c r="UL261" s="66" t="str">
        <f t="shared" si="1497"/>
        <v/>
      </c>
      <c r="UM261" s="66" t="str">
        <f t="shared" si="1498"/>
        <v/>
      </c>
      <c r="UN261" s="66" t="str">
        <f t="shared" si="1499"/>
        <v/>
      </c>
      <c r="UO261" s="66" t="str">
        <f t="shared" si="1500"/>
        <v/>
      </c>
      <c r="UP261" s="66" t="str">
        <f t="shared" si="1501"/>
        <v/>
      </c>
      <c r="UQ261" s="66" t="str">
        <f t="shared" si="1502"/>
        <v/>
      </c>
      <c r="UR261" s="66" t="str">
        <f t="shared" si="1503"/>
        <v/>
      </c>
      <c r="US261" s="66" t="str">
        <f t="shared" si="1504"/>
        <v/>
      </c>
      <c r="UT261" s="66" t="str">
        <f t="shared" si="1505"/>
        <v/>
      </c>
      <c r="UU261" s="66" t="str">
        <f t="shared" si="1506"/>
        <v/>
      </c>
      <c r="UV261" s="66" t="str">
        <f t="shared" si="1507"/>
        <v/>
      </c>
      <c r="UW261" s="66" t="str">
        <f t="shared" si="1508"/>
        <v/>
      </c>
      <c r="UX261" s="66" t="str">
        <f t="shared" si="1509"/>
        <v/>
      </c>
      <c r="UY261" s="66" t="str">
        <f t="shared" si="1510"/>
        <v/>
      </c>
      <c r="UZ261" s="66" t="str">
        <f t="shared" si="1511"/>
        <v/>
      </c>
      <c r="VA261" s="66" t="str">
        <f t="shared" si="1512"/>
        <v/>
      </c>
      <c r="VB261" s="66" t="str">
        <f t="shared" si="1513"/>
        <v/>
      </c>
      <c r="VC261" s="66" t="str">
        <f t="shared" si="1514"/>
        <v/>
      </c>
      <c r="VD261" s="66" t="str">
        <f t="shared" si="1515"/>
        <v/>
      </c>
      <c r="VE261" s="66" t="str">
        <f t="shared" si="1516"/>
        <v/>
      </c>
      <c r="VF261" s="66" t="str">
        <f t="shared" si="1517"/>
        <v/>
      </c>
      <c r="VG261" s="66" t="str">
        <f t="shared" si="1518"/>
        <v/>
      </c>
      <c r="VH261" s="66" t="str">
        <f t="shared" si="1519"/>
        <v/>
      </c>
      <c r="VI261" s="66" t="str">
        <f t="shared" si="1520"/>
        <v/>
      </c>
      <c r="VJ261" s="66" t="str">
        <f t="shared" si="1521"/>
        <v/>
      </c>
      <c r="VK261" s="66" t="str">
        <f t="shared" si="1522"/>
        <v/>
      </c>
      <c r="VL261" s="66" t="str">
        <f t="shared" si="1523"/>
        <v/>
      </c>
      <c r="VM261" s="66" t="str">
        <f t="shared" si="1524"/>
        <v/>
      </c>
      <c r="VN261" s="66" t="str">
        <f t="shared" si="1525"/>
        <v/>
      </c>
      <c r="VO261" s="66" t="str">
        <f t="shared" si="1526"/>
        <v/>
      </c>
      <c r="VP261" s="66" t="str">
        <f t="shared" si="1527"/>
        <v/>
      </c>
      <c r="VQ261" s="66" t="str">
        <f t="shared" si="1528"/>
        <v/>
      </c>
      <c r="VR261" s="66" t="str">
        <f t="shared" si="1529"/>
        <v/>
      </c>
      <c r="VS261" s="66" t="str">
        <f t="shared" si="1530"/>
        <v/>
      </c>
      <c r="VT261" s="66" t="str">
        <f t="shared" si="1531"/>
        <v/>
      </c>
      <c r="VU261" s="66" t="str">
        <f t="shared" si="1532"/>
        <v/>
      </c>
      <c r="VV261" s="66" t="str">
        <f t="shared" si="1533"/>
        <v/>
      </c>
      <c r="VW261" s="66" t="str">
        <f t="shared" si="1534"/>
        <v/>
      </c>
      <c r="VX261" s="66" t="str">
        <f t="shared" si="1535"/>
        <v/>
      </c>
      <c r="VY261" s="66" t="str">
        <f t="shared" si="1536"/>
        <v/>
      </c>
      <c r="VZ261" s="66" t="str">
        <f t="shared" si="1537"/>
        <v/>
      </c>
      <c r="WA261" s="66" t="str">
        <f t="shared" si="1538"/>
        <v/>
      </c>
      <c r="WB261" s="66" t="str">
        <f t="shared" si="1539"/>
        <v/>
      </c>
      <c r="WC261" s="66" t="str">
        <f t="shared" si="1540"/>
        <v/>
      </c>
      <c r="WD261" s="66" t="str">
        <f t="shared" si="1541"/>
        <v/>
      </c>
      <c r="WE261" s="66" t="str">
        <f t="shared" si="1542"/>
        <v/>
      </c>
      <c r="WF261" s="66" t="str">
        <f t="shared" si="1543"/>
        <v/>
      </c>
      <c r="WG261" s="66" t="str">
        <f t="shared" si="1544"/>
        <v/>
      </c>
      <c r="WH261" s="66" t="str">
        <f t="shared" si="1545"/>
        <v/>
      </c>
      <c r="WI261" s="66" t="str">
        <f t="shared" si="1546"/>
        <v/>
      </c>
      <c r="WJ261" s="66" t="str">
        <f t="shared" si="1547"/>
        <v/>
      </c>
      <c r="WK261" s="66" t="str">
        <f t="shared" si="1548"/>
        <v/>
      </c>
      <c r="WL261" s="66" t="str">
        <f t="shared" si="1549"/>
        <v/>
      </c>
      <c r="WM261" s="66" t="str">
        <f t="shared" si="1550"/>
        <v/>
      </c>
      <c r="WN261" s="66" t="str">
        <f t="shared" si="1551"/>
        <v/>
      </c>
      <c r="WO261" s="66" t="str">
        <f t="shared" si="1552"/>
        <v/>
      </c>
      <c r="WP261" s="66" t="str">
        <f t="shared" si="1553"/>
        <v/>
      </c>
      <c r="WQ261" s="66" t="str">
        <f t="shared" si="1554"/>
        <v/>
      </c>
      <c r="WR261" s="66" t="str">
        <f t="shared" si="1555"/>
        <v/>
      </c>
      <c r="WS261" s="66" t="str">
        <f t="shared" si="1556"/>
        <v/>
      </c>
      <c r="WT261" s="66" t="str">
        <f t="shared" si="1557"/>
        <v/>
      </c>
      <c r="WU261" s="66" t="str">
        <f t="shared" si="1558"/>
        <v/>
      </c>
      <c r="WV261" s="66" t="str">
        <f t="shared" si="1559"/>
        <v/>
      </c>
      <c r="WW261" s="66" t="str">
        <f t="shared" si="1560"/>
        <v/>
      </c>
      <c r="WX261" s="66" t="str">
        <f t="shared" si="1561"/>
        <v/>
      </c>
      <c r="WY261" s="66" t="str">
        <f t="shared" si="1562"/>
        <v/>
      </c>
      <c r="WZ261" s="66" t="str">
        <f t="shared" si="1563"/>
        <v/>
      </c>
      <c r="XA261" s="66" t="str">
        <f t="shared" si="1564"/>
        <v/>
      </c>
      <c r="XB261" s="66" t="str">
        <f t="shared" si="1565"/>
        <v/>
      </c>
      <c r="XC261" s="66" t="str">
        <f t="shared" si="1566"/>
        <v/>
      </c>
      <c r="XD261" s="66" t="str">
        <f t="shared" si="1567"/>
        <v/>
      </c>
      <c r="XE261" s="66" t="str">
        <f t="shared" si="1568"/>
        <v/>
      </c>
      <c r="XF261" s="66" t="str">
        <f t="shared" si="1569"/>
        <v/>
      </c>
      <c r="XG261" s="66" t="str">
        <f t="shared" si="1570"/>
        <v/>
      </c>
      <c r="XH261" s="66" t="str">
        <f t="shared" si="1571"/>
        <v/>
      </c>
      <c r="XI261" s="66" t="str">
        <f t="shared" si="1572"/>
        <v/>
      </c>
      <c r="XJ261" s="66" t="str">
        <f t="shared" si="1573"/>
        <v/>
      </c>
      <c r="XK261" s="66" t="str">
        <f t="shared" si="1574"/>
        <v/>
      </c>
      <c r="XL261" s="66" t="str">
        <f t="shared" si="1575"/>
        <v/>
      </c>
      <c r="XM261" s="66" t="str">
        <f t="shared" si="1576"/>
        <v/>
      </c>
      <c r="XN261" s="66" t="str">
        <f t="shared" si="1577"/>
        <v/>
      </c>
      <c r="XO261" s="66" t="str">
        <f t="shared" si="1578"/>
        <v/>
      </c>
      <c r="XP261" s="66" t="str">
        <f t="shared" si="1579"/>
        <v/>
      </c>
      <c r="XQ261" s="66" t="str">
        <f t="shared" si="1580"/>
        <v/>
      </c>
      <c r="XR261" s="66" t="str">
        <f t="shared" si="1581"/>
        <v/>
      </c>
      <c r="XS261" s="66" t="str">
        <f t="shared" si="1582"/>
        <v/>
      </c>
      <c r="XT261" s="66" t="str">
        <f t="shared" si="1583"/>
        <v/>
      </c>
      <c r="XU261" s="66" t="str">
        <f t="shared" si="1584"/>
        <v/>
      </c>
      <c r="XV261" s="66" t="str">
        <f t="shared" si="1585"/>
        <v/>
      </c>
      <c r="XW261" s="66" t="str">
        <f t="shared" si="1586"/>
        <v/>
      </c>
      <c r="XX261" s="66" t="str">
        <f t="shared" si="1587"/>
        <v/>
      </c>
      <c r="XY261" s="66" t="str">
        <f t="shared" si="1588"/>
        <v/>
      </c>
      <c r="XZ261" s="66" t="str">
        <f t="shared" si="1589"/>
        <v/>
      </c>
      <c r="YA261" s="66" t="str">
        <f t="shared" si="1590"/>
        <v/>
      </c>
      <c r="YB261" s="66" t="str">
        <f t="shared" si="1591"/>
        <v/>
      </c>
      <c r="YC261" s="66" t="str">
        <f t="shared" si="1592"/>
        <v/>
      </c>
      <c r="YD261" s="66" t="str">
        <f t="shared" si="1593"/>
        <v/>
      </c>
      <c r="YE261" s="66" t="str">
        <f t="shared" si="1594"/>
        <v/>
      </c>
      <c r="YF261" s="66" t="str">
        <f t="shared" si="1595"/>
        <v/>
      </c>
      <c r="YG261" s="66" t="str">
        <f t="shared" si="1596"/>
        <v/>
      </c>
      <c r="YH261" s="66" t="str">
        <f t="shared" si="1597"/>
        <v/>
      </c>
      <c r="YI261" s="66" t="str">
        <f t="shared" si="1598"/>
        <v/>
      </c>
      <c r="YJ261" s="66" t="str">
        <f t="shared" si="1599"/>
        <v/>
      </c>
      <c r="YK261" s="66" t="str">
        <f t="shared" si="1600"/>
        <v/>
      </c>
      <c r="YL261" s="66" t="str">
        <f t="shared" si="1601"/>
        <v/>
      </c>
      <c r="YM261" s="66" t="str">
        <f t="shared" si="1602"/>
        <v/>
      </c>
      <c r="YN261" s="66" t="str">
        <f t="shared" si="1603"/>
        <v/>
      </c>
      <c r="YO261" s="66" t="str">
        <f t="shared" si="1604"/>
        <v/>
      </c>
      <c r="YP261" s="66" t="str">
        <f t="shared" si="1605"/>
        <v/>
      </c>
      <c r="YQ261" s="66" t="str">
        <f t="shared" si="1606"/>
        <v/>
      </c>
      <c r="YR261" s="66" t="str">
        <f t="shared" si="1607"/>
        <v/>
      </c>
      <c r="YS261" s="66" t="str">
        <f t="shared" si="1608"/>
        <v/>
      </c>
      <c r="YT261" s="66" t="str">
        <f t="shared" si="1609"/>
        <v/>
      </c>
      <c r="YU261" s="66" t="str">
        <f t="shared" si="1610"/>
        <v/>
      </c>
      <c r="YV261" s="66" t="str">
        <f t="shared" si="1611"/>
        <v/>
      </c>
      <c r="YW261" s="66" t="str">
        <f t="shared" si="1612"/>
        <v/>
      </c>
      <c r="YX261" s="66" t="str">
        <f t="shared" si="1613"/>
        <v/>
      </c>
      <c r="YY261" s="66" t="str">
        <f t="shared" si="1614"/>
        <v/>
      </c>
      <c r="YZ261" s="66" t="str">
        <f t="shared" si="1615"/>
        <v/>
      </c>
      <c r="ZA261" s="66" t="str">
        <f t="shared" si="1616"/>
        <v/>
      </c>
      <c r="ZB261" s="66" t="str">
        <f t="shared" si="1617"/>
        <v/>
      </c>
      <c r="ZC261" s="66" t="str">
        <f t="shared" si="1618"/>
        <v/>
      </c>
      <c r="ZD261" s="66" t="str">
        <f t="shared" si="1619"/>
        <v/>
      </c>
      <c r="ZE261" s="66" t="str">
        <f t="shared" si="1620"/>
        <v/>
      </c>
      <c r="ZF261" s="66" t="str">
        <f t="shared" si="1621"/>
        <v/>
      </c>
      <c r="ZG261" s="66" t="str">
        <f t="shared" si="1622"/>
        <v/>
      </c>
      <c r="ZH261" s="66" t="str">
        <f t="shared" si="1623"/>
        <v/>
      </c>
      <c r="ZI261" s="66" t="str">
        <f t="shared" si="1624"/>
        <v/>
      </c>
      <c r="ZJ261" s="66" t="str">
        <f t="shared" si="1625"/>
        <v/>
      </c>
      <c r="ZK261" s="66" t="str">
        <f t="shared" si="1626"/>
        <v/>
      </c>
      <c r="ZL261" s="66" t="str">
        <f t="shared" si="1627"/>
        <v/>
      </c>
      <c r="ZM261" s="66" t="str">
        <f t="shared" si="1628"/>
        <v/>
      </c>
      <c r="ZN261" s="66" t="str">
        <f t="shared" si="1629"/>
        <v/>
      </c>
      <c r="ZO261" s="66" t="str">
        <f t="shared" si="1630"/>
        <v/>
      </c>
      <c r="ZP261" s="66" t="str">
        <f t="shared" si="1631"/>
        <v/>
      </c>
      <c r="ZQ261" s="66" t="str">
        <f t="shared" si="1632"/>
        <v/>
      </c>
      <c r="ZR261" s="66" t="str">
        <f t="shared" si="1633"/>
        <v/>
      </c>
      <c r="ZS261" s="66" t="str">
        <f t="shared" si="1634"/>
        <v/>
      </c>
      <c r="ZT261" s="66" t="str">
        <f t="shared" si="1635"/>
        <v/>
      </c>
      <c r="ZU261" s="66" t="str">
        <f t="shared" si="1636"/>
        <v/>
      </c>
      <c r="ZV261" s="66" t="str">
        <f t="shared" si="1637"/>
        <v/>
      </c>
      <c r="ZW261" s="66" t="str">
        <f t="shared" si="1638"/>
        <v/>
      </c>
      <c r="ZX261" s="66" t="str">
        <f t="shared" si="1639"/>
        <v/>
      </c>
      <c r="ZY261" s="66" t="str">
        <f t="shared" si="1640"/>
        <v/>
      </c>
      <c r="ZZ261" s="66" t="str">
        <f t="shared" si="1641"/>
        <v/>
      </c>
      <c r="AAA261" s="66" t="str">
        <f t="shared" si="1642"/>
        <v/>
      </c>
      <c r="AAB261" s="66" t="str">
        <f t="shared" si="1643"/>
        <v/>
      </c>
      <c r="AAC261" s="66" t="str">
        <f t="shared" si="1644"/>
        <v/>
      </c>
      <c r="AAD261" s="66" t="str">
        <f t="shared" si="1645"/>
        <v/>
      </c>
      <c r="AAE261" s="66" t="str">
        <f t="shared" si="1646"/>
        <v/>
      </c>
      <c r="AAF261" s="66" t="str">
        <f t="shared" si="1647"/>
        <v/>
      </c>
      <c r="AAG261" s="66" t="str">
        <f t="shared" si="1648"/>
        <v/>
      </c>
      <c r="AAH261" s="66" t="str">
        <f t="shared" si="1649"/>
        <v/>
      </c>
      <c r="AAI261" s="66" t="str">
        <f t="shared" si="1650"/>
        <v/>
      </c>
      <c r="AAJ261" s="66" t="str">
        <f t="shared" si="1651"/>
        <v/>
      </c>
      <c r="AAK261" s="66" t="str">
        <f t="shared" si="1652"/>
        <v/>
      </c>
      <c r="AAL261" s="66" t="str">
        <f t="shared" si="1653"/>
        <v/>
      </c>
      <c r="AAM261" s="66" t="str">
        <f t="shared" si="1654"/>
        <v/>
      </c>
      <c r="AAN261" s="66" t="str">
        <f t="shared" si="1655"/>
        <v/>
      </c>
      <c r="AAO261" s="66" t="str">
        <f t="shared" si="1656"/>
        <v/>
      </c>
      <c r="AAP261" s="66" t="str">
        <f t="shared" si="1657"/>
        <v/>
      </c>
      <c r="AAQ261" s="66" t="str">
        <f t="shared" si="1658"/>
        <v/>
      </c>
      <c r="AAR261" s="66" t="str">
        <f t="shared" si="1659"/>
        <v/>
      </c>
      <c r="AAS261" s="66" t="str">
        <f t="shared" si="1660"/>
        <v/>
      </c>
      <c r="AAT261" s="66" t="str">
        <f t="shared" si="1661"/>
        <v/>
      </c>
      <c r="AAU261" s="66" t="str">
        <f t="shared" si="1662"/>
        <v/>
      </c>
      <c r="AAV261" s="66" t="str">
        <f t="shared" si="1663"/>
        <v/>
      </c>
      <c r="AAW261" s="66" t="str">
        <f t="shared" si="1664"/>
        <v/>
      </c>
      <c r="AAX261" s="66" t="str">
        <f t="shared" si="1665"/>
        <v/>
      </c>
      <c r="AAY261" s="66" t="str">
        <f t="shared" si="1666"/>
        <v/>
      </c>
      <c r="AAZ261" s="66" t="str">
        <f t="shared" si="1667"/>
        <v/>
      </c>
      <c r="ABA261" s="66" t="str">
        <f t="shared" si="1668"/>
        <v/>
      </c>
      <c r="ABB261" s="66" t="str">
        <f t="shared" si="1669"/>
        <v/>
      </c>
      <c r="ABC261" s="66" t="str">
        <f t="shared" si="1670"/>
        <v/>
      </c>
      <c r="ABD261" s="66" t="str">
        <f t="shared" si="1671"/>
        <v/>
      </c>
      <c r="ABE261" s="66" t="str">
        <f t="shared" si="1672"/>
        <v/>
      </c>
      <c r="ABF261" s="66" t="str">
        <f t="shared" si="1673"/>
        <v/>
      </c>
      <c r="ABG261" s="66" t="str">
        <f t="shared" si="1674"/>
        <v/>
      </c>
      <c r="ABH261" s="66" t="str">
        <f t="shared" si="1675"/>
        <v/>
      </c>
      <c r="ABI261" s="66" t="str">
        <f t="shared" si="1676"/>
        <v/>
      </c>
      <c r="ABJ261" s="66" t="str">
        <f t="shared" si="1677"/>
        <v/>
      </c>
      <c r="ABK261" s="66" t="str">
        <f t="shared" si="1678"/>
        <v/>
      </c>
      <c r="ABL261" s="66" t="str">
        <f t="shared" si="1679"/>
        <v/>
      </c>
      <c r="ABM261" s="66" t="str">
        <f t="shared" si="1680"/>
        <v/>
      </c>
      <c r="ABN261" s="66" t="str">
        <f t="shared" si="1681"/>
        <v/>
      </c>
      <c r="ABO261" s="66" t="str">
        <f t="shared" si="1682"/>
        <v/>
      </c>
      <c r="ABP261" s="66" t="str">
        <f t="shared" si="1683"/>
        <v/>
      </c>
      <c r="ABQ261" s="66" t="str">
        <f t="shared" si="1684"/>
        <v/>
      </c>
      <c r="ABR261" s="66" t="str">
        <f t="shared" si="1685"/>
        <v/>
      </c>
      <c r="ABS261" s="66" t="str">
        <f t="shared" si="1686"/>
        <v/>
      </c>
      <c r="ABT261" s="66" t="str">
        <f t="shared" si="1687"/>
        <v/>
      </c>
      <c r="ABU261" s="66" t="str">
        <f t="shared" si="1688"/>
        <v/>
      </c>
      <c r="ABV261" s="66" t="str">
        <f t="shared" si="1689"/>
        <v/>
      </c>
      <c r="ABW261" s="66" t="str">
        <f t="shared" si="1690"/>
        <v/>
      </c>
      <c r="ABX261" s="66" t="str">
        <f t="shared" si="1691"/>
        <v/>
      </c>
      <c r="ABY261" s="66" t="str">
        <f t="shared" si="1692"/>
        <v/>
      </c>
      <c r="ABZ261" s="66" t="str">
        <f t="shared" si="1693"/>
        <v/>
      </c>
      <c r="ACA261" s="66" t="str">
        <f t="shared" si="1694"/>
        <v/>
      </c>
      <c r="ACB261" s="66" t="str">
        <f t="shared" si="1695"/>
        <v/>
      </c>
      <c r="ACC261" s="66" t="str">
        <f t="shared" si="1696"/>
        <v/>
      </c>
      <c r="ACD261" s="66" t="str">
        <f t="shared" si="1697"/>
        <v/>
      </c>
      <c r="ACE261" s="66" t="str">
        <f t="shared" si="1698"/>
        <v/>
      </c>
      <c r="ACF261" s="66" t="str">
        <f t="shared" si="1699"/>
        <v/>
      </c>
      <c r="ACG261" s="126">
        <f t="shared" si="1700"/>
        <v>4.5199999999999997E-2</v>
      </c>
      <c r="ACH261" s="66" t="str">
        <f t="shared" si="1701"/>
        <v>kg/GJ delivered</v>
      </c>
      <c r="ACI261" s="66" t="str">
        <f t="shared" si="1702"/>
        <v/>
      </c>
      <c r="ACJ261" s="66" t="str">
        <f t="shared" si="1703"/>
        <v/>
      </c>
      <c r="ACK261" s="66" t="str">
        <f t="shared" si="1704"/>
        <v/>
      </c>
      <c r="ACL261" s="66" t="str">
        <f t="shared" si="1705"/>
        <v/>
      </c>
      <c r="ACM261" s="66">
        <f t="shared" ref="ACM261:ACN261" si="1777">IF(AND(ACS$3="Unit", ACL261=""), "", IF(AND(ACS$3="Unit", ACL261="-"),"", IF(ACS$3="Unit", "kg/GJ delivered", IF(AND(NY261&lt;&gt;"", NY261&lt;&gt;"-", NX261="-"),"", IF($H261="","", IF(NX261="nd", "",IF(NX261="&lt;n.a.&gt;", "", IF(NY261="#/MJ", "", IF(NY261="kg/GJ delivered",NX261,IF(NY261="g/MJ delivered",NX261,IF(NY261="kg/MJ delivered",NX261*1000,IF(NY261="mg/MJ delivered",NX261/1000,IF(NY261="g/kg",((NX261)*(1/$I261)*(1/$H261)),IF(NY261="mg/kg",((NX261/1000)*(1/$I261)*(1/$H261)),IF(NY261="mg/MJ delivered",NX261/1000,IF(NY261="-","","Error"))))))))))))))))</f>
        <v>0.62</v>
      </c>
      <c r="ACN261" s="66" t="str">
        <f t="shared" si="1777"/>
        <v>kg/GJ delivered</v>
      </c>
      <c r="ACO261" s="66" t="str">
        <f t="shared" si="1707"/>
        <v/>
      </c>
      <c r="ACP261" s="66" t="str">
        <f t="shared" si="1708"/>
        <v/>
      </c>
      <c r="ACQ261" s="66" t="str">
        <f t="shared" si="1709"/>
        <v/>
      </c>
      <c r="ACR261" s="66" t="str">
        <f t="shared" si="1710"/>
        <v/>
      </c>
      <c r="ACS261" s="66" t="str">
        <f t="shared" si="1711"/>
        <v/>
      </c>
      <c r="ACT261" s="66" t="str">
        <f t="shared" si="1712"/>
        <v/>
      </c>
    </row>
    <row r="262" spans="2:774" ht="15.75" customHeight="1" x14ac:dyDescent="0.25">
      <c r="B262" s="66">
        <v>19</v>
      </c>
      <c r="C262" s="66" t="s">
        <v>97</v>
      </c>
      <c r="D262" s="66" t="s">
        <v>79</v>
      </c>
      <c r="E262" s="156" t="s">
        <v>1608</v>
      </c>
      <c r="F262" s="66" t="s">
        <v>1579</v>
      </c>
      <c r="G262" s="66" t="s">
        <v>492</v>
      </c>
      <c r="H262" s="126">
        <v>0.13500000000000001</v>
      </c>
      <c r="I262" s="130">
        <v>16.53</v>
      </c>
      <c r="J262" s="66" t="str">
        <f t="shared" si="1759"/>
        <v>Crop Residue, Improved, IN</v>
      </c>
      <c r="K262" s="161"/>
      <c r="L262" s="161"/>
      <c r="M262" s="161"/>
      <c r="N262" s="161"/>
      <c r="O262" s="66" t="s">
        <v>26</v>
      </c>
      <c r="P262" s="66" t="str">
        <f t="shared" si="1768"/>
        <v>IN</v>
      </c>
      <c r="Q262" s="66" t="s">
        <v>2</v>
      </c>
      <c r="R262" s="162">
        <v>42.17</v>
      </c>
      <c r="S262" s="158" t="s">
        <v>66</v>
      </c>
      <c r="T262" s="158" t="s">
        <v>128</v>
      </c>
      <c r="U262" s="158" t="s">
        <v>128</v>
      </c>
      <c r="V262" s="158" t="s">
        <v>128</v>
      </c>
      <c r="W262" s="158" t="s">
        <v>128</v>
      </c>
      <c r="X262" s="164">
        <v>479</v>
      </c>
      <c r="Y262" s="158" t="s">
        <v>66</v>
      </c>
      <c r="Z262" s="162">
        <v>11.17</v>
      </c>
      <c r="AA262" s="158" t="s">
        <v>66</v>
      </c>
      <c r="AB262" s="158" t="s">
        <v>128</v>
      </c>
      <c r="AC262" s="158" t="s">
        <v>128</v>
      </c>
      <c r="AD262" s="158" t="s">
        <v>128</v>
      </c>
      <c r="AE262" s="158" t="s">
        <v>128</v>
      </c>
      <c r="AF262" s="162">
        <v>12.49</v>
      </c>
      <c r="AG262" s="158" t="s">
        <v>66</v>
      </c>
      <c r="AH262" s="158" t="s">
        <v>128</v>
      </c>
      <c r="AI262" s="158" t="s">
        <v>128</v>
      </c>
      <c r="AJ262" s="158" t="s">
        <v>128</v>
      </c>
      <c r="AK262" s="158" t="s">
        <v>128</v>
      </c>
      <c r="AL262" s="158" t="s">
        <v>128</v>
      </c>
      <c r="AM262" s="158" t="s">
        <v>128</v>
      </c>
      <c r="AN262" s="158" t="s">
        <v>128</v>
      </c>
      <c r="AO262" s="158" t="s">
        <v>128</v>
      </c>
      <c r="AP262" s="158" t="s">
        <v>128</v>
      </c>
      <c r="AQ262" s="158" t="s">
        <v>128</v>
      </c>
      <c r="AR262" s="158" t="s">
        <v>128</v>
      </c>
      <c r="AS262" s="158" t="s">
        <v>128</v>
      </c>
      <c r="AT262" s="158" t="s">
        <v>128</v>
      </c>
      <c r="AU262" s="158" t="s">
        <v>128</v>
      </c>
      <c r="AV262" s="158" t="s">
        <v>128</v>
      </c>
      <c r="AW262" s="158" t="s">
        <v>128</v>
      </c>
      <c r="AX262" s="158" t="s">
        <v>128</v>
      </c>
      <c r="AY262" s="158" t="s">
        <v>128</v>
      </c>
      <c r="AZ262" s="158" t="s">
        <v>128</v>
      </c>
      <c r="BA262" s="158" t="s">
        <v>128</v>
      </c>
      <c r="BB262" s="158" t="s">
        <v>128</v>
      </c>
      <c r="BC262" s="158" t="s">
        <v>128</v>
      </c>
      <c r="BD262" s="158" t="s">
        <v>128</v>
      </c>
      <c r="BE262" s="158" t="s">
        <v>128</v>
      </c>
      <c r="BF262" s="158" t="s">
        <v>128</v>
      </c>
      <c r="BG262" s="158" t="s">
        <v>128</v>
      </c>
      <c r="BH262" s="158" t="s">
        <v>128</v>
      </c>
      <c r="BI262" s="158" t="s">
        <v>128</v>
      </c>
      <c r="BJ262" s="158" t="s">
        <v>128</v>
      </c>
      <c r="BK262" s="158" t="s">
        <v>128</v>
      </c>
      <c r="BL262" s="158" t="s">
        <v>128</v>
      </c>
      <c r="BM262" s="158" t="s">
        <v>128</v>
      </c>
      <c r="BN262" s="158" t="s">
        <v>128</v>
      </c>
      <c r="BO262" s="158" t="s">
        <v>128</v>
      </c>
      <c r="BP262" s="158" t="s">
        <v>128</v>
      </c>
      <c r="BQ262" s="158" t="s">
        <v>128</v>
      </c>
      <c r="BR262" s="158" t="s">
        <v>128</v>
      </c>
      <c r="BS262" s="158" t="s">
        <v>128</v>
      </c>
      <c r="BT262" s="158" t="s">
        <v>128</v>
      </c>
      <c r="BU262" s="158" t="s">
        <v>128</v>
      </c>
      <c r="BV262" s="158" t="s">
        <v>128</v>
      </c>
      <c r="BW262" s="158" t="s">
        <v>128</v>
      </c>
      <c r="BX262" s="158" t="s">
        <v>128</v>
      </c>
      <c r="BY262" s="158" t="s">
        <v>128</v>
      </c>
      <c r="BZ262" s="158" t="s">
        <v>128</v>
      </c>
      <c r="CA262" s="158" t="s">
        <v>128</v>
      </c>
      <c r="CB262" s="158" t="s">
        <v>128</v>
      </c>
      <c r="CC262" s="158" t="s">
        <v>128</v>
      </c>
      <c r="CD262" s="158" t="s">
        <v>128</v>
      </c>
      <c r="CE262" s="158" t="s">
        <v>128</v>
      </c>
      <c r="CF262" s="158" t="s">
        <v>128</v>
      </c>
      <c r="CG262" s="158" t="s">
        <v>128</v>
      </c>
      <c r="CH262" s="158" t="s">
        <v>128</v>
      </c>
      <c r="CI262" s="158" t="s">
        <v>128</v>
      </c>
      <c r="CJ262" s="158" t="s">
        <v>128</v>
      </c>
      <c r="CK262" s="158" t="s">
        <v>128</v>
      </c>
      <c r="CL262" s="158" t="s">
        <v>128</v>
      </c>
      <c r="CM262" s="158" t="s">
        <v>128</v>
      </c>
      <c r="CN262" s="158" t="s">
        <v>128</v>
      </c>
      <c r="CO262" s="158" t="s">
        <v>128</v>
      </c>
      <c r="CP262" s="158" t="s">
        <v>128</v>
      </c>
      <c r="CQ262" s="158" t="s">
        <v>128</v>
      </c>
      <c r="CR262" s="158" t="s">
        <v>128</v>
      </c>
      <c r="CS262" s="158" t="s">
        <v>128</v>
      </c>
      <c r="CT262" s="158" t="s">
        <v>128</v>
      </c>
      <c r="CU262" s="158" t="s">
        <v>128</v>
      </c>
      <c r="CV262" s="158" t="s">
        <v>128</v>
      </c>
      <c r="CW262" s="158" t="s">
        <v>128</v>
      </c>
      <c r="CX262" s="158" t="s">
        <v>128</v>
      </c>
      <c r="CY262" s="158" t="s">
        <v>128</v>
      </c>
      <c r="CZ262" s="158" t="s">
        <v>128</v>
      </c>
      <c r="DA262" s="158" t="s">
        <v>128</v>
      </c>
      <c r="DB262" s="158" t="s">
        <v>128</v>
      </c>
      <c r="DC262" s="158" t="s">
        <v>128</v>
      </c>
      <c r="DD262" s="158" t="s">
        <v>128</v>
      </c>
      <c r="DE262" s="158" t="s">
        <v>128</v>
      </c>
      <c r="DF262" s="158" t="s">
        <v>128</v>
      </c>
      <c r="DG262" s="158" t="s">
        <v>128</v>
      </c>
      <c r="DH262" s="158" t="s">
        <v>128</v>
      </c>
      <c r="DI262" s="158" t="s">
        <v>128</v>
      </c>
      <c r="DJ262" s="158" t="s">
        <v>128</v>
      </c>
      <c r="DK262" s="158" t="s">
        <v>128</v>
      </c>
      <c r="DL262" s="158" t="s">
        <v>128</v>
      </c>
      <c r="DM262" s="158" t="s">
        <v>128</v>
      </c>
      <c r="DN262" s="158" t="s">
        <v>128</v>
      </c>
      <c r="DO262" s="158" t="s">
        <v>128</v>
      </c>
      <c r="DP262" s="158" t="s">
        <v>128</v>
      </c>
      <c r="DQ262" s="158" t="s">
        <v>128</v>
      </c>
      <c r="DR262" s="158" t="s">
        <v>128</v>
      </c>
      <c r="DS262" s="158" t="s">
        <v>128</v>
      </c>
      <c r="DT262" s="158" t="s">
        <v>128</v>
      </c>
      <c r="DU262" s="158" t="s">
        <v>128</v>
      </c>
      <c r="DV262" s="158" t="s">
        <v>128</v>
      </c>
      <c r="DW262" s="158" t="s">
        <v>128</v>
      </c>
      <c r="DX262" s="158" t="s">
        <v>128</v>
      </c>
      <c r="DY262" s="158" t="s">
        <v>128</v>
      </c>
      <c r="DZ262" s="158" t="s">
        <v>128</v>
      </c>
      <c r="EA262" s="158" t="s">
        <v>128</v>
      </c>
      <c r="EB262" s="158" t="s">
        <v>128</v>
      </c>
      <c r="EC262" s="158" t="s">
        <v>128</v>
      </c>
      <c r="ED262" s="158" t="s">
        <v>128</v>
      </c>
      <c r="EE262" s="158" t="s">
        <v>128</v>
      </c>
      <c r="EF262" s="158" t="s">
        <v>128</v>
      </c>
      <c r="EG262" s="158" t="s">
        <v>128</v>
      </c>
      <c r="EH262" s="158" t="s">
        <v>128</v>
      </c>
      <c r="EI262" s="158" t="s">
        <v>128</v>
      </c>
      <c r="EJ262" s="158" t="s">
        <v>128</v>
      </c>
      <c r="EK262" s="158" t="s">
        <v>128</v>
      </c>
      <c r="EL262" s="158" t="s">
        <v>128</v>
      </c>
      <c r="EM262" s="158" t="s">
        <v>128</v>
      </c>
      <c r="EN262" s="158" t="s">
        <v>128</v>
      </c>
      <c r="EO262" s="158" t="s">
        <v>128</v>
      </c>
      <c r="EP262" s="158" t="s">
        <v>128</v>
      </c>
      <c r="EQ262" s="158" t="s">
        <v>128</v>
      </c>
      <c r="ER262" s="158" t="s">
        <v>128</v>
      </c>
      <c r="ES262" s="158" t="s">
        <v>128</v>
      </c>
      <c r="ET262" s="158" t="s">
        <v>128</v>
      </c>
      <c r="EU262" s="158" t="s">
        <v>128</v>
      </c>
      <c r="EV262" s="158" t="s">
        <v>128</v>
      </c>
      <c r="EW262" s="158" t="s">
        <v>128</v>
      </c>
      <c r="EX262" s="158" t="s">
        <v>128</v>
      </c>
      <c r="EY262" s="158" t="s">
        <v>128</v>
      </c>
      <c r="EZ262" s="158" t="s">
        <v>128</v>
      </c>
      <c r="FA262" s="158" t="s">
        <v>128</v>
      </c>
      <c r="FB262" s="158" t="s">
        <v>128</v>
      </c>
      <c r="FC262" s="158" t="s">
        <v>128</v>
      </c>
      <c r="FD262" s="158" t="s">
        <v>128</v>
      </c>
      <c r="FE262" s="158" t="s">
        <v>128</v>
      </c>
      <c r="FF262" s="158" t="s">
        <v>128</v>
      </c>
      <c r="FG262" s="158" t="s">
        <v>128</v>
      </c>
      <c r="FH262" s="158" t="s">
        <v>128</v>
      </c>
      <c r="FI262" s="158" t="s">
        <v>128</v>
      </c>
      <c r="FJ262" s="158" t="s">
        <v>128</v>
      </c>
      <c r="FK262" s="158" t="s">
        <v>128</v>
      </c>
      <c r="FL262" s="158" t="s">
        <v>128</v>
      </c>
      <c r="FM262" s="158" t="s">
        <v>128</v>
      </c>
      <c r="FN262" s="158" t="s">
        <v>128</v>
      </c>
      <c r="FO262" s="158" t="s">
        <v>128</v>
      </c>
      <c r="FP262" s="158" t="s">
        <v>128</v>
      </c>
      <c r="FQ262" s="158" t="s">
        <v>128</v>
      </c>
      <c r="FR262" s="158" t="s">
        <v>128</v>
      </c>
      <c r="FS262" s="158" t="s">
        <v>128</v>
      </c>
      <c r="FT262" s="158" t="s">
        <v>128</v>
      </c>
      <c r="FU262" s="158" t="s">
        <v>128</v>
      </c>
      <c r="FV262" s="158" t="s">
        <v>128</v>
      </c>
      <c r="FW262" s="158" t="s">
        <v>128</v>
      </c>
      <c r="FX262" s="158" t="s">
        <v>128</v>
      </c>
      <c r="FY262" s="158" t="s">
        <v>128</v>
      </c>
      <c r="FZ262" s="158" t="s">
        <v>128</v>
      </c>
      <c r="GA262" s="158" t="s">
        <v>128</v>
      </c>
      <c r="GB262" s="158" t="s">
        <v>128</v>
      </c>
      <c r="GC262" s="158" t="s">
        <v>128</v>
      </c>
      <c r="GD262" s="158" t="s">
        <v>128</v>
      </c>
      <c r="GE262" s="158" t="s">
        <v>128</v>
      </c>
      <c r="GF262" s="158" t="s">
        <v>128</v>
      </c>
      <c r="GG262" s="158" t="s">
        <v>128</v>
      </c>
      <c r="GH262" s="158" t="s">
        <v>128</v>
      </c>
      <c r="GI262" s="158" t="s">
        <v>128</v>
      </c>
      <c r="GJ262" s="158" t="s">
        <v>128</v>
      </c>
      <c r="GK262" s="158" t="s">
        <v>128</v>
      </c>
      <c r="GL262" s="158" t="s">
        <v>128</v>
      </c>
      <c r="GM262" s="158" t="s">
        <v>128</v>
      </c>
      <c r="GN262" s="158" t="s">
        <v>128</v>
      </c>
      <c r="GO262" s="158" t="s">
        <v>128</v>
      </c>
      <c r="GP262" s="158" t="s">
        <v>128</v>
      </c>
      <c r="GQ262" s="158" t="s">
        <v>128</v>
      </c>
      <c r="GR262" s="158" t="s">
        <v>128</v>
      </c>
      <c r="GS262" s="158" t="s">
        <v>128</v>
      </c>
      <c r="GT262" s="158" t="s">
        <v>128</v>
      </c>
      <c r="GU262" s="158" t="s">
        <v>128</v>
      </c>
      <c r="GV262" s="158" t="s">
        <v>128</v>
      </c>
      <c r="GW262" s="158" t="s">
        <v>128</v>
      </c>
      <c r="GX262" s="158" t="s">
        <v>128</v>
      </c>
      <c r="GY262" s="158" t="s">
        <v>128</v>
      </c>
      <c r="GZ262" s="158" t="s">
        <v>128</v>
      </c>
      <c r="HA262" s="158" t="s">
        <v>128</v>
      </c>
      <c r="HB262" s="158" t="s">
        <v>128</v>
      </c>
      <c r="HC262" s="158" t="s">
        <v>128</v>
      </c>
      <c r="HD262" s="158" t="s">
        <v>128</v>
      </c>
      <c r="HE262" s="158" t="s">
        <v>128</v>
      </c>
      <c r="HF262" s="158" t="s">
        <v>128</v>
      </c>
      <c r="HG262" s="158" t="s">
        <v>128</v>
      </c>
      <c r="HH262" s="158" t="s">
        <v>128</v>
      </c>
      <c r="HI262" s="158" t="s">
        <v>128</v>
      </c>
      <c r="HJ262" s="158" t="s">
        <v>128</v>
      </c>
      <c r="HK262" s="158" t="s">
        <v>128</v>
      </c>
      <c r="HL262" s="158" t="s">
        <v>128</v>
      </c>
      <c r="HM262" s="158" t="s">
        <v>128</v>
      </c>
      <c r="HN262" s="158" t="s">
        <v>128</v>
      </c>
      <c r="HO262" s="158" t="s">
        <v>128</v>
      </c>
      <c r="HP262" s="158" t="s">
        <v>128</v>
      </c>
      <c r="HQ262" s="158" t="s">
        <v>128</v>
      </c>
      <c r="HR262" s="158" t="s">
        <v>128</v>
      </c>
      <c r="HS262" s="158" t="s">
        <v>128</v>
      </c>
      <c r="HT262" s="158" t="s">
        <v>128</v>
      </c>
      <c r="HU262" s="158" t="s">
        <v>128</v>
      </c>
      <c r="HV262" s="158" t="s">
        <v>128</v>
      </c>
      <c r="HW262" s="158" t="s">
        <v>128</v>
      </c>
      <c r="HX262" s="158" t="s">
        <v>128</v>
      </c>
      <c r="HY262" s="158" t="s">
        <v>128</v>
      </c>
      <c r="HZ262" s="158" t="s">
        <v>128</v>
      </c>
      <c r="IA262" s="158" t="s">
        <v>128</v>
      </c>
      <c r="IB262" s="158" t="s">
        <v>128</v>
      </c>
      <c r="IC262" s="158" t="s">
        <v>128</v>
      </c>
      <c r="ID262" s="158" t="s">
        <v>128</v>
      </c>
      <c r="IE262" s="158" t="s">
        <v>128</v>
      </c>
      <c r="IF262" s="158" t="s">
        <v>128</v>
      </c>
      <c r="IG262" s="158" t="s">
        <v>128</v>
      </c>
      <c r="IH262" s="158" t="s">
        <v>128</v>
      </c>
      <c r="II262" s="158" t="s">
        <v>128</v>
      </c>
      <c r="IJ262" s="158" t="s">
        <v>128</v>
      </c>
      <c r="IK262" s="158" t="s">
        <v>128</v>
      </c>
      <c r="IL262" s="158" t="s">
        <v>128</v>
      </c>
      <c r="IM262" s="158" t="s">
        <v>128</v>
      </c>
      <c r="IN262" s="158" t="s">
        <v>128</v>
      </c>
      <c r="IO262" s="158" t="s">
        <v>128</v>
      </c>
      <c r="IP262" s="158" t="s">
        <v>128</v>
      </c>
      <c r="IQ262" s="158" t="s">
        <v>128</v>
      </c>
      <c r="IR262" s="158" t="s">
        <v>128</v>
      </c>
      <c r="IS262" s="158" t="s">
        <v>128</v>
      </c>
      <c r="IT262" s="158" t="s">
        <v>128</v>
      </c>
      <c r="IU262" s="158" t="s">
        <v>128</v>
      </c>
      <c r="IV262" s="158" t="s">
        <v>128</v>
      </c>
      <c r="IW262" s="158" t="s">
        <v>128</v>
      </c>
      <c r="IX262" s="158" t="s">
        <v>128</v>
      </c>
      <c r="IY262" s="158" t="s">
        <v>128</v>
      </c>
      <c r="IZ262" s="158" t="s">
        <v>128</v>
      </c>
      <c r="JA262" s="158" t="s">
        <v>128</v>
      </c>
      <c r="JB262" s="158" t="s">
        <v>128</v>
      </c>
      <c r="JC262" s="158" t="s">
        <v>128</v>
      </c>
      <c r="JD262" s="158" t="s">
        <v>128</v>
      </c>
      <c r="JE262" s="158" t="s">
        <v>128</v>
      </c>
      <c r="JF262" s="158" t="s">
        <v>128</v>
      </c>
      <c r="JG262" s="158" t="s">
        <v>128</v>
      </c>
      <c r="JH262" s="158" t="s">
        <v>128</v>
      </c>
      <c r="JI262" s="158" t="s">
        <v>128</v>
      </c>
      <c r="JJ262" s="158" t="s">
        <v>128</v>
      </c>
      <c r="JK262" s="158" t="s">
        <v>128</v>
      </c>
      <c r="JL262" s="158" t="s">
        <v>128</v>
      </c>
      <c r="JM262" s="158" t="s">
        <v>128</v>
      </c>
      <c r="JN262" s="158" t="s">
        <v>128</v>
      </c>
      <c r="JO262" s="158" t="s">
        <v>128</v>
      </c>
      <c r="JP262" s="158" t="s">
        <v>128</v>
      </c>
      <c r="JQ262" s="158" t="s">
        <v>128</v>
      </c>
      <c r="JR262" s="158" t="s">
        <v>128</v>
      </c>
      <c r="JS262" s="158" t="s">
        <v>128</v>
      </c>
      <c r="JT262" s="158" t="s">
        <v>128</v>
      </c>
      <c r="JU262" s="158" t="s">
        <v>128</v>
      </c>
      <c r="JV262" s="158" t="s">
        <v>128</v>
      </c>
      <c r="JW262" s="158" t="s">
        <v>128</v>
      </c>
      <c r="JX262" s="158" t="s">
        <v>128</v>
      </c>
      <c r="JY262" s="158" t="s">
        <v>128</v>
      </c>
      <c r="JZ262" s="158" t="s">
        <v>128</v>
      </c>
      <c r="KA262" s="158" t="s">
        <v>128</v>
      </c>
      <c r="KB262" s="158" t="s">
        <v>128</v>
      </c>
      <c r="KC262" s="158" t="s">
        <v>128</v>
      </c>
      <c r="KD262" s="158" t="s">
        <v>128</v>
      </c>
      <c r="KE262" s="158" t="s">
        <v>128</v>
      </c>
      <c r="KF262" s="158" t="s">
        <v>128</v>
      </c>
      <c r="KG262" s="158" t="s">
        <v>128</v>
      </c>
      <c r="KH262" s="158" t="s">
        <v>128</v>
      </c>
      <c r="KI262" s="158" t="s">
        <v>128</v>
      </c>
      <c r="KJ262" s="158" t="s">
        <v>128</v>
      </c>
      <c r="KK262" s="158" t="s">
        <v>128</v>
      </c>
      <c r="KL262" s="158" t="s">
        <v>128</v>
      </c>
      <c r="KM262" s="158" t="s">
        <v>128</v>
      </c>
      <c r="KN262" s="158" t="s">
        <v>128</v>
      </c>
      <c r="KO262" s="158" t="s">
        <v>128</v>
      </c>
      <c r="KP262" s="158" t="s">
        <v>128</v>
      </c>
      <c r="KQ262" s="158" t="s">
        <v>128</v>
      </c>
      <c r="KR262" s="158" t="s">
        <v>128</v>
      </c>
      <c r="KS262" s="158" t="s">
        <v>128</v>
      </c>
      <c r="KT262" s="158" t="s">
        <v>128</v>
      </c>
      <c r="KU262" s="158" t="s">
        <v>128</v>
      </c>
      <c r="KV262" s="158" t="s">
        <v>128</v>
      </c>
      <c r="KW262" s="158" t="s">
        <v>128</v>
      </c>
      <c r="KX262" s="158" t="s">
        <v>128</v>
      </c>
      <c r="KY262" s="158" t="s">
        <v>128</v>
      </c>
      <c r="KZ262" s="158" t="s">
        <v>128</v>
      </c>
      <c r="LA262" s="158" t="s">
        <v>128</v>
      </c>
      <c r="LB262" s="158" t="s">
        <v>128</v>
      </c>
      <c r="LC262" s="158" t="s">
        <v>128</v>
      </c>
      <c r="LD262" s="158" t="s">
        <v>128</v>
      </c>
      <c r="LE262" s="158" t="s">
        <v>128</v>
      </c>
      <c r="LF262" s="158" t="s">
        <v>128</v>
      </c>
      <c r="LG262" s="158" t="s">
        <v>128</v>
      </c>
      <c r="LH262" s="158" t="s">
        <v>128</v>
      </c>
      <c r="LI262" s="158" t="s">
        <v>128</v>
      </c>
      <c r="LJ262" s="158" t="s">
        <v>128</v>
      </c>
      <c r="LK262" s="158" t="s">
        <v>128</v>
      </c>
      <c r="LL262" s="158" t="s">
        <v>128</v>
      </c>
      <c r="LM262" s="158" t="s">
        <v>128</v>
      </c>
      <c r="LN262" s="158" t="s">
        <v>128</v>
      </c>
      <c r="LO262" s="158" t="s">
        <v>128</v>
      </c>
      <c r="LP262" s="158" t="s">
        <v>128</v>
      </c>
      <c r="LQ262" s="158" t="s">
        <v>128</v>
      </c>
      <c r="LR262" s="158" t="s">
        <v>128</v>
      </c>
      <c r="LS262" s="158" t="s">
        <v>128</v>
      </c>
      <c r="LT262" s="158" t="s">
        <v>128</v>
      </c>
      <c r="LU262" s="158" t="s">
        <v>128</v>
      </c>
      <c r="LV262" s="158" t="s">
        <v>128</v>
      </c>
      <c r="LW262" s="158" t="s">
        <v>128</v>
      </c>
      <c r="LX262" s="158" t="s">
        <v>128</v>
      </c>
      <c r="LY262" s="158" t="s">
        <v>128</v>
      </c>
      <c r="LZ262" s="158" t="s">
        <v>128</v>
      </c>
      <c r="MA262" s="158" t="s">
        <v>128</v>
      </c>
      <c r="MB262" s="158" t="s">
        <v>128</v>
      </c>
      <c r="MC262" s="158" t="s">
        <v>128</v>
      </c>
      <c r="MD262" s="158" t="s">
        <v>128</v>
      </c>
      <c r="ME262" s="158" t="s">
        <v>128</v>
      </c>
      <c r="MF262" s="158" t="s">
        <v>128</v>
      </c>
      <c r="MG262" s="158" t="s">
        <v>128</v>
      </c>
      <c r="MH262" s="158" t="s">
        <v>128</v>
      </c>
      <c r="MI262" s="158" t="s">
        <v>128</v>
      </c>
      <c r="MJ262" s="158" t="s">
        <v>128</v>
      </c>
      <c r="MK262" s="158" t="s">
        <v>128</v>
      </c>
      <c r="ML262" s="158" t="s">
        <v>128</v>
      </c>
      <c r="MM262" s="158" t="s">
        <v>128</v>
      </c>
      <c r="MN262" s="158" t="s">
        <v>128</v>
      </c>
      <c r="MO262" s="158" t="s">
        <v>128</v>
      </c>
      <c r="MP262" s="158" t="s">
        <v>128</v>
      </c>
      <c r="MQ262" s="158" t="s">
        <v>128</v>
      </c>
      <c r="MR262" s="158" t="s">
        <v>128</v>
      </c>
      <c r="MS262" s="158" t="s">
        <v>128</v>
      </c>
      <c r="MT262" s="158" t="s">
        <v>128</v>
      </c>
      <c r="MU262" s="158" t="s">
        <v>128</v>
      </c>
      <c r="MV262" s="158" t="s">
        <v>128</v>
      </c>
      <c r="MW262" s="158" t="s">
        <v>128</v>
      </c>
      <c r="MX262" s="158" t="s">
        <v>128</v>
      </c>
      <c r="MY262" s="158" t="s">
        <v>128</v>
      </c>
      <c r="MZ262" s="158" t="s">
        <v>128</v>
      </c>
      <c r="NA262" s="158" t="s">
        <v>128</v>
      </c>
      <c r="NB262" s="158" t="s">
        <v>128</v>
      </c>
      <c r="NC262" s="158" t="s">
        <v>128</v>
      </c>
      <c r="ND262" s="158" t="s">
        <v>128</v>
      </c>
      <c r="NE262" s="158" t="s">
        <v>128</v>
      </c>
      <c r="NF262" s="158" t="s">
        <v>128</v>
      </c>
      <c r="NG262" s="158" t="s">
        <v>128</v>
      </c>
      <c r="NH262" s="158" t="s">
        <v>128</v>
      </c>
      <c r="NI262" s="158" t="s">
        <v>128</v>
      </c>
      <c r="NJ262" s="158" t="s">
        <v>128</v>
      </c>
      <c r="NK262" s="158" t="s">
        <v>128</v>
      </c>
      <c r="NL262" s="158" t="s">
        <v>128</v>
      </c>
      <c r="NM262" s="158" t="s">
        <v>128</v>
      </c>
      <c r="NN262" s="158" t="s">
        <v>128</v>
      </c>
      <c r="NO262" s="158" t="s">
        <v>128</v>
      </c>
      <c r="NP262" s="158" t="s">
        <v>128</v>
      </c>
      <c r="NQ262" s="158" t="s">
        <v>128</v>
      </c>
      <c r="NR262" s="163">
        <v>8.2000000000000003E-2</v>
      </c>
      <c r="NS262" s="158" t="s">
        <v>66</v>
      </c>
      <c r="NT262" s="158" t="s">
        <v>128</v>
      </c>
      <c r="NU262" s="158" t="s">
        <v>128</v>
      </c>
      <c r="NV262" s="158" t="s">
        <v>128</v>
      </c>
      <c r="NW262" s="158" t="s">
        <v>128</v>
      </c>
      <c r="NX262" s="165">
        <v>1.659</v>
      </c>
      <c r="NY262" s="158" t="s">
        <v>66</v>
      </c>
      <c r="NZ262" s="158" t="s">
        <v>128</v>
      </c>
      <c r="OA262" s="158" t="s">
        <v>128</v>
      </c>
      <c r="OB262" s="158" t="s">
        <v>128</v>
      </c>
      <c r="OC262" s="158" t="s">
        <v>128</v>
      </c>
      <c r="OD262" s="158" t="s">
        <v>128</v>
      </c>
      <c r="OE262" s="170" t="s">
        <v>128</v>
      </c>
      <c r="OF262" s="181"/>
      <c r="OG262" s="174">
        <f t="shared" ref="OG262:OG322" si="1778">IF(AND(OM$3="Unit", OF262=""), "", IF(AND(OM$3="Unit", OF262="-"),"", IF(OM$3="Unit", "kg/GJ delivered", IF(AND(S262&lt;&gt;"", S262&lt;&gt;"-", R262="-"),"", IF($H262="","", IF(R262="nd", "",IF(R262="&lt;n.a.&gt;", "", IF(S262="#/MJ", "", IF(S262="kg/GJ delivered",R262,IF(S262="g/MJ delivered",R262,IF(S262="kg/MJ delivered",R262*1000,IF(S262="mg/MJ delivered",R262/1000,IF(S262="g/kg",((R262)*(1/$I262)*(1/$H262)),IF(S262="mg/kg",((R262/1000)*(1/$I262)*(1/$H262)),IF(S262="mg/MJ delivered",R262/1000,IF(S262="-","","Error"))))))))))))))))</f>
        <v>42.17</v>
      </c>
      <c r="OH262" s="66" t="str">
        <f t="shared" ref="OH262:OH322" si="1779">IF(AND(ON$3="Unit", OG262=""), "", IF(AND(ON$3="Unit", OG262="-"),"", IF(ON$3="Unit", "kg/GJ delivered", IF(AND(T262&lt;&gt;"", T262&lt;&gt;"-", S262="-"),"", IF($H262="","", IF(S262="nd", "",IF(S262="&lt;n.a.&gt;", "", IF(T262="#/MJ", "", IF(T262="kg/GJ delivered",S262,IF(T262="g/MJ delivered",S262,IF(T262="kg/MJ delivered",S262*1000,IF(T262="mg/MJ delivered",S262/1000,IF(T262="g/kg",((S262)*(1/$I262)*(1/$H262)),IF(T262="mg/kg",((S262/1000)*(1/$I262)*(1/$H262)),IF(T262="mg/MJ delivered",S262/1000,IF(T262="-","","Error"))))))))))))))))</f>
        <v>kg/GJ delivered</v>
      </c>
      <c r="OI262" s="66" t="str">
        <f t="shared" ref="OI262:OI322" si="1780">IF(AND(OO$3="Unit", OH262=""), "", IF(AND(OO$3="Unit", OH262="-"),"", IF(OO$3="Unit", "kg/GJ delivered", IF(AND(U262&lt;&gt;"", U262&lt;&gt;"-", T262="-"),"", IF($H262="","", IF(T262="nd", "",IF(T262="&lt;n.a.&gt;", "", IF(U262="#/MJ", "", IF(U262="kg/GJ delivered",T262,IF(U262="g/MJ delivered",T262,IF(U262="kg/MJ delivered",T262*1000,IF(U262="mg/MJ delivered",T262/1000,IF(U262="g/kg",((T262)*(1/$I262)*(1/$H262)),IF(U262="mg/kg",((T262/1000)*(1/$I262)*(1/$H262)),IF(U262="mg/MJ delivered",T262/1000,IF(U262="-","","Error"))))))))))))))))</f>
        <v/>
      </c>
      <c r="OJ262" s="66" t="str">
        <f t="shared" ref="OJ262:OJ322" si="1781">IF(AND(OP$3="Unit", OI262=""), "", IF(AND(OP$3="Unit", OI262="-"),"", IF(OP$3="Unit", "kg/GJ delivered", IF(AND(V262&lt;&gt;"", V262&lt;&gt;"-", U262="-"),"", IF($H262="","", IF(U262="nd", "",IF(U262="&lt;n.a.&gt;", "", IF(V262="#/MJ", "", IF(V262="kg/GJ delivered",U262,IF(V262="g/MJ delivered",U262,IF(V262="kg/MJ delivered",U262*1000,IF(V262="mg/MJ delivered",U262/1000,IF(V262="g/kg",((U262)*(1/$I262)*(1/$H262)),IF(V262="mg/kg",((U262/1000)*(1/$I262)*(1/$H262)),IF(V262="mg/MJ delivered",U262/1000,IF(V262="-","","Error"))))))))))))))))</f>
        <v/>
      </c>
      <c r="OK262" s="66" t="str">
        <f t="shared" ref="OK262:OK322" si="1782">IF(AND(OQ$3="Unit", OJ262=""), "", IF(AND(OQ$3="Unit", OJ262="-"),"", IF(OQ$3="Unit", "kg/GJ delivered", IF(AND(W262&lt;&gt;"", W262&lt;&gt;"-", V262="-"),"", IF($H262="","", IF(V262="nd", "",IF(V262="&lt;n.a.&gt;", "", IF(W262="#/MJ", "", IF(W262="kg/GJ delivered",V262,IF(W262="g/MJ delivered",V262,IF(W262="kg/MJ delivered",V262*1000,IF(W262="mg/MJ delivered",V262/1000,IF(W262="g/kg",((V262)*(1/$I262)*(1/$H262)),IF(W262="mg/kg",((V262/1000)*(1/$I262)*(1/$H262)),IF(W262="mg/MJ delivered",V262/1000,IF(W262="-","","Error"))))))))))))))))</f>
        <v/>
      </c>
      <c r="OL262" s="66" t="str">
        <f t="shared" ref="OL262:OL322" si="1783">IF(AND(OR$3="Unit", OK262=""), "", IF(AND(OR$3="Unit", OK262="-"),"", IF(OR$3="Unit", "kg/GJ delivered", IF(AND(X262&lt;&gt;"", X262&lt;&gt;"-", W262="-"),"", IF($H262="","", IF(W262="nd", "",IF(W262="&lt;n.a.&gt;", "", IF(X262="#/MJ", "", IF(X262="kg/GJ delivered",W262,IF(X262="g/MJ delivered",W262,IF(X262="kg/MJ delivered",W262*1000,IF(X262="mg/MJ delivered",W262/1000,IF(X262="g/kg",((W262)*(1/$I262)*(1/$H262)),IF(X262="mg/kg",((W262/1000)*(1/$I262)*(1/$H262)),IF(X262="mg/MJ delivered",W262/1000,IF(X262="-","","Error"))))))))))))))))</f>
        <v/>
      </c>
      <c r="OM262" s="159">
        <f t="shared" ref="OM262:OM322" si="1784">IF(AND(OS$3="Unit", OL262=""), "", IF(AND(OS$3="Unit", OL262="-"),"", IF(OS$3="Unit", "kg/GJ delivered", IF(AND(Y262&lt;&gt;"", Y262&lt;&gt;"-", X262="-"),"", IF($H262="","", IF(X262="nd", "",IF(X262="&lt;n.a.&gt;", "", IF(Y262="#/MJ", "", IF(Y262="kg/GJ delivered",X262,IF(Y262="g/MJ delivered",X262,IF(Y262="kg/MJ delivered",X262*1000,IF(Y262="mg/MJ delivered",X262/1000,IF(Y262="g/kg",((X262)*(1/$I262)*(1/$H262)),IF(Y262="mg/kg",((X262/1000)*(1/$I262)*(1/$H262)),IF(Y262="mg/MJ delivered",X262/1000,IF(Y262="-","","Error"))))))))))))))))</f>
        <v>479</v>
      </c>
      <c r="ON262" s="66" t="str">
        <f t="shared" ref="ON262:ON322" si="1785">IF(AND(OT$3="Unit", OM262=""), "", IF(AND(OT$3="Unit", OM262="-"),"", IF(OT$3="Unit", "kg/GJ delivered", IF(AND(Z262&lt;&gt;"", Z262&lt;&gt;"-", Y262="-"),"", IF($H262="","", IF(Y262="nd", "",IF(Y262="&lt;n.a.&gt;", "", IF(Z262="#/MJ", "", IF(Z262="kg/GJ delivered",Y262,IF(Z262="g/MJ delivered",Y262,IF(Z262="kg/MJ delivered",Y262*1000,IF(Z262="mg/MJ delivered",Y262/1000,IF(Z262="g/kg",((Y262)*(1/$I262)*(1/$H262)),IF(Z262="mg/kg",((Y262/1000)*(1/$I262)*(1/$H262)),IF(Z262="mg/MJ delivered",Y262/1000,IF(Z262="-","","Error"))))))))))))))))</f>
        <v>kg/GJ delivered</v>
      </c>
      <c r="OO262" s="130">
        <f t="shared" ref="OO262:OO322" si="1786">IF(AND(OU$3="Unit", ON262=""), "", IF(AND(OU$3="Unit", ON262="-"),"", IF(OU$3="Unit", "kg/GJ delivered", IF(AND(AA262&lt;&gt;"", AA262&lt;&gt;"-", Z262="-"),"", IF($H262="","", IF(Z262="nd", "",IF(Z262="&lt;n.a.&gt;", "", IF(AA262="#/MJ", "", IF(AA262="kg/GJ delivered",Z262,IF(AA262="g/MJ delivered",Z262,IF(AA262="kg/MJ delivered",Z262*1000,IF(AA262="mg/MJ delivered",Z262/1000,IF(AA262="g/kg",((Z262)*(1/$I262)*(1/$H262)),IF(AA262="mg/kg",((Z262/1000)*(1/$I262)*(1/$H262)),IF(AA262="mg/MJ delivered",Z262/1000,IF(AA262="-","","Error"))))))))))))))))</f>
        <v>11.17</v>
      </c>
      <c r="OP262" s="66" t="str">
        <f t="shared" ref="OP262:OP322" si="1787">IF(AND(OV$3="Unit", OO262=""), "", IF(AND(OV$3="Unit", OO262="-"),"", IF(OV$3="Unit", "kg/GJ delivered", IF(AND(AB262&lt;&gt;"", AB262&lt;&gt;"-", AA262="-"),"", IF($H262="","", IF(AA262="nd", "",IF(AA262="&lt;n.a.&gt;", "", IF(AB262="#/MJ", "", IF(AB262="kg/GJ delivered",AA262,IF(AB262="g/MJ delivered",AA262,IF(AB262="kg/MJ delivered",AA262*1000,IF(AB262="mg/MJ delivered",AA262/1000,IF(AB262="g/kg",((AA262)*(1/$I262)*(1/$H262)),IF(AB262="mg/kg",((AA262/1000)*(1/$I262)*(1/$H262)),IF(AB262="mg/MJ delivered",AA262/1000,IF(AB262="-","","Error"))))))))))))))))</f>
        <v>kg/GJ delivered</v>
      </c>
      <c r="OQ262" s="66" t="str">
        <f t="shared" ref="OQ262:OQ322" si="1788">IF(AND(OW$3="Unit", OP262=""), "", IF(AND(OW$3="Unit", OP262="-"),"", IF(OW$3="Unit", "kg/GJ delivered", IF(AND(AC262&lt;&gt;"", AC262&lt;&gt;"-", AB262="-"),"", IF($H262="","", IF(AB262="nd", "",IF(AB262="&lt;n.a.&gt;", "", IF(AC262="#/MJ", "", IF(AC262="kg/GJ delivered",AB262,IF(AC262="g/MJ delivered",AB262,IF(AC262="kg/MJ delivered",AB262*1000,IF(AC262="mg/MJ delivered",AB262/1000,IF(AC262="g/kg",((AB262)*(1/$I262)*(1/$H262)),IF(AC262="mg/kg",((AB262/1000)*(1/$I262)*(1/$H262)),IF(AC262="mg/MJ delivered",AB262/1000,IF(AC262="-","","Error"))))))))))))))))</f>
        <v/>
      </c>
      <c r="OR262" s="66" t="str">
        <f t="shared" ref="OR262:OR322" si="1789">IF(AND(OX$3="Unit", OQ262=""), "", IF(AND(OX$3="Unit", OQ262="-"),"", IF(OX$3="Unit", "kg/GJ delivered", IF(AND(AD262&lt;&gt;"", AD262&lt;&gt;"-", AC262="-"),"", IF($H262="","", IF(AC262="nd", "",IF(AC262="&lt;n.a.&gt;", "", IF(AD262="#/MJ", "", IF(AD262="kg/GJ delivered",AC262,IF(AD262="g/MJ delivered",AC262,IF(AD262="kg/MJ delivered",AC262*1000,IF(AD262="mg/MJ delivered",AC262/1000,IF(AD262="g/kg",((AC262)*(1/$I262)*(1/$H262)),IF(AD262="mg/kg",((AC262/1000)*(1/$I262)*(1/$H262)),IF(AD262="mg/MJ delivered",AC262/1000,IF(AD262="-","","Error"))))))))))))))))</f>
        <v/>
      </c>
      <c r="OS262" s="66" t="str">
        <f t="shared" ref="OS262:OS322" si="1790">IF(AND(OY$3="Unit", OR262=""), "", IF(AND(OY$3="Unit", OR262="-"),"", IF(OY$3="Unit", "kg/GJ delivered", IF(AND(AE262&lt;&gt;"", AE262&lt;&gt;"-", AD262="-"),"", IF($H262="","", IF(AD262="nd", "",IF(AD262="&lt;n.a.&gt;", "", IF(AE262="#/MJ", "", IF(AE262="kg/GJ delivered",AD262,IF(AE262="g/MJ delivered",AD262,IF(AE262="kg/MJ delivered",AD262*1000,IF(AE262="mg/MJ delivered",AD262/1000,IF(AE262="g/kg",((AD262)*(1/$I262)*(1/$H262)),IF(AE262="mg/kg",((AD262/1000)*(1/$I262)*(1/$H262)),IF(AE262="mg/MJ delivered",AD262/1000,IF(AE262="-","","Error"))))))))))))))))</f>
        <v/>
      </c>
      <c r="OT262" s="66" t="str">
        <f t="shared" ref="OT262:OT322" si="1791">IF(AND(OZ$3="Unit", OS262=""), "", IF(AND(OZ$3="Unit", OS262="-"),"", IF(OZ$3="Unit", "kg/GJ delivered", IF(AND(AF262&lt;&gt;"", AF262&lt;&gt;"-", AE262="-"),"", IF($H262="","", IF(AE262="nd", "",IF(AE262="&lt;n.a.&gt;", "", IF(AF262="#/MJ", "", IF(AF262="kg/GJ delivered",AE262,IF(AF262="g/MJ delivered",AE262,IF(AF262="kg/MJ delivered",AE262*1000,IF(AF262="mg/MJ delivered",AE262/1000,IF(AF262="g/kg",((AE262)*(1/$I262)*(1/$H262)),IF(AF262="mg/kg",((AE262/1000)*(1/$I262)*(1/$H262)),IF(AF262="mg/MJ delivered",AE262/1000,IF(AF262="-","","Error"))))))))))))))))</f>
        <v/>
      </c>
      <c r="OU262" s="130">
        <f t="shared" ref="OU262:OU322" si="1792">IF(AND(PA$3="Unit", OT262=""), "", IF(AND(PA$3="Unit", OT262="-"),"", IF(PA$3="Unit", "kg/GJ delivered", IF(AND(AG262&lt;&gt;"", AG262&lt;&gt;"-", AF262="-"),"", IF($H262="","", IF(AF262="nd", "",IF(AF262="&lt;n.a.&gt;", "", IF(AG262="#/MJ", "", IF(AG262="kg/GJ delivered",AF262,IF(AG262="g/MJ delivered",AF262,IF(AG262="kg/MJ delivered",AF262*1000,IF(AG262="mg/MJ delivered",AF262/1000,IF(AG262="g/kg",((AF262)*(1/$I262)*(1/$H262)),IF(AG262="mg/kg",((AF262/1000)*(1/$I262)*(1/$H262)),IF(AG262="mg/MJ delivered",AF262/1000,IF(AG262="-","","Error"))))))))))))))))</f>
        <v>12.49</v>
      </c>
      <c r="OV262" s="66" t="str">
        <f t="shared" ref="OV262:OV322" si="1793">IF(AND(PB$3="Unit", OU262=""), "", IF(AND(PB$3="Unit", OU262="-"),"", IF(PB$3="Unit", "kg/GJ delivered", IF(AND(AH262&lt;&gt;"", AH262&lt;&gt;"-", AG262="-"),"", IF($H262="","", IF(AG262="nd", "",IF(AG262="&lt;n.a.&gt;", "", IF(AH262="#/MJ", "", IF(AH262="kg/GJ delivered",AG262,IF(AH262="g/MJ delivered",AG262,IF(AH262="kg/MJ delivered",AG262*1000,IF(AH262="mg/MJ delivered",AG262/1000,IF(AH262="g/kg",((AG262)*(1/$I262)*(1/$H262)),IF(AH262="mg/kg",((AG262/1000)*(1/$I262)*(1/$H262)),IF(AH262="mg/MJ delivered",AG262/1000,IF(AH262="-","","Error"))))))))))))))))</f>
        <v>kg/GJ delivered</v>
      </c>
      <c r="OW262" s="66" t="str">
        <f t="shared" ref="OW262:OW322" si="1794">IF(AND(PC$3="Unit", OV262=""), "", IF(AND(PC$3="Unit", OV262="-"),"", IF(PC$3="Unit", "kg/GJ delivered", IF(AND(AI262&lt;&gt;"", AI262&lt;&gt;"-", AH262="-"),"", IF($H262="","", IF(AH262="nd", "",IF(AH262="&lt;n.a.&gt;", "", IF(AI262="#/MJ", "", IF(AI262="kg/GJ delivered",AH262,IF(AI262="g/MJ delivered",AH262,IF(AI262="kg/MJ delivered",AH262*1000,IF(AI262="mg/MJ delivered",AH262/1000,IF(AI262="g/kg",((AH262)*(1/$I262)*(1/$H262)),IF(AI262="mg/kg",((AH262/1000)*(1/$I262)*(1/$H262)),IF(AI262="mg/MJ delivered",AH262/1000,IF(AI262="-","","Error"))))))))))))))))</f>
        <v/>
      </c>
      <c r="OX262" s="66" t="str">
        <f t="shared" ref="OX262:OX322" si="1795">IF(AND(PD$3="Unit", OW262=""), "", IF(AND(PD$3="Unit", OW262="-"),"", IF(PD$3="Unit", "kg/GJ delivered", IF(AND(AJ262&lt;&gt;"", AJ262&lt;&gt;"-", AI262="-"),"", IF($H262="","", IF(AI262="nd", "",IF(AI262="&lt;n.a.&gt;", "", IF(AJ262="#/MJ", "", IF(AJ262="kg/GJ delivered",AI262,IF(AJ262="g/MJ delivered",AI262,IF(AJ262="kg/MJ delivered",AI262*1000,IF(AJ262="mg/MJ delivered",AI262/1000,IF(AJ262="g/kg",((AI262)*(1/$I262)*(1/$H262)),IF(AJ262="mg/kg",((AI262/1000)*(1/$I262)*(1/$H262)),IF(AJ262="mg/MJ delivered",AI262/1000,IF(AJ262="-","","Error"))))))))))))))))</f>
        <v/>
      </c>
      <c r="OY262" s="66" t="str">
        <f t="shared" ref="OY262:OY322" si="1796">IF(AND(PE$3="Unit", OX262=""), "", IF(AND(PE$3="Unit", OX262="-"),"", IF(PE$3="Unit", "kg/GJ delivered", IF(AND(AK262&lt;&gt;"", AK262&lt;&gt;"-", AJ262="-"),"", IF($H262="","", IF(AJ262="nd", "",IF(AJ262="&lt;n.a.&gt;", "", IF(AK262="#/MJ", "", IF(AK262="kg/GJ delivered",AJ262,IF(AK262="g/MJ delivered",AJ262,IF(AK262="kg/MJ delivered",AJ262*1000,IF(AK262="mg/MJ delivered",AJ262/1000,IF(AK262="g/kg",((AJ262)*(1/$I262)*(1/$H262)),IF(AK262="mg/kg",((AJ262/1000)*(1/$I262)*(1/$H262)),IF(AK262="mg/MJ delivered",AJ262/1000,IF(AK262="-","","Error"))))))))))))))))</f>
        <v/>
      </c>
      <c r="OZ262" s="66" t="str">
        <f t="shared" ref="OZ262:OZ322" si="1797">IF(AND(PF$3="Unit", OY262=""), "", IF(AND(PF$3="Unit", OY262="-"),"", IF(PF$3="Unit", "kg/GJ delivered", IF(AND(AL262&lt;&gt;"", AL262&lt;&gt;"-", AK262="-"),"", IF($H262="","", IF(AK262="nd", "",IF(AK262="&lt;n.a.&gt;", "", IF(AL262="#/MJ", "", IF(AL262="kg/GJ delivered",AK262,IF(AL262="g/MJ delivered",AK262,IF(AL262="kg/MJ delivered",AK262*1000,IF(AL262="mg/MJ delivered",AK262/1000,IF(AL262="g/kg",((AK262)*(1/$I262)*(1/$H262)),IF(AL262="mg/kg",((AK262/1000)*(1/$I262)*(1/$H262)),IF(AL262="mg/MJ delivered",AK262/1000,IF(AL262="-","","Error"))))))))))))))))</f>
        <v/>
      </c>
      <c r="PA262" s="66" t="str">
        <f t="shared" ref="PA262:PA322" si="1798">IF(AND(PG$3="Unit", OZ262=""), "", IF(AND(PG$3="Unit", OZ262="-"),"", IF(PG$3="Unit", "kg/GJ delivered", IF(AND(AM262&lt;&gt;"", AM262&lt;&gt;"-", AL262="-"),"", IF($H262="","", IF(AL262="nd", "",IF(AL262="&lt;n.a.&gt;", "", IF(AM262="#/MJ", "", IF(AM262="kg/GJ delivered",AL262,IF(AM262="g/MJ delivered",AL262,IF(AM262="kg/MJ delivered",AL262*1000,IF(AM262="mg/MJ delivered",AL262/1000,IF(AM262="g/kg",((AL262)*(1/$I262)*(1/$H262)),IF(AM262="mg/kg",((AL262/1000)*(1/$I262)*(1/$H262)),IF(AM262="mg/MJ delivered",AL262/1000,IF(AM262="-","","Error"))))))))))))))))</f>
        <v/>
      </c>
      <c r="PB262" s="66" t="str">
        <f t="shared" ref="PB262:PB322" si="1799">IF(AND(PH$3="Unit", PA262=""), "", IF(AND(PH$3="Unit", PA262="-"),"", IF(PH$3="Unit", "kg/GJ delivered", IF(AND(AN262&lt;&gt;"", AN262&lt;&gt;"-", AM262="-"),"", IF($H262="","", IF(AM262="nd", "",IF(AM262="&lt;n.a.&gt;", "", IF(AN262="#/MJ", "", IF(AN262="kg/GJ delivered",AM262,IF(AN262="g/MJ delivered",AM262,IF(AN262="kg/MJ delivered",AM262*1000,IF(AN262="mg/MJ delivered",AM262/1000,IF(AN262="g/kg",((AM262)*(1/$I262)*(1/$H262)),IF(AN262="mg/kg",((AM262/1000)*(1/$I262)*(1/$H262)),IF(AN262="mg/MJ delivered",AM262/1000,IF(AN262="-","","Error"))))))))))))))))</f>
        <v/>
      </c>
      <c r="PC262" s="66" t="str">
        <f t="shared" ref="PC262:PC322" si="1800">IF(AND(PI$3="Unit", PB262=""), "", IF(AND(PI$3="Unit", PB262="-"),"", IF(PI$3="Unit", "kg/GJ delivered", IF(AND(AO262&lt;&gt;"", AO262&lt;&gt;"-", AN262="-"),"", IF($H262="","", IF(AN262="nd", "",IF(AN262="&lt;n.a.&gt;", "", IF(AO262="#/MJ", "", IF(AO262="kg/GJ delivered",AN262,IF(AO262="g/MJ delivered",AN262,IF(AO262="kg/MJ delivered",AN262*1000,IF(AO262="mg/MJ delivered",AN262/1000,IF(AO262="g/kg",((AN262)*(1/$I262)*(1/$H262)),IF(AO262="mg/kg",((AN262/1000)*(1/$I262)*(1/$H262)),IF(AO262="mg/MJ delivered",AN262/1000,IF(AO262="-","","Error"))))))))))))))))</f>
        <v/>
      </c>
      <c r="PD262" s="66" t="str">
        <f t="shared" ref="PD262:PD322" si="1801">IF(AND(PJ$3="Unit", PC262=""), "", IF(AND(PJ$3="Unit", PC262="-"),"", IF(PJ$3="Unit", "kg/GJ delivered", IF(AND(AP262&lt;&gt;"", AP262&lt;&gt;"-", AO262="-"),"", IF($H262="","", IF(AO262="nd", "",IF(AO262="&lt;n.a.&gt;", "", IF(AP262="#/MJ", "", IF(AP262="kg/GJ delivered",AO262,IF(AP262="g/MJ delivered",AO262,IF(AP262="kg/MJ delivered",AO262*1000,IF(AP262="mg/MJ delivered",AO262/1000,IF(AP262="g/kg",((AO262)*(1/$I262)*(1/$H262)),IF(AP262="mg/kg",((AO262/1000)*(1/$I262)*(1/$H262)),IF(AP262="mg/MJ delivered",AO262/1000,IF(AP262="-","","Error"))))))))))))))))</f>
        <v/>
      </c>
      <c r="PE262" s="66" t="str">
        <f t="shared" ref="PE262:PE322" si="1802">IF(AND(PK$3="Unit", PD262=""), "", IF(AND(PK$3="Unit", PD262="-"),"", IF(PK$3="Unit", "kg/GJ delivered", IF(AND(AQ262&lt;&gt;"", AQ262&lt;&gt;"-", AP262="-"),"", IF($H262="","", IF(AP262="nd", "",IF(AP262="&lt;n.a.&gt;", "", IF(AQ262="#/MJ", "", IF(AQ262="kg/GJ delivered",AP262,IF(AQ262="g/MJ delivered",AP262,IF(AQ262="kg/MJ delivered",AP262*1000,IF(AQ262="mg/MJ delivered",AP262/1000,IF(AQ262="g/kg",((AP262)*(1/$I262)*(1/$H262)),IF(AQ262="mg/kg",((AP262/1000)*(1/$I262)*(1/$H262)),IF(AQ262="mg/MJ delivered",AP262/1000,IF(AQ262="-","","Error"))))))))))))))))</f>
        <v/>
      </c>
      <c r="PF262" s="66" t="str">
        <f t="shared" ref="PF262:PF322" si="1803">IF(AND(PL$3="Unit", PE262=""), "", IF(AND(PL$3="Unit", PE262="-"),"", IF(PL$3="Unit", "kg/GJ delivered", IF(AND(AR262&lt;&gt;"", AR262&lt;&gt;"-", AQ262="-"),"", IF($H262="","", IF(AQ262="nd", "",IF(AQ262="&lt;n.a.&gt;", "", IF(AR262="#/MJ", "", IF(AR262="kg/GJ delivered",AQ262,IF(AR262="g/MJ delivered",AQ262,IF(AR262="kg/MJ delivered",AQ262*1000,IF(AR262="mg/MJ delivered",AQ262/1000,IF(AR262="g/kg",((AQ262)*(1/$I262)*(1/$H262)),IF(AR262="mg/kg",((AQ262/1000)*(1/$I262)*(1/$H262)),IF(AR262="mg/MJ delivered",AQ262/1000,IF(AR262="-","","Error"))))))))))))))))</f>
        <v/>
      </c>
      <c r="PG262" s="66" t="str">
        <f t="shared" ref="PG262:PG322" si="1804">IF(AND(PM$3="Unit", PF262=""), "", IF(AND(PM$3="Unit", PF262="-"),"", IF(PM$3="Unit", "kg/GJ delivered", IF(AND(AS262&lt;&gt;"", AS262&lt;&gt;"-", AR262="-"),"", IF($H262="","", IF(AR262="nd", "",IF(AR262="&lt;n.a.&gt;", "", IF(AS262="#/MJ", "", IF(AS262="kg/GJ delivered",AR262,IF(AS262="g/MJ delivered",AR262,IF(AS262="kg/MJ delivered",AR262*1000,IF(AS262="mg/MJ delivered",AR262/1000,IF(AS262="g/kg",((AR262)*(1/$I262)*(1/$H262)),IF(AS262="mg/kg",((AR262/1000)*(1/$I262)*(1/$H262)),IF(AS262="mg/MJ delivered",AR262/1000,IF(AS262="-","","Error"))))))))))))))))</f>
        <v/>
      </c>
      <c r="PH262" s="66" t="str">
        <f t="shared" ref="PH262:PH322" si="1805">IF(AND(PN$3="Unit", PG262=""), "", IF(AND(PN$3="Unit", PG262="-"),"", IF(PN$3="Unit", "kg/GJ delivered", IF(AND(AT262&lt;&gt;"", AT262&lt;&gt;"-", AS262="-"),"", IF($H262="","", IF(AS262="nd", "",IF(AS262="&lt;n.a.&gt;", "", IF(AT262="#/MJ", "", IF(AT262="kg/GJ delivered",AS262,IF(AT262="g/MJ delivered",AS262,IF(AT262="kg/MJ delivered",AS262*1000,IF(AT262="mg/MJ delivered",AS262/1000,IF(AT262="g/kg",((AS262)*(1/$I262)*(1/$H262)),IF(AT262="mg/kg",((AS262/1000)*(1/$I262)*(1/$H262)),IF(AT262="mg/MJ delivered",AS262/1000,IF(AT262="-","","Error"))))))))))))))))</f>
        <v/>
      </c>
      <c r="PI262" s="66" t="str">
        <f t="shared" ref="PI262:PI322" si="1806">IF(AND(PO$3="Unit", PH262=""), "", IF(AND(PO$3="Unit", PH262="-"),"", IF(PO$3="Unit", "kg/GJ delivered", IF(AND(AU262&lt;&gt;"", AU262&lt;&gt;"-", AT262="-"),"", IF($H262="","", IF(AT262="nd", "",IF(AT262="&lt;n.a.&gt;", "", IF(AU262="#/MJ", "", IF(AU262="kg/GJ delivered",AT262,IF(AU262="g/MJ delivered",AT262,IF(AU262="kg/MJ delivered",AT262*1000,IF(AU262="mg/MJ delivered",AT262/1000,IF(AU262="g/kg",((AT262)*(1/$I262)*(1/$H262)),IF(AU262="mg/kg",((AT262/1000)*(1/$I262)*(1/$H262)),IF(AU262="mg/MJ delivered",AT262/1000,IF(AU262="-","","Error"))))))))))))))))</f>
        <v/>
      </c>
      <c r="PJ262" s="66" t="str">
        <f t="shared" ref="PJ262:PJ322" si="1807">IF(AND(PP$3="Unit", PI262=""), "", IF(AND(PP$3="Unit", PI262="-"),"", IF(PP$3="Unit", "kg/GJ delivered", IF(AND(AV262&lt;&gt;"", AV262&lt;&gt;"-", AU262="-"),"", IF($H262="","", IF(AU262="nd", "",IF(AU262="&lt;n.a.&gt;", "", IF(AV262="#/MJ", "", IF(AV262="kg/GJ delivered",AU262,IF(AV262="g/MJ delivered",AU262,IF(AV262="kg/MJ delivered",AU262*1000,IF(AV262="mg/MJ delivered",AU262/1000,IF(AV262="g/kg",((AU262)*(1/$I262)*(1/$H262)),IF(AV262="mg/kg",((AU262/1000)*(1/$I262)*(1/$H262)),IF(AV262="mg/MJ delivered",AU262/1000,IF(AV262="-","","Error"))))))))))))))))</f>
        <v/>
      </c>
      <c r="PK262" s="66" t="str">
        <f t="shared" ref="PK262:PK322" si="1808">IF(AND(PQ$3="Unit", PJ262=""), "", IF(AND(PQ$3="Unit", PJ262="-"),"", IF(PQ$3="Unit", "kg/GJ delivered", IF(AND(AW262&lt;&gt;"", AW262&lt;&gt;"-", AV262="-"),"", IF($H262="","", IF(AV262="nd", "",IF(AV262="&lt;n.a.&gt;", "", IF(AW262="#/MJ", "", IF(AW262="kg/GJ delivered",AV262,IF(AW262="g/MJ delivered",AV262,IF(AW262="kg/MJ delivered",AV262*1000,IF(AW262="mg/MJ delivered",AV262/1000,IF(AW262="g/kg",((AV262)*(1/$I262)*(1/$H262)),IF(AW262="mg/kg",((AV262/1000)*(1/$I262)*(1/$H262)),IF(AW262="mg/MJ delivered",AV262/1000,IF(AW262="-","","Error"))))))))))))))))</f>
        <v/>
      </c>
      <c r="PL262" s="66" t="str">
        <f t="shared" ref="PL262:PL322" si="1809">IF(AND(PR$3="Unit", PK262=""), "", IF(AND(PR$3="Unit", PK262="-"),"", IF(PR$3="Unit", "kg/GJ delivered", IF(AND(AX262&lt;&gt;"", AX262&lt;&gt;"-", AW262="-"),"", IF($H262="","", IF(AW262="nd", "",IF(AW262="&lt;n.a.&gt;", "", IF(AX262="#/MJ", "", IF(AX262="kg/GJ delivered",AW262,IF(AX262="g/MJ delivered",AW262,IF(AX262="kg/MJ delivered",AW262*1000,IF(AX262="mg/MJ delivered",AW262/1000,IF(AX262="g/kg",((AW262)*(1/$I262)*(1/$H262)),IF(AX262="mg/kg",((AW262/1000)*(1/$I262)*(1/$H262)),IF(AX262="mg/MJ delivered",AW262/1000,IF(AX262="-","","Error"))))))))))))))))</f>
        <v/>
      </c>
      <c r="PM262" s="66" t="str">
        <f t="shared" ref="PM262:PM322" si="1810">IF(AND(PS$3="Unit", PL262=""), "", IF(AND(PS$3="Unit", PL262="-"),"", IF(PS$3="Unit", "kg/GJ delivered", IF(AND(AY262&lt;&gt;"", AY262&lt;&gt;"-", AX262="-"),"", IF($H262="","", IF(AX262="nd", "",IF(AX262="&lt;n.a.&gt;", "", IF(AY262="#/MJ", "", IF(AY262="kg/GJ delivered",AX262,IF(AY262="g/MJ delivered",AX262,IF(AY262="kg/MJ delivered",AX262*1000,IF(AY262="mg/MJ delivered",AX262/1000,IF(AY262="g/kg",((AX262)*(1/$I262)*(1/$H262)),IF(AY262="mg/kg",((AX262/1000)*(1/$I262)*(1/$H262)),IF(AY262="mg/MJ delivered",AX262/1000,IF(AY262="-","","Error"))))))))))))))))</f>
        <v/>
      </c>
      <c r="PN262" s="66" t="str">
        <f t="shared" ref="PN262:PN322" si="1811">IF(AND(PT$3="Unit", PM262=""), "", IF(AND(PT$3="Unit", PM262="-"),"", IF(PT$3="Unit", "kg/GJ delivered", IF(AND(AZ262&lt;&gt;"", AZ262&lt;&gt;"-", AY262="-"),"", IF($H262="","", IF(AY262="nd", "",IF(AY262="&lt;n.a.&gt;", "", IF(AZ262="#/MJ", "", IF(AZ262="kg/GJ delivered",AY262,IF(AZ262="g/MJ delivered",AY262,IF(AZ262="kg/MJ delivered",AY262*1000,IF(AZ262="mg/MJ delivered",AY262/1000,IF(AZ262="g/kg",((AY262)*(1/$I262)*(1/$H262)),IF(AZ262="mg/kg",((AY262/1000)*(1/$I262)*(1/$H262)),IF(AZ262="mg/MJ delivered",AY262/1000,IF(AZ262="-","","Error"))))))))))))))))</f>
        <v/>
      </c>
      <c r="PO262" s="66" t="str">
        <f t="shared" ref="PO262:PO322" si="1812">IF(AND(PU$3="Unit", PN262=""), "", IF(AND(PU$3="Unit", PN262="-"),"", IF(PU$3="Unit", "kg/GJ delivered", IF(AND(BA262&lt;&gt;"", BA262&lt;&gt;"-", AZ262="-"),"", IF($H262="","", IF(AZ262="nd", "",IF(AZ262="&lt;n.a.&gt;", "", IF(BA262="#/MJ", "", IF(BA262="kg/GJ delivered",AZ262,IF(BA262="g/MJ delivered",AZ262,IF(BA262="kg/MJ delivered",AZ262*1000,IF(BA262="mg/MJ delivered",AZ262/1000,IF(BA262="g/kg",((AZ262)*(1/$I262)*(1/$H262)),IF(BA262="mg/kg",((AZ262/1000)*(1/$I262)*(1/$H262)),IF(BA262="mg/MJ delivered",AZ262/1000,IF(BA262="-","","Error"))))))))))))))))</f>
        <v/>
      </c>
      <c r="PP262" s="66" t="str">
        <f t="shared" ref="PP262:PP322" si="1813">IF(AND(PV$3="Unit", PO262=""), "", IF(AND(PV$3="Unit", PO262="-"),"", IF(PV$3="Unit", "kg/GJ delivered", IF(AND(BB262&lt;&gt;"", BB262&lt;&gt;"-", BA262="-"),"", IF($H262="","", IF(BA262="nd", "",IF(BA262="&lt;n.a.&gt;", "", IF(BB262="#/MJ", "", IF(BB262="kg/GJ delivered",BA262,IF(BB262="g/MJ delivered",BA262,IF(BB262="kg/MJ delivered",BA262*1000,IF(BB262="mg/MJ delivered",BA262/1000,IF(BB262="g/kg",((BA262)*(1/$I262)*(1/$H262)),IF(BB262="mg/kg",((BA262/1000)*(1/$I262)*(1/$H262)),IF(BB262="mg/MJ delivered",BA262/1000,IF(BB262="-","","Error"))))))))))))))))</f>
        <v/>
      </c>
      <c r="PQ262" s="66" t="str">
        <f t="shared" ref="PQ262:PQ322" si="1814">IF(AND(PW$3="Unit", PP262=""), "", IF(AND(PW$3="Unit", PP262="-"),"", IF(PW$3="Unit", "kg/GJ delivered", IF(AND(BC262&lt;&gt;"", BC262&lt;&gt;"-", BB262="-"),"", IF($H262="","", IF(BB262="nd", "",IF(BB262="&lt;n.a.&gt;", "", IF(BC262="#/MJ", "", IF(BC262="kg/GJ delivered",BB262,IF(BC262="g/MJ delivered",BB262,IF(BC262="kg/MJ delivered",BB262*1000,IF(BC262="mg/MJ delivered",BB262/1000,IF(BC262="g/kg",((BB262)*(1/$I262)*(1/$H262)),IF(BC262="mg/kg",((BB262/1000)*(1/$I262)*(1/$H262)),IF(BC262="mg/MJ delivered",BB262/1000,IF(BC262="-","","Error"))))))))))))))))</f>
        <v/>
      </c>
      <c r="PR262" s="66" t="str">
        <f t="shared" ref="PR262:PR322" si="1815">IF(AND(PX$3="Unit", PQ262=""), "", IF(AND(PX$3="Unit", PQ262="-"),"", IF(PX$3="Unit", "kg/GJ delivered", IF(AND(BD262&lt;&gt;"", BD262&lt;&gt;"-", BC262="-"),"", IF($H262="","", IF(BC262="nd", "",IF(BC262="&lt;n.a.&gt;", "", IF(BD262="#/MJ", "", IF(BD262="kg/GJ delivered",BC262,IF(BD262="g/MJ delivered",BC262,IF(BD262="kg/MJ delivered",BC262*1000,IF(BD262="mg/MJ delivered",BC262/1000,IF(BD262="g/kg",((BC262)*(1/$I262)*(1/$H262)),IF(BD262="mg/kg",((BC262/1000)*(1/$I262)*(1/$H262)),IF(BD262="mg/MJ delivered",BC262/1000,IF(BD262="-","","Error"))))))))))))))))</f>
        <v/>
      </c>
      <c r="PS262" s="66" t="str">
        <f t="shared" ref="PS262:PS322" si="1816">IF(AND(PY$3="Unit", PR262=""), "", IF(AND(PY$3="Unit", PR262="-"),"", IF(PY$3="Unit", "kg/GJ delivered", IF(AND(BE262&lt;&gt;"", BE262&lt;&gt;"-", BD262="-"),"", IF($H262="","", IF(BD262="nd", "",IF(BD262="&lt;n.a.&gt;", "", IF(BE262="#/MJ", "", IF(BE262="kg/GJ delivered",BD262,IF(BE262="g/MJ delivered",BD262,IF(BE262="kg/MJ delivered",BD262*1000,IF(BE262="mg/MJ delivered",BD262/1000,IF(BE262="g/kg",((BD262)*(1/$I262)*(1/$H262)),IF(BE262="mg/kg",((BD262/1000)*(1/$I262)*(1/$H262)),IF(BE262="mg/MJ delivered",BD262/1000,IF(BE262="-","","Error"))))))))))))))))</f>
        <v/>
      </c>
      <c r="PT262" s="66" t="str">
        <f t="shared" ref="PT262:PT322" si="1817">IF(AND(PZ$3="Unit", PS262=""), "", IF(AND(PZ$3="Unit", PS262="-"),"", IF(PZ$3="Unit", "kg/GJ delivered", IF(AND(BF262&lt;&gt;"", BF262&lt;&gt;"-", BE262="-"),"", IF($H262="","", IF(BE262="nd", "",IF(BE262="&lt;n.a.&gt;", "", IF(BF262="#/MJ", "", IF(BF262="kg/GJ delivered",BE262,IF(BF262="g/MJ delivered",BE262,IF(BF262="kg/MJ delivered",BE262*1000,IF(BF262="mg/MJ delivered",BE262/1000,IF(BF262="g/kg",((BE262)*(1/$I262)*(1/$H262)),IF(BF262="mg/kg",((BE262/1000)*(1/$I262)*(1/$H262)),IF(BF262="mg/MJ delivered",BE262/1000,IF(BF262="-","","Error"))))))))))))))))</f>
        <v/>
      </c>
      <c r="PU262" s="66" t="str">
        <f t="shared" ref="PU262:PU322" si="1818">IF(AND(QA$3="Unit", PT262=""), "", IF(AND(QA$3="Unit", PT262="-"),"", IF(QA$3="Unit", "kg/GJ delivered", IF(AND(BG262&lt;&gt;"", BG262&lt;&gt;"-", BF262="-"),"", IF($H262="","", IF(BF262="nd", "",IF(BF262="&lt;n.a.&gt;", "", IF(BG262="#/MJ", "", IF(BG262="kg/GJ delivered",BF262,IF(BG262="g/MJ delivered",BF262,IF(BG262="kg/MJ delivered",BF262*1000,IF(BG262="mg/MJ delivered",BF262/1000,IF(BG262="g/kg",((BF262)*(1/$I262)*(1/$H262)),IF(BG262="mg/kg",((BF262/1000)*(1/$I262)*(1/$H262)),IF(BG262="mg/MJ delivered",BF262/1000,IF(BG262="-","","Error"))))))))))))))))</f>
        <v/>
      </c>
      <c r="PV262" s="66" t="str">
        <f t="shared" ref="PV262:PV322" si="1819">IF(AND(QB$3="Unit", PU262=""), "", IF(AND(QB$3="Unit", PU262="-"),"", IF(QB$3="Unit", "kg/GJ delivered", IF(AND(BH262&lt;&gt;"", BH262&lt;&gt;"-", BG262="-"),"", IF($H262="","", IF(BG262="nd", "",IF(BG262="&lt;n.a.&gt;", "", IF(BH262="#/MJ", "", IF(BH262="kg/GJ delivered",BG262,IF(BH262="g/MJ delivered",BG262,IF(BH262="kg/MJ delivered",BG262*1000,IF(BH262="mg/MJ delivered",BG262/1000,IF(BH262="g/kg",((BG262)*(1/$I262)*(1/$H262)),IF(BH262="mg/kg",((BG262/1000)*(1/$I262)*(1/$H262)),IF(BH262="mg/MJ delivered",BG262/1000,IF(BH262="-","","Error"))))))))))))))))</f>
        <v/>
      </c>
      <c r="PW262" s="66" t="str">
        <f t="shared" ref="PW262:PW322" si="1820">IF(AND(QC$3="Unit", PV262=""), "", IF(AND(QC$3="Unit", PV262="-"),"", IF(QC$3="Unit", "kg/GJ delivered", IF(AND(BI262&lt;&gt;"", BI262&lt;&gt;"-", BH262="-"),"", IF($H262="","", IF(BH262="nd", "",IF(BH262="&lt;n.a.&gt;", "", IF(BI262="#/MJ", "", IF(BI262="kg/GJ delivered",BH262,IF(BI262="g/MJ delivered",BH262,IF(BI262="kg/MJ delivered",BH262*1000,IF(BI262="mg/MJ delivered",BH262/1000,IF(BI262="g/kg",((BH262)*(1/$I262)*(1/$H262)),IF(BI262="mg/kg",((BH262/1000)*(1/$I262)*(1/$H262)),IF(BI262="mg/MJ delivered",BH262/1000,IF(BI262="-","","Error"))))))))))))))))</f>
        <v/>
      </c>
      <c r="PX262" s="66" t="str">
        <f t="shared" ref="PX262:PX322" si="1821">IF(AND(QD$3="Unit", PW262=""), "", IF(AND(QD$3="Unit", PW262="-"),"", IF(QD$3="Unit", "kg/GJ delivered", IF(AND(BJ262&lt;&gt;"", BJ262&lt;&gt;"-", BI262="-"),"", IF($H262="","", IF(BI262="nd", "",IF(BI262="&lt;n.a.&gt;", "", IF(BJ262="#/MJ", "", IF(BJ262="kg/GJ delivered",BI262,IF(BJ262="g/MJ delivered",BI262,IF(BJ262="kg/MJ delivered",BI262*1000,IF(BJ262="mg/MJ delivered",BI262/1000,IF(BJ262="g/kg",((BI262)*(1/$I262)*(1/$H262)),IF(BJ262="mg/kg",((BI262/1000)*(1/$I262)*(1/$H262)),IF(BJ262="mg/MJ delivered",BI262/1000,IF(BJ262="-","","Error"))))))))))))))))</f>
        <v/>
      </c>
      <c r="PY262" s="66" t="str">
        <f t="shared" ref="PY262:PY322" si="1822">IF(AND(QE$3="Unit", PX262=""), "", IF(AND(QE$3="Unit", PX262="-"),"", IF(QE$3="Unit", "kg/GJ delivered", IF(AND(BK262&lt;&gt;"", BK262&lt;&gt;"-", BJ262="-"),"", IF($H262="","", IF(BJ262="nd", "",IF(BJ262="&lt;n.a.&gt;", "", IF(BK262="#/MJ", "", IF(BK262="kg/GJ delivered",BJ262,IF(BK262="g/MJ delivered",BJ262,IF(BK262="kg/MJ delivered",BJ262*1000,IF(BK262="mg/MJ delivered",BJ262/1000,IF(BK262="g/kg",((BJ262)*(1/$I262)*(1/$H262)),IF(BK262="mg/kg",((BJ262/1000)*(1/$I262)*(1/$H262)),IF(BK262="mg/MJ delivered",BJ262/1000,IF(BK262="-","","Error"))))))))))))))))</f>
        <v/>
      </c>
      <c r="PZ262" s="66" t="str">
        <f t="shared" ref="PZ262:PZ322" si="1823">IF(AND(QF$3="Unit", PY262=""), "", IF(AND(QF$3="Unit", PY262="-"),"", IF(QF$3="Unit", "kg/GJ delivered", IF(AND(BL262&lt;&gt;"", BL262&lt;&gt;"-", BK262="-"),"", IF($H262="","", IF(BK262="nd", "",IF(BK262="&lt;n.a.&gt;", "", IF(BL262="#/MJ", "", IF(BL262="kg/GJ delivered",BK262,IF(BL262="g/MJ delivered",BK262,IF(BL262="kg/MJ delivered",BK262*1000,IF(BL262="mg/MJ delivered",BK262/1000,IF(BL262="g/kg",((BK262)*(1/$I262)*(1/$H262)),IF(BL262="mg/kg",((BK262/1000)*(1/$I262)*(1/$H262)),IF(BL262="mg/MJ delivered",BK262/1000,IF(BL262="-","","Error"))))))))))))))))</f>
        <v/>
      </c>
      <c r="QA262" s="66" t="str">
        <f t="shared" ref="QA262:QA322" si="1824">IF(AND(QG$3="Unit", PZ262=""), "", IF(AND(QG$3="Unit", PZ262="-"),"", IF(QG$3="Unit", "kg/GJ delivered", IF(AND(BM262&lt;&gt;"", BM262&lt;&gt;"-", BL262="-"),"", IF($H262="","", IF(BL262="nd", "",IF(BL262="&lt;n.a.&gt;", "", IF(BM262="#/MJ", "", IF(BM262="kg/GJ delivered",BL262,IF(BM262="g/MJ delivered",BL262,IF(BM262="kg/MJ delivered",BL262*1000,IF(BM262="mg/MJ delivered",BL262/1000,IF(BM262="g/kg",((BL262)*(1/$I262)*(1/$H262)),IF(BM262="mg/kg",((BL262/1000)*(1/$I262)*(1/$H262)),IF(BM262="mg/MJ delivered",BL262/1000,IF(BM262="-","","Error"))))))))))))))))</f>
        <v/>
      </c>
      <c r="QB262" s="66" t="str">
        <f t="shared" ref="QB262:QB322" si="1825">IF(AND(QH$3="Unit", QA262=""), "", IF(AND(QH$3="Unit", QA262="-"),"", IF(QH$3="Unit", "kg/GJ delivered", IF(AND(BN262&lt;&gt;"", BN262&lt;&gt;"-", BM262="-"),"", IF($H262="","", IF(BM262="nd", "",IF(BM262="&lt;n.a.&gt;", "", IF(BN262="#/MJ", "", IF(BN262="kg/GJ delivered",BM262,IF(BN262="g/MJ delivered",BM262,IF(BN262="kg/MJ delivered",BM262*1000,IF(BN262="mg/MJ delivered",BM262/1000,IF(BN262="g/kg",((BM262)*(1/$I262)*(1/$H262)),IF(BN262="mg/kg",((BM262/1000)*(1/$I262)*(1/$H262)),IF(BN262="mg/MJ delivered",BM262/1000,IF(BN262="-","","Error"))))))))))))))))</f>
        <v/>
      </c>
      <c r="QC262" s="66" t="str">
        <f t="shared" ref="QC262:QC322" si="1826">IF(AND(QI$3="Unit", QB262=""), "", IF(AND(QI$3="Unit", QB262="-"),"", IF(QI$3="Unit", "kg/GJ delivered", IF(AND(BO262&lt;&gt;"", BO262&lt;&gt;"-", BN262="-"),"", IF($H262="","", IF(BN262="nd", "",IF(BN262="&lt;n.a.&gt;", "", IF(BO262="#/MJ", "", IF(BO262="kg/GJ delivered",BN262,IF(BO262="g/MJ delivered",BN262,IF(BO262="kg/MJ delivered",BN262*1000,IF(BO262="mg/MJ delivered",BN262/1000,IF(BO262="g/kg",((BN262)*(1/$I262)*(1/$H262)),IF(BO262="mg/kg",((BN262/1000)*(1/$I262)*(1/$H262)),IF(BO262="mg/MJ delivered",BN262/1000,IF(BO262="-","","Error"))))))))))))))))</f>
        <v/>
      </c>
      <c r="QD262" s="66" t="str">
        <f t="shared" ref="QD262:QD322" si="1827">IF(AND(QJ$3="Unit", QC262=""), "", IF(AND(QJ$3="Unit", QC262="-"),"", IF(QJ$3="Unit", "kg/GJ delivered", IF(AND(BP262&lt;&gt;"", BP262&lt;&gt;"-", BO262="-"),"", IF($H262="","", IF(BO262="nd", "",IF(BO262="&lt;n.a.&gt;", "", IF(BP262="#/MJ", "", IF(BP262="kg/GJ delivered",BO262,IF(BP262="g/MJ delivered",BO262,IF(BP262="kg/MJ delivered",BO262*1000,IF(BP262="mg/MJ delivered",BO262/1000,IF(BP262="g/kg",((BO262)*(1/$I262)*(1/$H262)),IF(BP262="mg/kg",((BO262/1000)*(1/$I262)*(1/$H262)),IF(BP262="mg/MJ delivered",BO262/1000,IF(BP262="-","","Error"))))))))))))))))</f>
        <v/>
      </c>
      <c r="QE262" s="66" t="str">
        <f t="shared" ref="QE262:QE322" si="1828">IF(AND(QK$3="Unit", QD262=""), "", IF(AND(QK$3="Unit", QD262="-"),"", IF(QK$3="Unit", "kg/GJ delivered", IF(AND(BQ262&lt;&gt;"", BQ262&lt;&gt;"-", BP262="-"),"", IF($H262="","", IF(BP262="nd", "",IF(BP262="&lt;n.a.&gt;", "", IF(BQ262="#/MJ", "", IF(BQ262="kg/GJ delivered",BP262,IF(BQ262="g/MJ delivered",BP262,IF(BQ262="kg/MJ delivered",BP262*1000,IF(BQ262="mg/MJ delivered",BP262/1000,IF(BQ262="g/kg",((BP262)*(1/$I262)*(1/$H262)),IF(BQ262="mg/kg",((BP262/1000)*(1/$I262)*(1/$H262)),IF(BQ262="mg/MJ delivered",BP262/1000,IF(BQ262="-","","Error"))))))))))))))))</f>
        <v/>
      </c>
      <c r="QF262" s="66" t="str">
        <f t="shared" ref="QF262:QF322" si="1829">IF(AND(QL$3="Unit", QE262=""), "", IF(AND(QL$3="Unit", QE262="-"),"", IF(QL$3="Unit", "kg/GJ delivered", IF(AND(BR262&lt;&gt;"", BR262&lt;&gt;"-", BQ262="-"),"", IF($H262="","", IF(BQ262="nd", "",IF(BQ262="&lt;n.a.&gt;", "", IF(BR262="#/MJ", "", IF(BR262="kg/GJ delivered",BQ262,IF(BR262="g/MJ delivered",BQ262,IF(BR262="kg/MJ delivered",BQ262*1000,IF(BR262="mg/MJ delivered",BQ262/1000,IF(BR262="g/kg",((BQ262)*(1/$I262)*(1/$H262)),IF(BR262="mg/kg",((BQ262/1000)*(1/$I262)*(1/$H262)),IF(BR262="mg/MJ delivered",BQ262/1000,IF(BR262="-","","Error"))))))))))))))))</f>
        <v/>
      </c>
      <c r="QG262" s="66" t="str">
        <f t="shared" ref="QG262:QG322" si="1830">IF(AND(QM$3="Unit", QF262=""), "", IF(AND(QM$3="Unit", QF262="-"),"", IF(QM$3="Unit", "kg/GJ delivered", IF(AND(BS262&lt;&gt;"", BS262&lt;&gt;"-", BR262="-"),"", IF($H262="","", IF(BR262="nd", "",IF(BR262="&lt;n.a.&gt;", "", IF(BS262="#/MJ", "", IF(BS262="kg/GJ delivered",BR262,IF(BS262="g/MJ delivered",BR262,IF(BS262="kg/MJ delivered",BR262*1000,IF(BS262="mg/MJ delivered",BR262/1000,IF(BS262="g/kg",((BR262)*(1/$I262)*(1/$H262)),IF(BS262="mg/kg",((BR262/1000)*(1/$I262)*(1/$H262)),IF(BS262="mg/MJ delivered",BR262/1000,IF(BS262="-","","Error"))))))))))))))))</f>
        <v/>
      </c>
      <c r="QH262" s="66" t="str">
        <f t="shared" ref="QH262:QH322" si="1831">IF(AND(QN$3="Unit", QG262=""), "", IF(AND(QN$3="Unit", QG262="-"),"", IF(QN$3="Unit", "kg/GJ delivered", IF(AND(BT262&lt;&gt;"", BT262&lt;&gt;"-", BS262="-"),"", IF($H262="","", IF(BS262="nd", "",IF(BS262="&lt;n.a.&gt;", "", IF(BT262="#/MJ", "", IF(BT262="kg/GJ delivered",BS262,IF(BT262="g/MJ delivered",BS262,IF(BT262="kg/MJ delivered",BS262*1000,IF(BT262="mg/MJ delivered",BS262/1000,IF(BT262="g/kg",((BS262)*(1/$I262)*(1/$H262)),IF(BT262="mg/kg",((BS262/1000)*(1/$I262)*(1/$H262)),IF(BT262="mg/MJ delivered",BS262/1000,IF(BT262="-","","Error"))))))))))))))))</f>
        <v/>
      </c>
      <c r="QI262" s="66" t="str">
        <f t="shared" ref="QI262:QI322" si="1832">IF(AND(QO$3="Unit", QH262=""), "", IF(AND(QO$3="Unit", QH262="-"),"", IF(QO$3="Unit", "kg/GJ delivered", IF(AND(BU262&lt;&gt;"", BU262&lt;&gt;"-", BT262="-"),"", IF($H262="","", IF(BT262="nd", "",IF(BT262="&lt;n.a.&gt;", "", IF(BU262="#/MJ", "", IF(BU262="kg/GJ delivered",BT262,IF(BU262="g/MJ delivered",BT262,IF(BU262="kg/MJ delivered",BT262*1000,IF(BU262="mg/MJ delivered",BT262/1000,IF(BU262="g/kg",((BT262)*(1/$I262)*(1/$H262)),IF(BU262="mg/kg",((BT262/1000)*(1/$I262)*(1/$H262)),IF(BU262="mg/MJ delivered",BT262/1000,IF(BU262="-","","Error"))))))))))))))))</f>
        <v/>
      </c>
      <c r="QJ262" s="66" t="str">
        <f t="shared" ref="QJ262:QJ322" si="1833">IF(AND(QP$3="Unit", QI262=""), "", IF(AND(QP$3="Unit", QI262="-"),"", IF(QP$3="Unit", "kg/GJ delivered", IF(AND(BV262&lt;&gt;"", BV262&lt;&gt;"-", BU262="-"),"", IF($H262="","", IF(BU262="nd", "",IF(BU262="&lt;n.a.&gt;", "", IF(BV262="#/MJ", "", IF(BV262="kg/GJ delivered",BU262,IF(BV262="g/MJ delivered",BU262,IF(BV262="kg/MJ delivered",BU262*1000,IF(BV262="mg/MJ delivered",BU262/1000,IF(BV262="g/kg",((BU262)*(1/$I262)*(1/$H262)),IF(BV262="mg/kg",((BU262/1000)*(1/$I262)*(1/$H262)),IF(BV262="mg/MJ delivered",BU262/1000,IF(BV262="-","","Error"))))))))))))))))</f>
        <v/>
      </c>
      <c r="QK262" s="66" t="str">
        <f t="shared" ref="QK262:QK322" si="1834">IF(AND(QQ$3="Unit", QJ262=""), "", IF(AND(QQ$3="Unit", QJ262="-"),"", IF(QQ$3="Unit", "kg/GJ delivered", IF(AND(BW262&lt;&gt;"", BW262&lt;&gt;"-", BV262="-"),"", IF($H262="","", IF(BV262="nd", "",IF(BV262="&lt;n.a.&gt;", "", IF(BW262="#/MJ", "", IF(BW262="kg/GJ delivered",BV262,IF(BW262="g/MJ delivered",BV262,IF(BW262="kg/MJ delivered",BV262*1000,IF(BW262="mg/MJ delivered",BV262/1000,IF(BW262="g/kg",((BV262)*(1/$I262)*(1/$H262)),IF(BW262="mg/kg",((BV262/1000)*(1/$I262)*(1/$H262)),IF(BW262="mg/MJ delivered",BV262/1000,IF(BW262="-","","Error"))))))))))))))))</f>
        <v/>
      </c>
      <c r="QL262" s="66" t="str">
        <f t="shared" ref="QL262:QL322" si="1835">IF(AND(QR$3="Unit", QK262=""), "", IF(AND(QR$3="Unit", QK262="-"),"", IF(QR$3="Unit", "kg/GJ delivered", IF(AND(BX262&lt;&gt;"", BX262&lt;&gt;"-", BW262="-"),"", IF($H262="","", IF(BW262="nd", "",IF(BW262="&lt;n.a.&gt;", "", IF(BX262="#/MJ", "", IF(BX262="kg/GJ delivered",BW262,IF(BX262="g/MJ delivered",BW262,IF(BX262="kg/MJ delivered",BW262*1000,IF(BX262="mg/MJ delivered",BW262/1000,IF(BX262="g/kg",((BW262)*(1/$I262)*(1/$H262)),IF(BX262="mg/kg",((BW262/1000)*(1/$I262)*(1/$H262)),IF(BX262="mg/MJ delivered",BW262/1000,IF(BX262="-","","Error"))))))))))))))))</f>
        <v/>
      </c>
      <c r="QM262" s="66" t="str">
        <f t="shared" ref="QM262:QM322" si="1836">IF(AND(QS$3="Unit", QL262=""), "", IF(AND(QS$3="Unit", QL262="-"),"", IF(QS$3="Unit", "kg/GJ delivered", IF(AND(BY262&lt;&gt;"", BY262&lt;&gt;"-", BX262="-"),"", IF($H262="","", IF(BX262="nd", "",IF(BX262="&lt;n.a.&gt;", "", IF(BY262="#/MJ", "", IF(BY262="kg/GJ delivered",BX262,IF(BY262="g/MJ delivered",BX262,IF(BY262="kg/MJ delivered",BX262*1000,IF(BY262="mg/MJ delivered",BX262/1000,IF(BY262="g/kg",((BX262)*(1/$I262)*(1/$H262)),IF(BY262="mg/kg",((BX262/1000)*(1/$I262)*(1/$H262)),IF(BY262="mg/MJ delivered",BX262/1000,IF(BY262="-","","Error"))))))))))))))))</f>
        <v/>
      </c>
      <c r="QN262" s="66" t="str">
        <f t="shared" ref="QN262:QN322" si="1837">IF(AND(QT$3="Unit", QM262=""), "", IF(AND(QT$3="Unit", QM262="-"),"", IF(QT$3="Unit", "kg/GJ delivered", IF(AND(BZ262&lt;&gt;"", BZ262&lt;&gt;"-", BY262="-"),"", IF($H262="","", IF(BY262="nd", "",IF(BY262="&lt;n.a.&gt;", "", IF(BZ262="#/MJ", "", IF(BZ262="kg/GJ delivered",BY262,IF(BZ262="g/MJ delivered",BY262,IF(BZ262="kg/MJ delivered",BY262*1000,IF(BZ262="mg/MJ delivered",BY262/1000,IF(BZ262="g/kg",((BY262)*(1/$I262)*(1/$H262)),IF(BZ262="mg/kg",((BY262/1000)*(1/$I262)*(1/$H262)),IF(BZ262="mg/MJ delivered",BY262/1000,IF(BZ262="-","","Error"))))))))))))))))</f>
        <v/>
      </c>
      <c r="QO262" s="66" t="str">
        <f t="shared" ref="QO262:QO322" si="1838">IF(AND(QU$3="Unit", QN262=""), "", IF(AND(QU$3="Unit", QN262="-"),"", IF(QU$3="Unit", "kg/GJ delivered", IF(AND(CA262&lt;&gt;"", CA262&lt;&gt;"-", BZ262="-"),"", IF($H262="","", IF(BZ262="nd", "",IF(BZ262="&lt;n.a.&gt;", "", IF(CA262="#/MJ", "", IF(CA262="kg/GJ delivered",BZ262,IF(CA262="g/MJ delivered",BZ262,IF(CA262="kg/MJ delivered",BZ262*1000,IF(CA262="mg/MJ delivered",BZ262/1000,IF(CA262="g/kg",((BZ262)*(1/$I262)*(1/$H262)),IF(CA262="mg/kg",((BZ262/1000)*(1/$I262)*(1/$H262)),IF(CA262="mg/MJ delivered",BZ262/1000,IF(CA262="-","","Error"))))))))))))))))</f>
        <v/>
      </c>
      <c r="QP262" s="66" t="str">
        <f t="shared" ref="QP262:QP322" si="1839">IF(AND(QV$3="Unit", QO262=""), "", IF(AND(QV$3="Unit", QO262="-"),"", IF(QV$3="Unit", "kg/GJ delivered", IF(AND(CB262&lt;&gt;"", CB262&lt;&gt;"-", CA262="-"),"", IF($H262="","", IF(CA262="nd", "",IF(CA262="&lt;n.a.&gt;", "", IF(CB262="#/MJ", "", IF(CB262="kg/GJ delivered",CA262,IF(CB262="g/MJ delivered",CA262,IF(CB262="kg/MJ delivered",CA262*1000,IF(CB262="mg/MJ delivered",CA262/1000,IF(CB262="g/kg",((CA262)*(1/$I262)*(1/$H262)),IF(CB262="mg/kg",((CA262/1000)*(1/$I262)*(1/$H262)),IF(CB262="mg/MJ delivered",CA262/1000,IF(CB262="-","","Error"))))))))))))))))</f>
        <v/>
      </c>
      <c r="QQ262" s="66" t="str">
        <f t="shared" ref="QQ262:QQ322" si="1840">IF(AND(QW$3="Unit", QP262=""), "", IF(AND(QW$3="Unit", QP262="-"),"", IF(QW$3="Unit", "kg/GJ delivered", IF(AND(CC262&lt;&gt;"", CC262&lt;&gt;"-", CB262="-"),"", IF($H262="","", IF(CB262="nd", "",IF(CB262="&lt;n.a.&gt;", "", IF(CC262="#/MJ", "", IF(CC262="kg/GJ delivered",CB262,IF(CC262="g/MJ delivered",CB262,IF(CC262="kg/MJ delivered",CB262*1000,IF(CC262="mg/MJ delivered",CB262/1000,IF(CC262="g/kg",((CB262)*(1/$I262)*(1/$H262)),IF(CC262="mg/kg",((CB262/1000)*(1/$I262)*(1/$H262)),IF(CC262="mg/MJ delivered",CB262/1000,IF(CC262="-","","Error"))))))))))))))))</f>
        <v/>
      </c>
      <c r="QR262" s="66" t="str">
        <f t="shared" ref="QR262:QR322" si="1841">IF(AND(QX$3="Unit", QQ262=""), "", IF(AND(QX$3="Unit", QQ262="-"),"", IF(QX$3="Unit", "kg/GJ delivered", IF(AND(CD262&lt;&gt;"", CD262&lt;&gt;"-", CC262="-"),"", IF($H262="","", IF(CC262="nd", "",IF(CC262="&lt;n.a.&gt;", "", IF(CD262="#/MJ", "", IF(CD262="kg/GJ delivered",CC262,IF(CD262="g/MJ delivered",CC262,IF(CD262="kg/MJ delivered",CC262*1000,IF(CD262="mg/MJ delivered",CC262/1000,IF(CD262="g/kg",((CC262)*(1/$I262)*(1/$H262)),IF(CD262="mg/kg",((CC262/1000)*(1/$I262)*(1/$H262)),IF(CD262="mg/MJ delivered",CC262/1000,IF(CD262="-","","Error"))))))))))))))))</f>
        <v/>
      </c>
      <c r="QS262" s="66" t="str">
        <f t="shared" ref="QS262:QS322" si="1842">IF(AND(QY$3="Unit", QR262=""), "", IF(AND(QY$3="Unit", QR262="-"),"", IF(QY$3="Unit", "kg/GJ delivered", IF(AND(CE262&lt;&gt;"", CE262&lt;&gt;"-", CD262="-"),"", IF($H262="","", IF(CD262="nd", "",IF(CD262="&lt;n.a.&gt;", "", IF(CE262="#/MJ", "", IF(CE262="kg/GJ delivered",CD262,IF(CE262="g/MJ delivered",CD262,IF(CE262="kg/MJ delivered",CD262*1000,IF(CE262="mg/MJ delivered",CD262/1000,IF(CE262="g/kg",((CD262)*(1/$I262)*(1/$H262)),IF(CE262="mg/kg",((CD262/1000)*(1/$I262)*(1/$H262)),IF(CE262="mg/MJ delivered",CD262/1000,IF(CE262="-","","Error"))))))))))))))))</f>
        <v/>
      </c>
      <c r="QT262" s="66" t="str">
        <f t="shared" ref="QT262:QT322" si="1843">IF(AND(QZ$3="Unit", QS262=""), "", IF(AND(QZ$3="Unit", QS262="-"),"", IF(QZ$3="Unit", "kg/GJ delivered", IF(AND(CF262&lt;&gt;"", CF262&lt;&gt;"-", CE262="-"),"", IF($H262="","", IF(CE262="nd", "",IF(CE262="&lt;n.a.&gt;", "", IF(CF262="#/MJ", "", IF(CF262="kg/GJ delivered",CE262,IF(CF262="g/MJ delivered",CE262,IF(CF262="kg/MJ delivered",CE262*1000,IF(CF262="mg/MJ delivered",CE262/1000,IF(CF262="g/kg",((CE262)*(1/$I262)*(1/$H262)),IF(CF262="mg/kg",((CE262/1000)*(1/$I262)*(1/$H262)),IF(CF262="mg/MJ delivered",CE262/1000,IF(CF262="-","","Error"))))))))))))))))</f>
        <v/>
      </c>
      <c r="QU262" s="66" t="str">
        <f t="shared" ref="QU262:QU322" si="1844">IF(AND(RA$3="Unit", QT262=""), "", IF(AND(RA$3="Unit", QT262="-"),"", IF(RA$3="Unit", "kg/GJ delivered", IF(AND(CG262&lt;&gt;"", CG262&lt;&gt;"-", CF262="-"),"", IF($H262="","", IF(CF262="nd", "",IF(CF262="&lt;n.a.&gt;", "", IF(CG262="#/MJ", "", IF(CG262="kg/GJ delivered",CF262,IF(CG262="g/MJ delivered",CF262,IF(CG262="kg/MJ delivered",CF262*1000,IF(CG262="mg/MJ delivered",CF262/1000,IF(CG262="g/kg",((CF262)*(1/$I262)*(1/$H262)),IF(CG262="mg/kg",((CF262/1000)*(1/$I262)*(1/$H262)),IF(CG262="mg/MJ delivered",CF262/1000,IF(CG262="-","","Error"))))))))))))))))</f>
        <v/>
      </c>
      <c r="QV262" s="66" t="str">
        <f t="shared" ref="QV262:QV322" si="1845">IF(AND(RB$3="Unit", QU262=""), "", IF(AND(RB$3="Unit", QU262="-"),"", IF(RB$3="Unit", "kg/GJ delivered", IF(AND(CH262&lt;&gt;"", CH262&lt;&gt;"-", CG262="-"),"", IF($H262="","", IF(CG262="nd", "",IF(CG262="&lt;n.a.&gt;", "", IF(CH262="#/MJ", "", IF(CH262="kg/GJ delivered",CG262,IF(CH262="g/MJ delivered",CG262,IF(CH262="kg/MJ delivered",CG262*1000,IF(CH262="mg/MJ delivered",CG262/1000,IF(CH262="g/kg",((CG262)*(1/$I262)*(1/$H262)),IF(CH262="mg/kg",((CG262/1000)*(1/$I262)*(1/$H262)),IF(CH262="mg/MJ delivered",CG262/1000,IF(CH262="-","","Error"))))))))))))))))</f>
        <v/>
      </c>
      <c r="QW262" s="66" t="str">
        <f t="shared" ref="QW262:QW322" si="1846">IF(AND(RC$3="Unit", QV262=""), "", IF(AND(RC$3="Unit", QV262="-"),"", IF(RC$3="Unit", "kg/GJ delivered", IF(AND(CI262&lt;&gt;"", CI262&lt;&gt;"-", CH262="-"),"", IF($H262="","", IF(CH262="nd", "",IF(CH262="&lt;n.a.&gt;", "", IF(CI262="#/MJ", "", IF(CI262="kg/GJ delivered",CH262,IF(CI262="g/MJ delivered",CH262,IF(CI262="kg/MJ delivered",CH262*1000,IF(CI262="mg/MJ delivered",CH262/1000,IF(CI262="g/kg",((CH262)*(1/$I262)*(1/$H262)),IF(CI262="mg/kg",((CH262/1000)*(1/$I262)*(1/$H262)),IF(CI262="mg/MJ delivered",CH262/1000,IF(CI262="-","","Error"))))))))))))))))</f>
        <v/>
      </c>
      <c r="QX262" s="66" t="str">
        <f t="shared" ref="QX262:QX322" si="1847">IF(AND(RD$3="Unit", QW262=""), "", IF(AND(RD$3="Unit", QW262="-"),"", IF(RD$3="Unit", "kg/GJ delivered", IF(AND(CJ262&lt;&gt;"", CJ262&lt;&gt;"-", CI262="-"),"", IF($H262="","", IF(CI262="nd", "",IF(CI262="&lt;n.a.&gt;", "", IF(CJ262="#/MJ", "", IF(CJ262="kg/GJ delivered",CI262,IF(CJ262="g/MJ delivered",CI262,IF(CJ262="kg/MJ delivered",CI262*1000,IF(CJ262="mg/MJ delivered",CI262/1000,IF(CJ262="g/kg",((CI262)*(1/$I262)*(1/$H262)),IF(CJ262="mg/kg",((CI262/1000)*(1/$I262)*(1/$H262)),IF(CJ262="mg/MJ delivered",CI262/1000,IF(CJ262="-","","Error"))))))))))))))))</f>
        <v/>
      </c>
      <c r="QY262" s="66" t="str">
        <f t="shared" ref="QY262:QY322" si="1848">IF(AND(RE$3="Unit", QX262=""), "", IF(AND(RE$3="Unit", QX262="-"),"", IF(RE$3="Unit", "kg/GJ delivered", IF(AND(CK262&lt;&gt;"", CK262&lt;&gt;"-", CJ262="-"),"", IF($H262="","", IF(CJ262="nd", "",IF(CJ262="&lt;n.a.&gt;", "", IF(CK262="#/MJ", "", IF(CK262="kg/GJ delivered",CJ262,IF(CK262="g/MJ delivered",CJ262,IF(CK262="kg/MJ delivered",CJ262*1000,IF(CK262="mg/MJ delivered",CJ262/1000,IF(CK262="g/kg",((CJ262)*(1/$I262)*(1/$H262)),IF(CK262="mg/kg",((CJ262/1000)*(1/$I262)*(1/$H262)),IF(CK262="mg/MJ delivered",CJ262/1000,IF(CK262="-","","Error"))))))))))))))))</f>
        <v/>
      </c>
      <c r="QZ262" s="66" t="str">
        <f t="shared" ref="QZ262:QZ322" si="1849">IF(AND(RF$3="Unit", QY262=""), "", IF(AND(RF$3="Unit", QY262="-"),"", IF(RF$3="Unit", "kg/GJ delivered", IF(AND(CL262&lt;&gt;"", CL262&lt;&gt;"-", CK262="-"),"", IF($H262="","", IF(CK262="nd", "",IF(CK262="&lt;n.a.&gt;", "", IF(CL262="#/MJ", "", IF(CL262="kg/GJ delivered",CK262,IF(CL262="g/MJ delivered",CK262,IF(CL262="kg/MJ delivered",CK262*1000,IF(CL262="mg/MJ delivered",CK262/1000,IF(CL262="g/kg",((CK262)*(1/$I262)*(1/$H262)),IF(CL262="mg/kg",((CK262/1000)*(1/$I262)*(1/$H262)),IF(CL262="mg/MJ delivered",CK262/1000,IF(CL262="-","","Error"))))))))))))))))</f>
        <v/>
      </c>
      <c r="RA262" s="66" t="str">
        <f t="shared" ref="RA262:RA322" si="1850">IF(AND(RG$3="Unit", QZ262=""), "", IF(AND(RG$3="Unit", QZ262="-"),"", IF(RG$3="Unit", "kg/GJ delivered", IF(AND(CM262&lt;&gt;"", CM262&lt;&gt;"-", CL262="-"),"", IF($H262="","", IF(CL262="nd", "",IF(CL262="&lt;n.a.&gt;", "", IF(CM262="#/MJ", "", IF(CM262="kg/GJ delivered",CL262,IF(CM262="g/MJ delivered",CL262,IF(CM262="kg/MJ delivered",CL262*1000,IF(CM262="mg/MJ delivered",CL262/1000,IF(CM262="g/kg",((CL262)*(1/$I262)*(1/$H262)),IF(CM262="mg/kg",((CL262/1000)*(1/$I262)*(1/$H262)),IF(CM262="mg/MJ delivered",CL262/1000,IF(CM262="-","","Error"))))))))))))))))</f>
        <v/>
      </c>
      <c r="RB262" s="66" t="str">
        <f t="shared" ref="RB262:RB322" si="1851">IF(AND(RH$3="Unit", RA262=""), "", IF(AND(RH$3="Unit", RA262="-"),"", IF(RH$3="Unit", "kg/GJ delivered", IF(AND(CN262&lt;&gt;"", CN262&lt;&gt;"-", CM262="-"),"", IF($H262="","", IF(CM262="nd", "",IF(CM262="&lt;n.a.&gt;", "", IF(CN262="#/MJ", "", IF(CN262="kg/GJ delivered",CM262,IF(CN262="g/MJ delivered",CM262,IF(CN262="kg/MJ delivered",CM262*1000,IF(CN262="mg/MJ delivered",CM262/1000,IF(CN262="g/kg",((CM262)*(1/$I262)*(1/$H262)),IF(CN262="mg/kg",((CM262/1000)*(1/$I262)*(1/$H262)),IF(CN262="mg/MJ delivered",CM262/1000,IF(CN262="-","","Error"))))))))))))))))</f>
        <v/>
      </c>
      <c r="RC262" s="66" t="str">
        <f t="shared" ref="RC262:RC322" si="1852">IF(AND(RI$3="Unit", RB262=""), "", IF(AND(RI$3="Unit", RB262="-"),"", IF(RI$3="Unit", "kg/GJ delivered", IF(AND(CO262&lt;&gt;"", CO262&lt;&gt;"-", CN262="-"),"", IF($H262="","", IF(CN262="nd", "",IF(CN262="&lt;n.a.&gt;", "", IF(CO262="#/MJ", "", IF(CO262="kg/GJ delivered",CN262,IF(CO262="g/MJ delivered",CN262,IF(CO262="kg/MJ delivered",CN262*1000,IF(CO262="mg/MJ delivered",CN262/1000,IF(CO262="g/kg",((CN262)*(1/$I262)*(1/$H262)),IF(CO262="mg/kg",((CN262/1000)*(1/$I262)*(1/$H262)),IF(CO262="mg/MJ delivered",CN262/1000,IF(CO262="-","","Error"))))))))))))))))</f>
        <v/>
      </c>
      <c r="RD262" s="66" t="str">
        <f t="shared" ref="RD262:RD322" si="1853">IF(AND(RJ$3="Unit", RC262=""), "", IF(AND(RJ$3="Unit", RC262="-"),"", IF(RJ$3="Unit", "kg/GJ delivered", IF(AND(CP262&lt;&gt;"", CP262&lt;&gt;"-", CO262="-"),"", IF($H262="","", IF(CO262="nd", "",IF(CO262="&lt;n.a.&gt;", "", IF(CP262="#/MJ", "", IF(CP262="kg/GJ delivered",CO262,IF(CP262="g/MJ delivered",CO262,IF(CP262="kg/MJ delivered",CO262*1000,IF(CP262="mg/MJ delivered",CO262/1000,IF(CP262="g/kg",((CO262)*(1/$I262)*(1/$H262)),IF(CP262="mg/kg",((CO262/1000)*(1/$I262)*(1/$H262)),IF(CP262="mg/MJ delivered",CO262/1000,IF(CP262="-","","Error"))))))))))))))))</f>
        <v/>
      </c>
      <c r="RE262" s="66" t="str">
        <f t="shared" ref="RE262:RE322" si="1854">IF(AND(RK$3="Unit", RD262=""), "", IF(AND(RK$3="Unit", RD262="-"),"", IF(RK$3="Unit", "kg/GJ delivered", IF(AND(CQ262&lt;&gt;"", CQ262&lt;&gt;"-", CP262="-"),"", IF($H262="","", IF(CP262="nd", "",IF(CP262="&lt;n.a.&gt;", "", IF(CQ262="#/MJ", "", IF(CQ262="kg/GJ delivered",CP262,IF(CQ262="g/MJ delivered",CP262,IF(CQ262="kg/MJ delivered",CP262*1000,IF(CQ262="mg/MJ delivered",CP262/1000,IF(CQ262="g/kg",((CP262)*(1/$I262)*(1/$H262)),IF(CQ262="mg/kg",((CP262/1000)*(1/$I262)*(1/$H262)),IF(CQ262="mg/MJ delivered",CP262/1000,IF(CQ262="-","","Error"))))))))))))))))</f>
        <v/>
      </c>
      <c r="RF262" s="66" t="str">
        <f t="shared" ref="RF262:RF322" si="1855">IF(AND(RL$3="Unit", RE262=""), "", IF(AND(RL$3="Unit", RE262="-"),"", IF(RL$3="Unit", "kg/GJ delivered", IF(AND(CR262&lt;&gt;"", CR262&lt;&gt;"-", CQ262="-"),"", IF($H262="","", IF(CQ262="nd", "",IF(CQ262="&lt;n.a.&gt;", "", IF(CR262="#/MJ", "", IF(CR262="kg/GJ delivered",CQ262,IF(CR262="g/MJ delivered",CQ262,IF(CR262="kg/MJ delivered",CQ262*1000,IF(CR262="mg/MJ delivered",CQ262/1000,IF(CR262="g/kg",((CQ262)*(1/$I262)*(1/$H262)),IF(CR262="mg/kg",((CQ262/1000)*(1/$I262)*(1/$H262)),IF(CR262="mg/MJ delivered",CQ262/1000,IF(CR262="-","","Error"))))))))))))))))</f>
        <v/>
      </c>
      <c r="RG262" s="66" t="str">
        <f t="shared" ref="RG262:RG322" si="1856">IF(AND(RM$3="Unit", RF262=""), "", IF(AND(RM$3="Unit", RF262="-"),"", IF(RM$3="Unit", "kg/GJ delivered", IF(AND(CS262&lt;&gt;"", CS262&lt;&gt;"-", CR262="-"),"", IF($H262="","", IF(CR262="nd", "",IF(CR262="&lt;n.a.&gt;", "", IF(CS262="#/MJ", "", IF(CS262="kg/GJ delivered",CR262,IF(CS262="g/MJ delivered",CR262,IF(CS262="kg/MJ delivered",CR262*1000,IF(CS262="mg/MJ delivered",CR262/1000,IF(CS262="g/kg",((CR262)*(1/$I262)*(1/$H262)),IF(CS262="mg/kg",((CR262/1000)*(1/$I262)*(1/$H262)),IF(CS262="mg/MJ delivered",CR262/1000,IF(CS262="-","","Error"))))))))))))))))</f>
        <v/>
      </c>
      <c r="RH262" s="66" t="str">
        <f t="shared" ref="RH262:RH322" si="1857">IF(AND(RN$3="Unit", RG262=""), "", IF(AND(RN$3="Unit", RG262="-"),"", IF(RN$3="Unit", "kg/GJ delivered", IF(AND(CT262&lt;&gt;"", CT262&lt;&gt;"-", CS262="-"),"", IF($H262="","", IF(CS262="nd", "",IF(CS262="&lt;n.a.&gt;", "", IF(CT262="#/MJ", "", IF(CT262="kg/GJ delivered",CS262,IF(CT262="g/MJ delivered",CS262,IF(CT262="kg/MJ delivered",CS262*1000,IF(CT262="mg/MJ delivered",CS262/1000,IF(CT262="g/kg",((CS262)*(1/$I262)*(1/$H262)),IF(CT262="mg/kg",((CS262/1000)*(1/$I262)*(1/$H262)),IF(CT262="mg/MJ delivered",CS262/1000,IF(CT262="-","","Error"))))))))))))))))</f>
        <v/>
      </c>
      <c r="RI262" s="66" t="str">
        <f t="shared" ref="RI262:RI322" si="1858">IF(AND(RO$3="Unit", RH262=""), "", IF(AND(RO$3="Unit", RH262="-"),"", IF(RO$3="Unit", "kg/GJ delivered", IF(AND(CU262&lt;&gt;"", CU262&lt;&gt;"-", CT262="-"),"", IF($H262="","", IF(CT262="nd", "",IF(CT262="&lt;n.a.&gt;", "", IF(CU262="#/MJ", "", IF(CU262="kg/GJ delivered",CT262,IF(CU262="g/MJ delivered",CT262,IF(CU262="kg/MJ delivered",CT262*1000,IF(CU262="mg/MJ delivered",CT262/1000,IF(CU262="g/kg",((CT262)*(1/$I262)*(1/$H262)),IF(CU262="mg/kg",((CT262/1000)*(1/$I262)*(1/$H262)),IF(CU262="mg/MJ delivered",CT262/1000,IF(CU262="-","","Error"))))))))))))))))</f>
        <v/>
      </c>
      <c r="RJ262" s="66" t="str">
        <f t="shared" ref="RJ262:RJ322" si="1859">IF(AND(RP$3="Unit", RI262=""), "", IF(AND(RP$3="Unit", RI262="-"),"", IF(RP$3="Unit", "kg/GJ delivered", IF(AND(CV262&lt;&gt;"", CV262&lt;&gt;"-", CU262="-"),"", IF($H262="","", IF(CU262="nd", "",IF(CU262="&lt;n.a.&gt;", "", IF(CV262="#/MJ", "", IF(CV262="kg/GJ delivered",CU262,IF(CV262="g/MJ delivered",CU262,IF(CV262="kg/MJ delivered",CU262*1000,IF(CV262="mg/MJ delivered",CU262/1000,IF(CV262="g/kg",((CU262)*(1/$I262)*(1/$H262)),IF(CV262="mg/kg",((CU262/1000)*(1/$I262)*(1/$H262)),IF(CV262="mg/MJ delivered",CU262/1000,IF(CV262="-","","Error"))))))))))))))))</f>
        <v/>
      </c>
      <c r="RK262" s="66" t="str">
        <f t="shared" ref="RK262:RK322" si="1860">IF(AND(RQ$3="Unit", RJ262=""), "", IF(AND(RQ$3="Unit", RJ262="-"),"", IF(RQ$3="Unit", "kg/GJ delivered", IF(AND(CW262&lt;&gt;"", CW262&lt;&gt;"-", CV262="-"),"", IF($H262="","", IF(CV262="nd", "",IF(CV262="&lt;n.a.&gt;", "", IF(CW262="#/MJ", "", IF(CW262="kg/GJ delivered",CV262,IF(CW262="g/MJ delivered",CV262,IF(CW262="kg/MJ delivered",CV262*1000,IF(CW262="mg/MJ delivered",CV262/1000,IF(CW262="g/kg",((CV262)*(1/$I262)*(1/$H262)),IF(CW262="mg/kg",((CV262/1000)*(1/$I262)*(1/$H262)),IF(CW262="mg/MJ delivered",CV262/1000,IF(CW262="-","","Error"))))))))))))))))</f>
        <v/>
      </c>
      <c r="RL262" s="66" t="str">
        <f t="shared" ref="RL262:RL322" si="1861">IF(AND(RR$3="Unit", RK262=""), "", IF(AND(RR$3="Unit", RK262="-"),"", IF(RR$3="Unit", "kg/GJ delivered", IF(AND(CX262&lt;&gt;"", CX262&lt;&gt;"-", CW262="-"),"", IF($H262="","", IF(CW262="nd", "",IF(CW262="&lt;n.a.&gt;", "", IF(CX262="#/MJ", "", IF(CX262="kg/GJ delivered",CW262,IF(CX262="g/MJ delivered",CW262,IF(CX262="kg/MJ delivered",CW262*1000,IF(CX262="mg/MJ delivered",CW262/1000,IF(CX262="g/kg",((CW262)*(1/$I262)*(1/$H262)),IF(CX262="mg/kg",((CW262/1000)*(1/$I262)*(1/$H262)),IF(CX262="mg/MJ delivered",CW262/1000,IF(CX262="-","","Error"))))))))))))))))</f>
        <v/>
      </c>
      <c r="RM262" s="66" t="str">
        <f t="shared" ref="RM262:RM322" si="1862">IF(AND(RS$3="Unit", RL262=""), "", IF(AND(RS$3="Unit", RL262="-"),"", IF(RS$3="Unit", "kg/GJ delivered", IF(AND(CY262&lt;&gt;"", CY262&lt;&gt;"-", CX262="-"),"", IF($H262="","", IF(CX262="nd", "",IF(CX262="&lt;n.a.&gt;", "", IF(CY262="#/MJ", "", IF(CY262="kg/GJ delivered",CX262,IF(CY262="g/MJ delivered",CX262,IF(CY262="kg/MJ delivered",CX262*1000,IF(CY262="mg/MJ delivered",CX262/1000,IF(CY262="g/kg",((CX262)*(1/$I262)*(1/$H262)),IF(CY262="mg/kg",((CX262/1000)*(1/$I262)*(1/$H262)),IF(CY262="mg/MJ delivered",CX262/1000,IF(CY262="-","","Error"))))))))))))))))</f>
        <v/>
      </c>
      <c r="RN262" s="66" t="str">
        <f t="shared" ref="RN262:RN322" si="1863">IF(AND(RT$3="Unit", RM262=""), "", IF(AND(RT$3="Unit", RM262="-"),"", IF(RT$3="Unit", "kg/GJ delivered", IF(AND(CZ262&lt;&gt;"", CZ262&lt;&gt;"-", CY262="-"),"", IF($H262="","", IF(CY262="nd", "",IF(CY262="&lt;n.a.&gt;", "", IF(CZ262="#/MJ", "", IF(CZ262="kg/GJ delivered",CY262,IF(CZ262="g/MJ delivered",CY262,IF(CZ262="kg/MJ delivered",CY262*1000,IF(CZ262="mg/MJ delivered",CY262/1000,IF(CZ262="g/kg",((CY262)*(1/$I262)*(1/$H262)),IF(CZ262="mg/kg",((CY262/1000)*(1/$I262)*(1/$H262)),IF(CZ262="mg/MJ delivered",CY262/1000,IF(CZ262="-","","Error"))))))))))))))))</f>
        <v/>
      </c>
      <c r="RO262" s="66" t="str">
        <f t="shared" ref="RO262:RO322" si="1864">IF(AND(RU$3="Unit", RN262=""), "", IF(AND(RU$3="Unit", RN262="-"),"", IF(RU$3="Unit", "kg/GJ delivered", IF(AND(DA262&lt;&gt;"", DA262&lt;&gt;"-", CZ262="-"),"", IF($H262="","", IF(CZ262="nd", "",IF(CZ262="&lt;n.a.&gt;", "", IF(DA262="#/MJ", "", IF(DA262="kg/GJ delivered",CZ262,IF(DA262="g/MJ delivered",CZ262,IF(DA262="kg/MJ delivered",CZ262*1000,IF(DA262="mg/MJ delivered",CZ262/1000,IF(DA262="g/kg",((CZ262)*(1/$I262)*(1/$H262)),IF(DA262="mg/kg",((CZ262/1000)*(1/$I262)*(1/$H262)),IF(DA262="mg/MJ delivered",CZ262/1000,IF(DA262="-","","Error"))))))))))))))))</f>
        <v/>
      </c>
      <c r="RP262" s="66" t="str">
        <f t="shared" ref="RP262:RP322" si="1865">IF(AND(RV$3="Unit", RO262=""), "", IF(AND(RV$3="Unit", RO262="-"),"", IF(RV$3="Unit", "kg/GJ delivered", IF(AND(DB262&lt;&gt;"", DB262&lt;&gt;"-", DA262="-"),"", IF($H262="","", IF(DA262="nd", "",IF(DA262="&lt;n.a.&gt;", "", IF(DB262="#/MJ", "", IF(DB262="kg/GJ delivered",DA262,IF(DB262="g/MJ delivered",DA262,IF(DB262="kg/MJ delivered",DA262*1000,IF(DB262="mg/MJ delivered",DA262/1000,IF(DB262="g/kg",((DA262)*(1/$I262)*(1/$H262)),IF(DB262="mg/kg",((DA262/1000)*(1/$I262)*(1/$H262)),IF(DB262="mg/MJ delivered",DA262/1000,IF(DB262="-","","Error"))))))))))))))))</f>
        <v/>
      </c>
      <c r="RQ262" s="66" t="str">
        <f t="shared" ref="RQ262:RQ322" si="1866">IF(AND(RW$3="Unit", RP262=""), "", IF(AND(RW$3="Unit", RP262="-"),"", IF(RW$3="Unit", "kg/GJ delivered", IF(AND(DC262&lt;&gt;"", DC262&lt;&gt;"-", DB262="-"),"", IF($H262="","", IF(DB262="nd", "",IF(DB262="&lt;n.a.&gt;", "", IF(DC262="#/MJ", "", IF(DC262="kg/GJ delivered",DB262,IF(DC262="g/MJ delivered",DB262,IF(DC262="kg/MJ delivered",DB262*1000,IF(DC262="mg/MJ delivered",DB262/1000,IF(DC262="g/kg",((DB262)*(1/$I262)*(1/$H262)),IF(DC262="mg/kg",((DB262/1000)*(1/$I262)*(1/$H262)),IF(DC262="mg/MJ delivered",DB262/1000,IF(DC262="-","","Error"))))))))))))))))</f>
        <v/>
      </c>
      <c r="RR262" s="66" t="str">
        <f t="shared" ref="RR262:RR322" si="1867">IF(AND(RX$3="Unit", RQ262=""), "", IF(AND(RX$3="Unit", RQ262="-"),"", IF(RX$3="Unit", "kg/GJ delivered", IF(AND(DD262&lt;&gt;"", DD262&lt;&gt;"-", DC262="-"),"", IF($H262="","", IF(DC262="nd", "",IF(DC262="&lt;n.a.&gt;", "", IF(DD262="#/MJ", "", IF(DD262="kg/GJ delivered",DC262,IF(DD262="g/MJ delivered",DC262,IF(DD262="kg/MJ delivered",DC262*1000,IF(DD262="mg/MJ delivered",DC262/1000,IF(DD262="g/kg",((DC262)*(1/$I262)*(1/$H262)),IF(DD262="mg/kg",((DC262/1000)*(1/$I262)*(1/$H262)),IF(DD262="mg/MJ delivered",DC262/1000,IF(DD262="-","","Error"))))))))))))))))</f>
        <v/>
      </c>
      <c r="RS262" s="66" t="str">
        <f t="shared" ref="RS262:RS322" si="1868">IF(AND(RY$3="Unit", RR262=""), "", IF(AND(RY$3="Unit", RR262="-"),"", IF(RY$3="Unit", "kg/GJ delivered", IF(AND(DE262&lt;&gt;"", DE262&lt;&gt;"-", DD262="-"),"", IF($H262="","", IF(DD262="nd", "",IF(DD262="&lt;n.a.&gt;", "", IF(DE262="#/MJ", "", IF(DE262="kg/GJ delivered",DD262,IF(DE262="g/MJ delivered",DD262,IF(DE262="kg/MJ delivered",DD262*1000,IF(DE262="mg/MJ delivered",DD262/1000,IF(DE262="g/kg",((DD262)*(1/$I262)*(1/$H262)),IF(DE262="mg/kg",((DD262/1000)*(1/$I262)*(1/$H262)),IF(DE262="mg/MJ delivered",DD262/1000,IF(DE262="-","","Error"))))))))))))))))</f>
        <v/>
      </c>
      <c r="RT262" s="66" t="str">
        <f t="shared" ref="RT262:RT322" si="1869">IF(AND(RZ$3="Unit", RS262=""), "", IF(AND(RZ$3="Unit", RS262="-"),"", IF(RZ$3="Unit", "kg/GJ delivered", IF(AND(DF262&lt;&gt;"", DF262&lt;&gt;"-", DE262="-"),"", IF($H262="","", IF(DE262="nd", "",IF(DE262="&lt;n.a.&gt;", "", IF(DF262="#/MJ", "", IF(DF262="kg/GJ delivered",DE262,IF(DF262="g/MJ delivered",DE262,IF(DF262="kg/MJ delivered",DE262*1000,IF(DF262="mg/MJ delivered",DE262/1000,IF(DF262="g/kg",((DE262)*(1/$I262)*(1/$H262)),IF(DF262="mg/kg",((DE262/1000)*(1/$I262)*(1/$H262)),IF(DF262="mg/MJ delivered",DE262/1000,IF(DF262="-","","Error"))))))))))))))))</f>
        <v/>
      </c>
      <c r="RU262" s="66" t="str">
        <f t="shared" ref="RU262:RU322" si="1870">IF(AND(SA$3="Unit", RT262=""), "", IF(AND(SA$3="Unit", RT262="-"),"", IF(SA$3="Unit", "kg/GJ delivered", IF(AND(DG262&lt;&gt;"", DG262&lt;&gt;"-", DF262="-"),"", IF($H262="","", IF(DF262="nd", "",IF(DF262="&lt;n.a.&gt;", "", IF(DG262="#/MJ", "", IF(DG262="kg/GJ delivered",DF262,IF(DG262="g/MJ delivered",DF262,IF(DG262="kg/MJ delivered",DF262*1000,IF(DG262="mg/MJ delivered",DF262/1000,IF(DG262="g/kg",((DF262)*(1/$I262)*(1/$H262)),IF(DG262="mg/kg",((DF262/1000)*(1/$I262)*(1/$H262)),IF(DG262="mg/MJ delivered",DF262/1000,IF(DG262="-","","Error"))))))))))))))))</f>
        <v/>
      </c>
      <c r="RV262" s="66" t="str">
        <f t="shared" ref="RV262:RV322" si="1871">IF(AND(SB$3="Unit", RU262=""), "", IF(AND(SB$3="Unit", RU262="-"),"", IF(SB$3="Unit", "kg/GJ delivered", IF(AND(DH262&lt;&gt;"", DH262&lt;&gt;"-", DG262="-"),"", IF($H262="","", IF(DG262="nd", "",IF(DG262="&lt;n.a.&gt;", "", IF(DH262="#/MJ", "", IF(DH262="kg/GJ delivered",DG262,IF(DH262="g/MJ delivered",DG262,IF(DH262="kg/MJ delivered",DG262*1000,IF(DH262="mg/MJ delivered",DG262/1000,IF(DH262="g/kg",((DG262)*(1/$I262)*(1/$H262)),IF(DH262="mg/kg",((DG262/1000)*(1/$I262)*(1/$H262)),IF(DH262="mg/MJ delivered",DG262/1000,IF(DH262="-","","Error"))))))))))))))))</f>
        <v/>
      </c>
      <c r="RW262" s="66" t="str">
        <f t="shared" ref="RW262:RW322" si="1872">IF(AND(SC$3="Unit", RV262=""), "", IF(AND(SC$3="Unit", RV262="-"),"", IF(SC$3="Unit", "kg/GJ delivered", IF(AND(DI262&lt;&gt;"", DI262&lt;&gt;"-", DH262="-"),"", IF($H262="","", IF(DH262="nd", "",IF(DH262="&lt;n.a.&gt;", "", IF(DI262="#/MJ", "", IF(DI262="kg/GJ delivered",DH262,IF(DI262="g/MJ delivered",DH262,IF(DI262="kg/MJ delivered",DH262*1000,IF(DI262="mg/MJ delivered",DH262/1000,IF(DI262="g/kg",((DH262)*(1/$I262)*(1/$H262)),IF(DI262="mg/kg",((DH262/1000)*(1/$I262)*(1/$H262)),IF(DI262="mg/MJ delivered",DH262/1000,IF(DI262="-","","Error"))))))))))))))))</f>
        <v/>
      </c>
      <c r="RX262" s="66" t="str">
        <f t="shared" ref="RX262:RX322" si="1873">IF(AND(SD$3="Unit", RW262=""), "", IF(AND(SD$3="Unit", RW262="-"),"", IF(SD$3="Unit", "kg/GJ delivered", IF(AND(DJ262&lt;&gt;"", DJ262&lt;&gt;"-", DI262="-"),"", IF($H262="","", IF(DI262="nd", "",IF(DI262="&lt;n.a.&gt;", "", IF(DJ262="#/MJ", "", IF(DJ262="kg/GJ delivered",DI262,IF(DJ262="g/MJ delivered",DI262,IF(DJ262="kg/MJ delivered",DI262*1000,IF(DJ262="mg/MJ delivered",DI262/1000,IF(DJ262="g/kg",((DI262)*(1/$I262)*(1/$H262)),IF(DJ262="mg/kg",((DI262/1000)*(1/$I262)*(1/$H262)),IF(DJ262="mg/MJ delivered",DI262/1000,IF(DJ262="-","","Error"))))))))))))))))</f>
        <v/>
      </c>
      <c r="RY262" s="66" t="str">
        <f t="shared" ref="RY262:RY322" si="1874">IF(AND(SE$3="Unit", RX262=""), "", IF(AND(SE$3="Unit", RX262="-"),"", IF(SE$3="Unit", "kg/GJ delivered", IF(AND(DK262&lt;&gt;"", DK262&lt;&gt;"-", DJ262="-"),"", IF($H262="","", IF(DJ262="nd", "",IF(DJ262="&lt;n.a.&gt;", "", IF(DK262="#/MJ", "", IF(DK262="kg/GJ delivered",DJ262,IF(DK262="g/MJ delivered",DJ262,IF(DK262="kg/MJ delivered",DJ262*1000,IF(DK262="mg/MJ delivered",DJ262/1000,IF(DK262="g/kg",((DJ262)*(1/$I262)*(1/$H262)),IF(DK262="mg/kg",((DJ262/1000)*(1/$I262)*(1/$H262)),IF(DK262="mg/MJ delivered",DJ262/1000,IF(DK262="-","","Error"))))))))))))))))</f>
        <v/>
      </c>
      <c r="RZ262" s="66" t="str">
        <f t="shared" ref="RZ262:RZ322" si="1875">IF(AND(SF$3="Unit", RY262=""), "", IF(AND(SF$3="Unit", RY262="-"),"", IF(SF$3="Unit", "kg/GJ delivered", IF(AND(DL262&lt;&gt;"", DL262&lt;&gt;"-", DK262="-"),"", IF($H262="","", IF(DK262="nd", "",IF(DK262="&lt;n.a.&gt;", "", IF(DL262="#/MJ", "", IF(DL262="kg/GJ delivered",DK262,IF(DL262="g/MJ delivered",DK262,IF(DL262="kg/MJ delivered",DK262*1000,IF(DL262="mg/MJ delivered",DK262/1000,IF(DL262="g/kg",((DK262)*(1/$I262)*(1/$H262)),IF(DL262="mg/kg",((DK262/1000)*(1/$I262)*(1/$H262)),IF(DL262="mg/MJ delivered",DK262/1000,IF(DL262="-","","Error"))))))))))))))))</f>
        <v/>
      </c>
      <c r="SA262" s="66" t="str">
        <f t="shared" ref="SA262:SA322" si="1876">IF(AND(SG$3="Unit", RZ262=""), "", IF(AND(SG$3="Unit", RZ262="-"),"", IF(SG$3="Unit", "kg/GJ delivered", IF(AND(DM262&lt;&gt;"", DM262&lt;&gt;"-", DL262="-"),"", IF($H262="","", IF(DL262="nd", "",IF(DL262="&lt;n.a.&gt;", "", IF(DM262="#/MJ", "", IF(DM262="kg/GJ delivered",DL262,IF(DM262="g/MJ delivered",DL262,IF(DM262="kg/MJ delivered",DL262*1000,IF(DM262="mg/MJ delivered",DL262/1000,IF(DM262="g/kg",((DL262)*(1/$I262)*(1/$H262)),IF(DM262="mg/kg",((DL262/1000)*(1/$I262)*(1/$H262)),IF(DM262="mg/MJ delivered",DL262/1000,IF(DM262="-","","Error"))))))))))))))))</f>
        <v/>
      </c>
      <c r="SB262" s="66" t="str">
        <f t="shared" ref="SB262:SB322" si="1877">IF(AND(SH$3="Unit", SA262=""), "", IF(AND(SH$3="Unit", SA262="-"),"", IF(SH$3="Unit", "kg/GJ delivered", IF(AND(DN262&lt;&gt;"", DN262&lt;&gt;"-", DM262="-"),"", IF($H262="","", IF(DM262="nd", "",IF(DM262="&lt;n.a.&gt;", "", IF(DN262="#/MJ", "", IF(DN262="kg/GJ delivered",DM262,IF(DN262="g/MJ delivered",DM262,IF(DN262="kg/MJ delivered",DM262*1000,IF(DN262="mg/MJ delivered",DM262/1000,IF(DN262="g/kg",((DM262)*(1/$I262)*(1/$H262)),IF(DN262="mg/kg",((DM262/1000)*(1/$I262)*(1/$H262)),IF(DN262="mg/MJ delivered",DM262/1000,IF(DN262="-","","Error"))))))))))))))))</f>
        <v/>
      </c>
      <c r="SC262" s="66" t="str">
        <f t="shared" ref="SC262:SC322" si="1878">IF(AND(SI$3="Unit", SB262=""), "", IF(AND(SI$3="Unit", SB262="-"),"", IF(SI$3="Unit", "kg/GJ delivered", IF(AND(DO262&lt;&gt;"", DO262&lt;&gt;"-", DN262="-"),"", IF($H262="","", IF(DN262="nd", "",IF(DN262="&lt;n.a.&gt;", "", IF(DO262="#/MJ", "", IF(DO262="kg/GJ delivered",DN262,IF(DO262="g/MJ delivered",DN262,IF(DO262="kg/MJ delivered",DN262*1000,IF(DO262="mg/MJ delivered",DN262/1000,IF(DO262="g/kg",((DN262)*(1/$I262)*(1/$H262)),IF(DO262="mg/kg",((DN262/1000)*(1/$I262)*(1/$H262)),IF(DO262="mg/MJ delivered",DN262/1000,IF(DO262="-","","Error"))))))))))))))))</f>
        <v/>
      </c>
      <c r="SD262" s="66" t="str">
        <f t="shared" ref="SD262:SD322" si="1879">IF(AND(SJ$3="Unit", SC262=""), "", IF(AND(SJ$3="Unit", SC262="-"),"", IF(SJ$3="Unit", "kg/GJ delivered", IF(AND(DP262&lt;&gt;"", DP262&lt;&gt;"-", DO262="-"),"", IF($H262="","", IF(DO262="nd", "",IF(DO262="&lt;n.a.&gt;", "", IF(DP262="#/MJ", "", IF(DP262="kg/GJ delivered",DO262,IF(DP262="g/MJ delivered",DO262,IF(DP262="kg/MJ delivered",DO262*1000,IF(DP262="mg/MJ delivered",DO262/1000,IF(DP262="g/kg",((DO262)*(1/$I262)*(1/$H262)),IF(DP262="mg/kg",((DO262/1000)*(1/$I262)*(1/$H262)),IF(DP262="mg/MJ delivered",DO262/1000,IF(DP262="-","","Error"))))))))))))))))</f>
        <v/>
      </c>
      <c r="SE262" s="66" t="str">
        <f t="shared" ref="SE262:SE322" si="1880">IF(AND(SK$3="Unit", SD262=""), "", IF(AND(SK$3="Unit", SD262="-"),"", IF(SK$3="Unit", "kg/GJ delivered", IF(AND(DQ262&lt;&gt;"", DQ262&lt;&gt;"-", DP262="-"),"", IF($H262="","", IF(DP262="nd", "",IF(DP262="&lt;n.a.&gt;", "", IF(DQ262="#/MJ", "", IF(DQ262="kg/GJ delivered",DP262,IF(DQ262="g/MJ delivered",DP262,IF(DQ262="kg/MJ delivered",DP262*1000,IF(DQ262="mg/MJ delivered",DP262/1000,IF(DQ262="g/kg",((DP262)*(1/$I262)*(1/$H262)),IF(DQ262="mg/kg",((DP262/1000)*(1/$I262)*(1/$H262)),IF(DQ262="mg/MJ delivered",DP262/1000,IF(DQ262="-","","Error"))))))))))))))))</f>
        <v/>
      </c>
      <c r="SF262" s="66" t="str">
        <f t="shared" ref="SF262:SF322" si="1881">IF(AND(SL$3="Unit", SE262=""), "", IF(AND(SL$3="Unit", SE262="-"),"", IF(SL$3="Unit", "kg/GJ delivered", IF(AND(DR262&lt;&gt;"", DR262&lt;&gt;"-", DQ262="-"),"", IF($H262="","", IF(DQ262="nd", "",IF(DQ262="&lt;n.a.&gt;", "", IF(DR262="#/MJ", "", IF(DR262="kg/GJ delivered",DQ262,IF(DR262="g/MJ delivered",DQ262,IF(DR262="kg/MJ delivered",DQ262*1000,IF(DR262="mg/MJ delivered",DQ262/1000,IF(DR262="g/kg",((DQ262)*(1/$I262)*(1/$H262)),IF(DR262="mg/kg",((DQ262/1000)*(1/$I262)*(1/$H262)),IF(DR262="mg/MJ delivered",DQ262/1000,IF(DR262="-","","Error"))))))))))))))))</f>
        <v/>
      </c>
      <c r="SG262" s="66" t="str">
        <f t="shared" ref="SG262:SG322" si="1882">IF(AND(SM$3="Unit", SF262=""), "", IF(AND(SM$3="Unit", SF262="-"),"", IF(SM$3="Unit", "kg/GJ delivered", IF(AND(DS262&lt;&gt;"", DS262&lt;&gt;"-", DR262="-"),"", IF($H262="","", IF(DR262="nd", "",IF(DR262="&lt;n.a.&gt;", "", IF(DS262="#/MJ", "", IF(DS262="kg/GJ delivered",DR262,IF(DS262="g/MJ delivered",DR262,IF(DS262="kg/MJ delivered",DR262*1000,IF(DS262="mg/MJ delivered",DR262/1000,IF(DS262="g/kg",((DR262)*(1/$I262)*(1/$H262)),IF(DS262="mg/kg",((DR262/1000)*(1/$I262)*(1/$H262)),IF(DS262="mg/MJ delivered",DR262/1000,IF(DS262="-","","Error"))))))))))))))))</f>
        <v/>
      </c>
      <c r="SH262" s="66" t="str">
        <f t="shared" ref="SH262:SH322" si="1883">IF(AND(SN$3="Unit", SG262=""), "", IF(AND(SN$3="Unit", SG262="-"),"", IF(SN$3="Unit", "kg/GJ delivered", IF(AND(DT262&lt;&gt;"", DT262&lt;&gt;"-", DS262="-"),"", IF($H262="","", IF(DS262="nd", "",IF(DS262="&lt;n.a.&gt;", "", IF(DT262="#/MJ", "", IF(DT262="kg/GJ delivered",DS262,IF(DT262="g/MJ delivered",DS262,IF(DT262="kg/MJ delivered",DS262*1000,IF(DT262="mg/MJ delivered",DS262/1000,IF(DT262="g/kg",((DS262)*(1/$I262)*(1/$H262)),IF(DT262="mg/kg",((DS262/1000)*(1/$I262)*(1/$H262)),IF(DT262="mg/MJ delivered",DS262/1000,IF(DT262="-","","Error"))))))))))))))))</f>
        <v/>
      </c>
      <c r="SI262" s="66" t="str">
        <f t="shared" ref="SI262:SI322" si="1884">IF(AND(SO$3="Unit", SH262=""), "", IF(AND(SO$3="Unit", SH262="-"),"", IF(SO$3="Unit", "kg/GJ delivered", IF(AND(DU262&lt;&gt;"", DU262&lt;&gt;"-", DT262="-"),"", IF($H262="","", IF(DT262="nd", "",IF(DT262="&lt;n.a.&gt;", "", IF(DU262="#/MJ", "", IF(DU262="kg/GJ delivered",DT262,IF(DU262="g/MJ delivered",DT262,IF(DU262="kg/MJ delivered",DT262*1000,IF(DU262="mg/MJ delivered",DT262/1000,IF(DU262="g/kg",((DT262)*(1/$I262)*(1/$H262)),IF(DU262="mg/kg",((DT262/1000)*(1/$I262)*(1/$H262)),IF(DU262="mg/MJ delivered",DT262/1000,IF(DU262="-","","Error"))))))))))))))))</f>
        <v/>
      </c>
      <c r="SJ262" s="66" t="str">
        <f t="shared" ref="SJ262:SJ322" si="1885">IF(AND(SP$3="Unit", SI262=""), "", IF(AND(SP$3="Unit", SI262="-"),"", IF(SP$3="Unit", "kg/GJ delivered", IF(AND(DV262&lt;&gt;"", DV262&lt;&gt;"-", DU262="-"),"", IF($H262="","", IF(DU262="nd", "",IF(DU262="&lt;n.a.&gt;", "", IF(DV262="#/MJ", "", IF(DV262="kg/GJ delivered",DU262,IF(DV262="g/MJ delivered",DU262,IF(DV262="kg/MJ delivered",DU262*1000,IF(DV262="mg/MJ delivered",DU262/1000,IF(DV262="g/kg",((DU262)*(1/$I262)*(1/$H262)),IF(DV262="mg/kg",((DU262/1000)*(1/$I262)*(1/$H262)),IF(DV262="mg/MJ delivered",DU262/1000,IF(DV262="-","","Error"))))))))))))))))</f>
        <v/>
      </c>
      <c r="SK262" s="66" t="str">
        <f t="shared" ref="SK262:SK322" si="1886">IF(AND(SQ$3="Unit", SJ262=""), "", IF(AND(SQ$3="Unit", SJ262="-"),"", IF(SQ$3="Unit", "kg/GJ delivered", IF(AND(DW262&lt;&gt;"", DW262&lt;&gt;"-", DV262="-"),"", IF($H262="","", IF(DV262="nd", "",IF(DV262="&lt;n.a.&gt;", "", IF(DW262="#/MJ", "", IF(DW262="kg/GJ delivered",DV262,IF(DW262="g/MJ delivered",DV262,IF(DW262="kg/MJ delivered",DV262*1000,IF(DW262="mg/MJ delivered",DV262/1000,IF(DW262="g/kg",((DV262)*(1/$I262)*(1/$H262)),IF(DW262="mg/kg",((DV262/1000)*(1/$I262)*(1/$H262)),IF(DW262="mg/MJ delivered",DV262/1000,IF(DW262="-","","Error"))))))))))))))))</f>
        <v/>
      </c>
      <c r="SL262" s="66" t="str">
        <f t="shared" ref="SL262:SL322" si="1887">IF(AND(SR$3="Unit", SK262=""), "", IF(AND(SR$3="Unit", SK262="-"),"", IF(SR$3="Unit", "kg/GJ delivered", IF(AND(DX262&lt;&gt;"", DX262&lt;&gt;"-", DW262="-"),"", IF($H262="","", IF(DW262="nd", "",IF(DW262="&lt;n.a.&gt;", "", IF(DX262="#/MJ", "", IF(DX262="kg/GJ delivered",DW262,IF(DX262="g/MJ delivered",DW262,IF(DX262="kg/MJ delivered",DW262*1000,IF(DX262="mg/MJ delivered",DW262/1000,IF(DX262="g/kg",((DW262)*(1/$I262)*(1/$H262)),IF(DX262="mg/kg",((DW262/1000)*(1/$I262)*(1/$H262)),IF(DX262="mg/MJ delivered",DW262/1000,IF(DX262="-","","Error"))))))))))))))))</f>
        <v/>
      </c>
      <c r="SM262" s="66" t="str">
        <f t="shared" ref="SM262:SM322" si="1888">IF(AND(SS$3="Unit", SL262=""), "", IF(AND(SS$3="Unit", SL262="-"),"", IF(SS$3="Unit", "kg/GJ delivered", IF(AND(DY262&lt;&gt;"", DY262&lt;&gt;"-", DX262="-"),"", IF($H262="","", IF(DX262="nd", "",IF(DX262="&lt;n.a.&gt;", "", IF(DY262="#/MJ", "", IF(DY262="kg/GJ delivered",DX262,IF(DY262="g/MJ delivered",DX262,IF(DY262="kg/MJ delivered",DX262*1000,IF(DY262="mg/MJ delivered",DX262/1000,IF(DY262="g/kg",((DX262)*(1/$I262)*(1/$H262)),IF(DY262="mg/kg",((DX262/1000)*(1/$I262)*(1/$H262)),IF(DY262="mg/MJ delivered",DX262/1000,IF(DY262="-","","Error"))))))))))))))))</f>
        <v/>
      </c>
      <c r="SN262" s="66" t="str">
        <f t="shared" ref="SN262:SN322" si="1889">IF(AND(ST$3="Unit", SM262=""), "", IF(AND(ST$3="Unit", SM262="-"),"", IF(ST$3="Unit", "kg/GJ delivered", IF(AND(DZ262&lt;&gt;"", DZ262&lt;&gt;"-", DY262="-"),"", IF($H262="","", IF(DY262="nd", "",IF(DY262="&lt;n.a.&gt;", "", IF(DZ262="#/MJ", "", IF(DZ262="kg/GJ delivered",DY262,IF(DZ262="g/MJ delivered",DY262,IF(DZ262="kg/MJ delivered",DY262*1000,IF(DZ262="mg/MJ delivered",DY262/1000,IF(DZ262="g/kg",((DY262)*(1/$I262)*(1/$H262)),IF(DZ262="mg/kg",((DY262/1000)*(1/$I262)*(1/$H262)),IF(DZ262="mg/MJ delivered",DY262/1000,IF(DZ262="-","","Error"))))))))))))))))</f>
        <v/>
      </c>
      <c r="SO262" s="66" t="str">
        <f t="shared" ref="SO262:SO322" si="1890">IF(AND(SU$3="Unit", SN262=""), "", IF(AND(SU$3="Unit", SN262="-"),"", IF(SU$3="Unit", "kg/GJ delivered", IF(AND(EA262&lt;&gt;"", EA262&lt;&gt;"-", DZ262="-"),"", IF($H262="","", IF(DZ262="nd", "",IF(DZ262="&lt;n.a.&gt;", "", IF(EA262="#/MJ", "", IF(EA262="kg/GJ delivered",DZ262,IF(EA262="g/MJ delivered",DZ262,IF(EA262="kg/MJ delivered",DZ262*1000,IF(EA262="mg/MJ delivered",DZ262/1000,IF(EA262="g/kg",((DZ262)*(1/$I262)*(1/$H262)),IF(EA262="mg/kg",((DZ262/1000)*(1/$I262)*(1/$H262)),IF(EA262="mg/MJ delivered",DZ262/1000,IF(EA262="-","","Error"))))))))))))))))</f>
        <v/>
      </c>
      <c r="SP262" s="66" t="str">
        <f t="shared" ref="SP262:SP322" si="1891">IF(AND(SV$3="Unit", SO262=""), "", IF(AND(SV$3="Unit", SO262="-"),"", IF(SV$3="Unit", "kg/GJ delivered", IF(AND(EB262&lt;&gt;"", EB262&lt;&gt;"-", EA262="-"),"", IF($H262="","", IF(EA262="nd", "",IF(EA262="&lt;n.a.&gt;", "", IF(EB262="#/MJ", "", IF(EB262="kg/GJ delivered",EA262,IF(EB262="g/MJ delivered",EA262,IF(EB262="kg/MJ delivered",EA262*1000,IF(EB262="mg/MJ delivered",EA262/1000,IF(EB262="g/kg",((EA262)*(1/$I262)*(1/$H262)),IF(EB262="mg/kg",((EA262/1000)*(1/$I262)*(1/$H262)),IF(EB262="mg/MJ delivered",EA262/1000,IF(EB262="-","","Error"))))))))))))))))</f>
        <v/>
      </c>
      <c r="SQ262" s="66" t="str">
        <f t="shared" ref="SQ262:SQ322" si="1892">IF(AND(SW$3="Unit", SP262=""), "", IF(AND(SW$3="Unit", SP262="-"),"", IF(SW$3="Unit", "kg/GJ delivered", IF(AND(EC262&lt;&gt;"", EC262&lt;&gt;"-", EB262="-"),"", IF($H262="","", IF(EB262="nd", "",IF(EB262="&lt;n.a.&gt;", "", IF(EC262="#/MJ", "", IF(EC262="kg/GJ delivered",EB262,IF(EC262="g/MJ delivered",EB262,IF(EC262="kg/MJ delivered",EB262*1000,IF(EC262="mg/MJ delivered",EB262/1000,IF(EC262="g/kg",((EB262)*(1/$I262)*(1/$H262)),IF(EC262="mg/kg",((EB262/1000)*(1/$I262)*(1/$H262)),IF(EC262="mg/MJ delivered",EB262/1000,IF(EC262="-","","Error"))))))))))))))))</f>
        <v/>
      </c>
      <c r="SR262" s="66" t="str">
        <f t="shared" ref="SR262:SR322" si="1893">IF(AND(SX$3="Unit", SQ262=""), "", IF(AND(SX$3="Unit", SQ262="-"),"", IF(SX$3="Unit", "kg/GJ delivered", IF(AND(ED262&lt;&gt;"", ED262&lt;&gt;"-", EC262="-"),"", IF($H262="","", IF(EC262="nd", "",IF(EC262="&lt;n.a.&gt;", "", IF(ED262="#/MJ", "", IF(ED262="kg/GJ delivered",EC262,IF(ED262="g/MJ delivered",EC262,IF(ED262="kg/MJ delivered",EC262*1000,IF(ED262="mg/MJ delivered",EC262/1000,IF(ED262="g/kg",((EC262)*(1/$I262)*(1/$H262)),IF(ED262="mg/kg",((EC262/1000)*(1/$I262)*(1/$H262)),IF(ED262="mg/MJ delivered",EC262/1000,IF(ED262="-","","Error"))))))))))))))))</f>
        <v/>
      </c>
      <c r="SS262" s="66" t="str">
        <f t="shared" ref="SS262:SS322" si="1894">IF(AND(SY$3="Unit", SR262=""), "", IF(AND(SY$3="Unit", SR262="-"),"", IF(SY$3="Unit", "kg/GJ delivered", IF(AND(EE262&lt;&gt;"", EE262&lt;&gt;"-", ED262="-"),"", IF($H262="","", IF(ED262="nd", "",IF(ED262="&lt;n.a.&gt;", "", IF(EE262="#/MJ", "", IF(EE262="kg/GJ delivered",ED262,IF(EE262="g/MJ delivered",ED262,IF(EE262="kg/MJ delivered",ED262*1000,IF(EE262="mg/MJ delivered",ED262/1000,IF(EE262="g/kg",((ED262)*(1/$I262)*(1/$H262)),IF(EE262="mg/kg",((ED262/1000)*(1/$I262)*(1/$H262)),IF(EE262="mg/MJ delivered",ED262/1000,IF(EE262="-","","Error"))))))))))))))))</f>
        <v/>
      </c>
      <c r="ST262" s="66" t="str">
        <f t="shared" ref="ST262:ST322" si="1895">IF(AND(SZ$3="Unit", SS262=""), "", IF(AND(SZ$3="Unit", SS262="-"),"", IF(SZ$3="Unit", "kg/GJ delivered", IF(AND(EF262&lt;&gt;"", EF262&lt;&gt;"-", EE262="-"),"", IF($H262="","", IF(EE262="nd", "",IF(EE262="&lt;n.a.&gt;", "", IF(EF262="#/MJ", "", IF(EF262="kg/GJ delivered",EE262,IF(EF262="g/MJ delivered",EE262,IF(EF262="kg/MJ delivered",EE262*1000,IF(EF262="mg/MJ delivered",EE262/1000,IF(EF262="g/kg",((EE262)*(1/$I262)*(1/$H262)),IF(EF262="mg/kg",((EE262/1000)*(1/$I262)*(1/$H262)),IF(EF262="mg/MJ delivered",EE262/1000,IF(EF262="-","","Error"))))))))))))))))</f>
        <v/>
      </c>
      <c r="SU262" s="66" t="str">
        <f t="shared" ref="SU262:SU322" si="1896">IF(AND(TA$3="Unit", ST262=""), "", IF(AND(TA$3="Unit", ST262="-"),"", IF(TA$3="Unit", "kg/GJ delivered", IF(AND(EG262&lt;&gt;"", EG262&lt;&gt;"-", EF262="-"),"", IF($H262="","", IF(EF262="nd", "",IF(EF262="&lt;n.a.&gt;", "", IF(EG262="#/MJ", "", IF(EG262="kg/GJ delivered",EF262,IF(EG262="g/MJ delivered",EF262,IF(EG262="kg/MJ delivered",EF262*1000,IF(EG262="mg/MJ delivered",EF262/1000,IF(EG262="g/kg",((EF262)*(1/$I262)*(1/$H262)),IF(EG262="mg/kg",((EF262/1000)*(1/$I262)*(1/$H262)),IF(EG262="mg/MJ delivered",EF262/1000,IF(EG262="-","","Error"))))))))))))))))</f>
        <v/>
      </c>
      <c r="SV262" s="66" t="str">
        <f t="shared" ref="SV262:SV322" si="1897">IF(AND(TB$3="Unit", SU262=""), "", IF(AND(TB$3="Unit", SU262="-"),"", IF(TB$3="Unit", "kg/GJ delivered", IF(AND(EH262&lt;&gt;"", EH262&lt;&gt;"-", EG262="-"),"", IF($H262="","", IF(EG262="nd", "",IF(EG262="&lt;n.a.&gt;", "", IF(EH262="#/MJ", "", IF(EH262="kg/GJ delivered",EG262,IF(EH262="g/MJ delivered",EG262,IF(EH262="kg/MJ delivered",EG262*1000,IF(EH262="mg/MJ delivered",EG262/1000,IF(EH262="g/kg",((EG262)*(1/$I262)*(1/$H262)),IF(EH262="mg/kg",((EG262/1000)*(1/$I262)*(1/$H262)),IF(EH262="mg/MJ delivered",EG262/1000,IF(EH262="-","","Error"))))))))))))))))</f>
        <v/>
      </c>
      <c r="SW262" s="66" t="str">
        <f t="shared" ref="SW262:SW322" si="1898">IF(AND(TC$3="Unit", SV262=""), "", IF(AND(TC$3="Unit", SV262="-"),"", IF(TC$3="Unit", "kg/GJ delivered", IF(AND(EI262&lt;&gt;"", EI262&lt;&gt;"-", EH262="-"),"", IF($H262="","", IF(EH262="nd", "",IF(EH262="&lt;n.a.&gt;", "", IF(EI262="#/MJ", "", IF(EI262="kg/GJ delivered",EH262,IF(EI262="g/MJ delivered",EH262,IF(EI262="kg/MJ delivered",EH262*1000,IF(EI262="mg/MJ delivered",EH262/1000,IF(EI262="g/kg",((EH262)*(1/$I262)*(1/$H262)),IF(EI262="mg/kg",((EH262/1000)*(1/$I262)*(1/$H262)),IF(EI262="mg/MJ delivered",EH262/1000,IF(EI262="-","","Error"))))))))))))))))</f>
        <v/>
      </c>
      <c r="SX262" s="66" t="str">
        <f t="shared" ref="SX262:SX322" si="1899">IF(AND(TD$3="Unit", SW262=""), "", IF(AND(TD$3="Unit", SW262="-"),"", IF(TD$3="Unit", "kg/GJ delivered", IF(AND(EJ262&lt;&gt;"", EJ262&lt;&gt;"-", EI262="-"),"", IF($H262="","", IF(EI262="nd", "",IF(EI262="&lt;n.a.&gt;", "", IF(EJ262="#/MJ", "", IF(EJ262="kg/GJ delivered",EI262,IF(EJ262="g/MJ delivered",EI262,IF(EJ262="kg/MJ delivered",EI262*1000,IF(EJ262="mg/MJ delivered",EI262/1000,IF(EJ262="g/kg",((EI262)*(1/$I262)*(1/$H262)),IF(EJ262="mg/kg",((EI262/1000)*(1/$I262)*(1/$H262)),IF(EJ262="mg/MJ delivered",EI262/1000,IF(EJ262="-","","Error"))))))))))))))))</f>
        <v/>
      </c>
      <c r="SY262" s="66" t="str">
        <f t="shared" ref="SY262:SY322" si="1900">IF(AND(TE$3="Unit", SX262=""), "", IF(AND(TE$3="Unit", SX262="-"),"", IF(TE$3="Unit", "kg/GJ delivered", IF(AND(EK262&lt;&gt;"", EK262&lt;&gt;"-", EJ262="-"),"", IF($H262="","", IF(EJ262="nd", "",IF(EJ262="&lt;n.a.&gt;", "", IF(EK262="#/MJ", "", IF(EK262="kg/GJ delivered",EJ262,IF(EK262="g/MJ delivered",EJ262,IF(EK262="kg/MJ delivered",EJ262*1000,IF(EK262="mg/MJ delivered",EJ262/1000,IF(EK262="g/kg",((EJ262)*(1/$I262)*(1/$H262)),IF(EK262="mg/kg",((EJ262/1000)*(1/$I262)*(1/$H262)),IF(EK262="mg/MJ delivered",EJ262/1000,IF(EK262="-","","Error"))))))))))))))))</f>
        <v/>
      </c>
      <c r="SZ262" s="66" t="str">
        <f t="shared" ref="SZ262:SZ322" si="1901">IF(AND(TF$3="Unit", SY262=""), "", IF(AND(TF$3="Unit", SY262="-"),"", IF(TF$3="Unit", "kg/GJ delivered", IF(AND(EL262&lt;&gt;"", EL262&lt;&gt;"-", EK262="-"),"", IF($H262="","", IF(EK262="nd", "",IF(EK262="&lt;n.a.&gt;", "", IF(EL262="#/MJ", "", IF(EL262="kg/GJ delivered",EK262,IF(EL262="g/MJ delivered",EK262,IF(EL262="kg/MJ delivered",EK262*1000,IF(EL262="mg/MJ delivered",EK262/1000,IF(EL262="g/kg",((EK262)*(1/$I262)*(1/$H262)),IF(EL262="mg/kg",((EK262/1000)*(1/$I262)*(1/$H262)),IF(EL262="mg/MJ delivered",EK262/1000,IF(EL262="-","","Error"))))))))))))))))</f>
        <v/>
      </c>
      <c r="TA262" s="66" t="str">
        <f t="shared" ref="TA262:TA322" si="1902">IF(AND(TG$3="Unit", SZ262=""), "", IF(AND(TG$3="Unit", SZ262="-"),"", IF(TG$3="Unit", "kg/GJ delivered", IF(AND(EM262&lt;&gt;"", EM262&lt;&gt;"-", EL262="-"),"", IF($H262="","", IF(EL262="nd", "",IF(EL262="&lt;n.a.&gt;", "", IF(EM262="#/MJ", "", IF(EM262="kg/GJ delivered",EL262,IF(EM262="g/MJ delivered",EL262,IF(EM262="kg/MJ delivered",EL262*1000,IF(EM262="mg/MJ delivered",EL262/1000,IF(EM262="g/kg",((EL262)*(1/$I262)*(1/$H262)),IF(EM262="mg/kg",((EL262/1000)*(1/$I262)*(1/$H262)),IF(EM262="mg/MJ delivered",EL262/1000,IF(EM262="-","","Error"))))))))))))))))</f>
        <v/>
      </c>
      <c r="TB262" s="66" t="str">
        <f t="shared" ref="TB262:TB322" si="1903">IF(AND(TH$3="Unit", TA262=""), "", IF(AND(TH$3="Unit", TA262="-"),"", IF(TH$3="Unit", "kg/GJ delivered", IF(AND(EN262&lt;&gt;"", EN262&lt;&gt;"-", EM262="-"),"", IF($H262="","", IF(EM262="nd", "",IF(EM262="&lt;n.a.&gt;", "", IF(EN262="#/MJ", "", IF(EN262="kg/GJ delivered",EM262,IF(EN262="g/MJ delivered",EM262,IF(EN262="kg/MJ delivered",EM262*1000,IF(EN262="mg/MJ delivered",EM262/1000,IF(EN262="g/kg",((EM262)*(1/$I262)*(1/$H262)),IF(EN262="mg/kg",((EM262/1000)*(1/$I262)*(1/$H262)),IF(EN262="mg/MJ delivered",EM262/1000,IF(EN262="-","","Error"))))))))))))))))</f>
        <v/>
      </c>
      <c r="TC262" s="66" t="str">
        <f t="shared" ref="TC262:TC322" si="1904">IF(AND(TI$3="Unit", TB262=""), "", IF(AND(TI$3="Unit", TB262="-"),"", IF(TI$3="Unit", "kg/GJ delivered", IF(AND(EO262&lt;&gt;"", EO262&lt;&gt;"-", EN262="-"),"", IF($H262="","", IF(EN262="nd", "",IF(EN262="&lt;n.a.&gt;", "", IF(EO262="#/MJ", "", IF(EO262="kg/GJ delivered",EN262,IF(EO262="g/MJ delivered",EN262,IF(EO262="kg/MJ delivered",EN262*1000,IF(EO262="mg/MJ delivered",EN262/1000,IF(EO262="g/kg",((EN262)*(1/$I262)*(1/$H262)),IF(EO262="mg/kg",((EN262/1000)*(1/$I262)*(1/$H262)),IF(EO262="mg/MJ delivered",EN262/1000,IF(EO262="-","","Error"))))))))))))))))</f>
        <v/>
      </c>
      <c r="TD262" s="66" t="str">
        <f t="shared" ref="TD262:TD322" si="1905">IF(AND(TJ$3="Unit", TC262=""), "", IF(AND(TJ$3="Unit", TC262="-"),"", IF(TJ$3="Unit", "kg/GJ delivered", IF(AND(EP262&lt;&gt;"", EP262&lt;&gt;"-", EO262="-"),"", IF($H262="","", IF(EO262="nd", "",IF(EO262="&lt;n.a.&gt;", "", IF(EP262="#/MJ", "", IF(EP262="kg/GJ delivered",EO262,IF(EP262="g/MJ delivered",EO262,IF(EP262="kg/MJ delivered",EO262*1000,IF(EP262="mg/MJ delivered",EO262/1000,IF(EP262="g/kg",((EO262)*(1/$I262)*(1/$H262)),IF(EP262="mg/kg",((EO262/1000)*(1/$I262)*(1/$H262)),IF(EP262="mg/MJ delivered",EO262/1000,IF(EP262="-","","Error"))))))))))))))))</f>
        <v/>
      </c>
      <c r="TE262" s="66" t="str">
        <f t="shared" ref="TE262:TE322" si="1906">IF(AND(TK$3="Unit", TD262=""), "", IF(AND(TK$3="Unit", TD262="-"),"", IF(TK$3="Unit", "kg/GJ delivered", IF(AND(EQ262&lt;&gt;"", EQ262&lt;&gt;"-", EP262="-"),"", IF($H262="","", IF(EP262="nd", "",IF(EP262="&lt;n.a.&gt;", "", IF(EQ262="#/MJ", "", IF(EQ262="kg/GJ delivered",EP262,IF(EQ262="g/MJ delivered",EP262,IF(EQ262="kg/MJ delivered",EP262*1000,IF(EQ262="mg/MJ delivered",EP262/1000,IF(EQ262="g/kg",((EP262)*(1/$I262)*(1/$H262)),IF(EQ262="mg/kg",((EP262/1000)*(1/$I262)*(1/$H262)),IF(EQ262="mg/MJ delivered",EP262/1000,IF(EQ262="-","","Error"))))))))))))))))</f>
        <v/>
      </c>
      <c r="TF262" s="66" t="str">
        <f t="shared" ref="TF262:TF322" si="1907">IF(AND(TL$3="Unit", TE262=""), "", IF(AND(TL$3="Unit", TE262="-"),"", IF(TL$3="Unit", "kg/GJ delivered", IF(AND(ER262&lt;&gt;"", ER262&lt;&gt;"-", EQ262="-"),"", IF($H262="","", IF(EQ262="nd", "",IF(EQ262="&lt;n.a.&gt;", "", IF(ER262="#/MJ", "", IF(ER262="kg/GJ delivered",EQ262,IF(ER262="g/MJ delivered",EQ262,IF(ER262="kg/MJ delivered",EQ262*1000,IF(ER262="mg/MJ delivered",EQ262/1000,IF(ER262="g/kg",((EQ262)*(1/$I262)*(1/$H262)),IF(ER262="mg/kg",((EQ262/1000)*(1/$I262)*(1/$H262)),IF(ER262="mg/MJ delivered",EQ262/1000,IF(ER262="-","","Error"))))))))))))))))</f>
        <v/>
      </c>
      <c r="TG262" s="66" t="str">
        <f t="shared" ref="TG262:TG322" si="1908">IF(AND(TM$3="Unit", TF262=""), "", IF(AND(TM$3="Unit", TF262="-"),"", IF(TM$3="Unit", "kg/GJ delivered", IF(AND(ES262&lt;&gt;"", ES262&lt;&gt;"-", ER262="-"),"", IF($H262="","", IF(ER262="nd", "",IF(ER262="&lt;n.a.&gt;", "", IF(ES262="#/MJ", "", IF(ES262="kg/GJ delivered",ER262,IF(ES262="g/MJ delivered",ER262,IF(ES262="kg/MJ delivered",ER262*1000,IF(ES262="mg/MJ delivered",ER262/1000,IF(ES262="g/kg",((ER262)*(1/$I262)*(1/$H262)),IF(ES262="mg/kg",((ER262/1000)*(1/$I262)*(1/$H262)),IF(ES262="mg/MJ delivered",ER262/1000,IF(ES262="-","","Error"))))))))))))))))</f>
        <v/>
      </c>
      <c r="TH262" s="66" t="str">
        <f t="shared" ref="TH262:TH322" si="1909">IF(AND(TN$3="Unit", TG262=""), "", IF(AND(TN$3="Unit", TG262="-"),"", IF(TN$3="Unit", "kg/GJ delivered", IF(AND(ET262&lt;&gt;"", ET262&lt;&gt;"-", ES262="-"),"", IF($H262="","", IF(ES262="nd", "",IF(ES262="&lt;n.a.&gt;", "", IF(ET262="#/MJ", "", IF(ET262="kg/GJ delivered",ES262,IF(ET262="g/MJ delivered",ES262,IF(ET262="kg/MJ delivered",ES262*1000,IF(ET262="mg/MJ delivered",ES262/1000,IF(ET262="g/kg",((ES262)*(1/$I262)*(1/$H262)),IF(ET262="mg/kg",((ES262/1000)*(1/$I262)*(1/$H262)),IF(ET262="mg/MJ delivered",ES262/1000,IF(ET262="-","","Error"))))))))))))))))</f>
        <v/>
      </c>
      <c r="TI262" s="66" t="str">
        <f t="shared" ref="TI262:TI322" si="1910">IF(AND(TO$3="Unit", TH262=""), "", IF(AND(TO$3="Unit", TH262="-"),"", IF(TO$3="Unit", "kg/GJ delivered", IF(AND(EU262&lt;&gt;"", EU262&lt;&gt;"-", ET262="-"),"", IF($H262="","", IF(ET262="nd", "",IF(ET262="&lt;n.a.&gt;", "", IF(EU262="#/MJ", "", IF(EU262="kg/GJ delivered",ET262,IF(EU262="g/MJ delivered",ET262,IF(EU262="kg/MJ delivered",ET262*1000,IF(EU262="mg/MJ delivered",ET262/1000,IF(EU262="g/kg",((ET262)*(1/$I262)*(1/$H262)),IF(EU262="mg/kg",((ET262/1000)*(1/$I262)*(1/$H262)),IF(EU262="mg/MJ delivered",ET262/1000,IF(EU262="-","","Error"))))))))))))))))</f>
        <v/>
      </c>
      <c r="TJ262" s="66" t="str">
        <f t="shared" ref="TJ262:TJ322" si="1911">IF(AND(TP$3="Unit", TI262=""), "", IF(AND(TP$3="Unit", TI262="-"),"", IF(TP$3="Unit", "kg/GJ delivered", IF(AND(EV262&lt;&gt;"", EV262&lt;&gt;"-", EU262="-"),"", IF($H262="","", IF(EU262="nd", "",IF(EU262="&lt;n.a.&gt;", "", IF(EV262="#/MJ", "", IF(EV262="kg/GJ delivered",EU262,IF(EV262="g/MJ delivered",EU262,IF(EV262="kg/MJ delivered",EU262*1000,IF(EV262="mg/MJ delivered",EU262/1000,IF(EV262="g/kg",((EU262)*(1/$I262)*(1/$H262)),IF(EV262="mg/kg",((EU262/1000)*(1/$I262)*(1/$H262)),IF(EV262="mg/MJ delivered",EU262/1000,IF(EV262="-","","Error"))))))))))))))))</f>
        <v/>
      </c>
      <c r="TK262" s="66" t="str">
        <f t="shared" ref="TK262:TK322" si="1912">IF(AND(TQ$3="Unit", TJ262=""), "", IF(AND(TQ$3="Unit", TJ262="-"),"", IF(TQ$3="Unit", "kg/GJ delivered", IF(AND(EW262&lt;&gt;"", EW262&lt;&gt;"-", EV262="-"),"", IF($H262="","", IF(EV262="nd", "",IF(EV262="&lt;n.a.&gt;", "", IF(EW262="#/MJ", "", IF(EW262="kg/GJ delivered",EV262,IF(EW262="g/MJ delivered",EV262,IF(EW262="kg/MJ delivered",EV262*1000,IF(EW262="mg/MJ delivered",EV262/1000,IF(EW262="g/kg",((EV262)*(1/$I262)*(1/$H262)),IF(EW262="mg/kg",((EV262/1000)*(1/$I262)*(1/$H262)),IF(EW262="mg/MJ delivered",EV262/1000,IF(EW262="-","","Error"))))))))))))))))</f>
        <v/>
      </c>
      <c r="TL262" s="66" t="str">
        <f t="shared" ref="TL262:TL322" si="1913">IF(AND(TR$3="Unit", TK262=""), "", IF(AND(TR$3="Unit", TK262="-"),"", IF(TR$3="Unit", "kg/GJ delivered", IF(AND(EX262&lt;&gt;"", EX262&lt;&gt;"-", EW262="-"),"", IF($H262="","", IF(EW262="nd", "",IF(EW262="&lt;n.a.&gt;", "", IF(EX262="#/MJ", "", IF(EX262="kg/GJ delivered",EW262,IF(EX262="g/MJ delivered",EW262,IF(EX262="kg/MJ delivered",EW262*1000,IF(EX262="mg/MJ delivered",EW262/1000,IF(EX262="g/kg",((EW262)*(1/$I262)*(1/$H262)),IF(EX262="mg/kg",((EW262/1000)*(1/$I262)*(1/$H262)),IF(EX262="mg/MJ delivered",EW262/1000,IF(EX262="-","","Error"))))))))))))))))</f>
        <v/>
      </c>
      <c r="TM262" s="66" t="str">
        <f t="shared" ref="TM262:TM322" si="1914">IF(AND(TS$3="Unit", TL262=""), "", IF(AND(TS$3="Unit", TL262="-"),"", IF(TS$3="Unit", "kg/GJ delivered", IF(AND(EY262&lt;&gt;"", EY262&lt;&gt;"-", EX262="-"),"", IF($H262="","", IF(EX262="nd", "",IF(EX262="&lt;n.a.&gt;", "", IF(EY262="#/MJ", "", IF(EY262="kg/GJ delivered",EX262,IF(EY262="g/MJ delivered",EX262,IF(EY262="kg/MJ delivered",EX262*1000,IF(EY262="mg/MJ delivered",EX262/1000,IF(EY262="g/kg",((EX262)*(1/$I262)*(1/$H262)),IF(EY262="mg/kg",((EX262/1000)*(1/$I262)*(1/$H262)),IF(EY262="mg/MJ delivered",EX262/1000,IF(EY262="-","","Error"))))))))))))))))</f>
        <v/>
      </c>
      <c r="TN262" s="66" t="str">
        <f t="shared" ref="TN262:TN322" si="1915">IF(AND(TT$3="Unit", TM262=""), "", IF(AND(TT$3="Unit", TM262="-"),"", IF(TT$3="Unit", "kg/GJ delivered", IF(AND(EZ262&lt;&gt;"", EZ262&lt;&gt;"-", EY262="-"),"", IF($H262="","", IF(EY262="nd", "",IF(EY262="&lt;n.a.&gt;", "", IF(EZ262="#/MJ", "", IF(EZ262="kg/GJ delivered",EY262,IF(EZ262="g/MJ delivered",EY262,IF(EZ262="kg/MJ delivered",EY262*1000,IF(EZ262="mg/MJ delivered",EY262/1000,IF(EZ262="g/kg",((EY262)*(1/$I262)*(1/$H262)),IF(EZ262="mg/kg",((EY262/1000)*(1/$I262)*(1/$H262)),IF(EZ262="mg/MJ delivered",EY262/1000,IF(EZ262="-","","Error"))))))))))))))))</f>
        <v/>
      </c>
      <c r="TO262" s="66" t="str">
        <f t="shared" ref="TO262:TO322" si="1916">IF(AND(TU$3="Unit", TN262=""), "", IF(AND(TU$3="Unit", TN262="-"),"", IF(TU$3="Unit", "kg/GJ delivered", IF(AND(FA262&lt;&gt;"", FA262&lt;&gt;"-", EZ262="-"),"", IF($H262="","", IF(EZ262="nd", "",IF(EZ262="&lt;n.a.&gt;", "", IF(FA262="#/MJ", "", IF(FA262="kg/GJ delivered",EZ262,IF(FA262="g/MJ delivered",EZ262,IF(FA262="kg/MJ delivered",EZ262*1000,IF(FA262="mg/MJ delivered",EZ262/1000,IF(FA262="g/kg",((EZ262)*(1/$I262)*(1/$H262)),IF(FA262="mg/kg",((EZ262/1000)*(1/$I262)*(1/$H262)),IF(FA262="mg/MJ delivered",EZ262/1000,IF(FA262="-","","Error"))))))))))))))))</f>
        <v/>
      </c>
      <c r="TP262" s="66" t="str">
        <f t="shared" ref="TP262:TP322" si="1917">IF(AND(TV$3="Unit", TO262=""), "", IF(AND(TV$3="Unit", TO262="-"),"", IF(TV$3="Unit", "kg/GJ delivered", IF(AND(FB262&lt;&gt;"", FB262&lt;&gt;"-", FA262="-"),"", IF($H262="","", IF(FA262="nd", "",IF(FA262="&lt;n.a.&gt;", "", IF(FB262="#/MJ", "", IF(FB262="kg/GJ delivered",FA262,IF(FB262="g/MJ delivered",FA262,IF(FB262="kg/MJ delivered",FA262*1000,IF(FB262="mg/MJ delivered",FA262/1000,IF(FB262="g/kg",((FA262)*(1/$I262)*(1/$H262)),IF(FB262="mg/kg",((FA262/1000)*(1/$I262)*(1/$H262)),IF(FB262="mg/MJ delivered",FA262/1000,IF(FB262="-","","Error"))))))))))))))))</f>
        <v/>
      </c>
      <c r="TQ262" s="66" t="str">
        <f t="shared" ref="TQ262:TQ322" si="1918">IF(AND(TW$3="Unit", TP262=""), "", IF(AND(TW$3="Unit", TP262="-"),"", IF(TW$3="Unit", "kg/GJ delivered", IF(AND(FC262&lt;&gt;"", FC262&lt;&gt;"-", FB262="-"),"", IF($H262="","", IF(FB262="nd", "",IF(FB262="&lt;n.a.&gt;", "", IF(FC262="#/MJ", "", IF(FC262="kg/GJ delivered",FB262,IF(FC262="g/MJ delivered",FB262,IF(FC262="kg/MJ delivered",FB262*1000,IF(FC262="mg/MJ delivered",FB262/1000,IF(FC262="g/kg",((FB262)*(1/$I262)*(1/$H262)),IF(FC262="mg/kg",((FB262/1000)*(1/$I262)*(1/$H262)),IF(FC262="mg/MJ delivered",FB262/1000,IF(FC262="-","","Error"))))))))))))))))</f>
        <v/>
      </c>
      <c r="TR262" s="66" t="str">
        <f t="shared" ref="TR262:TR322" si="1919">IF(AND(TX$3="Unit", TQ262=""), "", IF(AND(TX$3="Unit", TQ262="-"),"", IF(TX$3="Unit", "kg/GJ delivered", IF(AND(FD262&lt;&gt;"", FD262&lt;&gt;"-", FC262="-"),"", IF($H262="","", IF(FC262="nd", "",IF(FC262="&lt;n.a.&gt;", "", IF(FD262="#/MJ", "", IF(FD262="kg/GJ delivered",FC262,IF(FD262="g/MJ delivered",FC262,IF(FD262="kg/MJ delivered",FC262*1000,IF(FD262="mg/MJ delivered",FC262/1000,IF(FD262="g/kg",((FC262)*(1/$I262)*(1/$H262)),IF(FD262="mg/kg",((FC262/1000)*(1/$I262)*(1/$H262)),IF(FD262="mg/MJ delivered",FC262/1000,IF(FD262="-","","Error"))))))))))))))))</f>
        <v/>
      </c>
      <c r="TS262" s="66" t="str">
        <f t="shared" ref="TS262:TS322" si="1920">IF(AND(TY$3="Unit", TR262=""), "", IF(AND(TY$3="Unit", TR262="-"),"", IF(TY$3="Unit", "kg/GJ delivered", IF(AND(FE262&lt;&gt;"", FE262&lt;&gt;"-", FD262="-"),"", IF($H262="","", IF(FD262="nd", "",IF(FD262="&lt;n.a.&gt;", "", IF(FE262="#/MJ", "", IF(FE262="kg/GJ delivered",FD262,IF(FE262="g/MJ delivered",FD262,IF(FE262="kg/MJ delivered",FD262*1000,IF(FE262="mg/MJ delivered",FD262/1000,IF(FE262="g/kg",((FD262)*(1/$I262)*(1/$H262)),IF(FE262="mg/kg",((FD262/1000)*(1/$I262)*(1/$H262)),IF(FE262="mg/MJ delivered",FD262/1000,IF(FE262="-","","Error"))))))))))))))))</f>
        <v/>
      </c>
      <c r="TT262" s="66" t="str">
        <f t="shared" ref="TT262:TT322" si="1921">IF(AND(TZ$3="Unit", TS262=""), "", IF(AND(TZ$3="Unit", TS262="-"),"", IF(TZ$3="Unit", "kg/GJ delivered", IF(AND(FF262&lt;&gt;"", FF262&lt;&gt;"-", FE262="-"),"", IF($H262="","", IF(FE262="nd", "",IF(FE262="&lt;n.a.&gt;", "", IF(FF262="#/MJ", "", IF(FF262="kg/GJ delivered",FE262,IF(FF262="g/MJ delivered",FE262,IF(FF262="kg/MJ delivered",FE262*1000,IF(FF262="mg/MJ delivered",FE262/1000,IF(FF262="g/kg",((FE262)*(1/$I262)*(1/$H262)),IF(FF262="mg/kg",((FE262/1000)*(1/$I262)*(1/$H262)),IF(FF262="mg/MJ delivered",FE262/1000,IF(FF262="-","","Error"))))))))))))))))</f>
        <v/>
      </c>
      <c r="TU262" s="66" t="str">
        <f t="shared" ref="TU262:TU322" si="1922">IF(AND(UA$3="Unit", TT262=""), "", IF(AND(UA$3="Unit", TT262="-"),"", IF(UA$3="Unit", "kg/GJ delivered", IF(AND(FG262&lt;&gt;"", FG262&lt;&gt;"-", FF262="-"),"", IF($H262="","", IF(FF262="nd", "",IF(FF262="&lt;n.a.&gt;", "", IF(FG262="#/MJ", "", IF(FG262="kg/GJ delivered",FF262,IF(FG262="g/MJ delivered",FF262,IF(FG262="kg/MJ delivered",FF262*1000,IF(FG262="mg/MJ delivered",FF262/1000,IF(FG262="g/kg",((FF262)*(1/$I262)*(1/$H262)),IF(FG262="mg/kg",((FF262/1000)*(1/$I262)*(1/$H262)),IF(FG262="mg/MJ delivered",FF262/1000,IF(FG262="-","","Error"))))))))))))))))</f>
        <v/>
      </c>
      <c r="TV262" s="66" t="str">
        <f t="shared" ref="TV262:TV322" si="1923">IF(AND(UB$3="Unit", TU262=""), "", IF(AND(UB$3="Unit", TU262="-"),"", IF(UB$3="Unit", "kg/GJ delivered", IF(AND(FH262&lt;&gt;"", FH262&lt;&gt;"-", FG262="-"),"", IF($H262="","", IF(FG262="nd", "",IF(FG262="&lt;n.a.&gt;", "", IF(FH262="#/MJ", "", IF(FH262="kg/GJ delivered",FG262,IF(FH262="g/MJ delivered",FG262,IF(FH262="kg/MJ delivered",FG262*1000,IF(FH262="mg/MJ delivered",FG262/1000,IF(FH262="g/kg",((FG262)*(1/$I262)*(1/$H262)),IF(FH262="mg/kg",((FG262/1000)*(1/$I262)*(1/$H262)),IF(FH262="mg/MJ delivered",FG262/1000,IF(FH262="-","","Error"))))))))))))))))</f>
        <v/>
      </c>
      <c r="TW262" s="66" t="str">
        <f t="shared" ref="TW262:TW322" si="1924">IF(AND(UC$3="Unit", TV262=""), "", IF(AND(UC$3="Unit", TV262="-"),"", IF(UC$3="Unit", "kg/GJ delivered", IF(AND(FI262&lt;&gt;"", FI262&lt;&gt;"-", FH262="-"),"", IF($H262="","", IF(FH262="nd", "",IF(FH262="&lt;n.a.&gt;", "", IF(FI262="#/MJ", "", IF(FI262="kg/GJ delivered",FH262,IF(FI262="g/MJ delivered",FH262,IF(FI262="kg/MJ delivered",FH262*1000,IF(FI262="mg/MJ delivered",FH262/1000,IF(FI262="g/kg",((FH262)*(1/$I262)*(1/$H262)),IF(FI262="mg/kg",((FH262/1000)*(1/$I262)*(1/$H262)),IF(FI262="mg/MJ delivered",FH262/1000,IF(FI262="-","","Error"))))))))))))))))</f>
        <v/>
      </c>
      <c r="TX262" s="66" t="str">
        <f t="shared" ref="TX262:TX322" si="1925">IF(AND(UD$3="Unit", TW262=""), "", IF(AND(UD$3="Unit", TW262="-"),"", IF(UD$3="Unit", "kg/GJ delivered", IF(AND(FJ262&lt;&gt;"", FJ262&lt;&gt;"-", FI262="-"),"", IF($H262="","", IF(FI262="nd", "",IF(FI262="&lt;n.a.&gt;", "", IF(FJ262="#/MJ", "", IF(FJ262="kg/GJ delivered",FI262,IF(FJ262="g/MJ delivered",FI262,IF(FJ262="kg/MJ delivered",FI262*1000,IF(FJ262="mg/MJ delivered",FI262/1000,IF(FJ262="g/kg",((FI262)*(1/$I262)*(1/$H262)),IF(FJ262="mg/kg",((FI262/1000)*(1/$I262)*(1/$H262)),IF(FJ262="mg/MJ delivered",FI262/1000,IF(FJ262="-","","Error"))))))))))))))))</f>
        <v/>
      </c>
      <c r="TY262" s="66" t="str">
        <f t="shared" ref="TY262:TY322" si="1926">IF(AND(UE$3="Unit", TX262=""), "", IF(AND(UE$3="Unit", TX262="-"),"", IF(UE$3="Unit", "kg/GJ delivered", IF(AND(FK262&lt;&gt;"", FK262&lt;&gt;"-", FJ262="-"),"", IF($H262="","", IF(FJ262="nd", "",IF(FJ262="&lt;n.a.&gt;", "", IF(FK262="#/MJ", "", IF(FK262="kg/GJ delivered",FJ262,IF(FK262="g/MJ delivered",FJ262,IF(FK262="kg/MJ delivered",FJ262*1000,IF(FK262="mg/MJ delivered",FJ262/1000,IF(FK262="g/kg",((FJ262)*(1/$I262)*(1/$H262)),IF(FK262="mg/kg",((FJ262/1000)*(1/$I262)*(1/$H262)),IF(FK262="mg/MJ delivered",FJ262/1000,IF(FK262="-","","Error"))))))))))))))))</f>
        <v/>
      </c>
      <c r="TZ262" s="66" t="str">
        <f t="shared" ref="TZ262:TZ322" si="1927">IF(AND(UF$3="Unit", TY262=""), "", IF(AND(UF$3="Unit", TY262="-"),"", IF(UF$3="Unit", "kg/GJ delivered", IF(AND(FL262&lt;&gt;"", FL262&lt;&gt;"-", FK262="-"),"", IF($H262="","", IF(FK262="nd", "",IF(FK262="&lt;n.a.&gt;", "", IF(FL262="#/MJ", "", IF(FL262="kg/GJ delivered",FK262,IF(FL262="g/MJ delivered",FK262,IF(FL262="kg/MJ delivered",FK262*1000,IF(FL262="mg/MJ delivered",FK262/1000,IF(FL262="g/kg",((FK262)*(1/$I262)*(1/$H262)),IF(FL262="mg/kg",((FK262/1000)*(1/$I262)*(1/$H262)),IF(FL262="mg/MJ delivered",FK262/1000,IF(FL262="-","","Error"))))))))))))))))</f>
        <v/>
      </c>
      <c r="UA262" s="66" t="str">
        <f t="shared" ref="UA262:UA322" si="1928">IF(AND(UG$3="Unit", TZ262=""), "", IF(AND(UG$3="Unit", TZ262="-"),"", IF(UG$3="Unit", "kg/GJ delivered", IF(AND(FM262&lt;&gt;"", FM262&lt;&gt;"-", FL262="-"),"", IF($H262="","", IF(FL262="nd", "",IF(FL262="&lt;n.a.&gt;", "", IF(FM262="#/MJ", "", IF(FM262="kg/GJ delivered",FL262,IF(FM262="g/MJ delivered",FL262,IF(FM262="kg/MJ delivered",FL262*1000,IF(FM262="mg/MJ delivered",FL262/1000,IF(FM262="g/kg",((FL262)*(1/$I262)*(1/$H262)),IF(FM262="mg/kg",((FL262/1000)*(1/$I262)*(1/$H262)),IF(FM262="mg/MJ delivered",FL262/1000,IF(FM262="-","","Error"))))))))))))))))</f>
        <v/>
      </c>
      <c r="UB262" s="66" t="str">
        <f t="shared" ref="UB262:UB322" si="1929">IF(AND(UH$3="Unit", UA262=""), "", IF(AND(UH$3="Unit", UA262="-"),"", IF(UH$3="Unit", "kg/GJ delivered", IF(AND(FN262&lt;&gt;"", FN262&lt;&gt;"-", FM262="-"),"", IF($H262="","", IF(FM262="nd", "",IF(FM262="&lt;n.a.&gt;", "", IF(FN262="#/MJ", "", IF(FN262="kg/GJ delivered",FM262,IF(FN262="g/MJ delivered",FM262,IF(FN262="kg/MJ delivered",FM262*1000,IF(FN262="mg/MJ delivered",FM262/1000,IF(FN262="g/kg",((FM262)*(1/$I262)*(1/$H262)),IF(FN262="mg/kg",((FM262/1000)*(1/$I262)*(1/$H262)),IF(FN262="mg/MJ delivered",FM262/1000,IF(FN262="-","","Error"))))))))))))))))</f>
        <v/>
      </c>
      <c r="UC262" s="66" t="str">
        <f t="shared" ref="UC262:UC322" si="1930">IF(AND(UI$3="Unit", UB262=""), "", IF(AND(UI$3="Unit", UB262="-"),"", IF(UI$3="Unit", "kg/GJ delivered", IF(AND(FO262&lt;&gt;"", FO262&lt;&gt;"-", FN262="-"),"", IF($H262="","", IF(FN262="nd", "",IF(FN262="&lt;n.a.&gt;", "", IF(FO262="#/MJ", "", IF(FO262="kg/GJ delivered",FN262,IF(FO262="g/MJ delivered",FN262,IF(FO262="kg/MJ delivered",FN262*1000,IF(FO262="mg/MJ delivered",FN262/1000,IF(FO262="g/kg",((FN262)*(1/$I262)*(1/$H262)),IF(FO262="mg/kg",((FN262/1000)*(1/$I262)*(1/$H262)),IF(FO262="mg/MJ delivered",FN262/1000,IF(FO262="-","","Error"))))))))))))))))</f>
        <v/>
      </c>
      <c r="UD262" s="66" t="str">
        <f t="shared" ref="UD262:UD322" si="1931">IF(AND(UJ$3="Unit", UC262=""), "", IF(AND(UJ$3="Unit", UC262="-"),"", IF(UJ$3="Unit", "kg/GJ delivered", IF(AND(FP262&lt;&gt;"", FP262&lt;&gt;"-", FO262="-"),"", IF($H262="","", IF(FO262="nd", "",IF(FO262="&lt;n.a.&gt;", "", IF(FP262="#/MJ", "", IF(FP262="kg/GJ delivered",FO262,IF(FP262="g/MJ delivered",FO262,IF(FP262="kg/MJ delivered",FO262*1000,IF(FP262="mg/MJ delivered",FO262/1000,IF(FP262="g/kg",((FO262)*(1/$I262)*(1/$H262)),IF(FP262="mg/kg",((FO262/1000)*(1/$I262)*(1/$H262)),IF(FP262="mg/MJ delivered",FO262/1000,IF(FP262="-","","Error"))))))))))))))))</f>
        <v/>
      </c>
      <c r="UE262" s="66" t="str">
        <f t="shared" ref="UE262:UE322" si="1932">IF(AND(UK$3="Unit", UD262=""), "", IF(AND(UK$3="Unit", UD262="-"),"", IF(UK$3="Unit", "kg/GJ delivered", IF(AND(FQ262&lt;&gt;"", FQ262&lt;&gt;"-", FP262="-"),"", IF($H262="","", IF(FP262="nd", "",IF(FP262="&lt;n.a.&gt;", "", IF(FQ262="#/MJ", "", IF(FQ262="kg/GJ delivered",FP262,IF(FQ262="g/MJ delivered",FP262,IF(FQ262="kg/MJ delivered",FP262*1000,IF(FQ262="mg/MJ delivered",FP262/1000,IF(FQ262="g/kg",((FP262)*(1/$I262)*(1/$H262)),IF(FQ262="mg/kg",((FP262/1000)*(1/$I262)*(1/$H262)),IF(FQ262="mg/MJ delivered",FP262/1000,IF(FQ262="-","","Error"))))))))))))))))</f>
        <v/>
      </c>
      <c r="UF262" s="66" t="str">
        <f t="shared" ref="UF262:UF322" si="1933">IF(AND(UL$3="Unit", UE262=""), "", IF(AND(UL$3="Unit", UE262="-"),"", IF(UL$3="Unit", "kg/GJ delivered", IF(AND(FR262&lt;&gt;"", FR262&lt;&gt;"-", FQ262="-"),"", IF($H262="","", IF(FQ262="nd", "",IF(FQ262="&lt;n.a.&gt;", "", IF(FR262="#/MJ", "", IF(FR262="kg/GJ delivered",FQ262,IF(FR262="g/MJ delivered",FQ262,IF(FR262="kg/MJ delivered",FQ262*1000,IF(FR262="mg/MJ delivered",FQ262/1000,IF(FR262="g/kg",((FQ262)*(1/$I262)*(1/$H262)),IF(FR262="mg/kg",((FQ262/1000)*(1/$I262)*(1/$H262)),IF(FR262="mg/MJ delivered",FQ262/1000,IF(FR262="-","","Error"))))))))))))))))</f>
        <v/>
      </c>
      <c r="UG262" s="66" t="str">
        <f t="shared" ref="UG262:UG322" si="1934">IF(AND(UM$3="Unit", UF262=""), "", IF(AND(UM$3="Unit", UF262="-"),"", IF(UM$3="Unit", "kg/GJ delivered", IF(AND(FS262&lt;&gt;"", FS262&lt;&gt;"-", FR262="-"),"", IF($H262="","", IF(FR262="nd", "",IF(FR262="&lt;n.a.&gt;", "", IF(FS262="#/MJ", "", IF(FS262="kg/GJ delivered",FR262,IF(FS262="g/MJ delivered",FR262,IF(FS262="kg/MJ delivered",FR262*1000,IF(FS262="mg/MJ delivered",FR262/1000,IF(FS262="g/kg",((FR262)*(1/$I262)*(1/$H262)),IF(FS262="mg/kg",((FR262/1000)*(1/$I262)*(1/$H262)),IF(FS262="mg/MJ delivered",FR262/1000,IF(FS262="-","","Error"))))))))))))))))</f>
        <v/>
      </c>
      <c r="UH262" s="66" t="str">
        <f t="shared" ref="UH262:UH322" si="1935">IF(AND(UN$3="Unit", UG262=""), "", IF(AND(UN$3="Unit", UG262="-"),"", IF(UN$3="Unit", "kg/GJ delivered", IF(AND(FT262&lt;&gt;"", FT262&lt;&gt;"-", FS262="-"),"", IF($H262="","", IF(FS262="nd", "",IF(FS262="&lt;n.a.&gt;", "", IF(FT262="#/MJ", "", IF(FT262="kg/GJ delivered",FS262,IF(FT262="g/MJ delivered",FS262,IF(FT262="kg/MJ delivered",FS262*1000,IF(FT262="mg/MJ delivered",FS262/1000,IF(FT262="g/kg",((FS262)*(1/$I262)*(1/$H262)),IF(FT262="mg/kg",((FS262/1000)*(1/$I262)*(1/$H262)),IF(FT262="mg/MJ delivered",FS262/1000,IF(FT262="-","","Error"))))))))))))))))</f>
        <v/>
      </c>
      <c r="UI262" s="66" t="str">
        <f t="shared" ref="UI262:UI322" si="1936">IF(AND(UO$3="Unit", UH262=""), "", IF(AND(UO$3="Unit", UH262="-"),"", IF(UO$3="Unit", "kg/GJ delivered", IF(AND(FU262&lt;&gt;"", FU262&lt;&gt;"-", FT262="-"),"", IF($H262="","", IF(FT262="nd", "",IF(FT262="&lt;n.a.&gt;", "", IF(FU262="#/MJ", "", IF(FU262="kg/GJ delivered",FT262,IF(FU262="g/MJ delivered",FT262,IF(FU262="kg/MJ delivered",FT262*1000,IF(FU262="mg/MJ delivered",FT262/1000,IF(FU262="g/kg",((FT262)*(1/$I262)*(1/$H262)),IF(FU262="mg/kg",((FT262/1000)*(1/$I262)*(1/$H262)),IF(FU262="mg/MJ delivered",FT262/1000,IF(FU262="-","","Error"))))))))))))))))</f>
        <v/>
      </c>
      <c r="UJ262" s="66" t="str">
        <f t="shared" ref="UJ262:UJ322" si="1937">IF(AND(UP$3="Unit", UI262=""), "", IF(AND(UP$3="Unit", UI262="-"),"", IF(UP$3="Unit", "kg/GJ delivered", IF(AND(FV262&lt;&gt;"", FV262&lt;&gt;"-", FU262="-"),"", IF($H262="","", IF(FU262="nd", "",IF(FU262="&lt;n.a.&gt;", "", IF(FV262="#/MJ", "", IF(FV262="kg/GJ delivered",FU262,IF(FV262="g/MJ delivered",FU262,IF(FV262="kg/MJ delivered",FU262*1000,IF(FV262="mg/MJ delivered",FU262/1000,IF(FV262="g/kg",((FU262)*(1/$I262)*(1/$H262)),IF(FV262="mg/kg",((FU262/1000)*(1/$I262)*(1/$H262)),IF(FV262="mg/MJ delivered",FU262/1000,IF(FV262="-","","Error"))))))))))))))))</f>
        <v/>
      </c>
      <c r="UK262" s="66" t="str">
        <f t="shared" ref="UK262:UK322" si="1938">IF(AND(UQ$3="Unit", UJ262=""), "", IF(AND(UQ$3="Unit", UJ262="-"),"", IF(UQ$3="Unit", "kg/GJ delivered", IF(AND(FW262&lt;&gt;"", FW262&lt;&gt;"-", FV262="-"),"", IF($H262="","", IF(FV262="nd", "",IF(FV262="&lt;n.a.&gt;", "", IF(FW262="#/MJ", "", IF(FW262="kg/GJ delivered",FV262,IF(FW262="g/MJ delivered",FV262,IF(FW262="kg/MJ delivered",FV262*1000,IF(FW262="mg/MJ delivered",FV262/1000,IF(FW262="g/kg",((FV262)*(1/$I262)*(1/$H262)),IF(FW262="mg/kg",((FV262/1000)*(1/$I262)*(1/$H262)),IF(FW262="mg/MJ delivered",FV262/1000,IF(FW262="-","","Error"))))))))))))))))</f>
        <v/>
      </c>
      <c r="UL262" s="66" t="str">
        <f t="shared" ref="UL262:UL322" si="1939">IF(AND(UR$3="Unit", UK262=""), "", IF(AND(UR$3="Unit", UK262="-"),"", IF(UR$3="Unit", "kg/GJ delivered", IF(AND(FX262&lt;&gt;"", FX262&lt;&gt;"-", FW262="-"),"", IF($H262="","", IF(FW262="nd", "",IF(FW262="&lt;n.a.&gt;", "", IF(FX262="#/MJ", "", IF(FX262="kg/GJ delivered",FW262,IF(FX262="g/MJ delivered",FW262,IF(FX262="kg/MJ delivered",FW262*1000,IF(FX262="mg/MJ delivered",FW262/1000,IF(FX262="g/kg",((FW262)*(1/$I262)*(1/$H262)),IF(FX262="mg/kg",((FW262/1000)*(1/$I262)*(1/$H262)),IF(FX262="mg/MJ delivered",FW262/1000,IF(FX262="-","","Error"))))))))))))))))</f>
        <v/>
      </c>
      <c r="UM262" s="66" t="str">
        <f t="shared" ref="UM262:UM322" si="1940">IF(AND(US$3="Unit", UL262=""), "", IF(AND(US$3="Unit", UL262="-"),"", IF(US$3="Unit", "kg/GJ delivered", IF(AND(FY262&lt;&gt;"", FY262&lt;&gt;"-", FX262="-"),"", IF($H262="","", IF(FX262="nd", "",IF(FX262="&lt;n.a.&gt;", "", IF(FY262="#/MJ", "", IF(FY262="kg/GJ delivered",FX262,IF(FY262="g/MJ delivered",FX262,IF(FY262="kg/MJ delivered",FX262*1000,IF(FY262="mg/MJ delivered",FX262/1000,IF(FY262="g/kg",((FX262)*(1/$I262)*(1/$H262)),IF(FY262="mg/kg",((FX262/1000)*(1/$I262)*(1/$H262)),IF(FY262="mg/MJ delivered",FX262/1000,IF(FY262="-","","Error"))))))))))))))))</f>
        <v/>
      </c>
      <c r="UN262" s="66" t="str">
        <f t="shared" ref="UN262:UN322" si="1941">IF(AND(UT$3="Unit", UM262=""), "", IF(AND(UT$3="Unit", UM262="-"),"", IF(UT$3="Unit", "kg/GJ delivered", IF(AND(FZ262&lt;&gt;"", FZ262&lt;&gt;"-", FY262="-"),"", IF($H262="","", IF(FY262="nd", "",IF(FY262="&lt;n.a.&gt;", "", IF(FZ262="#/MJ", "", IF(FZ262="kg/GJ delivered",FY262,IF(FZ262="g/MJ delivered",FY262,IF(FZ262="kg/MJ delivered",FY262*1000,IF(FZ262="mg/MJ delivered",FY262/1000,IF(FZ262="g/kg",((FY262)*(1/$I262)*(1/$H262)),IF(FZ262="mg/kg",((FY262/1000)*(1/$I262)*(1/$H262)),IF(FZ262="mg/MJ delivered",FY262/1000,IF(FZ262="-","","Error"))))))))))))))))</f>
        <v/>
      </c>
      <c r="UO262" s="66" t="str">
        <f t="shared" ref="UO262:UO322" si="1942">IF(AND(UU$3="Unit", UN262=""), "", IF(AND(UU$3="Unit", UN262="-"),"", IF(UU$3="Unit", "kg/GJ delivered", IF(AND(GA262&lt;&gt;"", GA262&lt;&gt;"-", FZ262="-"),"", IF($H262="","", IF(FZ262="nd", "",IF(FZ262="&lt;n.a.&gt;", "", IF(GA262="#/MJ", "", IF(GA262="kg/GJ delivered",FZ262,IF(GA262="g/MJ delivered",FZ262,IF(GA262="kg/MJ delivered",FZ262*1000,IF(GA262="mg/MJ delivered",FZ262/1000,IF(GA262="g/kg",((FZ262)*(1/$I262)*(1/$H262)),IF(GA262="mg/kg",((FZ262/1000)*(1/$I262)*(1/$H262)),IF(GA262="mg/MJ delivered",FZ262/1000,IF(GA262="-","","Error"))))))))))))))))</f>
        <v/>
      </c>
      <c r="UP262" s="66" t="str">
        <f t="shared" ref="UP262:UP322" si="1943">IF(AND(UV$3="Unit", UO262=""), "", IF(AND(UV$3="Unit", UO262="-"),"", IF(UV$3="Unit", "kg/GJ delivered", IF(AND(GB262&lt;&gt;"", GB262&lt;&gt;"-", GA262="-"),"", IF($H262="","", IF(GA262="nd", "",IF(GA262="&lt;n.a.&gt;", "", IF(GB262="#/MJ", "", IF(GB262="kg/GJ delivered",GA262,IF(GB262="g/MJ delivered",GA262,IF(GB262="kg/MJ delivered",GA262*1000,IF(GB262="mg/MJ delivered",GA262/1000,IF(GB262="g/kg",((GA262)*(1/$I262)*(1/$H262)),IF(GB262="mg/kg",((GA262/1000)*(1/$I262)*(1/$H262)),IF(GB262="mg/MJ delivered",GA262/1000,IF(GB262="-","","Error"))))))))))))))))</f>
        <v/>
      </c>
      <c r="UQ262" s="66" t="str">
        <f t="shared" ref="UQ262:UQ322" si="1944">IF(AND(UW$3="Unit", UP262=""), "", IF(AND(UW$3="Unit", UP262="-"),"", IF(UW$3="Unit", "kg/GJ delivered", IF(AND(GC262&lt;&gt;"", GC262&lt;&gt;"-", GB262="-"),"", IF($H262="","", IF(GB262="nd", "",IF(GB262="&lt;n.a.&gt;", "", IF(GC262="#/MJ", "", IF(GC262="kg/GJ delivered",GB262,IF(GC262="g/MJ delivered",GB262,IF(GC262="kg/MJ delivered",GB262*1000,IF(GC262="mg/MJ delivered",GB262/1000,IF(GC262="g/kg",((GB262)*(1/$I262)*(1/$H262)),IF(GC262="mg/kg",((GB262/1000)*(1/$I262)*(1/$H262)),IF(GC262="mg/MJ delivered",GB262/1000,IF(GC262="-","","Error"))))))))))))))))</f>
        <v/>
      </c>
      <c r="UR262" s="66" t="str">
        <f t="shared" ref="UR262:UR322" si="1945">IF(AND(UX$3="Unit", UQ262=""), "", IF(AND(UX$3="Unit", UQ262="-"),"", IF(UX$3="Unit", "kg/GJ delivered", IF(AND(GD262&lt;&gt;"", GD262&lt;&gt;"-", GC262="-"),"", IF($H262="","", IF(GC262="nd", "",IF(GC262="&lt;n.a.&gt;", "", IF(GD262="#/MJ", "", IF(GD262="kg/GJ delivered",GC262,IF(GD262="g/MJ delivered",GC262,IF(GD262="kg/MJ delivered",GC262*1000,IF(GD262="mg/MJ delivered",GC262/1000,IF(GD262="g/kg",((GC262)*(1/$I262)*(1/$H262)),IF(GD262="mg/kg",((GC262/1000)*(1/$I262)*(1/$H262)),IF(GD262="mg/MJ delivered",GC262/1000,IF(GD262="-","","Error"))))))))))))))))</f>
        <v/>
      </c>
      <c r="US262" s="66" t="str">
        <f t="shared" ref="US262:US322" si="1946">IF(AND(UY$3="Unit", UR262=""), "", IF(AND(UY$3="Unit", UR262="-"),"", IF(UY$3="Unit", "kg/GJ delivered", IF(AND(GE262&lt;&gt;"", GE262&lt;&gt;"-", GD262="-"),"", IF($H262="","", IF(GD262="nd", "",IF(GD262="&lt;n.a.&gt;", "", IF(GE262="#/MJ", "", IF(GE262="kg/GJ delivered",GD262,IF(GE262="g/MJ delivered",GD262,IF(GE262="kg/MJ delivered",GD262*1000,IF(GE262="mg/MJ delivered",GD262/1000,IF(GE262="g/kg",((GD262)*(1/$I262)*(1/$H262)),IF(GE262="mg/kg",((GD262/1000)*(1/$I262)*(1/$H262)),IF(GE262="mg/MJ delivered",GD262/1000,IF(GE262="-","","Error"))))))))))))))))</f>
        <v/>
      </c>
      <c r="UT262" s="66" t="str">
        <f t="shared" ref="UT262:UT322" si="1947">IF(AND(UZ$3="Unit", US262=""), "", IF(AND(UZ$3="Unit", US262="-"),"", IF(UZ$3="Unit", "kg/GJ delivered", IF(AND(GF262&lt;&gt;"", GF262&lt;&gt;"-", GE262="-"),"", IF($H262="","", IF(GE262="nd", "",IF(GE262="&lt;n.a.&gt;", "", IF(GF262="#/MJ", "", IF(GF262="kg/GJ delivered",GE262,IF(GF262="g/MJ delivered",GE262,IF(GF262="kg/MJ delivered",GE262*1000,IF(GF262="mg/MJ delivered",GE262/1000,IF(GF262="g/kg",((GE262)*(1/$I262)*(1/$H262)),IF(GF262="mg/kg",((GE262/1000)*(1/$I262)*(1/$H262)),IF(GF262="mg/MJ delivered",GE262/1000,IF(GF262="-","","Error"))))))))))))))))</f>
        <v/>
      </c>
      <c r="UU262" s="66" t="str">
        <f t="shared" ref="UU262:UU322" si="1948">IF(AND(VA$3="Unit", UT262=""), "", IF(AND(VA$3="Unit", UT262="-"),"", IF(VA$3="Unit", "kg/GJ delivered", IF(AND(GG262&lt;&gt;"", GG262&lt;&gt;"-", GF262="-"),"", IF($H262="","", IF(GF262="nd", "",IF(GF262="&lt;n.a.&gt;", "", IF(GG262="#/MJ", "", IF(GG262="kg/GJ delivered",GF262,IF(GG262="g/MJ delivered",GF262,IF(GG262="kg/MJ delivered",GF262*1000,IF(GG262="mg/MJ delivered",GF262/1000,IF(GG262="g/kg",((GF262)*(1/$I262)*(1/$H262)),IF(GG262="mg/kg",((GF262/1000)*(1/$I262)*(1/$H262)),IF(GG262="mg/MJ delivered",GF262/1000,IF(GG262="-","","Error"))))))))))))))))</f>
        <v/>
      </c>
      <c r="UV262" s="66" t="str">
        <f t="shared" ref="UV262:UV322" si="1949">IF(AND(VB$3="Unit", UU262=""), "", IF(AND(VB$3="Unit", UU262="-"),"", IF(VB$3="Unit", "kg/GJ delivered", IF(AND(GH262&lt;&gt;"", GH262&lt;&gt;"-", GG262="-"),"", IF($H262="","", IF(GG262="nd", "",IF(GG262="&lt;n.a.&gt;", "", IF(GH262="#/MJ", "", IF(GH262="kg/GJ delivered",GG262,IF(GH262="g/MJ delivered",GG262,IF(GH262="kg/MJ delivered",GG262*1000,IF(GH262="mg/MJ delivered",GG262/1000,IF(GH262="g/kg",((GG262)*(1/$I262)*(1/$H262)),IF(GH262="mg/kg",((GG262/1000)*(1/$I262)*(1/$H262)),IF(GH262="mg/MJ delivered",GG262/1000,IF(GH262="-","","Error"))))))))))))))))</f>
        <v/>
      </c>
      <c r="UW262" s="66" t="str">
        <f t="shared" ref="UW262:UW322" si="1950">IF(AND(VC$3="Unit", UV262=""), "", IF(AND(VC$3="Unit", UV262="-"),"", IF(VC$3="Unit", "kg/GJ delivered", IF(AND(GI262&lt;&gt;"", GI262&lt;&gt;"-", GH262="-"),"", IF($H262="","", IF(GH262="nd", "",IF(GH262="&lt;n.a.&gt;", "", IF(GI262="#/MJ", "", IF(GI262="kg/GJ delivered",GH262,IF(GI262="g/MJ delivered",GH262,IF(GI262="kg/MJ delivered",GH262*1000,IF(GI262="mg/MJ delivered",GH262/1000,IF(GI262="g/kg",((GH262)*(1/$I262)*(1/$H262)),IF(GI262="mg/kg",((GH262/1000)*(1/$I262)*(1/$H262)),IF(GI262="mg/MJ delivered",GH262/1000,IF(GI262="-","","Error"))))))))))))))))</f>
        <v/>
      </c>
      <c r="UX262" s="66" t="str">
        <f t="shared" ref="UX262:UX322" si="1951">IF(AND(VD$3="Unit", UW262=""), "", IF(AND(VD$3="Unit", UW262="-"),"", IF(VD$3="Unit", "kg/GJ delivered", IF(AND(GJ262&lt;&gt;"", GJ262&lt;&gt;"-", GI262="-"),"", IF($H262="","", IF(GI262="nd", "",IF(GI262="&lt;n.a.&gt;", "", IF(GJ262="#/MJ", "", IF(GJ262="kg/GJ delivered",GI262,IF(GJ262="g/MJ delivered",GI262,IF(GJ262="kg/MJ delivered",GI262*1000,IF(GJ262="mg/MJ delivered",GI262/1000,IF(GJ262="g/kg",((GI262)*(1/$I262)*(1/$H262)),IF(GJ262="mg/kg",((GI262/1000)*(1/$I262)*(1/$H262)),IF(GJ262="mg/MJ delivered",GI262/1000,IF(GJ262="-","","Error"))))))))))))))))</f>
        <v/>
      </c>
      <c r="UY262" s="66" t="str">
        <f t="shared" ref="UY262:UY322" si="1952">IF(AND(VE$3="Unit", UX262=""), "", IF(AND(VE$3="Unit", UX262="-"),"", IF(VE$3="Unit", "kg/GJ delivered", IF(AND(GK262&lt;&gt;"", GK262&lt;&gt;"-", GJ262="-"),"", IF($H262="","", IF(GJ262="nd", "",IF(GJ262="&lt;n.a.&gt;", "", IF(GK262="#/MJ", "", IF(GK262="kg/GJ delivered",GJ262,IF(GK262="g/MJ delivered",GJ262,IF(GK262="kg/MJ delivered",GJ262*1000,IF(GK262="mg/MJ delivered",GJ262/1000,IF(GK262="g/kg",((GJ262)*(1/$I262)*(1/$H262)),IF(GK262="mg/kg",((GJ262/1000)*(1/$I262)*(1/$H262)),IF(GK262="mg/MJ delivered",GJ262/1000,IF(GK262="-","","Error"))))))))))))))))</f>
        <v/>
      </c>
      <c r="UZ262" s="66" t="str">
        <f t="shared" ref="UZ262:UZ322" si="1953">IF(AND(VF$3="Unit", UY262=""), "", IF(AND(VF$3="Unit", UY262="-"),"", IF(VF$3="Unit", "kg/GJ delivered", IF(AND(GL262&lt;&gt;"", GL262&lt;&gt;"-", GK262="-"),"", IF($H262="","", IF(GK262="nd", "",IF(GK262="&lt;n.a.&gt;", "", IF(GL262="#/MJ", "", IF(GL262="kg/GJ delivered",GK262,IF(GL262="g/MJ delivered",GK262,IF(GL262="kg/MJ delivered",GK262*1000,IF(GL262="mg/MJ delivered",GK262/1000,IF(GL262="g/kg",((GK262)*(1/$I262)*(1/$H262)),IF(GL262="mg/kg",((GK262/1000)*(1/$I262)*(1/$H262)),IF(GL262="mg/MJ delivered",GK262/1000,IF(GL262="-","","Error"))))))))))))))))</f>
        <v/>
      </c>
      <c r="VA262" s="66" t="str">
        <f t="shared" ref="VA262:VA322" si="1954">IF(AND(VG$3="Unit", UZ262=""), "", IF(AND(VG$3="Unit", UZ262="-"),"", IF(VG$3="Unit", "kg/GJ delivered", IF(AND(GM262&lt;&gt;"", GM262&lt;&gt;"-", GL262="-"),"", IF($H262="","", IF(GL262="nd", "",IF(GL262="&lt;n.a.&gt;", "", IF(GM262="#/MJ", "", IF(GM262="kg/GJ delivered",GL262,IF(GM262="g/MJ delivered",GL262,IF(GM262="kg/MJ delivered",GL262*1000,IF(GM262="mg/MJ delivered",GL262/1000,IF(GM262="g/kg",((GL262)*(1/$I262)*(1/$H262)),IF(GM262="mg/kg",((GL262/1000)*(1/$I262)*(1/$H262)),IF(GM262="mg/MJ delivered",GL262/1000,IF(GM262="-","","Error"))))))))))))))))</f>
        <v/>
      </c>
      <c r="VB262" s="66" t="str">
        <f t="shared" ref="VB262:VB322" si="1955">IF(AND(VH$3="Unit", VA262=""), "", IF(AND(VH$3="Unit", VA262="-"),"", IF(VH$3="Unit", "kg/GJ delivered", IF(AND(GN262&lt;&gt;"", GN262&lt;&gt;"-", GM262="-"),"", IF($H262="","", IF(GM262="nd", "",IF(GM262="&lt;n.a.&gt;", "", IF(GN262="#/MJ", "", IF(GN262="kg/GJ delivered",GM262,IF(GN262="g/MJ delivered",GM262,IF(GN262="kg/MJ delivered",GM262*1000,IF(GN262="mg/MJ delivered",GM262/1000,IF(GN262="g/kg",((GM262)*(1/$I262)*(1/$H262)),IF(GN262="mg/kg",((GM262/1000)*(1/$I262)*(1/$H262)),IF(GN262="mg/MJ delivered",GM262/1000,IF(GN262="-","","Error"))))))))))))))))</f>
        <v/>
      </c>
      <c r="VC262" s="66" t="str">
        <f t="shared" ref="VC262:VC322" si="1956">IF(AND(VI$3="Unit", VB262=""), "", IF(AND(VI$3="Unit", VB262="-"),"", IF(VI$3="Unit", "kg/GJ delivered", IF(AND(GO262&lt;&gt;"", GO262&lt;&gt;"-", GN262="-"),"", IF($H262="","", IF(GN262="nd", "",IF(GN262="&lt;n.a.&gt;", "", IF(GO262="#/MJ", "", IF(GO262="kg/GJ delivered",GN262,IF(GO262="g/MJ delivered",GN262,IF(GO262="kg/MJ delivered",GN262*1000,IF(GO262="mg/MJ delivered",GN262/1000,IF(GO262="g/kg",((GN262)*(1/$I262)*(1/$H262)),IF(GO262="mg/kg",((GN262/1000)*(1/$I262)*(1/$H262)),IF(GO262="mg/MJ delivered",GN262/1000,IF(GO262="-","","Error"))))))))))))))))</f>
        <v/>
      </c>
      <c r="VD262" s="66" t="str">
        <f t="shared" ref="VD262:VD322" si="1957">IF(AND(VJ$3="Unit", VC262=""), "", IF(AND(VJ$3="Unit", VC262="-"),"", IF(VJ$3="Unit", "kg/GJ delivered", IF(AND(GP262&lt;&gt;"", GP262&lt;&gt;"-", GO262="-"),"", IF($H262="","", IF(GO262="nd", "",IF(GO262="&lt;n.a.&gt;", "", IF(GP262="#/MJ", "", IF(GP262="kg/GJ delivered",GO262,IF(GP262="g/MJ delivered",GO262,IF(GP262="kg/MJ delivered",GO262*1000,IF(GP262="mg/MJ delivered",GO262/1000,IF(GP262="g/kg",((GO262)*(1/$I262)*(1/$H262)),IF(GP262="mg/kg",((GO262/1000)*(1/$I262)*(1/$H262)),IF(GP262="mg/MJ delivered",GO262/1000,IF(GP262="-","","Error"))))))))))))))))</f>
        <v/>
      </c>
      <c r="VE262" s="66" t="str">
        <f t="shared" ref="VE262:VE322" si="1958">IF(AND(VK$3="Unit", VD262=""), "", IF(AND(VK$3="Unit", VD262="-"),"", IF(VK$3="Unit", "kg/GJ delivered", IF(AND(GQ262&lt;&gt;"", GQ262&lt;&gt;"-", GP262="-"),"", IF($H262="","", IF(GP262="nd", "",IF(GP262="&lt;n.a.&gt;", "", IF(GQ262="#/MJ", "", IF(GQ262="kg/GJ delivered",GP262,IF(GQ262="g/MJ delivered",GP262,IF(GQ262="kg/MJ delivered",GP262*1000,IF(GQ262="mg/MJ delivered",GP262/1000,IF(GQ262="g/kg",((GP262)*(1/$I262)*(1/$H262)),IF(GQ262="mg/kg",((GP262/1000)*(1/$I262)*(1/$H262)),IF(GQ262="mg/MJ delivered",GP262/1000,IF(GQ262="-","","Error"))))))))))))))))</f>
        <v/>
      </c>
      <c r="VF262" s="66" t="str">
        <f t="shared" ref="VF262:VF322" si="1959">IF(AND(VL$3="Unit", VE262=""), "", IF(AND(VL$3="Unit", VE262="-"),"", IF(VL$3="Unit", "kg/GJ delivered", IF(AND(GR262&lt;&gt;"", GR262&lt;&gt;"-", GQ262="-"),"", IF($H262="","", IF(GQ262="nd", "",IF(GQ262="&lt;n.a.&gt;", "", IF(GR262="#/MJ", "", IF(GR262="kg/GJ delivered",GQ262,IF(GR262="g/MJ delivered",GQ262,IF(GR262="kg/MJ delivered",GQ262*1000,IF(GR262="mg/MJ delivered",GQ262/1000,IF(GR262="g/kg",((GQ262)*(1/$I262)*(1/$H262)),IF(GR262="mg/kg",((GQ262/1000)*(1/$I262)*(1/$H262)),IF(GR262="mg/MJ delivered",GQ262/1000,IF(GR262="-","","Error"))))))))))))))))</f>
        <v/>
      </c>
      <c r="VG262" s="66" t="str">
        <f t="shared" ref="VG262:VG322" si="1960">IF(AND(VM$3="Unit", VF262=""), "", IF(AND(VM$3="Unit", VF262="-"),"", IF(VM$3="Unit", "kg/GJ delivered", IF(AND(GS262&lt;&gt;"", GS262&lt;&gt;"-", GR262="-"),"", IF($H262="","", IF(GR262="nd", "",IF(GR262="&lt;n.a.&gt;", "", IF(GS262="#/MJ", "", IF(GS262="kg/GJ delivered",GR262,IF(GS262="g/MJ delivered",GR262,IF(GS262="kg/MJ delivered",GR262*1000,IF(GS262="mg/MJ delivered",GR262/1000,IF(GS262="g/kg",((GR262)*(1/$I262)*(1/$H262)),IF(GS262="mg/kg",((GR262/1000)*(1/$I262)*(1/$H262)),IF(GS262="mg/MJ delivered",GR262/1000,IF(GS262="-","","Error"))))))))))))))))</f>
        <v/>
      </c>
      <c r="VH262" s="66" t="str">
        <f t="shared" ref="VH262:VH322" si="1961">IF(AND(VN$3="Unit", VG262=""), "", IF(AND(VN$3="Unit", VG262="-"),"", IF(VN$3="Unit", "kg/GJ delivered", IF(AND(GT262&lt;&gt;"", GT262&lt;&gt;"-", GS262="-"),"", IF($H262="","", IF(GS262="nd", "",IF(GS262="&lt;n.a.&gt;", "", IF(GT262="#/MJ", "", IF(GT262="kg/GJ delivered",GS262,IF(GT262="g/MJ delivered",GS262,IF(GT262="kg/MJ delivered",GS262*1000,IF(GT262="mg/MJ delivered",GS262/1000,IF(GT262="g/kg",((GS262)*(1/$I262)*(1/$H262)),IF(GT262="mg/kg",((GS262/1000)*(1/$I262)*(1/$H262)),IF(GT262="mg/MJ delivered",GS262/1000,IF(GT262="-","","Error"))))))))))))))))</f>
        <v/>
      </c>
      <c r="VI262" s="66" t="str">
        <f t="shared" ref="VI262:VI322" si="1962">IF(AND(VO$3="Unit", VH262=""), "", IF(AND(VO$3="Unit", VH262="-"),"", IF(VO$3="Unit", "kg/GJ delivered", IF(AND(GU262&lt;&gt;"", GU262&lt;&gt;"-", GT262="-"),"", IF($H262="","", IF(GT262="nd", "",IF(GT262="&lt;n.a.&gt;", "", IF(GU262="#/MJ", "", IF(GU262="kg/GJ delivered",GT262,IF(GU262="g/MJ delivered",GT262,IF(GU262="kg/MJ delivered",GT262*1000,IF(GU262="mg/MJ delivered",GT262/1000,IF(GU262="g/kg",((GT262)*(1/$I262)*(1/$H262)),IF(GU262="mg/kg",((GT262/1000)*(1/$I262)*(1/$H262)),IF(GU262="mg/MJ delivered",GT262/1000,IF(GU262="-","","Error"))))))))))))))))</f>
        <v/>
      </c>
      <c r="VJ262" s="66" t="str">
        <f t="shared" ref="VJ262:VJ322" si="1963">IF(AND(VP$3="Unit", VI262=""), "", IF(AND(VP$3="Unit", VI262="-"),"", IF(VP$3="Unit", "kg/GJ delivered", IF(AND(GV262&lt;&gt;"", GV262&lt;&gt;"-", GU262="-"),"", IF($H262="","", IF(GU262="nd", "",IF(GU262="&lt;n.a.&gt;", "", IF(GV262="#/MJ", "", IF(GV262="kg/GJ delivered",GU262,IF(GV262="g/MJ delivered",GU262,IF(GV262="kg/MJ delivered",GU262*1000,IF(GV262="mg/MJ delivered",GU262/1000,IF(GV262="g/kg",((GU262)*(1/$I262)*(1/$H262)),IF(GV262="mg/kg",((GU262/1000)*(1/$I262)*(1/$H262)),IF(GV262="mg/MJ delivered",GU262/1000,IF(GV262="-","","Error"))))))))))))))))</f>
        <v/>
      </c>
      <c r="VK262" s="66" t="str">
        <f t="shared" ref="VK262:VK322" si="1964">IF(AND(VQ$3="Unit", VJ262=""), "", IF(AND(VQ$3="Unit", VJ262="-"),"", IF(VQ$3="Unit", "kg/GJ delivered", IF(AND(GW262&lt;&gt;"", GW262&lt;&gt;"-", GV262="-"),"", IF($H262="","", IF(GV262="nd", "",IF(GV262="&lt;n.a.&gt;", "", IF(GW262="#/MJ", "", IF(GW262="kg/GJ delivered",GV262,IF(GW262="g/MJ delivered",GV262,IF(GW262="kg/MJ delivered",GV262*1000,IF(GW262="mg/MJ delivered",GV262/1000,IF(GW262="g/kg",((GV262)*(1/$I262)*(1/$H262)),IF(GW262="mg/kg",((GV262/1000)*(1/$I262)*(1/$H262)),IF(GW262="mg/MJ delivered",GV262/1000,IF(GW262="-","","Error"))))))))))))))))</f>
        <v/>
      </c>
      <c r="VL262" s="66" t="str">
        <f t="shared" ref="VL262:VL322" si="1965">IF(AND(VR$3="Unit", VK262=""), "", IF(AND(VR$3="Unit", VK262="-"),"", IF(VR$3="Unit", "kg/GJ delivered", IF(AND(GX262&lt;&gt;"", GX262&lt;&gt;"-", GW262="-"),"", IF($H262="","", IF(GW262="nd", "",IF(GW262="&lt;n.a.&gt;", "", IF(GX262="#/MJ", "", IF(GX262="kg/GJ delivered",GW262,IF(GX262="g/MJ delivered",GW262,IF(GX262="kg/MJ delivered",GW262*1000,IF(GX262="mg/MJ delivered",GW262/1000,IF(GX262="g/kg",((GW262)*(1/$I262)*(1/$H262)),IF(GX262="mg/kg",((GW262/1000)*(1/$I262)*(1/$H262)),IF(GX262="mg/MJ delivered",GW262/1000,IF(GX262="-","","Error"))))))))))))))))</f>
        <v/>
      </c>
      <c r="VM262" s="66" t="str">
        <f t="shared" ref="VM262:VM322" si="1966">IF(AND(VS$3="Unit", VL262=""), "", IF(AND(VS$3="Unit", VL262="-"),"", IF(VS$3="Unit", "kg/GJ delivered", IF(AND(GY262&lt;&gt;"", GY262&lt;&gt;"-", GX262="-"),"", IF($H262="","", IF(GX262="nd", "",IF(GX262="&lt;n.a.&gt;", "", IF(GY262="#/MJ", "", IF(GY262="kg/GJ delivered",GX262,IF(GY262="g/MJ delivered",GX262,IF(GY262="kg/MJ delivered",GX262*1000,IF(GY262="mg/MJ delivered",GX262/1000,IF(GY262="g/kg",((GX262)*(1/$I262)*(1/$H262)),IF(GY262="mg/kg",((GX262/1000)*(1/$I262)*(1/$H262)),IF(GY262="mg/MJ delivered",GX262/1000,IF(GY262="-","","Error"))))))))))))))))</f>
        <v/>
      </c>
      <c r="VN262" s="66" t="str">
        <f t="shared" ref="VN262:VN322" si="1967">IF(AND(VT$3="Unit", VM262=""), "", IF(AND(VT$3="Unit", VM262="-"),"", IF(VT$3="Unit", "kg/GJ delivered", IF(AND(GZ262&lt;&gt;"", GZ262&lt;&gt;"-", GY262="-"),"", IF($H262="","", IF(GY262="nd", "",IF(GY262="&lt;n.a.&gt;", "", IF(GZ262="#/MJ", "", IF(GZ262="kg/GJ delivered",GY262,IF(GZ262="g/MJ delivered",GY262,IF(GZ262="kg/MJ delivered",GY262*1000,IF(GZ262="mg/MJ delivered",GY262/1000,IF(GZ262="g/kg",((GY262)*(1/$I262)*(1/$H262)),IF(GZ262="mg/kg",((GY262/1000)*(1/$I262)*(1/$H262)),IF(GZ262="mg/MJ delivered",GY262/1000,IF(GZ262="-","","Error"))))))))))))))))</f>
        <v/>
      </c>
      <c r="VO262" s="66" t="str">
        <f t="shared" ref="VO262:VO322" si="1968">IF(AND(VU$3="Unit", VN262=""), "", IF(AND(VU$3="Unit", VN262="-"),"", IF(VU$3="Unit", "kg/GJ delivered", IF(AND(HA262&lt;&gt;"", HA262&lt;&gt;"-", GZ262="-"),"", IF($H262="","", IF(GZ262="nd", "",IF(GZ262="&lt;n.a.&gt;", "", IF(HA262="#/MJ", "", IF(HA262="kg/GJ delivered",GZ262,IF(HA262="g/MJ delivered",GZ262,IF(HA262="kg/MJ delivered",GZ262*1000,IF(HA262="mg/MJ delivered",GZ262/1000,IF(HA262="g/kg",((GZ262)*(1/$I262)*(1/$H262)),IF(HA262="mg/kg",((GZ262/1000)*(1/$I262)*(1/$H262)),IF(HA262="mg/MJ delivered",GZ262/1000,IF(HA262="-","","Error"))))))))))))))))</f>
        <v/>
      </c>
      <c r="VP262" s="66" t="str">
        <f t="shared" ref="VP262:VP322" si="1969">IF(AND(VV$3="Unit", VO262=""), "", IF(AND(VV$3="Unit", VO262="-"),"", IF(VV$3="Unit", "kg/GJ delivered", IF(AND(HB262&lt;&gt;"", HB262&lt;&gt;"-", HA262="-"),"", IF($H262="","", IF(HA262="nd", "",IF(HA262="&lt;n.a.&gt;", "", IF(HB262="#/MJ", "", IF(HB262="kg/GJ delivered",HA262,IF(HB262="g/MJ delivered",HA262,IF(HB262="kg/MJ delivered",HA262*1000,IF(HB262="mg/MJ delivered",HA262/1000,IF(HB262="g/kg",((HA262)*(1/$I262)*(1/$H262)),IF(HB262="mg/kg",((HA262/1000)*(1/$I262)*(1/$H262)),IF(HB262="mg/MJ delivered",HA262/1000,IF(HB262="-","","Error"))))))))))))))))</f>
        <v/>
      </c>
      <c r="VQ262" s="66" t="str">
        <f t="shared" ref="VQ262:VQ322" si="1970">IF(AND(VW$3="Unit", VP262=""), "", IF(AND(VW$3="Unit", VP262="-"),"", IF(VW$3="Unit", "kg/GJ delivered", IF(AND(HC262&lt;&gt;"", HC262&lt;&gt;"-", HB262="-"),"", IF($H262="","", IF(HB262="nd", "",IF(HB262="&lt;n.a.&gt;", "", IF(HC262="#/MJ", "", IF(HC262="kg/GJ delivered",HB262,IF(HC262="g/MJ delivered",HB262,IF(HC262="kg/MJ delivered",HB262*1000,IF(HC262="mg/MJ delivered",HB262/1000,IF(HC262="g/kg",((HB262)*(1/$I262)*(1/$H262)),IF(HC262="mg/kg",((HB262/1000)*(1/$I262)*(1/$H262)),IF(HC262="mg/MJ delivered",HB262/1000,IF(HC262="-","","Error"))))))))))))))))</f>
        <v/>
      </c>
      <c r="VR262" s="66" t="str">
        <f t="shared" ref="VR262:VR322" si="1971">IF(AND(VX$3="Unit", VQ262=""), "", IF(AND(VX$3="Unit", VQ262="-"),"", IF(VX$3="Unit", "kg/GJ delivered", IF(AND(HD262&lt;&gt;"", HD262&lt;&gt;"-", HC262="-"),"", IF($H262="","", IF(HC262="nd", "",IF(HC262="&lt;n.a.&gt;", "", IF(HD262="#/MJ", "", IF(HD262="kg/GJ delivered",HC262,IF(HD262="g/MJ delivered",HC262,IF(HD262="kg/MJ delivered",HC262*1000,IF(HD262="mg/MJ delivered",HC262/1000,IF(HD262="g/kg",((HC262)*(1/$I262)*(1/$H262)),IF(HD262="mg/kg",((HC262/1000)*(1/$I262)*(1/$H262)),IF(HD262="mg/MJ delivered",HC262/1000,IF(HD262="-","","Error"))))))))))))))))</f>
        <v/>
      </c>
      <c r="VS262" s="66" t="str">
        <f t="shared" ref="VS262:VS322" si="1972">IF(AND(VY$3="Unit", VR262=""), "", IF(AND(VY$3="Unit", VR262="-"),"", IF(VY$3="Unit", "kg/GJ delivered", IF(AND(HE262&lt;&gt;"", HE262&lt;&gt;"-", HD262="-"),"", IF($H262="","", IF(HD262="nd", "",IF(HD262="&lt;n.a.&gt;", "", IF(HE262="#/MJ", "", IF(HE262="kg/GJ delivered",HD262,IF(HE262="g/MJ delivered",HD262,IF(HE262="kg/MJ delivered",HD262*1000,IF(HE262="mg/MJ delivered",HD262/1000,IF(HE262="g/kg",((HD262)*(1/$I262)*(1/$H262)),IF(HE262="mg/kg",((HD262/1000)*(1/$I262)*(1/$H262)),IF(HE262="mg/MJ delivered",HD262/1000,IF(HE262="-","","Error"))))))))))))))))</f>
        <v/>
      </c>
      <c r="VT262" s="66" t="str">
        <f t="shared" ref="VT262:VT322" si="1973">IF(AND(VZ$3="Unit", VS262=""), "", IF(AND(VZ$3="Unit", VS262="-"),"", IF(VZ$3="Unit", "kg/GJ delivered", IF(AND(HF262&lt;&gt;"", HF262&lt;&gt;"-", HE262="-"),"", IF($H262="","", IF(HE262="nd", "",IF(HE262="&lt;n.a.&gt;", "", IF(HF262="#/MJ", "", IF(HF262="kg/GJ delivered",HE262,IF(HF262="g/MJ delivered",HE262,IF(HF262="kg/MJ delivered",HE262*1000,IF(HF262="mg/MJ delivered",HE262/1000,IF(HF262="g/kg",((HE262)*(1/$I262)*(1/$H262)),IF(HF262="mg/kg",((HE262/1000)*(1/$I262)*(1/$H262)),IF(HF262="mg/MJ delivered",HE262/1000,IF(HF262="-","","Error"))))))))))))))))</f>
        <v/>
      </c>
      <c r="VU262" s="66" t="str">
        <f t="shared" ref="VU262:VU322" si="1974">IF(AND(WA$3="Unit", VT262=""), "", IF(AND(WA$3="Unit", VT262="-"),"", IF(WA$3="Unit", "kg/GJ delivered", IF(AND(HG262&lt;&gt;"", HG262&lt;&gt;"-", HF262="-"),"", IF($H262="","", IF(HF262="nd", "",IF(HF262="&lt;n.a.&gt;", "", IF(HG262="#/MJ", "", IF(HG262="kg/GJ delivered",HF262,IF(HG262="g/MJ delivered",HF262,IF(HG262="kg/MJ delivered",HF262*1000,IF(HG262="mg/MJ delivered",HF262/1000,IF(HG262="g/kg",((HF262)*(1/$I262)*(1/$H262)),IF(HG262="mg/kg",((HF262/1000)*(1/$I262)*(1/$H262)),IF(HG262="mg/MJ delivered",HF262/1000,IF(HG262="-","","Error"))))))))))))))))</f>
        <v/>
      </c>
      <c r="VV262" s="66" t="str">
        <f t="shared" ref="VV262:VV322" si="1975">IF(AND(WB$3="Unit", VU262=""), "", IF(AND(WB$3="Unit", VU262="-"),"", IF(WB$3="Unit", "kg/GJ delivered", IF(AND(HH262&lt;&gt;"", HH262&lt;&gt;"-", HG262="-"),"", IF($H262="","", IF(HG262="nd", "",IF(HG262="&lt;n.a.&gt;", "", IF(HH262="#/MJ", "", IF(HH262="kg/GJ delivered",HG262,IF(HH262="g/MJ delivered",HG262,IF(HH262="kg/MJ delivered",HG262*1000,IF(HH262="mg/MJ delivered",HG262/1000,IF(HH262="g/kg",((HG262)*(1/$I262)*(1/$H262)),IF(HH262="mg/kg",((HG262/1000)*(1/$I262)*(1/$H262)),IF(HH262="mg/MJ delivered",HG262/1000,IF(HH262="-","","Error"))))))))))))))))</f>
        <v/>
      </c>
      <c r="VW262" s="66" t="str">
        <f t="shared" ref="VW262:VW322" si="1976">IF(AND(WC$3="Unit", VV262=""), "", IF(AND(WC$3="Unit", VV262="-"),"", IF(WC$3="Unit", "kg/GJ delivered", IF(AND(HI262&lt;&gt;"", HI262&lt;&gt;"-", HH262="-"),"", IF($H262="","", IF(HH262="nd", "",IF(HH262="&lt;n.a.&gt;", "", IF(HI262="#/MJ", "", IF(HI262="kg/GJ delivered",HH262,IF(HI262="g/MJ delivered",HH262,IF(HI262="kg/MJ delivered",HH262*1000,IF(HI262="mg/MJ delivered",HH262/1000,IF(HI262="g/kg",((HH262)*(1/$I262)*(1/$H262)),IF(HI262="mg/kg",((HH262/1000)*(1/$I262)*(1/$H262)),IF(HI262="mg/MJ delivered",HH262/1000,IF(HI262="-","","Error"))))))))))))))))</f>
        <v/>
      </c>
      <c r="VX262" s="66" t="str">
        <f t="shared" ref="VX262:VX322" si="1977">IF(AND(WD$3="Unit", VW262=""), "", IF(AND(WD$3="Unit", VW262="-"),"", IF(WD$3="Unit", "kg/GJ delivered", IF(AND(HJ262&lt;&gt;"", HJ262&lt;&gt;"-", HI262="-"),"", IF($H262="","", IF(HI262="nd", "",IF(HI262="&lt;n.a.&gt;", "", IF(HJ262="#/MJ", "", IF(HJ262="kg/GJ delivered",HI262,IF(HJ262="g/MJ delivered",HI262,IF(HJ262="kg/MJ delivered",HI262*1000,IF(HJ262="mg/MJ delivered",HI262/1000,IF(HJ262="g/kg",((HI262)*(1/$I262)*(1/$H262)),IF(HJ262="mg/kg",((HI262/1000)*(1/$I262)*(1/$H262)),IF(HJ262="mg/MJ delivered",HI262/1000,IF(HJ262="-","","Error"))))))))))))))))</f>
        <v/>
      </c>
      <c r="VY262" s="66" t="str">
        <f t="shared" ref="VY262:VY322" si="1978">IF(AND(WE$3="Unit", VX262=""), "", IF(AND(WE$3="Unit", VX262="-"),"", IF(WE$3="Unit", "kg/GJ delivered", IF(AND(HK262&lt;&gt;"", HK262&lt;&gt;"-", HJ262="-"),"", IF($H262="","", IF(HJ262="nd", "",IF(HJ262="&lt;n.a.&gt;", "", IF(HK262="#/MJ", "", IF(HK262="kg/GJ delivered",HJ262,IF(HK262="g/MJ delivered",HJ262,IF(HK262="kg/MJ delivered",HJ262*1000,IF(HK262="mg/MJ delivered",HJ262/1000,IF(HK262="g/kg",((HJ262)*(1/$I262)*(1/$H262)),IF(HK262="mg/kg",((HJ262/1000)*(1/$I262)*(1/$H262)),IF(HK262="mg/MJ delivered",HJ262/1000,IF(HK262="-","","Error"))))))))))))))))</f>
        <v/>
      </c>
      <c r="VZ262" s="66" t="str">
        <f t="shared" ref="VZ262:VZ322" si="1979">IF(AND(WF$3="Unit", VY262=""), "", IF(AND(WF$3="Unit", VY262="-"),"", IF(WF$3="Unit", "kg/GJ delivered", IF(AND(HL262&lt;&gt;"", HL262&lt;&gt;"-", HK262="-"),"", IF($H262="","", IF(HK262="nd", "",IF(HK262="&lt;n.a.&gt;", "", IF(HL262="#/MJ", "", IF(HL262="kg/GJ delivered",HK262,IF(HL262="g/MJ delivered",HK262,IF(HL262="kg/MJ delivered",HK262*1000,IF(HL262="mg/MJ delivered",HK262/1000,IF(HL262="g/kg",((HK262)*(1/$I262)*(1/$H262)),IF(HL262="mg/kg",((HK262/1000)*(1/$I262)*(1/$H262)),IF(HL262="mg/MJ delivered",HK262/1000,IF(HL262="-","","Error"))))))))))))))))</f>
        <v/>
      </c>
      <c r="WA262" s="66" t="str">
        <f t="shared" ref="WA262:WA322" si="1980">IF(AND(WG$3="Unit", VZ262=""), "", IF(AND(WG$3="Unit", VZ262="-"),"", IF(WG$3="Unit", "kg/GJ delivered", IF(AND(HM262&lt;&gt;"", HM262&lt;&gt;"-", HL262="-"),"", IF($H262="","", IF(HL262="nd", "",IF(HL262="&lt;n.a.&gt;", "", IF(HM262="#/MJ", "", IF(HM262="kg/GJ delivered",HL262,IF(HM262="g/MJ delivered",HL262,IF(HM262="kg/MJ delivered",HL262*1000,IF(HM262="mg/MJ delivered",HL262/1000,IF(HM262="g/kg",((HL262)*(1/$I262)*(1/$H262)),IF(HM262="mg/kg",((HL262/1000)*(1/$I262)*(1/$H262)),IF(HM262="mg/MJ delivered",HL262/1000,IF(HM262="-","","Error"))))))))))))))))</f>
        <v/>
      </c>
      <c r="WB262" s="66" t="str">
        <f t="shared" ref="WB262:WB322" si="1981">IF(AND(WH$3="Unit", WA262=""), "", IF(AND(WH$3="Unit", WA262="-"),"", IF(WH$3="Unit", "kg/GJ delivered", IF(AND(HN262&lt;&gt;"", HN262&lt;&gt;"-", HM262="-"),"", IF($H262="","", IF(HM262="nd", "",IF(HM262="&lt;n.a.&gt;", "", IF(HN262="#/MJ", "", IF(HN262="kg/GJ delivered",HM262,IF(HN262="g/MJ delivered",HM262,IF(HN262="kg/MJ delivered",HM262*1000,IF(HN262="mg/MJ delivered",HM262/1000,IF(HN262="g/kg",((HM262)*(1/$I262)*(1/$H262)),IF(HN262="mg/kg",((HM262/1000)*(1/$I262)*(1/$H262)),IF(HN262="mg/MJ delivered",HM262/1000,IF(HN262="-","","Error"))))))))))))))))</f>
        <v/>
      </c>
      <c r="WC262" s="66" t="str">
        <f t="shared" ref="WC262:WC322" si="1982">IF(AND(WI$3="Unit", WB262=""), "", IF(AND(WI$3="Unit", WB262="-"),"", IF(WI$3="Unit", "kg/GJ delivered", IF(AND(HO262&lt;&gt;"", HO262&lt;&gt;"-", HN262="-"),"", IF($H262="","", IF(HN262="nd", "",IF(HN262="&lt;n.a.&gt;", "", IF(HO262="#/MJ", "", IF(HO262="kg/GJ delivered",HN262,IF(HO262="g/MJ delivered",HN262,IF(HO262="kg/MJ delivered",HN262*1000,IF(HO262="mg/MJ delivered",HN262/1000,IF(HO262="g/kg",((HN262)*(1/$I262)*(1/$H262)),IF(HO262="mg/kg",((HN262/1000)*(1/$I262)*(1/$H262)),IF(HO262="mg/MJ delivered",HN262/1000,IF(HO262="-","","Error"))))))))))))))))</f>
        <v/>
      </c>
      <c r="WD262" s="66" t="str">
        <f t="shared" ref="WD262:WD322" si="1983">IF(AND(WJ$3="Unit", WC262=""), "", IF(AND(WJ$3="Unit", WC262="-"),"", IF(WJ$3="Unit", "kg/GJ delivered", IF(AND(HP262&lt;&gt;"", HP262&lt;&gt;"-", HO262="-"),"", IF($H262="","", IF(HO262="nd", "",IF(HO262="&lt;n.a.&gt;", "", IF(HP262="#/MJ", "", IF(HP262="kg/GJ delivered",HO262,IF(HP262="g/MJ delivered",HO262,IF(HP262="kg/MJ delivered",HO262*1000,IF(HP262="mg/MJ delivered",HO262/1000,IF(HP262="g/kg",((HO262)*(1/$I262)*(1/$H262)),IF(HP262="mg/kg",((HO262/1000)*(1/$I262)*(1/$H262)),IF(HP262="mg/MJ delivered",HO262/1000,IF(HP262="-","","Error"))))))))))))))))</f>
        <v/>
      </c>
      <c r="WE262" s="66" t="str">
        <f t="shared" ref="WE262:WE322" si="1984">IF(AND(WK$3="Unit", WD262=""), "", IF(AND(WK$3="Unit", WD262="-"),"", IF(WK$3="Unit", "kg/GJ delivered", IF(AND(HQ262&lt;&gt;"", HQ262&lt;&gt;"-", HP262="-"),"", IF($H262="","", IF(HP262="nd", "",IF(HP262="&lt;n.a.&gt;", "", IF(HQ262="#/MJ", "", IF(HQ262="kg/GJ delivered",HP262,IF(HQ262="g/MJ delivered",HP262,IF(HQ262="kg/MJ delivered",HP262*1000,IF(HQ262="mg/MJ delivered",HP262/1000,IF(HQ262="g/kg",((HP262)*(1/$I262)*(1/$H262)),IF(HQ262="mg/kg",((HP262/1000)*(1/$I262)*(1/$H262)),IF(HQ262="mg/MJ delivered",HP262/1000,IF(HQ262="-","","Error"))))))))))))))))</f>
        <v/>
      </c>
      <c r="WF262" s="66" t="str">
        <f t="shared" ref="WF262:WF322" si="1985">IF(AND(WL$3="Unit", WE262=""), "", IF(AND(WL$3="Unit", WE262="-"),"", IF(WL$3="Unit", "kg/GJ delivered", IF(AND(HR262&lt;&gt;"", HR262&lt;&gt;"-", HQ262="-"),"", IF($H262="","", IF(HQ262="nd", "",IF(HQ262="&lt;n.a.&gt;", "", IF(HR262="#/MJ", "", IF(HR262="kg/GJ delivered",HQ262,IF(HR262="g/MJ delivered",HQ262,IF(HR262="kg/MJ delivered",HQ262*1000,IF(HR262="mg/MJ delivered",HQ262/1000,IF(HR262="g/kg",((HQ262)*(1/$I262)*(1/$H262)),IF(HR262="mg/kg",((HQ262/1000)*(1/$I262)*(1/$H262)),IF(HR262="mg/MJ delivered",HQ262/1000,IF(HR262="-","","Error"))))))))))))))))</f>
        <v/>
      </c>
      <c r="WG262" s="66" t="str">
        <f t="shared" ref="WG262:WG322" si="1986">IF(AND(WM$3="Unit", WF262=""), "", IF(AND(WM$3="Unit", WF262="-"),"", IF(WM$3="Unit", "kg/GJ delivered", IF(AND(HS262&lt;&gt;"", HS262&lt;&gt;"-", HR262="-"),"", IF($H262="","", IF(HR262="nd", "",IF(HR262="&lt;n.a.&gt;", "", IF(HS262="#/MJ", "", IF(HS262="kg/GJ delivered",HR262,IF(HS262="g/MJ delivered",HR262,IF(HS262="kg/MJ delivered",HR262*1000,IF(HS262="mg/MJ delivered",HR262/1000,IF(HS262="g/kg",((HR262)*(1/$I262)*(1/$H262)),IF(HS262="mg/kg",((HR262/1000)*(1/$I262)*(1/$H262)),IF(HS262="mg/MJ delivered",HR262/1000,IF(HS262="-","","Error"))))))))))))))))</f>
        <v/>
      </c>
      <c r="WH262" s="66" t="str">
        <f t="shared" ref="WH262:WH322" si="1987">IF(AND(WN$3="Unit", WG262=""), "", IF(AND(WN$3="Unit", WG262="-"),"", IF(WN$3="Unit", "kg/GJ delivered", IF(AND(HT262&lt;&gt;"", HT262&lt;&gt;"-", HS262="-"),"", IF($H262="","", IF(HS262="nd", "",IF(HS262="&lt;n.a.&gt;", "", IF(HT262="#/MJ", "", IF(HT262="kg/GJ delivered",HS262,IF(HT262="g/MJ delivered",HS262,IF(HT262="kg/MJ delivered",HS262*1000,IF(HT262="mg/MJ delivered",HS262/1000,IF(HT262="g/kg",((HS262)*(1/$I262)*(1/$H262)),IF(HT262="mg/kg",((HS262/1000)*(1/$I262)*(1/$H262)),IF(HT262="mg/MJ delivered",HS262/1000,IF(HT262="-","","Error"))))))))))))))))</f>
        <v/>
      </c>
      <c r="WI262" s="66" t="str">
        <f t="shared" ref="WI262:WI322" si="1988">IF(AND(WO$3="Unit", WH262=""), "", IF(AND(WO$3="Unit", WH262="-"),"", IF(WO$3="Unit", "kg/GJ delivered", IF(AND(HU262&lt;&gt;"", HU262&lt;&gt;"-", HT262="-"),"", IF($H262="","", IF(HT262="nd", "",IF(HT262="&lt;n.a.&gt;", "", IF(HU262="#/MJ", "", IF(HU262="kg/GJ delivered",HT262,IF(HU262="g/MJ delivered",HT262,IF(HU262="kg/MJ delivered",HT262*1000,IF(HU262="mg/MJ delivered",HT262/1000,IF(HU262="g/kg",((HT262)*(1/$I262)*(1/$H262)),IF(HU262="mg/kg",((HT262/1000)*(1/$I262)*(1/$H262)),IF(HU262="mg/MJ delivered",HT262/1000,IF(HU262="-","","Error"))))))))))))))))</f>
        <v/>
      </c>
      <c r="WJ262" s="66" t="str">
        <f t="shared" ref="WJ262:WJ322" si="1989">IF(AND(WP$3="Unit", WI262=""), "", IF(AND(WP$3="Unit", WI262="-"),"", IF(WP$3="Unit", "kg/GJ delivered", IF(AND(HV262&lt;&gt;"", HV262&lt;&gt;"-", HU262="-"),"", IF($H262="","", IF(HU262="nd", "",IF(HU262="&lt;n.a.&gt;", "", IF(HV262="#/MJ", "", IF(HV262="kg/GJ delivered",HU262,IF(HV262="g/MJ delivered",HU262,IF(HV262="kg/MJ delivered",HU262*1000,IF(HV262="mg/MJ delivered",HU262/1000,IF(HV262="g/kg",((HU262)*(1/$I262)*(1/$H262)),IF(HV262="mg/kg",((HU262/1000)*(1/$I262)*(1/$H262)),IF(HV262="mg/MJ delivered",HU262/1000,IF(HV262="-","","Error"))))))))))))))))</f>
        <v/>
      </c>
      <c r="WK262" s="66" t="str">
        <f t="shared" ref="WK262:WK322" si="1990">IF(AND(WQ$3="Unit", WJ262=""), "", IF(AND(WQ$3="Unit", WJ262="-"),"", IF(WQ$3="Unit", "kg/GJ delivered", IF(AND(HW262&lt;&gt;"", HW262&lt;&gt;"-", HV262="-"),"", IF($H262="","", IF(HV262="nd", "",IF(HV262="&lt;n.a.&gt;", "", IF(HW262="#/MJ", "", IF(HW262="kg/GJ delivered",HV262,IF(HW262="g/MJ delivered",HV262,IF(HW262="kg/MJ delivered",HV262*1000,IF(HW262="mg/MJ delivered",HV262/1000,IF(HW262="g/kg",((HV262)*(1/$I262)*(1/$H262)),IF(HW262="mg/kg",((HV262/1000)*(1/$I262)*(1/$H262)),IF(HW262="mg/MJ delivered",HV262/1000,IF(HW262="-","","Error"))))))))))))))))</f>
        <v/>
      </c>
      <c r="WL262" s="66" t="str">
        <f t="shared" ref="WL262:WL322" si="1991">IF(AND(WR$3="Unit", WK262=""), "", IF(AND(WR$3="Unit", WK262="-"),"", IF(WR$3="Unit", "kg/GJ delivered", IF(AND(HX262&lt;&gt;"", HX262&lt;&gt;"-", HW262="-"),"", IF($H262="","", IF(HW262="nd", "",IF(HW262="&lt;n.a.&gt;", "", IF(HX262="#/MJ", "", IF(HX262="kg/GJ delivered",HW262,IF(HX262="g/MJ delivered",HW262,IF(HX262="kg/MJ delivered",HW262*1000,IF(HX262="mg/MJ delivered",HW262/1000,IF(HX262="g/kg",((HW262)*(1/$I262)*(1/$H262)),IF(HX262="mg/kg",((HW262/1000)*(1/$I262)*(1/$H262)),IF(HX262="mg/MJ delivered",HW262/1000,IF(HX262="-","","Error"))))))))))))))))</f>
        <v/>
      </c>
      <c r="WM262" s="66" t="str">
        <f t="shared" ref="WM262:WM322" si="1992">IF(AND(WS$3="Unit", WL262=""), "", IF(AND(WS$3="Unit", WL262="-"),"", IF(WS$3="Unit", "kg/GJ delivered", IF(AND(HY262&lt;&gt;"", HY262&lt;&gt;"-", HX262="-"),"", IF($H262="","", IF(HX262="nd", "",IF(HX262="&lt;n.a.&gt;", "", IF(HY262="#/MJ", "", IF(HY262="kg/GJ delivered",HX262,IF(HY262="g/MJ delivered",HX262,IF(HY262="kg/MJ delivered",HX262*1000,IF(HY262="mg/MJ delivered",HX262/1000,IF(HY262="g/kg",((HX262)*(1/$I262)*(1/$H262)),IF(HY262="mg/kg",((HX262/1000)*(1/$I262)*(1/$H262)),IF(HY262="mg/MJ delivered",HX262/1000,IF(HY262="-","","Error"))))))))))))))))</f>
        <v/>
      </c>
      <c r="WN262" s="66" t="str">
        <f t="shared" ref="WN262:WN322" si="1993">IF(AND(WT$3="Unit", WM262=""), "", IF(AND(WT$3="Unit", WM262="-"),"", IF(WT$3="Unit", "kg/GJ delivered", IF(AND(HZ262&lt;&gt;"", HZ262&lt;&gt;"-", HY262="-"),"", IF($H262="","", IF(HY262="nd", "",IF(HY262="&lt;n.a.&gt;", "", IF(HZ262="#/MJ", "", IF(HZ262="kg/GJ delivered",HY262,IF(HZ262="g/MJ delivered",HY262,IF(HZ262="kg/MJ delivered",HY262*1000,IF(HZ262="mg/MJ delivered",HY262/1000,IF(HZ262="g/kg",((HY262)*(1/$I262)*(1/$H262)),IF(HZ262="mg/kg",((HY262/1000)*(1/$I262)*(1/$H262)),IF(HZ262="mg/MJ delivered",HY262/1000,IF(HZ262="-","","Error"))))))))))))))))</f>
        <v/>
      </c>
      <c r="WO262" s="66" t="str">
        <f t="shared" ref="WO262:WO322" si="1994">IF(AND(WU$3="Unit", WN262=""), "", IF(AND(WU$3="Unit", WN262="-"),"", IF(WU$3="Unit", "kg/GJ delivered", IF(AND(IA262&lt;&gt;"", IA262&lt;&gt;"-", HZ262="-"),"", IF($H262="","", IF(HZ262="nd", "",IF(HZ262="&lt;n.a.&gt;", "", IF(IA262="#/MJ", "", IF(IA262="kg/GJ delivered",HZ262,IF(IA262="g/MJ delivered",HZ262,IF(IA262="kg/MJ delivered",HZ262*1000,IF(IA262="mg/MJ delivered",HZ262/1000,IF(IA262="g/kg",((HZ262)*(1/$I262)*(1/$H262)),IF(IA262="mg/kg",((HZ262/1000)*(1/$I262)*(1/$H262)),IF(IA262="mg/MJ delivered",HZ262/1000,IF(IA262="-","","Error"))))))))))))))))</f>
        <v/>
      </c>
      <c r="WP262" s="66" t="str">
        <f t="shared" ref="WP262:WP322" si="1995">IF(AND(WV$3="Unit", WO262=""), "", IF(AND(WV$3="Unit", WO262="-"),"", IF(WV$3="Unit", "kg/GJ delivered", IF(AND(IB262&lt;&gt;"", IB262&lt;&gt;"-", IA262="-"),"", IF($H262="","", IF(IA262="nd", "",IF(IA262="&lt;n.a.&gt;", "", IF(IB262="#/MJ", "", IF(IB262="kg/GJ delivered",IA262,IF(IB262="g/MJ delivered",IA262,IF(IB262="kg/MJ delivered",IA262*1000,IF(IB262="mg/MJ delivered",IA262/1000,IF(IB262="g/kg",((IA262)*(1/$I262)*(1/$H262)),IF(IB262="mg/kg",((IA262/1000)*(1/$I262)*(1/$H262)),IF(IB262="mg/MJ delivered",IA262/1000,IF(IB262="-","","Error"))))))))))))))))</f>
        <v/>
      </c>
      <c r="WQ262" s="66" t="str">
        <f t="shared" ref="WQ262:WQ322" si="1996">IF(AND(WW$3="Unit", WP262=""), "", IF(AND(WW$3="Unit", WP262="-"),"", IF(WW$3="Unit", "kg/GJ delivered", IF(AND(IC262&lt;&gt;"", IC262&lt;&gt;"-", IB262="-"),"", IF($H262="","", IF(IB262="nd", "",IF(IB262="&lt;n.a.&gt;", "", IF(IC262="#/MJ", "", IF(IC262="kg/GJ delivered",IB262,IF(IC262="g/MJ delivered",IB262,IF(IC262="kg/MJ delivered",IB262*1000,IF(IC262="mg/MJ delivered",IB262/1000,IF(IC262="g/kg",((IB262)*(1/$I262)*(1/$H262)),IF(IC262="mg/kg",((IB262/1000)*(1/$I262)*(1/$H262)),IF(IC262="mg/MJ delivered",IB262/1000,IF(IC262="-","","Error"))))))))))))))))</f>
        <v/>
      </c>
      <c r="WR262" s="66" t="str">
        <f t="shared" ref="WR262:WR322" si="1997">IF(AND(WX$3="Unit", WQ262=""), "", IF(AND(WX$3="Unit", WQ262="-"),"", IF(WX$3="Unit", "kg/GJ delivered", IF(AND(ID262&lt;&gt;"", ID262&lt;&gt;"-", IC262="-"),"", IF($H262="","", IF(IC262="nd", "",IF(IC262="&lt;n.a.&gt;", "", IF(ID262="#/MJ", "", IF(ID262="kg/GJ delivered",IC262,IF(ID262="g/MJ delivered",IC262,IF(ID262="kg/MJ delivered",IC262*1000,IF(ID262="mg/MJ delivered",IC262/1000,IF(ID262="g/kg",((IC262)*(1/$I262)*(1/$H262)),IF(ID262="mg/kg",((IC262/1000)*(1/$I262)*(1/$H262)),IF(ID262="mg/MJ delivered",IC262/1000,IF(ID262="-","","Error"))))))))))))))))</f>
        <v/>
      </c>
      <c r="WS262" s="66" t="str">
        <f t="shared" ref="WS262:WS322" si="1998">IF(AND(WY$3="Unit", WR262=""), "", IF(AND(WY$3="Unit", WR262="-"),"", IF(WY$3="Unit", "kg/GJ delivered", IF(AND(IE262&lt;&gt;"", IE262&lt;&gt;"-", ID262="-"),"", IF($H262="","", IF(ID262="nd", "",IF(ID262="&lt;n.a.&gt;", "", IF(IE262="#/MJ", "", IF(IE262="kg/GJ delivered",ID262,IF(IE262="g/MJ delivered",ID262,IF(IE262="kg/MJ delivered",ID262*1000,IF(IE262="mg/MJ delivered",ID262/1000,IF(IE262="g/kg",((ID262)*(1/$I262)*(1/$H262)),IF(IE262="mg/kg",((ID262/1000)*(1/$I262)*(1/$H262)),IF(IE262="mg/MJ delivered",ID262/1000,IF(IE262="-","","Error"))))))))))))))))</f>
        <v/>
      </c>
      <c r="WT262" s="66" t="str">
        <f t="shared" ref="WT262:WT322" si="1999">IF(AND(WZ$3="Unit", WS262=""), "", IF(AND(WZ$3="Unit", WS262="-"),"", IF(WZ$3="Unit", "kg/GJ delivered", IF(AND(IF262&lt;&gt;"", IF262&lt;&gt;"-", IE262="-"),"", IF($H262="","", IF(IE262="nd", "",IF(IE262="&lt;n.a.&gt;", "", IF(IF262="#/MJ", "", IF(IF262="kg/GJ delivered",IE262,IF(IF262="g/MJ delivered",IE262,IF(IF262="kg/MJ delivered",IE262*1000,IF(IF262="mg/MJ delivered",IE262/1000,IF(IF262="g/kg",((IE262)*(1/$I262)*(1/$H262)),IF(IF262="mg/kg",((IE262/1000)*(1/$I262)*(1/$H262)),IF(IF262="mg/MJ delivered",IE262/1000,IF(IF262="-","","Error"))))))))))))))))</f>
        <v/>
      </c>
      <c r="WU262" s="66" t="str">
        <f t="shared" ref="WU262:WU322" si="2000">IF(AND(XA$3="Unit", WT262=""), "", IF(AND(XA$3="Unit", WT262="-"),"", IF(XA$3="Unit", "kg/GJ delivered", IF(AND(IG262&lt;&gt;"", IG262&lt;&gt;"-", IF262="-"),"", IF($H262="","", IF(IF262="nd", "",IF(IF262="&lt;n.a.&gt;", "", IF(IG262="#/MJ", "", IF(IG262="kg/GJ delivered",IF262,IF(IG262="g/MJ delivered",IF262,IF(IG262="kg/MJ delivered",IF262*1000,IF(IG262="mg/MJ delivered",IF262/1000,IF(IG262="g/kg",((IF262)*(1/$I262)*(1/$H262)),IF(IG262="mg/kg",((IF262/1000)*(1/$I262)*(1/$H262)),IF(IG262="mg/MJ delivered",IF262/1000,IF(IG262="-","","Error"))))))))))))))))</f>
        <v/>
      </c>
      <c r="WV262" s="66" t="str">
        <f t="shared" ref="WV262:WV322" si="2001">IF(AND(XB$3="Unit", WU262=""), "", IF(AND(XB$3="Unit", WU262="-"),"", IF(XB$3="Unit", "kg/GJ delivered", IF(AND(IH262&lt;&gt;"", IH262&lt;&gt;"-", IG262="-"),"", IF($H262="","", IF(IG262="nd", "",IF(IG262="&lt;n.a.&gt;", "", IF(IH262="#/MJ", "", IF(IH262="kg/GJ delivered",IG262,IF(IH262="g/MJ delivered",IG262,IF(IH262="kg/MJ delivered",IG262*1000,IF(IH262="mg/MJ delivered",IG262/1000,IF(IH262="g/kg",((IG262)*(1/$I262)*(1/$H262)),IF(IH262="mg/kg",((IG262/1000)*(1/$I262)*(1/$H262)),IF(IH262="mg/MJ delivered",IG262/1000,IF(IH262="-","","Error"))))))))))))))))</f>
        <v/>
      </c>
      <c r="WW262" s="66" t="str">
        <f t="shared" ref="WW262:WW322" si="2002">IF(AND(XC$3="Unit", WV262=""), "", IF(AND(XC$3="Unit", WV262="-"),"", IF(XC$3="Unit", "kg/GJ delivered", IF(AND(II262&lt;&gt;"", II262&lt;&gt;"-", IH262="-"),"", IF($H262="","", IF(IH262="nd", "",IF(IH262="&lt;n.a.&gt;", "", IF(II262="#/MJ", "", IF(II262="kg/GJ delivered",IH262,IF(II262="g/MJ delivered",IH262,IF(II262="kg/MJ delivered",IH262*1000,IF(II262="mg/MJ delivered",IH262/1000,IF(II262="g/kg",((IH262)*(1/$I262)*(1/$H262)),IF(II262="mg/kg",((IH262/1000)*(1/$I262)*(1/$H262)),IF(II262="mg/MJ delivered",IH262/1000,IF(II262="-","","Error"))))))))))))))))</f>
        <v/>
      </c>
      <c r="WX262" s="66" t="str">
        <f t="shared" ref="WX262:WX322" si="2003">IF(AND(XD$3="Unit", WW262=""), "", IF(AND(XD$3="Unit", WW262="-"),"", IF(XD$3="Unit", "kg/GJ delivered", IF(AND(IJ262&lt;&gt;"", IJ262&lt;&gt;"-", II262="-"),"", IF($H262="","", IF(II262="nd", "",IF(II262="&lt;n.a.&gt;", "", IF(IJ262="#/MJ", "", IF(IJ262="kg/GJ delivered",II262,IF(IJ262="g/MJ delivered",II262,IF(IJ262="kg/MJ delivered",II262*1000,IF(IJ262="mg/MJ delivered",II262/1000,IF(IJ262="g/kg",((II262)*(1/$I262)*(1/$H262)),IF(IJ262="mg/kg",((II262/1000)*(1/$I262)*(1/$H262)),IF(IJ262="mg/MJ delivered",II262/1000,IF(IJ262="-","","Error"))))))))))))))))</f>
        <v/>
      </c>
      <c r="WY262" s="66" t="str">
        <f t="shared" ref="WY262:WY322" si="2004">IF(AND(XE$3="Unit", WX262=""), "", IF(AND(XE$3="Unit", WX262="-"),"", IF(XE$3="Unit", "kg/GJ delivered", IF(AND(IK262&lt;&gt;"", IK262&lt;&gt;"-", IJ262="-"),"", IF($H262="","", IF(IJ262="nd", "",IF(IJ262="&lt;n.a.&gt;", "", IF(IK262="#/MJ", "", IF(IK262="kg/GJ delivered",IJ262,IF(IK262="g/MJ delivered",IJ262,IF(IK262="kg/MJ delivered",IJ262*1000,IF(IK262="mg/MJ delivered",IJ262/1000,IF(IK262="g/kg",((IJ262)*(1/$I262)*(1/$H262)),IF(IK262="mg/kg",((IJ262/1000)*(1/$I262)*(1/$H262)),IF(IK262="mg/MJ delivered",IJ262/1000,IF(IK262="-","","Error"))))))))))))))))</f>
        <v/>
      </c>
      <c r="WZ262" s="66" t="str">
        <f t="shared" ref="WZ262:WZ322" si="2005">IF(AND(XF$3="Unit", WY262=""), "", IF(AND(XF$3="Unit", WY262="-"),"", IF(XF$3="Unit", "kg/GJ delivered", IF(AND(IL262&lt;&gt;"", IL262&lt;&gt;"-", IK262="-"),"", IF($H262="","", IF(IK262="nd", "",IF(IK262="&lt;n.a.&gt;", "", IF(IL262="#/MJ", "", IF(IL262="kg/GJ delivered",IK262,IF(IL262="g/MJ delivered",IK262,IF(IL262="kg/MJ delivered",IK262*1000,IF(IL262="mg/MJ delivered",IK262/1000,IF(IL262="g/kg",((IK262)*(1/$I262)*(1/$H262)),IF(IL262="mg/kg",((IK262/1000)*(1/$I262)*(1/$H262)),IF(IL262="mg/MJ delivered",IK262/1000,IF(IL262="-","","Error"))))))))))))))))</f>
        <v/>
      </c>
      <c r="XA262" s="66" t="str">
        <f t="shared" ref="XA262:XA322" si="2006">IF(AND(XG$3="Unit", WZ262=""), "", IF(AND(XG$3="Unit", WZ262="-"),"", IF(XG$3="Unit", "kg/GJ delivered", IF(AND(IM262&lt;&gt;"", IM262&lt;&gt;"-", IL262="-"),"", IF($H262="","", IF(IL262="nd", "",IF(IL262="&lt;n.a.&gt;", "", IF(IM262="#/MJ", "", IF(IM262="kg/GJ delivered",IL262,IF(IM262="g/MJ delivered",IL262,IF(IM262="kg/MJ delivered",IL262*1000,IF(IM262="mg/MJ delivered",IL262/1000,IF(IM262="g/kg",((IL262)*(1/$I262)*(1/$H262)),IF(IM262="mg/kg",((IL262/1000)*(1/$I262)*(1/$H262)),IF(IM262="mg/MJ delivered",IL262/1000,IF(IM262="-","","Error"))))))))))))))))</f>
        <v/>
      </c>
      <c r="XB262" s="66" t="str">
        <f t="shared" ref="XB262:XB322" si="2007">IF(AND(XH$3="Unit", XA262=""), "", IF(AND(XH$3="Unit", XA262="-"),"", IF(XH$3="Unit", "kg/GJ delivered", IF(AND(IN262&lt;&gt;"", IN262&lt;&gt;"-", IM262="-"),"", IF($H262="","", IF(IM262="nd", "",IF(IM262="&lt;n.a.&gt;", "", IF(IN262="#/MJ", "", IF(IN262="kg/GJ delivered",IM262,IF(IN262="g/MJ delivered",IM262,IF(IN262="kg/MJ delivered",IM262*1000,IF(IN262="mg/MJ delivered",IM262/1000,IF(IN262="g/kg",((IM262)*(1/$I262)*(1/$H262)),IF(IN262="mg/kg",((IM262/1000)*(1/$I262)*(1/$H262)),IF(IN262="mg/MJ delivered",IM262/1000,IF(IN262="-","","Error"))))))))))))))))</f>
        <v/>
      </c>
      <c r="XC262" s="66" t="str">
        <f t="shared" ref="XC262:XC322" si="2008">IF(AND(XI$3="Unit", XB262=""), "", IF(AND(XI$3="Unit", XB262="-"),"", IF(XI$3="Unit", "kg/GJ delivered", IF(AND(IO262&lt;&gt;"", IO262&lt;&gt;"-", IN262="-"),"", IF($H262="","", IF(IN262="nd", "",IF(IN262="&lt;n.a.&gt;", "", IF(IO262="#/MJ", "", IF(IO262="kg/GJ delivered",IN262,IF(IO262="g/MJ delivered",IN262,IF(IO262="kg/MJ delivered",IN262*1000,IF(IO262="mg/MJ delivered",IN262/1000,IF(IO262="g/kg",((IN262)*(1/$I262)*(1/$H262)),IF(IO262="mg/kg",((IN262/1000)*(1/$I262)*(1/$H262)),IF(IO262="mg/MJ delivered",IN262/1000,IF(IO262="-","","Error"))))))))))))))))</f>
        <v/>
      </c>
      <c r="XD262" s="66" t="str">
        <f t="shared" ref="XD262:XD322" si="2009">IF(AND(XJ$3="Unit", XC262=""), "", IF(AND(XJ$3="Unit", XC262="-"),"", IF(XJ$3="Unit", "kg/GJ delivered", IF(AND(IP262&lt;&gt;"", IP262&lt;&gt;"-", IO262="-"),"", IF($H262="","", IF(IO262="nd", "",IF(IO262="&lt;n.a.&gt;", "", IF(IP262="#/MJ", "", IF(IP262="kg/GJ delivered",IO262,IF(IP262="g/MJ delivered",IO262,IF(IP262="kg/MJ delivered",IO262*1000,IF(IP262="mg/MJ delivered",IO262/1000,IF(IP262="g/kg",((IO262)*(1/$I262)*(1/$H262)),IF(IP262="mg/kg",((IO262/1000)*(1/$I262)*(1/$H262)),IF(IP262="mg/MJ delivered",IO262/1000,IF(IP262="-","","Error"))))))))))))))))</f>
        <v/>
      </c>
      <c r="XE262" s="66" t="str">
        <f t="shared" ref="XE262:XE322" si="2010">IF(AND(XK$3="Unit", XD262=""), "", IF(AND(XK$3="Unit", XD262="-"),"", IF(XK$3="Unit", "kg/GJ delivered", IF(AND(IQ262&lt;&gt;"", IQ262&lt;&gt;"-", IP262="-"),"", IF($H262="","", IF(IP262="nd", "",IF(IP262="&lt;n.a.&gt;", "", IF(IQ262="#/MJ", "", IF(IQ262="kg/GJ delivered",IP262,IF(IQ262="g/MJ delivered",IP262,IF(IQ262="kg/MJ delivered",IP262*1000,IF(IQ262="mg/MJ delivered",IP262/1000,IF(IQ262="g/kg",((IP262)*(1/$I262)*(1/$H262)),IF(IQ262="mg/kg",((IP262/1000)*(1/$I262)*(1/$H262)),IF(IQ262="mg/MJ delivered",IP262/1000,IF(IQ262="-","","Error"))))))))))))))))</f>
        <v/>
      </c>
      <c r="XF262" s="66" t="str">
        <f t="shared" ref="XF262:XF322" si="2011">IF(AND(XL$3="Unit", XE262=""), "", IF(AND(XL$3="Unit", XE262="-"),"", IF(XL$3="Unit", "kg/GJ delivered", IF(AND(IR262&lt;&gt;"", IR262&lt;&gt;"-", IQ262="-"),"", IF($H262="","", IF(IQ262="nd", "",IF(IQ262="&lt;n.a.&gt;", "", IF(IR262="#/MJ", "", IF(IR262="kg/GJ delivered",IQ262,IF(IR262="g/MJ delivered",IQ262,IF(IR262="kg/MJ delivered",IQ262*1000,IF(IR262="mg/MJ delivered",IQ262/1000,IF(IR262="g/kg",((IQ262)*(1/$I262)*(1/$H262)),IF(IR262="mg/kg",((IQ262/1000)*(1/$I262)*(1/$H262)),IF(IR262="mg/MJ delivered",IQ262/1000,IF(IR262="-","","Error"))))))))))))))))</f>
        <v/>
      </c>
      <c r="XG262" s="66" t="str">
        <f t="shared" ref="XG262:XG322" si="2012">IF(AND(XM$3="Unit", XF262=""), "", IF(AND(XM$3="Unit", XF262="-"),"", IF(XM$3="Unit", "kg/GJ delivered", IF(AND(IS262&lt;&gt;"", IS262&lt;&gt;"-", IR262="-"),"", IF($H262="","", IF(IR262="nd", "",IF(IR262="&lt;n.a.&gt;", "", IF(IS262="#/MJ", "", IF(IS262="kg/GJ delivered",IR262,IF(IS262="g/MJ delivered",IR262,IF(IS262="kg/MJ delivered",IR262*1000,IF(IS262="mg/MJ delivered",IR262/1000,IF(IS262="g/kg",((IR262)*(1/$I262)*(1/$H262)),IF(IS262="mg/kg",((IR262/1000)*(1/$I262)*(1/$H262)),IF(IS262="mg/MJ delivered",IR262/1000,IF(IS262="-","","Error"))))))))))))))))</f>
        <v/>
      </c>
      <c r="XH262" s="66" t="str">
        <f t="shared" ref="XH262:XH322" si="2013">IF(AND(XN$3="Unit", XG262=""), "", IF(AND(XN$3="Unit", XG262="-"),"", IF(XN$3="Unit", "kg/GJ delivered", IF(AND(IT262&lt;&gt;"", IT262&lt;&gt;"-", IS262="-"),"", IF($H262="","", IF(IS262="nd", "",IF(IS262="&lt;n.a.&gt;", "", IF(IT262="#/MJ", "", IF(IT262="kg/GJ delivered",IS262,IF(IT262="g/MJ delivered",IS262,IF(IT262="kg/MJ delivered",IS262*1000,IF(IT262="mg/MJ delivered",IS262/1000,IF(IT262="g/kg",((IS262)*(1/$I262)*(1/$H262)),IF(IT262="mg/kg",((IS262/1000)*(1/$I262)*(1/$H262)),IF(IT262="mg/MJ delivered",IS262/1000,IF(IT262="-","","Error"))))))))))))))))</f>
        <v/>
      </c>
      <c r="XI262" s="66" t="str">
        <f t="shared" ref="XI262:XI322" si="2014">IF(AND(XO$3="Unit", XH262=""), "", IF(AND(XO$3="Unit", XH262="-"),"", IF(XO$3="Unit", "kg/GJ delivered", IF(AND(IU262&lt;&gt;"", IU262&lt;&gt;"-", IT262="-"),"", IF($H262="","", IF(IT262="nd", "",IF(IT262="&lt;n.a.&gt;", "", IF(IU262="#/MJ", "", IF(IU262="kg/GJ delivered",IT262,IF(IU262="g/MJ delivered",IT262,IF(IU262="kg/MJ delivered",IT262*1000,IF(IU262="mg/MJ delivered",IT262/1000,IF(IU262="g/kg",((IT262)*(1/$I262)*(1/$H262)),IF(IU262="mg/kg",((IT262/1000)*(1/$I262)*(1/$H262)),IF(IU262="mg/MJ delivered",IT262/1000,IF(IU262="-","","Error"))))))))))))))))</f>
        <v/>
      </c>
      <c r="XJ262" s="66" t="str">
        <f t="shared" ref="XJ262:XJ322" si="2015">IF(AND(XP$3="Unit", XI262=""), "", IF(AND(XP$3="Unit", XI262="-"),"", IF(XP$3="Unit", "kg/GJ delivered", IF(AND(IV262&lt;&gt;"", IV262&lt;&gt;"-", IU262="-"),"", IF($H262="","", IF(IU262="nd", "",IF(IU262="&lt;n.a.&gt;", "", IF(IV262="#/MJ", "", IF(IV262="kg/GJ delivered",IU262,IF(IV262="g/MJ delivered",IU262,IF(IV262="kg/MJ delivered",IU262*1000,IF(IV262="mg/MJ delivered",IU262/1000,IF(IV262="g/kg",((IU262)*(1/$I262)*(1/$H262)),IF(IV262="mg/kg",((IU262/1000)*(1/$I262)*(1/$H262)),IF(IV262="mg/MJ delivered",IU262/1000,IF(IV262="-","","Error"))))))))))))))))</f>
        <v/>
      </c>
      <c r="XK262" s="66" t="str">
        <f t="shared" ref="XK262:XK322" si="2016">IF(AND(XQ$3="Unit", XJ262=""), "", IF(AND(XQ$3="Unit", XJ262="-"),"", IF(XQ$3="Unit", "kg/GJ delivered", IF(AND(IW262&lt;&gt;"", IW262&lt;&gt;"-", IV262="-"),"", IF($H262="","", IF(IV262="nd", "",IF(IV262="&lt;n.a.&gt;", "", IF(IW262="#/MJ", "", IF(IW262="kg/GJ delivered",IV262,IF(IW262="g/MJ delivered",IV262,IF(IW262="kg/MJ delivered",IV262*1000,IF(IW262="mg/MJ delivered",IV262/1000,IF(IW262="g/kg",((IV262)*(1/$I262)*(1/$H262)),IF(IW262="mg/kg",((IV262/1000)*(1/$I262)*(1/$H262)),IF(IW262="mg/MJ delivered",IV262/1000,IF(IW262="-","","Error"))))))))))))))))</f>
        <v/>
      </c>
      <c r="XL262" s="66" t="str">
        <f t="shared" ref="XL262:XL322" si="2017">IF(AND(XR$3="Unit", XK262=""), "", IF(AND(XR$3="Unit", XK262="-"),"", IF(XR$3="Unit", "kg/GJ delivered", IF(AND(IX262&lt;&gt;"", IX262&lt;&gt;"-", IW262="-"),"", IF($H262="","", IF(IW262="nd", "",IF(IW262="&lt;n.a.&gt;", "", IF(IX262="#/MJ", "", IF(IX262="kg/GJ delivered",IW262,IF(IX262="g/MJ delivered",IW262,IF(IX262="kg/MJ delivered",IW262*1000,IF(IX262="mg/MJ delivered",IW262/1000,IF(IX262="g/kg",((IW262)*(1/$I262)*(1/$H262)),IF(IX262="mg/kg",((IW262/1000)*(1/$I262)*(1/$H262)),IF(IX262="mg/MJ delivered",IW262/1000,IF(IX262="-","","Error"))))))))))))))))</f>
        <v/>
      </c>
      <c r="XM262" s="66" t="str">
        <f t="shared" ref="XM262:XM322" si="2018">IF(AND(XS$3="Unit", XL262=""), "", IF(AND(XS$3="Unit", XL262="-"),"", IF(XS$3="Unit", "kg/GJ delivered", IF(AND(IY262&lt;&gt;"", IY262&lt;&gt;"-", IX262="-"),"", IF($H262="","", IF(IX262="nd", "",IF(IX262="&lt;n.a.&gt;", "", IF(IY262="#/MJ", "", IF(IY262="kg/GJ delivered",IX262,IF(IY262="g/MJ delivered",IX262,IF(IY262="kg/MJ delivered",IX262*1000,IF(IY262="mg/MJ delivered",IX262/1000,IF(IY262="g/kg",((IX262)*(1/$I262)*(1/$H262)),IF(IY262="mg/kg",((IX262/1000)*(1/$I262)*(1/$H262)),IF(IY262="mg/MJ delivered",IX262/1000,IF(IY262="-","","Error"))))))))))))))))</f>
        <v/>
      </c>
      <c r="XN262" s="66" t="str">
        <f t="shared" ref="XN262:XN322" si="2019">IF(AND(XT$3="Unit", XM262=""), "", IF(AND(XT$3="Unit", XM262="-"),"", IF(XT$3="Unit", "kg/GJ delivered", IF(AND(IZ262&lt;&gt;"", IZ262&lt;&gt;"-", IY262="-"),"", IF($H262="","", IF(IY262="nd", "",IF(IY262="&lt;n.a.&gt;", "", IF(IZ262="#/MJ", "", IF(IZ262="kg/GJ delivered",IY262,IF(IZ262="g/MJ delivered",IY262,IF(IZ262="kg/MJ delivered",IY262*1000,IF(IZ262="mg/MJ delivered",IY262/1000,IF(IZ262="g/kg",((IY262)*(1/$I262)*(1/$H262)),IF(IZ262="mg/kg",((IY262/1000)*(1/$I262)*(1/$H262)),IF(IZ262="mg/MJ delivered",IY262/1000,IF(IZ262="-","","Error"))))))))))))))))</f>
        <v/>
      </c>
      <c r="XO262" s="66" t="str">
        <f t="shared" ref="XO262:XO322" si="2020">IF(AND(XU$3="Unit", XN262=""), "", IF(AND(XU$3="Unit", XN262="-"),"", IF(XU$3="Unit", "kg/GJ delivered", IF(AND(JA262&lt;&gt;"", JA262&lt;&gt;"-", IZ262="-"),"", IF($H262="","", IF(IZ262="nd", "",IF(IZ262="&lt;n.a.&gt;", "", IF(JA262="#/MJ", "", IF(JA262="kg/GJ delivered",IZ262,IF(JA262="g/MJ delivered",IZ262,IF(JA262="kg/MJ delivered",IZ262*1000,IF(JA262="mg/MJ delivered",IZ262/1000,IF(JA262="g/kg",((IZ262)*(1/$I262)*(1/$H262)),IF(JA262="mg/kg",((IZ262/1000)*(1/$I262)*(1/$H262)),IF(JA262="mg/MJ delivered",IZ262/1000,IF(JA262="-","","Error"))))))))))))))))</f>
        <v/>
      </c>
      <c r="XP262" s="66" t="str">
        <f t="shared" ref="XP262:XP322" si="2021">IF(AND(XV$3="Unit", XO262=""), "", IF(AND(XV$3="Unit", XO262="-"),"", IF(XV$3="Unit", "kg/GJ delivered", IF(AND(JB262&lt;&gt;"", JB262&lt;&gt;"-", JA262="-"),"", IF($H262="","", IF(JA262="nd", "",IF(JA262="&lt;n.a.&gt;", "", IF(JB262="#/MJ", "", IF(JB262="kg/GJ delivered",JA262,IF(JB262="g/MJ delivered",JA262,IF(JB262="kg/MJ delivered",JA262*1000,IF(JB262="mg/MJ delivered",JA262/1000,IF(JB262="g/kg",((JA262)*(1/$I262)*(1/$H262)),IF(JB262="mg/kg",((JA262/1000)*(1/$I262)*(1/$H262)),IF(JB262="mg/MJ delivered",JA262/1000,IF(JB262="-","","Error"))))))))))))))))</f>
        <v/>
      </c>
      <c r="XQ262" s="66" t="str">
        <f t="shared" ref="XQ262:XQ322" si="2022">IF(AND(XW$3="Unit", XP262=""), "", IF(AND(XW$3="Unit", XP262="-"),"", IF(XW$3="Unit", "kg/GJ delivered", IF(AND(JC262&lt;&gt;"", JC262&lt;&gt;"-", JB262="-"),"", IF($H262="","", IF(JB262="nd", "",IF(JB262="&lt;n.a.&gt;", "", IF(JC262="#/MJ", "", IF(JC262="kg/GJ delivered",JB262,IF(JC262="g/MJ delivered",JB262,IF(JC262="kg/MJ delivered",JB262*1000,IF(JC262="mg/MJ delivered",JB262/1000,IF(JC262="g/kg",((JB262)*(1/$I262)*(1/$H262)),IF(JC262="mg/kg",((JB262/1000)*(1/$I262)*(1/$H262)),IF(JC262="mg/MJ delivered",JB262/1000,IF(JC262="-","","Error"))))))))))))))))</f>
        <v/>
      </c>
      <c r="XR262" s="66" t="str">
        <f t="shared" ref="XR262:XR322" si="2023">IF(AND(XX$3="Unit", XQ262=""), "", IF(AND(XX$3="Unit", XQ262="-"),"", IF(XX$3="Unit", "kg/GJ delivered", IF(AND(JD262&lt;&gt;"", JD262&lt;&gt;"-", JC262="-"),"", IF($H262="","", IF(JC262="nd", "",IF(JC262="&lt;n.a.&gt;", "", IF(JD262="#/MJ", "", IF(JD262="kg/GJ delivered",JC262,IF(JD262="g/MJ delivered",JC262,IF(JD262="kg/MJ delivered",JC262*1000,IF(JD262="mg/MJ delivered",JC262/1000,IF(JD262="g/kg",((JC262)*(1/$I262)*(1/$H262)),IF(JD262="mg/kg",((JC262/1000)*(1/$I262)*(1/$H262)),IF(JD262="mg/MJ delivered",JC262/1000,IF(JD262="-","","Error"))))))))))))))))</f>
        <v/>
      </c>
      <c r="XS262" s="66" t="str">
        <f t="shared" ref="XS262:XS322" si="2024">IF(AND(XY$3="Unit", XR262=""), "", IF(AND(XY$3="Unit", XR262="-"),"", IF(XY$3="Unit", "kg/GJ delivered", IF(AND(JE262&lt;&gt;"", JE262&lt;&gt;"-", JD262="-"),"", IF($H262="","", IF(JD262="nd", "",IF(JD262="&lt;n.a.&gt;", "", IF(JE262="#/MJ", "", IF(JE262="kg/GJ delivered",JD262,IF(JE262="g/MJ delivered",JD262,IF(JE262="kg/MJ delivered",JD262*1000,IF(JE262="mg/MJ delivered",JD262/1000,IF(JE262="g/kg",((JD262)*(1/$I262)*(1/$H262)),IF(JE262="mg/kg",((JD262/1000)*(1/$I262)*(1/$H262)),IF(JE262="mg/MJ delivered",JD262/1000,IF(JE262="-","","Error"))))))))))))))))</f>
        <v/>
      </c>
      <c r="XT262" s="66" t="str">
        <f t="shared" ref="XT262:XT322" si="2025">IF(AND(XZ$3="Unit", XS262=""), "", IF(AND(XZ$3="Unit", XS262="-"),"", IF(XZ$3="Unit", "kg/GJ delivered", IF(AND(JF262&lt;&gt;"", JF262&lt;&gt;"-", JE262="-"),"", IF($H262="","", IF(JE262="nd", "",IF(JE262="&lt;n.a.&gt;", "", IF(JF262="#/MJ", "", IF(JF262="kg/GJ delivered",JE262,IF(JF262="g/MJ delivered",JE262,IF(JF262="kg/MJ delivered",JE262*1000,IF(JF262="mg/MJ delivered",JE262/1000,IF(JF262="g/kg",((JE262)*(1/$I262)*(1/$H262)),IF(JF262="mg/kg",((JE262/1000)*(1/$I262)*(1/$H262)),IF(JF262="mg/MJ delivered",JE262/1000,IF(JF262="-","","Error"))))))))))))))))</f>
        <v/>
      </c>
      <c r="XU262" s="66" t="str">
        <f t="shared" ref="XU262:XU322" si="2026">IF(AND(YA$3="Unit", XT262=""), "", IF(AND(YA$3="Unit", XT262="-"),"", IF(YA$3="Unit", "kg/GJ delivered", IF(AND(JG262&lt;&gt;"", JG262&lt;&gt;"-", JF262="-"),"", IF($H262="","", IF(JF262="nd", "",IF(JF262="&lt;n.a.&gt;", "", IF(JG262="#/MJ", "", IF(JG262="kg/GJ delivered",JF262,IF(JG262="g/MJ delivered",JF262,IF(JG262="kg/MJ delivered",JF262*1000,IF(JG262="mg/MJ delivered",JF262/1000,IF(JG262="g/kg",((JF262)*(1/$I262)*(1/$H262)),IF(JG262="mg/kg",((JF262/1000)*(1/$I262)*(1/$H262)),IF(JG262="mg/MJ delivered",JF262/1000,IF(JG262="-","","Error"))))))))))))))))</f>
        <v/>
      </c>
      <c r="XV262" s="66" t="str">
        <f t="shared" ref="XV262:XV322" si="2027">IF(AND(YB$3="Unit", XU262=""), "", IF(AND(YB$3="Unit", XU262="-"),"", IF(YB$3="Unit", "kg/GJ delivered", IF(AND(JH262&lt;&gt;"", JH262&lt;&gt;"-", JG262="-"),"", IF($H262="","", IF(JG262="nd", "",IF(JG262="&lt;n.a.&gt;", "", IF(JH262="#/MJ", "", IF(JH262="kg/GJ delivered",JG262,IF(JH262="g/MJ delivered",JG262,IF(JH262="kg/MJ delivered",JG262*1000,IF(JH262="mg/MJ delivered",JG262/1000,IF(JH262="g/kg",((JG262)*(1/$I262)*(1/$H262)),IF(JH262="mg/kg",((JG262/1000)*(1/$I262)*(1/$H262)),IF(JH262="mg/MJ delivered",JG262/1000,IF(JH262="-","","Error"))))))))))))))))</f>
        <v/>
      </c>
      <c r="XW262" s="66" t="str">
        <f t="shared" ref="XW262:XW322" si="2028">IF(AND(YC$3="Unit", XV262=""), "", IF(AND(YC$3="Unit", XV262="-"),"", IF(YC$3="Unit", "kg/GJ delivered", IF(AND(JI262&lt;&gt;"", JI262&lt;&gt;"-", JH262="-"),"", IF($H262="","", IF(JH262="nd", "",IF(JH262="&lt;n.a.&gt;", "", IF(JI262="#/MJ", "", IF(JI262="kg/GJ delivered",JH262,IF(JI262="g/MJ delivered",JH262,IF(JI262="kg/MJ delivered",JH262*1000,IF(JI262="mg/MJ delivered",JH262/1000,IF(JI262="g/kg",((JH262)*(1/$I262)*(1/$H262)),IF(JI262="mg/kg",((JH262/1000)*(1/$I262)*(1/$H262)),IF(JI262="mg/MJ delivered",JH262/1000,IF(JI262="-","","Error"))))))))))))))))</f>
        <v/>
      </c>
      <c r="XX262" s="66" t="str">
        <f t="shared" ref="XX262:XX322" si="2029">IF(AND(YD$3="Unit", XW262=""), "", IF(AND(YD$3="Unit", XW262="-"),"", IF(YD$3="Unit", "kg/GJ delivered", IF(AND(JJ262&lt;&gt;"", JJ262&lt;&gt;"-", JI262="-"),"", IF($H262="","", IF(JI262="nd", "",IF(JI262="&lt;n.a.&gt;", "", IF(JJ262="#/MJ", "", IF(JJ262="kg/GJ delivered",JI262,IF(JJ262="g/MJ delivered",JI262,IF(JJ262="kg/MJ delivered",JI262*1000,IF(JJ262="mg/MJ delivered",JI262/1000,IF(JJ262="g/kg",((JI262)*(1/$I262)*(1/$H262)),IF(JJ262="mg/kg",((JI262/1000)*(1/$I262)*(1/$H262)),IF(JJ262="mg/MJ delivered",JI262/1000,IF(JJ262="-","","Error"))))))))))))))))</f>
        <v/>
      </c>
      <c r="XY262" s="66" t="str">
        <f t="shared" ref="XY262:XY322" si="2030">IF(AND(YE$3="Unit", XX262=""), "", IF(AND(YE$3="Unit", XX262="-"),"", IF(YE$3="Unit", "kg/GJ delivered", IF(AND(JK262&lt;&gt;"", JK262&lt;&gt;"-", JJ262="-"),"", IF($H262="","", IF(JJ262="nd", "",IF(JJ262="&lt;n.a.&gt;", "", IF(JK262="#/MJ", "", IF(JK262="kg/GJ delivered",JJ262,IF(JK262="g/MJ delivered",JJ262,IF(JK262="kg/MJ delivered",JJ262*1000,IF(JK262="mg/MJ delivered",JJ262/1000,IF(JK262="g/kg",((JJ262)*(1/$I262)*(1/$H262)),IF(JK262="mg/kg",((JJ262/1000)*(1/$I262)*(1/$H262)),IF(JK262="mg/MJ delivered",JJ262/1000,IF(JK262="-","","Error"))))))))))))))))</f>
        <v/>
      </c>
      <c r="XZ262" s="66" t="str">
        <f t="shared" ref="XZ262:XZ322" si="2031">IF(AND(YF$3="Unit", XY262=""), "", IF(AND(YF$3="Unit", XY262="-"),"", IF(YF$3="Unit", "kg/GJ delivered", IF(AND(JL262&lt;&gt;"", JL262&lt;&gt;"-", JK262="-"),"", IF($H262="","", IF(JK262="nd", "",IF(JK262="&lt;n.a.&gt;", "", IF(JL262="#/MJ", "", IF(JL262="kg/GJ delivered",JK262,IF(JL262="g/MJ delivered",JK262,IF(JL262="kg/MJ delivered",JK262*1000,IF(JL262="mg/MJ delivered",JK262/1000,IF(JL262="g/kg",((JK262)*(1/$I262)*(1/$H262)),IF(JL262="mg/kg",((JK262/1000)*(1/$I262)*(1/$H262)),IF(JL262="mg/MJ delivered",JK262/1000,IF(JL262="-","","Error"))))))))))))))))</f>
        <v/>
      </c>
      <c r="YA262" s="66" t="str">
        <f t="shared" ref="YA262:YA322" si="2032">IF(AND(YG$3="Unit", XZ262=""), "", IF(AND(YG$3="Unit", XZ262="-"),"", IF(YG$3="Unit", "kg/GJ delivered", IF(AND(JM262&lt;&gt;"", JM262&lt;&gt;"-", JL262="-"),"", IF($H262="","", IF(JL262="nd", "",IF(JL262="&lt;n.a.&gt;", "", IF(JM262="#/MJ", "", IF(JM262="kg/GJ delivered",JL262,IF(JM262="g/MJ delivered",JL262,IF(JM262="kg/MJ delivered",JL262*1000,IF(JM262="mg/MJ delivered",JL262/1000,IF(JM262="g/kg",((JL262)*(1/$I262)*(1/$H262)),IF(JM262="mg/kg",((JL262/1000)*(1/$I262)*(1/$H262)),IF(JM262="mg/MJ delivered",JL262/1000,IF(JM262="-","","Error"))))))))))))))))</f>
        <v/>
      </c>
      <c r="YB262" s="66" t="str">
        <f t="shared" ref="YB262:YB322" si="2033">IF(AND(YH$3="Unit", YA262=""), "", IF(AND(YH$3="Unit", YA262="-"),"", IF(YH$3="Unit", "kg/GJ delivered", IF(AND(JN262&lt;&gt;"", JN262&lt;&gt;"-", JM262="-"),"", IF($H262="","", IF(JM262="nd", "",IF(JM262="&lt;n.a.&gt;", "", IF(JN262="#/MJ", "", IF(JN262="kg/GJ delivered",JM262,IF(JN262="g/MJ delivered",JM262,IF(JN262="kg/MJ delivered",JM262*1000,IF(JN262="mg/MJ delivered",JM262/1000,IF(JN262="g/kg",((JM262)*(1/$I262)*(1/$H262)),IF(JN262="mg/kg",((JM262/1000)*(1/$I262)*(1/$H262)),IF(JN262="mg/MJ delivered",JM262/1000,IF(JN262="-","","Error"))))))))))))))))</f>
        <v/>
      </c>
      <c r="YC262" s="66" t="str">
        <f t="shared" ref="YC262:YC322" si="2034">IF(AND(YI$3="Unit", YB262=""), "", IF(AND(YI$3="Unit", YB262="-"),"", IF(YI$3="Unit", "kg/GJ delivered", IF(AND(JO262&lt;&gt;"", JO262&lt;&gt;"-", JN262="-"),"", IF($H262="","", IF(JN262="nd", "",IF(JN262="&lt;n.a.&gt;", "", IF(JO262="#/MJ", "", IF(JO262="kg/GJ delivered",JN262,IF(JO262="g/MJ delivered",JN262,IF(JO262="kg/MJ delivered",JN262*1000,IF(JO262="mg/MJ delivered",JN262/1000,IF(JO262="g/kg",((JN262)*(1/$I262)*(1/$H262)),IF(JO262="mg/kg",((JN262/1000)*(1/$I262)*(1/$H262)),IF(JO262="mg/MJ delivered",JN262/1000,IF(JO262="-","","Error"))))))))))))))))</f>
        <v/>
      </c>
      <c r="YD262" s="66" t="str">
        <f t="shared" ref="YD262:YD322" si="2035">IF(AND(YJ$3="Unit", YC262=""), "", IF(AND(YJ$3="Unit", YC262="-"),"", IF(YJ$3="Unit", "kg/GJ delivered", IF(AND(JP262&lt;&gt;"", JP262&lt;&gt;"-", JO262="-"),"", IF($H262="","", IF(JO262="nd", "",IF(JO262="&lt;n.a.&gt;", "", IF(JP262="#/MJ", "", IF(JP262="kg/GJ delivered",JO262,IF(JP262="g/MJ delivered",JO262,IF(JP262="kg/MJ delivered",JO262*1000,IF(JP262="mg/MJ delivered",JO262/1000,IF(JP262="g/kg",((JO262)*(1/$I262)*(1/$H262)),IF(JP262="mg/kg",((JO262/1000)*(1/$I262)*(1/$H262)),IF(JP262="mg/MJ delivered",JO262/1000,IF(JP262="-","","Error"))))))))))))))))</f>
        <v/>
      </c>
      <c r="YE262" s="66" t="str">
        <f t="shared" ref="YE262:YE322" si="2036">IF(AND(YK$3="Unit", YD262=""), "", IF(AND(YK$3="Unit", YD262="-"),"", IF(YK$3="Unit", "kg/GJ delivered", IF(AND(JQ262&lt;&gt;"", JQ262&lt;&gt;"-", JP262="-"),"", IF($H262="","", IF(JP262="nd", "",IF(JP262="&lt;n.a.&gt;", "", IF(JQ262="#/MJ", "", IF(JQ262="kg/GJ delivered",JP262,IF(JQ262="g/MJ delivered",JP262,IF(JQ262="kg/MJ delivered",JP262*1000,IF(JQ262="mg/MJ delivered",JP262/1000,IF(JQ262="g/kg",((JP262)*(1/$I262)*(1/$H262)),IF(JQ262="mg/kg",((JP262/1000)*(1/$I262)*(1/$H262)),IF(JQ262="mg/MJ delivered",JP262/1000,IF(JQ262="-","","Error"))))))))))))))))</f>
        <v/>
      </c>
      <c r="YF262" s="66" t="str">
        <f t="shared" ref="YF262:YF322" si="2037">IF(AND(YL$3="Unit", YE262=""), "", IF(AND(YL$3="Unit", YE262="-"),"", IF(YL$3="Unit", "kg/GJ delivered", IF(AND(JR262&lt;&gt;"", JR262&lt;&gt;"-", JQ262="-"),"", IF($H262="","", IF(JQ262="nd", "",IF(JQ262="&lt;n.a.&gt;", "", IF(JR262="#/MJ", "", IF(JR262="kg/GJ delivered",JQ262,IF(JR262="g/MJ delivered",JQ262,IF(JR262="kg/MJ delivered",JQ262*1000,IF(JR262="mg/MJ delivered",JQ262/1000,IF(JR262="g/kg",((JQ262)*(1/$I262)*(1/$H262)),IF(JR262="mg/kg",((JQ262/1000)*(1/$I262)*(1/$H262)),IF(JR262="mg/MJ delivered",JQ262/1000,IF(JR262="-","","Error"))))))))))))))))</f>
        <v/>
      </c>
      <c r="YG262" s="66" t="str">
        <f t="shared" ref="YG262:YG322" si="2038">IF(AND(YM$3="Unit", YF262=""), "", IF(AND(YM$3="Unit", YF262="-"),"", IF(YM$3="Unit", "kg/GJ delivered", IF(AND(JS262&lt;&gt;"", JS262&lt;&gt;"-", JR262="-"),"", IF($H262="","", IF(JR262="nd", "",IF(JR262="&lt;n.a.&gt;", "", IF(JS262="#/MJ", "", IF(JS262="kg/GJ delivered",JR262,IF(JS262="g/MJ delivered",JR262,IF(JS262="kg/MJ delivered",JR262*1000,IF(JS262="mg/MJ delivered",JR262/1000,IF(JS262="g/kg",((JR262)*(1/$I262)*(1/$H262)),IF(JS262="mg/kg",((JR262/1000)*(1/$I262)*(1/$H262)),IF(JS262="mg/MJ delivered",JR262/1000,IF(JS262="-","","Error"))))))))))))))))</f>
        <v/>
      </c>
      <c r="YH262" s="66" t="str">
        <f t="shared" ref="YH262:YH322" si="2039">IF(AND(YN$3="Unit", YG262=""), "", IF(AND(YN$3="Unit", YG262="-"),"", IF(YN$3="Unit", "kg/GJ delivered", IF(AND(JT262&lt;&gt;"", JT262&lt;&gt;"-", JS262="-"),"", IF($H262="","", IF(JS262="nd", "",IF(JS262="&lt;n.a.&gt;", "", IF(JT262="#/MJ", "", IF(JT262="kg/GJ delivered",JS262,IF(JT262="g/MJ delivered",JS262,IF(JT262="kg/MJ delivered",JS262*1000,IF(JT262="mg/MJ delivered",JS262/1000,IF(JT262="g/kg",((JS262)*(1/$I262)*(1/$H262)),IF(JT262="mg/kg",((JS262/1000)*(1/$I262)*(1/$H262)),IF(JT262="mg/MJ delivered",JS262/1000,IF(JT262="-","","Error"))))))))))))))))</f>
        <v/>
      </c>
      <c r="YI262" s="66" t="str">
        <f t="shared" ref="YI262:YI322" si="2040">IF(AND(YO$3="Unit", YH262=""), "", IF(AND(YO$3="Unit", YH262="-"),"", IF(YO$3="Unit", "kg/GJ delivered", IF(AND(JU262&lt;&gt;"", JU262&lt;&gt;"-", JT262="-"),"", IF($H262="","", IF(JT262="nd", "",IF(JT262="&lt;n.a.&gt;", "", IF(JU262="#/MJ", "", IF(JU262="kg/GJ delivered",JT262,IF(JU262="g/MJ delivered",JT262,IF(JU262="kg/MJ delivered",JT262*1000,IF(JU262="mg/MJ delivered",JT262/1000,IF(JU262="g/kg",((JT262)*(1/$I262)*(1/$H262)),IF(JU262="mg/kg",((JT262/1000)*(1/$I262)*(1/$H262)),IF(JU262="mg/MJ delivered",JT262/1000,IF(JU262="-","","Error"))))))))))))))))</f>
        <v/>
      </c>
      <c r="YJ262" s="66" t="str">
        <f t="shared" ref="YJ262:YJ322" si="2041">IF(AND(YP$3="Unit", YI262=""), "", IF(AND(YP$3="Unit", YI262="-"),"", IF(YP$3="Unit", "kg/GJ delivered", IF(AND(JV262&lt;&gt;"", JV262&lt;&gt;"-", JU262="-"),"", IF($H262="","", IF(JU262="nd", "",IF(JU262="&lt;n.a.&gt;", "", IF(JV262="#/MJ", "", IF(JV262="kg/GJ delivered",JU262,IF(JV262="g/MJ delivered",JU262,IF(JV262="kg/MJ delivered",JU262*1000,IF(JV262="mg/MJ delivered",JU262/1000,IF(JV262="g/kg",((JU262)*(1/$I262)*(1/$H262)),IF(JV262="mg/kg",((JU262/1000)*(1/$I262)*(1/$H262)),IF(JV262="mg/MJ delivered",JU262/1000,IF(JV262="-","","Error"))))))))))))))))</f>
        <v/>
      </c>
      <c r="YK262" s="66" t="str">
        <f t="shared" ref="YK262:YK322" si="2042">IF(AND(YQ$3="Unit", YJ262=""), "", IF(AND(YQ$3="Unit", YJ262="-"),"", IF(YQ$3="Unit", "kg/GJ delivered", IF(AND(JW262&lt;&gt;"", JW262&lt;&gt;"-", JV262="-"),"", IF($H262="","", IF(JV262="nd", "",IF(JV262="&lt;n.a.&gt;", "", IF(JW262="#/MJ", "", IF(JW262="kg/GJ delivered",JV262,IF(JW262="g/MJ delivered",JV262,IF(JW262="kg/MJ delivered",JV262*1000,IF(JW262="mg/MJ delivered",JV262/1000,IF(JW262="g/kg",((JV262)*(1/$I262)*(1/$H262)),IF(JW262="mg/kg",((JV262/1000)*(1/$I262)*(1/$H262)),IF(JW262="mg/MJ delivered",JV262/1000,IF(JW262="-","","Error"))))))))))))))))</f>
        <v/>
      </c>
      <c r="YL262" s="66" t="str">
        <f t="shared" ref="YL262:YL322" si="2043">IF(AND(YR$3="Unit", YK262=""), "", IF(AND(YR$3="Unit", YK262="-"),"", IF(YR$3="Unit", "kg/GJ delivered", IF(AND(JX262&lt;&gt;"", JX262&lt;&gt;"-", JW262="-"),"", IF($H262="","", IF(JW262="nd", "",IF(JW262="&lt;n.a.&gt;", "", IF(JX262="#/MJ", "", IF(JX262="kg/GJ delivered",JW262,IF(JX262="g/MJ delivered",JW262,IF(JX262="kg/MJ delivered",JW262*1000,IF(JX262="mg/MJ delivered",JW262/1000,IF(JX262="g/kg",((JW262)*(1/$I262)*(1/$H262)),IF(JX262="mg/kg",((JW262/1000)*(1/$I262)*(1/$H262)),IF(JX262="mg/MJ delivered",JW262/1000,IF(JX262="-","","Error"))))))))))))))))</f>
        <v/>
      </c>
      <c r="YM262" s="66" t="str">
        <f t="shared" ref="YM262:YM322" si="2044">IF(AND(YS$3="Unit", YL262=""), "", IF(AND(YS$3="Unit", YL262="-"),"", IF(YS$3="Unit", "kg/GJ delivered", IF(AND(JY262&lt;&gt;"", JY262&lt;&gt;"-", JX262="-"),"", IF($H262="","", IF(JX262="nd", "",IF(JX262="&lt;n.a.&gt;", "", IF(JY262="#/MJ", "", IF(JY262="kg/GJ delivered",JX262,IF(JY262="g/MJ delivered",JX262,IF(JY262="kg/MJ delivered",JX262*1000,IF(JY262="mg/MJ delivered",JX262/1000,IF(JY262="g/kg",((JX262)*(1/$I262)*(1/$H262)),IF(JY262="mg/kg",((JX262/1000)*(1/$I262)*(1/$H262)),IF(JY262="mg/MJ delivered",JX262/1000,IF(JY262="-","","Error"))))))))))))))))</f>
        <v/>
      </c>
      <c r="YN262" s="66" t="str">
        <f t="shared" ref="YN262:YN322" si="2045">IF(AND(YT$3="Unit", YM262=""), "", IF(AND(YT$3="Unit", YM262="-"),"", IF(YT$3="Unit", "kg/GJ delivered", IF(AND(JZ262&lt;&gt;"", JZ262&lt;&gt;"-", JY262="-"),"", IF($H262="","", IF(JY262="nd", "",IF(JY262="&lt;n.a.&gt;", "", IF(JZ262="#/MJ", "", IF(JZ262="kg/GJ delivered",JY262,IF(JZ262="g/MJ delivered",JY262,IF(JZ262="kg/MJ delivered",JY262*1000,IF(JZ262="mg/MJ delivered",JY262/1000,IF(JZ262="g/kg",((JY262)*(1/$I262)*(1/$H262)),IF(JZ262="mg/kg",((JY262/1000)*(1/$I262)*(1/$H262)),IF(JZ262="mg/MJ delivered",JY262/1000,IF(JZ262="-","","Error"))))))))))))))))</f>
        <v/>
      </c>
      <c r="YO262" s="66" t="str">
        <f t="shared" ref="YO262:YO322" si="2046">IF(AND(YU$3="Unit", YN262=""), "", IF(AND(YU$3="Unit", YN262="-"),"", IF(YU$3="Unit", "kg/GJ delivered", IF(AND(KA262&lt;&gt;"", KA262&lt;&gt;"-", JZ262="-"),"", IF($H262="","", IF(JZ262="nd", "",IF(JZ262="&lt;n.a.&gt;", "", IF(KA262="#/MJ", "", IF(KA262="kg/GJ delivered",JZ262,IF(KA262="g/MJ delivered",JZ262,IF(KA262="kg/MJ delivered",JZ262*1000,IF(KA262="mg/MJ delivered",JZ262/1000,IF(KA262="g/kg",((JZ262)*(1/$I262)*(1/$H262)),IF(KA262="mg/kg",((JZ262/1000)*(1/$I262)*(1/$H262)),IF(KA262="mg/MJ delivered",JZ262/1000,IF(KA262="-","","Error"))))))))))))))))</f>
        <v/>
      </c>
      <c r="YP262" s="66" t="str">
        <f t="shared" ref="YP262:YP322" si="2047">IF(AND(YV$3="Unit", YO262=""), "", IF(AND(YV$3="Unit", YO262="-"),"", IF(YV$3="Unit", "kg/GJ delivered", IF(AND(KB262&lt;&gt;"", KB262&lt;&gt;"-", KA262="-"),"", IF($H262="","", IF(KA262="nd", "",IF(KA262="&lt;n.a.&gt;", "", IF(KB262="#/MJ", "", IF(KB262="kg/GJ delivered",KA262,IF(KB262="g/MJ delivered",KA262,IF(KB262="kg/MJ delivered",KA262*1000,IF(KB262="mg/MJ delivered",KA262/1000,IF(KB262="g/kg",((KA262)*(1/$I262)*(1/$H262)),IF(KB262="mg/kg",((KA262/1000)*(1/$I262)*(1/$H262)),IF(KB262="mg/MJ delivered",KA262/1000,IF(KB262="-","","Error"))))))))))))))))</f>
        <v/>
      </c>
      <c r="YQ262" s="66" t="str">
        <f t="shared" ref="YQ262:YQ322" si="2048">IF(AND(YW$3="Unit", YP262=""), "", IF(AND(YW$3="Unit", YP262="-"),"", IF(YW$3="Unit", "kg/GJ delivered", IF(AND(KC262&lt;&gt;"", KC262&lt;&gt;"-", KB262="-"),"", IF($H262="","", IF(KB262="nd", "",IF(KB262="&lt;n.a.&gt;", "", IF(KC262="#/MJ", "", IF(KC262="kg/GJ delivered",KB262,IF(KC262="g/MJ delivered",KB262,IF(KC262="kg/MJ delivered",KB262*1000,IF(KC262="mg/MJ delivered",KB262/1000,IF(KC262="g/kg",((KB262)*(1/$I262)*(1/$H262)),IF(KC262="mg/kg",((KB262/1000)*(1/$I262)*(1/$H262)),IF(KC262="mg/MJ delivered",KB262/1000,IF(KC262="-","","Error"))))))))))))))))</f>
        <v/>
      </c>
      <c r="YR262" s="66" t="str">
        <f t="shared" ref="YR262:YR322" si="2049">IF(AND(YX$3="Unit", YQ262=""), "", IF(AND(YX$3="Unit", YQ262="-"),"", IF(YX$3="Unit", "kg/GJ delivered", IF(AND(KD262&lt;&gt;"", KD262&lt;&gt;"-", KC262="-"),"", IF($H262="","", IF(KC262="nd", "",IF(KC262="&lt;n.a.&gt;", "", IF(KD262="#/MJ", "", IF(KD262="kg/GJ delivered",KC262,IF(KD262="g/MJ delivered",KC262,IF(KD262="kg/MJ delivered",KC262*1000,IF(KD262="mg/MJ delivered",KC262/1000,IF(KD262="g/kg",((KC262)*(1/$I262)*(1/$H262)),IF(KD262="mg/kg",((KC262/1000)*(1/$I262)*(1/$H262)),IF(KD262="mg/MJ delivered",KC262/1000,IF(KD262="-","","Error"))))))))))))))))</f>
        <v/>
      </c>
      <c r="YS262" s="66" t="str">
        <f t="shared" ref="YS262:YS322" si="2050">IF(AND(YY$3="Unit", YR262=""), "", IF(AND(YY$3="Unit", YR262="-"),"", IF(YY$3="Unit", "kg/GJ delivered", IF(AND(KE262&lt;&gt;"", KE262&lt;&gt;"-", KD262="-"),"", IF($H262="","", IF(KD262="nd", "",IF(KD262="&lt;n.a.&gt;", "", IF(KE262="#/MJ", "", IF(KE262="kg/GJ delivered",KD262,IF(KE262="g/MJ delivered",KD262,IF(KE262="kg/MJ delivered",KD262*1000,IF(KE262="mg/MJ delivered",KD262/1000,IF(KE262="g/kg",((KD262)*(1/$I262)*(1/$H262)),IF(KE262="mg/kg",((KD262/1000)*(1/$I262)*(1/$H262)),IF(KE262="mg/MJ delivered",KD262/1000,IF(KE262="-","","Error"))))))))))))))))</f>
        <v/>
      </c>
      <c r="YT262" s="66" t="str">
        <f t="shared" ref="YT262:YT322" si="2051">IF(AND(YZ$3="Unit", YS262=""), "", IF(AND(YZ$3="Unit", YS262="-"),"", IF(YZ$3="Unit", "kg/GJ delivered", IF(AND(KF262&lt;&gt;"", KF262&lt;&gt;"-", KE262="-"),"", IF($H262="","", IF(KE262="nd", "",IF(KE262="&lt;n.a.&gt;", "", IF(KF262="#/MJ", "", IF(KF262="kg/GJ delivered",KE262,IF(KF262="g/MJ delivered",KE262,IF(KF262="kg/MJ delivered",KE262*1000,IF(KF262="mg/MJ delivered",KE262/1000,IF(KF262="g/kg",((KE262)*(1/$I262)*(1/$H262)),IF(KF262="mg/kg",((KE262/1000)*(1/$I262)*(1/$H262)),IF(KF262="mg/MJ delivered",KE262/1000,IF(KF262="-","","Error"))))))))))))))))</f>
        <v/>
      </c>
      <c r="YU262" s="66" t="str">
        <f t="shared" ref="YU262:YU322" si="2052">IF(AND(ZA$3="Unit", YT262=""), "", IF(AND(ZA$3="Unit", YT262="-"),"", IF(ZA$3="Unit", "kg/GJ delivered", IF(AND(KG262&lt;&gt;"", KG262&lt;&gt;"-", KF262="-"),"", IF($H262="","", IF(KF262="nd", "",IF(KF262="&lt;n.a.&gt;", "", IF(KG262="#/MJ", "", IF(KG262="kg/GJ delivered",KF262,IF(KG262="g/MJ delivered",KF262,IF(KG262="kg/MJ delivered",KF262*1000,IF(KG262="mg/MJ delivered",KF262/1000,IF(KG262="g/kg",((KF262)*(1/$I262)*(1/$H262)),IF(KG262="mg/kg",((KF262/1000)*(1/$I262)*(1/$H262)),IF(KG262="mg/MJ delivered",KF262/1000,IF(KG262="-","","Error"))))))))))))))))</f>
        <v/>
      </c>
      <c r="YV262" s="66" t="str">
        <f t="shared" ref="YV262:YV322" si="2053">IF(AND(ZB$3="Unit", YU262=""), "", IF(AND(ZB$3="Unit", YU262="-"),"", IF(ZB$3="Unit", "kg/GJ delivered", IF(AND(KH262&lt;&gt;"", KH262&lt;&gt;"-", KG262="-"),"", IF($H262="","", IF(KG262="nd", "",IF(KG262="&lt;n.a.&gt;", "", IF(KH262="#/MJ", "", IF(KH262="kg/GJ delivered",KG262,IF(KH262="g/MJ delivered",KG262,IF(KH262="kg/MJ delivered",KG262*1000,IF(KH262="mg/MJ delivered",KG262/1000,IF(KH262="g/kg",((KG262)*(1/$I262)*(1/$H262)),IF(KH262="mg/kg",((KG262/1000)*(1/$I262)*(1/$H262)),IF(KH262="mg/MJ delivered",KG262/1000,IF(KH262="-","","Error"))))))))))))))))</f>
        <v/>
      </c>
      <c r="YW262" s="66" t="str">
        <f t="shared" ref="YW262:YW322" si="2054">IF(AND(ZC$3="Unit", YV262=""), "", IF(AND(ZC$3="Unit", YV262="-"),"", IF(ZC$3="Unit", "kg/GJ delivered", IF(AND(KI262&lt;&gt;"", KI262&lt;&gt;"-", KH262="-"),"", IF($H262="","", IF(KH262="nd", "",IF(KH262="&lt;n.a.&gt;", "", IF(KI262="#/MJ", "", IF(KI262="kg/GJ delivered",KH262,IF(KI262="g/MJ delivered",KH262,IF(KI262="kg/MJ delivered",KH262*1000,IF(KI262="mg/MJ delivered",KH262/1000,IF(KI262="g/kg",((KH262)*(1/$I262)*(1/$H262)),IF(KI262="mg/kg",((KH262/1000)*(1/$I262)*(1/$H262)),IF(KI262="mg/MJ delivered",KH262/1000,IF(KI262="-","","Error"))))))))))))))))</f>
        <v/>
      </c>
      <c r="YX262" s="66" t="str">
        <f t="shared" ref="YX262:YX322" si="2055">IF(AND(ZD$3="Unit", YW262=""), "", IF(AND(ZD$3="Unit", YW262="-"),"", IF(ZD$3="Unit", "kg/GJ delivered", IF(AND(KJ262&lt;&gt;"", KJ262&lt;&gt;"-", KI262="-"),"", IF($H262="","", IF(KI262="nd", "",IF(KI262="&lt;n.a.&gt;", "", IF(KJ262="#/MJ", "", IF(KJ262="kg/GJ delivered",KI262,IF(KJ262="g/MJ delivered",KI262,IF(KJ262="kg/MJ delivered",KI262*1000,IF(KJ262="mg/MJ delivered",KI262/1000,IF(KJ262="g/kg",((KI262)*(1/$I262)*(1/$H262)),IF(KJ262="mg/kg",((KI262/1000)*(1/$I262)*(1/$H262)),IF(KJ262="mg/MJ delivered",KI262/1000,IF(KJ262="-","","Error"))))))))))))))))</f>
        <v/>
      </c>
      <c r="YY262" s="66" t="str">
        <f t="shared" ref="YY262:YY322" si="2056">IF(AND(ZE$3="Unit", YX262=""), "", IF(AND(ZE$3="Unit", YX262="-"),"", IF(ZE$3="Unit", "kg/GJ delivered", IF(AND(KK262&lt;&gt;"", KK262&lt;&gt;"-", KJ262="-"),"", IF($H262="","", IF(KJ262="nd", "",IF(KJ262="&lt;n.a.&gt;", "", IF(KK262="#/MJ", "", IF(KK262="kg/GJ delivered",KJ262,IF(KK262="g/MJ delivered",KJ262,IF(KK262="kg/MJ delivered",KJ262*1000,IF(KK262="mg/MJ delivered",KJ262/1000,IF(KK262="g/kg",((KJ262)*(1/$I262)*(1/$H262)),IF(KK262="mg/kg",((KJ262/1000)*(1/$I262)*(1/$H262)),IF(KK262="mg/MJ delivered",KJ262/1000,IF(KK262="-","","Error"))))))))))))))))</f>
        <v/>
      </c>
      <c r="YZ262" s="66" t="str">
        <f t="shared" ref="YZ262:YZ322" si="2057">IF(AND(ZF$3="Unit", YY262=""), "", IF(AND(ZF$3="Unit", YY262="-"),"", IF(ZF$3="Unit", "kg/GJ delivered", IF(AND(KL262&lt;&gt;"", KL262&lt;&gt;"-", KK262="-"),"", IF($H262="","", IF(KK262="nd", "",IF(KK262="&lt;n.a.&gt;", "", IF(KL262="#/MJ", "", IF(KL262="kg/GJ delivered",KK262,IF(KL262="g/MJ delivered",KK262,IF(KL262="kg/MJ delivered",KK262*1000,IF(KL262="mg/MJ delivered",KK262/1000,IF(KL262="g/kg",((KK262)*(1/$I262)*(1/$H262)),IF(KL262="mg/kg",((KK262/1000)*(1/$I262)*(1/$H262)),IF(KL262="mg/MJ delivered",KK262/1000,IF(KL262="-","","Error"))))))))))))))))</f>
        <v/>
      </c>
      <c r="ZA262" s="66" t="str">
        <f t="shared" ref="ZA262:ZA322" si="2058">IF(AND(ZG$3="Unit", YZ262=""), "", IF(AND(ZG$3="Unit", YZ262="-"),"", IF(ZG$3="Unit", "kg/GJ delivered", IF(AND(KM262&lt;&gt;"", KM262&lt;&gt;"-", KL262="-"),"", IF($H262="","", IF(KL262="nd", "",IF(KL262="&lt;n.a.&gt;", "", IF(KM262="#/MJ", "", IF(KM262="kg/GJ delivered",KL262,IF(KM262="g/MJ delivered",KL262,IF(KM262="kg/MJ delivered",KL262*1000,IF(KM262="mg/MJ delivered",KL262/1000,IF(KM262="g/kg",((KL262)*(1/$I262)*(1/$H262)),IF(KM262="mg/kg",((KL262/1000)*(1/$I262)*(1/$H262)),IF(KM262="mg/MJ delivered",KL262/1000,IF(KM262="-","","Error"))))))))))))))))</f>
        <v/>
      </c>
      <c r="ZB262" s="66" t="str">
        <f t="shared" ref="ZB262:ZB322" si="2059">IF(AND(ZH$3="Unit", ZA262=""), "", IF(AND(ZH$3="Unit", ZA262="-"),"", IF(ZH$3="Unit", "kg/GJ delivered", IF(AND(KN262&lt;&gt;"", KN262&lt;&gt;"-", KM262="-"),"", IF($H262="","", IF(KM262="nd", "",IF(KM262="&lt;n.a.&gt;", "", IF(KN262="#/MJ", "", IF(KN262="kg/GJ delivered",KM262,IF(KN262="g/MJ delivered",KM262,IF(KN262="kg/MJ delivered",KM262*1000,IF(KN262="mg/MJ delivered",KM262/1000,IF(KN262="g/kg",((KM262)*(1/$I262)*(1/$H262)),IF(KN262="mg/kg",((KM262/1000)*(1/$I262)*(1/$H262)),IF(KN262="mg/MJ delivered",KM262/1000,IF(KN262="-","","Error"))))))))))))))))</f>
        <v/>
      </c>
      <c r="ZC262" s="66" t="str">
        <f t="shared" ref="ZC262:ZC322" si="2060">IF(AND(ZI$3="Unit", ZB262=""), "", IF(AND(ZI$3="Unit", ZB262="-"),"", IF(ZI$3="Unit", "kg/GJ delivered", IF(AND(KO262&lt;&gt;"", KO262&lt;&gt;"-", KN262="-"),"", IF($H262="","", IF(KN262="nd", "",IF(KN262="&lt;n.a.&gt;", "", IF(KO262="#/MJ", "", IF(KO262="kg/GJ delivered",KN262,IF(KO262="g/MJ delivered",KN262,IF(KO262="kg/MJ delivered",KN262*1000,IF(KO262="mg/MJ delivered",KN262/1000,IF(KO262="g/kg",((KN262)*(1/$I262)*(1/$H262)),IF(KO262="mg/kg",((KN262/1000)*(1/$I262)*(1/$H262)),IF(KO262="mg/MJ delivered",KN262/1000,IF(KO262="-","","Error"))))))))))))))))</f>
        <v/>
      </c>
      <c r="ZD262" s="66" t="str">
        <f t="shared" ref="ZD262:ZD322" si="2061">IF(AND(ZJ$3="Unit", ZC262=""), "", IF(AND(ZJ$3="Unit", ZC262="-"),"", IF(ZJ$3="Unit", "kg/GJ delivered", IF(AND(KP262&lt;&gt;"", KP262&lt;&gt;"-", KO262="-"),"", IF($H262="","", IF(KO262="nd", "",IF(KO262="&lt;n.a.&gt;", "", IF(KP262="#/MJ", "", IF(KP262="kg/GJ delivered",KO262,IF(KP262="g/MJ delivered",KO262,IF(KP262="kg/MJ delivered",KO262*1000,IF(KP262="mg/MJ delivered",KO262/1000,IF(KP262="g/kg",((KO262)*(1/$I262)*(1/$H262)),IF(KP262="mg/kg",((KO262/1000)*(1/$I262)*(1/$H262)),IF(KP262="mg/MJ delivered",KO262/1000,IF(KP262="-","","Error"))))))))))))))))</f>
        <v/>
      </c>
      <c r="ZE262" s="66" t="str">
        <f t="shared" ref="ZE262:ZE322" si="2062">IF(AND(ZK$3="Unit", ZD262=""), "", IF(AND(ZK$3="Unit", ZD262="-"),"", IF(ZK$3="Unit", "kg/GJ delivered", IF(AND(KQ262&lt;&gt;"", KQ262&lt;&gt;"-", KP262="-"),"", IF($H262="","", IF(KP262="nd", "",IF(KP262="&lt;n.a.&gt;", "", IF(KQ262="#/MJ", "", IF(KQ262="kg/GJ delivered",KP262,IF(KQ262="g/MJ delivered",KP262,IF(KQ262="kg/MJ delivered",KP262*1000,IF(KQ262="mg/MJ delivered",KP262/1000,IF(KQ262="g/kg",((KP262)*(1/$I262)*(1/$H262)),IF(KQ262="mg/kg",((KP262/1000)*(1/$I262)*(1/$H262)),IF(KQ262="mg/MJ delivered",KP262/1000,IF(KQ262="-","","Error"))))))))))))))))</f>
        <v/>
      </c>
      <c r="ZF262" s="66" t="str">
        <f t="shared" ref="ZF262:ZF322" si="2063">IF(AND(ZL$3="Unit", ZE262=""), "", IF(AND(ZL$3="Unit", ZE262="-"),"", IF(ZL$3="Unit", "kg/GJ delivered", IF(AND(KR262&lt;&gt;"", KR262&lt;&gt;"-", KQ262="-"),"", IF($H262="","", IF(KQ262="nd", "",IF(KQ262="&lt;n.a.&gt;", "", IF(KR262="#/MJ", "", IF(KR262="kg/GJ delivered",KQ262,IF(KR262="g/MJ delivered",KQ262,IF(KR262="kg/MJ delivered",KQ262*1000,IF(KR262="mg/MJ delivered",KQ262/1000,IF(KR262="g/kg",((KQ262)*(1/$I262)*(1/$H262)),IF(KR262="mg/kg",((KQ262/1000)*(1/$I262)*(1/$H262)),IF(KR262="mg/MJ delivered",KQ262/1000,IF(KR262="-","","Error"))))))))))))))))</f>
        <v/>
      </c>
      <c r="ZG262" s="66" t="str">
        <f t="shared" ref="ZG262:ZG322" si="2064">IF(AND(ZM$3="Unit", ZF262=""), "", IF(AND(ZM$3="Unit", ZF262="-"),"", IF(ZM$3="Unit", "kg/GJ delivered", IF(AND(KS262&lt;&gt;"", KS262&lt;&gt;"-", KR262="-"),"", IF($H262="","", IF(KR262="nd", "",IF(KR262="&lt;n.a.&gt;", "", IF(KS262="#/MJ", "", IF(KS262="kg/GJ delivered",KR262,IF(KS262="g/MJ delivered",KR262,IF(KS262="kg/MJ delivered",KR262*1000,IF(KS262="mg/MJ delivered",KR262/1000,IF(KS262="g/kg",((KR262)*(1/$I262)*(1/$H262)),IF(KS262="mg/kg",((KR262/1000)*(1/$I262)*(1/$H262)),IF(KS262="mg/MJ delivered",KR262/1000,IF(KS262="-","","Error"))))))))))))))))</f>
        <v/>
      </c>
      <c r="ZH262" s="66" t="str">
        <f t="shared" ref="ZH262:ZH322" si="2065">IF(AND(ZN$3="Unit", ZG262=""), "", IF(AND(ZN$3="Unit", ZG262="-"),"", IF(ZN$3="Unit", "kg/GJ delivered", IF(AND(KT262&lt;&gt;"", KT262&lt;&gt;"-", KS262="-"),"", IF($H262="","", IF(KS262="nd", "",IF(KS262="&lt;n.a.&gt;", "", IF(KT262="#/MJ", "", IF(KT262="kg/GJ delivered",KS262,IF(KT262="g/MJ delivered",KS262,IF(KT262="kg/MJ delivered",KS262*1000,IF(KT262="mg/MJ delivered",KS262/1000,IF(KT262="g/kg",((KS262)*(1/$I262)*(1/$H262)),IF(KT262="mg/kg",((KS262/1000)*(1/$I262)*(1/$H262)),IF(KT262="mg/MJ delivered",KS262/1000,IF(KT262="-","","Error"))))))))))))))))</f>
        <v/>
      </c>
      <c r="ZI262" s="66" t="str">
        <f t="shared" ref="ZI262:ZI322" si="2066">IF(AND(ZO$3="Unit", ZH262=""), "", IF(AND(ZO$3="Unit", ZH262="-"),"", IF(ZO$3="Unit", "kg/GJ delivered", IF(AND(KU262&lt;&gt;"", KU262&lt;&gt;"-", KT262="-"),"", IF($H262="","", IF(KT262="nd", "",IF(KT262="&lt;n.a.&gt;", "", IF(KU262="#/MJ", "", IF(KU262="kg/GJ delivered",KT262,IF(KU262="g/MJ delivered",KT262,IF(KU262="kg/MJ delivered",KT262*1000,IF(KU262="mg/MJ delivered",KT262/1000,IF(KU262="g/kg",((KT262)*(1/$I262)*(1/$H262)),IF(KU262="mg/kg",((KT262/1000)*(1/$I262)*(1/$H262)),IF(KU262="mg/MJ delivered",KT262/1000,IF(KU262="-","","Error"))))))))))))))))</f>
        <v/>
      </c>
      <c r="ZJ262" s="66" t="str">
        <f t="shared" ref="ZJ262:ZJ322" si="2067">IF(AND(ZP$3="Unit", ZI262=""), "", IF(AND(ZP$3="Unit", ZI262="-"),"", IF(ZP$3="Unit", "kg/GJ delivered", IF(AND(KV262&lt;&gt;"", KV262&lt;&gt;"-", KU262="-"),"", IF($H262="","", IF(KU262="nd", "",IF(KU262="&lt;n.a.&gt;", "", IF(KV262="#/MJ", "", IF(KV262="kg/GJ delivered",KU262,IF(KV262="g/MJ delivered",KU262,IF(KV262="kg/MJ delivered",KU262*1000,IF(KV262="mg/MJ delivered",KU262/1000,IF(KV262="g/kg",((KU262)*(1/$I262)*(1/$H262)),IF(KV262="mg/kg",((KU262/1000)*(1/$I262)*(1/$H262)),IF(KV262="mg/MJ delivered",KU262/1000,IF(KV262="-","","Error"))))))))))))))))</f>
        <v/>
      </c>
      <c r="ZK262" s="66" t="str">
        <f t="shared" ref="ZK262:ZK322" si="2068">IF(AND(ZQ$3="Unit", ZJ262=""), "", IF(AND(ZQ$3="Unit", ZJ262="-"),"", IF(ZQ$3="Unit", "kg/GJ delivered", IF(AND(KW262&lt;&gt;"", KW262&lt;&gt;"-", KV262="-"),"", IF($H262="","", IF(KV262="nd", "",IF(KV262="&lt;n.a.&gt;", "", IF(KW262="#/MJ", "", IF(KW262="kg/GJ delivered",KV262,IF(KW262="g/MJ delivered",KV262,IF(KW262="kg/MJ delivered",KV262*1000,IF(KW262="mg/MJ delivered",KV262/1000,IF(KW262="g/kg",((KV262)*(1/$I262)*(1/$H262)),IF(KW262="mg/kg",((KV262/1000)*(1/$I262)*(1/$H262)),IF(KW262="mg/MJ delivered",KV262/1000,IF(KW262="-","","Error"))))))))))))))))</f>
        <v/>
      </c>
      <c r="ZL262" s="66" t="str">
        <f t="shared" ref="ZL262:ZL322" si="2069">IF(AND(ZR$3="Unit", ZK262=""), "", IF(AND(ZR$3="Unit", ZK262="-"),"", IF(ZR$3="Unit", "kg/GJ delivered", IF(AND(KX262&lt;&gt;"", KX262&lt;&gt;"-", KW262="-"),"", IF($H262="","", IF(KW262="nd", "",IF(KW262="&lt;n.a.&gt;", "", IF(KX262="#/MJ", "", IF(KX262="kg/GJ delivered",KW262,IF(KX262="g/MJ delivered",KW262,IF(KX262="kg/MJ delivered",KW262*1000,IF(KX262="mg/MJ delivered",KW262/1000,IF(KX262="g/kg",((KW262)*(1/$I262)*(1/$H262)),IF(KX262="mg/kg",((KW262/1000)*(1/$I262)*(1/$H262)),IF(KX262="mg/MJ delivered",KW262/1000,IF(KX262="-","","Error"))))))))))))))))</f>
        <v/>
      </c>
      <c r="ZM262" s="66" t="str">
        <f t="shared" ref="ZM262:ZM322" si="2070">IF(AND(ZS$3="Unit", ZL262=""), "", IF(AND(ZS$3="Unit", ZL262="-"),"", IF(ZS$3="Unit", "kg/GJ delivered", IF(AND(KY262&lt;&gt;"", KY262&lt;&gt;"-", KX262="-"),"", IF($H262="","", IF(KX262="nd", "",IF(KX262="&lt;n.a.&gt;", "", IF(KY262="#/MJ", "", IF(KY262="kg/GJ delivered",KX262,IF(KY262="g/MJ delivered",KX262,IF(KY262="kg/MJ delivered",KX262*1000,IF(KY262="mg/MJ delivered",KX262/1000,IF(KY262="g/kg",((KX262)*(1/$I262)*(1/$H262)),IF(KY262="mg/kg",((KX262/1000)*(1/$I262)*(1/$H262)),IF(KY262="mg/MJ delivered",KX262/1000,IF(KY262="-","","Error"))))))))))))))))</f>
        <v/>
      </c>
      <c r="ZN262" s="66" t="str">
        <f t="shared" ref="ZN262:ZN322" si="2071">IF(AND(ZT$3="Unit", ZM262=""), "", IF(AND(ZT$3="Unit", ZM262="-"),"", IF(ZT$3="Unit", "kg/GJ delivered", IF(AND(KZ262&lt;&gt;"", KZ262&lt;&gt;"-", KY262="-"),"", IF($H262="","", IF(KY262="nd", "",IF(KY262="&lt;n.a.&gt;", "", IF(KZ262="#/MJ", "", IF(KZ262="kg/GJ delivered",KY262,IF(KZ262="g/MJ delivered",KY262,IF(KZ262="kg/MJ delivered",KY262*1000,IF(KZ262="mg/MJ delivered",KY262/1000,IF(KZ262="g/kg",((KY262)*(1/$I262)*(1/$H262)),IF(KZ262="mg/kg",((KY262/1000)*(1/$I262)*(1/$H262)),IF(KZ262="mg/MJ delivered",KY262/1000,IF(KZ262="-","","Error"))))))))))))))))</f>
        <v/>
      </c>
      <c r="ZO262" s="66" t="str">
        <f t="shared" ref="ZO262:ZO322" si="2072">IF(AND(ZU$3="Unit", ZN262=""), "", IF(AND(ZU$3="Unit", ZN262="-"),"", IF(ZU$3="Unit", "kg/GJ delivered", IF(AND(LA262&lt;&gt;"", LA262&lt;&gt;"-", KZ262="-"),"", IF($H262="","", IF(KZ262="nd", "",IF(KZ262="&lt;n.a.&gt;", "", IF(LA262="#/MJ", "", IF(LA262="kg/GJ delivered",KZ262,IF(LA262="g/MJ delivered",KZ262,IF(LA262="kg/MJ delivered",KZ262*1000,IF(LA262="mg/MJ delivered",KZ262/1000,IF(LA262="g/kg",((KZ262)*(1/$I262)*(1/$H262)),IF(LA262="mg/kg",((KZ262/1000)*(1/$I262)*(1/$H262)),IF(LA262="mg/MJ delivered",KZ262/1000,IF(LA262="-","","Error"))))))))))))))))</f>
        <v/>
      </c>
      <c r="ZP262" s="66" t="str">
        <f t="shared" ref="ZP262:ZP322" si="2073">IF(AND(ZV$3="Unit", ZO262=""), "", IF(AND(ZV$3="Unit", ZO262="-"),"", IF(ZV$3="Unit", "kg/GJ delivered", IF(AND(LB262&lt;&gt;"", LB262&lt;&gt;"-", LA262="-"),"", IF($H262="","", IF(LA262="nd", "",IF(LA262="&lt;n.a.&gt;", "", IF(LB262="#/MJ", "", IF(LB262="kg/GJ delivered",LA262,IF(LB262="g/MJ delivered",LA262,IF(LB262="kg/MJ delivered",LA262*1000,IF(LB262="mg/MJ delivered",LA262/1000,IF(LB262="g/kg",((LA262)*(1/$I262)*(1/$H262)),IF(LB262="mg/kg",((LA262/1000)*(1/$I262)*(1/$H262)),IF(LB262="mg/MJ delivered",LA262/1000,IF(LB262="-","","Error"))))))))))))))))</f>
        <v/>
      </c>
      <c r="ZQ262" s="66" t="str">
        <f t="shared" ref="ZQ262:ZQ322" si="2074">IF(AND(ZW$3="Unit", ZP262=""), "", IF(AND(ZW$3="Unit", ZP262="-"),"", IF(ZW$3="Unit", "kg/GJ delivered", IF(AND(LC262&lt;&gt;"", LC262&lt;&gt;"-", LB262="-"),"", IF($H262="","", IF(LB262="nd", "",IF(LB262="&lt;n.a.&gt;", "", IF(LC262="#/MJ", "", IF(LC262="kg/GJ delivered",LB262,IF(LC262="g/MJ delivered",LB262,IF(LC262="kg/MJ delivered",LB262*1000,IF(LC262="mg/MJ delivered",LB262/1000,IF(LC262="g/kg",((LB262)*(1/$I262)*(1/$H262)),IF(LC262="mg/kg",((LB262/1000)*(1/$I262)*(1/$H262)),IF(LC262="mg/MJ delivered",LB262/1000,IF(LC262="-","","Error"))))))))))))))))</f>
        <v/>
      </c>
      <c r="ZR262" s="66" t="str">
        <f t="shared" ref="ZR262:ZR322" si="2075">IF(AND(ZX$3="Unit", ZQ262=""), "", IF(AND(ZX$3="Unit", ZQ262="-"),"", IF(ZX$3="Unit", "kg/GJ delivered", IF(AND(LD262&lt;&gt;"", LD262&lt;&gt;"-", LC262="-"),"", IF($H262="","", IF(LC262="nd", "",IF(LC262="&lt;n.a.&gt;", "", IF(LD262="#/MJ", "", IF(LD262="kg/GJ delivered",LC262,IF(LD262="g/MJ delivered",LC262,IF(LD262="kg/MJ delivered",LC262*1000,IF(LD262="mg/MJ delivered",LC262/1000,IF(LD262="g/kg",((LC262)*(1/$I262)*(1/$H262)),IF(LD262="mg/kg",((LC262/1000)*(1/$I262)*(1/$H262)),IF(LD262="mg/MJ delivered",LC262/1000,IF(LD262="-","","Error"))))))))))))))))</f>
        <v/>
      </c>
      <c r="ZS262" s="66" t="str">
        <f t="shared" ref="ZS262:ZS322" si="2076">IF(AND(ZY$3="Unit", ZR262=""), "", IF(AND(ZY$3="Unit", ZR262="-"),"", IF(ZY$3="Unit", "kg/GJ delivered", IF(AND(LE262&lt;&gt;"", LE262&lt;&gt;"-", LD262="-"),"", IF($H262="","", IF(LD262="nd", "",IF(LD262="&lt;n.a.&gt;", "", IF(LE262="#/MJ", "", IF(LE262="kg/GJ delivered",LD262,IF(LE262="g/MJ delivered",LD262,IF(LE262="kg/MJ delivered",LD262*1000,IF(LE262="mg/MJ delivered",LD262/1000,IF(LE262="g/kg",((LD262)*(1/$I262)*(1/$H262)),IF(LE262="mg/kg",((LD262/1000)*(1/$I262)*(1/$H262)),IF(LE262="mg/MJ delivered",LD262/1000,IF(LE262="-","","Error"))))))))))))))))</f>
        <v/>
      </c>
      <c r="ZT262" s="66" t="str">
        <f t="shared" ref="ZT262:ZT322" si="2077">IF(AND(ZZ$3="Unit", ZS262=""), "", IF(AND(ZZ$3="Unit", ZS262="-"),"", IF(ZZ$3="Unit", "kg/GJ delivered", IF(AND(LF262&lt;&gt;"", LF262&lt;&gt;"-", LE262="-"),"", IF($H262="","", IF(LE262="nd", "",IF(LE262="&lt;n.a.&gt;", "", IF(LF262="#/MJ", "", IF(LF262="kg/GJ delivered",LE262,IF(LF262="g/MJ delivered",LE262,IF(LF262="kg/MJ delivered",LE262*1000,IF(LF262="mg/MJ delivered",LE262/1000,IF(LF262="g/kg",((LE262)*(1/$I262)*(1/$H262)),IF(LF262="mg/kg",((LE262/1000)*(1/$I262)*(1/$H262)),IF(LF262="mg/MJ delivered",LE262/1000,IF(LF262="-","","Error"))))))))))))))))</f>
        <v/>
      </c>
      <c r="ZU262" s="66" t="str">
        <f t="shared" ref="ZU262:ZU322" si="2078">IF(AND(AAA$3="Unit", ZT262=""), "", IF(AND(AAA$3="Unit", ZT262="-"),"", IF(AAA$3="Unit", "kg/GJ delivered", IF(AND(LG262&lt;&gt;"", LG262&lt;&gt;"-", LF262="-"),"", IF($H262="","", IF(LF262="nd", "",IF(LF262="&lt;n.a.&gt;", "", IF(LG262="#/MJ", "", IF(LG262="kg/GJ delivered",LF262,IF(LG262="g/MJ delivered",LF262,IF(LG262="kg/MJ delivered",LF262*1000,IF(LG262="mg/MJ delivered",LF262/1000,IF(LG262="g/kg",((LF262)*(1/$I262)*(1/$H262)),IF(LG262="mg/kg",((LF262/1000)*(1/$I262)*(1/$H262)),IF(LG262="mg/MJ delivered",LF262/1000,IF(LG262="-","","Error"))))))))))))))))</f>
        <v/>
      </c>
      <c r="ZV262" s="66" t="str">
        <f t="shared" ref="ZV262:ZV322" si="2079">IF(AND(AAB$3="Unit", ZU262=""), "", IF(AND(AAB$3="Unit", ZU262="-"),"", IF(AAB$3="Unit", "kg/GJ delivered", IF(AND(LH262&lt;&gt;"", LH262&lt;&gt;"-", LG262="-"),"", IF($H262="","", IF(LG262="nd", "",IF(LG262="&lt;n.a.&gt;", "", IF(LH262="#/MJ", "", IF(LH262="kg/GJ delivered",LG262,IF(LH262="g/MJ delivered",LG262,IF(LH262="kg/MJ delivered",LG262*1000,IF(LH262="mg/MJ delivered",LG262/1000,IF(LH262="g/kg",((LG262)*(1/$I262)*(1/$H262)),IF(LH262="mg/kg",((LG262/1000)*(1/$I262)*(1/$H262)),IF(LH262="mg/MJ delivered",LG262/1000,IF(LH262="-","","Error"))))))))))))))))</f>
        <v/>
      </c>
      <c r="ZW262" s="66" t="str">
        <f t="shared" ref="ZW262:ZW322" si="2080">IF(AND(AAC$3="Unit", ZV262=""), "", IF(AND(AAC$3="Unit", ZV262="-"),"", IF(AAC$3="Unit", "kg/GJ delivered", IF(AND(LI262&lt;&gt;"", LI262&lt;&gt;"-", LH262="-"),"", IF($H262="","", IF(LH262="nd", "",IF(LH262="&lt;n.a.&gt;", "", IF(LI262="#/MJ", "", IF(LI262="kg/GJ delivered",LH262,IF(LI262="g/MJ delivered",LH262,IF(LI262="kg/MJ delivered",LH262*1000,IF(LI262="mg/MJ delivered",LH262/1000,IF(LI262="g/kg",((LH262)*(1/$I262)*(1/$H262)),IF(LI262="mg/kg",((LH262/1000)*(1/$I262)*(1/$H262)),IF(LI262="mg/MJ delivered",LH262/1000,IF(LI262="-","","Error"))))))))))))))))</f>
        <v/>
      </c>
      <c r="ZX262" s="66" t="str">
        <f t="shared" ref="ZX262:ZX322" si="2081">IF(AND(AAD$3="Unit", ZW262=""), "", IF(AND(AAD$3="Unit", ZW262="-"),"", IF(AAD$3="Unit", "kg/GJ delivered", IF(AND(LJ262&lt;&gt;"", LJ262&lt;&gt;"-", LI262="-"),"", IF($H262="","", IF(LI262="nd", "",IF(LI262="&lt;n.a.&gt;", "", IF(LJ262="#/MJ", "", IF(LJ262="kg/GJ delivered",LI262,IF(LJ262="g/MJ delivered",LI262,IF(LJ262="kg/MJ delivered",LI262*1000,IF(LJ262="mg/MJ delivered",LI262/1000,IF(LJ262="g/kg",((LI262)*(1/$I262)*(1/$H262)),IF(LJ262="mg/kg",((LI262/1000)*(1/$I262)*(1/$H262)),IF(LJ262="mg/MJ delivered",LI262/1000,IF(LJ262="-","","Error"))))))))))))))))</f>
        <v/>
      </c>
      <c r="ZY262" s="66" t="str">
        <f t="shared" ref="ZY262:ZY322" si="2082">IF(AND(AAE$3="Unit", ZX262=""), "", IF(AND(AAE$3="Unit", ZX262="-"),"", IF(AAE$3="Unit", "kg/GJ delivered", IF(AND(LK262&lt;&gt;"", LK262&lt;&gt;"-", LJ262="-"),"", IF($H262="","", IF(LJ262="nd", "",IF(LJ262="&lt;n.a.&gt;", "", IF(LK262="#/MJ", "", IF(LK262="kg/GJ delivered",LJ262,IF(LK262="g/MJ delivered",LJ262,IF(LK262="kg/MJ delivered",LJ262*1000,IF(LK262="mg/MJ delivered",LJ262/1000,IF(LK262="g/kg",((LJ262)*(1/$I262)*(1/$H262)),IF(LK262="mg/kg",((LJ262/1000)*(1/$I262)*(1/$H262)),IF(LK262="mg/MJ delivered",LJ262/1000,IF(LK262="-","","Error"))))))))))))))))</f>
        <v/>
      </c>
      <c r="ZZ262" s="66" t="str">
        <f t="shared" ref="ZZ262:ZZ322" si="2083">IF(AND(AAF$3="Unit", ZY262=""), "", IF(AND(AAF$3="Unit", ZY262="-"),"", IF(AAF$3="Unit", "kg/GJ delivered", IF(AND(LL262&lt;&gt;"", LL262&lt;&gt;"-", LK262="-"),"", IF($H262="","", IF(LK262="nd", "",IF(LK262="&lt;n.a.&gt;", "", IF(LL262="#/MJ", "", IF(LL262="kg/GJ delivered",LK262,IF(LL262="g/MJ delivered",LK262,IF(LL262="kg/MJ delivered",LK262*1000,IF(LL262="mg/MJ delivered",LK262/1000,IF(LL262="g/kg",((LK262)*(1/$I262)*(1/$H262)),IF(LL262="mg/kg",((LK262/1000)*(1/$I262)*(1/$H262)),IF(LL262="mg/MJ delivered",LK262/1000,IF(LL262="-","","Error"))))))))))))))))</f>
        <v/>
      </c>
      <c r="AAA262" s="66" t="str">
        <f t="shared" ref="AAA262:AAA322" si="2084">IF(AND(AAG$3="Unit", ZZ262=""), "", IF(AND(AAG$3="Unit", ZZ262="-"),"", IF(AAG$3="Unit", "kg/GJ delivered", IF(AND(LM262&lt;&gt;"", LM262&lt;&gt;"-", LL262="-"),"", IF($H262="","", IF(LL262="nd", "",IF(LL262="&lt;n.a.&gt;", "", IF(LM262="#/MJ", "", IF(LM262="kg/GJ delivered",LL262,IF(LM262="g/MJ delivered",LL262,IF(LM262="kg/MJ delivered",LL262*1000,IF(LM262="mg/MJ delivered",LL262/1000,IF(LM262="g/kg",((LL262)*(1/$I262)*(1/$H262)),IF(LM262="mg/kg",((LL262/1000)*(1/$I262)*(1/$H262)),IF(LM262="mg/MJ delivered",LL262/1000,IF(LM262="-","","Error"))))))))))))))))</f>
        <v/>
      </c>
      <c r="AAB262" s="66" t="str">
        <f t="shared" ref="AAB262:AAB322" si="2085">IF(AND(AAH$3="Unit", AAA262=""), "", IF(AND(AAH$3="Unit", AAA262="-"),"", IF(AAH$3="Unit", "kg/GJ delivered", IF(AND(LN262&lt;&gt;"", LN262&lt;&gt;"-", LM262="-"),"", IF($H262="","", IF(LM262="nd", "",IF(LM262="&lt;n.a.&gt;", "", IF(LN262="#/MJ", "", IF(LN262="kg/GJ delivered",LM262,IF(LN262="g/MJ delivered",LM262,IF(LN262="kg/MJ delivered",LM262*1000,IF(LN262="mg/MJ delivered",LM262/1000,IF(LN262="g/kg",((LM262)*(1/$I262)*(1/$H262)),IF(LN262="mg/kg",((LM262/1000)*(1/$I262)*(1/$H262)),IF(LN262="mg/MJ delivered",LM262/1000,IF(LN262="-","","Error"))))))))))))))))</f>
        <v/>
      </c>
      <c r="AAC262" s="66" t="str">
        <f t="shared" ref="AAC262:AAC322" si="2086">IF(AND(AAI$3="Unit", AAB262=""), "", IF(AND(AAI$3="Unit", AAB262="-"),"", IF(AAI$3="Unit", "kg/GJ delivered", IF(AND(LO262&lt;&gt;"", LO262&lt;&gt;"-", LN262="-"),"", IF($H262="","", IF(LN262="nd", "",IF(LN262="&lt;n.a.&gt;", "", IF(LO262="#/MJ", "", IF(LO262="kg/GJ delivered",LN262,IF(LO262="g/MJ delivered",LN262,IF(LO262="kg/MJ delivered",LN262*1000,IF(LO262="mg/MJ delivered",LN262/1000,IF(LO262="g/kg",((LN262)*(1/$I262)*(1/$H262)),IF(LO262="mg/kg",((LN262/1000)*(1/$I262)*(1/$H262)),IF(LO262="mg/MJ delivered",LN262/1000,IF(LO262="-","","Error"))))))))))))))))</f>
        <v/>
      </c>
      <c r="AAD262" s="66" t="str">
        <f t="shared" ref="AAD262:AAD322" si="2087">IF(AND(AAJ$3="Unit", AAC262=""), "", IF(AND(AAJ$3="Unit", AAC262="-"),"", IF(AAJ$3="Unit", "kg/GJ delivered", IF(AND(LP262&lt;&gt;"", LP262&lt;&gt;"-", LO262="-"),"", IF($H262="","", IF(LO262="nd", "",IF(LO262="&lt;n.a.&gt;", "", IF(LP262="#/MJ", "", IF(LP262="kg/GJ delivered",LO262,IF(LP262="g/MJ delivered",LO262,IF(LP262="kg/MJ delivered",LO262*1000,IF(LP262="mg/MJ delivered",LO262/1000,IF(LP262="g/kg",((LO262)*(1/$I262)*(1/$H262)),IF(LP262="mg/kg",((LO262/1000)*(1/$I262)*(1/$H262)),IF(LP262="mg/MJ delivered",LO262/1000,IF(LP262="-","","Error"))))))))))))))))</f>
        <v/>
      </c>
      <c r="AAE262" s="66" t="str">
        <f t="shared" ref="AAE262:AAE322" si="2088">IF(AND(AAK$3="Unit", AAD262=""), "", IF(AND(AAK$3="Unit", AAD262="-"),"", IF(AAK$3="Unit", "kg/GJ delivered", IF(AND(LQ262&lt;&gt;"", LQ262&lt;&gt;"-", LP262="-"),"", IF($H262="","", IF(LP262="nd", "",IF(LP262="&lt;n.a.&gt;", "", IF(LQ262="#/MJ", "", IF(LQ262="kg/GJ delivered",LP262,IF(LQ262="g/MJ delivered",LP262,IF(LQ262="kg/MJ delivered",LP262*1000,IF(LQ262="mg/MJ delivered",LP262/1000,IF(LQ262="g/kg",((LP262)*(1/$I262)*(1/$H262)),IF(LQ262="mg/kg",((LP262/1000)*(1/$I262)*(1/$H262)),IF(LQ262="mg/MJ delivered",LP262/1000,IF(LQ262="-","","Error"))))))))))))))))</f>
        <v/>
      </c>
      <c r="AAF262" s="66" t="str">
        <f t="shared" ref="AAF262:AAF322" si="2089">IF(AND(AAL$3="Unit", AAE262=""), "", IF(AND(AAL$3="Unit", AAE262="-"),"", IF(AAL$3="Unit", "kg/GJ delivered", IF(AND(LR262&lt;&gt;"", LR262&lt;&gt;"-", LQ262="-"),"", IF($H262="","", IF(LQ262="nd", "",IF(LQ262="&lt;n.a.&gt;", "", IF(LR262="#/MJ", "", IF(LR262="kg/GJ delivered",LQ262,IF(LR262="g/MJ delivered",LQ262,IF(LR262="kg/MJ delivered",LQ262*1000,IF(LR262="mg/MJ delivered",LQ262/1000,IF(LR262="g/kg",((LQ262)*(1/$I262)*(1/$H262)),IF(LR262="mg/kg",((LQ262/1000)*(1/$I262)*(1/$H262)),IF(LR262="mg/MJ delivered",LQ262/1000,IF(LR262="-","","Error"))))))))))))))))</f>
        <v/>
      </c>
      <c r="AAG262" s="66" t="str">
        <f t="shared" ref="AAG262:AAG322" si="2090">IF(AND(AAM$3="Unit", AAF262=""), "", IF(AND(AAM$3="Unit", AAF262="-"),"", IF(AAM$3="Unit", "kg/GJ delivered", IF(AND(LS262&lt;&gt;"", LS262&lt;&gt;"-", LR262="-"),"", IF($H262="","", IF(LR262="nd", "",IF(LR262="&lt;n.a.&gt;", "", IF(LS262="#/MJ", "", IF(LS262="kg/GJ delivered",LR262,IF(LS262="g/MJ delivered",LR262,IF(LS262="kg/MJ delivered",LR262*1000,IF(LS262="mg/MJ delivered",LR262/1000,IF(LS262="g/kg",((LR262)*(1/$I262)*(1/$H262)),IF(LS262="mg/kg",((LR262/1000)*(1/$I262)*(1/$H262)),IF(LS262="mg/MJ delivered",LR262/1000,IF(LS262="-","","Error"))))))))))))))))</f>
        <v/>
      </c>
      <c r="AAH262" s="66" t="str">
        <f t="shared" ref="AAH262:AAH322" si="2091">IF(AND(AAN$3="Unit", AAG262=""), "", IF(AND(AAN$3="Unit", AAG262="-"),"", IF(AAN$3="Unit", "kg/GJ delivered", IF(AND(LT262&lt;&gt;"", LT262&lt;&gt;"-", LS262="-"),"", IF($H262="","", IF(LS262="nd", "",IF(LS262="&lt;n.a.&gt;", "", IF(LT262="#/MJ", "", IF(LT262="kg/GJ delivered",LS262,IF(LT262="g/MJ delivered",LS262,IF(LT262="kg/MJ delivered",LS262*1000,IF(LT262="mg/MJ delivered",LS262/1000,IF(LT262="g/kg",((LS262)*(1/$I262)*(1/$H262)),IF(LT262="mg/kg",((LS262/1000)*(1/$I262)*(1/$H262)),IF(LT262="mg/MJ delivered",LS262/1000,IF(LT262="-","","Error"))))))))))))))))</f>
        <v/>
      </c>
      <c r="AAI262" s="66" t="str">
        <f t="shared" ref="AAI262:AAI322" si="2092">IF(AND(AAO$3="Unit", AAH262=""), "", IF(AND(AAO$3="Unit", AAH262="-"),"", IF(AAO$3="Unit", "kg/GJ delivered", IF(AND(LU262&lt;&gt;"", LU262&lt;&gt;"-", LT262="-"),"", IF($H262="","", IF(LT262="nd", "",IF(LT262="&lt;n.a.&gt;", "", IF(LU262="#/MJ", "", IF(LU262="kg/GJ delivered",LT262,IF(LU262="g/MJ delivered",LT262,IF(LU262="kg/MJ delivered",LT262*1000,IF(LU262="mg/MJ delivered",LT262/1000,IF(LU262="g/kg",((LT262)*(1/$I262)*(1/$H262)),IF(LU262="mg/kg",((LT262/1000)*(1/$I262)*(1/$H262)),IF(LU262="mg/MJ delivered",LT262/1000,IF(LU262="-","","Error"))))))))))))))))</f>
        <v/>
      </c>
      <c r="AAJ262" s="66" t="str">
        <f t="shared" ref="AAJ262:AAJ322" si="2093">IF(AND(AAP$3="Unit", AAI262=""), "", IF(AND(AAP$3="Unit", AAI262="-"),"", IF(AAP$3="Unit", "kg/GJ delivered", IF(AND(LV262&lt;&gt;"", LV262&lt;&gt;"-", LU262="-"),"", IF($H262="","", IF(LU262="nd", "",IF(LU262="&lt;n.a.&gt;", "", IF(LV262="#/MJ", "", IF(LV262="kg/GJ delivered",LU262,IF(LV262="g/MJ delivered",LU262,IF(LV262="kg/MJ delivered",LU262*1000,IF(LV262="mg/MJ delivered",LU262/1000,IF(LV262="g/kg",((LU262)*(1/$I262)*(1/$H262)),IF(LV262="mg/kg",((LU262/1000)*(1/$I262)*(1/$H262)),IF(LV262="mg/MJ delivered",LU262/1000,IF(LV262="-","","Error"))))))))))))))))</f>
        <v/>
      </c>
      <c r="AAK262" s="66" t="str">
        <f t="shared" ref="AAK262:AAK322" si="2094">IF(AND(AAQ$3="Unit", AAJ262=""), "", IF(AND(AAQ$3="Unit", AAJ262="-"),"", IF(AAQ$3="Unit", "kg/GJ delivered", IF(AND(LW262&lt;&gt;"", LW262&lt;&gt;"-", LV262="-"),"", IF($H262="","", IF(LV262="nd", "",IF(LV262="&lt;n.a.&gt;", "", IF(LW262="#/MJ", "", IF(LW262="kg/GJ delivered",LV262,IF(LW262="g/MJ delivered",LV262,IF(LW262="kg/MJ delivered",LV262*1000,IF(LW262="mg/MJ delivered",LV262/1000,IF(LW262="g/kg",((LV262)*(1/$I262)*(1/$H262)),IF(LW262="mg/kg",((LV262/1000)*(1/$I262)*(1/$H262)),IF(LW262="mg/MJ delivered",LV262/1000,IF(LW262="-","","Error"))))))))))))))))</f>
        <v/>
      </c>
      <c r="AAL262" s="66" t="str">
        <f t="shared" ref="AAL262:AAL322" si="2095">IF(AND(AAR$3="Unit", AAK262=""), "", IF(AND(AAR$3="Unit", AAK262="-"),"", IF(AAR$3="Unit", "kg/GJ delivered", IF(AND(LX262&lt;&gt;"", LX262&lt;&gt;"-", LW262="-"),"", IF($H262="","", IF(LW262="nd", "",IF(LW262="&lt;n.a.&gt;", "", IF(LX262="#/MJ", "", IF(LX262="kg/GJ delivered",LW262,IF(LX262="g/MJ delivered",LW262,IF(LX262="kg/MJ delivered",LW262*1000,IF(LX262="mg/MJ delivered",LW262/1000,IF(LX262="g/kg",((LW262)*(1/$I262)*(1/$H262)),IF(LX262="mg/kg",((LW262/1000)*(1/$I262)*(1/$H262)),IF(LX262="mg/MJ delivered",LW262/1000,IF(LX262="-","","Error"))))))))))))))))</f>
        <v/>
      </c>
      <c r="AAM262" s="66" t="str">
        <f t="shared" ref="AAM262:AAM322" si="2096">IF(AND(AAS$3="Unit", AAL262=""), "", IF(AND(AAS$3="Unit", AAL262="-"),"", IF(AAS$3="Unit", "kg/GJ delivered", IF(AND(LY262&lt;&gt;"", LY262&lt;&gt;"-", LX262="-"),"", IF($H262="","", IF(LX262="nd", "",IF(LX262="&lt;n.a.&gt;", "", IF(LY262="#/MJ", "", IF(LY262="kg/GJ delivered",LX262,IF(LY262="g/MJ delivered",LX262,IF(LY262="kg/MJ delivered",LX262*1000,IF(LY262="mg/MJ delivered",LX262/1000,IF(LY262="g/kg",((LX262)*(1/$I262)*(1/$H262)),IF(LY262="mg/kg",((LX262/1000)*(1/$I262)*(1/$H262)),IF(LY262="mg/MJ delivered",LX262/1000,IF(LY262="-","","Error"))))))))))))))))</f>
        <v/>
      </c>
      <c r="AAN262" s="66" t="str">
        <f t="shared" ref="AAN262:AAN322" si="2097">IF(AND(AAT$3="Unit", AAM262=""), "", IF(AND(AAT$3="Unit", AAM262="-"),"", IF(AAT$3="Unit", "kg/GJ delivered", IF(AND(LZ262&lt;&gt;"", LZ262&lt;&gt;"-", LY262="-"),"", IF($H262="","", IF(LY262="nd", "",IF(LY262="&lt;n.a.&gt;", "", IF(LZ262="#/MJ", "", IF(LZ262="kg/GJ delivered",LY262,IF(LZ262="g/MJ delivered",LY262,IF(LZ262="kg/MJ delivered",LY262*1000,IF(LZ262="mg/MJ delivered",LY262/1000,IF(LZ262="g/kg",((LY262)*(1/$I262)*(1/$H262)),IF(LZ262="mg/kg",((LY262/1000)*(1/$I262)*(1/$H262)),IF(LZ262="mg/MJ delivered",LY262/1000,IF(LZ262="-","","Error"))))))))))))))))</f>
        <v/>
      </c>
      <c r="AAO262" s="66" t="str">
        <f t="shared" ref="AAO262:AAO322" si="2098">IF(AND(AAU$3="Unit", AAN262=""), "", IF(AND(AAU$3="Unit", AAN262="-"),"", IF(AAU$3="Unit", "kg/GJ delivered", IF(AND(MA262&lt;&gt;"", MA262&lt;&gt;"-", LZ262="-"),"", IF($H262="","", IF(LZ262="nd", "",IF(LZ262="&lt;n.a.&gt;", "", IF(MA262="#/MJ", "", IF(MA262="kg/GJ delivered",LZ262,IF(MA262="g/MJ delivered",LZ262,IF(MA262="kg/MJ delivered",LZ262*1000,IF(MA262="mg/MJ delivered",LZ262/1000,IF(MA262="g/kg",((LZ262)*(1/$I262)*(1/$H262)),IF(MA262="mg/kg",((LZ262/1000)*(1/$I262)*(1/$H262)),IF(MA262="mg/MJ delivered",LZ262/1000,IF(MA262="-","","Error"))))))))))))))))</f>
        <v/>
      </c>
      <c r="AAP262" s="66" t="str">
        <f t="shared" ref="AAP262:AAP322" si="2099">IF(AND(AAV$3="Unit", AAO262=""), "", IF(AND(AAV$3="Unit", AAO262="-"),"", IF(AAV$3="Unit", "kg/GJ delivered", IF(AND(MB262&lt;&gt;"", MB262&lt;&gt;"-", MA262="-"),"", IF($H262="","", IF(MA262="nd", "",IF(MA262="&lt;n.a.&gt;", "", IF(MB262="#/MJ", "", IF(MB262="kg/GJ delivered",MA262,IF(MB262="g/MJ delivered",MA262,IF(MB262="kg/MJ delivered",MA262*1000,IF(MB262="mg/MJ delivered",MA262/1000,IF(MB262="g/kg",((MA262)*(1/$I262)*(1/$H262)),IF(MB262="mg/kg",((MA262/1000)*(1/$I262)*(1/$H262)),IF(MB262="mg/MJ delivered",MA262/1000,IF(MB262="-","","Error"))))))))))))))))</f>
        <v/>
      </c>
      <c r="AAQ262" s="66" t="str">
        <f t="shared" ref="AAQ262:AAQ322" si="2100">IF(AND(AAW$3="Unit", AAP262=""), "", IF(AND(AAW$3="Unit", AAP262="-"),"", IF(AAW$3="Unit", "kg/GJ delivered", IF(AND(MC262&lt;&gt;"", MC262&lt;&gt;"-", MB262="-"),"", IF($H262="","", IF(MB262="nd", "",IF(MB262="&lt;n.a.&gt;", "", IF(MC262="#/MJ", "", IF(MC262="kg/GJ delivered",MB262,IF(MC262="g/MJ delivered",MB262,IF(MC262="kg/MJ delivered",MB262*1000,IF(MC262="mg/MJ delivered",MB262/1000,IF(MC262="g/kg",((MB262)*(1/$I262)*(1/$H262)),IF(MC262="mg/kg",((MB262/1000)*(1/$I262)*(1/$H262)),IF(MC262="mg/MJ delivered",MB262/1000,IF(MC262="-","","Error"))))))))))))))))</f>
        <v/>
      </c>
      <c r="AAR262" s="66" t="str">
        <f t="shared" ref="AAR262:AAR322" si="2101">IF(AND(AAX$3="Unit", AAQ262=""), "", IF(AND(AAX$3="Unit", AAQ262="-"),"", IF(AAX$3="Unit", "kg/GJ delivered", IF(AND(MD262&lt;&gt;"", MD262&lt;&gt;"-", MC262="-"),"", IF($H262="","", IF(MC262="nd", "",IF(MC262="&lt;n.a.&gt;", "", IF(MD262="#/MJ", "", IF(MD262="kg/GJ delivered",MC262,IF(MD262="g/MJ delivered",MC262,IF(MD262="kg/MJ delivered",MC262*1000,IF(MD262="mg/MJ delivered",MC262/1000,IF(MD262="g/kg",((MC262)*(1/$I262)*(1/$H262)),IF(MD262="mg/kg",((MC262/1000)*(1/$I262)*(1/$H262)),IF(MD262="mg/MJ delivered",MC262/1000,IF(MD262="-","","Error"))))))))))))))))</f>
        <v/>
      </c>
      <c r="AAS262" s="66" t="str">
        <f t="shared" ref="AAS262:AAS322" si="2102">IF(AND(AAY$3="Unit", AAR262=""), "", IF(AND(AAY$3="Unit", AAR262="-"),"", IF(AAY$3="Unit", "kg/GJ delivered", IF(AND(ME262&lt;&gt;"", ME262&lt;&gt;"-", MD262="-"),"", IF($H262="","", IF(MD262="nd", "",IF(MD262="&lt;n.a.&gt;", "", IF(ME262="#/MJ", "", IF(ME262="kg/GJ delivered",MD262,IF(ME262="g/MJ delivered",MD262,IF(ME262="kg/MJ delivered",MD262*1000,IF(ME262="mg/MJ delivered",MD262/1000,IF(ME262="g/kg",((MD262)*(1/$I262)*(1/$H262)),IF(ME262="mg/kg",((MD262/1000)*(1/$I262)*(1/$H262)),IF(ME262="mg/MJ delivered",MD262/1000,IF(ME262="-","","Error"))))))))))))))))</f>
        <v/>
      </c>
      <c r="AAT262" s="66" t="str">
        <f t="shared" ref="AAT262:AAT322" si="2103">IF(AND(AAZ$3="Unit", AAS262=""), "", IF(AND(AAZ$3="Unit", AAS262="-"),"", IF(AAZ$3="Unit", "kg/GJ delivered", IF(AND(MF262&lt;&gt;"", MF262&lt;&gt;"-", ME262="-"),"", IF($H262="","", IF(ME262="nd", "",IF(ME262="&lt;n.a.&gt;", "", IF(MF262="#/MJ", "", IF(MF262="kg/GJ delivered",ME262,IF(MF262="g/MJ delivered",ME262,IF(MF262="kg/MJ delivered",ME262*1000,IF(MF262="mg/MJ delivered",ME262/1000,IF(MF262="g/kg",((ME262)*(1/$I262)*(1/$H262)),IF(MF262="mg/kg",((ME262/1000)*(1/$I262)*(1/$H262)),IF(MF262="mg/MJ delivered",ME262/1000,IF(MF262="-","","Error"))))))))))))))))</f>
        <v/>
      </c>
      <c r="AAU262" s="66" t="str">
        <f t="shared" ref="AAU262:AAU322" si="2104">IF(AND(ABA$3="Unit", AAT262=""), "", IF(AND(ABA$3="Unit", AAT262="-"),"", IF(ABA$3="Unit", "kg/GJ delivered", IF(AND(MG262&lt;&gt;"", MG262&lt;&gt;"-", MF262="-"),"", IF($H262="","", IF(MF262="nd", "",IF(MF262="&lt;n.a.&gt;", "", IF(MG262="#/MJ", "", IF(MG262="kg/GJ delivered",MF262,IF(MG262="g/MJ delivered",MF262,IF(MG262="kg/MJ delivered",MF262*1000,IF(MG262="mg/MJ delivered",MF262/1000,IF(MG262="g/kg",((MF262)*(1/$I262)*(1/$H262)),IF(MG262="mg/kg",((MF262/1000)*(1/$I262)*(1/$H262)),IF(MG262="mg/MJ delivered",MF262/1000,IF(MG262="-","","Error"))))))))))))))))</f>
        <v/>
      </c>
      <c r="AAV262" s="66" t="str">
        <f t="shared" ref="AAV262:AAV322" si="2105">IF(AND(ABB$3="Unit", AAU262=""), "", IF(AND(ABB$3="Unit", AAU262="-"),"", IF(ABB$3="Unit", "kg/GJ delivered", IF(AND(MH262&lt;&gt;"", MH262&lt;&gt;"-", MG262="-"),"", IF($H262="","", IF(MG262="nd", "",IF(MG262="&lt;n.a.&gt;", "", IF(MH262="#/MJ", "", IF(MH262="kg/GJ delivered",MG262,IF(MH262="g/MJ delivered",MG262,IF(MH262="kg/MJ delivered",MG262*1000,IF(MH262="mg/MJ delivered",MG262/1000,IF(MH262="g/kg",((MG262)*(1/$I262)*(1/$H262)),IF(MH262="mg/kg",((MG262/1000)*(1/$I262)*(1/$H262)),IF(MH262="mg/MJ delivered",MG262/1000,IF(MH262="-","","Error"))))))))))))))))</f>
        <v/>
      </c>
      <c r="AAW262" s="66" t="str">
        <f t="shared" ref="AAW262:AAW322" si="2106">IF(AND(ABC$3="Unit", AAV262=""), "", IF(AND(ABC$3="Unit", AAV262="-"),"", IF(ABC$3="Unit", "kg/GJ delivered", IF(AND(MI262&lt;&gt;"", MI262&lt;&gt;"-", MH262="-"),"", IF($H262="","", IF(MH262="nd", "",IF(MH262="&lt;n.a.&gt;", "", IF(MI262="#/MJ", "", IF(MI262="kg/GJ delivered",MH262,IF(MI262="g/MJ delivered",MH262,IF(MI262="kg/MJ delivered",MH262*1000,IF(MI262="mg/MJ delivered",MH262/1000,IF(MI262="g/kg",((MH262)*(1/$I262)*(1/$H262)),IF(MI262="mg/kg",((MH262/1000)*(1/$I262)*(1/$H262)),IF(MI262="mg/MJ delivered",MH262/1000,IF(MI262="-","","Error"))))))))))))))))</f>
        <v/>
      </c>
      <c r="AAX262" s="66" t="str">
        <f t="shared" ref="AAX262:AAX322" si="2107">IF(AND(ABD$3="Unit", AAW262=""), "", IF(AND(ABD$3="Unit", AAW262="-"),"", IF(ABD$3="Unit", "kg/GJ delivered", IF(AND(MJ262&lt;&gt;"", MJ262&lt;&gt;"-", MI262="-"),"", IF($H262="","", IF(MI262="nd", "",IF(MI262="&lt;n.a.&gt;", "", IF(MJ262="#/MJ", "", IF(MJ262="kg/GJ delivered",MI262,IF(MJ262="g/MJ delivered",MI262,IF(MJ262="kg/MJ delivered",MI262*1000,IF(MJ262="mg/MJ delivered",MI262/1000,IF(MJ262="g/kg",((MI262)*(1/$I262)*(1/$H262)),IF(MJ262="mg/kg",((MI262/1000)*(1/$I262)*(1/$H262)),IF(MJ262="mg/MJ delivered",MI262/1000,IF(MJ262="-","","Error"))))))))))))))))</f>
        <v/>
      </c>
      <c r="AAY262" s="66" t="str">
        <f t="shared" ref="AAY262:AAY322" si="2108">IF(AND(ABE$3="Unit", AAX262=""), "", IF(AND(ABE$3="Unit", AAX262="-"),"", IF(ABE$3="Unit", "kg/GJ delivered", IF(AND(MK262&lt;&gt;"", MK262&lt;&gt;"-", MJ262="-"),"", IF($H262="","", IF(MJ262="nd", "",IF(MJ262="&lt;n.a.&gt;", "", IF(MK262="#/MJ", "", IF(MK262="kg/GJ delivered",MJ262,IF(MK262="g/MJ delivered",MJ262,IF(MK262="kg/MJ delivered",MJ262*1000,IF(MK262="mg/MJ delivered",MJ262/1000,IF(MK262="g/kg",((MJ262)*(1/$I262)*(1/$H262)),IF(MK262="mg/kg",((MJ262/1000)*(1/$I262)*(1/$H262)),IF(MK262="mg/MJ delivered",MJ262/1000,IF(MK262="-","","Error"))))))))))))))))</f>
        <v/>
      </c>
      <c r="AAZ262" s="66" t="str">
        <f t="shared" ref="AAZ262:AAZ322" si="2109">IF(AND(ABF$3="Unit", AAY262=""), "", IF(AND(ABF$3="Unit", AAY262="-"),"", IF(ABF$3="Unit", "kg/GJ delivered", IF(AND(ML262&lt;&gt;"", ML262&lt;&gt;"-", MK262="-"),"", IF($H262="","", IF(MK262="nd", "",IF(MK262="&lt;n.a.&gt;", "", IF(ML262="#/MJ", "", IF(ML262="kg/GJ delivered",MK262,IF(ML262="g/MJ delivered",MK262,IF(ML262="kg/MJ delivered",MK262*1000,IF(ML262="mg/MJ delivered",MK262/1000,IF(ML262="g/kg",((MK262)*(1/$I262)*(1/$H262)),IF(ML262="mg/kg",((MK262/1000)*(1/$I262)*(1/$H262)),IF(ML262="mg/MJ delivered",MK262/1000,IF(ML262="-","","Error"))))))))))))))))</f>
        <v/>
      </c>
      <c r="ABA262" s="66" t="str">
        <f t="shared" ref="ABA262:ABA322" si="2110">IF(AND(ABG$3="Unit", AAZ262=""), "", IF(AND(ABG$3="Unit", AAZ262="-"),"", IF(ABG$3="Unit", "kg/GJ delivered", IF(AND(MM262&lt;&gt;"", MM262&lt;&gt;"-", ML262="-"),"", IF($H262="","", IF(ML262="nd", "",IF(ML262="&lt;n.a.&gt;", "", IF(MM262="#/MJ", "", IF(MM262="kg/GJ delivered",ML262,IF(MM262="g/MJ delivered",ML262,IF(MM262="kg/MJ delivered",ML262*1000,IF(MM262="mg/MJ delivered",ML262/1000,IF(MM262="g/kg",((ML262)*(1/$I262)*(1/$H262)),IF(MM262="mg/kg",((ML262/1000)*(1/$I262)*(1/$H262)),IF(MM262="mg/MJ delivered",ML262/1000,IF(MM262="-","","Error"))))))))))))))))</f>
        <v/>
      </c>
      <c r="ABB262" s="66" t="str">
        <f t="shared" ref="ABB262:ABB322" si="2111">IF(AND(ABH$3="Unit", ABA262=""), "", IF(AND(ABH$3="Unit", ABA262="-"),"", IF(ABH$3="Unit", "kg/GJ delivered", IF(AND(MN262&lt;&gt;"", MN262&lt;&gt;"-", MM262="-"),"", IF($H262="","", IF(MM262="nd", "",IF(MM262="&lt;n.a.&gt;", "", IF(MN262="#/MJ", "", IF(MN262="kg/GJ delivered",MM262,IF(MN262="g/MJ delivered",MM262,IF(MN262="kg/MJ delivered",MM262*1000,IF(MN262="mg/MJ delivered",MM262/1000,IF(MN262="g/kg",((MM262)*(1/$I262)*(1/$H262)),IF(MN262="mg/kg",((MM262/1000)*(1/$I262)*(1/$H262)),IF(MN262="mg/MJ delivered",MM262/1000,IF(MN262="-","","Error"))))))))))))))))</f>
        <v/>
      </c>
      <c r="ABC262" s="66" t="str">
        <f t="shared" ref="ABC262:ABC322" si="2112">IF(AND(ABI$3="Unit", ABB262=""), "", IF(AND(ABI$3="Unit", ABB262="-"),"", IF(ABI$3="Unit", "kg/GJ delivered", IF(AND(MO262&lt;&gt;"", MO262&lt;&gt;"-", MN262="-"),"", IF($H262="","", IF(MN262="nd", "",IF(MN262="&lt;n.a.&gt;", "", IF(MO262="#/MJ", "", IF(MO262="kg/GJ delivered",MN262,IF(MO262="g/MJ delivered",MN262,IF(MO262="kg/MJ delivered",MN262*1000,IF(MO262="mg/MJ delivered",MN262/1000,IF(MO262="g/kg",((MN262)*(1/$I262)*(1/$H262)),IF(MO262="mg/kg",((MN262/1000)*(1/$I262)*(1/$H262)),IF(MO262="mg/MJ delivered",MN262/1000,IF(MO262="-","","Error"))))))))))))))))</f>
        <v/>
      </c>
      <c r="ABD262" s="66" t="str">
        <f t="shared" ref="ABD262:ABD322" si="2113">IF(AND(ABJ$3="Unit", ABC262=""), "", IF(AND(ABJ$3="Unit", ABC262="-"),"", IF(ABJ$3="Unit", "kg/GJ delivered", IF(AND(MP262&lt;&gt;"", MP262&lt;&gt;"-", MO262="-"),"", IF($H262="","", IF(MO262="nd", "",IF(MO262="&lt;n.a.&gt;", "", IF(MP262="#/MJ", "", IF(MP262="kg/GJ delivered",MO262,IF(MP262="g/MJ delivered",MO262,IF(MP262="kg/MJ delivered",MO262*1000,IF(MP262="mg/MJ delivered",MO262/1000,IF(MP262="g/kg",((MO262)*(1/$I262)*(1/$H262)),IF(MP262="mg/kg",((MO262/1000)*(1/$I262)*(1/$H262)),IF(MP262="mg/MJ delivered",MO262/1000,IF(MP262="-","","Error"))))))))))))))))</f>
        <v/>
      </c>
      <c r="ABE262" s="66" t="str">
        <f t="shared" ref="ABE262:ABE322" si="2114">IF(AND(ABK$3="Unit", ABD262=""), "", IF(AND(ABK$3="Unit", ABD262="-"),"", IF(ABK$3="Unit", "kg/GJ delivered", IF(AND(MQ262&lt;&gt;"", MQ262&lt;&gt;"-", MP262="-"),"", IF($H262="","", IF(MP262="nd", "",IF(MP262="&lt;n.a.&gt;", "", IF(MQ262="#/MJ", "", IF(MQ262="kg/GJ delivered",MP262,IF(MQ262="g/MJ delivered",MP262,IF(MQ262="kg/MJ delivered",MP262*1000,IF(MQ262="mg/MJ delivered",MP262/1000,IF(MQ262="g/kg",((MP262)*(1/$I262)*(1/$H262)),IF(MQ262="mg/kg",((MP262/1000)*(1/$I262)*(1/$H262)),IF(MQ262="mg/MJ delivered",MP262/1000,IF(MQ262="-","","Error"))))))))))))))))</f>
        <v/>
      </c>
      <c r="ABF262" s="66" t="str">
        <f t="shared" ref="ABF262:ABF322" si="2115">IF(AND(ABL$3="Unit", ABE262=""), "", IF(AND(ABL$3="Unit", ABE262="-"),"", IF(ABL$3="Unit", "kg/GJ delivered", IF(AND(MR262&lt;&gt;"", MR262&lt;&gt;"-", MQ262="-"),"", IF($H262="","", IF(MQ262="nd", "",IF(MQ262="&lt;n.a.&gt;", "", IF(MR262="#/MJ", "", IF(MR262="kg/GJ delivered",MQ262,IF(MR262="g/MJ delivered",MQ262,IF(MR262="kg/MJ delivered",MQ262*1000,IF(MR262="mg/MJ delivered",MQ262/1000,IF(MR262="g/kg",((MQ262)*(1/$I262)*(1/$H262)),IF(MR262="mg/kg",((MQ262/1000)*(1/$I262)*(1/$H262)),IF(MR262="mg/MJ delivered",MQ262/1000,IF(MR262="-","","Error"))))))))))))))))</f>
        <v/>
      </c>
      <c r="ABG262" s="66" t="str">
        <f t="shared" ref="ABG262:ABG322" si="2116">IF(AND(ABM$3="Unit", ABF262=""), "", IF(AND(ABM$3="Unit", ABF262="-"),"", IF(ABM$3="Unit", "kg/GJ delivered", IF(AND(MS262&lt;&gt;"", MS262&lt;&gt;"-", MR262="-"),"", IF($H262="","", IF(MR262="nd", "",IF(MR262="&lt;n.a.&gt;", "", IF(MS262="#/MJ", "", IF(MS262="kg/GJ delivered",MR262,IF(MS262="g/MJ delivered",MR262,IF(MS262="kg/MJ delivered",MR262*1000,IF(MS262="mg/MJ delivered",MR262/1000,IF(MS262="g/kg",((MR262)*(1/$I262)*(1/$H262)),IF(MS262="mg/kg",((MR262/1000)*(1/$I262)*(1/$H262)),IF(MS262="mg/MJ delivered",MR262/1000,IF(MS262="-","","Error"))))))))))))))))</f>
        <v/>
      </c>
      <c r="ABH262" s="66" t="str">
        <f t="shared" ref="ABH262:ABH322" si="2117">IF(AND(ABN$3="Unit", ABG262=""), "", IF(AND(ABN$3="Unit", ABG262="-"),"", IF(ABN$3="Unit", "kg/GJ delivered", IF(AND(MT262&lt;&gt;"", MT262&lt;&gt;"-", MS262="-"),"", IF($H262="","", IF(MS262="nd", "",IF(MS262="&lt;n.a.&gt;", "", IF(MT262="#/MJ", "", IF(MT262="kg/GJ delivered",MS262,IF(MT262="g/MJ delivered",MS262,IF(MT262="kg/MJ delivered",MS262*1000,IF(MT262="mg/MJ delivered",MS262/1000,IF(MT262="g/kg",((MS262)*(1/$I262)*(1/$H262)),IF(MT262="mg/kg",((MS262/1000)*(1/$I262)*(1/$H262)),IF(MT262="mg/MJ delivered",MS262/1000,IF(MT262="-","","Error"))))))))))))))))</f>
        <v/>
      </c>
      <c r="ABI262" s="66" t="str">
        <f t="shared" ref="ABI262:ABI322" si="2118">IF(AND(ABO$3="Unit", ABH262=""), "", IF(AND(ABO$3="Unit", ABH262="-"),"", IF(ABO$3="Unit", "kg/GJ delivered", IF(AND(MU262&lt;&gt;"", MU262&lt;&gt;"-", MT262="-"),"", IF($H262="","", IF(MT262="nd", "",IF(MT262="&lt;n.a.&gt;", "", IF(MU262="#/MJ", "", IF(MU262="kg/GJ delivered",MT262,IF(MU262="g/MJ delivered",MT262,IF(MU262="kg/MJ delivered",MT262*1000,IF(MU262="mg/MJ delivered",MT262/1000,IF(MU262="g/kg",((MT262)*(1/$I262)*(1/$H262)),IF(MU262="mg/kg",((MT262/1000)*(1/$I262)*(1/$H262)),IF(MU262="mg/MJ delivered",MT262/1000,IF(MU262="-","","Error"))))))))))))))))</f>
        <v/>
      </c>
      <c r="ABJ262" s="66" t="str">
        <f t="shared" ref="ABJ262:ABJ322" si="2119">IF(AND(ABP$3="Unit", ABI262=""), "", IF(AND(ABP$3="Unit", ABI262="-"),"", IF(ABP$3="Unit", "kg/GJ delivered", IF(AND(MV262&lt;&gt;"", MV262&lt;&gt;"-", MU262="-"),"", IF($H262="","", IF(MU262="nd", "",IF(MU262="&lt;n.a.&gt;", "", IF(MV262="#/MJ", "", IF(MV262="kg/GJ delivered",MU262,IF(MV262="g/MJ delivered",MU262,IF(MV262="kg/MJ delivered",MU262*1000,IF(MV262="mg/MJ delivered",MU262/1000,IF(MV262="g/kg",((MU262)*(1/$I262)*(1/$H262)),IF(MV262="mg/kg",((MU262/1000)*(1/$I262)*(1/$H262)),IF(MV262="mg/MJ delivered",MU262/1000,IF(MV262="-","","Error"))))))))))))))))</f>
        <v/>
      </c>
      <c r="ABK262" s="66" t="str">
        <f t="shared" ref="ABK262:ABK322" si="2120">IF(AND(ABQ$3="Unit", ABJ262=""), "", IF(AND(ABQ$3="Unit", ABJ262="-"),"", IF(ABQ$3="Unit", "kg/GJ delivered", IF(AND(MW262&lt;&gt;"", MW262&lt;&gt;"-", MV262="-"),"", IF($H262="","", IF(MV262="nd", "",IF(MV262="&lt;n.a.&gt;", "", IF(MW262="#/MJ", "", IF(MW262="kg/GJ delivered",MV262,IF(MW262="g/MJ delivered",MV262,IF(MW262="kg/MJ delivered",MV262*1000,IF(MW262="mg/MJ delivered",MV262/1000,IF(MW262="g/kg",((MV262)*(1/$I262)*(1/$H262)),IF(MW262="mg/kg",((MV262/1000)*(1/$I262)*(1/$H262)),IF(MW262="mg/MJ delivered",MV262/1000,IF(MW262="-","","Error"))))))))))))))))</f>
        <v/>
      </c>
      <c r="ABL262" s="66" t="str">
        <f t="shared" ref="ABL262:ABL322" si="2121">IF(AND(ABR$3="Unit", ABK262=""), "", IF(AND(ABR$3="Unit", ABK262="-"),"", IF(ABR$3="Unit", "kg/GJ delivered", IF(AND(MX262&lt;&gt;"", MX262&lt;&gt;"-", MW262="-"),"", IF($H262="","", IF(MW262="nd", "",IF(MW262="&lt;n.a.&gt;", "", IF(MX262="#/MJ", "", IF(MX262="kg/GJ delivered",MW262,IF(MX262="g/MJ delivered",MW262,IF(MX262="kg/MJ delivered",MW262*1000,IF(MX262="mg/MJ delivered",MW262/1000,IF(MX262="g/kg",((MW262)*(1/$I262)*(1/$H262)),IF(MX262="mg/kg",((MW262/1000)*(1/$I262)*(1/$H262)),IF(MX262="mg/MJ delivered",MW262/1000,IF(MX262="-","","Error"))))))))))))))))</f>
        <v/>
      </c>
      <c r="ABM262" s="66" t="str">
        <f t="shared" ref="ABM262:ABM322" si="2122">IF(AND(ABS$3="Unit", ABL262=""), "", IF(AND(ABS$3="Unit", ABL262="-"),"", IF(ABS$3="Unit", "kg/GJ delivered", IF(AND(MY262&lt;&gt;"", MY262&lt;&gt;"-", MX262="-"),"", IF($H262="","", IF(MX262="nd", "",IF(MX262="&lt;n.a.&gt;", "", IF(MY262="#/MJ", "", IF(MY262="kg/GJ delivered",MX262,IF(MY262="g/MJ delivered",MX262,IF(MY262="kg/MJ delivered",MX262*1000,IF(MY262="mg/MJ delivered",MX262/1000,IF(MY262="g/kg",((MX262)*(1/$I262)*(1/$H262)),IF(MY262="mg/kg",((MX262/1000)*(1/$I262)*(1/$H262)),IF(MY262="mg/MJ delivered",MX262/1000,IF(MY262="-","","Error"))))))))))))))))</f>
        <v/>
      </c>
      <c r="ABN262" s="66" t="str">
        <f t="shared" ref="ABN262:ABN322" si="2123">IF(AND(ABT$3="Unit", ABM262=""), "", IF(AND(ABT$3="Unit", ABM262="-"),"", IF(ABT$3="Unit", "kg/GJ delivered", IF(AND(MZ262&lt;&gt;"", MZ262&lt;&gt;"-", MY262="-"),"", IF($H262="","", IF(MY262="nd", "",IF(MY262="&lt;n.a.&gt;", "", IF(MZ262="#/MJ", "", IF(MZ262="kg/GJ delivered",MY262,IF(MZ262="g/MJ delivered",MY262,IF(MZ262="kg/MJ delivered",MY262*1000,IF(MZ262="mg/MJ delivered",MY262/1000,IF(MZ262="g/kg",((MY262)*(1/$I262)*(1/$H262)),IF(MZ262="mg/kg",((MY262/1000)*(1/$I262)*(1/$H262)),IF(MZ262="mg/MJ delivered",MY262/1000,IF(MZ262="-","","Error"))))))))))))))))</f>
        <v/>
      </c>
      <c r="ABO262" s="66" t="str">
        <f t="shared" ref="ABO262:ABO322" si="2124">IF(AND(ABU$3="Unit", ABN262=""), "", IF(AND(ABU$3="Unit", ABN262="-"),"", IF(ABU$3="Unit", "kg/GJ delivered", IF(AND(NA262&lt;&gt;"", NA262&lt;&gt;"-", MZ262="-"),"", IF($H262="","", IF(MZ262="nd", "",IF(MZ262="&lt;n.a.&gt;", "", IF(NA262="#/MJ", "", IF(NA262="kg/GJ delivered",MZ262,IF(NA262="g/MJ delivered",MZ262,IF(NA262="kg/MJ delivered",MZ262*1000,IF(NA262="mg/MJ delivered",MZ262/1000,IF(NA262="g/kg",((MZ262)*(1/$I262)*(1/$H262)),IF(NA262="mg/kg",((MZ262/1000)*(1/$I262)*(1/$H262)),IF(NA262="mg/MJ delivered",MZ262/1000,IF(NA262="-","","Error"))))))))))))))))</f>
        <v/>
      </c>
      <c r="ABP262" s="66" t="str">
        <f t="shared" ref="ABP262:ABP322" si="2125">IF(AND(ABV$3="Unit", ABO262=""), "", IF(AND(ABV$3="Unit", ABO262="-"),"", IF(ABV$3="Unit", "kg/GJ delivered", IF(AND(NB262&lt;&gt;"", NB262&lt;&gt;"-", NA262="-"),"", IF($H262="","", IF(NA262="nd", "",IF(NA262="&lt;n.a.&gt;", "", IF(NB262="#/MJ", "", IF(NB262="kg/GJ delivered",NA262,IF(NB262="g/MJ delivered",NA262,IF(NB262="kg/MJ delivered",NA262*1000,IF(NB262="mg/MJ delivered",NA262/1000,IF(NB262="g/kg",((NA262)*(1/$I262)*(1/$H262)),IF(NB262="mg/kg",((NA262/1000)*(1/$I262)*(1/$H262)),IF(NB262="mg/MJ delivered",NA262/1000,IF(NB262="-","","Error"))))))))))))))))</f>
        <v/>
      </c>
      <c r="ABQ262" s="66" t="str">
        <f t="shared" ref="ABQ262:ABQ322" si="2126">IF(AND(ABW$3="Unit", ABP262=""), "", IF(AND(ABW$3="Unit", ABP262="-"),"", IF(ABW$3="Unit", "kg/GJ delivered", IF(AND(NC262&lt;&gt;"", NC262&lt;&gt;"-", NB262="-"),"", IF($H262="","", IF(NB262="nd", "",IF(NB262="&lt;n.a.&gt;", "", IF(NC262="#/MJ", "", IF(NC262="kg/GJ delivered",NB262,IF(NC262="g/MJ delivered",NB262,IF(NC262="kg/MJ delivered",NB262*1000,IF(NC262="mg/MJ delivered",NB262/1000,IF(NC262="g/kg",((NB262)*(1/$I262)*(1/$H262)),IF(NC262="mg/kg",((NB262/1000)*(1/$I262)*(1/$H262)),IF(NC262="mg/MJ delivered",NB262/1000,IF(NC262="-","","Error"))))))))))))))))</f>
        <v/>
      </c>
      <c r="ABR262" s="66" t="str">
        <f t="shared" ref="ABR262:ABR322" si="2127">IF(AND(ABX$3="Unit", ABQ262=""), "", IF(AND(ABX$3="Unit", ABQ262="-"),"", IF(ABX$3="Unit", "kg/GJ delivered", IF(AND(ND262&lt;&gt;"", ND262&lt;&gt;"-", NC262="-"),"", IF($H262="","", IF(NC262="nd", "",IF(NC262="&lt;n.a.&gt;", "", IF(ND262="#/MJ", "", IF(ND262="kg/GJ delivered",NC262,IF(ND262="g/MJ delivered",NC262,IF(ND262="kg/MJ delivered",NC262*1000,IF(ND262="mg/MJ delivered",NC262/1000,IF(ND262="g/kg",((NC262)*(1/$I262)*(1/$H262)),IF(ND262="mg/kg",((NC262/1000)*(1/$I262)*(1/$H262)),IF(ND262="mg/MJ delivered",NC262/1000,IF(ND262="-","","Error"))))))))))))))))</f>
        <v/>
      </c>
      <c r="ABS262" s="66" t="str">
        <f t="shared" ref="ABS262:ABS322" si="2128">IF(AND(ABY$3="Unit", ABR262=""), "", IF(AND(ABY$3="Unit", ABR262="-"),"", IF(ABY$3="Unit", "kg/GJ delivered", IF(AND(NE262&lt;&gt;"", NE262&lt;&gt;"-", ND262="-"),"", IF($H262="","", IF(ND262="nd", "",IF(ND262="&lt;n.a.&gt;", "", IF(NE262="#/MJ", "", IF(NE262="kg/GJ delivered",ND262,IF(NE262="g/MJ delivered",ND262,IF(NE262="kg/MJ delivered",ND262*1000,IF(NE262="mg/MJ delivered",ND262/1000,IF(NE262="g/kg",((ND262)*(1/$I262)*(1/$H262)),IF(NE262="mg/kg",((ND262/1000)*(1/$I262)*(1/$H262)),IF(NE262="mg/MJ delivered",ND262/1000,IF(NE262="-","","Error"))))))))))))))))</f>
        <v/>
      </c>
      <c r="ABT262" s="66" t="str">
        <f t="shared" ref="ABT262:ABT322" si="2129">IF(AND(ABZ$3="Unit", ABS262=""), "", IF(AND(ABZ$3="Unit", ABS262="-"),"", IF(ABZ$3="Unit", "kg/GJ delivered", IF(AND(NF262&lt;&gt;"", NF262&lt;&gt;"-", NE262="-"),"", IF($H262="","", IF(NE262="nd", "",IF(NE262="&lt;n.a.&gt;", "", IF(NF262="#/MJ", "", IF(NF262="kg/GJ delivered",NE262,IF(NF262="g/MJ delivered",NE262,IF(NF262="kg/MJ delivered",NE262*1000,IF(NF262="mg/MJ delivered",NE262/1000,IF(NF262="g/kg",((NE262)*(1/$I262)*(1/$H262)),IF(NF262="mg/kg",((NE262/1000)*(1/$I262)*(1/$H262)),IF(NF262="mg/MJ delivered",NE262/1000,IF(NF262="-","","Error"))))))))))))))))</f>
        <v/>
      </c>
      <c r="ABU262" s="66" t="str">
        <f t="shared" ref="ABU262:ABU322" si="2130">IF(AND(ACA$3="Unit", ABT262=""), "", IF(AND(ACA$3="Unit", ABT262="-"),"", IF(ACA$3="Unit", "kg/GJ delivered", IF(AND(NG262&lt;&gt;"", NG262&lt;&gt;"-", NF262="-"),"", IF($H262="","", IF(NF262="nd", "",IF(NF262="&lt;n.a.&gt;", "", IF(NG262="#/MJ", "", IF(NG262="kg/GJ delivered",NF262,IF(NG262="g/MJ delivered",NF262,IF(NG262="kg/MJ delivered",NF262*1000,IF(NG262="mg/MJ delivered",NF262/1000,IF(NG262="g/kg",((NF262)*(1/$I262)*(1/$H262)),IF(NG262="mg/kg",((NF262/1000)*(1/$I262)*(1/$H262)),IF(NG262="mg/MJ delivered",NF262/1000,IF(NG262="-","","Error"))))))))))))))))</f>
        <v/>
      </c>
      <c r="ABV262" s="66" t="str">
        <f t="shared" ref="ABV262:ABV322" si="2131">IF(AND(ACB$3="Unit", ABU262=""), "", IF(AND(ACB$3="Unit", ABU262="-"),"", IF(ACB$3="Unit", "kg/GJ delivered", IF(AND(NH262&lt;&gt;"", NH262&lt;&gt;"-", NG262="-"),"", IF($H262="","", IF(NG262="nd", "",IF(NG262="&lt;n.a.&gt;", "", IF(NH262="#/MJ", "", IF(NH262="kg/GJ delivered",NG262,IF(NH262="g/MJ delivered",NG262,IF(NH262="kg/MJ delivered",NG262*1000,IF(NH262="mg/MJ delivered",NG262/1000,IF(NH262="g/kg",((NG262)*(1/$I262)*(1/$H262)),IF(NH262="mg/kg",((NG262/1000)*(1/$I262)*(1/$H262)),IF(NH262="mg/MJ delivered",NG262/1000,IF(NH262="-","","Error"))))))))))))))))</f>
        <v/>
      </c>
      <c r="ABW262" s="66" t="str">
        <f t="shared" ref="ABW262:ABW322" si="2132">IF(AND(ACC$3="Unit", ABV262=""), "", IF(AND(ACC$3="Unit", ABV262="-"),"", IF(ACC$3="Unit", "kg/GJ delivered", IF(AND(NI262&lt;&gt;"", NI262&lt;&gt;"-", NH262="-"),"", IF($H262="","", IF(NH262="nd", "",IF(NH262="&lt;n.a.&gt;", "", IF(NI262="#/MJ", "", IF(NI262="kg/GJ delivered",NH262,IF(NI262="g/MJ delivered",NH262,IF(NI262="kg/MJ delivered",NH262*1000,IF(NI262="mg/MJ delivered",NH262/1000,IF(NI262="g/kg",((NH262)*(1/$I262)*(1/$H262)),IF(NI262="mg/kg",((NH262/1000)*(1/$I262)*(1/$H262)),IF(NI262="mg/MJ delivered",NH262/1000,IF(NI262="-","","Error"))))))))))))))))</f>
        <v/>
      </c>
      <c r="ABX262" s="66" t="str">
        <f t="shared" ref="ABX262:ABX322" si="2133">IF(AND(ACD$3="Unit", ABW262=""), "", IF(AND(ACD$3="Unit", ABW262="-"),"", IF(ACD$3="Unit", "kg/GJ delivered", IF(AND(NJ262&lt;&gt;"", NJ262&lt;&gt;"-", NI262="-"),"", IF($H262="","", IF(NI262="nd", "",IF(NI262="&lt;n.a.&gt;", "", IF(NJ262="#/MJ", "", IF(NJ262="kg/GJ delivered",NI262,IF(NJ262="g/MJ delivered",NI262,IF(NJ262="kg/MJ delivered",NI262*1000,IF(NJ262="mg/MJ delivered",NI262/1000,IF(NJ262="g/kg",((NI262)*(1/$I262)*(1/$H262)),IF(NJ262="mg/kg",((NI262/1000)*(1/$I262)*(1/$H262)),IF(NJ262="mg/MJ delivered",NI262/1000,IF(NJ262="-","","Error"))))))))))))))))</f>
        <v/>
      </c>
      <c r="ABY262" s="66" t="str">
        <f t="shared" ref="ABY262:ABY322" si="2134">IF(AND(ACE$3="Unit", ABX262=""), "", IF(AND(ACE$3="Unit", ABX262="-"),"", IF(ACE$3="Unit", "kg/GJ delivered", IF(AND(NK262&lt;&gt;"", NK262&lt;&gt;"-", NJ262="-"),"", IF($H262="","", IF(NJ262="nd", "",IF(NJ262="&lt;n.a.&gt;", "", IF(NK262="#/MJ", "", IF(NK262="kg/GJ delivered",NJ262,IF(NK262="g/MJ delivered",NJ262,IF(NK262="kg/MJ delivered",NJ262*1000,IF(NK262="mg/MJ delivered",NJ262/1000,IF(NK262="g/kg",((NJ262)*(1/$I262)*(1/$H262)),IF(NK262="mg/kg",((NJ262/1000)*(1/$I262)*(1/$H262)),IF(NK262="mg/MJ delivered",NJ262/1000,IF(NK262="-","","Error"))))))))))))))))</f>
        <v/>
      </c>
      <c r="ABZ262" s="66" t="str">
        <f t="shared" ref="ABZ262:ABZ322" si="2135">IF(AND(ACF$3="Unit", ABY262=""), "", IF(AND(ACF$3="Unit", ABY262="-"),"", IF(ACF$3="Unit", "kg/GJ delivered", IF(AND(NL262&lt;&gt;"", NL262&lt;&gt;"-", NK262="-"),"", IF($H262="","", IF(NK262="nd", "",IF(NK262="&lt;n.a.&gt;", "", IF(NL262="#/MJ", "", IF(NL262="kg/GJ delivered",NK262,IF(NL262="g/MJ delivered",NK262,IF(NL262="kg/MJ delivered",NK262*1000,IF(NL262="mg/MJ delivered",NK262/1000,IF(NL262="g/kg",((NK262)*(1/$I262)*(1/$H262)),IF(NL262="mg/kg",((NK262/1000)*(1/$I262)*(1/$H262)),IF(NL262="mg/MJ delivered",NK262/1000,IF(NL262="-","","Error"))))))))))))))))</f>
        <v/>
      </c>
      <c r="ACA262" s="66" t="str">
        <f t="shared" ref="ACA262:ACA322" si="2136">IF(AND(ACG$3="Unit", ABZ262=""), "", IF(AND(ACG$3="Unit", ABZ262="-"),"", IF(ACG$3="Unit", "kg/GJ delivered", IF(AND(NM262&lt;&gt;"", NM262&lt;&gt;"-", NL262="-"),"", IF($H262="","", IF(NL262="nd", "",IF(NL262="&lt;n.a.&gt;", "", IF(NM262="#/MJ", "", IF(NM262="kg/GJ delivered",NL262,IF(NM262="g/MJ delivered",NL262,IF(NM262="kg/MJ delivered",NL262*1000,IF(NM262="mg/MJ delivered",NL262/1000,IF(NM262="g/kg",((NL262)*(1/$I262)*(1/$H262)),IF(NM262="mg/kg",((NL262/1000)*(1/$I262)*(1/$H262)),IF(NM262="mg/MJ delivered",NL262/1000,IF(NM262="-","","Error"))))))))))))))))</f>
        <v/>
      </c>
      <c r="ACB262" s="66" t="str">
        <f t="shared" ref="ACB262:ACB322" si="2137">IF(AND(ACH$3="Unit", ACA262=""), "", IF(AND(ACH$3="Unit", ACA262="-"),"", IF(ACH$3="Unit", "kg/GJ delivered", IF(AND(NN262&lt;&gt;"", NN262&lt;&gt;"-", NM262="-"),"", IF($H262="","", IF(NM262="nd", "",IF(NM262="&lt;n.a.&gt;", "", IF(NN262="#/MJ", "", IF(NN262="kg/GJ delivered",NM262,IF(NN262="g/MJ delivered",NM262,IF(NN262="kg/MJ delivered",NM262*1000,IF(NN262="mg/MJ delivered",NM262/1000,IF(NN262="g/kg",((NM262)*(1/$I262)*(1/$H262)),IF(NN262="mg/kg",((NM262/1000)*(1/$I262)*(1/$H262)),IF(NN262="mg/MJ delivered",NM262/1000,IF(NN262="-","","Error"))))))))))))))))</f>
        <v/>
      </c>
      <c r="ACC262" s="66" t="str">
        <f t="shared" ref="ACC262:ACC322" si="2138">IF(AND(ACI$3="Unit", ACB262=""), "", IF(AND(ACI$3="Unit", ACB262="-"),"", IF(ACI$3="Unit", "kg/GJ delivered", IF(AND(NO262&lt;&gt;"", NO262&lt;&gt;"-", NN262="-"),"", IF($H262="","", IF(NN262="nd", "",IF(NN262="&lt;n.a.&gt;", "", IF(NO262="#/MJ", "", IF(NO262="kg/GJ delivered",NN262,IF(NO262="g/MJ delivered",NN262,IF(NO262="kg/MJ delivered",NN262*1000,IF(NO262="mg/MJ delivered",NN262/1000,IF(NO262="g/kg",((NN262)*(1/$I262)*(1/$H262)),IF(NO262="mg/kg",((NN262/1000)*(1/$I262)*(1/$H262)),IF(NO262="mg/MJ delivered",NN262/1000,IF(NO262="-","","Error"))))))))))))))))</f>
        <v/>
      </c>
      <c r="ACD262" s="66" t="str">
        <f t="shared" ref="ACD262:ACD322" si="2139">IF(AND(ACJ$3="Unit", ACC262=""), "", IF(AND(ACJ$3="Unit", ACC262="-"),"", IF(ACJ$3="Unit", "kg/GJ delivered", IF(AND(NP262&lt;&gt;"", NP262&lt;&gt;"-", NO262="-"),"", IF($H262="","", IF(NO262="nd", "",IF(NO262="&lt;n.a.&gt;", "", IF(NP262="#/MJ", "", IF(NP262="kg/GJ delivered",NO262,IF(NP262="g/MJ delivered",NO262,IF(NP262="kg/MJ delivered",NO262*1000,IF(NP262="mg/MJ delivered",NO262/1000,IF(NP262="g/kg",((NO262)*(1/$I262)*(1/$H262)),IF(NP262="mg/kg",((NO262/1000)*(1/$I262)*(1/$H262)),IF(NP262="mg/MJ delivered",NO262/1000,IF(NP262="-","","Error"))))))))))))))))</f>
        <v/>
      </c>
      <c r="ACE262" s="66" t="str">
        <f t="shared" ref="ACE262:ACE322" si="2140">IF(AND(ACK$3="Unit", ACD262=""), "", IF(AND(ACK$3="Unit", ACD262="-"),"", IF(ACK$3="Unit", "kg/GJ delivered", IF(AND(NQ262&lt;&gt;"", NQ262&lt;&gt;"-", NP262="-"),"", IF($H262="","", IF(NP262="nd", "",IF(NP262="&lt;n.a.&gt;", "", IF(NQ262="#/MJ", "", IF(NQ262="kg/GJ delivered",NP262,IF(NQ262="g/MJ delivered",NP262,IF(NQ262="kg/MJ delivered",NP262*1000,IF(NQ262="mg/MJ delivered",NP262/1000,IF(NQ262="g/kg",((NP262)*(1/$I262)*(1/$H262)),IF(NQ262="mg/kg",((NP262/1000)*(1/$I262)*(1/$H262)),IF(NQ262="mg/MJ delivered",NP262/1000,IF(NQ262="-","","Error"))))))))))))))))</f>
        <v/>
      </c>
      <c r="ACF262" s="66" t="str">
        <f t="shared" ref="ACF262:ACF322" si="2141">IF(AND(ACL$3="Unit", ACE262=""), "", IF(AND(ACL$3="Unit", ACE262="-"),"", IF(ACL$3="Unit", "kg/GJ delivered", IF(AND(NR262&lt;&gt;"", NR262&lt;&gt;"-", NQ262="-"),"", IF($H262="","", IF(NQ262="nd", "",IF(NQ262="&lt;n.a.&gt;", "", IF(NR262="#/MJ", "", IF(NR262="kg/GJ delivered",NQ262,IF(NR262="g/MJ delivered",NQ262,IF(NR262="kg/MJ delivered",NQ262*1000,IF(NR262="mg/MJ delivered",NQ262/1000,IF(NR262="g/kg",((NQ262)*(1/$I262)*(1/$H262)),IF(NR262="mg/kg",((NQ262/1000)*(1/$I262)*(1/$H262)),IF(NR262="mg/MJ delivered",NQ262/1000,IF(NR262="-","","Error"))))))))))))))))</f>
        <v/>
      </c>
      <c r="ACG262" s="126">
        <f t="shared" ref="ACG262:ACG322" si="2142">IF(AND(ACM$3="Unit", ACF262=""), "", IF(AND(ACM$3="Unit", ACF262="-"),"", IF(ACM$3="Unit", "kg/GJ delivered", IF(AND(NS262&lt;&gt;"", NS262&lt;&gt;"-", NR262="-"),"", IF($H262="","", IF(NR262="nd", "",IF(NR262="&lt;n.a.&gt;", "", IF(NS262="#/MJ", "", IF(NS262="kg/GJ delivered",NR262,IF(NS262="g/MJ delivered",NR262,IF(NS262="kg/MJ delivered",NR262*1000,IF(NS262="mg/MJ delivered",NR262/1000,IF(NS262="g/kg",((NR262)*(1/$I262)*(1/$H262)),IF(NS262="mg/kg",((NR262/1000)*(1/$I262)*(1/$H262)),IF(NS262="mg/MJ delivered",NR262/1000,IF(NS262="-","","Error"))))))))))))))))</f>
        <v>8.2000000000000003E-2</v>
      </c>
      <c r="ACH262" s="66" t="str">
        <f t="shared" ref="ACH262:ACH322" si="2143">IF(AND(ACN$3="Unit", ACG262=""), "", IF(AND(ACN$3="Unit", ACG262="-"),"", IF(ACN$3="Unit", "kg/GJ delivered", IF(AND(NT262&lt;&gt;"", NT262&lt;&gt;"-", NS262="-"),"", IF($H262="","", IF(NS262="nd", "",IF(NS262="&lt;n.a.&gt;", "", IF(NT262="#/MJ", "", IF(NT262="kg/GJ delivered",NS262,IF(NT262="g/MJ delivered",NS262,IF(NT262="kg/MJ delivered",NS262*1000,IF(NT262="mg/MJ delivered",NS262/1000,IF(NT262="g/kg",((NS262)*(1/$I262)*(1/$H262)),IF(NT262="mg/kg",((NS262/1000)*(1/$I262)*(1/$H262)),IF(NT262="mg/MJ delivered",NS262/1000,IF(NT262="-","","Error"))))))))))))))))</f>
        <v>kg/GJ delivered</v>
      </c>
      <c r="ACI262" s="66" t="str">
        <f t="shared" ref="ACI262:ACI322" si="2144">IF(AND(ACO$3="Unit", ACH262=""), "", IF(AND(ACO$3="Unit", ACH262="-"),"", IF(ACO$3="Unit", "kg/GJ delivered", IF(AND(NU262&lt;&gt;"", NU262&lt;&gt;"-", NT262="-"),"", IF($H262="","", IF(NT262="nd", "",IF(NT262="&lt;n.a.&gt;", "", IF(NU262="#/MJ", "", IF(NU262="kg/GJ delivered",NT262,IF(NU262="g/MJ delivered",NT262,IF(NU262="kg/MJ delivered",NT262*1000,IF(NU262="mg/MJ delivered",NT262/1000,IF(NU262="g/kg",((NT262)*(1/$I262)*(1/$H262)),IF(NU262="mg/kg",((NT262/1000)*(1/$I262)*(1/$H262)),IF(NU262="mg/MJ delivered",NT262/1000,IF(NU262="-","","Error"))))))))))))))))</f>
        <v/>
      </c>
      <c r="ACJ262" s="66" t="str">
        <f t="shared" ref="ACJ262:ACJ322" si="2145">IF(AND(ACP$3="Unit", ACI262=""), "", IF(AND(ACP$3="Unit", ACI262="-"),"", IF(ACP$3="Unit", "kg/GJ delivered", IF(AND(NV262&lt;&gt;"", NV262&lt;&gt;"-", NU262="-"),"", IF($H262="","", IF(NU262="nd", "",IF(NU262="&lt;n.a.&gt;", "", IF(NV262="#/MJ", "", IF(NV262="kg/GJ delivered",NU262,IF(NV262="g/MJ delivered",NU262,IF(NV262="kg/MJ delivered",NU262*1000,IF(NV262="mg/MJ delivered",NU262/1000,IF(NV262="g/kg",((NU262)*(1/$I262)*(1/$H262)),IF(NV262="mg/kg",((NU262/1000)*(1/$I262)*(1/$H262)),IF(NV262="mg/MJ delivered",NU262/1000,IF(NV262="-","","Error"))))))))))))))))</f>
        <v/>
      </c>
      <c r="ACK262" s="66" t="str">
        <f t="shared" ref="ACK262:ACK322" si="2146">IF(AND(ACQ$3="Unit", ACJ262=""), "", IF(AND(ACQ$3="Unit", ACJ262="-"),"", IF(ACQ$3="Unit", "kg/GJ delivered", IF(AND(NW262&lt;&gt;"", NW262&lt;&gt;"-", NV262="-"),"", IF($H262="","", IF(NV262="nd", "",IF(NV262="&lt;n.a.&gt;", "", IF(NW262="#/MJ", "", IF(NW262="kg/GJ delivered",NV262,IF(NW262="g/MJ delivered",NV262,IF(NW262="kg/MJ delivered",NV262*1000,IF(NW262="mg/MJ delivered",NV262/1000,IF(NW262="g/kg",((NV262)*(1/$I262)*(1/$H262)),IF(NW262="mg/kg",((NV262/1000)*(1/$I262)*(1/$H262)),IF(NW262="mg/MJ delivered",NV262/1000,IF(NW262="-","","Error"))))))))))))))))</f>
        <v/>
      </c>
      <c r="ACL262" s="66" t="str">
        <f t="shared" ref="ACL262:ACL322" si="2147">IF(AND(ACR$3="Unit", ACK262=""), "", IF(AND(ACR$3="Unit", ACK262="-"),"", IF(ACR$3="Unit", "kg/GJ delivered", IF(AND(NX262&lt;&gt;"", NX262&lt;&gt;"-", NW262="-"),"", IF($H262="","", IF(NW262="nd", "",IF(NW262="&lt;n.a.&gt;", "", IF(NX262="#/MJ", "", IF(NX262="kg/GJ delivered",NW262,IF(NX262="g/MJ delivered",NW262,IF(NX262="kg/MJ delivered",NW262*1000,IF(NX262="mg/MJ delivered",NW262/1000,IF(NX262="g/kg",((NW262)*(1/$I262)*(1/$H262)),IF(NX262="mg/kg",((NW262/1000)*(1/$I262)*(1/$H262)),IF(NX262="mg/MJ delivered",NW262/1000,IF(NX262="-","","Error"))))))))))))))))</f>
        <v/>
      </c>
      <c r="ACM262" s="66">
        <f t="shared" ref="ACM262:ACN262" si="2148">IF(AND(ACS$3="Unit", ACL262=""), "", IF(AND(ACS$3="Unit", ACL262="-"),"", IF(ACS$3="Unit", "kg/GJ delivered", IF(AND(NY262&lt;&gt;"", NY262&lt;&gt;"-", NX262="-"),"", IF($H262="","", IF(NX262="nd", "",IF(NX262="&lt;n.a.&gt;", "", IF(NY262="#/MJ", "", IF(NY262="kg/GJ delivered",NX262,IF(NY262="g/MJ delivered",NX262,IF(NY262="kg/MJ delivered",NX262*1000,IF(NY262="mg/MJ delivered",NX262/1000,IF(NY262="g/kg",((NX262)*(1/$I262)*(1/$H262)),IF(NY262="mg/kg",((NX262/1000)*(1/$I262)*(1/$H262)),IF(NY262="mg/MJ delivered",NX262/1000,IF(NY262="-","","Error"))))))))))))))))</f>
        <v>1.659</v>
      </c>
      <c r="ACN262" s="66" t="str">
        <f t="shared" si="2148"/>
        <v>kg/GJ delivered</v>
      </c>
      <c r="ACO262" s="66" t="str">
        <f t="shared" ref="ACO262:ACO322" si="2149">IF(AND(ACU$3="Unit", ACN262=""), "", IF(AND(ACU$3="Unit", ACN262="-"),"", IF(ACU$3="Unit", "kg/GJ delivered", IF(AND(OA262&lt;&gt;"", OA262&lt;&gt;"-", NZ262="-"),"", IF($H262="","", IF(NZ262="nd", "",IF(NZ262="&lt;n.a.&gt;", "", IF(OA262="#/MJ", "", IF(OA262="kg/GJ delivered",NZ262,IF(OA262="g/MJ delivered",NZ262,IF(OA262="kg/MJ delivered",NZ262*1000,IF(OA262="mg/MJ delivered",NZ262/1000,IF(OA262="g/kg",((NZ262)*(1/$I262)*(1/$H262)),IF(OA262="mg/kg",((NZ262/1000)*(1/$I262)*(1/$H262)),IF(OA262="mg/MJ delivered",NZ262/1000,IF(OA262="-","","Error"))))))))))))))))</f>
        <v/>
      </c>
      <c r="ACP262" s="66" t="str">
        <f t="shared" ref="ACP262:ACP322" si="2150">IF(AND(ACV$3="Unit", ACO262=""), "", IF(AND(ACV$3="Unit", ACO262="-"),"", IF(ACV$3="Unit", "kg/GJ delivered", IF(AND(OB262&lt;&gt;"", OB262&lt;&gt;"-", OA262="-"),"", IF($H262="","", IF(OA262="nd", "",IF(OA262="&lt;n.a.&gt;", "", IF(OB262="#/MJ", "", IF(OB262="kg/GJ delivered",OA262,IF(OB262="g/MJ delivered",OA262,IF(OB262="kg/MJ delivered",OA262*1000,IF(OB262="mg/MJ delivered",OA262/1000,IF(OB262="g/kg",((OA262)*(1/$I262)*(1/$H262)),IF(OB262="mg/kg",((OA262/1000)*(1/$I262)*(1/$H262)),IF(OB262="mg/MJ delivered",OA262/1000,IF(OB262="-","","Error"))))))))))))))))</f>
        <v/>
      </c>
      <c r="ACQ262" s="66" t="str">
        <f t="shared" ref="ACQ262:ACQ322" si="2151">IF(AND(ACW$3="Unit", ACP262=""), "", IF(AND(ACW$3="Unit", ACP262="-"),"", IF(ACW$3="Unit", "kg/GJ delivered", IF(AND(OC262&lt;&gt;"", OC262&lt;&gt;"-", OB262="-"),"", IF($H262="","", IF(OB262="nd", "",IF(OB262="&lt;n.a.&gt;", "", IF(OC262="#/MJ", "", IF(OC262="kg/GJ delivered",OB262,IF(OC262="g/MJ delivered",OB262,IF(OC262="kg/MJ delivered",OB262*1000,IF(OC262="mg/MJ delivered",OB262/1000,IF(OC262="g/kg",((OB262)*(1/$I262)*(1/$H262)),IF(OC262="mg/kg",((OB262/1000)*(1/$I262)*(1/$H262)),IF(OC262="mg/MJ delivered",OB262/1000,IF(OC262="-","","Error"))))))))))))))))</f>
        <v/>
      </c>
      <c r="ACR262" s="66" t="str">
        <f t="shared" ref="ACR262:ACR322" si="2152">IF(AND(ACX$3="Unit", ACQ262=""), "", IF(AND(ACX$3="Unit", ACQ262="-"),"", IF(ACX$3="Unit", "kg/GJ delivered", IF(AND(OD262&lt;&gt;"", OD262&lt;&gt;"-", OC262="-"),"", IF($H262="","", IF(OC262="nd", "",IF(OC262="&lt;n.a.&gt;", "", IF(OD262="#/MJ", "", IF(OD262="kg/GJ delivered",OC262,IF(OD262="g/MJ delivered",OC262,IF(OD262="kg/MJ delivered",OC262*1000,IF(OD262="mg/MJ delivered",OC262/1000,IF(OD262="g/kg",((OC262)*(1/$I262)*(1/$H262)),IF(OD262="mg/kg",((OC262/1000)*(1/$I262)*(1/$H262)),IF(OD262="mg/MJ delivered",OC262/1000,IF(OD262="-","","Error"))))))))))))))))</f>
        <v/>
      </c>
      <c r="ACS262" s="66" t="str">
        <f t="shared" ref="ACS262:ACS322" si="2153">IF(AND(ACY$3="Unit", ACR262=""), "", IF(AND(ACY$3="Unit", ACR262="-"),"", IF(ACY$3="Unit", "kg/GJ delivered", IF(AND(OE262&lt;&gt;"", OE262&lt;&gt;"-", OD262="-"),"", IF($H262="","", IF(OD262="nd", "",IF(OD262="&lt;n.a.&gt;", "", IF(OE262="#/MJ", "", IF(OE262="kg/GJ delivered",OD262,IF(OE262="g/MJ delivered",OD262,IF(OE262="kg/MJ delivered",OD262*1000,IF(OE262="mg/MJ delivered",OD262/1000,IF(OE262="g/kg",((OD262)*(1/$I262)*(1/$H262)),IF(OE262="mg/kg",((OD262/1000)*(1/$I262)*(1/$H262)),IF(OE262="mg/MJ delivered",OD262/1000,IF(OE262="-","","Error"))))))))))))))))</f>
        <v/>
      </c>
      <c r="ACT262" s="66" t="str">
        <f t="shared" ref="ACT262:ACT322" si="2154">IF(AND(ACZ$3="Unit", ACS262=""), "", IF(AND(ACZ$3="Unit", ACS262="-"),"", IF(ACZ$3="Unit", "kg/GJ delivered", IF(AND(OF262&lt;&gt;"", OF262&lt;&gt;"-", OE262="-"),"", IF($H262="","", IF(OE262="nd", "",IF(OE262="&lt;n.a.&gt;", "", IF(OF262="#/MJ", "", IF(OF262="kg/GJ delivered",OE262,IF(OF262="g/MJ delivered",OE262,IF(OF262="kg/MJ delivered",OE262*1000,IF(OF262="mg/MJ delivered",OE262/1000,IF(OF262="g/kg",((OE262)*(1/$I262)*(1/$H262)),IF(OF262="mg/kg",((OE262/1000)*(1/$I262)*(1/$H262)),IF(OF262="mg/MJ delivered",OE262/1000,IF(OF262="-","","Error"))))))))))))))))</f>
        <v/>
      </c>
    </row>
    <row r="263" spans="2:774" ht="15.75" customHeight="1" x14ac:dyDescent="0.25">
      <c r="B263" s="66">
        <v>20</v>
      </c>
      <c r="C263" s="66" t="s">
        <v>98</v>
      </c>
      <c r="D263" s="66" t="s">
        <v>80</v>
      </c>
      <c r="E263" s="156" t="s">
        <v>1608</v>
      </c>
      <c r="F263" s="66" t="s">
        <v>1579</v>
      </c>
      <c r="G263" s="66" t="s">
        <v>492</v>
      </c>
      <c r="H263" s="126">
        <v>0.185</v>
      </c>
      <c r="I263" s="130">
        <v>16.53</v>
      </c>
      <c r="J263" s="66" t="str">
        <f t="shared" si="1759"/>
        <v>Crop Residue, Improved, IN</v>
      </c>
      <c r="K263" s="161"/>
      <c r="L263" s="161"/>
      <c r="M263" s="161"/>
      <c r="N263" s="161"/>
      <c r="O263" s="66" t="s">
        <v>26</v>
      </c>
      <c r="P263" s="66" t="str">
        <f t="shared" si="1768"/>
        <v>IN</v>
      </c>
      <c r="Q263" s="66" t="s">
        <v>2</v>
      </c>
      <c r="R263" s="162">
        <v>18.100000000000001</v>
      </c>
      <c r="S263" s="158" t="s">
        <v>66</v>
      </c>
      <c r="T263" s="158" t="s">
        <v>128</v>
      </c>
      <c r="U263" s="158" t="s">
        <v>128</v>
      </c>
      <c r="V263" s="158" t="s">
        <v>128</v>
      </c>
      <c r="W263" s="158" t="s">
        <v>128</v>
      </c>
      <c r="X263" s="164">
        <v>371.2</v>
      </c>
      <c r="Y263" s="158" t="s">
        <v>66</v>
      </c>
      <c r="Z263" s="165">
        <v>1.5669999999999999</v>
      </c>
      <c r="AA263" s="158" t="s">
        <v>66</v>
      </c>
      <c r="AB263" s="158" t="s">
        <v>128</v>
      </c>
      <c r="AC263" s="158" t="s">
        <v>128</v>
      </c>
      <c r="AD263" s="158" t="s">
        <v>128</v>
      </c>
      <c r="AE263" s="158" t="s">
        <v>128</v>
      </c>
      <c r="AF263" s="165">
        <v>8.8030000000000008</v>
      </c>
      <c r="AG263" s="158" t="s">
        <v>66</v>
      </c>
      <c r="AH263" s="158" t="s">
        <v>128</v>
      </c>
      <c r="AI263" s="158" t="s">
        <v>128</v>
      </c>
      <c r="AJ263" s="158" t="s">
        <v>128</v>
      </c>
      <c r="AK263" s="158" t="s">
        <v>128</v>
      </c>
      <c r="AL263" s="158" t="s">
        <v>128</v>
      </c>
      <c r="AM263" s="158" t="s">
        <v>128</v>
      </c>
      <c r="AN263" s="158" t="s">
        <v>128</v>
      </c>
      <c r="AO263" s="158" t="s">
        <v>128</v>
      </c>
      <c r="AP263" s="158" t="s">
        <v>128</v>
      </c>
      <c r="AQ263" s="158" t="s">
        <v>128</v>
      </c>
      <c r="AR263" s="158" t="s">
        <v>128</v>
      </c>
      <c r="AS263" s="158" t="s">
        <v>128</v>
      </c>
      <c r="AT263" s="158" t="s">
        <v>128</v>
      </c>
      <c r="AU263" s="158" t="s">
        <v>128</v>
      </c>
      <c r="AV263" s="158" t="s">
        <v>128</v>
      </c>
      <c r="AW263" s="158" t="s">
        <v>128</v>
      </c>
      <c r="AX263" s="158" t="s">
        <v>128</v>
      </c>
      <c r="AY263" s="158" t="s">
        <v>128</v>
      </c>
      <c r="AZ263" s="158" t="s">
        <v>128</v>
      </c>
      <c r="BA263" s="158" t="s">
        <v>128</v>
      </c>
      <c r="BB263" s="158" t="s">
        <v>128</v>
      </c>
      <c r="BC263" s="158" t="s">
        <v>128</v>
      </c>
      <c r="BD263" s="158" t="s">
        <v>128</v>
      </c>
      <c r="BE263" s="158" t="s">
        <v>128</v>
      </c>
      <c r="BF263" s="158" t="s">
        <v>128</v>
      </c>
      <c r="BG263" s="158" t="s">
        <v>128</v>
      </c>
      <c r="BH263" s="158" t="s">
        <v>128</v>
      </c>
      <c r="BI263" s="158" t="s">
        <v>128</v>
      </c>
      <c r="BJ263" s="158" t="s">
        <v>128</v>
      </c>
      <c r="BK263" s="158" t="s">
        <v>128</v>
      </c>
      <c r="BL263" s="158" t="s">
        <v>128</v>
      </c>
      <c r="BM263" s="158" t="s">
        <v>128</v>
      </c>
      <c r="BN263" s="158" t="s">
        <v>128</v>
      </c>
      <c r="BO263" s="158" t="s">
        <v>128</v>
      </c>
      <c r="BP263" s="158" t="s">
        <v>128</v>
      </c>
      <c r="BQ263" s="158" t="s">
        <v>128</v>
      </c>
      <c r="BR263" s="158" t="s">
        <v>128</v>
      </c>
      <c r="BS263" s="158" t="s">
        <v>128</v>
      </c>
      <c r="BT263" s="158" t="s">
        <v>128</v>
      </c>
      <c r="BU263" s="158" t="s">
        <v>128</v>
      </c>
      <c r="BV263" s="158" t="s">
        <v>128</v>
      </c>
      <c r="BW263" s="158" t="s">
        <v>128</v>
      </c>
      <c r="BX263" s="158" t="s">
        <v>128</v>
      </c>
      <c r="BY263" s="158" t="s">
        <v>128</v>
      </c>
      <c r="BZ263" s="158" t="s">
        <v>128</v>
      </c>
      <c r="CA263" s="158" t="s">
        <v>128</v>
      </c>
      <c r="CB263" s="158" t="s">
        <v>128</v>
      </c>
      <c r="CC263" s="158" t="s">
        <v>128</v>
      </c>
      <c r="CD263" s="158" t="s">
        <v>128</v>
      </c>
      <c r="CE263" s="158" t="s">
        <v>128</v>
      </c>
      <c r="CF263" s="158" t="s">
        <v>128</v>
      </c>
      <c r="CG263" s="158" t="s">
        <v>128</v>
      </c>
      <c r="CH263" s="158" t="s">
        <v>128</v>
      </c>
      <c r="CI263" s="158" t="s">
        <v>128</v>
      </c>
      <c r="CJ263" s="158" t="s">
        <v>128</v>
      </c>
      <c r="CK263" s="158" t="s">
        <v>128</v>
      </c>
      <c r="CL263" s="158" t="s">
        <v>128</v>
      </c>
      <c r="CM263" s="158" t="s">
        <v>128</v>
      </c>
      <c r="CN263" s="158" t="s">
        <v>128</v>
      </c>
      <c r="CO263" s="158" t="s">
        <v>128</v>
      </c>
      <c r="CP263" s="158" t="s">
        <v>128</v>
      </c>
      <c r="CQ263" s="158" t="s">
        <v>128</v>
      </c>
      <c r="CR263" s="158" t="s">
        <v>128</v>
      </c>
      <c r="CS263" s="158" t="s">
        <v>128</v>
      </c>
      <c r="CT263" s="158" t="s">
        <v>128</v>
      </c>
      <c r="CU263" s="158" t="s">
        <v>128</v>
      </c>
      <c r="CV263" s="158" t="s">
        <v>128</v>
      </c>
      <c r="CW263" s="158" t="s">
        <v>128</v>
      </c>
      <c r="CX263" s="158" t="s">
        <v>128</v>
      </c>
      <c r="CY263" s="158" t="s">
        <v>128</v>
      </c>
      <c r="CZ263" s="158" t="s">
        <v>128</v>
      </c>
      <c r="DA263" s="158" t="s">
        <v>128</v>
      </c>
      <c r="DB263" s="158" t="s">
        <v>128</v>
      </c>
      <c r="DC263" s="158" t="s">
        <v>128</v>
      </c>
      <c r="DD263" s="158" t="s">
        <v>128</v>
      </c>
      <c r="DE263" s="158" t="s">
        <v>128</v>
      </c>
      <c r="DF263" s="158" t="s">
        <v>128</v>
      </c>
      <c r="DG263" s="158" t="s">
        <v>128</v>
      </c>
      <c r="DH263" s="158" t="s">
        <v>128</v>
      </c>
      <c r="DI263" s="158" t="s">
        <v>128</v>
      </c>
      <c r="DJ263" s="158" t="s">
        <v>128</v>
      </c>
      <c r="DK263" s="158" t="s">
        <v>128</v>
      </c>
      <c r="DL263" s="158" t="s">
        <v>128</v>
      </c>
      <c r="DM263" s="158" t="s">
        <v>128</v>
      </c>
      <c r="DN263" s="158" t="s">
        <v>128</v>
      </c>
      <c r="DO263" s="158" t="s">
        <v>128</v>
      </c>
      <c r="DP263" s="158" t="s">
        <v>128</v>
      </c>
      <c r="DQ263" s="158" t="s">
        <v>128</v>
      </c>
      <c r="DR263" s="158" t="s">
        <v>128</v>
      </c>
      <c r="DS263" s="158" t="s">
        <v>128</v>
      </c>
      <c r="DT263" s="158" t="s">
        <v>128</v>
      </c>
      <c r="DU263" s="158" t="s">
        <v>128</v>
      </c>
      <c r="DV263" s="158" t="s">
        <v>128</v>
      </c>
      <c r="DW263" s="158" t="s">
        <v>128</v>
      </c>
      <c r="DX263" s="158" t="s">
        <v>128</v>
      </c>
      <c r="DY263" s="158" t="s">
        <v>128</v>
      </c>
      <c r="DZ263" s="158" t="s">
        <v>128</v>
      </c>
      <c r="EA263" s="158" t="s">
        <v>128</v>
      </c>
      <c r="EB263" s="158" t="s">
        <v>128</v>
      </c>
      <c r="EC263" s="158" t="s">
        <v>128</v>
      </c>
      <c r="ED263" s="158" t="s">
        <v>128</v>
      </c>
      <c r="EE263" s="158" t="s">
        <v>128</v>
      </c>
      <c r="EF263" s="158" t="s">
        <v>128</v>
      </c>
      <c r="EG263" s="158" t="s">
        <v>128</v>
      </c>
      <c r="EH263" s="158" t="s">
        <v>128</v>
      </c>
      <c r="EI263" s="158" t="s">
        <v>128</v>
      </c>
      <c r="EJ263" s="158" t="s">
        <v>128</v>
      </c>
      <c r="EK263" s="158" t="s">
        <v>128</v>
      </c>
      <c r="EL263" s="158" t="s">
        <v>128</v>
      </c>
      <c r="EM263" s="158" t="s">
        <v>128</v>
      </c>
      <c r="EN263" s="158" t="s">
        <v>128</v>
      </c>
      <c r="EO263" s="158" t="s">
        <v>128</v>
      </c>
      <c r="EP263" s="158" t="s">
        <v>128</v>
      </c>
      <c r="EQ263" s="158" t="s">
        <v>128</v>
      </c>
      <c r="ER263" s="158" t="s">
        <v>128</v>
      </c>
      <c r="ES263" s="158" t="s">
        <v>128</v>
      </c>
      <c r="ET263" s="158" t="s">
        <v>128</v>
      </c>
      <c r="EU263" s="158" t="s">
        <v>128</v>
      </c>
      <c r="EV263" s="158" t="s">
        <v>128</v>
      </c>
      <c r="EW263" s="158" t="s">
        <v>128</v>
      </c>
      <c r="EX263" s="158" t="s">
        <v>128</v>
      </c>
      <c r="EY263" s="158" t="s">
        <v>128</v>
      </c>
      <c r="EZ263" s="158" t="s">
        <v>128</v>
      </c>
      <c r="FA263" s="158" t="s">
        <v>128</v>
      </c>
      <c r="FB263" s="158" t="s">
        <v>128</v>
      </c>
      <c r="FC263" s="158" t="s">
        <v>128</v>
      </c>
      <c r="FD263" s="158" t="s">
        <v>128</v>
      </c>
      <c r="FE263" s="158" t="s">
        <v>128</v>
      </c>
      <c r="FF263" s="158" t="s">
        <v>128</v>
      </c>
      <c r="FG263" s="158" t="s">
        <v>128</v>
      </c>
      <c r="FH263" s="158" t="s">
        <v>128</v>
      </c>
      <c r="FI263" s="158" t="s">
        <v>128</v>
      </c>
      <c r="FJ263" s="158" t="s">
        <v>128</v>
      </c>
      <c r="FK263" s="158" t="s">
        <v>128</v>
      </c>
      <c r="FL263" s="158" t="s">
        <v>128</v>
      </c>
      <c r="FM263" s="158" t="s">
        <v>128</v>
      </c>
      <c r="FN263" s="158" t="s">
        <v>128</v>
      </c>
      <c r="FO263" s="158" t="s">
        <v>128</v>
      </c>
      <c r="FP263" s="158" t="s">
        <v>128</v>
      </c>
      <c r="FQ263" s="158" t="s">
        <v>128</v>
      </c>
      <c r="FR263" s="158" t="s">
        <v>128</v>
      </c>
      <c r="FS263" s="158" t="s">
        <v>128</v>
      </c>
      <c r="FT263" s="158" t="s">
        <v>128</v>
      </c>
      <c r="FU263" s="158" t="s">
        <v>128</v>
      </c>
      <c r="FV263" s="158" t="s">
        <v>128</v>
      </c>
      <c r="FW263" s="158" t="s">
        <v>128</v>
      </c>
      <c r="FX263" s="158" t="s">
        <v>128</v>
      </c>
      <c r="FY263" s="158" t="s">
        <v>128</v>
      </c>
      <c r="FZ263" s="158" t="s">
        <v>128</v>
      </c>
      <c r="GA263" s="158" t="s">
        <v>128</v>
      </c>
      <c r="GB263" s="158" t="s">
        <v>128</v>
      </c>
      <c r="GC263" s="158" t="s">
        <v>128</v>
      </c>
      <c r="GD263" s="158" t="s">
        <v>128</v>
      </c>
      <c r="GE263" s="158" t="s">
        <v>128</v>
      </c>
      <c r="GF263" s="158" t="s">
        <v>128</v>
      </c>
      <c r="GG263" s="158" t="s">
        <v>128</v>
      </c>
      <c r="GH263" s="158" t="s">
        <v>128</v>
      </c>
      <c r="GI263" s="158" t="s">
        <v>128</v>
      </c>
      <c r="GJ263" s="158" t="s">
        <v>128</v>
      </c>
      <c r="GK263" s="158" t="s">
        <v>128</v>
      </c>
      <c r="GL263" s="158" t="s">
        <v>128</v>
      </c>
      <c r="GM263" s="158" t="s">
        <v>128</v>
      </c>
      <c r="GN263" s="158" t="s">
        <v>128</v>
      </c>
      <c r="GO263" s="158" t="s">
        <v>128</v>
      </c>
      <c r="GP263" s="158" t="s">
        <v>128</v>
      </c>
      <c r="GQ263" s="158" t="s">
        <v>128</v>
      </c>
      <c r="GR263" s="158" t="s">
        <v>128</v>
      </c>
      <c r="GS263" s="158" t="s">
        <v>128</v>
      </c>
      <c r="GT263" s="158" t="s">
        <v>128</v>
      </c>
      <c r="GU263" s="158" t="s">
        <v>128</v>
      </c>
      <c r="GV263" s="158" t="s">
        <v>128</v>
      </c>
      <c r="GW263" s="158" t="s">
        <v>128</v>
      </c>
      <c r="GX263" s="158" t="s">
        <v>128</v>
      </c>
      <c r="GY263" s="158" t="s">
        <v>128</v>
      </c>
      <c r="GZ263" s="158" t="s">
        <v>128</v>
      </c>
      <c r="HA263" s="158" t="s">
        <v>128</v>
      </c>
      <c r="HB263" s="158" t="s">
        <v>128</v>
      </c>
      <c r="HC263" s="158" t="s">
        <v>128</v>
      </c>
      <c r="HD263" s="158" t="s">
        <v>128</v>
      </c>
      <c r="HE263" s="158" t="s">
        <v>128</v>
      </c>
      <c r="HF263" s="158" t="s">
        <v>128</v>
      </c>
      <c r="HG263" s="158" t="s">
        <v>128</v>
      </c>
      <c r="HH263" s="158" t="s">
        <v>128</v>
      </c>
      <c r="HI263" s="158" t="s">
        <v>128</v>
      </c>
      <c r="HJ263" s="158" t="s">
        <v>128</v>
      </c>
      <c r="HK263" s="158" t="s">
        <v>128</v>
      </c>
      <c r="HL263" s="158" t="s">
        <v>128</v>
      </c>
      <c r="HM263" s="158" t="s">
        <v>128</v>
      </c>
      <c r="HN263" s="158" t="s">
        <v>128</v>
      </c>
      <c r="HO263" s="158" t="s">
        <v>128</v>
      </c>
      <c r="HP263" s="158" t="s">
        <v>128</v>
      </c>
      <c r="HQ263" s="158" t="s">
        <v>128</v>
      </c>
      <c r="HR263" s="158" t="s">
        <v>128</v>
      </c>
      <c r="HS263" s="158" t="s">
        <v>128</v>
      </c>
      <c r="HT263" s="158" t="s">
        <v>128</v>
      </c>
      <c r="HU263" s="158" t="s">
        <v>128</v>
      </c>
      <c r="HV263" s="158" t="s">
        <v>128</v>
      </c>
      <c r="HW263" s="158" t="s">
        <v>128</v>
      </c>
      <c r="HX263" s="158" t="s">
        <v>128</v>
      </c>
      <c r="HY263" s="158" t="s">
        <v>128</v>
      </c>
      <c r="HZ263" s="158" t="s">
        <v>128</v>
      </c>
      <c r="IA263" s="158" t="s">
        <v>128</v>
      </c>
      <c r="IB263" s="158" t="s">
        <v>128</v>
      </c>
      <c r="IC263" s="158" t="s">
        <v>128</v>
      </c>
      <c r="ID263" s="158" t="s">
        <v>128</v>
      </c>
      <c r="IE263" s="158" t="s">
        <v>128</v>
      </c>
      <c r="IF263" s="158" t="s">
        <v>128</v>
      </c>
      <c r="IG263" s="158" t="s">
        <v>128</v>
      </c>
      <c r="IH263" s="158" t="s">
        <v>128</v>
      </c>
      <c r="II263" s="158" t="s">
        <v>128</v>
      </c>
      <c r="IJ263" s="158" t="s">
        <v>128</v>
      </c>
      <c r="IK263" s="158" t="s">
        <v>128</v>
      </c>
      <c r="IL263" s="158" t="s">
        <v>128</v>
      </c>
      <c r="IM263" s="158" t="s">
        <v>128</v>
      </c>
      <c r="IN263" s="158" t="s">
        <v>128</v>
      </c>
      <c r="IO263" s="158" t="s">
        <v>128</v>
      </c>
      <c r="IP263" s="158" t="s">
        <v>128</v>
      </c>
      <c r="IQ263" s="158" t="s">
        <v>128</v>
      </c>
      <c r="IR263" s="158" t="s">
        <v>128</v>
      </c>
      <c r="IS263" s="158" t="s">
        <v>128</v>
      </c>
      <c r="IT263" s="158" t="s">
        <v>128</v>
      </c>
      <c r="IU263" s="158" t="s">
        <v>128</v>
      </c>
      <c r="IV263" s="158" t="s">
        <v>128</v>
      </c>
      <c r="IW263" s="158" t="s">
        <v>128</v>
      </c>
      <c r="IX263" s="158" t="s">
        <v>128</v>
      </c>
      <c r="IY263" s="158" t="s">
        <v>128</v>
      </c>
      <c r="IZ263" s="158" t="s">
        <v>128</v>
      </c>
      <c r="JA263" s="158" t="s">
        <v>128</v>
      </c>
      <c r="JB263" s="158" t="s">
        <v>128</v>
      </c>
      <c r="JC263" s="158" t="s">
        <v>128</v>
      </c>
      <c r="JD263" s="158" t="s">
        <v>128</v>
      </c>
      <c r="JE263" s="158" t="s">
        <v>128</v>
      </c>
      <c r="JF263" s="158" t="s">
        <v>128</v>
      </c>
      <c r="JG263" s="158" t="s">
        <v>128</v>
      </c>
      <c r="JH263" s="158" t="s">
        <v>128</v>
      </c>
      <c r="JI263" s="158" t="s">
        <v>128</v>
      </c>
      <c r="JJ263" s="158" t="s">
        <v>128</v>
      </c>
      <c r="JK263" s="158" t="s">
        <v>128</v>
      </c>
      <c r="JL263" s="158" t="s">
        <v>128</v>
      </c>
      <c r="JM263" s="158" t="s">
        <v>128</v>
      </c>
      <c r="JN263" s="158" t="s">
        <v>128</v>
      </c>
      <c r="JO263" s="158" t="s">
        <v>128</v>
      </c>
      <c r="JP263" s="158" t="s">
        <v>128</v>
      </c>
      <c r="JQ263" s="158" t="s">
        <v>128</v>
      </c>
      <c r="JR263" s="158" t="s">
        <v>128</v>
      </c>
      <c r="JS263" s="158" t="s">
        <v>128</v>
      </c>
      <c r="JT263" s="158" t="s">
        <v>128</v>
      </c>
      <c r="JU263" s="158" t="s">
        <v>128</v>
      </c>
      <c r="JV263" s="158" t="s">
        <v>128</v>
      </c>
      <c r="JW263" s="158" t="s">
        <v>128</v>
      </c>
      <c r="JX263" s="158" t="s">
        <v>128</v>
      </c>
      <c r="JY263" s="158" t="s">
        <v>128</v>
      </c>
      <c r="JZ263" s="158" t="s">
        <v>128</v>
      </c>
      <c r="KA263" s="158" t="s">
        <v>128</v>
      </c>
      <c r="KB263" s="158" t="s">
        <v>128</v>
      </c>
      <c r="KC263" s="158" t="s">
        <v>128</v>
      </c>
      <c r="KD263" s="158" t="s">
        <v>128</v>
      </c>
      <c r="KE263" s="158" t="s">
        <v>128</v>
      </c>
      <c r="KF263" s="158" t="s">
        <v>128</v>
      </c>
      <c r="KG263" s="158" t="s">
        <v>128</v>
      </c>
      <c r="KH263" s="158" t="s">
        <v>128</v>
      </c>
      <c r="KI263" s="158" t="s">
        <v>128</v>
      </c>
      <c r="KJ263" s="158" t="s">
        <v>128</v>
      </c>
      <c r="KK263" s="158" t="s">
        <v>128</v>
      </c>
      <c r="KL263" s="158" t="s">
        <v>128</v>
      </c>
      <c r="KM263" s="158" t="s">
        <v>128</v>
      </c>
      <c r="KN263" s="158" t="s">
        <v>128</v>
      </c>
      <c r="KO263" s="158" t="s">
        <v>128</v>
      </c>
      <c r="KP263" s="158" t="s">
        <v>128</v>
      </c>
      <c r="KQ263" s="158" t="s">
        <v>128</v>
      </c>
      <c r="KR263" s="158" t="s">
        <v>128</v>
      </c>
      <c r="KS263" s="158" t="s">
        <v>128</v>
      </c>
      <c r="KT263" s="158" t="s">
        <v>128</v>
      </c>
      <c r="KU263" s="158" t="s">
        <v>128</v>
      </c>
      <c r="KV263" s="158" t="s">
        <v>128</v>
      </c>
      <c r="KW263" s="158" t="s">
        <v>128</v>
      </c>
      <c r="KX263" s="158" t="s">
        <v>128</v>
      </c>
      <c r="KY263" s="158" t="s">
        <v>128</v>
      </c>
      <c r="KZ263" s="158" t="s">
        <v>128</v>
      </c>
      <c r="LA263" s="158" t="s">
        <v>128</v>
      </c>
      <c r="LB263" s="158" t="s">
        <v>128</v>
      </c>
      <c r="LC263" s="158" t="s">
        <v>128</v>
      </c>
      <c r="LD263" s="158" t="s">
        <v>128</v>
      </c>
      <c r="LE263" s="158" t="s">
        <v>128</v>
      </c>
      <c r="LF263" s="158" t="s">
        <v>128</v>
      </c>
      <c r="LG263" s="158" t="s">
        <v>128</v>
      </c>
      <c r="LH263" s="158" t="s">
        <v>128</v>
      </c>
      <c r="LI263" s="158" t="s">
        <v>128</v>
      </c>
      <c r="LJ263" s="158" t="s">
        <v>128</v>
      </c>
      <c r="LK263" s="158" t="s">
        <v>128</v>
      </c>
      <c r="LL263" s="158" t="s">
        <v>128</v>
      </c>
      <c r="LM263" s="158" t="s">
        <v>128</v>
      </c>
      <c r="LN263" s="158" t="s">
        <v>128</v>
      </c>
      <c r="LO263" s="158" t="s">
        <v>128</v>
      </c>
      <c r="LP263" s="158" t="s">
        <v>128</v>
      </c>
      <c r="LQ263" s="158" t="s">
        <v>128</v>
      </c>
      <c r="LR263" s="158" t="s">
        <v>128</v>
      </c>
      <c r="LS263" s="158" t="s">
        <v>128</v>
      </c>
      <c r="LT263" s="158" t="s">
        <v>128</v>
      </c>
      <c r="LU263" s="158" t="s">
        <v>128</v>
      </c>
      <c r="LV263" s="158" t="s">
        <v>128</v>
      </c>
      <c r="LW263" s="158" t="s">
        <v>128</v>
      </c>
      <c r="LX263" s="158" t="s">
        <v>128</v>
      </c>
      <c r="LY263" s="158" t="s">
        <v>128</v>
      </c>
      <c r="LZ263" s="158" t="s">
        <v>128</v>
      </c>
      <c r="MA263" s="158" t="s">
        <v>128</v>
      </c>
      <c r="MB263" s="158" t="s">
        <v>128</v>
      </c>
      <c r="MC263" s="158" t="s">
        <v>128</v>
      </c>
      <c r="MD263" s="158" t="s">
        <v>128</v>
      </c>
      <c r="ME263" s="158" t="s">
        <v>128</v>
      </c>
      <c r="MF263" s="158" t="s">
        <v>128</v>
      </c>
      <c r="MG263" s="158" t="s">
        <v>128</v>
      </c>
      <c r="MH263" s="158" t="s">
        <v>128</v>
      </c>
      <c r="MI263" s="158" t="s">
        <v>128</v>
      </c>
      <c r="MJ263" s="158" t="s">
        <v>128</v>
      </c>
      <c r="MK263" s="158" t="s">
        <v>128</v>
      </c>
      <c r="ML263" s="158" t="s">
        <v>128</v>
      </c>
      <c r="MM263" s="158" t="s">
        <v>128</v>
      </c>
      <c r="MN263" s="158" t="s">
        <v>128</v>
      </c>
      <c r="MO263" s="158" t="s">
        <v>128</v>
      </c>
      <c r="MP263" s="158" t="s">
        <v>128</v>
      </c>
      <c r="MQ263" s="158" t="s">
        <v>128</v>
      </c>
      <c r="MR263" s="158" t="s">
        <v>128</v>
      </c>
      <c r="MS263" s="158" t="s">
        <v>128</v>
      </c>
      <c r="MT263" s="158" t="s">
        <v>128</v>
      </c>
      <c r="MU263" s="158" t="s">
        <v>128</v>
      </c>
      <c r="MV263" s="158" t="s">
        <v>128</v>
      </c>
      <c r="MW263" s="158" t="s">
        <v>128</v>
      </c>
      <c r="MX263" s="158" t="s">
        <v>128</v>
      </c>
      <c r="MY263" s="158" t="s">
        <v>128</v>
      </c>
      <c r="MZ263" s="158" t="s">
        <v>128</v>
      </c>
      <c r="NA263" s="158" t="s">
        <v>128</v>
      </c>
      <c r="NB263" s="158" t="s">
        <v>128</v>
      </c>
      <c r="NC263" s="158" t="s">
        <v>128</v>
      </c>
      <c r="ND263" s="158" t="s">
        <v>128</v>
      </c>
      <c r="NE263" s="158" t="s">
        <v>128</v>
      </c>
      <c r="NF263" s="158" t="s">
        <v>128</v>
      </c>
      <c r="NG263" s="158" t="s">
        <v>128</v>
      </c>
      <c r="NH263" s="158" t="s">
        <v>128</v>
      </c>
      <c r="NI263" s="158" t="s">
        <v>128</v>
      </c>
      <c r="NJ263" s="158" t="s">
        <v>128</v>
      </c>
      <c r="NK263" s="158" t="s">
        <v>128</v>
      </c>
      <c r="NL263" s="158" t="s">
        <v>128</v>
      </c>
      <c r="NM263" s="158" t="s">
        <v>128</v>
      </c>
      <c r="NN263" s="158" t="s">
        <v>128</v>
      </c>
      <c r="NO263" s="158" t="s">
        <v>128</v>
      </c>
      <c r="NP263" s="158" t="s">
        <v>128</v>
      </c>
      <c r="NQ263" s="158" t="s">
        <v>128</v>
      </c>
      <c r="NR263" s="163">
        <v>5.79E-2</v>
      </c>
      <c r="NS263" s="158" t="s">
        <v>66</v>
      </c>
      <c r="NT263" s="158" t="s">
        <v>128</v>
      </c>
      <c r="NU263" s="158" t="s">
        <v>128</v>
      </c>
      <c r="NV263" s="158" t="s">
        <v>128</v>
      </c>
      <c r="NW263" s="158" t="s">
        <v>128</v>
      </c>
      <c r="NX263" s="165">
        <v>1.39</v>
      </c>
      <c r="NY263" s="158" t="s">
        <v>66</v>
      </c>
      <c r="NZ263" s="158" t="s">
        <v>128</v>
      </c>
      <c r="OA263" s="158" t="s">
        <v>128</v>
      </c>
      <c r="OB263" s="158" t="s">
        <v>128</v>
      </c>
      <c r="OC263" s="158" t="s">
        <v>128</v>
      </c>
      <c r="OD263" s="158" t="s">
        <v>128</v>
      </c>
      <c r="OE263" s="170" t="s">
        <v>128</v>
      </c>
      <c r="OF263" s="181"/>
      <c r="OG263" s="174">
        <f t="shared" si="1778"/>
        <v>18.100000000000001</v>
      </c>
      <c r="OH263" s="66" t="str">
        <f t="shared" si="1779"/>
        <v>kg/GJ delivered</v>
      </c>
      <c r="OI263" s="66" t="str">
        <f t="shared" si="1780"/>
        <v/>
      </c>
      <c r="OJ263" s="66" t="str">
        <f t="shared" si="1781"/>
        <v/>
      </c>
      <c r="OK263" s="66" t="str">
        <f t="shared" si="1782"/>
        <v/>
      </c>
      <c r="OL263" s="66" t="str">
        <f t="shared" si="1783"/>
        <v/>
      </c>
      <c r="OM263" s="159">
        <f t="shared" si="1784"/>
        <v>371.2</v>
      </c>
      <c r="ON263" s="66" t="str">
        <f t="shared" si="1785"/>
        <v>kg/GJ delivered</v>
      </c>
      <c r="OO263" s="118">
        <f t="shared" si="1786"/>
        <v>1.5669999999999999</v>
      </c>
      <c r="OP263" s="66" t="str">
        <f t="shared" si="1787"/>
        <v>kg/GJ delivered</v>
      </c>
      <c r="OQ263" s="66" t="str">
        <f t="shared" si="1788"/>
        <v/>
      </c>
      <c r="OR263" s="66" t="str">
        <f t="shared" si="1789"/>
        <v/>
      </c>
      <c r="OS263" s="66" t="str">
        <f t="shared" si="1790"/>
        <v/>
      </c>
      <c r="OT263" s="66" t="str">
        <f t="shared" si="1791"/>
        <v/>
      </c>
      <c r="OU263" s="118">
        <f t="shared" si="1792"/>
        <v>8.8030000000000008</v>
      </c>
      <c r="OV263" s="66" t="str">
        <f t="shared" si="1793"/>
        <v>kg/GJ delivered</v>
      </c>
      <c r="OW263" s="66" t="str">
        <f t="shared" si="1794"/>
        <v/>
      </c>
      <c r="OX263" s="66" t="str">
        <f t="shared" si="1795"/>
        <v/>
      </c>
      <c r="OY263" s="66" t="str">
        <f t="shared" si="1796"/>
        <v/>
      </c>
      <c r="OZ263" s="66" t="str">
        <f t="shared" si="1797"/>
        <v/>
      </c>
      <c r="PA263" s="66" t="str">
        <f t="shared" si="1798"/>
        <v/>
      </c>
      <c r="PB263" s="66" t="str">
        <f t="shared" si="1799"/>
        <v/>
      </c>
      <c r="PC263" s="66" t="str">
        <f t="shared" si="1800"/>
        <v/>
      </c>
      <c r="PD263" s="66" t="str">
        <f t="shared" si="1801"/>
        <v/>
      </c>
      <c r="PE263" s="66" t="str">
        <f t="shared" si="1802"/>
        <v/>
      </c>
      <c r="PF263" s="66" t="str">
        <f t="shared" si="1803"/>
        <v/>
      </c>
      <c r="PG263" s="66" t="str">
        <f t="shared" si="1804"/>
        <v/>
      </c>
      <c r="PH263" s="66" t="str">
        <f t="shared" si="1805"/>
        <v/>
      </c>
      <c r="PI263" s="66" t="str">
        <f t="shared" si="1806"/>
        <v/>
      </c>
      <c r="PJ263" s="66" t="str">
        <f t="shared" si="1807"/>
        <v/>
      </c>
      <c r="PK263" s="66" t="str">
        <f t="shared" si="1808"/>
        <v/>
      </c>
      <c r="PL263" s="66" t="str">
        <f t="shared" si="1809"/>
        <v/>
      </c>
      <c r="PM263" s="66" t="str">
        <f t="shared" si="1810"/>
        <v/>
      </c>
      <c r="PN263" s="66" t="str">
        <f t="shared" si="1811"/>
        <v/>
      </c>
      <c r="PO263" s="66" t="str">
        <f t="shared" si="1812"/>
        <v/>
      </c>
      <c r="PP263" s="66" t="str">
        <f t="shared" si="1813"/>
        <v/>
      </c>
      <c r="PQ263" s="66" t="str">
        <f t="shared" si="1814"/>
        <v/>
      </c>
      <c r="PR263" s="66" t="str">
        <f t="shared" si="1815"/>
        <v/>
      </c>
      <c r="PS263" s="66" t="str">
        <f t="shared" si="1816"/>
        <v/>
      </c>
      <c r="PT263" s="66" t="str">
        <f t="shared" si="1817"/>
        <v/>
      </c>
      <c r="PU263" s="66" t="str">
        <f t="shared" si="1818"/>
        <v/>
      </c>
      <c r="PV263" s="66" t="str">
        <f t="shared" si="1819"/>
        <v/>
      </c>
      <c r="PW263" s="66" t="str">
        <f t="shared" si="1820"/>
        <v/>
      </c>
      <c r="PX263" s="66" t="str">
        <f t="shared" si="1821"/>
        <v/>
      </c>
      <c r="PY263" s="66" t="str">
        <f t="shared" si="1822"/>
        <v/>
      </c>
      <c r="PZ263" s="66" t="str">
        <f t="shared" si="1823"/>
        <v/>
      </c>
      <c r="QA263" s="66" t="str">
        <f t="shared" si="1824"/>
        <v/>
      </c>
      <c r="QB263" s="66" t="str">
        <f t="shared" si="1825"/>
        <v/>
      </c>
      <c r="QC263" s="66" t="str">
        <f t="shared" si="1826"/>
        <v/>
      </c>
      <c r="QD263" s="66" t="str">
        <f t="shared" si="1827"/>
        <v/>
      </c>
      <c r="QE263" s="66" t="str">
        <f t="shared" si="1828"/>
        <v/>
      </c>
      <c r="QF263" s="66" t="str">
        <f t="shared" si="1829"/>
        <v/>
      </c>
      <c r="QG263" s="66" t="str">
        <f t="shared" si="1830"/>
        <v/>
      </c>
      <c r="QH263" s="66" t="str">
        <f t="shared" si="1831"/>
        <v/>
      </c>
      <c r="QI263" s="66" t="str">
        <f t="shared" si="1832"/>
        <v/>
      </c>
      <c r="QJ263" s="66" t="str">
        <f t="shared" si="1833"/>
        <v/>
      </c>
      <c r="QK263" s="66" t="str">
        <f t="shared" si="1834"/>
        <v/>
      </c>
      <c r="QL263" s="66" t="str">
        <f t="shared" si="1835"/>
        <v/>
      </c>
      <c r="QM263" s="66" t="str">
        <f t="shared" si="1836"/>
        <v/>
      </c>
      <c r="QN263" s="66" t="str">
        <f t="shared" si="1837"/>
        <v/>
      </c>
      <c r="QO263" s="66" t="str">
        <f t="shared" si="1838"/>
        <v/>
      </c>
      <c r="QP263" s="66" t="str">
        <f t="shared" si="1839"/>
        <v/>
      </c>
      <c r="QQ263" s="66" t="str">
        <f t="shared" si="1840"/>
        <v/>
      </c>
      <c r="QR263" s="66" t="str">
        <f t="shared" si="1841"/>
        <v/>
      </c>
      <c r="QS263" s="66" t="str">
        <f t="shared" si="1842"/>
        <v/>
      </c>
      <c r="QT263" s="66" t="str">
        <f t="shared" si="1843"/>
        <v/>
      </c>
      <c r="QU263" s="66" t="str">
        <f t="shared" si="1844"/>
        <v/>
      </c>
      <c r="QV263" s="66" t="str">
        <f t="shared" si="1845"/>
        <v/>
      </c>
      <c r="QW263" s="66" t="str">
        <f t="shared" si="1846"/>
        <v/>
      </c>
      <c r="QX263" s="66" t="str">
        <f t="shared" si="1847"/>
        <v/>
      </c>
      <c r="QY263" s="66" t="str">
        <f t="shared" si="1848"/>
        <v/>
      </c>
      <c r="QZ263" s="66" t="str">
        <f t="shared" si="1849"/>
        <v/>
      </c>
      <c r="RA263" s="66" t="str">
        <f t="shared" si="1850"/>
        <v/>
      </c>
      <c r="RB263" s="66" t="str">
        <f t="shared" si="1851"/>
        <v/>
      </c>
      <c r="RC263" s="66" t="str">
        <f t="shared" si="1852"/>
        <v/>
      </c>
      <c r="RD263" s="66" t="str">
        <f t="shared" si="1853"/>
        <v/>
      </c>
      <c r="RE263" s="66" t="str">
        <f t="shared" si="1854"/>
        <v/>
      </c>
      <c r="RF263" s="66" t="str">
        <f t="shared" si="1855"/>
        <v/>
      </c>
      <c r="RG263" s="66" t="str">
        <f t="shared" si="1856"/>
        <v/>
      </c>
      <c r="RH263" s="66" t="str">
        <f t="shared" si="1857"/>
        <v/>
      </c>
      <c r="RI263" s="66" t="str">
        <f t="shared" si="1858"/>
        <v/>
      </c>
      <c r="RJ263" s="66" t="str">
        <f t="shared" si="1859"/>
        <v/>
      </c>
      <c r="RK263" s="66" t="str">
        <f t="shared" si="1860"/>
        <v/>
      </c>
      <c r="RL263" s="66" t="str">
        <f t="shared" si="1861"/>
        <v/>
      </c>
      <c r="RM263" s="66" t="str">
        <f t="shared" si="1862"/>
        <v/>
      </c>
      <c r="RN263" s="66" t="str">
        <f t="shared" si="1863"/>
        <v/>
      </c>
      <c r="RO263" s="66" t="str">
        <f t="shared" si="1864"/>
        <v/>
      </c>
      <c r="RP263" s="66" t="str">
        <f t="shared" si="1865"/>
        <v/>
      </c>
      <c r="RQ263" s="66" t="str">
        <f t="shared" si="1866"/>
        <v/>
      </c>
      <c r="RR263" s="66" t="str">
        <f t="shared" si="1867"/>
        <v/>
      </c>
      <c r="RS263" s="66" t="str">
        <f t="shared" si="1868"/>
        <v/>
      </c>
      <c r="RT263" s="66" t="str">
        <f t="shared" si="1869"/>
        <v/>
      </c>
      <c r="RU263" s="66" t="str">
        <f t="shared" si="1870"/>
        <v/>
      </c>
      <c r="RV263" s="66" t="str">
        <f t="shared" si="1871"/>
        <v/>
      </c>
      <c r="RW263" s="66" t="str">
        <f t="shared" si="1872"/>
        <v/>
      </c>
      <c r="RX263" s="66" t="str">
        <f t="shared" si="1873"/>
        <v/>
      </c>
      <c r="RY263" s="66" t="str">
        <f t="shared" si="1874"/>
        <v/>
      </c>
      <c r="RZ263" s="66" t="str">
        <f t="shared" si="1875"/>
        <v/>
      </c>
      <c r="SA263" s="66" t="str">
        <f t="shared" si="1876"/>
        <v/>
      </c>
      <c r="SB263" s="66" t="str">
        <f t="shared" si="1877"/>
        <v/>
      </c>
      <c r="SC263" s="66" t="str">
        <f t="shared" si="1878"/>
        <v/>
      </c>
      <c r="SD263" s="66" t="str">
        <f t="shared" si="1879"/>
        <v/>
      </c>
      <c r="SE263" s="66" t="str">
        <f t="shared" si="1880"/>
        <v/>
      </c>
      <c r="SF263" s="66" t="str">
        <f t="shared" si="1881"/>
        <v/>
      </c>
      <c r="SG263" s="66" t="str">
        <f t="shared" si="1882"/>
        <v/>
      </c>
      <c r="SH263" s="66" t="str">
        <f t="shared" si="1883"/>
        <v/>
      </c>
      <c r="SI263" s="66" t="str">
        <f t="shared" si="1884"/>
        <v/>
      </c>
      <c r="SJ263" s="66" t="str">
        <f t="shared" si="1885"/>
        <v/>
      </c>
      <c r="SK263" s="66" t="str">
        <f t="shared" si="1886"/>
        <v/>
      </c>
      <c r="SL263" s="66" t="str">
        <f t="shared" si="1887"/>
        <v/>
      </c>
      <c r="SM263" s="66" t="str">
        <f t="shared" si="1888"/>
        <v/>
      </c>
      <c r="SN263" s="66" t="str">
        <f t="shared" si="1889"/>
        <v/>
      </c>
      <c r="SO263" s="66" t="str">
        <f t="shared" si="1890"/>
        <v/>
      </c>
      <c r="SP263" s="66" t="str">
        <f t="shared" si="1891"/>
        <v/>
      </c>
      <c r="SQ263" s="66" t="str">
        <f t="shared" si="1892"/>
        <v/>
      </c>
      <c r="SR263" s="66" t="str">
        <f t="shared" si="1893"/>
        <v/>
      </c>
      <c r="SS263" s="66" t="str">
        <f t="shared" si="1894"/>
        <v/>
      </c>
      <c r="ST263" s="66" t="str">
        <f t="shared" si="1895"/>
        <v/>
      </c>
      <c r="SU263" s="66" t="str">
        <f t="shared" si="1896"/>
        <v/>
      </c>
      <c r="SV263" s="66" t="str">
        <f t="shared" si="1897"/>
        <v/>
      </c>
      <c r="SW263" s="66" t="str">
        <f t="shared" si="1898"/>
        <v/>
      </c>
      <c r="SX263" s="66" t="str">
        <f t="shared" si="1899"/>
        <v/>
      </c>
      <c r="SY263" s="66" t="str">
        <f t="shared" si="1900"/>
        <v/>
      </c>
      <c r="SZ263" s="66" t="str">
        <f t="shared" si="1901"/>
        <v/>
      </c>
      <c r="TA263" s="66" t="str">
        <f t="shared" si="1902"/>
        <v/>
      </c>
      <c r="TB263" s="66" t="str">
        <f t="shared" si="1903"/>
        <v/>
      </c>
      <c r="TC263" s="66" t="str">
        <f t="shared" si="1904"/>
        <v/>
      </c>
      <c r="TD263" s="66" t="str">
        <f t="shared" si="1905"/>
        <v/>
      </c>
      <c r="TE263" s="66" t="str">
        <f t="shared" si="1906"/>
        <v/>
      </c>
      <c r="TF263" s="66" t="str">
        <f t="shared" si="1907"/>
        <v/>
      </c>
      <c r="TG263" s="66" t="str">
        <f t="shared" si="1908"/>
        <v/>
      </c>
      <c r="TH263" s="66" t="str">
        <f t="shared" si="1909"/>
        <v/>
      </c>
      <c r="TI263" s="66" t="str">
        <f t="shared" si="1910"/>
        <v/>
      </c>
      <c r="TJ263" s="66" t="str">
        <f t="shared" si="1911"/>
        <v/>
      </c>
      <c r="TK263" s="66" t="str">
        <f t="shared" si="1912"/>
        <v/>
      </c>
      <c r="TL263" s="66" t="str">
        <f t="shared" si="1913"/>
        <v/>
      </c>
      <c r="TM263" s="66" t="str">
        <f t="shared" si="1914"/>
        <v/>
      </c>
      <c r="TN263" s="66" t="str">
        <f t="shared" si="1915"/>
        <v/>
      </c>
      <c r="TO263" s="66" t="str">
        <f t="shared" si="1916"/>
        <v/>
      </c>
      <c r="TP263" s="66" t="str">
        <f t="shared" si="1917"/>
        <v/>
      </c>
      <c r="TQ263" s="66" t="str">
        <f t="shared" si="1918"/>
        <v/>
      </c>
      <c r="TR263" s="66" t="str">
        <f t="shared" si="1919"/>
        <v/>
      </c>
      <c r="TS263" s="66" t="str">
        <f t="shared" si="1920"/>
        <v/>
      </c>
      <c r="TT263" s="66" t="str">
        <f t="shared" si="1921"/>
        <v/>
      </c>
      <c r="TU263" s="66" t="str">
        <f t="shared" si="1922"/>
        <v/>
      </c>
      <c r="TV263" s="66" t="str">
        <f t="shared" si="1923"/>
        <v/>
      </c>
      <c r="TW263" s="66" t="str">
        <f t="shared" si="1924"/>
        <v/>
      </c>
      <c r="TX263" s="66" t="str">
        <f t="shared" si="1925"/>
        <v/>
      </c>
      <c r="TY263" s="66" t="str">
        <f t="shared" si="1926"/>
        <v/>
      </c>
      <c r="TZ263" s="66" t="str">
        <f t="shared" si="1927"/>
        <v/>
      </c>
      <c r="UA263" s="66" t="str">
        <f t="shared" si="1928"/>
        <v/>
      </c>
      <c r="UB263" s="66" t="str">
        <f t="shared" si="1929"/>
        <v/>
      </c>
      <c r="UC263" s="66" t="str">
        <f t="shared" si="1930"/>
        <v/>
      </c>
      <c r="UD263" s="66" t="str">
        <f t="shared" si="1931"/>
        <v/>
      </c>
      <c r="UE263" s="66" t="str">
        <f t="shared" si="1932"/>
        <v/>
      </c>
      <c r="UF263" s="66" t="str">
        <f t="shared" si="1933"/>
        <v/>
      </c>
      <c r="UG263" s="66" t="str">
        <f t="shared" si="1934"/>
        <v/>
      </c>
      <c r="UH263" s="66" t="str">
        <f t="shared" si="1935"/>
        <v/>
      </c>
      <c r="UI263" s="66" t="str">
        <f t="shared" si="1936"/>
        <v/>
      </c>
      <c r="UJ263" s="66" t="str">
        <f t="shared" si="1937"/>
        <v/>
      </c>
      <c r="UK263" s="66" t="str">
        <f t="shared" si="1938"/>
        <v/>
      </c>
      <c r="UL263" s="66" t="str">
        <f t="shared" si="1939"/>
        <v/>
      </c>
      <c r="UM263" s="66" t="str">
        <f t="shared" si="1940"/>
        <v/>
      </c>
      <c r="UN263" s="66" t="str">
        <f t="shared" si="1941"/>
        <v/>
      </c>
      <c r="UO263" s="66" t="str">
        <f t="shared" si="1942"/>
        <v/>
      </c>
      <c r="UP263" s="66" t="str">
        <f t="shared" si="1943"/>
        <v/>
      </c>
      <c r="UQ263" s="66" t="str">
        <f t="shared" si="1944"/>
        <v/>
      </c>
      <c r="UR263" s="66" t="str">
        <f t="shared" si="1945"/>
        <v/>
      </c>
      <c r="US263" s="66" t="str">
        <f t="shared" si="1946"/>
        <v/>
      </c>
      <c r="UT263" s="66" t="str">
        <f t="shared" si="1947"/>
        <v/>
      </c>
      <c r="UU263" s="66" t="str">
        <f t="shared" si="1948"/>
        <v/>
      </c>
      <c r="UV263" s="66" t="str">
        <f t="shared" si="1949"/>
        <v/>
      </c>
      <c r="UW263" s="66" t="str">
        <f t="shared" si="1950"/>
        <v/>
      </c>
      <c r="UX263" s="66" t="str">
        <f t="shared" si="1951"/>
        <v/>
      </c>
      <c r="UY263" s="66" t="str">
        <f t="shared" si="1952"/>
        <v/>
      </c>
      <c r="UZ263" s="66" t="str">
        <f t="shared" si="1953"/>
        <v/>
      </c>
      <c r="VA263" s="66" t="str">
        <f t="shared" si="1954"/>
        <v/>
      </c>
      <c r="VB263" s="66" t="str">
        <f t="shared" si="1955"/>
        <v/>
      </c>
      <c r="VC263" s="66" t="str">
        <f t="shared" si="1956"/>
        <v/>
      </c>
      <c r="VD263" s="66" t="str">
        <f t="shared" si="1957"/>
        <v/>
      </c>
      <c r="VE263" s="66" t="str">
        <f t="shared" si="1958"/>
        <v/>
      </c>
      <c r="VF263" s="66" t="str">
        <f t="shared" si="1959"/>
        <v/>
      </c>
      <c r="VG263" s="66" t="str">
        <f t="shared" si="1960"/>
        <v/>
      </c>
      <c r="VH263" s="66" t="str">
        <f t="shared" si="1961"/>
        <v/>
      </c>
      <c r="VI263" s="66" t="str">
        <f t="shared" si="1962"/>
        <v/>
      </c>
      <c r="VJ263" s="66" t="str">
        <f t="shared" si="1963"/>
        <v/>
      </c>
      <c r="VK263" s="66" t="str">
        <f t="shared" si="1964"/>
        <v/>
      </c>
      <c r="VL263" s="66" t="str">
        <f t="shared" si="1965"/>
        <v/>
      </c>
      <c r="VM263" s="66" t="str">
        <f t="shared" si="1966"/>
        <v/>
      </c>
      <c r="VN263" s="66" t="str">
        <f t="shared" si="1967"/>
        <v/>
      </c>
      <c r="VO263" s="66" t="str">
        <f t="shared" si="1968"/>
        <v/>
      </c>
      <c r="VP263" s="66" t="str">
        <f t="shared" si="1969"/>
        <v/>
      </c>
      <c r="VQ263" s="66" t="str">
        <f t="shared" si="1970"/>
        <v/>
      </c>
      <c r="VR263" s="66" t="str">
        <f t="shared" si="1971"/>
        <v/>
      </c>
      <c r="VS263" s="66" t="str">
        <f t="shared" si="1972"/>
        <v/>
      </c>
      <c r="VT263" s="66" t="str">
        <f t="shared" si="1973"/>
        <v/>
      </c>
      <c r="VU263" s="66" t="str">
        <f t="shared" si="1974"/>
        <v/>
      </c>
      <c r="VV263" s="66" t="str">
        <f t="shared" si="1975"/>
        <v/>
      </c>
      <c r="VW263" s="66" t="str">
        <f t="shared" si="1976"/>
        <v/>
      </c>
      <c r="VX263" s="66" t="str">
        <f t="shared" si="1977"/>
        <v/>
      </c>
      <c r="VY263" s="66" t="str">
        <f t="shared" si="1978"/>
        <v/>
      </c>
      <c r="VZ263" s="66" t="str">
        <f t="shared" si="1979"/>
        <v/>
      </c>
      <c r="WA263" s="66" t="str">
        <f t="shared" si="1980"/>
        <v/>
      </c>
      <c r="WB263" s="66" t="str">
        <f t="shared" si="1981"/>
        <v/>
      </c>
      <c r="WC263" s="66" t="str">
        <f t="shared" si="1982"/>
        <v/>
      </c>
      <c r="WD263" s="66" t="str">
        <f t="shared" si="1983"/>
        <v/>
      </c>
      <c r="WE263" s="66" t="str">
        <f t="shared" si="1984"/>
        <v/>
      </c>
      <c r="WF263" s="66" t="str">
        <f t="shared" si="1985"/>
        <v/>
      </c>
      <c r="WG263" s="66" t="str">
        <f t="shared" si="1986"/>
        <v/>
      </c>
      <c r="WH263" s="66" t="str">
        <f t="shared" si="1987"/>
        <v/>
      </c>
      <c r="WI263" s="66" t="str">
        <f t="shared" si="1988"/>
        <v/>
      </c>
      <c r="WJ263" s="66" t="str">
        <f t="shared" si="1989"/>
        <v/>
      </c>
      <c r="WK263" s="66" t="str">
        <f t="shared" si="1990"/>
        <v/>
      </c>
      <c r="WL263" s="66" t="str">
        <f t="shared" si="1991"/>
        <v/>
      </c>
      <c r="WM263" s="66" t="str">
        <f t="shared" si="1992"/>
        <v/>
      </c>
      <c r="WN263" s="66" t="str">
        <f t="shared" si="1993"/>
        <v/>
      </c>
      <c r="WO263" s="66" t="str">
        <f t="shared" si="1994"/>
        <v/>
      </c>
      <c r="WP263" s="66" t="str">
        <f t="shared" si="1995"/>
        <v/>
      </c>
      <c r="WQ263" s="66" t="str">
        <f t="shared" si="1996"/>
        <v/>
      </c>
      <c r="WR263" s="66" t="str">
        <f t="shared" si="1997"/>
        <v/>
      </c>
      <c r="WS263" s="66" t="str">
        <f t="shared" si="1998"/>
        <v/>
      </c>
      <c r="WT263" s="66" t="str">
        <f t="shared" si="1999"/>
        <v/>
      </c>
      <c r="WU263" s="66" t="str">
        <f t="shared" si="2000"/>
        <v/>
      </c>
      <c r="WV263" s="66" t="str">
        <f t="shared" si="2001"/>
        <v/>
      </c>
      <c r="WW263" s="66" t="str">
        <f t="shared" si="2002"/>
        <v/>
      </c>
      <c r="WX263" s="66" t="str">
        <f t="shared" si="2003"/>
        <v/>
      </c>
      <c r="WY263" s="66" t="str">
        <f t="shared" si="2004"/>
        <v/>
      </c>
      <c r="WZ263" s="66" t="str">
        <f t="shared" si="2005"/>
        <v/>
      </c>
      <c r="XA263" s="66" t="str">
        <f t="shared" si="2006"/>
        <v/>
      </c>
      <c r="XB263" s="66" t="str">
        <f t="shared" si="2007"/>
        <v/>
      </c>
      <c r="XC263" s="66" t="str">
        <f t="shared" si="2008"/>
        <v/>
      </c>
      <c r="XD263" s="66" t="str">
        <f t="shared" si="2009"/>
        <v/>
      </c>
      <c r="XE263" s="66" t="str">
        <f t="shared" si="2010"/>
        <v/>
      </c>
      <c r="XF263" s="66" t="str">
        <f t="shared" si="2011"/>
        <v/>
      </c>
      <c r="XG263" s="66" t="str">
        <f t="shared" si="2012"/>
        <v/>
      </c>
      <c r="XH263" s="66" t="str">
        <f t="shared" si="2013"/>
        <v/>
      </c>
      <c r="XI263" s="66" t="str">
        <f t="shared" si="2014"/>
        <v/>
      </c>
      <c r="XJ263" s="66" t="str">
        <f t="shared" si="2015"/>
        <v/>
      </c>
      <c r="XK263" s="66" t="str">
        <f t="shared" si="2016"/>
        <v/>
      </c>
      <c r="XL263" s="66" t="str">
        <f t="shared" si="2017"/>
        <v/>
      </c>
      <c r="XM263" s="66" t="str">
        <f t="shared" si="2018"/>
        <v/>
      </c>
      <c r="XN263" s="66" t="str">
        <f t="shared" si="2019"/>
        <v/>
      </c>
      <c r="XO263" s="66" t="str">
        <f t="shared" si="2020"/>
        <v/>
      </c>
      <c r="XP263" s="66" t="str">
        <f t="shared" si="2021"/>
        <v/>
      </c>
      <c r="XQ263" s="66" t="str">
        <f t="shared" si="2022"/>
        <v/>
      </c>
      <c r="XR263" s="66" t="str">
        <f t="shared" si="2023"/>
        <v/>
      </c>
      <c r="XS263" s="66" t="str">
        <f t="shared" si="2024"/>
        <v/>
      </c>
      <c r="XT263" s="66" t="str">
        <f t="shared" si="2025"/>
        <v/>
      </c>
      <c r="XU263" s="66" t="str">
        <f t="shared" si="2026"/>
        <v/>
      </c>
      <c r="XV263" s="66" t="str">
        <f t="shared" si="2027"/>
        <v/>
      </c>
      <c r="XW263" s="66" t="str">
        <f t="shared" si="2028"/>
        <v/>
      </c>
      <c r="XX263" s="66" t="str">
        <f t="shared" si="2029"/>
        <v/>
      </c>
      <c r="XY263" s="66" t="str">
        <f t="shared" si="2030"/>
        <v/>
      </c>
      <c r="XZ263" s="66" t="str">
        <f t="shared" si="2031"/>
        <v/>
      </c>
      <c r="YA263" s="66" t="str">
        <f t="shared" si="2032"/>
        <v/>
      </c>
      <c r="YB263" s="66" t="str">
        <f t="shared" si="2033"/>
        <v/>
      </c>
      <c r="YC263" s="66" t="str">
        <f t="shared" si="2034"/>
        <v/>
      </c>
      <c r="YD263" s="66" t="str">
        <f t="shared" si="2035"/>
        <v/>
      </c>
      <c r="YE263" s="66" t="str">
        <f t="shared" si="2036"/>
        <v/>
      </c>
      <c r="YF263" s="66" t="str">
        <f t="shared" si="2037"/>
        <v/>
      </c>
      <c r="YG263" s="66" t="str">
        <f t="shared" si="2038"/>
        <v/>
      </c>
      <c r="YH263" s="66" t="str">
        <f t="shared" si="2039"/>
        <v/>
      </c>
      <c r="YI263" s="66" t="str">
        <f t="shared" si="2040"/>
        <v/>
      </c>
      <c r="YJ263" s="66" t="str">
        <f t="shared" si="2041"/>
        <v/>
      </c>
      <c r="YK263" s="66" t="str">
        <f t="shared" si="2042"/>
        <v/>
      </c>
      <c r="YL263" s="66" t="str">
        <f t="shared" si="2043"/>
        <v/>
      </c>
      <c r="YM263" s="66" t="str">
        <f t="shared" si="2044"/>
        <v/>
      </c>
      <c r="YN263" s="66" t="str">
        <f t="shared" si="2045"/>
        <v/>
      </c>
      <c r="YO263" s="66" t="str">
        <f t="shared" si="2046"/>
        <v/>
      </c>
      <c r="YP263" s="66" t="str">
        <f t="shared" si="2047"/>
        <v/>
      </c>
      <c r="YQ263" s="66" t="str">
        <f t="shared" si="2048"/>
        <v/>
      </c>
      <c r="YR263" s="66" t="str">
        <f t="shared" si="2049"/>
        <v/>
      </c>
      <c r="YS263" s="66" t="str">
        <f t="shared" si="2050"/>
        <v/>
      </c>
      <c r="YT263" s="66" t="str">
        <f t="shared" si="2051"/>
        <v/>
      </c>
      <c r="YU263" s="66" t="str">
        <f t="shared" si="2052"/>
        <v/>
      </c>
      <c r="YV263" s="66" t="str">
        <f t="shared" si="2053"/>
        <v/>
      </c>
      <c r="YW263" s="66" t="str">
        <f t="shared" si="2054"/>
        <v/>
      </c>
      <c r="YX263" s="66" t="str">
        <f t="shared" si="2055"/>
        <v/>
      </c>
      <c r="YY263" s="66" t="str">
        <f t="shared" si="2056"/>
        <v/>
      </c>
      <c r="YZ263" s="66" t="str">
        <f t="shared" si="2057"/>
        <v/>
      </c>
      <c r="ZA263" s="66" t="str">
        <f t="shared" si="2058"/>
        <v/>
      </c>
      <c r="ZB263" s="66" t="str">
        <f t="shared" si="2059"/>
        <v/>
      </c>
      <c r="ZC263" s="66" t="str">
        <f t="shared" si="2060"/>
        <v/>
      </c>
      <c r="ZD263" s="66" t="str">
        <f t="shared" si="2061"/>
        <v/>
      </c>
      <c r="ZE263" s="66" t="str">
        <f t="shared" si="2062"/>
        <v/>
      </c>
      <c r="ZF263" s="66" t="str">
        <f t="shared" si="2063"/>
        <v/>
      </c>
      <c r="ZG263" s="66" t="str">
        <f t="shared" si="2064"/>
        <v/>
      </c>
      <c r="ZH263" s="66" t="str">
        <f t="shared" si="2065"/>
        <v/>
      </c>
      <c r="ZI263" s="66" t="str">
        <f t="shared" si="2066"/>
        <v/>
      </c>
      <c r="ZJ263" s="66" t="str">
        <f t="shared" si="2067"/>
        <v/>
      </c>
      <c r="ZK263" s="66" t="str">
        <f t="shared" si="2068"/>
        <v/>
      </c>
      <c r="ZL263" s="66" t="str">
        <f t="shared" si="2069"/>
        <v/>
      </c>
      <c r="ZM263" s="66" t="str">
        <f t="shared" si="2070"/>
        <v/>
      </c>
      <c r="ZN263" s="66" t="str">
        <f t="shared" si="2071"/>
        <v/>
      </c>
      <c r="ZO263" s="66" t="str">
        <f t="shared" si="2072"/>
        <v/>
      </c>
      <c r="ZP263" s="66" t="str">
        <f t="shared" si="2073"/>
        <v/>
      </c>
      <c r="ZQ263" s="66" t="str">
        <f t="shared" si="2074"/>
        <v/>
      </c>
      <c r="ZR263" s="66" t="str">
        <f t="shared" si="2075"/>
        <v/>
      </c>
      <c r="ZS263" s="66" t="str">
        <f t="shared" si="2076"/>
        <v/>
      </c>
      <c r="ZT263" s="66" t="str">
        <f t="shared" si="2077"/>
        <v/>
      </c>
      <c r="ZU263" s="66" t="str">
        <f t="shared" si="2078"/>
        <v/>
      </c>
      <c r="ZV263" s="66" t="str">
        <f t="shared" si="2079"/>
        <v/>
      </c>
      <c r="ZW263" s="66" t="str">
        <f t="shared" si="2080"/>
        <v/>
      </c>
      <c r="ZX263" s="66" t="str">
        <f t="shared" si="2081"/>
        <v/>
      </c>
      <c r="ZY263" s="66" t="str">
        <f t="shared" si="2082"/>
        <v/>
      </c>
      <c r="ZZ263" s="66" t="str">
        <f t="shared" si="2083"/>
        <v/>
      </c>
      <c r="AAA263" s="66" t="str">
        <f t="shared" si="2084"/>
        <v/>
      </c>
      <c r="AAB263" s="66" t="str">
        <f t="shared" si="2085"/>
        <v/>
      </c>
      <c r="AAC263" s="66" t="str">
        <f t="shared" si="2086"/>
        <v/>
      </c>
      <c r="AAD263" s="66" t="str">
        <f t="shared" si="2087"/>
        <v/>
      </c>
      <c r="AAE263" s="66" t="str">
        <f t="shared" si="2088"/>
        <v/>
      </c>
      <c r="AAF263" s="66" t="str">
        <f t="shared" si="2089"/>
        <v/>
      </c>
      <c r="AAG263" s="66" t="str">
        <f t="shared" si="2090"/>
        <v/>
      </c>
      <c r="AAH263" s="66" t="str">
        <f t="shared" si="2091"/>
        <v/>
      </c>
      <c r="AAI263" s="66" t="str">
        <f t="shared" si="2092"/>
        <v/>
      </c>
      <c r="AAJ263" s="66" t="str">
        <f t="shared" si="2093"/>
        <v/>
      </c>
      <c r="AAK263" s="66" t="str">
        <f t="shared" si="2094"/>
        <v/>
      </c>
      <c r="AAL263" s="66" t="str">
        <f t="shared" si="2095"/>
        <v/>
      </c>
      <c r="AAM263" s="66" t="str">
        <f t="shared" si="2096"/>
        <v/>
      </c>
      <c r="AAN263" s="66" t="str">
        <f t="shared" si="2097"/>
        <v/>
      </c>
      <c r="AAO263" s="66" t="str">
        <f t="shared" si="2098"/>
        <v/>
      </c>
      <c r="AAP263" s="66" t="str">
        <f t="shared" si="2099"/>
        <v/>
      </c>
      <c r="AAQ263" s="66" t="str">
        <f t="shared" si="2100"/>
        <v/>
      </c>
      <c r="AAR263" s="66" t="str">
        <f t="shared" si="2101"/>
        <v/>
      </c>
      <c r="AAS263" s="66" t="str">
        <f t="shared" si="2102"/>
        <v/>
      </c>
      <c r="AAT263" s="66" t="str">
        <f t="shared" si="2103"/>
        <v/>
      </c>
      <c r="AAU263" s="66" t="str">
        <f t="shared" si="2104"/>
        <v/>
      </c>
      <c r="AAV263" s="66" t="str">
        <f t="shared" si="2105"/>
        <v/>
      </c>
      <c r="AAW263" s="66" t="str">
        <f t="shared" si="2106"/>
        <v/>
      </c>
      <c r="AAX263" s="66" t="str">
        <f t="shared" si="2107"/>
        <v/>
      </c>
      <c r="AAY263" s="66" t="str">
        <f t="shared" si="2108"/>
        <v/>
      </c>
      <c r="AAZ263" s="66" t="str">
        <f t="shared" si="2109"/>
        <v/>
      </c>
      <c r="ABA263" s="66" t="str">
        <f t="shared" si="2110"/>
        <v/>
      </c>
      <c r="ABB263" s="66" t="str">
        <f t="shared" si="2111"/>
        <v/>
      </c>
      <c r="ABC263" s="66" t="str">
        <f t="shared" si="2112"/>
        <v/>
      </c>
      <c r="ABD263" s="66" t="str">
        <f t="shared" si="2113"/>
        <v/>
      </c>
      <c r="ABE263" s="66" t="str">
        <f t="shared" si="2114"/>
        <v/>
      </c>
      <c r="ABF263" s="66" t="str">
        <f t="shared" si="2115"/>
        <v/>
      </c>
      <c r="ABG263" s="66" t="str">
        <f t="shared" si="2116"/>
        <v/>
      </c>
      <c r="ABH263" s="66" t="str">
        <f t="shared" si="2117"/>
        <v/>
      </c>
      <c r="ABI263" s="66" t="str">
        <f t="shared" si="2118"/>
        <v/>
      </c>
      <c r="ABJ263" s="66" t="str">
        <f t="shared" si="2119"/>
        <v/>
      </c>
      <c r="ABK263" s="66" t="str">
        <f t="shared" si="2120"/>
        <v/>
      </c>
      <c r="ABL263" s="66" t="str">
        <f t="shared" si="2121"/>
        <v/>
      </c>
      <c r="ABM263" s="66" t="str">
        <f t="shared" si="2122"/>
        <v/>
      </c>
      <c r="ABN263" s="66" t="str">
        <f t="shared" si="2123"/>
        <v/>
      </c>
      <c r="ABO263" s="66" t="str">
        <f t="shared" si="2124"/>
        <v/>
      </c>
      <c r="ABP263" s="66" t="str">
        <f t="shared" si="2125"/>
        <v/>
      </c>
      <c r="ABQ263" s="66" t="str">
        <f t="shared" si="2126"/>
        <v/>
      </c>
      <c r="ABR263" s="66" t="str">
        <f t="shared" si="2127"/>
        <v/>
      </c>
      <c r="ABS263" s="66" t="str">
        <f t="shared" si="2128"/>
        <v/>
      </c>
      <c r="ABT263" s="66" t="str">
        <f t="shared" si="2129"/>
        <v/>
      </c>
      <c r="ABU263" s="66" t="str">
        <f t="shared" si="2130"/>
        <v/>
      </c>
      <c r="ABV263" s="66" t="str">
        <f t="shared" si="2131"/>
        <v/>
      </c>
      <c r="ABW263" s="66" t="str">
        <f t="shared" si="2132"/>
        <v/>
      </c>
      <c r="ABX263" s="66" t="str">
        <f t="shared" si="2133"/>
        <v/>
      </c>
      <c r="ABY263" s="66" t="str">
        <f t="shared" si="2134"/>
        <v/>
      </c>
      <c r="ABZ263" s="66" t="str">
        <f t="shared" si="2135"/>
        <v/>
      </c>
      <c r="ACA263" s="66" t="str">
        <f t="shared" si="2136"/>
        <v/>
      </c>
      <c r="ACB263" s="66" t="str">
        <f t="shared" si="2137"/>
        <v/>
      </c>
      <c r="ACC263" s="66" t="str">
        <f t="shared" si="2138"/>
        <v/>
      </c>
      <c r="ACD263" s="66" t="str">
        <f t="shared" si="2139"/>
        <v/>
      </c>
      <c r="ACE263" s="66" t="str">
        <f t="shared" si="2140"/>
        <v/>
      </c>
      <c r="ACF263" s="66" t="str">
        <f t="shared" si="2141"/>
        <v/>
      </c>
      <c r="ACG263" s="126">
        <f t="shared" si="2142"/>
        <v>5.79E-2</v>
      </c>
      <c r="ACH263" s="66" t="str">
        <f t="shared" si="2143"/>
        <v>kg/GJ delivered</v>
      </c>
      <c r="ACI263" s="66" t="str">
        <f t="shared" si="2144"/>
        <v/>
      </c>
      <c r="ACJ263" s="66" t="str">
        <f t="shared" si="2145"/>
        <v/>
      </c>
      <c r="ACK263" s="66" t="str">
        <f t="shared" si="2146"/>
        <v/>
      </c>
      <c r="ACL263" s="66" t="str">
        <f t="shared" si="2147"/>
        <v/>
      </c>
      <c r="ACM263" s="66">
        <f t="shared" ref="ACM263:ACN263" si="2155">IF(AND(ACS$3="Unit", ACL263=""), "", IF(AND(ACS$3="Unit", ACL263="-"),"", IF(ACS$3="Unit", "kg/GJ delivered", IF(AND(NY263&lt;&gt;"", NY263&lt;&gt;"-", NX263="-"),"", IF($H263="","", IF(NX263="nd", "",IF(NX263="&lt;n.a.&gt;", "", IF(NY263="#/MJ", "", IF(NY263="kg/GJ delivered",NX263,IF(NY263="g/MJ delivered",NX263,IF(NY263="kg/MJ delivered",NX263*1000,IF(NY263="mg/MJ delivered",NX263/1000,IF(NY263="g/kg",((NX263)*(1/$I263)*(1/$H263)),IF(NY263="mg/kg",((NX263/1000)*(1/$I263)*(1/$H263)),IF(NY263="mg/MJ delivered",NX263/1000,IF(NY263="-","","Error"))))))))))))))))</f>
        <v>1.39</v>
      </c>
      <c r="ACN263" s="66" t="str">
        <f t="shared" si="2155"/>
        <v>kg/GJ delivered</v>
      </c>
      <c r="ACO263" s="66" t="str">
        <f t="shared" si="2149"/>
        <v/>
      </c>
      <c r="ACP263" s="66" t="str">
        <f t="shared" si="2150"/>
        <v/>
      </c>
      <c r="ACQ263" s="66" t="str">
        <f t="shared" si="2151"/>
        <v/>
      </c>
      <c r="ACR263" s="66" t="str">
        <f t="shared" si="2152"/>
        <v/>
      </c>
      <c r="ACS263" s="66" t="str">
        <f t="shared" si="2153"/>
        <v/>
      </c>
      <c r="ACT263" s="66" t="str">
        <f t="shared" si="2154"/>
        <v/>
      </c>
    </row>
    <row r="264" spans="2:774" ht="15.75" customHeight="1" x14ac:dyDescent="0.25">
      <c r="B264" s="66">
        <v>21</v>
      </c>
      <c r="C264" s="66" t="s">
        <v>99</v>
      </c>
      <c r="D264" s="66" t="s">
        <v>4</v>
      </c>
      <c r="E264" s="156" t="s">
        <v>956</v>
      </c>
      <c r="F264" s="66" t="s">
        <v>1579</v>
      </c>
      <c r="G264" s="66" t="s">
        <v>490</v>
      </c>
      <c r="H264" s="126">
        <v>9.8000000000000004E-2</v>
      </c>
      <c r="I264" s="130">
        <v>13.03</v>
      </c>
      <c r="J264" s="66" t="str">
        <f t="shared" si="1759"/>
        <v>Crop Residue, Traditional, IN</v>
      </c>
      <c r="K264" s="66" t="s">
        <v>1254</v>
      </c>
      <c r="L264" s="66" t="s">
        <v>1254</v>
      </c>
      <c r="M264" s="66" t="s">
        <v>1254</v>
      </c>
      <c r="N264" s="66" t="s">
        <v>1254</v>
      </c>
      <c r="O264" s="66" t="s">
        <v>26</v>
      </c>
      <c r="P264" s="66" t="str">
        <f t="shared" si="1768"/>
        <v>IN</v>
      </c>
      <c r="Q264" s="66" t="s">
        <v>2</v>
      </c>
      <c r="R264" s="162">
        <v>38.14</v>
      </c>
      <c r="S264" s="158" t="s">
        <v>66</v>
      </c>
      <c r="T264" s="158" t="s">
        <v>128</v>
      </c>
      <c r="U264" s="158" t="s">
        <v>128</v>
      </c>
      <c r="V264" s="158" t="s">
        <v>128</v>
      </c>
      <c r="W264" s="158" t="s">
        <v>128</v>
      </c>
      <c r="X264" s="164">
        <v>862.2</v>
      </c>
      <c r="Y264" s="158" t="s">
        <v>66</v>
      </c>
      <c r="Z264" s="165">
        <v>4.2210000000000001</v>
      </c>
      <c r="AA264" s="158" t="s">
        <v>66</v>
      </c>
      <c r="AB264" s="158" t="s">
        <v>128</v>
      </c>
      <c r="AC264" s="158" t="s">
        <v>128</v>
      </c>
      <c r="AD264" s="158" t="s">
        <v>128</v>
      </c>
      <c r="AE264" s="158" t="s">
        <v>128</v>
      </c>
      <c r="AF264" s="165">
        <v>7.3540000000000001</v>
      </c>
      <c r="AG264" s="158" t="s">
        <v>66</v>
      </c>
      <c r="AH264" s="158" t="s">
        <v>128</v>
      </c>
      <c r="AI264" s="158" t="s">
        <v>128</v>
      </c>
      <c r="AJ264" s="158" t="s">
        <v>128</v>
      </c>
      <c r="AK264" s="158" t="s">
        <v>128</v>
      </c>
      <c r="AL264" s="158" t="s">
        <v>128</v>
      </c>
      <c r="AM264" s="158" t="s">
        <v>128</v>
      </c>
      <c r="AN264" s="158" t="s">
        <v>128</v>
      </c>
      <c r="AO264" s="158" t="s">
        <v>128</v>
      </c>
      <c r="AP264" s="158" t="s">
        <v>128</v>
      </c>
      <c r="AQ264" s="158" t="s">
        <v>128</v>
      </c>
      <c r="AR264" s="158" t="s">
        <v>128</v>
      </c>
      <c r="AS264" s="158" t="s">
        <v>128</v>
      </c>
      <c r="AT264" s="158" t="s">
        <v>128</v>
      </c>
      <c r="AU264" s="158" t="s">
        <v>128</v>
      </c>
      <c r="AV264" s="158" t="s">
        <v>128</v>
      </c>
      <c r="AW264" s="158" t="s">
        <v>128</v>
      </c>
      <c r="AX264" s="158" t="s">
        <v>128</v>
      </c>
      <c r="AY264" s="158" t="s">
        <v>128</v>
      </c>
      <c r="AZ264" s="158" t="s">
        <v>128</v>
      </c>
      <c r="BA264" s="158" t="s">
        <v>128</v>
      </c>
      <c r="BB264" s="158" t="s">
        <v>128</v>
      </c>
      <c r="BC264" s="158" t="s">
        <v>128</v>
      </c>
      <c r="BD264" s="158" t="s">
        <v>128</v>
      </c>
      <c r="BE264" s="158" t="s">
        <v>128</v>
      </c>
      <c r="BF264" s="158" t="s">
        <v>128</v>
      </c>
      <c r="BG264" s="158" t="s">
        <v>128</v>
      </c>
      <c r="BH264" s="158" t="s">
        <v>128</v>
      </c>
      <c r="BI264" s="158" t="s">
        <v>128</v>
      </c>
      <c r="BJ264" s="158" t="s">
        <v>128</v>
      </c>
      <c r="BK264" s="158" t="s">
        <v>128</v>
      </c>
      <c r="BL264" s="158" t="s">
        <v>128</v>
      </c>
      <c r="BM264" s="158" t="s">
        <v>128</v>
      </c>
      <c r="BN264" s="158" t="s">
        <v>128</v>
      </c>
      <c r="BO264" s="158" t="s">
        <v>128</v>
      </c>
      <c r="BP264" s="158" t="s">
        <v>128</v>
      </c>
      <c r="BQ264" s="158" t="s">
        <v>128</v>
      </c>
      <c r="BR264" s="158" t="s">
        <v>128</v>
      </c>
      <c r="BS264" s="158" t="s">
        <v>128</v>
      </c>
      <c r="BT264" s="158" t="s">
        <v>128</v>
      </c>
      <c r="BU264" s="158" t="s">
        <v>128</v>
      </c>
      <c r="BV264" s="158" t="s">
        <v>128</v>
      </c>
      <c r="BW264" s="158" t="s">
        <v>128</v>
      </c>
      <c r="BX264" s="158" t="s">
        <v>128</v>
      </c>
      <c r="BY264" s="158" t="s">
        <v>128</v>
      </c>
      <c r="BZ264" s="158" t="s">
        <v>128</v>
      </c>
      <c r="CA264" s="158" t="s">
        <v>128</v>
      </c>
      <c r="CB264" s="158" t="s">
        <v>128</v>
      </c>
      <c r="CC264" s="158" t="s">
        <v>128</v>
      </c>
      <c r="CD264" s="158" t="s">
        <v>128</v>
      </c>
      <c r="CE264" s="158" t="s">
        <v>128</v>
      </c>
      <c r="CF264" s="158" t="s">
        <v>128</v>
      </c>
      <c r="CG264" s="158" t="s">
        <v>128</v>
      </c>
      <c r="CH264" s="158" t="s">
        <v>128</v>
      </c>
      <c r="CI264" s="158" t="s">
        <v>128</v>
      </c>
      <c r="CJ264" s="158" t="s">
        <v>128</v>
      </c>
      <c r="CK264" s="158" t="s">
        <v>128</v>
      </c>
      <c r="CL264" s="158" t="s">
        <v>128</v>
      </c>
      <c r="CM264" s="158" t="s">
        <v>128</v>
      </c>
      <c r="CN264" s="158" t="s">
        <v>128</v>
      </c>
      <c r="CO264" s="158" t="s">
        <v>128</v>
      </c>
      <c r="CP264" s="158" t="s">
        <v>128</v>
      </c>
      <c r="CQ264" s="158" t="s">
        <v>128</v>
      </c>
      <c r="CR264" s="158" t="s">
        <v>128</v>
      </c>
      <c r="CS264" s="158" t="s">
        <v>128</v>
      </c>
      <c r="CT264" s="158" t="s">
        <v>128</v>
      </c>
      <c r="CU264" s="158" t="s">
        <v>128</v>
      </c>
      <c r="CV264" s="158" t="s">
        <v>128</v>
      </c>
      <c r="CW264" s="158" t="s">
        <v>128</v>
      </c>
      <c r="CX264" s="158" t="s">
        <v>128</v>
      </c>
      <c r="CY264" s="158" t="s">
        <v>128</v>
      </c>
      <c r="CZ264" s="158" t="s">
        <v>128</v>
      </c>
      <c r="DA264" s="158" t="s">
        <v>128</v>
      </c>
      <c r="DB264" s="158" t="s">
        <v>128</v>
      </c>
      <c r="DC264" s="158" t="s">
        <v>128</v>
      </c>
      <c r="DD264" s="158" t="s">
        <v>128</v>
      </c>
      <c r="DE264" s="158" t="s">
        <v>128</v>
      </c>
      <c r="DF264" s="158" t="s">
        <v>128</v>
      </c>
      <c r="DG264" s="158" t="s">
        <v>128</v>
      </c>
      <c r="DH264" s="158" t="s">
        <v>128</v>
      </c>
      <c r="DI264" s="158" t="s">
        <v>128</v>
      </c>
      <c r="DJ264" s="158" t="s">
        <v>128</v>
      </c>
      <c r="DK264" s="158" t="s">
        <v>128</v>
      </c>
      <c r="DL264" s="158" t="s">
        <v>128</v>
      </c>
      <c r="DM264" s="158" t="s">
        <v>128</v>
      </c>
      <c r="DN264" s="158" t="s">
        <v>128</v>
      </c>
      <c r="DO264" s="158" t="s">
        <v>128</v>
      </c>
      <c r="DP264" s="158" t="s">
        <v>128</v>
      </c>
      <c r="DQ264" s="158" t="s">
        <v>128</v>
      </c>
      <c r="DR264" s="158" t="s">
        <v>128</v>
      </c>
      <c r="DS264" s="158" t="s">
        <v>128</v>
      </c>
      <c r="DT264" s="158" t="s">
        <v>128</v>
      </c>
      <c r="DU264" s="158" t="s">
        <v>128</v>
      </c>
      <c r="DV264" s="158" t="s">
        <v>128</v>
      </c>
      <c r="DW264" s="158" t="s">
        <v>128</v>
      </c>
      <c r="DX264" s="158" t="s">
        <v>128</v>
      </c>
      <c r="DY264" s="158" t="s">
        <v>128</v>
      </c>
      <c r="DZ264" s="158" t="s">
        <v>128</v>
      </c>
      <c r="EA264" s="158" t="s">
        <v>128</v>
      </c>
      <c r="EB264" s="158" t="s">
        <v>128</v>
      </c>
      <c r="EC264" s="158" t="s">
        <v>128</v>
      </c>
      <c r="ED264" s="158" t="s">
        <v>128</v>
      </c>
      <c r="EE264" s="158" t="s">
        <v>128</v>
      </c>
      <c r="EF264" s="158" t="s">
        <v>128</v>
      </c>
      <c r="EG264" s="158" t="s">
        <v>128</v>
      </c>
      <c r="EH264" s="158" t="s">
        <v>128</v>
      </c>
      <c r="EI264" s="158" t="s">
        <v>128</v>
      </c>
      <c r="EJ264" s="158" t="s">
        <v>128</v>
      </c>
      <c r="EK264" s="158" t="s">
        <v>128</v>
      </c>
      <c r="EL264" s="158" t="s">
        <v>128</v>
      </c>
      <c r="EM264" s="158" t="s">
        <v>128</v>
      </c>
      <c r="EN264" s="158" t="s">
        <v>128</v>
      </c>
      <c r="EO264" s="158" t="s">
        <v>128</v>
      </c>
      <c r="EP264" s="158" t="s">
        <v>128</v>
      </c>
      <c r="EQ264" s="158" t="s">
        <v>128</v>
      </c>
      <c r="ER264" s="158" t="s">
        <v>128</v>
      </c>
      <c r="ES264" s="158" t="s">
        <v>128</v>
      </c>
      <c r="ET264" s="158" t="s">
        <v>128</v>
      </c>
      <c r="EU264" s="158" t="s">
        <v>128</v>
      </c>
      <c r="EV264" s="158" t="s">
        <v>128</v>
      </c>
      <c r="EW264" s="158" t="s">
        <v>128</v>
      </c>
      <c r="EX264" s="158" t="s">
        <v>128</v>
      </c>
      <c r="EY264" s="158" t="s">
        <v>128</v>
      </c>
      <c r="EZ264" s="158" t="s">
        <v>128</v>
      </c>
      <c r="FA264" s="158" t="s">
        <v>128</v>
      </c>
      <c r="FB264" s="158" t="s">
        <v>128</v>
      </c>
      <c r="FC264" s="158" t="s">
        <v>128</v>
      </c>
      <c r="FD264" s="158" t="s">
        <v>128</v>
      </c>
      <c r="FE264" s="158" t="s">
        <v>128</v>
      </c>
      <c r="FF264" s="158" t="s">
        <v>128</v>
      </c>
      <c r="FG264" s="158" t="s">
        <v>128</v>
      </c>
      <c r="FH264" s="158" t="s">
        <v>128</v>
      </c>
      <c r="FI264" s="158" t="s">
        <v>128</v>
      </c>
      <c r="FJ264" s="158" t="s">
        <v>128</v>
      </c>
      <c r="FK264" s="158" t="s">
        <v>128</v>
      </c>
      <c r="FL264" s="158" t="s">
        <v>128</v>
      </c>
      <c r="FM264" s="158" t="s">
        <v>128</v>
      </c>
      <c r="FN264" s="158" t="s">
        <v>128</v>
      </c>
      <c r="FO264" s="158" t="s">
        <v>128</v>
      </c>
      <c r="FP264" s="158" t="s">
        <v>128</v>
      </c>
      <c r="FQ264" s="158" t="s">
        <v>128</v>
      </c>
      <c r="FR264" s="158" t="s">
        <v>128</v>
      </c>
      <c r="FS264" s="158" t="s">
        <v>128</v>
      </c>
      <c r="FT264" s="158" t="s">
        <v>128</v>
      </c>
      <c r="FU264" s="158" t="s">
        <v>128</v>
      </c>
      <c r="FV264" s="158" t="s">
        <v>128</v>
      </c>
      <c r="FW264" s="158" t="s">
        <v>128</v>
      </c>
      <c r="FX264" s="158" t="s">
        <v>128</v>
      </c>
      <c r="FY264" s="158" t="s">
        <v>128</v>
      </c>
      <c r="FZ264" s="158" t="s">
        <v>128</v>
      </c>
      <c r="GA264" s="158" t="s">
        <v>128</v>
      </c>
      <c r="GB264" s="158" t="s">
        <v>128</v>
      </c>
      <c r="GC264" s="158" t="s">
        <v>128</v>
      </c>
      <c r="GD264" s="158" t="s">
        <v>128</v>
      </c>
      <c r="GE264" s="158" t="s">
        <v>128</v>
      </c>
      <c r="GF264" s="158" t="s">
        <v>128</v>
      </c>
      <c r="GG264" s="158" t="s">
        <v>128</v>
      </c>
      <c r="GH264" s="158" t="s">
        <v>128</v>
      </c>
      <c r="GI264" s="158" t="s">
        <v>128</v>
      </c>
      <c r="GJ264" s="158" t="s">
        <v>128</v>
      </c>
      <c r="GK264" s="158" t="s">
        <v>128</v>
      </c>
      <c r="GL264" s="158" t="s">
        <v>128</v>
      </c>
      <c r="GM264" s="158" t="s">
        <v>128</v>
      </c>
      <c r="GN264" s="158" t="s">
        <v>128</v>
      </c>
      <c r="GO264" s="158" t="s">
        <v>128</v>
      </c>
      <c r="GP264" s="158" t="s">
        <v>128</v>
      </c>
      <c r="GQ264" s="158" t="s">
        <v>128</v>
      </c>
      <c r="GR264" s="158" t="s">
        <v>128</v>
      </c>
      <c r="GS264" s="158" t="s">
        <v>128</v>
      </c>
      <c r="GT264" s="158" t="s">
        <v>128</v>
      </c>
      <c r="GU264" s="158" t="s">
        <v>128</v>
      </c>
      <c r="GV264" s="158" t="s">
        <v>128</v>
      </c>
      <c r="GW264" s="158" t="s">
        <v>128</v>
      </c>
      <c r="GX264" s="158" t="s">
        <v>128</v>
      </c>
      <c r="GY264" s="158" t="s">
        <v>128</v>
      </c>
      <c r="GZ264" s="158" t="s">
        <v>128</v>
      </c>
      <c r="HA264" s="158" t="s">
        <v>128</v>
      </c>
      <c r="HB264" s="158" t="s">
        <v>128</v>
      </c>
      <c r="HC264" s="158" t="s">
        <v>128</v>
      </c>
      <c r="HD264" s="158" t="s">
        <v>128</v>
      </c>
      <c r="HE264" s="158" t="s">
        <v>128</v>
      </c>
      <c r="HF264" s="158" t="s">
        <v>128</v>
      </c>
      <c r="HG264" s="158" t="s">
        <v>128</v>
      </c>
      <c r="HH264" s="158" t="s">
        <v>128</v>
      </c>
      <c r="HI264" s="158" t="s">
        <v>128</v>
      </c>
      <c r="HJ264" s="158" t="s">
        <v>128</v>
      </c>
      <c r="HK264" s="158" t="s">
        <v>128</v>
      </c>
      <c r="HL264" s="158" t="s">
        <v>128</v>
      </c>
      <c r="HM264" s="158" t="s">
        <v>128</v>
      </c>
      <c r="HN264" s="158" t="s">
        <v>128</v>
      </c>
      <c r="HO264" s="158" t="s">
        <v>128</v>
      </c>
      <c r="HP264" s="158" t="s">
        <v>128</v>
      </c>
      <c r="HQ264" s="158" t="s">
        <v>128</v>
      </c>
      <c r="HR264" s="158" t="s">
        <v>128</v>
      </c>
      <c r="HS264" s="158" t="s">
        <v>128</v>
      </c>
      <c r="HT264" s="158" t="s">
        <v>128</v>
      </c>
      <c r="HU264" s="158" t="s">
        <v>128</v>
      </c>
      <c r="HV264" s="158" t="s">
        <v>128</v>
      </c>
      <c r="HW264" s="158" t="s">
        <v>128</v>
      </c>
      <c r="HX264" s="158" t="s">
        <v>128</v>
      </c>
      <c r="HY264" s="158" t="s">
        <v>128</v>
      </c>
      <c r="HZ264" s="158" t="s">
        <v>128</v>
      </c>
      <c r="IA264" s="158" t="s">
        <v>128</v>
      </c>
      <c r="IB264" s="158" t="s">
        <v>128</v>
      </c>
      <c r="IC264" s="158" t="s">
        <v>128</v>
      </c>
      <c r="ID264" s="158" t="s">
        <v>128</v>
      </c>
      <c r="IE264" s="158" t="s">
        <v>128</v>
      </c>
      <c r="IF264" s="158" t="s">
        <v>128</v>
      </c>
      <c r="IG264" s="158" t="s">
        <v>128</v>
      </c>
      <c r="IH264" s="158" t="s">
        <v>128</v>
      </c>
      <c r="II264" s="158" t="s">
        <v>128</v>
      </c>
      <c r="IJ264" s="158" t="s">
        <v>128</v>
      </c>
      <c r="IK264" s="158" t="s">
        <v>128</v>
      </c>
      <c r="IL264" s="158" t="s">
        <v>128</v>
      </c>
      <c r="IM264" s="158" t="s">
        <v>128</v>
      </c>
      <c r="IN264" s="158" t="s">
        <v>128</v>
      </c>
      <c r="IO264" s="158" t="s">
        <v>128</v>
      </c>
      <c r="IP264" s="158" t="s">
        <v>128</v>
      </c>
      <c r="IQ264" s="158" t="s">
        <v>128</v>
      </c>
      <c r="IR264" s="158" t="s">
        <v>128</v>
      </c>
      <c r="IS264" s="158" t="s">
        <v>128</v>
      </c>
      <c r="IT264" s="158" t="s">
        <v>128</v>
      </c>
      <c r="IU264" s="158" t="s">
        <v>128</v>
      </c>
      <c r="IV264" s="158" t="s">
        <v>128</v>
      </c>
      <c r="IW264" s="158" t="s">
        <v>128</v>
      </c>
      <c r="IX264" s="158" t="s">
        <v>128</v>
      </c>
      <c r="IY264" s="158" t="s">
        <v>128</v>
      </c>
      <c r="IZ264" s="158" t="s">
        <v>128</v>
      </c>
      <c r="JA264" s="158" t="s">
        <v>128</v>
      </c>
      <c r="JB264" s="158" t="s">
        <v>128</v>
      </c>
      <c r="JC264" s="158" t="s">
        <v>128</v>
      </c>
      <c r="JD264" s="158" t="s">
        <v>128</v>
      </c>
      <c r="JE264" s="158" t="s">
        <v>128</v>
      </c>
      <c r="JF264" s="158" t="s">
        <v>128</v>
      </c>
      <c r="JG264" s="158" t="s">
        <v>128</v>
      </c>
      <c r="JH264" s="158" t="s">
        <v>128</v>
      </c>
      <c r="JI264" s="158" t="s">
        <v>128</v>
      </c>
      <c r="JJ264" s="158" t="s">
        <v>128</v>
      </c>
      <c r="JK264" s="158" t="s">
        <v>128</v>
      </c>
      <c r="JL264" s="158" t="s">
        <v>128</v>
      </c>
      <c r="JM264" s="158" t="s">
        <v>128</v>
      </c>
      <c r="JN264" s="158" t="s">
        <v>128</v>
      </c>
      <c r="JO264" s="158" t="s">
        <v>128</v>
      </c>
      <c r="JP264" s="158" t="s">
        <v>128</v>
      </c>
      <c r="JQ264" s="158" t="s">
        <v>128</v>
      </c>
      <c r="JR264" s="158" t="s">
        <v>128</v>
      </c>
      <c r="JS264" s="158" t="s">
        <v>128</v>
      </c>
      <c r="JT264" s="158" t="s">
        <v>128</v>
      </c>
      <c r="JU264" s="158" t="s">
        <v>128</v>
      </c>
      <c r="JV264" s="158" t="s">
        <v>128</v>
      </c>
      <c r="JW264" s="158" t="s">
        <v>128</v>
      </c>
      <c r="JX264" s="158" t="s">
        <v>128</v>
      </c>
      <c r="JY264" s="158" t="s">
        <v>128</v>
      </c>
      <c r="JZ264" s="158" t="s">
        <v>128</v>
      </c>
      <c r="KA264" s="158" t="s">
        <v>128</v>
      </c>
      <c r="KB264" s="158" t="s">
        <v>128</v>
      </c>
      <c r="KC264" s="158" t="s">
        <v>128</v>
      </c>
      <c r="KD264" s="158" t="s">
        <v>128</v>
      </c>
      <c r="KE264" s="158" t="s">
        <v>128</v>
      </c>
      <c r="KF264" s="158" t="s">
        <v>128</v>
      </c>
      <c r="KG264" s="158" t="s">
        <v>128</v>
      </c>
      <c r="KH264" s="158" t="s">
        <v>128</v>
      </c>
      <c r="KI264" s="158" t="s">
        <v>128</v>
      </c>
      <c r="KJ264" s="158" t="s">
        <v>128</v>
      </c>
      <c r="KK264" s="158" t="s">
        <v>128</v>
      </c>
      <c r="KL264" s="158" t="s">
        <v>128</v>
      </c>
      <c r="KM264" s="158" t="s">
        <v>128</v>
      </c>
      <c r="KN264" s="158" t="s">
        <v>128</v>
      </c>
      <c r="KO264" s="158" t="s">
        <v>128</v>
      </c>
      <c r="KP264" s="158" t="s">
        <v>128</v>
      </c>
      <c r="KQ264" s="158" t="s">
        <v>128</v>
      </c>
      <c r="KR264" s="158" t="s">
        <v>128</v>
      </c>
      <c r="KS264" s="158" t="s">
        <v>128</v>
      </c>
      <c r="KT264" s="158" t="s">
        <v>128</v>
      </c>
      <c r="KU264" s="158" t="s">
        <v>128</v>
      </c>
      <c r="KV264" s="158" t="s">
        <v>128</v>
      </c>
      <c r="KW264" s="158" t="s">
        <v>128</v>
      </c>
      <c r="KX264" s="158" t="s">
        <v>128</v>
      </c>
      <c r="KY264" s="158" t="s">
        <v>128</v>
      </c>
      <c r="KZ264" s="158" t="s">
        <v>128</v>
      </c>
      <c r="LA264" s="158" t="s">
        <v>128</v>
      </c>
      <c r="LB264" s="158" t="s">
        <v>128</v>
      </c>
      <c r="LC264" s="158" t="s">
        <v>128</v>
      </c>
      <c r="LD264" s="158" t="s">
        <v>128</v>
      </c>
      <c r="LE264" s="158" t="s">
        <v>128</v>
      </c>
      <c r="LF264" s="158" t="s">
        <v>128</v>
      </c>
      <c r="LG264" s="158" t="s">
        <v>128</v>
      </c>
      <c r="LH264" s="158" t="s">
        <v>128</v>
      </c>
      <c r="LI264" s="158" t="s">
        <v>128</v>
      </c>
      <c r="LJ264" s="158" t="s">
        <v>128</v>
      </c>
      <c r="LK264" s="158" t="s">
        <v>128</v>
      </c>
      <c r="LL264" s="158" t="s">
        <v>128</v>
      </c>
      <c r="LM264" s="158" t="s">
        <v>128</v>
      </c>
      <c r="LN264" s="158" t="s">
        <v>128</v>
      </c>
      <c r="LO264" s="158" t="s">
        <v>128</v>
      </c>
      <c r="LP264" s="158" t="s">
        <v>128</v>
      </c>
      <c r="LQ264" s="158" t="s">
        <v>128</v>
      </c>
      <c r="LR264" s="158" t="s">
        <v>128</v>
      </c>
      <c r="LS264" s="158" t="s">
        <v>128</v>
      </c>
      <c r="LT264" s="158" t="s">
        <v>128</v>
      </c>
      <c r="LU264" s="158" t="s">
        <v>128</v>
      </c>
      <c r="LV264" s="158" t="s">
        <v>128</v>
      </c>
      <c r="LW264" s="158" t="s">
        <v>128</v>
      </c>
      <c r="LX264" s="158" t="s">
        <v>128</v>
      </c>
      <c r="LY264" s="158" t="s">
        <v>128</v>
      </c>
      <c r="LZ264" s="158" t="s">
        <v>128</v>
      </c>
      <c r="MA264" s="158" t="s">
        <v>128</v>
      </c>
      <c r="MB264" s="158" t="s">
        <v>128</v>
      </c>
      <c r="MC264" s="158" t="s">
        <v>128</v>
      </c>
      <c r="MD264" s="158" t="s">
        <v>128</v>
      </c>
      <c r="ME264" s="158" t="s">
        <v>128</v>
      </c>
      <c r="MF264" s="158" t="s">
        <v>128</v>
      </c>
      <c r="MG264" s="158" t="s">
        <v>128</v>
      </c>
      <c r="MH264" s="158" t="s">
        <v>128</v>
      </c>
      <c r="MI264" s="158" t="s">
        <v>128</v>
      </c>
      <c r="MJ264" s="158" t="s">
        <v>128</v>
      </c>
      <c r="MK264" s="158" t="s">
        <v>128</v>
      </c>
      <c r="ML264" s="158" t="s">
        <v>128</v>
      </c>
      <c r="MM264" s="158" t="s">
        <v>128</v>
      </c>
      <c r="MN264" s="158" t="s">
        <v>128</v>
      </c>
      <c r="MO264" s="158" t="s">
        <v>128</v>
      </c>
      <c r="MP264" s="158" t="s">
        <v>128</v>
      </c>
      <c r="MQ264" s="158" t="s">
        <v>128</v>
      </c>
      <c r="MR264" s="158" t="s">
        <v>128</v>
      </c>
      <c r="MS264" s="158" t="s">
        <v>128</v>
      </c>
      <c r="MT264" s="158" t="s">
        <v>128</v>
      </c>
      <c r="MU264" s="158" t="s">
        <v>128</v>
      </c>
      <c r="MV264" s="158" t="s">
        <v>128</v>
      </c>
      <c r="MW264" s="158" t="s">
        <v>128</v>
      </c>
      <c r="MX264" s="158" t="s">
        <v>128</v>
      </c>
      <c r="MY264" s="158" t="s">
        <v>128</v>
      </c>
      <c r="MZ264" s="158" t="s">
        <v>128</v>
      </c>
      <c r="NA264" s="158" t="s">
        <v>128</v>
      </c>
      <c r="NB264" s="158" t="s">
        <v>128</v>
      </c>
      <c r="NC264" s="158" t="s">
        <v>128</v>
      </c>
      <c r="ND264" s="158" t="s">
        <v>128</v>
      </c>
      <c r="NE264" s="158" t="s">
        <v>128</v>
      </c>
      <c r="NF264" s="158" t="s">
        <v>128</v>
      </c>
      <c r="NG264" s="158" t="s">
        <v>128</v>
      </c>
      <c r="NH264" s="158" t="s">
        <v>128</v>
      </c>
      <c r="NI264" s="158" t="s">
        <v>128</v>
      </c>
      <c r="NJ264" s="158" t="s">
        <v>128</v>
      </c>
      <c r="NK264" s="158" t="s">
        <v>128</v>
      </c>
      <c r="NL264" s="158" t="s">
        <v>128</v>
      </c>
      <c r="NM264" s="158" t="s">
        <v>128</v>
      </c>
      <c r="NN264" s="158" t="s">
        <v>128</v>
      </c>
      <c r="NO264" s="158" t="s">
        <v>128</v>
      </c>
      <c r="NP264" s="158" t="s">
        <v>128</v>
      </c>
      <c r="NQ264" s="158" t="s">
        <v>128</v>
      </c>
      <c r="NR264" s="163">
        <v>0.17230000000000001</v>
      </c>
      <c r="NS264" s="158" t="s">
        <v>66</v>
      </c>
      <c r="NT264" s="158" t="s">
        <v>128</v>
      </c>
      <c r="NU264" s="158" t="s">
        <v>128</v>
      </c>
      <c r="NV264" s="158" t="s">
        <v>128</v>
      </c>
      <c r="NW264" s="158" t="s">
        <v>128</v>
      </c>
      <c r="NX264" s="163">
        <v>0.63039999999999996</v>
      </c>
      <c r="NY264" s="158" t="s">
        <v>66</v>
      </c>
      <c r="NZ264" s="158" t="s">
        <v>128</v>
      </c>
      <c r="OA264" s="158" t="s">
        <v>128</v>
      </c>
      <c r="OB264" s="158" t="s">
        <v>128</v>
      </c>
      <c r="OC264" s="158" t="s">
        <v>128</v>
      </c>
      <c r="OD264" s="158" t="s">
        <v>128</v>
      </c>
      <c r="OE264" s="170" t="s">
        <v>128</v>
      </c>
      <c r="OF264" s="181"/>
      <c r="OG264" s="174">
        <f t="shared" si="1778"/>
        <v>38.14</v>
      </c>
      <c r="OH264" s="66" t="str">
        <f t="shared" si="1779"/>
        <v>kg/GJ delivered</v>
      </c>
      <c r="OI264" s="66" t="str">
        <f t="shared" si="1780"/>
        <v/>
      </c>
      <c r="OJ264" s="66" t="str">
        <f t="shared" si="1781"/>
        <v/>
      </c>
      <c r="OK264" s="66" t="str">
        <f t="shared" si="1782"/>
        <v/>
      </c>
      <c r="OL264" s="66" t="str">
        <f t="shared" si="1783"/>
        <v/>
      </c>
      <c r="OM264" s="159">
        <f t="shared" si="1784"/>
        <v>862.2</v>
      </c>
      <c r="ON264" s="66" t="str">
        <f t="shared" si="1785"/>
        <v>kg/GJ delivered</v>
      </c>
      <c r="OO264" s="118">
        <f t="shared" si="1786"/>
        <v>4.2210000000000001</v>
      </c>
      <c r="OP264" s="66" t="str">
        <f t="shared" si="1787"/>
        <v>kg/GJ delivered</v>
      </c>
      <c r="OQ264" s="66" t="str">
        <f t="shared" si="1788"/>
        <v/>
      </c>
      <c r="OR264" s="66" t="str">
        <f t="shared" si="1789"/>
        <v/>
      </c>
      <c r="OS264" s="66" t="str">
        <f t="shared" si="1790"/>
        <v/>
      </c>
      <c r="OT264" s="66" t="str">
        <f t="shared" si="1791"/>
        <v/>
      </c>
      <c r="OU264" s="118">
        <f t="shared" si="1792"/>
        <v>7.3540000000000001</v>
      </c>
      <c r="OV264" s="66" t="str">
        <f t="shared" si="1793"/>
        <v>kg/GJ delivered</v>
      </c>
      <c r="OW264" s="66" t="str">
        <f t="shared" si="1794"/>
        <v/>
      </c>
      <c r="OX264" s="66" t="str">
        <f t="shared" si="1795"/>
        <v/>
      </c>
      <c r="OY264" s="66" t="str">
        <f t="shared" si="1796"/>
        <v/>
      </c>
      <c r="OZ264" s="66" t="str">
        <f t="shared" si="1797"/>
        <v/>
      </c>
      <c r="PA264" s="66" t="str">
        <f t="shared" si="1798"/>
        <v/>
      </c>
      <c r="PB264" s="66" t="str">
        <f t="shared" si="1799"/>
        <v/>
      </c>
      <c r="PC264" s="66" t="str">
        <f t="shared" si="1800"/>
        <v/>
      </c>
      <c r="PD264" s="66" t="str">
        <f t="shared" si="1801"/>
        <v/>
      </c>
      <c r="PE264" s="66" t="str">
        <f t="shared" si="1802"/>
        <v/>
      </c>
      <c r="PF264" s="66" t="str">
        <f t="shared" si="1803"/>
        <v/>
      </c>
      <c r="PG264" s="66" t="str">
        <f t="shared" si="1804"/>
        <v/>
      </c>
      <c r="PH264" s="66" t="str">
        <f t="shared" si="1805"/>
        <v/>
      </c>
      <c r="PI264" s="66" t="str">
        <f t="shared" si="1806"/>
        <v/>
      </c>
      <c r="PJ264" s="66" t="str">
        <f t="shared" si="1807"/>
        <v/>
      </c>
      <c r="PK264" s="66" t="str">
        <f t="shared" si="1808"/>
        <v/>
      </c>
      <c r="PL264" s="66" t="str">
        <f t="shared" si="1809"/>
        <v/>
      </c>
      <c r="PM264" s="66" t="str">
        <f t="shared" si="1810"/>
        <v/>
      </c>
      <c r="PN264" s="66" t="str">
        <f t="shared" si="1811"/>
        <v/>
      </c>
      <c r="PO264" s="66" t="str">
        <f t="shared" si="1812"/>
        <v/>
      </c>
      <c r="PP264" s="66" t="str">
        <f t="shared" si="1813"/>
        <v/>
      </c>
      <c r="PQ264" s="66" t="str">
        <f t="shared" si="1814"/>
        <v/>
      </c>
      <c r="PR264" s="66" t="str">
        <f t="shared" si="1815"/>
        <v/>
      </c>
      <c r="PS264" s="66" t="str">
        <f t="shared" si="1816"/>
        <v/>
      </c>
      <c r="PT264" s="66" t="str">
        <f t="shared" si="1817"/>
        <v/>
      </c>
      <c r="PU264" s="66" t="str">
        <f t="shared" si="1818"/>
        <v/>
      </c>
      <c r="PV264" s="66" t="str">
        <f t="shared" si="1819"/>
        <v/>
      </c>
      <c r="PW264" s="66" t="str">
        <f t="shared" si="1820"/>
        <v/>
      </c>
      <c r="PX264" s="66" t="str">
        <f t="shared" si="1821"/>
        <v/>
      </c>
      <c r="PY264" s="66" t="str">
        <f t="shared" si="1822"/>
        <v/>
      </c>
      <c r="PZ264" s="66" t="str">
        <f t="shared" si="1823"/>
        <v/>
      </c>
      <c r="QA264" s="66" t="str">
        <f t="shared" si="1824"/>
        <v/>
      </c>
      <c r="QB264" s="66" t="str">
        <f t="shared" si="1825"/>
        <v/>
      </c>
      <c r="QC264" s="66" t="str">
        <f t="shared" si="1826"/>
        <v/>
      </c>
      <c r="QD264" s="66" t="str">
        <f t="shared" si="1827"/>
        <v/>
      </c>
      <c r="QE264" s="66" t="str">
        <f t="shared" si="1828"/>
        <v/>
      </c>
      <c r="QF264" s="66" t="str">
        <f t="shared" si="1829"/>
        <v/>
      </c>
      <c r="QG264" s="66" t="str">
        <f t="shared" si="1830"/>
        <v/>
      </c>
      <c r="QH264" s="66" t="str">
        <f t="shared" si="1831"/>
        <v/>
      </c>
      <c r="QI264" s="66" t="str">
        <f t="shared" si="1832"/>
        <v/>
      </c>
      <c r="QJ264" s="66" t="str">
        <f t="shared" si="1833"/>
        <v/>
      </c>
      <c r="QK264" s="66" t="str">
        <f t="shared" si="1834"/>
        <v/>
      </c>
      <c r="QL264" s="66" t="str">
        <f t="shared" si="1835"/>
        <v/>
      </c>
      <c r="QM264" s="66" t="str">
        <f t="shared" si="1836"/>
        <v/>
      </c>
      <c r="QN264" s="66" t="str">
        <f t="shared" si="1837"/>
        <v/>
      </c>
      <c r="QO264" s="66" t="str">
        <f t="shared" si="1838"/>
        <v/>
      </c>
      <c r="QP264" s="66" t="str">
        <f t="shared" si="1839"/>
        <v/>
      </c>
      <c r="QQ264" s="66" t="str">
        <f t="shared" si="1840"/>
        <v/>
      </c>
      <c r="QR264" s="66" t="str">
        <f t="shared" si="1841"/>
        <v/>
      </c>
      <c r="QS264" s="66" t="str">
        <f t="shared" si="1842"/>
        <v/>
      </c>
      <c r="QT264" s="66" t="str">
        <f t="shared" si="1843"/>
        <v/>
      </c>
      <c r="QU264" s="66" t="str">
        <f t="shared" si="1844"/>
        <v/>
      </c>
      <c r="QV264" s="66" t="str">
        <f t="shared" si="1845"/>
        <v/>
      </c>
      <c r="QW264" s="66" t="str">
        <f t="shared" si="1846"/>
        <v/>
      </c>
      <c r="QX264" s="66" t="str">
        <f t="shared" si="1847"/>
        <v/>
      </c>
      <c r="QY264" s="66" t="str">
        <f t="shared" si="1848"/>
        <v/>
      </c>
      <c r="QZ264" s="66" t="str">
        <f t="shared" si="1849"/>
        <v/>
      </c>
      <c r="RA264" s="66" t="str">
        <f t="shared" si="1850"/>
        <v/>
      </c>
      <c r="RB264" s="66" t="str">
        <f t="shared" si="1851"/>
        <v/>
      </c>
      <c r="RC264" s="66" t="str">
        <f t="shared" si="1852"/>
        <v/>
      </c>
      <c r="RD264" s="66" t="str">
        <f t="shared" si="1853"/>
        <v/>
      </c>
      <c r="RE264" s="66" t="str">
        <f t="shared" si="1854"/>
        <v/>
      </c>
      <c r="RF264" s="66" t="str">
        <f t="shared" si="1855"/>
        <v/>
      </c>
      <c r="RG264" s="66" t="str">
        <f t="shared" si="1856"/>
        <v/>
      </c>
      <c r="RH264" s="66" t="str">
        <f t="shared" si="1857"/>
        <v/>
      </c>
      <c r="RI264" s="66" t="str">
        <f t="shared" si="1858"/>
        <v/>
      </c>
      <c r="RJ264" s="66" t="str">
        <f t="shared" si="1859"/>
        <v/>
      </c>
      <c r="RK264" s="66" t="str">
        <f t="shared" si="1860"/>
        <v/>
      </c>
      <c r="RL264" s="66" t="str">
        <f t="shared" si="1861"/>
        <v/>
      </c>
      <c r="RM264" s="66" t="str">
        <f t="shared" si="1862"/>
        <v/>
      </c>
      <c r="RN264" s="66" t="str">
        <f t="shared" si="1863"/>
        <v/>
      </c>
      <c r="RO264" s="66" t="str">
        <f t="shared" si="1864"/>
        <v/>
      </c>
      <c r="RP264" s="66" t="str">
        <f t="shared" si="1865"/>
        <v/>
      </c>
      <c r="RQ264" s="66" t="str">
        <f t="shared" si="1866"/>
        <v/>
      </c>
      <c r="RR264" s="66" t="str">
        <f t="shared" si="1867"/>
        <v/>
      </c>
      <c r="RS264" s="66" t="str">
        <f t="shared" si="1868"/>
        <v/>
      </c>
      <c r="RT264" s="66" t="str">
        <f t="shared" si="1869"/>
        <v/>
      </c>
      <c r="RU264" s="66" t="str">
        <f t="shared" si="1870"/>
        <v/>
      </c>
      <c r="RV264" s="66" t="str">
        <f t="shared" si="1871"/>
        <v/>
      </c>
      <c r="RW264" s="66" t="str">
        <f t="shared" si="1872"/>
        <v/>
      </c>
      <c r="RX264" s="66" t="str">
        <f t="shared" si="1873"/>
        <v/>
      </c>
      <c r="RY264" s="66" t="str">
        <f t="shared" si="1874"/>
        <v/>
      </c>
      <c r="RZ264" s="66" t="str">
        <f t="shared" si="1875"/>
        <v/>
      </c>
      <c r="SA264" s="66" t="str">
        <f t="shared" si="1876"/>
        <v/>
      </c>
      <c r="SB264" s="66" t="str">
        <f t="shared" si="1877"/>
        <v/>
      </c>
      <c r="SC264" s="66" t="str">
        <f t="shared" si="1878"/>
        <v/>
      </c>
      <c r="SD264" s="66" t="str">
        <f t="shared" si="1879"/>
        <v/>
      </c>
      <c r="SE264" s="66" t="str">
        <f t="shared" si="1880"/>
        <v/>
      </c>
      <c r="SF264" s="66" t="str">
        <f t="shared" si="1881"/>
        <v/>
      </c>
      <c r="SG264" s="66" t="str">
        <f t="shared" si="1882"/>
        <v/>
      </c>
      <c r="SH264" s="66" t="str">
        <f t="shared" si="1883"/>
        <v/>
      </c>
      <c r="SI264" s="66" t="str">
        <f t="shared" si="1884"/>
        <v/>
      </c>
      <c r="SJ264" s="66" t="str">
        <f t="shared" si="1885"/>
        <v/>
      </c>
      <c r="SK264" s="66" t="str">
        <f t="shared" si="1886"/>
        <v/>
      </c>
      <c r="SL264" s="66" t="str">
        <f t="shared" si="1887"/>
        <v/>
      </c>
      <c r="SM264" s="66" t="str">
        <f t="shared" si="1888"/>
        <v/>
      </c>
      <c r="SN264" s="66" t="str">
        <f t="shared" si="1889"/>
        <v/>
      </c>
      <c r="SO264" s="66" t="str">
        <f t="shared" si="1890"/>
        <v/>
      </c>
      <c r="SP264" s="66" t="str">
        <f t="shared" si="1891"/>
        <v/>
      </c>
      <c r="SQ264" s="66" t="str">
        <f t="shared" si="1892"/>
        <v/>
      </c>
      <c r="SR264" s="66" t="str">
        <f t="shared" si="1893"/>
        <v/>
      </c>
      <c r="SS264" s="66" t="str">
        <f t="shared" si="1894"/>
        <v/>
      </c>
      <c r="ST264" s="66" t="str">
        <f t="shared" si="1895"/>
        <v/>
      </c>
      <c r="SU264" s="66" t="str">
        <f t="shared" si="1896"/>
        <v/>
      </c>
      <c r="SV264" s="66" t="str">
        <f t="shared" si="1897"/>
        <v/>
      </c>
      <c r="SW264" s="66" t="str">
        <f t="shared" si="1898"/>
        <v/>
      </c>
      <c r="SX264" s="66" t="str">
        <f t="shared" si="1899"/>
        <v/>
      </c>
      <c r="SY264" s="66" t="str">
        <f t="shared" si="1900"/>
        <v/>
      </c>
      <c r="SZ264" s="66" t="str">
        <f t="shared" si="1901"/>
        <v/>
      </c>
      <c r="TA264" s="66" t="str">
        <f t="shared" si="1902"/>
        <v/>
      </c>
      <c r="TB264" s="66" t="str">
        <f t="shared" si="1903"/>
        <v/>
      </c>
      <c r="TC264" s="66" t="str">
        <f t="shared" si="1904"/>
        <v/>
      </c>
      <c r="TD264" s="66" t="str">
        <f t="shared" si="1905"/>
        <v/>
      </c>
      <c r="TE264" s="66" t="str">
        <f t="shared" si="1906"/>
        <v/>
      </c>
      <c r="TF264" s="66" t="str">
        <f t="shared" si="1907"/>
        <v/>
      </c>
      <c r="TG264" s="66" t="str">
        <f t="shared" si="1908"/>
        <v/>
      </c>
      <c r="TH264" s="66" t="str">
        <f t="shared" si="1909"/>
        <v/>
      </c>
      <c r="TI264" s="66" t="str">
        <f t="shared" si="1910"/>
        <v/>
      </c>
      <c r="TJ264" s="66" t="str">
        <f t="shared" si="1911"/>
        <v/>
      </c>
      <c r="TK264" s="66" t="str">
        <f t="shared" si="1912"/>
        <v/>
      </c>
      <c r="TL264" s="66" t="str">
        <f t="shared" si="1913"/>
        <v/>
      </c>
      <c r="TM264" s="66" t="str">
        <f t="shared" si="1914"/>
        <v/>
      </c>
      <c r="TN264" s="66" t="str">
        <f t="shared" si="1915"/>
        <v/>
      </c>
      <c r="TO264" s="66" t="str">
        <f t="shared" si="1916"/>
        <v/>
      </c>
      <c r="TP264" s="66" t="str">
        <f t="shared" si="1917"/>
        <v/>
      </c>
      <c r="TQ264" s="66" t="str">
        <f t="shared" si="1918"/>
        <v/>
      </c>
      <c r="TR264" s="66" t="str">
        <f t="shared" si="1919"/>
        <v/>
      </c>
      <c r="TS264" s="66" t="str">
        <f t="shared" si="1920"/>
        <v/>
      </c>
      <c r="TT264" s="66" t="str">
        <f t="shared" si="1921"/>
        <v/>
      </c>
      <c r="TU264" s="66" t="str">
        <f t="shared" si="1922"/>
        <v/>
      </c>
      <c r="TV264" s="66" t="str">
        <f t="shared" si="1923"/>
        <v/>
      </c>
      <c r="TW264" s="66" t="str">
        <f t="shared" si="1924"/>
        <v/>
      </c>
      <c r="TX264" s="66" t="str">
        <f t="shared" si="1925"/>
        <v/>
      </c>
      <c r="TY264" s="66" t="str">
        <f t="shared" si="1926"/>
        <v/>
      </c>
      <c r="TZ264" s="66" t="str">
        <f t="shared" si="1927"/>
        <v/>
      </c>
      <c r="UA264" s="66" t="str">
        <f t="shared" si="1928"/>
        <v/>
      </c>
      <c r="UB264" s="66" t="str">
        <f t="shared" si="1929"/>
        <v/>
      </c>
      <c r="UC264" s="66" t="str">
        <f t="shared" si="1930"/>
        <v/>
      </c>
      <c r="UD264" s="66" t="str">
        <f t="shared" si="1931"/>
        <v/>
      </c>
      <c r="UE264" s="66" t="str">
        <f t="shared" si="1932"/>
        <v/>
      </c>
      <c r="UF264" s="66" t="str">
        <f t="shared" si="1933"/>
        <v/>
      </c>
      <c r="UG264" s="66" t="str">
        <f t="shared" si="1934"/>
        <v/>
      </c>
      <c r="UH264" s="66" t="str">
        <f t="shared" si="1935"/>
        <v/>
      </c>
      <c r="UI264" s="66" t="str">
        <f t="shared" si="1936"/>
        <v/>
      </c>
      <c r="UJ264" s="66" t="str">
        <f t="shared" si="1937"/>
        <v/>
      </c>
      <c r="UK264" s="66" t="str">
        <f t="shared" si="1938"/>
        <v/>
      </c>
      <c r="UL264" s="66" t="str">
        <f t="shared" si="1939"/>
        <v/>
      </c>
      <c r="UM264" s="66" t="str">
        <f t="shared" si="1940"/>
        <v/>
      </c>
      <c r="UN264" s="66" t="str">
        <f t="shared" si="1941"/>
        <v/>
      </c>
      <c r="UO264" s="66" t="str">
        <f t="shared" si="1942"/>
        <v/>
      </c>
      <c r="UP264" s="66" t="str">
        <f t="shared" si="1943"/>
        <v/>
      </c>
      <c r="UQ264" s="66" t="str">
        <f t="shared" si="1944"/>
        <v/>
      </c>
      <c r="UR264" s="66" t="str">
        <f t="shared" si="1945"/>
        <v/>
      </c>
      <c r="US264" s="66" t="str">
        <f t="shared" si="1946"/>
        <v/>
      </c>
      <c r="UT264" s="66" t="str">
        <f t="shared" si="1947"/>
        <v/>
      </c>
      <c r="UU264" s="66" t="str">
        <f t="shared" si="1948"/>
        <v/>
      </c>
      <c r="UV264" s="66" t="str">
        <f t="shared" si="1949"/>
        <v/>
      </c>
      <c r="UW264" s="66" t="str">
        <f t="shared" si="1950"/>
        <v/>
      </c>
      <c r="UX264" s="66" t="str">
        <f t="shared" si="1951"/>
        <v/>
      </c>
      <c r="UY264" s="66" t="str">
        <f t="shared" si="1952"/>
        <v/>
      </c>
      <c r="UZ264" s="66" t="str">
        <f t="shared" si="1953"/>
        <v/>
      </c>
      <c r="VA264" s="66" t="str">
        <f t="shared" si="1954"/>
        <v/>
      </c>
      <c r="VB264" s="66" t="str">
        <f t="shared" si="1955"/>
        <v/>
      </c>
      <c r="VC264" s="66" t="str">
        <f t="shared" si="1956"/>
        <v/>
      </c>
      <c r="VD264" s="66" t="str">
        <f t="shared" si="1957"/>
        <v/>
      </c>
      <c r="VE264" s="66" t="str">
        <f t="shared" si="1958"/>
        <v/>
      </c>
      <c r="VF264" s="66" t="str">
        <f t="shared" si="1959"/>
        <v/>
      </c>
      <c r="VG264" s="66" t="str">
        <f t="shared" si="1960"/>
        <v/>
      </c>
      <c r="VH264" s="66" t="str">
        <f t="shared" si="1961"/>
        <v/>
      </c>
      <c r="VI264" s="66" t="str">
        <f t="shared" si="1962"/>
        <v/>
      </c>
      <c r="VJ264" s="66" t="str">
        <f t="shared" si="1963"/>
        <v/>
      </c>
      <c r="VK264" s="66" t="str">
        <f t="shared" si="1964"/>
        <v/>
      </c>
      <c r="VL264" s="66" t="str">
        <f t="shared" si="1965"/>
        <v/>
      </c>
      <c r="VM264" s="66" t="str">
        <f t="shared" si="1966"/>
        <v/>
      </c>
      <c r="VN264" s="66" t="str">
        <f t="shared" si="1967"/>
        <v/>
      </c>
      <c r="VO264" s="66" t="str">
        <f t="shared" si="1968"/>
        <v/>
      </c>
      <c r="VP264" s="66" t="str">
        <f t="shared" si="1969"/>
        <v/>
      </c>
      <c r="VQ264" s="66" t="str">
        <f t="shared" si="1970"/>
        <v/>
      </c>
      <c r="VR264" s="66" t="str">
        <f t="shared" si="1971"/>
        <v/>
      </c>
      <c r="VS264" s="66" t="str">
        <f t="shared" si="1972"/>
        <v/>
      </c>
      <c r="VT264" s="66" t="str">
        <f t="shared" si="1973"/>
        <v/>
      </c>
      <c r="VU264" s="66" t="str">
        <f t="shared" si="1974"/>
        <v/>
      </c>
      <c r="VV264" s="66" t="str">
        <f t="shared" si="1975"/>
        <v/>
      </c>
      <c r="VW264" s="66" t="str">
        <f t="shared" si="1976"/>
        <v/>
      </c>
      <c r="VX264" s="66" t="str">
        <f t="shared" si="1977"/>
        <v/>
      </c>
      <c r="VY264" s="66" t="str">
        <f t="shared" si="1978"/>
        <v/>
      </c>
      <c r="VZ264" s="66" t="str">
        <f t="shared" si="1979"/>
        <v/>
      </c>
      <c r="WA264" s="66" t="str">
        <f t="shared" si="1980"/>
        <v/>
      </c>
      <c r="WB264" s="66" t="str">
        <f t="shared" si="1981"/>
        <v/>
      </c>
      <c r="WC264" s="66" t="str">
        <f t="shared" si="1982"/>
        <v/>
      </c>
      <c r="WD264" s="66" t="str">
        <f t="shared" si="1983"/>
        <v/>
      </c>
      <c r="WE264" s="66" t="str">
        <f t="shared" si="1984"/>
        <v/>
      </c>
      <c r="WF264" s="66" t="str">
        <f t="shared" si="1985"/>
        <v/>
      </c>
      <c r="WG264" s="66" t="str">
        <f t="shared" si="1986"/>
        <v/>
      </c>
      <c r="WH264" s="66" t="str">
        <f t="shared" si="1987"/>
        <v/>
      </c>
      <c r="WI264" s="66" t="str">
        <f t="shared" si="1988"/>
        <v/>
      </c>
      <c r="WJ264" s="66" t="str">
        <f t="shared" si="1989"/>
        <v/>
      </c>
      <c r="WK264" s="66" t="str">
        <f t="shared" si="1990"/>
        <v/>
      </c>
      <c r="WL264" s="66" t="str">
        <f t="shared" si="1991"/>
        <v/>
      </c>
      <c r="WM264" s="66" t="str">
        <f t="shared" si="1992"/>
        <v/>
      </c>
      <c r="WN264" s="66" t="str">
        <f t="shared" si="1993"/>
        <v/>
      </c>
      <c r="WO264" s="66" t="str">
        <f t="shared" si="1994"/>
        <v/>
      </c>
      <c r="WP264" s="66" t="str">
        <f t="shared" si="1995"/>
        <v/>
      </c>
      <c r="WQ264" s="66" t="str">
        <f t="shared" si="1996"/>
        <v/>
      </c>
      <c r="WR264" s="66" t="str">
        <f t="shared" si="1997"/>
        <v/>
      </c>
      <c r="WS264" s="66" t="str">
        <f t="shared" si="1998"/>
        <v/>
      </c>
      <c r="WT264" s="66" t="str">
        <f t="shared" si="1999"/>
        <v/>
      </c>
      <c r="WU264" s="66" t="str">
        <f t="shared" si="2000"/>
        <v/>
      </c>
      <c r="WV264" s="66" t="str">
        <f t="shared" si="2001"/>
        <v/>
      </c>
      <c r="WW264" s="66" t="str">
        <f t="shared" si="2002"/>
        <v/>
      </c>
      <c r="WX264" s="66" t="str">
        <f t="shared" si="2003"/>
        <v/>
      </c>
      <c r="WY264" s="66" t="str">
        <f t="shared" si="2004"/>
        <v/>
      </c>
      <c r="WZ264" s="66" t="str">
        <f t="shared" si="2005"/>
        <v/>
      </c>
      <c r="XA264" s="66" t="str">
        <f t="shared" si="2006"/>
        <v/>
      </c>
      <c r="XB264" s="66" t="str">
        <f t="shared" si="2007"/>
        <v/>
      </c>
      <c r="XC264" s="66" t="str">
        <f t="shared" si="2008"/>
        <v/>
      </c>
      <c r="XD264" s="66" t="str">
        <f t="shared" si="2009"/>
        <v/>
      </c>
      <c r="XE264" s="66" t="str">
        <f t="shared" si="2010"/>
        <v/>
      </c>
      <c r="XF264" s="66" t="str">
        <f t="shared" si="2011"/>
        <v/>
      </c>
      <c r="XG264" s="66" t="str">
        <f t="shared" si="2012"/>
        <v/>
      </c>
      <c r="XH264" s="66" t="str">
        <f t="shared" si="2013"/>
        <v/>
      </c>
      <c r="XI264" s="66" t="str">
        <f t="shared" si="2014"/>
        <v/>
      </c>
      <c r="XJ264" s="66" t="str">
        <f t="shared" si="2015"/>
        <v/>
      </c>
      <c r="XK264" s="66" t="str">
        <f t="shared" si="2016"/>
        <v/>
      </c>
      <c r="XL264" s="66" t="str">
        <f t="shared" si="2017"/>
        <v/>
      </c>
      <c r="XM264" s="66" t="str">
        <f t="shared" si="2018"/>
        <v/>
      </c>
      <c r="XN264" s="66" t="str">
        <f t="shared" si="2019"/>
        <v/>
      </c>
      <c r="XO264" s="66" t="str">
        <f t="shared" si="2020"/>
        <v/>
      </c>
      <c r="XP264" s="66" t="str">
        <f t="shared" si="2021"/>
        <v/>
      </c>
      <c r="XQ264" s="66" t="str">
        <f t="shared" si="2022"/>
        <v/>
      </c>
      <c r="XR264" s="66" t="str">
        <f t="shared" si="2023"/>
        <v/>
      </c>
      <c r="XS264" s="66" t="str">
        <f t="shared" si="2024"/>
        <v/>
      </c>
      <c r="XT264" s="66" t="str">
        <f t="shared" si="2025"/>
        <v/>
      </c>
      <c r="XU264" s="66" t="str">
        <f t="shared" si="2026"/>
        <v/>
      </c>
      <c r="XV264" s="66" t="str">
        <f t="shared" si="2027"/>
        <v/>
      </c>
      <c r="XW264" s="66" t="str">
        <f t="shared" si="2028"/>
        <v/>
      </c>
      <c r="XX264" s="66" t="str">
        <f t="shared" si="2029"/>
        <v/>
      </c>
      <c r="XY264" s="66" t="str">
        <f t="shared" si="2030"/>
        <v/>
      </c>
      <c r="XZ264" s="66" t="str">
        <f t="shared" si="2031"/>
        <v/>
      </c>
      <c r="YA264" s="66" t="str">
        <f t="shared" si="2032"/>
        <v/>
      </c>
      <c r="YB264" s="66" t="str">
        <f t="shared" si="2033"/>
        <v/>
      </c>
      <c r="YC264" s="66" t="str">
        <f t="shared" si="2034"/>
        <v/>
      </c>
      <c r="YD264" s="66" t="str">
        <f t="shared" si="2035"/>
        <v/>
      </c>
      <c r="YE264" s="66" t="str">
        <f t="shared" si="2036"/>
        <v/>
      </c>
      <c r="YF264" s="66" t="str">
        <f t="shared" si="2037"/>
        <v/>
      </c>
      <c r="YG264" s="66" t="str">
        <f t="shared" si="2038"/>
        <v/>
      </c>
      <c r="YH264" s="66" t="str">
        <f t="shared" si="2039"/>
        <v/>
      </c>
      <c r="YI264" s="66" t="str">
        <f t="shared" si="2040"/>
        <v/>
      </c>
      <c r="YJ264" s="66" t="str">
        <f t="shared" si="2041"/>
        <v/>
      </c>
      <c r="YK264" s="66" t="str">
        <f t="shared" si="2042"/>
        <v/>
      </c>
      <c r="YL264" s="66" t="str">
        <f t="shared" si="2043"/>
        <v/>
      </c>
      <c r="YM264" s="66" t="str">
        <f t="shared" si="2044"/>
        <v/>
      </c>
      <c r="YN264" s="66" t="str">
        <f t="shared" si="2045"/>
        <v/>
      </c>
      <c r="YO264" s="66" t="str">
        <f t="shared" si="2046"/>
        <v/>
      </c>
      <c r="YP264" s="66" t="str">
        <f t="shared" si="2047"/>
        <v/>
      </c>
      <c r="YQ264" s="66" t="str">
        <f t="shared" si="2048"/>
        <v/>
      </c>
      <c r="YR264" s="66" t="str">
        <f t="shared" si="2049"/>
        <v/>
      </c>
      <c r="YS264" s="66" t="str">
        <f t="shared" si="2050"/>
        <v/>
      </c>
      <c r="YT264" s="66" t="str">
        <f t="shared" si="2051"/>
        <v/>
      </c>
      <c r="YU264" s="66" t="str">
        <f t="shared" si="2052"/>
        <v/>
      </c>
      <c r="YV264" s="66" t="str">
        <f t="shared" si="2053"/>
        <v/>
      </c>
      <c r="YW264" s="66" t="str">
        <f t="shared" si="2054"/>
        <v/>
      </c>
      <c r="YX264" s="66" t="str">
        <f t="shared" si="2055"/>
        <v/>
      </c>
      <c r="YY264" s="66" t="str">
        <f t="shared" si="2056"/>
        <v/>
      </c>
      <c r="YZ264" s="66" t="str">
        <f t="shared" si="2057"/>
        <v/>
      </c>
      <c r="ZA264" s="66" t="str">
        <f t="shared" si="2058"/>
        <v/>
      </c>
      <c r="ZB264" s="66" t="str">
        <f t="shared" si="2059"/>
        <v/>
      </c>
      <c r="ZC264" s="66" t="str">
        <f t="shared" si="2060"/>
        <v/>
      </c>
      <c r="ZD264" s="66" t="str">
        <f t="shared" si="2061"/>
        <v/>
      </c>
      <c r="ZE264" s="66" t="str">
        <f t="shared" si="2062"/>
        <v/>
      </c>
      <c r="ZF264" s="66" t="str">
        <f t="shared" si="2063"/>
        <v/>
      </c>
      <c r="ZG264" s="66" t="str">
        <f t="shared" si="2064"/>
        <v/>
      </c>
      <c r="ZH264" s="66" t="str">
        <f t="shared" si="2065"/>
        <v/>
      </c>
      <c r="ZI264" s="66" t="str">
        <f t="shared" si="2066"/>
        <v/>
      </c>
      <c r="ZJ264" s="66" t="str">
        <f t="shared" si="2067"/>
        <v/>
      </c>
      <c r="ZK264" s="66" t="str">
        <f t="shared" si="2068"/>
        <v/>
      </c>
      <c r="ZL264" s="66" t="str">
        <f t="shared" si="2069"/>
        <v/>
      </c>
      <c r="ZM264" s="66" t="str">
        <f t="shared" si="2070"/>
        <v/>
      </c>
      <c r="ZN264" s="66" t="str">
        <f t="shared" si="2071"/>
        <v/>
      </c>
      <c r="ZO264" s="66" t="str">
        <f t="shared" si="2072"/>
        <v/>
      </c>
      <c r="ZP264" s="66" t="str">
        <f t="shared" si="2073"/>
        <v/>
      </c>
      <c r="ZQ264" s="66" t="str">
        <f t="shared" si="2074"/>
        <v/>
      </c>
      <c r="ZR264" s="66" t="str">
        <f t="shared" si="2075"/>
        <v/>
      </c>
      <c r="ZS264" s="66" t="str">
        <f t="shared" si="2076"/>
        <v/>
      </c>
      <c r="ZT264" s="66" t="str">
        <f t="shared" si="2077"/>
        <v/>
      </c>
      <c r="ZU264" s="66" t="str">
        <f t="shared" si="2078"/>
        <v/>
      </c>
      <c r="ZV264" s="66" t="str">
        <f t="shared" si="2079"/>
        <v/>
      </c>
      <c r="ZW264" s="66" t="str">
        <f t="shared" si="2080"/>
        <v/>
      </c>
      <c r="ZX264" s="66" t="str">
        <f t="shared" si="2081"/>
        <v/>
      </c>
      <c r="ZY264" s="66" t="str">
        <f t="shared" si="2082"/>
        <v/>
      </c>
      <c r="ZZ264" s="66" t="str">
        <f t="shared" si="2083"/>
        <v/>
      </c>
      <c r="AAA264" s="66" t="str">
        <f t="shared" si="2084"/>
        <v/>
      </c>
      <c r="AAB264" s="66" t="str">
        <f t="shared" si="2085"/>
        <v/>
      </c>
      <c r="AAC264" s="66" t="str">
        <f t="shared" si="2086"/>
        <v/>
      </c>
      <c r="AAD264" s="66" t="str">
        <f t="shared" si="2087"/>
        <v/>
      </c>
      <c r="AAE264" s="66" t="str">
        <f t="shared" si="2088"/>
        <v/>
      </c>
      <c r="AAF264" s="66" t="str">
        <f t="shared" si="2089"/>
        <v/>
      </c>
      <c r="AAG264" s="66" t="str">
        <f t="shared" si="2090"/>
        <v/>
      </c>
      <c r="AAH264" s="66" t="str">
        <f t="shared" si="2091"/>
        <v/>
      </c>
      <c r="AAI264" s="66" t="str">
        <f t="shared" si="2092"/>
        <v/>
      </c>
      <c r="AAJ264" s="66" t="str">
        <f t="shared" si="2093"/>
        <v/>
      </c>
      <c r="AAK264" s="66" t="str">
        <f t="shared" si="2094"/>
        <v/>
      </c>
      <c r="AAL264" s="66" t="str">
        <f t="shared" si="2095"/>
        <v/>
      </c>
      <c r="AAM264" s="66" t="str">
        <f t="shared" si="2096"/>
        <v/>
      </c>
      <c r="AAN264" s="66" t="str">
        <f t="shared" si="2097"/>
        <v/>
      </c>
      <c r="AAO264" s="66" t="str">
        <f t="shared" si="2098"/>
        <v/>
      </c>
      <c r="AAP264" s="66" t="str">
        <f t="shared" si="2099"/>
        <v/>
      </c>
      <c r="AAQ264" s="66" t="str">
        <f t="shared" si="2100"/>
        <v/>
      </c>
      <c r="AAR264" s="66" t="str">
        <f t="shared" si="2101"/>
        <v/>
      </c>
      <c r="AAS264" s="66" t="str">
        <f t="shared" si="2102"/>
        <v/>
      </c>
      <c r="AAT264" s="66" t="str">
        <f t="shared" si="2103"/>
        <v/>
      </c>
      <c r="AAU264" s="66" t="str">
        <f t="shared" si="2104"/>
        <v/>
      </c>
      <c r="AAV264" s="66" t="str">
        <f t="shared" si="2105"/>
        <v/>
      </c>
      <c r="AAW264" s="66" t="str">
        <f t="shared" si="2106"/>
        <v/>
      </c>
      <c r="AAX264" s="66" t="str">
        <f t="shared" si="2107"/>
        <v/>
      </c>
      <c r="AAY264" s="66" t="str">
        <f t="shared" si="2108"/>
        <v/>
      </c>
      <c r="AAZ264" s="66" t="str">
        <f t="shared" si="2109"/>
        <v/>
      </c>
      <c r="ABA264" s="66" t="str">
        <f t="shared" si="2110"/>
        <v/>
      </c>
      <c r="ABB264" s="66" t="str">
        <f t="shared" si="2111"/>
        <v/>
      </c>
      <c r="ABC264" s="66" t="str">
        <f t="shared" si="2112"/>
        <v/>
      </c>
      <c r="ABD264" s="66" t="str">
        <f t="shared" si="2113"/>
        <v/>
      </c>
      <c r="ABE264" s="66" t="str">
        <f t="shared" si="2114"/>
        <v/>
      </c>
      <c r="ABF264" s="66" t="str">
        <f t="shared" si="2115"/>
        <v/>
      </c>
      <c r="ABG264" s="66" t="str">
        <f t="shared" si="2116"/>
        <v/>
      </c>
      <c r="ABH264" s="66" t="str">
        <f t="shared" si="2117"/>
        <v/>
      </c>
      <c r="ABI264" s="66" t="str">
        <f t="shared" si="2118"/>
        <v/>
      </c>
      <c r="ABJ264" s="66" t="str">
        <f t="shared" si="2119"/>
        <v/>
      </c>
      <c r="ABK264" s="66" t="str">
        <f t="shared" si="2120"/>
        <v/>
      </c>
      <c r="ABL264" s="66" t="str">
        <f t="shared" si="2121"/>
        <v/>
      </c>
      <c r="ABM264" s="66" t="str">
        <f t="shared" si="2122"/>
        <v/>
      </c>
      <c r="ABN264" s="66" t="str">
        <f t="shared" si="2123"/>
        <v/>
      </c>
      <c r="ABO264" s="66" t="str">
        <f t="shared" si="2124"/>
        <v/>
      </c>
      <c r="ABP264" s="66" t="str">
        <f t="shared" si="2125"/>
        <v/>
      </c>
      <c r="ABQ264" s="66" t="str">
        <f t="shared" si="2126"/>
        <v/>
      </c>
      <c r="ABR264" s="66" t="str">
        <f t="shared" si="2127"/>
        <v/>
      </c>
      <c r="ABS264" s="66" t="str">
        <f t="shared" si="2128"/>
        <v/>
      </c>
      <c r="ABT264" s="66" t="str">
        <f t="shared" si="2129"/>
        <v/>
      </c>
      <c r="ABU264" s="66" t="str">
        <f t="shared" si="2130"/>
        <v/>
      </c>
      <c r="ABV264" s="66" t="str">
        <f t="shared" si="2131"/>
        <v/>
      </c>
      <c r="ABW264" s="66" t="str">
        <f t="shared" si="2132"/>
        <v/>
      </c>
      <c r="ABX264" s="66" t="str">
        <f t="shared" si="2133"/>
        <v/>
      </c>
      <c r="ABY264" s="66" t="str">
        <f t="shared" si="2134"/>
        <v/>
      </c>
      <c r="ABZ264" s="66" t="str">
        <f t="shared" si="2135"/>
        <v/>
      </c>
      <c r="ACA264" s="66" t="str">
        <f t="shared" si="2136"/>
        <v/>
      </c>
      <c r="ACB264" s="66" t="str">
        <f t="shared" si="2137"/>
        <v/>
      </c>
      <c r="ACC264" s="66" t="str">
        <f t="shared" si="2138"/>
        <v/>
      </c>
      <c r="ACD264" s="66" t="str">
        <f t="shared" si="2139"/>
        <v/>
      </c>
      <c r="ACE264" s="66" t="str">
        <f t="shared" si="2140"/>
        <v/>
      </c>
      <c r="ACF264" s="66" t="str">
        <f t="shared" si="2141"/>
        <v/>
      </c>
      <c r="ACG264" s="126">
        <f t="shared" si="2142"/>
        <v>0.17230000000000001</v>
      </c>
      <c r="ACH264" s="66" t="str">
        <f t="shared" si="2143"/>
        <v>kg/GJ delivered</v>
      </c>
      <c r="ACI264" s="66" t="str">
        <f t="shared" si="2144"/>
        <v/>
      </c>
      <c r="ACJ264" s="66" t="str">
        <f t="shared" si="2145"/>
        <v/>
      </c>
      <c r="ACK264" s="66" t="str">
        <f t="shared" si="2146"/>
        <v/>
      </c>
      <c r="ACL264" s="66" t="str">
        <f t="shared" si="2147"/>
        <v/>
      </c>
      <c r="ACM264" s="66">
        <f t="shared" ref="ACM264:ACN264" si="2156">IF(AND(ACS$3="Unit", ACL264=""), "", IF(AND(ACS$3="Unit", ACL264="-"),"", IF(ACS$3="Unit", "kg/GJ delivered", IF(AND(NY264&lt;&gt;"", NY264&lt;&gt;"-", NX264="-"),"", IF($H264="","", IF(NX264="nd", "",IF(NX264="&lt;n.a.&gt;", "", IF(NY264="#/MJ", "", IF(NY264="kg/GJ delivered",NX264,IF(NY264="g/MJ delivered",NX264,IF(NY264="kg/MJ delivered",NX264*1000,IF(NY264="mg/MJ delivered",NX264/1000,IF(NY264="g/kg",((NX264)*(1/$I264)*(1/$H264)),IF(NY264="mg/kg",((NX264/1000)*(1/$I264)*(1/$H264)),IF(NY264="mg/MJ delivered",NX264/1000,IF(NY264="-","","Error"))))))))))))))))</f>
        <v>0.63039999999999996</v>
      </c>
      <c r="ACN264" s="66" t="str">
        <f t="shared" si="2156"/>
        <v>kg/GJ delivered</v>
      </c>
      <c r="ACO264" s="66" t="str">
        <f t="shared" si="2149"/>
        <v/>
      </c>
      <c r="ACP264" s="66" t="str">
        <f t="shared" si="2150"/>
        <v/>
      </c>
      <c r="ACQ264" s="66" t="str">
        <f t="shared" si="2151"/>
        <v/>
      </c>
      <c r="ACR264" s="66" t="str">
        <f t="shared" si="2152"/>
        <v/>
      </c>
      <c r="ACS264" s="66" t="str">
        <f t="shared" si="2153"/>
        <v/>
      </c>
      <c r="ACT264" s="66" t="str">
        <f t="shared" si="2154"/>
        <v/>
      </c>
    </row>
    <row r="265" spans="2:774" ht="15.75" customHeight="1" x14ac:dyDescent="0.25">
      <c r="B265" s="66">
        <v>22</v>
      </c>
      <c r="C265" s="66" t="s">
        <v>100</v>
      </c>
      <c r="D265" s="66" t="s">
        <v>79</v>
      </c>
      <c r="E265" s="156" t="s">
        <v>956</v>
      </c>
      <c r="F265" s="66" t="s">
        <v>1579</v>
      </c>
      <c r="G265" s="66" t="s">
        <v>492</v>
      </c>
      <c r="H265" s="126">
        <v>0.105</v>
      </c>
      <c r="I265" s="130">
        <v>13.03</v>
      </c>
      <c r="J265" s="66" t="str">
        <f t="shared" si="1759"/>
        <v>Crop Residue, Improved, IN</v>
      </c>
      <c r="K265" s="161"/>
      <c r="L265" s="161"/>
      <c r="M265" s="161"/>
      <c r="N265" s="161"/>
      <c r="O265" s="66" t="s">
        <v>26</v>
      </c>
      <c r="P265" s="66" t="str">
        <f t="shared" si="1768"/>
        <v>IN</v>
      </c>
      <c r="Q265" s="66" t="s">
        <v>2</v>
      </c>
      <c r="R265" s="162">
        <v>71.11</v>
      </c>
      <c r="S265" s="158" t="s">
        <v>66</v>
      </c>
      <c r="T265" s="158" t="s">
        <v>128</v>
      </c>
      <c r="U265" s="158" t="s">
        <v>128</v>
      </c>
      <c r="V265" s="158" t="s">
        <v>128</v>
      </c>
      <c r="W265" s="158" t="s">
        <v>128</v>
      </c>
      <c r="X265" s="164">
        <v>692.1</v>
      </c>
      <c r="Y265" s="158" t="s">
        <v>66</v>
      </c>
      <c r="Z265" s="165">
        <v>2.9849999999999999</v>
      </c>
      <c r="AA265" s="158" t="s">
        <v>66</v>
      </c>
      <c r="AB265" s="158" t="s">
        <v>128</v>
      </c>
      <c r="AC265" s="158" t="s">
        <v>128</v>
      </c>
      <c r="AD265" s="158" t="s">
        <v>128</v>
      </c>
      <c r="AE265" s="158" t="s">
        <v>128</v>
      </c>
      <c r="AF265" s="165">
        <v>5.6580000000000004</v>
      </c>
      <c r="AG265" s="158" t="s">
        <v>66</v>
      </c>
      <c r="AH265" s="158" t="s">
        <v>128</v>
      </c>
      <c r="AI265" s="158" t="s">
        <v>128</v>
      </c>
      <c r="AJ265" s="158" t="s">
        <v>128</v>
      </c>
      <c r="AK265" s="158" t="s">
        <v>128</v>
      </c>
      <c r="AL265" s="158" t="s">
        <v>128</v>
      </c>
      <c r="AM265" s="158" t="s">
        <v>128</v>
      </c>
      <c r="AN265" s="158" t="s">
        <v>128</v>
      </c>
      <c r="AO265" s="158" t="s">
        <v>128</v>
      </c>
      <c r="AP265" s="158" t="s">
        <v>128</v>
      </c>
      <c r="AQ265" s="158" t="s">
        <v>128</v>
      </c>
      <c r="AR265" s="158" t="s">
        <v>128</v>
      </c>
      <c r="AS265" s="158" t="s">
        <v>128</v>
      </c>
      <c r="AT265" s="158" t="s">
        <v>128</v>
      </c>
      <c r="AU265" s="158" t="s">
        <v>128</v>
      </c>
      <c r="AV265" s="158" t="s">
        <v>128</v>
      </c>
      <c r="AW265" s="158" t="s">
        <v>128</v>
      </c>
      <c r="AX265" s="158" t="s">
        <v>128</v>
      </c>
      <c r="AY265" s="158" t="s">
        <v>128</v>
      </c>
      <c r="AZ265" s="158" t="s">
        <v>128</v>
      </c>
      <c r="BA265" s="158" t="s">
        <v>128</v>
      </c>
      <c r="BB265" s="158" t="s">
        <v>128</v>
      </c>
      <c r="BC265" s="158" t="s">
        <v>128</v>
      </c>
      <c r="BD265" s="158" t="s">
        <v>128</v>
      </c>
      <c r="BE265" s="158" t="s">
        <v>128</v>
      </c>
      <c r="BF265" s="158" t="s">
        <v>128</v>
      </c>
      <c r="BG265" s="158" t="s">
        <v>128</v>
      </c>
      <c r="BH265" s="158" t="s">
        <v>128</v>
      </c>
      <c r="BI265" s="158" t="s">
        <v>128</v>
      </c>
      <c r="BJ265" s="158" t="s">
        <v>128</v>
      </c>
      <c r="BK265" s="158" t="s">
        <v>128</v>
      </c>
      <c r="BL265" s="158" t="s">
        <v>128</v>
      </c>
      <c r="BM265" s="158" t="s">
        <v>128</v>
      </c>
      <c r="BN265" s="158" t="s">
        <v>128</v>
      </c>
      <c r="BO265" s="158" t="s">
        <v>128</v>
      </c>
      <c r="BP265" s="158" t="s">
        <v>128</v>
      </c>
      <c r="BQ265" s="158" t="s">
        <v>128</v>
      </c>
      <c r="BR265" s="158" t="s">
        <v>128</v>
      </c>
      <c r="BS265" s="158" t="s">
        <v>128</v>
      </c>
      <c r="BT265" s="158" t="s">
        <v>128</v>
      </c>
      <c r="BU265" s="158" t="s">
        <v>128</v>
      </c>
      <c r="BV265" s="158" t="s">
        <v>128</v>
      </c>
      <c r="BW265" s="158" t="s">
        <v>128</v>
      </c>
      <c r="BX265" s="158" t="s">
        <v>128</v>
      </c>
      <c r="BY265" s="158" t="s">
        <v>128</v>
      </c>
      <c r="BZ265" s="158" t="s">
        <v>128</v>
      </c>
      <c r="CA265" s="158" t="s">
        <v>128</v>
      </c>
      <c r="CB265" s="158" t="s">
        <v>128</v>
      </c>
      <c r="CC265" s="158" t="s">
        <v>128</v>
      </c>
      <c r="CD265" s="158" t="s">
        <v>128</v>
      </c>
      <c r="CE265" s="158" t="s">
        <v>128</v>
      </c>
      <c r="CF265" s="158" t="s">
        <v>128</v>
      </c>
      <c r="CG265" s="158" t="s">
        <v>128</v>
      </c>
      <c r="CH265" s="158" t="s">
        <v>128</v>
      </c>
      <c r="CI265" s="158" t="s">
        <v>128</v>
      </c>
      <c r="CJ265" s="158" t="s">
        <v>128</v>
      </c>
      <c r="CK265" s="158" t="s">
        <v>128</v>
      </c>
      <c r="CL265" s="158" t="s">
        <v>128</v>
      </c>
      <c r="CM265" s="158" t="s">
        <v>128</v>
      </c>
      <c r="CN265" s="158" t="s">
        <v>128</v>
      </c>
      <c r="CO265" s="158" t="s">
        <v>128</v>
      </c>
      <c r="CP265" s="158" t="s">
        <v>128</v>
      </c>
      <c r="CQ265" s="158" t="s">
        <v>128</v>
      </c>
      <c r="CR265" s="158" t="s">
        <v>128</v>
      </c>
      <c r="CS265" s="158" t="s">
        <v>128</v>
      </c>
      <c r="CT265" s="158" t="s">
        <v>128</v>
      </c>
      <c r="CU265" s="158" t="s">
        <v>128</v>
      </c>
      <c r="CV265" s="158" t="s">
        <v>128</v>
      </c>
      <c r="CW265" s="158" t="s">
        <v>128</v>
      </c>
      <c r="CX265" s="158" t="s">
        <v>128</v>
      </c>
      <c r="CY265" s="158" t="s">
        <v>128</v>
      </c>
      <c r="CZ265" s="158" t="s">
        <v>128</v>
      </c>
      <c r="DA265" s="158" t="s">
        <v>128</v>
      </c>
      <c r="DB265" s="158" t="s">
        <v>128</v>
      </c>
      <c r="DC265" s="158" t="s">
        <v>128</v>
      </c>
      <c r="DD265" s="158" t="s">
        <v>128</v>
      </c>
      <c r="DE265" s="158" t="s">
        <v>128</v>
      </c>
      <c r="DF265" s="158" t="s">
        <v>128</v>
      </c>
      <c r="DG265" s="158" t="s">
        <v>128</v>
      </c>
      <c r="DH265" s="158" t="s">
        <v>128</v>
      </c>
      <c r="DI265" s="158" t="s">
        <v>128</v>
      </c>
      <c r="DJ265" s="158" t="s">
        <v>128</v>
      </c>
      <c r="DK265" s="158" t="s">
        <v>128</v>
      </c>
      <c r="DL265" s="158" t="s">
        <v>128</v>
      </c>
      <c r="DM265" s="158" t="s">
        <v>128</v>
      </c>
      <c r="DN265" s="158" t="s">
        <v>128</v>
      </c>
      <c r="DO265" s="158" t="s">
        <v>128</v>
      </c>
      <c r="DP265" s="158" t="s">
        <v>128</v>
      </c>
      <c r="DQ265" s="158" t="s">
        <v>128</v>
      </c>
      <c r="DR265" s="158" t="s">
        <v>128</v>
      </c>
      <c r="DS265" s="158" t="s">
        <v>128</v>
      </c>
      <c r="DT265" s="158" t="s">
        <v>128</v>
      </c>
      <c r="DU265" s="158" t="s">
        <v>128</v>
      </c>
      <c r="DV265" s="158" t="s">
        <v>128</v>
      </c>
      <c r="DW265" s="158" t="s">
        <v>128</v>
      </c>
      <c r="DX265" s="158" t="s">
        <v>128</v>
      </c>
      <c r="DY265" s="158" t="s">
        <v>128</v>
      </c>
      <c r="DZ265" s="158" t="s">
        <v>128</v>
      </c>
      <c r="EA265" s="158" t="s">
        <v>128</v>
      </c>
      <c r="EB265" s="158" t="s">
        <v>128</v>
      </c>
      <c r="EC265" s="158" t="s">
        <v>128</v>
      </c>
      <c r="ED265" s="158" t="s">
        <v>128</v>
      </c>
      <c r="EE265" s="158" t="s">
        <v>128</v>
      </c>
      <c r="EF265" s="158" t="s">
        <v>128</v>
      </c>
      <c r="EG265" s="158" t="s">
        <v>128</v>
      </c>
      <c r="EH265" s="158" t="s">
        <v>128</v>
      </c>
      <c r="EI265" s="158" t="s">
        <v>128</v>
      </c>
      <c r="EJ265" s="158" t="s">
        <v>128</v>
      </c>
      <c r="EK265" s="158" t="s">
        <v>128</v>
      </c>
      <c r="EL265" s="158" t="s">
        <v>128</v>
      </c>
      <c r="EM265" s="158" t="s">
        <v>128</v>
      </c>
      <c r="EN265" s="158" t="s">
        <v>128</v>
      </c>
      <c r="EO265" s="158" t="s">
        <v>128</v>
      </c>
      <c r="EP265" s="158" t="s">
        <v>128</v>
      </c>
      <c r="EQ265" s="158" t="s">
        <v>128</v>
      </c>
      <c r="ER265" s="158" t="s">
        <v>128</v>
      </c>
      <c r="ES265" s="158" t="s">
        <v>128</v>
      </c>
      <c r="ET265" s="158" t="s">
        <v>128</v>
      </c>
      <c r="EU265" s="158" t="s">
        <v>128</v>
      </c>
      <c r="EV265" s="158" t="s">
        <v>128</v>
      </c>
      <c r="EW265" s="158" t="s">
        <v>128</v>
      </c>
      <c r="EX265" s="158" t="s">
        <v>128</v>
      </c>
      <c r="EY265" s="158" t="s">
        <v>128</v>
      </c>
      <c r="EZ265" s="158" t="s">
        <v>128</v>
      </c>
      <c r="FA265" s="158" t="s">
        <v>128</v>
      </c>
      <c r="FB265" s="158" t="s">
        <v>128</v>
      </c>
      <c r="FC265" s="158" t="s">
        <v>128</v>
      </c>
      <c r="FD265" s="158" t="s">
        <v>128</v>
      </c>
      <c r="FE265" s="158" t="s">
        <v>128</v>
      </c>
      <c r="FF265" s="158" t="s">
        <v>128</v>
      </c>
      <c r="FG265" s="158" t="s">
        <v>128</v>
      </c>
      <c r="FH265" s="158" t="s">
        <v>128</v>
      </c>
      <c r="FI265" s="158" t="s">
        <v>128</v>
      </c>
      <c r="FJ265" s="158" t="s">
        <v>128</v>
      </c>
      <c r="FK265" s="158" t="s">
        <v>128</v>
      </c>
      <c r="FL265" s="158" t="s">
        <v>128</v>
      </c>
      <c r="FM265" s="158" t="s">
        <v>128</v>
      </c>
      <c r="FN265" s="158" t="s">
        <v>128</v>
      </c>
      <c r="FO265" s="158" t="s">
        <v>128</v>
      </c>
      <c r="FP265" s="158" t="s">
        <v>128</v>
      </c>
      <c r="FQ265" s="158" t="s">
        <v>128</v>
      </c>
      <c r="FR265" s="158" t="s">
        <v>128</v>
      </c>
      <c r="FS265" s="158" t="s">
        <v>128</v>
      </c>
      <c r="FT265" s="158" t="s">
        <v>128</v>
      </c>
      <c r="FU265" s="158" t="s">
        <v>128</v>
      </c>
      <c r="FV265" s="158" t="s">
        <v>128</v>
      </c>
      <c r="FW265" s="158" t="s">
        <v>128</v>
      </c>
      <c r="FX265" s="158" t="s">
        <v>128</v>
      </c>
      <c r="FY265" s="158" t="s">
        <v>128</v>
      </c>
      <c r="FZ265" s="158" t="s">
        <v>128</v>
      </c>
      <c r="GA265" s="158" t="s">
        <v>128</v>
      </c>
      <c r="GB265" s="158" t="s">
        <v>128</v>
      </c>
      <c r="GC265" s="158" t="s">
        <v>128</v>
      </c>
      <c r="GD265" s="158" t="s">
        <v>128</v>
      </c>
      <c r="GE265" s="158" t="s">
        <v>128</v>
      </c>
      <c r="GF265" s="158" t="s">
        <v>128</v>
      </c>
      <c r="GG265" s="158" t="s">
        <v>128</v>
      </c>
      <c r="GH265" s="158" t="s">
        <v>128</v>
      </c>
      <c r="GI265" s="158" t="s">
        <v>128</v>
      </c>
      <c r="GJ265" s="158" t="s">
        <v>128</v>
      </c>
      <c r="GK265" s="158" t="s">
        <v>128</v>
      </c>
      <c r="GL265" s="158" t="s">
        <v>128</v>
      </c>
      <c r="GM265" s="158" t="s">
        <v>128</v>
      </c>
      <c r="GN265" s="158" t="s">
        <v>128</v>
      </c>
      <c r="GO265" s="158" t="s">
        <v>128</v>
      </c>
      <c r="GP265" s="158" t="s">
        <v>128</v>
      </c>
      <c r="GQ265" s="158" t="s">
        <v>128</v>
      </c>
      <c r="GR265" s="158" t="s">
        <v>128</v>
      </c>
      <c r="GS265" s="158" t="s">
        <v>128</v>
      </c>
      <c r="GT265" s="158" t="s">
        <v>128</v>
      </c>
      <c r="GU265" s="158" t="s">
        <v>128</v>
      </c>
      <c r="GV265" s="158" t="s">
        <v>128</v>
      </c>
      <c r="GW265" s="158" t="s">
        <v>128</v>
      </c>
      <c r="GX265" s="158" t="s">
        <v>128</v>
      </c>
      <c r="GY265" s="158" t="s">
        <v>128</v>
      </c>
      <c r="GZ265" s="158" t="s">
        <v>128</v>
      </c>
      <c r="HA265" s="158" t="s">
        <v>128</v>
      </c>
      <c r="HB265" s="158" t="s">
        <v>128</v>
      </c>
      <c r="HC265" s="158" t="s">
        <v>128</v>
      </c>
      <c r="HD265" s="158" t="s">
        <v>128</v>
      </c>
      <c r="HE265" s="158" t="s">
        <v>128</v>
      </c>
      <c r="HF265" s="158" t="s">
        <v>128</v>
      </c>
      <c r="HG265" s="158" t="s">
        <v>128</v>
      </c>
      <c r="HH265" s="158" t="s">
        <v>128</v>
      </c>
      <c r="HI265" s="158" t="s">
        <v>128</v>
      </c>
      <c r="HJ265" s="158" t="s">
        <v>128</v>
      </c>
      <c r="HK265" s="158" t="s">
        <v>128</v>
      </c>
      <c r="HL265" s="158" t="s">
        <v>128</v>
      </c>
      <c r="HM265" s="158" t="s">
        <v>128</v>
      </c>
      <c r="HN265" s="158" t="s">
        <v>128</v>
      </c>
      <c r="HO265" s="158" t="s">
        <v>128</v>
      </c>
      <c r="HP265" s="158" t="s">
        <v>128</v>
      </c>
      <c r="HQ265" s="158" t="s">
        <v>128</v>
      </c>
      <c r="HR265" s="158" t="s">
        <v>128</v>
      </c>
      <c r="HS265" s="158" t="s">
        <v>128</v>
      </c>
      <c r="HT265" s="158" t="s">
        <v>128</v>
      </c>
      <c r="HU265" s="158" t="s">
        <v>128</v>
      </c>
      <c r="HV265" s="158" t="s">
        <v>128</v>
      </c>
      <c r="HW265" s="158" t="s">
        <v>128</v>
      </c>
      <c r="HX265" s="158" t="s">
        <v>128</v>
      </c>
      <c r="HY265" s="158" t="s">
        <v>128</v>
      </c>
      <c r="HZ265" s="158" t="s">
        <v>128</v>
      </c>
      <c r="IA265" s="158" t="s">
        <v>128</v>
      </c>
      <c r="IB265" s="158" t="s">
        <v>128</v>
      </c>
      <c r="IC265" s="158" t="s">
        <v>128</v>
      </c>
      <c r="ID265" s="158" t="s">
        <v>128</v>
      </c>
      <c r="IE265" s="158" t="s">
        <v>128</v>
      </c>
      <c r="IF265" s="158" t="s">
        <v>128</v>
      </c>
      <c r="IG265" s="158" t="s">
        <v>128</v>
      </c>
      <c r="IH265" s="158" t="s">
        <v>128</v>
      </c>
      <c r="II265" s="158" t="s">
        <v>128</v>
      </c>
      <c r="IJ265" s="158" t="s">
        <v>128</v>
      </c>
      <c r="IK265" s="158" t="s">
        <v>128</v>
      </c>
      <c r="IL265" s="158" t="s">
        <v>128</v>
      </c>
      <c r="IM265" s="158" t="s">
        <v>128</v>
      </c>
      <c r="IN265" s="158" t="s">
        <v>128</v>
      </c>
      <c r="IO265" s="158" t="s">
        <v>128</v>
      </c>
      <c r="IP265" s="158" t="s">
        <v>128</v>
      </c>
      <c r="IQ265" s="158" t="s">
        <v>128</v>
      </c>
      <c r="IR265" s="158" t="s">
        <v>128</v>
      </c>
      <c r="IS265" s="158" t="s">
        <v>128</v>
      </c>
      <c r="IT265" s="158" t="s">
        <v>128</v>
      </c>
      <c r="IU265" s="158" t="s">
        <v>128</v>
      </c>
      <c r="IV265" s="158" t="s">
        <v>128</v>
      </c>
      <c r="IW265" s="158" t="s">
        <v>128</v>
      </c>
      <c r="IX265" s="158" t="s">
        <v>128</v>
      </c>
      <c r="IY265" s="158" t="s">
        <v>128</v>
      </c>
      <c r="IZ265" s="158" t="s">
        <v>128</v>
      </c>
      <c r="JA265" s="158" t="s">
        <v>128</v>
      </c>
      <c r="JB265" s="158" t="s">
        <v>128</v>
      </c>
      <c r="JC265" s="158" t="s">
        <v>128</v>
      </c>
      <c r="JD265" s="158" t="s">
        <v>128</v>
      </c>
      <c r="JE265" s="158" t="s">
        <v>128</v>
      </c>
      <c r="JF265" s="158" t="s">
        <v>128</v>
      </c>
      <c r="JG265" s="158" t="s">
        <v>128</v>
      </c>
      <c r="JH265" s="158" t="s">
        <v>128</v>
      </c>
      <c r="JI265" s="158" t="s">
        <v>128</v>
      </c>
      <c r="JJ265" s="158" t="s">
        <v>128</v>
      </c>
      <c r="JK265" s="158" t="s">
        <v>128</v>
      </c>
      <c r="JL265" s="158" t="s">
        <v>128</v>
      </c>
      <c r="JM265" s="158" t="s">
        <v>128</v>
      </c>
      <c r="JN265" s="158" t="s">
        <v>128</v>
      </c>
      <c r="JO265" s="158" t="s">
        <v>128</v>
      </c>
      <c r="JP265" s="158" t="s">
        <v>128</v>
      </c>
      <c r="JQ265" s="158" t="s">
        <v>128</v>
      </c>
      <c r="JR265" s="158" t="s">
        <v>128</v>
      </c>
      <c r="JS265" s="158" t="s">
        <v>128</v>
      </c>
      <c r="JT265" s="158" t="s">
        <v>128</v>
      </c>
      <c r="JU265" s="158" t="s">
        <v>128</v>
      </c>
      <c r="JV265" s="158" t="s">
        <v>128</v>
      </c>
      <c r="JW265" s="158" t="s">
        <v>128</v>
      </c>
      <c r="JX265" s="158" t="s">
        <v>128</v>
      </c>
      <c r="JY265" s="158" t="s">
        <v>128</v>
      </c>
      <c r="JZ265" s="158" t="s">
        <v>128</v>
      </c>
      <c r="KA265" s="158" t="s">
        <v>128</v>
      </c>
      <c r="KB265" s="158" t="s">
        <v>128</v>
      </c>
      <c r="KC265" s="158" t="s">
        <v>128</v>
      </c>
      <c r="KD265" s="158" t="s">
        <v>128</v>
      </c>
      <c r="KE265" s="158" t="s">
        <v>128</v>
      </c>
      <c r="KF265" s="158" t="s">
        <v>128</v>
      </c>
      <c r="KG265" s="158" t="s">
        <v>128</v>
      </c>
      <c r="KH265" s="158" t="s">
        <v>128</v>
      </c>
      <c r="KI265" s="158" t="s">
        <v>128</v>
      </c>
      <c r="KJ265" s="158" t="s">
        <v>128</v>
      </c>
      <c r="KK265" s="158" t="s">
        <v>128</v>
      </c>
      <c r="KL265" s="158" t="s">
        <v>128</v>
      </c>
      <c r="KM265" s="158" t="s">
        <v>128</v>
      </c>
      <c r="KN265" s="158" t="s">
        <v>128</v>
      </c>
      <c r="KO265" s="158" t="s">
        <v>128</v>
      </c>
      <c r="KP265" s="158" t="s">
        <v>128</v>
      </c>
      <c r="KQ265" s="158" t="s">
        <v>128</v>
      </c>
      <c r="KR265" s="158" t="s">
        <v>128</v>
      </c>
      <c r="KS265" s="158" t="s">
        <v>128</v>
      </c>
      <c r="KT265" s="158" t="s">
        <v>128</v>
      </c>
      <c r="KU265" s="158" t="s">
        <v>128</v>
      </c>
      <c r="KV265" s="158" t="s">
        <v>128</v>
      </c>
      <c r="KW265" s="158" t="s">
        <v>128</v>
      </c>
      <c r="KX265" s="158" t="s">
        <v>128</v>
      </c>
      <c r="KY265" s="158" t="s">
        <v>128</v>
      </c>
      <c r="KZ265" s="158" t="s">
        <v>128</v>
      </c>
      <c r="LA265" s="158" t="s">
        <v>128</v>
      </c>
      <c r="LB265" s="158" t="s">
        <v>128</v>
      </c>
      <c r="LC265" s="158" t="s">
        <v>128</v>
      </c>
      <c r="LD265" s="158" t="s">
        <v>128</v>
      </c>
      <c r="LE265" s="158" t="s">
        <v>128</v>
      </c>
      <c r="LF265" s="158" t="s">
        <v>128</v>
      </c>
      <c r="LG265" s="158" t="s">
        <v>128</v>
      </c>
      <c r="LH265" s="158" t="s">
        <v>128</v>
      </c>
      <c r="LI265" s="158" t="s">
        <v>128</v>
      </c>
      <c r="LJ265" s="158" t="s">
        <v>128</v>
      </c>
      <c r="LK265" s="158" t="s">
        <v>128</v>
      </c>
      <c r="LL265" s="158" t="s">
        <v>128</v>
      </c>
      <c r="LM265" s="158" t="s">
        <v>128</v>
      </c>
      <c r="LN265" s="158" t="s">
        <v>128</v>
      </c>
      <c r="LO265" s="158" t="s">
        <v>128</v>
      </c>
      <c r="LP265" s="158" t="s">
        <v>128</v>
      </c>
      <c r="LQ265" s="158" t="s">
        <v>128</v>
      </c>
      <c r="LR265" s="158" t="s">
        <v>128</v>
      </c>
      <c r="LS265" s="158" t="s">
        <v>128</v>
      </c>
      <c r="LT265" s="158" t="s">
        <v>128</v>
      </c>
      <c r="LU265" s="158" t="s">
        <v>128</v>
      </c>
      <c r="LV265" s="158" t="s">
        <v>128</v>
      </c>
      <c r="LW265" s="158" t="s">
        <v>128</v>
      </c>
      <c r="LX265" s="158" t="s">
        <v>128</v>
      </c>
      <c r="LY265" s="158" t="s">
        <v>128</v>
      </c>
      <c r="LZ265" s="158" t="s">
        <v>128</v>
      </c>
      <c r="MA265" s="158" t="s">
        <v>128</v>
      </c>
      <c r="MB265" s="158" t="s">
        <v>128</v>
      </c>
      <c r="MC265" s="158" t="s">
        <v>128</v>
      </c>
      <c r="MD265" s="158" t="s">
        <v>128</v>
      </c>
      <c r="ME265" s="158" t="s">
        <v>128</v>
      </c>
      <c r="MF265" s="158" t="s">
        <v>128</v>
      </c>
      <c r="MG265" s="158" t="s">
        <v>128</v>
      </c>
      <c r="MH265" s="158" t="s">
        <v>128</v>
      </c>
      <c r="MI265" s="158" t="s">
        <v>128</v>
      </c>
      <c r="MJ265" s="158" t="s">
        <v>128</v>
      </c>
      <c r="MK265" s="158" t="s">
        <v>128</v>
      </c>
      <c r="ML265" s="158" t="s">
        <v>128</v>
      </c>
      <c r="MM265" s="158" t="s">
        <v>128</v>
      </c>
      <c r="MN265" s="158" t="s">
        <v>128</v>
      </c>
      <c r="MO265" s="158" t="s">
        <v>128</v>
      </c>
      <c r="MP265" s="158" t="s">
        <v>128</v>
      </c>
      <c r="MQ265" s="158" t="s">
        <v>128</v>
      </c>
      <c r="MR265" s="158" t="s">
        <v>128</v>
      </c>
      <c r="MS265" s="158" t="s">
        <v>128</v>
      </c>
      <c r="MT265" s="158" t="s">
        <v>128</v>
      </c>
      <c r="MU265" s="158" t="s">
        <v>128</v>
      </c>
      <c r="MV265" s="158" t="s">
        <v>128</v>
      </c>
      <c r="MW265" s="158" t="s">
        <v>128</v>
      </c>
      <c r="MX265" s="158" t="s">
        <v>128</v>
      </c>
      <c r="MY265" s="158" t="s">
        <v>128</v>
      </c>
      <c r="MZ265" s="158" t="s">
        <v>128</v>
      </c>
      <c r="NA265" s="158" t="s">
        <v>128</v>
      </c>
      <c r="NB265" s="158" t="s">
        <v>128</v>
      </c>
      <c r="NC265" s="158" t="s">
        <v>128</v>
      </c>
      <c r="ND265" s="158" t="s">
        <v>128</v>
      </c>
      <c r="NE265" s="158" t="s">
        <v>128</v>
      </c>
      <c r="NF265" s="158" t="s">
        <v>128</v>
      </c>
      <c r="NG265" s="158" t="s">
        <v>128</v>
      </c>
      <c r="NH265" s="158" t="s">
        <v>128</v>
      </c>
      <c r="NI265" s="158" t="s">
        <v>128</v>
      </c>
      <c r="NJ265" s="158" t="s">
        <v>128</v>
      </c>
      <c r="NK265" s="158" t="s">
        <v>128</v>
      </c>
      <c r="NL265" s="158" t="s">
        <v>128</v>
      </c>
      <c r="NM265" s="158" t="s">
        <v>128</v>
      </c>
      <c r="NN265" s="158" t="s">
        <v>128</v>
      </c>
      <c r="NO265" s="158" t="s">
        <v>128</v>
      </c>
      <c r="NP265" s="158" t="s">
        <v>128</v>
      </c>
      <c r="NQ265" s="158" t="s">
        <v>128</v>
      </c>
      <c r="NR265" s="163">
        <v>0.13869999999999999</v>
      </c>
      <c r="NS265" s="158" t="s">
        <v>66</v>
      </c>
      <c r="NT265" s="158" t="s">
        <v>128</v>
      </c>
      <c r="NU265" s="158" t="s">
        <v>128</v>
      </c>
      <c r="NV265" s="158" t="s">
        <v>128</v>
      </c>
      <c r="NW265" s="158" t="s">
        <v>128</v>
      </c>
      <c r="NX265" s="162">
        <v>10.89</v>
      </c>
      <c r="NY265" s="158" t="s">
        <v>66</v>
      </c>
      <c r="NZ265" s="158" t="s">
        <v>128</v>
      </c>
      <c r="OA265" s="158" t="s">
        <v>128</v>
      </c>
      <c r="OB265" s="158" t="s">
        <v>128</v>
      </c>
      <c r="OC265" s="158" t="s">
        <v>128</v>
      </c>
      <c r="OD265" s="158" t="s">
        <v>128</v>
      </c>
      <c r="OE265" s="170" t="s">
        <v>128</v>
      </c>
      <c r="OF265" s="181"/>
      <c r="OG265" s="174">
        <f t="shared" si="1778"/>
        <v>71.11</v>
      </c>
      <c r="OH265" s="66" t="str">
        <f t="shared" si="1779"/>
        <v>kg/GJ delivered</v>
      </c>
      <c r="OI265" s="66" t="str">
        <f t="shared" si="1780"/>
        <v/>
      </c>
      <c r="OJ265" s="66" t="str">
        <f t="shared" si="1781"/>
        <v/>
      </c>
      <c r="OK265" s="66" t="str">
        <f t="shared" si="1782"/>
        <v/>
      </c>
      <c r="OL265" s="66" t="str">
        <f t="shared" si="1783"/>
        <v/>
      </c>
      <c r="OM265" s="159">
        <f t="shared" si="1784"/>
        <v>692.1</v>
      </c>
      <c r="ON265" s="66" t="str">
        <f t="shared" si="1785"/>
        <v>kg/GJ delivered</v>
      </c>
      <c r="OO265" s="118">
        <f t="shared" si="1786"/>
        <v>2.9849999999999999</v>
      </c>
      <c r="OP265" s="66" t="str">
        <f t="shared" si="1787"/>
        <v>kg/GJ delivered</v>
      </c>
      <c r="OQ265" s="66" t="str">
        <f t="shared" si="1788"/>
        <v/>
      </c>
      <c r="OR265" s="66" t="str">
        <f t="shared" si="1789"/>
        <v/>
      </c>
      <c r="OS265" s="66" t="str">
        <f t="shared" si="1790"/>
        <v/>
      </c>
      <c r="OT265" s="66" t="str">
        <f t="shared" si="1791"/>
        <v/>
      </c>
      <c r="OU265" s="118">
        <f t="shared" si="1792"/>
        <v>5.6580000000000004</v>
      </c>
      <c r="OV265" s="66" t="str">
        <f t="shared" si="1793"/>
        <v>kg/GJ delivered</v>
      </c>
      <c r="OW265" s="66" t="str">
        <f t="shared" si="1794"/>
        <v/>
      </c>
      <c r="OX265" s="66" t="str">
        <f t="shared" si="1795"/>
        <v/>
      </c>
      <c r="OY265" s="66" t="str">
        <f t="shared" si="1796"/>
        <v/>
      </c>
      <c r="OZ265" s="66" t="str">
        <f t="shared" si="1797"/>
        <v/>
      </c>
      <c r="PA265" s="66" t="str">
        <f t="shared" si="1798"/>
        <v/>
      </c>
      <c r="PB265" s="66" t="str">
        <f t="shared" si="1799"/>
        <v/>
      </c>
      <c r="PC265" s="66" t="str">
        <f t="shared" si="1800"/>
        <v/>
      </c>
      <c r="PD265" s="66" t="str">
        <f t="shared" si="1801"/>
        <v/>
      </c>
      <c r="PE265" s="66" t="str">
        <f t="shared" si="1802"/>
        <v/>
      </c>
      <c r="PF265" s="66" t="str">
        <f t="shared" si="1803"/>
        <v/>
      </c>
      <c r="PG265" s="66" t="str">
        <f t="shared" si="1804"/>
        <v/>
      </c>
      <c r="PH265" s="66" t="str">
        <f t="shared" si="1805"/>
        <v/>
      </c>
      <c r="PI265" s="66" t="str">
        <f t="shared" si="1806"/>
        <v/>
      </c>
      <c r="PJ265" s="66" t="str">
        <f t="shared" si="1807"/>
        <v/>
      </c>
      <c r="PK265" s="66" t="str">
        <f t="shared" si="1808"/>
        <v/>
      </c>
      <c r="PL265" s="66" t="str">
        <f t="shared" si="1809"/>
        <v/>
      </c>
      <c r="PM265" s="66" t="str">
        <f t="shared" si="1810"/>
        <v/>
      </c>
      <c r="PN265" s="66" t="str">
        <f t="shared" si="1811"/>
        <v/>
      </c>
      <c r="PO265" s="66" t="str">
        <f t="shared" si="1812"/>
        <v/>
      </c>
      <c r="PP265" s="66" t="str">
        <f t="shared" si="1813"/>
        <v/>
      </c>
      <c r="PQ265" s="66" t="str">
        <f t="shared" si="1814"/>
        <v/>
      </c>
      <c r="PR265" s="66" t="str">
        <f t="shared" si="1815"/>
        <v/>
      </c>
      <c r="PS265" s="66" t="str">
        <f t="shared" si="1816"/>
        <v/>
      </c>
      <c r="PT265" s="66" t="str">
        <f t="shared" si="1817"/>
        <v/>
      </c>
      <c r="PU265" s="66" t="str">
        <f t="shared" si="1818"/>
        <v/>
      </c>
      <c r="PV265" s="66" t="str">
        <f t="shared" si="1819"/>
        <v/>
      </c>
      <c r="PW265" s="66" t="str">
        <f t="shared" si="1820"/>
        <v/>
      </c>
      <c r="PX265" s="66" t="str">
        <f t="shared" si="1821"/>
        <v/>
      </c>
      <c r="PY265" s="66" t="str">
        <f t="shared" si="1822"/>
        <v/>
      </c>
      <c r="PZ265" s="66" t="str">
        <f t="shared" si="1823"/>
        <v/>
      </c>
      <c r="QA265" s="66" t="str">
        <f t="shared" si="1824"/>
        <v/>
      </c>
      <c r="QB265" s="66" t="str">
        <f t="shared" si="1825"/>
        <v/>
      </c>
      <c r="QC265" s="66" t="str">
        <f t="shared" si="1826"/>
        <v/>
      </c>
      <c r="QD265" s="66" t="str">
        <f t="shared" si="1827"/>
        <v/>
      </c>
      <c r="QE265" s="66" t="str">
        <f t="shared" si="1828"/>
        <v/>
      </c>
      <c r="QF265" s="66" t="str">
        <f t="shared" si="1829"/>
        <v/>
      </c>
      <c r="QG265" s="66" t="str">
        <f t="shared" si="1830"/>
        <v/>
      </c>
      <c r="QH265" s="66" t="str">
        <f t="shared" si="1831"/>
        <v/>
      </c>
      <c r="QI265" s="66" t="str">
        <f t="shared" si="1832"/>
        <v/>
      </c>
      <c r="QJ265" s="66" t="str">
        <f t="shared" si="1833"/>
        <v/>
      </c>
      <c r="QK265" s="66" t="str">
        <f t="shared" si="1834"/>
        <v/>
      </c>
      <c r="QL265" s="66" t="str">
        <f t="shared" si="1835"/>
        <v/>
      </c>
      <c r="QM265" s="66" t="str">
        <f t="shared" si="1836"/>
        <v/>
      </c>
      <c r="QN265" s="66" t="str">
        <f t="shared" si="1837"/>
        <v/>
      </c>
      <c r="QO265" s="66" t="str">
        <f t="shared" si="1838"/>
        <v/>
      </c>
      <c r="QP265" s="66" t="str">
        <f t="shared" si="1839"/>
        <v/>
      </c>
      <c r="QQ265" s="66" t="str">
        <f t="shared" si="1840"/>
        <v/>
      </c>
      <c r="QR265" s="66" t="str">
        <f t="shared" si="1841"/>
        <v/>
      </c>
      <c r="QS265" s="66" t="str">
        <f t="shared" si="1842"/>
        <v/>
      </c>
      <c r="QT265" s="66" t="str">
        <f t="shared" si="1843"/>
        <v/>
      </c>
      <c r="QU265" s="66" t="str">
        <f t="shared" si="1844"/>
        <v/>
      </c>
      <c r="QV265" s="66" t="str">
        <f t="shared" si="1845"/>
        <v/>
      </c>
      <c r="QW265" s="66" t="str">
        <f t="shared" si="1846"/>
        <v/>
      </c>
      <c r="QX265" s="66" t="str">
        <f t="shared" si="1847"/>
        <v/>
      </c>
      <c r="QY265" s="66" t="str">
        <f t="shared" si="1848"/>
        <v/>
      </c>
      <c r="QZ265" s="66" t="str">
        <f t="shared" si="1849"/>
        <v/>
      </c>
      <c r="RA265" s="66" t="str">
        <f t="shared" si="1850"/>
        <v/>
      </c>
      <c r="RB265" s="66" t="str">
        <f t="shared" si="1851"/>
        <v/>
      </c>
      <c r="RC265" s="66" t="str">
        <f t="shared" si="1852"/>
        <v/>
      </c>
      <c r="RD265" s="66" t="str">
        <f t="shared" si="1853"/>
        <v/>
      </c>
      <c r="RE265" s="66" t="str">
        <f t="shared" si="1854"/>
        <v/>
      </c>
      <c r="RF265" s="66" t="str">
        <f t="shared" si="1855"/>
        <v/>
      </c>
      <c r="RG265" s="66" t="str">
        <f t="shared" si="1856"/>
        <v/>
      </c>
      <c r="RH265" s="66" t="str">
        <f t="shared" si="1857"/>
        <v/>
      </c>
      <c r="RI265" s="66" t="str">
        <f t="shared" si="1858"/>
        <v/>
      </c>
      <c r="RJ265" s="66" t="str">
        <f t="shared" si="1859"/>
        <v/>
      </c>
      <c r="RK265" s="66" t="str">
        <f t="shared" si="1860"/>
        <v/>
      </c>
      <c r="RL265" s="66" t="str">
        <f t="shared" si="1861"/>
        <v/>
      </c>
      <c r="RM265" s="66" t="str">
        <f t="shared" si="1862"/>
        <v/>
      </c>
      <c r="RN265" s="66" t="str">
        <f t="shared" si="1863"/>
        <v/>
      </c>
      <c r="RO265" s="66" t="str">
        <f t="shared" si="1864"/>
        <v/>
      </c>
      <c r="RP265" s="66" t="str">
        <f t="shared" si="1865"/>
        <v/>
      </c>
      <c r="RQ265" s="66" t="str">
        <f t="shared" si="1866"/>
        <v/>
      </c>
      <c r="RR265" s="66" t="str">
        <f t="shared" si="1867"/>
        <v/>
      </c>
      <c r="RS265" s="66" t="str">
        <f t="shared" si="1868"/>
        <v/>
      </c>
      <c r="RT265" s="66" t="str">
        <f t="shared" si="1869"/>
        <v/>
      </c>
      <c r="RU265" s="66" t="str">
        <f t="shared" si="1870"/>
        <v/>
      </c>
      <c r="RV265" s="66" t="str">
        <f t="shared" si="1871"/>
        <v/>
      </c>
      <c r="RW265" s="66" t="str">
        <f t="shared" si="1872"/>
        <v/>
      </c>
      <c r="RX265" s="66" t="str">
        <f t="shared" si="1873"/>
        <v/>
      </c>
      <c r="RY265" s="66" t="str">
        <f t="shared" si="1874"/>
        <v/>
      </c>
      <c r="RZ265" s="66" t="str">
        <f t="shared" si="1875"/>
        <v/>
      </c>
      <c r="SA265" s="66" t="str">
        <f t="shared" si="1876"/>
        <v/>
      </c>
      <c r="SB265" s="66" t="str">
        <f t="shared" si="1877"/>
        <v/>
      </c>
      <c r="SC265" s="66" t="str">
        <f t="shared" si="1878"/>
        <v/>
      </c>
      <c r="SD265" s="66" t="str">
        <f t="shared" si="1879"/>
        <v/>
      </c>
      <c r="SE265" s="66" t="str">
        <f t="shared" si="1880"/>
        <v/>
      </c>
      <c r="SF265" s="66" t="str">
        <f t="shared" si="1881"/>
        <v/>
      </c>
      <c r="SG265" s="66" t="str">
        <f t="shared" si="1882"/>
        <v/>
      </c>
      <c r="SH265" s="66" t="str">
        <f t="shared" si="1883"/>
        <v/>
      </c>
      <c r="SI265" s="66" t="str">
        <f t="shared" si="1884"/>
        <v/>
      </c>
      <c r="SJ265" s="66" t="str">
        <f t="shared" si="1885"/>
        <v/>
      </c>
      <c r="SK265" s="66" t="str">
        <f t="shared" si="1886"/>
        <v/>
      </c>
      <c r="SL265" s="66" t="str">
        <f t="shared" si="1887"/>
        <v/>
      </c>
      <c r="SM265" s="66" t="str">
        <f t="shared" si="1888"/>
        <v/>
      </c>
      <c r="SN265" s="66" t="str">
        <f t="shared" si="1889"/>
        <v/>
      </c>
      <c r="SO265" s="66" t="str">
        <f t="shared" si="1890"/>
        <v/>
      </c>
      <c r="SP265" s="66" t="str">
        <f t="shared" si="1891"/>
        <v/>
      </c>
      <c r="SQ265" s="66" t="str">
        <f t="shared" si="1892"/>
        <v/>
      </c>
      <c r="SR265" s="66" t="str">
        <f t="shared" si="1893"/>
        <v/>
      </c>
      <c r="SS265" s="66" t="str">
        <f t="shared" si="1894"/>
        <v/>
      </c>
      <c r="ST265" s="66" t="str">
        <f t="shared" si="1895"/>
        <v/>
      </c>
      <c r="SU265" s="66" t="str">
        <f t="shared" si="1896"/>
        <v/>
      </c>
      <c r="SV265" s="66" t="str">
        <f t="shared" si="1897"/>
        <v/>
      </c>
      <c r="SW265" s="66" t="str">
        <f t="shared" si="1898"/>
        <v/>
      </c>
      <c r="SX265" s="66" t="str">
        <f t="shared" si="1899"/>
        <v/>
      </c>
      <c r="SY265" s="66" t="str">
        <f t="shared" si="1900"/>
        <v/>
      </c>
      <c r="SZ265" s="66" t="str">
        <f t="shared" si="1901"/>
        <v/>
      </c>
      <c r="TA265" s="66" t="str">
        <f t="shared" si="1902"/>
        <v/>
      </c>
      <c r="TB265" s="66" t="str">
        <f t="shared" si="1903"/>
        <v/>
      </c>
      <c r="TC265" s="66" t="str">
        <f t="shared" si="1904"/>
        <v/>
      </c>
      <c r="TD265" s="66" t="str">
        <f t="shared" si="1905"/>
        <v/>
      </c>
      <c r="TE265" s="66" t="str">
        <f t="shared" si="1906"/>
        <v/>
      </c>
      <c r="TF265" s="66" t="str">
        <f t="shared" si="1907"/>
        <v/>
      </c>
      <c r="TG265" s="66" t="str">
        <f t="shared" si="1908"/>
        <v/>
      </c>
      <c r="TH265" s="66" t="str">
        <f t="shared" si="1909"/>
        <v/>
      </c>
      <c r="TI265" s="66" t="str">
        <f t="shared" si="1910"/>
        <v/>
      </c>
      <c r="TJ265" s="66" t="str">
        <f t="shared" si="1911"/>
        <v/>
      </c>
      <c r="TK265" s="66" t="str">
        <f t="shared" si="1912"/>
        <v/>
      </c>
      <c r="TL265" s="66" t="str">
        <f t="shared" si="1913"/>
        <v/>
      </c>
      <c r="TM265" s="66" t="str">
        <f t="shared" si="1914"/>
        <v/>
      </c>
      <c r="TN265" s="66" t="str">
        <f t="shared" si="1915"/>
        <v/>
      </c>
      <c r="TO265" s="66" t="str">
        <f t="shared" si="1916"/>
        <v/>
      </c>
      <c r="TP265" s="66" t="str">
        <f t="shared" si="1917"/>
        <v/>
      </c>
      <c r="TQ265" s="66" t="str">
        <f t="shared" si="1918"/>
        <v/>
      </c>
      <c r="TR265" s="66" t="str">
        <f t="shared" si="1919"/>
        <v/>
      </c>
      <c r="TS265" s="66" t="str">
        <f t="shared" si="1920"/>
        <v/>
      </c>
      <c r="TT265" s="66" t="str">
        <f t="shared" si="1921"/>
        <v/>
      </c>
      <c r="TU265" s="66" t="str">
        <f t="shared" si="1922"/>
        <v/>
      </c>
      <c r="TV265" s="66" t="str">
        <f t="shared" si="1923"/>
        <v/>
      </c>
      <c r="TW265" s="66" t="str">
        <f t="shared" si="1924"/>
        <v/>
      </c>
      <c r="TX265" s="66" t="str">
        <f t="shared" si="1925"/>
        <v/>
      </c>
      <c r="TY265" s="66" t="str">
        <f t="shared" si="1926"/>
        <v/>
      </c>
      <c r="TZ265" s="66" t="str">
        <f t="shared" si="1927"/>
        <v/>
      </c>
      <c r="UA265" s="66" t="str">
        <f t="shared" si="1928"/>
        <v/>
      </c>
      <c r="UB265" s="66" t="str">
        <f t="shared" si="1929"/>
        <v/>
      </c>
      <c r="UC265" s="66" t="str">
        <f t="shared" si="1930"/>
        <v/>
      </c>
      <c r="UD265" s="66" t="str">
        <f t="shared" si="1931"/>
        <v/>
      </c>
      <c r="UE265" s="66" t="str">
        <f t="shared" si="1932"/>
        <v/>
      </c>
      <c r="UF265" s="66" t="str">
        <f t="shared" si="1933"/>
        <v/>
      </c>
      <c r="UG265" s="66" t="str">
        <f t="shared" si="1934"/>
        <v/>
      </c>
      <c r="UH265" s="66" t="str">
        <f t="shared" si="1935"/>
        <v/>
      </c>
      <c r="UI265" s="66" t="str">
        <f t="shared" si="1936"/>
        <v/>
      </c>
      <c r="UJ265" s="66" t="str">
        <f t="shared" si="1937"/>
        <v/>
      </c>
      <c r="UK265" s="66" t="str">
        <f t="shared" si="1938"/>
        <v/>
      </c>
      <c r="UL265" s="66" t="str">
        <f t="shared" si="1939"/>
        <v/>
      </c>
      <c r="UM265" s="66" t="str">
        <f t="shared" si="1940"/>
        <v/>
      </c>
      <c r="UN265" s="66" t="str">
        <f t="shared" si="1941"/>
        <v/>
      </c>
      <c r="UO265" s="66" t="str">
        <f t="shared" si="1942"/>
        <v/>
      </c>
      <c r="UP265" s="66" t="str">
        <f t="shared" si="1943"/>
        <v/>
      </c>
      <c r="UQ265" s="66" t="str">
        <f t="shared" si="1944"/>
        <v/>
      </c>
      <c r="UR265" s="66" t="str">
        <f t="shared" si="1945"/>
        <v/>
      </c>
      <c r="US265" s="66" t="str">
        <f t="shared" si="1946"/>
        <v/>
      </c>
      <c r="UT265" s="66" t="str">
        <f t="shared" si="1947"/>
        <v/>
      </c>
      <c r="UU265" s="66" t="str">
        <f t="shared" si="1948"/>
        <v/>
      </c>
      <c r="UV265" s="66" t="str">
        <f t="shared" si="1949"/>
        <v/>
      </c>
      <c r="UW265" s="66" t="str">
        <f t="shared" si="1950"/>
        <v/>
      </c>
      <c r="UX265" s="66" t="str">
        <f t="shared" si="1951"/>
        <v/>
      </c>
      <c r="UY265" s="66" t="str">
        <f t="shared" si="1952"/>
        <v/>
      </c>
      <c r="UZ265" s="66" t="str">
        <f t="shared" si="1953"/>
        <v/>
      </c>
      <c r="VA265" s="66" t="str">
        <f t="shared" si="1954"/>
        <v/>
      </c>
      <c r="VB265" s="66" t="str">
        <f t="shared" si="1955"/>
        <v/>
      </c>
      <c r="VC265" s="66" t="str">
        <f t="shared" si="1956"/>
        <v/>
      </c>
      <c r="VD265" s="66" t="str">
        <f t="shared" si="1957"/>
        <v/>
      </c>
      <c r="VE265" s="66" t="str">
        <f t="shared" si="1958"/>
        <v/>
      </c>
      <c r="VF265" s="66" t="str">
        <f t="shared" si="1959"/>
        <v/>
      </c>
      <c r="VG265" s="66" t="str">
        <f t="shared" si="1960"/>
        <v/>
      </c>
      <c r="VH265" s="66" t="str">
        <f t="shared" si="1961"/>
        <v/>
      </c>
      <c r="VI265" s="66" t="str">
        <f t="shared" si="1962"/>
        <v/>
      </c>
      <c r="VJ265" s="66" t="str">
        <f t="shared" si="1963"/>
        <v/>
      </c>
      <c r="VK265" s="66" t="str">
        <f t="shared" si="1964"/>
        <v/>
      </c>
      <c r="VL265" s="66" t="str">
        <f t="shared" si="1965"/>
        <v/>
      </c>
      <c r="VM265" s="66" t="str">
        <f t="shared" si="1966"/>
        <v/>
      </c>
      <c r="VN265" s="66" t="str">
        <f t="shared" si="1967"/>
        <v/>
      </c>
      <c r="VO265" s="66" t="str">
        <f t="shared" si="1968"/>
        <v/>
      </c>
      <c r="VP265" s="66" t="str">
        <f t="shared" si="1969"/>
        <v/>
      </c>
      <c r="VQ265" s="66" t="str">
        <f t="shared" si="1970"/>
        <v/>
      </c>
      <c r="VR265" s="66" t="str">
        <f t="shared" si="1971"/>
        <v/>
      </c>
      <c r="VS265" s="66" t="str">
        <f t="shared" si="1972"/>
        <v/>
      </c>
      <c r="VT265" s="66" t="str">
        <f t="shared" si="1973"/>
        <v/>
      </c>
      <c r="VU265" s="66" t="str">
        <f t="shared" si="1974"/>
        <v/>
      </c>
      <c r="VV265" s="66" t="str">
        <f t="shared" si="1975"/>
        <v/>
      </c>
      <c r="VW265" s="66" t="str">
        <f t="shared" si="1976"/>
        <v/>
      </c>
      <c r="VX265" s="66" t="str">
        <f t="shared" si="1977"/>
        <v/>
      </c>
      <c r="VY265" s="66" t="str">
        <f t="shared" si="1978"/>
        <v/>
      </c>
      <c r="VZ265" s="66" t="str">
        <f t="shared" si="1979"/>
        <v/>
      </c>
      <c r="WA265" s="66" t="str">
        <f t="shared" si="1980"/>
        <v/>
      </c>
      <c r="WB265" s="66" t="str">
        <f t="shared" si="1981"/>
        <v/>
      </c>
      <c r="WC265" s="66" t="str">
        <f t="shared" si="1982"/>
        <v/>
      </c>
      <c r="WD265" s="66" t="str">
        <f t="shared" si="1983"/>
        <v/>
      </c>
      <c r="WE265" s="66" t="str">
        <f t="shared" si="1984"/>
        <v/>
      </c>
      <c r="WF265" s="66" t="str">
        <f t="shared" si="1985"/>
        <v/>
      </c>
      <c r="WG265" s="66" t="str">
        <f t="shared" si="1986"/>
        <v/>
      </c>
      <c r="WH265" s="66" t="str">
        <f t="shared" si="1987"/>
        <v/>
      </c>
      <c r="WI265" s="66" t="str">
        <f t="shared" si="1988"/>
        <v/>
      </c>
      <c r="WJ265" s="66" t="str">
        <f t="shared" si="1989"/>
        <v/>
      </c>
      <c r="WK265" s="66" t="str">
        <f t="shared" si="1990"/>
        <v/>
      </c>
      <c r="WL265" s="66" t="str">
        <f t="shared" si="1991"/>
        <v/>
      </c>
      <c r="WM265" s="66" t="str">
        <f t="shared" si="1992"/>
        <v/>
      </c>
      <c r="WN265" s="66" t="str">
        <f t="shared" si="1993"/>
        <v/>
      </c>
      <c r="WO265" s="66" t="str">
        <f t="shared" si="1994"/>
        <v/>
      </c>
      <c r="WP265" s="66" t="str">
        <f t="shared" si="1995"/>
        <v/>
      </c>
      <c r="WQ265" s="66" t="str">
        <f t="shared" si="1996"/>
        <v/>
      </c>
      <c r="WR265" s="66" t="str">
        <f t="shared" si="1997"/>
        <v/>
      </c>
      <c r="WS265" s="66" t="str">
        <f t="shared" si="1998"/>
        <v/>
      </c>
      <c r="WT265" s="66" t="str">
        <f t="shared" si="1999"/>
        <v/>
      </c>
      <c r="WU265" s="66" t="str">
        <f t="shared" si="2000"/>
        <v/>
      </c>
      <c r="WV265" s="66" t="str">
        <f t="shared" si="2001"/>
        <v/>
      </c>
      <c r="WW265" s="66" t="str">
        <f t="shared" si="2002"/>
        <v/>
      </c>
      <c r="WX265" s="66" t="str">
        <f t="shared" si="2003"/>
        <v/>
      </c>
      <c r="WY265" s="66" t="str">
        <f t="shared" si="2004"/>
        <v/>
      </c>
      <c r="WZ265" s="66" t="str">
        <f t="shared" si="2005"/>
        <v/>
      </c>
      <c r="XA265" s="66" t="str">
        <f t="shared" si="2006"/>
        <v/>
      </c>
      <c r="XB265" s="66" t="str">
        <f t="shared" si="2007"/>
        <v/>
      </c>
      <c r="XC265" s="66" t="str">
        <f t="shared" si="2008"/>
        <v/>
      </c>
      <c r="XD265" s="66" t="str">
        <f t="shared" si="2009"/>
        <v/>
      </c>
      <c r="XE265" s="66" t="str">
        <f t="shared" si="2010"/>
        <v/>
      </c>
      <c r="XF265" s="66" t="str">
        <f t="shared" si="2011"/>
        <v/>
      </c>
      <c r="XG265" s="66" t="str">
        <f t="shared" si="2012"/>
        <v/>
      </c>
      <c r="XH265" s="66" t="str">
        <f t="shared" si="2013"/>
        <v/>
      </c>
      <c r="XI265" s="66" t="str">
        <f t="shared" si="2014"/>
        <v/>
      </c>
      <c r="XJ265" s="66" t="str">
        <f t="shared" si="2015"/>
        <v/>
      </c>
      <c r="XK265" s="66" t="str">
        <f t="shared" si="2016"/>
        <v/>
      </c>
      <c r="XL265" s="66" t="str">
        <f t="shared" si="2017"/>
        <v/>
      </c>
      <c r="XM265" s="66" t="str">
        <f t="shared" si="2018"/>
        <v/>
      </c>
      <c r="XN265" s="66" t="str">
        <f t="shared" si="2019"/>
        <v/>
      </c>
      <c r="XO265" s="66" t="str">
        <f t="shared" si="2020"/>
        <v/>
      </c>
      <c r="XP265" s="66" t="str">
        <f t="shared" si="2021"/>
        <v/>
      </c>
      <c r="XQ265" s="66" t="str">
        <f t="shared" si="2022"/>
        <v/>
      </c>
      <c r="XR265" s="66" t="str">
        <f t="shared" si="2023"/>
        <v/>
      </c>
      <c r="XS265" s="66" t="str">
        <f t="shared" si="2024"/>
        <v/>
      </c>
      <c r="XT265" s="66" t="str">
        <f t="shared" si="2025"/>
        <v/>
      </c>
      <c r="XU265" s="66" t="str">
        <f t="shared" si="2026"/>
        <v/>
      </c>
      <c r="XV265" s="66" t="str">
        <f t="shared" si="2027"/>
        <v/>
      </c>
      <c r="XW265" s="66" t="str">
        <f t="shared" si="2028"/>
        <v/>
      </c>
      <c r="XX265" s="66" t="str">
        <f t="shared" si="2029"/>
        <v/>
      </c>
      <c r="XY265" s="66" t="str">
        <f t="shared" si="2030"/>
        <v/>
      </c>
      <c r="XZ265" s="66" t="str">
        <f t="shared" si="2031"/>
        <v/>
      </c>
      <c r="YA265" s="66" t="str">
        <f t="shared" si="2032"/>
        <v/>
      </c>
      <c r="YB265" s="66" t="str">
        <f t="shared" si="2033"/>
        <v/>
      </c>
      <c r="YC265" s="66" t="str">
        <f t="shared" si="2034"/>
        <v/>
      </c>
      <c r="YD265" s="66" t="str">
        <f t="shared" si="2035"/>
        <v/>
      </c>
      <c r="YE265" s="66" t="str">
        <f t="shared" si="2036"/>
        <v/>
      </c>
      <c r="YF265" s="66" t="str">
        <f t="shared" si="2037"/>
        <v/>
      </c>
      <c r="YG265" s="66" t="str">
        <f t="shared" si="2038"/>
        <v/>
      </c>
      <c r="YH265" s="66" t="str">
        <f t="shared" si="2039"/>
        <v/>
      </c>
      <c r="YI265" s="66" t="str">
        <f t="shared" si="2040"/>
        <v/>
      </c>
      <c r="YJ265" s="66" t="str">
        <f t="shared" si="2041"/>
        <v/>
      </c>
      <c r="YK265" s="66" t="str">
        <f t="shared" si="2042"/>
        <v/>
      </c>
      <c r="YL265" s="66" t="str">
        <f t="shared" si="2043"/>
        <v/>
      </c>
      <c r="YM265" s="66" t="str">
        <f t="shared" si="2044"/>
        <v/>
      </c>
      <c r="YN265" s="66" t="str">
        <f t="shared" si="2045"/>
        <v/>
      </c>
      <c r="YO265" s="66" t="str">
        <f t="shared" si="2046"/>
        <v/>
      </c>
      <c r="YP265" s="66" t="str">
        <f t="shared" si="2047"/>
        <v/>
      </c>
      <c r="YQ265" s="66" t="str">
        <f t="shared" si="2048"/>
        <v/>
      </c>
      <c r="YR265" s="66" t="str">
        <f t="shared" si="2049"/>
        <v/>
      </c>
      <c r="YS265" s="66" t="str">
        <f t="shared" si="2050"/>
        <v/>
      </c>
      <c r="YT265" s="66" t="str">
        <f t="shared" si="2051"/>
        <v/>
      </c>
      <c r="YU265" s="66" t="str">
        <f t="shared" si="2052"/>
        <v/>
      </c>
      <c r="YV265" s="66" t="str">
        <f t="shared" si="2053"/>
        <v/>
      </c>
      <c r="YW265" s="66" t="str">
        <f t="shared" si="2054"/>
        <v/>
      </c>
      <c r="YX265" s="66" t="str">
        <f t="shared" si="2055"/>
        <v/>
      </c>
      <c r="YY265" s="66" t="str">
        <f t="shared" si="2056"/>
        <v/>
      </c>
      <c r="YZ265" s="66" t="str">
        <f t="shared" si="2057"/>
        <v/>
      </c>
      <c r="ZA265" s="66" t="str">
        <f t="shared" si="2058"/>
        <v/>
      </c>
      <c r="ZB265" s="66" t="str">
        <f t="shared" si="2059"/>
        <v/>
      </c>
      <c r="ZC265" s="66" t="str">
        <f t="shared" si="2060"/>
        <v/>
      </c>
      <c r="ZD265" s="66" t="str">
        <f t="shared" si="2061"/>
        <v/>
      </c>
      <c r="ZE265" s="66" t="str">
        <f t="shared" si="2062"/>
        <v/>
      </c>
      <c r="ZF265" s="66" t="str">
        <f t="shared" si="2063"/>
        <v/>
      </c>
      <c r="ZG265" s="66" t="str">
        <f t="shared" si="2064"/>
        <v/>
      </c>
      <c r="ZH265" s="66" t="str">
        <f t="shared" si="2065"/>
        <v/>
      </c>
      <c r="ZI265" s="66" t="str">
        <f t="shared" si="2066"/>
        <v/>
      </c>
      <c r="ZJ265" s="66" t="str">
        <f t="shared" si="2067"/>
        <v/>
      </c>
      <c r="ZK265" s="66" t="str">
        <f t="shared" si="2068"/>
        <v/>
      </c>
      <c r="ZL265" s="66" t="str">
        <f t="shared" si="2069"/>
        <v/>
      </c>
      <c r="ZM265" s="66" t="str">
        <f t="shared" si="2070"/>
        <v/>
      </c>
      <c r="ZN265" s="66" t="str">
        <f t="shared" si="2071"/>
        <v/>
      </c>
      <c r="ZO265" s="66" t="str">
        <f t="shared" si="2072"/>
        <v/>
      </c>
      <c r="ZP265" s="66" t="str">
        <f t="shared" si="2073"/>
        <v/>
      </c>
      <c r="ZQ265" s="66" t="str">
        <f t="shared" si="2074"/>
        <v/>
      </c>
      <c r="ZR265" s="66" t="str">
        <f t="shared" si="2075"/>
        <v/>
      </c>
      <c r="ZS265" s="66" t="str">
        <f t="shared" si="2076"/>
        <v/>
      </c>
      <c r="ZT265" s="66" t="str">
        <f t="shared" si="2077"/>
        <v/>
      </c>
      <c r="ZU265" s="66" t="str">
        <f t="shared" si="2078"/>
        <v/>
      </c>
      <c r="ZV265" s="66" t="str">
        <f t="shared" si="2079"/>
        <v/>
      </c>
      <c r="ZW265" s="66" t="str">
        <f t="shared" si="2080"/>
        <v/>
      </c>
      <c r="ZX265" s="66" t="str">
        <f t="shared" si="2081"/>
        <v/>
      </c>
      <c r="ZY265" s="66" t="str">
        <f t="shared" si="2082"/>
        <v/>
      </c>
      <c r="ZZ265" s="66" t="str">
        <f t="shared" si="2083"/>
        <v/>
      </c>
      <c r="AAA265" s="66" t="str">
        <f t="shared" si="2084"/>
        <v/>
      </c>
      <c r="AAB265" s="66" t="str">
        <f t="shared" si="2085"/>
        <v/>
      </c>
      <c r="AAC265" s="66" t="str">
        <f t="shared" si="2086"/>
        <v/>
      </c>
      <c r="AAD265" s="66" t="str">
        <f t="shared" si="2087"/>
        <v/>
      </c>
      <c r="AAE265" s="66" t="str">
        <f t="shared" si="2088"/>
        <v/>
      </c>
      <c r="AAF265" s="66" t="str">
        <f t="shared" si="2089"/>
        <v/>
      </c>
      <c r="AAG265" s="66" t="str">
        <f t="shared" si="2090"/>
        <v/>
      </c>
      <c r="AAH265" s="66" t="str">
        <f t="shared" si="2091"/>
        <v/>
      </c>
      <c r="AAI265" s="66" t="str">
        <f t="shared" si="2092"/>
        <v/>
      </c>
      <c r="AAJ265" s="66" t="str">
        <f t="shared" si="2093"/>
        <v/>
      </c>
      <c r="AAK265" s="66" t="str">
        <f t="shared" si="2094"/>
        <v/>
      </c>
      <c r="AAL265" s="66" t="str">
        <f t="shared" si="2095"/>
        <v/>
      </c>
      <c r="AAM265" s="66" t="str">
        <f t="shared" si="2096"/>
        <v/>
      </c>
      <c r="AAN265" s="66" t="str">
        <f t="shared" si="2097"/>
        <v/>
      </c>
      <c r="AAO265" s="66" t="str">
        <f t="shared" si="2098"/>
        <v/>
      </c>
      <c r="AAP265" s="66" t="str">
        <f t="shared" si="2099"/>
        <v/>
      </c>
      <c r="AAQ265" s="66" t="str">
        <f t="shared" si="2100"/>
        <v/>
      </c>
      <c r="AAR265" s="66" t="str">
        <f t="shared" si="2101"/>
        <v/>
      </c>
      <c r="AAS265" s="66" t="str">
        <f t="shared" si="2102"/>
        <v/>
      </c>
      <c r="AAT265" s="66" t="str">
        <f t="shared" si="2103"/>
        <v/>
      </c>
      <c r="AAU265" s="66" t="str">
        <f t="shared" si="2104"/>
        <v/>
      </c>
      <c r="AAV265" s="66" t="str">
        <f t="shared" si="2105"/>
        <v/>
      </c>
      <c r="AAW265" s="66" t="str">
        <f t="shared" si="2106"/>
        <v/>
      </c>
      <c r="AAX265" s="66" t="str">
        <f t="shared" si="2107"/>
        <v/>
      </c>
      <c r="AAY265" s="66" t="str">
        <f t="shared" si="2108"/>
        <v/>
      </c>
      <c r="AAZ265" s="66" t="str">
        <f t="shared" si="2109"/>
        <v/>
      </c>
      <c r="ABA265" s="66" t="str">
        <f t="shared" si="2110"/>
        <v/>
      </c>
      <c r="ABB265" s="66" t="str">
        <f t="shared" si="2111"/>
        <v/>
      </c>
      <c r="ABC265" s="66" t="str">
        <f t="shared" si="2112"/>
        <v/>
      </c>
      <c r="ABD265" s="66" t="str">
        <f t="shared" si="2113"/>
        <v/>
      </c>
      <c r="ABE265" s="66" t="str">
        <f t="shared" si="2114"/>
        <v/>
      </c>
      <c r="ABF265" s="66" t="str">
        <f t="shared" si="2115"/>
        <v/>
      </c>
      <c r="ABG265" s="66" t="str">
        <f t="shared" si="2116"/>
        <v/>
      </c>
      <c r="ABH265" s="66" t="str">
        <f t="shared" si="2117"/>
        <v/>
      </c>
      <c r="ABI265" s="66" t="str">
        <f t="shared" si="2118"/>
        <v/>
      </c>
      <c r="ABJ265" s="66" t="str">
        <f t="shared" si="2119"/>
        <v/>
      </c>
      <c r="ABK265" s="66" t="str">
        <f t="shared" si="2120"/>
        <v/>
      </c>
      <c r="ABL265" s="66" t="str">
        <f t="shared" si="2121"/>
        <v/>
      </c>
      <c r="ABM265" s="66" t="str">
        <f t="shared" si="2122"/>
        <v/>
      </c>
      <c r="ABN265" s="66" t="str">
        <f t="shared" si="2123"/>
        <v/>
      </c>
      <c r="ABO265" s="66" t="str">
        <f t="shared" si="2124"/>
        <v/>
      </c>
      <c r="ABP265" s="66" t="str">
        <f t="shared" si="2125"/>
        <v/>
      </c>
      <c r="ABQ265" s="66" t="str">
        <f t="shared" si="2126"/>
        <v/>
      </c>
      <c r="ABR265" s="66" t="str">
        <f t="shared" si="2127"/>
        <v/>
      </c>
      <c r="ABS265" s="66" t="str">
        <f t="shared" si="2128"/>
        <v/>
      </c>
      <c r="ABT265" s="66" t="str">
        <f t="shared" si="2129"/>
        <v/>
      </c>
      <c r="ABU265" s="66" t="str">
        <f t="shared" si="2130"/>
        <v/>
      </c>
      <c r="ABV265" s="66" t="str">
        <f t="shared" si="2131"/>
        <v/>
      </c>
      <c r="ABW265" s="66" t="str">
        <f t="shared" si="2132"/>
        <v/>
      </c>
      <c r="ABX265" s="66" t="str">
        <f t="shared" si="2133"/>
        <v/>
      </c>
      <c r="ABY265" s="66" t="str">
        <f t="shared" si="2134"/>
        <v/>
      </c>
      <c r="ABZ265" s="66" t="str">
        <f t="shared" si="2135"/>
        <v/>
      </c>
      <c r="ACA265" s="66" t="str">
        <f t="shared" si="2136"/>
        <v/>
      </c>
      <c r="ACB265" s="66" t="str">
        <f t="shared" si="2137"/>
        <v/>
      </c>
      <c r="ACC265" s="66" t="str">
        <f t="shared" si="2138"/>
        <v/>
      </c>
      <c r="ACD265" s="66" t="str">
        <f t="shared" si="2139"/>
        <v/>
      </c>
      <c r="ACE265" s="66" t="str">
        <f t="shared" si="2140"/>
        <v/>
      </c>
      <c r="ACF265" s="66" t="str">
        <f t="shared" si="2141"/>
        <v/>
      </c>
      <c r="ACG265" s="126">
        <f t="shared" si="2142"/>
        <v>0.13869999999999999</v>
      </c>
      <c r="ACH265" s="66" t="str">
        <f t="shared" si="2143"/>
        <v>kg/GJ delivered</v>
      </c>
      <c r="ACI265" s="66" t="str">
        <f t="shared" si="2144"/>
        <v/>
      </c>
      <c r="ACJ265" s="66" t="str">
        <f t="shared" si="2145"/>
        <v/>
      </c>
      <c r="ACK265" s="66" t="str">
        <f t="shared" si="2146"/>
        <v/>
      </c>
      <c r="ACL265" s="66" t="str">
        <f t="shared" si="2147"/>
        <v/>
      </c>
      <c r="ACM265" s="66">
        <f t="shared" ref="ACM265:ACN265" si="2157">IF(AND(ACS$3="Unit", ACL265=""), "", IF(AND(ACS$3="Unit", ACL265="-"),"", IF(ACS$3="Unit", "kg/GJ delivered", IF(AND(NY265&lt;&gt;"", NY265&lt;&gt;"-", NX265="-"),"", IF($H265="","", IF(NX265="nd", "",IF(NX265="&lt;n.a.&gt;", "", IF(NY265="#/MJ", "", IF(NY265="kg/GJ delivered",NX265,IF(NY265="g/MJ delivered",NX265,IF(NY265="kg/MJ delivered",NX265*1000,IF(NY265="mg/MJ delivered",NX265/1000,IF(NY265="g/kg",((NX265)*(1/$I265)*(1/$H265)),IF(NY265="mg/kg",((NX265/1000)*(1/$I265)*(1/$H265)),IF(NY265="mg/MJ delivered",NX265/1000,IF(NY265="-","","Error"))))))))))))))))</f>
        <v>10.89</v>
      </c>
      <c r="ACN265" s="66" t="str">
        <f t="shared" si="2157"/>
        <v>kg/GJ delivered</v>
      </c>
      <c r="ACO265" s="66" t="str">
        <f t="shared" si="2149"/>
        <v/>
      </c>
      <c r="ACP265" s="66" t="str">
        <f t="shared" si="2150"/>
        <v/>
      </c>
      <c r="ACQ265" s="66" t="str">
        <f t="shared" si="2151"/>
        <v/>
      </c>
      <c r="ACR265" s="66" t="str">
        <f t="shared" si="2152"/>
        <v/>
      </c>
      <c r="ACS265" s="66" t="str">
        <f t="shared" si="2153"/>
        <v/>
      </c>
      <c r="ACT265" s="66" t="str">
        <f t="shared" si="2154"/>
        <v/>
      </c>
    </row>
    <row r="266" spans="2:774" ht="15.75" customHeight="1" x14ac:dyDescent="0.25">
      <c r="B266" s="66">
        <v>23</v>
      </c>
      <c r="C266" s="66" t="s">
        <v>101</v>
      </c>
      <c r="D266" s="66" t="s">
        <v>4</v>
      </c>
      <c r="E266" s="156" t="s">
        <v>47</v>
      </c>
      <c r="F266" s="66" t="s">
        <v>58</v>
      </c>
      <c r="G266" s="66" t="s">
        <v>490</v>
      </c>
      <c r="H266" s="126">
        <v>8.7999999999999995E-2</v>
      </c>
      <c r="I266" s="130">
        <v>11.76</v>
      </c>
      <c r="J266" s="66" t="str">
        <f t="shared" si="1759"/>
        <v>Dung Cake, Traditional, IN</v>
      </c>
      <c r="K266" s="66" t="s">
        <v>1254</v>
      </c>
      <c r="L266" s="66" t="s">
        <v>1254</v>
      </c>
      <c r="M266" s="66" t="s">
        <v>1254</v>
      </c>
      <c r="N266" s="66" t="s">
        <v>1254</v>
      </c>
      <c r="O266" s="66" t="s">
        <v>26</v>
      </c>
      <c r="P266" s="66" t="str">
        <f t="shared" si="1768"/>
        <v>IN</v>
      </c>
      <c r="Q266" s="66" t="s">
        <v>2</v>
      </c>
      <c r="R266" s="162">
        <v>44.85</v>
      </c>
      <c r="S266" s="158" t="s">
        <v>66</v>
      </c>
      <c r="T266" s="158" t="s">
        <v>128</v>
      </c>
      <c r="U266" s="158" t="s">
        <v>128</v>
      </c>
      <c r="V266" s="158" t="s">
        <v>128</v>
      </c>
      <c r="W266" s="158" t="s">
        <v>128</v>
      </c>
      <c r="X266" s="164">
        <v>929</v>
      </c>
      <c r="Y266" s="158" t="s">
        <v>66</v>
      </c>
      <c r="Z266" s="165">
        <v>5.1559999999999997</v>
      </c>
      <c r="AA266" s="158" t="s">
        <v>66</v>
      </c>
      <c r="AB266" s="158" t="s">
        <v>128</v>
      </c>
      <c r="AC266" s="158" t="s">
        <v>128</v>
      </c>
      <c r="AD266" s="158" t="s">
        <v>128</v>
      </c>
      <c r="AE266" s="158" t="s">
        <v>128</v>
      </c>
      <c r="AF266" s="162">
        <v>17.02</v>
      </c>
      <c r="AG266" s="158" t="s">
        <v>66</v>
      </c>
      <c r="AH266" s="158" t="s">
        <v>128</v>
      </c>
      <c r="AI266" s="158" t="s">
        <v>128</v>
      </c>
      <c r="AJ266" s="158" t="s">
        <v>128</v>
      </c>
      <c r="AK266" s="158" t="s">
        <v>128</v>
      </c>
      <c r="AL266" s="158" t="s">
        <v>128</v>
      </c>
      <c r="AM266" s="158" t="s">
        <v>128</v>
      </c>
      <c r="AN266" s="158" t="s">
        <v>128</v>
      </c>
      <c r="AO266" s="158" t="s">
        <v>128</v>
      </c>
      <c r="AP266" s="158" t="s">
        <v>128</v>
      </c>
      <c r="AQ266" s="158" t="s">
        <v>128</v>
      </c>
      <c r="AR266" s="158" t="s">
        <v>128</v>
      </c>
      <c r="AS266" s="158" t="s">
        <v>128</v>
      </c>
      <c r="AT266" s="158" t="s">
        <v>128</v>
      </c>
      <c r="AU266" s="158" t="s">
        <v>128</v>
      </c>
      <c r="AV266" s="158" t="s">
        <v>128</v>
      </c>
      <c r="AW266" s="158" t="s">
        <v>128</v>
      </c>
      <c r="AX266" s="158" t="s">
        <v>128</v>
      </c>
      <c r="AY266" s="158" t="s">
        <v>128</v>
      </c>
      <c r="AZ266" s="158" t="s">
        <v>128</v>
      </c>
      <c r="BA266" s="158" t="s">
        <v>128</v>
      </c>
      <c r="BB266" s="158" t="s">
        <v>128</v>
      </c>
      <c r="BC266" s="158" t="s">
        <v>128</v>
      </c>
      <c r="BD266" s="158" t="s">
        <v>128</v>
      </c>
      <c r="BE266" s="158" t="s">
        <v>128</v>
      </c>
      <c r="BF266" s="158" t="s">
        <v>128</v>
      </c>
      <c r="BG266" s="158" t="s">
        <v>128</v>
      </c>
      <c r="BH266" s="158" t="s">
        <v>128</v>
      </c>
      <c r="BI266" s="158" t="s">
        <v>128</v>
      </c>
      <c r="BJ266" s="158" t="s">
        <v>128</v>
      </c>
      <c r="BK266" s="158" t="s">
        <v>128</v>
      </c>
      <c r="BL266" s="158" t="s">
        <v>128</v>
      </c>
      <c r="BM266" s="158" t="s">
        <v>128</v>
      </c>
      <c r="BN266" s="158" t="s">
        <v>128</v>
      </c>
      <c r="BO266" s="158" t="s">
        <v>128</v>
      </c>
      <c r="BP266" s="158" t="s">
        <v>128</v>
      </c>
      <c r="BQ266" s="158" t="s">
        <v>128</v>
      </c>
      <c r="BR266" s="158" t="s">
        <v>128</v>
      </c>
      <c r="BS266" s="158" t="s">
        <v>128</v>
      </c>
      <c r="BT266" s="158" t="s">
        <v>128</v>
      </c>
      <c r="BU266" s="158" t="s">
        <v>128</v>
      </c>
      <c r="BV266" s="158" t="s">
        <v>128</v>
      </c>
      <c r="BW266" s="158" t="s">
        <v>128</v>
      </c>
      <c r="BX266" s="158" t="s">
        <v>128</v>
      </c>
      <c r="BY266" s="158" t="s">
        <v>128</v>
      </c>
      <c r="BZ266" s="158" t="s">
        <v>128</v>
      </c>
      <c r="CA266" s="158" t="s">
        <v>128</v>
      </c>
      <c r="CB266" s="158" t="s">
        <v>128</v>
      </c>
      <c r="CC266" s="158" t="s">
        <v>128</v>
      </c>
      <c r="CD266" s="158" t="s">
        <v>128</v>
      </c>
      <c r="CE266" s="158" t="s">
        <v>128</v>
      </c>
      <c r="CF266" s="158" t="s">
        <v>128</v>
      </c>
      <c r="CG266" s="158" t="s">
        <v>128</v>
      </c>
      <c r="CH266" s="158" t="s">
        <v>128</v>
      </c>
      <c r="CI266" s="158" t="s">
        <v>128</v>
      </c>
      <c r="CJ266" s="158" t="s">
        <v>128</v>
      </c>
      <c r="CK266" s="158" t="s">
        <v>128</v>
      </c>
      <c r="CL266" s="158" t="s">
        <v>128</v>
      </c>
      <c r="CM266" s="158" t="s">
        <v>128</v>
      </c>
      <c r="CN266" s="158" t="s">
        <v>128</v>
      </c>
      <c r="CO266" s="158" t="s">
        <v>128</v>
      </c>
      <c r="CP266" s="158" t="s">
        <v>128</v>
      </c>
      <c r="CQ266" s="158" t="s">
        <v>128</v>
      </c>
      <c r="CR266" s="158" t="s">
        <v>128</v>
      </c>
      <c r="CS266" s="158" t="s">
        <v>128</v>
      </c>
      <c r="CT266" s="158" t="s">
        <v>128</v>
      </c>
      <c r="CU266" s="158" t="s">
        <v>128</v>
      </c>
      <c r="CV266" s="158" t="s">
        <v>128</v>
      </c>
      <c r="CW266" s="158" t="s">
        <v>128</v>
      </c>
      <c r="CX266" s="158" t="s">
        <v>128</v>
      </c>
      <c r="CY266" s="158" t="s">
        <v>128</v>
      </c>
      <c r="CZ266" s="158" t="s">
        <v>128</v>
      </c>
      <c r="DA266" s="158" t="s">
        <v>128</v>
      </c>
      <c r="DB266" s="158" t="s">
        <v>128</v>
      </c>
      <c r="DC266" s="158" t="s">
        <v>128</v>
      </c>
      <c r="DD266" s="158" t="s">
        <v>128</v>
      </c>
      <c r="DE266" s="158" t="s">
        <v>128</v>
      </c>
      <c r="DF266" s="158" t="s">
        <v>128</v>
      </c>
      <c r="DG266" s="158" t="s">
        <v>128</v>
      </c>
      <c r="DH266" s="158" t="s">
        <v>128</v>
      </c>
      <c r="DI266" s="158" t="s">
        <v>128</v>
      </c>
      <c r="DJ266" s="158" t="s">
        <v>128</v>
      </c>
      <c r="DK266" s="158" t="s">
        <v>128</v>
      </c>
      <c r="DL266" s="158" t="s">
        <v>128</v>
      </c>
      <c r="DM266" s="158" t="s">
        <v>128</v>
      </c>
      <c r="DN266" s="158" t="s">
        <v>128</v>
      </c>
      <c r="DO266" s="158" t="s">
        <v>128</v>
      </c>
      <c r="DP266" s="158" t="s">
        <v>128</v>
      </c>
      <c r="DQ266" s="158" t="s">
        <v>128</v>
      </c>
      <c r="DR266" s="158" t="s">
        <v>128</v>
      </c>
      <c r="DS266" s="158" t="s">
        <v>128</v>
      </c>
      <c r="DT266" s="158" t="s">
        <v>128</v>
      </c>
      <c r="DU266" s="158" t="s">
        <v>128</v>
      </c>
      <c r="DV266" s="158" t="s">
        <v>128</v>
      </c>
      <c r="DW266" s="158" t="s">
        <v>128</v>
      </c>
      <c r="DX266" s="158" t="s">
        <v>128</v>
      </c>
      <c r="DY266" s="158" t="s">
        <v>128</v>
      </c>
      <c r="DZ266" s="158" t="s">
        <v>128</v>
      </c>
      <c r="EA266" s="158" t="s">
        <v>128</v>
      </c>
      <c r="EB266" s="158" t="s">
        <v>128</v>
      </c>
      <c r="EC266" s="158" t="s">
        <v>128</v>
      </c>
      <c r="ED266" s="158" t="s">
        <v>128</v>
      </c>
      <c r="EE266" s="158" t="s">
        <v>128</v>
      </c>
      <c r="EF266" s="158" t="s">
        <v>128</v>
      </c>
      <c r="EG266" s="158" t="s">
        <v>128</v>
      </c>
      <c r="EH266" s="158" t="s">
        <v>128</v>
      </c>
      <c r="EI266" s="158" t="s">
        <v>128</v>
      </c>
      <c r="EJ266" s="158" t="s">
        <v>128</v>
      </c>
      <c r="EK266" s="158" t="s">
        <v>128</v>
      </c>
      <c r="EL266" s="158" t="s">
        <v>128</v>
      </c>
      <c r="EM266" s="158" t="s">
        <v>128</v>
      </c>
      <c r="EN266" s="158" t="s">
        <v>128</v>
      </c>
      <c r="EO266" s="158" t="s">
        <v>128</v>
      </c>
      <c r="EP266" s="158" t="s">
        <v>128</v>
      </c>
      <c r="EQ266" s="158" t="s">
        <v>128</v>
      </c>
      <c r="ER266" s="158" t="s">
        <v>128</v>
      </c>
      <c r="ES266" s="158" t="s">
        <v>128</v>
      </c>
      <c r="ET266" s="158" t="s">
        <v>128</v>
      </c>
      <c r="EU266" s="158" t="s">
        <v>128</v>
      </c>
      <c r="EV266" s="158" t="s">
        <v>128</v>
      </c>
      <c r="EW266" s="158" t="s">
        <v>128</v>
      </c>
      <c r="EX266" s="158" t="s">
        <v>128</v>
      </c>
      <c r="EY266" s="158" t="s">
        <v>128</v>
      </c>
      <c r="EZ266" s="158" t="s">
        <v>128</v>
      </c>
      <c r="FA266" s="158" t="s">
        <v>128</v>
      </c>
      <c r="FB266" s="158" t="s">
        <v>128</v>
      </c>
      <c r="FC266" s="158" t="s">
        <v>128</v>
      </c>
      <c r="FD266" s="158" t="s">
        <v>128</v>
      </c>
      <c r="FE266" s="158" t="s">
        <v>128</v>
      </c>
      <c r="FF266" s="158" t="s">
        <v>128</v>
      </c>
      <c r="FG266" s="158" t="s">
        <v>128</v>
      </c>
      <c r="FH266" s="158" t="s">
        <v>128</v>
      </c>
      <c r="FI266" s="158" t="s">
        <v>128</v>
      </c>
      <c r="FJ266" s="158" t="s">
        <v>128</v>
      </c>
      <c r="FK266" s="158" t="s">
        <v>128</v>
      </c>
      <c r="FL266" s="158" t="s">
        <v>128</v>
      </c>
      <c r="FM266" s="158" t="s">
        <v>128</v>
      </c>
      <c r="FN266" s="158" t="s">
        <v>128</v>
      </c>
      <c r="FO266" s="158" t="s">
        <v>128</v>
      </c>
      <c r="FP266" s="158" t="s">
        <v>128</v>
      </c>
      <c r="FQ266" s="158" t="s">
        <v>128</v>
      </c>
      <c r="FR266" s="158" t="s">
        <v>128</v>
      </c>
      <c r="FS266" s="158" t="s">
        <v>128</v>
      </c>
      <c r="FT266" s="158" t="s">
        <v>128</v>
      </c>
      <c r="FU266" s="158" t="s">
        <v>128</v>
      </c>
      <c r="FV266" s="158" t="s">
        <v>128</v>
      </c>
      <c r="FW266" s="158" t="s">
        <v>128</v>
      </c>
      <c r="FX266" s="158" t="s">
        <v>128</v>
      </c>
      <c r="FY266" s="158" t="s">
        <v>128</v>
      </c>
      <c r="FZ266" s="158" t="s">
        <v>128</v>
      </c>
      <c r="GA266" s="158" t="s">
        <v>128</v>
      </c>
      <c r="GB266" s="158" t="s">
        <v>128</v>
      </c>
      <c r="GC266" s="158" t="s">
        <v>128</v>
      </c>
      <c r="GD266" s="158" t="s">
        <v>128</v>
      </c>
      <c r="GE266" s="158" t="s">
        <v>128</v>
      </c>
      <c r="GF266" s="158" t="s">
        <v>128</v>
      </c>
      <c r="GG266" s="158" t="s">
        <v>128</v>
      </c>
      <c r="GH266" s="158" t="s">
        <v>128</v>
      </c>
      <c r="GI266" s="158" t="s">
        <v>128</v>
      </c>
      <c r="GJ266" s="158" t="s">
        <v>128</v>
      </c>
      <c r="GK266" s="158" t="s">
        <v>128</v>
      </c>
      <c r="GL266" s="158" t="s">
        <v>128</v>
      </c>
      <c r="GM266" s="158" t="s">
        <v>128</v>
      </c>
      <c r="GN266" s="158" t="s">
        <v>128</v>
      </c>
      <c r="GO266" s="158" t="s">
        <v>128</v>
      </c>
      <c r="GP266" s="158" t="s">
        <v>128</v>
      </c>
      <c r="GQ266" s="158" t="s">
        <v>128</v>
      </c>
      <c r="GR266" s="158" t="s">
        <v>128</v>
      </c>
      <c r="GS266" s="158" t="s">
        <v>128</v>
      </c>
      <c r="GT266" s="158" t="s">
        <v>128</v>
      </c>
      <c r="GU266" s="158" t="s">
        <v>128</v>
      </c>
      <c r="GV266" s="158" t="s">
        <v>128</v>
      </c>
      <c r="GW266" s="158" t="s">
        <v>128</v>
      </c>
      <c r="GX266" s="158" t="s">
        <v>128</v>
      </c>
      <c r="GY266" s="158" t="s">
        <v>128</v>
      </c>
      <c r="GZ266" s="158" t="s">
        <v>128</v>
      </c>
      <c r="HA266" s="158" t="s">
        <v>128</v>
      </c>
      <c r="HB266" s="158" t="s">
        <v>128</v>
      </c>
      <c r="HC266" s="158" t="s">
        <v>128</v>
      </c>
      <c r="HD266" s="158" t="s">
        <v>128</v>
      </c>
      <c r="HE266" s="158" t="s">
        <v>128</v>
      </c>
      <c r="HF266" s="158" t="s">
        <v>128</v>
      </c>
      <c r="HG266" s="158" t="s">
        <v>128</v>
      </c>
      <c r="HH266" s="158" t="s">
        <v>128</v>
      </c>
      <c r="HI266" s="158" t="s">
        <v>128</v>
      </c>
      <c r="HJ266" s="158" t="s">
        <v>128</v>
      </c>
      <c r="HK266" s="158" t="s">
        <v>128</v>
      </c>
      <c r="HL266" s="158" t="s">
        <v>128</v>
      </c>
      <c r="HM266" s="158" t="s">
        <v>128</v>
      </c>
      <c r="HN266" s="158" t="s">
        <v>128</v>
      </c>
      <c r="HO266" s="158" t="s">
        <v>128</v>
      </c>
      <c r="HP266" s="158" t="s">
        <v>128</v>
      </c>
      <c r="HQ266" s="158" t="s">
        <v>128</v>
      </c>
      <c r="HR266" s="158" t="s">
        <v>128</v>
      </c>
      <c r="HS266" s="158" t="s">
        <v>128</v>
      </c>
      <c r="HT266" s="158" t="s">
        <v>128</v>
      </c>
      <c r="HU266" s="158" t="s">
        <v>128</v>
      </c>
      <c r="HV266" s="158" t="s">
        <v>128</v>
      </c>
      <c r="HW266" s="158" t="s">
        <v>128</v>
      </c>
      <c r="HX266" s="158" t="s">
        <v>128</v>
      </c>
      <c r="HY266" s="158" t="s">
        <v>128</v>
      </c>
      <c r="HZ266" s="158" t="s">
        <v>128</v>
      </c>
      <c r="IA266" s="158" t="s">
        <v>128</v>
      </c>
      <c r="IB266" s="158" t="s">
        <v>128</v>
      </c>
      <c r="IC266" s="158" t="s">
        <v>128</v>
      </c>
      <c r="ID266" s="158" t="s">
        <v>128</v>
      </c>
      <c r="IE266" s="158" t="s">
        <v>128</v>
      </c>
      <c r="IF266" s="158" t="s">
        <v>128</v>
      </c>
      <c r="IG266" s="158" t="s">
        <v>128</v>
      </c>
      <c r="IH266" s="158" t="s">
        <v>128</v>
      </c>
      <c r="II266" s="158" t="s">
        <v>128</v>
      </c>
      <c r="IJ266" s="158" t="s">
        <v>128</v>
      </c>
      <c r="IK266" s="158" t="s">
        <v>128</v>
      </c>
      <c r="IL266" s="158" t="s">
        <v>128</v>
      </c>
      <c r="IM266" s="158" t="s">
        <v>128</v>
      </c>
      <c r="IN266" s="158" t="s">
        <v>128</v>
      </c>
      <c r="IO266" s="158" t="s">
        <v>128</v>
      </c>
      <c r="IP266" s="158" t="s">
        <v>128</v>
      </c>
      <c r="IQ266" s="158" t="s">
        <v>128</v>
      </c>
      <c r="IR266" s="158" t="s">
        <v>128</v>
      </c>
      <c r="IS266" s="158" t="s">
        <v>128</v>
      </c>
      <c r="IT266" s="158" t="s">
        <v>128</v>
      </c>
      <c r="IU266" s="158" t="s">
        <v>128</v>
      </c>
      <c r="IV266" s="158" t="s">
        <v>128</v>
      </c>
      <c r="IW266" s="158" t="s">
        <v>128</v>
      </c>
      <c r="IX266" s="158" t="s">
        <v>128</v>
      </c>
      <c r="IY266" s="158" t="s">
        <v>128</v>
      </c>
      <c r="IZ266" s="158" t="s">
        <v>128</v>
      </c>
      <c r="JA266" s="158" t="s">
        <v>128</v>
      </c>
      <c r="JB266" s="158" t="s">
        <v>128</v>
      </c>
      <c r="JC266" s="158" t="s">
        <v>128</v>
      </c>
      <c r="JD266" s="158" t="s">
        <v>128</v>
      </c>
      <c r="JE266" s="158" t="s">
        <v>128</v>
      </c>
      <c r="JF266" s="158" t="s">
        <v>128</v>
      </c>
      <c r="JG266" s="158" t="s">
        <v>128</v>
      </c>
      <c r="JH266" s="158" t="s">
        <v>128</v>
      </c>
      <c r="JI266" s="158" t="s">
        <v>128</v>
      </c>
      <c r="JJ266" s="158" t="s">
        <v>128</v>
      </c>
      <c r="JK266" s="158" t="s">
        <v>128</v>
      </c>
      <c r="JL266" s="158" t="s">
        <v>128</v>
      </c>
      <c r="JM266" s="158" t="s">
        <v>128</v>
      </c>
      <c r="JN266" s="158" t="s">
        <v>128</v>
      </c>
      <c r="JO266" s="158" t="s">
        <v>128</v>
      </c>
      <c r="JP266" s="158" t="s">
        <v>128</v>
      </c>
      <c r="JQ266" s="158" t="s">
        <v>128</v>
      </c>
      <c r="JR266" s="158" t="s">
        <v>128</v>
      </c>
      <c r="JS266" s="158" t="s">
        <v>128</v>
      </c>
      <c r="JT266" s="158" t="s">
        <v>128</v>
      </c>
      <c r="JU266" s="158" t="s">
        <v>128</v>
      </c>
      <c r="JV266" s="158" t="s">
        <v>128</v>
      </c>
      <c r="JW266" s="158" t="s">
        <v>128</v>
      </c>
      <c r="JX266" s="158" t="s">
        <v>128</v>
      </c>
      <c r="JY266" s="158" t="s">
        <v>128</v>
      </c>
      <c r="JZ266" s="158" t="s">
        <v>128</v>
      </c>
      <c r="KA266" s="158" t="s">
        <v>128</v>
      </c>
      <c r="KB266" s="158" t="s">
        <v>128</v>
      </c>
      <c r="KC266" s="158" t="s">
        <v>128</v>
      </c>
      <c r="KD266" s="158" t="s">
        <v>128</v>
      </c>
      <c r="KE266" s="158" t="s">
        <v>128</v>
      </c>
      <c r="KF266" s="158" t="s">
        <v>128</v>
      </c>
      <c r="KG266" s="158" t="s">
        <v>128</v>
      </c>
      <c r="KH266" s="158" t="s">
        <v>128</v>
      </c>
      <c r="KI266" s="158" t="s">
        <v>128</v>
      </c>
      <c r="KJ266" s="158" t="s">
        <v>128</v>
      </c>
      <c r="KK266" s="158" t="s">
        <v>128</v>
      </c>
      <c r="KL266" s="158" t="s">
        <v>128</v>
      </c>
      <c r="KM266" s="158" t="s">
        <v>128</v>
      </c>
      <c r="KN266" s="158" t="s">
        <v>128</v>
      </c>
      <c r="KO266" s="158" t="s">
        <v>128</v>
      </c>
      <c r="KP266" s="158" t="s">
        <v>128</v>
      </c>
      <c r="KQ266" s="158" t="s">
        <v>128</v>
      </c>
      <c r="KR266" s="158" t="s">
        <v>128</v>
      </c>
      <c r="KS266" s="158" t="s">
        <v>128</v>
      </c>
      <c r="KT266" s="158" t="s">
        <v>128</v>
      </c>
      <c r="KU266" s="158" t="s">
        <v>128</v>
      </c>
      <c r="KV266" s="158" t="s">
        <v>128</v>
      </c>
      <c r="KW266" s="158" t="s">
        <v>128</v>
      </c>
      <c r="KX266" s="158" t="s">
        <v>128</v>
      </c>
      <c r="KY266" s="158" t="s">
        <v>128</v>
      </c>
      <c r="KZ266" s="158" t="s">
        <v>128</v>
      </c>
      <c r="LA266" s="158" t="s">
        <v>128</v>
      </c>
      <c r="LB266" s="158" t="s">
        <v>128</v>
      </c>
      <c r="LC266" s="158" t="s">
        <v>128</v>
      </c>
      <c r="LD266" s="158" t="s">
        <v>128</v>
      </c>
      <c r="LE266" s="158" t="s">
        <v>128</v>
      </c>
      <c r="LF266" s="158" t="s">
        <v>128</v>
      </c>
      <c r="LG266" s="158" t="s">
        <v>128</v>
      </c>
      <c r="LH266" s="158" t="s">
        <v>128</v>
      </c>
      <c r="LI266" s="158" t="s">
        <v>128</v>
      </c>
      <c r="LJ266" s="158" t="s">
        <v>128</v>
      </c>
      <c r="LK266" s="158" t="s">
        <v>128</v>
      </c>
      <c r="LL266" s="158" t="s">
        <v>128</v>
      </c>
      <c r="LM266" s="158" t="s">
        <v>128</v>
      </c>
      <c r="LN266" s="158" t="s">
        <v>128</v>
      </c>
      <c r="LO266" s="158" t="s">
        <v>128</v>
      </c>
      <c r="LP266" s="158" t="s">
        <v>128</v>
      </c>
      <c r="LQ266" s="158" t="s">
        <v>128</v>
      </c>
      <c r="LR266" s="158" t="s">
        <v>128</v>
      </c>
      <c r="LS266" s="158" t="s">
        <v>128</v>
      </c>
      <c r="LT266" s="158" t="s">
        <v>128</v>
      </c>
      <c r="LU266" s="158" t="s">
        <v>128</v>
      </c>
      <c r="LV266" s="158" t="s">
        <v>128</v>
      </c>
      <c r="LW266" s="158" t="s">
        <v>128</v>
      </c>
      <c r="LX266" s="158" t="s">
        <v>128</v>
      </c>
      <c r="LY266" s="158" t="s">
        <v>128</v>
      </c>
      <c r="LZ266" s="158" t="s">
        <v>128</v>
      </c>
      <c r="MA266" s="158" t="s">
        <v>128</v>
      </c>
      <c r="MB266" s="158" t="s">
        <v>128</v>
      </c>
      <c r="MC266" s="158" t="s">
        <v>128</v>
      </c>
      <c r="MD266" s="158" t="s">
        <v>128</v>
      </c>
      <c r="ME266" s="158" t="s">
        <v>128</v>
      </c>
      <c r="MF266" s="158" t="s">
        <v>128</v>
      </c>
      <c r="MG266" s="158" t="s">
        <v>128</v>
      </c>
      <c r="MH266" s="158" t="s">
        <v>128</v>
      </c>
      <c r="MI266" s="158" t="s">
        <v>128</v>
      </c>
      <c r="MJ266" s="158" t="s">
        <v>128</v>
      </c>
      <c r="MK266" s="158" t="s">
        <v>128</v>
      </c>
      <c r="ML266" s="158" t="s">
        <v>128</v>
      </c>
      <c r="MM266" s="158" t="s">
        <v>128</v>
      </c>
      <c r="MN266" s="158" t="s">
        <v>128</v>
      </c>
      <c r="MO266" s="158" t="s">
        <v>128</v>
      </c>
      <c r="MP266" s="158" t="s">
        <v>128</v>
      </c>
      <c r="MQ266" s="158" t="s">
        <v>128</v>
      </c>
      <c r="MR266" s="158" t="s">
        <v>128</v>
      </c>
      <c r="MS266" s="158" t="s">
        <v>128</v>
      </c>
      <c r="MT266" s="158" t="s">
        <v>128</v>
      </c>
      <c r="MU266" s="158" t="s">
        <v>128</v>
      </c>
      <c r="MV266" s="158" t="s">
        <v>128</v>
      </c>
      <c r="MW266" s="158" t="s">
        <v>128</v>
      </c>
      <c r="MX266" s="158" t="s">
        <v>128</v>
      </c>
      <c r="MY266" s="158" t="s">
        <v>128</v>
      </c>
      <c r="MZ266" s="158" t="s">
        <v>128</v>
      </c>
      <c r="NA266" s="158" t="s">
        <v>128</v>
      </c>
      <c r="NB266" s="158" t="s">
        <v>128</v>
      </c>
      <c r="NC266" s="158" t="s">
        <v>128</v>
      </c>
      <c r="ND266" s="158" t="s">
        <v>128</v>
      </c>
      <c r="NE266" s="158" t="s">
        <v>128</v>
      </c>
      <c r="NF266" s="158" t="s">
        <v>128</v>
      </c>
      <c r="NG266" s="158" t="s">
        <v>128</v>
      </c>
      <c r="NH266" s="158" t="s">
        <v>128</v>
      </c>
      <c r="NI266" s="158" t="s">
        <v>128</v>
      </c>
      <c r="NJ266" s="158" t="s">
        <v>128</v>
      </c>
      <c r="NK266" s="158" t="s">
        <v>128</v>
      </c>
      <c r="NL266" s="158" t="s">
        <v>128</v>
      </c>
      <c r="NM266" s="158" t="s">
        <v>128</v>
      </c>
      <c r="NN266" s="158" t="s">
        <v>128</v>
      </c>
      <c r="NO266" s="158" t="s">
        <v>128</v>
      </c>
      <c r="NP266" s="158" t="s">
        <v>128</v>
      </c>
      <c r="NQ266" s="158" t="s">
        <v>128</v>
      </c>
      <c r="NR266" s="163">
        <v>0.27860000000000001</v>
      </c>
      <c r="NS266" s="158" t="s">
        <v>66</v>
      </c>
      <c r="NT266" s="158" t="s">
        <v>128</v>
      </c>
      <c r="NU266" s="158" t="s">
        <v>128</v>
      </c>
      <c r="NV266" s="158" t="s">
        <v>128</v>
      </c>
      <c r="NW266" s="158" t="s">
        <v>128</v>
      </c>
      <c r="NX266" s="165">
        <v>1.9990000000000001</v>
      </c>
      <c r="NY266" s="158" t="s">
        <v>66</v>
      </c>
      <c r="NZ266" s="158" t="s">
        <v>128</v>
      </c>
      <c r="OA266" s="158" t="s">
        <v>128</v>
      </c>
      <c r="OB266" s="158" t="s">
        <v>128</v>
      </c>
      <c r="OC266" s="158" t="s">
        <v>128</v>
      </c>
      <c r="OD266" s="158" t="s">
        <v>128</v>
      </c>
      <c r="OE266" s="170" t="s">
        <v>128</v>
      </c>
      <c r="OF266" s="181"/>
      <c r="OG266" s="174">
        <f t="shared" si="1778"/>
        <v>44.85</v>
      </c>
      <c r="OH266" s="66" t="str">
        <f t="shared" si="1779"/>
        <v>kg/GJ delivered</v>
      </c>
      <c r="OI266" s="66" t="str">
        <f t="shared" si="1780"/>
        <v/>
      </c>
      <c r="OJ266" s="66" t="str">
        <f t="shared" si="1781"/>
        <v/>
      </c>
      <c r="OK266" s="66" t="str">
        <f t="shared" si="1782"/>
        <v/>
      </c>
      <c r="OL266" s="66" t="str">
        <f t="shared" si="1783"/>
        <v/>
      </c>
      <c r="OM266" s="159">
        <f t="shared" si="1784"/>
        <v>929</v>
      </c>
      <c r="ON266" s="66" t="str">
        <f t="shared" si="1785"/>
        <v>kg/GJ delivered</v>
      </c>
      <c r="OO266" s="118">
        <f t="shared" si="1786"/>
        <v>5.1559999999999997</v>
      </c>
      <c r="OP266" s="66" t="str">
        <f t="shared" si="1787"/>
        <v>kg/GJ delivered</v>
      </c>
      <c r="OQ266" s="66" t="str">
        <f t="shared" si="1788"/>
        <v/>
      </c>
      <c r="OR266" s="66" t="str">
        <f t="shared" si="1789"/>
        <v/>
      </c>
      <c r="OS266" s="66" t="str">
        <f t="shared" si="1790"/>
        <v/>
      </c>
      <c r="OT266" s="66" t="str">
        <f t="shared" si="1791"/>
        <v/>
      </c>
      <c r="OU266" s="130">
        <f t="shared" si="1792"/>
        <v>17.02</v>
      </c>
      <c r="OV266" s="66" t="str">
        <f t="shared" si="1793"/>
        <v>kg/GJ delivered</v>
      </c>
      <c r="OW266" s="66" t="str">
        <f t="shared" si="1794"/>
        <v/>
      </c>
      <c r="OX266" s="66" t="str">
        <f t="shared" si="1795"/>
        <v/>
      </c>
      <c r="OY266" s="66" t="str">
        <f t="shared" si="1796"/>
        <v/>
      </c>
      <c r="OZ266" s="66" t="str">
        <f t="shared" si="1797"/>
        <v/>
      </c>
      <c r="PA266" s="66" t="str">
        <f t="shared" si="1798"/>
        <v/>
      </c>
      <c r="PB266" s="66" t="str">
        <f t="shared" si="1799"/>
        <v/>
      </c>
      <c r="PC266" s="66" t="str">
        <f t="shared" si="1800"/>
        <v/>
      </c>
      <c r="PD266" s="66" t="str">
        <f t="shared" si="1801"/>
        <v/>
      </c>
      <c r="PE266" s="66" t="str">
        <f t="shared" si="1802"/>
        <v/>
      </c>
      <c r="PF266" s="66" t="str">
        <f t="shared" si="1803"/>
        <v/>
      </c>
      <c r="PG266" s="66" t="str">
        <f t="shared" si="1804"/>
        <v/>
      </c>
      <c r="PH266" s="66" t="str">
        <f t="shared" si="1805"/>
        <v/>
      </c>
      <c r="PI266" s="66" t="str">
        <f t="shared" si="1806"/>
        <v/>
      </c>
      <c r="PJ266" s="66" t="str">
        <f t="shared" si="1807"/>
        <v/>
      </c>
      <c r="PK266" s="66" t="str">
        <f t="shared" si="1808"/>
        <v/>
      </c>
      <c r="PL266" s="66" t="str">
        <f t="shared" si="1809"/>
        <v/>
      </c>
      <c r="PM266" s="66" t="str">
        <f t="shared" si="1810"/>
        <v/>
      </c>
      <c r="PN266" s="66" t="str">
        <f t="shared" si="1811"/>
        <v/>
      </c>
      <c r="PO266" s="66" t="str">
        <f t="shared" si="1812"/>
        <v/>
      </c>
      <c r="PP266" s="66" t="str">
        <f t="shared" si="1813"/>
        <v/>
      </c>
      <c r="PQ266" s="66" t="str">
        <f t="shared" si="1814"/>
        <v/>
      </c>
      <c r="PR266" s="66" t="str">
        <f t="shared" si="1815"/>
        <v/>
      </c>
      <c r="PS266" s="66" t="str">
        <f t="shared" si="1816"/>
        <v/>
      </c>
      <c r="PT266" s="66" t="str">
        <f t="shared" si="1817"/>
        <v/>
      </c>
      <c r="PU266" s="66" t="str">
        <f t="shared" si="1818"/>
        <v/>
      </c>
      <c r="PV266" s="66" t="str">
        <f t="shared" si="1819"/>
        <v/>
      </c>
      <c r="PW266" s="66" t="str">
        <f t="shared" si="1820"/>
        <v/>
      </c>
      <c r="PX266" s="66" t="str">
        <f t="shared" si="1821"/>
        <v/>
      </c>
      <c r="PY266" s="66" t="str">
        <f t="shared" si="1822"/>
        <v/>
      </c>
      <c r="PZ266" s="66" t="str">
        <f t="shared" si="1823"/>
        <v/>
      </c>
      <c r="QA266" s="66" t="str">
        <f t="shared" si="1824"/>
        <v/>
      </c>
      <c r="QB266" s="66" t="str">
        <f t="shared" si="1825"/>
        <v/>
      </c>
      <c r="QC266" s="66" t="str">
        <f t="shared" si="1826"/>
        <v/>
      </c>
      <c r="QD266" s="66" t="str">
        <f t="shared" si="1827"/>
        <v/>
      </c>
      <c r="QE266" s="66" t="str">
        <f t="shared" si="1828"/>
        <v/>
      </c>
      <c r="QF266" s="66" t="str">
        <f t="shared" si="1829"/>
        <v/>
      </c>
      <c r="QG266" s="66" t="str">
        <f t="shared" si="1830"/>
        <v/>
      </c>
      <c r="QH266" s="66" t="str">
        <f t="shared" si="1831"/>
        <v/>
      </c>
      <c r="QI266" s="66" t="str">
        <f t="shared" si="1832"/>
        <v/>
      </c>
      <c r="QJ266" s="66" t="str">
        <f t="shared" si="1833"/>
        <v/>
      </c>
      <c r="QK266" s="66" t="str">
        <f t="shared" si="1834"/>
        <v/>
      </c>
      <c r="QL266" s="66" t="str">
        <f t="shared" si="1835"/>
        <v/>
      </c>
      <c r="QM266" s="66" t="str">
        <f t="shared" si="1836"/>
        <v/>
      </c>
      <c r="QN266" s="66" t="str">
        <f t="shared" si="1837"/>
        <v/>
      </c>
      <c r="QO266" s="66" t="str">
        <f t="shared" si="1838"/>
        <v/>
      </c>
      <c r="QP266" s="66" t="str">
        <f t="shared" si="1839"/>
        <v/>
      </c>
      <c r="QQ266" s="66" t="str">
        <f t="shared" si="1840"/>
        <v/>
      </c>
      <c r="QR266" s="66" t="str">
        <f t="shared" si="1841"/>
        <v/>
      </c>
      <c r="QS266" s="66" t="str">
        <f t="shared" si="1842"/>
        <v/>
      </c>
      <c r="QT266" s="66" t="str">
        <f t="shared" si="1843"/>
        <v/>
      </c>
      <c r="QU266" s="66" t="str">
        <f t="shared" si="1844"/>
        <v/>
      </c>
      <c r="QV266" s="66" t="str">
        <f t="shared" si="1845"/>
        <v/>
      </c>
      <c r="QW266" s="66" t="str">
        <f t="shared" si="1846"/>
        <v/>
      </c>
      <c r="QX266" s="66" t="str">
        <f t="shared" si="1847"/>
        <v/>
      </c>
      <c r="QY266" s="66" t="str">
        <f t="shared" si="1848"/>
        <v/>
      </c>
      <c r="QZ266" s="66" t="str">
        <f t="shared" si="1849"/>
        <v/>
      </c>
      <c r="RA266" s="66" t="str">
        <f t="shared" si="1850"/>
        <v/>
      </c>
      <c r="RB266" s="66" t="str">
        <f t="shared" si="1851"/>
        <v/>
      </c>
      <c r="RC266" s="66" t="str">
        <f t="shared" si="1852"/>
        <v/>
      </c>
      <c r="RD266" s="66" t="str">
        <f t="shared" si="1853"/>
        <v/>
      </c>
      <c r="RE266" s="66" t="str">
        <f t="shared" si="1854"/>
        <v/>
      </c>
      <c r="RF266" s="66" t="str">
        <f t="shared" si="1855"/>
        <v/>
      </c>
      <c r="RG266" s="66" t="str">
        <f t="shared" si="1856"/>
        <v/>
      </c>
      <c r="RH266" s="66" t="str">
        <f t="shared" si="1857"/>
        <v/>
      </c>
      <c r="RI266" s="66" t="str">
        <f t="shared" si="1858"/>
        <v/>
      </c>
      <c r="RJ266" s="66" t="str">
        <f t="shared" si="1859"/>
        <v/>
      </c>
      <c r="RK266" s="66" t="str">
        <f t="shared" si="1860"/>
        <v/>
      </c>
      <c r="RL266" s="66" t="str">
        <f t="shared" si="1861"/>
        <v/>
      </c>
      <c r="RM266" s="66" t="str">
        <f t="shared" si="1862"/>
        <v/>
      </c>
      <c r="RN266" s="66" t="str">
        <f t="shared" si="1863"/>
        <v/>
      </c>
      <c r="RO266" s="66" t="str">
        <f t="shared" si="1864"/>
        <v/>
      </c>
      <c r="RP266" s="66" t="str">
        <f t="shared" si="1865"/>
        <v/>
      </c>
      <c r="RQ266" s="66" t="str">
        <f t="shared" si="1866"/>
        <v/>
      </c>
      <c r="RR266" s="66" t="str">
        <f t="shared" si="1867"/>
        <v/>
      </c>
      <c r="RS266" s="66" t="str">
        <f t="shared" si="1868"/>
        <v/>
      </c>
      <c r="RT266" s="66" t="str">
        <f t="shared" si="1869"/>
        <v/>
      </c>
      <c r="RU266" s="66" t="str">
        <f t="shared" si="1870"/>
        <v/>
      </c>
      <c r="RV266" s="66" t="str">
        <f t="shared" si="1871"/>
        <v/>
      </c>
      <c r="RW266" s="66" t="str">
        <f t="shared" si="1872"/>
        <v/>
      </c>
      <c r="RX266" s="66" t="str">
        <f t="shared" si="1873"/>
        <v/>
      </c>
      <c r="RY266" s="66" t="str">
        <f t="shared" si="1874"/>
        <v/>
      </c>
      <c r="RZ266" s="66" t="str">
        <f t="shared" si="1875"/>
        <v/>
      </c>
      <c r="SA266" s="66" t="str">
        <f t="shared" si="1876"/>
        <v/>
      </c>
      <c r="SB266" s="66" t="str">
        <f t="shared" si="1877"/>
        <v/>
      </c>
      <c r="SC266" s="66" t="str">
        <f t="shared" si="1878"/>
        <v/>
      </c>
      <c r="SD266" s="66" t="str">
        <f t="shared" si="1879"/>
        <v/>
      </c>
      <c r="SE266" s="66" t="str">
        <f t="shared" si="1880"/>
        <v/>
      </c>
      <c r="SF266" s="66" t="str">
        <f t="shared" si="1881"/>
        <v/>
      </c>
      <c r="SG266" s="66" t="str">
        <f t="shared" si="1882"/>
        <v/>
      </c>
      <c r="SH266" s="66" t="str">
        <f t="shared" si="1883"/>
        <v/>
      </c>
      <c r="SI266" s="66" t="str">
        <f t="shared" si="1884"/>
        <v/>
      </c>
      <c r="SJ266" s="66" t="str">
        <f t="shared" si="1885"/>
        <v/>
      </c>
      <c r="SK266" s="66" t="str">
        <f t="shared" si="1886"/>
        <v/>
      </c>
      <c r="SL266" s="66" t="str">
        <f t="shared" si="1887"/>
        <v/>
      </c>
      <c r="SM266" s="66" t="str">
        <f t="shared" si="1888"/>
        <v/>
      </c>
      <c r="SN266" s="66" t="str">
        <f t="shared" si="1889"/>
        <v/>
      </c>
      <c r="SO266" s="66" t="str">
        <f t="shared" si="1890"/>
        <v/>
      </c>
      <c r="SP266" s="66" t="str">
        <f t="shared" si="1891"/>
        <v/>
      </c>
      <c r="SQ266" s="66" t="str">
        <f t="shared" si="1892"/>
        <v/>
      </c>
      <c r="SR266" s="66" t="str">
        <f t="shared" si="1893"/>
        <v/>
      </c>
      <c r="SS266" s="66" t="str">
        <f t="shared" si="1894"/>
        <v/>
      </c>
      <c r="ST266" s="66" t="str">
        <f t="shared" si="1895"/>
        <v/>
      </c>
      <c r="SU266" s="66" t="str">
        <f t="shared" si="1896"/>
        <v/>
      </c>
      <c r="SV266" s="66" t="str">
        <f t="shared" si="1897"/>
        <v/>
      </c>
      <c r="SW266" s="66" t="str">
        <f t="shared" si="1898"/>
        <v/>
      </c>
      <c r="SX266" s="66" t="str">
        <f t="shared" si="1899"/>
        <v/>
      </c>
      <c r="SY266" s="66" t="str">
        <f t="shared" si="1900"/>
        <v/>
      </c>
      <c r="SZ266" s="66" t="str">
        <f t="shared" si="1901"/>
        <v/>
      </c>
      <c r="TA266" s="66" t="str">
        <f t="shared" si="1902"/>
        <v/>
      </c>
      <c r="TB266" s="66" t="str">
        <f t="shared" si="1903"/>
        <v/>
      </c>
      <c r="TC266" s="66" t="str">
        <f t="shared" si="1904"/>
        <v/>
      </c>
      <c r="TD266" s="66" t="str">
        <f t="shared" si="1905"/>
        <v/>
      </c>
      <c r="TE266" s="66" t="str">
        <f t="shared" si="1906"/>
        <v/>
      </c>
      <c r="TF266" s="66" t="str">
        <f t="shared" si="1907"/>
        <v/>
      </c>
      <c r="TG266" s="66" t="str">
        <f t="shared" si="1908"/>
        <v/>
      </c>
      <c r="TH266" s="66" t="str">
        <f t="shared" si="1909"/>
        <v/>
      </c>
      <c r="TI266" s="66" t="str">
        <f t="shared" si="1910"/>
        <v/>
      </c>
      <c r="TJ266" s="66" t="str">
        <f t="shared" si="1911"/>
        <v/>
      </c>
      <c r="TK266" s="66" t="str">
        <f t="shared" si="1912"/>
        <v/>
      </c>
      <c r="TL266" s="66" t="str">
        <f t="shared" si="1913"/>
        <v/>
      </c>
      <c r="TM266" s="66" t="str">
        <f t="shared" si="1914"/>
        <v/>
      </c>
      <c r="TN266" s="66" t="str">
        <f t="shared" si="1915"/>
        <v/>
      </c>
      <c r="TO266" s="66" t="str">
        <f t="shared" si="1916"/>
        <v/>
      </c>
      <c r="TP266" s="66" t="str">
        <f t="shared" si="1917"/>
        <v/>
      </c>
      <c r="TQ266" s="66" t="str">
        <f t="shared" si="1918"/>
        <v/>
      </c>
      <c r="TR266" s="66" t="str">
        <f t="shared" si="1919"/>
        <v/>
      </c>
      <c r="TS266" s="66" t="str">
        <f t="shared" si="1920"/>
        <v/>
      </c>
      <c r="TT266" s="66" t="str">
        <f t="shared" si="1921"/>
        <v/>
      </c>
      <c r="TU266" s="66" t="str">
        <f t="shared" si="1922"/>
        <v/>
      </c>
      <c r="TV266" s="66" t="str">
        <f t="shared" si="1923"/>
        <v/>
      </c>
      <c r="TW266" s="66" t="str">
        <f t="shared" si="1924"/>
        <v/>
      </c>
      <c r="TX266" s="66" t="str">
        <f t="shared" si="1925"/>
        <v/>
      </c>
      <c r="TY266" s="66" t="str">
        <f t="shared" si="1926"/>
        <v/>
      </c>
      <c r="TZ266" s="66" t="str">
        <f t="shared" si="1927"/>
        <v/>
      </c>
      <c r="UA266" s="66" t="str">
        <f t="shared" si="1928"/>
        <v/>
      </c>
      <c r="UB266" s="66" t="str">
        <f t="shared" si="1929"/>
        <v/>
      </c>
      <c r="UC266" s="66" t="str">
        <f t="shared" si="1930"/>
        <v/>
      </c>
      <c r="UD266" s="66" t="str">
        <f t="shared" si="1931"/>
        <v/>
      </c>
      <c r="UE266" s="66" t="str">
        <f t="shared" si="1932"/>
        <v/>
      </c>
      <c r="UF266" s="66" t="str">
        <f t="shared" si="1933"/>
        <v/>
      </c>
      <c r="UG266" s="66" t="str">
        <f t="shared" si="1934"/>
        <v/>
      </c>
      <c r="UH266" s="66" t="str">
        <f t="shared" si="1935"/>
        <v/>
      </c>
      <c r="UI266" s="66" t="str">
        <f t="shared" si="1936"/>
        <v/>
      </c>
      <c r="UJ266" s="66" t="str">
        <f t="shared" si="1937"/>
        <v/>
      </c>
      <c r="UK266" s="66" t="str">
        <f t="shared" si="1938"/>
        <v/>
      </c>
      <c r="UL266" s="66" t="str">
        <f t="shared" si="1939"/>
        <v/>
      </c>
      <c r="UM266" s="66" t="str">
        <f t="shared" si="1940"/>
        <v/>
      </c>
      <c r="UN266" s="66" t="str">
        <f t="shared" si="1941"/>
        <v/>
      </c>
      <c r="UO266" s="66" t="str">
        <f t="shared" si="1942"/>
        <v/>
      </c>
      <c r="UP266" s="66" t="str">
        <f t="shared" si="1943"/>
        <v/>
      </c>
      <c r="UQ266" s="66" t="str">
        <f t="shared" si="1944"/>
        <v/>
      </c>
      <c r="UR266" s="66" t="str">
        <f t="shared" si="1945"/>
        <v/>
      </c>
      <c r="US266" s="66" t="str">
        <f t="shared" si="1946"/>
        <v/>
      </c>
      <c r="UT266" s="66" t="str">
        <f t="shared" si="1947"/>
        <v/>
      </c>
      <c r="UU266" s="66" t="str">
        <f t="shared" si="1948"/>
        <v/>
      </c>
      <c r="UV266" s="66" t="str">
        <f t="shared" si="1949"/>
        <v/>
      </c>
      <c r="UW266" s="66" t="str">
        <f t="shared" si="1950"/>
        <v/>
      </c>
      <c r="UX266" s="66" t="str">
        <f t="shared" si="1951"/>
        <v/>
      </c>
      <c r="UY266" s="66" t="str">
        <f t="shared" si="1952"/>
        <v/>
      </c>
      <c r="UZ266" s="66" t="str">
        <f t="shared" si="1953"/>
        <v/>
      </c>
      <c r="VA266" s="66" t="str">
        <f t="shared" si="1954"/>
        <v/>
      </c>
      <c r="VB266" s="66" t="str">
        <f t="shared" si="1955"/>
        <v/>
      </c>
      <c r="VC266" s="66" t="str">
        <f t="shared" si="1956"/>
        <v/>
      </c>
      <c r="VD266" s="66" t="str">
        <f t="shared" si="1957"/>
        <v/>
      </c>
      <c r="VE266" s="66" t="str">
        <f t="shared" si="1958"/>
        <v/>
      </c>
      <c r="VF266" s="66" t="str">
        <f t="shared" si="1959"/>
        <v/>
      </c>
      <c r="VG266" s="66" t="str">
        <f t="shared" si="1960"/>
        <v/>
      </c>
      <c r="VH266" s="66" t="str">
        <f t="shared" si="1961"/>
        <v/>
      </c>
      <c r="VI266" s="66" t="str">
        <f t="shared" si="1962"/>
        <v/>
      </c>
      <c r="VJ266" s="66" t="str">
        <f t="shared" si="1963"/>
        <v/>
      </c>
      <c r="VK266" s="66" t="str">
        <f t="shared" si="1964"/>
        <v/>
      </c>
      <c r="VL266" s="66" t="str">
        <f t="shared" si="1965"/>
        <v/>
      </c>
      <c r="VM266" s="66" t="str">
        <f t="shared" si="1966"/>
        <v/>
      </c>
      <c r="VN266" s="66" t="str">
        <f t="shared" si="1967"/>
        <v/>
      </c>
      <c r="VO266" s="66" t="str">
        <f t="shared" si="1968"/>
        <v/>
      </c>
      <c r="VP266" s="66" t="str">
        <f t="shared" si="1969"/>
        <v/>
      </c>
      <c r="VQ266" s="66" t="str">
        <f t="shared" si="1970"/>
        <v/>
      </c>
      <c r="VR266" s="66" t="str">
        <f t="shared" si="1971"/>
        <v/>
      </c>
      <c r="VS266" s="66" t="str">
        <f t="shared" si="1972"/>
        <v/>
      </c>
      <c r="VT266" s="66" t="str">
        <f t="shared" si="1973"/>
        <v/>
      </c>
      <c r="VU266" s="66" t="str">
        <f t="shared" si="1974"/>
        <v/>
      </c>
      <c r="VV266" s="66" t="str">
        <f t="shared" si="1975"/>
        <v/>
      </c>
      <c r="VW266" s="66" t="str">
        <f t="shared" si="1976"/>
        <v/>
      </c>
      <c r="VX266" s="66" t="str">
        <f t="shared" si="1977"/>
        <v/>
      </c>
      <c r="VY266" s="66" t="str">
        <f t="shared" si="1978"/>
        <v/>
      </c>
      <c r="VZ266" s="66" t="str">
        <f t="shared" si="1979"/>
        <v/>
      </c>
      <c r="WA266" s="66" t="str">
        <f t="shared" si="1980"/>
        <v/>
      </c>
      <c r="WB266" s="66" t="str">
        <f t="shared" si="1981"/>
        <v/>
      </c>
      <c r="WC266" s="66" t="str">
        <f t="shared" si="1982"/>
        <v/>
      </c>
      <c r="WD266" s="66" t="str">
        <f t="shared" si="1983"/>
        <v/>
      </c>
      <c r="WE266" s="66" t="str">
        <f t="shared" si="1984"/>
        <v/>
      </c>
      <c r="WF266" s="66" t="str">
        <f t="shared" si="1985"/>
        <v/>
      </c>
      <c r="WG266" s="66" t="str">
        <f t="shared" si="1986"/>
        <v/>
      </c>
      <c r="WH266" s="66" t="str">
        <f t="shared" si="1987"/>
        <v/>
      </c>
      <c r="WI266" s="66" t="str">
        <f t="shared" si="1988"/>
        <v/>
      </c>
      <c r="WJ266" s="66" t="str">
        <f t="shared" si="1989"/>
        <v/>
      </c>
      <c r="WK266" s="66" t="str">
        <f t="shared" si="1990"/>
        <v/>
      </c>
      <c r="WL266" s="66" t="str">
        <f t="shared" si="1991"/>
        <v/>
      </c>
      <c r="WM266" s="66" t="str">
        <f t="shared" si="1992"/>
        <v/>
      </c>
      <c r="WN266" s="66" t="str">
        <f t="shared" si="1993"/>
        <v/>
      </c>
      <c r="WO266" s="66" t="str">
        <f t="shared" si="1994"/>
        <v/>
      </c>
      <c r="WP266" s="66" t="str">
        <f t="shared" si="1995"/>
        <v/>
      </c>
      <c r="WQ266" s="66" t="str">
        <f t="shared" si="1996"/>
        <v/>
      </c>
      <c r="WR266" s="66" t="str">
        <f t="shared" si="1997"/>
        <v/>
      </c>
      <c r="WS266" s="66" t="str">
        <f t="shared" si="1998"/>
        <v/>
      </c>
      <c r="WT266" s="66" t="str">
        <f t="shared" si="1999"/>
        <v/>
      </c>
      <c r="WU266" s="66" t="str">
        <f t="shared" si="2000"/>
        <v/>
      </c>
      <c r="WV266" s="66" t="str">
        <f t="shared" si="2001"/>
        <v/>
      </c>
      <c r="WW266" s="66" t="str">
        <f t="shared" si="2002"/>
        <v/>
      </c>
      <c r="WX266" s="66" t="str">
        <f t="shared" si="2003"/>
        <v/>
      </c>
      <c r="WY266" s="66" t="str">
        <f t="shared" si="2004"/>
        <v/>
      </c>
      <c r="WZ266" s="66" t="str">
        <f t="shared" si="2005"/>
        <v/>
      </c>
      <c r="XA266" s="66" t="str">
        <f t="shared" si="2006"/>
        <v/>
      </c>
      <c r="XB266" s="66" t="str">
        <f t="shared" si="2007"/>
        <v/>
      </c>
      <c r="XC266" s="66" t="str">
        <f t="shared" si="2008"/>
        <v/>
      </c>
      <c r="XD266" s="66" t="str">
        <f t="shared" si="2009"/>
        <v/>
      </c>
      <c r="XE266" s="66" t="str">
        <f t="shared" si="2010"/>
        <v/>
      </c>
      <c r="XF266" s="66" t="str">
        <f t="shared" si="2011"/>
        <v/>
      </c>
      <c r="XG266" s="66" t="str">
        <f t="shared" si="2012"/>
        <v/>
      </c>
      <c r="XH266" s="66" t="str">
        <f t="shared" si="2013"/>
        <v/>
      </c>
      <c r="XI266" s="66" t="str">
        <f t="shared" si="2014"/>
        <v/>
      </c>
      <c r="XJ266" s="66" t="str">
        <f t="shared" si="2015"/>
        <v/>
      </c>
      <c r="XK266" s="66" t="str">
        <f t="shared" si="2016"/>
        <v/>
      </c>
      <c r="XL266" s="66" t="str">
        <f t="shared" si="2017"/>
        <v/>
      </c>
      <c r="XM266" s="66" t="str">
        <f t="shared" si="2018"/>
        <v/>
      </c>
      <c r="XN266" s="66" t="str">
        <f t="shared" si="2019"/>
        <v/>
      </c>
      <c r="XO266" s="66" t="str">
        <f t="shared" si="2020"/>
        <v/>
      </c>
      <c r="XP266" s="66" t="str">
        <f t="shared" si="2021"/>
        <v/>
      </c>
      <c r="XQ266" s="66" t="str">
        <f t="shared" si="2022"/>
        <v/>
      </c>
      <c r="XR266" s="66" t="str">
        <f t="shared" si="2023"/>
        <v/>
      </c>
      <c r="XS266" s="66" t="str">
        <f t="shared" si="2024"/>
        <v/>
      </c>
      <c r="XT266" s="66" t="str">
        <f t="shared" si="2025"/>
        <v/>
      </c>
      <c r="XU266" s="66" t="str">
        <f t="shared" si="2026"/>
        <v/>
      </c>
      <c r="XV266" s="66" t="str">
        <f t="shared" si="2027"/>
        <v/>
      </c>
      <c r="XW266" s="66" t="str">
        <f t="shared" si="2028"/>
        <v/>
      </c>
      <c r="XX266" s="66" t="str">
        <f t="shared" si="2029"/>
        <v/>
      </c>
      <c r="XY266" s="66" t="str">
        <f t="shared" si="2030"/>
        <v/>
      </c>
      <c r="XZ266" s="66" t="str">
        <f t="shared" si="2031"/>
        <v/>
      </c>
      <c r="YA266" s="66" t="str">
        <f t="shared" si="2032"/>
        <v/>
      </c>
      <c r="YB266" s="66" t="str">
        <f t="shared" si="2033"/>
        <v/>
      </c>
      <c r="YC266" s="66" t="str">
        <f t="shared" si="2034"/>
        <v/>
      </c>
      <c r="YD266" s="66" t="str">
        <f t="shared" si="2035"/>
        <v/>
      </c>
      <c r="YE266" s="66" t="str">
        <f t="shared" si="2036"/>
        <v/>
      </c>
      <c r="YF266" s="66" t="str">
        <f t="shared" si="2037"/>
        <v/>
      </c>
      <c r="YG266" s="66" t="str">
        <f t="shared" si="2038"/>
        <v/>
      </c>
      <c r="YH266" s="66" t="str">
        <f t="shared" si="2039"/>
        <v/>
      </c>
      <c r="YI266" s="66" t="str">
        <f t="shared" si="2040"/>
        <v/>
      </c>
      <c r="YJ266" s="66" t="str">
        <f t="shared" si="2041"/>
        <v/>
      </c>
      <c r="YK266" s="66" t="str">
        <f t="shared" si="2042"/>
        <v/>
      </c>
      <c r="YL266" s="66" t="str">
        <f t="shared" si="2043"/>
        <v/>
      </c>
      <c r="YM266" s="66" t="str">
        <f t="shared" si="2044"/>
        <v/>
      </c>
      <c r="YN266" s="66" t="str">
        <f t="shared" si="2045"/>
        <v/>
      </c>
      <c r="YO266" s="66" t="str">
        <f t="shared" si="2046"/>
        <v/>
      </c>
      <c r="YP266" s="66" t="str">
        <f t="shared" si="2047"/>
        <v/>
      </c>
      <c r="YQ266" s="66" t="str">
        <f t="shared" si="2048"/>
        <v/>
      </c>
      <c r="YR266" s="66" t="str">
        <f t="shared" si="2049"/>
        <v/>
      </c>
      <c r="YS266" s="66" t="str">
        <f t="shared" si="2050"/>
        <v/>
      </c>
      <c r="YT266" s="66" t="str">
        <f t="shared" si="2051"/>
        <v/>
      </c>
      <c r="YU266" s="66" t="str">
        <f t="shared" si="2052"/>
        <v/>
      </c>
      <c r="YV266" s="66" t="str">
        <f t="shared" si="2053"/>
        <v/>
      </c>
      <c r="YW266" s="66" t="str">
        <f t="shared" si="2054"/>
        <v/>
      </c>
      <c r="YX266" s="66" t="str">
        <f t="shared" si="2055"/>
        <v/>
      </c>
      <c r="YY266" s="66" t="str">
        <f t="shared" si="2056"/>
        <v/>
      </c>
      <c r="YZ266" s="66" t="str">
        <f t="shared" si="2057"/>
        <v/>
      </c>
      <c r="ZA266" s="66" t="str">
        <f t="shared" si="2058"/>
        <v/>
      </c>
      <c r="ZB266" s="66" t="str">
        <f t="shared" si="2059"/>
        <v/>
      </c>
      <c r="ZC266" s="66" t="str">
        <f t="shared" si="2060"/>
        <v/>
      </c>
      <c r="ZD266" s="66" t="str">
        <f t="shared" si="2061"/>
        <v/>
      </c>
      <c r="ZE266" s="66" t="str">
        <f t="shared" si="2062"/>
        <v/>
      </c>
      <c r="ZF266" s="66" t="str">
        <f t="shared" si="2063"/>
        <v/>
      </c>
      <c r="ZG266" s="66" t="str">
        <f t="shared" si="2064"/>
        <v/>
      </c>
      <c r="ZH266" s="66" t="str">
        <f t="shared" si="2065"/>
        <v/>
      </c>
      <c r="ZI266" s="66" t="str">
        <f t="shared" si="2066"/>
        <v/>
      </c>
      <c r="ZJ266" s="66" t="str">
        <f t="shared" si="2067"/>
        <v/>
      </c>
      <c r="ZK266" s="66" t="str">
        <f t="shared" si="2068"/>
        <v/>
      </c>
      <c r="ZL266" s="66" t="str">
        <f t="shared" si="2069"/>
        <v/>
      </c>
      <c r="ZM266" s="66" t="str">
        <f t="shared" si="2070"/>
        <v/>
      </c>
      <c r="ZN266" s="66" t="str">
        <f t="shared" si="2071"/>
        <v/>
      </c>
      <c r="ZO266" s="66" t="str">
        <f t="shared" si="2072"/>
        <v/>
      </c>
      <c r="ZP266" s="66" t="str">
        <f t="shared" si="2073"/>
        <v/>
      </c>
      <c r="ZQ266" s="66" t="str">
        <f t="shared" si="2074"/>
        <v/>
      </c>
      <c r="ZR266" s="66" t="str">
        <f t="shared" si="2075"/>
        <v/>
      </c>
      <c r="ZS266" s="66" t="str">
        <f t="shared" si="2076"/>
        <v/>
      </c>
      <c r="ZT266" s="66" t="str">
        <f t="shared" si="2077"/>
        <v/>
      </c>
      <c r="ZU266" s="66" t="str">
        <f t="shared" si="2078"/>
        <v/>
      </c>
      <c r="ZV266" s="66" t="str">
        <f t="shared" si="2079"/>
        <v/>
      </c>
      <c r="ZW266" s="66" t="str">
        <f t="shared" si="2080"/>
        <v/>
      </c>
      <c r="ZX266" s="66" t="str">
        <f t="shared" si="2081"/>
        <v/>
      </c>
      <c r="ZY266" s="66" t="str">
        <f t="shared" si="2082"/>
        <v/>
      </c>
      <c r="ZZ266" s="66" t="str">
        <f t="shared" si="2083"/>
        <v/>
      </c>
      <c r="AAA266" s="66" t="str">
        <f t="shared" si="2084"/>
        <v/>
      </c>
      <c r="AAB266" s="66" t="str">
        <f t="shared" si="2085"/>
        <v/>
      </c>
      <c r="AAC266" s="66" t="str">
        <f t="shared" si="2086"/>
        <v/>
      </c>
      <c r="AAD266" s="66" t="str">
        <f t="shared" si="2087"/>
        <v/>
      </c>
      <c r="AAE266" s="66" t="str">
        <f t="shared" si="2088"/>
        <v/>
      </c>
      <c r="AAF266" s="66" t="str">
        <f t="shared" si="2089"/>
        <v/>
      </c>
      <c r="AAG266" s="66" t="str">
        <f t="shared" si="2090"/>
        <v/>
      </c>
      <c r="AAH266" s="66" t="str">
        <f t="shared" si="2091"/>
        <v/>
      </c>
      <c r="AAI266" s="66" t="str">
        <f t="shared" si="2092"/>
        <v/>
      </c>
      <c r="AAJ266" s="66" t="str">
        <f t="shared" si="2093"/>
        <v/>
      </c>
      <c r="AAK266" s="66" t="str">
        <f t="shared" si="2094"/>
        <v/>
      </c>
      <c r="AAL266" s="66" t="str">
        <f t="shared" si="2095"/>
        <v/>
      </c>
      <c r="AAM266" s="66" t="str">
        <f t="shared" si="2096"/>
        <v/>
      </c>
      <c r="AAN266" s="66" t="str">
        <f t="shared" si="2097"/>
        <v/>
      </c>
      <c r="AAO266" s="66" t="str">
        <f t="shared" si="2098"/>
        <v/>
      </c>
      <c r="AAP266" s="66" t="str">
        <f t="shared" si="2099"/>
        <v/>
      </c>
      <c r="AAQ266" s="66" t="str">
        <f t="shared" si="2100"/>
        <v/>
      </c>
      <c r="AAR266" s="66" t="str">
        <f t="shared" si="2101"/>
        <v/>
      </c>
      <c r="AAS266" s="66" t="str">
        <f t="shared" si="2102"/>
        <v/>
      </c>
      <c r="AAT266" s="66" t="str">
        <f t="shared" si="2103"/>
        <v/>
      </c>
      <c r="AAU266" s="66" t="str">
        <f t="shared" si="2104"/>
        <v/>
      </c>
      <c r="AAV266" s="66" t="str">
        <f t="shared" si="2105"/>
        <v/>
      </c>
      <c r="AAW266" s="66" t="str">
        <f t="shared" si="2106"/>
        <v/>
      </c>
      <c r="AAX266" s="66" t="str">
        <f t="shared" si="2107"/>
        <v/>
      </c>
      <c r="AAY266" s="66" t="str">
        <f t="shared" si="2108"/>
        <v/>
      </c>
      <c r="AAZ266" s="66" t="str">
        <f t="shared" si="2109"/>
        <v/>
      </c>
      <c r="ABA266" s="66" t="str">
        <f t="shared" si="2110"/>
        <v/>
      </c>
      <c r="ABB266" s="66" t="str">
        <f t="shared" si="2111"/>
        <v/>
      </c>
      <c r="ABC266" s="66" t="str">
        <f t="shared" si="2112"/>
        <v/>
      </c>
      <c r="ABD266" s="66" t="str">
        <f t="shared" si="2113"/>
        <v/>
      </c>
      <c r="ABE266" s="66" t="str">
        <f t="shared" si="2114"/>
        <v/>
      </c>
      <c r="ABF266" s="66" t="str">
        <f t="shared" si="2115"/>
        <v/>
      </c>
      <c r="ABG266" s="66" t="str">
        <f t="shared" si="2116"/>
        <v/>
      </c>
      <c r="ABH266" s="66" t="str">
        <f t="shared" si="2117"/>
        <v/>
      </c>
      <c r="ABI266" s="66" t="str">
        <f t="shared" si="2118"/>
        <v/>
      </c>
      <c r="ABJ266" s="66" t="str">
        <f t="shared" si="2119"/>
        <v/>
      </c>
      <c r="ABK266" s="66" t="str">
        <f t="shared" si="2120"/>
        <v/>
      </c>
      <c r="ABL266" s="66" t="str">
        <f t="shared" si="2121"/>
        <v/>
      </c>
      <c r="ABM266" s="66" t="str">
        <f t="shared" si="2122"/>
        <v/>
      </c>
      <c r="ABN266" s="66" t="str">
        <f t="shared" si="2123"/>
        <v/>
      </c>
      <c r="ABO266" s="66" t="str">
        <f t="shared" si="2124"/>
        <v/>
      </c>
      <c r="ABP266" s="66" t="str">
        <f t="shared" si="2125"/>
        <v/>
      </c>
      <c r="ABQ266" s="66" t="str">
        <f t="shared" si="2126"/>
        <v/>
      </c>
      <c r="ABR266" s="66" t="str">
        <f t="shared" si="2127"/>
        <v/>
      </c>
      <c r="ABS266" s="66" t="str">
        <f t="shared" si="2128"/>
        <v/>
      </c>
      <c r="ABT266" s="66" t="str">
        <f t="shared" si="2129"/>
        <v/>
      </c>
      <c r="ABU266" s="66" t="str">
        <f t="shared" si="2130"/>
        <v/>
      </c>
      <c r="ABV266" s="66" t="str">
        <f t="shared" si="2131"/>
        <v/>
      </c>
      <c r="ABW266" s="66" t="str">
        <f t="shared" si="2132"/>
        <v/>
      </c>
      <c r="ABX266" s="66" t="str">
        <f t="shared" si="2133"/>
        <v/>
      </c>
      <c r="ABY266" s="66" t="str">
        <f t="shared" si="2134"/>
        <v/>
      </c>
      <c r="ABZ266" s="66" t="str">
        <f t="shared" si="2135"/>
        <v/>
      </c>
      <c r="ACA266" s="66" t="str">
        <f t="shared" si="2136"/>
        <v/>
      </c>
      <c r="ACB266" s="66" t="str">
        <f t="shared" si="2137"/>
        <v/>
      </c>
      <c r="ACC266" s="66" t="str">
        <f t="shared" si="2138"/>
        <v/>
      </c>
      <c r="ACD266" s="66" t="str">
        <f t="shared" si="2139"/>
        <v/>
      </c>
      <c r="ACE266" s="66" t="str">
        <f t="shared" si="2140"/>
        <v/>
      </c>
      <c r="ACF266" s="66" t="str">
        <f t="shared" si="2141"/>
        <v/>
      </c>
      <c r="ACG266" s="126">
        <f t="shared" si="2142"/>
        <v>0.27860000000000001</v>
      </c>
      <c r="ACH266" s="66" t="str">
        <f t="shared" si="2143"/>
        <v>kg/GJ delivered</v>
      </c>
      <c r="ACI266" s="66" t="str">
        <f t="shared" si="2144"/>
        <v/>
      </c>
      <c r="ACJ266" s="66" t="str">
        <f t="shared" si="2145"/>
        <v/>
      </c>
      <c r="ACK266" s="66" t="str">
        <f t="shared" si="2146"/>
        <v/>
      </c>
      <c r="ACL266" s="66" t="str">
        <f t="shared" si="2147"/>
        <v/>
      </c>
      <c r="ACM266" s="66">
        <f t="shared" ref="ACM266:ACN266" si="2158">IF(AND(ACS$3="Unit", ACL266=""), "", IF(AND(ACS$3="Unit", ACL266="-"),"", IF(ACS$3="Unit", "kg/GJ delivered", IF(AND(NY266&lt;&gt;"", NY266&lt;&gt;"-", NX266="-"),"", IF($H266="","", IF(NX266="nd", "",IF(NX266="&lt;n.a.&gt;", "", IF(NY266="#/MJ", "", IF(NY266="kg/GJ delivered",NX266,IF(NY266="g/MJ delivered",NX266,IF(NY266="kg/MJ delivered",NX266*1000,IF(NY266="mg/MJ delivered",NX266/1000,IF(NY266="g/kg",((NX266)*(1/$I266)*(1/$H266)),IF(NY266="mg/kg",((NX266/1000)*(1/$I266)*(1/$H266)),IF(NY266="mg/MJ delivered",NX266/1000,IF(NY266="-","","Error"))))))))))))))))</f>
        <v>1.9990000000000001</v>
      </c>
      <c r="ACN266" s="66" t="str">
        <f t="shared" si="2158"/>
        <v>kg/GJ delivered</v>
      </c>
      <c r="ACO266" s="66" t="str">
        <f t="shared" si="2149"/>
        <v/>
      </c>
      <c r="ACP266" s="66" t="str">
        <f t="shared" si="2150"/>
        <v/>
      </c>
      <c r="ACQ266" s="66" t="str">
        <f t="shared" si="2151"/>
        <v/>
      </c>
      <c r="ACR266" s="66" t="str">
        <f t="shared" si="2152"/>
        <v/>
      </c>
      <c r="ACS266" s="66" t="str">
        <f t="shared" si="2153"/>
        <v/>
      </c>
      <c r="ACT266" s="66" t="str">
        <f t="shared" si="2154"/>
        <v/>
      </c>
    </row>
    <row r="267" spans="2:774" ht="15.75" customHeight="1" x14ac:dyDescent="0.25">
      <c r="B267" s="66">
        <v>24</v>
      </c>
      <c r="C267" s="66" t="s">
        <v>102</v>
      </c>
      <c r="D267" s="66" t="s">
        <v>79</v>
      </c>
      <c r="E267" s="156" t="s">
        <v>47</v>
      </c>
      <c r="F267" s="66" t="s">
        <v>58</v>
      </c>
      <c r="G267" s="66" t="s">
        <v>492</v>
      </c>
      <c r="H267" s="126">
        <v>0.1</v>
      </c>
      <c r="I267" s="130">
        <v>11.76</v>
      </c>
      <c r="J267" s="66" t="str">
        <f t="shared" si="1759"/>
        <v>Dung Cake, Improved, IN</v>
      </c>
      <c r="K267" s="161"/>
      <c r="L267" s="161"/>
      <c r="M267" s="161"/>
      <c r="N267" s="161"/>
      <c r="O267" s="66" t="s">
        <v>26</v>
      </c>
      <c r="P267" s="66" t="str">
        <f t="shared" si="1768"/>
        <v>IN</v>
      </c>
      <c r="Q267" s="66" t="s">
        <v>2</v>
      </c>
      <c r="R267" s="162">
        <v>25.77</v>
      </c>
      <c r="S267" s="158" t="s">
        <v>66</v>
      </c>
      <c r="T267" s="158" t="s">
        <v>128</v>
      </c>
      <c r="U267" s="158" t="s">
        <v>128</v>
      </c>
      <c r="V267" s="158" t="s">
        <v>128</v>
      </c>
      <c r="W267" s="158" t="s">
        <v>128</v>
      </c>
      <c r="X267" s="164">
        <v>905.6</v>
      </c>
      <c r="Y267" s="158" t="s">
        <v>66</v>
      </c>
      <c r="Z267" s="165">
        <v>2.7639999999999998</v>
      </c>
      <c r="AA267" s="158" t="s">
        <v>66</v>
      </c>
      <c r="AB267" s="158" t="s">
        <v>128</v>
      </c>
      <c r="AC267" s="158" t="s">
        <v>128</v>
      </c>
      <c r="AD267" s="158" t="s">
        <v>128</v>
      </c>
      <c r="AE267" s="158" t="s">
        <v>128</v>
      </c>
      <c r="AF267" s="162">
        <v>25.07</v>
      </c>
      <c r="AG267" s="158" t="s">
        <v>66</v>
      </c>
      <c r="AH267" s="158" t="s">
        <v>128</v>
      </c>
      <c r="AI267" s="158" t="s">
        <v>128</v>
      </c>
      <c r="AJ267" s="158" t="s">
        <v>128</v>
      </c>
      <c r="AK267" s="158" t="s">
        <v>128</v>
      </c>
      <c r="AL267" s="158" t="s">
        <v>128</v>
      </c>
      <c r="AM267" s="158" t="s">
        <v>128</v>
      </c>
      <c r="AN267" s="158" t="s">
        <v>128</v>
      </c>
      <c r="AO267" s="158" t="s">
        <v>128</v>
      </c>
      <c r="AP267" s="158" t="s">
        <v>128</v>
      </c>
      <c r="AQ267" s="158" t="s">
        <v>128</v>
      </c>
      <c r="AR267" s="158" t="s">
        <v>128</v>
      </c>
      <c r="AS267" s="158" t="s">
        <v>128</v>
      </c>
      <c r="AT267" s="158" t="s">
        <v>128</v>
      </c>
      <c r="AU267" s="158" t="s">
        <v>128</v>
      </c>
      <c r="AV267" s="158" t="s">
        <v>128</v>
      </c>
      <c r="AW267" s="158" t="s">
        <v>128</v>
      </c>
      <c r="AX267" s="158" t="s">
        <v>128</v>
      </c>
      <c r="AY267" s="158" t="s">
        <v>128</v>
      </c>
      <c r="AZ267" s="158" t="s">
        <v>128</v>
      </c>
      <c r="BA267" s="158" t="s">
        <v>128</v>
      </c>
      <c r="BB267" s="158" t="s">
        <v>128</v>
      </c>
      <c r="BC267" s="158" t="s">
        <v>128</v>
      </c>
      <c r="BD267" s="158" t="s">
        <v>128</v>
      </c>
      <c r="BE267" s="158" t="s">
        <v>128</v>
      </c>
      <c r="BF267" s="158" t="s">
        <v>128</v>
      </c>
      <c r="BG267" s="158" t="s">
        <v>128</v>
      </c>
      <c r="BH267" s="158" t="s">
        <v>128</v>
      </c>
      <c r="BI267" s="158" t="s">
        <v>128</v>
      </c>
      <c r="BJ267" s="158" t="s">
        <v>128</v>
      </c>
      <c r="BK267" s="158" t="s">
        <v>128</v>
      </c>
      <c r="BL267" s="158" t="s">
        <v>128</v>
      </c>
      <c r="BM267" s="158" t="s">
        <v>128</v>
      </c>
      <c r="BN267" s="158" t="s">
        <v>128</v>
      </c>
      <c r="BO267" s="158" t="s">
        <v>128</v>
      </c>
      <c r="BP267" s="158" t="s">
        <v>128</v>
      </c>
      <c r="BQ267" s="158" t="s">
        <v>128</v>
      </c>
      <c r="BR267" s="158" t="s">
        <v>128</v>
      </c>
      <c r="BS267" s="158" t="s">
        <v>128</v>
      </c>
      <c r="BT267" s="158" t="s">
        <v>128</v>
      </c>
      <c r="BU267" s="158" t="s">
        <v>128</v>
      </c>
      <c r="BV267" s="158" t="s">
        <v>128</v>
      </c>
      <c r="BW267" s="158" t="s">
        <v>128</v>
      </c>
      <c r="BX267" s="158" t="s">
        <v>128</v>
      </c>
      <c r="BY267" s="158" t="s">
        <v>128</v>
      </c>
      <c r="BZ267" s="158" t="s">
        <v>128</v>
      </c>
      <c r="CA267" s="158" t="s">
        <v>128</v>
      </c>
      <c r="CB267" s="158" t="s">
        <v>128</v>
      </c>
      <c r="CC267" s="158" t="s">
        <v>128</v>
      </c>
      <c r="CD267" s="158" t="s">
        <v>128</v>
      </c>
      <c r="CE267" s="158" t="s">
        <v>128</v>
      </c>
      <c r="CF267" s="158" t="s">
        <v>128</v>
      </c>
      <c r="CG267" s="158" t="s">
        <v>128</v>
      </c>
      <c r="CH267" s="158" t="s">
        <v>128</v>
      </c>
      <c r="CI267" s="158" t="s">
        <v>128</v>
      </c>
      <c r="CJ267" s="158" t="s">
        <v>128</v>
      </c>
      <c r="CK267" s="158" t="s">
        <v>128</v>
      </c>
      <c r="CL267" s="158" t="s">
        <v>128</v>
      </c>
      <c r="CM267" s="158" t="s">
        <v>128</v>
      </c>
      <c r="CN267" s="158" t="s">
        <v>128</v>
      </c>
      <c r="CO267" s="158" t="s">
        <v>128</v>
      </c>
      <c r="CP267" s="158" t="s">
        <v>128</v>
      </c>
      <c r="CQ267" s="158" t="s">
        <v>128</v>
      </c>
      <c r="CR267" s="158" t="s">
        <v>128</v>
      </c>
      <c r="CS267" s="158" t="s">
        <v>128</v>
      </c>
      <c r="CT267" s="158" t="s">
        <v>128</v>
      </c>
      <c r="CU267" s="158" t="s">
        <v>128</v>
      </c>
      <c r="CV267" s="158" t="s">
        <v>128</v>
      </c>
      <c r="CW267" s="158" t="s">
        <v>128</v>
      </c>
      <c r="CX267" s="158" t="s">
        <v>128</v>
      </c>
      <c r="CY267" s="158" t="s">
        <v>128</v>
      </c>
      <c r="CZ267" s="158" t="s">
        <v>128</v>
      </c>
      <c r="DA267" s="158" t="s">
        <v>128</v>
      </c>
      <c r="DB267" s="158" t="s">
        <v>128</v>
      </c>
      <c r="DC267" s="158" t="s">
        <v>128</v>
      </c>
      <c r="DD267" s="158" t="s">
        <v>128</v>
      </c>
      <c r="DE267" s="158" t="s">
        <v>128</v>
      </c>
      <c r="DF267" s="158" t="s">
        <v>128</v>
      </c>
      <c r="DG267" s="158" t="s">
        <v>128</v>
      </c>
      <c r="DH267" s="158" t="s">
        <v>128</v>
      </c>
      <c r="DI267" s="158" t="s">
        <v>128</v>
      </c>
      <c r="DJ267" s="158" t="s">
        <v>128</v>
      </c>
      <c r="DK267" s="158" t="s">
        <v>128</v>
      </c>
      <c r="DL267" s="158" t="s">
        <v>128</v>
      </c>
      <c r="DM267" s="158" t="s">
        <v>128</v>
      </c>
      <c r="DN267" s="158" t="s">
        <v>128</v>
      </c>
      <c r="DO267" s="158" t="s">
        <v>128</v>
      </c>
      <c r="DP267" s="158" t="s">
        <v>128</v>
      </c>
      <c r="DQ267" s="158" t="s">
        <v>128</v>
      </c>
      <c r="DR267" s="158" t="s">
        <v>128</v>
      </c>
      <c r="DS267" s="158" t="s">
        <v>128</v>
      </c>
      <c r="DT267" s="158" t="s">
        <v>128</v>
      </c>
      <c r="DU267" s="158" t="s">
        <v>128</v>
      </c>
      <c r="DV267" s="158" t="s">
        <v>128</v>
      </c>
      <c r="DW267" s="158" t="s">
        <v>128</v>
      </c>
      <c r="DX267" s="158" t="s">
        <v>128</v>
      </c>
      <c r="DY267" s="158" t="s">
        <v>128</v>
      </c>
      <c r="DZ267" s="158" t="s">
        <v>128</v>
      </c>
      <c r="EA267" s="158" t="s">
        <v>128</v>
      </c>
      <c r="EB267" s="158" t="s">
        <v>128</v>
      </c>
      <c r="EC267" s="158" t="s">
        <v>128</v>
      </c>
      <c r="ED267" s="158" t="s">
        <v>128</v>
      </c>
      <c r="EE267" s="158" t="s">
        <v>128</v>
      </c>
      <c r="EF267" s="158" t="s">
        <v>128</v>
      </c>
      <c r="EG267" s="158" t="s">
        <v>128</v>
      </c>
      <c r="EH267" s="158" t="s">
        <v>128</v>
      </c>
      <c r="EI267" s="158" t="s">
        <v>128</v>
      </c>
      <c r="EJ267" s="158" t="s">
        <v>128</v>
      </c>
      <c r="EK267" s="158" t="s">
        <v>128</v>
      </c>
      <c r="EL267" s="158" t="s">
        <v>128</v>
      </c>
      <c r="EM267" s="158" t="s">
        <v>128</v>
      </c>
      <c r="EN267" s="158" t="s">
        <v>128</v>
      </c>
      <c r="EO267" s="158" t="s">
        <v>128</v>
      </c>
      <c r="EP267" s="158" t="s">
        <v>128</v>
      </c>
      <c r="EQ267" s="158" t="s">
        <v>128</v>
      </c>
      <c r="ER267" s="158" t="s">
        <v>128</v>
      </c>
      <c r="ES267" s="158" t="s">
        <v>128</v>
      </c>
      <c r="ET267" s="158" t="s">
        <v>128</v>
      </c>
      <c r="EU267" s="158" t="s">
        <v>128</v>
      </c>
      <c r="EV267" s="158" t="s">
        <v>128</v>
      </c>
      <c r="EW267" s="158" t="s">
        <v>128</v>
      </c>
      <c r="EX267" s="158" t="s">
        <v>128</v>
      </c>
      <c r="EY267" s="158" t="s">
        <v>128</v>
      </c>
      <c r="EZ267" s="158" t="s">
        <v>128</v>
      </c>
      <c r="FA267" s="158" t="s">
        <v>128</v>
      </c>
      <c r="FB267" s="158" t="s">
        <v>128</v>
      </c>
      <c r="FC267" s="158" t="s">
        <v>128</v>
      </c>
      <c r="FD267" s="158" t="s">
        <v>128</v>
      </c>
      <c r="FE267" s="158" t="s">
        <v>128</v>
      </c>
      <c r="FF267" s="158" t="s">
        <v>128</v>
      </c>
      <c r="FG267" s="158" t="s">
        <v>128</v>
      </c>
      <c r="FH267" s="158" t="s">
        <v>128</v>
      </c>
      <c r="FI267" s="158" t="s">
        <v>128</v>
      </c>
      <c r="FJ267" s="158" t="s">
        <v>128</v>
      </c>
      <c r="FK267" s="158" t="s">
        <v>128</v>
      </c>
      <c r="FL267" s="158" t="s">
        <v>128</v>
      </c>
      <c r="FM267" s="158" t="s">
        <v>128</v>
      </c>
      <c r="FN267" s="158" t="s">
        <v>128</v>
      </c>
      <c r="FO267" s="158" t="s">
        <v>128</v>
      </c>
      <c r="FP267" s="158" t="s">
        <v>128</v>
      </c>
      <c r="FQ267" s="158" t="s">
        <v>128</v>
      </c>
      <c r="FR267" s="158" t="s">
        <v>128</v>
      </c>
      <c r="FS267" s="158" t="s">
        <v>128</v>
      </c>
      <c r="FT267" s="158" t="s">
        <v>128</v>
      </c>
      <c r="FU267" s="158" t="s">
        <v>128</v>
      </c>
      <c r="FV267" s="158" t="s">
        <v>128</v>
      </c>
      <c r="FW267" s="158" t="s">
        <v>128</v>
      </c>
      <c r="FX267" s="158" t="s">
        <v>128</v>
      </c>
      <c r="FY267" s="158" t="s">
        <v>128</v>
      </c>
      <c r="FZ267" s="158" t="s">
        <v>128</v>
      </c>
      <c r="GA267" s="158" t="s">
        <v>128</v>
      </c>
      <c r="GB267" s="158" t="s">
        <v>128</v>
      </c>
      <c r="GC267" s="158" t="s">
        <v>128</v>
      </c>
      <c r="GD267" s="158" t="s">
        <v>128</v>
      </c>
      <c r="GE267" s="158" t="s">
        <v>128</v>
      </c>
      <c r="GF267" s="158" t="s">
        <v>128</v>
      </c>
      <c r="GG267" s="158" t="s">
        <v>128</v>
      </c>
      <c r="GH267" s="158" t="s">
        <v>128</v>
      </c>
      <c r="GI267" s="158" t="s">
        <v>128</v>
      </c>
      <c r="GJ267" s="158" t="s">
        <v>128</v>
      </c>
      <c r="GK267" s="158" t="s">
        <v>128</v>
      </c>
      <c r="GL267" s="158" t="s">
        <v>128</v>
      </c>
      <c r="GM267" s="158" t="s">
        <v>128</v>
      </c>
      <c r="GN267" s="158" t="s">
        <v>128</v>
      </c>
      <c r="GO267" s="158" t="s">
        <v>128</v>
      </c>
      <c r="GP267" s="158" t="s">
        <v>128</v>
      </c>
      <c r="GQ267" s="158" t="s">
        <v>128</v>
      </c>
      <c r="GR267" s="158" t="s">
        <v>128</v>
      </c>
      <c r="GS267" s="158" t="s">
        <v>128</v>
      </c>
      <c r="GT267" s="158" t="s">
        <v>128</v>
      </c>
      <c r="GU267" s="158" t="s">
        <v>128</v>
      </c>
      <c r="GV267" s="158" t="s">
        <v>128</v>
      </c>
      <c r="GW267" s="158" t="s">
        <v>128</v>
      </c>
      <c r="GX267" s="158" t="s">
        <v>128</v>
      </c>
      <c r="GY267" s="158" t="s">
        <v>128</v>
      </c>
      <c r="GZ267" s="158" t="s">
        <v>128</v>
      </c>
      <c r="HA267" s="158" t="s">
        <v>128</v>
      </c>
      <c r="HB267" s="158" t="s">
        <v>128</v>
      </c>
      <c r="HC267" s="158" t="s">
        <v>128</v>
      </c>
      <c r="HD267" s="158" t="s">
        <v>128</v>
      </c>
      <c r="HE267" s="158" t="s">
        <v>128</v>
      </c>
      <c r="HF267" s="158" t="s">
        <v>128</v>
      </c>
      <c r="HG267" s="158" t="s">
        <v>128</v>
      </c>
      <c r="HH267" s="158" t="s">
        <v>128</v>
      </c>
      <c r="HI267" s="158" t="s">
        <v>128</v>
      </c>
      <c r="HJ267" s="158" t="s">
        <v>128</v>
      </c>
      <c r="HK267" s="158" t="s">
        <v>128</v>
      </c>
      <c r="HL267" s="158" t="s">
        <v>128</v>
      </c>
      <c r="HM267" s="158" t="s">
        <v>128</v>
      </c>
      <c r="HN267" s="158" t="s">
        <v>128</v>
      </c>
      <c r="HO267" s="158" t="s">
        <v>128</v>
      </c>
      <c r="HP267" s="158" t="s">
        <v>128</v>
      </c>
      <c r="HQ267" s="158" t="s">
        <v>128</v>
      </c>
      <c r="HR267" s="158" t="s">
        <v>128</v>
      </c>
      <c r="HS267" s="158" t="s">
        <v>128</v>
      </c>
      <c r="HT267" s="158" t="s">
        <v>128</v>
      </c>
      <c r="HU267" s="158" t="s">
        <v>128</v>
      </c>
      <c r="HV267" s="158" t="s">
        <v>128</v>
      </c>
      <c r="HW267" s="158" t="s">
        <v>128</v>
      </c>
      <c r="HX267" s="158" t="s">
        <v>128</v>
      </c>
      <c r="HY267" s="158" t="s">
        <v>128</v>
      </c>
      <c r="HZ267" s="158" t="s">
        <v>128</v>
      </c>
      <c r="IA267" s="158" t="s">
        <v>128</v>
      </c>
      <c r="IB267" s="158" t="s">
        <v>128</v>
      </c>
      <c r="IC267" s="158" t="s">
        <v>128</v>
      </c>
      <c r="ID267" s="158" t="s">
        <v>128</v>
      </c>
      <c r="IE267" s="158" t="s">
        <v>128</v>
      </c>
      <c r="IF267" s="158" t="s">
        <v>128</v>
      </c>
      <c r="IG267" s="158" t="s">
        <v>128</v>
      </c>
      <c r="IH267" s="158" t="s">
        <v>128</v>
      </c>
      <c r="II267" s="158" t="s">
        <v>128</v>
      </c>
      <c r="IJ267" s="158" t="s">
        <v>128</v>
      </c>
      <c r="IK267" s="158" t="s">
        <v>128</v>
      </c>
      <c r="IL267" s="158" t="s">
        <v>128</v>
      </c>
      <c r="IM267" s="158" t="s">
        <v>128</v>
      </c>
      <c r="IN267" s="158" t="s">
        <v>128</v>
      </c>
      <c r="IO267" s="158" t="s">
        <v>128</v>
      </c>
      <c r="IP267" s="158" t="s">
        <v>128</v>
      </c>
      <c r="IQ267" s="158" t="s">
        <v>128</v>
      </c>
      <c r="IR267" s="158" t="s">
        <v>128</v>
      </c>
      <c r="IS267" s="158" t="s">
        <v>128</v>
      </c>
      <c r="IT267" s="158" t="s">
        <v>128</v>
      </c>
      <c r="IU267" s="158" t="s">
        <v>128</v>
      </c>
      <c r="IV267" s="158" t="s">
        <v>128</v>
      </c>
      <c r="IW267" s="158" t="s">
        <v>128</v>
      </c>
      <c r="IX267" s="158" t="s">
        <v>128</v>
      </c>
      <c r="IY267" s="158" t="s">
        <v>128</v>
      </c>
      <c r="IZ267" s="158" t="s">
        <v>128</v>
      </c>
      <c r="JA267" s="158" t="s">
        <v>128</v>
      </c>
      <c r="JB267" s="158" t="s">
        <v>128</v>
      </c>
      <c r="JC267" s="158" t="s">
        <v>128</v>
      </c>
      <c r="JD267" s="158" t="s">
        <v>128</v>
      </c>
      <c r="JE267" s="158" t="s">
        <v>128</v>
      </c>
      <c r="JF267" s="158" t="s">
        <v>128</v>
      </c>
      <c r="JG267" s="158" t="s">
        <v>128</v>
      </c>
      <c r="JH267" s="158" t="s">
        <v>128</v>
      </c>
      <c r="JI267" s="158" t="s">
        <v>128</v>
      </c>
      <c r="JJ267" s="158" t="s">
        <v>128</v>
      </c>
      <c r="JK267" s="158" t="s">
        <v>128</v>
      </c>
      <c r="JL267" s="158" t="s">
        <v>128</v>
      </c>
      <c r="JM267" s="158" t="s">
        <v>128</v>
      </c>
      <c r="JN267" s="158" t="s">
        <v>128</v>
      </c>
      <c r="JO267" s="158" t="s">
        <v>128</v>
      </c>
      <c r="JP267" s="158" t="s">
        <v>128</v>
      </c>
      <c r="JQ267" s="158" t="s">
        <v>128</v>
      </c>
      <c r="JR267" s="158" t="s">
        <v>128</v>
      </c>
      <c r="JS267" s="158" t="s">
        <v>128</v>
      </c>
      <c r="JT267" s="158" t="s">
        <v>128</v>
      </c>
      <c r="JU267" s="158" t="s">
        <v>128</v>
      </c>
      <c r="JV267" s="158" t="s">
        <v>128</v>
      </c>
      <c r="JW267" s="158" t="s">
        <v>128</v>
      </c>
      <c r="JX267" s="158" t="s">
        <v>128</v>
      </c>
      <c r="JY267" s="158" t="s">
        <v>128</v>
      </c>
      <c r="JZ267" s="158" t="s">
        <v>128</v>
      </c>
      <c r="KA267" s="158" t="s">
        <v>128</v>
      </c>
      <c r="KB267" s="158" t="s">
        <v>128</v>
      </c>
      <c r="KC267" s="158" t="s">
        <v>128</v>
      </c>
      <c r="KD267" s="158" t="s">
        <v>128</v>
      </c>
      <c r="KE267" s="158" t="s">
        <v>128</v>
      </c>
      <c r="KF267" s="158" t="s">
        <v>128</v>
      </c>
      <c r="KG267" s="158" t="s">
        <v>128</v>
      </c>
      <c r="KH267" s="158" t="s">
        <v>128</v>
      </c>
      <c r="KI267" s="158" t="s">
        <v>128</v>
      </c>
      <c r="KJ267" s="158" t="s">
        <v>128</v>
      </c>
      <c r="KK267" s="158" t="s">
        <v>128</v>
      </c>
      <c r="KL267" s="158" t="s">
        <v>128</v>
      </c>
      <c r="KM267" s="158" t="s">
        <v>128</v>
      </c>
      <c r="KN267" s="158" t="s">
        <v>128</v>
      </c>
      <c r="KO267" s="158" t="s">
        <v>128</v>
      </c>
      <c r="KP267" s="158" t="s">
        <v>128</v>
      </c>
      <c r="KQ267" s="158" t="s">
        <v>128</v>
      </c>
      <c r="KR267" s="158" t="s">
        <v>128</v>
      </c>
      <c r="KS267" s="158" t="s">
        <v>128</v>
      </c>
      <c r="KT267" s="158" t="s">
        <v>128</v>
      </c>
      <c r="KU267" s="158" t="s">
        <v>128</v>
      </c>
      <c r="KV267" s="158" t="s">
        <v>128</v>
      </c>
      <c r="KW267" s="158" t="s">
        <v>128</v>
      </c>
      <c r="KX267" s="158" t="s">
        <v>128</v>
      </c>
      <c r="KY267" s="158" t="s">
        <v>128</v>
      </c>
      <c r="KZ267" s="158" t="s">
        <v>128</v>
      </c>
      <c r="LA267" s="158" t="s">
        <v>128</v>
      </c>
      <c r="LB267" s="158" t="s">
        <v>128</v>
      </c>
      <c r="LC267" s="158" t="s">
        <v>128</v>
      </c>
      <c r="LD267" s="158" t="s">
        <v>128</v>
      </c>
      <c r="LE267" s="158" t="s">
        <v>128</v>
      </c>
      <c r="LF267" s="158" t="s">
        <v>128</v>
      </c>
      <c r="LG267" s="158" t="s">
        <v>128</v>
      </c>
      <c r="LH267" s="158" t="s">
        <v>128</v>
      </c>
      <c r="LI267" s="158" t="s">
        <v>128</v>
      </c>
      <c r="LJ267" s="158" t="s">
        <v>128</v>
      </c>
      <c r="LK267" s="158" t="s">
        <v>128</v>
      </c>
      <c r="LL267" s="158" t="s">
        <v>128</v>
      </c>
      <c r="LM267" s="158" t="s">
        <v>128</v>
      </c>
      <c r="LN267" s="158" t="s">
        <v>128</v>
      </c>
      <c r="LO267" s="158" t="s">
        <v>128</v>
      </c>
      <c r="LP267" s="158" t="s">
        <v>128</v>
      </c>
      <c r="LQ267" s="158" t="s">
        <v>128</v>
      </c>
      <c r="LR267" s="158" t="s">
        <v>128</v>
      </c>
      <c r="LS267" s="158" t="s">
        <v>128</v>
      </c>
      <c r="LT267" s="158" t="s">
        <v>128</v>
      </c>
      <c r="LU267" s="158" t="s">
        <v>128</v>
      </c>
      <c r="LV267" s="158" t="s">
        <v>128</v>
      </c>
      <c r="LW267" s="158" t="s">
        <v>128</v>
      </c>
      <c r="LX267" s="158" t="s">
        <v>128</v>
      </c>
      <c r="LY267" s="158" t="s">
        <v>128</v>
      </c>
      <c r="LZ267" s="158" t="s">
        <v>128</v>
      </c>
      <c r="MA267" s="158" t="s">
        <v>128</v>
      </c>
      <c r="MB267" s="158" t="s">
        <v>128</v>
      </c>
      <c r="MC267" s="158" t="s">
        <v>128</v>
      </c>
      <c r="MD267" s="158" t="s">
        <v>128</v>
      </c>
      <c r="ME267" s="158" t="s">
        <v>128</v>
      </c>
      <c r="MF267" s="158" t="s">
        <v>128</v>
      </c>
      <c r="MG267" s="158" t="s">
        <v>128</v>
      </c>
      <c r="MH267" s="158" t="s">
        <v>128</v>
      </c>
      <c r="MI267" s="158" t="s">
        <v>128</v>
      </c>
      <c r="MJ267" s="158" t="s">
        <v>128</v>
      </c>
      <c r="MK267" s="158" t="s">
        <v>128</v>
      </c>
      <c r="ML267" s="158" t="s">
        <v>128</v>
      </c>
      <c r="MM267" s="158" t="s">
        <v>128</v>
      </c>
      <c r="MN267" s="158" t="s">
        <v>128</v>
      </c>
      <c r="MO267" s="158" t="s">
        <v>128</v>
      </c>
      <c r="MP267" s="158" t="s">
        <v>128</v>
      </c>
      <c r="MQ267" s="158" t="s">
        <v>128</v>
      </c>
      <c r="MR267" s="158" t="s">
        <v>128</v>
      </c>
      <c r="MS267" s="158" t="s">
        <v>128</v>
      </c>
      <c r="MT267" s="158" t="s">
        <v>128</v>
      </c>
      <c r="MU267" s="158" t="s">
        <v>128</v>
      </c>
      <c r="MV267" s="158" t="s">
        <v>128</v>
      </c>
      <c r="MW267" s="158" t="s">
        <v>128</v>
      </c>
      <c r="MX267" s="158" t="s">
        <v>128</v>
      </c>
      <c r="MY267" s="158" t="s">
        <v>128</v>
      </c>
      <c r="MZ267" s="158" t="s">
        <v>128</v>
      </c>
      <c r="NA267" s="158" t="s">
        <v>128</v>
      </c>
      <c r="NB267" s="158" t="s">
        <v>128</v>
      </c>
      <c r="NC267" s="158" t="s">
        <v>128</v>
      </c>
      <c r="ND267" s="158" t="s">
        <v>128</v>
      </c>
      <c r="NE267" s="158" t="s">
        <v>128</v>
      </c>
      <c r="NF267" s="158" t="s">
        <v>128</v>
      </c>
      <c r="NG267" s="158" t="s">
        <v>128</v>
      </c>
      <c r="NH267" s="158" t="s">
        <v>128</v>
      </c>
      <c r="NI267" s="158" t="s">
        <v>128</v>
      </c>
      <c r="NJ267" s="158" t="s">
        <v>128</v>
      </c>
      <c r="NK267" s="158" t="s">
        <v>128</v>
      </c>
      <c r="NL267" s="158" t="s">
        <v>128</v>
      </c>
      <c r="NM267" s="158" t="s">
        <v>128</v>
      </c>
      <c r="NN267" s="158" t="s">
        <v>128</v>
      </c>
      <c r="NO267" s="158" t="s">
        <v>128</v>
      </c>
      <c r="NP267" s="158" t="s">
        <v>128</v>
      </c>
      <c r="NQ267" s="158" t="s">
        <v>128</v>
      </c>
      <c r="NR267" s="163">
        <v>0.27129999999999999</v>
      </c>
      <c r="NS267" s="158" t="s">
        <v>66</v>
      </c>
      <c r="NT267" s="158" t="s">
        <v>128</v>
      </c>
      <c r="NU267" s="158" t="s">
        <v>128</v>
      </c>
      <c r="NV267" s="158" t="s">
        <v>128</v>
      </c>
      <c r="NW267" s="158" t="s">
        <v>128</v>
      </c>
      <c r="NX267" s="165">
        <v>1.399</v>
      </c>
      <c r="NY267" s="158" t="s">
        <v>66</v>
      </c>
      <c r="NZ267" s="158" t="s">
        <v>128</v>
      </c>
      <c r="OA267" s="158" t="s">
        <v>128</v>
      </c>
      <c r="OB267" s="158" t="s">
        <v>128</v>
      </c>
      <c r="OC267" s="158" t="s">
        <v>128</v>
      </c>
      <c r="OD267" s="158" t="s">
        <v>128</v>
      </c>
      <c r="OE267" s="170" t="s">
        <v>128</v>
      </c>
      <c r="OF267" s="181"/>
      <c r="OG267" s="174">
        <f t="shared" si="1778"/>
        <v>25.77</v>
      </c>
      <c r="OH267" s="66" t="str">
        <f t="shared" si="1779"/>
        <v>kg/GJ delivered</v>
      </c>
      <c r="OI267" s="66" t="str">
        <f t="shared" si="1780"/>
        <v/>
      </c>
      <c r="OJ267" s="66" t="str">
        <f t="shared" si="1781"/>
        <v/>
      </c>
      <c r="OK267" s="66" t="str">
        <f t="shared" si="1782"/>
        <v/>
      </c>
      <c r="OL267" s="66" t="str">
        <f t="shared" si="1783"/>
        <v/>
      </c>
      <c r="OM267" s="159">
        <f t="shared" si="1784"/>
        <v>905.6</v>
      </c>
      <c r="ON267" s="66" t="str">
        <f t="shared" si="1785"/>
        <v>kg/GJ delivered</v>
      </c>
      <c r="OO267" s="118">
        <f t="shared" si="1786"/>
        <v>2.7639999999999998</v>
      </c>
      <c r="OP267" s="66" t="str">
        <f t="shared" si="1787"/>
        <v>kg/GJ delivered</v>
      </c>
      <c r="OQ267" s="66" t="str">
        <f t="shared" si="1788"/>
        <v/>
      </c>
      <c r="OR267" s="66" t="str">
        <f t="shared" si="1789"/>
        <v/>
      </c>
      <c r="OS267" s="66" t="str">
        <f t="shared" si="1790"/>
        <v/>
      </c>
      <c r="OT267" s="66" t="str">
        <f t="shared" si="1791"/>
        <v/>
      </c>
      <c r="OU267" s="130">
        <f t="shared" si="1792"/>
        <v>25.07</v>
      </c>
      <c r="OV267" s="66" t="str">
        <f t="shared" si="1793"/>
        <v>kg/GJ delivered</v>
      </c>
      <c r="OW267" s="66" t="str">
        <f t="shared" si="1794"/>
        <v/>
      </c>
      <c r="OX267" s="66" t="str">
        <f t="shared" si="1795"/>
        <v/>
      </c>
      <c r="OY267" s="66" t="str">
        <f t="shared" si="1796"/>
        <v/>
      </c>
      <c r="OZ267" s="66" t="str">
        <f t="shared" si="1797"/>
        <v/>
      </c>
      <c r="PA267" s="66" t="str">
        <f t="shared" si="1798"/>
        <v/>
      </c>
      <c r="PB267" s="66" t="str">
        <f t="shared" si="1799"/>
        <v/>
      </c>
      <c r="PC267" s="66" t="str">
        <f t="shared" si="1800"/>
        <v/>
      </c>
      <c r="PD267" s="66" t="str">
        <f t="shared" si="1801"/>
        <v/>
      </c>
      <c r="PE267" s="66" t="str">
        <f t="shared" si="1802"/>
        <v/>
      </c>
      <c r="PF267" s="66" t="str">
        <f t="shared" si="1803"/>
        <v/>
      </c>
      <c r="PG267" s="66" t="str">
        <f t="shared" si="1804"/>
        <v/>
      </c>
      <c r="PH267" s="66" t="str">
        <f t="shared" si="1805"/>
        <v/>
      </c>
      <c r="PI267" s="66" t="str">
        <f t="shared" si="1806"/>
        <v/>
      </c>
      <c r="PJ267" s="66" t="str">
        <f t="shared" si="1807"/>
        <v/>
      </c>
      <c r="PK267" s="66" t="str">
        <f t="shared" si="1808"/>
        <v/>
      </c>
      <c r="PL267" s="66" t="str">
        <f t="shared" si="1809"/>
        <v/>
      </c>
      <c r="PM267" s="66" t="str">
        <f t="shared" si="1810"/>
        <v/>
      </c>
      <c r="PN267" s="66" t="str">
        <f t="shared" si="1811"/>
        <v/>
      </c>
      <c r="PO267" s="66" t="str">
        <f t="shared" si="1812"/>
        <v/>
      </c>
      <c r="PP267" s="66" t="str">
        <f t="shared" si="1813"/>
        <v/>
      </c>
      <c r="PQ267" s="66" t="str">
        <f t="shared" si="1814"/>
        <v/>
      </c>
      <c r="PR267" s="66" t="str">
        <f t="shared" si="1815"/>
        <v/>
      </c>
      <c r="PS267" s="66" t="str">
        <f t="shared" si="1816"/>
        <v/>
      </c>
      <c r="PT267" s="66" t="str">
        <f t="shared" si="1817"/>
        <v/>
      </c>
      <c r="PU267" s="66" t="str">
        <f t="shared" si="1818"/>
        <v/>
      </c>
      <c r="PV267" s="66" t="str">
        <f t="shared" si="1819"/>
        <v/>
      </c>
      <c r="PW267" s="66" t="str">
        <f t="shared" si="1820"/>
        <v/>
      </c>
      <c r="PX267" s="66" t="str">
        <f t="shared" si="1821"/>
        <v/>
      </c>
      <c r="PY267" s="66" t="str">
        <f t="shared" si="1822"/>
        <v/>
      </c>
      <c r="PZ267" s="66" t="str">
        <f t="shared" si="1823"/>
        <v/>
      </c>
      <c r="QA267" s="66" t="str">
        <f t="shared" si="1824"/>
        <v/>
      </c>
      <c r="QB267" s="66" t="str">
        <f t="shared" si="1825"/>
        <v/>
      </c>
      <c r="QC267" s="66" t="str">
        <f t="shared" si="1826"/>
        <v/>
      </c>
      <c r="QD267" s="66" t="str">
        <f t="shared" si="1827"/>
        <v/>
      </c>
      <c r="QE267" s="66" t="str">
        <f t="shared" si="1828"/>
        <v/>
      </c>
      <c r="QF267" s="66" t="str">
        <f t="shared" si="1829"/>
        <v/>
      </c>
      <c r="QG267" s="66" t="str">
        <f t="shared" si="1830"/>
        <v/>
      </c>
      <c r="QH267" s="66" t="str">
        <f t="shared" si="1831"/>
        <v/>
      </c>
      <c r="QI267" s="66" t="str">
        <f t="shared" si="1832"/>
        <v/>
      </c>
      <c r="QJ267" s="66" t="str">
        <f t="shared" si="1833"/>
        <v/>
      </c>
      <c r="QK267" s="66" t="str">
        <f t="shared" si="1834"/>
        <v/>
      </c>
      <c r="QL267" s="66" t="str">
        <f t="shared" si="1835"/>
        <v/>
      </c>
      <c r="QM267" s="66" t="str">
        <f t="shared" si="1836"/>
        <v/>
      </c>
      <c r="QN267" s="66" t="str">
        <f t="shared" si="1837"/>
        <v/>
      </c>
      <c r="QO267" s="66" t="str">
        <f t="shared" si="1838"/>
        <v/>
      </c>
      <c r="QP267" s="66" t="str">
        <f t="shared" si="1839"/>
        <v/>
      </c>
      <c r="QQ267" s="66" t="str">
        <f t="shared" si="1840"/>
        <v/>
      </c>
      <c r="QR267" s="66" t="str">
        <f t="shared" si="1841"/>
        <v/>
      </c>
      <c r="QS267" s="66" t="str">
        <f t="shared" si="1842"/>
        <v/>
      </c>
      <c r="QT267" s="66" t="str">
        <f t="shared" si="1843"/>
        <v/>
      </c>
      <c r="QU267" s="66" t="str">
        <f t="shared" si="1844"/>
        <v/>
      </c>
      <c r="QV267" s="66" t="str">
        <f t="shared" si="1845"/>
        <v/>
      </c>
      <c r="QW267" s="66" t="str">
        <f t="shared" si="1846"/>
        <v/>
      </c>
      <c r="QX267" s="66" t="str">
        <f t="shared" si="1847"/>
        <v/>
      </c>
      <c r="QY267" s="66" t="str">
        <f t="shared" si="1848"/>
        <v/>
      </c>
      <c r="QZ267" s="66" t="str">
        <f t="shared" si="1849"/>
        <v/>
      </c>
      <c r="RA267" s="66" t="str">
        <f t="shared" si="1850"/>
        <v/>
      </c>
      <c r="RB267" s="66" t="str">
        <f t="shared" si="1851"/>
        <v/>
      </c>
      <c r="RC267" s="66" t="str">
        <f t="shared" si="1852"/>
        <v/>
      </c>
      <c r="RD267" s="66" t="str">
        <f t="shared" si="1853"/>
        <v/>
      </c>
      <c r="RE267" s="66" t="str">
        <f t="shared" si="1854"/>
        <v/>
      </c>
      <c r="RF267" s="66" t="str">
        <f t="shared" si="1855"/>
        <v/>
      </c>
      <c r="RG267" s="66" t="str">
        <f t="shared" si="1856"/>
        <v/>
      </c>
      <c r="RH267" s="66" t="str">
        <f t="shared" si="1857"/>
        <v/>
      </c>
      <c r="RI267" s="66" t="str">
        <f t="shared" si="1858"/>
        <v/>
      </c>
      <c r="RJ267" s="66" t="str">
        <f t="shared" si="1859"/>
        <v/>
      </c>
      <c r="RK267" s="66" t="str">
        <f t="shared" si="1860"/>
        <v/>
      </c>
      <c r="RL267" s="66" t="str">
        <f t="shared" si="1861"/>
        <v/>
      </c>
      <c r="RM267" s="66" t="str">
        <f t="shared" si="1862"/>
        <v/>
      </c>
      <c r="RN267" s="66" t="str">
        <f t="shared" si="1863"/>
        <v/>
      </c>
      <c r="RO267" s="66" t="str">
        <f t="shared" si="1864"/>
        <v/>
      </c>
      <c r="RP267" s="66" t="str">
        <f t="shared" si="1865"/>
        <v/>
      </c>
      <c r="RQ267" s="66" t="str">
        <f t="shared" si="1866"/>
        <v/>
      </c>
      <c r="RR267" s="66" t="str">
        <f t="shared" si="1867"/>
        <v/>
      </c>
      <c r="RS267" s="66" t="str">
        <f t="shared" si="1868"/>
        <v/>
      </c>
      <c r="RT267" s="66" t="str">
        <f t="shared" si="1869"/>
        <v/>
      </c>
      <c r="RU267" s="66" t="str">
        <f t="shared" si="1870"/>
        <v/>
      </c>
      <c r="RV267" s="66" t="str">
        <f t="shared" si="1871"/>
        <v/>
      </c>
      <c r="RW267" s="66" t="str">
        <f t="shared" si="1872"/>
        <v/>
      </c>
      <c r="RX267" s="66" t="str">
        <f t="shared" si="1873"/>
        <v/>
      </c>
      <c r="RY267" s="66" t="str">
        <f t="shared" si="1874"/>
        <v/>
      </c>
      <c r="RZ267" s="66" t="str">
        <f t="shared" si="1875"/>
        <v/>
      </c>
      <c r="SA267" s="66" t="str">
        <f t="shared" si="1876"/>
        <v/>
      </c>
      <c r="SB267" s="66" t="str">
        <f t="shared" si="1877"/>
        <v/>
      </c>
      <c r="SC267" s="66" t="str">
        <f t="shared" si="1878"/>
        <v/>
      </c>
      <c r="SD267" s="66" t="str">
        <f t="shared" si="1879"/>
        <v/>
      </c>
      <c r="SE267" s="66" t="str">
        <f t="shared" si="1880"/>
        <v/>
      </c>
      <c r="SF267" s="66" t="str">
        <f t="shared" si="1881"/>
        <v/>
      </c>
      <c r="SG267" s="66" t="str">
        <f t="shared" si="1882"/>
        <v/>
      </c>
      <c r="SH267" s="66" t="str">
        <f t="shared" si="1883"/>
        <v/>
      </c>
      <c r="SI267" s="66" t="str">
        <f t="shared" si="1884"/>
        <v/>
      </c>
      <c r="SJ267" s="66" t="str">
        <f t="shared" si="1885"/>
        <v/>
      </c>
      <c r="SK267" s="66" t="str">
        <f t="shared" si="1886"/>
        <v/>
      </c>
      <c r="SL267" s="66" t="str">
        <f t="shared" si="1887"/>
        <v/>
      </c>
      <c r="SM267" s="66" t="str">
        <f t="shared" si="1888"/>
        <v/>
      </c>
      <c r="SN267" s="66" t="str">
        <f t="shared" si="1889"/>
        <v/>
      </c>
      <c r="SO267" s="66" t="str">
        <f t="shared" si="1890"/>
        <v/>
      </c>
      <c r="SP267" s="66" t="str">
        <f t="shared" si="1891"/>
        <v/>
      </c>
      <c r="SQ267" s="66" t="str">
        <f t="shared" si="1892"/>
        <v/>
      </c>
      <c r="SR267" s="66" t="str">
        <f t="shared" si="1893"/>
        <v/>
      </c>
      <c r="SS267" s="66" t="str">
        <f t="shared" si="1894"/>
        <v/>
      </c>
      <c r="ST267" s="66" t="str">
        <f t="shared" si="1895"/>
        <v/>
      </c>
      <c r="SU267" s="66" t="str">
        <f t="shared" si="1896"/>
        <v/>
      </c>
      <c r="SV267" s="66" t="str">
        <f t="shared" si="1897"/>
        <v/>
      </c>
      <c r="SW267" s="66" t="str">
        <f t="shared" si="1898"/>
        <v/>
      </c>
      <c r="SX267" s="66" t="str">
        <f t="shared" si="1899"/>
        <v/>
      </c>
      <c r="SY267" s="66" t="str">
        <f t="shared" si="1900"/>
        <v/>
      </c>
      <c r="SZ267" s="66" t="str">
        <f t="shared" si="1901"/>
        <v/>
      </c>
      <c r="TA267" s="66" t="str">
        <f t="shared" si="1902"/>
        <v/>
      </c>
      <c r="TB267" s="66" t="str">
        <f t="shared" si="1903"/>
        <v/>
      </c>
      <c r="TC267" s="66" t="str">
        <f t="shared" si="1904"/>
        <v/>
      </c>
      <c r="TD267" s="66" t="str">
        <f t="shared" si="1905"/>
        <v/>
      </c>
      <c r="TE267" s="66" t="str">
        <f t="shared" si="1906"/>
        <v/>
      </c>
      <c r="TF267" s="66" t="str">
        <f t="shared" si="1907"/>
        <v/>
      </c>
      <c r="TG267" s="66" t="str">
        <f t="shared" si="1908"/>
        <v/>
      </c>
      <c r="TH267" s="66" t="str">
        <f t="shared" si="1909"/>
        <v/>
      </c>
      <c r="TI267" s="66" t="str">
        <f t="shared" si="1910"/>
        <v/>
      </c>
      <c r="TJ267" s="66" t="str">
        <f t="shared" si="1911"/>
        <v/>
      </c>
      <c r="TK267" s="66" t="str">
        <f t="shared" si="1912"/>
        <v/>
      </c>
      <c r="TL267" s="66" t="str">
        <f t="shared" si="1913"/>
        <v/>
      </c>
      <c r="TM267" s="66" t="str">
        <f t="shared" si="1914"/>
        <v/>
      </c>
      <c r="TN267" s="66" t="str">
        <f t="shared" si="1915"/>
        <v/>
      </c>
      <c r="TO267" s="66" t="str">
        <f t="shared" si="1916"/>
        <v/>
      </c>
      <c r="TP267" s="66" t="str">
        <f t="shared" si="1917"/>
        <v/>
      </c>
      <c r="TQ267" s="66" t="str">
        <f t="shared" si="1918"/>
        <v/>
      </c>
      <c r="TR267" s="66" t="str">
        <f t="shared" si="1919"/>
        <v/>
      </c>
      <c r="TS267" s="66" t="str">
        <f t="shared" si="1920"/>
        <v/>
      </c>
      <c r="TT267" s="66" t="str">
        <f t="shared" si="1921"/>
        <v/>
      </c>
      <c r="TU267" s="66" t="str">
        <f t="shared" si="1922"/>
        <v/>
      </c>
      <c r="TV267" s="66" t="str">
        <f t="shared" si="1923"/>
        <v/>
      </c>
      <c r="TW267" s="66" t="str">
        <f t="shared" si="1924"/>
        <v/>
      </c>
      <c r="TX267" s="66" t="str">
        <f t="shared" si="1925"/>
        <v/>
      </c>
      <c r="TY267" s="66" t="str">
        <f t="shared" si="1926"/>
        <v/>
      </c>
      <c r="TZ267" s="66" t="str">
        <f t="shared" si="1927"/>
        <v/>
      </c>
      <c r="UA267" s="66" t="str">
        <f t="shared" si="1928"/>
        <v/>
      </c>
      <c r="UB267" s="66" t="str">
        <f t="shared" si="1929"/>
        <v/>
      </c>
      <c r="UC267" s="66" t="str">
        <f t="shared" si="1930"/>
        <v/>
      </c>
      <c r="UD267" s="66" t="str">
        <f t="shared" si="1931"/>
        <v/>
      </c>
      <c r="UE267" s="66" t="str">
        <f t="shared" si="1932"/>
        <v/>
      </c>
      <c r="UF267" s="66" t="str">
        <f t="shared" si="1933"/>
        <v/>
      </c>
      <c r="UG267" s="66" t="str">
        <f t="shared" si="1934"/>
        <v/>
      </c>
      <c r="UH267" s="66" t="str">
        <f t="shared" si="1935"/>
        <v/>
      </c>
      <c r="UI267" s="66" t="str">
        <f t="shared" si="1936"/>
        <v/>
      </c>
      <c r="UJ267" s="66" t="str">
        <f t="shared" si="1937"/>
        <v/>
      </c>
      <c r="UK267" s="66" t="str">
        <f t="shared" si="1938"/>
        <v/>
      </c>
      <c r="UL267" s="66" t="str">
        <f t="shared" si="1939"/>
        <v/>
      </c>
      <c r="UM267" s="66" t="str">
        <f t="shared" si="1940"/>
        <v/>
      </c>
      <c r="UN267" s="66" t="str">
        <f t="shared" si="1941"/>
        <v/>
      </c>
      <c r="UO267" s="66" t="str">
        <f t="shared" si="1942"/>
        <v/>
      </c>
      <c r="UP267" s="66" t="str">
        <f t="shared" si="1943"/>
        <v/>
      </c>
      <c r="UQ267" s="66" t="str">
        <f t="shared" si="1944"/>
        <v/>
      </c>
      <c r="UR267" s="66" t="str">
        <f t="shared" si="1945"/>
        <v/>
      </c>
      <c r="US267" s="66" t="str">
        <f t="shared" si="1946"/>
        <v/>
      </c>
      <c r="UT267" s="66" t="str">
        <f t="shared" si="1947"/>
        <v/>
      </c>
      <c r="UU267" s="66" t="str">
        <f t="shared" si="1948"/>
        <v/>
      </c>
      <c r="UV267" s="66" t="str">
        <f t="shared" si="1949"/>
        <v/>
      </c>
      <c r="UW267" s="66" t="str">
        <f t="shared" si="1950"/>
        <v/>
      </c>
      <c r="UX267" s="66" t="str">
        <f t="shared" si="1951"/>
        <v/>
      </c>
      <c r="UY267" s="66" t="str">
        <f t="shared" si="1952"/>
        <v/>
      </c>
      <c r="UZ267" s="66" t="str">
        <f t="shared" si="1953"/>
        <v/>
      </c>
      <c r="VA267" s="66" t="str">
        <f t="shared" si="1954"/>
        <v/>
      </c>
      <c r="VB267" s="66" t="str">
        <f t="shared" si="1955"/>
        <v/>
      </c>
      <c r="VC267" s="66" t="str">
        <f t="shared" si="1956"/>
        <v/>
      </c>
      <c r="VD267" s="66" t="str">
        <f t="shared" si="1957"/>
        <v/>
      </c>
      <c r="VE267" s="66" t="str">
        <f t="shared" si="1958"/>
        <v/>
      </c>
      <c r="VF267" s="66" t="str">
        <f t="shared" si="1959"/>
        <v/>
      </c>
      <c r="VG267" s="66" t="str">
        <f t="shared" si="1960"/>
        <v/>
      </c>
      <c r="VH267" s="66" t="str">
        <f t="shared" si="1961"/>
        <v/>
      </c>
      <c r="VI267" s="66" t="str">
        <f t="shared" si="1962"/>
        <v/>
      </c>
      <c r="VJ267" s="66" t="str">
        <f t="shared" si="1963"/>
        <v/>
      </c>
      <c r="VK267" s="66" t="str">
        <f t="shared" si="1964"/>
        <v/>
      </c>
      <c r="VL267" s="66" t="str">
        <f t="shared" si="1965"/>
        <v/>
      </c>
      <c r="VM267" s="66" t="str">
        <f t="shared" si="1966"/>
        <v/>
      </c>
      <c r="VN267" s="66" t="str">
        <f t="shared" si="1967"/>
        <v/>
      </c>
      <c r="VO267" s="66" t="str">
        <f t="shared" si="1968"/>
        <v/>
      </c>
      <c r="VP267" s="66" t="str">
        <f t="shared" si="1969"/>
        <v/>
      </c>
      <c r="VQ267" s="66" t="str">
        <f t="shared" si="1970"/>
        <v/>
      </c>
      <c r="VR267" s="66" t="str">
        <f t="shared" si="1971"/>
        <v/>
      </c>
      <c r="VS267" s="66" t="str">
        <f t="shared" si="1972"/>
        <v/>
      </c>
      <c r="VT267" s="66" t="str">
        <f t="shared" si="1973"/>
        <v/>
      </c>
      <c r="VU267" s="66" t="str">
        <f t="shared" si="1974"/>
        <v/>
      </c>
      <c r="VV267" s="66" t="str">
        <f t="shared" si="1975"/>
        <v/>
      </c>
      <c r="VW267" s="66" t="str">
        <f t="shared" si="1976"/>
        <v/>
      </c>
      <c r="VX267" s="66" t="str">
        <f t="shared" si="1977"/>
        <v/>
      </c>
      <c r="VY267" s="66" t="str">
        <f t="shared" si="1978"/>
        <v/>
      </c>
      <c r="VZ267" s="66" t="str">
        <f t="shared" si="1979"/>
        <v/>
      </c>
      <c r="WA267" s="66" t="str">
        <f t="shared" si="1980"/>
        <v/>
      </c>
      <c r="WB267" s="66" t="str">
        <f t="shared" si="1981"/>
        <v/>
      </c>
      <c r="WC267" s="66" t="str">
        <f t="shared" si="1982"/>
        <v/>
      </c>
      <c r="WD267" s="66" t="str">
        <f t="shared" si="1983"/>
        <v/>
      </c>
      <c r="WE267" s="66" t="str">
        <f t="shared" si="1984"/>
        <v/>
      </c>
      <c r="WF267" s="66" t="str">
        <f t="shared" si="1985"/>
        <v/>
      </c>
      <c r="WG267" s="66" t="str">
        <f t="shared" si="1986"/>
        <v/>
      </c>
      <c r="WH267" s="66" t="str">
        <f t="shared" si="1987"/>
        <v/>
      </c>
      <c r="WI267" s="66" t="str">
        <f t="shared" si="1988"/>
        <v/>
      </c>
      <c r="WJ267" s="66" t="str">
        <f t="shared" si="1989"/>
        <v/>
      </c>
      <c r="WK267" s="66" t="str">
        <f t="shared" si="1990"/>
        <v/>
      </c>
      <c r="WL267" s="66" t="str">
        <f t="shared" si="1991"/>
        <v/>
      </c>
      <c r="WM267" s="66" t="str">
        <f t="shared" si="1992"/>
        <v/>
      </c>
      <c r="WN267" s="66" t="str">
        <f t="shared" si="1993"/>
        <v/>
      </c>
      <c r="WO267" s="66" t="str">
        <f t="shared" si="1994"/>
        <v/>
      </c>
      <c r="WP267" s="66" t="str">
        <f t="shared" si="1995"/>
        <v/>
      </c>
      <c r="WQ267" s="66" t="str">
        <f t="shared" si="1996"/>
        <v/>
      </c>
      <c r="WR267" s="66" t="str">
        <f t="shared" si="1997"/>
        <v/>
      </c>
      <c r="WS267" s="66" t="str">
        <f t="shared" si="1998"/>
        <v/>
      </c>
      <c r="WT267" s="66" t="str">
        <f t="shared" si="1999"/>
        <v/>
      </c>
      <c r="WU267" s="66" t="str">
        <f t="shared" si="2000"/>
        <v/>
      </c>
      <c r="WV267" s="66" t="str">
        <f t="shared" si="2001"/>
        <v/>
      </c>
      <c r="WW267" s="66" t="str">
        <f t="shared" si="2002"/>
        <v/>
      </c>
      <c r="WX267" s="66" t="str">
        <f t="shared" si="2003"/>
        <v/>
      </c>
      <c r="WY267" s="66" t="str">
        <f t="shared" si="2004"/>
        <v/>
      </c>
      <c r="WZ267" s="66" t="str">
        <f t="shared" si="2005"/>
        <v/>
      </c>
      <c r="XA267" s="66" t="str">
        <f t="shared" si="2006"/>
        <v/>
      </c>
      <c r="XB267" s="66" t="str">
        <f t="shared" si="2007"/>
        <v/>
      </c>
      <c r="XC267" s="66" t="str">
        <f t="shared" si="2008"/>
        <v/>
      </c>
      <c r="XD267" s="66" t="str">
        <f t="shared" si="2009"/>
        <v/>
      </c>
      <c r="XE267" s="66" t="str">
        <f t="shared" si="2010"/>
        <v/>
      </c>
      <c r="XF267" s="66" t="str">
        <f t="shared" si="2011"/>
        <v/>
      </c>
      <c r="XG267" s="66" t="str">
        <f t="shared" si="2012"/>
        <v/>
      </c>
      <c r="XH267" s="66" t="str">
        <f t="shared" si="2013"/>
        <v/>
      </c>
      <c r="XI267" s="66" t="str">
        <f t="shared" si="2014"/>
        <v/>
      </c>
      <c r="XJ267" s="66" t="str">
        <f t="shared" si="2015"/>
        <v/>
      </c>
      <c r="XK267" s="66" t="str">
        <f t="shared" si="2016"/>
        <v/>
      </c>
      <c r="XL267" s="66" t="str">
        <f t="shared" si="2017"/>
        <v/>
      </c>
      <c r="XM267" s="66" t="str">
        <f t="shared" si="2018"/>
        <v/>
      </c>
      <c r="XN267" s="66" t="str">
        <f t="shared" si="2019"/>
        <v/>
      </c>
      <c r="XO267" s="66" t="str">
        <f t="shared" si="2020"/>
        <v/>
      </c>
      <c r="XP267" s="66" t="str">
        <f t="shared" si="2021"/>
        <v/>
      </c>
      <c r="XQ267" s="66" t="str">
        <f t="shared" si="2022"/>
        <v/>
      </c>
      <c r="XR267" s="66" t="str">
        <f t="shared" si="2023"/>
        <v/>
      </c>
      <c r="XS267" s="66" t="str">
        <f t="shared" si="2024"/>
        <v/>
      </c>
      <c r="XT267" s="66" t="str">
        <f t="shared" si="2025"/>
        <v/>
      </c>
      <c r="XU267" s="66" t="str">
        <f t="shared" si="2026"/>
        <v/>
      </c>
      <c r="XV267" s="66" t="str">
        <f t="shared" si="2027"/>
        <v/>
      </c>
      <c r="XW267" s="66" t="str">
        <f t="shared" si="2028"/>
        <v/>
      </c>
      <c r="XX267" s="66" t="str">
        <f t="shared" si="2029"/>
        <v/>
      </c>
      <c r="XY267" s="66" t="str">
        <f t="shared" si="2030"/>
        <v/>
      </c>
      <c r="XZ267" s="66" t="str">
        <f t="shared" si="2031"/>
        <v/>
      </c>
      <c r="YA267" s="66" t="str">
        <f t="shared" si="2032"/>
        <v/>
      </c>
      <c r="YB267" s="66" t="str">
        <f t="shared" si="2033"/>
        <v/>
      </c>
      <c r="YC267" s="66" t="str">
        <f t="shared" si="2034"/>
        <v/>
      </c>
      <c r="YD267" s="66" t="str">
        <f t="shared" si="2035"/>
        <v/>
      </c>
      <c r="YE267" s="66" t="str">
        <f t="shared" si="2036"/>
        <v/>
      </c>
      <c r="YF267" s="66" t="str">
        <f t="shared" si="2037"/>
        <v/>
      </c>
      <c r="YG267" s="66" t="str">
        <f t="shared" si="2038"/>
        <v/>
      </c>
      <c r="YH267" s="66" t="str">
        <f t="shared" si="2039"/>
        <v/>
      </c>
      <c r="YI267" s="66" t="str">
        <f t="shared" si="2040"/>
        <v/>
      </c>
      <c r="YJ267" s="66" t="str">
        <f t="shared" si="2041"/>
        <v/>
      </c>
      <c r="YK267" s="66" t="str">
        <f t="shared" si="2042"/>
        <v/>
      </c>
      <c r="YL267" s="66" t="str">
        <f t="shared" si="2043"/>
        <v/>
      </c>
      <c r="YM267" s="66" t="str">
        <f t="shared" si="2044"/>
        <v/>
      </c>
      <c r="YN267" s="66" t="str">
        <f t="shared" si="2045"/>
        <v/>
      </c>
      <c r="YO267" s="66" t="str">
        <f t="shared" si="2046"/>
        <v/>
      </c>
      <c r="YP267" s="66" t="str">
        <f t="shared" si="2047"/>
        <v/>
      </c>
      <c r="YQ267" s="66" t="str">
        <f t="shared" si="2048"/>
        <v/>
      </c>
      <c r="YR267" s="66" t="str">
        <f t="shared" si="2049"/>
        <v/>
      </c>
      <c r="YS267" s="66" t="str">
        <f t="shared" si="2050"/>
        <v/>
      </c>
      <c r="YT267" s="66" t="str">
        <f t="shared" si="2051"/>
        <v/>
      </c>
      <c r="YU267" s="66" t="str">
        <f t="shared" si="2052"/>
        <v/>
      </c>
      <c r="YV267" s="66" t="str">
        <f t="shared" si="2053"/>
        <v/>
      </c>
      <c r="YW267" s="66" t="str">
        <f t="shared" si="2054"/>
        <v/>
      </c>
      <c r="YX267" s="66" t="str">
        <f t="shared" si="2055"/>
        <v/>
      </c>
      <c r="YY267" s="66" t="str">
        <f t="shared" si="2056"/>
        <v/>
      </c>
      <c r="YZ267" s="66" t="str">
        <f t="shared" si="2057"/>
        <v/>
      </c>
      <c r="ZA267" s="66" t="str">
        <f t="shared" si="2058"/>
        <v/>
      </c>
      <c r="ZB267" s="66" t="str">
        <f t="shared" si="2059"/>
        <v/>
      </c>
      <c r="ZC267" s="66" t="str">
        <f t="shared" si="2060"/>
        <v/>
      </c>
      <c r="ZD267" s="66" t="str">
        <f t="shared" si="2061"/>
        <v/>
      </c>
      <c r="ZE267" s="66" t="str">
        <f t="shared" si="2062"/>
        <v/>
      </c>
      <c r="ZF267" s="66" t="str">
        <f t="shared" si="2063"/>
        <v/>
      </c>
      <c r="ZG267" s="66" t="str">
        <f t="shared" si="2064"/>
        <v/>
      </c>
      <c r="ZH267" s="66" t="str">
        <f t="shared" si="2065"/>
        <v/>
      </c>
      <c r="ZI267" s="66" t="str">
        <f t="shared" si="2066"/>
        <v/>
      </c>
      <c r="ZJ267" s="66" t="str">
        <f t="shared" si="2067"/>
        <v/>
      </c>
      <c r="ZK267" s="66" t="str">
        <f t="shared" si="2068"/>
        <v/>
      </c>
      <c r="ZL267" s="66" t="str">
        <f t="shared" si="2069"/>
        <v/>
      </c>
      <c r="ZM267" s="66" t="str">
        <f t="shared" si="2070"/>
        <v/>
      </c>
      <c r="ZN267" s="66" t="str">
        <f t="shared" si="2071"/>
        <v/>
      </c>
      <c r="ZO267" s="66" t="str">
        <f t="shared" si="2072"/>
        <v/>
      </c>
      <c r="ZP267" s="66" t="str">
        <f t="shared" si="2073"/>
        <v/>
      </c>
      <c r="ZQ267" s="66" t="str">
        <f t="shared" si="2074"/>
        <v/>
      </c>
      <c r="ZR267" s="66" t="str">
        <f t="shared" si="2075"/>
        <v/>
      </c>
      <c r="ZS267" s="66" t="str">
        <f t="shared" si="2076"/>
        <v/>
      </c>
      <c r="ZT267" s="66" t="str">
        <f t="shared" si="2077"/>
        <v/>
      </c>
      <c r="ZU267" s="66" t="str">
        <f t="shared" si="2078"/>
        <v/>
      </c>
      <c r="ZV267" s="66" t="str">
        <f t="shared" si="2079"/>
        <v/>
      </c>
      <c r="ZW267" s="66" t="str">
        <f t="shared" si="2080"/>
        <v/>
      </c>
      <c r="ZX267" s="66" t="str">
        <f t="shared" si="2081"/>
        <v/>
      </c>
      <c r="ZY267" s="66" t="str">
        <f t="shared" si="2082"/>
        <v/>
      </c>
      <c r="ZZ267" s="66" t="str">
        <f t="shared" si="2083"/>
        <v/>
      </c>
      <c r="AAA267" s="66" t="str">
        <f t="shared" si="2084"/>
        <v/>
      </c>
      <c r="AAB267" s="66" t="str">
        <f t="shared" si="2085"/>
        <v/>
      </c>
      <c r="AAC267" s="66" t="str">
        <f t="shared" si="2086"/>
        <v/>
      </c>
      <c r="AAD267" s="66" t="str">
        <f t="shared" si="2087"/>
        <v/>
      </c>
      <c r="AAE267" s="66" t="str">
        <f t="shared" si="2088"/>
        <v/>
      </c>
      <c r="AAF267" s="66" t="str">
        <f t="shared" si="2089"/>
        <v/>
      </c>
      <c r="AAG267" s="66" t="str">
        <f t="shared" si="2090"/>
        <v/>
      </c>
      <c r="AAH267" s="66" t="str">
        <f t="shared" si="2091"/>
        <v/>
      </c>
      <c r="AAI267" s="66" t="str">
        <f t="shared" si="2092"/>
        <v/>
      </c>
      <c r="AAJ267" s="66" t="str">
        <f t="shared" si="2093"/>
        <v/>
      </c>
      <c r="AAK267" s="66" t="str">
        <f t="shared" si="2094"/>
        <v/>
      </c>
      <c r="AAL267" s="66" t="str">
        <f t="shared" si="2095"/>
        <v/>
      </c>
      <c r="AAM267" s="66" t="str">
        <f t="shared" si="2096"/>
        <v/>
      </c>
      <c r="AAN267" s="66" t="str">
        <f t="shared" si="2097"/>
        <v/>
      </c>
      <c r="AAO267" s="66" t="str">
        <f t="shared" si="2098"/>
        <v/>
      </c>
      <c r="AAP267" s="66" t="str">
        <f t="shared" si="2099"/>
        <v/>
      </c>
      <c r="AAQ267" s="66" t="str">
        <f t="shared" si="2100"/>
        <v/>
      </c>
      <c r="AAR267" s="66" t="str">
        <f t="shared" si="2101"/>
        <v/>
      </c>
      <c r="AAS267" s="66" t="str">
        <f t="shared" si="2102"/>
        <v/>
      </c>
      <c r="AAT267" s="66" t="str">
        <f t="shared" si="2103"/>
        <v/>
      </c>
      <c r="AAU267" s="66" t="str">
        <f t="shared" si="2104"/>
        <v/>
      </c>
      <c r="AAV267" s="66" t="str">
        <f t="shared" si="2105"/>
        <v/>
      </c>
      <c r="AAW267" s="66" t="str">
        <f t="shared" si="2106"/>
        <v/>
      </c>
      <c r="AAX267" s="66" t="str">
        <f t="shared" si="2107"/>
        <v/>
      </c>
      <c r="AAY267" s="66" t="str">
        <f t="shared" si="2108"/>
        <v/>
      </c>
      <c r="AAZ267" s="66" t="str">
        <f t="shared" si="2109"/>
        <v/>
      </c>
      <c r="ABA267" s="66" t="str">
        <f t="shared" si="2110"/>
        <v/>
      </c>
      <c r="ABB267" s="66" t="str">
        <f t="shared" si="2111"/>
        <v/>
      </c>
      <c r="ABC267" s="66" t="str">
        <f t="shared" si="2112"/>
        <v/>
      </c>
      <c r="ABD267" s="66" t="str">
        <f t="shared" si="2113"/>
        <v/>
      </c>
      <c r="ABE267" s="66" t="str">
        <f t="shared" si="2114"/>
        <v/>
      </c>
      <c r="ABF267" s="66" t="str">
        <f t="shared" si="2115"/>
        <v/>
      </c>
      <c r="ABG267" s="66" t="str">
        <f t="shared" si="2116"/>
        <v/>
      </c>
      <c r="ABH267" s="66" t="str">
        <f t="shared" si="2117"/>
        <v/>
      </c>
      <c r="ABI267" s="66" t="str">
        <f t="shared" si="2118"/>
        <v/>
      </c>
      <c r="ABJ267" s="66" t="str">
        <f t="shared" si="2119"/>
        <v/>
      </c>
      <c r="ABK267" s="66" t="str">
        <f t="shared" si="2120"/>
        <v/>
      </c>
      <c r="ABL267" s="66" t="str">
        <f t="shared" si="2121"/>
        <v/>
      </c>
      <c r="ABM267" s="66" t="str">
        <f t="shared" si="2122"/>
        <v/>
      </c>
      <c r="ABN267" s="66" t="str">
        <f t="shared" si="2123"/>
        <v/>
      </c>
      <c r="ABO267" s="66" t="str">
        <f t="shared" si="2124"/>
        <v/>
      </c>
      <c r="ABP267" s="66" t="str">
        <f t="shared" si="2125"/>
        <v/>
      </c>
      <c r="ABQ267" s="66" t="str">
        <f t="shared" si="2126"/>
        <v/>
      </c>
      <c r="ABR267" s="66" t="str">
        <f t="shared" si="2127"/>
        <v/>
      </c>
      <c r="ABS267" s="66" t="str">
        <f t="shared" si="2128"/>
        <v/>
      </c>
      <c r="ABT267" s="66" t="str">
        <f t="shared" si="2129"/>
        <v/>
      </c>
      <c r="ABU267" s="66" t="str">
        <f t="shared" si="2130"/>
        <v/>
      </c>
      <c r="ABV267" s="66" t="str">
        <f t="shared" si="2131"/>
        <v/>
      </c>
      <c r="ABW267" s="66" t="str">
        <f t="shared" si="2132"/>
        <v/>
      </c>
      <c r="ABX267" s="66" t="str">
        <f t="shared" si="2133"/>
        <v/>
      </c>
      <c r="ABY267" s="66" t="str">
        <f t="shared" si="2134"/>
        <v/>
      </c>
      <c r="ABZ267" s="66" t="str">
        <f t="shared" si="2135"/>
        <v/>
      </c>
      <c r="ACA267" s="66" t="str">
        <f t="shared" si="2136"/>
        <v/>
      </c>
      <c r="ACB267" s="66" t="str">
        <f t="shared" si="2137"/>
        <v/>
      </c>
      <c r="ACC267" s="66" t="str">
        <f t="shared" si="2138"/>
        <v/>
      </c>
      <c r="ACD267" s="66" t="str">
        <f t="shared" si="2139"/>
        <v/>
      </c>
      <c r="ACE267" s="66" t="str">
        <f t="shared" si="2140"/>
        <v/>
      </c>
      <c r="ACF267" s="66" t="str">
        <f t="shared" si="2141"/>
        <v/>
      </c>
      <c r="ACG267" s="126">
        <f t="shared" si="2142"/>
        <v>0.27129999999999999</v>
      </c>
      <c r="ACH267" s="66" t="str">
        <f t="shared" si="2143"/>
        <v>kg/GJ delivered</v>
      </c>
      <c r="ACI267" s="66" t="str">
        <f t="shared" si="2144"/>
        <v/>
      </c>
      <c r="ACJ267" s="66" t="str">
        <f t="shared" si="2145"/>
        <v/>
      </c>
      <c r="ACK267" s="66" t="str">
        <f t="shared" si="2146"/>
        <v/>
      </c>
      <c r="ACL267" s="66" t="str">
        <f t="shared" si="2147"/>
        <v/>
      </c>
      <c r="ACM267" s="66">
        <f t="shared" ref="ACM267:ACN267" si="2159">IF(AND(ACS$3="Unit", ACL267=""), "", IF(AND(ACS$3="Unit", ACL267="-"),"", IF(ACS$3="Unit", "kg/GJ delivered", IF(AND(NY267&lt;&gt;"", NY267&lt;&gt;"-", NX267="-"),"", IF($H267="","", IF(NX267="nd", "",IF(NX267="&lt;n.a.&gt;", "", IF(NY267="#/MJ", "", IF(NY267="kg/GJ delivered",NX267,IF(NY267="g/MJ delivered",NX267,IF(NY267="kg/MJ delivered",NX267*1000,IF(NY267="mg/MJ delivered",NX267/1000,IF(NY267="g/kg",((NX267)*(1/$I267)*(1/$H267)),IF(NY267="mg/kg",((NX267/1000)*(1/$I267)*(1/$H267)),IF(NY267="mg/MJ delivered",NX267/1000,IF(NY267="-","","Error"))))))))))))))))</f>
        <v>1.399</v>
      </c>
      <c r="ACN267" s="66" t="str">
        <f t="shared" si="2159"/>
        <v>kg/GJ delivered</v>
      </c>
      <c r="ACO267" s="66" t="str">
        <f t="shared" si="2149"/>
        <v/>
      </c>
      <c r="ACP267" s="66" t="str">
        <f t="shared" si="2150"/>
        <v/>
      </c>
      <c r="ACQ267" s="66" t="str">
        <f t="shared" si="2151"/>
        <v/>
      </c>
      <c r="ACR267" s="66" t="str">
        <f t="shared" si="2152"/>
        <v/>
      </c>
      <c r="ACS267" s="66" t="str">
        <f t="shared" si="2153"/>
        <v/>
      </c>
      <c r="ACT267" s="66" t="str">
        <f t="shared" si="2154"/>
        <v/>
      </c>
    </row>
    <row r="268" spans="2:774" ht="15.75" customHeight="1" x14ac:dyDescent="0.25">
      <c r="B268" s="66">
        <v>25</v>
      </c>
      <c r="C268" s="66" t="s">
        <v>103</v>
      </c>
      <c r="D268" s="66" t="s">
        <v>80</v>
      </c>
      <c r="E268" s="156" t="s">
        <v>47</v>
      </c>
      <c r="F268" s="66" t="s">
        <v>58</v>
      </c>
      <c r="G268" s="66" t="s">
        <v>492</v>
      </c>
      <c r="H268" s="126">
        <v>0.128</v>
      </c>
      <c r="I268" s="130">
        <v>11.76</v>
      </c>
      <c r="J268" s="66" t="str">
        <f t="shared" si="1759"/>
        <v>Dung Cake, Improved, IN</v>
      </c>
      <c r="K268" s="161"/>
      <c r="L268" s="161"/>
      <c r="M268" s="161"/>
      <c r="N268" s="161"/>
      <c r="O268" s="66" t="s">
        <v>26</v>
      </c>
      <c r="P268" s="66" t="str">
        <f t="shared" si="1768"/>
        <v>IN</v>
      </c>
      <c r="Q268" s="66" t="s">
        <v>2</v>
      </c>
      <c r="R268" s="162">
        <v>21.01</v>
      </c>
      <c r="S268" s="158" t="s">
        <v>66</v>
      </c>
      <c r="T268" s="158" t="s">
        <v>128</v>
      </c>
      <c r="U268" s="158" t="s">
        <v>128</v>
      </c>
      <c r="V268" s="158" t="s">
        <v>128</v>
      </c>
      <c r="W268" s="158" t="s">
        <v>128</v>
      </c>
      <c r="X268" s="164">
        <v>694.9</v>
      </c>
      <c r="Y268" s="158" t="s">
        <v>66</v>
      </c>
      <c r="Z268" s="165">
        <v>2.3780000000000001</v>
      </c>
      <c r="AA268" s="158" t="s">
        <v>66</v>
      </c>
      <c r="AB268" s="158" t="s">
        <v>128</v>
      </c>
      <c r="AC268" s="158" t="s">
        <v>128</v>
      </c>
      <c r="AD268" s="158" t="s">
        <v>128</v>
      </c>
      <c r="AE268" s="158" t="s">
        <v>128</v>
      </c>
      <c r="AF268" s="162">
        <v>21.05</v>
      </c>
      <c r="AG268" s="158" t="s">
        <v>66</v>
      </c>
      <c r="AH268" s="158" t="s">
        <v>128</v>
      </c>
      <c r="AI268" s="158" t="s">
        <v>128</v>
      </c>
      <c r="AJ268" s="158" t="s">
        <v>128</v>
      </c>
      <c r="AK268" s="158" t="s">
        <v>128</v>
      </c>
      <c r="AL268" s="158" t="s">
        <v>128</v>
      </c>
      <c r="AM268" s="158" t="s">
        <v>128</v>
      </c>
      <c r="AN268" s="158" t="s">
        <v>128</v>
      </c>
      <c r="AO268" s="158" t="s">
        <v>128</v>
      </c>
      <c r="AP268" s="158" t="s">
        <v>128</v>
      </c>
      <c r="AQ268" s="158" t="s">
        <v>128</v>
      </c>
      <c r="AR268" s="158" t="s">
        <v>128</v>
      </c>
      <c r="AS268" s="158" t="s">
        <v>128</v>
      </c>
      <c r="AT268" s="158" t="s">
        <v>128</v>
      </c>
      <c r="AU268" s="158" t="s">
        <v>128</v>
      </c>
      <c r="AV268" s="158" t="s">
        <v>128</v>
      </c>
      <c r="AW268" s="158" t="s">
        <v>128</v>
      </c>
      <c r="AX268" s="158" t="s">
        <v>128</v>
      </c>
      <c r="AY268" s="158" t="s">
        <v>128</v>
      </c>
      <c r="AZ268" s="158" t="s">
        <v>128</v>
      </c>
      <c r="BA268" s="158" t="s">
        <v>128</v>
      </c>
      <c r="BB268" s="158" t="s">
        <v>128</v>
      </c>
      <c r="BC268" s="158" t="s">
        <v>128</v>
      </c>
      <c r="BD268" s="158" t="s">
        <v>128</v>
      </c>
      <c r="BE268" s="158" t="s">
        <v>128</v>
      </c>
      <c r="BF268" s="158" t="s">
        <v>128</v>
      </c>
      <c r="BG268" s="158" t="s">
        <v>128</v>
      </c>
      <c r="BH268" s="158" t="s">
        <v>128</v>
      </c>
      <c r="BI268" s="158" t="s">
        <v>128</v>
      </c>
      <c r="BJ268" s="158" t="s">
        <v>128</v>
      </c>
      <c r="BK268" s="158" t="s">
        <v>128</v>
      </c>
      <c r="BL268" s="158" t="s">
        <v>128</v>
      </c>
      <c r="BM268" s="158" t="s">
        <v>128</v>
      </c>
      <c r="BN268" s="158" t="s">
        <v>128</v>
      </c>
      <c r="BO268" s="158" t="s">
        <v>128</v>
      </c>
      <c r="BP268" s="158" t="s">
        <v>128</v>
      </c>
      <c r="BQ268" s="158" t="s">
        <v>128</v>
      </c>
      <c r="BR268" s="158" t="s">
        <v>128</v>
      </c>
      <c r="BS268" s="158" t="s">
        <v>128</v>
      </c>
      <c r="BT268" s="158" t="s">
        <v>128</v>
      </c>
      <c r="BU268" s="158" t="s">
        <v>128</v>
      </c>
      <c r="BV268" s="158" t="s">
        <v>128</v>
      </c>
      <c r="BW268" s="158" t="s">
        <v>128</v>
      </c>
      <c r="BX268" s="158" t="s">
        <v>128</v>
      </c>
      <c r="BY268" s="158" t="s">
        <v>128</v>
      </c>
      <c r="BZ268" s="158" t="s">
        <v>128</v>
      </c>
      <c r="CA268" s="158" t="s">
        <v>128</v>
      </c>
      <c r="CB268" s="158" t="s">
        <v>128</v>
      </c>
      <c r="CC268" s="158" t="s">
        <v>128</v>
      </c>
      <c r="CD268" s="158" t="s">
        <v>128</v>
      </c>
      <c r="CE268" s="158" t="s">
        <v>128</v>
      </c>
      <c r="CF268" s="158" t="s">
        <v>128</v>
      </c>
      <c r="CG268" s="158" t="s">
        <v>128</v>
      </c>
      <c r="CH268" s="158" t="s">
        <v>128</v>
      </c>
      <c r="CI268" s="158" t="s">
        <v>128</v>
      </c>
      <c r="CJ268" s="158" t="s">
        <v>128</v>
      </c>
      <c r="CK268" s="158" t="s">
        <v>128</v>
      </c>
      <c r="CL268" s="158" t="s">
        <v>128</v>
      </c>
      <c r="CM268" s="158" t="s">
        <v>128</v>
      </c>
      <c r="CN268" s="158" t="s">
        <v>128</v>
      </c>
      <c r="CO268" s="158" t="s">
        <v>128</v>
      </c>
      <c r="CP268" s="158" t="s">
        <v>128</v>
      </c>
      <c r="CQ268" s="158" t="s">
        <v>128</v>
      </c>
      <c r="CR268" s="158" t="s">
        <v>128</v>
      </c>
      <c r="CS268" s="158" t="s">
        <v>128</v>
      </c>
      <c r="CT268" s="158" t="s">
        <v>128</v>
      </c>
      <c r="CU268" s="158" t="s">
        <v>128</v>
      </c>
      <c r="CV268" s="158" t="s">
        <v>128</v>
      </c>
      <c r="CW268" s="158" t="s">
        <v>128</v>
      </c>
      <c r="CX268" s="158" t="s">
        <v>128</v>
      </c>
      <c r="CY268" s="158" t="s">
        <v>128</v>
      </c>
      <c r="CZ268" s="158" t="s">
        <v>128</v>
      </c>
      <c r="DA268" s="158" t="s">
        <v>128</v>
      </c>
      <c r="DB268" s="158" t="s">
        <v>128</v>
      </c>
      <c r="DC268" s="158" t="s">
        <v>128</v>
      </c>
      <c r="DD268" s="158" t="s">
        <v>128</v>
      </c>
      <c r="DE268" s="158" t="s">
        <v>128</v>
      </c>
      <c r="DF268" s="158" t="s">
        <v>128</v>
      </c>
      <c r="DG268" s="158" t="s">
        <v>128</v>
      </c>
      <c r="DH268" s="158" t="s">
        <v>128</v>
      </c>
      <c r="DI268" s="158" t="s">
        <v>128</v>
      </c>
      <c r="DJ268" s="158" t="s">
        <v>128</v>
      </c>
      <c r="DK268" s="158" t="s">
        <v>128</v>
      </c>
      <c r="DL268" s="158" t="s">
        <v>128</v>
      </c>
      <c r="DM268" s="158" t="s">
        <v>128</v>
      </c>
      <c r="DN268" s="158" t="s">
        <v>128</v>
      </c>
      <c r="DO268" s="158" t="s">
        <v>128</v>
      </c>
      <c r="DP268" s="158" t="s">
        <v>128</v>
      </c>
      <c r="DQ268" s="158" t="s">
        <v>128</v>
      </c>
      <c r="DR268" s="158" t="s">
        <v>128</v>
      </c>
      <c r="DS268" s="158" t="s">
        <v>128</v>
      </c>
      <c r="DT268" s="158" t="s">
        <v>128</v>
      </c>
      <c r="DU268" s="158" t="s">
        <v>128</v>
      </c>
      <c r="DV268" s="158" t="s">
        <v>128</v>
      </c>
      <c r="DW268" s="158" t="s">
        <v>128</v>
      </c>
      <c r="DX268" s="158" t="s">
        <v>128</v>
      </c>
      <c r="DY268" s="158" t="s">
        <v>128</v>
      </c>
      <c r="DZ268" s="158" t="s">
        <v>128</v>
      </c>
      <c r="EA268" s="158" t="s">
        <v>128</v>
      </c>
      <c r="EB268" s="158" t="s">
        <v>128</v>
      </c>
      <c r="EC268" s="158" t="s">
        <v>128</v>
      </c>
      <c r="ED268" s="158" t="s">
        <v>128</v>
      </c>
      <c r="EE268" s="158" t="s">
        <v>128</v>
      </c>
      <c r="EF268" s="158" t="s">
        <v>128</v>
      </c>
      <c r="EG268" s="158" t="s">
        <v>128</v>
      </c>
      <c r="EH268" s="158" t="s">
        <v>128</v>
      </c>
      <c r="EI268" s="158" t="s">
        <v>128</v>
      </c>
      <c r="EJ268" s="158" t="s">
        <v>128</v>
      </c>
      <c r="EK268" s="158" t="s">
        <v>128</v>
      </c>
      <c r="EL268" s="158" t="s">
        <v>128</v>
      </c>
      <c r="EM268" s="158" t="s">
        <v>128</v>
      </c>
      <c r="EN268" s="158" t="s">
        <v>128</v>
      </c>
      <c r="EO268" s="158" t="s">
        <v>128</v>
      </c>
      <c r="EP268" s="158" t="s">
        <v>128</v>
      </c>
      <c r="EQ268" s="158" t="s">
        <v>128</v>
      </c>
      <c r="ER268" s="158" t="s">
        <v>128</v>
      </c>
      <c r="ES268" s="158" t="s">
        <v>128</v>
      </c>
      <c r="ET268" s="158" t="s">
        <v>128</v>
      </c>
      <c r="EU268" s="158" t="s">
        <v>128</v>
      </c>
      <c r="EV268" s="158" t="s">
        <v>128</v>
      </c>
      <c r="EW268" s="158" t="s">
        <v>128</v>
      </c>
      <c r="EX268" s="158" t="s">
        <v>128</v>
      </c>
      <c r="EY268" s="158" t="s">
        <v>128</v>
      </c>
      <c r="EZ268" s="158" t="s">
        <v>128</v>
      </c>
      <c r="FA268" s="158" t="s">
        <v>128</v>
      </c>
      <c r="FB268" s="158" t="s">
        <v>128</v>
      </c>
      <c r="FC268" s="158" t="s">
        <v>128</v>
      </c>
      <c r="FD268" s="158" t="s">
        <v>128</v>
      </c>
      <c r="FE268" s="158" t="s">
        <v>128</v>
      </c>
      <c r="FF268" s="158" t="s">
        <v>128</v>
      </c>
      <c r="FG268" s="158" t="s">
        <v>128</v>
      </c>
      <c r="FH268" s="158" t="s">
        <v>128</v>
      </c>
      <c r="FI268" s="158" t="s">
        <v>128</v>
      </c>
      <c r="FJ268" s="158" t="s">
        <v>128</v>
      </c>
      <c r="FK268" s="158" t="s">
        <v>128</v>
      </c>
      <c r="FL268" s="158" t="s">
        <v>128</v>
      </c>
      <c r="FM268" s="158" t="s">
        <v>128</v>
      </c>
      <c r="FN268" s="158" t="s">
        <v>128</v>
      </c>
      <c r="FO268" s="158" t="s">
        <v>128</v>
      </c>
      <c r="FP268" s="158" t="s">
        <v>128</v>
      </c>
      <c r="FQ268" s="158" t="s">
        <v>128</v>
      </c>
      <c r="FR268" s="158" t="s">
        <v>128</v>
      </c>
      <c r="FS268" s="158" t="s">
        <v>128</v>
      </c>
      <c r="FT268" s="158" t="s">
        <v>128</v>
      </c>
      <c r="FU268" s="158" t="s">
        <v>128</v>
      </c>
      <c r="FV268" s="158" t="s">
        <v>128</v>
      </c>
      <c r="FW268" s="158" t="s">
        <v>128</v>
      </c>
      <c r="FX268" s="158" t="s">
        <v>128</v>
      </c>
      <c r="FY268" s="158" t="s">
        <v>128</v>
      </c>
      <c r="FZ268" s="158" t="s">
        <v>128</v>
      </c>
      <c r="GA268" s="158" t="s">
        <v>128</v>
      </c>
      <c r="GB268" s="158" t="s">
        <v>128</v>
      </c>
      <c r="GC268" s="158" t="s">
        <v>128</v>
      </c>
      <c r="GD268" s="158" t="s">
        <v>128</v>
      </c>
      <c r="GE268" s="158" t="s">
        <v>128</v>
      </c>
      <c r="GF268" s="158" t="s">
        <v>128</v>
      </c>
      <c r="GG268" s="158" t="s">
        <v>128</v>
      </c>
      <c r="GH268" s="158" t="s">
        <v>128</v>
      </c>
      <c r="GI268" s="158" t="s">
        <v>128</v>
      </c>
      <c r="GJ268" s="158" t="s">
        <v>128</v>
      </c>
      <c r="GK268" s="158" t="s">
        <v>128</v>
      </c>
      <c r="GL268" s="158" t="s">
        <v>128</v>
      </c>
      <c r="GM268" s="158" t="s">
        <v>128</v>
      </c>
      <c r="GN268" s="158" t="s">
        <v>128</v>
      </c>
      <c r="GO268" s="158" t="s">
        <v>128</v>
      </c>
      <c r="GP268" s="158" t="s">
        <v>128</v>
      </c>
      <c r="GQ268" s="158" t="s">
        <v>128</v>
      </c>
      <c r="GR268" s="158" t="s">
        <v>128</v>
      </c>
      <c r="GS268" s="158" t="s">
        <v>128</v>
      </c>
      <c r="GT268" s="158" t="s">
        <v>128</v>
      </c>
      <c r="GU268" s="158" t="s">
        <v>128</v>
      </c>
      <c r="GV268" s="158" t="s">
        <v>128</v>
      </c>
      <c r="GW268" s="158" t="s">
        <v>128</v>
      </c>
      <c r="GX268" s="158" t="s">
        <v>128</v>
      </c>
      <c r="GY268" s="158" t="s">
        <v>128</v>
      </c>
      <c r="GZ268" s="158" t="s">
        <v>128</v>
      </c>
      <c r="HA268" s="158" t="s">
        <v>128</v>
      </c>
      <c r="HB268" s="158" t="s">
        <v>128</v>
      </c>
      <c r="HC268" s="158" t="s">
        <v>128</v>
      </c>
      <c r="HD268" s="158" t="s">
        <v>128</v>
      </c>
      <c r="HE268" s="158" t="s">
        <v>128</v>
      </c>
      <c r="HF268" s="158" t="s">
        <v>128</v>
      </c>
      <c r="HG268" s="158" t="s">
        <v>128</v>
      </c>
      <c r="HH268" s="158" t="s">
        <v>128</v>
      </c>
      <c r="HI268" s="158" t="s">
        <v>128</v>
      </c>
      <c r="HJ268" s="158" t="s">
        <v>128</v>
      </c>
      <c r="HK268" s="158" t="s">
        <v>128</v>
      </c>
      <c r="HL268" s="158" t="s">
        <v>128</v>
      </c>
      <c r="HM268" s="158" t="s">
        <v>128</v>
      </c>
      <c r="HN268" s="158" t="s">
        <v>128</v>
      </c>
      <c r="HO268" s="158" t="s">
        <v>128</v>
      </c>
      <c r="HP268" s="158" t="s">
        <v>128</v>
      </c>
      <c r="HQ268" s="158" t="s">
        <v>128</v>
      </c>
      <c r="HR268" s="158" t="s">
        <v>128</v>
      </c>
      <c r="HS268" s="158" t="s">
        <v>128</v>
      </c>
      <c r="HT268" s="158" t="s">
        <v>128</v>
      </c>
      <c r="HU268" s="158" t="s">
        <v>128</v>
      </c>
      <c r="HV268" s="158" t="s">
        <v>128</v>
      </c>
      <c r="HW268" s="158" t="s">
        <v>128</v>
      </c>
      <c r="HX268" s="158" t="s">
        <v>128</v>
      </c>
      <c r="HY268" s="158" t="s">
        <v>128</v>
      </c>
      <c r="HZ268" s="158" t="s">
        <v>128</v>
      </c>
      <c r="IA268" s="158" t="s">
        <v>128</v>
      </c>
      <c r="IB268" s="158" t="s">
        <v>128</v>
      </c>
      <c r="IC268" s="158" t="s">
        <v>128</v>
      </c>
      <c r="ID268" s="158" t="s">
        <v>128</v>
      </c>
      <c r="IE268" s="158" t="s">
        <v>128</v>
      </c>
      <c r="IF268" s="158" t="s">
        <v>128</v>
      </c>
      <c r="IG268" s="158" t="s">
        <v>128</v>
      </c>
      <c r="IH268" s="158" t="s">
        <v>128</v>
      </c>
      <c r="II268" s="158" t="s">
        <v>128</v>
      </c>
      <c r="IJ268" s="158" t="s">
        <v>128</v>
      </c>
      <c r="IK268" s="158" t="s">
        <v>128</v>
      </c>
      <c r="IL268" s="158" t="s">
        <v>128</v>
      </c>
      <c r="IM268" s="158" t="s">
        <v>128</v>
      </c>
      <c r="IN268" s="158" t="s">
        <v>128</v>
      </c>
      <c r="IO268" s="158" t="s">
        <v>128</v>
      </c>
      <c r="IP268" s="158" t="s">
        <v>128</v>
      </c>
      <c r="IQ268" s="158" t="s">
        <v>128</v>
      </c>
      <c r="IR268" s="158" t="s">
        <v>128</v>
      </c>
      <c r="IS268" s="158" t="s">
        <v>128</v>
      </c>
      <c r="IT268" s="158" t="s">
        <v>128</v>
      </c>
      <c r="IU268" s="158" t="s">
        <v>128</v>
      </c>
      <c r="IV268" s="158" t="s">
        <v>128</v>
      </c>
      <c r="IW268" s="158" t="s">
        <v>128</v>
      </c>
      <c r="IX268" s="158" t="s">
        <v>128</v>
      </c>
      <c r="IY268" s="158" t="s">
        <v>128</v>
      </c>
      <c r="IZ268" s="158" t="s">
        <v>128</v>
      </c>
      <c r="JA268" s="158" t="s">
        <v>128</v>
      </c>
      <c r="JB268" s="158" t="s">
        <v>128</v>
      </c>
      <c r="JC268" s="158" t="s">
        <v>128</v>
      </c>
      <c r="JD268" s="158" t="s">
        <v>128</v>
      </c>
      <c r="JE268" s="158" t="s">
        <v>128</v>
      </c>
      <c r="JF268" s="158" t="s">
        <v>128</v>
      </c>
      <c r="JG268" s="158" t="s">
        <v>128</v>
      </c>
      <c r="JH268" s="158" t="s">
        <v>128</v>
      </c>
      <c r="JI268" s="158" t="s">
        <v>128</v>
      </c>
      <c r="JJ268" s="158" t="s">
        <v>128</v>
      </c>
      <c r="JK268" s="158" t="s">
        <v>128</v>
      </c>
      <c r="JL268" s="158" t="s">
        <v>128</v>
      </c>
      <c r="JM268" s="158" t="s">
        <v>128</v>
      </c>
      <c r="JN268" s="158" t="s">
        <v>128</v>
      </c>
      <c r="JO268" s="158" t="s">
        <v>128</v>
      </c>
      <c r="JP268" s="158" t="s">
        <v>128</v>
      </c>
      <c r="JQ268" s="158" t="s">
        <v>128</v>
      </c>
      <c r="JR268" s="158" t="s">
        <v>128</v>
      </c>
      <c r="JS268" s="158" t="s">
        <v>128</v>
      </c>
      <c r="JT268" s="158" t="s">
        <v>128</v>
      </c>
      <c r="JU268" s="158" t="s">
        <v>128</v>
      </c>
      <c r="JV268" s="158" t="s">
        <v>128</v>
      </c>
      <c r="JW268" s="158" t="s">
        <v>128</v>
      </c>
      <c r="JX268" s="158" t="s">
        <v>128</v>
      </c>
      <c r="JY268" s="158" t="s">
        <v>128</v>
      </c>
      <c r="JZ268" s="158" t="s">
        <v>128</v>
      </c>
      <c r="KA268" s="158" t="s">
        <v>128</v>
      </c>
      <c r="KB268" s="158" t="s">
        <v>128</v>
      </c>
      <c r="KC268" s="158" t="s">
        <v>128</v>
      </c>
      <c r="KD268" s="158" t="s">
        <v>128</v>
      </c>
      <c r="KE268" s="158" t="s">
        <v>128</v>
      </c>
      <c r="KF268" s="158" t="s">
        <v>128</v>
      </c>
      <c r="KG268" s="158" t="s">
        <v>128</v>
      </c>
      <c r="KH268" s="158" t="s">
        <v>128</v>
      </c>
      <c r="KI268" s="158" t="s">
        <v>128</v>
      </c>
      <c r="KJ268" s="158" t="s">
        <v>128</v>
      </c>
      <c r="KK268" s="158" t="s">
        <v>128</v>
      </c>
      <c r="KL268" s="158" t="s">
        <v>128</v>
      </c>
      <c r="KM268" s="158" t="s">
        <v>128</v>
      </c>
      <c r="KN268" s="158" t="s">
        <v>128</v>
      </c>
      <c r="KO268" s="158" t="s">
        <v>128</v>
      </c>
      <c r="KP268" s="158" t="s">
        <v>128</v>
      </c>
      <c r="KQ268" s="158" t="s">
        <v>128</v>
      </c>
      <c r="KR268" s="158" t="s">
        <v>128</v>
      </c>
      <c r="KS268" s="158" t="s">
        <v>128</v>
      </c>
      <c r="KT268" s="158" t="s">
        <v>128</v>
      </c>
      <c r="KU268" s="158" t="s">
        <v>128</v>
      </c>
      <c r="KV268" s="158" t="s">
        <v>128</v>
      </c>
      <c r="KW268" s="158" t="s">
        <v>128</v>
      </c>
      <c r="KX268" s="158" t="s">
        <v>128</v>
      </c>
      <c r="KY268" s="158" t="s">
        <v>128</v>
      </c>
      <c r="KZ268" s="158" t="s">
        <v>128</v>
      </c>
      <c r="LA268" s="158" t="s">
        <v>128</v>
      </c>
      <c r="LB268" s="158" t="s">
        <v>128</v>
      </c>
      <c r="LC268" s="158" t="s">
        <v>128</v>
      </c>
      <c r="LD268" s="158" t="s">
        <v>128</v>
      </c>
      <c r="LE268" s="158" t="s">
        <v>128</v>
      </c>
      <c r="LF268" s="158" t="s">
        <v>128</v>
      </c>
      <c r="LG268" s="158" t="s">
        <v>128</v>
      </c>
      <c r="LH268" s="158" t="s">
        <v>128</v>
      </c>
      <c r="LI268" s="158" t="s">
        <v>128</v>
      </c>
      <c r="LJ268" s="158" t="s">
        <v>128</v>
      </c>
      <c r="LK268" s="158" t="s">
        <v>128</v>
      </c>
      <c r="LL268" s="158" t="s">
        <v>128</v>
      </c>
      <c r="LM268" s="158" t="s">
        <v>128</v>
      </c>
      <c r="LN268" s="158" t="s">
        <v>128</v>
      </c>
      <c r="LO268" s="158" t="s">
        <v>128</v>
      </c>
      <c r="LP268" s="158" t="s">
        <v>128</v>
      </c>
      <c r="LQ268" s="158" t="s">
        <v>128</v>
      </c>
      <c r="LR268" s="158" t="s">
        <v>128</v>
      </c>
      <c r="LS268" s="158" t="s">
        <v>128</v>
      </c>
      <c r="LT268" s="158" t="s">
        <v>128</v>
      </c>
      <c r="LU268" s="158" t="s">
        <v>128</v>
      </c>
      <c r="LV268" s="158" t="s">
        <v>128</v>
      </c>
      <c r="LW268" s="158" t="s">
        <v>128</v>
      </c>
      <c r="LX268" s="158" t="s">
        <v>128</v>
      </c>
      <c r="LY268" s="158" t="s">
        <v>128</v>
      </c>
      <c r="LZ268" s="158" t="s">
        <v>128</v>
      </c>
      <c r="MA268" s="158" t="s">
        <v>128</v>
      </c>
      <c r="MB268" s="158" t="s">
        <v>128</v>
      </c>
      <c r="MC268" s="158" t="s">
        <v>128</v>
      </c>
      <c r="MD268" s="158" t="s">
        <v>128</v>
      </c>
      <c r="ME268" s="158" t="s">
        <v>128</v>
      </c>
      <c r="MF268" s="158" t="s">
        <v>128</v>
      </c>
      <c r="MG268" s="158" t="s">
        <v>128</v>
      </c>
      <c r="MH268" s="158" t="s">
        <v>128</v>
      </c>
      <c r="MI268" s="158" t="s">
        <v>128</v>
      </c>
      <c r="MJ268" s="158" t="s">
        <v>128</v>
      </c>
      <c r="MK268" s="158" t="s">
        <v>128</v>
      </c>
      <c r="ML268" s="158" t="s">
        <v>128</v>
      </c>
      <c r="MM268" s="158" t="s">
        <v>128</v>
      </c>
      <c r="MN268" s="158" t="s">
        <v>128</v>
      </c>
      <c r="MO268" s="158" t="s">
        <v>128</v>
      </c>
      <c r="MP268" s="158" t="s">
        <v>128</v>
      </c>
      <c r="MQ268" s="158" t="s">
        <v>128</v>
      </c>
      <c r="MR268" s="158" t="s">
        <v>128</v>
      </c>
      <c r="MS268" s="158" t="s">
        <v>128</v>
      </c>
      <c r="MT268" s="158" t="s">
        <v>128</v>
      </c>
      <c r="MU268" s="158" t="s">
        <v>128</v>
      </c>
      <c r="MV268" s="158" t="s">
        <v>128</v>
      </c>
      <c r="MW268" s="158" t="s">
        <v>128</v>
      </c>
      <c r="MX268" s="158" t="s">
        <v>128</v>
      </c>
      <c r="MY268" s="158" t="s">
        <v>128</v>
      </c>
      <c r="MZ268" s="158" t="s">
        <v>128</v>
      </c>
      <c r="NA268" s="158" t="s">
        <v>128</v>
      </c>
      <c r="NB268" s="158" t="s">
        <v>128</v>
      </c>
      <c r="NC268" s="158" t="s">
        <v>128</v>
      </c>
      <c r="ND268" s="158" t="s">
        <v>128</v>
      </c>
      <c r="NE268" s="158" t="s">
        <v>128</v>
      </c>
      <c r="NF268" s="158" t="s">
        <v>128</v>
      </c>
      <c r="NG268" s="158" t="s">
        <v>128</v>
      </c>
      <c r="NH268" s="158" t="s">
        <v>128</v>
      </c>
      <c r="NI268" s="158" t="s">
        <v>128</v>
      </c>
      <c r="NJ268" s="158" t="s">
        <v>128</v>
      </c>
      <c r="NK268" s="158" t="s">
        <v>128</v>
      </c>
      <c r="NL268" s="158" t="s">
        <v>128</v>
      </c>
      <c r="NM268" s="158" t="s">
        <v>128</v>
      </c>
      <c r="NN268" s="158" t="s">
        <v>128</v>
      </c>
      <c r="NO268" s="158" t="s">
        <v>128</v>
      </c>
      <c r="NP268" s="158" t="s">
        <v>128</v>
      </c>
      <c r="NQ268" s="158" t="s">
        <v>128</v>
      </c>
      <c r="NR268" s="163">
        <v>0.20860000000000001</v>
      </c>
      <c r="NS268" s="158" t="s">
        <v>66</v>
      </c>
      <c r="NT268" s="158" t="s">
        <v>128</v>
      </c>
      <c r="NU268" s="158" t="s">
        <v>128</v>
      </c>
      <c r="NV268" s="158" t="s">
        <v>128</v>
      </c>
      <c r="NW268" s="158" t="s">
        <v>128</v>
      </c>
      <c r="NX268" s="165">
        <v>1.3620000000000001</v>
      </c>
      <c r="NY268" s="158" t="s">
        <v>66</v>
      </c>
      <c r="NZ268" s="158" t="s">
        <v>128</v>
      </c>
      <c r="OA268" s="158" t="s">
        <v>128</v>
      </c>
      <c r="OB268" s="158" t="s">
        <v>128</v>
      </c>
      <c r="OC268" s="158" t="s">
        <v>128</v>
      </c>
      <c r="OD268" s="158" t="s">
        <v>128</v>
      </c>
      <c r="OE268" s="170" t="s">
        <v>128</v>
      </c>
      <c r="OF268" s="181"/>
      <c r="OG268" s="174">
        <f t="shared" si="1778"/>
        <v>21.01</v>
      </c>
      <c r="OH268" s="66" t="str">
        <f t="shared" si="1779"/>
        <v>kg/GJ delivered</v>
      </c>
      <c r="OI268" s="66" t="str">
        <f t="shared" si="1780"/>
        <v/>
      </c>
      <c r="OJ268" s="66" t="str">
        <f t="shared" si="1781"/>
        <v/>
      </c>
      <c r="OK268" s="66" t="str">
        <f t="shared" si="1782"/>
        <v/>
      </c>
      <c r="OL268" s="66" t="str">
        <f t="shared" si="1783"/>
        <v/>
      </c>
      <c r="OM268" s="159">
        <f t="shared" si="1784"/>
        <v>694.9</v>
      </c>
      <c r="ON268" s="66" t="str">
        <f t="shared" si="1785"/>
        <v>kg/GJ delivered</v>
      </c>
      <c r="OO268" s="118">
        <f t="shared" si="1786"/>
        <v>2.3780000000000001</v>
      </c>
      <c r="OP268" s="66" t="str">
        <f t="shared" si="1787"/>
        <v>kg/GJ delivered</v>
      </c>
      <c r="OQ268" s="66" t="str">
        <f t="shared" si="1788"/>
        <v/>
      </c>
      <c r="OR268" s="66" t="str">
        <f t="shared" si="1789"/>
        <v/>
      </c>
      <c r="OS268" s="66" t="str">
        <f t="shared" si="1790"/>
        <v/>
      </c>
      <c r="OT268" s="66" t="str">
        <f t="shared" si="1791"/>
        <v/>
      </c>
      <c r="OU268" s="130">
        <f t="shared" si="1792"/>
        <v>21.05</v>
      </c>
      <c r="OV268" s="66" t="str">
        <f t="shared" si="1793"/>
        <v>kg/GJ delivered</v>
      </c>
      <c r="OW268" s="66" t="str">
        <f t="shared" si="1794"/>
        <v/>
      </c>
      <c r="OX268" s="66" t="str">
        <f t="shared" si="1795"/>
        <v/>
      </c>
      <c r="OY268" s="66" t="str">
        <f t="shared" si="1796"/>
        <v/>
      </c>
      <c r="OZ268" s="66" t="str">
        <f t="shared" si="1797"/>
        <v/>
      </c>
      <c r="PA268" s="66" t="str">
        <f t="shared" si="1798"/>
        <v/>
      </c>
      <c r="PB268" s="66" t="str">
        <f t="shared" si="1799"/>
        <v/>
      </c>
      <c r="PC268" s="66" t="str">
        <f t="shared" si="1800"/>
        <v/>
      </c>
      <c r="PD268" s="66" t="str">
        <f t="shared" si="1801"/>
        <v/>
      </c>
      <c r="PE268" s="66" t="str">
        <f t="shared" si="1802"/>
        <v/>
      </c>
      <c r="PF268" s="66" t="str">
        <f t="shared" si="1803"/>
        <v/>
      </c>
      <c r="PG268" s="66" t="str">
        <f t="shared" si="1804"/>
        <v/>
      </c>
      <c r="PH268" s="66" t="str">
        <f t="shared" si="1805"/>
        <v/>
      </c>
      <c r="PI268" s="66" t="str">
        <f t="shared" si="1806"/>
        <v/>
      </c>
      <c r="PJ268" s="66" t="str">
        <f t="shared" si="1807"/>
        <v/>
      </c>
      <c r="PK268" s="66" t="str">
        <f t="shared" si="1808"/>
        <v/>
      </c>
      <c r="PL268" s="66" t="str">
        <f t="shared" si="1809"/>
        <v/>
      </c>
      <c r="PM268" s="66" t="str">
        <f t="shared" si="1810"/>
        <v/>
      </c>
      <c r="PN268" s="66" t="str">
        <f t="shared" si="1811"/>
        <v/>
      </c>
      <c r="PO268" s="66" t="str">
        <f t="shared" si="1812"/>
        <v/>
      </c>
      <c r="PP268" s="66" t="str">
        <f t="shared" si="1813"/>
        <v/>
      </c>
      <c r="PQ268" s="66" t="str">
        <f t="shared" si="1814"/>
        <v/>
      </c>
      <c r="PR268" s="66" t="str">
        <f t="shared" si="1815"/>
        <v/>
      </c>
      <c r="PS268" s="66" t="str">
        <f t="shared" si="1816"/>
        <v/>
      </c>
      <c r="PT268" s="66" t="str">
        <f t="shared" si="1817"/>
        <v/>
      </c>
      <c r="PU268" s="66" t="str">
        <f t="shared" si="1818"/>
        <v/>
      </c>
      <c r="PV268" s="66" t="str">
        <f t="shared" si="1819"/>
        <v/>
      </c>
      <c r="PW268" s="66" t="str">
        <f t="shared" si="1820"/>
        <v/>
      </c>
      <c r="PX268" s="66" t="str">
        <f t="shared" si="1821"/>
        <v/>
      </c>
      <c r="PY268" s="66" t="str">
        <f t="shared" si="1822"/>
        <v/>
      </c>
      <c r="PZ268" s="66" t="str">
        <f t="shared" si="1823"/>
        <v/>
      </c>
      <c r="QA268" s="66" t="str">
        <f t="shared" si="1824"/>
        <v/>
      </c>
      <c r="QB268" s="66" t="str">
        <f t="shared" si="1825"/>
        <v/>
      </c>
      <c r="QC268" s="66" t="str">
        <f t="shared" si="1826"/>
        <v/>
      </c>
      <c r="QD268" s="66" t="str">
        <f t="shared" si="1827"/>
        <v/>
      </c>
      <c r="QE268" s="66" t="str">
        <f t="shared" si="1828"/>
        <v/>
      </c>
      <c r="QF268" s="66" t="str">
        <f t="shared" si="1829"/>
        <v/>
      </c>
      <c r="QG268" s="66" t="str">
        <f t="shared" si="1830"/>
        <v/>
      </c>
      <c r="QH268" s="66" t="str">
        <f t="shared" si="1831"/>
        <v/>
      </c>
      <c r="QI268" s="66" t="str">
        <f t="shared" si="1832"/>
        <v/>
      </c>
      <c r="QJ268" s="66" t="str">
        <f t="shared" si="1833"/>
        <v/>
      </c>
      <c r="QK268" s="66" t="str">
        <f t="shared" si="1834"/>
        <v/>
      </c>
      <c r="QL268" s="66" t="str">
        <f t="shared" si="1835"/>
        <v/>
      </c>
      <c r="QM268" s="66" t="str">
        <f t="shared" si="1836"/>
        <v/>
      </c>
      <c r="QN268" s="66" t="str">
        <f t="shared" si="1837"/>
        <v/>
      </c>
      <c r="QO268" s="66" t="str">
        <f t="shared" si="1838"/>
        <v/>
      </c>
      <c r="QP268" s="66" t="str">
        <f t="shared" si="1839"/>
        <v/>
      </c>
      <c r="QQ268" s="66" t="str">
        <f t="shared" si="1840"/>
        <v/>
      </c>
      <c r="QR268" s="66" t="str">
        <f t="shared" si="1841"/>
        <v/>
      </c>
      <c r="QS268" s="66" t="str">
        <f t="shared" si="1842"/>
        <v/>
      </c>
      <c r="QT268" s="66" t="str">
        <f t="shared" si="1843"/>
        <v/>
      </c>
      <c r="QU268" s="66" t="str">
        <f t="shared" si="1844"/>
        <v/>
      </c>
      <c r="QV268" s="66" t="str">
        <f t="shared" si="1845"/>
        <v/>
      </c>
      <c r="QW268" s="66" t="str">
        <f t="shared" si="1846"/>
        <v/>
      </c>
      <c r="QX268" s="66" t="str">
        <f t="shared" si="1847"/>
        <v/>
      </c>
      <c r="QY268" s="66" t="str">
        <f t="shared" si="1848"/>
        <v/>
      </c>
      <c r="QZ268" s="66" t="str">
        <f t="shared" si="1849"/>
        <v/>
      </c>
      <c r="RA268" s="66" t="str">
        <f t="shared" si="1850"/>
        <v/>
      </c>
      <c r="RB268" s="66" t="str">
        <f t="shared" si="1851"/>
        <v/>
      </c>
      <c r="RC268" s="66" t="str">
        <f t="shared" si="1852"/>
        <v/>
      </c>
      <c r="RD268" s="66" t="str">
        <f t="shared" si="1853"/>
        <v/>
      </c>
      <c r="RE268" s="66" t="str">
        <f t="shared" si="1854"/>
        <v/>
      </c>
      <c r="RF268" s="66" t="str">
        <f t="shared" si="1855"/>
        <v/>
      </c>
      <c r="RG268" s="66" t="str">
        <f t="shared" si="1856"/>
        <v/>
      </c>
      <c r="RH268" s="66" t="str">
        <f t="shared" si="1857"/>
        <v/>
      </c>
      <c r="RI268" s="66" t="str">
        <f t="shared" si="1858"/>
        <v/>
      </c>
      <c r="RJ268" s="66" t="str">
        <f t="shared" si="1859"/>
        <v/>
      </c>
      <c r="RK268" s="66" t="str">
        <f t="shared" si="1860"/>
        <v/>
      </c>
      <c r="RL268" s="66" t="str">
        <f t="shared" si="1861"/>
        <v/>
      </c>
      <c r="RM268" s="66" t="str">
        <f t="shared" si="1862"/>
        <v/>
      </c>
      <c r="RN268" s="66" t="str">
        <f t="shared" si="1863"/>
        <v/>
      </c>
      <c r="RO268" s="66" t="str">
        <f t="shared" si="1864"/>
        <v/>
      </c>
      <c r="RP268" s="66" t="str">
        <f t="shared" si="1865"/>
        <v/>
      </c>
      <c r="RQ268" s="66" t="str">
        <f t="shared" si="1866"/>
        <v/>
      </c>
      <c r="RR268" s="66" t="str">
        <f t="shared" si="1867"/>
        <v/>
      </c>
      <c r="RS268" s="66" t="str">
        <f t="shared" si="1868"/>
        <v/>
      </c>
      <c r="RT268" s="66" t="str">
        <f t="shared" si="1869"/>
        <v/>
      </c>
      <c r="RU268" s="66" t="str">
        <f t="shared" si="1870"/>
        <v/>
      </c>
      <c r="RV268" s="66" t="str">
        <f t="shared" si="1871"/>
        <v/>
      </c>
      <c r="RW268" s="66" t="str">
        <f t="shared" si="1872"/>
        <v/>
      </c>
      <c r="RX268" s="66" t="str">
        <f t="shared" si="1873"/>
        <v/>
      </c>
      <c r="RY268" s="66" t="str">
        <f t="shared" si="1874"/>
        <v/>
      </c>
      <c r="RZ268" s="66" t="str">
        <f t="shared" si="1875"/>
        <v/>
      </c>
      <c r="SA268" s="66" t="str">
        <f t="shared" si="1876"/>
        <v/>
      </c>
      <c r="SB268" s="66" t="str">
        <f t="shared" si="1877"/>
        <v/>
      </c>
      <c r="SC268" s="66" t="str">
        <f t="shared" si="1878"/>
        <v/>
      </c>
      <c r="SD268" s="66" t="str">
        <f t="shared" si="1879"/>
        <v/>
      </c>
      <c r="SE268" s="66" t="str">
        <f t="shared" si="1880"/>
        <v/>
      </c>
      <c r="SF268" s="66" t="str">
        <f t="shared" si="1881"/>
        <v/>
      </c>
      <c r="SG268" s="66" t="str">
        <f t="shared" si="1882"/>
        <v/>
      </c>
      <c r="SH268" s="66" t="str">
        <f t="shared" si="1883"/>
        <v/>
      </c>
      <c r="SI268" s="66" t="str">
        <f t="shared" si="1884"/>
        <v/>
      </c>
      <c r="SJ268" s="66" t="str">
        <f t="shared" si="1885"/>
        <v/>
      </c>
      <c r="SK268" s="66" t="str">
        <f t="shared" si="1886"/>
        <v/>
      </c>
      <c r="SL268" s="66" t="str">
        <f t="shared" si="1887"/>
        <v/>
      </c>
      <c r="SM268" s="66" t="str">
        <f t="shared" si="1888"/>
        <v/>
      </c>
      <c r="SN268" s="66" t="str">
        <f t="shared" si="1889"/>
        <v/>
      </c>
      <c r="SO268" s="66" t="str">
        <f t="shared" si="1890"/>
        <v/>
      </c>
      <c r="SP268" s="66" t="str">
        <f t="shared" si="1891"/>
        <v/>
      </c>
      <c r="SQ268" s="66" t="str">
        <f t="shared" si="1892"/>
        <v/>
      </c>
      <c r="SR268" s="66" t="str">
        <f t="shared" si="1893"/>
        <v/>
      </c>
      <c r="SS268" s="66" t="str">
        <f t="shared" si="1894"/>
        <v/>
      </c>
      <c r="ST268" s="66" t="str">
        <f t="shared" si="1895"/>
        <v/>
      </c>
      <c r="SU268" s="66" t="str">
        <f t="shared" si="1896"/>
        <v/>
      </c>
      <c r="SV268" s="66" t="str">
        <f t="shared" si="1897"/>
        <v/>
      </c>
      <c r="SW268" s="66" t="str">
        <f t="shared" si="1898"/>
        <v/>
      </c>
      <c r="SX268" s="66" t="str">
        <f t="shared" si="1899"/>
        <v/>
      </c>
      <c r="SY268" s="66" t="str">
        <f t="shared" si="1900"/>
        <v/>
      </c>
      <c r="SZ268" s="66" t="str">
        <f t="shared" si="1901"/>
        <v/>
      </c>
      <c r="TA268" s="66" t="str">
        <f t="shared" si="1902"/>
        <v/>
      </c>
      <c r="TB268" s="66" t="str">
        <f t="shared" si="1903"/>
        <v/>
      </c>
      <c r="TC268" s="66" t="str">
        <f t="shared" si="1904"/>
        <v/>
      </c>
      <c r="TD268" s="66" t="str">
        <f t="shared" si="1905"/>
        <v/>
      </c>
      <c r="TE268" s="66" t="str">
        <f t="shared" si="1906"/>
        <v/>
      </c>
      <c r="TF268" s="66" t="str">
        <f t="shared" si="1907"/>
        <v/>
      </c>
      <c r="TG268" s="66" t="str">
        <f t="shared" si="1908"/>
        <v/>
      </c>
      <c r="TH268" s="66" t="str">
        <f t="shared" si="1909"/>
        <v/>
      </c>
      <c r="TI268" s="66" t="str">
        <f t="shared" si="1910"/>
        <v/>
      </c>
      <c r="TJ268" s="66" t="str">
        <f t="shared" si="1911"/>
        <v/>
      </c>
      <c r="TK268" s="66" t="str">
        <f t="shared" si="1912"/>
        <v/>
      </c>
      <c r="TL268" s="66" t="str">
        <f t="shared" si="1913"/>
        <v/>
      </c>
      <c r="TM268" s="66" t="str">
        <f t="shared" si="1914"/>
        <v/>
      </c>
      <c r="TN268" s="66" t="str">
        <f t="shared" si="1915"/>
        <v/>
      </c>
      <c r="TO268" s="66" t="str">
        <f t="shared" si="1916"/>
        <v/>
      </c>
      <c r="TP268" s="66" t="str">
        <f t="shared" si="1917"/>
        <v/>
      </c>
      <c r="TQ268" s="66" t="str">
        <f t="shared" si="1918"/>
        <v/>
      </c>
      <c r="TR268" s="66" t="str">
        <f t="shared" si="1919"/>
        <v/>
      </c>
      <c r="TS268" s="66" t="str">
        <f t="shared" si="1920"/>
        <v/>
      </c>
      <c r="TT268" s="66" t="str">
        <f t="shared" si="1921"/>
        <v/>
      </c>
      <c r="TU268" s="66" t="str">
        <f t="shared" si="1922"/>
        <v/>
      </c>
      <c r="TV268" s="66" t="str">
        <f t="shared" si="1923"/>
        <v/>
      </c>
      <c r="TW268" s="66" t="str">
        <f t="shared" si="1924"/>
        <v/>
      </c>
      <c r="TX268" s="66" t="str">
        <f t="shared" si="1925"/>
        <v/>
      </c>
      <c r="TY268" s="66" t="str">
        <f t="shared" si="1926"/>
        <v/>
      </c>
      <c r="TZ268" s="66" t="str">
        <f t="shared" si="1927"/>
        <v/>
      </c>
      <c r="UA268" s="66" t="str">
        <f t="shared" si="1928"/>
        <v/>
      </c>
      <c r="UB268" s="66" t="str">
        <f t="shared" si="1929"/>
        <v/>
      </c>
      <c r="UC268" s="66" t="str">
        <f t="shared" si="1930"/>
        <v/>
      </c>
      <c r="UD268" s="66" t="str">
        <f t="shared" si="1931"/>
        <v/>
      </c>
      <c r="UE268" s="66" t="str">
        <f t="shared" si="1932"/>
        <v/>
      </c>
      <c r="UF268" s="66" t="str">
        <f t="shared" si="1933"/>
        <v/>
      </c>
      <c r="UG268" s="66" t="str">
        <f t="shared" si="1934"/>
        <v/>
      </c>
      <c r="UH268" s="66" t="str">
        <f t="shared" si="1935"/>
        <v/>
      </c>
      <c r="UI268" s="66" t="str">
        <f t="shared" si="1936"/>
        <v/>
      </c>
      <c r="UJ268" s="66" t="str">
        <f t="shared" si="1937"/>
        <v/>
      </c>
      <c r="UK268" s="66" t="str">
        <f t="shared" si="1938"/>
        <v/>
      </c>
      <c r="UL268" s="66" t="str">
        <f t="shared" si="1939"/>
        <v/>
      </c>
      <c r="UM268" s="66" t="str">
        <f t="shared" si="1940"/>
        <v/>
      </c>
      <c r="UN268" s="66" t="str">
        <f t="shared" si="1941"/>
        <v/>
      </c>
      <c r="UO268" s="66" t="str">
        <f t="shared" si="1942"/>
        <v/>
      </c>
      <c r="UP268" s="66" t="str">
        <f t="shared" si="1943"/>
        <v/>
      </c>
      <c r="UQ268" s="66" t="str">
        <f t="shared" si="1944"/>
        <v/>
      </c>
      <c r="UR268" s="66" t="str">
        <f t="shared" si="1945"/>
        <v/>
      </c>
      <c r="US268" s="66" t="str">
        <f t="shared" si="1946"/>
        <v/>
      </c>
      <c r="UT268" s="66" t="str">
        <f t="shared" si="1947"/>
        <v/>
      </c>
      <c r="UU268" s="66" t="str">
        <f t="shared" si="1948"/>
        <v/>
      </c>
      <c r="UV268" s="66" t="str">
        <f t="shared" si="1949"/>
        <v/>
      </c>
      <c r="UW268" s="66" t="str">
        <f t="shared" si="1950"/>
        <v/>
      </c>
      <c r="UX268" s="66" t="str">
        <f t="shared" si="1951"/>
        <v/>
      </c>
      <c r="UY268" s="66" t="str">
        <f t="shared" si="1952"/>
        <v/>
      </c>
      <c r="UZ268" s="66" t="str">
        <f t="shared" si="1953"/>
        <v/>
      </c>
      <c r="VA268" s="66" t="str">
        <f t="shared" si="1954"/>
        <v/>
      </c>
      <c r="VB268" s="66" t="str">
        <f t="shared" si="1955"/>
        <v/>
      </c>
      <c r="VC268" s="66" t="str">
        <f t="shared" si="1956"/>
        <v/>
      </c>
      <c r="VD268" s="66" t="str">
        <f t="shared" si="1957"/>
        <v/>
      </c>
      <c r="VE268" s="66" t="str">
        <f t="shared" si="1958"/>
        <v/>
      </c>
      <c r="VF268" s="66" t="str">
        <f t="shared" si="1959"/>
        <v/>
      </c>
      <c r="VG268" s="66" t="str">
        <f t="shared" si="1960"/>
        <v/>
      </c>
      <c r="VH268" s="66" t="str">
        <f t="shared" si="1961"/>
        <v/>
      </c>
      <c r="VI268" s="66" t="str">
        <f t="shared" si="1962"/>
        <v/>
      </c>
      <c r="VJ268" s="66" t="str">
        <f t="shared" si="1963"/>
        <v/>
      </c>
      <c r="VK268" s="66" t="str">
        <f t="shared" si="1964"/>
        <v/>
      </c>
      <c r="VL268" s="66" t="str">
        <f t="shared" si="1965"/>
        <v/>
      </c>
      <c r="VM268" s="66" t="str">
        <f t="shared" si="1966"/>
        <v/>
      </c>
      <c r="VN268" s="66" t="str">
        <f t="shared" si="1967"/>
        <v/>
      </c>
      <c r="VO268" s="66" t="str">
        <f t="shared" si="1968"/>
        <v/>
      </c>
      <c r="VP268" s="66" t="str">
        <f t="shared" si="1969"/>
        <v/>
      </c>
      <c r="VQ268" s="66" t="str">
        <f t="shared" si="1970"/>
        <v/>
      </c>
      <c r="VR268" s="66" t="str">
        <f t="shared" si="1971"/>
        <v/>
      </c>
      <c r="VS268" s="66" t="str">
        <f t="shared" si="1972"/>
        <v/>
      </c>
      <c r="VT268" s="66" t="str">
        <f t="shared" si="1973"/>
        <v/>
      </c>
      <c r="VU268" s="66" t="str">
        <f t="shared" si="1974"/>
        <v/>
      </c>
      <c r="VV268" s="66" t="str">
        <f t="shared" si="1975"/>
        <v/>
      </c>
      <c r="VW268" s="66" t="str">
        <f t="shared" si="1976"/>
        <v/>
      </c>
      <c r="VX268" s="66" t="str">
        <f t="shared" si="1977"/>
        <v/>
      </c>
      <c r="VY268" s="66" t="str">
        <f t="shared" si="1978"/>
        <v/>
      </c>
      <c r="VZ268" s="66" t="str">
        <f t="shared" si="1979"/>
        <v/>
      </c>
      <c r="WA268" s="66" t="str">
        <f t="shared" si="1980"/>
        <v/>
      </c>
      <c r="WB268" s="66" t="str">
        <f t="shared" si="1981"/>
        <v/>
      </c>
      <c r="WC268" s="66" t="str">
        <f t="shared" si="1982"/>
        <v/>
      </c>
      <c r="WD268" s="66" t="str">
        <f t="shared" si="1983"/>
        <v/>
      </c>
      <c r="WE268" s="66" t="str">
        <f t="shared" si="1984"/>
        <v/>
      </c>
      <c r="WF268" s="66" t="str">
        <f t="shared" si="1985"/>
        <v/>
      </c>
      <c r="WG268" s="66" t="str">
        <f t="shared" si="1986"/>
        <v/>
      </c>
      <c r="WH268" s="66" t="str">
        <f t="shared" si="1987"/>
        <v/>
      </c>
      <c r="WI268" s="66" t="str">
        <f t="shared" si="1988"/>
        <v/>
      </c>
      <c r="WJ268" s="66" t="str">
        <f t="shared" si="1989"/>
        <v/>
      </c>
      <c r="WK268" s="66" t="str">
        <f t="shared" si="1990"/>
        <v/>
      </c>
      <c r="WL268" s="66" t="str">
        <f t="shared" si="1991"/>
        <v/>
      </c>
      <c r="WM268" s="66" t="str">
        <f t="shared" si="1992"/>
        <v/>
      </c>
      <c r="WN268" s="66" t="str">
        <f t="shared" si="1993"/>
        <v/>
      </c>
      <c r="WO268" s="66" t="str">
        <f t="shared" si="1994"/>
        <v/>
      </c>
      <c r="WP268" s="66" t="str">
        <f t="shared" si="1995"/>
        <v/>
      </c>
      <c r="WQ268" s="66" t="str">
        <f t="shared" si="1996"/>
        <v/>
      </c>
      <c r="WR268" s="66" t="str">
        <f t="shared" si="1997"/>
        <v/>
      </c>
      <c r="WS268" s="66" t="str">
        <f t="shared" si="1998"/>
        <v/>
      </c>
      <c r="WT268" s="66" t="str">
        <f t="shared" si="1999"/>
        <v/>
      </c>
      <c r="WU268" s="66" t="str">
        <f t="shared" si="2000"/>
        <v/>
      </c>
      <c r="WV268" s="66" t="str">
        <f t="shared" si="2001"/>
        <v/>
      </c>
      <c r="WW268" s="66" t="str">
        <f t="shared" si="2002"/>
        <v/>
      </c>
      <c r="WX268" s="66" t="str">
        <f t="shared" si="2003"/>
        <v/>
      </c>
      <c r="WY268" s="66" t="str">
        <f t="shared" si="2004"/>
        <v/>
      </c>
      <c r="WZ268" s="66" t="str">
        <f t="shared" si="2005"/>
        <v/>
      </c>
      <c r="XA268" s="66" t="str">
        <f t="shared" si="2006"/>
        <v/>
      </c>
      <c r="XB268" s="66" t="str">
        <f t="shared" si="2007"/>
        <v/>
      </c>
      <c r="XC268" s="66" t="str">
        <f t="shared" si="2008"/>
        <v/>
      </c>
      <c r="XD268" s="66" t="str">
        <f t="shared" si="2009"/>
        <v/>
      </c>
      <c r="XE268" s="66" t="str">
        <f t="shared" si="2010"/>
        <v/>
      </c>
      <c r="XF268" s="66" t="str">
        <f t="shared" si="2011"/>
        <v/>
      </c>
      <c r="XG268" s="66" t="str">
        <f t="shared" si="2012"/>
        <v/>
      </c>
      <c r="XH268" s="66" t="str">
        <f t="shared" si="2013"/>
        <v/>
      </c>
      <c r="XI268" s="66" t="str">
        <f t="shared" si="2014"/>
        <v/>
      </c>
      <c r="XJ268" s="66" t="str">
        <f t="shared" si="2015"/>
        <v/>
      </c>
      <c r="XK268" s="66" t="str">
        <f t="shared" si="2016"/>
        <v/>
      </c>
      <c r="XL268" s="66" t="str">
        <f t="shared" si="2017"/>
        <v/>
      </c>
      <c r="XM268" s="66" t="str">
        <f t="shared" si="2018"/>
        <v/>
      </c>
      <c r="XN268" s="66" t="str">
        <f t="shared" si="2019"/>
        <v/>
      </c>
      <c r="XO268" s="66" t="str">
        <f t="shared" si="2020"/>
        <v/>
      </c>
      <c r="XP268" s="66" t="str">
        <f t="shared" si="2021"/>
        <v/>
      </c>
      <c r="XQ268" s="66" t="str">
        <f t="shared" si="2022"/>
        <v/>
      </c>
      <c r="XR268" s="66" t="str">
        <f t="shared" si="2023"/>
        <v/>
      </c>
      <c r="XS268" s="66" t="str">
        <f t="shared" si="2024"/>
        <v/>
      </c>
      <c r="XT268" s="66" t="str">
        <f t="shared" si="2025"/>
        <v/>
      </c>
      <c r="XU268" s="66" t="str">
        <f t="shared" si="2026"/>
        <v/>
      </c>
      <c r="XV268" s="66" t="str">
        <f t="shared" si="2027"/>
        <v/>
      </c>
      <c r="XW268" s="66" t="str">
        <f t="shared" si="2028"/>
        <v/>
      </c>
      <c r="XX268" s="66" t="str">
        <f t="shared" si="2029"/>
        <v/>
      </c>
      <c r="XY268" s="66" t="str">
        <f t="shared" si="2030"/>
        <v/>
      </c>
      <c r="XZ268" s="66" t="str">
        <f t="shared" si="2031"/>
        <v/>
      </c>
      <c r="YA268" s="66" t="str">
        <f t="shared" si="2032"/>
        <v/>
      </c>
      <c r="YB268" s="66" t="str">
        <f t="shared" si="2033"/>
        <v/>
      </c>
      <c r="YC268" s="66" t="str">
        <f t="shared" si="2034"/>
        <v/>
      </c>
      <c r="YD268" s="66" t="str">
        <f t="shared" si="2035"/>
        <v/>
      </c>
      <c r="YE268" s="66" t="str">
        <f t="shared" si="2036"/>
        <v/>
      </c>
      <c r="YF268" s="66" t="str">
        <f t="shared" si="2037"/>
        <v/>
      </c>
      <c r="YG268" s="66" t="str">
        <f t="shared" si="2038"/>
        <v/>
      </c>
      <c r="YH268" s="66" t="str">
        <f t="shared" si="2039"/>
        <v/>
      </c>
      <c r="YI268" s="66" t="str">
        <f t="shared" si="2040"/>
        <v/>
      </c>
      <c r="YJ268" s="66" t="str">
        <f t="shared" si="2041"/>
        <v/>
      </c>
      <c r="YK268" s="66" t="str">
        <f t="shared" si="2042"/>
        <v/>
      </c>
      <c r="YL268" s="66" t="str">
        <f t="shared" si="2043"/>
        <v/>
      </c>
      <c r="YM268" s="66" t="str">
        <f t="shared" si="2044"/>
        <v/>
      </c>
      <c r="YN268" s="66" t="str">
        <f t="shared" si="2045"/>
        <v/>
      </c>
      <c r="YO268" s="66" t="str">
        <f t="shared" si="2046"/>
        <v/>
      </c>
      <c r="YP268" s="66" t="str">
        <f t="shared" si="2047"/>
        <v/>
      </c>
      <c r="YQ268" s="66" t="str">
        <f t="shared" si="2048"/>
        <v/>
      </c>
      <c r="YR268" s="66" t="str">
        <f t="shared" si="2049"/>
        <v/>
      </c>
      <c r="YS268" s="66" t="str">
        <f t="shared" si="2050"/>
        <v/>
      </c>
      <c r="YT268" s="66" t="str">
        <f t="shared" si="2051"/>
        <v/>
      </c>
      <c r="YU268" s="66" t="str">
        <f t="shared" si="2052"/>
        <v/>
      </c>
      <c r="YV268" s="66" t="str">
        <f t="shared" si="2053"/>
        <v/>
      </c>
      <c r="YW268" s="66" t="str">
        <f t="shared" si="2054"/>
        <v/>
      </c>
      <c r="YX268" s="66" t="str">
        <f t="shared" si="2055"/>
        <v/>
      </c>
      <c r="YY268" s="66" t="str">
        <f t="shared" si="2056"/>
        <v/>
      </c>
      <c r="YZ268" s="66" t="str">
        <f t="shared" si="2057"/>
        <v/>
      </c>
      <c r="ZA268" s="66" t="str">
        <f t="shared" si="2058"/>
        <v/>
      </c>
      <c r="ZB268" s="66" t="str">
        <f t="shared" si="2059"/>
        <v/>
      </c>
      <c r="ZC268" s="66" t="str">
        <f t="shared" si="2060"/>
        <v/>
      </c>
      <c r="ZD268" s="66" t="str">
        <f t="shared" si="2061"/>
        <v/>
      </c>
      <c r="ZE268" s="66" t="str">
        <f t="shared" si="2062"/>
        <v/>
      </c>
      <c r="ZF268" s="66" t="str">
        <f t="shared" si="2063"/>
        <v/>
      </c>
      <c r="ZG268" s="66" t="str">
        <f t="shared" si="2064"/>
        <v/>
      </c>
      <c r="ZH268" s="66" t="str">
        <f t="shared" si="2065"/>
        <v/>
      </c>
      <c r="ZI268" s="66" t="str">
        <f t="shared" si="2066"/>
        <v/>
      </c>
      <c r="ZJ268" s="66" t="str">
        <f t="shared" si="2067"/>
        <v/>
      </c>
      <c r="ZK268" s="66" t="str">
        <f t="shared" si="2068"/>
        <v/>
      </c>
      <c r="ZL268" s="66" t="str">
        <f t="shared" si="2069"/>
        <v/>
      </c>
      <c r="ZM268" s="66" t="str">
        <f t="shared" si="2070"/>
        <v/>
      </c>
      <c r="ZN268" s="66" t="str">
        <f t="shared" si="2071"/>
        <v/>
      </c>
      <c r="ZO268" s="66" t="str">
        <f t="shared" si="2072"/>
        <v/>
      </c>
      <c r="ZP268" s="66" t="str">
        <f t="shared" si="2073"/>
        <v/>
      </c>
      <c r="ZQ268" s="66" t="str">
        <f t="shared" si="2074"/>
        <v/>
      </c>
      <c r="ZR268" s="66" t="str">
        <f t="shared" si="2075"/>
        <v/>
      </c>
      <c r="ZS268" s="66" t="str">
        <f t="shared" si="2076"/>
        <v/>
      </c>
      <c r="ZT268" s="66" t="str">
        <f t="shared" si="2077"/>
        <v/>
      </c>
      <c r="ZU268" s="66" t="str">
        <f t="shared" si="2078"/>
        <v/>
      </c>
      <c r="ZV268" s="66" t="str">
        <f t="shared" si="2079"/>
        <v/>
      </c>
      <c r="ZW268" s="66" t="str">
        <f t="shared" si="2080"/>
        <v/>
      </c>
      <c r="ZX268" s="66" t="str">
        <f t="shared" si="2081"/>
        <v/>
      </c>
      <c r="ZY268" s="66" t="str">
        <f t="shared" si="2082"/>
        <v/>
      </c>
      <c r="ZZ268" s="66" t="str">
        <f t="shared" si="2083"/>
        <v/>
      </c>
      <c r="AAA268" s="66" t="str">
        <f t="shared" si="2084"/>
        <v/>
      </c>
      <c r="AAB268" s="66" t="str">
        <f t="shared" si="2085"/>
        <v/>
      </c>
      <c r="AAC268" s="66" t="str">
        <f t="shared" si="2086"/>
        <v/>
      </c>
      <c r="AAD268" s="66" t="str">
        <f t="shared" si="2087"/>
        <v/>
      </c>
      <c r="AAE268" s="66" t="str">
        <f t="shared" si="2088"/>
        <v/>
      </c>
      <c r="AAF268" s="66" t="str">
        <f t="shared" si="2089"/>
        <v/>
      </c>
      <c r="AAG268" s="66" t="str">
        <f t="shared" si="2090"/>
        <v/>
      </c>
      <c r="AAH268" s="66" t="str">
        <f t="shared" si="2091"/>
        <v/>
      </c>
      <c r="AAI268" s="66" t="str">
        <f t="shared" si="2092"/>
        <v/>
      </c>
      <c r="AAJ268" s="66" t="str">
        <f t="shared" si="2093"/>
        <v/>
      </c>
      <c r="AAK268" s="66" t="str">
        <f t="shared" si="2094"/>
        <v/>
      </c>
      <c r="AAL268" s="66" t="str">
        <f t="shared" si="2095"/>
        <v/>
      </c>
      <c r="AAM268" s="66" t="str">
        <f t="shared" si="2096"/>
        <v/>
      </c>
      <c r="AAN268" s="66" t="str">
        <f t="shared" si="2097"/>
        <v/>
      </c>
      <c r="AAO268" s="66" t="str">
        <f t="shared" si="2098"/>
        <v/>
      </c>
      <c r="AAP268" s="66" t="str">
        <f t="shared" si="2099"/>
        <v/>
      </c>
      <c r="AAQ268" s="66" t="str">
        <f t="shared" si="2100"/>
        <v/>
      </c>
      <c r="AAR268" s="66" t="str">
        <f t="shared" si="2101"/>
        <v/>
      </c>
      <c r="AAS268" s="66" t="str">
        <f t="shared" si="2102"/>
        <v/>
      </c>
      <c r="AAT268" s="66" t="str">
        <f t="shared" si="2103"/>
        <v/>
      </c>
      <c r="AAU268" s="66" t="str">
        <f t="shared" si="2104"/>
        <v/>
      </c>
      <c r="AAV268" s="66" t="str">
        <f t="shared" si="2105"/>
        <v/>
      </c>
      <c r="AAW268" s="66" t="str">
        <f t="shared" si="2106"/>
        <v/>
      </c>
      <c r="AAX268" s="66" t="str">
        <f t="shared" si="2107"/>
        <v/>
      </c>
      <c r="AAY268" s="66" t="str">
        <f t="shared" si="2108"/>
        <v/>
      </c>
      <c r="AAZ268" s="66" t="str">
        <f t="shared" si="2109"/>
        <v/>
      </c>
      <c r="ABA268" s="66" t="str">
        <f t="shared" si="2110"/>
        <v/>
      </c>
      <c r="ABB268" s="66" t="str">
        <f t="shared" si="2111"/>
        <v/>
      </c>
      <c r="ABC268" s="66" t="str">
        <f t="shared" si="2112"/>
        <v/>
      </c>
      <c r="ABD268" s="66" t="str">
        <f t="shared" si="2113"/>
        <v/>
      </c>
      <c r="ABE268" s="66" t="str">
        <f t="shared" si="2114"/>
        <v/>
      </c>
      <c r="ABF268" s="66" t="str">
        <f t="shared" si="2115"/>
        <v/>
      </c>
      <c r="ABG268" s="66" t="str">
        <f t="shared" si="2116"/>
        <v/>
      </c>
      <c r="ABH268" s="66" t="str">
        <f t="shared" si="2117"/>
        <v/>
      </c>
      <c r="ABI268" s="66" t="str">
        <f t="shared" si="2118"/>
        <v/>
      </c>
      <c r="ABJ268" s="66" t="str">
        <f t="shared" si="2119"/>
        <v/>
      </c>
      <c r="ABK268" s="66" t="str">
        <f t="shared" si="2120"/>
        <v/>
      </c>
      <c r="ABL268" s="66" t="str">
        <f t="shared" si="2121"/>
        <v/>
      </c>
      <c r="ABM268" s="66" t="str">
        <f t="shared" si="2122"/>
        <v/>
      </c>
      <c r="ABN268" s="66" t="str">
        <f t="shared" si="2123"/>
        <v/>
      </c>
      <c r="ABO268" s="66" t="str">
        <f t="shared" si="2124"/>
        <v/>
      </c>
      <c r="ABP268" s="66" t="str">
        <f t="shared" si="2125"/>
        <v/>
      </c>
      <c r="ABQ268" s="66" t="str">
        <f t="shared" si="2126"/>
        <v/>
      </c>
      <c r="ABR268" s="66" t="str">
        <f t="shared" si="2127"/>
        <v/>
      </c>
      <c r="ABS268" s="66" t="str">
        <f t="shared" si="2128"/>
        <v/>
      </c>
      <c r="ABT268" s="66" t="str">
        <f t="shared" si="2129"/>
        <v/>
      </c>
      <c r="ABU268" s="66" t="str">
        <f t="shared" si="2130"/>
        <v/>
      </c>
      <c r="ABV268" s="66" t="str">
        <f t="shared" si="2131"/>
        <v/>
      </c>
      <c r="ABW268" s="66" t="str">
        <f t="shared" si="2132"/>
        <v/>
      </c>
      <c r="ABX268" s="66" t="str">
        <f t="shared" si="2133"/>
        <v/>
      </c>
      <c r="ABY268" s="66" t="str">
        <f t="shared" si="2134"/>
        <v/>
      </c>
      <c r="ABZ268" s="66" t="str">
        <f t="shared" si="2135"/>
        <v/>
      </c>
      <c r="ACA268" s="66" t="str">
        <f t="shared" si="2136"/>
        <v/>
      </c>
      <c r="ACB268" s="66" t="str">
        <f t="shared" si="2137"/>
        <v/>
      </c>
      <c r="ACC268" s="66" t="str">
        <f t="shared" si="2138"/>
        <v/>
      </c>
      <c r="ACD268" s="66" t="str">
        <f t="shared" si="2139"/>
        <v/>
      </c>
      <c r="ACE268" s="66" t="str">
        <f t="shared" si="2140"/>
        <v/>
      </c>
      <c r="ACF268" s="66" t="str">
        <f t="shared" si="2141"/>
        <v/>
      </c>
      <c r="ACG268" s="126">
        <f t="shared" si="2142"/>
        <v>0.20860000000000001</v>
      </c>
      <c r="ACH268" s="66" t="str">
        <f t="shared" si="2143"/>
        <v>kg/GJ delivered</v>
      </c>
      <c r="ACI268" s="66" t="str">
        <f t="shared" si="2144"/>
        <v/>
      </c>
      <c r="ACJ268" s="66" t="str">
        <f t="shared" si="2145"/>
        <v/>
      </c>
      <c r="ACK268" s="66" t="str">
        <f t="shared" si="2146"/>
        <v/>
      </c>
      <c r="ACL268" s="66" t="str">
        <f t="shared" si="2147"/>
        <v/>
      </c>
      <c r="ACM268" s="66">
        <f t="shared" ref="ACM268:ACN268" si="2160">IF(AND(ACS$3="Unit", ACL268=""), "", IF(AND(ACS$3="Unit", ACL268="-"),"", IF(ACS$3="Unit", "kg/GJ delivered", IF(AND(NY268&lt;&gt;"", NY268&lt;&gt;"-", NX268="-"),"", IF($H268="","", IF(NX268="nd", "",IF(NX268="&lt;n.a.&gt;", "", IF(NY268="#/MJ", "", IF(NY268="kg/GJ delivered",NX268,IF(NY268="g/MJ delivered",NX268,IF(NY268="kg/MJ delivered",NX268*1000,IF(NY268="mg/MJ delivered",NX268/1000,IF(NY268="g/kg",((NX268)*(1/$I268)*(1/$H268)),IF(NY268="mg/kg",((NX268/1000)*(1/$I268)*(1/$H268)),IF(NY268="mg/MJ delivered",NX268/1000,IF(NY268="-","","Error"))))))))))))))))</f>
        <v>1.3620000000000001</v>
      </c>
      <c r="ACN268" s="66" t="str">
        <f t="shared" si="2160"/>
        <v>kg/GJ delivered</v>
      </c>
      <c r="ACO268" s="66" t="str">
        <f t="shared" si="2149"/>
        <v/>
      </c>
      <c r="ACP268" s="66" t="str">
        <f t="shared" si="2150"/>
        <v/>
      </c>
      <c r="ACQ268" s="66" t="str">
        <f t="shared" si="2151"/>
        <v/>
      </c>
      <c r="ACR268" s="66" t="str">
        <f t="shared" si="2152"/>
        <v/>
      </c>
      <c r="ACS268" s="66" t="str">
        <f t="shared" si="2153"/>
        <v/>
      </c>
      <c r="ACT268" s="66" t="str">
        <f t="shared" si="2154"/>
        <v/>
      </c>
    </row>
    <row r="269" spans="2:774" ht="15.75" customHeight="1" x14ac:dyDescent="0.25">
      <c r="B269" s="66">
        <v>26</v>
      </c>
      <c r="C269" s="66" t="s">
        <v>104</v>
      </c>
      <c r="D269" s="66" t="s">
        <v>48</v>
      </c>
      <c r="E269" s="156" t="s">
        <v>47</v>
      </c>
      <c r="F269" s="66" t="s">
        <v>58</v>
      </c>
      <c r="G269" s="66" t="s">
        <v>490</v>
      </c>
      <c r="H269" s="126">
        <v>8.2000000000000003E-2</v>
      </c>
      <c r="I269" s="130">
        <v>11.76</v>
      </c>
      <c r="J269" s="66" t="str">
        <f t="shared" si="1759"/>
        <v>Dung Cake, Traditional, IN</v>
      </c>
      <c r="K269" s="66" t="s">
        <v>1254</v>
      </c>
      <c r="L269" s="66" t="s">
        <v>1254</v>
      </c>
      <c r="M269" s="66" t="s">
        <v>1254</v>
      </c>
      <c r="N269" s="66" t="s">
        <v>1254</v>
      </c>
      <c r="O269" s="66" t="s">
        <v>26</v>
      </c>
      <c r="P269" s="66" t="str">
        <f t="shared" si="1768"/>
        <v>IN</v>
      </c>
      <c r="Q269" s="66" t="s">
        <v>2</v>
      </c>
      <c r="R269" s="162">
        <v>63.66</v>
      </c>
      <c r="S269" s="158" t="s">
        <v>66</v>
      </c>
      <c r="T269" s="158" t="s">
        <v>128</v>
      </c>
      <c r="U269" s="158" t="s">
        <v>128</v>
      </c>
      <c r="V269" s="158" t="s">
        <v>128</v>
      </c>
      <c r="W269" s="158" t="s">
        <v>128</v>
      </c>
      <c r="X269" s="166">
        <v>1010</v>
      </c>
      <c r="Y269" s="158" t="s">
        <v>66</v>
      </c>
      <c r="Z269" s="162">
        <v>18.21</v>
      </c>
      <c r="AA269" s="158" t="s">
        <v>66</v>
      </c>
      <c r="AB269" s="158" t="s">
        <v>128</v>
      </c>
      <c r="AC269" s="158" t="s">
        <v>128</v>
      </c>
      <c r="AD269" s="158" t="s">
        <v>128</v>
      </c>
      <c r="AE269" s="158" t="s">
        <v>128</v>
      </c>
      <c r="AF269" s="162">
        <v>24.08</v>
      </c>
      <c r="AG269" s="158" t="s">
        <v>66</v>
      </c>
      <c r="AH269" s="158" t="s">
        <v>128</v>
      </c>
      <c r="AI269" s="158" t="s">
        <v>128</v>
      </c>
      <c r="AJ269" s="158" t="s">
        <v>128</v>
      </c>
      <c r="AK269" s="158" t="s">
        <v>128</v>
      </c>
      <c r="AL269" s="158" t="s">
        <v>128</v>
      </c>
      <c r="AM269" s="158" t="s">
        <v>128</v>
      </c>
      <c r="AN269" s="158" t="s">
        <v>128</v>
      </c>
      <c r="AO269" s="158" t="s">
        <v>128</v>
      </c>
      <c r="AP269" s="158" t="s">
        <v>128</v>
      </c>
      <c r="AQ269" s="158" t="s">
        <v>128</v>
      </c>
      <c r="AR269" s="158" t="s">
        <v>128</v>
      </c>
      <c r="AS269" s="158" t="s">
        <v>128</v>
      </c>
      <c r="AT269" s="158" t="s">
        <v>128</v>
      </c>
      <c r="AU269" s="158" t="s">
        <v>128</v>
      </c>
      <c r="AV269" s="158" t="s">
        <v>128</v>
      </c>
      <c r="AW269" s="158" t="s">
        <v>128</v>
      </c>
      <c r="AX269" s="158" t="s">
        <v>128</v>
      </c>
      <c r="AY269" s="158" t="s">
        <v>128</v>
      </c>
      <c r="AZ269" s="158" t="s">
        <v>128</v>
      </c>
      <c r="BA269" s="158" t="s">
        <v>128</v>
      </c>
      <c r="BB269" s="158" t="s">
        <v>128</v>
      </c>
      <c r="BC269" s="158" t="s">
        <v>128</v>
      </c>
      <c r="BD269" s="158" t="s">
        <v>128</v>
      </c>
      <c r="BE269" s="158" t="s">
        <v>128</v>
      </c>
      <c r="BF269" s="158" t="s">
        <v>128</v>
      </c>
      <c r="BG269" s="158" t="s">
        <v>128</v>
      </c>
      <c r="BH269" s="158" t="s">
        <v>128</v>
      </c>
      <c r="BI269" s="158" t="s">
        <v>128</v>
      </c>
      <c r="BJ269" s="158" t="s">
        <v>128</v>
      </c>
      <c r="BK269" s="158" t="s">
        <v>128</v>
      </c>
      <c r="BL269" s="158" t="s">
        <v>128</v>
      </c>
      <c r="BM269" s="158" t="s">
        <v>128</v>
      </c>
      <c r="BN269" s="158" t="s">
        <v>128</v>
      </c>
      <c r="BO269" s="158" t="s">
        <v>128</v>
      </c>
      <c r="BP269" s="158" t="s">
        <v>128</v>
      </c>
      <c r="BQ269" s="158" t="s">
        <v>128</v>
      </c>
      <c r="BR269" s="158" t="s">
        <v>128</v>
      </c>
      <c r="BS269" s="158" t="s">
        <v>128</v>
      </c>
      <c r="BT269" s="158" t="s">
        <v>128</v>
      </c>
      <c r="BU269" s="158" t="s">
        <v>128</v>
      </c>
      <c r="BV269" s="158" t="s">
        <v>128</v>
      </c>
      <c r="BW269" s="158" t="s">
        <v>128</v>
      </c>
      <c r="BX269" s="158" t="s">
        <v>128</v>
      </c>
      <c r="BY269" s="158" t="s">
        <v>128</v>
      </c>
      <c r="BZ269" s="158" t="s">
        <v>128</v>
      </c>
      <c r="CA269" s="158" t="s">
        <v>128</v>
      </c>
      <c r="CB269" s="158" t="s">
        <v>128</v>
      </c>
      <c r="CC269" s="158" t="s">
        <v>128</v>
      </c>
      <c r="CD269" s="158" t="s">
        <v>128</v>
      </c>
      <c r="CE269" s="158" t="s">
        <v>128</v>
      </c>
      <c r="CF269" s="158" t="s">
        <v>128</v>
      </c>
      <c r="CG269" s="158" t="s">
        <v>128</v>
      </c>
      <c r="CH269" s="158" t="s">
        <v>128</v>
      </c>
      <c r="CI269" s="158" t="s">
        <v>128</v>
      </c>
      <c r="CJ269" s="158" t="s">
        <v>128</v>
      </c>
      <c r="CK269" s="158" t="s">
        <v>128</v>
      </c>
      <c r="CL269" s="158" t="s">
        <v>128</v>
      </c>
      <c r="CM269" s="158" t="s">
        <v>128</v>
      </c>
      <c r="CN269" s="158" t="s">
        <v>128</v>
      </c>
      <c r="CO269" s="158" t="s">
        <v>128</v>
      </c>
      <c r="CP269" s="158" t="s">
        <v>128</v>
      </c>
      <c r="CQ269" s="158" t="s">
        <v>128</v>
      </c>
      <c r="CR269" s="158" t="s">
        <v>128</v>
      </c>
      <c r="CS269" s="158" t="s">
        <v>128</v>
      </c>
      <c r="CT269" s="158" t="s">
        <v>128</v>
      </c>
      <c r="CU269" s="158" t="s">
        <v>128</v>
      </c>
      <c r="CV269" s="158" t="s">
        <v>128</v>
      </c>
      <c r="CW269" s="158" t="s">
        <v>128</v>
      </c>
      <c r="CX269" s="158" t="s">
        <v>128</v>
      </c>
      <c r="CY269" s="158" t="s">
        <v>128</v>
      </c>
      <c r="CZ269" s="158" t="s">
        <v>128</v>
      </c>
      <c r="DA269" s="158" t="s">
        <v>128</v>
      </c>
      <c r="DB269" s="158" t="s">
        <v>128</v>
      </c>
      <c r="DC269" s="158" t="s">
        <v>128</v>
      </c>
      <c r="DD269" s="158" t="s">
        <v>128</v>
      </c>
      <c r="DE269" s="158" t="s">
        <v>128</v>
      </c>
      <c r="DF269" s="158" t="s">
        <v>128</v>
      </c>
      <c r="DG269" s="158" t="s">
        <v>128</v>
      </c>
      <c r="DH269" s="158" t="s">
        <v>128</v>
      </c>
      <c r="DI269" s="158" t="s">
        <v>128</v>
      </c>
      <c r="DJ269" s="158" t="s">
        <v>128</v>
      </c>
      <c r="DK269" s="158" t="s">
        <v>128</v>
      </c>
      <c r="DL269" s="158" t="s">
        <v>128</v>
      </c>
      <c r="DM269" s="158" t="s">
        <v>128</v>
      </c>
      <c r="DN269" s="158" t="s">
        <v>128</v>
      </c>
      <c r="DO269" s="158" t="s">
        <v>128</v>
      </c>
      <c r="DP269" s="158" t="s">
        <v>128</v>
      </c>
      <c r="DQ269" s="158" t="s">
        <v>128</v>
      </c>
      <c r="DR269" s="158" t="s">
        <v>128</v>
      </c>
      <c r="DS269" s="158" t="s">
        <v>128</v>
      </c>
      <c r="DT269" s="158" t="s">
        <v>128</v>
      </c>
      <c r="DU269" s="158" t="s">
        <v>128</v>
      </c>
      <c r="DV269" s="158" t="s">
        <v>128</v>
      </c>
      <c r="DW269" s="158" t="s">
        <v>128</v>
      </c>
      <c r="DX269" s="158" t="s">
        <v>128</v>
      </c>
      <c r="DY269" s="158" t="s">
        <v>128</v>
      </c>
      <c r="DZ269" s="158" t="s">
        <v>128</v>
      </c>
      <c r="EA269" s="158" t="s">
        <v>128</v>
      </c>
      <c r="EB269" s="158" t="s">
        <v>128</v>
      </c>
      <c r="EC269" s="158" t="s">
        <v>128</v>
      </c>
      <c r="ED269" s="158" t="s">
        <v>128</v>
      </c>
      <c r="EE269" s="158" t="s">
        <v>128</v>
      </c>
      <c r="EF269" s="158" t="s">
        <v>128</v>
      </c>
      <c r="EG269" s="158" t="s">
        <v>128</v>
      </c>
      <c r="EH269" s="158" t="s">
        <v>128</v>
      </c>
      <c r="EI269" s="158" t="s">
        <v>128</v>
      </c>
      <c r="EJ269" s="158" t="s">
        <v>128</v>
      </c>
      <c r="EK269" s="158" t="s">
        <v>128</v>
      </c>
      <c r="EL269" s="158" t="s">
        <v>128</v>
      </c>
      <c r="EM269" s="158" t="s">
        <v>128</v>
      </c>
      <c r="EN269" s="158" t="s">
        <v>128</v>
      </c>
      <c r="EO269" s="158" t="s">
        <v>128</v>
      </c>
      <c r="EP269" s="158" t="s">
        <v>128</v>
      </c>
      <c r="EQ269" s="158" t="s">
        <v>128</v>
      </c>
      <c r="ER269" s="158" t="s">
        <v>128</v>
      </c>
      <c r="ES269" s="158" t="s">
        <v>128</v>
      </c>
      <c r="ET269" s="158" t="s">
        <v>128</v>
      </c>
      <c r="EU269" s="158" t="s">
        <v>128</v>
      </c>
      <c r="EV269" s="158" t="s">
        <v>128</v>
      </c>
      <c r="EW269" s="158" t="s">
        <v>128</v>
      </c>
      <c r="EX269" s="158" t="s">
        <v>128</v>
      </c>
      <c r="EY269" s="158" t="s">
        <v>128</v>
      </c>
      <c r="EZ269" s="158" t="s">
        <v>128</v>
      </c>
      <c r="FA269" s="158" t="s">
        <v>128</v>
      </c>
      <c r="FB269" s="158" t="s">
        <v>128</v>
      </c>
      <c r="FC269" s="158" t="s">
        <v>128</v>
      </c>
      <c r="FD269" s="158" t="s">
        <v>128</v>
      </c>
      <c r="FE269" s="158" t="s">
        <v>128</v>
      </c>
      <c r="FF269" s="158" t="s">
        <v>128</v>
      </c>
      <c r="FG269" s="158" t="s">
        <v>128</v>
      </c>
      <c r="FH269" s="158" t="s">
        <v>128</v>
      </c>
      <c r="FI269" s="158" t="s">
        <v>128</v>
      </c>
      <c r="FJ269" s="158" t="s">
        <v>128</v>
      </c>
      <c r="FK269" s="158" t="s">
        <v>128</v>
      </c>
      <c r="FL269" s="158" t="s">
        <v>128</v>
      </c>
      <c r="FM269" s="158" t="s">
        <v>128</v>
      </c>
      <c r="FN269" s="158" t="s">
        <v>128</v>
      </c>
      <c r="FO269" s="158" t="s">
        <v>128</v>
      </c>
      <c r="FP269" s="158" t="s">
        <v>128</v>
      </c>
      <c r="FQ269" s="158" t="s">
        <v>128</v>
      </c>
      <c r="FR269" s="158" t="s">
        <v>128</v>
      </c>
      <c r="FS269" s="158" t="s">
        <v>128</v>
      </c>
      <c r="FT269" s="158" t="s">
        <v>128</v>
      </c>
      <c r="FU269" s="158" t="s">
        <v>128</v>
      </c>
      <c r="FV269" s="158" t="s">
        <v>128</v>
      </c>
      <c r="FW269" s="158" t="s">
        <v>128</v>
      </c>
      <c r="FX269" s="158" t="s">
        <v>128</v>
      </c>
      <c r="FY269" s="158" t="s">
        <v>128</v>
      </c>
      <c r="FZ269" s="158" t="s">
        <v>128</v>
      </c>
      <c r="GA269" s="158" t="s">
        <v>128</v>
      </c>
      <c r="GB269" s="158" t="s">
        <v>128</v>
      </c>
      <c r="GC269" s="158" t="s">
        <v>128</v>
      </c>
      <c r="GD269" s="158" t="s">
        <v>128</v>
      </c>
      <c r="GE269" s="158" t="s">
        <v>128</v>
      </c>
      <c r="GF269" s="158" t="s">
        <v>128</v>
      </c>
      <c r="GG269" s="158" t="s">
        <v>128</v>
      </c>
      <c r="GH269" s="158" t="s">
        <v>128</v>
      </c>
      <c r="GI269" s="158" t="s">
        <v>128</v>
      </c>
      <c r="GJ269" s="158" t="s">
        <v>128</v>
      </c>
      <c r="GK269" s="158" t="s">
        <v>128</v>
      </c>
      <c r="GL269" s="158" t="s">
        <v>128</v>
      </c>
      <c r="GM269" s="158" t="s">
        <v>128</v>
      </c>
      <c r="GN269" s="158" t="s">
        <v>128</v>
      </c>
      <c r="GO269" s="158" t="s">
        <v>128</v>
      </c>
      <c r="GP269" s="158" t="s">
        <v>128</v>
      </c>
      <c r="GQ269" s="158" t="s">
        <v>128</v>
      </c>
      <c r="GR269" s="158" t="s">
        <v>128</v>
      </c>
      <c r="GS269" s="158" t="s">
        <v>128</v>
      </c>
      <c r="GT269" s="158" t="s">
        <v>128</v>
      </c>
      <c r="GU269" s="158" t="s">
        <v>128</v>
      </c>
      <c r="GV269" s="158" t="s">
        <v>128</v>
      </c>
      <c r="GW269" s="158" t="s">
        <v>128</v>
      </c>
      <c r="GX269" s="158" t="s">
        <v>128</v>
      </c>
      <c r="GY269" s="158" t="s">
        <v>128</v>
      </c>
      <c r="GZ269" s="158" t="s">
        <v>128</v>
      </c>
      <c r="HA269" s="158" t="s">
        <v>128</v>
      </c>
      <c r="HB269" s="158" t="s">
        <v>128</v>
      </c>
      <c r="HC269" s="158" t="s">
        <v>128</v>
      </c>
      <c r="HD269" s="158" t="s">
        <v>128</v>
      </c>
      <c r="HE269" s="158" t="s">
        <v>128</v>
      </c>
      <c r="HF269" s="158" t="s">
        <v>128</v>
      </c>
      <c r="HG269" s="158" t="s">
        <v>128</v>
      </c>
      <c r="HH269" s="158" t="s">
        <v>128</v>
      </c>
      <c r="HI269" s="158" t="s">
        <v>128</v>
      </c>
      <c r="HJ269" s="158" t="s">
        <v>128</v>
      </c>
      <c r="HK269" s="158" t="s">
        <v>128</v>
      </c>
      <c r="HL269" s="158" t="s">
        <v>128</v>
      </c>
      <c r="HM269" s="158" t="s">
        <v>128</v>
      </c>
      <c r="HN269" s="158" t="s">
        <v>128</v>
      </c>
      <c r="HO269" s="158" t="s">
        <v>128</v>
      </c>
      <c r="HP269" s="158" t="s">
        <v>128</v>
      </c>
      <c r="HQ269" s="158" t="s">
        <v>128</v>
      </c>
      <c r="HR269" s="158" t="s">
        <v>128</v>
      </c>
      <c r="HS269" s="158" t="s">
        <v>128</v>
      </c>
      <c r="HT269" s="158" t="s">
        <v>128</v>
      </c>
      <c r="HU269" s="158" t="s">
        <v>128</v>
      </c>
      <c r="HV269" s="158" t="s">
        <v>128</v>
      </c>
      <c r="HW269" s="158" t="s">
        <v>128</v>
      </c>
      <c r="HX269" s="158" t="s">
        <v>128</v>
      </c>
      <c r="HY269" s="158" t="s">
        <v>128</v>
      </c>
      <c r="HZ269" s="158" t="s">
        <v>128</v>
      </c>
      <c r="IA269" s="158" t="s">
        <v>128</v>
      </c>
      <c r="IB269" s="158" t="s">
        <v>128</v>
      </c>
      <c r="IC269" s="158" t="s">
        <v>128</v>
      </c>
      <c r="ID269" s="158" t="s">
        <v>128</v>
      </c>
      <c r="IE269" s="158" t="s">
        <v>128</v>
      </c>
      <c r="IF269" s="158" t="s">
        <v>128</v>
      </c>
      <c r="IG269" s="158" t="s">
        <v>128</v>
      </c>
      <c r="IH269" s="158" t="s">
        <v>128</v>
      </c>
      <c r="II269" s="158" t="s">
        <v>128</v>
      </c>
      <c r="IJ269" s="158" t="s">
        <v>128</v>
      </c>
      <c r="IK269" s="158" t="s">
        <v>128</v>
      </c>
      <c r="IL269" s="158" t="s">
        <v>128</v>
      </c>
      <c r="IM269" s="158" t="s">
        <v>128</v>
      </c>
      <c r="IN269" s="158" t="s">
        <v>128</v>
      </c>
      <c r="IO269" s="158" t="s">
        <v>128</v>
      </c>
      <c r="IP269" s="158" t="s">
        <v>128</v>
      </c>
      <c r="IQ269" s="158" t="s">
        <v>128</v>
      </c>
      <c r="IR269" s="158" t="s">
        <v>128</v>
      </c>
      <c r="IS269" s="158" t="s">
        <v>128</v>
      </c>
      <c r="IT269" s="158" t="s">
        <v>128</v>
      </c>
      <c r="IU269" s="158" t="s">
        <v>128</v>
      </c>
      <c r="IV269" s="158" t="s">
        <v>128</v>
      </c>
      <c r="IW269" s="158" t="s">
        <v>128</v>
      </c>
      <c r="IX269" s="158" t="s">
        <v>128</v>
      </c>
      <c r="IY269" s="158" t="s">
        <v>128</v>
      </c>
      <c r="IZ269" s="158" t="s">
        <v>128</v>
      </c>
      <c r="JA269" s="158" t="s">
        <v>128</v>
      </c>
      <c r="JB269" s="158" t="s">
        <v>128</v>
      </c>
      <c r="JC269" s="158" t="s">
        <v>128</v>
      </c>
      <c r="JD269" s="158" t="s">
        <v>128</v>
      </c>
      <c r="JE269" s="158" t="s">
        <v>128</v>
      </c>
      <c r="JF269" s="158" t="s">
        <v>128</v>
      </c>
      <c r="JG269" s="158" t="s">
        <v>128</v>
      </c>
      <c r="JH269" s="158" t="s">
        <v>128</v>
      </c>
      <c r="JI269" s="158" t="s">
        <v>128</v>
      </c>
      <c r="JJ269" s="158" t="s">
        <v>128</v>
      </c>
      <c r="JK269" s="158" t="s">
        <v>128</v>
      </c>
      <c r="JL269" s="158" t="s">
        <v>128</v>
      </c>
      <c r="JM269" s="158" t="s">
        <v>128</v>
      </c>
      <c r="JN269" s="158" t="s">
        <v>128</v>
      </c>
      <c r="JO269" s="158" t="s">
        <v>128</v>
      </c>
      <c r="JP269" s="158" t="s">
        <v>128</v>
      </c>
      <c r="JQ269" s="158" t="s">
        <v>128</v>
      </c>
      <c r="JR269" s="158" t="s">
        <v>128</v>
      </c>
      <c r="JS269" s="158" t="s">
        <v>128</v>
      </c>
      <c r="JT269" s="158" t="s">
        <v>128</v>
      </c>
      <c r="JU269" s="158" t="s">
        <v>128</v>
      </c>
      <c r="JV269" s="158" t="s">
        <v>128</v>
      </c>
      <c r="JW269" s="158" t="s">
        <v>128</v>
      </c>
      <c r="JX269" s="158" t="s">
        <v>128</v>
      </c>
      <c r="JY269" s="158" t="s">
        <v>128</v>
      </c>
      <c r="JZ269" s="158" t="s">
        <v>128</v>
      </c>
      <c r="KA269" s="158" t="s">
        <v>128</v>
      </c>
      <c r="KB269" s="158" t="s">
        <v>128</v>
      </c>
      <c r="KC269" s="158" t="s">
        <v>128</v>
      </c>
      <c r="KD269" s="158" t="s">
        <v>128</v>
      </c>
      <c r="KE269" s="158" t="s">
        <v>128</v>
      </c>
      <c r="KF269" s="158" t="s">
        <v>128</v>
      </c>
      <c r="KG269" s="158" t="s">
        <v>128</v>
      </c>
      <c r="KH269" s="158" t="s">
        <v>128</v>
      </c>
      <c r="KI269" s="158" t="s">
        <v>128</v>
      </c>
      <c r="KJ269" s="158" t="s">
        <v>128</v>
      </c>
      <c r="KK269" s="158" t="s">
        <v>128</v>
      </c>
      <c r="KL269" s="158" t="s">
        <v>128</v>
      </c>
      <c r="KM269" s="158" t="s">
        <v>128</v>
      </c>
      <c r="KN269" s="158" t="s">
        <v>128</v>
      </c>
      <c r="KO269" s="158" t="s">
        <v>128</v>
      </c>
      <c r="KP269" s="158" t="s">
        <v>128</v>
      </c>
      <c r="KQ269" s="158" t="s">
        <v>128</v>
      </c>
      <c r="KR269" s="158" t="s">
        <v>128</v>
      </c>
      <c r="KS269" s="158" t="s">
        <v>128</v>
      </c>
      <c r="KT269" s="158" t="s">
        <v>128</v>
      </c>
      <c r="KU269" s="158" t="s">
        <v>128</v>
      </c>
      <c r="KV269" s="158" t="s">
        <v>128</v>
      </c>
      <c r="KW269" s="158" t="s">
        <v>128</v>
      </c>
      <c r="KX269" s="158" t="s">
        <v>128</v>
      </c>
      <c r="KY269" s="158" t="s">
        <v>128</v>
      </c>
      <c r="KZ269" s="158" t="s">
        <v>128</v>
      </c>
      <c r="LA269" s="158" t="s">
        <v>128</v>
      </c>
      <c r="LB269" s="158" t="s">
        <v>128</v>
      </c>
      <c r="LC269" s="158" t="s">
        <v>128</v>
      </c>
      <c r="LD269" s="158" t="s">
        <v>128</v>
      </c>
      <c r="LE269" s="158" t="s">
        <v>128</v>
      </c>
      <c r="LF269" s="158" t="s">
        <v>128</v>
      </c>
      <c r="LG269" s="158" t="s">
        <v>128</v>
      </c>
      <c r="LH269" s="158" t="s">
        <v>128</v>
      </c>
      <c r="LI269" s="158" t="s">
        <v>128</v>
      </c>
      <c r="LJ269" s="158" t="s">
        <v>128</v>
      </c>
      <c r="LK269" s="158" t="s">
        <v>128</v>
      </c>
      <c r="LL269" s="158" t="s">
        <v>128</v>
      </c>
      <c r="LM269" s="158" t="s">
        <v>128</v>
      </c>
      <c r="LN269" s="158" t="s">
        <v>128</v>
      </c>
      <c r="LO269" s="158" t="s">
        <v>128</v>
      </c>
      <c r="LP269" s="158" t="s">
        <v>128</v>
      </c>
      <c r="LQ269" s="158" t="s">
        <v>128</v>
      </c>
      <c r="LR269" s="158" t="s">
        <v>128</v>
      </c>
      <c r="LS269" s="158" t="s">
        <v>128</v>
      </c>
      <c r="LT269" s="158" t="s">
        <v>128</v>
      </c>
      <c r="LU269" s="158" t="s">
        <v>128</v>
      </c>
      <c r="LV269" s="158" t="s">
        <v>128</v>
      </c>
      <c r="LW269" s="158" t="s">
        <v>128</v>
      </c>
      <c r="LX269" s="158" t="s">
        <v>128</v>
      </c>
      <c r="LY269" s="158" t="s">
        <v>128</v>
      </c>
      <c r="LZ269" s="158" t="s">
        <v>128</v>
      </c>
      <c r="MA269" s="158" t="s">
        <v>128</v>
      </c>
      <c r="MB269" s="158" t="s">
        <v>128</v>
      </c>
      <c r="MC269" s="158" t="s">
        <v>128</v>
      </c>
      <c r="MD269" s="158" t="s">
        <v>128</v>
      </c>
      <c r="ME269" s="158" t="s">
        <v>128</v>
      </c>
      <c r="MF269" s="158" t="s">
        <v>128</v>
      </c>
      <c r="MG269" s="158" t="s">
        <v>128</v>
      </c>
      <c r="MH269" s="158" t="s">
        <v>128</v>
      </c>
      <c r="MI269" s="158" t="s">
        <v>128</v>
      </c>
      <c r="MJ269" s="158" t="s">
        <v>128</v>
      </c>
      <c r="MK269" s="158" t="s">
        <v>128</v>
      </c>
      <c r="ML269" s="158" t="s">
        <v>128</v>
      </c>
      <c r="MM269" s="158" t="s">
        <v>128</v>
      </c>
      <c r="MN269" s="158" t="s">
        <v>128</v>
      </c>
      <c r="MO269" s="158" t="s">
        <v>128</v>
      </c>
      <c r="MP269" s="158" t="s">
        <v>128</v>
      </c>
      <c r="MQ269" s="158" t="s">
        <v>128</v>
      </c>
      <c r="MR269" s="158" t="s">
        <v>128</v>
      </c>
      <c r="MS269" s="158" t="s">
        <v>128</v>
      </c>
      <c r="MT269" s="158" t="s">
        <v>128</v>
      </c>
      <c r="MU269" s="158" t="s">
        <v>128</v>
      </c>
      <c r="MV269" s="158" t="s">
        <v>128</v>
      </c>
      <c r="MW269" s="158" t="s">
        <v>128</v>
      </c>
      <c r="MX269" s="158" t="s">
        <v>128</v>
      </c>
      <c r="MY269" s="158" t="s">
        <v>128</v>
      </c>
      <c r="MZ269" s="158" t="s">
        <v>128</v>
      </c>
      <c r="NA269" s="158" t="s">
        <v>128</v>
      </c>
      <c r="NB269" s="158" t="s">
        <v>128</v>
      </c>
      <c r="NC269" s="158" t="s">
        <v>128</v>
      </c>
      <c r="ND269" s="158" t="s">
        <v>128</v>
      </c>
      <c r="NE269" s="158" t="s">
        <v>128</v>
      </c>
      <c r="NF269" s="158" t="s">
        <v>128</v>
      </c>
      <c r="NG269" s="158" t="s">
        <v>128</v>
      </c>
      <c r="NH269" s="158" t="s">
        <v>128</v>
      </c>
      <c r="NI269" s="158" t="s">
        <v>128</v>
      </c>
      <c r="NJ269" s="158" t="s">
        <v>128</v>
      </c>
      <c r="NK269" s="158" t="s">
        <v>128</v>
      </c>
      <c r="NL269" s="158" t="s">
        <v>128</v>
      </c>
      <c r="NM269" s="158" t="s">
        <v>128</v>
      </c>
      <c r="NN269" s="158" t="s">
        <v>128</v>
      </c>
      <c r="NO269" s="158" t="s">
        <v>128</v>
      </c>
      <c r="NP269" s="158" t="s">
        <v>128</v>
      </c>
      <c r="NQ269" s="158" t="s">
        <v>128</v>
      </c>
      <c r="NR269" s="163">
        <v>0.30280000000000001</v>
      </c>
      <c r="NS269" s="158" t="s">
        <v>66</v>
      </c>
      <c r="NT269" s="158" t="s">
        <v>128</v>
      </c>
      <c r="NU269" s="158" t="s">
        <v>128</v>
      </c>
      <c r="NV269" s="158" t="s">
        <v>128</v>
      </c>
      <c r="NW269" s="158" t="s">
        <v>128</v>
      </c>
      <c r="NX269" s="163">
        <v>0.57040000000000002</v>
      </c>
      <c r="NY269" s="158" t="s">
        <v>66</v>
      </c>
      <c r="NZ269" s="158" t="s">
        <v>128</v>
      </c>
      <c r="OA269" s="158" t="s">
        <v>128</v>
      </c>
      <c r="OB269" s="158" t="s">
        <v>128</v>
      </c>
      <c r="OC269" s="158" t="s">
        <v>128</v>
      </c>
      <c r="OD269" s="158" t="s">
        <v>128</v>
      </c>
      <c r="OE269" s="170" t="s">
        <v>128</v>
      </c>
      <c r="OF269" s="181"/>
      <c r="OG269" s="174">
        <f t="shared" si="1778"/>
        <v>63.66</v>
      </c>
      <c r="OH269" s="66" t="str">
        <f t="shared" si="1779"/>
        <v>kg/GJ delivered</v>
      </c>
      <c r="OI269" s="66" t="str">
        <f t="shared" si="1780"/>
        <v/>
      </c>
      <c r="OJ269" s="66" t="str">
        <f t="shared" si="1781"/>
        <v/>
      </c>
      <c r="OK269" s="66" t="str">
        <f t="shared" si="1782"/>
        <v/>
      </c>
      <c r="OL269" s="66" t="str">
        <f t="shared" si="1783"/>
        <v/>
      </c>
      <c r="OM269" s="160">
        <f t="shared" si="1784"/>
        <v>1010</v>
      </c>
      <c r="ON269" s="66" t="str">
        <f t="shared" si="1785"/>
        <v>kg/GJ delivered</v>
      </c>
      <c r="OO269" s="130">
        <f t="shared" si="1786"/>
        <v>18.21</v>
      </c>
      <c r="OP269" s="66" t="str">
        <f t="shared" si="1787"/>
        <v>kg/GJ delivered</v>
      </c>
      <c r="OQ269" s="66" t="str">
        <f t="shared" si="1788"/>
        <v/>
      </c>
      <c r="OR269" s="66" t="str">
        <f t="shared" si="1789"/>
        <v/>
      </c>
      <c r="OS269" s="66" t="str">
        <f t="shared" si="1790"/>
        <v/>
      </c>
      <c r="OT269" s="66" t="str">
        <f t="shared" si="1791"/>
        <v/>
      </c>
      <c r="OU269" s="130">
        <f t="shared" si="1792"/>
        <v>24.08</v>
      </c>
      <c r="OV269" s="66" t="str">
        <f t="shared" si="1793"/>
        <v>kg/GJ delivered</v>
      </c>
      <c r="OW269" s="66" t="str">
        <f t="shared" si="1794"/>
        <v/>
      </c>
      <c r="OX269" s="66" t="str">
        <f t="shared" si="1795"/>
        <v/>
      </c>
      <c r="OY269" s="66" t="str">
        <f t="shared" si="1796"/>
        <v/>
      </c>
      <c r="OZ269" s="66" t="str">
        <f t="shared" si="1797"/>
        <v/>
      </c>
      <c r="PA269" s="66" t="str">
        <f t="shared" si="1798"/>
        <v/>
      </c>
      <c r="PB269" s="66" t="str">
        <f t="shared" si="1799"/>
        <v/>
      </c>
      <c r="PC269" s="66" t="str">
        <f t="shared" si="1800"/>
        <v/>
      </c>
      <c r="PD269" s="66" t="str">
        <f t="shared" si="1801"/>
        <v/>
      </c>
      <c r="PE269" s="66" t="str">
        <f t="shared" si="1802"/>
        <v/>
      </c>
      <c r="PF269" s="66" t="str">
        <f t="shared" si="1803"/>
        <v/>
      </c>
      <c r="PG269" s="66" t="str">
        <f t="shared" si="1804"/>
        <v/>
      </c>
      <c r="PH269" s="66" t="str">
        <f t="shared" si="1805"/>
        <v/>
      </c>
      <c r="PI269" s="66" t="str">
        <f t="shared" si="1806"/>
        <v/>
      </c>
      <c r="PJ269" s="66" t="str">
        <f t="shared" si="1807"/>
        <v/>
      </c>
      <c r="PK269" s="66" t="str">
        <f t="shared" si="1808"/>
        <v/>
      </c>
      <c r="PL269" s="66" t="str">
        <f t="shared" si="1809"/>
        <v/>
      </c>
      <c r="PM269" s="66" t="str">
        <f t="shared" si="1810"/>
        <v/>
      </c>
      <c r="PN269" s="66" t="str">
        <f t="shared" si="1811"/>
        <v/>
      </c>
      <c r="PO269" s="66" t="str">
        <f t="shared" si="1812"/>
        <v/>
      </c>
      <c r="PP269" s="66" t="str">
        <f t="shared" si="1813"/>
        <v/>
      </c>
      <c r="PQ269" s="66" t="str">
        <f t="shared" si="1814"/>
        <v/>
      </c>
      <c r="PR269" s="66" t="str">
        <f t="shared" si="1815"/>
        <v/>
      </c>
      <c r="PS269" s="66" t="str">
        <f t="shared" si="1816"/>
        <v/>
      </c>
      <c r="PT269" s="66" t="str">
        <f t="shared" si="1817"/>
        <v/>
      </c>
      <c r="PU269" s="66" t="str">
        <f t="shared" si="1818"/>
        <v/>
      </c>
      <c r="PV269" s="66" t="str">
        <f t="shared" si="1819"/>
        <v/>
      </c>
      <c r="PW269" s="66" t="str">
        <f t="shared" si="1820"/>
        <v/>
      </c>
      <c r="PX269" s="66" t="str">
        <f t="shared" si="1821"/>
        <v/>
      </c>
      <c r="PY269" s="66" t="str">
        <f t="shared" si="1822"/>
        <v/>
      </c>
      <c r="PZ269" s="66" t="str">
        <f t="shared" si="1823"/>
        <v/>
      </c>
      <c r="QA269" s="66" t="str">
        <f t="shared" si="1824"/>
        <v/>
      </c>
      <c r="QB269" s="66" t="str">
        <f t="shared" si="1825"/>
        <v/>
      </c>
      <c r="QC269" s="66" t="str">
        <f t="shared" si="1826"/>
        <v/>
      </c>
      <c r="QD269" s="66" t="str">
        <f t="shared" si="1827"/>
        <v/>
      </c>
      <c r="QE269" s="66" t="str">
        <f t="shared" si="1828"/>
        <v/>
      </c>
      <c r="QF269" s="66" t="str">
        <f t="shared" si="1829"/>
        <v/>
      </c>
      <c r="QG269" s="66" t="str">
        <f t="shared" si="1830"/>
        <v/>
      </c>
      <c r="QH269" s="66" t="str">
        <f t="shared" si="1831"/>
        <v/>
      </c>
      <c r="QI269" s="66" t="str">
        <f t="shared" si="1832"/>
        <v/>
      </c>
      <c r="QJ269" s="66" t="str">
        <f t="shared" si="1833"/>
        <v/>
      </c>
      <c r="QK269" s="66" t="str">
        <f t="shared" si="1834"/>
        <v/>
      </c>
      <c r="QL269" s="66" t="str">
        <f t="shared" si="1835"/>
        <v/>
      </c>
      <c r="QM269" s="66" t="str">
        <f t="shared" si="1836"/>
        <v/>
      </c>
      <c r="QN269" s="66" t="str">
        <f t="shared" si="1837"/>
        <v/>
      </c>
      <c r="QO269" s="66" t="str">
        <f t="shared" si="1838"/>
        <v/>
      </c>
      <c r="QP269" s="66" t="str">
        <f t="shared" si="1839"/>
        <v/>
      </c>
      <c r="QQ269" s="66" t="str">
        <f t="shared" si="1840"/>
        <v/>
      </c>
      <c r="QR269" s="66" t="str">
        <f t="shared" si="1841"/>
        <v/>
      </c>
      <c r="QS269" s="66" t="str">
        <f t="shared" si="1842"/>
        <v/>
      </c>
      <c r="QT269" s="66" t="str">
        <f t="shared" si="1843"/>
        <v/>
      </c>
      <c r="QU269" s="66" t="str">
        <f t="shared" si="1844"/>
        <v/>
      </c>
      <c r="QV269" s="66" t="str">
        <f t="shared" si="1845"/>
        <v/>
      </c>
      <c r="QW269" s="66" t="str">
        <f t="shared" si="1846"/>
        <v/>
      </c>
      <c r="QX269" s="66" t="str">
        <f t="shared" si="1847"/>
        <v/>
      </c>
      <c r="QY269" s="66" t="str">
        <f t="shared" si="1848"/>
        <v/>
      </c>
      <c r="QZ269" s="66" t="str">
        <f t="shared" si="1849"/>
        <v/>
      </c>
      <c r="RA269" s="66" t="str">
        <f t="shared" si="1850"/>
        <v/>
      </c>
      <c r="RB269" s="66" t="str">
        <f t="shared" si="1851"/>
        <v/>
      </c>
      <c r="RC269" s="66" t="str">
        <f t="shared" si="1852"/>
        <v/>
      </c>
      <c r="RD269" s="66" t="str">
        <f t="shared" si="1853"/>
        <v/>
      </c>
      <c r="RE269" s="66" t="str">
        <f t="shared" si="1854"/>
        <v/>
      </c>
      <c r="RF269" s="66" t="str">
        <f t="shared" si="1855"/>
        <v/>
      </c>
      <c r="RG269" s="66" t="str">
        <f t="shared" si="1856"/>
        <v/>
      </c>
      <c r="RH269" s="66" t="str">
        <f t="shared" si="1857"/>
        <v/>
      </c>
      <c r="RI269" s="66" t="str">
        <f t="shared" si="1858"/>
        <v/>
      </c>
      <c r="RJ269" s="66" t="str">
        <f t="shared" si="1859"/>
        <v/>
      </c>
      <c r="RK269" s="66" t="str">
        <f t="shared" si="1860"/>
        <v/>
      </c>
      <c r="RL269" s="66" t="str">
        <f t="shared" si="1861"/>
        <v/>
      </c>
      <c r="RM269" s="66" t="str">
        <f t="shared" si="1862"/>
        <v/>
      </c>
      <c r="RN269" s="66" t="str">
        <f t="shared" si="1863"/>
        <v/>
      </c>
      <c r="RO269" s="66" t="str">
        <f t="shared" si="1864"/>
        <v/>
      </c>
      <c r="RP269" s="66" t="str">
        <f t="shared" si="1865"/>
        <v/>
      </c>
      <c r="RQ269" s="66" t="str">
        <f t="shared" si="1866"/>
        <v/>
      </c>
      <c r="RR269" s="66" t="str">
        <f t="shared" si="1867"/>
        <v/>
      </c>
      <c r="RS269" s="66" t="str">
        <f t="shared" si="1868"/>
        <v/>
      </c>
      <c r="RT269" s="66" t="str">
        <f t="shared" si="1869"/>
        <v/>
      </c>
      <c r="RU269" s="66" t="str">
        <f t="shared" si="1870"/>
        <v/>
      </c>
      <c r="RV269" s="66" t="str">
        <f t="shared" si="1871"/>
        <v/>
      </c>
      <c r="RW269" s="66" t="str">
        <f t="shared" si="1872"/>
        <v/>
      </c>
      <c r="RX269" s="66" t="str">
        <f t="shared" si="1873"/>
        <v/>
      </c>
      <c r="RY269" s="66" t="str">
        <f t="shared" si="1874"/>
        <v/>
      </c>
      <c r="RZ269" s="66" t="str">
        <f t="shared" si="1875"/>
        <v/>
      </c>
      <c r="SA269" s="66" t="str">
        <f t="shared" si="1876"/>
        <v/>
      </c>
      <c r="SB269" s="66" t="str">
        <f t="shared" si="1877"/>
        <v/>
      </c>
      <c r="SC269" s="66" t="str">
        <f t="shared" si="1878"/>
        <v/>
      </c>
      <c r="SD269" s="66" t="str">
        <f t="shared" si="1879"/>
        <v/>
      </c>
      <c r="SE269" s="66" t="str">
        <f t="shared" si="1880"/>
        <v/>
      </c>
      <c r="SF269" s="66" t="str">
        <f t="shared" si="1881"/>
        <v/>
      </c>
      <c r="SG269" s="66" t="str">
        <f t="shared" si="1882"/>
        <v/>
      </c>
      <c r="SH269" s="66" t="str">
        <f t="shared" si="1883"/>
        <v/>
      </c>
      <c r="SI269" s="66" t="str">
        <f t="shared" si="1884"/>
        <v/>
      </c>
      <c r="SJ269" s="66" t="str">
        <f t="shared" si="1885"/>
        <v/>
      </c>
      <c r="SK269" s="66" t="str">
        <f t="shared" si="1886"/>
        <v/>
      </c>
      <c r="SL269" s="66" t="str">
        <f t="shared" si="1887"/>
        <v/>
      </c>
      <c r="SM269" s="66" t="str">
        <f t="shared" si="1888"/>
        <v/>
      </c>
      <c r="SN269" s="66" t="str">
        <f t="shared" si="1889"/>
        <v/>
      </c>
      <c r="SO269" s="66" t="str">
        <f t="shared" si="1890"/>
        <v/>
      </c>
      <c r="SP269" s="66" t="str">
        <f t="shared" si="1891"/>
        <v/>
      </c>
      <c r="SQ269" s="66" t="str">
        <f t="shared" si="1892"/>
        <v/>
      </c>
      <c r="SR269" s="66" t="str">
        <f t="shared" si="1893"/>
        <v/>
      </c>
      <c r="SS269" s="66" t="str">
        <f t="shared" si="1894"/>
        <v/>
      </c>
      <c r="ST269" s="66" t="str">
        <f t="shared" si="1895"/>
        <v/>
      </c>
      <c r="SU269" s="66" t="str">
        <f t="shared" si="1896"/>
        <v/>
      </c>
      <c r="SV269" s="66" t="str">
        <f t="shared" si="1897"/>
        <v/>
      </c>
      <c r="SW269" s="66" t="str">
        <f t="shared" si="1898"/>
        <v/>
      </c>
      <c r="SX269" s="66" t="str">
        <f t="shared" si="1899"/>
        <v/>
      </c>
      <c r="SY269" s="66" t="str">
        <f t="shared" si="1900"/>
        <v/>
      </c>
      <c r="SZ269" s="66" t="str">
        <f t="shared" si="1901"/>
        <v/>
      </c>
      <c r="TA269" s="66" t="str">
        <f t="shared" si="1902"/>
        <v/>
      </c>
      <c r="TB269" s="66" t="str">
        <f t="shared" si="1903"/>
        <v/>
      </c>
      <c r="TC269" s="66" t="str">
        <f t="shared" si="1904"/>
        <v/>
      </c>
      <c r="TD269" s="66" t="str">
        <f t="shared" si="1905"/>
        <v/>
      </c>
      <c r="TE269" s="66" t="str">
        <f t="shared" si="1906"/>
        <v/>
      </c>
      <c r="TF269" s="66" t="str">
        <f t="shared" si="1907"/>
        <v/>
      </c>
      <c r="TG269" s="66" t="str">
        <f t="shared" si="1908"/>
        <v/>
      </c>
      <c r="TH269" s="66" t="str">
        <f t="shared" si="1909"/>
        <v/>
      </c>
      <c r="TI269" s="66" t="str">
        <f t="shared" si="1910"/>
        <v/>
      </c>
      <c r="TJ269" s="66" t="str">
        <f t="shared" si="1911"/>
        <v/>
      </c>
      <c r="TK269" s="66" t="str">
        <f t="shared" si="1912"/>
        <v/>
      </c>
      <c r="TL269" s="66" t="str">
        <f t="shared" si="1913"/>
        <v/>
      </c>
      <c r="TM269" s="66" t="str">
        <f t="shared" si="1914"/>
        <v/>
      </c>
      <c r="TN269" s="66" t="str">
        <f t="shared" si="1915"/>
        <v/>
      </c>
      <c r="TO269" s="66" t="str">
        <f t="shared" si="1916"/>
        <v/>
      </c>
      <c r="TP269" s="66" t="str">
        <f t="shared" si="1917"/>
        <v/>
      </c>
      <c r="TQ269" s="66" t="str">
        <f t="shared" si="1918"/>
        <v/>
      </c>
      <c r="TR269" s="66" t="str">
        <f t="shared" si="1919"/>
        <v/>
      </c>
      <c r="TS269" s="66" t="str">
        <f t="shared" si="1920"/>
        <v/>
      </c>
      <c r="TT269" s="66" t="str">
        <f t="shared" si="1921"/>
        <v/>
      </c>
      <c r="TU269" s="66" t="str">
        <f t="shared" si="1922"/>
        <v/>
      </c>
      <c r="TV269" s="66" t="str">
        <f t="shared" si="1923"/>
        <v/>
      </c>
      <c r="TW269" s="66" t="str">
        <f t="shared" si="1924"/>
        <v/>
      </c>
      <c r="TX269" s="66" t="str">
        <f t="shared" si="1925"/>
        <v/>
      </c>
      <c r="TY269" s="66" t="str">
        <f t="shared" si="1926"/>
        <v/>
      </c>
      <c r="TZ269" s="66" t="str">
        <f t="shared" si="1927"/>
        <v/>
      </c>
      <c r="UA269" s="66" t="str">
        <f t="shared" si="1928"/>
        <v/>
      </c>
      <c r="UB269" s="66" t="str">
        <f t="shared" si="1929"/>
        <v/>
      </c>
      <c r="UC269" s="66" t="str">
        <f t="shared" si="1930"/>
        <v/>
      </c>
      <c r="UD269" s="66" t="str">
        <f t="shared" si="1931"/>
        <v/>
      </c>
      <c r="UE269" s="66" t="str">
        <f t="shared" si="1932"/>
        <v/>
      </c>
      <c r="UF269" s="66" t="str">
        <f t="shared" si="1933"/>
        <v/>
      </c>
      <c r="UG269" s="66" t="str">
        <f t="shared" si="1934"/>
        <v/>
      </c>
      <c r="UH269" s="66" t="str">
        <f t="shared" si="1935"/>
        <v/>
      </c>
      <c r="UI269" s="66" t="str">
        <f t="shared" si="1936"/>
        <v/>
      </c>
      <c r="UJ269" s="66" t="str">
        <f t="shared" si="1937"/>
        <v/>
      </c>
      <c r="UK269" s="66" t="str">
        <f t="shared" si="1938"/>
        <v/>
      </c>
      <c r="UL269" s="66" t="str">
        <f t="shared" si="1939"/>
        <v/>
      </c>
      <c r="UM269" s="66" t="str">
        <f t="shared" si="1940"/>
        <v/>
      </c>
      <c r="UN269" s="66" t="str">
        <f t="shared" si="1941"/>
        <v/>
      </c>
      <c r="UO269" s="66" t="str">
        <f t="shared" si="1942"/>
        <v/>
      </c>
      <c r="UP269" s="66" t="str">
        <f t="shared" si="1943"/>
        <v/>
      </c>
      <c r="UQ269" s="66" t="str">
        <f t="shared" si="1944"/>
        <v/>
      </c>
      <c r="UR269" s="66" t="str">
        <f t="shared" si="1945"/>
        <v/>
      </c>
      <c r="US269" s="66" t="str">
        <f t="shared" si="1946"/>
        <v/>
      </c>
      <c r="UT269" s="66" t="str">
        <f t="shared" si="1947"/>
        <v/>
      </c>
      <c r="UU269" s="66" t="str">
        <f t="shared" si="1948"/>
        <v/>
      </c>
      <c r="UV269" s="66" t="str">
        <f t="shared" si="1949"/>
        <v/>
      </c>
      <c r="UW269" s="66" t="str">
        <f t="shared" si="1950"/>
        <v/>
      </c>
      <c r="UX269" s="66" t="str">
        <f t="shared" si="1951"/>
        <v/>
      </c>
      <c r="UY269" s="66" t="str">
        <f t="shared" si="1952"/>
        <v/>
      </c>
      <c r="UZ269" s="66" t="str">
        <f t="shared" si="1953"/>
        <v/>
      </c>
      <c r="VA269" s="66" t="str">
        <f t="shared" si="1954"/>
        <v/>
      </c>
      <c r="VB269" s="66" t="str">
        <f t="shared" si="1955"/>
        <v/>
      </c>
      <c r="VC269" s="66" t="str">
        <f t="shared" si="1956"/>
        <v/>
      </c>
      <c r="VD269" s="66" t="str">
        <f t="shared" si="1957"/>
        <v/>
      </c>
      <c r="VE269" s="66" t="str">
        <f t="shared" si="1958"/>
        <v/>
      </c>
      <c r="VF269" s="66" t="str">
        <f t="shared" si="1959"/>
        <v/>
      </c>
      <c r="VG269" s="66" t="str">
        <f t="shared" si="1960"/>
        <v/>
      </c>
      <c r="VH269" s="66" t="str">
        <f t="shared" si="1961"/>
        <v/>
      </c>
      <c r="VI269" s="66" t="str">
        <f t="shared" si="1962"/>
        <v/>
      </c>
      <c r="VJ269" s="66" t="str">
        <f t="shared" si="1963"/>
        <v/>
      </c>
      <c r="VK269" s="66" t="str">
        <f t="shared" si="1964"/>
        <v/>
      </c>
      <c r="VL269" s="66" t="str">
        <f t="shared" si="1965"/>
        <v/>
      </c>
      <c r="VM269" s="66" t="str">
        <f t="shared" si="1966"/>
        <v/>
      </c>
      <c r="VN269" s="66" t="str">
        <f t="shared" si="1967"/>
        <v/>
      </c>
      <c r="VO269" s="66" t="str">
        <f t="shared" si="1968"/>
        <v/>
      </c>
      <c r="VP269" s="66" t="str">
        <f t="shared" si="1969"/>
        <v/>
      </c>
      <c r="VQ269" s="66" t="str">
        <f t="shared" si="1970"/>
        <v/>
      </c>
      <c r="VR269" s="66" t="str">
        <f t="shared" si="1971"/>
        <v/>
      </c>
      <c r="VS269" s="66" t="str">
        <f t="shared" si="1972"/>
        <v/>
      </c>
      <c r="VT269" s="66" t="str">
        <f t="shared" si="1973"/>
        <v/>
      </c>
      <c r="VU269" s="66" t="str">
        <f t="shared" si="1974"/>
        <v/>
      </c>
      <c r="VV269" s="66" t="str">
        <f t="shared" si="1975"/>
        <v/>
      </c>
      <c r="VW269" s="66" t="str">
        <f t="shared" si="1976"/>
        <v/>
      </c>
      <c r="VX269" s="66" t="str">
        <f t="shared" si="1977"/>
        <v/>
      </c>
      <c r="VY269" s="66" t="str">
        <f t="shared" si="1978"/>
        <v/>
      </c>
      <c r="VZ269" s="66" t="str">
        <f t="shared" si="1979"/>
        <v/>
      </c>
      <c r="WA269" s="66" t="str">
        <f t="shared" si="1980"/>
        <v/>
      </c>
      <c r="WB269" s="66" t="str">
        <f t="shared" si="1981"/>
        <v/>
      </c>
      <c r="WC269" s="66" t="str">
        <f t="shared" si="1982"/>
        <v/>
      </c>
      <c r="WD269" s="66" t="str">
        <f t="shared" si="1983"/>
        <v/>
      </c>
      <c r="WE269" s="66" t="str">
        <f t="shared" si="1984"/>
        <v/>
      </c>
      <c r="WF269" s="66" t="str">
        <f t="shared" si="1985"/>
        <v/>
      </c>
      <c r="WG269" s="66" t="str">
        <f t="shared" si="1986"/>
        <v/>
      </c>
      <c r="WH269" s="66" t="str">
        <f t="shared" si="1987"/>
        <v/>
      </c>
      <c r="WI269" s="66" t="str">
        <f t="shared" si="1988"/>
        <v/>
      </c>
      <c r="WJ269" s="66" t="str">
        <f t="shared" si="1989"/>
        <v/>
      </c>
      <c r="WK269" s="66" t="str">
        <f t="shared" si="1990"/>
        <v/>
      </c>
      <c r="WL269" s="66" t="str">
        <f t="shared" si="1991"/>
        <v/>
      </c>
      <c r="WM269" s="66" t="str">
        <f t="shared" si="1992"/>
        <v/>
      </c>
      <c r="WN269" s="66" t="str">
        <f t="shared" si="1993"/>
        <v/>
      </c>
      <c r="WO269" s="66" t="str">
        <f t="shared" si="1994"/>
        <v/>
      </c>
      <c r="WP269" s="66" t="str">
        <f t="shared" si="1995"/>
        <v/>
      </c>
      <c r="WQ269" s="66" t="str">
        <f t="shared" si="1996"/>
        <v/>
      </c>
      <c r="WR269" s="66" t="str">
        <f t="shared" si="1997"/>
        <v/>
      </c>
      <c r="WS269" s="66" t="str">
        <f t="shared" si="1998"/>
        <v/>
      </c>
      <c r="WT269" s="66" t="str">
        <f t="shared" si="1999"/>
        <v/>
      </c>
      <c r="WU269" s="66" t="str">
        <f t="shared" si="2000"/>
        <v/>
      </c>
      <c r="WV269" s="66" t="str">
        <f t="shared" si="2001"/>
        <v/>
      </c>
      <c r="WW269" s="66" t="str">
        <f t="shared" si="2002"/>
        <v/>
      </c>
      <c r="WX269" s="66" t="str">
        <f t="shared" si="2003"/>
        <v/>
      </c>
      <c r="WY269" s="66" t="str">
        <f t="shared" si="2004"/>
        <v/>
      </c>
      <c r="WZ269" s="66" t="str">
        <f t="shared" si="2005"/>
        <v/>
      </c>
      <c r="XA269" s="66" t="str">
        <f t="shared" si="2006"/>
        <v/>
      </c>
      <c r="XB269" s="66" t="str">
        <f t="shared" si="2007"/>
        <v/>
      </c>
      <c r="XC269" s="66" t="str">
        <f t="shared" si="2008"/>
        <v/>
      </c>
      <c r="XD269" s="66" t="str">
        <f t="shared" si="2009"/>
        <v/>
      </c>
      <c r="XE269" s="66" t="str">
        <f t="shared" si="2010"/>
        <v/>
      </c>
      <c r="XF269" s="66" t="str">
        <f t="shared" si="2011"/>
        <v/>
      </c>
      <c r="XG269" s="66" t="str">
        <f t="shared" si="2012"/>
        <v/>
      </c>
      <c r="XH269" s="66" t="str">
        <f t="shared" si="2013"/>
        <v/>
      </c>
      <c r="XI269" s="66" t="str">
        <f t="shared" si="2014"/>
        <v/>
      </c>
      <c r="XJ269" s="66" t="str">
        <f t="shared" si="2015"/>
        <v/>
      </c>
      <c r="XK269" s="66" t="str">
        <f t="shared" si="2016"/>
        <v/>
      </c>
      <c r="XL269" s="66" t="str">
        <f t="shared" si="2017"/>
        <v/>
      </c>
      <c r="XM269" s="66" t="str">
        <f t="shared" si="2018"/>
        <v/>
      </c>
      <c r="XN269" s="66" t="str">
        <f t="shared" si="2019"/>
        <v/>
      </c>
      <c r="XO269" s="66" t="str">
        <f t="shared" si="2020"/>
        <v/>
      </c>
      <c r="XP269" s="66" t="str">
        <f t="shared" si="2021"/>
        <v/>
      </c>
      <c r="XQ269" s="66" t="str">
        <f t="shared" si="2022"/>
        <v/>
      </c>
      <c r="XR269" s="66" t="str">
        <f t="shared" si="2023"/>
        <v/>
      </c>
      <c r="XS269" s="66" t="str">
        <f t="shared" si="2024"/>
        <v/>
      </c>
      <c r="XT269" s="66" t="str">
        <f t="shared" si="2025"/>
        <v/>
      </c>
      <c r="XU269" s="66" t="str">
        <f t="shared" si="2026"/>
        <v/>
      </c>
      <c r="XV269" s="66" t="str">
        <f t="shared" si="2027"/>
        <v/>
      </c>
      <c r="XW269" s="66" t="str">
        <f t="shared" si="2028"/>
        <v/>
      </c>
      <c r="XX269" s="66" t="str">
        <f t="shared" si="2029"/>
        <v/>
      </c>
      <c r="XY269" s="66" t="str">
        <f t="shared" si="2030"/>
        <v/>
      </c>
      <c r="XZ269" s="66" t="str">
        <f t="shared" si="2031"/>
        <v/>
      </c>
      <c r="YA269" s="66" t="str">
        <f t="shared" si="2032"/>
        <v/>
      </c>
      <c r="YB269" s="66" t="str">
        <f t="shared" si="2033"/>
        <v/>
      </c>
      <c r="YC269" s="66" t="str">
        <f t="shared" si="2034"/>
        <v/>
      </c>
      <c r="YD269" s="66" t="str">
        <f t="shared" si="2035"/>
        <v/>
      </c>
      <c r="YE269" s="66" t="str">
        <f t="shared" si="2036"/>
        <v/>
      </c>
      <c r="YF269" s="66" t="str">
        <f t="shared" si="2037"/>
        <v/>
      </c>
      <c r="YG269" s="66" t="str">
        <f t="shared" si="2038"/>
        <v/>
      </c>
      <c r="YH269" s="66" t="str">
        <f t="shared" si="2039"/>
        <v/>
      </c>
      <c r="YI269" s="66" t="str">
        <f t="shared" si="2040"/>
        <v/>
      </c>
      <c r="YJ269" s="66" t="str">
        <f t="shared" si="2041"/>
        <v/>
      </c>
      <c r="YK269" s="66" t="str">
        <f t="shared" si="2042"/>
        <v/>
      </c>
      <c r="YL269" s="66" t="str">
        <f t="shared" si="2043"/>
        <v/>
      </c>
      <c r="YM269" s="66" t="str">
        <f t="shared" si="2044"/>
        <v/>
      </c>
      <c r="YN269" s="66" t="str">
        <f t="shared" si="2045"/>
        <v/>
      </c>
      <c r="YO269" s="66" t="str">
        <f t="shared" si="2046"/>
        <v/>
      </c>
      <c r="YP269" s="66" t="str">
        <f t="shared" si="2047"/>
        <v/>
      </c>
      <c r="YQ269" s="66" t="str">
        <f t="shared" si="2048"/>
        <v/>
      </c>
      <c r="YR269" s="66" t="str">
        <f t="shared" si="2049"/>
        <v/>
      </c>
      <c r="YS269" s="66" t="str">
        <f t="shared" si="2050"/>
        <v/>
      </c>
      <c r="YT269" s="66" t="str">
        <f t="shared" si="2051"/>
        <v/>
      </c>
      <c r="YU269" s="66" t="str">
        <f t="shared" si="2052"/>
        <v/>
      </c>
      <c r="YV269" s="66" t="str">
        <f t="shared" si="2053"/>
        <v/>
      </c>
      <c r="YW269" s="66" t="str">
        <f t="shared" si="2054"/>
        <v/>
      </c>
      <c r="YX269" s="66" t="str">
        <f t="shared" si="2055"/>
        <v/>
      </c>
      <c r="YY269" s="66" t="str">
        <f t="shared" si="2056"/>
        <v/>
      </c>
      <c r="YZ269" s="66" t="str">
        <f t="shared" si="2057"/>
        <v/>
      </c>
      <c r="ZA269" s="66" t="str">
        <f t="shared" si="2058"/>
        <v/>
      </c>
      <c r="ZB269" s="66" t="str">
        <f t="shared" si="2059"/>
        <v/>
      </c>
      <c r="ZC269" s="66" t="str">
        <f t="shared" si="2060"/>
        <v/>
      </c>
      <c r="ZD269" s="66" t="str">
        <f t="shared" si="2061"/>
        <v/>
      </c>
      <c r="ZE269" s="66" t="str">
        <f t="shared" si="2062"/>
        <v/>
      </c>
      <c r="ZF269" s="66" t="str">
        <f t="shared" si="2063"/>
        <v/>
      </c>
      <c r="ZG269" s="66" t="str">
        <f t="shared" si="2064"/>
        <v/>
      </c>
      <c r="ZH269" s="66" t="str">
        <f t="shared" si="2065"/>
        <v/>
      </c>
      <c r="ZI269" s="66" t="str">
        <f t="shared" si="2066"/>
        <v/>
      </c>
      <c r="ZJ269" s="66" t="str">
        <f t="shared" si="2067"/>
        <v/>
      </c>
      <c r="ZK269" s="66" t="str">
        <f t="shared" si="2068"/>
        <v/>
      </c>
      <c r="ZL269" s="66" t="str">
        <f t="shared" si="2069"/>
        <v/>
      </c>
      <c r="ZM269" s="66" t="str">
        <f t="shared" si="2070"/>
        <v/>
      </c>
      <c r="ZN269" s="66" t="str">
        <f t="shared" si="2071"/>
        <v/>
      </c>
      <c r="ZO269" s="66" t="str">
        <f t="shared" si="2072"/>
        <v/>
      </c>
      <c r="ZP269" s="66" t="str">
        <f t="shared" si="2073"/>
        <v/>
      </c>
      <c r="ZQ269" s="66" t="str">
        <f t="shared" si="2074"/>
        <v/>
      </c>
      <c r="ZR269" s="66" t="str">
        <f t="shared" si="2075"/>
        <v/>
      </c>
      <c r="ZS269" s="66" t="str">
        <f t="shared" si="2076"/>
        <v/>
      </c>
      <c r="ZT269" s="66" t="str">
        <f t="shared" si="2077"/>
        <v/>
      </c>
      <c r="ZU269" s="66" t="str">
        <f t="shared" si="2078"/>
        <v/>
      </c>
      <c r="ZV269" s="66" t="str">
        <f t="shared" si="2079"/>
        <v/>
      </c>
      <c r="ZW269" s="66" t="str">
        <f t="shared" si="2080"/>
        <v/>
      </c>
      <c r="ZX269" s="66" t="str">
        <f t="shared" si="2081"/>
        <v/>
      </c>
      <c r="ZY269" s="66" t="str">
        <f t="shared" si="2082"/>
        <v/>
      </c>
      <c r="ZZ269" s="66" t="str">
        <f t="shared" si="2083"/>
        <v/>
      </c>
      <c r="AAA269" s="66" t="str">
        <f t="shared" si="2084"/>
        <v/>
      </c>
      <c r="AAB269" s="66" t="str">
        <f t="shared" si="2085"/>
        <v/>
      </c>
      <c r="AAC269" s="66" t="str">
        <f t="shared" si="2086"/>
        <v/>
      </c>
      <c r="AAD269" s="66" t="str">
        <f t="shared" si="2087"/>
        <v/>
      </c>
      <c r="AAE269" s="66" t="str">
        <f t="shared" si="2088"/>
        <v/>
      </c>
      <c r="AAF269" s="66" t="str">
        <f t="shared" si="2089"/>
        <v/>
      </c>
      <c r="AAG269" s="66" t="str">
        <f t="shared" si="2090"/>
        <v/>
      </c>
      <c r="AAH269" s="66" t="str">
        <f t="shared" si="2091"/>
        <v/>
      </c>
      <c r="AAI269" s="66" t="str">
        <f t="shared" si="2092"/>
        <v/>
      </c>
      <c r="AAJ269" s="66" t="str">
        <f t="shared" si="2093"/>
        <v/>
      </c>
      <c r="AAK269" s="66" t="str">
        <f t="shared" si="2094"/>
        <v/>
      </c>
      <c r="AAL269" s="66" t="str">
        <f t="shared" si="2095"/>
        <v/>
      </c>
      <c r="AAM269" s="66" t="str">
        <f t="shared" si="2096"/>
        <v/>
      </c>
      <c r="AAN269" s="66" t="str">
        <f t="shared" si="2097"/>
        <v/>
      </c>
      <c r="AAO269" s="66" t="str">
        <f t="shared" si="2098"/>
        <v/>
      </c>
      <c r="AAP269" s="66" t="str">
        <f t="shared" si="2099"/>
        <v/>
      </c>
      <c r="AAQ269" s="66" t="str">
        <f t="shared" si="2100"/>
        <v/>
      </c>
      <c r="AAR269" s="66" t="str">
        <f t="shared" si="2101"/>
        <v/>
      </c>
      <c r="AAS269" s="66" t="str">
        <f t="shared" si="2102"/>
        <v/>
      </c>
      <c r="AAT269" s="66" t="str">
        <f t="shared" si="2103"/>
        <v/>
      </c>
      <c r="AAU269" s="66" t="str">
        <f t="shared" si="2104"/>
        <v/>
      </c>
      <c r="AAV269" s="66" t="str">
        <f t="shared" si="2105"/>
        <v/>
      </c>
      <c r="AAW269" s="66" t="str">
        <f t="shared" si="2106"/>
        <v/>
      </c>
      <c r="AAX269" s="66" t="str">
        <f t="shared" si="2107"/>
        <v/>
      </c>
      <c r="AAY269" s="66" t="str">
        <f t="shared" si="2108"/>
        <v/>
      </c>
      <c r="AAZ269" s="66" t="str">
        <f t="shared" si="2109"/>
        <v/>
      </c>
      <c r="ABA269" s="66" t="str">
        <f t="shared" si="2110"/>
        <v/>
      </c>
      <c r="ABB269" s="66" t="str">
        <f t="shared" si="2111"/>
        <v/>
      </c>
      <c r="ABC269" s="66" t="str">
        <f t="shared" si="2112"/>
        <v/>
      </c>
      <c r="ABD269" s="66" t="str">
        <f t="shared" si="2113"/>
        <v/>
      </c>
      <c r="ABE269" s="66" t="str">
        <f t="shared" si="2114"/>
        <v/>
      </c>
      <c r="ABF269" s="66" t="str">
        <f t="shared" si="2115"/>
        <v/>
      </c>
      <c r="ABG269" s="66" t="str">
        <f t="shared" si="2116"/>
        <v/>
      </c>
      <c r="ABH269" s="66" t="str">
        <f t="shared" si="2117"/>
        <v/>
      </c>
      <c r="ABI269" s="66" t="str">
        <f t="shared" si="2118"/>
        <v/>
      </c>
      <c r="ABJ269" s="66" t="str">
        <f t="shared" si="2119"/>
        <v/>
      </c>
      <c r="ABK269" s="66" t="str">
        <f t="shared" si="2120"/>
        <v/>
      </c>
      <c r="ABL269" s="66" t="str">
        <f t="shared" si="2121"/>
        <v/>
      </c>
      <c r="ABM269" s="66" t="str">
        <f t="shared" si="2122"/>
        <v/>
      </c>
      <c r="ABN269" s="66" t="str">
        <f t="shared" si="2123"/>
        <v/>
      </c>
      <c r="ABO269" s="66" t="str">
        <f t="shared" si="2124"/>
        <v/>
      </c>
      <c r="ABP269" s="66" t="str">
        <f t="shared" si="2125"/>
        <v/>
      </c>
      <c r="ABQ269" s="66" t="str">
        <f t="shared" si="2126"/>
        <v/>
      </c>
      <c r="ABR269" s="66" t="str">
        <f t="shared" si="2127"/>
        <v/>
      </c>
      <c r="ABS269" s="66" t="str">
        <f t="shared" si="2128"/>
        <v/>
      </c>
      <c r="ABT269" s="66" t="str">
        <f t="shared" si="2129"/>
        <v/>
      </c>
      <c r="ABU269" s="66" t="str">
        <f t="shared" si="2130"/>
        <v/>
      </c>
      <c r="ABV269" s="66" t="str">
        <f t="shared" si="2131"/>
        <v/>
      </c>
      <c r="ABW269" s="66" t="str">
        <f t="shared" si="2132"/>
        <v/>
      </c>
      <c r="ABX269" s="66" t="str">
        <f t="shared" si="2133"/>
        <v/>
      </c>
      <c r="ABY269" s="66" t="str">
        <f t="shared" si="2134"/>
        <v/>
      </c>
      <c r="ABZ269" s="66" t="str">
        <f t="shared" si="2135"/>
        <v/>
      </c>
      <c r="ACA269" s="66" t="str">
        <f t="shared" si="2136"/>
        <v/>
      </c>
      <c r="ACB269" s="66" t="str">
        <f t="shared" si="2137"/>
        <v/>
      </c>
      <c r="ACC269" s="66" t="str">
        <f t="shared" si="2138"/>
        <v/>
      </c>
      <c r="ACD269" s="66" t="str">
        <f t="shared" si="2139"/>
        <v/>
      </c>
      <c r="ACE269" s="66" t="str">
        <f t="shared" si="2140"/>
        <v/>
      </c>
      <c r="ACF269" s="66" t="str">
        <f t="shared" si="2141"/>
        <v/>
      </c>
      <c r="ACG269" s="126">
        <f t="shared" si="2142"/>
        <v>0.30280000000000001</v>
      </c>
      <c r="ACH269" s="66" t="str">
        <f t="shared" si="2143"/>
        <v>kg/GJ delivered</v>
      </c>
      <c r="ACI269" s="66" t="str">
        <f t="shared" si="2144"/>
        <v/>
      </c>
      <c r="ACJ269" s="66" t="str">
        <f t="shared" si="2145"/>
        <v/>
      </c>
      <c r="ACK269" s="66" t="str">
        <f t="shared" si="2146"/>
        <v/>
      </c>
      <c r="ACL269" s="66" t="str">
        <f t="shared" si="2147"/>
        <v/>
      </c>
      <c r="ACM269" s="66">
        <f t="shared" ref="ACM269:ACN269" si="2161">IF(AND(ACS$3="Unit", ACL269=""), "", IF(AND(ACS$3="Unit", ACL269="-"),"", IF(ACS$3="Unit", "kg/GJ delivered", IF(AND(NY269&lt;&gt;"", NY269&lt;&gt;"-", NX269="-"),"", IF($H269="","", IF(NX269="nd", "",IF(NX269="&lt;n.a.&gt;", "", IF(NY269="#/MJ", "", IF(NY269="kg/GJ delivered",NX269,IF(NY269="g/MJ delivered",NX269,IF(NY269="kg/MJ delivered",NX269*1000,IF(NY269="mg/MJ delivered",NX269/1000,IF(NY269="g/kg",((NX269)*(1/$I269)*(1/$H269)),IF(NY269="mg/kg",((NX269/1000)*(1/$I269)*(1/$H269)),IF(NY269="mg/MJ delivered",NX269/1000,IF(NY269="-","","Error"))))))))))))))))</f>
        <v>0.57040000000000002</v>
      </c>
      <c r="ACN269" s="66" t="str">
        <f t="shared" si="2161"/>
        <v>kg/GJ delivered</v>
      </c>
      <c r="ACO269" s="66" t="str">
        <f t="shared" si="2149"/>
        <v/>
      </c>
      <c r="ACP269" s="66" t="str">
        <f t="shared" si="2150"/>
        <v/>
      </c>
      <c r="ACQ269" s="66" t="str">
        <f t="shared" si="2151"/>
        <v/>
      </c>
      <c r="ACR269" s="66" t="str">
        <f t="shared" si="2152"/>
        <v/>
      </c>
      <c r="ACS269" s="66" t="str">
        <f t="shared" si="2153"/>
        <v/>
      </c>
      <c r="ACT269" s="66" t="str">
        <f t="shared" si="2154"/>
        <v/>
      </c>
    </row>
    <row r="270" spans="2:774" ht="15.75" customHeight="1" x14ac:dyDescent="0.25">
      <c r="B270" s="66">
        <v>27</v>
      </c>
      <c r="C270" s="66" t="s">
        <v>289</v>
      </c>
      <c r="D270" s="66" t="s">
        <v>1669</v>
      </c>
      <c r="E270" s="156" t="s">
        <v>129</v>
      </c>
      <c r="F270" s="66" t="s">
        <v>301</v>
      </c>
      <c r="G270" s="66" t="s">
        <v>492</v>
      </c>
      <c r="H270" s="126">
        <v>0.155</v>
      </c>
      <c r="I270" s="130">
        <f>'Heating Values'!D16</f>
        <v>11.76</v>
      </c>
      <c r="J270" s="66" t="str">
        <f t="shared" si="1759"/>
        <v>Coal, Improved, IN</v>
      </c>
      <c r="K270" s="66" t="s">
        <v>1254</v>
      </c>
      <c r="L270" s="66" t="s">
        <v>1254</v>
      </c>
      <c r="M270" s="66" t="s">
        <v>1254</v>
      </c>
      <c r="N270" s="66" t="s">
        <v>1253</v>
      </c>
      <c r="O270" s="66" t="s">
        <v>285</v>
      </c>
      <c r="P270" s="66" t="str">
        <f t="shared" si="1768"/>
        <v>IN</v>
      </c>
      <c r="Q270" s="66" t="s">
        <v>2</v>
      </c>
      <c r="R270" s="162">
        <v>26.88</v>
      </c>
      <c r="S270" s="158" t="s">
        <v>67</v>
      </c>
      <c r="T270" s="158" t="s">
        <v>128</v>
      </c>
      <c r="U270" s="158" t="s">
        <v>128</v>
      </c>
      <c r="V270" s="158" t="s">
        <v>128</v>
      </c>
      <c r="W270" s="158" t="s">
        <v>128</v>
      </c>
      <c r="X270" s="164">
        <v>855.27</v>
      </c>
      <c r="Y270" s="158" t="s">
        <v>67</v>
      </c>
      <c r="Z270" s="165">
        <v>2.57</v>
      </c>
      <c r="AA270" s="158" t="s">
        <v>67</v>
      </c>
      <c r="AB270" s="158" t="s">
        <v>128</v>
      </c>
      <c r="AC270" s="158" t="s">
        <v>128</v>
      </c>
      <c r="AD270" s="158" t="s">
        <v>128</v>
      </c>
      <c r="AE270" s="158" t="s">
        <v>128</v>
      </c>
      <c r="AF270" s="158" t="s">
        <v>128</v>
      </c>
      <c r="AG270" s="158" t="s">
        <v>128</v>
      </c>
      <c r="AH270" s="163">
        <v>0.55000000000000004</v>
      </c>
      <c r="AI270" s="158" t="s">
        <v>67</v>
      </c>
      <c r="AJ270" s="158" t="s">
        <v>128</v>
      </c>
      <c r="AK270" s="158" t="s">
        <v>128</v>
      </c>
      <c r="AL270" s="158" t="s">
        <v>128</v>
      </c>
      <c r="AM270" s="158" t="s">
        <v>128</v>
      </c>
      <c r="AN270" s="158" t="s">
        <v>128</v>
      </c>
      <c r="AO270" s="158" t="s">
        <v>128</v>
      </c>
      <c r="AP270" s="165">
        <v>1.46</v>
      </c>
      <c r="AQ270" s="158" t="s">
        <v>67</v>
      </c>
      <c r="AR270" s="158" t="s">
        <v>128</v>
      </c>
      <c r="AS270" s="158" t="s">
        <v>128</v>
      </c>
      <c r="AT270" s="158" t="s">
        <v>128</v>
      </c>
      <c r="AU270" s="158" t="s">
        <v>128</v>
      </c>
      <c r="AV270" s="158" t="s">
        <v>128</v>
      </c>
      <c r="AW270" s="158" t="s">
        <v>128</v>
      </c>
      <c r="AX270" s="158" t="s">
        <v>128</v>
      </c>
      <c r="AY270" s="158" t="s">
        <v>128</v>
      </c>
      <c r="AZ270" s="158" t="s">
        <v>128</v>
      </c>
      <c r="BA270" s="158" t="s">
        <v>128</v>
      </c>
      <c r="BB270" s="158" t="s">
        <v>128</v>
      </c>
      <c r="BC270" s="158" t="s">
        <v>128</v>
      </c>
      <c r="BD270" s="158" t="s">
        <v>128</v>
      </c>
      <c r="BE270" s="158" t="s">
        <v>128</v>
      </c>
      <c r="BF270" s="158" t="s">
        <v>128</v>
      </c>
      <c r="BG270" s="158" t="s">
        <v>128</v>
      </c>
      <c r="BH270" s="158" t="s">
        <v>128</v>
      </c>
      <c r="BI270" s="158" t="s">
        <v>128</v>
      </c>
      <c r="BJ270" s="158" t="s">
        <v>128</v>
      </c>
      <c r="BK270" s="158" t="s">
        <v>128</v>
      </c>
      <c r="BL270" s="158" t="s">
        <v>128</v>
      </c>
      <c r="BM270" s="158" t="s">
        <v>128</v>
      </c>
      <c r="BN270" s="158" t="s">
        <v>128</v>
      </c>
      <c r="BO270" s="158" t="s">
        <v>128</v>
      </c>
      <c r="BP270" s="158" t="s">
        <v>128</v>
      </c>
      <c r="BQ270" s="158" t="s">
        <v>128</v>
      </c>
      <c r="BR270" s="158" t="s">
        <v>128</v>
      </c>
      <c r="BS270" s="158" t="s">
        <v>128</v>
      </c>
      <c r="BT270" s="158" t="s">
        <v>128</v>
      </c>
      <c r="BU270" s="158" t="s">
        <v>128</v>
      </c>
      <c r="BV270" s="158" t="s">
        <v>128</v>
      </c>
      <c r="BW270" s="158" t="s">
        <v>128</v>
      </c>
      <c r="BX270" s="158" t="s">
        <v>128</v>
      </c>
      <c r="BY270" s="158" t="s">
        <v>128</v>
      </c>
      <c r="BZ270" s="158" t="s">
        <v>128</v>
      </c>
      <c r="CA270" s="158" t="s">
        <v>128</v>
      </c>
      <c r="CB270" s="158" t="s">
        <v>128</v>
      </c>
      <c r="CC270" s="158" t="s">
        <v>128</v>
      </c>
      <c r="CD270" s="158" t="s">
        <v>128</v>
      </c>
      <c r="CE270" s="158" t="s">
        <v>128</v>
      </c>
      <c r="CF270" s="158" t="s">
        <v>128</v>
      </c>
      <c r="CG270" s="158" t="s">
        <v>128</v>
      </c>
      <c r="CH270" s="158" t="s">
        <v>128</v>
      </c>
      <c r="CI270" s="158" t="s">
        <v>128</v>
      </c>
      <c r="CJ270" s="158" t="s">
        <v>128</v>
      </c>
      <c r="CK270" s="158" t="s">
        <v>128</v>
      </c>
      <c r="CL270" s="158" t="s">
        <v>128</v>
      </c>
      <c r="CM270" s="158" t="s">
        <v>128</v>
      </c>
      <c r="CN270" s="158" t="s">
        <v>128</v>
      </c>
      <c r="CO270" s="158" t="s">
        <v>128</v>
      </c>
      <c r="CP270" s="158" t="s">
        <v>128</v>
      </c>
      <c r="CQ270" s="158" t="s">
        <v>128</v>
      </c>
      <c r="CR270" s="158" t="s">
        <v>128</v>
      </c>
      <c r="CS270" s="158" t="s">
        <v>128</v>
      </c>
      <c r="CT270" s="158" t="s">
        <v>128</v>
      </c>
      <c r="CU270" s="158" t="s">
        <v>128</v>
      </c>
      <c r="CV270" s="158" t="s">
        <v>128</v>
      </c>
      <c r="CW270" s="158" t="s">
        <v>128</v>
      </c>
      <c r="CX270" s="158" t="s">
        <v>128</v>
      </c>
      <c r="CY270" s="158" t="s">
        <v>128</v>
      </c>
      <c r="CZ270" s="158" t="s">
        <v>128</v>
      </c>
      <c r="DA270" s="158" t="s">
        <v>128</v>
      </c>
      <c r="DB270" s="158" t="s">
        <v>128</v>
      </c>
      <c r="DC270" s="158" t="s">
        <v>128</v>
      </c>
      <c r="DD270" s="158" t="s">
        <v>128</v>
      </c>
      <c r="DE270" s="158" t="s">
        <v>128</v>
      </c>
      <c r="DF270" s="158" t="s">
        <v>128</v>
      </c>
      <c r="DG270" s="158" t="s">
        <v>128</v>
      </c>
      <c r="DH270" s="158" t="s">
        <v>128</v>
      </c>
      <c r="DI270" s="158" t="s">
        <v>128</v>
      </c>
      <c r="DJ270" s="158" t="s">
        <v>128</v>
      </c>
      <c r="DK270" s="158" t="s">
        <v>128</v>
      </c>
      <c r="DL270" s="158" t="s">
        <v>128</v>
      </c>
      <c r="DM270" s="158" t="s">
        <v>128</v>
      </c>
      <c r="DN270" s="158" t="s">
        <v>128</v>
      </c>
      <c r="DO270" s="158" t="s">
        <v>128</v>
      </c>
      <c r="DP270" s="158" t="s">
        <v>128</v>
      </c>
      <c r="DQ270" s="158" t="s">
        <v>128</v>
      </c>
      <c r="DR270" s="158" t="s">
        <v>128</v>
      </c>
      <c r="DS270" s="158" t="s">
        <v>128</v>
      </c>
      <c r="DT270" s="158" t="s">
        <v>128</v>
      </c>
      <c r="DU270" s="158" t="s">
        <v>128</v>
      </c>
      <c r="DV270" s="158" t="s">
        <v>128</v>
      </c>
      <c r="DW270" s="158" t="s">
        <v>128</v>
      </c>
      <c r="DX270" s="158" t="s">
        <v>128</v>
      </c>
      <c r="DY270" s="158" t="s">
        <v>128</v>
      </c>
      <c r="DZ270" s="158" t="s">
        <v>128</v>
      </c>
      <c r="EA270" s="158" t="s">
        <v>128</v>
      </c>
      <c r="EB270" s="158" t="s">
        <v>128</v>
      </c>
      <c r="EC270" s="158" t="s">
        <v>128</v>
      </c>
      <c r="ED270" s="158" t="s">
        <v>128</v>
      </c>
      <c r="EE270" s="158" t="s">
        <v>128</v>
      </c>
      <c r="EF270" s="158" t="s">
        <v>128</v>
      </c>
      <c r="EG270" s="158" t="s">
        <v>128</v>
      </c>
      <c r="EH270" s="158" t="s">
        <v>128</v>
      </c>
      <c r="EI270" s="158" t="s">
        <v>128</v>
      </c>
      <c r="EJ270" s="158" t="s">
        <v>128</v>
      </c>
      <c r="EK270" s="158" t="s">
        <v>128</v>
      </c>
      <c r="EL270" s="158" t="s">
        <v>128</v>
      </c>
      <c r="EM270" s="158" t="s">
        <v>128</v>
      </c>
      <c r="EN270" s="158" t="s">
        <v>128</v>
      </c>
      <c r="EO270" s="158" t="s">
        <v>128</v>
      </c>
      <c r="EP270" s="158" t="s">
        <v>128</v>
      </c>
      <c r="EQ270" s="158" t="s">
        <v>128</v>
      </c>
      <c r="ER270" s="158" t="s">
        <v>128</v>
      </c>
      <c r="ES270" s="158" t="s">
        <v>128</v>
      </c>
      <c r="ET270" s="158" t="s">
        <v>128</v>
      </c>
      <c r="EU270" s="158" t="s">
        <v>128</v>
      </c>
      <c r="EV270" s="158" t="s">
        <v>128</v>
      </c>
      <c r="EW270" s="158" t="s">
        <v>128</v>
      </c>
      <c r="EX270" s="158" t="s">
        <v>128</v>
      </c>
      <c r="EY270" s="158" t="s">
        <v>128</v>
      </c>
      <c r="EZ270" s="158" t="s">
        <v>128</v>
      </c>
      <c r="FA270" s="158" t="s">
        <v>128</v>
      </c>
      <c r="FB270" s="158" t="s">
        <v>128</v>
      </c>
      <c r="FC270" s="158" t="s">
        <v>128</v>
      </c>
      <c r="FD270" s="158" t="s">
        <v>128</v>
      </c>
      <c r="FE270" s="158" t="s">
        <v>128</v>
      </c>
      <c r="FF270" s="158" t="s">
        <v>128</v>
      </c>
      <c r="FG270" s="158" t="s">
        <v>128</v>
      </c>
      <c r="FH270" s="158" t="s">
        <v>128</v>
      </c>
      <c r="FI270" s="158" t="s">
        <v>128</v>
      </c>
      <c r="FJ270" s="158" t="s">
        <v>128</v>
      </c>
      <c r="FK270" s="158" t="s">
        <v>128</v>
      </c>
      <c r="FL270" s="158" t="s">
        <v>128</v>
      </c>
      <c r="FM270" s="158" t="s">
        <v>128</v>
      </c>
      <c r="FN270" s="158" t="s">
        <v>128</v>
      </c>
      <c r="FO270" s="158" t="s">
        <v>128</v>
      </c>
      <c r="FP270" s="158" t="s">
        <v>128</v>
      </c>
      <c r="FQ270" s="158" t="s">
        <v>128</v>
      </c>
      <c r="FR270" s="158" t="s">
        <v>128</v>
      </c>
      <c r="FS270" s="158" t="s">
        <v>128</v>
      </c>
      <c r="FT270" s="158" t="s">
        <v>128</v>
      </c>
      <c r="FU270" s="158" t="s">
        <v>128</v>
      </c>
      <c r="FV270" s="158" t="s">
        <v>128</v>
      </c>
      <c r="FW270" s="158" t="s">
        <v>128</v>
      </c>
      <c r="FX270" s="158" t="s">
        <v>128</v>
      </c>
      <c r="FY270" s="158" t="s">
        <v>128</v>
      </c>
      <c r="FZ270" s="158" t="s">
        <v>128</v>
      </c>
      <c r="GA270" s="158" t="s">
        <v>128</v>
      </c>
      <c r="GB270" s="158" t="s">
        <v>128</v>
      </c>
      <c r="GC270" s="158" t="s">
        <v>128</v>
      </c>
      <c r="GD270" s="158" t="s">
        <v>128</v>
      </c>
      <c r="GE270" s="158" t="s">
        <v>128</v>
      </c>
      <c r="GF270" s="158" t="s">
        <v>128</v>
      </c>
      <c r="GG270" s="158" t="s">
        <v>128</v>
      </c>
      <c r="GH270" s="158" t="s">
        <v>128</v>
      </c>
      <c r="GI270" s="158" t="s">
        <v>128</v>
      </c>
      <c r="GJ270" s="158" t="s">
        <v>128</v>
      </c>
      <c r="GK270" s="158" t="s">
        <v>128</v>
      </c>
      <c r="GL270" s="158" t="s">
        <v>128</v>
      </c>
      <c r="GM270" s="158" t="s">
        <v>128</v>
      </c>
      <c r="GN270" s="158" t="s">
        <v>128</v>
      </c>
      <c r="GO270" s="158" t="s">
        <v>128</v>
      </c>
      <c r="GP270" s="158" t="s">
        <v>128</v>
      </c>
      <c r="GQ270" s="158" t="s">
        <v>128</v>
      </c>
      <c r="GR270" s="158" t="s">
        <v>128</v>
      </c>
      <c r="GS270" s="158" t="s">
        <v>128</v>
      </c>
      <c r="GT270" s="158" t="s">
        <v>128</v>
      </c>
      <c r="GU270" s="158" t="s">
        <v>128</v>
      </c>
      <c r="GV270" s="158" t="s">
        <v>128</v>
      </c>
      <c r="GW270" s="158" t="s">
        <v>128</v>
      </c>
      <c r="GX270" s="158" t="s">
        <v>128</v>
      </c>
      <c r="GY270" s="158" t="s">
        <v>128</v>
      </c>
      <c r="GZ270" s="158" t="s">
        <v>128</v>
      </c>
      <c r="HA270" s="158" t="s">
        <v>128</v>
      </c>
      <c r="HB270" s="158" t="s">
        <v>128</v>
      </c>
      <c r="HC270" s="158" t="s">
        <v>128</v>
      </c>
      <c r="HD270" s="158" t="s">
        <v>128</v>
      </c>
      <c r="HE270" s="158" t="s">
        <v>128</v>
      </c>
      <c r="HF270" s="158" t="s">
        <v>128</v>
      </c>
      <c r="HG270" s="158" t="s">
        <v>128</v>
      </c>
      <c r="HH270" s="158" t="s">
        <v>128</v>
      </c>
      <c r="HI270" s="158" t="s">
        <v>128</v>
      </c>
      <c r="HJ270" s="158" t="s">
        <v>128</v>
      </c>
      <c r="HK270" s="158" t="s">
        <v>128</v>
      </c>
      <c r="HL270" s="158" t="s">
        <v>128</v>
      </c>
      <c r="HM270" s="158" t="s">
        <v>128</v>
      </c>
      <c r="HN270" s="158" t="s">
        <v>128</v>
      </c>
      <c r="HO270" s="158" t="s">
        <v>128</v>
      </c>
      <c r="HP270" s="158" t="s">
        <v>128</v>
      </c>
      <c r="HQ270" s="158" t="s">
        <v>128</v>
      </c>
      <c r="HR270" s="158" t="s">
        <v>128</v>
      </c>
      <c r="HS270" s="158" t="s">
        <v>128</v>
      </c>
      <c r="HT270" s="158" t="s">
        <v>128</v>
      </c>
      <c r="HU270" s="158" t="s">
        <v>128</v>
      </c>
      <c r="HV270" s="158" t="s">
        <v>128</v>
      </c>
      <c r="HW270" s="158" t="s">
        <v>128</v>
      </c>
      <c r="HX270" s="158" t="s">
        <v>128</v>
      </c>
      <c r="HY270" s="158" t="s">
        <v>128</v>
      </c>
      <c r="HZ270" s="158" t="s">
        <v>128</v>
      </c>
      <c r="IA270" s="158" t="s">
        <v>128</v>
      </c>
      <c r="IB270" s="158" t="s">
        <v>128</v>
      </c>
      <c r="IC270" s="158" t="s">
        <v>128</v>
      </c>
      <c r="ID270" s="158" t="s">
        <v>128</v>
      </c>
      <c r="IE270" s="158" t="s">
        <v>128</v>
      </c>
      <c r="IF270" s="158" t="s">
        <v>128</v>
      </c>
      <c r="IG270" s="158" t="s">
        <v>128</v>
      </c>
      <c r="IH270" s="158" t="s">
        <v>128</v>
      </c>
      <c r="II270" s="158" t="s">
        <v>128</v>
      </c>
      <c r="IJ270" s="158" t="s">
        <v>128</v>
      </c>
      <c r="IK270" s="158" t="s">
        <v>128</v>
      </c>
      <c r="IL270" s="158" t="s">
        <v>128</v>
      </c>
      <c r="IM270" s="158" t="s">
        <v>128</v>
      </c>
      <c r="IN270" s="158" t="s">
        <v>128</v>
      </c>
      <c r="IO270" s="158" t="s">
        <v>128</v>
      </c>
      <c r="IP270" s="158" t="s">
        <v>128</v>
      </c>
      <c r="IQ270" s="158" t="s">
        <v>128</v>
      </c>
      <c r="IR270" s="158" t="s">
        <v>128</v>
      </c>
      <c r="IS270" s="158" t="s">
        <v>128</v>
      </c>
      <c r="IT270" s="158" t="s">
        <v>128</v>
      </c>
      <c r="IU270" s="158" t="s">
        <v>128</v>
      </c>
      <c r="IV270" s="158" t="s">
        <v>128</v>
      </c>
      <c r="IW270" s="158" t="s">
        <v>128</v>
      </c>
      <c r="IX270" s="158" t="s">
        <v>128</v>
      </c>
      <c r="IY270" s="158" t="s">
        <v>128</v>
      </c>
      <c r="IZ270" s="158" t="s">
        <v>128</v>
      </c>
      <c r="JA270" s="158" t="s">
        <v>128</v>
      </c>
      <c r="JB270" s="158" t="s">
        <v>128</v>
      </c>
      <c r="JC270" s="158" t="s">
        <v>128</v>
      </c>
      <c r="JD270" s="158" t="s">
        <v>128</v>
      </c>
      <c r="JE270" s="158" t="s">
        <v>128</v>
      </c>
      <c r="JF270" s="158" t="s">
        <v>128</v>
      </c>
      <c r="JG270" s="158" t="s">
        <v>128</v>
      </c>
      <c r="JH270" s="158" t="s">
        <v>128</v>
      </c>
      <c r="JI270" s="158" t="s">
        <v>128</v>
      </c>
      <c r="JJ270" s="158" t="s">
        <v>128</v>
      </c>
      <c r="JK270" s="158" t="s">
        <v>128</v>
      </c>
      <c r="JL270" s="158" t="s">
        <v>128</v>
      </c>
      <c r="JM270" s="158" t="s">
        <v>128</v>
      </c>
      <c r="JN270" s="158" t="s">
        <v>128</v>
      </c>
      <c r="JO270" s="158" t="s">
        <v>128</v>
      </c>
      <c r="JP270" s="158" t="s">
        <v>128</v>
      </c>
      <c r="JQ270" s="158" t="s">
        <v>128</v>
      </c>
      <c r="JR270" s="158" t="s">
        <v>128</v>
      </c>
      <c r="JS270" s="158" t="s">
        <v>128</v>
      </c>
      <c r="JT270" s="158" t="s">
        <v>128</v>
      </c>
      <c r="JU270" s="158" t="s">
        <v>128</v>
      </c>
      <c r="JV270" s="158" t="s">
        <v>128</v>
      </c>
      <c r="JW270" s="158" t="s">
        <v>128</v>
      </c>
      <c r="JX270" s="158" t="s">
        <v>128</v>
      </c>
      <c r="JY270" s="158" t="s">
        <v>128</v>
      </c>
      <c r="JZ270" s="158" t="s">
        <v>128</v>
      </c>
      <c r="KA270" s="158" t="s">
        <v>128</v>
      </c>
      <c r="KB270" s="158" t="s">
        <v>128</v>
      </c>
      <c r="KC270" s="158" t="s">
        <v>128</v>
      </c>
      <c r="KD270" s="158" t="s">
        <v>128</v>
      </c>
      <c r="KE270" s="158" t="s">
        <v>128</v>
      </c>
      <c r="KF270" s="158" t="s">
        <v>128</v>
      </c>
      <c r="KG270" s="158" t="s">
        <v>128</v>
      </c>
      <c r="KH270" s="158" t="s">
        <v>128</v>
      </c>
      <c r="KI270" s="158" t="s">
        <v>128</v>
      </c>
      <c r="KJ270" s="158" t="s">
        <v>128</v>
      </c>
      <c r="KK270" s="158" t="s">
        <v>128</v>
      </c>
      <c r="KL270" s="158" t="s">
        <v>128</v>
      </c>
      <c r="KM270" s="158" t="s">
        <v>128</v>
      </c>
      <c r="KN270" s="158" t="s">
        <v>128</v>
      </c>
      <c r="KO270" s="158" t="s">
        <v>128</v>
      </c>
      <c r="KP270" s="158" t="s">
        <v>128</v>
      </c>
      <c r="KQ270" s="158" t="s">
        <v>128</v>
      </c>
      <c r="KR270" s="158" t="s">
        <v>128</v>
      </c>
      <c r="KS270" s="158" t="s">
        <v>128</v>
      </c>
      <c r="KT270" s="158" t="s">
        <v>128</v>
      </c>
      <c r="KU270" s="158" t="s">
        <v>128</v>
      </c>
      <c r="KV270" s="158" t="s">
        <v>128</v>
      </c>
      <c r="KW270" s="158" t="s">
        <v>128</v>
      </c>
      <c r="KX270" s="158" t="s">
        <v>128</v>
      </c>
      <c r="KY270" s="158" t="s">
        <v>128</v>
      </c>
      <c r="KZ270" s="158" t="s">
        <v>128</v>
      </c>
      <c r="LA270" s="158" t="s">
        <v>128</v>
      </c>
      <c r="LB270" s="158" t="s">
        <v>128</v>
      </c>
      <c r="LC270" s="158" t="s">
        <v>128</v>
      </c>
      <c r="LD270" s="158" t="s">
        <v>128</v>
      </c>
      <c r="LE270" s="158" t="s">
        <v>128</v>
      </c>
      <c r="LF270" s="158" t="s">
        <v>128</v>
      </c>
      <c r="LG270" s="158" t="s">
        <v>128</v>
      </c>
      <c r="LH270" s="158" t="s">
        <v>128</v>
      </c>
      <c r="LI270" s="158" t="s">
        <v>128</v>
      </c>
      <c r="LJ270" s="158" t="s">
        <v>128</v>
      </c>
      <c r="LK270" s="158" t="s">
        <v>128</v>
      </c>
      <c r="LL270" s="158" t="s">
        <v>128</v>
      </c>
      <c r="LM270" s="158" t="s">
        <v>128</v>
      </c>
      <c r="LN270" s="158" t="s">
        <v>128</v>
      </c>
      <c r="LO270" s="158" t="s">
        <v>128</v>
      </c>
      <c r="LP270" s="158" t="s">
        <v>128</v>
      </c>
      <c r="LQ270" s="158" t="s">
        <v>128</v>
      </c>
      <c r="LR270" s="158" t="s">
        <v>128</v>
      </c>
      <c r="LS270" s="158" t="s">
        <v>128</v>
      </c>
      <c r="LT270" s="158" t="s">
        <v>128</v>
      </c>
      <c r="LU270" s="158" t="s">
        <v>128</v>
      </c>
      <c r="LV270" s="158" t="s">
        <v>128</v>
      </c>
      <c r="LW270" s="158" t="s">
        <v>128</v>
      </c>
      <c r="LX270" s="158" t="s">
        <v>128</v>
      </c>
      <c r="LY270" s="158" t="s">
        <v>128</v>
      </c>
      <c r="LZ270" s="158" t="s">
        <v>128</v>
      </c>
      <c r="MA270" s="158" t="s">
        <v>128</v>
      </c>
      <c r="MB270" s="158" t="s">
        <v>128</v>
      </c>
      <c r="MC270" s="158" t="s">
        <v>128</v>
      </c>
      <c r="MD270" s="158" t="s">
        <v>128</v>
      </c>
      <c r="ME270" s="158" t="s">
        <v>128</v>
      </c>
      <c r="MF270" s="158" t="s">
        <v>128</v>
      </c>
      <c r="MG270" s="158" t="s">
        <v>128</v>
      </c>
      <c r="MH270" s="158" t="s">
        <v>128</v>
      </c>
      <c r="MI270" s="158" t="s">
        <v>128</v>
      </c>
      <c r="MJ270" s="158" t="s">
        <v>128</v>
      </c>
      <c r="MK270" s="158" t="s">
        <v>128</v>
      </c>
      <c r="ML270" s="158" t="s">
        <v>128</v>
      </c>
      <c r="MM270" s="158" t="s">
        <v>128</v>
      </c>
      <c r="MN270" s="158" t="s">
        <v>128</v>
      </c>
      <c r="MO270" s="158" t="s">
        <v>128</v>
      </c>
      <c r="MP270" s="158" t="s">
        <v>128</v>
      </c>
      <c r="MQ270" s="158" t="s">
        <v>128</v>
      </c>
      <c r="MR270" s="158" t="s">
        <v>128</v>
      </c>
      <c r="MS270" s="158" t="s">
        <v>128</v>
      </c>
      <c r="MT270" s="158" t="s">
        <v>128</v>
      </c>
      <c r="MU270" s="158" t="s">
        <v>128</v>
      </c>
      <c r="MV270" s="158" t="s">
        <v>128</v>
      </c>
      <c r="MW270" s="158" t="s">
        <v>128</v>
      </c>
      <c r="MX270" s="158" t="s">
        <v>128</v>
      </c>
      <c r="MY270" s="158" t="s">
        <v>128</v>
      </c>
      <c r="MZ270" s="158" t="s">
        <v>128</v>
      </c>
      <c r="NA270" s="158" t="s">
        <v>128</v>
      </c>
      <c r="NB270" s="158" t="s">
        <v>128</v>
      </c>
      <c r="NC270" s="158" t="s">
        <v>128</v>
      </c>
      <c r="ND270" s="158" t="s">
        <v>128</v>
      </c>
      <c r="NE270" s="158" t="s">
        <v>128</v>
      </c>
      <c r="NF270" s="158" t="s">
        <v>128</v>
      </c>
      <c r="NG270" s="158" t="s">
        <v>128</v>
      </c>
      <c r="NH270" s="158" t="s">
        <v>128</v>
      </c>
      <c r="NI270" s="158" t="s">
        <v>128</v>
      </c>
      <c r="NJ270" s="158" t="s">
        <v>128</v>
      </c>
      <c r="NK270" s="158" t="s">
        <v>128</v>
      </c>
      <c r="NL270" s="158" t="s">
        <v>128</v>
      </c>
      <c r="NM270" s="158" t="s">
        <v>128</v>
      </c>
      <c r="NN270" s="158" t="s">
        <v>128</v>
      </c>
      <c r="NO270" s="158" t="s">
        <v>128</v>
      </c>
      <c r="NP270" s="158" t="s">
        <v>128</v>
      </c>
      <c r="NQ270" s="158" t="s">
        <v>128</v>
      </c>
      <c r="NR270" s="166">
        <v>2.7296673900285602E-6</v>
      </c>
      <c r="NS270" s="158" t="s">
        <v>67</v>
      </c>
      <c r="NT270" s="162">
        <v>17.22</v>
      </c>
      <c r="NU270" s="158" t="s">
        <v>67</v>
      </c>
      <c r="NV270" s="165">
        <v>5.76</v>
      </c>
      <c r="NW270" s="158" t="s">
        <v>67</v>
      </c>
      <c r="NX270" s="158" t="s">
        <v>128</v>
      </c>
      <c r="NY270" s="158" t="s">
        <v>128</v>
      </c>
      <c r="NZ270" s="164">
        <v>219.44</v>
      </c>
      <c r="OA270" s="158" t="s">
        <v>67</v>
      </c>
      <c r="OB270" s="158" t="s">
        <v>128</v>
      </c>
      <c r="OC270" s="158" t="s">
        <v>128</v>
      </c>
      <c r="OD270" s="164">
        <v>548.23</v>
      </c>
      <c r="OE270" s="170" t="s">
        <v>67</v>
      </c>
      <c r="OF270" s="181"/>
      <c r="OG270" s="174">
        <f t="shared" si="1778"/>
        <v>26.88</v>
      </c>
      <c r="OH270" s="66" t="str">
        <f t="shared" si="1779"/>
        <v>kg/GJ delivered</v>
      </c>
      <c r="OI270" s="66" t="str">
        <f t="shared" si="1780"/>
        <v/>
      </c>
      <c r="OJ270" s="66" t="str">
        <f t="shared" si="1781"/>
        <v/>
      </c>
      <c r="OK270" s="66" t="str">
        <f t="shared" si="1782"/>
        <v/>
      </c>
      <c r="OL270" s="66" t="str">
        <f t="shared" si="1783"/>
        <v/>
      </c>
      <c r="OM270" s="159">
        <f t="shared" si="1784"/>
        <v>855.27</v>
      </c>
      <c r="ON270" s="66" t="str">
        <f t="shared" si="1785"/>
        <v>kg/GJ delivered</v>
      </c>
      <c r="OO270" s="118">
        <f t="shared" si="1786"/>
        <v>2.57</v>
      </c>
      <c r="OP270" s="66" t="str">
        <f t="shared" si="1787"/>
        <v>kg/GJ delivered</v>
      </c>
      <c r="OQ270" s="66" t="str">
        <f t="shared" si="1788"/>
        <v/>
      </c>
      <c r="OR270" s="66" t="str">
        <f t="shared" si="1789"/>
        <v/>
      </c>
      <c r="OS270" s="66" t="str">
        <f t="shared" si="1790"/>
        <v/>
      </c>
      <c r="OT270" s="66" t="str">
        <f t="shared" si="1791"/>
        <v/>
      </c>
      <c r="OU270" s="66" t="str">
        <f t="shared" si="1792"/>
        <v/>
      </c>
      <c r="OV270" s="66" t="str">
        <f t="shared" si="1793"/>
        <v/>
      </c>
      <c r="OW270" s="126">
        <f t="shared" si="1794"/>
        <v>0.55000000000000004</v>
      </c>
      <c r="OX270" s="66" t="str">
        <f t="shared" si="1795"/>
        <v>kg/GJ delivered</v>
      </c>
      <c r="OY270" s="66" t="str">
        <f t="shared" si="1796"/>
        <v/>
      </c>
      <c r="OZ270" s="66" t="str">
        <f t="shared" si="1797"/>
        <v/>
      </c>
      <c r="PA270" s="66" t="str">
        <f t="shared" si="1798"/>
        <v/>
      </c>
      <c r="PB270" s="66" t="str">
        <f t="shared" si="1799"/>
        <v/>
      </c>
      <c r="PC270" s="66" t="str">
        <f t="shared" si="1800"/>
        <v/>
      </c>
      <c r="PD270" s="66" t="str">
        <f t="shared" si="1801"/>
        <v/>
      </c>
      <c r="PE270" s="118">
        <f t="shared" si="1802"/>
        <v>1.46</v>
      </c>
      <c r="PF270" s="66" t="str">
        <f t="shared" si="1803"/>
        <v>kg/GJ delivered</v>
      </c>
      <c r="PG270" s="66" t="str">
        <f t="shared" si="1804"/>
        <v/>
      </c>
      <c r="PH270" s="66" t="str">
        <f t="shared" si="1805"/>
        <v/>
      </c>
      <c r="PI270" s="66" t="str">
        <f t="shared" si="1806"/>
        <v/>
      </c>
      <c r="PJ270" s="66" t="str">
        <f t="shared" si="1807"/>
        <v/>
      </c>
      <c r="PK270" s="66" t="str">
        <f t="shared" si="1808"/>
        <v/>
      </c>
      <c r="PL270" s="66" t="str">
        <f t="shared" si="1809"/>
        <v/>
      </c>
      <c r="PM270" s="66" t="str">
        <f t="shared" si="1810"/>
        <v/>
      </c>
      <c r="PN270" s="66" t="str">
        <f t="shared" si="1811"/>
        <v/>
      </c>
      <c r="PO270" s="66" t="str">
        <f t="shared" si="1812"/>
        <v/>
      </c>
      <c r="PP270" s="66" t="str">
        <f t="shared" si="1813"/>
        <v/>
      </c>
      <c r="PQ270" s="66" t="str">
        <f t="shared" si="1814"/>
        <v/>
      </c>
      <c r="PR270" s="66" t="str">
        <f t="shared" si="1815"/>
        <v/>
      </c>
      <c r="PS270" s="66" t="str">
        <f t="shared" si="1816"/>
        <v/>
      </c>
      <c r="PT270" s="66" t="str">
        <f t="shared" si="1817"/>
        <v/>
      </c>
      <c r="PU270" s="66" t="str">
        <f t="shared" si="1818"/>
        <v/>
      </c>
      <c r="PV270" s="66" t="str">
        <f t="shared" si="1819"/>
        <v/>
      </c>
      <c r="PW270" s="66" t="str">
        <f t="shared" si="1820"/>
        <v/>
      </c>
      <c r="PX270" s="66" t="str">
        <f t="shared" si="1821"/>
        <v/>
      </c>
      <c r="PY270" s="66" t="str">
        <f t="shared" si="1822"/>
        <v/>
      </c>
      <c r="PZ270" s="66" t="str">
        <f t="shared" si="1823"/>
        <v/>
      </c>
      <c r="QA270" s="66" t="str">
        <f t="shared" si="1824"/>
        <v/>
      </c>
      <c r="QB270" s="66" t="str">
        <f t="shared" si="1825"/>
        <v/>
      </c>
      <c r="QC270" s="66" t="str">
        <f t="shared" si="1826"/>
        <v/>
      </c>
      <c r="QD270" s="66" t="str">
        <f t="shared" si="1827"/>
        <v/>
      </c>
      <c r="QE270" s="66" t="str">
        <f t="shared" si="1828"/>
        <v/>
      </c>
      <c r="QF270" s="66" t="str">
        <f t="shared" si="1829"/>
        <v/>
      </c>
      <c r="QG270" s="66" t="str">
        <f t="shared" si="1830"/>
        <v/>
      </c>
      <c r="QH270" s="66" t="str">
        <f t="shared" si="1831"/>
        <v/>
      </c>
      <c r="QI270" s="66" t="str">
        <f t="shared" si="1832"/>
        <v/>
      </c>
      <c r="QJ270" s="66" t="str">
        <f t="shared" si="1833"/>
        <v/>
      </c>
      <c r="QK270" s="66" t="str">
        <f t="shared" si="1834"/>
        <v/>
      </c>
      <c r="QL270" s="66" t="str">
        <f t="shared" si="1835"/>
        <v/>
      </c>
      <c r="QM270" s="66" t="str">
        <f t="shared" si="1836"/>
        <v/>
      </c>
      <c r="QN270" s="66" t="str">
        <f t="shared" si="1837"/>
        <v/>
      </c>
      <c r="QO270" s="66" t="str">
        <f t="shared" si="1838"/>
        <v/>
      </c>
      <c r="QP270" s="66" t="str">
        <f t="shared" si="1839"/>
        <v/>
      </c>
      <c r="QQ270" s="66" t="str">
        <f t="shared" si="1840"/>
        <v/>
      </c>
      <c r="QR270" s="66" t="str">
        <f t="shared" si="1841"/>
        <v/>
      </c>
      <c r="QS270" s="66" t="str">
        <f t="shared" si="1842"/>
        <v/>
      </c>
      <c r="QT270" s="66" t="str">
        <f t="shared" si="1843"/>
        <v/>
      </c>
      <c r="QU270" s="66" t="str">
        <f t="shared" si="1844"/>
        <v/>
      </c>
      <c r="QV270" s="66" t="str">
        <f t="shared" si="1845"/>
        <v/>
      </c>
      <c r="QW270" s="66" t="str">
        <f t="shared" si="1846"/>
        <v/>
      </c>
      <c r="QX270" s="66" t="str">
        <f t="shared" si="1847"/>
        <v/>
      </c>
      <c r="QY270" s="66" t="str">
        <f t="shared" si="1848"/>
        <v/>
      </c>
      <c r="QZ270" s="66" t="str">
        <f t="shared" si="1849"/>
        <v/>
      </c>
      <c r="RA270" s="66" t="str">
        <f t="shared" si="1850"/>
        <v/>
      </c>
      <c r="RB270" s="66" t="str">
        <f t="shared" si="1851"/>
        <v/>
      </c>
      <c r="RC270" s="66" t="str">
        <f t="shared" si="1852"/>
        <v/>
      </c>
      <c r="RD270" s="66" t="str">
        <f t="shared" si="1853"/>
        <v/>
      </c>
      <c r="RE270" s="66" t="str">
        <f t="shared" si="1854"/>
        <v/>
      </c>
      <c r="RF270" s="66" t="str">
        <f t="shared" si="1855"/>
        <v/>
      </c>
      <c r="RG270" s="66" t="str">
        <f t="shared" si="1856"/>
        <v/>
      </c>
      <c r="RH270" s="66" t="str">
        <f t="shared" si="1857"/>
        <v/>
      </c>
      <c r="RI270" s="66" t="str">
        <f t="shared" si="1858"/>
        <v/>
      </c>
      <c r="RJ270" s="66" t="str">
        <f t="shared" si="1859"/>
        <v/>
      </c>
      <c r="RK270" s="66" t="str">
        <f t="shared" si="1860"/>
        <v/>
      </c>
      <c r="RL270" s="66" t="str">
        <f t="shared" si="1861"/>
        <v/>
      </c>
      <c r="RM270" s="66" t="str">
        <f t="shared" si="1862"/>
        <v/>
      </c>
      <c r="RN270" s="66" t="str">
        <f t="shared" si="1863"/>
        <v/>
      </c>
      <c r="RO270" s="66" t="str">
        <f t="shared" si="1864"/>
        <v/>
      </c>
      <c r="RP270" s="66" t="str">
        <f t="shared" si="1865"/>
        <v/>
      </c>
      <c r="RQ270" s="66" t="str">
        <f t="shared" si="1866"/>
        <v/>
      </c>
      <c r="RR270" s="66" t="str">
        <f t="shared" si="1867"/>
        <v/>
      </c>
      <c r="RS270" s="66" t="str">
        <f t="shared" si="1868"/>
        <v/>
      </c>
      <c r="RT270" s="66" t="str">
        <f t="shared" si="1869"/>
        <v/>
      </c>
      <c r="RU270" s="66" t="str">
        <f t="shared" si="1870"/>
        <v/>
      </c>
      <c r="RV270" s="66" t="str">
        <f t="shared" si="1871"/>
        <v/>
      </c>
      <c r="RW270" s="66" t="str">
        <f t="shared" si="1872"/>
        <v/>
      </c>
      <c r="RX270" s="66" t="str">
        <f t="shared" si="1873"/>
        <v/>
      </c>
      <c r="RY270" s="66" t="str">
        <f t="shared" si="1874"/>
        <v/>
      </c>
      <c r="RZ270" s="66" t="str">
        <f t="shared" si="1875"/>
        <v/>
      </c>
      <c r="SA270" s="66" t="str">
        <f t="shared" si="1876"/>
        <v/>
      </c>
      <c r="SB270" s="66" t="str">
        <f t="shared" si="1877"/>
        <v/>
      </c>
      <c r="SC270" s="66" t="str">
        <f t="shared" si="1878"/>
        <v/>
      </c>
      <c r="SD270" s="66" t="str">
        <f t="shared" si="1879"/>
        <v/>
      </c>
      <c r="SE270" s="66" t="str">
        <f t="shared" si="1880"/>
        <v/>
      </c>
      <c r="SF270" s="66" t="str">
        <f t="shared" si="1881"/>
        <v/>
      </c>
      <c r="SG270" s="66" t="str">
        <f t="shared" si="1882"/>
        <v/>
      </c>
      <c r="SH270" s="66" t="str">
        <f t="shared" si="1883"/>
        <v/>
      </c>
      <c r="SI270" s="66" t="str">
        <f t="shared" si="1884"/>
        <v/>
      </c>
      <c r="SJ270" s="66" t="str">
        <f t="shared" si="1885"/>
        <v/>
      </c>
      <c r="SK270" s="66" t="str">
        <f t="shared" si="1886"/>
        <v/>
      </c>
      <c r="SL270" s="66" t="str">
        <f t="shared" si="1887"/>
        <v/>
      </c>
      <c r="SM270" s="66" t="str">
        <f t="shared" si="1888"/>
        <v/>
      </c>
      <c r="SN270" s="66" t="str">
        <f t="shared" si="1889"/>
        <v/>
      </c>
      <c r="SO270" s="66" t="str">
        <f t="shared" si="1890"/>
        <v/>
      </c>
      <c r="SP270" s="66" t="str">
        <f t="shared" si="1891"/>
        <v/>
      </c>
      <c r="SQ270" s="66" t="str">
        <f t="shared" si="1892"/>
        <v/>
      </c>
      <c r="SR270" s="66" t="str">
        <f t="shared" si="1893"/>
        <v/>
      </c>
      <c r="SS270" s="66" t="str">
        <f t="shared" si="1894"/>
        <v/>
      </c>
      <c r="ST270" s="66" t="str">
        <f t="shared" si="1895"/>
        <v/>
      </c>
      <c r="SU270" s="66" t="str">
        <f t="shared" si="1896"/>
        <v/>
      </c>
      <c r="SV270" s="66" t="str">
        <f t="shared" si="1897"/>
        <v/>
      </c>
      <c r="SW270" s="66" t="str">
        <f t="shared" si="1898"/>
        <v/>
      </c>
      <c r="SX270" s="66" t="str">
        <f t="shared" si="1899"/>
        <v/>
      </c>
      <c r="SY270" s="66" t="str">
        <f t="shared" si="1900"/>
        <v/>
      </c>
      <c r="SZ270" s="66" t="str">
        <f t="shared" si="1901"/>
        <v/>
      </c>
      <c r="TA270" s="66" t="str">
        <f t="shared" si="1902"/>
        <v/>
      </c>
      <c r="TB270" s="66" t="str">
        <f t="shared" si="1903"/>
        <v/>
      </c>
      <c r="TC270" s="66" t="str">
        <f t="shared" si="1904"/>
        <v/>
      </c>
      <c r="TD270" s="66" t="str">
        <f t="shared" si="1905"/>
        <v/>
      </c>
      <c r="TE270" s="66" t="str">
        <f t="shared" si="1906"/>
        <v/>
      </c>
      <c r="TF270" s="66" t="str">
        <f t="shared" si="1907"/>
        <v/>
      </c>
      <c r="TG270" s="66" t="str">
        <f t="shared" si="1908"/>
        <v/>
      </c>
      <c r="TH270" s="66" t="str">
        <f t="shared" si="1909"/>
        <v/>
      </c>
      <c r="TI270" s="66" t="str">
        <f t="shared" si="1910"/>
        <v/>
      </c>
      <c r="TJ270" s="66" t="str">
        <f t="shared" si="1911"/>
        <v/>
      </c>
      <c r="TK270" s="66" t="str">
        <f t="shared" si="1912"/>
        <v/>
      </c>
      <c r="TL270" s="66" t="str">
        <f t="shared" si="1913"/>
        <v/>
      </c>
      <c r="TM270" s="66" t="str">
        <f t="shared" si="1914"/>
        <v/>
      </c>
      <c r="TN270" s="66" t="str">
        <f t="shared" si="1915"/>
        <v/>
      </c>
      <c r="TO270" s="66" t="str">
        <f t="shared" si="1916"/>
        <v/>
      </c>
      <c r="TP270" s="66" t="str">
        <f t="shared" si="1917"/>
        <v/>
      </c>
      <c r="TQ270" s="66" t="str">
        <f t="shared" si="1918"/>
        <v/>
      </c>
      <c r="TR270" s="66" t="str">
        <f t="shared" si="1919"/>
        <v/>
      </c>
      <c r="TS270" s="66" t="str">
        <f t="shared" si="1920"/>
        <v/>
      </c>
      <c r="TT270" s="66" t="str">
        <f t="shared" si="1921"/>
        <v/>
      </c>
      <c r="TU270" s="66" t="str">
        <f t="shared" si="1922"/>
        <v/>
      </c>
      <c r="TV270" s="66" t="str">
        <f t="shared" si="1923"/>
        <v/>
      </c>
      <c r="TW270" s="66" t="str">
        <f t="shared" si="1924"/>
        <v/>
      </c>
      <c r="TX270" s="66" t="str">
        <f t="shared" si="1925"/>
        <v/>
      </c>
      <c r="TY270" s="66" t="str">
        <f t="shared" si="1926"/>
        <v/>
      </c>
      <c r="TZ270" s="66" t="str">
        <f t="shared" si="1927"/>
        <v/>
      </c>
      <c r="UA270" s="66" t="str">
        <f t="shared" si="1928"/>
        <v/>
      </c>
      <c r="UB270" s="66" t="str">
        <f t="shared" si="1929"/>
        <v/>
      </c>
      <c r="UC270" s="66" t="str">
        <f t="shared" si="1930"/>
        <v/>
      </c>
      <c r="UD270" s="66" t="str">
        <f t="shared" si="1931"/>
        <v/>
      </c>
      <c r="UE270" s="66" t="str">
        <f t="shared" si="1932"/>
        <v/>
      </c>
      <c r="UF270" s="66" t="str">
        <f t="shared" si="1933"/>
        <v/>
      </c>
      <c r="UG270" s="66" t="str">
        <f t="shared" si="1934"/>
        <v/>
      </c>
      <c r="UH270" s="66" t="str">
        <f t="shared" si="1935"/>
        <v/>
      </c>
      <c r="UI270" s="66" t="str">
        <f t="shared" si="1936"/>
        <v/>
      </c>
      <c r="UJ270" s="66" t="str">
        <f t="shared" si="1937"/>
        <v/>
      </c>
      <c r="UK270" s="66" t="str">
        <f t="shared" si="1938"/>
        <v/>
      </c>
      <c r="UL270" s="66" t="str">
        <f t="shared" si="1939"/>
        <v/>
      </c>
      <c r="UM270" s="66" t="str">
        <f t="shared" si="1940"/>
        <v/>
      </c>
      <c r="UN270" s="66" t="str">
        <f t="shared" si="1941"/>
        <v/>
      </c>
      <c r="UO270" s="66" t="str">
        <f t="shared" si="1942"/>
        <v/>
      </c>
      <c r="UP270" s="66" t="str">
        <f t="shared" si="1943"/>
        <v/>
      </c>
      <c r="UQ270" s="66" t="str">
        <f t="shared" si="1944"/>
        <v/>
      </c>
      <c r="UR270" s="66" t="str">
        <f t="shared" si="1945"/>
        <v/>
      </c>
      <c r="US270" s="66" t="str">
        <f t="shared" si="1946"/>
        <v/>
      </c>
      <c r="UT270" s="66" t="str">
        <f t="shared" si="1947"/>
        <v/>
      </c>
      <c r="UU270" s="66" t="str">
        <f t="shared" si="1948"/>
        <v/>
      </c>
      <c r="UV270" s="66" t="str">
        <f t="shared" si="1949"/>
        <v/>
      </c>
      <c r="UW270" s="66" t="str">
        <f t="shared" si="1950"/>
        <v/>
      </c>
      <c r="UX270" s="66" t="str">
        <f t="shared" si="1951"/>
        <v/>
      </c>
      <c r="UY270" s="66" t="str">
        <f t="shared" si="1952"/>
        <v/>
      </c>
      <c r="UZ270" s="66" t="str">
        <f t="shared" si="1953"/>
        <v/>
      </c>
      <c r="VA270" s="66" t="str">
        <f t="shared" si="1954"/>
        <v/>
      </c>
      <c r="VB270" s="66" t="str">
        <f t="shared" si="1955"/>
        <v/>
      </c>
      <c r="VC270" s="66" t="str">
        <f t="shared" si="1956"/>
        <v/>
      </c>
      <c r="VD270" s="66" t="str">
        <f t="shared" si="1957"/>
        <v/>
      </c>
      <c r="VE270" s="66" t="str">
        <f t="shared" si="1958"/>
        <v/>
      </c>
      <c r="VF270" s="66" t="str">
        <f t="shared" si="1959"/>
        <v/>
      </c>
      <c r="VG270" s="66" t="str">
        <f t="shared" si="1960"/>
        <v/>
      </c>
      <c r="VH270" s="66" t="str">
        <f t="shared" si="1961"/>
        <v/>
      </c>
      <c r="VI270" s="66" t="str">
        <f t="shared" si="1962"/>
        <v/>
      </c>
      <c r="VJ270" s="66" t="str">
        <f t="shared" si="1963"/>
        <v/>
      </c>
      <c r="VK270" s="66" t="str">
        <f t="shared" si="1964"/>
        <v/>
      </c>
      <c r="VL270" s="66" t="str">
        <f t="shared" si="1965"/>
        <v/>
      </c>
      <c r="VM270" s="66" t="str">
        <f t="shared" si="1966"/>
        <v/>
      </c>
      <c r="VN270" s="66" t="str">
        <f t="shared" si="1967"/>
        <v/>
      </c>
      <c r="VO270" s="66" t="str">
        <f t="shared" si="1968"/>
        <v/>
      </c>
      <c r="VP270" s="66" t="str">
        <f t="shared" si="1969"/>
        <v/>
      </c>
      <c r="VQ270" s="66" t="str">
        <f t="shared" si="1970"/>
        <v/>
      </c>
      <c r="VR270" s="66" t="str">
        <f t="shared" si="1971"/>
        <v/>
      </c>
      <c r="VS270" s="66" t="str">
        <f t="shared" si="1972"/>
        <v/>
      </c>
      <c r="VT270" s="66" t="str">
        <f t="shared" si="1973"/>
        <v/>
      </c>
      <c r="VU270" s="66" t="str">
        <f t="shared" si="1974"/>
        <v/>
      </c>
      <c r="VV270" s="66" t="str">
        <f t="shared" si="1975"/>
        <v/>
      </c>
      <c r="VW270" s="66" t="str">
        <f t="shared" si="1976"/>
        <v/>
      </c>
      <c r="VX270" s="66" t="str">
        <f t="shared" si="1977"/>
        <v/>
      </c>
      <c r="VY270" s="66" t="str">
        <f t="shared" si="1978"/>
        <v/>
      </c>
      <c r="VZ270" s="66" t="str">
        <f t="shared" si="1979"/>
        <v/>
      </c>
      <c r="WA270" s="66" t="str">
        <f t="shared" si="1980"/>
        <v/>
      </c>
      <c r="WB270" s="66" t="str">
        <f t="shared" si="1981"/>
        <v/>
      </c>
      <c r="WC270" s="66" t="str">
        <f t="shared" si="1982"/>
        <v/>
      </c>
      <c r="WD270" s="66" t="str">
        <f t="shared" si="1983"/>
        <v/>
      </c>
      <c r="WE270" s="66" t="str">
        <f t="shared" si="1984"/>
        <v/>
      </c>
      <c r="WF270" s="66" t="str">
        <f t="shared" si="1985"/>
        <v/>
      </c>
      <c r="WG270" s="66" t="str">
        <f t="shared" si="1986"/>
        <v/>
      </c>
      <c r="WH270" s="66" t="str">
        <f t="shared" si="1987"/>
        <v/>
      </c>
      <c r="WI270" s="66" t="str">
        <f t="shared" si="1988"/>
        <v/>
      </c>
      <c r="WJ270" s="66" t="str">
        <f t="shared" si="1989"/>
        <v/>
      </c>
      <c r="WK270" s="66" t="str">
        <f t="shared" si="1990"/>
        <v/>
      </c>
      <c r="WL270" s="66" t="str">
        <f t="shared" si="1991"/>
        <v/>
      </c>
      <c r="WM270" s="66" t="str">
        <f t="shared" si="1992"/>
        <v/>
      </c>
      <c r="WN270" s="66" t="str">
        <f t="shared" si="1993"/>
        <v/>
      </c>
      <c r="WO270" s="66" t="str">
        <f t="shared" si="1994"/>
        <v/>
      </c>
      <c r="WP270" s="66" t="str">
        <f t="shared" si="1995"/>
        <v/>
      </c>
      <c r="WQ270" s="66" t="str">
        <f t="shared" si="1996"/>
        <v/>
      </c>
      <c r="WR270" s="66" t="str">
        <f t="shared" si="1997"/>
        <v/>
      </c>
      <c r="WS270" s="66" t="str">
        <f t="shared" si="1998"/>
        <v/>
      </c>
      <c r="WT270" s="66" t="str">
        <f t="shared" si="1999"/>
        <v/>
      </c>
      <c r="WU270" s="66" t="str">
        <f t="shared" si="2000"/>
        <v/>
      </c>
      <c r="WV270" s="66" t="str">
        <f t="shared" si="2001"/>
        <v/>
      </c>
      <c r="WW270" s="66" t="str">
        <f t="shared" si="2002"/>
        <v/>
      </c>
      <c r="WX270" s="66" t="str">
        <f t="shared" si="2003"/>
        <v/>
      </c>
      <c r="WY270" s="66" t="str">
        <f t="shared" si="2004"/>
        <v/>
      </c>
      <c r="WZ270" s="66" t="str">
        <f t="shared" si="2005"/>
        <v/>
      </c>
      <c r="XA270" s="66" t="str">
        <f t="shared" si="2006"/>
        <v/>
      </c>
      <c r="XB270" s="66" t="str">
        <f t="shared" si="2007"/>
        <v/>
      </c>
      <c r="XC270" s="66" t="str">
        <f t="shared" si="2008"/>
        <v/>
      </c>
      <c r="XD270" s="66" t="str">
        <f t="shared" si="2009"/>
        <v/>
      </c>
      <c r="XE270" s="66" t="str">
        <f t="shared" si="2010"/>
        <v/>
      </c>
      <c r="XF270" s="66" t="str">
        <f t="shared" si="2011"/>
        <v/>
      </c>
      <c r="XG270" s="66" t="str">
        <f t="shared" si="2012"/>
        <v/>
      </c>
      <c r="XH270" s="66" t="str">
        <f t="shared" si="2013"/>
        <v/>
      </c>
      <c r="XI270" s="66" t="str">
        <f t="shared" si="2014"/>
        <v/>
      </c>
      <c r="XJ270" s="66" t="str">
        <f t="shared" si="2015"/>
        <v/>
      </c>
      <c r="XK270" s="66" t="str">
        <f t="shared" si="2016"/>
        <v/>
      </c>
      <c r="XL270" s="66" t="str">
        <f t="shared" si="2017"/>
        <v/>
      </c>
      <c r="XM270" s="66" t="str">
        <f t="shared" si="2018"/>
        <v/>
      </c>
      <c r="XN270" s="66" t="str">
        <f t="shared" si="2019"/>
        <v/>
      </c>
      <c r="XO270" s="66" t="str">
        <f t="shared" si="2020"/>
        <v/>
      </c>
      <c r="XP270" s="66" t="str">
        <f t="shared" si="2021"/>
        <v/>
      </c>
      <c r="XQ270" s="66" t="str">
        <f t="shared" si="2022"/>
        <v/>
      </c>
      <c r="XR270" s="66" t="str">
        <f t="shared" si="2023"/>
        <v/>
      </c>
      <c r="XS270" s="66" t="str">
        <f t="shared" si="2024"/>
        <v/>
      </c>
      <c r="XT270" s="66" t="str">
        <f t="shared" si="2025"/>
        <v/>
      </c>
      <c r="XU270" s="66" t="str">
        <f t="shared" si="2026"/>
        <v/>
      </c>
      <c r="XV270" s="66" t="str">
        <f t="shared" si="2027"/>
        <v/>
      </c>
      <c r="XW270" s="66" t="str">
        <f t="shared" si="2028"/>
        <v/>
      </c>
      <c r="XX270" s="66" t="str">
        <f t="shared" si="2029"/>
        <v/>
      </c>
      <c r="XY270" s="66" t="str">
        <f t="shared" si="2030"/>
        <v/>
      </c>
      <c r="XZ270" s="66" t="str">
        <f t="shared" si="2031"/>
        <v/>
      </c>
      <c r="YA270" s="66" t="str">
        <f t="shared" si="2032"/>
        <v/>
      </c>
      <c r="YB270" s="66" t="str">
        <f t="shared" si="2033"/>
        <v/>
      </c>
      <c r="YC270" s="66" t="str">
        <f t="shared" si="2034"/>
        <v/>
      </c>
      <c r="YD270" s="66" t="str">
        <f t="shared" si="2035"/>
        <v/>
      </c>
      <c r="YE270" s="66" t="str">
        <f t="shared" si="2036"/>
        <v/>
      </c>
      <c r="YF270" s="66" t="str">
        <f t="shared" si="2037"/>
        <v/>
      </c>
      <c r="YG270" s="66" t="str">
        <f t="shared" si="2038"/>
        <v/>
      </c>
      <c r="YH270" s="66" t="str">
        <f t="shared" si="2039"/>
        <v/>
      </c>
      <c r="YI270" s="66" t="str">
        <f t="shared" si="2040"/>
        <v/>
      </c>
      <c r="YJ270" s="66" t="str">
        <f t="shared" si="2041"/>
        <v/>
      </c>
      <c r="YK270" s="66" t="str">
        <f t="shared" si="2042"/>
        <v/>
      </c>
      <c r="YL270" s="66" t="str">
        <f t="shared" si="2043"/>
        <v/>
      </c>
      <c r="YM270" s="66" t="str">
        <f t="shared" si="2044"/>
        <v/>
      </c>
      <c r="YN270" s="66" t="str">
        <f t="shared" si="2045"/>
        <v/>
      </c>
      <c r="YO270" s="66" t="str">
        <f t="shared" si="2046"/>
        <v/>
      </c>
      <c r="YP270" s="66" t="str">
        <f t="shared" si="2047"/>
        <v/>
      </c>
      <c r="YQ270" s="66" t="str">
        <f t="shared" si="2048"/>
        <v/>
      </c>
      <c r="YR270" s="66" t="str">
        <f t="shared" si="2049"/>
        <v/>
      </c>
      <c r="YS270" s="66" t="str">
        <f t="shared" si="2050"/>
        <v/>
      </c>
      <c r="YT270" s="66" t="str">
        <f t="shared" si="2051"/>
        <v/>
      </c>
      <c r="YU270" s="66" t="str">
        <f t="shared" si="2052"/>
        <v/>
      </c>
      <c r="YV270" s="66" t="str">
        <f t="shared" si="2053"/>
        <v/>
      </c>
      <c r="YW270" s="66" t="str">
        <f t="shared" si="2054"/>
        <v/>
      </c>
      <c r="YX270" s="66" t="str">
        <f t="shared" si="2055"/>
        <v/>
      </c>
      <c r="YY270" s="66" t="str">
        <f t="shared" si="2056"/>
        <v/>
      </c>
      <c r="YZ270" s="66" t="str">
        <f t="shared" si="2057"/>
        <v/>
      </c>
      <c r="ZA270" s="66" t="str">
        <f t="shared" si="2058"/>
        <v/>
      </c>
      <c r="ZB270" s="66" t="str">
        <f t="shared" si="2059"/>
        <v/>
      </c>
      <c r="ZC270" s="66" t="str">
        <f t="shared" si="2060"/>
        <v/>
      </c>
      <c r="ZD270" s="66" t="str">
        <f t="shared" si="2061"/>
        <v/>
      </c>
      <c r="ZE270" s="66" t="str">
        <f t="shared" si="2062"/>
        <v/>
      </c>
      <c r="ZF270" s="66" t="str">
        <f t="shared" si="2063"/>
        <v/>
      </c>
      <c r="ZG270" s="66" t="str">
        <f t="shared" si="2064"/>
        <v/>
      </c>
      <c r="ZH270" s="66" t="str">
        <f t="shared" si="2065"/>
        <v/>
      </c>
      <c r="ZI270" s="66" t="str">
        <f t="shared" si="2066"/>
        <v/>
      </c>
      <c r="ZJ270" s="66" t="str">
        <f t="shared" si="2067"/>
        <v/>
      </c>
      <c r="ZK270" s="66" t="str">
        <f t="shared" si="2068"/>
        <v/>
      </c>
      <c r="ZL270" s="66" t="str">
        <f t="shared" si="2069"/>
        <v/>
      </c>
      <c r="ZM270" s="66" t="str">
        <f t="shared" si="2070"/>
        <v/>
      </c>
      <c r="ZN270" s="66" t="str">
        <f t="shared" si="2071"/>
        <v/>
      </c>
      <c r="ZO270" s="66" t="str">
        <f t="shared" si="2072"/>
        <v/>
      </c>
      <c r="ZP270" s="66" t="str">
        <f t="shared" si="2073"/>
        <v/>
      </c>
      <c r="ZQ270" s="66" t="str">
        <f t="shared" si="2074"/>
        <v/>
      </c>
      <c r="ZR270" s="66" t="str">
        <f t="shared" si="2075"/>
        <v/>
      </c>
      <c r="ZS270" s="66" t="str">
        <f t="shared" si="2076"/>
        <v/>
      </c>
      <c r="ZT270" s="66" t="str">
        <f t="shared" si="2077"/>
        <v/>
      </c>
      <c r="ZU270" s="66" t="str">
        <f t="shared" si="2078"/>
        <v/>
      </c>
      <c r="ZV270" s="66" t="str">
        <f t="shared" si="2079"/>
        <v/>
      </c>
      <c r="ZW270" s="66" t="str">
        <f t="shared" si="2080"/>
        <v/>
      </c>
      <c r="ZX270" s="66" t="str">
        <f t="shared" si="2081"/>
        <v/>
      </c>
      <c r="ZY270" s="66" t="str">
        <f t="shared" si="2082"/>
        <v/>
      </c>
      <c r="ZZ270" s="66" t="str">
        <f t="shared" si="2083"/>
        <v/>
      </c>
      <c r="AAA270" s="66" t="str">
        <f t="shared" si="2084"/>
        <v/>
      </c>
      <c r="AAB270" s="66" t="str">
        <f t="shared" si="2085"/>
        <v/>
      </c>
      <c r="AAC270" s="66" t="str">
        <f t="shared" si="2086"/>
        <v/>
      </c>
      <c r="AAD270" s="66" t="str">
        <f t="shared" si="2087"/>
        <v/>
      </c>
      <c r="AAE270" s="66" t="str">
        <f t="shared" si="2088"/>
        <v/>
      </c>
      <c r="AAF270" s="66" t="str">
        <f t="shared" si="2089"/>
        <v/>
      </c>
      <c r="AAG270" s="66" t="str">
        <f t="shared" si="2090"/>
        <v/>
      </c>
      <c r="AAH270" s="66" t="str">
        <f t="shared" si="2091"/>
        <v/>
      </c>
      <c r="AAI270" s="66" t="str">
        <f t="shared" si="2092"/>
        <v/>
      </c>
      <c r="AAJ270" s="66" t="str">
        <f t="shared" si="2093"/>
        <v/>
      </c>
      <c r="AAK270" s="66" t="str">
        <f t="shared" si="2094"/>
        <v/>
      </c>
      <c r="AAL270" s="66" t="str">
        <f t="shared" si="2095"/>
        <v/>
      </c>
      <c r="AAM270" s="66" t="str">
        <f t="shared" si="2096"/>
        <v/>
      </c>
      <c r="AAN270" s="66" t="str">
        <f t="shared" si="2097"/>
        <v/>
      </c>
      <c r="AAO270" s="66" t="str">
        <f t="shared" si="2098"/>
        <v/>
      </c>
      <c r="AAP270" s="66" t="str">
        <f t="shared" si="2099"/>
        <v/>
      </c>
      <c r="AAQ270" s="66" t="str">
        <f t="shared" si="2100"/>
        <v/>
      </c>
      <c r="AAR270" s="66" t="str">
        <f t="shared" si="2101"/>
        <v/>
      </c>
      <c r="AAS270" s="66" t="str">
        <f t="shared" si="2102"/>
        <v/>
      </c>
      <c r="AAT270" s="66" t="str">
        <f t="shared" si="2103"/>
        <v/>
      </c>
      <c r="AAU270" s="66" t="str">
        <f t="shared" si="2104"/>
        <v/>
      </c>
      <c r="AAV270" s="66" t="str">
        <f t="shared" si="2105"/>
        <v/>
      </c>
      <c r="AAW270" s="66" t="str">
        <f t="shared" si="2106"/>
        <v/>
      </c>
      <c r="AAX270" s="66" t="str">
        <f t="shared" si="2107"/>
        <v/>
      </c>
      <c r="AAY270" s="66" t="str">
        <f t="shared" si="2108"/>
        <v/>
      </c>
      <c r="AAZ270" s="66" t="str">
        <f t="shared" si="2109"/>
        <v/>
      </c>
      <c r="ABA270" s="66" t="str">
        <f t="shared" si="2110"/>
        <v/>
      </c>
      <c r="ABB270" s="66" t="str">
        <f t="shared" si="2111"/>
        <v/>
      </c>
      <c r="ABC270" s="66" t="str">
        <f t="shared" si="2112"/>
        <v/>
      </c>
      <c r="ABD270" s="66" t="str">
        <f t="shared" si="2113"/>
        <v/>
      </c>
      <c r="ABE270" s="66" t="str">
        <f t="shared" si="2114"/>
        <v/>
      </c>
      <c r="ABF270" s="66" t="str">
        <f t="shared" si="2115"/>
        <v/>
      </c>
      <c r="ABG270" s="66" t="str">
        <f t="shared" si="2116"/>
        <v/>
      </c>
      <c r="ABH270" s="66" t="str">
        <f t="shared" si="2117"/>
        <v/>
      </c>
      <c r="ABI270" s="66" t="str">
        <f t="shared" si="2118"/>
        <v/>
      </c>
      <c r="ABJ270" s="66" t="str">
        <f t="shared" si="2119"/>
        <v/>
      </c>
      <c r="ABK270" s="66" t="str">
        <f t="shared" si="2120"/>
        <v/>
      </c>
      <c r="ABL270" s="66" t="str">
        <f t="shared" si="2121"/>
        <v/>
      </c>
      <c r="ABM270" s="66" t="str">
        <f t="shared" si="2122"/>
        <v/>
      </c>
      <c r="ABN270" s="66" t="str">
        <f t="shared" si="2123"/>
        <v/>
      </c>
      <c r="ABO270" s="66" t="str">
        <f t="shared" si="2124"/>
        <v/>
      </c>
      <c r="ABP270" s="66" t="str">
        <f t="shared" si="2125"/>
        <v/>
      </c>
      <c r="ABQ270" s="66" t="str">
        <f t="shared" si="2126"/>
        <v/>
      </c>
      <c r="ABR270" s="66" t="str">
        <f t="shared" si="2127"/>
        <v/>
      </c>
      <c r="ABS270" s="66" t="str">
        <f t="shared" si="2128"/>
        <v/>
      </c>
      <c r="ABT270" s="66" t="str">
        <f t="shared" si="2129"/>
        <v/>
      </c>
      <c r="ABU270" s="66" t="str">
        <f t="shared" si="2130"/>
        <v/>
      </c>
      <c r="ABV270" s="66" t="str">
        <f t="shared" si="2131"/>
        <v/>
      </c>
      <c r="ABW270" s="66" t="str">
        <f t="shared" si="2132"/>
        <v/>
      </c>
      <c r="ABX270" s="66" t="str">
        <f t="shared" si="2133"/>
        <v/>
      </c>
      <c r="ABY270" s="66" t="str">
        <f t="shared" si="2134"/>
        <v/>
      </c>
      <c r="ABZ270" s="66" t="str">
        <f t="shared" si="2135"/>
        <v/>
      </c>
      <c r="ACA270" s="66" t="str">
        <f t="shared" si="2136"/>
        <v/>
      </c>
      <c r="ACB270" s="66" t="str">
        <f t="shared" si="2137"/>
        <v/>
      </c>
      <c r="ACC270" s="66" t="str">
        <f t="shared" si="2138"/>
        <v/>
      </c>
      <c r="ACD270" s="66" t="str">
        <f t="shared" si="2139"/>
        <v/>
      </c>
      <c r="ACE270" s="66" t="str">
        <f t="shared" si="2140"/>
        <v/>
      </c>
      <c r="ACF270" s="66" t="str">
        <f t="shared" si="2141"/>
        <v/>
      </c>
      <c r="ACG270" s="160">
        <f t="shared" si="2142"/>
        <v>2.7296673900285602E-6</v>
      </c>
      <c r="ACH270" s="66" t="str">
        <f t="shared" si="2143"/>
        <v>kg/GJ delivered</v>
      </c>
      <c r="ACI270" s="130">
        <f t="shared" si="2144"/>
        <v>17.22</v>
      </c>
      <c r="ACJ270" s="66" t="str">
        <f t="shared" si="2145"/>
        <v>kg/GJ delivered</v>
      </c>
      <c r="ACK270" s="118">
        <f t="shared" si="2146"/>
        <v>5.76</v>
      </c>
      <c r="ACL270" s="66" t="str">
        <f t="shared" si="2147"/>
        <v>kg/GJ delivered</v>
      </c>
      <c r="ACM270" s="66" t="str">
        <f t="shared" ref="ACM270:ACN270" si="2162">IF(AND(ACS$3="Unit", ACL270=""), "", IF(AND(ACS$3="Unit", ACL270="-"),"", IF(ACS$3="Unit", "kg/GJ delivered", IF(AND(NY270&lt;&gt;"", NY270&lt;&gt;"-", NX270="-"),"", IF($H270="","", IF(NX270="nd", "",IF(NX270="&lt;n.a.&gt;", "", IF(NY270="#/MJ", "", IF(NY270="kg/GJ delivered",NX270,IF(NY270="g/MJ delivered",NX270,IF(NY270="kg/MJ delivered",NX270*1000,IF(NY270="mg/MJ delivered",NX270/1000,IF(NY270="g/kg",((NX270)*(1/$I270)*(1/$H270)),IF(NY270="mg/kg",((NX270/1000)*(1/$I270)*(1/$H270)),IF(NY270="mg/MJ delivered",NX270/1000,IF(NY270="-","","Error"))))))))))))))))</f>
        <v/>
      </c>
      <c r="ACN270" s="66" t="str">
        <f t="shared" si="2162"/>
        <v/>
      </c>
      <c r="ACO270" s="66">
        <f t="shared" si="2149"/>
        <v>219.44</v>
      </c>
      <c r="ACP270" s="66" t="str">
        <f t="shared" si="2150"/>
        <v/>
      </c>
      <c r="ACQ270" s="66" t="str">
        <f t="shared" si="2151"/>
        <v/>
      </c>
      <c r="ACR270" s="66" t="str">
        <f t="shared" si="2152"/>
        <v/>
      </c>
      <c r="ACS270" s="66">
        <f t="shared" si="2153"/>
        <v>548.23</v>
      </c>
      <c r="ACT270" s="66" t="str">
        <f t="shared" si="2154"/>
        <v>kg/GJ delivered</v>
      </c>
    </row>
    <row r="271" spans="2:774" ht="15.75" customHeight="1" x14ac:dyDescent="0.25">
      <c r="B271" s="66">
        <v>29</v>
      </c>
      <c r="C271" s="66" t="s">
        <v>131</v>
      </c>
      <c r="D271" s="66" t="s">
        <v>131</v>
      </c>
      <c r="E271" s="156" t="s">
        <v>131</v>
      </c>
      <c r="F271" s="66" t="s">
        <v>131</v>
      </c>
      <c r="G271" s="66" t="s">
        <v>1567</v>
      </c>
      <c r="H271" s="126">
        <v>0.67</v>
      </c>
      <c r="I271" s="161"/>
      <c r="J271" s="66" t="str">
        <f t="shared" si="1759"/>
        <v>Electricity, Modern, IN</v>
      </c>
      <c r="K271" s="161"/>
      <c r="L271" s="161"/>
      <c r="M271" s="161"/>
      <c r="N271" s="161"/>
      <c r="O271" s="66" t="s">
        <v>130</v>
      </c>
      <c r="P271" s="66" t="str">
        <f t="shared" si="1768"/>
        <v>IN</v>
      </c>
      <c r="Q271" s="66" t="s">
        <v>2</v>
      </c>
      <c r="R271" s="158" t="s">
        <v>128</v>
      </c>
      <c r="S271" s="158" t="s">
        <v>128</v>
      </c>
      <c r="T271" s="158" t="s">
        <v>128</v>
      </c>
      <c r="U271" s="158" t="s">
        <v>128</v>
      </c>
      <c r="V271" s="158" t="s">
        <v>128</v>
      </c>
      <c r="W271" s="158" t="s">
        <v>128</v>
      </c>
      <c r="X271" s="158" t="s">
        <v>128</v>
      </c>
      <c r="Y271" s="158" t="s">
        <v>128</v>
      </c>
      <c r="Z271" s="158" t="s">
        <v>128</v>
      </c>
      <c r="AA271" s="158" t="s">
        <v>128</v>
      </c>
      <c r="AB271" s="158" t="s">
        <v>128</v>
      </c>
      <c r="AC271" s="158" t="s">
        <v>128</v>
      </c>
      <c r="AD271" s="158" t="s">
        <v>128</v>
      </c>
      <c r="AE271" s="158" t="s">
        <v>128</v>
      </c>
      <c r="AF271" s="158" t="s">
        <v>128</v>
      </c>
      <c r="AG271" s="158" t="s">
        <v>128</v>
      </c>
      <c r="AH271" s="158" t="s">
        <v>128</v>
      </c>
      <c r="AI271" s="158" t="s">
        <v>128</v>
      </c>
      <c r="AJ271" s="158" t="s">
        <v>128</v>
      </c>
      <c r="AK271" s="158" t="s">
        <v>128</v>
      </c>
      <c r="AL271" s="158" t="s">
        <v>128</v>
      </c>
      <c r="AM271" s="158" t="s">
        <v>128</v>
      </c>
      <c r="AN271" s="158" t="s">
        <v>128</v>
      </c>
      <c r="AO271" s="158" t="s">
        <v>128</v>
      </c>
      <c r="AP271" s="158" t="s">
        <v>128</v>
      </c>
      <c r="AQ271" s="158" t="s">
        <v>128</v>
      </c>
      <c r="AR271" s="158" t="s">
        <v>128</v>
      </c>
      <c r="AS271" s="158" t="s">
        <v>128</v>
      </c>
      <c r="AT271" s="158" t="s">
        <v>128</v>
      </c>
      <c r="AU271" s="158" t="s">
        <v>128</v>
      </c>
      <c r="AV271" s="158" t="s">
        <v>128</v>
      </c>
      <c r="AW271" s="158" t="s">
        <v>128</v>
      </c>
      <c r="AX271" s="158" t="s">
        <v>128</v>
      </c>
      <c r="AY271" s="158" t="s">
        <v>128</v>
      </c>
      <c r="AZ271" s="158" t="s">
        <v>128</v>
      </c>
      <c r="BA271" s="158" t="s">
        <v>128</v>
      </c>
      <c r="BB271" s="158" t="s">
        <v>128</v>
      </c>
      <c r="BC271" s="158" t="s">
        <v>128</v>
      </c>
      <c r="BD271" s="158" t="s">
        <v>128</v>
      </c>
      <c r="BE271" s="158" t="s">
        <v>128</v>
      </c>
      <c r="BF271" s="158" t="s">
        <v>128</v>
      </c>
      <c r="BG271" s="158" t="s">
        <v>128</v>
      </c>
      <c r="BH271" s="158" t="s">
        <v>128</v>
      </c>
      <c r="BI271" s="158" t="s">
        <v>128</v>
      </c>
      <c r="BJ271" s="158" t="s">
        <v>128</v>
      </c>
      <c r="BK271" s="158" t="s">
        <v>128</v>
      </c>
      <c r="BL271" s="158" t="s">
        <v>128</v>
      </c>
      <c r="BM271" s="158" t="s">
        <v>128</v>
      </c>
      <c r="BN271" s="158" t="s">
        <v>128</v>
      </c>
      <c r="BO271" s="158" t="s">
        <v>128</v>
      </c>
      <c r="BP271" s="158" t="s">
        <v>128</v>
      </c>
      <c r="BQ271" s="158" t="s">
        <v>128</v>
      </c>
      <c r="BR271" s="158" t="s">
        <v>128</v>
      </c>
      <c r="BS271" s="158" t="s">
        <v>128</v>
      </c>
      <c r="BT271" s="158" t="s">
        <v>128</v>
      </c>
      <c r="BU271" s="158" t="s">
        <v>128</v>
      </c>
      <c r="BV271" s="158" t="s">
        <v>128</v>
      </c>
      <c r="BW271" s="158" t="s">
        <v>128</v>
      </c>
      <c r="BX271" s="158" t="s">
        <v>128</v>
      </c>
      <c r="BY271" s="158" t="s">
        <v>128</v>
      </c>
      <c r="BZ271" s="158" t="s">
        <v>128</v>
      </c>
      <c r="CA271" s="158" t="s">
        <v>128</v>
      </c>
      <c r="CB271" s="158" t="s">
        <v>128</v>
      </c>
      <c r="CC271" s="158" t="s">
        <v>128</v>
      </c>
      <c r="CD271" s="158" t="s">
        <v>128</v>
      </c>
      <c r="CE271" s="158" t="s">
        <v>128</v>
      </c>
      <c r="CF271" s="158" t="s">
        <v>128</v>
      </c>
      <c r="CG271" s="158" t="s">
        <v>128</v>
      </c>
      <c r="CH271" s="158" t="s">
        <v>128</v>
      </c>
      <c r="CI271" s="158" t="s">
        <v>128</v>
      </c>
      <c r="CJ271" s="158" t="s">
        <v>128</v>
      </c>
      <c r="CK271" s="158" t="s">
        <v>128</v>
      </c>
      <c r="CL271" s="158" t="s">
        <v>128</v>
      </c>
      <c r="CM271" s="158" t="s">
        <v>128</v>
      </c>
      <c r="CN271" s="158" t="s">
        <v>128</v>
      </c>
      <c r="CO271" s="158" t="s">
        <v>128</v>
      </c>
      <c r="CP271" s="158" t="s">
        <v>128</v>
      </c>
      <c r="CQ271" s="158" t="s">
        <v>128</v>
      </c>
      <c r="CR271" s="158" t="s">
        <v>128</v>
      </c>
      <c r="CS271" s="158" t="s">
        <v>128</v>
      </c>
      <c r="CT271" s="158" t="s">
        <v>128</v>
      </c>
      <c r="CU271" s="158" t="s">
        <v>128</v>
      </c>
      <c r="CV271" s="158" t="s">
        <v>128</v>
      </c>
      <c r="CW271" s="158" t="s">
        <v>128</v>
      </c>
      <c r="CX271" s="158" t="s">
        <v>128</v>
      </c>
      <c r="CY271" s="158" t="s">
        <v>128</v>
      </c>
      <c r="CZ271" s="158" t="s">
        <v>128</v>
      </c>
      <c r="DA271" s="158" t="s">
        <v>128</v>
      </c>
      <c r="DB271" s="158" t="s">
        <v>128</v>
      </c>
      <c r="DC271" s="158" t="s">
        <v>128</v>
      </c>
      <c r="DD271" s="158" t="s">
        <v>128</v>
      </c>
      <c r="DE271" s="158" t="s">
        <v>128</v>
      </c>
      <c r="DF271" s="158" t="s">
        <v>128</v>
      </c>
      <c r="DG271" s="158" t="s">
        <v>128</v>
      </c>
      <c r="DH271" s="158" t="s">
        <v>128</v>
      </c>
      <c r="DI271" s="158" t="s">
        <v>128</v>
      </c>
      <c r="DJ271" s="158" t="s">
        <v>128</v>
      </c>
      <c r="DK271" s="158" t="s">
        <v>128</v>
      </c>
      <c r="DL271" s="158" t="s">
        <v>128</v>
      </c>
      <c r="DM271" s="158" t="s">
        <v>128</v>
      </c>
      <c r="DN271" s="158" t="s">
        <v>128</v>
      </c>
      <c r="DO271" s="158" t="s">
        <v>128</v>
      </c>
      <c r="DP271" s="158" t="s">
        <v>128</v>
      </c>
      <c r="DQ271" s="158" t="s">
        <v>128</v>
      </c>
      <c r="DR271" s="158" t="s">
        <v>128</v>
      </c>
      <c r="DS271" s="158" t="s">
        <v>128</v>
      </c>
      <c r="DT271" s="158" t="s">
        <v>128</v>
      </c>
      <c r="DU271" s="158" t="s">
        <v>128</v>
      </c>
      <c r="DV271" s="158" t="s">
        <v>128</v>
      </c>
      <c r="DW271" s="158" t="s">
        <v>128</v>
      </c>
      <c r="DX271" s="158" t="s">
        <v>128</v>
      </c>
      <c r="DY271" s="158" t="s">
        <v>128</v>
      </c>
      <c r="DZ271" s="158" t="s">
        <v>128</v>
      </c>
      <c r="EA271" s="158" t="s">
        <v>128</v>
      </c>
      <c r="EB271" s="158" t="s">
        <v>128</v>
      </c>
      <c r="EC271" s="158" t="s">
        <v>128</v>
      </c>
      <c r="ED271" s="158" t="s">
        <v>128</v>
      </c>
      <c r="EE271" s="158" t="s">
        <v>128</v>
      </c>
      <c r="EF271" s="158" t="s">
        <v>128</v>
      </c>
      <c r="EG271" s="158" t="s">
        <v>128</v>
      </c>
      <c r="EH271" s="158" t="s">
        <v>128</v>
      </c>
      <c r="EI271" s="158" t="s">
        <v>128</v>
      </c>
      <c r="EJ271" s="158" t="s">
        <v>128</v>
      </c>
      <c r="EK271" s="158" t="s">
        <v>128</v>
      </c>
      <c r="EL271" s="158" t="s">
        <v>128</v>
      </c>
      <c r="EM271" s="158" t="s">
        <v>128</v>
      </c>
      <c r="EN271" s="158" t="s">
        <v>128</v>
      </c>
      <c r="EO271" s="158" t="s">
        <v>128</v>
      </c>
      <c r="EP271" s="158" t="s">
        <v>128</v>
      </c>
      <c r="EQ271" s="158" t="s">
        <v>128</v>
      </c>
      <c r="ER271" s="158" t="s">
        <v>128</v>
      </c>
      <c r="ES271" s="158" t="s">
        <v>128</v>
      </c>
      <c r="ET271" s="158" t="s">
        <v>128</v>
      </c>
      <c r="EU271" s="158" t="s">
        <v>128</v>
      </c>
      <c r="EV271" s="158" t="s">
        <v>128</v>
      </c>
      <c r="EW271" s="158" t="s">
        <v>128</v>
      </c>
      <c r="EX271" s="158" t="s">
        <v>128</v>
      </c>
      <c r="EY271" s="158" t="s">
        <v>128</v>
      </c>
      <c r="EZ271" s="158" t="s">
        <v>128</v>
      </c>
      <c r="FA271" s="158" t="s">
        <v>128</v>
      </c>
      <c r="FB271" s="158" t="s">
        <v>128</v>
      </c>
      <c r="FC271" s="158" t="s">
        <v>128</v>
      </c>
      <c r="FD271" s="158" t="s">
        <v>128</v>
      </c>
      <c r="FE271" s="158" t="s">
        <v>128</v>
      </c>
      <c r="FF271" s="158" t="s">
        <v>128</v>
      </c>
      <c r="FG271" s="158" t="s">
        <v>128</v>
      </c>
      <c r="FH271" s="158" t="s">
        <v>128</v>
      </c>
      <c r="FI271" s="158" t="s">
        <v>128</v>
      </c>
      <c r="FJ271" s="158" t="s">
        <v>128</v>
      </c>
      <c r="FK271" s="158" t="s">
        <v>128</v>
      </c>
      <c r="FL271" s="158" t="s">
        <v>128</v>
      </c>
      <c r="FM271" s="158" t="s">
        <v>128</v>
      </c>
      <c r="FN271" s="158" t="s">
        <v>128</v>
      </c>
      <c r="FO271" s="158" t="s">
        <v>128</v>
      </c>
      <c r="FP271" s="158" t="s">
        <v>128</v>
      </c>
      <c r="FQ271" s="158" t="s">
        <v>128</v>
      </c>
      <c r="FR271" s="158" t="s">
        <v>128</v>
      </c>
      <c r="FS271" s="158" t="s">
        <v>128</v>
      </c>
      <c r="FT271" s="158" t="s">
        <v>128</v>
      </c>
      <c r="FU271" s="158" t="s">
        <v>128</v>
      </c>
      <c r="FV271" s="158" t="s">
        <v>128</v>
      </c>
      <c r="FW271" s="158" t="s">
        <v>128</v>
      </c>
      <c r="FX271" s="158" t="s">
        <v>128</v>
      </c>
      <c r="FY271" s="158" t="s">
        <v>128</v>
      </c>
      <c r="FZ271" s="158" t="s">
        <v>128</v>
      </c>
      <c r="GA271" s="158" t="s">
        <v>128</v>
      </c>
      <c r="GB271" s="158" t="s">
        <v>128</v>
      </c>
      <c r="GC271" s="158" t="s">
        <v>128</v>
      </c>
      <c r="GD271" s="158" t="s">
        <v>128</v>
      </c>
      <c r="GE271" s="158" t="s">
        <v>128</v>
      </c>
      <c r="GF271" s="158" t="s">
        <v>128</v>
      </c>
      <c r="GG271" s="158" t="s">
        <v>128</v>
      </c>
      <c r="GH271" s="158" t="s">
        <v>128</v>
      </c>
      <c r="GI271" s="158" t="s">
        <v>128</v>
      </c>
      <c r="GJ271" s="158" t="s">
        <v>128</v>
      </c>
      <c r="GK271" s="158" t="s">
        <v>128</v>
      </c>
      <c r="GL271" s="158" t="s">
        <v>128</v>
      </c>
      <c r="GM271" s="158" t="s">
        <v>128</v>
      </c>
      <c r="GN271" s="158" t="s">
        <v>128</v>
      </c>
      <c r="GO271" s="158" t="s">
        <v>128</v>
      </c>
      <c r="GP271" s="158" t="s">
        <v>128</v>
      </c>
      <c r="GQ271" s="158" t="s">
        <v>128</v>
      </c>
      <c r="GR271" s="158" t="s">
        <v>128</v>
      </c>
      <c r="GS271" s="158" t="s">
        <v>128</v>
      </c>
      <c r="GT271" s="158" t="s">
        <v>128</v>
      </c>
      <c r="GU271" s="158" t="s">
        <v>128</v>
      </c>
      <c r="GV271" s="158" t="s">
        <v>128</v>
      </c>
      <c r="GW271" s="158" t="s">
        <v>128</v>
      </c>
      <c r="GX271" s="158" t="s">
        <v>128</v>
      </c>
      <c r="GY271" s="158" t="s">
        <v>128</v>
      </c>
      <c r="GZ271" s="158" t="s">
        <v>128</v>
      </c>
      <c r="HA271" s="158" t="s">
        <v>128</v>
      </c>
      <c r="HB271" s="158" t="s">
        <v>128</v>
      </c>
      <c r="HC271" s="158" t="s">
        <v>128</v>
      </c>
      <c r="HD271" s="158" t="s">
        <v>128</v>
      </c>
      <c r="HE271" s="158" t="s">
        <v>128</v>
      </c>
      <c r="HF271" s="158" t="s">
        <v>128</v>
      </c>
      <c r="HG271" s="158" t="s">
        <v>128</v>
      </c>
      <c r="HH271" s="158" t="s">
        <v>128</v>
      </c>
      <c r="HI271" s="158" t="s">
        <v>128</v>
      </c>
      <c r="HJ271" s="158" t="s">
        <v>128</v>
      </c>
      <c r="HK271" s="158" t="s">
        <v>128</v>
      </c>
      <c r="HL271" s="158" t="s">
        <v>128</v>
      </c>
      <c r="HM271" s="158" t="s">
        <v>128</v>
      </c>
      <c r="HN271" s="158" t="s">
        <v>128</v>
      </c>
      <c r="HO271" s="158" t="s">
        <v>128</v>
      </c>
      <c r="HP271" s="158" t="s">
        <v>128</v>
      </c>
      <c r="HQ271" s="158" t="s">
        <v>128</v>
      </c>
      <c r="HR271" s="158" t="s">
        <v>128</v>
      </c>
      <c r="HS271" s="158" t="s">
        <v>128</v>
      </c>
      <c r="HT271" s="158" t="s">
        <v>128</v>
      </c>
      <c r="HU271" s="158" t="s">
        <v>128</v>
      </c>
      <c r="HV271" s="158" t="s">
        <v>128</v>
      </c>
      <c r="HW271" s="158" t="s">
        <v>128</v>
      </c>
      <c r="HX271" s="158" t="s">
        <v>128</v>
      </c>
      <c r="HY271" s="158" t="s">
        <v>128</v>
      </c>
      <c r="HZ271" s="158" t="s">
        <v>128</v>
      </c>
      <c r="IA271" s="158" t="s">
        <v>128</v>
      </c>
      <c r="IB271" s="158" t="s">
        <v>128</v>
      </c>
      <c r="IC271" s="158" t="s">
        <v>128</v>
      </c>
      <c r="ID271" s="158" t="s">
        <v>128</v>
      </c>
      <c r="IE271" s="158" t="s">
        <v>128</v>
      </c>
      <c r="IF271" s="158" t="s">
        <v>128</v>
      </c>
      <c r="IG271" s="158" t="s">
        <v>128</v>
      </c>
      <c r="IH271" s="158" t="s">
        <v>128</v>
      </c>
      <c r="II271" s="158" t="s">
        <v>128</v>
      </c>
      <c r="IJ271" s="158" t="s">
        <v>128</v>
      </c>
      <c r="IK271" s="158" t="s">
        <v>128</v>
      </c>
      <c r="IL271" s="158" t="s">
        <v>128</v>
      </c>
      <c r="IM271" s="158" t="s">
        <v>128</v>
      </c>
      <c r="IN271" s="158" t="s">
        <v>128</v>
      </c>
      <c r="IO271" s="158" t="s">
        <v>128</v>
      </c>
      <c r="IP271" s="158" t="s">
        <v>128</v>
      </c>
      <c r="IQ271" s="158" t="s">
        <v>128</v>
      </c>
      <c r="IR271" s="158" t="s">
        <v>128</v>
      </c>
      <c r="IS271" s="158" t="s">
        <v>128</v>
      </c>
      <c r="IT271" s="158" t="s">
        <v>128</v>
      </c>
      <c r="IU271" s="158" t="s">
        <v>128</v>
      </c>
      <c r="IV271" s="158" t="s">
        <v>128</v>
      </c>
      <c r="IW271" s="158" t="s">
        <v>128</v>
      </c>
      <c r="IX271" s="158" t="s">
        <v>128</v>
      </c>
      <c r="IY271" s="158" t="s">
        <v>128</v>
      </c>
      <c r="IZ271" s="158" t="s">
        <v>128</v>
      </c>
      <c r="JA271" s="158" t="s">
        <v>128</v>
      </c>
      <c r="JB271" s="158" t="s">
        <v>128</v>
      </c>
      <c r="JC271" s="158" t="s">
        <v>128</v>
      </c>
      <c r="JD271" s="158" t="s">
        <v>128</v>
      </c>
      <c r="JE271" s="158" t="s">
        <v>128</v>
      </c>
      <c r="JF271" s="158" t="s">
        <v>128</v>
      </c>
      <c r="JG271" s="158" t="s">
        <v>128</v>
      </c>
      <c r="JH271" s="158" t="s">
        <v>128</v>
      </c>
      <c r="JI271" s="158" t="s">
        <v>128</v>
      </c>
      <c r="JJ271" s="158" t="s">
        <v>128</v>
      </c>
      <c r="JK271" s="158" t="s">
        <v>128</v>
      </c>
      <c r="JL271" s="158" t="s">
        <v>128</v>
      </c>
      <c r="JM271" s="158" t="s">
        <v>128</v>
      </c>
      <c r="JN271" s="158" t="s">
        <v>128</v>
      </c>
      <c r="JO271" s="158" t="s">
        <v>128</v>
      </c>
      <c r="JP271" s="158" t="s">
        <v>128</v>
      </c>
      <c r="JQ271" s="158" t="s">
        <v>128</v>
      </c>
      <c r="JR271" s="158" t="s">
        <v>128</v>
      </c>
      <c r="JS271" s="158" t="s">
        <v>128</v>
      </c>
      <c r="JT271" s="158" t="s">
        <v>128</v>
      </c>
      <c r="JU271" s="158" t="s">
        <v>128</v>
      </c>
      <c r="JV271" s="158" t="s">
        <v>128</v>
      </c>
      <c r="JW271" s="158" t="s">
        <v>128</v>
      </c>
      <c r="JX271" s="158" t="s">
        <v>128</v>
      </c>
      <c r="JY271" s="158" t="s">
        <v>128</v>
      </c>
      <c r="JZ271" s="158" t="s">
        <v>128</v>
      </c>
      <c r="KA271" s="158" t="s">
        <v>128</v>
      </c>
      <c r="KB271" s="158" t="s">
        <v>128</v>
      </c>
      <c r="KC271" s="158" t="s">
        <v>128</v>
      </c>
      <c r="KD271" s="158" t="s">
        <v>128</v>
      </c>
      <c r="KE271" s="158" t="s">
        <v>128</v>
      </c>
      <c r="KF271" s="158" t="s">
        <v>128</v>
      </c>
      <c r="KG271" s="158" t="s">
        <v>128</v>
      </c>
      <c r="KH271" s="158" t="s">
        <v>128</v>
      </c>
      <c r="KI271" s="158" t="s">
        <v>128</v>
      </c>
      <c r="KJ271" s="158" t="s">
        <v>128</v>
      </c>
      <c r="KK271" s="158" t="s">
        <v>128</v>
      </c>
      <c r="KL271" s="158" t="s">
        <v>128</v>
      </c>
      <c r="KM271" s="158" t="s">
        <v>128</v>
      </c>
      <c r="KN271" s="158" t="s">
        <v>128</v>
      </c>
      <c r="KO271" s="158" t="s">
        <v>128</v>
      </c>
      <c r="KP271" s="158" t="s">
        <v>128</v>
      </c>
      <c r="KQ271" s="158" t="s">
        <v>128</v>
      </c>
      <c r="KR271" s="158" t="s">
        <v>128</v>
      </c>
      <c r="KS271" s="158" t="s">
        <v>128</v>
      </c>
      <c r="KT271" s="158" t="s">
        <v>128</v>
      </c>
      <c r="KU271" s="158" t="s">
        <v>128</v>
      </c>
      <c r="KV271" s="158" t="s">
        <v>128</v>
      </c>
      <c r="KW271" s="158" t="s">
        <v>128</v>
      </c>
      <c r="KX271" s="158" t="s">
        <v>128</v>
      </c>
      <c r="KY271" s="158" t="s">
        <v>128</v>
      </c>
      <c r="KZ271" s="158" t="s">
        <v>128</v>
      </c>
      <c r="LA271" s="158" t="s">
        <v>128</v>
      </c>
      <c r="LB271" s="158" t="s">
        <v>128</v>
      </c>
      <c r="LC271" s="158" t="s">
        <v>128</v>
      </c>
      <c r="LD271" s="158" t="s">
        <v>128</v>
      </c>
      <c r="LE271" s="158" t="s">
        <v>128</v>
      </c>
      <c r="LF271" s="158" t="s">
        <v>128</v>
      </c>
      <c r="LG271" s="158" t="s">
        <v>128</v>
      </c>
      <c r="LH271" s="158" t="s">
        <v>128</v>
      </c>
      <c r="LI271" s="158" t="s">
        <v>128</v>
      </c>
      <c r="LJ271" s="158" t="s">
        <v>128</v>
      </c>
      <c r="LK271" s="158" t="s">
        <v>128</v>
      </c>
      <c r="LL271" s="158" t="s">
        <v>128</v>
      </c>
      <c r="LM271" s="158" t="s">
        <v>128</v>
      </c>
      <c r="LN271" s="158" t="s">
        <v>128</v>
      </c>
      <c r="LO271" s="158" t="s">
        <v>128</v>
      </c>
      <c r="LP271" s="158" t="s">
        <v>128</v>
      </c>
      <c r="LQ271" s="158" t="s">
        <v>128</v>
      </c>
      <c r="LR271" s="158" t="s">
        <v>128</v>
      </c>
      <c r="LS271" s="158" t="s">
        <v>128</v>
      </c>
      <c r="LT271" s="158" t="s">
        <v>128</v>
      </c>
      <c r="LU271" s="158" t="s">
        <v>128</v>
      </c>
      <c r="LV271" s="158" t="s">
        <v>128</v>
      </c>
      <c r="LW271" s="158" t="s">
        <v>128</v>
      </c>
      <c r="LX271" s="158" t="s">
        <v>128</v>
      </c>
      <c r="LY271" s="158" t="s">
        <v>128</v>
      </c>
      <c r="LZ271" s="158" t="s">
        <v>128</v>
      </c>
      <c r="MA271" s="158" t="s">
        <v>128</v>
      </c>
      <c r="MB271" s="158" t="s">
        <v>128</v>
      </c>
      <c r="MC271" s="158" t="s">
        <v>128</v>
      </c>
      <c r="MD271" s="158" t="s">
        <v>128</v>
      </c>
      <c r="ME271" s="158" t="s">
        <v>128</v>
      </c>
      <c r="MF271" s="158" t="s">
        <v>128</v>
      </c>
      <c r="MG271" s="158" t="s">
        <v>128</v>
      </c>
      <c r="MH271" s="158" t="s">
        <v>128</v>
      </c>
      <c r="MI271" s="158" t="s">
        <v>128</v>
      </c>
      <c r="MJ271" s="158" t="s">
        <v>128</v>
      </c>
      <c r="MK271" s="158" t="s">
        <v>128</v>
      </c>
      <c r="ML271" s="158" t="s">
        <v>128</v>
      </c>
      <c r="MM271" s="158" t="s">
        <v>128</v>
      </c>
      <c r="MN271" s="158" t="s">
        <v>128</v>
      </c>
      <c r="MO271" s="158" t="s">
        <v>128</v>
      </c>
      <c r="MP271" s="158" t="s">
        <v>128</v>
      </c>
      <c r="MQ271" s="158" t="s">
        <v>128</v>
      </c>
      <c r="MR271" s="158" t="s">
        <v>128</v>
      </c>
      <c r="MS271" s="158" t="s">
        <v>128</v>
      </c>
      <c r="MT271" s="158" t="s">
        <v>128</v>
      </c>
      <c r="MU271" s="158" t="s">
        <v>128</v>
      </c>
      <c r="MV271" s="158" t="s">
        <v>128</v>
      </c>
      <c r="MW271" s="158" t="s">
        <v>128</v>
      </c>
      <c r="MX271" s="158" t="s">
        <v>128</v>
      </c>
      <c r="MY271" s="158" t="s">
        <v>128</v>
      </c>
      <c r="MZ271" s="158" t="s">
        <v>128</v>
      </c>
      <c r="NA271" s="158" t="s">
        <v>128</v>
      </c>
      <c r="NB271" s="158" t="s">
        <v>128</v>
      </c>
      <c r="NC271" s="158" t="s">
        <v>128</v>
      </c>
      <c r="ND271" s="158" t="s">
        <v>128</v>
      </c>
      <c r="NE271" s="158" t="s">
        <v>128</v>
      </c>
      <c r="NF271" s="158" t="s">
        <v>128</v>
      </c>
      <c r="NG271" s="158" t="s">
        <v>128</v>
      </c>
      <c r="NH271" s="158" t="s">
        <v>128</v>
      </c>
      <c r="NI271" s="158" t="s">
        <v>128</v>
      </c>
      <c r="NJ271" s="158" t="s">
        <v>128</v>
      </c>
      <c r="NK271" s="158" t="s">
        <v>128</v>
      </c>
      <c r="NL271" s="158" t="s">
        <v>128</v>
      </c>
      <c r="NM271" s="158" t="s">
        <v>128</v>
      </c>
      <c r="NN271" s="158" t="s">
        <v>128</v>
      </c>
      <c r="NO271" s="158" t="s">
        <v>128</v>
      </c>
      <c r="NP271" s="158" t="s">
        <v>128</v>
      </c>
      <c r="NQ271" s="158" t="s">
        <v>128</v>
      </c>
      <c r="NR271" s="158" t="s">
        <v>128</v>
      </c>
      <c r="NS271" s="158" t="s">
        <v>128</v>
      </c>
      <c r="NT271" s="158" t="s">
        <v>128</v>
      </c>
      <c r="NU271" s="158" t="s">
        <v>128</v>
      </c>
      <c r="NV271" s="158" t="s">
        <v>128</v>
      </c>
      <c r="NW271" s="158" t="s">
        <v>128</v>
      </c>
      <c r="NX271" s="158" t="s">
        <v>128</v>
      </c>
      <c r="NY271" s="158" t="s">
        <v>128</v>
      </c>
      <c r="NZ271" s="158" t="s">
        <v>128</v>
      </c>
      <c r="OA271" s="158" t="s">
        <v>128</v>
      </c>
      <c r="OB271" s="158" t="s">
        <v>128</v>
      </c>
      <c r="OC271" s="158" t="s">
        <v>128</v>
      </c>
      <c r="OD271" s="158" t="s">
        <v>128</v>
      </c>
      <c r="OE271" s="170" t="s">
        <v>128</v>
      </c>
      <c r="OF271" s="181"/>
      <c r="OG271" s="113" t="str">
        <f t="shared" si="1778"/>
        <v/>
      </c>
      <c r="OH271" s="66" t="str">
        <f t="shared" si="1779"/>
        <v/>
      </c>
      <c r="OI271" s="66" t="str">
        <f t="shared" si="1780"/>
        <v/>
      </c>
      <c r="OJ271" s="66" t="str">
        <f t="shared" si="1781"/>
        <v/>
      </c>
      <c r="OK271" s="66" t="str">
        <f t="shared" si="1782"/>
        <v/>
      </c>
      <c r="OL271" s="66" t="str">
        <f t="shared" si="1783"/>
        <v/>
      </c>
      <c r="OM271" s="66" t="str">
        <f t="shared" si="1784"/>
        <v/>
      </c>
      <c r="ON271" s="66" t="str">
        <f t="shared" si="1785"/>
        <v/>
      </c>
      <c r="OO271" s="66" t="str">
        <f t="shared" si="1786"/>
        <v/>
      </c>
      <c r="OP271" s="66" t="str">
        <f t="shared" si="1787"/>
        <v/>
      </c>
      <c r="OQ271" s="66" t="str">
        <f t="shared" si="1788"/>
        <v/>
      </c>
      <c r="OR271" s="66" t="str">
        <f t="shared" si="1789"/>
        <v/>
      </c>
      <c r="OS271" s="66" t="str">
        <f t="shared" si="1790"/>
        <v/>
      </c>
      <c r="OT271" s="66" t="str">
        <f t="shared" si="1791"/>
        <v/>
      </c>
      <c r="OU271" s="66" t="str">
        <f t="shared" si="1792"/>
        <v/>
      </c>
      <c r="OV271" s="66" t="str">
        <f t="shared" si="1793"/>
        <v/>
      </c>
      <c r="OW271" s="66" t="str">
        <f t="shared" si="1794"/>
        <v/>
      </c>
      <c r="OX271" s="66" t="str">
        <f t="shared" si="1795"/>
        <v/>
      </c>
      <c r="OY271" s="66" t="str">
        <f t="shared" si="1796"/>
        <v/>
      </c>
      <c r="OZ271" s="66" t="str">
        <f t="shared" si="1797"/>
        <v/>
      </c>
      <c r="PA271" s="66" t="str">
        <f t="shared" si="1798"/>
        <v/>
      </c>
      <c r="PB271" s="66" t="str">
        <f t="shared" si="1799"/>
        <v/>
      </c>
      <c r="PC271" s="66" t="str">
        <f t="shared" si="1800"/>
        <v/>
      </c>
      <c r="PD271" s="66" t="str">
        <f t="shared" si="1801"/>
        <v/>
      </c>
      <c r="PE271" s="66" t="str">
        <f t="shared" si="1802"/>
        <v/>
      </c>
      <c r="PF271" s="66" t="str">
        <f t="shared" si="1803"/>
        <v/>
      </c>
      <c r="PG271" s="66" t="str">
        <f t="shared" si="1804"/>
        <v/>
      </c>
      <c r="PH271" s="66" t="str">
        <f t="shared" si="1805"/>
        <v/>
      </c>
      <c r="PI271" s="66" t="str">
        <f t="shared" si="1806"/>
        <v/>
      </c>
      <c r="PJ271" s="66" t="str">
        <f t="shared" si="1807"/>
        <v/>
      </c>
      <c r="PK271" s="66" t="str">
        <f t="shared" si="1808"/>
        <v/>
      </c>
      <c r="PL271" s="66" t="str">
        <f t="shared" si="1809"/>
        <v/>
      </c>
      <c r="PM271" s="66" t="str">
        <f t="shared" si="1810"/>
        <v/>
      </c>
      <c r="PN271" s="66" t="str">
        <f t="shared" si="1811"/>
        <v/>
      </c>
      <c r="PO271" s="66" t="str">
        <f t="shared" si="1812"/>
        <v/>
      </c>
      <c r="PP271" s="66" t="str">
        <f t="shared" si="1813"/>
        <v/>
      </c>
      <c r="PQ271" s="66" t="str">
        <f t="shared" si="1814"/>
        <v/>
      </c>
      <c r="PR271" s="66" t="str">
        <f t="shared" si="1815"/>
        <v/>
      </c>
      <c r="PS271" s="66" t="str">
        <f t="shared" si="1816"/>
        <v/>
      </c>
      <c r="PT271" s="66" t="str">
        <f t="shared" si="1817"/>
        <v/>
      </c>
      <c r="PU271" s="66" t="str">
        <f t="shared" si="1818"/>
        <v/>
      </c>
      <c r="PV271" s="66" t="str">
        <f t="shared" si="1819"/>
        <v/>
      </c>
      <c r="PW271" s="66" t="str">
        <f t="shared" si="1820"/>
        <v/>
      </c>
      <c r="PX271" s="66" t="str">
        <f t="shared" si="1821"/>
        <v/>
      </c>
      <c r="PY271" s="66" t="str">
        <f t="shared" si="1822"/>
        <v/>
      </c>
      <c r="PZ271" s="66" t="str">
        <f t="shared" si="1823"/>
        <v/>
      </c>
      <c r="QA271" s="66" t="str">
        <f t="shared" si="1824"/>
        <v/>
      </c>
      <c r="QB271" s="66" t="str">
        <f t="shared" si="1825"/>
        <v/>
      </c>
      <c r="QC271" s="66" t="str">
        <f t="shared" si="1826"/>
        <v/>
      </c>
      <c r="QD271" s="66" t="str">
        <f t="shared" si="1827"/>
        <v/>
      </c>
      <c r="QE271" s="66" t="str">
        <f t="shared" si="1828"/>
        <v/>
      </c>
      <c r="QF271" s="66" t="str">
        <f t="shared" si="1829"/>
        <v/>
      </c>
      <c r="QG271" s="66" t="str">
        <f t="shared" si="1830"/>
        <v/>
      </c>
      <c r="QH271" s="66" t="str">
        <f t="shared" si="1831"/>
        <v/>
      </c>
      <c r="QI271" s="66" t="str">
        <f t="shared" si="1832"/>
        <v/>
      </c>
      <c r="QJ271" s="66" t="str">
        <f t="shared" si="1833"/>
        <v/>
      </c>
      <c r="QK271" s="66" t="str">
        <f t="shared" si="1834"/>
        <v/>
      </c>
      <c r="QL271" s="66" t="str">
        <f t="shared" si="1835"/>
        <v/>
      </c>
      <c r="QM271" s="66" t="str">
        <f t="shared" si="1836"/>
        <v/>
      </c>
      <c r="QN271" s="66" t="str">
        <f t="shared" si="1837"/>
        <v/>
      </c>
      <c r="QO271" s="66" t="str">
        <f t="shared" si="1838"/>
        <v/>
      </c>
      <c r="QP271" s="66" t="str">
        <f t="shared" si="1839"/>
        <v/>
      </c>
      <c r="QQ271" s="66" t="str">
        <f t="shared" si="1840"/>
        <v/>
      </c>
      <c r="QR271" s="66" t="str">
        <f t="shared" si="1841"/>
        <v/>
      </c>
      <c r="QS271" s="66" t="str">
        <f t="shared" si="1842"/>
        <v/>
      </c>
      <c r="QT271" s="66" t="str">
        <f t="shared" si="1843"/>
        <v/>
      </c>
      <c r="QU271" s="66" t="str">
        <f t="shared" si="1844"/>
        <v/>
      </c>
      <c r="QV271" s="66" t="str">
        <f t="shared" si="1845"/>
        <v/>
      </c>
      <c r="QW271" s="66" t="str">
        <f t="shared" si="1846"/>
        <v/>
      </c>
      <c r="QX271" s="66" t="str">
        <f t="shared" si="1847"/>
        <v/>
      </c>
      <c r="QY271" s="66" t="str">
        <f t="shared" si="1848"/>
        <v/>
      </c>
      <c r="QZ271" s="66" t="str">
        <f t="shared" si="1849"/>
        <v/>
      </c>
      <c r="RA271" s="66" t="str">
        <f t="shared" si="1850"/>
        <v/>
      </c>
      <c r="RB271" s="66" t="str">
        <f t="shared" si="1851"/>
        <v/>
      </c>
      <c r="RC271" s="66" t="str">
        <f t="shared" si="1852"/>
        <v/>
      </c>
      <c r="RD271" s="66" t="str">
        <f t="shared" si="1853"/>
        <v/>
      </c>
      <c r="RE271" s="66" t="str">
        <f t="shared" si="1854"/>
        <v/>
      </c>
      <c r="RF271" s="66" t="str">
        <f t="shared" si="1855"/>
        <v/>
      </c>
      <c r="RG271" s="66" t="str">
        <f t="shared" si="1856"/>
        <v/>
      </c>
      <c r="RH271" s="66" t="str">
        <f t="shared" si="1857"/>
        <v/>
      </c>
      <c r="RI271" s="66" t="str">
        <f t="shared" si="1858"/>
        <v/>
      </c>
      <c r="RJ271" s="66" t="str">
        <f t="shared" si="1859"/>
        <v/>
      </c>
      <c r="RK271" s="66" t="str">
        <f t="shared" si="1860"/>
        <v/>
      </c>
      <c r="RL271" s="66" t="str">
        <f t="shared" si="1861"/>
        <v/>
      </c>
      <c r="RM271" s="66" t="str">
        <f t="shared" si="1862"/>
        <v/>
      </c>
      <c r="RN271" s="66" t="str">
        <f t="shared" si="1863"/>
        <v/>
      </c>
      <c r="RO271" s="66" t="str">
        <f t="shared" si="1864"/>
        <v/>
      </c>
      <c r="RP271" s="66" t="str">
        <f t="shared" si="1865"/>
        <v/>
      </c>
      <c r="RQ271" s="66" t="str">
        <f t="shared" si="1866"/>
        <v/>
      </c>
      <c r="RR271" s="66" t="str">
        <f t="shared" si="1867"/>
        <v/>
      </c>
      <c r="RS271" s="66" t="str">
        <f t="shared" si="1868"/>
        <v/>
      </c>
      <c r="RT271" s="66" t="str">
        <f t="shared" si="1869"/>
        <v/>
      </c>
      <c r="RU271" s="66" t="str">
        <f t="shared" si="1870"/>
        <v/>
      </c>
      <c r="RV271" s="66" t="str">
        <f t="shared" si="1871"/>
        <v/>
      </c>
      <c r="RW271" s="66" t="str">
        <f t="shared" si="1872"/>
        <v/>
      </c>
      <c r="RX271" s="66" t="str">
        <f t="shared" si="1873"/>
        <v/>
      </c>
      <c r="RY271" s="66" t="str">
        <f t="shared" si="1874"/>
        <v/>
      </c>
      <c r="RZ271" s="66" t="str">
        <f t="shared" si="1875"/>
        <v/>
      </c>
      <c r="SA271" s="66" t="str">
        <f t="shared" si="1876"/>
        <v/>
      </c>
      <c r="SB271" s="66" t="str">
        <f t="shared" si="1877"/>
        <v/>
      </c>
      <c r="SC271" s="66" t="str">
        <f t="shared" si="1878"/>
        <v/>
      </c>
      <c r="SD271" s="66" t="str">
        <f t="shared" si="1879"/>
        <v/>
      </c>
      <c r="SE271" s="66" t="str">
        <f t="shared" si="1880"/>
        <v/>
      </c>
      <c r="SF271" s="66" t="str">
        <f t="shared" si="1881"/>
        <v/>
      </c>
      <c r="SG271" s="66" t="str">
        <f t="shared" si="1882"/>
        <v/>
      </c>
      <c r="SH271" s="66" t="str">
        <f t="shared" si="1883"/>
        <v/>
      </c>
      <c r="SI271" s="66" t="str">
        <f t="shared" si="1884"/>
        <v/>
      </c>
      <c r="SJ271" s="66" t="str">
        <f t="shared" si="1885"/>
        <v/>
      </c>
      <c r="SK271" s="66" t="str">
        <f t="shared" si="1886"/>
        <v/>
      </c>
      <c r="SL271" s="66" t="str">
        <f t="shared" si="1887"/>
        <v/>
      </c>
      <c r="SM271" s="66" t="str">
        <f t="shared" si="1888"/>
        <v/>
      </c>
      <c r="SN271" s="66" t="str">
        <f t="shared" si="1889"/>
        <v/>
      </c>
      <c r="SO271" s="66" t="str">
        <f t="shared" si="1890"/>
        <v/>
      </c>
      <c r="SP271" s="66" t="str">
        <f t="shared" si="1891"/>
        <v/>
      </c>
      <c r="SQ271" s="66" t="str">
        <f t="shared" si="1892"/>
        <v/>
      </c>
      <c r="SR271" s="66" t="str">
        <f t="shared" si="1893"/>
        <v/>
      </c>
      <c r="SS271" s="66" t="str">
        <f t="shared" si="1894"/>
        <v/>
      </c>
      <c r="ST271" s="66" t="str">
        <f t="shared" si="1895"/>
        <v/>
      </c>
      <c r="SU271" s="66" t="str">
        <f t="shared" si="1896"/>
        <v/>
      </c>
      <c r="SV271" s="66" t="str">
        <f t="shared" si="1897"/>
        <v/>
      </c>
      <c r="SW271" s="66" t="str">
        <f t="shared" si="1898"/>
        <v/>
      </c>
      <c r="SX271" s="66" t="str">
        <f t="shared" si="1899"/>
        <v/>
      </c>
      <c r="SY271" s="66" t="str">
        <f t="shared" si="1900"/>
        <v/>
      </c>
      <c r="SZ271" s="66" t="str">
        <f t="shared" si="1901"/>
        <v/>
      </c>
      <c r="TA271" s="66" t="str">
        <f t="shared" si="1902"/>
        <v/>
      </c>
      <c r="TB271" s="66" t="str">
        <f t="shared" si="1903"/>
        <v/>
      </c>
      <c r="TC271" s="66" t="str">
        <f t="shared" si="1904"/>
        <v/>
      </c>
      <c r="TD271" s="66" t="str">
        <f t="shared" si="1905"/>
        <v/>
      </c>
      <c r="TE271" s="66" t="str">
        <f t="shared" si="1906"/>
        <v/>
      </c>
      <c r="TF271" s="66" t="str">
        <f t="shared" si="1907"/>
        <v/>
      </c>
      <c r="TG271" s="66" t="str">
        <f t="shared" si="1908"/>
        <v/>
      </c>
      <c r="TH271" s="66" t="str">
        <f t="shared" si="1909"/>
        <v/>
      </c>
      <c r="TI271" s="66" t="str">
        <f t="shared" si="1910"/>
        <v/>
      </c>
      <c r="TJ271" s="66" t="str">
        <f t="shared" si="1911"/>
        <v/>
      </c>
      <c r="TK271" s="66" t="str">
        <f t="shared" si="1912"/>
        <v/>
      </c>
      <c r="TL271" s="66" t="str">
        <f t="shared" si="1913"/>
        <v/>
      </c>
      <c r="TM271" s="66" t="str">
        <f t="shared" si="1914"/>
        <v/>
      </c>
      <c r="TN271" s="66" t="str">
        <f t="shared" si="1915"/>
        <v/>
      </c>
      <c r="TO271" s="66" t="str">
        <f t="shared" si="1916"/>
        <v/>
      </c>
      <c r="TP271" s="66" t="str">
        <f t="shared" si="1917"/>
        <v/>
      </c>
      <c r="TQ271" s="66" t="str">
        <f t="shared" si="1918"/>
        <v/>
      </c>
      <c r="TR271" s="66" t="str">
        <f t="shared" si="1919"/>
        <v/>
      </c>
      <c r="TS271" s="66" t="str">
        <f t="shared" si="1920"/>
        <v/>
      </c>
      <c r="TT271" s="66" t="str">
        <f t="shared" si="1921"/>
        <v/>
      </c>
      <c r="TU271" s="66" t="str">
        <f t="shared" si="1922"/>
        <v/>
      </c>
      <c r="TV271" s="66" t="str">
        <f t="shared" si="1923"/>
        <v/>
      </c>
      <c r="TW271" s="66" t="str">
        <f t="shared" si="1924"/>
        <v/>
      </c>
      <c r="TX271" s="66" t="str">
        <f t="shared" si="1925"/>
        <v/>
      </c>
      <c r="TY271" s="66" t="str">
        <f t="shared" si="1926"/>
        <v/>
      </c>
      <c r="TZ271" s="66" t="str">
        <f t="shared" si="1927"/>
        <v/>
      </c>
      <c r="UA271" s="66" t="str">
        <f t="shared" si="1928"/>
        <v/>
      </c>
      <c r="UB271" s="66" t="str">
        <f t="shared" si="1929"/>
        <v/>
      </c>
      <c r="UC271" s="66" t="str">
        <f t="shared" si="1930"/>
        <v/>
      </c>
      <c r="UD271" s="66" t="str">
        <f t="shared" si="1931"/>
        <v/>
      </c>
      <c r="UE271" s="66" t="str">
        <f t="shared" si="1932"/>
        <v/>
      </c>
      <c r="UF271" s="66" t="str">
        <f t="shared" si="1933"/>
        <v/>
      </c>
      <c r="UG271" s="66" t="str">
        <f t="shared" si="1934"/>
        <v/>
      </c>
      <c r="UH271" s="66" t="str">
        <f t="shared" si="1935"/>
        <v/>
      </c>
      <c r="UI271" s="66" t="str">
        <f t="shared" si="1936"/>
        <v/>
      </c>
      <c r="UJ271" s="66" t="str">
        <f t="shared" si="1937"/>
        <v/>
      </c>
      <c r="UK271" s="66" t="str">
        <f t="shared" si="1938"/>
        <v/>
      </c>
      <c r="UL271" s="66" t="str">
        <f t="shared" si="1939"/>
        <v/>
      </c>
      <c r="UM271" s="66" t="str">
        <f t="shared" si="1940"/>
        <v/>
      </c>
      <c r="UN271" s="66" t="str">
        <f t="shared" si="1941"/>
        <v/>
      </c>
      <c r="UO271" s="66" t="str">
        <f t="shared" si="1942"/>
        <v/>
      </c>
      <c r="UP271" s="66" t="str">
        <f t="shared" si="1943"/>
        <v/>
      </c>
      <c r="UQ271" s="66" t="str">
        <f t="shared" si="1944"/>
        <v/>
      </c>
      <c r="UR271" s="66" t="str">
        <f t="shared" si="1945"/>
        <v/>
      </c>
      <c r="US271" s="66" t="str">
        <f t="shared" si="1946"/>
        <v/>
      </c>
      <c r="UT271" s="66" t="str">
        <f t="shared" si="1947"/>
        <v/>
      </c>
      <c r="UU271" s="66" t="str">
        <f t="shared" si="1948"/>
        <v/>
      </c>
      <c r="UV271" s="66" t="str">
        <f t="shared" si="1949"/>
        <v/>
      </c>
      <c r="UW271" s="66" t="str">
        <f t="shared" si="1950"/>
        <v/>
      </c>
      <c r="UX271" s="66" t="str">
        <f t="shared" si="1951"/>
        <v/>
      </c>
      <c r="UY271" s="66" t="str">
        <f t="shared" si="1952"/>
        <v/>
      </c>
      <c r="UZ271" s="66" t="str">
        <f t="shared" si="1953"/>
        <v/>
      </c>
      <c r="VA271" s="66" t="str">
        <f t="shared" si="1954"/>
        <v/>
      </c>
      <c r="VB271" s="66" t="str">
        <f t="shared" si="1955"/>
        <v/>
      </c>
      <c r="VC271" s="66" t="str">
        <f t="shared" si="1956"/>
        <v/>
      </c>
      <c r="VD271" s="66" t="str">
        <f t="shared" si="1957"/>
        <v/>
      </c>
      <c r="VE271" s="66" t="str">
        <f t="shared" si="1958"/>
        <v/>
      </c>
      <c r="VF271" s="66" t="str">
        <f t="shared" si="1959"/>
        <v/>
      </c>
      <c r="VG271" s="66" t="str">
        <f t="shared" si="1960"/>
        <v/>
      </c>
      <c r="VH271" s="66" t="str">
        <f t="shared" si="1961"/>
        <v/>
      </c>
      <c r="VI271" s="66" t="str">
        <f t="shared" si="1962"/>
        <v/>
      </c>
      <c r="VJ271" s="66" t="str">
        <f t="shared" si="1963"/>
        <v/>
      </c>
      <c r="VK271" s="66" t="str">
        <f t="shared" si="1964"/>
        <v/>
      </c>
      <c r="VL271" s="66" t="str">
        <f t="shared" si="1965"/>
        <v/>
      </c>
      <c r="VM271" s="66" t="str">
        <f t="shared" si="1966"/>
        <v/>
      </c>
      <c r="VN271" s="66" t="str">
        <f t="shared" si="1967"/>
        <v/>
      </c>
      <c r="VO271" s="66" t="str">
        <f t="shared" si="1968"/>
        <v/>
      </c>
      <c r="VP271" s="66" t="str">
        <f t="shared" si="1969"/>
        <v/>
      </c>
      <c r="VQ271" s="66" t="str">
        <f t="shared" si="1970"/>
        <v/>
      </c>
      <c r="VR271" s="66" t="str">
        <f t="shared" si="1971"/>
        <v/>
      </c>
      <c r="VS271" s="66" t="str">
        <f t="shared" si="1972"/>
        <v/>
      </c>
      <c r="VT271" s="66" t="str">
        <f t="shared" si="1973"/>
        <v/>
      </c>
      <c r="VU271" s="66" t="str">
        <f t="shared" si="1974"/>
        <v/>
      </c>
      <c r="VV271" s="66" t="str">
        <f t="shared" si="1975"/>
        <v/>
      </c>
      <c r="VW271" s="66" t="str">
        <f t="shared" si="1976"/>
        <v/>
      </c>
      <c r="VX271" s="66" t="str">
        <f t="shared" si="1977"/>
        <v/>
      </c>
      <c r="VY271" s="66" t="str">
        <f t="shared" si="1978"/>
        <v/>
      </c>
      <c r="VZ271" s="66" t="str">
        <f t="shared" si="1979"/>
        <v/>
      </c>
      <c r="WA271" s="66" t="str">
        <f t="shared" si="1980"/>
        <v/>
      </c>
      <c r="WB271" s="66" t="str">
        <f t="shared" si="1981"/>
        <v/>
      </c>
      <c r="WC271" s="66" t="str">
        <f t="shared" si="1982"/>
        <v/>
      </c>
      <c r="WD271" s="66" t="str">
        <f t="shared" si="1983"/>
        <v/>
      </c>
      <c r="WE271" s="66" t="str">
        <f t="shared" si="1984"/>
        <v/>
      </c>
      <c r="WF271" s="66" t="str">
        <f t="shared" si="1985"/>
        <v/>
      </c>
      <c r="WG271" s="66" t="str">
        <f t="shared" si="1986"/>
        <v/>
      </c>
      <c r="WH271" s="66" t="str">
        <f t="shared" si="1987"/>
        <v/>
      </c>
      <c r="WI271" s="66" t="str">
        <f t="shared" si="1988"/>
        <v/>
      </c>
      <c r="WJ271" s="66" t="str">
        <f t="shared" si="1989"/>
        <v/>
      </c>
      <c r="WK271" s="66" t="str">
        <f t="shared" si="1990"/>
        <v/>
      </c>
      <c r="WL271" s="66" t="str">
        <f t="shared" si="1991"/>
        <v/>
      </c>
      <c r="WM271" s="66" t="str">
        <f t="shared" si="1992"/>
        <v/>
      </c>
      <c r="WN271" s="66" t="str">
        <f t="shared" si="1993"/>
        <v/>
      </c>
      <c r="WO271" s="66" t="str">
        <f t="shared" si="1994"/>
        <v/>
      </c>
      <c r="WP271" s="66" t="str">
        <f t="shared" si="1995"/>
        <v/>
      </c>
      <c r="WQ271" s="66" t="str">
        <f t="shared" si="1996"/>
        <v/>
      </c>
      <c r="WR271" s="66" t="str">
        <f t="shared" si="1997"/>
        <v/>
      </c>
      <c r="WS271" s="66" t="str">
        <f t="shared" si="1998"/>
        <v/>
      </c>
      <c r="WT271" s="66" t="str">
        <f t="shared" si="1999"/>
        <v/>
      </c>
      <c r="WU271" s="66" t="str">
        <f t="shared" si="2000"/>
        <v/>
      </c>
      <c r="WV271" s="66" t="str">
        <f t="shared" si="2001"/>
        <v/>
      </c>
      <c r="WW271" s="66" t="str">
        <f t="shared" si="2002"/>
        <v/>
      </c>
      <c r="WX271" s="66" t="str">
        <f t="shared" si="2003"/>
        <v/>
      </c>
      <c r="WY271" s="66" t="str">
        <f t="shared" si="2004"/>
        <v/>
      </c>
      <c r="WZ271" s="66" t="str">
        <f t="shared" si="2005"/>
        <v/>
      </c>
      <c r="XA271" s="66" t="str">
        <f t="shared" si="2006"/>
        <v/>
      </c>
      <c r="XB271" s="66" t="str">
        <f t="shared" si="2007"/>
        <v/>
      </c>
      <c r="XC271" s="66" t="str">
        <f t="shared" si="2008"/>
        <v/>
      </c>
      <c r="XD271" s="66" t="str">
        <f t="shared" si="2009"/>
        <v/>
      </c>
      <c r="XE271" s="66" t="str">
        <f t="shared" si="2010"/>
        <v/>
      </c>
      <c r="XF271" s="66" t="str">
        <f t="shared" si="2011"/>
        <v/>
      </c>
      <c r="XG271" s="66" t="str">
        <f t="shared" si="2012"/>
        <v/>
      </c>
      <c r="XH271" s="66" t="str">
        <f t="shared" si="2013"/>
        <v/>
      </c>
      <c r="XI271" s="66" t="str">
        <f t="shared" si="2014"/>
        <v/>
      </c>
      <c r="XJ271" s="66" t="str">
        <f t="shared" si="2015"/>
        <v/>
      </c>
      <c r="XK271" s="66" t="str">
        <f t="shared" si="2016"/>
        <v/>
      </c>
      <c r="XL271" s="66" t="str">
        <f t="shared" si="2017"/>
        <v/>
      </c>
      <c r="XM271" s="66" t="str">
        <f t="shared" si="2018"/>
        <v/>
      </c>
      <c r="XN271" s="66" t="str">
        <f t="shared" si="2019"/>
        <v/>
      </c>
      <c r="XO271" s="66" t="str">
        <f t="shared" si="2020"/>
        <v/>
      </c>
      <c r="XP271" s="66" t="str">
        <f t="shared" si="2021"/>
        <v/>
      </c>
      <c r="XQ271" s="66" t="str">
        <f t="shared" si="2022"/>
        <v/>
      </c>
      <c r="XR271" s="66" t="str">
        <f t="shared" si="2023"/>
        <v/>
      </c>
      <c r="XS271" s="66" t="str">
        <f t="shared" si="2024"/>
        <v/>
      </c>
      <c r="XT271" s="66" t="str">
        <f t="shared" si="2025"/>
        <v/>
      </c>
      <c r="XU271" s="66" t="str">
        <f t="shared" si="2026"/>
        <v/>
      </c>
      <c r="XV271" s="66" t="str">
        <f t="shared" si="2027"/>
        <v/>
      </c>
      <c r="XW271" s="66" t="str">
        <f t="shared" si="2028"/>
        <v/>
      </c>
      <c r="XX271" s="66" t="str">
        <f t="shared" si="2029"/>
        <v/>
      </c>
      <c r="XY271" s="66" t="str">
        <f t="shared" si="2030"/>
        <v/>
      </c>
      <c r="XZ271" s="66" t="str">
        <f t="shared" si="2031"/>
        <v/>
      </c>
      <c r="YA271" s="66" t="str">
        <f t="shared" si="2032"/>
        <v/>
      </c>
      <c r="YB271" s="66" t="str">
        <f t="shared" si="2033"/>
        <v/>
      </c>
      <c r="YC271" s="66" t="str">
        <f t="shared" si="2034"/>
        <v/>
      </c>
      <c r="YD271" s="66" t="str">
        <f t="shared" si="2035"/>
        <v/>
      </c>
      <c r="YE271" s="66" t="str">
        <f t="shared" si="2036"/>
        <v/>
      </c>
      <c r="YF271" s="66" t="str">
        <f t="shared" si="2037"/>
        <v/>
      </c>
      <c r="YG271" s="66" t="str">
        <f t="shared" si="2038"/>
        <v/>
      </c>
      <c r="YH271" s="66" t="str">
        <f t="shared" si="2039"/>
        <v/>
      </c>
      <c r="YI271" s="66" t="str">
        <f t="shared" si="2040"/>
        <v/>
      </c>
      <c r="YJ271" s="66" t="str">
        <f t="shared" si="2041"/>
        <v/>
      </c>
      <c r="YK271" s="66" t="str">
        <f t="shared" si="2042"/>
        <v/>
      </c>
      <c r="YL271" s="66" t="str">
        <f t="shared" si="2043"/>
        <v/>
      </c>
      <c r="YM271" s="66" t="str">
        <f t="shared" si="2044"/>
        <v/>
      </c>
      <c r="YN271" s="66" t="str">
        <f t="shared" si="2045"/>
        <v/>
      </c>
      <c r="YO271" s="66" t="str">
        <f t="shared" si="2046"/>
        <v/>
      </c>
      <c r="YP271" s="66" t="str">
        <f t="shared" si="2047"/>
        <v/>
      </c>
      <c r="YQ271" s="66" t="str">
        <f t="shared" si="2048"/>
        <v/>
      </c>
      <c r="YR271" s="66" t="str">
        <f t="shared" si="2049"/>
        <v/>
      </c>
      <c r="YS271" s="66" t="str">
        <f t="shared" si="2050"/>
        <v/>
      </c>
      <c r="YT271" s="66" t="str">
        <f t="shared" si="2051"/>
        <v/>
      </c>
      <c r="YU271" s="66" t="str">
        <f t="shared" si="2052"/>
        <v/>
      </c>
      <c r="YV271" s="66" t="str">
        <f t="shared" si="2053"/>
        <v/>
      </c>
      <c r="YW271" s="66" t="str">
        <f t="shared" si="2054"/>
        <v/>
      </c>
      <c r="YX271" s="66" t="str">
        <f t="shared" si="2055"/>
        <v/>
      </c>
      <c r="YY271" s="66" t="str">
        <f t="shared" si="2056"/>
        <v/>
      </c>
      <c r="YZ271" s="66" t="str">
        <f t="shared" si="2057"/>
        <v/>
      </c>
      <c r="ZA271" s="66" t="str">
        <f t="shared" si="2058"/>
        <v/>
      </c>
      <c r="ZB271" s="66" t="str">
        <f t="shared" si="2059"/>
        <v/>
      </c>
      <c r="ZC271" s="66" t="str">
        <f t="shared" si="2060"/>
        <v/>
      </c>
      <c r="ZD271" s="66" t="str">
        <f t="shared" si="2061"/>
        <v/>
      </c>
      <c r="ZE271" s="66" t="str">
        <f t="shared" si="2062"/>
        <v/>
      </c>
      <c r="ZF271" s="66" t="str">
        <f t="shared" si="2063"/>
        <v/>
      </c>
      <c r="ZG271" s="66" t="str">
        <f t="shared" si="2064"/>
        <v/>
      </c>
      <c r="ZH271" s="66" t="str">
        <f t="shared" si="2065"/>
        <v/>
      </c>
      <c r="ZI271" s="66" t="str">
        <f t="shared" si="2066"/>
        <v/>
      </c>
      <c r="ZJ271" s="66" t="str">
        <f t="shared" si="2067"/>
        <v/>
      </c>
      <c r="ZK271" s="66" t="str">
        <f t="shared" si="2068"/>
        <v/>
      </c>
      <c r="ZL271" s="66" t="str">
        <f t="shared" si="2069"/>
        <v/>
      </c>
      <c r="ZM271" s="66" t="str">
        <f t="shared" si="2070"/>
        <v/>
      </c>
      <c r="ZN271" s="66" t="str">
        <f t="shared" si="2071"/>
        <v/>
      </c>
      <c r="ZO271" s="66" t="str">
        <f t="shared" si="2072"/>
        <v/>
      </c>
      <c r="ZP271" s="66" t="str">
        <f t="shared" si="2073"/>
        <v/>
      </c>
      <c r="ZQ271" s="66" t="str">
        <f t="shared" si="2074"/>
        <v/>
      </c>
      <c r="ZR271" s="66" t="str">
        <f t="shared" si="2075"/>
        <v/>
      </c>
      <c r="ZS271" s="66" t="str">
        <f t="shared" si="2076"/>
        <v/>
      </c>
      <c r="ZT271" s="66" t="str">
        <f t="shared" si="2077"/>
        <v/>
      </c>
      <c r="ZU271" s="66" t="str">
        <f t="shared" si="2078"/>
        <v/>
      </c>
      <c r="ZV271" s="66" t="str">
        <f t="shared" si="2079"/>
        <v/>
      </c>
      <c r="ZW271" s="66" t="str">
        <f t="shared" si="2080"/>
        <v/>
      </c>
      <c r="ZX271" s="66" t="str">
        <f t="shared" si="2081"/>
        <v/>
      </c>
      <c r="ZY271" s="66" t="str">
        <f t="shared" si="2082"/>
        <v/>
      </c>
      <c r="ZZ271" s="66" t="str">
        <f t="shared" si="2083"/>
        <v/>
      </c>
      <c r="AAA271" s="66" t="str">
        <f t="shared" si="2084"/>
        <v/>
      </c>
      <c r="AAB271" s="66" t="str">
        <f t="shared" si="2085"/>
        <v/>
      </c>
      <c r="AAC271" s="66" t="str">
        <f t="shared" si="2086"/>
        <v/>
      </c>
      <c r="AAD271" s="66" t="str">
        <f t="shared" si="2087"/>
        <v/>
      </c>
      <c r="AAE271" s="66" t="str">
        <f t="shared" si="2088"/>
        <v/>
      </c>
      <c r="AAF271" s="66" t="str">
        <f t="shared" si="2089"/>
        <v/>
      </c>
      <c r="AAG271" s="66" t="str">
        <f t="shared" si="2090"/>
        <v/>
      </c>
      <c r="AAH271" s="66" t="str">
        <f t="shared" si="2091"/>
        <v/>
      </c>
      <c r="AAI271" s="66" t="str">
        <f t="shared" si="2092"/>
        <v/>
      </c>
      <c r="AAJ271" s="66" t="str">
        <f t="shared" si="2093"/>
        <v/>
      </c>
      <c r="AAK271" s="66" t="str">
        <f t="shared" si="2094"/>
        <v/>
      </c>
      <c r="AAL271" s="66" t="str">
        <f t="shared" si="2095"/>
        <v/>
      </c>
      <c r="AAM271" s="66" t="str">
        <f t="shared" si="2096"/>
        <v/>
      </c>
      <c r="AAN271" s="66" t="str">
        <f t="shared" si="2097"/>
        <v/>
      </c>
      <c r="AAO271" s="66" t="str">
        <f t="shared" si="2098"/>
        <v/>
      </c>
      <c r="AAP271" s="66" t="str">
        <f t="shared" si="2099"/>
        <v/>
      </c>
      <c r="AAQ271" s="66" t="str">
        <f t="shared" si="2100"/>
        <v/>
      </c>
      <c r="AAR271" s="66" t="str">
        <f t="shared" si="2101"/>
        <v/>
      </c>
      <c r="AAS271" s="66" t="str">
        <f t="shared" si="2102"/>
        <v/>
      </c>
      <c r="AAT271" s="66" t="str">
        <f t="shared" si="2103"/>
        <v/>
      </c>
      <c r="AAU271" s="66" t="str">
        <f t="shared" si="2104"/>
        <v/>
      </c>
      <c r="AAV271" s="66" t="str">
        <f t="shared" si="2105"/>
        <v/>
      </c>
      <c r="AAW271" s="66" t="str">
        <f t="shared" si="2106"/>
        <v/>
      </c>
      <c r="AAX271" s="66" t="str">
        <f t="shared" si="2107"/>
        <v/>
      </c>
      <c r="AAY271" s="66" t="str">
        <f t="shared" si="2108"/>
        <v/>
      </c>
      <c r="AAZ271" s="66" t="str">
        <f t="shared" si="2109"/>
        <v/>
      </c>
      <c r="ABA271" s="66" t="str">
        <f t="shared" si="2110"/>
        <v/>
      </c>
      <c r="ABB271" s="66" t="str">
        <f t="shared" si="2111"/>
        <v/>
      </c>
      <c r="ABC271" s="66" t="str">
        <f t="shared" si="2112"/>
        <v/>
      </c>
      <c r="ABD271" s="66" t="str">
        <f t="shared" si="2113"/>
        <v/>
      </c>
      <c r="ABE271" s="66" t="str">
        <f t="shared" si="2114"/>
        <v/>
      </c>
      <c r="ABF271" s="66" t="str">
        <f t="shared" si="2115"/>
        <v/>
      </c>
      <c r="ABG271" s="66" t="str">
        <f t="shared" si="2116"/>
        <v/>
      </c>
      <c r="ABH271" s="66" t="str">
        <f t="shared" si="2117"/>
        <v/>
      </c>
      <c r="ABI271" s="66" t="str">
        <f t="shared" si="2118"/>
        <v/>
      </c>
      <c r="ABJ271" s="66" t="str">
        <f t="shared" si="2119"/>
        <v/>
      </c>
      <c r="ABK271" s="66" t="str">
        <f t="shared" si="2120"/>
        <v/>
      </c>
      <c r="ABL271" s="66" t="str">
        <f t="shared" si="2121"/>
        <v/>
      </c>
      <c r="ABM271" s="66" t="str">
        <f t="shared" si="2122"/>
        <v/>
      </c>
      <c r="ABN271" s="66" t="str">
        <f t="shared" si="2123"/>
        <v/>
      </c>
      <c r="ABO271" s="66" t="str">
        <f t="shared" si="2124"/>
        <v/>
      </c>
      <c r="ABP271" s="66" t="str">
        <f t="shared" si="2125"/>
        <v/>
      </c>
      <c r="ABQ271" s="66" t="str">
        <f t="shared" si="2126"/>
        <v/>
      </c>
      <c r="ABR271" s="66" t="str">
        <f t="shared" si="2127"/>
        <v/>
      </c>
      <c r="ABS271" s="66" t="str">
        <f t="shared" si="2128"/>
        <v/>
      </c>
      <c r="ABT271" s="66" t="str">
        <f t="shared" si="2129"/>
        <v/>
      </c>
      <c r="ABU271" s="66" t="str">
        <f t="shared" si="2130"/>
        <v/>
      </c>
      <c r="ABV271" s="66" t="str">
        <f t="shared" si="2131"/>
        <v/>
      </c>
      <c r="ABW271" s="66" t="str">
        <f t="shared" si="2132"/>
        <v/>
      </c>
      <c r="ABX271" s="66" t="str">
        <f t="shared" si="2133"/>
        <v/>
      </c>
      <c r="ABY271" s="66" t="str">
        <f t="shared" si="2134"/>
        <v/>
      </c>
      <c r="ABZ271" s="66" t="str">
        <f t="shared" si="2135"/>
        <v/>
      </c>
      <c r="ACA271" s="66" t="str">
        <f t="shared" si="2136"/>
        <v/>
      </c>
      <c r="ACB271" s="66" t="str">
        <f t="shared" si="2137"/>
        <v/>
      </c>
      <c r="ACC271" s="66" t="str">
        <f t="shared" si="2138"/>
        <v/>
      </c>
      <c r="ACD271" s="66" t="str">
        <f t="shared" si="2139"/>
        <v/>
      </c>
      <c r="ACE271" s="66" t="str">
        <f t="shared" si="2140"/>
        <v/>
      </c>
      <c r="ACF271" s="66" t="str">
        <f t="shared" si="2141"/>
        <v/>
      </c>
      <c r="ACG271" s="66" t="str">
        <f t="shared" si="2142"/>
        <v/>
      </c>
      <c r="ACH271" s="66" t="str">
        <f t="shared" si="2143"/>
        <v/>
      </c>
      <c r="ACI271" s="66" t="str">
        <f t="shared" si="2144"/>
        <v/>
      </c>
      <c r="ACJ271" s="66" t="str">
        <f t="shared" si="2145"/>
        <v/>
      </c>
      <c r="ACK271" s="66" t="str">
        <f t="shared" si="2146"/>
        <v/>
      </c>
      <c r="ACL271" s="66" t="str">
        <f t="shared" si="2147"/>
        <v/>
      </c>
      <c r="ACM271" s="66" t="str">
        <f t="shared" ref="ACM271:ACN271" si="2163">IF(AND(ACS$3="Unit", ACL271=""), "", IF(AND(ACS$3="Unit", ACL271="-"),"", IF(ACS$3="Unit", "kg/GJ delivered", IF(AND(NY271&lt;&gt;"", NY271&lt;&gt;"-", NX271="-"),"", IF($H271="","", IF(NX271="nd", "",IF(NX271="&lt;n.a.&gt;", "", IF(NY271="#/MJ", "", IF(NY271="kg/GJ delivered",NX271,IF(NY271="g/MJ delivered",NX271,IF(NY271="kg/MJ delivered",NX271*1000,IF(NY271="mg/MJ delivered",NX271/1000,IF(NY271="g/kg",((NX271)*(1/$I271)*(1/$H271)),IF(NY271="mg/kg",((NX271/1000)*(1/$I271)*(1/$H271)),IF(NY271="mg/MJ delivered",NX271/1000,IF(NY271="-","","Error"))))))))))))))))</f>
        <v/>
      </c>
      <c r="ACN271" s="66" t="str">
        <f t="shared" si="2163"/>
        <v/>
      </c>
      <c r="ACO271" s="66" t="str">
        <f t="shared" si="2149"/>
        <v/>
      </c>
      <c r="ACP271" s="66" t="str">
        <f t="shared" si="2150"/>
        <v/>
      </c>
      <c r="ACQ271" s="66" t="str">
        <f t="shared" si="2151"/>
        <v/>
      </c>
      <c r="ACR271" s="66" t="str">
        <f t="shared" si="2152"/>
        <v/>
      </c>
      <c r="ACS271" s="66" t="str">
        <f t="shared" si="2153"/>
        <v/>
      </c>
      <c r="ACT271" s="66" t="str">
        <f t="shared" si="2154"/>
        <v/>
      </c>
    </row>
    <row r="272" spans="2:774" ht="15.75" customHeight="1" x14ac:dyDescent="0.25">
      <c r="B272" s="66">
        <v>32</v>
      </c>
      <c r="C272" s="66" t="s">
        <v>134</v>
      </c>
      <c r="D272" s="66" t="s">
        <v>134</v>
      </c>
      <c r="E272" s="156" t="s">
        <v>134</v>
      </c>
      <c r="F272" s="66" t="s">
        <v>61</v>
      </c>
      <c r="G272" s="66" t="s">
        <v>1567</v>
      </c>
      <c r="H272" s="126">
        <v>0.55000000000000004</v>
      </c>
      <c r="I272" s="130">
        <f>'Heating Values'!$D$12</f>
        <v>18.2</v>
      </c>
      <c r="J272" s="66" t="str">
        <f t="shared" si="1759"/>
        <v>Biogas, Modern, IN</v>
      </c>
      <c r="K272" s="161"/>
      <c r="L272" s="161"/>
      <c r="M272" s="161"/>
      <c r="N272" s="161"/>
      <c r="O272" s="66" t="s">
        <v>285</v>
      </c>
      <c r="P272" s="66" t="str">
        <f t="shared" si="1768"/>
        <v>IN</v>
      </c>
      <c r="Q272" s="66" t="s">
        <v>2</v>
      </c>
      <c r="R272" s="163">
        <v>0.19</v>
      </c>
      <c r="S272" s="158" t="s">
        <v>67</v>
      </c>
      <c r="T272" s="158" t="s">
        <v>128</v>
      </c>
      <c r="U272" s="158" t="s">
        <v>128</v>
      </c>
      <c r="V272" s="158" t="s">
        <v>128</v>
      </c>
      <c r="W272" s="158" t="s">
        <v>128</v>
      </c>
      <c r="X272" s="164">
        <v>145</v>
      </c>
      <c r="Y272" s="158" t="s">
        <v>67</v>
      </c>
      <c r="Z272" s="163">
        <v>4.2999999999999997E-2</v>
      </c>
      <c r="AA272" s="158" t="s">
        <v>67</v>
      </c>
      <c r="AB272" s="158" t="s">
        <v>128</v>
      </c>
      <c r="AC272" s="158" t="s">
        <v>128</v>
      </c>
      <c r="AD272" s="158" t="s">
        <v>128</v>
      </c>
      <c r="AE272" s="158" t="s">
        <v>128</v>
      </c>
      <c r="AF272" s="158" t="s">
        <v>128</v>
      </c>
      <c r="AG272" s="158" t="s">
        <v>128</v>
      </c>
      <c r="AH272" s="163">
        <v>3.7999999999999999E-2</v>
      </c>
      <c r="AI272" s="158" t="s">
        <v>67</v>
      </c>
      <c r="AJ272" s="158" t="s">
        <v>128</v>
      </c>
      <c r="AK272" s="158" t="s">
        <v>128</v>
      </c>
      <c r="AL272" s="158" t="s">
        <v>128</v>
      </c>
      <c r="AM272" s="158" t="s">
        <v>128</v>
      </c>
      <c r="AN272" s="158" t="s">
        <v>128</v>
      </c>
      <c r="AO272" s="158" t="s">
        <v>128</v>
      </c>
      <c r="AP272" s="163">
        <v>8.5000000000000006E-2</v>
      </c>
      <c r="AQ272" s="158" t="s">
        <v>67</v>
      </c>
      <c r="AR272" s="158" t="s">
        <v>128</v>
      </c>
      <c r="AS272" s="158" t="s">
        <v>128</v>
      </c>
      <c r="AT272" s="158" t="s">
        <v>128</v>
      </c>
      <c r="AU272" s="158" t="s">
        <v>128</v>
      </c>
      <c r="AV272" s="158" t="s">
        <v>128</v>
      </c>
      <c r="AW272" s="158" t="s">
        <v>128</v>
      </c>
      <c r="AX272" s="158" t="s">
        <v>128</v>
      </c>
      <c r="AY272" s="158" t="s">
        <v>128</v>
      </c>
      <c r="AZ272" s="158" t="s">
        <v>128</v>
      </c>
      <c r="BA272" s="158" t="s">
        <v>128</v>
      </c>
      <c r="BB272" s="158" t="s">
        <v>128</v>
      </c>
      <c r="BC272" s="158" t="s">
        <v>128</v>
      </c>
      <c r="BD272" s="158" t="s">
        <v>128</v>
      </c>
      <c r="BE272" s="158" t="s">
        <v>128</v>
      </c>
      <c r="BF272" s="158" t="s">
        <v>128</v>
      </c>
      <c r="BG272" s="158" t="s">
        <v>128</v>
      </c>
      <c r="BH272" s="158" t="s">
        <v>128</v>
      </c>
      <c r="BI272" s="158" t="s">
        <v>128</v>
      </c>
      <c r="BJ272" s="158" t="s">
        <v>128</v>
      </c>
      <c r="BK272" s="158" t="s">
        <v>128</v>
      </c>
      <c r="BL272" s="158" t="s">
        <v>128</v>
      </c>
      <c r="BM272" s="158" t="s">
        <v>128</v>
      </c>
      <c r="BN272" s="158" t="s">
        <v>128</v>
      </c>
      <c r="BO272" s="158" t="s">
        <v>128</v>
      </c>
      <c r="BP272" s="158" t="s">
        <v>128</v>
      </c>
      <c r="BQ272" s="158" t="s">
        <v>128</v>
      </c>
      <c r="BR272" s="158" t="s">
        <v>128</v>
      </c>
      <c r="BS272" s="158" t="s">
        <v>128</v>
      </c>
      <c r="BT272" s="158" t="s">
        <v>128</v>
      </c>
      <c r="BU272" s="158" t="s">
        <v>128</v>
      </c>
      <c r="BV272" s="158" t="s">
        <v>128</v>
      </c>
      <c r="BW272" s="158" t="s">
        <v>128</v>
      </c>
      <c r="BX272" s="158" t="s">
        <v>128</v>
      </c>
      <c r="BY272" s="158" t="s">
        <v>128</v>
      </c>
      <c r="BZ272" s="158" t="s">
        <v>128</v>
      </c>
      <c r="CA272" s="158" t="s">
        <v>128</v>
      </c>
      <c r="CB272" s="158" t="s">
        <v>128</v>
      </c>
      <c r="CC272" s="158" t="s">
        <v>128</v>
      </c>
      <c r="CD272" s="158" t="s">
        <v>128</v>
      </c>
      <c r="CE272" s="158" t="s">
        <v>128</v>
      </c>
      <c r="CF272" s="158" t="s">
        <v>128</v>
      </c>
      <c r="CG272" s="158" t="s">
        <v>128</v>
      </c>
      <c r="CH272" s="158" t="s">
        <v>128</v>
      </c>
      <c r="CI272" s="158" t="s">
        <v>128</v>
      </c>
      <c r="CJ272" s="158" t="s">
        <v>128</v>
      </c>
      <c r="CK272" s="158" t="s">
        <v>128</v>
      </c>
      <c r="CL272" s="158" t="s">
        <v>128</v>
      </c>
      <c r="CM272" s="158" t="s">
        <v>128</v>
      </c>
      <c r="CN272" s="158" t="s">
        <v>128</v>
      </c>
      <c r="CO272" s="158" t="s">
        <v>128</v>
      </c>
      <c r="CP272" s="158" t="s">
        <v>128</v>
      </c>
      <c r="CQ272" s="158" t="s">
        <v>128</v>
      </c>
      <c r="CR272" s="158" t="s">
        <v>128</v>
      </c>
      <c r="CS272" s="158" t="s">
        <v>128</v>
      </c>
      <c r="CT272" s="158" t="s">
        <v>128</v>
      </c>
      <c r="CU272" s="158" t="s">
        <v>128</v>
      </c>
      <c r="CV272" s="158" t="s">
        <v>128</v>
      </c>
      <c r="CW272" s="158" t="s">
        <v>128</v>
      </c>
      <c r="CX272" s="158" t="s">
        <v>128</v>
      </c>
      <c r="CY272" s="158" t="s">
        <v>128</v>
      </c>
      <c r="CZ272" s="158" t="s">
        <v>128</v>
      </c>
      <c r="DA272" s="158" t="s">
        <v>128</v>
      </c>
      <c r="DB272" s="158" t="s">
        <v>128</v>
      </c>
      <c r="DC272" s="158" t="s">
        <v>128</v>
      </c>
      <c r="DD272" s="158" t="s">
        <v>128</v>
      </c>
      <c r="DE272" s="158" t="s">
        <v>128</v>
      </c>
      <c r="DF272" s="158" t="s">
        <v>128</v>
      </c>
      <c r="DG272" s="158" t="s">
        <v>128</v>
      </c>
      <c r="DH272" s="158" t="s">
        <v>128</v>
      </c>
      <c r="DI272" s="158" t="s">
        <v>128</v>
      </c>
      <c r="DJ272" s="158" t="s">
        <v>128</v>
      </c>
      <c r="DK272" s="158" t="s">
        <v>128</v>
      </c>
      <c r="DL272" s="158" t="s">
        <v>128</v>
      </c>
      <c r="DM272" s="158" t="s">
        <v>128</v>
      </c>
      <c r="DN272" s="158" t="s">
        <v>128</v>
      </c>
      <c r="DO272" s="158" t="s">
        <v>128</v>
      </c>
      <c r="DP272" s="158" t="s">
        <v>128</v>
      </c>
      <c r="DQ272" s="158" t="s">
        <v>128</v>
      </c>
      <c r="DR272" s="158" t="s">
        <v>128</v>
      </c>
      <c r="DS272" s="158" t="s">
        <v>128</v>
      </c>
      <c r="DT272" s="158" t="s">
        <v>128</v>
      </c>
      <c r="DU272" s="158" t="s">
        <v>128</v>
      </c>
      <c r="DV272" s="158" t="s">
        <v>128</v>
      </c>
      <c r="DW272" s="158" t="s">
        <v>128</v>
      </c>
      <c r="DX272" s="158" t="s">
        <v>128</v>
      </c>
      <c r="DY272" s="158" t="s">
        <v>128</v>
      </c>
      <c r="DZ272" s="158" t="s">
        <v>128</v>
      </c>
      <c r="EA272" s="158" t="s">
        <v>128</v>
      </c>
      <c r="EB272" s="158" t="s">
        <v>128</v>
      </c>
      <c r="EC272" s="158" t="s">
        <v>128</v>
      </c>
      <c r="ED272" s="158" t="s">
        <v>128</v>
      </c>
      <c r="EE272" s="158" t="s">
        <v>128</v>
      </c>
      <c r="EF272" s="158" t="s">
        <v>128</v>
      </c>
      <c r="EG272" s="158" t="s">
        <v>128</v>
      </c>
      <c r="EH272" s="158" t="s">
        <v>128</v>
      </c>
      <c r="EI272" s="158" t="s">
        <v>128</v>
      </c>
      <c r="EJ272" s="158" t="s">
        <v>128</v>
      </c>
      <c r="EK272" s="158" t="s">
        <v>128</v>
      </c>
      <c r="EL272" s="158" t="s">
        <v>128</v>
      </c>
      <c r="EM272" s="158" t="s">
        <v>128</v>
      </c>
      <c r="EN272" s="158" t="s">
        <v>128</v>
      </c>
      <c r="EO272" s="158" t="s">
        <v>128</v>
      </c>
      <c r="EP272" s="158" t="s">
        <v>128</v>
      </c>
      <c r="EQ272" s="158" t="s">
        <v>128</v>
      </c>
      <c r="ER272" s="158" t="s">
        <v>128</v>
      </c>
      <c r="ES272" s="158" t="s">
        <v>128</v>
      </c>
      <c r="ET272" s="158" t="s">
        <v>128</v>
      </c>
      <c r="EU272" s="158" t="s">
        <v>128</v>
      </c>
      <c r="EV272" s="158" t="s">
        <v>128</v>
      </c>
      <c r="EW272" s="158" t="s">
        <v>128</v>
      </c>
      <c r="EX272" s="158" t="s">
        <v>128</v>
      </c>
      <c r="EY272" s="158" t="s">
        <v>128</v>
      </c>
      <c r="EZ272" s="158" t="s">
        <v>128</v>
      </c>
      <c r="FA272" s="158" t="s">
        <v>128</v>
      </c>
      <c r="FB272" s="158" t="s">
        <v>128</v>
      </c>
      <c r="FC272" s="158" t="s">
        <v>128</v>
      </c>
      <c r="FD272" s="158" t="s">
        <v>128</v>
      </c>
      <c r="FE272" s="158" t="s">
        <v>128</v>
      </c>
      <c r="FF272" s="158" t="s">
        <v>128</v>
      </c>
      <c r="FG272" s="158" t="s">
        <v>128</v>
      </c>
      <c r="FH272" s="158" t="s">
        <v>128</v>
      </c>
      <c r="FI272" s="158" t="s">
        <v>128</v>
      </c>
      <c r="FJ272" s="158" t="s">
        <v>128</v>
      </c>
      <c r="FK272" s="158" t="s">
        <v>128</v>
      </c>
      <c r="FL272" s="158" t="s">
        <v>128</v>
      </c>
      <c r="FM272" s="158" t="s">
        <v>128</v>
      </c>
      <c r="FN272" s="158" t="s">
        <v>128</v>
      </c>
      <c r="FO272" s="158" t="s">
        <v>128</v>
      </c>
      <c r="FP272" s="158" t="s">
        <v>128</v>
      </c>
      <c r="FQ272" s="158" t="s">
        <v>128</v>
      </c>
      <c r="FR272" s="158" t="s">
        <v>128</v>
      </c>
      <c r="FS272" s="158" t="s">
        <v>128</v>
      </c>
      <c r="FT272" s="158" t="s">
        <v>128</v>
      </c>
      <c r="FU272" s="158" t="s">
        <v>128</v>
      </c>
      <c r="FV272" s="158" t="s">
        <v>128</v>
      </c>
      <c r="FW272" s="158" t="s">
        <v>128</v>
      </c>
      <c r="FX272" s="158" t="s">
        <v>128</v>
      </c>
      <c r="FY272" s="158" t="s">
        <v>128</v>
      </c>
      <c r="FZ272" s="158" t="s">
        <v>128</v>
      </c>
      <c r="GA272" s="158" t="s">
        <v>128</v>
      </c>
      <c r="GB272" s="158" t="s">
        <v>128</v>
      </c>
      <c r="GC272" s="158" t="s">
        <v>128</v>
      </c>
      <c r="GD272" s="158" t="s">
        <v>128</v>
      </c>
      <c r="GE272" s="158" t="s">
        <v>128</v>
      </c>
      <c r="GF272" s="158" t="s">
        <v>128</v>
      </c>
      <c r="GG272" s="158" t="s">
        <v>128</v>
      </c>
      <c r="GH272" s="158" t="s">
        <v>128</v>
      </c>
      <c r="GI272" s="158" t="s">
        <v>128</v>
      </c>
      <c r="GJ272" s="158" t="s">
        <v>128</v>
      </c>
      <c r="GK272" s="158" t="s">
        <v>128</v>
      </c>
      <c r="GL272" s="158" t="s">
        <v>128</v>
      </c>
      <c r="GM272" s="158" t="s">
        <v>128</v>
      </c>
      <c r="GN272" s="158" t="s">
        <v>128</v>
      </c>
      <c r="GO272" s="158" t="s">
        <v>128</v>
      </c>
      <c r="GP272" s="158" t="s">
        <v>128</v>
      </c>
      <c r="GQ272" s="158" t="s">
        <v>128</v>
      </c>
      <c r="GR272" s="158" t="s">
        <v>128</v>
      </c>
      <c r="GS272" s="158" t="s">
        <v>128</v>
      </c>
      <c r="GT272" s="158" t="s">
        <v>128</v>
      </c>
      <c r="GU272" s="158" t="s">
        <v>128</v>
      </c>
      <c r="GV272" s="158" t="s">
        <v>128</v>
      </c>
      <c r="GW272" s="158" t="s">
        <v>128</v>
      </c>
      <c r="GX272" s="158" t="s">
        <v>128</v>
      </c>
      <c r="GY272" s="158" t="s">
        <v>128</v>
      </c>
      <c r="GZ272" s="158" t="s">
        <v>128</v>
      </c>
      <c r="HA272" s="158" t="s">
        <v>128</v>
      </c>
      <c r="HB272" s="158" t="s">
        <v>128</v>
      </c>
      <c r="HC272" s="158" t="s">
        <v>128</v>
      </c>
      <c r="HD272" s="158" t="s">
        <v>128</v>
      </c>
      <c r="HE272" s="158" t="s">
        <v>128</v>
      </c>
      <c r="HF272" s="158" t="s">
        <v>128</v>
      </c>
      <c r="HG272" s="158" t="s">
        <v>128</v>
      </c>
      <c r="HH272" s="158" t="s">
        <v>128</v>
      </c>
      <c r="HI272" s="158" t="s">
        <v>128</v>
      </c>
      <c r="HJ272" s="158" t="s">
        <v>128</v>
      </c>
      <c r="HK272" s="158" t="s">
        <v>128</v>
      </c>
      <c r="HL272" s="158" t="s">
        <v>128</v>
      </c>
      <c r="HM272" s="158" t="s">
        <v>128</v>
      </c>
      <c r="HN272" s="158" t="s">
        <v>128</v>
      </c>
      <c r="HO272" s="158" t="s">
        <v>128</v>
      </c>
      <c r="HP272" s="158" t="s">
        <v>128</v>
      </c>
      <c r="HQ272" s="158" t="s">
        <v>128</v>
      </c>
      <c r="HR272" s="158" t="s">
        <v>128</v>
      </c>
      <c r="HS272" s="158" t="s">
        <v>128</v>
      </c>
      <c r="HT272" s="158" t="s">
        <v>128</v>
      </c>
      <c r="HU272" s="158" t="s">
        <v>128</v>
      </c>
      <c r="HV272" s="158" t="s">
        <v>128</v>
      </c>
      <c r="HW272" s="158" t="s">
        <v>128</v>
      </c>
      <c r="HX272" s="158" t="s">
        <v>128</v>
      </c>
      <c r="HY272" s="158" t="s">
        <v>128</v>
      </c>
      <c r="HZ272" s="158" t="s">
        <v>128</v>
      </c>
      <c r="IA272" s="158" t="s">
        <v>128</v>
      </c>
      <c r="IB272" s="158" t="s">
        <v>128</v>
      </c>
      <c r="IC272" s="158" t="s">
        <v>128</v>
      </c>
      <c r="ID272" s="158" t="s">
        <v>128</v>
      </c>
      <c r="IE272" s="158" t="s">
        <v>128</v>
      </c>
      <c r="IF272" s="158" t="s">
        <v>128</v>
      </c>
      <c r="IG272" s="158" t="s">
        <v>128</v>
      </c>
      <c r="IH272" s="158" t="s">
        <v>128</v>
      </c>
      <c r="II272" s="158" t="s">
        <v>128</v>
      </c>
      <c r="IJ272" s="158" t="s">
        <v>128</v>
      </c>
      <c r="IK272" s="158" t="s">
        <v>128</v>
      </c>
      <c r="IL272" s="158" t="s">
        <v>128</v>
      </c>
      <c r="IM272" s="158" t="s">
        <v>128</v>
      </c>
      <c r="IN272" s="158" t="s">
        <v>128</v>
      </c>
      <c r="IO272" s="158" t="s">
        <v>128</v>
      </c>
      <c r="IP272" s="158" t="s">
        <v>128</v>
      </c>
      <c r="IQ272" s="158" t="s">
        <v>128</v>
      </c>
      <c r="IR272" s="158" t="s">
        <v>128</v>
      </c>
      <c r="IS272" s="158" t="s">
        <v>128</v>
      </c>
      <c r="IT272" s="158" t="s">
        <v>128</v>
      </c>
      <c r="IU272" s="158" t="s">
        <v>128</v>
      </c>
      <c r="IV272" s="158" t="s">
        <v>128</v>
      </c>
      <c r="IW272" s="158" t="s">
        <v>128</v>
      </c>
      <c r="IX272" s="158" t="s">
        <v>128</v>
      </c>
      <c r="IY272" s="158" t="s">
        <v>128</v>
      </c>
      <c r="IZ272" s="158" t="s">
        <v>128</v>
      </c>
      <c r="JA272" s="158" t="s">
        <v>128</v>
      </c>
      <c r="JB272" s="158" t="s">
        <v>128</v>
      </c>
      <c r="JC272" s="158" t="s">
        <v>128</v>
      </c>
      <c r="JD272" s="158" t="s">
        <v>128</v>
      </c>
      <c r="JE272" s="158" t="s">
        <v>128</v>
      </c>
      <c r="JF272" s="158" t="s">
        <v>128</v>
      </c>
      <c r="JG272" s="158" t="s">
        <v>128</v>
      </c>
      <c r="JH272" s="158" t="s">
        <v>128</v>
      </c>
      <c r="JI272" s="158" t="s">
        <v>128</v>
      </c>
      <c r="JJ272" s="158" t="s">
        <v>128</v>
      </c>
      <c r="JK272" s="158" t="s">
        <v>128</v>
      </c>
      <c r="JL272" s="158" t="s">
        <v>128</v>
      </c>
      <c r="JM272" s="158" t="s">
        <v>128</v>
      </c>
      <c r="JN272" s="158" t="s">
        <v>128</v>
      </c>
      <c r="JO272" s="158" t="s">
        <v>128</v>
      </c>
      <c r="JP272" s="158" t="s">
        <v>128</v>
      </c>
      <c r="JQ272" s="158" t="s">
        <v>128</v>
      </c>
      <c r="JR272" s="158" t="s">
        <v>128</v>
      </c>
      <c r="JS272" s="158" t="s">
        <v>128</v>
      </c>
      <c r="JT272" s="158" t="s">
        <v>128</v>
      </c>
      <c r="JU272" s="158" t="s">
        <v>128</v>
      </c>
      <c r="JV272" s="158" t="s">
        <v>128</v>
      </c>
      <c r="JW272" s="158" t="s">
        <v>128</v>
      </c>
      <c r="JX272" s="158" t="s">
        <v>128</v>
      </c>
      <c r="JY272" s="158" t="s">
        <v>128</v>
      </c>
      <c r="JZ272" s="158" t="s">
        <v>128</v>
      </c>
      <c r="KA272" s="158" t="s">
        <v>128</v>
      </c>
      <c r="KB272" s="158" t="s">
        <v>128</v>
      </c>
      <c r="KC272" s="158" t="s">
        <v>128</v>
      </c>
      <c r="KD272" s="158" t="s">
        <v>128</v>
      </c>
      <c r="KE272" s="158" t="s">
        <v>128</v>
      </c>
      <c r="KF272" s="158" t="s">
        <v>128</v>
      </c>
      <c r="KG272" s="158" t="s">
        <v>128</v>
      </c>
      <c r="KH272" s="158" t="s">
        <v>128</v>
      </c>
      <c r="KI272" s="158" t="s">
        <v>128</v>
      </c>
      <c r="KJ272" s="158" t="s">
        <v>128</v>
      </c>
      <c r="KK272" s="158" t="s">
        <v>128</v>
      </c>
      <c r="KL272" s="158" t="s">
        <v>128</v>
      </c>
      <c r="KM272" s="158" t="s">
        <v>128</v>
      </c>
      <c r="KN272" s="158" t="s">
        <v>128</v>
      </c>
      <c r="KO272" s="158" t="s">
        <v>128</v>
      </c>
      <c r="KP272" s="158" t="s">
        <v>128</v>
      </c>
      <c r="KQ272" s="158" t="s">
        <v>128</v>
      </c>
      <c r="KR272" s="158" t="s">
        <v>128</v>
      </c>
      <c r="KS272" s="158" t="s">
        <v>128</v>
      </c>
      <c r="KT272" s="158" t="s">
        <v>128</v>
      </c>
      <c r="KU272" s="158" t="s">
        <v>128</v>
      </c>
      <c r="KV272" s="158" t="s">
        <v>128</v>
      </c>
      <c r="KW272" s="158" t="s">
        <v>128</v>
      </c>
      <c r="KX272" s="158" t="s">
        <v>128</v>
      </c>
      <c r="KY272" s="158" t="s">
        <v>128</v>
      </c>
      <c r="KZ272" s="158" t="s">
        <v>128</v>
      </c>
      <c r="LA272" s="158" t="s">
        <v>128</v>
      </c>
      <c r="LB272" s="158" t="s">
        <v>128</v>
      </c>
      <c r="LC272" s="158" t="s">
        <v>128</v>
      </c>
      <c r="LD272" s="158" t="s">
        <v>128</v>
      </c>
      <c r="LE272" s="158" t="s">
        <v>128</v>
      </c>
      <c r="LF272" s="158" t="s">
        <v>128</v>
      </c>
      <c r="LG272" s="158" t="s">
        <v>128</v>
      </c>
      <c r="LH272" s="158" t="s">
        <v>128</v>
      </c>
      <c r="LI272" s="158" t="s">
        <v>128</v>
      </c>
      <c r="LJ272" s="158" t="s">
        <v>128</v>
      </c>
      <c r="LK272" s="158" t="s">
        <v>128</v>
      </c>
      <c r="LL272" s="158" t="s">
        <v>128</v>
      </c>
      <c r="LM272" s="158" t="s">
        <v>128</v>
      </c>
      <c r="LN272" s="158" t="s">
        <v>128</v>
      </c>
      <c r="LO272" s="158" t="s">
        <v>128</v>
      </c>
      <c r="LP272" s="158" t="s">
        <v>128</v>
      </c>
      <c r="LQ272" s="158" t="s">
        <v>128</v>
      </c>
      <c r="LR272" s="158" t="s">
        <v>128</v>
      </c>
      <c r="LS272" s="158" t="s">
        <v>128</v>
      </c>
      <c r="LT272" s="158" t="s">
        <v>128</v>
      </c>
      <c r="LU272" s="158" t="s">
        <v>128</v>
      </c>
      <c r="LV272" s="158" t="s">
        <v>128</v>
      </c>
      <c r="LW272" s="158" t="s">
        <v>128</v>
      </c>
      <c r="LX272" s="158" t="s">
        <v>128</v>
      </c>
      <c r="LY272" s="158" t="s">
        <v>128</v>
      </c>
      <c r="LZ272" s="158" t="s">
        <v>128</v>
      </c>
      <c r="MA272" s="158" t="s">
        <v>128</v>
      </c>
      <c r="MB272" s="158" t="s">
        <v>128</v>
      </c>
      <c r="MC272" s="158" t="s">
        <v>128</v>
      </c>
      <c r="MD272" s="158" t="s">
        <v>128</v>
      </c>
      <c r="ME272" s="158" t="s">
        <v>128</v>
      </c>
      <c r="MF272" s="158" t="s">
        <v>128</v>
      </c>
      <c r="MG272" s="158" t="s">
        <v>128</v>
      </c>
      <c r="MH272" s="158" t="s">
        <v>128</v>
      </c>
      <c r="MI272" s="158" t="s">
        <v>128</v>
      </c>
      <c r="MJ272" s="158" t="s">
        <v>128</v>
      </c>
      <c r="MK272" s="158" t="s">
        <v>128</v>
      </c>
      <c r="ML272" s="158" t="s">
        <v>128</v>
      </c>
      <c r="MM272" s="158" t="s">
        <v>128</v>
      </c>
      <c r="MN272" s="158" t="s">
        <v>128</v>
      </c>
      <c r="MO272" s="158" t="s">
        <v>128</v>
      </c>
      <c r="MP272" s="158" t="s">
        <v>128</v>
      </c>
      <c r="MQ272" s="158" t="s">
        <v>128</v>
      </c>
      <c r="MR272" s="158" t="s">
        <v>128</v>
      </c>
      <c r="MS272" s="158" t="s">
        <v>128</v>
      </c>
      <c r="MT272" s="158" t="s">
        <v>128</v>
      </c>
      <c r="MU272" s="158" t="s">
        <v>128</v>
      </c>
      <c r="MV272" s="158" t="s">
        <v>128</v>
      </c>
      <c r="MW272" s="158" t="s">
        <v>128</v>
      </c>
      <c r="MX272" s="158" t="s">
        <v>128</v>
      </c>
      <c r="MY272" s="158" t="s">
        <v>128</v>
      </c>
      <c r="MZ272" s="158" t="s">
        <v>128</v>
      </c>
      <c r="NA272" s="158" t="s">
        <v>128</v>
      </c>
      <c r="NB272" s="158" t="s">
        <v>128</v>
      </c>
      <c r="NC272" s="158" t="s">
        <v>128</v>
      </c>
      <c r="ND272" s="158" t="s">
        <v>128</v>
      </c>
      <c r="NE272" s="158" t="s">
        <v>128</v>
      </c>
      <c r="NF272" s="158" t="s">
        <v>128</v>
      </c>
      <c r="NG272" s="158" t="s">
        <v>128</v>
      </c>
      <c r="NH272" s="158" t="s">
        <v>128</v>
      </c>
      <c r="NI272" s="158" t="s">
        <v>128</v>
      </c>
      <c r="NJ272" s="158" t="s">
        <v>128</v>
      </c>
      <c r="NK272" s="158" t="s">
        <v>128</v>
      </c>
      <c r="NL272" s="158" t="s">
        <v>128</v>
      </c>
      <c r="NM272" s="158" t="s">
        <v>128</v>
      </c>
      <c r="NN272" s="158" t="s">
        <v>128</v>
      </c>
      <c r="NO272" s="158" t="s">
        <v>128</v>
      </c>
      <c r="NP272" s="158" t="s">
        <v>128</v>
      </c>
      <c r="NQ272" s="158" t="s">
        <v>128</v>
      </c>
      <c r="NR272" s="166">
        <v>8.9999999999999998E-4</v>
      </c>
      <c r="NS272" s="158" t="s">
        <v>67</v>
      </c>
      <c r="NT272" s="163">
        <v>0.18</v>
      </c>
      <c r="NU272" s="158" t="s">
        <v>67</v>
      </c>
      <c r="NV272" s="163">
        <v>5.6000000000000001E-2</v>
      </c>
      <c r="NW272" s="158" t="s">
        <v>67</v>
      </c>
      <c r="NX272" s="158" t="s">
        <v>128</v>
      </c>
      <c r="NY272" s="158" t="s">
        <v>128</v>
      </c>
      <c r="NZ272" s="158" t="s">
        <v>128</v>
      </c>
      <c r="OA272" s="158" t="s">
        <v>128</v>
      </c>
      <c r="OB272" s="162">
        <v>99.981999999999999</v>
      </c>
      <c r="OC272" s="158" t="s">
        <v>67</v>
      </c>
      <c r="OD272" s="158" t="s">
        <v>128</v>
      </c>
      <c r="OE272" s="170" t="s">
        <v>128</v>
      </c>
      <c r="OF272" s="181"/>
      <c r="OG272" s="176">
        <f t="shared" si="1778"/>
        <v>0.19</v>
      </c>
      <c r="OH272" s="66" t="str">
        <f t="shared" si="1779"/>
        <v>kg/GJ delivered</v>
      </c>
      <c r="OI272" s="66" t="str">
        <f t="shared" si="1780"/>
        <v/>
      </c>
      <c r="OJ272" s="66" t="str">
        <f t="shared" si="1781"/>
        <v/>
      </c>
      <c r="OK272" s="66" t="str">
        <f t="shared" si="1782"/>
        <v/>
      </c>
      <c r="OL272" s="66" t="str">
        <f t="shared" si="1783"/>
        <v/>
      </c>
      <c r="OM272" s="159">
        <f t="shared" si="1784"/>
        <v>145</v>
      </c>
      <c r="ON272" s="66" t="str">
        <f t="shared" si="1785"/>
        <v>kg/GJ delivered</v>
      </c>
      <c r="OO272" s="126">
        <f t="shared" si="1786"/>
        <v>4.2999999999999997E-2</v>
      </c>
      <c r="OP272" s="66" t="str">
        <f t="shared" si="1787"/>
        <v>kg/GJ delivered</v>
      </c>
      <c r="OQ272" s="66" t="str">
        <f t="shared" si="1788"/>
        <v/>
      </c>
      <c r="OR272" s="66" t="str">
        <f t="shared" si="1789"/>
        <v/>
      </c>
      <c r="OS272" s="66" t="str">
        <f t="shared" si="1790"/>
        <v/>
      </c>
      <c r="OT272" s="66" t="str">
        <f t="shared" si="1791"/>
        <v/>
      </c>
      <c r="OU272" s="66" t="str">
        <f t="shared" si="1792"/>
        <v/>
      </c>
      <c r="OV272" s="66" t="str">
        <f t="shared" si="1793"/>
        <v/>
      </c>
      <c r="OW272" s="126">
        <f t="shared" si="1794"/>
        <v>3.7999999999999999E-2</v>
      </c>
      <c r="OX272" s="66" t="str">
        <f t="shared" si="1795"/>
        <v>kg/GJ delivered</v>
      </c>
      <c r="OY272" s="66" t="str">
        <f t="shared" si="1796"/>
        <v/>
      </c>
      <c r="OZ272" s="66" t="str">
        <f t="shared" si="1797"/>
        <v/>
      </c>
      <c r="PA272" s="66" t="str">
        <f t="shared" si="1798"/>
        <v/>
      </c>
      <c r="PB272" s="66" t="str">
        <f t="shared" si="1799"/>
        <v/>
      </c>
      <c r="PC272" s="66" t="str">
        <f t="shared" si="1800"/>
        <v/>
      </c>
      <c r="PD272" s="66" t="str">
        <f t="shared" si="1801"/>
        <v/>
      </c>
      <c r="PE272" s="126">
        <f t="shared" si="1802"/>
        <v>8.5000000000000006E-2</v>
      </c>
      <c r="PF272" s="66" t="str">
        <f t="shared" si="1803"/>
        <v>kg/GJ delivered</v>
      </c>
      <c r="PG272" s="66" t="str">
        <f t="shared" si="1804"/>
        <v/>
      </c>
      <c r="PH272" s="66" t="str">
        <f t="shared" si="1805"/>
        <v/>
      </c>
      <c r="PI272" s="66" t="str">
        <f t="shared" si="1806"/>
        <v/>
      </c>
      <c r="PJ272" s="66" t="str">
        <f t="shared" si="1807"/>
        <v/>
      </c>
      <c r="PK272" s="66" t="str">
        <f t="shared" si="1808"/>
        <v/>
      </c>
      <c r="PL272" s="66" t="str">
        <f t="shared" si="1809"/>
        <v/>
      </c>
      <c r="PM272" s="66" t="str">
        <f t="shared" si="1810"/>
        <v/>
      </c>
      <c r="PN272" s="66" t="str">
        <f t="shared" si="1811"/>
        <v/>
      </c>
      <c r="PO272" s="66" t="str">
        <f t="shared" si="1812"/>
        <v/>
      </c>
      <c r="PP272" s="66" t="str">
        <f t="shared" si="1813"/>
        <v/>
      </c>
      <c r="PQ272" s="66" t="str">
        <f t="shared" si="1814"/>
        <v/>
      </c>
      <c r="PR272" s="66" t="str">
        <f t="shared" si="1815"/>
        <v/>
      </c>
      <c r="PS272" s="66" t="str">
        <f t="shared" si="1816"/>
        <v/>
      </c>
      <c r="PT272" s="66" t="str">
        <f t="shared" si="1817"/>
        <v/>
      </c>
      <c r="PU272" s="66" t="str">
        <f t="shared" si="1818"/>
        <v/>
      </c>
      <c r="PV272" s="66" t="str">
        <f t="shared" si="1819"/>
        <v/>
      </c>
      <c r="PW272" s="66" t="str">
        <f t="shared" si="1820"/>
        <v/>
      </c>
      <c r="PX272" s="66" t="str">
        <f t="shared" si="1821"/>
        <v/>
      </c>
      <c r="PY272" s="66" t="str">
        <f t="shared" si="1822"/>
        <v/>
      </c>
      <c r="PZ272" s="66" t="str">
        <f t="shared" si="1823"/>
        <v/>
      </c>
      <c r="QA272" s="66" t="str">
        <f t="shared" si="1824"/>
        <v/>
      </c>
      <c r="QB272" s="66" t="str">
        <f t="shared" si="1825"/>
        <v/>
      </c>
      <c r="QC272" s="66" t="str">
        <f t="shared" si="1826"/>
        <v/>
      </c>
      <c r="QD272" s="66" t="str">
        <f t="shared" si="1827"/>
        <v/>
      </c>
      <c r="QE272" s="66" t="str">
        <f t="shared" si="1828"/>
        <v/>
      </c>
      <c r="QF272" s="66" t="str">
        <f t="shared" si="1829"/>
        <v/>
      </c>
      <c r="QG272" s="66" t="str">
        <f t="shared" si="1830"/>
        <v/>
      </c>
      <c r="QH272" s="66" t="str">
        <f t="shared" si="1831"/>
        <v/>
      </c>
      <c r="QI272" s="66" t="str">
        <f t="shared" si="1832"/>
        <v/>
      </c>
      <c r="QJ272" s="66" t="str">
        <f t="shared" si="1833"/>
        <v/>
      </c>
      <c r="QK272" s="66" t="str">
        <f t="shared" si="1834"/>
        <v/>
      </c>
      <c r="QL272" s="66" t="str">
        <f t="shared" si="1835"/>
        <v/>
      </c>
      <c r="QM272" s="66" t="str">
        <f t="shared" si="1836"/>
        <v/>
      </c>
      <c r="QN272" s="66" t="str">
        <f t="shared" si="1837"/>
        <v/>
      </c>
      <c r="QO272" s="66" t="str">
        <f t="shared" si="1838"/>
        <v/>
      </c>
      <c r="QP272" s="66" t="str">
        <f t="shared" si="1839"/>
        <v/>
      </c>
      <c r="QQ272" s="66" t="str">
        <f t="shared" si="1840"/>
        <v/>
      </c>
      <c r="QR272" s="66" t="str">
        <f t="shared" si="1841"/>
        <v/>
      </c>
      <c r="QS272" s="66" t="str">
        <f t="shared" si="1842"/>
        <v/>
      </c>
      <c r="QT272" s="66" t="str">
        <f t="shared" si="1843"/>
        <v/>
      </c>
      <c r="QU272" s="66" t="str">
        <f t="shared" si="1844"/>
        <v/>
      </c>
      <c r="QV272" s="66" t="str">
        <f t="shared" si="1845"/>
        <v/>
      </c>
      <c r="QW272" s="66" t="str">
        <f t="shared" si="1846"/>
        <v/>
      </c>
      <c r="QX272" s="66" t="str">
        <f t="shared" si="1847"/>
        <v/>
      </c>
      <c r="QY272" s="66" t="str">
        <f t="shared" si="1848"/>
        <v/>
      </c>
      <c r="QZ272" s="66" t="str">
        <f t="shared" si="1849"/>
        <v/>
      </c>
      <c r="RA272" s="66" t="str">
        <f t="shared" si="1850"/>
        <v/>
      </c>
      <c r="RB272" s="66" t="str">
        <f t="shared" si="1851"/>
        <v/>
      </c>
      <c r="RC272" s="66" t="str">
        <f t="shared" si="1852"/>
        <v/>
      </c>
      <c r="RD272" s="66" t="str">
        <f t="shared" si="1853"/>
        <v/>
      </c>
      <c r="RE272" s="66" t="str">
        <f t="shared" si="1854"/>
        <v/>
      </c>
      <c r="RF272" s="66" t="str">
        <f t="shared" si="1855"/>
        <v/>
      </c>
      <c r="RG272" s="66" t="str">
        <f t="shared" si="1856"/>
        <v/>
      </c>
      <c r="RH272" s="66" t="str">
        <f t="shared" si="1857"/>
        <v/>
      </c>
      <c r="RI272" s="66" t="str">
        <f t="shared" si="1858"/>
        <v/>
      </c>
      <c r="RJ272" s="66" t="str">
        <f t="shared" si="1859"/>
        <v/>
      </c>
      <c r="RK272" s="66" t="str">
        <f t="shared" si="1860"/>
        <v/>
      </c>
      <c r="RL272" s="66" t="str">
        <f t="shared" si="1861"/>
        <v/>
      </c>
      <c r="RM272" s="66" t="str">
        <f t="shared" si="1862"/>
        <v/>
      </c>
      <c r="RN272" s="66" t="str">
        <f t="shared" si="1863"/>
        <v/>
      </c>
      <c r="RO272" s="66" t="str">
        <f t="shared" si="1864"/>
        <v/>
      </c>
      <c r="RP272" s="66" t="str">
        <f t="shared" si="1865"/>
        <v/>
      </c>
      <c r="RQ272" s="66" t="str">
        <f t="shared" si="1866"/>
        <v/>
      </c>
      <c r="RR272" s="66" t="str">
        <f t="shared" si="1867"/>
        <v/>
      </c>
      <c r="RS272" s="66" t="str">
        <f t="shared" si="1868"/>
        <v/>
      </c>
      <c r="RT272" s="66" t="str">
        <f t="shared" si="1869"/>
        <v/>
      </c>
      <c r="RU272" s="66" t="str">
        <f t="shared" si="1870"/>
        <v/>
      </c>
      <c r="RV272" s="66" t="str">
        <f t="shared" si="1871"/>
        <v/>
      </c>
      <c r="RW272" s="66" t="str">
        <f t="shared" si="1872"/>
        <v/>
      </c>
      <c r="RX272" s="66" t="str">
        <f t="shared" si="1873"/>
        <v/>
      </c>
      <c r="RY272" s="66" t="str">
        <f t="shared" si="1874"/>
        <v/>
      </c>
      <c r="RZ272" s="66" t="str">
        <f t="shared" si="1875"/>
        <v/>
      </c>
      <c r="SA272" s="66" t="str">
        <f t="shared" si="1876"/>
        <v/>
      </c>
      <c r="SB272" s="66" t="str">
        <f t="shared" si="1877"/>
        <v/>
      </c>
      <c r="SC272" s="66" t="str">
        <f t="shared" si="1878"/>
        <v/>
      </c>
      <c r="SD272" s="66" t="str">
        <f t="shared" si="1879"/>
        <v/>
      </c>
      <c r="SE272" s="66" t="str">
        <f t="shared" si="1880"/>
        <v/>
      </c>
      <c r="SF272" s="66" t="str">
        <f t="shared" si="1881"/>
        <v/>
      </c>
      <c r="SG272" s="66" t="str">
        <f t="shared" si="1882"/>
        <v/>
      </c>
      <c r="SH272" s="66" t="str">
        <f t="shared" si="1883"/>
        <v/>
      </c>
      <c r="SI272" s="66" t="str">
        <f t="shared" si="1884"/>
        <v/>
      </c>
      <c r="SJ272" s="66" t="str">
        <f t="shared" si="1885"/>
        <v/>
      </c>
      <c r="SK272" s="66" t="str">
        <f t="shared" si="1886"/>
        <v/>
      </c>
      <c r="SL272" s="66" t="str">
        <f t="shared" si="1887"/>
        <v/>
      </c>
      <c r="SM272" s="66" t="str">
        <f t="shared" si="1888"/>
        <v/>
      </c>
      <c r="SN272" s="66" t="str">
        <f t="shared" si="1889"/>
        <v/>
      </c>
      <c r="SO272" s="66" t="str">
        <f t="shared" si="1890"/>
        <v/>
      </c>
      <c r="SP272" s="66" t="str">
        <f t="shared" si="1891"/>
        <v/>
      </c>
      <c r="SQ272" s="66" t="str">
        <f t="shared" si="1892"/>
        <v/>
      </c>
      <c r="SR272" s="66" t="str">
        <f t="shared" si="1893"/>
        <v/>
      </c>
      <c r="SS272" s="66" t="str">
        <f t="shared" si="1894"/>
        <v/>
      </c>
      <c r="ST272" s="66" t="str">
        <f t="shared" si="1895"/>
        <v/>
      </c>
      <c r="SU272" s="66" t="str">
        <f t="shared" si="1896"/>
        <v/>
      </c>
      <c r="SV272" s="66" t="str">
        <f t="shared" si="1897"/>
        <v/>
      </c>
      <c r="SW272" s="66" t="str">
        <f t="shared" si="1898"/>
        <v/>
      </c>
      <c r="SX272" s="66" t="str">
        <f t="shared" si="1899"/>
        <v/>
      </c>
      <c r="SY272" s="66" t="str">
        <f t="shared" si="1900"/>
        <v/>
      </c>
      <c r="SZ272" s="66" t="str">
        <f t="shared" si="1901"/>
        <v/>
      </c>
      <c r="TA272" s="66" t="str">
        <f t="shared" si="1902"/>
        <v/>
      </c>
      <c r="TB272" s="66" t="str">
        <f t="shared" si="1903"/>
        <v/>
      </c>
      <c r="TC272" s="66" t="str">
        <f t="shared" si="1904"/>
        <v/>
      </c>
      <c r="TD272" s="66" t="str">
        <f t="shared" si="1905"/>
        <v/>
      </c>
      <c r="TE272" s="66" t="str">
        <f t="shared" si="1906"/>
        <v/>
      </c>
      <c r="TF272" s="66" t="str">
        <f t="shared" si="1907"/>
        <v/>
      </c>
      <c r="TG272" s="66" t="str">
        <f t="shared" si="1908"/>
        <v/>
      </c>
      <c r="TH272" s="66" t="str">
        <f t="shared" si="1909"/>
        <v/>
      </c>
      <c r="TI272" s="66" t="str">
        <f t="shared" si="1910"/>
        <v/>
      </c>
      <c r="TJ272" s="66" t="str">
        <f t="shared" si="1911"/>
        <v/>
      </c>
      <c r="TK272" s="66" t="str">
        <f t="shared" si="1912"/>
        <v/>
      </c>
      <c r="TL272" s="66" t="str">
        <f t="shared" si="1913"/>
        <v/>
      </c>
      <c r="TM272" s="66" t="str">
        <f t="shared" si="1914"/>
        <v/>
      </c>
      <c r="TN272" s="66" t="str">
        <f t="shared" si="1915"/>
        <v/>
      </c>
      <c r="TO272" s="66" t="str">
        <f t="shared" si="1916"/>
        <v/>
      </c>
      <c r="TP272" s="66" t="str">
        <f t="shared" si="1917"/>
        <v/>
      </c>
      <c r="TQ272" s="66" t="str">
        <f t="shared" si="1918"/>
        <v/>
      </c>
      <c r="TR272" s="66" t="str">
        <f t="shared" si="1919"/>
        <v/>
      </c>
      <c r="TS272" s="66" t="str">
        <f t="shared" si="1920"/>
        <v/>
      </c>
      <c r="TT272" s="66" t="str">
        <f t="shared" si="1921"/>
        <v/>
      </c>
      <c r="TU272" s="66" t="str">
        <f t="shared" si="1922"/>
        <v/>
      </c>
      <c r="TV272" s="66" t="str">
        <f t="shared" si="1923"/>
        <v/>
      </c>
      <c r="TW272" s="66" t="str">
        <f t="shared" si="1924"/>
        <v/>
      </c>
      <c r="TX272" s="66" t="str">
        <f t="shared" si="1925"/>
        <v/>
      </c>
      <c r="TY272" s="66" t="str">
        <f t="shared" si="1926"/>
        <v/>
      </c>
      <c r="TZ272" s="66" t="str">
        <f t="shared" si="1927"/>
        <v/>
      </c>
      <c r="UA272" s="66" t="str">
        <f t="shared" si="1928"/>
        <v/>
      </c>
      <c r="UB272" s="66" t="str">
        <f t="shared" si="1929"/>
        <v/>
      </c>
      <c r="UC272" s="66" t="str">
        <f t="shared" si="1930"/>
        <v/>
      </c>
      <c r="UD272" s="66" t="str">
        <f t="shared" si="1931"/>
        <v/>
      </c>
      <c r="UE272" s="66" t="str">
        <f t="shared" si="1932"/>
        <v/>
      </c>
      <c r="UF272" s="66" t="str">
        <f t="shared" si="1933"/>
        <v/>
      </c>
      <c r="UG272" s="66" t="str">
        <f t="shared" si="1934"/>
        <v/>
      </c>
      <c r="UH272" s="66" t="str">
        <f t="shared" si="1935"/>
        <v/>
      </c>
      <c r="UI272" s="66" t="str">
        <f t="shared" si="1936"/>
        <v/>
      </c>
      <c r="UJ272" s="66" t="str">
        <f t="shared" si="1937"/>
        <v/>
      </c>
      <c r="UK272" s="66" t="str">
        <f t="shared" si="1938"/>
        <v/>
      </c>
      <c r="UL272" s="66" t="str">
        <f t="shared" si="1939"/>
        <v/>
      </c>
      <c r="UM272" s="66" t="str">
        <f t="shared" si="1940"/>
        <v/>
      </c>
      <c r="UN272" s="66" t="str">
        <f t="shared" si="1941"/>
        <v/>
      </c>
      <c r="UO272" s="66" t="str">
        <f t="shared" si="1942"/>
        <v/>
      </c>
      <c r="UP272" s="66" t="str">
        <f t="shared" si="1943"/>
        <v/>
      </c>
      <c r="UQ272" s="66" t="str">
        <f t="shared" si="1944"/>
        <v/>
      </c>
      <c r="UR272" s="66" t="str">
        <f t="shared" si="1945"/>
        <v/>
      </c>
      <c r="US272" s="66" t="str">
        <f t="shared" si="1946"/>
        <v/>
      </c>
      <c r="UT272" s="66" t="str">
        <f t="shared" si="1947"/>
        <v/>
      </c>
      <c r="UU272" s="66" t="str">
        <f t="shared" si="1948"/>
        <v/>
      </c>
      <c r="UV272" s="66" t="str">
        <f t="shared" si="1949"/>
        <v/>
      </c>
      <c r="UW272" s="66" t="str">
        <f t="shared" si="1950"/>
        <v/>
      </c>
      <c r="UX272" s="66" t="str">
        <f t="shared" si="1951"/>
        <v/>
      </c>
      <c r="UY272" s="66" t="str">
        <f t="shared" si="1952"/>
        <v/>
      </c>
      <c r="UZ272" s="66" t="str">
        <f t="shared" si="1953"/>
        <v/>
      </c>
      <c r="VA272" s="66" t="str">
        <f t="shared" si="1954"/>
        <v/>
      </c>
      <c r="VB272" s="66" t="str">
        <f t="shared" si="1955"/>
        <v/>
      </c>
      <c r="VC272" s="66" t="str">
        <f t="shared" si="1956"/>
        <v/>
      </c>
      <c r="VD272" s="66" t="str">
        <f t="shared" si="1957"/>
        <v/>
      </c>
      <c r="VE272" s="66" t="str">
        <f t="shared" si="1958"/>
        <v/>
      </c>
      <c r="VF272" s="66" t="str">
        <f t="shared" si="1959"/>
        <v/>
      </c>
      <c r="VG272" s="66" t="str">
        <f t="shared" si="1960"/>
        <v/>
      </c>
      <c r="VH272" s="66" t="str">
        <f t="shared" si="1961"/>
        <v/>
      </c>
      <c r="VI272" s="66" t="str">
        <f t="shared" si="1962"/>
        <v/>
      </c>
      <c r="VJ272" s="66" t="str">
        <f t="shared" si="1963"/>
        <v/>
      </c>
      <c r="VK272" s="66" t="str">
        <f t="shared" si="1964"/>
        <v/>
      </c>
      <c r="VL272" s="66" t="str">
        <f t="shared" si="1965"/>
        <v/>
      </c>
      <c r="VM272" s="66" t="str">
        <f t="shared" si="1966"/>
        <v/>
      </c>
      <c r="VN272" s="66" t="str">
        <f t="shared" si="1967"/>
        <v/>
      </c>
      <c r="VO272" s="66" t="str">
        <f t="shared" si="1968"/>
        <v/>
      </c>
      <c r="VP272" s="66" t="str">
        <f t="shared" si="1969"/>
        <v/>
      </c>
      <c r="VQ272" s="66" t="str">
        <f t="shared" si="1970"/>
        <v/>
      </c>
      <c r="VR272" s="66" t="str">
        <f t="shared" si="1971"/>
        <v/>
      </c>
      <c r="VS272" s="66" t="str">
        <f t="shared" si="1972"/>
        <v/>
      </c>
      <c r="VT272" s="66" t="str">
        <f t="shared" si="1973"/>
        <v/>
      </c>
      <c r="VU272" s="66" t="str">
        <f t="shared" si="1974"/>
        <v/>
      </c>
      <c r="VV272" s="66" t="str">
        <f t="shared" si="1975"/>
        <v/>
      </c>
      <c r="VW272" s="66" t="str">
        <f t="shared" si="1976"/>
        <v/>
      </c>
      <c r="VX272" s="66" t="str">
        <f t="shared" si="1977"/>
        <v/>
      </c>
      <c r="VY272" s="66" t="str">
        <f t="shared" si="1978"/>
        <v/>
      </c>
      <c r="VZ272" s="66" t="str">
        <f t="shared" si="1979"/>
        <v/>
      </c>
      <c r="WA272" s="66" t="str">
        <f t="shared" si="1980"/>
        <v/>
      </c>
      <c r="WB272" s="66" t="str">
        <f t="shared" si="1981"/>
        <v/>
      </c>
      <c r="WC272" s="66" t="str">
        <f t="shared" si="1982"/>
        <v/>
      </c>
      <c r="WD272" s="66" t="str">
        <f t="shared" si="1983"/>
        <v/>
      </c>
      <c r="WE272" s="66" t="str">
        <f t="shared" si="1984"/>
        <v/>
      </c>
      <c r="WF272" s="66" t="str">
        <f t="shared" si="1985"/>
        <v/>
      </c>
      <c r="WG272" s="66" t="str">
        <f t="shared" si="1986"/>
        <v/>
      </c>
      <c r="WH272" s="66" t="str">
        <f t="shared" si="1987"/>
        <v/>
      </c>
      <c r="WI272" s="66" t="str">
        <f t="shared" si="1988"/>
        <v/>
      </c>
      <c r="WJ272" s="66" t="str">
        <f t="shared" si="1989"/>
        <v/>
      </c>
      <c r="WK272" s="66" t="str">
        <f t="shared" si="1990"/>
        <v/>
      </c>
      <c r="WL272" s="66" t="str">
        <f t="shared" si="1991"/>
        <v/>
      </c>
      <c r="WM272" s="66" t="str">
        <f t="shared" si="1992"/>
        <v/>
      </c>
      <c r="WN272" s="66" t="str">
        <f t="shared" si="1993"/>
        <v/>
      </c>
      <c r="WO272" s="66" t="str">
        <f t="shared" si="1994"/>
        <v/>
      </c>
      <c r="WP272" s="66" t="str">
        <f t="shared" si="1995"/>
        <v/>
      </c>
      <c r="WQ272" s="66" t="str">
        <f t="shared" si="1996"/>
        <v/>
      </c>
      <c r="WR272" s="66" t="str">
        <f t="shared" si="1997"/>
        <v/>
      </c>
      <c r="WS272" s="66" t="str">
        <f t="shared" si="1998"/>
        <v/>
      </c>
      <c r="WT272" s="66" t="str">
        <f t="shared" si="1999"/>
        <v/>
      </c>
      <c r="WU272" s="66" t="str">
        <f t="shared" si="2000"/>
        <v/>
      </c>
      <c r="WV272" s="66" t="str">
        <f t="shared" si="2001"/>
        <v/>
      </c>
      <c r="WW272" s="66" t="str">
        <f t="shared" si="2002"/>
        <v/>
      </c>
      <c r="WX272" s="66" t="str">
        <f t="shared" si="2003"/>
        <v/>
      </c>
      <c r="WY272" s="66" t="str">
        <f t="shared" si="2004"/>
        <v/>
      </c>
      <c r="WZ272" s="66" t="str">
        <f t="shared" si="2005"/>
        <v/>
      </c>
      <c r="XA272" s="66" t="str">
        <f t="shared" si="2006"/>
        <v/>
      </c>
      <c r="XB272" s="66" t="str">
        <f t="shared" si="2007"/>
        <v/>
      </c>
      <c r="XC272" s="66" t="str">
        <f t="shared" si="2008"/>
        <v/>
      </c>
      <c r="XD272" s="66" t="str">
        <f t="shared" si="2009"/>
        <v/>
      </c>
      <c r="XE272" s="66" t="str">
        <f t="shared" si="2010"/>
        <v/>
      </c>
      <c r="XF272" s="66" t="str">
        <f t="shared" si="2011"/>
        <v/>
      </c>
      <c r="XG272" s="66" t="str">
        <f t="shared" si="2012"/>
        <v/>
      </c>
      <c r="XH272" s="66" t="str">
        <f t="shared" si="2013"/>
        <v/>
      </c>
      <c r="XI272" s="66" t="str">
        <f t="shared" si="2014"/>
        <v/>
      </c>
      <c r="XJ272" s="66" t="str">
        <f t="shared" si="2015"/>
        <v/>
      </c>
      <c r="XK272" s="66" t="str">
        <f t="shared" si="2016"/>
        <v/>
      </c>
      <c r="XL272" s="66" t="str">
        <f t="shared" si="2017"/>
        <v/>
      </c>
      <c r="XM272" s="66" t="str">
        <f t="shared" si="2018"/>
        <v/>
      </c>
      <c r="XN272" s="66" t="str">
        <f t="shared" si="2019"/>
        <v/>
      </c>
      <c r="XO272" s="66" t="str">
        <f t="shared" si="2020"/>
        <v/>
      </c>
      <c r="XP272" s="66" t="str">
        <f t="shared" si="2021"/>
        <v/>
      </c>
      <c r="XQ272" s="66" t="str">
        <f t="shared" si="2022"/>
        <v/>
      </c>
      <c r="XR272" s="66" t="str">
        <f t="shared" si="2023"/>
        <v/>
      </c>
      <c r="XS272" s="66" t="str">
        <f t="shared" si="2024"/>
        <v/>
      </c>
      <c r="XT272" s="66" t="str">
        <f t="shared" si="2025"/>
        <v/>
      </c>
      <c r="XU272" s="66" t="str">
        <f t="shared" si="2026"/>
        <v/>
      </c>
      <c r="XV272" s="66" t="str">
        <f t="shared" si="2027"/>
        <v/>
      </c>
      <c r="XW272" s="66" t="str">
        <f t="shared" si="2028"/>
        <v/>
      </c>
      <c r="XX272" s="66" t="str">
        <f t="shared" si="2029"/>
        <v/>
      </c>
      <c r="XY272" s="66" t="str">
        <f t="shared" si="2030"/>
        <v/>
      </c>
      <c r="XZ272" s="66" t="str">
        <f t="shared" si="2031"/>
        <v/>
      </c>
      <c r="YA272" s="66" t="str">
        <f t="shared" si="2032"/>
        <v/>
      </c>
      <c r="YB272" s="66" t="str">
        <f t="shared" si="2033"/>
        <v/>
      </c>
      <c r="YC272" s="66" t="str">
        <f t="shared" si="2034"/>
        <v/>
      </c>
      <c r="YD272" s="66" t="str">
        <f t="shared" si="2035"/>
        <v/>
      </c>
      <c r="YE272" s="66" t="str">
        <f t="shared" si="2036"/>
        <v/>
      </c>
      <c r="YF272" s="66" t="str">
        <f t="shared" si="2037"/>
        <v/>
      </c>
      <c r="YG272" s="66" t="str">
        <f t="shared" si="2038"/>
        <v/>
      </c>
      <c r="YH272" s="66" t="str">
        <f t="shared" si="2039"/>
        <v/>
      </c>
      <c r="YI272" s="66" t="str">
        <f t="shared" si="2040"/>
        <v/>
      </c>
      <c r="YJ272" s="66" t="str">
        <f t="shared" si="2041"/>
        <v/>
      </c>
      <c r="YK272" s="66" t="str">
        <f t="shared" si="2042"/>
        <v/>
      </c>
      <c r="YL272" s="66" t="str">
        <f t="shared" si="2043"/>
        <v/>
      </c>
      <c r="YM272" s="66" t="str">
        <f t="shared" si="2044"/>
        <v/>
      </c>
      <c r="YN272" s="66" t="str">
        <f t="shared" si="2045"/>
        <v/>
      </c>
      <c r="YO272" s="66" t="str">
        <f t="shared" si="2046"/>
        <v/>
      </c>
      <c r="YP272" s="66" t="str">
        <f t="shared" si="2047"/>
        <v/>
      </c>
      <c r="YQ272" s="66" t="str">
        <f t="shared" si="2048"/>
        <v/>
      </c>
      <c r="YR272" s="66" t="str">
        <f t="shared" si="2049"/>
        <v/>
      </c>
      <c r="YS272" s="66" t="str">
        <f t="shared" si="2050"/>
        <v/>
      </c>
      <c r="YT272" s="66" t="str">
        <f t="shared" si="2051"/>
        <v/>
      </c>
      <c r="YU272" s="66" t="str">
        <f t="shared" si="2052"/>
        <v/>
      </c>
      <c r="YV272" s="66" t="str">
        <f t="shared" si="2053"/>
        <v/>
      </c>
      <c r="YW272" s="66" t="str">
        <f t="shared" si="2054"/>
        <v/>
      </c>
      <c r="YX272" s="66" t="str">
        <f t="shared" si="2055"/>
        <v/>
      </c>
      <c r="YY272" s="66" t="str">
        <f t="shared" si="2056"/>
        <v/>
      </c>
      <c r="YZ272" s="66" t="str">
        <f t="shared" si="2057"/>
        <v/>
      </c>
      <c r="ZA272" s="66" t="str">
        <f t="shared" si="2058"/>
        <v/>
      </c>
      <c r="ZB272" s="66" t="str">
        <f t="shared" si="2059"/>
        <v/>
      </c>
      <c r="ZC272" s="66" t="str">
        <f t="shared" si="2060"/>
        <v/>
      </c>
      <c r="ZD272" s="66" t="str">
        <f t="shared" si="2061"/>
        <v/>
      </c>
      <c r="ZE272" s="66" t="str">
        <f t="shared" si="2062"/>
        <v/>
      </c>
      <c r="ZF272" s="66" t="str">
        <f t="shared" si="2063"/>
        <v/>
      </c>
      <c r="ZG272" s="66" t="str">
        <f t="shared" si="2064"/>
        <v/>
      </c>
      <c r="ZH272" s="66" t="str">
        <f t="shared" si="2065"/>
        <v/>
      </c>
      <c r="ZI272" s="66" t="str">
        <f t="shared" si="2066"/>
        <v/>
      </c>
      <c r="ZJ272" s="66" t="str">
        <f t="shared" si="2067"/>
        <v/>
      </c>
      <c r="ZK272" s="66" t="str">
        <f t="shared" si="2068"/>
        <v/>
      </c>
      <c r="ZL272" s="66" t="str">
        <f t="shared" si="2069"/>
        <v/>
      </c>
      <c r="ZM272" s="66" t="str">
        <f t="shared" si="2070"/>
        <v/>
      </c>
      <c r="ZN272" s="66" t="str">
        <f t="shared" si="2071"/>
        <v/>
      </c>
      <c r="ZO272" s="66" t="str">
        <f t="shared" si="2072"/>
        <v/>
      </c>
      <c r="ZP272" s="66" t="str">
        <f t="shared" si="2073"/>
        <v/>
      </c>
      <c r="ZQ272" s="66" t="str">
        <f t="shared" si="2074"/>
        <v/>
      </c>
      <c r="ZR272" s="66" t="str">
        <f t="shared" si="2075"/>
        <v/>
      </c>
      <c r="ZS272" s="66" t="str">
        <f t="shared" si="2076"/>
        <v/>
      </c>
      <c r="ZT272" s="66" t="str">
        <f t="shared" si="2077"/>
        <v/>
      </c>
      <c r="ZU272" s="66" t="str">
        <f t="shared" si="2078"/>
        <v/>
      </c>
      <c r="ZV272" s="66" t="str">
        <f t="shared" si="2079"/>
        <v/>
      </c>
      <c r="ZW272" s="66" t="str">
        <f t="shared" si="2080"/>
        <v/>
      </c>
      <c r="ZX272" s="66" t="str">
        <f t="shared" si="2081"/>
        <v/>
      </c>
      <c r="ZY272" s="66" t="str">
        <f t="shared" si="2082"/>
        <v/>
      </c>
      <c r="ZZ272" s="66" t="str">
        <f t="shared" si="2083"/>
        <v/>
      </c>
      <c r="AAA272" s="66" t="str">
        <f t="shared" si="2084"/>
        <v/>
      </c>
      <c r="AAB272" s="66" t="str">
        <f t="shared" si="2085"/>
        <v/>
      </c>
      <c r="AAC272" s="66" t="str">
        <f t="shared" si="2086"/>
        <v/>
      </c>
      <c r="AAD272" s="66" t="str">
        <f t="shared" si="2087"/>
        <v/>
      </c>
      <c r="AAE272" s="66" t="str">
        <f t="shared" si="2088"/>
        <v/>
      </c>
      <c r="AAF272" s="66" t="str">
        <f t="shared" si="2089"/>
        <v/>
      </c>
      <c r="AAG272" s="66" t="str">
        <f t="shared" si="2090"/>
        <v/>
      </c>
      <c r="AAH272" s="66" t="str">
        <f t="shared" si="2091"/>
        <v/>
      </c>
      <c r="AAI272" s="66" t="str">
        <f t="shared" si="2092"/>
        <v/>
      </c>
      <c r="AAJ272" s="66" t="str">
        <f t="shared" si="2093"/>
        <v/>
      </c>
      <c r="AAK272" s="66" t="str">
        <f t="shared" si="2094"/>
        <v/>
      </c>
      <c r="AAL272" s="66" t="str">
        <f t="shared" si="2095"/>
        <v/>
      </c>
      <c r="AAM272" s="66" t="str">
        <f t="shared" si="2096"/>
        <v/>
      </c>
      <c r="AAN272" s="66" t="str">
        <f t="shared" si="2097"/>
        <v/>
      </c>
      <c r="AAO272" s="66" t="str">
        <f t="shared" si="2098"/>
        <v/>
      </c>
      <c r="AAP272" s="66" t="str">
        <f t="shared" si="2099"/>
        <v/>
      </c>
      <c r="AAQ272" s="66" t="str">
        <f t="shared" si="2100"/>
        <v/>
      </c>
      <c r="AAR272" s="66" t="str">
        <f t="shared" si="2101"/>
        <v/>
      </c>
      <c r="AAS272" s="66" t="str">
        <f t="shared" si="2102"/>
        <v/>
      </c>
      <c r="AAT272" s="66" t="str">
        <f t="shared" si="2103"/>
        <v/>
      </c>
      <c r="AAU272" s="66" t="str">
        <f t="shared" si="2104"/>
        <v/>
      </c>
      <c r="AAV272" s="66" t="str">
        <f t="shared" si="2105"/>
        <v/>
      </c>
      <c r="AAW272" s="66" t="str">
        <f t="shared" si="2106"/>
        <v/>
      </c>
      <c r="AAX272" s="66" t="str">
        <f t="shared" si="2107"/>
        <v/>
      </c>
      <c r="AAY272" s="66" t="str">
        <f t="shared" si="2108"/>
        <v/>
      </c>
      <c r="AAZ272" s="66" t="str">
        <f t="shared" si="2109"/>
        <v/>
      </c>
      <c r="ABA272" s="66" t="str">
        <f t="shared" si="2110"/>
        <v/>
      </c>
      <c r="ABB272" s="66" t="str">
        <f t="shared" si="2111"/>
        <v/>
      </c>
      <c r="ABC272" s="66" t="str">
        <f t="shared" si="2112"/>
        <v/>
      </c>
      <c r="ABD272" s="66" t="str">
        <f t="shared" si="2113"/>
        <v/>
      </c>
      <c r="ABE272" s="66" t="str">
        <f t="shared" si="2114"/>
        <v/>
      </c>
      <c r="ABF272" s="66" t="str">
        <f t="shared" si="2115"/>
        <v/>
      </c>
      <c r="ABG272" s="66" t="str">
        <f t="shared" si="2116"/>
        <v/>
      </c>
      <c r="ABH272" s="66" t="str">
        <f t="shared" si="2117"/>
        <v/>
      </c>
      <c r="ABI272" s="66" t="str">
        <f t="shared" si="2118"/>
        <v/>
      </c>
      <c r="ABJ272" s="66" t="str">
        <f t="shared" si="2119"/>
        <v/>
      </c>
      <c r="ABK272" s="66" t="str">
        <f t="shared" si="2120"/>
        <v/>
      </c>
      <c r="ABL272" s="66" t="str">
        <f t="shared" si="2121"/>
        <v/>
      </c>
      <c r="ABM272" s="66" t="str">
        <f t="shared" si="2122"/>
        <v/>
      </c>
      <c r="ABN272" s="66" t="str">
        <f t="shared" si="2123"/>
        <v/>
      </c>
      <c r="ABO272" s="66" t="str">
        <f t="shared" si="2124"/>
        <v/>
      </c>
      <c r="ABP272" s="66" t="str">
        <f t="shared" si="2125"/>
        <v/>
      </c>
      <c r="ABQ272" s="66" t="str">
        <f t="shared" si="2126"/>
        <v/>
      </c>
      <c r="ABR272" s="66" t="str">
        <f t="shared" si="2127"/>
        <v/>
      </c>
      <c r="ABS272" s="66" t="str">
        <f t="shared" si="2128"/>
        <v/>
      </c>
      <c r="ABT272" s="66" t="str">
        <f t="shared" si="2129"/>
        <v/>
      </c>
      <c r="ABU272" s="66" t="str">
        <f t="shared" si="2130"/>
        <v/>
      </c>
      <c r="ABV272" s="66" t="str">
        <f t="shared" si="2131"/>
        <v/>
      </c>
      <c r="ABW272" s="66" t="str">
        <f t="shared" si="2132"/>
        <v/>
      </c>
      <c r="ABX272" s="66" t="str">
        <f t="shared" si="2133"/>
        <v/>
      </c>
      <c r="ABY272" s="66" t="str">
        <f t="shared" si="2134"/>
        <v/>
      </c>
      <c r="ABZ272" s="66" t="str">
        <f t="shared" si="2135"/>
        <v/>
      </c>
      <c r="ACA272" s="66" t="str">
        <f t="shared" si="2136"/>
        <v/>
      </c>
      <c r="ACB272" s="66" t="str">
        <f t="shared" si="2137"/>
        <v/>
      </c>
      <c r="ACC272" s="66" t="str">
        <f t="shared" si="2138"/>
        <v/>
      </c>
      <c r="ACD272" s="66" t="str">
        <f t="shared" si="2139"/>
        <v/>
      </c>
      <c r="ACE272" s="66" t="str">
        <f t="shared" si="2140"/>
        <v/>
      </c>
      <c r="ACF272" s="66" t="str">
        <f t="shared" si="2141"/>
        <v/>
      </c>
      <c r="ACG272" s="160">
        <f t="shared" si="2142"/>
        <v>8.9999999999999998E-4</v>
      </c>
      <c r="ACH272" s="66" t="str">
        <f t="shared" si="2143"/>
        <v>kg/GJ delivered</v>
      </c>
      <c r="ACI272" s="126">
        <f t="shared" si="2144"/>
        <v>0.18</v>
      </c>
      <c r="ACJ272" s="66" t="str">
        <f t="shared" si="2145"/>
        <v>kg/GJ delivered</v>
      </c>
      <c r="ACK272" s="126">
        <f t="shared" si="2146"/>
        <v>5.6000000000000001E-2</v>
      </c>
      <c r="ACL272" s="66" t="str">
        <f t="shared" si="2147"/>
        <v>kg/GJ delivered</v>
      </c>
      <c r="ACM272" s="66" t="str">
        <f t="shared" ref="ACM272:ACN272" si="2164">IF(AND(ACS$3="Unit", ACL272=""), "", IF(AND(ACS$3="Unit", ACL272="-"),"", IF(ACS$3="Unit", "kg/GJ delivered", IF(AND(NY272&lt;&gt;"", NY272&lt;&gt;"-", NX272="-"),"", IF($H272="","", IF(NX272="nd", "",IF(NX272="&lt;n.a.&gt;", "", IF(NY272="#/MJ", "", IF(NY272="kg/GJ delivered",NX272,IF(NY272="g/MJ delivered",NX272,IF(NY272="kg/MJ delivered",NX272*1000,IF(NY272="mg/MJ delivered",NX272/1000,IF(NY272="g/kg",((NX272)*(1/$I272)*(1/$H272)),IF(NY272="mg/kg",((NX272/1000)*(1/$I272)*(1/$H272)),IF(NY272="mg/MJ delivered",NX272/1000,IF(NY272="-","","Error"))))))))))))))))</f>
        <v/>
      </c>
      <c r="ACN272" s="66" t="str">
        <f t="shared" si="2164"/>
        <v/>
      </c>
      <c r="ACO272" s="66" t="str">
        <f t="shared" si="2149"/>
        <v/>
      </c>
      <c r="ACP272" s="66" t="str">
        <f t="shared" si="2150"/>
        <v/>
      </c>
      <c r="ACQ272" s="66">
        <f t="shared" si="2151"/>
        <v>99.981999999999999</v>
      </c>
      <c r="ACR272" s="66" t="str">
        <f t="shared" si="2152"/>
        <v>kg/GJ delivered</v>
      </c>
      <c r="ACS272" s="66" t="str">
        <f t="shared" si="2153"/>
        <v/>
      </c>
      <c r="ACT272" s="66" t="str">
        <f t="shared" si="2154"/>
        <v/>
      </c>
    </row>
    <row r="273" spans="2:774" ht="15.75" customHeight="1" x14ac:dyDescent="0.25">
      <c r="B273" s="66">
        <v>34</v>
      </c>
      <c r="C273" s="66" t="s">
        <v>287</v>
      </c>
      <c r="D273" s="66" t="s">
        <v>139</v>
      </c>
      <c r="E273" s="156" t="s">
        <v>139</v>
      </c>
      <c r="F273" s="66" t="s">
        <v>139</v>
      </c>
      <c r="G273" s="66" t="s">
        <v>492</v>
      </c>
      <c r="H273" s="126">
        <v>0.17499999999999999</v>
      </c>
      <c r="I273" s="130">
        <f>'Heating Values'!$D$9</f>
        <v>27.41</v>
      </c>
      <c r="J273" s="66" t="str">
        <f t="shared" si="1759"/>
        <v>Charcoal, Improved, IN</v>
      </c>
      <c r="K273" s="161"/>
      <c r="L273" s="161"/>
      <c r="M273" s="161"/>
      <c r="N273" s="161"/>
      <c r="O273" s="66" t="s">
        <v>285</v>
      </c>
      <c r="P273" s="66" t="str">
        <f t="shared" si="1768"/>
        <v>IN</v>
      </c>
      <c r="Q273" s="66" t="s">
        <v>2</v>
      </c>
      <c r="R273" s="162">
        <v>57.34</v>
      </c>
      <c r="S273" s="158" t="s">
        <v>67</v>
      </c>
      <c r="T273" s="158" t="s">
        <v>128</v>
      </c>
      <c r="U273" s="158" t="s">
        <v>128</v>
      </c>
      <c r="V273" s="158" t="s">
        <v>128</v>
      </c>
      <c r="W273" s="158" t="s">
        <v>128</v>
      </c>
      <c r="X273" s="164">
        <v>543</v>
      </c>
      <c r="Y273" s="158" t="s">
        <v>67</v>
      </c>
      <c r="Z273" s="165">
        <v>1.65</v>
      </c>
      <c r="AA273" s="158" t="s">
        <v>67</v>
      </c>
      <c r="AB273" s="158" t="s">
        <v>128</v>
      </c>
      <c r="AC273" s="158" t="s">
        <v>128</v>
      </c>
      <c r="AD273" s="158" t="s">
        <v>128</v>
      </c>
      <c r="AE273" s="158" t="s">
        <v>128</v>
      </c>
      <c r="AF273" s="158" t="s">
        <v>128</v>
      </c>
      <c r="AG273" s="158" t="s">
        <v>128</v>
      </c>
      <c r="AH273" s="163">
        <v>0.24</v>
      </c>
      <c r="AI273" s="158" t="s">
        <v>67</v>
      </c>
      <c r="AJ273" s="158" t="s">
        <v>128</v>
      </c>
      <c r="AK273" s="158" t="s">
        <v>128</v>
      </c>
      <c r="AL273" s="158" t="s">
        <v>128</v>
      </c>
      <c r="AM273" s="158" t="s">
        <v>128</v>
      </c>
      <c r="AN273" s="158" t="s">
        <v>128</v>
      </c>
      <c r="AO273" s="158" t="s">
        <v>128</v>
      </c>
      <c r="AP273" s="163">
        <v>7.0000000000000007E-2</v>
      </c>
      <c r="AQ273" s="158" t="s">
        <v>67</v>
      </c>
      <c r="AR273" s="158" t="s">
        <v>128</v>
      </c>
      <c r="AS273" s="158" t="s">
        <v>128</v>
      </c>
      <c r="AT273" s="158" t="s">
        <v>128</v>
      </c>
      <c r="AU273" s="158" t="s">
        <v>128</v>
      </c>
      <c r="AV273" s="158" t="s">
        <v>128</v>
      </c>
      <c r="AW273" s="158" t="s">
        <v>128</v>
      </c>
      <c r="AX273" s="158" t="s">
        <v>128</v>
      </c>
      <c r="AY273" s="158" t="s">
        <v>128</v>
      </c>
      <c r="AZ273" s="158" t="s">
        <v>128</v>
      </c>
      <c r="BA273" s="158" t="s">
        <v>128</v>
      </c>
      <c r="BB273" s="158" t="s">
        <v>128</v>
      </c>
      <c r="BC273" s="158" t="s">
        <v>128</v>
      </c>
      <c r="BD273" s="158" t="s">
        <v>128</v>
      </c>
      <c r="BE273" s="158" t="s">
        <v>128</v>
      </c>
      <c r="BF273" s="158" t="s">
        <v>128</v>
      </c>
      <c r="BG273" s="158" t="s">
        <v>128</v>
      </c>
      <c r="BH273" s="158" t="s">
        <v>128</v>
      </c>
      <c r="BI273" s="158" t="s">
        <v>128</v>
      </c>
      <c r="BJ273" s="158" t="s">
        <v>128</v>
      </c>
      <c r="BK273" s="158" t="s">
        <v>128</v>
      </c>
      <c r="BL273" s="158" t="s">
        <v>128</v>
      </c>
      <c r="BM273" s="158" t="s">
        <v>128</v>
      </c>
      <c r="BN273" s="158" t="s">
        <v>128</v>
      </c>
      <c r="BO273" s="158" t="s">
        <v>128</v>
      </c>
      <c r="BP273" s="158" t="s">
        <v>128</v>
      </c>
      <c r="BQ273" s="158" t="s">
        <v>128</v>
      </c>
      <c r="BR273" s="158" t="s">
        <v>128</v>
      </c>
      <c r="BS273" s="158" t="s">
        <v>128</v>
      </c>
      <c r="BT273" s="158" t="s">
        <v>128</v>
      </c>
      <c r="BU273" s="158" t="s">
        <v>128</v>
      </c>
      <c r="BV273" s="158" t="s">
        <v>128</v>
      </c>
      <c r="BW273" s="158" t="s">
        <v>128</v>
      </c>
      <c r="BX273" s="158" t="s">
        <v>128</v>
      </c>
      <c r="BY273" s="158" t="s">
        <v>128</v>
      </c>
      <c r="BZ273" s="158" t="s">
        <v>128</v>
      </c>
      <c r="CA273" s="158" t="s">
        <v>128</v>
      </c>
      <c r="CB273" s="158" t="s">
        <v>128</v>
      </c>
      <c r="CC273" s="158" t="s">
        <v>128</v>
      </c>
      <c r="CD273" s="158" t="s">
        <v>128</v>
      </c>
      <c r="CE273" s="158" t="s">
        <v>128</v>
      </c>
      <c r="CF273" s="158" t="s">
        <v>128</v>
      </c>
      <c r="CG273" s="158" t="s">
        <v>128</v>
      </c>
      <c r="CH273" s="158" t="s">
        <v>128</v>
      </c>
      <c r="CI273" s="158" t="s">
        <v>128</v>
      </c>
      <c r="CJ273" s="158" t="s">
        <v>128</v>
      </c>
      <c r="CK273" s="158" t="s">
        <v>128</v>
      </c>
      <c r="CL273" s="158" t="s">
        <v>128</v>
      </c>
      <c r="CM273" s="158" t="s">
        <v>128</v>
      </c>
      <c r="CN273" s="158" t="s">
        <v>128</v>
      </c>
      <c r="CO273" s="158" t="s">
        <v>128</v>
      </c>
      <c r="CP273" s="158" t="s">
        <v>128</v>
      </c>
      <c r="CQ273" s="158" t="s">
        <v>128</v>
      </c>
      <c r="CR273" s="158" t="s">
        <v>128</v>
      </c>
      <c r="CS273" s="158" t="s">
        <v>128</v>
      </c>
      <c r="CT273" s="158" t="s">
        <v>128</v>
      </c>
      <c r="CU273" s="158" t="s">
        <v>128</v>
      </c>
      <c r="CV273" s="158" t="s">
        <v>128</v>
      </c>
      <c r="CW273" s="158" t="s">
        <v>128</v>
      </c>
      <c r="CX273" s="158" t="s">
        <v>128</v>
      </c>
      <c r="CY273" s="158" t="s">
        <v>128</v>
      </c>
      <c r="CZ273" s="158" t="s">
        <v>128</v>
      </c>
      <c r="DA273" s="158" t="s">
        <v>128</v>
      </c>
      <c r="DB273" s="158" t="s">
        <v>128</v>
      </c>
      <c r="DC273" s="158" t="s">
        <v>128</v>
      </c>
      <c r="DD273" s="158" t="s">
        <v>128</v>
      </c>
      <c r="DE273" s="158" t="s">
        <v>128</v>
      </c>
      <c r="DF273" s="158" t="s">
        <v>128</v>
      </c>
      <c r="DG273" s="158" t="s">
        <v>128</v>
      </c>
      <c r="DH273" s="158" t="s">
        <v>128</v>
      </c>
      <c r="DI273" s="158" t="s">
        <v>128</v>
      </c>
      <c r="DJ273" s="158" t="s">
        <v>128</v>
      </c>
      <c r="DK273" s="158" t="s">
        <v>128</v>
      </c>
      <c r="DL273" s="158" t="s">
        <v>128</v>
      </c>
      <c r="DM273" s="158" t="s">
        <v>128</v>
      </c>
      <c r="DN273" s="158" t="s">
        <v>128</v>
      </c>
      <c r="DO273" s="158" t="s">
        <v>128</v>
      </c>
      <c r="DP273" s="158" t="s">
        <v>128</v>
      </c>
      <c r="DQ273" s="158" t="s">
        <v>128</v>
      </c>
      <c r="DR273" s="158" t="s">
        <v>128</v>
      </c>
      <c r="DS273" s="158" t="s">
        <v>128</v>
      </c>
      <c r="DT273" s="158" t="s">
        <v>128</v>
      </c>
      <c r="DU273" s="158" t="s">
        <v>128</v>
      </c>
      <c r="DV273" s="158" t="s">
        <v>128</v>
      </c>
      <c r="DW273" s="158" t="s">
        <v>128</v>
      </c>
      <c r="DX273" s="158" t="s">
        <v>128</v>
      </c>
      <c r="DY273" s="158" t="s">
        <v>128</v>
      </c>
      <c r="DZ273" s="158" t="s">
        <v>128</v>
      </c>
      <c r="EA273" s="158" t="s">
        <v>128</v>
      </c>
      <c r="EB273" s="158" t="s">
        <v>128</v>
      </c>
      <c r="EC273" s="158" t="s">
        <v>128</v>
      </c>
      <c r="ED273" s="158" t="s">
        <v>128</v>
      </c>
      <c r="EE273" s="158" t="s">
        <v>128</v>
      </c>
      <c r="EF273" s="158" t="s">
        <v>128</v>
      </c>
      <c r="EG273" s="158" t="s">
        <v>128</v>
      </c>
      <c r="EH273" s="158" t="s">
        <v>128</v>
      </c>
      <c r="EI273" s="158" t="s">
        <v>128</v>
      </c>
      <c r="EJ273" s="158" t="s">
        <v>128</v>
      </c>
      <c r="EK273" s="158" t="s">
        <v>128</v>
      </c>
      <c r="EL273" s="158" t="s">
        <v>128</v>
      </c>
      <c r="EM273" s="158" t="s">
        <v>128</v>
      </c>
      <c r="EN273" s="158" t="s">
        <v>128</v>
      </c>
      <c r="EO273" s="158" t="s">
        <v>128</v>
      </c>
      <c r="EP273" s="158" t="s">
        <v>128</v>
      </c>
      <c r="EQ273" s="158" t="s">
        <v>128</v>
      </c>
      <c r="ER273" s="158" t="s">
        <v>128</v>
      </c>
      <c r="ES273" s="158" t="s">
        <v>128</v>
      </c>
      <c r="ET273" s="158" t="s">
        <v>128</v>
      </c>
      <c r="EU273" s="158" t="s">
        <v>128</v>
      </c>
      <c r="EV273" s="158" t="s">
        <v>128</v>
      </c>
      <c r="EW273" s="158" t="s">
        <v>128</v>
      </c>
      <c r="EX273" s="158" t="s">
        <v>128</v>
      </c>
      <c r="EY273" s="158" t="s">
        <v>128</v>
      </c>
      <c r="EZ273" s="158" t="s">
        <v>128</v>
      </c>
      <c r="FA273" s="158" t="s">
        <v>128</v>
      </c>
      <c r="FB273" s="158" t="s">
        <v>128</v>
      </c>
      <c r="FC273" s="158" t="s">
        <v>128</v>
      </c>
      <c r="FD273" s="158" t="s">
        <v>128</v>
      </c>
      <c r="FE273" s="158" t="s">
        <v>128</v>
      </c>
      <c r="FF273" s="158" t="s">
        <v>128</v>
      </c>
      <c r="FG273" s="158" t="s">
        <v>128</v>
      </c>
      <c r="FH273" s="158" t="s">
        <v>128</v>
      </c>
      <c r="FI273" s="158" t="s">
        <v>128</v>
      </c>
      <c r="FJ273" s="158" t="s">
        <v>128</v>
      </c>
      <c r="FK273" s="158" t="s">
        <v>128</v>
      </c>
      <c r="FL273" s="158" t="s">
        <v>128</v>
      </c>
      <c r="FM273" s="158" t="s">
        <v>128</v>
      </c>
      <c r="FN273" s="158" t="s">
        <v>128</v>
      </c>
      <c r="FO273" s="158" t="s">
        <v>128</v>
      </c>
      <c r="FP273" s="158" t="s">
        <v>128</v>
      </c>
      <c r="FQ273" s="158" t="s">
        <v>128</v>
      </c>
      <c r="FR273" s="158" t="s">
        <v>128</v>
      </c>
      <c r="FS273" s="158" t="s">
        <v>128</v>
      </c>
      <c r="FT273" s="158" t="s">
        <v>128</v>
      </c>
      <c r="FU273" s="158" t="s">
        <v>128</v>
      </c>
      <c r="FV273" s="158" t="s">
        <v>128</v>
      </c>
      <c r="FW273" s="158" t="s">
        <v>128</v>
      </c>
      <c r="FX273" s="158" t="s">
        <v>128</v>
      </c>
      <c r="FY273" s="158" t="s">
        <v>128</v>
      </c>
      <c r="FZ273" s="158" t="s">
        <v>128</v>
      </c>
      <c r="GA273" s="158" t="s">
        <v>128</v>
      </c>
      <c r="GB273" s="158" t="s">
        <v>128</v>
      </c>
      <c r="GC273" s="158" t="s">
        <v>128</v>
      </c>
      <c r="GD273" s="158" t="s">
        <v>128</v>
      </c>
      <c r="GE273" s="158" t="s">
        <v>128</v>
      </c>
      <c r="GF273" s="158" t="s">
        <v>128</v>
      </c>
      <c r="GG273" s="158" t="s">
        <v>128</v>
      </c>
      <c r="GH273" s="158" t="s">
        <v>128</v>
      </c>
      <c r="GI273" s="158" t="s">
        <v>128</v>
      </c>
      <c r="GJ273" s="158" t="s">
        <v>128</v>
      </c>
      <c r="GK273" s="158" t="s">
        <v>128</v>
      </c>
      <c r="GL273" s="158" t="s">
        <v>128</v>
      </c>
      <c r="GM273" s="158" t="s">
        <v>128</v>
      </c>
      <c r="GN273" s="158" t="s">
        <v>128</v>
      </c>
      <c r="GO273" s="158" t="s">
        <v>128</v>
      </c>
      <c r="GP273" s="158" t="s">
        <v>128</v>
      </c>
      <c r="GQ273" s="158" t="s">
        <v>128</v>
      </c>
      <c r="GR273" s="158" t="s">
        <v>128</v>
      </c>
      <c r="GS273" s="158" t="s">
        <v>128</v>
      </c>
      <c r="GT273" s="158" t="s">
        <v>128</v>
      </c>
      <c r="GU273" s="158" t="s">
        <v>128</v>
      </c>
      <c r="GV273" s="158" t="s">
        <v>128</v>
      </c>
      <c r="GW273" s="158" t="s">
        <v>128</v>
      </c>
      <c r="GX273" s="158" t="s">
        <v>128</v>
      </c>
      <c r="GY273" s="158" t="s">
        <v>128</v>
      </c>
      <c r="GZ273" s="158" t="s">
        <v>128</v>
      </c>
      <c r="HA273" s="158" t="s">
        <v>128</v>
      </c>
      <c r="HB273" s="158" t="s">
        <v>128</v>
      </c>
      <c r="HC273" s="158" t="s">
        <v>128</v>
      </c>
      <c r="HD273" s="158" t="s">
        <v>128</v>
      </c>
      <c r="HE273" s="158" t="s">
        <v>128</v>
      </c>
      <c r="HF273" s="158" t="s">
        <v>128</v>
      </c>
      <c r="HG273" s="158" t="s">
        <v>128</v>
      </c>
      <c r="HH273" s="158" t="s">
        <v>128</v>
      </c>
      <c r="HI273" s="158" t="s">
        <v>128</v>
      </c>
      <c r="HJ273" s="158" t="s">
        <v>128</v>
      </c>
      <c r="HK273" s="158" t="s">
        <v>128</v>
      </c>
      <c r="HL273" s="158" t="s">
        <v>128</v>
      </c>
      <c r="HM273" s="158" t="s">
        <v>128</v>
      </c>
      <c r="HN273" s="158" t="s">
        <v>128</v>
      </c>
      <c r="HO273" s="158" t="s">
        <v>128</v>
      </c>
      <c r="HP273" s="158" t="s">
        <v>128</v>
      </c>
      <c r="HQ273" s="158" t="s">
        <v>128</v>
      </c>
      <c r="HR273" s="158" t="s">
        <v>128</v>
      </c>
      <c r="HS273" s="158" t="s">
        <v>128</v>
      </c>
      <c r="HT273" s="158" t="s">
        <v>128</v>
      </c>
      <c r="HU273" s="158" t="s">
        <v>128</v>
      </c>
      <c r="HV273" s="158" t="s">
        <v>128</v>
      </c>
      <c r="HW273" s="158" t="s">
        <v>128</v>
      </c>
      <c r="HX273" s="158" t="s">
        <v>128</v>
      </c>
      <c r="HY273" s="158" t="s">
        <v>128</v>
      </c>
      <c r="HZ273" s="158" t="s">
        <v>128</v>
      </c>
      <c r="IA273" s="158" t="s">
        <v>128</v>
      </c>
      <c r="IB273" s="158" t="s">
        <v>128</v>
      </c>
      <c r="IC273" s="158" t="s">
        <v>128</v>
      </c>
      <c r="ID273" s="158" t="s">
        <v>128</v>
      </c>
      <c r="IE273" s="158" t="s">
        <v>128</v>
      </c>
      <c r="IF273" s="158" t="s">
        <v>128</v>
      </c>
      <c r="IG273" s="158" t="s">
        <v>128</v>
      </c>
      <c r="IH273" s="158" t="s">
        <v>128</v>
      </c>
      <c r="II273" s="158" t="s">
        <v>128</v>
      </c>
      <c r="IJ273" s="158" t="s">
        <v>128</v>
      </c>
      <c r="IK273" s="158" t="s">
        <v>128</v>
      </c>
      <c r="IL273" s="158" t="s">
        <v>128</v>
      </c>
      <c r="IM273" s="158" t="s">
        <v>128</v>
      </c>
      <c r="IN273" s="158" t="s">
        <v>128</v>
      </c>
      <c r="IO273" s="158" t="s">
        <v>128</v>
      </c>
      <c r="IP273" s="158" t="s">
        <v>128</v>
      </c>
      <c r="IQ273" s="158" t="s">
        <v>128</v>
      </c>
      <c r="IR273" s="158" t="s">
        <v>128</v>
      </c>
      <c r="IS273" s="158" t="s">
        <v>128</v>
      </c>
      <c r="IT273" s="158" t="s">
        <v>128</v>
      </c>
      <c r="IU273" s="158" t="s">
        <v>128</v>
      </c>
      <c r="IV273" s="158" t="s">
        <v>128</v>
      </c>
      <c r="IW273" s="158" t="s">
        <v>128</v>
      </c>
      <c r="IX273" s="158" t="s">
        <v>128</v>
      </c>
      <c r="IY273" s="158" t="s">
        <v>128</v>
      </c>
      <c r="IZ273" s="158" t="s">
        <v>128</v>
      </c>
      <c r="JA273" s="158" t="s">
        <v>128</v>
      </c>
      <c r="JB273" s="158" t="s">
        <v>128</v>
      </c>
      <c r="JC273" s="158" t="s">
        <v>128</v>
      </c>
      <c r="JD273" s="158" t="s">
        <v>128</v>
      </c>
      <c r="JE273" s="158" t="s">
        <v>128</v>
      </c>
      <c r="JF273" s="158" t="s">
        <v>128</v>
      </c>
      <c r="JG273" s="158" t="s">
        <v>128</v>
      </c>
      <c r="JH273" s="158" t="s">
        <v>128</v>
      </c>
      <c r="JI273" s="158" t="s">
        <v>128</v>
      </c>
      <c r="JJ273" s="158" t="s">
        <v>128</v>
      </c>
      <c r="JK273" s="158" t="s">
        <v>128</v>
      </c>
      <c r="JL273" s="158" t="s">
        <v>128</v>
      </c>
      <c r="JM273" s="158" t="s">
        <v>128</v>
      </c>
      <c r="JN273" s="158" t="s">
        <v>128</v>
      </c>
      <c r="JO273" s="158" t="s">
        <v>128</v>
      </c>
      <c r="JP273" s="158" t="s">
        <v>128</v>
      </c>
      <c r="JQ273" s="158" t="s">
        <v>128</v>
      </c>
      <c r="JR273" s="158" t="s">
        <v>128</v>
      </c>
      <c r="JS273" s="158" t="s">
        <v>128</v>
      </c>
      <c r="JT273" s="158" t="s">
        <v>128</v>
      </c>
      <c r="JU273" s="158" t="s">
        <v>128</v>
      </c>
      <c r="JV273" s="158" t="s">
        <v>128</v>
      </c>
      <c r="JW273" s="158" t="s">
        <v>128</v>
      </c>
      <c r="JX273" s="158" t="s">
        <v>128</v>
      </c>
      <c r="JY273" s="158" t="s">
        <v>128</v>
      </c>
      <c r="JZ273" s="158" t="s">
        <v>128</v>
      </c>
      <c r="KA273" s="158" t="s">
        <v>128</v>
      </c>
      <c r="KB273" s="158" t="s">
        <v>128</v>
      </c>
      <c r="KC273" s="158" t="s">
        <v>128</v>
      </c>
      <c r="KD273" s="158" t="s">
        <v>128</v>
      </c>
      <c r="KE273" s="158" t="s">
        <v>128</v>
      </c>
      <c r="KF273" s="158" t="s">
        <v>128</v>
      </c>
      <c r="KG273" s="158" t="s">
        <v>128</v>
      </c>
      <c r="KH273" s="158" t="s">
        <v>128</v>
      </c>
      <c r="KI273" s="158" t="s">
        <v>128</v>
      </c>
      <c r="KJ273" s="158" t="s">
        <v>128</v>
      </c>
      <c r="KK273" s="158" t="s">
        <v>128</v>
      </c>
      <c r="KL273" s="158" t="s">
        <v>128</v>
      </c>
      <c r="KM273" s="158" t="s">
        <v>128</v>
      </c>
      <c r="KN273" s="158" t="s">
        <v>128</v>
      </c>
      <c r="KO273" s="158" t="s">
        <v>128</v>
      </c>
      <c r="KP273" s="158" t="s">
        <v>128</v>
      </c>
      <c r="KQ273" s="158" t="s">
        <v>128</v>
      </c>
      <c r="KR273" s="158" t="s">
        <v>128</v>
      </c>
      <c r="KS273" s="158" t="s">
        <v>128</v>
      </c>
      <c r="KT273" s="158" t="s">
        <v>128</v>
      </c>
      <c r="KU273" s="158" t="s">
        <v>128</v>
      </c>
      <c r="KV273" s="158" t="s">
        <v>128</v>
      </c>
      <c r="KW273" s="158" t="s">
        <v>128</v>
      </c>
      <c r="KX273" s="158" t="s">
        <v>128</v>
      </c>
      <c r="KY273" s="158" t="s">
        <v>128</v>
      </c>
      <c r="KZ273" s="158" t="s">
        <v>128</v>
      </c>
      <c r="LA273" s="158" t="s">
        <v>128</v>
      </c>
      <c r="LB273" s="158" t="s">
        <v>128</v>
      </c>
      <c r="LC273" s="158" t="s">
        <v>128</v>
      </c>
      <c r="LD273" s="158" t="s">
        <v>128</v>
      </c>
      <c r="LE273" s="158" t="s">
        <v>128</v>
      </c>
      <c r="LF273" s="158" t="s">
        <v>128</v>
      </c>
      <c r="LG273" s="158" t="s">
        <v>128</v>
      </c>
      <c r="LH273" s="158" t="s">
        <v>128</v>
      </c>
      <c r="LI273" s="158" t="s">
        <v>128</v>
      </c>
      <c r="LJ273" s="158" t="s">
        <v>128</v>
      </c>
      <c r="LK273" s="158" t="s">
        <v>128</v>
      </c>
      <c r="LL273" s="158" t="s">
        <v>128</v>
      </c>
      <c r="LM273" s="158" t="s">
        <v>128</v>
      </c>
      <c r="LN273" s="158" t="s">
        <v>128</v>
      </c>
      <c r="LO273" s="158" t="s">
        <v>128</v>
      </c>
      <c r="LP273" s="158" t="s">
        <v>128</v>
      </c>
      <c r="LQ273" s="158" t="s">
        <v>128</v>
      </c>
      <c r="LR273" s="158" t="s">
        <v>128</v>
      </c>
      <c r="LS273" s="158" t="s">
        <v>128</v>
      </c>
      <c r="LT273" s="158" t="s">
        <v>128</v>
      </c>
      <c r="LU273" s="158" t="s">
        <v>128</v>
      </c>
      <c r="LV273" s="158" t="s">
        <v>128</v>
      </c>
      <c r="LW273" s="158" t="s">
        <v>128</v>
      </c>
      <c r="LX273" s="158" t="s">
        <v>128</v>
      </c>
      <c r="LY273" s="158" t="s">
        <v>128</v>
      </c>
      <c r="LZ273" s="158" t="s">
        <v>128</v>
      </c>
      <c r="MA273" s="158" t="s">
        <v>128</v>
      </c>
      <c r="MB273" s="158" t="s">
        <v>128</v>
      </c>
      <c r="MC273" s="158" t="s">
        <v>128</v>
      </c>
      <c r="MD273" s="158" t="s">
        <v>128</v>
      </c>
      <c r="ME273" s="158" t="s">
        <v>128</v>
      </c>
      <c r="MF273" s="158" t="s">
        <v>128</v>
      </c>
      <c r="MG273" s="158" t="s">
        <v>128</v>
      </c>
      <c r="MH273" s="158" t="s">
        <v>128</v>
      </c>
      <c r="MI273" s="158" t="s">
        <v>128</v>
      </c>
      <c r="MJ273" s="158" t="s">
        <v>128</v>
      </c>
      <c r="MK273" s="158" t="s">
        <v>128</v>
      </c>
      <c r="ML273" s="158" t="s">
        <v>128</v>
      </c>
      <c r="MM273" s="158" t="s">
        <v>128</v>
      </c>
      <c r="MN273" s="158" t="s">
        <v>128</v>
      </c>
      <c r="MO273" s="158" t="s">
        <v>128</v>
      </c>
      <c r="MP273" s="158" t="s">
        <v>128</v>
      </c>
      <c r="MQ273" s="158" t="s">
        <v>128</v>
      </c>
      <c r="MR273" s="158" t="s">
        <v>128</v>
      </c>
      <c r="MS273" s="158" t="s">
        <v>128</v>
      </c>
      <c r="MT273" s="158" t="s">
        <v>128</v>
      </c>
      <c r="MU273" s="158" t="s">
        <v>128</v>
      </c>
      <c r="MV273" s="158" t="s">
        <v>128</v>
      </c>
      <c r="MW273" s="158" t="s">
        <v>128</v>
      </c>
      <c r="MX273" s="158" t="s">
        <v>128</v>
      </c>
      <c r="MY273" s="158" t="s">
        <v>128</v>
      </c>
      <c r="MZ273" s="158" t="s">
        <v>128</v>
      </c>
      <c r="NA273" s="158" t="s">
        <v>128</v>
      </c>
      <c r="NB273" s="158" t="s">
        <v>128</v>
      </c>
      <c r="NC273" s="158" t="s">
        <v>128</v>
      </c>
      <c r="ND273" s="158" t="s">
        <v>128</v>
      </c>
      <c r="NE273" s="158" t="s">
        <v>128</v>
      </c>
      <c r="NF273" s="158" t="s">
        <v>128</v>
      </c>
      <c r="NG273" s="158" t="s">
        <v>128</v>
      </c>
      <c r="NH273" s="158" t="s">
        <v>128</v>
      </c>
      <c r="NI273" s="158" t="s">
        <v>128</v>
      </c>
      <c r="NJ273" s="158" t="s">
        <v>128</v>
      </c>
      <c r="NK273" s="158" t="s">
        <v>128</v>
      </c>
      <c r="NL273" s="158" t="s">
        <v>128</v>
      </c>
      <c r="NM273" s="158" t="s">
        <v>128</v>
      </c>
      <c r="NN273" s="158" t="s">
        <v>128</v>
      </c>
      <c r="NO273" s="158" t="s">
        <v>128</v>
      </c>
      <c r="NP273" s="158" t="s">
        <v>128</v>
      </c>
      <c r="NQ273" s="158" t="s">
        <v>128</v>
      </c>
      <c r="NR273" s="163">
        <v>1.6E-2</v>
      </c>
      <c r="NS273" s="158" t="s">
        <v>67</v>
      </c>
      <c r="NT273" s="163">
        <v>0.63</v>
      </c>
      <c r="NU273" s="158" t="s">
        <v>67</v>
      </c>
      <c r="NV273" s="165">
        <v>2.15</v>
      </c>
      <c r="NW273" s="158" t="s">
        <v>67</v>
      </c>
      <c r="NX273" s="158" t="s">
        <v>128</v>
      </c>
      <c r="NY273" s="158" t="s">
        <v>128</v>
      </c>
      <c r="NZ273" s="162">
        <v>15.43</v>
      </c>
      <c r="OA273" s="158" t="s">
        <v>67</v>
      </c>
      <c r="OB273" s="158" t="s">
        <v>128</v>
      </c>
      <c r="OC273" s="158" t="s">
        <v>128</v>
      </c>
      <c r="OD273" s="164">
        <v>208.29580000000001</v>
      </c>
      <c r="OE273" s="170" t="s">
        <v>67</v>
      </c>
      <c r="OF273" s="181"/>
      <c r="OG273" s="174">
        <f t="shared" si="1778"/>
        <v>57.34</v>
      </c>
      <c r="OH273" s="66" t="str">
        <f t="shared" si="1779"/>
        <v>kg/GJ delivered</v>
      </c>
      <c r="OI273" s="66" t="str">
        <f t="shared" si="1780"/>
        <v/>
      </c>
      <c r="OJ273" s="66" t="str">
        <f t="shared" si="1781"/>
        <v/>
      </c>
      <c r="OK273" s="66" t="str">
        <f t="shared" si="1782"/>
        <v/>
      </c>
      <c r="OL273" s="66" t="str">
        <f t="shared" si="1783"/>
        <v/>
      </c>
      <c r="OM273" s="159">
        <f t="shared" si="1784"/>
        <v>543</v>
      </c>
      <c r="ON273" s="66" t="str">
        <f t="shared" si="1785"/>
        <v>kg/GJ delivered</v>
      </c>
      <c r="OO273" s="118">
        <f t="shared" si="1786"/>
        <v>1.65</v>
      </c>
      <c r="OP273" s="66" t="str">
        <f t="shared" si="1787"/>
        <v>kg/GJ delivered</v>
      </c>
      <c r="OQ273" s="66" t="str">
        <f t="shared" si="1788"/>
        <v/>
      </c>
      <c r="OR273" s="66" t="str">
        <f t="shared" si="1789"/>
        <v/>
      </c>
      <c r="OS273" s="66" t="str">
        <f t="shared" si="1790"/>
        <v/>
      </c>
      <c r="OT273" s="66" t="str">
        <f t="shared" si="1791"/>
        <v/>
      </c>
      <c r="OU273" s="66" t="str">
        <f t="shared" si="1792"/>
        <v/>
      </c>
      <c r="OV273" s="66" t="str">
        <f t="shared" si="1793"/>
        <v/>
      </c>
      <c r="OW273" s="126">
        <f t="shared" si="1794"/>
        <v>0.24</v>
      </c>
      <c r="OX273" s="66" t="str">
        <f t="shared" si="1795"/>
        <v>kg/GJ delivered</v>
      </c>
      <c r="OY273" s="66" t="str">
        <f t="shared" si="1796"/>
        <v/>
      </c>
      <c r="OZ273" s="66" t="str">
        <f t="shared" si="1797"/>
        <v/>
      </c>
      <c r="PA273" s="66" t="str">
        <f t="shared" si="1798"/>
        <v/>
      </c>
      <c r="PB273" s="66" t="str">
        <f t="shared" si="1799"/>
        <v/>
      </c>
      <c r="PC273" s="66" t="str">
        <f t="shared" si="1800"/>
        <v/>
      </c>
      <c r="PD273" s="66" t="str">
        <f t="shared" si="1801"/>
        <v/>
      </c>
      <c r="PE273" s="126">
        <f t="shared" si="1802"/>
        <v>7.0000000000000007E-2</v>
      </c>
      <c r="PF273" s="66" t="str">
        <f t="shared" si="1803"/>
        <v>kg/GJ delivered</v>
      </c>
      <c r="PG273" s="66" t="str">
        <f t="shared" si="1804"/>
        <v/>
      </c>
      <c r="PH273" s="66" t="str">
        <f t="shared" si="1805"/>
        <v/>
      </c>
      <c r="PI273" s="66" t="str">
        <f t="shared" si="1806"/>
        <v/>
      </c>
      <c r="PJ273" s="66" t="str">
        <f t="shared" si="1807"/>
        <v/>
      </c>
      <c r="PK273" s="66" t="str">
        <f t="shared" si="1808"/>
        <v/>
      </c>
      <c r="PL273" s="66" t="str">
        <f t="shared" si="1809"/>
        <v/>
      </c>
      <c r="PM273" s="66" t="str">
        <f t="shared" si="1810"/>
        <v/>
      </c>
      <c r="PN273" s="66" t="str">
        <f t="shared" si="1811"/>
        <v/>
      </c>
      <c r="PO273" s="66" t="str">
        <f t="shared" si="1812"/>
        <v/>
      </c>
      <c r="PP273" s="66" t="str">
        <f t="shared" si="1813"/>
        <v/>
      </c>
      <c r="PQ273" s="66" t="str">
        <f t="shared" si="1814"/>
        <v/>
      </c>
      <c r="PR273" s="66" t="str">
        <f t="shared" si="1815"/>
        <v/>
      </c>
      <c r="PS273" s="66" t="str">
        <f t="shared" si="1816"/>
        <v/>
      </c>
      <c r="PT273" s="66" t="str">
        <f t="shared" si="1817"/>
        <v/>
      </c>
      <c r="PU273" s="66" t="str">
        <f t="shared" si="1818"/>
        <v/>
      </c>
      <c r="PV273" s="66" t="str">
        <f t="shared" si="1819"/>
        <v/>
      </c>
      <c r="PW273" s="66" t="str">
        <f t="shared" si="1820"/>
        <v/>
      </c>
      <c r="PX273" s="66" t="str">
        <f t="shared" si="1821"/>
        <v/>
      </c>
      <c r="PY273" s="66" t="str">
        <f t="shared" si="1822"/>
        <v/>
      </c>
      <c r="PZ273" s="66" t="str">
        <f t="shared" si="1823"/>
        <v/>
      </c>
      <c r="QA273" s="66" t="str">
        <f t="shared" si="1824"/>
        <v/>
      </c>
      <c r="QB273" s="66" t="str">
        <f t="shared" si="1825"/>
        <v/>
      </c>
      <c r="QC273" s="66" t="str">
        <f t="shared" si="1826"/>
        <v/>
      </c>
      <c r="QD273" s="66" t="str">
        <f t="shared" si="1827"/>
        <v/>
      </c>
      <c r="QE273" s="66" t="str">
        <f t="shared" si="1828"/>
        <v/>
      </c>
      <c r="QF273" s="66" t="str">
        <f t="shared" si="1829"/>
        <v/>
      </c>
      <c r="QG273" s="66" t="str">
        <f t="shared" si="1830"/>
        <v/>
      </c>
      <c r="QH273" s="66" t="str">
        <f t="shared" si="1831"/>
        <v/>
      </c>
      <c r="QI273" s="66" t="str">
        <f t="shared" si="1832"/>
        <v/>
      </c>
      <c r="QJ273" s="66" t="str">
        <f t="shared" si="1833"/>
        <v/>
      </c>
      <c r="QK273" s="66" t="str">
        <f t="shared" si="1834"/>
        <v/>
      </c>
      <c r="QL273" s="66" t="str">
        <f t="shared" si="1835"/>
        <v/>
      </c>
      <c r="QM273" s="66" t="str">
        <f t="shared" si="1836"/>
        <v/>
      </c>
      <c r="QN273" s="66" t="str">
        <f t="shared" si="1837"/>
        <v/>
      </c>
      <c r="QO273" s="66" t="str">
        <f t="shared" si="1838"/>
        <v/>
      </c>
      <c r="QP273" s="66" t="str">
        <f t="shared" si="1839"/>
        <v/>
      </c>
      <c r="QQ273" s="66" t="str">
        <f t="shared" si="1840"/>
        <v/>
      </c>
      <c r="QR273" s="66" t="str">
        <f t="shared" si="1841"/>
        <v/>
      </c>
      <c r="QS273" s="66" t="str">
        <f t="shared" si="1842"/>
        <v/>
      </c>
      <c r="QT273" s="66" t="str">
        <f t="shared" si="1843"/>
        <v/>
      </c>
      <c r="QU273" s="66" t="str">
        <f t="shared" si="1844"/>
        <v/>
      </c>
      <c r="QV273" s="66" t="str">
        <f t="shared" si="1845"/>
        <v/>
      </c>
      <c r="QW273" s="66" t="str">
        <f t="shared" si="1846"/>
        <v/>
      </c>
      <c r="QX273" s="66" t="str">
        <f t="shared" si="1847"/>
        <v/>
      </c>
      <c r="QY273" s="66" t="str">
        <f t="shared" si="1848"/>
        <v/>
      </c>
      <c r="QZ273" s="66" t="str">
        <f t="shared" si="1849"/>
        <v/>
      </c>
      <c r="RA273" s="66" t="str">
        <f t="shared" si="1850"/>
        <v/>
      </c>
      <c r="RB273" s="66" t="str">
        <f t="shared" si="1851"/>
        <v/>
      </c>
      <c r="RC273" s="66" t="str">
        <f t="shared" si="1852"/>
        <v/>
      </c>
      <c r="RD273" s="66" t="str">
        <f t="shared" si="1853"/>
        <v/>
      </c>
      <c r="RE273" s="66" t="str">
        <f t="shared" si="1854"/>
        <v/>
      </c>
      <c r="RF273" s="66" t="str">
        <f t="shared" si="1855"/>
        <v/>
      </c>
      <c r="RG273" s="66" t="str">
        <f t="shared" si="1856"/>
        <v/>
      </c>
      <c r="RH273" s="66" t="str">
        <f t="shared" si="1857"/>
        <v/>
      </c>
      <c r="RI273" s="66" t="str">
        <f t="shared" si="1858"/>
        <v/>
      </c>
      <c r="RJ273" s="66" t="str">
        <f t="shared" si="1859"/>
        <v/>
      </c>
      <c r="RK273" s="66" t="str">
        <f t="shared" si="1860"/>
        <v/>
      </c>
      <c r="RL273" s="66" t="str">
        <f t="shared" si="1861"/>
        <v/>
      </c>
      <c r="RM273" s="66" t="str">
        <f t="shared" si="1862"/>
        <v/>
      </c>
      <c r="RN273" s="66" t="str">
        <f t="shared" si="1863"/>
        <v/>
      </c>
      <c r="RO273" s="66" t="str">
        <f t="shared" si="1864"/>
        <v/>
      </c>
      <c r="RP273" s="66" t="str">
        <f t="shared" si="1865"/>
        <v/>
      </c>
      <c r="RQ273" s="66" t="str">
        <f t="shared" si="1866"/>
        <v/>
      </c>
      <c r="RR273" s="66" t="str">
        <f t="shared" si="1867"/>
        <v/>
      </c>
      <c r="RS273" s="66" t="str">
        <f t="shared" si="1868"/>
        <v/>
      </c>
      <c r="RT273" s="66" t="str">
        <f t="shared" si="1869"/>
        <v/>
      </c>
      <c r="RU273" s="66" t="str">
        <f t="shared" si="1870"/>
        <v/>
      </c>
      <c r="RV273" s="66" t="str">
        <f t="shared" si="1871"/>
        <v/>
      </c>
      <c r="RW273" s="66" t="str">
        <f t="shared" si="1872"/>
        <v/>
      </c>
      <c r="RX273" s="66" t="str">
        <f t="shared" si="1873"/>
        <v/>
      </c>
      <c r="RY273" s="66" t="str">
        <f t="shared" si="1874"/>
        <v/>
      </c>
      <c r="RZ273" s="66" t="str">
        <f t="shared" si="1875"/>
        <v/>
      </c>
      <c r="SA273" s="66" t="str">
        <f t="shared" si="1876"/>
        <v/>
      </c>
      <c r="SB273" s="66" t="str">
        <f t="shared" si="1877"/>
        <v/>
      </c>
      <c r="SC273" s="66" t="str">
        <f t="shared" si="1878"/>
        <v/>
      </c>
      <c r="SD273" s="66" t="str">
        <f t="shared" si="1879"/>
        <v/>
      </c>
      <c r="SE273" s="66" t="str">
        <f t="shared" si="1880"/>
        <v/>
      </c>
      <c r="SF273" s="66" t="str">
        <f t="shared" si="1881"/>
        <v/>
      </c>
      <c r="SG273" s="66" t="str">
        <f t="shared" si="1882"/>
        <v/>
      </c>
      <c r="SH273" s="66" t="str">
        <f t="shared" si="1883"/>
        <v/>
      </c>
      <c r="SI273" s="66" t="str">
        <f t="shared" si="1884"/>
        <v/>
      </c>
      <c r="SJ273" s="66" t="str">
        <f t="shared" si="1885"/>
        <v/>
      </c>
      <c r="SK273" s="66" t="str">
        <f t="shared" si="1886"/>
        <v/>
      </c>
      <c r="SL273" s="66" t="str">
        <f t="shared" si="1887"/>
        <v/>
      </c>
      <c r="SM273" s="66" t="str">
        <f t="shared" si="1888"/>
        <v/>
      </c>
      <c r="SN273" s="66" t="str">
        <f t="shared" si="1889"/>
        <v/>
      </c>
      <c r="SO273" s="66" t="str">
        <f t="shared" si="1890"/>
        <v/>
      </c>
      <c r="SP273" s="66" t="str">
        <f t="shared" si="1891"/>
        <v/>
      </c>
      <c r="SQ273" s="66" t="str">
        <f t="shared" si="1892"/>
        <v/>
      </c>
      <c r="SR273" s="66" t="str">
        <f t="shared" si="1893"/>
        <v/>
      </c>
      <c r="SS273" s="66" t="str">
        <f t="shared" si="1894"/>
        <v/>
      </c>
      <c r="ST273" s="66" t="str">
        <f t="shared" si="1895"/>
        <v/>
      </c>
      <c r="SU273" s="66" t="str">
        <f t="shared" si="1896"/>
        <v/>
      </c>
      <c r="SV273" s="66" t="str">
        <f t="shared" si="1897"/>
        <v/>
      </c>
      <c r="SW273" s="66" t="str">
        <f t="shared" si="1898"/>
        <v/>
      </c>
      <c r="SX273" s="66" t="str">
        <f t="shared" si="1899"/>
        <v/>
      </c>
      <c r="SY273" s="66" t="str">
        <f t="shared" si="1900"/>
        <v/>
      </c>
      <c r="SZ273" s="66" t="str">
        <f t="shared" si="1901"/>
        <v/>
      </c>
      <c r="TA273" s="66" t="str">
        <f t="shared" si="1902"/>
        <v/>
      </c>
      <c r="TB273" s="66" t="str">
        <f t="shared" si="1903"/>
        <v/>
      </c>
      <c r="TC273" s="66" t="str">
        <f t="shared" si="1904"/>
        <v/>
      </c>
      <c r="TD273" s="66" t="str">
        <f t="shared" si="1905"/>
        <v/>
      </c>
      <c r="TE273" s="66" t="str">
        <f t="shared" si="1906"/>
        <v/>
      </c>
      <c r="TF273" s="66" t="str">
        <f t="shared" si="1907"/>
        <v/>
      </c>
      <c r="TG273" s="66" t="str">
        <f t="shared" si="1908"/>
        <v/>
      </c>
      <c r="TH273" s="66" t="str">
        <f t="shared" si="1909"/>
        <v/>
      </c>
      <c r="TI273" s="66" t="str">
        <f t="shared" si="1910"/>
        <v/>
      </c>
      <c r="TJ273" s="66" t="str">
        <f t="shared" si="1911"/>
        <v/>
      </c>
      <c r="TK273" s="66" t="str">
        <f t="shared" si="1912"/>
        <v/>
      </c>
      <c r="TL273" s="66" t="str">
        <f t="shared" si="1913"/>
        <v/>
      </c>
      <c r="TM273" s="66" t="str">
        <f t="shared" si="1914"/>
        <v/>
      </c>
      <c r="TN273" s="66" t="str">
        <f t="shared" si="1915"/>
        <v/>
      </c>
      <c r="TO273" s="66" t="str">
        <f t="shared" si="1916"/>
        <v/>
      </c>
      <c r="TP273" s="66" t="str">
        <f t="shared" si="1917"/>
        <v/>
      </c>
      <c r="TQ273" s="66" t="str">
        <f t="shared" si="1918"/>
        <v/>
      </c>
      <c r="TR273" s="66" t="str">
        <f t="shared" si="1919"/>
        <v/>
      </c>
      <c r="TS273" s="66" t="str">
        <f t="shared" si="1920"/>
        <v/>
      </c>
      <c r="TT273" s="66" t="str">
        <f t="shared" si="1921"/>
        <v/>
      </c>
      <c r="TU273" s="66" t="str">
        <f t="shared" si="1922"/>
        <v/>
      </c>
      <c r="TV273" s="66" t="str">
        <f t="shared" si="1923"/>
        <v/>
      </c>
      <c r="TW273" s="66" t="str">
        <f t="shared" si="1924"/>
        <v/>
      </c>
      <c r="TX273" s="66" t="str">
        <f t="shared" si="1925"/>
        <v/>
      </c>
      <c r="TY273" s="66" t="str">
        <f t="shared" si="1926"/>
        <v/>
      </c>
      <c r="TZ273" s="66" t="str">
        <f t="shared" si="1927"/>
        <v/>
      </c>
      <c r="UA273" s="66" t="str">
        <f t="shared" si="1928"/>
        <v/>
      </c>
      <c r="UB273" s="66" t="str">
        <f t="shared" si="1929"/>
        <v/>
      </c>
      <c r="UC273" s="66" t="str">
        <f t="shared" si="1930"/>
        <v/>
      </c>
      <c r="UD273" s="66" t="str">
        <f t="shared" si="1931"/>
        <v/>
      </c>
      <c r="UE273" s="66" t="str">
        <f t="shared" si="1932"/>
        <v/>
      </c>
      <c r="UF273" s="66" t="str">
        <f t="shared" si="1933"/>
        <v/>
      </c>
      <c r="UG273" s="66" t="str">
        <f t="shared" si="1934"/>
        <v/>
      </c>
      <c r="UH273" s="66" t="str">
        <f t="shared" si="1935"/>
        <v/>
      </c>
      <c r="UI273" s="66" t="str">
        <f t="shared" si="1936"/>
        <v/>
      </c>
      <c r="UJ273" s="66" t="str">
        <f t="shared" si="1937"/>
        <v/>
      </c>
      <c r="UK273" s="66" t="str">
        <f t="shared" si="1938"/>
        <v/>
      </c>
      <c r="UL273" s="66" t="str">
        <f t="shared" si="1939"/>
        <v/>
      </c>
      <c r="UM273" s="66" t="str">
        <f t="shared" si="1940"/>
        <v/>
      </c>
      <c r="UN273" s="66" t="str">
        <f t="shared" si="1941"/>
        <v/>
      </c>
      <c r="UO273" s="66" t="str">
        <f t="shared" si="1942"/>
        <v/>
      </c>
      <c r="UP273" s="66" t="str">
        <f t="shared" si="1943"/>
        <v/>
      </c>
      <c r="UQ273" s="66" t="str">
        <f t="shared" si="1944"/>
        <v/>
      </c>
      <c r="UR273" s="66" t="str">
        <f t="shared" si="1945"/>
        <v/>
      </c>
      <c r="US273" s="66" t="str">
        <f t="shared" si="1946"/>
        <v/>
      </c>
      <c r="UT273" s="66" t="str">
        <f t="shared" si="1947"/>
        <v/>
      </c>
      <c r="UU273" s="66" t="str">
        <f t="shared" si="1948"/>
        <v/>
      </c>
      <c r="UV273" s="66" t="str">
        <f t="shared" si="1949"/>
        <v/>
      </c>
      <c r="UW273" s="66" t="str">
        <f t="shared" si="1950"/>
        <v/>
      </c>
      <c r="UX273" s="66" t="str">
        <f t="shared" si="1951"/>
        <v/>
      </c>
      <c r="UY273" s="66" t="str">
        <f t="shared" si="1952"/>
        <v/>
      </c>
      <c r="UZ273" s="66" t="str">
        <f t="shared" si="1953"/>
        <v/>
      </c>
      <c r="VA273" s="66" t="str">
        <f t="shared" si="1954"/>
        <v/>
      </c>
      <c r="VB273" s="66" t="str">
        <f t="shared" si="1955"/>
        <v/>
      </c>
      <c r="VC273" s="66" t="str">
        <f t="shared" si="1956"/>
        <v/>
      </c>
      <c r="VD273" s="66" t="str">
        <f t="shared" si="1957"/>
        <v/>
      </c>
      <c r="VE273" s="66" t="str">
        <f t="shared" si="1958"/>
        <v/>
      </c>
      <c r="VF273" s="66" t="str">
        <f t="shared" si="1959"/>
        <v/>
      </c>
      <c r="VG273" s="66" t="str">
        <f t="shared" si="1960"/>
        <v/>
      </c>
      <c r="VH273" s="66" t="str">
        <f t="shared" si="1961"/>
        <v/>
      </c>
      <c r="VI273" s="66" t="str">
        <f t="shared" si="1962"/>
        <v/>
      </c>
      <c r="VJ273" s="66" t="str">
        <f t="shared" si="1963"/>
        <v/>
      </c>
      <c r="VK273" s="66" t="str">
        <f t="shared" si="1964"/>
        <v/>
      </c>
      <c r="VL273" s="66" t="str">
        <f t="shared" si="1965"/>
        <v/>
      </c>
      <c r="VM273" s="66" t="str">
        <f t="shared" si="1966"/>
        <v/>
      </c>
      <c r="VN273" s="66" t="str">
        <f t="shared" si="1967"/>
        <v/>
      </c>
      <c r="VO273" s="66" t="str">
        <f t="shared" si="1968"/>
        <v/>
      </c>
      <c r="VP273" s="66" t="str">
        <f t="shared" si="1969"/>
        <v/>
      </c>
      <c r="VQ273" s="66" t="str">
        <f t="shared" si="1970"/>
        <v/>
      </c>
      <c r="VR273" s="66" t="str">
        <f t="shared" si="1971"/>
        <v/>
      </c>
      <c r="VS273" s="66" t="str">
        <f t="shared" si="1972"/>
        <v/>
      </c>
      <c r="VT273" s="66" t="str">
        <f t="shared" si="1973"/>
        <v/>
      </c>
      <c r="VU273" s="66" t="str">
        <f t="shared" si="1974"/>
        <v/>
      </c>
      <c r="VV273" s="66" t="str">
        <f t="shared" si="1975"/>
        <v/>
      </c>
      <c r="VW273" s="66" t="str">
        <f t="shared" si="1976"/>
        <v/>
      </c>
      <c r="VX273" s="66" t="str">
        <f t="shared" si="1977"/>
        <v/>
      </c>
      <c r="VY273" s="66" t="str">
        <f t="shared" si="1978"/>
        <v/>
      </c>
      <c r="VZ273" s="66" t="str">
        <f t="shared" si="1979"/>
        <v/>
      </c>
      <c r="WA273" s="66" t="str">
        <f t="shared" si="1980"/>
        <v/>
      </c>
      <c r="WB273" s="66" t="str">
        <f t="shared" si="1981"/>
        <v/>
      </c>
      <c r="WC273" s="66" t="str">
        <f t="shared" si="1982"/>
        <v/>
      </c>
      <c r="WD273" s="66" t="str">
        <f t="shared" si="1983"/>
        <v/>
      </c>
      <c r="WE273" s="66" t="str">
        <f t="shared" si="1984"/>
        <v/>
      </c>
      <c r="WF273" s="66" t="str">
        <f t="shared" si="1985"/>
        <v/>
      </c>
      <c r="WG273" s="66" t="str">
        <f t="shared" si="1986"/>
        <v/>
      </c>
      <c r="WH273" s="66" t="str">
        <f t="shared" si="1987"/>
        <v/>
      </c>
      <c r="WI273" s="66" t="str">
        <f t="shared" si="1988"/>
        <v/>
      </c>
      <c r="WJ273" s="66" t="str">
        <f t="shared" si="1989"/>
        <v/>
      </c>
      <c r="WK273" s="66" t="str">
        <f t="shared" si="1990"/>
        <v/>
      </c>
      <c r="WL273" s="66" t="str">
        <f t="shared" si="1991"/>
        <v/>
      </c>
      <c r="WM273" s="66" t="str">
        <f t="shared" si="1992"/>
        <v/>
      </c>
      <c r="WN273" s="66" t="str">
        <f t="shared" si="1993"/>
        <v/>
      </c>
      <c r="WO273" s="66" t="str">
        <f t="shared" si="1994"/>
        <v/>
      </c>
      <c r="WP273" s="66" t="str">
        <f t="shared" si="1995"/>
        <v/>
      </c>
      <c r="WQ273" s="66" t="str">
        <f t="shared" si="1996"/>
        <v/>
      </c>
      <c r="WR273" s="66" t="str">
        <f t="shared" si="1997"/>
        <v/>
      </c>
      <c r="WS273" s="66" t="str">
        <f t="shared" si="1998"/>
        <v/>
      </c>
      <c r="WT273" s="66" t="str">
        <f t="shared" si="1999"/>
        <v/>
      </c>
      <c r="WU273" s="66" t="str">
        <f t="shared" si="2000"/>
        <v/>
      </c>
      <c r="WV273" s="66" t="str">
        <f t="shared" si="2001"/>
        <v/>
      </c>
      <c r="WW273" s="66" t="str">
        <f t="shared" si="2002"/>
        <v/>
      </c>
      <c r="WX273" s="66" t="str">
        <f t="shared" si="2003"/>
        <v/>
      </c>
      <c r="WY273" s="66" t="str">
        <f t="shared" si="2004"/>
        <v/>
      </c>
      <c r="WZ273" s="66" t="str">
        <f t="shared" si="2005"/>
        <v/>
      </c>
      <c r="XA273" s="66" t="str">
        <f t="shared" si="2006"/>
        <v/>
      </c>
      <c r="XB273" s="66" t="str">
        <f t="shared" si="2007"/>
        <v/>
      </c>
      <c r="XC273" s="66" t="str">
        <f t="shared" si="2008"/>
        <v/>
      </c>
      <c r="XD273" s="66" t="str">
        <f t="shared" si="2009"/>
        <v/>
      </c>
      <c r="XE273" s="66" t="str">
        <f t="shared" si="2010"/>
        <v/>
      </c>
      <c r="XF273" s="66" t="str">
        <f t="shared" si="2011"/>
        <v/>
      </c>
      <c r="XG273" s="66" t="str">
        <f t="shared" si="2012"/>
        <v/>
      </c>
      <c r="XH273" s="66" t="str">
        <f t="shared" si="2013"/>
        <v/>
      </c>
      <c r="XI273" s="66" t="str">
        <f t="shared" si="2014"/>
        <v/>
      </c>
      <c r="XJ273" s="66" t="str">
        <f t="shared" si="2015"/>
        <v/>
      </c>
      <c r="XK273" s="66" t="str">
        <f t="shared" si="2016"/>
        <v/>
      </c>
      <c r="XL273" s="66" t="str">
        <f t="shared" si="2017"/>
        <v/>
      </c>
      <c r="XM273" s="66" t="str">
        <f t="shared" si="2018"/>
        <v/>
      </c>
      <c r="XN273" s="66" t="str">
        <f t="shared" si="2019"/>
        <v/>
      </c>
      <c r="XO273" s="66" t="str">
        <f t="shared" si="2020"/>
        <v/>
      </c>
      <c r="XP273" s="66" t="str">
        <f t="shared" si="2021"/>
        <v/>
      </c>
      <c r="XQ273" s="66" t="str">
        <f t="shared" si="2022"/>
        <v/>
      </c>
      <c r="XR273" s="66" t="str">
        <f t="shared" si="2023"/>
        <v/>
      </c>
      <c r="XS273" s="66" t="str">
        <f t="shared" si="2024"/>
        <v/>
      </c>
      <c r="XT273" s="66" t="str">
        <f t="shared" si="2025"/>
        <v/>
      </c>
      <c r="XU273" s="66" t="str">
        <f t="shared" si="2026"/>
        <v/>
      </c>
      <c r="XV273" s="66" t="str">
        <f t="shared" si="2027"/>
        <v/>
      </c>
      <c r="XW273" s="66" t="str">
        <f t="shared" si="2028"/>
        <v/>
      </c>
      <c r="XX273" s="66" t="str">
        <f t="shared" si="2029"/>
        <v/>
      </c>
      <c r="XY273" s="66" t="str">
        <f t="shared" si="2030"/>
        <v/>
      </c>
      <c r="XZ273" s="66" t="str">
        <f t="shared" si="2031"/>
        <v/>
      </c>
      <c r="YA273" s="66" t="str">
        <f t="shared" si="2032"/>
        <v/>
      </c>
      <c r="YB273" s="66" t="str">
        <f t="shared" si="2033"/>
        <v/>
      </c>
      <c r="YC273" s="66" t="str">
        <f t="shared" si="2034"/>
        <v/>
      </c>
      <c r="YD273" s="66" t="str">
        <f t="shared" si="2035"/>
        <v/>
      </c>
      <c r="YE273" s="66" t="str">
        <f t="shared" si="2036"/>
        <v/>
      </c>
      <c r="YF273" s="66" t="str">
        <f t="shared" si="2037"/>
        <v/>
      </c>
      <c r="YG273" s="66" t="str">
        <f t="shared" si="2038"/>
        <v/>
      </c>
      <c r="YH273" s="66" t="str">
        <f t="shared" si="2039"/>
        <v/>
      </c>
      <c r="YI273" s="66" t="str">
        <f t="shared" si="2040"/>
        <v/>
      </c>
      <c r="YJ273" s="66" t="str">
        <f t="shared" si="2041"/>
        <v/>
      </c>
      <c r="YK273" s="66" t="str">
        <f t="shared" si="2042"/>
        <v/>
      </c>
      <c r="YL273" s="66" t="str">
        <f t="shared" si="2043"/>
        <v/>
      </c>
      <c r="YM273" s="66" t="str">
        <f t="shared" si="2044"/>
        <v/>
      </c>
      <c r="YN273" s="66" t="str">
        <f t="shared" si="2045"/>
        <v/>
      </c>
      <c r="YO273" s="66" t="str">
        <f t="shared" si="2046"/>
        <v/>
      </c>
      <c r="YP273" s="66" t="str">
        <f t="shared" si="2047"/>
        <v/>
      </c>
      <c r="YQ273" s="66" t="str">
        <f t="shared" si="2048"/>
        <v/>
      </c>
      <c r="YR273" s="66" t="str">
        <f t="shared" si="2049"/>
        <v/>
      </c>
      <c r="YS273" s="66" t="str">
        <f t="shared" si="2050"/>
        <v/>
      </c>
      <c r="YT273" s="66" t="str">
        <f t="shared" si="2051"/>
        <v/>
      </c>
      <c r="YU273" s="66" t="str">
        <f t="shared" si="2052"/>
        <v/>
      </c>
      <c r="YV273" s="66" t="str">
        <f t="shared" si="2053"/>
        <v/>
      </c>
      <c r="YW273" s="66" t="str">
        <f t="shared" si="2054"/>
        <v/>
      </c>
      <c r="YX273" s="66" t="str">
        <f t="shared" si="2055"/>
        <v/>
      </c>
      <c r="YY273" s="66" t="str">
        <f t="shared" si="2056"/>
        <v/>
      </c>
      <c r="YZ273" s="66" t="str">
        <f t="shared" si="2057"/>
        <v/>
      </c>
      <c r="ZA273" s="66" t="str">
        <f t="shared" si="2058"/>
        <v/>
      </c>
      <c r="ZB273" s="66" t="str">
        <f t="shared" si="2059"/>
        <v/>
      </c>
      <c r="ZC273" s="66" t="str">
        <f t="shared" si="2060"/>
        <v/>
      </c>
      <c r="ZD273" s="66" t="str">
        <f t="shared" si="2061"/>
        <v/>
      </c>
      <c r="ZE273" s="66" t="str">
        <f t="shared" si="2062"/>
        <v/>
      </c>
      <c r="ZF273" s="66" t="str">
        <f t="shared" si="2063"/>
        <v/>
      </c>
      <c r="ZG273" s="66" t="str">
        <f t="shared" si="2064"/>
        <v/>
      </c>
      <c r="ZH273" s="66" t="str">
        <f t="shared" si="2065"/>
        <v/>
      </c>
      <c r="ZI273" s="66" t="str">
        <f t="shared" si="2066"/>
        <v/>
      </c>
      <c r="ZJ273" s="66" t="str">
        <f t="shared" si="2067"/>
        <v/>
      </c>
      <c r="ZK273" s="66" t="str">
        <f t="shared" si="2068"/>
        <v/>
      </c>
      <c r="ZL273" s="66" t="str">
        <f t="shared" si="2069"/>
        <v/>
      </c>
      <c r="ZM273" s="66" t="str">
        <f t="shared" si="2070"/>
        <v/>
      </c>
      <c r="ZN273" s="66" t="str">
        <f t="shared" si="2071"/>
        <v/>
      </c>
      <c r="ZO273" s="66" t="str">
        <f t="shared" si="2072"/>
        <v/>
      </c>
      <c r="ZP273" s="66" t="str">
        <f t="shared" si="2073"/>
        <v/>
      </c>
      <c r="ZQ273" s="66" t="str">
        <f t="shared" si="2074"/>
        <v/>
      </c>
      <c r="ZR273" s="66" t="str">
        <f t="shared" si="2075"/>
        <v/>
      </c>
      <c r="ZS273" s="66" t="str">
        <f t="shared" si="2076"/>
        <v/>
      </c>
      <c r="ZT273" s="66" t="str">
        <f t="shared" si="2077"/>
        <v/>
      </c>
      <c r="ZU273" s="66" t="str">
        <f t="shared" si="2078"/>
        <v/>
      </c>
      <c r="ZV273" s="66" t="str">
        <f t="shared" si="2079"/>
        <v/>
      </c>
      <c r="ZW273" s="66" t="str">
        <f t="shared" si="2080"/>
        <v/>
      </c>
      <c r="ZX273" s="66" t="str">
        <f t="shared" si="2081"/>
        <v/>
      </c>
      <c r="ZY273" s="66" t="str">
        <f t="shared" si="2082"/>
        <v/>
      </c>
      <c r="ZZ273" s="66" t="str">
        <f t="shared" si="2083"/>
        <v/>
      </c>
      <c r="AAA273" s="66" t="str">
        <f t="shared" si="2084"/>
        <v/>
      </c>
      <c r="AAB273" s="66" t="str">
        <f t="shared" si="2085"/>
        <v/>
      </c>
      <c r="AAC273" s="66" t="str">
        <f t="shared" si="2086"/>
        <v/>
      </c>
      <c r="AAD273" s="66" t="str">
        <f t="shared" si="2087"/>
        <v/>
      </c>
      <c r="AAE273" s="66" t="str">
        <f t="shared" si="2088"/>
        <v/>
      </c>
      <c r="AAF273" s="66" t="str">
        <f t="shared" si="2089"/>
        <v/>
      </c>
      <c r="AAG273" s="66" t="str">
        <f t="shared" si="2090"/>
        <v/>
      </c>
      <c r="AAH273" s="66" t="str">
        <f t="shared" si="2091"/>
        <v/>
      </c>
      <c r="AAI273" s="66" t="str">
        <f t="shared" si="2092"/>
        <v/>
      </c>
      <c r="AAJ273" s="66" t="str">
        <f t="shared" si="2093"/>
        <v/>
      </c>
      <c r="AAK273" s="66" t="str">
        <f t="shared" si="2094"/>
        <v/>
      </c>
      <c r="AAL273" s="66" t="str">
        <f t="shared" si="2095"/>
        <v/>
      </c>
      <c r="AAM273" s="66" t="str">
        <f t="shared" si="2096"/>
        <v/>
      </c>
      <c r="AAN273" s="66" t="str">
        <f t="shared" si="2097"/>
        <v/>
      </c>
      <c r="AAO273" s="66" t="str">
        <f t="shared" si="2098"/>
        <v/>
      </c>
      <c r="AAP273" s="66" t="str">
        <f t="shared" si="2099"/>
        <v/>
      </c>
      <c r="AAQ273" s="66" t="str">
        <f t="shared" si="2100"/>
        <v/>
      </c>
      <c r="AAR273" s="66" t="str">
        <f t="shared" si="2101"/>
        <v/>
      </c>
      <c r="AAS273" s="66" t="str">
        <f t="shared" si="2102"/>
        <v/>
      </c>
      <c r="AAT273" s="66" t="str">
        <f t="shared" si="2103"/>
        <v/>
      </c>
      <c r="AAU273" s="66" t="str">
        <f t="shared" si="2104"/>
        <v/>
      </c>
      <c r="AAV273" s="66" t="str">
        <f t="shared" si="2105"/>
        <v/>
      </c>
      <c r="AAW273" s="66" t="str">
        <f t="shared" si="2106"/>
        <v/>
      </c>
      <c r="AAX273" s="66" t="str">
        <f t="shared" si="2107"/>
        <v/>
      </c>
      <c r="AAY273" s="66" t="str">
        <f t="shared" si="2108"/>
        <v/>
      </c>
      <c r="AAZ273" s="66" t="str">
        <f t="shared" si="2109"/>
        <v/>
      </c>
      <c r="ABA273" s="66" t="str">
        <f t="shared" si="2110"/>
        <v/>
      </c>
      <c r="ABB273" s="66" t="str">
        <f t="shared" si="2111"/>
        <v/>
      </c>
      <c r="ABC273" s="66" t="str">
        <f t="shared" si="2112"/>
        <v/>
      </c>
      <c r="ABD273" s="66" t="str">
        <f t="shared" si="2113"/>
        <v/>
      </c>
      <c r="ABE273" s="66" t="str">
        <f t="shared" si="2114"/>
        <v/>
      </c>
      <c r="ABF273" s="66" t="str">
        <f t="shared" si="2115"/>
        <v/>
      </c>
      <c r="ABG273" s="66" t="str">
        <f t="shared" si="2116"/>
        <v/>
      </c>
      <c r="ABH273" s="66" t="str">
        <f t="shared" si="2117"/>
        <v/>
      </c>
      <c r="ABI273" s="66" t="str">
        <f t="shared" si="2118"/>
        <v/>
      </c>
      <c r="ABJ273" s="66" t="str">
        <f t="shared" si="2119"/>
        <v/>
      </c>
      <c r="ABK273" s="66" t="str">
        <f t="shared" si="2120"/>
        <v/>
      </c>
      <c r="ABL273" s="66" t="str">
        <f t="shared" si="2121"/>
        <v/>
      </c>
      <c r="ABM273" s="66" t="str">
        <f t="shared" si="2122"/>
        <v/>
      </c>
      <c r="ABN273" s="66" t="str">
        <f t="shared" si="2123"/>
        <v/>
      </c>
      <c r="ABO273" s="66" t="str">
        <f t="shared" si="2124"/>
        <v/>
      </c>
      <c r="ABP273" s="66" t="str">
        <f t="shared" si="2125"/>
        <v/>
      </c>
      <c r="ABQ273" s="66" t="str">
        <f t="shared" si="2126"/>
        <v/>
      </c>
      <c r="ABR273" s="66" t="str">
        <f t="shared" si="2127"/>
        <v/>
      </c>
      <c r="ABS273" s="66" t="str">
        <f t="shared" si="2128"/>
        <v/>
      </c>
      <c r="ABT273" s="66" t="str">
        <f t="shared" si="2129"/>
        <v/>
      </c>
      <c r="ABU273" s="66" t="str">
        <f t="shared" si="2130"/>
        <v/>
      </c>
      <c r="ABV273" s="66" t="str">
        <f t="shared" si="2131"/>
        <v/>
      </c>
      <c r="ABW273" s="66" t="str">
        <f t="shared" si="2132"/>
        <v/>
      </c>
      <c r="ABX273" s="66" t="str">
        <f t="shared" si="2133"/>
        <v/>
      </c>
      <c r="ABY273" s="66" t="str">
        <f t="shared" si="2134"/>
        <v/>
      </c>
      <c r="ABZ273" s="66" t="str">
        <f t="shared" si="2135"/>
        <v/>
      </c>
      <c r="ACA273" s="66" t="str">
        <f t="shared" si="2136"/>
        <v/>
      </c>
      <c r="ACB273" s="66" t="str">
        <f t="shared" si="2137"/>
        <v/>
      </c>
      <c r="ACC273" s="66" t="str">
        <f t="shared" si="2138"/>
        <v/>
      </c>
      <c r="ACD273" s="66" t="str">
        <f t="shared" si="2139"/>
        <v/>
      </c>
      <c r="ACE273" s="66" t="str">
        <f t="shared" si="2140"/>
        <v/>
      </c>
      <c r="ACF273" s="66" t="str">
        <f t="shared" si="2141"/>
        <v/>
      </c>
      <c r="ACG273" s="126">
        <f t="shared" si="2142"/>
        <v>1.6E-2</v>
      </c>
      <c r="ACH273" s="66" t="str">
        <f t="shared" si="2143"/>
        <v>kg/GJ delivered</v>
      </c>
      <c r="ACI273" s="126">
        <f t="shared" si="2144"/>
        <v>0.63</v>
      </c>
      <c r="ACJ273" s="66" t="str">
        <f t="shared" si="2145"/>
        <v>kg/GJ delivered</v>
      </c>
      <c r="ACK273" s="118">
        <f t="shared" si="2146"/>
        <v>2.15</v>
      </c>
      <c r="ACL273" s="66" t="str">
        <f t="shared" si="2147"/>
        <v>kg/GJ delivered</v>
      </c>
      <c r="ACM273" s="66" t="str">
        <f t="shared" ref="ACM273:ACN273" si="2165">IF(AND(ACS$3="Unit", ACL273=""), "", IF(AND(ACS$3="Unit", ACL273="-"),"", IF(ACS$3="Unit", "kg/GJ delivered", IF(AND(NY273&lt;&gt;"", NY273&lt;&gt;"-", NX273="-"),"", IF($H273="","", IF(NX273="nd", "",IF(NX273="&lt;n.a.&gt;", "", IF(NY273="#/MJ", "", IF(NY273="kg/GJ delivered",NX273,IF(NY273="g/MJ delivered",NX273,IF(NY273="kg/MJ delivered",NX273*1000,IF(NY273="mg/MJ delivered",NX273/1000,IF(NY273="g/kg",((NX273)*(1/$I273)*(1/$H273)),IF(NY273="mg/kg",((NX273/1000)*(1/$I273)*(1/$H273)),IF(NY273="mg/MJ delivered",NX273/1000,IF(NY273="-","","Error"))))))))))))))))</f>
        <v/>
      </c>
      <c r="ACN273" s="66" t="str">
        <f t="shared" si="2165"/>
        <v/>
      </c>
      <c r="ACO273" s="66">
        <f t="shared" si="2149"/>
        <v>15.43</v>
      </c>
      <c r="ACP273" s="66" t="str">
        <f t="shared" si="2150"/>
        <v/>
      </c>
      <c r="ACQ273" s="66" t="str">
        <f t="shared" si="2151"/>
        <v/>
      </c>
      <c r="ACR273" s="66" t="str">
        <f t="shared" si="2152"/>
        <v/>
      </c>
      <c r="ACS273" s="66">
        <f t="shared" si="2153"/>
        <v>208.29580000000001</v>
      </c>
      <c r="ACT273" s="66" t="str">
        <f t="shared" si="2154"/>
        <v>kg/GJ delivered</v>
      </c>
    </row>
    <row r="274" spans="2:774" ht="15.75" customHeight="1" x14ac:dyDescent="0.25">
      <c r="B274" s="66">
        <v>316</v>
      </c>
      <c r="C274" s="66" t="s">
        <v>1169</v>
      </c>
      <c r="D274" s="66" t="s">
        <v>1670</v>
      </c>
      <c r="E274" s="156" t="s">
        <v>1559</v>
      </c>
      <c r="F274" s="66" t="s">
        <v>497</v>
      </c>
      <c r="G274" s="66" t="s">
        <v>490</v>
      </c>
      <c r="H274" s="126">
        <f>'Thermal Efficiency'!$I$20</f>
        <v>0.17175000000000001</v>
      </c>
      <c r="I274" s="130">
        <f>'Heating Values'!$D$6</f>
        <v>13.95</v>
      </c>
      <c r="J274" s="66" t="str">
        <f t="shared" si="1759"/>
        <v>Firewood, Traditional, IN</v>
      </c>
      <c r="K274" s="66" t="s">
        <v>1254</v>
      </c>
      <c r="L274" s="66" t="s">
        <v>1254</v>
      </c>
      <c r="M274" s="66" t="s">
        <v>1254</v>
      </c>
      <c r="N274" s="66" t="s">
        <v>1254</v>
      </c>
      <c r="O274" s="66" t="s">
        <v>1168</v>
      </c>
      <c r="P274" s="66" t="str">
        <f t="shared" si="1768"/>
        <v>IN</v>
      </c>
      <c r="Q274" s="66" t="s">
        <v>2</v>
      </c>
      <c r="R274" s="158" t="s">
        <v>128</v>
      </c>
      <c r="S274" s="158" t="s">
        <v>128</v>
      </c>
      <c r="T274" s="158" t="s">
        <v>128</v>
      </c>
      <c r="U274" s="158" t="s">
        <v>128</v>
      </c>
      <c r="V274" s="158" t="s">
        <v>128</v>
      </c>
      <c r="W274" s="158" t="s">
        <v>128</v>
      </c>
      <c r="X274" s="158" t="s">
        <v>128</v>
      </c>
      <c r="Y274" s="158" t="s">
        <v>128</v>
      </c>
      <c r="Z274" s="158" t="s">
        <v>128</v>
      </c>
      <c r="AA274" s="158" t="s">
        <v>128</v>
      </c>
      <c r="AB274" s="158" t="s">
        <v>128</v>
      </c>
      <c r="AC274" s="158" t="s">
        <v>128</v>
      </c>
      <c r="AD274" s="158" t="s">
        <v>128</v>
      </c>
      <c r="AE274" s="158" t="s">
        <v>128</v>
      </c>
      <c r="AF274" s="158" t="s">
        <v>128</v>
      </c>
      <c r="AG274" s="158" t="s">
        <v>128</v>
      </c>
      <c r="AH274" s="158" t="s">
        <v>128</v>
      </c>
      <c r="AI274" s="158" t="s">
        <v>128</v>
      </c>
      <c r="AJ274" s="165">
        <v>3.78</v>
      </c>
      <c r="AK274" s="158" t="s">
        <v>523</v>
      </c>
      <c r="AL274" s="163">
        <v>0.85</v>
      </c>
      <c r="AM274" s="158" t="s">
        <v>523</v>
      </c>
      <c r="AN274" s="163">
        <v>0.37</v>
      </c>
      <c r="AO274" s="158" t="s">
        <v>523</v>
      </c>
      <c r="AP274" s="158" t="s">
        <v>128</v>
      </c>
      <c r="AQ274" s="158" t="s">
        <v>128</v>
      </c>
      <c r="AR274" s="158" t="s">
        <v>128</v>
      </c>
      <c r="AS274" s="158" t="s">
        <v>128</v>
      </c>
      <c r="AT274" s="158" t="s">
        <v>128</v>
      </c>
      <c r="AU274" s="158" t="s">
        <v>128</v>
      </c>
      <c r="AV274" s="158" t="s">
        <v>128</v>
      </c>
      <c r="AW274" s="158" t="s">
        <v>128</v>
      </c>
      <c r="AX274" s="158" t="s">
        <v>128</v>
      </c>
      <c r="AY274" s="158" t="s">
        <v>128</v>
      </c>
      <c r="AZ274" s="158" t="s">
        <v>128</v>
      </c>
      <c r="BA274" s="158" t="s">
        <v>128</v>
      </c>
      <c r="BB274" s="158" t="s">
        <v>128</v>
      </c>
      <c r="BC274" s="158" t="s">
        <v>128</v>
      </c>
      <c r="BD274" s="158" t="s">
        <v>128</v>
      </c>
      <c r="BE274" s="158" t="s">
        <v>128</v>
      </c>
      <c r="BF274" s="158" t="s">
        <v>128</v>
      </c>
      <c r="BG274" s="158" t="s">
        <v>128</v>
      </c>
      <c r="BH274" s="158" t="s">
        <v>128</v>
      </c>
      <c r="BI274" s="158" t="s">
        <v>128</v>
      </c>
      <c r="BJ274" s="158" t="s">
        <v>128</v>
      </c>
      <c r="BK274" s="158" t="s">
        <v>128</v>
      </c>
      <c r="BL274" s="158" t="s">
        <v>128</v>
      </c>
      <c r="BM274" s="158" t="s">
        <v>128</v>
      </c>
      <c r="BN274" s="158" t="s">
        <v>128</v>
      </c>
      <c r="BO274" s="158" t="s">
        <v>128</v>
      </c>
      <c r="BP274" s="158" t="s">
        <v>128</v>
      </c>
      <c r="BQ274" s="158" t="s">
        <v>128</v>
      </c>
      <c r="BR274" s="158" t="s">
        <v>128</v>
      </c>
      <c r="BS274" s="158" t="s">
        <v>128</v>
      </c>
      <c r="BT274" s="158" t="s">
        <v>128</v>
      </c>
      <c r="BU274" s="158" t="s">
        <v>128</v>
      </c>
      <c r="BV274" s="158" t="s">
        <v>128</v>
      </c>
      <c r="BW274" s="158" t="s">
        <v>128</v>
      </c>
      <c r="BX274" s="158" t="s">
        <v>128</v>
      </c>
      <c r="BY274" s="158" t="s">
        <v>128</v>
      </c>
      <c r="BZ274" s="158" t="s">
        <v>128</v>
      </c>
      <c r="CA274" s="158" t="s">
        <v>128</v>
      </c>
      <c r="CB274" s="158" t="s">
        <v>128</v>
      </c>
      <c r="CC274" s="158" t="s">
        <v>128</v>
      </c>
      <c r="CD274" s="158" t="s">
        <v>128</v>
      </c>
      <c r="CE274" s="158" t="s">
        <v>128</v>
      </c>
      <c r="CF274" s="158" t="s">
        <v>128</v>
      </c>
      <c r="CG274" s="158" t="s">
        <v>128</v>
      </c>
      <c r="CH274" s="158" t="s">
        <v>128</v>
      </c>
      <c r="CI274" s="158" t="s">
        <v>128</v>
      </c>
      <c r="CJ274" s="158" t="s">
        <v>128</v>
      </c>
      <c r="CK274" s="158" t="s">
        <v>128</v>
      </c>
      <c r="CL274" s="158" t="s">
        <v>128</v>
      </c>
      <c r="CM274" s="158" t="s">
        <v>128</v>
      </c>
      <c r="CN274" s="158" t="s">
        <v>128</v>
      </c>
      <c r="CO274" s="158" t="s">
        <v>128</v>
      </c>
      <c r="CP274" s="158" t="s">
        <v>128</v>
      </c>
      <c r="CQ274" s="158" t="s">
        <v>128</v>
      </c>
      <c r="CR274" s="158" t="s">
        <v>128</v>
      </c>
      <c r="CS274" s="158" t="s">
        <v>128</v>
      </c>
      <c r="CT274" s="158" t="s">
        <v>128</v>
      </c>
      <c r="CU274" s="158" t="s">
        <v>128</v>
      </c>
      <c r="CV274" s="158" t="s">
        <v>128</v>
      </c>
      <c r="CW274" s="158" t="s">
        <v>128</v>
      </c>
      <c r="CX274" s="158" t="s">
        <v>128</v>
      </c>
      <c r="CY274" s="158" t="s">
        <v>128</v>
      </c>
      <c r="CZ274" s="158" t="s">
        <v>128</v>
      </c>
      <c r="DA274" s="158" t="s">
        <v>128</v>
      </c>
      <c r="DB274" s="158" t="s">
        <v>128</v>
      </c>
      <c r="DC274" s="158" t="s">
        <v>128</v>
      </c>
      <c r="DD274" s="158" t="s">
        <v>128</v>
      </c>
      <c r="DE274" s="158" t="s">
        <v>128</v>
      </c>
      <c r="DF274" s="158" t="s">
        <v>128</v>
      </c>
      <c r="DG274" s="158" t="s">
        <v>128</v>
      </c>
      <c r="DH274" s="158" t="s">
        <v>128</v>
      </c>
      <c r="DI274" s="158" t="s">
        <v>128</v>
      </c>
      <c r="DJ274" s="158" t="s">
        <v>128</v>
      </c>
      <c r="DK274" s="158" t="s">
        <v>128</v>
      </c>
      <c r="DL274" s="158" t="s">
        <v>128</v>
      </c>
      <c r="DM274" s="158" t="s">
        <v>128</v>
      </c>
      <c r="DN274" s="158" t="s">
        <v>128</v>
      </c>
      <c r="DO274" s="158" t="s">
        <v>128</v>
      </c>
      <c r="DP274" s="158" t="s">
        <v>128</v>
      </c>
      <c r="DQ274" s="158" t="s">
        <v>128</v>
      </c>
      <c r="DR274" s="158" t="s">
        <v>128</v>
      </c>
      <c r="DS274" s="158" t="s">
        <v>128</v>
      </c>
      <c r="DT274" s="158" t="s">
        <v>128</v>
      </c>
      <c r="DU274" s="158" t="s">
        <v>128</v>
      </c>
      <c r="DV274" s="158" t="s">
        <v>128</v>
      </c>
      <c r="DW274" s="158" t="s">
        <v>128</v>
      </c>
      <c r="DX274" s="158" t="s">
        <v>128</v>
      </c>
      <c r="DY274" s="158" t="s">
        <v>128</v>
      </c>
      <c r="DZ274" s="158" t="s">
        <v>128</v>
      </c>
      <c r="EA274" s="158" t="s">
        <v>128</v>
      </c>
      <c r="EB274" s="158" t="s">
        <v>128</v>
      </c>
      <c r="EC274" s="158" t="s">
        <v>128</v>
      </c>
      <c r="ED274" s="158" t="s">
        <v>128</v>
      </c>
      <c r="EE274" s="158" t="s">
        <v>128</v>
      </c>
      <c r="EF274" s="158" t="s">
        <v>128</v>
      </c>
      <c r="EG274" s="158" t="s">
        <v>128</v>
      </c>
      <c r="EH274" s="158" t="s">
        <v>128</v>
      </c>
      <c r="EI274" s="158" t="s">
        <v>128</v>
      </c>
      <c r="EJ274" s="158" t="s">
        <v>128</v>
      </c>
      <c r="EK274" s="158" t="s">
        <v>128</v>
      </c>
      <c r="EL274" s="158" t="s">
        <v>128</v>
      </c>
      <c r="EM274" s="158" t="s">
        <v>128</v>
      </c>
      <c r="EN274" s="158" t="s">
        <v>128</v>
      </c>
      <c r="EO274" s="158" t="s">
        <v>128</v>
      </c>
      <c r="EP274" s="158" t="s">
        <v>128</v>
      </c>
      <c r="EQ274" s="158" t="s">
        <v>128</v>
      </c>
      <c r="ER274" s="158" t="s">
        <v>128</v>
      </c>
      <c r="ES274" s="158" t="s">
        <v>128</v>
      </c>
      <c r="ET274" s="158" t="s">
        <v>128</v>
      </c>
      <c r="EU274" s="158" t="s">
        <v>128</v>
      </c>
      <c r="EV274" s="158" t="s">
        <v>128</v>
      </c>
      <c r="EW274" s="158" t="s">
        <v>128</v>
      </c>
      <c r="EX274" s="158" t="s">
        <v>128</v>
      </c>
      <c r="EY274" s="158" t="s">
        <v>128</v>
      </c>
      <c r="EZ274" s="158" t="s">
        <v>128</v>
      </c>
      <c r="FA274" s="158" t="s">
        <v>128</v>
      </c>
      <c r="FB274" s="158" t="s">
        <v>128</v>
      </c>
      <c r="FC274" s="158" t="s">
        <v>128</v>
      </c>
      <c r="FD274" s="158" t="s">
        <v>128</v>
      </c>
      <c r="FE274" s="158" t="s">
        <v>128</v>
      </c>
      <c r="FF274" s="158" t="s">
        <v>128</v>
      </c>
      <c r="FG274" s="158" t="s">
        <v>128</v>
      </c>
      <c r="FH274" s="158" t="s">
        <v>128</v>
      </c>
      <c r="FI274" s="158" t="s">
        <v>128</v>
      </c>
      <c r="FJ274" s="158" t="s">
        <v>128</v>
      </c>
      <c r="FK274" s="158" t="s">
        <v>128</v>
      </c>
      <c r="FL274" s="158" t="s">
        <v>128</v>
      </c>
      <c r="FM274" s="158" t="s">
        <v>128</v>
      </c>
      <c r="FN274" s="158" t="s">
        <v>128</v>
      </c>
      <c r="FO274" s="158" t="s">
        <v>128</v>
      </c>
      <c r="FP274" s="158" t="s">
        <v>128</v>
      </c>
      <c r="FQ274" s="158" t="s">
        <v>128</v>
      </c>
      <c r="FR274" s="158" t="s">
        <v>128</v>
      </c>
      <c r="FS274" s="158" t="s">
        <v>128</v>
      </c>
      <c r="FT274" s="158" t="s">
        <v>128</v>
      </c>
      <c r="FU274" s="158" t="s">
        <v>128</v>
      </c>
      <c r="FV274" s="158" t="s">
        <v>128</v>
      </c>
      <c r="FW274" s="158" t="s">
        <v>128</v>
      </c>
      <c r="FX274" s="158" t="s">
        <v>128</v>
      </c>
      <c r="FY274" s="158" t="s">
        <v>128</v>
      </c>
      <c r="FZ274" s="158" t="s">
        <v>128</v>
      </c>
      <c r="GA274" s="158" t="s">
        <v>128</v>
      </c>
      <c r="GB274" s="158" t="s">
        <v>128</v>
      </c>
      <c r="GC274" s="158" t="s">
        <v>128</v>
      </c>
      <c r="GD274" s="158" t="s">
        <v>128</v>
      </c>
      <c r="GE274" s="158" t="s">
        <v>128</v>
      </c>
      <c r="GF274" s="158" t="s">
        <v>128</v>
      </c>
      <c r="GG274" s="158" t="s">
        <v>128</v>
      </c>
      <c r="GH274" s="158" t="s">
        <v>128</v>
      </c>
      <c r="GI274" s="158" t="s">
        <v>128</v>
      </c>
      <c r="GJ274" s="158" t="s">
        <v>128</v>
      </c>
      <c r="GK274" s="158" t="s">
        <v>128</v>
      </c>
      <c r="GL274" s="158" t="s">
        <v>128</v>
      </c>
      <c r="GM274" s="158" t="s">
        <v>128</v>
      </c>
      <c r="GN274" s="158" t="s">
        <v>128</v>
      </c>
      <c r="GO274" s="158" t="s">
        <v>128</v>
      </c>
      <c r="GP274" s="158" t="s">
        <v>128</v>
      </c>
      <c r="GQ274" s="158" t="s">
        <v>128</v>
      </c>
      <c r="GR274" s="158" t="s">
        <v>128</v>
      </c>
      <c r="GS274" s="158" t="s">
        <v>128</v>
      </c>
      <c r="GT274" s="158" t="s">
        <v>128</v>
      </c>
      <c r="GU274" s="158" t="s">
        <v>128</v>
      </c>
      <c r="GV274" s="158" t="s">
        <v>128</v>
      </c>
      <c r="GW274" s="158" t="s">
        <v>128</v>
      </c>
      <c r="GX274" s="158" t="s">
        <v>128</v>
      </c>
      <c r="GY274" s="158" t="s">
        <v>128</v>
      </c>
      <c r="GZ274" s="158" t="s">
        <v>128</v>
      </c>
      <c r="HA274" s="158" t="s">
        <v>128</v>
      </c>
      <c r="HB274" s="158" t="s">
        <v>128</v>
      </c>
      <c r="HC274" s="158" t="s">
        <v>128</v>
      </c>
      <c r="HD274" s="158" t="s">
        <v>128</v>
      </c>
      <c r="HE274" s="158" t="s">
        <v>128</v>
      </c>
      <c r="HF274" s="158" t="s">
        <v>128</v>
      </c>
      <c r="HG274" s="158" t="s">
        <v>128</v>
      </c>
      <c r="HH274" s="158" t="s">
        <v>128</v>
      </c>
      <c r="HI274" s="158" t="s">
        <v>128</v>
      </c>
      <c r="HJ274" s="158" t="s">
        <v>128</v>
      </c>
      <c r="HK274" s="158" t="s">
        <v>128</v>
      </c>
      <c r="HL274" s="158" t="s">
        <v>128</v>
      </c>
      <c r="HM274" s="158" t="s">
        <v>128</v>
      </c>
      <c r="HN274" s="158" t="s">
        <v>128</v>
      </c>
      <c r="HO274" s="158" t="s">
        <v>128</v>
      </c>
      <c r="HP274" s="158" t="s">
        <v>128</v>
      </c>
      <c r="HQ274" s="158" t="s">
        <v>128</v>
      </c>
      <c r="HR274" s="158" t="s">
        <v>128</v>
      </c>
      <c r="HS274" s="158" t="s">
        <v>128</v>
      </c>
      <c r="HT274" s="158" t="s">
        <v>128</v>
      </c>
      <c r="HU274" s="158" t="s">
        <v>128</v>
      </c>
      <c r="HV274" s="158" t="s">
        <v>128</v>
      </c>
      <c r="HW274" s="158" t="s">
        <v>128</v>
      </c>
      <c r="HX274" s="158" t="s">
        <v>128</v>
      </c>
      <c r="HY274" s="158" t="s">
        <v>128</v>
      </c>
      <c r="HZ274" s="158" t="s">
        <v>128</v>
      </c>
      <c r="IA274" s="158" t="s">
        <v>128</v>
      </c>
      <c r="IB274" s="158" t="s">
        <v>128</v>
      </c>
      <c r="IC274" s="158" t="s">
        <v>128</v>
      </c>
      <c r="ID274" s="158" t="s">
        <v>128</v>
      </c>
      <c r="IE274" s="158" t="s">
        <v>128</v>
      </c>
      <c r="IF274" s="158" t="s">
        <v>128</v>
      </c>
      <c r="IG274" s="158" t="s">
        <v>128</v>
      </c>
      <c r="IH274" s="158" t="s">
        <v>128</v>
      </c>
      <c r="II274" s="158" t="s">
        <v>128</v>
      </c>
      <c r="IJ274" s="158" t="s">
        <v>128</v>
      </c>
      <c r="IK274" s="158" t="s">
        <v>128</v>
      </c>
      <c r="IL274" s="158" t="s">
        <v>128</v>
      </c>
      <c r="IM274" s="158" t="s">
        <v>128</v>
      </c>
      <c r="IN274" s="158" t="s">
        <v>128</v>
      </c>
      <c r="IO274" s="158" t="s">
        <v>128</v>
      </c>
      <c r="IP274" s="158" t="s">
        <v>128</v>
      </c>
      <c r="IQ274" s="158" t="s">
        <v>128</v>
      </c>
      <c r="IR274" s="158" t="s">
        <v>128</v>
      </c>
      <c r="IS274" s="158" t="s">
        <v>128</v>
      </c>
      <c r="IT274" s="158" t="s">
        <v>128</v>
      </c>
      <c r="IU274" s="158" t="s">
        <v>128</v>
      </c>
      <c r="IV274" s="158" t="s">
        <v>128</v>
      </c>
      <c r="IW274" s="158" t="s">
        <v>128</v>
      </c>
      <c r="IX274" s="158" t="s">
        <v>128</v>
      </c>
      <c r="IY274" s="158" t="s">
        <v>128</v>
      </c>
      <c r="IZ274" s="158" t="s">
        <v>128</v>
      </c>
      <c r="JA274" s="158" t="s">
        <v>128</v>
      </c>
      <c r="JB274" s="158" t="s">
        <v>128</v>
      </c>
      <c r="JC274" s="158" t="s">
        <v>128</v>
      </c>
      <c r="JD274" s="158" t="s">
        <v>128</v>
      </c>
      <c r="JE274" s="158" t="s">
        <v>128</v>
      </c>
      <c r="JF274" s="158" t="s">
        <v>128</v>
      </c>
      <c r="JG274" s="158" t="s">
        <v>128</v>
      </c>
      <c r="JH274" s="158" t="s">
        <v>128</v>
      </c>
      <c r="JI274" s="158" t="s">
        <v>128</v>
      </c>
      <c r="JJ274" s="158" t="s">
        <v>128</v>
      </c>
      <c r="JK274" s="158" t="s">
        <v>128</v>
      </c>
      <c r="JL274" s="158" t="s">
        <v>128</v>
      </c>
      <c r="JM274" s="158" t="s">
        <v>128</v>
      </c>
      <c r="JN274" s="158" t="s">
        <v>128</v>
      </c>
      <c r="JO274" s="158" t="s">
        <v>128</v>
      </c>
      <c r="JP274" s="158" t="s">
        <v>128</v>
      </c>
      <c r="JQ274" s="158" t="s">
        <v>128</v>
      </c>
      <c r="JR274" s="158" t="s">
        <v>128</v>
      </c>
      <c r="JS274" s="158" t="s">
        <v>128</v>
      </c>
      <c r="JT274" s="158" t="s">
        <v>128</v>
      </c>
      <c r="JU274" s="158" t="s">
        <v>128</v>
      </c>
      <c r="JV274" s="158" t="s">
        <v>128</v>
      </c>
      <c r="JW274" s="158" t="s">
        <v>128</v>
      </c>
      <c r="JX274" s="158" t="s">
        <v>128</v>
      </c>
      <c r="JY274" s="158" t="s">
        <v>128</v>
      </c>
      <c r="JZ274" s="158" t="s">
        <v>128</v>
      </c>
      <c r="KA274" s="158" t="s">
        <v>128</v>
      </c>
      <c r="KB274" s="158" t="s">
        <v>128</v>
      </c>
      <c r="KC274" s="158" t="s">
        <v>128</v>
      </c>
      <c r="KD274" s="158" t="s">
        <v>128</v>
      </c>
      <c r="KE274" s="158" t="s">
        <v>128</v>
      </c>
      <c r="KF274" s="158" t="s">
        <v>128</v>
      </c>
      <c r="KG274" s="158" t="s">
        <v>128</v>
      </c>
      <c r="KH274" s="158" t="s">
        <v>128</v>
      </c>
      <c r="KI274" s="158" t="s">
        <v>128</v>
      </c>
      <c r="KJ274" s="158" t="s">
        <v>128</v>
      </c>
      <c r="KK274" s="158" t="s">
        <v>128</v>
      </c>
      <c r="KL274" s="158" t="s">
        <v>128</v>
      </c>
      <c r="KM274" s="158" t="s">
        <v>128</v>
      </c>
      <c r="KN274" s="158" t="s">
        <v>128</v>
      </c>
      <c r="KO274" s="158" t="s">
        <v>128</v>
      </c>
      <c r="KP274" s="158" t="s">
        <v>128</v>
      </c>
      <c r="KQ274" s="158" t="s">
        <v>128</v>
      </c>
      <c r="KR274" s="158" t="s">
        <v>128</v>
      </c>
      <c r="KS274" s="158" t="s">
        <v>128</v>
      </c>
      <c r="KT274" s="158" t="s">
        <v>128</v>
      </c>
      <c r="KU274" s="158" t="s">
        <v>128</v>
      </c>
      <c r="KV274" s="158" t="s">
        <v>128</v>
      </c>
      <c r="KW274" s="158" t="s">
        <v>128</v>
      </c>
      <c r="KX274" s="158" t="s">
        <v>128</v>
      </c>
      <c r="KY274" s="158" t="s">
        <v>128</v>
      </c>
      <c r="KZ274" s="158" t="s">
        <v>128</v>
      </c>
      <c r="LA274" s="158" t="s">
        <v>128</v>
      </c>
      <c r="LB274" s="158" t="s">
        <v>128</v>
      </c>
      <c r="LC274" s="158" t="s">
        <v>128</v>
      </c>
      <c r="LD274" s="158" t="s">
        <v>128</v>
      </c>
      <c r="LE274" s="158" t="s">
        <v>128</v>
      </c>
      <c r="LF274" s="158" t="s">
        <v>128</v>
      </c>
      <c r="LG274" s="158" t="s">
        <v>128</v>
      </c>
      <c r="LH274" s="158" t="s">
        <v>128</v>
      </c>
      <c r="LI274" s="158" t="s">
        <v>128</v>
      </c>
      <c r="LJ274" s="158" t="s">
        <v>128</v>
      </c>
      <c r="LK274" s="158" t="s">
        <v>128</v>
      </c>
      <c r="LL274" s="158" t="s">
        <v>128</v>
      </c>
      <c r="LM274" s="158" t="s">
        <v>128</v>
      </c>
      <c r="LN274" s="158" t="s">
        <v>128</v>
      </c>
      <c r="LO274" s="158" t="s">
        <v>128</v>
      </c>
      <c r="LP274" s="158" t="s">
        <v>128</v>
      </c>
      <c r="LQ274" s="158" t="s">
        <v>128</v>
      </c>
      <c r="LR274" s="158" t="s">
        <v>128</v>
      </c>
      <c r="LS274" s="158" t="s">
        <v>128</v>
      </c>
      <c r="LT274" s="158" t="s">
        <v>128</v>
      </c>
      <c r="LU274" s="158" t="s">
        <v>128</v>
      </c>
      <c r="LV274" s="158" t="s">
        <v>128</v>
      </c>
      <c r="LW274" s="158" t="s">
        <v>128</v>
      </c>
      <c r="LX274" s="158" t="s">
        <v>128</v>
      </c>
      <c r="LY274" s="158" t="s">
        <v>128</v>
      </c>
      <c r="LZ274" s="158" t="s">
        <v>128</v>
      </c>
      <c r="MA274" s="158" t="s">
        <v>128</v>
      </c>
      <c r="MB274" s="158" t="s">
        <v>128</v>
      </c>
      <c r="MC274" s="158" t="s">
        <v>128</v>
      </c>
      <c r="MD274" s="158" t="s">
        <v>128</v>
      </c>
      <c r="ME274" s="158" t="s">
        <v>128</v>
      </c>
      <c r="MF274" s="158" t="s">
        <v>128</v>
      </c>
      <c r="MG274" s="158" t="s">
        <v>128</v>
      </c>
      <c r="MH274" s="158" t="s">
        <v>128</v>
      </c>
      <c r="MI274" s="158" t="s">
        <v>128</v>
      </c>
      <c r="MJ274" s="158" t="s">
        <v>128</v>
      </c>
      <c r="MK274" s="158" t="s">
        <v>128</v>
      </c>
      <c r="ML274" s="158" t="s">
        <v>128</v>
      </c>
      <c r="MM274" s="158" t="s">
        <v>128</v>
      </c>
      <c r="MN274" s="158" t="s">
        <v>128</v>
      </c>
      <c r="MO274" s="158" t="s">
        <v>128</v>
      </c>
      <c r="MP274" s="158" t="s">
        <v>128</v>
      </c>
      <c r="MQ274" s="158" t="s">
        <v>128</v>
      </c>
      <c r="MR274" s="158" t="s">
        <v>128</v>
      </c>
      <c r="MS274" s="158" t="s">
        <v>128</v>
      </c>
      <c r="MT274" s="158" t="s">
        <v>128</v>
      </c>
      <c r="MU274" s="158" t="s">
        <v>128</v>
      </c>
      <c r="MV274" s="158" t="s">
        <v>128</v>
      </c>
      <c r="MW274" s="158" t="s">
        <v>128</v>
      </c>
      <c r="MX274" s="158" t="s">
        <v>128</v>
      </c>
      <c r="MY274" s="158" t="s">
        <v>128</v>
      </c>
      <c r="MZ274" s="158" t="s">
        <v>128</v>
      </c>
      <c r="NA274" s="158" t="s">
        <v>128</v>
      </c>
      <c r="NB274" s="158" t="s">
        <v>128</v>
      </c>
      <c r="NC274" s="158" t="s">
        <v>128</v>
      </c>
      <c r="ND274" s="158" t="s">
        <v>128</v>
      </c>
      <c r="NE274" s="158" t="s">
        <v>128</v>
      </c>
      <c r="NF274" s="158" t="s">
        <v>128</v>
      </c>
      <c r="NG274" s="158" t="s">
        <v>128</v>
      </c>
      <c r="NH274" s="158" t="s">
        <v>128</v>
      </c>
      <c r="NI274" s="158" t="s">
        <v>128</v>
      </c>
      <c r="NJ274" s="158" t="s">
        <v>128</v>
      </c>
      <c r="NK274" s="158" t="s">
        <v>128</v>
      </c>
      <c r="NL274" s="158" t="s">
        <v>128</v>
      </c>
      <c r="NM274" s="158" t="s">
        <v>128</v>
      </c>
      <c r="NN274" s="158" t="s">
        <v>128</v>
      </c>
      <c r="NO274" s="158" t="s">
        <v>128</v>
      </c>
      <c r="NP274" s="158" t="s">
        <v>128</v>
      </c>
      <c r="NQ274" s="158" t="s">
        <v>128</v>
      </c>
      <c r="NR274" s="158" t="s">
        <v>128</v>
      </c>
      <c r="NS274" s="158" t="s">
        <v>128</v>
      </c>
      <c r="NT274" s="158" t="s">
        <v>128</v>
      </c>
      <c r="NU274" s="158" t="s">
        <v>128</v>
      </c>
      <c r="NV274" s="158" t="s">
        <v>128</v>
      </c>
      <c r="NW274" s="158" t="s">
        <v>128</v>
      </c>
      <c r="NX274" s="158" t="s">
        <v>128</v>
      </c>
      <c r="NY274" s="158" t="s">
        <v>128</v>
      </c>
      <c r="NZ274" s="158" t="s">
        <v>128</v>
      </c>
      <c r="OA274" s="158" t="s">
        <v>128</v>
      </c>
      <c r="OB274" s="158" t="s">
        <v>128</v>
      </c>
      <c r="OC274" s="158" t="s">
        <v>128</v>
      </c>
      <c r="OD274" s="158" t="s">
        <v>128</v>
      </c>
      <c r="OE274" s="170" t="s">
        <v>128</v>
      </c>
      <c r="OF274" s="181"/>
      <c r="OG274" s="113" t="str">
        <f t="shared" si="1778"/>
        <v/>
      </c>
      <c r="OH274" s="66" t="str">
        <f t="shared" si="1779"/>
        <v/>
      </c>
      <c r="OI274" s="66" t="str">
        <f t="shared" si="1780"/>
        <v/>
      </c>
      <c r="OJ274" s="66" t="str">
        <f t="shared" si="1781"/>
        <v/>
      </c>
      <c r="OK274" s="66" t="str">
        <f t="shared" si="1782"/>
        <v/>
      </c>
      <c r="OL274" s="66" t="str">
        <f t="shared" si="1783"/>
        <v/>
      </c>
      <c r="OM274" s="66" t="str">
        <f t="shared" si="1784"/>
        <v/>
      </c>
      <c r="ON274" s="66" t="str">
        <f t="shared" si="1785"/>
        <v/>
      </c>
      <c r="OO274" s="66" t="str">
        <f t="shared" si="1786"/>
        <v/>
      </c>
      <c r="OP274" s="66" t="str">
        <f t="shared" si="1787"/>
        <v/>
      </c>
      <c r="OQ274" s="66" t="str">
        <f t="shared" si="1788"/>
        <v/>
      </c>
      <c r="OR274" s="66" t="str">
        <f t="shared" si="1789"/>
        <v/>
      </c>
      <c r="OS274" s="66" t="str">
        <f t="shared" si="1790"/>
        <v/>
      </c>
      <c r="OT274" s="66" t="str">
        <f t="shared" si="1791"/>
        <v/>
      </c>
      <c r="OU274" s="66" t="str">
        <f t="shared" si="1792"/>
        <v/>
      </c>
      <c r="OV274" s="66" t="str">
        <f t="shared" si="1793"/>
        <v/>
      </c>
      <c r="OW274" s="66" t="str">
        <f t="shared" si="1794"/>
        <v/>
      </c>
      <c r="OX274" s="66" t="str">
        <f t="shared" si="1795"/>
        <v/>
      </c>
      <c r="OY274" s="118">
        <f t="shared" si="1796"/>
        <v>1.5776869981687562</v>
      </c>
      <c r="OZ274" s="66" t="str">
        <f t="shared" si="1797"/>
        <v>kg/GJ delivered</v>
      </c>
      <c r="PA274" s="126">
        <f t="shared" si="1798"/>
        <v>0.35477088583159866</v>
      </c>
      <c r="PB274" s="66" t="str">
        <f t="shared" si="1799"/>
        <v>kg/GJ delivered</v>
      </c>
      <c r="PC274" s="126">
        <f t="shared" si="1800"/>
        <v>0.15442967971493118</v>
      </c>
      <c r="PD274" s="66" t="str">
        <f t="shared" si="1801"/>
        <v>kg/GJ delivered</v>
      </c>
      <c r="PE274" s="66" t="str">
        <f t="shared" si="1802"/>
        <v/>
      </c>
      <c r="PF274" s="66" t="str">
        <f t="shared" si="1803"/>
        <v/>
      </c>
      <c r="PG274" s="66" t="str">
        <f t="shared" si="1804"/>
        <v/>
      </c>
      <c r="PH274" s="66" t="str">
        <f t="shared" si="1805"/>
        <v/>
      </c>
      <c r="PI274" s="66" t="str">
        <f t="shared" si="1806"/>
        <v/>
      </c>
      <c r="PJ274" s="66" t="str">
        <f t="shared" si="1807"/>
        <v/>
      </c>
      <c r="PK274" s="66" t="str">
        <f t="shared" si="1808"/>
        <v/>
      </c>
      <c r="PL274" s="66" t="str">
        <f t="shared" si="1809"/>
        <v/>
      </c>
      <c r="PM274" s="66" t="str">
        <f t="shared" si="1810"/>
        <v/>
      </c>
      <c r="PN274" s="66" t="str">
        <f t="shared" si="1811"/>
        <v/>
      </c>
      <c r="PO274" s="66" t="str">
        <f t="shared" si="1812"/>
        <v/>
      </c>
      <c r="PP274" s="66" t="str">
        <f t="shared" si="1813"/>
        <v/>
      </c>
      <c r="PQ274" s="66" t="str">
        <f t="shared" si="1814"/>
        <v/>
      </c>
      <c r="PR274" s="66" t="str">
        <f t="shared" si="1815"/>
        <v/>
      </c>
      <c r="PS274" s="66" t="str">
        <f t="shared" si="1816"/>
        <v/>
      </c>
      <c r="PT274" s="66" t="str">
        <f t="shared" si="1817"/>
        <v/>
      </c>
      <c r="PU274" s="66" t="str">
        <f t="shared" si="1818"/>
        <v/>
      </c>
      <c r="PV274" s="66" t="str">
        <f t="shared" si="1819"/>
        <v/>
      </c>
      <c r="PW274" s="66" t="str">
        <f t="shared" si="1820"/>
        <v/>
      </c>
      <c r="PX274" s="66" t="str">
        <f t="shared" si="1821"/>
        <v/>
      </c>
      <c r="PY274" s="66" t="str">
        <f t="shared" si="1822"/>
        <v/>
      </c>
      <c r="PZ274" s="66" t="str">
        <f t="shared" si="1823"/>
        <v/>
      </c>
      <c r="QA274" s="66" t="str">
        <f t="shared" si="1824"/>
        <v/>
      </c>
      <c r="QB274" s="66" t="str">
        <f t="shared" si="1825"/>
        <v/>
      </c>
      <c r="QC274" s="66" t="str">
        <f t="shared" si="1826"/>
        <v/>
      </c>
      <c r="QD274" s="66" t="str">
        <f t="shared" si="1827"/>
        <v/>
      </c>
      <c r="QE274" s="66" t="str">
        <f t="shared" si="1828"/>
        <v/>
      </c>
      <c r="QF274" s="66" t="str">
        <f t="shared" si="1829"/>
        <v/>
      </c>
      <c r="QG274" s="66" t="str">
        <f t="shared" si="1830"/>
        <v/>
      </c>
      <c r="QH274" s="66" t="str">
        <f t="shared" si="1831"/>
        <v/>
      </c>
      <c r="QI274" s="66" t="str">
        <f t="shared" si="1832"/>
        <v/>
      </c>
      <c r="QJ274" s="66" t="str">
        <f t="shared" si="1833"/>
        <v/>
      </c>
      <c r="QK274" s="66" t="str">
        <f t="shared" si="1834"/>
        <v/>
      </c>
      <c r="QL274" s="66" t="str">
        <f t="shared" si="1835"/>
        <v/>
      </c>
      <c r="QM274" s="66" t="str">
        <f t="shared" si="1836"/>
        <v/>
      </c>
      <c r="QN274" s="66" t="str">
        <f t="shared" si="1837"/>
        <v/>
      </c>
      <c r="QO274" s="66" t="str">
        <f t="shared" si="1838"/>
        <v/>
      </c>
      <c r="QP274" s="66" t="str">
        <f t="shared" si="1839"/>
        <v/>
      </c>
      <c r="QQ274" s="66" t="str">
        <f t="shared" si="1840"/>
        <v/>
      </c>
      <c r="QR274" s="66" t="str">
        <f t="shared" si="1841"/>
        <v/>
      </c>
      <c r="QS274" s="66" t="str">
        <f t="shared" si="1842"/>
        <v/>
      </c>
      <c r="QT274" s="66" t="str">
        <f t="shared" si="1843"/>
        <v/>
      </c>
      <c r="QU274" s="66" t="str">
        <f t="shared" si="1844"/>
        <v/>
      </c>
      <c r="QV274" s="66" t="str">
        <f t="shared" si="1845"/>
        <v/>
      </c>
      <c r="QW274" s="66" t="str">
        <f t="shared" si="1846"/>
        <v/>
      </c>
      <c r="QX274" s="66" t="str">
        <f t="shared" si="1847"/>
        <v/>
      </c>
      <c r="QY274" s="66" t="str">
        <f t="shared" si="1848"/>
        <v/>
      </c>
      <c r="QZ274" s="66" t="str">
        <f t="shared" si="1849"/>
        <v/>
      </c>
      <c r="RA274" s="66" t="str">
        <f t="shared" si="1850"/>
        <v/>
      </c>
      <c r="RB274" s="66" t="str">
        <f t="shared" si="1851"/>
        <v/>
      </c>
      <c r="RC274" s="66" t="str">
        <f t="shared" si="1852"/>
        <v/>
      </c>
      <c r="RD274" s="66" t="str">
        <f t="shared" si="1853"/>
        <v/>
      </c>
      <c r="RE274" s="66" t="str">
        <f t="shared" si="1854"/>
        <v/>
      </c>
      <c r="RF274" s="66" t="str">
        <f t="shared" si="1855"/>
        <v/>
      </c>
      <c r="RG274" s="66" t="str">
        <f t="shared" si="1856"/>
        <v/>
      </c>
      <c r="RH274" s="66" t="str">
        <f t="shared" si="1857"/>
        <v/>
      </c>
      <c r="RI274" s="66" t="str">
        <f t="shared" si="1858"/>
        <v/>
      </c>
      <c r="RJ274" s="66" t="str">
        <f t="shared" si="1859"/>
        <v/>
      </c>
      <c r="RK274" s="66" t="str">
        <f t="shared" si="1860"/>
        <v/>
      </c>
      <c r="RL274" s="66" t="str">
        <f t="shared" si="1861"/>
        <v/>
      </c>
      <c r="RM274" s="66" t="str">
        <f t="shared" si="1862"/>
        <v/>
      </c>
      <c r="RN274" s="66" t="str">
        <f t="shared" si="1863"/>
        <v/>
      </c>
      <c r="RO274" s="66" t="str">
        <f t="shared" si="1864"/>
        <v/>
      </c>
      <c r="RP274" s="66" t="str">
        <f t="shared" si="1865"/>
        <v/>
      </c>
      <c r="RQ274" s="66" t="str">
        <f t="shared" si="1866"/>
        <v/>
      </c>
      <c r="RR274" s="66" t="str">
        <f t="shared" si="1867"/>
        <v/>
      </c>
      <c r="RS274" s="66" t="str">
        <f t="shared" si="1868"/>
        <v/>
      </c>
      <c r="RT274" s="66" t="str">
        <f t="shared" si="1869"/>
        <v/>
      </c>
      <c r="RU274" s="66" t="str">
        <f t="shared" si="1870"/>
        <v/>
      </c>
      <c r="RV274" s="66" t="str">
        <f t="shared" si="1871"/>
        <v/>
      </c>
      <c r="RW274" s="66" t="str">
        <f t="shared" si="1872"/>
        <v/>
      </c>
      <c r="RX274" s="66" t="str">
        <f t="shared" si="1873"/>
        <v/>
      </c>
      <c r="RY274" s="66" t="str">
        <f t="shared" si="1874"/>
        <v/>
      </c>
      <c r="RZ274" s="66" t="str">
        <f t="shared" si="1875"/>
        <v/>
      </c>
      <c r="SA274" s="66" t="str">
        <f t="shared" si="1876"/>
        <v/>
      </c>
      <c r="SB274" s="66" t="str">
        <f t="shared" si="1877"/>
        <v/>
      </c>
      <c r="SC274" s="66" t="str">
        <f t="shared" si="1878"/>
        <v/>
      </c>
      <c r="SD274" s="66" t="str">
        <f t="shared" si="1879"/>
        <v/>
      </c>
      <c r="SE274" s="66" t="str">
        <f t="shared" si="1880"/>
        <v/>
      </c>
      <c r="SF274" s="66" t="str">
        <f t="shared" si="1881"/>
        <v/>
      </c>
      <c r="SG274" s="66" t="str">
        <f t="shared" si="1882"/>
        <v/>
      </c>
      <c r="SH274" s="66" t="str">
        <f t="shared" si="1883"/>
        <v/>
      </c>
      <c r="SI274" s="66" t="str">
        <f t="shared" si="1884"/>
        <v/>
      </c>
      <c r="SJ274" s="66" t="str">
        <f t="shared" si="1885"/>
        <v/>
      </c>
      <c r="SK274" s="66" t="str">
        <f t="shared" si="1886"/>
        <v/>
      </c>
      <c r="SL274" s="66" t="str">
        <f t="shared" si="1887"/>
        <v/>
      </c>
      <c r="SM274" s="66" t="str">
        <f t="shared" si="1888"/>
        <v/>
      </c>
      <c r="SN274" s="66" t="str">
        <f t="shared" si="1889"/>
        <v/>
      </c>
      <c r="SO274" s="66" t="str">
        <f t="shared" si="1890"/>
        <v/>
      </c>
      <c r="SP274" s="66" t="str">
        <f t="shared" si="1891"/>
        <v/>
      </c>
      <c r="SQ274" s="66" t="str">
        <f t="shared" si="1892"/>
        <v/>
      </c>
      <c r="SR274" s="66" t="str">
        <f t="shared" si="1893"/>
        <v/>
      </c>
      <c r="SS274" s="66" t="str">
        <f t="shared" si="1894"/>
        <v/>
      </c>
      <c r="ST274" s="66" t="str">
        <f t="shared" si="1895"/>
        <v/>
      </c>
      <c r="SU274" s="66" t="str">
        <f t="shared" si="1896"/>
        <v/>
      </c>
      <c r="SV274" s="66" t="str">
        <f t="shared" si="1897"/>
        <v/>
      </c>
      <c r="SW274" s="66" t="str">
        <f t="shared" si="1898"/>
        <v/>
      </c>
      <c r="SX274" s="66" t="str">
        <f t="shared" si="1899"/>
        <v/>
      </c>
      <c r="SY274" s="66" t="str">
        <f t="shared" si="1900"/>
        <v/>
      </c>
      <c r="SZ274" s="66" t="str">
        <f t="shared" si="1901"/>
        <v/>
      </c>
      <c r="TA274" s="66" t="str">
        <f t="shared" si="1902"/>
        <v/>
      </c>
      <c r="TB274" s="66" t="str">
        <f t="shared" si="1903"/>
        <v/>
      </c>
      <c r="TC274" s="66" t="str">
        <f t="shared" si="1904"/>
        <v/>
      </c>
      <c r="TD274" s="66" t="str">
        <f t="shared" si="1905"/>
        <v/>
      </c>
      <c r="TE274" s="66" t="str">
        <f t="shared" si="1906"/>
        <v/>
      </c>
      <c r="TF274" s="66" t="str">
        <f t="shared" si="1907"/>
        <v/>
      </c>
      <c r="TG274" s="66" t="str">
        <f t="shared" si="1908"/>
        <v/>
      </c>
      <c r="TH274" s="66" t="str">
        <f t="shared" si="1909"/>
        <v/>
      </c>
      <c r="TI274" s="66" t="str">
        <f t="shared" si="1910"/>
        <v/>
      </c>
      <c r="TJ274" s="66" t="str">
        <f t="shared" si="1911"/>
        <v/>
      </c>
      <c r="TK274" s="66" t="str">
        <f t="shared" si="1912"/>
        <v/>
      </c>
      <c r="TL274" s="66" t="str">
        <f t="shared" si="1913"/>
        <v/>
      </c>
      <c r="TM274" s="66" t="str">
        <f t="shared" si="1914"/>
        <v/>
      </c>
      <c r="TN274" s="66" t="str">
        <f t="shared" si="1915"/>
        <v/>
      </c>
      <c r="TO274" s="66" t="str">
        <f t="shared" si="1916"/>
        <v/>
      </c>
      <c r="TP274" s="66" t="str">
        <f t="shared" si="1917"/>
        <v/>
      </c>
      <c r="TQ274" s="66" t="str">
        <f t="shared" si="1918"/>
        <v/>
      </c>
      <c r="TR274" s="66" t="str">
        <f t="shared" si="1919"/>
        <v/>
      </c>
      <c r="TS274" s="66" t="str">
        <f t="shared" si="1920"/>
        <v/>
      </c>
      <c r="TT274" s="66" t="str">
        <f t="shared" si="1921"/>
        <v/>
      </c>
      <c r="TU274" s="66" t="str">
        <f t="shared" si="1922"/>
        <v/>
      </c>
      <c r="TV274" s="66" t="str">
        <f t="shared" si="1923"/>
        <v/>
      </c>
      <c r="TW274" s="66" t="str">
        <f t="shared" si="1924"/>
        <v/>
      </c>
      <c r="TX274" s="66" t="str">
        <f t="shared" si="1925"/>
        <v/>
      </c>
      <c r="TY274" s="66" t="str">
        <f t="shared" si="1926"/>
        <v/>
      </c>
      <c r="TZ274" s="66" t="str">
        <f t="shared" si="1927"/>
        <v/>
      </c>
      <c r="UA274" s="66" t="str">
        <f t="shared" si="1928"/>
        <v/>
      </c>
      <c r="UB274" s="66" t="str">
        <f t="shared" si="1929"/>
        <v/>
      </c>
      <c r="UC274" s="66" t="str">
        <f t="shared" si="1930"/>
        <v/>
      </c>
      <c r="UD274" s="66" t="str">
        <f t="shared" si="1931"/>
        <v/>
      </c>
      <c r="UE274" s="66" t="str">
        <f t="shared" si="1932"/>
        <v/>
      </c>
      <c r="UF274" s="66" t="str">
        <f t="shared" si="1933"/>
        <v/>
      </c>
      <c r="UG274" s="66" t="str">
        <f t="shared" si="1934"/>
        <v/>
      </c>
      <c r="UH274" s="66" t="str">
        <f t="shared" si="1935"/>
        <v/>
      </c>
      <c r="UI274" s="66" t="str">
        <f t="shared" si="1936"/>
        <v/>
      </c>
      <c r="UJ274" s="66" t="str">
        <f t="shared" si="1937"/>
        <v/>
      </c>
      <c r="UK274" s="66" t="str">
        <f t="shared" si="1938"/>
        <v/>
      </c>
      <c r="UL274" s="66" t="str">
        <f t="shared" si="1939"/>
        <v/>
      </c>
      <c r="UM274" s="66" t="str">
        <f t="shared" si="1940"/>
        <v/>
      </c>
      <c r="UN274" s="66" t="str">
        <f t="shared" si="1941"/>
        <v/>
      </c>
      <c r="UO274" s="66" t="str">
        <f t="shared" si="1942"/>
        <v/>
      </c>
      <c r="UP274" s="66" t="str">
        <f t="shared" si="1943"/>
        <v/>
      </c>
      <c r="UQ274" s="66" t="str">
        <f t="shared" si="1944"/>
        <v/>
      </c>
      <c r="UR274" s="66" t="str">
        <f t="shared" si="1945"/>
        <v/>
      </c>
      <c r="US274" s="66" t="str">
        <f t="shared" si="1946"/>
        <v/>
      </c>
      <c r="UT274" s="66" t="str">
        <f t="shared" si="1947"/>
        <v/>
      </c>
      <c r="UU274" s="66" t="str">
        <f t="shared" si="1948"/>
        <v/>
      </c>
      <c r="UV274" s="66" t="str">
        <f t="shared" si="1949"/>
        <v/>
      </c>
      <c r="UW274" s="66" t="str">
        <f t="shared" si="1950"/>
        <v/>
      </c>
      <c r="UX274" s="66" t="str">
        <f t="shared" si="1951"/>
        <v/>
      </c>
      <c r="UY274" s="66" t="str">
        <f t="shared" si="1952"/>
        <v/>
      </c>
      <c r="UZ274" s="66" t="str">
        <f t="shared" si="1953"/>
        <v/>
      </c>
      <c r="VA274" s="66" t="str">
        <f t="shared" si="1954"/>
        <v/>
      </c>
      <c r="VB274" s="66" t="str">
        <f t="shared" si="1955"/>
        <v/>
      </c>
      <c r="VC274" s="66" t="str">
        <f t="shared" si="1956"/>
        <v/>
      </c>
      <c r="VD274" s="66" t="str">
        <f t="shared" si="1957"/>
        <v/>
      </c>
      <c r="VE274" s="66" t="str">
        <f t="shared" si="1958"/>
        <v/>
      </c>
      <c r="VF274" s="66" t="str">
        <f t="shared" si="1959"/>
        <v/>
      </c>
      <c r="VG274" s="66" t="str">
        <f t="shared" si="1960"/>
        <v/>
      </c>
      <c r="VH274" s="66" t="str">
        <f t="shared" si="1961"/>
        <v/>
      </c>
      <c r="VI274" s="66" t="str">
        <f t="shared" si="1962"/>
        <v/>
      </c>
      <c r="VJ274" s="66" t="str">
        <f t="shared" si="1963"/>
        <v/>
      </c>
      <c r="VK274" s="66" t="str">
        <f t="shared" si="1964"/>
        <v/>
      </c>
      <c r="VL274" s="66" t="str">
        <f t="shared" si="1965"/>
        <v/>
      </c>
      <c r="VM274" s="66" t="str">
        <f t="shared" si="1966"/>
        <v/>
      </c>
      <c r="VN274" s="66" t="str">
        <f t="shared" si="1967"/>
        <v/>
      </c>
      <c r="VO274" s="66" t="str">
        <f t="shared" si="1968"/>
        <v/>
      </c>
      <c r="VP274" s="66" t="str">
        <f t="shared" si="1969"/>
        <v/>
      </c>
      <c r="VQ274" s="66" t="str">
        <f t="shared" si="1970"/>
        <v/>
      </c>
      <c r="VR274" s="66" t="str">
        <f t="shared" si="1971"/>
        <v/>
      </c>
      <c r="VS274" s="66" t="str">
        <f t="shared" si="1972"/>
        <v/>
      </c>
      <c r="VT274" s="66" t="str">
        <f t="shared" si="1973"/>
        <v/>
      </c>
      <c r="VU274" s="66" t="str">
        <f t="shared" si="1974"/>
        <v/>
      </c>
      <c r="VV274" s="66" t="str">
        <f t="shared" si="1975"/>
        <v/>
      </c>
      <c r="VW274" s="66" t="str">
        <f t="shared" si="1976"/>
        <v/>
      </c>
      <c r="VX274" s="66" t="str">
        <f t="shared" si="1977"/>
        <v/>
      </c>
      <c r="VY274" s="66" t="str">
        <f t="shared" si="1978"/>
        <v/>
      </c>
      <c r="VZ274" s="66" t="str">
        <f t="shared" si="1979"/>
        <v/>
      </c>
      <c r="WA274" s="66" t="str">
        <f t="shared" si="1980"/>
        <v/>
      </c>
      <c r="WB274" s="66" t="str">
        <f t="shared" si="1981"/>
        <v/>
      </c>
      <c r="WC274" s="66" t="str">
        <f t="shared" si="1982"/>
        <v/>
      </c>
      <c r="WD274" s="66" t="str">
        <f t="shared" si="1983"/>
        <v/>
      </c>
      <c r="WE274" s="66" t="str">
        <f t="shared" si="1984"/>
        <v/>
      </c>
      <c r="WF274" s="66" t="str">
        <f t="shared" si="1985"/>
        <v/>
      </c>
      <c r="WG274" s="66" t="str">
        <f t="shared" si="1986"/>
        <v/>
      </c>
      <c r="WH274" s="66" t="str">
        <f t="shared" si="1987"/>
        <v/>
      </c>
      <c r="WI274" s="66" t="str">
        <f t="shared" si="1988"/>
        <v/>
      </c>
      <c r="WJ274" s="66" t="str">
        <f t="shared" si="1989"/>
        <v/>
      </c>
      <c r="WK274" s="66" t="str">
        <f t="shared" si="1990"/>
        <v/>
      </c>
      <c r="WL274" s="66" t="str">
        <f t="shared" si="1991"/>
        <v/>
      </c>
      <c r="WM274" s="66" t="str">
        <f t="shared" si="1992"/>
        <v/>
      </c>
      <c r="WN274" s="66" t="str">
        <f t="shared" si="1993"/>
        <v/>
      </c>
      <c r="WO274" s="66" t="str">
        <f t="shared" si="1994"/>
        <v/>
      </c>
      <c r="WP274" s="66" t="str">
        <f t="shared" si="1995"/>
        <v/>
      </c>
      <c r="WQ274" s="66" t="str">
        <f t="shared" si="1996"/>
        <v/>
      </c>
      <c r="WR274" s="66" t="str">
        <f t="shared" si="1997"/>
        <v/>
      </c>
      <c r="WS274" s="66" t="str">
        <f t="shared" si="1998"/>
        <v/>
      </c>
      <c r="WT274" s="66" t="str">
        <f t="shared" si="1999"/>
        <v/>
      </c>
      <c r="WU274" s="66" t="str">
        <f t="shared" si="2000"/>
        <v/>
      </c>
      <c r="WV274" s="66" t="str">
        <f t="shared" si="2001"/>
        <v/>
      </c>
      <c r="WW274" s="66" t="str">
        <f t="shared" si="2002"/>
        <v/>
      </c>
      <c r="WX274" s="66" t="str">
        <f t="shared" si="2003"/>
        <v/>
      </c>
      <c r="WY274" s="66" t="str">
        <f t="shared" si="2004"/>
        <v/>
      </c>
      <c r="WZ274" s="66" t="str">
        <f t="shared" si="2005"/>
        <v/>
      </c>
      <c r="XA274" s="66" t="str">
        <f t="shared" si="2006"/>
        <v/>
      </c>
      <c r="XB274" s="66" t="str">
        <f t="shared" si="2007"/>
        <v/>
      </c>
      <c r="XC274" s="66" t="str">
        <f t="shared" si="2008"/>
        <v/>
      </c>
      <c r="XD274" s="66" t="str">
        <f t="shared" si="2009"/>
        <v/>
      </c>
      <c r="XE274" s="66" t="str">
        <f t="shared" si="2010"/>
        <v/>
      </c>
      <c r="XF274" s="66" t="str">
        <f t="shared" si="2011"/>
        <v/>
      </c>
      <c r="XG274" s="66" t="str">
        <f t="shared" si="2012"/>
        <v/>
      </c>
      <c r="XH274" s="66" t="str">
        <f t="shared" si="2013"/>
        <v/>
      </c>
      <c r="XI274" s="66" t="str">
        <f t="shared" si="2014"/>
        <v/>
      </c>
      <c r="XJ274" s="66" t="str">
        <f t="shared" si="2015"/>
        <v/>
      </c>
      <c r="XK274" s="66" t="str">
        <f t="shared" si="2016"/>
        <v/>
      </c>
      <c r="XL274" s="66" t="str">
        <f t="shared" si="2017"/>
        <v/>
      </c>
      <c r="XM274" s="66" t="str">
        <f t="shared" si="2018"/>
        <v/>
      </c>
      <c r="XN274" s="66" t="str">
        <f t="shared" si="2019"/>
        <v/>
      </c>
      <c r="XO274" s="66" t="str">
        <f t="shared" si="2020"/>
        <v/>
      </c>
      <c r="XP274" s="66" t="str">
        <f t="shared" si="2021"/>
        <v/>
      </c>
      <c r="XQ274" s="66" t="str">
        <f t="shared" si="2022"/>
        <v/>
      </c>
      <c r="XR274" s="66" t="str">
        <f t="shared" si="2023"/>
        <v/>
      </c>
      <c r="XS274" s="66" t="str">
        <f t="shared" si="2024"/>
        <v/>
      </c>
      <c r="XT274" s="66" t="str">
        <f t="shared" si="2025"/>
        <v/>
      </c>
      <c r="XU274" s="66" t="str">
        <f t="shared" si="2026"/>
        <v/>
      </c>
      <c r="XV274" s="66" t="str">
        <f t="shared" si="2027"/>
        <v/>
      </c>
      <c r="XW274" s="66" t="str">
        <f t="shared" si="2028"/>
        <v/>
      </c>
      <c r="XX274" s="66" t="str">
        <f t="shared" si="2029"/>
        <v/>
      </c>
      <c r="XY274" s="66" t="str">
        <f t="shared" si="2030"/>
        <v/>
      </c>
      <c r="XZ274" s="66" t="str">
        <f t="shared" si="2031"/>
        <v/>
      </c>
      <c r="YA274" s="66" t="str">
        <f t="shared" si="2032"/>
        <v/>
      </c>
      <c r="YB274" s="66" t="str">
        <f t="shared" si="2033"/>
        <v/>
      </c>
      <c r="YC274" s="66" t="str">
        <f t="shared" si="2034"/>
        <v/>
      </c>
      <c r="YD274" s="66" t="str">
        <f t="shared" si="2035"/>
        <v/>
      </c>
      <c r="YE274" s="66" t="str">
        <f t="shared" si="2036"/>
        <v/>
      </c>
      <c r="YF274" s="66" t="str">
        <f t="shared" si="2037"/>
        <v/>
      </c>
      <c r="YG274" s="66" t="str">
        <f t="shared" si="2038"/>
        <v/>
      </c>
      <c r="YH274" s="66" t="str">
        <f t="shared" si="2039"/>
        <v/>
      </c>
      <c r="YI274" s="66" t="str">
        <f t="shared" si="2040"/>
        <v/>
      </c>
      <c r="YJ274" s="66" t="str">
        <f t="shared" si="2041"/>
        <v/>
      </c>
      <c r="YK274" s="66" t="str">
        <f t="shared" si="2042"/>
        <v/>
      </c>
      <c r="YL274" s="66" t="str">
        <f t="shared" si="2043"/>
        <v/>
      </c>
      <c r="YM274" s="66" t="str">
        <f t="shared" si="2044"/>
        <v/>
      </c>
      <c r="YN274" s="66" t="str">
        <f t="shared" si="2045"/>
        <v/>
      </c>
      <c r="YO274" s="66" t="str">
        <f t="shared" si="2046"/>
        <v/>
      </c>
      <c r="YP274" s="66" t="str">
        <f t="shared" si="2047"/>
        <v/>
      </c>
      <c r="YQ274" s="66" t="str">
        <f t="shared" si="2048"/>
        <v/>
      </c>
      <c r="YR274" s="66" t="str">
        <f t="shared" si="2049"/>
        <v/>
      </c>
      <c r="YS274" s="66" t="str">
        <f t="shared" si="2050"/>
        <v/>
      </c>
      <c r="YT274" s="66" t="str">
        <f t="shared" si="2051"/>
        <v/>
      </c>
      <c r="YU274" s="66" t="str">
        <f t="shared" si="2052"/>
        <v/>
      </c>
      <c r="YV274" s="66" t="str">
        <f t="shared" si="2053"/>
        <v/>
      </c>
      <c r="YW274" s="66" t="str">
        <f t="shared" si="2054"/>
        <v/>
      </c>
      <c r="YX274" s="66" t="str">
        <f t="shared" si="2055"/>
        <v/>
      </c>
      <c r="YY274" s="66" t="str">
        <f t="shared" si="2056"/>
        <v/>
      </c>
      <c r="YZ274" s="66" t="str">
        <f t="shared" si="2057"/>
        <v/>
      </c>
      <c r="ZA274" s="66" t="str">
        <f t="shared" si="2058"/>
        <v/>
      </c>
      <c r="ZB274" s="66" t="str">
        <f t="shared" si="2059"/>
        <v/>
      </c>
      <c r="ZC274" s="66" t="str">
        <f t="shared" si="2060"/>
        <v/>
      </c>
      <c r="ZD274" s="66" t="str">
        <f t="shared" si="2061"/>
        <v/>
      </c>
      <c r="ZE274" s="66" t="str">
        <f t="shared" si="2062"/>
        <v/>
      </c>
      <c r="ZF274" s="66" t="str">
        <f t="shared" si="2063"/>
        <v/>
      </c>
      <c r="ZG274" s="66" t="str">
        <f t="shared" si="2064"/>
        <v/>
      </c>
      <c r="ZH274" s="66" t="str">
        <f t="shared" si="2065"/>
        <v/>
      </c>
      <c r="ZI274" s="66" t="str">
        <f t="shared" si="2066"/>
        <v/>
      </c>
      <c r="ZJ274" s="66" t="str">
        <f t="shared" si="2067"/>
        <v/>
      </c>
      <c r="ZK274" s="66" t="str">
        <f t="shared" si="2068"/>
        <v/>
      </c>
      <c r="ZL274" s="66" t="str">
        <f t="shared" si="2069"/>
        <v/>
      </c>
      <c r="ZM274" s="66" t="str">
        <f t="shared" si="2070"/>
        <v/>
      </c>
      <c r="ZN274" s="66" t="str">
        <f t="shared" si="2071"/>
        <v/>
      </c>
      <c r="ZO274" s="66" t="str">
        <f t="shared" si="2072"/>
        <v/>
      </c>
      <c r="ZP274" s="66" t="str">
        <f t="shared" si="2073"/>
        <v/>
      </c>
      <c r="ZQ274" s="66" t="str">
        <f t="shared" si="2074"/>
        <v/>
      </c>
      <c r="ZR274" s="66" t="str">
        <f t="shared" si="2075"/>
        <v/>
      </c>
      <c r="ZS274" s="66" t="str">
        <f t="shared" si="2076"/>
        <v/>
      </c>
      <c r="ZT274" s="66" t="str">
        <f t="shared" si="2077"/>
        <v/>
      </c>
      <c r="ZU274" s="66" t="str">
        <f t="shared" si="2078"/>
        <v/>
      </c>
      <c r="ZV274" s="66" t="str">
        <f t="shared" si="2079"/>
        <v/>
      </c>
      <c r="ZW274" s="66" t="str">
        <f t="shared" si="2080"/>
        <v/>
      </c>
      <c r="ZX274" s="66" t="str">
        <f t="shared" si="2081"/>
        <v/>
      </c>
      <c r="ZY274" s="66" t="str">
        <f t="shared" si="2082"/>
        <v/>
      </c>
      <c r="ZZ274" s="66" t="str">
        <f t="shared" si="2083"/>
        <v/>
      </c>
      <c r="AAA274" s="66" t="str">
        <f t="shared" si="2084"/>
        <v/>
      </c>
      <c r="AAB274" s="66" t="str">
        <f t="shared" si="2085"/>
        <v/>
      </c>
      <c r="AAC274" s="66" t="str">
        <f t="shared" si="2086"/>
        <v/>
      </c>
      <c r="AAD274" s="66" t="str">
        <f t="shared" si="2087"/>
        <v/>
      </c>
      <c r="AAE274" s="66" t="str">
        <f t="shared" si="2088"/>
        <v/>
      </c>
      <c r="AAF274" s="66" t="str">
        <f t="shared" si="2089"/>
        <v/>
      </c>
      <c r="AAG274" s="66" t="str">
        <f t="shared" si="2090"/>
        <v/>
      </c>
      <c r="AAH274" s="66" t="str">
        <f t="shared" si="2091"/>
        <v/>
      </c>
      <c r="AAI274" s="66" t="str">
        <f t="shared" si="2092"/>
        <v/>
      </c>
      <c r="AAJ274" s="66" t="str">
        <f t="shared" si="2093"/>
        <v/>
      </c>
      <c r="AAK274" s="66" t="str">
        <f t="shared" si="2094"/>
        <v/>
      </c>
      <c r="AAL274" s="66" t="str">
        <f t="shared" si="2095"/>
        <v/>
      </c>
      <c r="AAM274" s="66" t="str">
        <f t="shared" si="2096"/>
        <v/>
      </c>
      <c r="AAN274" s="66" t="str">
        <f t="shared" si="2097"/>
        <v/>
      </c>
      <c r="AAO274" s="66" t="str">
        <f t="shared" si="2098"/>
        <v/>
      </c>
      <c r="AAP274" s="66" t="str">
        <f t="shared" si="2099"/>
        <v/>
      </c>
      <c r="AAQ274" s="66" t="str">
        <f t="shared" si="2100"/>
        <v/>
      </c>
      <c r="AAR274" s="66" t="str">
        <f t="shared" si="2101"/>
        <v/>
      </c>
      <c r="AAS274" s="66" t="str">
        <f t="shared" si="2102"/>
        <v/>
      </c>
      <c r="AAT274" s="66" t="str">
        <f t="shared" si="2103"/>
        <v/>
      </c>
      <c r="AAU274" s="66" t="str">
        <f t="shared" si="2104"/>
        <v/>
      </c>
      <c r="AAV274" s="66" t="str">
        <f t="shared" si="2105"/>
        <v/>
      </c>
      <c r="AAW274" s="66" t="str">
        <f t="shared" si="2106"/>
        <v/>
      </c>
      <c r="AAX274" s="66" t="str">
        <f t="shared" si="2107"/>
        <v/>
      </c>
      <c r="AAY274" s="66" t="str">
        <f t="shared" si="2108"/>
        <v/>
      </c>
      <c r="AAZ274" s="66" t="str">
        <f t="shared" si="2109"/>
        <v/>
      </c>
      <c r="ABA274" s="66" t="str">
        <f t="shared" si="2110"/>
        <v/>
      </c>
      <c r="ABB274" s="66" t="str">
        <f t="shared" si="2111"/>
        <v/>
      </c>
      <c r="ABC274" s="66" t="str">
        <f t="shared" si="2112"/>
        <v/>
      </c>
      <c r="ABD274" s="66" t="str">
        <f t="shared" si="2113"/>
        <v/>
      </c>
      <c r="ABE274" s="66" t="str">
        <f t="shared" si="2114"/>
        <v/>
      </c>
      <c r="ABF274" s="66" t="str">
        <f t="shared" si="2115"/>
        <v/>
      </c>
      <c r="ABG274" s="66" t="str">
        <f t="shared" si="2116"/>
        <v/>
      </c>
      <c r="ABH274" s="66" t="str">
        <f t="shared" si="2117"/>
        <v/>
      </c>
      <c r="ABI274" s="66" t="str">
        <f t="shared" si="2118"/>
        <v/>
      </c>
      <c r="ABJ274" s="66" t="str">
        <f t="shared" si="2119"/>
        <v/>
      </c>
      <c r="ABK274" s="66" t="str">
        <f t="shared" si="2120"/>
        <v/>
      </c>
      <c r="ABL274" s="66" t="str">
        <f t="shared" si="2121"/>
        <v/>
      </c>
      <c r="ABM274" s="66" t="str">
        <f t="shared" si="2122"/>
        <v/>
      </c>
      <c r="ABN274" s="66" t="str">
        <f t="shared" si="2123"/>
        <v/>
      </c>
      <c r="ABO274" s="66" t="str">
        <f t="shared" si="2124"/>
        <v/>
      </c>
      <c r="ABP274" s="66" t="str">
        <f t="shared" si="2125"/>
        <v/>
      </c>
      <c r="ABQ274" s="66" t="str">
        <f t="shared" si="2126"/>
        <v/>
      </c>
      <c r="ABR274" s="66" t="str">
        <f t="shared" si="2127"/>
        <v/>
      </c>
      <c r="ABS274" s="66" t="str">
        <f t="shared" si="2128"/>
        <v/>
      </c>
      <c r="ABT274" s="66" t="str">
        <f t="shared" si="2129"/>
        <v/>
      </c>
      <c r="ABU274" s="66" t="str">
        <f t="shared" si="2130"/>
        <v/>
      </c>
      <c r="ABV274" s="66" t="str">
        <f t="shared" si="2131"/>
        <v/>
      </c>
      <c r="ABW274" s="66" t="str">
        <f t="shared" si="2132"/>
        <v/>
      </c>
      <c r="ABX274" s="66" t="str">
        <f t="shared" si="2133"/>
        <v/>
      </c>
      <c r="ABY274" s="66" t="str">
        <f t="shared" si="2134"/>
        <v/>
      </c>
      <c r="ABZ274" s="66" t="str">
        <f t="shared" si="2135"/>
        <v/>
      </c>
      <c r="ACA274" s="66" t="str">
        <f t="shared" si="2136"/>
        <v/>
      </c>
      <c r="ACB274" s="66" t="str">
        <f t="shared" si="2137"/>
        <v/>
      </c>
      <c r="ACC274" s="66" t="str">
        <f t="shared" si="2138"/>
        <v/>
      </c>
      <c r="ACD274" s="66" t="str">
        <f t="shared" si="2139"/>
        <v/>
      </c>
      <c r="ACE274" s="66" t="str">
        <f t="shared" si="2140"/>
        <v/>
      </c>
      <c r="ACF274" s="66" t="str">
        <f t="shared" si="2141"/>
        <v/>
      </c>
      <c r="ACG274" s="66" t="str">
        <f t="shared" si="2142"/>
        <v/>
      </c>
      <c r="ACH274" s="66" t="str">
        <f t="shared" si="2143"/>
        <v/>
      </c>
      <c r="ACI274" s="66" t="str">
        <f t="shared" si="2144"/>
        <v/>
      </c>
      <c r="ACJ274" s="66" t="str">
        <f t="shared" si="2145"/>
        <v/>
      </c>
      <c r="ACK274" s="66" t="str">
        <f t="shared" si="2146"/>
        <v/>
      </c>
      <c r="ACL274" s="66" t="str">
        <f t="shared" si="2147"/>
        <v/>
      </c>
      <c r="ACM274" s="66" t="str">
        <f t="shared" ref="ACM274:ACN274" si="2166">IF(AND(ACS$3="Unit", ACL274=""), "", IF(AND(ACS$3="Unit", ACL274="-"),"", IF(ACS$3="Unit", "kg/GJ delivered", IF(AND(NY274&lt;&gt;"", NY274&lt;&gt;"-", NX274="-"),"", IF($H274="","", IF(NX274="nd", "",IF(NX274="&lt;n.a.&gt;", "", IF(NY274="#/MJ", "", IF(NY274="kg/GJ delivered",NX274,IF(NY274="g/MJ delivered",NX274,IF(NY274="kg/MJ delivered",NX274*1000,IF(NY274="mg/MJ delivered",NX274/1000,IF(NY274="g/kg",((NX274)*(1/$I274)*(1/$H274)),IF(NY274="mg/kg",((NX274/1000)*(1/$I274)*(1/$H274)),IF(NY274="mg/MJ delivered",NX274/1000,IF(NY274="-","","Error"))))))))))))))))</f>
        <v/>
      </c>
      <c r="ACN274" s="66" t="str">
        <f t="shared" si="2166"/>
        <v/>
      </c>
      <c r="ACO274" s="66" t="str">
        <f t="shared" si="2149"/>
        <v/>
      </c>
      <c r="ACP274" s="66" t="str">
        <f t="shared" si="2150"/>
        <v/>
      </c>
      <c r="ACQ274" s="66" t="str">
        <f t="shared" si="2151"/>
        <v/>
      </c>
      <c r="ACR274" s="66" t="str">
        <f t="shared" si="2152"/>
        <v/>
      </c>
      <c r="ACS274" s="66" t="str">
        <f t="shared" si="2153"/>
        <v/>
      </c>
      <c r="ACT274" s="66" t="str">
        <f t="shared" si="2154"/>
        <v/>
      </c>
    </row>
    <row r="275" spans="2:774" ht="15.75" customHeight="1" x14ac:dyDescent="0.25">
      <c r="B275" s="66">
        <v>317</v>
      </c>
      <c r="C275" s="66" t="s">
        <v>1170</v>
      </c>
      <c r="D275" s="66" t="s">
        <v>1670</v>
      </c>
      <c r="E275" s="156" t="s">
        <v>1559</v>
      </c>
      <c r="F275" s="66" t="s">
        <v>497</v>
      </c>
      <c r="G275" s="66" t="s">
        <v>490</v>
      </c>
      <c r="H275" s="126">
        <f>'Thermal Efficiency'!$I$20</f>
        <v>0.17175000000000001</v>
      </c>
      <c r="I275" s="130">
        <f>'Heating Values'!$D$6</f>
        <v>13.95</v>
      </c>
      <c r="J275" s="66" t="str">
        <f t="shared" si="1759"/>
        <v>Firewood, Traditional, IN</v>
      </c>
      <c r="K275" s="66" t="s">
        <v>1254</v>
      </c>
      <c r="L275" s="66" t="s">
        <v>1254</v>
      </c>
      <c r="M275" s="66" t="s">
        <v>1254</v>
      </c>
      <c r="N275" s="66" t="s">
        <v>1254</v>
      </c>
      <c r="O275" s="66" t="s">
        <v>1168</v>
      </c>
      <c r="P275" s="66" t="str">
        <f t="shared" si="1768"/>
        <v>IN</v>
      </c>
      <c r="Q275" s="66" t="s">
        <v>2</v>
      </c>
      <c r="R275" s="158" t="s">
        <v>128</v>
      </c>
      <c r="S275" s="158" t="s">
        <v>128</v>
      </c>
      <c r="T275" s="158" t="s">
        <v>128</v>
      </c>
      <c r="U275" s="158" t="s">
        <v>128</v>
      </c>
      <c r="V275" s="158" t="s">
        <v>128</v>
      </c>
      <c r="W275" s="158" t="s">
        <v>128</v>
      </c>
      <c r="X275" s="158" t="s">
        <v>128</v>
      </c>
      <c r="Y275" s="158" t="s">
        <v>128</v>
      </c>
      <c r="Z275" s="158" t="s">
        <v>128</v>
      </c>
      <c r="AA275" s="158" t="s">
        <v>128</v>
      </c>
      <c r="AB275" s="158" t="s">
        <v>128</v>
      </c>
      <c r="AC275" s="158" t="s">
        <v>128</v>
      </c>
      <c r="AD275" s="158" t="s">
        <v>128</v>
      </c>
      <c r="AE275" s="158" t="s">
        <v>128</v>
      </c>
      <c r="AF275" s="158" t="s">
        <v>128</v>
      </c>
      <c r="AG275" s="158" t="s">
        <v>128</v>
      </c>
      <c r="AH275" s="158" t="s">
        <v>128</v>
      </c>
      <c r="AI275" s="158" t="s">
        <v>128</v>
      </c>
      <c r="AJ275" s="165">
        <v>4.8499999999999996</v>
      </c>
      <c r="AK275" s="158" t="s">
        <v>523</v>
      </c>
      <c r="AL275" s="163">
        <v>0.93</v>
      </c>
      <c r="AM275" s="158" t="s">
        <v>523</v>
      </c>
      <c r="AN275" s="163">
        <v>0.44</v>
      </c>
      <c r="AO275" s="158" t="s">
        <v>523</v>
      </c>
      <c r="AP275" s="158" t="s">
        <v>128</v>
      </c>
      <c r="AQ275" s="158" t="s">
        <v>128</v>
      </c>
      <c r="AR275" s="158" t="s">
        <v>128</v>
      </c>
      <c r="AS275" s="158" t="s">
        <v>128</v>
      </c>
      <c r="AT275" s="158" t="s">
        <v>128</v>
      </c>
      <c r="AU275" s="158" t="s">
        <v>128</v>
      </c>
      <c r="AV275" s="158" t="s">
        <v>128</v>
      </c>
      <c r="AW275" s="158" t="s">
        <v>128</v>
      </c>
      <c r="AX275" s="158" t="s">
        <v>128</v>
      </c>
      <c r="AY275" s="158" t="s">
        <v>128</v>
      </c>
      <c r="AZ275" s="158" t="s">
        <v>128</v>
      </c>
      <c r="BA275" s="158" t="s">
        <v>128</v>
      </c>
      <c r="BB275" s="158" t="s">
        <v>128</v>
      </c>
      <c r="BC275" s="158" t="s">
        <v>128</v>
      </c>
      <c r="BD275" s="158" t="s">
        <v>128</v>
      </c>
      <c r="BE275" s="158" t="s">
        <v>128</v>
      </c>
      <c r="BF275" s="158" t="s">
        <v>128</v>
      </c>
      <c r="BG275" s="158" t="s">
        <v>128</v>
      </c>
      <c r="BH275" s="158" t="s">
        <v>128</v>
      </c>
      <c r="BI275" s="158" t="s">
        <v>128</v>
      </c>
      <c r="BJ275" s="158" t="s">
        <v>128</v>
      </c>
      <c r="BK275" s="158" t="s">
        <v>128</v>
      </c>
      <c r="BL275" s="158" t="s">
        <v>128</v>
      </c>
      <c r="BM275" s="158" t="s">
        <v>128</v>
      </c>
      <c r="BN275" s="158" t="s">
        <v>128</v>
      </c>
      <c r="BO275" s="158" t="s">
        <v>128</v>
      </c>
      <c r="BP275" s="158" t="s">
        <v>128</v>
      </c>
      <c r="BQ275" s="158" t="s">
        <v>128</v>
      </c>
      <c r="BR275" s="158" t="s">
        <v>128</v>
      </c>
      <c r="BS275" s="158" t="s">
        <v>128</v>
      </c>
      <c r="BT275" s="158" t="s">
        <v>128</v>
      </c>
      <c r="BU275" s="158" t="s">
        <v>128</v>
      </c>
      <c r="BV275" s="158" t="s">
        <v>128</v>
      </c>
      <c r="BW275" s="158" t="s">
        <v>128</v>
      </c>
      <c r="BX275" s="158" t="s">
        <v>128</v>
      </c>
      <c r="BY275" s="158" t="s">
        <v>128</v>
      </c>
      <c r="BZ275" s="158" t="s">
        <v>128</v>
      </c>
      <c r="CA275" s="158" t="s">
        <v>128</v>
      </c>
      <c r="CB275" s="158" t="s">
        <v>128</v>
      </c>
      <c r="CC275" s="158" t="s">
        <v>128</v>
      </c>
      <c r="CD275" s="158" t="s">
        <v>128</v>
      </c>
      <c r="CE275" s="158" t="s">
        <v>128</v>
      </c>
      <c r="CF275" s="158" t="s">
        <v>128</v>
      </c>
      <c r="CG275" s="158" t="s">
        <v>128</v>
      </c>
      <c r="CH275" s="158" t="s">
        <v>128</v>
      </c>
      <c r="CI275" s="158" t="s">
        <v>128</v>
      </c>
      <c r="CJ275" s="158" t="s">
        <v>128</v>
      </c>
      <c r="CK275" s="158" t="s">
        <v>128</v>
      </c>
      <c r="CL275" s="158" t="s">
        <v>128</v>
      </c>
      <c r="CM275" s="158" t="s">
        <v>128</v>
      </c>
      <c r="CN275" s="158" t="s">
        <v>128</v>
      </c>
      <c r="CO275" s="158" t="s">
        <v>128</v>
      </c>
      <c r="CP275" s="158" t="s">
        <v>128</v>
      </c>
      <c r="CQ275" s="158" t="s">
        <v>128</v>
      </c>
      <c r="CR275" s="158" t="s">
        <v>128</v>
      </c>
      <c r="CS275" s="158" t="s">
        <v>128</v>
      </c>
      <c r="CT275" s="158" t="s">
        <v>128</v>
      </c>
      <c r="CU275" s="158" t="s">
        <v>128</v>
      </c>
      <c r="CV275" s="158" t="s">
        <v>128</v>
      </c>
      <c r="CW275" s="158" t="s">
        <v>128</v>
      </c>
      <c r="CX275" s="158" t="s">
        <v>128</v>
      </c>
      <c r="CY275" s="158" t="s">
        <v>128</v>
      </c>
      <c r="CZ275" s="158" t="s">
        <v>128</v>
      </c>
      <c r="DA275" s="158" t="s">
        <v>128</v>
      </c>
      <c r="DB275" s="158" t="s">
        <v>128</v>
      </c>
      <c r="DC275" s="158" t="s">
        <v>128</v>
      </c>
      <c r="DD275" s="158" t="s">
        <v>128</v>
      </c>
      <c r="DE275" s="158" t="s">
        <v>128</v>
      </c>
      <c r="DF275" s="158" t="s">
        <v>128</v>
      </c>
      <c r="DG275" s="158" t="s">
        <v>128</v>
      </c>
      <c r="DH275" s="158" t="s">
        <v>128</v>
      </c>
      <c r="DI275" s="158" t="s">
        <v>128</v>
      </c>
      <c r="DJ275" s="158" t="s">
        <v>128</v>
      </c>
      <c r="DK275" s="158" t="s">
        <v>128</v>
      </c>
      <c r="DL275" s="158" t="s">
        <v>128</v>
      </c>
      <c r="DM275" s="158" t="s">
        <v>128</v>
      </c>
      <c r="DN275" s="158" t="s">
        <v>128</v>
      </c>
      <c r="DO275" s="158" t="s">
        <v>128</v>
      </c>
      <c r="DP275" s="158" t="s">
        <v>128</v>
      </c>
      <c r="DQ275" s="158" t="s">
        <v>128</v>
      </c>
      <c r="DR275" s="158" t="s">
        <v>128</v>
      </c>
      <c r="DS275" s="158" t="s">
        <v>128</v>
      </c>
      <c r="DT275" s="158" t="s">
        <v>128</v>
      </c>
      <c r="DU275" s="158" t="s">
        <v>128</v>
      </c>
      <c r="DV275" s="158" t="s">
        <v>128</v>
      </c>
      <c r="DW275" s="158" t="s">
        <v>128</v>
      </c>
      <c r="DX275" s="158" t="s">
        <v>128</v>
      </c>
      <c r="DY275" s="158" t="s">
        <v>128</v>
      </c>
      <c r="DZ275" s="158" t="s">
        <v>128</v>
      </c>
      <c r="EA275" s="158" t="s">
        <v>128</v>
      </c>
      <c r="EB275" s="158" t="s">
        <v>128</v>
      </c>
      <c r="EC275" s="158" t="s">
        <v>128</v>
      </c>
      <c r="ED275" s="158" t="s">
        <v>128</v>
      </c>
      <c r="EE275" s="158" t="s">
        <v>128</v>
      </c>
      <c r="EF275" s="158" t="s">
        <v>128</v>
      </c>
      <c r="EG275" s="158" t="s">
        <v>128</v>
      </c>
      <c r="EH275" s="158" t="s">
        <v>128</v>
      </c>
      <c r="EI275" s="158" t="s">
        <v>128</v>
      </c>
      <c r="EJ275" s="158" t="s">
        <v>128</v>
      </c>
      <c r="EK275" s="158" t="s">
        <v>128</v>
      </c>
      <c r="EL275" s="158" t="s">
        <v>128</v>
      </c>
      <c r="EM275" s="158" t="s">
        <v>128</v>
      </c>
      <c r="EN275" s="158" t="s">
        <v>128</v>
      </c>
      <c r="EO275" s="158" t="s">
        <v>128</v>
      </c>
      <c r="EP275" s="158" t="s">
        <v>128</v>
      </c>
      <c r="EQ275" s="158" t="s">
        <v>128</v>
      </c>
      <c r="ER275" s="158" t="s">
        <v>128</v>
      </c>
      <c r="ES275" s="158" t="s">
        <v>128</v>
      </c>
      <c r="ET275" s="158" t="s">
        <v>128</v>
      </c>
      <c r="EU275" s="158" t="s">
        <v>128</v>
      </c>
      <c r="EV275" s="158" t="s">
        <v>128</v>
      </c>
      <c r="EW275" s="158" t="s">
        <v>128</v>
      </c>
      <c r="EX275" s="158" t="s">
        <v>128</v>
      </c>
      <c r="EY275" s="158" t="s">
        <v>128</v>
      </c>
      <c r="EZ275" s="158" t="s">
        <v>128</v>
      </c>
      <c r="FA275" s="158" t="s">
        <v>128</v>
      </c>
      <c r="FB275" s="158" t="s">
        <v>128</v>
      </c>
      <c r="FC275" s="158" t="s">
        <v>128</v>
      </c>
      <c r="FD275" s="158" t="s">
        <v>128</v>
      </c>
      <c r="FE275" s="158" t="s">
        <v>128</v>
      </c>
      <c r="FF275" s="158" t="s">
        <v>128</v>
      </c>
      <c r="FG275" s="158" t="s">
        <v>128</v>
      </c>
      <c r="FH275" s="158" t="s">
        <v>128</v>
      </c>
      <c r="FI275" s="158" t="s">
        <v>128</v>
      </c>
      <c r="FJ275" s="158" t="s">
        <v>128</v>
      </c>
      <c r="FK275" s="158" t="s">
        <v>128</v>
      </c>
      <c r="FL275" s="158" t="s">
        <v>128</v>
      </c>
      <c r="FM275" s="158" t="s">
        <v>128</v>
      </c>
      <c r="FN275" s="158" t="s">
        <v>128</v>
      </c>
      <c r="FO275" s="158" t="s">
        <v>128</v>
      </c>
      <c r="FP275" s="158" t="s">
        <v>128</v>
      </c>
      <c r="FQ275" s="158" t="s">
        <v>128</v>
      </c>
      <c r="FR275" s="158" t="s">
        <v>128</v>
      </c>
      <c r="FS275" s="158" t="s">
        <v>128</v>
      </c>
      <c r="FT275" s="158" t="s">
        <v>128</v>
      </c>
      <c r="FU275" s="158" t="s">
        <v>128</v>
      </c>
      <c r="FV275" s="158" t="s">
        <v>128</v>
      </c>
      <c r="FW275" s="158" t="s">
        <v>128</v>
      </c>
      <c r="FX275" s="158" t="s">
        <v>128</v>
      </c>
      <c r="FY275" s="158" t="s">
        <v>128</v>
      </c>
      <c r="FZ275" s="158" t="s">
        <v>128</v>
      </c>
      <c r="GA275" s="158" t="s">
        <v>128</v>
      </c>
      <c r="GB275" s="158" t="s">
        <v>128</v>
      </c>
      <c r="GC275" s="158" t="s">
        <v>128</v>
      </c>
      <c r="GD275" s="158" t="s">
        <v>128</v>
      </c>
      <c r="GE275" s="158" t="s">
        <v>128</v>
      </c>
      <c r="GF275" s="158" t="s">
        <v>128</v>
      </c>
      <c r="GG275" s="158" t="s">
        <v>128</v>
      </c>
      <c r="GH275" s="158" t="s">
        <v>128</v>
      </c>
      <c r="GI275" s="158" t="s">
        <v>128</v>
      </c>
      <c r="GJ275" s="158" t="s">
        <v>128</v>
      </c>
      <c r="GK275" s="158" t="s">
        <v>128</v>
      </c>
      <c r="GL275" s="158" t="s">
        <v>128</v>
      </c>
      <c r="GM275" s="158" t="s">
        <v>128</v>
      </c>
      <c r="GN275" s="158" t="s">
        <v>128</v>
      </c>
      <c r="GO275" s="158" t="s">
        <v>128</v>
      </c>
      <c r="GP275" s="158" t="s">
        <v>128</v>
      </c>
      <c r="GQ275" s="158" t="s">
        <v>128</v>
      </c>
      <c r="GR275" s="158" t="s">
        <v>128</v>
      </c>
      <c r="GS275" s="158" t="s">
        <v>128</v>
      </c>
      <c r="GT275" s="158" t="s">
        <v>128</v>
      </c>
      <c r="GU275" s="158" t="s">
        <v>128</v>
      </c>
      <c r="GV275" s="158" t="s">
        <v>128</v>
      </c>
      <c r="GW275" s="158" t="s">
        <v>128</v>
      </c>
      <c r="GX275" s="158" t="s">
        <v>128</v>
      </c>
      <c r="GY275" s="158" t="s">
        <v>128</v>
      </c>
      <c r="GZ275" s="158" t="s">
        <v>128</v>
      </c>
      <c r="HA275" s="158" t="s">
        <v>128</v>
      </c>
      <c r="HB275" s="158" t="s">
        <v>128</v>
      </c>
      <c r="HC275" s="158" t="s">
        <v>128</v>
      </c>
      <c r="HD275" s="158" t="s">
        <v>128</v>
      </c>
      <c r="HE275" s="158" t="s">
        <v>128</v>
      </c>
      <c r="HF275" s="158" t="s">
        <v>128</v>
      </c>
      <c r="HG275" s="158" t="s">
        <v>128</v>
      </c>
      <c r="HH275" s="158" t="s">
        <v>128</v>
      </c>
      <c r="HI275" s="158" t="s">
        <v>128</v>
      </c>
      <c r="HJ275" s="158" t="s">
        <v>128</v>
      </c>
      <c r="HK275" s="158" t="s">
        <v>128</v>
      </c>
      <c r="HL275" s="158" t="s">
        <v>128</v>
      </c>
      <c r="HM275" s="158" t="s">
        <v>128</v>
      </c>
      <c r="HN275" s="158" t="s">
        <v>128</v>
      </c>
      <c r="HO275" s="158" t="s">
        <v>128</v>
      </c>
      <c r="HP275" s="158" t="s">
        <v>128</v>
      </c>
      <c r="HQ275" s="158" t="s">
        <v>128</v>
      </c>
      <c r="HR275" s="158" t="s">
        <v>128</v>
      </c>
      <c r="HS275" s="158" t="s">
        <v>128</v>
      </c>
      <c r="HT275" s="158" t="s">
        <v>128</v>
      </c>
      <c r="HU275" s="158" t="s">
        <v>128</v>
      </c>
      <c r="HV275" s="158" t="s">
        <v>128</v>
      </c>
      <c r="HW275" s="158" t="s">
        <v>128</v>
      </c>
      <c r="HX275" s="158" t="s">
        <v>128</v>
      </c>
      <c r="HY275" s="158" t="s">
        <v>128</v>
      </c>
      <c r="HZ275" s="158" t="s">
        <v>128</v>
      </c>
      <c r="IA275" s="158" t="s">
        <v>128</v>
      </c>
      <c r="IB275" s="158" t="s">
        <v>128</v>
      </c>
      <c r="IC275" s="158" t="s">
        <v>128</v>
      </c>
      <c r="ID275" s="158" t="s">
        <v>128</v>
      </c>
      <c r="IE275" s="158" t="s">
        <v>128</v>
      </c>
      <c r="IF275" s="158" t="s">
        <v>128</v>
      </c>
      <c r="IG275" s="158" t="s">
        <v>128</v>
      </c>
      <c r="IH275" s="158" t="s">
        <v>128</v>
      </c>
      <c r="II275" s="158" t="s">
        <v>128</v>
      </c>
      <c r="IJ275" s="158" t="s">
        <v>128</v>
      </c>
      <c r="IK275" s="158" t="s">
        <v>128</v>
      </c>
      <c r="IL275" s="158" t="s">
        <v>128</v>
      </c>
      <c r="IM275" s="158" t="s">
        <v>128</v>
      </c>
      <c r="IN275" s="158" t="s">
        <v>128</v>
      </c>
      <c r="IO275" s="158" t="s">
        <v>128</v>
      </c>
      <c r="IP275" s="158" t="s">
        <v>128</v>
      </c>
      <c r="IQ275" s="158" t="s">
        <v>128</v>
      </c>
      <c r="IR275" s="158" t="s">
        <v>128</v>
      </c>
      <c r="IS275" s="158" t="s">
        <v>128</v>
      </c>
      <c r="IT275" s="158" t="s">
        <v>128</v>
      </c>
      <c r="IU275" s="158" t="s">
        <v>128</v>
      </c>
      <c r="IV275" s="158" t="s">
        <v>128</v>
      </c>
      <c r="IW275" s="158" t="s">
        <v>128</v>
      </c>
      <c r="IX275" s="158" t="s">
        <v>128</v>
      </c>
      <c r="IY275" s="158" t="s">
        <v>128</v>
      </c>
      <c r="IZ275" s="158" t="s">
        <v>128</v>
      </c>
      <c r="JA275" s="158" t="s">
        <v>128</v>
      </c>
      <c r="JB275" s="158" t="s">
        <v>128</v>
      </c>
      <c r="JC275" s="158" t="s">
        <v>128</v>
      </c>
      <c r="JD275" s="158" t="s">
        <v>128</v>
      </c>
      <c r="JE275" s="158" t="s">
        <v>128</v>
      </c>
      <c r="JF275" s="158" t="s">
        <v>128</v>
      </c>
      <c r="JG275" s="158" t="s">
        <v>128</v>
      </c>
      <c r="JH275" s="158" t="s">
        <v>128</v>
      </c>
      <c r="JI275" s="158" t="s">
        <v>128</v>
      </c>
      <c r="JJ275" s="158" t="s">
        <v>128</v>
      </c>
      <c r="JK275" s="158" t="s">
        <v>128</v>
      </c>
      <c r="JL275" s="158" t="s">
        <v>128</v>
      </c>
      <c r="JM275" s="158" t="s">
        <v>128</v>
      </c>
      <c r="JN275" s="158" t="s">
        <v>128</v>
      </c>
      <c r="JO275" s="158" t="s">
        <v>128</v>
      </c>
      <c r="JP275" s="158" t="s">
        <v>128</v>
      </c>
      <c r="JQ275" s="158" t="s">
        <v>128</v>
      </c>
      <c r="JR275" s="158" t="s">
        <v>128</v>
      </c>
      <c r="JS275" s="158" t="s">
        <v>128</v>
      </c>
      <c r="JT275" s="158" t="s">
        <v>128</v>
      </c>
      <c r="JU275" s="158" t="s">
        <v>128</v>
      </c>
      <c r="JV275" s="158" t="s">
        <v>128</v>
      </c>
      <c r="JW275" s="158" t="s">
        <v>128</v>
      </c>
      <c r="JX275" s="158" t="s">
        <v>128</v>
      </c>
      <c r="JY275" s="158" t="s">
        <v>128</v>
      </c>
      <c r="JZ275" s="158" t="s">
        <v>128</v>
      </c>
      <c r="KA275" s="158" t="s">
        <v>128</v>
      </c>
      <c r="KB275" s="158" t="s">
        <v>128</v>
      </c>
      <c r="KC275" s="158" t="s">
        <v>128</v>
      </c>
      <c r="KD275" s="158" t="s">
        <v>128</v>
      </c>
      <c r="KE275" s="158" t="s">
        <v>128</v>
      </c>
      <c r="KF275" s="158" t="s">
        <v>128</v>
      </c>
      <c r="KG275" s="158" t="s">
        <v>128</v>
      </c>
      <c r="KH275" s="158" t="s">
        <v>128</v>
      </c>
      <c r="KI275" s="158" t="s">
        <v>128</v>
      </c>
      <c r="KJ275" s="158" t="s">
        <v>128</v>
      </c>
      <c r="KK275" s="158" t="s">
        <v>128</v>
      </c>
      <c r="KL275" s="158" t="s">
        <v>128</v>
      </c>
      <c r="KM275" s="158" t="s">
        <v>128</v>
      </c>
      <c r="KN275" s="158" t="s">
        <v>128</v>
      </c>
      <c r="KO275" s="158" t="s">
        <v>128</v>
      </c>
      <c r="KP275" s="158" t="s">
        <v>128</v>
      </c>
      <c r="KQ275" s="158" t="s">
        <v>128</v>
      </c>
      <c r="KR275" s="158" t="s">
        <v>128</v>
      </c>
      <c r="KS275" s="158" t="s">
        <v>128</v>
      </c>
      <c r="KT275" s="158" t="s">
        <v>128</v>
      </c>
      <c r="KU275" s="158" t="s">
        <v>128</v>
      </c>
      <c r="KV275" s="158" t="s">
        <v>128</v>
      </c>
      <c r="KW275" s="158" t="s">
        <v>128</v>
      </c>
      <c r="KX275" s="158" t="s">
        <v>128</v>
      </c>
      <c r="KY275" s="158" t="s">
        <v>128</v>
      </c>
      <c r="KZ275" s="158" t="s">
        <v>128</v>
      </c>
      <c r="LA275" s="158" t="s">
        <v>128</v>
      </c>
      <c r="LB275" s="158" t="s">
        <v>128</v>
      </c>
      <c r="LC275" s="158" t="s">
        <v>128</v>
      </c>
      <c r="LD275" s="158" t="s">
        <v>128</v>
      </c>
      <c r="LE275" s="158" t="s">
        <v>128</v>
      </c>
      <c r="LF275" s="158" t="s">
        <v>128</v>
      </c>
      <c r="LG275" s="158" t="s">
        <v>128</v>
      </c>
      <c r="LH275" s="158" t="s">
        <v>128</v>
      </c>
      <c r="LI275" s="158" t="s">
        <v>128</v>
      </c>
      <c r="LJ275" s="158" t="s">
        <v>128</v>
      </c>
      <c r="LK275" s="158" t="s">
        <v>128</v>
      </c>
      <c r="LL275" s="158" t="s">
        <v>128</v>
      </c>
      <c r="LM275" s="158" t="s">
        <v>128</v>
      </c>
      <c r="LN275" s="158" t="s">
        <v>128</v>
      </c>
      <c r="LO275" s="158" t="s">
        <v>128</v>
      </c>
      <c r="LP275" s="158" t="s">
        <v>128</v>
      </c>
      <c r="LQ275" s="158" t="s">
        <v>128</v>
      </c>
      <c r="LR275" s="158" t="s">
        <v>128</v>
      </c>
      <c r="LS275" s="158" t="s">
        <v>128</v>
      </c>
      <c r="LT275" s="158" t="s">
        <v>128</v>
      </c>
      <c r="LU275" s="158" t="s">
        <v>128</v>
      </c>
      <c r="LV275" s="158" t="s">
        <v>128</v>
      </c>
      <c r="LW275" s="158" t="s">
        <v>128</v>
      </c>
      <c r="LX275" s="158" t="s">
        <v>128</v>
      </c>
      <c r="LY275" s="158" t="s">
        <v>128</v>
      </c>
      <c r="LZ275" s="158" t="s">
        <v>128</v>
      </c>
      <c r="MA275" s="158" t="s">
        <v>128</v>
      </c>
      <c r="MB275" s="158" t="s">
        <v>128</v>
      </c>
      <c r="MC275" s="158" t="s">
        <v>128</v>
      </c>
      <c r="MD275" s="158" t="s">
        <v>128</v>
      </c>
      <c r="ME275" s="158" t="s">
        <v>128</v>
      </c>
      <c r="MF275" s="158" t="s">
        <v>128</v>
      </c>
      <c r="MG275" s="158" t="s">
        <v>128</v>
      </c>
      <c r="MH275" s="158" t="s">
        <v>128</v>
      </c>
      <c r="MI275" s="158" t="s">
        <v>128</v>
      </c>
      <c r="MJ275" s="158" t="s">
        <v>128</v>
      </c>
      <c r="MK275" s="158" t="s">
        <v>128</v>
      </c>
      <c r="ML275" s="158" t="s">
        <v>128</v>
      </c>
      <c r="MM275" s="158" t="s">
        <v>128</v>
      </c>
      <c r="MN275" s="158" t="s">
        <v>128</v>
      </c>
      <c r="MO275" s="158" t="s">
        <v>128</v>
      </c>
      <c r="MP275" s="158" t="s">
        <v>128</v>
      </c>
      <c r="MQ275" s="158" t="s">
        <v>128</v>
      </c>
      <c r="MR275" s="158" t="s">
        <v>128</v>
      </c>
      <c r="MS275" s="158" t="s">
        <v>128</v>
      </c>
      <c r="MT275" s="158" t="s">
        <v>128</v>
      </c>
      <c r="MU275" s="158" t="s">
        <v>128</v>
      </c>
      <c r="MV275" s="158" t="s">
        <v>128</v>
      </c>
      <c r="MW275" s="158" t="s">
        <v>128</v>
      </c>
      <c r="MX275" s="158" t="s">
        <v>128</v>
      </c>
      <c r="MY275" s="158" t="s">
        <v>128</v>
      </c>
      <c r="MZ275" s="158" t="s">
        <v>128</v>
      </c>
      <c r="NA275" s="158" t="s">
        <v>128</v>
      </c>
      <c r="NB275" s="158" t="s">
        <v>128</v>
      </c>
      <c r="NC275" s="158" t="s">
        <v>128</v>
      </c>
      <c r="ND275" s="158" t="s">
        <v>128</v>
      </c>
      <c r="NE275" s="158" t="s">
        <v>128</v>
      </c>
      <c r="NF275" s="158" t="s">
        <v>128</v>
      </c>
      <c r="NG275" s="158" t="s">
        <v>128</v>
      </c>
      <c r="NH275" s="158" t="s">
        <v>128</v>
      </c>
      <c r="NI275" s="158" t="s">
        <v>128</v>
      </c>
      <c r="NJ275" s="158" t="s">
        <v>128</v>
      </c>
      <c r="NK275" s="158" t="s">
        <v>128</v>
      </c>
      <c r="NL275" s="158" t="s">
        <v>128</v>
      </c>
      <c r="NM275" s="158" t="s">
        <v>128</v>
      </c>
      <c r="NN275" s="158" t="s">
        <v>128</v>
      </c>
      <c r="NO275" s="158" t="s">
        <v>128</v>
      </c>
      <c r="NP275" s="158" t="s">
        <v>128</v>
      </c>
      <c r="NQ275" s="158" t="s">
        <v>128</v>
      </c>
      <c r="NR275" s="158" t="s">
        <v>128</v>
      </c>
      <c r="NS275" s="158" t="s">
        <v>128</v>
      </c>
      <c r="NT275" s="158" t="s">
        <v>128</v>
      </c>
      <c r="NU275" s="158" t="s">
        <v>128</v>
      </c>
      <c r="NV275" s="158" t="s">
        <v>128</v>
      </c>
      <c r="NW275" s="158" t="s">
        <v>128</v>
      </c>
      <c r="NX275" s="158" t="s">
        <v>128</v>
      </c>
      <c r="NY275" s="158" t="s">
        <v>128</v>
      </c>
      <c r="NZ275" s="158" t="s">
        <v>128</v>
      </c>
      <c r="OA275" s="158" t="s">
        <v>128</v>
      </c>
      <c r="OB275" s="158" t="s">
        <v>128</v>
      </c>
      <c r="OC275" s="158" t="s">
        <v>128</v>
      </c>
      <c r="OD275" s="158" t="s">
        <v>128</v>
      </c>
      <c r="OE275" s="170" t="s">
        <v>128</v>
      </c>
      <c r="OF275" s="181"/>
      <c r="OG275" s="113" t="str">
        <f t="shared" si="1778"/>
        <v/>
      </c>
      <c r="OH275" s="66" t="str">
        <f t="shared" si="1779"/>
        <v/>
      </c>
      <c r="OI275" s="66" t="str">
        <f t="shared" si="1780"/>
        <v/>
      </c>
      <c r="OJ275" s="66" t="str">
        <f t="shared" si="1781"/>
        <v/>
      </c>
      <c r="OK275" s="66" t="str">
        <f t="shared" si="1782"/>
        <v/>
      </c>
      <c r="OL275" s="66" t="str">
        <f t="shared" si="1783"/>
        <v/>
      </c>
      <c r="OM275" s="66" t="str">
        <f t="shared" si="1784"/>
        <v/>
      </c>
      <c r="ON275" s="66" t="str">
        <f t="shared" si="1785"/>
        <v/>
      </c>
      <c r="OO275" s="66" t="str">
        <f t="shared" si="1786"/>
        <v/>
      </c>
      <c r="OP275" s="66" t="str">
        <f t="shared" si="1787"/>
        <v/>
      </c>
      <c r="OQ275" s="66" t="str">
        <f t="shared" si="1788"/>
        <v/>
      </c>
      <c r="OR275" s="66" t="str">
        <f t="shared" si="1789"/>
        <v/>
      </c>
      <c r="OS275" s="66" t="str">
        <f t="shared" si="1790"/>
        <v/>
      </c>
      <c r="OT275" s="66" t="str">
        <f t="shared" si="1791"/>
        <v/>
      </c>
      <c r="OU275" s="66" t="str">
        <f t="shared" si="1792"/>
        <v/>
      </c>
      <c r="OV275" s="66" t="str">
        <f t="shared" si="1793"/>
        <v/>
      </c>
      <c r="OW275" s="66" t="str">
        <f t="shared" si="1794"/>
        <v/>
      </c>
      <c r="OX275" s="66" t="str">
        <f t="shared" si="1795"/>
        <v/>
      </c>
      <c r="OY275" s="118">
        <f t="shared" si="1796"/>
        <v>2.0242809368038275</v>
      </c>
      <c r="OZ275" s="66" t="str">
        <f t="shared" si="1797"/>
        <v>kg/GJ delivered</v>
      </c>
      <c r="PA275" s="126">
        <f t="shared" si="1798"/>
        <v>0.38816108685104328</v>
      </c>
      <c r="PB275" s="66" t="str">
        <f t="shared" si="1799"/>
        <v>kg/GJ delivered</v>
      </c>
      <c r="PC275" s="126">
        <f t="shared" si="1800"/>
        <v>0.18364610560694519</v>
      </c>
      <c r="PD275" s="66" t="str">
        <f t="shared" si="1801"/>
        <v>kg/GJ delivered</v>
      </c>
      <c r="PE275" s="66" t="str">
        <f t="shared" si="1802"/>
        <v/>
      </c>
      <c r="PF275" s="66" t="str">
        <f t="shared" si="1803"/>
        <v/>
      </c>
      <c r="PG275" s="66" t="str">
        <f t="shared" si="1804"/>
        <v/>
      </c>
      <c r="PH275" s="66" t="str">
        <f t="shared" si="1805"/>
        <v/>
      </c>
      <c r="PI275" s="66" t="str">
        <f t="shared" si="1806"/>
        <v/>
      </c>
      <c r="PJ275" s="66" t="str">
        <f t="shared" si="1807"/>
        <v/>
      </c>
      <c r="PK275" s="66" t="str">
        <f t="shared" si="1808"/>
        <v/>
      </c>
      <c r="PL275" s="66" t="str">
        <f t="shared" si="1809"/>
        <v/>
      </c>
      <c r="PM275" s="66" t="str">
        <f t="shared" si="1810"/>
        <v/>
      </c>
      <c r="PN275" s="66" t="str">
        <f t="shared" si="1811"/>
        <v/>
      </c>
      <c r="PO275" s="66" t="str">
        <f t="shared" si="1812"/>
        <v/>
      </c>
      <c r="PP275" s="66" t="str">
        <f t="shared" si="1813"/>
        <v/>
      </c>
      <c r="PQ275" s="66" t="str">
        <f t="shared" si="1814"/>
        <v/>
      </c>
      <c r="PR275" s="66" t="str">
        <f t="shared" si="1815"/>
        <v/>
      </c>
      <c r="PS275" s="66" t="str">
        <f t="shared" si="1816"/>
        <v/>
      </c>
      <c r="PT275" s="66" t="str">
        <f t="shared" si="1817"/>
        <v/>
      </c>
      <c r="PU275" s="66" t="str">
        <f t="shared" si="1818"/>
        <v/>
      </c>
      <c r="PV275" s="66" t="str">
        <f t="shared" si="1819"/>
        <v/>
      </c>
      <c r="PW275" s="66" t="str">
        <f t="shared" si="1820"/>
        <v/>
      </c>
      <c r="PX275" s="66" t="str">
        <f t="shared" si="1821"/>
        <v/>
      </c>
      <c r="PY275" s="66" t="str">
        <f t="shared" si="1822"/>
        <v/>
      </c>
      <c r="PZ275" s="66" t="str">
        <f t="shared" si="1823"/>
        <v/>
      </c>
      <c r="QA275" s="66" t="str">
        <f t="shared" si="1824"/>
        <v/>
      </c>
      <c r="QB275" s="66" t="str">
        <f t="shared" si="1825"/>
        <v/>
      </c>
      <c r="QC275" s="66" t="str">
        <f t="shared" si="1826"/>
        <v/>
      </c>
      <c r="QD275" s="66" t="str">
        <f t="shared" si="1827"/>
        <v/>
      </c>
      <c r="QE275" s="66" t="str">
        <f t="shared" si="1828"/>
        <v/>
      </c>
      <c r="QF275" s="66" t="str">
        <f t="shared" si="1829"/>
        <v/>
      </c>
      <c r="QG275" s="66" t="str">
        <f t="shared" si="1830"/>
        <v/>
      </c>
      <c r="QH275" s="66" t="str">
        <f t="shared" si="1831"/>
        <v/>
      </c>
      <c r="QI275" s="66" t="str">
        <f t="shared" si="1832"/>
        <v/>
      </c>
      <c r="QJ275" s="66" t="str">
        <f t="shared" si="1833"/>
        <v/>
      </c>
      <c r="QK275" s="66" t="str">
        <f t="shared" si="1834"/>
        <v/>
      </c>
      <c r="QL275" s="66" t="str">
        <f t="shared" si="1835"/>
        <v/>
      </c>
      <c r="QM275" s="66" t="str">
        <f t="shared" si="1836"/>
        <v/>
      </c>
      <c r="QN275" s="66" t="str">
        <f t="shared" si="1837"/>
        <v/>
      </c>
      <c r="QO275" s="66" t="str">
        <f t="shared" si="1838"/>
        <v/>
      </c>
      <c r="QP275" s="66" t="str">
        <f t="shared" si="1839"/>
        <v/>
      </c>
      <c r="QQ275" s="66" t="str">
        <f t="shared" si="1840"/>
        <v/>
      </c>
      <c r="QR275" s="66" t="str">
        <f t="shared" si="1841"/>
        <v/>
      </c>
      <c r="QS275" s="66" t="str">
        <f t="shared" si="1842"/>
        <v/>
      </c>
      <c r="QT275" s="66" t="str">
        <f t="shared" si="1843"/>
        <v/>
      </c>
      <c r="QU275" s="66" t="str">
        <f t="shared" si="1844"/>
        <v/>
      </c>
      <c r="QV275" s="66" t="str">
        <f t="shared" si="1845"/>
        <v/>
      </c>
      <c r="QW275" s="66" t="str">
        <f t="shared" si="1846"/>
        <v/>
      </c>
      <c r="QX275" s="66" t="str">
        <f t="shared" si="1847"/>
        <v/>
      </c>
      <c r="QY275" s="66" t="str">
        <f t="shared" si="1848"/>
        <v/>
      </c>
      <c r="QZ275" s="66" t="str">
        <f t="shared" si="1849"/>
        <v/>
      </c>
      <c r="RA275" s="66" t="str">
        <f t="shared" si="1850"/>
        <v/>
      </c>
      <c r="RB275" s="66" t="str">
        <f t="shared" si="1851"/>
        <v/>
      </c>
      <c r="RC275" s="66" t="str">
        <f t="shared" si="1852"/>
        <v/>
      </c>
      <c r="RD275" s="66" t="str">
        <f t="shared" si="1853"/>
        <v/>
      </c>
      <c r="RE275" s="66" t="str">
        <f t="shared" si="1854"/>
        <v/>
      </c>
      <c r="RF275" s="66" t="str">
        <f t="shared" si="1855"/>
        <v/>
      </c>
      <c r="RG275" s="66" t="str">
        <f t="shared" si="1856"/>
        <v/>
      </c>
      <c r="RH275" s="66" t="str">
        <f t="shared" si="1857"/>
        <v/>
      </c>
      <c r="RI275" s="66" t="str">
        <f t="shared" si="1858"/>
        <v/>
      </c>
      <c r="RJ275" s="66" t="str">
        <f t="shared" si="1859"/>
        <v/>
      </c>
      <c r="RK275" s="66" t="str">
        <f t="shared" si="1860"/>
        <v/>
      </c>
      <c r="RL275" s="66" t="str">
        <f t="shared" si="1861"/>
        <v/>
      </c>
      <c r="RM275" s="66" t="str">
        <f t="shared" si="1862"/>
        <v/>
      </c>
      <c r="RN275" s="66" t="str">
        <f t="shared" si="1863"/>
        <v/>
      </c>
      <c r="RO275" s="66" t="str">
        <f t="shared" si="1864"/>
        <v/>
      </c>
      <c r="RP275" s="66" t="str">
        <f t="shared" si="1865"/>
        <v/>
      </c>
      <c r="RQ275" s="66" t="str">
        <f t="shared" si="1866"/>
        <v/>
      </c>
      <c r="RR275" s="66" t="str">
        <f t="shared" si="1867"/>
        <v/>
      </c>
      <c r="RS275" s="66" t="str">
        <f t="shared" si="1868"/>
        <v/>
      </c>
      <c r="RT275" s="66" t="str">
        <f t="shared" si="1869"/>
        <v/>
      </c>
      <c r="RU275" s="66" t="str">
        <f t="shared" si="1870"/>
        <v/>
      </c>
      <c r="RV275" s="66" t="str">
        <f t="shared" si="1871"/>
        <v/>
      </c>
      <c r="RW275" s="66" t="str">
        <f t="shared" si="1872"/>
        <v/>
      </c>
      <c r="RX275" s="66" t="str">
        <f t="shared" si="1873"/>
        <v/>
      </c>
      <c r="RY275" s="66" t="str">
        <f t="shared" si="1874"/>
        <v/>
      </c>
      <c r="RZ275" s="66" t="str">
        <f t="shared" si="1875"/>
        <v/>
      </c>
      <c r="SA275" s="66" t="str">
        <f t="shared" si="1876"/>
        <v/>
      </c>
      <c r="SB275" s="66" t="str">
        <f t="shared" si="1877"/>
        <v/>
      </c>
      <c r="SC275" s="66" t="str">
        <f t="shared" si="1878"/>
        <v/>
      </c>
      <c r="SD275" s="66" t="str">
        <f t="shared" si="1879"/>
        <v/>
      </c>
      <c r="SE275" s="66" t="str">
        <f t="shared" si="1880"/>
        <v/>
      </c>
      <c r="SF275" s="66" t="str">
        <f t="shared" si="1881"/>
        <v/>
      </c>
      <c r="SG275" s="66" t="str">
        <f t="shared" si="1882"/>
        <v/>
      </c>
      <c r="SH275" s="66" t="str">
        <f t="shared" si="1883"/>
        <v/>
      </c>
      <c r="SI275" s="66" t="str">
        <f t="shared" si="1884"/>
        <v/>
      </c>
      <c r="SJ275" s="66" t="str">
        <f t="shared" si="1885"/>
        <v/>
      </c>
      <c r="SK275" s="66" t="str">
        <f t="shared" si="1886"/>
        <v/>
      </c>
      <c r="SL275" s="66" t="str">
        <f t="shared" si="1887"/>
        <v/>
      </c>
      <c r="SM275" s="66" t="str">
        <f t="shared" si="1888"/>
        <v/>
      </c>
      <c r="SN275" s="66" t="str">
        <f t="shared" si="1889"/>
        <v/>
      </c>
      <c r="SO275" s="66" t="str">
        <f t="shared" si="1890"/>
        <v/>
      </c>
      <c r="SP275" s="66" t="str">
        <f t="shared" si="1891"/>
        <v/>
      </c>
      <c r="SQ275" s="66" t="str">
        <f t="shared" si="1892"/>
        <v/>
      </c>
      <c r="SR275" s="66" t="str">
        <f t="shared" si="1893"/>
        <v/>
      </c>
      <c r="SS275" s="66" t="str">
        <f t="shared" si="1894"/>
        <v/>
      </c>
      <c r="ST275" s="66" t="str">
        <f t="shared" si="1895"/>
        <v/>
      </c>
      <c r="SU275" s="66" t="str">
        <f t="shared" si="1896"/>
        <v/>
      </c>
      <c r="SV275" s="66" t="str">
        <f t="shared" si="1897"/>
        <v/>
      </c>
      <c r="SW275" s="66" t="str">
        <f t="shared" si="1898"/>
        <v/>
      </c>
      <c r="SX275" s="66" t="str">
        <f t="shared" si="1899"/>
        <v/>
      </c>
      <c r="SY275" s="66" t="str">
        <f t="shared" si="1900"/>
        <v/>
      </c>
      <c r="SZ275" s="66" t="str">
        <f t="shared" si="1901"/>
        <v/>
      </c>
      <c r="TA275" s="66" t="str">
        <f t="shared" si="1902"/>
        <v/>
      </c>
      <c r="TB275" s="66" t="str">
        <f t="shared" si="1903"/>
        <v/>
      </c>
      <c r="TC275" s="66" t="str">
        <f t="shared" si="1904"/>
        <v/>
      </c>
      <c r="TD275" s="66" t="str">
        <f t="shared" si="1905"/>
        <v/>
      </c>
      <c r="TE275" s="66" t="str">
        <f t="shared" si="1906"/>
        <v/>
      </c>
      <c r="TF275" s="66" t="str">
        <f t="shared" si="1907"/>
        <v/>
      </c>
      <c r="TG275" s="66" t="str">
        <f t="shared" si="1908"/>
        <v/>
      </c>
      <c r="TH275" s="66" t="str">
        <f t="shared" si="1909"/>
        <v/>
      </c>
      <c r="TI275" s="66" t="str">
        <f t="shared" si="1910"/>
        <v/>
      </c>
      <c r="TJ275" s="66" t="str">
        <f t="shared" si="1911"/>
        <v/>
      </c>
      <c r="TK275" s="66" t="str">
        <f t="shared" si="1912"/>
        <v/>
      </c>
      <c r="TL275" s="66" t="str">
        <f t="shared" si="1913"/>
        <v/>
      </c>
      <c r="TM275" s="66" t="str">
        <f t="shared" si="1914"/>
        <v/>
      </c>
      <c r="TN275" s="66" t="str">
        <f t="shared" si="1915"/>
        <v/>
      </c>
      <c r="TO275" s="66" t="str">
        <f t="shared" si="1916"/>
        <v/>
      </c>
      <c r="TP275" s="66" t="str">
        <f t="shared" si="1917"/>
        <v/>
      </c>
      <c r="TQ275" s="66" t="str">
        <f t="shared" si="1918"/>
        <v/>
      </c>
      <c r="TR275" s="66" t="str">
        <f t="shared" si="1919"/>
        <v/>
      </c>
      <c r="TS275" s="66" t="str">
        <f t="shared" si="1920"/>
        <v/>
      </c>
      <c r="TT275" s="66" t="str">
        <f t="shared" si="1921"/>
        <v/>
      </c>
      <c r="TU275" s="66" t="str">
        <f t="shared" si="1922"/>
        <v/>
      </c>
      <c r="TV275" s="66" t="str">
        <f t="shared" si="1923"/>
        <v/>
      </c>
      <c r="TW275" s="66" t="str">
        <f t="shared" si="1924"/>
        <v/>
      </c>
      <c r="TX275" s="66" t="str">
        <f t="shared" si="1925"/>
        <v/>
      </c>
      <c r="TY275" s="66" t="str">
        <f t="shared" si="1926"/>
        <v/>
      </c>
      <c r="TZ275" s="66" t="str">
        <f t="shared" si="1927"/>
        <v/>
      </c>
      <c r="UA275" s="66" t="str">
        <f t="shared" si="1928"/>
        <v/>
      </c>
      <c r="UB275" s="66" t="str">
        <f t="shared" si="1929"/>
        <v/>
      </c>
      <c r="UC275" s="66" t="str">
        <f t="shared" si="1930"/>
        <v/>
      </c>
      <c r="UD275" s="66" t="str">
        <f t="shared" si="1931"/>
        <v/>
      </c>
      <c r="UE275" s="66" t="str">
        <f t="shared" si="1932"/>
        <v/>
      </c>
      <c r="UF275" s="66" t="str">
        <f t="shared" si="1933"/>
        <v/>
      </c>
      <c r="UG275" s="66" t="str">
        <f t="shared" si="1934"/>
        <v/>
      </c>
      <c r="UH275" s="66" t="str">
        <f t="shared" si="1935"/>
        <v/>
      </c>
      <c r="UI275" s="66" t="str">
        <f t="shared" si="1936"/>
        <v/>
      </c>
      <c r="UJ275" s="66" t="str">
        <f t="shared" si="1937"/>
        <v/>
      </c>
      <c r="UK275" s="66" t="str">
        <f t="shared" si="1938"/>
        <v/>
      </c>
      <c r="UL275" s="66" t="str">
        <f t="shared" si="1939"/>
        <v/>
      </c>
      <c r="UM275" s="66" t="str">
        <f t="shared" si="1940"/>
        <v/>
      </c>
      <c r="UN275" s="66" t="str">
        <f t="shared" si="1941"/>
        <v/>
      </c>
      <c r="UO275" s="66" t="str">
        <f t="shared" si="1942"/>
        <v/>
      </c>
      <c r="UP275" s="66" t="str">
        <f t="shared" si="1943"/>
        <v/>
      </c>
      <c r="UQ275" s="66" t="str">
        <f t="shared" si="1944"/>
        <v/>
      </c>
      <c r="UR275" s="66" t="str">
        <f t="shared" si="1945"/>
        <v/>
      </c>
      <c r="US275" s="66" t="str">
        <f t="shared" si="1946"/>
        <v/>
      </c>
      <c r="UT275" s="66" t="str">
        <f t="shared" si="1947"/>
        <v/>
      </c>
      <c r="UU275" s="66" t="str">
        <f t="shared" si="1948"/>
        <v/>
      </c>
      <c r="UV275" s="66" t="str">
        <f t="shared" si="1949"/>
        <v/>
      </c>
      <c r="UW275" s="66" t="str">
        <f t="shared" si="1950"/>
        <v/>
      </c>
      <c r="UX275" s="66" t="str">
        <f t="shared" si="1951"/>
        <v/>
      </c>
      <c r="UY275" s="66" t="str">
        <f t="shared" si="1952"/>
        <v/>
      </c>
      <c r="UZ275" s="66" t="str">
        <f t="shared" si="1953"/>
        <v/>
      </c>
      <c r="VA275" s="66" t="str">
        <f t="shared" si="1954"/>
        <v/>
      </c>
      <c r="VB275" s="66" t="str">
        <f t="shared" si="1955"/>
        <v/>
      </c>
      <c r="VC275" s="66" t="str">
        <f t="shared" si="1956"/>
        <v/>
      </c>
      <c r="VD275" s="66" t="str">
        <f t="shared" si="1957"/>
        <v/>
      </c>
      <c r="VE275" s="66" t="str">
        <f t="shared" si="1958"/>
        <v/>
      </c>
      <c r="VF275" s="66" t="str">
        <f t="shared" si="1959"/>
        <v/>
      </c>
      <c r="VG275" s="66" t="str">
        <f t="shared" si="1960"/>
        <v/>
      </c>
      <c r="VH275" s="66" t="str">
        <f t="shared" si="1961"/>
        <v/>
      </c>
      <c r="VI275" s="66" t="str">
        <f t="shared" si="1962"/>
        <v/>
      </c>
      <c r="VJ275" s="66" t="str">
        <f t="shared" si="1963"/>
        <v/>
      </c>
      <c r="VK275" s="66" t="str">
        <f t="shared" si="1964"/>
        <v/>
      </c>
      <c r="VL275" s="66" t="str">
        <f t="shared" si="1965"/>
        <v/>
      </c>
      <c r="VM275" s="66" t="str">
        <f t="shared" si="1966"/>
        <v/>
      </c>
      <c r="VN275" s="66" t="str">
        <f t="shared" si="1967"/>
        <v/>
      </c>
      <c r="VO275" s="66" t="str">
        <f t="shared" si="1968"/>
        <v/>
      </c>
      <c r="VP275" s="66" t="str">
        <f t="shared" si="1969"/>
        <v/>
      </c>
      <c r="VQ275" s="66" t="str">
        <f t="shared" si="1970"/>
        <v/>
      </c>
      <c r="VR275" s="66" t="str">
        <f t="shared" si="1971"/>
        <v/>
      </c>
      <c r="VS275" s="66" t="str">
        <f t="shared" si="1972"/>
        <v/>
      </c>
      <c r="VT275" s="66" t="str">
        <f t="shared" si="1973"/>
        <v/>
      </c>
      <c r="VU275" s="66" t="str">
        <f t="shared" si="1974"/>
        <v/>
      </c>
      <c r="VV275" s="66" t="str">
        <f t="shared" si="1975"/>
        <v/>
      </c>
      <c r="VW275" s="66" t="str">
        <f t="shared" si="1976"/>
        <v/>
      </c>
      <c r="VX275" s="66" t="str">
        <f t="shared" si="1977"/>
        <v/>
      </c>
      <c r="VY275" s="66" t="str">
        <f t="shared" si="1978"/>
        <v/>
      </c>
      <c r="VZ275" s="66" t="str">
        <f t="shared" si="1979"/>
        <v/>
      </c>
      <c r="WA275" s="66" t="str">
        <f t="shared" si="1980"/>
        <v/>
      </c>
      <c r="WB275" s="66" t="str">
        <f t="shared" si="1981"/>
        <v/>
      </c>
      <c r="WC275" s="66" t="str">
        <f t="shared" si="1982"/>
        <v/>
      </c>
      <c r="WD275" s="66" t="str">
        <f t="shared" si="1983"/>
        <v/>
      </c>
      <c r="WE275" s="66" t="str">
        <f t="shared" si="1984"/>
        <v/>
      </c>
      <c r="WF275" s="66" t="str">
        <f t="shared" si="1985"/>
        <v/>
      </c>
      <c r="WG275" s="66" t="str">
        <f t="shared" si="1986"/>
        <v/>
      </c>
      <c r="WH275" s="66" t="str">
        <f t="shared" si="1987"/>
        <v/>
      </c>
      <c r="WI275" s="66" t="str">
        <f t="shared" si="1988"/>
        <v/>
      </c>
      <c r="WJ275" s="66" t="str">
        <f t="shared" si="1989"/>
        <v/>
      </c>
      <c r="WK275" s="66" t="str">
        <f t="shared" si="1990"/>
        <v/>
      </c>
      <c r="WL275" s="66" t="str">
        <f t="shared" si="1991"/>
        <v/>
      </c>
      <c r="WM275" s="66" t="str">
        <f t="shared" si="1992"/>
        <v/>
      </c>
      <c r="WN275" s="66" t="str">
        <f t="shared" si="1993"/>
        <v/>
      </c>
      <c r="WO275" s="66" t="str">
        <f t="shared" si="1994"/>
        <v/>
      </c>
      <c r="WP275" s="66" t="str">
        <f t="shared" si="1995"/>
        <v/>
      </c>
      <c r="WQ275" s="66" t="str">
        <f t="shared" si="1996"/>
        <v/>
      </c>
      <c r="WR275" s="66" t="str">
        <f t="shared" si="1997"/>
        <v/>
      </c>
      <c r="WS275" s="66" t="str">
        <f t="shared" si="1998"/>
        <v/>
      </c>
      <c r="WT275" s="66" t="str">
        <f t="shared" si="1999"/>
        <v/>
      </c>
      <c r="WU275" s="66" t="str">
        <f t="shared" si="2000"/>
        <v/>
      </c>
      <c r="WV275" s="66" t="str">
        <f t="shared" si="2001"/>
        <v/>
      </c>
      <c r="WW275" s="66" t="str">
        <f t="shared" si="2002"/>
        <v/>
      </c>
      <c r="WX275" s="66" t="str">
        <f t="shared" si="2003"/>
        <v/>
      </c>
      <c r="WY275" s="66" t="str">
        <f t="shared" si="2004"/>
        <v/>
      </c>
      <c r="WZ275" s="66" t="str">
        <f t="shared" si="2005"/>
        <v/>
      </c>
      <c r="XA275" s="66" t="str">
        <f t="shared" si="2006"/>
        <v/>
      </c>
      <c r="XB275" s="66" t="str">
        <f t="shared" si="2007"/>
        <v/>
      </c>
      <c r="XC275" s="66" t="str">
        <f t="shared" si="2008"/>
        <v/>
      </c>
      <c r="XD275" s="66" t="str">
        <f t="shared" si="2009"/>
        <v/>
      </c>
      <c r="XE275" s="66" t="str">
        <f t="shared" si="2010"/>
        <v/>
      </c>
      <c r="XF275" s="66" t="str">
        <f t="shared" si="2011"/>
        <v/>
      </c>
      <c r="XG275" s="66" t="str">
        <f t="shared" si="2012"/>
        <v/>
      </c>
      <c r="XH275" s="66" t="str">
        <f t="shared" si="2013"/>
        <v/>
      </c>
      <c r="XI275" s="66" t="str">
        <f t="shared" si="2014"/>
        <v/>
      </c>
      <c r="XJ275" s="66" t="str">
        <f t="shared" si="2015"/>
        <v/>
      </c>
      <c r="XK275" s="66" t="str">
        <f t="shared" si="2016"/>
        <v/>
      </c>
      <c r="XL275" s="66" t="str">
        <f t="shared" si="2017"/>
        <v/>
      </c>
      <c r="XM275" s="66" t="str">
        <f t="shared" si="2018"/>
        <v/>
      </c>
      <c r="XN275" s="66" t="str">
        <f t="shared" si="2019"/>
        <v/>
      </c>
      <c r="XO275" s="66" t="str">
        <f t="shared" si="2020"/>
        <v/>
      </c>
      <c r="XP275" s="66" t="str">
        <f t="shared" si="2021"/>
        <v/>
      </c>
      <c r="XQ275" s="66" t="str">
        <f t="shared" si="2022"/>
        <v/>
      </c>
      <c r="XR275" s="66" t="str">
        <f t="shared" si="2023"/>
        <v/>
      </c>
      <c r="XS275" s="66" t="str">
        <f t="shared" si="2024"/>
        <v/>
      </c>
      <c r="XT275" s="66" t="str">
        <f t="shared" si="2025"/>
        <v/>
      </c>
      <c r="XU275" s="66" t="str">
        <f t="shared" si="2026"/>
        <v/>
      </c>
      <c r="XV275" s="66" t="str">
        <f t="shared" si="2027"/>
        <v/>
      </c>
      <c r="XW275" s="66" t="str">
        <f t="shared" si="2028"/>
        <v/>
      </c>
      <c r="XX275" s="66" t="str">
        <f t="shared" si="2029"/>
        <v/>
      </c>
      <c r="XY275" s="66" t="str">
        <f t="shared" si="2030"/>
        <v/>
      </c>
      <c r="XZ275" s="66" t="str">
        <f t="shared" si="2031"/>
        <v/>
      </c>
      <c r="YA275" s="66" t="str">
        <f t="shared" si="2032"/>
        <v/>
      </c>
      <c r="YB275" s="66" t="str">
        <f t="shared" si="2033"/>
        <v/>
      </c>
      <c r="YC275" s="66" t="str">
        <f t="shared" si="2034"/>
        <v/>
      </c>
      <c r="YD275" s="66" t="str">
        <f t="shared" si="2035"/>
        <v/>
      </c>
      <c r="YE275" s="66" t="str">
        <f t="shared" si="2036"/>
        <v/>
      </c>
      <c r="YF275" s="66" t="str">
        <f t="shared" si="2037"/>
        <v/>
      </c>
      <c r="YG275" s="66" t="str">
        <f t="shared" si="2038"/>
        <v/>
      </c>
      <c r="YH275" s="66" t="str">
        <f t="shared" si="2039"/>
        <v/>
      </c>
      <c r="YI275" s="66" t="str">
        <f t="shared" si="2040"/>
        <v/>
      </c>
      <c r="YJ275" s="66" t="str">
        <f t="shared" si="2041"/>
        <v/>
      </c>
      <c r="YK275" s="66" t="str">
        <f t="shared" si="2042"/>
        <v/>
      </c>
      <c r="YL275" s="66" t="str">
        <f t="shared" si="2043"/>
        <v/>
      </c>
      <c r="YM275" s="66" t="str">
        <f t="shared" si="2044"/>
        <v/>
      </c>
      <c r="YN275" s="66" t="str">
        <f t="shared" si="2045"/>
        <v/>
      </c>
      <c r="YO275" s="66" t="str">
        <f t="shared" si="2046"/>
        <v/>
      </c>
      <c r="YP275" s="66" t="str">
        <f t="shared" si="2047"/>
        <v/>
      </c>
      <c r="YQ275" s="66" t="str">
        <f t="shared" si="2048"/>
        <v/>
      </c>
      <c r="YR275" s="66" t="str">
        <f t="shared" si="2049"/>
        <v/>
      </c>
      <c r="YS275" s="66" t="str">
        <f t="shared" si="2050"/>
        <v/>
      </c>
      <c r="YT275" s="66" t="str">
        <f t="shared" si="2051"/>
        <v/>
      </c>
      <c r="YU275" s="66" t="str">
        <f t="shared" si="2052"/>
        <v/>
      </c>
      <c r="YV275" s="66" t="str">
        <f t="shared" si="2053"/>
        <v/>
      </c>
      <c r="YW275" s="66" t="str">
        <f t="shared" si="2054"/>
        <v/>
      </c>
      <c r="YX275" s="66" t="str">
        <f t="shared" si="2055"/>
        <v/>
      </c>
      <c r="YY275" s="66" t="str">
        <f t="shared" si="2056"/>
        <v/>
      </c>
      <c r="YZ275" s="66" t="str">
        <f t="shared" si="2057"/>
        <v/>
      </c>
      <c r="ZA275" s="66" t="str">
        <f t="shared" si="2058"/>
        <v/>
      </c>
      <c r="ZB275" s="66" t="str">
        <f t="shared" si="2059"/>
        <v/>
      </c>
      <c r="ZC275" s="66" t="str">
        <f t="shared" si="2060"/>
        <v/>
      </c>
      <c r="ZD275" s="66" t="str">
        <f t="shared" si="2061"/>
        <v/>
      </c>
      <c r="ZE275" s="66" t="str">
        <f t="shared" si="2062"/>
        <v/>
      </c>
      <c r="ZF275" s="66" t="str">
        <f t="shared" si="2063"/>
        <v/>
      </c>
      <c r="ZG275" s="66" t="str">
        <f t="shared" si="2064"/>
        <v/>
      </c>
      <c r="ZH275" s="66" t="str">
        <f t="shared" si="2065"/>
        <v/>
      </c>
      <c r="ZI275" s="66" t="str">
        <f t="shared" si="2066"/>
        <v/>
      </c>
      <c r="ZJ275" s="66" t="str">
        <f t="shared" si="2067"/>
        <v/>
      </c>
      <c r="ZK275" s="66" t="str">
        <f t="shared" si="2068"/>
        <v/>
      </c>
      <c r="ZL275" s="66" t="str">
        <f t="shared" si="2069"/>
        <v/>
      </c>
      <c r="ZM275" s="66" t="str">
        <f t="shared" si="2070"/>
        <v/>
      </c>
      <c r="ZN275" s="66" t="str">
        <f t="shared" si="2071"/>
        <v/>
      </c>
      <c r="ZO275" s="66" t="str">
        <f t="shared" si="2072"/>
        <v/>
      </c>
      <c r="ZP275" s="66" t="str">
        <f t="shared" si="2073"/>
        <v/>
      </c>
      <c r="ZQ275" s="66" t="str">
        <f t="shared" si="2074"/>
        <v/>
      </c>
      <c r="ZR275" s="66" t="str">
        <f t="shared" si="2075"/>
        <v/>
      </c>
      <c r="ZS275" s="66" t="str">
        <f t="shared" si="2076"/>
        <v/>
      </c>
      <c r="ZT275" s="66" t="str">
        <f t="shared" si="2077"/>
        <v/>
      </c>
      <c r="ZU275" s="66" t="str">
        <f t="shared" si="2078"/>
        <v/>
      </c>
      <c r="ZV275" s="66" t="str">
        <f t="shared" si="2079"/>
        <v/>
      </c>
      <c r="ZW275" s="66" t="str">
        <f t="shared" si="2080"/>
        <v/>
      </c>
      <c r="ZX275" s="66" t="str">
        <f t="shared" si="2081"/>
        <v/>
      </c>
      <c r="ZY275" s="66" t="str">
        <f t="shared" si="2082"/>
        <v/>
      </c>
      <c r="ZZ275" s="66" t="str">
        <f t="shared" si="2083"/>
        <v/>
      </c>
      <c r="AAA275" s="66" t="str">
        <f t="shared" si="2084"/>
        <v/>
      </c>
      <c r="AAB275" s="66" t="str">
        <f t="shared" si="2085"/>
        <v/>
      </c>
      <c r="AAC275" s="66" t="str">
        <f t="shared" si="2086"/>
        <v/>
      </c>
      <c r="AAD275" s="66" t="str">
        <f t="shared" si="2087"/>
        <v/>
      </c>
      <c r="AAE275" s="66" t="str">
        <f t="shared" si="2088"/>
        <v/>
      </c>
      <c r="AAF275" s="66" t="str">
        <f t="shared" si="2089"/>
        <v/>
      </c>
      <c r="AAG275" s="66" t="str">
        <f t="shared" si="2090"/>
        <v/>
      </c>
      <c r="AAH275" s="66" t="str">
        <f t="shared" si="2091"/>
        <v/>
      </c>
      <c r="AAI275" s="66" t="str">
        <f t="shared" si="2092"/>
        <v/>
      </c>
      <c r="AAJ275" s="66" t="str">
        <f t="shared" si="2093"/>
        <v/>
      </c>
      <c r="AAK275" s="66" t="str">
        <f t="shared" si="2094"/>
        <v/>
      </c>
      <c r="AAL275" s="66" t="str">
        <f t="shared" si="2095"/>
        <v/>
      </c>
      <c r="AAM275" s="66" t="str">
        <f t="shared" si="2096"/>
        <v/>
      </c>
      <c r="AAN275" s="66" t="str">
        <f t="shared" si="2097"/>
        <v/>
      </c>
      <c r="AAO275" s="66" t="str">
        <f t="shared" si="2098"/>
        <v/>
      </c>
      <c r="AAP275" s="66" t="str">
        <f t="shared" si="2099"/>
        <v/>
      </c>
      <c r="AAQ275" s="66" t="str">
        <f t="shared" si="2100"/>
        <v/>
      </c>
      <c r="AAR275" s="66" t="str">
        <f t="shared" si="2101"/>
        <v/>
      </c>
      <c r="AAS275" s="66" t="str">
        <f t="shared" si="2102"/>
        <v/>
      </c>
      <c r="AAT275" s="66" t="str">
        <f t="shared" si="2103"/>
        <v/>
      </c>
      <c r="AAU275" s="66" t="str">
        <f t="shared" si="2104"/>
        <v/>
      </c>
      <c r="AAV275" s="66" t="str">
        <f t="shared" si="2105"/>
        <v/>
      </c>
      <c r="AAW275" s="66" t="str">
        <f t="shared" si="2106"/>
        <v/>
      </c>
      <c r="AAX275" s="66" t="str">
        <f t="shared" si="2107"/>
        <v/>
      </c>
      <c r="AAY275" s="66" t="str">
        <f t="shared" si="2108"/>
        <v/>
      </c>
      <c r="AAZ275" s="66" t="str">
        <f t="shared" si="2109"/>
        <v/>
      </c>
      <c r="ABA275" s="66" t="str">
        <f t="shared" si="2110"/>
        <v/>
      </c>
      <c r="ABB275" s="66" t="str">
        <f t="shared" si="2111"/>
        <v/>
      </c>
      <c r="ABC275" s="66" t="str">
        <f t="shared" si="2112"/>
        <v/>
      </c>
      <c r="ABD275" s="66" t="str">
        <f t="shared" si="2113"/>
        <v/>
      </c>
      <c r="ABE275" s="66" t="str">
        <f t="shared" si="2114"/>
        <v/>
      </c>
      <c r="ABF275" s="66" t="str">
        <f t="shared" si="2115"/>
        <v/>
      </c>
      <c r="ABG275" s="66" t="str">
        <f t="shared" si="2116"/>
        <v/>
      </c>
      <c r="ABH275" s="66" t="str">
        <f t="shared" si="2117"/>
        <v/>
      </c>
      <c r="ABI275" s="66" t="str">
        <f t="shared" si="2118"/>
        <v/>
      </c>
      <c r="ABJ275" s="66" t="str">
        <f t="shared" si="2119"/>
        <v/>
      </c>
      <c r="ABK275" s="66" t="str">
        <f t="shared" si="2120"/>
        <v/>
      </c>
      <c r="ABL275" s="66" t="str">
        <f t="shared" si="2121"/>
        <v/>
      </c>
      <c r="ABM275" s="66" t="str">
        <f t="shared" si="2122"/>
        <v/>
      </c>
      <c r="ABN275" s="66" t="str">
        <f t="shared" si="2123"/>
        <v/>
      </c>
      <c r="ABO275" s="66" t="str">
        <f t="shared" si="2124"/>
        <v/>
      </c>
      <c r="ABP275" s="66" t="str">
        <f t="shared" si="2125"/>
        <v/>
      </c>
      <c r="ABQ275" s="66" t="str">
        <f t="shared" si="2126"/>
        <v/>
      </c>
      <c r="ABR275" s="66" t="str">
        <f t="shared" si="2127"/>
        <v/>
      </c>
      <c r="ABS275" s="66" t="str">
        <f t="shared" si="2128"/>
        <v/>
      </c>
      <c r="ABT275" s="66" t="str">
        <f t="shared" si="2129"/>
        <v/>
      </c>
      <c r="ABU275" s="66" t="str">
        <f t="shared" si="2130"/>
        <v/>
      </c>
      <c r="ABV275" s="66" t="str">
        <f t="shared" si="2131"/>
        <v/>
      </c>
      <c r="ABW275" s="66" t="str">
        <f t="shared" si="2132"/>
        <v/>
      </c>
      <c r="ABX275" s="66" t="str">
        <f t="shared" si="2133"/>
        <v/>
      </c>
      <c r="ABY275" s="66" t="str">
        <f t="shared" si="2134"/>
        <v/>
      </c>
      <c r="ABZ275" s="66" t="str">
        <f t="shared" si="2135"/>
        <v/>
      </c>
      <c r="ACA275" s="66" t="str">
        <f t="shared" si="2136"/>
        <v/>
      </c>
      <c r="ACB275" s="66" t="str">
        <f t="shared" si="2137"/>
        <v/>
      </c>
      <c r="ACC275" s="66" t="str">
        <f t="shared" si="2138"/>
        <v/>
      </c>
      <c r="ACD275" s="66" t="str">
        <f t="shared" si="2139"/>
        <v/>
      </c>
      <c r="ACE275" s="66" t="str">
        <f t="shared" si="2140"/>
        <v/>
      </c>
      <c r="ACF275" s="66" t="str">
        <f t="shared" si="2141"/>
        <v/>
      </c>
      <c r="ACG275" s="66" t="str">
        <f t="shared" si="2142"/>
        <v/>
      </c>
      <c r="ACH275" s="66" t="str">
        <f t="shared" si="2143"/>
        <v/>
      </c>
      <c r="ACI275" s="66" t="str">
        <f t="shared" si="2144"/>
        <v/>
      </c>
      <c r="ACJ275" s="66" t="str">
        <f t="shared" si="2145"/>
        <v/>
      </c>
      <c r="ACK275" s="66" t="str">
        <f t="shared" si="2146"/>
        <v/>
      </c>
      <c r="ACL275" s="66" t="str">
        <f t="shared" si="2147"/>
        <v/>
      </c>
      <c r="ACM275" s="66" t="str">
        <f t="shared" ref="ACM275:ACN275" si="2167">IF(AND(ACS$3="Unit", ACL275=""), "", IF(AND(ACS$3="Unit", ACL275="-"),"", IF(ACS$3="Unit", "kg/GJ delivered", IF(AND(NY275&lt;&gt;"", NY275&lt;&gt;"-", NX275="-"),"", IF($H275="","", IF(NX275="nd", "",IF(NX275="&lt;n.a.&gt;", "", IF(NY275="#/MJ", "", IF(NY275="kg/GJ delivered",NX275,IF(NY275="g/MJ delivered",NX275,IF(NY275="kg/MJ delivered",NX275*1000,IF(NY275="mg/MJ delivered",NX275/1000,IF(NY275="g/kg",((NX275)*(1/$I275)*(1/$H275)),IF(NY275="mg/kg",((NX275/1000)*(1/$I275)*(1/$H275)),IF(NY275="mg/MJ delivered",NX275/1000,IF(NY275="-","","Error"))))))))))))))))</f>
        <v/>
      </c>
      <c r="ACN275" s="66" t="str">
        <f t="shared" si="2167"/>
        <v/>
      </c>
      <c r="ACO275" s="66" t="str">
        <f t="shared" si="2149"/>
        <v/>
      </c>
      <c r="ACP275" s="66" t="str">
        <f t="shared" si="2150"/>
        <v/>
      </c>
      <c r="ACQ275" s="66" t="str">
        <f t="shared" si="2151"/>
        <v/>
      </c>
      <c r="ACR275" s="66" t="str">
        <f t="shared" si="2152"/>
        <v/>
      </c>
      <c r="ACS275" s="66" t="str">
        <f t="shared" si="2153"/>
        <v/>
      </c>
      <c r="ACT275" s="66" t="str">
        <f t="shared" si="2154"/>
        <v/>
      </c>
    </row>
    <row r="276" spans="2:774" ht="15.75" customHeight="1" x14ac:dyDescent="0.25">
      <c r="B276" s="66">
        <v>318</v>
      </c>
      <c r="C276" s="66" t="s">
        <v>1171</v>
      </c>
      <c r="D276" s="66" t="s">
        <v>1670</v>
      </c>
      <c r="E276" s="156" t="s">
        <v>1559</v>
      </c>
      <c r="F276" s="66" t="s">
        <v>497</v>
      </c>
      <c r="G276" s="66" t="s">
        <v>490</v>
      </c>
      <c r="H276" s="126">
        <f>'Thermal Efficiency'!$I$20</f>
        <v>0.17175000000000001</v>
      </c>
      <c r="I276" s="130">
        <f>'Heating Values'!$D$6</f>
        <v>13.95</v>
      </c>
      <c r="J276" s="66" t="str">
        <f t="shared" si="1759"/>
        <v>Firewood, Traditional, IN</v>
      </c>
      <c r="K276" s="66" t="s">
        <v>1254</v>
      </c>
      <c r="L276" s="66" t="s">
        <v>1254</v>
      </c>
      <c r="M276" s="66" t="s">
        <v>1254</v>
      </c>
      <c r="N276" s="66" t="s">
        <v>1254</v>
      </c>
      <c r="O276" s="66" t="s">
        <v>1168</v>
      </c>
      <c r="P276" s="66" t="str">
        <f t="shared" si="1768"/>
        <v>IN</v>
      </c>
      <c r="Q276" s="66" t="s">
        <v>2</v>
      </c>
      <c r="R276" s="158" t="s">
        <v>128</v>
      </c>
      <c r="S276" s="158" t="s">
        <v>128</v>
      </c>
      <c r="T276" s="158" t="s">
        <v>128</v>
      </c>
      <c r="U276" s="158" t="s">
        <v>128</v>
      </c>
      <c r="V276" s="158" t="s">
        <v>128</v>
      </c>
      <c r="W276" s="158" t="s">
        <v>128</v>
      </c>
      <c r="X276" s="158" t="s">
        <v>128</v>
      </c>
      <c r="Y276" s="158" t="s">
        <v>128</v>
      </c>
      <c r="Z276" s="158" t="s">
        <v>128</v>
      </c>
      <c r="AA276" s="158" t="s">
        <v>128</v>
      </c>
      <c r="AB276" s="158" t="s">
        <v>128</v>
      </c>
      <c r="AC276" s="158" t="s">
        <v>128</v>
      </c>
      <c r="AD276" s="158" t="s">
        <v>128</v>
      </c>
      <c r="AE276" s="158" t="s">
        <v>128</v>
      </c>
      <c r="AF276" s="158" t="s">
        <v>128</v>
      </c>
      <c r="AG276" s="158" t="s">
        <v>128</v>
      </c>
      <c r="AH276" s="158" t="s">
        <v>128</v>
      </c>
      <c r="AI276" s="158" t="s">
        <v>128</v>
      </c>
      <c r="AJ276" s="165">
        <v>4.1100000000000003</v>
      </c>
      <c r="AK276" s="158" t="s">
        <v>523</v>
      </c>
      <c r="AL276" s="163">
        <v>0.78</v>
      </c>
      <c r="AM276" s="158" t="s">
        <v>523</v>
      </c>
      <c r="AN276" s="163">
        <v>0.42</v>
      </c>
      <c r="AO276" s="158" t="s">
        <v>523</v>
      </c>
      <c r="AP276" s="158" t="s">
        <v>128</v>
      </c>
      <c r="AQ276" s="158" t="s">
        <v>128</v>
      </c>
      <c r="AR276" s="158" t="s">
        <v>128</v>
      </c>
      <c r="AS276" s="158" t="s">
        <v>128</v>
      </c>
      <c r="AT276" s="158" t="s">
        <v>128</v>
      </c>
      <c r="AU276" s="158" t="s">
        <v>128</v>
      </c>
      <c r="AV276" s="158" t="s">
        <v>128</v>
      </c>
      <c r="AW276" s="158" t="s">
        <v>128</v>
      </c>
      <c r="AX276" s="158" t="s">
        <v>128</v>
      </c>
      <c r="AY276" s="158" t="s">
        <v>128</v>
      </c>
      <c r="AZ276" s="158" t="s">
        <v>128</v>
      </c>
      <c r="BA276" s="158" t="s">
        <v>128</v>
      </c>
      <c r="BB276" s="158" t="s">
        <v>128</v>
      </c>
      <c r="BC276" s="158" t="s">
        <v>128</v>
      </c>
      <c r="BD276" s="158" t="s">
        <v>128</v>
      </c>
      <c r="BE276" s="158" t="s">
        <v>128</v>
      </c>
      <c r="BF276" s="158" t="s">
        <v>128</v>
      </c>
      <c r="BG276" s="158" t="s">
        <v>128</v>
      </c>
      <c r="BH276" s="158" t="s">
        <v>128</v>
      </c>
      <c r="BI276" s="158" t="s">
        <v>128</v>
      </c>
      <c r="BJ276" s="158" t="s">
        <v>128</v>
      </c>
      <c r="BK276" s="158" t="s">
        <v>128</v>
      </c>
      <c r="BL276" s="158" t="s">
        <v>128</v>
      </c>
      <c r="BM276" s="158" t="s">
        <v>128</v>
      </c>
      <c r="BN276" s="158" t="s">
        <v>128</v>
      </c>
      <c r="BO276" s="158" t="s">
        <v>128</v>
      </c>
      <c r="BP276" s="158" t="s">
        <v>128</v>
      </c>
      <c r="BQ276" s="158" t="s">
        <v>128</v>
      </c>
      <c r="BR276" s="158" t="s">
        <v>128</v>
      </c>
      <c r="BS276" s="158" t="s">
        <v>128</v>
      </c>
      <c r="BT276" s="158" t="s">
        <v>128</v>
      </c>
      <c r="BU276" s="158" t="s">
        <v>128</v>
      </c>
      <c r="BV276" s="158" t="s">
        <v>128</v>
      </c>
      <c r="BW276" s="158" t="s">
        <v>128</v>
      </c>
      <c r="BX276" s="158" t="s">
        <v>128</v>
      </c>
      <c r="BY276" s="158" t="s">
        <v>128</v>
      </c>
      <c r="BZ276" s="158" t="s">
        <v>128</v>
      </c>
      <c r="CA276" s="158" t="s">
        <v>128</v>
      </c>
      <c r="CB276" s="158" t="s">
        <v>128</v>
      </c>
      <c r="CC276" s="158" t="s">
        <v>128</v>
      </c>
      <c r="CD276" s="158" t="s">
        <v>128</v>
      </c>
      <c r="CE276" s="158" t="s">
        <v>128</v>
      </c>
      <c r="CF276" s="158" t="s">
        <v>128</v>
      </c>
      <c r="CG276" s="158" t="s">
        <v>128</v>
      </c>
      <c r="CH276" s="158" t="s">
        <v>128</v>
      </c>
      <c r="CI276" s="158" t="s">
        <v>128</v>
      </c>
      <c r="CJ276" s="158" t="s">
        <v>128</v>
      </c>
      <c r="CK276" s="158" t="s">
        <v>128</v>
      </c>
      <c r="CL276" s="158" t="s">
        <v>128</v>
      </c>
      <c r="CM276" s="158" t="s">
        <v>128</v>
      </c>
      <c r="CN276" s="158" t="s">
        <v>128</v>
      </c>
      <c r="CO276" s="158" t="s">
        <v>128</v>
      </c>
      <c r="CP276" s="158" t="s">
        <v>128</v>
      </c>
      <c r="CQ276" s="158" t="s">
        <v>128</v>
      </c>
      <c r="CR276" s="158" t="s">
        <v>128</v>
      </c>
      <c r="CS276" s="158" t="s">
        <v>128</v>
      </c>
      <c r="CT276" s="158" t="s">
        <v>128</v>
      </c>
      <c r="CU276" s="158" t="s">
        <v>128</v>
      </c>
      <c r="CV276" s="158" t="s">
        <v>128</v>
      </c>
      <c r="CW276" s="158" t="s">
        <v>128</v>
      </c>
      <c r="CX276" s="158" t="s">
        <v>128</v>
      </c>
      <c r="CY276" s="158" t="s">
        <v>128</v>
      </c>
      <c r="CZ276" s="158" t="s">
        <v>128</v>
      </c>
      <c r="DA276" s="158" t="s">
        <v>128</v>
      </c>
      <c r="DB276" s="158" t="s">
        <v>128</v>
      </c>
      <c r="DC276" s="158" t="s">
        <v>128</v>
      </c>
      <c r="DD276" s="158" t="s">
        <v>128</v>
      </c>
      <c r="DE276" s="158" t="s">
        <v>128</v>
      </c>
      <c r="DF276" s="158" t="s">
        <v>128</v>
      </c>
      <c r="DG276" s="158" t="s">
        <v>128</v>
      </c>
      <c r="DH276" s="158" t="s">
        <v>128</v>
      </c>
      <c r="DI276" s="158" t="s">
        <v>128</v>
      </c>
      <c r="DJ276" s="158" t="s">
        <v>128</v>
      </c>
      <c r="DK276" s="158" t="s">
        <v>128</v>
      </c>
      <c r="DL276" s="158" t="s">
        <v>128</v>
      </c>
      <c r="DM276" s="158" t="s">
        <v>128</v>
      </c>
      <c r="DN276" s="158" t="s">
        <v>128</v>
      </c>
      <c r="DO276" s="158" t="s">
        <v>128</v>
      </c>
      <c r="DP276" s="158" t="s">
        <v>128</v>
      </c>
      <c r="DQ276" s="158" t="s">
        <v>128</v>
      </c>
      <c r="DR276" s="158" t="s">
        <v>128</v>
      </c>
      <c r="DS276" s="158" t="s">
        <v>128</v>
      </c>
      <c r="DT276" s="158" t="s">
        <v>128</v>
      </c>
      <c r="DU276" s="158" t="s">
        <v>128</v>
      </c>
      <c r="DV276" s="158" t="s">
        <v>128</v>
      </c>
      <c r="DW276" s="158" t="s">
        <v>128</v>
      </c>
      <c r="DX276" s="158" t="s">
        <v>128</v>
      </c>
      <c r="DY276" s="158" t="s">
        <v>128</v>
      </c>
      <c r="DZ276" s="158" t="s">
        <v>128</v>
      </c>
      <c r="EA276" s="158" t="s">
        <v>128</v>
      </c>
      <c r="EB276" s="158" t="s">
        <v>128</v>
      </c>
      <c r="EC276" s="158" t="s">
        <v>128</v>
      </c>
      <c r="ED276" s="158" t="s">
        <v>128</v>
      </c>
      <c r="EE276" s="158" t="s">
        <v>128</v>
      </c>
      <c r="EF276" s="158" t="s">
        <v>128</v>
      </c>
      <c r="EG276" s="158" t="s">
        <v>128</v>
      </c>
      <c r="EH276" s="158" t="s">
        <v>128</v>
      </c>
      <c r="EI276" s="158" t="s">
        <v>128</v>
      </c>
      <c r="EJ276" s="158" t="s">
        <v>128</v>
      </c>
      <c r="EK276" s="158" t="s">
        <v>128</v>
      </c>
      <c r="EL276" s="158" t="s">
        <v>128</v>
      </c>
      <c r="EM276" s="158" t="s">
        <v>128</v>
      </c>
      <c r="EN276" s="158" t="s">
        <v>128</v>
      </c>
      <c r="EO276" s="158" t="s">
        <v>128</v>
      </c>
      <c r="EP276" s="158" t="s">
        <v>128</v>
      </c>
      <c r="EQ276" s="158" t="s">
        <v>128</v>
      </c>
      <c r="ER276" s="158" t="s">
        <v>128</v>
      </c>
      <c r="ES276" s="158" t="s">
        <v>128</v>
      </c>
      <c r="ET276" s="158" t="s">
        <v>128</v>
      </c>
      <c r="EU276" s="158" t="s">
        <v>128</v>
      </c>
      <c r="EV276" s="158" t="s">
        <v>128</v>
      </c>
      <c r="EW276" s="158" t="s">
        <v>128</v>
      </c>
      <c r="EX276" s="158" t="s">
        <v>128</v>
      </c>
      <c r="EY276" s="158" t="s">
        <v>128</v>
      </c>
      <c r="EZ276" s="158" t="s">
        <v>128</v>
      </c>
      <c r="FA276" s="158" t="s">
        <v>128</v>
      </c>
      <c r="FB276" s="158" t="s">
        <v>128</v>
      </c>
      <c r="FC276" s="158" t="s">
        <v>128</v>
      </c>
      <c r="FD276" s="158" t="s">
        <v>128</v>
      </c>
      <c r="FE276" s="158" t="s">
        <v>128</v>
      </c>
      <c r="FF276" s="158" t="s">
        <v>128</v>
      </c>
      <c r="FG276" s="158" t="s">
        <v>128</v>
      </c>
      <c r="FH276" s="158" t="s">
        <v>128</v>
      </c>
      <c r="FI276" s="158" t="s">
        <v>128</v>
      </c>
      <c r="FJ276" s="158" t="s">
        <v>128</v>
      </c>
      <c r="FK276" s="158" t="s">
        <v>128</v>
      </c>
      <c r="FL276" s="158" t="s">
        <v>128</v>
      </c>
      <c r="FM276" s="158" t="s">
        <v>128</v>
      </c>
      <c r="FN276" s="158" t="s">
        <v>128</v>
      </c>
      <c r="FO276" s="158" t="s">
        <v>128</v>
      </c>
      <c r="FP276" s="158" t="s">
        <v>128</v>
      </c>
      <c r="FQ276" s="158" t="s">
        <v>128</v>
      </c>
      <c r="FR276" s="158" t="s">
        <v>128</v>
      </c>
      <c r="FS276" s="158" t="s">
        <v>128</v>
      </c>
      <c r="FT276" s="158" t="s">
        <v>128</v>
      </c>
      <c r="FU276" s="158" t="s">
        <v>128</v>
      </c>
      <c r="FV276" s="158" t="s">
        <v>128</v>
      </c>
      <c r="FW276" s="158" t="s">
        <v>128</v>
      </c>
      <c r="FX276" s="158" t="s">
        <v>128</v>
      </c>
      <c r="FY276" s="158" t="s">
        <v>128</v>
      </c>
      <c r="FZ276" s="158" t="s">
        <v>128</v>
      </c>
      <c r="GA276" s="158" t="s">
        <v>128</v>
      </c>
      <c r="GB276" s="158" t="s">
        <v>128</v>
      </c>
      <c r="GC276" s="158" t="s">
        <v>128</v>
      </c>
      <c r="GD276" s="158" t="s">
        <v>128</v>
      </c>
      <c r="GE276" s="158" t="s">
        <v>128</v>
      </c>
      <c r="GF276" s="158" t="s">
        <v>128</v>
      </c>
      <c r="GG276" s="158" t="s">
        <v>128</v>
      </c>
      <c r="GH276" s="158" t="s">
        <v>128</v>
      </c>
      <c r="GI276" s="158" t="s">
        <v>128</v>
      </c>
      <c r="GJ276" s="158" t="s">
        <v>128</v>
      </c>
      <c r="GK276" s="158" t="s">
        <v>128</v>
      </c>
      <c r="GL276" s="158" t="s">
        <v>128</v>
      </c>
      <c r="GM276" s="158" t="s">
        <v>128</v>
      </c>
      <c r="GN276" s="158" t="s">
        <v>128</v>
      </c>
      <c r="GO276" s="158" t="s">
        <v>128</v>
      </c>
      <c r="GP276" s="158" t="s">
        <v>128</v>
      </c>
      <c r="GQ276" s="158" t="s">
        <v>128</v>
      </c>
      <c r="GR276" s="158" t="s">
        <v>128</v>
      </c>
      <c r="GS276" s="158" t="s">
        <v>128</v>
      </c>
      <c r="GT276" s="158" t="s">
        <v>128</v>
      </c>
      <c r="GU276" s="158" t="s">
        <v>128</v>
      </c>
      <c r="GV276" s="158" t="s">
        <v>128</v>
      </c>
      <c r="GW276" s="158" t="s">
        <v>128</v>
      </c>
      <c r="GX276" s="158" t="s">
        <v>128</v>
      </c>
      <c r="GY276" s="158" t="s">
        <v>128</v>
      </c>
      <c r="GZ276" s="158" t="s">
        <v>128</v>
      </c>
      <c r="HA276" s="158" t="s">
        <v>128</v>
      </c>
      <c r="HB276" s="158" t="s">
        <v>128</v>
      </c>
      <c r="HC276" s="158" t="s">
        <v>128</v>
      </c>
      <c r="HD276" s="158" t="s">
        <v>128</v>
      </c>
      <c r="HE276" s="158" t="s">
        <v>128</v>
      </c>
      <c r="HF276" s="158" t="s">
        <v>128</v>
      </c>
      <c r="HG276" s="158" t="s">
        <v>128</v>
      </c>
      <c r="HH276" s="158" t="s">
        <v>128</v>
      </c>
      <c r="HI276" s="158" t="s">
        <v>128</v>
      </c>
      <c r="HJ276" s="158" t="s">
        <v>128</v>
      </c>
      <c r="HK276" s="158" t="s">
        <v>128</v>
      </c>
      <c r="HL276" s="158" t="s">
        <v>128</v>
      </c>
      <c r="HM276" s="158" t="s">
        <v>128</v>
      </c>
      <c r="HN276" s="158" t="s">
        <v>128</v>
      </c>
      <c r="HO276" s="158" t="s">
        <v>128</v>
      </c>
      <c r="HP276" s="158" t="s">
        <v>128</v>
      </c>
      <c r="HQ276" s="158" t="s">
        <v>128</v>
      </c>
      <c r="HR276" s="158" t="s">
        <v>128</v>
      </c>
      <c r="HS276" s="158" t="s">
        <v>128</v>
      </c>
      <c r="HT276" s="158" t="s">
        <v>128</v>
      </c>
      <c r="HU276" s="158" t="s">
        <v>128</v>
      </c>
      <c r="HV276" s="158" t="s">
        <v>128</v>
      </c>
      <c r="HW276" s="158" t="s">
        <v>128</v>
      </c>
      <c r="HX276" s="158" t="s">
        <v>128</v>
      </c>
      <c r="HY276" s="158" t="s">
        <v>128</v>
      </c>
      <c r="HZ276" s="158" t="s">
        <v>128</v>
      </c>
      <c r="IA276" s="158" t="s">
        <v>128</v>
      </c>
      <c r="IB276" s="158" t="s">
        <v>128</v>
      </c>
      <c r="IC276" s="158" t="s">
        <v>128</v>
      </c>
      <c r="ID276" s="158" t="s">
        <v>128</v>
      </c>
      <c r="IE276" s="158" t="s">
        <v>128</v>
      </c>
      <c r="IF276" s="158" t="s">
        <v>128</v>
      </c>
      <c r="IG276" s="158" t="s">
        <v>128</v>
      </c>
      <c r="IH276" s="158" t="s">
        <v>128</v>
      </c>
      <c r="II276" s="158" t="s">
        <v>128</v>
      </c>
      <c r="IJ276" s="158" t="s">
        <v>128</v>
      </c>
      <c r="IK276" s="158" t="s">
        <v>128</v>
      </c>
      <c r="IL276" s="158" t="s">
        <v>128</v>
      </c>
      <c r="IM276" s="158" t="s">
        <v>128</v>
      </c>
      <c r="IN276" s="158" t="s">
        <v>128</v>
      </c>
      <c r="IO276" s="158" t="s">
        <v>128</v>
      </c>
      <c r="IP276" s="158" t="s">
        <v>128</v>
      </c>
      <c r="IQ276" s="158" t="s">
        <v>128</v>
      </c>
      <c r="IR276" s="158" t="s">
        <v>128</v>
      </c>
      <c r="IS276" s="158" t="s">
        <v>128</v>
      </c>
      <c r="IT276" s="158" t="s">
        <v>128</v>
      </c>
      <c r="IU276" s="158" t="s">
        <v>128</v>
      </c>
      <c r="IV276" s="158" t="s">
        <v>128</v>
      </c>
      <c r="IW276" s="158" t="s">
        <v>128</v>
      </c>
      <c r="IX276" s="158" t="s">
        <v>128</v>
      </c>
      <c r="IY276" s="158" t="s">
        <v>128</v>
      </c>
      <c r="IZ276" s="158" t="s">
        <v>128</v>
      </c>
      <c r="JA276" s="158" t="s">
        <v>128</v>
      </c>
      <c r="JB276" s="158" t="s">
        <v>128</v>
      </c>
      <c r="JC276" s="158" t="s">
        <v>128</v>
      </c>
      <c r="JD276" s="158" t="s">
        <v>128</v>
      </c>
      <c r="JE276" s="158" t="s">
        <v>128</v>
      </c>
      <c r="JF276" s="158" t="s">
        <v>128</v>
      </c>
      <c r="JG276" s="158" t="s">
        <v>128</v>
      </c>
      <c r="JH276" s="158" t="s">
        <v>128</v>
      </c>
      <c r="JI276" s="158" t="s">
        <v>128</v>
      </c>
      <c r="JJ276" s="158" t="s">
        <v>128</v>
      </c>
      <c r="JK276" s="158" t="s">
        <v>128</v>
      </c>
      <c r="JL276" s="158" t="s">
        <v>128</v>
      </c>
      <c r="JM276" s="158" t="s">
        <v>128</v>
      </c>
      <c r="JN276" s="158" t="s">
        <v>128</v>
      </c>
      <c r="JO276" s="158" t="s">
        <v>128</v>
      </c>
      <c r="JP276" s="158" t="s">
        <v>128</v>
      </c>
      <c r="JQ276" s="158" t="s">
        <v>128</v>
      </c>
      <c r="JR276" s="158" t="s">
        <v>128</v>
      </c>
      <c r="JS276" s="158" t="s">
        <v>128</v>
      </c>
      <c r="JT276" s="158" t="s">
        <v>128</v>
      </c>
      <c r="JU276" s="158" t="s">
        <v>128</v>
      </c>
      <c r="JV276" s="158" t="s">
        <v>128</v>
      </c>
      <c r="JW276" s="158" t="s">
        <v>128</v>
      </c>
      <c r="JX276" s="158" t="s">
        <v>128</v>
      </c>
      <c r="JY276" s="158" t="s">
        <v>128</v>
      </c>
      <c r="JZ276" s="158" t="s">
        <v>128</v>
      </c>
      <c r="KA276" s="158" t="s">
        <v>128</v>
      </c>
      <c r="KB276" s="158" t="s">
        <v>128</v>
      </c>
      <c r="KC276" s="158" t="s">
        <v>128</v>
      </c>
      <c r="KD276" s="158" t="s">
        <v>128</v>
      </c>
      <c r="KE276" s="158" t="s">
        <v>128</v>
      </c>
      <c r="KF276" s="158" t="s">
        <v>128</v>
      </c>
      <c r="KG276" s="158" t="s">
        <v>128</v>
      </c>
      <c r="KH276" s="158" t="s">
        <v>128</v>
      </c>
      <c r="KI276" s="158" t="s">
        <v>128</v>
      </c>
      <c r="KJ276" s="158" t="s">
        <v>128</v>
      </c>
      <c r="KK276" s="158" t="s">
        <v>128</v>
      </c>
      <c r="KL276" s="158" t="s">
        <v>128</v>
      </c>
      <c r="KM276" s="158" t="s">
        <v>128</v>
      </c>
      <c r="KN276" s="158" t="s">
        <v>128</v>
      </c>
      <c r="KO276" s="158" t="s">
        <v>128</v>
      </c>
      <c r="KP276" s="158" t="s">
        <v>128</v>
      </c>
      <c r="KQ276" s="158" t="s">
        <v>128</v>
      </c>
      <c r="KR276" s="158" t="s">
        <v>128</v>
      </c>
      <c r="KS276" s="158" t="s">
        <v>128</v>
      </c>
      <c r="KT276" s="158" t="s">
        <v>128</v>
      </c>
      <c r="KU276" s="158" t="s">
        <v>128</v>
      </c>
      <c r="KV276" s="158" t="s">
        <v>128</v>
      </c>
      <c r="KW276" s="158" t="s">
        <v>128</v>
      </c>
      <c r="KX276" s="158" t="s">
        <v>128</v>
      </c>
      <c r="KY276" s="158" t="s">
        <v>128</v>
      </c>
      <c r="KZ276" s="158" t="s">
        <v>128</v>
      </c>
      <c r="LA276" s="158" t="s">
        <v>128</v>
      </c>
      <c r="LB276" s="158" t="s">
        <v>128</v>
      </c>
      <c r="LC276" s="158" t="s">
        <v>128</v>
      </c>
      <c r="LD276" s="158" t="s">
        <v>128</v>
      </c>
      <c r="LE276" s="158" t="s">
        <v>128</v>
      </c>
      <c r="LF276" s="158" t="s">
        <v>128</v>
      </c>
      <c r="LG276" s="158" t="s">
        <v>128</v>
      </c>
      <c r="LH276" s="158" t="s">
        <v>128</v>
      </c>
      <c r="LI276" s="158" t="s">
        <v>128</v>
      </c>
      <c r="LJ276" s="158" t="s">
        <v>128</v>
      </c>
      <c r="LK276" s="158" t="s">
        <v>128</v>
      </c>
      <c r="LL276" s="158" t="s">
        <v>128</v>
      </c>
      <c r="LM276" s="158" t="s">
        <v>128</v>
      </c>
      <c r="LN276" s="158" t="s">
        <v>128</v>
      </c>
      <c r="LO276" s="158" t="s">
        <v>128</v>
      </c>
      <c r="LP276" s="158" t="s">
        <v>128</v>
      </c>
      <c r="LQ276" s="158" t="s">
        <v>128</v>
      </c>
      <c r="LR276" s="158" t="s">
        <v>128</v>
      </c>
      <c r="LS276" s="158" t="s">
        <v>128</v>
      </c>
      <c r="LT276" s="158" t="s">
        <v>128</v>
      </c>
      <c r="LU276" s="158" t="s">
        <v>128</v>
      </c>
      <c r="LV276" s="158" t="s">
        <v>128</v>
      </c>
      <c r="LW276" s="158" t="s">
        <v>128</v>
      </c>
      <c r="LX276" s="158" t="s">
        <v>128</v>
      </c>
      <c r="LY276" s="158" t="s">
        <v>128</v>
      </c>
      <c r="LZ276" s="158" t="s">
        <v>128</v>
      </c>
      <c r="MA276" s="158" t="s">
        <v>128</v>
      </c>
      <c r="MB276" s="158" t="s">
        <v>128</v>
      </c>
      <c r="MC276" s="158" t="s">
        <v>128</v>
      </c>
      <c r="MD276" s="158" t="s">
        <v>128</v>
      </c>
      <c r="ME276" s="158" t="s">
        <v>128</v>
      </c>
      <c r="MF276" s="158" t="s">
        <v>128</v>
      </c>
      <c r="MG276" s="158" t="s">
        <v>128</v>
      </c>
      <c r="MH276" s="158" t="s">
        <v>128</v>
      </c>
      <c r="MI276" s="158" t="s">
        <v>128</v>
      </c>
      <c r="MJ276" s="158" t="s">
        <v>128</v>
      </c>
      <c r="MK276" s="158" t="s">
        <v>128</v>
      </c>
      <c r="ML276" s="158" t="s">
        <v>128</v>
      </c>
      <c r="MM276" s="158" t="s">
        <v>128</v>
      </c>
      <c r="MN276" s="158" t="s">
        <v>128</v>
      </c>
      <c r="MO276" s="158" t="s">
        <v>128</v>
      </c>
      <c r="MP276" s="158" t="s">
        <v>128</v>
      </c>
      <c r="MQ276" s="158" t="s">
        <v>128</v>
      </c>
      <c r="MR276" s="158" t="s">
        <v>128</v>
      </c>
      <c r="MS276" s="158" t="s">
        <v>128</v>
      </c>
      <c r="MT276" s="158" t="s">
        <v>128</v>
      </c>
      <c r="MU276" s="158" t="s">
        <v>128</v>
      </c>
      <c r="MV276" s="158" t="s">
        <v>128</v>
      </c>
      <c r="MW276" s="158" t="s">
        <v>128</v>
      </c>
      <c r="MX276" s="158" t="s">
        <v>128</v>
      </c>
      <c r="MY276" s="158" t="s">
        <v>128</v>
      </c>
      <c r="MZ276" s="158" t="s">
        <v>128</v>
      </c>
      <c r="NA276" s="158" t="s">
        <v>128</v>
      </c>
      <c r="NB276" s="158" t="s">
        <v>128</v>
      </c>
      <c r="NC276" s="158" t="s">
        <v>128</v>
      </c>
      <c r="ND276" s="158" t="s">
        <v>128</v>
      </c>
      <c r="NE276" s="158" t="s">
        <v>128</v>
      </c>
      <c r="NF276" s="158" t="s">
        <v>128</v>
      </c>
      <c r="NG276" s="158" t="s">
        <v>128</v>
      </c>
      <c r="NH276" s="158" t="s">
        <v>128</v>
      </c>
      <c r="NI276" s="158" t="s">
        <v>128</v>
      </c>
      <c r="NJ276" s="158" t="s">
        <v>128</v>
      </c>
      <c r="NK276" s="158" t="s">
        <v>128</v>
      </c>
      <c r="NL276" s="158" t="s">
        <v>128</v>
      </c>
      <c r="NM276" s="158" t="s">
        <v>128</v>
      </c>
      <c r="NN276" s="158" t="s">
        <v>128</v>
      </c>
      <c r="NO276" s="158" t="s">
        <v>128</v>
      </c>
      <c r="NP276" s="158" t="s">
        <v>128</v>
      </c>
      <c r="NQ276" s="158" t="s">
        <v>128</v>
      </c>
      <c r="NR276" s="158" t="s">
        <v>128</v>
      </c>
      <c r="NS276" s="158" t="s">
        <v>128</v>
      </c>
      <c r="NT276" s="158" t="s">
        <v>128</v>
      </c>
      <c r="NU276" s="158" t="s">
        <v>128</v>
      </c>
      <c r="NV276" s="158" t="s">
        <v>128</v>
      </c>
      <c r="NW276" s="158" t="s">
        <v>128</v>
      </c>
      <c r="NX276" s="158" t="s">
        <v>128</v>
      </c>
      <c r="NY276" s="158" t="s">
        <v>128</v>
      </c>
      <c r="NZ276" s="158" t="s">
        <v>128</v>
      </c>
      <c r="OA276" s="158" t="s">
        <v>128</v>
      </c>
      <c r="OB276" s="158" t="s">
        <v>128</v>
      </c>
      <c r="OC276" s="158" t="s">
        <v>128</v>
      </c>
      <c r="OD276" s="158" t="s">
        <v>128</v>
      </c>
      <c r="OE276" s="170" t="s">
        <v>128</v>
      </c>
      <c r="OF276" s="181"/>
      <c r="OG276" s="113" t="str">
        <f t="shared" si="1778"/>
        <v/>
      </c>
      <c r="OH276" s="66" t="str">
        <f t="shared" si="1779"/>
        <v/>
      </c>
      <c r="OI276" s="66" t="str">
        <f t="shared" si="1780"/>
        <v/>
      </c>
      <c r="OJ276" s="66" t="str">
        <f t="shared" si="1781"/>
        <v/>
      </c>
      <c r="OK276" s="66" t="str">
        <f t="shared" si="1782"/>
        <v/>
      </c>
      <c r="OL276" s="66" t="str">
        <f t="shared" si="1783"/>
        <v/>
      </c>
      <c r="OM276" s="66" t="str">
        <f t="shared" si="1784"/>
        <v/>
      </c>
      <c r="ON276" s="66" t="str">
        <f t="shared" si="1785"/>
        <v/>
      </c>
      <c r="OO276" s="66" t="str">
        <f t="shared" si="1786"/>
        <v/>
      </c>
      <c r="OP276" s="66" t="str">
        <f t="shared" si="1787"/>
        <v/>
      </c>
      <c r="OQ276" s="66" t="str">
        <f t="shared" si="1788"/>
        <v/>
      </c>
      <c r="OR276" s="66" t="str">
        <f t="shared" si="1789"/>
        <v/>
      </c>
      <c r="OS276" s="66" t="str">
        <f t="shared" si="1790"/>
        <v/>
      </c>
      <c r="OT276" s="66" t="str">
        <f t="shared" si="1791"/>
        <v/>
      </c>
      <c r="OU276" s="66" t="str">
        <f t="shared" si="1792"/>
        <v/>
      </c>
      <c r="OV276" s="66" t="str">
        <f t="shared" si="1793"/>
        <v/>
      </c>
      <c r="OW276" s="66" t="str">
        <f t="shared" si="1794"/>
        <v/>
      </c>
      <c r="OX276" s="66" t="str">
        <f t="shared" si="1795"/>
        <v/>
      </c>
      <c r="OY276" s="118">
        <f t="shared" si="1796"/>
        <v>1.7154215773739654</v>
      </c>
      <c r="OZ276" s="66" t="str">
        <f t="shared" si="1797"/>
        <v>kg/GJ delivered</v>
      </c>
      <c r="PA276" s="126">
        <f t="shared" si="1798"/>
        <v>0.32555445993958465</v>
      </c>
      <c r="PB276" s="66" t="str">
        <f t="shared" si="1799"/>
        <v>kg/GJ delivered</v>
      </c>
      <c r="PC276" s="126">
        <f t="shared" si="1800"/>
        <v>0.17529855535208402</v>
      </c>
      <c r="PD276" s="66" t="str">
        <f t="shared" si="1801"/>
        <v>kg/GJ delivered</v>
      </c>
      <c r="PE276" s="66" t="str">
        <f t="shared" si="1802"/>
        <v/>
      </c>
      <c r="PF276" s="66" t="str">
        <f t="shared" si="1803"/>
        <v/>
      </c>
      <c r="PG276" s="66" t="str">
        <f t="shared" si="1804"/>
        <v/>
      </c>
      <c r="PH276" s="66" t="str">
        <f t="shared" si="1805"/>
        <v/>
      </c>
      <c r="PI276" s="66" t="str">
        <f t="shared" si="1806"/>
        <v/>
      </c>
      <c r="PJ276" s="66" t="str">
        <f t="shared" si="1807"/>
        <v/>
      </c>
      <c r="PK276" s="66" t="str">
        <f t="shared" si="1808"/>
        <v/>
      </c>
      <c r="PL276" s="66" t="str">
        <f t="shared" si="1809"/>
        <v/>
      </c>
      <c r="PM276" s="66" t="str">
        <f t="shared" si="1810"/>
        <v/>
      </c>
      <c r="PN276" s="66" t="str">
        <f t="shared" si="1811"/>
        <v/>
      </c>
      <c r="PO276" s="66" t="str">
        <f t="shared" si="1812"/>
        <v/>
      </c>
      <c r="PP276" s="66" t="str">
        <f t="shared" si="1813"/>
        <v/>
      </c>
      <c r="PQ276" s="66" t="str">
        <f t="shared" si="1814"/>
        <v/>
      </c>
      <c r="PR276" s="66" t="str">
        <f t="shared" si="1815"/>
        <v/>
      </c>
      <c r="PS276" s="66" t="str">
        <f t="shared" si="1816"/>
        <v/>
      </c>
      <c r="PT276" s="66" t="str">
        <f t="shared" si="1817"/>
        <v/>
      </c>
      <c r="PU276" s="66" t="str">
        <f t="shared" si="1818"/>
        <v/>
      </c>
      <c r="PV276" s="66" t="str">
        <f t="shared" si="1819"/>
        <v/>
      </c>
      <c r="PW276" s="66" t="str">
        <f t="shared" si="1820"/>
        <v/>
      </c>
      <c r="PX276" s="66" t="str">
        <f t="shared" si="1821"/>
        <v/>
      </c>
      <c r="PY276" s="66" t="str">
        <f t="shared" si="1822"/>
        <v/>
      </c>
      <c r="PZ276" s="66" t="str">
        <f t="shared" si="1823"/>
        <v/>
      </c>
      <c r="QA276" s="66" t="str">
        <f t="shared" si="1824"/>
        <v/>
      </c>
      <c r="QB276" s="66" t="str">
        <f t="shared" si="1825"/>
        <v/>
      </c>
      <c r="QC276" s="66" t="str">
        <f t="shared" si="1826"/>
        <v/>
      </c>
      <c r="QD276" s="66" t="str">
        <f t="shared" si="1827"/>
        <v/>
      </c>
      <c r="QE276" s="66" t="str">
        <f t="shared" si="1828"/>
        <v/>
      </c>
      <c r="QF276" s="66" t="str">
        <f t="shared" si="1829"/>
        <v/>
      </c>
      <c r="QG276" s="66" t="str">
        <f t="shared" si="1830"/>
        <v/>
      </c>
      <c r="QH276" s="66" t="str">
        <f t="shared" si="1831"/>
        <v/>
      </c>
      <c r="QI276" s="66" t="str">
        <f t="shared" si="1832"/>
        <v/>
      </c>
      <c r="QJ276" s="66" t="str">
        <f t="shared" si="1833"/>
        <v/>
      </c>
      <c r="QK276" s="66" t="str">
        <f t="shared" si="1834"/>
        <v/>
      </c>
      <c r="QL276" s="66" t="str">
        <f t="shared" si="1835"/>
        <v/>
      </c>
      <c r="QM276" s="66" t="str">
        <f t="shared" si="1836"/>
        <v/>
      </c>
      <c r="QN276" s="66" t="str">
        <f t="shared" si="1837"/>
        <v/>
      </c>
      <c r="QO276" s="66" t="str">
        <f t="shared" si="1838"/>
        <v/>
      </c>
      <c r="QP276" s="66" t="str">
        <f t="shared" si="1839"/>
        <v/>
      </c>
      <c r="QQ276" s="66" t="str">
        <f t="shared" si="1840"/>
        <v/>
      </c>
      <c r="QR276" s="66" t="str">
        <f t="shared" si="1841"/>
        <v/>
      </c>
      <c r="QS276" s="66" t="str">
        <f t="shared" si="1842"/>
        <v/>
      </c>
      <c r="QT276" s="66" t="str">
        <f t="shared" si="1843"/>
        <v/>
      </c>
      <c r="QU276" s="66" t="str">
        <f t="shared" si="1844"/>
        <v/>
      </c>
      <c r="QV276" s="66" t="str">
        <f t="shared" si="1845"/>
        <v/>
      </c>
      <c r="QW276" s="66" t="str">
        <f t="shared" si="1846"/>
        <v/>
      </c>
      <c r="QX276" s="66" t="str">
        <f t="shared" si="1847"/>
        <v/>
      </c>
      <c r="QY276" s="66" t="str">
        <f t="shared" si="1848"/>
        <v/>
      </c>
      <c r="QZ276" s="66" t="str">
        <f t="shared" si="1849"/>
        <v/>
      </c>
      <c r="RA276" s="66" t="str">
        <f t="shared" si="1850"/>
        <v/>
      </c>
      <c r="RB276" s="66" t="str">
        <f t="shared" si="1851"/>
        <v/>
      </c>
      <c r="RC276" s="66" t="str">
        <f t="shared" si="1852"/>
        <v/>
      </c>
      <c r="RD276" s="66" t="str">
        <f t="shared" si="1853"/>
        <v/>
      </c>
      <c r="RE276" s="66" t="str">
        <f t="shared" si="1854"/>
        <v/>
      </c>
      <c r="RF276" s="66" t="str">
        <f t="shared" si="1855"/>
        <v/>
      </c>
      <c r="RG276" s="66" t="str">
        <f t="shared" si="1856"/>
        <v/>
      </c>
      <c r="RH276" s="66" t="str">
        <f t="shared" si="1857"/>
        <v/>
      </c>
      <c r="RI276" s="66" t="str">
        <f t="shared" si="1858"/>
        <v/>
      </c>
      <c r="RJ276" s="66" t="str">
        <f t="shared" si="1859"/>
        <v/>
      </c>
      <c r="RK276" s="66" t="str">
        <f t="shared" si="1860"/>
        <v/>
      </c>
      <c r="RL276" s="66" t="str">
        <f t="shared" si="1861"/>
        <v/>
      </c>
      <c r="RM276" s="66" t="str">
        <f t="shared" si="1862"/>
        <v/>
      </c>
      <c r="RN276" s="66" t="str">
        <f t="shared" si="1863"/>
        <v/>
      </c>
      <c r="RO276" s="66" t="str">
        <f t="shared" si="1864"/>
        <v/>
      </c>
      <c r="RP276" s="66" t="str">
        <f t="shared" si="1865"/>
        <v/>
      </c>
      <c r="RQ276" s="66" t="str">
        <f t="shared" si="1866"/>
        <v/>
      </c>
      <c r="RR276" s="66" t="str">
        <f t="shared" si="1867"/>
        <v/>
      </c>
      <c r="RS276" s="66" t="str">
        <f t="shared" si="1868"/>
        <v/>
      </c>
      <c r="RT276" s="66" t="str">
        <f t="shared" si="1869"/>
        <v/>
      </c>
      <c r="RU276" s="66" t="str">
        <f t="shared" si="1870"/>
        <v/>
      </c>
      <c r="RV276" s="66" t="str">
        <f t="shared" si="1871"/>
        <v/>
      </c>
      <c r="RW276" s="66" t="str">
        <f t="shared" si="1872"/>
        <v/>
      </c>
      <c r="RX276" s="66" t="str">
        <f t="shared" si="1873"/>
        <v/>
      </c>
      <c r="RY276" s="66" t="str">
        <f t="shared" si="1874"/>
        <v/>
      </c>
      <c r="RZ276" s="66" t="str">
        <f t="shared" si="1875"/>
        <v/>
      </c>
      <c r="SA276" s="66" t="str">
        <f t="shared" si="1876"/>
        <v/>
      </c>
      <c r="SB276" s="66" t="str">
        <f t="shared" si="1877"/>
        <v/>
      </c>
      <c r="SC276" s="66" t="str">
        <f t="shared" si="1878"/>
        <v/>
      </c>
      <c r="SD276" s="66" t="str">
        <f t="shared" si="1879"/>
        <v/>
      </c>
      <c r="SE276" s="66" t="str">
        <f t="shared" si="1880"/>
        <v/>
      </c>
      <c r="SF276" s="66" t="str">
        <f t="shared" si="1881"/>
        <v/>
      </c>
      <c r="SG276" s="66" t="str">
        <f t="shared" si="1882"/>
        <v/>
      </c>
      <c r="SH276" s="66" t="str">
        <f t="shared" si="1883"/>
        <v/>
      </c>
      <c r="SI276" s="66" t="str">
        <f t="shared" si="1884"/>
        <v/>
      </c>
      <c r="SJ276" s="66" t="str">
        <f t="shared" si="1885"/>
        <v/>
      </c>
      <c r="SK276" s="66" t="str">
        <f t="shared" si="1886"/>
        <v/>
      </c>
      <c r="SL276" s="66" t="str">
        <f t="shared" si="1887"/>
        <v/>
      </c>
      <c r="SM276" s="66" t="str">
        <f t="shared" si="1888"/>
        <v/>
      </c>
      <c r="SN276" s="66" t="str">
        <f t="shared" si="1889"/>
        <v/>
      </c>
      <c r="SO276" s="66" t="str">
        <f t="shared" si="1890"/>
        <v/>
      </c>
      <c r="SP276" s="66" t="str">
        <f t="shared" si="1891"/>
        <v/>
      </c>
      <c r="SQ276" s="66" t="str">
        <f t="shared" si="1892"/>
        <v/>
      </c>
      <c r="SR276" s="66" t="str">
        <f t="shared" si="1893"/>
        <v/>
      </c>
      <c r="SS276" s="66" t="str">
        <f t="shared" si="1894"/>
        <v/>
      </c>
      <c r="ST276" s="66" t="str">
        <f t="shared" si="1895"/>
        <v/>
      </c>
      <c r="SU276" s="66" t="str">
        <f t="shared" si="1896"/>
        <v/>
      </c>
      <c r="SV276" s="66" t="str">
        <f t="shared" si="1897"/>
        <v/>
      </c>
      <c r="SW276" s="66" t="str">
        <f t="shared" si="1898"/>
        <v/>
      </c>
      <c r="SX276" s="66" t="str">
        <f t="shared" si="1899"/>
        <v/>
      </c>
      <c r="SY276" s="66" t="str">
        <f t="shared" si="1900"/>
        <v/>
      </c>
      <c r="SZ276" s="66" t="str">
        <f t="shared" si="1901"/>
        <v/>
      </c>
      <c r="TA276" s="66" t="str">
        <f t="shared" si="1902"/>
        <v/>
      </c>
      <c r="TB276" s="66" t="str">
        <f t="shared" si="1903"/>
        <v/>
      </c>
      <c r="TC276" s="66" t="str">
        <f t="shared" si="1904"/>
        <v/>
      </c>
      <c r="TD276" s="66" t="str">
        <f t="shared" si="1905"/>
        <v/>
      </c>
      <c r="TE276" s="66" t="str">
        <f t="shared" si="1906"/>
        <v/>
      </c>
      <c r="TF276" s="66" t="str">
        <f t="shared" si="1907"/>
        <v/>
      </c>
      <c r="TG276" s="66" t="str">
        <f t="shared" si="1908"/>
        <v/>
      </c>
      <c r="TH276" s="66" t="str">
        <f t="shared" si="1909"/>
        <v/>
      </c>
      <c r="TI276" s="66" t="str">
        <f t="shared" si="1910"/>
        <v/>
      </c>
      <c r="TJ276" s="66" t="str">
        <f t="shared" si="1911"/>
        <v/>
      </c>
      <c r="TK276" s="66" t="str">
        <f t="shared" si="1912"/>
        <v/>
      </c>
      <c r="TL276" s="66" t="str">
        <f t="shared" si="1913"/>
        <v/>
      </c>
      <c r="TM276" s="66" t="str">
        <f t="shared" si="1914"/>
        <v/>
      </c>
      <c r="TN276" s="66" t="str">
        <f t="shared" si="1915"/>
        <v/>
      </c>
      <c r="TO276" s="66" t="str">
        <f t="shared" si="1916"/>
        <v/>
      </c>
      <c r="TP276" s="66" t="str">
        <f t="shared" si="1917"/>
        <v/>
      </c>
      <c r="TQ276" s="66" t="str">
        <f t="shared" si="1918"/>
        <v/>
      </c>
      <c r="TR276" s="66" t="str">
        <f t="shared" si="1919"/>
        <v/>
      </c>
      <c r="TS276" s="66" t="str">
        <f t="shared" si="1920"/>
        <v/>
      </c>
      <c r="TT276" s="66" t="str">
        <f t="shared" si="1921"/>
        <v/>
      </c>
      <c r="TU276" s="66" t="str">
        <f t="shared" si="1922"/>
        <v/>
      </c>
      <c r="TV276" s="66" t="str">
        <f t="shared" si="1923"/>
        <v/>
      </c>
      <c r="TW276" s="66" t="str">
        <f t="shared" si="1924"/>
        <v/>
      </c>
      <c r="TX276" s="66" t="str">
        <f t="shared" si="1925"/>
        <v/>
      </c>
      <c r="TY276" s="66" t="str">
        <f t="shared" si="1926"/>
        <v/>
      </c>
      <c r="TZ276" s="66" t="str">
        <f t="shared" si="1927"/>
        <v/>
      </c>
      <c r="UA276" s="66" t="str">
        <f t="shared" si="1928"/>
        <v/>
      </c>
      <c r="UB276" s="66" t="str">
        <f t="shared" si="1929"/>
        <v/>
      </c>
      <c r="UC276" s="66" t="str">
        <f t="shared" si="1930"/>
        <v/>
      </c>
      <c r="UD276" s="66" t="str">
        <f t="shared" si="1931"/>
        <v/>
      </c>
      <c r="UE276" s="66" t="str">
        <f t="shared" si="1932"/>
        <v/>
      </c>
      <c r="UF276" s="66" t="str">
        <f t="shared" si="1933"/>
        <v/>
      </c>
      <c r="UG276" s="66" t="str">
        <f t="shared" si="1934"/>
        <v/>
      </c>
      <c r="UH276" s="66" t="str">
        <f t="shared" si="1935"/>
        <v/>
      </c>
      <c r="UI276" s="66" t="str">
        <f t="shared" si="1936"/>
        <v/>
      </c>
      <c r="UJ276" s="66" t="str">
        <f t="shared" si="1937"/>
        <v/>
      </c>
      <c r="UK276" s="66" t="str">
        <f t="shared" si="1938"/>
        <v/>
      </c>
      <c r="UL276" s="66" t="str">
        <f t="shared" si="1939"/>
        <v/>
      </c>
      <c r="UM276" s="66" t="str">
        <f t="shared" si="1940"/>
        <v/>
      </c>
      <c r="UN276" s="66" t="str">
        <f t="shared" si="1941"/>
        <v/>
      </c>
      <c r="UO276" s="66" t="str">
        <f t="shared" si="1942"/>
        <v/>
      </c>
      <c r="UP276" s="66" t="str">
        <f t="shared" si="1943"/>
        <v/>
      </c>
      <c r="UQ276" s="66" t="str">
        <f t="shared" si="1944"/>
        <v/>
      </c>
      <c r="UR276" s="66" t="str">
        <f t="shared" si="1945"/>
        <v/>
      </c>
      <c r="US276" s="66" t="str">
        <f t="shared" si="1946"/>
        <v/>
      </c>
      <c r="UT276" s="66" t="str">
        <f t="shared" si="1947"/>
        <v/>
      </c>
      <c r="UU276" s="66" t="str">
        <f t="shared" si="1948"/>
        <v/>
      </c>
      <c r="UV276" s="66" t="str">
        <f t="shared" si="1949"/>
        <v/>
      </c>
      <c r="UW276" s="66" t="str">
        <f t="shared" si="1950"/>
        <v/>
      </c>
      <c r="UX276" s="66" t="str">
        <f t="shared" si="1951"/>
        <v/>
      </c>
      <c r="UY276" s="66" t="str">
        <f t="shared" si="1952"/>
        <v/>
      </c>
      <c r="UZ276" s="66" t="str">
        <f t="shared" si="1953"/>
        <v/>
      </c>
      <c r="VA276" s="66" t="str">
        <f t="shared" si="1954"/>
        <v/>
      </c>
      <c r="VB276" s="66" t="str">
        <f t="shared" si="1955"/>
        <v/>
      </c>
      <c r="VC276" s="66" t="str">
        <f t="shared" si="1956"/>
        <v/>
      </c>
      <c r="VD276" s="66" t="str">
        <f t="shared" si="1957"/>
        <v/>
      </c>
      <c r="VE276" s="66" t="str">
        <f t="shared" si="1958"/>
        <v/>
      </c>
      <c r="VF276" s="66" t="str">
        <f t="shared" si="1959"/>
        <v/>
      </c>
      <c r="VG276" s="66" t="str">
        <f t="shared" si="1960"/>
        <v/>
      </c>
      <c r="VH276" s="66" t="str">
        <f t="shared" si="1961"/>
        <v/>
      </c>
      <c r="VI276" s="66" t="str">
        <f t="shared" si="1962"/>
        <v/>
      </c>
      <c r="VJ276" s="66" t="str">
        <f t="shared" si="1963"/>
        <v/>
      </c>
      <c r="VK276" s="66" t="str">
        <f t="shared" si="1964"/>
        <v/>
      </c>
      <c r="VL276" s="66" t="str">
        <f t="shared" si="1965"/>
        <v/>
      </c>
      <c r="VM276" s="66" t="str">
        <f t="shared" si="1966"/>
        <v/>
      </c>
      <c r="VN276" s="66" t="str">
        <f t="shared" si="1967"/>
        <v/>
      </c>
      <c r="VO276" s="66" t="str">
        <f t="shared" si="1968"/>
        <v/>
      </c>
      <c r="VP276" s="66" t="str">
        <f t="shared" si="1969"/>
        <v/>
      </c>
      <c r="VQ276" s="66" t="str">
        <f t="shared" si="1970"/>
        <v/>
      </c>
      <c r="VR276" s="66" t="str">
        <f t="shared" si="1971"/>
        <v/>
      </c>
      <c r="VS276" s="66" t="str">
        <f t="shared" si="1972"/>
        <v/>
      </c>
      <c r="VT276" s="66" t="str">
        <f t="shared" si="1973"/>
        <v/>
      </c>
      <c r="VU276" s="66" t="str">
        <f t="shared" si="1974"/>
        <v/>
      </c>
      <c r="VV276" s="66" t="str">
        <f t="shared" si="1975"/>
        <v/>
      </c>
      <c r="VW276" s="66" t="str">
        <f t="shared" si="1976"/>
        <v/>
      </c>
      <c r="VX276" s="66" t="str">
        <f t="shared" si="1977"/>
        <v/>
      </c>
      <c r="VY276" s="66" t="str">
        <f t="shared" si="1978"/>
        <v/>
      </c>
      <c r="VZ276" s="66" t="str">
        <f t="shared" si="1979"/>
        <v/>
      </c>
      <c r="WA276" s="66" t="str">
        <f t="shared" si="1980"/>
        <v/>
      </c>
      <c r="WB276" s="66" t="str">
        <f t="shared" si="1981"/>
        <v/>
      </c>
      <c r="WC276" s="66" t="str">
        <f t="shared" si="1982"/>
        <v/>
      </c>
      <c r="WD276" s="66" t="str">
        <f t="shared" si="1983"/>
        <v/>
      </c>
      <c r="WE276" s="66" t="str">
        <f t="shared" si="1984"/>
        <v/>
      </c>
      <c r="WF276" s="66" t="str">
        <f t="shared" si="1985"/>
        <v/>
      </c>
      <c r="WG276" s="66" t="str">
        <f t="shared" si="1986"/>
        <v/>
      </c>
      <c r="WH276" s="66" t="str">
        <f t="shared" si="1987"/>
        <v/>
      </c>
      <c r="WI276" s="66" t="str">
        <f t="shared" si="1988"/>
        <v/>
      </c>
      <c r="WJ276" s="66" t="str">
        <f t="shared" si="1989"/>
        <v/>
      </c>
      <c r="WK276" s="66" t="str">
        <f t="shared" si="1990"/>
        <v/>
      </c>
      <c r="WL276" s="66" t="str">
        <f t="shared" si="1991"/>
        <v/>
      </c>
      <c r="WM276" s="66" t="str">
        <f t="shared" si="1992"/>
        <v/>
      </c>
      <c r="WN276" s="66" t="str">
        <f t="shared" si="1993"/>
        <v/>
      </c>
      <c r="WO276" s="66" t="str">
        <f t="shared" si="1994"/>
        <v/>
      </c>
      <c r="WP276" s="66" t="str">
        <f t="shared" si="1995"/>
        <v/>
      </c>
      <c r="WQ276" s="66" t="str">
        <f t="shared" si="1996"/>
        <v/>
      </c>
      <c r="WR276" s="66" t="str">
        <f t="shared" si="1997"/>
        <v/>
      </c>
      <c r="WS276" s="66" t="str">
        <f t="shared" si="1998"/>
        <v/>
      </c>
      <c r="WT276" s="66" t="str">
        <f t="shared" si="1999"/>
        <v/>
      </c>
      <c r="WU276" s="66" t="str">
        <f t="shared" si="2000"/>
        <v/>
      </c>
      <c r="WV276" s="66" t="str">
        <f t="shared" si="2001"/>
        <v/>
      </c>
      <c r="WW276" s="66" t="str">
        <f t="shared" si="2002"/>
        <v/>
      </c>
      <c r="WX276" s="66" t="str">
        <f t="shared" si="2003"/>
        <v/>
      </c>
      <c r="WY276" s="66" t="str">
        <f t="shared" si="2004"/>
        <v/>
      </c>
      <c r="WZ276" s="66" t="str">
        <f t="shared" si="2005"/>
        <v/>
      </c>
      <c r="XA276" s="66" t="str">
        <f t="shared" si="2006"/>
        <v/>
      </c>
      <c r="XB276" s="66" t="str">
        <f t="shared" si="2007"/>
        <v/>
      </c>
      <c r="XC276" s="66" t="str">
        <f t="shared" si="2008"/>
        <v/>
      </c>
      <c r="XD276" s="66" t="str">
        <f t="shared" si="2009"/>
        <v/>
      </c>
      <c r="XE276" s="66" t="str">
        <f t="shared" si="2010"/>
        <v/>
      </c>
      <c r="XF276" s="66" t="str">
        <f t="shared" si="2011"/>
        <v/>
      </c>
      <c r="XG276" s="66" t="str">
        <f t="shared" si="2012"/>
        <v/>
      </c>
      <c r="XH276" s="66" t="str">
        <f t="shared" si="2013"/>
        <v/>
      </c>
      <c r="XI276" s="66" t="str">
        <f t="shared" si="2014"/>
        <v/>
      </c>
      <c r="XJ276" s="66" t="str">
        <f t="shared" si="2015"/>
        <v/>
      </c>
      <c r="XK276" s="66" t="str">
        <f t="shared" si="2016"/>
        <v/>
      </c>
      <c r="XL276" s="66" t="str">
        <f t="shared" si="2017"/>
        <v/>
      </c>
      <c r="XM276" s="66" t="str">
        <f t="shared" si="2018"/>
        <v/>
      </c>
      <c r="XN276" s="66" t="str">
        <f t="shared" si="2019"/>
        <v/>
      </c>
      <c r="XO276" s="66" t="str">
        <f t="shared" si="2020"/>
        <v/>
      </c>
      <c r="XP276" s="66" t="str">
        <f t="shared" si="2021"/>
        <v/>
      </c>
      <c r="XQ276" s="66" t="str">
        <f t="shared" si="2022"/>
        <v/>
      </c>
      <c r="XR276" s="66" t="str">
        <f t="shared" si="2023"/>
        <v/>
      </c>
      <c r="XS276" s="66" t="str">
        <f t="shared" si="2024"/>
        <v/>
      </c>
      <c r="XT276" s="66" t="str">
        <f t="shared" si="2025"/>
        <v/>
      </c>
      <c r="XU276" s="66" t="str">
        <f t="shared" si="2026"/>
        <v/>
      </c>
      <c r="XV276" s="66" t="str">
        <f t="shared" si="2027"/>
        <v/>
      </c>
      <c r="XW276" s="66" t="str">
        <f t="shared" si="2028"/>
        <v/>
      </c>
      <c r="XX276" s="66" t="str">
        <f t="shared" si="2029"/>
        <v/>
      </c>
      <c r="XY276" s="66" t="str">
        <f t="shared" si="2030"/>
        <v/>
      </c>
      <c r="XZ276" s="66" t="str">
        <f t="shared" si="2031"/>
        <v/>
      </c>
      <c r="YA276" s="66" t="str">
        <f t="shared" si="2032"/>
        <v/>
      </c>
      <c r="YB276" s="66" t="str">
        <f t="shared" si="2033"/>
        <v/>
      </c>
      <c r="YC276" s="66" t="str">
        <f t="shared" si="2034"/>
        <v/>
      </c>
      <c r="YD276" s="66" t="str">
        <f t="shared" si="2035"/>
        <v/>
      </c>
      <c r="YE276" s="66" t="str">
        <f t="shared" si="2036"/>
        <v/>
      </c>
      <c r="YF276" s="66" t="str">
        <f t="shared" si="2037"/>
        <v/>
      </c>
      <c r="YG276" s="66" t="str">
        <f t="shared" si="2038"/>
        <v/>
      </c>
      <c r="YH276" s="66" t="str">
        <f t="shared" si="2039"/>
        <v/>
      </c>
      <c r="YI276" s="66" t="str">
        <f t="shared" si="2040"/>
        <v/>
      </c>
      <c r="YJ276" s="66" t="str">
        <f t="shared" si="2041"/>
        <v/>
      </c>
      <c r="YK276" s="66" t="str">
        <f t="shared" si="2042"/>
        <v/>
      </c>
      <c r="YL276" s="66" t="str">
        <f t="shared" si="2043"/>
        <v/>
      </c>
      <c r="YM276" s="66" t="str">
        <f t="shared" si="2044"/>
        <v/>
      </c>
      <c r="YN276" s="66" t="str">
        <f t="shared" si="2045"/>
        <v/>
      </c>
      <c r="YO276" s="66" t="str">
        <f t="shared" si="2046"/>
        <v/>
      </c>
      <c r="YP276" s="66" t="str">
        <f t="shared" si="2047"/>
        <v/>
      </c>
      <c r="YQ276" s="66" t="str">
        <f t="shared" si="2048"/>
        <v/>
      </c>
      <c r="YR276" s="66" t="str">
        <f t="shared" si="2049"/>
        <v/>
      </c>
      <c r="YS276" s="66" t="str">
        <f t="shared" si="2050"/>
        <v/>
      </c>
      <c r="YT276" s="66" t="str">
        <f t="shared" si="2051"/>
        <v/>
      </c>
      <c r="YU276" s="66" t="str">
        <f t="shared" si="2052"/>
        <v/>
      </c>
      <c r="YV276" s="66" t="str">
        <f t="shared" si="2053"/>
        <v/>
      </c>
      <c r="YW276" s="66" t="str">
        <f t="shared" si="2054"/>
        <v/>
      </c>
      <c r="YX276" s="66" t="str">
        <f t="shared" si="2055"/>
        <v/>
      </c>
      <c r="YY276" s="66" t="str">
        <f t="shared" si="2056"/>
        <v/>
      </c>
      <c r="YZ276" s="66" t="str">
        <f t="shared" si="2057"/>
        <v/>
      </c>
      <c r="ZA276" s="66" t="str">
        <f t="shared" si="2058"/>
        <v/>
      </c>
      <c r="ZB276" s="66" t="str">
        <f t="shared" si="2059"/>
        <v/>
      </c>
      <c r="ZC276" s="66" t="str">
        <f t="shared" si="2060"/>
        <v/>
      </c>
      <c r="ZD276" s="66" t="str">
        <f t="shared" si="2061"/>
        <v/>
      </c>
      <c r="ZE276" s="66" t="str">
        <f t="shared" si="2062"/>
        <v/>
      </c>
      <c r="ZF276" s="66" t="str">
        <f t="shared" si="2063"/>
        <v/>
      </c>
      <c r="ZG276" s="66" t="str">
        <f t="shared" si="2064"/>
        <v/>
      </c>
      <c r="ZH276" s="66" t="str">
        <f t="shared" si="2065"/>
        <v/>
      </c>
      <c r="ZI276" s="66" t="str">
        <f t="shared" si="2066"/>
        <v/>
      </c>
      <c r="ZJ276" s="66" t="str">
        <f t="shared" si="2067"/>
        <v/>
      </c>
      <c r="ZK276" s="66" t="str">
        <f t="shared" si="2068"/>
        <v/>
      </c>
      <c r="ZL276" s="66" t="str">
        <f t="shared" si="2069"/>
        <v/>
      </c>
      <c r="ZM276" s="66" t="str">
        <f t="shared" si="2070"/>
        <v/>
      </c>
      <c r="ZN276" s="66" t="str">
        <f t="shared" si="2071"/>
        <v/>
      </c>
      <c r="ZO276" s="66" t="str">
        <f t="shared" si="2072"/>
        <v/>
      </c>
      <c r="ZP276" s="66" t="str">
        <f t="shared" si="2073"/>
        <v/>
      </c>
      <c r="ZQ276" s="66" t="str">
        <f t="shared" si="2074"/>
        <v/>
      </c>
      <c r="ZR276" s="66" t="str">
        <f t="shared" si="2075"/>
        <v/>
      </c>
      <c r="ZS276" s="66" t="str">
        <f t="shared" si="2076"/>
        <v/>
      </c>
      <c r="ZT276" s="66" t="str">
        <f t="shared" si="2077"/>
        <v/>
      </c>
      <c r="ZU276" s="66" t="str">
        <f t="shared" si="2078"/>
        <v/>
      </c>
      <c r="ZV276" s="66" t="str">
        <f t="shared" si="2079"/>
        <v/>
      </c>
      <c r="ZW276" s="66" t="str">
        <f t="shared" si="2080"/>
        <v/>
      </c>
      <c r="ZX276" s="66" t="str">
        <f t="shared" si="2081"/>
        <v/>
      </c>
      <c r="ZY276" s="66" t="str">
        <f t="shared" si="2082"/>
        <v/>
      </c>
      <c r="ZZ276" s="66" t="str">
        <f t="shared" si="2083"/>
        <v/>
      </c>
      <c r="AAA276" s="66" t="str">
        <f t="shared" si="2084"/>
        <v/>
      </c>
      <c r="AAB276" s="66" t="str">
        <f t="shared" si="2085"/>
        <v/>
      </c>
      <c r="AAC276" s="66" t="str">
        <f t="shared" si="2086"/>
        <v/>
      </c>
      <c r="AAD276" s="66" t="str">
        <f t="shared" si="2087"/>
        <v/>
      </c>
      <c r="AAE276" s="66" t="str">
        <f t="shared" si="2088"/>
        <v/>
      </c>
      <c r="AAF276" s="66" t="str">
        <f t="shared" si="2089"/>
        <v/>
      </c>
      <c r="AAG276" s="66" t="str">
        <f t="shared" si="2090"/>
        <v/>
      </c>
      <c r="AAH276" s="66" t="str">
        <f t="shared" si="2091"/>
        <v/>
      </c>
      <c r="AAI276" s="66" t="str">
        <f t="shared" si="2092"/>
        <v/>
      </c>
      <c r="AAJ276" s="66" t="str">
        <f t="shared" si="2093"/>
        <v/>
      </c>
      <c r="AAK276" s="66" t="str">
        <f t="shared" si="2094"/>
        <v/>
      </c>
      <c r="AAL276" s="66" t="str">
        <f t="shared" si="2095"/>
        <v/>
      </c>
      <c r="AAM276" s="66" t="str">
        <f t="shared" si="2096"/>
        <v/>
      </c>
      <c r="AAN276" s="66" t="str">
        <f t="shared" si="2097"/>
        <v/>
      </c>
      <c r="AAO276" s="66" t="str">
        <f t="shared" si="2098"/>
        <v/>
      </c>
      <c r="AAP276" s="66" t="str">
        <f t="shared" si="2099"/>
        <v/>
      </c>
      <c r="AAQ276" s="66" t="str">
        <f t="shared" si="2100"/>
        <v/>
      </c>
      <c r="AAR276" s="66" t="str">
        <f t="shared" si="2101"/>
        <v/>
      </c>
      <c r="AAS276" s="66" t="str">
        <f t="shared" si="2102"/>
        <v/>
      </c>
      <c r="AAT276" s="66" t="str">
        <f t="shared" si="2103"/>
        <v/>
      </c>
      <c r="AAU276" s="66" t="str">
        <f t="shared" si="2104"/>
        <v/>
      </c>
      <c r="AAV276" s="66" t="str">
        <f t="shared" si="2105"/>
        <v/>
      </c>
      <c r="AAW276" s="66" t="str">
        <f t="shared" si="2106"/>
        <v/>
      </c>
      <c r="AAX276" s="66" t="str">
        <f t="shared" si="2107"/>
        <v/>
      </c>
      <c r="AAY276" s="66" t="str">
        <f t="shared" si="2108"/>
        <v/>
      </c>
      <c r="AAZ276" s="66" t="str">
        <f t="shared" si="2109"/>
        <v/>
      </c>
      <c r="ABA276" s="66" t="str">
        <f t="shared" si="2110"/>
        <v/>
      </c>
      <c r="ABB276" s="66" t="str">
        <f t="shared" si="2111"/>
        <v/>
      </c>
      <c r="ABC276" s="66" t="str">
        <f t="shared" si="2112"/>
        <v/>
      </c>
      <c r="ABD276" s="66" t="str">
        <f t="shared" si="2113"/>
        <v/>
      </c>
      <c r="ABE276" s="66" t="str">
        <f t="shared" si="2114"/>
        <v/>
      </c>
      <c r="ABF276" s="66" t="str">
        <f t="shared" si="2115"/>
        <v/>
      </c>
      <c r="ABG276" s="66" t="str">
        <f t="shared" si="2116"/>
        <v/>
      </c>
      <c r="ABH276" s="66" t="str">
        <f t="shared" si="2117"/>
        <v/>
      </c>
      <c r="ABI276" s="66" t="str">
        <f t="shared" si="2118"/>
        <v/>
      </c>
      <c r="ABJ276" s="66" t="str">
        <f t="shared" si="2119"/>
        <v/>
      </c>
      <c r="ABK276" s="66" t="str">
        <f t="shared" si="2120"/>
        <v/>
      </c>
      <c r="ABL276" s="66" t="str">
        <f t="shared" si="2121"/>
        <v/>
      </c>
      <c r="ABM276" s="66" t="str">
        <f t="shared" si="2122"/>
        <v/>
      </c>
      <c r="ABN276" s="66" t="str">
        <f t="shared" si="2123"/>
        <v/>
      </c>
      <c r="ABO276" s="66" t="str">
        <f t="shared" si="2124"/>
        <v/>
      </c>
      <c r="ABP276" s="66" t="str">
        <f t="shared" si="2125"/>
        <v/>
      </c>
      <c r="ABQ276" s="66" t="str">
        <f t="shared" si="2126"/>
        <v/>
      </c>
      <c r="ABR276" s="66" t="str">
        <f t="shared" si="2127"/>
        <v/>
      </c>
      <c r="ABS276" s="66" t="str">
        <f t="shared" si="2128"/>
        <v/>
      </c>
      <c r="ABT276" s="66" t="str">
        <f t="shared" si="2129"/>
        <v/>
      </c>
      <c r="ABU276" s="66" t="str">
        <f t="shared" si="2130"/>
        <v/>
      </c>
      <c r="ABV276" s="66" t="str">
        <f t="shared" si="2131"/>
        <v/>
      </c>
      <c r="ABW276" s="66" t="str">
        <f t="shared" si="2132"/>
        <v/>
      </c>
      <c r="ABX276" s="66" t="str">
        <f t="shared" si="2133"/>
        <v/>
      </c>
      <c r="ABY276" s="66" t="str">
        <f t="shared" si="2134"/>
        <v/>
      </c>
      <c r="ABZ276" s="66" t="str">
        <f t="shared" si="2135"/>
        <v/>
      </c>
      <c r="ACA276" s="66" t="str">
        <f t="shared" si="2136"/>
        <v/>
      </c>
      <c r="ACB276" s="66" t="str">
        <f t="shared" si="2137"/>
        <v/>
      </c>
      <c r="ACC276" s="66" t="str">
        <f t="shared" si="2138"/>
        <v/>
      </c>
      <c r="ACD276" s="66" t="str">
        <f t="shared" si="2139"/>
        <v/>
      </c>
      <c r="ACE276" s="66" t="str">
        <f t="shared" si="2140"/>
        <v/>
      </c>
      <c r="ACF276" s="66" t="str">
        <f t="shared" si="2141"/>
        <v/>
      </c>
      <c r="ACG276" s="66" t="str">
        <f t="shared" si="2142"/>
        <v/>
      </c>
      <c r="ACH276" s="66" t="str">
        <f t="shared" si="2143"/>
        <v/>
      </c>
      <c r="ACI276" s="66" t="str">
        <f t="shared" si="2144"/>
        <v/>
      </c>
      <c r="ACJ276" s="66" t="str">
        <f t="shared" si="2145"/>
        <v/>
      </c>
      <c r="ACK276" s="66" t="str">
        <f t="shared" si="2146"/>
        <v/>
      </c>
      <c r="ACL276" s="66" t="str">
        <f t="shared" si="2147"/>
        <v/>
      </c>
      <c r="ACM276" s="66" t="str">
        <f t="shared" ref="ACM276:ACN276" si="2168">IF(AND(ACS$3="Unit", ACL276=""), "", IF(AND(ACS$3="Unit", ACL276="-"),"", IF(ACS$3="Unit", "kg/GJ delivered", IF(AND(NY276&lt;&gt;"", NY276&lt;&gt;"-", NX276="-"),"", IF($H276="","", IF(NX276="nd", "",IF(NX276="&lt;n.a.&gt;", "", IF(NY276="#/MJ", "", IF(NY276="kg/GJ delivered",NX276,IF(NY276="g/MJ delivered",NX276,IF(NY276="kg/MJ delivered",NX276*1000,IF(NY276="mg/MJ delivered",NX276/1000,IF(NY276="g/kg",((NX276)*(1/$I276)*(1/$H276)),IF(NY276="mg/kg",((NX276/1000)*(1/$I276)*(1/$H276)),IF(NY276="mg/MJ delivered",NX276/1000,IF(NY276="-","","Error"))))))))))))))))</f>
        <v/>
      </c>
      <c r="ACN276" s="66" t="str">
        <f t="shared" si="2168"/>
        <v/>
      </c>
      <c r="ACO276" s="66" t="str">
        <f t="shared" si="2149"/>
        <v/>
      </c>
      <c r="ACP276" s="66" t="str">
        <f t="shared" si="2150"/>
        <v/>
      </c>
      <c r="ACQ276" s="66" t="str">
        <f t="shared" si="2151"/>
        <v/>
      </c>
      <c r="ACR276" s="66" t="str">
        <f t="shared" si="2152"/>
        <v/>
      </c>
      <c r="ACS276" s="66" t="str">
        <f t="shared" si="2153"/>
        <v/>
      </c>
      <c r="ACT276" s="66" t="str">
        <f t="shared" si="2154"/>
        <v/>
      </c>
    </row>
    <row r="277" spans="2:774" ht="15.75" customHeight="1" x14ac:dyDescent="0.25">
      <c r="B277" s="66">
        <v>319</v>
      </c>
      <c r="C277" s="66" t="s">
        <v>1172</v>
      </c>
      <c r="D277" s="66" t="s">
        <v>1670</v>
      </c>
      <c r="E277" s="156" t="s">
        <v>1559</v>
      </c>
      <c r="F277" s="66" t="s">
        <v>497</v>
      </c>
      <c r="G277" s="66" t="s">
        <v>490</v>
      </c>
      <c r="H277" s="126">
        <f>'Thermal Efficiency'!$I$20</f>
        <v>0.17175000000000001</v>
      </c>
      <c r="I277" s="130">
        <f>'Heating Values'!$D$6</f>
        <v>13.95</v>
      </c>
      <c r="J277" s="66" t="str">
        <f t="shared" si="1759"/>
        <v>Firewood, Traditional, IN</v>
      </c>
      <c r="K277" s="66" t="s">
        <v>1254</v>
      </c>
      <c r="L277" s="66" t="s">
        <v>1254</v>
      </c>
      <c r="M277" s="66" t="s">
        <v>1254</v>
      </c>
      <c r="N277" s="66" t="s">
        <v>1254</v>
      </c>
      <c r="O277" s="66" t="s">
        <v>1168</v>
      </c>
      <c r="P277" s="66" t="str">
        <f t="shared" si="1768"/>
        <v>IN</v>
      </c>
      <c r="Q277" s="66" t="s">
        <v>2</v>
      </c>
      <c r="R277" s="158" t="s">
        <v>128</v>
      </c>
      <c r="S277" s="158" t="s">
        <v>128</v>
      </c>
      <c r="T277" s="158" t="s">
        <v>128</v>
      </c>
      <c r="U277" s="158" t="s">
        <v>128</v>
      </c>
      <c r="V277" s="158" t="s">
        <v>128</v>
      </c>
      <c r="W277" s="158" t="s">
        <v>128</v>
      </c>
      <c r="X277" s="158" t="s">
        <v>128</v>
      </c>
      <c r="Y277" s="158" t="s">
        <v>128</v>
      </c>
      <c r="Z277" s="158" t="s">
        <v>128</v>
      </c>
      <c r="AA277" s="158" t="s">
        <v>128</v>
      </c>
      <c r="AB277" s="158" t="s">
        <v>128</v>
      </c>
      <c r="AC277" s="158" t="s">
        <v>128</v>
      </c>
      <c r="AD277" s="158" t="s">
        <v>128</v>
      </c>
      <c r="AE277" s="158" t="s">
        <v>128</v>
      </c>
      <c r="AF277" s="158" t="s">
        <v>128</v>
      </c>
      <c r="AG277" s="158" t="s">
        <v>128</v>
      </c>
      <c r="AH277" s="158" t="s">
        <v>128</v>
      </c>
      <c r="AI277" s="158" t="s">
        <v>128</v>
      </c>
      <c r="AJ277" s="165">
        <v>5.99</v>
      </c>
      <c r="AK277" s="158" t="s">
        <v>523</v>
      </c>
      <c r="AL277" s="165">
        <v>1.32</v>
      </c>
      <c r="AM277" s="158" t="s">
        <v>523</v>
      </c>
      <c r="AN277" s="163">
        <v>0.31</v>
      </c>
      <c r="AO277" s="158" t="s">
        <v>523</v>
      </c>
      <c r="AP277" s="158" t="s">
        <v>128</v>
      </c>
      <c r="AQ277" s="158" t="s">
        <v>128</v>
      </c>
      <c r="AR277" s="158" t="s">
        <v>128</v>
      </c>
      <c r="AS277" s="158" t="s">
        <v>128</v>
      </c>
      <c r="AT277" s="158" t="s">
        <v>128</v>
      </c>
      <c r="AU277" s="158" t="s">
        <v>128</v>
      </c>
      <c r="AV277" s="158" t="s">
        <v>128</v>
      </c>
      <c r="AW277" s="158" t="s">
        <v>128</v>
      </c>
      <c r="AX277" s="158" t="s">
        <v>128</v>
      </c>
      <c r="AY277" s="158" t="s">
        <v>128</v>
      </c>
      <c r="AZ277" s="158" t="s">
        <v>128</v>
      </c>
      <c r="BA277" s="158" t="s">
        <v>128</v>
      </c>
      <c r="BB277" s="158" t="s">
        <v>128</v>
      </c>
      <c r="BC277" s="158" t="s">
        <v>128</v>
      </c>
      <c r="BD277" s="158" t="s">
        <v>128</v>
      </c>
      <c r="BE277" s="158" t="s">
        <v>128</v>
      </c>
      <c r="BF277" s="158" t="s">
        <v>128</v>
      </c>
      <c r="BG277" s="158" t="s">
        <v>128</v>
      </c>
      <c r="BH277" s="158" t="s">
        <v>128</v>
      </c>
      <c r="BI277" s="158" t="s">
        <v>128</v>
      </c>
      <c r="BJ277" s="158" t="s">
        <v>128</v>
      </c>
      <c r="BK277" s="158" t="s">
        <v>128</v>
      </c>
      <c r="BL277" s="158" t="s">
        <v>128</v>
      </c>
      <c r="BM277" s="158" t="s">
        <v>128</v>
      </c>
      <c r="BN277" s="158" t="s">
        <v>128</v>
      </c>
      <c r="BO277" s="158" t="s">
        <v>128</v>
      </c>
      <c r="BP277" s="158" t="s">
        <v>128</v>
      </c>
      <c r="BQ277" s="158" t="s">
        <v>128</v>
      </c>
      <c r="BR277" s="158" t="s">
        <v>128</v>
      </c>
      <c r="BS277" s="158" t="s">
        <v>128</v>
      </c>
      <c r="BT277" s="158" t="s">
        <v>128</v>
      </c>
      <c r="BU277" s="158" t="s">
        <v>128</v>
      </c>
      <c r="BV277" s="158" t="s">
        <v>128</v>
      </c>
      <c r="BW277" s="158" t="s">
        <v>128</v>
      </c>
      <c r="BX277" s="158" t="s">
        <v>128</v>
      </c>
      <c r="BY277" s="158" t="s">
        <v>128</v>
      </c>
      <c r="BZ277" s="158" t="s">
        <v>128</v>
      </c>
      <c r="CA277" s="158" t="s">
        <v>128</v>
      </c>
      <c r="CB277" s="158" t="s">
        <v>128</v>
      </c>
      <c r="CC277" s="158" t="s">
        <v>128</v>
      </c>
      <c r="CD277" s="158" t="s">
        <v>128</v>
      </c>
      <c r="CE277" s="158" t="s">
        <v>128</v>
      </c>
      <c r="CF277" s="158" t="s">
        <v>128</v>
      </c>
      <c r="CG277" s="158" t="s">
        <v>128</v>
      </c>
      <c r="CH277" s="158" t="s">
        <v>128</v>
      </c>
      <c r="CI277" s="158" t="s">
        <v>128</v>
      </c>
      <c r="CJ277" s="158" t="s">
        <v>128</v>
      </c>
      <c r="CK277" s="158" t="s">
        <v>128</v>
      </c>
      <c r="CL277" s="158" t="s">
        <v>128</v>
      </c>
      <c r="CM277" s="158" t="s">
        <v>128</v>
      </c>
      <c r="CN277" s="158" t="s">
        <v>128</v>
      </c>
      <c r="CO277" s="158" t="s">
        <v>128</v>
      </c>
      <c r="CP277" s="158" t="s">
        <v>128</v>
      </c>
      <c r="CQ277" s="158" t="s">
        <v>128</v>
      </c>
      <c r="CR277" s="158" t="s">
        <v>128</v>
      </c>
      <c r="CS277" s="158" t="s">
        <v>128</v>
      </c>
      <c r="CT277" s="158" t="s">
        <v>128</v>
      </c>
      <c r="CU277" s="158" t="s">
        <v>128</v>
      </c>
      <c r="CV277" s="158" t="s">
        <v>128</v>
      </c>
      <c r="CW277" s="158" t="s">
        <v>128</v>
      </c>
      <c r="CX277" s="158" t="s">
        <v>128</v>
      </c>
      <c r="CY277" s="158" t="s">
        <v>128</v>
      </c>
      <c r="CZ277" s="158" t="s">
        <v>128</v>
      </c>
      <c r="DA277" s="158" t="s">
        <v>128</v>
      </c>
      <c r="DB277" s="158" t="s">
        <v>128</v>
      </c>
      <c r="DC277" s="158" t="s">
        <v>128</v>
      </c>
      <c r="DD277" s="158" t="s">
        <v>128</v>
      </c>
      <c r="DE277" s="158" t="s">
        <v>128</v>
      </c>
      <c r="DF277" s="158" t="s">
        <v>128</v>
      </c>
      <c r="DG277" s="158" t="s">
        <v>128</v>
      </c>
      <c r="DH277" s="158" t="s">
        <v>128</v>
      </c>
      <c r="DI277" s="158" t="s">
        <v>128</v>
      </c>
      <c r="DJ277" s="158" t="s">
        <v>128</v>
      </c>
      <c r="DK277" s="158" t="s">
        <v>128</v>
      </c>
      <c r="DL277" s="158" t="s">
        <v>128</v>
      </c>
      <c r="DM277" s="158" t="s">
        <v>128</v>
      </c>
      <c r="DN277" s="158" t="s">
        <v>128</v>
      </c>
      <c r="DO277" s="158" t="s">
        <v>128</v>
      </c>
      <c r="DP277" s="158" t="s">
        <v>128</v>
      </c>
      <c r="DQ277" s="158" t="s">
        <v>128</v>
      </c>
      <c r="DR277" s="158" t="s">
        <v>128</v>
      </c>
      <c r="DS277" s="158" t="s">
        <v>128</v>
      </c>
      <c r="DT277" s="158" t="s">
        <v>128</v>
      </c>
      <c r="DU277" s="158" t="s">
        <v>128</v>
      </c>
      <c r="DV277" s="158" t="s">
        <v>128</v>
      </c>
      <c r="DW277" s="158" t="s">
        <v>128</v>
      </c>
      <c r="DX277" s="158" t="s">
        <v>128</v>
      </c>
      <c r="DY277" s="158" t="s">
        <v>128</v>
      </c>
      <c r="DZ277" s="158" t="s">
        <v>128</v>
      </c>
      <c r="EA277" s="158" t="s">
        <v>128</v>
      </c>
      <c r="EB277" s="158" t="s">
        <v>128</v>
      </c>
      <c r="EC277" s="158" t="s">
        <v>128</v>
      </c>
      <c r="ED277" s="158" t="s">
        <v>128</v>
      </c>
      <c r="EE277" s="158" t="s">
        <v>128</v>
      </c>
      <c r="EF277" s="158" t="s">
        <v>128</v>
      </c>
      <c r="EG277" s="158" t="s">
        <v>128</v>
      </c>
      <c r="EH277" s="158" t="s">
        <v>128</v>
      </c>
      <c r="EI277" s="158" t="s">
        <v>128</v>
      </c>
      <c r="EJ277" s="158" t="s">
        <v>128</v>
      </c>
      <c r="EK277" s="158" t="s">
        <v>128</v>
      </c>
      <c r="EL277" s="158" t="s">
        <v>128</v>
      </c>
      <c r="EM277" s="158" t="s">
        <v>128</v>
      </c>
      <c r="EN277" s="158" t="s">
        <v>128</v>
      </c>
      <c r="EO277" s="158" t="s">
        <v>128</v>
      </c>
      <c r="EP277" s="158" t="s">
        <v>128</v>
      </c>
      <c r="EQ277" s="158" t="s">
        <v>128</v>
      </c>
      <c r="ER277" s="158" t="s">
        <v>128</v>
      </c>
      <c r="ES277" s="158" t="s">
        <v>128</v>
      </c>
      <c r="ET277" s="158" t="s">
        <v>128</v>
      </c>
      <c r="EU277" s="158" t="s">
        <v>128</v>
      </c>
      <c r="EV277" s="158" t="s">
        <v>128</v>
      </c>
      <c r="EW277" s="158" t="s">
        <v>128</v>
      </c>
      <c r="EX277" s="158" t="s">
        <v>128</v>
      </c>
      <c r="EY277" s="158" t="s">
        <v>128</v>
      </c>
      <c r="EZ277" s="158" t="s">
        <v>128</v>
      </c>
      <c r="FA277" s="158" t="s">
        <v>128</v>
      </c>
      <c r="FB277" s="158" t="s">
        <v>128</v>
      </c>
      <c r="FC277" s="158" t="s">
        <v>128</v>
      </c>
      <c r="FD277" s="158" t="s">
        <v>128</v>
      </c>
      <c r="FE277" s="158" t="s">
        <v>128</v>
      </c>
      <c r="FF277" s="158" t="s">
        <v>128</v>
      </c>
      <c r="FG277" s="158" t="s">
        <v>128</v>
      </c>
      <c r="FH277" s="158" t="s">
        <v>128</v>
      </c>
      <c r="FI277" s="158" t="s">
        <v>128</v>
      </c>
      <c r="FJ277" s="158" t="s">
        <v>128</v>
      </c>
      <c r="FK277" s="158" t="s">
        <v>128</v>
      </c>
      <c r="FL277" s="158" t="s">
        <v>128</v>
      </c>
      <c r="FM277" s="158" t="s">
        <v>128</v>
      </c>
      <c r="FN277" s="158" t="s">
        <v>128</v>
      </c>
      <c r="FO277" s="158" t="s">
        <v>128</v>
      </c>
      <c r="FP277" s="158" t="s">
        <v>128</v>
      </c>
      <c r="FQ277" s="158" t="s">
        <v>128</v>
      </c>
      <c r="FR277" s="158" t="s">
        <v>128</v>
      </c>
      <c r="FS277" s="158" t="s">
        <v>128</v>
      </c>
      <c r="FT277" s="158" t="s">
        <v>128</v>
      </c>
      <c r="FU277" s="158" t="s">
        <v>128</v>
      </c>
      <c r="FV277" s="158" t="s">
        <v>128</v>
      </c>
      <c r="FW277" s="158" t="s">
        <v>128</v>
      </c>
      <c r="FX277" s="158" t="s">
        <v>128</v>
      </c>
      <c r="FY277" s="158" t="s">
        <v>128</v>
      </c>
      <c r="FZ277" s="158" t="s">
        <v>128</v>
      </c>
      <c r="GA277" s="158" t="s">
        <v>128</v>
      </c>
      <c r="GB277" s="158" t="s">
        <v>128</v>
      </c>
      <c r="GC277" s="158" t="s">
        <v>128</v>
      </c>
      <c r="GD277" s="158" t="s">
        <v>128</v>
      </c>
      <c r="GE277" s="158" t="s">
        <v>128</v>
      </c>
      <c r="GF277" s="158" t="s">
        <v>128</v>
      </c>
      <c r="GG277" s="158" t="s">
        <v>128</v>
      </c>
      <c r="GH277" s="158" t="s">
        <v>128</v>
      </c>
      <c r="GI277" s="158" t="s">
        <v>128</v>
      </c>
      <c r="GJ277" s="158" t="s">
        <v>128</v>
      </c>
      <c r="GK277" s="158" t="s">
        <v>128</v>
      </c>
      <c r="GL277" s="158" t="s">
        <v>128</v>
      </c>
      <c r="GM277" s="158" t="s">
        <v>128</v>
      </c>
      <c r="GN277" s="158" t="s">
        <v>128</v>
      </c>
      <c r="GO277" s="158" t="s">
        <v>128</v>
      </c>
      <c r="GP277" s="158" t="s">
        <v>128</v>
      </c>
      <c r="GQ277" s="158" t="s">
        <v>128</v>
      </c>
      <c r="GR277" s="158" t="s">
        <v>128</v>
      </c>
      <c r="GS277" s="158" t="s">
        <v>128</v>
      </c>
      <c r="GT277" s="158" t="s">
        <v>128</v>
      </c>
      <c r="GU277" s="158" t="s">
        <v>128</v>
      </c>
      <c r="GV277" s="158" t="s">
        <v>128</v>
      </c>
      <c r="GW277" s="158" t="s">
        <v>128</v>
      </c>
      <c r="GX277" s="158" t="s">
        <v>128</v>
      </c>
      <c r="GY277" s="158" t="s">
        <v>128</v>
      </c>
      <c r="GZ277" s="158" t="s">
        <v>128</v>
      </c>
      <c r="HA277" s="158" t="s">
        <v>128</v>
      </c>
      <c r="HB277" s="158" t="s">
        <v>128</v>
      </c>
      <c r="HC277" s="158" t="s">
        <v>128</v>
      </c>
      <c r="HD277" s="158" t="s">
        <v>128</v>
      </c>
      <c r="HE277" s="158" t="s">
        <v>128</v>
      </c>
      <c r="HF277" s="158" t="s">
        <v>128</v>
      </c>
      <c r="HG277" s="158" t="s">
        <v>128</v>
      </c>
      <c r="HH277" s="158" t="s">
        <v>128</v>
      </c>
      <c r="HI277" s="158" t="s">
        <v>128</v>
      </c>
      <c r="HJ277" s="158" t="s">
        <v>128</v>
      </c>
      <c r="HK277" s="158" t="s">
        <v>128</v>
      </c>
      <c r="HL277" s="158" t="s">
        <v>128</v>
      </c>
      <c r="HM277" s="158" t="s">
        <v>128</v>
      </c>
      <c r="HN277" s="158" t="s">
        <v>128</v>
      </c>
      <c r="HO277" s="158" t="s">
        <v>128</v>
      </c>
      <c r="HP277" s="158" t="s">
        <v>128</v>
      </c>
      <c r="HQ277" s="158" t="s">
        <v>128</v>
      </c>
      <c r="HR277" s="158" t="s">
        <v>128</v>
      </c>
      <c r="HS277" s="158" t="s">
        <v>128</v>
      </c>
      <c r="HT277" s="158" t="s">
        <v>128</v>
      </c>
      <c r="HU277" s="158" t="s">
        <v>128</v>
      </c>
      <c r="HV277" s="158" t="s">
        <v>128</v>
      </c>
      <c r="HW277" s="158" t="s">
        <v>128</v>
      </c>
      <c r="HX277" s="158" t="s">
        <v>128</v>
      </c>
      <c r="HY277" s="158" t="s">
        <v>128</v>
      </c>
      <c r="HZ277" s="158" t="s">
        <v>128</v>
      </c>
      <c r="IA277" s="158" t="s">
        <v>128</v>
      </c>
      <c r="IB277" s="158" t="s">
        <v>128</v>
      </c>
      <c r="IC277" s="158" t="s">
        <v>128</v>
      </c>
      <c r="ID277" s="158" t="s">
        <v>128</v>
      </c>
      <c r="IE277" s="158" t="s">
        <v>128</v>
      </c>
      <c r="IF277" s="158" t="s">
        <v>128</v>
      </c>
      <c r="IG277" s="158" t="s">
        <v>128</v>
      </c>
      <c r="IH277" s="158" t="s">
        <v>128</v>
      </c>
      <c r="II277" s="158" t="s">
        <v>128</v>
      </c>
      <c r="IJ277" s="158" t="s">
        <v>128</v>
      </c>
      <c r="IK277" s="158" t="s">
        <v>128</v>
      </c>
      <c r="IL277" s="158" t="s">
        <v>128</v>
      </c>
      <c r="IM277" s="158" t="s">
        <v>128</v>
      </c>
      <c r="IN277" s="158" t="s">
        <v>128</v>
      </c>
      <c r="IO277" s="158" t="s">
        <v>128</v>
      </c>
      <c r="IP277" s="158" t="s">
        <v>128</v>
      </c>
      <c r="IQ277" s="158" t="s">
        <v>128</v>
      </c>
      <c r="IR277" s="158" t="s">
        <v>128</v>
      </c>
      <c r="IS277" s="158" t="s">
        <v>128</v>
      </c>
      <c r="IT277" s="158" t="s">
        <v>128</v>
      </c>
      <c r="IU277" s="158" t="s">
        <v>128</v>
      </c>
      <c r="IV277" s="158" t="s">
        <v>128</v>
      </c>
      <c r="IW277" s="158" t="s">
        <v>128</v>
      </c>
      <c r="IX277" s="158" t="s">
        <v>128</v>
      </c>
      <c r="IY277" s="158" t="s">
        <v>128</v>
      </c>
      <c r="IZ277" s="158" t="s">
        <v>128</v>
      </c>
      <c r="JA277" s="158" t="s">
        <v>128</v>
      </c>
      <c r="JB277" s="158" t="s">
        <v>128</v>
      </c>
      <c r="JC277" s="158" t="s">
        <v>128</v>
      </c>
      <c r="JD277" s="158" t="s">
        <v>128</v>
      </c>
      <c r="JE277" s="158" t="s">
        <v>128</v>
      </c>
      <c r="JF277" s="158" t="s">
        <v>128</v>
      </c>
      <c r="JG277" s="158" t="s">
        <v>128</v>
      </c>
      <c r="JH277" s="158" t="s">
        <v>128</v>
      </c>
      <c r="JI277" s="158" t="s">
        <v>128</v>
      </c>
      <c r="JJ277" s="158" t="s">
        <v>128</v>
      </c>
      <c r="JK277" s="158" t="s">
        <v>128</v>
      </c>
      <c r="JL277" s="158" t="s">
        <v>128</v>
      </c>
      <c r="JM277" s="158" t="s">
        <v>128</v>
      </c>
      <c r="JN277" s="158" t="s">
        <v>128</v>
      </c>
      <c r="JO277" s="158" t="s">
        <v>128</v>
      </c>
      <c r="JP277" s="158" t="s">
        <v>128</v>
      </c>
      <c r="JQ277" s="158" t="s">
        <v>128</v>
      </c>
      <c r="JR277" s="158" t="s">
        <v>128</v>
      </c>
      <c r="JS277" s="158" t="s">
        <v>128</v>
      </c>
      <c r="JT277" s="158" t="s">
        <v>128</v>
      </c>
      <c r="JU277" s="158" t="s">
        <v>128</v>
      </c>
      <c r="JV277" s="158" t="s">
        <v>128</v>
      </c>
      <c r="JW277" s="158" t="s">
        <v>128</v>
      </c>
      <c r="JX277" s="158" t="s">
        <v>128</v>
      </c>
      <c r="JY277" s="158" t="s">
        <v>128</v>
      </c>
      <c r="JZ277" s="158" t="s">
        <v>128</v>
      </c>
      <c r="KA277" s="158" t="s">
        <v>128</v>
      </c>
      <c r="KB277" s="158" t="s">
        <v>128</v>
      </c>
      <c r="KC277" s="158" t="s">
        <v>128</v>
      </c>
      <c r="KD277" s="158" t="s">
        <v>128</v>
      </c>
      <c r="KE277" s="158" t="s">
        <v>128</v>
      </c>
      <c r="KF277" s="158" t="s">
        <v>128</v>
      </c>
      <c r="KG277" s="158" t="s">
        <v>128</v>
      </c>
      <c r="KH277" s="158" t="s">
        <v>128</v>
      </c>
      <c r="KI277" s="158" t="s">
        <v>128</v>
      </c>
      <c r="KJ277" s="158" t="s">
        <v>128</v>
      </c>
      <c r="KK277" s="158" t="s">
        <v>128</v>
      </c>
      <c r="KL277" s="158" t="s">
        <v>128</v>
      </c>
      <c r="KM277" s="158" t="s">
        <v>128</v>
      </c>
      <c r="KN277" s="158" t="s">
        <v>128</v>
      </c>
      <c r="KO277" s="158" t="s">
        <v>128</v>
      </c>
      <c r="KP277" s="158" t="s">
        <v>128</v>
      </c>
      <c r="KQ277" s="158" t="s">
        <v>128</v>
      </c>
      <c r="KR277" s="158" t="s">
        <v>128</v>
      </c>
      <c r="KS277" s="158" t="s">
        <v>128</v>
      </c>
      <c r="KT277" s="158" t="s">
        <v>128</v>
      </c>
      <c r="KU277" s="158" t="s">
        <v>128</v>
      </c>
      <c r="KV277" s="158" t="s">
        <v>128</v>
      </c>
      <c r="KW277" s="158" t="s">
        <v>128</v>
      </c>
      <c r="KX277" s="158" t="s">
        <v>128</v>
      </c>
      <c r="KY277" s="158" t="s">
        <v>128</v>
      </c>
      <c r="KZ277" s="158" t="s">
        <v>128</v>
      </c>
      <c r="LA277" s="158" t="s">
        <v>128</v>
      </c>
      <c r="LB277" s="158" t="s">
        <v>128</v>
      </c>
      <c r="LC277" s="158" t="s">
        <v>128</v>
      </c>
      <c r="LD277" s="158" t="s">
        <v>128</v>
      </c>
      <c r="LE277" s="158" t="s">
        <v>128</v>
      </c>
      <c r="LF277" s="158" t="s">
        <v>128</v>
      </c>
      <c r="LG277" s="158" t="s">
        <v>128</v>
      </c>
      <c r="LH277" s="158" t="s">
        <v>128</v>
      </c>
      <c r="LI277" s="158" t="s">
        <v>128</v>
      </c>
      <c r="LJ277" s="158" t="s">
        <v>128</v>
      </c>
      <c r="LK277" s="158" t="s">
        <v>128</v>
      </c>
      <c r="LL277" s="158" t="s">
        <v>128</v>
      </c>
      <c r="LM277" s="158" t="s">
        <v>128</v>
      </c>
      <c r="LN277" s="158" t="s">
        <v>128</v>
      </c>
      <c r="LO277" s="158" t="s">
        <v>128</v>
      </c>
      <c r="LP277" s="158" t="s">
        <v>128</v>
      </c>
      <c r="LQ277" s="158" t="s">
        <v>128</v>
      </c>
      <c r="LR277" s="158" t="s">
        <v>128</v>
      </c>
      <c r="LS277" s="158" t="s">
        <v>128</v>
      </c>
      <c r="LT277" s="158" t="s">
        <v>128</v>
      </c>
      <c r="LU277" s="158" t="s">
        <v>128</v>
      </c>
      <c r="LV277" s="158" t="s">
        <v>128</v>
      </c>
      <c r="LW277" s="158" t="s">
        <v>128</v>
      </c>
      <c r="LX277" s="158" t="s">
        <v>128</v>
      </c>
      <c r="LY277" s="158" t="s">
        <v>128</v>
      </c>
      <c r="LZ277" s="158" t="s">
        <v>128</v>
      </c>
      <c r="MA277" s="158" t="s">
        <v>128</v>
      </c>
      <c r="MB277" s="158" t="s">
        <v>128</v>
      </c>
      <c r="MC277" s="158" t="s">
        <v>128</v>
      </c>
      <c r="MD277" s="158" t="s">
        <v>128</v>
      </c>
      <c r="ME277" s="158" t="s">
        <v>128</v>
      </c>
      <c r="MF277" s="158" t="s">
        <v>128</v>
      </c>
      <c r="MG277" s="158" t="s">
        <v>128</v>
      </c>
      <c r="MH277" s="158" t="s">
        <v>128</v>
      </c>
      <c r="MI277" s="158" t="s">
        <v>128</v>
      </c>
      <c r="MJ277" s="158" t="s">
        <v>128</v>
      </c>
      <c r="MK277" s="158" t="s">
        <v>128</v>
      </c>
      <c r="ML277" s="158" t="s">
        <v>128</v>
      </c>
      <c r="MM277" s="158" t="s">
        <v>128</v>
      </c>
      <c r="MN277" s="158" t="s">
        <v>128</v>
      </c>
      <c r="MO277" s="158" t="s">
        <v>128</v>
      </c>
      <c r="MP277" s="158" t="s">
        <v>128</v>
      </c>
      <c r="MQ277" s="158" t="s">
        <v>128</v>
      </c>
      <c r="MR277" s="158" t="s">
        <v>128</v>
      </c>
      <c r="MS277" s="158" t="s">
        <v>128</v>
      </c>
      <c r="MT277" s="158" t="s">
        <v>128</v>
      </c>
      <c r="MU277" s="158" t="s">
        <v>128</v>
      </c>
      <c r="MV277" s="158" t="s">
        <v>128</v>
      </c>
      <c r="MW277" s="158" t="s">
        <v>128</v>
      </c>
      <c r="MX277" s="158" t="s">
        <v>128</v>
      </c>
      <c r="MY277" s="158" t="s">
        <v>128</v>
      </c>
      <c r="MZ277" s="158" t="s">
        <v>128</v>
      </c>
      <c r="NA277" s="158" t="s">
        <v>128</v>
      </c>
      <c r="NB277" s="158" t="s">
        <v>128</v>
      </c>
      <c r="NC277" s="158" t="s">
        <v>128</v>
      </c>
      <c r="ND277" s="158" t="s">
        <v>128</v>
      </c>
      <c r="NE277" s="158" t="s">
        <v>128</v>
      </c>
      <c r="NF277" s="158" t="s">
        <v>128</v>
      </c>
      <c r="NG277" s="158" t="s">
        <v>128</v>
      </c>
      <c r="NH277" s="158" t="s">
        <v>128</v>
      </c>
      <c r="NI277" s="158" t="s">
        <v>128</v>
      </c>
      <c r="NJ277" s="158" t="s">
        <v>128</v>
      </c>
      <c r="NK277" s="158" t="s">
        <v>128</v>
      </c>
      <c r="NL277" s="158" t="s">
        <v>128</v>
      </c>
      <c r="NM277" s="158" t="s">
        <v>128</v>
      </c>
      <c r="NN277" s="158" t="s">
        <v>128</v>
      </c>
      <c r="NO277" s="158" t="s">
        <v>128</v>
      </c>
      <c r="NP277" s="158" t="s">
        <v>128</v>
      </c>
      <c r="NQ277" s="158" t="s">
        <v>128</v>
      </c>
      <c r="NR277" s="158" t="s">
        <v>128</v>
      </c>
      <c r="NS277" s="158" t="s">
        <v>128</v>
      </c>
      <c r="NT277" s="158" t="s">
        <v>128</v>
      </c>
      <c r="NU277" s="158" t="s">
        <v>128</v>
      </c>
      <c r="NV277" s="158" t="s">
        <v>128</v>
      </c>
      <c r="NW277" s="158" t="s">
        <v>128</v>
      </c>
      <c r="NX277" s="158" t="s">
        <v>128</v>
      </c>
      <c r="NY277" s="158" t="s">
        <v>128</v>
      </c>
      <c r="NZ277" s="158" t="s">
        <v>128</v>
      </c>
      <c r="OA277" s="158" t="s">
        <v>128</v>
      </c>
      <c r="OB277" s="158" t="s">
        <v>128</v>
      </c>
      <c r="OC277" s="158" t="s">
        <v>128</v>
      </c>
      <c r="OD277" s="158" t="s">
        <v>128</v>
      </c>
      <c r="OE277" s="170" t="s">
        <v>128</v>
      </c>
      <c r="OF277" s="181"/>
      <c r="OG277" s="113" t="str">
        <f t="shared" si="1778"/>
        <v/>
      </c>
      <c r="OH277" s="66" t="str">
        <f t="shared" si="1779"/>
        <v/>
      </c>
      <c r="OI277" s="66" t="str">
        <f t="shared" si="1780"/>
        <v/>
      </c>
      <c r="OJ277" s="66" t="str">
        <f t="shared" si="1781"/>
        <v/>
      </c>
      <c r="OK277" s="66" t="str">
        <f t="shared" si="1782"/>
        <v/>
      </c>
      <c r="OL277" s="66" t="str">
        <f t="shared" si="1783"/>
        <v/>
      </c>
      <c r="OM277" s="66" t="str">
        <f t="shared" si="1784"/>
        <v/>
      </c>
      <c r="ON277" s="66" t="str">
        <f t="shared" si="1785"/>
        <v/>
      </c>
      <c r="OO277" s="66" t="str">
        <f t="shared" si="1786"/>
        <v/>
      </c>
      <c r="OP277" s="66" t="str">
        <f t="shared" si="1787"/>
        <v/>
      </c>
      <c r="OQ277" s="66" t="str">
        <f t="shared" si="1788"/>
        <v/>
      </c>
      <c r="OR277" s="66" t="str">
        <f t="shared" si="1789"/>
        <v/>
      </c>
      <c r="OS277" s="66" t="str">
        <f t="shared" si="1790"/>
        <v/>
      </c>
      <c r="OT277" s="66" t="str">
        <f t="shared" si="1791"/>
        <v/>
      </c>
      <c r="OU277" s="66" t="str">
        <f t="shared" si="1792"/>
        <v/>
      </c>
      <c r="OV277" s="66" t="str">
        <f t="shared" si="1793"/>
        <v/>
      </c>
      <c r="OW277" s="66" t="str">
        <f t="shared" si="1794"/>
        <v/>
      </c>
      <c r="OX277" s="66" t="str">
        <f t="shared" si="1795"/>
        <v/>
      </c>
      <c r="OY277" s="118">
        <f t="shared" si="1796"/>
        <v>2.500091301330913</v>
      </c>
      <c r="OZ277" s="66" t="str">
        <f t="shared" si="1797"/>
        <v>kg/GJ delivered</v>
      </c>
      <c r="PA277" s="126">
        <f t="shared" si="1798"/>
        <v>0.55093831682083561</v>
      </c>
      <c r="PB277" s="66" t="str">
        <f t="shared" si="1799"/>
        <v>kg/GJ delivered</v>
      </c>
      <c r="PC277" s="126">
        <f t="shared" si="1800"/>
        <v>0.12938702895034776</v>
      </c>
      <c r="PD277" s="66" t="str">
        <f t="shared" si="1801"/>
        <v>kg/GJ delivered</v>
      </c>
      <c r="PE277" s="66" t="str">
        <f t="shared" si="1802"/>
        <v/>
      </c>
      <c r="PF277" s="66" t="str">
        <f t="shared" si="1803"/>
        <v/>
      </c>
      <c r="PG277" s="66" t="str">
        <f t="shared" si="1804"/>
        <v/>
      </c>
      <c r="PH277" s="66" t="str">
        <f t="shared" si="1805"/>
        <v/>
      </c>
      <c r="PI277" s="66" t="str">
        <f t="shared" si="1806"/>
        <v/>
      </c>
      <c r="PJ277" s="66" t="str">
        <f t="shared" si="1807"/>
        <v/>
      </c>
      <c r="PK277" s="66" t="str">
        <f t="shared" si="1808"/>
        <v/>
      </c>
      <c r="PL277" s="66" t="str">
        <f t="shared" si="1809"/>
        <v/>
      </c>
      <c r="PM277" s="66" t="str">
        <f t="shared" si="1810"/>
        <v/>
      </c>
      <c r="PN277" s="66" t="str">
        <f t="shared" si="1811"/>
        <v/>
      </c>
      <c r="PO277" s="66" t="str">
        <f t="shared" si="1812"/>
        <v/>
      </c>
      <c r="PP277" s="66" t="str">
        <f t="shared" si="1813"/>
        <v/>
      </c>
      <c r="PQ277" s="66" t="str">
        <f t="shared" si="1814"/>
        <v/>
      </c>
      <c r="PR277" s="66" t="str">
        <f t="shared" si="1815"/>
        <v/>
      </c>
      <c r="PS277" s="66" t="str">
        <f t="shared" si="1816"/>
        <v/>
      </c>
      <c r="PT277" s="66" t="str">
        <f t="shared" si="1817"/>
        <v/>
      </c>
      <c r="PU277" s="66" t="str">
        <f t="shared" si="1818"/>
        <v/>
      </c>
      <c r="PV277" s="66" t="str">
        <f t="shared" si="1819"/>
        <v/>
      </c>
      <c r="PW277" s="66" t="str">
        <f t="shared" si="1820"/>
        <v/>
      </c>
      <c r="PX277" s="66" t="str">
        <f t="shared" si="1821"/>
        <v/>
      </c>
      <c r="PY277" s="66" t="str">
        <f t="shared" si="1822"/>
        <v/>
      </c>
      <c r="PZ277" s="66" t="str">
        <f t="shared" si="1823"/>
        <v/>
      </c>
      <c r="QA277" s="66" t="str">
        <f t="shared" si="1824"/>
        <v/>
      </c>
      <c r="QB277" s="66" t="str">
        <f t="shared" si="1825"/>
        <v/>
      </c>
      <c r="QC277" s="66" t="str">
        <f t="shared" si="1826"/>
        <v/>
      </c>
      <c r="QD277" s="66" t="str">
        <f t="shared" si="1827"/>
        <v/>
      </c>
      <c r="QE277" s="66" t="str">
        <f t="shared" si="1828"/>
        <v/>
      </c>
      <c r="QF277" s="66" t="str">
        <f t="shared" si="1829"/>
        <v/>
      </c>
      <c r="QG277" s="66" t="str">
        <f t="shared" si="1830"/>
        <v/>
      </c>
      <c r="QH277" s="66" t="str">
        <f t="shared" si="1831"/>
        <v/>
      </c>
      <c r="QI277" s="66" t="str">
        <f t="shared" si="1832"/>
        <v/>
      </c>
      <c r="QJ277" s="66" t="str">
        <f t="shared" si="1833"/>
        <v/>
      </c>
      <c r="QK277" s="66" t="str">
        <f t="shared" si="1834"/>
        <v/>
      </c>
      <c r="QL277" s="66" t="str">
        <f t="shared" si="1835"/>
        <v/>
      </c>
      <c r="QM277" s="66" t="str">
        <f t="shared" si="1836"/>
        <v/>
      </c>
      <c r="QN277" s="66" t="str">
        <f t="shared" si="1837"/>
        <v/>
      </c>
      <c r="QO277" s="66" t="str">
        <f t="shared" si="1838"/>
        <v/>
      </c>
      <c r="QP277" s="66" t="str">
        <f t="shared" si="1839"/>
        <v/>
      </c>
      <c r="QQ277" s="66" t="str">
        <f t="shared" si="1840"/>
        <v/>
      </c>
      <c r="QR277" s="66" t="str">
        <f t="shared" si="1841"/>
        <v/>
      </c>
      <c r="QS277" s="66" t="str">
        <f t="shared" si="1842"/>
        <v/>
      </c>
      <c r="QT277" s="66" t="str">
        <f t="shared" si="1843"/>
        <v/>
      </c>
      <c r="QU277" s="66" t="str">
        <f t="shared" si="1844"/>
        <v/>
      </c>
      <c r="QV277" s="66" t="str">
        <f t="shared" si="1845"/>
        <v/>
      </c>
      <c r="QW277" s="66" t="str">
        <f t="shared" si="1846"/>
        <v/>
      </c>
      <c r="QX277" s="66" t="str">
        <f t="shared" si="1847"/>
        <v/>
      </c>
      <c r="QY277" s="66" t="str">
        <f t="shared" si="1848"/>
        <v/>
      </c>
      <c r="QZ277" s="66" t="str">
        <f t="shared" si="1849"/>
        <v/>
      </c>
      <c r="RA277" s="66" t="str">
        <f t="shared" si="1850"/>
        <v/>
      </c>
      <c r="RB277" s="66" t="str">
        <f t="shared" si="1851"/>
        <v/>
      </c>
      <c r="RC277" s="66" t="str">
        <f t="shared" si="1852"/>
        <v/>
      </c>
      <c r="RD277" s="66" t="str">
        <f t="shared" si="1853"/>
        <v/>
      </c>
      <c r="RE277" s="66" t="str">
        <f t="shared" si="1854"/>
        <v/>
      </c>
      <c r="RF277" s="66" t="str">
        <f t="shared" si="1855"/>
        <v/>
      </c>
      <c r="RG277" s="66" t="str">
        <f t="shared" si="1856"/>
        <v/>
      </c>
      <c r="RH277" s="66" t="str">
        <f t="shared" si="1857"/>
        <v/>
      </c>
      <c r="RI277" s="66" t="str">
        <f t="shared" si="1858"/>
        <v/>
      </c>
      <c r="RJ277" s="66" t="str">
        <f t="shared" si="1859"/>
        <v/>
      </c>
      <c r="RK277" s="66" t="str">
        <f t="shared" si="1860"/>
        <v/>
      </c>
      <c r="RL277" s="66" t="str">
        <f t="shared" si="1861"/>
        <v/>
      </c>
      <c r="RM277" s="66" t="str">
        <f t="shared" si="1862"/>
        <v/>
      </c>
      <c r="RN277" s="66" t="str">
        <f t="shared" si="1863"/>
        <v/>
      </c>
      <c r="RO277" s="66" t="str">
        <f t="shared" si="1864"/>
        <v/>
      </c>
      <c r="RP277" s="66" t="str">
        <f t="shared" si="1865"/>
        <v/>
      </c>
      <c r="RQ277" s="66" t="str">
        <f t="shared" si="1866"/>
        <v/>
      </c>
      <c r="RR277" s="66" t="str">
        <f t="shared" si="1867"/>
        <v/>
      </c>
      <c r="RS277" s="66" t="str">
        <f t="shared" si="1868"/>
        <v/>
      </c>
      <c r="RT277" s="66" t="str">
        <f t="shared" si="1869"/>
        <v/>
      </c>
      <c r="RU277" s="66" t="str">
        <f t="shared" si="1870"/>
        <v/>
      </c>
      <c r="RV277" s="66" t="str">
        <f t="shared" si="1871"/>
        <v/>
      </c>
      <c r="RW277" s="66" t="str">
        <f t="shared" si="1872"/>
        <v/>
      </c>
      <c r="RX277" s="66" t="str">
        <f t="shared" si="1873"/>
        <v/>
      </c>
      <c r="RY277" s="66" t="str">
        <f t="shared" si="1874"/>
        <v/>
      </c>
      <c r="RZ277" s="66" t="str">
        <f t="shared" si="1875"/>
        <v/>
      </c>
      <c r="SA277" s="66" t="str">
        <f t="shared" si="1876"/>
        <v/>
      </c>
      <c r="SB277" s="66" t="str">
        <f t="shared" si="1877"/>
        <v/>
      </c>
      <c r="SC277" s="66" t="str">
        <f t="shared" si="1878"/>
        <v/>
      </c>
      <c r="SD277" s="66" t="str">
        <f t="shared" si="1879"/>
        <v/>
      </c>
      <c r="SE277" s="66" t="str">
        <f t="shared" si="1880"/>
        <v/>
      </c>
      <c r="SF277" s="66" t="str">
        <f t="shared" si="1881"/>
        <v/>
      </c>
      <c r="SG277" s="66" t="str">
        <f t="shared" si="1882"/>
        <v/>
      </c>
      <c r="SH277" s="66" t="str">
        <f t="shared" si="1883"/>
        <v/>
      </c>
      <c r="SI277" s="66" t="str">
        <f t="shared" si="1884"/>
        <v/>
      </c>
      <c r="SJ277" s="66" t="str">
        <f t="shared" si="1885"/>
        <v/>
      </c>
      <c r="SK277" s="66" t="str">
        <f t="shared" si="1886"/>
        <v/>
      </c>
      <c r="SL277" s="66" t="str">
        <f t="shared" si="1887"/>
        <v/>
      </c>
      <c r="SM277" s="66" t="str">
        <f t="shared" si="1888"/>
        <v/>
      </c>
      <c r="SN277" s="66" t="str">
        <f t="shared" si="1889"/>
        <v/>
      </c>
      <c r="SO277" s="66" t="str">
        <f t="shared" si="1890"/>
        <v/>
      </c>
      <c r="SP277" s="66" t="str">
        <f t="shared" si="1891"/>
        <v/>
      </c>
      <c r="SQ277" s="66" t="str">
        <f t="shared" si="1892"/>
        <v/>
      </c>
      <c r="SR277" s="66" t="str">
        <f t="shared" si="1893"/>
        <v/>
      </c>
      <c r="SS277" s="66" t="str">
        <f t="shared" si="1894"/>
        <v/>
      </c>
      <c r="ST277" s="66" t="str">
        <f t="shared" si="1895"/>
        <v/>
      </c>
      <c r="SU277" s="66" t="str">
        <f t="shared" si="1896"/>
        <v/>
      </c>
      <c r="SV277" s="66" t="str">
        <f t="shared" si="1897"/>
        <v/>
      </c>
      <c r="SW277" s="66" t="str">
        <f t="shared" si="1898"/>
        <v/>
      </c>
      <c r="SX277" s="66" t="str">
        <f t="shared" si="1899"/>
        <v/>
      </c>
      <c r="SY277" s="66" t="str">
        <f t="shared" si="1900"/>
        <v/>
      </c>
      <c r="SZ277" s="66" t="str">
        <f t="shared" si="1901"/>
        <v/>
      </c>
      <c r="TA277" s="66" t="str">
        <f t="shared" si="1902"/>
        <v/>
      </c>
      <c r="TB277" s="66" t="str">
        <f t="shared" si="1903"/>
        <v/>
      </c>
      <c r="TC277" s="66" t="str">
        <f t="shared" si="1904"/>
        <v/>
      </c>
      <c r="TD277" s="66" t="str">
        <f t="shared" si="1905"/>
        <v/>
      </c>
      <c r="TE277" s="66" t="str">
        <f t="shared" si="1906"/>
        <v/>
      </c>
      <c r="TF277" s="66" t="str">
        <f t="shared" si="1907"/>
        <v/>
      </c>
      <c r="TG277" s="66" t="str">
        <f t="shared" si="1908"/>
        <v/>
      </c>
      <c r="TH277" s="66" t="str">
        <f t="shared" si="1909"/>
        <v/>
      </c>
      <c r="TI277" s="66" t="str">
        <f t="shared" si="1910"/>
        <v/>
      </c>
      <c r="TJ277" s="66" t="str">
        <f t="shared" si="1911"/>
        <v/>
      </c>
      <c r="TK277" s="66" t="str">
        <f t="shared" si="1912"/>
        <v/>
      </c>
      <c r="TL277" s="66" t="str">
        <f t="shared" si="1913"/>
        <v/>
      </c>
      <c r="TM277" s="66" t="str">
        <f t="shared" si="1914"/>
        <v/>
      </c>
      <c r="TN277" s="66" t="str">
        <f t="shared" si="1915"/>
        <v/>
      </c>
      <c r="TO277" s="66" t="str">
        <f t="shared" si="1916"/>
        <v/>
      </c>
      <c r="TP277" s="66" t="str">
        <f t="shared" si="1917"/>
        <v/>
      </c>
      <c r="TQ277" s="66" t="str">
        <f t="shared" si="1918"/>
        <v/>
      </c>
      <c r="TR277" s="66" t="str">
        <f t="shared" si="1919"/>
        <v/>
      </c>
      <c r="TS277" s="66" t="str">
        <f t="shared" si="1920"/>
        <v/>
      </c>
      <c r="TT277" s="66" t="str">
        <f t="shared" si="1921"/>
        <v/>
      </c>
      <c r="TU277" s="66" t="str">
        <f t="shared" si="1922"/>
        <v/>
      </c>
      <c r="TV277" s="66" t="str">
        <f t="shared" si="1923"/>
        <v/>
      </c>
      <c r="TW277" s="66" t="str">
        <f t="shared" si="1924"/>
        <v/>
      </c>
      <c r="TX277" s="66" t="str">
        <f t="shared" si="1925"/>
        <v/>
      </c>
      <c r="TY277" s="66" t="str">
        <f t="shared" si="1926"/>
        <v/>
      </c>
      <c r="TZ277" s="66" t="str">
        <f t="shared" si="1927"/>
        <v/>
      </c>
      <c r="UA277" s="66" t="str">
        <f t="shared" si="1928"/>
        <v/>
      </c>
      <c r="UB277" s="66" t="str">
        <f t="shared" si="1929"/>
        <v/>
      </c>
      <c r="UC277" s="66" t="str">
        <f t="shared" si="1930"/>
        <v/>
      </c>
      <c r="UD277" s="66" t="str">
        <f t="shared" si="1931"/>
        <v/>
      </c>
      <c r="UE277" s="66" t="str">
        <f t="shared" si="1932"/>
        <v/>
      </c>
      <c r="UF277" s="66" t="str">
        <f t="shared" si="1933"/>
        <v/>
      </c>
      <c r="UG277" s="66" t="str">
        <f t="shared" si="1934"/>
        <v/>
      </c>
      <c r="UH277" s="66" t="str">
        <f t="shared" si="1935"/>
        <v/>
      </c>
      <c r="UI277" s="66" t="str">
        <f t="shared" si="1936"/>
        <v/>
      </c>
      <c r="UJ277" s="66" t="str">
        <f t="shared" si="1937"/>
        <v/>
      </c>
      <c r="UK277" s="66" t="str">
        <f t="shared" si="1938"/>
        <v/>
      </c>
      <c r="UL277" s="66" t="str">
        <f t="shared" si="1939"/>
        <v/>
      </c>
      <c r="UM277" s="66" t="str">
        <f t="shared" si="1940"/>
        <v/>
      </c>
      <c r="UN277" s="66" t="str">
        <f t="shared" si="1941"/>
        <v/>
      </c>
      <c r="UO277" s="66" t="str">
        <f t="shared" si="1942"/>
        <v/>
      </c>
      <c r="UP277" s="66" t="str">
        <f t="shared" si="1943"/>
        <v/>
      </c>
      <c r="UQ277" s="66" t="str">
        <f t="shared" si="1944"/>
        <v/>
      </c>
      <c r="UR277" s="66" t="str">
        <f t="shared" si="1945"/>
        <v/>
      </c>
      <c r="US277" s="66" t="str">
        <f t="shared" si="1946"/>
        <v/>
      </c>
      <c r="UT277" s="66" t="str">
        <f t="shared" si="1947"/>
        <v/>
      </c>
      <c r="UU277" s="66" t="str">
        <f t="shared" si="1948"/>
        <v/>
      </c>
      <c r="UV277" s="66" t="str">
        <f t="shared" si="1949"/>
        <v/>
      </c>
      <c r="UW277" s="66" t="str">
        <f t="shared" si="1950"/>
        <v/>
      </c>
      <c r="UX277" s="66" t="str">
        <f t="shared" si="1951"/>
        <v/>
      </c>
      <c r="UY277" s="66" t="str">
        <f t="shared" si="1952"/>
        <v/>
      </c>
      <c r="UZ277" s="66" t="str">
        <f t="shared" si="1953"/>
        <v/>
      </c>
      <c r="VA277" s="66" t="str">
        <f t="shared" si="1954"/>
        <v/>
      </c>
      <c r="VB277" s="66" t="str">
        <f t="shared" si="1955"/>
        <v/>
      </c>
      <c r="VC277" s="66" t="str">
        <f t="shared" si="1956"/>
        <v/>
      </c>
      <c r="VD277" s="66" t="str">
        <f t="shared" si="1957"/>
        <v/>
      </c>
      <c r="VE277" s="66" t="str">
        <f t="shared" si="1958"/>
        <v/>
      </c>
      <c r="VF277" s="66" t="str">
        <f t="shared" si="1959"/>
        <v/>
      </c>
      <c r="VG277" s="66" t="str">
        <f t="shared" si="1960"/>
        <v/>
      </c>
      <c r="VH277" s="66" t="str">
        <f t="shared" si="1961"/>
        <v/>
      </c>
      <c r="VI277" s="66" t="str">
        <f t="shared" si="1962"/>
        <v/>
      </c>
      <c r="VJ277" s="66" t="str">
        <f t="shared" si="1963"/>
        <v/>
      </c>
      <c r="VK277" s="66" t="str">
        <f t="shared" si="1964"/>
        <v/>
      </c>
      <c r="VL277" s="66" t="str">
        <f t="shared" si="1965"/>
        <v/>
      </c>
      <c r="VM277" s="66" t="str">
        <f t="shared" si="1966"/>
        <v/>
      </c>
      <c r="VN277" s="66" t="str">
        <f t="shared" si="1967"/>
        <v/>
      </c>
      <c r="VO277" s="66" t="str">
        <f t="shared" si="1968"/>
        <v/>
      </c>
      <c r="VP277" s="66" t="str">
        <f t="shared" si="1969"/>
        <v/>
      </c>
      <c r="VQ277" s="66" t="str">
        <f t="shared" si="1970"/>
        <v/>
      </c>
      <c r="VR277" s="66" t="str">
        <f t="shared" si="1971"/>
        <v/>
      </c>
      <c r="VS277" s="66" t="str">
        <f t="shared" si="1972"/>
        <v/>
      </c>
      <c r="VT277" s="66" t="str">
        <f t="shared" si="1973"/>
        <v/>
      </c>
      <c r="VU277" s="66" t="str">
        <f t="shared" si="1974"/>
        <v/>
      </c>
      <c r="VV277" s="66" t="str">
        <f t="shared" si="1975"/>
        <v/>
      </c>
      <c r="VW277" s="66" t="str">
        <f t="shared" si="1976"/>
        <v/>
      </c>
      <c r="VX277" s="66" t="str">
        <f t="shared" si="1977"/>
        <v/>
      </c>
      <c r="VY277" s="66" t="str">
        <f t="shared" si="1978"/>
        <v/>
      </c>
      <c r="VZ277" s="66" t="str">
        <f t="shared" si="1979"/>
        <v/>
      </c>
      <c r="WA277" s="66" t="str">
        <f t="shared" si="1980"/>
        <v/>
      </c>
      <c r="WB277" s="66" t="str">
        <f t="shared" si="1981"/>
        <v/>
      </c>
      <c r="WC277" s="66" t="str">
        <f t="shared" si="1982"/>
        <v/>
      </c>
      <c r="WD277" s="66" t="str">
        <f t="shared" si="1983"/>
        <v/>
      </c>
      <c r="WE277" s="66" t="str">
        <f t="shared" si="1984"/>
        <v/>
      </c>
      <c r="WF277" s="66" t="str">
        <f t="shared" si="1985"/>
        <v/>
      </c>
      <c r="WG277" s="66" t="str">
        <f t="shared" si="1986"/>
        <v/>
      </c>
      <c r="WH277" s="66" t="str">
        <f t="shared" si="1987"/>
        <v/>
      </c>
      <c r="WI277" s="66" t="str">
        <f t="shared" si="1988"/>
        <v/>
      </c>
      <c r="WJ277" s="66" t="str">
        <f t="shared" si="1989"/>
        <v/>
      </c>
      <c r="WK277" s="66" t="str">
        <f t="shared" si="1990"/>
        <v/>
      </c>
      <c r="WL277" s="66" t="str">
        <f t="shared" si="1991"/>
        <v/>
      </c>
      <c r="WM277" s="66" t="str">
        <f t="shared" si="1992"/>
        <v/>
      </c>
      <c r="WN277" s="66" t="str">
        <f t="shared" si="1993"/>
        <v/>
      </c>
      <c r="WO277" s="66" t="str">
        <f t="shared" si="1994"/>
        <v/>
      </c>
      <c r="WP277" s="66" t="str">
        <f t="shared" si="1995"/>
        <v/>
      </c>
      <c r="WQ277" s="66" t="str">
        <f t="shared" si="1996"/>
        <v/>
      </c>
      <c r="WR277" s="66" t="str">
        <f t="shared" si="1997"/>
        <v/>
      </c>
      <c r="WS277" s="66" t="str">
        <f t="shared" si="1998"/>
        <v/>
      </c>
      <c r="WT277" s="66" t="str">
        <f t="shared" si="1999"/>
        <v/>
      </c>
      <c r="WU277" s="66" t="str">
        <f t="shared" si="2000"/>
        <v/>
      </c>
      <c r="WV277" s="66" t="str">
        <f t="shared" si="2001"/>
        <v/>
      </c>
      <c r="WW277" s="66" t="str">
        <f t="shared" si="2002"/>
        <v/>
      </c>
      <c r="WX277" s="66" t="str">
        <f t="shared" si="2003"/>
        <v/>
      </c>
      <c r="WY277" s="66" t="str">
        <f t="shared" si="2004"/>
        <v/>
      </c>
      <c r="WZ277" s="66" t="str">
        <f t="shared" si="2005"/>
        <v/>
      </c>
      <c r="XA277" s="66" t="str">
        <f t="shared" si="2006"/>
        <v/>
      </c>
      <c r="XB277" s="66" t="str">
        <f t="shared" si="2007"/>
        <v/>
      </c>
      <c r="XC277" s="66" t="str">
        <f t="shared" si="2008"/>
        <v/>
      </c>
      <c r="XD277" s="66" t="str">
        <f t="shared" si="2009"/>
        <v/>
      </c>
      <c r="XE277" s="66" t="str">
        <f t="shared" si="2010"/>
        <v/>
      </c>
      <c r="XF277" s="66" t="str">
        <f t="shared" si="2011"/>
        <v/>
      </c>
      <c r="XG277" s="66" t="str">
        <f t="shared" si="2012"/>
        <v/>
      </c>
      <c r="XH277" s="66" t="str">
        <f t="shared" si="2013"/>
        <v/>
      </c>
      <c r="XI277" s="66" t="str">
        <f t="shared" si="2014"/>
        <v/>
      </c>
      <c r="XJ277" s="66" t="str">
        <f t="shared" si="2015"/>
        <v/>
      </c>
      <c r="XK277" s="66" t="str">
        <f t="shared" si="2016"/>
        <v/>
      </c>
      <c r="XL277" s="66" t="str">
        <f t="shared" si="2017"/>
        <v/>
      </c>
      <c r="XM277" s="66" t="str">
        <f t="shared" si="2018"/>
        <v/>
      </c>
      <c r="XN277" s="66" t="str">
        <f t="shared" si="2019"/>
        <v/>
      </c>
      <c r="XO277" s="66" t="str">
        <f t="shared" si="2020"/>
        <v/>
      </c>
      <c r="XP277" s="66" t="str">
        <f t="shared" si="2021"/>
        <v/>
      </c>
      <c r="XQ277" s="66" t="str">
        <f t="shared" si="2022"/>
        <v/>
      </c>
      <c r="XR277" s="66" t="str">
        <f t="shared" si="2023"/>
        <v/>
      </c>
      <c r="XS277" s="66" t="str">
        <f t="shared" si="2024"/>
        <v/>
      </c>
      <c r="XT277" s="66" t="str">
        <f t="shared" si="2025"/>
        <v/>
      </c>
      <c r="XU277" s="66" t="str">
        <f t="shared" si="2026"/>
        <v/>
      </c>
      <c r="XV277" s="66" t="str">
        <f t="shared" si="2027"/>
        <v/>
      </c>
      <c r="XW277" s="66" t="str">
        <f t="shared" si="2028"/>
        <v/>
      </c>
      <c r="XX277" s="66" t="str">
        <f t="shared" si="2029"/>
        <v/>
      </c>
      <c r="XY277" s="66" t="str">
        <f t="shared" si="2030"/>
        <v/>
      </c>
      <c r="XZ277" s="66" t="str">
        <f t="shared" si="2031"/>
        <v/>
      </c>
      <c r="YA277" s="66" t="str">
        <f t="shared" si="2032"/>
        <v/>
      </c>
      <c r="YB277" s="66" t="str">
        <f t="shared" si="2033"/>
        <v/>
      </c>
      <c r="YC277" s="66" t="str">
        <f t="shared" si="2034"/>
        <v/>
      </c>
      <c r="YD277" s="66" t="str">
        <f t="shared" si="2035"/>
        <v/>
      </c>
      <c r="YE277" s="66" t="str">
        <f t="shared" si="2036"/>
        <v/>
      </c>
      <c r="YF277" s="66" t="str">
        <f t="shared" si="2037"/>
        <v/>
      </c>
      <c r="YG277" s="66" t="str">
        <f t="shared" si="2038"/>
        <v/>
      </c>
      <c r="YH277" s="66" t="str">
        <f t="shared" si="2039"/>
        <v/>
      </c>
      <c r="YI277" s="66" t="str">
        <f t="shared" si="2040"/>
        <v/>
      </c>
      <c r="YJ277" s="66" t="str">
        <f t="shared" si="2041"/>
        <v/>
      </c>
      <c r="YK277" s="66" t="str">
        <f t="shared" si="2042"/>
        <v/>
      </c>
      <c r="YL277" s="66" t="str">
        <f t="shared" si="2043"/>
        <v/>
      </c>
      <c r="YM277" s="66" t="str">
        <f t="shared" si="2044"/>
        <v/>
      </c>
      <c r="YN277" s="66" t="str">
        <f t="shared" si="2045"/>
        <v/>
      </c>
      <c r="YO277" s="66" t="str">
        <f t="shared" si="2046"/>
        <v/>
      </c>
      <c r="YP277" s="66" t="str">
        <f t="shared" si="2047"/>
        <v/>
      </c>
      <c r="YQ277" s="66" t="str">
        <f t="shared" si="2048"/>
        <v/>
      </c>
      <c r="YR277" s="66" t="str">
        <f t="shared" si="2049"/>
        <v/>
      </c>
      <c r="YS277" s="66" t="str">
        <f t="shared" si="2050"/>
        <v/>
      </c>
      <c r="YT277" s="66" t="str">
        <f t="shared" si="2051"/>
        <v/>
      </c>
      <c r="YU277" s="66" t="str">
        <f t="shared" si="2052"/>
        <v/>
      </c>
      <c r="YV277" s="66" t="str">
        <f t="shared" si="2053"/>
        <v/>
      </c>
      <c r="YW277" s="66" t="str">
        <f t="shared" si="2054"/>
        <v/>
      </c>
      <c r="YX277" s="66" t="str">
        <f t="shared" si="2055"/>
        <v/>
      </c>
      <c r="YY277" s="66" t="str">
        <f t="shared" si="2056"/>
        <v/>
      </c>
      <c r="YZ277" s="66" t="str">
        <f t="shared" si="2057"/>
        <v/>
      </c>
      <c r="ZA277" s="66" t="str">
        <f t="shared" si="2058"/>
        <v/>
      </c>
      <c r="ZB277" s="66" t="str">
        <f t="shared" si="2059"/>
        <v/>
      </c>
      <c r="ZC277" s="66" t="str">
        <f t="shared" si="2060"/>
        <v/>
      </c>
      <c r="ZD277" s="66" t="str">
        <f t="shared" si="2061"/>
        <v/>
      </c>
      <c r="ZE277" s="66" t="str">
        <f t="shared" si="2062"/>
        <v/>
      </c>
      <c r="ZF277" s="66" t="str">
        <f t="shared" si="2063"/>
        <v/>
      </c>
      <c r="ZG277" s="66" t="str">
        <f t="shared" si="2064"/>
        <v/>
      </c>
      <c r="ZH277" s="66" t="str">
        <f t="shared" si="2065"/>
        <v/>
      </c>
      <c r="ZI277" s="66" t="str">
        <f t="shared" si="2066"/>
        <v/>
      </c>
      <c r="ZJ277" s="66" t="str">
        <f t="shared" si="2067"/>
        <v/>
      </c>
      <c r="ZK277" s="66" t="str">
        <f t="shared" si="2068"/>
        <v/>
      </c>
      <c r="ZL277" s="66" t="str">
        <f t="shared" si="2069"/>
        <v/>
      </c>
      <c r="ZM277" s="66" t="str">
        <f t="shared" si="2070"/>
        <v/>
      </c>
      <c r="ZN277" s="66" t="str">
        <f t="shared" si="2071"/>
        <v/>
      </c>
      <c r="ZO277" s="66" t="str">
        <f t="shared" si="2072"/>
        <v/>
      </c>
      <c r="ZP277" s="66" t="str">
        <f t="shared" si="2073"/>
        <v/>
      </c>
      <c r="ZQ277" s="66" t="str">
        <f t="shared" si="2074"/>
        <v/>
      </c>
      <c r="ZR277" s="66" t="str">
        <f t="shared" si="2075"/>
        <v/>
      </c>
      <c r="ZS277" s="66" t="str">
        <f t="shared" si="2076"/>
        <v/>
      </c>
      <c r="ZT277" s="66" t="str">
        <f t="shared" si="2077"/>
        <v/>
      </c>
      <c r="ZU277" s="66" t="str">
        <f t="shared" si="2078"/>
        <v/>
      </c>
      <c r="ZV277" s="66" t="str">
        <f t="shared" si="2079"/>
        <v/>
      </c>
      <c r="ZW277" s="66" t="str">
        <f t="shared" si="2080"/>
        <v/>
      </c>
      <c r="ZX277" s="66" t="str">
        <f t="shared" si="2081"/>
        <v/>
      </c>
      <c r="ZY277" s="66" t="str">
        <f t="shared" si="2082"/>
        <v/>
      </c>
      <c r="ZZ277" s="66" t="str">
        <f t="shared" si="2083"/>
        <v/>
      </c>
      <c r="AAA277" s="66" t="str">
        <f t="shared" si="2084"/>
        <v/>
      </c>
      <c r="AAB277" s="66" t="str">
        <f t="shared" si="2085"/>
        <v/>
      </c>
      <c r="AAC277" s="66" t="str">
        <f t="shared" si="2086"/>
        <v/>
      </c>
      <c r="AAD277" s="66" t="str">
        <f t="shared" si="2087"/>
        <v/>
      </c>
      <c r="AAE277" s="66" t="str">
        <f t="shared" si="2088"/>
        <v/>
      </c>
      <c r="AAF277" s="66" t="str">
        <f t="shared" si="2089"/>
        <v/>
      </c>
      <c r="AAG277" s="66" t="str">
        <f t="shared" si="2090"/>
        <v/>
      </c>
      <c r="AAH277" s="66" t="str">
        <f t="shared" si="2091"/>
        <v/>
      </c>
      <c r="AAI277" s="66" t="str">
        <f t="shared" si="2092"/>
        <v/>
      </c>
      <c r="AAJ277" s="66" t="str">
        <f t="shared" si="2093"/>
        <v/>
      </c>
      <c r="AAK277" s="66" t="str">
        <f t="shared" si="2094"/>
        <v/>
      </c>
      <c r="AAL277" s="66" t="str">
        <f t="shared" si="2095"/>
        <v/>
      </c>
      <c r="AAM277" s="66" t="str">
        <f t="shared" si="2096"/>
        <v/>
      </c>
      <c r="AAN277" s="66" t="str">
        <f t="shared" si="2097"/>
        <v/>
      </c>
      <c r="AAO277" s="66" t="str">
        <f t="shared" si="2098"/>
        <v/>
      </c>
      <c r="AAP277" s="66" t="str">
        <f t="shared" si="2099"/>
        <v/>
      </c>
      <c r="AAQ277" s="66" t="str">
        <f t="shared" si="2100"/>
        <v/>
      </c>
      <c r="AAR277" s="66" t="str">
        <f t="shared" si="2101"/>
        <v/>
      </c>
      <c r="AAS277" s="66" t="str">
        <f t="shared" si="2102"/>
        <v/>
      </c>
      <c r="AAT277" s="66" t="str">
        <f t="shared" si="2103"/>
        <v/>
      </c>
      <c r="AAU277" s="66" t="str">
        <f t="shared" si="2104"/>
        <v/>
      </c>
      <c r="AAV277" s="66" t="str">
        <f t="shared" si="2105"/>
        <v/>
      </c>
      <c r="AAW277" s="66" t="str">
        <f t="shared" si="2106"/>
        <v/>
      </c>
      <c r="AAX277" s="66" t="str">
        <f t="shared" si="2107"/>
        <v/>
      </c>
      <c r="AAY277" s="66" t="str">
        <f t="shared" si="2108"/>
        <v/>
      </c>
      <c r="AAZ277" s="66" t="str">
        <f t="shared" si="2109"/>
        <v/>
      </c>
      <c r="ABA277" s="66" t="str">
        <f t="shared" si="2110"/>
        <v/>
      </c>
      <c r="ABB277" s="66" t="str">
        <f t="shared" si="2111"/>
        <v/>
      </c>
      <c r="ABC277" s="66" t="str">
        <f t="shared" si="2112"/>
        <v/>
      </c>
      <c r="ABD277" s="66" t="str">
        <f t="shared" si="2113"/>
        <v/>
      </c>
      <c r="ABE277" s="66" t="str">
        <f t="shared" si="2114"/>
        <v/>
      </c>
      <c r="ABF277" s="66" t="str">
        <f t="shared" si="2115"/>
        <v/>
      </c>
      <c r="ABG277" s="66" t="str">
        <f t="shared" si="2116"/>
        <v/>
      </c>
      <c r="ABH277" s="66" t="str">
        <f t="shared" si="2117"/>
        <v/>
      </c>
      <c r="ABI277" s="66" t="str">
        <f t="shared" si="2118"/>
        <v/>
      </c>
      <c r="ABJ277" s="66" t="str">
        <f t="shared" si="2119"/>
        <v/>
      </c>
      <c r="ABK277" s="66" t="str">
        <f t="shared" si="2120"/>
        <v/>
      </c>
      <c r="ABL277" s="66" t="str">
        <f t="shared" si="2121"/>
        <v/>
      </c>
      <c r="ABM277" s="66" t="str">
        <f t="shared" si="2122"/>
        <v/>
      </c>
      <c r="ABN277" s="66" t="str">
        <f t="shared" si="2123"/>
        <v/>
      </c>
      <c r="ABO277" s="66" t="str">
        <f t="shared" si="2124"/>
        <v/>
      </c>
      <c r="ABP277" s="66" t="str">
        <f t="shared" si="2125"/>
        <v/>
      </c>
      <c r="ABQ277" s="66" t="str">
        <f t="shared" si="2126"/>
        <v/>
      </c>
      <c r="ABR277" s="66" t="str">
        <f t="shared" si="2127"/>
        <v/>
      </c>
      <c r="ABS277" s="66" t="str">
        <f t="shared" si="2128"/>
        <v/>
      </c>
      <c r="ABT277" s="66" t="str">
        <f t="shared" si="2129"/>
        <v/>
      </c>
      <c r="ABU277" s="66" t="str">
        <f t="shared" si="2130"/>
        <v/>
      </c>
      <c r="ABV277" s="66" t="str">
        <f t="shared" si="2131"/>
        <v/>
      </c>
      <c r="ABW277" s="66" t="str">
        <f t="shared" si="2132"/>
        <v/>
      </c>
      <c r="ABX277" s="66" t="str">
        <f t="shared" si="2133"/>
        <v/>
      </c>
      <c r="ABY277" s="66" t="str">
        <f t="shared" si="2134"/>
        <v/>
      </c>
      <c r="ABZ277" s="66" t="str">
        <f t="shared" si="2135"/>
        <v/>
      </c>
      <c r="ACA277" s="66" t="str">
        <f t="shared" si="2136"/>
        <v/>
      </c>
      <c r="ACB277" s="66" t="str">
        <f t="shared" si="2137"/>
        <v/>
      </c>
      <c r="ACC277" s="66" t="str">
        <f t="shared" si="2138"/>
        <v/>
      </c>
      <c r="ACD277" s="66" t="str">
        <f t="shared" si="2139"/>
        <v/>
      </c>
      <c r="ACE277" s="66" t="str">
        <f t="shared" si="2140"/>
        <v/>
      </c>
      <c r="ACF277" s="66" t="str">
        <f t="shared" si="2141"/>
        <v/>
      </c>
      <c r="ACG277" s="66" t="str">
        <f t="shared" si="2142"/>
        <v/>
      </c>
      <c r="ACH277" s="66" t="str">
        <f t="shared" si="2143"/>
        <v/>
      </c>
      <c r="ACI277" s="66" t="str">
        <f t="shared" si="2144"/>
        <v/>
      </c>
      <c r="ACJ277" s="66" t="str">
        <f t="shared" si="2145"/>
        <v/>
      </c>
      <c r="ACK277" s="66" t="str">
        <f t="shared" si="2146"/>
        <v/>
      </c>
      <c r="ACL277" s="66" t="str">
        <f t="shared" si="2147"/>
        <v/>
      </c>
      <c r="ACM277" s="66" t="str">
        <f t="shared" ref="ACM277:ACN277" si="2169">IF(AND(ACS$3="Unit", ACL277=""), "", IF(AND(ACS$3="Unit", ACL277="-"),"", IF(ACS$3="Unit", "kg/GJ delivered", IF(AND(NY277&lt;&gt;"", NY277&lt;&gt;"-", NX277="-"),"", IF($H277="","", IF(NX277="nd", "",IF(NX277="&lt;n.a.&gt;", "", IF(NY277="#/MJ", "", IF(NY277="kg/GJ delivered",NX277,IF(NY277="g/MJ delivered",NX277,IF(NY277="kg/MJ delivered",NX277*1000,IF(NY277="mg/MJ delivered",NX277/1000,IF(NY277="g/kg",((NX277)*(1/$I277)*(1/$H277)),IF(NY277="mg/kg",((NX277/1000)*(1/$I277)*(1/$H277)),IF(NY277="mg/MJ delivered",NX277/1000,IF(NY277="-","","Error"))))))))))))))))</f>
        <v/>
      </c>
      <c r="ACN277" s="66" t="str">
        <f t="shared" si="2169"/>
        <v/>
      </c>
      <c r="ACO277" s="66" t="str">
        <f t="shared" si="2149"/>
        <v/>
      </c>
      <c r="ACP277" s="66" t="str">
        <f t="shared" si="2150"/>
        <v/>
      </c>
      <c r="ACQ277" s="66" t="str">
        <f t="shared" si="2151"/>
        <v/>
      </c>
      <c r="ACR277" s="66" t="str">
        <f t="shared" si="2152"/>
        <v/>
      </c>
      <c r="ACS277" s="66" t="str">
        <f t="shared" si="2153"/>
        <v/>
      </c>
      <c r="ACT277" s="66" t="str">
        <f t="shared" si="2154"/>
        <v/>
      </c>
    </row>
    <row r="278" spans="2:774" ht="15.75" customHeight="1" x14ac:dyDescent="0.25">
      <c r="B278" s="66">
        <v>320</v>
      </c>
      <c r="C278" s="66" t="s">
        <v>1173</v>
      </c>
      <c r="D278" s="66" t="s">
        <v>1670</v>
      </c>
      <c r="E278" s="156" t="s">
        <v>1559</v>
      </c>
      <c r="F278" s="66" t="s">
        <v>497</v>
      </c>
      <c r="G278" s="66" t="s">
        <v>490</v>
      </c>
      <c r="H278" s="126">
        <f>'Thermal Efficiency'!$I$20</f>
        <v>0.17175000000000001</v>
      </c>
      <c r="I278" s="130">
        <f>'Heating Values'!$D$6</f>
        <v>13.95</v>
      </c>
      <c r="J278" s="66" t="str">
        <f t="shared" si="1759"/>
        <v>Firewood, Traditional, IN</v>
      </c>
      <c r="K278" s="66" t="s">
        <v>1254</v>
      </c>
      <c r="L278" s="66" t="s">
        <v>1254</v>
      </c>
      <c r="M278" s="66" t="s">
        <v>1254</v>
      </c>
      <c r="N278" s="66" t="s">
        <v>1254</v>
      </c>
      <c r="O278" s="66" t="s">
        <v>1168</v>
      </c>
      <c r="P278" s="66" t="str">
        <f t="shared" si="1768"/>
        <v>IN</v>
      </c>
      <c r="Q278" s="66" t="s">
        <v>2</v>
      </c>
      <c r="R278" s="158" t="s">
        <v>128</v>
      </c>
      <c r="S278" s="158" t="s">
        <v>128</v>
      </c>
      <c r="T278" s="158" t="s">
        <v>128</v>
      </c>
      <c r="U278" s="158" t="s">
        <v>128</v>
      </c>
      <c r="V278" s="158" t="s">
        <v>128</v>
      </c>
      <c r="W278" s="158" t="s">
        <v>128</v>
      </c>
      <c r="X278" s="158" t="s">
        <v>128</v>
      </c>
      <c r="Y278" s="158" t="s">
        <v>128</v>
      </c>
      <c r="Z278" s="158" t="s">
        <v>128</v>
      </c>
      <c r="AA278" s="158" t="s">
        <v>128</v>
      </c>
      <c r="AB278" s="158" t="s">
        <v>128</v>
      </c>
      <c r="AC278" s="158" t="s">
        <v>128</v>
      </c>
      <c r="AD278" s="158" t="s">
        <v>128</v>
      </c>
      <c r="AE278" s="158" t="s">
        <v>128</v>
      </c>
      <c r="AF278" s="158" t="s">
        <v>128</v>
      </c>
      <c r="AG278" s="158" t="s">
        <v>128</v>
      </c>
      <c r="AH278" s="158" t="s">
        <v>128</v>
      </c>
      <c r="AI278" s="158" t="s">
        <v>128</v>
      </c>
      <c r="AJ278" s="165">
        <v>3.19</v>
      </c>
      <c r="AK278" s="158" t="s">
        <v>523</v>
      </c>
      <c r="AL278" s="163">
        <v>0.92</v>
      </c>
      <c r="AM278" s="158" t="s">
        <v>523</v>
      </c>
      <c r="AN278" s="163">
        <v>0.27</v>
      </c>
      <c r="AO278" s="158" t="s">
        <v>523</v>
      </c>
      <c r="AP278" s="158" t="s">
        <v>128</v>
      </c>
      <c r="AQ278" s="158" t="s">
        <v>128</v>
      </c>
      <c r="AR278" s="158" t="s">
        <v>128</v>
      </c>
      <c r="AS278" s="158" t="s">
        <v>128</v>
      </c>
      <c r="AT278" s="158" t="s">
        <v>128</v>
      </c>
      <c r="AU278" s="158" t="s">
        <v>128</v>
      </c>
      <c r="AV278" s="158" t="s">
        <v>128</v>
      </c>
      <c r="AW278" s="158" t="s">
        <v>128</v>
      </c>
      <c r="AX278" s="158" t="s">
        <v>128</v>
      </c>
      <c r="AY278" s="158" t="s">
        <v>128</v>
      </c>
      <c r="AZ278" s="158" t="s">
        <v>128</v>
      </c>
      <c r="BA278" s="158" t="s">
        <v>128</v>
      </c>
      <c r="BB278" s="158" t="s">
        <v>128</v>
      </c>
      <c r="BC278" s="158" t="s">
        <v>128</v>
      </c>
      <c r="BD278" s="158" t="s">
        <v>128</v>
      </c>
      <c r="BE278" s="158" t="s">
        <v>128</v>
      </c>
      <c r="BF278" s="158" t="s">
        <v>128</v>
      </c>
      <c r="BG278" s="158" t="s">
        <v>128</v>
      </c>
      <c r="BH278" s="158" t="s">
        <v>128</v>
      </c>
      <c r="BI278" s="158" t="s">
        <v>128</v>
      </c>
      <c r="BJ278" s="158" t="s">
        <v>128</v>
      </c>
      <c r="BK278" s="158" t="s">
        <v>128</v>
      </c>
      <c r="BL278" s="158" t="s">
        <v>128</v>
      </c>
      <c r="BM278" s="158" t="s">
        <v>128</v>
      </c>
      <c r="BN278" s="158" t="s">
        <v>128</v>
      </c>
      <c r="BO278" s="158" t="s">
        <v>128</v>
      </c>
      <c r="BP278" s="158" t="s">
        <v>128</v>
      </c>
      <c r="BQ278" s="158" t="s">
        <v>128</v>
      </c>
      <c r="BR278" s="158" t="s">
        <v>128</v>
      </c>
      <c r="BS278" s="158" t="s">
        <v>128</v>
      </c>
      <c r="BT278" s="158" t="s">
        <v>128</v>
      </c>
      <c r="BU278" s="158" t="s">
        <v>128</v>
      </c>
      <c r="BV278" s="158" t="s">
        <v>128</v>
      </c>
      <c r="BW278" s="158" t="s">
        <v>128</v>
      </c>
      <c r="BX278" s="158" t="s">
        <v>128</v>
      </c>
      <c r="BY278" s="158" t="s">
        <v>128</v>
      </c>
      <c r="BZ278" s="158" t="s">
        <v>128</v>
      </c>
      <c r="CA278" s="158" t="s">
        <v>128</v>
      </c>
      <c r="CB278" s="158" t="s">
        <v>128</v>
      </c>
      <c r="CC278" s="158" t="s">
        <v>128</v>
      </c>
      <c r="CD278" s="158" t="s">
        <v>128</v>
      </c>
      <c r="CE278" s="158" t="s">
        <v>128</v>
      </c>
      <c r="CF278" s="158" t="s">
        <v>128</v>
      </c>
      <c r="CG278" s="158" t="s">
        <v>128</v>
      </c>
      <c r="CH278" s="158" t="s">
        <v>128</v>
      </c>
      <c r="CI278" s="158" t="s">
        <v>128</v>
      </c>
      <c r="CJ278" s="158" t="s">
        <v>128</v>
      </c>
      <c r="CK278" s="158" t="s">
        <v>128</v>
      </c>
      <c r="CL278" s="158" t="s">
        <v>128</v>
      </c>
      <c r="CM278" s="158" t="s">
        <v>128</v>
      </c>
      <c r="CN278" s="158" t="s">
        <v>128</v>
      </c>
      <c r="CO278" s="158" t="s">
        <v>128</v>
      </c>
      <c r="CP278" s="158" t="s">
        <v>128</v>
      </c>
      <c r="CQ278" s="158" t="s">
        <v>128</v>
      </c>
      <c r="CR278" s="158" t="s">
        <v>128</v>
      </c>
      <c r="CS278" s="158" t="s">
        <v>128</v>
      </c>
      <c r="CT278" s="158" t="s">
        <v>128</v>
      </c>
      <c r="CU278" s="158" t="s">
        <v>128</v>
      </c>
      <c r="CV278" s="158" t="s">
        <v>128</v>
      </c>
      <c r="CW278" s="158" t="s">
        <v>128</v>
      </c>
      <c r="CX278" s="158" t="s">
        <v>128</v>
      </c>
      <c r="CY278" s="158" t="s">
        <v>128</v>
      </c>
      <c r="CZ278" s="158" t="s">
        <v>128</v>
      </c>
      <c r="DA278" s="158" t="s">
        <v>128</v>
      </c>
      <c r="DB278" s="158" t="s">
        <v>128</v>
      </c>
      <c r="DC278" s="158" t="s">
        <v>128</v>
      </c>
      <c r="DD278" s="158" t="s">
        <v>128</v>
      </c>
      <c r="DE278" s="158" t="s">
        <v>128</v>
      </c>
      <c r="DF278" s="158" t="s">
        <v>128</v>
      </c>
      <c r="DG278" s="158" t="s">
        <v>128</v>
      </c>
      <c r="DH278" s="158" t="s">
        <v>128</v>
      </c>
      <c r="DI278" s="158" t="s">
        <v>128</v>
      </c>
      <c r="DJ278" s="158" t="s">
        <v>128</v>
      </c>
      <c r="DK278" s="158" t="s">
        <v>128</v>
      </c>
      <c r="DL278" s="158" t="s">
        <v>128</v>
      </c>
      <c r="DM278" s="158" t="s">
        <v>128</v>
      </c>
      <c r="DN278" s="158" t="s">
        <v>128</v>
      </c>
      <c r="DO278" s="158" t="s">
        <v>128</v>
      </c>
      <c r="DP278" s="158" t="s">
        <v>128</v>
      </c>
      <c r="DQ278" s="158" t="s">
        <v>128</v>
      </c>
      <c r="DR278" s="158" t="s">
        <v>128</v>
      </c>
      <c r="DS278" s="158" t="s">
        <v>128</v>
      </c>
      <c r="DT278" s="158" t="s">
        <v>128</v>
      </c>
      <c r="DU278" s="158" t="s">
        <v>128</v>
      </c>
      <c r="DV278" s="158" t="s">
        <v>128</v>
      </c>
      <c r="DW278" s="158" t="s">
        <v>128</v>
      </c>
      <c r="DX278" s="158" t="s">
        <v>128</v>
      </c>
      <c r="DY278" s="158" t="s">
        <v>128</v>
      </c>
      <c r="DZ278" s="158" t="s">
        <v>128</v>
      </c>
      <c r="EA278" s="158" t="s">
        <v>128</v>
      </c>
      <c r="EB278" s="158" t="s">
        <v>128</v>
      </c>
      <c r="EC278" s="158" t="s">
        <v>128</v>
      </c>
      <c r="ED278" s="158" t="s">
        <v>128</v>
      </c>
      <c r="EE278" s="158" t="s">
        <v>128</v>
      </c>
      <c r="EF278" s="158" t="s">
        <v>128</v>
      </c>
      <c r="EG278" s="158" t="s">
        <v>128</v>
      </c>
      <c r="EH278" s="158" t="s">
        <v>128</v>
      </c>
      <c r="EI278" s="158" t="s">
        <v>128</v>
      </c>
      <c r="EJ278" s="158" t="s">
        <v>128</v>
      </c>
      <c r="EK278" s="158" t="s">
        <v>128</v>
      </c>
      <c r="EL278" s="158" t="s">
        <v>128</v>
      </c>
      <c r="EM278" s="158" t="s">
        <v>128</v>
      </c>
      <c r="EN278" s="158" t="s">
        <v>128</v>
      </c>
      <c r="EO278" s="158" t="s">
        <v>128</v>
      </c>
      <c r="EP278" s="158" t="s">
        <v>128</v>
      </c>
      <c r="EQ278" s="158" t="s">
        <v>128</v>
      </c>
      <c r="ER278" s="158" t="s">
        <v>128</v>
      </c>
      <c r="ES278" s="158" t="s">
        <v>128</v>
      </c>
      <c r="ET278" s="158" t="s">
        <v>128</v>
      </c>
      <c r="EU278" s="158" t="s">
        <v>128</v>
      </c>
      <c r="EV278" s="158" t="s">
        <v>128</v>
      </c>
      <c r="EW278" s="158" t="s">
        <v>128</v>
      </c>
      <c r="EX278" s="158" t="s">
        <v>128</v>
      </c>
      <c r="EY278" s="158" t="s">
        <v>128</v>
      </c>
      <c r="EZ278" s="158" t="s">
        <v>128</v>
      </c>
      <c r="FA278" s="158" t="s">
        <v>128</v>
      </c>
      <c r="FB278" s="158" t="s">
        <v>128</v>
      </c>
      <c r="FC278" s="158" t="s">
        <v>128</v>
      </c>
      <c r="FD278" s="158" t="s">
        <v>128</v>
      </c>
      <c r="FE278" s="158" t="s">
        <v>128</v>
      </c>
      <c r="FF278" s="158" t="s">
        <v>128</v>
      </c>
      <c r="FG278" s="158" t="s">
        <v>128</v>
      </c>
      <c r="FH278" s="158" t="s">
        <v>128</v>
      </c>
      <c r="FI278" s="158" t="s">
        <v>128</v>
      </c>
      <c r="FJ278" s="158" t="s">
        <v>128</v>
      </c>
      <c r="FK278" s="158" t="s">
        <v>128</v>
      </c>
      <c r="FL278" s="158" t="s">
        <v>128</v>
      </c>
      <c r="FM278" s="158" t="s">
        <v>128</v>
      </c>
      <c r="FN278" s="158" t="s">
        <v>128</v>
      </c>
      <c r="FO278" s="158" t="s">
        <v>128</v>
      </c>
      <c r="FP278" s="158" t="s">
        <v>128</v>
      </c>
      <c r="FQ278" s="158" t="s">
        <v>128</v>
      </c>
      <c r="FR278" s="158" t="s">
        <v>128</v>
      </c>
      <c r="FS278" s="158" t="s">
        <v>128</v>
      </c>
      <c r="FT278" s="158" t="s">
        <v>128</v>
      </c>
      <c r="FU278" s="158" t="s">
        <v>128</v>
      </c>
      <c r="FV278" s="158" t="s">
        <v>128</v>
      </c>
      <c r="FW278" s="158" t="s">
        <v>128</v>
      </c>
      <c r="FX278" s="158" t="s">
        <v>128</v>
      </c>
      <c r="FY278" s="158" t="s">
        <v>128</v>
      </c>
      <c r="FZ278" s="158" t="s">
        <v>128</v>
      </c>
      <c r="GA278" s="158" t="s">
        <v>128</v>
      </c>
      <c r="GB278" s="158" t="s">
        <v>128</v>
      </c>
      <c r="GC278" s="158" t="s">
        <v>128</v>
      </c>
      <c r="GD278" s="158" t="s">
        <v>128</v>
      </c>
      <c r="GE278" s="158" t="s">
        <v>128</v>
      </c>
      <c r="GF278" s="158" t="s">
        <v>128</v>
      </c>
      <c r="GG278" s="158" t="s">
        <v>128</v>
      </c>
      <c r="GH278" s="158" t="s">
        <v>128</v>
      </c>
      <c r="GI278" s="158" t="s">
        <v>128</v>
      </c>
      <c r="GJ278" s="158" t="s">
        <v>128</v>
      </c>
      <c r="GK278" s="158" t="s">
        <v>128</v>
      </c>
      <c r="GL278" s="158" t="s">
        <v>128</v>
      </c>
      <c r="GM278" s="158" t="s">
        <v>128</v>
      </c>
      <c r="GN278" s="158" t="s">
        <v>128</v>
      </c>
      <c r="GO278" s="158" t="s">
        <v>128</v>
      </c>
      <c r="GP278" s="158" t="s">
        <v>128</v>
      </c>
      <c r="GQ278" s="158" t="s">
        <v>128</v>
      </c>
      <c r="GR278" s="158" t="s">
        <v>128</v>
      </c>
      <c r="GS278" s="158" t="s">
        <v>128</v>
      </c>
      <c r="GT278" s="158" t="s">
        <v>128</v>
      </c>
      <c r="GU278" s="158" t="s">
        <v>128</v>
      </c>
      <c r="GV278" s="158" t="s">
        <v>128</v>
      </c>
      <c r="GW278" s="158" t="s">
        <v>128</v>
      </c>
      <c r="GX278" s="158" t="s">
        <v>128</v>
      </c>
      <c r="GY278" s="158" t="s">
        <v>128</v>
      </c>
      <c r="GZ278" s="158" t="s">
        <v>128</v>
      </c>
      <c r="HA278" s="158" t="s">
        <v>128</v>
      </c>
      <c r="HB278" s="158" t="s">
        <v>128</v>
      </c>
      <c r="HC278" s="158" t="s">
        <v>128</v>
      </c>
      <c r="HD278" s="158" t="s">
        <v>128</v>
      </c>
      <c r="HE278" s="158" t="s">
        <v>128</v>
      </c>
      <c r="HF278" s="158" t="s">
        <v>128</v>
      </c>
      <c r="HG278" s="158" t="s">
        <v>128</v>
      </c>
      <c r="HH278" s="158" t="s">
        <v>128</v>
      </c>
      <c r="HI278" s="158" t="s">
        <v>128</v>
      </c>
      <c r="HJ278" s="158" t="s">
        <v>128</v>
      </c>
      <c r="HK278" s="158" t="s">
        <v>128</v>
      </c>
      <c r="HL278" s="158" t="s">
        <v>128</v>
      </c>
      <c r="HM278" s="158" t="s">
        <v>128</v>
      </c>
      <c r="HN278" s="158" t="s">
        <v>128</v>
      </c>
      <c r="HO278" s="158" t="s">
        <v>128</v>
      </c>
      <c r="HP278" s="158" t="s">
        <v>128</v>
      </c>
      <c r="HQ278" s="158" t="s">
        <v>128</v>
      </c>
      <c r="HR278" s="158" t="s">
        <v>128</v>
      </c>
      <c r="HS278" s="158" t="s">
        <v>128</v>
      </c>
      <c r="HT278" s="158" t="s">
        <v>128</v>
      </c>
      <c r="HU278" s="158" t="s">
        <v>128</v>
      </c>
      <c r="HV278" s="158" t="s">
        <v>128</v>
      </c>
      <c r="HW278" s="158" t="s">
        <v>128</v>
      </c>
      <c r="HX278" s="158" t="s">
        <v>128</v>
      </c>
      <c r="HY278" s="158" t="s">
        <v>128</v>
      </c>
      <c r="HZ278" s="158" t="s">
        <v>128</v>
      </c>
      <c r="IA278" s="158" t="s">
        <v>128</v>
      </c>
      <c r="IB278" s="158" t="s">
        <v>128</v>
      </c>
      <c r="IC278" s="158" t="s">
        <v>128</v>
      </c>
      <c r="ID278" s="158" t="s">
        <v>128</v>
      </c>
      <c r="IE278" s="158" t="s">
        <v>128</v>
      </c>
      <c r="IF278" s="158" t="s">
        <v>128</v>
      </c>
      <c r="IG278" s="158" t="s">
        <v>128</v>
      </c>
      <c r="IH278" s="158" t="s">
        <v>128</v>
      </c>
      <c r="II278" s="158" t="s">
        <v>128</v>
      </c>
      <c r="IJ278" s="158" t="s">
        <v>128</v>
      </c>
      <c r="IK278" s="158" t="s">
        <v>128</v>
      </c>
      <c r="IL278" s="158" t="s">
        <v>128</v>
      </c>
      <c r="IM278" s="158" t="s">
        <v>128</v>
      </c>
      <c r="IN278" s="158" t="s">
        <v>128</v>
      </c>
      <c r="IO278" s="158" t="s">
        <v>128</v>
      </c>
      <c r="IP278" s="158" t="s">
        <v>128</v>
      </c>
      <c r="IQ278" s="158" t="s">
        <v>128</v>
      </c>
      <c r="IR278" s="158" t="s">
        <v>128</v>
      </c>
      <c r="IS278" s="158" t="s">
        <v>128</v>
      </c>
      <c r="IT278" s="158" t="s">
        <v>128</v>
      </c>
      <c r="IU278" s="158" t="s">
        <v>128</v>
      </c>
      <c r="IV278" s="158" t="s">
        <v>128</v>
      </c>
      <c r="IW278" s="158" t="s">
        <v>128</v>
      </c>
      <c r="IX278" s="158" t="s">
        <v>128</v>
      </c>
      <c r="IY278" s="158" t="s">
        <v>128</v>
      </c>
      <c r="IZ278" s="158" t="s">
        <v>128</v>
      </c>
      <c r="JA278" s="158" t="s">
        <v>128</v>
      </c>
      <c r="JB278" s="158" t="s">
        <v>128</v>
      </c>
      <c r="JC278" s="158" t="s">
        <v>128</v>
      </c>
      <c r="JD278" s="158" t="s">
        <v>128</v>
      </c>
      <c r="JE278" s="158" t="s">
        <v>128</v>
      </c>
      <c r="JF278" s="158" t="s">
        <v>128</v>
      </c>
      <c r="JG278" s="158" t="s">
        <v>128</v>
      </c>
      <c r="JH278" s="158" t="s">
        <v>128</v>
      </c>
      <c r="JI278" s="158" t="s">
        <v>128</v>
      </c>
      <c r="JJ278" s="158" t="s">
        <v>128</v>
      </c>
      <c r="JK278" s="158" t="s">
        <v>128</v>
      </c>
      <c r="JL278" s="158" t="s">
        <v>128</v>
      </c>
      <c r="JM278" s="158" t="s">
        <v>128</v>
      </c>
      <c r="JN278" s="158" t="s">
        <v>128</v>
      </c>
      <c r="JO278" s="158" t="s">
        <v>128</v>
      </c>
      <c r="JP278" s="158" t="s">
        <v>128</v>
      </c>
      <c r="JQ278" s="158" t="s">
        <v>128</v>
      </c>
      <c r="JR278" s="158" t="s">
        <v>128</v>
      </c>
      <c r="JS278" s="158" t="s">
        <v>128</v>
      </c>
      <c r="JT278" s="158" t="s">
        <v>128</v>
      </c>
      <c r="JU278" s="158" t="s">
        <v>128</v>
      </c>
      <c r="JV278" s="158" t="s">
        <v>128</v>
      </c>
      <c r="JW278" s="158" t="s">
        <v>128</v>
      </c>
      <c r="JX278" s="158" t="s">
        <v>128</v>
      </c>
      <c r="JY278" s="158" t="s">
        <v>128</v>
      </c>
      <c r="JZ278" s="158" t="s">
        <v>128</v>
      </c>
      <c r="KA278" s="158" t="s">
        <v>128</v>
      </c>
      <c r="KB278" s="158" t="s">
        <v>128</v>
      </c>
      <c r="KC278" s="158" t="s">
        <v>128</v>
      </c>
      <c r="KD278" s="158" t="s">
        <v>128</v>
      </c>
      <c r="KE278" s="158" t="s">
        <v>128</v>
      </c>
      <c r="KF278" s="158" t="s">
        <v>128</v>
      </c>
      <c r="KG278" s="158" t="s">
        <v>128</v>
      </c>
      <c r="KH278" s="158" t="s">
        <v>128</v>
      </c>
      <c r="KI278" s="158" t="s">
        <v>128</v>
      </c>
      <c r="KJ278" s="158" t="s">
        <v>128</v>
      </c>
      <c r="KK278" s="158" t="s">
        <v>128</v>
      </c>
      <c r="KL278" s="158" t="s">
        <v>128</v>
      </c>
      <c r="KM278" s="158" t="s">
        <v>128</v>
      </c>
      <c r="KN278" s="158" t="s">
        <v>128</v>
      </c>
      <c r="KO278" s="158" t="s">
        <v>128</v>
      </c>
      <c r="KP278" s="158" t="s">
        <v>128</v>
      </c>
      <c r="KQ278" s="158" t="s">
        <v>128</v>
      </c>
      <c r="KR278" s="158" t="s">
        <v>128</v>
      </c>
      <c r="KS278" s="158" t="s">
        <v>128</v>
      </c>
      <c r="KT278" s="158" t="s">
        <v>128</v>
      </c>
      <c r="KU278" s="158" t="s">
        <v>128</v>
      </c>
      <c r="KV278" s="158" t="s">
        <v>128</v>
      </c>
      <c r="KW278" s="158" t="s">
        <v>128</v>
      </c>
      <c r="KX278" s="158" t="s">
        <v>128</v>
      </c>
      <c r="KY278" s="158" t="s">
        <v>128</v>
      </c>
      <c r="KZ278" s="158" t="s">
        <v>128</v>
      </c>
      <c r="LA278" s="158" t="s">
        <v>128</v>
      </c>
      <c r="LB278" s="158" t="s">
        <v>128</v>
      </c>
      <c r="LC278" s="158" t="s">
        <v>128</v>
      </c>
      <c r="LD278" s="158" t="s">
        <v>128</v>
      </c>
      <c r="LE278" s="158" t="s">
        <v>128</v>
      </c>
      <c r="LF278" s="158" t="s">
        <v>128</v>
      </c>
      <c r="LG278" s="158" t="s">
        <v>128</v>
      </c>
      <c r="LH278" s="158" t="s">
        <v>128</v>
      </c>
      <c r="LI278" s="158" t="s">
        <v>128</v>
      </c>
      <c r="LJ278" s="158" t="s">
        <v>128</v>
      </c>
      <c r="LK278" s="158" t="s">
        <v>128</v>
      </c>
      <c r="LL278" s="158" t="s">
        <v>128</v>
      </c>
      <c r="LM278" s="158" t="s">
        <v>128</v>
      </c>
      <c r="LN278" s="158" t="s">
        <v>128</v>
      </c>
      <c r="LO278" s="158" t="s">
        <v>128</v>
      </c>
      <c r="LP278" s="158" t="s">
        <v>128</v>
      </c>
      <c r="LQ278" s="158" t="s">
        <v>128</v>
      </c>
      <c r="LR278" s="158" t="s">
        <v>128</v>
      </c>
      <c r="LS278" s="158" t="s">
        <v>128</v>
      </c>
      <c r="LT278" s="158" t="s">
        <v>128</v>
      </c>
      <c r="LU278" s="158" t="s">
        <v>128</v>
      </c>
      <c r="LV278" s="158" t="s">
        <v>128</v>
      </c>
      <c r="LW278" s="158" t="s">
        <v>128</v>
      </c>
      <c r="LX278" s="158" t="s">
        <v>128</v>
      </c>
      <c r="LY278" s="158" t="s">
        <v>128</v>
      </c>
      <c r="LZ278" s="158" t="s">
        <v>128</v>
      </c>
      <c r="MA278" s="158" t="s">
        <v>128</v>
      </c>
      <c r="MB278" s="158" t="s">
        <v>128</v>
      </c>
      <c r="MC278" s="158" t="s">
        <v>128</v>
      </c>
      <c r="MD278" s="158" t="s">
        <v>128</v>
      </c>
      <c r="ME278" s="158" t="s">
        <v>128</v>
      </c>
      <c r="MF278" s="158" t="s">
        <v>128</v>
      </c>
      <c r="MG278" s="158" t="s">
        <v>128</v>
      </c>
      <c r="MH278" s="158" t="s">
        <v>128</v>
      </c>
      <c r="MI278" s="158" t="s">
        <v>128</v>
      </c>
      <c r="MJ278" s="158" t="s">
        <v>128</v>
      </c>
      <c r="MK278" s="158" t="s">
        <v>128</v>
      </c>
      <c r="ML278" s="158" t="s">
        <v>128</v>
      </c>
      <c r="MM278" s="158" t="s">
        <v>128</v>
      </c>
      <c r="MN278" s="158" t="s">
        <v>128</v>
      </c>
      <c r="MO278" s="158" t="s">
        <v>128</v>
      </c>
      <c r="MP278" s="158" t="s">
        <v>128</v>
      </c>
      <c r="MQ278" s="158" t="s">
        <v>128</v>
      </c>
      <c r="MR278" s="158" t="s">
        <v>128</v>
      </c>
      <c r="MS278" s="158" t="s">
        <v>128</v>
      </c>
      <c r="MT278" s="158" t="s">
        <v>128</v>
      </c>
      <c r="MU278" s="158" t="s">
        <v>128</v>
      </c>
      <c r="MV278" s="158" t="s">
        <v>128</v>
      </c>
      <c r="MW278" s="158" t="s">
        <v>128</v>
      </c>
      <c r="MX278" s="158" t="s">
        <v>128</v>
      </c>
      <c r="MY278" s="158" t="s">
        <v>128</v>
      </c>
      <c r="MZ278" s="158" t="s">
        <v>128</v>
      </c>
      <c r="NA278" s="158" t="s">
        <v>128</v>
      </c>
      <c r="NB278" s="158" t="s">
        <v>128</v>
      </c>
      <c r="NC278" s="158" t="s">
        <v>128</v>
      </c>
      <c r="ND278" s="158" t="s">
        <v>128</v>
      </c>
      <c r="NE278" s="158" t="s">
        <v>128</v>
      </c>
      <c r="NF278" s="158" t="s">
        <v>128</v>
      </c>
      <c r="NG278" s="158" t="s">
        <v>128</v>
      </c>
      <c r="NH278" s="158" t="s">
        <v>128</v>
      </c>
      <c r="NI278" s="158" t="s">
        <v>128</v>
      </c>
      <c r="NJ278" s="158" t="s">
        <v>128</v>
      </c>
      <c r="NK278" s="158" t="s">
        <v>128</v>
      </c>
      <c r="NL278" s="158" t="s">
        <v>128</v>
      </c>
      <c r="NM278" s="158" t="s">
        <v>128</v>
      </c>
      <c r="NN278" s="158" t="s">
        <v>128</v>
      </c>
      <c r="NO278" s="158" t="s">
        <v>128</v>
      </c>
      <c r="NP278" s="158" t="s">
        <v>128</v>
      </c>
      <c r="NQ278" s="158" t="s">
        <v>128</v>
      </c>
      <c r="NR278" s="158" t="s">
        <v>128</v>
      </c>
      <c r="NS278" s="158" t="s">
        <v>128</v>
      </c>
      <c r="NT278" s="158" t="s">
        <v>128</v>
      </c>
      <c r="NU278" s="158" t="s">
        <v>128</v>
      </c>
      <c r="NV278" s="158" t="s">
        <v>128</v>
      </c>
      <c r="NW278" s="158" t="s">
        <v>128</v>
      </c>
      <c r="NX278" s="158" t="s">
        <v>128</v>
      </c>
      <c r="NY278" s="158" t="s">
        <v>128</v>
      </c>
      <c r="NZ278" s="158" t="s">
        <v>128</v>
      </c>
      <c r="OA278" s="158" t="s">
        <v>128</v>
      </c>
      <c r="OB278" s="158" t="s">
        <v>128</v>
      </c>
      <c r="OC278" s="158" t="s">
        <v>128</v>
      </c>
      <c r="OD278" s="158" t="s">
        <v>128</v>
      </c>
      <c r="OE278" s="170" t="s">
        <v>128</v>
      </c>
      <c r="OF278" s="181"/>
      <c r="OG278" s="113" t="str">
        <f t="shared" si="1778"/>
        <v/>
      </c>
      <c r="OH278" s="66" t="str">
        <f t="shared" si="1779"/>
        <v/>
      </c>
      <c r="OI278" s="66" t="str">
        <f t="shared" si="1780"/>
        <v/>
      </c>
      <c r="OJ278" s="66" t="str">
        <f t="shared" si="1781"/>
        <v/>
      </c>
      <c r="OK278" s="66" t="str">
        <f t="shared" si="1782"/>
        <v/>
      </c>
      <c r="OL278" s="66" t="str">
        <f t="shared" si="1783"/>
        <v/>
      </c>
      <c r="OM278" s="66" t="str">
        <f t="shared" si="1784"/>
        <v/>
      </c>
      <c r="ON278" s="66" t="str">
        <f t="shared" si="1785"/>
        <v/>
      </c>
      <c r="OO278" s="66" t="str">
        <f t="shared" si="1786"/>
        <v/>
      </c>
      <c r="OP278" s="66" t="str">
        <f t="shared" si="1787"/>
        <v/>
      </c>
      <c r="OQ278" s="66" t="str">
        <f t="shared" si="1788"/>
        <v/>
      </c>
      <c r="OR278" s="66" t="str">
        <f t="shared" si="1789"/>
        <v/>
      </c>
      <c r="OS278" s="66" t="str">
        <f t="shared" si="1790"/>
        <v/>
      </c>
      <c r="OT278" s="66" t="str">
        <f t="shared" si="1791"/>
        <v/>
      </c>
      <c r="OU278" s="66" t="str">
        <f t="shared" si="1792"/>
        <v/>
      </c>
      <c r="OV278" s="66" t="str">
        <f t="shared" si="1793"/>
        <v/>
      </c>
      <c r="OW278" s="66" t="str">
        <f t="shared" si="1794"/>
        <v/>
      </c>
      <c r="OX278" s="66" t="str">
        <f t="shared" si="1795"/>
        <v/>
      </c>
      <c r="OY278" s="118">
        <f t="shared" si="1796"/>
        <v>1.3314342656503526</v>
      </c>
      <c r="OZ278" s="66" t="str">
        <f t="shared" si="1797"/>
        <v>kg/GJ delivered</v>
      </c>
      <c r="PA278" s="126">
        <f t="shared" si="1798"/>
        <v>0.38398731172361272</v>
      </c>
      <c r="PB278" s="66" t="str">
        <f t="shared" si="1799"/>
        <v>kg/GJ delivered</v>
      </c>
      <c r="PC278" s="126">
        <f t="shared" si="1800"/>
        <v>0.11269192844062546</v>
      </c>
      <c r="PD278" s="66" t="str">
        <f t="shared" si="1801"/>
        <v>kg/GJ delivered</v>
      </c>
      <c r="PE278" s="66" t="str">
        <f t="shared" si="1802"/>
        <v/>
      </c>
      <c r="PF278" s="66" t="str">
        <f t="shared" si="1803"/>
        <v/>
      </c>
      <c r="PG278" s="66" t="str">
        <f t="shared" si="1804"/>
        <v/>
      </c>
      <c r="PH278" s="66" t="str">
        <f t="shared" si="1805"/>
        <v/>
      </c>
      <c r="PI278" s="66" t="str">
        <f t="shared" si="1806"/>
        <v/>
      </c>
      <c r="PJ278" s="66" t="str">
        <f t="shared" si="1807"/>
        <v/>
      </c>
      <c r="PK278" s="66" t="str">
        <f t="shared" si="1808"/>
        <v/>
      </c>
      <c r="PL278" s="66" t="str">
        <f t="shared" si="1809"/>
        <v/>
      </c>
      <c r="PM278" s="66" t="str">
        <f t="shared" si="1810"/>
        <v/>
      </c>
      <c r="PN278" s="66" t="str">
        <f t="shared" si="1811"/>
        <v/>
      </c>
      <c r="PO278" s="66" t="str">
        <f t="shared" si="1812"/>
        <v/>
      </c>
      <c r="PP278" s="66" t="str">
        <f t="shared" si="1813"/>
        <v/>
      </c>
      <c r="PQ278" s="66" t="str">
        <f t="shared" si="1814"/>
        <v/>
      </c>
      <c r="PR278" s="66" t="str">
        <f t="shared" si="1815"/>
        <v/>
      </c>
      <c r="PS278" s="66" t="str">
        <f t="shared" si="1816"/>
        <v/>
      </c>
      <c r="PT278" s="66" t="str">
        <f t="shared" si="1817"/>
        <v/>
      </c>
      <c r="PU278" s="66" t="str">
        <f t="shared" si="1818"/>
        <v/>
      </c>
      <c r="PV278" s="66" t="str">
        <f t="shared" si="1819"/>
        <v/>
      </c>
      <c r="PW278" s="66" t="str">
        <f t="shared" si="1820"/>
        <v/>
      </c>
      <c r="PX278" s="66" t="str">
        <f t="shared" si="1821"/>
        <v/>
      </c>
      <c r="PY278" s="66" t="str">
        <f t="shared" si="1822"/>
        <v/>
      </c>
      <c r="PZ278" s="66" t="str">
        <f t="shared" si="1823"/>
        <v/>
      </c>
      <c r="QA278" s="66" t="str">
        <f t="shared" si="1824"/>
        <v/>
      </c>
      <c r="QB278" s="66" t="str">
        <f t="shared" si="1825"/>
        <v/>
      </c>
      <c r="QC278" s="66" t="str">
        <f t="shared" si="1826"/>
        <v/>
      </c>
      <c r="QD278" s="66" t="str">
        <f t="shared" si="1827"/>
        <v/>
      </c>
      <c r="QE278" s="66" t="str">
        <f t="shared" si="1828"/>
        <v/>
      </c>
      <c r="QF278" s="66" t="str">
        <f t="shared" si="1829"/>
        <v/>
      </c>
      <c r="QG278" s="66" t="str">
        <f t="shared" si="1830"/>
        <v/>
      </c>
      <c r="QH278" s="66" t="str">
        <f t="shared" si="1831"/>
        <v/>
      </c>
      <c r="QI278" s="66" t="str">
        <f t="shared" si="1832"/>
        <v/>
      </c>
      <c r="QJ278" s="66" t="str">
        <f t="shared" si="1833"/>
        <v/>
      </c>
      <c r="QK278" s="66" t="str">
        <f t="shared" si="1834"/>
        <v/>
      </c>
      <c r="QL278" s="66" t="str">
        <f t="shared" si="1835"/>
        <v/>
      </c>
      <c r="QM278" s="66" t="str">
        <f t="shared" si="1836"/>
        <v/>
      </c>
      <c r="QN278" s="66" t="str">
        <f t="shared" si="1837"/>
        <v/>
      </c>
      <c r="QO278" s="66" t="str">
        <f t="shared" si="1838"/>
        <v/>
      </c>
      <c r="QP278" s="66" t="str">
        <f t="shared" si="1839"/>
        <v/>
      </c>
      <c r="QQ278" s="66" t="str">
        <f t="shared" si="1840"/>
        <v/>
      </c>
      <c r="QR278" s="66" t="str">
        <f t="shared" si="1841"/>
        <v/>
      </c>
      <c r="QS278" s="66" t="str">
        <f t="shared" si="1842"/>
        <v/>
      </c>
      <c r="QT278" s="66" t="str">
        <f t="shared" si="1843"/>
        <v/>
      </c>
      <c r="QU278" s="66" t="str">
        <f t="shared" si="1844"/>
        <v/>
      </c>
      <c r="QV278" s="66" t="str">
        <f t="shared" si="1845"/>
        <v/>
      </c>
      <c r="QW278" s="66" t="str">
        <f t="shared" si="1846"/>
        <v/>
      </c>
      <c r="QX278" s="66" t="str">
        <f t="shared" si="1847"/>
        <v/>
      </c>
      <c r="QY278" s="66" t="str">
        <f t="shared" si="1848"/>
        <v/>
      </c>
      <c r="QZ278" s="66" t="str">
        <f t="shared" si="1849"/>
        <v/>
      </c>
      <c r="RA278" s="66" t="str">
        <f t="shared" si="1850"/>
        <v/>
      </c>
      <c r="RB278" s="66" t="str">
        <f t="shared" si="1851"/>
        <v/>
      </c>
      <c r="RC278" s="66" t="str">
        <f t="shared" si="1852"/>
        <v/>
      </c>
      <c r="RD278" s="66" t="str">
        <f t="shared" si="1853"/>
        <v/>
      </c>
      <c r="RE278" s="66" t="str">
        <f t="shared" si="1854"/>
        <v/>
      </c>
      <c r="RF278" s="66" t="str">
        <f t="shared" si="1855"/>
        <v/>
      </c>
      <c r="RG278" s="66" t="str">
        <f t="shared" si="1856"/>
        <v/>
      </c>
      <c r="RH278" s="66" t="str">
        <f t="shared" si="1857"/>
        <v/>
      </c>
      <c r="RI278" s="66" t="str">
        <f t="shared" si="1858"/>
        <v/>
      </c>
      <c r="RJ278" s="66" t="str">
        <f t="shared" si="1859"/>
        <v/>
      </c>
      <c r="RK278" s="66" t="str">
        <f t="shared" si="1860"/>
        <v/>
      </c>
      <c r="RL278" s="66" t="str">
        <f t="shared" si="1861"/>
        <v/>
      </c>
      <c r="RM278" s="66" t="str">
        <f t="shared" si="1862"/>
        <v/>
      </c>
      <c r="RN278" s="66" t="str">
        <f t="shared" si="1863"/>
        <v/>
      </c>
      <c r="RO278" s="66" t="str">
        <f t="shared" si="1864"/>
        <v/>
      </c>
      <c r="RP278" s="66" t="str">
        <f t="shared" si="1865"/>
        <v/>
      </c>
      <c r="RQ278" s="66" t="str">
        <f t="shared" si="1866"/>
        <v/>
      </c>
      <c r="RR278" s="66" t="str">
        <f t="shared" si="1867"/>
        <v/>
      </c>
      <c r="RS278" s="66" t="str">
        <f t="shared" si="1868"/>
        <v/>
      </c>
      <c r="RT278" s="66" t="str">
        <f t="shared" si="1869"/>
        <v/>
      </c>
      <c r="RU278" s="66" t="str">
        <f t="shared" si="1870"/>
        <v/>
      </c>
      <c r="RV278" s="66" t="str">
        <f t="shared" si="1871"/>
        <v/>
      </c>
      <c r="RW278" s="66" t="str">
        <f t="shared" si="1872"/>
        <v/>
      </c>
      <c r="RX278" s="66" t="str">
        <f t="shared" si="1873"/>
        <v/>
      </c>
      <c r="RY278" s="66" t="str">
        <f t="shared" si="1874"/>
        <v/>
      </c>
      <c r="RZ278" s="66" t="str">
        <f t="shared" si="1875"/>
        <v/>
      </c>
      <c r="SA278" s="66" t="str">
        <f t="shared" si="1876"/>
        <v/>
      </c>
      <c r="SB278" s="66" t="str">
        <f t="shared" si="1877"/>
        <v/>
      </c>
      <c r="SC278" s="66" t="str">
        <f t="shared" si="1878"/>
        <v/>
      </c>
      <c r="SD278" s="66" t="str">
        <f t="shared" si="1879"/>
        <v/>
      </c>
      <c r="SE278" s="66" t="str">
        <f t="shared" si="1880"/>
        <v/>
      </c>
      <c r="SF278" s="66" t="str">
        <f t="shared" si="1881"/>
        <v/>
      </c>
      <c r="SG278" s="66" t="str">
        <f t="shared" si="1882"/>
        <v/>
      </c>
      <c r="SH278" s="66" t="str">
        <f t="shared" si="1883"/>
        <v/>
      </c>
      <c r="SI278" s="66" t="str">
        <f t="shared" si="1884"/>
        <v/>
      </c>
      <c r="SJ278" s="66" t="str">
        <f t="shared" si="1885"/>
        <v/>
      </c>
      <c r="SK278" s="66" t="str">
        <f t="shared" si="1886"/>
        <v/>
      </c>
      <c r="SL278" s="66" t="str">
        <f t="shared" si="1887"/>
        <v/>
      </c>
      <c r="SM278" s="66" t="str">
        <f t="shared" si="1888"/>
        <v/>
      </c>
      <c r="SN278" s="66" t="str">
        <f t="shared" si="1889"/>
        <v/>
      </c>
      <c r="SO278" s="66" t="str">
        <f t="shared" si="1890"/>
        <v/>
      </c>
      <c r="SP278" s="66" t="str">
        <f t="shared" si="1891"/>
        <v/>
      </c>
      <c r="SQ278" s="66" t="str">
        <f t="shared" si="1892"/>
        <v/>
      </c>
      <c r="SR278" s="66" t="str">
        <f t="shared" si="1893"/>
        <v/>
      </c>
      <c r="SS278" s="66" t="str">
        <f t="shared" si="1894"/>
        <v/>
      </c>
      <c r="ST278" s="66" t="str">
        <f t="shared" si="1895"/>
        <v/>
      </c>
      <c r="SU278" s="66" t="str">
        <f t="shared" si="1896"/>
        <v/>
      </c>
      <c r="SV278" s="66" t="str">
        <f t="shared" si="1897"/>
        <v/>
      </c>
      <c r="SW278" s="66" t="str">
        <f t="shared" si="1898"/>
        <v/>
      </c>
      <c r="SX278" s="66" t="str">
        <f t="shared" si="1899"/>
        <v/>
      </c>
      <c r="SY278" s="66" t="str">
        <f t="shared" si="1900"/>
        <v/>
      </c>
      <c r="SZ278" s="66" t="str">
        <f t="shared" si="1901"/>
        <v/>
      </c>
      <c r="TA278" s="66" t="str">
        <f t="shared" si="1902"/>
        <v/>
      </c>
      <c r="TB278" s="66" t="str">
        <f t="shared" si="1903"/>
        <v/>
      </c>
      <c r="TC278" s="66" t="str">
        <f t="shared" si="1904"/>
        <v/>
      </c>
      <c r="TD278" s="66" t="str">
        <f t="shared" si="1905"/>
        <v/>
      </c>
      <c r="TE278" s="66" t="str">
        <f t="shared" si="1906"/>
        <v/>
      </c>
      <c r="TF278" s="66" t="str">
        <f t="shared" si="1907"/>
        <v/>
      </c>
      <c r="TG278" s="66" t="str">
        <f t="shared" si="1908"/>
        <v/>
      </c>
      <c r="TH278" s="66" t="str">
        <f t="shared" si="1909"/>
        <v/>
      </c>
      <c r="TI278" s="66" t="str">
        <f t="shared" si="1910"/>
        <v/>
      </c>
      <c r="TJ278" s="66" t="str">
        <f t="shared" si="1911"/>
        <v/>
      </c>
      <c r="TK278" s="66" t="str">
        <f t="shared" si="1912"/>
        <v/>
      </c>
      <c r="TL278" s="66" t="str">
        <f t="shared" si="1913"/>
        <v/>
      </c>
      <c r="TM278" s="66" t="str">
        <f t="shared" si="1914"/>
        <v/>
      </c>
      <c r="TN278" s="66" t="str">
        <f t="shared" si="1915"/>
        <v/>
      </c>
      <c r="TO278" s="66" t="str">
        <f t="shared" si="1916"/>
        <v/>
      </c>
      <c r="TP278" s="66" t="str">
        <f t="shared" si="1917"/>
        <v/>
      </c>
      <c r="TQ278" s="66" t="str">
        <f t="shared" si="1918"/>
        <v/>
      </c>
      <c r="TR278" s="66" t="str">
        <f t="shared" si="1919"/>
        <v/>
      </c>
      <c r="TS278" s="66" t="str">
        <f t="shared" si="1920"/>
        <v/>
      </c>
      <c r="TT278" s="66" t="str">
        <f t="shared" si="1921"/>
        <v/>
      </c>
      <c r="TU278" s="66" t="str">
        <f t="shared" si="1922"/>
        <v/>
      </c>
      <c r="TV278" s="66" t="str">
        <f t="shared" si="1923"/>
        <v/>
      </c>
      <c r="TW278" s="66" t="str">
        <f t="shared" si="1924"/>
        <v/>
      </c>
      <c r="TX278" s="66" t="str">
        <f t="shared" si="1925"/>
        <v/>
      </c>
      <c r="TY278" s="66" t="str">
        <f t="shared" si="1926"/>
        <v/>
      </c>
      <c r="TZ278" s="66" t="str">
        <f t="shared" si="1927"/>
        <v/>
      </c>
      <c r="UA278" s="66" t="str">
        <f t="shared" si="1928"/>
        <v/>
      </c>
      <c r="UB278" s="66" t="str">
        <f t="shared" si="1929"/>
        <v/>
      </c>
      <c r="UC278" s="66" t="str">
        <f t="shared" si="1930"/>
        <v/>
      </c>
      <c r="UD278" s="66" t="str">
        <f t="shared" si="1931"/>
        <v/>
      </c>
      <c r="UE278" s="66" t="str">
        <f t="shared" si="1932"/>
        <v/>
      </c>
      <c r="UF278" s="66" t="str">
        <f t="shared" si="1933"/>
        <v/>
      </c>
      <c r="UG278" s="66" t="str">
        <f t="shared" si="1934"/>
        <v/>
      </c>
      <c r="UH278" s="66" t="str">
        <f t="shared" si="1935"/>
        <v/>
      </c>
      <c r="UI278" s="66" t="str">
        <f t="shared" si="1936"/>
        <v/>
      </c>
      <c r="UJ278" s="66" t="str">
        <f t="shared" si="1937"/>
        <v/>
      </c>
      <c r="UK278" s="66" t="str">
        <f t="shared" si="1938"/>
        <v/>
      </c>
      <c r="UL278" s="66" t="str">
        <f t="shared" si="1939"/>
        <v/>
      </c>
      <c r="UM278" s="66" t="str">
        <f t="shared" si="1940"/>
        <v/>
      </c>
      <c r="UN278" s="66" t="str">
        <f t="shared" si="1941"/>
        <v/>
      </c>
      <c r="UO278" s="66" t="str">
        <f t="shared" si="1942"/>
        <v/>
      </c>
      <c r="UP278" s="66" t="str">
        <f t="shared" si="1943"/>
        <v/>
      </c>
      <c r="UQ278" s="66" t="str">
        <f t="shared" si="1944"/>
        <v/>
      </c>
      <c r="UR278" s="66" t="str">
        <f t="shared" si="1945"/>
        <v/>
      </c>
      <c r="US278" s="66" t="str">
        <f t="shared" si="1946"/>
        <v/>
      </c>
      <c r="UT278" s="66" t="str">
        <f t="shared" si="1947"/>
        <v/>
      </c>
      <c r="UU278" s="66" t="str">
        <f t="shared" si="1948"/>
        <v/>
      </c>
      <c r="UV278" s="66" t="str">
        <f t="shared" si="1949"/>
        <v/>
      </c>
      <c r="UW278" s="66" t="str">
        <f t="shared" si="1950"/>
        <v/>
      </c>
      <c r="UX278" s="66" t="str">
        <f t="shared" si="1951"/>
        <v/>
      </c>
      <c r="UY278" s="66" t="str">
        <f t="shared" si="1952"/>
        <v/>
      </c>
      <c r="UZ278" s="66" t="str">
        <f t="shared" si="1953"/>
        <v/>
      </c>
      <c r="VA278" s="66" t="str">
        <f t="shared" si="1954"/>
        <v/>
      </c>
      <c r="VB278" s="66" t="str">
        <f t="shared" si="1955"/>
        <v/>
      </c>
      <c r="VC278" s="66" t="str">
        <f t="shared" si="1956"/>
        <v/>
      </c>
      <c r="VD278" s="66" t="str">
        <f t="shared" si="1957"/>
        <v/>
      </c>
      <c r="VE278" s="66" t="str">
        <f t="shared" si="1958"/>
        <v/>
      </c>
      <c r="VF278" s="66" t="str">
        <f t="shared" si="1959"/>
        <v/>
      </c>
      <c r="VG278" s="66" t="str">
        <f t="shared" si="1960"/>
        <v/>
      </c>
      <c r="VH278" s="66" t="str">
        <f t="shared" si="1961"/>
        <v/>
      </c>
      <c r="VI278" s="66" t="str">
        <f t="shared" si="1962"/>
        <v/>
      </c>
      <c r="VJ278" s="66" t="str">
        <f t="shared" si="1963"/>
        <v/>
      </c>
      <c r="VK278" s="66" t="str">
        <f t="shared" si="1964"/>
        <v/>
      </c>
      <c r="VL278" s="66" t="str">
        <f t="shared" si="1965"/>
        <v/>
      </c>
      <c r="VM278" s="66" t="str">
        <f t="shared" si="1966"/>
        <v/>
      </c>
      <c r="VN278" s="66" t="str">
        <f t="shared" si="1967"/>
        <v/>
      </c>
      <c r="VO278" s="66" t="str">
        <f t="shared" si="1968"/>
        <v/>
      </c>
      <c r="VP278" s="66" t="str">
        <f t="shared" si="1969"/>
        <v/>
      </c>
      <c r="VQ278" s="66" t="str">
        <f t="shared" si="1970"/>
        <v/>
      </c>
      <c r="VR278" s="66" t="str">
        <f t="shared" si="1971"/>
        <v/>
      </c>
      <c r="VS278" s="66" t="str">
        <f t="shared" si="1972"/>
        <v/>
      </c>
      <c r="VT278" s="66" t="str">
        <f t="shared" si="1973"/>
        <v/>
      </c>
      <c r="VU278" s="66" t="str">
        <f t="shared" si="1974"/>
        <v/>
      </c>
      <c r="VV278" s="66" t="str">
        <f t="shared" si="1975"/>
        <v/>
      </c>
      <c r="VW278" s="66" t="str">
        <f t="shared" si="1976"/>
        <v/>
      </c>
      <c r="VX278" s="66" t="str">
        <f t="shared" si="1977"/>
        <v/>
      </c>
      <c r="VY278" s="66" t="str">
        <f t="shared" si="1978"/>
        <v/>
      </c>
      <c r="VZ278" s="66" t="str">
        <f t="shared" si="1979"/>
        <v/>
      </c>
      <c r="WA278" s="66" t="str">
        <f t="shared" si="1980"/>
        <v/>
      </c>
      <c r="WB278" s="66" t="str">
        <f t="shared" si="1981"/>
        <v/>
      </c>
      <c r="WC278" s="66" t="str">
        <f t="shared" si="1982"/>
        <v/>
      </c>
      <c r="WD278" s="66" t="str">
        <f t="shared" si="1983"/>
        <v/>
      </c>
      <c r="WE278" s="66" t="str">
        <f t="shared" si="1984"/>
        <v/>
      </c>
      <c r="WF278" s="66" t="str">
        <f t="shared" si="1985"/>
        <v/>
      </c>
      <c r="WG278" s="66" t="str">
        <f t="shared" si="1986"/>
        <v/>
      </c>
      <c r="WH278" s="66" t="str">
        <f t="shared" si="1987"/>
        <v/>
      </c>
      <c r="WI278" s="66" t="str">
        <f t="shared" si="1988"/>
        <v/>
      </c>
      <c r="WJ278" s="66" t="str">
        <f t="shared" si="1989"/>
        <v/>
      </c>
      <c r="WK278" s="66" t="str">
        <f t="shared" si="1990"/>
        <v/>
      </c>
      <c r="WL278" s="66" t="str">
        <f t="shared" si="1991"/>
        <v/>
      </c>
      <c r="WM278" s="66" t="str">
        <f t="shared" si="1992"/>
        <v/>
      </c>
      <c r="WN278" s="66" t="str">
        <f t="shared" si="1993"/>
        <v/>
      </c>
      <c r="WO278" s="66" t="str">
        <f t="shared" si="1994"/>
        <v/>
      </c>
      <c r="WP278" s="66" t="str">
        <f t="shared" si="1995"/>
        <v/>
      </c>
      <c r="WQ278" s="66" t="str">
        <f t="shared" si="1996"/>
        <v/>
      </c>
      <c r="WR278" s="66" t="str">
        <f t="shared" si="1997"/>
        <v/>
      </c>
      <c r="WS278" s="66" t="str">
        <f t="shared" si="1998"/>
        <v/>
      </c>
      <c r="WT278" s="66" t="str">
        <f t="shared" si="1999"/>
        <v/>
      </c>
      <c r="WU278" s="66" t="str">
        <f t="shared" si="2000"/>
        <v/>
      </c>
      <c r="WV278" s="66" t="str">
        <f t="shared" si="2001"/>
        <v/>
      </c>
      <c r="WW278" s="66" t="str">
        <f t="shared" si="2002"/>
        <v/>
      </c>
      <c r="WX278" s="66" t="str">
        <f t="shared" si="2003"/>
        <v/>
      </c>
      <c r="WY278" s="66" t="str">
        <f t="shared" si="2004"/>
        <v/>
      </c>
      <c r="WZ278" s="66" t="str">
        <f t="shared" si="2005"/>
        <v/>
      </c>
      <c r="XA278" s="66" t="str">
        <f t="shared" si="2006"/>
        <v/>
      </c>
      <c r="XB278" s="66" t="str">
        <f t="shared" si="2007"/>
        <v/>
      </c>
      <c r="XC278" s="66" t="str">
        <f t="shared" si="2008"/>
        <v/>
      </c>
      <c r="XD278" s="66" t="str">
        <f t="shared" si="2009"/>
        <v/>
      </c>
      <c r="XE278" s="66" t="str">
        <f t="shared" si="2010"/>
        <v/>
      </c>
      <c r="XF278" s="66" t="str">
        <f t="shared" si="2011"/>
        <v/>
      </c>
      <c r="XG278" s="66" t="str">
        <f t="shared" si="2012"/>
        <v/>
      </c>
      <c r="XH278" s="66" t="str">
        <f t="shared" si="2013"/>
        <v/>
      </c>
      <c r="XI278" s="66" t="str">
        <f t="shared" si="2014"/>
        <v/>
      </c>
      <c r="XJ278" s="66" t="str">
        <f t="shared" si="2015"/>
        <v/>
      </c>
      <c r="XK278" s="66" t="str">
        <f t="shared" si="2016"/>
        <v/>
      </c>
      <c r="XL278" s="66" t="str">
        <f t="shared" si="2017"/>
        <v/>
      </c>
      <c r="XM278" s="66" t="str">
        <f t="shared" si="2018"/>
        <v/>
      </c>
      <c r="XN278" s="66" t="str">
        <f t="shared" si="2019"/>
        <v/>
      </c>
      <c r="XO278" s="66" t="str">
        <f t="shared" si="2020"/>
        <v/>
      </c>
      <c r="XP278" s="66" t="str">
        <f t="shared" si="2021"/>
        <v/>
      </c>
      <c r="XQ278" s="66" t="str">
        <f t="shared" si="2022"/>
        <v/>
      </c>
      <c r="XR278" s="66" t="str">
        <f t="shared" si="2023"/>
        <v/>
      </c>
      <c r="XS278" s="66" t="str">
        <f t="shared" si="2024"/>
        <v/>
      </c>
      <c r="XT278" s="66" t="str">
        <f t="shared" si="2025"/>
        <v/>
      </c>
      <c r="XU278" s="66" t="str">
        <f t="shared" si="2026"/>
        <v/>
      </c>
      <c r="XV278" s="66" t="str">
        <f t="shared" si="2027"/>
        <v/>
      </c>
      <c r="XW278" s="66" t="str">
        <f t="shared" si="2028"/>
        <v/>
      </c>
      <c r="XX278" s="66" t="str">
        <f t="shared" si="2029"/>
        <v/>
      </c>
      <c r="XY278" s="66" t="str">
        <f t="shared" si="2030"/>
        <v/>
      </c>
      <c r="XZ278" s="66" t="str">
        <f t="shared" si="2031"/>
        <v/>
      </c>
      <c r="YA278" s="66" t="str">
        <f t="shared" si="2032"/>
        <v/>
      </c>
      <c r="YB278" s="66" t="str">
        <f t="shared" si="2033"/>
        <v/>
      </c>
      <c r="YC278" s="66" t="str">
        <f t="shared" si="2034"/>
        <v/>
      </c>
      <c r="YD278" s="66" t="str">
        <f t="shared" si="2035"/>
        <v/>
      </c>
      <c r="YE278" s="66" t="str">
        <f t="shared" si="2036"/>
        <v/>
      </c>
      <c r="YF278" s="66" t="str">
        <f t="shared" si="2037"/>
        <v/>
      </c>
      <c r="YG278" s="66" t="str">
        <f t="shared" si="2038"/>
        <v/>
      </c>
      <c r="YH278" s="66" t="str">
        <f t="shared" si="2039"/>
        <v/>
      </c>
      <c r="YI278" s="66" t="str">
        <f t="shared" si="2040"/>
        <v/>
      </c>
      <c r="YJ278" s="66" t="str">
        <f t="shared" si="2041"/>
        <v/>
      </c>
      <c r="YK278" s="66" t="str">
        <f t="shared" si="2042"/>
        <v/>
      </c>
      <c r="YL278" s="66" t="str">
        <f t="shared" si="2043"/>
        <v/>
      </c>
      <c r="YM278" s="66" t="str">
        <f t="shared" si="2044"/>
        <v/>
      </c>
      <c r="YN278" s="66" t="str">
        <f t="shared" si="2045"/>
        <v/>
      </c>
      <c r="YO278" s="66" t="str">
        <f t="shared" si="2046"/>
        <v/>
      </c>
      <c r="YP278" s="66" t="str">
        <f t="shared" si="2047"/>
        <v/>
      </c>
      <c r="YQ278" s="66" t="str">
        <f t="shared" si="2048"/>
        <v/>
      </c>
      <c r="YR278" s="66" t="str">
        <f t="shared" si="2049"/>
        <v/>
      </c>
      <c r="YS278" s="66" t="str">
        <f t="shared" si="2050"/>
        <v/>
      </c>
      <c r="YT278" s="66" t="str">
        <f t="shared" si="2051"/>
        <v/>
      </c>
      <c r="YU278" s="66" t="str">
        <f t="shared" si="2052"/>
        <v/>
      </c>
      <c r="YV278" s="66" t="str">
        <f t="shared" si="2053"/>
        <v/>
      </c>
      <c r="YW278" s="66" t="str">
        <f t="shared" si="2054"/>
        <v/>
      </c>
      <c r="YX278" s="66" t="str">
        <f t="shared" si="2055"/>
        <v/>
      </c>
      <c r="YY278" s="66" t="str">
        <f t="shared" si="2056"/>
        <v/>
      </c>
      <c r="YZ278" s="66" t="str">
        <f t="shared" si="2057"/>
        <v/>
      </c>
      <c r="ZA278" s="66" t="str">
        <f t="shared" si="2058"/>
        <v/>
      </c>
      <c r="ZB278" s="66" t="str">
        <f t="shared" si="2059"/>
        <v/>
      </c>
      <c r="ZC278" s="66" t="str">
        <f t="shared" si="2060"/>
        <v/>
      </c>
      <c r="ZD278" s="66" t="str">
        <f t="shared" si="2061"/>
        <v/>
      </c>
      <c r="ZE278" s="66" t="str">
        <f t="shared" si="2062"/>
        <v/>
      </c>
      <c r="ZF278" s="66" t="str">
        <f t="shared" si="2063"/>
        <v/>
      </c>
      <c r="ZG278" s="66" t="str">
        <f t="shared" si="2064"/>
        <v/>
      </c>
      <c r="ZH278" s="66" t="str">
        <f t="shared" si="2065"/>
        <v/>
      </c>
      <c r="ZI278" s="66" t="str">
        <f t="shared" si="2066"/>
        <v/>
      </c>
      <c r="ZJ278" s="66" t="str">
        <f t="shared" si="2067"/>
        <v/>
      </c>
      <c r="ZK278" s="66" t="str">
        <f t="shared" si="2068"/>
        <v/>
      </c>
      <c r="ZL278" s="66" t="str">
        <f t="shared" si="2069"/>
        <v/>
      </c>
      <c r="ZM278" s="66" t="str">
        <f t="shared" si="2070"/>
        <v/>
      </c>
      <c r="ZN278" s="66" t="str">
        <f t="shared" si="2071"/>
        <v/>
      </c>
      <c r="ZO278" s="66" t="str">
        <f t="shared" si="2072"/>
        <v/>
      </c>
      <c r="ZP278" s="66" t="str">
        <f t="shared" si="2073"/>
        <v/>
      </c>
      <c r="ZQ278" s="66" t="str">
        <f t="shared" si="2074"/>
        <v/>
      </c>
      <c r="ZR278" s="66" t="str">
        <f t="shared" si="2075"/>
        <v/>
      </c>
      <c r="ZS278" s="66" t="str">
        <f t="shared" si="2076"/>
        <v/>
      </c>
      <c r="ZT278" s="66" t="str">
        <f t="shared" si="2077"/>
        <v/>
      </c>
      <c r="ZU278" s="66" t="str">
        <f t="shared" si="2078"/>
        <v/>
      </c>
      <c r="ZV278" s="66" t="str">
        <f t="shared" si="2079"/>
        <v/>
      </c>
      <c r="ZW278" s="66" t="str">
        <f t="shared" si="2080"/>
        <v/>
      </c>
      <c r="ZX278" s="66" t="str">
        <f t="shared" si="2081"/>
        <v/>
      </c>
      <c r="ZY278" s="66" t="str">
        <f t="shared" si="2082"/>
        <v/>
      </c>
      <c r="ZZ278" s="66" t="str">
        <f t="shared" si="2083"/>
        <v/>
      </c>
      <c r="AAA278" s="66" t="str">
        <f t="shared" si="2084"/>
        <v/>
      </c>
      <c r="AAB278" s="66" t="str">
        <f t="shared" si="2085"/>
        <v/>
      </c>
      <c r="AAC278" s="66" t="str">
        <f t="shared" si="2086"/>
        <v/>
      </c>
      <c r="AAD278" s="66" t="str">
        <f t="shared" si="2087"/>
        <v/>
      </c>
      <c r="AAE278" s="66" t="str">
        <f t="shared" si="2088"/>
        <v/>
      </c>
      <c r="AAF278" s="66" t="str">
        <f t="shared" si="2089"/>
        <v/>
      </c>
      <c r="AAG278" s="66" t="str">
        <f t="shared" si="2090"/>
        <v/>
      </c>
      <c r="AAH278" s="66" t="str">
        <f t="shared" si="2091"/>
        <v/>
      </c>
      <c r="AAI278" s="66" t="str">
        <f t="shared" si="2092"/>
        <v/>
      </c>
      <c r="AAJ278" s="66" t="str">
        <f t="shared" si="2093"/>
        <v/>
      </c>
      <c r="AAK278" s="66" t="str">
        <f t="shared" si="2094"/>
        <v/>
      </c>
      <c r="AAL278" s="66" t="str">
        <f t="shared" si="2095"/>
        <v/>
      </c>
      <c r="AAM278" s="66" t="str">
        <f t="shared" si="2096"/>
        <v/>
      </c>
      <c r="AAN278" s="66" t="str">
        <f t="shared" si="2097"/>
        <v/>
      </c>
      <c r="AAO278" s="66" t="str">
        <f t="shared" si="2098"/>
        <v/>
      </c>
      <c r="AAP278" s="66" t="str">
        <f t="shared" si="2099"/>
        <v/>
      </c>
      <c r="AAQ278" s="66" t="str">
        <f t="shared" si="2100"/>
        <v/>
      </c>
      <c r="AAR278" s="66" t="str">
        <f t="shared" si="2101"/>
        <v/>
      </c>
      <c r="AAS278" s="66" t="str">
        <f t="shared" si="2102"/>
        <v/>
      </c>
      <c r="AAT278" s="66" t="str">
        <f t="shared" si="2103"/>
        <v/>
      </c>
      <c r="AAU278" s="66" t="str">
        <f t="shared" si="2104"/>
        <v/>
      </c>
      <c r="AAV278" s="66" t="str">
        <f t="shared" si="2105"/>
        <v/>
      </c>
      <c r="AAW278" s="66" t="str">
        <f t="shared" si="2106"/>
        <v/>
      </c>
      <c r="AAX278" s="66" t="str">
        <f t="shared" si="2107"/>
        <v/>
      </c>
      <c r="AAY278" s="66" t="str">
        <f t="shared" si="2108"/>
        <v/>
      </c>
      <c r="AAZ278" s="66" t="str">
        <f t="shared" si="2109"/>
        <v/>
      </c>
      <c r="ABA278" s="66" t="str">
        <f t="shared" si="2110"/>
        <v/>
      </c>
      <c r="ABB278" s="66" t="str">
        <f t="shared" si="2111"/>
        <v/>
      </c>
      <c r="ABC278" s="66" t="str">
        <f t="shared" si="2112"/>
        <v/>
      </c>
      <c r="ABD278" s="66" t="str">
        <f t="shared" si="2113"/>
        <v/>
      </c>
      <c r="ABE278" s="66" t="str">
        <f t="shared" si="2114"/>
        <v/>
      </c>
      <c r="ABF278" s="66" t="str">
        <f t="shared" si="2115"/>
        <v/>
      </c>
      <c r="ABG278" s="66" t="str">
        <f t="shared" si="2116"/>
        <v/>
      </c>
      <c r="ABH278" s="66" t="str">
        <f t="shared" si="2117"/>
        <v/>
      </c>
      <c r="ABI278" s="66" t="str">
        <f t="shared" si="2118"/>
        <v/>
      </c>
      <c r="ABJ278" s="66" t="str">
        <f t="shared" si="2119"/>
        <v/>
      </c>
      <c r="ABK278" s="66" t="str">
        <f t="shared" si="2120"/>
        <v/>
      </c>
      <c r="ABL278" s="66" t="str">
        <f t="shared" si="2121"/>
        <v/>
      </c>
      <c r="ABM278" s="66" t="str">
        <f t="shared" si="2122"/>
        <v/>
      </c>
      <c r="ABN278" s="66" t="str">
        <f t="shared" si="2123"/>
        <v/>
      </c>
      <c r="ABO278" s="66" t="str">
        <f t="shared" si="2124"/>
        <v/>
      </c>
      <c r="ABP278" s="66" t="str">
        <f t="shared" si="2125"/>
        <v/>
      </c>
      <c r="ABQ278" s="66" t="str">
        <f t="shared" si="2126"/>
        <v/>
      </c>
      <c r="ABR278" s="66" t="str">
        <f t="shared" si="2127"/>
        <v/>
      </c>
      <c r="ABS278" s="66" t="str">
        <f t="shared" si="2128"/>
        <v/>
      </c>
      <c r="ABT278" s="66" t="str">
        <f t="shared" si="2129"/>
        <v/>
      </c>
      <c r="ABU278" s="66" t="str">
        <f t="shared" si="2130"/>
        <v/>
      </c>
      <c r="ABV278" s="66" t="str">
        <f t="shared" si="2131"/>
        <v/>
      </c>
      <c r="ABW278" s="66" t="str">
        <f t="shared" si="2132"/>
        <v/>
      </c>
      <c r="ABX278" s="66" t="str">
        <f t="shared" si="2133"/>
        <v/>
      </c>
      <c r="ABY278" s="66" t="str">
        <f t="shared" si="2134"/>
        <v/>
      </c>
      <c r="ABZ278" s="66" t="str">
        <f t="shared" si="2135"/>
        <v/>
      </c>
      <c r="ACA278" s="66" t="str">
        <f t="shared" si="2136"/>
        <v/>
      </c>
      <c r="ACB278" s="66" t="str">
        <f t="shared" si="2137"/>
        <v/>
      </c>
      <c r="ACC278" s="66" t="str">
        <f t="shared" si="2138"/>
        <v/>
      </c>
      <c r="ACD278" s="66" t="str">
        <f t="shared" si="2139"/>
        <v/>
      </c>
      <c r="ACE278" s="66" t="str">
        <f t="shared" si="2140"/>
        <v/>
      </c>
      <c r="ACF278" s="66" t="str">
        <f t="shared" si="2141"/>
        <v/>
      </c>
      <c r="ACG278" s="66" t="str">
        <f t="shared" si="2142"/>
        <v/>
      </c>
      <c r="ACH278" s="66" t="str">
        <f t="shared" si="2143"/>
        <v/>
      </c>
      <c r="ACI278" s="66" t="str">
        <f t="shared" si="2144"/>
        <v/>
      </c>
      <c r="ACJ278" s="66" t="str">
        <f t="shared" si="2145"/>
        <v/>
      </c>
      <c r="ACK278" s="66" t="str">
        <f t="shared" si="2146"/>
        <v/>
      </c>
      <c r="ACL278" s="66" t="str">
        <f t="shared" si="2147"/>
        <v/>
      </c>
      <c r="ACM278" s="66" t="str">
        <f t="shared" ref="ACM278:ACN278" si="2170">IF(AND(ACS$3="Unit", ACL278=""), "", IF(AND(ACS$3="Unit", ACL278="-"),"", IF(ACS$3="Unit", "kg/GJ delivered", IF(AND(NY278&lt;&gt;"", NY278&lt;&gt;"-", NX278="-"),"", IF($H278="","", IF(NX278="nd", "",IF(NX278="&lt;n.a.&gt;", "", IF(NY278="#/MJ", "", IF(NY278="kg/GJ delivered",NX278,IF(NY278="g/MJ delivered",NX278,IF(NY278="kg/MJ delivered",NX278*1000,IF(NY278="mg/MJ delivered",NX278/1000,IF(NY278="g/kg",((NX278)*(1/$I278)*(1/$H278)),IF(NY278="mg/kg",((NX278/1000)*(1/$I278)*(1/$H278)),IF(NY278="mg/MJ delivered",NX278/1000,IF(NY278="-","","Error"))))))))))))))))</f>
        <v/>
      </c>
      <c r="ACN278" s="66" t="str">
        <f t="shared" si="2170"/>
        <v/>
      </c>
      <c r="ACO278" s="66" t="str">
        <f t="shared" si="2149"/>
        <v/>
      </c>
      <c r="ACP278" s="66" t="str">
        <f t="shared" si="2150"/>
        <v/>
      </c>
      <c r="ACQ278" s="66" t="str">
        <f t="shared" si="2151"/>
        <v/>
      </c>
      <c r="ACR278" s="66" t="str">
        <f t="shared" si="2152"/>
        <v/>
      </c>
      <c r="ACS278" s="66" t="str">
        <f t="shared" si="2153"/>
        <v/>
      </c>
      <c r="ACT278" s="66" t="str">
        <f t="shared" si="2154"/>
        <v/>
      </c>
    </row>
    <row r="279" spans="2:774" ht="15.75" customHeight="1" x14ac:dyDescent="0.25">
      <c r="B279" s="66">
        <v>321</v>
      </c>
      <c r="C279" s="66" t="s">
        <v>1174</v>
      </c>
      <c r="D279" s="66" t="s">
        <v>1670</v>
      </c>
      <c r="E279" s="156" t="s">
        <v>1559</v>
      </c>
      <c r="F279" s="66" t="s">
        <v>497</v>
      </c>
      <c r="G279" s="66" t="s">
        <v>490</v>
      </c>
      <c r="H279" s="126">
        <f>'Thermal Efficiency'!$I$20</f>
        <v>0.17175000000000001</v>
      </c>
      <c r="I279" s="130">
        <f>'Heating Values'!$D$6</f>
        <v>13.95</v>
      </c>
      <c r="J279" s="66" t="str">
        <f t="shared" si="1759"/>
        <v>Firewood, Traditional, IN</v>
      </c>
      <c r="K279" s="66" t="s">
        <v>1254</v>
      </c>
      <c r="L279" s="66" t="s">
        <v>1254</v>
      </c>
      <c r="M279" s="66" t="s">
        <v>1254</v>
      </c>
      <c r="N279" s="66" t="s">
        <v>1254</v>
      </c>
      <c r="O279" s="66" t="s">
        <v>1168</v>
      </c>
      <c r="P279" s="66" t="str">
        <f t="shared" si="1768"/>
        <v>IN</v>
      </c>
      <c r="Q279" s="66" t="s">
        <v>2</v>
      </c>
      <c r="R279" s="158" t="s">
        <v>128</v>
      </c>
      <c r="S279" s="158" t="s">
        <v>128</v>
      </c>
      <c r="T279" s="158" t="s">
        <v>128</v>
      </c>
      <c r="U279" s="158" t="s">
        <v>128</v>
      </c>
      <c r="V279" s="158" t="s">
        <v>128</v>
      </c>
      <c r="W279" s="158" t="s">
        <v>128</v>
      </c>
      <c r="X279" s="158" t="s">
        <v>128</v>
      </c>
      <c r="Y279" s="158" t="s">
        <v>128</v>
      </c>
      <c r="Z279" s="158" t="s">
        <v>128</v>
      </c>
      <c r="AA279" s="158" t="s">
        <v>128</v>
      </c>
      <c r="AB279" s="158" t="s">
        <v>128</v>
      </c>
      <c r="AC279" s="158" t="s">
        <v>128</v>
      </c>
      <c r="AD279" s="158" t="s">
        <v>128</v>
      </c>
      <c r="AE279" s="158" t="s">
        <v>128</v>
      </c>
      <c r="AF279" s="158" t="s">
        <v>128</v>
      </c>
      <c r="AG279" s="158" t="s">
        <v>128</v>
      </c>
      <c r="AH279" s="158" t="s">
        <v>128</v>
      </c>
      <c r="AI279" s="158" t="s">
        <v>128</v>
      </c>
      <c r="AJ279" s="165">
        <v>4.66</v>
      </c>
      <c r="AK279" s="158" t="s">
        <v>523</v>
      </c>
      <c r="AL279" s="165">
        <v>1.28</v>
      </c>
      <c r="AM279" s="158" t="s">
        <v>523</v>
      </c>
      <c r="AN279" s="163">
        <v>0.36</v>
      </c>
      <c r="AO279" s="158" t="s">
        <v>523</v>
      </c>
      <c r="AP279" s="158" t="s">
        <v>128</v>
      </c>
      <c r="AQ279" s="158" t="s">
        <v>128</v>
      </c>
      <c r="AR279" s="158" t="s">
        <v>128</v>
      </c>
      <c r="AS279" s="158" t="s">
        <v>128</v>
      </c>
      <c r="AT279" s="158" t="s">
        <v>128</v>
      </c>
      <c r="AU279" s="158" t="s">
        <v>128</v>
      </c>
      <c r="AV279" s="158" t="s">
        <v>128</v>
      </c>
      <c r="AW279" s="158" t="s">
        <v>128</v>
      </c>
      <c r="AX279" s="158" t="s">
        <v>128</v>
      </c>
      <c r="AY279" s="158" t="s">
        <v>128</v>
      </c>
      <c r="AZ279" s="158" t="s">
        <v>128</v>
      </c>
      <c r="BA279" s="158" t="s">
        <v>128</v>
      </c>
      <c r="BB279" s="158" t="s">
        <v>128</v>
      </c>
      <c r="BC279" s="158" t="s">
        <v>128</v>
      </c>
      <c r="BD279" s="158" t="s">
        <v>128</v>
      </c>
      <c r="BE279" s="158" t="s">
        <v>128</v>
      </c>
      <c r="BF279" s="158" t="s">
        <v>128</v>
      </c>
      <c r="BG279" s="158" t="s">
        <v>128</v>
      </c>
      <c r="BH279" s="158" t="s">
        <v>128</v>
      </c>
      <c r="BI279" s="158" t="s">
        <v>128</v>
      </c>
      <c r="BJ279" s="158" t="s">
        <v>128</v>
      </c>
      <c r="BK279" s="158" t="s">
        <v>128</v>
      </c>
      <c r="BL279" s="158" t="s">
        <v>128</v>
      </c>
      <c r="BM279" s="158" t="s">
        <v>128</v>
      </c>
      <c r="BN279" s="158" t="s">
        <v>128</v>
      </c>
      <c r="BO279" s="158" t="s">
        <v>128</v>
      </c>
      <c r="BP279" s="158" t="s">
        <v>128</v>
      </c>
      <c r="BQ279" s="158" t="s">
        <v>128</v>
      </c>
      <c r="BR279" s="158" t="s">
        <v>128</v>
      </c>
      <c r="BS279" s="158" t="s">
        <v>128</v>
      </c>
      <c r="BT279" s="158" t="s">
        <v>128</v>
      </c>
      <c r="BU279" s="158" t="s">
        <v>128</v>
      </c>
      <c r="BV279" s="158" t="s">
        <v>128</v>
      </c>
      <c r="BW279" s="158" t="s">
        <v>128</v>
      </c>
      <c r="BX279" s="158" t="s">
        <v>128</v>
      </c>
      <c r="BY279" s="158" t="s">
        <v>128</v>
      </c>
      <c r="BZ279" s="158" t="s">
        <v>128</v>
      </c>
      <c r="CA279" s="158" t="s">
        <v>128</v>
      </c>
      <c r="CB279" s="158" t="s">
        <v>128</v>
      </c>
      <c r="CC279" s="158" t="s">
        <v>128</v>
      </c>
      <c r="CD279" s="158" t="s">
        <v>128</v>
      </c>
      <c r="CE279" s="158" t="s">
        <v>128</v>
      </c>
      <c r="CF279" s="158" t="s">
        <v>128</v>
      </c>
      <c r="CG279" s="158" t="s">
        <v>128</v>
      </c>
      <c r="CH279" s="158" t="s">
        <v>128</v>
      </c>
      <c r="CI279" s="158" t="s">
        <v>128</v>
      </c>
      <c r="CJ279" s="158" t="s">
        <v>128</v>
      </c>
      <c r="CK279" s="158" t="s">
        <v>128</v>
      </c>
      <c r="CL279" s="158" t="s">
        <v>128</v>
      </c>
      <c r="CM279" s="158" t="s">
        <v>128</v>
      </c>
      <c r="CN279" s="158" t="s">
        <v>128</v>
      </c>
      <c r="CO279" s="158" t="s">
        <v>128</v>
      </c>
      <c r="CP279" s="158" t="s">
        <v>128</v>
      </c>
      <c r="CQ279" s="158" t="s">
        <v>128</v>
      </c>
      <c r="CR279" s="158" t="s">
        <v>128</v>
      </c>
      <c r="CS279" s="158" t="s">
        <v>128</v>
      </c>
      <c r="CT279" s="158" t="s">
        <v>128</v>
      </c>
      <c r="CU279" s="158" t="s">
        <v>128</v>
      </c>
      <c r="CV279" s="158" t="s">
        <v>128</v>
      </c>
      <c r="CW279" s="158" t="s">
        <v>128</v>
      </c>
      <c r="CX279" s="158" t="s">
        <v>128</v>
      </c>
      <c r="CY279" s="158" t="s">
        <v>128</v>
      </c>
      <c r="CZ279" s="158" t="s">
        <v>128</v>
      </c>
      <c r="DA279" s="158" t="s">
        <v>128</v>
      </c>
      <c r="DB279" s="158" t="s">
        <v>128</v>
      </c>
      <c r="DC279" s="158" t="s">
        <v>128</v>
      </c>
      <c r="DD279" s="158" t="s">
        <v>128</v>
      </c>
      <c r="DE279" s="158" t="s">
        <v>128</v>
      </c>
      <c r="DF279" s="158" t="s">
        <v>128</v>
      </c>
      <c r="DG279" s="158" t="s">
        <v>128</v>
      </c>
      <c r="DH279" s="158" t="s">
        <v>128</v>
      </c>
      <c r="DI279" s="158" t="s">
        <v>128</v>
      </c>
      <c r="DJ279" s="158" t="s">
        <v>128</v>
      </c>
      <c r="DK279" s="158" t="s">
        <v>128</v>
      </c>
      <c r="DL279" s="158" t="s">
        <v>128</v>
      </c>
      <c r="DM279" s="158" t="s">
        <v>128</v>
      </c>
      <c r="DN279" s="158" t="s">
        <v>128</v>
      </c>
      <c r="DO279" s="158" t="s">
        <v>128</v>
      </c>
      <c r="DP279" s="158" t="s">
        <v>128</v>
      </c>
      <c r="DQ279" s="158" t="s">
        <v>128</v>
      </c>
      <c r="DR279" s="158" t="s">
        <v>128</v>
      </c>
      <c r="DS279" s="158" t="s">
        <v>128</v>
      </c>
      <c r="DT279" s="158" t="s">
        <v>128</v>
      </c>
      <c r="DU279" s="158" t="s">
        <v>128</v>
      </c>
      <c r="DV279" s="158" t="s">
        <v>128</v>
      </c>
      <c r="DW279" s="158" t="s">
        <v>128</v>
      </c>
      <c r="DX279" s="158" t="s">
        <v>128</v>
      </c>
      <c r="DY279" s="158" t="s">
        <v>128</v>
      </c>
      <c r="DZ279" s="158" t="s">
        <v>128</v>
      </c>
      <c r="EA279" s="158" t="s">
        <v>128</v>
      </c>
      <c r="EB279" s="158" t="s">
        <v>128</v>
      </c>
      <c r="EC279" s="158" t="s">
        <v>128</v>
      </c>
      <c r="ED279" s="158" t="s">
        <v>128</v>
      </c>
      <c r="EE279" s="158" t="s">
        <v>128</v>
      </c>
      <c r="EF279" s="158" t="s">
        <v>128</v>
      </c>
      <c r="EG279" s="158" t="s">
        <v>128</v>
      </c>
      <c r="EH279" s="158" t="s">
        <v>128</v>
      </c>
      <c r="EI279" s="158" t="s">
        <v>128</v>
      </c>
      <c r="EJ279" s="158" t="s">
        <v>128</v>
      </c>
      <c r="EK279" s="158" t="s">
        <v>128</v>
      </c>
      <c r="EL279" s="158" t="s">
        <v>128</v>
      </c>
      <c r="EM279" s="158" t="s">
        <v>128</v>
      </c>
      <c r="EN279" s="158" t="s">
        <v>128</v>
      </c>
      <c r="EO279" s="158" t="s">
        <v>128</v>
      </c>
      <c r="EP279" s="158" t="s">
        <v>128</v>
      </c>
      <c r="EQ279" s="158" t="s">
        <v>128</v>
      </c>
      <c r="ER279" s="158" t="s">
        <v>128</v>
      </c>
      <c r="ES279" s="158" t="s">
        <v>128</v>
      </c>
      <c r="ET279" s="158" t="s">
        <v>128</v>
      </c>
      <c r="EU279" s="158" t="s">
        <v>128</v>
      </c>
      <c r="EV279" s="158" t="s">
        <v>128</v>
      </c>
      <c r="EW279" s="158" t="s">
        <v>128</v>
      </c>
      <c r="EX279" s="158" t="s">
        <v>128</v>
      </c>
      <c r="EY279" s="158" t="s">
        <v>128</v>
      </c>
      <c r="EZ279" s="158" t="s">
        <v>128</v>
      </c>
      <c r="FA279" s="158" t="s">
        <v>128</v>
      </c>
      <c r="FB279" s="158" t="s">
        <v>128</v>
      </c>
      <c r="FC279" s="158" t="s">
        <v>128</v>
      </c>
      <c r="FD279" s="158" t="s">
        <v>128</v>
      </c>
      <c r="FE279" s="158" t="s">
        <v>128</v>
      </c>
      <c r="FF279" s="158" t="s">
        <v>128</v>
      </c>
      <c r="FG279" s="158" t="s">
        <v>128</v>
      </c>
      <c r="FH279" s="158" t="s">
        <v>128</v>
      </c>
      <c r="FI279" s="158" t="s">
        <v>128</v>
      </c>
      <c r="FJ279" s="158" t="s">
        <v>128</v>
      </c>
      <c r="FK279" s="158" t="s">
        <v>128</v>
      </c>
      <c r="FL279" s="158" t="s">
        <v>128</v>
      </c>
      <c r="FM279" s="158" t="s">
        <v>128</v>
      </c>
      <c r="FN279" s="158" t="s">
        <v>128</v>
      </c>
      <c r="FO279" s="158" t="s">
        <v>128</v>
      </c>
      <c r="FP279" s="158" t="s">
        <v>128</v>
      </c>
      <c r="FQ279" s="158" t="s">
        <v>128</v>
      </c>
      <c r="FR279" s="158" t="s">
        <v>128</v>
      </c>
      <c r="FS279" s="158" t="s">
        <v>128</v>
      </c>
      <c r="FT279" s="158" t="s">
        <v>128</v>
      </c>
      <c r="FU279" s="158" t="s">
        <v>128</v>
      </c>
      <c r="FV279" s="158" t="s">
        <v>128</v>
      </c>
      <c r="FW279" s="158" t="s">
        <v>128</v>
      </c>
      <c r="FX279" s="158" t="s">
        <v>128</v>
      </c>
      <c r="FY279" s="158" t="s">
        <v>128</v>
      </c>
      <c r="FZ279" s="158" t="s">
        <v>128</v>
      </c>
      <c r="GA279" s="158" t="s">
        <v>128</v>
      </c>
      <c r="GB279" s="158" t="s">
        <v>128</v>
      </c>
      <c r="GC279" s="158" t="s">
        <v>128</v>
      </c>
      <c r="GD279" s="158" t="s">
        <v>128</v>
      </c>
      <c r="GE279" s="158" t="s">
        <v>128</v>
      </c>
      <c r="GF279" s="158" t="s">
        <v>128</v>
      </c>
      <c r="GG279" s="158" t="s">
        <v>128</v>
      </c>
      <c r="GH279" s="158" t="s">
        <v>128</v>
      </c>
      <c r="GI279" s="158" t="s">
        <v>128</v>
      </c>
      <c r="GJ279" s="158" t="s">
        <v>128</v>
      </c>
      <c r="GK279" s="158" t="s">
        <v>128</v>
      </c>
      <c r="GL279" s="158" t="s">
        <v>128</v>
      </c>
      <c r="GM279" s="158" t="s">
        <v>128</v>
      </c>
      <c r="GN279" s="158" t="s">
        <v>128</v>
      </c>
      <c r="GO279" s="158" t="s">
        <v>128</v>
      </c>
      <c r="GP279" s="158" t="s">
        <v>128</v>
      </c>
      <c r="GQ279" s="158" t="s">
        <v>128</v>
      </c>
      <c r="GR279" s="158" t="s">
        <v>128</v>
      </c>
      <c r="GS279" s="158" t="s">
        <v>128</v>
      </c>
      <c r="GT279" s="158" t="s">
        <v>128</v>
      </c>
      <c r="GU279" s="158" t="s">
        <v>128</v>
      </c>
      <c r="GV279" s="158" t="s">
        <v>128</v>
      </c>
      <c r="GW279" s="158" t="s">
        <v>128</v>
      </c>
      <c r="GX279" s="158" t="s">
        <v>128</v>
      </c>
      <c r="GY279" s="158" t="s">
        <v>128</v>
      </c>
      <c r="GZ279" s="158" t="s">
        <v>128</v>
      </c>
      <c r="HA279" s="158" t="s">
        <v>128</v>
      </c>
      <c r="HB279" s="158" t="s">
        <v>128</v>
      </c>
      <c r="HC279" s="158" t="s">
        <v>128</v>
      </c>
      <c r="HD279" s="158" t="s">
        <v>128</v>
      </c>
      <c r="HE279" s="158" t="s">
        <v>128</v>
      </c>
      <c r="HF279" s="158" t="s">
        <v>128</v>
      </c>
      <c r="HG279" s="158" t="s">
        <v>128</v>
      </c>
      <c r="HH279" s="158" t="s">
        <v>128</v>
      </c>
      <c r="HI279" s="158" t="s">
        <v>128</v>
      </c>
      <c r="HJ279" s="158" t="s">
        <v>128</v>
      </c>
      <c r="HK279" s="158" t="s">
        <v>128</v>
      </c>
      <c r="HL279" s="158" t="s">
        <v>128</v>
      </c>
      <c r="HM279" s="158" t="s">
        <v>128</v>
      </c>
      <c r="HN279" s="158" t="s">
        <v>128</v>
      </c>
      <c r="HO279" s="158" t="s">
        <v>128</v>
      </c>
      <c r="HP279" s="158" t="s">
        <v>128</v>
      </c>
      <c r="HQ279" s="158" t="s">
        <v>128</v>
      </c>
      <c r="HR279" s="158" t="s">
        <v>128</v>
      </c>
      <c r="HS279" s="158" t="s">
        <v>128</v>
      </c>
      <c r="HT279" s="158" t="s">
        <v>128</v>
      </c>
      <c r="HU279" s="158" t="s">
        <v>128</v>
      </c>
      <c r="HV279" s="158" t="s">
        <v>128</v>
      </c>
      <c r="HW279" s="158" t="s">
        <v>128</v>
      </c>
      <c r="HX279" s="158" t="s">
        <v>128</v>
      </c>
      <c r="HY279" s="158" t="s">
        <v>128</v>
      </c>
      <c r="HZ279" s="158" t="s">
        <v>128</v>
      </c>
      <c r="IA279" s="158" t="s">
        <v>128</v>
      </c>
      <c r="IB279" s="158" t="s">
        <v>128</v>
      </c>
      <c r="IC279" s="158" t="s">
        <v>128</v>
      </c>
      <c r="ID279" s="158" t="s">
        <v>128</v>
      </c>
      <c r="IE279" s="158" t="s">
        <v>128</v>
      </c>
      <c r="IF279" s="158" t="s">
        <v>128</v>
      </c>
      <c r="IG279" s="158" t="s">
        <v>128</v>
      </c>
      <c r="IH279" s="158" t="s">
        <v>128</v>
      </c>
      <c r="II279" s="158" t="s">
        <v>128</v>
      </c>
      <c r="IJ279" s="158" t="s">
        <v>128</v>
      </c>
      <c r="IK279" s="158" t="s">
        <v>128</v>
      </c>
      <c r="IL279" s="158" t="s">
        <v>128</v>
      </c>
      <c r="IM279" s="158" t="s">
        <v>128</v>
      </c>
      <c r="IN279" s="158" t="s">
        <v>128</v>
      </c>
      <c r="IO279" s="158" t="s">
        <v>128</v>
      </c>
      <c r="IP279" s="158" t="s">
        <v>128</v>
      </c>
      <c r="IQ279" s="158" t="s">
        <v>128</v>
      </c>
      <c r="IR279" s="158" t="s">
        <v>128</v>
      </c>
      <c r="IS279" s="158" t="s">
        <v>128</v>
      </c>
      <c r="IT279" s="158" t="s">
        <v>128</v>
      </c>
      <c r="IU279" s="158" t="s">
        <v>128</v>
      </c>
      <c r="IV279" s="158" t="s">
        <v>128</v>
      </c>
      <c r="IW279" s="158" t="s">
        <v>128</v>
      </c>
      <c r="IX279" s="158" t="s">
        <v>128</v>
      </c>
      <c r="IY279" s="158" t="s">
        <v>128</v>
      </c>
      <c r="IZ279" s="158" t="s">
        <v>128</v>
      </c>
      <c r="JA279" s="158" t="s">
        <v>128</v>
      </c>
      <c r="JB279" s="158" t="s">
        <v>128</v>
      </c>
      <c r="JC279" s="158" t="s">
        <v>128</v>
      </c>
      <c r="JD279" s="158" t="s">
        <v>128</v>
      </c>
      <c r="JE279" s="158" t="s">
        <v>128</v>
      </c>
      <c r="JF279" s="158" t="s">
        <v>128</v>
      </c>
      <c r="JG279" s="158" t="s">
        <v>128</v>
      </c>
      <c r="JH279" s="158" t="s">
        <v>128</v>
      </c>
      <c r="JI279" s="158" t="s">
        <v>128</v>
      </c>
      <c r="JJ279" s="158" t="s">
        <v>128</v>
      </c>
      <c r="JK279" s="158" t="s">
        <v>128</v>
      </c>
      <c r="JL279" s="158" t="s">
        <v>128</v>
      </c>
      <c r="JM279" s="158" t="s">
        <v>128</v>
      </c>
      <c r="JN279" s="158" t="s">
        <v>128</v>
      </c>
      <c r="JO279" s="158" t="s">
        <v>128</v>
      </c>
      <c r="JP279" s="158" t="s">
        <v>128</v>
      </c>
      <c r="JQ279" s="158" t="s">
        <v>128</v>
      </c>
      <c r="JR279" s="158" t="s">
        <v>128</v>
      </c>
      <c r="JS279" s="158" t="s">
        <v>128</v>
      </c>
      <c r="JT279" s="158" t="s">
        <v>128</v>
      </c>
      <c r="JU279" s="158" t="s">
        <v>128</v>
      </c>
      <c r="JV279" s="158" t="s">
        <v>128</v>
      </c>
      <c r="JW279" s="158" t="s">
        <v>128</v>
      </c>
      <c r="JX279" s="158" t="s">
        <v>128</v>
      </c>
      <c r="JY279" s="158" t="s">
        <v>128</v>
      </c>
      <c r="JZ279" s="158" t="s">
        <v>128</v>
      </c>
      <c r="KA279" s="158" t="s">
        <v>128</v>
      </c>
      <c r="KB279" s="158" t="s">
        <v>128</v>
      </c>
      <c r="KC279" s="158" t="s">
        <v>128</v>
      </c>
      <c r="KD279" s="158" t="s">
        <v>128</v>
      </c>
      <c r="KE279" s="158" t="s">
        <v>128</v>
      </c>
      <c r="KF279" s="158" t="s">
        <v>128</v>
      </c>
      <c r="KG279" s="158" t="s">
        <v>128</v>
      </c>
      <c r="KH279" s="158" t="s">
        <v>128</v>
      </c>
      <c r="KI279" s="158" t="s">
        <v>128</v>
      </c>
      <c r="KJ279" s="158" t="s">
        <v>128</v>
      </c>
      <c r="KK279" s="158" t="s">
        <v>128</v>
      </c>
      <c r="KL279" s="158" t="s">
        <v>128</v>
      </c>
      <c r="KM279" s="158" t="s">
        <v>128</v>
      </c>
      <c r="KN279" s="158" t="s">
        <v>128</v>
      </c>
      <c r="KO279" s="158" t="s">
        <v>128</v>
      </c>
      <c r="KP279" s="158" t="s">
        <v>128</v>
      </c>
      <c r="KQ279" s="158" t="s">
        <v>128</v>
      </c>
      <c r="KR279" s="158" t="s">
        <v>128</v>
      </c>
      <c r="KS279" s="158" t="s">
        <v>128</v>
      </c>
      <c r="KT279" s="158" t="s">
        <v>128</v>
      </c>
      <c r="KU279" s="158" t="s">
        <v>128</v>
      </c>
      <c r="KV279" s="158" t="s">
        <v>128</v>
      </c>
      <c r="KW279" s="158" t="s">
        <v>128</v>
      </c>
      <c r="KX279" s="158" t="s">
        <v>128</v>
      </c>
      <c r="KY279" s="158" t="s">
        <v>128</v>
      </c>
      <c r="KZ279" s="158" t="s">
        <v>128</v>
      </c>
      <c r="LA279" s="158" t="s">
        <v>128</v>
      </c>
      <c r="LB279" s="158" t="s">
        <v>128</v>
      </c>
      <c r="LC279" s="158" t="s">
        <v>128</v>
      </c>
      <c r="LD279" s="158" t="s">
        <v>128</v>
      </c>
      <c r="LE279" s="158" t="s">
        <v>128</v>
      </c>
      <c r="LF279" s="158" t="s">
        <v>128</v>
      </c>
      <c r="LG279" s="158" t="s">
        <v>128</v>
      </c>
      <c r="LH279" s="158" t="s">
        <v>128</v>
      </c>
      <c r="LI279" s="158" t="s">
        <v>128</v>
      </c>
      <c r="LJ279" s="158" t="s">
        <v>128</v>
      </c>
      <c r="LK279" s="158" t="s">
        <v>128</v>
      </c>
      <c r="LL279" s="158" t="s">
        <v>128</v>
      </c>
      <c r="LM279" s="158" t="s">
        <v>128</v>
      </c>
      <c r="LN279" s="158" t="s">
        <v>128</v>
      </c>
      <c r="LO279" s="158" t="s">
        <v>128</v>
      </c>
      <c r="LP279" s="158" t="s">
        <v>128</v>
      </c>
      <c r="LQ279" s="158" t="s">
        <v>128</v>
      </c>
      <c r="LR279" s="158" t="s">
        <v>128</v>
      </c>
      <c r="LS279" s="158" t="s">
        <v>128</v>
      </c>
      <c r="LT279" s="158" t="s">
        <v>128</v>
      </c>
      <c r="LU279" s="158" t="s">
        <v>128</v>
      </c>
      <c r="LV279" s="158" t="s">
        <v>128</v>
      </c>
      <c r="LW279" s="158" t="s">
        <v>128</v>
      </c>
      <c r="LX279" s="158" t="s">
        <v>128</v>
      </c>
      <c r="LY279" s="158" t="s">
        <v>128</v>
      </c>
      <c r="LZ279" s="158" t="s">
        <v>128</v>
      </c>
      <c r="MA279" s="158" t="s">
        <v>128</v>
      </c>
      <c r="MB279" s="158" t="s">
        <v>128</v>
      </c>
      <c r="MC279" s="158" t="s">
        <v>128</v>
      </c>
      <c r="MD279" s="158" t="s">
        <v>128</v>
      </c>
      <c r="ME279" s="158" t="s">
        <v>128</v>
      </c>
      <c r="MF279" s="158" t="s">
        <v>128</v>
      </c>
      <c r="MG279" s="158" t="s">
        <v>128</v>
      </c>
      <c r="MH279" s="158" t="s">
        <v>128</v>
      </c>
      <c r="MI279" s="158" t="s">
        <v>128</v>
      </c>
      <c r="MJ279" s="158" t="s">
        <v>128</v>
      </c>
      <c r="MK279" s="158" t="s">
        <v>128</v>
      </c>
      <c r="ML279" s="158" t="s">
        <v>128</v>
      </c>
      <c r="MM279" s="158" t="s">
        <v>128</v>
      </c>
      <c r="MN279" s="158" t="s">
        <v>128</v>
      </c>
      <c r="MO279" s="158" t="s">
        <v>128</v>
      </c>
      <c r="MP279" s="158" t="s">
        <v>128</v>
      </c>
      <c r="MQ279" s="158" t="s">
        <v>128</v>
      </c>
      <c r="MR279" s="158" t="s">
        <v>128</v>
      </c>
      <c r="MS279" s="158" t="s">
        <v>128</v>
      </c>
      <c r="MT279" s="158" t="s">
        <v>128</v>
      </c>
      <c r="MU279" s="158" t="s">
        <v>128</v>
      </c>
      <c r="MV279" s="158" t="s">
        <v>128</v>
      </c>
      <c r="MW279" s="158" t="s">
        <v>128</v>
      </c>
      <c r="MX279" s="158" t="s">
        <v>128</v>
      </c>
      <c r="MY279" s="158" t="s">
        <v>128</v>
      </c>
      <c r="MZ279" s="158" t="s">
        <v>128</v>
      </c>
      <c r="NA279" s="158" t="s">
        <v>128</v>
      </c>
      <c r="NB279" s="158" t="s">
        <v>128</v>
      </c>
      <c r="NC279" s="158" t="s">
        <v>128</v>
      </c>
      <c r="ND279" s="158" t="s">
        <v>128</v>
      </c>
      <c r="NE279" s="158" t="s">
        <v>128</v>
      </c>
      <c r="NF279" s="158" t="s">
        <v>128</v>
      </c>
      <c r="NG279" s="158" t="s">
        <v>128</v>
      </c>
      <c r="NH279" s="158" t="s">
        <v>128</v>
      </c>
      <c r="NI279" s="158" t="s">
        <v>128</v>
      </c>
      <c r="NJ279" s="158" t="s">
        <v>128</v>
      </c>
      <c r="NK279" s="158" t="s">
        <v>128</v>
      </c>
      <c r="NL279" s="158" t="s">
        <v>128</v>
      </c>
      <c r="NM279" s="158" t="s">
        <v>128</v>
      </c>
      <c r="NN279" s="158" t="s">
        <v>128</v>
      </c>
      <c r="NO279" s="158" t="s">
        <v>128</v>
      </c>
      <c r="NP279" s="158" t="s">
        <v>128</v>
      </c>
      <c r="NQ279" s="158" t="s">
        <v>128</v>
      </c>
      <c r="NR279" s="158" t="s">
        <v>128</v>
      </c>
      <c r="NS279" s="158" t="s">
        <v>128</v>
      </c>
      <c r="NT279" s="158" t="s">
        <v>128</v>
      </c>
      <c r="NU279" s="158" t="s">
        <v>128</v>
      </c>
      <c r="NV279" s="158" t="s">
        <v>128</v>
      </c>
      <c r="NW279" s="158" t="s">
        <v>128</v>
      </c>
      <c r="NX279" s="158" t="s">
        <v>128</v>
      </c>
      <c r="NY279" s="158" t="s">
        <v>128</v>
      </c>
      <c r="NZ279" s="158" t="s">
        <v>128</v>
      </c>
      <c r="OA279" s="158" t="s">
        <v>128</v>
      </c>
      <c r="OB279" s="158" t="s">
        <v>128</v>
      </c>
      <c r="OC279" s="158" t="s">
        <v>128</v>
      </c>
      <c r="OD279" s="158" t="s">
        <v>128</v>
      </c>
      <c r="OE279" s="170" t="s">
        <v>128</v>
      </c>
      <c r="OF279" s="181"/>
      <c r="OG279" s="113" t="str">
        <f t="shared" si="1778"/>
        <v/>
      </c>
      <c r="OH279" s="66" t="str">
        <f t="shared" si="1779"/>
        <v/>
      </c>
      <c r="OI279" s="66" t="str">
        <f t="shared" si="1780"/>
        <v/>
      </c>
      <c r="OJ279" s="66" t="str">
        <f t="shared" si="1781"/>
        <v/>
      </c>
      <c r="OK279" s="66" t="str">
        <f t="shared" si="1782"/>
        <v/>
      </c>
      <c r="OL279" s="66" t="str">
        <f t="shared" si="1783"/>
        <v/>
      </c>
      <c r="OM279" s="66" t="str">
        <f t="shared" si="1784"/>
        <v/>
      </c>
      <c r="ON279" s="66" t="str">
        <f t="shared" si="1785"/>
        <v/>
      </c>
      <c r="OO279" s="66" t="str">
        <f t="shared" si="1786"/>
        <v/>
      </c>
      <c r="OP279" s="66" t="str">
        <f t="shared" si="1787"/>
        <v/>
      </c>
      <c r="OQ279" s="66" t="str">
        <f t="shared" si="1788"/>
        <v/>
      </c>
      <c r="OR279" s="66" t="str">
        <f t="shared" si="1789"/>
        <v/>
      </c>
      <c r="OS279" s="66" t="str">
        <f t="shared" si="1790"/>
        <v/>
      </c>
      <c r="OT279" s="66" t="str">
        <f t="shared" si="1791"/>
        <v/>
      </c>
      <c r="OU279" s="66" t="str">
        <f t="shared" si="1792"/>
        <v/>
      </c>
      <c r="OV279" s="66" t="str">
        <f t="shared" si="1793"/>
        <v/>
      </c>
      <c r="OW279" s="66" t="str">
        <f t="shared" si="1794"/>
        <v/>
      </c>
      <c r="OX279" s="66" t="str">
        <f t="shared" si="1795"/>
        <v/>
      </c>
      <c r="OY279" s="118">
        <f t="shared" si="1796"/>
        <v>1.9449792093826466</v>
      </c>
      <c r="OZ279" s="66" t="str">
        <f t="shared" si="1797"/>
        <v>kg/GJ delivered</v>
      </c>
      <c r="PA279" s="126">
        <f t="shared" si="1798"/>
        <v>0.53424321631111327</v>
      </c>
      <c r="PB279" s="66" t="str">
        <f t="shared" si="1799"/>
        <v>kg/GJ delivered</v>
      </c>
      <c r="PC279" s="126">
        <f t="shared" si="1800"/>
        <v>0.1502559045875006</v>
      </c>
      <c r="PD279" s="66" t="str">
        <f t="shared" si="1801"/>
        <v>kg/GJ delivered</v>
      </c>
      <c r="PE279" s="66" t="str">
        <f t="shared" si="1802"/>
        <v/>
      </c>
      <c r="PF279" s="66" t="str">
        <f t="shared" si="1803"/>
        <v/>
      </c>
      <c r="PG279" s="66" t="str">
        <f t="shared" si="1804"/>
        <v/>
      </c>
      <c r="PH279" s="66" t="str">
        <f t="shared" si="1805"/>
        <v/>
      </c>
      <c r="PI279" s="66" t="str">
        <f t="shared" si="1806"/>
        <v/>
      </c>
      <c r="PJ279" s="66" t="str">
        <f t="shared" si="1807"/>
        <v/>
      </c>
      <c r="PK279" s="66" t="str">
        <f t="shared" si="1808"/>
        <v/>
      </c>
      <c r="PL279" s="66" t="str">
        <f t="shared" si="1809"/>
        <v/>
      </c>
      <c r="PM279" s="66" t="str">
        <f t="shared" si="1810"/>
        <v/>
      </c>
      <c r="PN279" s="66" t="str">
        <f t="shared" si="1811"/>
        <v/>
      </c>
      <c r="PO279" s="66" t="str">
        <f t="shared" si="1812"/>
        <v/>
      </c>
      <c r="PP279" s="66" t="str">
        <f t="shared" si="1813"/>
        <v/>
      </c>
      <c r="PQ279" s="66" t="str">
        <f t="shared" si="1814"/>
        <v/>
      </c>
      <c r="PR279" s="66" t="str">
        <f t="shared" si="1815"/>
        <v/>
      </c>
      <c r="PS279" s="66" t="str">
        <f t="shared" si="1816"/>
        <v/>
      </c>
      <c r="PT279" s="66" t="str">
        <f t="shared" si="1817"/>
        <v/>
      </c>
      <c r="PU279" s="66" t="str">
        <f t="shared" si="1818"/>
        <v/>
      </c>
      <c r="PV279" s="66" t="str">
        <f t="shared" si="1819"/>
        <v/>
      </c>
      <c r="PW279" s="66" t="str">
        <f t="shared" si="1820"/>
        <v/>
      </c>
      <c r="PX279" s="66" t="str">
        <f t="shared" si="1821"/>
        <v/>
      </c>
      <c r="PY279" s="66" t="str">
        <f t="shared" si="1822"/>
        <v/>
      </c>
      <c r="PZ279" s="66" t="str">
        <f t="shared" si="1823"/>
        <v/>
      </c>
      <c r="QA279" s="66" t="str">
        <f t="shared" si="1824"/>
        <v/>
      </c>
      <c r="QB279" s="66" t="str">
        <f t="shared" si="1825"/>
        <v/>
      </c>
      <c r="QC279" s="66" t="str">
        <f t="shared" si="1826"/>
        <v/>
      </c>
      <c r="QD279" s="66" t="str">
        <f t="shared" si="1827"/>
        <v/>
      </c>
      <c r="QE279" s="66" t="str">
        <f t="shared" si="1828"/>
        <v/>
      </c>
      <c r="QF279" s="66" t="str">
        <f t="shared" si="1829"/>
        <v/>
      </c>
      <c r="QG279" s="66" t="str">
        <f t="shared" si="1830"/>
        <v/>
      </c>
      <c r="QH279" s="66" t="str">
        <f t="shared" si="1831"/>
        <v/>
      </c>
      <c r="QI279" s="66" t="str">
        <f t="shared" si="1832"/>
        <v/>
      </c>
      <c r="QJ279" s="66" t="str">
        <f t="shared" si="1833"/>
        <v/>
      </c>
      <c r="QK279" s="66" t="str">
        <f t="shared" si="1834"/>
        <v/>
      </c>
      <c r="QL279" s="66" t="str">
        <f t="shared" si="1835"/>
        <v/>
      </c>
      <c r="QM279" s="66" t="str">
        <f t="shared" si="1836"/>
        <v/>
      </c>
      <c r="QN279" s="66" t="str">
        <f t="shared" si="1837"/>
        <v/>
      </c>
      <c r="QO279" s="66" t="str">
        <f t="shared" si="1838"/>
        <v/>
      </c>
      <c r="QP279" s="66" t="str">
        <f t="shared" si="1839"/>
        <v/>
      </c>
      <c r="QQ279" s="66" t="str">
        <f t="shared" si="1840"/>
        <v/>
      </c>
      <c r="QR279" s="66" t="str">
        <f t="shared" si="1841"/>
        <v/>
      </c>
      <c r="QS279" s="66" t="str">
        <f t="shared" si="1842"/>
        <v/>
      </c>
      <c r="QT279" s="66" t="str">
        <f t="shared" si="1843"/>
        <v/>
      </c>
      <c r="QU279" s="66" t="str">
        <f t="shared" si="1844"/>
        <v/>
      </c>
      <c r="QV279" s="66" t="str">
        <f t="shared" si="1845"/>
        <v/>
      </c>
      <c r="QW279" s="66" t="str">
        <f t="shared" si="1846"/>
        <v/>
      </c>
      <c r="QX279" s="66" t="str">
        <f t="shared" si="1847"/>
        <v/>
      </c>
      <c r="QY279" s="66" t="str">
        <f t="shared" si="1848"/>
        <v/>
      </c>
      <c r="QZ279" s="66" t="str">
        <f t="shared" si="1849"/>
        <v/>
      </c>
      <c r="RA279" s="66" t="str">
        <f t="shared" si="1850"/>
        <v/>
      </c>
      <c r="RB279" s="66" t="str">
        <f t="shared" si="1851"/>
        <v/>
      </c>
      <c r="RC279" s="66" t="str">
        <f t="shared" si="1852"/>
        <v/>
      </c>
      <c r="RD279" s="66" t="str">
        <f t="shared" si="1853"/>
        <v/>
      </c>
      <c r="RE279" s="66" t="str">
        <f t="shared" si="1854"/>
        <v/>
      </c>
      <c r="RF279" s="66" t="str">
        <f t="shared" si="1855"/>
        <v/>
      </c>
      <c r="RG279" s="66" t="str">
        <f t="shared" si="1856"/>
        <v/>
      </c>
      <c r="RH279" s="66" t="str">
        <f t="shared" si="1857"/>
        <v/>
      </c>
      <c r="RI279" s="66" t="str">
        <f t="shared" si="1858"/>
        <v/>
      </c>
      <c r="RJ279" s="66" t="str">
        <f t="shared" si="1859"/>
        <v/>
      </c>
      <c r="RK279" s="66" t="str">
        <f t="shared" si="1860"/>
        <v/>
      </c>
      <c r="RL279" s="66" t="str">
        <f t="shared" si="1861"/>
        <v/>
      </c>
      <c r="RM279" s="66" t="str">
        <f t="shared" si="1862"/>
        <v/>
      </c>
      <c r="RN279" s="66" t="str">
        <f t="shared" si="1863"/>
        <v/>
      </c>
      <c r="RO279" s="66" t="str">
        <f t="shared" si="1864"/>
        <v/>
      </c>
      <c r="RP279" s="66" t="str">
        <f t="shared" si="1865"/>
        <v/>
      </c>
      <c r="RQ279" s="66" t="str">
        <f t="shared" si="1866"/>
        <v/>
      </c>
      <c r="RR279" s="66" t="str">
        <f t="shared" si="1867"/>
        <v/>
      </c>
      <c r="RS279" s="66" t="str">
        <f t="shared" si="1868"/>
        <v/>
      </c>
      <c r="RT279" s="66" t="str">
        <f t="shared" si="1869"/>
        <v/>
      </c>
      <c r="RU279" s="66" t="str">
        <f t="shared" si="1870"/>
        <v/>
      </c>
      <c r="RV279" s="66" t="str">
        <f t="shared" si="1871"/>
        <v/>
      </c>
      <c r="RW279" s="66" t="str">
        <f t="shared" si="1872"/>
        <v/>
      </c>
      <c r="RX279" s="66" t="str">
        <f t="shared" si="1873"/>
        <v/>
      </c>
      <c r="RY279" s="66" t="str">
        <f t="shared" si="1874"/>
        <v/>
      </c>
      <c r="RZ279" s="66" t="str">
        <f t="shared" si="1875"/>
        <v/>
      </c>
      <c r="SA279" s="66" t="str">
        <f t="shared" si="1876"/>
        <v/>
      </c>
      <c r="SB279" s="66" t="str">
        <f t="shared" si="1877"/>
        <v/>
      </c>
      <c r="SC279" s="66" t="str">
        <f t="shared" si="1878"/>
        <v/>
      </c>
      <c r="SD279" s="66" t="str">
        <f t="shared" si="1879"/>
        <v/>
      </c>
      <c r="SE279" s="66" t="str">
        <f t="shared" si="1880"/>
        <v/>
      </c>
      <c r="SF279" s="66" t="str">
        <f t="shared" si="1881"/>
        <v/>
      </c>
      <c r="SG279" s="66" t="str">
        <f t="shared" si="1882"/>
        <v/>
      </c>
      <c r="SH279" s="66" t="str">
        <f t="shared" si="1883"/>
        <v/>
      </c>
      <c r="SI279" s="66" t="str">
        <f t="shared" si="1884"/>
        <v/>
      </c>
      <c r="SJ279" s="66" t="str">
        <f t="shared" si="1885"/>
        <v/>
      </c>
      <c r="SK279" s="66" t="str">
        <f t="shared" si="1886"/>
        <v/>
      </c>
      <c r="SL279" s="66" t="str">
        <f t="shared" si="1887"/>
        <v/>
      </c>
      <c r="SM279" s="66" t="str">
        <f t="shared" si="1888"/>
        <v/>
      </c>
      <c r="SN279" s="66" t="str">
        <f t="shared" si="1889"/>
        <v/>
      </c>
      <c r="SO279" s="66" t="str">
        <f t="shared" si="1890"/>
        <v/>
      </c>
      <c r="SP279" s="66" t="str">
        <f t="shared" si="1891"/>
        <v/>
      </c>
      <c r="SQ279" s="66" t="str">
        <f t="shared" si="1892"/>
        <v/>
      </c>
      <c r="SR279" s="66" t="str">
        <f t="shared" si="1893"/>
        <v/>
      </c>
      <c r="SS279" s="66" t="str">
        <f t="shared" si="1894"/>
        <v/>
      </c>
      <c r="ST279" s="66" t="str">
        <f t="shared" si="1895"/>
        <v/>
      </c>
      <c r="SU279" s="66" t="str">
        <f t="shared" si="1896"/>
        <v/>
      </c>
      <c r="SV279" s="66" t="str">
        <f t="shared" si="1897"/>
        <v/>
      </c>
      <c r="SW279" s="66" t="str">
        <f t="shared" si="1898"/>
        <v/>
      </c>
      <c r="SX279" s="66" t="str">
        <f t="shared" si="1899"/>
        <v/>
      </c>
      <c r="SY279" s="66" t="str">
        <f t="shared" si="1900"/>
        <v/>
      </c>
      <c r="SZ279" s="66" t="str">
        <f t="shared" si="1901"/>
        <v/>
      </c>
      <c r="TA279" s="66" t="str">
        <f t="shared" si="1902"/>
        <v/>
      </c>
      <c r="TB279" s="66" t="str">
        <f t="shared" si="1903"/>
        <v/>
      </c>
      <c r="TC279" s="66" t="str">
        <f t="shared" si="1904"/>
        <v/>
      </c>
      <c r="TD279" s="66" t="str">
        <f t="shared" si="1905"/>
        <v/>
      </c>
      <c r="TE279" s="66" t="str">
        <f t="shared" si="1906"/>
        <v/>
      </c>
      <c r="TF279" s="66" t="str">
        <f t="shared" si="1907"/>
        <v/>
      </c>
      <c r="TG279" s="66" t="str">
        <f t="shared" si="1908"/>
        <v/>
      </c>
      <c r="TH279" s="66" t="str">
        <f t="shared" si="1909"/>
        <v/>
      </c>
      <c r="TI279" s="66" t="str">
        <f t="shared" si="1910"/>
        <v/>
      </c>
      <c r="TJ279" s="66" t="str">
        <f t="shared" si="1911"/>
        <v/>
      </c>
      <c r="TK279" s="66" t="str">
        <f t="shared" si="1912"/>
        <v/>
      </c>
      <c r="TL279" s="66" t="str">
        <f t="shared" si="1913"/>
        <v/>
      </c>
      <c r="TM279" s="66" t="str">
        <f t="shared" si="1914"/>
        <v/>
      </c>
      <c r="TN279" s="66" t="str">
        <f t="shared" si="1915"/>
        <v/>
      </c>
      <c r="TO279" s="66" t="str">
        <f t="shared" si="1916"/>
        <v/>
      </c>
      <c r="TP279" s="66" t="str">
        <f t="shared" si="1917"/>
        <v/>
      </c>
      <c r="TQ279" s="66" t="str">
        <f t="shared" si="1918"/>
        <v/>
      </c>
      <c r="TR279" s="66" t="str">
        <f t="shared" si="1919"/>
        <v/>
      </c>
      <c r="TS279" s="66" t="str">
        <f t="shared" si="1920"/>
        <v/>
      </c>
      <c r="TT279" s="66" t="str">
        <f t="shared" si="1921"/>
        <v/>
      </c>
      <c r="TU279" s="66" t="str">
        <f t="shared" si="1922"/>
        <v/>
      </c>
      <c r="TV279" s="66" t="str">
        <f t="shared" si="1923"/>
        <v/>
      </c>
      <c r="TW279" s="66" t="str">
        <f t="shared" si="1924"/>
        <v/>
      </c>
      <c r="TX279" s="66" t="str">
        <f t="shared" si="1925"/>
        <v/>
      </c>
      <c r="TY279" s="66" t="str">
        <f t="shared" si="1926"/>
        <v/>
      </c>
      <c r="TZ279" s="66" t="str">
        <f t="shared" si="1927"/>
        <v/>
      </c>
      <c r="UA279" s="66" t="str">
        <f t="shared" si="1928"/>
        <v/>
      </c>
      <c r="UB279" s="66" t="str">
        <f t="shared" si="1929"/>
        <v/>
      </c>
      <c r="UC279" s="66" t="str">
        <f t="shared" si="1930"/>
        <v/>
      </c>
      <c r="UD279" s="66" t="str">
        <f t="shared" si="1931"/>
        <v/>
      </c>
      <c r="UE279" s="66" t="str">
        <f t="shared" si="1932"/>
        <v/>
      </c>
      <c r="UF279" s="66" t="str">
        <f t="shared" si="1933"/>
        <v/>
      </c>
      <c r="UG279" s="66" t="str">
        <f t="shared" si="1934"/>
        <v/>
      </c>
      <c r="UH279" s="66" t="str">
        <f t="shared" si="1935"/>
        <v/>
      </c>
      <c r="UI279" s="66" t="str">
        <f t="shared" si="1936"/>
        <v/>
      </c>
      <c r="UJ279" s="66" t="str">
        <f t="shared" si="1937"/>
        <v/>
      </c>
      <c r="UK279" s="66" t="str">
        <f t="shared" si="1938"/>
        <v/>
      </c>
      <c r="UL279" s="66" t="str">
        <f t="shared" si="1939"/>
        <v/>
      </c>
      <c r="UM279" s="66" t="str">
        <f t="shared" si="1940"/>
        <v/>
      </c>
      <c r="UN279" s="66" t="str">
        <f t="shared" si="1941"/>
        <v/>
      </c>
      <c r="UO279" s="66" t="str">
        <f t="shared" si="1942"/>
        <v/>
      </c>
      <c r="UP279" s="66" t="str">
        <f t="shared" si="1943"/>
        <v/>
      </c>
      <c r="UQ279" s="66" t="str">
        <f t="shared" si="1944"/>
        <v/>
      </c>
      <c r="UR279" s="66" t="str">
        <f t="shared" si="1945"/>
        <v/>
      </c>
      <c r="US279" s="66" t="str">
        <f t="shared" si="1946"/>
        <v/>
      </c>
      <c r="UT279" s="66" t="str">
        <f t="shared" si="1947"/>
        <v/>
      </c>
      <c r="UU279" s="66" t="str">
        <f t="shared" si="1948"/>
        <v/>
      </c>
      <c r="UV279" s="66" t="str">
        <f t="shared" si="1949"/>
        <v/>
      </c>
      <c r="UW279" s="66" t="str">
        <f t="shared" si="1950"/>
        <v/>
      </c>
      <c r="UX279" s="66" t="str">
        <f t="shared" si="1951"/>
        <v/>
      </c>
      <c r="UY279" s="66" t="str">
        <f t="shared" si="1952"/>
        <v/>
      </c>
      <c r="UZ279" s="66" t="str">
        <f t="shared" si="1953"/>
        <v/>
      </c>
      <c r="VA279" s="66" t="str">
        <f t="shared" si="1954"/>
        <v/>
      </c>
      <c r="VB279" s="66" t="str">
        <f t="shared" si="1955"/>
        <v/>
      </c>
      <c r="VC279" s="66" t="str">
        <f t="shared" si="1956"/>
        <v/>
      </c>
      <c r="VD279" s="66" t="str">
        <f t="shared" si="1957"/>
        <v/>
      </c>
      <c r="VE279" s="66" t="str">
        <f t="shared" si="1958"/>
        <v/>
      </c>
      <c r="VF279" s="66" t="str">
        <f t="shared" si="1959"/>
        <v/>
      </c>
      <c r="VG279" s="66" t="str">
        <f t="shared" si="1960"/>
        <v/>
      </c>
      <c r="VH279" s="66" t="str">
        <f t="shared" si="1961"/>
        <v/>
      </c>
      <c r="VI279" s="66" t="str">
        <f t="shared" si="1962"/>
        <v/>
      </c>
      <c r="VJ279" s="66" t="str">
        <f t="shared" si="1963"/>
        <v/>
      </c>
      <c r="VK279" s="66" t="str">
        <f t="shared" si="1964"/>
        <v/>
      </c>
      <c r="VL279" s="66" t="str">
        <f t="shared" si="1965"/>
        <v/>
      </c>
      <c r="VM279" s="66" t="str">
        <f t="shared" si="1966"/>
        <v/>
      </c>
      <c r="VN279" s="66" t="str">
        <f t="shared" si="1967"/>
        <v/>
      </c>
      <c r="VO279" s="66" t="str">
        <f t="shared" si="1968"/>
        <v/>
      </c>
      <c r="VP279" s="66" t="str">
        <f t="shared" si="1969"/>
        <v/>
      </c>
      <c r="VQ279" s="66" t="str">
        <f t="shared" si="1970"/>
        <v/>
      </c>
      <c r="VR279" s="66" t="str">
        <f t="shared" si="1971"/>
        <v/>
      </c>
      <c r="VS279" s="66" t="str">
        <f t="shared" si="1972"/>
        <v/>
      </c>
      <c r="VT279" s="66" t="str">
        <f t="shared" si="1973"/>
        <v/>
      </c>
      <c r="VU279" s="66" t="str">
        <f t="shared" si="1974"/>
        <v/>
      </c>
      <c r="VV279" s="66" t="str">
        <f t="shared" si="1975"/>
        <v/>
      </c>
      <c r="VW279" s="66" t="str">
        <f t="shared" si="1976"/>
        <v/>
      </c>
      <c r="VX279" s="66" t="str">
        <f t="shared" si="1977"/>
        <v/>
      </c>
      <c r="VY279" s="66" t="str">
        <f t="shared" si="1978"/>
        <v/>
      </c>
      <c r="VZ279" s="66" t="str">
        <f t="shared" si="1979"/>
        <v/>
      </c>
      <c r="WA279" s="66" t="str">
        <f t="shared" si="1980"/>
        <v/>
      </c>
      <c r="WB279" s="66" t="str">
        <f t="shared" si="1981"/>
        <v/>
      </c>
      <c r="WC279" s="66" t="str">
        <f t="shared" si="1982"/>
        <v/>
      </c>
      <c r="WD279" s="66" t="str">
        <f t="shared" si="1983"/>
        <v/>
      </c>
      <c r="WE279" s="66" t="str">
        <f t="shared" si="1984"/>
        <v/>
      </c>
      <c r="WF279" s="66" t="str">
        <f t="shared" si="1985"/>
        <v/>
      </c>
      <c r="WG279" s="66" t="str">
        <f t="shared" si="1986"/>
        <v/>
      </c>
      <c r="WH279" s="66" t="str">
        <f t="shared" si="1987"/>
        <v/>
      </c>
      <c r="WI279" s="66" t="str">
        <f t="shared" si="1988"/>
        <v/>
      </c>
      <c r="WJ279" s="66" t="str">
        <f t="shared" si="1989"/>
        <v/>
      </c>
      <c r="WK279" s="66" t="str">
        <f t="shared" si="1990"/>
        <v/>
      </c>
      <c r="WL279" s="66" t="str">
        <f t="shared" si="1991"/>
        <v/>
      </c>
      <c r="WM279" s="66" t="str">
        <f t="shared" si="1992"/>
        <v/>
      </c>
      <c r="WN279" s="66" t="str">
        <f t="shared" si="1993"/>
        <v/>
      </c>
      <c r="WO279" s="66" t="str">
        <f t="shared" si="1994"/>
        <v/>
      </c>
      <c r="WP279" s="66" t="str">
        <f t="shared" si="1995"/>
        <v/>
      </c>
      <c r="WQ279" s="66" t="str">
        <f t="shared" si="1996"/>
        <v/>
      </c>
      <c r="WR279" s="66" t="str">
        <f t="shared" si="1997"/>
        <v/>
      </c>
      <c r="WS279" s="66" t="str">
        <f t="shared" si="1998"/>
        <v/>
      </c>
      <c r="WT279" s="66" t="str">
        <f t="shared" si="1999"/>
        <v/>
      </c>
      <c r="WU279" s="66" t="str">
        <f t="shared" si="2000"/>
        <v/>
      </c>
      <c r="WV279" s="66" t="str">
        <f t="shared" si="2001"/>
        <v/>
      </c>
      <c r="WW279" s="66" t="str">
        <f t="shared" si="2002"/>
        <v/>
      </c>
      <c r="WX279" s="66" t="str">
        <f t="shared" si="2003"/>
        <v/>
      </c>
      <c r="WY279" s="66" t="str">
        <f t="shared" si="2004"/>
        <v/>
      </c>
      <c r="WZ279" s="66" t="str">
        <f t="shared" si="2005"/>
        <v/>
      </c>
      <c r="XA279" s="66" t="str">
        <f t="shared" si="2006"/>
        <v/>
      </c>
      <c r="XB279" s="66" t="str">
        <f t="shared" si="2007"/>
        <v/>
      </c>
      <c r="XC279" s="66" t="str">
        <f t="shared" si="2008"/>
        <v/>
      </c>
      <c r="XD279" s="66" t="str">
        <f t="shared" si="2009"/>
        <v/>
      </c>
      <c r="XE279" s="66" t="str">
        <f t="shared" si="2010"/>
        <v/>
      </c>
      <c r="XF279" s="66" t="str">
        <f t="shared" si="2011"/>
        <v/>
      </c>
      <c r="XG279" s="66" t="str">
        <f t="shared" si="2012"/>
        <v/>
      </c>
      <c r="XH279" s="66" t="str">
        <f t="shared" si="2013"/>
        <v/>
      </c>
      <c r="XI279" s="66" t="str">
        <f t="shared" si="2014"/>
        <v/>
      </c>
      <c r="XJ279" s="66" t="str">
        <f t="shared" si="2015"/>
        <v/>
      </c>
      <c r="XK279" s="66" t="str">
        <f t="shared" si="2016"/>
        <v/>
      </c>
      <c r="XL279" s="66" t="str">
        <f t="shared" si="2017"/>
        <v/>
      </c>
      <c r="XM279" s="66" t="str">
        <f t="shared" si="2018"/>
        <v/>
      </c>
      <c r="XN279" s="66" t="str">
        <f t="shared" si="2019"/>
        <v/>
      </c>
      <c r="XO279" s="66" t="str">
        <f t="shared" si="2020"/>
        <v/>
      </c>
      <c r="XP279" s="66" t="str">
        <f t="shared" si="2021"/>
        <v/>
      </c>
      <c r="XQ279" s="66" t="str">
        <f t="shared" si="2022"/>
        <v/>
      </c>
      <c r="XR279" s="66" t="str">
        <f t="shared" si="2023"/>
        <v/>
      </c>
      <c r="XS279" s="66" t="str">
        <f t="shared" si="2024"/>
        <v/>
      </c>
      <c r="XT279" s="66" t="str">
        <f t="shared" si="2025"/>
        <v/>
      </c>
      <c r="XU279" s="66" t="str">
        <f t="shared" si="2026"/>
        <v/>
      </c>
      <c r="XV279" s="66" t="str">
        <f t="shared" si="2027"/>
        <v/>
      </c>
      <c r="XW279" s="66" t="str">
        <f t="shared" si="2028"/>
        <v/>
      </c>
      <c r="XX279" s="66" t="str">
        <f t="shared" si="2029"/>
        <v/>
      </c>
      <c r="XY279" s="66" t="str">
        <f t="shared" si="2030"/>
        <v/>
      </c>
      <c r="XZ279" s="66" t="str">
        <f t="shared" si="2031"/>
        <v/>
      </c>
      <c r="YA279" s="66" t="str">
        <f t="shared" si="2032"/>
        <v/>
      </c>
      <c r="YB279" s="66" t="str">
        <f t="shared" si="2033"/>
        <v/>
      </c>
      <c r="YC279" s="66" t="str">
        <f t="shared" si="2034"/>
        <v/>
      </c>
      <c r="YD279" s="66" t="str">
        <f t="shared" si="2035"/>
        <v/>
      </c>
      <c r="YE279" s="66" t="str">
        <f t="shared" si="2036"/>
        <v/>
      </c>
      <c r="YF279" s="66" t="str">
        <f t="shared" si="2037"/>
        <v/>
      </c>
      <c r="YG279" s="66" t="str">
        <f t="shared" si="2038"/>
        <v/>
      </c>
      <c r="YH279" s="66" t="str">
        <f t="shared" si="2039"/>
        <v/>
      </c>
      <c r="YI279" s="66" t="str">
        <f t="shared" si="2040"/>
        <v/>
      </c>
      <c r="YJ279" s="66" t="str">
        <f t="shared" si="2041"/>
        <v/>
      </c>
      <c r="YK279" s="66" t="str">
        <f t="shared" si="2042"/>
        <v/>
      </c>
      <c r="YL279" s="66" t="str">
        <f t="shared" si="2043"/>
        <v/>
      </c>
      <c r="YM279" s="66" t="str">
        <f t="shared" si="2044"/>
        <v/>
      </c>
      <c r="YN279" s="66" t="str">
        <f t="shared" si="2045"/>
        <v/>
      </c>
      <c r="YO279" s="66" t="str">
        <f t="shared" si="2046"/>
        <v/>
      </c>
      <c r="YP279" s="66" t="str">
        <f t="shared" si="2047"/>
        <v/>
      </c>
      <c r="YQ279" s="66" t="str">
        <f t="shared" si="2048"/>
        <v/>
      </c>
      <c r="YR279" s="66" t="str">
        <f t="shared" si="2049"/>
        <v/>
      </c>
      <c r="YS279" s="66" t="str">
        <f t="shared" si="2050"/>
        <v/>
      </c>
      <c r="YT279" s="66" t="str">
        <f t="shared" si="2051"/>
        <v/>
      </c>
      <c r="YU279" s="66" t="str">
        <f t="shared" si="2052"/>
        <v/>
      </c>
      <c r="YV279" s="66" t="str">
        <f t="shared" si="2053"/>
        <v/>
      </c>
      <c r="YW279" s="66" t="str">
        <f t="shared" si="2054"/>
        <v/>
      </c>
      <c r="YX279" s="66" t="str">
        <f t="shared" si="2055"/>
        <v/>
      </c>
      <c r="YY279" s="66" t="str">
        <f t="shared" si="2056"/>
        <v/>
      </c>
      <c r="YZ279" s="66" t="str">
        <f t="shared" si="2057"/>
        <v/>
      </c>
      <c r="ZA279" s="66" t="str">
        <f t="shared" si="2058"/>
        <v/>
      </c>
      <c r="ZB279" s="66" t="str">
        <f t="shared" si="2059"/>
        <v/>
      </c>
      <c r="ZC279" s="66" t="str">
        <f t="shared" si="2060"/>
        <v/>
      </c>
      <c r="ZD279" s="66" t="str">
        <f t="shared" si="2061"/>
        <v/>
      </c>
      <c r="ZE279" s="66" t="str">
        <f t="shared" si="2062"/>
        <v/>
      </c>
      <c r="ZF279" s="66" t="str">
        <f t="shared" si="2063"/>
        <v/>
      </c>
      <c r="ZG279" s="66" t="str">
        <f t="shared" si="2064"/>
        <v/>
      </c>
      <c r="ZH279" s="66" t="str">
        <f t="shared" si="2065"/>
        <v/>
      </c>
      <c r="ZI279" s="66" t="str">
        <f t="shared" si="2066"/>
        <v/>
      </c>
      <c r="ZJ279" s="66" t="str">
        <f t="shared" si="2067"/>
        <v/>
      </c>
      <c r="ZK279" s="66" t="str">
        <f t="shared" si="2068"/>
        <v/>
      </c>
      <c r="ZL279" s="66" t="str">
        <f t="shared" si="2069"/>
        <v/>
      </c>
      <c r="ZM279" s="66" t="str">
        <f t="shared" si="2070"/>
        <v/>
      </c>
      <c r="ZN279" s="66" t="str">
        <f t="shared" si="2071"/>
        <v/>
      </c>
      <c r="ZO279" s="66" t="str">
        <f t="shared" si="2072"/>
        <v/>
      </c>
      <c r="ZP279" s="66" t="str">
        <f t="shared" si="2073"/>
        <v/>
      </c>
      <c r="ZQ279" s="66" t="str">
        <f t="shared" si="2074"/>
        <v/>
      </c>
      <c r="ZR279" s="66" t="str">
        <f t="shared" si="2075"/>
        <v/>
      </c>
      <c r="ZS279" s="66" t="str">
        <f t="shared" si="2076"/>
        <v/>
      </c>
      <c r="ZT279" s="66" t="str">
        <f t="shared" si="2077"/>
        <v/>
      </c>
      <c r="ZU279" s="66" t="str">
        <f t="shared" si="2078"/>
        <v/>
      </c>
      <c r="ZV279" s="66" t="str">
        <f t="shared" si="2079"/>
        <v/>
      </c>
      <c r="ZW279" s="66" t="str">
        <f t="shared" si="2080"/>
        <v/>
      </c>
      <c r="ZX279" s="66" t="str">
        <f t="shared" si="2081"/>
        <v/>
      </c>
      <c r="ZY279" s="66" t="str">
        <f t="shared" si="2082"/>
        <v/>
      </c>
      <c r="ZZ279" s="66" t="str">
        <f t="shared" si="2083"/>
        <v/>
      </c>
      <c r="AAA279" s="66" t="str">
        <f t="shared" si="2084"/>
        <v/>
      </c>
      <c r="AAB279" s="66" t="str">
        <f t="shared" si="2085"/>
        <v/>
      </c>
      <c r="AAC279" s="66" t="str">
        <f t="shared" si="2086"/>
        <v/>
      </c>
      <c r="AAD279" s="66" t="str">
        <f t="shared" si="2087"/>
        <v/>
      </c>
      <c r="AAE279" s="66" t="str">
        <f t="shared" si="2088"/>
        <v/>
      </c>
      <c r="AAF279" s="66" t="str">
        <f t="shared" si="2089"/>
        <v/>
      </c>
      <c r="AAG279" s="66" t="str">
        <f t="shared" si="2090"/>
        <v/>
      </c>
      <c r="AAH279" s="66" t="str">
        <f t="shared" si="2091"/>
        <v/>
      </c>
      <c r="AAI279" s="66" t="str">
        <f t="shared" si="2092"/>
        <v/>
      </c>
      <c r="AAJ279" s="66" t="str">
        <f t="shared" si="2093"/>
        <v/>
      </c>
      <c r="AAK279" s="66" t="str">
        <f t="shared" si="2094"/>
        <v/>
      </c>
      <c r="AAL279" s="66" t="str">
        <f t="shared" si="2095"/>
        <v/>
      </c>
      <c r="AAM279" s="66" t="str">
        <f t="shared" si="2096"/>
        <v/>
      </c>
      <c r="AAN279" s="66" t="str">
        <f t="shared" si="2097"/>
        <v/>
      </c>
      <c r="AAO279" s="66" t="str">
        <f t="shared" si="2098"/>
        <v/>
      </c>
      <c r="AAP279" s="66" t="str">
        <f t="shared" si="2099"/>
        <v/>
      </c>
      <c r="AAQ279" s="66" t="str">
        <f t="shared" si="2100"/>
        <v/>
      </c>
      <c r="AAR279" s="66" t="str">
        <f t="shared" si="2101"/>
        <v/>
      </c>
      <c r="AAS279" s="66" t="str">
        <f t="shared" si="2102"/>
        <v/>
      </c>
      <c r="AAT279" s="66" t="str">
        <f t="shared" si="2103"/>
        <v/>
      </c>
      <c r="AAU279" s="66" t="str">
        <f t="shared" si="2104"/>
        <v/>
      </c>
      <c r="AAV279" s="66" t="str">
        <f t="shared" si="2105"/>
        <v/>
      </c>
      <c r="AAW279" s="66" t="str">
        <f t="shared" si="2106"/>
        <v/>
      </c>
      <c r="AAX279" s="66" t="str">
        <f t="shared" si="2107"/>
        <v/>
      </c>
      <c r="AAY279" s="66" t="str">
        <f t="shared" si="2108"/>
        <v/>
      </c>
      <c r="AAZ279" s="66" t="str">
        <f t="shared" si="2109"/>
        <v/>
      </c>
      <c r="ABA279" s="66" t="str">
        <f t="shared" si="2110"/>
        <v/>
      </c>
      <c r="ABB279" s="66" t="str">
        <f t="shared" si="2111"/>
        <v/>
      </c>
      <c r="ABC279" s="66" t="str">
        <f t="shared" si="2112"/>
        <v/>
      </c>
      <c r="ABD279" s="66" t="str">
        <f t="shared" si="2113"/>
        <v/>
      </c>
      <c r="ABE279" s="66" t="str">
        <f t="shared" si="2114"/>
        <v/>
      </c>
      <c r="ABF279" s="66" t="str">
        <f t="shared" si="2115"/>
        <v/>
      </c>
      <c r="ABG279" s="66" t="str">
        <f t="shared" si="2116"/>
        <v/>
      </c>
      <c r="ABH279" s="66" t="str">
        <f t="shared" si="2117"/>
        <v/>
      </c>
      <c r="ABI279" s="66" t="str">
        <f t="shared" si="2118"/>
        <v/>
      </c>
      <c r="ABJ279" s="66" t="str">
        <f t="shared" si="2119"/>
        <v/>
      </c>
      <c r="ABK279" s="66" t="str">
        <f t="shared" si="2120"/>
        <v/>
      </c>
      <c r="ABL279" s="66" t="str">
        <f t="shared" si="2121"/>
        <v/>
      </c>
      <c r="ABM279" s="66" t="str">
        <f t="shared" si="2122"/>
        <v/>
      </c>
      <c r="ABN279" s="66" t="str">
        <f t="shared" si="2123"/>
        <v/>
      </c>
      <c r="ABO279" s="66" t="str">
        <f t="shared" si="2124"/>
        <v/>
      </c>
      <c r="ABP279" s="66" t="str">
        <f t="shared" si="2125"/>
        <v/>
      </c>
      <c r="ABQ279" s="66" t="str">
        <f t="shared" si="2126"/>
        <v/>
      </c>
      <c r="ABR279" s="66" t="str">
        <f t="shared" si="2127"/>
        <v/>
      </c>
      <c r="ABS279" s="66" t="str">
        <f t="shared" si="2128"/>
        <v/>
      </c>
      <c r="ABT279" s="66" t="str">
        <f t="shared" si="2129"/>
        <v/>
      </c>
      <c r="ABU279" s="66" t="str">
        <f t="shared" si="2130"/>
        <v/>
      </c>
      <c r="ABV279" s="66" t="str">
        <f t="shared" si="2131"/>
        <v/>
      </c>
      <c r="ABW279" s="66" t="str">
        <f t="shared" si="2132"/>
        <v/>
      </c>
      <c r="ABX279" s="66" t="str">
        <f t="shared" si="2133"/>
        <v/>
      </c>
      <c r="ABY279" s="66" t="str">
        <f t="shared" si="2134"/>
        <v/>
      </c>
      <c r="ABZ279" s="66" t="str">
        <f t="shared" si="2135"/>
        <v/>
      </c>
      <c r="ACA279" s="66" t="str">
        <f t="shared" si="2136"/>
        <v/>
      </c>
      <c r="ACB279" s="66" t="str">
        <f t="shared" si="2137"/>
        <v/>
      </c>
      <c r="ACC279" s="66" t="str">
        <f t="shared" si="2138"/>
        <v/>
      </c>
      <c r="ACD279" s="66" t="str">
        <f t="shared" si="2139"/>
        <v/>
      </c>
      <c r="ACE279" s="66" t="str">
        <f t="shared" si="2140"/>
        <v/>
      </c>
      <c r="ACF279" s="66" t="str">
        <f t="shared" si="2141"/>
        <v/>
      </c>
      <c r="ACG279" s="66" t="str">
        <f t="shared" si="2142"/>
        <v/>
      </c>
      <c r="ACH279" s="66" t="str">
        <f t="shared" si="2143"/>
        <v/>
      </c>
      <c r="ACI279" s="66" t="str">
        <f t="shared" si="2144"/>
        <v/>
      </c>
      <c r="ACJ279" s="66" t="str">
        <f t="shared" si="2145"/>
        <v/>
      </c>
      <c r="ACK279" s="66" t="str">
        <f t="shared" si="2146"/>
        <v/>
      </c>
      <c r="ACL279" s="66" t="str">
        <f t="shared" si="2147"/>
        <v/>
      </c>
      <c r="ACM279" s="66" t="str">
        <f t="shared" ref="ACM279:ACN279" si="2171">IF(AND(ACS$3="Unit", ACL279=""), "", IF(AND(ACS$3="Unit", ACL279="-"),"", IF(ACS$3="Unit", "kg/GJ delivered", IF(AND(NY279&lt;&gt;"", NY279&lt;&gt;"-", NX279="-"),"", IF($H279="","", IF(NX279="nd", "",IF(NX279="&lt;n.a.&gt;", "", IF(NY279="#/MJ", "", IF(NY279="kg/GJ delivered",NX279,IF(NY279="g/MJ delivered",NX279,IF(NY279="kg/MJ delivered",NX279*1000,IF(NY279="mg/MJ delivered",NX279/1000,IF(NY279="g/kg",((NX279)*(1/$I279)*(1/$H279)),IF(NY279="mg/kg",((NX279/1000)*(1/$I279)*(1/$H279)),IF(NY279="mg/MJ delivered",NX279/1000,IF(NY279="-","","Error"))))))))))))))))</f>
        <v/>
      </c>
      <c r="ACN279" s="66" t="str">
        <f t="shared" si="2171"/>
        <v/>
      </c>
      <c r="ACO279" s="66" t="str">
        <f t="shared" si="2149"/>
        <v/>
      </c>
      <c r="ACP279" s="66" t="str">
        <f t="shared" si="2150"/>
        <v/>
      </c>
      <c r="ACQ279" s="66" t="str">
        <f t="shared" si="2151"/>
        <v/>
      </c>
      <c r="ACR279" s="66" t="str">
        <f t="shared" si="2152"/>
        <v/>
      </c>
      <c r="ACS279" s="66" t="str">
        <f t="shared" si="2153"/>
        <v/>
      </c>
      <c r="ACT279" s="66" t="str">
        <f t="shared" si="2154"/>
        <v/>
      </c>
    </row>
    <row r="280" spans="2:774" ht="15.75" customHeight="1" x14ac:dyDescent="0.25">
      <c r="B280" s="66">
        <v>322</v>
      </c>
      <c r="C280" s="66" t="s">
        <v>1175</v>
      </c>
      <c r="D280" s="66" t="s">
        <v>1670</v>
      </c>
      <c r="E280" s="156" t="s">
        <v>1559</v>
      </c>
      <c r="F280" s="66" t="s">
        <v>497</v>
      </c>
      <c r="G280" s="66" t="s">
        <v>490</v>
      </c>
      <c r="H280" s="126">
        <f>'Thermal Efficiency'!$I$20</f>
        <v>0.17175000000000001</v>
      </c>
      <c r="I280" s="130">
        <f>'Heating Values'!$D$6</f>
        <v>13.95</v>
      </c>
      <c r="J280" s="66" t="str">
        <f t="shared" si="1759"/>
        <v>Firewood, Traditional, IN</v>
      </c>
      <c r="K280" s="66" t="s">
        <v>1254</v>
      </c>
      <c r="L280" s="66" t="s">
        <v>1254</v>
      </c>
      <c r="M280" s="66" t="s">
        <v>1254</v>
      </c>
      <c r="N280" s="66" t="s">
        <v>1254</v>
      </c>
      <c r="O280" s="66" t="s">
        <v>1168</v>
      </c>
      <c r="P280" s="66" t="str">
        <f t="shared" si="1768"/>
        <v>IN</v>
      </c>
      <c r="Q280" s="66" t="s">
        <v>2</v>
      </c>
      <c r="R280" s="158" t="s">
        <v>128</v>
      </c>
      <c r="S280" s="158" t="s">
        <v>128</v>
      </c>
      <c r="T280" s="158" t="s">
        <v>128</v>
      </c>
      <c r="U280" s="158" t="s">
        <v>128</v>
      </c>
      <c r="V280" s="158" t="s">
        <v>128</v>
      </c>
      <c r="W280" s="158" t="s">
        <v>128</v>
      </c>
      <c r="X280" s="158" t="s">
        <v>128</v>
      </c>
      <c r="Y280" s="158" t="s">
        <v>128</v>
      </c>
      <c r="Z280" s="158" t="s">
        <v>128</v>
      </c>
      <c r="AA280" s="158" t="s">
        <v>128</v>
      </c>
      <c r="AB280" s="158" t="s">
        <v>128</v>
      </c>
      <c r="AC280" s="158" t="s">
        <v>128</v>
      </c>
      <c r="AD280" s="158" t="s">
        <v>128</v>
      </c>
      <c r="AE280" s="158" t="s">
        <v>128</v>
      </c>
      <c r="AF280" s="158" t="s">
        <v>128</v>
      </c>
      <c r="AG280" s="158" t="s">
        <v>128</v>
      </c>
      <c r="AH280" s="158" t="s">
        <v>128</v>
      </c>
      <c r="AI280" s="158" t="s">
        <v>128</v>
      </c>
      <c r="AJ280" s="165">
        <v>2.38</v>
      </c>
      <c r="AK280" s="158" t="s">
        <v>523</v>
      </c>
      <c r="AL280" s="163">
        <v>0.55000000000000004</v>
      </c>
      <c r="AM280" s="158" t="s">
        <v>523</v>
      </c>
      <c r="AN280" s="163">
        <v>0.25</v>
      </c>
      <c r="AO280" s="158" t="s">
        <v>523</v>
      </c>
      <c r="AP280" s="158" t="s">
        <v>128</v>
      </c>
      <c r="AQ280" s="158" t="s">
        <v>128</v>
      </c>
      <c r="AR280" s="158" t="s">
        <v>128</v>
      </c>
      <c r="AS280" s="158" t="s">
        <v>128</v>
      </c>
      <c r="AT280" s="158" t="s">
        <v>128</v>
      </c>
      <c r="AU280" s="158" t="s">
        <v>128</v>
      </c>
      <c r="AV280" s="158" t="s">
        <v>128</v>
      </c>
      <c r="AW280" s="158" t="s">
        <v>128</v>
      </c>
      <c r="AX280" s="158" t="s">
        <v>128</v>
      </c>
      <c r="AY280" s="158" t="s">
        <v>128</v>
      </c>
      <c r="AZ280" s="158" t="s">
        <v>128</v>
      </c>
      <c r="BA280" s="158" t="s">
        <v>128</v>
      </c>
      <c r="BB280" s="158" t="s">
        <v>128</v>
      </c>
      <c r="BC280" s="158" t="s">
        <v>128</v>
      </c>
      <c r="BD280" s="158" t="s">
        <v>128</v>
      </c>
      <c r="BE280" s="158" t="s">
        <v>128</v>
      </c>
      <c r="BF280" s="158" t="s">
        <v>128</v>
      </c>
      <c r="BG280" s="158" t="s">
        <v>128</v>
      </c>
      <c r="BH280" s="158" t="s">
        <v>128</v>
      </c>
      <c r="BI280" s="158" t="s">
        <v>128</v>
      </c>
      <c r="BJ280" s="158" t="s">
        <v>128</v>
      </c>
      <c r="BK280" s="158" t="s">
        <v>128</v>
      </c>
      <c r="BL280" s="158" t="s">
        <v>128</v>
      </c>
      <c r="BM280" s="158" t="s">
        <v>128</v>
      </c>
      <c r="BN280" s="158" t="s">
        <v>128</v>
      </c>
      <c r="BO280" s="158" t="s">
        <v>128</v>
      </c>
      <c r="BP280" s="158" t="s">
        <v>128</v>
      </c>
      <c r="BQ280" s="158" t="s">
        <v>128</v>
      </c>
      <c r="BR280" s="158" t="s">
        <v>128</v>
      </c>
      <c r="BS280" s="158" t="s">
        <v>128</v>
      </c>
      <c r="BT280" s="158" t="s">
        <v>128</v>
      </c>
      <c r="BU280" s="158" t="s">
        <v>128</v>
      </c>
      <c r="BV280" s="158" t="s">
        <v>128</v>
      </c>
      <c r="BW280" s="158" t="s">
        <v>128</v>
      </c>
      <c r="BX280" s="158" t="s">
        <v>128</v>
      </c>
      <c r="BY280" s="158" t="s">
        <v>128</v>
      </c>
      <c r="BZ280" s="158" t="s">
        <v>128</v>
      </c>
      <c r="CA280" s="158" t="s">
        <v>128</v>
      </c>
      <c r="CB280" s="158" t="s">
        <v>128</v>
      </c>
      <c r="CC280" s="158" t="s">
        <v>128</v>
      </c>
      <c r="CD280" s="158" t="s">
        <v>128</v>
      </c>
      <c r="CE280" s="158" t="s">
        <v>128</v>
      </c>
      <c r="CF280" s="158" t="s">
        <v>128</v>
      </c>
      <c r="CG280" s="158" t="s">
        <v>128</v>
      </c>
      <c r="CH280" s="158" t="s">
        <v>128</v>
      </c>
      <c r="CI280" s="158" t="s">
        <v>128</v>
      </c>
      <c r="CJ280" s="158" t="s">
        <v>128</v>
      </c>
      <c r="CK280" s="158" t="s">
        <v>128</v>
      </c>
      <c r="CL280" s="158" t="s">
        <v>128</v>
      </c>
      <c r="CM280" s="158" t="s">
        <v>128</v>
      </c>
      <c r="CN280" s="158" t="s">
        <v>128</v>
      </c>
      <c r="CO280" s="158" t="s">
        <v>128</v>
      </c>
      <c r="CP280" s="158" t="s">
        <v>128</v>
      </c>
      <c r="CQ280" s="158" t="s">
        <v>128</v>
      </c>
      <c r="CR280" s="158" t="s">
        <v>128</v>
      </c>
      <c r="CS280" s="158" t="s">
        <v>128</v>
      </c>
      <c r="CT280" s="158" t="s">
        <v>128</v>
      </c>
      <c r="CU280" s="158" t="s">
        <v>128</v>
      </c>
      <c r="CV280" s="158" t="s">
        <v>128</v>
      </c>
      <c r="CW280" s="158" t="s">
        <v>128</v>
      </c>
      <c r="CX280" s="158" t="s">
        <v>128</v>
      </c>
      <c r="CY280" s="158" t="s">
        <v>128</v>
      </c>
      <c r="CZ280" s="158" t="s">
        <v>128</v>
      </c>
      <c r="DA280" s="158" t="s">
        <v>128</v>
      </c>
      <c r="DB280" s="158" t="s">
        <v>128</v>
      </c>
      <c r="DC280" s="158" t="s">
        <v>128</v>
      </c>
      <c r="DD280" s="158" t="s">
        <v>128</v>
      </c>
      <c r="DE280" s="158" t="s">
        <v>128</v>
      </c>
      <c r="DF280" s="158" t="s">
        <v>128</v>
      </c>
      <c r="DG280" s="158" t="s">
        <v>128</v>
      </c>
      <c r="DH280" s="158" t="s">
        <v>128</v>
      </c>
      <c r="DI280" s="158" t="s">
        <v>128</v>
      </c>
      <c r="DJ280" s="158" t="s">
        <v>128</v>
      </c>
      <c r="DK280" s="158" t="s">
        <v>128</v>
      </c>
      <c r="DL280" s="158" t="s">
        <v>128</v>
      </c>
      <c r="DM280" s="158" t="s">
        <v>128</v>
      </c>
      <c r="DN280" s="158" t="s">
        <v>128</v>
      </c>
      <c r="DO280" s="158" t="s">
        <v>128</v>
      </c>
      <c r="DP280" s="158" t="s">
        <v>128</v>
      </c>
      <c r="DQ280" s="158" t="s">
        <v>128</v>
      </c>
      <c r="DR280" s="158" t="s">
        <v>128</v>
      </c>
      <c r="DS280" s="158" t="s">
        <v>128</v>
      </c>
      <c r="DT280" s="158" t="s">
        <v>128</v>
      </c>
      <c r="DU280" s="158" t="s">
        <v>128</v>
      </c>
      <c r="DV280" s="158" t="s">
        <v>128</v>
      </c>
      <c r="DW280" s="158" t="s">
        <v>128</v>
      </c>
      <c r="DX280" s="158" t="s">
        <v>128</v>
      </c>
      <c r="DY280" s="158" t="s">
        <v>128</v>
      </c>
      <c r="DZ280" s="158" t="s">
        <v>128</v>
      </c>
      <c r="EA280" s="158" t="s">
        <v>128</v>
      </c>
      <c r="EB280" s="158" t="s">
        <v>128</v>
      </c>
      <c r="EC280" s="158" t="s">
        <v>128</v>
      </c>
      <c r="ED280" s="158" t="s">
        <v>128</v>
      </c>
      <c r="EE280" s="158" t="s">
        <v>128</v>
      </c>
      <c r="EF280" s="158" t="s">
        <v>128</v>
      </c>
      <c r="EG280" s="158" t="s">
        <v>128</v>
      </c>
      <c r="EH280" s="158" t="s">
        <v>128</v>
      </c>
      <c r="EI280" s="158" t="s">
        <v>128</v>
      </c>
      <c r="EJ280" s="158" t="s">
        <v>128</v>
      </c>
      <c r="EK280" s="158" t="s">
        <v>128</v>
      </c>
      <c r="EL280" s="158" t="s">
        <v>128</v>
      </c>
      <c r="EM280" s="158" t="s">
        <v>128</v>
      </c>
      <c r="EN280" s="158" t="s">
        <v>128</v>
      </c>
      <c r="EO280" s="158" t="s">
        <v>128</v>
      </c>
      <c r="EP280" s="158" t="s">
        <v>128</v>
      </c>
      <c r="EQ280" s="158" t="s">
        <v>128</v>
      </c>
      <c r="ER280" s="158" t="s">
        <v>128</v>
      </c>
      <c r="ES280" s="158" t="s">
        <v>128</v>
      </c>
      <c r="ET280" s="158" t="s">
        <v>128</v>
      </c>
      <c r="EU280" s="158" t="s">
        <v>128</v>
      </c>
      <c r="EV280" s="158" t="s">
        <v>128</v>
      </c>
      <c r="EW280" s="158" t="s">
        <v>128</v>
      </c>
      <c r="EX280" s="158" t="s">
        <v>128</v>
      </c>
      <c r="EY280" s="158" t="s">
        <v>128</v>
      </c>
      <c r="EZ280" s="158" t="s">
        <v>128</v>
      </c>
      <c r="FA280" s="158" t="s">
        <v>128</v>
      </c>
      <c r="FB280" s="158" t="s">
        <v>128</v>
      </c>
      <c r="FC280" s="158" t="s">
        <v>128</v>
      </c>
      <c r="FD280" s="158" t="s">
        <v>128</v>
      </c>
      <c r="FE280" s="158" t="s">
        <v>128</v>
      </c>
      <c r="FF280" s="158" t="s">
        <v>128</v>
      </c>
      <c r="FG280" s="158" t="s">
        <v>128</v>
      </c>
      <c r="FH280" s="158" t="s">
        <v>128</v>
      </c>
      <c r="FI280" s="158" t="s">
        <v>128</v>
      </c>
      <c r="FJ280" s="158" t="s">
        <v>128</v>
      </c>
      <c r="FK280" s="158" t="s">
        <v>128</v>
      </c>
      <c r="FL280" s="158" t="s">
        <v>128</v>
      </c>
      <c r="FM280" s="158" t="s">
        <v>128</v>
      </c>
      <c r="FN280" s="158" t="s">
        <v>128</v>
      </c>
      <c r="FO280" s="158" t="s">
        <v>128</v>
      </c>
      <c r="FP280" s="158" t="s">
        <v>128</v>
      </c>
      <c r="FQ280" s="158" t="s">
        <v>128</v>
      </c>
      <c r="FR280" s="158" t="s">
        <v>128</v>
      </c>
      <c r="FS280" s="158" t="s">
        <v>128</v>
      </c>
      <c r="FT280" s="158" t="s">
        <v>128</v>
      </c>
      <c r="FU280" s="158" t="s">
        <v>128</v>
      </c>
      <c r="FV280" s="158" t="s">
        <v>128</v>
      </c>
      <c r="FW280" s="158" t="s">
        <v>128</v>
      </c>
      <c r="FX280" s="158" t="s">
        <v>128</v>
      </c>
      <c r="FY280" s="158" t="s">
        <v>128</v>
      </c>
      <c r="FZ280" s="158" t="s">
        <v>128</v>
      </c>
      <c r="GA280" s="158" t="s">
        <v>128</v>
      </c>
      <c r="GB280" s="158" t="s">
        <v>128</v>
      </c>
      <c r="GC280" s="158" t="s">
        <v>128</v>
      </c>
      <c r="GD280" s="158" t="s">
        <v>128</v>
      </c>
      <c r="GE280" s="158" t="s">
        <v>128</v>
      </c>
      <c r="GF280" s="158" t="s">
        <v>128</v>
      </c>
      <c r="GG280" s="158" t="s">
        <v>128</v>
      </c>
      <c r="GH280" s="158" t="s">
        <v>128</v>
      </c>
      <c r="GI280" s="158" t="s">
        <v>128</v>
      </c>
      <c r="GJ280" s="158" t="s">
        <v>128</v>
      </c>
      <c r="GK280" s="158" t="s">
        <v>128</v>
      </c>
      <c r="GL280" s="158" t="s">
        <v>128</v>
      </c>
      <c r="GM280" s="158" t="s">
        <v>128</v>
      </c>
      <c r="GN280" s="158" t="s">
        <v>128</v>
      </c>
      <c r="GO280" s="158" t="s">
        <v>128</v>
      </c>
      <c r="GP280" s="158" t="s">
        <v>128</v>
      </c>
      <c r="GQ280" s="158" t="s">
        <v>128</v>
      </c>
      <c r="GR280" s="158" t="s">
        <v>128</v>
      </c>
      <c r="GS280" s="158" t="s">
        <v>128</v>
      </c>
      <c r="GT280" s="158" t="s">
        <v>128</v>
      </c>
      <c r="GU280" s="158" t="s">
        <v>128</v>
      </c>
      <c r="GV280" s="158" t="s">
        <v>128</v>
      </c>
      <c r="GW280" s="158" t="s">
        <v>128</v>
      </c>
      <c r="GX280" s="158" t="s">
        <v>128</v>
      </c>
      <c r="GY280" s="158" t="s">
        <v>128</v>
      </c>
      <c r="GZ280" s="158" t="s">
        <v>128</v>
      </c>
      <c r="HA280" s="158" t="s">
        <v>128</v>
      </c>
      <c r="HB280" s="158" t="s">
        <v>128</v>
      </c>
      <c r="HC280" s="158" t="s">
        <v>128</v>
      </c>
      <c r="HD280" s="158" t="s">
        <v>128</v>
      </c>
      <c r="HE280" s="158" t="s">
        <v>128</v>
      </c>
      <c r="HF280" s="158" t="s">
        <v>128</v>
      </c>
      <c r="HG280" s="158" t="s">
        <v>128</v>
      </c>
      <c r="HH280" s="158" t="s">
        <v>128</v>
      </c>
      <c r="HI280" s="158" t="s">
        <v>128</v>
      </c>
      <c r="HJ280" s="158" t="s">
        <v>128</v>
      </c>
      <c r="HK280" s="158" t="s">
        <v>128</v>
      </c>
      <c r="HL280" s="158" t="s">
        <v>128</v>
      </c>
      <c r="HM280" s="158" t="s">
        <v>128</v>
      </c>
      <c r="HN280" s="158" t="s">
        <v>128</v>
      </c>
      <c r="HO280" s="158" t="s">
        <v>128</v>
      </c>
      <c r="HP280" s="158" t="s">
        <v>128</v>
      </c>
      <c r="HQ280" s="158" t="s">
        <v>128</v>
      </c>
      <c r="HR280" s="158" t="s">
        <v>128</v>
      </c>
      <c r="HS280" s="158" t="s">
        <v>128</v>
      </c>
      <c r="HT280" s="158" t="s">
        <v>128</v>
      </c>
      <c r="HU280" s="158" t="s">
        <v>128</v>
      </c>
      <c r="HV280" s="158" t="s">
        <v>128</v>
      </c>
      <c r="HW280" s="158" t="s">
        <v>128</v>
      </c>
      <c r="HX280" s="158" t="s">
        <v>128</v>
      </c>
      <c r="HY280" s="158" t="s">
        <v>128</v>
      </c>
      <c r="HZ280" s="158" t="s">
        <v>128</v>
      </c>
      <c r="IA280" s="158" t="s">
        <v>128</v>
      </c>
      <c r="IB280" s="158" t="s">
        <v>128</v>
      </c>
      <c r="IC280" s="158" t="s">
        <v>128</v>
      </c>
      <c r="ID280" s="158" t="s">
        <v>128</v>
      </c>
      <c r="IE280" s="158" t="s">
        <v>128</v>
      </c>
      <c r="IF280" s="158" t="s">
        <v>128</v>
      </c>
      <c r="IG280" s="158" t="s">
        <v>128</v>
      </c>
      <c r="IH280" s="158" t="s">
        <v>128</v>
      </c>
      <c r="II280" s="158" t="s">
        <v>128</v>
      </c>
      <c r="IJ280" s="158" t="s">
        <v>128</v>
      </c>
      <c r="IK280" s="158" t="s">
        <v>128</v>
      </c>
      <c r="IL280" s="158" t="s">
        <v>128</v>
      </c>
      <c r="IM280" s="158" t="s">
        <v>128</v>
      </c>
      <c r="IN280" s="158" t="s">
        <v>128</v>
      </c>
      <c r="IO280" s="158" t="s">
        <v>128</v>
      </c>
      <c r="IP280" s="158" t="s">
        <v>128</v>
      </c>
      <c r="IQ280" s="158" t="s">
        <v>128</v>
      </c>
      <c r="IR280" s="158" t="s">
        <v>128</v>
      </c>
      <c r="IS280" s="158" t="s">
        <v>128</v>
      </c>
      <c r="IT280" s="158" t="s">
        <v>128</v>
      </c>
      <c r="IU280" s="158" t="s">
        <v>128</v>
      </c>
      <c r="IV280" s="158" t="s">
        <v>128</v>
      </c>
      <c r="IW280" s="158" t="s">
        <v>128</v>
      </c>
      <c r="IX280" s="158" t="s">
        <v>128</v>
      </c>
      <c r="IY280" s="158" t="s">
        <v>128</v>
      </c>
      <c r="IZ280" s="158" t="s">
        <v>128</v>
      </c>
      <c r="JA280" s="158" t="s">
        <v>128</v>
      </c>
      <c r="JB280" s="158" t="s">
        <v>128</v>
      </c>
      <c r="JC280" s="158" t="s">
        <v>128</v>
      </c>
      <c r="JD280" s="158" t="s">
        <v>128</v>
      </c>
      <c r="JE280" s="158" t="s">
        <v>128</v>
      </c>
      <c r="JF280" s="158" t="s">
        <v>128</v>
      </c>
      <c r="JG280" s="158" t="s">
        <v>128</v>
      </c>
      <c r="JH280" s="158" t="s">
        <v>128</v>
      </c>
      <c r="JI280" s="158" t="s">
        <v>128</v>
      </c>
      <c r="JJ280" s="158" t="s">
        <v>128</v>
      </c>
      <c r="JK280" s="158" t="s">
        <v>128</v>
      </c>
      <c r="JL280" s="158" t="s">
        <v>128</v>
      </c>
      <c r="JM280" s="158" t="s">
        <v>128</v>
      </c>
      <c r="JN280" s="158" t="s">
        <v>128</v>
      </c>
      <c r="JO280" s="158" t="s">
        <v>128</v>
      </c>
      <c r="JP280" s="158" t="s">
        <v>128</v>
      </c>
      <c r="JQ280" s="158" t="s">
        <v>128</v>
      </c>
      <c r="JR280" s="158" t="s">
        <v>128</v>
      </c>
      <c r="JS280" s="158" t="s">
        <v>128</v>
      </c>
      <c r="JT280" s="158" t="s">
        <v>128</v>
      </c>
      <c r="JU280" s="158" t="s">
        <v>128</v>
      </c>
      <c r="JV280" s="158" t="s">
        <v>128</v>
      </c>
      <c r="JW280" s="158" t="s">
        <v>128</v>
      </c>
      <c r="JX280" s="158" t="s">
        <v>128</v>
      </c>
      <c r="JY280" s="158" t="s">
        <v>128</v>
      </c>
      <c r="JZ280" s="158" t="s">
        <v>128</v>
      </c>
      <c r="KA280" s="158" t="s">
        <v>128</v>
      </c>
      <c r="KB280" s="158" t="s">
        <v>128</v>
      </c>
      <c r="KC280" s="158" t="s">
        <v>128</v>
      </c>
      <c r="KD280" s="158" t="s">
        <v>128</v>
      </c>
      <c r="KE280" s="158" t="s">
        <v>128</v>
      </c>
      <c r="KF280" s="158" t="s">
        <v>128</v>
      </c>
      <c r="KG280" s="158" t="s">
        <v>128</v>
      </c>
      <c r="KH280" s="158" t="s">
        <v>128</v>
      </c>
      <c r="KI280" s="158" t="s">
        <v>128</v>
      </c>
      <c r="KJ280" s="158" t="s">
        <v>128</v>
      </c>
      <c r="KK280" s="158" t="s">
        <v>128</v>
      </c>
      <c r="KL280" s="158" t="s">
        <v>128</v>
      </c>
      <c r="KM280" s="158" t="s">
        <v>128</v>
      </c>
      <c r="KN280" s="158" t="s">
        <v>128</v>
      </c>
      <c r="KO280" s="158" t="s">
        <v>128</v>
      </c>
      <c r="KP280" s="158" t="s">
        <v>128</v>
      </c>
      <c r="KQ280" s="158" t="s">
        <v>128</v>
      </c>
      <c r="KR280" s="158" t="s">
        <v>128</v>
      </c>
      <c r="KS280" s="158" t="s">
        <v>128</v>
      </c>
      <c r="KT280" s="158" t="s">
        <v>128</v>
      </c>
      <c r="KU280" s="158" t="s">
        <v>128</v>
      </c>
      <c r="KV280" s="158" t="s">
        <v>128</v>
      </c>
      <c r="KW280" s="158" t="s">
        <v>128</v>
      </c>
      <c r="KX280" s="158" t="s">
        <v>128</v>
      </c>
      <c r="KY280" s="158" t="s">
        <v>128</v>
      </c>
      <c r="KZ280" s="158" t="s">
        <v>128</v>
      </c>
      <c r="LA280" s="158" t="s">
        <v>128</v>
      </c>
      <c r="LB280" s="158" t="s">
        <v>128</v>
      </c>
      <c r="LC280" s="158" t="s">
        <v>128</v>
      </c>
      <c r="LD280" s="158" t="s">
        <v>128</v>
      </c>
      <c r="LE280" s="158" t="s">
        <v>128</v>
      </c>
      <c r="LF280" s="158" t="s">
        <v>128</v>
      </c>
      <c r="LG280" s="158" t="s">
        <v>128</v>
      </c>
      <c r="LH280" s="158" t="s">
        <v>128</v>
      </c>
      <c r="LI280" s="158" t="s">
        <v>128</v>
      </c>
      <c r="LJ280" s="158" t="s">
        <v>128</v>
      </c>
      <c r="LK280" s="158" t="s">
        <v>128</v>
      </c>
      <c r="LL280" s="158" t="s">
        <v>128</v>
      </c>
      <c r="LM280" s="158" t="s">
        <v>128</v>
      </c>
      <c r="LN280" s="158" t="s">
        <v>128</v>
      </c>
      <c r="LO280" s="158" t="s">
        <v>128</v>
      </c>
      <c r="LP280" s="158" t="s">
        <v>128</v>
      </c>
      <c r="LQ280" s="158" t="s">
        <v>128</v>
      </c>
      <c r="LR280" s="158" t="s">
        <v>128</v>
      </c>
      <c r="LS280" s="158" t="s">
        <v>128</v>
      </c>
      <c r="LT280" s="158" t="s">
        <v>128</v>
      </c>
      <c r="LU280" s="158" t="s">
        <v>128</v>
      </c>
      <c r="LV280" s="158" t="s">
        <v>128</v>
      </c>
      <c r="LW280" s="158" t="s">
        <v>128</v>
      </c>
      <c r="LX280" s="158" t="s">
        <v>128</v>
      </c>
      <c r="LY280" s="158" t="s">
        <v>128</v>
      </c>
      <c r="LZ280" s="158" t="s">
        <v>128</v>
      </c>
      <c r="MA280" s="158" t="s">
        <v>128</v>
      </c>
      <c r="MB280" s="158" t="s">
        <v>128</v>
      </c>
      <c r="MC280" s="158" t="s">
        <v>128</v>
      </c>
      <c r="MD280" s="158" t="s">
        <v>128</v>
      </c>
      <c r="ME280" s="158" t="s">
        <v>128</v>
      </c>
      <c r="MF280" s="158" t="s">
        <v>128</v>
      </c>
      <c r="MG280" s="158" t="s">
        <v>128</v>
      </c>
      <c r="MH280" s="158" t="s">
        <v>128</v>
      </c>
      <c r="MI280" s="158" t="s">
        <v>128</v>
      </c>
      <c r="MJ280" s="158" t="s">
        <v>128</v>
      </c>
      <c r="MK280" s="158" t="s">
        <v>128</v>
      </c>
      <c r="ML280" s="158" t="s">
        <v>128</v>
      </c>
      <c r="MM280" s="158" t="s">
        <v>128</v>
      </c>
      <c r="MN280" s="158" t="s">
        <v>128</v>
      </c>
      <c r="MO280" s="158" t="s">
        <v>128</v>
      </c>
      <c r="MP280" s="158" t="s">
        <v>128</v>
      </c>
      <c r="MQ280" s="158" t="s">
        <v>128</v>
      </c>
      <c r="MR280" s="158" t="s">
        <v>128</v>
      </c>
      <c r="MS280" s="158" t="s">
        <v>128</v>
      </c>
      <c r="MT280" s="158" t="s">
        <v>128</v>
      </c>
      <c r="MU280" s="158" t="s">
        <v>128</v>
      </c>
      <c r="MV280" s="158" t="s">
        <v>128</v>
      </c>
      <c r="MW280" s="158" t="s">
        <v>128</v>
      </c>
      <c r="MX280" s="158" t="s">
        <v>128</v>
      </c>
      <c r="MY280" s="158" t="s">
        <v>128</v>
      </c>
      <c r="MZ280" s="158" t="s">
        <v>128</v>
      </c>
      <c r="NA280" s="158" t="s">
        <v>128</v>
      </c>
      <c r="NB280" s="158" t="s">
        <v>128</v>
      </c>
      <c r="NC280" s="158" t="s">
        <v>128</v>
      </c>
      <c r="ND280" s="158" t="s">
        <v>128</v>
      </c>
      <c r="NE280" s="158" t="s">
        <v>128</v>
      </c>
      <c r="NF280" s="158" t="s">
        <v>128</v>
      </c>
      <c r="NG280" s="158" t="s">
        <v>128</v>
      </c>
      <c r="NH280" s="158" t="s">
        <v>128</v>
      </c>
      <c r="NI280" s="158" t="s">
        <v>128</v>
      </c>
      <c r="NJ280" s="158" t="s">
        <v>128</v>
      </c>
      <c r="NK280" s="158" t="s">
        <v>128</v>
      </c>
      <c r="NL280" s="158" t="s">
        <v>128</v>
      </c>
      <c r="NM280" s="158" t="s">
        <v>128</v>
      </c>
      <c r="NN280" s="158" t="s">
        <v>128</v>
      </c>
      <c r="NO280" s="158" t="s">
        <v>128</v>
      </c>
      <c r="NP280" s="158" t="s">
        <v>128</v>
      </c>
      <c r="NQ280" s="158" t="s">
        <v>128</v>
      </c>
      <c r="NR280" s="158" t="s">
        <v>128</v>
      </c>
      <c r="NS280" s="158" t="s">
        <v>128</v>
      </c>
      <c r="NT280" s="158" t="s">
        <v>128</v>
      </c>
      <c r="NU280" s="158" t="s">
        <v>128</v>
      </c>
      <c r="NV280" s="158" t="s">
        <v>128</v>
      </c>
      <c r="NW280" s="158" t="s">
        <v>128</v>
      </c>
      <c r="NX280" s="158" t="s">
        <v>128</v>
      </c>
      <c r="NY280" s="158" t="s">
        <v>128</v>
      </c>
      <c r="NZ280" s="158" t="s">
        <v>128</v>
      </c>
      <c r="OA280" s="158" t="s">
        <v>128</v>
      </c>
      <c r="OB280" s="158" t="s">
        <v>128</v>
      </c>
      <c r="OC280" s="158" t="s">
        <v>128</v>
      </c>
      <c r="OD280" s="158" t="s">
        <v>128</v>
      </c>
      <c r="OE280" s="170" t="s">
        <v>128</v>
      </c>
      <c r="OF280" s="181"/>
      <c r="OG280" s="113" t="str">
        <f t="shared" si="1778"/>
        <v/>
      </c>
      <c r="OH280" s="66" t="str">
        <f t="shared" si="1779"/>
        <v/>
      </c>
      <c r="OI280" s="66" t="str">
        <f t="shared" si="1780"/>
        <v/>
      </c>
      <c r="OJ280" s="66" t="str">
        <f t="shared" si="1781"/>
        <v/>
      </c>
      <c r="OK280" s="66" t="str">
        <f t="shared" si="1782"/>
        <v/>
      </c>
      <c r="OL280" s="66" t="str">
        <f t="shared" si="1783"/>
        <v/>
      </c>
      <c r="OM280" s="66" t="str">
        <f t="shared" si="1784"/>
        <v/>
      </c>
      <c r="ON280" s="66" t="str">
        <f t="shared" si="1785"/>
        <v/>
      </c>
      <c r="OO280" s="66" t="str">
        <f t="shared" si="1786"/>
        <v/>
      </c>
      <c r="OP280" s="66" t="str">
        <f t="shared" si="1787"/>
        <v/>
      </c>
      <c r="OQ280" s="66" t="str">
        <f t="shared" si="1788"/>
        <v/>
      </c>
      <c r="OR280" s="66" t="str">
        <f t="shared" si="1789"/>
        <v/>
      </c>
      <c r="OS280" s="66" t="str">
        <f t="shared" si="1790"/>
        <v/>
      </c>
      <c r="OT280" s="66" t="str">
        <f t="shared" si="1791"/>
        <v/>
      </c>
      <c r="OU280" s="66" t="str">
        <f t="shared" si="1792"/>
        <v/>
      </c>
      <c r="OV280" s="66" t="str">
        <f t="shared" si="1793"/>
        <v/>
      </c>
      <c r="OW280" s="66" t="str">
        <f t="shared" si="1794"/>
        <v/>
      </c>
      <c r="OX280" s="66" t="str">
        <f t="shared" si="1795"/>
        <v/>
      </c>
      <c r="OY280" s="126">
        <f t="shared" si="1796"/>
        <v>0.99335848032847618</v>
      </c>
      <c r="OZ280" s="66" t="str">
        <f t="shared" si="1797"/>
        <v>kg/GJ delivered</v>
      </c>
      <c r="PA280" s="126">
        <f t="shared" si="1798"/>
        <v>0.22955763200868151</v>
      </c>
      <c r="PB280" s="66" t="str">
        <f t="shared" si="1799"/>
        <v>kg/GJ delivered</v>
      </c>
      <c r="PC280" s="126">
        <f t="shared" si="1800"/>
        <v>0.10434437818576431</v>
      </c>
      <c r="PD280" s="66" t="str">
        <f t="shared" si="1801"/>
        <v>kg/GJ delivered</v>
      </c>
      <c r="PE280" s="66" t="str">
        <f t="shared" si="1802"/>
        <v/>
      </c>
      <c r="PF280" s="66" t="str">
        <f t="shared" si="1803"/>
        <v/>
      </c>
      <c r="PG280" s="66" t="str">
        <f t="shared" si="1804"/>
        <v/>
      </c>
      <c r="PH280" s="66" t="str">
        <f t="shared" si="1805"/>
        <v/>
      </c>
      <c r="PI280" s="66" t="str">
        <f t="shared" si="1806"/>
        <v/>
      </c>
      <c r="PJ280" s="66" t="str">
        <f t="shared" si="1807"/>
        <v/>
      </c>
      <c r="PK280" s="66" t="str">
        <f t="shared" si="1808"/>
        <v/>
      </c>
      <c r="PL280" s="66" t="str">
        <f t="shared" si="1809"/>
        <v/>
      </c>
      <c r="PM280" s="66" t="str">
        <f t="shared" si="1810"/>
        <v/>
      </c>
      <c r="PN280" s="66" t="str">
        <f t="shared" si="1811"/>
        <v/>
      </c>
      <c r="PO280" s="66" t="str">
        <f t="shared" si="1812"/>
        <v/>
      </c>
      <c r="PP280" s="66" t="str">
        <f t="shared" si="1813"/>
        <v/>
      </c>
      <c r="PQ280" s="66" t="str">
        <f t="shared" si="1814"/>
        <v/>
      </c>
      <c r="PR280" s="66" t="str">
        <f t="shared" si="1815"/>
        <v/>
      </c>
      <c r="PS280" s="66" t="str">
        <f t="shared" si="1816"/>
        <v/>
      </c>
      <c r="PT280" s="66" t="str">
        <f t="shared" si="1817"/>
        <v/>
      </c>
      <c r="PU280" s="66" t="str">
        <f t="shared" si="1818"/>
        <v/>
      </c>
      <c r="PV280" s="66" t="str">
        <f t="shared" si="1819"/>
        <v/>
      </c>
      <c r="PW280" s="66" t="str">
        <f t="shared" si="1820"/>
        <v/>
      </c>
      <c r="PX280" s="66" t="str">
        <f t="shared" si="1821"/>
        <v/>
      </c>
      <c r="PY280" s="66" t="str">
        <f t="shared" si="1822"/>
        <v/>
      </c>
      <c r="PZ280" s="66" t="str">
        <f t="shared" si="1823"/>
        <v/>
      </c>
      <c r="QA280" s="66" t="str">
        <f t="shared" si="1824"/>
        <v/>
      </c>
      <c r="QB280" s="66" t="str">
        <f t="shared" si="1825"/>
        <v/>
      </c>
      <c r="QC280" s="66" t="str">
        <f t="shared" si="1826"/>
        <v/>
      </c>
      <c r="QD280" s="66" t="str">
        <f t="shared" si="1827"/>
        <v/>
      </c>
      <c r="QE280" s="66" t="str">
        <f t="shared" si="1828"/>
        <v/>
      </c>
      <c r="QF280" s="66" t="str">
        <f t="shared" si="1829"/>
        <v/>
      </c>
      <c r="QG280" s="66" t="str">
        <f t="shared" si="1830"/>
        <v/>
      </c>
      <c r="QH280" s="66" t="str">
        <f t="shared" si="1831"/>
        <v/>
      </c>
      <c r="QI280" s="66" t="str">
        <f t="shared" si="1832"/>
        <v/>
      </c>
      <c r="QJ280" s="66" t="str">
        <f t="shared" si="1833"/>
        <v/>
      </c>
      <c r="QK280" s="66" t="str">
        <f t="shared" si="1834"/>
        <v/>
      </c>
      <c r="QL280" s="66" t="str">
        <f t="shared" si="1835"/>
        <v/>
      </c>
      <c r="QM280" s="66" t="str">
        <f t="shared" si="1836"/>
        <v/>
      </c>
      <c r="QN280" s="66" t="str">
        <f t="shared" si="1837"/>
        <v/>
      </c>
      <c r="QO280" s="66" t="str">
        <f t="shared" si="1838"/>
        <v/>
      </c>
      <c r="QP280" s="66" t="str">
        <f t="shared" si="1839"/>
        <v/>
      </c>
      <c r="QQ280" s="66" t="str">
        <f t="shared" si="1840"/>
        <v/>
      </c>
      <c r="QR280" s="66" t="str">
        <f t="shared" si="1841"/>
        <v/>
      </c>
      <c r="QS280" s="66" t="str">
        <f t="shared" si="1842"/>
        <v/>
      </c>
      <c r="QT280" s="66" t="str">
        <f t="shared" si="1843"/>
        <v/>
      </c>
      <c r="QU280" s="66" t="str">
        <f t="shared" si="1844"/>
        <v/>
      </c>
      <c r="QV280" s="66" t="str">
        <f t="shared" si="1845"/>
        <v/>
      </c>
      <c r="QW280" s="66" t="str">
        <f t="shared" si="1846"/>
        <v/>
      </c>
      <c r="QX280" s="66" t="str">
        <f t="shared" si="1847"/>
        <v/>
      </c>
      <c r="QY280" s="66" t="str">
        <f t="shared" si="1848"/>
        <v/>
      </c>
      <c r="QZ280" s="66" t="str">
        <f t="shared" si="1849"/>
        <v/>
      </c>
      <c r="RA280" s="66" t="str">
        <f t="shared" si="1850"/>
        <v/>
      </c>
      <c r="RB280" s="66" t="str">
        <f t="shared" si="1851"/>
        <v/>
      </c>
      <c r="RC280" s="66" t="str">
        <f t="shared" si="1852"/>
        <v/>
      </c>
      <c r="RD280" s="66" t="str">
        <f t="shared" si="1853"/>
        <v/>
      </c>
      <c r="RE280" s="66" t="str">
        <f t="shared" si="1854"/>
        <v/>
      </c>
      <c r="RF280" s="66" t="str">
        <f t="shared" si="1855"/>
        <v/>
      </c>
      <c r="RG280" s="66" t="str">
        <f t="shared" si="1856"/>
        <v/>
      </c>
      <c r="RH280" s="66" t="str">
        <f t="shared" si="1857"/>
        <v/>
      </c>
      <c r="RI280" s="66" t="str">
        <f t="shared" si="1858"/>
        <v/>
      </c>
      <c r="RJ280" s="66" t="str">
        <f t="shared" si="1859"/>
        <v/>
      </c>
      <c r="RK280" s="66" t="str">
        <f t="shared" si="1860"/>
        <v/>
      </c>
      <c r="RL280" s="66" t="str">
        <f t="shared" si="1861"/>
        <v/>
      </c>
      <c r="RM280" s="66" t="str">
        <f t="shared" si="1862"/>
        <v/>
      </c>
      <c r="RN280" s="66" t="str">
        <f t="shared" si="1863"/>
        <v/>
      </c>
      <c r="RO280" s="66" t="str">
        <f t="shared" si="1864"/>
        <v/>
      </c>
      <c r="RP280" s="66" t="str">
        <f t="shared" si="1865"/>
        <v/>
      </c>
      <c r="RQ280" s="66" t="str">
        <f t="shared" si="1866"/>
        <v/>
      </c>
      <c r="RR280" s="66" t="str">
        <f t="shared" si="1867"/>
        <v/>
      </c>
      <c r="RS280" s="66" t="str">
        <f t="shared" si="1868"/>
        <v/>
      </c>
      <c r="RT280" s="66" t="str">
        <f t="shared" si="1869"/>
        <v/>
      </c>
      <c r="RU280" s="66" t="str">
        <f t="shared" si="1870"/>
        <v/>
      </c>
      <c r="RV280" s="66" t="str">
        <f t="shared" si="1871"/>
        <v/>
      </c>
      <c r="RW280" s="66" t="str">
        <f t="shared" si="1872"/>
        <v/>
      </c>
      <c r="RX280" s="66" t="str">
        <f t="shared" si="1873"/>
        <v/>
      </c>
      <c r="RY280" s="66" t="str">
        <f t="shared" si="1874"/>
        <v/>
      </c>
      <c r="RZ280" s="66" t="str">
        <f t="shared" si="1875"/>
        <v/>
      </c>
      <c r="SA280" s="66" t="str">
        <f t="shared" si="1876"/>
        <v/>
      </c>
      <c r="SB280" s="66" t="str">
        <f t="shared" si="1877"/>
        <v/>
      </c>
      <c r="SC280" s="66" t="str">
        <f t="shared" si="1878"/>
        <v/>
      </c>
      <c r="SD280" s="66" t="str">
        <f t="shared" si="1879"/>
        <v/>
      </c>
      <c r="SE280" s="66" t="str">
        <f t="shared" si="1880"/>
        <v/>
      </c>
      <c r="SF280" s="66" t="str">
        <f t="shared" si="1881"/>
        <v/>
      </c>
      <c r="SG280" s="66" t="str">
        <f t="shared" si="1882"/>
        <v/>
      </c>
      <c r="SH280" s="66" t="str">
        <f t="shared" si="1883"/>
        <v/>
      </c>
      <c r="SI280" s="66" t="str">
        <f t="shared" si="1884"/>
        <v/>
      </c>
      <c r="SJ280" s="66" t="str">
        <f t="shared" si="1885"/>
        <v/>
      </c>
      <c r="SK280" s="66" t="str">
        <f t="shared" si="1886"/>
        <v/>
      </c>
      <c r="SL280" s="66" t="str">
        <f t="shared" si="1887"/>
        <v/>
      </c>
      <c r="SM280" s="66" t="str">
        <f t="shared" si="1888"/>
        <v/>
      </c>
      <c r="SN280" s="66" t="str">
        <f t="shared" si="1889"/>
        <v/>
      </c>
      <c r="SO280" s="66" t="str">
        <f t="shared" si="1890"/>
        <v/>
      </c>
      <c r="SP280" s="66" t="str">
        <f t="shared" si="1891"/>
        <v/>
      </c>
      <c r="SQ280" s="66" t="str">
        <f t="shared" si="1892"/>
        <v/>
      </c>
      <c r="SR280" s="66" t="str">
        <f t="shared" si="1893"/>
        <v/>
      </c>
      <c r="SS280" s="66" t="str">
        <f t="shared" si="1894"/>
        <v/>
      </c>
      <c r="ST280" s="66" t="str">
        <f t="shared" si="1895"/>
        <v/>
      </c>
      <c r="SU280" s="66" t="str">
        <f t="shared" si="1896"/>
        <v/>
      </c>
      <c r="SV280" s="66" t="str">
        <f t="shared" si="1897"/>
        <v/>
      </c>
      <c r="SW280" s="66" t="str">
        <f t="shared" si="1898"/>
        <v/>
      </c>
      <c r="SX280" s="66" t="str">
        <f t="shared" si="1899"/>
        <v/>
      </c>
      <c r="SY280" s="66" t="str">
        <f t="shared" si="1900"/>
        <v/>
      </c>
      <c r="SZ280" s="66" t="str">
        <f t="shared" si="1901"/>
        <v/>
      </c>
      <c r="TA280" s="66" t="str">
        <f t="shared" si="1902"/>
        <v/>
      </c>
      <c r="TB280" s="66" t="str">
        <f t="shared" si="1903"/>
        <v/>
      </c>
      <c r="TC280" s="66" t="str">
        <f t="shared" si="1904"/>
        <v/>
      </c>
      <c r="TD280" s="66" t="str">
        <f t="shared" si="1905"/>
        <v/>
      </c>
      <c r="TE280" s="66" t="str">
        <f t="shared" si="1906"/>
        <v/>
      </c>
      <c r="TF280" s="66" t="str">
        <f t="shared" si="1907"/>
        <v/>
      </c>
      <c r="TG280" s="66" t="str">
        <f t="shared" si="1908"/>
        <v/>
      </c>
      <c r="TH280" s="66" t="str">
        <f t="shared" si="1909"/>
        <v/>
      </c>
      <c r="TI280" s="66" t="str">
        <f t="shared" si="1910"/>
        <v/>
      </c>
      <c r="TJ280" s="66" t="str">
        <f t="shared" si="1911"/>
        <v/>
      </c>
      <c r="TK280" s="66" t="str">
        <f t="shared" si="1912"/>
        <v/>
      </c>
      <c r="TL280" s="66" t="str">
        <f t="shared" si="1913"/>
        <v/>
      </c>
      <c r="TM280" s="66" t="str">
        <f t="shared" si="1914"/>
        <v/>
      </c>
      <c r="TN280" s="66" t="str">
        <f t="shared" si="1915"/>
        <v/>
      </c>
      <c r="TO280" s="66" t="str">
        <f t="shared" si="1916"/>
        <v/>
      </c>
      <c r="TP280" s="66" t="str">
        <f t="shared" si="1917"/>
        <v/>
      </c>
      <c r="TQ280" s="66" t="str">
        <f t="shared" si="1918"/>
        <v/>
      </c>
      <c r="TR280" s="66" t="str">
        <f t="shared" si="1919"/>
        <v/>
      </c>
      <c r="TS280" s="66" t="str">
        <f t="shared" si="1920"/>
        <v/>
      </c>
      <c r="TT280" s="66" t="str">
        <f t="shared" si="1921"/>
        <v/>
      </c>
      <c r="TU280" s="66" t="str">
        <f t="shared" si="1922"/>
        <v/>
      </c>
      <c r="TV280" s="66" t="str">
        <f t="shared" si="1923"/>
        <v/>
      </c>
      <c r="TW280" s="66" t="str">
        <f t="shared" si="1924"/>
        <v/>
      </c>
      <c r="TX280" s="66" t="str">
        <f t="shared" si="1925"/>
        <v/>
      </c>
      <c r="TY280" s="66" t="str">
        <f t="shared" si="1926"/>
        <v/>
      </c>
      <c r="TZ280" s="66" t="str">
        <f t="shared" si="1927"/>
        <v/>
      </c>
      <c r="UA280" s="66" t="str">
        <f t="shared" si="1928"/>
        <v/>
      </c>
      <c r="UB280" s="66" t="str">
        <f t="shared" si="1929"/>
        <v/>
      </c>
      <c r="UC280" s="66" t="str">
        <f t="shared" si="1930"/>
        <v/>
      </c>
      <c r="UD280" s="66" t="str">
        <f t="shared" si="1931"/>
        <v/>
      </c>
      <c r="UE280" s="66" t="str">
        <f t="shared" si="1932"/>
        <v/>
      </c>
      <c r="UF280" s="66" t="str">
        <f t="shared" si="1933"/>
        <v/>
      </c>
      <c r="UG280" s="66" t="str">
        <f t="shared" si="1934"/>
        <v/>
      </c>
      <c r="UH280" s="66" t="str">
        <f t="shared" si="1935"/>
        <v/>
      </c>
      <c r="UI280" s="66" t="str">
        <f t="shared" si="1936"/>
        <v/>
      </c>
      <c r="UJ280" s="66" t="str">
        <f t="shared" si="1937"/>
        <v/>
      </c>
      <c r="UK280" s="66" t="str">
        <f t="shared" si="1938"/>
        <v/>
      </c>
      <c r="UL280" s="66" t="str">
        <f t="shared" si="1939"/>
        <v/>
      </c>
      <c r="UM280" s="66" t="str">
        <f t="shared" si="1940"/>
        <v/>
      </c>
      <c r="UN280" s="66" t="str">
        <f t="shared" si="1941"/>
        <v/>
      </c>
      <c r="UO280" s="66" t="str">
        <f t="shared" si="1942"/>
        <v/>
      </c>
      <c r="UP280" s="66" t="str">
        <f t="shared" si="1943"/>
        <v/>
      </c>
      <c r="UQ280" s="66" t="str">
        <f t="shared" si="1944"/>
        <v/>
      </c>
      <c r="UR280" s="66" t="str">
        <f t="shared" si="1945"/>
        <v/>
      </c>
      <c r="US280" s="66" t="str">
        <f t="shared" si="1946"/>
        <v/>
      </c>
      <c r="UT280" s="66" t="str">
        <f t="shared" si="1947"/>
        <v/>
      </c>
      <c r="UU280" s="66" t="str">
        <f t="shared" si="1948"/>
        <v/>
      </c>
      <c r="UV280" s="66" t="str">
        <f t="shared" si="1949"/>
        <v/>
      </c>
      <c r="UW280" s="66" t="str">
        <f t="shared" si="1950"/>
        <v/>
      </c>
      <c r="UX280" s="66" t="str">
        <f t="shared" si="1951"/>
        <v/>
      </c>
      <c r="UY280" s="66" t="str">
        <f t="shared" si="1952"/>
        <v/>
      </c>
      <c r="UZ280" s="66" t="str">
        <f t="shared" si="1953"/>
        <v/>
      </c>
      <c r="VA280" s="66" t="str">
        <f t="shared" si="1954"/>
        <v/>
      </c>
      <c r="VB280" s="66" t="str">
        <f t="shared" si="1955"/>
        <v/>
      </c>
      <c r="VC280" s="66" t="str">
        <f t="shared" si="1956"/>
        <v/>
      </c>
      <c r="VD280" s="66" t="str">
        <f t="shared" si="1957"/>
        <v/>
      </c>
      <c r="VE280" s="66" t="str">
        <f t="shared" si="1958"/>
        <v/>
      </c>
      <c r="VF280" s="66" t="str">
        <f t="shared" si="1959"/>
        <v/>
      </c>
      <c r="VG280" s="66" t="str">
        <f t="shared" si="1960"/>
        <v/>
      </c>
      <c r="VH280" s="66" t="str">
        <f t="shared" si="1961"/>
        <v/>
      </c>
      <c r="VI280" s="66" t="str">
        <f t="shared" si="1962"/>
        <v/>
      </c>
      <c r="VJ280" s="66" t="str">
        <f t="shared" si="1963"/>
        <v/>
      </c>
      <c r="VK280" s="66" t="str">
        <f t="shared" si="1964"/>
        <v/>
      </c>
      <c r="VL280" s="66" t="str">
        <f t="shared" si="1965"/>
        <v/>
      </c>
      <c r="VM280" s="66" t="str">
        <f t="shared" si="1966"/>
        <v/>
      </c>
      <c r="VN280" s="66" t="str">
        <f t="shared" si="1967"/>
        <v/>
      </c>
      <c r="VO280" s="66" t="str">
        <f t="shared" si="1968"/>
        <v/>
      </c>
      <c r="VP280" s="66" t="str">
        <f t="shared" si="1969"/>
        <v/>
      </c>
      <c r="VQ280" s="66" t="str">
        <f t="shared" si="1970"/>
        <v/>
      </c>
      <c r="VR280" s="66" t="str">
        <f t="shared" si="1971"/>
        <v/>
      </c>
      <c r="VS280" s="66" t="str">
        <f t="shared" si="1972"/>
        <v/>
      </c>
      <c r="VT280" s="66" t="str">
        <f t="shared" si="1973"/>
        <v/>
      </c>
      <c r="VU280" s="66" t="str">
        <f t="shared" si="1974"/>
        <v/>
      </c>
      <c r="VV280" s="66" t="str">
        <f t="shared" si="1975"/>
        <v/>
      </c>
      <c r="VW280" s="66" t="str">
        <f t="shared" si="1976"/>
        <v/>
      </c>
      <c r="VX280" s="66" t="str">
        <f t="shared" si="1977"/>
        <v/>
      </c>
      <c r="VY280" s="66" t="str">
        <f t="shared" si="1978"/>
        <v/>
      </c>
      <c r="VZ280" s="66" t="str">
        <f t="shared" si="1979"/>
        <v/>
      </c>
      <c r="WA280" s="66" t="str">
        <f t="shared" si="1980"/>
        <v/>
      </c>
      <c r="WB280" s="66" t="str">
        <f t="shared" si="1981"/>
        <v/>
      </c>
      <c r="WC280" s="66" t="str">
        <f t="shared" si="1982"/>
        <v/>
      </c>
      <c r="WD280" s="66" t="str">
        <f t="shared" si="1983"/>
        <v/>
      </c>
      <c r="WE280" s="66" t="str">
        <f t="shared" si="1984"/>
        <v/>
      </c>
      <c r="WF280" s="66" t="str">
        <f t="shared" si="1985"/>
        <v/>
      </c>
      <c r="WG280" s="66" t="str">
        <f t="shared" si="1986"/>
        <v/>
      </c>
      <c r="WH280" s="66" t="str">
        <f t="shared" si="1987"/>
        <v/>
      </c>
      <c r="WI280" s="66" t="str">
        <f t="shared" si="1988"/>
        <v/>
      </c>
      <c r="WJ280" s="66" t="str">
        <f t="shared" si="1989"/>
        <v/>
      </c>
      <c r="WK280" s="66" t="str">
        <f t="shared" si="1990"/>
        <v/>
      </c>
      <c r="WL280" s="66" t="str">
        <f t="shared" si="1991"/>
        <v/>
      </c>
      <c r="WM280" s="66" t="str">
        <f t="shared" si="1992"/>
        <v/>
      </c>
      <c r="WN280" s="66" t="str">
        <f t="shared" si="1993"/>
        <v/>
      </c>
      <c r="WO280" s="66" t="str">
        <f t="shared" si="1994"/>
        <v/>
      </c>
      <c r="WP280" s="66" t="str">
        <f t="shared" si="1995"/>
        <v/>
      </c>
      <c r="WQ280" s="66" t="str">
        <f t="shared" si="1996"/>
        <v/>
      </c>
      <c r="WR280" s="66" t="str">
        <f t="shared" si="1997"/>
        <v/>
      </c>
      <c r="WS280" s="66" t="str">
        <f t="shared" si="1998"/>
        <v/>
      </c>
      <c r="WT280" s="66" t="str">
        <f t="shared" si="1999"/>
        <v/>
      </c>
      <c r="WU280" s="66" t="str">
        <f t="shared" si="2000"/>
        <v/>
      </c>
      <c r="WV280" s="66" t="str">
        <f t="shared" si="2001"/>
        <v/>
      </c>
      <c r="WW280" s="66" t="str">
        <f t="shared" si="2002"/>
        <v/>
      </c>
      <c r="WX280" s="66" t="str">
        <f t="shared" si="2003"/>
        <v/>
      </c>
      <c r="WY280" s="66" t="str">
        <f t="shared" si="2004"/>
        <v/>
      </c>
      <c r="WZ280" s="66" t="str">
        <f t="shared" si="2005"/>
        <v/>
      </c>
      <c r="XA280" s="66" t="str">
        <f t="shared" si="2006"/>
        <v/>
      </c>
      <c r="XB280" s="66" t="str">
        <f t="shared" si="2007"/>
        <v/>
      </c>
      <c r="XC280" s="66" t="str">
        <f t="shared" si="2008"/>
        <v/>
      </c>
      <c r="XD280" s="66" t="str">
        <f t="shared" si="2009"/>
        <v/>
      </c>
      <c r="XE280" s="66" t="str">
        <f t="shared" si="2010"/>
        <v/>
      </c>
      <c r="XF280" s="66" t="str">
        <f t="shared" si="2011"/>
        <v/>
      </c>
      <c r="XG280" s="66" t="str">
        <f t="shared" si="2012"/>
        <v/>
      </c>
      <c r="XH280" s="66" t="str">
        <f t="shared" si="2013"/>
        <v/>
      </c>
      <c r="XI280" s="66" t="str">
        <f t="shared" si="2014"/>
        <v/>
      </c>
      <c r="XJ280" s="66" t="str">
        <f t="shared" si="2015"/>
        <v/>
      </c>
      <c r="XK280" s="66" t="str">
        <f t="shared" si="2016"/>
        <v/>
      </c>
      <c r="XL280" s="66" t="str">
        <f t="shared" si="2017"/>
        <v/>
      </c>
      <c r="XM280" s="66" t="str">
        <f t="shared" si="2018"/>
        <v/>
      </c>
      <c r="XN280" s="66" t="str">
        <f t="shared" si="2019"/>
        <v/>
      </c>
      <c r="XO280" s="66" t="str">
        <f t="shared" si="2020"/>
        <v/>
      </c>
      <c r="XP280" s="66" t="str">
        <f t="shared" si="2021"/>
        <v/>
      </c>
      <c r="XQ280" s="66" t="str">
        <f t="shared" si="2022"/>
        <v/>
      </c>
      <c r="XR280" s="66" t="str">
        <f t="shared" si="2023"/>
        <v/>
      </c>
      <c r="XS280" s="66" t="str">
        <f t="shared" si="2024"/>
        <v/>
      </c>
      <c r="XT280" s="66" t="str">
        <f t="shared" si="2025"/>
        <v/>
      </c>
      <c r="XU280" s="66" t="str">
        <f t="shared" si="2026"/>
        <v/>
      </c>
      <c r="XV280" s="66" t="str">
        <f t="shared" si="2027"/>
        <v/>
      </c>
      <c r="XW280" s="66" t="str">
        <f t="shared" si="2028"/>
        <v/>
      </c>
      <c r="XX280" s="66" t="str">
        <f t="shared" si="2029"/>
        <v/>
      </c>
      <c r="XY280" s="66" t="str">
        <f t="shared" si="2030"/>
        <v/>
      </c>
      <c r="XZ280" s="66" t="str">
        <f t="shared" si="2031"/>
        <v/>
      </c>
      <c r="YA280" s="66" t="str">
        <f t="shared" si="2032"/>
        <v/>
      </c>
      <c r="YB280" s="66" t="str">
        <f t="shared" si="2033"/>
        <v/>
      </c>
      <c r="YC280" s="66" t="str">
        <f t="shared" si="2034"/>
        <v/>
      </c>
      <c r="YD280" s="66" t="str">
        <f t="shared" si="2035"/>
        <v/>
      </c>
      <c r="YE280" s="66" t="str">
        <f t="shared" si="2036"/>
        <v/>
      </c>
      <c r="YF280" s="66" t="str">
        <f t="shared" si="2037"/>
        <v/>
      </c>
      <c r="YG280" s="66" t="str">
        <f t="shared" si="2038"/>
        <v/>
      </c>
      <c r="YH280" s="66" t="str">
        <f t="shared" si="2039"/>
        <v/>
      </c>
      <c r="YI280" s="66" t="str">
        <f t="shared" si="2040"/>
        <v/>
      </c>
      <c r="YJ280" s="66" t="str">
        <f t="shared" si="2041"/>
        <v/>
      </c>
      <c r="YK280" s="66" t="str">
        <f t="shared" si="2042"/>
        <v/>
      </c>
      <c r="YL280" s="66" t="str">
        <f t="shared" si="2043"/>
        <v/>
      </c>
      <c r="YM280" s="66" t="str">
        <f t="shared" si="2044"/>
        <v/>
      </c>
      <c r="YN280" s="66" t="str">
        <f t="shared" si="2045"/>
        <v/>
      </c>
      <c r="YO280" s="66" t="str">
        <f t="shared" si="2046"/>
        <v/>
      </c>
      <c r="YP280" s="66" t="str">
        <f t="shared" si="2047"/>
        <v/>
      </c>
      <c r="YQ280" s="66" t="str">
        <f t="shared" si="2048"/>
        <v/>
      </c>
      <c r="YR280" s="66" t="str">
        <f t="shared" si="2049"/>
        <v/>
      </c>
      <c r="YS280" s="66" t="str">
        <f t="shared" si="2050"/>
        <v/>
      </c>
      <c r="YT280" s="66" t="str">
        <f t="shared" si="2051"/>
        <v/>
      </c>
      <c r="YU280" s="66" t="str">
        <f t="shared" si="2052"/>
        <v/>
      </c>
      <c r="YV280" s="66" t="str">
        <f t="shared" si="2053"/>
        <v/>
      </c>
      <c r="YW280" s="66" t="str">
        <f t="shared" si="2054"/>
        <v/>
      </c>
      <c r="YX280" s="66" t="str">
        <f t="shared" si="2055"/>
        <v/>
      </c>
      <c r="YY280" s="66" t="str">
        <f t="shared" si="2056"/>
        <v/>
      </c>
      <c r="YZ280" s="66" t="str">
        <f t="shared" si="2057"/>
        <v/>
      </c>
      <c r="ZA280" s="66" t="str">
        <f t="shared" si="2058"/>
        <v/>
      </c>
      <c r="ZB280" s="66" t="str">
        <f t="shared" si="2059"/>
        <v/>
      </c>
      <c r="ZC280" s="66" t="str">
        <f t="shared" si="2060"/>
        <v/>
      </c>
      <c r="ZD280" s="66" t="str">
        <f t="shared" si="2061"/>
        <v/>
      </c>
      <c r="ZE280" s="66" t="str">
        <f t="shared" si="2062"/>
        <v/>
      </c>
      <c r="ZF280" s="66" t="str">
        <f t="shared" si="2063"/>
        <v/>
      </c>
      <c r="ZG280" s="66" t="str">
        <f t="shared" si="2064"/>
        <v/>
      </c>
      <c r="ZH280" s="66" t="str">
        <f t="shared" si="2065"/>
        <v/>
      </c>
      <c r="ZI280" s="66" t="str">
        <f t="shared" si="2066"/>
        <v/>
      </c>
      <c r="ZJ280" s="66" t="str">
        <f t="shared" si="2067"/>
        <v/>
      </c>
      <c r="ZK280" s="66" t="str">
        <f t="shared" si="2068"/>
        <v/>
      </c>
      <c r="ZL280" s="66" t="str">
        <f t="shared" si="2069"/>
        <v/>
      </c>
      <c r="ZM280" s="66" t="str">
        <f t="shared" si="2070"/>
        <v/>
      </c>
      <c r="ZN280" s="66" t="str">
        <f t="shared" si="2071"/>
        <v/>
      </c>
      <c r="ZO280" s="66" t="str">
        <f t="shared" si="2072"/>
        <v/>
      </c>
      <c r="ZP280" s="66" t="str">
        <f t="shared" si="2073"/>
        <v/>
      </c>
      <c r="ZQ280" s="66" t="str">
        <f t="shared" si="2074"/>
        <v/>
      </c>
      <c r="ZR280" s="66" t="str">
        <f t="shared" si="2075"/>
        <v/>
      </c>
      <c r="ZS280" s="66" t="str">
        <f t="shared" si="2076"/>
        <v/>
      </c>
      <c r="ZT280" s="66" t="str">
        <f t="shared" si="2077"/>
        <v/>
      </c>
      <c r="ZU280" s="66" t="str">
        <f t="shared" si="2078"/>
        <v/>
      </c>
      <c r="ZV280" s="66" t="str">
        <f t="shared" si="2079"/>
        <v/>
      </c>
      <c r="ZW280" s="66" t="str">
        <f t="shared" si="2080"/>
        <v/>
      </c>
      <c r="ZX280" s="66" t="str">
        <f t="shared" si="2081"/>
        <v/>
      </c>
      <c r="ZY280" s="66" t="str">
        <f t="shared" si="2082"/>
        <v/>
      </c>
      <c r="ZZ280" s="66" t="str">
        <f t="shared" si="2083"/>
        <v/>
      </c>
      <c r="AAA280" s="66" t="str">
        <f t="shared" si="2084"/>
        <v/>
      </c>
      <c r="AAB280" s="66" t="str">
        <f t="shared" si="2085"/>
        <v/>
      </c>
      <c r="AAC280" s="66" t="str">
        <f t="shared" si="2086"/>
        <v/>
      </c>
      <c r="AAD280" s="66" t="str">
        <f t="shared" si="2087"/>
        <v/>
      </c>
      <c r="AAE280" s="66" t="str">
        <f t="shared" si="2088"/>
        <v/>
      </c>
      <c r="AAF280" s="66" t="str">
        <f t="shared" si="2089"/>
        <v/>
      </c>
      <c r="AAG280" s="66" t="str">
        <f t="shared" si="2090"/>
        <v/>
      </c>
      <c r="AAH280" s="66" t="str">
        <f t="shared" si="2091"/>
        <v/>
      </c>
      <c r="AAI280" s="66" t="str">
        <f t="shared" si="2092"/>
        <v/>
      </c>
      <c r="AAJ280" s="66" t="str">
        <f t="shared" si="2093"/>
        <v/>
      </c>
      <c r="AAK280" s="66" t="str">
        <f t="shared" si="2094"/>
        <v/>
      </c>
      <c r="AAL280" s="66" t="str">
        <f t="shared" si="2095"/>
        <v/>
      </c>
      <c r="AAM280" s="66" t="str">
        <f t="shared" si="2096"/>
        <v/>
      </c>
      <c r="AAN280" s="66" t="str">
        <f t="shared" si="2097"/>
        <v/>
      </c>
      <c r="AAO280" s="66" t="str">
        <f t="shared" si="2098"/>
        <v/>
      </c>
      <c r="AAP280" s="66" t="str">
        <f t="shared" si="2099"/>
        <v/>
      </c>
      <c r="AAQ280" s="66" t="str">
        <f t="shared" si="2100"/>
        <v/>
      </c>
      <c r="AAR280" s="66" t="str">
        <f t="shared" si="2101"/>
        <v/>
      </c>
      <c r="AAS280" s="66" t="str">
        <f t="shared" si="2102"/>
        <v/>
      </c>
      <c r="AAT280" s="66" t="str">
        <f t="shared" si="2103"/>
        <v/>
      </c>
      <c r="AAU280" s="66" t="str">
        <f t="shared" si="2104"/>
        <v/>
      </c>
      <c r="AAV280" s="66" t="str">
        <f t="shared" si="2105"/>
        <v/>
      </c>
      <c r="AAW280" s="66" t="str">
        <f t="shared" si="2106"/>
        <v/>
      </c>
      <c r="AAX280" s="66" t="str">
        <f t="shared" si="2107"/>
        <v/>
      </c>
      <c r="AAY280" s="66" t="str">
        <f t="shared" si="2108"/>
        <v/>
      </c>
      <c r="AAZ280" s="66" t="str">
        <f t="shared" si="2109"/>
        <v/>
      </c>
      <c r="ABA280" s="66" t="str">
        <f t="shared" si="2110"/>
        <v/>
      </c>
      <c r="ABB280" s="66" t="str">
        <f t="shared" si="2111"/>
        <v/>
      </c>
      <c r="ABC280" s="66" t="str">
        <f t="shared" si="2112"/>
        <v/>
      </c>
      <c r="ABD280" s="66" t="str">
        <f t="shared" si="2113"/>
        <v/>
      </c>
      <c r="ABE280" s="66" t="str">
        <f t="shared" si="2114"/>
        <v/>
      </c>
      <c r="ABF280" s="66" t="str">
        <f t="shared" si="2115"/>
        <v/>
      </c>
      <c r="ABG280" s="66" t="str">
        <f t="shared" si="2116"/>
        <v/>
      </c>
      <c r="ABH280" s="66" t="str">
        <f t="shared" si="2117"/>
        <v/>
      </c>
      <c r="ABI280" s="66" t="str">
        <f t="shared" si="2118"/>
        <v/>
      </c>
      <c r="ABJ280" s="66" t="str">
        <f t="shared" si="2119"/>
        <v/>
      </c>
      <c r="ABK280" s="66" t="str">
        <f t="shared" si="2120"/>
        <v/>
      </c>
      <c r="ABL280" s="66" t="str">
        <f t="shared" si="2121"/>
        <v/>
      </c>
      <c r="ABM280" s="66" t="str">
        <f t="shared" si="2122"/>
        <v/>
      </c>
      <c r="ABN280" s="66" t="str">
        <f t="shared" si="2123"/>
        <v/>
      </c>
      <c r="ABO280" s="66" t="str">
        <f t="shared" si="2124"/>
        <v/>
      </c>
      <c r="ABP280" s="66" t="str">
        <f t="shared" si="2125"/>
        <v/>
      </c>
      <c r="ABQ280" s="66" t="str">
        <f t="shared" si="2126"/>
        <v/>
      </c>
      <c r="ABR280" s="66" t="str">
        <f t="shared" si="2127"/>
        <v/>
      </c>
      <c r="ABS280" s="66" t="str">
        <f t="shared" si="2128"/>
        <v/>
      </c>
      <c r="ABT280" s="66" t="str">
        <f t="shared" si="2129"/>
        <v/>
      </c>
      <c r="ABU280" s="66" t="str">
        <f t="shared" si="2130"/>
        <v/>
      </c>
      <c r="ABV280" s="66" t="str">
        <f t="shared" si="2131"/>
        <v/>
      </c>
      <c r="ABW280" s="66" t="str">
        <f t="shared" si="2132"/>
        <v/>
      </c>
      <c r="ABX280" s="66" t="str">
        <f t="shared" si="2133"/>
        <v/>
      </c>
      <c r="ABY280" s="66" t="str">
        <f t="shared" si="2134"/>
        <v/>
      </c>
      <c r="ABZ280" s="66" t="str">
        <f t="shared" si="2135"/>
        <v/>
      </c>
      <c r="ACA280" s="66" t="str">
        <f t="shared" si="2136"/>
        <v/>
      </c>
      <c r="ACB280" s="66" t="str">
        <f t="shared" si="2137"/>
        <v/>
      </c>
      <c r="ACC280" s="66" t="str">
        <f t="shared" si="2138"/>
        <v/>
      </c>
      <c r="ACD280" s="66" t="str">
        <f t="shared" si="2139"/>
        <v/>
      </c>
      <c r="ACE280" s="66" t="str">
        <f t="shared" si="2140"/>
        <v/>
      </c>
      <c r="ACF280" s="66" t="str">
        <f t="shared" si="2141"/>
        <v/>
      </c>
      <c r="ACG280" s="66" t="str">
        <f t="shared" si="2142"/>
        <v/>
      </c>
      <c r="ACH280" s="66" t="str">
        <f t="shared" si="2143"/>
        <v/>
      </c>
      <c r="ACI280" s="66" t="str">
        <f t="shared" si="2144"/>
        <v/>
      </c>
      <c r="ACJ280" s="66" t="str">
        <f t="shared" si="2145"/>
        <v/>
      </c>
      <c r="ACK280" s="66" t="str">
        <f t="shared" si="2146"/>
        <v/>
      </c>
      <c r="ACL280" s="66" t="str">
        <f t="shared" si="2147"/>
        <v/>
      </c>
      <c r="ACM280" s="66" t="str">
        <f t="shared" ref="ACM280:ACN280" si="2172">IF(AND(ACS$3="Unit", ACL280=""), "", IF(AND(ACS$3="Unit", ACL280="-"),"", IF(ACS$3="Unit", "kg/GJ delivered", IF(AND(NY280&lt;&gt;"", NY280&lt;&gt;"-", NX280="-"),"", IF($H280="","", IF(NX280="nd", "",IF(NX280="&lt;n.a.&gt;", "", IF(NY280="#/MJ", "", IF(NY280="kg/GJ delivered",NX280,IF(NY280="g/MJ delivered",NX280,IF(NY280="kg/MJ delivered",NX280*1000,IF(NY280="mg/MJ delivered",NX280/1000,IF(NY280="g/kg",((NX280)*(1/$I280)*(1/$H280)),IF(NY280="mg/kg",((NX280/1000)*(1/$I280)*(1/$H280)),IF(NY280="mg/MJ delivered",NX280/1000,IF(NY280="-","","Error"))))))))))))))))</f>
        <v/>
      </c>
      <c r="ACN280" s="66" t="str">
        <f t="shared" si="2172"/>
        <v/>
      </c>
      <c r="ACO280" s="66" t="str">
        <f t="shared" si="2149"/>
        <v/>
      </c>
      <c r="ACP280" s="66" t="str">
        <f t="shared" si="2150"/>
        <v/>
      </c>
      <c r="ACQ280" s="66" t="str">
        <f t="shared" si="2151"/>
        <v/>
      </c>
      <c r="ACR280" s="66" t="str">
        <f t="shared" si="2152"/>
        <v/>
      </c>
      <c r="ACS280" s="66" t="str">
        <f t="shared" si="2153"/>
        <v/>
      </c>
      <c r="ACT280" s="66" t="str">
        <f t="shared" si="2154"/>
        <v/>
      </c>
    </row>
    <row r="281" spans="2:774" ht="15.75" customHeight="1" x14ac:dyDescent="0.25">
      <c r="B281" s="66">
        <v>323</v>
      </c>
      <c r="C281" s="66" t="s">
        <v>1176</v>
      </c>
      <c r="D281" s="66" t="s">
        <v>1670</v>
      </c>
      <c r="E281" s="156" t="s">
        <v>1579</v>
      </c>
      <c r="F281" s="66" t="s">
        <v>1579</v>
      </c>
      <c r="G281" s="66" t="s">
        <v>490</v>
      </c>
      <c r="H281" s="126">
        <v>0.11066666666666665</v>
      </c>
      <c r="I281" s="130">
        <f>'Heating Values'!$D$7</f>
        <v>12.84</v>
      </c>
      <c r="J281" s="66" t="str">
        <f t="shared" si="1759"/>
        <v>Crop Residue, Traditional, IN</v>
      </c>
      <c r="K281" s="66" t="s">
        <v>1254</v>
      </c>
      <c r="L281" s="66" t="s">
        <v>1254</v>
      </c>
      <c r="M281" s="66" t="s">
        <v>1254</v>
      </c>
      <c r="N281" s="66" t="s">
        <v>1254</v>
      </c>
      <c r="O281" s="66" t="s">
        <v>1168</v>
      </c>
      <c r="P281" s="66" t="str">
        <f t="shared" si="1768"/>
        <v>IN</v>
      </c>
      <c r="Q281" s="66" t="s">
        <v>2</v>
      </c>
      <c r="R281" s="158" t="s">
        <v>128</v>
      </c>
      <c r="S281" s="158" t="s">
        <v>128</v>
      </c>
      <c r="T281" s="158" t="s">
        <v>128</v>
      </c>
      <c r="U281" s="158" t="s">
        <v>128</v>
      </c>
      <c r="V281" s="158" t="s">
        <v>128</v>
      </c>
      <c r="W281" s="158" t="s">
        <v>128</v>
      </c>
      <c r="X281" s="158" t="s">
        <v>128</v>
      </c>
      <c r="Y281" s="158" t="s">
        <v>128</v>
      </c>
      <c r="Z281" s="158" t="s">
        <v>128</v>
      </c>
      <c r="AA281" s="158" t="s">
        <v>128</v>
      </c>
      <c r="AB281" s="158" t="s">
        <v>128</v>
      </c>
      <c r="AC281" s="158" t="s">
        <v>128</v>
      </c>
      <c r="AD281" s="158" t="s">
        <v>128</v>
      </c>
      <c r="AE281" s="158" t="s">
        <v>128</v>
      </c>
      <c r="AF281" s="158" t="s">
        <v>128</v>
      </c>
      <c r="AG281" s="158" t="s">
        <v>128</v>
      </c>
      <c r="AH281" s="158" t="s">
        <v>128</v>
      </c>
      <c r="AI281" s="158" t="s">
        <v>128</v>
      </c>
      <c r="AJ281" s="162">
        <v>12.09</v>
      </c>
      <c r="AK281" s="158" t="s">
        <v>523</v>
      </c>
      <c r="AL281" s="165">
        <v>2.1</v>
      </c>
      <c r="AM281" s="158" t="s">
        <v>523</v>
      </c>
      <c r="AN281" s="163">
        <v>0.56999999999999995</v>
      </c>
      <c r="AO281" s="158" t="s">
        <v>523</v>
      </c>
      <c r="AP281" s="158" t="s">
        <v>128</v>
      </c>
      <c r="AQ281" s="158" t="s">
        <v>128</v>
      </c>
      <c r="AR281" s="158" t="s">
        <v>128</v>
      </c>
      <c r="AS281" s="158" t="s">
        <v>128</v>
      </c>
      <c r="AT281" s="158" t="s">
        <v>128</v>
      </c>
      <c r="AU281" s="158" t="s">
        <v>128</v>
      </c>
      <c r="AV281" s="158" t="s">
        <v>128</v>
      </c>
      <c r="AW281" s="158" t="s">
        <v>128</v>
      </c>
      <c r="AX281" s="158" t="s">
        <v>128</v>
      </c>
      <c r="AY281" s="158" t="s">
        <v>128</v>
      </c>
      <c r="AZ281" s="158" t="s">
        <v>128</v>
      </c>
      <c r="BA281" s="158" t="s">
        <v>128</v>
      </c>
      <c r="BB281" s="158" t="s">
        <v>128</v>
      </c>
      <c r="BC281" s="158" t="s">
        <v>128</v>
      </c>
      <c r="BD281" s="158" t="s">
        <v>128</v>
      </c>
      <c r="BE281" s="158" t="s">
        <v>128</v>
      </c>
      <c r="BF281" s="158" t="s">
        <v>128</v>
      </c>
      <c r="BG281" s="158" t="s">
        <v>128</v>
      </c>
      <c r="BH281" s="158" t="s">
        <v>128</v>
      </c>
      <c r="BI281" s="158" t="s">
        <v>128</v>
      </c>
      <c r="BJ281" s="158" t="s">
        <v>128</v>
      </c>
      <c r="BK281" s="158" t="s">
        <v>128</v>
      </c>
      <c r="BL281" s="158" t="s">
        <v>128</v>
      </c>
      <c r="BM281" s="158" t="s">
        <v>128</v>
      </c>
      <c r="BN281" s="158" t="s">
        <v>128</v>
      </c>
      <c r="BO281" s="158" t="s">
        <v>128</v>
      </c>
      <c r="BP281" s="158" t="s">
        <v>128</v>
      </c>
      <c r="BQ281" s="158" t="s">
        <v>128</v>
      </c>
      <c r="BR281" s="158" t="s">
        <v>128</v>
      </c>
      <c r="BS281" s="158" t="s">
        <v>128</v>
      </c>
      <c r="BT281" s="158" t="s">
        <v>128</v>
      </c>
      <c r="BU281" s="158" t="s">
        <v>128</v>
      </c>
      <c r="BV281" s="158" t="s">
        <v>128</v>
      </c>
      <c r="BW281" s="158" t="s">
        <v>128</v>
      </c>
      <c r="BX281" s="158" t="s">
        <v>128</v>
      </c>
      <c r="BY281" s="158" t="s">
        <v>128</v>
      </c>
      <c r="BZ281" s="158" t="s">
        <v>128</v>
      </c>
      <c r="CA281" s="158" t="s">
        <v>128</v>
      </c>
      <c r="CB281" s="158" t="s">
        <v>128</v>
      </c>
      <c r="CC281" s="158" t="s">
        <v>128</v>
      </c>
      <c r="CD281" s="158" t="s">
        <v>128</v>
      </c>
      <c r="CE281" s="158" t="s">
        <v>128</v>
      </c>
      <c r="CF281" s="158" t="s">
        <v>128</v>
      </c>
      <c r="CG281" s="158" t="s">
        <v>128</v>
      </c>
      <c r="CH281" s="158" t="s">
        <v>128</v>
      </c>
      <c r="CI281" s="158" t="s">
        <v>128</v>
      </c>
      <c r="CJ281" s="158" t="s">
        <v>128</v>
      </c>
      <c r="CK281" s="158" t="s">
        <v>128</v>
      </c>
      <c r="CL281" s="158" t="s">
        <v>128</v>
      </c>
      <c r="CM281" s="158" t="s">
        <v>128</v>
      </c>
      <c r="CN281" s="158" t="s">
        <v>128</v>
      </c>
      <c r="CO281" s="158" t="s">
        <v>128</v>
      </c>
      <c r="CP281" s="158" t="s">
        <v>128</v>
      </c>
      <c r="CQ281" s="158" t="s">
        <v>128</v>
      </c>
      <c r="CR281" s="158" t="s">
        <v>128</v>
      </c>
      <c r="CS281" s="158" t="s">
        <v>128</v>
      </c>
      <c r="CT281" s="158" t="s">
        <v>128</v>
      </c>
      <c r="CU281" s="158" t="s">
        <v>128</v>
      </c>
      <c r="CV281" s="158" t="s">
        <v>128</v>
      </c>
      <c r="CW281" s="158" t="s">
        <v>128</v>
      </c>
      <c r="CX281" s="158" t="s">
        <v>128</v>
      </c>
      <c r="CY281" s="158" t="s">
        <v>128</v>
      </c>
      <c r="CZ281" s="158" t="s">
        <v>128</v>
      </c>
      <c r="DA281" s="158" t="s">
        <v>128</v>
      </c>
      <c r="DB281" s="158" t="s">
        <v>128</v>
      </c>
      <c r="DC281" s="158" t="s">
        <v>128</v>
      </c>
      <c r="DD281" s="158" t="s">
        <v>128</v>
      </c>
      <c r="DE281" s="158" t="s">
        <v>128</v>
      </c>
      <c r="DF281" s="158" t="s">
        <v>128</v>
      </c>
      <c r="DG281" s="158" t="s">
        <v>128</v>
      </c>
      <c r="DH281" s="158" t="s">
        <v>128</v>
      </c>
      <c r="DI281" s="158" t="s">
        <v>128</v>
      </c>
      <c r="DJ281" s="158" t="s">
        <v>128</v>
      </c>
      <c r="DK281" s="158" t="s">
        <v>128</v>
      </c>
      <c r="DL281" s="158" t="s">
        <v>128</v>
      </c>
      <c r="DM281" s="158" t="s">
        <v>128</v>
      </c>
      <c r="DN281" s="158" t="s">
        <v>128</v>
      </c>
      <c r="DO281" s="158" t="s">
        <v>128</v>
      </c>
      <c r="DP281" s="158" t="s">
        <v>128</v>
      </c>
      <c r="DQ281" s="158" t="s">
        <v>128</v>
      </c>
      <c r="DR281" s="158" t="s">
        <v>128</v>
      </c>
      <c r="DS281" s="158" t="s">
        <v>128</v>
      </c>
      <c r="DT281" s="158" t="s">
        <v>128</v>
      </c>
      <c r="DU281" s="158" t="s">
        <v>128</v>
      </c>
      <c r="DV281" s="158" t="s">
        <v>128</v>
      </c>
      <c r="DW281" s="158" t="s">
        <v>128</v>
      </c>
      <c r="DX281" s="158" t="s">
        <v>128</v>
      </c>
      <c r="DY281" s="158" t="s">
        <v>128</v>
      </c>
      <c r="DZ281" s="158" t="s">
        <v>128</v>
      </c>
      <c r="EA281" s="158" t="s">
        <v>128</v>
      </c>
      <c r="EB281" s="158" t="s">
        <v>128</v>
      </c>
      <c r="EC281" s="158" t="s">
        <v>128</v>
      </c>
      <c r="ED281" s="158" t="s">
        <v>128</v>
      </c>
      <c r="EE281" s="158" t="s">
        <v>128</v>
      </c>
      <c r="EF281" s="158" t="s">
        <v>128</v>
      </c>
      <c r="EG281" s="158" t="s">
        <v>128</v>
      </c>
      <c r="EH281" s="158" t="s">
        <v>128</v>
      </c>
      <c r="EI281" s="158" t="s">
        <v>128</v>
      </c>
      <c r="EJ281" s="158" t="s">
        <v>128</v>
      </c>
      <c r="EK281" s="158" t="s">
        <v>128</v>
      </c>
      <c r="EL281" s="158" t="s">
        <v>128</v>
      </c>
      <c r="EM281" s="158" t="s">
        <v>128</v>
      </c>
      <c r="EN281" s="158" t="s">
        <v>128</v>
      </c>
      <c r="EO281" s="158" t="s">
        <v>128</v>
      </c>
      <c r="EP281" s="158" t="s">
        <v>128</v>
      </c>
      <c r="EQ281" s="158" t="s">
        <v>128</v>
      </c>
      <c r="ER281" s="158" t="s">
        <v>128</v>
      </c>
      <c r="ES281" s="158" t="s">
        <v>128</v>
      </c>
      <c r="ET281" s="158" t="s">
        <v>128</v>
      </c>
      <c r="EU281" s="158" t="s">
        <v>128</v>
      </c>
      <c r="EV281" s="158" t="s">
        <v>128</v>
      </c>
      <c r="EW281" s="158" t="s">
        <v>128</v>
      </c>
      <c r="EX281" s="158" t="s">
        <v>128</v>
      </c>
      <c r="EY281" s="158" t="s">
        <v>128</v>
      </c>
      <c r="EZ281" s="158" t="s">
        <v>128</v>
      </c>
      <c r="FA281" s="158" t="s">
        <v>128</v>
      </c>
      <c r="FB281" s="158" t="s">
        <v>128</v>
      </c>
      <c r="FC281" s="158" t="s">
        <v>128</v>
      </c>
      <c r="FD281" s="158" t="s">
        <v>128</v>
      </c>
      <c r="FE281" s="158" t="s">
        <v>128</v>
      </c>
      <c r="FF281" s="158" t="s">
        <v>128</v>
      </c>
      <c r="FG281" s="158" t="s">
        <v>128</v>
      </c>
      <c r="FH281" s="158" t="s">
        <v>128</v>
      </c>
      <c r="FI281" s="158" t="s">
        <v>128</v>
      </c>
      <c r="FJ281" s="158" t="s">
        <v>128</v>
      </c>
      <c r="FK281" s="158" t="s">
        <v>128</v>
      </c>
      <c r="FL281" s="158" t="s">
        <v>128</v>
      </c>
      <c r="FM281" s="158" t="s">
        <v>128</v>
      </c>
      <c r="FN281" s="158" t="s">
        <v>128</v>
      </c>
      <c r="FO281" s="158" t="s">
        <v>128</v>
      </c>
      <c r="FP281" s="158" t="s">
        <v>128</v>
      </c>
      <c r="FQ281" s="158" t="s">
        <v>128</v>
      </c>
      <c r="FR281" s="158" t="s">
        <v>128</v>
      </c>
      <c r="FS281" s="158" t="s">
        <v>128</v>
      </c>
      <c r="FT281" s="158" t="s">
        <v>128</v>
      </c>
      <c r="FU281" s="158" t="s">
        <v>128</v>
      </c>
      <c r="FV281" s="158" t="s">
        <v>128</v>
      </c>
      <c r="FW281" s="158" t="s">
        <v>128</v>
      </c>
      <c r="FX281" s="158" t="s">
        <v>128</v>
      </c>
      <c r="FY281" s="158" t="s">
        <v>128</v>
      </c>
      <c r="FZ281" s="158" t="s">
        <v>128</v>
      </c>
      <c r="GA281" s="158" t="s">
        <v>128</v>
      </c>
      <c r="GB281" s="158" t="s">
        <v>128</v>
      </c>
      <c r="GC281" s="158" t="s">
        <v>128</v>
      </c>
      <c r="GD281" s="158" t="s">
        <v>128</v>
      </c>
      <c r="GE281" s="158" t="s">
        <v>128</v>
      </c>
      <c r="GF281" s="158" t="s">
        <v>128</v>
      </c>
      <c r="GG281" s="158" t="s">
        <v>128</v>
      </c>
      <c r="GH281" s="158" t="s">
        <v>128</v>
      </c>
      <c r="GI281" s="158" t="s">
        <v>128</v>
      </c>
      <c r="GJ281" s="158" t="s">
        <v>128</v>
      </c>
      <c r="GK281" s="158" t="s">
        <v>128</v>
      </c>
      <c r="GL281" s="158" t="s">
        <v>128</v>
      </c>
      <c r="GM281" s="158" t="s">
        <v>128</v>
      </c>
      <c r="GN281" s="158" t="s">
        <v>128</v>
      </c>
      <c r="GO281" s="158" t="s">
        <v>128</v>
      </c>
      <c r="GP281" s="158" t="s">
        <v>128</v>
      </c>
      <c r="GQ281" s="158" t="s">
        <v>128</v>
      </c>
      <c r="GR281" s="158" t="s">
        <v>128</v>
      </c>
      <c r="GS281" s="158" t="s">
        <v>128</v>
      </c>
      <c r="GT281" s="158" t="s">
        <v>128</v>
      </c>
      <c r="GU281" s="158" t="s">
        <v>128</v>
      </c>
      <c r="GV281" s="158" t="s">
        <v>128</v>
      </c>
      <c r="GW281" s="158" t="s">
        <v>128</v>
      </c>
      <c r="GX281" s="158" t="s">
        <v>128</v>
      </c>
      <c r="GY281" s="158" t="s">
        <v>128</v>
      </c>
      <c r="GZ281" s="158" t="s">
        <v>128</v>
      </c>
      <c r="HA281" s="158" t="s">
        <v>128</v>
      </c>
      <c r="HB281" s="158" t="s">
        <v>128</v>
      </c>
      <c r="HC281" s="158" t="s">
        <v>128</v>
      </c>
      <c r="HD281" s="158" t="s">
        <v>128</v>
      </c>
      <c r="HE281" s="158" t="s">
        <v>128</v>
      </c>
      <c r="HF281" s="158" t="s">
        <v>128</v>
      </c>
      <c r="HG281" s="158" t="s">
        <v>128</v>
      </c>
      <c r="HH281" s="158" t="s">
        <v>128</v>
      </c>
      <c r="HI281" s="158" t="s">
        <v>128</v>
      </c>
      <c r="HJ281" s="158" t="s">
        <v>128</v>
      </c>
      <c r="HK281" s="158" t="s">
        <v>128</v>
      </c>
      <c r="HL281" s="158" t="s">
        <v>128</v>
      </c>
      <c r="HM281" s="158" t="s">
        <v>128</v>
      </c>
      <c r="HN281" s="158" t="s">
        <v>128</v>
      </c>
      <c r="HO281" s="158" t="s">
        <v>128</v>
      </c>
      <c r="HP281" s="158" t="s">
        <v>128</v>
      </c>
      <c r="HQ281" s="158" t="s">
        <v>128</v>
      </c>
      <c r="HR281" s="158" t="s">
        <v>128</v>
      </c>
      <c r="HS281" s="158" t="s">
        <v>128</v>
      </c>
      <c r="HT281" s="158" t="s">
        <v>128</v>
      </c>
      <c r="HU281" s="158" t="s">
        <v>128</v>
      </c>
      <c r="HV281" s="158" t="s">
        <v>128</v>
      </c>
      <c r="HW281" s="158" t="s">
        <v>128</v>
      </c>
      <c r="HX281" s="158" t="s">
        <v>128</v>
      </c>
      <c r="HY281" s="158" t="s">
        <v>128</v>
      </c>
      <c r="HZ281" s="158" t="s">
        <v>128</v>
      </c>
      <c r="IA281" s="158" t="s">
        <v>128</v>
      </c>
      <c r="IB281" s="158" t="s">
        <v>128</v>
      </c>
      <c r="IC281" s="158" t="s">
        <v>128</v>
      </c>
      <c r="ID281" s="158" t="s">
        <v>128</v>
      </c>
      <c r="IE281" s="158" t="s">
        <v>128</v>
      </c>
      <c r="IF281" s="158" t="s">
        <v>128</v>
      </c>
      <c r="IG281" s="158" t="s">
        <v>128</v>
      </c>
      <c r="IH281" s="158" t="s">
        <v>128</v>
      </c>
      <c r="II281" s="158" t="s">
        <v>128</v>
      </c>
      <c r="IJ281" s="158" t="s">
        <v>128</v>
      </c>
      <c r="IK281" s="158" t="s">
        <v>128</v>
      </c>
      <c r="IL281" s="158" t="s">
        <v>128</v>
      </c>
      <c r="IM281" s="158" t="s">
        <v>128</v>
      </c>
      <c r="IN281" s="158" t="s">
        <v>128</v>
      </c>
      <c r="IO281" s="158" t="s">
        <v>128</v>
      </c>
      <c r="IP281" s="158" t="s">
        <v>128</v>
      </c>
      <c r="IQ281" s="158" t="s">
        <v>128</v>
      </c>
      <c r="IR281" s="158" t="s">
        <v>128</v>
      </c>
      <c r="IS281" s="158" t="s">
        <v>128</v>
      </c>
      <c r="IT281" s="158" t="s">
        <v>128</v>
      </c>
      <c r="IU281" s="158" t="s">
        <v>128</v>
      </c>
      <c r="IV281" s="158" t="s">
        <v>128</v>
      </c>
      <c r="IW281" s="158" t="s">
        <v>128</v>
      </c>
      <c r="IX281" s="158" t="s">
        <v>128</v>
      </c>
      <c r="IY281" s="158" t="s">
        <v>128</v>
      </c>
      <c r="IZ281" s="158" t="s">
        <v>128</v>
      </c>
      <c r="JA281" s="158" t="s">
        <v>128</v>
      </c>
      <c r="JB281" s="158" t="s">
        <v>128</v>
      </c>
      <c r="JC281" s="158" t="s">
        <v>128</v>
      </c>
      <c r="JD281" s="158" t="s">
        <v>128</v>
      </c>
      <c r="JE281" s="158" t="s">
        <v>128</v>
      </c>
      <c r="JF281" s="158" t="s">
        <v>128</v>
      </c>
      <c r="JG281" s="158" t="s">
        <v>128</v>
      </c>
      <c r="JH281" s="158" t="s">
        <v>128</v>
      </c>
      <c r="JI281" s="158" t="s">
        <v>128</v>
      </c>
      <c r="JJ281" s="158" t="s">
        <v>128</v>
      </c>
      <c r="JK281" s="158" t="s">
        <v>128</v>
      </c>
      <c r="JL281" s="158" t="s">
        <v>128</v>
      </c>
      <c r="JM281" s="158" t="s">
        <v>128</v>
      </c>
      <c r="JN281" s="158" t="s">
        <v>128</v>
      </c>
      <c r="JO281" s="158" t="s">
        <v>128</v>
      </c>
      <c r="JP281" s="158" t="s">
        <v>128</v>
      </c>
      <c r="JQ281" s="158" t="s">
        <v>128</v>
      </c>
      <c r="JR281" s="158" t="s">
        <v>128</v>
      </c>
      <c r="JS281" s="158" t="s">
        <v>128</v>
      </c>
      <c r="JT281" s="158" t="s">
        <v>128</v>
      </c>
      <c r="JU281" s="158" t="s">
        <v>128</v>
      </c>
      <c r="JV281" s="158" t="s">
        <v>128</v>
      </c>
      <c r="JW281" s="158" t="s">
        <v>128</v>
      </c>
      <c r="JX281" s="158" t="s">
        <v>128</v>
      </c>
      <c r="JY281" s="158" t="s">
        <v>128</v>
      </c>
      <c r="JZ281" s="158" t="s">
        <v>128</v>
      </c>
      <c r="KA281" s="158" t="s">
        <v>128</v>
      </c>
      <c r="KB281" s="158" t="s">
        <v>128</v>
      </c>
      <c r="KC281" s="158" t="s">
        <v>128</v>
      </c>
      <c r="KD281" s="158" t="s">
        <v>128</v>
      </c>
      <c r="KE281" s="158" t="s">
        <v>128</v>
      </c>
      <c r="KF281" s="158" t="s">
        <v>128</v>
      </c>
      <c r="KG281" s="158" t="s">
        <v>128</v>
      </c>
      <c r="KH281" s="158" t="s">
        <v>128</v>
      </c>
      <c r="KI281" s="158" t="s">
        <v>128</v>
      </c>
      <c r="KJ281" s="158" t="s">
        <v>128</v>
      </c>
      <c r="KK281" s="158" t="s">
        <v>128</v>
      </c>
      <c r="KL281" s="158" t="s">
        <v>128</v>
      </c>
      <c r="KM281" s="158" t="s">
        <v>128</v>
      </c>
      <c r="KN281" s="158" t="s">
        <v>128</v>
      </c>
      <c r="KO281" s="158" t="s">
        <v>128</v>
      </c>
      <c r="KP281" s="158" t="s">
        <v>128</v>
      </c>
      <c r="KQ281" s="158" t="s">
        <v>128</v>
      </c>
      <c r="KR281" s="158" t="s">
        <v>128</v>
      </c>
      <c r="KS281" s="158" t="s">
        <v>128</v>
      </c>
      <c r="KT281" s="158" t="s">
        <v>128</v>
      </c>
      <c r="KU281" s="158" t="s">
        <v>128</v>
      </c>
      <c r="KV281" s="158" t="s">
        <v>128</v>
      </c>
      <c r="KW281" s="158" t="s">
        <v>128</v>
      </c>
      <c r="KX281" s="158" t="s">
        <v>128</v>
      </c>
      <c r="KY281" s="158" t="s">
        <v>128</v>
      </c>
      <c r="KZ281" s="158" t="s">
        <v>128</v>
      </c>
      <c r="LA281" s="158" t="s">
        <v>128</v>
      </c>
      <c r="LB281" s="158" t="s">
        <v>128</v>
      </c>
      <c r="LC281" s="158" t="s">
        <v>128</v>
      </c>
      <c r="LD281" s="158" t="s">
        <v>128</v>
      </c>
      <c r="LE281" s="158" t="s">
        <v>128</v>
      </c>
      <c r="LF281" s="158" t="s">
        <v>128</v>
      </c>
      <c r="LG281" s="158" t="s">
        <v>128</v>
      </c>
      <c r="LH281" s="158" t="s">
        <v>128</v>
      </c>
      <c r="LI281" s="158" t="s">
        <v>128</v>
      </c>
      <c r="LJ281" s="158" t="s">
        <v>128</v>
      </c>
      <c r="LK281" s="158" t="s">
        <v>128</v>
      </c>
      <c r="LL281" s="158" t="s">
        <v>128</v>
      </c>
      <c r="LM281" s="158" t="s">
        <v>128</v>
      </c>
      <c r="LN281" s="158" t="s">
        <v>128</v>
      </c>
      <c r="LO281" s="158" t="s">
        <v>128</v>
      </c>
      <c r="LP281" s="158" t="s">
        <v>128</v>
      </c>
      <c r="LQ281" s="158" t="s">
        <v>128</v>
      </c>
      <c r="LR281" s="158" t="s">
        <v>128</v>
      </c>
      <c r="LS281" s="158" t="s">
        <v>128</v>
      </c>
      <c r="LT281" s="158" t="s">
        <v>128</v>
      </c>
      <c r="LU281" s="158" t="s">
        <v>128</v>
      </c>
      <c r="LV281" s="158" t="s">
        <v>128</v>
      </c>
      <c r="LW281" s="158" t="s">
        <v>128</v>
      </c>
      <c r="LX281" s="158" t="s">
        <v>128</v>
      </c>
      <c r="LY281" s="158" t="s">
        <v>128</v>
      </c>
      <c r="LZ281" s="158" t="s">
        <v>128</v>
      </c>
      <c r="MA281" s="158" t="s">
        <v>128</v>
      </c>
      <c r="MB281" s="158" t="s">
        <v>128</v>
      </c>
      <c r="MC281" s="158" t="s">
        <v>128</v>
      </c>
      <c r="MD281" s="158" t="s">
        <v>128</v>
      </c>
      <c r="ME281" s="158" t="s">
        <v>128</v>
      </c>
      <c r="MF281" s="158" t="s">
        <v>128</v>
      </c>
      <c r="MG281" s="158" t="s">
        <v>128</v>
      </c>
      <c r="MH281" s="158" t="s">
        <v>128</v>
      </c>
      <c r="MI281" s="158" t="s">
        <v>128</v>
      </c>
      <c r="MJ281" s="158" t="s">
        <v>128</v>
      </c>
      <c r="MK281" s="158" t="s">
        <v>128</v>
      </c>
      <c r="ML281" s="158" t="s">
        <v>128</v>
      </c>
      <c r="MM281" s="158" t="s">
        <v>128</v>
      </c>
      <c r="MN281" s="158" t="s">
        <v>128</v>
      </c>
      <c r="MO281" s="158" t="s">
        <v>128</v>
      </c>
      <c r="MP281" s="158" t="s">
        <v>128</v>
      </c>
      <c r="MQ281" s="158" t="s">
        <v>128</v>
      </c>
      <c r="MR281" s="158" t="s">
        <v>128</v>
      </c>
      <c r="MS281" s="158" t="s">
        <v>128</v>
      </c>
      <c r="MT281" s="158" t="s">
        <v>128</v>
      </c>
      <c r="MU281" s="158" t="s">
        <v>128</v>
      </c>
      <c r="MV281" s="158" t="s">
        <v>128</v>
      </c>
      <c r="MW281" s="158" t="s">
        <v>128</v>
      </c>
      <c r="MX281" s="158" t="s">
        <v>128</v>
      </c>
      <c r="MY281" s="158" t="s">
        <v>128</v>
      </c>
      <c r="MZ281" s="158" t="s">
        <v>128</v>
      </c>
      <c r="NA281" s="158" t="s">
        <v>128</v>
      </c>
      <c r="NB281" s="158" t="s">
        <v>128</v>
      </c>
      <c r="NC281" s="158" t="s">
        <v>128</v>
      </c>
      <c r="ND281" s="158" t="s">
        <v>128</v>
      </c>
      <c r="NE281" s="158" t="s">
        <v>128</v>
      </c>
      <c r="NF281" s="158" t="s">
        <v>128</v>
      </c>
      <c r="NG281" s="158" t="s">
        <v>128</v>
      </c>
      <c r="NH281" s="158" t="s">
        <v>128</v>
      </c>
      <c r="NI281" s="158" t="s">
        <v>128</v>
      </c>
      <c r="NJ281" s="158" t="s">
        <v>128</v>
      </c>
      <c r="NK281" s="158" t="s">
        <v>128</v>
      </c>
      <c r="NL281" s="158" t="s">
        <v>128</v>
      </c>
      <c r="NM281" s="158" t="s">
        <v>128</v>
      </c>
      <c r="NN281" s="158" t="s">
        <v>128</v>
      </c>
      <c r="NO281" s="158" t="s">
        <v>128</v>
      </c>
      <c r="NP281" s="158" t="s">
        <v>128</v>
      </c>
      <c r="NQ281" s="158" t="s">
        <v>128</v>
      </c>
      <c r="NR281" s="158" t="s">
        <v>128</v>
      </c>
      <c r="NS281" s="158" t="s">
        <v>128</v>
      </c>
      <c r="NT281" s="158" t="s">
        <v>128</v>
      </c>
      <c r="NU281" s="158" t="s">
        <v>128</v>
      </c>
      <c r="NV281" s="158" t="s">
        <v>128</v>
      </c>
      <c r="NW281" s="158" t="s">
        <v>128</v>
      </c>
      <c r="NX281" s="158" t="s">
        <v>128</v>
      </c>
      <c r="NY281" s="158" t="s">
        <v>128</v>
      </c>
      <c r="NZ281" s="158" t="s">
        <v>128</v>
      </c>
      <c r="OA281" s="158" t="s">
        <v>128</v>
      </c>
      <c r="OB281" s="158" t="s">
        <v>128</v>
      </c>
      <c r="OC281" s="158" t="s">
        <v>128</v>
      </c>
      <c r="OD281" s="158" t="s">
        <v>128</v>
      </c>
      <c r="OE281" s="170" t="s">
        <v>128</v>
      </c>
      <c r="OF281" s="181"/>
      <c r="OG281" s="113" t="str">
        <f t="shared" si="1778"/>
        <v/>
      </c>
      <c r="OH281" s="66" t="str">
        <f t="shared" si="1779"/>
        <v/>
      </c>
      <c r="OI281" s="66" t="str">
        <f t="shared" si="1780"/>
        <v/>
      </c>
      <c r="OJ281" s="66" t="str">
        <f t="shared" si="1781"/>
        <v/>
      </c>
      <c r="OK281" s="66" t="str">
        <f t="shared" si="1782"/>
        <v/>
      </c>
      <c r="OL281" s="66" t="str">
        <f t="shared" si="1783"/>
        <v/>
      </c>
      <c r="OM281" s="66" t="str">
        <f t="shared" si="1784"/>
        <v/>
      </c>
      <c r="ON281" s="66" t="str">
        <f t="shared" si="1785"/>
        <v/>
      </c>
      <c r="OO281" s="66" t="str">
        <f t="shared" si="1786"/>
        <v/>
      </c>
      <c r="OP281" s="66" t="str">
        <f t="shared" si="1787"/>
        <v/>
      </c>
      <c r="OQ281" s="66" t="str">
        <f t="shared" si="1788"/>
        <v/>
      </c>
      <c r="OR281" s="66" t="str">
        <f t="shared" si="1789"/>
        <v/>
      </c>
      <c r="OS281" s="66" t="str">
        <f t="shared" si="1790"/>
        <v/>
      </c>
      <c r="OT281" s="66" t="str">
        <f t="shared" si="1791"/>
        <v/>
      </c>
      <c r="OU281" s="66" t="str">
        <f t="shared" si="1792"/>
        <v/>
      </c>
      <c r="OV281" s="66" t="str">
        <f t="shared" si="1793"/>
        <v/>
      </c>
      <c r="OW281" s="66" t="str">
        <f t="shared" si="1794"/>
        <v/>
      </c>
      <c r="OX281" s="66" t="str">
        <f t="shared" si="1795"/>
        <v/>
      </c>
      <c r="OY281" s="118">
        <f t="shared" si="1796"/>
        <v>8.5083323950005649</v>
      </c>
      <c r="OZ281" s="66" t="str">
        <f t="shared" si="1797"/>
        <v>kg/GJ delivered</v>
      </c>
      <c r="PA281" s="118">
        <f t="shared" si="1798"/>
        <v>1.4778741132755324</v>
      </c>
      <c r="PB281" s="66" t="str">
        <f t="shared" si="1799"/>
        <v>kg/GJ delivered</v>
      </c>
      <c r="PC281" s="126">
        <f t="shared" si="1800"/>
        <v>0.40113725931764443</v>
      </c>
      <c r="PD281" s="66" t="str">
        <f t="shared" si="1801"/>
        <v>kg/GJ delivered</v>
      </c>
      <c r="PE281" s="66" t="str">
        <f t="shared" si="1802"/>
        <v/>
      </c>
      <c r="PF281" s="66" t="str">
        <f t="shared" si="1803"/>
        <v/>
      </c>
      <c r="PG281" s="66" t="str">
        <f t="shared" si="1804"/>
        <v/>
      </c>
      <c r="PH281" s="66" t="str">
        <f t="shared" si="1805"/>
        <v/>
      </c>
      <c r="PI281" s="66" t="str">
        <f t="shared" si="1806"/>
        <v/>
      </c>
      <c r="PJ281" s="66" t="str">
        <f t="shared" si="1807"/>
        <v/>
      </c>
      <c r="PK281" s="66" t="str">
        <f t="shared" si="1808"/>
        <v/>
      </c>
      <c r="PL281" s="66" t="str">
        <f t="shared" si="1809"/>
        <v/>
      </c>
      <c r="PM281" s="66" t="str">
        <f t="shared" si="1810"/>
        <v/>
      </c>
      <c r="PN281" s="66" t="str">
        <f t="shared" si="1811"/>
        <v/>
      </c>
      <c r="PO281" s="66" t="str">
        <f t="shared" si="1812"/>
        <v/>
      </c>
      <c r="PP281" s="66" t="str">
        <f t="shared" si="1813"/>
        <v/>
      </c>
      <c r="PQ281" s="66" t="str">
        <f t="shared" si="1814"/>
        <v/>
      </c>
      <c r="PR281" s="66" t="str">
        <f t="shared" si="1815"/>
        <v/>
      </c>
      <c r="PS281" s="66" t="str">
        <f t="shared" si="1816"/>
        <v/>
      </c>
      <c r="PT281" s="66" t="str">
        <f t="shared" si="1817"/>
        <v/>
      </c>
      <c r="PU281" s="66" t="str">
        <f t="shared" si="1818"/>
        <v/>
      </c>
      <c r="PV281" s="66" t="str">
        <f t="shared" si="1819"/>
        <v/>
      </c>
      <c r="PW281" s="66" t="str">
        <f t="shared" si="1820"/>
        <v/>
      </c>
      <c r="PX281" s="66" t="str">
        <f t="shared" si="1821"/>
        <v/>
      </c>
      <c r="PY281" s="66" t="str">
        <f t="shared" si="1822"/>
        <v/>
      </c>
      <c r="PZ281" s="66" t="str">
        <f t="shared" si="1823"/>
        <v/>
      </c>
      <c r="QA281" s="66" t="str">
        <f t="shared" si="1824"/>
        <v/>
      </c>
      <c r="QB281" s="66" t="str">
        <f t="shared" si="1825"/>
        <v/>
      </c>
      <c r="QC281" s="66" t="str">
        <f t="shared" si="1826"/>
        <v/>
      </c>
      <c r="QD281" s="66" t="str">
        <f t="shared" si="1827"/>
        <v/>
      </c>
      <c r="QE281" s="66" t="str">
        <f t="shared" si="1828"/>
        <v/>
      </c>
      <c r="QF281" s="66" t="str">
        <f t="shared" si="1829"/>
        <v/>
      </c>
      <c r="QG281" s="66" t="str">
        <f t="shared" si="1830"/>
        <v/>
      </c>
      <c r="QH281" s="66" t="str">
        <f t="shared" si="1831"/>
        <v/>
      </c>
      <c r="QI281" s="66" t="str">
        <f t="shared" si="1832"/>
        <v/>
      </c>
      <c r="QJ281" s="66" t="str">
        <f t="shared" si="1833"/>
        <v/>
      </c>
      <c r="QK281" s="66" t="str">
        <f t="shared" si="1834"/>
        <v/>
      </c>
      <c r="QL281" s="66" t="str">
        <f t="shared" si="1835"/>
        <v/>
      </c>
      <c r="QM281" s="66" t="str">
        <f t="shared" si="1836"/>
        <v/>
      </c>
      <c r="QN281" s="66" t="str">
        <f t="shared" si="1837"/>
        <v/>
      </c>
      <c r="QO281" s="66" t="str">
        <f t="shared" si="1838"/>
        <v/>
      </c>
      <c r="QP281" s="66" t="str">
        <f t="shared" si="1839"/>
        <v/>
      </c>
      <c r="QQ281" s="66" t="str">
        <f t="shared" si="1840"/>
        <v/>
      </c>
      <c r="QR281" s="66" t="str">
        <f t="shared" si="1841"/>
        <v/>
      </c>
      <c r="QS281" s="66" t="str">
        <f t="shared" si="1842"/>
        <v/>
      </c>
      <c r="QT281" s="66" t="str">
        <f t="shared" si="1843"/>
        <v/>
      </c>
      <c r="QU281" s="66" t="str">
        <f t="shared" si="1844"/>
        <v/>
      </c>
      <c r="QV281" s="66" t="str">
        <f t="shared" si="1845"/>
        <v/>
      </c>
      <c r="QW281" s="66" t="str">
        <f t="shared" si="1846"/>
        <v/>
      </c>
      <c r="QX281" s="66" t="str">
        <f t="shared" si="1847"/>
        <v/>
      </c>
      <c r="QY281" s="66" t="str">
        <f t="shared" si="1848"/>
        <v/>
      </c>
      <c r="QZ281" s="66" t="str">
        <f t="shared" si="1849"/>
        <v/>
      </c>
      <c r="RA281" s="66" t="str">
        <f t="shared" si="1850"/>
        <v/>
      </c>
      <c r="RB281" s="66" t="str">
        <f t="shared" si="1851"/>
        <v/>
      </c>
      <c r="RC281" s="66" t="str">
        <f t="shared" si="1852"/>
        <v/>
      </c>
      <c r="RD281" s="66" t="str">
        <f t="shared" si="1853"/>
        <v/>
      </c>
      <c r="RE281" s="66" t="str">
        <f t="shared" si="1854"/>
        <v/>
      </c>
      <c r="RF281" s="66" t="str">
        <f t="shared" si="1855"/>
        <v/>
      </c>
      <c r="RG281" s="66" t="str">
        <f t="shared" si="1856"/>
        <v/>
      </c>
      <c r="RH281" s="66" t="str">
        <f t="shared" si="1857"/>
        <v/>
      </c>
      <c r="RI281" s="66" t="str">
        <f t="shared" si="1858"/>
        <v/>
      </c>
      <c r="RJ281" s="66" t="str">
        <f t="shared" si="1859"/>
        <v/>
      </c>
      <c r="RK281" s="66" t="str">
        <f t="shared" si="1860"/>
        <v/>
      </c>
      <c r="RL281" s="66" t="str">
        <f t="shared" si="1861"/>
        <v/>
      </c>
      <c r="RM281" s="66" t="str">
        <f t="shared" si="1862"/>
        <v/>
      </c>
      <c r="RN281" s="66" t="str">
        <f t="shared" si="1863"/>
        <v/>
      </c>
      <c r="RO281" s="66" t="str">
        <f t="shared" si="1864"/>
        <v/>
      </c>
      <c r="RP281" s="66" t="str">
        <f t="shared" si="1865"/>
        <v/>
      </c>
      <c r="RQ281" s="66" t="str">
        <f t="shared" si="1866"/>
        <v/>
      </c>
      <c r="RR281" s="66" t="str">
        <f t="shared" si="1867"/>
        <v/>
      </c>
      <c r="RS281" s="66" t="str">
        <f t="shared" si="1868"/>
        <v/>
      </c>
      <c r="RT281" s="66" t="str">
        <f t="shared" si="1869"/>
        <v/>
      </c>
      <c r="RU281" s="66" t="str">
        <f t="shared" si="1870"/>
        <v/>
      </c>
      <c r="RV281" s="66" t="str">
        <f t="shared" si="1871"/>
        <v/>
      </c>
      <c r="RW281" s="66" t="str">
        <f t="shared" si="1872"/>
        <v/>
      </c>
      <c r="RX281" s="66" t="str">
        <f t="shared" si="1873"/>
        <v/>
      </c>
      <c r="RY281" s="66" t="str">
        <f t="shared" si="1874"/>
        <v/>
      </c>
      <c r="RZ281" s="66" t="str">
        <f t="shared" si="1875"/>
        <v/>
      </c>
      <c r="SA281" s="66" t="str">
        <f t="shared" si="1876"/>
        <v/>
      </c>
      <c r="SB281" s="66" t="str">
        <f t="shared" si="1877"/>
        <v/>
      </c>
      <c r="SC281" s="66" t="str">
        <f t="shared" si="1878"/>
        <v/>
      </c>
      <c r="SD281" s="66" t="str">
        <f t="shared" si="1879"/>
        <v/>
      </c>
      <c r="SE281" s="66" t="str">
        <f t="shared" si="1880"/>
        <v/>
      </c>
      <c r="SF281" s="66" t="str">
        <f t="shared" si="1881"/>
        <v/>
      </c>
      <c r="SG281" s="66" t="str">
        <f t="shared" si="1882"/>
        <v/>
      </c>
      <c r="SH281" s="66" t="str">
        <f t="shared" si="1883"/>
        <v/>
      </c>
      <c r="SI281" s="66" t="str">
        <f t="shared" si="1884"/>
        <v/>
      </c>
      <c r="SJ281" s="66" t="str">
        <f t="shared" si="1885"/>
        <v/>
      </c>
      <c r="SK281" s="66" t="str">
        <f t="shared" si="1886"/>
        <v/>
      </c>
      <c r="SL281" s="66" t="str">
        <f t="shared" si="1887"/>
        <v/>
      </c>
      <c r="SM281" s="66" t="str">
        <f t="shared" si="1888"/>
        <v/>
      </c>
      <c r="SN281" s="66" t="str">
        <f t="shared" si="1889"/>
        <v/>
      </c>
      <c r="SO281" s="66" t="str">
        <f t="shared" si="1890"/>
        <v/>
      </c>
      <c r="SP281" s="66" t="str">
        <f t="shared" si="1891"/>
        <v/>
      </c>
      <c r="SQ281" s="66" t="str">
        <f t="shared" si="1892"/>
        <v/>
      </c>
      <c r="SR281" s="66" t="str">
        <f t="shared" si="1893"/>
        <v/>
      </c>
      <c r="SS281" s="66" t="str">
        <f t="shared" si="1894"/>
        <v/>
      </c>
      <c r="ST281" s="66" t="str">
        <f t="shared" si="1895"/>
        <v/>
      </c>
      <c r="SU281" s="66" t="str">
        <f t="shared" si="1896"/>
        <v/>
      </c>
      <c r="SV281" s="66" t="str">
        <f t="shared" si="1897"/>
        <v/>
      </c>
      <c r="SW281" s="66" t="str">
        <f t="shared" si="1898"/>
        <v/>
      </c>
      <c r="SX281" s="66" t="str">
        <f t="shared" si="1899"/>
        <v/>
      </c>
      <c r="SY281" s="66" t="str">
        <f t="shared" si="1900"/>
        <v/>
      </c>
      <c r="SZ281" s="66" t="str">
        <f t="shared" si="1901"/>
        <v/>
      </c>
      <c r="TA281" s="66" t="str">
        <f t="shared" si="1902"/>
        <v/>
      </c>
      <c r="TB281" s="66" t="str">
        <f t="shared" si="1903"/>
        <v/>
      </c>
      <c r="TC281" s="66" t="str">
        <f t="shared" si="1904"/>
        <v/>
      </c>
      <c r="TD281" s="66" t="str">
        <f t="shared" si="1905"/>
        <v/>
      </c>
      <c r="TE281" s="66" t="str">
        <f t="shared" si="1906"/>
        <v/>
      </c>
      <c r="TF281" s="66" t="str">
        <f t="shared" si="1907"/>
        <v/>
      </c>
      <c r="TG281" s="66" t="str">
        <f t="shared" si="1908"/>
        <v/>
      </c>
      <c r="TH281" s="66" t="str">
        <f t="shared" si="1909"/>
        <v/>
      </c>
      <c r="TI281" s="66" t="str">
        <f t="shared" si="1910"/>
        <v/>
      </c>
      <c r="TJ281" s="66" t="str">
        <f t="shared" si="1911"/>
        <v/>
      </c>
      <c r="TK281" s="66" t="str">
        <f t="shared" si="1912"/>
        <v/>
      </c>
      <c r="TL281" s="66" t="str">
        <f t="shared" si="1913"/>
        <v/>
      </c>
      <c r="TM281" s="66" t="str">
        <f t="shared" si="1914"/>
        <v/>
      </c>
      <c r="TN281" s="66" t="str">
        <f t="shared" si="1915"/>
        <v/>
      </c>
      <c r="TO281" s="66" t="str">
        <f t="shared" si="1916"/>
        <v/>
      </c>
      <c r="TP281" s="66" t="str">
        <f t="shared" si="1917"/>
        <v/>
      </c>
      <c r="TQ281" s="66" t="str">
        <f t="shared" si="1918"/>
        <v/>
      </c>
      <c r="TR281" s="66" t="str">
        <f t="shared" si="1919"/>
        <v/>
      </c>
      <c r="TS281" s="66" t="str">
        <f t="shared" si="1920"/>
        <v/>
      </c>
      <c r="TT281" s="66" t="str">
        <f t="shared" si="1921"/>
        <v/>
      </c>
      <c r="TU281" s="66" t="str">
        <f t="shared" si="1922"/>
        <v/>
      </c>
      <c r="TV281" s="66" t="str">
        <f t="shared" si="1923"/>
        <v/>
      </c>
      <c r="TW281" s="66" t="str">
        <f t="shared" si="1924"/>
        <v/>
      </c>
      <c r="TX281" s="66" t="str">
        <f t="shared" si="1925"/>
        <v/>
      </c>
      <c r="TY281" s="66" t="str">
        <f t="shared" si="1926"/>
        <v/>
      </c>
      <c r="TZ281" s="66" t="str">
        <f t="shared" si="1927"/>
        <v/>
      </c>
      <c r="UA281" s="66" t="str">
        <f t="shared" si="1928"/>
        <v/>
      </c>
      <c r="UB281" s="66" t="str">
        <f t="shared" si="1929"/>
        <v/>
      </c>
      <c r="UC281" s="66" t="str">
        <f t="shared" si="1930"/>
        <v/>
      </c>
      <c r="UD281" s="66" t="str">
        <f t="shared" si="1931"/>
        <v/>
      </c>
      <c r="UE281" s="66" t="str">
        <f t="shared" si="1932"/>
        <v/>
      </c>
      <c r="UF281" s="66" t="str">
        <f t="shared" si="1933"/>
        <v/>
      </c>
      <c r="UG281" s="66" t="str">
        <f t="shared" si="1934"/>
        <v/>
      </c>
      <c r="UH281" s="66" t="str">
        <f t="shared" si="1935"/>
        <v/>
      </c>
      <c r="UI281" s="66" t="str">
        <f t="shared" si="1936"/>
        <v/>
      </c>
      <c r="UJ281" s="66" t="str">
        <f t="shared" si="1937"/>
        <v/>
      </c>
      <c r="UK281" s="66" t="str">
        <f t="shared" si="1938"/>
        <v/>
      </c>
      <c r="UL281" s="66" t="str">
        <f t="shared" si="1939"/>
        <v/>
      </c>
      <c r="UM281" s="66" t="str">
        <f t="shared" si="1940"/>
        <v/>
      </c>
      <c r="UN281" s="66" t="str">
        <f t="shared" si="1941"/>
        <v/>
      </c>
      <c r="UO281" s="66" t="str">
        <f t="shared" si="1942"/>
        <v/>
      </c>
      <c r="UP281" s="66" t="str">
        <f t="shared" si="1943"/>
        <v/>
      </c>
      <c r="UQ281" s="66" t="str">
        <f t="shared" si="1944"/>
        <v/>
      </c>
      <c r="UR281" s="66" t="str">
        <f t="shared" si="1945"/>
        <v/>
      </c>
      <c r="US281" s="66" t="str">
        <f t="shared" si="1946"/>
        <v/>
      </c>
      <c r="UT281" s="66" t="str">
        <f t="shared" si="1947"/>
        <v/>
      </c>
      <c r="UU281" s="66" t="str">
        <f t="shared" si="1948"/>
        <v/>
      </c>
      <c r="UV281" s="66" t="str">
        <f t="shared" si="1949"/>
        <v/>
      </c>
      <c r="UW281" s="66" t="str">
        <f t="shared" si="1950"/>
        <v/>
      </c>
      <c r="UX281" s="66" t="str">
        <f t="shared" si="1951"/>
        <v/>
      </c>
      <c r="UY281" s="66" t="str">
        <f t="shared" si="1952"/>
        <v/>
      </c>
      <c r="UZ281" s="66" t="str">
        <f t="shared" si="1953"/>
        <v/>
      </c>
      <c r="VA281" s="66" t="str">
        <f t="shared" si="1954"/>
        <v/>
      </c>
      <c r="VB281" s="66" t="str">
        <f t="shared" si="1955"/>
        <v/>
      </c>
      <c r="VC281" s="66" t="str">
        <f t="shared" si="1956"/>
        <v/>
      </c>
      <c r="VD281" s="66" t="str">
        <f t="shared" si="1957"/>
        <v/>
      </c>
      <c r="VE281" s="66" t="str">
        <f t="shared" si="1958"/>
        <v/>
      </c>
      <c r="VF281" s="66" t="str">
        <f t="shared" si="1959"/>
        <v/>
      </c>
      <c r="VG281" s="66" t="str">
        <f t="shared" si="1960"/>
        <v/>
      </c>
      <c r="VH281" s="66" t="str">
        <f t="shared" si="1961"/>
        <v/>
      </c>
      <c r="VI281" s="66" t="str">
        <f t="shared" si="1962"/>
        <v/>
      </c>
      <c r="VJ281" s="66" t="str">
        <f t="shared" si="1963"/>
        <v/>
      </c>
      <c r="VK281" s="66" t="str">
        <f t="shared" si="1964"/>
        <v/>
      </c>
      <c r="VL281" s="66" t="str">
        <f t="shared" si="1965"/>
        <v/>
      </c>
      <c r="VM281" s="66" t="str">
        <f t="shared" si="1966"/>
        <v/>
      </c>
      <c r="VN281" s="66" t="str">
        <f t="shared" si="1967"/>
        <v/>
      </c>
      <c r="VO281" s="66" t="str">
        <f t="shared" si="1968"/>
        <v/>
      </c>
      <c r="VP281" s="66" t="str">
        <f t="shared" si="1969"/>
        <v/>
      </c>
      <c r="VQ281" s="66" t="str">
        <f t="shared" si="1970"/>
        <v/>
      </c>
      <c r="VR281" s="66" t="str">
        <f t="shared" si="1971"/>
        <v/>
      </c>
      <c r="VS281" s="66" t="str">
        <f t="shared" si="1972"/>
        <v/>
      </c>
      <c r="VT281" s="66" t="str">
        <f t="shared" si="1973"/>
        <v/>
      </c>
      <c r="VU281" s="66" t="str">
        <f t="shared" si="1974"/>
        <v/>
      </c>
      <c r="VV281" s="66" t="str">
        <f t="shared" si="1975"/>
        <v/>
      </c>
      <c r="VW281" s="66" t="str">
        <f t="shared" si="1976"/>
        <v/>
      </c>
      <c r="VX281" s="66" t="str">
        <f t="shared" si="1977"/>
        <v/>
      </c>
      <c r="VY281" s="66" t="str">
        <f t="shared" si="1978"/>
        <v/>
      </c>
      <c r="VZ281" s="66" t="str">
        <f t="shared" si="1979"/>
        <v/>
      </c>
      <c r="WA281" s="66" t="str">
        <f t="shared" si="1980"/>
        <v/>
      </c>
      <c r="WB281" s="66" t="str">
        <f t="shared" si="1981"/>
        <v/>
      </c>
      <c r="WC281" s="66" t="str">
        <f t="shared" si="1982"/>
        <v/>
      </c>
      <c r="WD281" s="66" t="str">
        <f t="shared" si="1983"/>
        <v/>
      </c>
      <c r="WE281" s="66" t="str">
        <f t="shared" si="1984"/>
        <v/>
      </c>
      <c r="WF281" s="66" t="str">
        <f t="shared" si="1985"/>
        <v/>
      </c>
      <c r="WG281" s="66" t="str">
        <f t="shared" si="1986"/>
        <v/>
      </c>
      <c r="WH281" s="66" t="str">
        <f t="shared" si="1987"/>
        <v/>
      </c>
      <c r="WI281" s="66" t="str">
        <f t="shared" si="1988"/>
        <v/>
      </c>
      <c r="WJ281" s="66" t="str">
        <f t="shared" si="1989"/>
        <v/>
      </c>
      <c r="WK281" s="66" t="str">
        <f t="shared" si="1990"/>
        <v/>
      </c>
      <c r="WL281" s="66" t="str">
        <f t="shared" si="1991"/>
        <v/>
      </c>
      <c r="WM281" s="66" t="str">
        <f t="shared" si="1992"/>
        <v/>
      </c>
      <c r="WN281" s="66" t="str">
        <f t="shared" si="1993"/>
        <v/>
      </c>
      <c r="WO281" s="66" t="str">
        <f t="shared" si="1994"/>
        <v/>
      </c>
      <c r="WP281" s="66" t="str">
        <f t="shared" si="1995"/>
        <v/>
      </c>
      <c r="WQ281" s="66" t="str">
        <f t="shared" si="1996"/>
        <v/>
      </c>
      <c r="WR281" s="66" t="str">
        <f t="shared" si="1997"/>
        <v/>
      </c>
      <c r="WS281" s="66" t="str">
        <f t="shared" si="1998"/>
        <v/>
      </c>
      <c r="WT281" s="66" t="str">
        <f t="shared" si="1999"/>
        <v/>
      </c>
      <c r="WU281" s="66" t="str">
        <f t="shared" si="2000"/>
        <v/>
      </c>
      <c r="WV281" s="66" t="str">
        <f t="shared" si="2001"/>
        <v/>
      </c>
      <c r="WW281" s="66" t="str">
        <f t="shared" si="2002"/>
        <v/>
      </c>
      <c r="WX281" s="66" t="str">
        <f t="shared" si="2003"/>
        <v/>
      </c>
      <c r="WY281" s="66" t="str">
        <f t="shared" si="2004"/>
        <v/>
      </c>
      <c r="WZ281" s="66" t="str">
        <f t="shared" si="2005"/>
        <v/>
      </c>
      <c r="XA281" s="66" t="str">
        <f t="shared" si="2006"/>
        <v/>
      </c>
      <c r="XB281" s="66" t="str">
        <f t="shared" si="2007"/>
        <v/>
      </c>
      <c r="XC281" s="66" t="str">
        <f t="shared" si="2008"/>
        <v/>
      </c>
      <c r="XD281" s="66" t="str">
        <f t="shared" si="2009"/>
        <v/>
      </c>
      <c r="XE281" s="66" t="str">
        <f t="shared" si="2010"/>
        <v/>
      </c>
      <c r="XF281" s="66" t="str">
        <f t="shared" si="2011"/>
        <v/>
      </c>
      <c r="XG281" s="66" t="str">
        <f t="shared" si="2012"/>
        <v/>
      </c>
      <c r="XH281" s="66" t="str">
        <f t="shared" si="2013"/>
        <v/>
      </c>
      <c r="XI281" s="66" t="str">
        <f t="shared" si="2014"/>
        <v/>
      </c>
      <c r="XJ281" s="66" t="str">
        <f t="shared" si="2015"/>
        <v/>
      </c>
      <c r="XK281" s="66" t="str">
        <f t="shared" si="2016"/>
        <v/>
      </c>
      <c r="XL281" s="66" t="str">
        <f t="shared" si="2017"/>
        <v/>
      </c>
      <c r="XM281" s="66" t="str">
        <f t="shared" si="2018"/>
        <v/>
      </c>
      <c r="XN281" s="66" t="str">
        <f t="shared" si="2019"/>
        <v/>
      </c>
      <c r="XO281" s="66" t="str">
        <f t="shared" si="2020"/>
        <v/>
      </c>
      <c r="XP281" s="66" t="str">
        <f t="shared" si="2021"/>
        <v/>
      </c>
      <c r="XQ281" s="66" t="str">
        <f t="shared" si="2022"/>
        <v/>
      </c>
      <c r="XR281" s="66" t="str">
        <f t="shared" si="2023"/>
        <v/>
      </c>
      <c r="XS281" s="66" t="str">
        <f t="shared" si="2024"/>
        <v/>
      </c>
      <c r="XT281" s="66" t="str">
        <f t="shared" si="2025"/>
        <v/>
      </c>
      <c r="XU281" s="66" t="str">
        <f t="shared" si="2026"/>
        <v/>
      </c>
      <c r="XV281" s="66" t="str">
        <f t="shared" si="2027"/>
        <v/>
      </c>
      <c r="XW281" s="66" t="str">
        <f t="shared" si="2028"/>
        <v/>
      </c>
      <c r="XX281" s="66" t="str">
        <f t="shared" si="2029"/>
        <v/>
      </c>
      <c r="XY281" s="66" t="str">
        <f t="shared" si="2030"/>
        <v/>
      </c>
      <c r="XZ281" s="66" t="str">
        <f t="shared" si="2031"/>
        <v/>
      </c>
      <c r="YA281" s="66" t="str">
        <f t="shared" si="2032"/>
        <v/>
      </c>
      <c r="YB281" s="66" t="str">
        <f t="shared" si="2033"/>
        <v/>
      </c>
      <c r="YC281" s="66" t="str">
        <f t="shared" si="2034"/>
        <v/>
      </c>
      <c r="YD281" s="66" t="str">
        <f t="shared" si="2035"/>
        <v/>
      </c>
      <c r="YE281" s="66" t="str">
        <f t="shared" si="2036"/>
        <v/>
      </c>
      <c r="YF281" s="66" t="str">
        <f t="shared" si="2037"/>
        <v/>
      </c>
      <c r="YG281" s="66" t="str">
        <f t="shared" si="2038"/>
        <v/>
      </c>
      <c r="YH281" s="66" t="str">
        <f t="shared" si="2039"/>
        <v/>
      </c>
      <c r="YI281" s="66" t="str">
        <f t="shared" si="2040"/>
        <v/>
      </c>
      <c r="YJ281" s="66" t="str">
        <f t="shared" si="2041"/>
        <v/>
      </c>
      <c r="YK281" s="66" t="str">
        <f t="shared" si="2042"/>
        <v/>
      </c>
      <c r="YL281" s="66" t="str">
        <f t="shared" si="2043"/>
        <v/>
      </c>
      <c r="YM281" s="66" t="str">
        <f t="shared" si="2044"/>
        <v/>
      </c>
      <c r="YN281" s="66" t="str">
        <f t="shared" si="2045"/>
        <v/>
      </c>
      <c r="YO281" s="66" t="str">
        <f t="shared" si="2046"/>
        <v/>
      </c>
      <c r="YP281" s="66" t="str">
        <f t="shared" si="2047"/>
        <v/>
      </c>
      <c r="YQ281" s="66" t="str">
        <f t="shared" si="2048"/>
        <v/>
      </c>
      <c r="YR281" s="66" t="str">
        <f t="shared" si="2049"/>
        <v/>
      </c>
      <c r="YS281" s="66" t="str">
        <f t="shared" si="2050"/>
        <v/>
      </c>
      <c r="YT281" s="66" t="str">
        <f t="shared" si="2051"/>
        <v/>
      </c>
      <c r="YU281" s="66" t="str">
        <f t="shared" si="2052"/>
        <v/>
      </c>
      <c r="YV281" s="66" t="str">
        <f t="shared" si="2053"/>
        <v/>
      </c>
      <c r="YW281" s="66" t="str">
        <f t="shared" si="2054"/>
        <v/>
      </c>
      <c r="YX281" s="66" t="str">
        <f t="shared" si="2055"/>
        <v/>
      </c>
      <c r="YY281" s="66" t="str">
        <f t="shared" si="2056"/>
        <v/>
      </c>
      <c r="YZ281" s="66" t="str">
        <f t="shared" si="2057"/>
        <v/>
      </c>
      <c r="ZA281" s="66" t="str">
        <f t="shared" si="2058"/>
        <v/>
      </c>
      <c r="ZB281" s="66" t="str">
        <f t="shared" si="2059"/>
        <v/>
      </c>
      <c r="ZC281" s="66" t="str">
        <f t="shared" si="2060"/>
        <v/>
      </c>
      <c r="ZD281" s="66" t="str">
        <f t="shared" si="2061"/>
        <v/>
      </c>
      <c r="ZE281" s="66" t="str">
        <f t="shared" si="2062"/>
        <v/>
      </c>
      <c r="ZF281" s="66" t="str">
        <f t="shared" si="2063"/>
        <v/>
      </c>
      <c r="ZG281" s="66" t="str">
        <f t="shared" si="2064"/>
        <v/>
      </c>
      <c r="ZH281" s="66" t="str">
        <f t="shared" si="2065"/>
        <v/>
      </c>
      <c r="ZI281" s="66" t="str">
        <f t="shared" si="2066"/>
        <v/>
      </c>
      <c r="ZJ281" s="66" t="str">
        <f t="shared" si="2067"/>
        <v/>
      </c>
      <c r="ZK281" s="66" t="str">
        <f t="shared" si="2068"/>
        <v/>
      </c>
      <c r="ZL281" s="66" t="str">
        <f t="shared" si="2069"/>
        <v/>
      </c>
      <c r="ZM281" s="66" t="str">
        <f t="shared" si="2070"/>
        <v/>
      </c>
      <c r="ZN281" s="66" t="str">
        <f t="shared" si="2071"/>
        <v/>
      </c>
      <c r="ZO281" s="66" t="str">
        <f t="shared" si="2072"/>
        <v/>
      </c>
      <c r="ZP281" s="66" t="str">
        <f t="shared" si="2073"/>
        <v/>
      </c>
      <c r="ZQ281" s="66" t="str">
        <f t="shared" si="2074"/>
        <v/>
      </c>
      <c r="ZR281" s="66" t="str">
        <f t="shared" si="2075"/>
        <v/>
      </c>
      <c r="ZS281" s="66" t="str">
        <f t="shared" si="2076"/>
        <v/>
      </c>
      <c r="ZT281" s="66" t="str">
        <f t="shared" si="2077"/>
        <v/>
      </c>
      <c r="ZU281" s="66" t="str">
        <f t="shared" si="2078"/>
        <v/>
      </c>
      <c r="ZV281" s="66" t="str">
        <f t="shared" si="2079"/>
        <v/>
      </c>
      <c r="ZW281" s="66" t="str">
        <f t="shared" si="2080"/>
        <v/>
      </c>
      <c r="ZX281" s="66" t="str">
        <f t="shared" si="2081"/>
        <v/>
      </c>
      <c r="ZY281" s="66" t="str">
        <f t="shared" si="2082"/>
        <v/>
      </c>
      <c r="ZZ281" s="66" t="str">
        <f t="shared" si="2083"/>
        <v/>
      </c>
      <c r="AAA281" s="66" t="str">
        <f t="shared" si="2084"/>
        <v/>
      </c>
      <c r="AAB281" s="66" t="str">
        <f t="shared" si="2085"/>
        <v/>
      </c>
      <c r="AAC281" s="66" t="str">
        <f t="shared" si="2086"/>
        <v/>
      </c>
      <c r="AAD281" s="66" t="str">
        <f t="shared" si="2087"/>
        <v/>
      </c>
      <c r="AAE281" s="66" t="str">
        <f t="shared" si="2088"/>
        <v/>
      </c>
      <c r="AAF281" s="66" t="str">
        <f t="shared" si="2089"/>
        <v/>
      </c>
      <c r="AAG281" s="66" t="str">
        <f t="shared" si="2090"/>
        <v/>
      </c>
      <c r="AAH281" s="66" t="str">
        <f t="shared" si="2091"/>
        <v/>
      </c>
      <c r="AAI281" s="66" t="str">
        <f t="shared" si="2092"/>
        <v/>
      </c>
      <c r="AAJ281" s="66" t="str">
        <f t="shared" si="2093"/>
        <v/>
      </c>
      <c r="AAK281" s="66" t="str">
        <f t="shared" si="2094"/>
        <v/>
      </c>
      <c r="AAL281" s="66" t="str">
        <f t="shared" si="2095"/>
        <v/>
      </c>
      <c r="AAM281" s="66" t="str">
        <f t="shared" si="2096"/>
        <v/>
      </c>
      <c r="AAN281" s="66" t="str">
        <f t="shared" si="2097"/>
        <v/>
      </c>
      <c r="AAO281" s="66" t="str">
        <f t="shared" si="2098"/>
        <v/>
      </c>
      <c r="AAP281" s="66" t="str">
        <f t="shared" si="2099"/>
        <v/>
      </c>
      <c r="AAQ281" s="66" t="str">
        <f t="shared" si="2100"/>
        <v/>
      </c>
      <c r="AAR281" s="66" t="str">
        <f t="shared" si="2101"/>
        <v/>
      </c>
      <c r="AAS281" s="66" t="str">
        <f t="shared" si="2102"/>
        <v/>
      </c>
      <c r="AAT281" s="66" t="str">
        <f t="shared" si="2103"/>
        <v/>
      </c>
      <c r="AAU281" s="66" t="str">
        <f t="shared" si="2104"/>
        <v/>
      </c>
      <c r="AAV281" s="66" t="str">
        <f t="shared" si="2105"/>
        <v/>
      </c>
      <c r="AAW281" s="66" t="str">
        <f t="shared" si="2106"/>
        <v/>
      </c>
      <c r="AAX281" s="66" t="str">
        <f t="shared" si="2107"/>
        <v/>
      </c>
      <c r="AAY281" s="66" t="str">
        <f t="shared" si="2108"/>
        <v/>
      </c>
      <c r="AAZ281" s="66" t="str">
        <f t="shared" si="2109"/>
        <v/>
      </c>
      <c r="ABA281" s="66" t="str">
        <f t="shared" si="2110"/>
        <v/>
      </c>
      <c r="ABB281" s="66" t="str">
        <f t="shared" si="2111"/>
        <v/>
      </c>
      <c r="ABC281" s="66" t="str">
        <f t="shared" si="2112"/>
        <v/>
      </c>
      <c r="ABD281" s="66" t="str">
        <f t="shared" si="2113"/>
        <v/>
      </c>
      <c r="ABE281" s="66" t="str">
        <f t="shared" si="2114"/>
        <v/>
      </c>
      <c r="ABF281" s="66" t="str">
        <f t="shared" si="2115"/>
        <v/>
      </c>
      <c r="ABG281" s="66" t="str">
        <f t="shared" si="2116"/>
        <v/>
      </c>
      <c r="ABH281" s="66" t="str">
        <f t="shared" si="2117"/>
        <v/>
      </c>
      <c r="ABI281" s="66" t="str">
        <f t="shared" si="2118"/>
        <v/>
      </c>
      <c r="ABJ281" s="66" t="str">
        <f t="shared" si="2119"/>
        <v/>
      </c>
      <c r="ABK281" s="66" t="str">
        <f t="shared" si="2120"/>
        <v/>
      </c>
      <c r="ABL281" s="66" t="str">
        <f t="shared" si="2121"/>
        <v/>
      </c>
      <c r="ABM281" s="66" t="str">
        <f t="shared" si="2122"/>
        <v/>
      </c>
      <c r="ABN281" s="66" t="str">
        <f t="shared" si="2123"/>
        <v/>
      </c>
      <c r="ABO281" s="66" t="str">
        <f t="shared" si="2124"/>
        <v/>
      </c>
      <c r="ABP281" s="66" t="str">
        <f t="shared" si="2125"/>
        <v/>
      </c>
      <c r="ABQ281" s="66" t="str">
        <f t="shared" si="2126"/>
        <v/>
      </c>
      <c r="ABR281" s="66" t="str">
        <f t="shared" si="2127"/>
        <v/>
      </c>
      <c r="ABS281" s="66" t="str">
        <f t="shared" si="2128"/>
        <v/>
      </c>
      <c r="ABT281" s="66" t="str">
        <f t="shared" si="2129"/>
        <v/>
      </c>
      <c r="ABU281" s="66" t="str">
        <f t="shared" si="2130"/>
        <v/>
      </c>
      <c r="ABV281" s="66" t="str">
        <f t="shared" si="2131"/>
        <v/>
      </c>
      <c r="ABW281" s="66" t="str">
        <f t="shared" si="2132"/>
        <v/>
      </c>
      <c r="ABX281" s="66" t="str">
        <f t="shared" si="2133"/>
        <v/>
      </c>
      <c r="ABY281" s="66" t="str">
        <f t="shared" si="2134"/>
        <v/>
      </c>
      <c r="ABZ281" s="66" t="str">
        <f t="shared" si="2135"/>
        <v/>
      </c>
      <c r="ACA281" s="66" t="str">
        <f t="shared" si="2136"/>
        <v/>
      </c>
      <c r="ACB281" s="66" t="str">
        <f t="shared" si="2137"/>
        <v/>
      </c>
      <c r="ACC281" s="66" t="str">
        <f t="shared" si="2138"/>
        <v/>
      </c>
      <c r="ACD281" s="66" t="str">
        <f t="shared" si="2139"/>
        <v/>
      </c>
      <c r="ACE281" s="66" t="str">
        <f t="shared" si="2140"/>
        <v/>
      </c>
      <c r="ACF281" s="66" t="str">
        <f t="shared" si="2141"/>
        <v/>
      </c>
      <c r="ACG281" s="66" t="str">
        <f t="shared" si="2142"/>
        <v/>
      </c>
      <c r="ACH281" s="66" t="str">
        <f t="shared" si="2143"/>
        <v/>
      </c>
      <c r="ACI281" s="66" t="str">
        <f t="shared" si="2144"/>
        <v/>
      </c>
      <c r="ACJ281" s="66" t="str">
        <f t="shared" si="2145"/>
        <v/>
      </c>
      <c r="ACK281" s="66" t="str">
        <f t="shared" si="2146"/>
        <v/>
      </c>
      <c r="ACL281" s="66" t="str">
        <f t="shared" si="2147"/>
        <v/>
      </c>
      <c r="ACM281" s="66" t="str">
        <f t="shared" ref="ACM281:ACN281" si="2173">IF(AND(ACS$3="Unit", ACL281=""), "", IF(AND(ACS$3="Unit", ACL281="-"),"", IF(ACS$3="Unit", "kg/GJ delivered", IF(AND(NY281&lt;&gt;"", NY281&lt;&gt;"-", NX281="-"),"", IF($H281="","", IF(NX281="nd", "",IF(NX281="&lt;n.a.&gt;", "", IF(NY281="#/MJ", "", IF(NY281="kg/GJ delivered",NX281,IF(NY281="g/MJ delivered",NX281,IF(NY281="kg/MJ delivered",NX281*1000,IF(NY281="mg/MJ delivered",NX281/1000,IF(NY281="g/kg",((NX281)*(1/$I281)*(1/$H281)),IF(NY281="mg/kg",((NX281/1000)*(1/$I281)*(1/$H281)),IF(NY281="mg/MJ delivered",NX281/1000,IF(NY281="-","","Error"))))))))))))))))</f>
        <v/>
      </c>
      <c r="ACN281" s="66" t="str">
        <f t="shared" si="2173"/>
        <v/>
      </c>
      <c r="ACO281" s="66" t="str">
        <f t="shared" si="2149"/>
        <v/>
      </c>
      <c r="ACP281" s="66" t="str">
        <f t="shared" si="2150"/>
        <v/>
      </c>
      <c r="ACQ281" s="66" t="str">
        <f t="shared" si="2151"/>
        <v/>
      </c>
      <c r="ACR281" s="66" t="str">
        <f t="shared" si="2152"/>
        <v/>
      </c>
      <c r="ACS281" s="66" t="str">
        <f t="shared" si="2153"/>
        <v/>
      </c>
      <c r="ACT281" s="66" t="str">
        <f t="shared" si="2154"/>
        <v/>
      </c>
    </row>
    <row r="282" spans="2:774" ht="15.75" customHeight="1" x14ac:dyDescent="0.25">
      <c r="B282" s="66">
        <v>324</v>
      </c>
      <c r="C282" s="66" t="s">
        <v>1177</v>
      </c>
      <c r="D282" s="66" t="s">
        <v>1670</v>
      </c>
      <c r="E282" s="156" t="s">
        <v>1579</v>
      </c>
      <c r="F282" s="66" t="s">
        <v>1579</v>
      </c>
      <c r="G282" s="66" t="s">
        <v>490</v>
      </c>
      <c r="H282" s="126">
        <v>0.11066666666666665</v>
      </c>
      <c r="I282" s="130">
        <f>'Heating Values'!$D$7</f>
        <v>12.84</v>
      </c>
      <c r="J282" s="66" t="str">
        <f t="shared" si="1759"/>
        <v>Crop Residue, Traditional, IN</v>
      </c>
      <c r="K282" s="66" t="s">
        <v>1254</v>
      </c>
      <c r="L282" s="66" t="s">
        <v>1254</v>
      </c>
      <c r="M282" s="66" t="s">
        <v>1254</v>
      </c>
      <c r="N282" s="66" t="s">
        <v>1254</v>
      </c>
      <c r="O282" s="66" t="s">
        <v>1168</v>
      </c>
      <c r="P282" s="66" t="str">
        <f t="shared" si="1768"/>
        <v>IN</v>
      </c>
      <c r="Q282" s="66" t="s">
        <v>2</v>
      </c>
      <c r="R282" s="158" t="s">
        <v>128</v>
      </c>
      <c r="S282" s="158" t="s">
        <v>128</v>
      </c>
      <c r="T282" s="158" t="s">
        <v>128</v>
      </c>
      <c r="U282" s="158" t="s">
        <v>128</v>
      </c>
      <c r="V282" s="158" t="s">
        <v>128</v>
      </c>
      <c r="W282" s="158" t="s">
        <v>128</v>
      </c>
      <c r="X282" s="158" t="s">
        <v>128</v>
      </c>
      <c r="Y282" s="158" t="s">
        <v>128</v>
      </c>
      <c r="Z282" s="158" t="s">
        <v>128</v>
      </c>
      <c r="AA282" s="158" t="s">
        <v>128</v>
      </c>
      <c r="AB282" s="158" t="s">
        <v>128</v>
      </c>
      <c r="AC282" s="158" t="s">
        <v>128</v>
      </c>
      <c r="AD282" s="158" t="s">
        <v>128</v>
      </c>
      <c r="AE282" s="158" t="s">
        <v>128</v>
      </c>
      <c r="AF282" s="158" t="s">
        <v>128</v>
      </c>
      <c r="AG282" s="158" t="s">
        <v>128</v>
      </c>
      <c r="AH282" s="158" t="s">
        <v>128</v>
      </c>
      <c r="AI282" s="158" t="s">
        <v>128</v>
      </c>
      <c r="AJ282" s="165">
        <v>3.29</v>
      </c>
      <c r="AK282" s="158" t="s">
        <v>523</v>
      </c>
      <c r="AL282" s="163">
        <v>0.56000000000000005</v>
      </c>
      <c r="AM282" s="158" t="s">
        <v>523</v>
      </c>
      <c r="AN282" s="163">
        <v>0.25</v>
      </c>
      <c r="AO282" s="158" t="s">
        <v>523</v>
      </c>
      <c r="AP282" s="158" t="s">
        <v>128</v>
      </c>
      <c r="AQ282" s="158" t="s">
        <v>128</v>
      </c>
      <c r="AR282" s="158" t="s">
        <v>128</v>
      </c>
      <c r="AS282" s="158" t="s">
        <v>128</v>
      </c>
      <c r="AT282" s="158" t="s">
        <v>128</v>
      </c>
      <c r="AU282" s="158" t="s">
        <v>128</v>
      </c>
      <c r="AV282" s="158" t="s">
        <v>128</v>
      </c>
      <c r="AW282" s="158" t="s">
        <v>128</v>
      </c>
      <c r="AX282" s="158" t="s">
        <v>128</v>
      </c>
      <c r="AY282" s="158" t="s">
        <v>128</v>
      </c>
      <c r="AZ282" s="158" t="s">
        <v>128</v>
      </c>
      <c r="BA282" s="158" t="s">
        <v>128</v>
      </c>
      <c r="BB282" s="158" t="s">
        <v>128</v>
      </c>
      <c r="BC282" s="158" t="s">
        <v>128</v>
      </c>
      <c r="BD282" s="158" t="s">
        <v>128</v>
      </c>
      <c r="BE282" s="158" t="s">
        <v>128</v>
      </c>
      <c r="BF282" s="158" t="s">
        <v>128</v>
      </c>
      <c r="BG282" s="158" t="s">
        <v>128</v>
      </c>
      <c r="BH282" s="158" t="s">
        <v>128</v>
      </c>
      <c r="BI282" s="158" t="s">
        <v>128</v>
      </c>
      <c r="BJ282" s="158" t="s">
        <v>128</v>
      </c>
      <c r="BK282" s="158" t="s">
        <v>128</v>
      </c>
      <c r="BL282" s="158" t="s">
        <v>128</v>
      </c>
      <c r="BM282" s="158" t="s">
        <v>128</v>
      </c>
      <c r="BN282" s="158" t="s">
        <v>128</v>
      </c>
      <c r="BO282" s="158" t="s">
        <v>128</v>
      </c>
      <c r="BP282" s="158" t="s">
        <v>128</v>
      </c>
      <c r="BQ282" s="158" t="s">
        <v>128</v>
      </c>
      <c r="BR282" s="158" t="s">
        <v>128</v>
      </c>
      <c r="BS282" s="158" t="s">
        <v>128</v>
      </c>
      <c r="BT282" s="158" t="s">
        <v>128</v>
      </c>
      <c r="BU282" s="158" t="s">
        <v>128</v>
      </c>
      <c r="BV282" s="158" t="s">
        <v>128</v>
      </c>
      <c r="BW282" s="158" t="s">
        <v>128</v>
      </c>
      <c r="BX282" s="158" t="s">
        <v>128</v>
      </c>
      <c r="BY282" s="158" t="s">
        <v>128</v>
      </c>
      <c r="BZ282" s="158" t="s">
        <v>128</v>
      </c>
      <c r="CA282" s="158" t="s">
        <v>128</v>
      </c>
      <c r="CB282" s="158" t="s">
        <v>128</v>
      </c>
      <c r="CC282" s="158" t="s">
        <v>128</v>
      </c>
      <c r="CD282" s="158" t="s">
        <v>128</v>
      </c>
      <c r="CE282" s="158" t="s">
        <v>128</v>
      </c>
      <c r="CF282" s="158" t="s">
        <v>128</v>
      </c>
      <c r="CG282" s="158" t="s">
        <v>128</v>
      </c>
      <c r="CH282" s="158" t="s">
        <v>128</v>
      </c>
      <c r="CI282" s="158" t="s">
        <v>128</v>
      </c>
      <c r="CJ282" s="158" t="s">
        <v>128</v>
      </c>
      <c r="CK282" s="158" t="s">
        <v>128</v>
      </c>
      <c r="CL282" s="158" t="s">
        <v>128</v>
      </c>
      <c r="CM282" s="158" t="s">
        <v>128</v>
      </c>
      <c r="CN282" s="158" t="s">
        <v>128</v>
      </c>
      <c r="CO282" s="158" t="s">
        <v>128</v>
      </c>
      <c r="CP282" s="158" t="s">
        <v>128</v>
      </c>
      <c r="CQ282" s="158" t="s">
        <v>128</v>
      </c>
      <c r="CR282" s="158" t="s">
        <v>128</v>
      </c>
      <c r="CS282" s="158" t="s">
        <v>128</v>
      </c>
      <c r="CT282" s="158" t="s">
        <v>128</v>
      </c>
      <c r="CU282" s="158" t="s">
        <v>128</v>
      </c>
      <c r="CV282" s="158" t="s">
        <v>128</v>
      </c>
      <c r="CW282" s="158" t="s">
        <v>128</v>
      </c>
      <c r="CX282" s="158" t="s">
        <v>128</v>
      </c>
      <c r="CY282" s="158" t="s">
        <v>128</v>
      </c>
      <c r="CZ282" s="158" t="s">
        <v>128</v>
      </c>
      <c r="DA282" s="158" t="s">
        <v>128</v>
      </c>
      <c r="DB282" s="158" t="s">
        <v>128</v>
      </c>
      <c r="DC282" s="158" t="s">
        <v>128</v>
      </c>
      <c r="DD282" s="158" t="s">
        <v>128</v>
      </c>
      <c r="DE282" s="158" t="s">
        <v>128</v>
      </c>
      <c r="DF282" s="158" t="s">
        <v>128</v>
      </c>
      <c r="DG282" s="158" t="s">
        <v>128</v>
      </c>
      <c r="DH282" s="158" t="s">
        <v>128</v>
      </c>
      <c r="DI282" s="158" t="s">
        <v>128</v>
      </c>
      <c r="DJ282" s="158" t="s">
        <v>128</v>
      </c>
      <c r="DK282" s="158" t="s">
        <v>128</v>
      </c>
      <c r="DL282" s="158" t="s">
        <v>128</v>
      </c>
      <c r="DM282" s="158" t="s">
        <v>128</v>
      </c>
      <c r="DN282" s="158" t="s">
        <v>128</v>
      </c>
      <c r="DO282" s="158" t="s">
        <v>128</v>
      </c>
      <c r="DP282" s="158" t="s">
        <v>128</v>
      </c>
      <c r="DQ282" s="158" t="s">
        <v>128</v>
      </c>
      <c r="DR282" s="158" t="s">
        <v>128</v>
      </c>
      <c r="DS282" s="158" t="s">
        <v>128</v>
      </c>
      <c r="DT282" s="158" t="s">
        <v>128</v>
      </c>
      <c r="DU282" s="158" t="s">
        <v>128</v>
      </c>
      <c r="DV282" s="158" t="s">
        <v>128</v>
      </c>
      <c r="DW282" s="158" t="s">
        <v>128</v>
      </c>
      <c r="DX282" s="158" t="s">
        <v>128</v>
      </c>
      <c r="DY282" s="158" t="s">
        <v>128</v>
      </c>
      <c r="DZ282" s="158" t="s">
        <v>128</v>
      </c>
      <c r="EA282" s="158" t="s">
        <v>128</v>
      </c>
      <c r="EB282" s="158" t="s">
        <v>128</v>
      </c>
      <c r="EC282" s="158" t="s">
        <v>128</v>
      </c>
      <c r="ED282" s="158" t="s">
        <v>128</v>
      </c>
      <c r="EE282" s="158" t="s">
        <v>128</v>
      </c>
      <c r="EF282" s="158" t="s">
        <v>128</v>
      </c>
      <c r="EG282" s="158" t="s">
        <v>128</v>
      </c>
      <c r="EH282" s="158" t="s">
        <v>128</v>
      </c>
      <c r="EI282" s="158" t="s">
        <v>128</v>
      </c>
      <c r="EJ282" s="158" t="s">
        <v>128</v>
      </c>
      <c r="EK282" s="158" t="s">
        <v>128</v>
      </c>
      <c r="EL282" s="158" t="s">
        <v>128</v>
      </c>
      <c r="EM282" s="158" t="s">
        <v>128</v>
      </c>
      <c r="EN282" s="158" t="s">
        <v>128</v>
      </c>
      <c r="EO282" s="158" t="s">
        <v>128</v>
      </c>
      <c r="EP282" s="158" t="s">
        <v>128</v>
      </c>
      <c r="EQ282" s="158" t="s">
        <v>128</v>
      </c>
      <c r="ER282" s="158" t="s">
        <v>128</v>
      </c>
      <c r="ES282" s="158" t="s">
        <v>128</v>
      </c>
      <c r="ET282" s="158" t="s">
        <v>128</v>
      </c>
      <c r="EU282" s="158" t="s">
        <v>128</v>
      </c>
      <c r="EV282" s="158" t="s">
        <v>128</v>
      </c>
      <c r="EW282" s="158" t="s">
        <v>128</v>
      </c>
      <c r="EX282" s="158" t="s">
        <v>128</v>
      </c>
      <c r="EY282" s="158" t="s">
        <v>128</v>
      </c>
      <c r="EZ282" s="158" t="s">
        <v>128</v>
      </c>
      <c r="FA282" s="158" t="s">
        <v>128</v>
      </c>
      <c r="FB282" s="158" t="s">
        <v>128</v>
      </c>
      <c r="FC282" s="158" t="s">
        <v>128</v>
      </c>
      <c r="FD282" s="158" t="s">
        <v>128</v>
      </c>
      <c r="FE282" s="158" t="s">
        <v>128</v>
      </c>
      <c r="FF282" s="158" t="s">
        <v>128</v>
      </c>
      <c r="FG282" s="158" t="s">
        <v>128</v>
      </c>
      <c r="FH282" s="158" t="s">
        <v>128</v>
      </c>
      <c r="FI282" s="158" t="s">
        <v>128</v>
      </c>
      <c r="FJ282" s="158" t="s">
        <v>128</v>
      </c>
      <c r="FK282" s="158" t="s">
        <v>128</v>
      </c>
      <c r="FL282" s="158" t="s">
        <v>128</v>
      </c>
      <c r="FM282" s="158" t="s">
        <v>128</v>
      </c>
      <c r="FN282" s="158" t="s">
        <v>128</v>
      </c>
      <c r="FO282" s="158" t="s">
        <v>128</v>
      </c>
      <c r="FP282" s="158" t="s">
        <v>128</v>
      </c>
      <c r="FQ282" s="158" t="s">
        <v>128</v>
      </c>
      <c r="FR282" s="158" t="s">
        <v>128</v>
      </c>
      <c r="FS282" s="158" t="s">
        <v>128</v>
      </c>
      <c r="FT282" s="158" t="s">
        <v>128</v>
      </c>
      <c r="FU282" s="158" t="s">
        <v>128</v>
      </c>
      <c r="FV282" s="158" t="s">
        <v>128</v>
      </c>
      <c r="FW282" s="158" t="s">
        <v>128</v>
      </c>
      <c r="FX282" s="158" t="s">
        <v>128</v>
      </c>
      <c r="FY282" s="158" t="s">
        <v>128</v>
      </c>
      <c r="FZ282" s="158" t="s">
        <v>128</v>
      </c>
      <c r="GA282" s="158" t="s">
        <v>128</v>
      </c>
      <c r="GB282" s="158" t="s">
        <v>128</v>
      </c>
      <c r="GC282" s="158" t="s">
        <v>128</v>
      </c>
      <c r="GD282" s="158" t="s">
        <v>128</v>
      </c>
      <c r="GE282" s="158" t="s">
        <v>128</v>
      </c>
      <c r="GF282" s="158" t="s">
        <v>128</v>
      </c>
      <c r="GG282" s="158" t="s">
        <v>128</v>
      </c>
      <c r="GH282" s="158" t="s">
        <v>128</v>
      </c>
      <c r="GI282" s="158" t="s">
        <v>128</v>
      </c>
      <c r="GJ282" s="158" t="s">
        <v>128</v>
      </c>
      <c r="GK282" s="158" t="s">
        <v>128</v>
      </c>
      <c r="GL282" s="158" t="s">
        <v>128</v>
      </c>
      <c r="GM282" s="158" t="s">
        <v>128</v>
      </c>
      <c r="GN282" s="158" t="s">
        <v>128</v>
      </c>
      <c r="GO282" s="158" t="s">
        <v>128</v>
      </c>
      <c r="GP282" s="158" t="s">
        <v>128</v>
      </c>
      <c r="GQ282" s="158" t="s">
        <v>128</v>
      </c>
      <c r="GR282" s="158" t="s">
        <v>128</v>
      </c>
      <c r="GS282" s="158" t="s">
        <v>128</v>
      </c>
      <c r="GT282" s="158" t="s">
        <v>128</v>
      </c>
      <c r="GU282" s="158" t="s">
        <v>128</v>
      </c>
      <c r="GV282" s="158" t="s">
        <v>128</v>
      </c>
      <c r="GW282" s="158" t="s">
        <v>128</v>
      </c>
      <c r="GX282" s="158" t="s">
        <v>128</v>
      </c>
      <c r="GY282" s="158" t="s">
        <v>128</v>
      </c>
      <c r="GZ282" s="158" t="s">
        <v>128</v>
      </c>
      <c r="HA282" s="158" t="s">
        <v>128</v>
      </c>
      <c r="HB282" s="158" t="s">
        <v>128</v>
      </c>
      <c r="HC282" s="158" t="s">
        <v>128</v>
      </c>
      <c r="HD282" s="158" t="s">
        <v>128</v>
      </c>
      <c r="HE282" s="158" t="s">
        <v>128</v>
      </c>
      <c r="HF282" s="158" t="s">
        <v>128</v>
      </c>
      <c r="HG282" s="158" t="s">
        <v>128</v>
      </c>
      <c r="HH282" s="158" t="s">
        <v>128</v>
      </c>
      <c r="HI282" s="158" t="s">
        <v>128</v>
      </c>
      <c r="HJ282" s="158" t="s">
        <v>128</v>
      </c>
      <c r="HK282" s="158" t="s">
        <v>128</v>
      </c>
      <c r="HL282" s="158" t="s">
        <v>128</v>
      </c>
      <c r="HM282" s="158" t="s">
        <v>128</v>
      </c>
      <c r="HN282" s="158" t="s">
        <v>128</v>
      </c>
      <c r="HO282" s="158" t="s">
        <v>128</v>
      </c>
      <c r="HP282" s="158" t="s">
        <v>128</v>
      </c>
      <c r="HQ282" s="158" t="s">
        <v>128</v>
      </c>
      <c r="HR282" s="158" t="s">
        <v>128</v>
      </c>
      <c r="HS282" s="158" t="s">
        <v>128</v>
      </c>
      <c r="HT282" s="158" t="s">
        <v>128</v>
      </c>
      <c r="HU282" s="158" t="s">
        <v>128</v>
      </c>
      <c r="HV282" s="158" t="s">
        <v>128</v>
      </c>
      <c r="HW282" s="158" t="s">
        <v>128</v>
      </c>
      <c r="HX282" s="158" t="s">
        <v>128</v>
      </c>
      <c r="HY282" s="158" t="s">
        <v>128</v>
      </c>
      <c r="HZ282" s="158" t="s">
        <v>128</v>
      </c>
      <c r="IA282" s="158" t="s">
        <v>128</v>
      </c>
      <c r="IB282" s="158" t="s">
        <v>128</v>
      </c>
      <c r="IC282" s="158" t="s">
        <v>128</v>
      </c>
      <c r="ID282" s="158" t="s">
        <v>128</v>
      </c>
      <c r="IE282" s="158" t="s">
        <v>128</v>
      </c>
      <c r="IF282" s="158" t="s">
        <v>128</v>
      </c>
      <c r="IG282" s="158" t="s">
        <v>128</v>
      </c>
      <c r="IH282" s="158" t="s">
        <v>128</v>
      </c>
      <c r="II282" s="158" t="s">
        <v>128</v>
      </c>
      <c r="IJ282" s="158" t="s">
        <v>128</v>
      </c>
      <c r="IK282" s="158" t="s">
        <v>128</v>
      </c>
      <c r="IL282" s="158" t="s">
        <v>128</v>
      </c>
      <c r="IM282" s="158" t="s">
        <v>128</v>
      </c>
      <c r="IN282" s="158" t="s">
        <v>128</v>
      </c>
      <c r="IO282" s="158" t="s">
        <v>128</v>
      </c>
      <c r="IP282" s="158" t="s">
        <v>128</v>
      </c>
      <c r="IQ282" s="158" t="s">
        <v>128</v>
      </c>
      <c r="IR282" s="158" t="s">
        <v>128</v>
      </c>
      <c r="IS282" s="158" t="s">
        <v>128</v>
      </c>
      <c r="IT282" s="158" t="s">
        <v>128</v>
      </c>
      <c r="IU282" s="158" t="s">
        <v>128</v>
      </c>
      <c r="IV282" s="158" t="s">
        <v>128</v>
      </c>
      <c r="IW282" s="158" t="s">
        <v>128</v>
      </c>
      <c r="IX282" s="158" t="s">
        <v>128</v>
      </c>
      <c r="IY282" s="158" t="s">
        <v>128</v>
      </c>
      <c r="IZ282" s="158" t="s">
        <v>128</v>
      </c>
      <c r="JA282" s="158" t="s">
        <v>128</v>
      </c>
      <c r="JB282" s="158" t="s">
        <v>128</v>
      </c>
      <c r="JC282" s="158" t="s">
        <v>128</v>
      </c>
      <c r="JD282" s="158" t="s">
        <v>128</v>
      </c>
      <c r="JE282" s="158" t="s">
        <v>128</v>
      </c>
      <c r="JF282" s="158" t="s">
        <v>128</v>
      </c>
      <c r="JG282" s="158" t="s">
        <v>128</v>
      </c>
      <c r="JH282" s="158" t="s">
        <v>128</v>
      </c>
      <c r="JI282" s="158" t="s">
        <v>128</v>
      </c>
      <c r="JJ282" s="158" t="s">
        <v>128</v>
      </c>
      <c r="JK282" s="158" t="s">
        <v>128</v>
      </c>
      <c r="JL282" s="158" t="s">
        <v>128</v>
      </c>
      <c r="JM282" s="158" t="s">
        <v>128</v>
      </c>
      <c r="JN282" s="158" t="s">
        <v>128</v>
      </c>
      <c r="JO282" s="158" t="s">
        <v>128</v>
      </c>
      <c r="JP282" s="158" t="s">
        <v>128</v>
      </c>
      <c r="JQ282" s="158" t="s">
        <v>128</v>
      </c>
      <c r="JR282" s="158" t="s">
        <v>128</v>
      </c>
      <c r="JS282" s="158" t="s">
        <v>128</v>
      </c>
      <c r="JT282" s="158" t="s">
        <v>128</v>
      </c>
      <c r="JU282" s="158" t="s">
        <v>128</v>
      </c>
      <c r="JV282" s="158" t="s">
        <v>128</v>
      </c>
      <c r="JW282" s="158" t="s">
        <v>128</v>
      </c>
      <c r="JX282" s="158" t="s">
        <v>128</v>
      </c>
      <c r="JY282" s="158" t="s">
        <v>128</v>
      </c>
      <c r="JZ282" s="158" t="s">
        <v>128</v>
      </c>
      <c r="KA282" s="158" t="s">
        <v>128</v>
      </c>
      <c r="KB282" s="158" t="s">
        <v>128</v>
      </c>
      <c r="KC282" s="158" t="s">
        <v>128</v>
      </c>
      <c r="KD282" s="158" t="s">
        <v>128</v>
      </c>
      <c r="KE282" s="158" t="s">
        <v>128</v>
      </c>
      <c r="KF282" s="158" t="s">
        <v>128</v>
      </c>
      <c r="KG282" s="158" t="s">
        <v>128</v>
      </c>
      <c r="KH282" s="158" t="s">
        <v>128</v>
      </c>
      <c r="KI282" s="158" t="s">
        <v>128</v>
      </c>
      <c r="KJ282" s="158" t="s">
        <v>128</v>
      </c>
      <c r="KK282" s="158" t="s">
        <v>128</v>
      </c>
      <c r="KL282" s="158" t="s">
        <v>128</v>
      </c>
      <c r="KM282" s="158" t="s">
        <v>128</v>
      </c>
      <c r="KN282" s="158" t="s">
        <v>128</v>
      </c>
      <c r="KO282" s="158" t="s">
        <v>128</v>
      </c>
      <c r="KP282" s="158" t="s">
        <v>128</v>
      </c>
      <c r="KQ282" s="158" t="s">
        <v>128</v>
      </c>
      <c r="KR282" s="158" t="s">
        <v>128</v>
      </c>
      <c r="KS282" s="158" t="s">
        <v>128</v>
      </c>
      <c r="KT282" s="158" t="s">
        <v>128</v>
      </c>
      <c r="KU282" s="158" t="s">
        <v>128</v>
      </c>
      <c r="KV282" s="158" t="s">
        <v>128</v>
      </c>
      <c r="KW282" s="158" t="s">
        <v>128</v>
      </c>
      <c r="KX282" s="158" t="s">
        <v>128</v>
      </c>
      <c r="KY282" s="158" t="s">
        <v>128</v>
      </c>
      <c r="KZ282" s="158" t="s">
        <v>128</v>
      </c>
      <c r="LA282" s="158" t="s">
        <v>128</v>
      </c>
      <c r="LB282" s="158" t="s">
        <v>128</v>
      </c>
      <c r="LC282" s="158" t="s">
        <v>128</v>
      </c>
      <c r="LD282" s="158" t="s">
        <v>128</v>
      </c>
      <c r="LE282" s="158" t="s">
        <v>128</v>
      </c>
      <c r="LF282" s="158" t="s">
        <v>128</v>
      </c>
      <c r="LG282" s="158" t="s">
        <v>128</v>
      </c>
      <c r="LH282" s="158" t="s">
        <v>128</v>
      </c>
      <c r="LI282" s="158" t="s">
        <v>128</v>
      </c>
      <c r="LJ282" s="158" t="s">
        <v>128</v>
      </c>
      <c r="LK282" s="158" t="s">
        <v>128</v>
      </c>
      <c r="LL282" s="158" t="s">
        <v>128</v>
      </c>
      <c r="LM282" s="158" t="s">
        <v>128</v>
      </c>
      <c r="LN282" s="158" t="s">
        <v>128</v>
      </c>
      <c r="LO282" s="158" t="s">
        <v>128</v>
      </c>
      <c r="LP282" s="158" t="s">
        <v>128</v>
      </c>
      <c r="LQ282" s="158" t="s">
        <v>128</v>
      </c>
      <c r="LR282" s="158" t="s">
        <v>128</v>
      </c>
      <c r="LS282" s="158" t="s">
        <v>128</v>
      </c>
      <c r="LT282" s="158" t="s">
        <v>128</v>
      </c>
      <c r="LU282" s="158" t="s">
        <v>128</v>
      </c>
      <c r="LV282" s="158" t="s">
        <v>128</v>
      </c>
      <c r="LW282" s="158" t="s">
        <v>128</v>
      </c>
      <c r="LX282" s="158" t="s">
        <v>128</v>
      </c>
      <c r="LY282" s="158" t="s">
        <v>128</v>
      </c>
      <c r="LZ282" s="158" t="s">
        <v>128</v>
      </c>
      <c r="MA282" s="158" t="s">
        <v>128</v>
      </c>
      <c r="MB282" s="158" t="s">
        <v>128</v>
      </c>
      <c r="MC282" s="158" t="s">
        <v>128</v>
      </c>
      <c r="MD282" s="158" t="s">
        <v>128</v>
      </c>
      <c r="ME282" s="158" t="s">
        <v>128</v>
      </c>
      <c r="MF282" s="158" t="s">
        <v>128</v>
      </c>
      <c r="MG282" s="158" t="s">
        <v>128</v>
      </c>
      <c r="MH282" s="158" t="s">
        <v>128</v>
      </c>
      <c r="MI282" s="158" t="s">
        <v>128</v>
      </c>
      <c r="MJ282" s="158" t="s">
        <v>128</v>
      </c>
      <c r="MK282" s="158" t="s">
        <v>128</v>
      </c>
      <c r="ML282" s="158" t="s">
        <v>128</v>
      </c>
      <c r="MM282" s="158" t="s">
        <v>128</v>
      </c>
      <c r="MN282" s="158" t="s">
        <v>128</v>
      </c>
      <c r="MO282" s="158" t="s">
        <v>128</v>
      </c>
      <c r="MP282" s="158" t="s">
        <v>128</v>
      </c>
      <c r="MQ282" s="158" t="s">
        <v>128</v>
      </c>
      <c r="MR282" s="158" t="s">
        <v>128</v>
      </c>
      <c r="MS282" s="158" t="s">
        <v>128</v>
      </c>
      <c r="MT282" s="158" t="s">
        <v>128</v>
      </c>
      <c r="MU282" s="158" t="s">
        <v>128</v>
      </c>
      <c r="MV282" s="158" t="s">
        <v>128</v>
      </c>
      <c r="MW282" s="158" t="s">
        <v>128</v>
      </c>
      <c r="MX282" s="158" t="s">
        <v>128</v>
      </c>
      <c r="MY282" s="158" t="s">
        <v>128</v>
      </c>
      <c r="MZ282" s="158" t="s">
        <v>128</v>
      </c>
      <c r="NA282" s="158" t="s">
        <v>128</v>
      </c>
      <c r="NB282" s="158" t="s">
        <v>128</v>
      </c>
      <c r="NC282" s="158" t="s">
        <v>128</v>
      </c>
      <c r="ND282" s="158" t="s">
        <v>128</v>
      </c>
      <c r="NE282" s="158" t="s">
        <v>128</v>
      </c>
      <c r="NF282" s="158" t="s">
        <v>128</v>
      </c>
      <c r="NG282" s="158" t="s">
        <v>128</v>
      </c>
      <c r="NH282" s="158" t="s">
        <v>128</v>
      </c>
      <c r="NI282" s="158" t="s">
        <v>128</v>
      </c>
      <c r="NJ282" s="158" t="s">
        <v>128</v>
      </c>
      <c r="NK282" s="158" t="s">
        <v>128</v>
      </c>
      <c r="NL282" s="158" t="s">
        <v>128</v>
      </c>
      <c r="NM282" s="158" t="s">
        <v>128</v>
      </c>
      <c r="NN282" s="158" t="s">
        <v>128</v>
      </c>
      <c r="NO282" s="158" t="s">
        <v>128</v>
      </c>
      <c r="NP282" s="158" t="s">
        <v>128</v>
      </c>
      <c r="NQ282" s="158" t="s">
        <v>128</v>
      </c>
      <c r="NR282" s="158" t="s">
        <v>128</v>
      </c>
      <c r="NS282" s="158" t="s">
        <v>128</v>
      </c>
      <c r="NT282" s="158" t="s">
        <v>128</v>
      </c>
      <c r="NU282" s="158" t="s">
        <v>128</v>
      </c>
      <c r="NV282" s="158" t="s">
        <v>128</v>
      </c>
      <c r="NW282" s="158" t="s">
        <v>128</v>
      </c>
      <c r="NX282" s="158" t="s">
        <v>128</v>
      </c>
      <c r="NY282" s="158" t="s">
        <v>128</v>
      </c>
      <c r="NZ282" s="158" t="s">
        <v>128</v>
      </c>
      <c r="OA282" s="158" t="s">
        <v>128</v>
      </c>
      <c r="OB282" s="158" t="s">
        <v>128</v>
      </c>
      <c r="OC282" s="158" t="s">
        <v>128</v>
      </c>
      <c r="OD282" s="158" t="s">
        <v>128</v>
      </c>
      <c r="OE282" s="170" t="s">
        <v>128</v>
      </c>
      <c r="OF282" s="181"/>
      <c r="OG282" s="113" t="str">
        <f t="shared" si="1778"/>
        <v/>
      </c>
      <c r="OH282" s="66" t="str">
        <f t="shared" si="1779"/>
        <v/>
      </c>
      <c r="OI282" s="66" t="str">
        <f t="shared" si="1780"/>
        <v/>
      </c>
      <c r="OJ282" s="66" t="str">
        <f t="shared" si="1781"/>
        <v/>
      </c>
      <c r="OK282" s="66" t="str">
        <f t="shared" si="1782"/>
        <v/>
      </c>
      <c r="OL282" s="66" t="str">
        <f t="shared" si="1783"/>
        <v/>
      </c>
      <c r="OM282" s="66" t="str">
        <f t="shared" si="1784"/>
        <v/>
      </c>
      <c r="ON282" s="66" t="str">
        <f t="shared" si="1785"/>
        <v/>
      </c>
      <c r="OO282" s="66" t="str">
        <f t="shared" si="1786"/>
        <v/>
      </c>
      <c r="OP282" s="66" t="str">
        <f t="shared" si="1787"/>
        <v/>
      </c>
      <c r="OQ282" s="66" t="str">
        <f t="shared" si="1788"/>
        <v/>
      </c>
      <c r="OR282" s="66" t="str">
        <f t="shared" si="1789"/>
        <v/>
      </c>
      <c r="OS282" s="66" t="str">
        <f t="shared" si="1790"/>
        <v/>
      </c>
      <c r="OT282" s="66" t="str">
        <f t="shared" si="1791"/>
        <v/>
      </c>
      <c r="OU282" s="66" t="str">
        <f t="shared" si="1792"/>
        <v/>
      </c>
      <c r="OV282" s="66" t="str">
        <f t="shared" si="1793"/>
        <v/>
      </c>
      <c r="OW282" s="66" t="str">
        <f t="shared" si="1794"/>
        <v/>
      </c>
      <c r="OX282" s="66" t="str">
        <f t="shared" si="1795"/>
        <v/>
      </c>
      <c r="OY282" s="118">
        <f t="shared" si="1796"/>
        <v>2.3153361107983339</v>
      </c>
      <c r="OZ282" s="66" t="str">
        <f t="shared" si="1797"/>
        <v>kg/GJ delivered</v>
      </c>
      <c r="PA282" s="126">
        <f t="shared" si="1798"/>
        <v>0.39409976354014198</v>
      </c>
      <c r="PB282" s="66" t="str">
        <f t="shared" si="1799"/>
        <v>kg/GJ delivered</v>
      </c>
      <c r="PC282" s="126">
        <f t="shared" si="1800"/>
        <v>0.17593739443756337</v>
      </c>
      <c r="PD282" s="66" t="str">
        <f t="shared" si="1801"/>
        <v>kg/GJ delivered</v>
      </c>
      <c r="PE282" s="66" t="str">
        <f t="shared" si="1802"/>
        <v/>
      </c>
      <c r="PF282" s="66" t="str">
        <f t="shared" si="1803"/>
        <v/>
      </c>
      <c r="PG282" s="66" t="str">
        <f t="shared" si="1804"/>
        <v/>
      </c>
      <c r="PH282" s="66" t="str">
        <f t="shared" si="1805"/>
        <v/>
      </c>
      <c r="PI282" s="66" t="str">
        <f t="shared" si="1806"/>
        <v/>
      </c>
      <c r="PJ282" s="66" t="str">
        <f t="shared" si="1807"/>
        <v/>
      </c>
      <c r="PK282" s="66" t="str">
        <f t="shared" si="1808"/>
        <v/>
      </c>
      <c r="PL282" s="66" t="str">
        <f t="shared" si="1809"/>
        <v/>
      </c>
      <c r="PM282" s="66" t="str">
        <f t="shared" si="1810"/>
        <v/>
      </c>
      <c r="PN282" s="66" t="str">
        <f t="shared" si="1811"/>
        <v/>
      </c>
      <c r="PO282" s="66" t="str">
        <f t="shared" si="1812"/>
        <v/>
      </c>
      <c r="PP282" s="66" t="str">
        <f t="shared" si="1813"/>
        <v/>
      </c>
      <c r="PQ282" s="66" t="str">
        <f t="shared" si="1814"/>
        <v/>
      </c>
      <c r="PR282" s="66" t="str">
        <f t="shared" si="1815"/>
        <v/>
      </c>
      <c r="PS282" s="66" t="str">
        <f t="shared" si="1816"/>
        <v/>
      </c>
      <c r="PT282" s="66" t="str">
        <f t="shared" si="1817"/>
        <v/>
      </c>
      <c r="PU282" s="66" t="str">
        <f t="shared" si="1818"/>
        <v/>
      </c>
      <c r="PV282" s="66" t="str">
        <f t="shared" si="1819"/>
        <v/>
      </c>
      <c r="PW282" s="66" t="str">
        <f t="shared" si="1820"/>
        <v/>
      </c>
      <c r="PX282" s="66" t="str">
        <f t="shared" si="1821"/>
        <v/>
      </c>
      <c r="PY282" s="66" t="str">
        <f t="shared" si="1822"/>
        <v/>
      </c>
      <c r="PZ282" s="66" t="str">
        <f t="shared" si="1823"/>
        <v/>
      </c>
      <c r="QA282" s="66" t="str">
        <f t="shared" si="1824"/>
        <v/>
      </c>
      <c r="QB282" s="66" t="str">
        <f t="shared" si="1825"/>
        <v/>
      </c>
      <c r="QC282" s="66" t="str">
        <f t="shared" si="1826"/>
        <v/>
      </c>
      <c r="QD282" s="66" t="str">
        <f t="shared" si="1827"/>
        <v/>
      </c>
      <c r="QE282" s="66" t="str">
        <f t="shared" si="1828"/>
        <v/>
      </c>
      <c r="QF282" s="66" t="str">
        <f t="shared" si="1829"/>
        <v/>
      </c>
      <c r="QG282" s="66" t="str">
        <f t="shared" si="1830"/>
        <v/>
      </c>
      <c r="QH282" s="66" t="str">
        <f t="shared" si="1831"/>
        <v/>
      </c>
      <c r="QI282" s="66" t="str">
        <f t="shared" si="1832"/>
        <v/>
      </c>
      <c r="QJ282" s="66" t="str">
        <f t="shared" si="1833"/>
        <v/>
      </c>
      <c r="QK282" s="66" t="str">
        <f t="shared" si="1834"/>
        <v/>
      </c>
      <c r="QL282" s="66" t="str">
        <f t="shared" si="1835"/>
        <v/>
      </c>
      <c r="QM282" s="66" t="str">
        <f t="shared" si="1836"/>
        <v/>
      </c>
      <c r="QN282" s="66" t="str">
        <f t="shared" si="1837"/>
        <v/>
      </c>
      <c r="QO282" s="66" t="str">
        <f t="shared" si="1838"/>
        <v/>
      </c>
      <c r="QP282" s="66" t="str">
        <f t="shared" si="1839"/>
        <v/>
      </c>
      <c r="QQ282" s="66" t="str">
        <f t="shared" si="1840"/>
        <v/>
      </c>
      <c r="QR282" s="66" t="str">
        <f t="shared" si="1841"/>
        <v/>
      </c>
      <c r="QS282" s="66" t="str">
        <f t="shared" si="1842"/>
        <v/>
      </c>
      <c r="QT282" s="66" t="str">
        <f t="shared" si="1843"/>
        <v/>
      </c>
      <c r="QU282" s="66" t="str">
        <f t="shared" si="1844"/>
        <v/>
      </c>
      <c r="QV282" s="66" t="str">
        <f t="shared" si="1845"/>
        <v/>
      </c>
      <c r="QW282" s="66" t="str">
        <f t="shared" si="1846"/>
        <v/>
      </c>
      <c r="QX282" s="66" t="str">
        <f t="shared" si="1847"/>
        <v/>
      </c>
      <c r="QY282" s="66" t="str">
        <f t="shared" si="1848"/>
        <v/>
      </c>
      <c r="QZ282" s="66" t="str">
        <f t="shared" si="1849"/>
        <v/>
      </c>
      <c r="RA282" s="66" t="str">
        <f t="shared" si="1850"/>
        <v/>
      </c>
      <c r="RB282" s="66" t="str">
        <f t="shared" si="1851"/>
        <v/>
      </c>
      <c r="RC282" s="66" t="str">
        <f t="shared" si="1852"/>
        <v/>
      </c>
      <c r="RD282" s="66" t="str">
        <f t="shared" si="1853"/>
        <v/>
      </c>
      <c r="RE282" s="66" t="str">
        <f t="shared" si="1854"/>
        <v/>
      </c>
      <c r="RF282" s="66" t="str">
        <f t="shared" si="1855"/>
        <v/>
      </c>
      <c r="RG282" s="66" t="str">
        <f t="shared" si="1856"/>
        <v/>
      </c>
      <c r="RH282" s="66" t="str">
        <f t="shared" si="1857"/>
        <v/>
      </c>
      <c r="RI282" s="66" t="str">
        <f t="shared" si="1858"/>
        <v/>
      </c>
      <c r="RJ282" s="66" t="str">
        <f t="shared" si="1859"/>
        <v/>
      </c>
      <c r="RK282" s="66" t="str">
        <f t="shared" si="1860"/>
        <v/>
      </c>
      <c r="RL282" s="66" t="str">
        <f t="shared" si="1861"/>
        <v/>
      </c>
      <c r="RM282" s="66" t="str">
        <f t="shared" si="1862"/>
        <v/>
      </c>
      <c r="RN282" s="66" t="str">
        <f t="shared" si="1863"/>
        <v/>
      </c>
      <c r="RO282" s="66" t="str">
        <f t="shared" si="1864"/>
        <v/>
      </c>
      <c r="RP282" s="66" t="str">
        <f t="shared" si="1865"/>
        <v/>
      </c>
      <c r="RQ282" s="66" t="str">
        <f t="shared" si="1866"/>
        <v/>
      </c>
      <c r="RR282" s="66" t="str">
        <f t="shared" si="1867"/>
        <v/>
      </c>
      <c r="RS282" s="66" t="str">
        <f t="shared" si="1868"/>
        <v/>
      </c>
      <c r="RT282" s="66" t="str">
        <f t="shared" si="1869"/>
        <v/>
      </c>
      <c r="RU282" s="66" t="str">
        <f t="shared" si="1870"/>
        <v/>
      </c>
      <c r="RV282" s="66" t="str">
        <f t="shared" si="1871"/>
        <v/>
      </c>
      <c r="RW282" s="66" t="str">
        <f t="shared" si="1872"/>
        <v/>
      </c>
      <c r="RX282" s="66" t="str">
        <f t="shared" si="1873"/>
        <v/>
      </c>
      <c r="RY282" s="66" t="str">
        <f t="shared" si="1874"/>
        <v/>
      </c>
      <c r="RZ282" s="66" t="str">
        <f t="shared" si="1875"/>
        <v/>
      </c>
      <c r="SA282" s="66" t="str">
        <f t="shared" si="1876"/>
        <v/>
      </c>
      <c r="SB282" s="66" t="str">
        <f t="shared" si="1877"/>
        <v/>
      </c>
      <c r="SC282" s="66" t="str">
        <f t="shared" si="1878"/>
        <v/>
      </c>
      <c r="SD282" s="66" t="str">
        <f t="shared" si="1879"/>
        <v/>
      </c>
      <c r="SE282" s="66" t="str">
        <f t="shared" si="1880"/>
        <v/>
      </c>
      <c r="SF282" s="66" t="str">
        <f t="shared" si="1881"/>
        <v/>
      </c>
      <c r="SG282" s="66" t="str">
        <f t="shared" si="1882"/>
        <v/>
      </c>
      <c r="SH282" s="66" t="str">
        <f t="shared" si="1883"/>
        <v/>
      </c>
      <c r="SI282" s="66" t="str">
        <f t="shared" si="1884"/>
        <v/>
      </c>
      <c r="SJ282" s="66" t="str">
        <f t="shared" si="1885"/>
        <v/>
      </c>
      <c r="SK282" s="66" t="str">
        <f t="shared" si="1886"/>
        <v/>
      </c>
      <c r="SL282" s="66" t="str">
        <f t="shared" si="1887"/>
        <v/>
      </c>
      <c r="SM282" s="66" t="str">
        <f t="shared" si="1888"/>
        <v/>
      </c>
      <c r="SN282" s="66" t="str">
        <f t="shared" si="1889"/>
        <v/>
      </c>
      <c r="SO282" s="66" t="str">
        <f t="shared" si="1890"/>
        <v/>
      </c>
      <c r="SP282" s="66" t="str">
        <f t="shared" si="1891"/>
        <v/>
      </c>
      <c r="SQ282" s="66" t="str">
        <f t="shared" si="1892"/>
        <v/>
      </c>
      <c r="SR282" s="66" t="str">
        <f t="shared" si="1893"/>
        <v/>
      </c>
      <c r="SS282" s="66" t="str">
        <f t="shared" si="1894"/>
        <v/>
      </c>
      <c r="ST282" s="66" t="str">
        <f t="shared" si="1895"/>
        <v/>
      </c>
      <c r="SU282" s="66" t="str">
        <f t="shared" si="1896"/>
        <v/>
      </c>
      <c r="SV282" s="66" t="str">
        <f t="shared" si="1897"/>
        <v/>
      </c>
      <c r="SW282" s="66" t="str">
        <f t="shared" si="1898"/>
        <v/>
      </c>
      <c r="SX282" s="66" t="str">
        <f t="shared" si="1899"/>
        <v/>
      </c>
      <c r="SY282" s="66" t="str">
        <f t="shared" si="1900"/>
        <v/>
      </c>
      <c r="SZ282" s="66" t="str">
        <f t="shared" si="1901"/>
        <v/>
      </c>
      <c r="TA282" s="66" t="str">
        <f t="shared" si="1902"/>
        <v/>
      </c>
      <c r="TB282" s="66" t="str">
        <f t="shared" si="1903"/>
        <v/>
      </c>
      <c r="TC282" s="66" t="str">
        <f t="shared" si="1904"/>
        <v/>
      </c>
      <c r="TD282" s="66" t="str">
        <f t="shared" si="1905"/>
        <v/>
      </c>
      <c r="TE282" s="66" t="str">
        <f t="shared" si="1906"/>
        <v/>
      </c>
      <c r="TF282" s="66" t="str">
        <f t="shared" si="1907"/>
        <v/>
      </c>
      <c r="TG282" s="66" t="str">
        <f t="shared" si="1908"/>
        <v/>
      </c>
      <c r="TH282" s="66" t="str">
        <f t="shared" si="1909"/>
        <v/>
      </c>
      <c r="TI282" s="66" t="str">
        <f t="shared" si="1910"/>
        <v/>
      </c>
      <c r="TJ282" s="66" t="str">
        <f t="shared" si="1911"/>
        <v/>
      </c>
      <c r="TK282" s="66" t="str">
        <f t="shared" si="1912"/>
        <v/>
      </c>
      <c r="TL282" s="66" t="str">
        <f t="shared" si="1913"/>
        <v/>
      </c>
      <c r="TM282" s="66" t="str">
        <f t="shared" si="1914"/>
        <v/>
      </c>
      <c r="TN282" s="66" t="str">
        <f t="shared" si="1915"/>
        <v/>
      </c>
      <c r="TO282" s="66" t="str">
        <f t="shared" si="1916"/>
        <v/>
      </c>
      <c r="TP282" s="66" t="str">
        <f t="shared" si="1917"/>
        <v/>
      </c>
      <c r="TQ282" s="66" t="str">
        <f t="shared" si="1918"/>
        <v/>
      </c>
      <c r="TR282" s="66" t="str">
        <f t="shared" si="1919"/>
        <v/>
      </c>
      <c r="TS282" s="66" t="str">
        <f t="shared" si="1920"/>
        <v/>
      </c>
      <c r="TT282" s="66" t="str">
        <f t="shared" si="1921"/>
        <v/>
      </c>
      <c r="TU282" s="66" t="str">
        <f t="shared" si="1922"/>
        <v/>
      </c>
      <c r="TV282" s="66" t="str">
        <f t="shared" si="1923"/>
        <v/>
      </c>
      <c r="TW282" s="66" t="str">
        <f t="shared" si="1924"/>
        <v/>
      </c>
      <c r="TX282" s="66" t="str">
        <f t="shared" si="1925"/>
        <v/>
      </c>
      <c r="TY282" s="66" t="str">
        <f t="shared" si="1926"/>
        <v/>
      </c>
      <c r="TZ282" s="66" t="str">
        <f t="shared" si="1927"/>
        <v/>
      </c>
      <c r="UA282" s="66" t="str">
        <f t="shared" si="1928"/>
        <v/>
      </c>
      <c r="UB282" s="66" t="str">
        <f t="shared" si="1929"/>
        <v/>
      </c>
      <c r="UC282" s="66" t="str">
        <f t="shared" si="1930"/>
        <v/>
      </c>
      <c r="UD282" s="66" t="str">
        <f t="shared" si="1931"/>
        <v/>
      </c>
      <c r="UE282" s="66" t="str">
        <f t="shared" si="1932"/>
        <v/>
      </c>
      <c r="UF282" s="66" t="str">
        <f t="shared" si="1933"/>
        <v/>
      </c>
      <c r="UG282" s="66" t="str">
        <f t="shared" si="1934"/>
        <v/>
      </c>
      <c r="UH282" s="66" t="str">
        <f t="shared" si="1935"/>
        <v/>
      </c>
      <c r="UI282" s="66" t="str">
        <f t="shared" si="1936"/>
        <v/>
      </c>
      <c r="UJ282" s="66" t="str">
        <f t="shared" si="1937"/>
        <v/>
      </c>
      <c r="UK282" s="66" t="str">
        <f t="shared" si="1938"/>
        <v/>
      </c>
      <c r="UL282" s="66" t="str">
        <f t="shared" si="1939"/>
        <v/>
      </c>
      <c r="UM282" s="66" t="str">
        <f t="shared" si="1940"/>
        <v/>
      </c>
      <c r="UN282" s="66" t="str">
        <f t="shared" si="1941"/>
        <v/>
      </c>
      <c r="UO282" s="66" t="str">
        <f t="shared" si="1942"/>
        <v/>
      </c>
      <c r="UP282" s="66" t="str">
        <f t="shared" si="1943"/>
        <v/>
      </c>
      <c r="UQ282" s="66" t="str">
        <f t="shared" si="1944"/>
        <v/>
      </c>
      <c r="UR282" s="66" t="str">
        <f t="shared" si="1945"/>
        <v/>
      </c>
      <c r="US282" s="66" t="str">
        <f t="shared" si="1946"/>
        <v/>
      </c>
      <c r="UT282" s="66" t="str">
        <f t="shared" si="1947"/>
        <v/>
      </c>
      <c r="UU282" s="66" t="str">
        <f t="shared" si="1948"/>
        <v/>
      </c>
      <c r="UV282" s="66" t="str">
        <f t="shared" si="1949"/>
        <v/>
      </c>
      <c r="UW282" s="66" t="str">
        <f t="shared" si="1950"/>
        <v/>
      </c>
      <c r="UX282" s="66" t="str">
        <f t="shared" si="1951"/>
        <v/>
      </c>
      <c r="UY282" s="66" t="str">
        <f t="shared" si="1952"/>
        <v/>
      </c>
      <c r="UZ282" s="66" t="str">
        <f t="shared" si="1953"/>
        <v/>
      </c>
      <c r="VA282" s="66" t="str">
        <f t="shared" si="1954"/>
        <v/>
      </c>
      <c r="VB282" s="66" t="str">
        <f t="shared" si="1955"/>
        <v/>
      </c>
      <c r="VC282" s="66" t="str">
        <f t="shared" si="1956"/>
        <v/>
      </c>
      <c r="VD282" s="66" t="str">
        <f t="shared" si="1957"/>
        <v/>
      </c>
      <c r="VE282" s="66" t="str">
        <f t="shared" si="1958"/>
        <v/>
      </c>
      <c r="VF282" s="66" t="str">
        <f t="shared" si="1959"/>
        <v/>
      </c>
      <c r="VG282" s="66" t="str">
        <f t="shared" si="1960"/>
        <v/>
      </c>
      <c r="VH282" s="66" t="str">
        <f t="shared" si="1961"/>
        <v/>
      </c>
      <c r="VI282" s="66" t="str">
        <f t="shared" si="1962"/>
        <v/>
      </c>
      <c r="VJ282" s="66" t="str">
        <f t="shared" si="1963"/>
        <v/>
      </c>
      <c r="VK282" s="66" t="str">
        <f t="shared" si="1964"/>
        <v/>
      </c>
      <c r="VL282" s="66" t="str">
        <f t="shared" si="1965"/>
        <v/>
      </c>
      <c r="VM282" s="66" t="str">
        <f t="shared" si="1966"/>
        <v/>
      </c>
      <c r="VN282" s="66" t="str">
        <f t="shared" si="1967"/>
        <v/>
      </c>
      <c r="VO282" s="66" t="str">
        <f t="shared" si="1968"/>
        <v/>
      </c>
      <c r="VP282" s="66" t="str">
        <f t="shared" si="1969"/>
        <v/>
      </c>
      <c r="VQ282" s="66" t="str">
        <f t="shared" si="1970"/>
        <v/>
      </c>
      <c r="VR282" s="66" t="str">
        <f t="shared" si="1971"/>
        <v/>
      </c>
      <c r="VS282" s="66" t="str">
        <f t="shared" si="1972"/>
        <v/>
      </c>
      <c r="VT282" s="66" t="str">
        <f t="shared" si="1973"/>
        <v/>
      </c>
      <c r="VU282" s="66" t="str">
        <f t="shared" si="1974"/>
        <v/>
      </c>
      <c r="VV282" s="66" t="str">
        <f t="shared" si="1975"/>
        <v/>
      </c>
      <c r="VW282" s="66" t="str">
        <f t="shared" si="1976"/>
        <v/>
      </c>
      <c r="VX282" s="66" t="str">
        <f t="shared" si="1977"/>
        <v/>
      </c>
      <c r="VY282" s="66" t="str">
        <f t="shared" si="1978"/>
        <v/>
      </c>
      <c r="VZ282" s="66" t="str">
        <f t="shared" si="1979"/>
        <v/>
      </c>
      <c r="WA282" s="66" t="str">
        <f t="shared" si="1980"/>
        <v/>
      </c>
      <c r="WB282" s="66" t="str">
        <f t="shared" si="1981"/>
        <v/>
      </c>
      <c r="WC282" s="66" t="str">
        <f t="shared" si="1982"/>
        <v/>
      </c>
      <c r="WD282" s="66" t="str">
        <f t="shared" si="1983"/>
        <v/>
      </c>
      <c r="WE282" s="66" t="str">
        <f t="shared" si="1984"/>
        <v/>
      </c>
      <c r="WF282" s="66" t="str">
        <f t="shared" si="1985"/>
        <v/>
      </c>
      <c r="WG282" s="66" t="str">
        <f t="shared" si="1986"/>
        <v/>
      </c>
      <c r="WH282" s="66" t="str">
        <f t="shared" si="1987"/>
        <v/>
      </c>
      <c r="WI282" s="66" t="str">
        <f t="shared" si="1988"/>
        <v/>
      </c>
      <c r="WJ282" s="66" t="str">
        <f t="shared" si="1989"/>
        <v/>
      </c>
      <c r="WK282" s="66" t="str">
        <f t="shared" si="1990"/>
        <v/>
      </c>
      <c r="WL282" s="66" t="str">
        <f t="shared" si="1991"/>
        <v/>
      </c>
      <c r="WM282" s="66" t="str">
        <f t="shared" si="1992"/>
        <v/>
      </c>
      <c r="WN282" s="66" t="str">
        <f t="shared" si="1993"/>
        <v/>
      </c>
      <c r="WO282" s="66" t="str">
        <f t="shared" si="1994"/>
        <v/>
      </c>
      <c r="WP282" s="66" t="str">
        <f t="shared" si="1995"/>
        <v/>
      </c>
      <c r="WQ282" s="66" t="str">
        <f t="shared" si="1996"/>
        <v/>
      </c>
      <c r="WR282" s="66" t="str">
        <f t="shared" si="1997"/>
        <v/>
      </c>
      <c r="WS282" s="66" t="str">
        <f t="shared" si="1998"/>
        <v/>
      </c>
      <c r="WT282" s="66" t="str">
        <f t="shared" si="1999"/>
        <v/>
      </c>
      <c r="WU282" s="66" t="str">
        <f t="shared" si="2000"/>
        <v/>
      </c>
      <c r="WV282" s="66" t="str">
        <f t="shared" si="2001"/>
        <v/>
      </c>
      <c r="WW282" s="66" t="str">
        <f t="shared" si="2002"/>
        <v/>
      </c>
      <c r="WX282" s="66" t="str">
        <f t="shared" si="2003"/>
        <v/>
      </c>
      <c r="WY282" s="66" t="str">
        <f t="shared" si="2004"/>
        <v/>
      </c>
      <c r="WZ282" s="66" t="str">
        <f t="shared" si="2005"/>
        <v/>
      </c>
      <c r="XA282" s="66" t="str">
        <f t="shared" si="2006"/>
        <v/>
      </c>
      <c r="XB282" s="66" t="str">
        <f t="shared" si="2007"/>
        <v/>
      </c>
      <c r="XC282" s="66" t="str">
        <f t="shared" si="2008"/>
        <v/>
      </c>
      <c r="XD282" s="66" t="str">
        <f t="shared" si="2009"/>
        <v/>
      </c>
      <c r="XE282" s="66" t="str">
        <f t="shared" si="2010"/>
        <v/>
      </c>
      <c r="XF282" s="66" t="str">
        <f t="shared" si="2011"/>
        <v/>
      </c>
      <c r="XG282" s="66" t="str">
        <f t="shared" si="2012"/>
        <v/>
      </c>
      <c r="XH282" s="66" t="str">
        <f t="shared" si="2013"/>
        <v/>
      </c>
      <c r="XI282" s="66" t="str">
        <f t="shared" si="2014"/>
        <v/>
      </c>
      <c r="XJ282" s="66" t="str">
        <f t="shared" si="2015"/>
        <v/>
      </c>
      <c r="XK282" s="66" t="str">
        <f t="shared" si="2016"/>
        <v/>
      </c>
      <c r="XL282" s="66" t="str">
        <f t="shared" si="2017"/>
        <v/>
      </c>
      <c r="XM282" s="66" t="str">
        <f t="shared" si="2018"/>
        <v/>
      </c>
      <c r="XN282" s="66" t="str">
        <f t="shared" si="2019"/>
        <v/>
      </c>
      <c r="XO282" s="66" t="str">
        <f t="shared" si="2020"/>
        <v/>
      </c>
      <c r="XP282" s="66" t="str">
        <f t="shared" si="2021"/>
        <v/>
      </c>
      <c r="XQ282" s="66" t="str">
        <f t="shared" si="2022"/>
        <v/>
      </c>
      <c r="XR282" s="66" t="str">
        <f t="shared" si="2023"/>
        <v/>
      </c>
      <c r="XS282" s="66" t="str">
        <f t="shared" si="2024"/>
        <v/>
      </c>
      <c r="XT282" s="66" t="str">
        <f t="shared" si="2025"/>
        <v/>
      </c>
      <c r="XU282" s="66" t="str">
        <f t="shared" si="2026"/>
        <v/>
      </c>
      <c r="XV282" s="66" t="str">
        <f t="shared" si="2027"/>
        <v/>
      </c>
      <c r="XW282" s="66" t="str">
        <f t="shared" si="2028"/>
        <v/>
      </c>
      <c r="XX282" s="66" t="str">
        <f t="shared" si="2029"/>
        <v/>
      </c>
      <c r="XY282" s="66" t="str">
        <f t="shared" si="2030"/>
        <v/>
      </c>
      <c r="XZ282" s="66" t="str">
        <f t="shared" si="2031"/>
        <v/>
      </c>
      <c r="YA282" s="66" t="str">
        <f t="shared" si="2032"/>
        <v/>
      </c>
      <c r="YB282" s="66" t="str">
        <f t="shared" si="2033"/>
        <v/>
      </c>
      <c r="YC282" s="66" t="str">
        <f t="shared" si="2034"/>
        <v/>
      </c>
      <c r="YD282" s="66" t="str">
        <f t="shared" si="2035"/>
        <v/>
      </c>
      <c r="YE282" s="66" t="str">
        <f t="shared" si="2036"/>
        <v/>
      </c>
      <c r="YF282" s="66" t="str">
        <f t="shared" si="2037"/>
        <v/>
      </c>
      <c r="YG282" s="66" t="str">
        <f t="shared" si="2038"/>
        <v/>
      </c>
      <c r="YH282" s="66" t="str">
        <f t="shared" si="2039"/>
        <v/>
      </c>
      <c r="YI282" s="66" t="str">
        <f t="shared" si="2040"/>
        <v/>
      </c>
      <c r="YJ282" s="66" t="str">
        <f t="shared" si="2041"/>
        <v/>
      </c>
      <c r="YK282" s="66" t="str">
        <f t="shared" si="2042"/>
        <v/>
      </c>
      <c r="YL282" s="66" t="str">
        <f t="shared" si="2043"/>
        <v/>
      </c>
      <c r="YM282" s="66" t="str">
        <f t="shared" si="2044"/>
        <v/>
      </c>
      <c r="YN282" s="66" t="str">
        <f t="shared" si="2045"/>
        <v/>
      </c>
      <c r="YO282" s="66" t="str">
        <f t="shared" si="2046"/>
        <v/>
      </c>
      <c r="YP282" s="66" t="str">
        <f t="shared" si="2047"/>
        <v/>
      </c>
      <c r="YQ282" s="66" t="str">
        <f t="shared" si="2048"/>
        <v/>
      </c>
      <c r="YR282" s="66" t="str">
        <f t="shared" si="2049"/>
        <v/>
      </c>
      <c r="YS282" s="66" t="str">
        <f t="shared" si="2050"/>
        <v/>
      </c>
      <c r="YT282" s="66" t="str">
        <f t="shared" si="2051"/>
        <v/>
      </c>
      <c r="YU282" s="66" t="str">
        <f t="shared" si="2052"/>
        <v/>
      </c>
      <c r="YV282" s="66" t="str">
        <f t="shared" si="2053"/>
        <v/>
      </c>
      <c r="YW282" s="66" t="str">
        <f t="shared" si="2054"/>
        <v/>
      </c>
      <c r="YX282" s="66" t="str">
        <f t="shared" si="2055"/>
        <v/>
      </c>
      <c r="YY282" s="66" t="str">
        <f t="shared" si="2056"/>
        <v/>
      </c>
      <c r="YZ282" s="66" t="str">
        <f t="shared" si="2057"/>
        <v/>
      </c>
      <c r="ZA282" s="66" t="str">
        <f t="shared" si="2058"/>
        <v/>
      </c>
      <c r="ZB282" s="66" t="str">
        <f t="shared" si="2059"/>
        <v/>
      </c>
      <c r="ZC282" s="66" t="str">
        <f t="shared" si="2060"/>
        <v/>
      </c>
      <c r="ZD282" s="66" t="str">
        <f t="shared" si="2061"/>
        <v/>
      </c>
      <c r="ZE282" s="66" t="str">
        <f t="shared" si="2062"/>
        <v/>
      </c>
      <c r="ZF282" s="66" t="str">
        <f t="shared" si="2063"/>
        <v/>
      </c>
      <c r="ZG282" s="66" t="str">
        <f t="shared" si="2064"/>
        <v/>
      </c>
      <c r="ZH282" s="66" t="str">
        <f t="shared" si="2065"/>
        <v/>
      </c>
      <c r="ZI282" s="66" t="str">
        <f t="shared" si="2066"/>
        <v/>
      </c>
      <c r="ZJ282" s="66" t="str">
        <f t="shared" si="2067"/>
        <v/>
      </c>
      <c r="ZK282" s="66" t="str">
        <f t="shared" si="2068"/>
        <v/>
      </c>
      <c r="ZL282" s="66" t="str">
        <f t="shared" si="2069"/>
        <v/>
      </c>
      <c r="ZM282" s="66" t="str">
        <f t="shared" si="2070"/>
        <v/>
      </c>
      <c r="ZN282" s="66" t="str">
        <f t="shared" si="2071"/>
        <v/>
      </c>
      <c r="ZO282" s="66" t="str">
        <f t="shared" si="2072"/>
        <v/>
      </c>
      <c r="ZP282" s="66" t="str">
        <f t="shared" si="2073"/>
        <v/>
      </c>
      <c r="ZQ282" s="66" t="str">
        <f t="shared" si="2074"/>
        <v/>
      </c>
      <c r="ZR282" s="66" t="str">
        <f t="shared" si="2075"/>
        <v/>
      </c>
      <c r="ZS282" s="66" t="str">
        <f t="shared" si="2076"/>
        <v/>
      </c>
      <c r="ZT282" s="66" t="str">
        <f t="shared" si="2077"/>
        <v/>
      </c>
      <c r="ZU282" s="66" t="str">
        <f t="shared" si="2078"/>
        <v/>
      </c>
      <c r="ZV282" s="66" t="str">
        <f t="shared" si="2079"/>
        <v/>
      </c>
      <c r="ZW282" s="66" t="str">
        <f t="shared" si="2080"/>
        <v/>
      </c>
      <c r="ZX282" s="66" t="str">
        <f t="shared" si="2081"/>
        <v/>
      </c>
      <c r="ZY282" s="66" t="str">
        <f t="shared" si="2082"/>
        <v/>
      </c>
      <c r="ZZ282" s="66" t="str">
        <f t="shared" si="2083"/>
        <v/>
      </c>
      <c r="AAA282" s="66" t="str">
        <f t="shared" si="2084"/>
        <v/>
      </c>
      <c r="AAB282" s="66" t="str">
        <f t="shared" si="2085"/>
        <v/>
      </c>
      <c r="AAC282" s="66" t="str">
        <f t="shared" si="2086"/>
        <v/>
      </c>
      <c r="AAD282" s="66" t="str">
        <f t="shared" si="2087"/>
        <v/>
      </c>
      <c r="AAE282" s="66" t="str">
        <f t="shared" si="2088"/>
        <v/>
      </c>
      <c r="AAF282" s="66" t="str">
        <f t="shared" si="2089"/>
        <v/>
      </c>
      <c r="AAG282" s="66" t="str">
        <f t="shared" si="2090"/>
        <v/>
      </c>
      <c r="AAH282" s="66" t="str">
        <f t="shared" si="2091"/>
        <v/>
      </c>
      <c r="AAI282" s="66" t="str">
        <f t="shared" si="2092"/>
        <v/>
      </c>
      <c r="AAJ282" s="66" t="str">
        <f t="shared" si="2093"/>
        <v/>
      </c>
      <c r="AAK282" s="66" t="str">
        <f t="shared" si="2094"/>
        <v/>
      </c>
      <c r="AAL282" s="66" t="str">
        <f t="shared" si="2095"/>
        <v/>
      </c>
      <c r="AAM282" s="66" t="str">
        <f t="shared" si="2096"/>
        <v/>
      </c>
      <c r="AAN282" s="66" t="str">
        <f t="shared" si="2097"/>
        <v/>
      </c>
      <c r="AAO282" s="66" t="str">
        <f t="shared" si="2098"/>
        <v/>
      </c>
      <c r="AAP282" s="66" t="str">
        <f t="shared" si="2099"/>
        <v/>
      </c>
      <c r="AAQ282" s="66" t="str">
        <f t="shared" si="2100"/>
        <v/>
      </c>
      <c r="AAR282" s="66" t="str">
        <f t="shared" si="2101"/>
        <v/>
      </c>
      <c r="AAS282" s="66" t="str">
        <f t="shared" si="2102"/>
        <v/>
      </c>
      <c r="AAT282" s="66" t="str">
        <f t="shared" si="2103"/>
        <v/>
      </c>
      <c r="AAU282" s="66" t="str">
        <f t="shared" si="2104"/>
        <v/>
      </c>
      <c r="AAV282" s="66" t="str">
        <f t="shared" si="2105"/>
        <v/>
      </c>
      <c r="AAW282" s="66" t="str">
        <f t="shared" si="2106"/>
        <v/>
      </c>
      <c r="AAX282" s="66" t="str">
        <f t="shared" si="2107"/>
        <v/>
      </c>
      <c r="AAY282" s="66" t="str">
        <f t="shared" si="2108"/>
        <v/>
      </c>
      <c r="AAZ282" s="66" t="str">
        <f t="shared" si="2109"/>
        <v/>
      </c>
      <c r="ABA282" s="66" t="str">
        <f t="shared" si="2110"/>
        <v/>
      </c>
      <c r="ABB282" s="66" t="str">
        <f t="shared" si="2111"/>
        <v/>
      </c>
      <c r="ABC282" s="66" t="str">
        <f t="shared" si="2112"/>
        <v/>
      </c>
      <c r="ABD282" s="66" t="str">
        <f t="shared" si="2113"/>
        <v/>
      </c>
      <c r="ABE282" s="66" t="str">
        <f t="shared" si="2114"/>
        <v/>
      </c>
      <c r="ABF282" s="66" t="str">
        <f t="shared" si="2115"/>
        <v/>
      </c>
      <c r="ABG282" s="66" t="str">
        <f t="shared" si="2116"/>
        <v/>
      </c>
      <c r="ABH282" s="66" t="str">
        <f t="shared" si="2117"/>
        <v/>
      </c>
      <c r="ABI282" s="66" t="str">
        <f t="shared" si="2118"/>
        <v/>
      </c>
      <c r="ABJ282" s="66" t="str">
        <f t="shared" si="2119"/>
        <v/>
      </c>
      <c r="ABK282" s="66" t="str">
        <f t="shared" si="2120"/>
        <v/>
      </c>
      <c r="ABL282" s="66" t="str">
        <f t="shared" si="2121"/>
        <v/>
      </c>
      <c r="ABM282" s="66" t="str">
        <f t="shared" si="2122"/>
        <v/>
      </c>
      <c r="ABN282" s="66" t="str">
        <f t="shared" si="2123"/>
        <v/>
      </c>
      <c r="ABO282" s="66" t="str">
        <f t="shared" si="2124"/>
        <v/>
      </c>
      <c r="ABP282" s="66" t="str">
        <f t="shared" si="2125"/>
        <v/>
      </c>
      <c r="ABQ282" s="66" t="str">
        <f t="shared" si="2126"/>
        <v/>
      </c>
      <c r="ABR282" s="66" t="str">
        <f t="shared" si="2127"/>
        <v/>
      </c>
      <c r="ABS282" s="66" t="str">
        <f t="shared" si="2128"/>
        <v/>
      </c>
      <c r="ABT282" s="66" t="str">
        <f t="shared" si="2129"/>
        <v/>
      </c>
      <c r="ABU282" s="66" t="str">
        <f t="shared" si="2130"/>
        <v/>
      </c>
      <c r="ABV282" s="66" t="str">
        <f t="shared" si="2131"/>
        <v/>
      </c>
      <c r="ABW282" s="66" t="str">
        <f t="shared" si="2132"/>
        <v/>
      </c>
      <c r="ABX282" s="66" t="str">
        <f t="shared" si="2133"/>
        <v/>
      </c>
      <c r="ABY282" s="66" t="str">
        <f t="shared" si="2134"/>
        <v/>
      </c>
      <c r="ABZ282" s="66" t="str">
        <f t="shared" si="2135"/>
        <v/>
      </c>
      <c r="ACA282" s="66" t="str">
        <f t="shared" si="2136"/>
        <v/>
      </c>
      <c r="ACB282" s="66" t="str">
        <f t="shared" si="2137"/>
        <v/>
      </c>
      <c r="ACC282" s="66" t="str">
        <f t="shared" si="2138"/>
        <v/>
      </c>
      <c r="ACD282" s="66" t="str">
        <f t="shared" si="2139"/>
        <v/>
      </c>
      <c r="ACE282" s="66" t="str">
        <f t="shared" si="2140"/>
        <v/>
      </c>
      <c r="ACF282" s="66" t="str">
        <f t="shared" si="2141"/>
        <v/>
      </c>
      <c r="ACG282" s="66" t="str">
        <f t="shared" si="2142"/>
        <v/>
      </c>
      <c r="ACH282" s="66" t="str">
        <f t="shared" si="2143"/>
        <v/>
      </c>
      <c r="ACI282" s="66" t="str">
        <f t="shared" si="2144"/>
        <v/>
      </c>
      <c r="ACJ282" s="66" t="str">
        <f t="shared" si="2145"/>
        <v/>
      </c>
      <c r="ACK282" s="66" t="str">
        <f t="shared" si="2146"/>
        <v/>
      </c>
      <c r="ACL282" s="66" t="str">
        <f t="shared" si="2147"/>
        <v/>
      </c>
      <c r="ACM282" s="66" t="str">
        <f t="shared" ref="ACM282:ACN282" si="2174">IF(AND(ACS$3="Unit", ACL282=""), "", IF(AND(ACS$3="Unit", ACL282="-"),"", IF(ACS$3="Unit", "kg/GJ delivered", IF(AND(NY282&lt;&gt;"", NY282&lt;&gt;"-", NX282="-"),"", IF($H282="","", IF(NX282="nd", "",IF(NX282="&lt;n.a.&gt;", "", IF(NY282="#/MJ", "", IF(NY282="kg/GJ delivered",NX282,IF(NY282="g/MJ delivered",NX282,IF(NY282="kg/MJ delivered",NX282*1000,IF(NY282="mg/MJ delivered",NX282/1000,IF(NY282="g/kg",((NX282)*(1/$I282)*(1/$H282)),IF(NY282="mg/kg",((NX282/1000)*(1/$I282)*(1/$H282)),IF(NY282="mg/MJ delivered",NX282/1000,IF(NY282="-","","Error"))))))))))))))))</f>
        <v/>
      </c>
      <c r="ACN282" s="66" t="str">
        <f t="shared" si="2174"/>
        <v/>
      </c>
      <c r="ACO282" s="66" t="str">
        <f t="shared" si="2149"/>
        <v/>
      </c>
      <c r="ACP282" s="66" t="str">
        <f t="shared" si="2150"/>
        <v/>
      </c>
      <c r="ACQ282" s="66" t="str">
        <f t="shared" si="2151"/>
        <v/>
      </c>
      <c r="ACR282" s="66" t="str">
        <f t="shared" si="2152"/>
        <v/>
      </c>
      <c r="ACS282" s="66" t="str">
        <f t="shared" si="2153"/>
        <v/>
      </c>
      <c r="ACT282" s="66" t="str">
        <f t="shared" si="2154"/>
        <v/>
      </c>
    </row>
    <row r="283" spans="2:774" ht="15.75" customHeight="1" x14ac:dyDescent="0.25">
      <c r="B283" s="66">
        <v>325</v>
      </c>
      <c r="C283" s="66" t="s">
        <v>1178</v>
      </c>
      <c r="D283" s="66" t="s">
        <v>1670</v>
      </c>
      <c r="E283" s="156" t="s">
        <v>1579</v>
      </c>
      <c r="F283" s="66" t="s">
        <v>1579</v>
      </c>
      <c r="G283" s="66" t="s">
        <v>490</v>
      </c>
      <c r="H283" s="126">
        <v>0.11066666666666665</v>
      </c>
      <c r="I283" s="130">
        <f>'Heating Values'!$D$7</f>
        <v>12.84</v>
      </c>
      <c r="J283" s="66" t="str">
        <f t="shared" si="1759"/>
        <v>Crop Residue, Traditional, IN</v>
      </c>
      <c r="K283" s="66" t="s">
        <v>1254</v>
      </c>
      <c r="L283" s="66" t="s">
        <v>1254</v>
      </c>
      <c r="M283" s="66" t="s">
        <v>1254</v>
      </c>
      <c r="N283" s="66" t="s">
        <v>1254</v>
      </c>
      <c r="O283" s="66" t="s">
        <v>1168</v>
      </c>
      <c r="P283" s="66" t="str">
        <f t="shared" si="1768"/>
        <v>IN</v>
      </c>
      <c r="Q283" s="66" t="s">
        <v>2</v>
      </c>
      <c r="R283" s="158" t="s">
        <v>128</v>
      </c>
      <c r="S283" s="158" t="s">
        <v>128</v>
      </c>
      <c r="T283" s="158" t="s">
        <v>128</v>
      </c>
      <c r="U283" s="158" t="s">
        <v>128</v>
      </c>
      <c r="V283" s="158" t="s">
        <v>128</v>
      </c>
      <c r="W283" s="158" t="s">
        <v>128</v>
      </c>
      <c r="X283" s="158" t="s">
        <v>128</v>
      </c>
      <c r="Y283" s="158" t="s">
        <v>128</v>
      </c>
      <c r="Z283" s="158" t="s">
        <v>128</v>
      </c>
      <c r="AA283" s="158" t="s">
        <v>128</v>
      </c>
      <c r="AB283" s="158" t="s">
        <v>128</v>
      </c>
      <c r="AC283" s="158" t="s">
        <v>128</v>
      </c>
      <c r="AD283" s="158" t="s">
        <v>128</v>
      </c>
      <c r="AE283" s="158" t="s">
        <v>128</v>
      </c>
      <c r="AF283" s="158" t="s">
        <v>128</v>
      </c>
      <c r="AG283" s="158" t="s">
        <v>128</v>
      </c>
      <c r="AH283" s="158" t="s">
        <v>128</v>
      </c>
      <c r="AI283" s="158" t="s">
        <v>128</v>
      </c>
      <c r="AJ283" s="165">
        <v>3.01</v>
      </c>
      <c r="AK283" s="158" t="s">
        <v>523</v>
      </c>
      <c r="AL283" s="163">
        <v>0.94</v>
      </c>
      <c r="AM283" s="158" t="s">
        <v>523</v>
      </c>
      <c r="AN283" s="163">
        <v>0.42</v>
      </c>
      <c r="AO283" s="158" t="s">
        <v>523</v>
      </c>
      <c r="AP283" s="158" t="s">
        <v>128</v>
      </c>
      <c r="AQ283" s="158" t="s">
        <v>128</v>
      </c>
      <c r="AR283" s="158" t="s">
        <v>128</v>
      </c>
      <c r="AS283" s="158" t="s">
        <v>128</v>
      </c>
      <c r="AT283" s="158" t="s">
        <v>128</v>
      </c>
      <c r="AU283" s="158" t="s">
        <v>128</v>
      </c>
      <c r="AV283" s="158" t="s">
        <v>128</v>
      </c>
      <c r="AW283" s="158" t="s">
        <v>128</v>
      </c>
      <c r="AX283" s="158" t="s">
        <v>128</v>
      </c>
      <c r="AY283" s="158" t="s">
        <v>128</v>
      </c>
      <c r="AZ283" s="158" t="s">
        <v>128</v>
      </c>
      <c r="BA283" s="158" t="s">
        <v>128</v>
      </c>
      <c r="BB283" s="158" t="s">
        <v>128</v>
      </c>
      <c r="BC283" s="158" t="s">
        <v>128</v>
      </c>
      <c r="BD283" s="158" t="s">
        <v>128</v>
      </c>
      <c r="BE283" s="158" t="s">
        <v>128</v>
      </c>
      <c r="BF283" s="158" t="s">
        <v>128</v>
      </c>
      <c r="BG283" s="158" t="s">
        <v>128</v>
      </c>
      <c r="BH283" s="158" t="s">
        <v>128</v>
      </c>
      <c r="BI283" s="158" t="s">
        <v>128</v>
      </c>
      <c r="BJ283" s="158" t="s">
        <v>128</v>
      </c>
      <c r="BK283" s="158" t="s">
        <v>128</v>
      </c>
      <c r="BL283" s="158" t="s">
        <v>128</v>
      </c>
      <c r="BM283" s="158" t="s">
        <v>128</v>
      </c>
      <c r="BN283" s="158" t="s">
        <v>128</v>
      </c>
      <c r="BO283" s="158" t="s">
        <v>128</v>
      </c>
      <c r="BP283" s="158" t="s">
        <v>128</v>
      </c>
      <c r="BQ283" s="158" t="s">
        <v>128</v>
      </c>
      <c r="BR283" s="158" t="s">
        <v>128</v>
      </c>
      <c r="BS283" s="158" t="s">
        <v>128</v>
      </c>
      <c r="BT283" s="158" t="s">
        <v>128</v>
      </c>
      <c r="BU283" s="158" t="s">
        <v>128</v>
      </c>
      <c r="BV283" s="158" t="s">
        <v>128</v>
      </c>
      <c r="BW283" s="158" t="s">
        <v>128</v>
      </c>
      <c r="BX283" s="158" t="s">
        <v>128</v>
      </c>
      <c r="BY283" s="158" t="s">
        <v>128</v>
      </c>
      <c r="BZ283" s="158" t="s">
        <v>128</v>
      </c>
      <c r="CA283" s="158" t="s">
        <v>128</v>
      </c>
      <c r="CB283" s="158" t="s">
        <v>128</v>
      </c>
      <c r="CC283" s="158" t="s">
        <v>128</v>
      </c>
      <c r="CD283" s="158" t="s">
        <v>128</v>
      </c>
      <c r="CE283" s="158" t="s">
        <v>128</v>
      </c>
      <c r="CF283" s="158" t="s">
        <v>128</v>
      </c>
      <c r="CG283" s="158" t="s">
        <v>128</v>
      </c>
      <c r="CH283" s="158" t="s">
        <v>128</v>
      </c>
      <c r="CI283" s="158" t="s">
        <v>128</v>
      </c>
      <c r="CJ283" s="158" t="s">
        <v>128</v>
      </c>
      <c r="CK283" s="158" t="s">
        <v>128</v>
      </c>
      <c r="CL283" s="158" t="s">
        <v>128</v>
      </c>
      <c r="CM283" s="158" t="s">
        <v>128</v>
      </c>
      <c r="CN283" s="158" t="s">
        <v>128</v>
      </c>
      <c r="CO283" s="158" t="s">
        <v>128</v>
      </c>
      <c r="CP283" s="158" t="s">
        <v>128</v>
      </c>
      <c r="CQ283" s="158" t="s">
        <v>128</v>
      </c>
      <c r="CR283" s="158" t="s">
        <v>128</v>
      </c>
      <c r="CS283" s="158" t="s">
        <v>128</v>
      </c>
      <c r="CT283" s="158" t="s">
        <v>128</v>
      </c>
      <c r="CU283" s="158" t="s">
        <v>128</v>
      </c>
      <c r="CV283" s="158" t="s">
        <v>128</v>
      </c>
      <c r="CW283" s="158" t="s">
        <v>128</v>
      </c>
      <c r="CX283" s="158" t="s">
        <v>128</v>
      </c>
      <c r="CY283" s="158" t="s">
        <v>128</v>
      </c>
      <c r="CZ283" s="158" t="s">
        <v>128</v>
      </c>
      <c r="DA283" s="158" t="s">
        <v>128</v>
      </c>
      <c r="DB283" s="158" t="s">
        <v>128</v>
      </c>
      <c r="DC283" s="158" t="s">
        <v>128</v>
      </c>
      <c r="DD283" s="158" t="s">
        <v>128</v>
      </c>
      <c r="DE283" s="158" t="s">
        <v>128</v>
      </c>
      <c r="DF283" s="158" t="s">
        <v>128</v>
      </c>
      <c r="DG283" s="158" t="s">
        <v>128</v>
      </c>
      <c r="DH283" s="158" t="s">
        <v>128</v>
      </c>
      <c r="DI283" s="158" t="s">
        <v>128</v>
      </c>
      <c r="DJ283" s="158" t="s">
        <v>128</v>
      </c>
      <c r="DK283" s="158" t="s">
        <v>128</v>
      </c>
      <c r="DL283" s="158" t="s">
        <v>128</v>
      </c>
      <c r="DM283" s="158" t="s">
        <v>128</v>
      </c>
      <c r="DN283" s="158" t="s">
        <v>128</v>
      </c>
      <c r="DO283" s="158" t="s">
        <v>128</v>
      </c>
      <c r="DP283" s="158" t="s">
        <v>128</v>
      </c>
      <c r="DQ283" s="158" t="s">
        <v>128</v>
      </c>
      <c r="DR283" s="158" t="s">
        <v>128</v>
      </c>
      <c r="DS283" s="158" t="s">
        <v>128</v>
      </c>
      <c r="DT283" s="158" t="s">
        <v>128</v>
      </c>
      <c r="DU283" s="158" t="s">
        <v>128</v>
      </c>
      <c r="DV283" s="158" t="s">
        <v>128</v>
      </c>
      <c r="DW283" s="158" t="s">
        <v>128</v>
      </c>
      <c r="DX283" s="158" t="s">
        <v>128</v>
      </c>
      <c r="DY283" s="158" t="s">
        <v>128</v>
      </c>
      <c r="DZ283" s="158" t="s">
        <v>128</v>
      </c>
      <c r="EA283" s="158" t="s">
        <v>128</v>
      </c>
      <c r="EB283" s="158" t="s">
        <v>128</v>
      </c>
      <c r="EC283" s="158" t="s">
        <v>128</v>
      </c>
      <c r="ED283" s="158" t="s">
        <v>128</v>
      </c>
      <c r="EE283" s="158" t="s">
        <v>128</v>
      </c>
      <c r="EF283" s="158" t="s">
        <v>128</v>
      </c>
      <c r="EG283" s="158" t="s">
        <v>128</v>
      </c>
      <c r="EH283" s="158" t="s">
        <v>128</v>
      </c>
      <c r="EI283" s="158" t="s">
        <v>128</v>
      </c>
      <c r="EJ283" s="158" t="s">
        <v>128</v>
      </c>
      <c r="EK283" s="158" t="s">
        <v>128</v>
      </c>
      <c r="EL283" s="158" t="s">
        <v>128</v>
      </c>
      <c r="EM283" s="158" t="s">
        <v>128</v>
      </c>
      <c r="EN283" s="158" t="s">
        <v>128</v>
      </c>
      <c r="EO283" s="158" t="s">
        <v>128</v>
      </c>
      <c r="EP283" s="158" t="s">
        <v>128</v>
      </c>
      <c r="EQ283" s="158" t="s">
        <v>128</v>
      </c>
      <c r="ER283" s="158" t="s">
        <v>128</v>
      </c>
      <c r="ES283" s="158" t="s">
        <v>128</v>
      </c>
      <c r="ET283" s="158" t="s">
        <v>128</v>
      </c>
      <c r="EU283" s="158" t="s">
        <v>128</v>
      </c>
      <c r="EV283" s="158" t="s">
        <v>128</v>
      </c>
      <c r="EW283" s="158" t="s">
        <v>128</v>
      </c>
      <c r="EX283" s="158" t="s">
        <v>128</v>
      </c>
      <c r="EY283" s="158" t="s">
        <v>128</v>
      </c>
      <c r="EZ283" s="158" t="s">
        <v>128</v>
      </c>
      <c r="FA283" s="158" t="s">
        <v>128</v>
      </c>
      <c r="FB283" s="158" t="s">
        <v>128</v>
      </c>
      <c r="FC283" s="158" t="s">
        <v>128</v>
      </c>
      <c r="FD283" s="158" t="s">
        <v>128</v>
      </c>
      <c r="FE283" s="158" t="s">
        <v>128</v>
      </c>
      <c r="FF283" s="158" t="s">
        <v>128</v>
      </c>
      <c r="FG283" s="158" t="s">
        <v>128</v>
      </c>
      <c r="FH283" s="158" t="s">
        <v>128</v>
      </c>
      <c r="FI283" s="158" t="s">
        <v>128</v>
      </c>
      <c r="FJ283" s="158" t="s">
        <v>128</v>
      </c>
      <c r="FK283" s="158" t="s">
        <v>128</v>
      </c>
      <c r="FL283" s="158" t="s">
        <v>128</v>
      </c>
      <c r="FM283" s="158" t="s">
        <v>128</v>
      </c>
      <c r="FN283" s="158" t="s">
        <v>128</v>
      </c>
      <c r="FO283" s="158" t="s">
        <v>128</v>
      </c>
      <c r="FP283" s="158" t="s">
        <v>128</v>
      </c>
      <c r="FQ283" s="158" t="s">
        <v>128</v>
      </c>
      <c r="FR283" s="158" t="s">
        <v>128</v>
      </c>
      <c r="FS283" s="158" t="s">
        <v>128</v>
      </c>
      <c r="FT283" s="158" t="s">
        <v>128</v>
      </c>
      <c r="FU283" s="158" t="s">
        <v>128</v>
      </c>
      <c r="FV283" s="158" t="s">
        <v>128</v>
      </c>
      <c r="FW283" s="158" t="s">
        <v>128</v>
      </c>
      <c r="FX283" s="158" t="s">
        <v>128</v>
      </c>
      <c r="FY283" s="158" t="s">
        <v>128</v>
      </c>
      <c r="FZ283" s="158" t="s">
        <v>128</v>
      </c>
      <c r="GA283" s="158" t="s">
        <v>128</v>
      </c>
      <c r="GB283" s="158" t="s">
        <v>128</v>
      </c>
      <c r="GC283" s="158" t="s">
        <v>128</v>
      </c>
      <c r="GD283" s="158" t="s">
        <v>128</v>
      </c>
      <c r="GE283" s="158" t="s">
        <v>128</v>
      </c>
      <c r="GF283" s="158" t="s">
        <v>128</v>
      </c>
      <c r="GG283" s="158" t="s">
        <v>128</v>
      </c>
      <c r="GH283" s="158" t="s">
        <v>128</v>
      </c>
      <c r="GI283" s="158" t="s">
        <v>128</v>
      </c>
      <c r="GJ283" s="158" t="s">
        <v>128</v>
      </c>
      <c r="GK283" s="158" t="s">
        <v>128</v>
      </c>
      <c r="GL283" s="158" t="s">
        <v>128</v>
      </c>
      <c r="GM283" s="158" t="s">
        <v>128</v>
      </c>
      <c r="GN283" s="158" t="s">
        <v>128</v>
      </c>
      <c r="GO283" s="158" t="s">
        <v>128</v>
      </c>
      <c r="GP283" s="158" t="s">
        <v>128</v>
      </c>
      <c r="GQ283" s="158" t="s">
        <v>128</v>
      </c>
      <c r="GR283" s="158" t="s">
        <v>128</v>
      </c>
      <c r="GS283" s="158" t="s">
        <v>128</v>
      </c>
      <c r="GT283" s="158" t="s">
        <v>128</v>
      </c>
      <c r="GU283" s="158" t="s">
        <v>128</v>
      </c>
      <c r="GV283" s="158" t="s">
        <v>128</v>
      </c>
      <c r="GW283" s="158" t="s">
        <v>128</v>
      </c>
      <c r="GX283" s="158" t="s">
        <v>128</v>
      </c>
      <c r="GY283" s="158" t="s">
        <v>128</v>
      </c>
      <c r="GZ283" s="158" t="s">
        <v>128</v>
      </c>
      <c r="HA283" s="158" t="s">
        <v>128</v>
      </c>
      <c r="HB283" s="158" t="s">
        <v>128</v>
      </c>
      <c r="HC283" s="158" t="s">
        <v>128</v>
      </c>
      <c r="HD283" s="158" t="s">
        <v>128</v>
      </c>
      <c r="HE283" s="158" t="s">
        <v>128</v>
      </c>
      <c r="HF283" s="158" t="s">
        <v>128</v>
      </c>
      <c r="HG283" s="158" t="s">
        <v>128</v>
      </c>
      <c r="HH283" s="158" t="s">
        <v>128</v>
      </c>
      <c r="HI283" s="158" t="s">
        <v>128</v>
      </c>
      <c r="HJ283" s="158" t="s">
        <v>128</v>
      </c>
      <c r="HK283" s="158" t="s">
        <v>128</v>
      </c>
      <c r="HL283" s="158" t="s">
        <v>128</v>
      </c>
      <c r="HM283" s="158" t="s">
        <v>128</v>
      </c>
      <c r="HN283" s="158" t="s">
        <v>128</v>
      </c>
      <c r="HO283" s="158" t="s">
        <v>128</v>
      </c>
      <c r="HP283" s="158" t="s">
        <v>128</v>
      </c>
      <c r="HQ283" s="158" t="s">
        <v>128</v>
      </c>
      <c r="HR283" s="158" t="s">
        <v>128</v>
      </c>
      <c r="HS283" s="158" t="s">
        <v>128</v>
      </c>
      <c r="HT283" s="158" t="s">
        <v>128</v>
      </c>
      <c r="HU283" s="158" t="s">
        <v>128</v>
      </c>
      <c r="HV283" s="158" t="s">
        <v>128</v>
      </c>
      <c r="HW283" s="158" t="s">
        <v>128</v>
      </c>
      <c r="HX283" s="158" t="s">
        <v>128</v>
      </c>
      <c r="HY283" s="158" t="s">
        <v>128</v>
      </c>
      <c r="HZ283" s="158" t="s">
        <v>128</v>
      </c>
      <c r="IA283" s="158" t="s">
        <v>128</v>
      </c>
      <c r="IB283" s="158" t="s">
        <v>128</v>
      </c>
      <c r="IC283" s="158" t="s">
        <v>128</v>
      </c>
      <c r="ID283" s="158" t="s">
        <v>128</v>
      </c>
      <c r="IE283" s="158" t="s">
        <v>128</v>
      </c>
      <c r="IF283" s="158" t="s">
        <v>128</v>
      </c>
      <c r="IG283" s="158" t="s">
        <v>128</v>
      </c>
      <c r="IH283" s="158" t="s">
        <v>128</v>
      </c>
      <c r="II283" s="158" t="s">
        <v>128</v>
      </c>
      <c r="IJ283" s="158" t="s">
        <v>128</v>
      </c>
      <c r="IK283" s="158" t="s">
        <v>128</v>
      </c>
      <c r="IL283" s="158" t="s">
        <v>128</v>
      </c>
      <c r="IM283" s="158" t="s">
        <v>128</v>
      </c>
      <c r="IN283" s="158" t="s">
        <v>128</v>
      </c>
      <c r="IO283" s="158" t="s">
        <v>128</v>
      </c>
      <c r="IP283" s="158" t="s">
        <v>128</v>
      </c>
      <c r="IQ283" s="158" t="s">
        <v>128</v>
      </c>
      <c r="IR283" s="158" t="s">
        <v>128</v>
      </c>
      <c r="IS283" s="158" t="s">
        <v>128</v>
      </c>
      <c r="IT283" s="158" t="s">
        <v>128</v>
      </c>
      <c r="IU283" s="158" t="s">
        <v>128</v>
      </c>
      <c r="IV283" s="158" t="s">
        <v>128</v>
      </c>
      <c r="IW283" s="158" t="s">
        <v>128</v>
      </c>
      <c r="IX283" s="158" t="s">
        <v>128</v>
      </c>
      <c r="IY283" s="158" t="s">
        <v>128</v>
      </c>
      <c r="IZ283" s="158" t="s">
        <v>128</v>
      </c>
      <c r="JA283" s="158" t="s">
        <v>128</v>
      </c>
      <c r="JB283" s="158" t="s">
        <v>128</v>
      </c>
      <c r="JC283" s="158" t="s">
        <v>128</v>
      </c>
      <c r="JD283" s="158" t="s">
        <v>128</v>
      </c>
      <c r="JE283" s="158" t="s">
        <v>128</v>
      </c>
      <c r="JF283" s="158" t="s">
        <v>128</v>
      </c>
      <c r="JG283" s="158" t="s">
        <v>128</v>
      </c>
      <c r="JH283" s="158" t="s">
        <v>128</v>
      </c>
      <c r="JI283" s="158" t="s">
        <v>128</v>
      </c>
      <c r="JJ283" s="158" t="s">
        <v>128</v>
      </c>
      <c r="JK283" s="158" t="s">
        <v>128</v>
      </c>
      <c r="JL283" s="158" t="s">
        <v>128</v>
      </c>
      <c r="JM283" s="158" t="s">
        <v>128</v>
      </c>
      <c r="JN283" s="158" t="s">
        <v>128</v>
      </c>
      <c r="JO283" s="158" t="s">
        <v>128</v>
      </c>
      <c r="JP283" s="158" t="s">
        <v>128</v>
      </c>
      <c r="JQ283" s="158" t="s">
        <v>128</v>
      </c>
      <c r="JR283" s="158" t="s">
        <v>128</v>
      </c>
      <c r="JS283" s="158" t="s">
        <v>128</v>
      </c>
      <c r="JT283" s="158" t="s">
        <v>128</v>
      </c>
      <c r="JU283" s="158" t="s">
        <v>128</v>
      </c>
      <c r="JV283" s="158" t="s">
        <v>128</v>
      </c>
      <c r="JW283" s="158" t="s">
        <v>128</v>
      </c>
      <c r="JX283" s="158" t="s">
        <v>128</v>
      </c>
      <c r="JY283" s="158" t="s">
        <v>128</v>
      </c>
      <c r="JZ283" s="158" t="s">
        <v>128</v>
      </c>
      <c r="KA283" s="158" t="s">
        <v>128</v>
      </c>
      <c r="KB283" s="158" t="s">
        <v>128</v>
      </c>
      <c r="KC283" s="158" t="s">
        <v>128</v>
      </c>
      <c r="KD283" s="158" t="s">
        <v>128</v>
      </c>
      <c r="KE283" s="158" t="s">
        <v>128</v>
      </c>
      <c r="KF283" s="158" t="s">
        <v>128</v>
      </c>
      <c r="KG283" s="158" t="s">
        <v>128</v>
      </c>
      <c r="KH283" s="158" t="s">
        <v>128</v>
      </c>
      <c r="KI283" s="158" t="s">
        <v>128</v>
      </c>
      <c r="KJ283" s="158" t="s">
        <v>128</v>
      </c>
      <c r="KK283" s="158" t="s">
        <v>128</v>
      </c>
      <c r="KL283" s="158" t="s">
        <v>128</v>
      </c>
      <c r="KM283" s="158" t="s">
        <v>128</v>
      </c>
      <c r="KN283" s="158" t="s">
        <v>128</v>
      </c>
      <c r="KO283" s="158" t="s">
        <v>128</v>
      </c>
      <c r="KP283" s="158" t="s">
        <v>128</v>
      </c>
      <c r="KQ283" s="158" t="s">
        <v>128</v>
      </c>
      <c r="KR283" s="158" t="s">
        <v>128</v>
      </c>
      <c r="KS283" s="158" t="s">
        <v>128</v>
      </c>
      <c r="KT283" s="158" t="s">
        <v>128</v>
      </c>
      <c r="KU283" s="158" t="s">
        <v>128</v>
      </c>
      <c r="KV283" s="158" t="s">
        <v>128</v>
      </c>
      <c r="KW283" s="158" t="s">
        <v>128</v>
      </c>
      <c r="KX283" s="158" t="s">
        <v>128</v>
      </c>
      <c r="KY283" s="158" t="s">
        <v>128</v>
      </c>
      <c r="KZ283" s="158" t="s">
        <v>128</v>
      </c>
      <c r="LA283" s="158" t="s">
        <v>128</v>
      </c>
      <c r="LB283" s="158" t="s">
        <v>128</v>
      </c>
      <c r="LC283" s="158" t="s">
        <v>128</v>
      </c>
      <c r="LD283" s="158" t="s">
        <v>128</v>
      </c>
      <c r="LE283" s="158" t="s">
        <v>128</v>
      </c>
      <c r="LF283" s="158" t="s">
        <v>128</v>
      </c>
      <c r="LG283" s="158" t="s">
        <v>128</v>
      </c>
      <c r="LH283" s="158" t="s">
        <v>128</v>
      </c>
      <c r="LI283" s="158" t="s">
        <v>128</v>
      </c>
      <c r="LJ283" s="158" t="s">
        <v>128</v>
      </c>
      <c r="LK283" s="158" t="s">
        <v>128</v>
      </c>
      <c r="LL283" s="158" t="s">
        <v>128</v>
      </c>
      <c r="LM283" s="158" t="s">
        <v>128</v>
      </c>
      <c r="LN283" s="158" t="s">
        <v>128</v>
      </c>
      <c r="LO283" s="158" t="s">
        <v>128</v>
      </c>
      <c r="LP283" s="158" t="s">
        <v>128</v>
      </c>
      <c r="LQ283" s="158" t="s">
        <v>128</v>
      </c>
      <c r="LR283" s="158" t="s">
        <v>128</v>
      </c>
      <c r="LS283" s="158" t="s">
        <v>128</v>
      </c>
      <c r="LT283" s="158" t="s">
        <v>128</v>
      </c>
      <c r="LU283" s="158" t="s">
        <v>128</v>
      </c>
      <c r="LV283" s="158" t="s">
        <v>128</v>
      </c>
      <c r="LW283" s="158" t="s">
        <v>128</v>
      </c>
      <c r="LX283" s="158" t="s">
        <v>128</v>
      </c>
      <c r="LY283" s="158" t="s">
        <v>128</v>
      </c>
      <c r="LZ283" s="158" t="s">
        <v>128</v>
      </c>
      <c r="MA283" s="158" t="s">
        <v>128</v>
      </c>
      <c r="MB283" s="158" t="s">
        <v>128</v>
      </c>
      <c r="MC283" s="158" t="s">
        <v>128</v>
      </c>
      <c r="MD283" s="158" t="s">
        <v>128</v>
      </c>
      <c r="ME283" s="158" t="s">
        <v>128</v>
      </c>
      <c r="MF283" s="158" t="s">
        <v>128</v>
      </c>
      <c r="MG283" s="158" t="s">
        <v>128</v>
      </c>
      <c r="MH283" s="158" t="s">
        <v>128</v>
      </c>
      <c r="MI283" s="158" t="s">
        <v>128</v>
      </c>
      <c r="MJ283" s="158" t="s">
        <v>128</v>
      </c>
      <c r="MK283" s="158" t="s">
        <v>128</v>
      </c>
      <c r="ML283" s="158" t="s">
        <v>128</v>
      </c>
      <c r="MM283" s="158" t="s">
        <v>128</v>
      </c>
      <c r="MN283" s="158" t="s">
        <v>128</v>
      </c>
      <c r="MO283" s="158" t="s">
        <v>128</v>
      </c>
      <c r="MP283" s="158" t="s">
        <v>128</v>
      </c>
      <c r="MQ283" s="158" t="s">
        <v>128</v>
      </c>
      <c r="MR283" s="158" t="s">
        <v>128</v>
      </c>
      <c r="MS283" s="158" t="s">
        <v>128</v>
      </c>
      <c r="MT283" s="158" t="s">
        <v>128</v>
      </c>
      <c r="MU283" s="158" t="s">
        <v>128</v>
      </c>
      <c r="MV283" s="158" t="s">
        <v>128</v>
      </c>
      <c r="MW283" s="158" t="s">
        <v>128</v>
      </c>
      <c r="MX283" s="158" t="s">
        <v>128</v>
      </c>
      <c r="MY283" s="158" t="s">
        <v>128</v>
      </c>
      <c r="MZ283" s="158" t="s">
        <v>128</v>
      </c>
      <c r="NA283" s="158" t="s">
        <v>128</v>
      </c>
      <c r="NB283" s="158" t="s">
        <v>128</v>
      </c>
      <c r="NC283" s="158" t="s">
        <v>128</v>
      </c>
      <c r="ND283" s="158" t="s">
        <v>128</v>
      </c>
      <c r="NE283" s="158" t="s">
        <v>128</v>
      </c>
      <c r="NF283" s="158" t="s">
        <v>128</v>
      </c>
      <c r="NG283" s="158" t="s">
        <v>128</v>
      </c>
      <c r="NH283" s="158" t="s">
        <v>128</v>
      </c>
      <c r="NI283" s="158" t="s">
        <v>128</v>
      </c>
      <c r="NJ283" s="158" t="s">
        <v>128</v>
      </c>
      <c r="NK283" s="158" t="s">
        <v>128</v>
      </c>
      <c r="NL283" s="158" t="s">
        <v>128</v>
      </c>
      <c r="NM283" s="158" t="s">
        <v>128</v>
      </c>
      <c r="NN283" s="158" t="s">
        <v>128</v>
      </c>
      <c r="NO283" s="158" t="s">
        <v>128</v>
      </c>
      <c r="NP283" s="158" t="s">
        <v>128</v>
      </c>
      <c r="NQ283" s="158" t="s">
        <v>128</v>
      </c>
      <c r="NR283" s="158" t="s">
        <v>128</v>
      </c>
      <c r="NS283" s="158" t="s">
        <v>128</v>
      </c>
      <c r="NT283" s="158" t="s">
        <v>128</v>
      </c>
      <c r="NU283" s="158" t="s">
        <v>128</v>
      </c>
      <c r="NV283" s="158" t="s">
        <v>128</v>
      </c>
      <c r="NW283" s="158" t="s">
        <v>128</v>
      </c>
      <c r="NX283" s="158" t="s">
        <v>128</v>
      </c>
      <c r="NY283" s="158" t="s">
        <v>128</v>
      </c>
      <c r="NZ283" s="158" t="s">
        <v>128</v>
      </c>
      <c r="OA283" s="158" t="s">
        <v>128</v>
      </c>
      <c r="OB283" s="158" t="s">
        <v>128</v>
      </c>
      <c r="OC283" s="158" t="s">
        <v>128</v>
      </c>
      <c r="OD283" s="158" t="s">
        <v>128</v>
      </c>
      <c r="OE283" s="170" t="s">
        <v>128</v>
      </c>
      <c r="OF283" s="181"/>
      <c r="OG283" s="113" t="str">
        <f t="shared" si="1778"/>
        <v/>
      </c>
      <c r="OH283" s="66" t="str">
        <f t="shared" si="1779"/>
        <v/>
      </c>
      <c r="OI283" s="66" t="str">
        <f t="shared" si="1780"/>
        <v/>
      </c>
      <c r="OJ283" s="66" t="str">
        <f t="shared" si="1781"/>
        <v/>
      </c>
      <c r="OK283" s="66" t="str">
        <f t="shared" si="1782"/>
        <v/>
      </c>
      <c r="OL283" s="66" t="str">
        <f t="shared" si="1783"/>
        <v/>
      </c>
      <c r="OM283" s="66" t="str">
        <f t="shared" si="1784"/>
        <v/>
      </c>
      <c r="ON283" s="66" t="str">
        <f t="shared" si="1785"/>
        <v/>
      </c>
      <c r="OO283" s="66" t="str">
        <f t="shared" si="1786"/>
        <v/>
      </c>
      <c r="OP283" s="66" t="str">
        <f t="shared" si="1787"/>
        <v/>
      </c>
      <c r="OQ283" s="66" t="str">
        <f t="shared" si="1788"/>
        <v/>
      </c>
      <c r="OR283" s="66" t="str">
        <f t="shared" si="1789"/>
        <v/>
      </c>
      <c r="OS283" s="66" t="str">
        <f t="shared" si="1790"/>
        <v/>
      </c>
      <c r="OT283" s="66" t="str">
        <f t="shared" si="1791"/>
        <v/>
      </c>
      <c r="OU283" s="66" t="str">
        <f t="shared" si="1792"/>
        <v/>
      </c>
      <c r="OV283" s="66" t="str">
        <f t="shared" si="1793"/>
        <v/>
      </c>
      <c r="OW283" s="66" t="str">
        <f t="shared" si="1794"/>
        <v/>
      </c>
      <c r="OX283" s="66" t="str">
        <f t="shared" si="1795"/>
        <v/>
      </c>
      <c r="OY283" s="118">
        <f t="shared" si="1796"/>
        <v>2.1182862290282629</v>
      </c>
      <c r="OZ283" s="66" t="str">
        <f t="shared" si="1797"/>
        <v>kg/GJ delivered</v>
      </c>
      <c r="PA283" s="126">
        <f t="shared" si="1798"/>
        <v>0.66152460308523831</v>
      </c>
      <c r="PB283" s="66" t="str">
        <f t="shared" si="1799"/>
        <v>kg/GJ delivered</v>
      </c>
      <c r="PC283" s="126">
        <f t="shared" si="1800"/>
        <v>0.29557482265510643</v>
      </c>
      <c r="PD283" s="66" t="str">
        <f t="shared" si="1801"/>
        <v>kg/GJ delivered</v>
      </c>
      <c r="PE283" s="66" t="str">
        <f t="shared" si="1802"/>
        <v/>
      </c>
      <c r="PF283" s="66" t="str">
        <f t="shared" si="1803"/>
        <v/>
      </c>
      <c r="PG283" s="66" t="str">
        <f t="shared" si="1804"/>
        <v/>
      </c>
      <c r="PH283" s="66" t="str">
        <f t="shared" si="1805"/>
        <v/>
      </c>
      <c r="PI283" s="66" t="str">
        <f t="shared" si="1806"/>
        <v/>
      </c>
      <c r="PJ283" s="66" t="str">
        <f t="shared" si="1807"/>
        <v/>
      </c>
      <c r="PK283" s="66" t="str">
        <f t="shared" si="1808"/>
        <v/>
      </c>
      <c r="PL283" s="66" t="str">
        <f t="shared" si="1809"/>
        <v/>
      </c>
      <c r="PM283" s="66" t="str">
        <f t="shared" si="1810"/>
        <v/>
      </c>
      <c r="PN283" s="66" t="str">
        <f t="shared" si="1811"/>
        <v/>
      </c>
      <c r="PO283" s="66" t="str">
        <f t="shared" si="1812"/>
        <v/>
      </c>
      <c r="PP283" s="66" t="str">
        <f t="shared" si="1813"/>
        <v/>
      </c>
      <c r="PQ283" s="66" t="str">
        <f t="shared" si="1814"/>
        <v/>
      </c>
      <c r="PR283" s="66" t="str">
        <f t="shared" si="1815"/>
        <v/>
      </c>
      <c r="PS283" s="66" t="str">
        <f t="shared" si="1816"/>
        <v/>
      </c>
      <c r="PT283" s="66" t="str">
        <f t="shared" si="1817"/>
        <v/>
      </c>
      <c r="PU283" s="66" t="str">
        <f t="shared" si="1818"/>
        <v/>
      </c>
      <c r="PV283" s="66" t="str">
        <f t="shared" si="1819"/>
        <v/>
      </c>
      <c r="PW283" s="66" t="str">
        <f t="shared" si="1820"/>
        <v/>
      </c>
      <c r="PX283" s="66" t="str">
        <f t="shared" si="1821"/>
        <v/>
      </c>
      <c r="PY283" s="66" t="str">
        <f t="shared" si="1822"/>
        <v/>
      </c>
      <c r="PZ283" s="66" t="str">
        <f t="shared" si="1823"/>
        <v/>
      </c>
      <c r="QA283" s="66" t="str">
        <f t="shared" si="1824"/>
        <v/>
      </c>
      <c r="QB283" s="66" t="str">
        <f t="shared" si="1825"/>
        <v/>
      </c>
      <c r="QC283" s="66" t="str">
        <f t="shared" si="1826"/>
        <v/>
      </c>
      <c r="QD283" s="66" t="str">
        <f t="shared" si="1827"/>
        <v/>
      </c>
      <c r="QE283" s="66" t="str">
        <f t="shared" si="1828"/>
        <v/>
      </c>
      <c r="QF283" s="66" t="str">
        <f t="shared" si="1829"/>
        <v/>
      </c>
      <c r="QG283" s="66" t="str">
        <f t="shared" si="1830"/>
        <v/>
      </c>
      <c r="QH283" s="66" t="str">
        <f t="shared" si="1831"/>
        <v/>
      </c>
      <c r="QI283" s="66" t="str">
        <f t="shared" si="1832"/>
        <v/>
      </c>
      <c r="QJ283" s="66" t="str">
        <f t="shared" si="1833"/>
        <v/>
      </c>
      <c r="QK283" s="66" t="str">
        <f t="shared" si="1834"/>
        <v/>
      </c>
      <c r="QL283" s="66" t="str">
        <f t="shared" si="1835"/>
        <v/>
      </c>
      <c r="QM283" s="66" t="str">
        <f t="shared" si="1836"/>
        <v/>
      </c>
      <c r="QN283" s="66" t="str">
        <f t="shared" si="1837"/>
        <v/>
      </c>
      <c r="QO283" s="66" t="str">
        <f t="shared" si="1838"/>
        <v/>
      </c>
      <c r="QP283" s="66" t="str">
        <f t="shared" si="1839"/>
        <v/>
      </c>
      <c r="QQ283" s="66" t="str">
        <f t="shared" si="1840"/>
        <v/>
      </c>
      <c r="QR283" s="66" t="str">
        <f t="shared" si="1841"/>
        <v/>
      </c>
      <c r="QS283" s="66" t="str">
        <f t="shared" si="1842"/>
        <v/>
      </c>
      <c r="QT283" s="66" t="str">
        <f t="shared" si="1843"/>
        <v/>
      </c>
      <c r="QU283" s="66" t="str">
        <f t="shared" si="1844"/>
        <v/>
      </c>
      <c r="QV283" s="66" t="str">
        <f t="shared" si="1845"/>
        <v/>
      </c>
      <c r="QW283" s="66" t="str">
        <f t="shared" si="1846"/>
        <v/>
      </c>
      <c r="QX283" s="66" t="str">
        <f t="shared" si="1847"/>
        <v/>
      </c>
      <c r="QY283" s="66" t="str">
        <f t="shared" si="1848"/>
        <v/>
      </c>
      <c r="QZ283" s="66" t="str">
        <f t="shared" si="1849"/>
        <v/>
      </c>
      <c r="RA283" s="66" t="str">
        <f t="shared" si="1850"/>
        <v/>
      </c>
      <c r="RB283" s="66" t="str">
        <f t="shared" si="1851"/>
        <v/>
      </c>
      <c r="RC283" s="66" t="str">
        <f t="shared" si="1852"/>
        <v/>
      </c>
      <c r="RD283" s="66" t="str">
        <f t="shared" si="1853"/>
        <v/>
      </c>
      <c r="RE283" s="66" t="str">
        <f t="shared" si="1854"/>
        <v/>
      </c>
      <c r="RF283" s="66" t="str">
        <f t="shared" si="1855"/>
        <v/>
      </c>
      <c r="RG283" s="66" t="str">
        <f t="shared" si="1856"/>
        <v/>
      </c>
      <c r="RH283" s="66" t="str">
        <f t="shared" si="1857"/>
        <v/>
      </c>
      <c r="RI283" s="66" t="str">
        <f t="shared" si="1858"/>
        <v/>
      </c>
      <c r="RJ283" s="66" t="str">
        <f t="shared" si="1859"/>
        <v/>
      </c>
      <c r="RK283" s="66" t="str">
        <f t="shared" si="1860"/>
        <v/>
      </c>
      <c r="RL283" s="66" t="str">
        <f t="shared" si="1861"/>
        <v/>
      </c>
      <c r="RM283" s="66" t="str">
        <f t="shared" si="1862"/>
        <v/>
      </c>
      <c r="RN283" s="66" t="str">
        <f t="shared" si="1863"/>
        <v/>
      </c>
      <c r="RO283" s="66" t="str">
        <f t="shared" si="1864"/>
        <v/>
      </c>
      <c r="RP283" s="66" t="str">
        <f t="shared" si="1865"/>
        <v/>
      </c>
      <c r="RQ283" s="66" t="str">
        <f t="shared" si="1866"/>
        <v/>
      </c>
      <c r="RR283" s="66" t="str">
        <f t="shared" si="1867"/>
        <v/>
      </c>
      <c r="RS283" s="66" t="str">
        <f t="shared" si="1868"/>
        <v/>
      </c>
      <c r="RT283" s="66" t="str">
        <f t="shared" si="1869"/>
        <v/>
      </c>
      <c r="RU283" s="66" t="str">
        <f t="shared" si="1870"/>
        <v/>
      </c>
      <c r="RV283" s="66" t="str">
        <f t="shared" si="1871"/>
        <v/>
      </c>
      <c r="RW283" s="66" t="str">
        <f t="shared" si="1872"/>
        <v/>
      </c>
      <c r="RX283" s="66" t="str">
        <f t="shared" si="1873"/>
        <v/>
      </c>
      <c r="RY283" s="66" t="str">
        <f t="shared" si="1874"/>
        <v/>
      </c>
      <c r="RZ283" s="66" t="str">
        <f t="shared" si="1875"/>
        <v/>
      </c>
      <c r="SA283" s="66" t="str">
        <f t="shared" si="1876"/>
        <v/>
      </c>
      <c r="SB283" s="66" t="str">
        <f t="shared" si="1877"/>
        <v/>
      </c>
      <c r="SC283" s="66" t="str">
        <f t="shared" si="1878"/>
        <v/>
      </c>
      <c r="SD283" s="66" t="str">
        <f t="shared" si="1879"/>
        <v/>
      </c>
      <c r="SE283" s="66" t="str">
        <f t="shared" si="1880"/>
        <v/>
      </c>
      <c r="SF283" s="66" t="str">
        <f t="shared" si="1881"/>
        <v/>
      </c>
      <c r="SG283" s="66" t="str">
        <f t="shared" si="1882"/>
        <v/>
      </c>
      <c r="SH283" s="66" t="str">
        <f t="shared" si="1883"/>
        <v/>
      </c>
      <c r="SI283" s="66" t="str">
        <f t="shared" si="1884"/>
        <v/>
      </c>
      <c r="SJ283" s="66" t="str">
        <f t="shared" si="1885"/>
        <v/>
      </c>
      <c r="SK283" s="66" t="str">
        <f t="shared" si="1886"/>
        <v/>
      </c>
      <c r="SL283" s="66" t="str">
        <f t="shared" si="1887"/>
        <v/>
      </c>
      <c r="SM283" s="66" t="str">
        <f t="shared" si="1888"/>
        <v/>
      </c>
      <c r="SN283" s="66" t="str">
        <f t="shared" si="1889"/>
        <v/>
      </c>
      <c r="SO283" s="66" t="str">
        <f t="shared" si="1890"/>
        <v/>
      </c>
      <c r="SP283" s="66" t="str">
        <f t="shared" si="1891"/>
        <v/>
      </c>
      <c r="SQ283" s="66" t="str">
        <f t="shared" si="1892"/>
        <v/>
      </c>
      <c r="SR283" s="66" t="str">
        <f t="shared" si="1893"/>
        <v/>
      </c>
      <c r="SS283" s="66" t="str">
        <f t="shared" si="1894"/>
        <v/>
      </c>
      <c r="ST283" s="66" t="str">
        <f t="shared" si="1895"/>
        <v/>
      </c>
      <c r="SU283" s="66" t="str">
        <f t="shared" si="1896"/>
        <v/>
      </c>
      <c r="SV283" s="66" t="str">
        <f t="shared" si="1897"/>
        <v/>
      </c>
      <c r="SW283" s="66" t="str">
        <f t="shared" si="1898"/>
        <v/>
      </c>
      <c r="SX283" s="66" t="str">
        <f t="shared" si="1899"/>
        <v/>
      </c>
      <c r="SY283" s="66" t="str">
        <f t="shared" si="1900"/>
        <v/>
      </c>
      <c r="SZ283" s="66" t="str">
        <f t="shared" si="1901"/>
        <v/>
      </c>
      <c r="TA283" s="66" t="str">
        <f t="shared" si="1902"/>
        <v/>
      </c>
      <c r="TB283" s="66" t="str">
        <f t="shared" si="1903"/>
        <v/>
      </c>
      <c r="TC283" s="66" t="str">
        <f t="shared" si="1904"/>
        <v/>
      </c>
      <c r="TD283" s="66" t="str">
        <f t="shared" si="1905"/>
        <v/>
      </c>
      <c r="TE283" s="66" t="str">
        <f t="shared" si="1906"/>
        <v/>
      </c>
      <c r="TF283" s="66" t="str">
        <f t="shared" si="1907"/>
        <v/>
      </c>
      <c r="TG283" s="66" t="str">
        <f t="shared" si="1908"/>
        <v/>
      </c>
      <c r="TH283" s="66" t="str">
        <f t="shared" si="1909"/>
        <v/>
      </c>
      <c r="TI283" s="66" t="str">
        <f t="shared" si="1910"/>
        <v/>
      </c>
      <c r="TJ283" s="66" t="str">
        <f t="shared" si="1911"/>
        <v/>
      </c>
      <c r="TK283" s="66" t="str">
        <f t="shared" si="1912"/>
        <v/>
      </c>
      <c r="TL283" s="66" t="str">
        <f t="shared" si="1913"/>
        <v/>
      </c>
      <c r="TM283" s="66" t="str">
        <f t="shared" si="1914"/>
        <v/>
      </c>
      <c r="TN283" s="66" t="str">
        <f t="shared" si="1915"/>
        <v/>
      </c>
      <c r="TO283" s="66" t="str">
        <f t="shared" si="1916"/>
        <v/>
      </c>
      <c r="TP283" s="66" t="str">
        <f t="shared" si="1917"/>
        <v/>
      </c>
      <c r="TQ283" s="66" t="str">
        <f t="shared" si="1918"/>
        <v/>
      </c>
      <c r="TR283" s="66" t="str">
        <f t="shared" si="1919"/>
        <v/>
      </c>
      <c r="TS283" s="66" t="str">
        <f t="shared" si="1920"/>
        <v/>
      </c>
      <c r="TT283" s="66" t="str">
        <f t="shared" si="1921"/>
        <v/>
      </c>
      <c r="TU283" s="66" t="str">
        <f t="shared" si="1922"/>
        <v/>
      </c>
      <c r="TV283" s="66" t="str">
        <f t="shared" si="1923"/>
        <v/>
      </c>
      <c r="TW283" s="66" t="str">
        <f t="shared" si="1924"/>
        <v/>
      </c>
      <c r="TX283" s="66" t="str">
        <f t="shared" si="1925"/>
        <v/>
      </c>
      <c r="TY283" s="66" t="str">
        <f t="shared" si="1926"/>
        <v/>
      </c>
      <c r="TZ283" s="66" t="str">
        <f t="shared" si="1927"/>
        <v/>
      </c>
      <c r="UA283" s="66" t="str">
        <f t="shared" si="1928"/>
        <v/>
      </c>
      <c r="UB283" s="66" t="str">
        <f t="shared" si="1929"/>
        <v/>
      </c>
      <c r="UC283" s="66" t="str">
        <f t="shared" si="1930"/>
        <v/>
      </c>
      <c r="UD283" s="66" t="str">
        <f t="shared" si="1931"/>
        <v/>
      </c>
      <c r="UE283" s="66" t="str">
        <f t="shared" si="1932"/>
        <v/>
      </c>
      <c r="UF283" s="66" t="str">
        <f t="shared" si="1933"/>
        <v/>
      </c>
      <c r="UG283" s="66" t="str">
        <f t="shared" si="1934"/>
        <v/>
      </c>
      <c r="UH283" s="66" t="str">
        <f t="shared" si="1935"/>
        <v/>
      </c>
      <c r="UI283" s="66" t="str">
        <f t="shared" si="1936"/>
        <v/>
      </c>
      <c r="UJ283" s="66" t="str">
        <f t="shared" si="1937"/>
        <v/>
      </c>
      <c r="UK283" s="66" t="str">
        <f t="shared" si="1938"/>
        <v/>
      </c>
      <c r="UL283" s="66" t="str">
        <f t="shared" si="1939"/>
        <v/>
      </c>
      <c r="UM283" s="66" t="str">
        <f t="shared" si="1940"/>
        <v/>
      </c>
      <c r="UN283" s="66" t="str">
        <f t="shared" si="1941"/>
        <v/>
      </c>
      <c r="UO283" s="66" t="str">
        <f t="shared" si="1942"/>
        <v/>
      </c>
      <c r="UP283" s="66" t="str">
        <f t="shared" si="1943"/>
        <v/>
      </c>
      <c r="UQ283" s="66" t="str">
        <f t="shared" si="1944"/>
        <v/>
      </c>
      <c r="UR283" s="66" t="str">
        <f t="shared" si="1945"/>
        <v/>
      </c>
      <c r="US283" s="66" t="str">
        <f t="shared" si="1946"/>
        <v/>
      </c>
      <c r="UT283" s="66" t="str">
        <f t="shared" si="1947"/>
        <v/>
      </c>
      <c r="UU283" s="66" t="str">
        <f t="shared" si="1948"/>
        <v/>
      </c>
      <c r="UV283" s="66" t="str">
        <f t="shared" si="1949"/>
        <v/>
      </c>
      <c r="UW283" s="66" t="str">
        <f t="shared" si="1950"/>
        <v/>
      </c>
      <c r="UX283" s="66" t="str">
        <f t="shared" si="1951"/>
        <v/>
      </c>
      <c r="UY283" s="66" t="str">
        <f t="shared" si="1952"/>
        <v/>
      </c>
      <c r="UZ283" s="66" t="str">
        <f t="shared" si="1953"/>
        <v/>
      </c>
      <c r="VA283" s="66" t="str">
        <f t="shared" si="1954"/>
        <v/>
      </c>
      <c r="VB283" s="66" t="str">
        <f t="shared" si="1955"/>
        <v/>
      </c>
      <c r="VC283" s="66" t="str">
        <f t="shared" si="1956"/>
        <v/>
      </c>
      <c r="VD283" s="66" t="str">
        <f t="shared" si="1957"/>
        <v/>
      </c>
      <c r="VE283" s="66" t="str">
        <f t="shared" si="1958"/>
        <v/>
      </c>
      <c r="VF283" s="66" t="str">
        <f t="shared" si="1959"/>
        <v/>
      </c>
      <c r="VG283" s="66" t="str">
        <f t="shared" si="1960"/>
        <v/>
      </c>
      <c r="VH283" s="66" t="str">
        <f t="shared" si="1961"/>
        <v/>
      </c>
      <c r="VI283" s="66" t="str">
        <f t="shared" si="1962"/>
        <v/>
      </c>
      <c r="VJ283" s="66" t="str">
        <f t="shared" si="1963"/>
        <v/>
      </c>
      <c r="VK283" s="66" t="str">
        <f t="shared" si="1964"/>
        <v/>
      </c>
      <c r="VL283" s="66" t="str">
        <f t="shared" si="1965"/>
        <v/>
      </c>
      <c r="VM283" s="66" t="str">
        <f t="shared" si="1966"/>
        <v/>
      </c>
      <c r="VN283" s="66" t="str">
        <f t="shared" si="1967"/>
        <v/>
      </c>
      <c r="VO283" s="66" t="str">
        <f t="shared" si="1968"/>
        <v/>
      </c>
      <c r="VP283" s="66" t="str">
        <f t="shared" si="1969"/>
        <v/>
      </c>
      <c r="VQ283" s="66" t="str">
        <f t="shared" si="1970"/>
        <v/>
      </c>
      <c r="VR283" s="66" t="str">
        <f t="shared" si="1971"/>
        <v/>
      </c>
      <c r="VS283" s="66" t="str">
        <f t="shared" si="1972"/>
        <v/>
      </c>
      <c r="VT283" s="66" t="str">
        <f t="shared" si="1973"/>
        <v/>
      </c>
      <c r="VU283" s="66" t="str">
        <f t="shared" si="1974"/>
        <v/>
      </c>
      <c r="VV283" s="66" t="str">
        <f t="shared" si="1975"/>
        <v/>
      </c>
      <c r="VW283" s="66" t="str">
        <f t="shared" si="1976"/>
        <v/>
      </c>
      <c r="VX283" s="66" t="str">
        <f t="shared" si="1977"/>
        <v/>
      </c>
      <c r="VY283" s="66" t="str">
        <f t="shared" si="1978"/>
        <v/>
      </c>
      <c r="VZ283" s="66" t="str">
        <f t="shared" si="1979"/>
        <v/>
      </c>
      <c r="WA283" s="66" t="str">
        <f t="shared" si="1980"/>
        <v/>
      </c>
      <c r="WB283" s="66" t="str">
        <f t="shared" si="1981"/>
        <v/>
      </c>
      <c r="WC283" s="66" t="str">
        <f t="shared" si="1982"/>
        <v/>
      </c>
      <c r="WD283" s="66" t="str">
        <f t="shared" si="1983"/>
        <v/>
      </c>
      <c r="WE283" s="66" t="str">
        <f t="shared" si="1984"/>
        <v/>
      </c>
      <c r="WF283" s="66" t="str">
        <f t="shared" si="1985"/>
        <v/>
      </c>
      <c r="WG283" s="66" t="str">
        <f t="shared" si="1986"/>
        <v/>
      </c>
      <c r="WH283" s="66" t="str">
        <f t="shared" si="1987"/>
        <v/>
      </c>
      <c r="WI283" s="66" t="str">
        <f t="shared" si="1988"/>
        <v/>
      </c>
      <c r="WJ283" s="66" t="str">
        <f t="shared" si="1989"/>
        <v/>
      </c>
      <c r="WK283" s="66" t="str">
        <f t="shared" si="1990"/>
        <v/>
      </c>
      <c r="WL283" s="66" t="str">
        <f t="shared" si="1991"/>
        <v/>
      </c>
      <c r="WM283" s="66" t="str">
        <f t="shared" si="1992"/>
        <v/>
      </c>
      <c r="WN283" s="66" t="str">
        <f t="shared" si="1993"/>
        <v/>
      </c>
      <c r="WO283" s="66" t="str">
        <f t="shared" si="1994"/>
        <v/>
      </c>
      <c r="WP283" s="66" t="str">
        <f t="shared" si="1995"/>
        <v/>
      </c>
      <c r="WQ283" s="66" t="str">
        <f t="shared" si="1996"/>
        <v/>
      </c>
      <c r="WR283" s="66" t="str">
        <f t="shared" si="1997"/>
        <v/>
      </c>
      <c r="WS283" s="66" t="str">
        <f t="shared" si="1998"/>
        <v/>
      </c>
      <c r="WT283" s="66" t="str">
        <f t="shared" si="1999"/>
        <v/>
      </c>
      <c r="WU283" s="66" t="str">
        <f t="shared" si="2000"/>
        <v/>
      </c>
      <c r="WV283" s="66" t="str">
        <f t="shared" si="2001"/>
        <v/>
      </c>
      <c r="WW283" s="66" t="str">
        <f t="shared" si="2002"/>
        <v/>
      </c>
      <c r="WX283" s="66" t="str">
        <f t="shared" si="2003"/>
        <v/>
      </c>
      <c r="WY283" s="66" t="str">
        <f t="shared" si="2004"/>
        <v/>
      </c>
      <c r="WZ283" s="66" t="str">
        <f t="shared" si="2005"/>
        <v/>
      </c>
      <c r="XA283" s="66" t="str">
        <f t="shared" si="2006"/>
        <v/>
      </c>
      <c r="XB283" s="66" t="str">
        <f t="shared" si="2007"/>
        <v/>
      </c>
      <c r="XC283" s="66" t="str">
        <f t="shared" si="2008"/>
        <v/>
      </c>
      <c r="XD283" s="66" t="str">
        <f t="shared" si="2009"/>
        <v/>
      </c>
      <c r="XE283" s="66" t="str">
        <f t="shared" si="2010"/>
        <v/>
      </c>
      <c r="XF283" s="66" t="str">
        <f t="shared" si="2011"/>
        <v/>
      </c>
      <c r="XG283" s="66" t="str">
        <f t="shared" si="2012"/>
        <v/>
      </c>
      <c r="XH283" s="66" t="str">
        <f t="shared" si="2013"/>
        <v/>
      </c>
      <c r="XI283" s="66" t="str">
        <f t="shared" si="2014"/>
        <v/>
      </c>
      <c r="XJ283" s="66" t="str">
        <f t="shared" si="2015"/>
        <v/>
      </c>
      <c r="XK283" s="66" t="str">
        <f t="shared" si="2016"/>
        <v/>
      </c>
      <c r="XL283" s="66" t="str">
        <f t="shared" si="2017"/>
        <v/>
      </c>
      <c r="XM283" s="66" t="str">
        <f t="shared" si="2018"/>
        <v/>
      </c>
      <c r="XN283" s="66" t="str">
        <f t="shared" si="2019"/>
        <v/>
      </c>
      <c r="XO283" s="66" t="str">
        <f t="shared" si="2020"/>
        <v/>
      </c>
      <c r="XP283" s="66" t="str">
        <f t="shared" si="2021"/>
        <v/>
      </c>
      <c r="XQ283" s="66" t="str">
        <f t="shared" si="2022"/>
        <v/>
      </c>
      <c r="XR283" s="66" t="str">
        <f t="shared" si="2023"/>
        <v/>
      </c>
      <c r="XS283" s="66" t="str">
        <f t="shared" si="2024"/>
        <v/>
      </c>
      <c r="XT283" s="66" t="str">
        <f t="shared" si="2025"/>
        <v/>
      </c>
      <c r="XU283" s="66" t="str">
        <f t="shared" si="2026"/>
        <v/>
      </c>
      <c r="XV283" s="66" t="str">
        <f t="shared" si="2027"/>
        <v/>
      </c>
      <c r="XW283" s="66" t="str">
        <f t="shared" si="2028"/>
        <v/>
      </c>
      <c r="XX283" s="66" t="str">
        <f t="shared" si="2029"/>
        <v/>
      </c>
      <c r="XY283" s="66" t="str">
        <f t="shared" si="2030"/>
        <v/>
      </c>
      <c r="XZ283" s="66" t="str">
        <f t="shared" si="2031"/>
        <v/>
      </c>
      <c r="YA283" s="66" t="str">
        <f t="shared" si="2032"/>
        <v/>
      </c>
      <c r="YB283" s="66" t="str">
        <f t="shared" si="2033"/>
        <v/>
      </c>
      <c r="YC283" s="66" t="str">
        <f t="shared" si="2034"/>
        <v/>
      </c>
      <c r="YD283" s="66" t="str">
        <f t="shared" si="2035"/>
        <v/>
      </c>
      <c r="YE283" s="66" t="str">
        <f t="shared" si="2036"/>
        <v/>
      </c>
      <c r="YF283" s="66" t="str">
        <f t="shared" si="2037"/>
        <v/>
      </c>
      <c r="YG283" s="66" t="str">
        <f t="shared" si="2038"/>
        <v/>
      </c>
      <c r="YH283" s="66" t="str">
        <f t="shared" si="2039"/>
        <v/>
      </c>
      <c r="YI283" s="66" t="str">
        <f t="shared" si="2040"/>
        <v/>
      </c>
      <c r="YJ283" s="66" t="str">
        <f t="shared" si="2041"/>
        <v/>
      </c>
      <c r="YK283" s="66" t="str">
        <f t="shared" si="2042"/>
        <v/>
      </c>
      <c r="YL283" s="66" t="str">
        <f t="shared" si="2043"/>
        <v/>
      </c>
      <c r="YM283" s="66" t="str">
        <f t="shared" si="2044"/>
        <v/>
      </c>
      <c r="YN283" s="66" t="str">
        <f t="shared" si="2045"/>
        <v/>
      </c>
      <c r="YO283" s="66" t="str">
        <f t="shared" si="2046"/>
        <v/>
      </c>
      <c r="YP283" s="66" t="str">
        <f t="shared" si="2047"/>
        <v/>
      </c>
      <c r="YQ283" s="66" t="str">
        <f t="shared" si="2048"/>
        <v/>
      </c>
      <c r="YR283" s="66" t="str">
        <f t="shared" si="2049"/>
        <v/>
      </c>
      <c r="YS283" s="66" t="str">
        <f t="shared" si="2050"/>
        <v/>
      </c>
      <c r="YT283" s="66" t="str">
        <f t="shared" si="2051"/>
        <v/>
      </c>
      <c r="YU283" s="66" t="str">
        <f t="shared" si="2052"/>
        <v/>
      </c>
      <c r="YV283" s="66" t="str">
        <f t="shared" si="2053"/>
        <v/>
      </c>
      <c r="YW283" s="66" t="str">
        <f t="shared" si="2054"/>
        <v/>
      </c>
      <c r="YX283" s="66" t="str">
        <f t="shared" si="2055"/>
        <v/>
      </c>
      <c r="YY283" s="66" t="str">
        <f t="shared" si="2056"/>
        <v/>
      </c>
      <c r="YZ283" s="66" t="str">
        <f t="shared" si="2057"/>
        <v/>
      </c>
      <c r="ZA283" s="66" t="str">
        <f t="shared" si="2058"/>
        <v/>
      </c>
      <c r="ZB283" s="66" t="str">
        <f t="shared" si="2059"/>
        <v/>
      </c>
      <c r="ZC283" s="66" t="str">
        <f t="shared" si="2060"/>
        <v/>
      </c>
      <c r="ZD283" s="66" t="str">
        <f t="shared" si="2061"/>
        <v/>
      </c>
      <c r="ZE283" s="66" t="str">
        <f t="shared" si="2062"/>
        <v/>
      </c>
      <c r="ZF283" s="66" t="str">
        <f t="shared" si="2063"/>
        <v/>
      </c>
      <c r="ZG283" s="66" t="str">
        <f t="shared" si="2064"/>
        <v/>
      </c>
      <c r="ZH283" s="66" t="str">
        <f t="shared" si="2065"/>
        <v/>
      </c>
      <c r="ZI283" s="66" t="str">
        <f t="shared" si="2066"/>
        <v/>
      </c>
      <c r="ZJ283" s="66" t="str">
        <f t="shared" si="2067"/>
        <v/>
      </c>
      <c r="ZK283" s="66" t="str">
        <f t="shared" si="2068"/>
        <v/>
      </c>
      <c r="ZL283" s="66" t="str">
        <f t="shared" si="2069"/>
        <v/>
      </c>
      <c r="ZM283" s="66" t="str">
        <f t="shared" si="2070"/>
        <v/>
      </c>
      <c r="ZN283" s="66" t="str">
        <f t="shared" si="2071"/>
        <v/>
      </c>
      <c r="ZO283" s="66" t="str">
        <f t="shared" si="2072"/>
        <v/>
      </c>
      <c r="ZP283" s="66" t="str">
        <f t="shared" si="2073"/>
        <v/>
      </c>
      <c r="ZQ283" s="66" t="str">
        <f t="shared" si="2074"/>
        <v/>
      </c>
      <c r="ZR283" s="66" t="str">
        <f t="shared" si="2075"/>
        <v/>
      </c>
      <c r="ZS283" s="66" t="str">
        <f t="shared" si="2076"/>
        <v/>
      </c>
      <c r="ZT283" s="66" t="str">
        <f t="shared" si="2077"/>
        <v/>
      </c>
      <c r="ZU283" s="66" t="str">
        <f t="shared" si="2078"/>
        <v/>
      </c>
      <c r="ZV283" s="66" t="str">
        <f t="shared" si="2079"/>
        <v/>
      </c>
      <c r="ZW283" s="66" t="str">
        <f t="shared" si="2080"/>
        <v/>
      </c>
      <c r="ZX283" s="66" t="str">
        <f t="shared" si="2081"/>
        <v/>
      </c>
      <c r="ZY283" s="66" t="str">
        <f t="shared" si="2082"/>
        <v/>
      </c>
      <c r="ZZ283" s="66" t="str">
        <f t="shared" si="2083"/>
        <v/>
      </c>
      <c r="AAA283" s="66" t="str">
        <f t="shared" si="2084"/>
        <v/>
      </c>
      <c r="AAB283" s="66" t="str">
        <f t="shared" si="2085"/>
        <v/>
      </c>
      <c r="AAC283" s="66" t="str">
        <f t="shared" si="2086"/>
        <v/>
      </c>
      <c r="AAD283" s="66" t="str">
        <f t="shared" si="2087"/>
        <v/>
      </c>
      <c r="AAE283" s="66" t="str">
        <f t="shared" si="2088"/>
        <v/>
      </c>
      <c r="AAF283" s="66" t="str">
        <f t="shared" si="2089"/>
        <v/>
      </c>
      <c r="AAG283" s="66" t="str">
        <f t="shared" si="2090"/>
        <v/>
      </c>
      <c r="AAH283" s="66" t="str">
        <f t="shared" si="2091"/>
        <v/>
      </c>
      <c r="AAI283" s="66" t="str">
        <f t="shared" si="2092"/>
        <v/>
      </c>
      <c r="AAJ283" s="66" t="str">
        <f t="shared" si="2093"/>
        <v/>
      </c>
      <c r="AAK283" s="66" t="str">
        <f t="shared" si="2094"/>
        <v/>
      </c>
      <c r="AAL283" s="66" t="str">
        <f t="shared" si="2095"/>
        <v/>
      </c>
      <c r="AAM283" s="66" t="str">
        <f t="shared" si="2096"/>
        <v/>
      </c>
      <c r="AAN283" s="66" t="str">
        <f t="shared" si="2097"/>
        <v/>
      </c>
      <c r="AAO283" s="66" t="str">
        <f t="shared" si="2098"/>
        <v/>
      </c>
      <c r="AAP283" s="66" t="str">
        <f t="shared" si="2099"/>
        <v/>
      </c>
      <c r="AAQ283" s="66" t="str">
        <f t="shared" si="2100"/>
        <v/>
      </c>
      <c r="AAR283" s="66" t="str">
        <f t="shared" si="2101"/>
        <v/>
      </c>
      <c r="AAS283" s="66" t="str">
        <f t="shared" si="2102"/>
        <v/>
      </c>
      <c r="AAT283" s="66" t="str">
        <f t="shared" si="2103"/>
        <v/>
      </c>
      <c r="AAU283" s="66" t="str">
        <f t="shared" si="2104"/>
        <v/>
      </c>
      <c r="AAV283" s="66" t="str">
        <f t="shared" si="2105"/>
        <v/>
      </c>
      <c r="AAW283" s="66" t="str">
        <f t="shared" si="2106"/>
        <v/>
      </c>
      <c r="AAX283" s="66" t="str">
        <f t="shared" si="2107"/>
        <v/>
      </c>
      <c r="AAY283" s="66" t="str">
        <f t="shared" si="2108"/>
        <v/>
      </c>
      <c r="AAZ283" s="66" t="str">
        <f t="shared" si="2109"/>
        <v/>
      </c>
      <c r="ABA283" s="66" t="str">
        <f t="shared" si="2110"/>
        <v/>
      </c>
      <c r="ABB283" s="66" t="str">
        <f t="shared" si="2111"/>
        <v/>
      </c>
      <c r="ABC283" s="66" t="str">
        <f t="shared" si="2112"/>
        <v/>
      </c>
      <c r="ABD283" s="66" t="str">
        <f t="shared" si="2113"/>
        <v/>
      </c>
      <c r="ABE283" s="66" t="str">
        <f t="shared" si="2114"/>
        <v/>
      </c>
      <c r="ABF283" s="66" t="str">
        <f t="shared" si="2115"/>
        <v/>
      </c>
      <c r="ABG283" s="66" t="str">
        <f t="shared" si="2116"/>
        <v/>
      </c>
      <c r="ABH283" s="66" t="str">
        <f t="shared" si="2117"/>
        <v/>
      </c>
      <c r="ABI283" s="66" t="str">
        <f t="shared" si="2118"/>
        <v/>
      </c>
      <c r="ABJ283" s="66" t="str">
        <f t="shared" si="2119"/>
        <v/>
      </c>
      <c r="ABK283" s="66" t="str">
        <f t="shared" si="2120"/>
        <v/>
      </c>
      <c r="ABL283" s="66" t="str">
        <f t="shared" si="2121"/>
        <v/>
      </c>
      <c r="ABM283" s="66" t="str">
        <f t="shared" si="2122"/>
        <v/>
      </c>
      <c r="ABN283" s="66" t="str">
        <f t="shared" si="2123"/>
        <v/>
      </c>
      <c r="ABO283" s="66" t="str">
        <f t="shared" si="2124"/>
        <v/>
      </c>
      <c r="ABP283" s="66" t="str">
        <f t="shared" si="2125"/>
        <v/>
      </c>
      <c r="ABQ283" s="66" t="str">
        <f t="shared" si="2126"/>
        <v/>
      </c>
      <c r="ABR283" s="66" t="str">
        <f t="shared" si="2127"/>
        <v/>
      </c>
      <c r="ABS283" s="66" t="str">
        <f t="shared" si="2128"/>
        <v/>
      </c>
      <c r="ABT283" s="66" t="str">
        <f t="shared" si="2129"/>
        <v/>
      </c>
      <c r="ABU283" s="66" t="str">
        <f t="shared" si="2130"/>
        <v/>
      </c>
      <c r="ABV283" s="66" t="str">
        <f t="shared" si="2131"/>
        <v/>
      </c>
      <c r="ABW283" s="66" t="str">
        <f t="shared" si="2132"/>
        <v/>
      </c>
      <c r="ABX283" s="66" t="str">
        <f t="shared" si="2133"/>
        <v/>
      </c>
      <c r="ABY283" s="66" t="str">
        <f t="shared" si="2134"/>
        <v/>
      </c>
      <c r="ABZ283" s="66" t="str">
        <f t="shared" si="2135"/>
        <v/>
      </c>
      <c r="ACA283" s="66" t="str">
        <f t="shared" si="2136"/>
        <v/>
      </c>
      <c r="ACB283" s="66" t="str">
        <f t="shared" si="2137"/>
        <v/>
      </c>
      <c r="ACC283" s="66" t="str">
        <f t="shared" si="2138"/>
        <v/>
      </c>
      <c r="ACD283" s="66" t="str">
        <f t="shared" si="2139"/>
        <v/>
      </c>
      <c r="ACE283" s="66" t="str">
        <f t="shared" si="2140"/>
        <v/>
      </c>
      <c r="ACF283" s="66" t="str">
        <f t="shared" si="2141"/>
        <v/>
      </c>
      <c r="ACG283" s="66" t="str">
        <f t="shared" si="2142"/>
        <v/>
      </c>
      <c r="ACH283" s="66" t="str">
        <f t="shared" si="2143"/>
        <v/>
      </c>
      <c r="ACI283" s="66" t="str">
        <f t="shared" si="2144"/>
        <v/>
      </c>
      <c r="ACJ283" s="66" t="str">
        <f t="shared" si="2145"/>
        <v/>
      </c>
      <c r="ACK283" s="66" t="str">
        <f t="shared" si="2146"/>
        <v/>
      </c>
      <c r="ACL283" s="66" t="str">
        <f t="shared" si="2147"/>
        <v/>
      </c>
      <c r="ACM283" s="66" t="str">
        <f t="shared" ref="ACM283:ACN283" si="2175">IF(AND(ACS$3="Unit", ACL283=""), "", IF(AND(ACS$3="Unit", ACL283="-"),"", IF(ACS$3="Unit", "kg/GJ delivered", IF(AND(NY283&lt;&gt;"", NY283&lt;&gt;"-", NX283="-"),"", IF($H283="","", IF(NX283="nd", "",IF(NX283="&lt;n.a.&gt;", "", IF(NY283="#/MJ", "", IF(NY283="kg/GJ delivered",NX283,IF(NY283="g/MJ delivered",NX283,IF(NY283="kg/MJ delivered",NX283*1000,IF(NY283="mg/MJ delivered",NX283/1000,IF(NY283="g/kg",((NX283)*(1/$I283)*(1/$H283)),IF(NY283="mg/kg",((NX283/1000)*(1/$I283)*(1/$H283)),IF(NY283="mg/MJ delivered",NX283/1000,IF(NY283="-","","Error"))))))))))))))))</f>
        <v/>
      </c>
      <c r="ACN283" s="66" t="str">
        <f t="shared" si="2175"/>
        <v/>
      </c>
      <c r="ACO283" s="66" t="str">
        <f t="shared" si="2149"/>
        <v/>
      </c>
      <c r="ACP283" s="66" t="str">
        <f t="shared" si="2150"/>
        <v/>
      </c>
      <c r="ACQ283" s="66" t="str">
        <f t="shared" si="2151"/>
        <v/>
      </c>
      <c r="ACR283" s="66" t="str">
        <f t="shared" si="2152"/>
        <v/>
      </c>
      <c r="ACS283" s="66" t="str">
        <f t="shared" si="2153"/>
        <v/>
      </c>
      <c r="ACT283" s="66" t="str">
        <f t="shared" si="2154"/>
        <v/>
      </c>
    </row>
    <row r="284" spans="2:774" ht="15.75" customHeight="1" x14ac:dyDescent="0.25">
      <c r="B284" s="66">
        <v>326</v>
      </c>
      <c r="C284" s="66" t="s">
        <v>1179</v>
      </c>
      <c r="D284" s="66" t="s">
        <v>1670</v>
      </c>
      <c r="E284" s="156" t="s">
        <v>1579</v>
      </c>
      <c r="F284" s="66" t="s">
        <v>1579</v>
      </c>
      <c r="G284" s="66" t="s">
        <v>490</v>
      </c>
      <c r="H284" s="126">
        <v>0.11066666666666665</v>
      </c>
      <c r="I284" s="130">
        <f>'Heating Values'!$D$7</f>
        <v>12.84</v>
      </c>
      <c r="J284" s="66" t="str">
        <f t="shared" si="1759"/>
        <v>Crop Residue, Traditional, IN</v>
      </c>
      <c r="K284" s="66" t="s">
        <v>1254</v>
      </c>
      <c r="L284" s="66" t="s">
        <v>1254</v>
      </c>
      <c r="M284" s="66" t="s">
        <v>1254</v>
      </c>
      <c r="N284" s="66" t="s">
        <v>1254</v>
      </c>
      <c r="O284" s="66" t="s">
        <v>1168</v>
      </c>
      <c r="P284" s="66" t="str">
        <f t="shared" si="1768"/>
        <v>IN</v>
      </c>
      <c r="Q284" s="66" t="s">
        <v>2</v>
      </c>
      <c r="R284" s="158" t="s">
        <v>128</v>
      </c>
      <c r="S284" s="158" t="s">
        <v>128</v>
      </c>
      <c r="T284" s="158" t="s">
        <v>128</v>
      </c>
      <c r="U284" s="158" t="s">
        <v>128</v>
      </c>
      <c r="V284" s="158" t="s">
        <v>128</v>
      </c>
      <c r="W284" s="158" t="s">
        <v>128</v>
      </c>
      <c r="X284" s="158" t="s">
        <v>128</v>
      </c>
      <c r="Y284" s="158" t="s">
        <v>128</v>
      </c>
      <c r="Z284" s="158" t="s">
        <v>128</v>
      </c>
      <c r="AA284" s="158" t="s">
        <v>128</v>
      </c>
      <c r="AB284" s="158" t="s">
        <v>128</v>
      </c>
      <c r="AC284" s="158" t="s">
        <v>128</v>
      </c>
      <c r="AD284" s="158" t="s">
        <v>128</v>
      </c>
      <c r="AE284" s="158" t="s">
        <v>128</v>
      </c>
      <c r="AF284" s="158" t="s">
        <v>128</v>
      </c>
      <c r="AG284" s="158" t="s">
        <v>128</v>
      </c>
      <c r="AH284" s="158" t="s">
        <v>128</v>
      </c>
      <c r="AI284" s="158" t="s">
        <v>128</v>
      </c>
      <c r="AJ284" s="165">
        <v>8.83</v>
      </c>
      <c r="AK284" s="158" t="s">
        <v>523</v>
      </c>
      <c r="AL284" s="165">
        <v>2.34</v>
      </c>
      <c r="AM284" s="158" t="s">
        <v>523</v>
      </c>
      <c r="AN284" s="163">
        <v>0.39</v>
      </c>
      <c r="AO284" s="158" t="s">
        <v>523</v>
      </c>
      <c r="AP284" s="158" t="s">
        <v>128</v>
      </c>
      <c r="AQ284" s="158" t="s">
        <v>128</v>
      </c>
      <c r="AR284" s="158" t="s">
        <v>128</v>
      </c>
      <c r="AS284" s="158" t="s">
        <v>128</v>
      </c>
      <c r="AT284" s="158" t="s">
        <v>128</v>
      </c>
      <c r="AU284" s="158" t="s">
        <v>128</v>
      </c>
      <c r="AV284" s="158" t="s">
        <v>128</v>
      </c>
      <c r="AW284" s="158" t="s">
        <v>128</v>
      </c>
      <c r="AX284" s="158" t="s">
        <v>128</v>
      </c>
      <c r="AY284" s="158" t="s">
        <v>128</v>
      </c>
      <c r="AZ284" s="158" t="s">
        <v>128</v>
      </c>
      <c r="BA284" s="158" t="s">
        <v>128</v>
      </c>
      <c r="BB284" s="158" t="s">
        <v>128</v>
      </c>
      <c r="BC284" s="158" t="s">
        <v>128</v>
      </c>
      <c r="BD284" s="158" t="s">
        <v>128</v>
      </c>
      <c r="BE284" s="158" t="s">
        <v>128</v>
      </c>
      <c r="BF284" s="158" t="s">
        <v>128</v>
      </c>
      <c r="BG284" s="158" t="s">
        <v>128</v>
      </c>
      <c r="BH284" s="158" t="s">
        <v>128</v>
      </c>
      <c r="BI284" s="158" t="s">
        <v>128</v>
      </c>
      <c r="BJ284" s="158" t="s">
        <v>128</v>
      </c>
      <c r="BK284" s="158" t="s">
        <v>128</v>
      </c>
      <c r="BL284" s="158" t="s">
        <v>128</v>
      </c>
      <c r="BM284" s="158" t="s">
        <v>128</v>
      </c>
      <c r="BN284" s="158" t="s">
        <v>128</v>
      </c>
      <c r="BO284" s="158" t="s">
        <v>128</v>
      </c>
      <c r="BP284" s="158" t="s">
        <v>128</v>
      </c>
      <c r="BQ284" s="158" t="s">
        <v>128</v>
      </c>
      <c r="BR284" s="158" t="s">
        <v>128</v>
      </c>
      <c r="BS284" s="158" t="s">
        <v>128</v>
      </c>
      <c r="BT284" s="158" t="s">
        <v>128</v>
      </c>
      <c r="BU284" s="158" t="s">
        <v>128</v>
      </c>
      <c r="BV284" s="158" t="s">
        <v>128</v>
      </c>
      <c r="BW284" s="158" t="s">
        <v>128</v>
      </c>
      <c r="BX284" s="158" t="s">
        <v>128</v>
      </c>
      <c r="BY284" s="158" t="s">
        <v>128</v>
      </c>
      <c r="BZ284" s="158" t="s">
        <v>128</v>
      </c>
      <c r="CA284" s="158" t="s">
        <v>128</v>
      </c>
      <c r="CB284" s="158" t="s">
        <v>128</v>
      </c>
      <c r="CC284" s="158" t="s">
        <v>128</v>
      </c>
      <c r="CD284" s="158" t="s">
        <v>128</v>
      </c>
      <c r="CE284" s="158" t="s">
        <v>128</v>
      </c>
      <c r="CF284" s="158" t="s">
        <v>128</v>
      </c>
      <c r="CG284" s="158" t="s">
        <v>128</v>
      </c>
      <c r="CH284" s="158" t="s">
        <v>128</v>
      </c>
      <c r="CI284" s="158" t="s">
        <v>128</v>
      </c>
      <c r="CJ284" s="158" t="s">
        <v>128</v>
      </c>
      <c r="CK284" s="158" t="s">
        <v>128</v>
      </c>
      <c r="CL284" s="158" t="s">
        <v>128</v>
      </c>
      <c r="CM284" s="158" t="s">
        <v>128</v>
      </c>
      <c r="CN284" s="158" t="s">
        <v>128</v>
      </c>
      <c r="CO284" s="158" t="s">
        <v>128</v>
      </c>
      <c r="CP284" s="158" t="s">
        <v>128</v>
      </c>
      <c r="CQ284" s="158" t="s">
        <v>128</v>
      </c>
      <c r="CR284" s="158" t="s">
        <v>128</v>
      </c>
      <c r="CS284" s="158" t="s">
        <v>128</v>
      </c>
      <c r="CT284" s="158" t="s">
        <v>128</v>
      </c>
      <c r="CU284" s="158" t="s">
        <v>128</v>
      </c>
      <c r="CV284" s="158" t="s">
        <v>128</v>
      </c>
      <c r="CW284" s="158" t="s">
        <v>128</v>
      </c>
      <c r="CX284" s="158" t="s">
        <v>128</v>
      </c>
      <c r="CY284" s="158" t="s">
        <v>128</v>
      </c>
      <c r="CZ284" s="158" t="s">
        <v>128</v>
      </c>
      <c r="DA284" s="158" t="s">
        <v>128</v>
      </c>
      <c r="DB284" s="158" t="s">
        <v>128</v>
      </c>
      <c r="DC284" s="158" t="s">
        <v>128</v>
      </c>
      <c r="DD284" s="158" t="s">
        <v>128</v>
      </c>
      <c r="DE284" s="158" t="s">
        <v>128</v>
      </c>
      <c r="DF284" s="158" t="s">
        <v>128</v>
      </c>
      <c r="DG284" s="158" t="s">
        <v>128</v>
      </c>
      <c r="DH284" s="158" t="s">
        <v>128</v>
      </c>
      <c r="DI284" s="158" t="s">
        <v>128</v>
      </c>
      <c r="DJ284" s="158" t="s">
        <v>128</v>
      </c>
      <c r="DK284" s="158" t="s">
        <v>128</v>
      </c>
      <c r="DL284" s="158" t="s">
        <v>128</v>
      </c>
      <c r="DM284" s="158" t="s">
        <v>128</v>
      </c>
      <c r="DN284" s="158" t="s">
        <v>128</v>
      </c>
      <c r="DO284" s="158" t="s">
        <v>128</v>
      </c>
      <c r="DP284" s="158" t="s">
        <v>128</v>
      </c>
      <c r="DQ284" s="158" t="s">
        <v>128</v>
      </c>
      <c r="DR284" s="158" t="s">
        <v>128</v>
      </c>
      <c r="DS284" s="158" t="s">
        <v>128</v>
      </c>
      <c r="DT284" s="158" t="s">
        <v>128</v>
      </c>
      <c r="DU284" s="158" t="s">
        <v>128</v>
      </c>
      <c r="DV284" s="158" t="s">
        <v>128</v>
      </c>
      <c r="DW284" s="158" t="s">
        <v>128</v>
      </c>
      <c r="DX284" s="158" t="s">
        <v>128</v>
      </c>
      <c r="DY284" s="158" t="s">
        <v>128</v>
      </c>
      <c r="DZ284" s="158" t="s">
        <v>128</v>
      </c>
      <c r="EA284" s="158" t="s">
        <v>128</v>
      </c>
      <c r="EB284" s="158" t="s">
        <v>128</v>
      </c>
      <c r="EC284" s="158" t="s">
        <v>128</v>
      </c>
      <c r="ED284" s="158" t="s">
        <v>128</v>
      </c>
      <c r="EE284" s="158" t="s">
        <v>128</v>
      </c>
      <c r="EF284" s="158" t="s">
        <v>128</v>
      </c>
      <c r="EG284" s="158" t="s">
        <v>128</v>
      </c>
      <c r="EH284" s="158" t="s">
        <v>128</v>
      </c>
      <c r="EI284" s="158" t="s">
        <v>128</v>
      </c>
      <c r="EJ284" s="158" t="s">
        <v>128</v>
      </c>
      <c r="EK284" s="158" t="s">
        <v>128</v>
      </c>
      <c r="EL284" s="158" t="s">
        <v>128</v>
      </c>
      <c r="EM284" s="158" t="s">
        <v>128</v>
      </c>
      <c r="EN284" s="158" t="s">
        <v>128</v>
      </c>
      <c r="EO284" s="158" t="s">
        <v>128</v>
      </c>
      <c r="EP284" s="158" t="s">
        <v>128</v>
      </c>
      <c r="EQ284" s="158" t="s">
        <v>128</v>
      </c>
      <c r="ER284" s="158" t="s">
        <v>128</v>
      </c>
      <c r="ES284" s="158" t="s">
        <v>128</v>
      </c>
      <c r="ET284" s="158" t="s">
        <v>128</v>
      </c>
      <c r="EU284" s="158" t="s">
        <v>128</v>
      </c>
      <c r="EV284" s="158" t="s">
        <v>128</v>
      </c>
      <c r="EW284" s="158" t="s">
        <v>128</v>
      </c>
      <c r="EX284" s="158" t="s">
        <v>128</v>
      </c>
      <c r="EY284" s="158" t="s">
        <v>128</v>
      </c>
      <c r="EZ284" s="158" t="s">
        <v>128</v>
      </c>
      <c r="FA284" s="158" t="s">
        <v>128</v>
      </c>
      <c r="FB284" s="158" t="s">
        <v>128</v>
      </c>
      <c r="FC284" s="158" t="s">
        <v>128</v>
      </c>
      <c r="FD284" s="158" t="s">
        <v>128</v>
      </c>
      <c r="FE284" s="158" t="s">
        <v>128</v>
      </c>
      <c r="FF284" s="158" t="s">
        <v>128</v>
      </c>
      <c r="FG284" s="158" t="s">
        <v>128</v>
      </c>
      <c r="FH284" s="158" t="s">
        <v>128</v>
      </c>
      <c r="FI284" s="158" t="s">
        <v>128</v>
      </c>
      <c r="FJ284" s="158" t="s">
        <v>128</v>
      </c>
      <c r="FK284" s="158" t="s">
        <v>128</v>
      </c>
      <c r="FL284" s="158" t="s">
        <v>128</v>
      </c>
      <c r="FM284" s="158" t="s">
        <v>128</v>
      </c>
      <c r="FN284" s="158" t="s">
        <v>128</v>
      </c>
      <c r="FO284" s="158" t="s">
        <v>128</v>
      </c>
      <c r="FP284" s="158" t="s">
        <v>128</v>
      </c>
      <c r="FQ284" s="158" t="s">
        <v>128</v>
      </c>
      <c r="FR284" s="158" t="s">
        <v>128</v>
      </c>
      <c r="FS284" s="158" t="s">
        <v>128</v>
      </c>
      <c r="FT284" s="158" t="s">
        <v>128</v>
      </c>
      <c r="FU284" s="158" t="s">
        <v>128</v>
      </c>
      <c r="FV284" s="158" t="s">
        <v>128</v>
      </c>
      <c r="FW284" s="158" t="s">
        <v>128</v>
      </c>
      <c r="FX284" s="158" t="s">
        <v>128</v>
      </c>
      <c r="FY284" s="158" t="s">
        <v>128</v>
      </c>
      <c r="FZ284" s="158" t="s">
        <v>128</v>
      </c>
      <c r="GA284" s="158" t="s">
        <v>128</v>
      </c>
      <c r="GB284" s="158" t="s">
        <v>128</v>
      </c>
      <c r="GC284" s="158" t="s">
        <v>128</v>
      </c>
      <c r="GD284" s="158" t="s">
        <v>128</v>
      </c>
      <c r="GE284" s="158" t="s">
        <v>128</v>
      </c>
      <c r="GF284" s="158" t="s">
        <v>128</v>
      </c>
      <c r="GG284" s="158" t="s">
        <v>128</v>
      </c>
      <c r="GH284" s="158" t="s">
        <v>128</v>
      </c>
      <c r="GI284" s="158" t="s">
        <v>128</v>
      </c>
      <c r="GJ284" s="158" t="s">
        <v>128</v>
      </c>
      <c r="GK284" s="158" t="s">
        <v>128</v>
      </c>
      <c r="GL284" s="158" t="s">
        <v>128</v>
      </c>
      <c r="GM284" s="158" t="s">
        <v>128</v>
      </c>
      <c r="GN284" s="158" t="s">
        <v>128</v>
      </c>
      <c r="GO284" s="158" t="s">
        <v>128</v>
      </c>
      <c r="GP284" s="158" t="s">
        <v>128</v>
      </c>
      <c r="GQ284" s="158" t="s">
        <v>128</v>
      </c>
      <c r="GR284" s="158" t="s">
        <v>128</v>
      </c>
      <c r="GS284" s="158" t="s">
        <v>128</v>
      </c>
      <c r="GT284" s="158" t="s">
        <v>128</v>
      </c>
      <c r="GU284" s="158" t="s">
        <v>128</v>
      </c>
      <c r="GV284" s="158" t="s">
        <v>128</v>
      </c>
      <c r="GW284" s="158" t="s">
        <v>128</v>
      </c>
      <c r="GX284" s="158" t="s">
        <v>128</v>
      </c>
      <c r="GY284" s="158" t="s">
        <v>128</v>
      </c>
      <c r="GZ284" s="158" t="s">
        <v>128</v>
      </c>
      <c r="HA284" s="158" t="s">
        <v>128</v>
      </c>
      <c r="HB284" s="158" t="s">
        <v>128</v>
      </c>
      <c r="HC284" s="158" t="s">
        <v>128</v>
      </c>
      <c r="HD284" s="158" t="s">
        <v>128</v>
      </c>
      <c r="HE284" s="158" t="s">
        <v>128</v>
      </c>
      <c r="HF284" s="158" t="s">
        <v>128</v>
      </c>
      <c r="HG284" s="158" t="s">
        <v>128</v>
      </c>
      <c r="HH284" s="158" t="s">
        <v>128</v>
      </c>
      <c r="HI284" s="158" t="s">
        <v>128</v>
      </c>
      <c r="HJ284" s="158" t="s">
        <v>128</v>
      </c>
      <c r="HK284" s="158" t="s">
        <v>128</v>
      </c>
      <c r="HL284" s="158" t="s">
        <v>128</v>
      </c>
      <c r="HM284" s="158" t="s">
        <v>128</v>
      </c>
      <c r="HN284" s="158" t="s">
        <v>128</v>
      </c>
      <c r="HO284" s="158" t="s">
        <v>128</v>
      </c>
      <c r="HP284" s="158" t="s">
        <v>128</v>
      </c>
      <c r="HQ284" s="158" t="s">
        <v>128</v>
      </c>
      <c r="HR284" s="158" t="s">
        <v>128</v>
      </c>
      <c r="HS284" s="158" t="s">
        <v>128</v>
      </c>
      <c r="HT284" s="158" t="s">
        <v>128</v>
      </c>
      <c r="HU284" s="158" t="s">
        <v>128</v>
      </c>
      <c r="HV284" s="158" t="s">
        <v>128</v>
      </c>
      <c r="HW284" s="158" t="s">
        <v>128</v>
      </c>
      <c r="HX284" s="158" t="s">
        <v>128</v>
      </c>
      <c r="HY284" s="158" t="s">
        <v>128</v>
      </c>
      <c r="HZ284" s="158" t="s">
        <v>128</v>
      </c>
      <c r="IA284" s="158" t="s">
        <v>128</v>
      </c>
      <c r="IB284" s="158" t="s">
        <v>128</v>
      </c>
      <c r="IC284" s="158" t="s">
        <v>128</v>
      </c>
      <c r="ID284" s="158" t="s">
        <v>128</v>
      </c>
      <c r="IE284" s="158" t="s">
        <v>128</v>
      </c>
      <c r="IF284" s="158" t="s">
        <v>128</v>
      </c>
      <c r="IG284" s="158" t="s">
        <v>128</v>
      </c>
      <c r="IH284" s="158" t="s">
        <v>128</v>
      </c>
      <c r="II284" s="158" t="s">
        <v>128</v>
      </c>
      <c r="IJ284" s="158" t="s">
        <v>128</v>
      </c>
      <c r="IK284" s="158" t="s">
        <v>128</v>
      </c>
      <c r="IL284" s="158" t="s">
        <v>128</v>
      </c>
      <c r="IM284" s="158" t="s">
        <v>128</v>
      </c>
      <c r="IN284" s="158" t="s">
        <v>128</v>
      </c>
      <c r="IO284" s="158" t="s">
        <v>128</v>
      </c>
      <c r="IP284" s="158" t="s">
        <v>128</v>
      </c>
      <c r="IQ284" s="158" t="s">
        <v>128</v>
      </c>
      <c r="IR284" s="158" t="s">
        <v>128</v>
      </c>
      <c r="IS284" s="158" t="s">
        <v>128</v>
      </c>
      <c r="IT284" s="158" t="s">
        <v>128</v>
      </c>
      <c r="IU284" s="158" t="s">
        <v>128</v>
      </c>
      <c r="IV284" s="158" t="s">
        <v>128</v>
      </c>
      <c r="IW284" s="158" t="s">
        <v>128</v>
      </c>
      <c r="IX284" s="158" t="s">
        <v>128</v>
      </c>
      <c r="IY284" s="158" t="s">
        <v>128</v>
      </c>
      <c r="IZ284" s="158" t="s">
        <v>128</v>
      </c>
      <c r="JA284" s="158" t="s">
        <v>128</v>
      </c>
      <c r="JB284" s="158" t="s">
        <v>128</v>
      </c>
      <c r="JC284" s="158" t="s">
        <v>128</v>
      </c>
      <c r="JD284" s="158" t="s">
        <v>128</v>
      </c>
      <c r="JE284" s="158" t="s">
        <v>128</v>
      </c>
      <c r="JF284" s="158" t="s">
        <v>128</v>
      </c>
      <c r="JG284" s="158" t="s">
        <v>128</v>
      </c>
      <c r="JH284" s="158" t="s">
        <v>128</v>
      </c>
      <c r="JI284" s="158" t="s">
        <v>128</v>
      </c>
      <c r="JJ284" s="158" t="s">
        <v>128</v>
      </c>
      <c r="JK284" s="158" t="s">
        <v>128</v>
      </c>
      <c r="JL284" s="158" t="s">
        <v>128</v>
      </c>
      <c r="JM284" s="158" t="s">
        <v>128</v>
      </c>
      <c r="JN284" s="158" t="s">
        <v>128</v>
      </c>
      <c r="JO284" s="158" t="s">
        <v>128</v>
      </c>
      <c r="JP284" s="158" t="s">
        <v>128</v>
      </c>
      <c r="JQ284" s="158" t="s">
        <v>128</v>
      </c>
      <c r="JR284" s="158" t="s">
        <v>128</v>
      </c>
      <c r="JS284" s="158" t="s">
        <v>128</v>
      </c>
      <c r="JT284" s="158" t="s">
        <v>128</v>
      </c>
      <c r="JU284" s="158" t="s">
        <v>128</v>
      </c>
      <c r="JV284" s="158" t="s">
        <v>128</v>
      </c>
      <c r="JW284" s="158" t="s">
        <v>128</v>
      </c>
      <c r="JX284" s="158" t="s">
        <v>128</v>
      </c>
      <c r="JY284" s="158" t="s">
        <v>128</v>
      </c>
      <c r="JZ284" s="158" t="s">
        <v>128</v>
      </c>
      <c r="KA284" s="158" t="s">
        <v>128</v>
      </c>
      <c r="KB284" s="158" t="s">
        <v>128</v>
      </c>
      <c r="KC284" s="158" t="s">
        <v>128</v>
      </c>
      <c r="KD284" s="158" t="s">
        <v>128</v>
      </c>
      <c r="KE284" s="158" t="s">
        <v>128</v>
      </c>
      <c r="KF284" s="158" t="s">
        <v>128</v>
      </c>
      <c r="KG284" s="158" t="s">
        <v>128</v>
      </c>
      <c r="KH284" s="158" t="s">
        <v>128</v>
      </c>
      <c r="KI284" s="158" t="s">
        <v>128</v>
      </c>
      <c r="KJ284" s="158" t="s">
        <v>128</v>
      </c>
      <c r="KK284" s="158" t="s">
        <v>128</v>
      </c>
      <c r="KL284" s="158" t="s">
        <v>128</v>
      </c>
      <c r="KM284" s="158" t="s">
        <v>128</v>
      </c>
      <c r="KN284" s="158" t="s">
        <v>128</v>
      </c>
      <c r="KO284" s="158" t="s">
        <v>128</v>
      </c>
      <c r="KP284" s="158" t="s">
        <v>128</v>
      </c>
      <c r="KQ284" s="158" t="s">
        <v>128</v>
      </c>
      <c r="KR284" s="158" t="s">
        <v>128</v>
      </c>
      <c r="KS284" s="158" t="s">
        <v>128</v>
      </c>
      <c r="KT284" s="158" t="s">
        <v>128</v>
      </c>
      <c r="KU284" s="158" t="s">
        <v>128</v>
      </c>
      <c r="KV284" s="158" t="s">
        <v>128</v>
      </c>
      <c r="KW284" s="158" t="s">
        <v>128</v>
      </c>
      <c r="KX284" s="158" t="s">
        <v>128</v>
      </c>
      <c r="KY284" s="158" t="s">
        <v>128</v>
      </c>
      <c r="KZ284" s="158" t="s">
        <v>128</v>
      </c>
      <c r="LA284" s="158" t="s">
        <v>128</v>
      </c>
      <c r="LB284" s="158" t="s">
        <v>128</v>
      </c>
      <c r="LC284" s="158" t="s">
        <v>128</v>
      </c>
      <c r="LD284" s="158" t="s">
        <v>128</v>
      </c>
      <c r="LE284" s="158" t="s">
        <v>128</v>
      </c>
      <c r="LF284" s="158" t="s">
        <v>128</v>
      </c>
      <c r="LG284" s="158" t="s">
        <v>128</v>
      </c>
      <c r="LH284" s="158" t="s">
        <v>128</v>
      </c>
      <c r="LI284" s="158" t="s">
        <v>128</v>
      </c>
      <c r="LJ284" s="158" t="s">
        <v>128</v>
      </c>
      <c r="LK284" s="158" t="s">
        <v>128</v>
      </c>
      <c r="LL284" s="158" t="s">
        <v>128</v>
      </c>
      <c r="LM284" s="158" t="s">
        <v>128</v>
      </c>
      <c r="LN284" s="158" t="s">
        <v>128</v>
      </c>
      <c r="LO284" s="158" t="s">
        <v>128</v>
      </c>
      <c r="LP284" s="158" t="s">
        <v>128</v>
      </c>
      <c r="LQ284" s="158" t="s">
        <v>128</v>
      </c>
      <c r="LR284" s="158" t="s">
        <v>128</v>
      </c>
      <c r="LS284" s="158" t="s">
        <v>128</v>
      </c>
      <c r="LT284" s="158" t="s">
        <v>128</v>
      </c>
      <c r="LU284" s="158" t="s">
        <v>128</v>
      </c>
      <c r="LV284" s="158" t="s">
        <v>128</v>
      </c>
      <c r="LW284" s="158" t="s">
        <v>128</v>
      </c>
      <c r="LX284" s="158" t="s">
        <v>128</v>
      </c>
      <c r="LY284" s="158" t="s">
        <v>128</v>
      </c>
      <c r="LZ284" s="158" t="s">
        <v>128</v>
      </c>
      <c r="MA284" s="158" t="s">
        <v>128</v>
      </c>
      <c r="MB284" s="158" t="s">
        <v>128</v>
      </c>
      <c r="MC284" s="158" t="s">
        <v>128</v>
      </c>
      <c r="MD284" s="158" t="s">
        <v>128</v>
      </c>
      <c r="ME284" s="158" t="s">
        <v>128</v>
      </c>
      <c r="MF284" s="158" t="s">
        <v>128</v>
      </c>
      <c r="MG284" s="158" t="s">
        <v>128</v>
      </c>
      <c r="MH284" s="158" t="s">
        <v>128</v>
      </c>
      <c r="MI284" s="158" t="s">
        <v>128</v>
      </c>
      <c r="MJ284" s="158" t="s">
        <v>128</v>
      </c>
      <c r="MK284" s="158" t="s">
        <v>128</v>
      </c>
      <c r="ML284" s="158" t="s">
        <v>128</v>
      </c>
      <c r="MM284" s="158" t="s">
        <v>128</v>
      </c>
      <c r="MN284" s="158" t="s">
        <v>128</v>
      </c>
      <c r="MO284" s="158" t="s">
        <v>128</v>
      </c>
      <c r="MP284" s="158" t="s">
        <v>128</v>
      </c>
      <c r="MQ284" s="158" t="s">
        <v>128</v>
      </c>
      <c r="MR284" s="158" t="s">
        <v>128</v>
      </c>
      <c r="MS284" s="158" t="s">
        <v>128</v>
      </c>
      <c r="MT284" s="158" t="s">
        <v>128</v>
      </c>
      <c r="MU284" s="158" t="s">
        <v>128</v>
      </c>
      <c r="MV284" s="158" t="s">
        <v>128</v>
      </c>
      <c r="MW284" s="158" t="s">
        <v>128</v>
      </c>
      <c r="MX284" s="158" t="s">
        <v>128</v>
      </c>
      <c r="MY284" s="158" t="s">
        <v>128</v>
      </c>
      <c r="MZ284" s="158" t="s">
        <v>128</v>
      </c>
      <c r="NA284" s="158" t="s">
        <v>128</v>
      </c>
      <c r="NB284" s="158" t="s">
        <v>128</v>
      </c>
      <c r="NC284" s="158" t="s">
        <v>128</v>
      </c>
      <c r="ND284" s="158" t="s">
        <v>128</v>
      </c>
      <c r="NE284" s="158" t="s">
        <v>128</v>
      </c>
      <c r="NF284" s="158" t="s">
        <v>128</v>
      </c>
      <c r="NG284" s="158" t="s">
        <v>128</v>
      </c>
      <c r="NH284" s="158" t="s">
        <v>128</v>
      </c>
      <c r="NI284" s="158" t="s">
        <v>128</v>
      </c>
      <c r="NJ284" s="158" t="s">
        <v>128</v>
      </c>
      <c r="NK284" s="158" t="s">
        <v>128</v>
      </c>
      <c r="NL284" s="158" t="s">
        <v>128</v>
      </c>
      <c r="NM284" s="158" t="s">
        <v>128</v>
      </c>
      <c r="NN284" s="158" t="s">
        <v>128</v>
      </c>
      <c r="NO284" s="158" t="s">
        <v>128</v>
      </c>
      <c r="NP284" s="158" t="s">
        <v>128</v>
      </c>
      <c r="NQ284" s="158" t="s">
        <v>128</v>
      </c>
      <c r="NR284" s="158" t="s">
        <v>128</v>
      </c>
      <c r="NS284" s="158" t="s">
        <v>128</v>
      </c>
      <c r="NT284" s="158" t="s">
        <v>128</v>
      </c>
      <c r="NU284" s="158" t="s">
        <v>128</v>
      </c>
      <c r="NV284" s="158" t="s">
        <v>128</v>
      </c>
      <c r="NW284" s="158" t="s">
        <v>128</v>
      </c>
      <c r="NX284" s="158" t="s">
        <v>128</v>
      </c>
      <c r="NY284" s="158" t="s">
        <v>128</v>
      </c>
      <c r="NZ284" s="158" t="s">
        <v>128</v>
      </c>
      <c r="OA284" s="158" t="s">
        <v>128</v>
      </c>
      <c r="OB284" s="158" t="s">
        <v>128</v>
      </c>
      <c r="OC284" s="158" t="s">
        <v>128</v>
      </c>
      <c r="OD284" s="158" t="s">
        <v>128</v>
      </c>
      <c r="OE284" s="170" t="s">
        <v>128</v>
      </c>
      <c r="OF284" s="181"/>
      <c r="OG284" s="113" t="str">
        <f t="shared" si="1778"/>
        <v/>
      </c>
      <c r="OH284" s="66" t="str">
        <f t="shared" si="1779"/>
        <v/>
      </c>
      <c r="OI284" s="66" t="str">
        <f t="shared" si="1780"/>
        <v/>
      </c>
      <c r="OJ284" s="66" t="str">
        <f t="shared" si="1781"/>
        <v/>
      </c>
      <c r="OK284" s="66" t="str">
        <f t="shared" si="1782"/>
        <v/>
      </c>
      <c r="OL284" s="66" t="str">
        <f t="shared" si="1783"/>
        <v/>
      </c>
      <c r="OM284" s="66" t="str">
        <f t="shared" si="1784"/>
        <v/>
      </c>
      <c r="ON284" s="66" t="str">
        <f t="shared" si="1785"/>
        <v/>
      </c>
      <c r="OO284" s="66" t="str">
        <f t="shared" si="1786"/>
        <v/>
      </c>
      <c r="OP284" s="66" t="str">
        <f t="shared" si="1787"/>
        <v/>
      </c>
      <c r="OQ284" s="66" t="str">
        <f t="shared" si="1788"/>
        <v/>
      </c>
      <c r="OR284" s="66" t="str">
        <f t="shared" si="1789"/>
        <v/>
      </c>
      <c r="OS284" s="66" t="str">
        <f t="shared" si="1790"/>
        <v/>
      </c>
      <c r="OT284" s="66" t="str">
        <f t="shared" si="1791"/>
        <v/>
      </c>
      <c r="OU284" s="66" t="str">
        <f t="shared" si="1792"/>
        <v/>
      </c>
      <c r="OV284" s="66" t="str">
        <f t="shared" si="1793"/>
        <v/>
      </c>
      <c r="OW284" s="66" t="str">
        <f t="shared" si="1794"/>
        <v/>
      </c>
      <c r="OX284" s="66" t="str">
        <f t="shared" si="1795"/>
        <v/>
      </c>
      <c r="OY284" s="118">
        <f t="shared" si="1796"/>
        <v>6.2141087715347387</v>
      </c>
      <c r="OZ284" s="66" t="str">
        <f t="shared" si="1797"/>
        <v>kg/GJ delivered</v>
      </c>
      <c r="PA284" s="118">
        <f t="shared" si="1798"/>
        <v>1.6467740119355929</v>
      </c>
      <c r="PB284" s="66" t="str">
        <f t="shared" si="1799"/>
        <v>kg/GJ delivered</v>
      </c>
      <c r="PC284" s="126">
        <f t="shared" si="1800"/>
        <v>0.27446233532259889</v>
      </c>
      <c r="PD284" s="66" t="str">
        <f t="shared" si="1801"/>
        <v>kg/GJ delivered</v>
      </c>
      <c r="PE284" s="66" t="str">
        <f t="shared" si="1802"/>
        <v/>
      </c>
      <c r="PF284" s="66" t="str">
        <f t="shared" si="1803"/>
        <v/>
      </c>
      <c r="PG284" s="66" t="str">
        <f t="shared" si="1804"/>
        <v/>
      </c>
      <c r="PH284" s="66" t="str">
        <f t="shared" si="1805"/>
        <v/>
      </c>
      <c r="PI284" s="66" t="str">
        <f t="shared" si="1806"/>
        <v/>
      </c>
      <c r="PJ284" s="66" t="str">
        <f t="shared" si="1807"/>
        <v/>
      </c>
      <c r="PK284" s="66" t="str">
        <f t="shared" si="1808"/>
        <v/>
      </c>
      <c r="PL284" s="66" t="str">
        <f t="shared" si="1809"/>
        <v/>
      </c>
      <c r="PM284" s="66" t="str">
        <f t="shared" si="1810"/>
        <v/>
      </c>
      <c r="PN284" s="66" t="str">
        <f t="shared" si="1811"/>
        <v/>
      </c>
      <c r="PO284" s="66" t="str">
        <f t="shared" si="1812"/>
        <v/>
      </c>
      <c r="PP284" s="66" t="str">
        <f t="shared" si="1813"/>
        <v/>
      </c>
      <c r="PQ284" s="66" t="str">
        <f t="shared" si="1814"/>
        <v/>
      </c>
      <c r="PR284" s="66" t="str">
        <f t="shared" si="1815"/>
        <v/>
      </c>
      <c r="PS284" s="66" t="str">
        <f t="shared" si="1816"/>
        <v/>
      </c>
      <c r="PT284" s="66" t="str">
        <f t="shared" si="1817"/>
        <v/>
      </c>
      <c r="PU284" s="66" t="str">
        <f t="shared" si="1818"/>
        <v/>
      </c>
      <c r="PV284" s="66" t="str">
        <f t="shared" si="1819"/>
        <v/>
      </c>
      <c r="PW284" s="66" t="str">
        <f t="shared" si="1820"/>
        <v/>
      </c>
      <c r="PX284" s="66" t="str">
        <f t="shared" si="1821"/>
        <v/>
      </c>
      <c r="PY284" s="66" t="str">
        <f t="shared" si="1822"/>
        <v/>
      </c>
      <c r="PZ284" s="66" t="str">
        <f t="shared" si="1823"/>
        <v/>
      </c>
      <c r="QA284" s="66" t="str">
        <f t="shared" si="1824"/>
        <v/>
      </c>
      <c r="QB284" s="66" t="str">
        <f t="shared" si="1825"/>
        <v/>
      </c>
      <c r="QC284" s="66" t="str">
        <f t="shared" si="1826"/>
        <v/>
      </c>
      <c r="QD284" s="66" t="str">
        <f t="shared" si="1827"/>
        <v/>
      </c>
      <c r="QE284" s="66" t="str">
        <f t="shared" si="1828"/>
        <v/>
      </c>
      <c r="QF284" s="66" t="str">
        <f t="shared" si="1829"/>
        <v/>
      </c>
      <c r="QG284" s="66" t="str">
        <f t="shared" si="1830"/>
        <v/>
      </c>
      <c r="QH284" s="66" t="str">
        <f t="shared" si="1831"/>
        <v/>
      </c>
      <c r="QI284" s="66" t="str">
        <f t="shared" si="1832"/>
        <v/>
      </c>
      <c r="QJ284" s="66" t="str">
        <f t="shared" si="1833"/>
        <v/>
      </c>
      <c r="QK284" s="66" t="str">
        <f t="shared" si="1834"/>
        <v/>
      </c>
      <c r="QL284" s="66" t="str">
        <f t="shared" si="1835"/>
        <v/>
      </c>
      <c r="QM284" s="66" t="str">
        <f t="shared" si="1836"/>
        <v/>
      </c>
      <c r="QN284" s="66" t="str">
        <f t="shared" si="1837"/>
        <v/>
      </c>
      <c r="QO284" s="66" t="str">
        <f t="shared" si="1838"/>
        <v/>
      </c>
      <c r="QP284" s="66" t="str">
        <f t="shared" si="1839"/>
        <v/>
      </c>
      <c r="QQ284" s="66" t="str">
        <f t="shared" si="1840"/>
        <v/>
      </c>
      <c r="QR284" s="66" t="str">
        <f t="shared" si="1841"/>
        <v/>
      </c>
      <c r="QS284" s="66" t="str">
        <f t="shared" si="1842"/>
        <v/>
      </c>
      <c r="QT284" s="66" t="str">
        <f t="shared" si="1843"/>
        <v/>
      </c>
      <c r="QU284" s="66" t="str">
        <f t="shared" si="1844"/>
        <v/>
      </c>
      <c r="QV284" s="66" t="str">
        <f t="shared" si="1845"/>
        <v/>
      </c>
      <c r="QW284" s="66" t="str">
        <f t="shared" si="1846"/>
        <v/>
      </c>
      <c r="QX284" s="66" t="str">
        <f t="shared" si="1847"/>
        <v/>
      </c>
      <c r="QY284" s="66" t="str">
        <f t="shared" si="1848"/>
        <v/>
      </c>
      <c r="QZ284" s="66" t="str">
        <f t="shared" si="1849"/>
        <v/>
      </c>
      <c r="RA284" s="66" t="str">
        <f t="shared" si="1850"/>
        <v/>
      </c>
      <c r="RB284" s="66" t="str">
        <f t="shared" si="1851"/>
        <v/>
      </c>
      <c r="RC284" s="66" t="str">
        <f t="shared" si="1852"/>
        <v/>
      </c>
      <c r="RD284" s="66" t="str">
        <f t="shared" si="1853"/>
        <v/>
      </c>
      <c r="RE284" s="66" t="str">
        <f t="shared" si="1854"/>
        <v/>
      </c>
      <c r="RF284" s="66" t="str">
        <f t="shared" si="1855"/>
        <v/>
      </c>
      <c r="RG284" s="66" t="str">
        <f t="shared" si="1856"/>
        <v/>
      </c>
      <c r="RH284" s="66" t="str">
        <f t="shared" si="1857"/>
        <v/>
      </c>
      <c r="RI284" s="66" t="str">
        <f t="shared" si="1858"/>
        <v/>
      </c>
      <c r="RJ284" s="66" t="str">
        <f t="shared" si="1859"/>
        <v/>
      </c>
      <c r="RK284" s="66" t="str">
        <f t="shared" si="1860"/>
        <v/>
      </c>
      <c r="RL284" s="66" t="str">
        <f t="shared" si="1861"/>
        <v/>
      </c>
      <c r="RM284" s="66" t="str">
        <f t="shared" si="1862"/>
        <v/>
      </c>
      <c r="RN284" s="66" t="str">
        <f t="shared" si="1863"/>
        <v/>
      </c>
      <c r="RO284" s="66" t="str">
        <f t="shared" si="1864"/>
        <v/>
      </c>
      <c r="RP284" s="66" t="str">
        <f t="shared" si="1865"/>
        <v/>
      </c>
      <c r="RQ284" s="66" t="str">
        <f t="shared" si="1866"/>
        <v/>
      </c>
      <c r="RR284" s="66" t="str">
        <f t="shared" si="1867"/>
        <v/>
      </c>
      <c r="RS284" s="66" t="str">
        <f t="shared" si="1868"/>
        <v/>
      </c>
      <c r="RT284" s="66" t="str">
        <f t="shared" si="1869"/>
        <v/>
      </c>
      <c r="RU284" s="66" t="str">
        <f t="shared" si="1870"/>
        <v/>
      </c>
      <c r="RV284" s="66" t="str">
        <f t="shared" si="1871"/>
        <v/>
      </c>
      <c r="RW284" s="66" t="str">
        <f t="shared" si="1872"/>
        <v/>
      </c>
      <c r="RX284" s="66" t="str">
        <f t="shared" si="1873"/>
        <v/>
      </c>
      <c r="RY284" s="66" t="str">
        <f t="shared" si="1874"/>
        <v/>
      </c>
      <c r="RZ284" s="66" t="str">
        <f t="shared" si="1875"/>
        <v/>
      </c>
      <c r="SA284" s="66" t="str">
        <f t="shared" si="1876"/>
        <v/>
      </c>
      <c r="SB284" s="66" t="str">
        <f t="shared" si="1877"/>
        <v/>
      </c>
      <c r="SC284" s="66" t="str">
        <f t="shared" si="1878"/>
        <v/>
      </c>
      <c r="SD284" s="66" t="str">
        <f t="shared" si="1879"/>
        <v/>
      </c>
      <c r="SE284" s="66" t="str">
        <f t="shared" si="1880"/>
        <v/>
      </c>
      <c r="SF284" s="66" t="str">
        <f t="shared" si="1881"/>
        <v/>
      </c>
      <c r="SG284" s="66" t="str">
        <f t="shared" si="1882"/>
        <v/>
      </c>
      <c r="SH284" s="66" t="str">
        <f t="shared" si="1883"/>
        <v/>
      </c>
      <c r="SI284" s="66" t="str">
        <f t="shared" si="1884"/>
        <v/>
      </c>
      <c r="SJ284" s="66" t="str">
        <f t="shared" si="1885"/>
        <v/>
      </c>
      <c r="SK284" s="66" t="str">
        <f t="shared" si="1886"/>
        <v/>
      </c>
      <c r="SL284" s="66" t="str">
        <f t="shared" si="1887"/>
        <v/>
      </c>
      <c r="SM284" s="66" t="str">
        <f t="shared" si="1888"/>
        <v/>
      </c>
      <c r="SN284" s="66" t="str">
        <f t="shared" si="1889"/>
        <v/>
      </c>
      <c r="SO284" s="66" t="str">
        <f t="shared" si="1890"/>
        <v/>
      </c>
      <c r="SP284" s="66" t="str">
        <f t="shared" si="1891"/>
        <v/>
      </c>
      <c r="SQ284" s="66" t="str">
        <f t="shared" si="1892"/>
        <v/>
      </c>
      <c r="SR284" s="66" t="str">
        <f t="shared" si="1893"/>
        <v/>
      </c>
      <c r="SS284" s="66" t="str">
        <f t="shared" si="1894"/>
        <v/>
      </c>
      <c r="ST284" s="66" t="str">
        <f t="shared" si="1895"/>
        <v/>
      </c>
      <c r="SU284" s="66" t="str">
        <f t="shared" si="1896"/>
        <v/>
      </c>
      <c r="SV284" s="66" t="str">
        <f t="shared" si="1897"/>
        <v/>
      </c>
      <c r="SW284" s="66" t="str">
        <f t="shared" si="1898"/>
        <v/>
      </c>
      <c r="SX284" s="66" t="str">
        <f t="shared" si="1899"/>
        <v/>
      </c>
      <c r="SY284" s="66" t="str">
        <f t="shared" si="1900"/>
        <v/>
      </c>
      <c r="SZ284" s="66" t="str">
        <f t="shared" si="1901"/>
        <v/>
      </c>
      <c r="TA284" s="66" t="str">
        <f t="shared" si="1902"/>
        <v/>
      </c>
      <c r="TB284" s="66" t="str">
        <f t="shared" si="1903"/>
        <v/>
      </c>
      <c r="TC284" s="66" t="str">
        <f t="shared" si="1904"/>
        <v/>
      </c>
      <c r="TD284" s="66" t="str">
        <f t="shared" si="1905"/>
        <v/>
      </c>
      <c r="TE284" s="66" t="str">
        <f t="shared" si="1906"/>
        <v/>
      </c>
      <c r="TF284" s="66" t="str">
        <f t="shared" si="1907"/>
        <v/>
      </c>
      <c r="TG284" s="66" t="str">
        <f t="shared" si="1908"/>
        <v/>
      </c>
      <c r="TH284" s="66" t="str">
        <f t="shared" si="1909"/>
        <v/>
      </c>
      <c r="TI284" s="66" t="str">
        <f t="shared" si="1910"/>
        <v/>
      </c>
      <c r="TJ284" s="66" t="str">
        <f t="shared" si="1911"/>
        <v/>
      </c>
      <c r="TK284" s="66" t="str">
        <f t="shared" si="1912"/>
        <v/>
      </c>
      <c r="TL284" s="66" t="str">
        <f t="shared" si="1913"/>
        <v/>
      </c>
      <c r="TM284" s="66" t="str">
        <f t="shared" si="1914"/>
        <v/>
      </c>
      <c r="TN284" s="66" t="str">
        <f t="shared" si="1915"/>
        <v/>
      </c>
      <c r="TO284" s="66" t="str">
        <f t="shared" si="1916"/>
        <v/>
      </c>
      <c r="TP284" s="66" t="str">
        <f t="shared" si="1917"/>
        <v/>
      </c>
      <c r="TQ284" s="66" t="str">
        <f t="shared" si="1918"/>
        <v/>
      </c>
      <c r="TR284" s="66" t="str">
        <f t="shared" si="1919"/>
        <v/>
      </c>
      <c r="TS284" s="66" t="str">
        <f t="shared" si="1920"/>
        <v/>
      </c>
      <c r="TT284" s="66" t="str">
        <f t="shared" si="1921"/>
        <v/>
      </c>
      <c r="TU284" s="66" t="str">
        <f t="shared" si="1922"/>
        <v/>
      </c>
      <c r="TV284" s="66" t="str">
        <f t="shared" si="1923"/>
        <v/>
      </c>
      <c r="TW284" s="66" t="str">
        <f t="shared" si="1924"/>
        <v/>
      </c>
      <c r="TX284" s="66" t="str">
        <f t="shared" si="1925"/>
        <v/>
      </c>
      <c r="TY284" s="66" t="str">
        <f t="shared" si="1926"/>
        <v/>
      </c>
      <c r="TZ284" s="66" t="str">
        <f t="shared" si="1927"/>
        <v/>
      </c>
      <c r="UA284" s="66" t="str">
        <f t="shared" si="1928"/>
        <v/>
      </c>
      <c r="UB284" s="66" t="str">
        <f t="shared" si="1929"/>
        <v/>
      </c>
      <c r="UC284" s="66" t="str">
        <f t="shared" si="1930"/>
        <v/>
      </c>
      <c r="UD284" s="66" t="str">
        <f t="shared" si="1931"/>
        <v/>
      </c>
      <c r="UE284" s="66" t="str">
        <f t="shared" si="1932"/>
        <v/>
      </c>
      <c r="UF284" s="66" t="str">
        <f t="shared" si="1933"/>
        <v/>
      </c>
      <c r="UG284" s="66" t="str">
        <f t="shared" si="1934"/>
        <v/>
      </c>
      <c r="UH284" s="66" t="str">
        <f t="shared" si="1935"/>
        <v/>
      </c>
      <c r="UI284" s="66" t="str">
        <f t="shared" si="1936"/>
        <v/>
      </c>
      <c r="UJ284" s="66" t="str">
        <f t="shared" si="1937"/>
        <v/>
      </c>
      <c r="UK284" s="66" t="str">
        <f t="shared" si="1938"/>
        <v/>
      </c>
      <c r="UL284" s="66" t="str">
        <f t="shared" si="1939"/>
        <v/>
      </c>
      <c r="UM284" s="66" t="str">
        <f t="shared" si="1940"/>
        <v/>
      </c>
      <c r="UN284" s="66" t="str">
        <f t="shared" si="1941"/>
        <v/>
      </c>
      <c r="UO284" s="66" t="str">
        <f t="shared" si="1942"/>
        <v/>
      </c>
      <c r="UP284" s="66" t="str">
        <f t="shared" si="1943"/>
        <v/>
      </c>
      <c r="UQ284" s="66" t="str">
        <f t="shared" si="1944"/>
        <v/>
      </c>
      <c r="UR284" s="66" t="str">
        <f t="shared" si="1945"/>
        <v/>
      </c>
      <c r="US284" s="66" t="str">
        <f t="shared" si="1946"/>
        <v/>
      </c>
      <c r="UT284" s="66" t="str">
        <f t="shared" si="1947"/>
        <v/>
      </c>
      <c r="UU284" s="66" t="str">
        <f t="shared" si="1948"/>
        <v/>
      </c>
      <c r="UV284" s="66" t="str">
        <f t="shared" si="1949"/>
        <v/>
      </c>
      <c r="UW284" s="66" t="str">
        <f t="shared" si="1950"/>
        <v/>
      </c>
      <c r="UX284" s="66" t="str">
        <f t="shared" si="1951"/>
        <v/>
      </c>
      <c r="UY284" s="66" t="str">
        <f t="shared" si="1952"/>
        <v/>
      </c>
      <c r="UZ284" s="66" t="str">
        <f t="shared" si="1953"/>
        <v/>
      </c>
      <c r="VA284" s="66" t="str">
        <f t="shared" si="1954"/>
        <v/>
      </c>
      <c r="VB284" s="66" t="str">
        <f t="shared" si="1955"/>
        <v/>
      </c>
      <c r="VC284" s="66" t="str">
        <f t="shared" si="1956"/>
        <v/>
      </c>
      <c r="VD284" s="66" t="str">
        <f t="shared" si="1957"/>
        <v/>
      </c>
      <c r="VE284" s="66" t="str">
        <f t="shared" si="1958"/>
        <v/>
      </c>
      <c r="VF284" s="66" t="str">
        <f t="shared" si="1959"/>
        <v/>
      </c>
      <c r="VG284" s="66" t="str">
        <f t="shared" si="1960"/>
        <v/>
      </c>
      <c r="VH284" s="66" t="str">
        <f t="shared" si="1961"/>
        <v/>
      </c>
      <c r="VI284" s="66" t="str">
        <f t="shared" si="1962"/>
        <v/>
      </c>
      <c r="VJ284" s="66" t="str">
        <f t="shared" si="1963"/>
        <v/>
      </c>
      <c r="VK284" s="66" t="str">
        <f t="shared" si="1964"/>
        <v/>
      </c>
      <c r="VL284" s="66" t="str">
        <f t="shared" si="1965"/>
        <v/>
      </c>
      <c r="VM284" s="66" t="str">
        <f t="shared" si="1966"/>
        <v/>
      </c>
      <c r="VN284" s="66" t="str">
        <f t="shared" si="1967"/>
        <v/>
      </c>
      <c r="VO284" s="66" t="str">
        <f t="shared" si="1968"/>
        <v/>
      </c>
      <c r="VP284" s="66" t="str">
        <f t="shared" si="1969"/>
        <v/>
      </c>
      <c r="VQ284" s="66" t="str">
        <f t="shared" si="1970"/>
        <v/>
      </c>
      <c r="VR284" s="66" t="str">
        <f t="shared" si="1971"/>
        <v/>
      </c>
      <c r="VS284" s="66" t="str">
        <f t="shared" si="1972"/>
        <v/>
      </c>
      <c r="VT284" s="66" t="str">
        <f t="shared" si="1973"/>
        <v/>
      </c>
      <c r="VU284" s="66" t="str">
        <f t="shared" si="1974"/>
        <v/>
      </c>
      <c r="VV284" s="66" t="str">
        <f t="shared" si="1975"/>
        <v/>
      </c>
      <c r="VW284" s="66" t="str">
        <f t="shared" si="1976"/>
        <v/>
      </c>
      <c r="VX284" s="66" t="str">
        <f t="shared" si="1977"/>
        <v/>
      </c>
      <c r="VY284" s="66" t="str">
        <f t="shared" si="1978"/>
        <v/>
      </c>
      <c r="VZ284" s="66" t="str">
        <f t="shared" si="1979"/>
        <v/>
      </c>
      <c r="WA284" s="66" t="str">
        <f t="shared" si="1980"/>
        <v/>
      </c>
      <c r="WB284" s="66" t="str">
        <f t="shared" si="1981"/>
        <v/>
      </c>
      <c r="WC284" s="66" t="str">
        <f t="shared" si="1982"/>
        <v/>
      </c>
      <c r="WD284" s="66" t="str">
        <f t="shared" si="1983"/>
        <v/>
      </c>
      <c r="WE284" s="66" t="str">
        <f t="shared" si="1984"/>
        <v/>
      </c>
      <c r="WF284" s="66" t="str">
        <f t="shared" si="1985"/>
        <v/>
      </c>
      <c r="WG284" s="66" t="str">
        <f t="shared" si="1986"/>
        <v/>
      </c>
      <c r="WH284" s="66" t="str">
        <f t="shared" si="1987"/>
        <v/>
      </c>
      <c r="WI284" s="66" t="str">
        <f t="shared" si="1988"/>
        <v/>
      </c>
      <c r="WJ284" s="66" t="str">
        <f t="shared" si="1989"/>
        <v/>
      </c>
      <c r="WK284" s="66" t="str">
        <f t="shared" si="1990"/>
        <v/>
      </c>
      <c r="WL284" s="66" t="str">
        <f t="shared" si="1991"/>
        <v/>
      </c>
      <c r="WM284" s="66" t="str">
        <f t="shared" si="1992"/>
        <v/>
      </c>
      <c r="WN284" s="66" t="str">
        <f t="shared" si="1993"/>
        <v/>
      </c>
      <c r="WO284" s="66" t="str">
        <f t="shared" si="1994"/>
        <v/>
      </c>
      <c r="WP284" s="66" t="str">
        <f t="shared" si="1995"/>
        <v/>
      </c>
      <c r="WQ284" s="66" t="str">
        <f t="shared" si="1996"/>
        <v/>
      </c>
      <c r="WR284" s="66" t="str">
        <f t="shared" si="1997"/>
        <v/>
      </c>
      <c r="WS284" s="66" t="str">
        <f t="shared" si="1998"/>
        <v/>
      </c>
      <c r="WT284" s="66" t="str">
        <f t="shared" si="1999"/>
        <v/>
      </c>
      <c r="WU284" s="66" t="str">
        <f t="shared" si="2000"/>
        <v/>
      </c>
      <c r="WV284" s="66" t="str">
        <f t="shared" si="2001"/>
        <v/>
      </c>
      <c r="WW284" s="66" t="str">
        <f t="shared" si="2002"/>
        <v/>
      </c>
      <c r="WX284" s="66" t="str">
        <f t="shared" si="2003"/>
        <v/>
      </c>
      <c r="WY284" s="66" t="str">
        <f t="shared" si="2004"/>
        <v/>
      </c>
      <c r="WZ284" s="66" t="str">
        <f t="shared" si="2005"/>
        <v/>
      </c>
      <c r="XA284" s="66" t="str">
        <f t="shared" si="2006"/>
        <v/>
      </c>
      <c r="XB284" s="66" t="str">
        <f t="shared" si="2007"/>
        <v/>
      </c>
      <c r="XC284" s="66" t="str">
        <f t="shared" si="2008"/>
        <v/>
      </c>
      <c r="XD284" s="66" t="str">
        <f t="shared" si="2009"/>
        <v/>
      </c>
      <c r="XE284" s="66" t="str">
        <f t="shared" si="2010"/>
        <v/>
      </c>
      <c r="XF284" s="66" t="str">
        <f t="shared" si="2011"/>
        <v/>
      </c>
      <c r="XG284" s="66" t="str">
        <f t="shared" si="2012"/>
        <v/>
      </c>
      <c r="XH284" s="66" t="str">
        <f t="shared" si="2013"/>
        <v/>
      </c>
      <c r="XI284" s="66" t="str">
        <f t="shared" si="2014"/>
        <v/>
      </c>
      <c r="XJ284" s="66" t="str">
        <f t="shared" si="2015"/>
        <v/>
      </c>
      <c r="XK284" s="66" t="str">
        <f t="shared" si="2016"/>
        <v/>
      </c>
      <c r="XL284" s="66" t="str">
        <f t="shared" si="2017"/>
        <v/>
      </c>
      <c r="XM284" s="66" t="str">
        <f t="shared" si="2018"/>
        <v/>
      </c>
      <c r="XN284" s="66" t="str">
        <f t="shared" si="2019"/>
        <v/>
      </c>
      <c r="XO284" s="66" t="str">
        <f t="shared" si="2020"/>
        <v/>
      </c>
      <c r="XP284" s="66" t="str">
        <f t="shared" si="2021"/>
        <v/>
      </c>
      <c r="XQ284" s="66" t="str">
        <f t="shared" si="2022"/>
        <v/>
      </c>
      <c r="XR284" s="66" t="str">
        <f t="shared" si="2023"/>
        <v/>
      </c>
      <c r="XS284" s="66" t="str">
        <f t="shared" si="2024"/>
        <v/>
      </c>
      <c r="XT284" s="66" t="str">
        <f t="shared" si="2025"/>
        <v/>
      </c>
      <c r="XU284" s="66" t="str">
        <f t="shared" si="2026"/>
        <v/>
      </c>
      <c r="XV284" s="66" t="str">
        <f t="shared" si="2027"/>
        <v/>
      </c>
      <c r="XW284" s="66" t="str">
        <f t="shared" si="2028"/>
        <v/>
      </c>
      <c r="XX284" s="66" t="str">
        <f t="shared" si="2029"/>
        <v/>
      </c>
      <c r="XY284" s="66" t="str">
        <f t="shared" si="2030"/>
        <v/>
      </c>
      <c r="XZ284" s="66" t="str">
        <f t="shared" si="2031"/>
        <v/>
      </c>
      <c r="YA284" s="66" t="str">
        <f t="shared" si="2032"/>
        <v/>
      </c>
      <c r="YB284" s="66" t="str">
        <f t="shared" si="2033"/>
        <v/>
      </c>
      <c r="YC284" s="66" t="str">
        <f t="shared" si="2034"/>
        <v/>
      </c>
      <c r="YD284" s="66" t="str">
        <f t="shared" si="2035"/>
        <v/>
      </c>
      <c r="YE284" s="66" t="str">
        <f t="shared" si="2036"/>
        <v/>
      </c>
      <c r="YF284" s="66" t="str">
        <f t="shared" si="2037"/>
        <v/>
      </c>
      <c r="YG284" s="66" t="str">
        <f t="shared" si="2038"/>
        <v/>
      </c>
      <c r="YH284" s="66" t="str">
        <f t="shared" si="2039"/>
        <v/>
      </c>
      <c r="YI284" s="66" t="str">
        <f t="shared" si="2040"/>
        <v/>
      </c>
      <c r="YJ284" s="66" t="str">
        <f t="shared" si="2041"/>
        <v/>
      </c>
      <c r="YK284" s="66" t="str">
        <f t="shared" si="2042"/>
        <v/>
      </c>
      <c r="YL284" s="66" t="str">
        <f t="shared" si="2043"/>
        <v/>
      </c>
      <c r="YM284" s="66" t="str">
        <f t="shared" si="2044"/>
        <v/>
      </c>
      <c r="YN284" s="66" t="str">
        <f t="shared" si="2045"/>
        <v/>
      </c>
      <c r="YO284" s="66" t="str">
        <f t="shared" si="2046"/>
        <v/>
      </c>
      <c r="YP284" s="66" t="str">
        <f t="shared" si="2047"/>
        <v/>
      </c>
      <c r="YQ284" s="66" t="str">
        <f t="shared" si="2048"/>
        <v/>
      </c>
      <c r="YR284" s="66" t="str">
        <f t="shared" si="2049"/>
        <v/>
      </c>
      <c r="YS284" s="66" t="str">
        <f t="shared" si="2050"/>
        <v/>
      </c>
      <c r="YT284" s="66" t="str">
        <f t="shared" si="2051"/>
        <v/>
      </c>
      <c r="YU284" s="66" t="str">
        <f t="shared" si="2052"/>
        <v/>
      </c>
      <c r="YV284" s="66" t="str">
        <f t="shared" si="2053"/>
        <v/>
      </c>
      <c r="YW284" s="66" t="str">
        <f t="shared" si="2054"/>
        <v/>
      </c>
      <c r="YX284" s="66" t="str">
        <f t="shared" si="2055"/>
        <v/>
      </c>
      <c r="YY284" s="66" t="str">
        <f t="shared" si="2056"/>
        <v/>
      </c>
      <c r="YZ284" s="66" t="str">
        <f t="shared" si="2057"/>
        <v/>
      </c>
      <c r="ZA284" s="66" t="str">
        <f t="shared" si="2058"/>
        <v/>
      </c>
      <c r="ZB284" s="66" t="str">
        <f t="shared" si="2059"/>
        <v/>
      </c>
      <c r="ZC284" s="66" t="str">
        <f t="shared" si="2060"/>
        <v/>
      </c>
      <c r="ZD284" s="66" t="str">
        <f t="shared" si="2061"/>
        <v/>
      </c>
      <c r="ZE284" s="66" t="str">
        <f t="shared" si="2062"/>
        <v/>
      </c>
      <c r="ZF284" s="66" t="str">
        <f t="shared" si="2063"/>
        <v/>
      </c>
      <c r="ZG284" s="66" t="str">
        <f t="shared" si="2064"/>
        <v/>
      </c>
      <c r="ZH284" s="66" t="str">
        <f t="shared" si="2065"/>
        <v/>
      </c>
      <c r="ZI284" s="66" t="str">
        <f t="shared" si="2066"/>
        <v/>
      </c>
      <c r="ZJ284" s="66" t="str">
        <f t="shared" si="2067"/>
        <v/>
      </c>
      <c r="ZK284" s="66" t="str">
        <f t="shared" si="2068"/>
        <v/>
      </c>
      <c r="ZL284" s="66" t="str">
        <f t="shared" si="2069"/>
        <v/>
      </c>
      <c r="ZM284" s="66" t="str">
        <f t="shared" si="2070"/>
        <v/>
      </c>
      <c r="ZN284" s="66" t="str">
        <f t="shared" si="2071"/>
        <v/>
      </c>
      <c r="ZO284" s="66" t="str">
        <f t="shared" si="2072"/>
        <v/>
      </c>
      <c r="ZP284" s="66" t="str">
        <f t="shared" si="2073"/>
        <v/>
      </c>
      <c r="ZQ284" s="66" t="str">
        <f t="shared" si="2074"/>
        <v/>
      </c>
      <c r="ZR284" s="66" t="str">
        <f t="shared" si="2075"/>
        <v/>
      </c>
      <c r="ZS284" s="66" t="str">
        <f t="shared" si="2076"/>
        <v/>
      </c>
      <c r="ZT284" s="66" t="str">
        <f t="shared" si="2077"/>
        <v/>
      </c>
      <c r="ZU284" s="66" t="str">
        <f t="shared" si="2078"/>
        <v/>
      </c>
      <c r="ZV284" s="66" t="str">
        <f t="shared" si="2079"/>
        <v/>
      </c>
      <c r="ZW284" s="66" t="str">
        <f t="shared" si="2080"/>
        <v/>
      </c>
      <c r="ZX284" s="66" t="str">
        <f t="shared" si="2081"/>
        <v/>
      </c>
      <c r="ZY284" s="66" t="str">
        <f t="shared" si="2082"/>
        <v/>
      </c>
      <c r="ZZ284" s="66" t="str">
        <f t="shared" si="2083"/>
        <v/>
      </c>
      <c r="AAA284" s="66" t="str">
        <f t="shared" si="2084"/>
        <v/>
      </c>
      <c r="AAB284" s="66" t="str">
        <f t="shared" si="2085"/>
        <v/>
      </c>
      <c r="AAC284" s="66" t="str">
        <f t="shared" si="2086"/>
        <v/>
      </c>
      <c r="AAD284" s="66" t="str">
        <f t="shared" si="2087"/>
        <v/>
      </c>
      <c r="AAE284" s="66" t="str">
        <f t="shared" si="2088"/>
        <v/>
      </c>
      <c r="AAF284" s="66" t="str">
        <f t="shared" si="2089"/>
        <v/>
      </c>
      <c r="AAG284" s="66" t="str">
        <f t="shared" si="2090"/>
        <v/>
      </c>
      <c r="AAH284" s="66" t="str">
        <f t="shared" si="2091"/>
        <v/>
      </c>
      <c r="AAI284" s="66" t="str">
        <f t="shared" si="2092"/>
        <v/>
      </c>
      <c r="AAJ284" s="66" t="str">
        <f t="shared" si="2093"/>
        <v/>
      </c>
      <c r="AAK284" s="66" t="str">
        <f t="shared" si="2094"/>
        <v/>
      </c>
      <c r="AAL284" s="66" t="str">
        <f t="shared" si="2095"/>
        <v/>
      </c>
      <c r="AAM284" s="66" t="str">
        <f t="shared" si="2096"/>
        <v/>
      </c>
      <c r="AAN284" s="66" t="str">
        <f t="shared" si="2097"/>
        <v/>
      </c>
      <c r="AAO284" s="66" t="str">
        <f t="shared" si="2098"/>
        <v/>
      </c>
      <c r="AAP284" s="66" t="str">
        <f t="shared" si="2099"/>
        <v/>
      </c>
      <c r="AAQ284" s="66" t="str">
        <f t="shared" si="2100"/>
        <v/>
      </c>
      <c r="AAR284" s="66" t="str">
        <f t="shared" si="2101"/>
        <v/>
      </c>
      <c r="AAS284" s="66" t="str">
        <f t="shared" si="2102"/>
        <v/>
      </c>
      <c r="AAT284" s="66" t="str">
        <f t="shared" si="2103"/>
        <v/>
      </c>
      <c r="AAU284" s="66" t="str">
        <f t="shared" si="2104"/>
        <v/>
      </c>
      <c r="AAV284" s="66" t="str">
        <f t="shared" si="2105"/>
        <v/>
      </c>
      <c r="AAW284" s="66" t="str">
        <f t="shared" si="2106"/>
        <v/>
      </c>
      <c r="AAX284" s="66" t="str">
        <f t="shared" si="2107"/>
        <v/>
      </c>
      <c r="AAY284" s="66" t="str">
        <f t="shared" si="2108"/>
        <v/>
      </c>
      <c r="AAZ284" s="66" t="str">
        <f t="shared" si="2109"/>
        <v/>
      </c>
      <c r="ABA284" s="66" t="str">
        <f t="shared" si="2110"/>
        <v/>
      </c>
      <c r="ABB284" s="66" t="str">
        <f t="shared" si="2111"/>
        <v/>
      </c>
      <c r="ABC284" s="66" t="str">
        <f t="shared" si="2112"/>
        <v/>
      </c>
      <c r="ABD284" s="66" t="str">
        <f t="shared" si="2113"/>
        <v/>
      </c>
      <c r="ABE284" s="66" t="str">
        <f t="shared" si="2114"/>
        <v/>
      </c>
      <c r="ABF284" s="66" t="str">
        <f t="shared" si="2115"/>
        <v/>
      </c>
      <c r="ABG284" s="66" t="str">
        <f t="shared" si="2116"/>
        <v/>
      </c>
      <c r="ABH284" s="66" t="str">
        <f t="shared" si="2117"/>
        <v/>
      </c>
      <c r="ABI284" s="66" t="str">
        <f t="shared" si="2118"/>
        <v/>
      </c>
      <c r="ABJ284" s="66" t="str">
        <f t="shared" si="2119"/>
        <v/>
      </c>
      <c r="ABK284" s="66" t="str">
        <f t="shared" si="2120"/>
        <v/>
      </c>
      <c r="ABL284" s="66" t="str">
        <f t="shared" si="2121"/>
        <v/>
      </c>
      <c r="ABM284" s="66" t="str">
        <f t="shared" si="2122"/>
        <v/>
      </c>
      <c r="ABN284" s="66" t="str">
        <f t="shared" si="2123"/>
        <v/>
      </c>
      <c r="ABO284" s="66" t="str">
        <f t="shared" si="2124"/>
        <v/>
      </c>
      <c r="ABP284" s="66" t="str">
        <f t="shared" si="2125"/>
        <v/>
      </c>
      <c r="ABQ284" s="66" t="str">
        <f t="shared" si="2126"/>
        <v/>
      </c>
      <c r="ABR284" s="66" t="str">
        <f t="shared" si="2127"/>
        <v/>
      </c>
      <c r="ABS284" s="66" t="str">
        <f t="shared" si="2128"/>
        <v/>
      </c>
      <c r="ABT284" s="66" t="str">
        <f t="shared" si="2129"/>
        <v/>
      </c>
      <c r="ABU284" s="66" t="str">
        <f t="shared" si="2130"/>
        <v/>
      </c>
      <c r="ABV284" s="66" t="str">
        <f t="shared" si="2131"/>
        <v/>
      </c>
      <c r="ABW284" s="66" t="str">
        <f t="shared" si="2132"/>
        <v/>
      </c>
      <c r="ABX284" s="66" t="str">
        <f t="shared" si="2133"/>
        <v/>
      </c>
      <c r="ABY284" s="66" t="str">
        <f t="shared" si="2134"/>
        <v/>
      </c>
      <c r="ABZ284" s="66" t="str">
        <f t="shared" si="2135"/>
        <v/>
      </c>
      <c r="ACA284" s="66" t="str">
        <f t="shared" si="2136"/>
        <v/>
      </c>
      <c r="ACB284" s="66" t="str">
        <f t="shared" si="2137"/>
        <v/>
      </c>
      <c r="ACC284" s="66" t="str">
        <f t="shared" si="2138"/>
        <v/>
      </c>
      <c r="ACD284" s="66" t="str">
        <f t="shared" si="2139"/>
        <v/>
      </c>
      <c r="ACE284" s="66" t="str">
        <f t="shared" si="2140"/>
        <v/>
      </c>
      <c r="ACF284" s="66" t="str">
        <f t="shared" si="2141"/>
        <v/>
      </c>
      <c r="ACG284" s="66" t="str">
        <f t="shared" si="2142"/>
        <v/>
      </c>
      <c r="ACH284" s="66" t="str">
        <f t="shared" si="2143"/>
        <v/>
      </c>
      <c r="ACI284" s="66" t="str">
        <f t="shared" si="2144"/>
        <v/>
      </c>
      <c r="ACJ284" s="66" t="str">
        <f t="shared" si="2145"/>
        <v/>
      </c>
      <c r="ACK284" s="66" t="str">
        <f t="shared" si="2146"/>
        <v/>
      </c>
      <c r="ACL284" s="66" t="str">
        <f t="shared" si="2147"/>
        <v/>
      </c>
      <c r="ACM284" s="66" t="str">
        <f t="shared" ref="ACM284:ACN284" si="2176">IF(AND(ACS$3="Unit", ACL284=""), "", IF(AND(ACS$3="Unit", ACL284="-"),"", IF(ACS$3="Unit", "kg/GJ delivered", IF(AND(NY284&lt;&gt;"", NY284&lt;&gt;"-", NX284="-"),"", IF($H284="","", IF(NX284="nd", "",IF(NX284="&lt;n.a.&gt;", "", IF(NY284="#/MJ", "", IF(NY284="kg/GJ delivered",NX284,IF(NY284="g/MJ delivered",NX284,IF(NY284="kg/MJ delivered",NX284*1000,IF(NY284="mg/MJ delivered",NX284/1000,IF(NY284="g/kg",((NX284)*(1/$I284)*(1/$H284)),IF(NY284="mg/kg",((NX284/1000)*(1/$I284)*(1/$H284)),IF(NY284="mg/MJ delivered",NX284/1000,IF(NY284="-","","Error"))))))))))))))))</f>
        <v/>
      </c>
      <c r="ACN284" s="66" t="str">
        <f t="shared" si="2176"/>
        <v/>
      </c>
      <c r="ACO284" s="66" t="str">
        <f t="shared" si="2149"/>
        <v/>
      </c>
      <c r="ACP284" s="66" t="str">
        <f t="shared" si="2150"/>
        <v/>
      </c>
      <c r="ACQ284" s="66" t="str">
        <f t="shared" si="2151"/>
        <v/>
      </c>
      <c r="ACR284" s="66" t="str">
        <f t="shared" si="2152"/>
        <v/>
      </c>
      <c r="ACS284" s="66" t="str">
        <f t="shared" si="2153"/>
        <v/>
      </c>
      <c r="ACT284" s="66" t="str">
        <f t="shared" si="2154"/>
        <v/>
      </c>
    </row>
    <row r="285" spans="2:774" ht="15.75" customHeight="1" x14ac:dyDescent="0.25">
      <c r="B285" s="66">
        <v>328</v>
      </c>
      <c r="C285" s="66" t="s">
        <v>1180</v>
      </c>
      <c r="D285" s="66" t="s">
        <v>1670</v>
      </c>
      <c r="E285" s="156" t="s">
        <v>1579</v>
      </c>
      <c r="F285" s="66" t="s">
        <v>1579</v>
      </c>
      <c r="G285" s="66" t="s">
        <v>490</v>
      </c>
      <c r="H285" s="126">
        <v>0.11066666666666665</v>
      </c>
      <c r="I285" s="130">
        <f>'Heating Values'!$D$7</f>
        <v>12.84</v>
      </c>
      <c r="J285" s="66" t="str">
        <f t="shared" si="1759"/>
        <v>Crop Residue, Traditional, IN</v>
      </c>
      <c r="K285" s="66" t="s">
        <v>1254</v>
      </c>
      <c r="L285" s="66" t="s">
        <v>1254</v>
      </c>
      <c r="M285" s="66" t="s">
        <v>1254</v>
      </c>
      <c r="N285" s="66" t="s">
        <v>1254</v>
      </c>
      <c r="O285" s="66" t="s">
        <v>1168</v>
      </c>
      <c r="P285" s="66" t="str">
        <f t="shared" si="1768"/>
        <v>IN</v>
      </c>
      <c r="Q285" s="66" t="s">
        <v>2</v>
      </c>
      <c r="R285" s="158" t="s">
        <v>128</v>
      </c>
      <c r="S285" s="158" t="s">
        <v>128</v>
      </c>
      <c r="T285" s="158" t="s">
        <v>128</v>
      </c>
      <c r="U285" s="158" t="s">
        <v>128</v>
      </c>
      <c r="V285" s="158" t="s">
        <v>128</v>
      </c>
      <c r="W285" s="158" t="s">
        <v>128</v>
      </c>
      <c r="X285" s="158" t="s">
        <v>128</v>
      </c>
      <c r="Y285" s="158" t="s">
        <v>128</v>
      </c>
      <c r="Z285" s="158" t="s">
        <v>128</v>
      </c>
      <c r="AA285" s="158" t="s">
        <v>128</v>
      </c>
      <c r="AB285" s="158" t="s">
        <v>128</v>
      </c>
      <c r="AC285" s="158" t="s">
        <v>128</v>
      </c>
      <c r="AD285" s="158" t="s">
        <v>128</v>
      </c>
      <c r="AE285" s="158" t="s">
        <v>128</v>
      </c>
      <c r="AF285" s="158" t="s">
        <v>128</v>
      </c>
      <c r="AG285" s="158" t="s">
        <v>128</v>
      </c>
      <c r="AH285" s="158" t="s">
        <v>128</v>
      </c>
      <c r="AI285" s="158" t="s">
        <v>128</v>
      </c>
      <c r="AJ285" s="162">
        <v>10.47</v>
      </c>
      <c r="AK285" s="158" t="s">
        <v>523</v>
      </c>
      <c r="AL285" s="165">
        <v>1.87</v>
      </c>
      <c r="AM285" s="158" t="s">
        <v>523</v>
      </c>
      <c r="AN285" s="163">
        <v>0.43</v>
      </c>
      <c r="AO285" s="158" t="s">
        <v>523</v>
      </c>
      <c r="AP285" s="158" t="s">
        <v>128</v>
      </c>
      <c r="AQ285" s="158" t="s">
        <v>128</v>
      </c>
      <c r="AR285" s="158" t="s">
        <v>128</v>
      </c>
      <c r="AS285" s="158" t="s">
        <v>128</v>
      </c>
      <c r="AT285" s="158" t="s">
        <v>128</v>
      </c>
      <c r="AU285" s="158" t="s">
        <v>128</v>
      </c>
      <c r="AV285" s="158" t="s">
        <v>128</v>
      </c>
      <c r="AW285" s="158" t="s">
        <v>128</v>
      </c>
      <c r="AX285" s="158" t="s">
        <v>128</v>
      </c>
      <c r="AY285" s="158" t="s">
        <v>128</v>
      </c>
      <c r="AZ285" s="158" t="s">
        <v>128</v>
      </c>
      <c r="BA285" s="158" t="s">
        <v>128</v>
      </c>
      <c r="BB285" s="158" t="s">
        <v>128</v>
      </c>
      <c r="BC285" s="158" t="s">
        <v>128</v>
      </c>
      <c r="BD285" s="158" t="s">
        <v>128</v>
      </c>
      <c r="BE285" s="158" t="s">
        <v>128</v>
      </c>
      <c r="BF285" s="158" t="s">
        <v>128</v>
      </c>
      <c r="BG285" s="158" t="s">
        <v>128</v>
      </c>
      <c r="BH285" s="158" t="s">
        <v>128</v>
      </c>
      <c r="BI285" s="158" t="s">
        <v>128</v>
      </c>
      <c r="BJ285" s="158" t="s">
        <v>128</v>
      </c>
      <c r="BK285" s="158" t="s">
        <v>128</v>
      </c>
      <c r="BL285" s="158" t="s">
        <v>128</v>
      </c>
      <c r="BM285" s="158" t="s">
        <v>128</v>
      </c>
      <c r="BN285" s="158" t="s">
        <v>128</v>
      </c>
      <c r="BO285" s="158" t="s">
        <v>128</v>
      </c>
      <c r="BP285" s="158" t="s">
        <v>128</v>
      </c>
      <c r="BQ285" s="158" t="s">
        <v>128</v>
      </c>
      <c r="BR285" s="158" t="s">
        <v>128</v>
      </c>
      <c r="BS285" s="158" t="s">
        <v>128</v>
      </c>
      <c r="BT285" s="158" t="s">
        <v>128</v>
      </c>
      <c r="BU285" s="158" t="s">
        <v>128</v>
      </c>
      <c r="BV285" s="158" t="s">
        <v>128</v>
      </c>
      <c r="BW285" s="158" t="s">
        <v>128</v>
      </c>
      <c r="BX285" s="158" t="s">
        <v>128</v>
      </c>
      <c r="BY285" s="158" t="s">
        <v>128</v>
      </c>
      <c r="BZ285" s="158" t="s">
        <v>128</v>
      </c>
      <c r="CA285" s="158" t="s">
        <v>128</v>
      </c>
      <c r="CB285" s="158" t="s">
        <v>128</v>
      </c>
      <c r="CC285" s="158" t="s">
        <v>128</v>
      </c>
      <c r="CD285" s="158" t="s">
        <v>128</v>
      </c>
      <c r="CE285" s="158" t="s">
        <v>128</v>
      </c>
      <c r="CF285" s="158" t="s">
        <v>128</v>
      </c>
      <c r="CG285" s="158" t="s">
        <v>128</v>
      </c>
      <c r="CH285" s="158" t="s">
        <v>128</v>
      </c>
      <c r="CI285" s="158" t="s">
        <v>128</v>
      </c>
      <c r="CJ285" s="158" t="s">
        <v>128</v>
      </c>
      <c r="CK285" s="158" t="s">
        <v>128</v>
      </c>
      <c r="CL285" s="158" t="s">
        <v>128</v>
      </c>
      <c r="CM285" s="158" t="s">
        <v>128</v>
      </c>
      <c r="CN285" s="158" t="s">
        <v>128</v>
      </c>
      <c r="CO285" s="158" t="s">
        <v>128</v>
      </c>
      <c r="CP285" s="158" t="s">
        <v>128</v>
      </c>
      <c r="CQ285" s="158" t="s">
        <v>128</v>
      </c>
      <c r="CR285" s="158" t="s">
        <v>128</v>
      </c>
      <c r="CS285" s="158" t="s">
        <v>128</v>
      </c>
      <c r="CT285" s="158" t="s">
        <v>128</v>
      </c>
      <c r="CU285" s="158" t="s">
        <v>128</v>
      </c>
      <c r="CV285" s="158" t="s">
        <v>128</v>
      </c>
      <c r="CW285" s="158" t="s">
        <v>128</v>
      </c>
      <c r="CX285" s="158" t="s">
        <v>128</v>
      </c>
      <c r="CY285" s="158" t="s">
        <v>128</v>
      </c>
      <c r="CZ285" s="158" t="s">
        <v>128</v>
      </c>
      <c r="DA285" s="158" t="s">
        <v>128</v>
      </c>
      <c r="DB285" s="158" t="s">
        <v>128</v>
      </c>
      <c r="DC285" s="158" t="s">
        <v>128</v>
      </c>
      <c r="DD285" s="158" t="s">
        <v>128</v>
      </c>
      <c r="DE285" s="158" t="s">
        <v>128</v>
      </c>
      <c r="DF285" s="158" t="s">
        <v>128</v>
      </c>
      <c r="DG285" s="158" t="s">
        <v>128</v>
      </c>
      <c r="DH285" s="158" t="s">
        <v>128</v>
      </c>
      <c r="DI285" s="158" t="s">
        <v>128</v>
      </c>
      <c r="DJ285" s="158" t="s">
        <v>128</v>
      </c>
      <c r="DK285" s="158" t="s">
        <v>128</v>
      </c>
      <c r="DL285" s="158" t="s">
        <v>128</v>
      </c>
      <c r="DM285" s="158" t="s">
        <v>128</v>
      </c>
      <c r="DN285" s="158" t="s">
        <v>128</v>
      </c>
      <c r="DO285" s="158" t="s">
        <v>128</v>
      </c>
      <c r="DP285" s="158" t="s">
        <v>128</v>
      </c>
      <c r="DQ285" s="158" t="s">
        <v>128</v>
      </c>
      <c r="DR285" s="158" t="s">
        <v>128</v>
      </c>
      <c r="DS285" s="158" t="s">
        <v>128</v>
      </c>
      <c r="DT285" s="158" t="s">
        <v>128</v>
      </c>
      <c r="DU285" s="158" t="s">
        <v>128</v>
      </c>
      <c r="DV285" s="158" t="s">
        <v>128</v>
      </c>
      <c r="DW285" s="158" t="s">
        <v>128</v>
      </c>
      <c r="DX285" s="158" t="s">
        <v>128</v>
      </c>
      <c r="DY285" s="158" t="s">
        <v>128</v>
      </c>
      <c r="DZ285" s="158" t="s">
        <v>128</v>
      </c>
      <c r="EA285" s="158" t="s">
        <v>128</v>
      </c>
      <c r="EB285" s="158" t="s">
        <v>128</v>
      </c>
      <c r="EC285" s="158" t="s">
        <v>128</v>
      </c>
      <c r="ED285" s="158" t="s">
        <v>128</v>
      </c>
      <c r="EE285" s="158" t="s">
        <v>128</v>
      </c>
      <c r="EF285" s="158" t="s">
        <v>128</v>
      </c>
      <c r="EG285" s="158" t="s">
        <v>128</v>
      </c>
      <c r="EH285" s="158" t="s">
        <v>128</v>
      </c>
      <c r="EI285" s="158" t="s">
        <v>128</v>
      </c>
      <c r="EJ285" s="158" t="s">
        <v>128</v>
      </c>
      <c r="EK285" s="158" t="s">
        <v>128</v>
      </c>
      <c r="EL285" s="158" t="s">
        <v>128</v>
      </c>
      <c r="EM285" s="158" t="s">
        <v>128</v>
      </c>
      <c r="EN285" s="158" t="s">
        <v>128</v>
      </c>
      <c r="EO285" s="158" t="s">
        <v>128</v>
      </c>
      <c r="EP285" s="158" t="s">
        <v>128</v>
      </c>
      <c r="EQ285" s="158" t="s">
        <v>128</v>
      </c>
      <c r="ER285" s="158" t="s">
        <v>128</v>
      </c>
      <c r="ES285" s="158" t="s">
        <v>128</v>
      </c>
      <c r="ET285" s="158" t="s">
        <v>128</v>
      </c>
      <c r="EU285" s="158" t="s">
        <v>128</v>
      </c>
      <c r="EV285" s="158" t="s">
        <v>128</v>
      </c>
      <c r="EW285" s="158" t="s">
        <v>128</v>
      </c>
      <c r="EX285" s="158" t="s">
        <v>128</v>
      </c>
      <c r="EY285" s="158" t="s">
        <v>128</v>
      </c>
      <c r="EZ285" s="158" t="s">
        <v>128</v>
      </c>
      <c r="FA285" s="158" t="s">
        <v>128</v>
      </c>
      <c r="FB285" s="158" t="s">
        <v>128</v>
      </c>
      <c r="FC285" s="158" t="s">
        <v>128</v>
      </c>
      <c r="FD285" s="158" t="s">
        <v>128</v>
      </c>
      <c r="FE285" s="158" t="s">
        <v>128</v>
      </c>
      <c r="FF285" s="158" t="s">
        <v>128</v>
      </c>
      <c r="FG285" s="158" t="s">
        <v>128</v>
      </c>
      <c r="FH285" s="158" t="s">
        <v>128</v>
      </c>
      <c r="FI285" s="158" t="s">
        <v>128</v>
      </c>
      <c r="FJ285" s="158" t="s">
        <v>128</v>
      </c>
      <c r="FK285" s="158" t="s">
        <v>128</v>
      </c>
      <c r="FL285" s="158" t="s">
        <v>128</v>
      </c>
      <c r="FM285" s="158" t="s">
        <v>128</v>
      </c>
      <c r="FN285" s="158" t="s">
        <v>128</v>
      </c>
      <c r="FO285" s="158" t="s">
        <v>128</v>
      </c>
      <c r="FP285" s="158" t="s">
        <v>128</v>
      </c>
      <c r="FQ285" s="158" t="s">
        <v>128</v>
      </c>
      <c r="FR285" s="158" t="s">
        <v>128</v>
      </c>
      <c r="FS285" s="158" t="s">
        <v>128</v>
      </c>
      <c r="FT285" s="158" t="s">
        <v>128</v>
      </c>
      <c r="FU285" s="158" t="s">
        <v>128</v>
      </c>
      <c r="FV285" s="158" t="s">
        <v>128</v>
      </c>
      <c r="FW285" s="158" t="s">
        <v>128</v>
      </c>
      <c r="FX285" s="158" t="s">
        <v>128</v>
      </c>
      <c r="FY285" s="158" t="s">
        <v>128</v>
      </c>
      <c r="FZ285" s="158" t="s">
        <v>128</v>
      </c>
      <c r="GA285" s="158" t="s">
        <v>128</v>
      </c>
      <c r="GB285" s="158" t="s">
        <v>128</v>
      </c>
      <c r="GC285" s="158" t="s">
        <v>128</v>
      </c>
      <c r="GD285" s="158" t="s">
        <v>128</v>
      </c>
      <c r="GE285" s="158" t="s">
        <v>128</v>
      </c>
      <c r="GF285" s="158" t="s">
        <v>128</v>
      </c>
      <c r="GG285" s="158" t="s">
        <v>128</v>
      </c>
      <c r="GH285" s="158" t="s">
        <v>128</v>
      </c>
      <c r="GI285" s="158" t="s">
        <v>128</v>
      </c>
      <c r="GJ285" s="158" t="s">
        <v>128</v>
      </c>
      <c r="GK285" s="158" t="s">
        <v>128</v>
      </c>
      <c r="GL285" s="158" t="s">
        <v>128</v>
      </c>
      <c r="GM285" s="158" t="s">
        <v>128</v>
      </c>
      <c r="GN285" s="158" t="s">
        <v>128</v>
      </c>
      <c r="GO285" s="158" t="s">
        <v>128</v>
      </c>
      <c r="GP285" s="158" t="s">
        <v>128</v>
      </c>
      <c r="GQ285" s="158" t="s">
        <v>128</v>
      </c>
      <c r="GR285" s="158" t="s">
        <v>128</v>
      </c>
      <c r="GS285" s="158" t="s">
        <v>128</v>
      </c>
      <c r="GT285" s="158" t="s">
        <v>128</v>
      </c>
      <c r="GU285" s="158" t="s">
        <v>128</v>
      </c>
      <c r="GV285" s="158" t="s">
        <v>128</v>
      </c>
      <c r="GW285" s="158" t="s">
        <v>128</v>
      </c>
      <c r="GX285" s="158" t="s">
        <v>128</v>
      </c>
      <c r="GY285" s="158" t="s">
        <v>128</v>
      </c>
      <c r="GZ285" s="158" t="s">
        <v>128</v>
      </c>
      <c r="HA285" s="158" t="s">
        <v>128</v>
      </c>
      <c r="HB285" s="158" t="s">
        <v>128</v>
      </c>
      <c r="HC285" s="158" t="s">
        <v>128</v>
      </c>
      <c r="HD285" s="158" t="s">
        <v>128</v>
      </c>
      <c r="HE285" s="158" t="s">
        <v>128</v>
      </c>
      <c r="HF285" s="158" t="s">
        <v>128</v>
      </c>
      <c r="HG285" s="158" t="s">
        <v>128</v>
      </c>
      <c r="HH285" s="158" t="s">
        <v>128</v>
      </c>
      <c r="HI285" s="158" t="s">
        <v>128</v>
      </c>
      <c r="HJ285" s="158" t="s">
        <v>128</v>
      </c>
      <c r="HK285" s="158" t="s">
        <v>128</v>
      </c>
      <c r="HL285" s="158" t="s">
        <v>128</v>
      </c>
      <c r="HM285" s="158" t="s">
        <v>128</v>
      </c>
      <c r="HN285" s="158" t="s">
        <v>128</v>
      </c>
      <c r="HO285" s="158" t="s">
        <v>128</v>
      </c>
      <c r="HP285" s="158" t="s">
        <v>128</v>
      </c>
      <c r="HQ285" s="158" t="s">
        <v>128</v>
      </c>
      <c r="HR285" s="158" t="s">
        <v>128</v>
      </c>
      <c r="HS285" s="158" t="s">
        <v>128</v>
      </c>
      <c r="HT285" s="158" t="s">
        <v>128</v>
      </c>
      <c r="HU285" s="158" t="s">
        <v>128</v>
      </c>
      <c r="HV285" s="158" t="s">
        <v>128</v>
      </c>
      <c r="HW285" s="158" t="s">
        <v>128</v>
      </c>
      <c r="HX285" s="158" t="s">
        <v>128</v>
      </c>
      <c r="HY285" s="158" t="s">
        <v>128</v>
      </c>
      <c r="HZ285" s="158" t="s">
        <v>128</v>
      </c>
      <c r="IA285" s="158" t="s">
        <v>128</v>
      </c>
      <c r="IB285" s="158" t="s">
        <v>128</v>
      </c>
      <c r="IC285" s="158" t="s">
        <v>128</v>
      </c>
      <c r="ID285" s="158" t="s">
        <v>128</v>
      </c>
      <c r="IE285" s="158" t="s">
        <v>128</v>
      </c>
      <c r="IF285" s="158" t="s">
        <v>128</v>
      </c>
      <c r="IG285" s="158" t="s">
        <v>128</v>
      </c>
      <c r="IH285" s="158" t="s">
        <v>128</v>
      </c>
      <c r="II285" s="158" t="s">
        <v>128</v>
      </c>
      <c r="IJ285" s="158" t="s">
        <v>128</v>
      </c>
      <c r="IK285" s="158" t="s">
        <v>128</v>
      </c>
      <c r="IL285" s="158" t="s">
        <v>128</v>
      </c>
      <c r="IM285" s="158" t="s">
        <v>128</v>
      </c>
      <c r="IN285" s="158" t="s">
        <v>128</v>
      </c>
      <c r="IO285" s="158" t="s">
        <v>128</v>
      </c>
      <c r="IP285" s="158" t="s">
        <v>128</v>
      </c>
      <c r="IQ285" s="158" t="s">
        <v>128</v>
      </c>
      <c r="IR285" s="158" t="s">
        <v>128</v>
      </c>
      <c r="IS285" s="158" t="s">
        <v>128</v>
      </c>
      <c r="IT285" s="158" t="s">
        <v>128</v>
      </c>
      <c r="IU285" s="158" t="s">
        <v>128</v>
      </c>
      <c r="IV285" s="158" t="s">
        <v>128</v>
      </c>
      <c r="IW285" s="158" t="s">
        <v>128</v>
      </c>
      <c r="IX285" s="158" t="s">
        <v>128</v>
      </c>
      <c r="IY285" s="158" t="s">
        <v>128</v>
      </c>
      <c r="IZ285" s="158" t="s">
        <v>128</v>
      </c>
      <c r="JA285" s="158" t="s">
        <v>128</v>
      </c>
      <c r="JB285" s="158" t="s">
        <v>128</v>
      </c>
      <c r="JC285" s="158" t="s">
        <v>128</v>
      </c>
      <c r="JD285" s="158" t="s">
        <v>128</v>
      </c>
      <c r="JE285" s="158" t="s">
        <v>128</v>
      </c>
      <c r="JF285" s="158" t="s">
        <v>128</v>
      </c>
      <c r="JG285" s="158" t="s">
        <v>128</v>
      </c>
      <c r="JH285" s="158" t="s">
        <v>128</v>
      </c>
      <c r="JI285" s="158" t="s">
        <v>128</v>
      </c>
      <c r="JJ285" s="158" t="s">
        <v>128</v>
      </c>
      <c r="JK285" s="158" t="s">
        <v>128</v>
      </c>
      <c r="JL285" s="158" t="s">
        <v>128</v>
      </c>
      <c r="JM285" s="158" t="s">
        <v>128</v>
      </c>
      <c r="JN285" s="158" t="s">
        <v>128</v>
      </c>
      <c r="JO285" s="158" t="s">
        <v>128</v>
      </c>
      <c r="JP285" s="158" t="s">
        <v>128</v>
      </c>
      <c r="JQ285" s="158" t="s">
        <v>128</v>
      </c>
      <c r="JR285" s="158" t="s">
        <v>128</v>
      </c>
      <c r="JS285" s="158" t="s">
        <v>128</v>
      </c>
      <c r="JT285" s="158" t="s">
        <v>128</v>
      </c>
      <c r="JU285" s="158" t="s">
        <v>128</v>
      </c>
      <c r="JV285" s="158" t="s">
        <v>128</v>
      </c>
      <c r="JW285" s="158" t="s">
        <v>128</v>
      </c>
      <c r="JX285" s="158" t="s">
        <v>128</v>
      </c>
      <c r="JY285" s="158" t="s">
        <v>128</v>
      </c>
      <c r="JZ285" s="158" t="s">
        <v>128</v>
      </c>
      <c r="KA285" s="158" t="s">
        <v>128</v>
      </c>
      <c r="KB285" s="158" t="s">
        <v>128</v>
      </c>
      <c r="KC285" s="158" t="s">
        <v>128</v>
      </c>
      <c r="KD285" s="158" t="s">
        <v>128</v>
      </c>
      <c r="KE285" s="158" t="s">
        <v>128</v>
      </c>
      <c r="KF285" s="158" t="s">
        <v>128</v>
      </c>
      <c r="KG285" s="158" t="s">
        <v>128</v>
      </c>
      <c r="KH285" s="158" t="s">
        <v>128</v>
      </c>
      <c r="KI285" s="158" t="s">
        <v>128</v>
      </c>
      <c r="KJ285" s="158" t="s">
        <v>128</v>
      </c>
      <c r="KK285" s="158" t="s">
        <v>128</v>
      </c>
      <c r="KL285" s="158" t="s">
        <v>128</v>
      </c>
      <c r="KM285" s="158" t="s">
        <v>128</v>
      </c>
      <c r="KN285" s="158" t="s">
        <v>128</v>
      </c>
      <c r="KO285" s="158" t="s">
        <v>128</v>
      </c>
      <c r="KP285" s="158" t="s">
        <v>128</v>
      </c>
      <c r="KQ285" s="158" t="s">
        <v>128</v>
      </c>
      <c r="KR285" s="158" t="s">
        <v>128</v>
      </c>
      <c r="KS285" s="158" t="s">
        <v>128</v>
      </c>
      <c r="KT285" s="158" t="s">
        <v>128</v>
      </c>
      <c r="KU285" s="158" t="s">
        <v>128</v>
      </c>
      <c r="KV285" s="158" t="s">
        <v>128</v>
      </c>
      <c r="KW285" s="158" t="s">
        <v>128</v>
      </c>
      <c r="KX285" s="158" t="s">
        <v>128</v>
      </c>
      <c r="KY285" s="158" t="s">
        <v>128</v>
      </c>
      <c r="KZ285" s="158" t="s">
        <v>128</v>
      </c>
      <c r="LA285" s="158" t="s">
        <v>128</v>
      </c>
      <c r="LB285" s="158" t="s">
        <v>128</v>
      </c>
      <c r="LC285" s="158" t="s">
        <v>128</v>
      </c>
      <c r="LD285" s="158" t="s">
        <v>128</v>
      </c>
      <c r="LE285" s="158" t="s">
        <v>128</v>
      </c>
      <c r="LF285" s="158" t="s">
        <v>128</v>
      </c>
      <c r="LG285" s="158" t="s">
        <v>128</v>
      </c>
      <c r="LH285" s="158" t="s">
        <v>128</v>
      </c>
      <c r="LI285" s="158" t="s">
        <v>128</v>
      </c>
      <c r="LJ285" s="158" t="s">
        <v>128</v>
      </c>
      <c r="LK285" s="158" t="s">
        <v>128</v>
      </c>
      <c r="LL285" s="158" t="s">
        <v>128</v>
      </c>
      <c r="LM285" s="158" t="s">
        <v>128</v>
      </c>
      <c r="LN285" s="158" t="s">
        <v>128</v>
      </c>
      <c r="LO285" s="158" t="s">
        <v>128</v>
      </c>
      <c r="LP285" s="158" t="s">
        <v>128</v>
      </c>
      <c r="LQ285" s="158" t="s">
        <v>128</v>
      </c>
      <c r="LR285" s="158" t="s">
        <v>128</v>
      </c>
      <c r="LS285" s="158" t="s">
        <v>128</v>
      </c>
      <c r="LT285" s="158" t="s">
        <v>128</v>
      </c>
      <c r="LU285" s="158" t="s">
        <v>128</v>
      </c>
      <c r="LV285" s="158" t="s">
        <v>128</v>
      </c>
      <c r="LW285" s="158" t="s">
        <v>128</v>
      </c>
      <c r="LX285" s="158" t="s">
        <v>128</v>
      </c>
      <c r="LY285" s="158" t="s">
        <v>128</v>
      </c>
      <c r="LZ285" s="158" t="s">
        <v>128</v>
      </c>
      <c r="MA285" s="158" t="s">
        <v>128</v>
      </c>
      <c r="MB285" s="158" t="s">
        <v>128</v>
      </c>
      <c r="MC285" s="158" t="s">
        <v>128</v>
      </c>
      <c r="MD285" s="158" t="s">
        <v>128</v>
      </c>
      <c r="ME285" s="158" t="s">
        <v>128</v>
      </c>
      <c r="MF285" s="158" t="s">
        <v>128</v>
      </c>
      <c r="MG285" s="158" t="s">
        <v>128</v>
      </c>
      <c r="MH285" s="158" t="s">
        <v>128</v>
      </c>
      <c r="MI285" s="158" t="s">
        <v>128</v>
      </c>
      <c r="MJ285" s="158" t="s">
        <v>128</v>
      </c>
      <c r="MK285" s="158" t="s">
        <v>128</v>
      </c>
      <c r="ML285" s="158" t="s">
        <v>128</v>
      </c>
      <c r="MM285" s="158" t="s">
        <v>128</v>
      </c>
      <c r="MN285" s="158" t="s">
        <v>128</v>
      </c>
      <c r="MO285" s="158" t="s">
        <v>128</v>
      </c>
      <c r="MP285" s="158" t="s">
        <v>128</v>
      </c>
      <c r="MQ285" s="158" t="s">
        <v>128</v>
      </c>
      <c r="MR285" s="158" t="s">
        <v>128</v>
      </c>
      <c r="MS285" s="158" t="s">
        <v>128</v>
      </c>
      <c r="MT285" s="158" t="s">
        <v>128</v>
      </c>
      <c r="MU285" s="158" t="s">
        <v>128</v>
      </c>
      <c r="MV285" s="158" t="s">
        <v>128</v>
      </c>
      <c r="MW285" s="158" t="s">
        <v>128</v>
      </c>
      <c r="MX285" s="158" t="s">
        <v>128</v>
      </c>
      <c r="MY285" s="158" t="s">
        <v>128</v>
      </c>
      <c r="MZ285" s="158" t="s">
        <v>128</v>
      </c>
      <c r="NA285" s="158" t="s">
        <v>128</v>
      </c>
      <c r="NB285" s="158" t="s">
        <v>128</v>
      </c>
      <c r="NC285" s="158" t="s">
        <v>128</v>
      </c>
      <c r="ND285" s="158" t="s">
        <v>128</v>
      </c>
      <c r="NE285" s="158" t="s">
        <v>128</v>
      </c>
      <c r="NF285" s="158" t="s">
        <v>128</v>
      </c>
      <c r="NG285" s="158" t="s">
        <v>128</v>
      </c>
      <c r="NH285" s="158" t="s">
        <v>128</v>
      </c>
      <c r="NI285" s="158" t="s">
        <v>128</v>
      </c>
      <c r="NJ285" s="158" t="s">
        <v>128</v>
      </c>
      <c r="NK285" s="158" t="s">
        <v>128</v>
      </c>
      <c r="NL285" s="158" t="s">
        <v>128</v>
      </c>
      <c r="NM285" s="158" t="s">
        <v>128</v>
      </c>
      <c r="NN285" s="158" t="s">
        <v>128</v>
      </c>
      <c r="NO285" s="158" t="s">
        <v>128</v>
      </c>
      <c r="NP285" s="158" t="s">
        <v>128</v>
      </c>
      <c r="NQ285" s="158" t="s">
        <v>128</v>
      </c>
      <c r="NR285" s="158" t="s">
        <v>128</v>
      </c>
      <c r="NS285" s="158" t="s">
        <v>128</v>
      </c>
      <c r="NT285" s="158" t="s">
        <v>128</v>
      </c>
      <c r="NU285" s="158" t="s">
        <v>128</v>
      </c>
      <c r="NV285" s="158" t="s">
        <v>128</v>
      </c>
      <c r="NW285" s="158" t="s">
        <v>128</v>
      </c>
      <c r="NX285" s="158" t="s">
        <v>128</v>
      </c>
      <c r="NY285" s="158" t="s">
        <v>128</v>
      </c>
      <c r="NZ285" s="158" t="s">
        <v>128</v>
      </c>
      <c r="OA285" s="158" t="s">
        <v>128</v>
      </c>
      <c r="OB285" s="158" t="s">
        <v>128</v>
      </c>
      <c r="OC285" s="158" t="s">
        <v>128</v>
      </c>
      <c r="OD285" s="158" t="s">
        <v>128</v>
      </c>
      <c r="OE285" s="170" t="s">
        <v>128</v>
      </c>
      <c r="OF285" s="181"/>
      <c r="OG285" s="113" t="str">
        <f t="shared" si="1778"/>
        <v/>
      </c>
      <c r="OH285" s="66" t="str">
        <f t="shared" si="1779"/>
        <v/>
      </c>
      <c r="OI285" s="66" t="str">
        <f t="shared" si="1780"/>
        <v/>
      </c>
      <c r="OJ285" s="66" t="str">
        <f t="shared" si="1781"/>
        <v/>
      </c>
      <c r="OK285" s="66" t="str">
        <f t="shared" si="1782"/>
        <v/>
      </c>
      <c r="OL285" s="66" t="str">
        <f t="shared" si="1783"/>
        <v/>
      </c>
      <c r="OM285" s="66" t="str">
        <f t="shared" si="1784"/>
        <v/>
      </c>
      <c r="ON285" s="66" t="str">
        <f t="shared" si="1785"/>
        <v/>
      </c>
      <c r="OO285" s="66" t="str">
        <f t="shared" si="1786"/>
        <v/>
      </c>
      <c r="OP285" s="66" t="str">
        <f t="shared" si="1787"/>
        <v/>
      </c>
      <c r="OQ285" s="66" t="str">
        <f t="shared" si="1788"/>
        <v/>
      </c>
      <c r="OR285" s="66" t="str">
        <f t="shared" si="1789"/>
        <v/>
      </c>
      <c r="OS285" s="66" t="str">
        <f t="shared" si="1790"/>
        <v/>
      </c>
      <c r="OT285" s="66" t="str">
        <f t="shared" si="1791"/>
        <v/>
      </c>
      <c r="OU285" s="66" t="str">
        <f t="shared" si="1792"/>
        <v/>
      </c>
      <c r="OV285" s="66" t="str">
        <f t="shared" si="1793"/>
        <v/>
      </c>
      <c r="OW285" s="66" t="str">
        <f t="shared" si="1794"/>
        <v/>
      </c>
      <c r="OX285" s="66" t="str">
        <f t="shared" si="1795"/>
        <v/>
      </c>
      <c r="OY285" s="118">
        <f t="shared" si="1796"/>
        <v>7.3682580790451544</v>
      </c>
      <c r="OZ285" s="66" t="str">
        <f t="shared" si="1797"/>
        <v>kg/GJ delivered</v>
      </c>
      <c r="PA285" s="118">
        <f t="shared" si="1798"/>
        <v>1.316011710392974</v>
      </c>
      <c r="PB285" s="66" t="str">
        <f t="shared" si="1799"/>
        <v>kg/GJ delivered</v>
      </c>
      <c r="PC285" s="126">
        <f t="shared" si="1800"/>
        <v>0.302612318432609</v>
      </c>
      <c r="PD285" s="66" t="str">
        <f t="shared" si="1801"/>
        <v>kg/GJ delivered</v>
      </c>
      <c r="PE285" s="66" t="str">
        <f t="shared" si="1802"/>
        <v/>
      </c>
      <c r="PF285" s="66" t="str">
        <f t="shared" si="1803"/>
        <v/>
      </c>
      <c r="PG285" s="66" t="str">
        <f t="shared" si="1804"/>
        <v/>
      </c>
      <c r="PH285" s="66" t="str">
        <f t="shared" si="1805"/>
        <v/>
      </c>
      <c r="PI285" s="66" t="str">
        <f t="shared" si="1806"/>
        <v/>
      </c>
      <c r="PJ285" s="66" t="str">
        <f t="shared" si="1807"/>
        <v/>
      </c>
      <c r="PK285" s="66" t="str">
        <f t="shared" si="1808"/>
        <v/>
      </c>
      <c r="PL285" s="66" t="str">
        <f t="shared" si="1809"/>
        <v/>
      </c>
      <c r="PM285" s="66" t="str">
        <f t="shared" si="1810"/>
        <v/>
      </c>
      <c r="PN285" s="66" t="str">
        <f t="shared" si="1811"/>
        <v/>
      </c>
      <c r="PO285" s="66" t="str">
        <f t="shared" si="1812"/>
        <v/>
      </c>
      <c r="PP285" s="66" t="str">
        <f t="shared" si="1813"/>
        <v/>
      </c>
      <c r="PQ285" s="66" t="str">
        <f t="shared" si="1814"/>
        <v/>
      </c>
      <c r="PR285" s="66" t="str">
        <f t="shared" si="1815"/>
        <v/>
      </c>
      <c r="PS285" s="66" t="str">
        <f t="shared" si="1816"/>
        <v/>
      </c>
      <c r="PT285" s="66" t="str">
        <f t="shared" si="1817"/>
        <v/>
      </c>
      <c r="PU285" s="66" t="str">
        <f t="shared" si="1818"/>
        <v/>
      </c>
      <c r="PV285" s="66" t="str">
        <f t="shared" si="1819"/>
        <v/>
      </c>
      <c r="PW285" s="66" t="str">
        <f t="shared" si="1820"/>
        <v/>
      </c>
      <c r="PX285" s="66" t="str">
        <f t="shared" si="1821"/>
        <v/>
      </c>
      <c r="PY285" s="66" t="str">
        <f t="shared" si="1822"/>
        <v/>
      </c>
      <c r="PZ285" s="66" t="str">
        <f t="shared" si="1823"/>
        <v/>
      </c>
      <c r="QA285" s="66" t="str">
        <f t="shared" si="1824"/>
        <v/>
      </c>
      <c r="QB285" s="66" t="str">
        <f t="shared" si="1825"/>
        <v/>
      </c>
      <c r="QC285" s="66" t="str">
        <f t="shared" si="1826"/>
        <v/>
      </c>
      <c r="QD285" s="66" t="str">
        <f t="shared" si="1827"/>
        <v/>
      </c>
      <c r="QE285" s="66" t="str">
        <f t="shared" si="1828"/>
        <v/>
      </c>
      <c r="QF285" s="66" t="str">
        <f t="shared" si="1829"/>
        <v/>
      </c>
      <c r="QG285" s="66" t="str">
        <f t="shared" si="1830"/>
        <v/>
      </c>
      <c r="QH285" s="66" t="str">
        <f t="shared" si="1831"/>
        <v/>
      </c>
      <c r="QI285" s="66" t="str">
        <f t="shared" si="1832"/>
        <v/>
      </c>
      <c r="QJ285" s="66" t="str">
        <f t="shared" si="1833"/>
        <v/>
      </c>
      <c r="QK285" s="66" t="str">
        <f t="shared" si="1834"/>
        <v/>
      </c>
      <c r="QL285" s="66" t="str">
        <f t="shared" si="1835"/>
        <v/>
      </c>
      <c r="QM285" s="66" t="str">
        <f t="shared" si="1836"/>
        <v/>
      </c>
      <c r="QN285" s="66" t="str">
        <f t="shared" si="1837"/>
        <v/>
      </c>
      <c r="QO285" s="66" t="str">
        <f t="shared" si="1838"/>
        <v/>
      </c>
      <c r="QP285" s="66" t="str">
        <f t="shared" si="1839"/>
        <v/>
      </c>
      <c r="QQ285" s="66" t="str">
        <f t="shared" si="1840"/>
        <v/>
      </c>
      <c r="QR285" s="66" t="str">
        <f t="shared" si="1841"/>
        <v/>
      </c>
      <c r="QS285" s="66" t="str">
        <f t="shared" si="1842"/>
        <v/>
      </c>
      <c r="QT285" s="66" t="str">
        <f t="shared" si="1843"/>
        <v/>
      </c>
      <c r="QU285" s="66" t="str">
        <f t="shared" si="1844"/>
        <v/>
      </c>
      <c r="QV285" s="66" t="str">
        <f t="shared" si="1845"/>
        <v/>
      </c>
      <c r="QW285" s="66" t="str">
        <f t="shared" si="1846"/>
        <v/>
      </c>
      <c r="QX285" s="66" t="str">
        <f t="shared" si="1847"/>
        <v/>
      </c>
      <c r="QY285" s="66" t="str">
        <f t="shared" si="1848"/>
        <v/>
      </c>
      <c r="QZ285" s="66" t="str">
        <f t="shared" si="1849"/>
        <v/>
      </c>
      <c r="RA285" s="66" t="str">
        <f t="shared" si="1850"/>
        <v/>
      </c>
      <c r="RB285" s="66" t="str">
        <f t="shared" si="1851"/>
        <v/>
      </c>
      <c r="RC285" s="66" t="str">
        <f t="shared" si="1852"/>
        <v/>
      </c>
      <c r="RD285" s="66" t="str">
        <f t="shared" si="1853"/>
        <v/>
      </c>
      <c r="RE285" s="66" t="str">
        <f t="shared" si="1854"/>
        <v/>
      </c>
      <c r="RF285" s="66" t="str">
        <f t="shared" si="1855"/>
        <v/>
      </c>
      <c r="RG285" s="66" t="str">
        <f t="shared" si="1856"/>
        <v/>
      </c>
      <c r="RH285" s="66" t="str">
        <f t="shared" si="1857"/>
        <v/>
      </c>
      <c r="RI285" s="66" t="str">
        <f t="shared" si="1858"/>
        <v/>
      </c>
      <c r="RJ285" s="66" t="str">
        <f t="shared" si="1859"/>
        <v/>
      </c>
      <c r="RK285" s="66" t="str">
        <f t="shared" si="1860"/>
        <v/>
      </c>
      <c r="RL285" s="66" t="str">
        <f t="shared" si="1861"/>
        <v/>
      </c>
      <c r="RM285" s="66" t="str">
        <f t="shared" si="1862"/>
        <v/>
      </c>
      <c r="RN285" s="66" t="str">
        <f t="shared" si="1863"/>
        <v/>
      </c>
      <c r="RO285" s="66" t="str">
        <f t="shared" si="1864"/>
        <v/>
      </c>
      <c r="RP285" s="66" t="str">
        <f t="shared" si="1865"/>
        <v/>
      </c>
      <c r="RQ285" s="66" t="str">
        <f t="shared" si="1866"/>
        <v/>
      </c>
      <c r="RR285" s="66" t="str">
        <f t="shared" si="1867"/>
        <v/>
      </c>
      <c r="RS285" s="66" t="str">
        <f t="shared" si="1868"/>
        <v/>
      </c>
      <c r="RT285" s="66" t="str">
        <f t="shared" si="1869"/>
        <v/>
      </c>
      <c r="RU285" s="66" t="str">
        <f t="shared" si="1870"/>
        <v/>
      </c>
      <c r="RV285" s="66" t="str">
        <f t="shared" si="1871"/>
        <v/>
      </c>
      <c r="RW285" s="66" t="str">
        <f t="shared" si="1872"/>
        <v/>
      </c>
      <c r="RX285" s="66" t="str">
        <f t="shared" si="1873"/>
        <v/>
      </c>
      <c r="RY285" s="66" t="str">
        <f t="shared" si="1874"/>
        <v/>
      </c>
      <c r="RZ285" s="66" t="str">
        <f t="shared" si="1875"/>
        <v/>
      </c>
      <c r="SA285" s="66" t="str">
        <f t="shared" si="1876"/>
        <v/>
      </c>
      <c r="SB285" s="66" t="str">
        <f t="shared" si="1877"/>
        <v/>
      </c>
      <c r="SC285" s="66" t="str">
        <f t="shared" si="1878"/>
        <v/>
      </c>
      <c r="SD285" s="66" t="str">
        <f t="shared" si="1879"/>
        <v/>
      </c>
      <c r="SE285" s="66" t="str">
        <f t="shared" si="1880"/>
        <v/>
      </c>
      <c r="SF285" s="66" t="str">
        <f t="shared" si="1881"/>
        <v/>
      </c>
      <c r="SG285" s="66" t="str">
        <f t="shared" si="1882"/>
        <v/>
      </c>
      <c r="SH285" s="66" t="str">
        <f t="shared" si="1883"/>
        <v/>
      </c>
      <c r="SI285" s="66" t="str">
        <f t="shared" si="1884"/>
        <v/>
      </c>
      <c r="SJ285" s="66" t="str">
        <f t="shared" si="1885"/>
        <v/>
      </c>
      <c r="SK285" s="66" t="str">
        <f t="shared" si="1886"/>
        <v/>
      </c>
      <c r="SL285" s="66" t="str">
        <f t="shared" si="1887"/>
        <v/>
      </c>
      <c r="SM285" s="66" t="str">
        <f t="shared" si="1888"/>
        <v/>
      </c>
      <c r="SN285" s="66" t="str">
        <f t="shared" si="1889"/>
        <v/>
      </c>
      <c r="SO285" s="66" t="str">
        <f t="shared" si="1890"/>
        <v/>
      </c>
      <c r="SP285" s="66" t="str">
        <f t="shared" si="1891"/>
        <v/>
      </c>
      <c r="SQ285" s="66" t="str">
        <f t="shared" si="1892"/>
        <v/>
      </c>
      <c r="SR285" s="66" t="str">
        <f t="shared" si="1893"/>
        <v/>
      </c>
      <c r="SS285" s="66" t="str">
        <f t="shared" si="1894"/>
        <v/>
      </c>
      <c r="ST285" s="66" t="str">
        <f t="shared" si="1895"/>
        <v/>
      </c>
      <c r="SU285" s="66" t="str">
        <f t="shared" si="1896"/>
        <v/>
      </c>
      <c r="SV285" s="66" t="str">
        <f t="shared" si="1897"/>
        <v/>
      </c>
      <c r="SW285" s="66" t="str">
        <f t="shared" si="1898"/>
        <v/>
      </c>
      <c r="SX285" s="66" t="str">
        <f t="shared" si="1899"/>
        <v/>
      </c>
      <c r="SY285" s="66" t="str">
        <f t="shared" si="1900"/>
        <v/>
      </c>
      <c r="SZ285" s="66" t="str">
        <f t="shared" si="1901"/>
        <v/>
      </c>
      <c r="TA285" s="66" t="str">
        <f t="shared" si="1902"/>
        <v/>
      </c>
      <c r="TB285" s="66" t="str">
        <f t="shared" si="1903"/>
        <v/>
      </c>
      <c r="TC285" s="66" t="str">
        <f t="shared" si="1904"/>
        <v/>
      </c>
      <c r="TD285" s="66" t="str">
        <f t="shared" si="1905"/>
        <v/>
      </c>
      <c r="TE285" s="66" t="str">
        <f t="shared" si="1906"/>
        <v/>
      </c>
      <c r="TF285" s="66" t="str">
        <f t="shared" si="1907"/>
        <v/>
      </c>
      <c r="TG285" s="66" t="str">
        <f t="shared" si="1908"/>
        <v/>
      </c>
      <c r="TH285" s="66" t="str">
        <f t="shared" si="1909"/>
        <v/>
      </c>
      <c r="TI285" s="66" t="str">
        <f t="shared" si="1910"/>
        <v/>
      </c>
      <c r="TJ285" s="66" t="str">
        <f t="shared" si="1911"/>
        <v/>
      </c>
      <c r="TK285" s="66" t="str">
        <f t="shared" si="1912"/>
        <v/>
      </c>
      <c r="TL285" s="66" t="str">
        <f t="shared" si="1913"/>
        <v/>
      </c>
      <c r="TM285" s="66" t="str">
        <f t="shared" si="1914"/>
        <v/>
      </c>
      <c r="TN285" s="66" t="str">
        <f t="shared" si="1915"/>
        <v/>
      </c>
      <c r="TO285" s="66" t="str">
        <f t="shared" si="1916"/>
        <v/>
      </c>
      <c r="TP285" s="66" t="str">
        <f t="shared" si="1917"/>
        <v/>
      </c>
      <c r="TQ285" s="66" t="str">
        <f t="shared" si="1918"/>
        <v/>
      </c>
      <c r="TR285" s="66" t="str">
        <f t="shared" si="1919"/>
        <v/>
      </c>
      <c r="TS285" s="66" t="str">
        <f t="shared" si="1920"/>
        <v/>
      </c>
      <c r="TT285" s="66" t="str">
        <f t="shared" si="1921"/>
        <v/>
      </c>
      <c r="TU285" s="66" t="str">
        <f t="shared" si="1922"/>
        <v/>
      </c>
      <c r="TV285" s="66" t="str">
        <f t="shared" si="1923"/>
        <v/>
      </c>
      <c r="TW285" s="66" t="str">
        <f t="shared" si="1924"/>
        <v/>
      </c>
      <c r="TX285" s="66" t="str">
        <f t="shared" si="1925"/>
        <v/>
      </c>
      <c r="TY285" s="66" t="str">
        <f t="shared" si="1926"/>
        <v/>
      </c>
      <c r="TZ285" s="66" t="str">
        <f t="shared" si="1927"/>
        <v/>
      </c>
      <c r="UA285" s="66" t="str">
        <f t="shared" si="1928"/>
        <v/>
      </c>
      <c r="UB285" s="66" t="str">
        <f t="shared" si="1929"/>
        <v/>
      </c>
      <c r="UC285" s="66" t="str">
        <f t="shared" si="1930"/>
        <v/>
      </c>
      <c r="UD285" s="66" t="str">
        <f t="shared" si="1931"/>
        <v/>
      </c>
      <c r="UE285" s="66" t="str">
        <f t="shared" si="1932"/>
        <v/>
      </c>
      <c r="UF285" s="66" t="str">
        <f t="shared" si="1933"/>
        <v/>
      </c>
      <c r="UG285" s="66" t="str">
        <f t="shared" si="1934"/>
        <v/>
      </c>
      <c r="UH285" s="66" t="str">
        <f t="shared" si="1935"/>
        <v/>
      </c>
      <c r="UI285" s="66" t="str">
        <f t="shared" si="1936"/>
        <v/>
      </c>
      <c r="UJ285" s="66" t="str">
        <f t="shared" si="1937"/>
        <v/>
      </c>
      <c r="UK285" s="66" t="str">
        <f t="shared" si="1938"/>
        <v/>
      </c>
      <c r="UL285" s="66" t="str">
        <f t="shared" si="1939"/>
        <v/>
      </c>
      <c r="UM285" s="66" t="str">
        <f t="shared" si="1940"/>
        <v/>
      </c>
      <c r="UN285" s="66" t="str">
        <f t="shared" si="1941"/>
        <v/>
      </c>
      <c r="UO285" s="66" t="str">
        <f t="shared" si="1942"/>
        <v/>
      </c>
      <c r="UP285" s="66" t="str">
        <f t="shared" si="1943"/>
        <v/>
      </c>
      <c r="UQ285" s="66" t="str">
        <f t="shared" si="1944"/>
        <v/>
      </c>
      <c r="UR285" s="66" t="str">
        <f t="shared" si="1945"/>
        <v/>
      </c>
      <c r="US285" s="66" t="str">
        <f t="shared" si="1946"/>
        <v/>
      </c>
      <c r="UT285" s="66" t="str">
        <f t="shared" si="1947"/>
        <v/>
      </c>
      <c r="UU285" s="66" t="str">
        <f t="shared" si="1948"/>
        <v/>
      </c>
      <c r="UV285" s="66" t="str">
        <f t="shared" si="1949"/>
        <v/>
      </c>
      <c r="UW285" s="66" t="str">
        <f t="shared" si="1950"/>
        <v/>
      </c>
      <c r="UX285" s="66" t="str">
        <f t="shared" si="1951"/>
        <v/>
      </c>
      <c r="UY285" s="66" t="str">
        <f t="shared" si="1952"/>
        <v/>
      </c>
      <c r="UZ285" s="66" t="str">
        <f t="shared" si="1953"/>
        <v/>
      </c>
      <c r="VA285" s="66" t="str">
        <f t="shared" si="1954"/>
        <v/>
      </c>
      <c r="VB285" s="66" t="str">
        <f t="shared" si="1955"/>
        <v/>
      </c>
      <c r="VC285" s="66" t="str">
        <f t="shared" si="1956"/>
        <v/>
      </c>
      <c r="VD285" s="66" t="str">
        <f t="shared" si="1957"/>
        <v/>
      </c>
      <c r="VE285" s="66" t="str">
        <f t="shared" si="1958"/>
        <v/>
      </c>
      <c r="VF285" s="66" t="str">
        <f t="shared" si="1959"/>
        <v/>
      </c>
      <c r="VG285" s="66" t="str">
        <f t="shared" si="1960"/>
        <v/>
      </c>
      <c r="VH285" s="66" t="str">
        <f t="shared" si="1961"/>
        <v/>
      </c>
      <c r="VI285" s="66" t="str">
        <f t="shared" si="1962"/>
        <v/>
      </c>
      <c r="VJ285" s="66" t="str">
        <f t="shared" si="1963"/>
        <v/>
      </c>
      <c r="VK285" s="66" t="str">
        <f t="shared" si="1964"/>
        <v/>
      </c>
      <c r="VL285" s="66" t="str">
        <f t="shared" si="1965"/>
        <v/>
      </c>
      <c r="VM285" s="66" t="str">
        <f t="shared" si="1966"/>
        <v/>
      </c>
      <c r="VN285" s="66" t="str">
        <f t="shared" si="1967"/>
        <v/>
      </c>
      <c r="VO285" s="66" t="str">
        <f t="shared" si="1968"/>
        <v/>
      </c>
      <c r="VP285" s="66" t="str">
        <f t="shared" si="1969"/>
        <v/>
      </c>
      <c r="VQ285" s="66" t="str">
        <f t="shared" si="1970"/>
        <v/>
      </c>
      <c r="VR285" s="66" t="str">
        <f t="shared" si="1971"/>
        <v/>
      </c>
      <c r="VS285" s="66" t="str">
        <f t="shared" si="1972"/>
        <v/>
      </c>
      <c r="VT285" s="66" t="str">
        <f t="shared" si="1973"/>
        <v/>
      </c>
      <c r="VU285" s="66" t="str">
        <f t="shared" si="1974"/>
        <v/>
      </c>
      <c r="VV285" s="66" t="str">
        <f t="shared" si="1975"/>
        <v/>
      </c>
      <c r="VW285" s="66" t="str">
        <f t="shared" si="1976"/>
        <v/>
      </c>
      <c r="VX285" s="66" t="str">
        <f t="shared" si="1977"/>
        <v/>
      </c>
      <c r="VY285" s="66" t="str">
        <f t="shared" si="1978"/>
        <v/>
      </c>
      <c r="VZ285" s="66" t="str">
        <f t="shared" si="1979"/>
        <v/>
      </c>
      <c r="WA285" s="66" t="str">
        <f t="shared" si="1980"/>
        <v/>
      </c>
      <c r="WB285" s="66" t="str">
        <f t="shared" si="1981"/>
        <v/>
      </c>
      <c r="WC285" s="66" t="str">
        <f t="shared" si="1982"/>
        <v/>
      </c>
      <c r="WD285" s="66" t="str">
        <f t="shared" si="1983"/>
        <v/>
      </c>
      <c r="WE285" s="66" t="str">
        <f t="shared" si="1984"/>
        <v/>
      </c>
      <c r="WF285" s="66" t="str">
        <f t="shared" si="1985"/>
        <v/>
      </c>
      <c r="WG285" s="66" t="str">
        <f t="shared" si="1986"/>
        <v/>
      </c>
      <c r="WH285" s="66" t="str">
        <f t="shared" si="1987"/>
        <v/>
      </c>
      <c r="WI285" s="66" t="str">
        <f t="shared" si="1988"/>
        <v/>
      </c>
      <c r="WJ285" s="66" t="str">
        <f t="shared" si="1989"/>
        <v/>
      </c>
      <c r="WK285" s="66" t="str">
        <f t="shared" si="1990"/>
        <v/>
      </c>
      <c r="WL285" s="66" t="str">
        <f t="shared" si="1991"/>
        <v/>
      </c>
      <c r="WM285" s="66" t="str">
        <f t="shared" si="1992"/>
        <v/>
      </c>
      <c r="WN285" s="66" t="str">
        <f t="shared" si="1993"/>
        <v/>
      </c>
      <c r="WO285" s="66" t="str">
        <f t="shared" si="1994"/>
        <v/>
      </c>
      <c r="WP285" s="66" t="str">
        <f t="shared" si="1995"/>
        <v/>
      </c>
      <c r="WQ285" s="66" t="str">
        <f t="shared" si="1996"/>
        <v/>
      </c>
      <c r="WR285" s="66" t="str">
        <f t="shared" si="1997"/>
        <v/>
      </c>
      <c r="WS285" s="66" t="str">
        <f t="shared" si="1998"/>
        <v/>
      </c>
      <c r="WT285" s="66" t="str">
        <f t="shared" si="1999"/>
        <v/>
      </c>
      <c r="WU285" s="66" t="str">
        <f t="shared" si="2000"/>
        <v/>
      </c>
      <c r="WV285" s="66" t="str">
        <f t="shared" si="2001"/>
        <v/>
      </c>
      <c r="WW285" s="66" t="str">
        <f t="shared" si="2002"/>
        <v/>
      </c>
      <c r="WX285" s="66" t="str">
        <f t="shared" si="2003"/>
        <v/>
      </c>
      <c r="WY285" s="66" t="str">
        <f t="shared" si="2004"/>
        <v/>
      </c>
      <c r="WZ285" s="66" t="str">
        <f t="shared" si="2005"/>
        <v/>
      </c>
      <c r="XA285" s="66" t="str">
        <f t="shared" si="2006"/>
        <v/>
      </c>
      <c r="XB285" s="66" t="str">
        <f t="shared" si="2007"/>
        <v/>
      </c>
      <c r="XC285" s="66" t="str">
        <f t="shared" si="2008"/>
        <v/>
      </c>
      <c r="XD285" s="66" t="str">
        <f t="shared" si="2009"/>
        <v/>
      </c>
      <c r="XE285" s="66" t="str">
        <f t="shared" si="2010"/>
        <v/>
      </c>
      <c r="XF285" s="66" t="str">
        <f t="shared" si="2011"/>
        <v/>
      </c>
      <c r="XG285" s="66" t="str">
        <f t="shared" si="2012"/>
        <v/>
      </c>
      <c r="XH285" s="66" t="str">
        <f t="shared" si="2013"/>
        <v/>
      </c>
      <c r="XI285" s="66" t="str">
        <f t="shared" si="2014"/>
        <v/>
      </c>
      <c r="XJ285" s="66" t="str">
        <f t="shared" si="2015"/>
        <v/>
      </c>
      <c r="XK285" s="66" t="str">
        <f t="shared" si="2016"/>
        <v/>
      </c>
      <c r="XL285" s="66" t="str">
        <f t="shared" si="2017"/>
        <v/>
      </c>
      <c r="XM285" s="66" t="str">
        <f t="shared" si="2018"/>
        <v/>
      </c>
      <c r="XN285" s="66" t="str">
        <f t="shared" si="2019"/>
        <v/>
      </c>
      <c r="XO285" s="66" t="str">
        <f t="shared" si="2020"/>
        <v/>
      </c>
      <c r="XP285" s="66" t="str">
        <f t="shared" si="2021"/>
        <v/>
      </c>
      <c r="XQ285" s="66" t="str">
        <f t="shared" si="2022"/>
        <v/>
      </c>
      <c r="XR285" s="66" t="str">
        <f t="shared" si="2023"/>
        <v/>
      </c>
      <c r="XS285" s="66" t="str">
        <f t="shared" si="2024"/>
        <v/>
      </c>
      <c r="XT285" s="66" t="str">
        <f t="shared" si="2025"/>
        <v/>
      </c>
      <c r="XU285" s="66" t="str">
        <f t="shared" si="2026"/>
        <v/>
      </c>
      <c r="XV285" s="66" t="str">
        <f t="shared" si="2027"/>
        <v/>
      </c>
      <c r="XW285" s="66" t="str">
        <f t="shared" si="2028"/>
        <v/>
      </c>
      <c r="XX285" s="66" t="str">
        <f t="shared" si="2029"/>
        <v/>
      </c>
      <c r="XY285" s="66" t="str">
        <f t="shared" si="2030"/>
        <v/>
      </c>
      <c r="XZ285" s="66" t="str">
        <f t="shared" si="2031"/>
        <v/>
      </c>
      <c r="YA285" s="66" t="str">
        <f t="shared" si="2032"/>
        <v/>
      </c>
      <c r="YB285" s="66" t="str">
        <f t="shared" si="2033"/>
        <v/>
      </c>
      <c r="YC285" s="66" t="str">
        <f t="shared" si="2034"/>
        <v/>
      </c>
      <c r="YD285" s="66" t="str">
        <f t="shared" si="2035"/>
        <v/>
      </c>
      <c r="YE285" s="66" t="str">
        <f t="shared" si="2036"/>
        <v/>
      </c>
      <c r="YF285" s="66" t="str">
        <f t="shared" si="2037"/>
        <v/>
      </c>
      <c r="YG285" s="66" t="str">
        <f t="shared" si="2038"/>
        <v/>
      </c>
      <c r="YH285" s="66" t="str">
        <f t="shared" si="2039"/>
        <v/>
      </c>
      <c r="YI285" s="66" t="str">
        <f t="shared" si="2040"/>
        <v/>
      </c>
      <c r="YJ285" s="66" t="str">
        <f t="shared" si="2041"/>
        <v/>
      </c>
      <c r="YK285" s="66" t="str">
        <f t="shared" si="2042"/>
        <v/>
      </c>
      <c r="YL285" s="66" t="str">
        <f t="shared" si="2043"/>
        <v/>
      </c>
      <c r="YM285" s="66" t="str">
        <f t="shared" si="2044"/>
        <v/>
      </c>
      <c r="YN285" s="66" t="str">
        <f t="shared" si="2045"/>
        <v/>
      </c>
      <c r="YO285" s="66" t="str">
        <f t="shared" si="2046"/>
        <v/>
      </c>
      <c r="YP285" s="66" t="str">
        <f t="shared" si="2047"/>
        <v/>
      </c>
      <c r="YQ285" s="66" t="str">
        <f t="shared" si="2048"/>
        <v/>
      </c>
      <c r="YR285" s="66" t="str">
        <f t="shared" si="2049"/>
        <v/>
      </c>
      <c r="YS285" s="66" t="str">
        <f t="shared" si="2050"/>
        <v/>
      </c>
      <c r="YT285" s="66" t="str">
        <f t="shared" si="2051"/>
        <v/>
      </c>
      <c r="YU285" s="66" t="str">
        <f t="shared" si="2052"/>
        <v/>
      </c>
      <c r="YV285" s="66" t="str">
        <f t="shared" si="2053"/>
        <v/>
      </c>
      <c r="YW285" s="66" t="str">
        <f t="shared" si="2054"/>
        <v/>
      </c>
      <c r="YX285" s="66" t="str">
        <f t="shared" si="2055"/>
        <v/>
      </c>
      <c r="YY285" s="66" t="str">
        <f t="shared" si="2056"/>
        <v/>
      </c>
      <c r="YZ285" s="66" t="str">
        <f t="shared" si="2057"/>
        <v/>
      </c>
      <c r="ZA285" s="66" t="str">
        <f t="shared" si="2058"/>
        <v/>
      </c>
      <c r="ZB285" s="66" t="str">
        <f t="shared" si="2059"/>
        <v/>
      </c>
      <c r="ZC285" s="66" t="str">
        <f t="shared" si="2060"/>
        <v/>
      </c>
      <c r="ZD285" s="66" t="str">
        <f t="shared" si="2061"/>
        <v/>
      </c>
      <c r="ZE285" s="66" t="str">
        <f t="shared" si="2062"/>
        <v/>
      </c>
      <c r="ZF285" s="66" t="str">
        <f t="shared" si="2063"/>
        <v/>
      </c>
      <c r="ZG285" s="66" t="str">
        <f t="shared" si="2064"/>
        <v/>
      </c>
      <c r="ZH285" s="66" t="str">
        <f t="shared" si="2065"/>
        <v/>
      </c>
      <c r="ZI285" s="66" t="str">
        <f t="shared" si="2066"/>
        <v/>
      </c>
      <c r="ZJ285" s="66" t="str">
        <f t="shared" si="2067"/>
        <v/>
      </c>
      <c r="ZK285" s="66" t="str">
        <f t="shared" si="2068"/>
        <v/>
      </c>
      <c r="ZL285" s="66" t="str">
        <f t="shared" si="2069"/>
        <v/>
      </c>
      <c r="ZM285" s="66" t="str">
        <f t="shared" si="2070"/>
        <v/>
      </c>
      <c r="ZN285" s="66" t="str">
        <f t="shared" si="2071"/>
        <v/>
      </c>
      <c r="ZO285" s="66" t="str">
        <f t="shared" si="2072"/>
        <v/>
      </c>
      <c r="ZP285" s="66" t="str">
        <f t="shared" si="2073"/>
        <v/>
      </c>
      <c r="ZQ285" s="66" t="str">
        <f t="shared" si="2074"/>
        <v/>
      </c>
      <c r="ZR285" s="66" t="str">
        <f t="shared" si="2075"/>
        <v/>
      </c>
      <c r="ZS285" s="66" t="str">
        <f t="shared" si="2076"/>
        <v/>
      </c>
      <c r="ZT285" s="66" t="str">
        <f t="shared" si="2077"/>
        <v/>
      </c>
      <c r="ZU285" s="66" t="str">
        <f t="shared" si="2078"/>
        <v/>
      </c>
      <c r="ZV285" s="66" t="str">
        <f t="shared" si="2079"/>
        <v/>
      </c>
      <c r="ZW285" s="66" t="str">
        <f t="shared" si="2080"/>
        <v/>
      </c>
      <c r="ZX285" s="66" t="str">
        <f t="shared" si="2081"/>
        <v/>
      </c>
      <c r="ZY285" s="66" t="str">
        <f t="shared" si="2082"/>
        <v/>
      </c>
      <c r="ZZ285" s="66" t="str">
        <f t="shared" si="2083"/>
        <v/>
      </c>
      <c r="AAA285" s="66" t="str">
        <f t="shared" si="2084"/>
        <v/>
      </c>
      <c r="AAB285" s="66" t="str">
        <f t="shared" si="2085"/>
        <v/>
      </c>
      <c r="AAC285" s="66" t="str">
        <f t="shared" si="2086"/>
        <v/>
      </c>
      <c r="AAD285" s="66" t="str">
        <f t="shared" si="2087"/>
        <v/>
      </c>
      <c r="AAE285" s="66" t="str">
        <f t="shared" si="2088"/>
        <v/>
      </c>
      <c r="AAF285" s="66" t="str">
        <f t="shared" si="2089"/>
        <v/>
      </c>
      <c r="AAG285" s="66" t="str">
        <f t="shared" si="2090"/>
        <v/>
      </c>
      <c r="AAH285" s="66" t="str">
        <f t="shared" si="2091"/>
        <v/>
      </c>
      <c r="AAI285" s="66" t="str">
        <f t="shared" si="2092"/>
        <v/>
      </c>
      <c r="AAJ285" s="66" t="str">
        <f t="shared" si="2093"/>
        <v/>
      </c>
      <c r="AAK285" s="66" t="str">
        <f t="shared" si="2094"/>
        <v/>
      </c>
      <c r="AAL285" s="66" t="str">
        <f t="shared" si="2095"/>
        <v/>
      </c>
      <c r="AAM285" s="66" t="str">
        <f t="shared" si="2096"/>
        <v/>
      </c>
      <c r="AAN285" s="66" t="str">
        <f t="shared" si="2097"/>
        <v/>
      </c>
      <c r="AAO285" s="66" t="str">
        <f t="shared" si="2098"/>
        <v/>
      </c>
      <c r="AAP285" s="66" t="str">
        <f t="shared" si="2099"/>
        <v/>
      </c>
      <c r="AAQ285" s="66" t="str">
        <f t="shared" si="2100"/>
        <v/>
      </c>
      <c r="AAR285" s="66" t="str">
        <f t="shared" si="2101"/>
        <v/>
      </c>
      <c r="AAS285" s="66" t="str">
        <f t="shared" si="2102"/>
        <v/>
      </c>
      <c r="AAT285" s="66" t="str">
        <f t="shared" si="2103"/>
        <v/>
      </c>
      <c r="AAU285" s="66" t="str">
        <f t="shared" si="2104"/>
        <v/>
      </c>
      <c r="AAV285" s="66" t="str">
        <f t="shared" si="2105"/>
        <v/>
      </c>
      <c r="AAW285" s="66" t="str">
        <f t="shared" si="2106"/>
        <v/>
      </c>
      <c r="AAX285" s="66" t="str">
        <f t="shared" si="2107"/>
        <v/>
      </c>
      <c r="AAY285" s="66" t="str">
        <f t="shared" si="2108"/>
        <v/>
      </c>
      <c r="AAZ285" s="66" t="str">
        <f t="shared" si="2109"/>
        <v/>
      </c>
      <c r="ABA285" s="66" t="str">
        <f t="shared" si="2110"/>
        <v/>
      </c>
      <c r="ABB285" s="66" t="str">
        <f t="shared" si="2111"/>
        <v/>
      </c>
      <c r="ABC285" s="66" t="str">
        <f t="shared" si="2112"/>
        <v/>
      </c>
      <c r="ABD285" s="66" t="str">
        <f t="shared" si="2113"/>
        <v/>
      </c>
      <c r="ABE285" s="66" t="str">
        <f t="shared" si="2114"/>
        <v/>
      </c>
      <c r="ABF285" s="66" t="str">
        <f t="shared" si="2115"/>
        <v/>
      </c>
      <c r="ABG285" s="66" t="str">
        <f t="shared" si="2116"/>
        <v/>
      </c>
      <c r="ABH285" s="66" t="str">
        <f t="shared" si="2117"/>
        <v/>
      </c>
      <c r="ABI285" s="66" t="str">
        <f t="shared" si="2118"/>
        <v/>
      </c>
      <c r="ABJ285" s="66" t="str">
        <f t="shared" si="2119"/>
        <v/>
      </c>
      <c r="ABK285" s="66" t="str">
        <f t="shared" si="2120"/>
        <v/>
      </c>
      <c r="ABL285" s="66" t="str">
        <f t="shared" si="2121"/>
        <v/>
      </c>
      <c r="ABM285" s="66" t="str">
        <f t="shared" si="2122"/>
        <v/>
      </c>
      <c r="ABN285" s="66" t="str">
        <f t="shared" si="2123"/>
        <v/>
      </c>
      <c r="ABO285" s="66" t="str">
        <f t="shared" si="2124"/>
        <v/>
      </c>
      <c r="ABP285" s="66" t="str">
        <f t="shared" si="2125"/>
        <v/>
      </c>
      <c r="ABQ285" s="66" t="str">
        <f t="shared" si="2126"/>
        <v/>
      </c>
      <c r="ABR285" s="66" t="str">
        <f t="shared" si="2127"/>
        <v/>
      </c>
      <c r="ABS285" s="66" t="str">
        <f t="shared" si="2128"/>
        <v/>
      </c>
      <c r="ABT285" s="66" t="str">
        <f t="shared" si="2129"/>
        <v/>
      </c>
      <c r="ABU285" s="66" t="str">
        <f t="shared" si="2130"/>
        <v/>
      </c>
      <c r="ABV285" s="66" t="str">
        <f t="shared" si="2131"/>
        <v/>
      </c>
      <c r="ABW285" s="66" t="str">
        <f t="shared" si="2132"/>
        <v/>
      </c>
      <c r="ABX285" s="66" t="str">
        <f t="shared" si="2133"/>
        <v/>
      </c>
      <c r="ABY285" s="66" t="str">
        <f t="shared" si="2134"/>
        <v/>
      </c>
      <c r="ABZ285" s="66" t="str">
        <f t="shared" si="2135"/>
        <v/>
      </c>
      <c r="ACA285" s="66" t="str">
        <f t="shared" si="2136"/>
        <v/>
      </c>
      <c r="ACB285" s="66" t="str">
        <f t="shared" si="2137"/>
        <v/>
      </c>
      <c r="ACC285" s="66" t="str">
        <f t="shared" si="2138"/>
        <v/>
      </c>
      <c r="ACD285" s="66" t="str">
        <f t="shared" si="2139"/>
        <v/>
      </c>
      <c r="ACE285" s="66" t="str">
        <f t="shared" si="2140"/>
        <v/>
      </c>
      <c r="ACF285" s="66" t="str">
        <f t="shared" si="2141"/>
        <v/>
      </c>
      <c r="ACG285" s="66" t="str">
        <f t="shared" si="2142"/>
        <v/>
      </c>
      <c r="ACH285" s="66" t="str">
        <f t="shared" si="2143"/>
        <v/>
      </c>
      <c r="ACI285" s="66" t="str">
        <f t="shared" si="2144"/>
        <v/>
      </c>
      <c r="ACJ285" s="66" t="str">
        <f t="shared" si="2145"/>
        <v/>
      </c>
      <c r="ACK285" s="66" t="str">
        <f t="shared" si="2146"/>
        <v/>
      </c>
      <c r="ACL285" s="66" t="str">
        <f t="shared" si="2147"/>
        <v/>
      </c>
      <c r="ACM285" s="66" t="str">
        <f t="shared" ref="ACM285:ACN285" si="2177">IF(AND(ACS$3="Unit", ACL285=""), "", IF(AND(ACS$3="Unit", ACL285="-"),"", IF(ACS$3="Unit", "kg/GJ delivered", IF(AND(NY285&lt;&gt;"", NY285&lt;&gt;"-", NX285="-"),"", IF($H285="","", IF(NX285="nd", "",IF(NX285="&lt;n.a.&gt;", "", IF(NY285="#/MJ", "", IF(NY285="kg/GJ delivered",NX285,IF(NY285="g/MJ delivered",NX285,IF(NY285="kg/MJ delivered",NX285*1000,IF(NY285="mg/MJ delivered",NX285/1000,IF(NY285="g/kg",((NX285)*(1/$I285)*(1/$H285)),IF(NY285="mg/kg",((NX285/1000)*(1/$I285)*(1/$H285)),IF(NY285="mg/MJ delivered",NX285/1000,IF(NY285="-","","Error"))))))))))))))))</f>
        <v/>
      </c>
      <c r="ACN285" s="66" t="str">
        <f t="shared" si="2177"/>
        <v/>
      </c>
      <c r="ACO285" s="66" t="str">
        <f t="shared" si="2149"/>
        <v/>
      </c>
      <c r="ACP285" s="66" t="str">
        <f t="shared" si="2150"/>
        <v/>
      </c>
      <c r="ACQ285" s="66" t="str">
        <f t="shared" si="2151"/>
        <v/>
      </c>
      <c r="ACR285" s="66" t="str">
        <f t="shared" si="2152"/>
        <v/>
      </c>
      <c r="ACS285" s="66" t="str">
        <f t="shared" si="2153"/>
        <v/>
      </c>
      <c r="ACT285" s="66" t="str">
        <f t="shared" si="2154"/>
        <v/>
      </c>
    </row>
    <row r="286" spans="2:774" ht="15.75" customHeight="1" x14ac:dyDescent="0.25">
      <c r="B286" s="66">
        <v>329</v>
      </c>
      <c r="C286" s="66" t="s">
        <v>1181</v>
      </c>
      <c r="D286" s="66" t="s">
        <v>1670</v>
      </c>
      <c r="E286" s="156" t="s">
        <v>1579</v>
      </c>
      <c r="F286" s="66" t="s">
        <v>1579</v>
      </c>
      <c r="G286" s="66" t="s">
        <v>490</v>
      </c>
      <c r="H286" s="126">
        <v>0.11066666666666665</v>
      </c>
      <c r="I286" s="130">
        <f>'Heating Values'!$D$7</f>
        <v>12.84</v>
      </c>
      <c r="J286" s="66" t="str">
        <f t="shared" si="1759"/>
        <v>Crop Residue, Traditional, IN</v>
      </c>
      <c r="K286" s="66" t="s">
        <v>1254</v>
      </c>
      <c r="L286" s="66" t="s">
        <v>1254</v>
      </c>
      <c r="M286" s="66" t="s">
        <v>1254</v>
      </c>
      <c r="N286" s="66" t="s">
        <v>1254</v>
      </c>
      <c r="O286" s="66" t="s">
        <v>1168</v>
      </c>
      <c r="P286" s="66" t="str">
        <f t="shared" si="1768"/>
        <v>IN</v>
      </c>
      <c r="Q286" s="66" t="s">
        <v>2</v>
      </c>
      <c r="R286" s="158" t="s">
        <v>128</v>
      </c>
      <c r="S286" s="158" t="s">
        <v>128</v>
      </c>
      <c r="T286" s="158" t="s">
        <v>128</v>
      </c>
      <c r="U286" s="158" t="s">
        <v>128</v>
      </c>
      <c r="V286" s="158" t="s">
        <v>128</v>
      </c>
      <c r="W286" s="158" t="s">
        <v>128</v>
      </c>
      <c r="X286" s="158" t="s">
        <v>128</v>
      </c>
      <c r="Y286" s="158" t="s">
        <v>128</v>
      </c>
      <c r="Z286" s="158" t="s">
        <v>128</v>
      </c>
      <c r="AA286" s="158" t="s">
        <v>128</v>
      </c>
      <c r="AB286" s="158" t="s">
        <v>128</v>
      </c>
      <c r="AC286" s="158" t="s">
        <v>128</v>
      </c>
      <c r="AD286" s="158" t="s">
        <v>128</v>
      </c>
      <c r="AE286" s="158" t="s">
        <v>128</v>
      </c>
      <c r="AF286" s="158" t="s">
        <v>128</v>
      </c>
      <c r="AG286" s="158" t="s">
        <v>128</v>
      </c>
      <c r="AH286" s="158" t="s">
        <v>128</v>
      </c>
      <c r="AI286" s="158" t="s">
        <v>128</v>
      </c>
      <c r="AJ286" s="165">
        <v>3.26</v>
      </c>
      <c r="AK286" s="158" t="s">
        <v>523</v>
      </c>
      <c r="AL286" s="163">
        <v>0.97</v>
      </c>
      <c r="AM286" s="158" t="s">
        <v>523</v>
      </c>
      <c r="AN286" s="163">
        <v>0.18</v>
      </c>
      <c r="AO286" s="158" t="s">
        <v>523</v>
      </c>
      <c r="AP286" s="158" t="s">
        <v>128</v>
      </c>
      <c r="AQ286" s="158" t="s">
        <v>128</v>
      </c>
      <c r="AR286" s="158" t="s">
        <v>128</v>
      </c>
      <c r="AS286" s="158" t="s">
        <v>128</v>
      </c>
      <c r="AT286" s="158" t="s">
        <v>128</v>
      </c>
      <c r="AU286" s="158" t="s">
        <v>128</v>
      </c>
      <c r="AV286" s="158" t="s">
        <v>128</v>
      </c>
      <c r="AW286" s="158" t="s">
        <v>128</v>
      </c>
      <c r="AX286" s="158" t="s">
        <v>128</v>
      </c>
      <c r="AY286" s="158" t="s">
        <v>128</v>
      </c>
      <c r="AZ286" s="158" t="s">
        <v>128</v>
      </c>
      <c r="BA286" s="158" t="s">
        <v>128</v>
      </c>
      <c r="BB286" s="158" t="s">
        <v>128</v>
      </c>
      <c r="BC286" s="158" t="s">
        <v>128</v>
      </c>
      <c r="BD286" s="158" t="s">
        <v>128</v>
      </c>
      <c r="BE286" s="158" t="s">
        <v>128</v>
      </c>
      <c r="BF286" s="158" t="s">
        <v>128</v>
      </c>
      <c r="BG286" s="158" t="s">
        <v>128</v>
      </c>
      <c r="BH286" s="158" t="s">
        <v>128</v>
      </c>
      <c r="BI286" s="158" t="s">
        <v>128</v>
      </c>
      <c r="BJ286" s="158" t="s">
        <v>128</v>
      </c>
      <c r="BK286" s="158" t="s">
        <v>128</v>
      </c>
      <c r="BL286" s="158" t="s">
        <v>128</v>
      </c>
      <c r="BM286" s="158" t="s">
        <v>128</v>
      </c>
      <c r="BN286" s="158" t="s">
        <v>128</v>
      </c>
      <c r="BO286" s="158" t="s">
        <v>128</v>
      </c>
      <c r="BP286" s="158" t="s">
        <v>128</v>
      </c>
      <c r="BQ286" s="158" t="s">
        <v>128</v>
      </c>
      <c r="BR286" s="158" t="s">
        <v>128</v>
      </c>
      <c r="BS286" s="158" t="s">
        <v>128</v>
      </c>
      <c r="BT286" s="158" t="s">
        <v>128</v>
      </c>
      <c r="BU286" s="158" t="s">
        <v>128</v>
      </c>
      <c r="BV286" s="158" t="s">
        <v>128</v>
      </c>
      <c r="BW286" s="158" t="s">
        <v>128</v>
      </c>
      <c r="BX286" s="158" t="s">
        <v>128</v>
      </c>
      <c r="BY286" s="158" t="s">
        <v>128</v>
      </c>
      <c r="BZ286" s="158" t="s">
        <v>128</v>
      </c>
      <c r="CA286" s="158" t="s">
        <v>128</v>
      </c>
      <c r="CB286" s="158" t="s">
        <v>128</v>
      </c>
      <c r="CC286" s="158" t="s">
        <v>128</v>
      </c>
      <c r="CD286" s="158" t="s">
        <v>128</v>
      </c>
      <c r="CE286" s="158" t="s">
        <v>128</v>
      </c>
      <c r="CF286" s="158" t="s">
        <v>128</v>
      </c>
      <c r="CG286" s="158" t="s">
        <v>128</v>
      </c>
      <c r="CH286" s="158" t="s">
        <v>128</v>
      </c>
      <c r="CI286" s="158" t="s">
        <v>128</v>
      </c>
      <c r="CJ286" s="158" t="s">
        <v>128</v>
      </c>
      <c r="CK286" s="158" t="s">
        <v>128</v>
      </c>
      <c r="CL286" s="158" t="s">
        <v>128</v>
      </c>
      <c r="CM286" s="158" t="s">
        <v>128</v>
      </c>
      <c r="CN286" s="158" t="s">
        <v>128</v>
      </c>
      <c r="CO286" s="158" t="s">
        <v>128</v>
      </c>
      <c r="CP286" s="158" t="s">
        <v>128</v>
      </c>
      <c r="CQ286" s="158" t="s">
        <v>128</v>
      </c>
      <c r="CR286" s="158" t="s">
        <v>128</v>
      </c>
      <c r="CS286" s="158" t="s">
        <v>128</v>
      </c>
      <c r="CT286" s="158" t="s">
        <v>128</v>
      </c>
      <c r="CU286" s="158" t="s">
        <v>128</v>
      </c>
      <c r="CV286" s="158" t="s">
        <v>128</v>
      </c>
      <c r="CW286" s="158" t="s">
        <v>128</v>
      </c>
      <c r="CX286" s="158" t="s">
        <v>128</v>
      </c>
      <c r="CY286" s="158" t="s">
        <v>128</v>
      </c>
      <c r="CZ286" s="158" t="s">
        <v>128</v>
      </c>
      <c r="DA286" s="158" t="s">
        <v>128</v>
      </c>
      <c r="DB286" s="158" t="s">
        <v>128</v>
      </c>
      <c r="DC286" s="158" t="s">
        <v>128</v>
      </c>
      <c r="DD286" s="158" t="s">
        <v>128</v>
      </c>
      <c r="DE286" s="158" t="s">
        <v>128</v>
      </c>
      <c r="DF286" s="158" t="s">
        <v>128</v>
      </c>
      <c r="DG286" s="158" t="s">
        <v>128</v>
      </c>
      <c r="DH286" s="158" t="s">
        <v>128</v>
      </c>
      <c r="DI286" s="158" t="s">
        <v>128</v>
      </c>
      <c r="DJ286" s="158" t="s">
        <v>128</v>
      </c>
      <c r="DK286" s="158" t="s">
        <v>128</v>
      </c>
      <c r="DL286" s="158" t="s">
        <v>128</v>
      </c>
      <c r="DM286" s="158" t="s">
        <v>128</v>
      </c>
      <c r="DN286" s="158" t="s">
        <v>128</v>
      </c>
      <c r="DO286" s="158" t="s">
        <v>128</v>
      </c>
      <c r="DP286" s="158" t="s">
        <v>128</v>
      </c>
      <c r="DQ286" s="158" t="s">
        <v>128</v>
      </c>
      <c r="DR286" s="158" t="s">
        <v>128</v>
      </c>
      <c r="DS286" s="158" t="s">
        <v>128</v>
      </c>
      <c r="DT286" s="158" t="s">
        <v>128</v>
      </c>
      <c r="DU286" s="158" t="s">
        <v>128</v>
      </c>
      <c r="DV286" s="158" t="s">
        <v>128</v>
      </c>
      <c r="DW286" s="158" t="s">
        <v>128</v>
      </c>
      <c r="DX286" s="158" t="s">
        <v>128</v>
      </c>
      <c r="DY286" s="158" t="s">
        <v>128</v>
      </c>
      <c r="DZ286" s="158" t="s">
        <v>128</v>
      </c>
      <c r="EA286" s="158" t="s">
        <v>128</v>
      </c>
      <c r="EB286" s="158" t="s">
        <v>128</v>
      </c>
      <c r="EC286" s="158" t="s">
        <v>128</v>
      </c>
      <c r="ED286" s="158" t="s">
        <v>128</v>
      </c>
      <c r="EE286" s="158" t="s">
        <v>128</v>
      </c>
      <c r="EF286" s="158" t="s">
        <v>128</v>
      </c>
      <c r="EG286" s="158" t="s">
        <v>128</v>
      </c>
      <c r="EH286" s="158" t="s">
        <v>128</v>
      </c>
      <c r="EI286" s="158" t="s">
        <v>128</v>
      </c>
      <c r="EJ286" s="158" t="s">
        <v>128</v>
      </c>
      <c r="EK286" s="158" t="s">
        <v>128</v>
      </c>
      <c r="EL286" s="158" t="s">
        <v>128</v>
      </c>
      <c r="EM286" s="158" t="s">
        <v>128</v>
      </c>
      <c r="EN286" s="158" t="s">
        <v>128</v>
      </c>
      <c r="EO286" s="158" t="s">
        <v>128</v>
      </c>
      <c r="EP286" s="158" t="s">
        <v>128</v>
      </c>
      <c r="EQ286" s="158" t="s">
        <v>128</v>
      </c>
      <c r="ER286" s="158" t="s">
        <v>128</v>
      </c>
      <c r="ES286" s="158" t="s">
        <v>128</v>
      </c>
      <c r="ET286" s="158" t="s">
        <v>128</v>
      </c>
      <c r="EU286" s="158" t="s">
        <v>128</v>
      </c>
      <c r="EV286" s="158" t="s">
        <v>128</v>
      </c>
      <c r="EW286" s="158" t="s">
        <v>128</v>
      </c>
      <c r="EX286" s="158" t="s">
        <v>128</v>
      </c>
      <c r="EY286" s="158" t="s">
        <v>128</v>
      </c>
      <c r="EZ286" s="158" t="s">
        <v>128</v>
      </c>
      <c r="FA286" s="158" t="s">
        <v>128</v>
      </c>
      <c r="FB286" s="158" t="s">
        <v>128</v>
      </c>
      <c r="FC286" s="158" t="s">
        <v>128</v>
      </c>
      <c r="FD286" s="158" t="s">
        <v>128</v>
      </c>
      <c r="FE286" s="158" t="s">
        <v>128</v>
      </c>
      <c r="FF286" s="158" t="s">
        <v>128</v>
      </c>
      <c r="FG286" s="158" t="s">
        <v>128</v>
      </c>
      <c r="FH286" s="158" t="s">
        <v>128</v>
      </c>
      <c r="FI286" s="158" t="s">
        <v>128</v>
      </c>
      <c r="FJ286" s="158" t="s">
        <v>128</v>
      </c>
      <c r="FK286" s="158" t="s">
        <v>128</v>
      </c>
      <c r="FL286" s="158" t="s">
        <v>128</v>
      </c>
      <c r="FM286" s="158" t="s">
        <v>128</v>
      </c>
      <c r="FN286" s="158" t="s">
        <v>128</v>
      </c>
      <c r="FO286" s="158" t="s">
        <v>128</v>
      </c>
      <c r="FP286" s="158" t="s">
        <v>128</v>
      </c>
      <c r="FQ286" s="158" t="s">
        <v>128</v>
      </c>
      <c r="FR286" s="158" t="s">
        <v>128</v>
      </c>
      <c r="FS286" s="158" t="s">
        <v>128</v>
      </c>
      <c r="FT286" s="158" t="s">
        <v>128</v>
      </c>
      <c r="FU286" s="158" t="s">
        <v>128</v>
      </c>
      <c r="FV286" s="158" t="s">
        <v>128</v>
      </c>
      <c r="FW286" s="158" t="s">
        <v>128</v>
      </c>
      <c r="FX286" s="158" t="s">
        <v>128</v>
      </c>
      <c r="FY286" s="158" t="s">
        <v>128</v>
      </c>
      <c r="FZ286" s="158" t="s">
        <v>128</v>
      </c>
      <c r="GA286" s="158" t="s">
        <v>128</v>
      </c>
      <c r="GB286" s="158" t="s">
        <v>128</v>
      </c>
      <c r="GC286" s="158" t="s">
        <v>128</v>
      </c>
      <c r="GD286" s="158" t="s">
        <v>128</v>
      </c>
      <c r="GE286" s="158" t="s">
        <v>128</v>
      </c>
      <c r="GF286" s="158" t="s">
        <v>128</v>
      </c>
      <c r="GG286" s="158" t="s">
        <v>128</v>
      </c>
      <c r="GH286" s="158" t="s">
        <v>128</v>
      </c>
      <c r="GI286" s="158" t="s">
        <v>128</v>
      </c>
      <c r="GJ286" s="158" t="s">
        <v>128</v>
      </c>
      <c r="GK286" s="158" t="s">
        <v>128</v>
      </c>
      <c r="GL286" s="158" t="s">
        <v>128</v>
      </c>
      <c r="GM286" s="158" t="s">
        <v>128</v>
      </c>
      <c r="GN286" s="158" t="s">
        <v>128</v>
      </c>
      <c r="GO286" s="158" t="s">
        <v>128</v>
      </c>
      <c r="GP286" s="158" t="s">
        <v>128</v>
      </c>
      <c r="GQ286" s="158" t="s">
        <v>128</v>
      </c>
      <c r="GR286" s="158" t="s">
        <v>128</v>
      </c>
      <c r="GS286" s="158" t="s">
        <v>128</v>
      </c>
      <c r="GT286" s="158" t="s">
        <v>128</v>
      </c>
      <c r="GU286" s="158" t="s">
        <v>128</v>
      </c>
      <c r="GV286" s="158" t="s">
        <v>128</v>
      </c>
      <c r="GW286" s="158" t="s">
        <v>128</v>
      </c>
      <c r="GX286" s="158" t="s">
        <v>128</v>
      </c>
      <c r="GY286" s="158" t="s">
        <v>128</v>
      </c>
      <c r="GZ286" s="158" t="s">
        <v>128</v>
      </c>
      <c r="HA286" s="158" t="s">
        <v>128</v>
      </c>
      <c r="HB286" s="158" t="s">
        <v>128</v>
      </c>
      <c r="HC286" s="158" t="s">
        <v>128</v>
      </c>
      <c r="HD286" s="158" t="s">
        <v>128</v>
      </c>
      <c r="HE286" s="158" t="s">
        <v>128</v>
      </c>
      <c r="HF286" s="158" t="s">
        <v>128</v>
      </c>
      <c r="HG286" s="158" t="s">
        <v>128</v>
      </c>
      <c r="HH286" s="158" t="s">
        <v>128</v>
      </c>
      <c r="HI286" s="158" t="s">
        <v>128</v>
      </c>
      <c r="HJ286" s="158" t="s">
        <v>128</v>
      </c>
      <c r="HK286" s="158" t="s">
        <v>128</v>
      </c>
      <c r="HL286" s="158" t="s">
        <v>128</v>
      </c>
      <c r="HM286" s="158" t="s">
        <v>128</v>
      </c>
      <c r="HN286" s="158" t="s">
        <v>128</v>
      </c>
      <c r="HO286" s="158" t="s">
        <v>128</v>
      </c>
      <c r="HP286" s="158" t="s">
        <v>128</v>
      </c>
      <c r="HQ286" s="158" t="s">
        <v>128</v>
      </c>
      <c r="HR286" s="158" t="s">
        <v>128</v>
      </c>
      <c r="HS286" s="158" t="s">
        <v>128</v>
      </c>
      <c r="HT286" s="158" t="s">
        <v>128</v>
      </c>
      <c r="HU286" s="158" t="s">
        <v>128</v>
      </c>
      <c r="HV286" s="158" t="s">
        <v>128</v>
      </c>
      <c r="HW286" s="158" t="s">
        <v>128</v>
      </c>
      <c r="HX286" s="158" t="s">
        <v>128</v>
      </c>
      <c r="HY286" s="158" t="s">
        <v>128</v>
      </c>
      <c r="HZ286" s="158" t="s">
        <v>128</v>
      </c>
      <c r="IA286" s="158" t="s">
        <v>128</v>
      </c>
      <c r="IB286" s="158" t="s">
        <v>128</v>
      </c>
      <c r="IC286" s="158" t="s">
        <v>128</v>
      </c>
      <c r="ID286" s="158" t="s">
        <v>128</v>
      </c>
      <c r="IE286" s="158" t="s">
        <v>128</v>
      </c>
      <c r="IF286" s="158" t="s">
        <v>128</v>
      </c>
      <c r="IG286" s="158" t="s">
        <v>128</v>
      </c>
      <c r="IH286" s="158" t="s">
        <v>128</v>
      </c>
      <c r="II286" s="158" t="s">
        <v>128</v>
      </c>
      <c r="IJ286" s="158" t="s">
        <v>128</v>
      </c>
      <c r="IK286" s="158" t="s">
        <v>128</v>
      </c>
      <c r="IL286" s="158" t="s">
        <v>128</v>
      </c>
      <c r="IM286" s="158" t="s">
        <v>128</v>
      </c>
      <c r="IN286" s="158" t="s">
        <v>128</v>
      </c>
      <c r="IO286" s="158" t="s">
        <v>128</v>
      </c>
      <c r="IP286" s="158" t="s">
        <v>128</v>
      </c>
      <c r="IQ286" s="158" t="s">
        <v>128</v>
      </c>
      <c r="IR286" s="158" t="s">
        <v>128</v>
      </c>
      <c r="IS286" s="158" t="s">
        <v>128</v>
      </c>
      <c r="IT286" s="158" t="s">
        <v>128</v>
      </c>
      <c r="IU286" s="158" t="s">
        <v>128</v>
      </c>
      <c r="IV286" s="158" t="s">
        <v>128</v>
      </c>
      <c r="IW286" s="158" t="s">
        <v>128</v>
      </c>
      <c r="IX286" s="158" t="s">
        <v>128</v>
      </c>
      <c r="IY286" s="158" t="s">
        <v>128</v>
      </c>
      <c r="IZ286" s="158" t="s">
        <v>128</v>
      </c>
      <c r="JA286" s="158" t="s">
        <v>128</v>
      </c>
      <c r="JB286" s="158" t="s">
        <v>128</v>
      </c>
      <c r="JC286" s="158" t="s">
        <v>128</v>
      </c>
      <c r="JD286" s="158" t="s">
        <v>128</v>
      </c>
      <c r="JE286" s="158" t="s">
        <v>128</v>
      </c>
      <c r="JF286" s="158" t="s">
        <v>128</v>
      </c>
      <c r="JG286" s="158" t="s">
        <v>128</v>
      </c>
      <c r="JH286" s="158" t="s">
        <v>128</v>
      </c>
      <c r="JI286" s="158" t="s">
        <v>128</v>
      </c>
      <c r="JJ286" s="158" t="s">
        <v>128</v>
      </c>
      <c r="JK286" s="158" t="s">
        <v>128</v>
      </c>
      <c r="JL286" s="158" t="s">
        <v>128</v>
      </c>
      <c r="JM286" s="158" t="s">
        <v>128</v>
      </c>
      <c r="JN286" s="158" t="s">
        <v>128</v>
      </c>
      <c r="JO286" s="158" t="s">
        <v>128</v>
      </c>
      <c r="JP286" s="158" t="s">
        <v>128</v>
      </c>
      <c r="JQ286" s="158" t="s">
        <v>128</v>
      </c>
      <c r="JR286" s="158" t="s">
        <v>128</v>
      </c>
      <c r="JS286" s="158" t="s">
        <v>128</v>
      </c>
      <c r="JT286" s="158" t="s">
        <v>128</v>
      </c>
      <c r="JU286" s="158" t="s">
        <v>128</v>
      </c>
      <c r="JV286" s="158" t="s">
        <v>128</v>
      </c>
      <c r="JW286" s="158" t="s">
        <v>128</v>
      </c>
      <c r="JX286" s="158" t="s">
        <v>128</v>
      </c>
      <c r="JY286" s="158" t="s">
        <v>128</v>
      </c>
      <c r="JZ286" s="158" t="s">
        <v>128</v>
      </c>
      <c r="KA286" s="158" t="s">
        <v>128</v>
      </c>
      <c r="KB286" s="158" t="s">
        <v>128</v>
      </c>
      <c r="KC286" s="158" t="s">
        <v>128</v>
      </c>
      <c r="KD286" s="158" t="s">
        <v>128</v>
      </c>
      <c r="KE286" s="158" t="s">
        <v>128</v>
      </c>
      <c r="KF286" s="158" t="s">
        <v>128</v>
      </c>
      <c r="KG286" s="158" t="s">
        <v>128</v>
      </c>
      <c r="KH286" s="158" t="s">
        <v>128</v>
      </c>
      <c r="KI286" s="158" t="s">
        <v>128</v>
      </c>
      <c r="KJ286" s="158" t="s">
        <v>128</v>
      </c>
      <c r="KK286" s="158" t="s">
        <v>128</v>
      </c>
      <c r="KL286" s="158" t="s">
        <v>128</v>
      </c>
      <c r="KM286" s="158" t="s">
        <v>128</v>
      </c>
      <c r="KN286" s="158" t="s">
        <v>128</v>
      </c>
      <c r="KO286" s="158" t="s">
        <v>128</v>
      </c>
      <c r="KP286" s="158" t="s">
        <v>128</v>
      </c>
      <c r="KQ286" s="158" t="s">
        <v>128</v>
      </c>
      <c r="KR286" s="158" t="s">
        <v>128</v>
      </c>
      <c r="KS286" s="158" t="s">
        <v>128</v>
      </c>
      <c r="KT286" s="158" t="s">
        <v>128</v>
      </c>
      <c r="KU286" s="158" t="s">
        <v>128</v>
      </c>
      <c r="KV286" s="158" t="s">
        <v>128</v>
      </c>
      <c r="KW286" s="158" t="s">
        <v>128</v>
      </c>
      <c r="KX286" s="158" t="s">
        <v>128</v>
      </c>
      <c r="KY286" s="158" t="s">
        <v>128</v>
      </c>
      <c r="KZ286" s="158" t="s">
        <v>128</v>
      </c>
      <c r="LA286" s="158" t="s">
        <v>128</v>
      </c>
      <c r="LB286" s="158" t="s">
        <v>128</v>
      </c>
      <c r="LC286" s="158" t="s">
        <v>128</v>
      </c>
      <c r="LD286" s="158" t="s">
        <v>128</v>
      </c>
      <c r="LE286" s="158" t="s">
        <v>128</v>
      </c>
      <c r="LF286" s="158" t="s">
        <v>128</v>
      </c>
      <c r="LG286" s="158" t="s">
        <v>128</v>
      </c>
      <c r="LH286" s="158" t="s">
        <v>128</v>
      </c>
      <c r="LI286" s="158" t="s">
        <v>128</v>
      </c>
      <c r="LJ286" s="158" t="s">
        <v>128</v>
      </c>
      <c r="LK286" s="158" t="s">
        <v>128</v>
      </c>
      <c r="LL286" s="158" t="s">
        <v>128</v>
      </c>
      <c r="LM286" s="158" t="s">
        <v>128</v>
      </c>
      <c r="LN286" s="158" t="s">
        <v>128</v>
      </c>
      <c r="LO286" s="158" t="s">
        <v>128</v>
      </c>
      <c r="LP286" s="158" t="s">
        <v>128</v>
      </c>
      <c r="LQ286" s="158" t="s">
        <v>128</v>
      </c>
      <c r="LR286" s="158" t="s">
        <v>128</v>
      </c>
      <c r="LS286" s="158" t="s">
        <v>128</v>
      </c>
      <c r="LT286" s="158" t="s">
        <v>128</v>
      </c>
      <c r="LU286" s="158" t="s">
        <v>128</v>
      </c>
      <c r="LV286" s="158" t="s">
        <v>128</v>
      </c>
      <c r="LW286" s="158" t="s">
        <v>128</v>
      </c>
      <c r="LX286" s="158" t="s">
        <v>128</v>
      </c>
      <c r="LY286" s="158" t="s">
        <v>128</v>
      </c>
      <c r="LZ286" s="158" t="s">
        <v>128</v>
      </c>
      <c r="MA286" s="158" t="s">
        <v>128</v>
      </c>
      <c r="MB286" s="158" t="s">
        <v>128</v>
      </c>
      <c r="MC286" s="158" t="s">
        <v>128</v>
      </c>
      <c r="MD286" s="158" t="s">
        <v>128</v>
      </c>
      <c r="ME286" s="158" t="s">
        <v>128</v>
      </c>
      <c r="MF286" s="158" t="s">
        <v>128</v>
      </c>
      <c r="MG286" s="158" t="s">
        <v>128</v>
      </c>
      <c r="MH286" s="158" t="s">
        <v>128</v>
      </c>
      <c r="MI286" s="158" t="s">
        <v>128</v>
      </c>
      <c r="MJ286" s="158" t="s">
        <v>128</v>
      </c>
      <c r="MK286" s="158" t="s">
        <v>128</v>
      </c>
      <c r="ML286" s="158" t="s">
        <v>128</v>
      </c>
      <c r="MM286" s="158" t="s">
        <v>128</v>
      </c>
      <c r="MN286" s="158" t="s">
        <v>128</v>
      </c>
      <c r="MO286" s="158" t="s">
        <v>128</v>
      </c>
      <c r="MP286" s="158" t="s">
        <v>128</v>
      </c>
      <c r="MQ286" s="158" t="s">
        <v>128</v>
      </c>
      <c r="MR286" s="158" t="s">
        <v>128</v>
      </c>
      <c r="MS286" s="158" t="s">
        <v>128</v>
      </c>
      <c r="MT286" s="158" t="s">
        <v>128</v>
      </c>
      <c r="MU286" s="158" t="s">
        <v>128</v>
      </c>
      <c r="MV286" s="158" t="s">
        <v>128</v>
      </c>
      <c r="MW286" s="158" t="s">
        <v>128</v>
      </c>
      <c r="MX286" s="158" t="s">
        <v>128</v>
      </c>
      <c r="MY286" s="158" t="s">
        <v>128</v>
      </c>
      <c r="MZ286" s="158" t="s">
        <v>128</v>
      </c>
      <c r="NA286" s="158" t="s">
        <v>128</v>
      </c>
      <c r="NB286" s="158" t="s">
        <v>128</v>
      </c>
      <c r="NC286" s="158" t="s">
        <v>128</v>
      </c>
      <c r="ND286" s="158" t="s">
        <v>128</v>
      </c>
      <c r="NE286" s="158" t="s">
        <v>128</v>
      </c>
      <c r="NF286" s="158" t="s">
        <v>128</v>
      </c>
      <c r="NG286" s="158" t="s">
        <v>128</v>
      </c>
      <c r="NH286" s="158" t="s">
        <v>128</v>
      </c>
      <c r="NI286" s="158" t="s">
        <v>128</v>
      </c>
      <c r="NJ286" s="158" t="s">
        <v>128</v>
      </c>
      <c r="NK286" s="158" t="s">
        <v>128</v>
      </c>
      <c r="NL286" s="158" t="s">
        <v>128</v>
      </c>
      <c r="NM286" s="158" t="s">
        <v>128</v>
      </c>
      <c r="NN286" s="158" t="s">
        <v>128</v>
      </c>
      <c r="NO286" s="158" t="s">
        <v>128</v>
      </c>
      <c r="NP286" s="158" t="s">
        <v>128</v>
      </c>
      <c r="NQ286" s="158" t="s">
        <v>128</v>
      </c>
      <c r="NR286" s="158" t="s">
        <v>128</v>
      </c>
      <c r="NS286" s="158" t="s">
        <v>128</v>
      </c>
      <c r="NT286" s="158" t="s">
        <v>128</v>
      </c>
      <c r="NU286" s="158" t="s">
        <v>128</v>
      </c>
      <c r="NV286" s="158" t="s">
        <v>128</v>
      </c>
      <c r="NW286" s="158" t="s">
        <v>128</v>
      </c>
      <c r="NX286" s="158" t="s">
        <v>128</v>
      </c>
      <c r="NY286" s="158" t="s">
        <v>128</v>
      </c>
      <c r="NZ286" s="158" t="s">
        <v>128</v>
      </c>
      <c r="OA286" s="158" t="s">
        <v>128</v>
      </c>
      <c r="OB286" s="158" t="s">
        <v>128</v>
      </c>
      <c r="OC286" s="158" t="s">
        <v>128</v>
      </c>
      <c r="OD286" s="158" t="s">
        <v>128</v>
      </c>
      <c r="OE286" s="170" t="s">
        <v>128</v>
      </c>
      <c r="OF286" s="181"/>
      <c r="OG286" s="113" t="str">
        <f t="shared" si="1778"/>
        <v/>
      </c>
      <c r="OH286" s="66" t="str">
        <f t="shared" si="1779"/>
        <v/>
      </c>
      <c r="OI286" s="66" t="str">
        <f t="shared" si="1780"/>
        <v/>
      </c>
      <c r="OJ286" s="66" t="str">
        <f t="shared" si="1781"/>
        <v/>
      </c>
      <c r="OK286" s="66" t="str">
        <f t="shared" si="1782"/>
        <v/>
      </c>
      <c r="OL286" s="66" t="str">
        <f t="shared" si="1783"/>
        <v/>
      </c>
      <c r="OM286" s="66" t="str">
        <f t="shared" si="1784"/>
        <v/>
      </c>
      <c r="ON286" s="66" t="str">
        <f t="shared" si="1785"/>
        <v/>
      </c>
      <c r="OO286" s="66" t="str">
        <f t="shared" si="1786"/>
        <v/>
      </c>
      <c r="OP286" s="66" t="str">
        <f t="shared" si="1787"/>
        <v/>
      </c>
      <c r="OQ286" s="66" t="str">
        <f t="shared" si="1788"/>
        <v/>
      </c>
      <c r="OR286" s="66" t="str">
        <f t="shared" si="1789"/>
        <v/>
      </c>
      <c r="OS286" s="66" t="str">
        <f t="shared" si="1790"/>
        <v/>
      </c>
      <c r="OT286" s="66" t="str">
        <f t="shared" si="1791"/>
        <v/>
      </c>
      <c r="OU286" s="66" t="str">
        <f t="shared" si="1792"/>
        <v/>
      </c>
      <c r="OV286" s="66" t="str">
        <f t="shared" si="1793"/>
        <v/>
      </c>
      <c r="OW286" s="66" t="str">
        <f t="shared" si="1794"/>
        <v/>
      </c>
      <c r="OX286" s="66" t="str">
        <f t="shared" si="1795"/>
        <v/>
      </c>
      <c r="OY286" s="118">
        <f t="shared" si="1796"/>
        <v>2.2942236234658262</v>
      </c>
      <c r="OZ286" s="66" t="str">
        <f t="shared" si="1797"/>
        <v>kg/GJ delivered</v>
      </c>
      <c r="PA286" s="126">
        <f t="shared" si="1798"/>
        <v>0.6826370904177459</v>
      </c>
      <c r="PB286" s="66" t="str">
        <f t="shared" si="1799"/>
        <v>kg/GJ delivered</v>
      </c>
      <c r="PC286" s="126">
        <f t="shared" si="1800"/>
        <v>0.12667492399504562</v>
      </c>
      <c r="PD286" s="66" t="str">
        <f t="shared" si="1801"/>
        <v>kg/GJ delivered</v>
      </c>
      <c r="PE286" s="66" t="str">
        <f t="shared" si="1802"/>
        <v/>
      </c>
      <c r="PF286" s="66" t="str">
        <f t="shared" si="1803"/>
        <v/>
      </c>
      <c r="PG286" s="66" t="str">
        <f t="shared" si="1804"/>
        <v/>
      </c>
      <c r="PH286" s="66" t="str">
        <f t="shared" si="1805"/>
        <v/>
      </c>
      <c r="PI286" s="66" t="str">
        <f t="shared" si="1806"/>
        <v/>
      </c>
      <c r="PJ286" s="66" t="str">
        <f t="shared" si="1807"/>
        <v/>
      </c>
      <c r="PK286" s="66" t="str">
        <f t="shared" si="1808"/>
        <v/>
      </c>
      <c r="PL286" s="66" t="str">
        <f t="shared" si="1809"/>
        <v/>
      </c>
      <c r="PM286" s="66" t="str">
        <f t="shared" si="1810"/>
        <v/>
      </c>
      <c r="PN286" s="66" t="str">
        <f t="shared" si="1811"/>
        <v/>
      </c>
      <c r="PO286" s="66" t="str">
        <f t="shared" si="1812"/>
        <v/>
      </c>
      <c r="PP286" s="66" t="str">
        <f t="shared" si="1813"/>
        <v/>
      </c>
      <c r="PQ286" s="66" t="str">
        <f t="shared" si="1814"/>
        <v/>
      </c>
      <c r="PR286" s="66" t="str">
        <f t="shared" si="1815"/>
        <v/>
      </c>
      <c r="PS286" s="66" t="str">
        <f t="shared" si="1816"/>
        <v/>
      </c>
      <c r="PT286" s="66" t="str">
        <f t="shared" si="1817"/>
        <v/>
      </c>
      <c r="PU286" s="66" t="str">
        <f t="shared" si="1818"/>
        <v/>
      </c>
      <c r="PV286" s="66" t="str">
        <f t="shared" si="1819"/>
        <v/>
      </c>
      <c r="PW286" s="66" t="str">
        <f t="shared" si="1820"/>
        <v/>
      </c>
      <c r="PX286" s="66" t="str">
        <f t="shared" si="1821"/>
        <v/>
      </c>
      <c r="PY286" s="66" t="str">
        <f t="shared" si="1822"/>
        <v/>
      </c>
      <c r="PZ286" s="66" t="str">
        <f t="shared" si="1823"/>
        <v/>
      </c>
      <c r="QA286" s="66" t="str">
        <f t="shared" si="1824"/>
        <v/>
      </c>
      <c r="QB286" s="66" t="str">
        <f t="shared" si="1825"/>
        <v/>
      </c>
      <c r="QC286" s="66" t="str">
        <f t="shared" si="1826"/>
        <v/>
      </c>
      <c r="QD286" s="66" t="str">
        <f t="shared" si="1827"/>
        <v/>
      </c>
      <c r="QE286" s="66" t="str">
        <f t="shared" si="1828"/>
        <v/>
      </c>
      <c r="QF286" s="66" t="str">
        <f t="shared" si="1829"/>
        <v/>
      </c>
      <c r="QG286" s="66" t="str">
        <f t="shared" si="1830"/>
        <v/>
      </c>
      <c r="QH286" s="66" t="str">
        <f t="shared" si="1831"/>
        <v/>
      </c>
      <c r="QI286" s="66" t="str">
        <f t="shared" si="1832"/>
        <v/>
      </c>
      <c r="QJ286" s="66" t="str">
        <f t="shared" si="1833"/>
        <v/>
      </c>
      <c r="QK286" s="66" t="str">
        <f t="shared" si="1834"/>
        <v/>
      </c>
      <c r="QL286" s="66" t="str">
        <f t="shared" si="1835"/>
        <v/>
      </c>
      <c r="QM286" s="66" t="str">
        <f t="shared" si="1836"/>
        <v/>
      </c>
      <c r="QN286" s="66" t="str">
        <f t="shared" si="1837"/>
        <v/>
      </c>
      <c r="QO286" s="66" t="str">
        <f t="shared" si="1838"/>
        <v/>
      </c>
      <c r="QP286" s="66" t="str">
        <f t="shared" si="1839"/>
        <v/>
      </c>
      <c r="QQ286" s="66" t="str">
        <f t="shared" si="1840"/>
        <v/>
      </c>
      <c r="QR286" s="66" t="str">
        <f t="shared" si="1841"/>
        <v/>
      </c>
      <c r="QS286" s="66" t="str">
        <f t="shared" si="1842"/>
        <v/>
      </c>
      <c r="QT286" s="66" t="str">
        <f t="shared" si="1843"/>
        <v/>
      </c>
      <c r="QU286" s="66" t="str">
        <f t="shared" si="1844"/>
        <v/>
      </c>
      <c r="QV286" s="66" t="str">
        <f t="shared" si="1845"/>
        <v/>
      </c>
      <c r="QW286" s="66" t="str">
        <f t="shared" si="1846"/>
        <v/>
      </c>
      <c r="QX286" s="66" t="str">
        <f t="shared" si="1847"/>
        <v/>
      </c>
      <c r="QY286" s="66" t="str">
        <f t="shared" si="1848"/>
        <v/>
      </c>
      <c r="QZ286" s="66" t="str">
        <f t="shared" si="1849"/>
        <v/>
      </c>
      <c r="RA286" s="66" t="str">
        <f t="shared" si="1850"/>
        <v/>
      </c>
      <c r="RB286" s="66" t="str">
        <f t="shared" si="1851"/>
        <v/>
      </c>
      <c r="RC286" s="66" t="str">
        <f t="shared" si="1852"/>
        <v/>
      </c>
      <c r="RD286" s="66" t="str">
        <f t="shared" si="1853"/>
        <v/>
      </c>
      <c r="RE286" s="66" t="str">
        <f t="shared" si="1854"/>
        <v/>
      </c>
      <c r="RF286" s="66" t="str">
        <f t="shared" si="1855"/>
        <v/>
      </c>
      <c r="RG286" s="66" t="str">
        <f t="shared" si="1856"/>
        <v/>
      </c>
      <c r="RH286" s="66" t="str">
        <f t="shared" si="1857"/>
        <v/>
      </c>
      <c r="RI286" s="66" t="str">
        <f t="shared" si="1858"/>
        <v/>
      </c>
      <c r="RJ286" s="66" t="str">
        <f t="shared" si="1859"/>
        <v/>
      </c>
      <c r="RK286" s="66" t="str">
        <f t="shared" si="1860"/>
        <v/>
      </c>
      <c r="RL286" s="66" t="str">
        <f t="shared" si="1861"/>
        <v/>
      </c>
      <c r="RM286" s="66" t="str">
        <f t="shared" si="1862"/>
        <v/>
      </c>
      <c r="RN286" s="66" t="str">
        <f t="shared" si="1863"/>
        <v/>
      </c>
      <c r="RO286" s="66" t="str">
        <f t="shared" si="1864"/>
        <v/>
      </c>
      <c r="RP286" s="66" t="str">
        <f t="shared" si="1865"/>
        <v/>
      </c>
      <c r="RQ286" s="66" t="str">
        <f t="shared" si="1866"/>
        <v/>
      </c>
      <c r="RR286" s="66" t="str">
        <f t="shared" si="1867"/>
        <v/>
      </c>
      <c r="RS286" s="66" t="str">
        <f t="shared" si="1868"/>
        <v/>
      </c>
      <c r="RT286" s="66" t="str">
        <f t="shared" si="1869"/>
        <v/>
      </c>
      <c r="RU286" s="66" t="str">
        <f t="shared" si="1870"/>
        <v/>
      </c>
      <c r="RV286" s="66" t="str">
        <f t="shared" si="1871"/>
        <v/>
      </c>
      <c r="RW286" s="66" t="str">
        <f t="shared" si="1872"/>
        <v/>
      </c>
      <c r="RX286" s="66" t="str">
        <f t="shared" si="1873"/>
        <v/>
      </c>
      <c r="RY286" s="66" t="str">
        <f t="shared" si="1874"/>
        <v/>
      </c>
      <c r="RZ286" s="66" t="str">
        <f t="shared" si="1875"/>
        <v/>
      </c>
      <c r="SA286" s="66" t="str">
        <f t="shared" si="1876"/>
        <v/>
      </c>
      <c r="SB286" s="66" t="str">
        <f t="shared" si="1877"/>
        <v/>
      </c>
      <c r="SC286" s="66" t="str">
        <f t="shared" si="1878"/>
        <v/>
      </c>
      <c r="SD286" s="66" t="str">
        <f t="shared" si="1879"/>
        <v/>
      </c>
      <c r="SE286" s="66" t="str">
        <f t="shared" si="1880"/>
        <v/>
      </c>
      <c r="SF286" s="66" t="str">
        <f t="shared" si="1881"/>
        <v/>
      </c>
      <c r="SG286" s="66" t="str">
        <f t="shared" si="1882"/>
        <v/>
      </c>
      <c r="SH286" s="66" t="str">
        <f t="shared" si="1883"/>
        <v/>
      </c>
      <c r="SI286" s="66" t="str">
        <f t="shared" si="1884"/>
        <v/>
      </c>
      <c r="SJ286" s="66" t="str">
        <f t="shared" si="1885"/>
        <v/>
      </c>
      <c r="SK286" s="66" t="str">
        <f t="shared" si="1886"/>
        <v/>
      </c>
      <c r="SL286" s="66" t="str">
        <f t="shared" si="1887"/>
        <v/>
      </c>
      <c r="SM286" s="66" t="str">
        <f t="shared" si="1888"/>
        <v/>
      </c>
      <c r="SN286" s="66" t="str">
        <f t="shared" si="1889"/>
        <v/>
      </c>
      <c r="SO286" s="66" t="str">
        <f t="shared" si="1890"/>
        <v/>
      </c>
      <c r="SP286" s="66" t="str">
        <f t="shared" si="1891"/>
        <v/>
      </c>
      <c r="SQ286" s="66" t="str">
        <f t="shared" si="1892"/>
        <v/>
      </c>
      <c r="SR286" s="66" t="str">
        <f t="shared" si="1893"/>
        <v/>
      </c>
      <c r="SS286" s="66" t="str">
        <f t="shared" si="1894"/>
        <v/>
      </c>
      <c r="ST286" s="66" t="str">
        <f t="shared" si="1895"/>
        <v/>
      </c>
      <c r="SU286" s="66" t="str">
        <f t="shared" si="1896"/>
        <v/>
      </c>
      <c r="SV286" s="66" t="str">
        <f t="shared" si="1897"/>
        <v/>
      </c>
      <c r="SW286" s="66" t="str">
        <f t="shared" si="1898"/>
        <v/>
      </c>
      <c r="SX286" s="66" t="str">
        <f t="shared" si="1899"/>
        <v/>
      </c>
      <c r="SY286" s="66" t="str">
        <f t="shared" si="1900"/>
        <v/>
      </c>
      <c r="SZ286" s="66" t="str">
        <f t="shared" si="1901"/>
        <v/>
      </c>
      <c r="TA286" s="66" t="str">
        <f t="shared" si="1902"/>
        <v/>
      </c>
      <c r="TB286" s="66" t="str">
        <f t="shared" si="1903"/>
        <v/>
      </c>
      <c r="TC286" s="66" t="str">
        <f t="shared" si="1904"/>
        <v/>
      </c>
      <c r="TD286" s="66" t="str">
        <f t="shared" si="1905"/>
        <v/>
      </c>
      <c r="TE286" s="66" t="str">
        <f t="shared" si="1906"/>
        <v/>
      </c>
      <c r="TF286" s="66" t="str">
        <f t="shared" si="1907"/>
        <v/>
      </c>
      <c r="TG286" s="66" t="str">
        <f t="shared" si="1908"/>
        <v/>
      </c>
      <c r="TH286" s="66" t="str">
        <f t="shared" si="1909"/>
        <v/>
      </c>
      <c r="TI286" s="66" t="str">
        <f t="shared" si="1910"/>
        <v/>
      </c>
      <c r="TJ286" s="66" t="str">
        <f t="shared" si="1911"/>
        <v/>
      </c>
      <c r="TK286" s="66" t="str">
        <f t="shared" si="1912"/>
        <v/>
      </c>
      <c r="TL286" s="66" t="str">
        <f t="shared" si="1913"/>
        <v/>
      </c>
      <c r="TM286" s="66" t="str">
        <f t="shared" si="1914"/>
        <v/>
      </c>
      <c r="TN286" s="66" t="str">
        <f t="shared" si="1915"/>
        <v/>
      </c>
      <c r="TO286" s="66" t="str">
        <f t="shared" si="1916"/>
        <v/>
      </c>
      <c r="TP286" s="66" t="str">
        <f t="shared" si="1917"/>
        <v/>
      </c>
      <c r="TQ286" s="66" t="str">
        <f t="shared" si="1918"/>
        <v/>
      </c>
      <c r="TR286" s="66" t="str">
        <f t="shared" si="1919"/>
        <v/>
      </c>
      <c r="TS286" s="66" t="str">
        <f t="shared" si="1920"/>
        <v/>
      </c>
      <c r="TT286" s="66" t="str">
        <f t="shared" si="1921"/>
        <v/>
      </c>
      <c r="TU286" s="66" t="str">
        <f t="shared" si="1922"/>
        <v/>
      </c>
      <c r="TV286" s="66" t="str">
        <f t="shared" si="1923"/>
        <v/>
      </c>
      <c r="TW286" s="66" t="str">
        <f t="shared" si="1924"/>
        <v/>
      </c>
      <c r="TX286" s="66" t="str">
        <f t="shared" si="1925"/>
        <v/>
      </c>
      <c r="TY286" s="66" t="str">
        <f t="shared" si="1926"/>
        <v/>
      </c>
      <c r="TZ286" s="66" t="str">
        <f t="shared" si="1927"/>
        <v/>
      </c>
      <c r="UA286" s="66" t="str">
        <f t="shared" si="1928"/>
        <v/>
      </c>
      <c r="UB286" s="66" t="str">
        <f t="shared" si="1929"/>
        <v/>
      </c>
      <c r="UC286" s="66" t="str">
        <f t="shared" si="1930"/>
        <v/>
      </c>
      <c r="UD286" s="66" t="str">
        <f t="shared" si="1931"/>
        <v/>
      </c>
      <c r="UE286" s="66" t="str">
        <f t="shared" si="1932"/>
        <v/>
      </c>
      <c r="UF286" s="66" t="str">
        <f t="shared" si="1933"/>
        <v/>
      </c>
      <c r="UG286" s="66" t="str">
        <f t="shared" si="1934"/>
        <v/>
      </c>
      <c r="UH286" s="66" t="str">
        <f t="shared" si="1935"/>
        <v/>
      </c>
      <c r="UI286" s="66" t="str">
        <f t="shared" si="1936"/>
        <v/>
      </c>
      <c r="UJ286" s="66" t="str">
        <f t="shared" si="1937"/>
        <v/>
      </c>
      <c r="UK286" s="66" t="str">
        <f t="shared" si="1938"/>
        <v/>
      </c>
      <c r="UL286" s="66" t="str">
        <f t="shared" si="1939"/>
        <v/>
      </c>
      <c r="UM286" s="66" t="str">
        <f t="shared" si="1940"/>
        <v/>
      </c>
      <c r="UN286" s="66" t="str">
        <f t="shared" si="1941"/>
        <v/>
      </c>
      <c r="UO286" s="66" t="str">
        <f t="shared" si="1942"/>
        <v/>
      </c>
      <c r="UP286" s="66" t="str">
        <f t="shared" si="1943"/>
        <v/>
      </c>
      <c r="UQ286" s="66" t="str">
        <f t="shared" si="1944"/>
        <v/>
      </c>
      <c r="UR286" s="66" t="str">
        <f t="shared" si="1945"/>
        <v/>
      </c>
      <c r="US286" s="66" t="str">
        <f t="shared" si="1946"/>
        <v/>
      </c>
      <c r="UT286" s="66" t="str">
        <f t="shared" si="1947"/>
        <v/>
      </c>
      <c r="UU286" s="66" t="str">
        <f t="shared" si="1948"/>
        <v/>
      </c>
      <c r="UV286" s="66" t="str">
        <f t="shared" si="1949"/>
        <v/>
      </c>
      <c r="UW286" s="66" t="str">
        <f t="shared" si="1950"/>
        <v/>
      </c>
      <c r="UX286" s="66" t="str">
        <f t="shared" si="1951"/>
        <v/>
      </c>
      <c r="UY286" s="66" t="str">
        <f t="shared" si="1952"/>
        <v/>
      </c>
      <c r="UZ286" s="66" t="str">
        <f t="shared" si="1953"/>
        <v/>
      </c>
      <c r="VA286" s="66" t="str">
        <f t="shared" si="1954"/>
        <v/>
      </c>
      <c r="VB286" s="66" t="str">
        <f t="shared" si="1955"/>
        <v/>
      </c>
      <c r="VC286" s="66" t="str">
        <f t="shared" si="1956"/>
        <v/>
      </c>
      <c r="VD286" s="66" t="str">
        <f t="shared" si="1957"/>
        <v/>
      </c>
      <c r="VE286" s="66" t="str">
        <f t="shared" si="1958"/>
        <v/>
      </c>
      <c r="VF286" s="66" t="str">
        <f t="shared" si="1959"/>
        <v/>
      </c>
      <c r="VG286" s="66" t="str">
        <f t="shared" si="1960"/>
        <v/>
      </c>
      <c r="VH286" s="66" t="str">
        <f t="shared" si="1961"/>
        <v/>
      </c>
      <c r="VI286" s="66" t="str">
        <f t="shared" si="1962"/>
        <v/>
      </c>
      <c r="VJ286" s="66" t="str">
        <f t="shared" si="1963"/>
        <v/>
      </c>
      <c r="VK286" s="66" t="str">
        <f t="shared" si="1964"/>
        <v/>
      </c>
      <c r="VL286" s="66" t="str">
        <f t="shared" si="1965"/>
        <v/>
      </c>
      <c r="VM286" s="66" t="str">
        <f t="shared" si="1966"/>
        <v/>
      </c>
      <c r="VN286" s="66" t="str">
        <f t="shared" si="1967"/>
        <v/>
      </c>
      <c r="VO286" s="66" t="str">
        <f t="shared" si="1968"/>
        <v/>
      </c>
      <c r="VP286" s="66" t="str">
        <f t="shared" si="1969"/>
        <v/>
      </c>
      <c r="VQ286" s="66" t="str">
        <f t="shared" si="1970"/>
        <v/>
      </c>
      <c r="VR286" s="66" t="str">
        <f t="shared" si="1971"/>
        <v/>
      </c>
      <c r="VS286" s="66" t="str">
        <f t="shared" si="1972"/>
        <v/>
      </c>
      <c r="VT286" s="66" t="str">
        <f t="shared" si="1973"/>
        <v/>
      </c>
      <c r="VU286" s="66" t="str">
        <f t="shared" si="1974"/>
        <v/>
      </c>
      <c r="VV286" s="66" t="str">
        <f t="shared" si="1975"/>
        <v/>
      </c>
      <c r="VW286" s="66" t="str">
        <f t="shared" si="1976"/>
        <v/>
      </c>
      <c r="VX286" s="66" t="str">
        <f t="shared" si="1977"/>
        <v/>
      </c>
      <c r="VY286" s="66" t="str">
        <f t="shared" si="1978"/>
        <v/>
      </c>
      <c r="VZ286" s="66" t="str">
        <f t="shared" si="1979"/>
        <v/>
      </c>
      <c r="WA286" s="66" t="str">
        <f t="shared" si="1980"/>
        <v/>
      </c>
      <c r="WB286" s="66" t="str">
        <f t="shared" si="1981"/>
        <v/>
      </c>
      <c r="WC286" s="66" t="str">
        <f t="shared" si="1982"/>
        <v/>
      </c>
      <c r="WD286" s="66" t="str">
        <f t="shared" si="1983"/>
        <v/>
      </c>
      <c r="WE286" s="66" t="str">
        <f t="shared" si="1984"/>
        <v/>
      </c>
      <c r="WF286" s="66" t="str">
        <f t="shared" si="1985"/>
        <v/>
      </c>
      <c r="WG286" s="66" t="str">
        <f t="shared" si="1986"/>
        <v/>
      </c>
      <c r="WH286" s="66" t="str">
        <f t="shared" si="1987"/>
        <v/>
      </c>
      <c r="WI286" s="66" t="str">
        <f t="shared" si="1988"/>
        <v/>
      </c>
      <c r="WJ286" s="66" t="str">
        <f t="shared" si="1989"/>
        <v/>
      </c>
      <c r="WK286" s="66" t="str">
        <f t="shared" si="1990"/>
        <v/>
      </c>
      <c r="WL286" s="66" t="str">
        <f t="shared" si="1991"/>
        <v/>
      </c>
      <c r="WM286" s="66" t="str">
        <f t="shared" si="1992"/>
        <v/>
      </c>
      <c r="WN286" s="66" t="str">
        <f t="shared" si="1993"/>
        <v/>
      </c>
      <c r="WO286" s="66" t="str">
        <f t="shared" si="1994"/>
        <v/>
      </c>
      <c r="WP286" s="66" t="str">
        <f t="shared" si="1995"/>
        <v/>
      </c>
      <c r="WQ286" s="66" t="str">
        <f t="shared" si="1996"/>
        <v/>
      </c>
      <c r="WR286" s="66" t="str">
        <f t="shared" si="1997"/>
        <v/>
      </c>
      <c r="WS286" s="66" t="str">
        <f t="shared" si="1998"/>
        <v/>
      </c>
      <c r="WT286" s="66" t="str">
        <f t="shared" si="1999"/>
        <v/>
      </c>
      <c r="WU286" s="66" t="str">
        <f t="shared" si="2000"/>
        <v/>
      </c>
      <c r="WV286" s="66" t="str">
        <f t="shared" si="2001"/>
        <v/>
      </c>
      <c r="WW286" s="66" t="str">
        <f t="shared" si="2002"/>
        <v/>
      </c>
      <c r="WX286" s="66" t="str">
        <f t="shared" si="2003"/>
        <v/>
      </c>
      <c r="WY286" s="66" t="str">
        <f t="shared" si="2004"/>
        <v/>
      </c>
      <c r="WZ286" s="66" t="str">
        <f t="shared" si="2005"/>
        <v/>
      </c>
      <c r="XA286" s="66" t="str">
        <f t="shared" si="2006"/>
        <v/>
      </c>
      <c r="XB286" s="66" t="str">
        <f t="shared" si="2007"/>
        <v/>
      </c>
      <c r="XC286" s="66" t="str">
        <f t="shared" si="2008"/>
        <v/>
      </c>
      <c r="XD286" s="66" t="str">
        <f t="shared" si="2009"/>
        <v/>
      </c>
      <c r="XE286" s="66" t="str">
        <f t="shared" si="2010"/>
        <v/>
      </c>
      <c r="XF286" s="66" t="str">
        <f t="shared" si="2011"/>
        <v/>
      </c>
      <c r="XG286" s="66" t="str">
        <f t="shared" si="2012"/>
        <v/>
      </c>
      <c r="XH286" s="66" t="str">
        <f t="shared" si="2013"/>
        <v/>
      </c>
      <c r="XI286" s="66" t="str">
        <f t="shared" si="2014"/>
        <v/>
      </c>
      <c r="XJ286" s="66" t="str">
        <f t="shared" si="2015"/>
        <v/>
      </c>
      <c r="XK286" s="66" t="str">
        <f t="shared" si="2016"/>
        <v/>
      </c>
      <c r="XL286" s="66" t="str">
        <f t="shared" si="2017"/>
        <v/>
      </c>
      <c r="XM286" s="66" t="str">
        <f t="shared" si="2018"/>
        <v/>
      </c>
      <c r="XN286" s="66" t="str">
        <f t="shared" si="2019"/>
        <v/>
      </c>
      <c r="XO286" s="66" t="str">
        <f t="shared" si="2020"/>
        <v/>
      </c>
      <c r="XP286" s="66" t="str">
        <f t="shared" si="2021"/>
        <v/>
      </c>
      <c r="XQ286" s="66" t="str">
        <f t="shared" si="2022"/>
        <v/>
      </c>
      <c r="XR286" s="66" t="str">
        <f t="shared" si="2023"/>
        <v/>
      </c>
      <c r="XS286" s="66" t="str">
        <f t="shared" si="2024"/>
        <v/>
      </c>
      <c r="XT286" s="66" t="str">
        <f t="shared" si="2025"/>
        <v/>
      </c>
      <c r="XU286" s="66" t="str">
        <f t="shared" si="2026"/>
        <v/>
      </c>
      <c r="XV286" s="66" t="str">
        <f t="shared" si="2027"/>
        <v/>
      </c>
      <c r="XW286" s="66" t="str">
        <f t="shared" si="2028"/>
        <v/>
      </c>
      <c r="XX286" s="66" t="str">
        <f t="shared" si="2029"/>
        <v/>
      </c>
      <c r="XY286" s="66" t="str">
        <f t="shared" si="2030"/>
        <v/>
      </c>
      <c r="XZ286" s="66" t="str">
        <f t="shared" si="2031"/>
        <v/>
      </c>
      <c r="YA286" s="66" t="str">
        <f t="shared" si="2032"/>
        <v/>
      </c>
      <c r="YB286" s="66" t="str">
        <f t="shared" si="2033"/>
        <v/>
      </c>
      <c r="YC286" s="66" t="str">
        <f t="shared" si="2034"/>
        <v/>
      </c>
      <c r="YD286" s="66" t="str">
        <f t="shared" si="2035"/>
        <v/>
      </c>
      <c r="YE286" s="66" t="str">
        <f t="shared" si="2036"/>
        <v/>
      </c>
      <c r="YF286" s="66" t="str">
        <f t="shared" si="2037"/>
        <v/>
      </c>
      <c r="YG286" s="66" t="str">
        <f t="shared" si="2038"/>
        <v/>
      </c>
      <c r="YH286" s="66" t="str">
        <f t="shared" si="2039"/>
        <v/>
      </c>
      <c r="YI286" s="66" t="str">
        <f t="shared" si="2040"/>
        <v/>
      </c>
      <c r="YJ286" s="66" t="str">
        <f t="shared" si="2041"/>
        <v/>
      </c>
      <c r="YK286" s="66" t="str">
        <f t="shared" si="2042"/>
        <v/>
      </c>
      <c r="YL286" s="66" t="str">
        <f t="shared" si="2043"/>
        <v/>
      </c>
      <c r="YM286" s="66" t="str">
        <f t="shared" si="2044"/>
        <v/>
      </c>
      <c r="YN286" s="66" t="str">
        <f t="shared" si="2045"/>
        <v/>
      </c>
      <c r="YO286" s="66" t="str">
        <f t="shared" si="2046"/>
        <v/>
      </c>
      <c r="YP286" s="66" t="str">
        <f t="shared" si="2047"/>
        <v/>
      </c>
      <c r="YQ286" s="66" t="str">
        <f t="shared" si="2048"/>
        <v/>
      </c>
      <c r="YR286" s="66" t="str">
        <f t="shared" si="2049"/>
        <v/>
      </c>
      <c r="YS286" s="66" t="str">
        <f t="shared" si="2050"/>
        <v/>
      </c>
      <c r="YT286" s="66" t="str">
        <f t="shared" si="2051"/>
        <v/>
      </c>
      <c r="YU286" s="66" t="str">
        <f t="shared" si="2052"/>
        <v/>
      </c>
      <c r="YV286" s="66" t="str">
        <f t="shared" si="2053"/>
        <v/>
      </c>
      <c r="YW286" s="66" t="str">
        <f t="shared" si="2054"/>
        <v/>
      </c>
      <c r="YX286" s="66" t="str">
        <f t="shared" si="2055"/>
        <v/>
      </c>
      <c r="YY286" s="66" t="str">
        <f t="shared" si="2056"/>
        <v/>
      </c>
      <c r="YZ286" s="66" t="str">
        <f t="shared" si="2057"/>
        <v/>
      </c>
      <c r="ZA286" s="66" t="str">
        <f t="shared" si="2058"/>
        <v/>
      </c>
      <c r="ZB286" s="66" t="str">
        <f t="shared" si="2059"/>
        <v/>
      </c>
      <c r="ZC286" s="66" t="str">
        <f t="shared" si="2060"/>
        <v/>
      </c>
      <c r="ZD286" s="66" t="str">
        <f t="shared" si="2061"/>
        <v/>
      </c>
      <c r="ZE286" s="66" t="str">
        <f t="shared" si="2062"/>
        <v/>
      </c>
      <c r="ZF286" s="66" t="str">
        <f t="shared" si="2063"/>
        <v/>
      </c>
      <c r="ZG286" s="66" t="str">
        <f t="shared" si="2064"/>
        <v/>
      </c>
      <c r="ZH286" s="66" t="str">
        <f t="shared" si="2065"/>
        <v/>
      </c>
      <c r="ZI286" s="66" t="str">
        <f t="shared" si="2066"/>
        <v/>
      </c>
      <c r="ZJ286" s="66" t="str">
        <f t="shared" si="2067"/>
        <v/>
      </c>
      <c r="ZK286" s="66" t="str">
        <f t="shared" si="2068"/>
        <v/>
      </c>
      <c r="ZL286" s="66" t="str">
        <f t="shared" si="2069"/>
        <v/>
      </c>
      <c r="ZM286" s="66" t="str">
        <f t="shared" si="2070"/>
        <v/>
      </c>
      <c r="ZN286" s="66" t="str">
        <f t="shared" si="2071"/>
        <v/>
      </c>
      <c r="ZO286" s="66" t="str">
        <f t="shared" si="2072"/>
        <v/>
      </c>
      <c r="ZP286" s="66" t="str">
        <f t="shared" si="2073"/>
        <v/>
      </c>
      <c r="ZQ286" s="66" t="str">
        <f t="shared" si="2074"/>
        <v/>
      </c>
      <c r="ZR286" s="66" t="str">
        <f t="shared" si="2075"/>
        <v/>
      </c>
      <c r="ZS286" s="66" t="str">
        <f t="shared" si="2076"/>
        <v/>
      </c>
      <c r="ZT286" s="66" t="str">
        <f t="shared" si="2077"/>
        <v/>
      </c>
      <c r="ZU286" s="66" t="str">
        <f t="shared" si="2078"/>
        <v/>
      </c>
      <c r="ZV286" s="66" t="str">
        <f t="shared" si="2079"/>
        <v/>
      </c>
      <c r="ZW286" s="66" t="str">
        <f t="shared" si="2080"/>
        <v/>
      </c>
      <c r="ZX286" s="66" t="str">
        <f t="shared" si="2081"/>
        <v/>
      </c>
      <c r="ZY286" s="66" t="str">
        <f t="shared" si="2082"/>
        <v/>
      </c>
      <c r="ZZ286" s="66" t="str">
        <f t="shared" si="2083"/>
        <v/>
      </c>
      <c r="AAA286" s="66" t="str">
        <f t="shared" si="2084"/>
        <v/>
      </c>
      <c r="AAB286" s="66" t="str">
        <f t="shared" si="2085"/>
        <v/>
      </c>
      <c r="AAC286" s="66" t="str">
        <f t="shared" si="2086"/>
        <v/>
      </c>
      <c r="AAD286" s="66" t="str">
        <f t="shared" si="2087"/>
        <v/>
      </c>
      <c r="AAE286" s="66" t="str">
        <f t="shared" si="2088"/>
        <v/>
      </c>
      <c r="AAF286" s="66" t="str">
        <f t="shared" si="2089"/>
        <v/>
      </c>
      <c r="AAG286" s="66" t="str">
        <f t="shared" si="2090"/>
        <v/>
      </c>
      <c r="AAH286" s="66" t="str">
        <f t="shared" si="2091"/>
        <v/>
      </c>
      <c r="AAI286" s="66" t="str">
        <f t="shared" si="2092"/>
        <v/>
      </c>
      <c r="AAJ286" s="66" t="str">
        <f t="shared" si="2093"/>
        <v/>
      </c>
      <c r="AAK286" s="66" t="str">
        <f t="shared" si="2094"/>
        <v/>
      </c>
      <c r="AAL286" s="66" t="str">
        <f t="shared" si="2095"/>
        <v/>
      </c>
      <c r="AAM286" s="66" t="str">
        <f t="shared" si="2096"/>
        <v/>
      </c>
      <c r="AAN286" s="66" t="str">
        <f t="shared" si="2097"/>
        <v/>
      </c>
      <c r="AAO286" s="66" t="str">
        <f t="shared" si="2098"/>
        <v/>
      </c>
      <c r="AAP286" s="66" t="str">
        <f t="shared" si="2099"/>
        <v/>
      </c>
      <c r="AAQ286" s="66" t="str">
        <f t="shared" si="2100"/>
        <v/>
      </c>
      <c r="AAR286" s="66" t="str">
        <f t="shared" si="2101"/>
        <v/>
      </c>
      <c r="AAS286" s="66" t="str">
        <f t="shared" si="2102"/>
        <v/>
      </c>
      <c r="AAT286" s="66" t="str">
        <f t="shared" si="2103"/>
        <v/>
      </c>
      <c r="AAU286" s="66" t="str">
        <f t="shared" si="2104"/>
        <v/>
      </c>
      <c r="AAV286" s="66" t="str">
        <f t="shared" si="2105"/>
        <v/>
      </c>
      <c r="AAW286" s="66" t="str">
        <f t="shared" si="2106"/>
        <v/>
      </c>
      <c r="AAX286" s="66" t="str">
        <f t="shared" si="2107"/>
        <v/>
      </c>
      <c r="AAY286" s="66" t="str">
        <f t="shared" si="2108"/>
        <v/>
      </c>
      <c r="AAZ286" s="66" t="str">
        <f t="shared" si="2109"/>
        <v/>
      </c>
      <c r="ABA286" s="66" t="str">
        <f t="shared" si="2110"/>
        <v/>
      </c>
      <c r="ABB286" s="66" t="str">
        <f t="shared" si="2111"/>
        <v/>
      </c>
      <c r="ABC286" s="66" t="str">
        <f t="shared" si="2112"/>
        <v/>
      </c>
      <c r="ABD286" s="66" t="str">
        <f t="shared" si="2113"/>
        <v/>
      </c>
      <c r="ABE286" s="66" t="str">
        <f t="shared" si="2114"/>
        <v/>
      </c>
      <c r="ABF286" s="66" t="str">
        <f t="shared" si="2115"/>
        <v/>
      </c>
      <c r="ABG286" s="66" t="str">
        <f t="shared" si="2116"/>
        <v/>
      </c>
      <c r="ABH286" s="66" t="str">
        <f t="shared" si="2117"/>
        <v/>
      </c>
      <c r="ABI286" s="66" t="str">
        <f t="shared" si="2118"/>
        <v/>
      </c>
      <c r="ABJ286" s="66" t="str">
        <f t="shared" si="2119"/>
        <v/>
      </c>
      <c r="ABK286" s="66" t="str">
        <f t="shared" si="2120"/>
        <v/>
      </c>
      <c r="ABL286" s="66" t="str">
        <f t="shared" si="2121"/>
        <v/>
      </c>
      <c r="ABM286" s="66" t="str">
        <f t="shared" si="2122"/>
        <v/>
      </c>
      <c r="ABN286" s="66" t="str">
        <f t="shared" si="2123"/>
        <v/>
      </c>
      <c r="ABO286" s="66" t="str">
        <f t="shared" si="2124"/>
        <v/>
      </c>
      <c r="ABP286" s="66" t="str">
        <f t="shared" si="2125"/>
        <v/>
      </c>
      <c r="ABQ286" s="66" t="str">
        <f t="shared" si="2126"/>
        <v/>
      </c>
      <c r="ABR286" s="66" t="str">
        <f t="shared" si="2127"/>
        <v/>
      </c>
      <c r="ABS286" s="66" t="str">
        <f t="shared" si="2128"/>
        <v/>
      </c>
      <c r="ABT286" s="66" t="str">
        <f t="shared" si="2129"/>
        <v/>
      </c>
      <c r="ABU286" s="66" t="str">
        <f t="shared" si="2130"/>
        <v/>
      </c>
      <c r="ABV286" s="66" t="str">
        <f t="shared" si="2131"/>
        <v/>
      </c>
      <c r="ABW286" s="66" t="str">
        <f t="shared" si="2132"/>
        <v/>
      </c>
      <c r="ABX286" s="66" t="str">
        <f t="shared" si="2133"/>
        <v/>
      </c>
      <c r="ABY286" s="66" t="str">
        <f t="shared" si="2134"/>
        <v/>
      </c>
      <c r="ABZ286" s="66" t="str">
        <f t="shared" si="2135"/>
        <v/>
      </c>
      <c r="ACA286" s="66" t="str">
        <f t="shared" si="2136"/>
        <v/>
      </c>
      <c r="ACB286" s="66" t="str">
        <f t="shared" si="2137"/>
        <v/>
      </c>
      <c r="ACC286" s="66" t="str">
        <f t="shared" si="2138"/>
        <v/>
      </c>
      <c r="ACD286" s="66" t="str">
        <f t="shared" si="2139"/>
        <v/>
      </c>
      <c r="ACE286" s="66" t="str">
        <f t="shared" si="2140"/>
        <v/>
      </c>
      <c r="ACF286" s="66" t="str">
        <f t="shared" si="2141"/>
        <v/>
      </c>
      <c r="ACG286" s="66" t="str">
        <f t="shared" si="2142"/>
        <v/>
      </c>
      <c r="ACH286" s="66" t="str">
        <f t="shared" si="2143"/>
        <v/>
      </c>
      <c r="ACI286" s="66" t="str">
        <f t="shared" si="2144"/>
        <v/>
      </c>
      <c r="ACJ286" s="66" t="str">
        <f t="shared" si="2145"/>
        <v/>
      </c>
      <c r="ACK286" s="66" t="str">
        <f t="shared" si="2146"/>
        <v/>
      </c>
      <c r="ACL286" s="66" t="str">
        <f t="shared" si="2147"/>
        <v/>
      </c>
      <c r="ACM286" s="66" t="str">
        <f t="shared" ref="ACM286:ACN286" si="2178">IF(AND(ACS$3="Unit", ACL286=""), "", IF(AND(ACS$3="Unit", ACL286="-"),"", IF(ACS$3="Unit", "kg/GJ delivered", IF(AND(NY286&lt;&gt;"", NY286&lt;&gt;"-", NX286="-"),"", IF($H286="","", IF(NX286="nd", "",IF(NX286="&lt;n.a.&gt;", "", IF(NY286="#/MJ", "", IF(NY286="kg/GJ delivered",NX286,IF(NY286="g/MJ delivered",NX286,IF(NY286="kg/MJ delivered",NX286*1000,IF(NY286="mg/MJ delivered",NX286/1000,IF(NY286="g/kg",((NX286)*(1/$I286)*(1/$H286)),IF(NY286="mg/kg",((NX286/1000)*(1/$I286)*(1/$H286)),IF(NY286="mg/MJ delivered",NX286/1000,IF(NY286="-","","Error"))))))))))))))))</f>
        <v/>
      </c>
      <c r="ACN286" s="66" t="str">
        <f t="shared" si="2178"/>
        <v/>
      </c>
      <c r="ACO286" s="66" t="str">
        <f t="shared" si="2149"/>
        <v/>
      </c>
      <c r="ACP286" s="66" t="str">
        <f t="shared" si="2150"/>
        <v/>
      </c>
      <c r="ACQ286" s="66" t="str">
        <f t="shared" si="2151"/>
        <v/>
      </c>
      <c r="ACR286" s="66" t="str">
        <f t="shared" si="2152"/>
        <v/>
      </c>
      <c r="ACS286" s="66" t="str">
        <f t="shared" si="2153"/>
        <v/>
      </c>
      <c r="ACT286" s="66" t="str">
        <f t="shared" si="2154"/>
        <v/>
      </c>
    </row>
    <row r="287" spans="2:774" ht="15.75" customHeight="1" x14ac:dyDescent="0.25">
      <c r="B287" s="66">
        <v>330</v>
      </c>
      <c r="C287" s="66" t="s">
        <v>1182</v>
      </c>
      <c r="D287" s="66" t="s">
        <v>1670</v>
      </c>
      <c r="E287" s="156" t="s">
        <v>58</v>
      </c>
      <c r="F287" s="66" t="s">
        <v>58</v>
      </c>
      <c r="G287" s="66" t="s">
        <v>490</v>
      </c>
      <c r="H287" s="126">
        <v>8.6499999999999994E-2</v>
      </c>
      <c r="I287" s="130">
        <f>'Heating Values'!$D$8</f>
        <v>11.9</v>
      </c>
      <c r="J287" s="66" t="str">
        <f t="shared" si="1759"/>
        <v>Dung Cake, Traditional, IN</v>
      </c>
      <c r="K287" s="66" t="s">
        <v>1254</v>
      </c>
      <c r="L287" s="66" t="s">
        <v>1254</v>
      </c>
      <c r="M287" s="66" t="s">
        <v>1254</v>
      </c>
      <c r="N287" s="66" t="s">
        <v>1254</v>
      </c>
      <c r="O287" s="66" t="s">
        <v>1168</v>
      </c>
      <c r="P287" s="66" t="str">
        <f t="shared" si="1768"/>
        <v>IN</v>
      </c>
      <c r="Q287" s="66" t="s">
        <v>2</v>
      </c>
      <c r="R287" s="158" t="s">
        <v>128</v>
      </c>
      <c r="S287" s="158" t="s">
        <v>128</v>
      </c>
      <c r="T287" s="158" t="s">
        <v>128</v>
      </c>
      <c r="U287" s="158" t="s">
        <v>128</v>
      </c>
      <c r="V287" s="158" t="s">
        <v>128</v>
      </c>
      <c r="W287" s="158" t="s">
        <v>128</v>
      </c>
      <c r="X287" s="158" t="s">
        <v>128</v>
      </c>
      <c r="Y287" s="158" t="s">
        <v>128</v>
      </c>
      <c r="Z287" s="158" t="s">
        <v>128</v>
      </c>
      <c r="AA287" s="158" t="s">
        <v>128</v>
      </c>
      <c r="AB287" s="158" t="s">
        <v>128</v>
      </c>
      <c r="AC287" s="158" t="s">
        <v>128</v>
      </c>
      <c r="AD287" s="158" t="s">
        <v>128</v>
      </c>
      <c r="AE287" s="158" t="s">
        <v>128</v>
      </c>
      <c r="AF287" s="158" t="s">
        <v>128</v>
      </c>
      <c r="AG287" s="158" t="s">
        <v>128</v>
      </c>
      <c r="AH287" s="158" t="s">
        <v>128</v>
      </c>
      <c r="AI287" s="158" t="s">
        <v>128</v>
      </c>
      <c r="AJ287" s="162">
        <v>19.98</v>
      </c>
      <c r="AK287" s="158" t="s">
        <v>523</v>
      </c>
      <c r="AL287" s="165">
        <v>4.51</v>
      </c>
      <c r="AM287" s="158" t="s">
        <v>523</v>
      </c>
      <c r="AN287" s="163">
        <v>0.9</v>
      </c>
      <c r="AO287" s="158" t="s">
        <v>523</v>
      </c>
      <c r="AP287" s="158" t="s">
        <v>128</v>
      </c>
      <c r="AQ287" s="158" t="s">
        <v>128</v>
      </c>
      <c r="AR287" s="158" t="s">
        <v>128</v>
      </c>
      <c r="AS287" s="158" t="s">
        <v>128</v>
      </c>
      <c r="AT287" s="158" t="s">
        <v>128</v>
      </c>
      <c r="AU287" s="158" t="s">
        <v>128</v>
      </c>
      <c r="AV287" s="158" t="s">
        <v>128</v>
      </c>
      <c r="AW287" s="158" t="s">
        <v>128</v>
      </c>
      <c r="AX287" s="158" t="s">
        <v>128</v>
      </c>
      <c r="AY287" s="158" t="s">
        <v>128</v>
      </c>
      <c r="AZ287" s="158" t="s">
        <v>128</v>
      </c>
      <c r="BA287" s="158" t="s">
        <v>128</v>
      </c>
      <c r="BB287" s="158" t="s">
        <v>128</v>
      </c>
      <c r="BC287" s="158" t="s">
        <v>128</v>
      </c>
      <c r="BD287" s="158" t="s">
        <v>128</v>
      </c>
      <c r="BE287" s="158" t="s">
        <v>128</v>
      </c>
      <c r="BF287" s="158" t="s">
        <v>128</v>
      </c>
      <c r="BG287" s="158" t="s">
        <v>128</v>
      </c>
      <c r="BH287" s="158" t="s">
        <v>128</v>
      </c>
      <c r="BI287" s="158" t="s">
        <v>128</v>
      </c>
      <c r="BJ287" s="158" t="s">
        <v>128</v>
      </c>
      <c r="BK287" s="158" t="s">
        <v>128</v>
      </c>
      <c r="BL287" s="158" t="s">
        <v>128</v>
      </c>
      <c r="BM287" s="158" t="s">
        <v>128</v>
      </c>
      <c r="BN287" s="158" t="s">
        <v>128</v>
      </c>
      <c r="BO287" s="158" t="s">
        <v>128</v>
      </c>
      <c r="BP287" s="158" t="s">
        <v>128</v>
      </c>
      <c r="BQ287" s="158" t="s">
        <v>128</v>
      </c>
      <c r="BR287" s="158" t="s">
        <v>128</v>
      </c>
      <c r="BS287" s="158" t="s">
        <v>128</v>
      </c>
      <c r="BT287" s="158" t="s">
        <v>128</v>
      </c>
      <c r="BU287" s="158" t="s">
        <v>128</v>
      </c>
      <c r="BV287" s="158" t="s">
        <v>128</v>
      </c>
      <c r="BW287" s="158" t="s">
        <v>128</v>
      </c>
      <c r="BX287" s="158" t="s">
        <v>128</v>
      </c>
      <c r="BY287" s="158" t="s">
        <v>128</v>
      </c>
      <c r="BZ287" s="158" t="s">
        <v>128</v>
      </c>
      <c r="CA287" s="158" t="s">
        <v>128</v>
      </c>
      <c r="CB287" s="158" t="s">
        <v>128</v>
      </c>
      <c r="CC287" s="158" t="s">
        <v>128</v>
      </c>
      <c r="CD287" s="158" t="s">
        <v>128</v>
      </c>
      <c r="CE287" s="158" t="s">
        <v>128</v>
      </c>
      <c r="CF287" s="158" t="s">
        <v>128</v>
      </c>
      <c r="CG287" s="158" t="s">
        <v>128</v>
      </c>
      <c r="CH287" s="158" t="s">
        <v>128</v>
      </c>
      <c r="CI287" s="158" t="s">
        <v>128</v>
      </c>
      <c r="CJ287" s="158" t="s">
        <v>128</v>
      </c>
      <c r="CK287" s="158" t="s">
        <v>128</v>
      </c>
      <c r="CL287" s="158" t="s">
        <v>128</v>
      </c>
      <c r="CM287" s="158" t="s">
        <v>128</v>
      </c>
      <c r="CN287" s="158" t="s">
        <v>128</v>
      </c>
      <c r="CO287" s="158" t="s">
        <v>128</v>
      </c>
      <c r="CP287" s="158" t="s">
        <v>128</v>
      </c>
      <c r="CQ287" s="158" t="s">
        <v>128</v>
      </c>
      <c r="CR287" s="158" t="s">
        <v>128</v>
      </c>
      <c r="CS287" s="158" t="s">
        <v>128</v>
      </c>
      <c r="CT287" s="158" t="s">
        <v>128</v>
      </c>
      <c r="CU287" s="158" t="s">
        <v>128</v>
      </c>
      <c r="CV287" s="158" t="s">
        <v>128</v>
      </c>
      <c r="CW287" s="158" t="s">
        <v>128</v>
      </c>
      <c r="CX287" s="158" t="s">
        <v>128</v>
      </c>
      <c r="CY287" s="158" t="s">
        <v>128</v>
      </c>
      <c r="CZ287" s="158" t="s">
        <v>128</v>
      </c>
      <c r="DA287" s="158" t="s">
        <v>128</v>
      </c>
      <c r="DB287" s="158" t="s">
        <v>128</v>
      </c>
      <c r="DC287" s="158" t="s">
        <v>128</v>
      </c>
      <c r="DD287" s="158" t="s">
        <v>128</v>
      </c>
      <c r="DE287" s="158" t="s">
        <v>128</v>
      </c>
      <c r="DF287" s="158" t="s">
        <v>128</v>
      </c>
      <c r="DG287" s="158" t="s">
        <v>128</v>
      </c>
      <c r="DH287" s="158" t="s">
        <v>128</v>
      </c>
      <c r="DI287" s="158" t="s">
        <v>128</v>
      </c>
      <c r="DJ287" s="158" t="s">
        <v>128</v>
      </c>
      <c r="DK287" s="158" t="s">
        <v>128</v>
      </c>
      <c r="DL287" s="158" t="s">
        <v>128</v>
      </c>
      <c r="DM287" s="158" t="s">
        <v>128</v>
      </c>
      <c r="DN287" s="158" t="s">
        <v>128</v>
      </c>
      <c r="DO287" s="158" t="s">
        <v>128</v>
      </c>
      <c r="DP287" s="158" t="s">
        <v>128</v>
      </c>
      <c r="DQ287" s="158" t="s">
        <v>128</v>
      </c>
      <c r="DR287" s="158" t="s">
        <v>128</v>
      </c>
      <c r="DS287" s="158" t="s">
        <v>128</v>
      </c>
      <c r="DT287" s="158" t="s">
        <v>128</v>
      </c>
      <c r="DU287" s="158" t="s">
        <v>128</v>
      </c>
      <c r="DV287" s="158" t="s">
        <v>128</v>
      </c>
      <c r="DW287" s="158" t="s">
        <v>128</v>
      </c>
      <c r="DX287" s="158" t="s">
        <v>128</v>
      </c>
      <c r="DY287" s="158" t="s">
        <v>128</v>
      </c>
      <c r="DZ287" s="158" t="s">
        <v>128</v>
      </c>
      <c r="EA287" s="158" t="s">
        <v>128</v>
      </c>
      <c r="EB287" s="158" t="s">
        <v>128</v>
      </c>
      <c r="EC287" s="158" t="s">
        <v>128</v>
      </c>
      <c r="ED287" s="158" t="s">
        <v>128</v>
      </c>
      <c r="EE287" s="158" t="s">
        <v>128</v>
      </c>
      <c r="EF287" s="158" t="s">
        <v>128</v>
      </c>
      <c r="EG287" s="158" t="s">
        <v>128</v>
      </c>
      <c r="EH287" s="158" t="s">
        <v>128</v>
      </c>
      <c r="EI287" s="158" t="s">
        <v>128</v>
      </c>
      <c r="EJ287" s="158" t="s">
        <v>128</v>
      </c>
      <c r="EK287" s="158" t="s">
        <v>128</v>
      </c>
      <c r="EL287" s="158" t="s">
        <v>128</v>
      </c>
      <c r="EM287" s="158" t="s">
        <v>128</v>
      </c>
      <c r="EN287" s="158" t="s">
        <v>128</v>
      </c>
      <c r="EO287" s="158" t="s">
        <v>128</v>
      </c>
      <c r="EP287" s="158" t="s">
        <v>128</v>
      </c>
      <c r="EQ287" s="158" t="s">
        <v>128</v>
      </c>
      <c r="ER287" s="158" t="s">
        <v>128</v>
      </c>
      <c r="ES287" s="158" t="s">
        <v>128</v>
      </c>
      <c r="ET287" s="158" t="s">
        <v>128</v>
      </c>
      <c r="EU287" s="158" t="s">
        <v>128</v>
      </c>
      <c r="EV287" s="158" t="s">
        <v>128</v>
      </c>
      <c r="EW287" s="158" t="s">
        <v>128</v>
      </c>
      <c r="EX287" s="158" t="s">
        <v>128</v>
      </c>
      <c r="EY287" s="158" t="s">
        <v>128</v>
      </c>
      <c r="EZ287" s="158" t="s">
        <v>128</v>
      </c>
      <c r="FA287" s="158" t="s">
        <v>128</v>
      </c>
      <c r="FB287" s="158" t="s">
        <v>128</v>
      </c>
      <c r="FC287" s="158" t="s">
        <v>128</v>
      </c>
      <c r="FD287" s="158" t="s">
        <v>128</v>
      </c>
      <c r="FE287" s="158" t="s">
        <v>128</v>
      </c>
      <c r="FF287" s="158" t="s">
        <v>128</v>
      </c>
      <c r="FG287" s="158" t="s">
        <v>128</v>
      </c>
      <c r="FH287" s="158" t="s">
        <v>128</v>
      </c>
      <c r="FI287" s="158" t="s">
        <v>128</v>
      </c>
      <c r="FJ287" s="158" t="s">
        <v>128</v>
      </c>
      <c r="FK287" s="158" t="s">
        <v>128</v>
      </c>
      <c r="FL287" s="158" t="s">
        <v>128</v>
      </c>
      <c r="FM287" s="158" t="s">
        <v>128</v>
      </c>
      <c r="FN287" s="158" t="s">
        <v>128</v>
      </c>
      <c r="FO287" s="158" t="s">
        <v>128</v>
      </c>
      <c r="FP287" s="158" t="s">
        <v>128</v>
      </c>
      <c r="FQ287" s="158" t="s">
        <v>128</v>
      </c>
      <c r="FR287" s="158" t="s">
        <v>128</v>
      </c>
      <c r="FS287" s="158" t="s">
        <v>128</v>
      </c>
      <c r="FT287" s="158" t="s">
        <v>128</v>
      </c>
      <c r="FU287" s="158" t="s">
        <v>128</v>
      </c>
      <c r="FV287" s="158" t="s">
        <v>128</v>
      </c>
      <c r="FW287" s="158" t="s">
        <v>128</v>
      </c>
      <c r="FX287" s="158" t="s">
        <v>128</v>
      </c>
      <c r="FY287" s="158" t="s">
        <v>128</v>
      </c>
      <c r="FZ287" s="158" t="s">
        <v>128</v>
      </c>
      <c r="GA287" s="158" t="s">
        <v>128</v>
      </c>
      <c r="GB287" s="158" t="s">
        <v>128</v>
      </c>
      <c r="GC287" s="158" t="s">
        <v>128</v>
      </c>
      <c r="GD287" s="158" t="s">
        <v>128</v>
      </c>
      <c r="GE287" s="158" t="s">
        <v>128</v>
      </c>
      <c r="GF287" s="158" t="s">
        <v>128</v>
      </c>
      <c r="GG287" s="158" t="s">
        <v>128</v>
      </c>
      <c r="GH287" s="158" t="s">
        <v>128</v>
      </c>
      <c r="GI287" s="158" t="s">
        <v>128</v>
      </c>
      <c r="GJ287" s="158" t="s">
        <v>128</v>
      </c>
      <c r="GK287" s="158" t="s">
        <v>128</v>
      </c>
      <c r="GL287" s="158" t="s">
        <v>128</v>
      </c>
      <c r="GM287" s="158" t="s">
        <v>128</v>
      </c>
      <c r="GN287" s="158" t="s">
        <v>128</v>
      </c>
      <c r="GO287" s="158" t="s">
        <v>128</v>
      </c>
      <c r="GP287" s="158" t="s">
        <v>128</v>
      </c>
      <c r="GQ287" s="158" t="s">
        <v>128</v>
      </c>
      <c r="GR287" s="158" t="s">
        <v>128</v>
      </c>
      <c r="GS287" s="158" t="s">
        <v>128</v>
      </c>
      <c r="GT287" s="158" t="s">
        <v>128</v>
      </c>
      <c r="GU287" s="158" t="s">
        <v>128</v>
      </c>
      <c r="GV287" s="158" t="s">
        <v>128</v>
      </c>
      <c r="GW287" s="158" t="s">
        <v>128</v>
      </c>
      <c r="GX287" s="158" t="s">
        <v>128</v>
      </c>
      <c r="GY287" s="158" t="s">
        <v>128</v>
      </c>
      <c r="GZ287" s="158" t="s">
        <v>128</v>
      </c>
      <c r="HA287" s="158" t="s">
        <v>128</v>
      </c>
      <c r="HB287" s="158" t="s">
        <v>128</v>
      </c>
      <c r="HC287" s="158" t="s">
        <v>128</v>
      </c>
      <c r="HD287" s="158" t="s">
        <v>128</v>
      </c>
      <c r="HE287" s="158" t="s">
        <v>128</v>
      </c>
      <c r="HF287" s="158" t="s">
        <v>128</v>
      </c>
      <c r="HG287" s="158" t="s">
        <v>128</v>
      </c>
      <c r="HH287" s="158" t="s">
        <v>128</v>
      </c>
      <c r="HI287" s="158" t="s">
        <v>128</v>
      </c>
      <c r="HJ287" s="158" t="s">
        <v>128</v>
      </c>
      <c r="HK287" s="158" t="s">
        <v>128</v>
      </c>
      <c r="HL287" s="158" t="s">
        <v>128</v>
      </c>
      <c r="HM287" s="158" t="s">
        <v>128</v>
      </c>
      <c r="HN287" s="158" t="s">
        <v>128</v>
      </c>
      <c r="HO287" s="158" t="s">
        <v>128</v>
      </c>
      <c r="HP287" s="158" t="s">
        <v>128</v>
      </c>
      <c r="HQ287" s="158" t="s">
        <v>128</v>
      </c>
      <c r="HR287" s="158" t="s">
        <v>128</v>
      </c>
      <c r="HS287" s="158" t="s">
        <v>128</v>
      </c>
      <c r="HT287" s="158" t="s">
        <v>128</v>
      </c>
      <c r="HU287" s="158" t="s">
        <v>128</v>
      </c>
      <c r="HV287" s="158" t="s">
        <v>128</v>
      </c>
      <c r="HW287" s="158" t="s">
        <v>128</v>
      </c>
      <c r="HX287" s="158" t="s">
        <v>128</v>
      </c>
      <c r="HY287" s="158" t="s">
        <v>128</v>
      </c>
      <c r="HZ287" s="158" t="s">
        <v>128</v>
      </c>
      <c r="IA287" s="158" t="s">
        <v>128</v>
      </c>
      <c r="IB287" s="158" t="s">
        <v>128</v>
      </c>
      <c r="IC287" s="158" t="s">
        <v>128</v>
      </c>
      <c r="ID287" s="158" t="s">
        <v>128</v>
      </c>
      <c r="IE287" s="158" t="s">
        <v>128</v>
      </c>
      <c r="IF287" s="158" t="s">
        <v>128</v>
      </c>
      <c r="IG287" s="158" t="s">
        <v>128</v>
      </c>
      <c r="IH287" s="158" t="s">
        <v>128</v>
      </c>
      <c r="II287" s="158" t="s">
        <v>128</v>
      </c>
      <c r="IJ287" s="158" t="s">
        <v>128</v>
      </c>
      <c r="IK287" s="158" t="s">
        <v>128</v>
      </c>
      <c r="IL287" s="158" t="s">
        <v>128</v>
      </c>
      <c r="IM287" s="158" t="s">
        <v>128</v>
      </c>
      <c r="IN287" s="158" t="s">
        <v>128</v>
      </c>
      <c r="IO287" s="158" t="s">
        <v>128</v>
      </c>
      <c r="IP287" s="158" t="s">
        <v>128</v>
      </c>
      <c r="IQ287" s="158" t="s">
        <v>128</v>
      </c>
      <c r="IR287" s="158" t="s">
        <v>128</v>
      </c>
      <c r="IS287" s="158" t="s">
        <v>128</v>
      </c>
      <c r="IT287" s="158" t="s">
        <v>128</v>
      </c>
      <c r="IU287" s="158" t="s">
        <v>128</v>
      </c>
      <c r="IV287" s="158" t="s">
        <v>128</v>
      </c>
      <c r="IW287" s="158" t="s">
        <v>128</v>
      </c>
      <c r="IX287" s="158" t="s">
        <v>128</v>
      </c>
      <c r="IY287" s="158" t="s">
        <v>128</v>
      </c>
      <c r="IZ287" s="158" t="s">
        <v>128</v>
      </c>
      <c r="JA287" s="158" t="s">
        <v>128</v>
      </c>
      <c r="JB287" s="158" t="s">
        <v>128</v>
      </c>
      <c r="JC287" s="158" t="s">
        <v>128</v>
      </c>
      <c r="JD287" s="158" t="s">
        <v>128</v>
      </c>
      <c r="JE287" s="158" t="s">
        <v>128</v>
      </c>
      <c r="JF287" s="158" t="s">
        <v>128</v>
      </c>
      <c r="JG287" s="158" t="s">
        <v>128</v>
      </c>
      <c r="JH287" s="158" t="s">
        <v>128</v>
      </c>
      <c r="JI287" s="158" t="s">
        <v>128</v>
      </c>
      <c r="JJ287" s="158" t="s">
        <v>128</v>
      </c>
      <c r="JK287" s="158" t="s">
        <v>128</v>
      </c>
      <c r="JL287" s="158" t="s">
        <v>128</v>
      </c>
      <c r="JM287" s="158" t="s">
        <v>128</v>
      </c>
      <c r="JN287" s="158" t="s">
        <v>128</v>
      </c>
      <c r="JO287" s="158" t="s">
        <v>128</v>
      </c>
      <c r="JP287" s="158" t="s">
        <v>128</v>
      </c>
      <c r="JQ287" s="158" t="s">
        <v>128</v>
      </c>
      <c r="JR287" s="158" t="s">
        <v>128</v>
      </c>
      <c r="JS287" s="158" t="s">
        <v>128</v>
      </c>
      <c r="JT287" s="158" t="s">
        <v>128</v>
      </c>
      <c r="JU287" s="158" t="s">
        <v>128</v>
      </c>
      <c r="JV287" s="158" t="s">
        <v>128</v>
      </c>
      <c r="JW287" s="158" t="s">
        <v>128</v>
      </c>
      <c r="JX287" s="158" t="s">
        <v>128</v>
      </c>
      <c r="JY287" s="158" t="s">
        <v>128</v>
      </c>
      <c r="JZ287" s="158" t="s">
        <v>128</v>
      </c>
      <c r="KA287" s="158" t="s">
        <v>128</v>
      </c>
      <c r="KB287" s="158" t="s">
        <v>128</v>
      </c>
      <c r="KC287" s="158" t="s">
        <v>128</v>
      </c>
      <c r="KD287" s="158" t="s">
        <v>128</v>
      </c>
      <c r="KE287" s="158" t="s">
        <v>128</v>
      </c>
      <c r="KF287" s="158" t="s">
        <v>128</v>
      </c>
      <c r="KG287" s="158" t="s">
        <v>128</v>
      </c>
      <c r="KH287" s="158" t="s">
        <v>128</v>
      </c>
      <c r="KI287" s="158" t="s">
        <v>128</v>
      </c>
      <c r="KJ287" s="158" t="s">
        <v>128</v>
      </c>
      <c r="KK287" s="158" t="s">
        <v>128</v>
      </c>
      <c r="KL287" s="158" t="s">
        <v>128</v>
      </c>
      <c r="KM287" s="158" t="s">
        <v>128</v>
      </c>
      <c r="KN287" s="158" t="s">
        <v>128</v>
      </c>
      <c r="KO287" s="158" t="s">
        <v>128</v>
      </c>
      <c r="KP287" s="158" t="s">
        <v>128</v>
      </c>
      <c r="KQ287" s="158" t="s">
        <v>128</v>
      </c>
      <c r="KR287" s="158" t="s">
        <v>128</v>
      </c>
      <c r="KS287" s="158" t="s">
        <v>128</v>
      </c>
      <c r="KT287" s="158" t="s">
        <v>128</v>
      </c>
      <c r="KU287" s="158" t="s">
        <v>128</v>
      </c>
      <c r="KV287" s="158" t="s">
        <v>128</v>
      </c>
      <c r="KW287" s="158" t="s">
        <v>128</v>
      </c>
      <c r="KX287" s="158" t="s">
        <v>128</v>
      </c>
      <c r="KY287" s="158" t="s">
        <v>128</v>
      </c>
      <c r="KZ287" s="158" t="s">
        <v>128</v>
      </c>
      <c r="LA287" s="158" t="s">
        <v>128</v>
      </c>
      <c r="LB287" s="158" t="s">
        <v>128</v>
      </c>
      <c r="LC287" s="158" t="s">
        <v>128</v>
      </c>
      <c r="LD287" s="158" t="s">
        <v>128</v>
      </c>
      <c r="LE287" s="158" t="s">
        <v>128</v>
      </c>
      <c r="LF287" s="158" t="s">
        <v>128</v>
      </c>
      <c r="LG287" s="158" t="s">
        <v>128</v>
      </c>
      <c r="LH287" s="158" t="s">
        <v>128</v>
      </c>
      <c r="LI287" s="158" t="s">
        <v>128</v>
      </c>
      <c r="LJ287" s="158" t="s">
        <v>128</v>
      </c>
      <c r="LK287" s="158" t="s">
        <v>128</v>
      </c>
      <c r="LL287" s="158" t="s">
        <v>128</v>
      </c>
      <c r="LM287" s="158" t="s">
        <v>128</v>
      </c>
      <c r="LN287" s="158" t="s">
        <v>128</v>
      </c>
      <c r="LO287" s="158" t="s">
        <v>128</v>
      </c>
      <c r="LP287" s="158" t="s">
        <v>128</v>
      </c>
      <c r="LQ287" s="158" t="s">
        <v>128</v>
      </c>
      <c r="LR287" s="158" t="s">
        <v>128</v>
      </c>
      <c r="LS287" s="158" t="s">
        <v>128</v>
      </c>
      <c r="LT287" s="158" t="s">
        <v>128</v>
      </c>
      <c r="LU287" s="158" t="s">
        <v>128</v>
      </c>
      <c r="LV287" s="158" t="s">
        <v>128</v>
      </c>
      <c r="LW287" s="158" t="s">
        <v>128</v>
      </c>
      <c r="LX287" s="158" t="s">
        <v>128</v>
      </c>
      <c r="LY287" s="158" t="s">
        <v>128</v>
      </c>
      <c r="LZ287" s="158" t="s">
        <v>128</v>
      </c>
      <c r="MA287" s="158" t="s">
        <v>128</v>
      </c>
      <c r="MB287" s="158" t="s">
        <v>128</v>
      </c>
      <c r="MC287" s="158" t="s">
        <v>128</v>
      </c>
      <c r="MD287" s="158" t="s">
        <v>128</v>
      </c>
      <c r="ME287" s="158" t="s">
        <v>128</v>
      </c>
      <c r="MF287" s="158" t="s">
        <v>128</v>
      </c>
      <c r="MG287" s="158" t="s">
        <v>128</v>
      </c>
      <c r="MH287" s="158" t="s">
        <v>128</v>
      </c>
      <c r="MI287" s="158" t="s">
        <v>128</v>
      </c>
      <c r="MJ287" s="158" t="s">
        <v>128</v>
      </c>
      <c r="MK287" s="158" t="s">
        <v>128</v>
      </c>
      <c r="ML287" s="158" t="s">
        <v>128</v>
      </c>
      <c r="MM287" s="158" t="s">
        <v>128</v>
      </c>
      <c r="MN287" s="158" t="s">
        <v>128</v>
      </c>
      <c r="MO287" s="158" t="s">
        <v>128</v>
      </c>
      <c r="MP287" s="158" t="s">
        <v>128</v>
      </c>
      <c r="MQ287" s="158" t="s">
        <v>128</v>
      </c>
      <c r="MR287" s="158" t="s">
        <v>128</v>
      </c>
      <c r="MS287" s="158" t="s">
        <v>128</v>
      </c>
      <c r="MT287" s="158" t="s">
        <v>128</v>
      </c>
      <c r="MU287" s="158" t="s">
        <v>128</v>
      </c>
      <c r="MV287" s="158" t="s">
        <v>128</v>
      </c>
      <c r="MW287" s="158" t="s">
        <v>128</v>
      </c>
      <c r="MX287" s="158" t="s">
        <v>128</v>
      </c>
      <c r="MY287" s="158" t="s">
        <v>128</v>
      </c>
      <c r="MZ287" s="158" t="s">
        <v>128</v>
      </c>
      <c r="NA287" s="158" t="s">
        <v>128</v>
      </c>
      <c r="NB287" s="158" t="s">
        <v>128</v>
      </c>
      <c r="NC287" s="158" t="s">
        <v>128</v>
      </c>
      <c r="ND287" s="158" t="s">
        <v>128</v>
      </c>
      <c r="NE287" s="158" t="s">
        <v>128</v>
      </c>
      <c r="NF287" s="158" t="s">
        <v>128</v>
      </c>
      <c r="NG287" s="158" t="s">
        <v>128</v>
      </c>
      <c r="NH287" s="158" t="s">
        <v>128</v>
      </c>
      <c r="NI287" s="158" t="s">
        <v>128</v>
      </c>
      <c r="NJ287" s="158" t="s">
        <v>128</v>
      </c>
      <c r="NK287" s="158" t="s">
        <v>128</v>
      </c>
      <c r="NL287" s="158" t="s">
        <v>128</v>
      </c>
      <c r="NM287" s="158" t="s">
        <v>128</v>
      </c>
      <c r="NN287" s="158" t="s">
        <v>128</v>
      </c>
      <c r="NO287" s="158" t="s">
        <v>128</v>
      </c>
      <c r="NP287" s="158" t="s">
        <v>128</v>
      </c>
      <c r="NQ287" s="158" t="s">
        <v>128</v>
      </c>
      <c r="NR287" s="158" t="s">
        <v>128</v>
      </c>
      <c r="NS287" s="158" t="s">
        <v>128</v>
      </c>
      <c r="NT287" s="158" t="s">
        <v>128</v>
      </c>
      <c r="NU287" s="158" t="s">
        <v>128</v>
      </c>
      <c r="NV287" s="158" t="s">
        <v>128</v>
      </c>
      <c r="NW287" s="158" t="s">
        <v>128</v>
      </c>
      <c r="NX287" s="158" t="s">
        <v>128</v>
      </c>
      <c r="NY287" s="158" t="s">
        <v>128</v>
      </c>
      <c r="NZ287" s="158" t="s">
        <v>128</v>
      </c>
      <c r="OA287" s="158" t="s">
        <v>128</v>
      </c>
      <c r="OB287" s="158" t="s">
        <v>128</v>
      </c>
      <c r="OC287" s="158" t="s">
        <v>128</v>
      </c>
      <c r="OD287" s="158" t="s">
        <v>128</v>
      </c>
      <c r="OE287" s="170" t="s">
        <v>128</v>
      </c>
      <c r="OF287" s="181"/>
      <c r="OG287" s="113" t="str">
        <f t="shared" si="1778"/>
        <v/>
      </c>
      <c r="OH287" s="66" t="str">
        <f t="shared" si="1779"/>
        <v/>
      </c>
      <c r="OI287" s="66" t="str">
        <f t="shared" si="1780"/>
        <v/>
      </c>
      <c r="OJ287" s="66" t="str">
        <f t="shared" si="1781"/>
        <v/>
      </c>
      <c r="OK287" s="66" t="str">
        <f t="shared" si="1782"/>
        <v/>
      </c>
      <c r="OL287" s="66" t="str">
        <f t="shared" si="1783"/>
        <v/>
      </c>
      <c r="OM287" s="66" t="str">
        <f t="shared" si="1784"/>
        <v/>
      </c>
      <c r="ON287" s="66" t="str">
        <f t="shared" si="1785"/>
        <v/>
      </c>
      <c r="OO287" s="66" t="str">
        <f t="shared" si="1786"/>
        <v/>
      </c>
      <c r="OP287" s="66" t="str">
        <f t="shared" si="1787"/>
        <v/>
      </c>
      <c r="OQ287" s="66" t="str">
        <f t="shared" si="1788"/>
        <v/>
      </c>
      <c r="OR287" s="66" t="str">
        <f t="shared" si="1789"/>
        <v/>
      </c>
      <c r="OS287" s="66" t="str">
        <f t="shared" si="1790"/>
        <v/>
      </c>
      <c r="OT287" s="66" t="str">
        <f t="shared" si="1791"/>
        <v/>
      </c>
      <c r="OU287" s="66" t="str">
        <f t="shared" si="1792"/>
        <v/>
      </c>
      <c r="OV287" s="66" t="str">
        <f t="shared" si="1793"/>
        <v/>
      </c>
      <c r="OW287" s="66" t="str">
        <f t="shared" si="1794"/>
        <v/>
      </c>
      <c r="OX287" s="66" t="str">
        <f t="shared" si="1795"/>
        <v/>
      </c>
      <c r="OY287" s="130">
        <f t="shared" si="1796"/>
        <v>19.410307475591392</v>
      </c>
      <c r="OZ287" s="66" t="str">
        <f t="shared" si="1797"/>
        <v>kg/GJ delivered</v>
      </c>
      <c r="PA287" s="118">
        <f t="shared" si="1798"/>
        <v>4.3814057414873462</v>
      </c>
      <c r="PB287" s="66" t="str">
        <f t="shared" si="1799"/>
        <v>kg/GJ delivered</v>
      </c>
      <c r="PC287" s="126">
        <f t="shared" si="1800"/>
        <v>0.87433817457618879</v>
      </c>
      <c r="PD287" s="66" t="str">
        <f t="shared" si="1801"/>
        <v>kg/GJ delivered</v>
      </c>
      <c r="PE287" s="66" t="str">
        <f t="shared" si="1802"/>
        <v/>
      </c>
      <c r="PF287" s="66" t="str">
        <f t="shared" si="1803"/>
        <v/>
      </c>
      <c r="PG287" s="66" t="str">
        <f t="shared" si="1804"/>
        <v/>
      </c>
      <c r="PH287" s="66" t="str">
        <f t="shared" si="1805"/>
        <v/>
      </c>
      <c r="PI287" s="66" t="str">
        <f t="shared" si="1806"/>
        <v/>
      </c>
      <c r="PJ287" s="66" t="str">
        <f t="shared" si="1807"/>
        <v/>
      </c>
      <c r="PK287" s="66" t="str">
        <f t="shared" si="1808"/>
        <v/>
      </c>
      <c r="PL287" s="66" t="str">
        <f t="shared" si="1809"/>
        <v/>
      </c>
      <c r="PM287" s="66" t="str">
        <f t="shared" si="1810"/>
        <v/>
      </c>
      <c r="PN287" s="66" t="str">
        <f t="shared" si="1811"/>
        <v/>
      </c>
      <c r="PO287" s="66" t="str">
        <f t="shared" si="1812"/>
        <v/>
      </c>
      <c r="PP287" s="66" t="str">
        <f t="shared" si="1813"/>
        <v/>
      </c>
      <c r="PQ287" s="66" t="str">
        <f t="shared" si="1814"/>
        <v/>
      </c>
      <c r="PR287" s="66" t="str">
        <f t="shared" si="1815"/>
        <v/>
      </c>
      <c r="PS287" s="66" t="str">
        <f t="shared" si="1816"/>
        <v/>
      </c>
      <c r="PT287" s="66" t="str">
        <f t="shared" si="1817"/>
        <v/>
      </c>
      <c r="PU287" s="66" t="str">
        <f t="shared" si="1818"/>
        <v/>
      </c>
      <c r="PV287" s="66" t="str">
        <f t="shared" si="1819"/>
        <v/>
      </c>
      <c r="PW287" s="66" t="str">
        <f t="shared" si="1820"/>
        <v/>
      </c>
      <c r="PX287" s="66" t="str">
        <f t="shared" si="1821"/>
        <v/>
      </c>
      <c r="PY287" s="66" t="str">
        <f t="shared" si="1822"/>
        <v/>
      </c>
      <c r="PZ287" s="66" t="str">
        <f t="shared" si="1823"/>
        <v/>
      </c>
      <c r="QA287" s="66" t="str">
        <f t="shared" si="1824"/>
        <v/>
      </c>
      <c r="QB287" s="66" t="str">
        <f t="shared" si="1825"/>
        <v/>
      </c>
      <c r="QC287" s="66" t="str">
        <f t="shared" si="1826"/>
        <v/>
      </c>
      <c r="QD287" s="66" t="str">
        <f t="shared" si="1827"/>
        <v/>
      </c>
      <c r="QE287" s="66" t="str">
        <f t="shared" si="1828"/>
        <v/>
      </c>
      <c r="QF287" s="66" t="str">
        <f t="shared" si="1829"/>
        <v/>
      </c>
      <c r="QG287" s="66" t="str">
        <f t="shared" si="1830"/>
        <v/>
      </c>
      <c r="QH287" s="66" t="str">
        <f t="shared" si="1831"/>
        <v/>
      </c>
      <c r="QI287" s="66" t="str">
        <f t="shared" si="1832"/>
        <v/>
      </c>
      <c r="QJ287" s="66" t="str">
        <f t="shared" si="1833"/>
        <v/>
      </c>
      <c r="QK287" s="66" t="str">
        <f t="shared" si="1834"/>
        <v/>
      </c>
      <c r="QL287" s="66" t="str">
        <f t="shared" si="1835"/>
        <v/>
      </c>
      <c r="QM287" s="66" t="str">
        <f t="shared" si="1836"/>
        <v/>
      </c>
      <c r="QN287" s="66" t="str">
        <f t="shared" si="1837"/>
        <v/>
      </c>
      <c r="QO287" s="66" t="str">
        <f t="shared" si="1838"/>
        <v/>
      </c>
      <c r="QP287" s="66" t="str">
        <f t="shared" si="1839"/>
        <v/>
      </c>
      <c r="QQ287" s="66" t="str">
        <f t="shared" si="1840"/>
        <v/>
      </c>
      <c r="QR287" s="66" t="str">
        <f t="shared" si="1841"/>
        <v/>
      </c>
      <c r="QS287" s="66" t="str">
        <f t="shared" si="1842"/>
        <v/>
      </c>
      <c r="QT287" s="66" t="str">
        <f t="shared" si="1843"/>
        <v/>
      </c>
      <c r="QU287" s="66" t="str">
        <f t="shared" si="1844"/>
        <v/>
      </c>
      <c r="QV287" s="66" t="str">
        <f t="shared" si="1845"/>
        <v/>
      </c>
      <c r="QW287" s="66" t="str">
        <f t="shared" si="1846"/>
        <v/>
      </c>
      <c r="QX287" s="66" t="str">
        <f t="shared" si="1847"/>
        <v/>
      </c>
      <c r="QY287" s="66" t="str">
        <f t="shared" si="1848"/>
        <v/>
      </c>
      <c r="QZ287" s="66" t="str">
        <f t="shared" si="1849"/>
        <v/>
      </c>
      <c r="RA287" s="66" t="str">
        <f t="shared" si="1850"/>
        <v/>
      </c>
      <c r="RB287" s="66" t="str">
        <f t="shared" si="1851"/>
        <v/>
      </c>
      <c r="RC287" s="66" t="str">
        <f t="shared" si="1852"/>
        <v/>
      </c>
      <c r="RD287" s="66" t="str">
        <f t="shared" si="1853"/>
        <v/>
      </c>
      <c r="RE287" s="66" t="str">
        <f t="shared" si="1854"/>
        <v/>
      </c>
      <c r="RF287" s="66" t="str">
        <f t="shared" si="1855"/>
        <v/>
      </c>
      <c r="RG287" s="66" t="str">
        <f t="shared" si="1856"/>
        <v/>
      </c>
      <c r="RH287" s="66" t="str">
        <f t="shared" si="1857"/>
        <v/>
      </c>
      <c r="RI287" s="66" t="str">
        <f t="shared" si="1858"/>
        <v/>
      </c>
      <c r="RJ287" s="66" t="str">
        <f t="shared" si="1859"/>
        <v/>
      </c>
      <c r="RK287" s="66" t="str">
        <f t="shared" si="1860"/>
        <v/>
      </c>
      <c r="RL287" s="66" t="str">
        <f t="shared" si="1861"/>
        <v/>
      </c>
      <c r="RM287" s="66" t="str">
        <f t="shared" si="1862"/>
        <v/>
      </c>
      <c r="RN287" s="66" t="str">
        <f t="shared" si="1863"/>
        <v/>
      </c>
      <c r="RO287" s="66" t="str">
        <f t="shared" si="1864"/>
        <v/>
      </c>
      <c r="RP287" s="66" t="str">
        <f t="shared" si="1865"/>
        <v/>
      </c>
      <c r="RQ287" s="66" t="str">
        <f t="shared" si="1866"/>
        <v/>
      </c>
      <c r="RR287" s="66" t="str">
        <f t="shared" si="1867"/>
        <v/>
      </c>
      <c r="RS287" s="66" t="str">
        <f t="shared" si="1868"/>
        <v/>
      </c>
      <c r="RT287" s="66" t="str">
        <f t="shared" si="1869"/>
        <v/>
      </c>
      <c r="RU287" s="66" t="str">
        <f t="shared" si="1870"/>
        <v/>
      </c>
      <c r="RV287" s="66" t="str">
        <f t="shared" si="1871"/>
        <v/>
      </c>
      <c r="RW287" s="66" t="str">
        <f t="shared" si="1872"/>
        <v/>
      </c>
      <c r="RX287" s="66" t="str">
        <f t="shared" si="1873"/>
        <v/>
      </c>
      <c r="RY287" s="66" t="str">
        <f t="shared" si="1874"/>
        <v/>
      </c>
      <c r="RZ287" s="66" t="str">
        <f t="shared" si="1875"/>
        <v/>
      </c>
      <c r="SA287" s="66" t="str">
        <f t="shared" si="1876"/>
        <v/>
      </c>
      <c r="SB287" s="66" t="str">
        <f t="shared" si="1877"/>
        <v/>
      </c>
      <c r="SC287" s="66" t="str">
        <f t="shared" si="1878"/>
        <v/>
      </c>
      <c r="SD287" s="66" t="str">
        <f t="shared" si="1879"/>
        <v/>
      </c>
      <c r="SE287" s="66" t="str">
        <f t="shared" si="1880"/>
        <v/>
      </c>
      <c r="SF287" s="66" t="str">
        <f t="shared" si="1881"/>
        <v/>
      </c>
      <c r="SG287" s="66" t="str">
        <f t="shared" si="1882"/>
        <v/>
      </c>
      <c r="SH287" s="66" t="str">
        <f t="shared" si="1883"/>
        <v/>
      </c>
      <c r="SI287" s="66" t="str">
        <f t="shared" si="1884"/>
        <v/>
      </c>
      <c r="SJ287" s="66" t="str">
        <f t="shared" si="1885"/>
        <v/>
      </c>
      <c r="SK287" s="66" t="str">
        <f t="shared" si="1886"/>
        <v/>
      </c>
      <c r="SL287" s="66" t="str">
        <f t="shared" si="1887"/>
        <v/>
      </c>
      <c r="SM287" s="66" t="str">
        <f t="shared" si="1888"/>
        <v/>
      </c>
      <c r="SN287" s="66" t="str">
        <f t="shared" si="1889"/>
        <v/>
      </c>
      <c r="SO287" s="66" t="str">
        <f t="shared" si="1890"/>
        <v/>
      </c>
      <c r="SP287" s="66" t="str">
        <f t="shared" si="1891"/>
        <v/>
      </c>
      <c r="SQ287" s="66" t="str">
        <f t="shared" si="1892"/>
        <v/>
      </c>
      <c r="SR287" s="66" t="str">
        <f t="shared" si="1893"/>
        <v/>
      </c>
      <c r="SS287" s="66" t="str">
        <f t="shared" si="1894"/>
        <v/>
      </c>
      <c r="ST287" s="66" t="str">
        <f t="shared" si="1895"/>
        <v/>
      </c>
      <c r="SU287" s="66" t="str">
        <f t="shared" si="1896"/>
        <v/>
      </c>
      <c r="SV287" s="66" t="str">
        <f t="shared" si="1897"/>
        <v/>
      </c>
      <c r="SW287" s="66" t="str">
        <f t="shared" si="1898"/>
        <v/>
      </c>
      <c r="SX287" s="66" t="str">
        <f t="shared" si="1899"/>
        <v/>
      </c>
      <c r="SY287" s="66" t="str">
        <f t="shared" si="1900"/>
        <v/>
      </c>
      <c r="SZ287" s="66" t="str">
        <f t="shared" si="1901"/>
        <v/>
      </c>
      <c r="TA287" s="66" t="str">
        <f t="shared" si="1902"/>
        <v/>
      </c>
      <c r="TB287" s="66" t="str">
        <f t="shared" si="1903"/>
        <v/>
      </c>
      <c r="TC287" s="66" t="str">
        <f t="shared" si="1904"/>
        <v/>
      </c>
      <c r="TD287" s="66" t="str">
        <f t="shared" si="1905"/>
        <v/>
      </c>
      <c r="TE287" s="66" t="str">
        <f t="shared" si="1906"/>
        <v/>
      </c>
      <c r="TF287" s="66" t="str">
        <f t="shared" si="1907"/>
        <v/>
      </c>
      <c r="TG287" s="66" t="str">
        <f t="shared" si="1908"/>
        <v/>
      </c>
      <c r="TH287" s="66" t="str">
        <f t="shared" si="1909"/>
        <v/>
      </c>
      <c r="TI287" s="66" t="str">
        <f t="shared" si="1910"/>
        <v/>
      </c>
      <c r="TJ287" s="66" t="str">
        <f t="shared" si="1911"/>
        <v/>
      </c>
      <c r="TK287" s="66" t="str">
        <f t="shared" si="1912"/>
        <v/>
      </c>
      <c r="TL287" s="66" t="str">
        <f t="shared" si="1913"/>
        <v/>
      </c>
      <c r="TM287" s="66" t="str">
        <f t="shared" si="1914"/>
        <v/>
      </c>
      <c r="TN287" s="66" t="str">
        <f t="shared" si="1915"/>
        <v/>
      </c>
      <c r="TO287" s="66" t="str">
        <f t="shared" si="1916"/>
        <v/>
      </c>
      <c r="TP287" s="66" t="str">
        <f t="shared" si="1917"/>
        <v/>
      </c>
      <c r="TQ287" s="66" t="str">
        <f t="shared" si="1918"/>
        <v/>
      </c>
      <c r="TR287" s="66" t="str">
        <f t="shared" si="1919"/>
        <v/>
      </c>
      <c r="TS287" s="66" t="str">
        <f t="shared" si="1920"/>
        <v/>
      </c>
      <c r="TT287" s="66" t="str">
        <f t="shared" si="1921"/>
        <v/>
      </c>
      <c r="TU287" s="66" t="str">
        <f t="shared" si="1922"/>
        <v/>
      </c>
      <c r="TV287" s="66" t="str">
        <f t="shared" si="1923"/>
        <v/>
      </c>
      <c r="TW287" s="66" t="str">
        <f t="shared" si="1924"/>
        <v/>
      </c>
      <c r="TX287" s="66" t="str">
        <f t="shared" si="1925"/>
        <v/>
      </c>
      <c r="TY287" s="66" t="str">
        <f t="shared" si="1926"/>
        <v/>
      </c>
      <c r="TZ287" s="66" t="str">
        <f t="shared" si="1927"/>
        <v/>
      </c>
      <c r="UA287" s="66" t="str">
        <f t="shared" si="1928"/>
        <v/>
      </c>
      <c r="UB287" s="66" t="str">
        <f t="shared" si="1929"/>
        <v/>
      </c>
      <c r="UC287" s="66" t="str">
        <f t="shared" si="1930"/>
        <v/>
      </c>
      <c r="UD287" s="66" t="str">
        <f t="shared" si="1931"/>
        <v/>
      </c>
      <c r="UE287" s="66" t="str">
        <f t="shared" si="1932"/>
        <v/>
      </c>
      <c r="UF287" s="66" t="str">
        <f t="shared" si="1933"/>
        <v/>
      </c>
      <c r="UG287" s="66" t="str">
        <f t="shared" si="1934"/>
        <v/>
      </c>
      <c r="UH287" s="66" t="str">
        <f t="shared" si="1935"/>
        <v/>
      </c>
      <c r="UI287" s="66" t="str">
        <f t="shared" si="1936"/>
        <v/>
      </c>
      <c r="UJ287" s="66" t="str">
        <f t="shared" si="1937"/>
        <v/>
      </c>
      <c r="UK287" s="66" t="str">
        <f t="shared" si="1938"/>
        <v/>
      </c>
      <c r="UL287" s="66" t="str">
        <f t="shared" si="1939"/>
        <v/>
      </c>
      <c r="UM287" s="66" t="str">
        <f t="shared" si="1940"/>
        <v/>
      </c>
      <c r="UN287" s="66" t="str">
        <f t="shared" si="1941"/>
        <v/>
      </c>
      <c r="UO287" s="66" t="str">
        <f t="shared" si="1942"/>
        <v/>
      </c>
      <c r="UP287" s="66" t="str">
        <f t="shared" si="1943"/>
        <v/>
      </c>
      <c r="UQ287" s="66" t="str">
        <f t="shared" si="1944"/>
        <v/>
      </c>
      <c r="UR287" s="66" t="str">
        <f t="shared" si="1945"/>
        <v/>
      </c>
      <c r="US287" s="66" t="str">
        <f t="shared" si="1946"/>
        <v/>
      </c>
      <c r="UT287" s="66" t="str">
        <f t="shared" si="1947"/>
        <v/>
      </c>
      <c r="UU287" s="66" t="str">
        <f t="shared" si="1948"/>
        <v/>
      </c>
      <c r="UV287" s="66" t="str">
        <f t="shared" si="1949"/>
        <v/>
      </c>
      <c r="UW287" s="66" t="str">
        <f t="shared" si="1950"/>
        <v/>
      </c>
      <c r="UX287" s="66" t="str">
        <f t="shared" si="1951"/>
        <v/>
      </c>
      <c r="UY287" s="66" t="str">
        <f t="shared" si="1952"/>
        <v/>
      </c>
      <c r="UZ287" s="66" t="str">
        <f t="shared" si="1953"/>
        <v/>
      </c>
      <c r="VA287" s="66" t="str">
        <f t="shared" si="1954"/>
        <v/>
      </c>
      <c r="VB287" s="66" t="str">
        <f t="shared" si="1955"/>
        <v/>
      </c>
      <c r="VC287" s="66" t="str">
        <f t="shared" si="1956"/>
        <v/>
      </c>
      <c r="VD287" s="66" t="str">
        <f t="shared" si="1957"/>
        <v/>
      </c>
      <c r="VE287" s="66" t="str">
        <f t="shared" si="1958"/>
        <v/>
      </c>
      <c r="VF287" s="66" t="str">
        <f t="shared" si="1959"/>
        <v/>
      </c>
      <c r="VG287" s="66" t="str">
        <f t="shared" si="1960"/>
        <v/>
      </c>
      <c r="VH287" s="66" t="str">
        <f t="shared" si="1961"/>
        <v/>
      </c>
      <c r="VI287" s="66" t="str">
        <f t="shared" si="1962"/>
        <v/>
      </c>
      <c r="VJ287" s="66" t="str">
        <f t="shared" si="1963"/>
        <v/>
      </c>
      <c r="VK287" s="66" t="str">
        <f t="shared" si="1964"/>
        <v/>
      </c>
      <c r="VL287" s="66" t="str">
        <f t="shared" si="1965"/>
        <v/>
      </c>
      <c r="VM287" s="66" t="str">
        <f t="shared" si="1966"/>
        <v/>
      </c>
      <c r="VN287" s="66" t="str">
        <f t="shared" si="1967"/>
        <v/>
      </c>
      <c r="VO287" s="66" t="str">
        <f t="shared" si="1968"/>
        <v/>
      </c>
      <c r="VP287" s="66" t="str">
        <f t="shared" si="1969"/>
        <v/>
      </c>
      <c r="VQ287" s="66" t="str">
        <f t="shared" si="1970"/>
        <v/>
      </c>
      <c r="VR287" s="66" t="str">
        <f t="shared" si="1971"/>
        <v/>
      </c>
      <c r="VS287" s="66" t="str">
        <f t="shared" si="1972"/>
        <v/>
      </c>
      <c r="VT287" s="66" t="str">
        <f t="shared" si="1973"/>
        <v/>
      </c>
      <c r="VU287" s="66" t="str">
        <f t="shared" si="1974"/>
        <v/>
      </c>
      <c r="VV287" s="66" t="str">
        <f t="shared" si="1975"/>
        <v/>
      </c>
      <c r="VW287" s="66" t="str">
        <f t="shared" si="1976"/>
        <v/>
      </c>
      <c r="VX287" s="66" t="str">
        <f t="shared" si="1977"/>
        <v/>
      </c>
      <c r="VY287" s="66" t="str">
        <f t="shared" si="1978"/>
        <v/>
      </c>
      <c r="VZ287" s="66" t="str">
        <f t="shared" si="1979"/>
        <v/>
      </c>
      <c r="WA287" s="66" t="str">
        <f t="shared" si="1980"/>
        <v/>
      </c>
      <c r="WB287" s="66" t="str">
        <f t="shared" si="1981"/>
        <v/>
      </c>
      <c r="WC287" s="66" t="str">
        <f t="shared" si="1982"/>
        <v/>
      </c>
      <c r="WD287" s="66" t="str">
        <f t="shared" si="1983"/>
        <v/>
      </c>
      <c r="WE287" s="66" t="str">
        <f t="shared" si="1984"/>
        <v/>
      </c>
      <c r="WF287" s="66" t="str">
        <f t="shared" si="1985"/>
        <v/>
      </c>
      <c r="WG287" s="66" t="str">
        <f t="shared" si="1986"/>
        <v/>
      </c>
      <c r="WH287" s="66" t="str">
        <f t="shared" si="1987"/>
        <v/>
      </c>
      <c r="WI287" s="66" t="str">
        <f t="shared" si="1988"/>
        <v/>
      </c>
      <c r="WJ287" s="66" t="str">
        <f t="shared" si="1989"/>
        <v/>
      </c>
      <c r="WK287" s="66" t="str">
        <f t="shared" si="1990"/>
        <v/>
      </c>
      <c r="WL287" s="66" t="str">
        <f t="shared" si="1991"/>
        <v/>
      </c>
      <c r="WM287" s="66" t="str">
        <f t="shared" si="1992"/>
        <v/>
      </c>
      <c r="WN287" s="66" t="str">
        <f t="shared" si="1993"/>
        <v/>
      </c>
      <c r="WO287" s="66" t="str">
        <f t="shared" si="1994"/>
        <v/>
      </c>
      <c r="WP287" s="66" t="str">
        <f t="shared" si="1995"/>
        <v/>
      </c>
      <c r="WQ287" s="66" t="str">
        <f t="shared" si="1996"/>
        <v/>
      </c>
      <c r="WR287" s="66" t="str">
        <f t="shared" si="1997"/>
        <v/>
      </c>
      <c r="WS287" s="66" t="str">
        <f t="shared" si="1998"/>
        <v/>
      </c>
      <c r="WT287" s="66" t="str">
        <f t="shared" si="1999"/>
        <v/>
      </c>
      <c r="WU287" s="66" t="str">
        <f t="shared" si="2000"/>
        <v/>
      </c>
      <c r="WV287" s="66" t="str">
        <f t="shared" si="2001"/>
        <v/>
      </c>
      <c r="WW287" s="66" t="str">
        <f t="shared" si="2002"/>
        <v/>
      </c>
      <c r="WX287" s="66" t="str">
        <f t="shared" si="2003"/>
        <v/>
      </c>
      <c r="WY287" s="66" t="str">
        <f t="shared" si="2004"/>
        <v/>
      </c>
      <c r="WZ287" s="66" t="str">
        <f t="shared" si="2005"/>
        <v/>
      </c>
      <c r="XA287" s="66" t="str">
        <f t="shared" si="2006"/>
        <v/>
      </c>
      <c r="XB287" s="66" t="str">
        <f t="shared" si="2007"/>
        <v/>
      </c>
      <c r="XC287" s="66" t="str">
        <f t="shared" si="2008"/>
        <v/>
      </c>
      <c r="XD287" s="66" t="str">
        <f t="shared" si="2009"/>
        <v/>
      </c>
      <c r="XE287" s="66" t="str">
        <f t="shared" si="2010"/>
        <v/>
      </c>
      <c r="XF287" s="66" t="str">
        <f t="shared" si="2011"/>
        <v/>
      </c>
      <c r="XG287" s="66" t="str">
        <f t="shared" si="2012"/>
        <v/>
      </c>
      <c r="XH287" s="66" t="str">
        <f t="shared" si="2013"/>
        <v/>
      </c>
      <c r="XI287" s="66" t="str">
        <f t="shared" si="2014"/>
        <v/>
      </c>
      <c r="XJ287" s="66" t="str">
        <f t="shared" si="2015"/>
        <v/>
      </c>
      <c r="XK287" s="66" t="str">
        <f t="shared" si="2016"/>
        <v/>
      </c>
      <c r="XL287" s="66" t="str">
        <f t="shared" si="2017"/>
        <v/>
      </c>
      <c r="XM287" s="66" t="str">
        <f t="shared" si="2018"/>
        <v/>
      </c>
      <c r="XN287" s="66" t="str">
        <f t="shared" si="2019"/>
        <v/>
      </c>
      <c r="XO287" s="66" t="str">
        <f t="shared" si="2020"/>
        <v/>
      </c>
      <c r="XP287" s="66" t="str">
        <f t="shared" si="2021"/>
        <v/>
      </c>
      <c r="XQ287" s="66" t="str">
        <f t="shared" si="2022"/>
        <v/>
      </c>
      <c r="XR287" s="66" t="str">
        <f t="shared" si="2023"/>
        <v/>
      </c>
      <c r="XS287" s="66" t="str">
        <f t="shared" si="2024"/>
        <v/>
      </c>
      <c r="XT287" s="66" t="str">
        <f t="shared" si="2025"/>
        <v/>
      </c>
      <c r="XU287" s="66" t="str">
        <f t="shared" si="2026"/>
        <v/>
      </c>
      <c r="XV287" s="66" t="str">
        <f t="shared" si="2027"/>
        <v/>
      </c>
      <c r="XW287" s="66" t="str">
        <f t="shared" si="2028"/>
        <v/>
      </c>
      <c r="XX287" s="66" t="str">
        <f t="shared" si="2029"/>
        <v/>
      </c>
      <c r="XY287" s="66" t="str">
        <f t="shared" si="2030"/>
        <v/>
      </c>
      <c r="XZ287" s="66" t="str">
        <f t="shared" si="2031"/>
        <v/>
      </c>
      <c r="YA287" s="66" t="str">
        <f t="shared" si="2032"/>
        <v/>
      </c>
      <c r="YB287" s="66" t="str">
        <f t="shared" si="2033"/>
        <v/>
      </c>
      <c r="YC287" s="66" t="str">
        <f t="shared" si="2034"/>
        <v/>
      </c>
      <c r="YD287" s="66" t="str">
        <f t="shared" si="2035"/>
        <v/>
      </c>
      <c r="YE287" s="66" t="str">
        <f t="shared" si="2036"/>
        <v/>
      </c>
      <c r="YF287" s="66" t="str">
        <f t="shared" si="2037"/>
        <v/>
      </c>
      <c r="YG287" s="66" t="str">
        <f t="shared" si="2038"/>
        <v/>
      </c>
      <c r="YH287" s="66" t="str">
        <f t="shared" si="2039"/>
        <v/>
      </c>
      <c r="YI287" s="66" t="str">
        <f t="shared" si="2040"/>
        <v/>
      </c>
      <c r="YJ287" s="66" t="str">
        <f t="shared" si="2041"/>
        <v/>
      </c>
      <c r="YK287" s="66" t="str">
        <f t="shared" si="2042"/>
        <v/>
      </c>
      <c r="YL287" s="66" t="str">
        <f t="shared" si="2043"/>
        <v/>
      </c>
      <c r="YM287" s="66" t="str">
        <f t="shared" si="2044"/>
        <v/>
      </c>
      <c r="YN287" s="66" t="str">
        <f t="shared" si="2045"/>
        <v/>
      </c>
      <c r="YO287" s="66" t="str">
        <f t="shared" si="2046"/>
        <v/>
      </c>
      <c r="YP287" s="66" t="str">
        <f t="shared" si="2047"/>
        <v/>
      </c>
      <c r="YQ287" s="66" t="str">
        <f t="shared" si="2048"/>
        <v/>
      </c>
      <c r="YR287" s="66" t="str">
        <f t="shared" si="2049"/>
        <v/>
      </c>
      <c r="YS287" s="66" t="str">
        <f t="shared" si="2050"/>
        <v/>
      </c>
      <c r="YT287" s="66" t="str">
        <f t="shared" si="2051"/>
        <v/>
      </c>
      <c r="YU287" s="66" t="str">
        <f t="shared" si="2052"/>
        <v/>
      </c>
      <c r="YV287" s="66" t="str">
        <f t="shared" si="2053"/>
        <v/>
      </c>
      <c r="YW287" s="66" t="str">
        <f t="shared" si="2054"/>
        <v/>
      </c>
      <c r="YX287" s="66" t="str">
        <f t="shared" si="2055"/>
        <v/>
      </c>
      <c r="YY287" s="66" t="str">
        <f t="shared" si="2056"/>
        <v/>
      </c>
      <c r="YZ287" s="66" t="str">
        <f t="shared" si="2057"/>
        <v/>
      </c>
      <c r="ZA287" s="66" t="str">
        <f t="shared" si="2058"/>
        <v/>
      </c>
      <c r="ZB287" s="66" t="str">
        <f t="shared" si="2059"/>
        <v/>
      </c>
      <c r="ZC287" s="66" t="str">
        <f t="shared" si="2060"/>
        <v/>
      </c>
      <c r="ZD287" s="66" t="str">
        <f t="shared" si="2061"/>
        <v/>
      </c>
      <c r="ZE287" s="66" t="str">
        <f t="shared" si="2062"/>
        <v/>
      </c>
      <c r="ZF287" s="66" t="str">
        <f t="shared" si="2063"/>
        <v/>
      </c>
      <c r="ZG287" s="66" t="str">
        <f t="shared" si="2064"/>
        <v/>
      </c>
      <c r="ZH287" s="66" t="str">
        <f t="shared" si="2065"/>
        <v/>
      </c>
      <c r="ZI287" s="66" t="str">
        <f t="shared" si="2066"/>
        <v/>
      </c>
      <c r="ZJ287" s="66" t="str">
        <f t="shared" si="2067"/>
        <v/>
      </c>
      <c r="ZK287" s="66" t="str">
        <f t="shared" si="2068"/>
        <v/>
      </c>
      <c r="ZL287" s="66" t="str">
        <f t="shared" si="2069"/>
        <v/>
      </c>
      <c r="ZM287" s="66" t="str">
        <f t="shared" si="2070"/>
        <v/>
      </c>
      <c r="ZN287" s="66" t="str">
        <f t="shared" si="2071"/>
        <v/>
      </c>
      <c r="ZO287" s="66" t="str">
        <f t="shared" si="2072"/>
        <v/>
      </c>
      <c r="ZP287" s="66" t="str">
        <f t="shared" si="2073"/>
        <v/>
      </c>
      <c r="ZQ287" s="66" t="str">
        <f t="shared" si="2074"/>
        <v/>
      </c>
      <c r="ZR287" s="66" t="str">
        <f t="shared" si="2075"/>
        <v/>
      </c>
      <c r="ZS287" s="66" t="str">
        <f t="shared" si="2076"/>
        <v/>
      </c>
      <c r="ZT287" s="66" t="str">
        <f t="shared" si="2077"/>
        <v/>
      </c>
      <c r="ZU287" s="66" t="str">
        <f t="shared" si="2078"/>
        <v/>
      </c>
      <c r="ZV287" s="66" t="str">
        <f t="shared" si="2079"/>
        <v/>
      </c>
      <c r="ZW287" s="66" t="str">
        <f t="shared" si="2080"/>
        <v/>
      </c>
      <c r="ZX287" s="66" t="str">
        <f t="shared" si="2081"/>
        <v/>
      </c>
      <c r="ZY287" s="66" t="str">
        <f t="shared" si="2082"/>
        <v/>
      </c>
      <c r="ZZ287" s="66" t="str">
        <f t="shared" si="2083"/>
        <v/>
      </c>
      <c r="AAA287" s="66" t="str">
        <f t="shared" si="2084"/>
        <v/>
      </c>
      <c r="AAB287" s="66" t="str">
        <f t="shared" si="2085"/>
        <v/>
      </c>
      <c r="AAC287" s="66" t="str">
        <f t="shared" si="2086"/>
        <v/>
      </c>
      <c r="AAD287" s="66" t="str">
        <f t="shared" si="2087"/>
        <v/>
      </c>
      <c r="AAE287" s="66" t="str">
        <f t="shared" si="2088"/>
        <v/>
      </c>
      <c r="AAF287" s="66" t="str">
        <f t="shared" si="2089"/>
        <v/>
      </c>
      <c r="AAG287" s="66" t="str">
        <f t="shared" si="2090"/>
        <v/>
      </c>
      <c r="AAH287" s="66" t="str">
        <f t="shared" si="2091"/>
        <v/>
      </c>
      <c r="AAI287" s="66" t="str">
        <f t="shared" si="2092"/>
        <v/>
      </c>
      <c r="AAJ287" s="66" t="str">
        <f t="shared" si="2093"/>
        <v/>
      </c>
      <c r="AAK287" s="66" t="str">
        <f t="shared" si="2094"/>
        <v/>
      </c>
      <c r="AAL287" s="66" t="str">
        <f t="shared" si="2095"/>
        <v/>
      </c>
      <c r="AAM287" s="66" t="str">
        <f t="shared" si="2096"/>
        <v/>
      </c>
      <c r="AAN287" s="66" t="str">
        <f t="shared" si="2097"/>
        <v/>
      </c>
      <c r="AAO287" s="66" t="str">
        <f t="shared" si="2098"/>
        <v/>
      </c>
      <c r="AAP287" s="66" t="str">
        <f t="shared" si="2099"/>
        <v/>
      </c>
      <c r="AAQ287" s="66" t="str">
        <f t="shared" si="2100"/>
        <v/>
      </c>
      <c r="AAR287" s="66" t="str">
        <f t="shared" si="2101"/>
        <v/>
      </c>
      <c r="AAS287" s="66" t="str">
        <f t="shared" si="2102"/>
        <v/>
      </c>
      <c r="AAT287" s="66" t="str">
        <f t="shared" si="2103"/>
        <v/>
      </c>
      <c r="AAU287" s="66" t="str">
        <f t="shared" si="2104"/>
        <v/>
      </c>
      <c r="AAV287" s="66" t="str">
        <f t="shared" si="2105"/>
        <v/>
      </c>
      <c r="AAW287" s="66" t="str">
        <f t="shared" si="2106"/>
        <v/>
      </c>
      <c r="AAX287" s="66" t="str">
        <f t="shared" si="2107"/>
        <v/>
      </c>
      <c r="AAY287" s="66" t="str">
        <f t="shared" si="2108"/>
        <v/>
      </c>
      <c r="AAZ287" s="66" t="str">
        <f t="shared" si="2109"/>
        <v/>
      </c>
      <c r="ABA287" s="66" t="str">
        <f t="shared" si="2110"/>
        <v/>
      </c>
      <c r="ABB287" s="66" t="str">
        <f t="shared" si="2111"/>
        <v/>
      </c>
      <c r="ABC287" s="66" t="str">
        <f t="shared" si="2112"/>
        <v/>
      </c>
      <c r="ABD287" s="66" t="str">
        <f t="shared" si="2113"/>
        <v/>
      </c>
      <c r="ABE287" s="66" t="str">
        <f t="shared" si="2114"/>
        <v/>
      </c>
      <c r="ABF287" s="66" t="str">
        <f t="shared" si="2115"/>
        <v/>
      </c>
      <c r="ABG287" s="66" t="str">
        <f t="shared" si="2116"/>
        <v/>
      </c>
      <c r="ABH287" s="66" t="str">
        <f t="shared" si="2117"/>
        <v/>
      </c>
      <c r="ABI287" s="66" t="str">
        <f t="shared" si="2118"/>
        <v/>
      </c>
      <c r="ABJ287" s="66" t="str">
        <f t="shared" si="2119"/>
        <v/>
      </c>
      <c r="ABK287" s="66" t="str">
        <f t="shared" si="2120"/>
        <v/>
      </c>
      <c r="ABL287" s="66" t="str">
        <f t="shared" si="2121"/>
        <v/>
      </c>
      <c r="ABM287" s="66" t="str">
        <f t="shared" si="2122"/>
        <v/>
      </c>
      <c r="ABN287" s="66" t="str">
        <f t="shared" si="2123"/>
        <v/>
      </c>
      <c r="ABO287" s="66" t="str">
        <f t="shared" si="2124"/>
        <v/>
      </c>
      <c r="ABP287" s="66" t="str">
        <f t="shared" si="2125"/>
        <v/>
      </c>
      <c r="ABQ287" s="66" t="str">
        <f t="shared" si="2126"/>
        <v/>
      </c>
      <c r="ABR287" s="66" t="str">
        <f t="shared" si="2127"/>
        <v/>
      </c>
      <c r="ABS287" s="66" t="str">
        <f t="shared" si="2128"/>
        <v/>
      </c>
      <c r="ABT287" s="66" t="str">
        <f t="shared" si="2129"/>
        <v/>
      </c>
      <c r="ABU287" s="66" t="str">
        <f t="shared" si="2130"/>
        <v/>
      </c>
      <c r="ABV287" s="66" t="str">
        <f t="shared" si="2131"/>
        <v/>
      </c>
      <c r="ABW287" s="66" t="str">
        <f t="shared" si="2132"/>
        <v/>
      </c>
      <c r="ABX287" s="66" t="str">
        <f t="shared" si="2133"/>
        <v/>
      </c>
      <c r="ABY287" s="66" t="str">
        <f t="shared" si="2134"/>
        <v/>
      </c>
      <c r="ABZ287" s="66" t="str">
        <f t="shared" si="2135"/>
        <v/>
      </c>
      <c r="ACA287" s="66" t="str">
        <f t="shared" si="2136"/>
        <v/>
      </c>
      <c r="ACB287" s="66" t="str">
        <f t="shared" si="2137"/>
        <v/>
      </c>
      <c r="ACC287" s="66" t="str">
        <f t="shared" si="2138"/>
        <v/>
      </c>
      <c r="ACD287" s="66" t="str">
        <f t="shared" si="2139"/>
        <v/>
      </c>
      <c r="ACE287" s="66" t="str">
        <f t="shared" si="2140"/>
        <v/>
      </c>
      <c r="ACF287" s="66" t="str">
        <f t="shared" si="2141"/>
        <v/>
      </c>
      <c r="ACG287" s="66" t="str">
        <f t="shared" si="2142"/>
        <v/>
      </c>
      <c r="ACH287" s="66" t="str">
        <f t="shared" si="2143"/>
        <v/>
      </c>
      <c r="ACI287" s="66" t="str">
        <f t="shared" si="2144"/>
        <v/>
      </c>
      <c r="ACJ287" s="66" t="str">
        <f t="shared" si="2145"/>
        <v/>
      </c>
      <c r="ACK287" s="66" t="str">
        <f t="shared" si="2146"/>
        <v/>
      </c>
      <c r="ACL287" s="66" t="str">
        <f t="shared" si="2147"/>
        <v/>
      </c>
      <c r="ACM287" s="66" t="str">
        <f t="shared" ref="ACM287:ACN287" si="2179">IF(AND(ACS$3="Unit", ACL287=""), "", IF(AND(ACS$3="Unit", ACL287="-"),"", IF(ACS$3="Unit", "kg/GJ delivered", IF(AND(NY287&lt;&gt;"", NY287&lt;&gt;"-", NX287="-"),"", IF($H287="","", IF(NX287="nd", "",IF(NX287="&lt;n.a.&gt;", "", IF(NY287="#/MJ", "", IF(NY287="kg/GJ delivered",NX287,IF(NY287="g/MJ delivered",NX287,IF(NY287="kg/MJ delivered",NX287*1000,IF(NY287="mg/MJ delivered",NX287/1000,IF(NY287="g/kg",((NX287)*(1/$I287)*(1/$H287)),IF(NY287="mg/kg",((NX287/1000)*(1/$I287)*(1/$H287)),IF(NY287="mg/MJ delivered",NX287/1000,IF(NY287="-","","Error"))))))))))))))))</f>
        <v/>
      </c>
      <c r="ACN287" s="66" t="str">
        <f t="shared" si="2179"/>
        <v/>
      </c>
      <c r="ACO287" s="66" t="str">
        <f t="shared" si="2149"/>
        <v/>
      </c>
      <c r="ACP287" s="66" t="str">
        <f t="shared" si="2150"/>
        <v/>
      </c>
      <c r="ACQ287" s="66" t="str">
        <f t="shared" si="2151"/>
        <v/>
      </c>
      <c r="ACR287" s="66" t="str">
        <f t="shared" si="2152"/>
        <v/>
      </c>
      <c r="ACS287" s="66" t="str">
        <f t="shared" si="2153"/>
        <v/>
      </c>
      <c r="ACT287" s="66" t="str">
        <f t="shared" si="2154"/>
        <v/>
      </c>
    </row>
    <row r="288" spans="2:774" ht="15.75" customHeight="1" x14ac:dyDescent="0.25">
      <c r="B288" s="66">
        <v>331</v>
      </c>
      <c r="C288" s="66" t="s">
        <v>1183</v>
      </c>
      <c r="D288" s="66" t="s">
        <v>1670</v>
      </c>
      <c r="E288" s="156" t="s">
        <v>58</v>
      </c>
      <c r="F288" s="66" t="s">
        <v>58</v>
      </c>
      <c r="G288" s="66" t="s">
        <v>490</v>
      </c>
      <c r="H288" s="126">
        <v>8.6499999999999994E-2</v>
      </c>
      <c r="I288" s="130">
        <f>'Heating Values'!$D$8</f>
        <v>11.9</v>
      </c>
      <c r="J288" s="66" t="str">
        <f t="shared" si="1759"/>
        <v>Dung Cake, Traditional, IN</v>
      </c>
      <c r="K288" s="66" t="s">
        <v>1254</v>
      </c>
      <c r="L288" s="66" t="s">
        <v>1254</v>
      </c>
      <c r="M288" s="66" t="s">
        <v>1254</v>
      </c>
      <c r="N288" s="66" t="s">
        <v>1254</v>
      </c>
      <c r="O288" s="66" t="s">
        <v>1168</v>
      </c>
      <c r="P288" s="66" t="str">
        <f t="shared" si="1768"/>
        <v>IN</v>
      </c>
      <c r="Q288" s="66" t="s">
        <v>2</v>
      </c>
      <c r="R288" s="158" t="s">
        <v>128</v>
      </c>
      <c r="S288" s="158" t="s">
        <v>128</v>
      </c>
      <c r="T288" s="158" t="s">
        <v>128</v>
      </c>
      <c r="U288" s="158" t="s">
        <v>128</v>
      </c>
      <c r="V288" s="158" t="s">
        <v>128</v>
      </c>
      <c r="W288" s="158" t="s">
        <v>128</v>
      </c>
      <c r="X288" s="158" t="s">
        <v>128</v>
      </c>
      <c r="Y288" s="158" t="s">
        <v>128</v>
      </c>
      <c r="Z288" s="158" t="s">
        <v>128</v>
      </c>
      <c r="AA288" s="158" t="s">
        <v>128</v>
      </c>
      <c r="AB288" s="158" t="s">
        <v>128</v>
      </c>
      <c r="AC288" s="158" t="s">
        <v>128</v>
      </c>
      <c r="AD288" s="158" t="s">
        <v>128</v>
      </c>
      <c r="AE288" s="158" t="s">
        <v>128</v>
      </c>
      <c r="AF288" s="158" t="s">
        <v>128</v>
      </c>
      <c r="AG288" s="158" t="s">
        <v>128</v>
      </c>
      <c r="AH288" s="158" t="s">
        <v>128</v>
      </c>
      <c r="AI288" s="158" t="s">
        <v>128</v>
      </c>
      <c r="AJ288" s="162">
        <v>16.14</v>
      </c>
      <c r="AK288" s="158" t="s">
        <v>523</v>
      </c>
      <c r="AL288" s="165">
        <v>4.6399999999999997</v>
      </c>
      <c r="AM288" s="158" t="s">
        <v>523</v>
      </c>
      <c r="AN288" s="163">
        <v>0.59</v>
      </c>
      <c r="AO288" s="158" t="s">
        <v>523</v>
      </c>
      <c r="AP288" s="158" t="s">
        <v>128</v>
      </c>
      <c r="AQ288" s="158" t="s">
        <v>128</v>
      </c>
      <c r="AR288" s="158" t="s">
        <v>128</v>
      </c>
      <c r="AS288" s="158" t="s">
        <v>128</v>
      </c>
      <c r="AT288" s="158" t="s">
        <v>128</v>
      </c>
      <c r="AU288" s="158" t="s">
        <v>128</v>
      </c>
      <c r="AV288" s="158" t="s">
        <v>128</v>
      </c>
      <c r="AW288" s="158" t="s">
        <v>128</v>
      </c>
      <c r="AX288" s="158" t="s">
        <v>128</v>
      </c>
      <c r="AY288" s="158" t="s">
        <v>128</v>
      </c>
      <c r="AZ288" s="158" t="s">
        <v>128</v>
      </c>
      <c r="BA288" s="158" t="s">
        <v>128</v>
      </c>
      <c r="BB288" s="158" t="s">
        <v>128</v>
      </c>
      <c r="BC288" s="158" t="s">
        <v>128</v>
      </c>
      <c r="BD288" s="158" t="s">
        <v>128</v>
      </c>
      <c r="BE288" s="158" t="s">
        <v>128</v>
      </c>
      <c r="BF288" s="158" t="s">
        <v>128</v>
      </c>
      <c r="BG288" s="158" t="s">
        <v>128</v>
      </c>
      <c r="BH288" s="158" t="s">
        <v>128</v>
      </c>
      <c r="BI288" s="158" t="s">
        <v>128</v>
      </c>
      <c r="BJ288" s="158" t="s">
        <v>128</v>
      </c>
      <c r="BK288" s="158" t="s">
        <v>128</v>
      </c>
      <c r="BL288" s="158" t="s">
        <v>128</v>
      </c>
      <c r="BM288" s="158" t="s">
        <v>128</v>
      </c>
      <c r="BN288" s="158" t="s">
        <v>128</v>
      </c>
      <c r="BO288" s="158" t="s">
        <v>128</v>
      </c>
      <c r="BP288" s="158" t="s">
        <v>128</v>
      </c>
      <c r="BQ288" s="158" t="s">
        <v>128</v>
      </c>
      <c r="BR288" s="158" t="s">
        <v>128</v>
      </c>
      <c r="BS288" s="158" t="s">
        <v>128</v>
      </c>
      <c r="BT288" s="158" t="s">
        <v>128</v>
      </c>
      <c r="BU288" s="158" t="s">
        <v>128</v>
      </c>
      <c r="BV288" s="158" t="s">
        <v>128</v>
      </c>
      <c r="BW288" s="158" t="s">
        <v>128</v>
      </c>
      <c r="BX288" s="158" t="s">
        <v>128</v>
      </c>
      <c r="BY288" s="158" t="s">
        <v>128</v>
      </c>
      <c r="BZ288" s="158" t="s">
        <v>128</v>
      </c>
      <c r="CA288" s="158" t="s">
        <v>128</v>
      </c>
      <c r="CB288" s="158" t="s">
        <v>128</v>
      </c>
      <c r="CC288" s="158" t="s">
        <v>128</v>
      </c>
      <c r="CD288" s="158" t="s">
        <v>128</v>
      </c>
      <c r="CE288" s="158" t="s">
        <v>128</v>
      </c>
      <c r="CF288" s="158" t="s">
        <v>128</v>
      </c>
      <c r="CG288" s="158" t="s">
        <v>128</v>
      </c>
      <c r="CH288" s="158" t="s">
        <v>128</v>
      </c>
      <c r="CI288" s="158" t="s">
        <v>128</v>
      </c>
      <c r="CJ288" s="158" t="s">
        <v>128</v>
      </c>
      <c r="CK288" s="158" t="s">
        <v>128</v>
      </c>
      <c r="CL288" s="158" t="s">
        <v>128</v>
      </c>
      <c r="CM288" s="158" t="s">
        <v>128</v>
      </c>
      <c r="CN288" s="158" t="s">
        <v>128</v>
      </c>
      <c r="CO288" s="158" t="s">
        <v>128</v>
      </c>
      <c r="CP288" s="158" t="s">
        <v>128</v>
      </c>
      <c r="CQ288" s="158" t="s">
        <v>128</v>
      </c>
      <c r="CR288" s="158" t="s">
        <v>128</v>
      </c>
      <c r="CS288" s="158" t="s">
        <v>128</v>
      </c>
      <c r="CT288" s="158" t="s">
        <v>128</v>
      </c>
      <c r="CU288" s="158" t="s">
        <v>128</v>
      </c>
      <c r="CV288" s="158" t="s">
        <v>128</v>
      </c>
      <c r="CW288" s="158" t="s">
        <v>128</v>
      </c>
      <c r="CX288" s="158" t="s">
        <v>128</v>
      </c>
      <c r="CY288" s="158" t="s">
        <v>128</v>
      </c>
      <c r="CZ288" s="158" t="s">
        <v>128</v>
      </c>
      <c r="DA288" s="158" t="s">
        <v>128</v>
      </c>
      <c r="DB288" s="158" t="s">
        <v>128</v>
      </c>
      <c r="DC288" s="158" t="s">
        <v>128</v>
      </c>
      <c r="DD288" s="158" t="s">
        <v>128</v>
      </c>
      <c r="DE288" s="158" t="s">
        <v>128</v>
      </c>
      <c r="DF288" s="158" t="s">
        <v>128</v>
      </c>
      <c r="DG288" s="158" t="s">
        <v>128</v>
      </c>
      <c r="DH288" s="158" t="s">
        <v>128</v>
      </c>
      <c r="DI288" s="158" t="s">
        <v>128</v>
      </c>
      <c r="DJ288" s="158" t="s">
        <v>128</v>
      </c>
      <c r="DK288" s="158" t="s">
        <v>128</v>
      </c>
      <c r="DL288" s="158" t="s">
        <v>128</v>
      </c>
      <c r="DM288" s="158" t="s">
        <v>128</v>
      </c>
      <c r="DN288" s="158" t="s">
        <v>128</v>
      </c>
      <c r="DO288" s="158" t="s">
        <v>128</v>
      </c>
      <c r="DP288" s="158" t="s">
        <v>128</v>
      </c>
      <c r="DQ288" s="158" t="s">
        <v>128</v>
      </c>
      <c r="DR288" s="158" t="s">
        <v>128</v>
      </c>
      <c r="DS288" s="158" t="s">
        <v>128</v>
      </c>
      <c r="DT288" s="158" t="s">
        <v>128</v>
      </c>
      <c r="DU288" s="158" t="s">
        <v>128</v>
      </c>
      <c r="DV288" s="158" t="s">
        <v>128</v>
      </c>
      <c r="DW288" s="158" t="s">
        <v>128</v>
      </c>
      <c r="DX288" s="158" t="s">
        <v>128</v>
      </c>
      <c r="DY288" s="158" t="s">
        <v>128</v>
      </c>
      <c r="DZ288" s="158" t="s">
        <v>128</v>
      </c>
      <c r="EA288" s="158" t="s">
        <v>128</v>
      </c>
      <c r="EB288" s="158" t="s">
        <v>128</v>
      </c>
      <c r="EC288" s="158" t="s">
        <v>128</v>
      </c>
      <c r="ED288" s="158" t="s">
        <v>128</v>
      </c>
      <c r="EE288" s="158" t="s">
        <v>128</v>
      </c>
      <c r="EF288" s="158" t="s">
        <v>128</v>
      </c>
      <c r="EG288" s="158" t="s">
        <v>128</v>
      </c>
      <c r="EH288" s="158" t="s">
        <v>128</v>
      </c>
      <c r="EI288" s="158" t="s">
        <v>128</v>
      </c>
      <c r="EJ288" s="158" t="s">
        <v>128</v>
      </c>
      <c r="EK288" s="158" t="s">
        <v>128</v>
      </c>
      <c r="EL288" s="158" t="s">
        <v>128</v>
      </c>
      <c r="EM288" s="158" t="s">
        <v>128</v>
      </c>
      <c r="EN288" s="158" t="s">
        <v>128</v>
      </c>
      <c r="EO288" s="158" t="s">
        <v>128</v>
      </c>
      <c r="EP288" s="158" t="s">
        <v>128</v>
      </c>
      <c r="EQ288" s="158" t="s">
        <v>128</v>
      </c>
      <c r="ER288" s="158" t="s">
        <v>128</v>
      </c>
      <c r="ES288" s="158" t="s">
        <v>128</v>
      </c>
      <c r="ET288" s="158" t="s">
        <v>128</v>
      </c>
      <c r="EU288" s="158" t="s">
        <v>128</v>
      </c>
      <c r="EV288" s="158" t="s">
        <v>128</v>
      </c>
      <c r="EW288" s="158" t="s">
        <v>128</v>
      </c>
      <c r="EX288" s="158" t="s">
        <v>128</v>
      </c>
      <c r="EY288" s="158" t="s">
        <v>128</v>
      </c>
      <c r="EZ288" s="158" t="s">
        <v>128</v>
      </c>
      <c r="FA288" s="158" t="s">
        <v>128</v>
      </c>
      <c r="FB288" s="158" t="s">
        <v>128</v>
      </c>
      <c r="FC288" s="158" t="s">
        <v>128</v>
      </c>
      <c r="FD288" s="158" t="s">
        <v>128</v>
      </c>
      <c r="FE288" s="158" t="s">
        <v>128</v>
      </c>
      <c r="FF288" s="158" t="s">
        <v>128</v>
      </c>
      <c r="FG288" s="158" t="s">
        <v>128</v>
      </c>
      <c r="FH288" s="158" t="s">
        <v>128</v>
      </c>
      <c r="FI288" s="158" t="s">
        <v>128</v>
      </c>
      <c r="FJ288" s="158" t="s">
        <v>128</v>
      </c>
      <c r="FK288" s="158" t="s">
        <v>128</v>
      </c>
      <c r="FL288" s="158" t="s">
        <v>128</v>
      </c>
      <c r="FM288" s="158" t="s">
        <v>128</v>
      </c>
      <c r="FN288" s="158" t="s">
        <v>128</v>
      </c>
      <c r="FO288" s="158" t="s">
        <v>128</v>
      </c>
      <c r="FP288" s="158" t="s">
        <v>128</v>
      </c>
      <c r="FQ288" s="158" t="s">
        <v>128</v>
      </c>
      <c r="FR288" s="158" t="s">
        <v>128</v>
      </c>
      <c r="FS288" s="158" t="s">
        <v>128</v>
      </c>
      <c r="FT288" s="158" t="s">
        <v>128</v>
      </c>
      <c r="FU288" s="158" t="s">
        <v>128</v>
      </c>
      <c r="FV288" s="158" t="s">
        <v>128</v>
      </c>
      <c r="FW288" s="158" t="s">
        <v>128</v>
      </c>
      <c r="FX288" s="158" t="s">
        <v>128</v>
      </c>
      <c r="FY288" s="158" t="s">
        <v>128</v>
      </c>
      <c r="FZ288" s="158" t="s">
        <v>128</v>
      </c>
      <c r="GA288" s="158" t="s">
        <v>128</v>
      </c>
      <c r="GB288" s="158" t="s">
        <v>128</v>
      </c>
      <c r="GC288" s="158" t="s">
        <v>128</v>
      </c>
      <c r="GD288" s="158" t="s">
        <v>128</v>
      </c>
      <c r="GE288" s="158" t="s">
        <v>128</v>
      </c>
      <c r="GF288" s="158" t="s">
        <v>128</v>
      </c>
      <c r="GG288" s="158" t="s">
        <v>128</v>
      </c>
      <c r="GH288" s="158" t="s">
        <v>128</v>
      </c>
      <c r="GI288" s="158" t="s">
        <v>128</v>
      </c>
      <c r="GJ288" s="158" t="s">
        <v>128</v>
      </c>
      <c r="GK288" s="158" t="s">
        <v>128</v>
      </c>
      <c r="GL288" s="158" t="s">
        <v>128</v>
      </c>
      <c r="GM288" s="158" t="s">
        <v>128</v>
      </c>
      <c r="GN288" s="158" t="s">
        <v>128</v>
      </c>
      <c r="GO288" s="158" t="s">
        <v>128</v>
      </c>
      <c r="GP288" s="158" t="s">
        <v>128</v>
      </c>
      <c r="GQ288" s="158" t="s">
        <v>128</v>
      </c>
      <c r="GR288" s="158" t="s">
        <v>128</v>
      </c>
      <c r="GS288" s="158" t="s">
        <v>128</v>
      </c>
      <c r="GT288" s="158" t="s">
        <v>128</v>
      </c>
      <c r="GU288" s="158" t="s">
        <v>128</v>
      </c>
      <c r="GV288" s="158" t="s">
        <v>128</v>
      </c>
      <c r="GW288" s="158" t="s">
        <v>128</v>
      </c>
      <c r="GX288" s="158" t="s">
        <v>128</v>
      </c>
      <c r="GY288" s="158" t="s">
        <v>128</v>
      </c>
      <c r="GZ288" s="158" t="s">
        <v>128</v>
      </c>
      <c r="HA288" s="158" t="s">
        <v>128</v>
      </c>
      <c r="HB288" s="158" t="s">
        <v>128</v>
      </c>
      <c r="HC288" s="158" t="s">
        <v>128</v>
      </c>
      <c r="HD288" s="158" t="s">
        <v>128</v>
      </c>
      <c r="HE288" s="158" t="s">
        <v>128</v>
      </c>
      <c r="HF288" s="158" t="s">
        <v>128</v>
      </c>
      <c r="HG288" s="158" t="s">
        <v>128</v>
      </c>
      <c r="HH288" s="158" t="s">
        <v>128</v>
      </c>
      <c r="HI288" s="158" t="s">
        <v>128</v>
      </c>
      <c r="HJ288" s="158" t="s">
        <v>128</v>
      </c>
      <c r="HK288" s="158" t="s">
        <v>128</v>
      </c>
      <c r="HL288" s="158" t="s">
        <v>128</v>
      </c>
      <c r="HM288" s="158" t="s">
        <v>128</v>
      </c>
      <c r="HN288" s="158" t="s">
        <v>128</v>
      </c>
      <c r="HO288" s="158" t="s">
        <v>128</v>
      </c>
      <c r="HP288" s="158" t="s">
        <v>128</v>
      </c>
      <c r="HQ288" s="158" t="s">
        <v>128</v>
      </c>
      <c r="HR288" s="158" t="s">
        <v>128</v>
      </c>
      <c r="HS288" s="158" t="s">
        <v>128</v>
      </c>
      <c r="HT288" s="158" t="s">
        <v>128</v>
      </c>
      <c r="HU288" s="158" t="s">
        <v>128</v>
      </c>
      <c r="HV288" s="158" t="s">
        <v>128</v>
      </c>
      <c r="HW288" s="158" t="s">
        <v>128</v>
      </c>
      <c r="HX288" s="158" t="s">
        <v>128</v>
      </c>
      <c r="HY288" s="158" t="s">
        <v>128</v>
      </c>
      <c r="HZ288" s="158" t="s">
        <v>128</v>
      </c>
      <c r="IA288" s="158" t="s">
        <v>128</v>
      </c>
      <c r="IB288" s="158" t="s">
        <v>128</v>
      </c>
      <c r="IC288" s="158" t="s">
        <v>128</v>
      </c>
      <c r="ID288" s="158" t="s">
        <v>128</v>
      </c>
      <c r="IE288" s="158" t="s">
        <v>128</v>
      </c>
      <c r="IF288" s="158" t="s">
        <v>128</v>
      </c>
      <c r="IG288" s="158" t="s">
        <v>128</v>
      </c>
      <c r="IH288" s="158" t="s">
        <v>128</v>
      </c>
      <c r="II288" s="158" t="s">
        <v>128</v>
      </c>
      <c r="IJ288" s="158" t="s">
        <v>128</v>
      </c>
      <c r="IK288" s="158" t="s">
        <v>128</v>
      </c>
      <c r="IL288" s="158" t="s">
        <v>128</v>
      </c>
      <c r="IM288" s="158" t="s">
        <v>128</v>
      </c>
      <c r="IN288" s="158" t="s">
        <v>128</v>
      </c>
      <c r="IO288" s="158" t="s">
        <v>128</v>
      </c>
      <c r="IP288" s="158" t="s">
        <v>128</v>
      </c>
      <c r="IQ288" s="158" t="s">
        <v>128</v>
      </c>
      <c r="IR288" s="158" t="s">
        <v>128</v>
      </c>
      <c r="IS288" s="158" t="s">
        <v>128</v>
      </c>
      <c r="IT288" s="158" t="s">
        <v>128</v>
      </c>
      <c r="IU288" s="158" t="s">
        <v>128</v>
      </c>
      <c r="IV288" s="158" t="s">
        <v>128</v>
      </c>
      <c r="IW288" s="158" t="s">
        <v>128</v>
      </c>
      <c r="IX288" s="158" t="s">
        <v>128</v>
      </c>
      <c r="IY288" s="158" t="s">
        <v>128</v>
      </c>
      <c r="IZ288" s="158" t="s">
        <v>128</v>
      </c>
      <c r="JA288" s="158" t="s">
        <v>128</v>
      </c>
      <c r="JB288" s="158" t="s">
        <v>128</v>
      </c>
      <c r="JC288" s="158" t="s">
        <v>128</v>
      </c>
      <c r="JD288" s="158" t="s">
        <v>128</v>
      </c>
      <c r="JE288" s="158" t="s">
        <v>128</v>
      </c>
      <c r="JF288" s="158" t="s">
        <v>128</v>
      </c>
      <c r="JG288" s="158" t="s">
        <v>128</v>
      </c>
      <c r="JH288" s="158" t="s">
        <v>128</v>
      </c>
      <c r="JI288" s="158" t="s">
        <v>128</v>
      </c>
      <c r="JJ288" s="158" t="s">
        <v>128</v>
      </c>
      <c r="JK288" s="158" t="s">
        <v>128</v>
      </c>
      <c r="JL288" s="158" t="s">
        <v>128</v>
      </c>
      <c r="JM288" s="158" t="s">
        <v>128</v>
      </c>
      <c r="JN288" s="158" t="s">
        <v>128</v>
      </c>
      <c r="JO288" s="158" t="s">
        <v>128</v>
      </c>
      <c r="JP288" s="158" t="s">
        <v>128</v>
      </c>
      <c r="JQ288" s="158" t="s">
        <v>128</v>
      </c>
      <c r="JR288" s="158" t="s">
        <v>128</v>
      </c>
      <c r="JS288" s="158" t="s">
        <v>128</v>
      </c>
      <c r="JT288" s="158" t="s">
        <v>128</v>
      </c>
      <c r="JU288" s="158" t="s">
        <v>128</v>
      </c>
      <c r="JV288" s="158" t="s">
        <v>128</v>
      </c>
      <c r="JW288" s="158" t="s">
        <v>128</v>
      </c>
      <c r="JX288" s="158" t="s">
        <v>128</v>
      </c>
      <c r="JY288" s="158" t="s">
        <v>128</v>
      </c>
      <c r="JZ288" s="158" t="s">
        <v>128</v>
      </c>
      <c r="KA288" s="158" t="s">
        <v>128</v>
      </c>
      <c r="KB288" s="158" t="s">
        <v>128</v>
      </c>
      <c r="KC288" s="158" t="s">
        <v>128</v>
      </c>
      <c r="KD288" s="158" t="s">
        <v>128</v>
      </c>
      <c r="KE288" s="158" t="s">
        <v>128</v>
      </c>
      <c r="KF288" s="158" t="s">
        <v>128</v>
      </c>
      <c r="KG288" s="158" t="s">
        <v>128</v>
      </c>
      <c r="KH288" s="158" t="s">
        <v>128</v>
      </c>
      <c r="KI288" s="158" t="s">
        <v>128</v>
      </c>
      <c r="KJ288" s="158" t="s">
        <v>128</v>
      </c>
      <c r="KK288" s="158" t="s">
        <v>128</v>
      </c>
      <c r="KL288" s="158" t="s">
        <v>128</v>
      </c>
      <c r="KM288" s="158" t="s">
        <v>128</v>
      </c>
      <c r="KN288" s="158" t="s">
        <v>128</v>
      </c>
      <c r="KO288" s="158" t="s">
        <v>128</v>
      </c>
      <c r="KP288" s="158" t="s">
        <v>128</v>
      </c>
      <c r="KQ288" s="158" t="s">
        <v>128</v>
      </c>
      <c r="KR288" s="158" t="s">
        <v>128</v>
      </c>
      <c r="KS288" s="158" t="s">
        <v>128</v>
      </c>
      <c r="KT288" s="158" t="s">
        <v>128</v>
      </c>
      <c r="KU288" s="158" t="s">
        <v>128</v>
      </c>
      <c r="KV288" s="158" t="s">
        <v>128</v>
      </c>
      <c r="KW288" s="158" t="s">
        <v>128</v>
      </c>
      <c r="KX288" s="158" t="s">
        <v>128</v>
      </c>
      <c r="KY288" s="158" t="s">
        <v>128</v>
      </c>
      <c r="KZ288" s="158" t="s">
        <v>128</v>
      </c>
      <c r="LA288" s="158" t="s">
        <v>128</v>
      </c>
      <c r="LB288" s="158" t="s">
        <v>128</v>
      </c>
      <c r="LC288" s="158" t="s">
        <v>128</v>
      </c>
      <c r="LD288" s="158" t="s">
        <v>128</v>
      </c>
      <c r="LE288" s="158" t="s">
        <v>128</v>
      </c>
      <c r="LF288" s="158" t="s">
        <v>128</v>
      </c>
      <c r="LG288" s="158" t="s">
        <v>128</v>
      </c>
      <c r="LH288" s="158" t="s">
        <v>128</v>
      </c>
      <c r="LI288" s="158" t="s">
        <v>128</v>
      </c>
      <c r="LJ288" s="158" t="s">
        <v>128</v>
      </c>
      <c r="LK288" s="158" t="s">
        <v>128</v>
      </c>
      <c r="LL288" s="158" t="s">
        <v>128</v>
      </c>
      <c r="LM288" s="158" t="s">
        <v>128</v>
      </c>
      <c r="LN288" s="158" t="s">
        <v>128</v>
      </c>
      <c r="LO288" s="158" t="s">
        <v>128</v>
      </c>
      <c r="LP288" s="158" t="s">
        <v>128</v>
      </c>
      <c r="LQ288" s="158" t="s">
        <v>128</v>
      </c>
      <c r="LR288" s="158" t="s">
        <v>128</v>
      </c>
      <c r="LS288" s="158" t="s">
        <v>128</v>
      </c>
      <c r="LT288" s="158" t="s">
        <v>128</v>
      </c>
      <c r="LU288" s="158" t="s">
        <v>128</v>
      </c>
      <c r="LV288" s="158" t="s">
        <v>128</v>
      </c>
      <c r="LW288" s="158" t="s">
        <v>128</v>
      </c>
      <c r="LX288" s="158" t="s">
        <v>128</v>
      </c>
      <c r="LY288" s="158" t="s">
        <v>128</v>
      </c>
      <c r="LZ288" s="158" t="s">
        <v>128</v>
      </c>
      <c r="MA288" s="158" t="s">
        <v>128</v>
      </c>
      <c r="MB288" s="158" t="s">
        <v>128</v>
      </c>
      <c r="MC288" s="158" t="s">
        <v>128</v>
      </c>
      <c r="MD288" s="158" t="s">
        <v>128</v>
      </c>
      <c r="ME288" s="158" t="s">
        <v>128</v>
      </c>
      <c r="MF288" s="158" t="s">
        <v>128</v>
      </c>
      <c r="MG288" s="158" t="s">
        <v>128</v>
      </c>
      <c r="MH288" s="158" t="s">
        <v>128</v>
      </c>
      <c r="MI288" s="158" t="s">
        <v>128</v>
      </c>
      <c r="MJ288" s="158" t="s">
        <v>128</v>
      </c>
      <c r="MK288" s="158" t="s">
        <v>128</v>
      </c>
      <c r="ML288" s="158" t="s">
        <v>128</v>
      </c>
      <c r="MM288" s="158" t="s">
        <v>128</v>
      </c>
      <c r="MN288" s="158" t="s">
        <v>128</v>
      </c>
      <c r="MO288" s="158" t="s">
        <v>128</v>
      </c>
      <c r="MP288" s="158" t="s">
        <v>128</v>
      </c>
      <c r="MQ288" s="158" t="s">
        <v>128</v>
      </c>
      <c r="MR288" s="158" t="s">
        <v>128</v>
      </c>
      <c r="MS288" s="158" t="s">
        <v>128</v>
      </c>
      <c r="MT288" s="158" t="s">
        <v>128</v>
      </c>
      <c r="MU288" s="158" t="s">
        <v>128</v>
      </c>
      <c r="MV288" s="158" t="s">
        <v>128</v>
      </c>
      <c r="MW288" s="158" t="s">
        <v>128</v>
      </c>
      <c r="MX288" s="158" t="s">
        <v>128</v>
      </c>
      <c r="MY288" s="158" t="s">
        <v>128</v>
      </c>
      <c r="MZ288" s="158" t="s">
        <v>128</v>
      </c>
      <c r="NA288" s="158" t="s">
        <v>128</v>
      </c>
      <c r="NB288" s="158" t="s">
        <v>128</v>
      </c>
      <c r="NC288" s="158" t="s">
        <v>128</v>
      </c>
      <c r="ND288" s="158" t="s">
        <v>128</v>
      </c>
      <c r="NE288" s="158" t="s">
        <v>128</v>
      </c>
      <c r="NF288" s="158" t="s">
        <v>128</v>
      </c>
      <c r="NG288" s="158" t="s">
        <v>128</v>
      </c>
      <c r="NH288" s="158" t="s">
        <v>128</v>
      </c>
      <c r="NI288" s="158" t="s">
        <v>128</v>
      </c>
      <c r="NJ288" s="158" t="s">
        <v>128</v>
      </c>
      <c r="NK288" s="158" t="s">
        <v>128</v>
      </c>
      <c r="NL288" s="158" t="s">
        <v>128</v>
      </c>
      <c r="NM288" s="158" t="s">
        <v>128</v>
      </c>
      <c r="NN288" s="158" t="s">
        <v>128</v>
      </c>
      <c r="NO288" s="158" t="s">
        <v>128</v>
      </c>
      <c r="NP288" s="158" t="s">
        <v>128</v>
      </c>
      <c r="NQ288" s="158" t="s">
        <v>128</v>
      </c>
      <c r="NR288" s="158" t="s">
        <v>128</v>
      </c>
      <c r="NS288" s="158" t="s">
        <v>128</v>
      </c>
      <c r="NT288" s="158" t="s">
        <v>128</v>
      </c>
      <c r="NU288" s="158" t="s">
        <v>128</v>
      </c>
      <c r="NV288" s="158" t="s">
        <v>128</v>
      </c>
      <c r="NW288" s="158" t="s">
        <v>128</v>
      </c>
      <c r="NX288" s="158" t="s">
        <v>128</v>
      </c>
      <c r="NY288" s="158" t="s">
        <v>128</v>
      </c>
      <c r="NZ288" s="158" t="s">
        <v>128</v>
      </c>
      <c r="OA288" s="158" t="s">
        <v>128</v>
      </c>
      <c r="OB288" s="158" t="s">
        <v>128</v>
      </c>
      <c r="OC288" s="158" t="s">
        <v>128</v>
      </c>
      <c r="OD288" s="158" t="s">
        <v>128</v>
      </c>
      <c r="OE288" s="170" t="s">
        <v>128</v>
      </c>
      <c r="OF288" s="181"/>
      <c r="OG288" s="113" t="str">
        <f t="shared" si="1778"/>
        <v/>
      </c>
      <c r="OH288" s="66" t="str">
        <f t="shared" si="1779"/>
        <v/>
      </c>
      <c r="OI288" s="66" t="str">
        <f t="shared" si="1780"/>
        <v/>
      </c>
      <c r="OJ288" s="66" t="str">
        <f t="shared" si="1781"/>
        <v/>
      </c>
      <c r="OK288" s="66" t="str">
        <f t="shared" si="1782"/>
        <v/>
      </c>
      <c r="OL288" s="66" t="str">
        <f t="shared" si="1783"/>
        <v/>
      </c>
      <c r="OM288" s="66" t="str">
        <f t="shared" si="1784"/>
        <v/>
      </c>
      <c r="ON288" s="66" t="str">
        <f t="shared" si="1785"/>
        <v/>
      </c>
      <c r="OO288" s="66" t="str">
        <f t="shared" si="1786"/>
        <v/>
      </c>
      <c r="OP288" s="66" t="str">
        <f t="shared" si="1787"/>
        <v/>
      </c>
      <c r="OQ288" s="66" t="str">
        <f t="shared" si="1788"/>
        <v/>
      </c>
      <c r="OR288" s="66" t="str">
        <f t="shared" si="1789"/>
        <v/>
      </c>
      <c r="OS288" s="66" t="str">
        <f t="shared" si="1790"/>
        <v/>
      </c>
      <c r="OT288" s="66" t="str">
        <f t="shared" si="1791"/>
        <v/>
      </c>
      <c r="OU288" s="66" t="str">
        <f t="shared" si="1792"/>
        <v/>
      </c>
      <c r="OV288" s="66" t="str">
        <f t="shared" si="1793"/>
        <v/>
      </c>
      <c r="OW288" s="66" t="str">
        <f t="shared" si="1794"/>
        <v/>
      </c>
      <c r="OX288" s="66" t="str">
        <f t="shared" si="1795"/>
        <v/>
      </c>
      <c r="OY288" s="130">
        <f t="shared" si="1796"/>
        <v>15.679797930732986</v>
      </c>
      <c r="OZ288" s="66" t="str">
        <f t="shared" si="1797"/>
        <v>kg/GJ delivered</v>
      </c>
      <c r="PA288" s="118">
        <f t="shared" si="1798"/>
        <v>4.5076990333705735</v>
      </c>
      <c r="PB288" s="66" t="str">
        <f t="shared" si="1799"/>
        <v>kg/GJ delivered</v>
      </c>
      <c r="PC288" s="126">
        <f t="shared" si="1800"/>
        <v>0.57317724777772372</v>
      </c>
      <c r="PD288" s="66" t="str">
        <f t="shared" si="1801"/>
        <v>kg/GJ delivered</v>
      </c>
      <c r="PE288" s="66" t="str">
        <f t="shared" si="1802"/>
        <v/>
      </c>
      <c r="PF288" s="66" t="str">
        <f t="shared" si="1803"/>
        <v/>
      </c>
      <c r="PG288" s="66" t="str">
        <f t="shared" si="1804"/>
        <v/>
      </c>
      <c r="PH288" s="66" t="str">
        <f t="shared" si="1805"/>
        <v/>
      </c>
      <c r="PI288" s="66" t="str">
        <f t="shared" si="1806"/>
        <v/>
      </c>
      <c r="PJ288" s="66" t="str">
        <f t="shared" si="1807"/>
        <v/>
      </c>
      <c r="PK288" s="66" t="str">
        <f t="shared" si="1808"/>
        <v/>
      </c>
      <c r="PL288" s="66" t="str">
        <f t="shared" si="1809"/>
        <v/>
      </c>
      <c r="PM288" s="66" t="str">
        <f t="shared" si="1810"/>
        <v/>
      </c>
      <c r="PN288" s="66" t="str">
        <f t="shared" si="1811"/>
        <v/>
      </c>
      <c r="PO288" s="66" t="str">
        <f t="shared" si="1812"/>
        <v/>
      </c>
      <c r="PP288" s="66" t="str">
        <f t="shared" si="1813"/>
        <v/>
      </c>
      <c r="PQ288" s="66" t="str">
        <f t="shared" si="1814"/>
        <v/>
      </c>
      <c r="PR288" s="66" t="str">
        <f t="shared" si="1815"/>
        <v/>
      </c>
      <c r="PS288" s="66" t="str">
        <f t="shared" si="1816"/>
        <v/>
      </c>
      <c r="PT288" s="66" t="str">
        <f t="shared" si="1817"/>
        <v/>
      </c>
      <c r="PU288" s="66" t="str">
        <f t="shared" si="1818"/>
        <v/>
      </c>
      <c r="PV288" s="66" t="str">
        <f t="shared" si="1819"/>
        <v/>
      </c>
      <c r="PW288" s="66" t="str">
        <f t="shared" si="1820"/>
        <v/>
      </c>
      <c r="PX288" s="66" t="str">
        <f t="shared" si="1821"/>
        <v/>
      </c>
      <c r="PY288" s="66" t="str">
        <f t="shared" si="1822"/>
        <v/>
      </c>
      <c r="PZ288" s="66" t="str">
        <f t="shared" si="1823"/>
        <v/>
      </c>
      <c r="QA288" s="66" t="str">
        <f t="shared" si="1824"/>
        <v/>
      </c>
      <c r="QB288" s="66" t="str">
        <f t="shared" si="1825"/>
        <v/>
      </c>
      <c r="QC288" s="66" t="str">
        <f t="shared" si="1826"/>
        <v/>
      </c>
      <c r="QD288" s="66" t="str">
        <f t="shared" si="1827"/>
        <v/>
      </c>
      <c r="QE288" s="66" t="str">
        <f t="shared" si="1828"/>
        <v/>
      </c>
      <c r="QF288" s="66" t="str">
        <f t="shared" si="1829"/>
        <v/>
      </c>
      <c r="QG288" s="66" t="str">
        <f t="shared" si="1830"/>
        <v/>
      </c>
      <c r="QH288" s="66" t="str">
        <f t="shared" si="1831"/>
        <v/>
      </c>
      <c r="QI288" s="66" t="str">
        <f t="shared" si="1832"/>
        <v/>
      </c>
      <c r="QJ288" s="66" t="str">
        <f t="shared" si="1833"/>
        <v/>
      </c>
      <c r="QK288" s="66" t="str">
        <f t="shared" si="1834"/>
        <v/>
      </c>
      <c r="QL288" s="66" t="str">
        <f t="shared" si="1835"/>
        <v/>
      </c>
      <c r="QM288" s="66" t="str">
        <f t="shared" si="1836"/>
        <v/>
      </c>
      <c r="QN288" s="66" t="str">
        <f t="shared" si="1837"/>
        <v/>
      </c>
      <c r="QO288" s="66" t="str">
        <f t="shared" si="1838"/>
        <v/>
      </c>
      <c r="QP288" s="66" t="str">
        <f t="shared" si="1839"/>
        <v/>
      </c>
      <c r="QQ288" s="66" t="str">
        <f t="shared" si="1840"/>
        <v/>
      </c>
      <c r="QR288" s="66" t="str">
        <f t="shared" si="1841"/>
        <v/>
      </c>
      <c r="QS288" s="66" t="str">
        <f t="shared" si="1842"/>
        <v/>
      </c>
      <c r="QT288" s="66" t="str">
        <f t="shared" si="1843"/>
        <v/>
      </c>
      <c r="QU288" s="66" t="str">
        <f t="shared" si="1844"/>
        <v/>
      </c>
      <c r="QV288" s="66" t="str">
        <f t="shared" si="1845"/>
        <v/>
      </c>
      <c r="QW288" s="66" t="str">
        <f t="shared" si="1846"/>
        <v/>
      </c>
      <c r="QX288" s="66" t="str">
        <f t="shared" si="1847"/>
        <v/>
      </c>
      <c r="QY288" s="66" t="str">
        <f t="shared" si="1848"/>
        <v/>
      </c>
      <c r="QZ288" s="66" t="str">
        <f t="shared" si="1849"/>
        <v/>
      </c>
      <c r="RA288" s="66" t="str">
        <f t="shared" si="1850"/>
        <v/>
      </c>
      <c r="RB288" s="66" t="str">
        <f t="shared" si="1851"/>
        <v/>
      </c>
      <c r="RC288" s="66" t="str">
        <f t="shared" si="1852"/>
        <v/>
      </c>
      <c r="RD288" s="66" t="str">
        <f t="shared" si="1853"/>
        <v/>
      </c>
      <c r="RE288" s="66" t="str">
        <f t="shared" si="1854"/>
        <v/>
      </c>
      <c r="RF288" s="66" t="str">
        <f t="shared" si="1855"/>
        <v/>
      </c>
      <c r="RG288" s="66" t="str">
        <f t="shared" si="1856"/>
        <v/>
      </c>
      <c r="RH288" s="66" t="str">
        <f t="shared" si="1857"/>
        <v/>
      </c>
      <c r="RI288" s="66" t="str">
        <f t="shared" si="1858"/>
        <v/>
      </c>
      <c r="RJ288" s="66" t="str">
        <f t="shared" si="1859"/>
        <v/>
      </c>
      <c r="RK288" s="66" t="str">
        <f t="shared" si="1860"/>
        <v/>
      </c>
      <c r="RL288" s="66" t="str">
        <f t="shared" si="1861"/>
        <v/>
      </c>
      <c r="RM288" s="66" t="str">
        <f t="shared" si="1862"/>
        <v/>
      </c>
      <c r="RN288" s="66" t="str">
        <f t="shared" si="1863"/>
        <v/>
      </c>
      <c r="RO288" s="66" t="str">
        <f t="shared" si="1864"/>
        <v/>
      </c>
      <c r="RP288" s="66" t="str">
        <f t="shared" si="1865"/>
        <v/>
      </c>
      <c r="RQ288" s="66" t="str">
        <f t="shared" si="1866"/>
        <v/>
      </c>
      <c r="RR288" s="66" t="str">
        <f t="shared" si="1867"/>
        <v/>
      </c>
      <c r="RS288" s="66" t="str">
        <f t="shared" si="1868"/>
        <v/>
      </c>
      <c r="RT288" s="66" t="str">
        <f t="shared" si="1869"/>
        <v/>
      </c>
      <c r="RU288" s="66" t="str">
        <f t="shared" si="1870"/>
        <v/>
      </c>
      <c r="RV288" s="66" t="str">
        <f t="shared" si="1871"/>
        <v/>
      </c>
      <c r="RW288" s="66" t="str">
        <f t="shared" si="1872"/>
        <v/>
      </c>
      <c r="RX288" s="66" t="str">
        <f t="shared" si="1873"/>
        <v/>
      </c>
      <c r="RY288" s="66" t="str">
        <f t="shared" si="1874"/>
        <v/>
      </c>
      <c r="RZ288" s="66" t="str">
        <f t="shared" si="1875"/>
        <v/>
      </c>
      <c r="SA288" s="66" t="str">
        <f t="shared" si="1876"/>
        <v/>
      </c>
      <c r="SB288" s="66" t="str">
        <f t="shared" si="1877"/>
        <v/>
      </c>
      <c r="SC288" s="66" t="str">
        <f t="shared" si="1878"/>
        <v/>
      </c>
      <c r="SD288" s="66" t="str">
        <f t="shared" si="1879"/>
        <v/>
      </c>
      <c r="SE288" s="66" t="str">
        <f t="shared" si="1880"/>
        <v/>
      </c>
      <c r="SF288" s="66" t="str">
        <f t="shared" si="1881"/>
        <v/>
      </c>
      <c r="SG288" s="66" t="str">
        <f t="shared" si="1882"/>
        <v/>
      </c>
      <c r="SH288" s="66" t="str">
        <f t="shared" si="1883"/>
        <v/>
      </c>
      <c r="SI288" s="66" t="str">
        <f t="shared" si="1884"/>
        <v/>
      </c>
      <c r="SJ288" s="66" t="str">
        <f t="shared" si="1885"/>
        <v/>
      </c>
      <c r="SK288" s="66" t="str">
        <f t="shared" si="1886"/>
        <v/>
      </c>
      <c r="SL288" s="66" t="str">
        <f t="shared" si="1887"/>
        <v/>
      </c>
      <c r="SM288" s="66" t="str">
        <f t="shared" si="1888"/>
        <v/>
      </c>
      <c r="SN288" s="66" t="str">
        <f t="shared" si="1889"/>
        <v/>
      </c>
      <c r="SO288" s="66" t="str">
        <f t="shared" si="1890"/>
        <v/>
      </c>
      <c r="SP288" s="66" t="str">
        <f t="shared" si="1891"/>
        <v/>
      </c>
      <c r="SQ288" s="66" t="str">
        <f t="shared" si="1892"/>
        <v/>
      </c>
      <c r="SR288" s="66" t="str">
        <f t="shared" si="1893"/>
        <v/>
      </c>
      <c r="SS288" s="66" t="str">
        <f t="shared" si="1894"/>
        <v/>
      </c>
      <c r="ST288" s="66" t="str">
        <f t="shared" si="1895"/>
        <v/>
      </c>
      <c r="SU288" s="66" t="str">
        <f t="shared" si="1896"/>
        <v/>
      </c>
      <c r="SV288" s="66" t="str">
        <f t="shared" si="1897"/>
        <v/>
      </c>
      <c r="SW288" s="66" t="str">
        <f t="shared" si="1898"/>
        <v/>
      </c>
      <c r="SX288" s="66" t="str">
        <f t="shared" si="1899"/>
        <v/>
      </c>
      <c r="SY288" s="66" t="str">
        <f t="shared" si="1900"/>
        <v/>
      </c>
      <c r="SZ288" s="66" t="str">
        <f t="shared" si="1901"/>
        <v/>
      </c>
      <c r="TA288" s="66" t="str">
        <f t="shared" si="1902"/>
        <v/>
      </c>
      <c r="TB288" s="66" t="str">
        <f t="shared" si="1903"/>
        <v/>
      </c>
      <c r="TC288" s="66" t="str">
        <f t="shared" si="1904"/>
        <v/>
      </c>
      <c r="TD288" s="66" t="str">
        <f t="shared" si="1905"/>
        <v/>
      </c>
      <c r="TE288" s="66" t="str">
        <f t="shared" si="1906"/>
        <v/>
      </c>
      <c r="TF288" s="66" t="str">
        <f t="shared" si="1907"/>
        <v/>
      </c>
      <c r="TG288" s="66" t="str">
        <f t="shared" si="1908"/>
        <v/>
      </c>
      <c r="TH288" s="66" t="str">
        <f t="shared" si="1909"/>
        <v/>
      </c>
      <c r="TI288" s="66" t="str">
        <f t="shared" si="1910"/>
        <v/>
      </c>
      <c r="TJ288" s="66" t="str">
        <f t="shared" si="1911"/>
        <v/>
      </c>
      <c r="TK288" s="66" t="str">
        <f t="shared" si="1912"/>
        <v/>
      </c>
      <c r="TL288" s="66" t="str">
        <f t="shared" si="1913"/>
        <v/>
      </c>
      <c r="TM288" s="66" t="str">
        <f t="shared" si="1914"/>
        <v/>
      </c>
      <c r="TN288" s="66" t="str">
        <f t="shared" si="1915"/>
        <v/>
      </c>
      <c r="TO288" s="66" t="str">
        <f t="shared" si="1916"/>
        <v/>
      </c>
      <c r="TP288" s="66" t="str">
        <f t="shared" si="1917"/>
        <v/>
      </c>
      <c r="TQ288" s="66" t="str">
        <f t="shared" si="1918"/>
        <v/>
      </c>
      <c r="TR288" s="66" t="str">
        <f t="shared" si="1919"/>
        <v/>
      </c>
      <c r="TS288" s="66" t="str">
        <f t="shared" si="1920"/>
        <v/>
      </c>
      <c r="TT288" s="66" t="str">
        <f t="shared" si="1921"/>
        <v/>
      </c>
      <c r="TU288" s="66" t="str">
        <f t="shared" si="1922"/>
        <v/>
      </c>
      <c r="TV288" s="66" t="str">
        <f t="shared" si="1923"/>
        <v/>
      </c>
      <c r="TW288" s="66" t="str">
        <f t="shared" si="1924"/>
        <v/>
      </c>
      <c r="TX288" s="66" t="str">
        <f t="shared" si="1925"/>
        <v/>
      </c>
      <c r="TY288" s="66" t="str">
        <f t="shared" si="1926"/>
        <v/>
      </c>
      <c r="TZ288" s="66" t="str">
        <f t="shared" si="1927"/>
        <v/>
      </c>
      <c r="UA288" s="66" t="str">
        <f t="shared" si="1928"/>
        <v/>
      </c>
      <c r="UB288" s="66" t="str">
        <f t="shared" si="1929"/>
        <v/>
      </c>
      <c r="UC288" s="66" t="str">
        <f t="shared" si="1930"/>
        <v/>
      </c>
      <c r="UD288" s="66" t="str">
        <f t="shared" si="1931"/>
        <v/>
      </c>
      <c r="UE288" s="66" t="str">
        <f t="shared" si="1932"/>
        <v/>
      </c>
      <c r="UF288" s="66" t="str">
        <f t="shared" si="1933"/>
        <v/>
      </c>
      <c r="UG288" s="66" t="str">
        <f t="shared" si="1934"/>
        <v/>
      </c>
      <c r="UH288" s="66" t="str">
        <f t="shared" si="1935"/>
        <v/>
      </c>
      <c r="UI288" s="66" t="str">
        <f t="shared" si="1936"/>
        <v/>
      </c>
      <c r="UJ288" s="66" t="str">
        <f t="shared" si="1937"/>
        <v/>
      </c>
      <c r="UK288" s="66" t="str">
        <f t="shared" si="1938"/>
        <v/>
      </c>
      <c r="UL288" s="66" t="str">
        <f t="shared" si="1939"/>
        <v/>
      </c>
      <c r="UM288" s="66" t="str">
        <f t="shared" si="1940"/>
        <v/>
      </c>
      <c r="UN288" s="66" t="str">
        <f t="shared" si="1941"/>
        <v/>
      </c>
      <c r="UO288" s="66" t="str">
        <f t="shared" si="1942"/>
        <v/>
      </c>
      <c r="UP288" s="66" t="str">
        <f t="shared" si="1943"/>
        <v/>
      </c>
      <c r="UQ288" s="66" t="str">
        <f t="shared" si="1944"/>
        <v/>
      </c>
      <c r="UR288" s="66" t="str">
        <f t="shared" si="1945"/>
        <v/>
      </c>
      <c r="US288" s="66" t="str">
        <f t="shared" si="1946"/>
        <v/>
      </c>
      <c r="UT288" s="66" t="str">
        <f t="shared" si="1947"/>
        <v/>
      </c>
      <c r="UU288" s="66" t="str">
        <f t="shared" si="1948"/>
        <v/>
      </c>
      <c r="UV288" s="66" t="str">
        <f t="shared" si="1949"/>
        <v/>
      </c>
      <c r="UW288" s="66" t="str">
        <f t="shared" si="1950"/>
        <v/>
      </c>
      <c r="UX288" s="66" t="str">
        <f t="shared" si="1951"/>
        <v/>
      </c>
      <c r="UY288" s="66" t="str">
        <f t="shared" si="1952"/>
        <v/>
      </c>
      <c r="UZ288" s="66" t="str">
        <f t="shared" si="1953"/>
        <v/>
      </c>
      <c r="VA288" s="66" t="str">
        <f t="shared" si="1954"/>
        <v/>
      </c>
      <c r="VB288" s="66" t="str">
        <f t="shared" si="1955"/>
        <v/>
      </c>
      <c r="VC288" s="66" t="str">
        <f t="shared" si="1956"/>
        <v/>
      </c>
      <c r="VD288" s="66" t="str">
        <f t="shared" si="1957"/>
        <v/>
      </c>
      <c r="VE288" s="66" t="str">
        <f t="shared" si="1958"/>
        <v/>
      </c>
      <c r="VF288" s="66" t="str">
        <f t="shared" si="1959"/>
        <v/>
      </c>
      <c r="VG288" s="66" t="str">
        <f t="shared" si="1960"/>
        <v/>
      </c>
      <c r="VH288" s="66" t="str">
        <f t="shared" si="1961"/>
        <v/>
      </c>
      <c r="VI288" s="66" t="str">
        <f t="shared" si="1962"/>
        <v/>
      </c>
      <c r="VJ288" s="66" t="str">
        <f t="shared" si="1963"/>
        <v/>
      </c>
      <c r="VK288" s="66" t="str">
        <f t="shared" si="1964"/>
        <v/>
      </c>
      <c r="VL288" s="66" t="str">
        <f t="shared" si="1965"/>
        <v/>
      </c>
      <c r="VM288" s="66" t="str">
        <f t="shared" si="1966"/>
        <v/>
      </c>
      <c r="VN288" s="66" t="str">
        <f t="shared" si="1967"/>
        <v/>
      </c>
      <c r="VO288" s="66" t="str">
        <f t="shared" si="1968"/>
        <v/>
      </c>
      <c r="VP288" s="66" t="str">
        <f t="shared" si="1969"/>
        <v/>
      </c>
      <c r="VQ288" s="66" t="str">
        <f t="shared" si="1970"/>
        <v/>
      </c>
      <c r="VR288" s="66" t="str">
        <f t="shared" si="1971"/>
        <v/>
      </c>
      <c r="VS288" s="66" t="str">
        <f t="shared" si="1972"/>
        <v/>
      </c>
      <c r="VT288" s="66" t="str">
        <f t="shared" si="1973"/>
        <v/>
      </c>
      <c r="VU288" s="66" t="str">
        <f t="shared" si="1974"/>
        <v/>
      </c>
      <c r="VV288" s="66" t="str">
        <f t="shared" si="1975"/>
        <v/>
      </c>
      <c r="VW288" s="66" t="str">
        <f t="shared" si="1976"/>
        <v/>
      </c>
      <c r="VX288" s="66" t="str">
        <f t="shared" si="1977"/>
        <v/>
      </c>
      <c r="VY288" s="66" t="str">
        <f t="shared" si="1978"/>
        <v/>
      </c>
      <c r="VZ288" s="66" t="str">
        <f t="shared" si="1979"/>
        <v/>
      </c>
      <c r="WA288" s="66" t="str">
        <f t="shared" si="1980"/>
        <v/>
      </c>
      <c r="WB288" s="66" t="str">
        <f t="shared" si="1981"/>
        <v/>
      </c>
      <c r="WC288" s="66" t="str">
        <f t="shared" si="1982"/>
        <v/>
      </c>
      <c r="WD288" s="66" t="str">
        <f t="shared" si="1983"/>
        <v/>
      </c>
      <c r="WE288" s="66" t="str">
        <f t="shared" si="1984"/>
        <v/>
      </c>
      <c r="WF288" s="66" t="str">
        <f t="shared" si="1985"/>
        <v/>
      </c>
      <c r="WG288" s="66" t="str">
        <f t="shared" si="1986"/>
        <v/>
      </c>
      <c r="WH288" s="66" t="str">
        <f t="shared" si="1987"/>
        <v/>
      </c>
      <c r="WI288" s="66" t="str">
        <f t="shared" si="1988"/>
        <v/>
      </c>
      <c r="WJ288" s="66" t="str">
        <f t="shared" si="1989"/>
        <v/>
      </c>
      <c r="WK288" s="66" t="str">
        <f t="shared" si="1990"/>
        <v/>
      </c>
      <c r="WL288" s="66" t="str">
        <f t="shared" si="1991"/>
        <v/>
      </c>
      <c r="WM288" s="66" t="str">
        <f t="shared" si="1992"/>
        <v/>
      </c>
      <c r="WN288" s="66" t="str">
        <f t="shared" si="1993"/>
        <v/>
      </c>
      <c r="WO288" s="66" t="str">
        <f t="shared" si="1994"/>
        <v/>
      </c>
      <c r="WP288" s="66" t="str">
        <f t="shared" si="1995"/>
        <v/>
      </c>
      <c r="WQ288" s="66" t="str">
        <f t="shared" si="1996"/>
        <v/>
      </c>
      <c r="WR288" s="66" t="str">
        <f t="shared" si="1997"/>
        <v/>
      </c>
      <c r="WS288" s="66" t="str">
        <f t="shared" si="1998"/>
        <v/>
      </c>
      <c r="WT288" s="66" t="str">
        <f t="shared" si="1999"/>
        <v/>
      </c>
      <c r="WU288" s="66" t="str">
        <f t="shared" si="2000"/>
        <v/>
      </c>
      <c r="WV288" s="66" t="str">
        <f t="shared" si="2001"/>
        <v/>
      </c>
      <c r="WW288" s="66" t="str">
        <f t="shared" si="2002"/>
        <v/>
      </c>
      <c r="WX288" s="66" t="str">
        <f t="shared" si="2003"/>
        <v/>
      </c>
      <c r="WY288" s="66" t="str">
        <f t="shared" si="2004"/>
        <v/>
      </c>
      <c r="WZ288" s="66" t="str">
        <f t="shared" si="2005"/>
        <v/>
      </c>
      <c r="XA288" s="66" t="str">
        <f t="shared" si="2006"/>
        <v/>
      </c>
      <c r="XB288" s="66" t="str">
        <f t="shared" si="2007"/>
        <v/>
      </c>
      <c r="XC288" s="66" t="str">
        <f t="shared" si="2008"/>
        <v/>
      </c>
      <c r="XD288" s="66" t="str">
        <f t="shared" si="2009"/>
        <v/>
      </c>
      <c r="XE288" s="66" t="str">
        <f t="shared" si="2010"/>
        <v/>
      </c>
      <c r="XF288" s="66" t="str">
        <f t="shared" si="2011"/>
        <v/>
      </c>
      <c r="XG288" s="66" t="str">
        <f t="shared" si="2012"/>
        <v/>
      </c>
      <c r="XH288" s="66" t="str">
        <f t="shared" si="2013"/>
        <v/>
      </c>
      <c r="XI288" s="66" t="str">
        <f t="shared" si="2014"/>
        <v/>
      </c>
      <c r="XJ288" s="66" t="str">
        <f t="shared" si="2015"/>
        <v/>
      </c>
      <c r="XK288" s="66" t="str">
        <f t="shared" si="2016"/>
        <v/>
      </c>
      <c r="XL288" s="66" t="str">
        <f t="shared" si="2017"/>
        <v/>
      </c>
      <c r="XM288" s="66" t="str">
        <f t="shared" si="2018"/>
        <v/>
      </c>
      <c r="XN288" s="66" t="str">
        <f t="shared" si="2019"/>
        <v/>
      </c>
      <c r="XO288" s="66" t="str">
        <f t="shared" si="2020"/>
        <v/>
      </c>
      <c r="XP288" s="66" t="str">
        <f t="shared" si="2021"/>
        <v/>
      </c>
      <c r="XQ288" s="66" t="str">
        <f t="shared" si="2022"/>
        <v/>
      </c>
      <c r="XR288" s="66" t="str">
        <f t="shared" si="2023"/>
        <v/>
      </c>
      <c r="XS288" s="66" t="str">
        <f t="shared" si="2024"/>
        <v/>
      </c>
      <c r="XT288" s="66" t="str">
        <f t="shared" si="2025"/>
        <v/>
      </c>
      <c r="XU288" s="66" t="str">
        <f t="shared" si="2026"/>
        <v/>
      </c>
      <c r="XV288" s="66" t="str">
        <f t="shared" si="2027"/>
        <v/>
      </c>
      <c r="XW288" s="66" t="str">
        <f t="shared" si="2028"/>
        <v/>
      </c>
      <c r="XX288" s="66" t="str">
        <f t="shared" si="2029"/>
        <v/>
      </c>
      <c r="XY288" s="66" t="str">
        <f t="shared" si="2030"/>
        <v/>
      </c>
      <c r="XZ288" s="66" t="str">
        <f t="shared" si="2031"/>
        <v/>
      </c>
      <c r="YA288" s="66" t="str">
        <f t="shared" si="2032"/>
        <v/>
      </c>
      <c r="YB288" s="66" t="str">
        <f t="shared" si="2033"/>
        <v/>
      </c>
      <c r="YC288" s="66" t="str">
        <f t="shared" si="2034"/>
        <v/>
      </c>
      <c r="YD288" s="66" t="str">
        <f t="shared" si="2035"/>
        <v/>
      </c>
      <c r="YE288" s="66" t="str">
        <f t="shared" si="2036"/>
        <v/>
      </c>
      <c r="YF288" s="66" t="str">
        <f t="shared" si="2037"/>
        <v/>
      </c>
      <c r="YG288" s="66" t="str">
        <f t="shared" si="2038"/>
        <v/>
      </c>
      <c r="YH288" s="66" t="str">
        <f t="shared" si="2039"/>
        <v/>
      </c>
      <c r="YI288" s="66" t="str">
        <f t="shared" si="2040"/>
        <v/>
      </c>
      <c r="YJ288" s="66" t="str">
        <f t="shared" si="2041"/>
        <v/>
      </c>
      <c r="YK288" s="66" t="str">
        <f t="shared" si="2042"/>
        <v/>
      </c>
      <c r="YL288" s="66" t="str">
        <f t="shared" si="2043"/>
        <v/>
      </c>
      <c r="YM288" s="66" t="str">
        <f t="shared" si="2044"/>
        <v/>
      </c>
      <c r="YN288" s="66" t="str">
        <f t="shared" si="2045"/>
        <v/>
      </c>
      <c r="YO288" s="66" t="str">
        <f t="shared" si="2046"/>
        <v/>
      </c>
      <c r="YP288" s="66" t="str">
        <f t="shared" si="2047"/>
        <v/>
      </c>
      <c r="YQ288" s="66" t="str">
        <f t="shared" si="2048"/>
        <v/>
      </c>
      <c r="YR288" s="66" t="str">
        <f t="shared" si="2049"/>
        <v/>
      </c>
      <c r="YS288" s="66" t="str">
        <f t="shared" si="2050"/>
        <v/>
      </c>
      <c r="YT288" s="66" t="str">
        <f t="shared" si="2051"/>
        <v/>
      </c>
      <c r="YU288" s="66" t="str">
        <f t="shared" si="2052"/>
        <v/>
      </c>
      <c r="YV288" s="66" t="str">
        <f t="shared" si="2053"/>
        <v/>
      </c>
      <c r="YW288" s="66" t="str">
        <f t="shared" si="2054"/>
        <v/>
      </c>
      <c r="YX288" s="66" t="str">
        <f t="shared" si="2055"/>
        <v/>
      </c>
      <c r="YY288" s="66" t="str">
        <f t="shared" si="2056"/>
        <v/>
      </c>
      <c r="YZ288" s="66" t="str">
        <f t="shared" si="2057"/>
        <v/>
      </c>
      <c r="ZA288" s="66" t="str">
        <f t="shared" si="2058"/>
        <v/>
      </c>
      <c r="ZB288" s="66" t="str">
        <f t="shared" si="2059"/>
        <v/>
      </c>
      <c r="ZC288" s="66" t="str">
        <f t="shared" si="2060"/>
        <v/>
      </c>
      <c r="ZD288" s="66" t="str">
        <f t="shared" si="2061"/>
        <v/>
      </c>
      <c r="ZE288" s="66" t="str">
        <f t="shared" si="2062"/>
        <v/>
      </c>
      <c r="ZF288" s="66" t="str">
        <f t="shared" si="2063"/>
        <v/>
      </c>
      <c r="ZG288" s="66" t="str">
        <f t="shared" si="2064"/>
        <v/>
      </c>
      <c r="ZH288" s="66" t="str">
        <f t="shared" si="2065"/>
        <v/>
      </c>
      <c r="ZI288" s="66" t="str">
        <f t="shared" si="2066"/>
        <v/>
      </c>
      <c r="ZJ288" s="66" t="str">
        <f t="shared" si="2067"/>
        <v/>
      </c>
      <c r="ZK288" s="66" t="str">
        <f t="shared" si="2068"/>
        <v/>
      </c>
      <c r="ZL288" s="66" t="str">
        <f t="shared" si="2069"/>
        <v/>
      </c>
      <c r="ZM288" s="66" t="str">
        <f t="shared" si="2070"/>
        <v/>
      </c>
      <c r="ZN288" s="66" t="str">
        <f t="shared" si="2071"/>
        <v/>
      </c>
      <c r="ZO288" s="66" t="str">
        <f t="shared" si="2072"/>
        <v/>
      </c>
      <c r="ZP288" s="66" t="str">
        <f t="shared" si="2073"/>
        <v/>
      </c>
      <c r="ZQ288" s="66" t="str">
        <f t="shared" si="2074"/>
        <v/>
      </c>
      <c r="ZR288" s="66" t="str">
        <f t="shared" si="2075"/>
        <v/>
      </c>
      <c r="ZS288" s="66" t="str">
        <f t="shared" si="2076"/>
        <v/>
      </c>
      <c r="ZT288" s="66" t="str">
        <f t="shared" si="2077"/>
        <v/>
      </c>
      <c r="ZU288" s="66" t="str">
        <f t="shared" si="2078"/>
        <v/>
      </c>
      <c r="ZV288" s="66" t="str">
        <f t="shared" si="2079"/>
        <v/>
      </c>
      <c r="ZW288" s="66" t="str">
        <f t="shared" si="2080"/>
        <v/>
      </c>
      <c r="ZX288" s="66" t="str">
        <f t="shared" si="2081"/>
        <v/>
      </c>
      <c r="ZY288" s="66" t="str">
        <f t="shared" si="2082"/>
        <v/>
      </c>
      <c r="ZZ288" s="66" t="str">
        <f t="shared" si="2083"/>
        <v/>
      </c>
      <c r="AAA288" s="66" t="str">
        <f t="shared" si="2084"/>
        <v/>
      </c>
      <c r="AAB288" s="66" t="str">
        <f t="shared" si="2085"/>
        <v/>
      </c>
      <c r="AAC288" s="66" t="str">
        <f t="shared" si="2086"/>
        <v/>
      </c>
      <c r="AAD288" s="66" t="str">
        <f t="shared" si="2087"/>
        <v/>
      </c>
      <c r="AAE288" s="66" t="str">
        <f t="shared" si="2088"/>
        <v/>
      </c>
      <c r="AAF288" s="66" t="str">
        <f t="shared" si="2089"/>
        <v/>
      </c>
      <c r="AAG288" s="66" t="str">
        <f t="shared" si="2090"/>
        <v/>
      </c>
      <c r="AAH288" s="66" t="str">
        <f t="shared" si="2091"/>
        <v/>
      </c>
      <c r="AAI288" s="66" t="str">
        <f t="shared" si="2092"/>
        <v/>
      </c>
      <c r="AAJ288" s="66" t="str">
        <f t="shared" si="2093"/>
        <v/>
      </c>
      <c r="AAK288" s="66" t="str">
        <f t="shared" si="2094"/>
        <v/>
      </c>
      <c r="AAL288" s="66" t="str">
        <f t="shared" si="2095"/>
        <v/>
      </c>
      <c r="AAM288" s="66" t="str">
        <f t="shared" si="2096"/>
        <v/>
      </c>
      <c r="AAN288" s="66" t="str">
        <f t="shared" si="2097"/>
        <v/>
      </c>
      <c r="AAO288" s="66" t="str">
        <f t="shared" si="2098"/>
        <v/>
      </c>
      <c r="AAP288" s="66" t="str">
        <f t="shared" si="2099"/>
        <v/>
      </c>
      <c r="AAQ288" s="66" t="str">
        <f t="shared" si="2100"/>
        <v/>
      </c>
      <c r="AAR288" s="66" t="str">
        <f t="shared" si="2101"/>
        <v/>
      </c>
      <c r="AAS288" s="66" t="str">
        <f t="shared" si="2102"/>
        <v/>
      </c>
      <c r="AAT288" s="66" t="str">
        <f t="shared" si="2103"/>
        <v/>
      </c>
      <c r="AAU288" s="66" t="str">
        <f t="shared" si="2104"/>
        <v/>
      </c>
      <c r="AAV288" s="66" t="str">
        <f t="shared" si="2105"/>
        <v/>
      </c>
      <c r="AAW288" s="66" t="str">
        <f t="shared" si="2106"/>
        <v/>
      </c>
      <c r="AAX288" s="66" t="str">
        <f t="shared" si="2107"/>
        <v/>
      </c>
      <c r="AAY288" s="66" t="str">
        <f t="shared" si="2108"/>
        <v/>
      </c>
      <c r="AAZ288" s="66" t="str">
        <f t="shared" si="2109"/>
        <v/>
      </c>
      <c r="ABA288" s="66" t="str">
        <f t="shared" si="2110"/>
        <v/>
      </c>
      <c r="ABB288" s="66" t="str">
        <f t="shared" si="2111"/>
        <v/>
      </c>
      <c r="ABC288" s="66" t="str">
        <f t="shared" si="2112"/>
        <v/>
      </c>
      <c r="ABD288" s="66" t="str">
        <f t="shared" si="2113"/>
        <v/>
      </c>
      <c r="ABE288" s="66" t="str">
        <f t="shared" si="2114"/>
        <v/>
      </c>
      <c r="ABF288" s="66" t="str">
        <f t="shared" si="2115"/>
        <v/>
      </c>
      <c r="ABG288" s="66" t="str">
        <f t="shared" si="2116"/>
        <v/>
      </c>
      <c r="ABH288" s="66" t="str">
        <f t="shared" si="2117"/>
        <v/>
      </c>
      <c r="ABI288" s="66" t="str">
        <f t="shared" si="2118"/>
        <v/>
      </c>
      <c r="ABJ288" s="66" t="str">
        <f t="shared" si="2119"/>
        <v/>
      </c>
      <c r="ABK288" s="66" t="str">
        <f t="shared" si="2120"/>
        <v/>
      </c>
      <c r="ABL288" s="66" t="str">
        <f t="shared" si="2121"/>
        <v/>
      </c>
      <c r="ABM288" s="66" t="str">
        <f t="shared" si="2122"/>
        <v/>
      </c>
      <c r="ABN288" s="66" t="str">
        <f t="shared" si="2123"/>
        <v/>
      </c>
      <c r="ABO288" s="66" t="str">
        <f t="shared" si="2124"/>
        <v/>
      </c>
      <c r="ABP288" s="66" t="str">
        <f t="shared" si="2125"/>
        <v/>
      </c>
      <c r="ABQ288" s="66" t="str">
        <f t="shared" si="2126"/>
        <v/>
      </c>
      <c r="ABR288" s="66" t="str">
        <f t="shared" si="2127"/>
        <v/>
      </c>
      <c r="ABS288" s="66" t="str">
        <f t="shared" si="2128"/>
        <v/>
      </c>
      <c r="ABT288" s="66" t="str">
        <f t="shared" si="2129"/>
        <v/>
      </c>
      <c r="ABU288" s="66" t="str">
        <f t="shared" si="2130"/>
        <v/>
      </c>
      <c r="ABV288" s="66" t="str">
        <f t="shared" si="2131"/>
        <v/>
      </c>
      <c r="ABW288" s="66" t="str">
        <f t="shared" si="2132"/>
        <v/>
      </c>
      <c r="ABX288" s="66" t="str">
        <f t="shared" si="2133"/>
        <v/>
      </c>
      <c r="ABY288" s="66" t="str">
        <f t="shared" si="2134"/>
        <v/>
      </c>
      <c r="ABZ288" s="66" t="str">
        <f t="shared" si="2135"/>
        <v/>
      </c>
      <c r="ACA288" s="66" t="str">
        <f t="shared" si="2136"/>
        <v/>
      </c>
      <c r="ACB288" s="66" t="str">
        <f t="shared" si="2137"/>
        <v/>
      </c>
      <c r="ACC288" s="66" t="str">
        <f t="shared" si="2138"/>
        <v/>
      </c>
      <c r="ACD288" s="66" t="str">
        <f t="shared" si="2139"/>
        <v/>
      </c>
      <c r="ACE288" s="66" t="str">
        <f t="shared" si="2140"/>
        <v/>
      </c>
      <c r="ACF288" s="66" t="str">
        <f t="shared" si="2141"/>
        <v/>
      </c>
      <c r="ACG288" s="66" t="str">
        <f t="shared" si="2142"/>
        <v/>
      </c>
      <c r="ACH288" s="66" t="str">
        <f t="shared" si="2143"/>
        <v/>
      </c>
      <c r="ACI288" s="66" t="str">
        <f t="shared" si="2144"/>
        <v/>
      </c>
      <c r="ACJ288" s="66" t="str">
        <f t="shared" si="2145"/>
        <v/>
      </c>
      <c r="ACK288" s="66" t="str">
        <f t="shared" si="2146"/>
        <v/>
      </c>
      <c r="ACL288" s="66" t="str">
        <f t="shared" si="2147"/>
        <v/>
      </c>
      <c r="ACM288" s="66" t="str">
        <f t="shared" ref="ACM288:ACN288" si="2180">IF(AND(ACS$3="Unit", ACL288=""), "", IF(AND(ACS$3="Unit", ACL288="-"),"", IF(ACS$3="Unit", "kg/GJ delivered", IF(AND(NY288&lt;&gt;"", NY288&lt;&gt;"-", NX288="-"),"", IF($H288="","", IF(NX288="nd", "",IF(NX288="&lt;n.a.&gt;", "", IF(NY288="#/MJ", "", IF(NY288="kg/GJ delivered",NX288,IF(NY288="g/MJ delivered",NX288,IF(NY288="kg/MJ delivered",NX288*1000,IF(NY288="mg/MJ delivered",NX288/1000,IF(NY288="g/kg",((NX288)*(1/$I288)*(1/$H288)),IF(NY288="mg/kg",((NX288/1000)*(1/$I288)*(1/$H288)),IF(NY288="mg/MJ delivered",NX288/1000,IF(NY288="-","","Error"))))))))))))))))</f>
        <v/>
      </c>
      <c r="ACN288" s="66" t="str">
        <f t="shared" si="2180"/>
        <v/>
      </c>
      <c r="ACO288" s="66" t="str">
        <f t="shared" si="2149"/>
        <v/>
      </c>
      <c r="ACP288" s="66" t="str">
        <f t="shared" si="2150"/>
        <v/>
      </c>
      <c r="ACQ288" s="66" t="str">
        <f t="shared" si="2151"/>
        <v/>
      </c>
      <c r="ACR288" s="66" t="str">
        <f t="shared" si="2152"/>
        <v/>
      </c>
      <c r="ACS288" s="66" t="str">
        <f t="shared" si="2153"/>
        <v/>
      </c>
      <c r="ACT288" s="66" t="str">
        <f t="shared" si="2154"/>
        <v/>
      </c>
    </row>
    <row r="289" spans="2:774" ht="15.75" customHeight="1" x14ac:dyDescent="0.25">
      <c r="B289" s="66">
        <v>332</v>
      </c>
      <c r="C289" s="66" t="s">
        <v>1184</v>
      </c>
      <c r="D289" s="66" t="s">
        <v>1670</v>
      </c>
      <c r="E289" s="156" t="s">
        <v>58</v>
      </c>
      <c r="F289" s="66" t="s">
        <v>58</v>
      </c>
      <c r="G289" s="66" t="s">
        <v>490</v>
      </c>
      <c r="H289" s="126">
        <v>8.6499999999999994E-2</v>
      </c>
      <c r="I289" s="130">
        <f>'Heating Values'!$D$8</f>
        <v>11.9</v>
      </c>
      <c r="J289" s="66" t="str">
        <f t="shared" si="1759"/>
        <v>Dung Cake, Traditional, IN</v>
      </c>
      <c r="K289" s="66" t="s">
        <v>1254</v>
      </c>
      <c r="L289" s="66" t="s">
        <v>1254</v>
      </c>
      <c r="M289" s="66" t="s">
        <v>1254</v>
      </c>
      <c r="N289" s="66" t="s">
        <v>1254</v>
      </c>
      <c r="O289" s="66" t="s">
        <v>1168</v>
      </c>
      <c r="P289" s="66" t="str">
        <f t="shared" si="1768"/>
        <v>IN</v>
      </c>
      <c r="Q289" s="66" t="s">
        <v>2</v>
      </c>
      <c r="R289" s="158" t="s">
        <v>128</v>
      </c>
      <c r="S289" s="158" t="s">
        <v>128</v>
      </c>
      <c r="T289" s="158" t="s">
        <v>128</v>
      </c>
      <c r="U289" s="158" t="s">
        <v>128</v>
      </c>
      <c r="V289" s="158" t="s">
        <v>128</v>
      </c>
      <c r="W289" s="158" t="s">
        <v>128</v>
      </c>
      <c r="X289" s="158" t="s">
        <v>128</v>
      </c>
      <c r="Y289" s="158" t="s">
        <v>128</v>
      </c>
      <c r="Z289" s="158" t="s">
        <v>128</v>
      </c>
      <c r="AA289" s="158" t="s">
        <v>128</v>
      </c>
      <c r="AB289" s="158" t="s">
        <v>128</v>
      </c>
      <c r="AC289" s="158" t="s">
        <v>128</v>
      </c>
      <c r="AD289" s="158" t="s">
        <v>128</v>
      </c>
      <c r="AE289" s="158" t="s">
        <v>128</v>
      </c>
      <c r="AF289" s="158" t="s">
        <v>128</v>
      </c>
      <c r="AG289" s="158" t="s">
        <v>128</v>
      </c>
      <c r="AH289" s="158" t="s">
        <v>128</v>
      </c>
      <c r="AI289" s="158" t="s">
        <v>128</v>
      </c>
      <c r="AJ289" s="162">
        <v>15.17</v>
      </c>
      <c r="AK289" s="158" t="s">
        <v>523</v>
      </c>
      <c r="AL289" s="165">
        <v>3.78</v>
      </c>
      <c r="AM289" s="158" t="s">
        <v>523</v>
      </c>
      <c r="AN289" s="163">
        <v>0.54</v>
      </c>
      <c r="AO289" s="158" t="s">
        <v>523</v>
      </c>
      <c r="AP289" s="158" t="s">
        <v>128</v>
      </c>
      <c r="AQ289" s="158" t="s">
        <v>128</v>
      </c>
      <c r="AR289" s="158" t="s">
        <v>128</v>
      </c>
      <c r="AS289" s="158" t="s">
        <v>128</v>
      </c>
      <c r="AT289" s="158" t="s">
        <v>128</v>
      </c>
      <c r="AU289" s="158" t="s">
        <v>128</v>
      </c>
      <c r="AV289" s="158" t="s">
        <v>128</v>
      </c>
      <c r="AW289" s="158" t="s">
        <v>128</v>
      </c>
      <c r="AX289" s="158" t="s">
        <v>128</v>
      </c>
      <c r="AY289" s="158" t="s">
        <v>128</v>
      </c>
      <c r="AZ289" s="158" t="s">
        <v>128</v>
      </c>
      <c r="BA289" s="158" t="s">
        <v>128</v>
      </c>
      <c r="BB289" s="158" t="s">
        <v>128</v>
      </c>
      <c r="BC289" s="158" t="s">
        <v>128</v>
      </c>
      <c r="BD289" s="158" t="s">
        <v>128</v>
      </c>
      <c r="BE289" s="158" t="s">
        <v>128</v>
      </c>
      <c r="BF289" s="158" t="s">
        <v>128</v>
      </c>
      <c r="BG289" s="158" t="s">
        <v>128</v>
      </c>
      <c r="BH289" s="158" t="s">
        <v>128</v>
      </c>
      <c r="BI289" s="158" t="s">
        <v>128</v>
      </c>
      <c r="BJ289" s="158" t="s">
        <v>128</v>
      </c>
      <c r="BK289" s="158" t="s">
        <v>128</v>
      </c>
      <c r="BL289" s="158" t="s">
        <v>128</v>
      </c>
      <c r="BM289" s="158" t="s">
        <v>128</v>
      </c>
      <c r="BN289" s="158" t="s">
        <v>128</v>
      </c>
      <c r="BO289" s="158" t="s">
        <v>128</v>
      </c>
      <c r="BP289" s="158" t="s">
        <v>128</v>
      </c>
      <c r="BQ289" s="158" t="s">
        <v>128</v>
      </c>
      <c r="BR289" s="158" t="s">
        <v>128</v>
      </c>
      <c r="BS289" s="158" t="s">
        <v>128</v>
      </c>
      <c r="BT289" s="158" t="s">
        <v>128</v>
      </c>
      <c r="BU289" s="158" t="s">
        <v>128</v>
      </c>
      <c r="BV289" s="158" t="s">
        <v>128</v>
      </c>
      <c r="BW289" s="158" t="s">
        <v>128</v>
      </c>
      <c r="BX289" s="158" t="s">
        <v>128</v>
      </c>
      <c r="BY289" s="158" t="s">
        <v>128</v>
      </c>
      <c r="BZ289" s="158" t="s">
        <v>128</v>
      </c>
      <c r="CA289" s="158" t="s">
        <v>128</v>
      </c>
      <c r="CB289" s="158" t="s">
        <v>128</v>
      </c>
      <c r="CC289" s="158" t="s">
        <v>128</v>
      </c>
      <c r="CD289" s="158" t="s">
        <v>128</v>
      </c>
      <c r="CE289" s="158" t="s">
        <v>128</v>
      </c>
      <c r="CF289" s="158" t="s">
        <v>128</v>
      </c>
      <c r="CG289" s="158" t="s">
        <v>128</v>
      </c>
      <c r="CH289" s="158" t="s">
        <v>128</v>
      </c>
      <c r="CI289" s="158" t="s">
        <v>128</v>
      </c>
      <c r="CJ289" s="158" t="s">
        <v>128</v>
      </c>
      <c r="CK289" s="158" t="s">
        <v>128</v>
      </c>
      <c r="CL289" s="158" t="s">
        <v>128</v>
      </c>
      <c r="CM289" s="158" t="s">
        <v>128</v>
      </c>
      <c r="CN289" s="158" t="s">
        <v>128</v>
      </c>
      <c r="CO289" s="158" t="s">
        <v>128</v>
      </c>
      <c r="CP289" s="158" t="s">
        <v>128</v>
      </c>
      <c r="CQ289" s="158" t="s">
        <v>128</v>
      </c>
      <c r="CR289" s="158" t="s">
        <v>128</v>
      </c>
      <c r="CS289" s="158" t="s">
        <v>128</v>
      </c>
      <c r="CT289" s="158" t="s">
        <v>128</v>
      </c>
      <c r="CU289" s="158" t="s">
        <v>128</v>
      </c>
      <c r="CV289" s="158" t="s">
        <v>128</v>
      </c>
      <c r="CW289" s="158" t="s">
        <v>128</v>
      </c>
      <c r="CX289" s="158" t="s">
        <v>128</v>
      </c>
      <c r="CY289" s="158" t="s">
        <v>128</v>
      </c>
      <c r="CZ289" s="158" t="s">
        <v>128</v>
      </c>
      <c r="DA289" s="158" t="s">
        <v>128</v>
      </c>
      <c r="DB289" s="158" t="s">
        <v>128</v>
      </c>
      <c r="DC289" s="158" t="s">
        <v>128</v>
      </c>
      <c r="DD289" s="158" t="s">
        <v>128</v>
      </c>
      <c r="DE289" s="158" t="s">
        <v>128</v>
      </c>
      <c r="DF289" s="158" t="s">
        <v>128</v>
      </c>
      <c r="DG289" s="158" t="s">
        <v>128</v>
      </c>
      <c r="DH289" s="158" t="s">
        <v>128</v>
      </c>
      <c r="DI289" s="158" t="s">
        <v>128</v>
      </c>
      <c r="DJ289" s="158" t="s">
        <v>128</v>
      </c>
      <c r="DK289" s="158" t="s">
        <v>128</v>
      </c>
      <c r="DL289" s="158" t="s">
        <v>128</v>
      </c>
      <c r="DM289" s="158" t="s">
        <v>128</v>
      </c>
      <c r="DN289" s="158" t="s">
        <v>128</v>
      </c>
      <c r="DO289" s="158" t="s">
        <v>128</v>
      </c>
      <c r="DP289" s="158" t="s">
        <v>128</v>
      </c>
      <c r="DQ289" s="158" t="s">
        <v>128</v>
      </c>
      <c r="DR289" s="158" t="s">
        <v>128</v>
      </c>
      <c r="DS289" s="158" t="s">
        <v>128</v>
      </c>
      <c r="DT289" s="158" t="s">
        <v>128</v>
      </c>
      <c r="DU289" s="158" t="s">
        <v>128</v>
      </c>
      <c r="DV289" s="158" t="s">
        <v>128</v>
      </c>
      <c r="DW289" s="158" t="s">
        <v>128</v>
      </c>
      <c r="DX289" s="158" t="s">
        <v>128</v>
      </c>
      <c r="DY289" s="158" t="s">
        <v>128</v>
      </c>
      <c r="DZ289" s="158" t="s">
        <v>128</v>
      </c>
      <c r="EA289" s="158" t="s">
        <v>128</v>
      </c>
      <c r="EB289" s="158" t="s">
        <v>128</v>
      </c>
      <c r="EC289" s="158" t="s">
        <v>128</v>
      </c>
      <c r="ED289" s="158" t="s">
        <v>128</v>
      </c>
      <c r="EE289" s="158" t="s">
        <v>128</v>
      </c>
      <c r="EF289" s="158" t="s">
        <v>128</v>
      </c>
      <c r="EG289" s="158" t="s">
        <v>128</v>
      </c>
      <c r="EH289" s="158" t="s">
        <v>128</v>
      </c>
      <c r="EI289" s="158" t="s">
        <v>128</v>
      </c>
      <c r="EJ289" s="158" t="s">
        <v>128</v>
      </c>
      <c r="EK289" s="158" t="s">
        <v>128</v>
      </c>
      <c r="EL289" s="158" t="s">
        <v>128</v>
      </c>
      <c r="EM289" s="158" t="s">
        <v>128</v>
      </c>
      <c r="EN289" s="158" t="s">
        <v>128</v>
      </c>
      <c r="EO289" s="158" t="s">
        <v>128</v>
      </c>
      <c r="EP289" s="158" t="s">
        <v>128</v>
      </c>
      <c r="EQ289" s="158" t="s">
        <v>128</v>
      </c>
      <c r="ER289" s="158" t="s">
        <v>128</v>
      </c>
      <c r="ES289" s="158" t="s">
        <v>128</v>
      </c>
      <c r="ET289" s="158" t="s">
        <v>128</v>
      </c>
      <c r="EU289" s="158" t="s">
        <v>128</v>
      </c>
      <c r="EV289" s="158" t="s">
        <v>128</v>
      </c>
      <c r="EW289" s="158" t="s">
        <v>128</v>
      </c>
      <c r="EX289" s="158" t="s">
        <v>128</v>
      </c>
      <c r="EY289" s="158" t="s">
        <v>128</v>
      </c>
      <c r="EZ289" s="158" t="s">
        <v>128</v>
      </c>
      <c r="FA289" s="158" t="s">
        <v>128</v>
      </c>
      <c r="FB289" s="158" t="s">
        <v>128</v>
      </c>
      <c r="FC289" s="158" t="s">
        <v>128</v>
      </c>
      <c r="FD289" s="158" t="s">
        <v>128</v>
      </c>
      <c r="FE289" s="158" t="s">
        <v>128</v>
      </c>
      <c r="FF289" s="158" t="s">
        <v>128</v>
      </c>
      <c r="FG289" s="158" t="s">
        <v>128</v>
      </c>
      <c r="FH289" s="158" t="s">
        <v>128</v>
      </c>
      <c r="FI289" s="158" t="s">
        <v>128</v>
      </c>
      <c r="FJ289" s="158" t="s">
        <v>128</v>
      </c>
      <c r="FK289" s="158" t="s">
        <v>128</v>
      </c>
      <c r="FL289" s="158" t="s">
        <v>128</v>
      </c>
      <c r="FM289" s="158" t="s">
        <v>128</v>
      </c>
      <c r="FN289" s="158" t="s">
        <v>128</v>
      </c>
      <c r="FO289" s="158" t="s">
        <v>128</v>
      </c>
      <c r="FP289" s="158" t="s">
        <v>128</v>
      </c>
      <c r="FQ289" s="158" t="s">
        <v>128</v>
      </c>
      <c r="FR289" s="158" t="s">
        <v>128</v>
      </c>
      <c r="FS289" s="158" t="s">
        <v>128</v>
      </c>
      <c r="FT289" s="158" t="s">
        <v>128</v>
      </c>
      <c r="FU289" s="158" t="s">
        <v>128</v>
      </c>
      <c r="FV289" s="158" t="s">
        <v>128</v>
      </c>
      <c r="FW289" s="158" t="s">
        <v>128</v>
      </c>
      <c r="FX289" s="158" t="s">
        <v>128</v>
      </c>
      <c r="FY289" s="158" t="s">
        <v>128</v>
      </c>
      <c r="FZ289" s="158" t="s">
        <v>128</v>
      </c>
      <c r="GA289" s="158" t="s">
        <v>128</v>
      </c>
      <c r="GB289" s="158" t="s">
        <v>128</v>
      </c>
      <c r="GC289" s="158" t="s">
        <v>128</v>
      </c>
      <c r="GD289" s="158" t="s">
        <v>128</v>
      </c>
      <c r="GE289" s="158" t="s">
        <v>128</v>
      </c>
      <c r="GF289" s="158" t="s">
        <v>128</v>
      </c>
      <c r="GG289" s="158" t="s">
        <v>128</v>
      </c>
      <c r="GH289" s="158" t="s">
        <v>128</v>
      </c>
      <c r="GI289" s="158" t="s">
        <v>128</v>
      </c>
      <c r="GJ289" s="158" t="s">
        <v>128</v>
      </c>
      <c r="GK289" s="158" t="s">
        <v>128</v>
      </c>
      <c r="GL289" s="158" t="s">
        <v>128</v>
      </c>
      <c r="GM289" s="158" t="s">
        <v>128</v>
      </c>
      <c r="GN289" s="158" t="s">
        <v>128</v>
      </c>
      <c r="GO289" s="158" t="s">
        <v>128</v>
      </c>
      <c r="GP289" s="158" t="s">
        <v>128</v>
      </c>
      <c r="GQ289" s="158" t="s">
        <v>128</v>
      </c>
      <c r="GR289" s="158" t="s">
        <v>128</v>
      </c>
      <c r="GS289" s="158" t="s">
        <v>128</v>
      </c>
      <c r="GT289" s="158" t="s">
        <v>128</v>
      </c>
      <c r="GU289" s="158" t="s">
        <v>128</v>
      </c>
      <c r="GV289" s="158" t="s">
        <v>128</v>
      </c>
      <c r="GW289" s="158" t="s">
        <v>128</v>
      </c>
      <c r="GX289" s="158" t="s">
        <v>128</v>
      </c>
      <c r="GY289" s="158" t="s">
        <v>128</v>
      </c>
      <c r="GZ289" s="158" t="s">
        <v>128</v>
      </c>
      <c r="HA289" s="158" t="s">
        <v>128</v>
      </c>
      <c r="HB289" s="158" t="s">
        <v>128</v>
      </c>
      <c r="HC289" s="158" t="s">
        <v>128</v>
      </c>
      <c r="HD289" s="158" t="s">
        <v>128</v>
      </c>
      <c r="HE289" s="158" t="s">
        <v>128</v>
      </c>
      <c r="HF289" s="158" t="s">
        <v>128</v>
      </c>
      <c r="HG289" s="158" t="s">
        <v>128</v>
      </c>
      <c r="HH289" s="158" t="s">
        <v>128</v>
      </c>
      <c r="HI289" s="158" t="s">
        <v>128</v>
      </c>
      <c r="HJ289" s="158" t="s">
        <v>128</v>
      </c>
      <c r="HK289" s="158" t="s">
        <v>128</v>
      </c>
      <c r="HL289" s="158" t="s">
        <v>128</v>
      </c>
      <c r="HM289" s="158" t="s">
        <v>128</v>
      </c>
      <c r="HN289" s="158" t="s">
        <v>128</v>
      </c>
      <c r="HO289" s="158" t="s">
        <v>128</v>
      </c>
      <c r="HP289" s="158" t="s">
        <v>128</v>
      </c>
      <c r="HQ289" s="158" t="s">
        <v>128</v>
      </c>
      <c r="HR289" s="158" t="s">
        <v>128</v>
      </c>
      <c r="HS289" s="158" t="s">
        <v>128</v>
      </c>
      <c r="HT289" s="158" t="s">
        <v>128</v>
      </c>
      <c r="HU289" s="158" t="s">
        <v>128</v>
      </c>
      <c r="HV289" s="158" t="s">
        <v>128</v>
      </c>
      <c r="HW289" s="158" t="s">
        <v>128</v>
      </c>
      <c r="HX289" s="158" t="s">
        <v>128</v>
      </c>
      <c r="HY289" s="158" t="s">
        <v>128</v>
      </c>
      <c r="HZ289" s="158" t="s">
        <v>128</v>
      </c>
      <c r="IA289" s="158" t="s">
        <v>128</v>
      </c>
      <c r="IB289" s="158" t="s">
        <v>128</v>
      </c>
      <c r="IC289" s="158" t="s">
        <v>128</v>
      </c>
      <c r="ID289" s="158" t="s">
        <v>128</v>
      </c>
      <c r="IE289" s="158" t="s">
        <v>128</v>
      </c>
      <c r="IF289" s="158" t="s">
        <v>128</v>
      </c>
      <c r="IG289" s="158" t="s">
        <v>128</v>
      </c>
      <c r="IH289" s="158" t="s">
        <v>128</v>
      </c>
      <c r="II289" s="158" t="s">
        <v>128</v>
      </c>
      <c r="IJ289" s="158" t="s">
        <v>128</v>
      </c>
      <c r="IK289" s="158" t="s">
        <v>128</v>
      </c>
      <c r="IL289" s="158" t="s">
        <v>128</v>
      </c>
      <c r="IM289" s="158" t="s">
        <v>128</v>
      </c>
      <c r="IN289" s="158" t="s">
        <v>128</v>
      </c>
      <c r="IO289" s="158" t="s">
        <v>128</v>
      </c>
      <c r="IP289" s="158" t="s">
        <v>128</v>
      </c>
      <c r="IQ289" s="158" t="s">
        <v>128</v>
      </c>
      <c r="IR289" s="158" t="s">
        <v>128</v>
      </c>
      <c r="IS289" s="158" t="s">
        <v>128</v>
      </c>
      <c r="IT289" s="158" t="s">
        <v>128</v>
      </c>
      <c r="IU289" s="158" t="s">
        <v>128</v>
      </c>
      <c r="IV289" s="158" t="s">
        <v>128</v>
      </c>
      <c r="IW289" s="158" t="s">
        <v>128</v>
      </c>
      <c r="IX289" s="158" t="s">
        <v>128</v>
      </c>
      <c r="IY289" s="158" t="s">
        <v>128</v>
      </c>
      <c r="IZ289" s="158" t="s">
        <v>128</v>
      </c>
      <c r="JA289" s="158" t="s">
        <v>128</v>
      </c>
      <c r="JB289" s="158" t="s">
        <v>128</v>
      </c>
      <c r="JC289" s="158" t="s">
        <v>128</v>
      </c>
      <c r="JD289" s="158" t="s">
        <v>128</v>
      </c>
      <c r="JE289" s="158" t="s">
        <v>128</v>
      </c>
      <c r="JF289" s="158" t="s">
        <v>128</v>
      </c>
      <c r="JG289" s="158" t="s">
        <v>128</v>
      </c>
      <c r="JH289" s="158" t="s">
        <v>128</v>
      </c>
      <c r="JI289" s="158" t="s">
        <v>128</v>
      </c>
      <c r="JJ289" s="158" t="s">
        <v>128</v>
      </c>
      <c r="JK289" s="158" t="s">
        <v>128</v>
      </c>
      <c r="JL289" s="158" t="s">
        <v>128</v>
      </c>
      <c r="JM289" s="158" t="s">
        <v>128</v>
      </c>
      <c r="JN289" s="158" t="s">
        <v>128</v>
      </c>
      <c r="JO289" s="158" t="s">
        <v>128</v>
      </c>
      <c r="JP289" s="158" t="s">
        <v>128</v>
      </c>
      <c r="JQ289" s="158" t="s">
        <v>128</v>
      </c>
      <c r="JR289" s="158" t="s">
        <v>128</v>
      </c>
      <c r="JS289" s="158" t="s">
        <v>128</v>
      </c>
      <c r="JT289" s="158" t="s">
        <v>128</v>
      </c>
      <c r="JU289" s="158" t="s">
        <v>128</v>
      </c>
      <c r="JV289" s="158" t="s">
        <v>128</v>
      </c>
      <c r="JW289" s="158" t="s">
        <v>128</v>
      </c>
      <c r="JX289" s="158" t="s">
        <v>128</v>
      </c>
      <c r="JY289" s="158" t="s">
        <v>128</v>
      </c>
      <c r="JZ289" s="158" t="s">
        <v>128</v>
      </c>
      <c r="KA289" s="158" t="s">
        <v>128</v>
      </c>
      <c r="KB289" s="158" t="s">
        <v>128</v>
      </c>
      <c r="KC289" s="158" t="s">
        <v>128</v>
      </c>
      <c r="KD289" s="158" t="s">
        <v>128</v>
      </c>
      <c r="KE289" s="158" t="s">
        <v>128</v>
      </c>
      <c r="KF289" s="158" t="s">
        <v>128</v>
      </c>
      <c r="KG289" s="158" t="s">
        <v>128</v>
      </c>
      <c r="KH289" s="158" t="s">
        <v>128</v>
      </c>
      <c r="KI289" s="158" t="s">
        <v>128</v>
      </c>
      <c r="KJ289" s="158" t="s">
        <v>128</v>
      </c>
      <c r="KK289" s="158" t="s">
        <v>128</v>
      </c>
      <c r="KL289" s="158" t="s">
        <v>128</v>
      </c>
      <c r="KM289" s="158" t="s">
        <v>128</v>
      </c>
      <c r="KN289" s="158" t="s">
        <v>128</v>
      </c>
      <c r="KO289" s="158" t="s">
        <v>128</v>
      </c>
      <c r="KP289" s="158" t="s">
        <v>128</v>
      </c>
      <c r="KQ289" s="158" t="s">
        <v>128</v>
      </c>
      <c r="KR289" s="158" t="s">
        <v>128</v>
      </c>
      <c r="KS289" s="158" t="s">
        <v>128</v>
      </c>
      <c r="KT289" s="158" t="s">
        <v>128</v>
      </c>
      <c r="KU289" s="158" t="s">
        <v>128</v>
      </c>
      <c r="KV289" s="158" t="s">
        <v>128</v>
      </c>
      <c r="KW289" s="158" t="s">
        <v>128</v>
      </c>
      <c r="KX289" s="158" t="s">
        <v>128</v>
      </c>
      <c r="KY289" s="158" t="s">
        <v>128</v>
      </c>
      <c r="KZ289" s="158" t="s">
        <v>128</v>
      </c>
      <c r="LA289" s="158" t="s">
        <v>128</v>
      </c>
      <c r="LB289" s="158" t="s">
        <v>128</v>
      </c>
      <c r="LC289" s="158" t="s">
        <v>128</v>
      </c>
      <c r="LD289" s="158" t="s">
        <v>128</v>
      </c>
      <c r="LE289" s="158" t="s">
        <v>128</v>
      </c>
      <c r="LF289" s="158" t="s">
        <v>128</v>
      </c>
      <c r="LG289" s="158" t="s">
        <v>128</v>
      </c>
      <c r="LH289" s="158" t="s">
        <v>128</v>
      </c>
      <c r="LI289" s="158" t="s">
        <v>128</v>
      </c>
      <c r="LJ289" s="158" t="s">
        <v>128</v>
      </c>
      <c r="LK289" s="158" t="s">
        <v>128</v>
      </c>
      <c r="LL289" s="158" t="s">
        <v>128</v>
      </c>
      <c r="LM289" s="158" t="s">
        <v>128</v>
      </c>
      <c r="LN289" s="158" t="s">
        <v>128</v>
      </c>
      <c r="LO289" s="158" t="s">
        <v>128</v>
      </c>
      <c r="LP289" s="158" t="s">
        <v>128</v>
      </c>
      <c r="LQ289" s="158" t="s">
        <v>128</v>
      </c>
      <c r="LR289" s="158" t="s">
        <v>128</v>
      </c>
      <c r="LS289" s="158" t="s">
        <v>128</v>
      </c>
      <c r="LT289" s="158" t="s">
        <v>128</v>
      </c>
      <c r="LU289" s="158" t="s">
        <v>128</v>
      </c>
      <c r="LV289" s="158" t="s">
        <v>128</v>
      </c>
      <c r="LW289" s="158" t="s">
        <v>128</v>
      </c>
      <c r="LX289" s="158" t="s">
        <v>128</v>
      </c>
      <c r="LY289" s="158" t="s">
        <v>128</v>
      </c>
      <c r="LZ289" s="158" t="s">
        <v>128</v>
      </c>
      <c r="MA289" s="158" t="s">
        <v>128</v>
      </c>
      <c r="MB289" s="158" t="s">
        <v>128</v>
      </c>
      <c r="MC289" s="158" t="s">
        <v>128</v>
      </c>
      <c r="MD289" s="158" t="s">
        <v>128</v>
      </c>
      <c r="ME289" s="158" t="s">
        <v>128</v>
      </c>
      <c r="MF289" s="158" t="s">
        <v>128</v>
      </c>
      <c r="MG289" s="158" t="s">
        <v>128</v>
      </c>
      <c r="MH289" s="158" t="s">
        <v>128</v>
      </c>
      <c r="MI289" s="158" t="s">
        <v>128</v>
      </c>
      <c r="MJ289" s="158" t="s">
        <v>128</v>
      </c>
      <c r="MK289" s="158" t="s">
        <v>128</v>
      </c>
      <c r="ML289" s="158" t="s">
        <v>128</v>
      </c>
      <c r="MM289" s="158" t="s">
        <v>128</v>
      </c>
      <c r="MN289" s="158" t="s">
        <v>128</v>
      </c>
      <c r="MO289" s="158" t="s">
        <v>128</v>
      </c>
      <c r="MP289" s="158" t="s">
        <v>128</v>
      </c>
      <c r="MQ289" s="158" t="s">
        <v>128</v>
      </c>
      <c r="MR289" s="158" t="s">
        <v>128</v>
      </c>
      <c r="MS289" s="158" t="s">
        <v>128</v>
      </c>
      <c r="MT289" s="158" t="s">
        <v>128</v>
      </c>
      <c r="MU289" s="158" t="s">
        <v>128</v>
      </c>
      <c r="MV289" s="158" t="s">
        <v>128</v>
      </c>
      <c r="MW289" s="158" t="s">
        <v>128</v>
      </c>
      <c r="MX289" s="158" t="s">
        <v>128</v>
      </c>
      <c r="MY289" s="158" t="s">
        <v>128</v>
      </c>
      <c r="MZ289" s="158" t="s">
        <v>128</v>
      </c>
      <c r="NA289" s="158" t="s">
        <v>128</v>
      </c>
      <c r="NB289" s="158" t="s">
        <v>128</v>
      </c>
      <c r="NC289" s="158" t="s">
        <v>128</v>
      </c>
      <c r="ND289" s="158" t="s">
        <v>128</v>
      </c>
      <c r="NE289" s="158" t="s">
        <v>128</v>
      </c>
      <c r="NF289" s="158" t="s">
        <v>128</v>
      </c>
      <c r="NG289" s="158" t="s">
        <v>128</v>
      </c>
      <c r="NH289" s="158" t="s">
        <v>128</v>
      </c>
      <c r="NI289" s="158" t="s">
        <v>128</v>
      </c>
      <c r="NJ289" s="158" t="s">
        <v>128</v>
      </c>
      <c r="NK289" s="158" t="s">
        <v>128</v>
      </c>
      <c r="NL289" s="158" t="s">
        <v>128</v>
      </c>
      <c r="NM289" s="158" t="s">
        <v>128</v>
      </c>
      <c r="NN289" s="158" t="s">
        <v>128</v>
      </c>
      <c r="NO289" s="158" t="s">
        <v>128</v>
      </c>
      <c r="NP289" s="158" t="s">
        <v>128</v>
      </c>
      <c r="NQ289" s="158" t="s">
        <v>128</v>
      </c>
      <c r="NR289" s="158" t="s">
        <v>128</v>
      </c>
      <c r="NS289" s="158" t="s">
        <v>128</v>
      </c>
      <c r="NT289" s="158" t="s">
        <v>128</v>
      </c>
      <c r="NU289" s="158" t="s">
        <v>128</v>
      </c>
      <c r="NV289" s="158" t="s">
        <v>128</v>
      </c>
      <c r="NW289" s="158" t="s">
        <v>128</v>
      </c>
      <c r="NX289" s="158" t="s">
        <v>128</v>
      </c>
      <c r="NY289" s="158" t="s">
        <v>128</v>
      </c>
      <c r="NZ289" s="158" t="s">
        <v>128</v>
      </c>
      <c r="OA289" s="158" t="s">
        <v>128</v>
      </c>
      <c r="OB289" s="158" t="s">
        <v>128</v>
      </c>
      <c r="OC289" s="158" t="s">
        <v>128</v>
      </c>
      <c r="OD289" s="158" t="s">
        <v>128</v>
      </c>
      <c r="OE289" s="170" t="s">
        <v>128</v>
      </c>
      <c r="OF289" s="181"/>
      <c r="OG289" s="113" t="str">
        <f t="shared" si="1778"/>
        <v/>
      </c>
      <c r="OH289" s="66" t="str">
        <f t="shared" si="1779"/>
        <v/>
      </c>
      <c r="OI289" s="66" t="str">
        <f t="shared" si="1780"/>
        <v/>
      </c>
      <c r="OJ289" s="66" t="str">
        <f t="shared" si="1781"/>
        <v/>
      </c>
      <c r="OK289" s="66" t="str">
        <f t="shared" si="1782"/>
        <v/>
      </c>
      <c r="OL289" s="66" t="str">
        <f t="shared" si="1783"/>
        <v/>
      </c>
      <c r="OM289" s="66" t="str">
        <f t="shared" si="1784"/>
        <v/>
      </c>
      <c r="ON289" s="66" t="str">
        <f t="shared" si="1785"/>
        <v/>
      </c>
      <c r="OO289" s="66" t="str">
        <f t="shared" si="1786"/>
        <v/>
      </c>
      <c r="OP289" s="66" t="str">
        <f t="shared" si="1787"/>
        <v/>
      </c>
      <c r="OQ289" s="66" t="str">
        <f t="shared" si="1788"/>
        <v/>
      </c>
      <c r="OR289" s="66" t="str">
        <f t="shared" si="1789"/>
        <v/>
      </c>
      <c r="OS289" s="66" t="str">
        <f t="shared" si="1790"/>
        <v/>
      </c>
      <c r="OT289" s="66" t="str">
        <f t="shared" si="1791"/>
        <v/>
      </c>
      <c r="OU289" s="66" t="str">
        <f t="shared" si="1792"/>
        <v/>
      </c>
      <c r="OV289" s="66" t="str">
        <f t="shared" si="1793"/>
        <v/>
      </c>
      <c r="OW289" s="66" t="str">
        <f t="shared" si="1794"/>
        <v/>
      </c>
      <c r="OX289" s="66" t="str">
        <f t="shared" si="1795"/>
        <v/>
      </c>
      <c r="OY289" s="130">
        <f t="shared" si="1796"/>
        <v>14.737455675911983</v>
      </c>
      <c r="OZ289" s="66" t="str">
        <f t="shared" si="1797"/>
        <v>kg/GJ delivered</v>
      </c>
      <c r="PA289" s="118">
        <f t="shared" si="1798"/>
        <v>3.6722203332199932</v>
      </c>
      <c r="PB289" s="66" t="str">
        <f t="shared" si="1799"/>
        <v>kg/GJ delivered</v>
      </c>
      <c r="PC289" s="126">
        <f t="shared" si="1800"/>
        <v>0.52460290474571336</v>
      </c>
      <c r="PD289" s="66" t="str">
        <f t="shared" si="1801"/>
        <v>kg/GJ delivered</v>
      </c>
      <c r="PE289" s="66" t="str">
        <f t="shared" si="1802"/>
        <v/>
      </c>
      <c r="PF289" s="66" t="str">
        <f t="shared" si="1803"/>
        <v/>
      </c>
      <c r="PG289" s="66" t="str">
        <f t="shared" si="1804"/>
        <v/>
      </c>
      <c r="PH289" s="66" t="str">
        <f t="shared" si="1805"/>
        <v/>
      </c>
      <c r="PI289" s="66" t="str">
        <f t="shared" si="1806"/>
        <v/>
      </c>
      <c r="PJ289" s="66" t="str">
        <f t="shared" si="1807"/>
        <v/>
      </c>
      <c r="PK289" s="66" t="str">
        <f t="shared" si="1808"/>
        <v/>
      </c>
      <c r="PL289" s="66" t="str">
        <f t="shared" si="1809"/>
        <v/>
      </c>
      <c r="PM289" s="66" t="str">
        <f t="shared" si="1810"/>
        <v/>
      </c>
      <c r="PN289" s="66" t="str">
        <f t="shared" si="1811"/>
        <v/>
      </c>
      <c r="PO289" s="66" t="str">
        <f t="shared" si="1812"/>
        <v/>
      </c>
      <c r="PP289" s="66" t="str">
        <f t="shared" si="1813"/>
        <v/>
      </c>
      <c r="PQ289" s="66" t="str">
        <f t="shared" si="1814"/>
        <v/>
      </c>
      <c r="PR289" s="66" t="str">
        <f t="shared" si="1815"/>
        <v/>
      </c>
      <c r="PS289" s="66" t="str">
        <f t="shared" si="1816"/>
        <v/>
      </c>
      <c r="PT289" s="66" t="str">
        <f t="shared" si="1817"/>
        <v/>
      </c>
      <c r="PU289" s="66" t="str">
        <f t="shared" si="1818"/>
        <v/>
      </c>
      <c r="PV289" s="66" t="str">
        <f t="shared" si="1819"/>
        <v/>
      </c>
      <c r="PW289" s="66" t="str">
        <f t="shared" si="1820"/>
        <v/>
      </c>
      <c r="PX289" s="66" t="str">
        <f t="shared" si="1821"/>
        <v/>
      </c>
      <c r="PY289" s="66" t="str">
        <f t="shared" si="1822"/>
        <v/>
      </c>
      <c r="PZ289" s="66" t="str">
        <f t="shared" si="1823"/>
        <v/>
      </c>
      <c r="QA289" s="66" t="str">
        <f t="shared" si="1824"/>
        <v/>
      </c>
      <c r="QB289" s="66" t="str">
        <f t="shared" si="1825"/>
        <v/>
      </c>
      <c r="QC289" s="66" t="str">
        <f t="shared" si="1826"/>
        <v/>
      </c>
      <c r="QD289" s="66" t="str">
        <f t="shared" si="1827"/>
        <v/>
      </c>
      <c r="QE289" s="66" t="str">
        <f t="shared" si="1828"/>
        <v/>
      </c>
      <c r="QF289" s="66" t="str">
        <f t="shared" si="1829"/>
        <v/>
      </c>
      <c r="QG289" s="66" t="str">
        <f t="shared" si="1830"/>
        <v/>
      </c>
      <c r="QH289" s="66" t="str">
        <f t="shared" si="1831"/>
        <v/>
      </c>
      <c r="QI289" s="66" t="str">
        <f t="shared" si="1832"/>
        <v/>
      </c>
      <c r="QJ289" s="66" t="str">
        <f t="shared" si="1833"/>
        <v/>
      </c>
      <c r="QK289" s="66" t="str">
        <f t="shared" si="1834"/>
        <v/>
      </c>
      <c r="QL289" s="66" t="str">
        <f t="shared" si="1835"/>
        <v/>
      </c>
      <c r="QM289" s="66" t="str">
        <f t="shared" si="1836"/>
        <v/>
      </c>
      <c r="QN289" s="66" t="str">
        <f t="shared" si="1837"/>
        <v/>
      </c>
      <c r="QO289" s="66" t="str">
        <f t="shared" si="1838"/>
        <v/>
      </c>
      <c r="QP289" s="66" t="str">
        <f t="shared" si="1839"/>
        <v/>
      </c>
      <c r="QQ289" s="66" t="str">
        <f t="shared" si="1840"/>
        <v/>
      </c>
      <c r="QR289" s="66" t="str">
        <f t="shared" si="1841"/>
        <v/>
      </c>
      <c r="QS289" s="66" t="str">
        <f t="shared" si="1842"/>
        <v/>
      </c>
      <c r="QT289" s="66" t="str">
        <f t="shared" si="1843"/>
        <v/>
      </c>
      <c r="QU289" s="66" t="str">
        <f t="shared" si="1844"/>
        <v/>
      </c>
      <c r="QV289" s="66" t="str">
        <f t="shared" si="1845"/>
        <v/>
      </c>
      <c r="QW289" s="66" t="str">
        <f t="shared" si="1846"/>
        <v/>
      </c>
      <c r="QX289" s="66" t="str">
        <f t="shared" si="1847"/>
        <v/>
      </c>
      <c r="QY289" s="66" t="str">
        <f t="shared" si="1848"/>
        <v/>
      </c>
      <c r="QZ289" s="66" t="str">
        <f t="shared" si="1849"/>
        <v/>
      </c>
      <c r="RA289" s="66" t="str">
        <f t="shared" si="1850"/>
        <v/>
      </c>
      <c r="RB289" s="66" t="str">
        <f t="shared" si="1851"/>
        <v/>
      </c>
      <c r="RC289" s="66" t="str">
        <f t="shared" si="1852"/>
        <v/>
      </c>
      <c r="RD289" s="66" t="str">
        <f t="shared" si="1853"/>
        <v/>
      </c>
      <c r="RE289" s="66" t="str">
        <f t="shared" si="1854"/>
        <v/>
      </c>
      <c r="RF289" s="66" t="str">
        <f t="shared" si="1855"/>
        <v/>
      </c>
      <c r="RG289" s="66" t="str">
        <f t="shared" si="1856"/>
        <v/>
      </c>
      <c r="RH289" s="66" t="str">
        <f t="shared" si="1857"/>
        <v/>
      </c>
      <c r="RI289" s="66" t="str">
        <f t="shared" si="1858"/>
        <v/>
      </c>
      <c r="RJ289" s="66" t="str">
        <f t="shared" si="1859"/>
        <v/>
      </c>
      <c r="RK289" s="66" t="str">
        <f t="shared" si="1860"/>
        <v/>
      </c>
      <c r="RL289" s="66" t="str">
        <f t="shared" si="1861"/>
        <v/>
      </c>
      <c r="RM289" s="66" t="str">
        <f t="shared" si="1862"/>
        <v/>
      </c>
      <c r="RN289" s="66" t="str">
        <f t="shared" si="1863"/>
        <v/>
      </c>
      <c r="RO289" s="66" t="str">
        <f t="shared" si="1864"/>
        <v/>
      </c>
      <c r="RP289" s="66" t="str">
        <f t="shared" si="1865"/>
        <v/>
      </c>
      <c r="RQ289" s="66" t="str">
        <f t="shared" si="1866"/>
        <v/>
      </c>
      <c r="RR289" s="66" t="str">
        <f t="shared" si="1867"/>
        <v/>
      </c>
      <c r="RS289" s="66" t="str">
        <f t="shared" si="1868"/>
        <v/>
      </c>
      <c r="RT289" s="66" t="str">
        <f t="shared" si="1869"/>
        <v/>
      </c>
      <c r="RU289" s="66" t="str">
        <f t="shared" si="1870"/>
        <v/>
      </c>
      <c r="RV289" s="66" t="str">
        <f t="shared" si="1871"/>
        <v/>
      </c>
      <c r="RW289" s="66" t="str">
        <f t="shared" si="1872"/>
        <v/>
      </c>
      <c r="RX289" s="66" t="str">
        <f t="shared" si="1873"/>
        <v/>
      </c>
      <c r="RY289" s="66" t="str">
        <f t="shared" si="1874"/>
        <v/>
      </c>
      <c r="RZ289" s="66" t="str">
        <f t="shared" si="1875"/>
        <v/>
      </c>
      <c r="SA289" s="66" t="str">
        <f t="shared" si="1876"/>
        <v/>
      </c>
      <c r="SB289" s="66" t="str">
        <f t="shared" si="1877"/>
        <v/>
      </c>
      <c r="SC289" s="66" t="str">
        <f t="shared" si="1878"/>
        <v/>
      </c>
      <c r="SD289" s="66" t="str">
        <f t="shared" si="1879"/>
        <v/>
      </c>
      <c r="SE289" s="66" t="str">
        <f t="shared" si="1880"/>
        <v/>
      </c>
      <c r="SF289" s="66" t="str">
        <f t="shared" si="1881"/>
        <v/>
      </c>
      <c r="SG289" s="66" t="str">
        <f t="shared" si="1882"/>
        <v/>
      </c>
      <c r="SH289" s="66" t="str">
        <f t="shared" si="1883"/>
        <v/>
      </c>
      <c r="SI289" s="66" t="str">
        <f t="shared" si="1884"/>
        <v/>
      </c>
      <c r="SJ289" s="66" t="str">
        <f t="shared" si="1885"/>
        <v/>
      </c>
      <c r="SK289" s="66" t="str">
        <f t="shared" si="1886"/>
        <v/>
      </c>
      <c r="SL289" s="66" t="str">
        <f t="shared" si="1887"/>
        <v/>
      </c>
      <c r="SM289" s="66" t="str">
        <f t="shared" si="1888"/>
        <v/>
      </c>
      <c r="SN289" s="66" t="str">
        <f t="shared" si="1889"/>
        <v/>
      </c>
      <c r="SO289" s="66" t="str">
        <f t="shared" si="1890"/>
        <v/>
      </c>
      <c r="SP289" s="66" t="str">
        <f t="shared" si="1891"/>
        <v/>
      </c>
      <c r="SQ289" s="66" t="str">
        <f t="shared" si="1892"/>
        <v/>
      </c>
      <c r="SR289" s="66" t="str">
        <f t="shared" si="1893"/>
        <v/>
      </c>
      <c r="SS289" s="66" t="str">
        <f t="shared" si="1894"/>
        <v/>
      </c>
      <c r="ST289" s="66" t="str">
        <f t="shared" si="1895"/>
        <v/>
      </c>
      <c r="SU289" s="66" t="str">
        <f t="shared" si="1896"/>
        <v/>
      </c>
      <c r="SV289" s="66" t="str">
        <f t="shared" si="1897"/>
        <v/>
      </c>
      <c r="SW289" s="66" t="str">
        <f t="shared" si="1898"/>
        <v/>
      </c>
      <c r="SX289" s="66" t="str">
        <f t="shared" si="1899"/>
        <v/>
      </c>
      <c r="SY289" s="66" t="str">
        <f t="shared" si="1900"/>
        <v/>
      </c>
      <c r="SZ289" s="66" t="str">
        <f t="shared" si="1901"/>
        <v/>
      </c>
      <c r="TA289" s="66" t="str">
        <f t="shared" si="1902"/>
        <v/>
      </c>
      <c r="TB289" s="66" t="str">
        <f t="shared" si="1903"/>
        <v/>
      </c>
      <c r="TC289" s="66" t="str">
        <f t="shared" si="1904"/>
        <v/>
      </c>
      <c r="TD289" s="66" t="str">
        <f t="shared" si="1905"/>
        <v/>
      </c>
      <c r="TE289" s="66" t="str">
        <f t="shared" si="1906"/>
        <v/>
      </c>
      <c r="TF289" s="66" t="str">
        <f t="shared" si="1907"/>
        <v/>
      </c>
      <c r="TG289" s="66" t="str">
        <f t="shared" si="1908"/>
        <v/>
      </c>
      <c r="TH289" s="66" t="str">
        <f t="shared" si="1909"/>
        <v/>
      </c>
      <c r="TI289" s="66" t="str">
        <f t="shared" si="1910"/>
        <v/>
      </c>
      <c r="TJ289" s="66" t="str">
        <f t="shared" si="1911"/>
        <v/>
      </c>
      <c r="TK289" s="66" t="str">
        <f t="shared" si="1912"/>
        <v/>
      </c>
      <c r="TL289" s="66" t="str">
        <f t="shared" si="1913"/>
        <v/>
      </c>
      <c r="TM289" s="66" t="str">
        <f t="shared" si="1914"/>
        <v/>
      </c>
      <c r="TN289" s="66" t="str">
        <f t="shared" si="1915"/>
        <v/>
      </c>
      <c r="TO289" s="66" t="str">
        <f t="shared" si="1916"/>
        <v/>
      </c>
      <c r="TP289" s="66" t="str">
        <f t="shared" si="1917"/>
        <v/>
      </c>
      <c r="TQ289" s="66" t="str">
        <f t="shared" si="1918"/>
        <v/>
      </c>
      <c r="TR289" s="66" t="str">
        <f t="shared" si="1919"/>
        <v/>
      </c>
      <c r="TS289" s="66" t="str">
        <f t="shared" si="1920"/>
        <v/>
      </c>
      <c r="TT289" s="66" t="str">
        <f t="shared" si="1921"/>
        <v/>
      </c>
      <c r="TU289" s="66" t="str">
        <f t="shared" si="1922"/>
        <v/>
      </c>
      <c r="TV289" s="66" t="str">
        <f t="shared" si="1923"/>
        <v/>
      </c>
      <c r="TW289" s="66" t="str">
        <f t="shared" si="1924"/>
        <v/>
      </c>
      <c r="TX289" s="66" t="str">
        <f t="shared" si="1925"/>
        <v/>
      </c>
      <c r="TY289" s="66" t="str">
        <f t="shared" si="1926"/>
        <v/>
      </c>
      <c r="TZ289" s="66" t="str">
        <f t="shared" si="1927"/>
        <v/>
      </c>
      <c r="UA289" s="66" t="str">
        <f t="shared" si="1928"/>
        <v/>
      </c>
      <c r="UB289" s="66" t="str">
        <f t="shared" si="1929"/>
        <v/>
      </c>
      <c r="UC289" s="66" t="str">
        <f t="shared" si="1930"/>
        <v/>
      </c>
      <c r="UD289" s="66" t="str">
        <f t="shared" si="1931"/>
        <v/>
      </c>
      <c r="UE289" s="66" t="str">
        <f t="shared" si="1932"/>
        <v/>
      </c>
      <c r="UF289" s="66" t="str">
        <f t="shared" si="1933"/>
        <v/>
      </c>
      <c r="UG289" s="66" t="str">
        <f t="shared" si="1934"/>
        <v/>
      </c>
      <c r="UH289" s="66" t="str">
        <f t="shared" si="1935"/>
        <v/>
      </c>
      <c r="UI289" s="66" t="str">
        <f t="shared" si="1936"/>
        <v/>
      </c>
      <c r="UJ289" s="66" t="str">
        <f t="shared" si="1937"/>
        <v/>
      </c>
      <c r="UK289" s="66" t="str">
        <f t="shared" si="1938"/>
        <v/>
      </c>
      <c r="UL289" s="66" t="str">
        <f t="shared" si="1939"/>
        <v/>
      </c>
      <c r="UM289" s="66" t="str">
        <f t="shared" si="1940"/>
        <v/>
      </c>
      <c r="UN289" s="66" t="str">
        <f t="shared" si="1941"/>
        <v/>
      </c>
      <c r="UO289" s="66" t="str">
        <f t="shared" si="1942"/>
        <v/>
      </c>
      <c r="UP289" s="66" t="str">
        <f t="shared" si="1943"/>
        <v/>
      </c>
      <c r="UQ289" s="66" t="str">
        <f t="shared" si="1944"/>
        <v/>
      </c>
      <c r="UR289" s="66" t="str">
        <f t="shared" si="1945"/>
        <v/>
      </c>
      <c r="US289" s="66" t="str">
        <f t="shared" si="1946"/>
        <v/>
      </c>
      <c r="UT289" s="66" t="str">
        <f t="shared" si="1947"/>
        <v/>
      </c>
      <c r="UU289" s="66" t="str">
        <f t="shared" si="1948"/>
        <v/>
      </c>
      <c r="UV289" s="66" t="str">
        <f t="shared" si="1949"/>
        <v/>
      </c>
      <c r="UW289" s="66" t="str">
        <f t="shared" si="1950"/>
        <v/>
      </c>
      <c r="UX289" s="66" t="str">
        <f t="shared" si="1951"/>
        <v/>
      </c>
      <c r="UY289" s="66" t="str">
        <f t="shared" si="1952"/>
        <v/>
      </c>
      <c r="UZ289" s="66" t="str">
        <f t="shared" si="1953"/>
        <v/>
      </c>
      <c r="VA289" s="66" t="str">
        <f t="shared" si="1954"/>
        <v/>
      </c>
      <c r="VB289" s="66" t="str">
        <f t="shared" si="1955"/>
        <v/>
      </c>
      <c r="VC289" s="66" t="str">
        <f t="shared" si="1956"/>
        <v/>
      </c>
      <c r="VD289" s="66" t="str">
        <f t="shared" si="1957"/>
        <v/>
      </c>
      <c r="VE289" s="66" t="str">
        <f t="shared" si="1958"/>
        <v/>
      </c>
      <c r="VF289" s="66" t="str">
        <f t="shared" si="1959"/>
        <v/>
      </c>
      <c r="VG289" s="66" t="str">
        <f t="shared" si="1960"/>
        <v/>
      </c>
      <c r="VH289" s="66" t="str">
        <f t="shared" si="1961"/>
        <v/>
      </c>
      <c r="VI289" s="66" t="str">
        <f t="shared" si="1962"/>
        <v/>
      </c>
      <c r="VJ289" s="66" t="str">
        <f t="shared" si="1963"/>
        <v/>
      </c>
      <c r="VK289" s="66" t="str">
        <f t="shared" si="1964"/>
        <v/>
      </c>
      <c r="VL289" s="66" t="str">
        <f t="shared" si="1965"/>
        <v/>
      </c>
      <c r="VM289" s="66" t="str">
        <f t="shared" si="1966"/>
        <v/>
      </c>
      <c r="VN289" s="66" t="str">
        <f t="shared" si="1967"/>
        <v/>
      </c>
      <c r="VO289" s="66" t="str">
        <f t="shared" si="1968"/>
        <v/>
      </c>
      <c r="VP289" s="66" t="str">
        <f t="shared" si="1969"/>
        <v/>
      </c>
      <c r="VQ289" s="66" t="str">
        <f t="shared" si="1970"/>
        <v/>
      </c>
      <c r="VR289" s="66" t="str">
        <f t="shared" si="1971"/>
        <v/>
      </c>
      <c r="VS289" s="66" t="str">
        <f t="shared" si="1972"/>
        <v/>
      </c>
      <c r="VT289" s="66" t="str">
        <f t="shared" si="1973"/>
        <v/>
      </c>
      <c r="VU289" s="66" t="str">
        <f t="shared" si="1974"/>
        <v/>
      </c>
      <c r="VV289" s="66" t="str">
        <f t="shared" si="1975"/>
        <v/>
      </c>
      <c r="VW289" s="66" t="str">
        <f t="shared" si="1976"/>
        <v/>
      </c>
      <c r="VX289" s="66" t="str">
        <f t="shared" si="1977"/>
        <v/>
      </c>
      <c r="VY289" s="66" t="str">
        <f t="shared" si="1978"/>
        <v/>
      </c>
      <c r="VZ289" s="66" t="str">
        <f t="shared" si="1979"/>
        <v/>
      </c>
      <c r="WA289" s="66" t="str">
        <f t="shared" si="1980"/>
        <v/>
      </c>
      <c r="WB289" s="66" t="str">
        <f t="shared" si="1981"/>
        <v/>
      </c>
      <c r="WC289" s="66" t="str">
        <f t="shared" si="1982"/>
        <v/>
      </c>
      <c r="WD289" s="66" t="str">
        <f t="shared" si="1983"/>
        <v/>
      </c>
      <c r="WE289" s="66" t="str">
        <f t="shared" si="1984"/>
        <v/>
      </c>
      <c r="WF289" s="66" t="str">
        <f t="shared" si="1985"/>
        <v/>
      </c>
      <c r="WG289" s="66" t="str">
        <f t="shared" si="1986"/>
        <v/>
      </c>
      <c r="WH289" s="66" t="str">
        <f t="shared" si="1987"/>
        <v/>
      </c>
      <c r="WI289" s="66" t="str">
        <f t="shared" si="1988"/>
        <v/>
      </c>
      <c r="WJ289" s="66" t="str">
        <f t="shared" si="1989"/>
        <v/>
      </c>
      <c r="WK289" s="66" t="str">
        <f t="shared" si="1990"/>
        <v/>
      </c>
      <c r="WL289" s="66" t="str">
        <f t="shared" si="1991"/>
        <v/>
      </c>
      <c r="WM289" s="66" t="str">
        <f t="shared" si="1992"/>
        <v/>
      </c>
      <c r="WN289" s="66" t="str">
        <f t="shared" si="1993"/>
        <v/>
      </c>
      <c r="WO289" s="66" t="str">
        <f t="shared" si="1994"/>
        <v/>
      </c>
      <c r="WP289" s="66" t="str">
        <f t="shared" si="1995"/>
        <v/>
      </c>
      <c r="WQ289" s="66" t="str">
        <f t="shared" si="1996"/>
        <v/>
      </c>
      <c r="WR289" s="66" t="str">
        <f t="shared" si="1997"/>
        <v/>
      </c>
      <c r="WS289" s="66" t="str">
        <f t="shared" si="1998"/>
        <v/>
      </c>
      <c r="WT289" s="66" t="str">
        <f t="shared" si="1999"/>
        <v/>
      </c>
      <c r="WU289" s="66" t="str">
        <f t="shared" si="2000"/>
        <v/>
      </c>
      <c r="WV289" s="66" t="str">
        <f t="shared" si="2001"/>
        <v/>
      </c>
      <c r="WW289" s="66" t="str">
        <f t="shared" si="2002"/>
        <v/>
      </c>
      <c r="WX289" s="66" t="str">
        <f t="shared" si="2003"/>
        <v/>
      </c>
      <c r="WY289" s="66" t="str">
        <f t="shared" si="2004"/>
        <v/>
      </c>
      <c r="WZ289" s="66" t="str">
        <f t="shared" si="2005"/>
        <v/>
      </c>
      <c r="XA289" s="66" t="str">
        <f t="shared" si="2006"/>
        <v/>
      </c>
      <c r="XB289" s="66" t="str">
        <f t="shared" si="2007"/>
        <v/>
      </c>
      <c r="XC289" s="66" t="str">
        <f t="shared" si="2008"/>
        <v/>
      </c>
      <c r="XD289" s="66" t="str">
        <f t="shared" si="2009"/>
        <v/>
      </c>
      <c r="XE289" s="66" t="str">
        <f t="shared" si="2010"/>
        <v/>
      </c>
      <c r="XF289" s="66" t="str">
        <f t="shared" si="2011"/>
        <v/>
      </c>
      <c r="XG289" s="66" t="str">
        <f t="shared" si="2012"/>
        <v/>
      </c>
      <c r="XH289" s="66" t="str">
        <f t="shared" si="2013"/>
        <v/>
      </c>
      <c r="XI289" s="66" t="str">
        <f t="shared" si="2014"/>
        <v/>
      </c>
      <c r="XJ289" s="66" t="str">
        <f t="shared" si="2015"/>
        <v/>
      </c>
      <c r="XK289" s="66" t="str">
        <f t="shared" si="2016"/>
        <v/>
      </c>
      <c r="XL289" s="66" t="str">
        <f t="shared" si="2017"/>
        <v/>
      </c>
      <c r="XM289" s="66" t="str">
        <f t="shared" si="2018"/>
        <v/>
      </c>
      <c r="XN289" s="66" t="str">
        <f t="shared" si="2019"/>
        <v/>
      </c>
      <c r="XO289" s="66" t="str">
        <f t="shared" si="2020"/>
        <v/>
      </c>
      <c r="XP289" s="66" t="str">
        <f t="shared" si="2021"/>
        <v/>
      </c>
      <c r="XQ289" s="66" t="str">
        <f t="shared" si="2022"/>
        <v/>
      </c>
      <c r="XR289" s="66" t="str">
        <f t="shared" si="2023"/>
        <v/>
      </c>
      <c r="XS289" s="66" t="str">
        <f t="shared" si="2024"/>
        <v/>
      </c>
      <c r="XT289" s="66" t="str">
        <f t="shared" si="2025"/>
        <v/>
      </c>
      <c r="XU289" s="66" t="str">
        <f t="shared" si="2026"/>
        <v/>
      </c>
      <c r="XV289" s="66" t="str">
        <f t="shared" si="2027"/>
        <v/>
      </c>
      <c r="XW289" s="66" t="str">
        <f t="shared" si="2028"/>
        <v/>
      </c>
      <c r="XX289" s="66" t="str">
        <f t="shared" si="2029"/>
        <v/>
      </c>
      <c r="XY289" s="66" t="str">
        <f t="shared" si="2030"/>
        <v/>
      </c>
      <c r="XZ289" s="66" t="str">
        <f t="shared" si="2031"/>
        <v/>
      </c>
      <c r="YA289" s="66" t="str">
        <f t="shared" si="2032"/>
        <v/>
      </c>
      <c r="YB289" s="66" t="str">
        <f t="shared" si="2033"/>
        <v/>
      </c>
      <c r="YC289" s="66" t="str">
        <f t="shared" si="2034"/>
        <v/>
      </c>
      <c r="YD289" s="66" t="str">
        <f t="shared" si="2035"/>
        <v/>
      </c>
      <c r="YE289" s="66" t="str">
        <f t="shared" si="2036"/>
        <v/>
      </c>
      <c r="YF289" s="66" t="str">
        <f t="shared" si="2037"/>
        <v/>
      </c>
      <c r="YG289" s="66" t="str">
        <f t="shared" si="2038"/>
        <v/>
      </c>
      <c r="YH289" s="66" t="str">
        <f t="shared" si="2039"/>
        <v/>
      </c>
      <c r="YI289" s="66" t="str">
        <f t="shared" si="2040"/>
        <v/>
      </c>
      <c r="YJ289" s="66" t="str">
        <f t="shared" si="2041"/>
        <v/>
      </c>
      <c r="YK289" s="66" t="str">
        <f t="shared" si="2042"/>
        <v/>
      </c>
      <c r="YL289" s="66" t="str">
        <f t="shared" si="2043"/>
        <v/>
      </c>
      <c r="YM289" s="66" t="str">
        <f t="shared" si="2044"/>
        <v/>
      </c>
      <c r="YN289" s="66" t="str">
        <f t="shared" si="2045"/>
        <v/>
      </c>
      <c r="YO289" s="66" t="str">
        <f t="shared" si="2046"/>
        <v/>
      </c>
      <c r="YP289" s="66" t="str">
        <f t="shared" si="2047"/>
        <v/>
      </c>
      <c r="YQ289" s="66" t="str">
        <f t="shared" si="2048"/>
        <v/>
      </c>
      <c r="YR289" s="66" t="str">
        <f t="shared" si="2049"/>
        <v/>
      </c>
      <c r="YS289" s="66" t="str">
        <f t="shared" si="2050"/>
        <v/>
      </c>
      <c r="YT289" s="66" t="str">
        <f t="shared" si="2051"/>
        <v/>
      </c>
      <c r="YU289" s="66" t="str">
        <f t="shared" si="2052"/>
        <v/>
      </c>
      <c r="YV289" s="66" t="str">
        <f t="shared" si="2053"/>
        <v/>
      </c>
      <c r="YW289" s="66" t="str">
        <f t="shared" si="2054"/>
        <v/>
      </c>
      <c r="YX289" s="66" t="str">
        <f t="shared" si="2055"/>
        <v/>
      </c>
      <c r="YY289" s="66" t="str">
        <f t="shared" si="2056"/>
        <v/>
      </c>
      <c r="YZ289" s="66" t="str">
        <f t="shared" si="2057"/>
        <v/>
      </c>
      <c r="ZA289" s="66" t="str">
        <f t="shared" si="2058"/>
        <v/>
      </c>
      <c r="ZB289" s="66" t="str">
        <f t="shared" si="2059"/>
        <v/>
      </c>
      <c r="ZC289" s="66" t="str">
        <f t="shared" si="2060"/>
        <v/>
      </c>
      <c r="ZD289" s="66" t="str">
        <f t="shared" si="2061"/>
        <v/>
      </c>
      <c r="ZE289" s="66" t="str">
        <f t="shared" si="2062"/>
        <v/>
      </c>
      <c r="ZF289" s="66" t="str">
        <f t="shared" si="2063"/>
        <v/>
      </c>
      <c r="ZG289" s="66" t="str">
        <f t="shared" si="2064"/>
        <v/>
      </c>
      <c r="ZH289" s="66" t="str">
        <f t="shared" si="2065"/>
        <v/>
      </c>
      <c r="ZI289" s="66" t="str">
        <f t="shared" si="2066"/>
        <v/>
      </c>
      <c r="ZJ289" s="66" t="str">
        <f t="shared" si="2067"/>
        <v/>
      </c>
      <c r="ZK289" s="66" t="str">
        <f t="shared" si="2068"/>
        <v/>
      </c>
      <c r="ZL289" s="66" t="str">
        <f t="shared" si="2069"/>
        <v/>
      </c>
      <c r="ZM289" s="66" t="str">
        <f t="shared" si="2070"/>
        <v/>
      </c>
      <c r="ZN289" s="66" t="str">
        <f t="shared" si="2071"/>
        <v/>
      </c>
      <c r="ZO289" s="66" t="str">
        <f t="shared" si="2072"/>
        <v/>
      </c>
      <c r="ZP289" s="66" t="str">
        <f t="shared" si="2073"/>
        <v/>
      </c>
      <c r="ZQ289" s="66" t="str">
        <f t="shared" si="2074"/>
        <v/>
      </c>
      <c r="ZR289" s="66" t="str">
        <f t="shared" si="2075"/>
        <v/>
      </c>
      <c r="ZS289" s="66" t="str">
        <f t="shared" si="2076"/>
        <v/>
      </c>
      <c r="ZT289" s="66" t="str">
        <f t="shared" si="2077"/>
        <v/>
      </c>
      <c r="ZU289" s="66" t="str">
        <f t="shared" si="2078"/>
        <v/>
      </c>
      <c r="ZV289" s="66" t="str">
        <f t="shared" si="2079"/>
        <v/>
      </c>
      <c r="ZW289" s="66" t="str">
        <f t="shared" si="2080"/>
        <v/>
      </c>
      <c r="ZX289" s="66" t="str">
        <f t="shared" si="2081"/>
        <v/>
      </c>
      <c r="ZY289" s="66" t="str">
        <f t="shared" si="2082"/>
        <v/>
      </c>
      <c r="ZZ289" s="66" t="str">
        <f t="shared" si="2083"/>
        <v/>
      </c>
      <c r="AAA289" s="66" t="str">
        <f t="shared" si="2084"/>
        <v/>
      </c>
      <c r="AAB289" s="66" t="str">
        <f t="shared" si="2085"/>
        <v/>
      </c>
      <c r="AAC289" s="66" t="str">
        <f t="shared" si="2086"/>
        <v/>
      </c>
      <c r="AAD289" s="66" t="str">
        <f t="shared" si="2087"/>
        <v/>
      </c>
      <c r="AAE289" s="66" t="str">
        <f t="shared" si="2088"/>
        <v/>
      </c>
      <c r="AAF289" s="66" t="str">
        <f t="shared" si="2089"/>
        <v/>
      </c>
      <c r="AAG289" s="66" t="str">
        <f t="shared" si="2090"/>
        <v/>
      </c>
      <c r="AAH289" s="66" t="str">
        <f t="shared" si="2091"/>
        <v/>
      </c>
      <c r="AAI289" s="66" t="str">
        <f t="shared" si="2092"/>
        <v/>
      </c>
      <c r="AAJ289" s="66" t="str">
        <f t="shared" si="2093"/>
        <v/>
      </c>
      <c r="AAK289" s="66" t="str">
        <f t="shared" si="2094"/>
        <v/>
      </c>
      <c r="AAL289" s="66" t="str">
        <f t="shared" si="2095"/>
        <v/>
      </c>
      <c r="AAM289" s="66" t="str">
        <f t="shared" si="2096"/>
        <v/>
      </c>
      <c r="AAN289" s="66" t="str">
        <f t="shared" si="2097"/>
        <v/>
      </c>
      <c r="AAO289" s="66" t="str">
        <f t="shared" si="2098"/>
        <v/>
      </c>
      <c r="AAP289" s="66" t="str">
        <f t="shared" si="2099"/>
        <v/>
      </c>
      <c r="AAQ289" s="66" t="str">
        <f t="shared" si="2100"/>
        <v/>
      </c>
      <c r="AAR289" s="66" t="str">
        <f t="shared" si="2101"/>
        <v/>
      </c>
      <c r="AAS289" s="66" t="str">
        <f t="shared" si="2102"/>
        <v/>
      </c>
      <c r="AAT289" s="66" t="str">
        <f t="shared" si="2103"/>
        <v/>
      </c>
      <c r="AAU289" s="66" t="str">
        <f t="shared" si="2104"/>
        <v/>
      </c>
      <c r="AAV289" s="66" t="str">
        <f t="shared" si="2105"/>
        <v/>
      </c>
      <c r="AAW289" s="66" t="str">
        <f t="shared" si="2106"/>
        <v/>
      </c>
      <c r="AAX289" s="66" t="str">
        <f t="shared" si="2107"/>
        <v/>
      </c>
      <c r="AAY289" s="66" t="str">
        <f t="shared" si="2108"/>
        <v/>
      </c>
      <c r="AAZ289" s="66" t="str">
        <f t="shared" si="2109"/>
        <v/>
      </c>
      <c r="ABA289" s="66" t="str">
        <f t="shared" si="2110"/>
        <v/>
      </c>
      <c r="ABB289" s="66" t="str">
        <f t="shared" si="2111"/>
        <v/>
      </c>
      <c r="ABC289" s="66" t="str">
        <f t="shared" si="2112"/>
        <v/>
      </c>
      <c r="ABD289" s="66" t="str">
        <f t="shared" si="2113"/>
        <v/>
      </c>
      <c r="ABE289" s="66" t="str">
        <f t="shared" si="2114"/>
        <v/>
      </c>
      <c r="ABF289" s="66" t="str">
        <f t="shared" si="2115"/>
        <v/>
      </c>
      <c r="ABG289" s="66" t="str">
        <f t="shared" si="2116"/>
        <v/>
      </c>
      <c r="ABH289" s="66" t="str">
        <f t="shared" si="2117"/>
        <v/>
      </c>
      <c r="ABI289" s="66" t="str">
        <f t="shared" si="2118"/>
        <v/>
      </c>
      <c r="ABJ289" s="66" t="str">
        <f t="shared" si="2119"/>
        <v/>
      </c>
      <c r="ABK289" s="66" t="str">
        <f t="shared" si="2120"/>
        <v/>
      </c>
      <c r="ABL289" s="66" t="str">
        <f t="shared" si="2121"/>
        <v/>
      </c>
      <c r="ABM289" s="66" t="str">
        <f t="shared" si="2122"/>
        <v/>
      </c>
      <c r="ABN289" s="66" t="str">
        <f t="shared" si="2123"/>
        <v/>
      </c>
      <c r="ABO289" s="66" t="str">
        <f t="shared" si="2124"/>
        <v/>
      </c>
      <c r="ABP289" s="66" t="str">
        <f t="shared" si="2125"/>
        <v/>
      </c>
      <c r="ABQ289" s="66" t="str">
        <f t="shared" si="2126"/>
        <v/>
      </c>
      <c r="ABR289" s="66" t="str">
        <f t="shared" si="2127"/>
        <v/>
      </c>
      <c r="ABS289" s="66" t="str">
        <f t="shared" si="2128"/>
        <v/>
      </c>
      <c r="ABT289" s="66" t="str">
        <f t="shared" si="2129"/>
        <v/>
      </c>
      <c r="ABU289" s="66" t="str">
        <f t="shared" si="2130"/>
        <v/>
      </c>
      <c r="ABV289" s="66" t="str">
        <f t="shared" si="2131"/>
        <v/>
      </c>
      <c r="ABW289" s="66" t="str">
        <f t="shared" si="2132"/>
        <v/>
      </c>
      <c r="ABX289" s="66" t="str">
        <f t="shared" si="2133"/>
        <v/>
      </c>
      <c r="ABY289" s="66" t="str">
        <f t="shared" si="2134"/>
        <v/>
      </c>
      <c r="ABZ289" s="66" t="str">
        <f t="shared" si="2135"/>
        <v/>
      </c>
      <c r="ACA289" s="66" t="str">
        <f t="shared" si="2136"/>
        <v/>
      </c>
      <c r="ACB289" s="66" t="str">
        <f t="shared" si="2137"/>
        <v/>
      </c>
      <c r="ACC289" s="66" t="str">
        <f t="shared" si="2138"/>
        <v/>
      </c>
      <c r="ACD289" s="66" t="str">
        <f t="shared" si="2139"/>
        <v/>
      </c>
      <c r="ACE289" s="66" t="str">
        <f t="shared" si="2140"/>
        <v/>
      </c>
      <c r="ACF289" s="66" t="str">
        <f t="shared" si="2141"/>
        <v/>
      </c>
      <c r="ACG289" s="66" t="str">
        <f t="shared" si="2142"/>
        <v/>
      </c>
      <c r="ACH289" s="66" t="str">
        <f t="shared" si="2143"/>
        <v/>
      </c>
      <c r="ACI289" s="66" t="str">
        <f t="shared" si="2144"/>
        <v/>
      </c>
      <c r="ACJ289" s="66" t="str">
        <f t="shared" si="2145"/>
        <v/>
      </c>
      <c r="ACK289" s="66" t="str">
        <f t="shared" si="2146"/>
        <v/>
      </c>
      <c r="ACL289" s="66" t="str">
        <f t="shared" si="2147"/>
        <v/>
      </c>
      <c r="ACM289" s="66" t="str">
        <f t="shared" ref="ACM289:ACN289" si="2181">IF(AND(ACS$3="Unit", ACL289=""), "", IF(AND(ACS$3="Unit", ACL289="-"),"", IF(ACS$3="Unit", "kg/GJ delivered", IF(AND(NY289&lt;&gt;"", NY289&lt;&gt;"-", NX289="-"),"", IF($H289="","", IF(NX289="nd", "",IF(NX289="&lt;n.a.&gt;", "", IF(NY289="#/MJ", "", IF(NY289="kg/GJ delivered",NX289,IF(NY289="g/MJ delivered",NX289,IF(NY289="kg/MJ delivered",NX289*1000,IF(NY289="mg/MJ delivered",NX289/1000,IF(NY289="g/kg",((NX289)*(1/$I289)*(1/$H289)),IF(NY289="mg/kg",((NX289/1000)*(1/$I289)*(1/$H289)),IF(NY289="mg/MJ delivered",NX289/1000,IF(NY289="-","","Error"))))))))))))))))</f>
        <v/>
      </c>
      <c r="ACN289" s="66" t="str">
        <f t="shared" si="2181"/>
        <v/>
      </c>
      <c r="ACO289" s="66" t="str">
        <f t="shared" si="2149"/>
        <v/>
      </c>
      <c r="ACP289" s="66" t="str">
        <f t="shared" si="2150"/>
        <v/>
      </c>
      <c r="ACQ289" s="66" t="str">
        <f t="shared" si="2151"/>
        <v/>
      </c>
      <c r="ACR289" s="66" t="str">
        <f t="shared" si="2152"/>
        <v/>
      </c>
      <c r="ACS289" s="66" t="str">
        <f t="shared" si="2153"/>
        <v/>
      </c>
      <c r="ACT289" s="66" t="str">
        <f t="shared" si="2154"/>
        <v/>
      </c>
    </row>
    <row r="290" spans="2:774" ht="15.75" customHeight="1" x14ac:dyDescent="0.25">
      <c r="B290" s="66">
        <v>333</v>
      </c>
      <c r="C290" s="66" t="s">
        <v>1185</v>
      </c>
      <c r="D290" s="66" t="s">
        <v>1670</v>
      </c>
      <c r="E290" s="156" t="s">
        <v>58</v>
      </c>
      <c r="F290" s="66" t="s">
        <v>58</v>
      </c>
      <c r="G290" s="66" t="s">
        <v>490</v>
      </c>
      <c r="H290" s="126">
        <v>8.6499999999999994E-2</v>
      </c>
      <c r="I290" s="130">
        <f>'Heating Values'!$D$8</f>
        <v>11.9</v>
      </c>
      <c r="J290" s="66" t="str">
        <f t="shared" si="1759"/>
        <v>Dung Cake, Traditional, IN</v>
      </c>
      <c r="K290" s="66" t="s">
        <v>1254</v>
      </c>
      <c r="L290" s="66" t="s">
        <v>1254</v>
      </c>
      <c r="M290" s="66" t="s">
        <v>1254</v>
      </c>
      <c r="N290" s="66" t="s">
        <v>1254</v>
      </c>
      <c r="O290" s="66" t="s">
        <v>1168</v>
      </c>
      <c r="P290" s="66" t="str">
        <f t="shared" si="1768"/>
        <v>IN</v>
      </c>
      <c r="Q290" s="66" t="s">
        <v>2</v>
      </c>
      <c r="R290" s="158" t="s">
        <v>128</v>
      </c>
      <c r="S290" s="158" t="s">
        <v>128</v>
      </c>
      <c r="T290" s="158" t="s">
        <v>128</v>
      </c>
      <c r="U290" s="158" t="s">
        <v>128</v>
      </c>
      <c r="V290" s="158" t="s">
        <v>128</v>
      </c>
      <c r="W290" s="158" t="s">
        <v>128</v>
      </c>
      <c r="X290" s="158" t="s">
        <v>128</v>
      </c>
      <c r="Y290" s="158" t="s">
        <v>128</v>
      </c>
      <c r="Z290" s="158" t="s">
        <v>128</v>
      </c>
      <c r="AA290" s="158" t="s">
        <v>128</v>
      </c>
      <c r="AB290" s="158" t="s">
        <v>128</v>
      </c>
      <c r="AC290" s="158" t="s">
        <v>128</v>
      </c>
      <c r="AD290" s="158" t="s">
        <v>128</v>
      </c>
      <c r="AE290" s="158" t="s">
        <v>128</v>
      </c>
      <c r="AF290" s="158" t="s">
        <v>128</v>
      </c>
      <c r="AG290" s="158" t="s">
        <v>128</v>
      </c>
      <c r="AH290" s="158" t="s">
        <v>128</v>
      </c>
      <c r="AI290" s="158" t="s">
        <v>128</v>
      </c>
      <c r="AJ290" s="162">
        <v>16.170000000000002</v>
      </c>
      <c r="AK290" s="158" t="s">
        <v>523</v>
      </c>
      <c r="AL290" s="165">
        <v>4.41</v>
      </c>
      <c r="AM290" s="158" t="s">
        <v>523</v>
      </c>
      <c r="AN290" s="163">
        <v>0.41</v>
      </c>
      <c r="AO290" s="158" t="s">
        <v>523</v>
      </c>
      <c r="AP290" s="158" t="s">
        <v>128</v>
      </c>
      <c r="AQ290" s="158" t="s">
        <v>128</v>
      </c>
      <c r="AR290" s="158" t="s">
        <v>128</v>
      </c>
      <c r="AS290" s="158" t="s">
        <v>128</v>
      </c>
      <c r="AT290" s="158" t="s">
        <v>128</v>
      </c>
      <c r="AU290" s="158" t="s">
        <v>128</v>
      </c>
      <c r="AV290" s="158" t="s">
        <v>128</v>
      </c>
      <c r="AW290" s="158" t="s">
        <v>128</v>
      </c>
      <c r="AX290" s="158" t="s">
        <v>128</v>
      </c>
      <c r="AY290" s="158" t="s">
        <v>128</v>
      </c>
      <c r="AZ290" s="158" t="s">
        <v>128</v>
      </c>
      <c r="BA290" s="158" t="s">
        <v>128</v>
      </c>
      <c r="BB290" s="158" t="s">
        <v>128</v>
      </c>
      <c r="BC290" s="158" t="s">
        <v>128</v>
      </c>
      <c r="BD290" s="158" t="s">
        <v>128</v>
      </c>
      <c r="BE290" s="158" t="s">
        <v>128</v>
      </c>
      <c r="BF290" s="158" t="s">
        <v>128</v>
      </c>
      <c r="BG290" s="158" t="s">
        <v>128</v>
      </c>
      <c r="BH290" s="158" t="s">
        <v>128</v>
      </c>
      <c r="BI290" s="158" t="s">
        <v>128</v>
      </c>
      <c r="BJ290" s="158" t="s">
        <v>128</v>
      </c>
      <c r="BK290" s="158" t="s">
        <v>128</v>
      </c>
      <c r="BL290" s="158" t="s">
        <v>128</v>
      </c>
      <c r="BM290" s="158" t="s">
        <v>128</v>
      </c>
      <c r="BN290" s="158" t="s">
        <v>128</v>
      </c>
      <c r="BO290" s="158" t="s">
        <v>128</v>
      </c>
      <c r="BP290" s="158" t="s">
        <v>128</v>
      </c>
      <c r="BQ290" s="158" t="s">
        <v>128</v>
      </c>
      <c r="BR290" s="158" t="s">
        <v>128</v>
      </c>
      <c r="BS290" s="158" t="s">
        <v>128</v>
      </c>
      <c r="BT290" s="158" t="s">
        <v>128</v>
      </c>
      <c r="BU290" s="158" t="s">
        <v>128</v>
      </c>
      <c r="BV290" s="158" t="s">
        <v>128</v>
      </c>
      <c r="BW290" s="158" t="s">
        <v>128</v>
      </c>
      <c r="BX290" s="158" t="s">
        <v>128</v>
      </c>
      <c r="BY290" s="158" t="s">
        <v>128</v>
      </c>
      <c r="BZ290" s="158" t="s">
        <v>128</v>
      </c>
      <c r="CA290" s="158" t="s">
        <v>128</v>
      </c>
      <c r="CB290" s="158" t="s">
        <v>128</v>
      </c>
      <c r="CC290" s="158" t="s">
        <v>128</v>
      </c>
      <c r="CD290" s="158" t="s">
        <v>128</v>
      </c>
      <c r="CE290" s="158" t="s">
        <v>128</v>
      </c>
      <c r="CF290" s="158" t="s">
        <v>128</v>
      </c>
      <c r="CG290" s="158" t="s">
        <v>128</v>
      </c>
      <c r="CH290" s="158" t="s">
        <v>128</v>
      </c>
      <c r="CI290" s="158" t="s">
        <v>128</v>
      </c>
      <c r="CJ290" s="158" t="s">
        <v>128</v>
      </c>
      <c r="CK290" s="158" t="s">
        <v>128</v>
      </c>
      <c r="CL290" s="158" t="s">
        <v>128</v>
      </c>
      <c r="CM290" s="158" t="s">
        <v>128</v>
      </c>
      <c r="CN290" s="158" t="s">
        <v>128</v>
      </c>
      <c r="CO290" s="158" t="s">
        <v>128</v>
      </c>
      <c r="CP290" s="158" t="s">
        <v>128</v>
      </c>
      <c r="CQ290" s="158" t="s">
        <v>128</v>
      </c>
      <c r="CR290" s="158" t="s">
        <v>128</v>
      </c>
      <c r="CS290" s="158" t="s">
        <v>128</v>
      </c>
      <c r="CT290" s="158" t="s">
        <v>128</v>
      </c>
      <c r="CU290" s="158" t="s">
        <v>128</v>
      </c>
      <c r="CV290" s="158" t="s">
        <v>128</v>
      </c>
      <c r="CW290" s="158" t="s">
        <v>128</v>
      </c>
      <c r="CX290" s="158" t="s">
        <v>128</v>
      </c>
      <c r="CY290" s="158" t="s">
        <v>128</v>
      </c>
      <c r="CZ290" s="158" t="s">
        <v>128</v>
      </c>
      <c r="DA290" s="158" t="s">
        <v>128</v>
      </c>
      <c r="DB290" s="158" t="s">
        <v>128</v>
      </c>
      <c r="DC290" s="158" t="s">
        <v>128</v>
      </c>
      <c r="DD290" s="158" t="s">
        <v>128</v>
      </c>
      <c r="DE290" s="158" t="s">
        <v>128</v>
      </c>
      <c r="DF290" s="158" t="s">
        <v>128</v>
      </c>
      <c r="DG290" s="158" t="s">
        <v>128</v>
      </c>
      <c r="DH290" s="158" t="s">
        <v>128</v>
      </c>
      <c r="DI290" s="158" t="s">
        <v>128</v>
      </c>
      <c r="DJ290" s="158" t="s">
        <v>128</v>
      </c>
      <c r="DK290" s="158" t="s">
        <v>128</v>
      </c>
      <c r="DL290" s="158" t="s">
        <v>128</v>
      </c>
      <c r="DM290" s="158" t="s">
        <v>128</v>
      </c>
      <c r="DN290" s="158" t="s">
        <v>128</v>
      </c>
      <c r="DO290" s="158" t="s">
        <v>128</v>
      </c>
      <c r="DP290" s="158" t="s">
        <v>128</v>
      </c>
      <c r="DQ290" s="158" t="s">
        <v>128</v>
      </c>
      <c r="DR290" s="158" t="s">
        <v>128</v>
      </c>
      <c r="DS290" s="158" t="s">
        <v>128</v>
      </c>
      <c r="DT290" s="158" t="s">
        <v>128</v>
      </c>
      <c r="DU290" s="158" t="s">
        <v>128</v>
      </c>
      <c r="DV290" s="158" t="s">
        <v>128</v>
      </c>
      <c r="DW290" s="158" t="s">
        <v>128</v>
      </c>
      <c r="DX290" s="158" t="s">
        <v>128</v>
      </c>
      <c r="DY290" s="158" t="s">
        <v>128</v>
      </c>
      <c r="DZ290" s="158" t="s">
        <v>128</v>
      </c>
      <c r="EA290" s="158" t="s">
        <v>128</v>
      </c>
      <c r="EB290" s="158" t="s">
        <v>128</v>
      </c>
      <c r="EC290" s="158" t="s">
        <v>128</v>
      </c>
      <c r="ED290" s="158" t="s">
        <v>128</v>
      </c>
      <c r="EE290" s="158" t="s">
        <v>128</v>
      </c>
      <c r="EF290" s="158" t="s">
        <v>128</v>
      </c>
      <c r="EG290" s="158" t="s">
        <v>128</v>
      </c>
      <c r="EH290" s="158" t="s">
        <v>128</v>
      </c>
      <c r="EI290" s="158" t="s">
        <v>128</v>
      </c>
      <c r="EJ290" s="158" t="s">
        <v>128</v>
      </c>
      <c r="EK290" s="158" t="s">
        <v>128</v>
      </c>
      <c r="EL290" s="158" t="s">
        <v>128</v>
      </c>
      <c r="EM290" s="158" t="s">
        <v>128</v>
      </c>
      <c r="EN290" s="158" t="s">
        <v>128</v>
      </c>
      <c r="EO290" s="158" t="s">
        <v>128</v>
      </c>
      <c r="EP290" s="158" t="s">
        <v>128</v>
      </c>
      <c r="EQ290" s="158" t="s">
        <v>128</v>
      </c>
      <c r="ER290" s="158" t="s">
        <v>128</v>
      </c>
      <c r="ES290" s="158" t="s">
        <v>128</v>
      </c>
      <c r="ET290" s="158" t="s">
        <v>128</v>
      </c>
      <c r="EU290" s="158" t="s">
        <v>128</v>
      </c>
      <c r="EV290" s="158" t="s">
        <v>128</v>
      </c>
      <c r="EW290" s="158" t="s">
        <v>128</v>
      </c>
      <c r="EX290" s="158" t="s">
        <v>128</v>
      </c>
      <c r="EY290" s="158" t="s">
        <v>128</v>
      </c>
      <c r="EZ290" s="158" t="s">
        <v>128</v>
      </c>
      <c r="FA290" s="158" t="s">
        <v>128</v>
      </c>
      <c r="FB290" s="158" t="s">
        <v>128</v>
      </c>
      <c r="FC290" s="158" t="s">
        <v>128</v>
      </c>
      <c r="FD290" s="158" t="s">
        <v>128</v>
      </c>
      <c r="FE290" s="158" t="s">
        <v>128</v>
      </c>
      <c r="FF290" s="158" t="s">
        <v>128</v>
      </c>
      <c r="FG290" s="158" t="s">
        <v>128</v>
      </c>
      <c r="FH290" s="158" t="s">
        <v>128</v>
      </c>
      <c r="FI290" s="158" t="s">
        <v>128</v>
      </c>
      <c r="FJ290" s="158" t="s">
        <v>128</v>
      </c>
      <c r="FK290" s="158" t="s">
        <v>128</v>
      </c>
      <c r="FL290" s="158" t="s">
        <v>128</v>
      </c>
      <c r="FM290" s="158" t="s">
        <v>128</v>
      </c>
      <c r="FN290" s="158" t="s">
        <v>128</v>
      </c>
      <c r="FO290" s="158" t="s">
        <v>128</v>
      </c>
      <c r="FP290" s="158" t="s">
        <v>128</v>
      </c>
      <c r="FQ290" s="158" t="s">
        <v>128</v>
      </c>
      <c r="FR290" s="158" t="s">
        <v>128</v>
      </c>
      <c r="FS290" s="158" t="s">
        <v>128</v>
      </c>
      <c r="FT290" s="158" t="s">
        <v>128</v>
      </c>
      <c r="FU290" s="158" t="s">
        <v>128</v>
      </c>
      <c r="FV290" s="158" t="s">
        <v>128</v>
      </c>
      <c r="FW290" s="158" t="s">
        <v>128</v>
      </c>
      <c r="FX290" s="158" t="s">
        <v>128</v>
      </c>
      <c r="FY290" s="158" t="s">
        <v>128</v>
      </c>
      <c r="FZ290" s="158" t="s">
        <v>128</v>
      </c>
      <c r="GA290" s="158" t="s">
        <v>128</v>
      </c>
      <c r="GB290" s="158" t="s">
        <v>128</v>
      </c>
      <c r="GC290" s="158" t="s">
        <v>128</v>
      </c>
      <c r="GD290" s="158" t="s">
        <v>128</v>
      </c>
      <c r="GE290" s="158" t="s">
        <v>128</v>
      </c>
      <c r="GF290" s="158" t="s">
        <v>128</v>
      </c>
      <c r="GG290" s="158" t="s">
        <v>128</v>
      </c>
      <c r="GH290" s="158" t="s">
        <v>128</v>
      </c>
      <c r="GI290" s="158" t="s">
        <v>128</v>
      </c>
      <c r="GJ290" s="158" t="s">
        <v>128</v>
      </c>
      <c r="GK290" s="158" t="s">
        <v>128</v>
      </c>
      <c r="GL290" s="158" t="s">
        <v>128</v>
      </c>
      <c r="GM290" s="158" t="s">
        <v>128</v>
      </c>
      <c r="GN290" s="158" t="s">
        <v>128</v>
      </c>
      <c r="GO290" s="158" t="s">
        <v>128</v>
      </c>
      <c r="GP290" s="158" t="s">
        <v>128</v>
      </c>
      <c r="GQ290" s="158" t="s">
        <v>128</v>
      </c>
      <c r="GR290" s="158" t="s">
        <v>128</v>
      </c>
      <c r="GS290" s="158" t="s">
        <v>128</v>
      </c>
      <c r="GT290" s="158" t="s">
        <v>128</v>
      </c>
      <c r="GU290" s="158" t="s">
        <v>128</v>
      </c>
      <c r="GV290" s="158" t="s">
        <v>128</v>
      </c>
      <c r="GW290" s="158" t="s">
        <v>128</v>
      </c>
      <c r="GX290" s="158" t="s">
        <v>128</v>
      </c>
      <c r="GY290" s="158" t="s">
        <v>128</v>
      </c>
      <c r="GZ290" s="158" t="s">
        <v>128</v>
      </c>
      <c r="HA290" s="158" t="s">
        <v>128</v>
      </c>
      <c r="HB290" s="158" t="s">
        <v>128</v>
      </c>
      <c r="HC290" s="158" t="s">
        <v>128</v>
      </c>
      <c r="HD290" s="158" t="s">
        <v>128</v>
      </c>
      <c r="HE290" s="158" t="s">
        <v>128</v>
      </c>
      <c r="HF290" s="158" t="s">
        <v>128</v>
      </c>
      <c r="HG290" s="158" t="s">
        <v>128</v>
      </c>
      <c r="HH290" s="158" t="s">
        <v>128</v>
      </c>
      <c r="HI290" s="158" t="s">
        <v>128</v>
      </c>
      <c r="HJ290" s="158" t="s">
        <v>128</v>
      </c>
      <c r="HK290" s="158" t="s">
        <v>128</v>
      </c>
      <c r="HL290" s="158" t="s">
        <v>128</v>
      </c>
      <c r="HM290" s="158" t="s">
        <v>128</v>
      </c>
      <c r="HN290" s="158" t="s">
        <v>128</v>
      </c>
      <c r="HO290" s="158" t="s">
        <v>128</v>
      </c>
      <c r="HP290" s="158" t="s">
        <v>128</v>
      </c>
      <c r="HQ290" s="158" t="s">
        <v>128</v>
      </c>
      <c r="HR290" s="158" t="s">
        <v>128</v>
      </c>
      <c r="HS290" s="158" t="s">
        <v>128</v>
      </c>
      <c r="HT290" s="158" t="s">
        <v>128</v>
      </c>
      <c r="HU290" s="158" t="s">
        <v>128</v>
      </c>
      <c r="HV290" s="158" t="s">
        <v>128</v>
      </c>
      <c r="HW290" s="158" t="s">
        <v>128</v>
      </c>
      <c r="HX290" s="158" t="s">
        <v>128</v>
      </c>
      <c r="HY290" s="158" t="s">
        <v>128</v>
      </c>
      <c r="HZ290" s="158" t="s">
        <v>128</v>
      </c>
      <c r="IA290" s="158" t="s">
        <v>128</v>
      </c>
      <c r="IB290" s="158" t="s">
        <v>128</v>
      </c>
      <c r="IC290" s="158" t="s">
        <v>128</v>
      </c>
      <c r="ID290" s="158" t="s">
        <v>128</v>
      </c>
      <c r="IE290" s="158" t="s">
        <v>128</v>
      </c>
      <c r="IF290" s="158" t="s">
        <v>128</v>
      </c>
      <c r="IG290" s="158" t="s">
        <v>128</v>
      </c>
      <c r="IH290" s="158" t="s">
        <v>128</v>
      </c>
      <c r="II290" s="158" t="s">
        <v>128</v>
      </c>
      <c r="IJ290" s="158" t="s">
        <v>128</v>
      </c>
      <c r="IK290" s="158" t="s">
        <v>128</v>
      </c>
      <c r="IL290" s="158" t="s">
        <v>128</v>
      </c>
      <c r="IM290" s="158" t="s">
        <v>128</v>
      </c>
      <c r="IN290" s="158" t="s">
        <v>128</v>
      </c>
      <c r="IO290" s="158" t="s">
        <v>128</v>
      </c>
      <c r="IP290" s="158" t="s">
        <v>128</v>
      </c>
      <c r="IQ290" s="158" t="s">
        <v>128</v>
      </c>
      <c r="IR290" s="158" t="s">
        <v>128</v>
      </c>
      <c r="IS290" s="158" t="s">
        <v>128</v>
      </c>
      <c r="IT290" s="158" t="s">
        <v>128</v>
      </c>
      <c r="IU290" s="158" t="s">
        <v>128</v>
      </c>
      <c r="IV290" s="158" t="s">
        <v>128</v>
      </c>
      <c r="IW290" s="158" t="s">
        <v>128</v>
      </c>
      <c r="IX290" s="158" t="s">
        <v>128</v>
      </c>
      <c r="IY290" s="158" t="s">
        <v>128</v>
      </c>
      <c r="IZ290" s="158" t="s">
        <v>128</v>
      </c>
      <c r="JA290" s="158" t="s">
        <v>128</v>
      </c>
      <c r="JB290" s="158" t="s">
        <v>128</v>
      </c>
      <c r="JC290" s="158" t="s">
        <v>128</v>
      </c>
      <c r="JD290" s="158" t="s">
        <v>128</v>
      </c>
      <c r="JE290" s="158" t="s">
        <v>128</v>
      </c>
      <c r="JF290" s="158" t="s">
        <v>128</v>
      </c>
      <c r="JG290" s="158" t="s">
        <v>128</v>
      </c>
      <c r="JH290" s="158" t="s">
        <v>128</v>
      </c>
      <c r="JI290" s="158" t="s">
        <v>128</v>
      </c>
      <c r="JJ290" s="158" t="s">
        <v>128</v>
      </c>
      <c r="JK290" s="158" t="s">
        <v>128</v>
      </c>
      <c r="JL290" s="158" t="s">
        <v>128</v>
      </c>
      <c r="JM290" s="158" t="s">
        <v>128</v>
      </c>
      <c r="JN290" s="158" t="s">
        <v>128</v>
      </c>
      <c r="JO290" s="158" t="s">
        <v>128</v>
      </c>
      <c r="JP290" s="158" t="s">
        <v>128</v>
      </c>
      <c r="JQ290" s="158" t="s">
        <v>128</v>
      </c>
      <c r="JR290" s="158" t="s">
        <v>128</v>
      </c>
      <c r="JS290" s="158" t="s">
        <v>128</v>
      </c>
      <c r="JT290" s="158" t="s">
        <v>128</v>
      </c>
      <c r="JU290" s="158" t="s">
        <v>128</v>
      </c>
      <c r="JV290" s="158" t="s">
        <v>128</v>
      </c>
      <c r="JW290" s="158" t="s">
        <v>128</v>
      </c>
      <c r="JX290" s="158" t="s">
        <v>128</v>
      </c>
      <c r="JY290" s="158" t="s">
        <v>128</v>
      </c>
      <c r="JZ290" s="158" t="s">
        <v>128</v>
      </c>
      <c r="KA290" s="158" t="s">
        <v>128</v>
      </c>
      <c r="KB290" s="158" t="s">
        <v>128</v>
      </c>
      <c r="KC290" s="158" t="s">
        <v>128</v>
      </c>
      <c r="KD290" s="158" t="s">
        <v>128</v>
      </c>
      <c r="KE290" s="158" t="s">
        <v>128</v>
      </c>
      <c r="KF290" s="158" t="s">
        <v>128</v>
      </c>
      <c r="KG290" s="158" t="s">
        <v>128</v>
      </c>
      <c r="KH290" s="158" t="s">
        <v>128</v>
      </c>
      <c r="KI290" s="158" t="s">
        <v>128</v>
      </c>
      <c r="KJ290" s="158" t="s">
        <v>128</v>
      </c>
      <c r="KK290" s="158" t="s">
        <v>128</v>
      </c>
      <c r="KL290" s="158" t="s">
        <v>128</v>
      </c>
      <c r="KM290" s="158" t="s">
        <v>128</v>
      </c>
      <c r="KN290" s="158" t="s">
        <v>128</v>
      </c>
      <c r="KO290" s="158" t="s">
        <v>128</v>
      </c>
      <c r="KP290" s="158" t="s">
        <v>128</v>
      </c>
      <c r="KQ290" s="158" t="s">
        <v>128</v>
      </c>
      <c r="KR290" s="158" t="s">
        <v>128</v>
      </c>
      <c r="KS290" s="158" t="s">
        <v>128</v>
      </c>
      <c r="KT290" s="158" t="s">
        <v>128</v>
      </c>
      <c r="KU290" s="158" t="s">
        <v>128</v>
      </c>
      <c r="KV290" s="158" t="s">
        <v>128</v>
      </c>
      <c r="KW290" s="158" t="s">
        <v>128</v>
      </c>
      <c r="KX290" s="158" t="s">
        <v>128</v>
      </c>
      <c r="KY290" s="158" t="s">
        <v>128</v>
      </c>
      <c r="KZ290" s="158" t="s">
        <v>128</v>
      </c>
      <c r="LA290" s="158" t="s">
        <v>128</v>
      </c>
      <c r="LB290" s="158" t="s">
        <v>128</v>
      </c>
      <c r="LC290" s="158" t="s">
        <v>128</v>
      </c>
      <c r="LD290" s="158" t="s">
        <v>128</v>
      </c>
      <c r="LE290" s="158" t="s">
        <v>128</v>
      </c>
      <c r="LF290" s="158" t="s">
        <v>128</v>
      </c>
      <c r="LG290" s="158" t="s">
        <v>128</v>
      </c>
      <c r="LH290" s="158" t="s">
        <v>128</v>
      </c>
      <c r="LI290" s="158" t="s">
        <v>128</v>
      </c>
      <c r="LJ290" s="158" t="s">
        <v>128</v>
      </c>
      <c r="LK290" s="158" t="s">
        <v>128</v>
      </c>
      <c r="LL290" s="158" t="s">
        <v>128</v>
      </c>
      <c r="LM290" s="158" t="s">
        <v>128</v>
      </c>
      <c r="LN290" s="158" t="s">
        <v>128</v>
      </c>
      <c r="LO290" s="158" t="s">
        <v>128</v>
      </c>
      <c r="LP290" s="158" t="s">
        <v>128</v>
      </c>
      <c r="LQ290" s="158" t="s">
        <v>128</v>
      </c>
      <c r="LR290" s="158" t="s">
        <v>128</v>
      </c>
      <c r="LS290" s="158" t="s">
        <v>128</v>
      </c>
      <c r="LT290" s="158" t="s">
        <v>128</v>
      </c>
      <c r="LU290" s="158" t="s">
        <v>128</v>
      </c>
      <c r="LV290" s="158" t="s">
        <v>128</v>
      </c>
      <c r="LW290" s="158" t="s">
        <v>128</v>
      </c>
      <c r="LX290" s="158" t="s">
        <v>128</v>
      </c>
      <c r="LY290" s="158" t="s">
        <v>128</v>
      </c>
      <c r="LZ290" s="158" t="s">
        <v>128</v>
      </c>
      <c r="MA290" s="158" t="s">
        <v>128</v>
      </c>
      <c r="MB290" s="158" t="s">
        <v>128</v>
      </c>
      <c r="MC290" s="158" t="s">
        <v>128</v>
      </c>
      <c r="MD290" s="158" t="s">
        <v>128</v>
      </c>
      <c r="ME290" s="158" t="s">
        <v>128</v>
      </c>
      <c r="MF290" s="158" t="s">
        <v>128</v>
      </c>
      <c r="MG290" s="158" t="s">
        <v>128</v>
      </c>
      <c r="MH290" s="158" t="s">
        <v>128</v>
      </c>
      <c r="MI290" s="158" t="s">
        <v>128</v>
      </c>
      <c r="MJ290" s="158" t="s">
        <v>128</v>
      </c>
      <c r="MK290" s="158" t="s">
        <v>128</v>
      </c>
      <c r="ML290" s="158" t="s">
        <v>128</v>
      </c>
      <c r="MM290" s="158" t="s">
        <v>128</v>
      </c>
      <c r="MN290" s="158" t="s">
        <v>128</v>
      </c>
      <c r="MO290" s="158" t="s">
        <v>128</v>
      </c>
      <c r="MP290" s="158" t="s">
        <v>128</v>
      </c>
      <c r="MQ290" s="158" t="s">
        <v>128</v>
      </c>
      <c r="MR290" s="158" t="s">
        <v>128</v>
      </c>
      <c r="MS290" s="158" t="s">
        <v>128</v>
      </c>
      <c r="MT290" s="158" t="s">
        <v>128</v>
      </c>
      <c r="MU290" s="158" t="s">
        <v>128</v>
      </c>
      <c r="MV290" s="158" t="s">
        <v>128</v>
      </c>
      <c r="MW290" s="158" t="s">
        <v>128</v>
      </c>
      <c r="MX290" s="158" t="s">
        <v>128</v>
      </c>
      <c r="MY290" s="158" t="s">
        <v>128</v>
      </c>
      <c r="MZ290" s="158" t="s">
        <v>128</v>
      </c>
      <c r="NA290" s="158" t="s">
        <v>128</v>
      </c>
      <c r="NB290" s="158" t="s">
        <v>128</v>
      </c>
      <c r="NC290" s="158" t="s">
        <v>128</v>
      </c>
      <c r="ND290" s="158" t="s">
        <v>128</v>
      </c>
      <c r="NE290" s="158" t="s">
        <v>128</v>
      </c>
      <c r="NF290" s="158" t="s">
        <v>128</v>
      </c>
      <c r="NG290" s="158" t="s">
        <v>128</v>
      </c>
      <c r="NH290" s="158" t="s">
        <v>128</v>
      </c>
      <c r="NI290" s="158" t="s">
        <v>128</v>
      </c>
      <c r="NJ290" s="158" t="s">
        <v>128</v>
      </c>
      <c r="NK290" s="158" t="s">
        <v>128</v>
      </c>
      <c r="NL290" s="158" t="s">
        <v>128</v>
      </c>
      <c r="NM290" s="158" t="s">
        <v>128</v>
      </c>
      <c r="NN290" s="158" t="s">
        <v>128</v>
      </c>
      <c r="NO290" s="158" t="s">
        <v>128</v>
      </c>
      <c r="NP290" s="158" t="s">
        <v>128</v>
      </c>
      <c r="NQ290" s="158" t="s">
        <v>128</v>
      </c>
      <c r="NR290" s="158" t="s">
        <v>128</v>
      </c>
      <c r="NS290" s="158" t="s">
        <v>128</v>
      </c>
      <c r="NT290" s="158" t="s">
        <v>128</v>
      </c>
      <c r="NU290" s="158" t="s">
        <v>128</v>
      </c>
      <c r="NV290" s="158" t="s">
        <v>128</v>
      </c>
      <c r="NW290" s="158" t="s">
        <v>128</v>
      </c>
      <c r="NX290" s="158" t="s">
        <v>128</v>
      </c>
      <c r="NY290" s="158" t="s">
        <v>128</v>
      </c>
      <c r="NZ290" s="158" t="s">
        <v>128</v>
      </c>
      <c r="OA290" s="158" t="s">
        <v>128</v>
      </c>
      <c r="OB290" s="158" t="s">
        <v>128</v>
      </c>
      <c r="OC290" s="158" t="s">
        <v>128</v>
      </c>
      <c r="OD290" s="158" t="s">
        <v>128</v>
      </c>
      <c r="OE290" s="170" t="s">
        <v>128</v>
      </c>
      <c r="OF290" s="181"/>
      <c r="OG290" s="113" t="str">
        <f t="shared" si="1778"/>
        <v/>
      </c>
      <c r="OH290" s="66" t="str">
        <f t="shared" si="1779"/>
        <v/>
      </c>
      <c r="OI290" s="66" t="str">
        <f t="shared" si="1780"/>
        <v/>
      </c>
      <c r="OJ290" s="66" t="str">
        <f t="shared" si="1781"/>
        <v/>
      </c>
      <c r="OK290" s="66" t="str">
        <f t="shared" si="1782"/>
        <v/>
      </c>
      <c r="OL290" s="66" t="str">
        <f t="shared" si="1783"/>
        <v/>
      </c>
      <c r="OM290" s="66" t="str">
        <f t="shared" si="1784"/>
        <v/>
      </c>
      <c r="ON290" s="66" t="str">
        <f t="shared" si="1785"/>
        <v/>
      </c>
      <c r="OO290" s="66" t="str">
        <f t="shared" si="1786"/>
        <v/>
      </c>
      <c r="OP290" s="66" t="str">
        <f t="shared" si="1787"/>
        <v/>
      </c>
      <c r="OQ290" s="66" t="str">
        <f t="shared" si="1788"/>
        <v/>
      </c>
      <c r="OR290" s="66" t="str">
        <f t="shared" si="1789"/>
        <v/>
      </c>
      <c r="OS290" s="66" t="str">
        <f t="shared" si="1790"/>
        <v/>
      </c>
      <c r="OT290" s="66" t="str">
        <f t="shared" si="1791"/>
        <v/>
      </c>
      <c r="OU290" s="66" t="str">
        <f t="shared" si="1792"/>
        <v/>
      </c>
      <c r="OV290" s="66" t="str">
        <f t="shared" si="1793"/>
        <v/>
      </c>
      <c r="OW290" s="66" t="str">
        <f t="shared" si="1794"/>
        <v/>
      </c>
      <c r="OX290" s="66" t="str">
        <f t="shared" si="1795"/>
        <v/>
      </c>
      <c r="OY290" s="130">
        <f t="shared" si="1796"/>
        <v>15.708942536552195</v>
      </c>
      <c r="OZ290" s="66" t="str">
        <f t="shared" si="1797"/>
        <v>kg/GJ delivered</v>
      </c>
      <c r="PA290" s="118">
        <f t="shared" si="1798"/>
        <v>4.2842570554233248</v>
      </c>
      <c r="PB290" s="66" t="str">
        <f t="shared" si="1799"/>
        <v>kg/GJ delivered</v>
      </c>
      <c r="PC290" s="126">
        <f t="shared" si="1800"/>
        <v>0.39830961286248601</v>
      </c>
      <c r="PD290" s="66" t="str">
        <f t="shared" si="1801"/>
        <v>kg/GJ delivered</v>
      </c>
      <c r="PE290" s="66" t="str">
        <f t="shared" si="1802"/>
        <v/>
      </c>
      <c r="PF290" s="66" t="str">
        <f t="shared" si="1803"/>
        <v/>
      </c>
      <c r="PG290" s="66" t="str">
        <f t="shared" si="1804"/>
        <v/>
      </c>
      <c r="PH290" s="66" t="str">
        <f t="shared" si="1805"/>
        <v/>
      </c>
      <c r="PI290" s="66" t="str">
        <f t="shared" si="1806"/>
        <v/>
      </c>
      <c r="PJ290" s="66" t="str">
        <f t="shared" si="1807"/>
        <v/>
      </c>
      <c r="PK290" s="66" t="str">
        <f t="shared" si="1808"/>
        <v/>
      </c>
      <c r="PL290" s="66" t="str">
        <f t="shared" si="1809"/>
        <v/>
      </c>
      <c r="PM290" s="66" t="str">
        <f t="shared" si="1810"/>
        <v/>
      </c>
      <c r="PN290" s="66" t="str">
        <f t="shared" si="1811"/>
        <v/>
      </c>
      <c r="PO290" s="66" t="str">
        <f t="shared" si="1812"/>
        <v/>
      </c>
      <c r="PP290" s="66" t="str">
        <f t="shared" si="1813"/>
        <v/>
      </c>
      <c r="PQ290" s="66" t="str">
        <f t="shared" si="1814"/>
        <v/>
      </c>
      <c r="PR290" s="66" t="str">
        <f t="shared" si="1815"/>
        <v/>
      </c>
      <c r="PS290" s="66" t="str">
        <f t="shared" si="1816"/>
        <v/>
      </c>
      <c r="PT290" s="66" t="str">
        <f t="shared" si="1817"/>
        <v/>
      </c>
      <c r="PU290" s="66" t="str">
        <f t="shared" si="1818"/>
        <v/>
      </c>
      <c r="PV290" s="66" t="str">
        <f t="shared" si="1819"/>
        <v/>
      </c>
      <c r="PW290" s="66" t="str">
        <f t="shared" si="1820"/>
        <v/>
      </c>
      <c r="PX290" s="66" t="str">
        <f t="shared" si="1821"/>
        <v/>
      </c>
      <c r="PY290" s="66" t="str">
        <f t="shared" si="1822"/>
        <v/>
      </c>
      <c r="PZ290" s="66" t="str">
        <f t="shared" si="1823"/>
        <v/>
      </c>
      <c r="QA290" s="66" t="str">
        <f t="shared" si="1824"/>
        <v/>
      </c>
      <c r="QB290" s="66" t="str">
        <f t="shared" si="1825"/>
        <v/>
      </c>
      <c r="QC290" s="66" t="str">
        <f t="shared" si="1826"/>
        <v/>
      </c>
      <c r="QD290" s="66" t="str">
        <f t="shared" si="1827"/>
        <v/>
      </c>
      <c r="QE290" s="66" t="str">
        <f t="shared" si="1828"/>
        <v/>
      </c>
      <c r="QF290" s="66" t="str">
        <f t="shared" si="1829"/>
        <v/>
      </c>
      <c r="QG290" s="66" t="str">
        <f t="shared" si="1830"/>
        <v/>
      </c>
      <c r="QH290" s="66" t="str">
        <f t="shared" si="1831"/>
        <v/>
      </c>
      <c r="QI290" s="66" t="str">
        <f t="shared" si="1832"/>
        <v/>
      </c>
      <c r="QJ290" s="66" t="str">
        <f t="shared" si="1833"/>
        <v/>
      </c>
      <c r="QK290" s="66" t="str">
        <f t="shared" si="1834"/>
        <v/>
      </c>
      <c r="QL290" s="66" t="str">
        <f t="shared" si="1835"/>
        <v/>
      </c>
      <c r="QM290" s="66" t="str">
        <f t="shared" si="1836"/>
        <v/>
      </c>
      <c r="QN290" s="66" t="str">
        <f t="shared" si="1837"/>
        <v/>
      </c>
      <c r="QO290" s="66" t="str">
        <f t="shared" si="1838"/>
        <v/>
      </c>
      <c r="QP290" s="66" t="str">
        <f t="shared" si="1839"/>
        <v/>
      </c>
      <c r="QQ290" s="66" t="str">
        <f t="shared" si="1840"/>
        <v/>
      </c>
      <c r="QR290" s="66" t="str">
        <f t="shared" si="1841"/>
        <v/>
      </c>
      <c r="QS290" s="66" t="str">
        <f t="shared" si="1842"/>
        <v/>
      </c>
      <c r="QT290" s="66" t="str">
        <f t="shared" si="1843"/>
        <v/>
      </c>
      <c r="QU290" s="66" t="str">
        <f t="shared" si="1844"/>
        <v/>
      </c>
      <c r="QV290" s="66" t="str">
        <f t="shared" si="1845"/>
        <v/>
      </c>
      <c r="QW290" s="66" t="str">
        <f t="shared" si="1846"/>
        <v/>
      </c>
      <c r="QX290" s="66" t="str">
        <f t="shared" si="1847"/>
        <v/>
      </c>
      <c r="QY290" s="66" t="str">
        <f t="shared" si="1848"/>
        <v/>
      </c>
      <c r="QZ290" s="66" t="str">
        <f t="shared" si="1849"/>
        <v/>
      </c>
      <c r="RA290" s="66" t="str">
        <f t="shared" si="1850"/>
        <v/>
      </c>
      <c r="RB290" s="66" t="str">
        <f t="shared" si="1851"/>
        <v/>
      </c>
      <c r="RC290" s="66" t="str">
        <f t="shared" si="1852"/>
        <v/>
      </c>
      <c r="RD290" s="66" t="str">
        <f t="shared" si="1853"/>
        <v/>
      </c>
      <c r="RE290" s="66" t="str">
        <f t="shared" si="1854"/>
        <v/>
      </c>
      <c r="RF290" s="66" t="str">
        <f t="shared" si="1855"/>
        <v/>
      </c>
      <c r="RG290" s="66" t="str">
        <f t="shared" si="1856"/>
        <v/>
      </c>
      <c r="RH290" s="66" t="str">
        <f t="shared" si="1857"/>
        <v/>
      </c>
      <c r="RI290" s="66" t="str">
        <f t="shared" si="1858"/>
        <v/>
      </c>
      <c r="RJ290" s="66" t="str">
        <f t="shared" si="1859"/>
        <v/>
      </c>
      <c r="RK290" s="66" t="str">
        <f t="shared" si="1860"/>
        <v/>
      </c>
      <c r="RL290" s="66" t="str">
        <f t="shared" si="1861"/>
        <v/>
      </c>
      <c r="RM290" s="66" t="str">
        <f t="shared" si="1862"/>
        <v/>
      </c>
      <c r="RN290" s="66" t="str">
        <f t="shared" si="1863"/>
        <v/>
      </c>
      <c r="RO290" s="66" t="str">
        <f t="shared" si="1864"/>
        <v/>
      </c>
      <c r="RP290" s="66" t="str">
        <f t="shared" si="1865"/>
        <v/>
      </c>
      <c r="RQ290" s="66" t="str">
        <f t="shared" si="1866"/>
        <v/>
      </c>
      <c r="RR290" s="66" t="str">
        <f t="shared" si="1867"/>
        <v/>
      </c>
      <c r="RS290" s="66" t="str">
        <f t="shared" si="1868"/>
        <v/>
      </c>
      <c r="RT290" s="66" t="str">
        <f t="shared" si="1869"/>
        <v/>
      </c>
      <c r="RU290" s="66" t="str">
        <f t="shared" si="1870"/>
        <v/>
      </c>
      <c r="RV290" s="66" t="str">
        <f t="shared" si="1871"/>
        <v/>
      </c>
      <c r="RW290" s="66" t="str">
        <f t="shared" si="1872"/>
        <v/>
      </c>
      <c r="RX290" s="66" t="str">
        <f t="shared" si="1873"/>
        <v/>
      </c>
      <c r="RY290" s="66" t="str">
        <f t="shared" si="1874"/>
        <v/>
      </c>
      <c r="RZ290" s="66" t="str">
        <f t="shared" si="1875"/>
        <v/>
      </c>
      <c r="SA290" s="66" t="str">
        <f t="shared" si="1876"/>
        <v/>
      </c>
      <c r="SB290" s="66" t="str">
        <f t="shared" si="1877"/>
        <v/>
      </c>
      <c r="SC290" s="66" t="str">
        <f t="shared" si="1878"/>
        <v/>
      </c>
      <c r="SD290" s="66" t="str">
        <f t="shared" si="1879"/>
        <v/>
      </c>
      <c r="SE290" s="66" t="str">
        <f t="shared" si="1880"/>
        <v/>
      </c>
      <c r="SF290" s="66" t="str">
        <f t="shared" si="1881"/>
        <v/>
      </c>
      <c r="SG290" s="66" t="str">
        <f t="shared" si="1882"/>
        <v/>
      </c>
      <c r="SH290" s="66" t="str">
        <f t="shared" si="1883"/>
        <v/>
      </c>
      <c r="SI290" s="66" t="str">
        <f t="shared" si="1884"/>
        <v/>
      </c>
      <c r="SJ290" s="66" t="str">
        <f t="shared" si="1885"/>
        <v/>
      </c>
      <c r="SK290" s="66" t="str">
        <f t="shared" si="1886"/>
        <v/>
      </c>
      <c r="SL290" s="66" t="str">
        <f t="shared" si="1887"/>
        <v/>
      </c>
      <c r="SM290" s="66" t="str">
        <f t="shared" si="1888"/>
        <v/>
      </c>
      <c r="SN290" s="66" t="str">
        <f t="shared" si="1889"/>
        <v/>
      </c>
      <c r="SO290" s="66" t="str">
        <f t="shared" si="1890"/>
        <v/>
      </c>
      <c r="SP290" s="66" t="str">
        <f t="shared" si="1891"/>
        <v/>
      </c>
      <c r="SQ290" s="66" t="str">
        <f t="shared" si="1892"/>
        <v/>
      </c>
      <c r="SR290" s="66" t="str">
        <f t="shared" si="1893"/>
        <v/>
      </c>
      <c r="SS290" s="66" t="str">
        <f t="shared" si="1894"/>
        <v/>
      </c>
      <c r="ST290" s="66" t="str">
        <f t="shared" si="1895"/>
        <v/>
      </c>
      <c r="SU290" s="66" t="str">
        <f t="shared" si="1896"/>
        <v/>
      </c>
      <c r="SV290" s="66" t="str">
        <f t="shared" si="1897"/>
        <v/>
      </c>
      <c r="SW290" s="66" t="str">
        <f t="shared" si="1898"/>
        <v/>
      </c>
      <c r="SX290" s="66" t="str">
        <f t="shared" si="1899"/>
        <v/>
      </c>
      <c r="SY290" s="66" t="str">
        <f t="shared" si="1900"/>
        <v/>
      </c>
      <c r="SZ290" s="66" t="str">
        <f t="shared" si="1901"/>
        <v/>
      </c>
      <c r="TA290" s="66" t="str">
        <f t="shared" si="1902"/>
        <v/>
      </c>
      <c r="TB290" s="66" t="str">
        <f t="shared" si="1903"/>
        <v/>
      </c>
      <c r="TC290" s="66" t="str">
        <f t="shared" si="1904"/>
        <v/>
      </c>
      <c r="TD290" s="66" t="str">
        <f t="shared" si="1905"/>
        <v/>
      </c>
      <c r="TE290" s="66" t="str">
        <f t="shared" si="1906"/>
        <v/>
      </c>
      <c r="TF290" s="66" t="str">
        <f t="shared" si="1907"/>
        <v/>
      </c>
      <c r="TG290" s="66" t="str">
        <f t="shared" si="1908"/>
        <v/>
      </c>
      <c r="TH290" s="66" t="str">
        <f t="shared" si="1909"/>
        <v/>
      </c>
      <c r="TI290" s="66" t="str">
        <f t="shared" si="1910"/>
        <v/>
      </c>
      <c r="TJ290" s="66" t="str">
        <f t="shared" si="1911"/>
        <v/>
      </c>
      <c r="TK290" s="66" t="str">
        <f t="shared" si="1912"/>
        <v/>
      </c>
      <c r="TL290" s="66" t="str">
        <f t="shared" si="1913"/>
        <v/>
      </c>
      <c r="TM290" s="66" t="str">
        <f t="shared" si="1914"/>
        <v/>
      </c>
      <c r="TN290" s="66" t="str">
        <f t="shared" si="1915"/>
        <v/>
      </c>
      <c r="TO290" s="66" t="str">
        <f t="shared" si="1916"/>
        <v/>
      </c>
      <c r="TP290" s="66" t="str">
        <f t="shared" si="1917"/>
        <v/>
      </c>
      <c r="TQ290" s="66" t="str">
        <f t="shared" si="1918"/>
        <v/>
      </c>
      <c r="TR290" s="66" t="str">
        <f t="shared" si="1919"/>
        <v/>
      </c>
      <c r="TS290" s="66" t="str">
        <f t="shared" si="1920"/>
        <v/>
      </c>
      <c r="TT290" s="66" t="str">
        <f t="shared" si="1921"/>
        <v/>
      </c>
      <c r="TU290" s="66" t="str">
        <f t="shared" si="1922"/>
        <v/>
      </c>
      <c r="TV290" s="66" t="str">
        <f t="shared" si="1923"/>
        <v/>
      </c>
      <c r="TW290" s="66" t="str">
        <f t="shared" si="1924"/>
        <v/>
      </c>
      <c r="TX290" s="66" t="str">
        <f t="shared" si="1925"/>
        <v/>
      </c>
      <c r="TY290" s="66" t="str">
        <f t="shared" si="1926"/>
        <v/>
      </c>
      <c r="TZ290" s="66" t="str">
        <f t="shared" si="1927"/>
        <v/>
      </c>
      <c r="UA290" s="66" t="str">
        <f t="shared" si="1928"/>
        <v/>
      </c>
      <c r="UB290" s="66" t="str">
        <f t="shared" si="1929"/>
        <v/>
      </c>
      <c r="UC290" s="66" t="str">
        <f t="shared" si="1930"/>
        <v/>
      </c>
      <c r="UD290" s="66" t="str">
        <f t="shared" si="1931"/>
        <v/>
      </c>
      <c r="UE290" s="66" t="str">
        <f t="shared" si="1932"/>
        <v/>
      </c>
      <c r="UF290" s="66" t="str">
        <f t="shared" si="1933"/>
        <v/>
      </c>
      <c r="UG290" s="66" t="str">
        <f t="shared" si="1934"/>
        <v/>
      </c>
      <c r="UH290" s="66" t="str">
        <f t="shared" si="1935"/>
        <v/>
      </c>
      <c r="UI290" s="66" t="str">
        <f t="shared" si="1936"/>
        <v/>
      </c>
      <c r="UJ290" s="66" t="str">
        <f t="shared" si="1937"/>
        <v/>
      </c>
      <c r="UK290" s="66" t="str">
        <f t="shared" si="1938"/>
        <v/>
      </c>
      <c r="UL290" s="66" t="str">
        <f t="shared" si="1939"/>
        <v/>
      </c>
      <c r="UM290" s="66" t="str">
        <f t="shared" si="1940"/>
        <v/>
      </c>
      <c r="UN290" s="66" t="str">
        <f t="shared" si="1941"/>
        <v/>
      </c>
      <c r="UO290" s="66" t="str">
        <f t="shared" si="1942"/>
        <v/>
      </c>
      <c r="UP290" s="66" t="str">
        <f t="shared" si="1943"/>
        <v/>
      </c>
      <c r="UQ290" s="66" t="str">
        <f t="shared" si="1944"/>
        <v/>
      </c>
      <c r="UR290" s="66" t="str">
        <f t="shared" si="1945"/>
        <v/>
      </c>
      <c r="US290" s="66" t="str">
        <f t="shared" si="1946"/>
        <v/>
      </c>
      <c r="UT290" s="66" t="str">
        <f t="shared" si="1947"/>
        <v/>
      </c>
      <c r="UU290" s="66" t="str">
        <f t="shared" si="1948"/>
        <v/>
      </c>
      <c r="UV290" s="66" t="str">
        <f t="shared" si="1949"/>
        <v/>
      </c>
      <c r="UW290" s="66" t="str">
        <f t="shared" si="1950"/>
        <v/>
      </c>
      <c r="UX290" s="66" t="str">
        <f t="shared" si="1951"/>
        <v/>
      </c>
      <c r="UY290" s="66" t="str">
        <f t="shared" si="1952"/>
        <v/>
      </c>
      <c r="UZ290" s="66" t="str">
        <f t="shared" si="1953"/>
        <v/>
      </c>
      <c r="VA290" s="66" t="str">
        <f t="shared" si="1954"/>
        <v/>
      </c>
      <c r="VB290" s="66" t="str">
        <f t="shared" si="1955"/>
        <v/>
      </c>
      <c r="VC290" s="66" t="str">
        <f t="shared" si="1956"/>
        <v/>
      </c>
      <c r="VD290" s="66" t="str">
        <f t="shared" si="1957"/>
        <v/>
      </c>
      <c r="VE290" s="66" t="str">
        <f t="shared" si="1958"/>
        <v/>
      </c>
      <c r="VF290" s="66" t="str">
        <f t="shared" si="1959"/>
        <v/>
      </c>
      <c r="VG290" s="66" t="str">
        <f t="shared" si="1960"/>
        <v/>
      </c>
      <c r="VH290" s="66" t="str">
        <f t="shared" si="1961"/>
        <v/>
      </c>
      <c r="VI290" s="66" t="str">
        <f t="shared" si="1962"/>
        <v/>
      </c>
      <c r="VJ290" s="66" t="str">
        <f t="shared" si="1963"/>
        <v/>
      </c>
      <c r="VK290" s="66" t="str">
        <f t="shared" si="1964"/>
        <v/>
      </c>
      <c r="VL290" s="66" t="str">
        <f t="shared" si="1965"/>
        <v/>
      </c>
      <c r="VM290" s="66" t="str">
        <f t="shared" si="1966"/>
        <v/>
      </c>
      <c r="VN290" s="66" t="str">
        <f t="shared" si="1967"/>
        <v/>
      </c>
      <c r="VO290" s="66" t="str">
        <f t="shared" si="1968"/>
        <v/>
      </c>
      <c r="VP290" s="66" t="str">
        <f t="shared" si="1969"/>
        <v/>
      </c>
      <c r="VQ290" s="66" t="str">
        <f t="shared" si="1970"/>
        <v/>
      </c>
      <c r="VR290" s="66" t="str">
        <f t="shared" si="1971"/>
        <v/>
      </c>
      <c r="VS290" s="66" t="str">
        <f t="shared" si="1972"/>
        <v/>
      </c>
      <c r="VT290" s="66" t="str">
        <f t="shared" si="1973"/>
        <v/>
      </c>
      <c r="VU290" s="66" t="str">
        <f t="shared" si="1974"/>
        <v/>
      </c>
      <c r="VV290" s="66" t="str">
        <f t="shared" si="1975"/>
        <v/>
      </c>
      <c r="VW290" s="66" t="str">
        <f t="shared" si="1976"/>
        <v/>
      </c>
      <c r="VX290" s="66" t="str">
        <f t="shared" si="1977"/>
        <v/>
      </c>
      <c r="VY290" s="66" t="str">
        <f t="shared" si="1978"/>
        <v/>
      </c>
      <c r="VZ290" s="66" t="str">
        <f t="shared" si="1979"/>
        <v/>
      </c>
      <c r="WA290" s="66" t="str">
        <f t="shared" si="1980"/>
        <v/>
      </c>
      <c r="WB290" s="66" t="str">
        <f t="shared" si="1981"/>
        <v/>
      </c>
      <c r="WC290" s="66" t="str">
        <f t="shared" si="1982"/>
        <v/>
      </c>
      <c r="WD290" s="66" t="str">
        <f t="shared" si="1983"/>
        <v/>
      </c>
      <c r="WE290" s="66" t="str">
        <f t="shared" si="1984"/>
        <v/>
      </c>
      <c r="WF290" s="66" t="str">
        <f t="shared" si="1985"/>
        <v/>
      </c>
      <c r="WG290" s="66" t="str">
        <f t="shared" si="1986"/>
        <v/>
      </c>
      <c r="WH290" s="66" t="str">
        <f t="shared" si="1987"/>
        <v/>
      </c>
      <c r="WI290" s="66" t="str">
        <f t="shared" si="1988"/>
        <v/>
      </c>
      <c r="WJ290" s="66" t="str">
        <f t="shared" si="1989"/>
        <v/>
      </c>
      <c r="WK290" s="66" t="str">
        <f t="shared" si="1990"/>
        <v/>
      </c>
      <c r="WL290" s="66" t="str">
        <f t="shared" si="1991"/>
        <v/>
      </c>
      <c r="WM290" s="66" t="str">
        <f t="shared" si="1992"/>
        <v/>
      </c>
      <c r="WN290" s="66" t="str">
        <f t="shared" si="1993"/>
        <v/>
      </c>
      <c r="WO290" s="66" t="str">
        <f t="shared" si="1994"/>
        <v/>
      </c>
      <c r="WP290" s="66" t="str">
        <f t="shared" si="1995"/>
        <v/>
      </c>
      <c r="WQ290" s="66" t="str">
        <f t="shared" si="1996"/>
        <v/>
      </c>
      <c r="WR290" s="66" t="str">
        <f t="shared" si="1997"/>
        <v/>
      </c>
      <c r="WS290" s="66" t="str">
        <f t="shared" si="1998"/>
        <v/>
      </c>
      <c r="WT290" s="66" t="str">
        <f t="shared" si="1999"/>
        <v/>
      </c>
      <c r="WU290" s="66" t="str">
        <f t="shared" si="2000"/>
        <v/>
      </c>
      <c r="WV290" s="66" t="str">
        <f t="shared" si="2001"/>
        <v/>
      </c>
      <c r="WW290" s="66" t="str">
        <f t="shared" si="2002"/>
        <v/>
      </c>
      <c r="WX290" s="66" t="str">
        <f t="shared" si="2003"/>
        <v/>
      </c>
      <c r="WY290" s="66" t="str">
        <f t="shared" si="2004"/>
        <v/>
      </c>
      <c r="WZ290" s="66" t="str">
        <f t="shared" si="2005"/>
        <v/>
      </c>
      <c r="XA290" s="66" t="str">
        <f t="shared" si="2006"/>
        <v/>
      </c>
      <c r="XB290" s="66" t="str">
        <f t="shared" si="2007"/>
        <v/>
      </c>
      <c r="XC290" s="66" t="str">
        <f t="shared" si="2008"/>
        <v/>
      </c>
      <c r="XD290" s="66" t="str">
        <f t="shared" si="2009"/>
        <v/>
      </c>
      <c r="XE290" s="66" t="str">
        <f t="shared" si="2010"/>
        <v/>
      </c>
      <c r="XF290" s="66" t="str">
        <f t="shared" si="2011"/>
        <v/>
      </c>
      <c r="XG290" s="66" t="str">
        <f t="shared" si="2012"/>
        <v/>
      </c>
      <c r="XH290" s="66" t="str">
        <f t="shared" si="2013"/>
        <v/>
      </c>
      <c r="XI290" s="66" t="str">
        <f t="shared" si="2014"/>
        <v/>
      </c>
      <c r="XJ290" s="66" t="str">
        <f t="shared" si="2015"/>
        <v/>
      </c>
      <c r="XK290" s="66" t="str">
        <f t="shared" si="2016"/>
        <v/>
      </c>
      <c r="XL290" s="66" t="str">
        <f t="shared" si="2017"/>
        <v/>
      </c>
      <c r="XM290" s="66" t="str">
        <f t="shared" si="2018"/>
        <v/>
      </c>
      <c r="XN290" s="66" t="str">
        <f t="shared" si="2019"/>
        <v/>
      </c>
      <c r="XO290" s="66" t="str">
        <f t="shared" si="2020"/>
        <v/>
      </c>
      <c r="XP290" s="66" t="str">
        <f t="shared" si="2021"/>
        <v/>
      </c>
      <c r="XQ290" s="66" t="str">
        <f t="shared" si="2022"/>
        <v/>
      </c>
      <c r="XR290" s="66" t="str">
        <f t="shared" si="2023"/>
        <v/>
      </c>
      <c r="XS290" s="66" t="str">
        <f t="shared" si="2024"/>
        <v/>
      </c>
      <c r="XT290" s="66" t="str">
        <f t="shared" si="2025"/>
        <v/>
      </c>
      <c r="XU290" s="66" t="str">
        <f t="shared" si="2026"/>
        <v/>
      </c>
      <c r="XV290" s="66" t="str">
        <f t="shared" si="2027"/>
        <v/>
      </c>
      <c r="XW290" s="66" t="str">
        <f t="shared" si="2028"/>
        <v/>
      </c>
      <c r="XX290" s="66" t="str">
        <f t="shared" si="2029"/>
        <v/>
      </c>
      <c r="XY290" s="66" t="str">
        <f t="shared" si="2030"/>
        <v/>
      </c>
      <c r="XZ290" s="66" t="str">
        <f t="shared" si="2031"/>
        <v/>
      </c>
      <c r="YA290" s="66" t="str">
        <f t="shared" si="2032"/>
        <v/>
      </c>
      <c r="YB290" s="66" t="str">
        <f t="shared" si="2033"/>
        <v/>
      </c>
      <c r="YC290" s="66" t="str">
        <f t="shared" si="2034"/>
        <v/>
      </c>
      <c r="YD290" s="66" t="str">
        <f t="shared" si="2035"/>
        <v/>
      </c>
      <c r="YE290" s="66" t="str">
        <f t="shared" si="2036"/>
        <v/>
      </c>
      <c r="YF290" s="66" t="str">
        <f t="shared" si="2037"/>
        <v/>
      </c>
      <c r="YG290" s="66" t="str">
        <f t="shared" si="2038"/>
        <v/>
      </c>
      <c r="YH290" s="66" t="str">
        <f t="shared" si="2039"/>
        <v/>
      </c>
      <c r="YI290" s="66" t="str">
        <f t="shared" si="2040"/>
        <v/>
      </c>
      <c r="YJ290" s="66" t="str">
        <f t="shared" si="2041"/>
        <v/>
      </c>
      <c r="YK290" s="66" t="str">
        <f t="shared" si="2042"/>
        <v/>
      </c>
      <c r="YL290" s="66" t="str">
        <f t="shared" si="2043"/>
        <v/>
      </c>
      <c r="YM290" s="66" t="str">
        <f t="shared" si="2044"/>
        <v/>
      </c>
      <c r="YN290" s="66" t="str">
        <f t="shared" si="2045"/>
        <v/>
      </c>
      <c r="YO290" s="66" t="str">
        <f t="shared" si="2046"/>
        <v/>
      </c>
      <c r="YP290" s="66" t="str">
        <f t="shared" si="2047"/>
        <v/>
      </c>
      <c r="YQ290" s="66" t="str">
        <f t="shared" si="2048"/>
        <v/>
      </c>
      <c r="YR290" s="66" t="str">
        <f t="shared" si="2049"/>
        <v/>
      </c>
      <c r="YS290" s="66" t="str">
        <f t="shared" si="2050"/>
        <v/>
      </c>
      <c r="YT290" s="66" t="str">
        <f t="shared" si="2051"/>
        <v/>
      </c>
      <c r="YU290" s="66" t="str">
        <f t="shared" si="2052"/>
        <v/>
      </c>
      <c r="YV290" s="66" t="str">
        <f t="shared" si="2053"/>
        <v/>
      </c>
      <c r="YW290" s="66" t="str">
        <f t="shared" si="2054"/>
        <v/>
      </c>
      <c r="YX290" s="66" t="str">
        <f t="shared" si="2055"/>
        <v/>
      </c>
      <c r="YY290" s="66" t="str">
        <f t="shared" si="2056"/>
        <v/>
      </c>
      <c r="YZ290" s="66" t="str">
        <f t="shared" si="2057"/>
        <v/>
      </c>
      <c r="ZA290" s="66" t="str">
        <f t="shared" si="2058"/>
        <v/>
      </c>
      <c r="ZB290" s="66" t="str">
        <f t="shared" si="2059"/>
        <v/>
      </c>
      <c r="ZC290" s="66" t="str">
        <f t="shared" si="2060"/>
        <v/>
      </c>
      <c r="ZD290" s="66" t="str">
        <f t="shared" si="2061"/>
        <v/>
      </c>
      <c r="ZE290" s="66" t="str">
        <f t="shared" si="2062"/>
        <v/>
      </c>
      <c r="ZF290" s="66" t="str">
        <f t="shared" si="2063"/>
        <v/>
      </c>
      <c r="ZG290" s="66" t="str">
        <f t="shared" si="2064"/>
        <v/>
      </c>
      <c r="ZH290" s="66" t="str">
        <f t="shared" si="2065"/>
        <v/>
      </c>
      <c r="ZI290" s="66" t="str">
        <f t="shared" si="2066"/>
        <v/>
      </c>
      <c r="ZJ290" s="66" t="str">
        <f t="shared" si="2067"/>
        <v/>
      </c>
      <c r="ZK290" s="66" t="str">
        <f t="shared" si="2068"/>
        <v/>
      </c>
      <c r="ZL290" s="66" t="str">
        <f t="shared" si="2069"/>
        <v/>
      </c>
      <c r="ZM290" s="66" t="str">
        <f t="shared" si="2070"/>
        <v/>
      </c>
      <c r="ZN290" s="66" t="str">
        <f t="shared" si="2071"/>
        <v/>
      </c>
      <c r="ZO290" s="66" t="str">
        <f t="shared" si="2072"/>
        <v/>
      </c>
      <c r="ZP290" s="66" t="str">
        <f t="shared" si="2073"/>
        <v/>
      </c>
      <c r="ZQ290" s="66" t="str">
        <f t="shared" si="2074"/>
        <v/>
      </c>
      <c r="ZR290" s="66" t="str">
        <f t="shared" si="2075"/>
        <v/>
      </c>
      <c r="ZS290" s="66" t="str">
        <f t="shared" si="2076"/>
        <v/>
      </c>
      <c r="ZT290" s="66" t="str">
        <f t="shared" si="2077"/>
        <v/>
      </c>
      <c r="ZU290" s="66" t="str">
        <f t="shared" si="2078"/>
        <v/>
      </c>
      <c r="ZV290" s="66" t="str">
        <f t="shared" si="2079"/>
        <v/>
      </c>
      <c r="ZW290" s="66" t="str">
        <f t="shared" si="2080"/>
        <v/>
      </c>
      <c r="ZX290" s="66" t="str">
        <f t="shared" si="2081"/>
        <v/>
      </c>
      <c r="ZY290" s="66" t="str">
        <f t="shared" si="2082"/>
        <v/>
      </c>
      <c r="ZZ290" s="66" t="str">
        <f t="shared" si="2083"/>
        <v/>
      </c>
      <c r="AAA290" s="66" t="str">
        <f t="shared" si="2084"/>
        <v/>
      </c>
      <c r="AAB290" s="66" t="str">
        <f t="shared" si="2085"/>
        <v/>
      </c>
      <c r="AAC290" s="66" t="str">
        <f t="shared" si="2086"/>
        <v/>
      </c>
      <c r="AAD290" s="66" t="str">
        <f t="shared" si="2087"/>
        <v/>
      </c>
      <c r="AAE290" s="66" t="str">
        <f t="shared" si="2088"/>
        <v/>
      </c>
      <c r="AAF290" s="66" t="str">
        <f t="shared" si="2089"/>
        <v/>
      </c>
      <c r="AAG290" s="66" t="str">
        <f t="shared" si="2090"/>
        <v/>
      </c>
      <c r="AAH290" s="66" t="str">
        <f t="shared" si="2091"/>
        <v/>
      </c>
      <c r="AAI290" s="66" t="str">
        <f t="shared" si="2092"/>
        <v/>
      </c>
      <c r="AAJ290" s="66" t="str">
        <f t="shared" si="2093"/>
        <v/>
      </c>
      <c r="AAK290" s="66" t="str">
        <f t="shared" si="2094"/>
        <v/>
      </c>
      <c r="AAL290" s="66" t="str">
        <f t="shared" si="2095"/>
        <v/>
      </c>
      <c r="AAM290" s="66" t="str">
        <f t="shared" si="2096"/>
        <v/>
      </c>
      <c r="AAN290" s="66" t="str">
        <f t="shared" si="2097"/>
        <v/>
      </c>
      <c r="AAO290" s="66" t="str">
        <f t="shared" si="2098"/>
        <v/>
      </c>
      <c r="AAP290" s="66" t="str">
        <f t="shared" si="2099"/>
        <v/>
      </c>
      <c r="AAQ290" s="66" t="str">
        <f t="shared" si="2100"/>
        <v/>
      </c>
      <c r="AAR290" s="66" t="str">
        <f t="shared" si="2101"/>
        <v/>
      </c>
      <c r="AAS290" s="66" t="str">
        <f t="shared" si="2102"/>
        <v/>
      </c>
      <c r="AAT290" s="66" t="str">
        <f t="shared" si="2103"/>
        <v/>
      </c>
      <c r="AAU290" s="66" t="str">
        <f t="shared" si="2104"/>
        <v/>
      </c>
      <c r="AAV290" s="66" t="str">
        <f t="shared" si="2105"/>
        <v/>
      </c>
      <c r="AAW290" s="66" t="str">
        <f t="shared" si="2106"/>
        <v/>
      </c>
      <c r="AAX290" s="66" t="str">
        <f t="shared" si="2107"/>
        <v/>
      </c>
      <c r="AAY290" s="66" t="str">
        <f t="shared" si="2108"/>
        <v/>
      </c>
      <c r="AAZ290" s="66" t="str">
        <f t="shared" si="2109"/>
        <v/>
      </c>
      <c r="ABA290" s="66" t="str">
        <f t="shared" si="2110"/>
        <v/>
      </c>
      <c r="ABB290" s="66" t="str">
        <f t="shared" si="2111"/>
        <v/>
      </c>
      <c r="ABC290" s="66" t="str">
        <f t="shared" si="2112"/>
        <v/>
      </c>
      <c r="ABD290" s="66" t="str">
        <f t="shared" si="2113"/>
        <v/>
      </c>
      <c r="ABE290" s="66" t="str">
        <f t="shared" si="2114"/>
        <v/>
      </c>
      <c r="ABF290" s="66" t="str">
        <f t="shared" si="2115"/>
        <v/>
      </c>
      <c r="ABG290" s="66" t="str">
        <f t="shared" si="2116"/>
        <v/>
      </c>
      <c r="ABH290" s="66" t="str">
        <f t="shared" si="2117"/>
        <v/>
      </c>
      <c r="ABI290" s="66" t="str">
        <f t="shared" si="2118"/>
        <v/>
      </c>
      <c r="ABJ290" s="66" t="str">
        <f t="shared" si="2119"/>
        <v/>
      </c>
      <c r="ABK290" s="66" t="str">
        <f t="shared" si="2120"/>
        <v/>
      </c>
      <c r="ABL290" s="66" t="str">
        <f t="shared" si="2121"/>
        <v/>
      </c>
      <c r="ABM290" s="66" t="str">
        <f t="shared" si="2122"/>
        <v/>
      </c>
      <c r="ABN290" s="66" t="str">
        <f t="shared" si="2123"/>
        <v/>
      </c>
      <c r="ABO290" s="66" t="str">
        <f t="shared" si="2124"/>
        <v/>
      </c>
      <c r="ABP290" s="66" t="str">
        <f t="shared" si="2125"/>
        <v/>
      </c>
      <c r="ABQ290" s="66" t="str">
        <f t="shared" si="2126"/>
        <v/>
      </c>
      <c r="ABR290" s="66" t="str">
        <f t="shared" si="2127"/>
        <v/>
      </c>
      <c r="ABS290" s="66" t="str">
        <f t="shared" si="2128"/>
        <v/>
      </c>
      <c r="ABT290" s="66" t="str">
        <f t="shared" si="2129"/>
        <v/>
      </c>
      <c r="ABU290" s="66" t="str">
        <f t="shared" si="2130"/>
        <v/>
      </c>
      <c r="ABV290" s="66" t="str">
        <f t="shared" si="2131"/>
        <v/>
      </c>
      <c r="ABW290" s="66" t="str">
        <f t="shared" si="2132"/>
        <v/>
      </c>
      <c r="ABX290" s="66" t="str">
        <f t="shared" si="2133"/>
        <v/>
      </c>
      <c r="ABY290" s="66" t="str">
        <f t="shared" si="2134"/>
        <v/>
      </c>
      <c r="ABZ290" s="66" t="str">
        <f t="shared" si="2135"/>
        <v/>
      </c>
      <c r="ACA290" s="66" t="str">
        <f t="shared" si="2136"/>
        <v/>
      </c>
      <c r="ACB290" s="66" t="str">
        <f t="shared" si="2137"/>
        <v/>
      </c>
      <c r="ACC290" s="66" t="str">
        <f t="shared" si="2138"/>
        <v/>
      </c>
      <c r="ACD290" s="66" t="str">
        <f t="shared" si="2139"/>
        <v/>
      </c>
      <c r="ACE290" s="66" t="str">
        <f t="shared" si="2140"/>
        <v/>
      </c>
      <c r="ACF290" s="66" t="str">
        <f t="shared" si="2141"/>
        <v/>
      </c>
      <c r="ACG290" s="66" t="str">
        <f t="shared" si="2142"/>
        <v/>
      </c>
      <c r="ACH290" s="66" t="str">
        <f t="shared" si="2143"/>
        <v/>
      </c>
      <c r="ACI290" s="66" t="str">
        <f t="shared" si="2144"/>
        <v/>
      </c>
      <c r="ACJ290" s="66" t="str">
        <f t="shared" si="2145"/>
        <v/>
      </c>
      <c r="ACK290" s="66" t="str">
        <f t="shared" si="2146"/>
        <v/>
      </c>
      <c r="ACL290" s="66" t="str">
        <f t="shared" si="2147"/>
        <v/>
      </c>
      <c r="ACM290" s="66" t="str">
        <f t="shared" ref="ACM290:ACN290" si="2182">IF(AND(ACS$3="Unit", ACL290=""), "", IF(AND(ACS$3="Unit", ACL290="-"),"", IF(ACS$3="Unit", "kg/GJ delivered", IF(AND(NY290&lt;&gt;"", NY290&lt;&gt;"-", NX290="-"),"", IF($H290="","", IF(NX290="nd", "",IF(NX290="&lt;n.a.&gt;", "", IF(NY290="#/MJ", "", IF(NY290="kg/GJ delivered",NX290,IF(NY290="g/MJ delivered",NX290,IF(NY290="kg/MJ delivered",NX290*1000,IF(NY290="mg/MJ delivered",NX290/1000,IF(NY290="g/kg",((NX290)*(1/$I290)*(1/$H290)),IF(NY290="mg/kg",((NX290/1000)*(1/$I290)*(1/$H290)),IF(NY290="mg/MJ delivered",NX290/1000,IF(NY290="-","","Error"))))))))))))))))</f>
        <v/>
      </c>
      <c r="ACN290" s="66" t="str">
        <f t="shared" si="2182"/>
        <v/>
      </c>
      <c r="ACO290" s="66" t="str">
        <f t="shared" si="2149"/>
        <v/>
      </c>
      <c r="ACP290" s="66" t="str">
        <f t="shared" si="2150"/>
        <v/>
      </c>
      <c r="ACQ290" s="66" t="str">
        <f t="shared" si="2151"/>
        <v/>
      </c>
      <c r="ACR290" s="66" t="str">
        <f t="shared" si="2152"/>
        <v/>
      </c>
      <c r="ACS290" s="66" t="str">
        <f t="shared" si="2153"/>
        <v/>
      </c>
      <c r="ACT290" s="66" t="str">
        <f t="shared" si="2154"/>
        <v/>
      </c>
    </row>
    <row r="291" spans="2:774" ht="15.75" customHeight="1" x14ac:dyDescent="0.25">
      <c r="B291" s="66">
        <v>335</v>
      </c>
      <c r="C291" s="66" t="s">
        <v>1186</v>
      </c>
      <c r="D291" s="66" t="s">
        <v>1670</v>
      </c>
      <c r="E291" s="156" t="s">
        <v>58</v>
      </c>
      <c r="F291" s="66" t="s">
        <v>58</v>
      </c>
      <c r="G291" s="66" t="s">
        <v>490</v>
      </c>
      <c r="H291" s="126">
        <v>8.6499999999999994E-2</v>
      </c>
      <c r="I291" s="130">
        <f>'Heating Values'!$D$8</f>
        <v>11.9</v>
      </c>
      <c r="J291" s="66" t="str">
        <f t="shared" si="1759"/>
        <v>Dung Cake, Traditional, IN</v>
      </c>
      <c r="K291" s="66" t="s">
        <v>1254</v>
      </c>
      <c r="L291" s="66" t="s">
        <v>1254</v>
      </c>
      <c r="M291" s="66" t="s">
        <v>1254</v>
      </c>
      <c r="N291" s="66" t="s">
        <v>1254</v>
      </c>
      <c r="O291" s="66" t="s">
        <v>1168</v>
      </c>
      <c r="P291" s="66" t="str">
        <f t="shared" si="1768"/>
        <v>IN</v>
      </c>
      <c r="Q291" s="66" t="s">
        <v>2</v>
      </c>
      <c r="R291" s="158" t="s">
        <v>128</v>
      </c>
      <c r="S291" s="158" t="s">
        <v>128</v>
      </c>
      <c r="T291" s="158" t="s">
        <v>128</v>
      </c>
      <c r="U291" s="158" t="s">
        <v>128</v>
      </c>
      <c r="V291" s="158" t="s">
        <v>128</v>
      </c>
      <c r="W291" s="158" t="s">
        <v>128</v>
      </c>
      <c r="X291" s="158" t="s">
        <v>128</v>
      </c>
      <c r="Y291" s="158" t="s">
        <v>128</v>
      </c>
      <c r="Z291" s="158" t="s">
        <v>128</v>
      </c>
      <c r="AA291" s="158" t="s">
        <v>128</v>
      </c>
      <c r="AB291" s="158" t="s">
        <v>128</v>
      </c>
      <c r="AC291" s="158" t="s">
        <v>128</v>
      </c>
      <c r="AD291" s="158" t="s">
        <v>128</v>
      </c>
      <c r="AE291" s="158" t="s">
        <v>128</v>
      </c>
      <c r="AF291" s="158" t="s">
        <v>128</v>
      </c>
      <c r="AG291" s="158" t="s">
        <v>128</v>
      </c>
      <c r="AH291" s="158" t="s">
        <v>128</v>
      </c>
      <c r="AI291" s="158" t="s">
        <v>128</v>
      </c>
      <c r="AJ291" s="162">
        <v>13.84</v>
      </c>
      <c r="AK291" s="158" t="s">
        <v>523</v>
      </c>
      <c r="AL291" s="165">
        <v>4.1399999999999997</v>
      </c>
      <c r="AM291" s="158" t="s">
        <v>523</v>
      </c>
      <c r="AN291" s="163">
        <v>0.28000000000000003</v>
      </c>
      <c r="AO291" s="158" t="s">
        <v>523</v>
      </c>
      <c r="AP291" s="158" t="s">
        <v>128</v>
      </c>
      <c r="AQ291" s="158" t="s">
        <v>128</v>
      </c>
      <c r="AR291" s="158" t="s">
        <v>128</v>
      </c>
      <c r="AS291" s="158" t="s">
        <v>128</v>
      </c>
      <c r="AT291" s="158" t="s">
        <v>128</v>
      </c>
      <c r="AU291" s="158" t="s">
        <v>128</v>
      </c>
      <c r="AV291" s="158" t="s">
        <v>128</v>
      </c>
      <c r="AW291" s="158" t="s">
        <v>128</v>
      </c>
      <c r="AX291" s="158" t="s">
        <v>128</v>
      </c>
      <c r="AY291" s="158" t="s">
        <v>128</v>
      </c>
      <c r="AZ291" s="158" t="s">
        <v>128</v>
      </c>
      <c r="BA291" s="158" t="s">
        <v>128</v>
      </c>
      <c r="BB291" s="158" t="s">
        <v>128</v>
      </c>
      <c r="BC291" s="158" t="s">
        <v>128</v>
      </c>
      <c r="BD291" s="158" t="s">
        <v>128</v>
      </c>
      <c r="BE291" s="158" t="s">
        <v>128</v>
      </c>
      <c r="BF291" s="158" t="s">
        <v>128</v>
      </c>
      <c r="BG291" s="158" t="s">
        <v>128</v>
      </c>
      <c r="BH291" s="158" t="s">
        <v>128</v>
      </c>
      <c r="BI291" s="158" t="s">
        <v>128</v>
      </c>
      <c r="BJ291" s="158" t="s">
        <v>128</v>
      </c>
      <c r="BK291" s="158" t="s">
        <v>128</v>
      </c>
      <c r="BL291" s="158" t="s">
        <v>128</v>
      </c>
      <c r="BM291" s="158" t="s">
        <v>128</v>
      </c>
      <c r="BN291" s="158" t="s">
        <v>128</v>
      </c>
      <c r="BO291" s="158" t="s">
        <v>128</v>
      </c>
      <c r="BP291" s="158" t="s">
        <v>128</v>
      </c>
      <c r="BQ291" s="158" t="s">
        <v>128</v>
      </c>
      <c r="BR291" s="158" t="s">
        <v>128</v>
      </c>
      <c r="BS291" s="158" t="s">
        <v>128</v>
      </c>
      <c r="BT291" s="158" t="s">
        <v>128</v>
      </c>
      <c r="BU291" s="158" t="s">
        <v>128</v>
      </c>
      <c r="BV291" s="158" t="s">
        <v>128</v>
      </c>
      <c r="BW291" s="158" t="s">
        <v>128</v>
      </c>
      <c r="BX291" s="158" t="s">
        <v>128</v>
      </c>
      <c r="BY291" s="158" t="s">
        <v>128</v>
      </c>
      <c r="BZ291" s="158" t="s">
        <v>128</v>
      </c>
      <c r="CA291" s="158" t="s">
        <v>128</v>
      </c>
      <c r="CB291" s="158" t="s">
        <v>128</v>
      </c>
      <c r="CC291" s="158" t="s">
        <v>128</v>
      </c>
      <c r="CD291" s="158" t="s">
        <v>128</v>
      </c>
      <c r="CE291" s="158" t="s">
        <v>128</v>
      </c>
      <c r="CF291" s="158" t="s">
        <v>128</v>
      </c>
      <c r="CG291" s="158" t="s">
        <v>128</v>
      </c>
      <c r="CH291" s="158" t="s">
        <v>128</v>
      </c>
      <c r="CI291" s="158" t="s">
        <v>128</v>
      </c>
      <c r="CJ291" s="158" t="s">
        <v>128</v>
      </c>
      <c r="CK291" s="158" t="s">
        <v>128</v>
      </c>
      <c r="CL291" s="158" t="s">
        <v>128</v>
      </c>
      <c r="CM291" s="158" t="s">
        <v>128</v>
      </c>
      <c r="CN291" s="158" t="s">
        <v>128</v>
      </c>
      <c r="CO291" s="158" t="s">
        <v>128</v>
      </c>
      <c r="CP291" s="158" t="s">
        <v>128</v>
      </c>
      <c r="CQ291" s="158" t="s">
        <v>128</v>
      </c>
      <c r="CR291" s="158" t="s">
        <v>128</v>
      </c>
      <c r="CS291" s="158" t="s">
        <v>128</v>
      </c>
      <c r="CT291" s="158" t="s">
        <v>128</v>
      </c>
      <c r="CU291" s="158" t="s">
        <v>128</v>
      </c>
      <c r="CV291" s="158" t="s">
        <v>128</v>
      </c>
      <c r="CW291" s="158" t="s">
        <v>128</v>
      </c>
      <c r="CX291" s="158" t="s">
        <v>128</v>
      </c>
      <c r="CY291" s="158" t="s">
        <v>128</v>
      </c>
      <c r="CZ291" s="158" t="s">
        <v>128</v>
      </c>
      <c r="DA291" s="158" t="s">
        <v>128</v>
      </c>
      <c r="DB291" s="158" t="s">
        <v>128</v>
      </c>
      <c r="DC291" s="158" t="s">
        <v>128</v>
      </c>
      <c r="DD291" s="158" t="s">
        <v>128</v>
      </c>
      <c r="DE291" s="158" t="s">
        <v>128</v>
      </c>
      <c r="DF291" s="158" t="s">
        <v>128</v>
      </c>
      <c r="DG291" s="158" t="s">
        <v>128</v>
      </c>
      <c r="DH291" s="158" t="s">
        <v>128</v>
      </c>
      <c r="DI291" s="158" t="s">
        <v>128</v>
      </c>
      <c r="DJ291" s="158" t="s">
        <v>128</v>
      </c>
      <c r="DK291" s="158" t="s">
        <v>128</v>
      </c>
      <c r="DL291" s="158" t="s">
        <v>128</v>
      </c>
      <c r="DM291" s="158" t="s">
        <v>128</v>
      </c>
      <c r="DN291" s="158" t="s">
        <v>128</v>
      </c>
      <c r="DO291" s="158" t="s">
        <v>128</v>
      </c>
      <c r="DP291" s="158" t="s">
        <v>128</v>
      </c>
      <c r="DQ291" s="158" t="s">
        <v>128</v>
      </c>
      <c r="DR291" s="158" t="s">
        <v>128</v>
      </c>
      <c r="DS291" s="158" t="s">
        <v>128</v>
      </c>
      <c r="DT291" s="158" t="s">
        <v>128</v>
      </c>
      <c r="DU291" s="158" t="s">
        <v>128</v>
      </c>
      <c r="DV291" s="158" t="s">
        <v>128</v>
      </c>
      <c r="DW291" s="158" t="s">
        <v>128</v>
      </c>
      <c r="DX291" s="158" t="s">
        <v>128</v>
      </c>
      <c r="DY291" s="158" t="s">
        <v>128</v>
      </c>
      <c r="DZ291" s="158" t="s">
        <v>128</v>
      </c>
      <c r="EA291" s="158" t="s">
        <v>128</v>
      </c>
      <c r="EB291" s="158" t="s">
        <v>128</v>
      </c>
      <c r="EC291" s="158" t="s">
        <v>128</v>
      </c>
      <c r="ED291" s="158" t="s">
        <v>128</v>
      </c>
      <c r="EE291" s="158" t="s">
        <v>128</v>
      </c>
      <c r="EF291" s="158" t="s">
        <v>128</v>
      </c>
      <c r="EG291" s="158" t="s">
        <v>128</v>
      </c>
      <c r="EH291" s="158" t="s">
        <v>128</v>
      </c>
      <c r="EI291" s="158" t="s">
        <v>128</v>
      </c>
      <c r="EJ291" s="158" t="s">
        <v>128</v>
      </c>
      <c r="EK291" s="158" t="s">
        <v>128</v>
      </c>
      <c r="EL291" s="158" t="s">
        <v>128</v>
      </c>
      <c r="EM291" s="158" t="s">
        <v>128</v>
      </c>
      <c r="EN291" s="158" t="s">
        <v>128</v>
      </c>
      <c r="EO291" s="158" t="s">
        <v>128</v>
      </c>
      <c r="EP291" s="158" t="s">
        <v>128</v>
      </c>
      <c r="EQ291" s="158" t="s">
        <v>128</v>
      </c>
      <c r="ER291" s="158" t="s">
        <v>128</v>
      </c>
      <c r="ES291" s="158" t="s">
        <v>128</v>
      </c>
      <c r="ET291" s="158" t="s">
        <v>128</v>
      </c>
      <c r="EU291" s="158" t="s">
        <v>128</v>
      </c>
      <c r="EV291" s="158" t="s">
        <v>128</v>
      </c>
      <c r="EW291" s="158" t="s">
        <v>128</v>
      </c>
      <c r="EX291" s="158" t="s">
        <v>128</v>
      </c>
      <c r="EY291" s="158" t="s">
        <v>128</v>
      </c>
      <c r="EZ291" s="158" t="s">
        <v>128</v>
      </c>
      <c r="FA291" s="158" t="s">
        <v>128</v>
      </c>
      <c r="FB291" s="158" t="s">
        <v>128</v>
      </c>
      <c r="FC291" s="158" t="s">
        <v>128</v>
      </c>
      <c r="FD291" s="158" t="s">
        <v>128</v>
      </c>
      <c r="FE291" s="158" t="s">
        <v>128</v>
      </c>
      <c r="FF291" s="158" t="s">
        <v>128</v>
      </c>
      <c r="FG291" s="158" t="s">
        <v>128</v>
      </c>
      <c r="FH291" s="158" t="s">
        <v>128</v>
      </c>
      <c r="FI291" s="158" t="s">
        <v>128</v>
      </c>
      <c r="FJ291" s="158" t="s">
        <v>128</v>
      </c>
      <c r="FK291" s="158" t="s">
        <v>128</v>
      </c>
      <c r="FL291" s="158" t="s">
        <v>128</v>
      </c>
      <c r="FM291" s="158" t="s">
        <v>128</v>
      </c>
      <c r="FN291" s="158" t="s">
        <v>128</v>
      </c>
      <c r="FO291" s="158" t="s">
        <v>128</v>
      </c>
      <c r="FP291" s="158" t="s">
        <v>128</v>
      </c>
      <c r="FQ291" s="158" t="s">
        <v>128</v>
      </c>
      <c r="FR291" s="158" t="s">
        <v>128</v>
      </c>
      <c r="FS291" s="158" t="s">
        <v>128</v>
      </c>
      <c r="FT291" s="158" t="s">
        <v>128</v>
      </c>
      <c r="FU291" s="158" t="s">
        <v>128</v>
      </c>
      <c r="FV291" s="158" t="s">
        <v>128</v>
      </c>
      <c r="FW291" s="158" t="s">
        <v>128</v>
      </c>
      <c r="FX291" s="158" t="s">
        <v>128</v>
      </c>
      <c r="FY291" s="158" t="s">
        <v>128</v>
      </c>
      <c r="FZ291" s="158" t="s">
        <v>128</v>
      </c>
      <c r="GA291" s="158" t="s">
        <v>128</v>
      </c>
      <c r="GB291" s="158" t="s">
        <v>128</v>
      </c>
      <c r="GC291" s="158" t="s">
        <v>128</v>
      </c>
      <c r="GD291" s="158" t="s">
        <v>128</v>
      </c>
      <c r="GE291" s="158" t="s">
        <v>128</v>
      </c>
      <c r="GF291" s="158" t="s">
        <v>128</v>
      </c>
      <c r="GG291" s="158" t="s">
        <v>128</v>
      </c>
      <c r="GH291" s="158" t="s">
        <v>128</v>
      </c>
      <c r="GI291" s="158" t="s">
        <v>128</v>
      </c>
      <c r="GJ291" s="158" t="s">
        <v>128</v>
      </c>
      <c r="GK291" s="158" t="s">
        <v>128</v>
      </c>
      <c r="GL291" s="158" t="s">
        <v>128</v>
      </c>
      <c r="GM291" s="158" t="s">
        <v>128</v>
      </c>
      <c r="GN291" s="158" t="s">
        <v>128</v>
      </c>
      <c r="GO291" s="158" t="s">
        <v>128</v>
      </c>
      <c r="GP291" s="158" t="s">
        <v>128</v>
      </c>
      <c r="GQ291" s="158" t="s">
        <v>128</v>
      </c>
      <c r="GR291" s="158" t="s">
        <v>128</v>
      </c>
      <c r="GS291" s="158" t="s">
        <v>128</v>
      </c>
      <c r="GT291" s="158" t="s">
        <v>128</v>
      </c>
      <c r="GU291" s="158" t="s">
        <v>128</v>
      </c>
      <c r="GV291" s="158" t="s">
        <v>128</v>
      </c>
      <c r="GW291" s="158" t="s">
        <v>128</v>
      </c>
      <c r="GX291" s="158" t="s">
        <v>128</v>
      </c>
      <c r="GY291" s="158" t="s">
        <v>128</v>
      </c>
      <c r="GZ291" s="158" t="s">
        <v>128</v>
      </c>
      <c r="HA291" s="158" t="s">
        <v>128</v>
      </c>
      <c r="HB291" s="158" t="s">
        <v>128</v>
      </c>
      <c r="HC291" s="158" t="s">
        <v>128</v>
      </c>
      <c r="HD291" s="158" t="s">
        <v>128</v>
      </c>
      <c r="HE291" s="158" t="s">
        <v>128</v>
      </c>
      <c r="HF291" s="158" t="s">
        <v>128</v>
      </c>
      <c r="HG291" s="158" t="s">
        <v>128</v>
      </c>
      <c r="HH291" s="158" t="s">
        <v>128</v>
      </c>
      <c r="HI291" s="158" t="s">
        <v>128</v>
      </c>
      <c r="HJ291" s="158" t="s">
        <v>128</v>
      </c>
      <c r="HK291" s="158" t="s">
        <v>128</v>
      </c>
      <c r="HL291" s="158" t="s">
        <v>128</v>
      </c>
      <c r="HM291" s="158" t="s">
        <v>128</v>
      </c>
      <c r="HN291" s="158" t="s">
        <v>128</v>
      </c>
      <c r="HO291" s="158" t="s">
        <v>128</v>
      </c>
      <c r="HP291" s="158" t="s">
        <v>128</v>
      </c>
      <c r="HQ291" s="158" t="s">
        <v>128</v>
      </c>
      <c r="HR291" s="158" t="s">
        <v>128</v>
      </c>
      <c r="HS291" s="158" t="s">
        <v>128</v>
      </c>
      <c r="HT291" s="158" t="s">
        <v>128</v>
      </c>
      <c r="HU291" s="158" t="s">
        <v>128</v>
      </c>
      <c r="HV291" s="158" t="s">
        <v>128</v>
      </c>
      <c r="HW291" s="158" t="s">
        <v>128</v>
      </c>
      <c r="HX291" s="158" t="s">
        <v>128</v>
      </c>
      <c r="HY291" s="158" t="s">
        <v>128</v>
      </c>
      <c r="HZ291" s="158" t="s">
        <v>128</v>
      </c>
      <c r="IA291" s="158" t="s">
        <v>128</v>
      </c>
      <c r="IB291" s="158" t="s">
        <v>128</v>
      </c>
      <c r="IC291" s="158" t="s">
        <v>128</v>
      </c>
      <c r="ID291" s="158" t="s">
        <v>128</v>
      </c>
      <c r="IE291" s="158" t="s">
        <v>128</v>
      </c>
      <c r="IF291" s="158" t="s">
        <v>128</v>
      </c>
      <c r="IG291" s="158" t="s">
        <v>128</v>
      </c>
      <c r="IH291" s="158" t="s">
        <v>128</v>
      </c>
      <c r="II291" s="158" t="s">
        <v>128</v>
      </c>
      <c r="IJ291" s="158" t="s">
        <v>128</v>
      </c>
      <c r="IK291" s="158" t="s">
        <v>128</v>
      </c>
      <c r="IL291" s="158" t="s">
        <v>128</v>
      </c>
      <c r="IM291" s="158" t="s">
        <v>128</v>
      </c>
      <c r="IN291" s="158" t="s">
        <v>128</v>
      </c>
      <c r="IO291" s="158" t="s">
        <v>128</v>
      </c>
      <c r="IP291" s="158" t="s">
        <v>128</v>
      </c>
      <c r="IQ291" s="158" t="s">
        <v>128</v>
      </c>
      <c r="IR291" s="158" t="s">
        <v>128</v>
      </c>
      <c r="IS291" s="158" t="s">
        <v>128</v>
      </c>
      <c r="IT291" s="158" t="s">
        <v>128</v>
      </c>
      <c r="IU291" s="158" t="s">
        <v>128</v>
      </c>
      <c r="IV291" s="158" t="s">
        <v>128</v>
      </c>
      <c r="IW291" s="158" t="s">
        <v>128</v>
      </c>
      <c r="IX291" s="158" t="s">
        <v>128</v>
      </c>
      <c r="IY291" s="158" t="s">
        <v>128</v>
      </c>
      <c r="IZ291" s="158" t="s">
        <v>128</v>
      </c>
      <c r="JA291" s="158" t="s">
        <v>128</v>
      </c>
      <c r="JB291" s="158" t="s">
        <v>128</v>
      </c>
      <c r="JC291" s="158" t="s">
        <v>128</v>
      </c>
      <c r="JD291" s="158" t="s">
        <v>128</v>
      </c>
      <c r="JE291" s="158" t="s">
        <v>128</v>
      </c>
      <c r="JF291" s="158" t="s">
        <v>128</v>
      </c>
      <c r="JG291" s="158" t="s">
        <v>128</v>
      </c>
      <c r="JH291" s="158" t="s">
        <v>128</v>
      </c>
      <c r="JI291" s="158" t="s">
        <v>128</v>
      </c>
      <c r="JJ291" s="158" t="s">
        <v>128</v>
      </c>
      <c r="JK291" s="158" t="s">
        <v>128</v>
      </c>
      <c r="JL291" s="158" t="s">
        <v>128</v>
      </c>
      <c r="JM291" s="158" t="s">
        <v>128</v>
      </c>
      <c r="JN291" s="158" t="s">
        <v>128</v>
      </c>
      <c r="JO291" s="158" t="s">
        <v>128</v>
      </c>
      <c r="JP291" s="158" t="s">
        <v>128</v>
      </c>
      <c r="JQ291" s="158" t="s">
        <v>128</v>
      </c>
      <c r="JR291" s="158" t="s">
        <v>128</v>
      </c>
      <c r="JS291" s="158" t="s">
        <v>128</v>
      </c>
      <c r="JT291" s="158" t="s">
        <v>128</v>
      </c>
      <c r="JU291" s="158" t="s">
        <v>128</v>
      </c>
      <c r="JV291" s="158" t="s">
        <v>128</v>
      </c>
      <c r="JW291" s="158" t="s">
        <v>128</v>
      </c>
      <c r="JX291" s="158" t="s">
        <v>128</v>
      </c>
      <c r="JY291" s="158" t="s">
        <v>128</v>
      </c>
      <c r="JZ291" s="158" t="s">
        <v>128</v>
      </c>
      <c r="KA291" s="158" t="s">
        <v>128</v>
      </c>
      <c r="KB291" s="158" t="s">
        <v>128</v>
      </c>
      <c r="KC291" s="158" t="s">
        <v>128</v>
      </c>
      <c r="KD291" s="158" t="s">
        <v>128</v>
      </c>
      <c r="KE291" s="158" t="s">
        <v>128</v>
      </c>
      <c r="KF291" s="158" t="s">
        <v>128</v>
      </c>
      <c r="KG291" s="158" t="s">
        <v>128</v>
      </c>
      <c r="KH291" s="158" t="s">
        <v>128</v>
      </c>
      <c r="KI291" s="158" t="s">
        <v>128</v>
      </c>
      <c r="KJ291" s="158" t="s">
        <v>128</v>
      </c>
      <c r="KK291" s="158" t="s">
        <v>128</v>
      </c>
      <c r="KL291" s="158" t="s">
        <v>128</v>
      </c>
      <c r="KM291" s="158" t="s">
        <v>128</v>
      </c>
      <c r="KN291" s="158" t="s">
        <v>128</v>
      </c>
      <c r="KO291" s="158" t="s">
        <v>128</v>
      </c>
      <c r="KP291" s="158" t="s">
        <v>128</v>
      </c>
      <c r="KQ291" s="158" t="s">
        <v>128</v>
      </c>
      <c r="KR291" s="158" t="s">
        <v>128</v>
      </c>
      <c r="KS291" s="158" t="s">
        <v>128</v>
      </c>
      <c r="KT291" s="158" t="s">
        <v>128</v>
      </c>
      <c r="KU291" s="158" t="s">
        <v>128</v>
      </c>
      <c r="KV291" s="158" t="s">
        <v>128</v>
      </c>
      <c r="KW291" s="158" t="s">
        <v>128</v>
      </c>
      <c r="KX291" s="158" t="s">
        <v>128</v>
      </c>
      <c r="KY291" s="158" t="s">
        <v>128</v>
      </c>
      <c r="KZ291" s="158" t="s">
        <v>128</v>
      </c>
      <c r="LA291" s="158" t="s">
        <v>128</v>
      </c>
      <c r="LB291" s="158" t="s">
        <v>128</v>
      </c>
      <c r="LC291" s="158" t="s">
        <v>128</v>
      </c>
      <c r="LD291" s="158" t="s">
        <v>128</v>
      </c>
      <c r="LE291" s="158" t="s">
        <v>128</v>
      </c>
      <c r="LF291" s="158" t="s">
        <v>128</v>
      </c>
      <c r="LG291" s="158" t="s">
        <v>128</v>
      </c>
      <c r="LH291" s="158" t="s">
        <v>128</v>
      </c>
      <c r="LI291" s="158" t="s">
        <v>128</v>
      </c>
      <c r="LJ291" s="158" t="s">
        <v>128</v>
      </c>
      <c r="LK291" s="158" t="s">
        <v>128</v>
      </c>
      <c r="LL291" s="158" t="s">
        <v>128</v>
      </c>
      <c r="LM291" s="158" t="s">
        <v>128</v>
      </c>
      <c r="LN291" s="158" t="s">
        <v>128</v>
      </c>
      <c r="LO291" s="158" t="s">
        <v>128</v>
      </c>
      <c r="LP291" s="158" t="s">
        <v>128</v>
      </c>
      <c r="LQ291" s="158" t="s">
        <v>128</v>
      </c>
      <c r="LR291" s="158" t="s">
        <v>128</v>
      </c>
      <c r="LS291" s="158" t="s">
        <v>128</v>
      </c>
      <c r="LT291" s="158" t="s">
        <v>128</v>
      </c>
      <c r="LU291" s="158" t="s">
        <v>128</v>
      </c>
      <c r="LV291" s="158" t="s">
        <v>128</v>
      </c>
      <c r="LW291" s="158" t="s">
        <v>128</v>
      </c>
      <c r="LX291" s="158" t="s">
        <v>128</v>
      </c>
      <c r="LY291" s="158" t="s">
        <v>128</v>
      </c>
      <c r="LZ291" s="158" t="s">
        <v>128</v>
      </c>
      <c r="MA291" s="158" t="s">
        <v>128</v>
      </c>
      <c r="MB291" s="158" t="s">
        <v>128</v>
      </c>
      <c r="MC291" s="158" t="s">
        <v>128</v>
      </c>
      <c r="MD291" s="158" t="s">
        <v>128</v>
      </c>
      <c r="ME291" s="158" t="s">
        <v>128</v>
      </c>
      <c r="MF291" s="158" t="s">
        <v>128</v>
      </c>
      <c r="MG291" s="158" t="s">
        <v>128</v>
      </c>
      <c r="MH291" s="158" t="s">
        <v>128</v>
      </c>
      <c r="MI291" s="158" t="s">
        <v>128</v>
      </c>
      <c r="MJ291" s="158" t="s">
        <v>128</v>
      </c>
      <c r="MK291" s="158" t="s">
        <v>128</v>
      </c>
      <c r="ML291" s="158" t="s">
        <v>128</v>
      </c>
      <c r="MM291" s="158" t="s">
        <v>128</v>
      </c>
      <c r="MN291" s="158" t="s">
        <v>128</v>
      </c>
      <c r="MO291" s="158" t="s">
        <v>128</v>
      </c>
      <c r="MP291" s="158" t="s">
        <v>128</v>
      </c>
      <c r="MQ291" s="158" t="s">
        <v>128</v>
      </c>
      <c r="MR291" s="158" t="s">
        <v>128</v>
      </c>
      <c r="MS291" s="158" t="s">
        <v>128</v>
      </c>
      <c r="MT291" s="158" t="s">
        <v>128</v>
      </c>
      <c r="MU291" s="158" t="s">
        <v>128</v>
      </c>
      <c r="MV291" s="158" t="s">
        <v>128</v>
      </c>
      <c r="MW291" s="158" t="s">
        <v>128</v>
      </c>
      <c r="MX291" s="158" t="s">
        <v>128</v>
      </c>
      <c r="MY291" s="158" t="s">
        <v>128</v>
      </c>
      <c r="MZ291" s="158" t="s">
        <v>128</v>
      </c>
      <c r="NA291" s="158" t="s">
        <v>128</v>
      </c>
      <c r="NB291" s="158" t="s">
        <v>128</v>
      </c>
      <c r="NC291" s="158" t="s">
        <v>128</v>
      </c>
      <c r="ND291" s="158" t="s">
        <v>128</v>
      </c>
      <c r="NE291" s="158" t="s">
        <v>128</v>
      </c>
      <c r="NF291" s="158" t="s">
        <v>128</v>
      </c>
      <c r="NG291" s="158" t="s">
        <v>128</v>
      </c>
      <c r="NH291" s="158" t="s">
        <v>128</v>
      </c>
      <c r="NI291" s="158" t="s">
        <v>128</v>
      </c>
      <c r="NJ291" s="158" t="s">
        <v>128</v>
      </c>
      <c r="NK291" s="158" t="s">
        <v>128</v>
      </c>
      <c r="NL291" s="158" t="s">
        <v>128</v>
      </c>
      <c r="NM291" s="158" t="s">
        <v>128</v>
      </c>
      <c r="NN291" s="158" t="s">
        <v>128</v>
      </c>
      <c r="NO291" s="158" t="s">
        <v>128</v>
      </c>
      <c r="NP291" s="158" t="s">
        <v>128</v>
      </c>
      <c r="NQ291" s="158" t="s">
        <v>128</v>
      </c>
      <c r="NR291" s="158" t="s">
        <v>128</v>
      </c>
      <c r="NS291" s="158" t="s">
        <v>128</v>
      </c>
      <c r="NT291" s="158" t="s">
        <v>128</v>
      </c>
      <c r="NU291" s="158" t="s">
        <v>128</v>
      </c>
      <c r="NV291" s="158" t="s">
        <v>128</v>
      </c>
      <c r="NW291" s="158" t="s">
        <v>128</v>
      </c>
      <c r="NX291" s="158" t="s">
        <v>128</v>
      </c>
      <c r="NY291" s="158" t="s">
        <v>128</v>
      </c>
      <c r="NZ291" s="158" t="s">
        <v>128</v>
      </c>
      <c r="OA291" s="158" t="s">
        <v>128</v>
      </c>
      <c r="OB291" s="158" t="s">
        <v>128</v>
      </c>
      <c r="OC291" s="158" t="s">
        <v>128</v>
      </c>
      <c r="OD291" s="158" t="s">
        <v>128</v>
      </c>
      <c r="OE291" s="170" t="s">
        <v>128</v>
      </c>
      <c r="OF291" s="181"/>
      <c r="OG291" s="113" t="str">
        <f t="shared" si="1778"/>
        <v/>
      </c>
      <c r="OH291" s="66" t="str">
        <f t="shared" si="1779"/>
        <v/>
      </c>
      <c r="OI291" s="66" t="str">
        <f t="shared" si="1780"/>
        <v/>
      </c>
      <c r="OJ291" s="66" t="str">
        <f t="shared" si="1781"/>
        <v/>
      </c>
      <c r="OK291" s="66" t="str">
        <f t="shared" si="1782"/>
        <v/>
      </c>
      <c r="OL291" s="66" t="str">
        <f t="shared" si="1783"/>
        <v/>
      </c>
      <c r="OM291" s="66" t="str">
        <f t="shared" si="1784"/>
        <v/>
      </c>
      <c r="ON291" s="66" t="str">
        <f t="shared" si="1785"/>
        <v/>
      </c>
      <c r="OO291" s="66" t="str">
        <f t="shared" si="1786"/>
        <v/>
      </c>
      <c r="OP291" s="66" t="str">
        <f t="shared" si="1787"/>
        <v/>
      </c>
      <c r="OQ291" s="66" t="str">
        <f t="shared" si="1788"/>
        <v/>
      </c>
      <c r="OR291" s="66" t="str">
        <f t="shared" si="1789"/>
        <v/>
      </c>
      <c r="OS291" s="66" t="str">
        <f t="shared" si="1790"/>
        <v/>
      </c>
      <c r="OT291" s="66" t="str">
        <f t="shared" si="1791"/>
        <v/>
      </c>
      <c r="OU291" s="66" t="str">
        <f t="shared" si="1792"/>
        <v/>
      </c>
      <c r="OV291" s="66" t="str">
        <f t="shared" si="1793"/>
        <v/>
      </c>
      <c r="OW291" s="66" t="str">
        <f t="shared" si="1794"/>
        <v/>
      </c>
      <c r="OX291" s="66" t="str">
        <f t="shared" si="1795"/>
        <v/>
      </c>
      <c r="OY291" s="130">
        <f t="shared" si="1796"/>
        <v>13.445378151260503</v>
      </c>
      <c r="OZ291" s="66" t="str">
        <f t="shared" si="1797"/>
        <v>kg/GJ delivered</v>
      </c>
      <c r="PA291" s="118">
        <f t="shared" si="1798"/>
        <v>4.0219556030504684</v>
      </c>
      <c r="PB291" s="66" t="str">
        <f t="shared" si="1799"/>
        <v>kg/GJ delivered</v>
      </c>
      <c r="PC291" s="126">
        <f t="shared" si="1800"/>
        <v>0.27201632097925876</v>
      </c>
      <c r="PD291" s="66" t="str">
        <f t="shared" si="1801"/>
        <v>kg/GJ delivered</v>
      </c>
      <c r="PE291" s="66" t="str">
        <f t="shared" si="1802"/>
        <v/>
      </c>
      <c r="PF291" s="66" t="str">
        <f t="shared" si="1803"/>
        <v/>
      </c>
      <c r="PG291" s="66" t="str">
        <f t="shared" si="1804"/>
        <v/>
      </c>
      <c r="PH291" s="66" t="str">
        <f t="shared" si="1805"/>
        <v/>
      </c>
      <c r="PI291" s="66" t="str">
        <f t="shared" si="1806"/>
        <v/>
      </c>
      <c r="PJ291" s="66" t="str">
        <f t="shared" si="1807"/>
        <v/>
      </c>
      <c r="PK291" s="66" t="str">
        <f t="shared" si="1808"/>
        <v/>
      </c>
      <c r="PL291" s="66" t="str">
        <f t="shared" si="1809"/>
        <v/>
      </c>
      <c r="PM291" s="66" t="str">
        <f t="shared" si="1810"/>
        <v/>
      </c>
      <c r="PN291" s="66" t="str">
        <f t="shared" si="1811"/>
        <v/>
      </c>
      <c r="PO291" s="66" t="str">
        <f t="shared" si="1812"/>
        <v/>
      </c>
      <c r="PP291" s="66" t="str">
        <f t="shared" si="1813"/>
        <v/>
      </c>
      <c r="PQ291" s="66" t="str">
        <f t="shared" si="1814"/>
        <v/>
      </c>
      <c r="PR291" s="66" t="str">
        <f t="shared" si="1815"/>
        <v/>
      </c>
      <c r="PS291" s="66" t="str">
        <f t="shared" si="1816"/>
        <v/>
      </c>
      <c r="PT291" s="66" t="str">
        <f t="shared" si="1817"/>
        <v/>
      </c>
      <c r="PU291" s="66" t="str">
        <f t="shared" si="1818"/>
        <v/>
      </c>
      <c r="PV291" s="66" t="str">
        <f t="shared" si="1819"/>
        <v/>
      </c>
      <c r="PW291" s="66" t="str">
        <f t="shared" si="1820"/>
        <v/>
      </c>
      <c r="PX291" s="66" t="str">
        <f t="shared" si="1821"/>
        <v/>
      </c>
      <c r="PY291" s="66" t="str">
        <f t="shared" si="1822"/>
        <v/>
      </c>
      <c r="PZ291" s="66" t="str">
        <f t="shared" si="1823"/>
        <v/>
      </c>
      <c r="QA291" s="66" t="str">
        <f t="shared" si="1824"/>
        <v/>
      </c>
      <c r="QB291" s="66" t="str">
        <f t="shared" si="1825"/>
        <v/>
      </c>
      <c r="QC291" s="66" t="str">
        <f t="shared" si="1826"/>
        <v/>
      </c>
      <c r="QD291" s="66" t="str">
        <f t="shared" si="1827"/>
        <v/>
      </c>
      <c r="QE291" s="66" t="str">
        <f t="shared" si="1828"/>
        <v/>
      </c>
      <c r="QF291" s="66" t="str">
        <f t="shared" si="1829"/>
        <v/>
      </c>
      <c r="QG291" s="66" t="str">
        <f t="shared" si="1830"/>
        <v/>
      </c>
      <c r="QH291" s="66" t="str">
        <f t="shared" si="1831"/>
        <v/>
      </c>
      <c r="QI291" s="66" t="str">
        <f t="shared" si="1832"/>
        <v/>
      </c>
      <c r="QJ291" s="66" t="str">
        <f t="shared" si="1833"/>
        <v/>
      </c>
      <c r="QK291" s="66" t="str">
        <f t="shared" si="1834"/>
        <v/>
      </c>
      <c r="QL291" s="66" t="str">
        <f t="shared" si="1835"/>
        <v/>
      </c>
      <c r="QM291" s="66" t="str">
        <f t="shared" si="1836"/>
        <v/>
      </c>
      <c r="QN291" s="66" t="str">
        <f t="shared" si="1837"/>
        <v/>
      </c>
      <c r="QO291" s="66" t="str">
        <f t="shared" si="1838"/>
        <v/>
      </c>
      <c r="QP291" s="66" t="str">
        <f t="shared" si="1839"/>
        <v/>
      </c>
      <c r="QQ291" s="66" t="str">
        <f t="shared" si="1840"/>
        <v/>
      </c>
      <c r="QR291" s="66" t="str">
        <f t="shared" si="1841"/>
        <v/>
      </c>
      <c r="QS291" s="66" t="str">
        <f t="shared" si="1842"/>
        <v/>
      </c>
      <c r="QT291" s="66" t="str">
        <f t="shared" si="1843"/>
        <v/>
      </c>
      <c r="QU291" s="66" t="str">
        <f t="shared" si="1844"/>
        <v/>
      </c>
      <c r="QV291" s="66" t="str">
        <f t="shared" si="1845"/>
        <v/>
      </c>
      <c r="QW291" s="66" t="str">
        <f t="shared" si="1846"/>
        <v/>
      </c>
      <c r="QX291" s="66" t="str">
        <f t="shared" si="1847"/>
        <v/>
      </c>
      <c r="QY291" s="66" t="str">
        <f t="shared" si="1848"/>
        <v/>
      </c>
      <c r="QZ291" s="66" t="str">
        <f t="shared" si="1849"/>
        <v/>
      </c>
      <c r="RA291" s="66" t="str">
        <f t="shared" si="1850"/>
        <v/>
      </c>
      <c r="RB291" s="66" t="str">
        <f t="shared" si="1851"/>
        <v/>
      </c>
      <c r="RC291" s="66" t="str">
        <f t="shared" si="1852"/>
        <v/>
      </c>
      <c r="RD291" s="66" t="str">
        <f t="shared" si="1853"/>
        <v/>
      </c>
      <c r="RE291" s="66" t="str">
        <f t="shared" si="1854"/>
        <v/>
      </c>
      <c r="RF291" s="66" t="str">
        <f t="shared" si="1855"/>
        <v/>
      </c>
      <c r="RG291" s="66" t="str">
        <f t="shared" si="1856"/>
        <v/>
      </c>
      <c r="RH291" s="66" t="str">
        <f t="shared" si="1857"/>
        <v/>
      </c>
      <c r="RI291" s="66" t="str">
        <f t="shared" si="1858"/>
        <v/>
      </c>
      <c r="RJ291" s="66" t="str">
        <f t="shared" si="1859"/>
        <v/>
      </c>
      <c r="RK291" s="66" t="str">
        <f t="shared" si="1860"/>
        <v/>
      </c>
      <c r="RL291" s="66" t="str">
        <f t="shared" si="1861"/>
        <v/>
      </c>
      <c r="RM291" s="66" t="str">
        <f t="shared" si="1862"/>
        <v/>
      </c>
      <c r="RN291" s="66" t="str">
        <f t="shared" si="1863"/>
        <v/>
      </c>
      <c r="RO291" s="66" t="str">
        <f t="shared" si="1864"/>
        <v/>
      </c>
      <c r="RP291" s="66" t="str">
        <f t="shared" si="1865"/>
        <v/>
      </c>
      <c r="RQ291" s="66" t="str">
        <f t="shared" si="1866"/>
        <v/>
      </c>
      <c r="RR291" s="66" t="str">
        <f t="shared" si="1867"/>
        <v/>
      </c>
      <c r="RS291" s="66" t="str">
        <f t="shared" si="1868"/>
        <v/>
      </c>
      <c r="RT291" s="66" t="str">
        <f t="shared" si="1869"/>
        <v/>
      </c>
      <c r="RU291" s="66" t="str">
        <f t="shared" si="1870"/>
        <v/>
      </c>
      <c r="RV291" s="66" t="str">
        <f t="shared" si="1871"/>
        <v/>
      </c>
      <c r="RW291" s="66" t="str">
        <f t="shared" si="1872"/>
        <v/>
      </c>
      <c r="RX291" s="66" t="str">
        <f t="shared" si="1873"/>
        <v/>
      </c>
      <c r="RY291" s="66" t="str">
        <f t="shared" si="1874"/>
        <v/>
      </c>
      <c r="RZ291" s="66" t="str">
        <f t="shared" si="1875"/>
        <v/>
      </c>
      <c r="SA291" s="66" t="str">
        <f t="shared" si="1876"/>
        <v/>
      </c>
      <c r="SB291" s="66" t="str">
        <f t="shared" si="1877"/>
        <v/>
      </c>
      <c r="SC291" s="66" t="str">
        <f t="shared" si="1878"/>
        <v/>
      </c>
      <c r="SD291" s="66" t="str">
        <f t="shared" si="1879"/>
        <v/>
      </c>
      <c r="SE291" s="66" t="str">
        <f t="shared" si="1880"/>
        <v/>
      </c>
      <c r="SF291" s="66" t="str">
        <f t="shared" si="1881"/>
        <v/>
      </c>
      <c r="SG291" s="66" t="str">
        <f t="shared" si="1882"/>
        <v/>
      </c>
      <c r="SH291" s="66" t="str">
        <f t="shared" si="1883"/>
        <v/>
      </c>
      <c r="SI291" s="66" t="str">
        <f t="shared" si="1884"/>
        <v/>
      </c>
      <c r="SJ291" s="66" t="str">
        <f t="shared" si="1885"/>
        <v/>
      </c>
      <c r="SK291" s="66" t="str">
        <f t="shared" si="1886"/>
        <v/>
      </c>
      <c r="SL291" s="66" t="str">
        <f t="shared" si="1887"/>
        <v/>
      </c>
      <c r="SM291" s="66" t="str">
        <f t="shared" si="1888"/>
        <v/>
      </c>
      <c r="SN291" s="66" t="str">
        <f t="shared" si="1889"/>
        <v/>
      </c>
      <c r="SO291" s="66" t="str">
        <f t="shared" si="1890"/>
        <v/>
      </c>
      <c r="SP291" s="66" t="str">
        <f t="shared" si="1891"/>
        <v/>
      </c>
      <c r="SQ291" s="66" t="str">
        <f t="shared" si="1892"/>
        <v/>
      </c>
      <c r="SR291" s="66" t="str">
        <f t="shared" si="1893"/>
        <v/>
      </c>
      <c r="SS291" s="66" t="str">
        <f t="shared" si="1894"/>
        <v/>
      </c>
      <c r="ST291" s="66" t="str">
        <f t="shared" si="1895"/>
        <v/>
      </c>
      <c r="SU291" s="66" t="str">
        <f t="shared" si="1896"/>
        <v/>
      </c>
      <c r="SV291" s="66" t="str">
        <f t="shared" si="1897"/>
        <v/>
      </c>
      <c r="SW291" s="66" t="str">
        <f t="shared" si="1898"/>
        <v/>
      </c>
      <c r="SX291" s="66" t="str">
        <f t="shared" si="1899"/>
        <v/>
      </c>
      <c r="SY291" s="66" t="str">
        <f t="shared" si="1900"/>
        <v/>
      </c>
      <c r="SZ291" s="66" t="str">
        <f t="shared" si="1901"/>
        <v/>
      </c>
      <c r="TA291" s="66" t="str">
        <f t="shared" si="1902"/>
        <v/>
      </c>
      <c r="TB291" s="66" t="str">
        <f t="shared" si="1903"/>
        <v/>
      </c>
      <c r="TC291" s="66" t="str">
        <f t="shared" si="1904"/>
        <v/>
      </c>
      <c r="TD291" s="66" t="str">
        <f t="shared" si="1905"/>
        <v/>
      </c>
      <c r="TE291" s="66" t="str">
        <f t="shared" si="1906"/>
        <v/>
      </c>
      <c r="TF291" s="66" t="str">
        <f t="shared" si="1907"/>
        <v/>
      </c>
      <c r="TG291" s="66" t="str">
        <f t="shared" si="1908"/>
        <v/>
      </c>
      <c r="TH291" s="66" t="str">
        <f t="shared" si="1909"/>
        <v/>
      </c>
      <c r="TI291" s="66" t="str">
        <f t="shared" si="1910"/>
        <v/>
      </c>
      <c r="TJ291" s="66" t="str">
        <f t="shared" si="1911"/>
        <v/>
      </c>
      <c r="TK291" s="66" t="str">
        <f t="shared" si="1912"/>
        <v/>
      </c>
      <c r="TL291" s="66" t="str">
        <f t="shared" si="1913"/>
        <v/>
      </c>
      <c r="TM291" s="66" t="str">
        <f t="shared" si="1914"/>
        <v/>
      </c>
      <c r="TN291" s="66" t="str">
        <f t="shared" si="1915"/>
        <v/>
      </c>
      <c r="TO291" s="66" t="str">
        <f t="shared" si="1916"/>
        <v/>
      </c>
      <c r="TP291" s="66" t="str">
        <f t="shared" si="1917"/>
        <v/>
      </c>
      <c r="TQ291" s="66" t="str">
        <f t="shared" si="1918"/>
        <v/>
      </c>
      <c r="TR291" s="66" t="str">
        <f t="shared" si="1919"/>
        <v/>
      </c>
      <c r="TS291" s="66" t="str">
        <f t="shared" si="1920"/>
        <v/>
      </c>
      <c r="TT291" s="66" t="str">
        <f t="shared" si="1921"/>
        <v/>
      </c>
      <c r="TU291" s="66" t="str">
        <f t="shared" si="1922"/>
        <v/>
      </c>
      <c r="TV291" s="66" t="str">
        <f t="shared" si="1923"/>
        <v/>
      </c>
      <c r="TW291" s="66" t="str">
        <f t="shared" si="1924"/>
        <v/>
      </c>
      <c r="TX291" s="66" t="str">
        <f t="shared" si="1925"/>
        <v/>
      </c>
      <c r="TY291" s="66" t="str">
        <f t="shared" si="1926"/>
        <v/>
      </c>
      <c r="TZ291" s="66" t="str">
        <f t="shared" si="1927"/>
        <v/>
      </c>
      <c r="UA291" s="66" t="str">
        <f t="shared" si="1928"/>
        <v/>
      </c>
      <c r="UB291" s="66" t="str">
        <f t="shared" si="1929"/>
        <v/>
      </c>
      <c r="UC291" s="66" t="str">
        <f t="shared" si="1930"/>
        <v/>
      </c>
      <c r="UD291" s="66" t="str">
        <f t="shared" si="1931"/>
        <v/>
      </c>
      <c r="UE291" s="66" t="str">
        <f t="shared" si="1932"/>
        <v/>
      </c>
      <c r="UF291" s="66" t="str">
        <f t="shared" si="1933"/>
        <v/>
      </c>
      <c r="UG291" s="66" t="str">
        <f t="shared" si="1934"/>
        <v/>
      </c>
      <c r="UH291" s="66" t="str">
        <f t="shared" si="1935"/>
        <v/>
      </c>
      <c r="UI291" s="66" t="str">
        <f t="shared" si="1936"/>
        <v/>
      </c>
      <c r="UJ291" s="66" t="str">
        <f t="shared" si="1937"/>
        <v/>
      </c>
      <c r="UK291" s="66" t="str">
        <f t="shared" si="1938"/>
        <v/>
      </c>
      <c r="UL291" s="66" t="str">
        <f t="shared" si="1939"/>
        <v/>
      </c>
      <c r="UM291" s="66" t="str">
        <f t="shared" si="1940"/>
        <v/>
      </c>
      <c r="UN291" s="66" t="str">
        <f t="shared" si="1941"/>
        <v/>
      </c>
      <c r="UO291" s="66" t="str">
        <f t="shared" si="1942"/>
        <v/>
      </c>
      <c r="UP291" s="66" t="str">
        <f t="shared" si="1943"/>
        <v/>
      </c>
      <c r="UQ291" s="66" t="str">
        <f t="shared" si="1944"/>
        <v/>
      </c>
      <c r="UR291" s="66" t="str">
        <f t="shared" si="1945"/>
        <v/>
      </c>
      <c r="US291" s="66" t="str">
        <f t="shared" si="1946"/>
        <v/>
      </c>
      <c r="UT291" s="66" t="str">
        <f t="shared" si="1947"/>
        <v/>
      </c>
      <c r="UU291" s="66" t="str">
        <f t="shared" si="1948"/>
        <v/>
      </c>
      <c r="UV291" s="66" t="str">
        <f t="shared" si="1949"/>
        <v/>
      </c>
      <c r="UW291" s="66" t="str">
        <f t="shared" si="1950"/>
        <v/>
      </c>
      <c r="UX291" s="66" t="str">
        <f t="shared" si="1951"/>
        <v/>
      </c>
      <c r="UY291" s="66" t="str">
        <f t="shared" si="1952"/>
        <v/>
      </c>
      <c r="UZ291" s="66" t="str">
        <f t="shared" si="1953"/>
        <v/>
      </c>
      <c r="VA291" s="66" t="str">
        <f t="shared" si="1954"/>
        <v/>
      </c>
      <c r="VB291" s="66" t="str">
        <f t="shared" si="1955"/>
        <v/>
      </c>
      <c r="VC291" s="66" t="str">
        <f t="shared" si="1956"/>
        <v/>
      </c>
      <c r="VD291" s="66" t="str">
        <f t="shared" si="1957"/>
        <v/>
      </c>
      <c r="VE291" s="66" t="str">
        <f t="shared" si="1958"/>
        <v/>
      </c>
      <c r="VF291" s="66" t="str">
        <f t="shared" si="1959"/>
        <v/>
      </c>
      <c r="VG291" s="66" t="str">
        <f t="shared" si="1960"/>
        <v/>
      </c>
      <c r="VH291" s="66" t="str">
        <f t="shared" si="1961"/>
        <v/>
      </c>
      <c r="VI291" s="66" t="str">
        <f t="shared" si="1962"/>
        <v/>
      </c>
      <c r="VJ291" s="66" t="str">
        <f t="shared" si="1963"/>
        <v/>
      </c>
      <c r="VK291" s="66" t="str">
        <f t="shared" si="1964"/>
        <v/>
      </c>
      <c r="VL291" s="66" t="str">
        <f t="shared" si="1965"/>
        <v/>
      </c>
      <c r="VM291" s="66" t="str">
        <f t="shared" si="1966"/>
        <v/>
      </c>
      <c r="VN291" s="66" t="str">
        <f t="shared" si="1967"/>
        <v/>
      </c>
      <c r="VO291" s="66" t="str">
        <f t="shared" si="1968"/>
        <v/>
      </c>
      <c r="VP291" s="66" t="str">
        <f t="shared" si="1969"/>
        <v/>
      </c>
      <c r="VQ291" s="66" t="str">
        <f t="shared" si="1970"/>
        <v/>
      </c>
      <c r="VR291" s="66" t="str">
        <f t="shared" si="1971"/>
        <v/>
      </c>
      <c r="VS291" s="66" t="str">
        <f t="shared" si="1972"/>
        <v/>
      </c>
      <c r="VT291" s="66" t="str">
        <f t="shared" si="1973"/>
        <v/>
      </c>
      <c r="VU291" s="66" t="str">
        <f t="shared" si="1974"/>
        <v/>
      </c>
      <c r="VV291" s="66" t="str">
        <f t="shared" si="1975"/>
        <v/>
      </c>
      <c r="VW291" s="66" t="str">
        <f t="shared" si="1976"/>
        <v/>
      </c>
      <c r="VX291" s="66" t="str">
        <f t="shared" si="1977"/>
        <v/>
      </c>
      <c r="VY291" s="66" t="str">
        <f t="shared" si="1978"/>
        <v/>
      </c>
      <c r="VZ291" s="66" t="str">
        <f t="shared" si="1979"/>
        <v/>
      </c>
      <c r="WA291" s="66" t="str">
        <f t="shared" si="1980"/>
        <v/>
      </c>
      <c r="WB291" s="66" t="str">
        <f t="shared" si="1981"/>
        <v/>
      </c>
      <c r="WC291" s="66" t="str">
        <f t="shared" si="1982"/>
        <v/>
      </c>
      <c r="WD291" s="66" t="str">
        <f t="shared" si="1983"/>
        <v/>
      </c>
      <c r="WE291" s="66" t="str">
        <f t="shared" si="1984"/>
        <v/>
      </c>
      <c r="WF291" s="66" t="str">
        <f t="shared" si="1985"/>
        <v/>
      </c>
      <c r="WG291" s="66" t="str">
        <f t="shared" si="1986"/>
        <v/>
      </c>
      <c r="WH291" s="66" t="str">
        <f t="shared" si="1987"/>
        <v/>
      </c>
      <c r="WI291" s="66" t="str">
        <f t="shared" si="1988"/>
        <v/>
      </c>
      <c r="WJ291" s="66" t="str">
        <f t="shared" si="1989"/>
        <v/>
      </c>
      <c r="WK291" s="66" t="str">
        <f t="shared" si="1990"/>
        <v/>
      </c>
      <c r="WL291" s="66" t="str">
        <f t="shared" si="1991"/>
        <v/>
      </c>
      <c r="WM291" s="66" t="str">
        <f t="shared" si="1992"/>
        <v/>
      </c>
      <c r="WN291" s="66" t="str">
        <f t="shared" si="1993"/>
        <v/>
      </c>
      <c r="WO291" s="66" t="str">
        <f t="shared" si="1994"/>
        <v/>
      </c>
      <c r="WP291" s="66" t="str">
        <f t="shared" si="1995"/>
        <v/>
      </c>
      <c r="WQ291" s="66" t="str">
        <f t="shared" si="1996"/>
        <v/>
      </c>
      <c r="WR291" s="66" t="str">
        <f t="shared" si="1997"/>
        <v/>
      </c>
      <c r="WS291" s="66" t="str">
        <f t="shared" si="1998"/>
        <v/>
      </c>
      <c r="WT291" s="66" t="str">
        <f t="shared" si="1999"/>
        <v/>
      </c>
      <c r="WU291" s="66" t="str">
        <f t="shared" si="2000"/>
        <v/>
      </c>
      <c r="WV291" s="66" t="str">
        <f t="shared" si="2001"/>
        <v/>
      </c>
      <c r="WW291" s="66" t="str">
        <f t="shared" si="2002"/>
        <v/>
      </c>
      <c r="WX291" s="66" t="str">
        <f t="shared" si="2003"/>
        <v/>
      </c>
      <c r="WY291" s="66" t="str">
        <f t="shared" si="2004"/>
        <v/>
      </c>
      <c r="WZ291" s="66" t="str">
        <f t="shared" si="2005"/>
        <v/>
      </c>
      <c r="XA291" s="66" t="str">
        <f t="shared" si="2006"/>
        <v/>
      </c>
      <c r="XB291" s="66" t="str">
        <f t="shared" si="2007"/>
        <v/>
      </c>
      <c r="XC291" s="66" t="str">
        <f t="shared" si="2008"/>
        <v/>
      </c>
      <c r="XD291" s="66" t="str">
        <f t="shared" si="2009"/>
        <v/>
      </c>
      <c r="XE291" s="66" t="str">
        <f t="shared" si="2010"/>
        <v/>
      </c>
      <c r="XF291" s="66" t="str">
        <f t="shared" si="2011"/>
        <v/>
      </c>
      <c r="XG291" s="66" t="str">
        <f t="shared" si="2012"/>
        <v/>
      </c>
      <c r="XH291" s="66" t="str">
        <f t="shared" si="2013"/>
        <v/>
      </c>
      <c r="XI291" s="66" t="str">
        <f t="shared" si="2014"/>
        <v/>
      </c>
      <c r="XJ291" s="66" t="str">
        <f t="shared" si="2015"/>
        <v/>
      </c>
      <c r="XK291" s="66" t="str">
        <f t="shared" si="2016"/>
        <v/>
      </c>
      <c r="XL291" s="66" t="str">
        <f t="shared" si="2017"/>
        <v/>
      </c>
      <c r="XM291" s="66" t="str">
        <f t="shared" si="2018"/>
        <v/>
      </c>
      <c r="XN291" s="66" t="str">
        <f t="shared" si="2019"/>
        <v/>
      </c>
      <c r="XO291" s="66" t="str">
        <f t="shared" si="2020"/>
        <v/>
      </c>
      <c r="XP291" s="66" t="str">
        <f t="shared" si="2021"/>
        <v/>
      </c>
      <c r="XQ291" s="66" t="str">
        <f t="shared" si="2022"/>
        <v/>
      </c>
      <c r="XR291" s="66" t="str">
        <f t="shared" si="2023"/>
        <v/>
      </c>
      <c r="XS291" s="66" t="str">
        <f t="shared" si="2024"/>
        <v/>
      </c>
      <c r="XT291" s="66" t="str">
        <f t="shared" si="2025"/>
        <v/>
      </c>
      <c r="XU291" s="66" t="str">
        <f t="shared" si="2026"/>
        <v/>
      </c>
      <c r="XV291" s="66" t="str">
        <f t="shared" si="2027"/>
        <v/>
      </c>
      <c r="XW291" s="66" t="str">
        <f t="shared" si="2028"/>
        <v/>
      </c>
      <c r="XX291" s="66" t="str">
        <f t="shared" si="2029"/>
        <v/>
      </c>
      <c r="XY291" s="66" t="str">
        <f t="shared" si="2030"/>
        <v/>
      </c>
      <c r="XZ291" s="66" t="str">
        <f t="shared" si="2031"/>
        <v/>
      </c>
      <c r="YA291" s="66" t="str">
        <f t="shared" si="2032"/>
        <v/>
      </c>
      <c r="YB291" s="66" t="str">
        <f t="shared" si="2033"/>
        <v/>
      </c>
      <c r="YC291" s="66" t="str">
        <f t="shared" si="2034"/>
        <v/>
      </c>
      <c r="YD291" s="66" t="str">
        <f t="shared" si="2035"/>
        <v/>
      </c>
      <c r="YE291" s="66" t="str">
        <f t="shared" si="2036"/>
        <v/>
      </c>
      <c r="YF291" s="66" t="str">
        <f t="shared" si="2037"/>
        <v/>
      </c>
      <c r="YG291" s="66" t="str">
        <f t="shared" si="2038"/>
        <v/>
      </c>
      <c r="YH291" s="66" t="str">
        <f t="shared" si="2039"/>
        <v/>
      </c>
      <c r="YI291" s="66" t="str">
        <f t="shared" si="2040"/>
        <v/>
      </c>
      <c r="YJ291" s="66" t="str">
        <f t="shared" si="2041"/>
        <v/>
      </c>
      <c r="YK291" s="66" t="str">
        <f t="shared" si="2042"/>
        <v/>
      </c>
      <c r="YL291" s="66" t="str">
        <f t="shared" si="2043"/>
        <v/>
      </c>
      <c r="YM291" s="66" t="str">
        <f t="shared" si="2044"/>
        <v/>
      </c>
      <c r="YN291" s="66" t="str">
        <f t="shared" si="2045"/>
        <v/>
      </c>
      <c r="YO291" s="66" t="str">
        <f t="shared" si="2046"/>
        <v/>
      </c>
      <c r="YP291" s="66" t="str">
        <f t="shared" si="2047"/>
        <v/>
      </c>
      <c r="YQ291" s="66" t="str">
        <f t="shared" si="2048"/>
        <v/>
      </c>
      <c r="YR291" s="66" t="str">
        <f t="shared" si="2049"/>
        <v/>
      </c>
      <c r="YS291" s="66" t="str">
        <f t="shared" si="2050"/>
        <v/>
      </c>
      <c r="YT291" s="66" t="str">
        <f t="shared" si="2051"/>
        <v/>
      </c>
      <c r="YU291" s="66" t="str">
        <f t="shared" si="2052"/>
        <v/>
      </c>
      <c r="YV291" s="66" t="str">
        <f t="shared" si="2053"/>
        <v/>
      </c>
      <c r="YW291" s="66" t="str">
        <f t="shared" si="2054"/>
        <v/>
      </c>
      <c r="YX291" s="66" t="str">
        <f t="shared" si="2055"/>
        <v/>
      </c>
      <c r="YY291" s="66" t="str">
        <f t="shared" si="2056"/>
        <v/>
      </c>
      <c r="YZ291" s="66" t="str">
        <f t="shared" si="2057"/>
        <v/>
      </c>
      <c r="ZA291" s="66" t="str">
        <f t="shared" si="2058"/>
        <v/>
      </c>
      <c r="ZB291" s="66" t="str">
        <f t="shared" si="2059"/>
        <v/>
      </c>
      <c r="ZC291" s="66" t="str">
        <f t="shared" si="2060"/>
        <v/>
      </c>
      <c r="ZD291" s="66" t="str">
        <f t="shared" si="2061"/>
        <v/>
      </c>
      <c r="ZE291" s="66" t="str">
        <f t="shared" si="2062"/>
        <v/>
      </c>
      <c r="ZF291" s="66" t="str">
        <f t="shared" si="2063"/>
        <v/>
      </c>
      <c r="ZG291" s="66" t="str">
        <f t="shared" si="2064"/>
        <v/>
      </c>
      <c r="ZH291" s="66" t="str">
        <f t="shared" si="2065"/>
        <v/>
      </c>
      <c r="ZI291" s="66" t="str">
        <f t="shared" si="2066"/>
        <v/>
      </c>
      <c r="ZJ291" s="66" t="str">
        <f t="shared" si="2067"/>
        <v/>
      </c>
      <c r="ZK291" s="66" t="str">
        <f t="shared" si="2068"/>
        <v/>
      </c>
      <c r="ZL291" s="66" t="str">
        <f t="shared" si="2069"/>
        <v/>
      </c>
      <c r="ZM291" s="66" t="str">
        <f t="shared" si="2070"/>
        <v/>
      </c>
      <c r="ZN291" s="66" t="str">
        <f t="shared" si="2071"/>
        <v/>
      </c>
      <c r="ZO291" s="66" t="str">
        <f t="shared" si="2072"/>
        <v/>
      </c>
      <c r="ZP291" s="66" t="str">
        <f t="shared" si="2073"/>
        <v/>
      </c>
      <c r="ZQ291" s="66" t="str">
        <f t="shared" si="2074"/>
        <v/>
      </c>
      <c r="ZR291" s="66" t="str">
        <f t="shared" si="2075"/>
        <v/>
      </c>
      <c r="ZS291" s="66" t="str">
        <f t="shared" si="2076"/>
        <v/>
      </c>
      <c r="ZT291" s="66" t="str">
        <f t="shared" si="2077"/>
        <v/>
      </c>
      <c r="ZU291" s="66" t="str">
        <f t="shared" si="2078"/>
        <v/>
      </c>
      <c r="ZV291" s="66" t="str">
        <f t="shared" si="2079"/>
        <v/>
      </c>
      <c r="ZW291" s="66" t="str">
        <f t="shared" si="2080"/>
        <v/>
      </c>
      <c r="ZX291" s="66" t="str">
        <f t="shared" si="2081"/>
        <v/>
      </c>
      <c r="ZY291" s="66" t="str">
        <f t="shared" si="2082"/>
        <v/>
      </c>
      <c r="ZZ291" s="66" t="str">
        <f t="shared" si="2083"/>
        <v/>
      </c>
      <c r="AAA291" s="66" t="str">
        <f t="shared" si="2084"/>
        <v/>
      </c>
      <c r="AAB291" s="66" t="str">
        <f t="shared" si="2085"/>
        <v/>
      </c>
      <c r="AAC291" s="66" t="str">
        <f t="shared" si="2086"/>
        <v/>
      </c>
      <c r="AAD291" s="66" t="str">
        <f t="shared" si="2087"/>
        <v/>
      </c>
      <c r="AAE291" s="66" t="str">
        <f t="shared" si="2088"/>
        <v/>
      </c>
      <c r="AAF291" s="66" t="str">
        <f t="shared" si="2089"/>
        <v/>
      </c>
      <c r="AAG291" s="66" t="str">
        <f t="shared" si="2090"/>
        <v/>
      </c>
      <c r="AAH291" s="66" t="str">
        <f t="shared" si="2091"/>
        <v/>
      </c>
      <c r="AAI291" s="66" t="str">
        <f t="shared" si="2092"/>
        <v/>
      </c>
      <c r="AAJ291" s="66" t="str">
        <f t="shared" si="2093"/>
        <v/>
      </c>
      <c r="AAK291" s="66" t="str">
        <f t="shared" si="2094"/>
        <v/>
      </c>
      <c r="AAL291" s="66" t="str">
        <f t="shared" si="2095"/>
        <v/>
      </c>
      <c r="AAM291" s="66" t="str">
        <f t="shared" si="2096"/>
        <v/>
      </c>
      <c r="AAN291" s="66" t="str">
        <f t="shared" si="2097"/>
        <v/>
      </c>
      <c r="AAO291" s="66" t="str">
        <f t="shared" si="2098"/>
        <v/>
      </c>
      <c r="AAP291" s="66" t="str">
        <f t="shared" si="2099"/>
        <v/>
      </c>
      <c r="AAQ291" s="66" t="str">
        <f t="shared" si="2100"/>
        <v/>
      </c>
      <c r="AAR291" s="66" t="str">
        <f t="shared" si="2101"/>
        <v/>
      </c>
      <c r="AAS291" s="66" t="str">
        <f t="shared" si="2102"/>
        <v/>
      </c>
      <c r="AAT291" s="66" t="str">
        <f t="shared" si="2103"/>
        <v/>
      </c>
      <c r="AAU291" s="66" t="str">
        <f t="shared" si="2104"/>
        <v/>
      </c>
      <c r="AAV291" s="66" t="str">
        <f t="shared" si="2105"/>
        <v/>
      </c>
      <c r="AAW291" s="66" t="str">
        <f t="shared" si="2106"/>
        <v/>
      </c>
      <c r="AAX291" s="66" t="str">
        <f t="shared" si="2107"/>
        <v/>
      </c>
      <c r="AAY291" s="66" t="str">
        <f t="shared" si="2108"/>
        <v/>
      </c>
      <c r="AAZ291" s="66" t="str">
        <f t="shared" si="2109"/>
        <v/>
      </c>
      <c r="ABA291" s="66" t="str">
        <f t="shared" si="2110"/>
        <v/>
      </c>
      <c r="ABB291" s="66" t="str">
        <f t="shared" si="2111"/>
        <v/>
      </c>
      <c r="ABC291" s="66" t="str">
        <f t="shared" si="2112"/>
        <v/>
      </c>
      <c r="ABD291" s="66" t="str">
        <f t="shared" si="2113"/>
        <v/>
      </c>
      <c r="ABE291" s="66" t="str">
        <f t="shared" si="2114"/>
        <v/>
      </c>
      <c r="ABF291" s="66" t="str">
        <f t="shared" si="2115"/>
        <v/>
      </c>
      <c r="ABG291" s="66" t="str">
        <f t="shared" si="2116"/>
        <v/>
      </c>
      <c r="ABH291" s="66" t="str">
        <f t="shared" si="2117"/>
        <v/>
      </c>
      <c r="ABI291" s="66" t="str">
        <f t="shared" si="2118"/>
        <v/>
      </c>
      <c r="ABJ291" s="66" t="str">
        <f t="shared" si="2119"/>
        <v/>
      </c>
      <c r="ABK291" s="66" t="str">
        <f t="shared" si="2120"/>
        <v/>
      </c>
      <c r="ABL291" s="66" t="str">
        <f t="shared" si="2121"/>
        <v/>
      </c>
      <c r="ABM291" s="66" t="str">
        <f t="shared" si="2122"/>
        <v/>
      </c>
      <c r="ABN291" s="66" t="str">
        <f t="shared" si="2123"/>
        <v/>
      </c>
      <c r="ABO291" s="66" t="str">
        <f t="shared" si="2124"/>
        <v/>
      </c>
      <c r="ABP291" s="66" t="str">
        <f t="shared" si="2125"/>
        <v/>
      </c>
      <c r="ABQ291" s="66" t="str">
        <f t="shared" si="2126"/>
        <v/>
      </c>
      <c r="ABR291" s="66" t="str">
        <f t="shared" si="2127"/>
        <v/>
      </c>
      <c r="ABS291" s="66" t="str">
        <f t="shared" si="2128"/>
        <v/>
      </c>
      <c r="ABT291" s="66" t="str">
        <f t="shared" si="2129"/>
        <v/>
      </c>
      <c r="ABU291" s="66" t="str">
        <f t="shared" si="2130"/>
        <v/>
      </c>
      <c r="ABV291" s="66" t="str">
        <f t="shared" si="2131"/>
        <v/>
      </c>
      <c r="ABW291" s="66" t="str">
        <f t="shared" si="2132"/>
        <v/>
      </c>
      <c r="ABX291" s="66" t="str">
        <f t="shared" si="2133"/>
        <v/>
      </c>
      <c r="ABY291" s="66" t="str">
        <f t="shared" si="2134"/>
        <v/>
      </c>
      <c r="ABZ291" s="66" t="str">
        <f t="shared" si="2135"/>
        <v/>
      </c>
      <c r="ACA291" s="66" t="str">
        <f t="shared" si="2136"/>
        <v/>
      </c>
      <c r="ACB291" s="66" t="str">
        <f t="shared" si="2137"/>
        <v/>
      </c>
      <c r="ACC291" s="66" t="str">
        <f t="shared" si="2138"/>
        <v/>
      </c>
      <c r="ACD291" s="66" t="str">
        <f t="shared" si="2139"/>
        <v/>
      </c>
      <c r="ACE291" s="66" t="str">
        <f t="shared" si="2140"/>
        <v/>
      </c>
      <c r="ACF291" s="66" t="str">
        <f t="shared" si="2141"/>
        <v/>
      </c>
      <c r="ACG291" s="66" t="str">
        <f t="shared" si="2142"/>
        <v/>
      </c>
      <c r="ACH291" s="66" t="str">
        <f t="shared" si="2143"/>
        <v/>
      </c>
      <c r="ACI291" s="66" t="str">
        <f t="shared" si="2144"/>
        <v/>
      </c>
      <c r="ACJ291" s="66" t="str">
        <f t="shared" si="2145"/>
        <v/>
      </c>
      <c r="ACK291" s="66" t="str">
        <f t="shared" si="2146"/>
        <v/>
      </c>
      <c r="ACL291" s="66" t="str">
        <f t="shared" si="2147"/>
        <v/>
      </c>
      <c r="ACM291" s="66" t="str">
        <f t="shared" ref="ACM291:ACN291" si="2183">IF(AND(ACS$3="Unit", ACL291=""), "", IF(AND(ACS$3="Unit", ACL291="-"),"", IF(ACS$3="Unit", "kg/GJ delivered", IF(AND(NY291&lt;&gt;"", NY291&lt;&gt;"-", NX291="-"),"", IF($H291="","", IF(NX291="nd", "",IF(NX291="&lt;n.a.&gt;", "", IF(NY291="#/MJ", "", IF(NY291="kg/GJ delivered",NX291,IF(NY291="g/MJ delivered",NX291,IF(NY291="kg/MJ delivered",NX291*1000,IF(NY291="mg/MJ delivered",NX291/1000,IF(NY291="g/kg",((NX291)*(1/$I291)*(1/$H291)),IF(NY291="mg/kg",((NX291/1000)*(1/$I291)*(1/$H291)),IF(NY291="mg/MJ delivered",NX291/1000,IF(NY291="-","","Error"))))))))))))))))</f>
        <v/>
      </c>
      <c r="ACN291" s="66" t="str">
        <f t="shared" si="2183"/>
        <v/>
      </c>
      <c r="ACO291" s="66" t="str">
        <f t="shared" si="2149"/>
        <v/>
      </c>
      <c r="ACP291" s="66" t="str">
        <f t="shared" si="2150"/>
        <v/>
      </c>
      <c r="ACQ291" s="66" t="str">
        <f t="shared" si="2151"/>
        <v/>
      </c>
      <c r="ACR291" s="66" t="str">
        <f t="shared" si="2152"/>
        <v/>
      </c>
      <c r="ACS291" s="66" t="str">
        <f t="shared" si="2153"/>
        <v/>
      </c>
      <c r="ACT291" s="66" t="str">
        <f t="shared" si="2154"/>
        <v/>
      </c>
    </row>
    <row r="292" spans="2:774" ht="15.75" customHeight="1" x14ac:dyDescent="0.25">
      <c r="B292" s="66">
        <v>336</v>
      </c>
      <c r="C292" s="66" t="s">
        <v>1187</v>
      </c>
      <c r="D292" s="66" t="s">
        <v>1670</v>
      </c>
      <c r="E292" s="156" t="s">
        <v>58</v>
      </c>
      <c r="F292" s="66" t="s">
        <v>58</v>
      </c>
      <c r="G292" s="66" t="s">
        <v>490</v>
      </c>
      <c r="H292" s="126">
        <v>8.6499999999999994E-2</v>
      </c>
      <c r="I292" s="130">
        <f>'Heating Values'!$D$8</f>
        <v>11.9</v>
      </c>
      <c r="J292" s="66" t="str">
        <f t="shared" si="1759"/>
        <v>Dung Cake, Traditional, IN</v>
      </c>
      <c r="K292" s="66" t="s">
        <v>1254</v>
      </c>
      <c r="L292" s="66" t="s">
        <v>1254</v>
      </c>
      <c r="M292" s="66" t="s">
        <v>1254</v>
      </c>
      <c r="N292" s="66" t="s">
        <v>1254</v>
      </c>
      <c r="O292" s="66" t="s">
        <v>1168</v>
      </c>
      <c r="P292" s="66" t="str">
        <f t="shared" si="1768"/>
        <v>IN</v>
      </c>
      <c r="Q292" s="66" t="s">
        <v>2</v>
      </c>
      <c r="R292" s="158" t="s">
        <v>128</v>
      </c>
      <c r="S292" s="158" t="s">
        <v>128</v>
      </c>
      <c r="T292" s="158" t="s">
        <v>128</v>
      </c>
      <c r="U292" s="158" t="s">
        <v>128</v>
      </c>
      <c r="V292" s="158" t="s">
        <v>128</v>
      </c>
      <c r="W292" s="158" t="s">
        <v>128</v>
      </c>
      <c r="X292" s="158" t="s">
        <v>128</v>
      </c>
      <c r="Y292" s="158" t="s">
        <v>128</v>
      </c>
      <c r="Z292" s="158" t="s">
        <v>128</v>
      </c>
      <c r="AA292" s="158" t="s">
        <v>128</v>
      </c>
      <c r="AB292" s="158" t="s">
        <v>128</v>
      </c>
      <c r="AC292" s="158" t="s">
        <v>128</v>
      </c>
      <c r="AD292" s="158" t="s">
        <v>128</v>
      </c>
      <c r="AE292" s="158" t="s">
        <v>128</v>
      </c>
      <c r="AF292" s="158" t="s">
        <v>128</v>
      </c>
      <c r="AG292" s="158" t="s">
        <v>128</v>
      </c>
      <c r="AH292" s="158" t="s">
        <v>128</v>
      </c>
      <c r="AI292" s="158" t="s">
        <v>128</v>
      </c>
      <c r="AJ292" s="165">
        <v>4.4000000000000004</v>
      </c>
      <c r="AK292" s="158" t="s">
        <v>523</v>
      </c>
      <c r="AL292" s="165">
        <v>1.74</v>
      </c>
      <c r="AM292" s="158" t="s">
        <v>523</v>
      </c>
      <c r="AN292" s="163">
        <v>0.22</v>
      </c>
      <c r="AO292" s="158" t="s">
        <v>523</v>
      </c>
      <c r="AP292" s="158" t="s">
        <v>128</v>
      </c>
      <c r="AQ292" s="158" t="s">
        <v>128</v>
      </c>
      <c r="AR292" s="158" t="s">
        <v>128</v>
      </c>
      <c r="AS292" s="158" t="s">
        <v>128</v>
      </c>
      <c r="AT292" s="158" t="s">
        <v>128</v>
      </c>
      <c r="AU292" s="158" t="s">
        <v>128</v>
      </c>
      <c r="AV292" s="158" t="s">
        <v>128</v>
      </c>
      <c r="AW292" s="158" t="s">
        <v>128</v>
      </c>
      <c r="AX292" s="158" t="s">
        <v>128</v>
      </c>
      <c r="AY292" s="158" t="s">
        <v>128</v>
      </c>
      <c r="AZ292" s="158" t="s">
        <v>128</v>
      </c>
      <c r="BA292" s="158" t="s">
        <v>128</v>
      </c>
      <c r="BB292" s="158" t="s">
        <v>128</v>
      </c>
      <c r="BC292" s="158" t="s">
        <v>128</v>
      </c>
      <c r="BD292" s="158" t="s">
        <v>128</v>
      </c>
      <c r="BE292" s="158" t="s">
        <v>128</v>
      </c>
      <c r="BF292" s="158" t="s">
        <v>128</v>
      </c>
      <c r="BG292" s="158" t="s">
        <v>128</v>
      </c>
      <c r="BH292" s="158" t="s">
        <v>128</v>
      </c>
      <c r="BI292" s="158" t="s">
        <v>128</v>
      </c>
      <c r="BJ292" s="158" t="s">
        <v>128</v>
      </c>
      <c r="BK292" s="158" t="s">
        <v>128</v>
      </c>
      <c r="BL292" s="158" t="s">
        <v>128</v>
      </c>
      <c r="BM292" s="158" t="s">
        <v>128</v>
      </c>
      <c r="BN292" s="158" t="s">
        <v>128</v>
      </c>
      <c r="BO292" s="158" t="s">
        <v>128</v>
      </c>
      <c r="BP292" s="158" t="s">
        <v>128</v>
      </c>
      <c r="BQ292" s="158" t="s">
        <v>128</v>
      </c>
      <c r="BR292" s="158" t="s">
        <v>128</v>
      </c>
      <c r="BS292" s="158" t="s">
        <v>128</v>
      </c>
      <c r="BT292" s="158" t="s">
        <v>128</v>
      </c>
      <c r="BU292" s="158" t="s">
        <v>128</v>
      </c>
      <c r="BV292" s="158" t="s">
        <v>128</v>
      </c>
      <c r="BW292" s="158" t="s">
        <v>128</v>
      </c>
      <c r="BX292" s="158" t="s">
        <v>128</v>
      </c>
      <c r="BY292" s="158" t="s">
        <v>128</v>
      </c>
      <c r="BZ292" s="158" t="s">
        <v>128</v>
      </c>
      <c r="CA292" s="158" t="s">
        <v>128</v>
      </c>
      <c r="CB292" s="158" t="s">
        <v>128</v>
      </c>
      <c r="CC292" s="158" t="s">
        <v>128</v>
      </c>
      <c r="CD292" s="158" t="s">
        <v>128</v>
      </c>
      <c r="CE292" s="158" t="s">
        <v>128</v>
      </c>
      <c r="CF292" s="158" t="s">
        <v>128</v>
      </c>
      <c r="CG292" s="158" t="s">
        <v>128</v>
      </c>
      <c r="CH292" s="158" t="s">
        <v>128</v>
      </c>
      <c r="CI292" s="158" t="s">
        <v>128</v>
      </c>
      <c r="CJ292" s="158" t="s">
        <v>128</v>
      </c>
      <c r="CK292" s="158" t="s">
        <v>128</v>
      </c>
      <c r="CL292" s="158" t="s">
        <v>128</v>
      </c>
      <c r="CM292" s="158" t="s">
        <v>128</v>
      </c>
      <c r="CN292" s="158" t="s">
        <v>128</v>
      </c>
      <c r="CO292" s="158" t="s">
        <v>128</v>
      </c>
      <c r="CP292" s="158" t="s">
        <v>128</v>
      </c>
      <c r="CQ292" s="158" t="s">
        <v>128</v>
      </c>
      <c r="CR292" s="158" t="s">
        <v>128</v>
      </c>
      <c r="CS292" s="158" t="s">
        <v>128</v>
      </c>
      <c r="CT292" s="158" t="s">
        <v>128</v>
      </c>
      <c r="CU292" s="158" t="s">
        <v>128</v>
      </c>
      <c r="CV292" s="158" t="s">
        <v>128</v>
      </c>
      <c r="CW292" s="158" t="s">
        <v>128</v>
      </c>
      <c r="CX292" s="158" t="s">
        <v>128</v>
      </c>
      <c r="CY292" s="158" t="s">
        <v>128</v>
      </c>
      <c r="CZ292" s="158" t="s">
        <v>128</v>
      </c>
      <c r="DA292" s="158" t="s">
        <v>128</v>
      </c>
      <c r="DB292" s="158" t="s">
        <v>128</v>
      </c>
      <c r="DC292" s="158" t="s">
        <v>128</v>
      </c>
      <c r="DD292" s="158" t="s">
        <v>128</v>
      </c>
      <c r="DE292" s="158" t="s">
        <v>128</v>
      </c>
      <c r="DF292" s="158" t="s">
        <v>128</v>
      </c>
      <c r="DG292" s="158" t="s">
        <v>128</v>
      </c>
      <c r="DH292" s="158" t="s">
        <v>128</v>
      </c>
      <c r="DI292" s="158" t="s">
        <v>128</v>
      </c>
      <c r="DJ292" s="158" t="s">
        <v>128</v>
      </c>
      <c r="DK292" s="158" t="s">
        <v>128</v>
      </c>
      <c r="DL292" s="158" t="s">
        <v>128</v>
      </c>
      <c r="DM292" s="158" t="s">
        <v>128</v>
      </c>
      <c r="DN292" s="158" t="s">
        <v>128</v>
      </c>
      <c r="DO292" s="158" t="s">
        <v>128</v>
      </c>
      <c r="DP292" s="158" t="s">
        <v>128</v>
      </c>
      <c r="DQ292" s="158" t="s">
        <v>128</v>
      </c>
      <c r="DR292" s="158" t="s">
        <v>128</v>
      </c>
      <c r="DS292" s="158" t="s">
        <v>128</v>
      </c>
      <c r="DT292" s="158" t="s">
        <v>128</v>
      </c>
      <c r="DU292" s="158" t="s">
        <v>128</v>
      </c>
      <c r="DV292" s="158" t="s">
        <v>128</v>
      </c>
      <c r="DW292" s="158" t="s">
        <v>128</v>
      </c>
      <c r="DX292" s="158" t="s">
        <v>128</v>
      </c>
      <c r="DY292" s="158" t="s">
        <v>128</v>
      </c>
      <c r="DZ292" s="158" t="s">
        <v>128</v>
      </c>
      <c r="EA292" s="158" t="s">
        <v>128</v>
      </c>
      <c r="EB292" s="158" t="s">
        <v>128</v>
      </c>
      <c r="EC292" s="158" t="s">
        <v>128</v>
      </c>
      <c r="ED292" s="158" t="s">
        <v>128</v>
      </c>
      <c r="EE292" s="158" t="s">
        <v>128</v>
      </c>
      <c r="EF292" s="158" t="s">
        <v>128</v>
      </c>
      <c r="EG292" s="158" t="s">
        <v>128</v>
      </c>
      <c r="EH292" s="158" t="s">
        <v>128</v>
      </c>
      <c r="EI292" s="158" t="s">
        <v>128</v>
      </c>
      <c r="EJ292" s="158" t="s">
        <v>128</v>
      </c>
      <c r="EK292" s="158" t="s">
        <v>128</v>
      </c>
      <c r="EL292" s="158" t="s">
        <v>128</v>
      </c>
      <c r="EM292" s="158" t="s">
        <v>128</v>
      </c>
      <c r="EN292" s="158" t="s">
        <v>128</v>
      </c>
      <c r="EO292" s="158" t="s">
        <v>128</v>
      </c>
      <c r="EP292" s="158" t="s">
        <v>128</v>
      </c>
      <c r="EQ292" s="158" t="s">
        <v>128</v>
      </c>
      <c r="ER292" s="158" t="s">
        <v>128</v>
      </c>
      <c r="ES292" s="158" t="s">
        <v>128</v>
      </c>
      <c r="ET292" s="158" t="s">
        <v>128</v>
      </c>
      <c r="EU292" s="158" t="s">
        <v>128</v>
      </c>
      <c r="EV292" s="158" t="s">
        <v>128</v>
      </c>
      <c r="EW292" s="158" t="s">
        <v>128</v>
      </c>
      <c r="EX292" s="158" t="s">
        <v>128</v>
      </c>
      <c r="EY292" s="158" t="s">
        <v>128</v>
      </c>
      <c r="EZ292" s="158" t="s">
        <v>128</v>
      </c>
      <c r="FA292" s="158" t="s">
        <v>128</v>
      </c>
      <c r="FB292" s="158" t="s">
        <v>128</v>
      </c>
      <c r="FC292" s="158" t="s">
        <v>128</v>
      </c>
      <c r="FD292" s="158" t="s">
        <v>128</v>
      </c>
      <c r="FE292" s="158" t="s">
        <v>128</v>
      </c>
      <c r="FF292" s="158" t="s">
        <v>128</v>
      </c>
      <c r="FG292" s="158" t="s">
        <v>128</v>
      </c>
      <c r="FH292" s="158" t="s">
        <v>128</v>
      </c>
      <c r="FI292" s="158" t="s">
        <v>128</v>
      </c>
      <c r="FJ292" s="158" t="s">
        <v>128</v>
      </c>
      <c r="FK292" s="158" t="s">
        <v>128</v>
      </c>
      <c r="FL292" s="158" t="s">
        <v>128</v>
      </c>
      <c r="FM292" s="158" t="s">
        <v>128</v>
      </c>
      <c r="FN292" s="158" t="s">
        <v>128</v>
      </c>
      <c r="FO292" s="158" t="s">
        <v>128</v>
      </c>
      <c r="FP292" s="158" t="s">
        <v>128</v>
      </c>
      <c r="FQ292" s="158" t="s">
        <v>128</v>
      </c>
      <c r="FR292" s="158" t="s">
        <v>128</v>
      </c>
      <c r="FS292" s="158" t="s">
        <v>128</v>
      </c>
      <c r="FT292" s="158" t="s">
        <v>128</v>
      </c>
      <c r="FU292" s="158" t="s">
        <v>128</v>
      </c>
      <c r="FV292" s="158" t="s">
        <v>128</v>
      </c>
      <c r="FW292" s="158" t="s">
        <v>128</v>
      </c>
      <c r="FX292" s="158" t="s">
        <v>128</v>
      </c>
      <c r="FY292" s="158" t="s">
        <v>128</v>
      </c>
      <c r="FZ292" s="158" t="s">
        <v>128</v>
      </c>
      <c r="GA292" s="158" t="s">
        <v>128</v>
      </c>
      <c r="GB292" s="158" t="s">
        <v>128</v>
      </c>
      <c r="GC292" s="158" t="s">
        <v>128</v>
      </c>
      <c r="GD292" s="158" t="s">
        <v>128</v>
      </c>
      <c r="GE292" s="158" t="s">
        <v>128</v>
      </c>
      <c r="GF292" s="158" t="s">
        <v>128</v>
      </c>
      <c r="GG292" s="158" t="s">
        <v>128</v>
      </c>
      <c r="GH292" s="158" t="s">
        <v>128</v>
      </c>
      <c r="GI292" s="158" t="s">
        <v>128</v>
      </c>
      <c r="GJ292" s="158" t="s">
        <v>128</v>
      </c>
      <c r="GK292" s="158" t="s">
        <v>128</v>
      </c>
      <c r="GL292" s="158" t="s">
        <v>128</v>
      </c>
      <c r="GM292" s="158" t="s">
        <v>128</v>
      </c>
      <c r="GN292" s="158" t="s">
        <v>128</v>
      </c>
      <c r="GO292" s="158" t="s">
        <v>128</v>
      </c>
      <c r="GP292" s="158" t="s">
        <v>128</v>
      </c>
      <c r="GQ292" s="158" t="s">
        <v>128</v>
      </c>
      <c r="GR292" s="158" t="s">
        <v>128</v>
      </c>
      <c r="GS292" s="158" t="s">
        <v>128</v>
      </c>
      <c r="GT292" s="158" t="s">
        <v>128</v>
      </c>
      <c r="GU292" s="158" t="s">
        <v>128</v>
      </c>
      <c r="GV292" s="158" t="s">
        <v>128</v>
      </c>
      <c r="GW292" s="158" t="s">
        <v>128</v>
      </c>
      <c r="GX292" s="158" t="s">
        <v>128</v>
      </c>
      <c r="GY292" s="158" t="s">
        <v>128</v>
      </c>
      <c r="GZ292" s="158" t="s">
        <v>128</v>
      </c>
      <c r="HA292" s="158" t="s">
        <v>128</v>
      </c>
      <c r="HB292" s="158" t="s">
        <v>128</v>
      </c>
      <c r="HC292" s="158" t="s">
        <v>128</v>
      </c>
      <c r="HD292" s="158" t="s">
        <v>128</v>
      </c>
      <c r="HE292" s="158" t="s">
        <v>128</v>
      </c>
      <c r="HF292" s="158" t="s">
        <v>128</v>
      </c>
      <c r="HG292" s="158" t="s">
        <v>128</v>
      </c>
      <c r="HH292" s="158" t="s">
        <v>128</v>
      </c>
      <c r="HI292" s="158" t="s">
        <v>128</v>
      </c>
      <c r="HJ292" s="158" t="s">
        <v>128</v>
      </c>
      <c r="HK292" s="158" t="s">
        <v>128</v>
      </c>
      <c r="HL292" s="158" t="s">
        <v>128</v>
      </c>
      <c r="HM292" s="158" t="s">
        <v>128</v>
      </c>
      <c r="HN292" s="158" t="s">
        <v>128</v>
      </c>
      <c r="HO292" s="158" t="s">
        <v>128</v>
      </c>
      <c r="HP292" s="158" t="s">
        <v>128</v>
      </c>
      <c r="HQ292" s="158" t="s">
        <v>128</v>
      </c>
      <c r="HR292" s="158" t="s">
        <v>128</v>
      </c>
      <c r="HS292" s="158" t="s">
        <v>128</v>
      </c>
      <c r="HT292" s="158" t="s">
        <v>128</v>
      </c>
      <c r="HU292" s="158" t="s">
        <v>128</v>
      </c>
      <c r="HV292" s="158" t="s">
        <v>128</v>
      </c>
      <c r="HW292" s="158" t="s">
        <v>128</v>
      </c>
      <c r="HX292" s="158" t="s">
        <v>128</v>
      </c>
      <c r="HY292" s="158" t="s">
        <v>128</v>
      </c>
      <c r="HZ292" s="158" t="s">
        <v>128</v>
      </c>
      <c r="IA292" s="158" t="s">
        <v>128</v>
      </c>
      <c r="IB292" s="158" t="s">
        <v>128</v>
      </c>
      <c r="IC292" s="158" t="s">
        <v>128</v>
      </c>
      <c r="ID292" s="158" t="s">
        <v>128</v>
      </c>
      <c r="IE292" s="158" t="s">
        <v>128</v>
      </c>
      <c r="IF292" s="158" t="s">
        <v>128</v>
      </c>
      <c r="IG292" s="158" t="s">
        <v>128</v>
      </c>
      <c r="IH292" s="158" t="s">
        <v>128</v>
      </c>
      <c r="II292" s="158" t="s">
        <v>128</v>
      </c>
      <c r="IJ292" s="158" t="s">
        <v>128</v>
      </c>
      <c r="IK292" s="158" t="s">
        <v>128</v>
      </c>
      <c r="IL292" s="158" t="s">
        <v>128</v>
      </c>
      <c r="IM292" s="158" t="s">
        <v>128</v>
      </c>
      <c r="IN292" s="158" t="s">
        <v>128</v>
      </c>
      <c r="IO292" s="158" t="s">
        <v>128</v>
      </c>
      <c r="IP292" s="158" t="s">
        <v>128</v>
      </c>
      <c r="IQ292" s="158" t="s">
        <v>128</v>
      </c>
      <c r="IR292" s="158" t="s">
        <v>128</v>
      </c>
      <c r="IS292" s="158" t="s">
        <v>128</v>
      </c>
      <c r="IT292" s="158" t="s">
        <v>128</v>
      </c>
      <c r="IU292" s="158" t="s">
        <v>128</v>
      </c>
      <c r="IV292" s="158" t="s">
        <v>128</v>
      </c>
      <c r="IW292" s="158" t="s">
        <v>128</v>
      </c>
      <c r="IX292" s="158" t="s">
        <v>128</v>
      </c>
      <c r="IY292" s="158" t="s">
        <v>128</v>
      </c>
      <c r="IZ292" s="158" t="s">
        <v>128</v>
      </c>
      <c r="JA292" s="158" t="s">
        <v>128</v>
      </c>
      <c r="JB292" s="158" t="s">
        <v>128</v>
      </c>
      <c r="JC292" s="158" t="s">
        <v>128</v>
      </c>
      <c r="JD292" s="158" t="s">
        <v>128</v>
      </c>
      <c r="JE292" s="158" t="s">
        <v>128</v>
      </c>
      <c r="JF292" s="158" t="s">
        <v>128</v>
      </c>
      <c r="JG292" s="158" t="s">
        <v>128</v>
      </c>
      <c r="JH292" s="158" t="s">
        <v>128</v>
      </c>
      <c r="JI292" s="158" t="s">
        <v>128</v>
      </c>
      <c r="JJ292" s="158" t="s">
        <v>128</v>
      </c>
      <c r="JK292" s="158" t="s">
        <v>128</v>
      </c>
      <c r="JL292" s="158" t="s">
        <v>128</v>
      </c>
      <c r="JM292" s="158" t="s">
        <v>128</v>
      </c>
      <c r="JN292" s="158" t="s">
        <v>128</v>
      </c>
      <c r="JO292" s="158" t="s">
        <v>128</v>
      </c>
      <c r="JP292" s="158" t="s">
        <v>128</v>
      </c>
      <c r="JQ292" s="158" t="s">
        <v>128</v>
      </c>
      <c r="JR292" s="158" t="s">
        <v>128</v>
      </c>
      <c r="JS292" s="158" t="s">
        <v>128</v>
      </c>
      <c r="JT292" s="158" t="s">
        <v>128</v>
      </c>
      <c r="JU292" s="158" t="s">
        <v>128</v>
      </c>
      <c r="JV292" s="158" t="s">
        <v>128</v>
      </c>
      <c r="JW292" s="158" t="s">
        <v>128</v>
      </c>
      <c r="JX292" s="158" t="s">
        <v>128</v>
      </c>
      <c r="JY292" s="158" t="s">
        <v>128</v>
      </c>
      <c r="JZ292" s="158" t="s">
        <v>128</v>
      </c>
      <c r="KA292" s="158" t="s">
        <v>128</v>
      </c>
      <c r="KB292" s="158" t="s">
        <v>128</v>
      </c>
      <c r="KC292" s="158" t="s">
        <v>128</v>
      </c>
      <c r="KD292" s="158" t="s">
        <v>128</v>
      </c>
      <c r="KE292" s="158" t="s">
        <v>128</v>
      </c>
      <c r="KF292" s="158" t="s">
        <v>128</v>
      </c>
      <c r="KG292" s="158" t="s">
        <v>128</v>
      </c>
      <c r="KH292" s="158" t="s">
        <v>128</v>
      </c>
      <c r="KI292" s="158" t="s">
        <v>128</v>
      </c>
      <c r="KJ292" s="158" t="s">
        <v>128</v>
      </c>
      <c r="KK292" s="158" t="s">
        <v>128</v>
      </c>
      <c r="KL292" s="158" t="s">
        <v>128</v>
      </c>
      <c r="KM292" s="158" t="s">
        <v>128</v>
      </c>
      <c r="KN292" s="158" t="s">
        <v>128</v>
      </c>
      <c r="KO292" s="158" t="s">
        <v>128</v>
      </c>
      <c r="KP292" s="158" t="s">
        <v>128</v>
      </c>
      <c r="KQ292" s="158" t="s">
        <v>128</v>
      </c>
      <c r="KR292" s="158" t="s">
        <v>128</v>
      </c>
      <c r="KS292" s="158" t="s">
        <v>128</v>
      </c>
      <c r="KT292" s="158" t="s">
        <v>128</v>
      </c>
      <c r="KU292" s="158" t="s">
        <v>128</v>
      </c>
      <c r="KV292" s="158" t="s">
        <v>128</v>
      </c>
      <c r="KW292" s="158" t="s">
        <v>128</v>
      </c>
      <c r="KX292" s="158" t="s">
        <v>128</v>
      </c>
      <c r="KY292" s="158" t="s">
        <v>128</v>
      </c>
      <c r="KZ292" s="158" t="s">
        <v>128</v>
      </c>
      <c r="LA292" s="158" t="s">
        <v>128</v>
      </c>
      <c r="LB292" s="158" t="s">
        <v>128</v>
      </c>
      <c r="LC292" s="158" t="s">
        <v>128</v>
      </c>
      <c r="LD292" s="158" t="s">
        <v>128</v>
      </c>
      <c r="LE292" s="158" t="s">
        <v>128</v>
      </c>
      <c r="LF292" s="158" t="s">
        <v>128</v>
      </c>
      <c r="LG292" s="158" t="s">
        <v>128</v>
      </c>
      <c r="LH292" s="158" t="s">
        <v>128</v>
      </c>
      <c r="LI292" s="158" t="s">
        <v>128</v>
      </c>
      <c r="LJ292" s="158" t="s">
        <v>128</v>
      </c>
      <c r="LK292" s="158" t="s">
        <v>128</v>
      </c>
      <c r="LL292" s="158" t="s">
        <v>128</v>
      </c>
      <c r="LM292" s="158" t="s">
        <v>128</v>
      </c>
      <c r="LN292" s="158" t="s">
        <v>128</v>
      </c>
      <c r="LO292" s="158" t="s">
        <v>128</v>
      </c>
      <c r="LP292" s="158" t="s">
        <v>128</v>
      </c>
      <c r="LQ292" s="158" t="s">
        <v>128</v>
      </c>
      <c r="LR292" s="158" t="s">
        <v>128</v>
      </c>
      <c r="LS292" s="158" t="s">
        <v>128</v>
      </c>
      <c r="LT292" s="158" t="s">
        <v>128</v>
      </c>
      <c r="LU292" s="158" t="s">
        <v>128</v>
      </c>
      <c r="LV292" s="158" t="s">
        <v>128</v>
      </c>
      <c r="LW292" s="158" t="s">
        <v>128</v>
      </c>
      <c r="LX292" s="158" t="s">
        <v>128</v>
      </c>
      <c r="LY292" s="158" t="s">
        <v>128</v>
      </c>
      <c r="LZ292" s="158" t="s">
        <v>128</v>
      </c>
      <c r="MA292" s="158" t="s">
        <v>128</v>
      </c>
      <c r="MB292" s="158" t="s">
        <v>128</v>
      </c>
      <c r="MC292" s="158" t="s">
        <v>128</v>
      </c>
      <c r="MD292" s="158" t="s">
        <v>128</v>
      </c>
      <c r="ME292" s="158" t="s">
        <v>128</v>
      </c>
      <c r="MF292" s="158" t="s">
        <v>128</v>
      </c>
      <c r="MG292" s="158" t="s">
        <v>128</v>
      </c>
      <c r="MH292" s="158" t="s">
        <v>128</v>
      </c>
      <c r="MI292" s="158" t="s">
        <v>128</v>
      </c>
      <c r="MJ292" s="158" t="s">
        <v>128</v>
      </c>
      <c r="MK292" s="158" t="s">
        <v>128</v>
      </c>
      <c r="ML292" s="158" t="s">
        <v>128</v>
      </c>
      <c r="MM292" s="158" t="s">
        <v>128</v>
      </c>
      <c r="MN292" s="158" t="s">
        <v>128</v>
      </c>
      <c r="MO292" s="158" t="s">
        <v>128</v>
      </c>
      <c r="MP292" s="158" t="s">
        <v>128</v>
      </c>
      <c r="MQ292" s="158" t="s">
        <v>128</v>
      </c>
      <c r="MR292" s="158" t="s">
        <v>128</v>
      </c>
      <c r="MS292" s="158" t="s">
        <v>128</v>
      </c>
      <c r="MT292" s="158" t="s">
        <v>128</v>
      </c>
      <c r="MU292" s="158" t="s">
        <v>128</v>
      </c>
      <c r="MV292" s="158" t="s">
        <v>128</v>
      </c>
      <c r="MW292" s="158" t="s">
        <v>128</v>
      </c>
      <c r="MX292" s="158" t="s">
        <v>128</v>
      </c>
      <c r="MY292" s="158" t="s">
        <v>128</v>
      </c>
      <c r="MZ292" s="158" t="s">
        <v>128</v>
      </c>
      <c r="NA292" s="158" t="s">
        <v>128</v>
      </c>
      <c r="NB292" s="158" t="s">
        <v>128</v>
      </c>
      <c r="NC292" s="158" t="s">
        <v>128</v>
      </c>
      <c r="ND292" s="158" t="s">
        <v>128</v>
      </c>
      <c r="NE292" s="158" t="s">
        <v>128</v>
      </c>
      <c r="NF292" s="158" t="s">
        <v>128</v>
      </c>
      <c r="NG292" s="158" t="s">
        <v>128</v>
      </c>
      <c r="NH292" s="158" t="s">
        <v>128</v>
      </c>
      <c r="NI292" s="158" t="s">
        <v>128</v>
      </c>
      <c r="NJ292" s="158" t="s">
        <v>128</v>
      </c>
      <c r="NK292" s="158" t="s">
        <v>128</v>
      </c>
      <c r="NL292" s="158" t="s">
        <v>128</v>
      </c>
      <c r="NM292" s="158" t="s">
        <v>128</v>
      </c>
      <c r="NN292" s="158" t="s">
        <v>128</v>
      </c>
      <c r="NO292" s="158" t="s">
        <v>128</v>
      </c>
      <c r="NP292" s="158" t="s">
        <v>128</v>
      </c>
      <c r="NQ292" s="158" t="s">
        <v>128</v>
      </c>
      <c r="NR292" s="158" t="s">
        <v>128</v>
      </c>
      <c r="NS292" s="158" t="s">
        <v>128</v>
      </c>
      <c r="NT292" s="158" t="s">
        <v>128</v>
      </c>
      <c r="NU292" s="158" t="s">
        <v>128</v>
      </c>
      <c r="NV292" s="158" t="s">
        <v>128</v>
      </c>
      <c r="NW292" s="158" t="s">
        <v>128</v>
      </c>
      <c r="NX292" s="158" t="s">
        <v>128</v>
      </c>
      <c r="NY292" s="158" t="s">
        <v>128</v>
      </c>
      <c r="NZ292" s="158" t="s">
        <v>128</v>
      </c>
      <c r="OA292" s="158" t="s">
        <v>128</v>
      </c>
      <c r="OB292" s="158" t="s">
        <v>128</v>
      </c>
      <c r="OC292" s="158" t="s">
        <v>128</v>
      </c>
      <c r="OD292" s="158" t="s">
        <v>128</v>
      </c>
      <c r="OE292" s="170" t="s">
        <v>128</v>
      </c>
      <c r="OF292" s="181"/>
      <c r="OG292" s="113" t="str">
        <f t="shared" si="1778"/>
        <v/>
      </c>
      <c r="OH292" s="66" t="str">
        <f t="shared" si="1779"/>
        <v/>
      </c>
      <c r="OI292" s="66" t="str">
        <f t="shared" si="1780"/>
        <v/>
      </c>
      <c r="OJ292" s="66" t="str">
        <f t="shared" si="1781"/>
        <v/>
      </c>
      <c r="OK292" s="66" t="str">
        <f t="shared" si="1782"/>
        <v/>
      </c>
      <c r="OL292" s="66" t="str">
        <f t="shared" si="1783"/>
        <v/>
      </c>
      <c r="OM292" s="66" t="str">
        <f t="shared" si="1784"/>
        <v/>
      </c>
      <c r="ON292" s="66" t="str">
        <f t="shared" si="1785"/>
        <v/>
      </c>
      <c r="OO292" s="66" t="str">
        <f t="shared" si="1786"/>
        <v/>
      </c>
      <c r="OP292" s="66" t="str">
        <f t="shared" si="1787"/>
        <v/>
      </c>
      <c r="OQ292" s="66" t="str">
        <f t="shared" si="1788"/>
        <v/>
      </c>
      <c r="OR292" s="66" t="str">
        <f t="shared" si="1789"/>
        <v/>
      </c>
      <c r="OS292" s="66" t="str">
        <f t="shared" si="1790"/>
        <v/>
      </c>
      <c r="OT292" s="66" t="str">
        <f t="shared" si="1791"/>
        <v/>
      </c>
      <c r="OU292" s="66" t="str">
        <f t="shared" si="1792"/>
        <v/>
      </c>
      <c r="OV292" s="66" t="str">
        <f t="shared" si="1793"/>
        <v/>
      </c>
      <c r="OW292" s="66" t="str">
        <f t="shared" si="1794"/>
        <v/>
      </c>
      <c r="OX292" s="66" t="str">
        <f t="shared" si="1795"/>
        <v/>
      </c>
      <c r="OY292" s="118">
        <f t="shared" si="1796"/>
        <v>4.274542186816924</v>
      </c>
      <c r="OZ292" s="66" t="str">
        <f t="shared" si="1797"/>
        <v>kg/GJ delivered</v>
      </c>
      <c r="PA292" s="118">
        <f t="shared" si="1798"/>
        <v>1.690387137513965</v>
      </c>
      <c r="PB292" s="66" t="str">
        <f t="shared" si="1799"/>
        <v>kg/GJ delivered</v>
      </c>
      <c r="PC292" s="126">
        <f t="shared" si="1800"/>
        <v>0.21372710934084618</v>
      </c>
      <c r="PD292" s="66" t="str">
        <f t="shared" si="1801"/>
        <v>kg/GJ delivered</v>
      </c>
      <c r="PE292" s="66" t="str">
        <f t="shared" si="1802"/>
        <v/>
      </c>
      <c r="PF292" s="66" t="str">
        <f t="shared" si="1803"/>
        <v/>
      </c>
      <c r="PG292" s="66" t="str">
        <f t="shared" si="1804"/>
        <v/>
      </c>
      <c r="PH292" s="66" t="str">
        <f t="shared" si="1805"/>
        <v/>
      </c>
      <c r="PI292" s="66" t="str">
        <f t="shared" si="1806"/>
        <v/>
      </c>
      <c r="PJ292" s="66" t="str">
        <f t="shared" si="1807"/>
        <v/>
      </c>
      <c r="PK292" s="66" t="str">
        <f t="shared" si="1808"/>
        <v/>
      </c>
      <c r="PL292" s="66" t="str">
        <f t="shared" si="1809"/>
        <v/>
      </c>
      <c r="PM292" s="66" t="str">
        <f t="shared" si="1810"/>
        <v/>
      </c>
      <c r="PN292" s="66" t="str">
        <f t="shared" si="1811"/>
        <v/>
      </c>
      <c r="PO292" s="66" t="str">
        <f t="shared" si="1812"/>
        <v/>
      </c>
      <c r="PP292" s="66" t="str">
        <f t="shared" si="1813"/>
        <v/>
      </c>
      <c r="PQ292" s="66" t="str">
        <f t="shared" si="1814"/>
        <v/>
      </c>
      <c r="PR292" s="66" t="str">
        <f t="shared" si="1815"/>
        <v/>
      </c>
      <c r="PS292" s="66" t="str">
        <f t="shared" si="1816"/>
        <v/>
      </c>
      <c r="PT292" s="66" t="str">
        <f t="shared" si="1817"/>
        <v/>
      </c>
      <c r="PU292" s="66" t="str">
        <f t="shared" si="1818"/>
        <v/>
      </c>
      <c r="PV292" s="66" t="str">
        <f t="shared" si="1819"/>
        <v/>
      </c>
      <c r="PW292" s="66" t="str">
        <f t="shared" si="1820"/>
        <v/>
      </c>
      <c r="PX292" s="66" t="str">
        <f t="shared" si="1821"/>
        <v/>
      </c>
      <c r="PY292" s="66" t="str">
        <f t="shared" si="1822"/>
        <v/>
      </c>
      <c r="PZ292" s="66" t="str">
        <f t="shared" si="1823"/>
        <v/>
      </c>
      <c r="QA292" s="66" t="str">
        <f t="shared" si="1824"/>
        <v/>
      </c>
      <c r="QB292" s="66" t="str">
        <f t="shared" si="1825"/>
        <v/>
      </c>
      <c r="QC292" s="66" t="str">
        <f t="shared" si="1826"/>
        <v/>
      </c>
      <c r="QD292" s="66" t="str">
        <f t="shared" si="1827"/>
        <v/>
      </c>
      <c r="QE292" s="66" t="str">
        <f t="shared" si="1828"/>
        <v/>
      </c>
      <c r="QF292" s="66" t="str">
        <f t="shared" si="1829"/>
        <v/>
      </c>
      <c r="QG292" s="66" t="str">
        <f t="shared" si="1830"/>
        <v/>
      </c>
      <c r="QH292" s="66" t="str">
        <f t="shared" si="1831"/>
        <v/>
      </c>
      <c r="QI292" s="66" t="str">
        <f t="shared" si="1832"/>
        <v/>
      </c>
      <c r="QJ292" s="66" t="str">
        <f t="shared" si="1833"/>
        <v/>
      </c>
      <c r="QK292" s="66" t="str">
        <f t="shared" si="1834"/>
        <v/>
      </c>
      <c r="QL292" s="66" t="str">
        <f t="shared" si="1835"/>
        <v/>
      </c>
      <c r="QM292" s="66" t="str">
        <f t="shared" si="1836"/>
        <v/>
      </c>
      <c r="QN292" s="66" t="str">
        <f t="shared" si="1837"/>
        <v/>
      </c>
      <c r="QO292" s="66" t="str">
        <f t="shared" si="1838"/>
        <v/>
      </c>
      <c r="QP292" s="66" t="str">
        <f t="shared" si="1839"/>
        <v/>
      </c>
      <c r="QQ292" s="66" t="str">
        <f t="shared" si="1840"/>
        <v/>
      </c>
      <c r="QR292" s="66" t="str">
        <f t="shared" si="1841"/>
        <v/>
      </c>
      <c r="QS292" s="66" t="str">
        <f t="shared" si="1842"/>
        <v/>
      </c>
      <c r="QT292" s="66" t="str">
        <f t="shared" si="1843"/>
        <v/>
      </c>
      <c r="QU292" s="66" t="str">
        <f t="shared" si="1844"/>
        <v/>
      </c>
      <c r="QV292" s="66" t="str">
        <f t="shared" si="1845"/>
        <v/>
      </c>
      <c r="QW292" s="66" t="str">
        <f t="shared" si="1846"/>
        <v/>
      </c>
      <c r="QX292" s="66" t="str">
        <f t="shared" si="1847"/>
        <v/>
      </c>
      <c r="QY292" s="66" t="str">
        <f t="shared" si="1848"/>
        <v/>
      </c>
      <c r="QZ292" s="66" t="str">
        <f t="shared" si="1849"/>
        <v/>
      </c>
      <c r="RA292" s="66" t="str">
        <f t="shared" si="1850"/>
        <v/>
      </c>
      <c r="RB292" s="66" t="str">
        <f t="shared" si="1851"/>
        <v/>
      </c>
      <c r="RC292" s="66" t="str">
        <f t="shared" si="1852"/>
        <v/>
      </c>
      <c r="RD292" s="66" t="str">
        <f t="shared" si="1853"/>
        <v/>
      </c>
      <c r="RE292" s="66" t="str">
        <f t="shared" si="1854"/>
        <v/>
      </c>
      <c r="RF292" s="66" t="str">
        <f t="shared" si="1855"/>
        <v/>
      </c>
      <c r="RG292" s="66" t="str">
        <f t="shared" si="1856"/>
        <v/>
      </c>
      <c r="RH292" s="66" t="str">
        <f t="shared" si="1857"/>
        <v/>
      </c>
      <c r="RI292" s="66" t="str">
        <f t="shared" si="1858"/>
        <v/>
      </c>
      <c r="RJ292" s="66" t="str">
        <f t="shared" si="1859"/>
        <v/>
      </c>
      <c r="RK292" s="66" t="str">
        <f t="shared" si="1860"/>
        <v/>
      </c>
      <c r="RL292" s="66" t="str">
        <f t="shared" si="1861"/>
        <v/>
      </c>
      <c r="RM292" s="66" t="str">
        <f t="shared" si="1862"/>
        <v/>
      </c>
      <c r="RN292" s="66" t="str">
        <f t="shared" si="1863"/>
        <v/>
      </c>
      <c r="RO292" s="66" t="str">
        <f t="shared" si="1864"/>
        <v/>
      </c>
      <c r="RP292" s="66" t="str">
        <f t="shared" si="1865"/>
        <v/>
      </c>
      <c r="RQ292" s="66" t="str">
        <f t="shared" si="1866"/>
        <v/>
      </c>
      <c r="RR292" s="66" t="str">
        <f t="shared" si="1867"/>
        <v/>
      </c>
      <c r="RS292" s="66" t="str">
        <f t="shared" si="1868"/>
        <v/>
      </c>
      <c r="RT292" s="66" t="str">
        <f t="shared" si="1869"/>
        <v/>
      </c>
      <c r="RU292" s="66" t="str">
        <f t="shared" si="1870"/>
        <v/>
      </c>
      <c r="RV292" s="66" t="str">
        <f t="shared" si="1871"/>
        <v/>
      </c>
      <c r="RW292" s="66" t="str">
        <f t="shared" si="1872"/>
        <v/>
      </c>
      <c r="RX292" s="66" t="str">
        <f t="shared" si="1873"/>
        <v/>
      </c>
      <c r="RY292" s="66" t="str">
        <f t="shared" si="1874"/>
        <v/>
      </c>
      <c r="RZ292" s="66" t="str">
        <f t="shared" si="1875"/>
        <v/>
      </c>
      <c r="SA292" s="66" t="str">
        <f t="shared" si="1876"/>
        <v/>
      </c>
      <c r="SB292" s="66" t="str">
        <f t="shared" si="1877"/>
        <v/>
      </c>
      <c r="SC292" s="66" t="str">
        <f t="shared" si="1878"/>
        <v/>
      </c>
      <c r="SD292" s="66" t="str">
        <f t="shared" si="1879"/>
        <v/>
      </c>
      <c r="SE292" s="66" t="str">
        <f t="shared" si="1880"/>
        <v/>
      </c>
      <c r="SF292" s="66" t="str">
        <f t="shared" si="1881"/>
        <v/>
      </c>
      <c r="SG292" s="66" t="str">
        <f t="shared" si="1882"/>
        <v/>
      </c>
      <c r="SH292" s="66" t="str">
        <f t="shared" si="1883"/>
        <v/>
      </c>
      <c r="SI292" s="66" t="str">
        <f t="shared" si="1884"/>
        <v/>
      </c>
      <c r="SJ292" s="66" t="str">
        <f t="shared" si="1885"/>
        <v/>
      </c>
      <c r="SK292" s="66" t="str">
        <f t="shared" si="1886"/>
        <v/>
      </c>
      <c r="SL292" s="66" t="str">
        <f t="shared" si="1887"/>
        <v/>
      </c>
      <c r="SM292" s="66" t="str">
        <f t="shared" si="1888"/>
        <v/>
      </c>
      <c r="SN292" s="66" t="str">
        <f t="shared" si="1889"/>
        <v/>
      </c>
      <c r="SO292" s="66" t="str">
        <f t="shared" si="1890"/>
        <v/>
      </c>
      <c r="SP292" s="66" t="str">
        <f t="shared" si="1891"/>
        <v/>
      </c>
      <c r="SQ292" s="66" t="str">
        <f t="shared" si="1892"/>
        <v/>
      </c>
      <c r="SR292" s="66" t="str">
        <f t="shared" si="1893"/>
        <v/>
      </c>
      <c r="SS292" s="66" t="str">
        <f t="shared" si="1894"/>
        <v/>
      </c>
      <c r="ST292" s="66" t="str">
        <f t="shared" si="1895"/>
        <v/>
      </c>
      <c r="SU292" s="66" t="str">
        <f t="shared" si="1896"/>
        <v/>
      </c>
      <c r="SV292" s="66" t="str">
        <f t="shared" si="1897"/>
        <v/>
      </c>
      <c r="SW292" s="66" t="str">
        <f t="shared" si="1898"/>
        <v/>
      </c>
      <c r="SX292" s="66" t="str">
        <f t="shared" si="1899"/>
        <v/>
      </c>
      <c r="SY292" s="66" t="str">
        <f t="shared" si="1900"/>
        <v/>
      </c>
      <c r="SZ292" s="66" t="str">
        <f t="shared" si="1901"/>
        <v/>
      </c>
      <c r="TA292" s="66" t="str">
        <f t="shared" si="1902"/>
        <v/>
      </c>
      <c r="TB292" s="66" t="str">
        <f t="shared" si="1903"/>
        <v/>
      </c>
      <c r="TC292" s="66" t="str">
        <f t="shared" si="1904"/>
        <v/>
      </c>
      <c r="TD292" s="66" t="str">
        <f t="shared" si="1905"/>
        <v/>
      </c>
      <c r="TE292" s="66" t="str">
        <f t="shared" si="1906"/>
        <v/>
      </c>
      <c r="TF292" s="66" t="str">
        <f t="shared" si="1907"/>
        <v/>
      </c>
      <c r="TG292" s="66" t="str">
        <f t="shared" si="1908"/>
        <v/>
      </c>
      <c r="TH292" s="66" t="str">
        <f t="shared" si="1909"/>
        <v/>
      </c>
      <c r="TI292" s="66" t="str">
        <f t="shared" si="1910"/>
        <v/>
      </c>
      <c r="TJ292" s="66" t="str">
        <f t="shared" si="1911"/>
        <v/>
      </c>
      <c r="TK292" s="66" t="str">
        <f t="shared" si="1912"/>
        <v/>
      </c>
      <c r="TL292" s="66" t="str">
        <f t="shared" si="1913"/>
        <v/>
      </c>
      <c r="TM292" s="66" t="str">
        <f t="shared" si="1914"/>
        <v/>
      </c>
      <c r="TN292" s="66" t="str">
        <f t="shared" si="1915"/>
        <v/>
      </c>
      <c r="TO292" s="66" t="str">
        <f t="shared" si="1916"/>
        <v/>
      </c>
      <c r="TP292" s="66" t="str">
        <f t="shared" si="1917"/>
        <v/>
      </c>
      <c r="TQ292" s="66" t="str">
        <f t="shared" si="1918"/>
        <v/>
      </c>
      <c r="TR292" s="66" t="str">
        <f t="shared" si="1919"/>
        <v/>
      </c>
      <c r="TS292" s="66" t="str">
        <f t="shared" si="1920"/>
        <v/>
      </c>
      <c r="TT292" s="66" t="str">
        <f t="shared" si="1921"/>
        <v/>
      </c>
      <c r="TU292" s="66" t="str">
        <f t="shared" si="1922"/>
        <v/>
      </c>
      <c r="TV292" s="66" t="str">
        <f t="shared" si="1923"/>
        <v/>
      </c>
      <c r="TW292" s="66" t="str">
        <f t="shared" si="1924"/>
        <v/>
      </c>
      <c r="TX292" s="66" t="str">
        <f t="shared" si="1925"/>
        <v/>
      </c>
      <c r="TY292" s="66" t="str">
        <f t="shared" si="1926"/>
        <v/>
      </c>
      <c r="TZ292" s="66" t="str">
        <f t="shared" si="1927"/>
        <v/>
      </c>
      <c r="UA292" s="66" t="str">
        <f t="shared" si="1928"/>
        <v/>
      </c>
      <c r="UB292" s="66" t="str">
        <f t="shared" si="1929"/>
        <v/>
      </c>
      <c r="UC292" s="66" t="str">
        <f t="shared" si="1930"/>
        <v/>
      </c>
      <c r="UD292" s="66" t="str">
        <f t="shared" si="1931"/>
        <v/>
      </c>
      <c r="UE292" s="66" t="str">
        <f t="shared" si="1932"/>
        <v/>
      </c>
      <c r="UF292" s="66" t="str">
        <f t="shared" si="1933"/>
        <v/>
      </c>
      <c r="UG292" s="66" t="str">
        <f t="shared" si="1934"/>
        <v/>
      </c>
      <c r="UH292" s="66" t="str">
        <f t="shared" si="1935"/>
        <v/>
      </c>
      <c r="UI292" s="66" t="str">
        <f t="shared" si="1936"/>
        <v/>
      </c>
      <c r="UJ292" s="66" t="str">
        <f t="shared" si="1937"/>
        <v/>
      </c>
      <c r="UK292" s="66" t="str">
        <f t="shared" si="1938"/>
        <v/>
      </c>
      <c r="UL292" s="66" t="str">
        <f t="shared" si="1939"/>
        <v/>
      </c>
      <c r="UM292" s="66" t="str">
        <f t="shared" si="1940"/>
        <v/>
      </c>
      <c r="UN292" s="66" t="str">
        <f t="shared" si="1941"/>
        <v/>
      </c>
      <c r="UO292" s="66" t="str">
        <f t="shared" si="1942"/>
        <v/>
      </c>
      <c r="UP292" s="66" t="str">
        <f t="shared" si="1943"/>
        <v/>
      </c>
      <c r="UQ292" s="66" t="str">
        <f t="shared" si="1944"/>
        <v/>
      </c>
      <c r="UR292" s="66" t="str">
        <f t="shared" si="1945"/>
        <v/>
      </c>
      <c r="US292" s="66" t="str">
        <f t="shared" si="1946"/>
        <v/>
      </c>
      <c r="UT292" s="66" t="str">
        <f t="shared" si="1947"/>
        <v/>
      </c>
      <c r="UU292" s="66" t="str">
        <f t="shared" si="1948"/>
        <v/>
      </c>
      <c r="UV292" s="66" t="str">
        <f t="shared" si="1949"/>
        <v/>
      </c>
      <c r="UW292" s="66" t="str">
        <f t="shared" si="1950"/>
        <v/>
      </c>
      <c r="UX292" s="66" t="str">
        <f t="shared" si="1951"/>
        <v/>
      </c>
      <c r="UY292" s="66" t="str">
        <f t="shared" si="1952"/>
        <v/>
      </c>
      <c r="UZ292" s="66" t="str">
        <f t="shared" si="1953"/>
        <v/>
      </c>
      <c r="VA292" s="66" t="str">
        <f t="shared" si="1954"/>
        <v/>
      </c>
      <c r="VB292" s="66" t="str">
        <f t="shared" si="1955"/>
        <v/>
      </c>
      <c r="VC292" s="66" t="str">
        <f t="shared" si="1956"/>
        <v/>
      </c>
      <c r="VD292" s="66" t="str">
        <f t="shared" si="1957"/>
        <v/>
      </c>
      <c r="VE292" s="66" t="str">
        <f t="shared" si="1958"/>
        <v/>
      </c>
      <c r="VF292" s="66" t="str">
        <f t="shared" si="1959"/>
        <v/>
      </c>
      <c r="VG292" s="66" t="str">
        <f t="shared" si="1960"/>
        <v/>
      </c>
      <c r="VH292" s="66" t="str">
        <f t="shared" si="1961"/>
        <v/>
      </c>
      <c r="VI292" s="66" t="str">
        <f t="shared" si="1962"/>
        <v/>
      </c>
      <c r="VJ292" s="66" t="str">
        <f t="shared" si="1963"/>
        <v/>
      </c>
      <c r="VK292" s="66" t="str">
        <f t="shared" si="1964"/>
        <v/>
      </c>
      <c r="VL292" s="66" t="str">
        <f t="shared" si="1965"/>
        <v/>
      </c>
      <c r="VM292" s="66" t="str">
        <f t="shared" si="1966"/>
        <v/>
      </c>
      <c r="VN292" s="66" t="str">
        <f t="shared" si="1967"/>
        <v/>
      </c>
      <c r="VO292" s="66" t="str">
        <f t="shared" si="1968"/>
        <v/>
      </c>
      <c r="VP292" s="66" t="str">
        <f t="shared" si="1969"/>
        <v/>
      </c>
      <c r="VQ292" s="66" t="str">
        <f t="shared" si="1970"/>
        <v/>
      </c>
      <c r="VR292" s="66" t="str">
        <f t="shared" si="1971"/>
        <v/>
      </c>
      <c r="VS292" s="66" t="str">
        <f t="shared" si="1972"/>
        <v/>
      </c>
      <c r="VT292" s="66" t="str">
        <f t="shared" si="1973"/>
        <v/>
      </c>
      <c r="VU292" s="66" t="str">
        <f t="shared" si="1974"/>
        <v/>
      </c>
      <c r="VV292" s="66" t="str">
        <f t="shared" si="1975"/>
        <v/>
      </c>
      <c r="VW292" s="66" t="str">
        <f t="shared" si="1976"/>
        <v/>
      </c>
      <c r="VX292" s="66" t="str">
        <f t="shared" si="1977"/>
        <v/>
      </c>
      <c r="VY292" s="66" t="str">
        <f t="shared" si="1978"/>
        <v/>
      </c>
      <c r="VZ292" s="66" t="str">
        <f t="shared" si="1979"/>
        <v/>
      </c>
      <c r="WA292" s="66" t="str">
        <f t="shared" si="1980"/>
        <v/>
      </c>
      <c r="WB292" s="66" t="str">
        <f t="shared" si="1981"/>
        <v/>
      </c>
      <c r="WC292" s="66" t="str">
        <f t="shared" si="1982"/>
        <v/>
      </c>
      <c r="WD292" s="66" t="str">
        <f t="shared" si="1983"/>
        <v/>
      </c>
      <c r="WE292" s="66" t="str">
        <f t="shared" si="1984"/>
        <v/>
      </c>
      <c r="WF292" s="66" t="str">
        <f t="shared" si="1985"/>
        <v/>
      </c>
      <c r="WG292" s="66" t="str">
        <f t="shared" si="1986"/>
        <v/>
      </c>
      <c r="WH292" s="66" t="str">
        <f t="shared" si="1987"/>
        <v/>
      </c>
      <c r="WI292" s="66" t="str">
        <f t="shared" si="1988"/>
        <v/>
      </c>
      <c r="WJ292" s="66" t="str">
        <f t="shared" si="1989"/>
        <v/>
      </c>
      <c r="WK292" s="66" t="str">
        <f t="shared" si="1990"/>
        <v/>
      </c>
      <c r="WL292" s="66" t="str">
        <f t="shared" si="1991"/>
        <v/>
      </c>
      <c r="WM292" s="66" t="str">
        <f t="shared" si="1992"/>
        <v/>
      </c>
      <c r="WN292" s="66" t="str">
        <f t="shared" si="1993"/>
        <v/>
      </c>
      <c r="WO292" s="66" t="str">
        <f t="shared" si="1994"/>
        <v/>
      </c>
      <c r="WP292" s="66" t="str">
        <f t="shared" si="1995"/>
        <v/>
      </c>
      <c r="WQ292" s="66" t="str">
        <f t="shared" si="1996"/>
        <v/>
      </c>
      <c r="WR292" s="66" t="str">
        <f t="shared" si="1997"/>
        <v/>
      </c>
      <c r="WS292" s="66" t="str">
        <f t="shared" si="1998"/>
        <v/>
      </c>
      <c r="WT292" s="66" t="str">
        <f t="shared" si="1999"/>
        <v/>
      </c>
      <c r="WU292" s="66" t="str">
        <f t="shared" si="2000"/>
        <v/>
      </c>
      <c r="WV292" s="66" t="str">
        <f t="shared" si="2001"/>
        <v/>
      </c>
      <c r="WW292" s="66" t="str">
        <f t="shared" si="2002"/>
        <v/>
      </c>
      <c r="WX292" s="66" t="str">
        <f t="shared" si="2003"/>
        <v/>
      </c>
      <c r="WY292" s="66" t="str">
        <f t="shared" si="2004"/>
        <v/>
      </c>
      <c r="WZ292" s="66" t="str">
        <f t="shared" si="2005"/>
        <v/>
      </c>
      <c r="XA292" s="66" t="str">
        <f t="shared" si="2006"/>
        <v/>
      </c>
      <c r="XB292" s="66" t="str">
        <f t="shared" si="2007"/>
        <v/>
      </c>
      <c r="XC292" s="66" t="str">
        <f t="shared" si="2008"/>
        <v/>
      </c>
      <c r="XD292" s="66" t="str">
        <f t="shared" si="2009"/>
        <v/>
      </c>
      <c r="XE292" s="66" t="str">
        <f t="shared" si="2010"/>
        <v/>
      </c>
      <c r="XF292" s="66" t="str">
        <f t="shared" si="2011"/>
        <v/>
      </c>
      <c r="XG292" s="66" t="str">
        <f t="shared" si="2012"/>
        <v/>
      </c>
      <c r="XH292" s="66" t="str">
        <f t="shared" si="2013"/>
        <v/>
      </c>
      <c r="XI292" s="66" t="str">
        <f t="shared" si="2014"/>
        <v/>
      </c>
      <c r="XJ292" s="66" t="str">
        <f t="shared" si="2015"/>
        <v/>
      </c>
      <c r="XK292" s="66" t="str">
        <f t="shared" si="2016"/>
        <v/>
      </c>
      <c r="XL292" s="66" t="str">
        <f t="shared" si="2017"/>
        <v/>
      </c>
      <c r="XM292" s="66" t="str">
        <f t="shared" si="2018"/>
        <v/>
      </c>
      <c r="XN292" s="66" t="str">
        <f t="shared" si="2019"/>
        <v/>
      </c>
      <c r="XO292" s="66" t="str">
        <f t="shared" si="2020"/>
        <v/>
      </c>
      <c r="XP292" s="66" t="str">
        <f t="shared" si="2021"/>
        <v/>
      </c>
      <c r="XQ292" s="66" t="str">
        <f t="shared" si="2022"/>
        <v/>
      </c>
      <c r="XR292" s="66" t="str">
        <f t="shared" si="2023"/>
        <v/>
      </c>
      <c r="XS292" s="66" t="str">
        <f t="shared" si="2024"/>
        <v/>
      </c>
      <c r="XT292" s="66" t="str">
        <f t="shared" si="2025"/>
        <v/>
      </c>
      <c r="XU292" s="66" t="str">
        <f t="shared" si="2026"/>
        <v/>
      </c>
      <c r="XV292" s="66" t="str">
        <f t="shared" si="2027"/>
        <v/>
      </c>
      <c r="XW292" s="66" t="str">
        <f t="shared" si="2028"/>
        <v/>
      </c>
      <c r="XX292" s="66" t="str">
        <f t="shared" si="2029"/>
        <v/>
      </c>
      <c r="XY292" s="66" t="str">
        <f t="shared" si="2030"/>
        <v/>
      </c>
      <c r="XZ292" s="66" t="str">
        <f t="shared" si="2031"/>
        <v/>
      </c>
      <c r="YA292" s="66" t="str">
        <f t="shared" si="2032"/>
        <v/>
      </c>
      <c r="YB292" s="66" t="str">
        <f t="shared" si="2033"/>
        <v/>
      </c>
      <c r="YC292" s="66" t="str">
        <f t="shared" si="2034"/>
        <v/>
      </c>
      <c r="YD292" s="66" t="str">
        <f t="shared" si="2035"/>
        <v/>
      </c>
      <c r="YE292" s="66" t="str">
        <f t="shared" si="2036"/>
        <v/>
      </c>
      <c r="YF292" s="66" t="str">
        <f t="shared" si="2037"/>
        <v/>
      </c>
      <c r="YG292" s="66" t="str">
        <f t="shared" si="2038"/>
        <v/>
      </c>
      <c r="YH292" s="66" t="str">
        <f t="shared" si="2039"/>
        <v/>
      </c>
      <c r="YI292" s="66" t="str">
        <f t="shared" si="2040"/>
        <v/>
      </c>
      <c r="YJ292" s="66" t="str">
        <f t="shared" si="2041"/>
        <v/>
      </c>
      <c r="YK292" s="66" t="str">
        <f t="shared" si="2042"/>
        <v/>
      </c>
      <c r="YL292" s="66" t="str">
        <f t="shared" si="2043"/>
        <v/>
      </c>
      <c r="YM292" s="66" t="str">
        <f t="shared" si="2044"/>
        <v/>
      </c>
      <c r="YN292" s="66" t="str">
        <f t="shared" si="2045"/>
        <v/>
      </c>
      <c r="YO292" s="66" t="str">
        <f t="shared" si="2046"/>
        <v/>
      </c>
      <c r="YP292" s="66" t="str">
        <f t="shared" si="2047"/>
        <v/>
      </c>
      <c r="YQ292" s="66" t="str">
        <f t="shared" si="2048"/>
        <v/>
      </c>
      <c r="YR292" s="66" t="str">
        <f t="shared" si="2049"/>
        <v/>
      </c>
      <c r="YS292" s="66" t="str">
        <f t="shared" si="2050"/>
        <v/>
      </c>
      <c r="YT292" s="66" t="str">
        <f t="shared" si="2051"/>
        <v/>
      </c>
      <c r="YU292" s="66" t="str">
        <f t="shared" si="2052"/>
        <v/>
      </c>
      <c r="YV292" s="66" t="str">
        <f t="shared" si="2053"/>
        <v/>
      </c>
      <c r="YW292" s="66" t="str">
        <f t="shared" si="2054"/>
        <v/>
      </c>
      <c r="YX292" s="66" t="str">
        <f t="shared" si="2055"/>
        <v/>
      </c>
      <c r="YY292" s="66" t="str">
        <f t="shared" si="2056"/>
        <v/>
      </c>
      <c r="YZ292" s="66" t="str">
        <f t="shared" si="2057"/>
        <v/>
      </c>
      <c r="ZA292" s="66" t="str">
        <f t="shared" si="2058"/>
        <v/>
      </c>
      <c r="ZB292" s="66" t="str">
        <f t="shared" si="2059"/>
        <v/>
      </c>
      <c r="ZC292" s="66" t="str">
        <f t="shared" si="2060"/>
        <v/>
      </c>
      <c r="ZD292" s="66" t="str">
        <f t="shared" si="2061"/>
        <v/>
      </c>
      <c r="ZE292" s="66" t="str">
        <f t="shared" si="2062"/>
        <v/>
      </c>
      <c r="ZF292" s="66" t="str">
        <f t="shared" si="2063"/>
        <v/>
      </c>
      <c r="ZG292" s="66" t="str">
        <f t="shared" si="2064"/>
        <v/>
      </c>
      <c r="ZH292" s="66" t="str">
        <f t="shared" si="2065"/>
        <v/>
      </c>
      <c r="ZI292" s="66" t="str">
        <f t="shared" si="2066"/>
        <v/>
      </c>
      <c r="ZJ292" s="66" t="str">
        <f t="shared" si="2067"/>
        <v/>
      </c>
      <c r="ZK292" s="66" t="str">
        <f t="shared" si="2068"/>
        <v/>
      </c>
      <c r="ZL292" s="66" t="str">
        <f t="shared" si="2069"/>
        <v/>
      </c>
      <c r="ZM292" s="66" t="str">
        <f t="shared" si="2070"/>
        <v/>
      </c>
      <c r="ZN292" s="66" t="str">
        <f t="shared" si="2071"/>
        <v/>
      </c>
      <c r="ZO292" s="66" t="str">
        <f t="shared" si="2072"/>
        <v/>
      </c>
      <c r="ZP292" s="66" t="str">
        <f t="shared" si="2073"/>
        <v/>
      </c>
      <c r="ZQ292" s="66" t="str">
        <f t="shared" si="2074"/>
        <v/>
      </c>
      <c r="ZR292" s="66" t="str">
        <f t="shared" si="2075"/>
        <v/>
      </c>
      <c r="ZS292" s="66" t="str">
        <f t="shared" si="2076"/>
        <v/>
      </c>
      <c r="ZT292" s="66" t="str">
        <f t="shared" si="2077"/>
        <v/>
      </c>
      <c r="ZU292" s="66" t="str">
        <f t="shared" si="2078"/>
        <v/>
      </c>
      <c r="ZV292" s="66" t="str">
        <f t="shared" si="2079"/>
        <v/>
      </c>
      <c r="ZW292" s="66" t="str">
        <f t="shared" si="2080"/>
        <v/>
      </c>
      <c r="ZX292" s="66" t="str">
        <f t="shared" si="2081"/>
        <v/>
      </c>
      <c r="ZY292" s="66" t="str">
        <f t="shared" si="2082"/>
        <v/>
      </c>
      <c r="ZZ292" s="66" t="str">
        <f t="shared" si="2083"/>
        <v/>
      </c>
      <c r="AAA292" s="66" t="str">
        <f t="shared" si="2084"/>
        <v/>
      </c>
      <c r="AAB292" s="66" t="str">
        <f t="shared" si="2085"/>
        <v/>
      </c>
      <c r="AAC292" s="66" t="str">
        <f t="shared" si="2086"/>
        <v/>
      </c>
      <c r="AAD292" s="66" t="str">
        <f t="shared" si="2087"/>
        <v/>
      </c>
      <c r="AAE292" s="66" t="str">
        <f t="shared" si="2088"/>
        <v/>
      </c>
      <c r="AAF292" s="66" t="str">
        <f t="shared" si="2089"/>
        <v/>
      </c>
      <c r="AAG292" s="66" t="str">
        <f t="shared" si="2090"/>
        <v/>
      </c>
      <c r="AAH292" s="66" t="str">
        <f t="shared" si="2091"/>
        <v/>
      </c>
      <c r="AAI292" s="66" t="str">
        <f t="shared" si="2092"/>
        <v/>
      </c>
      <c r="AAJ292" s="66" t="str">
        <f t="shared" si="2093"/>
        <v/>
      </c>
      <c r="AAK292" s="66" t="str">
        <f t="shared" si="2094"/>
        <v/>
      </c>
      <c r="AAL292" s="66" t="str">
        <f t="shared" si="2095"/>
        <v/>
      </c>
      <c r="AAM292" s="66" t="str">
        <f t="shared" si="2096"/>
        <v/>
      </c>
      <c r="AAN292" s="66" t="str">
        <f t="shared" si="2097"/>
        <v/>
      </c>
      <c r="AAO292" s="66" t="str">
        <f t="shared" si="2098"/>
        <v/>
      </c>
      <c r="AAP292" s="66" t="str">
        <f t="shared" si="2099"/>
        <v/>
      </c>
      <c r="AAQ292" s="66" t="str">
        <f t="shared" si="2100"/>
        <v/>
      </c>
      <c r="AAR292" s="66" t="str">
        <f t="shared" si="2101"/>
        <v/>
      </c>
      <c r="AAS292" s="66" t="str">
        <f t="shared" si="2102"/>
        <v/>
      </c>
      <c r="AAT292" s="66" t="str">
        <f t="shared" si="2103"/>
        <v/>
      </c>
      <c r="AAU292" s="66" t="str">
        <f t="shared" si="2104"/>
        <v/>
      </c>
      <c r="AAV292" s="66" t="str">
        <f t="shared" si="2105"/>
        <v/>
      </c>
      <c r="AAW292" s="66" t="str">
        <f t="shared" si="2106"/>
        <v/>
      </c>
      <c r="AAX292" s="66" t="str">
        <f t="shared" si="2107"/>
        <v/>
      </c>
      <c r="AAY292" s="66" t="str">
        <f t="shared" si="2108"/>
        <v/>
      </c>
      <c r="AAZ292" s="66" t="str">
        <f t="shared" si="2109"/>
        <v/>
      </c>
      <c r="ABA292" s="66" t="str">
        <f t="shared" si="2110"/>
        <v/>
      </c>
      <c r="ABB292" s="66" t="str">
        <f t="shared" si="2111"/>
        <v/>
      </c>
      <c r="ABC292" s="66" t="str">
        <f t="shared" si="2112"/>
        <v/>
      </c>
      <c r="ABD292" s="66" t="str">
        <f t="shared" si="2113"/>
        <v/>
      </c>
      <c r="ABE292" s="66" t="str">
        <f t="shared" si="2114"/>
        <v/>
      </c>
      <c r="ABF292" s="66" t="str">
        <f t="shared" si="2115"/>
        <v/>
      </c>
      <c r="ABG292" s="66" t="str">
        <f t="shared" si="2116"/>
        <v/>
      </c>
      <c r="ABH292" s="66" t="str">
        <f t="shared" si="2117"/>
        <v/>
      </c>
      <c r="ABI292" s="66" t="str">
        <f t="shared" si="2118"/>
        <v/>
      </c>
      <c r="ABJ292" s="66" t="str">
        <f t="shared" si="2119"/>
        <v/>
      </c>
      <c r="ABK292" s="66" t="str">
        <f t="shared" si="2120"/>
        <v/>
      </c>
      <c r="ABL292" s="66" t="str">
        <f t="shared" si="2121"/>
        <v/>
      </c>
      <c r="ABM292" s="66" t="str">
        <f t="shared" si="2122"/>
        <v/>
      </c>
      <c r="ABN292" s="66" t="str">
        <f t="shared" si="2123"/>
        <v/>
      </c>
      <c r="ABO292" s="66" t="str">
        <f t="shared" si="2124"/>
        <v/>
      </c>
      <c r="ABP292" s="66" t="str">
        <f t="shared" si="2125"/>
        <v/>
      </c>
      <c r="ABQ292" s="66" t="str">
        <f t="shared" si="2126"/>
        <v/>
      </c>
      <c r="ABR292" s="66" t="str">
        <f t="shared" si="2127"/>
        <v/>
      </c>
      <c r="ABS292" s="66" t="str">
        <f t="shared" si="2128"/>
        <v/>
      </c>
      <c r="ABT292" s="66" t="str">
        <f t="shared" si="2129"/>
        <v/>
      </c>
      <c r="ABU292" s="66" t="str">
        <f t="shared" si="2130"/>
        <v/>
      </c>
      <c r="ABV292" s="66" t="str">
        <f t="shared" si="2131"/>
        <v/>
      </c>
      <c r="ABW292" s="66" t="str">
        <f t="shared" si="2132"/>
        <v/>
      </c>
      <c r="ABX292" s="66" t="str">
        <f t="shared" si="2133"/>
        <v/>
      </c>
      <c r="ABY292" s="66" t="str">
        <f t="shared" si="2134"/>
        <v/>
      </c>
      <c r="ABZ292" s="66" t="str">
        <f t="shared" si="2135"/>
        <v/>
      </c>
      <c r="ACA292" s="66" t="str">
        <f t="shared" si="2136"/>
        <v/>
      </c>
      <c r="ACB292" s="66" t="str">
        <f t="shared" si="2137"/>
        <v/>
      </c>
      <c r="ACC292" s="66" t="str">
        <f t="shared" si="2138"/>
        <v/>
      </c>
      <c r="ACD292" s="66" t="str">
        <f t="shared" si="2139"/>
        <v/>
      </c>
      <c r="ACE292" s="66" t="str">
        <f t="shared" si="2140"/>
        <v/>
      </c>
      <c r="ACF292" s="66" t="str">
        <f t="shared" si="2141"/>
        <v/>
      </c>
      <c r="ACG292" s="66" t="str">
        <f t="shared" si="2142"/>
        <v/>
      </c>
      <c r="ACH292" s="66" t="str">
        <f t="shared" si="2143"/>
        <v/>
      </c>
      <c r="ACI292" s="66" t="str">
        <f t="shared" si="2144"/>
        <v/>
      </c>
      <c r="ACJ292" s="66" t="str">
        <f t="shared" si="2145"/>
        <v/>
      </c>
      <c r="ACK292" s="66" t="str">
        <f t="shared" si="2146"/>
        <v/>
      </c>
      <c r="ACL292" s="66" t="str">
        <f t="shared" si="2147"/>
        <v/>
      </c>
      <c r="ACM292" s="66" t="str">
        <f t="shared" ref="ACM292:ACN292" si="2184">IF(AND(ACS$3="Unit", ACL292=""), "", IF(AND(ACS$3="Unit", ACL292="-"),"", IF(ACS$3="Unit", "kg/GJ delivered", IF(AND(NY292&lt;&gt;"", NY292&lt;&gt;"-", NX292="-"),"", IF($H292="","", IF(NX292="nd", "",IF(NX292="&lt;n.a.&gt;", "", IF(NY292="#/MJ", "", IF(NY292="kg/GJ delivered",NX292,IF(NY292="g/MJ delivered",NX292,IF(NY292="kg/MJ delivered",NX292*1000,IF(NY292="mg/MJ delivered",NX292/1000,IF(NY292="g/kg",((NX292)*(1/$I292)*(1/$H292)),IF(NY292="mg/kg",((NX292/1000)*(1/$I292)*(1/$H292)),IF(NY292="mg/MJ delivered",NX292/1000,IF(NY292="-","","Error"))))))))))))))))</f>
        <v/>
      </c>
      <c r="ACN292" s="66" t="str">
        <f t="shared" si="2184"/>
        <v/>
      </c>
      <c r="ACO292" s="66" t="str">
        <f t="shared" si="2149"/>
        <v/>
      </c>
      <c r="ACP292" s="66" t="str">
        <f t="shared" si="2150"/>
        <v/>
      </c>
      <c r="ACQ292" s="66" t="str">
        <f t="shared" si="2151"/>
        <v/>
      </c>
      <c r="ACR292" s="66" t="str">
        <f t="shared" si="2152"/>
        <v/>
      </c>
      <c r="ACS292" s="66" t="str">
        <f t="shared" si="2153"/>
        <v/>
      </c>
      <c r="ACT292" s="66" t="str">
        <f t="shared" si="2154"/>
        <v/>
      </c>
    </row>
    <row r="293" spans="2:774" ht="15.75" customHeight="1" x14ac:dyDescent="0.25">
      <c r="B293" s="66">
        <v>337</v>
      </c>
      <c r="C293" s="66" t="s">
        <v>1261</v>
      </c>
      <c r="D293" s="66" t="s">
        <v>1671</v>
      </c>
      <c r="E293" s="156" t="s">
        <v>1212</v>
      </c>
      <c r="F293" s="66" t="s">
        <v>58</v>
      </c>
      <c r="G293" s="66" t="s">
        <v>490</v>
      </c>
      <c r="H293" s="126">
        <v>8.6499999999999994E-2</v>
      </c>
      <c r="I293" s="130">
        <f>'Heating Values'!$D$8</f>
        <v>11.9</v>
      </c>
      <c r="J293" s="66" t="str">
        <f t="shared" si="1759"/>
        <v>Dung Cake, Traditional, IN</v>
      </c>
      <c r="K293" s="66" t="s">
        <v>1254</v>
      </c>
      <c r="L293" s="66" t="s">
        <v>1254</v>
      </c>
      <c r="M293" s="66" t="s">
        <v>1254</v>
      </c>
      <c r="N293" s="66" t="s">
        <v>1254</v>
      </c>
      <c r="O293" s="66" t="s">
        <v>1188</v>
      </c>
      <c r="P293" s="66" t="str">
        <f t="shared" si="1768"/>
        <v>IN</v>
      </c>
      <c r="Q293" s="66" t="s">
        <v>2</v>
      </c>
      <c r="R293" s="162">
        <v>61</v>
      </c>
      <c r="S293" s="158" t="s">
        <v>523</v>
      </c>
      <c r="T293" s="158" t="s">
        <v>128</v>
      </c>
      <c r="U293" s="158" t="s">
        <v>128</v>
      </c>
      <c r="V293" s="158" t="s">
        <v>128</v>
      </c>
      <c r="W293" s="158" t="s">
        <v>128</v>
      </c>
      <c r="X293" s="158" t="s">
        <v>128</v>
      </c>
      <c r="Y293" s="158" t="s">
        <v>128</v>
      </c>
      <c r="Z293" s="158" t="s">
        <v>128</v>
      </c>
      <c r="AA293" s="158" t="s">
        <v>128</v>
      </c>
      <c r="AB293" s="158" t="s">
        <v>128</v>
      </c>
      <c r="AC293" s="158" t="s">
        <v>128</v>
      </c>
      <c r="AD293" s="158" t="s">
        <v>128</v>
      </c>
      <c r="AE293" s="158" t="s">
        <v>128</v>
      </c>
      <c r="AF293" s="158" t="s">
        <v>128</v>
      </c>
      <c r="AG293" s="158" t="s">
        <v>128</v>
      </c>
      <c r="AH293" s="158" t="s">
        <v>128</v>
      </c>
      <c r="AI293" s="158" t="s">
        <v>128</v>
      </c>
      <c r="AJ293" s="158" t="s">
        <v>128</v>
      </c>
      <c r="AK293" s="158" t="s">
        <v>128</v>
      </c>
      <c r="AL293" s="158" t="s">
        <v>128</v>
      </c>
      <c r="AM293" s="158" t="s">
        <v>128</v>
      </c>
      <c r="AN293" s="158" t="s">
        <v>128</v>
      </c>
      <c r="AO293" s="158" t="s">
        <v>128</v>
      </c>
      <c r="AP293" s="158" t="s">
        <v>128</v>
      </c>
      <c r="AQ293" s="158" t="s">
        <v>128</v>
      </c>
      <c r="AR293" s="158" t="s">
        <v>128</v>
      </c>
      <c r="AS293" s="158" t="s">
        <v>128</v>
      </c>
      <c r="AT293" s="158" t="s">
        <v>128</v>
      </c>
      <c r="AU293" s="158" t="s">
        <v>128</v>
      </c>
      <c r="AV293" s="158" t="s">
        <v>128</v>
      </c>
      <c r="AW293" s="158" t="s">
        <v>128</v>
      </c>
      <c r="AX293" s="158" t="s">
        <v>128</v>
      </c>
      <c r="AY293" s="158" t="s">
        <v>128</v>
      </c>
      <c r="AZ293" s="158" t="s">
        <v>128</v>
      </c>
      <c r="BA293" s="158" t="s">
        <v>128</v>
      </c>
      <c r="BB293" s="158" t="s">
        <v>128</v>
      </c>
      <c r="BC293" s="158" t="s">
        <v>128</v>
      </c>
      <c r="BD293" s="158" t="s">
        <v>128</v>
      </c>
      <c r="BE293" s="158" t="s">
        <v>128</v>
      </c>
      <c r="BF293" s="158" t="s">
        <v>128</v>
      </c>
      <c r="BG293" s="158" t="s">
        <v>128</v>
      </c>
      <c r="BH293" s="158" t="s">
        <v>128</v>
      </c>
      <c r="BI293" s="158" t="s">
        <v>128</v>
      </c>
      <c r="BJ293" s="158" t="s">
        <v>128</v>
      </c>
      <c r="BK293" s="158" t="s">
        <v>128</v>
      </c>
      <c r="BL293" s="158" t="s">
        <v>128</v>
      </c>
      <c r="BM293" s="158" t="s">
        <v>128</v>
      </c>
      <c r="BN293" s="158" t="s">
        <v>128</v>
      </c>
      <c r="BO293" s="158" t="s">
        <v>128</v>
      </c>
      <c r="BP293" s="158" t="s">
        <v>128</v>
      </c>
      <c r="BQ293" s="158" t="s">
        <v>128</v>
      </c>
      <c r="BR293" s="158" t="s">
        <v>128</v>
      </c>
      <c r="BS293" s="158" t="s">
        <v>128</v>
      </c>
      <c r="BT293" s="158" t="s">
        <v>128</v>
      </c>
      <c r="BU293" s="158" t="s">
        <v>128</v>
      </c>
      <c r="BV293" s="158" t="s">
        <v>128</v>
      </c>
      <c r="BW293" s="158" t="s">
        <v>128</v>
      </c>
      <c r="BX293" s="158" t="s">
        <v>128</v>
      </c>
      <c r="BY293" s="158" t="s">
        <v>128</v>
      </c>
      <c r="BZ293" s="158" t="s">
        <v>128</v>
      </c>
      <c r="CA293" s="158" t="s">
        <v>128</v>
      </c>
      <c r="CB293" s="158" t="s">
        <v>128</v>
      </c>
      <c r="CC293" s="158" t="s">
        <v>128</v>
      </c>
      <c r="CD293" s="158" t="s">
        <v>128</v>
      </c>
      <c r="CE293" s="158" t="s">
        <v>128</v>
      </c>
      <c r="CF293" s="158" t="s">
        <v>128</v>
      </c>
      <c r="CG293" s="158" t="s">
        <v>128</v>
      </c>
      <c r="CH293" s="158" t="s">
        <v>128</v>
      </c>
      <c r="CI293" s="158" t="s">
        <v>128</v>
      </c>
      <c r="CJ293" s="158" t="s">
        <v>128</v>
      </c>
      <c r="CK293" s="158" t="s">
        <v>128</v>
      </c>
      <c r="CL293" s="158" t="s">
        <v>128</v>
      </c>
      <c r="CM293" s="158" t="s">
        <v>128</v>
      </c>
      <c r="CN293" s="158" t="s">
        <v>128</v>
      </c>
      <c r="CO293" s="158" t="s">
        <v>128</v>
      </c>
      <c r="CP293" s="158" t="s">
        <v>128</v>
      </c>
      <c r="CQ293" s="158" t="s">
        <v>128</v>
      </c>
      <c r="CR293" s="158" t="s">
        <v>128</v>
      </c>
      <c r="CS293" s="158" t="s">
        <v>128</v>
      </c>
      <c r="CT293" s="158" t="s">
        <v>128</v>
      </c>
      <c r="CU293" s="158" t="s">
        <v>128</v>
      </c>
      <c r="CV293" s="158" t="s">
        <v>128</v>
      </c>
      <c r="CW293" s="158" t="s">
        <v>128</v>
      </c>
      <c r="CX293" s="158" t="s">
        <v>128</v>
      </c>
      <c r="CY293" s="158" t="s">
        <v>128</v>
      </c>
      <c r="CZ293" s="158" t="s">
        <v>128</v>
      </c>
      <c r="DA293" s="158" t="s">
        <v>128</v>
      </c>
      <c r="DB293" s="158" t="s">
        <v>128</v>
      </c>
      <c r="DC293" s="158" t="s">
        <v>128</v>
      </c>
      <c r="DD293" s="158" t="s">
        <v>128</v>
      </c>
      <c r="DE293" s="158" t="s">
        <v>128</v>
      </c>
      <c r="DF293" s="158" t="s">
        <v>128</v>
      </c>
      <c r="DG293" s="158" t="s">
        <v>128</v>
      </c>
      <c r="DH293" s="158" t="s">
        <v>128</v>
      </c>
      <c r="DI293" s="158" t="s">
        <v>128</v>
      </c>
      <c r="DJ293" s="158" t="s">
        <v>128</v>
      </c>
      <c r="DK293" s="158" t="s">
        <v>128</v>
      </c>
      <c r="DL293" s="158" t="s">
        <v>128</v>
      </c>
      <c r="DM293" s="158" t="s">
        <v>128</v>
      </c>
      <c r="DN293" s="158" t="s">
        <v>128</v>
      </c>
      <c r="DO293" s="158" t="s">
        <v>128</v>
      </c>
      <c r="DP293" s="158" t="s">
        <v>128</v>
      </c>
      <c r="DQ293" s="158" t="s">
        <v>128</v>
      </c>
      <c r="DR293" s="158" t="s">
        <v>128</v>
      </c>
      <c r="DS293" s="158" t="s">
        <v>128</v>
      </c>
      <c r="DT293" s="158" t="s">
        <v>128</v>
      </c>
      <c r="DU293" s="158" t="s">
        <v>128</v>
      </c>
      <c r="DV293" s="158" t="s">
        <v>128</v>
      </c>
      <c r="DW293" s="158" t="s">
        <v>128</v>
      </c>
      <c r="DX293" s="158" t="s">
        <v>128</v>
      </c>
      <c r="DY293" s="158" t="s">
        <v>128</v>
      </c>
      <c r="DZ293" s="158" t="s">
        <v>128</v>
      </c>
      <c r="EA293" s="158" t="s">
        <v>128</v>
      </c>
      <c r="EB293" s="158" t="s">
        <v>128</v>
      </c>
      <c r="EC293" s="158" t="s">
        <v>128</v>
      </c>
      <c r="ED293" s="158" t="s">
        <v>128</v>
      </c>
      <c r="EE293" s="158" t="s">
        <v>128</v>
      </c>
      <c r="EF293" s="158" t="s">
        <v>128</v>
      </c>
      <c r="EG293" s="158" t="s">
        <v>128</v>
      </c>
      <c r="EH293" s="158" t="s">
        <v>128</v>
      </c>
      <c r="EI293" s="158" t="s">
        <v>128</v>
      </c>
      <c r="EJ293" s="158" t="s">
        <v>128</v>
      </c>
      <c r="EK293" s="158" t="s">
        <v>128</v>
      </c>
      <c r="EL293" s="158" t="s">
        <v>128</v>
      </c>
      <c r="EM293" s="158" t="s">
        <v>128</v>
      </c>
      <c r="EN293" s="158" t="s">
        <v>128</v>
      </c>
      <c r="EO293" s="158" t="s">
        <v>128</v>
      </c>
      <c r="EP293" s="158" t="s">
        <v>128</v>
      </c>
      <c r="EQ293" s="158" t="s">
        <v>128</v>
      </c>
      <c r="ER293" s="158" t="s">
        <v>128</v>
      </c>
      <c r="ES293" s="158" t="s">
        <v>128</v>
      </c>
      <c r="ET293" s="158" t="s">
        <v>128</v>
      </c>
      <c r="EU293" s="158" t="s">
        <v>128</v>
      </c>
      <c r="EV293" s="158" t="s">
        <v>128</v>
      </c>
      <c r="EW293" s="158" t="s">
        <v>128</v>
      </c>
      <c r="EX293" s="158" t="s">
        <v>128</v>
      </c>
      <c r="EY293" s="158" t="s">
        <v>128</v>
      </c>
      <c r="EZ293" s="158" t="s">
        <v>128</v>
      </c>
      <c r="FA293" s="158" t="s">
        <v>128</v>
      </c>
      <c r="FB293" s="158" t="s">
        <v>128</v>
      </c>
      <c r="FC293" s="158" t="s">
        <v>128</v>
      </c>
      <c r="FD293" s="158" t="s">
        <v>128</v>
      </c>
      <c r="FE293" s="158" t="s">
        <v>128</v>
      </c>
      <c r="FF293" s="158" t="s">
        <v>128</v>
      </c>
      <c r="FG293" s="158" t="s">
        <v>128</v>
      </c>
      <c r="FH293" s="158" t="s">
        <v>128</v>
      </c>
      <c r="FI293" s="158" t="s">
        <v>128</v>
      </c>
      <c r="FJ293" s="158" t="s">
        <v>128</v>
      </c>
      <c r="FK293" s="158" t="s">
        <v>128</v>
      </c>
      <c r="FL293" s="158" t="s">
        <v>128</v>
      </c>
      <c r="FM293" s="158" t="s">
        <v>128</v>
      </c>
      <c r="FN293" s="158" t="s">
        <v>128</v>
      </c>
      <c r="FO293" s="158" t="s">
        <v>128</v>
      </c>
      <c r="FP293" s="158" t="s">
        <v>128</v>
      </c>
      <c r="FQ293" s="158" t="s">
        <v>128</v>
      </c>
      <c r="FR293" s="158" t="s">
        <v>128</v>
      </c>
      <c r="FS293" s="158" t="s">
        <v>128</v>
      </c>
      <c r="FT293" s="158" t="s">
        <v>128</v>
      </c>
      <c r="FU293" s="158" t="s">
        <v>128</v>
      </c>
      <c r="FV293" s="158" t="s">
        <v>128</v>
      </c>
      <c r="FW293" s="158" t="s">
        <v>128</v>
      </c>
      <c r="FX293" s="158" t="s">
        <v>128</v>
      </c>
      <c r="FY293" s="158" t="s">
        <v>128</v>
      </c>
      <c r="FZ293" s="158" t="s">
        <v>128</v>
      </c>
      <c r="GA293" s="158" t="s">
        <v>128</v>
      </c>
      <c r="GB293" s="158" t="s">
        <v>128</v>
      </c>
      <c r="GC293" s="158" t="s">
        <v>128</v>
      </c>
      <c r="GD293" s="158" t="s">
        <v>128</v>
      </c>
      <c r="GE293" s="158" t="s">
        <v>128</v>
      </c>
      <c r="GF293" s="158" t="s">
        <v>128</v>
      </c>
      <c r="GG293" s="158" t="s">
        <v>128</v>
      </c>
      <c r="GH293" s="158" t="s">
        <v>128</v>
      </c>
      <c r="GI293" s="158" t="s">
        <v>128</v>
      </c>
      <c r="GJ293" s="158" t="s">
        <v>128</v>
      </c>
      <c r="GK293" s="158" t="s">
        <v>128</v>
      </c>
      <c r="GL293" s="158" t="s">
        <v>128</v>
      </c>
      <c r="GM293" s="158" t="s">
        <v>128</v>
      </c>
      <c r="GN293" s="158" t="s">
        <v>128</v>
      </c>
      <c r="GO293" s="158" t="s">
        <v>128</v>
      </c>
      <c r="GP293" s="158" t="s">
        <v>128</v>
      </c>
      <c r="GQ293" s="158" t="s">
        <v>128</v>
      </c>
      <c r="GR293" s="158" t="s">
        <v>128</v>
      </c>
      <c r="GS293" s="158" t="s">
        <v>128</v>
      </c>
      <c r="GT293" s="158" t="s">
        <v>128</v>
      </c>
      <c r="GU293" s="158" t="s">
        <v>128</v>
      </c>
      <c r="GV293" s="158" t="s">
        <v>128</v>
      </c>
      <c r="GW293" s="158" t="s">
        <v>128</v>
      </c>
      <c r="GX293" s="158" t="s">
        <v>128</v>
      </c>
      <c r="GY293" s="158" t="s">
        <v>128</v>
      </c>
      <c r="GZ293" s="158" t="s">
        <v>128</v>
      </c>
      <c r="HA293" s="158" t="s">
        <v>128</v>
      </c>
      <c r="HB293" s="158" t="s">
        <v>128</v>
      </c>
      <c r="HC293" s="158" t="s">
        <v>128</v>
      </c>
      <c r="HD293" s="158" t="s">
        <v>128</v>
      </c>
      <c r="HE293" s="158" t="s">
        <v>128</v>
      </c>
      <c r="HF293" s="158" t="s">
        <v>128</v>
      </c>
      <c r="HG293" s="158" t="s">
        <v>128</v>
      </c>
      <c r="HH293" s="158" t="s">
        <v>128</v>
      </c>
      <c r="HI293" s="158" t="s">
        <v>128</v>
      </c>
      <c r="HJ293" s="158" t="s">
        <v>128</v>
      </c>
      <c r="HK293" s="158" t="s">
        <v>128</v>
      </c>
      <c r="HL293" s="158" t="s">
        <v>128</v>
      </c>
      <c r="HM293" s="158" t="s">
        <v>128</v>
      </c>
      <c r="HN293" s="158" t="s">
        <v>128</v>
      </c>
      <c r="HO293" s="158" t="s">
        <v>128</v>
      </c>
      <c r="HP293" s="158" t="s">
        <v>128</v>
      </c>
      <c r="HQ293" s="158" t="s">
        <v>128</v>
      </c>
      <c r="HR293" s="158" t="s">
        <v>128</v>
      </c>
      <c r="HS293" s="158" t="s">
        <v>128</v>
      </c>
      <c r="HT293" s="158" t="s">
        <v>128</v>
      </c>
      <c r="HU293" s="158" t="s">
        <v>128</v>
      </c>
      <c r="HV293" s="158" t="s">
        <v>128</v>
      </c>
      <c r="HW293" s="158" t="s">
        <v>128</v>
      </c>
      <c r="HX293" s="158" t="s">
        <v>128</v>
      </c>
      <c r="HY293" s="158" t="s">
        <v>128</v>
      </c>
      <c r="HZ293" s="158" t="s">
        <v>128</v>
      </c>
      <c r="IA293" s="158" t="s">
        <v>128</v>
      </c>
      <c r="IB293" s="158" t="s">
        <v>128</v>
      </c>
      <c r="IC293" s="158" t="s">
        <v>128</v>
      </c>
      <c r="ID293" s="158" t="s">
        <v>128</v>
      </c>
      <c r="IE293" s="158" t="s">
        <v>128</v>
      </c>
      <c r="IF293" s="158" t="s">
        <v>128</v>
      </c>
      <c r="IG293" s="158" t="s">
        <v>128</v>
      </c>
      <c r="IH293" s="158" t="s">
        <v>128</v>
      </c>
      <c r="II293" s="158" t="s">
        <v>128</v>
      </c>
      <c r="IJ293" s="158" t="s">
        <v>128</v>
      </c>
      <c r="IK293" s="158" t="s">
        <v>128</v>
      </c>
      <c r="IL293" s="158" t="s">
        <v>128</v>
      </c>
      <c r="IM293" s="158" t="s">
        <v>128</v>
      </c>
      <c r="IN293" s="158" t="s">
        <v>128</v>
      </c>
      <c r="IO293" s="158" t="s">
        <v>128</v>
      </c>
      <c r="IP293" s="158" t="s">
        <v>128</v>
      </c>
      <c r="IQ293" s="158" t="s">
        <v>128</v>
      </c>
      <c r="IR293" s="158" t="s">
        <v>128</v>
      </c>
      <c r="IS293" s="158" t="s">
        <v>128</v>
      </c>
      <c r="IT293" s="158" t="s">
        <v>128</v>
      </c>
      <c r="IU293" s="158" t="s">
        <v>128</v>
      </c>
      <c r="IV293" s="158" t="s">
        <v>128</v>
      </c>
      <c r="IW293" s="158" t="s">
        <v>128</v>
      </c>
      <c r="IX293" s="158" t="s">
        <v>128</v>
      </c>
      <c r="IY293" s="158" t="s">
        <v>128</v>
      </c>
      <c r="IZ293" s="158" t="s">
        <v>128</v>
      </c>
      <c r="JA293" s="158" t="s">
        <v>128</v>
      </c>
      <c r="JB293" s="158" t="s">
        <v>128</v>
      </c>
      <c r="JC293" s="158" t="s">
        <v>128</v>
      </c>
      <c r="JD293" s="158" t="s">
        <v>128</v>
      </c>
      <c r="JE293" s="158" t="s">
        <v>128</v>
      </c>
      <c r="JF293" s="158" t="s">
        <v>128</v>
      </c>
      <c r="JG293" s="158" t="s">
        <v>128</v>
      </c>
      <c r="JH293" s="158" t="s">
        <v>128</v>
      </c>
      <c r="JI293" s="158" t="s">
        <v>128</v>
      </c>
      <c r="JJ293" s="158" t="s">
        <v>128</v>
      </c>
      <c r="JK293" s="158" t="s">
        <v>128</v>
      </c>
      <c r="JL293" s="158" t="s">
        <v>128</v>
      </c>
      <c r="JM293" s="158" t="s">
        <v>128</v>
      </c>
      <c r="JN293" s="158" t="s">
        <v>128</v>
      </c>
      <c r="JO293" s="158" t="s">
        <v>128</v>
      </c>
      <c r="JP293" s="158" t="s">
        <v>128</v>
      </c>
      <c r="JQ293" s="158" t="s">
        <v>128</v>
      </c>
      <c r="JR293" s="158" t="s">
        <v>128</v>
      </c>
      <c r="JS293" s="158" t="s">
        <v>128</v>
      </c>
      <c r="JT293" s="158" t="s">
        <v>128</v>
      </c>
      <c r="JU293" s="158" t="s">
        <v>128</v>
      </c>
      <c r="JV293" s="158" t="s">
        <v>128</v>
      </c>
      <c r="JW293" s="158" t="s">
        <v>128</v>
      </c>
      <c r="JX293" s="158" t="s">
        <v>128</v>
      </c>
      <c r="JY293" s="158" t="s">
        <v>128</v>
      </c>
      <c r="JZ293" s="158" t="s">
        <v>128</v>
      </c>
      <c r="KA293" s="158" t="s">
        <v>128</v>
      </c>
      <c r="KB293" s="158" t="s">
        <v>128</v>
      </c>
      <c r="KC293" s="158" t="s">
        <v>128</v>
      </c>
      <c r="KD293" s="158" t="s">
        <v>128</v>
      </c>
      <c r="KE293" s="158" t="s">
        <v>128</v>
      </c>
      <c r="KF293" s="158" t="s">
        <v>128</v>
      </c>
      <c r="KG293" s="158" t="s">
        <v>128</v>
      </c>
      <c r="KH293" s="158" t="s">
        <v>128</v>
      </c>
      <c r="KI293" s="158" t="s">
        <v>128</v>
      </c>
      <c r="KJ293" s="158" t="s">
        <v>128</v>
      </c>
      <c r="KK293" s="158" t="s">
        <v>128</v>
      </c>
      <c r="KL293" s="158" t="s">
        <v>128</v>
      </c>
      <c r="KM293" s="158" t="s">
        <v>128</v>
      </c>
      <c r="KN293" s="158" t="s">
        <v>128</v>
      </c>
      <c r="KO293" s="158" t="s">
        <v>128</v>
      </c>
      <c r="KP293" s="158" t="s">
        <v>128</v>
      </c>
      <c r="KQ293" s="158" t="s">
        <v>128</v>
      </c>
      <c r="KR293" s="158" t="s">
        <v>128</v>
      </c>
      <c r="KS293" s="158" t="s">
        <v>128</v>
      </c>
      <c r="KT293" s="158" t="s">
        <v>128</v>
      </c>
      <c r="KU293" s="158" t="s">
        <v>128</v>
      </c>
      <c r="KV293" s="158" t="s">
        <v>128</v>
      </c>
      <c r="KW293" s="158" t="s">
        <v>128</v>
      </c>
      <c r="KX293" s="158" t="s">
        <v>128</v>
      </c>
      <c r="KY293" s="158" t="s">
        <v>128</v>
      </c>
      <c r="KZ293" s="158" t="s">
        <v>128</v>
      </c>
      <c r="LA293" s="158" t="s">
        <v>128</v>
      </c>
      <c r="LB293" s="158" t="s">
        <v>128</v>
      </c>
      <c r="LC293" s="158" t="s">
        <v>128</v>
      </c>
      <c r="LD293" s="158" t="s">
        <v>128</v>
      </c>
      <c r="LE293" s="158" t="s">
        <v>128</v>
      </c>
      <c r="LF293" s="158" t="s">
        <v>128</v>
      </c>
      <c r="LG293" s="158" t="s">
        <v>128</v>
      </c>
      <c r="LH293" s="158" t="s">
        <v>128</v>
      </c>
      <c r="LI293" s="158" t="s">
        <v>128</v>
      </c>
      <c r="LJ293" s="158" t="s">
        <v>128</v>
      </c>
      <c r="LK293" s="158" t="s">
        <v>128</v>
      </c>
      <c r="LL293" s="158" t="s">
        <v>128</v>
      </c>
      <c r="LM293" s="158" t="s">
        <v>128</v>
      </c>
      <c r="LN293" s="158" t="s">
        <v>128</v>
      </c>
      <c r="LO293" s="158" t="s">
        <v>128</v>
      </c>
      <c r="LP293" s="158" t="s">
        <v>128</v>
      </c>
      <c r="LQ293" s="158" t="s">
        <v>128</v>
      </c>
      <c r="LR293" s="158" t="s">
        <v>128</v>
      </c>
      <c r="LS293" s="158" t="s">
        <v>128</v>
      </c>
      <c r="LT293" s="158" t="s">
        <v>128</v>
      </c>
      <c r="LU293" s="158" t="s">
        <v>128</v>
      </c>
      <c r="LV293" s="158" t="s">
        <v>128</v>
      </c>
      <c r="LW293" s="158" t="s">
        <v>128</v>
      </c>
      <c r="LX293" s="158" t="s">
        <v>128</v>
      </c>
      <c r="LY293" s="158" t="s">
        <v>128</v>
      </c>
      <c r="LZ293" s="158" t="s">
        <v>128</v>
      </c>
      <c r="MA293" s="158" t="s">
        <v>128</v>
      </c>
      <c r="MB293" s="158" t="s">
        <v>128</v>
      </c>
      <c r="MC293" s="158" t="s">
        <v>128</v>
      </c>
      <c r="MD293" s="158" t="s">
        <v>128</v>
      </c>
      <c r="ME293" s="158" t="s">
        <v>128</v>
      </c>
      <c r="MF293" s="158" t="s">
        <v>128</v>
      </c>
      <c r="MG293" s="158" t="s">
        <v>128</v>
      </c>
      <c r="MH293" s="158" t="s">
        <v>128</v>
      </c>
      <c r="MI293" s="158" t="s">
        <v>128</v>
      </c>
      <c r="MJ293" s="158" t="s">
        <v>128</v>
      </c>
      <c r="MK293" s="158" t="s">
        <v>128</v>
      </c>
      <c r="ML293" s="158" t="s">
        <v>128</v>
      </c>
      <c r="MM293" s="158" t="s">
        <v>128</v>
      </c>
      <c r="MN293" s="158" t="s">
        <v>128</v>
      </c>
      <c r="MO293" s="158" t="s">
        <v>128</v>
      </c>
      <c r="MP293" s="158" t="s">
        <v>128</v>
      </c>
      <c r="MQ293" s="158" t="s">
        <v>128</v>
      </c>
      <c r="MR293" s="158" t="s">
        <v>128</v>
      </c>
      <c r="MS293" s="158" t="s">
        <v>128</v>
      </c>
      <c r="MT293" s="158" t="s">
        <v>128</v>
      </c>
      <c r="MU293" s="158" t="s">
        <v>128</v>
      </c>
      <c r="MV293" s="158" t="s">
        <v>128</v>
      </c>
      <c r="MW293" s="158" t="s">
        <v>128</v>
      </c>
      <c r="MX293" s="158" t="s">
        <v>128</v>
      </c>
      <c r="MY293" s="158" t="s">
        <v>128</v>
      </c>
      <c r="MZ293" s="158" t="s">
        <v>128</v>
      </c>
      <c r="NA293" s="158" t="s">
        <v>128</v>
      </c>
      <c r="NB293" s="158" t="s">
        <v>128</v>
      </c>
      <c r="NC293" s="158" t="s">
        <v>128</v>
      </c>
      <c r="ND293" s="158" t="s">
        <v>128</v>
      </c>
      <c r="NE293" s="158" t="s">
        <v>128</v>
      </c>
      <c r="NF293" s="158" t="s">
        <v>128</v>
      </c>
      <c r="NG293" s="158" t="s">
        <v>128</v>
      </c>
      <c r="NH293" s="158" t="s">
        <v>128</v>
      </c>
      <c r="NI293" s="158" t="s">
        <v>128</v>
      </c>
      <c r="NJ293" s="158" t="s">
        <v>128</v>
      </c>
      <c r="NK293" s="158" t="s">
        <v>128</v>
      </c>
      <c r="NL293" s="158" t="s">
        <v>128</v>
      </c>
      <c r="NM293" s="158" t="s">
        <v>128</v>
      </c>
      <c r="NN293" s="158" t="s">
        <v>128</v>
      </c>
      <c r="NO293" s="158" t="s">
        <v>128</v>
      </c>
      <c r="NP293" s="158" t="s">
        <v>128</v>
      </c>
      <c r="NQ293" s="158" t="s">
        <v>128</v>
      </c>
      <c r="NR293" s="158" t="s">
        <v>128</v>
      </c>
      <c r="NS293" s="158" t="s">
        <v>128</v>
      </c>
      <c r="NT293" s="158" t="s">
        <v>128</v>
      </c>
      <c r="NU293" s="158" t="s">
        <v>128</v>
      </c>
      <c r="NV293" s="158" t="s">
        <v>128</v>
      </c>
      <c r="NW293" s="158" t="s">
        <v>128</v>
      </c>
      <c r="NX293" s="158" t="s">
        <v>128</v>
      </c>
      <c r="NY293" s="158" t="s">
        <v>128</v>
      </c>
      <c r="NZ293" s="158" t="s">
        <v>128</v>
      </c>
      <c r="OA293" s="158" t="s">
        <v>128</v>
      </c>
      <c r="OB293" s="158" t="s">
        <v>128</v>
      </c>
      <c r="OC293" s="158" t="s">
        <v>128</v>
      </c>
      <c r="OD293" s="158" t="s">
        <v>128</v>
      </c>
      <c r="OE293" s="170" t="s">
        <v>128</v>
      </c>
      <c r="OF293" s="181"/>
      <c r="OG293" s="174">
        <f t="shared" si="1778"/>
        <v>59.260698499052801</v>
      </c>
      <c r="OH293" s="66" t="str">
        <f t="shared" si="1779"/>
        <v>kg/GJ delivered</v>
      </c>
      <c r="OI293" s="66" t="str">
        <f t="shared" si="1780"/>
        <v/>
      </c>
      <c r="OJ293" s="66" t="str">
        <f t="shared" si="1781"/>
        <v/>
      </c>
      <c r="OK293" s="66" t="str">
        <f t="shared" si="1782"/>
        <v/>
      </c>
      <c r="OL293" s="66" t="str">
        <f t="shared" si="1783"/>
        <v/>
      </c>
      <c r="OM293" s="66" t="str">
        <f t="shared" si="1784"/>
        <v/>
      </c>
      <c r="ON293" s="66" t="str">
        <f t="shared" si="1785"/>
        <v/>
      </c>
      <c r="OO293" s="66" t="str">
        <f t="shared" si="1786"/>
        <v/>
      </c>
      <c r="OP293" s="66" t="str">
        <f t="shared" si="1787"/>
        <v/>
      </c>
      <c r="OQ293" s="66" t="str">
        <f t="shared" si="1788"/>
        <v/>
      </c>
      <c r="OR293" s="66" t="str">
        <f t="shared" si="1789"/>
        <v/>
      </c>
      <c r="OS293" s="66" t="str">
        <f t="shared" si="1790"/>
        <v/>
      </c>
      <c r="OT293" s="66" t="str">
        <f t="shared" si="1791"/>
        <v/>
      </c>
      <c r="OU293" s="66" t="str">
        <f t="shared" si="1792"/>
        <v/>
      </c>
      <c r="OV293" s="66" t="str">
        <f t="shared" si="1793"/>
        <v/>
      </c>
      <c r="OW293" s="66" t="str">
        <f t="shared" si="1794"/>
        <v/>
      </c>
      <c r="OX293" s="66" t="str">
        <f t="shared" si="1795"/>
        <v/>
      </c>
      <c r="OY293" s="66" t="str">
        <f t="shared" si="1796"/>
        <v/>
      </c>
      <c r="OZ293" s="66" t="str">
        <f t="shared" si="1797"/>
        <v/>
      </c>
      <c r="PA293" s="66" t="str">
        <f t="shared" si="1798"/>
        <v/>
      </c>
      <c r="PB293" s="66" t="str">
        <f t="shared" si="1799"/>
        <v/>
      </c>
      <c r="PC293" s="66" t="str">
        <f t="shared" si="1800"/>
        <v/>
      </c>
      <c r="PD293" s="66" t="str">
        <f t="shared" si="1801"/>
        <v/>
      </c>
      <c r="PE293" s="66" t="str">
        <f t="shared" si="1802"/>
        <v/>
      </c>
      <c r="PF293" s="66" t="str">
        <f t="shared" si="1803"/>
        <v/>
      </c>
      <c r="PG293" s="66" t="str">
        <f t="shared" si="1804"/>
        <v/>
      </c>
      <c r="PH293" s="66" t="str">
        <f t="shared" si="1805"/>
        <v/>
      </c>
      <c r="PI293" s="66" t="str">
        <f t="shared" si="1806"/>
        <v/>
      </c>
      <c r="PJ293" s="66" t="str">
        <f t="shared" si="1807"/>
        <v/>
      </c>
      <c r="PK293" s="66" t="str">
        <f t="shared" si="1808"/>
        <v/>
      </c>
      <c r="PL293" s="66" t="str">
        <f t="shared" si="1809"/>
        <v/>
      </c>
      <c r="PM293" s="66" t="str">
        <f t="shared" si="1810"/>
        <v/>
      </c>
      <c r="PN293" s="66" t="str">
        <f t="shared" si="1811"/>
        <v/>
      </c>
      <c r="PO293" s="66" t="str">
        <f t="shared" si="1812"/>
        <v/>
      </c>
      <c r="PP293" s="66" t="str">
        <f t="shared" si="1813"/>
        <v/>
      </c>
      <c r="PQ293" s="66" t="str">
        <f t="shared" si="1814"/>
        <v/>
      </c>
      <c r="PR293" s="66" t="str">
        <f t="shared" si="1815"/>
        <v/>
      </c>
      <c r="PS293" s="66" t="str">
        <f t="shared" si="1816"/>
        <v/>
      </c>
      <c r="PT293" s="66" t="str">
        <f t="shared" si="1817"/>
        <v/>
      </c>
      <c r="PU293" s="66" t="str">
        <f t="shared" si="1818"/>
        <v/>
      </c>
      <c r="PV293" s="66" t="str">
        <f t="shared" si="1819"/>
        <v/>
      </c>
      <c r="PW293" s="66" t="str">
        <f t="shared" si="1820"/>
        <v/>
      </c>
      <c r="PX293" s="66" t="str">
        <f t="shared" si="1821"/>
        <v/>
      </c>
      <c r="PY293" s="66" t="str">
        <f t="shared" si="1822"/>
        <v/>
      </c>
      <c r="PZ293" s="66" t="str">
        <f t="shared" si="1823"/>
        <v/>
      </c>
      <c r="QA293" s="66" t="str">
        <f t="shared" si="1824"/>
        <v/>
      </c>
      <c r="QB293" s="66" t="str">
        <f t="shared" si="1825"/>
        <v/>
      </c>
      <c r="QC293" s="66" t="str">
        <f t="shared" si="1826"/>
        <v/>
      </c>
      <c r="QD293" s="66" t="str">
        <f t="shared" si="1827"/>
        <v/>
      </c>
      <c r="QE293" s="66" t="str">
        <f t="shared" si="1828"/>
        <v/>
      </c>
      <c r="QF293" s="66" t="str">
        <f t="shared" si="1829"/>
        <v/>
      </c>
      <c r="QG293" s="66" t="str">
        <f t="shared" si="1830"/>
        <v/>
      </c>
      <c r="QH293" s="66" t="str">
        <f t="shared" si="1831"/>
        <v/>
      </c>
      <c r="QI293" s="66" t="str">
        <f t="shared" si="1832"/>
        <v/>
      </c>
      <c r="QJ293" s="66" t="str">
        <f t="shared" si="1833"/>
        <v/>
      </c>
      <c r="QK293" s="66" t="str">
        <f t="shared" si="1834"/>
        <v/>
      </c>
      <c r="QL293" s="66" t="str">
        <f t="shared" si="1835"/>
        <v/>
      </c>
      <c r="QM293" s="66" t="str">
        <f t="shared" si="1836"/>
        <v/>
      </c>
      <c r="QN293" s="66" t="str">
        <f t="shared" si="1837"/>
        <v/>
      </c>
      <c r="QO293" s="66" t="str">
        <f t="shared" si="1838"/>
        <v/>
      </c>
      <c r="QP293" s="66" t="str">
        <f t="shared" si="1839"/>
        <v/>
      </c>
      <c r="QQ293" s="66" t="str">
        <f t="shared" si="1840"/>
        <v/>
      </c>
      <c r="QR293" s="66" t="str">
        <f t="shared" si="1841"/>
        <v/>
      </c>
      <c r="QS293" s="66" t="str">
        <f t="shared" si="1842"/>
        <v/>
      </c>
      <c r="QT293" s="66" t="str">
        <f t="shared" si="1843"/>
        <v/>
      </c>
      <c r="QU293" s="66" t="str">
        <f t="shared" si="1844"/>
        <v/>
      </c>
      <c r="QV293" s="66" t="str">
        <f t="shared" si="1845"/>
        <v/>
      </c>
      <c r="QW293" s="66" t="str">
        <f t="shared" si="1846"/>
        <v/>
      </c>
      <c r="QX293" s="66" t="str">
        <f t="shared" si="1847"/>
        <v/>
      </c>
      <c r="QY293" s="66" t="str">
        <f t="shared" si="1848"/>
        <v/>
      </c>
      <c r="QZ293" s="66" t="str">
        <f t="shared" si="1849"/>
        <v/>
      </c>
      <c r="RA293" s="66" t="str">
        <f t="shared" si="1850"/>
        <v/>
      </c>
      <c r="RB293" s="66" t="str">
        <f t="shared" si="1851"/>
        <v/>
      </c>
      <c r="RC293" s="66" t="str">
        <f t="shared" si="1852"/>
        <v/>
      </c>
      <c r="RD293" s="66" t="str">
        <f t="shared" si="1853"/>
        <v/>
      </c>
      <c r="RE293" s="66" t="str">
        <f t="shared" si="1854"/>
        <v/>
      </c>
      <c r="RF293" s="66" t="str">
        <f t="shared" si="1855"/>
        <v/>
      </c>
      <c r="RG293" s="66" t="str">
        <f t="shared" si="1856"/>
        <v/>
      </c>
      <c r="RH293" s="66" t="str">
        <f t="shared" si="1857"/>
        <v/>
      </c>
      <c r="RI293" s="66" t="str">
        <f t="shared" si="1858"/>
        <v/>
      </c>
      <c r="RJ293" s="66" t="str">
        <f t="shared" si="1859"/>
        <v/>
      </c>
      <c r="RK293" s="66" t="str">
        <f t="shared" si="1860"/>
        <v/>
      </c>
      <c r="RL293" s="66" t="str">
        <f t="shared" si="1861"/>
        <v/>
      </c>
      <c r="RM293" s="66" t="str">
        <f t="shared" si="1862"/>
        <v/>
      </c>
      <c r="RN293" s="66" t="str">
        <f t="shared" si="1863"/>
        <v/>
      </c>
      <c r="RO293" s="66" t="str">
        <f t="shared" si="1864"/>
        <v/>
      </c>
      <c r="RP293" s="66" t="str">
        <f t="shared" si="1865"/>
        <v/>
      </c>
      <c r="RQ293" s="66" t="str">
        <f t="shared" si="1866"/>
        <v/>
      </c>
      <c r="RR293" s="66" t="str">
        <f t="shared" si="1867"/>
        <v/>
      </c>
      <c r="RS293" s="66" t="str">
        <f t="shared" si="1868"/>
        <v/>
      </c>
      <c r="RT293" s="66" t="str">
        <f t="shared" si="1869"/>
        <v/>
      </c>
      <c r="RU293" s="66" t="str">
        <f t="shared" si="1870"/>
        <v/>
      </c>
      <c r="RV293" s="66" t="str">
        <f t="shared" si="1871"/>
        <v/>
      </c>
      <c r="RW293" s="66" t="str">
        <f t="shared" si="1872"/>
        <v/>
      </c>
      <c r="RX293" s="66" t="str">
        <f t="shared" si="1873"/>
        <v/>
      </c>
      <c r="RY293" s="66" t="str">
        <f t="shared" si="1874"/>
        <v/>
      </c>
      <c r="RZ293" s="66" t="str">
        <f t="shared" si="1875"/>
        <v/>
      </c>
      <c r="SA293" s="66" t="str">
        <f t="shared" si="1876"/>
        <v/>
      </c>
      <c r="SB293" s="66" t="str">
        <f t="shared" si="1877"/>
        <v/>
      </c>
      <c r="SC293" s="66" t="str">
        <f t="shared" si="1878"/>
        <v/>
      </c>
      <c r="SD293" s="66" t="str">
        <f t="shared" si="1879"/>
        <v/>
      </c>
      <c r="SE293" s="66" t="str">
        <f t="shared" si="1880"/>
        <v/>
      </c>
      <c r="SF293" s="66" t="str">
        <f t="shared" si="1881"/>
        <v/>
      </c>
      <c r="SG293" s="66" t="str">
        <f t="shared" si="1882"/>
        <v/>
      </c>
      <c r="SH293" s="66" t="str">
        <f t="shared" si="1883"/>
        <v/>
      </c>
      <c r="SI293" s="66" t="str">
        <f t="shared" si="1884"/>
        <v/>
      </c>
      <c r="SJ293" s="66" t="str">
        <f t="shared" si="1885"/>
        <v/>
      </c>
      <c r="SK293" s="66" t="str">
        <f t="shared" si="1886"/>
        <v/>
      </c>
      <c r="SL293" s="66" t="str">
        <f t="shared" si="1887"/>
        <v/>
      </c>
      <c r="SM293" s="66" t="str">
        <f t="shared" si="1888"/>
        <v/>
      </c>
      <c r="SN293" s="66" t="str">
        <f t="shared" si="1889"/>
        <v/>
      </c>
      <c r="SO293" s="66" t="str">
        <f t="shared" si="1890"/>
        <v/>
      </c>
      <c r="SP293" s="66" t="str">
        <f t="shared" si="1891"/>
        <v/>
      </c>
      <c r="SQ293" s="66" t="str">
        <f t="shared" si="1892"/>
        <v/>
      </c>
      <c r="SR293" s="66" t="str">
        <f t="shared" si="1893"/>
        <v/>
      </c>
      <c r="SS293" s="66" t="str">
        <f t="shared" si="1894"/>
        <v/>
      </c>
      <c r="ST293" s="66" t="str">
        <f t="shared" si="1895"/>
        <v/>
      </c>
      <c r="SU293" s="66" t="str">
        <f t="shared" si="1896"/>
        <v/>
      </c>
      <c r="SV293" s="66" t="str">
        <f t="shared" si="1897"/>
        <v/>
      </c>
      <c r="SW293" s="66" t="str">
        <f t="shared" si="1898"/>
        <v/>
      </c>
      <c r="SX293" s="66" t="str">
        <f t="shared" si="1899"/>
        <v/>
      </c>
      <c r="SY293" s="66" t="str">
        <f t="shared" si="1900"/>
        <v/>
      </c>
      <c r="SZ293" s="66" t="str">
        <f t="shared" si="1901"/>
        <v/>
      </c>
      <c r="TA293" s="66" t="str">
        <f t="shared" si="1902"/>
        <v/>
      </c>
      <c r="TB293" s="66" t="str">
        <f t="shared" si="1903"/>
        <v/>
      </c>
      <c r="TC293" s="66" t="str">
        <f t="shared" si="1904"/>
        <v/>
      </c>
      <c r="TD293" s="66" t="str">
        <f t="shared" si="1905"/>
        <v/>
      </c>
      <c r="TE293" s="66" t="str">
        <f t="shared" si="1906"/>
        <v/>
      </c>
      <c r="TF293" s="66" t="str">
        <f t="shared" si="1907"/>
        <v/>
      </c>
      <c r="TG293" s="66" t="str">
        <f t="shared" si="1908"/>
        <v/>
      </c>
      <c r="TH293" s="66" t="str">
        <f t="shared" si="1909"/>
        <v/>
      </c>
      <c r="TI293" s="66" t="str">
        <f t="shared" si="1910"/>
        <v/>
      </c>
      <c r="TJ293" s="66" t="str">
        <f t="shared" si="1911"/>
        <v/>
      </c>
      <c r="TK293" s="66" t="str">
        <f t="shared" si="1912"/>
        <v/>
      </c>
      <c r="TL293" s="66" t="str">
        <f t="shared" si="1913"/>
        <v/>
      </c>
      <c r="TM293" s="66" t="str">
        <f t="shared" si="1914"/>
        <v/>
      </c>
      <c r="TN293" s="66" t="str">
        <f t="shared" si="1915"/>
        <v/>
      </c>
      <c r="TO293" s="66" t="str">
        <f t="shared" si="1916"/>
        <v/>
      </c>
      <c r="TP293" s="66" t="str">
        <f t="shared" si="1917"/>
        <v/>
      </c>
      <c r="TQ293" s="66" t="str">
        <f t="shared" si="1918"/>
        <v/>
      </c>
      <c r="TR293" s="66" t="str">
        <f t="shared" si="1919"/>
        <v/>
      </c>
      <c r="TS293" s="66" t="str">
        <f t="shared" si="1920"/>
        <v/>
      </c>
      <c r="TT293" s="66" t="str">
        <f t="shared" si="1921"/>
        <v/>
      </c>
      <c r="TU293" s="66" t="str">
        <f t="shared" si="1922"/>
        <v/>
      </c>
      <c r="TV293" s="66" t="str">
        <f t="shared" si="1923"/>
        <v/>
      </c>
      <c r="TW293" s="66" t="str">
        <f t="shared" si="1924"/>
        <v/>
      </c>
      <c r="TX293" s="66" t="str">
        <f t="shared" si="1925"/>
        <v/>
      </c>
      <c r="TY293" s="66" t="str">
        <f t="shared" si="1926"/>
        <v/>
      </c>
      <c r="TZ293" s="66" t="str">
        <f t="shared" si="1927"/>
        <v/>
      </c>
      <c r="UA293" s="66" t="str">
        <f t="shared" si="1928"/>
        <v/>
      </c>
      <c r="UB293" s="66" t="str">
        <f t="shared" si="1929"/>
        <v/>
      </c>
      <c r="UC293" s="66" t="str">
        <f t="shared" si="1930"/>
        <v/>
      </c>
      <c r="UD293" s="66" t="str">
        <f t="shared" si="1931"/>
        <v/>
      </c>
      <c r="UE293" s="66" t="str">
        <f t="shared" si="1932"/>
        <v/>
      </c>
      <c r="UF293" s="66" t="str">
        <f t="shared" si="1933"/>
        <v/>
      </c>
      <c r="UG293" s="66" t="str">
        <f t="shared" si="1934"/>
        <v/>
      </c>
      <c r="UH293" s="66" t="str">
        <f t="shared" si="1935"/>
        <v/>
      </c>
      <c r="UI293" s="66" t="str">
        <f t="shared" si="1936"/>
        <v/>
      </c>
      <c r="UJ293" s="66" t="str">
        <f t="shared" si="1937"/>
        <v/>
      </c>
      <c r="UK293" s="66" t="str">
        <f t="shared" si="1938"/>
        <v/>
      </c>
      <c r="UL293" s="66" t="str">
        <f t="shared" si="1939"/>
        <v/>
      </c>
      <c r="UM293" s="66" t="str">
        <f t="shared" si="1940"/>
        <v/>
      </c>
      <c r="UN293" s="66" t="str">
        <f t="shared" si="1941"/>
        <v/>
      </c>
      <c r="UO293" s="66" t="str">
        <f t="shared" si="1942"/>
        <v/>
      </c>
      <c r="UP293" s="66" t="str">
        <f t="shared" si="1943"/>
        <v/>
      </c>
      <c r="UQ293" s="66" t="str">
        <f t="shared" si="1944"/>
        <v/>
      </c>
      <c r="UR293" s="66" t="str">
        <f t="shared" si="1945"/>
        <v/>
      </c>
      <c r="US293" s="66" t="str">
        <f t="shared" si="1946"/>
        <v/>
      </c>
      <c r="UT293" s="66" t="str">
        <f t="shared" si="1947"/>
        <v/>
      </c>
      <c r="UU293" s="66" t="str">
        <f t="shared" si="1948"/>
        <v/>
      </c>
      <c r="UV293" s="66" t="str">
        <f t="shared" si="1949"/>
        <v/>
      </c>
      <c r="UW293" s="66" t="str">
        <f t="shared" si="1950"/>
        <v/>
      </c>
      <c r="UX293" s="66" t="str">
        <f t="shared" si="1951"/>
        <v/>
      </c>
      <c r="UY293" s="66" t="str">
        <f t="shared" si="1952"/>
        <v/>
      </c>
      <c r="UZ293" s="66" t="str">
        <f t="shared" si="1953"/>
        <v/>
      </c>
      <c r="VA293" s="66" t="str">
        <f t="shared" si="1954"/>
        <v/>
      </c>
      <c r="VB293" s="66" t="str">
        <f t="shared" si="1955"/>
        <v/>
      </c>
      <c r="VC293" s="66" t="str">
        <f t="shared" si="1956"/>
        <v/>
      </c>
      <c r="VD293" s="66" t="str">
        <f t="shared" si="1957"/>
        <v/>
      </c>
      <c r="VE293" s="66" t="str">
        <f t="shared" si="1958"/>
        <v/>
      </c>
      <c r="VF293" s="66" t="str">
        <f t="shared" si="1959"/>
        <v/>
      </c>
      <c r="VG293" s="66" t="str">
        <f t="shared" si="1960"/>
        <v/>
      </c>
      <c r="VH293" s="66" t="str">
        <f t="shared" si="1961"/>
        <v/>
      </c>
      <c r="VI293" s="66" t="str">
        <f t="shared" si="1962"/>
        <v/>
      </c>
      <c r="VJ293" s="66" t="str">
        <f t="shared" si="1963"/>
        <v/>
      </c>
      <c r="VK293" s="66" t="str">
        <f t="shared" si="1964"/>
        <v/>
      </c>
      <c r="VL293" s="66" t="str">
        <f t="shared" si="1965"/>
        <v/>
      </c>
      <c r="VM293" s="66" t="str">
        <f t="shared" si="1966"/>
        <v/>
      </c>
      <c r="VN293" s="66" t="str">
        <f t="shared" si="1967"/>
        <v/>
      </c>
      <c r="VO293" s="66" t="str">
        <f t="shared" si="1968"/>
        <v/>
      </c>
      <c r="VP293" s="66" t="str">
        <f t="shared" si="1969"/>
        <v/>
      </c>
      <c r="VQ293" s="66" t="str">
        <f t="shared" si="1970"/>
        <v/>
      </c>
      <c r="VR293" s="66" t="str">
        <f t="shared" si="1971"/>
        <v/>
      </c>
      <c r="VS293" s="66" t="str">
        <f t="shared" si="1972"/>
        <v/>
      </c>
      <c r="VT293" s="66" t="str">
        <f t="shared" si="1973"/>
        <v/>
      </c>
      <c r="VU293" s="66" t="str">
        <f t="shared" si="1974"/>
        <v/>
      </c>
      <c r="VV293" s="66" t="str">
        <f t="shared" si="1975"/>
        <v/>
      </c>
      <c r="VW293" s="66" t="str">
        <f t="shared" si="1976"/>
        <v/>
      </c>
      <c r="VX293" s="66" t="str">
        <f t="shared" si="1977"/>
        <v/>
      </c>
      <c r="VY293" s="66" t="str">
        <f t="shared" si="1978"/>
        <v/>
      </c>
      <c r="VZ293" s="66" t="str">
        <f t="shared" si="1979"/>
        <v/>
      </c>
      <c r="WA293" s="66" t="str">
        <f t="shared" si="1980"/>
        <v/>
      </c>
      <c r="WB293" s="66" t="str">
        <f t="shared" si="1981"/>
        <v/>
      </c>
      <c r="WC293" s="66" t="str">
        <f t="shared" si="1982"/>
        <v/>
      </c>
      <c r="WD293" s="66" t="str">
        <f t="shared" si="1983"/>
        <v/>
      </c>
      <c r="WE293" s="66" t="str">
        <f t="shared" si="1984"/>
        <v/>
      </c>
      <c r="WF293" s="66" t="str">
        <f t="shared" si="1985"/>
        <v/>
      </c>
      <c r="WG293" s="66" t="str">
        <f t="shared" si="1986"/>
        <v/>
      </c>
      <c r="WH293" s="66" t="str">
        <f t="shared" si="1987"/>
        <v/>
      </c>
      <c r="WI293" s="66" t="str">
        <f t="shared" si="1988"/>
        <v/>
      </c>
      <c r="WJ293" s="66" t="str">
        <f t="shared" si="1989"/>
        <v/>
      </c>
      <c r="WK293" s="66" t="str">
        <f t="shared" si="1990"/>
        <v/>
      </c>
      <c r="WL293" s="66" t="str">
        <f t="shared" si="1991"/>
        <v/>
      </c>
      <c r="WM293" s="66" t="str">
        <f t="shared" si="1992"/>
        <v/>
      </c>
      <c r="WN293" s="66" t="str">
        <f t="shared" si="1993"/>
        <v/>
      </c>
      <c r="WO293" s="66" t="str">
        <f t="shared" si="1994"/>
        <v/>
      </c>
      <c r="WP293" s="66" t="str">
        <f t="shared" si="1995"/>
        <v/>
      </c>
      <c r="WQ293" s="66" t="str">
        <f t="shared" si="1996"/>
        <v/>
      </c>
      <c r="WR293" s="66" t="str">
        <f t="shared" si="1997"/>
        <v/>
      </c>
      <c r="WS293" s="66" t="str">
        <f t="shared" si="1998"/>
        <v/>
      </c>
      <c r="WT293" s="66" t="str">
        <f t="shared" si="1999"/>
        <v/>
      </c>
      <c r="WU293" s="66" t="str">
        <f t="shared" si="2000"/>
        <v/>
      </c>
      <c r="WV293" s="66" t="str">
        <f t="shared" si="2001"/>
        <v/>
      </c>
      <c r="WW293" s="66" t="str">
        <f t="shared" si="2002"/>
        <v/>
      </c>
      <c r="WX293" s="66" t="str">
        <f t="shared" si="2003"/>
        <v/>
      </c>
      <c r="WY293" s="66" t="str">
        <f t="shared" si="2004"/>
        <v/>
      </c>
      <c r="WZ293" s="66" t="str">
        <f t="shared" si="2005"/>
        <v/>
      </c>
      <c r="XA293" s="66" t="str">
        <f t="shared" si="2006"/>
        <v/>
      </c>
      <c r="XB293" s="66" t="str">
        <f t="shared" si="2007"/>
        <v/>
      </c>
      <c r="XC293" s="66" t="str">
        <f t="shared" si="2008"/>
        <v/>
      </c>
      <c r="XD293" s="66" t="str">
        <f t="shared" si="2009"/>
        <v/>
      </c>
      <c r="XE293" s="66" t="str">
        <f t="shared" si="2010"/>
        <v/>
      </c>
      <c r="XF293" s="66" t="str">
        <f t="shared" si="2011"/>
        <v/>
      </c>
      <c r="XG293" s="66" t="str">
        <f t="shared" si="2012"/>
        <v/>
      </c>
      <c r="XH293" s="66" t="str">
        <f t="shared" si="2013"/>
        <v/>
      </c>
      <c r="XI293" s="66" t="str">
        <f t="shared" si="2014"/>
        <v/>
      </c>
      <c r="XJ293" s="66" t="str">
        <f t="shared" si="2015"/>
        <v/>
      </c>
      <c r="XK293" s="66" t="str">
        <f t="shared" si="2016"/>
        <v/>
      </c>
      <c r="XL293" s="66" t="str">
        <f t="shared" si="2017"/>
        <v/>
      </c>
      <c r="XM293" s="66" t="str">
        <f t="shared" si="2018"/>
        <v/>
      </c>
      <c r="XN293" s="66" t="str">
        <f t="shared" si="2019"/>
        <v/>
      </c>
      <c r="XO293" s="66" t="str">
        <f t="shared" si="2020"/>
        <v/>
      </c>
      <c r="XP293" s="66" t="str">
        <f t="shared" si="2021"/>
        <v/>
      </c>
      <c r="XQ293" s="66" t="str">
        <f t="shared" si="2022"/>
        <v/>
      </c>
      <c r="XR293" s="66" t="str">
        <f t="shared" si="2023"/>
        <v/>
      </c>
      <c r="XS293" s="66" t="str">
        <f t="shared" si="2024"/>
        <v/>
      </c>
      <c r="XT293" s="66" t="str">
        <f t="shared" si="2025"/>
        <v/>
      </c>
      <c r="XU293" s="66" t="str">
        <f t="shared" si="2026"/>
        <v/>
      </c>
      <c r="XV293" s="66" t="str">
        <f t="shared" si="2027"/>
        <v/>
      </c>
      <c r="XW293" s="66" t="str">
        <f t="shared" si="2028"/>
        <v/>
      </c>
      <c r="XX293" s="66" t="str">
        <f t="shared" si="2029"/>
        <v/>
      </c>
      <c r="XY293" s="66" t="str">
        <f t="shared" si="2030"/>
        <v/>
      </c>
      <c r="XZ293" s="66" t="str">
        <f t="shared" si="2031"/>
        <v/>
      </c>
      <c r="YA293" s="66" t="str">
        <f t="shared" si="2032"/>
        <v/>
      </c>
      <c r="YB293" s="66" t="str">
        <f t="shared" si="2033"/>
        <v/>
      </c>
      <c r="YC293" s="66" t="str">
        <f t="shared" si="2034"/>
        <v/>
      </c>
      <c r="YD293" s="66" t="str">
        <f t="shared" si="2035"/>
        <v/>
      </c>
      <c r="YE293" s="66" t="str">
        <f t="shared" si="2036"/>
        <v/>
      </c>
      <c r="YF293" s="66" t="str">
        <f t="shared" si="2037"/>
        <v/>
      </c>
      <c r="YG293" s="66" t="str">
        <f t="shared" si="2038"/>
        <v/>
      </c>
      <c r="YH293" s="66" t="str">
        <f t="shared" si="2039"/>
        <v/>
      </c>
      <c r="YI293" s="66" t="str">
        <f t="shared" si="2040"/>
        <v/>
      </c>
      <c r="YJ293" s="66" t="str">
        <f t="shared" si="2041"/>
        <v/>
      </c>
      <c r="YK293" s="66" t="str">
        <f t="shared" si="2042"/>
        <v/>
      </c>
      <c r="YL293" s="66" t="str">
        <f t="shared" si="2043"/>
        <v/>
      </c>
      <c r="YM293" s="66" t="str">
        <f t="shared" si="2044"/>
        <v/>
      </c>
      <c r="YN293" s="66" t="str">
        <f t="shared" si="2045"/>
        <v/>
      </c>
      <c r="YO293" s="66" t="str">
        <f t="shared" si="2046"/>
        <v/>
      </c>
      <c r="YP293" s="66" t="str">
        <f t="shared" si="2047"/>
        <v/>
      </c>
      <c r="YQ293" s="66" t="str">
        <f t="shared" si="2048"/>
        <v/>
      </c>
      <c r="YR293" s="66" t="str">
        <f t="shared" si="2049"/>
        <v/>
      </c>
      <c r="YS293" s="66" t="str">
        <f t="shared" si="2050"/>
        <v/>
      </c>
      <c r="YT293" s="66" t="str">
        <f t="shared" si="2051"/>
        <v/>
      </c>
      <c r="YU293" s="66" t="str">
        <f t="shared" si="2052"/>
        <v/>
      </c>
      <c r="YV293" s="66" t="str">
        <f t="shared" si="2053"/>
        <v/>
      </c>
      <c r="YW293" s="66" t="str">
        <f t="shared" si="2054"/>
        <v/>
      </c>
      <c r="YX293" s="66" t="str">
        <f t="shared" si="2055"/>
        <v/>
      </c>
      <c r="YY293" s="66" t="str">
        <f t="shared" si="2056"/>
        <v/>
      </c>
      <c r="YZ293" s="66" t="str">
        <f t="shared" si="2057"/>
        <v/>
      </c>
      <c r="ZA293" s="66" t="str">
        <f t="shared" si="2058"/>
        <v/>
      </c>
      <c r="ZB293" s="66" t="str">
        <f t="shared" si="2059"/>
        <v/>
      </c>
      <c r="ZC293" s="66" t="str">
        <f t="shared" si="2060"/>
        <v/>
      </c>
      <c r="ZD293" s="66" t="str">
        <f t="shared" si="2061"/>
        <v/>
      </c>
      <c r="ZE293" s="66" t="str">
        <f t="shared" si="2062"/>
        <v/>
      </c>
      <c r="ZF293" s="66" t="str">
        <f t="shared" si="2063"/>
        <v/>
      </c>
      <c r="ZG293" s="66" t="str">
        <f t="shared" si="2064"/>
        <v/>
      </c>
      <c r="ZH293" s="66" t="str">
        <f t="shared" si="2065"/>
        <v/>
      </c>
      <c r="ZI293" s="66" t="str">
        <f t="shared" si="2066"/>
        <v/>
      </c>
      <c r="ZJ293" s="66" t="str">
        <f t="shared" si="2067"/>
        <v/>
      </c>
      <c r="ZK293" s="66" t="str">
        <f t="shared" si="2068"/>
        <v/>
      </c>
      <c r="ZL293" s="66" t="str">
        <f t="shared" si="2069"/>
        <v/>
      </c>
      <c r="ZM293" s="66" t="str">
        <f t="shared" si="2070"/>
        <v/>
      </c>
      <c r="ZN293" s="66" t="str">
        <f t="shared" si="2071"/>
        <v/>
      </c>
      <c r="ZO293" s="66" t="str">
        <f t="shared" si="2072"/>
        <v/>
      </c>
      <c r="ZP293" s="66" t="str">
        <f t="shared" si="2073"/>
        <v/>
      </c>
      <c r="ZQ293" s="66" t="str">
        <f t="shared" si="2074"/>
        <v/>
      </c>
      <c r="ZR293" s="66" t="str">
        <f t="shared" si="2075"/>
        <v/>
      </c>
      <c r="ZS293" s="66" t="str">
        <f t="shared" si="2076"/>
        <v/>
      </c>
      <c r="ZT293" s="66" t="str">
        <f t="shared" si="2077"/>
        <v/>
      </c>
      <c r="ZU293" s="66" t="str">
        <f t="shared" si="2078"/>
        <v/>
      </c>
      <c r="ZV293" s="66" t="str">
        <f t="shared" si="2079"/>
        <v/>
      </c>
      <c r="ZW293" s="66" t="str">
        <f t="shared" si="2080"/>
        <v/>
      </c>
      <c r="ZX293" s="66" t="str">
        <f t="shared" si="2081"/>
        <v/>
      </c>
      <c r="ZY293" s="66" t="str">
        <f t="shared" si="2082"/>
        <v/>
      </c>
      <c r="ZZ293" s="66" t="str">
        <f t="shared" si="2083"/>
        <v/>
      </c>
      <c r="AAA293" s="66" t="str">
        <f t="shared" si="2084"/>
        <v/>
      </c>
      <c r="AAB293" s="66" t="str">
        <f t="shared" si="2085"/>
        <v/>
      </c>
      <c r="AAC293" s="66" t="str">
        <f t="shared" si="2086"/>
        <v/>
      </c>
      <c r="AAD293" s="66" t="str">
        <f t="shared" si="2087"/>
        <v/>
      </c>
      <c r="AAE293" s="66" t="str">
        <f t="shared" si="2088"/>
        <v/>
      </c>
      <c r="AAF293" s="66" t="str">
        <f t="shared" si="2089"/>
        <v/>
      </c>
      <c r="AAG293" s="66" t="str">
        <f t="shared" si="2090"/>
        <v/>
      </c>
      <c r="AAH293" s="66" t="str">
        <f t="shared" si="2091"/>
        <v/>
      </c>
      <c r="AAI293" s="66" t="str">
        <f t="shared" si="2092"/>
        <v/>
      </c>
      <c r="AAJ293" s="66" t="str">
        <f t="shared" si="2093"/>
        <v/>
      </c>
      <c r="AAK293" s="66" t="str">
        <f t="shared" si="2094"/>
        <v/>
      </c>
      <c r="AAL293" s="66" t="str">
        <f t="shared" si="2095"/>
        <v/>
      </c>
      <c r="AAM293" s="66" t="str">
        <f t="shared" si="2096"/>
        <v/>
      </c>
      <c r="AAN293" s="66" t="str">
        <f t="shared" si="2097"/>
        <v/>
      </c>
      <c r="AAO293" s="66" t="str">
        <f t="shared" si="2098"/>
        <v/>
      </c>
      <c r="AAP293" s="66" t="str">
        <f t="shared" si="2099"/>
        <v/>
      </c>
      <c r="AAQ293" s="66" t="str">
        <f t="shared" si="2100"/>
        <v/>
      </c>
      <c r="AAR293" s="66" t="str">
        <f t="shared" si="2101"/>
        <v/>
      </c>
      <c r="AAS293" s="66" t="str">
        <f t="shared" si="2102"/>
        <v/>
      </c>
      <c r="AAT293" s="66" t="str">
        <f t="shared" si="2103"/>
        <v/>
      </c>
      <c r="AAU293" s="66" t="str">
        <f t="shared" si="2104"/>
        <v/>
      </c>
      <c r="AAV293" s="66" t="str">
        <f t="shared" si="2105"/>
        <v/>
      </c>
      <c r="AAW293" s="66" t="str">
        <f t="shared" si="2106"/>
        <v/>
      </c>
      <c r="AAX293" s="66" t="str">
        <f t="shared" si="2107"/>
        <v/>
      </c>
      <c r="AAY293" s="66" t="str">
        <f t="shared" si="2108"/>
        <v/>
      </c>
      <c r="AAZ293" s="66" t="str">
        <f t="shared" si="2109"/>
        <v/>
      </c>
      <c r="ABA293" s="66" t="str">
        <f t="shared" si="2110"/>
        <v/>
      </c>
      <c r="ABB293" s="66" t="str">
        <f t="shared" si="2111"/>
        <v/>
      </c>
      <c r="ABC293" s="66" t="str">
        <f t="shared" si="2112"/>
        <v/>
      </c>
      <c r="ABD293" s="66" t="str">
        <f t="shared" si="2113"/>
        <v/>
      </c>
      <c r="ABE293" s="66" t="str">
        <f t="shared" si="2114"/>
        <v/>
      </c>
      <c r="ABF293" s="66" t="str">
        <f t="shared" si="2115"/>
        <v/>
      </c>
      <c r="ABG293" s="66" t="str">
        <f t="shared" si="2116"/>
        <v/>
      </c>
      <c r="ABH293" s="66" t="str">
        <f t="shared" si="2117"/>
        <v/>
      </c>
      <c r="ABI293" s="66" t="str">
        <f t="shared" si="2118"/>
        <v/>
      </c>
      <c r="ABJ293" s="66" t="str">
        <f t="shared" si="2119"/>
        <v/>
      </c>
      <c r="ABK293" s="66" t="str">
        <f t="shared" si="2120"/>
        <v/>
      </c>
      <c r="ABL293" s="66" t="str">
        <f t="shared" si="2121"/>
        <v/>
      </c>
      <c r="ABM293" s="66" t="str">
        <f t="shared" si="2122"/>
        <v/>
      </c>
      <c r="ABN293" s="66" t="str">
        <f t="shared" si="2123"/>
        <v/>
      </c>
      <c r="ABO293" s="66" t="str">
        <f t="shared" si="2124"/>
        <v/>
      </c>
      <c r="ABP293" s="66" t="str">
        <f t="shared" si="2125"/>
        <v/>
      </c>
      <c r="ABQ293" s="66" t="str">
        <f t="shared" si="2126"/>
        <v/>
      </c>
      <c r="ABR293" s="66" t="str">
        <f t="shared" si="2127"/>
        <v/>
      </c>
      <c r="ABS293" s="66" t="str">
        <f t="shared" si="2128"/>
        <v/>
      </c>
      <c r="ABT293" s="66" t="str">
        <f t="shared" si="2129"/>
        <v/>
      </c>
      <c r="ABU293" s="66" t="str">
        <f t="shared" si="2130"/>
        <v/>
      </c>
      <c r="ABV293" s="66" t="str">
        <f t="shared" si="2131"/>
        <v/>
      </c>
      <c r="ABW293" s="66" t="str">
        <f t="shared" si="2132"/>
        <v/>
      </c>
      <c r="ABX293" s="66" t="str">
        <f t="shared" si="2133"/>
        <v/>
      </c>
      <c r="ABY293" s="66" t="str">
        <f t="shared" si="2134"/>
        <v/>
      </c>
      <c r="ABZ293" s="66" t="str">
        <f t="shared" si="2135"/>
        <v/>
      </c>
      <c r="ACA293" s="66" t="str">
        <f t="shared" si="2136"/>
        <v/>
      </c>
      <c r="ACB293" s="66" t="str">
        <f t="shared" si="2137"/>
        <v/>
      </c>
      <c r="ACC293" s="66" t="str">
        <f t="shared" si="2138"/>
        <v/>
      </c>
      <c r="ACD293" s="66" t="str">
        <f t="shared" si="2139"/>
        <v/>
      </c>
      <c r="ACE293" s="66" t="str">
        <f t="shared" si="2140"/>
        <v/>
      </c>
      <c r="ACF293" s="66" t="str">
        <f t="shared" si="2141"/>
        <v/>
      </c>
      <c r="ACG293" s="66" t="str">
        <f t="shared" si="2142"/>
        <v/>
      </c>
      <c r="ACH293" s="66" t="str">
        <f t="shared" si="2143"/>
        <v/>
      </c>
      <c r="ACI293" s="66" t="str">
        <f t="shared" si="2144"/>
        <v/>
      </c>
      <c r="ACJ293" s="66" t="str">
        <f t="shared" si="2145"/>
        <v/>
      </c>
      <c r="ACK293" s="66" t="str">
        <f t="shared" si="2146"/>
        <v/>
      </c>
      <c r="ACL293" s="66" t="str">
        <f t="shared" si="2147"/>
        <v/>
      </c>
      <c r="ACM293" s="66" t="str">
        <f t="shared" ref="ACM293:ACN293" si="2185">IF(AND(ACS$3="Unit", ACL293=""), "", IF(AND(ACS$3="Unit", ACL293="-"),"", IF(ACS$3="Unit", "kg/GJ delivered", IF(AND(NY293&lt;&gt;"", NY293&lt;&gt;"-", NX293="-"),"", IF($H293="","", IF(NX293="nd", "",IF(NX293="&lt;n.a.&gt;", "", IF(NY293="#/MJ", "", IF(NY293="kg/GJ delivered",NX293,IF(NY293="g/MJ delivered",NX293,IF(NY293="kg/MJ delivered",NX293*1000,IF(NY293="mg/MJ delivered",NX293/1000,IF(NY293="g/kg",((NX293)*(1/$I293)*(1/$H293)),IF(NY293="mg/kg",((NX293/1000)*(1/$I293)*(1/$H293)),IF(NY293="mg/MJ delivered",NX293/1000,IF(NY293="-","","Error"))))))))))))))))</f>
        <v/>
      </c>
      <c r="ACN293" s="66" t="str">
        <f t="shared" si="2185"/>
        <v/>
      </c>
      <c r="ACO293" s="66" t="str">
        <f t="shared" si="2149"/>
        <v/>
      </c>
      <c r="ACP293" s="66" t="str">
        <f t="shared" si="2150"/>
        <v/>
      </c>
      <c r="ACQ293" s="66" t="str">
        <f t="shared" si="2151"/>
        <v/>
      </c>
      <c r="ACR293" s="66" t="str">
        <f t="shared" si="2152"/>
        <v/>
      </c>
      <c r="ACS293" s="66" t="str">
        <f t="shared" si="2153"/>
        <v/>
      </c>
      <c r="ACT293" s="66" t="str">
        <f t="shared" si="2154"/>
        <v/>
      </c>
    </row>
    <row r="294" spans="2:774" ht="15.75" customHeight="1" x14ac:dyDescent="0.25">
      <c r="B294" s="66">
        <v>338</v>
      </c>
      <c r="C294" s="66" t="s">
        <v>1262</v>
      </c>
      <c r="D294" s="66" t="s">
        <v>1672</v>
      </c>
      <c r="E294" s="156" t="s">
        <v>1212</v>
      </c>
      <c r="F294" s="66" t="s">
        <v>58</v>
      </c>
      <c r="G294" s="66" t="s">
        <v>490</v>
      </c>
      <c r="H294" s="126">
        <v>8.6499999999999994E-2</v>
      </c>
      <c r="I294" s="130">
        <f>'Heating Values'!$D$8</f>
        <v>11.9</v>
      </c>
      <c r="J294" s="66" t="str">
        <f t="shared" si="1759"/>
        <v>Dung Cake, Traditional, IN</v>
      </c>
      <c r="K294" s="66" t="s">
        <v>1254</v>
      </c>
      <c r="L294" s="66" t="s">
        <v>1254</v>
      </c>
      <c r="M294" s="66" t="s">
        <v>1254</v>
      </c>
      <c r="N294" s="66" t="s">
        <v>1254</v>
      </c>
      <c r="O294" s="66" t="s">
        <v>1188</v>
      </c>
      <c r="P294" s="66" t="str">
        <f t="shared" si="1768"/>
        <v>IN</v>
      </c>
      <c r="Q294" s="66" t="s">
        <v>2</v>
      </c>
      <c r="R294" s="162">
        <v>49</v>
      </c>
      <c r="S294" s="158" t="s">
        <v>523</v>
      </c>
      <c r="T294" s="158" t="s">
        <v>128</v>
      </c>
      <c r="U294" s="158" t="s">
        <v>128</v>
      </c>
      <c r="V294" s="158" t="s">
        <v>128</v>
      </c>
      <c r="W294" s="158" t="s">
        <v>128</v>
      </c>
      <c r="X294" s="158" t="s">
        <v>128</v>
      </c>
      <c r="Y294" s="158" t="s">
        <v>128</v>
      </c>
      <c r="Z294" s="158" t="s">
        <v>128</v>
      </c>
      <c r="AA294" s="158" t="s">
        <v>128</v>
      </c>
      <c r="AB294" s="158" t="s">
        <v>128</v>
      </c>
      <c r="AC294" s="158" t="s">
        <v>128</v>
      </c>
      <c r="AD294" s="158" t="s">
        <v>128</v>
      </c>
      <c r="AE294" s="158" t="s">
        <v>128</v>
      </c>
      <c r="AF294" s="158" t="s">
        <v>128</v>
      </c>
      <c r="AG294" s="158" t="s">
        <v>128</v>
      </c>
      <c r="AH294" s="158" t="s">
        <v>128</v>
      </c>
      <c r="AI294" s="158" t="s">
        <v>128</v>
      </c>
      <c r="AJ294" s="158" t="s">
        <v>128</v>
      </c>
      <c r="AK294" s="158" t="s">
        <v>128</v>
      </c>
      <c r="AL294" s="158" t="s">
        <v>128</v>
      </c>
      <c r="AM294" s="158" t="s">
        <v>128</v>
      </c>
      <c r="AN294" s="158" t="s">
        <v>128</v>
      </c>
      <c r="AO294" s="158" t="s">
        <v>128</v>
      </c>
      <c r="AP294" s="158" t="s">
        <v>128</v>
      </c>
      <c r="AQ294" s="158" t="s">
        <v>128</v>
      </c>
      <c r="AR294" s="158" t="s">
        <v>128</v>
      </c>
      <c r="AS294" s="158" t="s">
        <v>128</v>
      </c>
      <c r="AT294" s="158" t="s">
        <v>128</v>
      </c>
      <c r="AU294" s="158" t="s">
        <v>128</v>
      </c>
      <c r="AV294" s="158" t="s">
        <v>128</v>
      </c>
      <c r="AW294" s="158" t="s">
        <v>128</v>
      </c>
      <c r="AX294" s="158" t="s">
        <v>128</v>
      </c>
      <c r="AY294" s="158" t="s">
        <v>128</v>
      </c>
      <c r="AZ294" s="158" t="s">
        <v>128</v>
      </c>
      <c r="BA294" s="158" t="s">
        <v>128</v>
      </c>
      <c r="BB294" s="158" t="s">
        <v>128</v>
      </c>
      <c r="BC294" s="158" t="s">
        <v>128</v>
      </c>
      <c r="BD294" s="158" t="s">
        <v>128</v>
      </c>
      <c r="BE294" s="158" t="s">
        <v>128</v>
      </c>
      <c r="BF294" s="158" t="s">
        <v>128</v>
      </c>
      <c r="BG294" s="158" t="s">
        <v>128</v>
      </c>
      <c r="BH294" s="158" t="s">
        <v>128</v>
      </c>
      <c r="BI294" s="158" t="s">
        <v>128</v>
      </c>
      <c r="BJ294" s="158" t="s">
        <v>128</v>
      </c>
      <c r="BK294" s="158" t="s">
        <v>128</v>
      </c>
      <c r="BL294" s="158" t="s">
        <v>128</v>
      </c>
      <c r="BM294" s="158" t="s">
        <v>128</v>
      </c>
      <c r="BN294" s="158" t="s">
        <v>128</v>
      </c>
      <c r="BO294" s="158" t="s">
        <v>128</v>
      </c>
      <c r="BP294" s="158" t="s">
        <v>128</v>
      </c>
      <c r="BQ294" s="158" t="s">
        <v>128</v>
      </c>
      <c r="BR294" s="158" t="s">
        <v>128</v>
      </c>
      <c r="BS294" s="158" t="s">
        <v>128</v>
      </c>
      <c r="BT294" s="158" t="s">
        <v>128</v>
      </c>
      <c r="BU294" s="158" t="s">
        <v>128</v>
      </c>
      <c r="BV294" s="158" t="s">
        <v>128</v>
      </c>
      <c r="BW294" s="158" t="s">
        <v>128</v>
      </c>
      <c r="BX294" s="158" t="s">
        <v>128</v>
      </c>
      <c r="BY294" s="158" t="s">
        <v>128</v>
      </c>
      <c r="BZ294" s="158" t="s">
        <v>128</v>
      </c>
      <c r="CA294" s="158" t="s">
        <v>128</v>
      </c>
      <c r="CB294" s="158" t="s">
        <v>128</v>
      </c>
      <c r="CC294" s="158" t="s">
        <v>128</v>
      </c>
      <c r="CD294" s="158" t="s">
        <v>128</v>
      </c>
      <c r="CE294" s="158" t="s">
        <v>128</v>
      </c>
      <c r="CF294" s="158" t="s">
        <v>128</v>
      </c>
      <c r="CG294" s="158" t="s">
        <v>128</v>
      </c>
      <c r="CH294" s="158" t="s">
        <v>128</v>
      </c>
      <c r="CI294" s="158" t="s">
        <v>128</v>
      </c>
      <c r="CJ294" s="158" t="s">
        <v>128</v>
      </c>
      <c r="CK294" s="158" t="s">
        <v>128</v>
      </c>
      <c r="CL294" s="158" t="s">
        <v>128</v>
      </c>
      <c r="CM294" s="158" t="s">
        <v>128</v>
      </c>
      <c r="CN294" s="158" t="s">
        <v>128</v>
      </c>
      <c r="CO294" s="158" t="s">
        <v>128</v>
      </c>
      <c r="CP294" s="158" t="s">
        <v>128</v>
      </c>
      <c r="CQ294" s="158" t="s">
        <v>128</v>
      </c>
      <c r="CR294" s="158" t="s">
        <v>128</v>
      </c>
      <c r="CS294" s="158" t="s">
        <v>128</v>
      </c>
      <c r="CT294" s="158" t="s">
        <v>128</v>
      </c>
      <c r="CU294" s="158" t="s">
        <v>128</v>
      </c>
      <c r="CV294" s="158" t="s">
        <v>128</v>
      </c>
      <c r="CW294" s="158" t="s">
        <v>128</v>
      </c>
      <c r="CX294" s="158" t="s">
        <v>128</v>
      </c>
      <c r="CY294" s="158" t="s">
        <v>128</v>
      </c>
      <c r="CZ294" s="158" t="s">
        <v>128</v>
      </c>
      <c r="DA294" s="158" t="s">
        <v>128</v>
      </c>
      <c r="DB294" s="158" t="s">
        <v>128</v>
      </c>
      <c r="DC294" s="158" t="s">
        <v>128</v>
      </c>
      <c r="DD294" s="158" t="s">
        <v>128</v>
      </c>
      <c r="DE294" s="158" t="s">
        <v>128</v>
      </c>
      <c r="DF294" s="158" t="s">
        <v>128</v>
      </c>
      <c r="DG294" s="158" t="s">
        <v>128</v>
      </c>
      <c r="DH294" s="158" t="s">
        <v>128</v>
      </c>
      <c r="DI294" s="158" t="s">
        <v>128</v>
      </c>
      <c r="DJ294" s="158" t="s">
        <v>128</v>
      </c>
      <c r="DK294" s="158" t="s">
        <v>128</v>
      </c>
      <c r="DL294" s="158" t="s">
        <v>128</v>
      </c>
      <c r="DM294" s="158" t="s">
        <v>128</v>
      </c>
      <c r="DN294" s="158" t="s">
        <v>128</v>
      </c>
      <c r="DO294" s="158" t="s">
        <v>128</v>
      </c>
      <c r="DP294" s="158" t="s">
        <v>128</v>
      </c>
      <c r="DQ294" s="158" t="s">
        <v>128</v>
      </c>
      <c r="DR294" s="158" t="s">
        <v>128</v>
      </c>
      <c r="DS294" s="158" t="s">
        <v>128</v>
      </c>
      <c r="DT294" s="158" t="s">
        <v>128</v>
      </c>
      <c r="DU294" s="158" t="s">
        <v>128</v>
      </c>
      <c r="DV294" s="158" t="s">
        <v>128</v>
      </c>
      <c r="DW294" s="158" t="s">
        <v>128</v>
      </c>
      <c r="DX294" s="158" t="s">
        <v>128</v>
      </c>
      <c r="DY294" s="158" t="s">
        <v>128</v>
      </c>
      <c r="DZ294" s="158" t="s">
        <v>128</v>
      </c>
      <c r="EA294" s="158" t="s">
        <v>128</v>
      </c>
      <c r="EB294" s="158" t="s">
        <v>128</v>
      </c>
      <c r="EC294" s="158" t="s">
        <v>128</v>
      </c>
      <c r="ED294" s="158" t="s">
        <v>128</v>
      </c>
      <c r="EE294" s="158" t="s">
        <v>128</v>
      </c>
      <c r="EF294" s="158" t="s">
        <v>128</v>
      </c>
      <c r="EG294" s="158" t="s">
        <v>128</v>
      </c>
      <c r="EH294" s="158" t="s">
        <v>128</v>
      </c>
      <c r="EI294" s="158" t="s">
        <v>128</v>
      </c>
      <c r="EJ294" s="158" t="s">
        <v>128</v>
      </c>
      <c r="EK294" s="158" t="s">
        <v>128</v>
      </c>
      <c r="EL294" s="158" t="s">
        <v>128</v>
      </c>
      <c r="EM294" s="158" t="s">
        <v>128</v>
      </c>
      <c r="EN294" s="158" t="s">
        <v>128</v>
      </c>
      <c r="EO294" s="158" t="s">
        <v>128</v>
      </c>
      <c r="EP294" s="158" t="s">
        <v>128</v>
      </c>
      <c r="EQ294" s="158" t="s">
        <v>128</v>
      </c>
      <c r="ER294" s="158" t="s">
        <v>128</v>
      </c>
      <c r="ES294" s="158" t="s">
        <v>128</v>
      </c>
      <c r="ET294" s="158" t="s">
        <v>128</v>
      </c>
      <c r="EU294" s="158" t="s">
        <v>128</v>
      </c>
      <c r="EV294" s="158" t="s">
        <v>128</v>
      </c>
      <c r="EW294" s="158" t="s">
        <v>128</v>
      </c>
      <c r="EX294" s="158" t="s">
        <v>128</v>
      </c>
      <c r="EY294" s="158" t="s">
        <v>128</v>
      </c>
      <c r="EZ294" s="158" t="s">
        <v>128</v>
      </c>
      <c r="FA294" s="158" t="s">
        <v>128</v>
      </c>
      <c r="FB294" s="158" t="s">
        <v>128</v>
      </c>
      <c r="FC294" s="158" t="s">
        <v>128</v>
      </c>
      <c r="FD294" s="158" t="s">
        <v>128</v>
      </c>
      <c r="FE294" s="158" t="s">
        <v>128</v>
      </c>
      <c r="FF294" s="158" t="s">
        <v>128</v>
      </c>
      <c r="FG294" s="158" t="s">
        <v>128</v>
      </c>
      <c r="FH294" s="158" t="s">
        <v>128</v>
      </c>
      <c r="FI294" s="158" t="s">
        <v>128</v>
      </c>
      <c r="FJ294" s="158" t="s">
        <v>128</v>
      </c>
      <c r="FK294" s="158" t="s">
        <v>128</v>
      </c>
      <c r="FL294" s="158" t="s">
        <v>128</v>
      </c>
      <c r="FM294" s="158" t="s">
        <v>128</v>
      </c>
      <c r="FN294" s="158" t="s">
        <v>128</v>
      </c>
      <c r="FO294" s="158" t="s">
        <v>128</v>
      </c>
      <c r="FP294" s="158" t="s">
        <v>128</v>
      </c>
      <c r="FQ294" s="158" t="s">
        <v>128</v>
      </c>
      <c r="FR294" s="158" t="s">
        <v>128</v>
      </c>
      <c r="FS294" s="158" t="s">
        <v>128</v>
      </c>
      <c r="FT294" s="158" t="s">
        <v>128</v>
      </c>
      <c r="FU294" s="158" t="s">
        <v>128</v>
      </c>
      <c r="FV294" s="158" t="s">
        <v>128</v>
      </c>
      <c r="FW294" s="158" t="s">
        <v>128</v>
      </c>
      <c r="FX294" s="158" t="s">
        <v>128</v>
      </c>
      <c r="FY294" s="158" t="s">
        <v>128</v>
      </c>
      <c r="FZ294" s="158" t="s">
        <v>128</v>
      </c>
      <c r="GA294" s="158" t="s">
        <v>128</v>
      </c>
      <c r="GB294" s="158" t="s">
        <v>128</v>
      </c>
      <c r="GC294" s="158" t="s">
        <v>128</v>
      </c>
      <c r="GD294" s="158" t="s">
        <v>128</v>
      </c>
      <c r="GE294" s="158" t="s">
        <v>128</v>
      </c>
      <c r="GF294" s="158" t="s">
        <v>128</v>
      </c>
      <c r="GG294" s="158" t="s">
        <v>128</v>
      </c>
      <c r="GH294" s="158" t="s">
        <v>128</v>
      </c>
      <c r="GI294" s="158" t="s">
        <v>128</v>
      </c>
      <c r="GJ294" s="158" t="s">
        <v>128</v>
      </c>
      <c r="GK294" s="158" t="s">
        <v>128</v>
      </c>
      <c r="GL294" s="158" t="s">
        <v>128</v>
      </c>
      <c r="GM294" s="158" t="s">
        <v>128</v>
      </c>
      <c r="GN294" s="158" t="s">
        <v>128</v>
      </c>
      <c r="GO294" s="158" t="s">
        <v>128</v>
      </c>
      <c r="GP294" s="158" t="s">
        <v>128</v>
      </c>
      <c r="GQ294" s="158" t="s">
        <v>128</v>
      </c>
      <c r="GR294" s="158" t="s">
        <v>128</v>
      </c>
      <c r="GS294" s="158" t="s">
        <v>128</v>
      </c>
      <c r="GT294" s="158" t="s">
        <v>128</v>
      </c>
      <c r="GU294" s="158" t="s">
        <v>128</v>
      </c>
      <c r="GV294" s="158" t="s">
        <v>128</v>
      </c>
      <c r="GW294" s="158" t="s">
        <v>128</v>
      </c>
      <c r="GX294" s="158" t="s">
        <v>128</v>
      </c>
      <c r="GY294" s="158" t="s">
        <v>128</v>
      </c>
      <c r="GZ294" s="158" t="s">
        <v>128</v>
      </c>
      <c r="HA294" s="158" t="s">
        <v>128</v>
      </c>
      <c r="HB294" s="158" t="s">
        <v>128</v>
      </c>
      <c r="HC294" s="158" t="s">
        <v>128</v>
      </c>
      <c r="HD294" s="158" t="s">
        <v>128</v>
      </c>
      <c r="HE294" s="158" t="s">
        <v>128</v>
      </c>
      <c r="HF294" s="158" t="s">
        <v>128</v>
      </c>
      <c r="HG294" s="158" t="s">
        <v>128</v>
      </c>
      <c r="HH294" s="158" t="s">
        <v>128</v>
      </c>
      <c r="HI294" s="158" t="s">
        <v>128</v>
      </c>
      <c r="HJ294" s="158" t="s">
        <v>128</v>
      </c>
      <c r="HK294" s="158" t="s">
        <v>128</v>
      </c>
      <c r="HL294" s="158" t="s">
        <v>128</v>
      </c>
      <c r="HM294" s="158" t="s">
        <v>128</v>
      </c>
      <c r="HN294" s="158" t="s">
        <v>128</v>
      </c>
      <c r="HO294" s="158" t="s">
        <v>128</v>
      </c>
      <c r="HP294" s="158" t="s">
        <v>128</v>
      </c>
      <c r="HQ294" s="158" t="s">
        <v>128</v>
      </c>
      <c r="HR294" s="158" t="s">
        <v>128</v>
      </c>
      <c r="HS294" s="158" t="s">
        <v>128</v>
      </c>
      <c r="HT294" s="158" t="s">
        <v>128</v>
      </c>
      <c r="HU294" s="158" t="s">
        <v>128</v>
      </c>
      <c r="HV294" s="158" t="s">
        <v>128</v>
      </c>
      <c r="HW294" s="158" t="s">
        <v>128</v>
      </c>
      <c r="HX294" s="158" t="s">
        <v>128</v>
      </c>
      <c r="HY294" s="158" t="s">
        <v>128</v>
      </c>
      <c r="HZ294" s="158" t="s">
        <v>128</v>
      </c>
      <c r="IA294" s="158" t="s">
        <v>128</v>
      </c>
      <c r="IB294" s="158" t="s">
        <v>128</v>
      </c>
      <c r="IC294" s="158" t="s">
        <v>128</v>
      </c>
      <c r="ID294" s="158" t="s">
        <v>128</v>
      </c>
      <c r="IE294" s="158" t="s">
        <v>128</v>
      </c>
      <c r="IF294" s="158" t="s">
        <v>128</v>
      </c>
      <c r="IG294" s="158" t="s">
        <v>128</v>
      </c>
      <c r="IH294" s="158" t="s">
        <v>128</v>
      </c>
      <c r="II294" s="158" t="s">
        <v>128</v>
      </c>
      <c r="IJ294" s="158" t="s">
        <v>128</v>
      </c>
      <c r="IK294" s="158" t="s">
        <v>128</v>
      </c>
      <c r="IL294" s="158" t="s">
        <v>128</v>
      </c>
      <c r="IM294" s="158" t="s">
        <v>128</v>
      </c>
      <c r="IN294" s="158" t="s">
        <v>128</v>
      </c>
      <c r="IO294" s="158" t="s">
        <v>128</v>
      </c>
      <c r="IP294" s="158" t="s">
        <v>128</v>
      </c>
      <c r="IQ294" s="158" t="s">
        <v>128</v>
      </c>
      <c r="IR294" s="158" t="s">
        <v>128</v>
      </c>
      <c r="IS294" s="158" t="s">
        <v>128</v>
      </c>
      <c r="IT294" s="158" t="s">
        <v>128</v>
      </c>
      <c r="IU294" s="158" t="s">
        <v>128</v>
      </c>
      <c r="IV294" s="158" t="s">
        <v>128</v>
      </c>
      <c r="IW294" s="158" t="s">
        <v>128</v>
      </c>
      <c r="IX294" s="158" t="s">
        <v>128</v>
      </c>
      <c r="IY294" s="158" t="s">
        <v>128</v>
      </c>
      <c r="IZ294" s="158" t="s">
        <v>128</v>
      </c>
      <c r="JA294" s="158" t="s">
        <v>128</v>
      </c>
      <c r="JB294" s="158" t="s">
        <v>128</v>
      </c>
      <c r="JC294" s="158" t="s">
        <v>128</v>
      </c>
      <c r="JD294" s="158" t="s">
        <v>128</v>
      </c>
      <c r="JE294" s="158" t="s">
        <v>128</v>
      </c>
      <c r="JF294" s="158" t="s">
        <v>128</v>
      </c>
      <c r="JG294" s="158" t="s">
        <v>128</v>
      </c>
      <c r="JH294" s="158" t="s">
        <v>128</v>
      </c>
      <c r="JI294" s="158" t="s">
        <v>128</v>
      </c>
      <c r="JJ294" s="158" t="s">
        <v>128</v>
      </c>
      <c r="JK294" s="158" t="s">
        <v>128</v>
      </c>
      <c r="JL294" s="158" t="s">
        <v>128</v>
      </c>
      <c r="JM294" s="158" t="s">
        <v>128</v>
      </c>
      <c r="JN294" s="158" t="s">
        <v>128</v>
      </c>
      <c r="JO294" s="158" t="s">
        <v>128</v>
      </c>
      <c r="JP294" s="158" t="s">
        <v>128</v>
      </c>
      <c r="JQ294" s="158" t="s">
        <v>128</v>
      </c>
      <c r="JR294" s="158" t="s">
        <v>128</v>
      </c>
      <c r="JS294" s="158" t="s">
        <v>128</v>
      </c>
      <c r="JT294" s="158" t="s">
        <v>128</v>
      </c>
      <c r="JU294" s="158" t="s">
        <v>128</v>
      </c>
      <c r="JV294" s="158" t="s">
        <v>128</v>
      </c>
      <c r="JW294" s="158" t="s">
        <v>128</v>
      </c>
      <c r="JX294" s="158" t="s">
        <v>128</v>
      </c>
      <c r="JY294" s="158" t="s">
        <v>128</v>
      </c>
      <c r="JZ294" s="158" t="s">
        <v>128</v>
      </c>
      <c r="KA294" s="158" t="s">
        <v>128</v>
      </c>
      <c r="KB294" s="158" t="s">
        <v>128</v>
      </c>
      <c r="KC294" s="158" t="s">
        <v>128</v>
      </c>
      <c r="KD294" s="158" t="s">
        <v>128</v>
      </c>
      <c r="KE294" s="158" t="s">
        <v>128</v>
      </c>
      <c r="KF294" s="158" t="s">
        <v>128</v>
      </c>
      <c r="KG294" s="158" t="s">
        <v>128</v>
      </c>
      <c r="KH294" s="158" t="s">
        <v>128</v>
      </c>
      <c r="KI294" s="158" t="s">
        <v>128</v>
      </c>
      <c r="KJ294" s="158" t="s">
        <v>128</v>
      </c>
      <c r="KK294" s="158" t="s">
        <v>128</v>
      </c>
      <c r="KL294" s="158" t="s">
        <v>128</v>
      </c>
      <c r="KM294" s="158" t="s">
        <v>128</v>
      </c>
      <c r="KN294" s="158" t="s">
        <v>128</v>
      </c>
      <c r="KO294" s="158" t="s">
        <v>128</v>
      </c>
      <c r="KP294" s="158" t="s">
        <v>128</v>
      </c>
      <c r="KQ294" s="158" t="s">
        <v>128</v>
      </c>
      <c r="KR294" s="158" t="s">
        <v>128</v>
      </c>
      <c r="KS294" s="158" t="s">
        <v>128</v>
      </c>
      <c r="KT294" s="158" t="s">
        <v>128</v>
      </c>
      <c r="KU294" s="158" t="s">
        <v>128</v>
      </c>
      <c r="KV294" s="158" t="s">
        <v>128</v>
      </c>
      <c r="KW294" s="158" t="s">
        <v>128</v>
      </c>
      <c r="KX294" s="158" t="s">
        <v>128</v>
      </c>
      <c r="KY294" s="158" t="s">
        <v>128</v>
      </c>
      <c r="KZ294" s="158" t="s">
        <v>128</v>
      </c>
      <c r="LA294" s="158" t="s">
        <v>128</v>
      </c>
      <c r="LB294" s="158" t="s">
        <v>128</v>
      </c>
      <c r="LC294" s="158" t="s">
        <v>128</v>
      </c>
      <c r="LD294" s="158" t="s">
        <v>128</v>
      </c>
      <c r="LE294" s="158" t="s">
        <v>128</v>
      </c>
      <c r="LF294" s="158" t="s">
        <v>128</v>
      </c>
      <c r="LG294" s="158" t="s">
        <v>128</v>
      </c>
      <c r="LH294" s="158" t="s">
        <v>128</v>
      </c>
      <c r="LI294" s="158" t="s">
        <v>128</v>
      </c>
      <c r="LJ294" s="158" t="s">
        <v>128</v>
      </c>
      <c r="LK294" s="158" t="s">
        <v>128</v>
      </c>
      <c r="LL294" s="158" t="s">
        <v>128</v>
      </c>
      <c r="LM294" s="158" t="s">
        <v>128</v>
      </c>
      <c r="LN294" s="158" t="s">
        <v>128</v>
      </c>
      <c r="LO294" s="158" t="s">
        <v>128</v>
      </c>
      <c r="LP294" s="158" t="s">
        <v>128</v>
      </c>
      <c r="LQ294" s="158" t="s">
        <v>128</v>
      </c>
      <c r="LR294" s="158" t="s">
        <v>128</v>
      </c>
      <c r="LS294" s="158" t="s">
        <v>128</v>
      </c>
      <c r="LT294" s="158" t="s">
        <v>128</v>
      </c>
      <c r="LU294" s="158" t="s">
        <v>128</v>
      </c>
      <c r="LV294" s="158" t="s">
        <v>128</v>
      </c>
      <c r="LW294" s="158" t="s">
        <v>128</v>
      </c>
      <c r="LX294" s="158" t="s">
        <v>128</v>
      </c>
      <c r="LY294" s="158" t="s">
        <v>128</v>
      </c>
      <c r="LZ294" s="158" t="s">
        <v>128</v>
      </c>
      <c r="MA294" s="158" t="s">
        <v>128</v>
      </c>
      <c r="MB294" s="158" t="s">
        <v>128</v>
      </c>
      <c r="MC294" s="158" t="s">
        <v>128</v>
      </c>
      <c r="MD294" s="158" t="s">
        <v>128</v>
      </c>
      <c r="ME294" s="158" t="s">
        <v>128</v>
      </c>
      <c r="MF294" s="158" t="s">
        <v>128</v>
      </c>
      <c r="MG294" s="158" t="s">
        <v>128</v>
      </c>
      <c r="MH294" s="158" t="s">
        <v>128</v>
      </c>
      <c r="MI294" s="158" t="s">
        <v>128</v>
      </c>
      <c r="MJ294" s="158" t="s">
        <v>128</v>
      </c>
      <c r="MK294" s="158" t="s">
        <v>128</v>
      </c>
      <c r="ML294" s="158" t="s">
        <v>128</v>
      </c>
      <c r="MM294" s="158" t="s">
        <v>128</v>
      </c>
      <c r="MN294" s="158" t="s">
        <v>128</v>
      </c>
      <c r="MO294" s="158" t="s">
        <v>128</v>
      </c>
      <c r="MP294" s="158" t="s">
        <v>128</v>
      </c>
      <c r="MQ294" s="158" t="s">
        <v>128</v>
      </c>
      <c r="MR294" s="158" t="s">
        <v>128</v>
      </c>
      <c r="MS294" s="158" t="s">
        <v>128</v>
      </c>
      <c r="MT294" s="158" t="s">
        <v>128</v>
      </c>
      <c r="MU294" s="158" t="s">
        <v>128</v>
      </c>
      <c r="MV294" s="158" t="s">
        <v>128</v>
      </c>
      <c r="MW294" s="158" t="s">
        <v>128</v>
      </c>
      <c r="MX294" s="158" t="s">
        <v>128</v>
      </c>
      <c r="MY294" s="158" t="s">
        <v>128</v>
      </c>
      <c r="MZ294" s="158" t="s">
        <v>128</v>
      </c>
      <c r="NA294" s="158" t="s">
        <v>128</v>
      </c>
      <c r="NB294" s="158" t="s">
        <v>128</v>
      </c>
      <c r="NC294" s="158" t="s">
        <v>128</v>
      </c>
      <c r="ND294" s="158" t="s">
        <v>128</v>
      </c>
      <c r="NE294" s="158" t="s">
        <v>128</v>
      </c>
      <c r="NF294" s="158" t="s">
        <v>128</v>
      </c>
      <c r="NG294" s="158" t="s">
        <v>128</v>
      </c>
      <c r="NH294" s="158" t="s">
        <v>128</v>
      </c>
      <c r="NI294" s="158" t="s">
        <v>128</v>
      </c>
      <c r="NJ294" s="158" t="s">
        <v>128</v>
      </c>
      <c r="NK294" s="158" t="s">
        <v>128</v>
      </c>
      <c r="NL294" s="158" t="s">
        <v>128</v>
      </c>
      <c r="NM294" s="158" t="s">
        <v>128</v>
      </c>
      <c r="NN294" s="158" t="s">
        <v>128</v>
      </c>
      <c r="NO294" s="158" t="s">
        <v>128</v>
      </c>
      <c r="NP294" s="158" t="s">
        <v>128</v>
      </c>
      <c r="NQ294" s="158" t="s">
        <v>128</v>
      </c>
      <c r="NR294" s="158" t="s">
        <v>128</v>
      </c>
      <c r="NS294" s="158" t="s">
        <v>128</v>
      </c>
      <c r="NT294" s="158" t="s">
        <v>128</v>
      </c>
      <c r="NU294" s="158" t="s">
        <v>128</v>
      </c>
      <c r="NV294" s="158" t="s">
        <v>128</v>
      </c>
      <c r="NW294" s="158" t="s">
        <v>128</v>
      </c>
      <c r="NX294" s="158" t="s">
        <v>128</v>
      </c>
      <c r="NY294" s="158" t="s">
        <v>128</v>
      </c>
      <c r="NZ294" s="158" t="s">
        <v>128</v>
      </c>
      <c r="OA294" s="158" t="s">
        <v>128</v>
      </c>
      <c r="OB294" s="158" t="s">
        <v>128</v>
      </c>
      <c r="OC294" s="158" t="s">
        <v>128</v>
      </c>
      <c r="OD294" s="158" t="s">
        <v>128</v>
      </c>
      <c r="OE294" s="170" t="s">
        <v>128</v>
      </c>
      <c r="OF294" s="181"/>
      <c r="OG294" s="174">
        <f t="shared" si="1778"/>
        <v>47.602856171370277</v>
      </c>
      <c r="OH294" s="66" t="str">
        <f t="shared" si="1779"/>
        <v>kg/GJ delivered</v>
      </c>
      <c r="OI294" s="66" t="str">
        <f t="shared" si="1780"/>
        <v/>
      </c>
      <c r="OJ294" s="66" t="str">
        <f t="shared" si="1781"/>
        <v/>
      </c>
      <c r="OK294" s="66" t="str">
        <f t="shared" si="1782"/>
        <v/>
      </c>
      <c r="OL294" s="66" t="str">
        <f t="shared" si="1783"/>
        <v/>
      </c>
      <c r="OM294" s="66" t="str">
        <f t="shared" si="1784"/>
        <v/>
      </c>
      <c r="ON294" s="66" t="str">
        <f t="shared" si="1785"/>
        <v/>
      </c>
      <c r="OO294" s="66" t="str">
        <f t="shared" si="1786"/>
        <v/>
      </c>
      <c r="OP294" s="66" t="str">
        <f t="shared" si="1787"/>
        <v/>
      </c>
      <c r="OQ294" s="66" t="str">
        <f t="shared" si="1788"/>
        <v/>
      </c>
      <c r="OR294" s="66" t="str">
        <f t="shared" si="1789"/>
        <v/>
      </c>
      <c r="OS294" s="66" t="str">
        <f t="shared" si="1790"/>
        <v/>
      </c>
      <c r="OT294" s="66" t="str">
        <f t="shared" si="1791"/>
        <v/>
      </c>
      <c r="OU294" s="66" t="str">
        <f t="shared" si="1792"/>
        <v/>
      </c>
      <c r="OV294" s="66" t="str">
        <f t="shared" si="1793"/>
        <v/>
      </c>
      <c r="OW294" s="66" t="str">
        <f t="shared" si="1794"/>
        <v/>
      </c>
      <c r="OX294" s="66" t="str">
        <f t="shared" si="1795"/>
        <v/>
      </c>
      <c r="OY294" s="66" t="str">
        <f t="shared" si="1796"/>
        <v/>
      </c>
      <c r="OZ294" s="66" t="str">
        <f t="shared" si="1797"/>
        <v/>
      </c>
      <c r="PA294" s="66" t="str">
        <f t="shared" si="1798"/>
        <v/>
      </c>
      <c r="PB294" s="66" t="str">
        <f t="shared" si="1799"/>
        <v/>
      </c>
      <c r="PC294" s="66" t="str">
        <f t="shared" si="1800"/>
        <v/>
      </c>
      <c r="PD294" s="66" t="str">
        <f t="shared" si="1801"/>
        <v/>
      </c>
      <c r="PE294" s="66" t="str">
        <f t="shared" si="1802"/>
        <v/>
      </c>
      <c r="PF294" s="66" t="str">
        <f t="shared" si="1803"/>
        <v/>
      </c>
      <c r="PG294" s="66" t="str">
        <f t="shared" si="1804"/>
        <v/>
      </c>
      <c r="PH294" s="66" t="str">
        <f t="shared" si="1805"/>
        <v/>
      </c>
      <c r="PI294" s="66" t="str">
        <f t="shared" si="1806"/>
        <v/>
      </c>
      <c r="PJ294" s="66" t="str">
        <f t="shared" si="1807"/>
        <v/>
      </c>
      <c r="PK294" s="66" t="str">
        <f t="shared" si="1808"/>
        <v/>
      </c>
      <c r="PL294" s="66" t="str">
        <f t="shared" si="1809"/>
        <v/>
      </c>
      <c r="PM294" s="66" t="str">
        <f t="shared" si="1810"/>
        <v/>
      </c>
      <c r="PN294" s="66" t="str">
        <f t="shared" si="1811"/>
        <v/>
      </c>
      <c r="PO294" s="66" t="str">
        <f t="shared" si="1812"/>
        <v/>
      </c>
      <c r="PP294" s="66" t="str">
        <f t="shared" si="1813"/>
        <v/>
      </c>
      <c r="PQ294" s="66" t="str">
        <f t="shared" si="1814"/>
        <v/>
      </c>
      <c r="PR294" s="66" t="str">
        <f t="shared" si="1815"/>
        <v/>
      </c>
      <c r="PS294" s="66" t="str">
        <f t="shared" si="1816"/>
        <v/>
      </c>
      <c r="PT294" s="66" t="str">
        <f t="shared" si="1817"/>
        <v/>
      </c>
      <c r="PU294" s="66" t="str">
        <f t="shared" si="1818"/>
        <v/>
      </c>
      <c r="PV294" s="66" t="str">
        <f t="shared" si="1819"/>
        <v/>
      </c>
      <c r="PW294" s="66" t="str">
        <f t="shared" si="1820"/>
        <v/>
      </c>
      <c r="PX294" s="66" t="str">
        <f t="shared" si="1821"/>
        <v/>
      </c>
      <c r="PY294" s="66" t="str">
        <f t="shared" si="1822"/>
        <v/>
      </c>
      <c r="PZ294" s="66" t="str">
        <f t="shared" si="1823"/>
        <v/>
      </c>
      <c r="QA294" s="66" t="str">
        <f t="shared" si="1824"/>
        <v/>
      </c>
      <c r="QB294" s="66" t="str">
        <f t="shared" si="1825"/>
        <v/>
      </c>
      <c r="QC294" s="66" t="str">
        <f t="shared" si="1826"/>
        <v/>
      </c>
      <c r="QD294" s="66" t="str">
        <f t="shared" si="1827"/>
        <v/>
      </c>
      <c r="QE294" s="66" t="str">
        <f t="shared" si="1828"/>
        <v/>
      </c>
      <c r="QF294" s="66" t="str">
        <f t="shared" si="1829"/>
        <v/>
      </c>
      <c r="QG294" s="66" t="str">
        <f t="shared" si="1830"/>
        <v/>
      </c>
      <c r="QH294" s="66" t="str">
        <f t="shared" si="1831"/>
        <v/>
      </c>
      <c r="QI294" s="66" t="str">
        <f t="shared" si="1832"/>
        <v/>
      </c>
      <c r="QJ294" s="66" t="str">
        <f t="shared" si="1833"/>
        <v/>
      </c>
      <c r="QK294" s="66" t="str">
        <f t="shared" si="1834"/>
        <v/>
      </c>
      <c r="QL294" s="66" t="str">
        <f t="shared" si="1835"/>
        <v/>
      </c>
      <c r="QM294" s="66" t="str">
        <f t="shared" si="1836"/>
        <v/>
      </c>
      <c r="QN294" s="66" t="str">
        <f t="shared" si="1837"/>
        <v/>
      </c>
      <c r="QO294" s="66" t="str">
        <f t="shared" si="1838"/>
        <v/>
      </c>
      <c r="QP294" s="66" t="str">
        <f t="shared" si="1839"/>
        <v/>
      </c>
      <c r="QQ294" s="66" t="str">
        <f t="shared" si="1840"/>
        <v/>
      </c>
      <c r="QR294" s="66" t="str">
        <f t="shared" si="1841"/>
        <v/>
      </c>
      <c r="QS294" s="66" t="str">
        <f t="shared" si="1842"/>
        <v/>
      </c>
      <c r="QT294" s="66" t="str">
        <f t="shared" si="1843"/>
        <v/>
      </c>
      <c r="QU294" s="66" t="str">
        <f t="shared" si="1844"/>
        <v/>
      </c>
      <c r="QV294" s="66" t="str">
        <f t="shared" si="1845"/>
        <v/>
      </c>
      <c r="QW294" s="66" t="str">
        <f t="shared" si="1846"/>
        <v/>
      </c>
      <c r="QX294" s="66" t="str">
        <f t="shared" si="1847"/>
        <v/>
      </c>
      <c r="QY294" s="66" t="str">
        <f t="shared" si="1848"/>
        <v/>
      </c>
      <c r="QZ294" s="66" t="str">
        <f t="shared" si="1849"/>
        <v/>
      </c>
      <c r="RA294" s="66" t="str">
        <f t="shared" si="1850"/>
        <v/>
      </c>
      <c r="RB294" s="66" t="str">
        <f t="shared" si="1851"/>
        <v/>
      </c>
      <c r="RC294" s="66" t="str">
        <f t="shared" si="1852"/>
        <v/>
      </c>
      <c r="RD294" s="66" t="str">
        <f t="shared" si="1853"/>
        <v/>
      </c>
      <c r="RE294" s="66" t="str">
        <f t="shared" si="1854"/>
        <v/>
      </c>
      <c r="RF294" s="66" t="str">
        <f t="shared" si="1855"/>
        <v/>
      </c>
      <c r="RG294" s="66" t="str">
        <f t="shared" si="1856"/>
        <v/>
      </c>
      <c r="RH294" s="66" t="str">
        <f t="shared" si="1857"/>
        <v/>
      </c>
      <c r="RI294" s="66" t="str">
        <f t="shared" si="1858"/>
        <v/>
      </c>
      <c r="RJ294" s="66" t="str">
        <f t="shared" si="1859"/>
        <v/>
      </c>
      <c r="RK294" s="66" t="str">
        <f t="shared" si="1860"/>
        <v/>
      </c>
      <c r="RL294" s="66" t="str">
        <f t="shared" si="1861"/>
        <v/>
      </c>
      <c r="RM294" s="66" t="str">
        <f t="shared" si="1862"/>
        <v/>
      </c>
      <c r="RN294" s="66" t="str">
        <f t="shared" si="1863"/>
        <v/>
      </c>
      <c r="RO294" s="66" t="str">
        <f t="shared" si="1864"/>
        <v/>
      </c>
      <c r="RP294" s="66" t="str">
        <f t="shared" si="1865"/>
        <v/>
      </c>
      <c r="RQ294" s="66" t="str">
        <f t="shared" si="1866"/>
        <v/>
      </c>
      <c r="RR294" s="66" t="str">
        <f t="shared" si="1867"/>
        <v/>
      </c>
      <c r="RS294" s="66" t="str">
        <f t="shared" si="1868"/>
        <v/>
      </c>
      <c r="RT294" s="66" t="str">
        <f t="shared" si="1869"/>
        <v/>
      </c>
      <c r="RU294" s="66" t="str">
        <f t="shared" si="1870"/>
        <v/>
      </c>
      <c r="RV294" s="66" t="str">
        <f t="shared" si="1871"/>
        <v/>
      </c>
      <c r="RW294" s="66" t="str">
        <f t="shared" si="1872"/>
        <v/>
      </c>
      <c r="RX294" s="66" t="str">
        <f t="shared" si="1873"/>
        <v/>
      </c>
      <c r="RY294" s="66" t="str">
        <f t="shared" si="1874"/>
        <v/>
      </c>
      <c r="RZ294" s="66" t="str">
        <f t="shared" si="1875"/>
        <v/>
      </c>
      <c r="SA294" s="66" t="str">
        <f t="shared" si="1876"/>
        <v/>
      </c>
      <c r="SB294" s="66" t="str">
        <f t="shared" si="1877"/>
        <v/>
      </c>
      <c r="SC294" s="66" t="str">
        <f t="shared" si="1878"/>
        <v/>
      </c>
      <c r="SD294" s="66" t="str">
        <f t="shared" si="1879"/>
        <v/>
      </c>
      <c r="SE294" s="66" t="str">
        <f t="shared" si="1880"/>
        <v/>
      </c>
      <c r="SF294" s="66" t="str">
        <f t="shared" si="1881"/>
        <v/>
      </c>
      <c r="SG294" s="66" t="str">
        <f t="shared" si="1882"/>
        <v/>
      </c>
      <c r="SH294" s="66" t="str">
        <f t="shared" si="1883"/>
        <v/>
      </c>
      <c r="SI294" s="66" t="str">
        <f t="shared" si="1884"/>
        <v/>
      </c>
      <c r="SJ294" s="66" t="str">
        <f t="shared" si="1885"/>
        <v/>
      </c>
      <c r="SK294" s="66" t="str">
        <f t="shared" si="1886"/>
        <v/>
      </c>
      <c r="SL294" s="66" t="str">
        <f t="shared" si="1887"/>
        <v/>
      </c>
      <c r="SM294" s="66" t="str">
        <f t="shared" si="1888"/>
        <v/>
      </c>
      <c r="SN294" s="66" t="str">
        <f t="shared" si="1889"/>
        <v/>
      </c>
      <c r="SO294" s="66" t="str">
        <f t="shared" si="1890"/>
        <v/>
      </c>
      <c r="SP294" s="66" t="str">
        <f t="shared" si="1891"/>
        <v/>
      </c>
      <c r="SQ294" s="66" t="str">
        <f t="shared" si="1892"/>
        <v/>
      </c>
      <c r="SR294" s="66" t="str">
        <f t="shared" si="1893"/>
        <v/>
      </c>
      <c r="SS294" s="66" t="str">
        <f t="shared" si="1894"/>
        <v/>
      </c>
      <c r="ST294" s="66" t="str">
        <f t="shared" si="1895"/>
        <v/>
      </c>
      <c r="SU294" s="66" t="str">
        <f t="shared" si="1896"/>
        <v/>
      </c>
      <c r="SV294" s="66" t="str">
        <f t="shared" si="1897"/>
        <v/>
      </c>
      <c r="SW294" s="66" t="str">
        <f t="shared" si="1898"/>
        <v/>
      </c>
      <c r="SX294" s="66" t="str">
        <f t="shared" si="1899"/>
        <v/>
      </c>
      <c r="SY294" s="66" t="str">
        <f t="shared" si="1900"/>
        <v/>
      </c>
      <c r="SZ294" s="66" t="str">
        <f t="shared" si="1901"/>
        <v/>
      </c>
      <c r="TA294" s="66" t="str">
        <f t="shared" si="1902"/>
        <v/>
      </c>
      <c r="TB294" s="66" t="str">
        <f t="shared" si="1903"/>
        <v/>
      </c>
      <c r="TC294" s="66" t="str">
        <f t="shared" si="1904"/>
        <v/>
      </c>
      <c r="TD294" s="66" t="str">
        <f t="shared" si="1905"/>
        <v/>
      </c>
      <c r="TE294" s="66" t="str">
        <f t="shared" si="1906"/>
        <v/>
      </c>
      <c r="TF294" s="66" t="str">
        <f t="shared" si="1907"/>
        <v/>
      </c>
      <c r="TG294" s="66" t="str">
        <f t="shared" si="1908"/>
        <v/>
      </c>
      <c r="TH294" s="66" t="str">
        <f t="shared" si="1909"/>
        <v/>
      </c>
      <c r="TI294" s="66" t="str">
        <f t="shared" si="1910"/>
        <v/>
      </c>
      <c r="TJ294" s="66" t="str">
        <f t="shared" si="1911"/>
        <v/>
      </c>
      <c r="TK294" s="66" t="str">
        <f t="shared" si="1912"/>
        <v/>
      </c>
      <c r="TL294" s="66" t="str">
        <f t="shared" si="1913"/>
        <v/>
      </c>
      <c r="TM294" s="66" t="str">
        <f t="shared" si="1914"/>
        <v/>
      </c>
      <c r="TN294" s="66" t="str">
        <f t="shared" si="1915"/>
        <v/>
      </c>
      <c r="TO294" s="66" t="str">
        <f t="shared" si="1916"/>
        <v/>
      </c>
      <c r="TP294" s="66" t="str">
        <f t="shared" si="1917"/>
        <v/>
      </c>
      <c r="TQ294" s="66" t="str">
        <f t="shared" si="1918"/>
        <v/>
      </c>
      <c r="TR294" s="66" t="str">
        <f t="shared" si="1919"/>
        <v/>
      </c>
      <c r="TS294" s="66" t="str">
        <f t="shared" si="1920"/>
        <v/>
      </c>
      <c r="TT294" s="66" t="str">
        <f t="shared" si="1921"/>
        <v/>
      </c>
      <c r="TU294" s="66" t="str">
        <f t="shared" si="1922"/>
        <v/>
      </c>
      <c r="TV294" s="66" t="str">
        <f t="shared" si="1923"/>
        <v/>
      </c>
      <c r="TW294" s="66" t="str">
        <f t="shared" si="1924"/>
        <v/>
      </c>
      <c r="TX294" s="66" t="str">
        <f t="shared" si="1925"/>
        <v/>
      </c>
      <c r="TY294" s="66" t="str">
        <f t="shared" si="1926"/>
        <v/>
      </c>
      <c r="TZ294" s="66" t="str">
        <f t="shared" si="1927"/>
        <v/>
      </c>
      <c r="UA294" s="66" t="str">
        <f t="shared" si="1928"/>
        <v/>
      </c>
      <c r="UB294" s="66" t="str">
        <f t="shared" si="1929"/>
        <v/>
      </c>
      <c r="UC294" s="66" t="str">
        <f t="shared" si="1930"/>
        <v/>
      </c>
      <c r="UD294" s="66" t="str">
        <f t="shared" si="1931"/>
        <v/>
      </c>
      <c r="UE294" s="66" t="str">
        <f t="shared" si="1932"/>
        <v/>
      </c>
      <c r="UF294" s="66" t="str">
        <f t="shared" si="1933"/>
        <v/>
      </c>
      <c r="UG294" s="66" t="str">
        <f t="shared" si="1934"/>
        <v/>
      </c>
      <c r="UH294" s="66" t="str">
        <f t="shared" si="1935"/>
        <v/>
      </c>
      <c r="UI294" s="66" t="str">
        <f t="shared" si="1936"/>
        <v/>
      </c>
      <c r="UJ294" s="66" t="str">
        <f t="shared" si="1937"/>
        <v/>
      </c>
      <c r="UK294" s="66" t="str">
        <f t="shared" si="1938"/>
        <v/>
      </c>
      <c r="UL294" s="66" t="str">
        <f t="shared" si="1939"/>
        <v/>
      </c>
      <c r="UM294" s="66" t="str">
        <f t="shared" si="1940"/>
        <v/>
      </c>
      <c r="UN294" s="66" t="str">
        <f t="shared" si="1941"/>
        <v/>
      </c>
      <c r="UO294" s="66" t="str">
        <f t="shared" si="1942"/>
        <v/>
      </c>
      <c r="UP294" s="66" t="str">
        <f t="shared" si="1943"/>
        <v/>
      </c>
      <c r="UQ294" s="66" t="str">
        <f t="shared" si="1944"/>
        <v/>
      </c>
      <c r="UR294" s="66" t="str">
        <f t="shared" si="1945"/>
        <v/>
      </c>
      <c r="US294" s="66" t="str">
        <f t="shared" si="1946"/>
        <v/>
      </c>
      <c r="UT294" s="66" t="str">
        <f t="shared" si="1947"/>
        <v/>
      </c>
      <c r="UU294" s="66" t="str">
        <f t="shared" si="1948"/>
        <v/>
      </c>
      <c r="UV294" s="66" t="str">
        <f t="shared" si="1949"/>
        <v/>
      </c>
      <c r="UW294" s="66" t="str">
        <f t="shared" si="1950"/>
        <v/>
      </c>
      <c r="UX294" s="66" t="str">
        <f t="shared" si="1951"/>
        <v/>
      </c>
      <c r="UY294" s="66" t="str">
        <f t="shared" si="1952"/>
        <v/>
      </c>
      <c r="UZ294" s="66" t="str">
        <f t="shared" si="1953"/>
        <v/>
      </c>
      <c r="VA294" s="66" t="str">
        <f t="shared" si="1954"/>
        <v/>
      </c>
      <c r="VB294" s="66" t="str">
        <f t="shared" si="1955"/>
        <v/>
      </c>
      <c r="VC294" s="66" t="str">
        <f t="shared" si="1956"/>
        <v/>
      </c>
      <c r="VD294" s="66" t="str">
        <f t="shared" si="1957"/>
        <v/>
      </c>
      <c r="VE294" s="66" t="str">
        <f t="shared" si="1958"/>
        <v/>
      </c>
      <c r="VF294" s="66" t="str">
        <f t="shared" si="1959"/>
        <v/>
      </c>
      <c r="VG294" s="66" t="str">
        <f t="shared" si="1960"/>
        <v/>
      </c>
      <c r="VH294" s="66" t="str">
        <f t="shared" si="1961"/>
        <v/>
      </c>
      <c r="VI294" s="66" t="str">
        <f t="shared" si="1962"/>
        <v/>
      </c>
      <c r="VJ294" s="66" t="str">
        <f t="shared" si="1963"/>
        <v/>
      </c>
      <c r="VK294" s="66" t="str">
        <f t="shared" si="1964"/>
        <v/>
      </c>
      <c r="VL294" s="66" t="str">
        <f t="shared" si="1965"/>
        <v/>
      </c>
      <c r="VM294" s="66" t="str">
        <f t="shared" si="1966"/>
        <v/>
      </c>
      <c r="VN294" s="66" t="str">
        <f t="shared" si="1967"/>
        <v/>
      </c>
      <c r="VO294" s="66" t="str">
        <f t="shared" si="1968"/>
        <v/>
      </c>
      <c r="VP294" s="66" t="str">
        <f t="shared" si="1969"/>
        <v/>
      </c>
      <c r="VQ294" s="66" t="str">
        <f t="shared" si="1970"/>
        <v/>
      </c>
      <c r="VR294" s="66" t="str">
        <f t="shared" si="1971"/>
        <v/>
      </c>
      <c r="VS294" s="66" t="str">
        <f t="shared" si="1972"/>
        <v/>
      </c>
      <c r="VT294" s="66" t="str">
        <f t="shared" si="1973"/>
        <v/>
      </c>
      <c r="VU294" s="66" t="str">
        <f t="shared" si="1974"/>
        <v/>
      </c>
      <c r="VV294" s="66" t="str">
        <f t="shared" si="1975"/>
        <v/>
      </c>
      <c r="VW294" s="66" t="str">
        <f t="shared" si="1976"/>
        <v/>
      </c>
      <c r="VX294" s="66" t="str">
        <f t="shared" si="1977"/>
        <v/>
      </c>
      <c r="VY294" s="66" t="str">
        <f t="shared" si="1978"/>
        <v/>
      </c>
      <c r="VZ294" s="66" t="str">
        <f t="shared" si="1979"/>
        <v/>
      </c>
      <c r="WA294" s="66" t="str">
        <f t="shared" si="1980"/>
        <v/>
      </c>
      <c r="WB294" s="66" t="str">
        <f t="shared" si="1981"/>
        <v/>
      </c>
      <c r="WC294" s="66" t="str">
        <f t="shared" si="1982"/>
        <v/>
      </c>
      <c r="WD294" s="66" t="str">
        <f t="shared" si="1983"/>
        <v/>
      </c>
      <c r="WE294" s="66" t="str">
        <f t="shared" si="1984"/>
        <v/>
      </c>
      <c r="WF294" s="66" t="str">
        <f t="shared" si="1985"/>
        <v/>
      </c>
      <c r="WG294" s="66" t="str">
        <f t="shared" si="1986"/>
        <v/>
      </c>
      <c r="WH294" s="66" t="str">
        <f t="shared" si="1987"/>
        <v/>
      </c>
      <c r="WI294" s="66" t="str">
        <f t="shared" si="1988"/>
        <v/>
      </c>
      <c r="WJ294" s="66" t="str">
        <f t="shared" si="1989"/>
        <v/>
      </c>
      <c r="WK294" s="66" t="str">
        <f t="shared" si="1990"/>
        <v/>
      </c>
      <c r="WL294" s="66" t="str">
        <f t="shared" si="1991"/>
        <v/>
      </c>
      <c r="WM294" s="66" t="str">
        <f t="shared" si="1992"/>
        <v/>
      </c>
      <c r="WN294" s="66" t="str">
        <f t="shared" si="1993"/>
        <v/>
      </c>
      <c r="WO294" s="66" t="str">
        <f t="shared" si="1994"/>
        <v/>
      </c>
      <c r="WP294" s="66" t="str">
        <f t="shared" si="1995"/>
        <v/>
      </c>
      <c r="WQ294" s="66" t="str">
        <f t="shared" si="1996"/>
        <v/>
      </c>
      <c r="WR294" s="66" t="str">
        <f t="shared" si="1997"/>
        <v/>
      </c>
      <c r="WS294" s="66" t="str">
        <f t="shared" si="1998"/>
        <v/>
      </c>
      <c r="WT294" s="66" t="str">
        <f t="shared" si="1999"/>
        <v/>
      </c>
      <c r="WU294" s="66" t="str">
        <f t="shared" si="2000"/>
        <v/>
      </c>
      <c r="WV294" s="66" t="str">
        <f t="shared" si="2001"/>
        <v/>
      </c>
      <c r="WW294" s="66" t="str">
        <f t="shared" si="2002"/>
        <v/>
      </c>
      <c r="WX294" s="66" t="str">
        <f t="shared" si="2003"/>
        <v/>
      </c>
      <c r="WY294" s="66" t="str">
        <f t="shared" si="2004"/>
        <v/>
      </c>
      <c r="WZ294" s="66" t="str">
        <f t="shared" si="2005"/>
        <v/>
      </c>
      <c r="XA294" s="66" t="str">
        <f t="shared" si="2006"/>
        <v/>
      </c>
      <c r="XB294" s="66" t="str">
        <f t="shared" si="2007"/>
        <v/>
      </c>
      <c r="XC294" s="66" t="str">
        <f t="shared" si="2008"/>
        <v/>
      </c>
      <c r="XD294" s="66" t="str">
        <f t="shared" si="2009"/>
        <v/>
      </c>
      <c r="XE294" s="66" t="str">
        <f t="shared" si="2010"/>
        <v/>
      </c>
      <c r="XF294" s="66" t="str">
        <f t="shared" si="2011"/>
        <v/>
      </c>
      <c r="XG294" s="66" t="str">
        <f t="shared" si="2012"/>
        <v/>
      </c>
      <c r="XH294" s="66" t="str">
        <f t="shared" si="2013"/>
        <v/>
      </c>
      <c r="XI294" s="66" t="str">
        <f t="shared" si="2014"/>
        <v/>
      </c>
      <c r="XJ294" s="66" t="str">
        <f t="shared" si="2015"/>
        <v/>
      </c>
      <c r="XK294" s="66" t="str">
        <f t="shared" si="2016"/>
        <v/>
      </c>
      <c r="XL294" s="66" t="str">
        <f t="shared" si="2017"/>
        <v/>
      </c>
      <c r="XM294" s="66" t="str">
        <f t="shared" si="2018"/>
        <v/>
      </c>
      <c r="XN294" s="66" t="str">
        <f t="shared" si="2019"/>
        <v/>
      </c>
      <c r="XO294" s="66" t="str">
        <f t="shared" si="2020"/>
        <v/>
      </c>
      <c r="XP294" s="66" t="str">
        <f t="shared" si="2021"/>
        <v/>
      </c>
      <c r="XQ294" s="66" t="str">
        <f t="shared" si="2022"/>
        <v/>
      </c>
      <c r="XR294" s="66" t="str">
        <f t="shared" si="2023"/>
        <v/>
      </c>
      <c r="XS294" s="66" t="str">
        <f t="shared" si="2024"/>
        <v/>
      </c>
      <c r="XT294" s="66" t="str">
        <f t="shared" si="2025"/>
        <v/>
      </c>
      <c r="XU294" s="66" t="str">
        <f t="shared" si="2026"/>
        <v/>
      </c>
      <c r="XV294" s="66" t="str">
        <f t="shared" si="2027"/>
        <v/>
      </c>
      <c r="XW294" s="66" t="str">
        <f t="shared" si="2028"/>
        <v/>
      </c>
      <c r="XX294" s="66" t="str">
        <f t="shared" si="2029"/>
        <v/>
      </c>
      <c r="XY294" s="66" t="str">
        <f t="shared" si="2030"/>
        <v/>
      </c>
      <c r="XZ294" s="66" t="str">
        <f t="shared" si="2031"/>
        <v/>
      </c>
      <c r="YA294" s="66" t="str">
        <f t="shared" si="2032"/>
        <v/>
      </c>
      <c r="YB294" s="66" t="str">
        <f t="shared" si="2033"/>
        <v/>
      </c>
      <c r="YC294" s="66" t="str">
        <f t="shared" si="2034"/>
        <v/>
      </c>
      <c r="YD294" s="66" t="str">
        <f t="shared" si="2035"/>
        <v/>
      </c>
      <c r="YE294" s="66" t="str">
        <f t="shared" si="2036"/>
        <v/>
      </c>
      <c r="YF294" s="66" t="str">
        <f t="shared" si="2037"/>
        <v/>
      </c>
      <c r="YG294" s="66" t="str">
        <f t="shared" si="2038"/>
        <v/>
      </c>
      <c r="YH294" s="66" t="str">
        <f t="shared" si="2039"/>
        <v/>
      </c>
      <c r="YI294" s="66" t="str">
        <f t="shared" si="2040"/>
        <v/>
      </c>
      <c r="YJ294" s="66" t="str">
        <f t="shared" si="2041"/>
        <v/>
      </c>
      <c r="YK294" s="66" t="str">
        <f t="shared" si="2042"/>
        <v/>
      </c>
      <c r="YL294" s="66" t="str">
        <f t="shared" si="2043"/>
        <v/>
      </c>
      <c r="YM294" s="66" t="str">
        <f t="shared" si="2044"/>
        <v/>
      </c>
      <c r="YN294" s="66" t="str">
        <f t="shared" si="2045"/>
        <v/>
      </c>
      <c r="YO294" s="66" t="str">
        <f t="shared" si="2046"/>
        <v/>
      </c>
      <c r="YP294" s="66" t="str">
        <f t="shared" si="2047"/>
        <v/>
      </c>
      <c r="YQ294" s="66" t="str">
        <f t="shared" si="2048"/>
        <v/>
      </c>
      <c r="YR294" s="66" t="str">
        <f t="shared" si="2049"/>
        <v/>
      </c>
      <c r="YS294" s="66" t="str">
        <f t="shared" si="2050"/>
        <v/>
      </c>
      <c r="YT294" s="66" t="str">
        <f t="shared" si="2051"/>
        <v/>
      </c>
      <c r="YU294" s="66" t="str">
        <f t="shared" si="2052"/>
        <v/>
      </c>
      <c r="YV294" s="66" t="str">
        <f t="shared" si="2053"/>
        <v/>
      </c>
      <c r="YW294" s="66" t="str">
        <f t="shared" si="2054"/>
        <v/>
      </c>
      <c r="YX294" s="66" t="str">
        <f t="shared" si="2055"/>
        <v/>
      </c>
      <c r="YY294" s="66" t="str">
        <f t="shared" si="2056"/>
        <v/>
      </c>
      <c r="YZ294" s="66" t="str">
        <f t="shared" si="2057"/>
        <v/>
      </c>
      <c r="ZA294" s="66" t="str">
        <f t="shared" si="2058"/>
        <v/>
      </c>
      <c r="ZB294" s="66" t="str">
        <f t="shared" si="2059"/>
        <v/>
      </c>
      <c r="ZC294" s="66" t="str">
        <f t="shared" si="2060"/>
        <v/>
      </c>
      <c r="ZD294" s="66" t="str">
        <f t="shared" si="2061"/>
        <v/>
      </c>
      <c r="ZE294" s="66" t="str">
        <f t="shared" si="2062"/>
        <v/>
      </c>
      <c r="ZF294" s="66" t="str">
        <f t="shared" si="2063"/>
        <v/>
      </c>
      <c r="ZG294" s="66" t="str">
        <f t="shared" si="2064"/>
        <v/>
      </c>
      <c r="ZH294" s="66" t="str">
        <f t="shared" si="2065"/>
        <v/>
      </c>
      <c r="ZI294" s="66" t="str">
        <f t="shared" si="2066"/>
        <v/>
      </c>
      <c r="ZJ294" s="66" t="str">
        <f t="shared" si="2067"/>
        <v/>
      </c>
      <c r="ZK294" s="66" t="str">
        <f t="shared" si="2068"/>
        <v/>
      </c>
      <c r="ZL294" s="66" t="str">
        <f t="shared" si="2069"/>
        <v/>
      </c>
      <c r="ZM294" s="66" t="str">
        <f t="shared" si="2070"/>
        <v/>
      </c>
      <c r="ZN294" s="66" t="str">
        <f t="shared" si="2071"/>
        <v/>
      </c>
      <c r="ZO294" s="66" t="str">
        <f t="shared" si="2072"/>
        <v/>
      </c>
      <c r="ZP294" s="66" t="str">
        <f t="shared" si="2073"/>
        <v/>
      </c>
      <c r="ZQ294" s="66" t="str">
        <f t="shared" si="2074"/>
        <v/>
      </c>
      <c r="ZR294" s="66" t="str">
        <f t="shared" si="2075"/>
        <v/>
      </c>
      <c r="ZS294" s="66" t="str">
        <f t="shared" si="2076"/>
        <v/>
      </c>
      <c r="ZT294" s="66" t="str">
        <f t="shared" si="2077"/>
        <v/>
      </c>
      <c r="ZU294" s="66" t="str">
        <f t="shared" si="2078"/>
        <v/>
      </c>
      <c r="ZV294" s="66" t="str">
        <f t="shared" si="2079"/>
        <v/>
      </c>
      <c r="ZW294" s="66" t="str">
        <f t="shared" si="2080"/>
        <v/>
      </c>
      <c r="ZX294" s="66" t="str">
        <f t="shared" si="2081"/>
        <v/>
      </c>
      <c r="ZY294" s="66" t="str">
        <f t="shared" si="2082"/>
        <v/>
      </c>
      <c r="ZZ294" s="66" t="str">
        <f t="shared" si="2083"/>
        <v/>
      </c>
      <c r="AAA294" s="66" t="str">
        <f t="shared" si="2084"/>
        <v/>
      </c>
      <c r="AAB294" s="66" t="str">
        <f t="shared" si="2085"/>
        <v/>
      </c>
      <c r="AAC294" s="66" t="str">
        <f t="shared" si="2086"/>
        <v/>
      </c>
      <c r="AAD294" s="66" t="str">
        <f t="shared" si="2087"/>
        <v/>
      </c>
      <c r="AAE294" s="66" t="str">
        <f t="shared" si="2088"/>
        <v/>
      </c>
      <c r="AAF294" s="66" t="str">
        <f t="shared" si="2089"/>
        <v/>
      </c>
      <c r="AAG294" s="66" t="str">
        <f t="shared" si="2090"/>
        <v/>
      </c>
      <c r="AAH294" s="66" t="str">
        <f t="shared" si="2091"/>
        <v/>
      </c>
      <c r="AAI294" s="66" t="str">
        <f t="shared" si="2092"/>
        <v/>
      </c>
      <c r="AAJ294" s="66" t="str">
        <f t="shared" si="2093"/>
        <v/>
      </c>
      <c r="AAK294" s="66" t="str">
        <f t="shared" si="2094"/>
        <v/>
      </c>
      <c r="AAL294" s="66" t="str">
        <f t="shared" si="2095"/>
        <v/>
      </c>
      <c r="AAM294" s="66" t="str">
        <f t="shared" si="2096"/>
        <v/>
      </c>
      <c r="AAN294" s="66" t="str">
        <f t="shared" si="2097"/>
        <v/>
      </c>
      <c r="AAO294" s="66" t="str">
        <f t="shared" si="2098"/>
        <v/>
      </c>
      <c r="AAP294" s="66" t="str">
        <f t="shared" si="2099"/>
        <v/>
      </c>
      <c r="AAQ294" s="66" t="str">
        <f t="shared" si="2100"/>
        <v/>
      </c>
      <c r="AAR294" s="66" t="str">
        <f t="shared" si="2101"/>
        <v/>
      </c>
      <c r="AAS294" s="66" t="str">
        <f t="shared" si="2102"/>
        <v/>
      </c>
      <c r="AAT294" s="66" t="str">
        <f t="shared" si="2103"/>
        <v/>
      </c>
      <c r="AAU294" s="66" t="str">
        <f t="shared" si="2104"/>
        <v/>
      </c>
      <c r="AAV294" s="66" t="str">
        <f t="shared" si="2105"/>
        <v/>
      </c>
      <c r="AAW294" s="66" t="str">
        <f t="shared" si="2106"/>
        <v/>
      </c>
      <c r="AAX294" s="66" t="str">
        <f t="shared" si="2107"/>
        <v/>
      </c>
      <c r="AAY294" s="66" t="str">
        <f t="shared" si="2108"/>
        <v/>
      </c>
      <c r="AAZ294" s="66" t="str">
        <f t="shared" si="2109"/>
        <v/>
      </c>
      <c r="ABA294" s="66" t="str">
        <f t="shared" si="2110"/>
        <v/>
      </c>
      <c r="ABB294" s="66" t="str">
        <f t="shared" si="2111"/>
        <v/>
      </c>
      <c r="ABC294" s="66" t="str">
        <f t="shared" si="2112"/>
        <v/>
      </c>
      <c r="ABD294" s="66" t="str">
        <f t="shared" si="2113"/>
        <v/>
      </c>
      <c r="ABE294" s="66" t="str">
        <f t="shared" si="2114"/>
        <v/>
      </c>
      <c r="ABF294" s="66" t="str">
        <f t="shared" si="2115"/>
        <v/>
      </c>
      <c r="ABG294" s="66" t="str">
        <f t="shared" si="2116"/>
        <v/>
      </c>
      <c r="ABH294" s="66" t="str">
        <f t="shared" si="2117"/>
        <v/>
      </c>
      <c r="ABI294" s="66" t="str">
        <f t="shared" si="2118"/>
        <v/>
      </c>
      <c r="ABJ294" s="66" t="str">
        <f t="shared" si="2119"/>
        <v/>
      </c>
      <c r="ABK294" s="66" t="str">
        <f t="shared" si="2120"/>
        <v/>
      </c>
      <c r="ABL294" s="66" t="str">
        <f t="shared" si="2121"/>
        <v/>
      </c>
      <c r="ABM294" s="66" t="str">
        <f t="shared" si="2122"/>
        <v/>
      </c>
      <c r="ABN294" s="66" t="str">
        <f t="shared" si="2123"/>
        <v/>
      </c>
      <c r="ABO294" s="66" t="str">
        <f t="shared" si="2124"/>
        <v/>
      </c>
      <c r="ABP294" s="66" t="str">
        <f t="shared" si="2125"/>
        <v/>
      </c>
      <c r="ABQ294" s="66" t="str">
        <f t="shared" si="2126"/>
        <v/>
      </c>
      <c r="ABR294" s="66" t="str">
        <f t="shared" si="2127"/>
        <v/>
      </c>
      <c r="ABS294" s="66" t="str">
        <f t="shared" si="2128"/>
        <v/>
      </c>
      <c r="ABT294" s="66" t="str">
        <f t="shared" si="2129"/>
        <v/>
      </c>
      <c r="ABU294" s="66" t="str">
        <f t="shared" si="2130"/>
        <v/>
      </c>
      <c r="ABV294" s="66" t="str">
        <f t="shared" si="2131"/>
        <v/>
      </c>
      <c r="ABW294" s="66" t="str">
        <f t="shared" si="2132"/>
        <v/>
      </c>
      <c r="ABX294" s="66" t="str">
        <f t="shared" si="2133"/>
        <v/>
      </c>
      <c r="ABY294" s="66" t="str">
        <f t="shared" si="2134"/>
        <v/>
      </c>
      <c r="ABZ294" s="66" t="str">
        <f t="shared" si="2135"/>
        <v/>
      </c>
      <c r="ACA294" s="66" t="str">
        <f t="shared" si="2136"/>
        <v/>
      </c>
      <c r="ACB294" s="66" t="str">
        <f t="shared" si="2137"/>
        <v/>
      </c>
      <c r="ACC294" s="66" t="str">
        <f t="shared" si="2138"/>
        <v/>
      </c>
      <c r="ACD294" s="66" t="str">
        <f t="shared" si="2139"/>
        <v/>
      </c>
      <c r="ACE294" s="66" t="str">
        <f t="shared" si="2140"/>
        <v/>
      </c>
      <c r="ACF294" s="66" t="str">
        <f t="shared" si="2141"/>
        <v/>
      </c>
      <c r="ACG294" s="66" t="str">
        <f t="shared" si="2142"/>
        <v/>
      </c>
      <c r="ACH294" s="66" t="str">
        <f t="shared" si="2143"/>
        <v/>
      </c>
      <c r="ACI294" s="66" t="str">
        <f t="shared" si="2144"/>
        <v/>
      </c>
      <c r="ACJ294" s="66" t="str">
        <f t="shared" si="2145"/>
        <v/>
      </c>
      <c r="ACK294" s="66" t="str">
        <f t="shared" si="2146"/>
        <v/>
      </c>
      <c r="ACL294" s="66" t="str">
        <f t="shared" si="2147"/>
        <v/>
      </c>
      <c r="ACM294" s="66" t="str">
        <f t="shared" ref="ACM294:ACN294" si="2186">IF(AND(ACS$3="Unit", ACL294=""), "", IF(AND(ACS$3="Unit", ACL294="-"),"", IF(ACS$3="Unit", "kg/GJ delivered", IF(AND(NY294&lt;&gt;"", NY294&lt;&gt;"-", NX294="-"),"", IF($H294="","", IF(NX294="nd", "",IF(NX294="&lt;n.a.&gt;", "", IF(NY294="#/MJ", "", IF(NY294="kg/GJ delivered",NX294,IF(NY294="g/MJ delivered",NX294,IF(NY294="kg/MJ delivered",NX294*1000,IF(NY294="mg/MJ delivered",NX294/1000,IF(NY294="g/kg",((NX294)*(1/$I294)*(1/$H294)),IF(NY294="mg/kg",((NX294/1000)*(1/$I294)*(1/$H294)),IF(NY294="mg/MJ delivered",NX294/1000,IF(NY294="-","","Error"))))))))))))))))</f>
        <v/>
      </c>
      <c r="ACN294" s="66" t="str">
        <f t="shared" si="2186"/>
        <v/>
      </c>
      <c r="ACO294" s="66" t="str">
        <f t="shared" si="2149"/>
        <v/>
      </c>
      <c r="ACP294" s="66" t="str">
        <f t="shared" si="2150"/>
        <v/>
      </c>
      <c r="ACQ294" s="66" t="str">
        <f t="shared" si="2151"/>
        <v/>
      </c>
      <c r="ACR294" s="66" t="str">
        <f t="shared" si="2152"/>
        <v/>
      </c>
      <c r="ACS294" s="66" t="str">
        <f t="shared" si="2153"/>
        <v/>
      </c>
      <c r="ACT294" s="66" t="str">
        <f t="shared" si="2154"/>
        <v/>
      </c>
    </row>
    <row r="295" spans="2:774" ht="15.75" customHeight="1" x14ac:dyDescent="0.25">
      <c r="B295" s="66">
        <v>339</v>
      </c>
      <c r="C295" s="66" t="s">
        <v>1263</v>
      </c>
      <c r="D295" s="66" t="s">
        <v>1673</v>
      </c>
      <c r="E295" s="156" t="s">
        <v>1212</v>
      </c>
      <c r="F295" s="66" t="s">
        <v>58</v>
      </c>
      <c r="G295" s="66" t="s">
        <v>492</v>
      </c>
      <c r="H295" s="126">
        <v>0.114</v>
      </c>
      <c r="I295" s="130">
        <f>'Heating Values'!$D$8</f>
        <v>11.9</v>
      </c>
      <c r="J295" s="66" t="str">
        <f t="shared" si="1759"/>
        <v>Dung Cake, Improved, IN</v>
      </c>
      <c r="K295" s="66" t="s">
        <v>1253</v>
      </c>
      <c r="L295" s="161"/>
      <c r="M295" s="161"/>
      <c r="N295" s="161"/>
      <c r="O295" s="66" t="s">
        <v>1188</v>
      </c>
      <c r="P295" s="66" t="str">
        <f t="shared" si="1768"/>
        <v>IN</v>
      </c>
      <c r="Q295" s="66" t="s">
        <v>2</v>
      </c>
      <c r="R295" s="162">
        <v>30</v>
      </c>
      <c r="S295" s="158" t="s">
        <v>523</v>
      </c>
      <c r="T295" s="158" t="s">
        <v>128</v>
      </c>
      <c r="U295" s="158" t="s">
        <v>128</v>
      </c>
      <c r="V295" s="158" t="s">
        <v>128</v>
      </c>
      <c r="W295" s="158" t="s">
        <v>128</v>
      </c>
      <c r="X295" s="158" t="s">
        <v>128</v>
      </c>
      <c r="Y295" s="158" t="s">
        <v>128</v>
      </c>
      <c r="Z295" s="158" t="s">
        <v>128</v>
      </c>
      <c r="AA295" s="158" t="s">
        <v>128</v>
      </c>
      <c r="AB295" s="158" t="s">
        <v>128</v>
      </c>
      <c r="AC295" s="158" t="s">
        <v>128</v>
      </c>
      <c r="AD295" s="158" t="s">
        <v>128</v>
      </c>
      <c r="AE295" s="158" t="s">
        <v>128</v>
      </c>
      <c r="AF295" s="158" t="s">
        <v>128</v>
      </c>
      <c r="AG295" s="158" t="s">
        <v>128</v>
      </c>
      <c r="AH295" s="158" t="s">
        <v>128</v>
      </c>
      <c r="AI295" s="158" t="s">
        <v>128</v>
      </c>
      <c r="AJ295" s="158" t="s">
        <v>128</v>
      </c>
      <c r="AK295" s="158" t="s">
        <v>128</v>
      </c>
      <c r="AL295" s="158" t="s">
        <v>128</v>
      </c>
      <c r="AM295" s="158" t="s">
        <v>128</v>
      </c>
      <c r="AN295" s="158" t="s">
        <v>128</v>
      </c>
      <c r="AO295" s="158" t="s">
        <v>128</v>
      </c>
      <c r="AP295" s="158" t="s">
        <v>128</v>
      </c>
      <c r="AQ295" s="158" t="s">
        <v>128</v>
      </c>
      <c r="AR295" s="158" t="s">
        <v>128</v>
      </c>
      <c r="AS295" s="158" t="s">
        <v>128</v>
      </c>
      <c r="AT295" s="158" t="s">
        <v>128</v>
      </c>
      <c r="AU295" s="158" t="s">
        <v>128</v>
      </c>
      <c r="AV295" s="158" t="s">
        <v>128</v>
      </c>
      <c r="AW295" s="158" t="s">
        <v>128</v>
      </c>
      <c r="AX295" s="158" t="s">
        <v>128</v>
      </c>
      <c r="AY295" s="158" t="s">
        <v>128</v>
      </c>
      <c r="AZ295" s="158" t="s">
        <v>128</v>
      </c>
      <c r="BA295" s="158" t="s">
        <v>128</v>
      </c>
      <c r="BB295" s="158" t="s">
        <v>128</v>
      </c>
      <c r="BC295" s="158" t="s">
        <v>128</v>
      </c>
      <c r="BD295" s="158" t="s">
        <v>128</v>
      </c>
      <c r="BE295" s="158" t="s">
        <v>128</v>
      </c>
      <c r="BF295" s="158" t="s">
        <v>128</v>
      </c>
      <c r="BG295" s="158" t="s">
        <v>128</v>
      </c>
      <c r="BH295" s="158" t="s">
        <v>128</v>
      </c>
      <c r="BI295" s="158" t="s">
        <v>128</v>
      </c>
      <c r="BJ295" s="158" t="s">
        <v>128</v>
      </c>
      <c r="BK295" s="158" t="s">
        <v>128</v>
      </c>
      <c r="BL295" s="158" t="s">
        <v>128</v>
      </c>
      <c r="BM295" s="158" t="s">
        <v>128</v>
      </c>
      <c r="BN295" s="158" t="s">
        <v>128</v>
      </c>
      <c r="BO295" s="158" t="s">
        <v>128</v>
      </c>
      <c r="BP295" s="158" t="s">
        <v>128</v>
      </c>
      <c r="BQ295" s="158" t="s">
        <v>128</v>
      </c>
      <c r="BR295" s="158" t="s">
        <v>128</v>
      </c>
      <c r="BS295" s="158" t="s">
        <v>128</v>
      </c>
      <c r="BT295" s="158" t="s">
        <v>128</v>
      </c>
      <c r="BU295" s="158" t="s">
        <v>128</v>
      </c>
      <c r="BV295" s="158" t="s">
        <v>128</v>
      </c>
      <c r="BW295" s="158" t="s">
        <v>128</v>
      </c>
      <c r="BX295" s="158" t="s">
        <v>128</v>
      </c>
      <c r="BY295" s="158" t="s">
        <v>128</v>
      </c>
      <c r="BZ295" s="158" t="s">
        <v>128</v>
      </c>
      <c r="CA295" s="158" t="s">
        <v>128</v>
      </c>
      <c r="CB295" s="158" t="s">
        <v>128</v>
      </c>
      <c r="CC295" s="158" t="s">
        <v>128</v>
      </c>
      <c r="CD295" s="158" t="s">
        <v>128</v>
      </c>
      <c r="CE295" s="158" t="s">
        <v>128</v>
      </c>
      <c r="CF295" s="158" t="s">
        <v>128</v>
      </c>
      <c r="CG295" s="158" t="s">
        <v>128</v>
      </c>
      <c r="CH295" s="158" t="s">
        <v>128</v>
      </c>
      <c r="CI295" s="158" t="s">
        <v>128</v>
      </c>
      <c r="CJ295" s="158" t="s">
        <v>128</v>
      </c>
      <c r="CK295" s="158" t="s">
        <v>128</v>
      </c>
      <c r="CL295" s="158" t="s">
        <v>128</v>
      </c>
      <c r="CM295" s="158" t="s">
        <v>128</v>
      </c>
      <c r="CN295" s="158" t="s">
        <v>128</v>
      </c>
      <c r="CO295" s="158" t="s">
        <v>128</v>
      </c>
      <c r="CP295" s="158" t="s">
        <v>128</v>
      </c>
      <c r="CQ295" s="158" t="s">
        <v>128</v>
      </c>
      <c r="CR295" s="158" t="s">
        <v>128</v>
      </c>
      <c r="CS295" s="158" t="s">
        <v>128</v>
      </c>
      <c r="CT295" s="158" t="s">
        <v>128</v>
      </c>
      <c r="CU295" s="158" t="s">
        <v>128</v>
      </c>
      <c r="CV295" s="158" t="s">
        <v>128</v>
      </c>
      <c r="CW295" s="158" t="s">
        <v>128</v>
      </c>
      <c r="CX295" s="158" t="s">
        <v>128</v>
      </c>
      <c r="CY295" s="158" t="s">
        <v>128</v>
      </c>
      <c r="CZ295" s="158" t="s">
        <v>128</v>
      </c>
      <c r="DA295" s="158" t="s">
        <v>128</v>
      </c>
      <c r="DB295" s="158" t="s">
        <v>128</v>
      </c>
      <c r="DC295" s="158" t="s">
        <v>128</v>
      </c>
      <c r="DD295" s="158" t="s">
        <v>128</v>
      </c>
      <c r="DE295" s="158" t="s">
        <v>128</v>
      </c>
      <c r="DF295" s="158" t="s">
        <v>128</v>
      </c>
      <c r="DG295" s="158" t="s">
        <v>128</v>
      </c>
      <c r="DH295" s="158" t="s">
        <v>128</v>
      </c>
      <c r="DI295" s="158" t="s">
        <v>128</v>
      </c>
      <c r="DJ295" s="158" t="s">
        <v>128</v>
      </c>
      <c r="DK295" s="158" t="s">
        <v>128</v>
      </c>
      <c r="DL295" s="158" t="s">
        <v>128</v>
      </c>
      <c r="DM295" s="158" t="s">
        <v>128</v>
      </c>
      <c r="DN295" s="158" t="s">
        <v>128</v>
      </c>
      <c r="DO295" s="158" t="s">
        <v>128</v>
      </c>
      <c r="DP295" s="158" t="s">
        <v>128</v>
      </c>
      <c r="DQ295" s="158" t="s">
        <v>128</v>
      </c>
      <c r="DR295" s="158" t="s">
        <v>128</v>
      </c>
      <c r="DS295" s="158" t="s">
        <v>128</v>
      </c>
      <c r="DT295" s="158" t="s">
        <v>128</v>
      </c>
      <c r="DU295" s="158" t="s">
        <v>128</v>
      </c>
      <c r="DV295" s="158" t="s">
        <v>128</v>
      </c>
      <c r="DW295" s="158" t="s">
        <v>128</v>
      </c>
      <c r="DX295" s="158" t="s">
        <v>128</v>
      </c>
      <c r="DY295" s="158" t="s">
        <v>128</v>
      </c>
      <c r="DZ295" s="158" t="s">
        <v>128</v>
      </c>
      <c r="EA295" s="158" t="s">
        <v>128</v>
      </c>
      <c r="EB295" s="158" t="s">
        <v>128</v>
      </c>
      <c r="EC295" s="158" t="s">
        <v>128</v>
      </c>
      <c r="ED295" s="158" t="s">
        <v>128</v>
      </c>
      <c r="EE295" s="158" t="s">
        <v>128</v>
      </c>
      <c r="EF295" s="158" t="s">
        <v>128</v>
      </c>
      <c r="EG295" s="158" t="s">
        <v>128</v>
      </c>
      <c r="EH295" s="158" t="s">
        <v>128</v>
      </c>
      <c r="EI295" s="158" t="s">
        <v>128</v>
      </c>
      <c r="EJ295" s="158" t="s">
        <v>128</v>
      </c>
      <c r="EK295" s="158" t="s">
        <v>128</v>
      </c>
      <c r="EL295" s="158" t="s">
        <v>128</v>
      </c>
      <c r="EM295" s="158" t="s">
        <v>128</v>
      </c>
      <c r="EN295" s="158" t="s">
        <v>128</v>
      </c>
      <c r="EO295" s="158" t="s">
        <v>128</v>
      </c>
      <c r="EP295" s="158" t="s">
        <v>128</v>
      </c>
      <c r="EQ295" s="158" t="s">
        <v>128</v>
      </c>
      <c r="ER295" s="158" t="s">
        <v>128</v>
      </c>
      <c r="ES295" s="158" t="s">
        <v>128</v>
      </c>
      <c r="ET295" s="158" t="s">
        <v>128</v>
      </c>
      <c r="EU295" s="158" t="s">
        <v>128</v>
      </c>
      <c r="EV295" s="158" t="s">
        <v>128</v>
      </c>
      <c r="EW295" s="158" t="s">
        <v>128</v>
      </c>
      <c r="EX295" s="158" t="s">
        <v>128</v>
      </c>
      <c r="EY295" s="158" t="s">
        <v>128</v>
      </c>
      <c r="EZ295" s="158" t="s">
        <v>128</v>
      </c>
      <c r="FA295" s="158" t="s">
        <v>128</v>
      </c>
      <c r="FB295" s="158" t="s">
        <v>128</v>
      </c>
      <c r="FC295" s="158" t="s">
        <v>128</v>
      </c>
      <c r="FD295" s="158" t="s">
        <v>128</v>
      </c>
      <c r="FE295" s="158" t="s">
        <v>128</v>
      </c>
      <c r="FF295" s="158" t="s">
        <v>128</v>
      </c>
      <c r="FG295" s="158" t="s">
        <v>128</v>
      </c>
      <c r="FH295" s="158" t="s">
        <v>128</v>
      </c>
      <c r="FI295" s="158" t="s">
        <v>128</v>
      </c>
      <c r="FJ295" s="158" t="s">
        <v>128</v>
      </c>
      <c r="FK295" s="158" t="s">
        <v>128</v>
      </c>
      <c r="FL295" s="158" t="s">
        <v>128</v>
      </c>
      <c r="FM295" s="158" t="s">
        <v>128</v>
      </c>
      <c r="FN295" s="158" t="s">
        <v>128</v>
      </c>
      <c r="FO295" s="158" t="s">
        <v>128</v>
      </c>
      <c r="FP295" s="158" t="s">
        <v>128</v>
      </c>
      <c r="FQ295" s="158" t="s">
        <v>128</v>
      </c>
      <c r="FR295" s="158" t="s">
        <v>128</v>
      </c>
      <c r="FS295" s="158" t="s">
        <v>128</v>
      </c>
      <c r="FT295" s="158" t="s">
        <v>128</v>
      </c>
      <c r="FU295" s="158" t="s">
        <v>128</v>
      </c>
      <c r="FV295" s="158" t="s">
        <v>128</v>
      </c>
      <c r="FW295" s="158" t="s">
        <v>128</v>
      </c>
      <c r="FX295" s="158" t="s">
        <v>128</v>
      </c>
      <c r="FY295" s="158" t="s">
        <v>128</v>
      </c>
      <c r="FZ295" s="158" t="s">
        <v>128</v>
      </c>
      <c r="GA295" s="158" t="s">
        <v>128</v>
      </c>
      <c r="GB295" s="158" t="s">
        <v>128</v>
      </c>
      <c r="GC295" s="158" t="s">
        <v>128</v>
      </c>
      <c r="GD295" s="158" t="s">
        <v>128</v>
      </c>
      <c r="GE295" s="158" t="s">
        <v>128</v>
      </c>
      <c r="GF295" s="158" t="s">
        <v>128</v>
      </c>
      <c r="GG295" s="158" t="s">
        <v>128</v>
      </c>
      <c r="GH295" s="158" t="s">
        <v>128</v>
      </c>
      <c r="GI295" s="158" t="s">
        <v>128</v>
      </c>
      <c r="GJ295" s="158" t="s">
        <v>128</v>
      </c>
      <c r="GK295" s="158" t="s">
        <v>128</v>
      </c>
      <c r="GL295" s="158" t="s">
        <v>128</v>
      </c>
      <c r="GM295" s="158" t="s">
        <v>128</v>
      </c>
      <c r="GN295" s="158" t="s">
        <v>128</v>
      </c>
      <c r="GO295" s="158" t="s">
        <v>128</v>
      </c>
      <c r="GP295" s="158" t="s">
        <v>128</v>
      </c>
      <c r="GQ295" s="158" t="s">
        <v>128</v>
      </c>
      <c r="GR295" s="158" t="s">
        <v>128</v>
      </c>
      <c r="GS295" s="158" t="s">
        <v>128</v>
      </c>
      <c r="GT295" s="158" t="s">
        <v>128</v>
      </c>
      <c r="GU295" s="158" t="s">
        <v>128</v>
      </c>
      <c r="GV295" s="158" t="s">
        <v>128</v>
      </c>
      <c r="GW295" s="158" t="s">
        <v>128</v>
      </c>
      <c r="GX295" s="158" t="s">
        <v>128</v>
      </c>
      <c r="GY295" s="158" t="s">
        <v>128</v>
      </c>
      <c r="GZ295" s="158" t="s">
        <v>128</v>
      </c>
      <c r="HA295" s="158" t="s">
        <v>128</v>
      </c>
      <c r="HB295" s="158" t="s">
        <v>128</v>
      </c>
      <c r="HC295" s="158" t="s">
        <v>128</v>
      </c>
      <c r="HD295" s="158" t="s">
        <v>128</v>
      </c>
      <c r="HE295" s="158" t="s">
        <v>128</v>
      </c>
      <c r="HF295" s="158" t="s">
        <v>128</v>
      </c>
      <c r="HG295" s="158" t="s">
        <v>128</v>
      </c>
      <c r="HH295" s="158" t="s">
        <v>128</v>
      </c>
      <c r="HI295" s="158" t="s">
        <v>128</v>
      </c>
      <c r="HJ295" s="158" t="s">
        <v>128</v>
      </c>
      <c r="HK295" s="158" t="s">
        <v>128</v>
      </c>
      <c r="HL295" s="158" t="s">
        <v>128</v>
      </c>
      <c r="HM295" s="158" t="s">
        <v>128</v>
      </c>
      <c r="HN295" s="158" t="s">
        <v>128</v>
      </c>
      <c r="HO295" s="158" t="s">
        <v>128</v>
      </c>
      <c r="HP295" s="158" t="s">
        <v>128</v>
      </c>
      <c r="HQ295" s="158" t="s">
        <v>128</v>
      </c>
      <c r="HR295" s="158" t="s">
        <v>128</v>
      </c>
      <c r="HS295" s="158" t="s">
        <v>128</v>
      </c>
      <c r="HT295" s="158" t="s">
        <v>128</v>
      </c>
      <c r="HU295" s="158" t="s">
        <v>128</v>
      </c>
      <c r="HV295" s="158" t="s">
        <v>128</v>
      </c>
      <c r="HW295" s="158" t="s">
        <v>128</v>
      </c>
      <c r="HX295" s="158" t="s">
        <v>128</v>
      </c>
      <c r="HY295" s="158" t="s">
        <v>128</v>
      </c>
      <c r="HZ295" s="158" t="s">
        <v>128</v>
      </c>
      <c r="IA295" s="158" t="s">
        <v>128</v>
      </c>
      <c r="IB295" s="158" t="s">
        <v>128</v>
      </c>
      <c r="IC295" s="158" t="s">
        <v>128</v>
      </c>
      <c r="ID295" s="158" t="s">
        <v>128</v>
      </c>
      <c r="IE295" s="158" t="s">
        <v>128</v>
      </c>
      <c r="IF295" s="158" t="s">
        <v>128</v>
      </c>
      <c r="IG295" s="158" t="s">
        <v>128</v>
      </c>
      <c r="IH295" s="158" t="s">
        <v>128</v>
      </c>
      <c r="II295" s="158" t="s">
        <v>128</v>
      </c>
      <c r="IJ295" s="158" t="s">
        <v>128</v>
      </c>
      <c r="IK295" s="158" t="s">
        <v>128</v>
      </c>
      <c r="IL295" s="158" t="s">
        <v>128</v>
      </c>
      <c r="IM295" s="158" t="s">
        <v>128</v>
      </c>
      <c r="IN295" s="158" t="s">
        <v>128</v>
      </c>
      <c r="IO295" s="158" t="s">
        <v>128</v>
      </c>
      <c r="IP295" s="158" t="s">
        <v>128</v>
      </c>
      <c r="IQ295" s="158" t="s">
        <v>128</v>
      </c>
      <c r="IR295" s="158" t="s">
        <v>128</v>
      </c>
      <c r="IS295" s="158" t="s">
        <v>128</v>
      </c>
      <c r="IT295" s="158" t="s">
        <v>128</v>
      </c>
      <c r="IU295" s="158" t="s">
        <v>128</v>
      </c>
      <c r="IV295" s="158" t="s">
        <v>128</v>
      </c>
      <c r="IW295" s="158" t="s">
        <v>128</v>
      </c>
      <c r="IX295" s="158" t="s">
        <v>128</v>
      </c>
      <c r="IY295" s="158" t="s">
        <v>128</v>
      </c>
      <c r="IZ295" s="158" t="s">
        <v>128</v>
      </c>
      <c r="JA295" s="158" t="s">
        <v>128</v>
      </c>
      <c r="JB295" s="158" t="s">
        <v>128</v>
      </c>
      <c r="JC295" s="158" t="s">
        <v>128</v>
      </c>
      <c r="JD295" s="158" t="s">
        <v>128</v>
      </c>
      <c r="JE295" s="158" t="s">
        <v>128</v>
      </c>
      <c r="JF295" s="158" t="s">
        <v>128</v>
      </c>
      <c r="JG295" s="158" t="s">
        <v>128</v>
      </c>
      <c r="JH295" s="158" t="s">
        <v>128</v>
      </c>
      <c r="JI295" s="158" t="s">
        <v>128</v>
      </c>
      <c r="JJ295" s="158" t="s">
        <v>128</v>
      </c>
      <c r="JK295" s="158" t="s">
        <v>128</v>
      </c>
      <c r="JL295" s="158" t="s">
        <v>128</v>
      </c>
      <c r="JM295" s="158" t="s">
        <v>128</v>
      </c>
      <c r="JN295" s="158" t="s">
        <v>128</v>
      </c>
      <c r="JO295" s="158" t="s">
        <v>128</v>
      </c>
      <c r="JP295" s="158" t="s">
        <v>128</v>
      </c>
      <c r="JQ295" s="158" t="s">
        <v>128</v>
      </c>
      <c r="JR295" s="158" t="s">
        <v>128</v>
      </c>
      <c r="JS295" s="158" t="s">
        <v>128</v>
      </c>
      <c r="JT295" s="158" t="s">
        <v>128</v>
      </c>
      <c r="JU295" s="158" t="s">
        <v>128</v>
      </c>
      <c r="JV295" s="158" t="s">
        <v>128</v>
      </c>
      <c r="JW295" s="158" t="s">
        <v>128</v>
      </c>
      <c r="JX295" s="158" t="s">
        <v>128</v>
      </c>
      <c r="JY295" s="158" t="s">
        <v>128</v>
      </c>
      <c r="JZ295" s="158" t="s">
        <v>128</v>
      </c>
      <c r="KA295" s="158" t="s">
        <v>128</v>
      </c>
      <c r="KB295" s="158" t="s">
        <v>128</v>
      </c>
      <c r="KC295" s="158" t="s">
        <v>128</v>
      </c>
      <c r="KD295" s="158" t="s">
        <v>128</v>
      </c>
      <c r="KE295" s="158" t="s">
        <v>128</v>
      </c>
      <c r="KF295" s="158" t="s">
        <v>128</v>
      </c>
      <c r="KG295" s="158" t="s">
        <v>128</v>
      </c>
      <c r="KH295" s="158" t="s">
        <v>128</v>
      </c>
      <c r="KI295" s="158" t="s">
        <v>128</v>
      </c>
      <c r="KJ295" s="158" t="s">
        <v>128</v>
      </c>
      <c r="KK295" s="158" t="s">
        <v>128</v>
      </c>
      <c r="KL295" s="158" t="s">
        <v>128</v>
      </c>
      <c r="KM295" s="158" t="s">
        <v>128</v>
      </c>
      <c r="KN295" s="158" t="s">
        <v>128</v>
      </c>
      <c r="KO295" s="158" t="s">
        <v>128</v>
      </c>
      <c r="KP295" s="158" t="s">
        <v>128</v>
      </c>
      <c r="KQ295" s="158" t="s">
        <v>128</v>
      </c>
      <c r="KR295" s="158" t="s">
        <v>128</v>
      </c>
      <c r="KS295" s="158" t="s">
        <v>128</v>
      </c>
      <c r="KT295" s="158" t="s">
        <v>128</v>
      </c>
      <c r="KU295" s="158" t="s">
        <v>128</v>
      </c>
      <c r="KV295" s="158" t="s">
        <v>128</v>
      </c>
      <c r="KW295" s="158" t="s">
        <v>128</v>
      </c>
      <c r="KX295" s="158" t="s">
        <v>128</v>
      </c>
      <c r="KY295" s="158" t="s">
        <v>128</v>
      </c>
      <c r="KZ295" s="158" t="s">
        <v>128</v>
      </c>
      <c r="LA295" s="158" t="s">
        <v>128</v>
      </c>
      <c r="LB295" s="158" t="s">
        <v>128</v>
      </c>
      <c r="LC295" s="158" t="s">
        <v>128</v>
      </c>
      <c r="LD295" s="158" t="s">
        <v>128</v>
      </c>
      <c r="LE295" s="158" t="s">
        <v>128</v>
      </c>
      <c r="LF295" s="158" t="s">
        <v>128</v>
      </c>
      <c r="LG295" s="158" t="s">
        <v>128</v>
      </c>
      <c r="LH295" s="158" t="s">
        <v>128</v>
      </c>
      <c r="LI295" s="158" t="s">
        <v>128</v>
      </c>
      <c r="LJ295" s="158" t="s">
        <v>128</v>
      </c>
      <c r="LK295" s="158" t="s">
        <v>128</v>
      </c>
      <c r="LL295" s="158" t="s">
        <v>128</v>
      </c>
      <c r="LM295" s="158" t="s">
        <v>128</v>
      </c>
      <c r="LN295" s="158" t="s">
        <v>128</v>
      </c>
      <c r="LO295" s="158" t="s">
        <v>128</v>
      </c>
      <c r="LP295" s="158" t="s">
        <v>128</v>
      </c>
      <c r="LQ295" s="158" t="s">
        <v>128</v>
      </c>
      <c r="LR295" s="158" t="s">
        <v>128</v>
      </c>
      <c r="LS295" s="158" t="s">
        <v>128</v>
      </c>
      <c r="LT295" s="158" t="s">
        <v>128</v>
      </c>
      <c r="LU295" s="158" t="s">
        <v>128</v>
      </c>
      <c r="LV295" s="158" t="s">
        <v>128</v>
      </c>
      <c r="LW295" s="158" t="s">
        <v>128</v>
      </c>
      <c r="LX295" s="158" t="s">
        <v>128</v>
      </c>
      <c r="LY295" s="158" t="s">
        <v>128</v>
      </c>
      <c r="LZ295" s="158" t="s">
        <v>128</v>
      </c>
      <c r="MA295" s="158" t="s">
        <v>128</v>
      </c>
      <c r="MB295" s="158" t="s">
        <v>128</v>
      </c>
      <c r="MC295" s="158" t="s">
        <v>128</v>
      </c>
      <c r="MD295" s="158" t="s">
        <v>128</v>
      </c>
      <c r="ME295" s="158" t="s">
        <v>128</v>
      </c>
      <c r="MF295" s="158" t="s">
        <v>128</v>
      </c>
      <c r="MG295" s="158" t="s">
        <v>128</v>
      </c>
      <c r="MH295" s="158" t="s">
        <v>128</v>
      </c>
      <c r="MI295" s="158" t="s">
        <v>128</v>
      </c>
      <c r="MJ295" s="158" t="s">
        <v>128</v>
      </c>
      <c r="MK295" s="158" t="s">
        <v>128</v>
      </c>
      <c r="ML295" s="158" t="s">
        <v>128</v>
      </c>
      <c r="MM295" s="158" t="s">
        <v>128</v>
      </c>
      <c r="MN295" s="158" t="s">
        <v>128</v>
      </c>
      <c r="MO295" s="158" t="s">
        <v>128</v>
      </c>
      <c r="MP295" s="158" t="s">
        <v>128</v>
      </c>
      <c r="MQ295" s="158" t="s">
        <v>128</v>
      </c>
      <c r="MR295" s="158" t="s">
        <v>128</v>
      </c>
      <c r="MS295" s="158" t="s">
        <v>128</v>
      </c>
      <c r="MT295" s="158" t="s">
        <v>128</v>
      </c>
      <c r="MU295" s="158" t="s">
        <v>128</v>
      </c>
      <c r="MV295" s="158" t="s">
        <v>128</v>
      </c>
      <c r="MW295" s="158" t="s">
        <v>128</v>
      </c>
      <c r="MX295" s="158" t="s">
        <v>128</v>
      </c>
      <c r="MY295" s="158" t="s">
        <v>128</v>
      </c>
      <c r="MZ295" s="158" t="s">
        <v>128</v>
      </c>
      <c r="NA295" s="158" t="s">
        <v>128</v>
      </c>
      <c r="NB295" s="158" t="s">
        <v>128</v>
      </c>
      <c r="NC295" s="158" t="s">
        <v>128</v>
      </c>
      <c r="ND295" s="158" t="s">
        <v>128</v>
      </c>
      <c r="NE295" s="158" t="s">
        <v>128</v>
      </c>
      <c r="NF295" s="158" t="s">
        <v>128</v>
      </c>
      <c r="NG295" s="158" t="s">
        <v>128</v>
      </c>
      <c r="NH295" s="158" t="s">
        <v>128</v>
      </c>
      <c r="NI295" s="158" t="s">
        <v>128</v>
      </c>
      <c r="NJ295" s="158" t="s">
        <v>128</v>
      </c>
      <c r="NK295" s="158" t="s">
        <v>128</v>
      </c>
      <c r="NL295" s="158" t="s">
        <v>128</v>
      </c>
      <c r="NM295" s="158" t="s">
        <v>128</v>
      </c>
      <c r="NN295" s="158" t="s">
        <v>128</v>
      </c>
      <c r="NO295" s="158" t="s">
        <v>128</v>
      </c>
      <c r="NP295" s="158" t="s">
        <v>128</v>
      </c>
      <c r="NQ295" s="158" t="s">
        <v>128</v>
      </c>
      <c r="NR295" s="158" t="s">
        <v>128</v>
      </c>
      <c r="NS295" s="158" t="s">
        <v>128</v>
      </c>
      <c r="NT295" s="158" t="s">
        <v>128</v>
      </c>
      <c r="NU295" s="158" t="s">
        <v>128</v>
      </c>
      <c r="NV295" s="158" t="s">
        <v>128</v>
      </c>
      <c r="NW295" s="158" t="s">
        <v>128</v>
      </c>
      <c r="NX295" s="158" t="s">
        <v>128</v>
      </c>
      <c r="NY295" s="158" t="s">
        <v>128</v>
      </c>
      <c r="NZ295" s="158" t="s">
        <v>128</v>
      </c>
      <c r="OA295" s="158" t="s">
        <v>128</v>
      </c>
      <c r="OB295" s="158" t="s">
        <v>128</v>
      </c>
      <c r="OC295" s="158" t="s">
        <v>128</v>
      </c>
      <c r="OD295" s="158" t="s">
        <v>128</v>
      </c>
      <c r="OE295" s="170" t="s">
        <v>128</v>
      </c>
      <c r="OF295" s="181"/>
      <c r="OG295" s="174">
        <f t="shared" si="1778"/>
        <v>22.114108801415298</v>
      </c>
      <c r="OH295" s="66" t="str">
        <f t="shared" si="1779"/>
        <v>kg/GJ delivered</v>
      </c>
      <c r="OI295" s="66" t="str">
        <f t="shared" si="1780"/>
        <v/>
      </c>
      <c r="OJ295" s="66" t="str">
        <f t="shared" si="1781"/>
        <v/>
      </c>
      <c r="OK295" s="66" t="str">
        <f t="shared" si="1782"/>
        <v/>
      </c>
      <c r="OL295" s="66" t="str">
        <f t="shared" si="1783"/>
        <v/>
      </c>
      <c r="OM295" s="66" t="str">
        <f t="shared" si="1784"/>
        <v/>
      </c>
      <c r="ON295" s="66" t="str">
        <f t="shared" si="1785"/>
        <v/>
      </c>
      <c r="OO295" s="66" t="str">
        <f t="shared" si="1786"/>
        <v/>
      </c>
      <c r="OP295" s="66" t="str">
        <f t="shared" si="1787"/>
        <v/>
      </c>
      <c r="OQ295" s="66" t="str">
        <f t="shared" si="1788"/>
        <v/>
      </c>
      <c r="OR295" s="66" t="str">
        <f t="shared" si="1789"/>
        <v/>
      </c>
      <c r="OS295" s="66" t="str">
        <f t="shared" si="1790"/>
        <v/>
      </c>
      <c r="OT295" s="66" t="str">
        <f t="shared" si="1791"/>
        <v/>
      </c>
      <c r="OU295" s="66" t="str">
        <f t="shared" si="1792"/>
        <v/>
      </c>
      <c r="OV295" s="66" t="str">
        <f t="shared" si="1793"/>
        <v/>
      </c>
      <c r="OW295" s="66" t="str">
        <f t="shared" si="1794"/>
        <v/>
      </c>
      <c r="OX295" s="66" t="str">
        <f t="shared" si="1795"/>
        <v/>
      </c>
      <c r="OY295" s="66" t="str">
        <f t="shared" si="1796"/>
        <v/>
      </c>
      <c r="OZ295" s="66" t="str">
        <f t="shared" si="1797"/>
        <v/>
      </c>
      <c r="PA295" s="66" t="str">
        <f t="shared" si="1798"/>
        <v/>
      </c>
      <c r="PB295" s="66" t="str">
        <f t="shared" si="1799"/>
        <v/>
      </c>
      <c r="PC295" s="66" t="str">
        <f t="shared" si="1800"/>
        <v/>
      </c>
      <c r="PD295" s="66" t="str">
        <f t="shared" si="1801"/>
        <v/>
      </c>
      <c r="PE295" s="66" t="str">
        <f t="shared" si="1802"/>
        <v/>
      </c>
      <c r="PF295" s="66" t="str">
        <f t="shared" si="1803"/>
        <v/>
      </c>
      <c r="PG295" s="66" t="str">
        <f t="shared" si="1804"/>
        <v/>
      </c>
      <c r="PH295" s="66" t="str">
        <f t="shared" si="1805"/>
        <v/>
      </c>
      <c r="PI295" s="66" t="str">
        <f t="shared" si="1806"/>
        <v/>
      </c>
      <c r="PJ295" s="66" t="str">
        <f t="shared" si="1807"/>
        <v/>
      </c>
      <c r="PK295" s="66" t="str">
        <f t="shared" si="1808"/>
        <v/>
      </c>
      <c r="PL295" s="66" t="str">
        <f t="shared" si="1809"/>
        <v/>
      </c>
      <c r="PM295" s="66" t="str">
        <f t="shared" si="1810"/>
        <v/>
      </c>
      <c r="PN295" s="66" t="str">
        <f t="shared" si="1811"/>
        <v/>
      </c>
      <c r="PO295" s="66" t="str">
        <f t="shared" si="1812"/>
        <v/>
      </c>
      <c r="PP295" s="66" t="str">
        <f t="shared" si="1813"/>
        <v/>
      </c>
      <c r="PQ295" s="66" t="str">
        <f t="shared" si="1814"/>
        <v/>
      </c>
      <c r="PR295" s="66" t="str">
        <f t="shared" si="1815"/>
        <v/>
      </c>
      <c r="PS295" s="66" t="str">
        <f t="shared" si="1816"/>
        <v/>
      </c>
      <c r="PT295" s="66" t="str">
        <f t="shared" si="1817"/>
        <v/>
      </c>
      <c r="PU295" s="66" t="str">
        <f t="shared" si="1818"/>
        <v/>
      </c>
      <c r="PV295" s="66" t="str">
        <f t="shared" si="1819"/>
        <v/>
      </c>
      <c r="PW295" s="66" t="str">
        <f t="shared" si="1820"/>
        <v/>
      </c>
      <c r="PX295" s="66" t="str">
        <f t="shared" si="1821"/>
        <v/>
      </c>
      <c r="PY295" s="66" t="str">
        <f t="shared" si="1822"/>
        <v/>
      </c>
      <c r="PZ295" s="66" t="str">
        <f t="shared" si="1823"/>
        <v/>
      </c>
      <c r="QA295" s="66" t="str">
        <f t="shared" si="1824"/>
        <v/>
      </c>
      <c r="QB295" s="66" t="str">
        <f t="shared" si="1825"/>
        <v/>
      </c>
      <c r="QC295" s="66" t="str">
        <f t="shared" si="1826"/>
        <v/>
      </c>
      <c r="QD295" s="66" t="str">
        <f t="shared" si="1827"/>
        <v/>
      </c>
      <c r="QE295" s="66" t="str">
        <f t="shared" si="1828"/>
        <v/>
      </c>
      <c r="QF295" s="66" t="str">
        <f t="shared" si="1829"/>
        <v/>
      </c>
      <c r="QG295" s="66" t="str">
        <f t="shared" si="1830"/>
        <v/>
      </c>
      <c r="QH295" s="66" t="str">
        <f t="shared" si="1831"/>
        <v/>
      </c>
      <c r="QI295" s="66" t="str">
        <f t="shared" si="1832"/>
        <v/>
      </c>
      <c r="QJ295" s="66" t="str">
        <f t="shared" si="1833"/>
        <v/>
      </c>
      <c r="QK295" s="66" t="str">
        <f t="shared" si="1834"/>
        <v/>
      </c>
      <c r="QL295" s="66" t="str">
        <f t="shared" si="1835"/>
        <v/>
      </c>
      <c r="QM295" s="66" t="str">
        <f t="shared" si="1836"/>
        <v/>
      </c>
      <c r="QN295" s="66" t="str">
        <f t="shared" si="1837"/>
        <v/>
      </c>
      <c r="QO295" s="66" t="str">
        <f t="shared" si="1838"/>
        <v/>
      </c>
      <c r="QP295" s="66" t="str">
        <f t="shared" si="1839"/>
        <v/>
      </c>
      <c r="QQ295" s="66" t="str">
        <f t="shared" si="1840"/>
        <v/>
      </c>
      <c r="QR295" s="66" t="str">
        <f t="shared" si="1841"/>
        <v/>
      </c>
      <c r="QS295" s="66" t="str">
        <f t="shared" si="1842"/>
        <v/>
      </c>
      <c r="QT295" s="66" t="str">
        <f t="shared" si="1843"/>
        <v/>
      </c>
      <c r="QU295" s="66" t="str">
        <f t="shared" si="1844"/>
        <v/>
      </c>
      <c r="QV295" s="66" t="str">
        <f t="shared" si="1845"/>
        <v/>
      </c>
      <c r="QW295" s="66" t="str">
        <f t="shared" si="1846"/>
        <v/>
      </c>
      <c r="QX295" s="66" t="str">
        <f t="shared" si="1847"/>
        <v/>
      </c>
      <c r="QY295" s="66" t="str">
        <f t="shared" si="1848"/>
        <v/>
      </c>
      <c r="QZ295" s="66" t="str">
        <f t="shared" si="1849"/>
        <v/>
      </c>
      <c r="RA295" s="66" t="str">
        <f t="shared" si="1850"/>
        <v/>
      </c>
      <c r="RB295" s="66" t="str">
        <f t="shared" si="1851"/>
        <v/>
      </c>
      <c r="RC295" s="66" t="str">
        <f t="shared" si="1852"/>
        <v/>
      </c>
      <c r="RD295" s="66" t="str">
        <f t="shared" si="1853"/>
        <v/>
      </c>
      <c r="RE295" s="66" t="str">
        <f t="shared" si="1854"/>
        <v/>
      </c>
      <c r="RF295" s="66" t="str">
        <f t="shared" si="1855"/>
        <v/>
      </c>
      <c r="RG295" s="66" t="str">
        <f t="shared" si="1856"/>
        <v/>
      </c>
      <c r="RH295" s="66" t="str">
        <f t="shared" si="1857"/>
        <v/>
      </c>
      <c r="RI295" s="66" t="str">
        <f t="shared" si="1858"/>
        <v/>
      </c>
      <c r="RJ295" s="66" t="str">
        <f t="shared" si="1859"/>
        <v/>
      </c>
      <c r="RK295" s="66" t="str">
        <f t="shared" si="1860"/>
        <v/>
      </c>
      <c r="RL295" s="66" t="str">
        <f t="shared" si="1861"/>
        <v/>
      </c>
      <c r="RM295" s="66" t="str">
        <f t="shared" si="1862"/>
        <v/>
      </c>
      <c r="RN295" s="66" t="str">
        <f t="shared" si="1863"/>
        <v/>
      </c>
      <c r="RO295" s="66" t="str">
        <f t="shared" si="1864"/>
        <v/>
      </c>
      <c r="RP295" s="66" t="str">
        <f t="shared" si="1865"/>
        <v/>
      </c>
      <c r="RQ295" s="66" t="str">
        <f t="shared" si="1866"/>
        <v/>
      </c>
      <c r="RR295" s="66" t="str">
        <f t="shared" si="1867"/>
        <v/>
      </c>
      <c r="RS295" s="66" t="str">
        <f t="shared" si="1868"/>
        <v/>
      </c>
      <c r="RT295" s="66" t="str">
        <f t="shared" si="1869"/>
        <v/>
      </c>
      <c r="RU295" s="66" t="str">
        <f t="shared" si="1870"/>
        <v/>
      </c>
      <c r="RV295" s="66" t="str">
        <f t="shared" si="1871"/>
        <v/>
      </c>
      <c r="RW295" s="66" t="str">
        <f t="shared" si="1872"/>
        <v/>
      </c>
      <c r="RX295" s="66" t="str">
        <f t="shared" si="1873"/>
        <v/>
      </c>
      <c r="RY295" s="66" t="str">
        <f t="shared" si="1874"/>
        <v/>
      </c>
      <c r="RZ295" s="66" t="str">
        <f t="shared" si="1875"/>
        <v/>
      </c>
      <c r="SA295" s="66" t="str">
        <f t="shared" si="1876"/>
        <v/>
      </c>
      <c r="SB295" s="66" t="str">
        <f t="shared" si="1877"/>
        <v/>
      </c>
      <c r="SC295" s="66" t="str">
        <f t="shared" si="1878"/>
        <v/>
      </c>
      <c r="SD295" s="66" t="str">
        <f t="shared" si="1879"/>
        <v/>
      </c>
      <c r="SE295" s="66" t="str">
        <f t="shared" si="1880"/>
        <v/>
      </c>
      <c r="SF295" s="66" t="str">
        <f t="shared" si="1881"/>
        <v/>
      </c>
      <c r="SG295" s="66" t="str">
        <f t="shared" si="1882"/>
        <v/>
      </c>
      <c r="SH295" s="66" t="str">
        <f t="shared" si="1883"/>
        <v/>
      </c>
      <c r="SI295" s="66" t="str">
        <f t="shared" si="1884"/>
        <v/>
      </c>
      <c r="SJ295" s="66" t="str">
        <f t="shared" si="1885"/>
        <v/>
      </c>
      <c r="SK295" s="66" t="str">
        <f t="shared" si="1886"/>
        <v/>
      </c>
      <c r="SL295" s="66" t="str">
        <f t="shared" si="1887"/>
        <v/>
      </c>
      <c r="SM295" s="66" t="str">
        <f t="shared" si="1888"/>
        <v/>
      </c>
      <c r="SN295" s="66" t="str">
        <f t="shared" si="1889"/>
        <v/>
      </c>
      <c r="SO295" s="66" t="str">
        <f t="shared" si="1890"/>
        <v/>
      </c>
      <c r="SP295" s="66" t="str">
        <f t="shared" si="1891"/>
        <v/>
      </c>
      <c r="SQ295" s="66" t="str">
        <f t="shared" si="1892"/>
        <v/>
      </c>
      <c r="SR295" s="66" t="str">
        <f t="shared" si="1893"/>
        <v/>
      </c>
      <c r="SS295" s="66" t="str">
        <f t="shared" si="1894"/>
        <v/>
      </c>
      <c r="ST295" s="66" t="str">
        <f t="shared" si="1895"/>
        <v/>
      </c>
      <c r="SU295" s="66" t="str">
        <f t="shared" si="1896"/>
        <v/>
      </c>
      <c r="SV295" s="66" t="str">
        <f t="shared" si="1897"/>
        <v/>
      </c>
      <c r="SW295" s="66" t="str">
        <f t="shared" si="1898"/>
        <v/>
      </c>
      <c r="SX295" s="66" t="str">
        <f t="shared" si="1899"/>
        <v/>
      </c>
      <c r="SY295" s="66" t="str">
        <f t="shared" si="1900"/>
        <v/>
      </c>
      <c r="SZ295" s="66" t="str">
        <f t="shared" si="1901"/>
        <v/>
      </c>
      <c r="TA295" s="66" t="str">
        <f t="shared" si="1902"/>
        <v/>
      </c>
      <c r="TB295" s="66" t="str">
        <f t="shared" si="1903"/>
        <v/>
      </c>
      <c r="TC295" s="66" t="str">
        <f t="shared" si="1904"/>
        <v/>
      </c>
      <c r="TD295" s="66" t="str">
        <f t="shared" si="1905"/>
        <v/>
      </c>
      <c r="TE295" s="66" t="str">
        <f t="shared" si="1906"/>
        <v/>
      </c>
      <c r="TF295" s="66" t="str">
        <f t="shared" si="1907"/>
        <v/>
      </c>
      <c r="TG295" s="66" t="str">
        <f t="shared" si="1908"/>
        <v/>
      </c>
      <c r="TH295" s="66" t="str">
        <f t="shared" si="1909"/>
        <v/>
      </c>
      <c r="TI295" s="66" t="str">
        <f t="shared" si="1910"/>
        <v/>
      </c>
      <c r="TJ295" s="66" t="str">
        <f t="shared" si="1911"/>
        <v/>
      </c>
      <c r="TK295" s="66" t="str">
        <f t="shared" si="1912"/>
        <v/>
      </c>
      <c r="TL295" s="66" t="str">
        <f t="shared" si="1913"/>
        <v/>
      </c>
      <c r="TM295" s="66" t="str">
        <f t="shared" si="1914"/>
        <v/>
      </c>
      <c r="TN295" s="66" t="str">
        <f t="shared" si="1915"/>
        <v/>
      </c>
      <c r="TO295" s="66" t="str">
        <f t="shared" si="1916"/>
        <v/>
      </c>
      <c r="TP295" s="66" t="str">
        <f t="shared" si="1917"/>
        <v/>
      </c>
      <c r="TQ295" s="66" t="str">
        <f t="shared" si="1918"/>
        <v/>
      </c>
      <c r="TR295" s="66" t="str">
        <f t="shared" si="1919"/>
        <v/>
      </c>
      <c r="TS295" s="66" t="str">
        <f t="shared" si="1920"/>
        <v/>
      </c>
      <c r="TT295" s="66" t="str">
        <f t="shared" si="1921"/>
        <v/>
      </c>
      <c r="TU295" s="66" t="str">
        <f t="shared" si="1922"/>
        <v/>
      </c>
      <c r="TV295" s="66" t="str">
        <f t="shared" si="1923"/>
        <v/>
      </c>
      <c r="TW295" s="66" t="str">
        <f t="shared" si="1924"/>
        <v/>
      </c>
      <c r="TX295" s="66" t="str">
        <f t="shared" si="1925"/>
        <v/>
      </c>
      <c r="TY295" s="66" t="str">
        <f t="shared" si="1926"/>
        <v/>
      </c>
      <c r="TZ295" s="66" t="str">
        <f t="shared" si="1927"/>
        <v/>
      </c>
      <c r="UA295" s="66" t="str">
        <f t="shared" si="1928"/>
        <v/>
      </c>
      <c r="UB295" s="66" t="str">
        <f t="shared" si="1929"/>
        <v/>
      </c>
      <c r="UC295" s="66" t="str">
        <f t="shared" si="1930"/>
        <v/>
      </c>
      <c r="UD295" s="66" t="str">
        <f t="shared" si="1931"/>
        <v/>
      </c>
      <c r="UE295" s="66" t="str">
        <f t="shared" si="1932"/>
        <v/>
      </c>
      <c r="UF295" s="66" t="str">
        <f t="shared" si="1933"/>
        <v/>
      </c>
      <c r="UG295" s="66" t="str">
        <f t="shared" si="1934"/>
        <v/>
      </c>
      <c r="UH295" s="66" t="str">
        <f t="shared" si="1935"/>
        <v/>
      </c>
      <c r="UI295" s="66" t="str">
        <f t="shared" si="1936"/>
        <v/>
      </c>
      <c r="UJ295" s="66" t="str">
        <f t="shared" si="1937"/>
        <v/>
      </c>
      <c r="UK295" s="66" t="str">
        <f t="shared" si="1938"/>
        <v/>
      </c>
      <c r="UL295" s="66" t="str">
        <f t="shared" si="1939"/>
        <v/>
      </c>
      <c r="UM295" s="66" t="str">
        <f t="shared" si="1940"/>
        <v/>
      </c>
      <c r="UN295" s="66" t="str">
        <f t="shared" si="1941"/>
        <v/>
      </c>
      <c r="UO295" s="66" t="str">
        <f t="shared" si="1942"/>
        <v/>
      </c>
      <c r="UP295" s="66" t="str">
        <f t="shared" si="1943"/>
        <v/>
      </c>
      <c r="UQ295" s="66" t="str">
        <f t="shared" si="1944"/>
        <v/>
      </c>
      <c r="UR295" s="66" t="str">
        <f t="shared" si="1945"/>
        <v/>
      </c>
      <c r="US295" s="66" t="str">
        <f t="shared" si="1946"/>
        <v/>
      </c>
      <c r="UT295" s="66" t="str">
        <f t="shared" si="1947"/>
        <v/>
      </c>
      <c r="UU295" s="66" t="str">
        <f t="shared" si="1948"/>
        <v/>
      </c>
      <c r="UV295" s="66" t="str">
        <f t="shared" si="1949"/>
        <v/>
      </c>
      <c r="UW295" s="66" t="str">
        <f t="shared" si="1950"/>
        <v/>
      </c>
      <c r="UX295" s="66" t="str">
        <f t="shared" si="1951"/>
        <v/>
      </c>
      <c r="UY295" s="66" t="str">
        <f t="shared" si="1952"/>
        <v/>
      </c>
      <c r="UZ295" s="66" t="str">
        <f t="shared" si="1953"/>
        <v/>
      </c>
      <c r="VA295" s="66" t="str">
        <f t="shared" si="1954"/>
        <v/>
      </c>
      <c r="VB295" s="66" t="str">
        <f t="shared" si="1955"/>
        <v/>
      </c>
      <c r="VC295" s="66" t="str">
        <f t="shared" si="1956"/>
        <v/>
      </c>
      <c r="VD295" s="66" t="str">
        <f t="shared" si="1957"/>
        <v/>
      </c>
      <c r="VE295" s="66" t="str">
        <f t="shared" si="1958"/>
        <v/>
      </c>
      <c r="VF295" s="66" t="str">
        <f t="shared" si="1959"/>
        <v/>
      </c>
      <c r="VG295" s="66" t="str">
        <f t="shared" si="1960"/>
        <v/>
      </c>
      <c r="VH295" s="66" t="str">
        <f t="shared" si="1961"/>
        <v/>
      </c>
      <c r="VI295" s="66" t="str">
        <f t="shared" si="1962"/>
        <v/>
      </c>
      <c r="VJ295" s="66" t="str">
        <f t="shared" si="1963"/>
        <v/>
      </c>
      <c r="VK295" s="66" t="str">
        <f t="shared" si="1964"/>
        <v/>
      </c>
      <c r="VL295" s="66" t="str">
        <f t="shared" si="1965"/>
        <v/>
      </c>
      <c r="VM295" s="66" t="str">
        <f t="shared" si="1966"/>
        <v/>
      </c>
      <c r="VN295" s="66" t="str">
        <f t="shared" si="1967"/>
        <v/>
      </c>
      <c r="VO295" s="66" t="str">
        <f t="shared" si="1968"/>
        <v/>
      </c>
      <c r="VP295" s="66" t="str">
        <f t="shared" si="1969"/>
        <v/>
      </c>
      <c r="VQ295" s="66" t="str">
        <f t="shared" si="1970"/>
        <v/>
      </c>
      <c r="VR295" s="66" t="str">
        <f t="shared" si="1971"/>
        <v/>
      </c>
      <c r="VS295" s="66" t="str">
        <f t="shared" si="1972"/>
        <v/>
      </c>
      <c r="VT295" s="66" t="str">
        <f t="shared" si="1973"/>
        <v/>
      </c>
      <c r="VU295" s="66" t="str">
        <f t="shared" si="1974"/>
        <v/>
      </c>
      <c r="VV295" s="66" t="str">
        <f t="shared" si="1975"/>
        <v/>
      </c>
      <c r="VW295" s="66" t="str">
        <f t="shared" si="1976"/>
        <v/>
      </c>
      <c r="VX295" s="66" t="str">
        <f t="shared" si="1977"/>
        <v/>
      </c>
      <c r="VY295" s="66" t="str">
        <f t="shared" si="1978"/>
        <v/>
      </c>
      <c r="VZ295" s="66" t="str">
        <f t="shared" si="1979"/>
        <v/>
      </c>
      <c r="WA295" s="66" t="str">
        <f t="shared" si="1980"/>
        <v/>
      </c>
      <c r="WB295" s="66" t="str">
        <f t="shared" si="1981"/>
        <v/>
      </c>
      <c r="WC295" s="66" t="str">
        <f t="shared" si="1982"/>
        <v/>
      </c>
      <c r="WD295" s="66" t="str">
        <f t="shared" si="1983"/>
        <v/>
      </c>
      <c r="WE295" s="66" t="str">
        <f t="shared" si="1984"/>
        <v/>
      </c>
      <c r="WF295" s="66" t="str">
        <f t="shared" si="1985"/>
        <v/>
      </c>
      <c r="WG295" s="66" t="str">
        <f t="shared" si="1986"/>
        <v/>
      </c>
      <c r="WH295" s="66" t="str">
        <f t="shared" si="1987"/>
        <v/>
      </c>
      <c r="WI295" s="66" t="str">
        <f t="shared" si="1988"/>
        <v/>
      </c>
      <c r="WJ295" s="66" t="str">
        <f t="shared" si="1989"/>
        <v/>
      </c>
      <c r="WK295" s="66" t="str">
        <f t="shared" si="1990"/>
        <v/>
      </c>
      <c r="WL295" s="66" t="str">
        <f t="shared" si="1991"/>
        <v/>
      </c>
      <c r="WM295" s="66" t="str">
        <f t="shared" si="1992"/>
        <v/>
      </c>
      <c r="WN295" s="66" t="str">
        <f t="shared" si="1993"/>
        <v/>
      </c>
      <c r="WO295" s="66" t="str">
        <f t="shared" si="1994"/>
        <v/>
      </c>
      <c r="WP295" s="66" t="str">
        <f t="shared" si="1995"/>
        <v/>
      </c>
      <c r="WQ295" s="66" t="str">
        <f t="shared" si="1996"/>
        <v/>
      </c>
      <c r="WR295" s="66" t="str">
        <f t="shared" si="1997"/>
        <v/>
      </c>
      <c r="WS295" s="66" t="str">
        <f t="shared" si="1998"/>
        <v/>
      </c>
      <c r="WT295" s="66" t="str">
        <f t="shared" si="1999"/>
        <v/>
      </c>
      <c r="WU295" s="66" t="str">
        <f t="shared" si="2000"/>
        <v/>
      </c>
      <c r="WV295" s="66" t="str">
        <f t="shared" si="2001"/>
        <v/>
      </c>
      <c r="WW295" s="66" t="str">
        <f t="shared" si="2002"/>
        <v/>
      </c>
      <c r="WX295" s="66" t="str">
        <f t="shared" si="2003"/>
        <v/>
      </c>
      <c r="WY295" s="66" t="str">
        <f t="shared" si="2004"/>
        <v/>
      </c>
      <c r="WZ295" s="66" t="str">
        <f t="shared" si="2005"/>
        <v/>
      </c>
      <c r="XA295" s="66" t="str">
        <f t="shared" si="2006"/>
        <v/>
      </c>
      <c r="XB295" s="66" t="str">
        <f t="shared" si="2007"/>
        <v/>
      </c>
      <c r="XC295" s="66" t="str">
        <f t="shared" si="2008"/>
        <v/>
      </c>
      <c r="XD295" s="66" t="str">
        <f t="shared" si="2009"/>
        <v/>
      </c>
      <c r="XE295" s="66" t="str">
        <f t="shared" si="2010"/>
        <v/>
      </c>
      <c r="XF295" s="66" t="str">
        <f t="shared" si="2011"/>
        <v/>
      </c>
      <c r="XG295" s="66" t="str">
        <f t="shared" si="2012"/>
        <v/>
      </c>
      <c r="XH295" s="66" t="str">
        <f t="shared" si="2013"/>
        <v/>
      </c>
      <c r="XI295" s="66" t="str">
        <f t="shared" si="2014"/>
        <v/>
      </c>
      <c r="XJ295" s="66" t="str">
        <f t="shared" si="2015"/>
        <v/>
      </c>
      <c r="XK295" s="66" t="str">
        <f t="shared" si="2016"/>
        <v/>
      </c>
      <c r="XL295" s="66" t="str">
        <f t="shared" si="2017"/>
        <v/>
      </c>
      <c r="XM295" s="66" t="str">
        <f t="shared" si="2018"/>
        <v/>
      </c>
      <c r="XN295" s="66" t="str">
        <f t="shared" si="2019"/>
        <v/>
      </c>
      <c r="XO295" s="66" t="str">
        <f t="shared" si="2020"/>
        <v/>
      </c>
      <c r="XP295" s="66" t="str">
        <f t="shared" si="2021"/>
        <v/>
      </c>
      <c r="XQ295" s="66" t="str">
        <f t="shared" si="2022"/>
        <v/>
      </c>
      <c r="XR295" s="66" t="str">
        <f t="shared" si="2023"/>
        <v/>
      </c>
      <c r="XS295" s="66" t="str">
        <f t="shared" si="2024"/>
        <v/>
      </c>
      <c r="XT295" s="66" t="str">
        <f t="shared" si="2025"/>
        <v/>
      </c>
      <c r="XU295" s="66" t="str">
        <f t="shared" si="2026"/>
        <v/>
      </c>
      <c r="XV295" s="66" t="str">
        <f t="shared" si="2027"/>
        <v/>
      </c>
      <c r="XW295" s="66" t="str">
        <f t="shared" si="2028"/>
        <v/>
      </c>
      <c r="XX295" s="66" t="str">
        <f t="shared" si="2029"/>
        <v/>
      </c>
      <c r="XY295" s="66" t="str">
        <f t="shared" si="2030"/>
        <v/>
      </c>
      <c r="XZ295" s="66" t="str">
        <f t="shared" si="2031"/>
        <v/>
      </c>
      <c r="YA295" s="66" t="str">
        <f t="shared" si="2032"/>
        <v/>
      </c>
      <c r="YB295" s="66" t="str">
        <f t="shared" si="2033"/>
        <v/>
      </c>
      <c r="YC295" s="66" t="str">
        <f t="shared" si="2034"/>
        <v/>
      </c>
      <c r="YD295" s="66" t="str">
        <f t="shared" si="2035"/>
        <v/>
      </c>
      <c r="YE295" s="66" t="str">
        <f t="shared" si="2036"/>
        <v/>
      </c>
      <c r="YF295" s="66" t="str">
        <f t="shared" si="2037"/>
        <v/>
      </c>
      <c r="YG295" s="66" t="str">
        <f t="shared" si="2038"/>
        <v/>
      </c>
      <c r="YH295" s="66" t="str">
        <f t="shared" si="2039"/>
        <v/>
      </c>
      <c r="YI295" s="66" t="str">
        <f t="shared" si="2040"/>
        <v/>
      </c>
      <c r="YJ295" s="66" t="str">
        <f t="shared" si="2041"/>
        <v/>
      </c>
      <c r="YK295" s="66" t="str">
        <f t="shared" si="2042"/>
        <v/>
      </c>
      <c r="YL295" s="66" t="str">
        <f t="shared" si="2043"/>
        <v/>
      </c>
      <c r="YM295" s="66" t="str">
        <f t="shared" si="2044"/>
        <v/>
      </c>
      <c r="YN295" s="66" t="str">
        <f t="shared" si="2045"/>
        <v/>
      </c>
      <c r="YO295" s="66" t="str">
        <f t="shared" si="2046"/>
        <v/>
      </c>
      <c r="YP295" s="66" t="str">
        <f t="shared" si="2047"/>
        <v/>
      </c>
      <c r="YQ295" s="66" t="str">
        <f t="shared" si="2048"/>
        <v/>
      </c>
      <c r="YR295" s="66" t="str">
        <f t="shared" si="2049"/>
        <v/>
      </c>
      <c r="YS295" s="66" t="str">
        <f t="shared" si="2050"/>
        <v/>
      </c>
      <c r="YT295" s="66" t="str">
        <f t="shared" si="2051"/>
        <v/>
      </c>
      <c r="YU295" s="66" t="str">
        <f t="shared" si="2052"/>
        <v/>
      </c>
      <c r="YV295" s="66" t="str">
        <f t="shared" si="2053"/>
        <v/>
      </c>
      <c r="YW295" s="66" t="str">
        <f t="shared" si="2054"/>
        <v/>
      </c>
      <c r="YX295" s="66" t="str">
        <f t="shared" si="2055"/>
        <v/>
      </c>
      <c r="YY295" s="66" t="str">
        <f t="shared" si="2056"/>
        <v/>
      </c>
      <c r="YZ295" s="66" t="str">
        <f t="shared" si="2057"/>
        <v/>
      </c>
      <c r="ZA295" s="66" t="str">
        <f t="shared" si="2058"/>
        <v/>
      </c>
      <c r="ZB295" s="66" t="str">
        <f t="shared" si="2059"/>
        <v/>
      </c>
      <c r="ZC295" s="66" t="str">
        <f t="shared" si="2060"/>
        <v/>
      </c>
      <c r="ZD295" s="66" t="str">
        <f t="shared" si="2061"/>
        <v/>
      </c>
      <c r="ZE295" s="66" t="str">
        <f t="shared" si="2062"/>
        <v/>
      </c>
      <c r="ZF295" s="66" t="str">
        <f t="shared" si="2063"/>
        <v/>
      </c>
      <c r="ZG295" s="66" t="str">
        <f t="shared" si="2064"/>
        <v/>
      </c>
      <c r="ZH295" s="66" t="str">
        <f t="shared" si="2065"/>
        <v/>
      </c>
      <c r="ZI295" s="66" t="str">
        <f t="shared" si="2066"/>
        <v/>
      </c>
      <c r="ZJ295" s="66" t="str">
        <f t="shared" si="2067"/>
        <v/>
      </c>
      <c r="ZK295" s="66" t="str">
        <f t="shared" si="2068"/>
        <v/>
      </c>
      <c r="ZL295" s="66" t="str">
        <f t="shared" si="2069"/>
        <v/>
      </c>
      <c r="ZM295" s="66" t="str">
        <f t="shared" si="2070"/>
        <v/>
      </c>
      <c r="ZN295" s="66" t="str">
        <f t="shared" si="2071"/>
        <v/>
      </c>
      <c r="ZO295" s="66" t="str">
        <f t="shared" si="2072"/>
        <v/>
      </c>
      <c r="ZP295" s="66" t="str">
        <f t="shared" si="2073"/>
        <v/>
      </c>
      <c r="ZQ295" s="66" t="str">
        <f t="shared" si="2074"/>
        <v/>
      </c>
      <c r="ZR295" s="66" t="str">
        <f t="shared" si="2075"/>
        <v/>
      </c>
      <c r="ZS295" s="66" t="str">
        <f t="shared" si="2076"/>
        <v/>
      </c>
      <c r="ZT295" s="66" t="str">
        <f t="shared" si="2077"/>
        <v/>
      </c>
      <c r="ZU295" s="66" t="str">
        <f t="shared" si="2078"/>
        <v/>
      </c>
      <c r="ZV295" s="66" t="str">
        <f t="shared" si="2079"/>
        <v/>
      </c>
      <c r="ZW295" s="66" t="str">
        <f t="shared" si="2080"/>
        <v/>
      </c>
      <c r="ZX295" s="66" t="str">
        <f t="shared" si="2081"/>
        <v/>
      </c>
      <c r="ZY295" s="66" t="str">
        <f t="shared" si="2082"/>
        <v/>
      </c>
      <c r="ZZ295" s="66" t="str">
        <f t="shared" si="2083"/>
        <v/>
      </c>
      <c r="AAA295" s="66" t="str">
        <f t="shared" si="2084"/>
        <v/>
      </c>
      <c r="AAB295" s="66" t="str">
        <f t="shared" si="2085"/>
        <v/>
      </c>
      <c r="AAC295" s="66" t="str">
        <f t="shared" si="2086"/>
        <v/>
      </c>
      <c r="AAD295" s="66" t="str">
        <f t="shared" si="2087"/>
        <v/>
      </c>
      <c r="AAE295" s="66" t="str">
        <f t="shared" si="2088"/>
        <v/>
      </c>
      <c r="AAF295" s="66" t="str">
        <f t="shared" si="2089"/>
        <v/>
      </c>
      <c r="AAG295" s="66" t="str">
        <f t="shared" si="2090"/>
        <v/>
      </c>
      <c r="AAH295" s="66" t="str">
        <f t="shared" si="2091"/>
        <v/>
      </c>
      <c r="AAI295" s="66" t="str">
        <f t="shared" si="2092"/>
        <v/>
      </c>
      <c r="AAJ295" s="66" t="str">
        <f t="shared" si="2093"/>
        <v/>
      </c>
      <c r="AAK295" s="66" t="str">
        <f t="shared" si="2094"/>
        <v/>
      </c>
      <c r="AAL295" s="66" t="str">
        <f t="shared" si="2095"/>
        <v/>
      </c>
      <c r="AAM295" s="66" t="str">
        <f t="shared" si="2096"/>
        <v/>
      </c>
      <c r="AAN295" s="66" t="str">
        <f t="shared" si="2097"/>
        <v/>
      </c>
      <c r="AAO295" s="66" t="str">
        <f t="shared" si="2098"/>
        <v/>
      </c>
      <c r="AAP295" s="66" t="str">
        <f t="shared" si="2099"/>
        <v/>
      </c>
      <c r="AAQ295" s="66" t="str">
        <f t="shared" si="2100"/>
        <v/>
      </c>
      <c r="AAR295" s="66" t="str">
        <f t="shared" si="2101"/>
        <v/>
      </c>
      <c r="AAS295" s="66" t="str">
        <f t="shared" si="2102"/>
        <v/>
      </c>
      <c r="AAT295" s="66" t="str">
        <f t="shared" si="2103"/>
        <v/>
      </c>
      <c r="AAU295" s="66" t="str">
        <f t="shared" si="2104"/>
        <v/>
      </c>
      <c r="AAV295" s="66" t="str">
        <f t="shared" si="2105"/>
        <v/>
      </c>
      <c r="AAW295" s="66" t="str">
        <f t="shared" si="2106"/>
        <v/>
      </c>
      <c r="AAX295" s="66" t="str">
        <f t="shared" si="2107"/>
        <v/>
      </c>
      <c r="AAY295" s="66" t="str">
        <f t="shared" si="2108"/>
        <v/>
      </c>
      <c r="AAZ295" s="66" t="str">
        <f t="shared" si="2109"/>
        <v/>
      </c>
      <c r="ABA295" s="66" t="str">
        <f t="shared" si="2110"/>
        <v/>
      </c>
      <c r="ABB295" s="66" t="str">
        <f t="shared" si="2111"/>
        <v/>
      </c>
      <c r="ABC295" s="66" t="str">
        <f t="shared" si="2112"/>
        <v/>
      </c>
      <c r="ABD295" s="66" t="str">
        <f t="shared" si="2113"/>
        <v/>
      </c>
      <c r="ABE295" s="66" t="str">
        <f t="shared" si="2114"/>
        <v/>
      </c>
      <c r="ABF295" s="66" t="str">
        <f t="shared" si="2115"/>
        <v/>
      </c>
      <c r="ABG295" s="66" t="str">
        <f t="shared" si="2116"/>
        <v/>
      </c>
      <c r="ABH295" s="66" t="str">
        <f t="shared" si="2117"/>
        <v/>
      </c>
      <c r="ABI295" s="66" t="str">
        <f t="shared" si="2118"/>
        <v/>
      </c>
      <c r="ABJ295" s="66" t="str">
        <f t="shared" si="2119"/>
        <v/>
      </c>
      <c r="ABK295" s="66" t="str">
        <f t="shared" si="2120"/>
        <v/>
      </c>
      <c r="ABL295" s="66" t="str">
        <f t="shared" si="2121"/>
        <v/>
      </c>
      <c r="ABM295" s="66" t="str">
        <f t="shared" si="2122"/>
        <v/>
      </c>
      <c r="ABN295" s="66" t="str">
        <f t="shared" si="2123"/>
        <v/>
      </c>
      <c r="ABO295" s="66" t="str">
        <f t="shared" si="2124"/>
        <v/>
      </c>
      <c r="ABP295" s="66" t="str">
        <f t="shared" si="2125"/>
        <v/>
      </c>
      <c r="ABQ295" s="66" t="str">
        <f t="shared" si="2126"/>
        <v/>
      </c>
      <c r="ABR295" s="66" t="str">
        <f t="shared" si="2127"/>
        <v/>
      </c>
      <c r="ABS295" s="66" t="str">
        <f t="shared" si="2128"/>
        <v/>
      </c>
      <c r="ABT295" s="66" t="str">
        <f t="shared" si="2129"/>
        <v/>
      </c>
      <c r="ABU295" s="66" t="str">
        <f t="shared" si="2130"/>
        <v/>
      </c>
      <c r="ABV295" s="66" t="str">
        <f t="shared" si="2131"/>
        <v/>
      </c>
      <c r="ABW295" s="66" t="str">
        <f t="shared" si="2132"/>
        <v/>
      </c>
      <c r="ABX295" s="66" t="str">
        <f t="shared" si="2133"/>
        <v/>
      </c>
      <c r="ABY295" s="66" t="str">
        <f t="shared" si="2134"/>
        <v/>
      </c>
      <c r="ABZ295" s="66" t="str">
        <f t="shared" si="2135"/>
        <v/>
      </c>
      <c r="ACA295" s="66" t="str">
        <f t="shared" si="2136"/>
        <v/>
      </c>
      <c r="ACB295" s="66" t="str">
        <f t="shared" si="2137"/>
        <v/>
      </c>
      <c r="ACC295" s="66" t="str">
        <f t="shared" si="2138"/>
        <v/>
      </c>
      <c r="ACD295" s="66" t="str">
        <f t="shared" si="2139"/>
        <v/>
      </c>
      <c r="ACE295" s="66" t="str">
        <f t="shared" si="2140"/>
        <v/>
      </c>
      <c r="ACF295" s="66" t="str">
        <f t="shared" si="2141"/>
        <v/>
      </c>
      <c r="ACG295" s="66" t="str">
        <f t="shared" si="2142"/>
        <v/>
      </c>
      <c r="ACH295" s="66" t="str">
        <f t="shared" si="2143"/>
        <v/>
      </c>
      <c r="ACI295" s="66" t="str">
        <f t="shared" si="2144"/>
        <v/>
      </c>
      <c r="ACJ295" s="66" t="str">
        <f t="shared" si="2145"/>
        <v/>
      </c>
      <c r="ACK295" s="66" t="str">
        <f t="shared" si="2146"/>
        <v/>
      </c>
      <c r="ACL295" s="66" t="str">
        <f t="shared" si="2147"/>
        <v/>
      </c>
      <c r="ACM295" s="66" t="str">
        <f t="shared" ref="ACM295:ACN295" si="2187">IF(AND(ACS$3="Unit", ACL295=""), "", IF(AND(ACS$3="Unit", ACL295="-"),"", IF(ACS$3="Unit", "kg/GJ delivered", IF(AND(NY295&lt;&gt;"", NY295&lt;&gt;"-", NX295="-"),"", IF($H295="","", IF(NX295="nd", "",IF(NX295="&lt;n.a.&gt;", "", IF(NY295="#/MJ", "", IF(NY295="kg/GJ delivered",NX295,IF(NY295="g/MJ delivered",NX295,IF(NY295="kg/MJ delivered",NX295*1000,IF(NY295="mg/MJ delivered",NX295/1000,IF(NY295="g/kg",((NX295)*(1/$I295)*(1/$H295)),IF(NY295="mg/kg",((NX295/1000)*(1/$I295)*(1/$H295)),IF(NY295="mg/MJ delivered",NX295/1000,IF(NY295="-","","Error"))))))))))))))))</f>
        <v/>
      </c>
      <c r="ACN295" s="66" t="str">
        <f t="shared" si="2187"/>
        <v/>
      </c>
      <c r="ACO295" s="66" t="str">
        <f t="shared" si="2149"/>
        <v/>
      </c>
      <c r="ACP295" s="66" t="str">
        <f t="shared" si="2150"/>
        <v/>
      </c>
      <c r="ACQ295" s="66" t="str">
        <f t="shared" si="2151"/>
        <v/>
      </c>
      <c r="ACR295" s="66" t="str">
        <f t="shared" si="2152"/>
        <v/>
      </c>
      <c r="ACS295" s="66" t="str">
        <f t="shared" si="2153"/>
        <v/>
      </c>
      <c r="ACT295" s="66" t="str">
        <f t="shared" si="2154"/>
        <v/>
      </c>
    </row>
    <row r="296" spans="2:774" ht="15.75" customHeight="1" x14ac:dyDescent="0.25">
      <c r="B296" s="66">
        <v>340</v>
      </c>
      <c r="C296" s="66" t="s">
        <v>1264</v>
      </c>
      <c r="D296" s="66" t="s">
        <v>1674</v>
      </c>
      <c r="E296" s="156" t="s">
        <v>1212</v>
      </c>
      <c r="F296" s="66" t="s">
        <v>58</v>
      </c>
      <c r="G296" s="66" t="s">
        <v>492</v>
      </c>
      <c r="H296" s="126">
        <v>0.114</v>
      </c>
      <c r="I296" s="130">
        <f>'Heating Values'!$D$8</f>
        <v>11.9</v>
      </c>
      <c r="J296" s="66" t="str">
        <f t="shared" si="1759"/>
        <v>Dung Cake, Improved, IN</v>
      </c>
      <c r="K296" s="66" t="s">
        <v>1253</v>
      </c>
      <c r="L296" s="161"/>
      <c r="M296" s="161"/>
      <c r="N296" s="161"/>
      <c r="O296" s="66" t="s">
        <v>1188</v>
      </c>
      <c r="P296" s="66" t="str">
        <f t="shared" si="1768"/>
        <v>IN</v>
      </c>
      <c r="Q296" s="66" t="s">
        <v>2</v>
      </c>
      <c r="R296" s="162">
        <v>31</v>
      </c>
      <c r="S296" s="158" t="s">
        <v>523</v>
      </c>
      <c r="T296" s="158" t="s">
        <v>128</v>
      </c>
      <c r="U296" s="158" t="s">
        <v>128</v>
      </c>
      <c r="V296" s="158" t="s">
        <v>128</v>
      </c>
      <c r="W296" s="158" t="s">
        <v>128</v>
      </c>
      <c r="X296" s="158" t="s">
        <v>128</v>
      </c>
      <c r="Y296" s="158" t="s">
        <v>128</v>
      </c>
      <c r="Z296" s="158" t="s">
        <v>128</v>
      </c>
      <c r="AA296" s="158" t="s">
        <v>128</v>
      </c>
      <c r="AB296" s="158" t="s">
        <v>128</v>
      </c>
      <c r="AC296" s="158" t="s">
        <v>128</v>
      </c>
      <c r="AD296" s="158" t="s">
        <v>128</v>
      </c>
      <c r="AE296" s="158" t="s">
        <v>128</v>
      </c>
      <c r="AF296" s="158" t="s">
        <v>128</v>
      </c>
      <c r="AG296" s="158" t="s">
        <v>128</v>
      </c>
      <c r="AH296" s="158" t="s">
        <v>128</v>
      </c>
      <c r="AI296" s="158" t="s">
        <v>128</v>
      </c>
      <c r="AJ296" s="158" t="s">
        <v>128</v>
      </c>
      <c r="AK296" s="158" t="s">
        <v>128</v>
      </c>
      <c r="AL296" s="158" t="s">
        <v>128</v>
      </c>
      <c r="AM296" s="158" t="s">
        <v>128</v>
      </c>
      <c r="AN296" s="158" t="s">
        <v>128</v>
      </c>
      <c r="AO296" s="158" t="s">
        <v>128</v>
      </c>
      <c r="AP296" s="158" t="s">
        <v>128</v>
      </c>
      <c r="AQ296" s="158" t="s">
        <v>128</v>
      </c>
      <c r="AR296" s="158" t="s">
        <v>128</v>
      </c>
      <c r="AS296" s="158" t="s">
        <v>128</v>
      </c>
      <c r="AT296" s="158" t="s">
        <v>128</v>
      </c>
      <c r="AU296" s="158" t="s">
        <v>128</v>
      </c>
      <c r="AV296" s="158" t="s">
        <v>128</v>
      </c>
      <c r="AW296" s="158" t="s">
        <v>128</v>
      </c>
      <c r="AX296" s="158" t="s">
        <v>128</v>
      </c>
      <c r="AY296" s="158" t="s">
        <v>128</v>
      </c>
      <c r="AZ296" s="158" t="s">
        <v>128</v>
      </c>
      <c r="BA296" s="158" t="s">
        <v>128</v>
      </c>
      <c r="BB296" s="158" t="s">
        <v>128</v>
      </c>
      <c r="BC296" s="158" t="s">
        <v>128</v>
      </c>
      <c r="BD296" s="158" t="s">
        <v>128</v>
      </c>
      <c r="BE296" s="158" t="s">
        <v>128</v>
      </c>
      <c r="BF296" s="158" t="s">
        <v>128</v>
      </c>
      <c r="BG296" s="158" t="s">
        <v>128</v>
      </c>
      <c r="BH296" s="158" t="s">
        <v>128</v>
      </c>
      <c r="BI296" s="158" t="s">
        <v>128</v>
      </c>
      <c r="BJ296" s="158" t="s">
        <v>128</v>
      </c>
      <c r="BK296" s="158" t="s">
        <v>128</v>
      </c>
      <c r="BL296" s="158" t="s">
        <v>128</v>
      </c>
      <c r="BM296" s="158" t="s">
        <v>128</v>
      </c>
      <c r="BN296" s="158" t="s">
        <v>128</v>
      </c>
      <c r="BO296" s="158" t="s">
        <v>128</v>
      </c>
      <c r="BP296" s="158" t="s">
        <v>128</v>
      </c>
      <c r="BQ296" s="158" t="s">
        <v>128</v>
      </c>
      <c r="BR296" s="158" t="s">
        <v>128</v>
      </c>
      <c r="BS296" s="158" t="s">
        <v>128</v>
      </c>
      <c r="BT296" s="158" t="s">
        <v>128</v>
      </c>
      <c r="BU296" s="158" t="s">
        <v>128</v>
      </c>
      <c r="BV296" s="158" t="s">
        <v>128</v>
      </c>
      <c r="BW296" s="158" t="s">
        <v>128</v>
      </c>
      <c r="BX296" s="158" t="s">
        <v>128</v>
      </c>
      <c r="BY296" s="158" t="s">
        <v>128</v>
      </c>
      <c r="BZ296" s="158" t="s">
        <v>128</v>
      </c>
      <c r="CA296" s="158" t="s">
        <v>128</v>
      </c>
      <c r="CB296" s="158" t="s">
        <v>128</v>
      </c>
      <c r="CC296" s="158" t="s">
        <v>128</v>
      </c>
      <c r="CD296" s="158" t="s">
        <v>128</v>
      </c>
      <c r="CE296" s="158" t="s">
        <v>128</v>
      </c>
      <c r="CF296" s="158" t="s">
        <v>128</v>
      </c>
      <c r="CG296" s="158" t="s">
        <v>128</v>
      </c>
      <c r="CH296" s="158" t="s">
        <v>128</v>
      </c>
      <c r="CI296" s="158" t="s">
        <v>128</v>
      </c>
      <c r="CJ296" s="158" t="s">
        <v>128</v>
      </c>
      <c r="CK296" s="158" t="s">
        <v>128</v>
      </c>
      <c r="CL296" s="158" t="s">
        <v>128</v>
      </c>
      <c r="CM296" s="158" t="s">
        <v>128</v>
      </c>
      <c r="CN296" s="158" t="s">
        <v>128</v>
      </c>
      <c r="CO296" s="158" t="s">
        <v>128</v>
      </c>
      <c r="CP296" s="158" t="s">
        <v>128</v>
      </c>
      <c r="CQ296" s="158" t="s">
        <v>128</v>
      </c>
      <c r="CR296" s="158" t="s">
        <v>128</v>
      </c>
      <c r="CS296" s="158" t="s">
        <v>128</v>
      </c>
      <c r="CT296" s="158" t="s">
        <v>128</v>
      </c>
      <c r="CU296" s="158" t="s">
        <v>128</v>
      </c>
      <c r="CV296" s="158" t="s">
        <v>128</v>
      </c>
      <c r="CW296" s="158" t="s">
        <v>128</v>
      </c>
      <c r="CX296" s="158" t="s">
        <v>128</v>
      </c>
      <c r="CY296" s="158" t="s">
        <v>128</v>
      </c>
      <c r="CZ296" s="158" t="s">
        <v>128</v>
      </c>
      <c r="DA296" s="158" t="s">
        <v>128</v>
      </c>
      <c r="DB296" s="158" t="s">
        <v>128</v>
      </c>
      <c r="DC296" s="158" t="s">
        <v>128</v>
      </c>
      <c r="DD296" s="158" t="s">
        <v>128</v>
      </c>
      <c r="DE296" s="158" t="s">
        <v>128</v>
      </c>
      <c r="DF296" s="158" t="s">
        <v>128</v>
      </c>
      <c r="DG296" s="158" t="s">
        <v>128</v>
      </c>
      <c r="DH296" s="158" t="s">
        <v>128</v>
      </c>
      <c r="DI296" s="158" t="s">
        <v>128</v>
      </c>
      <c r="DJ296" s="158" t="s">
        <v>128</v>
      </c>
      <c r="DK296" s="158" t="s">
        <v>128</v>
      </c>
      <c r="DL296" s="158" t="s">
        <v>128</v>
      </c>
      <c r="DM296" s="158" t="s">
        <v>128</v>
      </c>
      <c r="DN296" s="158" t="s">
        <v>128</v>
      </c>
      <c r="DO296" s="158" t="s">
        <v>128</v>
      </c>
      <c r="DP296" s="158" t="s">
        <v>128</v>
      </c>
      <c r="DQ296" s="158" t="s">
        <v>128</v>
      </c>
      <c r="DR296" s="158" t="s">
        <v>128</v>
      </c>
      <c r="DS296" s="158" t="s">
        <v>128</v>
      </c>
      <c r="DT296" s="158" t="s">
        <v>128</v>
      </c>
      <c r="DU296" s="158" t="s">
        <v>128</v>
      </c>
      <c r="DV296" s="158" t="s">
        <v>128</v>
      </c>
      <c r="DW296" s="158" t="s">
        <v>128</v>
      </c>
      <c r="DX296" s="158" t="s">
        <v>128</v>
      </c>
      <c r="DY296" s="158" t="s">
        <v>128</v>
      </c>
      <c r="DZ296" s="158" t="s">
        <v>128</v>
      </c>
      <c r="EA296" s="158" t="s">
        <v>128</v>
      </c>
      <c r="EB296" s="158" t="s">
        <v>128</v>
      </c>
      <c r="EC296" s="158" t="s">
        <v>128</v>
      </c>
      <c r="ED296" s="158" t="s">
        <v>128</v>
      </c>
      <c r="EE296" s="158" t="s">
        <v>128</v>
      </c>
      <c r="EF296" s="158" t="s">
        <v>128</v>
      </c>
      <c r="EG296" s="158" t="s">
        <v>128</v>
      </c>
      <c r="EH296" s="158" t="s">
        <v>128</v>
      </c>
      <c r="EI296" s="158" t="s">
        <v>128</v>
      </c>
      <c r="EJ296" s="158" t="s">
        <v>128</v>
      </c>
      <c r="EK296" s="158" t="s">
        <v>128</v>
      </c>
      <c r="EL296" s="158" t="s">
        <v>128</v>
      </c>
      <c r="EM296" s="158" t="s">
        <v>128</v>
      </c>
      <c r="EN296" s="158" t="s">
        <v>128</v>
      </c>
      <c r="EO296" s="158" t="s">
        <v>128</v>
      </c>
      <c r="EP296" s="158" t="s">
        <v>128</v>
      </c>
      <c r="EQ296" s="158" t="s">
        <v>128</v>
      </c>
      <c r="ER296" s="158" t="s">
        <v>128</v>
      </c>
      <c r="ES296" s="158" t="s">
        <v>128</v>
      </c>
      <c r="ET296" s="158" t="s">
        <v>128</v>
      </c>
      <c r="EU296" s="158" t="s">
        <v>128</v>
      </c>
      <c r="EV296" s="158" t="s">
        <v>128</v>
      </c>
      <c r="EW296" s="158" t="s">
        <v>128</v>
      </c>
      <c r="EX296" s="158" t="s">
        <v>128</v>
      </c>
      <c r="EY296" s="158" t="s">
        <v>128</v>
      </c>
      <c r="EZ296" s="158" t="s">
        <v>128</v>
      </c>
      <c r="FA296" s="158" t="s">
        <v>128</v>
      </c>
      <c r="FB296" s="158" t="s">
        <v>128</v>
      </c>
      <c r="FC296" s="158" t="s">
        <v>128</v>
      </c>
      <c r="FD296" s="158" t="s">
        <v>128</v>
      </c>
      <c r="FE296" s="158" t="s">
        <v>128</v>
      </c>
      <c r="FF296" s="158" t="s">
        <v>128</v>
      </c>
      <c r="FG296" s="158" t="s">
        <v>128</v>
      </c>
      <c r="FH296" s="158" t="s">
        <v>128</v>
      </c>
      <c r="FI296" s="158" t="s">
        <v>128</v>
      </c>
      <c r="FJ296" s="158" t="s">
        <v>128</v>
      </c>
      <c r="FK296" s="158" t="s">
        <v>128</v>
      </c>
      <c r="FL296" s="158" t="s">
        <v>128</v>
      </c>
      <c r="FM296" s="158" t="s">
        <v>128</v>
      </c>
      <c r="FN296" s="158" t="s">
        <v>128</v>
      </c>
      <c r="FO296" s="158" t="s">
        <v>128</v>
      </c>
      <c r="FP296" s="158" t="s">
        <v>128</v>
      </c>
      <c r="FQ296" s="158" t="s">
        <v>128</v>
      </c>
      <c r="FR296" s="158" t="s">
        <v>128</v>
      </c>
      <c r="FS296" s="158" t="s">
        <v>128</v>
      </c>
      <c r="FT296" s="158" t="s">
        <v>128</v>
      </c>
      <c r="FU296" s="158" t="s">
        <v>128</v>
      </c>
      <c r="FV296" s="158" t="s">
        <v>128</v>
      </c>
      <c r="FW296" s="158" t="s">
        <v>128</v>
      </c>
      <c r="FX296" s="158" t="s">
        <v>128</v>
      </c>
      <c r="FY296" s="158" t="s">
        <v>128</v>
      </c>
      <c r="FZ296" s="158" t="s">
        <v>128</v>
      </c>
      <c r="GA296" s="158" t="s">
        <v>128</v>
      </c>
      <c r="GB296" s="158" t="s">
        <v>128</v>
      </c>
      <c r="GC296" s="158" t="s">
        <v>128</v>
      </c>
      <c r="GD296" s="158" t="s">
        <v>128</v>
      </c>
      <c r="GE296" s="158" t="s">
        <v>128</v>
      </c>
      <c r="GF296" s="158" t="s">
        <v>128</v>
      </c>
      <c r="GG296" s="158" t="s">
        <v>128</v>
      </c>
      <c r="GH296" s="158" t="s">
        <v>128</v>
      </c>
      <c r="GI296" s="158" t="s">
        <v>128</v>
      </c>
      <c r="GJ296" s="158" t="s">
        <v>128</v>
      </c>
      <c r="GK296" s="158" t="s">
        <v>128</v>
      </c>
      <c r="GL296" s="158" t="s">
        <v>128</v>
      </c>
      <c r="GM296" s="158" t="s">
        <v>128</v>
      </c>
      <c r="GN296" s="158" t="s">
        <v>128</v>
      </c>
      <c r="GO296" s="158" t="s">
        <v>128</v>
      </c>
      <c r="GP296" s="158" t="s">
        <v>128</v>
      </c>
      <c r="GQ296" s="158" t="s">
        <v>128</v>
      </c>
      <c r="GR296" s="158" t="s">
        <v>128</v>
      </c>
      <c r="GS296" s="158" t="s">
        <v>128</v>
      </c>
      <c r="GT296" s="158" t="s">
        <v>128</v>
      </c>
      <c r="GU296" s="158" t="s">
        <v>128</v>
      </c>
      <c r="GV296" s="158" t="s">
        <v>128</v>
      </c>
      <c r="GW296" s="158" t="s">
        <v>128</v>
      </c>
      <c r="GX296" s="158" t="s">
        <v>128</v>
      </c>
      <c r="GY296" s="158" t="s">
        <v>128</v>
      </c>
      <c r="GZ296" s="158" t="s">
        <v>128</v>
      </c>
      <c r="HA296" s="158" t="s">
        <v>128</v>
      </c>
      <c r="HB296" s="158" t="s">
        <v>128</v>
      </c>
      <c r="HC296" s="158" t="s">
        <v>128</v>
      </c>
      <c r="HD296" s="158" t="s">
        <v>128</v>
      </c>
      <c r="HE296" s="158" t="s">
        <v>128</v>
      </c>
      <c r="HF296" s="158" t="s">
        <v>128</v>
      </c>
      <c r="HG296" s="158" t="s">
        <v>128</v>
      </c>
      <c r="HH296" s="158" t="s">
        <v>128</v>
      </c>
      <c r="HI296" s="158" t="s">
        <v>128</v>
      </c>
      <c r="HJ296" s="158" t="s">
        <v>128</v>
      </c>
      <c r="HK296" s="158" t="s">
        <v>128</v>
      </c>
      <c r="HL296" s="158" t="s">
        <v>128</v>
      </c>
      <c r="HM296" s="158" t="s">
        <v>128</v>
      </c>
      <c r="HN296" s="158" t="s">
        <v>128</v>
      </c>
      <c r="HO296" s="158" t="s">
        <v>128</v>
      </c>
      <c r="HP296" s="158" t="s">
        <v>128</v>
      </c>
      <c r="HQ296" s="158" t="s">
        <v>128</v>
      </c>
      <c r="HR296" s="158" t="s">
        <v>128</v>
      </c>
      <c r="HS296" s="158" t="s">
        <v>128</v>
      </c>
      <c r="HT296" s="158" t="s">
        <v>128</v>
      </c>
      <c r="HU296" s="158" t="s">
        <v>128</v>
      </c>
      <c r="HV296" s="158" t="s">
        <v>128</v>
      </c>
      <c r="HW296" s="158" t="s">
        <v>128</v>
      </c>
      <c r="HX296" s="158" t="s">
        <v>128</v>
      </c>
      <c r="HY296" s="158" t="s">
        <v>128</v>
      </c>
      <c r="HZ296" s="158" t="s">
        <v>128</v>
      </c>
      <c r="IA296" s="158" t="s">
        <v>128</v>
      </c>
      <c r="IB296" s="158" t="s">
        <v>128</v>
      </c>
      <c r="IC296" s="158" t="s">
        <v>128</v>
      </c>
      <c r="ID296" s="158" t="s">
        <v>128</v>
      </c>
      <c r="IE296" s="158" t="s">
        <v>128</v>
      </c>
      <c r="IF296" s="158" t="s">
        <v>128</v>
      </c>
      <c r="IG296" s="158" t="s">
        <v>128</v>
      </c>
      <c r="IH296" s="158" t="s">
        <v>128</v>
      </c>
      <c r="II296" s="158" t="s">
        <v>128</v>
      </c>
      <c r="IJ296" s="158" t="s">
        <v>128</v>
      </c>
      <c r="IK296" s="158" t="s">
        <v>128</v>
      </c>
      <c r="IL296" s="158" t="s">
        <v>128</v>
      </c>
      <c r="IM296" s="158" t="s">
        <v>128</v>
      </c>
      <c r="IN296" s="158" t="s">
        <v>128</v>
      </c>
      <c r="IO296" s="158" t="s">
        <v>128</v>
      </c>
      <c r="IP296" s="158" t="s">
        <v>128</v>
      </c>
      <c r="IQ296" s="158" t="s">
        <v>128</v>
      </c>
      <c r="IR296" s="158" t="s">
        <v>128</v>
      </c>
      <c r="IS296" s="158" t="s">
        <v>128</v>
      </c>
      <c r="IT296" s="158" t="s">
        <v>128</v>
      </c>
      <c r="IU296" s="158" t="s">
        <v>128</v>
      </c>
      <c r="IV296" s="158" t="s">
        <v>128</v>
      </c>
      <c r="IW296" s="158" t="s">
        <v>128</v>
      </c>
      <c r="IX296" s="158" t="s">
        <v>128</v>
      </c>
      <c r="IY296" s="158" t="s">
        <v>128</v>
      </c>
      <c r="IZ296" s="158" t="s">
        <v>128</v>
      </c>
      <c r="JA296" s="158" t="s">
        <v>128</v>
      </c>
      <c r="JB296" s="158" t="s">
        <v>128</v>
      </c>
      <c r="JC296" s="158" t="s">
        <v>128</v>
      </c>
      <c r="JD296" s="158" t="s">
        <v>128</v>
      </c>
      <c r="JE296" s="158" t="s">
        <v>128</v>
      </c>
      <c r="JF296" s="158" t="s">
        <v>128</v>
      </c>
      <c r="JG296" s="158" t="s">
        <v>128</v>
      </c>
      <c r="JH296" s="158" t="s">
        <v>128</v>
      </c>
      <c r="JI296" s="158" t="s">
        <v>128</v>
      </c>
      <c r="JJ296" s="158" t="s">
        <v>128</v>
      </c>
      <c r="JK296" s="158" t="s">
        <v>128</v>
      </c>
      <c r="JL296" s="158" t="s">
        <v>128</v>
      </c>
      <c r="JM296" s="158" t="s">
        <v>128</v>
      </c>
      <c r="JN296" s="158" t="s">
        <v>128</v>
      </c>
      <c r="JO296" s="158" t="s">
        <v>128</v>
      </c>
      <c r="JP296" s="158" t="s">
        <v>128</v>
      </c>
      <c r="JQ296" s="158" t="s">
        <v>128</v>
      </c>
      <c r="JR296" s="158" t="s">
        <v>128</v>
      </c>
      <c r="JS296" s="158" t="s">
        <v>128</v>
      </c>
      <c r="JT296" s="158" t="s">
        <v>128</v>
      </c>
      <c r="JU296" s="158" t="s">
        <v>128</v>
      </c>
      <c r="JV296" s="158" t="s">
        <v>128</v>
      </c>
      <c r="JW296" s="158" t="s">
        <v>128</v>
      </c>
      <c r="JX296" s="158" t="s">
        <v>128</v>
      </c>
      <c r="JY296" s="158" t="s">
        <v>128</v>
      </c>
      <c r="JZ296" s="158" t="s">
        <v>128</v>
      </c>
      <c r="KA296" s="158" t="s">
        <v>128</v>
      </c>
      <c r="KB296" s="158" t="s">
        <v>128</v>
      </c>
      <c r="KC296" s="158" t="s">
        <v>128</v>
      </c>
      <c r="KD296" s="158" t="s">
        <v>128</v>
      </c>
      <c r="KE296" s="158" t="s">
        <v>128</v>
      </c>
      <c r="KF296" s="158" t="s">
        <v>128</v>
      </c>
      <c r="KG296" s="158" t="s">
        <v>128</v>
      </c>
      <c r="KH296" s="158" t="s">
        <v>128</v>
      </c>
      <c r="KI296" s="158" t="s">
        <v>128</v>
      </c>
      <c r="KJ296" s="158" t="s">
        <v>128</v>
      </c>
      <c r="KK296" s="158" t="s">
        <v>128</v>
      </c>
      <c r="KL296" s="158" t="s">
        <v>128</v>
      </c>
      <c r="KM296" s="158" t="s">
        <v>128</v>
      </c>
      <c r="KN296" s="158" t="s">
        <v>128</v>
      </c>
      <c r="KO296" s="158" t="s">
        <v>128</v>
      </c>
      <c r="KP296" s="158" t="s">
        <v>128</v>
      </c>
      <c r="KQ296" s="158" t="s">
        <v>128</v>
      </c>
      <c r="KR296" s="158" t="s">
        <v>128</v>
      </c>
      <c r="KS296" s="158" t="s">
        <v>128</v>
      </c>
      <c r="KT296" s="158" t="s">
        <v>128</v>
      </c>
      <c r="KU296" s="158" t="s">
        <v>128</v>
      </c>
      <c r="KV296" s="158" t="s">
        <v>128</v>
      </c>
      <c r="KW296" s="158" t="s">
        <v>128</v>
      </c>
      <c r="KX296" s="158" t="s">
        <v>128</v>
      </c>
      <c r="KY296" s="158" t="s">
        <v>128</v>
      </c>
      <c r="KZ296" s="158" t="s">
        <v>128</v>
      </c>
      <c r="LA296" s="158" t="s">
        <v>128</v>
      </c>
      <c r="LB296" s="158" t="s">
        <v>128</v>
      </c>
      <c r="LC296" s="158" t="s">
        <v>128</v>
      </c>
      <c r="LD296" s="158" t="s">
        <v>128</v>
      </c>
      <c r="LE296" s="158" t="s">
        <v>128</v>
      </c>
      <c r="LF296" s="158" t="s">
        <v>128</v>
      </c>
      <c r="LG296" s="158" t="s">
        <v>128</v>
      </c>
      <c r="LH296" s="158" t="s">
        <v>128</v>
      </c>
      <c r="LI296" s="158" t="s">
        <v>128</v>
      </c>
      <c r="LJ296" s="158" t="s">
        <v>128</v>
      </c>
      <c r="LK296" s="158" t="s">
        <v>128</v>
      </c>
      <c r="LL296" s="158" t="s">
        <v>128</v>
      </c>
      <c r="LM296" s="158" t="s">
        <v>128</v>
      </c>
      <c r="LN296" s="158" t="s">
        <v>128</v>
      </c>
      <c r="LO296" s="158" t="s">
        <v>128</v>
      </c>
      <c r="LP296" s="158" t="s">
        <v>128</v>
      </c>
      <c r="LQ296" s="158" t="s">
        <v>128</v>
      </c>
      <c r="LR296" s="158" t="s">
        <v>128</v>
      </c>
      <c r="LS296" s="158" t="s">
        <v>128</v>
      </c>
      <c r="LT296" s="158" t="s">
        <v>128</v>
      </c>
      <c r="LU296" s="158" t="s">
        <v>128</v>
      </c>
      <c r="LV296" s="158" t="s">
        <v>128</v>
      </c>
      <c r="LW296" s="158" t="s">
        <v>128</v>
      </c>
      <c r="LX296" s="158" t="s">
        <v>128</v>
      </c>
      <c r="LY296" s="158" t="s">
        <v>128</v>
      </c>
      <c r="LZ296" s="158" t="s">
        <v>128</v>
      </c>
      <c r="MA296" s="158" t="s">
        <v>128</v>
      </c>
      <c r="MB296" s="158" t="s">
        <v>128</v>
      </c>
      <c r="MC296" s="158" t="s">
        <v>128</v>
      </c>
      <c r="MD296" s="158" t="s">
        <v>128</v>
      </c>
      <c r="ME296" s="158" t="s">
        <v>128</v>
      </c>
      <c r="MF296" s="158" t="s">
        <v>128</v>
      </c>
      <c r="MG296" s="158" t="s">
        <v>128</v>
      </c>
      <c r="MH296" s="158" t="s">
        <v>128</v>
      </c>
      <c r="MI296" s="158" t="s">
        <v>128</v>
      </c>
      <c r="MJ296" s="158" t="s">
        <v>128</v>
      </c>
      <c r="MK296" s="158" t="s">
        <v>128</v>
      </c>
      <c r="ML296" s="158" t="s">
        <v>128</v>
      </c>
      <c r="MM296" s="158" t="s">
        <v>128</v>
      </c>
      <c r="MN296" s="158" t="s">
        <v>128</v>
      </c>
      <c r="MO296" s="158" t="s">
        <v>128</v>
      </c>
      <c r="MP296" s="158" t="s">
        <v>128</v>
      </c>
      <c r="MQ296" s="158" t="s">
        <v>128</v>
      </c>
      <c r="MR296" s="158" t="s">
        <v>128</v>
      </c>
      <c r="MS296" s="158" t="s">
        <v>128</v>
      </c>
      <c r="MT296" s="158" t="s">
        <v>128</v>
      </c>
      <c r="MU296" s="158" t="s">
        <v>128</v>
      </c>
      <c r="MV296" s="158" t="s">
        <v>128</v>
      </c>
      <c r="MW296" s="158" t="s">
        <v>128</v>
      </c>
      <c r="MX296" s="158" t="s">
        <v>128</v>
      </c>
      <c r="MY296" s="158" t="s">
        <v>128</v>
      </c>
      <c r="MZ296" s="158" t="s">
        <v>128</v>
      </c>
      <c r="NA296" s="158" t="s">
        <v>128</v>
      </c>
      <c r="NB296" s="158" t="s">
        <v>128</v>
      </c>
      <c r="NC296" s="158" t="s">
        <v>128</v>
      </c>
      <c r="ND296" s="158" t="s">
        <v>128</v>
      </c>
      <c r="NE296" s="158" t="s">
        <v>128</v>
      </c>
      <c r="NF296" s="158" t="s">
        <v>128</v>
      </c>
      <c r="NG296" s="158" t="s">
        <v>128</v>
      </c>
      <c r="NH296" s="158" t="s">
        <v>128</v>
      </c>
      <c r="NI296" s="158" t="s">
        <v>128</v>
      </c>
      <c r="NJ296" s="158" t="s">
        <v>128</v>
      </c>
      <c r="NK296" s="158" t="s">
        <v>128</v>
      </c>
      <c r="NL296" s="158" t="s">
        <v>128</v>
      </c>
      <c r="NM296" s="158" t="s">
        <v>128</v>
      </c>
      <c r="NN296" s="158" t="s">
        <v>128</v>
      </c>
      <c r="NO296" s="158" t="s">
        <v>128</v>
      </c>
      <c r="NP296" s="158" t="s">
        <v>128</v>
      </c>
      <c r="NQ296" s="158" t="s">
        <v>128</v>
      </c>
      <c r="NR296" s="158" t="s">
        <v>128</v>
      </c>
      <c r="NS296" s="158" t="s">
        <v>128</v>
      </c>
      <c r="NT296" s="158" t="s">
        <v>128</v>
      </c>
      <c r="NU296" s="158" t="s">
        <v>128</v>
      </c>
      <c r="NV296" s="158" t="s">
        <v>128</v>
      </c>
      <c r="NW296" s="158" t="s">
        <v>128</v>
      </c>
      <c r="NX296" s="158" t="s">
        <v>128</v>
      </c>
      <c r="NY296" s="158" t="s">
        <v>128</v>
      </c>
      <c r="NZ296" s="158" t="s">
        <v>128</v>
      </c>
      <c r="OA296" s="158" t="s">
        <v>128</v>
      </c>
      <c r="OB296" s="158" t="s">
        <v>128</v>
      </c>
      <c r="OC296" s="158" t="s">
        <v>128</v>
      </c>
      <c r="OD296" s="158" t="s">
        <v>128</v>
      </c>
      <c r="OE296" s="170" t="s">
        <v>128</v>
      </c>
      <c r="OF296" s="181"/>
      <c r="OG296" s="174">
        <f t="shared" si="1778"/>
        <v>22.851245761462472</v>
      </c>
      <c r="OH296" s="66" t="str">
        <f t="shared" si="1779"/>
        <v>kg/GJ delivered</v>
      </c>
      <c r="OI296" s="66" t="str">
        <f t="shared" si="1780"/>
        <v/>
      </c>
      <c r="OJ296" s="66" t="str">
        <f t="shared" si="1781"/>
        <v/>
      </c>
      <c r="OK296" s="66" t="str">
        <f t="shared" si="1782"/>
        <v/>
      </c>
      <c r="OL296" s="66" t="str">
        <f t="shared" si="1783"/>
        <v/>
      </c>
      <c r="OM296" s="66" t="str">
        <f t="shared" si="1784"/>
        <v/>
      </c>
      <c r="ON296" s="66" t="str">
        <f t="shared" si="1785"/>
        <v/>
      </c>
      <c r="OO296" s="66" t="str">
        <f t="shared" si="1786"/>
        <v/>
      </c>
      <c r="OP296" s="66" t="str">
        <f t="shared" si="1787"/>
        <v/>
      </c>
      <c r="OQ296" s="66" t="str">
        <f t="shared" si="1788"/>
        <v/>
      </c>
      <c r="OR296" s="66" t="str">
        <f t="shared" si="1789"/>
        <v/>
      </c>
      <c r="OS296" s="66" t="str">
        <f t="shared" si="1790"/>
        <v/>
      </c>
      <c r="OT296" s="66" t="str">
        <f t="shared" si="1791"/>
        <v/>
      </c>
      <c r="OU296" s="66" t="str">
        <f t="shared" si="1792"/>
        <v/>
      </c>
      <c r="OV296" s="66" t="str">
        <f t="shared" si="1793"/>
        <v/>
      </c>
      <c r="OW296" s="66" t="str">
        <f t="shared" si="1794"/>
        <v/>
      </c>
      <c r="OX296" s="66" t="str">
        <f t="shared" si="1795"/>
        <v/>
      </c>
      <c r="OY296" s="66" t="str">
        <f t="shared" si="1796"/>
        <v/>
      </c>
      <c r="OZ296" s="66" t="str">
        <f t="shared" si="1797"/>
        <v/>
      </c>
      <c r="PA296" s="66" t="str">
        <f t="shared" si="1798"/>
        <v/>
      </c>
      <c r="PB296" s="66" t="str">
        <f t="shared" si="1799"/>
        <v/>
      </c>
      <c r="PC296" s="66" t="str">
        <f t="shared" si="1800"/>
        <v/>
      </c>
      <c r="PD296" s="66" t="str">
        <f t="shared" si="1801"/>
        <v/>
      </c>
      <c r="PE296" s="66" t="str">
        <f t="shared" si="1802"/>
        <v/>
      </c>
      <c r="PF296" s="66" t="str">
        <f t="shared" si="1803"/>
        <v/>
      </c>
      <c r="PG296" s="66" t="str">
        <f t="shared" si="1804"/>
        <v/>
      </c>
      <c r="PH296" s="66" t="str">
        <f t="shared" si="1805"/>
        <v/>
      </c>
      <c r="PI296" s="66" t="str">
        <f t="shared" si="1806"/>
        <v/>
      </c>
      <c r="PJ296" s="66" t="str">
        <f t="shared" si="1807"/>
        <v/>
      </c>
      <c r="PK296" s="66" t="str">
        <f t="shared" si="1808"/>
        <v/>
      </c>
      <c r="PL296" s="66" t="str">
        <f t="shared" si="1809"/>
        <v/>
      </c>
      <c r="PM296" s="66" t="str">
        <f t="shared" si="1810"/>
        <v/>
      </c>
      <c r="PN296" s="66" t="str">
        <f t="shared" si="1811"/>
        <v/>
      </c>
      <c r="PO296" s="66" t="str">
        <f t="shared" si="1812"/>
        <v/>
      </c>
      <c r="PP296" s="66" t="str">
        <f t="shared" si="1813"/>
        <v/>
      </c>
      <c r="PQ296" s="66" t="str">
        <f t="shared" si="1814"/>
        <v/>
      </c>
      <c r="PR296" s="66" t="str">
        <f t="shared" si="1815"/>
        <v/>
      </c>
      <c r="PS296" s="66" t="str">
        <f t="shared" si="1816"/>
        <v/>
      </c>
      <c r="PT296" s="66" t="str">
        <f t="shared" si="1817"/>
        <v/>
      </c>
      <c r="PU296" s="66" t="str">
        <f t="shared" si="1818"/>
        <v/>
      </c>
      <c r="PV296" s="66" t="str">
        <f t="shared" si="1819"/>
        <v/>
      </c>
      <c r="PW296" s="66" t="str">
        <f t="shared" si="1820"/>
        <v/>
      </c>
      <c r="PX296" s="66" t="str">
        <f t="shared" si="1821"/>
        <v/>
      </c>
      <c r="PY296" s="66" t="str">
        <f t="shared" si="1822"/>
        <v/>
      </c>
      <c r="PZ296" s="66" t="str">
        <f t="shared" si="1823"/>
        <v/>
      </c>
      <c r="QA296" s="66" t="str">
        <f t="shared" si="1824"/>
        <v/>
      </c>
      <c r="QB296" s="66" t="str">
        <f t="shared" si="1825"/>
        <v/>
      </c>
      <c r="QC296" s="66" t="str">
        <f t="shared" si="1826"/>
        <v/>
      </c>
      <c r="QD296" s="66" t="str">
        <f t="shared" si="1827"/>
        <v/>
      </c>
      <c r="QE296" s="66" t="str">
        <f t="shared" si="1828"/>
        <v/>
      </c>
      <c r="QF296" s="66" t="str">
        <f t="shared" si="1829"/>
        <v/>
      </c>
      <c r="QG296" s="66" t="str">
        <f t="shared" si="1830"/>
        <v/>
      </c>
      <c r="QH296" s="66" t="str">
        <f t="shared" si="1831"/>
        <v/>
      </c>
      <c r="QI296" s="66" t="str">
        <f t="shared" si="1832"/>
        <v/>
      </c>
      <c r="QJ296" s="66" t="str">
        <f t="shared" si="1833"/>
        <v/>
      </c>
      <c r="QK296" s="66" t="str">
        <f t="shared" si="1834"/>
        <v/>
      </c>
      <c r="QL296" s="66" t="str">
        <f t="shared" si="1835"/>
        <v/>
      </c>
      <c r="QM296" s="66" t="str">
        <f t="shared" si="1836"/>
        <v/>
      </c>
      <c r="QN296" s="66" t="str">
        <f t="shared" si="1837"/>
        <v/>
      </c>
      <c r="QO296" s="66" t="str">
        <f t="shared" si="1838"/>
        <v/>
      </c>
      <c r="QP296" s="66" t="str">
        <f t="shared" si="1839"/>
        <v/>
      </c>
      <c r="QQ296" s="66" t="str">
        <f t="shared" si="1840"/>
        <v/>
      </c>
      <c r="QR296" s="66" t="str">
        <f t="shared" si="1841"/>
        <v/>
      </c>
      <c r="QS296" s="66" t="str">
        <f t="shared" si="1842"/>
        <v/>
      </c>
      <c r="QT296" s="66" t="str">
        <f t="shared" si="1843"/>
        <v/>
      </c>
      <c r="QU296" s="66" t="str">
        <f t="shared" si="1844"/>
        <v/>
      </c>
      <c r="QV296" s="66" t="str">
        <f t="shared" si="1845"/>
        <v/>
      </c>
      <c r="QW296" s="66" t="str">
        <f t="shared" si="1846"/>
        <v/>
      </c>
      <c r="QX296" s="66" t="str">
        <f t="shared" si="1847"/>
        <v/>
      </c>
      <c r="QY296" s="66" t="str">
        <f t="shared" si="1848"/>
        <v/>
      </c>
      <c r="QZ296" s="66" t="str">
        <f t="shared" si="1849"/>
        <v/>
      </c>
      <c r="RA296" s="66" t="str">
        <f t="shared" si="1850"/>
        <v/>
      </c>
      <c r="RB296" s="66" t="str">
        <f t="shared" si="1851"/>
        <v/>
      </c>
      <c r="RC296" s="66" t="str">
        <f t="shared" si="1852"/>
        <v/>
      </c>
      <c r="RD296" s="66" t="str">
        <f t="shared" si="1853"/>
        <v/>
      </c>
      <c r="RE296" s="66" t="str">
        <f t="shared" si="1854"/>
        <v/>
      </c>
      <c r="RF296" s="66" t="str">
        <f t="shared" si="1855"/>
        <v/>
      </c>
      <c r="RG296" s="66" t="str">
        <f t="shared" si="1856"/>
        <v/>
      </c>
      <c r="RH296" s="66" t="str">
        <f t="shared" si="1857"/>
        <v/>
      </c>
      <c r="RI296" s="66" t="str">
        <f t="shared" si="1858"/>
        <v/>
      </c>
      <c r="RJ296" s="66" t="str">
        <f t="shared" si="1859"/>
        <v/>
      </c>
      <c r="RK296" s="66" t="str">
        <f t="shared" si="1860"/>
        <v/>
      </c>
      <c r="RL296" s="66" t="str">
        <f t="shared" si="1861"/>
        <v/>
      </c>
      <c r="RM296" s="66" t="str">
        <f t="shared" si="1862"/>
        <v/>
      </c>
      <c r="RN296" s="66" t="str">
        <f t="shared" si="1863"/>
        <v/>
      </c>
      <c r="RO296" s="66" t="str">
        <f t="shared" si="1864"/>
        <v/>
      </c>
      <c r="RP296" s="66" t="str">
        <f t="shared" si="1865"/>
        <v/>
      </c>
      <c r="RQ296" s="66" t="str">
        <f t="shared" si="1866"/>
        <v/>
      </c>
      <c r="RR296" s="66" t="str">
        <f t="shared" si="1867"/>
        <v/>
      </c>
      <c r="RS296" s="66" t="str">
        <f t="shared" si="1868"/>
        <v/>
      </c>
      <c r="RT296" s="66" t="str">
        <f t="shared" si="1869"/>
        <v/>
      </c>
      <c r="RU296" s="66" t="str">
        <f t="shared" si="1870"/>
        <v/>
      </c>
      <c r="RV296" s="66" t="str">
        <f t="shared" si="1871"/>
        <v/>
      </c>
      <c r="RW296" s="66" t="str">
        <f t="shared" si="1872"/>
        <v/>
      </c>
      <c r="RX296" s="66" t="str">
        <f t="shared" si="1873"/>
        <v/>
      </c>
      <c r="RY296" s="66" t="str">
        <f t="shared" si="1874"/>
        <v/>
      </c>
      <c r="RZ296" s="66" t="str">
        <f t="shared" si="1875"/>
        <v/>
      </c>
      <c r="SA296" s="66" t="str">
        <f t="shared" si="1876"/>
        <v/>
      </c>
      <c r="SB296" s="66" t="str">
        <f t="shared" si="1877"/>
        <v/>
      </c>
      <c r="SC296" s="66" t="str">
        <f t="shared" si="1878"/>
        <v/>
      </c>
      <c r="SD296" s="66" t="str">
        <f t="shared" si="1879"/>
        <v/>
      </c>
      <c r="SE296" s="66" t="str">
        <f t="shared" si="1880"/>
        <v/>
      </c>
      <c r="SF296" s="66" t="str">
        <f t="shared" si="1881"/>
        <v/>
      </c>
      <c r="SG296" s="66" t="str">
        <f t="shared" si="1882"/>
        <v/>
      </c>
      <c r="SH296" s="66" t="str">
        <f t="shared" si="1883"/>
        <v/>
      </c>
      <c r="SI296" s="66" t="str">
        <f t="shared" si="1884"/>
        <v/>
      </c>
      <c r="SJ296" s="66" t="str">
        <f t="shared" si="1885"/>
        <v/>
      </c>
      <c r="SK296" s="66" t="str">
        <f t="shared" si="1886"/>
        <v/>
      </c>
      <c r="SL296" s="66" t="str">
        <f t="shared" si="1887"/>
        <v/>
      </c>
      <c r="SM296" s="66" t="str">
        <f t="shared" si="1888"/>
        <v/>
      </c>
      <c r="SN296" s="66" t="str">
        <f t="shared" si="1889"/>
        <v/>
      </c>
      <c r="SO296" s="66" t="str">
        <f t="shared" si="1890"/>
        <v/>
      </c>
      <c r="SP296" s="66" t="str">
        <f t="shared" si="1891"/>
        <v/>
      </c>
      <c r="SQ296" s="66" t="str">
        <f t="shared" si="1892"/>
        <v/>
      </c>
      <c r="SR296" s="66" t="str">
        <f t="shared" si="1893"/>
        <v/>
      </c>
      <c r="SS296" s="66" t="str">
        <f t="shared" si="1894"/>
        <v/>
      </c>
      <c r="ST296" s="66" t="str">
        <f t="shared" si="1895"/>
        <v/>
      </c>
      <c r="SU296" s="66" t="str">
        <f t="shared" si="1896"/>
        <v/>
      </c>
      <c r="SV296" s="66" t="str">
        <f t="shared" si="1897"/>
        <v/>
      </c>
      <c r="SW296" s="66" t="str">
        <f t="shared" si="1898"/>
        <v/>
      </c>
      <c r="SX296" s="66" t="str">
        <f t="shared" si="1899"/>
        <v/>
      </c>
      <c r="SY296" s="66" t="str">
        <f t="shared" si="1900"/>
        <v/>
      </c>
      <c r="SZ296" s="66" t="str">
        <f t="shared" si="1901"/>
        <v/>
      </c>
      <c r="TA296" s="66" t="str">
        <f t="shared" si="1902"/>
        <v/>
      </c>
      <c r="TB296" s="66" t="str">
        <f t="shared" si="1903"/>
        <v/>
      </c>
      <c r="TC296" s="66" t="str">
        <f t="shared" si="1904"/>
        <v/>
      </c>
      <c r="TD296" s="66" t="str">
        <f t="shared" si="1905"/>
        <v/>
      </c>
      <c r="TE296" s="66" t="str">
        <f t="shared" si="1906"/>
        <v/>
      </c>
      <c r="TF296" s="66" t="str">
        <f t="shared" si="1907"/>
        <v/>
      </c>
      <c r="TG296" s="66" t="str">
        <f t="shared" si="1908"/>
        <v/>
      </c>
      <c r="TH296" s="66" t="str">
        <f t="shared" si="1909"/>
        <v/>
      </c>
      <c r="TI296" s="66" t="str">
        <f t="shared" si="1910"/>
        <v/>
      </c>
      <c r="TJ296" s="66" t="str">
        <f t="shared" si="1911"/>
        <v/>
      </c>
      <c r="TK296" s="66" t="str">
        <f t="shared" si="1912"/>
        <v/>
      </c>
      <c r="TL296" s="66" t="str">
        <f t="shared" si="1913"/>
        <v/>
      </c>
      <c r="TM296" s="66" t="str">
        <f t="shared" si="1914"/>
        <v/>
      </c>
      <c r="TN296" s="66" t="str">
        <f t="shared" si="1915"/>
        <v/>
      </c>
      <c r="TO296" s="66" t="str">
        <f t="shared" si="1916"/>
        <v/>
      </c>
      <c r="TP296" s="66" t="str">
        <f t="shared" si="1917"/>
        <v/>
      </c>
      <c r="TQ296" s="66" t="str">
        <f t="shared" si="1918"/>
        <v/>
      </c>
      <c r="TR296" s="66" t="str">
        <f t="shared" si="1919"/>
        <v/>
      </c>
      <c r="TS296" s="66" t="str">
        <f t="shared" si="1920"/>
        <v/>
      </c>
      <c r="TT296" s="66" t="str">
        <f t="shared" si="1921"/>
        <v/>
      </c>
      <c r="TU296" s="66" t="str">
        <f t="shared" si="1922"/>
        <v/>
      </c>
      <c r="TV296" s="66" t="str">
        <f t="shared" si="1923"/>
        <v/>
      </c>
      <c r="TW296" s="66" t="str">
        <f t="shared" si="1924"/>
        <v/>
      </c>
      <c r="TX296" s="66" t="str">
        <f t="shared" si="1925"/>
        <v/>
      </c>
      <c r="TY296" s="66" t="str">
        <f t="shared" si="1926"/>
        <v/>
      </c>
      <c r="TZ296" s="66" t="str">
        <f t="shared" si="1927"/>
        <v/>
      </c>
      <c r="UA296" s="66" t="str">
        <f t="shared" si="1928"/>
        <v/>
      </c>
      <c r="UB296" s="66" t="str">
        <f t="shared" si="1929"/>
        <v/>
      </c>
      <c r="UC296" s="66" t="str">
        <f t="shared" si="1930"/>
        <v/>
      </c>
      <c r="UD296" s="66" t="str">
        <f t="shared" si="1931"/>
        <v/>
      </c>
      <c r="UE296" s="66" t="str">
        <f t="shared" si="1932"/>
        <v/>
      </c>
      <c r="UF296" s="66" t="str">
        <f t="shared" si="1933"/>
        <v/>
      </c>
      <c r="UG296" s="66" t="str">
        <f t="shared" si="1934"/>
        <v/>
      </c>
      <c r="UH296" s="66" t="str">
        <f t="shared" si="1935"/>
        <v/>
      </c>
      <c r="UI296" s="66" t="str">
        <f t="shared" si="1936"/>
        <v/>
      </c>
      <c r="UJ296" s="66" t="str">
        <f t="shared" si="1937"/>
        <v/>
      </c>
      <c r="UK296" s="66" t="str">
        <f t="shared" si="1938"/>
        <v/>
      </c>
      <c r="UL296" s="66" t="str">
        <f t="shared" si="1939"/>
        <v/>
      </c>
      <c r="UM296" s="66" t="str">
        <f t="shared" si="1940"/>
        <v/>
      </c>
      <c r="UN296" s="66" t="str">
        <f t="shared" si="1941"/>
        <v/>
      </c>
      <c r="UO296" s="66" t="str">
        <f t="shared" si="1942"/>
        <v/>
      </c>
      <c r="UP296" s="66" t="str">
        <f t="shared" si="1943"/>
        <v/>
      </c>
      <c r="UQ296" s="66" t="str">
        <f t="shared" si="1944"/>
        <v/>
      </c>
      <c r="UR296" s="66" t="str">
        <f t="shared" si="1945"/>
        <v/>
      </c>
      <c r="US296" s="66" t="str">
        <f t="shared" si="1946"/>
        <v/>
      </c>
      <c r="UT296" s="66" t="str">
        <f t="shared" si="1947"/>
        <v/>
      </c>
      <c r="UU296" s="66" t="str">
        <f t="shared" si="1948"/>
        <v/>
      </c>
      <c r="UV296" s="66" t="str">
        <f t="shared" si="1949"/>
        <v/>
      </c>
      <c r="UW296" s="66" t="str">
        <f t="shared" si="1950"/>
        <v/>
      </c>
      <c r="UX296" s="66" t="str">
        <f t="shared" si="1951"/>
        <v/>
      </c>
      <c r="UY296" s="66" t="str">
        <f t="shared" si="1952"/>
        <v/>
      </c>
      <c r="UZ296" s="66" t="str">
        <f t="shared" si="1953"/>
        <v/>
      </c>
      <c r="VA296" s="66" t="str">
        <f t="shared" si="1954"/>
        <v/>
      </c>
      <c r="VB296" s="66" t="str">
        <f t="shared" si="1955"/>
        <v/>
      </c>
      <c r="VC296" s="66" t="str">
        <f t="shared" si="1956"/>
        <v/>
      </c>
      <c r="VD296" s="66" t="str">
        <f t="shared" si="1957"/>
        <v/>
      </c>
      <c r="VE296" s="66" t="str">
        <f t="shared" si="1958"/>
        <v/>
      </c>
      <c r="VF296" s="66" t="str">
        <f t="shared" si="1959"/>
        <v/>
      </c>
      <c r="VG296" s="66" t="str">
        <f t="shared" si="1960"/>
        <v/>
      </c>
      <c r="VH296" s="66" t="str">
        <f t="shared" si="1961"/>
        <v/>
      </c>
      <c r="VI296" s="66" t="str">
        <f t="shared" si="1962"/>
        <v/>
      </c>
      <c r="VJ296" s="66" t="str">
        <f t="shared" si="1963"/>
        <v/>
      </c>
      <c r="VK296" s="66" t="str">
        <f t="shared" si="1964"/>
        <v/>
      </c>
      <c r="VL296" s="66" t="str">
        <f t="shared" si="1965"/>
        <v/>
      </c>
      <c r="VM296" s="66" t="str">
        <f t="shared" si="1966"/>
        <v/>
      </c>
      <c r="VN296" s="66" t="str">
        <f t="shared" si="1967"/>
        <v/>
      </c>
      <c r="VO296" s="66" t="str">
        <f t="shared" si="1968"/>
        <v/>
      </c>
      <c r="VP296" s="66" t="str">
        <f t="shared" si="1969"/>
        <v/>
      </c>
      <c r="VQ296" s="66" t="str">
        <f t="shared" si="1970"/>
        <v/>
      </c>
      <c r="VR296" s="66" t="str">
        <f t="shared" si="1971"/>
        <v/>
      </c>
      <c r="VS296" s="66" t="str">
        <f t="shared" si="1972"/>
        <v/>
      </c>
      <c r="VT296" s="66" t="str">
        <f t="shared" si="1973"/>
        <v/>
      </c>
      <c r="VU296" s="66" t="str">
        <f t="shared" si="1974"/>
        <v/>
      </c>
      <c r="VV296" s="66" t="str">
        <f t="shared" si="1975"/>
        <v/>
      </c>
      <c r="VW296" s="66" t="str">
        <f t="shared" si="1976"/>
        <v/>
      </c>
      <c r="VX296" s="66" t="str">
        <f t="shared" si="1977"/>
        <v/>
      </c>
      <c r="VY296" s="66" t="str">
        <f t="shared" si="1978"/>
        <v/>
      </c>
      <c r="VZ296" s="66" t="str">
        <f t="shared" si="1979"/>
        <v/>
      </c>
      <c r="WA296" s="66" t="str">
        <f t="shared" si="1980"/>
        <v/>
      </c>
      <c r="WB296" s="66" t="str">
        <f t="shared" si="1981"/>
        <v/>
      </c>
      <c r="WC296" s="66" t="str">
        <f t="shared" si="1982"/>
        <v/>
      </c>
      <c r="WD296" s="66" t="str">
        <f t="shared" si="1983"/>
        <v/>
      </c>
      <c r="WE296" s="66" t="str">
        <f t="shared" si="1984"/>
        <v/>
      </c>
      <c r="WF296" s="66" t="str">
        <f t="shared" si="1985"/>
        <v/>
      </c>
      <c r="WG296" s="66" t="str">
        <f t="shared" si="1986"/>
        <v/>
      </c>
      <c r="WH296" s="66" t="str">
        <f t="shared" si="1987"/>
        <v/>
      </c>
      <c r="WI296" s="66" t="str">
        <f t="shared" si="1988"/>
        <v/>
      </c>
      <c r="WJ296" s="66" t="str">
        <f t="shared" si="1989"/>
        <v/>
      </c>
      <c r="WK296" s="66" t="str">
        <f t="shared" si="1990"/>
        <v/>
      </c>
      <c r="WL296" s="66" t="str">
        <f t="shared" si="1991"/>
        <v/>
      </c>
      <c r="WM296" s="66" t="str">
        <f t="shared" si="1992"/>
        <v/>
      </c>
      <c r="WN296" s="66" t="str">
        <f t="shared" si="1993"/>
        <v/>
      </c>
      <c r="WO296" s="66" t="str">
        <f t="shared" si="1994"/>
        <v/>
      </c>
      <c r="WP296" s="66" t="str">
        <f t="shared" si="1995"/>
        <v/>
      </c>
      <c r="WQ296" s="66" t="str">
        <f t="shared" si="1996"/>
        <v/>
      </c>
      <c r="WR296" s="66" t="str">
        <f t="shared" si="1997"/>
        <v/>
      </c>
      <c r="WS296" s="66" t="str">
        <f t="shared" si="1998"/>
        <v/>
      </c>
      <c r="WT296" s="66" t="str">
        <f t="shared" si="1999"/>
        <v/>
      </c>
      <c r="WU296" s="66" t="str">
        <f t="shared" si="2000"/>
        <v/>
      </c>
      <c r="WV296" s="66" t="str">
        <f t="shared" si="2001"/>
        <v/>
      </c>
      <c r="WW296" s="66" t="str">
        <f t="shared" si="2002"/>
        <v/>
      </c>
      <c r="WX296" s="66" t="str">
        <f t="shared" si="2003"/>
        <v/>
      </c>
      <c r="WY296" s="66" t="str">
        <f t="shared" si="2004"/>
        <v/>
      </c>
      <c r="WZ296" s="66" t="str">
        <f t="shared" si="2005"/>
        <v/>
      </c>
      <c r="XA296" s="66" t="str">
        <f t="shared" si="2006"/>
        <v/>
      </c>
      <c r="XB296" s="66" t="str">
        <f t="shared" si="2007"/>
        <v/>
      </c>
      <c r="XC296" s="66" t="str">
        <f t="shared" si="2008"/>
        <v/>
      </c>
      <c r="XD296" s="66" t="str">
        <f t="shared" si="2009"/>
        <v/>
      </c>
      <c r="XE296" s="66" t="str">
        <f t="shared" si="2010"/>
        <v/>
      </c>
      <c r="XF296" s="66" t="str">
        <f t="shared" si="2011"/>
        <v/>
      </c>
      <c r="XG296" s="66" t="str">
        <f t="shared" si="2012"/>
        <v/>
      </c>
      <c r="XH296" s="66" t="str">
        <f t="shared" si="2013"/>
        <v/>
      </c>
      <c r="XI296" s="66" t="str">
        <f t="shared" si="2014"/>
        <v/>
      </c>
      <c r="XJ296" s="66" t="str">
        <f t="shared" si="2015"/>
        <v/>
      </c>
      <c r="XK296" s="66" t="str">
        <f t="shared" si="2016"/>
        <v/>
      </c>
      <c r="XL296" s="66" t="str">
        <f t="shared" si="2017"/>
        <v/>
      </c>
      <c r="XM296" s="66" t="str">
        <f t="shared" si="2018"/>
        <v/>
      </c>
      <c r="XN296" s="66" t="str">
        <f t="shared" si="2019"/>
        <v/>
      </c>
      <c r="XO296" s="66" t="str">
        <f t="shared" si="2020"/>
        <v/>
      </c>
      <c r="XP296" s="66" t="str">
        <f t="shared" si="2021"/>
        <v/>
      </c>
      <c r="XQ296" s="66" t="str">
        <f t="shared" si="2022"/>
        <v/>
      </c>
      <c r="XR296" s="66" t="str">
        <f t="shared" si="2023"/>
        <v/>
      </c>
      <c r="XS296" s="66" t="str">
        <f t="shared" si="2024"/>
        <v/>
      </c>
      <c r="XT296" s="66" t="str">
        <f t="shared" si="2025"/>
        <v/>
      </c>
      <c r="XU296" s="66" t="str">
        <f t="shared" si="2026"/>
        <v/>
      </c>
      <c r="XV296" s="66" t="str">
        <f t="shared" si="2027"/>
        <v/>
      </c>
      <c r="XW296" s="66" t="str">
        <f t="shared" si="2028"/>
        <v/>
      </c>
      <c r="XX296" s="66" t="str">
        <f t="shared" si="2029"/>
        <v/>
      </c>
      <c r="XY296" s="66" t="str">
        <f t="shared" si="2030"/>
        <v/>
      </c>
      <c r="XZ296" s="66" t="str">
        <f t="shared" si="2031"/>
        <v/>
      </c>
      <c r="YA296" s="66" t="str">
        <f t="shared" si="2032"/>
        <v/>
      </c>
      <c r="YB296" s="66" t="str">
        <f t="shared" si="2033"/>
        <v/>
      </c>
      <c r="YC296" s="66" t="str">
        <f t="shared" si="2034"/>
        <v/>
      </c>
      <c r="YD296" s="66" t="str">
        <f t="shared" si="2035"/>
        <v/>
      </c>
      <c r="YE296" s="66" t="str">
        <f t="shared" si="2036"/>
        <v/>
      </c>
      <c r="YF296" s="66" t="str">
        <f t="shared" si="2037"/>
        <v/>
      </c>
      <c r="YG296" s="66" t="str">
        <f t="shared" si="2038"/>
        <v/>
      </c>
      <c r="YH296" s="66" t="str">
        <f t="shared" si="2039"/>
        <v/>
      </c>
      <c r="YI296" s="66" t="str">
        <f t="shared" si="2040"/>
        <v/>
      </c>
      <c r="YJ296" s="66" t="str">
        <f t="shared" si="2041"/>
        <v/>
      </c>
      <c r="YK296" s="66" t="str">
        <f t="shared" si="2042"/>
        <v/>
      </c>
      <c r="YL296" s="66" t="str">
        <f t="shared" si="2043"/>
        <v/>
      </c>
      <c r="YM296" s="66" t="str">
        <f t="shared" si="2044"/>
        <v/>
      </c>
      <c r="YN296" s="66" t="str">
        <f t="shared" si="2045"/>
        <v/>
      </c>
      <c r="YO296" s="66" t="str">
        <f t="shared" si="2046"/>
        <v/>
      </c>
      <c r="YP296" s="66" t="str">
        <f t="shared" si="2047"/>
        <v/>
      </c>
      <c r="YQ296" s="66" t="str">
        <f t="shared" si="2048"/>
        <v/>
      </c>
      <c r="YR296" s="66" t="str">
        <f t="shared" si="2049"/>
        <v/>
      </c>
      <c r="YS296" s="66" t="str">
        <f t="shared" si="2050"/>
        <v/>
      </c>
      <c r="YT296" s="66" t="str">
        <f t="shared" si="2051"/>
        <v/>
      </c>
      <c r="YU296" s="66" t="str">
        <f t="shared" si="2052"/>
        <v/>
      </c>
      <c r="YV296" s="66" t="str">
        <f t="shared" si="2053"/>
        <v/>
      </c>
      <c r="YW296" s="66" t="str">
        <f t="shared" si="2054"/>
        <v/>
      </c>
      <c r="YX296" s="66" t="str">
        <f t="shared" si="2055"/>
        <v/>
      </c>
      <c r="YY296" s="66" t="str">
        <f t="shared" si="2056"/>
        <v/>
      </c>
      <c r="YZ296" s="66" t="str">
        <f t="shared" si="2057"/>
        <v/>
      </c>
      <c r="ZA296" s="66" t="str">
        <f t="shared" si="2058"/>
        <v/>
      </c>
      <c r="ZB296" s="66" t="str">
        <f t="shared" si="2059"/>
        <v/>
      </c>
      <c r="ZC296" s="66" t="str">
        <f t="shared" si="2060"/>
        <v/>
      </c>
      <c r="ZD296" s="66" t="str">
        <f t="shared" si="2061"/>
        <v/>
      </c>
      <c r="ZE296" s="66" t="str">
        <f t="shared" si="2062"/>
        <v/>
      </c>
      <c r="ZF296" s="66" t="str">
        <f t="shared" si="2063"/>
        <v/>
      </c>
      <c r="ZG296" s="66" t="str">
        <f t="shared" si="2064"/>
        <v/>
      </c>
      <c r="ZH296" s="66" t="str">
        <f t="shared" si="2065"/>
        <v/>
      </c>
      <c r="ZI296" s="66" t="str">
        <f t="shared" si="2066"/>
        <v/>
      </c>
      <c r="ZJ296" s="66" t="str">
        <f t="shared" si="2067"/>
        <v/>
      </c>
      <c r="ZK296" s="66" t="str">
        <f t="shared" si="2068"/>
        <v/>
      </c>
      <c r="ZL296" s="66" t="str">
        <f t="shared" si="2069"/>
        <v/>
      </c>
      <c r="ZM296" s="66" t="str">
        <f t="shared" si="2070"/>
        <v/>
      </c>
      <c r="ZN296" s="66" t="str">
        <f t="shared" si="2071"/>
        <v/>
      </c>
      <c r="ZO296" s="66" t="str">
        <f t="shared" si="2072"/>
        <v/>
      </c>
      <c r="ZP296" s="66" t="str">
        <f t="shared" si="2073"/>
        <v/>
      </c>
      <c r="ZQ296" s="66" t="str">
        <f t="shared" si="2074"/>
        <v/>
      </c>
      <c r="ZR296" s="66" t="str">
        <f t="shared" si="2075"/>
        <v/>
      </c>
      <c r="ZS296" s="66" t="str">
        <f t="shared" si="2076"/>
        <v/>
      </c>
      <c r="ZT296" s="66" t="str">
        <f t="shared" si="2077"/>
        <v/>
      </c>
      <c r="ZU296" s="66" t="str">
        <f t="shared" si="2078"/>
        <v/>
      </c>
      <c r="ZV296" s="66" t="str">
        <f t="shared" si="2079"/>
        <v/>
      </c>
      <c r="ZW296" s="66" t="str">
        <f t="shared" si="2080"/>
        <v/>
      </c>
      <c r="ZX296" s="66" t="str">
        <f t="shared" si="2081"/>
        <v/>
      </c>
      <c r="ZY296" s="66" t="str">
        <f t="shared" si="2082"/>
        <v/>
      </c>
      <c r="ZZ296" s="66" t="str">
        <f t="shared" si="2083"/>
        <v/>
      </c>
      <c r="AAA296" s="66" t="str">
        <f t="shared" si="2084"/>
        <v/>
      </c>
      <c r="AAB296" s="66" t="str">
        <f t="shared" si="2085"/>
        <v/>
      </c>
      <c r="AAC296" s="66" t="str">
        <f t="shared" si="2086"/>
        <v/>
      </c>
      <c r="AAD296" s="66" t="str">
        <f t="shared" si="2087"/>
        <v/>
      </c>
      <c r="AAE296" s="66" t="str">
        <f t="shared" si="2088"/>
        <v/>
      </c>
      <c r="AAF296" s="66" t="str">
        <f t="shared" si="2089"/>
        <v/>
      </c>
      <c r="AAG296" s="66" t="str">
        <f t="shared" si="2090"/>
        <v/>
      </c>
      <c r="AAH296" s="66" t="str">
        <f t="shared" si="2091"/>
        <v/>
      </c>
      <c r="AAI296" s="66" t="str">
        <f t="shared" si="2092"/>
        <v/>
      </c>
      <c r="AAJ296" s="66" t="str">
        <f t="shared" si="2093"/>
        <v/>
      </c>
      <c r="AAK296" s="66" t="str">
        <f t="shared" si="2094"/>
        <v/>
      </c>
      <c r="AAL296" s="66" t="str">
        <f t="shared" si="2095"/>
        <v/>
      </c>
      <c r="AAM296" s="66" t="str">
        <f t="shared" si="2096"/>
        <v/>
      </c>
      <c r="AAN296" s="66" t="str">
        <f t="shared" si="2097"/>
        <v/>
      </c>
      <c r="AAO296" s="66" t="str">
        <f t="shared" si="2098"/>
        <v/>
      </c>
      <c r="AAP296" s="66" t="str">
        <f t="shared" si="2099"/>
        <v/>
      </c>
      <c r="AAQ296" s="66" t="str">
        <f t="shared" si="2100"/>
        <v/>
      </c>
      <c r="AAR296" s="66" t="str">
        <f t="shared" si="2101"/>
        <v/>
      </c>
      <c r="AAS296" s="66" t="str">
        <f t="shared" si="2102"/>
        <v/>
      </c>
      <c r="AAT296" s="66" t="str">
        <f t="shared" si="2103"/>
        <v/>
      </c>
      <c r="AAU296" s="66" t="str">
        <f t="shared" si="2104"/>
        <v/>
      </c>
      <c r="AAV296" s="66" t="str">
        <f t="shared" si="2105"/>
        <v/>
      </c>
      <c r="AAW296" s="66" t="str">
        <f t="shared" si="2106"/>
        <v/>
      </c>
      <c r="AAX296" s="66" t="str">
        <f t="shared" si="2107"/>
        <v/>
      </c>
      <c r="AAY296" s="66" t="str">
        <f t="shared" si="2108"/>
        <v/>
      </c>
      <c r="AAZ296" s="66" t="str">
        <f t="shared" si="2109"/>
        <v/>
      </c>
      <c r="ABA296" s="66" t="str">
        <f t="shared" si="2110"/>
        <v/>
      </c>
      <c r="ABB296" s="66" t="str">
        <f t="shared" si="2111"/>
        <v/>
      </c>
      <c r="ABC296" s="66" t="str">
        <f t="shared" si="2112"/>
        <v/>
      </c>
      <c r="ABD296" s="66" t="str">
        <f t="shared" si="2113"/>
        <v/>
      </c>
      <c r="ABE296" s="66" t="str">
        <f t="shared" si="2114"/>
        <v/>
      </c>
      <c r="ABF296" s="66" t="str">
        <f t="shared" si="2115"/>
        <v/>
      </c>
      <c r="ABG296" s="66" t="str">
        <f t="shared" si="2116"/>
        <v/>
      </c>
      <c r="ABH296" s="66" t="str">
        <f t="shared" si="2117"/>
        <v/>
      </c>
      <c r="ABI296" s="66" t="str">
        <f t="shared" si="2118"/>
        <v/>
      </c>
      <c r="ABJ296" s="66" t="str">
        <f t="shared" si="2119"/>
        <v/>
      </c>
      <c r="ABK296" s="66" t="str">
        <f t="shared" si="2120"/>
        <v/>
      </c>
      <c r="ABL296" s="66" t="str">
        <f t="shared" si="2121"/>
        <v/>
      </c>
      <c r="ABM296" s="66" t="str">
        <f t="shared" si="2122"/>
        <v/>
      </c>
      <c r="ABN296" s="66" t="str">
        <f t="shared" si="2123"/>
        <v/>
      </c>
      <c r="ABO296" s="66" t="str">
        <f t="shared" si="2124"/>
        <v/>
      </c>
      <c r="ABP296" s="66" t="str">
        <f t="shared" si="2125"/>
        <v/>
      </c>
      <c r="ABQ296" s="66" t="str">
        <f t="shared" si="2126"/>
        <v/>
      </c>
      <c r="ABR296" s="66" t="str">
        <f t="shared" si="2127"/>
        <v/>
      </c>
      <c r="ABS296" s="66" t="str">
        <f t="shared" si="2128"/>
        <v/>
      </c>
      <c r="ABT296" s="66" t="str">
        <f t="shared" si="2129"/>
        <v/>
      </c>
      <c r="ABU296" s="66" t="str">
        <f t="shared" si="2130"/>
        <v/>
      </c>
      <c r="ABV296" s="66" t="str">
        <f t="shared" si="2131"/>
        <v/>
      </c>
      <c r="ABW296" s="66" t="str">
        <f t="shared" si="2132"/>
        <v/>
      </c>
      <c r="ABX296" s="66" t="str">
        <f t="shared" si="2133"/>
        <v/>
      </c>
      <c r="ABY296" s="66" t="str">
        <f t="shared" si="2134"/>
        <v/>
      </c>
      <c r="ABZ296" s="66" t="str">
        <f t="shared" si="2135"/>
        <v/>
      </c>
      <c r="ACA296" s="66" t="str">
        <f t="shared" si="2136"/>
        <v/>
      </c>
      <c r="ACB296" s="66" t="str">
        <f t="shared" si="2137"/>
        <v/>
      </c>
      <c r="ACC296" s="66" t="str">
        <f t="shared" si="2138"/>
        <v/>
      </c>
      <c r="ACD296" s="66" t="str">
        <f t="shared" si="2139"/>
        <v/>
      </c>
      <c r="ACE296" s="66" t="str">
        <f t="shared" si="2140"/>
        <v/>
      </c>
      <c r="ACF296" s="66" t="str">
        <f t="shared" si="2141"/>
        <v/>
      </c>
      <c r="ACG296" s="66" t="str">
        <f t="shared" si="2142"/>
        <v/>
      </c>
      <c r="ACH296" s="66" t="str">
        <f t="shared" si="2143"/>
        <v/>
      </c>
      <c r="ACI296" s="66" t="str">
        <f t="shared" si="2144"/>
        <v/>
      </c>
      <c r="ACJ296" s="66" t="str">
        <f t="shared" si="2145"/>
        <v/>
      </c>
      <c r="ACK296" s="66" t="str">
        <f t="shared" si="2146"/>
        <v/>
      </c>
      <c r="ACL296" s="66" t="str">
        <f t="shared" si="2147"/>
        <v/>
      </c>
      <c r="ACM296" s="66" t="str">
        <f t="shared" ref="ACM296:ACN296" si="2188">IF(AND(ACS$3="Unit", ACL296=""), "", IF(AND(ACS$3="Unit", ACL296="-"),"", IF(ACS$3="Unit", "kg/GJ delivered", IF(AND(NY296&lt;&gt;"", NY296&lt;&gt;"-", NX296="-"),"", IF($H296="","", IF(NX296="nd", "",IF(NX296="&lt;n.a.&gt;", "", IF(NY296="#/MJ", "", IF(NY296="kg/GJ delivered",NX296,IF(NY296="g/MJ delivered",NX296,IF(NY296="kg/MJ delivered",NX296*1000,IF(NY296="mg/MJ delivered",NX296/1000,IF(NY296="g/kg",((NX296)*(1/$I296)*(1/$H296)),IF(NY296="mg/kg",((NX296/1000)*(1/$I296)*(1/$H296)),IF(NY296="mg/MJ delivered",NX296/1000,IF(NY296="-","","Error"))))))))))))))))</f>
        <v/>
      </c>
      <c r="ACN296" s="66" t="str">
        <f t="shared" si="2188"/>
        <v/>
      </c>
      <c r="ACO296" s="66" t="str">
        <f t="shared" si="2149"/>
        <v/>
      </c>
      <c r="ACP296" s="66" t="str">
        <f t="shared" si="2150"/>
        <v/>
      </c>
      <c r="ACQ296" s="66" t="str">
        <f t="shared" si="2151"/>
        <v/>
      </c>
      <c r="ACR296" s="66" t="str">
        <f t="shared" si="2152"/>
        <v/>
      </c>
      <c r="ACS296" s="66" t="str">
        <f t="shared" si="2153"/>
        <v/>
      </c>
      <c r="ACT296" s="66" t="str">
        <f t="shared" si="2154"/>
        <v/>
      </c>
    </row>
    <row r="297" spans="2:774" ht="15.75" customHeight="1" x14ac:dyDescent="0.25">
      <c r="B297" s="66">
        <v>345</v>
      </c>
      <c r="C297" s="66" t="s">
        <v>1265</v>
      </c>
      <c r="D297" s="66" t="s">
        <v>1672</v>
      </c>
      <c r="E297" s="156" t="s">
        <v>1799</v>
      </c>
      <c r="F297" s="66" t="s">
        <v>1579</v>
      </c>
      <c r="G297" s="66" t="s">
        <v>490</v>
      </c>
      <c r="H297" s="126">
        <v>0.11066666666666665</v>
      </c>
      <c r="I297" s="130">
        <f>'Heating Values'!$D$7</f>
        <v>12.84</v>
      </c>
      <c r="J297" s="66" t="str">
        <f t="shared" si="1759"/>
        <v>Crop Residue, Traditional, IN</v>
      </c>
      <c r="K297" s="66" t="s">
        <v>1254</v>
      </c>
      <c r="L297" s="66" t="s">
        <v>1254</v>
      </c>
      <c r="M297" s="66" t="s">
        <v>1254</v>
      </c>
      <c r="N297" s="66" t="s">
        <v>1254</v>
      </c>
      <c r="O297" s="66" t="s">
        <v>1188</v>
      </c>
      <c r="P297" s="66" t="str">
        <f t="shared" si="1768"/>
        <v>IN</v>
      </c>
      <c r="Q297" s="66" t="s">
        <v>2</v>
      </c>
      <c r="R297" s="162">
        <v>66</v>
      </c>
      <c r="S297" s="158" t="s">
        <v>523</v>
      </c>
      <c r="T297" s="158" t="s">
        <v>128</v>
      </c>
      <c r="U297" s="158" t="s">
        <v>128</v>
      </c>
      <c r="V297" s="158" t="s">
        <v>128</v>
      </c>
      <c r="W297" s="158" t="s">
        <v>128</v>
      </c>
      <c r="X297" s="158" t="s">
        <v>128</v>
      </c>
      <c r="Y297" s="158" t="s">
        <v>128</v>
      </c>
      <c r="Z297" s="158" t="s">
        <v>128</v>
      </c>
      <c r="AA297" s="158" t="s">
        <v>128</v>
      </c>
      <c r="AB297" s="158" t="s">
        <v>128</v>
      </c>
      <c r="AC297" s="158" t="s">
        <v>128</v>
      </c>
      <c r="AD297" s="158" t="s">
        <v>128</v>
      </c>
      <c r="AE297" s="158" t="s">
        <v>128</v>
      </c>
      <c r="AF297" s="158" t="s">
        <v>128</v>
      </c>
      <c r="AG297" s="158" t="s">
        <v>128</v>
      </c>
      <c r="AH297" s="158" t="s">
        <v>128</v>
      </c>
      <c r="AI297" s="158" t="s">
        <v>128</v>
      </c>
      <c r="AJ297" s="158" t="s">
        <v>128</v>
      </c>
      <c r="AK297" s="158" t="s">
        <v>128</v>
      </c>
      <c r="AL297" s="158" t="s">
        <v>128</v>
      </c>
      <c r="AM297" s="158" t="s">
        <v>128</v>
      </c>
      <c r="AN297" s="158" t="s">
        <v>128</v>
      </c>
      <c r="AO297" s="158" t="s">
        <v>128</v>
      </c>
      <c r="AP297" s="158" t="s">
        <v>128</v>
      </c>
      <c r="AQ297" s="158" t="s">
        <v>128</v>
      </c>
      <c r="AR297" s="158" t="s">
        <v>128</v>
      </c>
      <c r="AS297" s="158" t="s">
        <v>128</v>
      </c>
      <c r="AT297" s="158" t="s">
        <v>128</v>
      </c>
      <c r="AU297" s="158" t="s">
        <v>128</v>
      </c>
      <c r="AV297" s="158" t="s">
        <v>128</v>
      </c>
      <c r="AW297" s="158" t="s">
        <v>128</v>
      </c>
      <c r="AX297" s="158" t="s">
        <v>128</v>
      </c>
      <c r="AY297" s="158" t="s">
        <v>128</v>
      </c>
      <c r="AZ297" s="158" t="s">
        <v>128</v>
      </c>
      <c r="BA297" s="158" t="s">
        <v>128</v>
      </c>
      <c r="BB297" s="158" t="s">
        <v>128</v>
      </c>
      <c r="BC297" s="158" t="s">
        <v>128</v>
      </c>
      <c r="BD297" s="158" t="s">
        <v>128</v>
      </c>
      <c r="BE297" s="158" t="s">
        <v>128</v>
      </c>
      <c r="BF297" s="158" t="s">
        <v>128</v>
      </c>
      <c r="BG297" s="158" t="s">
        <v>128</v>
      </c>
      <c r="BH297" s="158" t="s">
        <v>128</v>
      </c>
      <c r="BI297" s="158" t="s">
        <v>128</v>
      </c>
      <c r="BJ297" s="158" t="s">
        <v>128</v>
      </c>
      <c r="BK297" s="158" t="s">
        <v>128</v>
      </c>
      <c r="BL297" s="158" t="s">
        <v>128</v>
      </c>
      <c r="BM297" s="158" t="s">
        <v>128</v>
      </c>
      <c r="BN297" s="158" t="s">
        <v>128</v>
      </c>
      <c r="BO297" s="158" t="s">
        <v>128</v>
      </c>
      <c r="BP297" s="158" t="s">
        <v>128</v>
      </c>
      <c r="BQ297" s="158" t="s">
        <v>128</v>
      </c>
      <c r="BR297" s="158" t="s">
        <v>128</v>
      </c>
      <c r="BS297" s="158" t="s">
        <v>128</v>
      </c>
      <c r="BT297" s="158" t="s">
        <v>128</v>
      </c>
      <c r="BU297" s="158" t="s">
        <v>128</v>
      </c>
      <c r="BV297" s="158" t="s">
        <v>128</v>
      </c>
      <c r="BW297" s="158" t="s">
        <v>128</v>
      </c>
      <c r="BX297" s="158" t="s">
        <v>128</v>
      </c>
      <c r="BY297" s="158" t="s">
        <v>128</v>
      </c>
      <c r="BZ297" s="158" t="s">
        <v>128</v>
      </c>
      <c r="CA297" s="158" t="s">
        <v>128</v>
      </c>
      <c r="CB297" s="158" t="s">
        <v>128</v>
      </c>
      <c r="CC297" s="158" t="s">
        <v>128</v>
      </c>
      <c r="CD297" s="158" t="s">
        <v>128</v>
      </c>
      <c r="CE297" s="158" t="s">
        <v>128</v>
      </c>
      <c r="CF297" s="158" t="s">
        <v>128</v>
      </c>
      <c r="CG297" s="158" t="s">
        <v>128</v>
      </c>
      <c r="CH297" s="158" t="s">
        <v>128</v>
      </c>
      <c r="CI297" s="158" t="s">
        <v>128</v>
      </c>
      <c r="CJ297" s="158" t="s">
        <v>128</v>
      </c>
      <c r="CK297" s="158" t="s">
        <v>128</v>
      </c>
      <c r="CL297" s="158" t="s">
        <v>128</v>
      </c>
      <c r="CM297" s="158" t="s">
        <v>128</v>
      </c>
      <c r="CN297" s="158" t="s">
        <v>128</v>
      </c>
      <c r="CO297" s="158" t="s">
        <v>128</v>
      </c>
      <c r="CP297" s="158" t="s">
        <v>128</v>
      </c>
      <c r="CQ297" s="158" t="s">
        <v>128</v>
      </c>
      <c r="CR297" s="158" t="s">
        <v>128</v>
      </c>
      <c r="CS297" s="158" t="s">
        <v>128</v>
      </c>
      <c r="CT297" s="158" t="s">
        <v>128</v>
      </c>
      <c r="CU297" s="158" t="s">
        <v>128</v>
      </c>
      <c r="CV297" s="158" t="s">
        <v>128</v>
      </c>
      <c r="CW297" s="158" t="s">
        <v>128</v>
      </c>
      <c r="CX297" s="158" t="s">
        <v>128</v>
      </c>
      <c r="CY297" s="158" t="s">
        <v>128</v>
      </c>
      <c r="CZ297" s="158" t="s">
        <v>128</v>
      </c>
      <c r="DA297" s="158" t="s">
        <v>128</v>
      </c>
      <c r="DB297" s="158" t="s">
        <v>128</v>
      </c>
      <c r="DC297" s="158" t="s">
        <v>128</v>
      </c>
      <c r="DD297" s="158" t="s">
        <v>128</v>
      </c>
      <c r="DE297" s="158" t="s">
        <v>128</v>
      </c>
      <c r="DF297" s="158" t="s">
        <v>128</v>
      </c>
      <c r="DG297" s="158" t="s">
        <v>128</v>
      </c>
      <c r="DH297" s="158" t="s">
        <v>128</v>
      </c>
      <c r="DI297" s="158" t="s">
        <v>128</v>
      </c>
      <c r="DJ297" s="158" t="s">
        <v>128</v>
      </c>
      <c r="DK297" s="158" t="s">
        <v>128</v>
      </c>
      <c r="DL297" s="158" t="s">
        <v>128</v>
      </c>
      <c r="DM297" s="158" t="s">
        <v>128</v>
      </c>
      <c r="DN297" s="158" t="s">
        <v>128</v>
      </c>
      <c r="DO297" s="158" t="s">
        <v>128</v>
      </c>
      <c r="DP297" s="158" t="s">
        <v>128</v>
      </c>
      <c r="DQ297" s="158" t="s">
        <v>128</v>
      </c>
      <c r="DR297" s="158" t="s">
        <v>128</v>
      </c>
      <c r="DS297" s="158" t="s">
        <v>128</v>
      </c>
      <c r="DT297" s="158" t="s">
        <v>128</v>
      </c>
      <c r="DU297" s="158" t="s">
        <v>128</v>
      </c>
      <c r="DV297" s="158" t="s">
        <v>128</v>
      </c>
      <c r="DW297" s="158" t="s">
        <v>128</v>
      </c>
      <c r="DX297" s="158" t="s">
        <v>128</v>
      </c>
      <c r="DY297" s="158" t="s">
        <v>128</v>
      </c>
      <c r="DZ297" s="158" t="s">
        <v>128</v>
      </c>
      <c r="EA297" s="158" t="s">
        <v>128</v>
      </c>
      <c r="EB297" s="158" t="s">
        <v>128</v>
      </c>
      <c r="EC297" s="158" t="s">
        <v>128</v>
      </c>
      <c r="ED297" s="158" t="s">
        <v>128</v>
      </c>
      <c r="EE297" s="158" t="s">
        <v>128</v>
      </c>
      <c r="EF297" s="158" t="s">
        <v>128</v>
      </c>
      <c r="EG297" s="158" t="s">
        <v>128</v>
      </c>
      <c r="EH297" s="158" t="s">
        <v>128</v>
      </c>
      <c r="EI297" s="158" t="s">
        <v>128</v>
      </c>
      <c r="EJ297" s="158" t="s">
        <v>128</v>
      </c>
      <c r="EK297" s="158" t="s">
        <v>128</v>
      </c>
      <c r="EL297" s="158" t="s">
        <v>128</v>
      </c>
      <c r="EM297" s="158" t="s">
        <v>128</v>
      </c>
      <c r="EN297" s="158" t="s">
        <v>128</v>
      </c>
      <c r="EO297" s="158" t="s">
        <v>128</v>
      </c>
      <c r="EP297" s="158" t="s">
        <v>128</v>
      </c>
      <c r="EQ297" s="158" t="s">
        <v>128</v>
      </c>
      <c r="ER297" s="158" t="s">
        <v>128</v>
      </c>
      <c r="ES297" s="158" t="s">
        <v>128</v>
      </c>
      <c r="ET297" s="158" t="s">
        <v>128</v>
      </c>
      <c r="EU297" s="158" t="s">
        <v>128</v>
      </c>
      <c r="EV297" s="158" t="s">
        <v>128</v>
      </c>
      <c r="EW297" s="158" t="s">
        <v>128</v>
      </c>
      <c r="EX297" s="158" t="s">
        <v>128</v>
      </c>
      <c r="EY297" s="158" t="s">
        <v>128</v>
      </c>
      <c r="EZ297" s="158" t="s">
        <v>128</v>
      </c>
      <c r="FA297" s="158" t="s">
        <v>128</v>
      </c>
      <c r="FB297" s="158" t="s">
        <v>128</v>
      </c>
      <c r="FC297" s="158" t="s">
        <v>128</v>
      </c>
      <c r="FD297" s="158" t="s">
        <v>128</v>
      </c>
      <c r="FE297" s="158" t="s">
        <v>128</v>
      </c>
      <c r="FF297" s="158" t="s">
        <v>128</v>
      </c>
      <c r="FG297" s="158" t="s">
        <v>128</v>
      </c>
      <c r="FH297" s="158" t="s">
        <v>128</v>
      </c>
      <c r="FI297" s="158" t="s">
        <v>128</v>
      </c>
      <c r="FJ297" s="158" t="s">
        <v>128</v>
      </c>
      <c r="FK297" s="158" t="s">
        <v>128</v>
      </c>
      <c r="FL297" s="158" t="s">
        <v>128</v>
      </c>
      <c r="FM297" s="158" t="s">
        <v>128</v>
      </c>
      <c r="FN297" s="158" t="s">
        <v>128</v>
      </c>
      <c r="FO297" s="158" t="s">
        <v>128</v>
      </c>
      <c r="FP297" s="158" t="s">
        <v>128</v>
      </c>
      <c r="FQ297" s="158" t="s">
        <v>128</v>
      </c>
      <c r="FR297" s="158" t="s">
        <v>128</v>
      </c>
      <c r="FS297" s="158" t="s">
        <v>128</v>
      </c>
      <c r="FT297" s="158" t="s">
        <v>128</v>
      </c>
      <c r="FU297" s="158" t="s">
        <v>128</v>
      </c>
      <c r="FV297" s="158" t="s">
        <v>128</v>
      </c>
      <c r="FW297" s="158" t="s">
        <v>128</v>
      </c>
      <c r="FX297" s="158" t="s">
        <v>128</v>
      </c>
      <c r="FY297" s="158" t="s">
        <v>128</v>
      </c>
      <c r="FZ297" s="158" t="s">
        <v>128</v>
      </c>
      <c r="GA297" s="158" t="s">
        <v>128</v>
      </c>
      <c r="GB297" s="158" t="s">
        <v>128</v>
      </c>
      <c r="GC297" s="158" t="s">
        <v>128</v>
      </c>
      <c r="GD297" s="158" t="s">
        <v>128</v>
      </c>
      <c r="GE297" s="158" t="s">
        <v>128</v>
      </c>
      <c r="GF297" s="158" t="s">
        <v>128</v>
      </c>
      <c r="GG297" s="158" t="s">
        <v>128</v>
      </c>
      <c r="GH297" s="158" t="s">
        <v>128</v>
      </c>
      <c r="GI297" s="158" t="s">
        <v>128</v>
      </c>
      <c r="GJ297" s="158" t="s">
        <v>128</v>
      </c>
      <c r="GK297" s="158" t="s">
        <v>128</v>
      </c>
      <c r="GL297" s="158" t="s">
        <v>128</v>
      </c>
      <c r="GM297" s="158" t="s">
        <v>128</v>
      </c>
      <c r="GN297" s="158" t="s">
        <v>128</v>
      </c>
      <c r="GO297" s="158" t="s">
        <v>128</v>
      </c>
      <c r="GP297" s="158" t="s">
        <v>128</v>
      </c>
      <c r="GQ297" s="158" t="s">
        <v>128</v>
      </c>
      <c r="GR297" s="158" t="s">
        <v>128</v>
      </c>
      <c r="GS297" s="158" t="s">
        <v>128</v>
      </c>
      <c r="GT297" s="158" t="s">
        <v>128</v>
      </c>
      <c r="GU297" s="158" t="s">
        <v>128</v>
      </c>
      <c r="GV297" s="158" t="s">
        <v>128</v>
      </c>
      <c r="GW297" s="158" t="s">
        <v>128</v>
      </c>
      <c r="GX297" s="158" t="s">
        <v>128</v>
      </c>
      <c r="GY297" s="158" t="s">
        <v>128</v>
      </c>
      <c r="GZ297" s="158" t="s">
        <v>128</v>
      </c>
      <c r="HA297" s="158" t="s">
        <v>128</v>
      </c>
      <c r="HB297" s="158" t="s">
        <v>128</v>
      </c>
      <c r="HC297" s="158" t="s">
        <v>128</v>
      </c>
      <c r="HD297" s="158" t="s">
        <v>128</v>
      </c>
      <c r="HE297" s="158" t="s">
        <v>128</v>
      </c>
      <c r="HF297" s="158" t="s">
        <v>128</v>
      </c>
      <c r="HG297" s="158" t="s">
        <v>128</v>
      </c>
      <c r="HH297" s="158" t="s">
        <v>128</v>
      </c>
      <c r="HI297" s="158" t="s">
        <v>128</v>
      </c>
      <c r="HJ297" s="158" t="s">
        <v>128</v>
      </c>
      <c r="HK297" s="158" t="s">
        <v>128</v>
      </c>
      <c r="HL297" s="158" t="s">
        <v>128</v>
      </c>
      <c r="HM297" s="158" t="s">
        <v>128</v>
      </c>
      <c r="HN297" s="158" t="s">
        <v>128</v>
      </c>
      <c r="HO297" s="158" t="s">
        <v>128</v>
      </c>
      <c r="HP297" s="158" t="s">
        <v>128</v>
      </c>
      <c r="HQ297" s="158" t="s">
        <v>128</v>
      </c>
      <c r="HR297" s="158" t="s">
        <v>128</v>
      </c>
      <c r="HS297" s="158" t="s">
        <v>128</v>
      </c>
      <c r="HT297" s="158" t="s">
        <v>128</v>
      </c>
      <c r="HU297" s="158" t="s">
        <v>128</v>
      </c>
      <c r="HV297" s="158" t="s">
        <v>128</v>
      </c>
      <c r="HW297" s="158" t="s">
        <v>128</v>
      </c>
      <c r="HX297" s="158" t="s">
        <v>128</v>
      </c>
      <c r="HY297" s="158" t="s">
        <v>128</v>
      </c>
      <c r="HZ297" s="158" t="s">
        <v>128</v>
      </c>
      <c r="IA297" s="158" t="s">
        <v>128</v>
      </c>
      <c r="IB297" s="158" t="s">
        <v>128</v>
      </c>
      <c r="IC297" s="158" t="s">
        <v>128</v>
      </c>
      <c r="ID297" s="158" t="s">
        <v>128</v>
      </c>
      <c r="IE297" s="158" t="s">
        <v>128</v>
      </c>
      <c r="IF297" s="158" t="s">
        <v>128</v>
      </c>
      <c r="IG297" s="158" t="s">
        <v>128</v>
      </c>
      <c r="IH297" s="158" t="s">
        <v>128</v>
      </c>
      <c r="II297" s="158" t="s">
        <v>128</v>
      </c>
      <c r="IJ297" s="158" t="s">
        <v>128</v>
      </c>
      <c r="IK297" s="158" t="s">
        <v>128</v>
      </c>
      <c r="IL297" s="158" t="s">
        <v>128</v>
      </c>
      <c r="IM297" s="158" t="s">
        <v>128</v>
      </c>
      <c r="IN297" s="158" t="s">
        <v>128</v>
      </c>
      <c r="IO297" s="158" t="s">
        <v>128</v>
      </c>
      <c r="IP297" s="158" t="s">
        <v>128</v>
      </c>
      <c r="IQ297" s="158" t="s">
        <v>128</v>
      </c>
      <c r="IR297" s="158" t="s">
        <v>128</v>
      </c>
      <c r="IS297" s="158" t="s">
        <v>128</v>
      </c>
      <c r="IT297" s="158" t="s">
        <v>128</v>
      </c>
      <c r="IU297" s="158" t="s">
        <v>128</v>
      </c>
      <c r="IV297" s="158" t="s">
        <v>128</v>
      </c>
      <c r="IW297" s="158" t="s">
        <v>128</v>
      </c>
      <c r="IX297" s="158" t="s">
        <v>128</v>
      </c>
      <c r="IY297" s="158" t="s">
        <v>128</v>
      </c>
      <c r="IZ297" s="158" t="s">
        <v>128</v>
      </c>
      <c r="JA297" s="158" t="s">
        <v>128</v>
      </c>
      <c r="JB297" s="158" t="s">
        <v>128</v>
      </c>
      <c r="JC297" s="158" t="s">
        <v>128</v>
      </c>
      <c r="JD297" s="158" t="s">
        <v>128</v>
      </c>
      <c r="JE297" s="158" t="s">
        <v>128</v>
      </c>
      <c r="JF297" s="158" t="s">
        <v>128</v>
      </c>
      <c r="JG297" s="158" t="s">
        <v>128</v>
      </c>
      <c r="JH297" s="158" t="s">
        <v>128</v>
      </c>
      <c r="JI297" s="158" t="s">
        <v>128</v>
      </c>
      <c r="JJ297" s="158" t="s">
        <v>128</v>
      </c>
      <c r="JK297" s="158" t="s">
        <v>128</v>
      </c>
      <c r="JL297" s="158" t="s">
        <v>128</v>
      </c>
      <c r="JM297" s="158" t="s">
        <v>128</v>
      </c>
      <c r="JN297" s="158" t="s">
        <v>128</v>
      </c>
      <c r="JO297" s="158" t="s">
        <v>128</v>
      </c>
      <c r="JP297" s="158" t="s">
        <v>128</v>
      </c>
      <c r="JQ297" s="158" t="s">
        <v>128</v>
      </c>
      <c r="JR297" s="158" t="s">
        <v>128</v>
      </c>
      <c r="JS297" s="158" t="s">
        <v>128</v>
      </c>
      <c r="JT297" s="158" t="s">
        <v>128</v>
      </c>
      <c r="JU297" s="158" t="s">
        <v>128</v>
      </c>
      <c r="JV297" s="158" t="s">
        <v>128</v>
      </c>
      <c r="JW297" s="158" t="s">
        <v>128</v>
      </c>
      <c r="JX297" s="158" t="s">
        <v>128</v>
      </c>
      <c r="JY297" s="158" t="s">
        <v>128</v>
      </c>
      <c r="JZ297" s="158" t="s">
        <v>128</v>
      </c>
      <c r="KA297" s="158" t="s">
        <v>128</v>
      </c>
      <c r="KB297" s="158" t="s">
        <v>128</v>
      </c>
      <c r="KC297" s="158" t="s">
        <v>128</v>
      </c>
      <c r="KD297" s="158" t="s">
        <v>128</v>
      </c>
      <c r="KE297" s="158" t="s">
        <v>128</v>
      </c>
      <c r="KF297" s="158" t="s">
        <v>128</v>
      </c>
      <c r="KG297" s="158" t="s">
        <v>128</v>
      </c>
      <c r="KH297" s="158" t="s">
        <v>128</v>
      </c>
      <c r="KI297" s="158" t="s">
        <v>128</v>
      </c>
      <c r="KJ297" s="158" t="s">
        <v>128</v>
      </c>
      <c r="KK297" s="158" t="s">
        <v>128</v>
      </c>
      <c r="KL297" s="158" t="s">
        <v>128</v>
      </c>
      <c r="KM297" s="158" t="s">
        <v>128</v>
      </c>
      <c r="KN297" s="158" t="s">
        <v>128</v>
      </c>
      <c r="KO297" s="158" t="s">
        <v>128</v>
      </c>
      <c r="KP297" s="158" t="s">
        <v>128</v>
      </c>
      <c r="KQ297" s="158" t="s">
        <v>128</v>
      </c>
      <c r="KR297" s="158" t="s">
        <v>128</v>
      </c>
      <c r="KS297" s="158" t="s">
        <v>128</v>
      </c>
      <c r="KT297" s="158" t="s">
        <v>128</v>
      </c>
      <c r="KU297" s="158" t="s">
        <v>128</v>
      </c>
      <c r="KV297" s="158" t="s">
        <v>128</v>
      </c>
      <c r="KW297" s="158" t="s">
        <v>128</v>
      </c>
      <c r="KX297" s="158" t="s">
        <v>128</v>
      </c>
      <c r="KY297" s="158" t="s">
        <v>128</v>
      </c>
      <c r="KZ297" s="158" t="s">
        <v>128</v>
      </c>
      <c r="LA297" s="158" t="s">
        <v>128</v>
      </c>
      <c r="LB297" s="158" t="s">
        <v>128</v>
      </c>
      <c r="LC297" s="158" t="s">
        <v>128</v>
      </c>
      <c r="LD297" s="158" t="s">
        <v>128</v>
      </c>
      <c r="LE297" s="158" t="s">
        <v>128</v>
      </c>
      <c r="LF297" s="158" t="s">
        <v>128</v>
      </c>
      <c r="LG297" s="158" t="s">
        <v>128</v>
      </c>
      <c r="LH297" s="158" t="s">
        <v>128</v>
      </c>
      <c r="LI297" s="158" t="s">
        <v>128</v>
      </c>
      <c r="LJ297" s="158" t="s">
        <v>128</v>
      </c>
      <c r="LK297" s="158" t="s">
        <v>128</v>
      </c>
      <c r="LL297" s="158" t="s">
        <v>128</v>
      </c>
      <c r="LM297" s="158" t="s">
        <v>128</v>
      </c>
      <c r="LN297" s="158" t="s">
        <v>128</v>
      </c>
      <c r="LO297" s="158" t="s">
        <v>128</v>
      </c>
      <c r="LP297" s="158" t="s">
        <v>128</v>
      </c>
      <c r="LQ297" s="158" t="s">
        <v>128</v>
      </c>
      <c r="LR297" s="158" t="s">
        <v>128</v>
      </c>
      <c r="LS297" s="158" t="s">
        <v>128</v>
      </c>
      <c r="LT297" s="158" t="s">
        <v>128</v>
      </c>
      <c r="LU297" s="158" t="s">
        <v>128</v>
      </c>
      <c r="LV297" s="158" t="s">
        <v>128</v>
      </c>
      <c r="LW297" s="158" t="s">
        <v>128</v>
      </c>
      <c r="LX297" s="158" t="s">
        <v>128</v>
      </c>
      <c r="LY297" s="158" t="s">
        <v>128</v>
      </c>
      <c r="LZ297" s="158" t="s">
        <v>128</v>
      </c>
      <c r="MA297" s="158" t="s">
        <v>128</v>
      </c>
      <c r="MB297" s="158" t="s">
        <v>128</v>
      </c>
      <c r="MC297" s="158" t="s">
        <v>128</v>
      </c>
      <c r="MD297" s="158" t="s">
        <v>128</v>
      </c>
      <c r="ME297" s="158" t="s">
        <v>128</v>
      </c>
      <c r="MF297" s="158" t="s">
        <v>128</v>
      </c>
      <c r="MG297" s="158" t="s">
        <v>128</v>
      </c>
      <c r="MH297" s="158" t="s">
        <v>128</v>
      </c>
      <c r="MI297" s="158" t="s">
        <v>128</v>
      </c>
      <c r="MJ297" s="158" t="s">
        <v>128</v>
      </c>
      <c r="MK297" s="158" t="s">
        <v>128</v>
      </c>
      <c r="ML297" s="158" t="s">
        <v>128</v>
      </c>
      <c r="MM297" s="158" t="s">
        <v>128</v>
      </c>
      <c r="MN297" s="158" t="s">
        <v>128</v>
      </c>
      <c r="MO297" s="158" t="s">
        <v>128</v>
      </c>
      <c r="MP297" s="158" t="s">
        <v>128</v>
      </c>
      <c r="MQ297" s="158" t="s">
        <v>128</v>
      </c>
      <c r="MR297" s="158" t="s">
        <v>128</v>
      </c>
      <c r="MS297" s="158" t="s">
        <v>128</v>
      </c>
      <c r="MT297" s="158" t="s">
        <v>128</v>
      </c>
      <c r="MU297" s="158" t="s">
        <v>128</v>
      </c>
      <c r="MV297" s="158" t="s">
        <v>128</v>
      </c>
      <c r="MW297" s="158" t="s">
        <v>128</v>
      </c>
      <c r="MX297" s="158" t="s">
        <v>128</v>
      </c>
      <c r="MY297" s="158" t="s">
        <v>128</v>
      </c>
      <c r="MZ297" s="158" t="s">
        <v>128</v>
      </c>
      <c r="NA297" s="158" t="s">
        <v>128</v>
      </c>
      <c r="NB297" s="158" t="s">
        <v>128</v>
      </c>
      <c r="NC297" s="158" t="s">
        <v>128</v>
      </c>
      <c r="ND297" s="158" t="s">
        <v>128</v>
      </c>
      <c r="NE297" s="158" t="s">
        <v>128</v>
      </c>
      <c r="NF297" s="158" t="s">
        <v>128</v>
      </c>
      <c r="NG297" s="158" t="s">
        <v>128</v>
      </c>
      <c r="NH297" s="158" t="s">
        <v>128</v>
      </c>
      <c r="NI297" s="158" t="s">
        <v>128</v>
      </c>
      <c r="NJ297" s="158" t="s">
        <v>128</v>
      </c>
      <c r="NK297" s="158" t="s">
        <v>128</v>
      </c>
      <c r="NL297" s="158" t="s">
        <v>128</v>
      </c>
      <c r="NM297" s="158" t="s">
        <v>128</v>
      </c>
      <c r="NN297" s="158" t="s">
        <v>128</v>
      </c>
      <c r="NO297" s="158" t="s">
        <v>128</v>
      </c>
      <c r="NP297" s="158" t="s">
        <v>128</v>
      </c>
      <c r="NQ297" s="158" t="s">
        <v>128</v>
      </c>
      <c r="NR297" s="158" t="s">
        <v>128</v>
      </c>
      <c r="NS297" s="158" t="s">
        <v>128</v>
      </c>
      <c r="NT297" s="158" t="s">
        <v>128</v>
      </c>
      <c r="NU297" s="158" t="s">
        <v>128</v>
      </c>
      <c r="NV297" s="158" t="s">
        <v>128</v>
      </c>
      <c r="NW297" s="158" t="s">
        <v>128</v>
      </c>
      <c r="NX297" s="158" t="s">
        <v>128</v>
      </c>
      <c r="NY297" s="158" t="s">
        <v>128</v>
      </c>
      <c r="NZ297" s="158" t="s">
        <v>128</v>
      </c>
      <c r="OA297" s="158" t="s">
        <v>128</v>
      </c>
      <c r="OB297" s="158" t="s">
        <v>128</v>
      </c>
      <c r="OC297" s="158" t="s">
        <v>128</v>
      </c>
      <c r="OD297" s="158" t="s">
        <v>128</v>
      </c>
      <c r="OE297" s="170" t="s">
        <v>128</v>
      </c>
      <c r="OF297" s="181"/>
      <c r="OG297" s="174">
        <f t="shared" si="1778"/>
        <v>46.447472131516726</v>
      </c>
      <c r="OH297" s="66" t="str">
        <f t="shared" si="1779"/>
        <v>kg/GJ delivered</v>
      </c>
      <c r="OI297" s="66" t="str">
        <f t="shared" si="1780"/>
        <v/>
      </c>
      <c r="OJ297" s="66" t="str">
        <f t="shared" si="1781"/>
        <v/>
      </c>
      <c r="OK297" s="66" t="str">
        <f t="shared" si="1782"/>
        <v/>
      </c>
      <c r="OL297" s="66" t="str">
        <f t="shared" si="1783"/>
        <v/>
      </c>
      <c r="OM297" s="66" t="str">
        <f t="shared" si="1784"/>
        <v/>
      </c>
      <c r="ON297" s="66" t="str">
        <f t="shared" si="1785"/>
        <v/>
      </c>
      <c r="OO297" s="66" t="str">
        <f t="shared" si="1786"/>
        <v/>
      </c>
      <c r="OP297" s="66" t="str">
        <f t="shared" si="1787"/>
        <v/>
      </c>
      <c r="OQ297" s="66" t="str">
        <f t="shared" si="1788"/>
        <v/>
      </c>
      <c r="OR297" s="66" t="str">
        <f t="shared" si="1789"/>
        <v/>
      </c>
      <c r="OS297" s="66" t="str">
        <f t="shared" si="1790"/>
        <v/>
      </c>
      <c r="OT297" s="66" t="str">
        <f t="shared" si="1791"/>
        <v/>
      </c>
      <c r="OU297" s="66" t="str">
        <f t="shared" si="1792"/>
        <v/>
      </c>
      <c r="OV297" s="66" t="str">
        <f t="shared" si="1793"/>
        <v/>
      </c>
      <c r="OW297" s="66" t="str">
        <f t="shared" si="1794"/>
        <v/>
      </c>
      <c r="OX297" s="66" t="str">
        <f t="shared" si="1795"/>
        <v/>
      </c>
      <c r="OY297" s="66" t="str">
        <f t="shared" si="1796"/>
        <v/>
      </c>
      <c r="OZ297" s="66" t="str">
        <f t="shared" si="1797"/>
        <v/>
      </c>
      <c r="PA297" s="66" t="str">
        <f t="shared" si="1798"/>
        <v/>
      </c>
      <c r="PB297" s="66" t="str">
        <f t="shared" si="1799"/>
        <v/>
      </c>
      <c r="PC297" s="66" t="str">
        <f t="shared" si="1800"/>
        <v/>
      </c>
      <c r="PD297" s="66" t="str">
        <f t="shared" si="1801"/>
        <v/>
      </c>
      <c r="PE297" s="66" t="str">
        <f t="shared" si="1802"/>
        <v/>
      </c>
      <c r="PF297" s="66" t="str">
        <f t="shared" si="1803"/>
        <v/>
      </c>
      <c r="PG297" s="66" t="str">
        <f t="shared" si="1804"/>
        <v/>
      </c>
      <c r="PH297" s="66" t="str">
        <f t="shared" si="1805"/>
        <v/>
      </c>
      <c r="PI297" s="66" t="str">
        <f t="shared" si="1806"/>
        <v/>
      </c>
      <c r="PJ297" s="66" t="str">
        <f t="shared" si="1807"/>
        <v/>
      </c>
      <c r="PK297" s="66" t="str">
        <f t="shared" si="1808"/>
        <v/>
      </c>
      <c r="PL297" s="66" t="str">
        <f t="shared" si="1809"/>
        <v/>
      </c>
      <c r="PM297" s="66" t="str">
        <f t="shared" si="1810"/>
        <v/>
      </c>
      <c r="PN297" s="66" t="str">
        <f t="shared" si="1811"/>
        <v/>
      </c>
      <c r="PO297" s="66" t="str">
        <f t="shared" si="1812"/>
        <v/>
      </c>
      <c r="PP297" s="66" t="str">
        <f t="shared" si="1813"/>
        <v/>
      </c>
      <c r="PQ297" s="66" t="str">
        <f t="shared" si="1814"/>
        <v/>
      </c>
      <c r="PR297" s="66" t="str">
        <f t="shared" si="1815"/>
        <v/>
      </c>
      <c r="PS297" s="66" t="str">
        <f t="shared" si="1816"/>
        <v/>
      </c>
      <c r="PT297" s="66" t="str">
        <f t="shared" si="1817"/>
        <v/>
      </c>
      <c r="PU297" s="66" t="str">
        <f t="shared" si="1818"/>
        <v/>
      </c>
      <c r="PV297" s="66" t="str">
        <f t="shared" si="1819"/>
        <v/>
      </c>
      <c r="PW297" s="66" t="str">
        <f t="shared" si="1820"/>
        <v/>
      </c>
      <c r="PX297" s="66" t="str">
        <f t="shared" si="1821"/>
        <v/>
      </c>
      <c r="PY297" s="66" t="str">
        <f t="shared" si="1822"/>
        <v/>
      </c>
      <c r="PZ297" s="66" t="str">
        <f t="shared" si="1823"/>
        <v/>
      </c>
      <c r="QA297" s="66" t="str">
        <f t="shared" si="1824"/>
        <v/>
      </c>
      <c r="QB297" s="66" t="str">
        <f t="shared" si="1825"/>
        <v/>
      </c>
      <c r="QC297" s="66" t="str">
        <f t="shared" si="1826"/>
        <v/>
      </c>
      <c r="QD297" s="66" t="str">
        <f t="shared" si="1827"/>
        <v/>
      </c>
      <c r="QE297" s="66" t="str">
        <f t="shared" si="1828"/>
        <v/>
      </c>
      <c r="QF297" s="66" t="str">
        <f t="shared" si="1829"/>
        <v/>
      </c>
      <c r="QG297" s="66" t="str">
        <f t="shared" si="1830"/>
        <v/>
      </c>
      <c r="QH297" s="66" t="str">
        <f t="shared" si="1831"/>
        <v/>
      </c>
      <c r="QI297" s="66" t="str">
        <f t="shared" si="1832"/>
        <v/>
      </c>
      <c r="QJ297" s="66" t="str">
        <f t="shared" si="1833"/>
        <v/>
      </c>
      <c r="QK297" s="66" t="str">
        <f t="shared" si="1834"/>
        <v/>
      </c>
      <c r="QL297" s="66" t="str">
        <f t="shared" si="1835"/>
        <v/>
      </c>
      <c r="QM297" s="66" t="str">
        <f t="shared" si="1836"/>
        <v/>
      </c>
      <c r="QN297" s="66" t="str">
        <f t="shared" si="1837"/>
        <v/>
      </c>
      <c r="QO297" s="66" t="str">
        <f t="shared" si="1838"/>
        <v/>
      </c>
      <c r="QP297" s="66" t="str">
        <f t="shared" si="1839"/>
        <v/>
      </c>
      <c r="QQ297" s="66" t="str">
        <f t="shared" si="1840"/>
        <v/>
      </c>
      <c r="QR297" s="66" t="str">
        <f t="shared" si="1841"/>
        <v/>
      </c>
      <c r="QS297" s="66" t="str">
        <f t="shared" si="1842"/>
        <v/>
      </c>
      <c r="QT297" s="66" t="str">
        <f t="shared" si="1843"/>
        <v/>
      </c>
      <c r="QU297" s="66" t="str">
        <f t="shared" si="1844"/>
        <v/>
      </c>
      <c r="QV297" s="66" t="str">
        <f t="shared" si="1845"/>
        <v/>
      </c>
      <c r="QW297" s="66" t="str">
        <f t="shared" si="1846"/>
        <v/>
      </c>
      <c r="QX297" s="66" t="str">
        <f t="shared" si="1847"/>
        <v/>
      </c>
      <c r="QY297" s="66" t="str">
        <f t="shared" si="1848"/>
        <v/>
      </c>
      <c r="QZ297" s="66" t="str">
        <f t="shared" si="1849"/>
        <v/>
      </c>
      <c r="RA297" s="66" t="str">
        <f t="shared" si="1850"/>
        <v/>
      </c>
      <c r="RB297" s="66" t="str">
        <f t="shared" si="1851"/>
        <v/>
      </c>
      <c r="RC297" s="66" t="str">
        <f t="shared" si="1852"/>
        <v/>
      </c>
      <c r="RD297" s="66" t="str">
        <f t="shared" si="1853"/>
        <v/>
      </c>
      <c r="RE297" s="66" t="str">
        <f t="shared" si="1854"/>
        <v/>
      </c>
      <c r="RF297" s="66" t="str">
        <f t="shared" si="1855"/>
        <v/>
      </c>
      <c r="RG297" s="66" t="str">
        <f t="shared" si="1856"/>
        <v/>
      </c>
      <c r="RH297" s="66" t="str">
        <f t="shared" si="1857"/>
        <v/>
      </c>
      <c r="RI297" s="66" t="str">
        <f t="shared" si="1858"/>
        <v/>
      </c>
      <c r="RJ297" s="66" t="str">
        <f t="shared" si="1859"/>
        <v/>
      </c>
      <c r="RK297" s="66" t="str">
        <f t="shared" si="1860"/>
        <v/>
      </c>
      <c r="RL297" s="66" t="str">
        <f t="shared" si="1861"/>
        <v/>
      </c>
      <c r="RM297" s="66" t="str">
        <f t="shared" si="1862"/>
        <v/>
      </c>
      <c r="RN297" s="66" t="str">
        <f t="shared" si="1863"/>
        <v/>
      </c>
      <c r="RO297" s="66" t="str">
        <f t="shared" si="1864"/>
        <v/>
      </c>
      <c r="RP297" s="66" t="str">
        <f t="shared" si="1865"/>
        <v/>
      </c>
      <c r="RQ297" s="66" t="str">
        <f t="shared" si="1866"/>
        <v/>
      </c>
      <c r="RR297" s="66" t="str">
        <f t="shared" si="1867"/>
        <v/>
      </c>
      <c r="RS297" s="66" t="str">
        <f t="shared" si="1868"/>
        <v/>
      </c>
      <c r="RT297" s="66" t="str">
        <f t="shared" si="1869"/>
        <v/>
      </c>
      <c r="RU297" s="66" t="str">
        <f t="shared" si="1870"/>
        <v/>
      </c>
      <c r="RV297" s="66" t="str">
        <f t="shared" si="1871"/>
        <v/>
      </c>
      <c r="RW297" s="66" t="str">
        <f t="shared" si="1872"/>
        <v/>
      </c>
      <c r="RX297" s="66" t="str">
        <f t="shared" si="1873"/>
        <v/>
      </c>
      <c r="RY297" s="66" t="str">
        <f t="shared" si="1874"/>
        <v/>
      </c>
      <c r="RZ297" s="66" t="str">
        <f t="shared" si="1875"/>
        <v/>
      </c>
      <c r="SA297" s="66" t="str">
        <f t="shared" si="1876"/>
        <v/>
      </c>
      <c r="SB297" s="66" t="str">
        <f t="shared" si="1877"/>
        <v/>
      </c>
      <c r="SC297" s="66" t="str">
        <f t="shared" si="1878"/>
        <v/>
      </c>
      <c r="SD297" s="66" t="str">
        <f t="shared" si="1879"/>
        <v/>
      </c>
      <c r="SE297" s="66" t="str">
        <f t="shared" si="1880"/>
        <v/>
      </c>
      <c r="SF297" s="66" t="str">
        <f t="shared" si="1881"/>
        <v/>
      </c>
      <c r="SG297" s="66" t="str">
        <f t="shared" si="1882"/>
        <v/>
      </c>
      <c r="SH297" s="66" t="str">
        <f t="shared" si="1883"/>
        <v/>
      </c>
      <c r="SI297" s="66" t="str">
        <f t="shared" si="1884"/>
        <v/>
      </c>
      <c r="SJ297" s="66" t="str">
        <f t="shared" si="1885"/>
        <v/>
      </c>
      <c r="SK297" s="66" t="str">
        <f t="shared" si="1886"/>
        <v/>
      </c>
      <c r="SL297" s="66" t="str">
        <f t="shared" si="1887"/>
        <v/>
      </c>
      <c r="SM297" s="66" t="str">
        <f t="shared" si="1888"/>
        <v/>
      </c>
      <c r="SN297" s="66" t="str">
        <f t="shared" si="1889"/>
        <v/>
      </c>
      <c r="SO297" s="66" t="str">
        <f t="shared" si="1890"/>
        <v/>
      </c>
      <c r="SP297" s="66" t="str">
        <f t="shared" si="1891"/>
        <v/>
      </c>
      <c r="SQ297" s="66" t="str">
        <f t="shared" si="1892"/>
        <v/>
      </c>
      <c r="SR297" s="66" t="str">
        <f t="shared" si="1893"/>
        <v/>
      </c>
      <c r="SS297" s="66" t="str">
        <f t="shared" si="1894"/>
        <v/>
      </c>
      <c r="ST297" s="66" t="str">
        <f t="shared" si="1895"/>
        <v/>
      </c>
      <c r="SU297" s="66" t="str">
        <f t="shared" si="1896"/>
        <v/>
      </c>
      <c r="SV297" s="66" t="str">
        <f t="shared" si="1897"/>
        <v/>
      </c>
      <c r="SW297" s="66" t="str">
        <f t="shared" si="1898"/>
        <v/>
      </c>
      <c r="SX297" s="66" t="str">
        <f t="shared" si="1899"/>
        <v/>
      </c>
      <c r="SY297" s="66" t="str">
        <f t="shared" si="1900"/>
        <v/>
      </c>
      <c r="SZ297" s="66" t="str">
        <f t="shared" si="1901"/>
        <v/>
      </c>
      <c r="TA297" s="66" t="str">
        <f t="shared" si="1902"/>
        <v/>
      </c>
      <c r="TB297" s="66" t="str">
        <f t="shared" si="1903"/>
        <v/>
      </c>
      <c r="TC297" s="66" t="str">
        <f t="shared" si="1904"/>
        <v/>
      </c>
      <c r="TD297" s="66" t="str">
        <f t="shared" si="1905"/>
        <v/>
      </c>
      <c r="TE297" s="66" t="str">
        <f t="shared" si="1906"/>
        <v/>
      </c>
      <c r="TF297" s="66" t="str">
        <f t="shared" si="1907"/>
        <v/>
      </c>
      <c r="TG297" s="66" t="str">
        <f t="shared" si="1908"/>
        <v/>
      </c>
      <c r="TH297" s="66" t="str">
        <f t="shared" si="1909"/>
        <v/>
      </c>
      <c r="TI297" s="66" t="str">
        <f t="shared" si="1910"/>
        <v/>
      </c>
      <c r="TJ297" s="66" t="str">
        <f t="shared" si="1911"/>
        <v/>
      </c>
      <c r="TK297" s="66" t="str">
        <f t="shared" si="1912"/>
        <v/>
      </c>
      <c r="TL297" s="66" t="str">
        <f t="shared" si="1913"/>
        <v/>
      </c>
      <c r="TM297" s="66" t="str">
        <f t="shared" si="1914"/>
        <v/>
      </c>
      <c r="TN297" s="66" t="str">
        <f t="shared" si="1915"/>
        <v/>
      </c>
      <c r="TO297" s="66" t="str">
        <f t="shared" si="1916"/>
        <v/>
      </c>
      <c r="TP297" s="66" t="str">
        <f t="shared" si="1917"/>
        <v/>
      </c>
      <c r="TQ297" s="66" t="str">
        <f t="shared" si="1918"/>
        <v/>
      </c>
      <c r="TR297" s="66" t="str">
        <f t="shared" si="1919"/>
        <v/>
      </c>
      <c r="TS297" s="66" t="str">
        <f t="shared" si="1920"/>
        <v/>
      </c>
      <c r="TT297" s="66" t="str">
        <f t="shared" si="1921"/>
        <v/>
      </c>
      <c r="TU297" s="66" t="str">
        <f t="shared" si="1922"/>
        <v/>
      </c>
      <c r="TV297" s="66" t="str">
        <f t="shared" si="1923"/>
        <v/>
      </c>
      <c r="TW297" s="66" t="str">
        <f t="shared" si="1924"/>
        <v/>
      </c>
      <c r="TX297" s="66" t="str">
        <f t="shared" si="1925"/>
        <v/>
      </c>
      <c r="TY297" s="66" t="str">
        <f t="shared" si="1926"/>
        <v/>
      </c>
      <c r="TZ297" s="66" t="str">
        <f t="shared" si="1927"/>
        <v/>
      </c>
      <c r="UA297" s="66" t="str">
        <f t="shared" si="1928"/>
        <v/>
      </c>
      <c r="UB297" s="66" t="str">
        <f t="shared" si="1929"/>
        <v/>
      </c>
      <c r="UC297" s="66" t="str">
        <f t="shared" si="1930"/>
        <v/>
      </c>
      <c r="UD297" s="66" t="str">
        <f t="shared" si="1931"/>
        <v/>
      </c>
      <c r="UE297" s="66" t="str">
        <f t="shared" si="1932"/>
        <v/>
      </c>
      <c r="UF297" s="66" t="str">
        <f t="shared" si="1933"/>
        <v/>
      </c>
      <c r="UG297" s="66" t="str">
        <f t="shared" si="1934"/>
        <v/>
      </c>
      <c r="UH297" s="66" t="str">
        <f t="shared" si="1935"/>
        <v/>
      </c>
      <c r="UI297" s="66" t="str">
        <f t="shared" si="1936"/>
        <v/>
      </c>
      <c r="UJ297" s="66" t="str">
        <f t="shared" si="1937"/>
        <v/>
      </c>
      <c r="UK297" s="66" t="str">
        <f t="shared" si="1938"/>
        <v/>
      </c>
      <c r="UL297" s="66" t="str">
        <f t="shared" si="1939"/>
        <v/>
      </c>
      <c r="UM297" s="66" t="str">
        <f t="shared" si="1940"/>
        <v/>
      </c>
      <c r="UN297" s="66" t="str">
        <f t="shared" si="1941"/>
        <v/>
      </c>
      <c r="UO297" s="66" t="str">
        <f t="shared" si="1942"/>
        <v/>
      </c>
      <c r="UP297" s="66" t="str">
        <f t="shared" si="1943"/>
        <v/>
      </c>
      <c r="UQ297" s="66" t="str">
        <f t="shared" si="1944"/>
        <v/>
      </c>
      <c r="UR297" s="66" t="str">
        <f t="shared" si="1945"/>
        <v/>
      </c>
      <c r="US297" s="66" t="str">
        <f t="shared" si="1946"/>
        <v/>
      </c>
      <c r="UT297" s="66" t="str">
        <f t="shared" si="1947"/>
        <v/>
      </c>
      <c r="UU297" s="66" t="str">
        <f t="shared" si="1948"/>
        <v/>
      </c>
      <c r="UV297" s="66" t="str">
        <f t="shared" si="1949"/>
        <v/>
      </c>
      <c r="UW297" s="66" t="str">
        <f t="shared" si="1950"/>
        <v/>
      </c>
      <c r="UX297" s="66" t="str">
        <f t="shared" si="1951"/>
        <v/>
      </c>
      <c r="UY297" s="66" t="str">
        <f t="shared" si="1952"/>
        <v/>
      </c>
      <c r="UZ297" s="66" t="str">
        <f t="shared" si="1953"/>
        <v/>
      </c>
      <c r="VA297" s="66" t="str">
        <f t="shared" si="1954"/>
        <v/>
      </c>
      <c r="VB297" s="66" t="str">
        <f t="shared" si="1955"/>
        <v/>
      </c>
      <c r="VC297" s="66" t="str">
        <f t="shared" si="1956"/>
        <v/>
      </c>
      <c r="VD297" s="66" t="str">
        <f t="shared" si="1957"/>
        <v/>
      </c>
      <c r="VE297" s="66" t="str">
        <f t="shared" si="1958"/>
        <v/>
      </c>
      <c r="VF297" s="66" t="str">
        <f t="shared" si="1959"/>
        <v/>
      </c>
      <c r="VG297" s="66" t="str">
        <f t="shared" si="1960"/>
        <v/>
      </c>
      <c r="VH297" s="66" t="str">
        <f t="shared" si="1961"/>
        <v/>
      </c>
      <c r="VI297" s="66" t="str">
        <f t="shared" si="1962"/>
        <v/>
      </c>
      <c r="VJ297" s="66" t="str">
        <f t="shared" si="1963"/>
        <v/>
      </c>
      <c r="VK297" s="66" t="str">
        <f t="shared" si="1964"/>
        <v/>
      </c>
      <c r="VL297" s="66" t="str">
        <f t="shared" si="1965"/>
        <v/>
      </c>
      <c r="VM297" s="66" t="str">
        <f t="shared" si="1966"/>
        <v/>
      </c>
      <c r="VN297" s="66" t="str">
        <f t="shared" si="1967"/>
        <v/>
      </c>
      <c r="VO297" s="66" t="str">
        <f t="shared" si="1968"/>
        <v/>
      </c>
      <c r="VP297" s="66" t="str">
        <f t="shared" si="1969"/>
        <v/>
      </c>
      <c r="VQ297" s="66" t="str">
        <f t="shared" si="1970"/>
        <v/>
      </c>
      <c r="VR297" s="66" t="str">
        <f t="shared" si="1971"/>
        <v/>
      </c>
      <c r="VS297" s="66" t="str">
        <f t="shared" si="1972"/>
        <v/>
      </c>
      <c r="VT297" s="66" t="str">
        <f t="shared" si="1973"/>
        <v/>
      </c>
      <c r="VU297" s="66" t="str">
        <f t="shared" si="1974"/>
        <v/>
      </c>
      <c r="VV297" s="66" t="str">
        <f t="shared" si="1975"/>
        <v/>
      </c>
      <c r="VW297" s="66" t="str">
        <f t="shared" si="1976"/>
        <v/>
      </c>
      <c r="VX297" s="66" t="str">
        <f t="shared" si="1977"/>
        <v/>
      </c>
      <c r="VY297" s="66" t="str">
        <f t="shared" si="1978"/>
        <v/>
      </c>
      <c r="VZ297" s="66" t="str">
        <f t="shared" si="1979"/>
        <v/>
      </c>
      <c r="WA297" s="66" t="str">
        <f t="shared" si="1980"/>
        <v/>
      </c>
      <c r="WB297" s="66" t="str">
        <f t="shared" si="1981"/>
        <v/>
      </c>
      <c r="WC297" s="66" t="str">
        <f t="shared" si="1982"/>
        <v/>
      </c>
      <c r="WD297" s="66" t="str">
        <f t="shared" si="1983"/>
        <v/>
      </c>
      <c r="WE297" s="66" t="str">
        <f t="shared" si="1984"/>
        <v/>
      </c>
      <c r="WF297" s="66" t="str">
        <f t="shared" si="1985"/>
        <v/>
      </c>
      <c r="WG297" s="66" t="str">
        <f t="shared" si="1986"/>
        <v/>
      </c>
      <c r="WH297" s="66" t="str">
        <f t="shared" si="1987"/>
        <v/>
      </c>
      <c r="WI297" s="66" t="str">
        <f t="shared" si="1988"/>
        <v/>
      </c>
      <c r="WJ297" s="66" t="str">
        <f t="shared" si="1989"/>
        <v/>
      </c>
      <c r="WK297" s="66" t="str">
        <f t="shared" si="1990"/>
        <v/>
      </c>
      <c r="WL297" s="66" t="str">
        <f t="shared" si="1991"/>
        <v/>
      </c>
      <c r="WM297" s="66" t="str">
        <f t="shared" si="1992"/>
        <v/>
      </c>
      <c r="WN297" s="66" t="str">
        <f t="shared" si="1993"/>
        <v/>
      </c>
      <c r="WO297" s="66" t="str">
        <f t="shared" si="1994"/>
        <v/>
      </c>
      <c r="WP297" s="66" t="str">
        <f t="shared" si="1995"/>
        <v/>
      </c>
      <c r="WQ297" s="66" t="str">
        <f t="shared" si="1996"/>
        <v/>
      </c>
      <c r="WR297" s="66" t="str">
        <f t="shared" si="1997"/>
        <v/>
      </c>
      <c r="WS297" s="66" t="str">
        <f t="shared" si="1998"/>
        <v/>
      </c>
      <c r="WT297" s="66" t="str">
        <f t="shared" si="1999"/>
        <v/>
      </c>
      <c r="WU297" s="66" t="str">
        <f t="shared" si="2000"/>
        <v/>
      </c>
      <c r="WV297" s="66" t="str">
        <f t="shared" si="2001"/>
        <v/>
      </c>
      <c r="WW297" s="66" t="str">
        <f t="shared" si="2002"/>
        <v/>
      </c>
      <c r="WX297" s="66" t="str">
        <f t="shared" si="2003"/>
        <v/>
      </c>
      <c r="WY297" s="66" t="str">
        <f t="shared" si="2004"/>
        <v/>
      </c>
      <c r="WZ297" s="66" t="str">
        <f t="shared" si="2005"/>
        <v/>
      </c>
      <c r="XA297" s="66" t="str">
        <f t="shared" si="2006"/>
        <v/>
      </c>
      <c r="XB297" s="66" t="str">
        <f t="shared" si="2007"/>
        <v/>
      </c>
      <c r="XC297" s="66" t="str">
        <f t="shared" si="2008"/>
        <v/>
      </c>
      <c r="XD297" s="66" t="str">
        <f t="shared" si="2009"/>
        <v/>
      </c>
      <c r="XE297" s="66" t="str">
        <f t="shared" si="2010"/>
        <v/>
      </c>
      <c r="XF297" s="66" t="str">
        <f t="shared" si="2011"/>
        <v/>
      </c>
      <c r="XG297" s="66" t="str">
        <f t="shared" si="2012"/>
        <v/>
      </c>
      <c r="XH297" s="66" t="str">
        <f t="shared" si="2013"/>
        <v/>
      </c>
      <c r="XI297" s="66" t="str">
        <f t="shared" si="2014"/>
        <v/>
      </c>
      <c r="XJ297" s="66" t="str">
        <f t="shared" si="2015"/>
        <v/>
      </c>
      <c r="XK297" s="66" t="str">
        <f t="shared" si="2016"/>
        <v/>
      </c>
      <c r="XL297" s="66" t="str">
        <f t="shared" si="2017"/>
        <v/>
      </c>
      <c r="XM297" s="66" t="str">
        <f t="shared" si="2018"/>
        <v/>
      </c>
      <c r="XN297" s="66" t="str">
        <f t="shared" si="2019"/>
        <v/>
      </c>
      <c r="XO297" s="66" t="str">
        <f t="shared" si="2020"/>
        <v/>
      </c>
      <c r="XP297" s="66" t="str">
        <f t="shared" si="2021"/>
        <v/>
      </c>
      <c r="XQ297" s="66" t="str">
        <f t="shared" si="2022"/>
        <v/>
      </c>
      <c r="XR297" s="66" t="str">
        <f t="shared" si="2023"/>
        <v/>
      </c>
      <c r="XS297" s="66" t="str">
        <f t="shared" si="2024"/>
        <v/>
      </c>
      <c r="XT297" s="66" t="str">
        <f t="shared" si="2025"/>
        <v/>
      </c>
      <c r="XU297" s="66" t="str">
        <f t="shared" si="2026"/>
        <v/>
      </c>
      <c r="XV297" s="66" t="str">
        <f t="shared" si="2027"/>
        <v/>
      </c>
      <c r="XW297" s="66" t="str">
        <f t="shared" si="2028"/>
        <v/>
      </c>
      <c r="XX297" s="66" t="str">
        <f t="shared" si="2029"/>
        <v/>
      </c>
      <c r="XY297" s="66" t="str">
        <f t="shared" si="2030"/>
        <v/>
      </c>
      <c r="XZ297" s="66" t="str">
        <f t="shared" si="2031"/>
        <v/>
      </c>
      <c r="YA297" s="66" t="str">
        <f t="shared" si="2032"/>
        <v/>
      </c>
      <c r="YB297" s="66" t="str">
        <f t="shared" si="2033"/>
        <v/>
      </c>
      <c r="YC297" s="66" t="str">
        <f t="shared" si="2034"/>
        <v/>
      </c>
      <c r="YD297" s="66" t="str">
        <f t="shared" si="2035"/>
        <v/>
      </c>
      <c r="YE297" s="66" t="str">
        <f t="shared" si="2036"/>
        <v/>
      </c>
      <c r="YF297" s="66" t="str">
        <f t="shared" si="2037"/>
        <v/>
      </c>
      <c r="YG297" s="66" t="str">
        <f t="shared" si="2038"/>
        <v/>
      </c>
      <c r="YH297" s="66" t="str">
        <f t="shared" si="2039"/>
        <v/>
      </c>
      <c r="YI297" s="66" t="str">
        <f t="shared" si="2040"/>
        <v/>
      </c>
      <c r="YJ297" s="66" t="str">
        <f t="shared" si="2041"/>
        <v/>
      </c>
      <c r="YK297" s="66" t="str">
        <f t="shared" si="2042"/>
        <v/>
      </c>
      <c r="YL297" s="66" t="str">
        <f t="shared" si="2043"/>
        <v/>
      </c>
      <c r="YM297" s="66" t="str">
        <f t="shared" si="2044"/>
        <v/>
      </c>
      <c r="YN297" s="66" t="str">
        <f t="shared" si="2045"/>
        <v/>
      </c>
      <c r="YO297" s="66" t="str">
        <f t="shared" si="2046"/>
        <v/>
      </c>
      <c r="YP297" s="66" t="str">
        <f t="shared" si="2047"/>
        <v/>
      </c>
      <c r="YQ297" s="66" t="str">
        <f t="shared" si="2048"/>
        <v/>
      </c>
      <c r="YR297" s="66" t="str">
        <f t="shared" si="2049"/>
        <v/>
      </c>
      <c r="YS297" s="66" t="str">
        <f t="shared" si="2050"/>
        <v/>
      </c>
      <c r="YT297" s="66" t="str">
        <f t="shared" si="2051"/>
        <v/>
      </c>
      <c r="YU297" s="66" t="str">
        <f t="shared" si="2052"/>
        <v/>
      </c>
      <c r="YV297" s="66" t="str">
        <f t="shared" si="2053"/>
        <v/>
      </c>
      <c r="YW297" s="66" t="str">
        <f t="shared" si="2054"/>
        <v/>
      </c>
      <c r="YX297" s="66" t="str">
        <f t="shared" si="2055"/>
        <v/>
      </c>
      <c r="YY297" s="66" t="str">
        <f t="shared" si="2056"/>
        <v/>
      </c>
      <c r="YZ297" s="66" t="str">
        <f t="shared" si="2057"/>
        <v/>
      </c>
      <c r="ZA297" s="66" t="str">
        <f t="shared" si="2058"/>
        <v/>
      </c>
      <c r="ZB297" s="66" t="str">
        <f t="shared" si="2059"/>
        <v/>
      </c>
      <c r="ZC297" s="66" t="str">
        <f t="shared" si="2060"/>
        <v/>
      </c>
      <c r="ZD297" s="66" t="str">
        <f t="shared" si="2061"/>
        <v/>
      </c>
      <c r="ZE297" s="66" t="str">
        <f t="shared" si="2062"/>
        <v/>
      </c>
      <c r="ZF297" s="66" t="str">
        <f t="shared" si="2063"/>
        <v/>
      </c>
      <c r="ZG297" s="66" t="str">
        <f t="shared" si="2064"/>
        <v/>
      </c>
      <c r="ZH297" s="66" t="str">
        <f t="shared" si="2065"/>
        <v/>
      </c>
      <c r="ZI297" s="66" t="str">
        <f t="shared" si="2066"/>
        <v/>
      </c>
      <c r="ZJ297" s="66" t="str">
        <f t="shared" si="2067"/>
        <v/>
      </c>
      <c r="ZK297" s="66" t="str">
        <f t="shared" si="2068"/>
        <v/>
      </c>
      <c r="ZL297" s="66" t="str">
        <f t="shared" si="2069"/>
        <v/>
      </c>
      <c r="ZM297" s="66" t="str">
        <f t="shared" si="2070"/>
        <v/>
      </c>
      <c r="ZN297" s="66" t="str">
        <f t="shared" si="2071"/>
        <v/>
      </c>
      <c r="ZO297" s="66" t="str">
        <f t="shared" si="2072"/>
        <v/>
      </c>
      <c r="ZP297" s="66" t="str">
        <f t="shared" si="2073"/>
        <v/>
      </c>
      <c r="ZQ297" s="66" t="str">
        <f t="shared" si="2074"/>
        <v/>
      </c>
      <c r="ZR297" s="66" t="str">
        <f t="shared" si="2075"/>
        <v/>
      </c>
      <c r="ZS297" s="66" t="str">
        <f t="shared" si="2076"/>
        <v/>
      </c>
      <c r="ZT297" s="66" t="str">
        <f t="shared" si="2077"/>
        <v/>
      </c>
      <c r="ZU297" s="66" t="str">
        <f t="shared" si="2078"/>
        <v/>
      </c>
      <c r="ZV297" s="66" t="str">
        <f t="shared" si="2079"/>
        <v/>
      </c>
      <c r="ZW297" s="66" t="str">
        <f t="shared" si="2080"/>
        <v/>
      </c>
      <c r="ZX297" s="66" t="str">
        <f t="shared" si="2081"/>
        <v/>
      </c>
      <c r="ZY297" s="66" t="str">
        <f t="shared" si="2082"/>
        <v/>
      </c>
      <c r="ZZ297" s="66" t="str">
        <f t="shared" si="2083"/>
        <v/>
      </c>
      <c r="AAA297" s="66" t="str">
        <f t="shared" si="2084"/>
        <v/>
      </c>
      <c r="AAB297" s="66" t="str">
        <f t="shared" si="2085"/>
        <v/>
      </c>
      <c r="AAC297" s="66" t="str">
        <f t="shared" si="2086"/>
        <v/>
      </c>
      <c r="AAD297" s="66" t="str">
        <f t="shared" si="2087"/>
        <v/>
      </c>
      <c r="AAE297" s="66" t="str">
        <f t="shared" si="2088"/>
        <v/>
      </c>
      <c r="AAF297" s="66" t="str">
        <f t="shared" si="2089"/>
        <v/>
      </c>
      <c r="AAG297" s="66" t="str">
        <f t="shared" si="2090"/>
        <v/>
      </c>
      <c r="AAH297" s="66" t="str">
        <f t="shared" si="2091"/>
        <v/>
      </c>
      <c r="AAI297" s="66" t="str">
        <f t="shared" si="2092"/>
        <v/>
      </c>
      <c r="AAJ297" s="66" t="str">
        <f t="shared" si="2093"/>
        <v/>
      </c>
      <c r="AAK297" s="66" t="str">
        <f t="shared" si="2094"/>
        <v/>
      </c>
      <c r="AAL297" s="66" t="str">
        <f t="shared" si="2095"/>
        <v/>
      </c>
      <c r="AAM297" s="66" t="str">
        <f t="shared" si="2096"/>
        <v/>
      </c>
      <c r="AAN297" s="66" t="str">
        <f t="shared" si="2097"/>
        <v/>
      </c>
      <c r="AAO297" s="66" t="str">
        <f t="shared" si="2098"/>
        <v/>
      </c>
      <c r="AAP297" s="66" t="str">
        <f t="shared" si="2099"/>
        <v/>
      </c>
      <c r="AAQ297" s="66" t="str">
        <f t="shared" si="2100"/>
        <v/>
      </c>
      <c r="AAR297" s="66" t="str">
        <f t="shared" si="2101"/>
        <v/>
      </c>
      <c r="AAS297" s="66" t="str">
        <f t="shared" si="2102"/>
        <v/>
      </c>
      <c r="AAT297" s="66" t="str">
        <f t="shared" si="2103"/>
        <v/>
      </c>
      <c r="AAU297" s="66" t="str">
        <f t="shared" si="2104"/>
        <v/>
      </c>
      <c r="AAV297" s="66" t="str">
        <f t="shared" si="2105"/>
        <v/>
      </c>
      <c r="AAW297" s="66" t="str">
        <f t="shared" si="2106"/>
        <v/>
      </c>
      <c r="AAX297" s="66" t="str">
        <f t="shared" si="2107"/>
        <v/>
      </c>
      <c r="AAY297" s="66" t="str">
        <f t="shared" si="2108"/>
        <v/>
      </c>
      <c r="AAZ297" s="66" t="str">
        <f t="shared" si="2109"/>
        <v/>
      </c>
      <c r="ABA297" s="66" t="str">
        <f t="shared" si="2110"/>
        <v/>
      </c>
      <c r="ABB297" s="66" t="str">
        <f t="shared" si="2111"/>
        <v/>
      </c>
      <c r="ABC297" s="66" t="str">
        <f t="shared" si="2112"/>
        <v/>
      </c>
      <c r="ABD297" s="66" t="str">
        <f t="shared" si="2113"/>
        <v/>
      </c>
      <c r="ABE297" s="66" t="str">
        <f t="shared" si="2114"/>
        <v/>
      </c>
      <c r="ABF297" s="66" t="str">
        <f t="shared" si="2115"/>
        <v/>
      </c>
      <c r="ABG297" s="66" t="str">
        <f t="shared" si="2116"/>
        <v/>
      </c>
      <c r="ABH297" s="66" t="str">
        <f t="shared" si="2117"/>
        <v/>
      </c>
      <c r="ABI297" s="66" t="str">
        <f t="shared" si="2118"/>
        <v/>
      </c>
      <c r="ABJ297" s="66" t="str">
        <f t="shared" si="2119"/>
        <v/>
      </c>
      <c r="ABK297" s="66" t="str">
        <f t="shared" si="2120"/>
        <v/>
      </c>
      <c r="ABL297" s="66" t="str">
        <f t="shared" si="2121"/>
        <v/>
      </c>
      <c r="ABM297" s="66" t="str">
        <f t="shared" si="2122"/>
        <v/>
      </c>
      <c r="ABN297" s="66" t="str">
        <f t="shared" si="2123"/>
        <v/>
      </c>
      <c r="ABO297" s="66" t="str">
        <f t="shared" si="2124"/>
        <v/>
      </c>
      <c r="ABP297" s="66" t="str">
        <f t="shared" si="2125"/>
        <v/>
      </c>
      <c r="ABQ297" s="66" t="str">
        <f t="shared" si="2126"/>
        <v/>
      </c>
      <c r="ABR297" s="66" t="str">
        <f t="shared" si="2127"/>
        <v/>
      </c>
      <c r="ABS297" s="66" t="str">
        <f t="shared" si="2128"/>
        <v/>
      </c>
      <c r="ABT297" s="66" t="str">
        <f t="shared" si="2129"/>
        <v/>
      </c>
      <c r="ABU297" s="66" t="str">
        <f t="shared" si="2130"/>
        <v/>
      </c>
      <c r="ABV297" s="66" t="str">
        <f t="shared" si="2131"/>
        <v/>
      </c>
      <c r="ABW297" s="66" t="str">
        <f t="shared" si="2132"/>
        <v/>
      </c>
      <c r="ABX297" s="66" t="str">
        <f t="shared" si="2133"/>
        <v/>
      </c>
      <c r="ABY297" s="66" t="str">
        <f t="shared" si="2134"/>
        <v/>
      </c>
      <c r="ABZ297" s="66" t="str">
        <f t="shared" si="2135"/>
        <v/>
      </c>
      <c r="ACA297" s="66" t="str">
        <f t="shared" si="2136"/>
        <v/>
      </c>
      <c r="ACB297" s="66" t="str">
        <f t="shared" si="2137"/>
        <v/>
      </c>
      <c r="ACC297" s="66" t="str">
        <f t="shared" si="2138"/>
        <v/>
      </c>
      <c r="ACD297" s="66" t="str">
        <f t="shared" si="2139"/>
        <v/>
      </c>
      <c r="ACE297" s="66" t="str">
        <f t="shared" si="2140"/>
        <v/>
      </c>
      <c r="ACF297" s="66" t="str">
        <f t="shared" si="2141"/>
        <v/>
      </c>
      <c r="ACG297" s="66" t="str">
        <f t="shared" si="2142"/>
        <v/>
      </c>
      <c r="ACH297" s="66" t="str">
        <f t="shared" si="2143"/>
        <v/>
      </c>
      <c r="ACI297" s="66" t="str">
        <f t="shared" si="2144"/>
        <v/>
      </c>
      <c r="ACJ297" s="66" t="str">
        <f t="shared" si="2145"/>
        <v/>
      </c>
      <c r="ACK297" s="66" t="str">
        <f t="shared" si="2146"/>
        <v/>
      </c>
      <c r="ACL297" s="66" t="str">
        <f t="shared" si="2147"/>
        <v/>
      </c>
      <c r="ACM297" s="66" t="str">
        <f t="shared" ref="ACM297:ACN297" si="2189">IF(AND(ACS$3="Unit", ACL297=""), "", IF(AND(ACS$3="Unit", ACL297="-"),"", IF(ACS$3="Unit", "kg/GJ delivered", IF(AND(NY297&lt;&gt;"", NY297&lt;&gt;"-", NX297="-"),"", IF($H297="","", IF(NX297="nd", "",IF(NX297="&lt;n.a.&gt;", "", IF(NY297="#/MJ", "", IF(NY297="kg/GJ delivered",NX297,IF(NY297="g/MJ delivered",NX297,IF(NY297="kg/MJ delivered",NX297*1000,IF(NY297="mg/MJ delivered",NX297/1000,IF(NY297="g/kg",((NX297)*(1/$I297)*(1/$H297)),IF(NY297="mg/kg",((NX297/1000)*(1/$I297)*(1/$H297)),IF(NY297="mg/MJ delivered",NX297/1000,IF(NY297="-","","Error"))))))))))))))))</f>
        <v/>
      </c>
      <c r="ACN297" s="66" t="str">
        <f t="shared" si="2189"/>
        <v/>
      </c>
      <c r="ACO297" s="66" t="str">
        <f t="shared" si="2149"/>
        <v/>
      </c>
      <c r="ACP297" s="66" t="str">
        <f t="shared" si="2150"/>
        <v/>
      </c>
      <c r="ACQ297" s="66" t="str">
        <f t="shared" si="2151"/>
        <v/>
      </c>
      <c r="ACR297" s="66" t="str">
        <f t="shared" si="2152"/>
        <v/>
      </c>
      <c r="ACS297" s="66" t="str">
        <f t="shared" si="2153"/>
        <v/>
      </c>
      <c r="ACT297" s="66" t="str">
        <f t="shared" si="2154"/>
        <v/>
      </c>
    </row>
    <row r="298" spans="2:774" ht="15.75" customHeight="1" x14ac:dyDescent="0.25">
      <c r="B298" s="66">
        <v>346</v>
      </c>
      <c r="C298" s="66" t="s">
        <v>1266</v>
      </c>
      <c r="D298" s="66" t="s">
        <v>1675</v>
      </c>
      <c r="E298" s="156" t="s">
        <v>1799</v>
      </c>
      <c r="F298" s="66" t="s">
        <v>1579</v>
      </c>
      <c r="G298" s="66" t="s">
        <v>490</v>
      </c>
      <c r="H298" s="126">
        <v>0.11066666666666665</v>
      </c>
      <c r="I298" s="130">
        <f>'Heating Values'!$D$7</f>
        <v>12.84</v>
      </c>
      <c r="J298" s="66" t="str">
        <f t="shared" si="1759"/>
        <v>Crop Residue, Traditional, IN</v>
      </c>
      <c r="K298" s="66" t="s">
        <v>1254</v>
      </c>
      <c r="L298" s="66" t="s">
        <v>1254</v>
      </c>
      <c r="M298" s="66" t="s">
        <v>1254</v>
      </c>
      <c r="N298" s="66" t="s">
        <v>1254</v>
      </c>
      <c r="O298" s="66" t="s">
        <v>1188</v>
      </c>
      <c r="P298" s="66" t="str">
        <f t="shared" si="1768"/>
        <v>IN</v>
      </c>
      <c r="Q298" s="66" t="s">
        <v>2</v>
      </c>
      <c r="R298" s="162">
        <v>56</v>
      </c>
      <c r="S298" s="158" t="s">
        <v>523</v>
      </c>
      <c r="T298" s="158" t="s">
        <v>128</v>
      </c>
      <c r="U298" s="158" t="s">
        <v>128</v>
      </c>
      <c r="V298" s="158" t="s">
        <v>128</v>
      </c>
      <c r="W298" s="158" t="s">
        <v>128</v>
      </c>
      <c r="X298" s="158" t="s">
        <v>128</v>
      </c>
      <c r="Y298" s="158" t="s">
        <v>128</v>
      </c>
      <c r="Z298" s="158" t="s">
        <v>128</v>
      </c>
      <c r="AA298" s="158" t="s">
        <v>128</v>
      </c>
      <c r="AB298" s="158" t="s">
        <v>128</v>
      </c>
      <c r="AC298" s="158" t="s">
        <v>128</v>
      </c>
      <c r="AD298" s="158" t="s">
        <v>128</v>
      </c>
      <c r="AE298" s="158" t="s">
        <v>128</v>
      </c>
      <c r="AF298" s="158" t="s">
        <v>128</v>
      </c>
      <c r="AG298" s="158" t="s">
        <v>128</v>
      </c>
      <c r="AH298" s="158" t="s">
        <v>128</v>
      </c>
      <c r="AI298" s="158" t="s">
        <v>128</v>
      </c>
      <c r="AJ298" s="158" t="s">
        <v>128</v>
      </c>
      <c r="AK298" s="158" t="s">
        <v>128</v>
      </c>
      <c r="AL298" s="158" t="s">
        <v>128</v>
      </c>
      <c r="AM298" s="158" t="s">
        <v>128</v>
      </c>
      <c r="AN298" s="158" t="s">
        <v>128</v>
      </c>
      <c r="AO298" s="158" t="s">
        <v>128</v>
      </c>
      <c r="AP298" s="158" t="s">
        <v>128</v>
      </c>
      <c r="AQ298" s="158" t="s">
        <v>128</v>
      </c>
      <c r="AR298" s="158" t="s">
        <v>128</v>
      </c>
      <c r="AS298" s="158" t="s">
        <v>128</v>
      </c>
      <c r="AT298" s="158" t="s">
        <v>128</v>
      </c>
      <c r="AU298" s="158" t="s">
        <v>128</v>
      </c>
      <c r="AV298" s="158" t="s">
        <v>128</v>
      </c>
      <c r="AW298" s="158" t="s">
        <v>128</v>
      </c>
      <c r="AX298" s="158" t="s">
        <v>128</v>
      </c>
      <c r="AY298" s="158" t="s">
        <v>128</v>
      </c>
      <c r="AZ298" s="158" t="s">
        <v>128</v>
      </c>
      <c r="BA298" s="158" t="s">
        <v>128</v>
      </c>
      <c r="BB298" s="158" t="s">
        <v>128</v>
      </c>
      <c r="BC298" s="158" t="s">
        <v>128</v>
      </c>
      <c r="BD298" s="158" t="s">
        <v>128</v>
      </c>
      <c r="BE298" s="158" t="s">
        <v>128</v>
      </c>
      <c r="BF298" s="158" t="s">
        <v>128</v>
      </c>
      <c r="BG298" s="158" t="s">
        <v>128</v>
      </c>
      <c r="BH298" s="158" t="s">
        <v>128</v>
      </c>
      <c r="BI298" s="158" t="s">
        <v>128</v>
      </c>
      <c r="BJ298" s="158" t="s">
        <v>128</v>
      </c>
      <c r="BK298" s="158" t="s">
        <v>128</v>
      </c>
      <c r="BL298" s="158" t="s">
        <v>128</v>
      </c>
      <c r="BM298" s="158" t="s">
        <v>128</v>
      </c>
      <c r="BN298" s="158" t="s">
        <v>128</v>
      </c>
      <c r="BO298" s="158" t="s">
        <v>128</v>
      </c>
      <c r="BP298" s="158" t="s">
        <v>128</v>
      </c>
      <c r="BQ298" s="158" t="s">
        <v>128</v>
      </c>
      <c r="BR298" s="158" t="s">
        <v>128</v>
      </c>
      <c r="BS298" s="158" t="s">
        <v>128</v>
      </c>
      <c r="BT298" s="158" t="s">
        <v>128</v>
      </c>
      <c r="BU298" s="158" t="s">
        <v>128</v>
      </c>
      <c r="BV298" s="158" t="s">
        <v>128</v>
      </c>
      <c r="BW298" s="158" t="s">
        <v>128</v>
      </c>
      <c r="BX298" s="158" t="s">
        <v>128</v>
      </c>
      <c r="BY298" s="158" t="s">
        <v>128</v>
      </c>
      <c r="BZ298" s="158" t="s">
        <v>128</v>
      </c>
      <c r="CA298" s="158" t="s">
        <v>128</v>
      </c>
      <c r="CB298" s="158" t="s">
        <v>128</v>
      </c>
      <c r="CC298" s="158" t="s">
        <v>128</v>
      </c>
      <c r="CD298" s="158" t="s">
        <v>128</v>
      </c>
      <c r="CE298" s="158" t="s">
        <v>128</v>
      </c>
      <c r="CF298" s="158" t="s">
        <v>128</v>
      </c>
      <c r="CG298" s="158" t="s">
        <v>128</v>
      </c>
      <c r="CH298" s="158" t="s">
        <v>128</v>
      </c>
      <c r="CI298" s="158" t="s">
        <v>128</v>
      </c>
      <c r="CJ298" s="158" t="s">
        <v>128</v>
      </c>
      <c r="CK298" s="158" t="s">
        <v>128</v>
      </c>
      <c r="CL298" s="158" t="s">
        <v>128</v>
      </c>
      <c r="CM298" s="158" t="s">
        <v>128</v>
      </c>
      <c r="CN298" s="158" t="s">
        <v>128</v>
      </c>
      <c r="CO298" s="158" t="s">
        <v>128</v>
      </c>
      <c r="CP298" s="158" t="s">
        <v>128</v>
      </c>
      <c r="CQ298" s="158" t="s">
        <v>128</v>
      </c>
      <c r="CR298" s="158" t="s">
        <v>128</v>
      </c>
      <c r="CS298" s="158" t="s">
        <v>128</v>
      </c>
      <c r="CT298" s="158" t="s">
        <v>128</v>
      </c>
      <c r="CU298" s="158" t="s">
        <v>128</v>
      </c>
      <c r="CV298" s="158" t="s">
        <v>128</v>
      </c>
      <c r="CW298" s="158" t="s">
        <v>128</v>
      </c>
      <c r="CX298" s="158" t="s">
        <v>128</v>
      </c>
      <c r="CY298" s="158" t="s">
        <v>128</v>
      </c>
      <c r="CZ298" s="158" t="s">
        <v>128</v>
      </c>
      <c r="DA298" s="158" t="s">
        <v>128</v>
      </c>
      <c r="DB298" s="158" t="s">
        <v>128</v>
      </c>
      <c r="DC298" s="158" t="s">
        <v>128</v>
      </c>
      <c r="DD298" s="158" t="s">
        <v>128</v>
      </c>
      <c r="DE298" s="158" t="s">
        <v>128</v>
      </c>
      <c r="DF298" s="158" t="s">
        <v>128</v>
      </c>
      <c r="DG298" s="158" t="s">
        <v>128</v>
      </c>
      <c r="DH298" s="158" t="s">
        <v>128</v>
      </c>
      <c r="DI298" s="158" t="s">
        <v>128</v>
      </c>
      <c r="DJ298" s="158" t="s">
        <v>128</v>
      </c>
      <c r="DK298" s="158" t="s">
        <v>128</v>
      </c>
      <c r="DL298" s="158" t="s">
        <v>128</v>
      </c>
      <c r="DM298" s="158" t="s">
        <v>128</v>
      </c>
      <c r="DN298" s="158" t="s">
        <v>128</v>
      </c>
      <c r="DO298" s="158" t="s">
        <v>128</v>
      </c>
      <c r="DP298" s="158" t="s">
        <v>128</v>
      </c>
      <c r="DQ298" s="158" t="s">
        <v>128</v>
      </c>
      <c r="DR298" s="158" t="s">
        <v>128</v>
      </c>
      <c r="DS298" s="158" t="s">
        <v>128</v>
      </c>
      <c r="DT298" s="158" t="s">
        <v>128</v>
      </c>
      <c r="DU298" s="158" t="s">
        <v>128</v>
      </c>
      <c r="DV298" s="158" t="s">
        <v>128</v>
      </c>
      <c r="DW298" s="158" t="s">
        <v>128</v>
      </c>
      <c r="DX298" s="158" t="s">
        <v>128</v>
      </c>
      <c r="DY298" s="158" t="s">
        <v>128</v>
      </c>
      <c r="DZ298" s="158" t="s">
        <v>128</v>
      </c>
      <c r="EA298" s="158" t="s">
        <v>128</v>
      </c>
      <c r="EB298" s="158" t="s">
        <v>128</v>
      </c>
      <c r="EC298" s="158" t="s">
        <v>128</v>
      </c>
      <c r="ED298" s="158" t="s">
        <v>128</v>
      </c>
      <c r="EE298" s="158" t="s">
        <v>128</v>
      </c>
      <c r="EF298" s="158" t="s">
        <v>128</v>
      </c>
      <c r="EG298" s="158" t="s">
        <v>128</v>
      </c>
      <c r="EH298" s="158" t="s">
        <v>128</v>
      </c>
      <c r="EI298" s="158" t="s">
        <v>128</v>
      </c>
      <c r="EJ298" s="158" t="s">
        <v>128</v>
      </c>
      <c r="EK298" s="158" t="s">
        <v>128</v>
      </c>
      <c r="EL298" s="158" t="s">
        <v>128</v>
      </c>
      <c r="EM298" s="158" t="s">
        <v>128</v>
      </c>
      <c r="EN298" s="158" t="s">
        <v>128</v>
      </c>
      <c r="EO298" s="158" t="s">
        <v>128</v>
      </c>
      <c r="EP298" s="158" t="s">
        <v>128</v>
      </c>
      <c r="EQ298" s="158" t="s">
        <v>128</v>
      </c>
      <c r="ER298" s="158" t="s">
        <v>128</v>
      </c>
      <c r="ES298" s="158" t="s">
        <v>128</v>
      </c>
      <c r="ET298" s="158" t="s">
        <v>128</v>
      </c>
      <c r="EU298" s="158" t="s">
        <v>128</v>
      </c>
      <c r="EV298" s="158" t="s">
        <v>128</v>
      </c>
      <c r="EW298" s="158" t="s">
        <v>128</v>
      </c>
      <c r="EX298" s="158" t="s">
        <v>128</v>
      </c>
      <c r="EY298" s="158" t="s">
        <v>128</v>
      </c>
      <c r="EZ298" s="158" t="s">
        <v>128</v>
      </c>
      <c r="FA298" s="158" t="s">
        <v>128</v>
      </c>
      <c r="FB298" s="158" t="s">
        <v>128</v>
      </c>
      <c r="FC298" s="158" t="s">
        <v>128</v>
      </c>
      <c r="FD298" s="158" t="s">
        <v>128</v>
      </c>
      <c r="FE298" s="158" t="s">
        <v>128</v>
      </c>
      <c r="FF298" s="158" t="s">
        <v>128</v>
      </c>
      <c r="FG298" s="158" t="s">
        <v>128</v>
      </c>
      <c r="FH298" s="158" t="s">
        <v>128</v>
      </c>
      <c r="FI298" s="158" t="s">
        <v>128</v>
      </c>
      <c r="FJ298" s="158" t="s">
        <v>128</v>
      </c>
      <c r="FK298" s="158" t="s">
        <v>128</v>
      </c>
      <c r="FL298" s="158" t="s">
        <v>128</v>
      </c>
      <c r="FM298" s="158" t="s">
        <v>128</v>
      </c>
      <c r="FN298" s="158" t="s">
        <v>128</v>
      </c>
      <c r="FO298" s="158" t="s">
        <v>128</v>
      </c>
      <c r="FP298" s="158" t="s">
        <v>128</v>
      </c>
      <c r="FQ298" s="158" t="s">
        <v>128</v>
      </c>
      <c r="FR298" s="158" t="s">
        <v>128</v>
      </c>
      <c r="FS298" s="158" t="s">
        <v>128</v>
      </c>
      <c r="FT298" s="158" t="s">
        <v>128</v>
      </c>
      <c r="FU298" s="158" t="s">
        <v>128</v>
      </c>
      <c r="FV298" s="158" t="s">
        <v>128</v>
      </c>
      <c r="FW298" s="158" t="s">
        <v>128</v>
      </c>
      <c r="FX298" s="158" t="s">
        <v>128</v>
      </c>
      <c r="FY298" s="158" t="s">
        <v>128</v>
      </c>
      <c r="FZ298" s="158" t="s">
        <v>128</v>
      </c>
      <c r="GA298" s="158" t="s">
        <v>128</v>
      </c>
      <c r="GB298" s="158" t="s">
        <v>128</v>
      </c>
      <c r="GC298" s="158" t="s">
        <v>128</v>
      </c>
      <c r="GD298" s="158" t="s">
        <v>128</v>
      </c>
      <c r="GE298" s="158" t="s">
        <v>128</v>
      </c>
      <c r="GF298" s="158" t="s">
        <v>128</v>
      </c>
      <c r="GG298" s="158" t="s">
        <v>128</v>
      </c>
      <c r="GH298" s="158" t="s">
        <v>128</v>
      </c>
      <c r="GI298" s="158" t="s">
        <v>128</v>
      </c>
      <c r="GJ298" s="158" t="s">
        <v>128</v>
      </c>
      <c r="GK298" s="158" t="s">
        <v>128</v>
      </c>
      <c r="GL298" s="158" t="s">
        <v>128</v>
      </c>
      <c r="GM298" s="158" t="s">
        <v>128</v>
      </c>
      <c r="GN298" s="158" t="s">
        <v>128</v>
      </c>
      <c r="GO298" s="158" t="s">
        <v>128</v>
      </c>
      <c r="GP298" s="158" t="s">
        <v>128</v>
      </c>
      <c r="GQ298" s="158" t="s">
        <v>128</v>
      </c>
      <c r="GR298" s="158" t="s">
        <v>128</v>
      </c>
      <c r="GS298" s="158" t="s">
        <v>128</v>
      </c>
      <c r="GT298" s="158" t="s">
        <v>128</v>
      </c>
      <c r="GU298" s="158" t="s">
        <v>128</v>
      </c>
      <c r="GV298" s="158" t="s">
        <v>128</v>
      </c>
      <c r="GW298" s="158" t="s">
        <v>128</v>
      </c>
      <c r="GX298" s="158" t="s">
        <v>128</v>
      </c>
      <c r="GY298" s="158" t="s">
        <v>128</v>
      </c>
      <c r="GZ298" s="158" t="s">
        <v>128</v>
      </c>
      <c r="HA298" s="158" t="s">
        <v>128</v>
      </c>
      <c r="HB298" s="158" t="s">
        <v>128</v>
      </c>
      <c r="HC298" s="158" t="s">
        <v>128</v>
      </c>
      <c r="HD298" s="158" t="s">
        <v>128</v>
      </c>
      <c r="HE298" s="158" t="s">
        <v>128</v>
      </c>
      <c r="HF298" s="158" t="s">
        <v>128</v>
      </c>
      <c r="HG298" s="158" t="s">
        <v>128</v>
      </c>
      <c r="HH298" s="158" t="s">
        <v>128</v>
      </c>
      <c r="HI298" s="158" t="s">
        <v>128</v>
      </c>
      <c r="HJ298" s="158" t="s">
        <v>128</v>
      </c>
      <c r="HK298" s="158" t="s">
        <v>128</v>
      </c>
      <c r="HL298" s="158" t="s">
        <v>128</v>
      </c>
      <c r="HM298" s="158" t="s">
        <v>128</v>
      </c>
      <c r="HN298" s="158" t="s">
        <v>128</v>
      </c>
      <c r="HO298" s="158" t="s">
        <v>128</v>
      </c>
      <c r="HP298" s="158" t="s">
        <v>128</v>
      </c>
      <c r="HQ298" s="158" t="s">
        <v>128</v>
      </c>
      <c r="HR298" s="158" t="s">
        <v>128</v>
      </c>
      <c r="HS298" s="158" t="s">
        <v>128</v>
      </c>
      <c r="HT298" s="158" t="s">
        <v>128</v>
      </c>
      <c r="HU298" s="158" t="s">
        <v>128</v>
      </c>
      <c r="HV298" s="158" t="s">
        <v>128</v>
      </c>
      <c r="HW298" s="158" t="s">
        <v>128</v>
      </c>
      <c r="HX298" s="158" t="s">
        <v>128</v>
      </c>
      <c r="HY298" s="158" t="s">
        <v>128</v>
      </c>
      <c r="HZ298" s="158" t="s">
        <v>128</v>
      </c>
      <c r="IA298" s="158" t="s">
        <v>128</v>
      </c>
      <c r="IB298" s="158" t="s">
        <v>128</v>
      </c>
      <c r="IC298" s="158" t="s">
        <v>128</v>
      </c>
      <c r="ID298" s="158" t="s">
        <v>128</v>
      </c>
      <c r="IE298" s="158" t="s">
        <v>128</v>
      </c>
      <c r="IF298" s="158" t="s">
        <v>128</v>
      </c>
      <c r="IG298" s="158" t="s">
        <v>128</v>
      </c>
      <c r="IH298" s="158" t="s">
        <v>128</v>
      </c>
      <c r="II298" s="158" t="s">
        <v>128</v>
      </c>
      <c r="IJ298" s="158" t="s">
        <v>128</v>
      </c>
      <c r="IK298" s="158" t="s">
        <v>128</v>
      </c>
      <c r="IL298" s="158" t="s">
        <v>128</v>
      </c>
      <c r="IM298" s="158" t="s">
        <v>128</v>
      </c>
      <c r="IN298" s="158" t="s">
        <v>128</v>
      </c>
      <c r="IO298" s="158" t="s">
        <v>128</v>
      </c>
      <c r="IP298" s="158" t="s">
        <v>128</v>
      </c>
      <c r="IQ298" s="158" t="s">
        <v>128</v>
      </c>
      <c r="IR298" s="158" t="s">
        <v>128</v>
      </c>
      <c r="IS298" s="158" t="s">
        <v>128</v>
      </c>
      <c r="IT298" s="158" t="s">
        <v>128</v>
      </c>
      <c r="IU298" s="158" t="s">
        <v>128</v>
      </c>
      <c r="IV298" s="158" t="s">
        <v>128</v>
      </c>
      <c r="IW298" s="158" t="s">
        <v>128</v>
      </c>
      <c r="IX298" s="158" t="s">
        <v>128</v>
      </c>
      <c r="IY298" s="158" t="s">
        <v>128</v>
      </c>
      <c r="IZ298" s="158" t="s">
        <v>128</v>
      </c>
      <c r="JA298" s="158" t="s">
        <v>128</v>
      </c>
      <c r="JB298" s="158" t="s">
        <v>128</v>
      </c>
      <c r="JC298" s="158" t="s">
        <v>128</v>
      </c>
      <c r="JD298" s="158" t="s">
        <v>128</v>
      </c>
      <c r="JE298" s="158" t="s">
        <v>128</v>
      </c>
      <c r="JF298" s="158" t="s">
        <v>128</v>
      </c>
      <c r="JG298" s="158" t="s">
        <v>128</v>
      </c>
      <c r="JH298" s="158" t="s">
        <v>128</v>
      </c>
      <c r="JI298" s="158" t="s">
        <v>128</v>
      </c>
      <c r="JJ298" s="158" t="s">
        <v>128</v>
      </c>
      <c r="JK298" s="158" t="s">
        <v>128</v>
      </c>
      <c r="JL298" s="158" t="s">
        <v>128</v>
      </c>
      <c r="JM298" s="158" t="s">
        <v>128</v>
      </c>
      <c r="JN298" s="158" t="s">
        <v>128</v>
      </c>
      <c r="JO298" s="158" t="s">
        <v>128</v>
      </c>
      <c r="JP298" s="158" t="s">
        <v>128</v>
      </c>
      <c r="JQ298" s="158" t="s">
        <v>128</v>
      </c>
      <c r="JR298" s="158" t="s">
        <v>128</v>
      </c>
      <c r="JS298" s="158" t="s">
        <v>128</v>
      </c>
      <c r="JT298" s="158" t="s">
        <v>128</v>
      </c>
      <c r="JU298" s="158" t="s">
        <v>128</v>
      </c>
      <c r="JV298" s="158" t="s">
        <v>128</v>
      </c>
      <c r="JW298" s="158" t="s">
        <v>128</v>
      </c>
      <c r="JX298" s="158" t="s">
        <v>128</v>
      </c>
      <c r="JY298" s="158" t="s">
        <v>128</v>
      </c>
      <c r="JZ298" s="158" t="s">
        <v>128</v>
      </c>
      <c r="KA298" s="158" t="s">
        <v>128</v>
      </c>
      <c r="KB298" s="158" t="s">
        <v>128</v>
      </c>
      <c r="KC298" s="158" t="s">
        <v>128</v>
      </c>
      <c r="KD298" s="158" t="s">
        <v>128</v>
      </c>
      <c r="KE298" s="158" t="s">
        <v>128</v>
      </c>
      <c r="KF298" s="158" t="s">
        <v>128</v>
      </c>
      <c r="KG298" s="158" t="s">
        <v>128</v>
      </c>
      <c r="KH298" s="158" t="s">
        <v>128</v>
      </c>
      <c r="KI298" s="158" t="s">
        <v>128</v>
      </c>
      <c r="KJ298" s="158" t="s">
        <v>128</v>
      </c>
      <c r="KK298" s="158" t="s">
        <v>128</v>
      </c>
      <c r="KL298" s="158" t="s">
        <v>128</v>
      </c>
      <c r="KM298" s="158" t="s">
        <v>128</v>
      </c>
      <c r="KN298" s="158" t="s">
        <v>128</v>
      </c>
      <c r="KO298" s="158" t="s">
        <v>128</v>
      </c>
      <c r="KP298" s="158" t="s">
        <v>128</v>
      </c>
      <c r="KQ298" s="158" t="s">
        <v>128</v>
      </c>
      <c r="KR298" s="158" t="s">
        <v>128</v>
      </c>
      <c r="KS298" s="158" t="s">
        <v>128</v>
      </c>
      <c r="KT298" s="158" t="s">
        <v>128</v>
      </c>
      <c r="KU298" s="158" t="s">
        <v>128</v>
      </c>
      <c r="KV298" s="158" t="s">
        <v>128</v>
      </c>
      <c r="KW298" s="158" t="s">
        <v>128</v>
      </c>
      <c r="KX298" s="158" t="s">
        <v>128</v>
      </c>
      <c r="KY298" s="158" t="s">
        <v>128</v>
      </c>
      <c r="KZ298" s="158" t="s">
        <v>128</v>
      </c>
      <c r="LA298" s="158" t="s">
        <v>128</v>
      </c>
      <c r="LB298" s="158" t="s">
        <v>128</v>
      </c>
      <c r="LC298" s="158" t="s">
        <v>128</v>
      </c>
      <c r="LD298" s="158" t="s">
        <v>128</v>
      </c>
      <c r="LE298" s="158" t="s">
        <v>128</v>
      </c>
      <c r="LF298" s="158" t="s">
        <v>128</v>
      </c>
      <c r="LG298" s="158" t="s">
        <v>128</v>
      </c>
      <c r="LH298" s="158" t="s">
        <v>128</v>
      </c>
      <c r="LI298" s="158" t="s">
        <v>128</v>
      </c>
      <c r="LJ298" s="158" t="s">
        <v>128</v>
      </c>
      <c r="LK298" s="158" t="s">
        <v>128</v>
      </c>
      <c r="LL298" s="158" t="s">
        <v>128</v>
      </c>
      <c r="LM298" s="158" t="s">
        <v>128</v>
      </c>
      <c r="LN298" s="158" t="s">
        <v>128</v>
      </c>
      <c r="LO298" s="158" t="s">
        <v>128</v>
      </c>
      <c r="LP298" s="158" t="s">
        <v>128</v>
      </c>
      <c r="LQ298" s="158" t="s">
        <v>128</v>
      </c>
      <c r="LR298" s="158" t="s">
        <v>128</v>
      </c>
      <c r="LS298" s="158" t="s">
        <v>128</v>
      </c>
      <c r="LT298" s="158" t="s">
        <v>128</v>
      </c>
      <c r="LU298" s="158" t="s">
        <v>128</v>
      </c>
      <c r="LV298" s="158" t="s">
        <v>128</v>
      </c>
      <c r="LW298" s="158" t="s">
        <v>128</v>
      </c>
      <c r="LX298" s="158" t="s">
        <v>128</v>
      </c>
      <c r="LY298" s="158" t="s">
        <v>128</v>
      </c>
      <c r="LZ298" s="158" t="s">
        <v>128</v>
      </c>
      <c r="MA298" s="158" t="s">
        <v>128</v>
      </c>
      <c r="MB298" s="158" t="s">
        <v>128</v>
      </c>
      <c r="MC298" s="158" t="s">
        <v>128</v>
      </c>
      <c r="MD298" s="158" t="s">
        <v>128</v>
      </c>
      <c r="ME298" s="158" t="s">
        <v>128</v>
      </c>
      <c r="MF298" s="158" t="s">
        <v>128</v>
      </c>
      <c r="MG298" s="158" t="s">
        <v>128</v>
      </c>
      <c r="MH298" s="158" t="s">
        <v>128</v>
      </c>
      <c r="MI298" s="158" t="s">
        <v>128</v>
      </c>
      <c r="MJ298" s="158" t="s">
        <v>128</v>
      </c>
      <c r="MK298" s="158" t="s">
        <v>128</v>
      </c>
      <c r="ML298" s="158" t="s">
        <v>128</v>
      </c>
      <c r="MM298" s="158" t="s">
        <v>128</v>
      </c>
      <c r="MN298" s="158" t="s">
        <v>128</v>
      </c>
      <c r="MO298" s="158" t="s">
        <v>128</v>
      </c>
      <c r="MP298" s="158" t="s">
        <v>128</v>
      </c>
      <c r="MQ298" s="158" t="s">
        <v>128</v>
      </c>
      <c r="MR298" s="158" t="s">
        <v>128</v>
      </c>
      <c r="MS298" s="158" t="s">
        <v>128</v>
      </c>
      <c r="MT298" s="158" t="s">
        <v>128</v>
      </c>
      <c r="MU298" s="158" t="s">
        <v>128</v>
      </c>
      <c r="MV298" s="158" t="s">
        <v>128</v>
      </c>
      <c r="MW298" s="158" t="s">
        <v>128</v>
      </c>
      <c r="MX298" s="158" t="s">
        <v>128</v>
      </c>
      <c r="MY298" s="158" t="s">
        <v>128</v>
      </c>
      <c r="MZ298" s="158" t="s">
        <v>128</v>
      </c>
      <c r="NA298" s="158" t="s">
        <v>128</v>
      </c>
      <c r="NB298" s="158" t="s">
        <v>128</v>
      </c>
      <c r="NC298" s="158" t="s">
        <v>128</v>
      </c>
      <c r="ND298" s="158" t="s">
        <v>128</v>
      </c>
      <c r="NE298" s="158" t="s">
        <v>128</v>
      </c>
      <c r="NF298" s="158" t="s">
        <v>128</v>
      </c>
      <c r="NG298" s="158" t="s">
        <v>128</v>
      </c>
      <c r="NH298" s="158" t="s">
        <v>128</v>
      </c>
      <c r="NI298" s="158" t="s">
        <v>128</v>
      </c>
      <c r="NJ298" s="158" t="s">
        <v>128</v>
      </c>
      <c r="NK298" s="158" t="s">
        <v>128</v>
      </c>
      <c r="NL298" s="158" t="s">
        <v>128</v>
      </c>
      <c r="NM298" s="158" t="s">
        <v>128</v>
      </c>
      <c r="NN298" s="158" t="s">
        <v>128</v>
      </c>
      <c r="NO298" s="158" t="s">
        <v>128</v>
      </c>
      <c r="NP298" s="158" t="s">
        <v>128</v>
      </c>
      <c r="NQ298" s="158" t="s">
        <v>128</v>
      </c>
      <c r="NR298" s="158" t="s">
        <v>128</v>
      </c>
      <c r="NS298" s="158" t="s">
        <v>128</v>
      </c>
      <c r="NT298" s="158" t="s">
        <v>128</v>
      </c>
      <c r="NU298" s="158" t="s">
        <v>128</v>
      </c>
      <c r="NV298" s="158" t="s">
        <v>128</v>
      </c>
      <c r="NW298" s="158" t="s">
        <v>128</v>
      </c>
      <c r="NX298" s="158" t="s">
        <v>128</v>
      </c>
      <c r="NY298" s="158" t="s">
        <v>128</v>
      </c>
      <c r="NZ298" s="158" t="s">
        <v>128</v>
      </c>
      <c r="OA298" s="158" t="s">
        <v>128</v>
      </c>
      <c r="OB298" s="158" t="s">
        <v>128</v>
      </c>
      <c r="OC298" s="158" t="s">
        <v>128</v>
      </c>
      <c r="OD298" s="158" t="s">
        <v>128</v>
      </c>
      <c r="OE298" s="170" t="s">
        <v>128</v>
      </c>
      <c r="OF298" s="181"/>
      <c r="OG298" s="174">
        <f t="shared" si="1778"/>
        <v>39.409976354014191</v>
      </c>
      <c r="OH298" s="66" t="str">
        <f t="shared" si="1779"/>
        <v>kg/GJ delivered</v>
      </c>
      <c r="OI298" s="66" t="str">
        <f t="shared" si="1780"/>
        <v/>
      </c>
      <c r="OJ298" s="66" t="str">
        <f t="shared" si="1781"/>
        <v/>
      </c>
      <c r="OK298" s="66" t="str">
        <f t="shared" si="1782"/>
        <v/>
      </c>
      <c r="OL298" s="66" t="str">
        <f t="shared" si="1783"/>
        <v/>
      </c>
      <c r="OM298" s="66" t="str">
        <f t="shared" si="1784"/>
        <v/>
      </c>
      <c r="ON298" s="66" t="str">
        <f t="shared" si="1785"/>
        <v/>
      </c>
      <c r="OO298" s="66" t="str">
        <f t="shared" si="1786"/>
        <v/>
      </c>
      <c r="OP298" s="66" t="str">
        <f t="shared" si="1787"/>
        <v/>
      </c>
      <c r="OQ298" s="66" t="str">
        <f t="shared" si="1788"/>
        <v/>
      </c>
      <c r="OR298" s="66" t="str">
        <f t="shared" si="1789"/>
        <v/>
      </c>
      <c r="OS298" s="66" t="str">
        <f t="shared" si="1790"/>
        <v/>
      </c>
      <c r="OT298" s="66" t="str">
        <f t="shared" si="1791"/>
        <v/>
      </c>
      <c r="OU298" s="66" t="str">
        <f t="shared" si="1792"/>
        <v/>
      </c>
      <c r="OV298" s="66" t="str">
        <f t="shared" si="1793"/>
        <v/>
      </c>
      <c r="OW298" s="66" t="str">
        <f t="shared" si="1794"/>
        <v/>
      </c>
      <c r="OX298" s="66" t="str">
        <f t="shared" si="1795"/>
        <v/>
      </c>
      <c r="OY298" s="66" t="str">
        <f t="shared" si="1796"/>
        <v/>
      </c>
      <c r="OZ298" s="66" t="str">
        <f t="shared" si="1797"/>
        <v/>
      </c>
      <c r="PA298" s="66" t="str">
        <f t="shared" si="1798"/>
        <v/>
      </c>
      <c r="PB298" s="66" t="str">
        <f t="shared" si="1799"/>
        <v/>
      </c>
      <c r="PC298" s="66" t="str">
        <f t="shared" si="1800"/>
        <v/>
      </c>
      <c r="PD298" s="66" t="str">
        <f t="shared" si="1801"/>
        <v/>
      </c>
      <c r="PE298" s="66" t="str">
        <f t="shared" si="1802"/>
        <v/>
      </c>
      <c r="PF298" s="66" t="str">
        <f t="shared" si="1803"/>
        <v/>
      </c>
      <c r="PG298" s="66" t="str">
        <f t="shared" si="1804"/>
        <v/>
      </c>
      <c r="PH298" s="66" t="str">
        <f t="shared" si="1805"/>
        <v/>
      </c>
      <c r="PI298" s="66" t="str">
        <f t="shared" si="1806"/>
        <v/>
      </c>
      <c r="PJ298" s="66" t="str">
        <f t="shared" si="1807"/>
        <v/>
      </c>
      <c r="PK298" s="66" t="str">
        <f t="shared" si="1808"/>
        <v/>
      </c>
      <c r="PL298" s="66" t="str">
        <f t="shared" si="1809"/>
        <v/>
      </c>
      <c r="PM298" s="66" t="str">
        <f t="shared" si="1810"/>
        <v/>
      </c>
      <c r="PN298" s="66" t="str">
        <f t="shared" si="1811"/>
        <v/>
      </c>
      <c r="PO298" s="66" t="str">
        <f t="shared" si="1812"/>
        <v/>
      </c>
      <c r="PP298" s="66" t="str">
        <f t="shared" si="1813"/>
        <v/>
      </c>
      <c r="PQ298" s="66" t="str">
        <f t="shared" si="1814"/>
        <v/>
      </c>
      <c r="PR298" s="66" t="str">
        <f t="shared" si="1815"/>
        <v/>
      </c>
      <c r="PS298" s="66" t="str">
        <f t="shared" si="1816"/>
        <v/>
      </c>
      <c r="PT298" s="66" t="str">
        <f t="shared" si="1817"/>
        <v/>
      </c>
      <c r="PU298" s="66" t="str">
        <f t="shared" si="1818"/>
        <v/>
      </c>
      <c r="PV298" s="66" t="str">
        <f t="shared" si="1819"/>
        <v/>
      </c>
      <c r="PW298" s="66" t="str">
        <f t="shared" si="1820"/>
        <v/>
      </c>
      <c r="PX298" s="66" t="str">
        <f t="shared" si="1821"/>
        <v/>
      </c>
      <c r="PY298" s="66" t="str">
        <f t="shared" si="1822"/>
        <v/>
      </c>
      <c r="PZ298" s="66" t="str">
        <f t="shared" si="1823"/>
        <v/>
      </c>
      <c r="QA298" s="66" t="str">
        <f t="shared" si="1824"/>
        <v/>
      </c>
      <c r="QB298" s="66" t="str">
        <f t="shared" si="1825"/>
        <v/>
      </c>
      <c r="QC298" s="66" t="str">
        <f t="shared" si="1826"/>
        <v/>
      </c>
      <c r="QD298" s="66" t="str">
        <f t="shared" si="1827"/>
        <v/>
      </c>
      <c r="QE298" s="66" t="str">
        <f t="shared" si="1828"/>
        <v/>
      </c>
      <c r="QF298" s="66" t="str">
        <f t="shared" si="1829"/>
        <v/>
      </c>
      <c r="QG298" s="66" t="str">
        <f t="shared" si="1830"/>
        <v/>
      </c>
      <c r="QH298" s="66" t="str">
        <f t="shared" si="1831"/>
        <v/>
      </c>
      <c r="QI298" s="66" t="str">
        <f t="shared" si="1832"/>
        <v/>
      </c>
      <c r="QJ298" s="66" t="str">
        <f t="shared" si="1833"/>
        <v/>
      </c>
      <c r="QK298" s="66" t="str">
        <f t="shared" si="1834"/>
        <v/>
      </c>
      <c r="QL298" s="66" t="str">
        <f t="shared" si="1835"/>
        <v/>
      </c>
      <c r="QM298" s="66" t="str">
        <f t="shared" si="1836"/>
        <v/>
      </c>
      <c r="QN298" s="66" t="str">
        <f t="shared" si="1837"/>
        <v/>
      </c>
      <c r="QO298" s="66" t="str">
        <f t="shared" si="1838"/>
        <v/>
      </c>
      <c r="QP298" s="66" t="str">
        <f t="shared" si="1839"/>
        <v/>
      </c>
      <c r="QQ298" s="66" t="str">
        <f t="shared" si="1840"/>
        <v/>
      </c>
      <c r="QR298" s="66" t="str">
        <f t="shared" si="1841"/>
        <v/>
      </c>
      <c r="QS298" s="66" t="str">
        <f t="shared" si="1842"/>
        <v/>
      </c>
      <c r="QT298" s="66" t="str">
        <f t="shared" si="1843"/>
        <v/>
      </c>
      <c r="QU298" s="66" t="str">
        <f t="shared" si="1844"/>
        <v/>
      </c>
      <c r="QV298" s="66" t="str">
        <f t="shared" si="1845"/>
        <v/>
      </c>
      <c r="QW298" s="66" t="str">
        <f t="shared" si="1846"/>
        <v/>
      </c>
      <c r="QX298" s="66" t="str">
        <f t="shared" si="1847"/>
        <v/>
      </c>
      <c r="QY298" s="66" t="str">
        <f t="shared" si="1848"/>
        <v/>
      </c>
      <c r="QZ298" s="66" t="str">
        <f t="shared" si="1849"/>
        <v/>
      </c>
      <c r="RA298" s="66" t="str">
        <f t="shared" si="1850"/>
        <v/>
      </c>
      <c r="RB298" s="66" t="str">
        <f t="shared" si="1851"/>
        <v/>
      </c>
      <c r="RC298" s="66" t="str">
        <f t="shared" si="1852"/>
        <v/>
      </c>
      <c r="RD298" s="66" t="str">
        <f t="shared" si="1853"/>
        <v/>
      </c>
      <c r="RE298" s="66" t="str">
        <f t="shared" si="1854"/>
        <v/>
      </c>
      <c r="RF298" s="66" t="str">
        <f t="shared" si="1855"/>
        <v/>
      </c>
      <c r="RG298" s="66" t="str">
        <f t="shared" si="1856"/>
        <v/>
      </c>
      <c r="RH298" s="66" t="str">
        <f t="shared" si="1857"/>
        <v/>
      </c>
      <c r="RI298" s="66" t="str">
        <f t="shared" si="1858"/>
        <v/>
      </c>
      <c r="RJ298" s="66" t="str">
        <f t="shared" si="1859"/>
        <v/>
      </c>
      <c r="RK298" s="66" t="str">
        <f t="shared" si="1860"/>
        <v/>
      </c>
      <c r="RL298" s="66" t="str">
        <f t="shared" si="1861"/>
        <v/>
      </c>
      <c r="RM298" s="66" t="str">
        <f t="shared" si="1862"/>
        <v/>
      </c>
      <c r="RN298" s="66" t="str">
        <f t="shared" si="1863"/>
        <v/>
      </c>
      <c r="RO298" s="66" t="str">
        <f t="shared" si="1864"/>
        <v/>
      </c>
      <c r="RP298" s="66" t="str">
        <f t="shared" si="1865"/>
        <v/>
      </c>
      <c r="RQ298" s="66" t="str">
        <f t="shared" si="1866"/>
        <v/>
      </c>
      <c r="RR298" s="66" t="str">
        <f t="shared" si="1867"/>
        <v/>
      </c>
      <c r="RS298" s="66" t="str">
        <f t="shared" si="1868"/>
        <v/>
      </c>
      <c r="RT298" s="66" t="str">
        <f t="shared" si="1869"/>
        <v/>
      </c>
      <c r="RU298" s="66" t="str">
        <f t="shared" si="1870"/>
        <v/>
      </c>
      <c r="RV298" s="66" t="str">
        <f t="shared" si="1871"/>
        <v/>
      </c>
      <c r="RW298" s="66" t="str">
        <f t="shared" si="1872"/>
        <v/>
      </c>
      <c r="RX298" s="66" t="str">
        <f t="shared" si="1873"/>
        <v/>
      </c>
      <c r="RY298" s="66" t="str">
        <f t="shared" si="1874"/>
        <v/>
      </c>
      <c r="RZ298" s="66" t="str">
        <f t="shared" si="1875"/>
        <v/>
      </c>
      <c r="SA298" s="66" t="str">
        <f t="shared" si="1876"/>
        <v/>
      </c>
      <c r="SB298" s="66" t="str">
        <f t="shared" si="1877"/>
        <v/>
      </c>
      <c r="SC298" s="66" t="str">
        <f t="shared" si="1878"/>
        <v/>
      </c>
      <c r="SD298" s="66" t="str">
        <f t="shared" si="1879"/>
        <v/>
      </c>
      <c r="SE298" s="66" t="str">
        <f t="shared" si="1880"/>
        <v/>
      </c>
      <c r="SF298" s="66" t="str">
        <f t="shared" si="1881"/>
        <v/>
      </c>
      <c r="SG298" s="66" t="str">
        <f t="shared" si="1882"/>
        <v/>
      </c>
      <c r="SH298" s="66" t="str">
        <f t="shared" si="1883"/>
        <v/>
      </c>
      <c r="SI298" s="66" t="str">
        <f t="shared" si="1884"/>
        <v/>
      </c>
      <c r="SJ298" s="66" t="str">
        <f t="shared" si="1885"/>
        <v/>
      </c>
      <c r="SK298" s="66" t="str">
        <f t="shared" si="1886"/>
        <v/>
      </c>
      <c r="SL298" s="66" t="str">
        <f t="shared" si="1887"/>
        <v/>
      </c>
      <c r="SM298" s="66" t="str">
        <f t="shared" si="1888"/>
        <v/>
      </c>
      <c r="SN298" s="66" t="str">
        <f t="shared" si="1889"/>
        <v/>
      </c>
      <c r="SO298" s="66" t="str">
        <f t="shared" si="1890"/>
        <v/>
      </c>
      <c r="SP298" s="66" t="str">
        <f t="shared" si="1891"/>
        <v/>
      </c>
      <c r="SQ298" s="66" t="str">
        <f t="shared" si="1892"/>
        <v/>
      </c>
      <c r="SR298" s="66" t="str">
        <f t="shared" si="1893"/>
        <v/>
      </c>
      <c r="SS298" s="66" t="str">
        <f t="shared" si="1894"/>
        <v/>
      </c>
      <c r="ST298" s="66" t="str">
        <f t="shared" si="1895"/>
        <v/>
      </c>
      <c r="SU298" s="66" t="str">
        <f t="shared" si="1896"/>
        <v/>
      </c>
      <c r="SV298" s="66" t="str">
        <f t="shared" si="1897"/>
        <v/>
      </c>
      <c r="SW298" s="66" t="str">
        <f t="shared" si="1898"/>
        <v/>
      </c>
      <c r="SX298" s="66" t="str">
        <f t="shared" si="1899"/>
        <v/>
      </c>
      <c r="SY298" s="66" t="str">
        <f t="shared" si="1900"/>
        <v/>
      </c>
      <c r="SZ298" s="66" t="str">
        <f t="shared" si="1901"/>
        <v/>
      </c>
      <c r="TA298" s="66" t="str">
        <f t="shared" si="1902"/>
        <v/>
      </c>
      <c r="TB298" s="66" t="str">
        <f t="shared" si="1903"/>
        <v/>
      </c>
      <c r="TC298" s="66" t="str">
        <f t="shared" si="1904"/>
        <v/>
      </c>
      <c r="TD298" s="66" t="str">
        <f t="shared" si="1905"/>
        <v/>
      </c>
      <c r="TE298" s="66" t="str">
        <f t="shared" si="1906"/>
        <v/>
      </c>
      <c r="TF298" s="66" t="str">
        <f t="shared" si="1907"/>
        <v/>
      </c>
      <c r="TG298" s="66" t="str">
        <f t="shared" si="1908"/>
        <v/>
      </c>
      <c r="TH298" s="66" t="str">
        <f t="shared" si="1909"/>
        <v/>
      </c>
      <c r="TI298" s="66" t="str">
        <f t="shared" si="1910"/>
        <v/>
      </c>
      <c r="TJ298" s="66" t="str">
        <f t="shared" si="1911"/>
        <v/>
      </c>
      <c r="TK298" s="66" t="str">
        <f t="shared" si="1912"/>
        <v/>
      </c>
      <c r="TL298" s="66" t="str">
        <f t="shared" si="1913"/>
        <v/>
      </c>
      <c r="TM298" s="66" t="str">
        <f t="shared" si="1914"/>
        <v/>
      </c>
      <c r="TN298" s="66" t="str">
        <f t="shared" si="1915"/>
        <v/>
      </c>
      <c r="TO298" s="66" t="str">
        <f t="shared" si="1916"/>
        <v/>
      </c>
      <c r="TP298" s="66" t="str">
        <f t="shared" si="1917"/>
        <v/>
      </c>
      <c r="TQ298" s="66" t="str">
        <f t="shared" si="1918"/>
        <v/>
      </c>
      <c r="TR298" s="66" t="str">
        <f t="shared" si="1919"/>
        <v/>
      </c>
      <c r="TS298" s="66" t="str">
        <f t="shared" si="1920"/>
        <v/>
      </c>
      <c r="TT298" s="66" t="str">
        <f t="shared" si="1921"/>
        <v/>
      </c>
      <c r="TU298" s="66" t="str">
        <f t="shared" si="1922"/>
        <v/>
      </c>
      <c r="TV298" s="66" t="str">
        <f t="shared" si="1923"/>
        <v/>
      </c>
      <c r="TW298" s="66" t="str">
        <f t="shared" si="1924"/>
        <v/>
      </c>
      <c r="TX298" s="66" t="str">
        <f t="shared" si="1925"/>
        <v/>
      </c>
      <c r="TY298" s="66" t="str">
        <f t="shared" si="1926"/>
        <v/>
      </c>
      <c r="TZ298" s="66" t="str">
        <f t="shared" si="1927"/>
        <v/>
      </c>
      <c r="UA298" s="66" t="str">
        <f t="shared" si="1928"/>
        <v/>
      </c>
      <c r="UB298" s="66" t="str">
        <f t="shared" si="1929"/>
        <v/>
      </c>
      <c r="UC298" s="66" t="str">
        <f t="shared" si="1930"/>
        <v/>
      </c>
      <c r="UD298" s="66" t="str">
        <f t="shared" si="1931"/>
        <v/>
      </c>
      <c r="UE298" s="66" t="str">
        <f t="shared" si="1932"/>
        <v/>
      </c>
      <c r="UF298" s="66" t="str">
        <f t="shared" si="1933"/>
        <v/>
      </c>
      <c r="UG298" s="66" t="str">
        <f t="shared" si="1934"/>
        <v/>
      </c>
      <c r="UH298" s="66" t="str">
        <f t="shared" si="1935"/>
        <v/>
      </c>
      <c r="UI298" s="66" t="str">
        <f t="shared" si="1936"/>
        <v/>
      </c>
      <c r="UJ298" s="66" t="str">
        <f t="shared" si="1937"/>
        <v/>
      </c>
      <c r="UK298" s="66" t="str">
        <f t="shared" si="1938"/>
        <v/>
      </c>
      <c r="UL298" s="66" t="str">
        <f t="shared" si="1939"/>
        <v/>
      </c>
      <c r="UM298" s="66" t="str">
        <f t="shared" si="1940"/>
        <v/>
      </c>
      <c r="UN298" s="66" t="str">
        <f t="shared" si="1941"/>
        <v/>
      </c>
      <c r="UO298" s="66" t="str">
        <f t="shared" si="1942"/>
        <v/>
      </c>
      <c r="UP298" s="66" t="str">
        <f t="shared" si="1943"/>
        <v/>
      </c>
      <c r="UQ298" s="66" t="str">
        <f t="shared" si="1944"/>
        <v/>
      </c>
      <c r="UR298" s="66" t="str">
        <f t="shared" si="1945"/>
        <v/>
      </c>
      <c r="US298" s="66" t="str">
        <f t="shared" si="1946"/>
        <v/>
      </c>
      <c r="UT298" s="66" t="str">
        <f t="shared" si="1947"/>
        <v/>
      </c>
      <c r="UU298" s="66" t="str">
        <f t="shared" si="1948"/>
        <v/>
      </c>
      <c r="UV298" s="66" t="str">
        <f t="shared" si="1949"/>
        <v/>
      </c>
      <c r="UW298" s="66" t="str">
        <f t="shared" si="1950"/>
        <v/>
      </c>
      <c r="UX298" s="66" t="str">
        <f t="shared" si="1951"/>
        <v/>
      </c>
      <c r="UY298" s="66" t="str">
        <f t="shared" si="1952"/>
        <v/>
      </c>
      <c r="UZ298" s="66" t="str">
        <f t="shared" si="1953"/>
        <v/>
      </c>
      <c r="VA298" s="66" t="str">
        <f t="shared" si="1954"/>
        <v/>
      </c>
      <c r="VB298" s="66" t="str">
        <f t="shared" si="1955"/>
        <v/>
      </c>
      <c r="VC298" s="66" t="str">
        <f t="shared" si="1956"/>
        <v/>
      </c>
      <c r="VD298" s="66" t="str">
        <f t="shared" si="1957"/>
        <v/>
      </c>
      <c r="VE298" s="66" t="str">
        <f t="shared" si="1958"/>
        <v/>
      </c>
      <c r="VF298" s="66" t="str">
        <f t="shared" si="1959"/>
        <v/>
      </c>
      <c r="VG298" s="66" t="str">
        <f t="shared" si="1960"/>
        <v/>
      </c>
      <c r="VH298" s="66" t="str">
        <f t="shared" si="1961"/>
        <v/>
      </c>
      <c r="VI298" s="66" t="str">
        <f t="shared" si="1962"/>
        <v/>
      </c>
      <c r="VJ298" s="66" t="str">
        <f t="shared" si="1963"/>
        <v/>
      </c>
      <c r="VK298" s="66" t="str">
        <f t="shared" si="1964"/>
        <v/>
      </c>
      <c r="VL298" s="66" t="str">
        <f t="shared" si="1965"/>
        <v/>
      </c>
      <c r="VM298" s="66" t="str">
        <f t="shared" si="1966"/>
        <v/>
      </c>
      <c r="VN298" s="66" t="str">
        <f t="shared" si="1967"/>
        <v/>
      </c>
      <c r="VO298" s="66" t="str">
        <f t="shared" si="1968"/>
        <v/>
      </c>
      <c r="VP298" s="66" t="str">
        <f t="shared" si="1969"/>
        <v/>
      </c>
      <c r="VQ298" s="66" t="str">
        <f t="shared" si="1970"/>
        <v/>
      </c>
      <c r="VR298" s="66" t="str">
        <f t="shared" si="1971"/>
        <v/>
      </c>
      <c r="VS298" s="66" t="str">
        <f t="shared" si="1972"/>
        <v/>
      </c>
      <c r="VT298" s="66" t="str">
        <f t="shared" si="1973"/>
        <v/>
      </c>
      <c r="VU298" s="66" t="str">
        <f t="shared" si="1974"/>
        <v/>
      </c>
      <c r="VV298" s="66" t="str">
        <f t="shared" si="1975"/>
        <v/>
      </c>
      <c r="VW298" s="66" t="str">
        <f t="shared" si="1976"/>
        <v/>
      </c>
      <c r="VX298" s="66" t="str">
        <f t="shared" si="1977"/>
        <v/>
      </c>
      <c r="VY298" s="66" t="str">
        <f t="shared" si="1978"/>
        <v/>
      </c>
      <c r="VZ298" s="66" t="str">
        <f t="shared" si="1979"/>
        <v/>
      </c>
      <c r="WA298" s="66" t="str">
        <f t="shared" si="1980"/>
        <v/>
      </c>
      <c r="WB298" s="66" t="str">
        <f t="shared" si="1981"/>
        <v/>
      </c>
      <c r="WC298" s="66" t="str">
        <f t="shared" si="1982"/>
        <v/>
      </c>
      <c r="WD298" s="66" t="str">
        <f t="shared" si="1983"/>
        <v/>
      </c>
      <c r="WE298" s="66" t="str">
        <f t="shared" si="1984"/>
        <v/>
      </c>
      <c r="WF298" s="66" t="str">
        <f t="shared" si="1985"/>
        <v/>
      </c>
      <c r="WG298" s="66" t="str">
        <f t="shared" si="1986"/>
        <v/>
      </c>
      <c r="WH298" s="66" t="str">
        <f t="shared" si="1987"/>
        <v/>
      </c>
      <c r="WI298" s="66" t="str">
        <f t="shared" si="1988"/>
        <v/>
      </c>
      <c r="WJ298" s="66" t="str">
        <f t="shared" si="1989"/>
        <v/>
      </c>
      <c r="WK298" s="66" t="str">
        <f t="shared" si="1990"/>
        <v/>
      </c>
      <c r="WL298" s="66" t="str">
        <f t="shared" si="1991"/>
        <v/>
      </c>
      <c r="WM298" s="66" t="str">
        <f t="shared" si="1992"/>
        <v/>
      </c>
      <c r="WN298" s="66" t="str">
        <f t="shared" si="1993"/>
        <v/>
      </c>
      <c r="WO298" s="66" t="str">
        <f t="shared" si="1994"/>
        <v/>
      </c>
      <c r="WP298" s="66" t="str">
        <f t="shared" si="1995"/>
        <v/>
      </c>
      <c r="WQ298" s="66" t="str">
        <f t="shared" si="1996"/>
        <v/>
      </c>
      <c r="WR298" s="66" t="str">
        <f t="shared" si="1997"/>
        <v/>
      </c>
      <c r="WS298" s="66" t="str">
        <f t="shared" si="1998"/>
        <v/>
      </c>
      <c r="WT298" s="66" t="str">
        <f t="shared" si="1999"/>
        <v/>
      </c>
      <c r="WU298" s="66" t="str">
        <f t="shared" si="2000"/>
        <v/>
      </c>
      <c r="WV298" s="66" t="str">
        <f t="shared" si="2001"/>
        <v/>
      </c>
      <c r="WW298" s="66" t="str">
        <f t="shared" si="2002"/>
        <v/>
      </c>
      <c r="WX298" s="66" t="str">
        <f t="shared" si="2003"/>
        <v/>
      </c>
      <c r="WY298" s="66" t="str">
        <f t="shared" si="2004"/>
        <v/>
      </c>
      <c r="WZ298" s="66" t="str">
        <f t="shared" si="2005"/>
        <v/>
      </c>
      <c r="XA298" s="66" t="str">
        <f t="shared" si="2006"/>
        <v/>
      </c>
      <c r="XB298" s="66" t="str">
        <f t="shared" si="2007"/>
        <v/>
      </c>
      <c r="XC298" s="66" t="str">
        <f t="shared" si="2008"/>
        <v/>
      </c>
      <c r="XD298" s="66" t="str">
        <f t="shared" si="2009"/>
        <v/>
      </c>
      <c r="XE298" s="66" t="str">
        <f t="shared" si="2010"/>
        <v/>
      </c>
      <c r="XF298" s="66" t="str">
        <f t="shared" si="2011"/>
        <v/>
      </c>
      <c r="XG298" s="66" t="str">
        <f t="shared" si="2012"/>
        <v/>
      </c>
      <c r="XH298" s="66" t="str">
        <f t="shared" si="2013"/>
        <v/>
      </c>
      <c r="XI298" s="66" t="str">
        <f t="shared" si="2014"/>
        <v/>
      </c>
      <c r="XJ298" s="66" t="str">
        <f t="shared" si="2015"/>
        <v/>
      </c>
      <c r="XK298" s="66" t="str">
        <f t="shared" si="2016"/>
        <v/>
      </c>
      <c r="XL298" s="66" t="str">
        <f t="shared" si="2017"/>
        <v/>
      </c>
      <c r="XM298" s="66" t="str">
        <f t="shared" si="2018"/>
        <v/>
      </c>
      <c r="XN298" s="66" t="str">
        <f t="shared" si="2019"/>
        <v/>
      </c>
      <c r="XO298" s="66" t="str">
        <f t="shared" si="2020"/>
        <v/>
      </c>
      <c r="XP298" s="66" t="str">
        <f t="shared" si="2021"/>
        <v/>
      </c>
      <c r="XQ298" s="66" t="str">
        <f t="shared" si="2022"/>
        <v/>
      </c>
      <c r="XR298" s="66" t="str">
        <f t="shared" si="2023"/>
        <v/>
      </c>
      <c r="XS298" s="66" t="str">
        <f t="shared" si="2024"/>
        <v/>
      </c>
      <c r="XT298" s="66" t="str">
        <f t="shared" si="2025"/>
        <v/>
      </c>
      <c r="XU298" s="66" t="str">
        <f t="shared" si="2026"/>
        <v/>
      </c>
      <c r="XV298" s="66" t="str">
        <f t="shared" si="2027"/>
        <v/>
      </c>
      <c r="XW298" s="66" t="str">
        <f t="shared" si="2028"/>
        <v/>
      </c>
      <c r="XX298" s="66" t="str">
        <f t="shared" si="2029"/>
        <v/>
      </c>
      <c r="XY298" s="66" t="str">
        <f t="shared" si="2030"/>
        <v/>
      </c>
      <c r="XZ298" s="66" t="str">
        <f t="shared" si="2031"/>
        <v/>
      </c>
      <c r="YA298" s="66" t="str">
        <f t="shared" si="2032"/>
        <v/>
      </c>
      <c r="YB298" s="66" t="str">
        <f t="shared" si="2033"/>
        <v/>
      </c>
      <c r="YC298" s="66" t="str">
        <f t="shared" si="2034"/>
        <v/>
      </c>
      <c r="YD298" s="66" t="str">
        <f t="shared" si="2035"/>
        <v/>
      </c>
      <c r="YE298" s="66" t="str">
        <f t="shared" si="2036"/>
        <v/>
      </c>
      <c r="YF298" s="66" t="str">
        <f t="shared" si="2037"/>
        <v/>
      </c>
      <c r="YG298" s="66" t="str">
        <f t="shared" si="2038"/>
        <v/>
      </c>
      <c r="YH298" s="66" t="str">
        <f t="shared" si="2039"/>
        <v/>
      </c>
      <c r="YI298" s="66" t="str">
        <f t="shared" si="2040"/>
        <v/>
      </c>
      <c r="YJ298" s="66" t="str">
        <f t="shared" si="2041"/>
        <v/>
      </c>
      <c r="YK298" s="66" t="str">
        <f t="shared" si="2042"/>
        <v/>
      </c>
      <c r="YL298" s="66" t="str">
        <f t="shared" si="2043"/>
        <v/>
      </c>
      <c r="YM298" s="66" t="str">
        <f t="shared" si="2044"/>
        <v/>
      </c>
      <c r="YN298" s="66" t="str">
        <f t="shared" si="2045"/>
        <v/>
      </c>
      <c r="YO298" s="66" t="str">
        <f t="shared" si="2046"/>
        <v/>
      </c>
      <c r="YP298" s="66" t="str">
        <f t="shared" si="2047"/>
        <v/>
      </c>
      <c r="YQ298" s="66" t="str">
        <f t="shared" si="2048"/>
        <v/>
      </c>
      <c r="YR298" s="66" t="str">
        <f t="shared" si="2049"/>
        <v/>
      </c>
      <c r="YS298" s="66" t="str">
        <f t="shared" si="2050"/>
        <v/>
      </c>
      <c r="YT298" s="66" t="str">
        <f t="shared" si="2051"/>
        <v/>
      </c>
      <c r="YU298" s="66" t="str">
        <f t="shared" si="2052"/>
        <v/>
      </c>
      <c r="YV298" s="66" t="str">
        <f t="shared" si="2053"/>
        <v/>
      </c>
      <c r="YW298" s="66" t="str">
        <f t="shared" si="2054"/>
        <v/>
      </c>
      <c r="YX298" s="66" t="str">
        <f t="shared" si="2055"/>
        <v/>
      </c>
      <c r="YY298" s="66" t="str">
        <f t="shared" si="2056"/>
        <v/>
      </c>
      <c r="YZ298" s="66" t="str">
        <f t="shared" si="2057"/>
        <v/>
      </c>
      <c r="ZA298" s="66" t="str">
        <f t="shared" si="2058"/>
        <v/>
      </c>
      <c r="ZB298" s="66" t="str">
        <f t="shared" si="2059"/>
        <v/>
      </c>
      <c r="ZC298" s="66" t="str">
        <f t="shared" si="2060"/>
        <v/>
      </c>
      <c r="ZD298" s="66" t="str">
        <f t="shared" si="2061"/>
        <v/>
      </c>
      <c r="ZE298" s="66" t="str">
        <f t="shared" si="2062"/>
        <v/>
      </c>
      <c r="ZF298" s="66" t="str">
        <f t="shared" si="2063"/>
        <v/>
      </c>
      <c r="ZG298" s="66" t="str">
        <f t="shared" si="2064"/>
        <v/>
      </c>
      <c r="ZH298" s="66" t="str">
        <f t="shared" si="2065"/>
        <v/>
      </c>
      <c r="ZI298" s="66" t="str">
        <f t="shared" si="2066"/>
        <v/>
      </c>
      <c r="ZJ298" s="66" t="str">
        <f t="shared" si="2067"/>
        <v/>
      </c>
      <c r="ZK298" s="66" t="str">
        <f t="shared" si="2068"/>
        <v/>
      </c>
      <c r="ZL298" s="66" t="str">
        <f t="shared" si="2069"/>
        <v/>
      </c>
      <c r="ZM298" s="66" t="str">
        <f t="shared" si="2070"/>
        <v/>
      </c>
      <c r="ZN298" s="66" t="str">
        <f t="shared" si="2071"/>
        <v/>
      </c>
      <c r="ZO298" s="66" t="str">
        <f t="shared" si="2072"/>
        <v/>
      </c>
      <c r="ZP298" s="66" t="str">
        <f t="shared" si="2073"/>
        <v/>
      </c>
      <c r="ZQ298" s="66" t="str">
        <f t="shared" si="2074"/>
        <v/>
      </c>
      <c r="ZR298" s="66" t="str">
        <f t="shared" si="2075"/>
        <v/>
      </c>
      <c r="ZS298" s="66" t="str">
        <f t="shared" si="2076"/>
        <v/>
      </c>
      <c r="ZT298" s="66" t="str">
        <f t="shared" si="2077"/>
        <v/>
      </c>
      <c r="ZU298" s="66" t="str">
        <f t="shared" si="2078"/>
        <v/>
      </c>
      <c r="ZV298" s="66" t="str">
        <f t="shared" si="2079"/>
        <v/>
      </c>
      <c r="ZW298" s="66" t="str">
        <f t="shared" si="2080"/>
        <v/>
      </c>
      <c r="ZX298" s="66" t="str">
        <f t="shared" si="2081"/>
        <v/>
      </c>
      <c r="ZY298" s="66" t="str">
        <f t="shared" si="2082"/>
        <v/>
      </c>
      <c r="ZZ298" s="66" t="str">
        <f t="shared" si="2083"/>
        <v/>
      </c>
      <c r="AAA298" s="66" t="str">
        <f t="shared" si="2084"/>
        <v/>
      </c>
      <c r="AAB298" s="66" t="str">
        <f t="shared" si="2085"/>
        <v/>
      </c>
      <c r="AAC298" s="66" t="str">
        <f t="shared" si="2086"/>
        <v/>
      </c>
      <c r="AAD298" s="66" t="str">
        <f t="shared" si="2087"/>
        <v/>
      </c>
      <c r="AAE298" s="66" t="str">
        <f t="shared" si="2088"/>
        <v/>
      </c>
      <c r="AAF298" s="66" t="str">
        <f t="shared" si="2089"/>
        <v/>
      </c>
      <c r="AAG298" s="66" t="str">
        <f t="shared" si="2090"/>
        <v/>
      </c>
      <c r="AAH298" s="66" t="str">
        <f t="shared" si="2091"/>
        <v/>
      </c>
      <c r="AAI298" s="66" t="str">
        <f t="shared" si="2092"/>
        <v/>
      </c>
      <c r="AAJ298" s="66" t="str">
        <f t="shared" si="2093"/>
        <v/>
      </c>
      <c r="AAK298" s="66" t="str">
        <f t="shared" si="2094"/>
        <v/>
      </c>
      <c r="AAL298" s="66" t="str">
        <f t="shared" si="2095"/>
        <v/>
      </c>
      <c r="AAM298" s="66" t="str">
        <f t="shared" si="2096"/>
        <v/>
      </c>
      <c r="AAN298" s="66" t="str">
        <f t="shared" si="2097"/>
        <v/>
      </c>
      <c r="AAO298" s="66" t="str">
        <f t="shared" si="2098"/>
        <v/>
      </c>
      <c r="AAP298" s="66" t="str">
        <f t="shared" si="2099"/>
        <v/>
      </c>
      <c r="AAQ298" s="66" t="str">
        <f t="shared" si="2100"/>
        <v/>
      </c>
      <c r="AAR298" s="66" t="str">
        <f t="shared" si="2101"/>
        <v/>
      </c>
      <c r="AAS298" s="66" t="str">
        <f t="shared" si="2102"/>
        <v/>
      </c>
      <c r="AAT298" s="66" t="str">
        <f t="shared" si="2103"/>
        <v/>
      </c>
      <c r="AAU298" s="66" t="str">
        <f t="shared" si="2104"/>
        <v/>
      </c>
      <c r="AAV298" s="66" t="str">
        <f t="shared" si="2105"/>
        <v/>
      </c>
      <c r="AAW298" s="66" t="str">
        <f t="shared" si="2106"/>
        <v/>
      </c>
      <c r="AAX298" s="66" t="str">
        <f t="shared" si="2107"/>
        <v/>
      </c>
      <c r="AAY298" s="66" t="str">
        <f t="shared" si="2108"/>
        <v/>
      </c>
      <c r="AAZ298" s="66" t="str">
        <f t="shared" si="2109"/>
        <v/>
      </c>
      <c r="ABA298" s="66" t="str">
        <f t="shared" si="2110"/>
        <v/>
      </c>
      <c r="ABB298" s="66" t="str">
        <f t="shared" si="2111"/>
        <v/>
      </c>
      <c r="ABC298" s="66" t="str">
        <f t="shared" si="2112"/>
        <v/>
      </c>
      <c r="ABD298" s="66" t="str">
        <f t="shared" si="2113"/>
        <v/>
      </c>
      <c r="ABE298" s="66" t="str">
        <f t="shared" si="2114"/>
        <v/>
      </c>
      <c r="ABF298" s="66" t="str">
        <f t="shared" si="2115"/>
        <v/>
      </c>
      <c r="ABG298" s="66" t="str">
        <f t="shared" si="2116"/>
        <v/>
      </c>
      <c r="ABH298" s="66" t="str">
        <f t="shared" si="2117"/>
        <v/>
      </c>
      <c r="ABI298" s="66" t="str">
        <f t="shared" si="2118"/>
        <v/>
      </c>
      <c r="ABJ298" s="66" t="str">
        <f t="shared" si="2119"/>
        <v/>
      </c>
      <c r="ABK298" s="66" t="str">
        <f t="shared" si="2120"/>
        <v/>
      </c>
      <c r="ABL298" s="66" t="str">
        <f t="shared" si="2121"/>
        <v/>
      </c>
      <c r="ABM298" s="66" t="str">
        <f t="shared" si="2122"/>
        <v/>
      </c>
      <c r="ABN298" s="66" t="str">
        <f t="shared" si="2123"/>
        <v/>
      </c>
      <c r="ABO298" s="66" t="str">
        <f t="shared" si="2124"/>
        <v/>
      </c>
      <c r="ABP298" s="66" t="str">
        <f t="shared" si="2125"/>
        <v/>
      </c>
      <c r="ABQ298" s="66" t="str">
        <f t="shared" si="2126"/>
        <v/>
      </c>
      <c r="ABR298" s="66" t="str">
        <f t="shared" si="2127"/>
        <v/>
      </c>
      <c r="ABS298" s="66" t="str">
        <f t="shared" si="2128"/>
        <v/>
      </c>
      <c r="ABT298" s="66" t="str">
        <f t="shared" si="2129"/>
        <v/>
      </c>
      <c r="ABU298" s="66" t="str">
        <f t="shared" si="2130"/>
        <v/>
      </c>
      <c r="ABV298" s="66" t="str">
        <f t="shared" si="2131"/>
        <v/>
      </c>
      <c r="ABW298" s="66" t="str">
        <f t="shared" si="2132"/>
        <v/>
      </c>
      <c r="ABX298" s="66" t="str">
        <f t="shared" si="2133"/>
        <v/>
      </c>
      <c r="ABY298" s="66" t="str">
        <f t="shared" si="2134"/>
        <v/>
      </c>
      <c r="ABZ298" s="66" t="str">
        <f t="shared" si="2135"/>
        <v/>
      </c>
      <c r="ACA298" s="66" t="str">
        <f t="shared" si="2136"/>
        <v/>
      </c>
      <c r="ACB298" s="66" t="str">
        <f t="shared" si="2137"/>
        <v/>
      </c>
      <c r="ACC298" s="66" t="str">
        <f t="shared" si="2138"/>
        <v/>
      </c>
      <c r="ACD298" s="66" t="str">
        <f t="shared" si="2139"/>
        <v/>
      </c>
      <c r="ACE298" s="66" t="str">
        <f t="shared" si="2140"/>
        <v/>
      </c>
      <c r="ACF298" s="66" t="str">
        <f t="shared" si="2141"/>
        <v/>
      </c>
      <c r="ACG298" s="66" t="str">
        <f t="shared" si="2142"/>
        <v/>
      </c>
      <c r="ACH298" s="66" t="str">
        <f t="shared" si="2143"/>
        <v/>
      </c>
      <c r="ACI298" s="66" t="str">
        <f t="shared" si="2144"/>
        <v/>
      </c>
      <c r="ACJ298" s="66" t="str">
        <f t="shared" si="2145"/>
        <v/>
      </c>
      <c r="ACK298" s="66" t="str">
        <f t="shared" si="2146"/>
        <v/>
      </c>
      <c r="ACL298" s="66" t="str">
        <f t="shared" si="2147"/>
        <v/>
      </c>
      <c r="ACM298" s="66" t="str">
        <f t="shared" ref="ACM298:ACN298" si="2190">IF(AND(ACS$3="Unit", ACL298=""), "", IF(AND(ACS$3="Unit", ACL298="-"),"", IF(ACS$3="Unit", "kg/GJ delivered", IF(AND(NY298&lt;&gt;"", NY298&lt;&gt;"-", NX298="-"),"", IF($H298="","", IF(NX298="nd", "",IF(NX298="&lt;n.a.&gt;", "", IF(NY298="#/MJ", "", IF(NY298="kg/GJ delivered",NX298,IF(NY298="g/MJ delivered",NX298,IF(NY298="kg/MJ delivered",NX298*1000,IF(NY298="mg/MJ delivered",NX298/1000,IF(NY298="g/kg",((NX298)*(1/$I298)*(1/$H298)),IF(NY298="mg/kg",((NX298/1000)*(1/$I298)*(1/$H298)),IF(NY298="mg/MJ delivered",NX298/1000,IF(NY298="-","","Error"))))))))))))))))</f>
        <v/>
      </c>
      <c r="ACN298" s="66" t="str">
        <f t="shared" si="2190"/>
        <v/>
      </c>
      <c r="ACO298" s="66" t="str">
        <f t="shared" si="2149"/>
        <v/>
      </c>
      <c r="ACP298" s="66" t="str">
        <f t="shared" si="2150"/>
        <v/>
      </c>
      <c r="ACQ298" s="66" t="str">
        <f t="shared" si="2151"/>
        <v/>
      </c>
      <c r="ACR298" s="66" t="str">
        <f t="shared" si="2152"/>
        <v/>
      </c>
      <c r="ACS298" s="66" t="str">
        <f t="shared" si="2153"/>
        <v/>
      </c>
      <c r="ACT298" s="66" t="str">
        <f t="shared" si="2154"/>
        <v/>
      </c>
    </row>
    <row r="299" spans="2:774" ht="15.75" customHeight="1" x14ac:dyDescent="0.25">
      <c r="B299" s="66">
        <v>347</v>
      </c>
      <c r="C299" s="66" t="s">
        <v>1267</v>
      </c>
      <c r="D299" s="66" t="s">
        <v>1673</v>
      </c>
      <c r="E299" s="156" t="s">
        <v>1799</v>
      </c>
      <c r="F299" s="66" t="s">
        <v>1579</v>
      </c>
      <c r="G299" s="66" t="s">
        <v>492</v>
      </c>
      <c r="H299" s="126">
        <v>0.16049999999999998</v>
      </c>
      <c r="I299" s="130">
        <f>'Heating Values'!$D$7</f>
        <v>12.84</v>
      </c>
      <c r="J299" s="66" t="str">
        <f t="shared" si="1759"/>
        <v>Crop Residue, Improved, IN</v>
      </c>
      <c r="K299" s="66" t="s">
        <v>1253</v>
      </c>
      <c r="L299" s="161"/>
      <c r="M299" s="161"/>
      <c r="N299" s="161"/>
      <c r="O299" s="66" t="s">
        <v>1188</v>
      </c>
      <c r="P299" s="66" t="str">
        <f t="shared" si="1768"/>
        <v>IN</v>
      </c>
      <c r="Q299" s="66" t="s">
        <v>2</v>
      </c>
      <c r="R299" s="162">
        <v>94</v>
      </c>
      <c r="S299" s="158" t="s">
        <v>523</v>
      </c>
      <c r="T299" s="158" t="s">
        <v>128</v>
      </c>
      <c r="U299" s="158" t="s">
        <v>128</v>
      </c>
      <c r="V299" s="158" t="s">
        <v>128</v>
      </c>
      <c r="W299" s="158" t="s">
        <v>128</v>
      </c>
      <c r="X299" s="158" t="s">
        <v>128</v>
      </c>
      <c r="Y299" s="158" t="s">
        <v>128</v>
      </c>
      <c r="Z299" s="158" t="s">
        <v>128</v>
      </c>
      <c r="AA299" s="158" t="s">
        <v>128</v>
      </c>
      <c r="AB299" s="158" t="s">
        <v>128</v>
      </c>
      <c r="AC299" s="158" t="s">
        <v>128</v>
      </c>
      <c r="AD299" s="158" t="s">
        <v>128</v>
      </c>
      <c r="AE299" s="158" t="s">
        <v>128</v>
      </c>
      <c r="AF299" s="158" t="s">
        <v>128</v>
      </c>
      <c r="AG299" s="158" t="s">
        <v>128</v>
      </c>
      <c r="AH299" s="158" t="s">
        <v>128</v>
      </c>
      <c r="AI299" s="158" t="s">
        <v>128</v>
      </c>
      <c r="AJ299" s="158" t="s">
        <v>128</v>
      </c>
      <c r="AK299" s="158" t="s">
        <v>128</v>
      </c>
      <c r="AL299" s="158" t="s">
        <v>128</v>
      </c>
      <c r="AM299" s="158" t="s">
        <v>128</v>
      </c>
      <c r="AN299" s="158" t="s">
        <v>128</v>
      </c>
      <c r="AO299" s="158" t="s">
        <v>128</v>
      </c>
      <c r="AP299" s="158" t="s">
        <v>128</v>
      </c>
      <c r="AQ299" s="158" t="s">
        <v>128</v>
      </c>
      <c r="AR299" s="158" t="s">
        <v>128</v>
      </c>
      <c r="AS299" s="158" t="s">
        <v>128</v>
      </c>
      <c r="AT299" s="158" t="s">
        <v>128</v>
      </c>
      <c r="AU299" s="158" t="s">
        <v>128</v>
      </c>
      <c r="AV299" s="158" t="s">
        <v>128</v>
      </c>
      <c r="AW299" s="158" t="s">
        <v>128</v>
      </c>
      <c r="AX299" s="158" t="s">
        <v>128</v>
      </c>
      <c r="AY299" s="158" t="s">
        <v>128</v>
      </c>
      <c r="AZ299" s="158" t="s">
        <v>128</v>
      </c>
      <c r="BA299" s="158" t="s">
        <v>128</v>
      </c>
      <c r="BB299" s="158" t="s">
        <v>128</v>
      </c>
      <c r="BC299" s="158" t="s">
        <v>128</v>
      </c>
      <c r="BD299" s="158" t="s">
        <v>128</v>
      </c>
      <c r="BE299" s="158" t="s">
        <v>128</v>
      </c>
      <c r="BF299" s="158" t="s">
        <v>128</v>
      </c>
      <c r="BG299" s="158" t="s">
        <v>128</v>
      </c>
      <c r="BH299" s="158" t="s">
        <v>128</v>
      </c>
      <c r="BI299" s="158" t="s">
        <v>128</v>
      </c>
      <c r="BJ299" s="158" t="s">
        <v>128</v>
      </c>
      <c r="BK299" s="158" t="s">
        <v>128</v>
      </c>
      <c r="BL299" s="158" t="s">
        <v>128</v>
      </c>
      <c r="BM299" s="158" t="s">
        <v>128</v>
      </c>
      <c r="BN299" s="158" t="s">
        <v>128</v>
      </c>
      <c r="BO299" s="158" t="s">
        <v>128</v>
      </c>
      <c r="BP299" s="158" t="s">
        <v>128</v>
      </c>
      <c r="BQ299" s="158" t="s">
        <v>128</v>
      </c>
      <c r="BR299" s="158" t="s">
        <v>128</v>
      </c>
      <c r="BS299" s="158" t="s">
        <v>128</v>
      </c>
      <c r="BT299" s="158" t="s">
        <v>128</v>
      </c>
      <c r="BU299" s="158" t="s">
        <v>128</v>
      </c>
      <c r="BV299" s="158" t="s">
        <v>128</v>
      </c>
      <c r="BW299" s="158" t="s">
        <v>128</v>
      </c>
      <c r="BX299" s="158" t="s">
        <v>128</v>
      </c>
      <c r="BY299" s="158" t="s">
        <v>128</v>
      </c>
      <c r="BZ299" s="158" t="s">
        <v>128</v>
      </c>
      <c r="CA299" s="158" t="s">
        <v>128</v>
      </c>
      <c r="CB299" s="158" t="s">
        <v>128</v>
      </c>
      <c r="CC299" s="158" t="s">
        <v>128</v>
      </c>
      <c r="CD299" s="158" t="s">
        <v>128</v>
      </c>
      <c r="CE299" s="158" t="s">
        <v>128</v>
      </c>
      <c r="CF299" s="158" t="s">
        <v>128</v>
      </c>
      <c r="CG299" s="158" t="s">
        <v>128</v>
      </c>
      <c r="CH299" s="158" t="s">
        <v>128</v>
      </c>
      <c r="CI299" s="158" t="s">
        <v>128</v>
      </c>
      <c r="CJ299" s="158" t="s">
        <v>128</v>
      </c>
      <c r="CK299" s="158" t="s">
        <v>128</v>
      </c>
      <c r="CL299" s="158" t="s">
        <v>128</v>
      </c>
      <c r="CM299" s="158" t="s">
        <v>128</v>
      </c>
      <c r="CN299" s="158" t="s">
        <v>128</v>
      </c>
      <c r="CO299" s="158" t="s">
        <v>128</v>
      </c>
      <c r="CP299" s="158" t="s">
        <v>128</v>
      </c>
      <c r="CQ299" s="158" t="s">
        <v>128</v>
      </c>
      <c r="CR299" s="158" t="s">
        <v>128</v>
      </c>
      <c r="CS299" s="158" t="s">
        <v>128</v>
      </c>
      <c r="CT299" s="158" t="s">
        <v>128</v>
      </c>
      <c r="CU299" s="158" t="s">
        <v>128</v>
      </c>
      <c r="CV299" s="158" t="s">
        <v>128</v>
      </c>
      <c r="CW299" s="158" t="s">
        <v>128</v>
      </c>
      <c r="CX299" s="158" t="s">
        <v>128</v>
      </c>
      <c r="CY299" s="158" t="s">
        <v>128</v>
      </c>
      <c r="CZ299" s="158" t="s">
        <v>128</v>
      </c>
      <c r="DA299" s="158" t="s">
        <v>128</v>
      </c>
      <c r="DB299" s="158" t="s">
        <v>128</v>
      </c>
      <c r="DC299" s="158" t="s">
        <v>128</v>
      </c>
      <c r="DD299" s="158" t="s">
        <v>128</v>
      </c>
      <c r="DE299" s="158" t="s">
        <v>128</v>
      </c>
      <c r="DF299" s="158" t="s">
        <v>128</v>
      </c>
      <c r="DG299" s="158" t="s">
        <v>128</v>
      </c>
      <c r="DH299" s="158" t="s">
        <v>128</v>
      </c>
      <c r="DI299" s="158" t="s">
        <v>128</v>
      </c>
      <c r="DJ299" s="158" t="s">
        <v>128</v>
      </c>
      <c r="DK299" s="158" t="s">
        <v>128</v>
      </c>
      <c r="DL299" s="158" t="s">
        <v>128</v>
      </c>
      <c r="DM299" s="158" t="s">
        <v>128</v>
      </c>
      <c r="DN299" s="158" t="s">
        <v>128</v>
      </c>
      <c r="DO299" s="158" t="s">
        <v>128</v>
      </c>
      <c r="DP299" s="158" t="s">
        <v>128</v>
      </c>
      <c r="DQ299" s="158" t="s">
        <v>128</v>
      </c>
      <c r="DR299" s="158" t="s">
        <v>128</v>
      </c>
      <c r="DS299" s="158" t="s">
        <v>128</v>
      </c>
      <c r="DT299" s="158" t="s">
        <v>128</v>
      </c>
      <c r="DU299" s="158" t="s">
        <v>128</v>
      </c>
      <c r="DV299" s="158" t="s">
        <v>128</v>
      </c>
      <c r="DW299" s="158" t="s">
        <v>128</v>
      </c>
      <c r="DX299" s="158" t="s">
        <v>128</v>
      </c>
      <c r="DY299" s="158" t="s">
        <v>128</v>
      </c>
      <c r="DZ299" s="158" t="s">
        <v>128</v>
      </c>
      <c r="EA299" s="158" t="s">
        <v>128</v>
      </c>
      <c r="EB299" s="158" t="s">
        <v>128</v>
      </c>
      <c r="EC299" s="158" t="s">
        <v>128</v>
      </c>
      <c r="ED299" s="158" t="s">
        <v>128</v>
      </c>
      <c r="EE299" s="158" t="s">
        <v>128</v>
      </c>
      <c r="EF299" s="158" t="s">
        <v>128</v>
      </c>
      <c r="EG299" s="158" t="s">
        <v>128</v>
      </c>
      <c r="EH299" s="158" t="s">
        <v>128</v>
      </c>
      <c r="EI299" s="158" t="s">
        <v>128</v>
      </c>
      <c r="EJ299" s="158" t="s">
        <v>128</v>
      </c>
      <c r="EK299" s="158" t="s">
        <v>128</v>
      </c>
      <c r="EL299" s="158" t="s">
        <v>128</v>
      </c>
      <c r="EM299" s="158" t="s">
        <v>128</v>
      </c>
      <c r="EN299" s="158" t="s">
        <v>128</v>
      </c>
      <c r="EO299" s="158" t="s">
        <v>128</v>
      </c>
      <c r="EP299" s="158" t="s">
        <v>128</v>
      </c>
      <c r="EQ299" s="158" t="s">
        <v>128</v>
      </c>
      <c r="ER299" s="158" t="s">
        <v>128</v>
      </c>
      <c r="ES299" s="158" t="s">
        <v>128</v>
      </c>
      <c r="ET299" s="158" t="s">
        <v>128</v>
      </c>
      <c r="EU299" s="158" t="s">
        <v>128</v>
      </c>
      <c r="EV299" s="158" t="s">
        <v>128</v>
      </c>
      <c r="EW299" s="158" t="s">
        <v>128</v>
      </c>
      <c r="EX299" s="158" t="s">
        <v>128</v>
      </c>
      <c r="EY299" s="158" t="s">
        <v>128</v>
      </c>
      <c r="EZ299" s="158" t="s">
        <v>128</v>
      </c>
      <c r="FA299" s="158" t="s">
        <v>128</v>
      </c>
      <c r="FB299" s="158" t="s">
        <v>128</v>
      </c>
      <c r="FC299" s="158" t="s">
        <v>128</v>
      </c>
      <c r="FD299" s="158" t="s">
        <v>128</v>
      </c>
      <c r="FE299" s="158" t="s">
        <v>128</v>
      </c>
      <c r="FF299" s="158" t="s">
        <v>128</v>
      </c>
      <c r="FG299" s="158" t="s">
        <v>128</v>
      </c>
      <c r="FH299" s="158" t="s">
        <v>128</v>
      </c>
      <c r="FI299" s="158" t="s">
        <v>128</v>
      </c>
      <c r="FJ299" s="158" t="s">
        <v>128</v>
      </c>
      <c r="FK299" s="158" t="s">
        <v>128</v>
      </c>
      <c r="FL299" s="158" t="s">
        <v>128</v>
      </c>
      <c r="FM299" s="158" t="s">
        <v>128</v>
      </c>
      <c r="FN299" s="158" t="s">
        <v>128</v>
      </c>
      <c r="FO299" s="158" t="s">
        <v>128</v>
      </c>
      <c r="FP299" s="158" t="s">
        <v>128</v>
      </c>
      <c r="FQ299" s="158" t="s">
        <v>128</v>
      </c>
      <c r="FR299" s="158" t="s">
        <v>128</v>
      </c>
      <c r="FS299" s="158" t="s">
        <v>128</v>
      </c>
      <c r="FT299" s="158" t="s">
        <v>128</v>
      </c>
      <c r="FU299" s="158" t="s">
        <v>128</v>
      </c>
      <c r="FV299" s="158" t="s">
        <v>128</v>
      </c>
      <c r="FW299" s="158" t="s">
        <v>128</v>
      </c>
      <c r="FX299" s="158" t="s">
        <v>128</v>
      </c>
      <c r="FY299" s="158" t="s">
        <v>128</v>
      </c>
      <c r="FZ299" s="158" t="s">
        <v>128</v>
      </c>
      <c r="GA299" s="158" t="s">
        <v>128</v>
      </c>
      <c r="GB299" s="158" t="s">
        <v>128</v>
      </c>
      <c r="GC299" s="158" t="s">
        <v>128</v>
      </c>
      <c r="GD299" s="158" t="s">
        <v>128</v>
      </c>
      <c r="GE299" s="158" t="s">
        <v>128</v>
      </c>
      <c r="GF299" s="158" t="s">
        <v>128</v>
      </c>
      <c r="GG299" s="158" t="s">
        <v>128</v>
      </c>
      <c r="GH299" s="158" t="s">
        <v>128</v>
      </c>
      <c r="GI299" s="158" t="s">
        <v>128</v>
      </c>
      <c r="GJ299" s="158" t="s">
        <v>128</v>
      </c>
      <c r="GK299" s="158" t="s">
        <v>128</v>
      </c>
      <c r="GL299" s="158" t="s">
        <v>128</v>
      </c>
      <c r="GM299" s="158" t="s">
        <v>128</v>
      </c>
      <c r="GN299" s="158" t="s">
        <v>128</v>
      </c>
      <c r="GO299" s="158" t="s">
        <v>128</v>
      </c>
      <c r="GP299" s="158" t="s">
        <v>128</v>
      </c>
      <c r="GQ299" s="158" t="s">
        <v>128</v>
      </c>
      <c r="GR299" s="158" t="s">
        <v>128</v>
      </c>
      <c r="GS299" s="158" t="s">
        <v>128</v>
      </c>
      <c r="GT299" s="158" t="s">
        <v>128</v>
      </c>
      <c r="GU299" s="158" t="s">
        <v>128</v>
      </c>
      <c r="GV299" s="158" t="s">
        <v>128</v>
      </c>
      <c r="GW299" s="158" t="s">
        <v>128</v>
      </c>
      <c r="GX299" s="158" t="s">
        <v>128</v>
      </c>
      <c r="GY299" s="158" t="s">
        <v>128</v>
      </c>
      <c r="GZ299" s="158" t="s">
        <v>128</v>
      </c>
      <c r="HA299" s="158" t="s">
        <v>128</v>
      </c>
      <c r="HB299" s="158" t="s">
        <v>128</v>
      </c>
      <c r="HC299" s="158" t="s">
        <v>128</v>
      </c>
      <c r="HD299" s="158" t="s">
        <v>128</v>
      </c>
      <c r="HE299" s="158" t="s">
        <v>128</v>
      </c>
      <c r="HF299" s="158" t="s">
        <v>128</v>
      </c>
      <c r="HG299" s="158" t="s">
        <v>128</v>
      </c>
      <c r="HH299" s="158" t="s">
        <v>128</v>
      </c>
      <c r="HI299" s="158" t="s">
        <v>128</v>
      </c>
      <c r="HJ299" s="158" t="s">
        <v>128</v>
      </c>
      <c r="HK299" s="158" t="s">
        <v>128</v>
      </c>
      <c r="HL299" s="158" t="s">
        <v>128</v>
      </c>
      <c r="HM299" s="158" t="s">
        <v>128</v>
      </c>
      <c r="HN299" s="158" t="s">
        <v>128</v>
      </c>
      <c r="HO299" s="158" t="s">
        <v>128</v>
      </c>
      <c r="HP299" s="158" t="s">
        <v>128</v>
      </c>
      <c r="HQ299" s="158" t="s">
        <v>128</v>
      </c>
      <c r="HR299" s="158" t="s">
        <v>128</v>
      </c>
      <c r="HS299" s="158" t="s">
        <v>128</v>
      </c>
      <c r="HT299" s="158" t="s">
        <v>128</v>
      </c>
      <c r="HU299" s="158" t="s">
        <v>128</v>
      </c>
      <c r="HV299" s="158" t="s">
        <v>128</v>
      </c>
      <c r="HW299" s="158" t="s">
        <v>128</v>
      </c>
      <c r="HX299" s="158" t="s">
        <v>128</v>
      </c>
      <c r="HY299" s="158" t="s">
        <v>128</v>
      </c>
      <c r="HZ299" s="158" t="s">
        <v>128</v>
      </c>
      <c r="IA299" s="158" t="s">
        <v>128</v>
      </c>
      <c r="IB299" s="158" t="s">
        <v>128</v>
      </c>
      <c r="IC299" s="158" t="s">
        <v>128</v>
      </c>
      <c r="ID299" s="158" t="s">
        <v>128</v>
      </c>
      <c r="IE299" s="158" t="s">
        <v>128</v>
      </c>
      <c r="IF299" s="158" t="s">
        <v>128</v>
      </c>
      <c r="IG299" s="158" t="s">
        <v>128</v>
      </c>
      <c r="IH299" s="158" t="s">
        <v>128</v>
      </c>
      <c r="II299" s="158" t="s">
        <v>128</v>
      </c>
      <c r="IJ299" s="158" t="s">
        <v>128</v>
      </c>
      <c r="IK299" s="158" t="s">
        <v>128</v>
      </c>
      <c r="IL299" s="158" t="s">
        <v>128</v>
      </c>
      <c r="IM299" s="158" t="s">
        <v>128</v>
      </c>
      <c r="IN299" s="158" t="s">
        <v>128</v>
      </c>
      <c r="IO299" s="158" t="s">
        <v>128</v>
      </c>
      <c r="IP299" s="158" t="s">
        <v>128</v>
      </c>
      <c r="IQ299" s="158" t="s">
        <v>128</v>
      </c>
      <c r="IR299" s="158" t="s">
        <v>128</v>
      </c>
      <c r="IS299" s="158" t="s">
        <v>128</v>
      </c>
      <c r="IT299" s="158" t="s">
        <v>128</v>
      </c>
      <c r="IU299" s="158" t="s">
        <v>128</v>
      </c>
      <c r="IV299" s="158" t="s">
        <v>128</v>
      </c>
      <c r="IW299" s="158" t="s">
        <v>128</v>
      </c>
      <c r="IX299" s="158" t="s">
        <v>128</v>
      </c>
      <c r="IY299" s="158" t="s">
        <v>128</v>
      </c>
      <c r="IZ299" s="158" t="s">
        <v>128</v>
      </c>
      <c r="JA299" s="158" t="s">
        <v>128</v>
      </c>
      <c r="JB299" s="158" t="s">
        <v>128</v>
      </c>
      <c r="JC299" s="158" t="s">
        <v>128</v>
      </c>
      <c r="JD299" s="158" t="s">
        <v>128</v>
      </c>
      <c r="JE299" s="158" t="s">
        <v>128</v>
      </c>
      <c r="JF299" s="158" t="s">
        <v>128</v>
      </c>
      <c r="JG299" s="158" t="s">
        <v>128</v>
      </c>
      <c r="JH299" s="158" t="s">
        <v>128</v>
      </c>
      <c r="JI299" s="158" t="s">
        <v>128</v>
      </c>
      <c r="JJ299" s="158" t="s">
        <v>128</v>
      </c>
      <c r="JK299" s="158" t="s">
        <v>128</v>
      </c>
      <c r="JL299" s="158" t="s">
        <v>128</v>
      </c>
      <c r="JM299" s="158" t="s">
        <v>128</v>
      </c>
      <c r="JN299" s="158" t="s">
        <v>128</v>
      </c>
      <c r="JO299" s="158" t="s">
        <v>128</v>
      </c>
      <c r="JP299" s="158" t="s">
        <v>128</v>
      </c>
      <c r="JQ299" s="158" t="s">
        <v>128</v>
      </c>
      <c r="JR299" s="158" t="s">
        <v>128</v>
      </c>
      <c r="JS299" s="158" t="s">
        <v>128</v>
      </c>
      <c r="JT299" s="158" t="s">
        <v>128</v>
      </c>
      <c r="JU299" s="158" t="s">
        <v>128</v>
      </c>
      <c r="JV299" s="158" t="s">
        <v>128</v>
      </c>
      <c r="JW299" s="158" t="s">
        <v>128</v>
      </c>
      <c r="JX299" s="158" t="s">
        <v>128</v>
      </c>
      <c r="JY299" s="158" t="s">
        <v>128</v>
      </c>
      <c r="JZ299" s="158" t="s">
        <v>128</v>
      </c>
      <c r="KA299" s="158" t="s">
        <v>128</v>
      </c>
      <c r="KB299" s="158" t="s">
        <v>128</v>
      </c>
      <c r="KC299" s="158" t="s">
        <v>128</v>
      </c>
      <c r="KD299" s="158" t="s">
        <v>128</v>
      </c>
      <c r="KE299" s="158" t="s">
        <v>128</v>
      </c>
      <c r="KF299" s="158" t="s">
        <v>128</v>
      </c>
      <c r="KG299" s="158" t="s">
        <v>128</v>
      </c>
      <c r="KH299" s="158" t="s">
        <v>128</v>
      </c>
      <c r="KI299" s="158" t="s">
        <v>128</v>
      </c>
      <c r="KJ299" s="158" t="s">
        <v>128</v>
      </c>
      <c r="KK299" s="158" t="s">
        <v>128</v>
      </c>
      <c r="KL299" s="158" t="s">
        <v>128</v>
      </c>
      <c r="KM299" s="158" t="s">
        <v>128</v>
      </c>
      <c r="KN299" s="158" t="s">
        <v>128</v>
      </c>
      <c r="KO299" s="158" t="s">
        <v>128</v>
      </c>
      <c r="KP299" s="158" t="s">
        <v>128</v>
      </c>
      <c r="KQ299" s="158" t="s">
        <v>128</v>
      </c>
      <c r="KR299" s="158" t="s">
        <v>128</v>
      </c>
      <c r="KS299" s="158" t="s">
        <v>128</v>
      </c>
      <c r="KT299" s="158" t="s">
        <v>128</v>
      </c>
      <c r="KU299" s="158" t="s">
        <v>128</v>
      </c>
      <c r="KV299" s="158" t="s">
        <v>128</v>
      </c>
      <c r="KW299" s="158" t="s">
        <v>128</v>
      </c>
      <c r="KX299" s="158" t="s">
        <v>128</v>
      </c>
      <c r="KY299" s="158" t="s">
        <v>128</v>
      </c>
      <c r="KZ299" s="158" t="s">
        <v>128</v>
      </c>
      <c r="LA299" s="158" t="s">
        <v>128</v>
      </c>
      <c r="LB299" s="158" t="s">
        <v>128</v>
      </c>
      <c r="LC299" s="158" t="s">
        <v>128</v>
      </c>
      <c r="LD299" s="158" t="s">
        <v>128</v>
      </c>
      <c r="LE299" s="158" t="s">
        <v>128</v>
      </c>
      <c r="LF299" s="158" t="s">
        <v>128</v>
      </c>
      <c r="LG299" s="158" t="s">
        <v>128</v>
      </c>
      <c r="LH299" s="158" t="s">
        <v>128</v>
      </c>
      <c r="LI299" s="158" t="s">
        <v>128</v>
      </c>
      <c r="LJ299" s="158" t="s">
        <v>128</v>
      </c>
      <c r="LK299" s="158" t="s">
        <v>128</v>
      </c>
      <c r="LL299" s="158" t="s">
        <v>128</v>
      </c>
      <c r="LM299" s="158" t="s">
        <v>128</v>
      </c>
      <c r="LN299" s="158" t="s">
        <v>128</v>
      </c>
      <c r="LO299" s="158" t="s">
        <v>128</v>
      </c>
      <c r="LP299" s="158" t="s">
        <v>128</v>
      </c>
      <c r="LQ299" s="158" t="s">
        <v>128</v>
      </c>
      <c r="LR299" s="158" t="s">
        <v>128</v>
      </c>
      <c r="LS299" s="158" t="s">
        <v>128</v>
      </c>
      <c r="LT299" s="158" t="s">
        <v>128</v>
      </c>
      <c r="LU299" s="158" t="s">
        <v>128</v>
      </c>
      <c r="LV299" s="158" t="s">
        <v>128</v>
      </c>
      <c r="LW299" s="158" t="s">
        <v>128</v>
      </c>
      <c r="LX299" s="158" t="s">
        <v>128</v>
      </c>
      <c r="LY299" s="158" t="s">
        <v>128</v>
      </c>
      <c r="LZ299" s="158" t="s">
        <v>128</v>
      </c>
      <c r="MA299" s="158" t="s">
        <v>128</v>
      </c>
      <c r="MB299" s="158" t="s">
        <v>128</v>
      </c>
      <c r="MC299" s="158" t="s">
        <v>128</v>
      </c>
      <c r="MD299" s="158" t="s">
        <v>128</v>
      </c>
      <c r="ME299" s="158" t="s">
        <v>128</v>
      </c>
      <c r="MF299" s="158" t="s">
        <v>128</v>
      </c>
      <c r="MG299" s="158" t="s">
        <v>128</v>
      </c>
      <c r="MH299" s="158" t="s">
        <v>128</v>
      </c>
      <c r="MI299" s="158" t="s">
        <v>128</v>
      </c>
      <c r="MJ299" s="158" t="s">
        <v>128</v>
      </c>
      <c r="MK299" s="158" t="s">
        <v>128</v>
      </c>
      <c r="ML299" s="158" t="s">
        <v>128</v>
      </c>
      <c r="MM299" s="158" t="s">
        <v>128</v>
      </c>
      <c r="MN299" s="158" t="s">
        <v>128</v>
      </c>
      <c r="MO299" s="158" t="s">
        <v>128</v>
      </c>
      <c r="MP299" s="158" t="s">
        <v>128</v>
      </c>
      <c r="MQ299" s="158" t="s">
        <v>128</v>
      </c>
      <c r="MR299" s="158" t="s">
        <v>128</v>
      </c>
      <c r="MS299" s="158" t="s">
        <v>128</v>
      </c>
      <c r="MT299" s="158" t="s">
        <v>128</v>
      </c>
      <c r="MU299" s="158" t="s">
        <v>128</v>
      </c>
      <c r="MV299" s="158" t="s">
        <v>128</v>
      </c>
      <c r="MW299" s="158" t="s">
        <v>128</v>
      </c>
      <c r="MX299" s="158" t="s">
        <v>128</v>
      </c>
      <c r="MY299" s="158" t="s">
        <v>128</v>
      </c>
      <c r="MZ299" s="158" t="s">
        <v>128</v>
      </c>
      <c r="NA299" s="158" t="s">
        <v>128</v>
      </c>
      <c r="NB299" s="158" t="s">
        <v>128</v>
      </c>
      <c r="NC299" s="158" t="s">
        <v>128</v>
      </c>
      <c r="ND299" s="158" t="s">
        <v>128</v>
      </c>
      <c r="NE299" s="158" t="s">
        <v>128</v>
      </c>
      <c r="NF299" s="158" t="s">
        <v>128</v>
      </c>
      <c r="NG299" s="158" t="s">
        <v>128</v>
      </c>
      <c r="NH299" s="158" t="s">
        <v>128</v>
      </c>
      <c r="NI299" s="158" t="s">
        <v>128</v>
      </c>
      <c r="NJ299" s="158" t="s">
        <v>128</v>
      </c>
      <c r="NK299" s="158" t="s">
        <v>128</v>
      </c>
      <c r="NL299" s="158" t="s">
        <v>128</v>
      </c>
      <c r="NM299" s="158" t="s">
        <v>128</v>
      </c>
      <c r="NN299" s="158" t="s">
        <v>128</v>
      </c>
      <c r="NO299" s="158" t="s">
        <v>128</v>
      </c>
      <c r="NP299" s="158" t="s">
        <v>128</v>
      </c>
      <c r="NQ299" s="158" t="s">
        <v>128</v>
      </c>
      <c r="NR299" s="158" t="s">
        <v>128</v>
      </c>
      <c r="NS299" s="158" t="s">
        <v>128</v>
      </c>
      <c r="NT299" s="158" t="s">
        <v>128</v>
      </c>
      <c r="NU299" s="158" t="s">
        <v>128</v>
      </c>
      <c r="NV299" s="158" t="s">
        <v>128</v>
      </c>
      <c r="NW299" s="158" t="s">
        <v>128</v>
      </c>
      <c r="NX299" s="158" t="s">
        <v>128</v>
      </c>
      <c r="NY299" s="158" t="s">
        <v>128</v>
      </c>
      <c r="NZ299" s="158" t="s">
        <v>128</v>
      </c>
      <c r="OA299" s="158" t="s">
        <v>128</v>
      </c>
      <c r="OB299" s="158" t="s">
        <v>128</v>
      </c>
      <c r="OC299" s="158" t="s">
        <v>128</v>
      </c>
      <c r="OD299" s="158" t="s">
        <v>128</v>
      </c>
      <c r="OE299" s="170" t="s">
        <v>128</v>
      </c>
      <c r="OF299" s="181"/>
      <c r="OG299" s="174">
        <f t="shared" si="1778"/>
        <v>45.612911365378828</v>
      </c>
      <c r="OH299" s="66" t="str">
        <f t="shared" si="1779"/>
        <v>kg/GJ delivered</v>
      </c>
      <c r="OI299" s="66" t="str">
        <f t="shared" si="1780"/>
        <v/>
      </c>
      <c r="OJ299" s="66" t="str">
        <f t="shared" si="1781"/>
        <v/>
      </c>
      <c r="OK299" s="66" t="str">
        <f t="shared" si="1782"/>
        <v/>
      </c>
      <c r="OL299" s="66" t="str">
        <f t="shared" si="1783"/>
        <v/>
      </c>
      <c r="OM299" s="66" t="str">
        <f t="shared" si="1784"/>
        <v/>
      </c>
      <c r="ON299" s="66" t="str">
        <f t="shared" si="1785"/>
        <v/>
      </c>
      <c r="OO299" s="66" t="str">
        <f t="shared" si="1786"/>
        <v/>
      </c>
      <c r="OP299" s="66" t="str">
        <f t="shared" si="1787"/>
        <v/>
      </c>
      <c r="OQ299" s="66" t="str">
        <f t="shared" si="1788"/>
        <v/>
      </c>
      <c r="OR299" s="66" t="str">
        <f t="shared" si="1789"/>
        <v/>
      </c>
      <c r="OS299" s="66" t="str">
        <f t="shared" si="1790"/>
        <v/>
      </c>
      <c r="OT299" s="66" t="str">
        <f t="shared" si="1791"/>
        <v/>
      </c>
      <c r="OU299" s="66" t="str">
        <f t="shared" si="1792"/>
        <v/>
      </c>
      <c r="OV299" s="66" t="str">
        <f t="shared" si="1793"/>
        <v/>
      </c>
      <c r="OW299" s="66" t="str">
        <f t="shared" si="1794"/>
        <v/>
      </c>
      <c r="OX299" s="66" t="str">
        <f t="shared" si="1795"/>
        <v/>
      </c>
      <c r="OY299" s="66" t="str">
        <f t="shared" si="1796"/>
        <v/>
      </c>
      <c r="OZ299" s="66" t="str">
        <f t="shared" si="1797"/>
        <v/>
      </c>
      <c r="PA299" s="66" t="str">
        <f t="shared" si="1798"/>
        <v/>
      </c>
      <c r="PB299" s="66" t="str">
        <f t="shared" si="1799"/>
        <v/>
      </c>
      <c r="PC299" s="66" t="str">
        <f t="shared" si="1800"/>
        <v/>
      </c>
      <c r="PD299" s="66" t="str">
        <f t="shared" si="1801"/>
        <v/>
      </c>
      <c r="PE299" s="66" t="str">
        <f t="shared" si="1802"/>
        <v/>
      </c>
      <c r="PF299" s="66" t="str">
        <f t="shared" si="1803"/>
        <v/>
      </c>
      <c r="PG299" s="66" t="str">
        <f t="shared" si="1804"/>
        <v/>
      </c>
      <c r="PH299" s="66" t="str">
        <f t="shared" si="1805"/>
        <v/>
      </c>
      <c r="PI299" s="66" t="str">
        <f t="shared" si="1806"/>
        <v/>
      </c>
      <c r="PJ299" s="66" t="str">
        <f t="shared" si="1807"/>
        <v/>
      </c>
      <c r="PK299" s="66" t="str">
        <f t="shared" si="1808"/>
        <v/>
      </c>
      <c r="PL299" s="66" t="str">
        <f t="shared" si="1809"/>
        <v/>
      </c>
      <c r="PM299" s="66" t="str">
        <f t="shared" si="1810"/>
        <v/>
      </c>
      <c r="PN299" s="66" t="str">
        <f t="shared" si="1811"/>
        <v/>
      </c>
      <c r="PO299" s="66" t="str">
        <f t="shared" si="1812"/>
        <v/>
      </c>
      <c r="PP299" s="66" t="str">
        <f t="shared" si="1813"/>
        <v/>
      </c>
      <c r="PQ299" s="66" t="str">
        <f t="shared" si="1814"/>
        <v/>
      </c>
      <c r="PR299" s="66" t="str">
        <f t="shared" si="1815"/>
        <v/>
      </c>
      <c r="PS299" s="66" t="str">
        <f t="shared" si="1816"/>
        <v/>
      </c>
      <c r="PT299" s="66" t="str">
        <f t="shared" si="1817"/>
        <v/>
      </c>
      <c r="PU299" s="66" t="str">
        <f t="shared" si="1818"/>
        <v/>
      </c>
      <c r="PV299" s="66" t="str">
        <f t="shared" si="1819"/>
        <v/>
      </c>
      <c r="PW299" s="66" t="str">
        <f t="shared" si="1820"/>
        <v/>
      </c>
      <c r="PX299" s="66" t="str">
        <f t="shared" si="1821"/>
        <v/>
      </c>
      <c r="PY299" s="66" t="str">
        <f t="shared" si="1822"/>
        <v/>
      </c>
      <c r="PZ299" s="66" t="str">
        <f t="shared" si="1823"/>
        <v/>
      </c>
      <c r="QA299" s="66" t="str">
        <f t="shared" si="1824"/>
        <v/>
      </c>
      <c r="QB299" s="66" t="str">
        <f t="shared" si="1825"/>
        <v/>
      </c>
      <c r="QC299" s="66" t="str">
        <f t="shared" si="1826"/>
        <v/>
      </c>
      <c r="QD299" s="66" t="str">
        <f t="shared" si="1827"/>
        <v/>
      </c>
      <c r="QE299" s="66" t="str">
        <f t="shared" si="1828"/>
        <v/>
      </c>
      <c r="QF299" s="66" t="str">
        <f t="shared" si="1829"/>
        <v/>
      </c>
      <c r="QG299" s="66" t="str">
        <f t="shared" si="1830"/>
        <v/>
      </c>
      <c r="QH299" s="66" t="str">
        <f t="shared" si="1831"/>
        <v/>
      </c>
      <c r="QI299" s="66" t="str">
        <f t="shared" si="1832"/>
        <v/>
      </c>
      <c r="QJ299" s="66" t="str">
        <f t="shared" si="1833"/>
        <v/>
      </c>
      <c r="QK299" s="66" t="str">
        <f t="shared" si="1834"/>
        <v/>
      </c>
      <c r="QL299" s="66" t="str">
        <f t="shared" si="1835"/>
        <v/>
      </c>
      <c r="QM299" s="66" t="str">
        <f t="shared" si="1836"/>
        <v/>
      </c>
      <c r="QN299" s="66" t="str">
        <f t="shared" si="1837"/>
        <v/>
      </c>
      <c r="QO299" s="66" t="str">
        <f t="shared" si="1838"/>
        <v/>
      </c>
      <c r="QP299" s="66" t="str">
        <f t="shared" si="1839"/>
        <v/>
      </c>
      <c r="QQ299" s="66" t="str">
        <f t="shared" si="1840"/>
        <v/>
      </c>
      <c r="QR299" s="66" t="str">
        <f t="shared" si="1841"/>
        <v/>
      </c>
      <c r="QS299" s="66" t="str">
        <f t="shared" si="1842"/>
        <v/>
      </c>
      <c r="QT299" s="66" t="str">
        <f t="shared" si="1843"/>
        <v/>
      </c>
      <c r="QU299" s="66" t="str">
        <f t="shared" si="1844"/>
        <v/>
      </c>
      <c r="QV299" s="66" t="str">
        <f t="shared" si="1845"/>
        <v/>
      </c>
      <c r="QW299" s="66" t="str">
        <f t="shared" si="1846"/>
        <v/>
      </c>
      <c r="QX299" s="66" t="str">
        <f t="shared" si="1847"/>
        <v/>
      </c>
      <c r="QY299" s="66" t="str">
        <f t="shared" si="1848"/>
        <v/>
      </c>
      <c r="QZ299" s="66" t="str">
        <f t="shared" si="1849"/>
        <v/>
      </c>
      <c r="RA299" s="66" t="str">
        <f t="shared" si="1850"/>
        <v/>
      </c>
      <c r="RB299" s="66" t="str">
        <f t="shared" si="1851"/>
        <v/>
      </c>
      <c r="RC299" s="66" t="str">
        <f t="shared" si="1852"/>
        <v/>
      </c>
      <c r="RD299" s="66" t="str">
        <f t="shared" si="1853"/>
        <v/>
      </c>
      <c r="RE299" s="66" t="str">
        <f t="shared" si="1854"/>
        <v/>
      </c>
      <c r="RF299" s="66" t="str">
        <f t="shared" si="1855"/>
        <v/>
      </c>
      <c r="RG299" s="66" t="str">
        <f t="shared" si="1856"/>
        <v/>
      </c>
      <c r="RH299" s="66" t="str">
        <f t="shared" si="1857"/>
        <v/>
      </c>
      <c r="RI299" s="66" t="str">
        <f t="shared" si="1858"/>
        <v/>
      </c>
      <c r="RJ299" s="66" t="str">
        <f t="shared" si="1859"/>
        <v/>
      </c>
      <c r="RK299" s="66" t="str">
        <f t="shared" si="1860"/>
        <v/>
      </c>
      <c r="RL299" s="66" t="str">
        <f t="shared" si="1861"/>
        <v/>
      </c>
      <c r="RM299" s="66" t="str">
        <f t="shared" si="1862"/>
        <v/>
      </c>
      <c r="RN299" s="66" t="str">
        <f t="shared" si="1863"/>
        <v/>
      </c>
      <c r="RO299" s="66" t="str">
        <f t="shared" si="1864"/>
        <v/>
      </c>
      <c r="RP299" s="66" t="str">
        <f t="shared" si="1865"/>
        <v/>
      </c>
      <c r="RQ299" s="66" t="str">
        <f t="shared" si="1866"/>
        <v/>
      </c>
      <c r="RR299" s="66" t="str">
        <f t="shared" si="1867"/>
        <v/>
      </c>
      <c r="RS299" s="66" t="str">
        <f t="shared" si="1868"/>
        <v/>
      </c>
      <c r="RT299" s="66" t="str">
        <f t="shared" si="1869"/>
        <v/>
      </c>
      <c r="RU299" s="66" t="str">
        <f t="shared" si="1870"/>
        <v/>
      </c>
      <c r="RV299" s="66" t="str">
        <f t="shared" si="1871"/>
        <v/>
      </c>
      <c r="RW299" s="66" t="str">
        <f t="shared" si="1872"/>
        <v/>
      </c>
      <c r="RX299" s="66" t="str">
        <f t="shared" si="1873"/>
        <v/>
      </c>
      <c r="RY299" s="66" t="str">
        <f t="shared" si="1874"/>
        <v/>
      </c>
      <c r="RZ299" s="66" t="str">
        <f t="shared" si="1875"/>
        <v/>
      </c>
      <c r="SA299" s="66" t="str">
        <f t="shared" si="1876"/>
        <v/>
      </c>
      <c r="SB299" s="66" t="str">
        <f t="shared" si="1877"/>
        <v/>
      </c>
      <c r="SC299" s="66" t="str">
        <f t="shared" si="1878"/>
        <v/>
      </c>
      <c r="SD299" s="66" t="str">
        <f t="shared" si="1879"/>
        <v/>
      </c>
      <c r="SE299" s="66" t="str">
        <f t="shared" si="1880"/>
        <v/>
      </c>
      <c r="SF299" s="66" t="str">
        <f t="shared" si="1881"/>
        <v/>
      </c>
      <c r="SG299" s="66" t="str">
        <f t="shared" si="1882"/>
        <v/>
      </c>
      <c r="SH299" s="66" t="str">
        <f t="shared" si="1883"/>
        <v/>
      </c>
      <c r="SI299" s="66" t="str">
        <f t="shared" si="1884"/>
        <v/>
      </c>
      <c r="SJ299" s="66" t="str">
        <f t="shared" si="1885"/>
        <v/>
      </c>
      <c r="SK299" s="66" t="str">
        <f t="shared" si="1886"/>
        <v/>
      </c>
      <c r="SL299" s="66" t="str">
        <f t="shared" si="1887"/>
        <v/>
      </c>
      <c r="SM299" s="66" t="str">
        <f t="shared" si="1888"/>
        <v/>
      </c>
      <c r="SN299" s="66" t="str">
        <f t="shared" si="1889"/>
        <v/>
      </c>
      <c r="SO299" s="66" t="str">
        <f t="shared" si="1890"/>
        <v/>
      </c>
      <c r="SP299" s="66" t="str">
        <f t="shared" si="1891"/>
        <v/>
      </c>
      <c r="SQ299" s="66" t="str">
        <f t="shared" si="1892"/>
        <v/>
      </c>
      <c r="SR299" s="66" t="str">
        <f t="shared" si="1893"/>
        <v/>
      </c>
      <c r="SS299" s="66" t="str">
        <f t="shared" si="1894"/>
        <v/>
      </c>
      <c r="ST299" s="66" t="str">
        <f t="shared" si="1895"/>
        <v/>
      </c>
      <c r="SU299" s="66" t="str">
        <f t="shared" si="1896"/>
        <v/>
      </c>
      <c r="SV299" s="66" t="str">
        <f t="shared" si="1897"/>
        <v/>
      </c>
      <c r="SW299" s="66" t="str">
        <f t="shared" si="1898"/>
        <v/>
      </c>
      <c r="SX299" s="66" t="str">
        <f t="shared" si="1899"/>
        <v/>
      </c>
      <c r="SY299" s="66" t="str">
        <f t="shared" si="1900"/>
        <v/>
      </c>
      <c r="SZ299" s="66" t="str">
        <f t="shared" si="1901"/>
        <v/>
      </c>
      <c r="TA299" s="66" t="str">
        <f t="shared" si="1902"/>
        <v/>
      </c>
      <c r="TB299" s="66" t="str">
        <f t="shared" si="1903"/>
        <v/>
      </c>
      <c r="TC299" s="66" t="str">
        <f t="shared" si="1904"/>
        <v/>
      </c>
      <c r="TD299" s="66" t="str">
        <f t="shared" si="1905"/>
        <v/>
      </c>
      <c r="TE299" s="66" t="str">
        <f t="shared" si="1906"/>
        <v/>
      </c>
      <c r="TF299" s="66" t="str">
        <f t="shared" si="1907"/>
        <v/>
      </c>
      <c r="TG299" s="66" t="str">
        <f t="shared" si="1908"/>
        <v/>
      </c>
      <c r="TH299" s="66" t="str">
        <f t="shared" si="1909"/>
        <v/>
      </c>
      <c r="TI299" s="66" t="str">
        <f t="shared" si="1910"/>
        <v/>
      </c>
      <c r="TJ299" s="66" t="str">
        <f t="shared" si="1911"/>
        <v/>
      </c>
      <c r="TK299" s="66" t="str">
        <f t="shared" si="1912"/>
        <v/>
      </c>
      <c r="TL299" s="66" t="str">
        <f t="shared" si="1913"/>
        <v/>
      </c>
      <c r="TM299" s="66" t="str">
        <f t="shared" si="1914"/>
        <v/>
      </c>
      <c r="TN299" s="66" t="str">
        <f t="shared" si="1915"/>
        <v/>
      </c>
      <c r="TO299" s="66" t="str">
        <f t="shared" si="1916"/>
        <v/>
      </c>
      <c r="TP299" s="66" t="str">
        <f t="shared" si="1917"/>
        <v/>
      </c>
      <c r="TQ299" s="66" t="str">
        <f t="shared" si="1918"/>
        <v/>
      </c>
      <c r="TR299" s="66" t="str">
        <f t="shared" si="1919"/>
        <v/>
      </c>
      <c r="TS299" s="66" t="str">
        <f t="shared" si="1920"/>
        <v/>
      </c>
      <c r="TT299" s="66" t="str">
        <f t="shared" si="1921"/>
        <v/>
      </c>
      <c r="TU299" s="66" t="str">
        <f t="shared" si="1922"/>
        <v/>
      </c>
      <c r="TV299" s="66" t="str">
        <f t="shared" si="1923"/>
        <v/>
      </c>
      <c r="TW299" s="66" t="str">
        <f t="shared" si="1924"/>
        <v/>
      </c>
      <c r="TX299" s="66" t="str">
        <f t="shared" si="1925"/>
        <v/>
      </c>
      <c r="TY299" s="66" t="str">
        <f t="shared" si="1926"/>
        <v/>
      </c>
      <c r="TZ299" s="66" t="str">
        <f t="shared" si="1927"/>
        <v/>
      </c>
      <c r="UA299" s="66" t="str">
        <f t="shared" si="1928"/>
        <v/>
      </c>
      <c r="UB299" s="66" t="str">
        <f t="shared" si="1929"/>
        <v/>
      </c>
      <c r="UC299" s="66" t="str">
        <f t="shared" si="1930"/>
        <v/>
      </c>
      <c r="UD299" s="66" t="str">
        <f t="shared" si="1931"/>
        <v/>
      </c>
      <c r="UE299" s="66" t="str">
        <f t="shared" si="1932"/>
        <v/>
      </c>
      <c r="UF299" s="66" t="str">
        <f t="shared" si="1933"/>
        <v/>
      </c>
      <c r="UG299" s="66" t="str">
        <f t="shared" si="1934"/>
        <v/>
      </c>
      <c r="UH299" s="66" t="str">
        <f t="shared" si="1935"/>
        <v/>
      </c>
      <c r="UI299" s="66" t="str">
        <f t="shared" si="1936"/>
        <v/>
      </c>
      <c r="UJ299" s="66" t="str">
        <f t="shared" si="1937"/>
        <v/>
      </c>
      <c r="UK299" s="66" t="str">
        <f t="shared" si="1938"/>
        <v/>
      </c>
      <c r="UL299" s="66" t="str">
        <f t="shared" si="1939"/>
        <v/>
      </c>
      <c r="UM299" s="66" t="str">
        <f t="shared" si="1940"/>
        <v/>
      </c>
      <c r="UN299" s="66" t="str">
        <f t="shared" si="1941"/>
        <v/>
      </c>
      <c r="UO299" s="66" t="str">
        <f t="shared" si="1942"/>
        <v/>
      </c>
      <c r="UP299" s="66" t="str">
        <f t="shared" si="1943"/>
        <v/>
      </c>
      <c r="UQ299" s="66" t="str">
        <f t="shared" si="1944"/>
        <v/>
      </c>
      <c r="UR299" s="66" t="str">
        <f t="shared" si="1945"/>
        <v/>
      </c>
      <c r="US299" s="66" t="str">
        <f t="shared" si="1946"/>
        <v/>
      </c>
      <c r="UT299" s="66" t="str">
        <f t="shared" si="1947"/>
        <v/>
      </c>
      <c r="UU299" s="66" t="str">
        <f t="shared" si="1948"/>
        <v/>
      </c>
      <c r="UV299" s="66" t="str">
        <f t="shared" si="1949"/>
        <v/>
      </c>
      <c r="UW299" s="66" t="str">
        <f t="shared" si="1950"/>
        <v/>
      </c>
      <c r="UX299" s="66" t="str">
        <f t="shared" si="1951"/>
        <v/>
      </c>
      <c r="UY299" s="66" t="str">
        <f t="shared" si="1952"/>
        <v/>
      </c>
      <c r="UZ299" s="66" t="str">
        <f t="shared" si="1953"/>
        <v/>
      </c>
      <c r="VA299" s="66" t="str">
        <f t="shared" si="1954"/>
        <v/>
      </c>
      <c r="VB299" s="66" t="str">
        <f t="shared" si="1955"/>
        <v/>
      </c>
      <c r="VC299" s="66" t="str">
        <f t="shared" si="1956"/>
        <v/>
      </c>
      <c r="VD299" s="66" t="str">
        <f t="shared" si="1957"/>
        <v/>
      </c>
      <c r="VE299" s="66" t="str">
        <f t="shared" si="1958"/>
        <v/>
      </c>
      <c r="VF299" s="66" t="str">
        <f t="shared" si="1959"/>
        <v/>
      </c>
      <c r="VG299" s="66" t="str">
        <f t="shared" si="1960"/>
        <v/>
      </c>
      <c r="VH299" s="66" t="str">
        <f t="shared" si="1961"/>
        <v/>
      </c>
      <c r="VI299" s="66" t="str">
        <f t="shared" si="1962"/>
        <v/>
      </c>
      <c r="VJ299" s="66" t="str">
        <f t="shared" si="1963"/>
        <v/>
      </c>
      <c r="VK299" s="66" t="str">
        <f t="shared" si="1964"/>
        <v/>
      </c>
      <c r="VL299" s="66" t="str">
        <f t="shared" si="1965"/>
        <v/>
      </c>
      <c r="VM299" s="66" t="str">
        <f t="shared" si="1966"/>
        <v/>
      </c>
      <c r="VN299" s="66" t="str">
        <f t="shared" si="1967"/>
        <v/>
      </c>
      <c r="VO299" s="66" t="str">
        <f t="shared" si="1968"/>
        <v/>
      </c>
      <c r="VP299" s="66" t="str">
        <f t="shared" si="1969"/>
        <v/>
      </c>
      <c r="VQ299" s="66" t="str">
        <f t="shared" si="1970"/>
        <v/>
      </c>
      <c r="VR299" s="66" t="str">
        <f t="shared" si="1971"/>
        <v/>
      </c>
      <c r="VS299" s="66" t="str">
        <f t="shared" si="1972"/>
        <v/>
      </c>
      <c r="VT299" s="66" t="str">
        <f t="shared" si="1973"/>
        <v/>
      </c>
      <c r="VU299" s="66" t="str">
        <f t="shared" si="1974"/>
        <v/>
      </c>
      <c r="VV299" s="66" t="str">
        <f t="shared" si="1975"/>
        <v/>
      </c>
      <c r="VW299" s="66" t="str">
        <f t="shared" si="1976"/>
        <v/>
      </c>
      <c r="VX299" s="66" t="str">
        <f t="shared" si="1977"/>
        <v/>
      </c>
      <c r="VY299" s="66" t="str">
        <f t="shared" si="1978"/>
        <v/>
      </c>
      <c r="VZ299" s="66" t="str">
        <f t="shared" si="1979"/>
        <v/>
      </c>
      <c r="WA299" s="66" t="str">
        <f t="shared" si="1980"/>
        <v/>
      </c>
      <c r="WB299" s="66" t="str">
        <f t="shared" si="1981"/>
        <v/>
      </c>
      <c r="WC299" s="66" t="str">
        <f t="shared" si="1982"/>
        <v/>
      </c>
      <c r="WD299" s="66" t="str">
        <f t="shared" si="1983"/>
        <v/>
      </c>
      <c r="WE299" s="66" t="str">
        <f t="shared" si="1984"/>
        <v/>
      </c>
      <c r="WF299" s="66" t="str">
        <f t="shared" si="1985"/>
        <v/>
      </c>
      <c r="WG299" s="66" t="str">
        <f t="shared" si="1986"/>
        <v/>
      </c>
      <c r="WH299" s="66" t="str">
        <f t="shared" si="1987"/>
        <v/>
      </c>
      <c r="WI299" s="66" t="str">
        <f t="shared" si="1988"/>
        <v/>
      </c>
      <c r="WJ299" s="66" t="str">
        <f t="shared" si="1989"/>
        <v/>
      </c>
      <c r="WK299" s="66" t="str">
        <f t="shared" si="1990"/>
        <v/>
      </c>
      <c r="WL299" s="66" t="str">
        <f t="shared" si="1991"/>
        <v/>
      </c>
      <c r="WM299" s="66" t="str">
        <f t="shared" si="1992"/>
        <v/>
      </c>
      <c r="WN299" s="66" t="str">
        <f t="shared" si="1993"/>
        <v/>
      </c>
      <c r="WO299" s="66" t="str">
        <f t="shared" si="1994"/>
        <v/>
      </c>
      <c r="WP299" s="66" t="str">
        <f t="shared" si="1995"/>
        <v/>
      </c>
      <c r="WQ299" s="66" t="str">
        <f t="shared" si="1996"/>
        <v/>
      </c>
      <c r="WR299" s="66" t="str">
        <f t="shared" si="1997"/>
        <v/>
      </c>
      <c r="WS299" s="66" t="str">
        <f t="shared" si="1998"/>
        <v/>
      </c>
      <c r="WT299" s="66" t="str">
        <f t="shared" si="1999"/>
        <v/>
      </c>
      <c r="WU299" s="66" t="str">
        <f t="shared" si="2000"/>
        <v/>
      </c>
      <c r="WV299" s="66" t="str">
        <f t="shared" si="2001"/>
        <v/>
      </c>
      <c r="WW299" s="66" t="str">
        <f t="shared" si="2002"/>
        <v/>
      </c>
      <c r="WX299" s="66" t="str">
        <f t="shared" si="2003"/>
        <v/>
      </c>
      <c r="WY299" s="66" t="str">
        <f t="shared" si="2004"/>
        <v/>
      </c>
      <c r="WZ299" s="66" t="str">
        <f t="shared" si="2005"/>
        <v/>
      </c>
      <c r="XA299" s="66" t="str">
        <f t="shared" si="2006"/>
        <v/>
      </c>
      <c r="XB299" s="66" t="str">
        <f t="shared" si="2007"/>
        <v/>
      </c>
      <c r="XC299" s="66" t="str">
        <f t="shared" si="2008"/>
        <v/>
      </c>
      <c r="XD299" s="66" t="str">
        <f t="shared" si="2009"/>
        <v/>
      </c>
      <c r="XE299" s="66" t="str">
        <f t="shared" si="2010"/>
        <v/>
      </c>
      <c r="XF299" s="66" t="str">
        <f t="shared" si="2011"/>
        <v/>
      </c>
      <c r="XG299" s="66" t="str">
        <f t="shared" si="2012"/>
        <v/>
      </c>
      <c r="XH299" s="66" t="str">
        <f t="shared" si="2013"/>
        <v/>
      </c>
      <c r="XI299" s="66" t="str">
        <f t="shared" si="2014"/>
        <v/>
      </c>
      <c r="XJ299" s="66" t="str">
        <f t="shared" si="2015"/>
        <v/>
      </c>
      <c r="XK299" s="66" t="str">
        <f t="shared" si="2016"/>
        <v/>
      </c>
      <c r="XL299" s="66" t="str">
        <f t="shared" si="2017"/>
        <v/>
      </c>
      <c r="XM299" s="66" t="str">
        <f t="shared" si="2018"/>
        <v/>
      </c>
      <c r="XN299" s="66" t="str">
        <f t="shared" si="2019"/>
        <v/>
      </c>
      <c r="XO299" s="66" t="str">
        <f t="shared" si="2020"/>
        <v/>
      </c>
      <c r="XP299" s="66" t="str">
        <f t="shared" si="2021"/>
        <v/>
      </c>
      <c r="XQ299" s="66" t="str">
        <f t="shared" si="2022"/>
        <v/>
      </c>
      <c r="XR299" s="66" t="str">
        <f t="shared" si="2023"/>
        <v/>
      </c>
      <c r="XS299" s="66" t="str">
        <f t="shared" si="2024"/>
        <v/>
      </c>
      <c r="XT299" s="66" t="str">
        <f t="shared" si="2025"/>
        <v/>
      </c>
      <c r="XU299" s="66" t="str">
        <f t="shared" si="2026"/>
        <v/>
      </c>
      <c r="XV299" s="66" t="str">
        <f t="shared" si="2027"/>
        <v/>
      </c>
      <c r="XW299" s="66" t="str">
        <f t="shared" si="2028"/>
        <v/>
      </c>
      <c r="XX299" s="66" t="str">
        <f t="shared" si="2029"/>
        <v/>
      </c>
      <c r="XY299" s="66" t="str">
        <f t="shared" si="2030"/>
        <v/>
      </c>
      <c r="XZ299" s="66" t="str">
        <f t="shared" si="2031"/>
        <v/>
      </c>
      <c r="YA299" s="66" t="str">
        <f t="shared" si="2032"/>
        <v/>
      </c>
      <c r="YB299" s="66" t="str">
        <f t="shared" si="2033"/>
        <v/>
      </c>
      <c r="YC299" s="66" t="str">
        <f t="shared" si="2034"/>
        <v/>
      </c>
      <c r="YD299" s="66" t="str">
        <f t="shared" si="2035"/>
        <v/>
      </c>
      <c r="YE299" s="66" t="str">
        <f t="shared" si="2036"/>
        <v/>
      </c>
      <c r="YF299" s="66" t="str">
        <f t="shared" si="2037"/>
        <v/>
      </c>
      <c r="YG299" s="66" t="str">
        <f t="shared" si="2038"/>
        <v/>
      </c>
      <c r="YH299" s="66" t="str">
        <f t="shared" si="2039"/>
        <v/>
      </c>
      <c r="YI299" s="66" t="str">
        <f t="shared" si="2040"/>
        <v/>
      </c>
      <c r="YJ299" s="66" t="str">
        <f t="shared" si="2041"/>
        <v/>
      </c>
      <c r="YK299" s="66" t="str">
        <f t="shared" si="2042"/>
        <v/>
      </c>
      <c r="YL299" s="66" t="str">
        <f t="shared" si="2043"/>
        <v/>
      </c>
      <c r="YM299" s="66" t="str">
        <f t="shared" si="2044"/>
        <v/>
      </c>
      <c r="YN299" s="66" t="str">
        <f t="shared" si="2045"/>
        <v/>
      </c>
      <c r="YO299" s="66" t="str">
        <f t="shared" si="2046"/>
        <v/>
      </c>
      <c r="YP299" s="66" t="str">
        <f t="shared" si="2047"/>
        <v/>
      </c>
      <c r="YQ299" s="66" t="str">
        <f t="shared" si="2048"/>
        <v/>
      </c>
      <c r="YR299" s="66" t="str">
        <f t="shared" si="2049"/>
        <v/>
      </c>
      <c r="YS299" s="66" t="str">
        <f t="shared" si="2050"/>
        <v/>
      </c>
      <c r="YT299" s="66" t="str">
        <f t="shared" si="2051"/>
        <v/>
      </c>
      <c r="YU299" s="66" t="str">
        <f t="shared" si="2052"/>
        <v/>
      </c>
      <c r="YV299" s="66" t="str">
        <f t="shared" si="2053"/>
        <v/>
      </c>
      <c r="YW299" s="66" t="str">
        <f t="shared" si="2054"/>
        <v/>
      </c>
      <c r="YX299" s="66" t="str">
        <f t="shared" si="2055"/>
        <v/>
      </c>
      <c r="YY299" s="66" t="str">
        <f t="shared" si="2056"/>
        <v/>
      </c>
      <c r="YZ299" s="66" t="str">
        <f t="shared" si="2057"/>
        <v/>
      </c>
      <c r="ZA299" s="66" t="str">
        <f t="shared" si="2058"/>
        <v/>
      </c>
      <c r="ZB299" s="66" t="str">
        <f t="shared" si="2059"/>
        <v/>
      </c>
      <c r="ZC299" s="66" t="str">
        <f t="shared" si="2060"/>
        <v/>
      </c>
      <c r="ZD299" s="66" t="str">
        <f t="shared" si="2061"/>
        <v/>
      </c>
      <c r="ZE299" s="66" t="str">
        <f t="shared" si="2062"/>
        <v/>
      </c>
      <c r="ZF299" s="66" t="str">
        <f t="shared" si="2063"/>
        <v/>
      </c>
      <c r="ZG299" s="66" t="str">
        <f t="shared" si="2064"/>
        <v/>
      </c>
      <c r="ZH299" s="66" t="str">
        <f t="shared" si="2065"/>
        <v/>
      </c>
      <c r="ZI299" s="66" t="str">
        <f t="shared" si="2066"/>
        <v/>
      </c>
      <c r="ZJ299" s="66" t="str">
        <f t="shared" si="2067"/>
        <v/>
      </c>
      <c r="ZK299" s="66" t="str">
        <f t="shared" si="2068"/>
        <v/>
      </c>
      <c r="ZL299" s="66" t="str">
        <f t="shared" si="2069"/>
        <v/>
      </c>
      <c r="ZM299" s="66" t="str">
        <f t="shared" si="2070"/>
        <v/>
      </c>
      <c r="ZN299" s="66" t="str">
        <f t="shared" si="2071"/>
        <v/>
      </c>
      <c r="ZO299" s="66" t="str">
        <f t="shared" si="2072"/>
        <v/>
      </c>
      <c r="ZP299" s="66" t="str">
        <f t="shared" si="2073"/>
        <v/>
      </c>
      <c r="ZQ299" s="66" t="str">
        <f t="shared" si="2074"/>
        <v/>
      </c>
      <c r="ZR299" s="66" t="str">
        <f t="shared" si="2075"/>
        <v/>
      </c>
      <c r="ZS299" s="66" t="str">
        <f t="shared" si="2076"/>
        <v/>
      </c>
      <c r="ZT299" s="66" t="str">
        <f t="shared" si="2077"/>
        <v/>
      </c>
      <c r="ZU299" s="66" t="str">
        <f t="shared" si="2078"/>
        <v/>
      </c>
      <c r="ZV299" s="66" t="str">
        <f t="shared" si="2079"/>
        <v/>
      </c>
      <c r="ZW299" s="66" t="str">
        <f t="shared" si="2080"/>
        <v/>
      </c>
      <c r="ZX299" s="66" t="str">
        <f t="shared" si="2081"/>
        <v/>
      </c>
      <c r="ZY299" s="66" t="str">
        <f t="shared" si="2082"/>
        <v/>
      </c>
      <c r="ZZ299" s="66" t="str">
        <f t="shared" si="2083"/>
        <v/>
      </c>
      <c r="AAA299" s="66" t="str">
        <f t="shared" si="2084"/>
        <v/>
      </c>
      <c r="AAB299" s="66" t="str">
        <f t="shared" si="2085"/>
        <v/>
      </c>
      <c r="AAC299" s="66" t="str">
        <f t="shared" si="2086"/>
        <v/>
      </c>
      <c r="AAD299" s="66" t="str">
        <f t="shared" si="2087"/>
        <v/>
      </c>
      <c r="AAE299" s="66" t="str">
        <f t="shared" si="2088"/>
        <v/>
      </c>
      <c r="AAF299" s="66" t="str">
        <f t="shared" si="2089"/>
        <v/>
      </c>
      <c r="AAG299" s="66" t="str">
        <f t="shared" si="2090"/>
        <v/>
      </c>
      <c r="AAH299" s="66" t="str">
        <f t="shared" si="2091"/>
        <v/>
      </c>
      <c r="AAI299" s="66" t="str">
        <f t="shared" si="2092"/>
        <v/>
      </c>
      <c r="AAJ299" s="66" t="str">
        <f t="shared" si="2093"/>
        <v/>
      </c>
      <c r="AAK299" s="66" t="str">
        <f t="shared" si="2094"/>
        <v/>
      </c>
      <c r="AAL299" s="66" t="str">
        <f t="shared" si="2095"/>
        <v/>
      </c>
      <c r="AAM299" s="66" t="str">
        <f t="shared" si="2096"/>
        <v/>
      </c>
      <c r="AAN299" s="66" t="str">
        <f t="shared" si="2097"/>
        <v/>
      </c>
      <c r="AAO299" s="66" t="str">
        <f t="shared" si="2098"/>
        <v/>
      </c>
      <c r="AAP299" s="66" t="str">
        <f t="shared" si="2099"/>
        <v/>
      </c>
      <c r="AAQ299" s="66" t="str">
        <f t="shared" si="2100"/>
        <v/>
      </c>
      <c r="AAR299" s="66" t="str">
        <f t="shared" si="2101"/>
        <v/>
      </c>
      <c r="AAS299" s="66" t="str">
        <f t="shared" si="2102"/>
        <v/>
      </c>
      <c r="AAT299" s="66" t="str">
        <f t="shared" si="2103"/>
        <v/>
      </c>
      <c r="AAU299" s="66" t="str">
        <f t="shared" si="2104"/>
        <v/>
      </c>
      <c r="AAV299" s="66" t="str">
        <f t="shared" si="2105"/>
        <v/>
      </c>
      <c r="AAW299" s="66" t="str">
        <f t="shared" si="2106"/>
        <v/>
      </c>
      <c r="AAX299" s="66" t="str">
        <f t="shared" si="2107"/>
        <v/>
      </c>
      <c r="AAY299" s="66" t="str">
        <f t="shared" si="2108"/>
        <v/>
      </c>
      <c r="AAZ299" s="66" t="str">
        <f t="shared" si="2109"/>
        <v/>
      </c>
      <c r="ABA299" s="66" t="str">
        <f t="shared" si="2110"/>
        <v/>
      </c>
      <c r="ABB299" s="66" t="str">
        <f t="shared" si="2111"/>
        <v/>
      </c>
      <c r="ABC299" s="66" t="str">
        <f t="shared" si="2112"/>
        <v/>
      </c>
      <c r="ABD299" s="66" t="str">
        <f t="shared" si="2113"/>
        <v/>
      </c>
      <c r="ABE299" s="66" t="str">
        <f t="shared" si="2114"/>
        <v/>
      </c>
      <c r="ABF299" s="66" t="str">
        <f t="shared" si="2115"/>
        <v/>
      </c>
      <c r="ABG299" s="66" t="str">
        <f t="shared" si="2116"/>
        <v/>
      </c>
      <c r="ABH299" s="66" t="str">
        <f t="shared" si="2117"/>
        <v/>
      </c>
      <c r="ABI299" s="66" t="str">
        <f t="shared" si="2118"/>
        <v/>
      </c>
      <c r="ABJ299" s="66" t="str">
        <f t="shared" si="2119"/>
        <v/>
      </c>
      <c r="ABK299" s="66" t="str">
        <f t="shared" si="2120"/>
        <v/>
      </c>
      <c r="ABL299" s="66" t="str">
        <f t="shared" si="2121"/>
        <v/>
      </c>
      <c r="ABM299" s="66" t="str">
        <f t="shared" si="2122"/>
        <v/>
      </c>
      <c r="ABN299" s="66" t="str">
        <f t="shared" si="2123"/>
        <v/>
      </c>
      <c r="ABO299" s="66" t="str">
        <f t="shared" si="2124"/>
        <v/>
      </c>
      <c r="ABP299" s="66" t="str">
        <f t="shared" si="2125"/>
        <v/>
      </c>
      <c r="ABQ299" s="66" t="str">
        <f t="shared" si="2126"/>
        <v/>
      </c>
      <c r="ABR299" s="66" t="str">
        <f t="shared" si="2127"/>
        <v/>
      </c>
      <c r="ABS299" s="66" t="str">
        <f t="shared" si="2128"/>
        <v/>
      </c>
      <c r="ABT299" s="66" t="str">
        <f t="shared" si="2129"/>
        <v/>
      </c>
      <c r="ABU299" s="66" t="str">
        <f t="shared" si="2130"/>
        <v/>
      </c>
      <c r="ABV299" s="66" t="str">
        <f t="shared" si="2131"/>
        <v/>
      </c>
      <c r="ABW299" s="66" t="str">
        <f t="shared" si="2132"/>
        <v/>
      </c>
      <c r="ABX299" s="66" t="str">
        <f t="shared" si="2133"/>
        <v/>
      </c>
      <c r="ABY299" s="66" t="str">
        <f t="shared" si="2134"/>
        <v/>
      </c>
      <c r="ABZ299" s="66" t="str">
        <f t="shared" si="2135"/>
        <v/>
      </c>
      <c r="ACA299" s="66" t="str">
        <f t="shared" si="2136"/>
        <v/>
      </c>
      <c r="ACB299" s="66" t="str">
        <f t="shared" si="2137"/>
        <v/>
      </c>
      <c r="ACC299" s="66" t="str">
        <f t="shared" si="2138"/>
        <v/>
      </c>
      <c r="ACD299" s="66" t="str">
        <f t="shared" si="2139"/>
        <v/>
      </c>
      <c r="ACE299" s="66" t="str">
        <f t="shared" si="2140"/>
        <v/>
      </c>
      <c r="ACF299" s="66" t="str">
        <f t="shared" si="2141"/>
        <v/>
      </c>
      <c r="ACG299" s="66" t="str">
        <f t="shared" si="2142"/>
        <v/>
      </c>
      <c r="ACH299" s="66" t="str">
        <f t="shared" si="2143"/>
        <v/>
      </c>
      <c r="ACI299" s="66" t="str">
        <f t="shared" si="2144"/>
        <v/>
      </c>
      <c r="ACJ299" s="66" t="str">
        <f t="shared" si="2145"/>
        <v/>
      </c>
      <c r="ACK299" s="66" t="str">
        <f t="shared" si="2146"/>
        <v/>
      </c>
      <c r="ACL299" s="66" t="str">
        <f t="shared" si="2147"/>
        <v/>
      </c>
      <c r="ACM299" s="66" t="str">
        <f t="shared" ref="ACM299:ACN299" si="2191">IF(AND(ACS$3="Unit", ACL299=""), "", IF(AND(ACS$3="Unit", ACL299="-"),"", IF(ACS$3="Unit", "kg/GJ delivered", IF(AND(NY299&lt;&gt;"", NY299&lt;&gt;"-", NX299="-"),"", IF($H299="","", IF(NX299="nd", "",IF(NX299="&lt;n.a.&gt;", "", IF(NY299="#/MJ", "", IF(NY299="kg/GJ delivered",NX299,IF(NY299="g/MJ delivered",NX299,IF(NY299="kg/MJ delivered",NX299*1000,IF(NY299="mg/MJ delivered",NX299/1000,IF(NY299="g/kg",((NX299)*(1/$I299)*(1/$H299)),IF(NY299="mg/kg",((NX299/1000)*(1/$I299)*(1/$H299)),IF(NY299="mg/MJ delivered",NX299/1000,IF(NY299="-","","Error"))))))))))))))))</f>
        <v/>
      </c>
      <c r="ACN299" s="66" t="str">
        <f t="shared" si="2191"/>
        <v/>
      </c>
      <c r="ACO299" s="66" t="str">
        <f t="shared" si="2149"/>
        <v/>
      </c>
      <c r="ACP299" s="66" t="str">
        <f t="shared" si="2150"/>
        <v/>
      </c>
      <c r="ACQ299" s="66" t="str">
        <f t="shared" si="2151"/>
        <v/>
      </c>
      <c r="ACR299" s="66" t="str">
        <f t="shared" si="2152"/>
        <v/>
      </c>
      <c r="ACS299" s="66" t="str">
        <f t="shared" si="2153"/>
        <v/>
      </c>
      <c r="ACT299" s="66" t="str">
        <f t="shared" si="2154"/>
        <v/>
      </c>
    </row>
    <row r="300" spans="2:774" ht="15.75" customHeight="1" x14ac:dyDescent="0.25">
      <c r="B300" s="66">
        <v>348</v>
      </c>
      <c r="C300" s="66" t="s">
        <v>1268</v>
      </c>
      <c r="D300" s="66" t="s">
        <v>1674</v>
      </c>
      <c r="E300" s="156" t="s">
        <v>1799</v>
      </c>
      <c r="F300" s="66" t="s">
        <v>1579</v>
      </c>
      <c r="G300" s="66" t="s">
        <v>492</v>
      </c>
      <c r="H300" s="126">
        <v>0.16049999999999998</v>
      </c>
      <c r="I300" s="130">
        <f>'Heating Values'!$D$7</f>
        <v>12.84</v>
      </c>
      <c r="J300" s="66" t="str">
        <f t="shared" si="1759"/>
        <v>Crop Residue, Improved, IN</v>
      </c>
      <c r="K300" s="66" t="s">
        <v>1253</v>
      </c>
      <c r="L300" s="161"/>
      <c r="M300" s="161"/>
      <c r="N300" s="161"/>
      <c r="O300" s="66" t="s">
        <v>1188</v>
      </c>
      <c r="P300" s="66" t="str">
        <f t="shared" si="1768"/>
        <v>IN</v>
      </c>
      <c r="Q300" s="66" t="s">
        <v>2</v>
      </c>
      <c r="R300" s="162">
        <v>55</v>
      </c>
      <c r="S300" s="158" t="s">
        <v>523</v>
      </c>
      <c r="T300" s="158" t="s">
        <v>128</v>
      </c>
      <c r="U300" s="158" t="s">
        <v>128</v>
      </c>
      <c r="V300" s="158" t="s">
        <v>128</v>
      </c>
      <c r="W300" s="158" t="s">
        <v>128</v>
      </c>
      <c r="X300" s="158" t="s">
        <v>128</v>
      </c>
      <c r="Y300" s="158" t="s">
        <v>128</v>
      </c>
      <c r="Z300" s="158" t="s">
        <v>128</v>
      </c>
      <c r="AA300" s="158" t="s">
        <v>128</v>
      </c>
      <c r="AB300" s="158" t="s">
        <v>128</v>
      </c>
      <c r="AC300" s="158" t="s">
        <v>128</v>
      </c>
      <c r="AD300" s="158" t="s">
        <v>128</v>
      </c>
      <c r="AE300" s="158" t="s">
        <v>128</v>
      </c>
      <c r="AF300" s="158" t="s">
        <v>128</v>
      </c>
      <c r="AG300" s="158" t="s">
        <v>128</v>
      </c>
      <c r="AH300" s="158" t="s">
        <v>128</v>
      </c>
      <c r="AI300" s="158" t="s">
        <v>128</v>
      </c>
      <c r="AJ300" s="158" t="s">
        <v>128</v>
      </c>
      <c r="AK300" s="158" t="s">
        <v>128</v>
      </c>
      <c r="AL300" s="158" t="s">
        <v>128</v>
      </c>
      <c r="AM300" s="158" t="s">
        <v>128</v>
      </c>
      <c r="AN300" s="158" t="s">
        <v>128</v>
      </c>
      <c r="AO300" s="158" t="s">
        <v>128</v>
      </c>
      <c r="AP300" s="158" t="s">
        <v>128</v>
      </c>
      <c r="AQ300" s="158" t="s">
        <v>128</v>
      </c>
      <c r="AR300" s="158" t="s">
        <v>128</v>
      </c>
      <c r="AS300" s="158" t="s">
        <v>128</v>
      </c>
      <c r="AT300" s="158" t="s">
        <v>128</v>
      </c>
      <c r="AU300" s="158" t="s">
        <v>128</v>
      </c>
      <c r="AV300" s="158" t="s">
        <v>128</v>
      </c>
      <c r="AW300" s="158" t="s">
        <v>128</v>
      </c>
      <c r="AX300" s="158" t="s">
        <v>128</v>
      </c>
      <c r="AY300" s="158" t="s">
        <v>128</v>
      </c>
      <c r="AZ300" s="158" t="s">
        <v>128</v>
      </c>
      <c r="BA300" s="158" t="s">
        <v>128</v>
      </c>
      <c r="BB300" s="158" t="s">
        <v>128</v>
      </c>
      <c r="BC300" s="158" t="s">
        <v>128</v>
      </c>
      <c r="BD300" s="158" t="s">
        <v>128</v>
      </c>
      <c r="BE300" s="158" t="s">
        <v>128</v>
      </c>
      <c r="BF300" s="158" t="s">
        <v>128</v>
      </c>
      <c r="BG300" s="158" t="s">
        <v>128</v>
      </c>
      <c r="BH300" s="158" t="s">
        <v>128</v>
      </c>
      <c r="BI300" s="158" t="s">
        <v>128</v>
      </c>
      <c r="BJ300" s="158" t="s">
        <v>128</v>
      </c>
      <c r="BK300" s="158" t="s">
        <v>128</v>
      </c>
      <c r="BL300" s="158" t="s">
        <v>128</v>
      </c>
      <c r="BM300" s="158" t="s">
        <v>128</v>
      </c>
      <c r="BN300" s="158" t="s">
        <v>128</v>
      </c>
      <c r="BO300" s="158" t="s">
        <v>128</v>
      </c>
      <c r="BP300" s="158" t="s">
        <v>128</v>
      </c>
      <c r="BQ300" s="158" t="s">
        <v>128</v>
      </c>
      <c r="BR300" s="158" t="s">
        <v>128</v>
      </c>
      <c r="BS300" s="158" t="s">
        <v>128</v>
      </c>
      <c r="BT300" s="158" t="s">
        <v>128</v>
      </c>
      <c r="BU300" s="158" t="s">
        <v>128</v>
      </c>
      <c r="BV300" s="158" t="s">
        <v>128</v>
      </c>
      <c r="BW300" s="158" t="s">
        <v>128</v>
      </c>
      <c r="BX300" s="158" t="s">
        <v>128</v>
      </c>
      <c r="BY300" s="158" t="s">
        <v>128</v>
      </c>
      <c r="BZ300" s="158" t="s">
        <v>128</v>
      </c>
      <c r="CA300" s="158" t="s">
        <v>128</v>
      </c>
      <c r="CB300" s="158" t="s">
        <v>128</v>
      </c>
      <c r="CC300" s="158" t="s">
        <v>128</v>
      </c>
      <c r="CD300" s="158" t="s">
        <v>128</v>
      </c>
      <c r="CE300" s="158" t="s">
        <v>128</v>
      </c>
      <c r="CF300" s="158" t="s">
        <v>128</v>
      </c>
      <c r="CG300" s="158" t="s">
        <v>128</v>
      </c>
      <c r="CH300" s="158" t="s">
        <v>128</v>
      </c>
      <c r="CI300" s="158" t="s">
        <v>128</v>
      </c>
      <c r="CJ300" s="158" t="s">
        <v>128</v>
      </c>
      <c r="CK300" s="158" t="s">
        <v>128</v>
      </c>
      <c r="CL300" s="158" t="s">
        <v>128</v>
      </c>
      <c r="CM300" s="158" t="s">
        <v>128</v>
      </c>
      <c r="CN300" s="158" t="s">
        <v>128</v>
      </c>
      <c r="CO300" s="158" t="s">
        <v>128</v>
      </c>
      <c r="CP300" s="158" t="s">
        <v>128</v>
      </c>
      <c r="CQ300" s="158" t="s">
        <v>128</v>
      </c>
      <c r="CR300" s="158" t="s">
        <v>128</v>
      </c>
      <c r="CS300" s="158" t="s">
        <v>128</v>
      </c>
      <c r="CT300" s="158" t="s">
        <v>128</v>
      </c>
      <c r="CU300" s="158" t="s">
        <v>128</v>
      </c>
      <c r="CV300" s="158" t="s">
        <v>128</v>
      </c>
      <c r="CW300" s="158" t="s">
        <v>128</v>
      </c>
      <c r="CX300" s="158" t="s">
        <v>128</v>
      </c>
      <c r="CY300" s="158" t="s">
        <v>128</v>
      </c>
      <c r="CZ300" s="158" t="s">
        <v>128</v>
      </c>
      <c r="DA300" s="158" t="s">
        <v>128</v>
      </c>
      <c r="DB300" s="158" t="s">
        <v>128</v>
      </c>
      <c r="DC300" s="158" t="s">
        <v>128</v>
      </c>
      <c r="DD300" s="158" t="s">
        <v>128</v>
      </c>
      <c r="DE300" s="158" t="s">
        <v>128</v>
      </c>
      <c r="DF300" s="158" t="s">
        <v>128</v>
      </c>
      <c r="DG300" s="158" t="s">
        <v>128</v>
      </c>
      <c r="DH300" s="158" t="s">
        <v>128</v>
      </c>
      <c r="DI300" s="158" t="s">
        <v>128</v>
      </c>
      <c r="DJ300" s="158" t="s">
        <v>128</v>
      </c>
      <c r="DK300" s="158" t="s">
        <v>128</v>
      </c>
      <c r="DL300" s="158" t="s">
        <v>128</v>
      </c>
      <c r="DM300" s="158" t="s">
        <v>128</v>
      </c>
      <c r="DN300" s="158" t="s">
        <v>128</v>
      </c>
      <c r="DO300" s="158" t="s">
        <v>128</v>
      </c>
      <c r="DP300" s="158" t="s">
        <v>128</v>
      </c>
      <c r="DQ300" s="158" t="s">
        <v>128</v>
      </c>
      <c r="DR300" s="158" t="s">
        <v>128</v>
      </c>
      <c r="DS300" s="158" t="s">
        <v>128</v>
      </c>
      <c r="DT300" s="158" t="s">
        <v>128</v>
      </c>
      <c r="DU300" s="158" t="s">
        <v>128</v>
      </c>
      <c r="DV300" s="158" t="s">
        <v>128</v>
      </c>
      <c r="DW300" s="158" t="s">
        <v>128</v>
      </c>
      <c r="DX300" s="158" t="s">
        <v>128</v>
      </c>
      <c r="DY300" s="158" t="s">
        <v>128</v>
      </c>
      <c r="DZ300" s="158" t="s">
        <v>128</v>
      </c>
      <c r="EA300" s="158" t="s">
        <v>128</v>
      </c>
      <c r="EB300" s="158" t="s">
        <v>128</v>
      </c>
      <c r="EC300" s="158" t="s">
        <v>128</v>
      </c>
      <c r="ED300" s="158" t="s">
        <v>128</v>
      </c>
      <c r="EE300" s="158" t="s">
        <v>128</v>
      </c>
      <c r="EF300" s="158" t="s">
        <v>128</v>
      </c>
      <c r="EG300" s="158" t="s">
        <v>128</v>
      </c>
      <c r="EH300" s="158" t="s">
        <v>128</v>
      </c>
      <c r="EI300" s="158" t="s">
        <v>128</v>
      </c>
      <c r="EJ300" s="158" t="s">
        <v>128</v>
      </c>
      <c r="EK300" s="158" t="s">
        <v>128</v>
      </c>
      <c r="EL300" s="158" t="s">
        <v>128</v>
      </c>
      <c r="EM300" s="158" t="s">
        <v>128</v>
      </c>
      <c r="EN300" s="158" t="s">
        <v>128</v>
      </c>
      <c r="EO300" s="158" t="s">
        <v>128</v>
      </c>
      <c r="EP300" s="158" t="s">
        <v>128</v>
      </c>
      <c r="EQ300" s="158" t="s">
        <v>128</v>
      </c>
      <c r="ER300" s="158" t="s">
        <v>128</v>
      </c>
      <c r="ES300" s="158" t="s">
        <v>128</v>
      </c>
      <c r="ET300" s="158" t="s">
        <v>128</v>
      </c>
      <c r="EU300" s="158" t="s">
        <v>128</v>
      </c>
      <c r="EV300" s="158" t="s">
        <v>128</v>
      </c>
      <c r="EW300" s="158" t="s">
        <v>128</v>
      </c>
      <c r="EX300" s="158" t="s">
        <v>128</v>
      </c>
      <c r="EY300" s="158" t="s">
        <v>128</v>
      </c>
      <c r="EZ300" s="158" t="s">
        <v>128</v>
      </c>
      <c r="FA300" s="158" t="s">
        <v>128</v>
      </c>
      <c r="FB300" s="158" t="s">
        <v>128</v>
      </c>
      <c r="FC300" s="158" t="s">
        <v>128</v>
      </c>
      <c r="FD300" s="158" t="s">
        <v>128</v>
      </c>
      <c r="FE300" s="158" t="s">
        <v>128</v>
      </c>
      <c r="FF300" s="158" t="s">
        <v>128</v>
      </c>
      <c r="FG300" s="158" t="s">
        <v>128</v>
      </c>
      <c r="FH300" s="158" t="s">
        <v>128</v>
      </c>
      <c r="FI300" s="158" t="s">
        <v>128</v>
      </c>
      <c r="FJ300" s="158" t="s">
        <v>128</v>
      </c>
      <c r="FK300" s="158" t="s">
        <v>128</v>
      </c>
      <c r="FL300" s="158" t="s">
        <v>128</v>
      </c>
      <c r="FM300" s="158" t="s">
        <v>128</v>
      </c>
      <c r="FN300" s="158" t="s">
        <v>128</v>
      </c>
      <c r="FO300" s="158" t="s">
        <v>128</v>
      </c>
      <c r="FP300" s="158" t="s">
        <v>128</v>
      </c>
      <c r="FQ300" s="158" t="s">
        <v>128</v>
      </c>
      <c r="FR300" s="158" t="s">
        <v>128</v>
      </c>
      <c r="FS300" s="158" t="s">
        <v>128</v>
      </c>
      <c r="FT300" s="158" t="s">
        <v>128</v>
      </c>
      <c r="FU300" s="158" t="s">
        <v>128</v>
      </c>
      <c r="FV300" s="158" t="s">
        <v>128</v>
      </c>
      <c r="FW300" s="158" t="s">
        <v>128</v>
      </c>
      <c r="FX300" s="158" t="s">
        <v>128</v>
      </c>
      <c r="FY300" s="158" t="s">
        <v>128</v>
      </c>
      <c r="FZ300" s="158" t="s">
        <v>128</v>
      </c>
      <c r="GA300" s="158" t="s">
        <v>128</v>
      </c>
      <c r="GB300" s="158" t="s">
        <v>128</v>
      </c>
      <c r="GC300" s="158" t="s">
        <v>128</v>
      </c>
      <c r="GD300" s="158" t="s">
        <v>128</v>
      </c>
      <c r="GE300" s="158" t="s">
        <v>128</v>
      </c>
      <c r="GF300" s="158" t="s">
        <v>128</v>
      </c>
      <c r="GG300" s="158" t="s">
        <v>128</v>
      </c>
      <c r="GH300" s="158" t="s">
        <v>128</v>
      </c>
      <c r="GI300" s="158" t="s">
        <v>128</v>
      </c>
      <c r="GJ300" s="158" t="s">
        <v>128</v>
      </c>
      <c r="GK300" s="158" t="s">
        <v>128</v>
      </c>
      <c r="GL300" s="158" t="s">
        <v>128</v>
      </c>
      <c r="GM300" s="158" t="s">
        <v>128</v>
      </c>
      <c r="GN300" s="158" t="s">
        <v>128</v>
      </c>
      <c r="GO300" s="158" t="s">
        <v>128</v>
      </c>
      <c r="GP300" s="158" t="s">
        <v>128</v>
      </c>
      <c r="GQ300" s="158" t="s">
        <v>128</v>
      </c>
      <c r="GR300" s="158" t="s">
        <v>128</v>
      </c>
      <c r="GS300" s="158" t="s">
        <v>128</v>
      </c>
      <c r="GT300" s="158" t="s">
        <v>128</v>
      </c>
      <c r="GU300" s="158" t="s">
        <v>128</v>
      </c>
      <c r="GV300" s="158" t="s">
        <v>128</v>
      </c>
      <c r="GW300" s="158" t="s">
        <v>128</v>
      </c>
      <c r="GX300" s="158" t="s">
        <v>128</v>
      </c>
      <c r="GY300" s="158" t="s">
        <v>128</v>
      </c>
      <c r="GZ300" s="158" t="s">
        <v>128</v>
      </c>
      <c r="HA300" s="158" t="s">
        <v>128</v>
      </c>
      <c r="HB300" s="158" t="s">
        <v>128</v>
      </c>
      <c r="HC300" s="158" t="s">
        <v>128</v>
      </c>
      <c r="HD300" s="158" t="s">
        <v>128</v>
      </c>
      <c r="HE300" s="158" t="s">
        <v>128</v>
      </c>
      <c r="HF300" s="158" t="s">
        <v>128</v>
      </c>
      <c r="HG300" s="158" t="s">
        <v>128</v>
      </c>
      <c r="HH300" s="158" t="s">
        <v>128</v>
      </c>
      <c r="HI300" s="158" t="s">
        <v>128</v>
      </c>
      <c r="HJ300" s="158" t="s">
        <v>128</v>
      </c>
      <c r="HK300" s="158" t="s">
        <v>128</v>
      </c>
      <c r="HL300" s="158" t="s">
        <v>128</v>
      </c>
      <c r="HM300" s="158" t="s">
        <v>128</v>
      </c>
      <c r="HN300" s="158" t="s">
        <v>128</v>
      </c>
      <c r="HO300" s="158" t="s">
        <v>128</v>
      </c>
      <c r="HP300" s="158" t="s">
        <v>128</v>
      </c>
      <c r="HQ300" s="158" t="s">
        <v>128</v>
      </c>
      <c r="HR300" s="158" t="s">
        <v>128</v>
      </c>
      <c r="HS300" s="158" t="s">
        <v>128</v>
      </c>
      <c r="HT300" s="158" t="s">
        <v>128</v>
      </c>
      <c r="HU300" s="158" t="s">
        <v>128</v>
      </c>
      <c r="HV300" s="158" t="s">
        <v>128</v>
      </c>
      <c r="HW300" s="158" t="s">
        <v>128</v>
      </c>
      <c r="HX300" s="158" t="s">
        <v>128</v>
      </c>
      <c r="HY300" s="158" t="s">
        <v>128</v>
      </c>
      <c r="HZ300" s="158" t="s">
        <v>128</v>
      </c>
      <c r="IA300" s="158" t="s">
        <v>128</v>
      </c>
      <c r="IB300" s="158" t="s">
        <v>128</v>
      </c>
      <c r="IC300" s="158" t="s">
        <v>128</v>
      </c>
      <c r="ID300" s="158" t="s">
        <v>128</v>
      </c>
      <c r="IE300" s="158" t="s">
        <v>128</v>
      </c>
      <c r="IF300" s="158" t="s">
        <v>128</v>
      </c>
      <c r="IG300" s="158" t="s">
        <v>128</v>
      </c>
      <c r="IH300" s="158" t="s">
        <v>128</v>
      </c>
      <c r="II300" s="158" t="s">
        <v>128</v>
      </c>
      <c r="IJ300" s="158" t="s">
        <v>128</v>
      </c>
      <c r="IK300" s="158" t="s">
        <v>128</v>
      </c>
      <c r="IL300" s="158" t="s">
        <v>128</v>
      </c>
      <c r="IM300" s="158" t="s">
        <v>128</v>
      </c>
      <c r="IN300" s="158" t="s">
        <v>128</v>
      </c>
      <c r="IO300" s="158" t="s">
        <v>128</v>
      </c>
      <c r="IP300" s="158" t="s">
        <v>128</v>
      </c>
      <c r="IQ300" s="158" t="s">
        <v>128</v>
      </c>
      <c r="IR300" s="158" t="s">
        <v>128</v>
      </c>
      <c r="IS300" s="158" t="s">
        <v>128</v>
      </c>
      <c r="IT300" s="158" t="s">
        <v>128</v>
      </c>
      <c r="IU300" s="158" t="s">
        <v>128</v>
      </c>
      <c r="IV300" s="158" t="s">
        <v>128</v>
      </c>
      <c r="IW300" s="158" t="s">
        <v>128</v>
      </c>
      <c r="IX300" s="158" t="s">
        <v>128</v>
      </c>
      <c r="IY300" s="158" t="s">
        <v>128</v>
      </c>
      <c r="IZ300" s="158" t="s">
        <v>128</v>
      </c>
      <c r="JA300" s="158" t="s">
        <v>128</v>
      </c>
      <c r="JB300" s="158" t="s">
        <v>128</v>
      </c>
      <c r="JC300" s="158" t="s">
        <v>128</v>
      </c>
      <c r="JD300" s="158" t="s">
        <v>128</v>
      </c>
      <c r="JE300" s="158" t="s">
        <v>128</v>
      </c>
      <c r="JF300" s="158" t="s">
        <v>128</v>
      </c>
      <c r="JG300" s="158" t="s">
        <v>128</v>
      </c>
      <c r="JH300" s="158" t="s">
        <v>128</v>
      </c>
      <c r="JI300" s="158" t="s">
        <v>128</v>
      </c>
      <c r="JJ300" s="158" t="s">
        <v>128</v>
      </c>
      <c r="JK300" s="158" t="s">
        <v>128</v>
      </c>
      <c r="JL300" s="158" t="s">
        <v>128</v>
      </c>
      <c r="JM300" s="158" t="s">
        <v>128</v>
      </c>
      <c r="JN300" s="158" t="s">
        <v>128</v>
      </c>
      <c r="JO300" s="158" t="s">
        <v>128</v>
      </c>
      <c r="JP300" s="158" t="s">
        <v>128</v>
      </c>
      <c r="JQ300" s="158" t="s">
        <v>128</v>
      </c>
      <c r="JR300" s="158" t="s">
        <v>128</v>
      </c>
      <c r="JS300" s="158" t="s">
        <v>128</v>
      </c>
      <c r="JT300" s="158" t="s">
        <v>128</v>
      </c>
      <c r="JU300" s="158" t="s">
        <v>128</v>
      </c>
      <c r="JV300" s="158" t="s">
        <v>128</v>
      </c>
      <c r="JW300" s="158" t="s">
        <v>128</v>
      </c>
      <c r="JX300" s="158" t="s">
        <v>128</v>
      </c>
      <c r="JY300" s="158" t="s">
        <v>128</v>
      </c>
      <c r="JZ300" s="158" t="s">
        <v>128</v>
      </c>
      <c r="KA300" s="158" t="s">
        <v>128</v>
      </c>
      <c r="KB300" s="158" t="s">
        <v>128</v>
      </c>
      <c r="KC300" s="158" t="s">
        <v>128</v>
      </c>
      <c r="KD300" s="158" t="s">
        <v>128</v>
      </c>
      <c r="KE300" s="158" t="s">
        <v>128</v>
      </c>
      <c r="KF300" s="158" t="s">
        <v>128</v>
      </c>
      <c r="KG300" s="158" t="s">
        <v>128</v>
      </c>
      <c r="KH300" s="158" t="s">
        <v>128</v>
      </c>
      <c r="KI300" s="158" t="s">
        <v>128</v>
      </c>
      <c r="KJ300" s="158" t="s">
        <v>128</v>
      </c>
      <c r="KK300" s="158" t="s">
        <v>128</v>
      </c>
      <c r="KL300" s="158" t="s">
        <v>128</v>
      </c>
      <c r="KM300" s="158" t="s">
        <v>128</v>
      </c>
      <c r="KN300" s="158" t="s">
        <v>128</v>
      </c>
      <c r="KO300" s="158" t="s">
        <v>128</v>
      </c>
      <c r="KP300" s="158" t="s">
        <v>128</v>
      </c>
      <c r="KQ300" s="158" t="s">
        <v>128</v>
      </c>
      <c r="KR300" s="158" t="s">
        <v>128</v>
      </c>
      <c r="KS300" s="158" t="s">
        <v>128</v>
      </c>
      <c r="KT300" s="158" t="s">
        <v>128</v>
      </c>
      <c r="KU300" s="158" t="s">
        <v>128</v>
      </c>
      <c r="KV300" s="158" t="s">
        <v>128</v>
      </c>
      <c r="KW300" s="158" t="s">
        <v>128</v>
      </c>
      <c r="KX300" s="158" t="s">
        <v>128</v>
      </c>
      <c r="KY300" s="158" t="s">
        <v>128</v>
      </c>
      <c r="KZ300" s="158" t="s">
        <v>128</v>
      </c>
      <c r="LA300" s="158" t="s">
        <v>128</v>
      </c>
      <c r="LB300" s="158" t="s">
        <v>128</v>
      </c>
      <c r="LC300" s="158" t="s">
        <v>128</v>
      </c>
      <c r="LD300" s="158" t="s">
        <v>128</v>
      </c>
      <c r="LE300" s="158" t="s">
        <v>128</v>
      </c>
      <c r="LF300" s="158" t="s">
        <v>128</v>
      </c>
      <c r="LG300" s="158" t="s">
        <v>128</v>
      </c>
      <c r="LH300" s="158" t="s">
        <v>128</v>
      </c>
      <c r="LI300" s="158" t="s">
        <v>128</v>
      </c>
      <c r="LJ300" s="158" t="s">
        <v>128</v>
      </c>
      <c r="LK300" s="158" t="s">
        <v>128</v>
      </c>
      <c r="LL300" s="158" t="s">
        <v>128</v>
      </c>
      <c r="LM300" s="158" t="s">
        <v>128</v>
      </c>
      <c r="LN300" s="158" t="s">
        <v>128</v>
      </c>
      <c r="LO300" s="158" t="s">
        <v>128</v>
      </c>
      <c r="LP300" s="158" t="s">
        <v>128</v>
      </c>
      <c r="LQ300" s="158" t="s">
        <v>128</v>
      </c>
      <c r="LR300" s="158" t="s">
        <v>128</v>
      </c>
      <c r="LS300" s="158" t="s">
        <v>128</v>
      </c>
      <c r="LT300" s="158" t="s">
        <v>128</v>
      </c>
      <c r="LU300" s="158" t="s">
        <v>128</v>
      </c>
      <c r="LV300" s="158" t="s">
        <v>128</v>
      </c>
      <c r="LW300" s="158" t="s">
        <v>128</v>
      </c>
      <c r="LX300" s="158" t="s">
        <v>128</v>
      </c>
      <c r="LY300" s="158" t="s">
        <v>128</v>
      </c>
      <c r="LZ300" s="158" t="s">
        <v>128</v>
      </c>
      <c r="MA300" s="158" t="s">
        <v>128</v>
      </c>
      <c r="MB300" s="158" t="s">
        <v>128</v>
      </c>
      <c r="MC300" s="158" t="s">
        <v>128</v>
      </c>
      <c r="MD300" s="158" t="s">
        <v>128</v>
      </c>
      <c r="ME300" s="158" t="s">
        <v>128</v>
      </c>
      <c r="MF300" s="158" t="s">
        <v>128</v>
      </c>
      <c r="MG300" s="158" t="s">
        <v>128</v>
      </c>
      <c r="MH300" s="158" t="s">
        <v>128</v>
      </c>
      <c r="MI300" s="158" t="s">
        <v>128</v>
      </c>
      <c r="MJ300" s="158" t="s">
        <v>128</v>
      </c>
      <c r="MK300" s="158" t="s">
        <v>128</v>
      </c>
      <c r="ML300" s="158" t="s">
        <v>128</v>
      </c>
      <c r="MM300" s="158" t="s">
        <v>128</v>
      </c>
      <c r="MN300" s="158" t="s">
        <v>128</v>
      </c>
      <c r="MO300" s="158" t="s">
        <v>128</v>
      </c>
      <c r="MP300" s="158" t="s">
        <v>128</v>
      </c>
      <c r="MQ300" s="158" t="s">
        <v>128</v>
      </c>
      <c r="MR300" s="158" t="s">
        <v>128</v>
      </c>
      <c r="MS300" s="158" t="s">
        <v>128</v>
      </c>
      <c r="MT300" s="158" t="s">
        <v>128</v>
      </c>
      <c r="MU300" s="158" t="s">
        <v>128</v>
      </c>
      <c r="MV300" s="158" t="s">
        <v>128</v>
      </c>
      <c r="MW300" s="158" t="s">
        <v>128</v>
      </c>
      <c r="MX300" s="158" t="s">
        <v>128</v>
      </c>
      <c r="MY300" s="158" t="s">
        <v>128</v>
      </c>
      <c r="MZ300" s="158" t="s">
        <v>128</v>
      </c>
      <c r="NA300" s="158" t="s">
        <v>128</v>
      </c>
      <c r="NB300" s="158" t="s">
        <v>128</v>
      </c>
      <c r="NC300" s="158" t="s">
        <v>128</v>
      </c>
      <c r="ND300" s="158" t="s">
        <v>128</v>
      </c>
      <c r="NE300" s="158" t="s">
        <v>128</v>
      </c>
      <c r="NF300" s="158" t="s">
        <v>128</v>
      </c>
      <c r="NG300" s="158" t="s">
        <v>128</v>
      </c>
      <c r="NH300" s="158" t="s">
        <v>128</v>
      </c>
      <c r="NI300" s="158" t="s">
        <v>128</v>
      </c>
      <c r="NJ300" s="158" t="s">
        <v>128</v>
      </c>
      <c r="NK300" s="158" t="s">
        <v>128</v>
      </c>
      <c r="NL300" s="158" t="s">
        <v>128</v>
      </c>
      <c r="NM300" s="158" t="s">
        <v>128</v>
      </c>
      <c r="NN300" s="158" t="s">
        <v>128</v>
      </c>
      <c r="NO300" s="158" t="s">
        <v>128</v>
      </c>
      <c r="NP300" s="158" t="s">
        <v>128</v>
      </c>
      <c r="NQ300" s="158" t="s">
        <v>128</v>
      </c>
      <c r="NR300" s="158" t="s">
        <v>128</v>
      </c>
      <c r="NS300" s="158" t="s">
        <v>128</v>
      </c>
      <c r="NT300" s="158" t="s">
        <v>128</v>
      </c>
      <c r="NU300" s="158" t="s">
        <v>128</v>
      </c>
      <c r="NV300" s="158" t="s">
        <v>128</v>
      </c>
      <c r="NW300" s="158" t="s">
        <v>128</v>
      </c>
      <c r="NX300" s="158" t="s">
        <v>128</v>
      </c>
      <c r="NY300" s="158" t="s">
        <v>128</v>
      </c>
      <c r="NZ300" s="158" t="s">
        <v>128</v>
      </c>
      <c r="OA300" s="158" t="s">
        <v>128</v>
      </c>
      <c r="OB300" s="158" t="s">
        <v>128</v>
      </c>
      <c r="OC300" s="158" t="s">
        <v>128</v>
      </c>
      <c r="OD300" s="158" t="s">
        <v>128</v>
      </c>
      <c r="OE300" s="170" t="s">
        <v>128</v>
      </c>
      <c r="OF300" s="181"/>
      <c r="OG300" s="174">
        <f t="shared" si="1778"/>
        <v>26.688405586125914</v>
      </c>
      <c r="OH300" s="66" t="str">
        <f t="shared" si="1779"/>
        <v>kg/GJ delivered</v>
      </c>
      <c r="OI300" s="66" t="str">
        <f t="shared" si="1780"/>
        <v/>
      </c>
      <c r="OJ300" s="66" t="str">
        <f t="shared" si="1781"/>
        <v/>
      </c>
      <c r="OK300" s="66" t="str">
        <f t="shared" si="1782"/>
        <v/>
      </c>
      <c r="OL300" s="66" t="str">
        <f t="shared" si="1783"/>
        <v/>
      </c>
      <c r="OM300" s="66" t="str">
        <f t="shared" si="1784"/>
        <v/>
      </c>
      <c r="ON300" s="66" t="str">
        <f t="shared" si="1785"/>
        <v/>
      </c>
      <c r="OO300" s="66" t="str">
        <f t="shared" si="1786"/>
        <v/>
      </c>
      <c r="OP300" s="66" t="str">
        <f t="shared" si="1787"/>
        <v/>
      </c>
      <c r="OQ300" s="66" t="str">
        <f t="shared" si="1788"/>
        <v/>
      </c>
      <c r="OR300" s="66" t="str">
        <f t="shared" si="1789"/>
        <v/>
      </c>
      <c r="OS300" s="66" t="str">
        <f t="shared" si="1790"/>
        <v/>
      </c>
      <c r="OT300" s="66" t="str">
        <f t="shared" si="1791"/>
        <v/>
      </c>
      <c r="OU300" s="66" t="str">
        <f t="shared" si="1792"/>
        <v/>
      </c>
      <c r="OV300" s="66" t="str">
        <f t="shared" si="1793"/>
        <v/>
      </c>
      <c r="OW300" s="66" t="str">
        <f t="shared" si="1794"/>
        <v/>
      </c>
      <c r="OX300" s="66" t="str">
        <f t="shared" si="1795"/>
        <v/>
      </c>
      <c r="OY300" s="66" t="str">
        <f t="shared" si="1796"/>
        <v/>
      </c>
      <c r="OZ300" s="66" t="str">
        <f t="shared" si="1797"/>
        <v/>
      </c>
      <c r="PA300" s="66" t="str">
        <f t="shared" si="1798"/>
        <v/>
      </c>
      <c r="PB300" s="66" t="str">
        <f t="shared" si="1799"/>
        <v/>
      </c>
      <c r="PC300" s="66" t="str">
        <f t="shared" si="1800"/>
        <v/>
      </c>
      <c r="PD300" s="66" t="str">
        <f t="shared" si="1801"/>
        <v/>
      </c>
      <c r="PE300" s="66" t="str">
        <f t="shared" si="1802"/>
        <v/>
      </c>
      <c r="PF300" s="66" t="str">
        <f t="shared" si="1803"/>
        <v/>
      </c>
      <c r="PG300" s="66" t="str">
        <f t="shared" si="1804"/>
        <v/>
      </c>
      <c r="PH300" s="66" t="str">
        <f t="shared" si="1805"/>
        <v/>
      </c>
      <c r="PI300" s="66" t="str">
        <f t="shared" si="1806"/>
        <v/>
      </c>
      <c r="PJ300" s="66" t="str">
        <f t="shared" si="1807"/>
        <v/>
      </c>
      <c r="PK300" s="66" t="str">
        <f t="shared" si="1808"/>
        <v/>
      </c>
      <c r="PL300" s="66" t="str">
        <f t="shared" si="1809"/>
        <v/>
      </c>
      <c r="PM300" s="66" t="str">
        <f t="shared" si="1810"/>
        <v/>
      </c>
      <c r="PN300" s="66" t="str">
        <f t="shared" si="1811"/>
        <v/>
      </c>
      <c r="PO300" s="66" t="str">
        <f t="shared" si="1812"/>
        <v/>
      </c>
      <c r="PP300" s="66" t="str">
        <f t="shared" si="1813"/>
        <v/>
      </c>
      <c r="PQ300" s="66" t="str">
        <f t="shared" si="1814"/>
        <v/>
      </c>
      <c r="PR300" s="66" t="str">
        <f t="shared" si="1815"/>
        <v/>
      </c>
      <c r="PS300" s="66" t="str">
        <f t="shared" si="1816"/>
        <v/>
      </c>
      <c r="PT300" s="66" t="str">
        <f t="shared" si="1817"/>
        <v/>
      </c>
      <c r="PU300" s="66" t="str">
        <f t="shared" si="1818"/>
        <v/>
      </c>
      <c r="PV300" s="66" t="str">
        <f t="shared" si="1819"/>
        <v/>
      </c>
      <c r="PW300" s="66" t="str">
        <f t="shared" si="1820"/>
        <v/>
      </c>
      <c r="PX300" s="66" t="str">
        <f t="shared" si="1821"/>
        <v/>
      </c>
      <c r="PY300" s="66" t="str">
        <f t="shared" si="1822"/>
        <v/>
      </c>
      <c r="PZ300" s="66" t="str">
        <f t="shared" si="1823"/>
        <v/>
      </c>
      <c r="QA300" s="66" t="str">
        <f t="shared" si="1824"/>
        <v/>
      </c>
      <c r="QB300" s="66" t="str">
        <f t="shared" si="1825"/>
        <v/>
      </c>
      <c r="QC300" s="66" t="str">
        <f t="shared" si="1826"/>
        <v/>
      </c>
      <c r="QD300" s="66" t="str">
        <f t="shared" si="1827"/>
        <v/>
      </c>
      <c r="QE300" s="66" t="str">
        <f t="shared" si="1828"/>
        <v/>
      </c>
      <c r="QF300" s="66" t="str">
        <f t="shared" si="1829"/>
        <v/>
      </c>
      <c r="QG300" s="66" t="str">
        <f t="shared" si="1830"/>
        <v/>
      </c>
      <c r="QH300" s="66" t="str">
        <f t="shared" si="1831"/>
        <v/>
      </c>
      <c r="QI300" s="66" t="str">
        <f t="shared" si="1832"/>
        <v/>
      </c>
      <c r="QJ300" s="66" t="str">
        <f t="shared" si="1833"/>
        <v/>
      </c>
      <c r="QK300" s="66" t="str">
        <f t="shared" si="1834"/>
        <v/>
      </c>
      <c r="QL300" s="66" t="str">
        <f t="shared" si="1835"/>
        <v/>
      </c>
      <c r="QM300" s="66" t="str">
        <f t="shared" si="1836"/>
        <v/>
      </c>
      <c r="QN300" s="66" t="str">
        <f t="shared" si="1837"/>
        <v/>
      </c>
      <c r="QO300" s="66" t="str">
        <f t="shared" si="1838"/>
        <v/>
      </c>
      <c r="QP300" s="66" t="str">
        <f t="shared" si="1839"/>
        <v/>
      </c>
      <c r="QQ300" s="66" t="str">
        <f t="shared" si="1840"/>
        <v/>
      </c>
      <c r="QR300" s="66" t="str">
        <f t="shared" si="1841"/>
        <v/>
      </c>
      <c r="QS300" s="66" t="str">
        <f t="shared" si="1842"/>
        <v/>
      </c>
      <c r="QT300" s="66" t="str">
        <f t="shared" si="1843"/>
        <v/>
      </c>
      <c r="QU300" s="66" t="str">
        <f t="shared" si="1844"/>
        <v/>
      </c>
      <c r="QV300" s="66" t="str">
        <f t="shared" si="1845"/>
        <v/>
      </c>
      <c r="QW300" s="66" t="str">
        <f t="shared" si="1846"/>
        <v/>
      </c>
      <c r="QX300" s="66" t="str">
        <f t="shared" si="1847"/>
        <v/>
      </c>
      <c r="QY300" s="66" t="str">
        <f t="shared" si="1848"/>
        <v/>
      </c>
      <c r="QZ300" s="66" t="str">
        <f t="shared" si="1849"/>
        <v/>
      </c>
      <c r="RA300" s="66" t="str">
        <f t="shared" si="1850"/>
        <v/>
      </c>
      <c r="RB300" s="66" t="str">
        <f t="shared" si="1851"/>
        <v/>
      </c>
      <c r="RC300" s="66" t="str">
        <f t="shared" si="1852"/>
        <v/>
      </c>
      <c r="RD300" s="66" t="str">
        <f t="shared" si="1853"/>
        <v/>
      </c>
      <c r="RE300" s="66" t="str">
        <f t="shared" si="1854"/>
        <v/>
      </c>
      <c r="RF300" s="66" t="str">
        <f t="shared" si="1855"/>
        <v/>
      </c>
      <c r="RG300" s="66" t="str">
        <f t="shared" si="1856"/>
        <v/>
      </c>
      <c r="RH300" s="66" t="str">
        <f t="shared" si="1857"/>
        <v/>
      </c>
      <c r="RI300" s="66" t="str">
        <f t="shared" si="1858"/>
        <v/>
      </c>
      <c r="RJ300" s="66" t="str">
        <f t="shared" si="1859"/>
        <v/>
      </c>
      <c r="RK300" s="66" t="str">
        <f t="shared" si="1860"/>
        <v/>
      </c>
      <c r="RL300" s="66" t="str">
        <f t="shared" si="1861"/>
        <v/>
      </c>
      <c r="RM300" s="66" t="str">
        <f t="shared" si="1862"/>
        <v/>
      </c>
      <c r="RN300" s="66" t="str">
        <f t="shared" si="1863"/>
        <v/>
      </c>
      <c r="RO300" s="66" t="str">
        <f t="shared" si="1864"/>
        <v/>
      </c>
      <c r="RP300" s="66" t="str">
        <f t="shared" si="1865"/>
        <v/>
      </c>
      <c r="RQ300" s="66" t="str">
        <f t="shared" si="1866"/>
        <v/>
      </c>
      <c r="RR300" s="66" t="str">
        <f t="shared" si="1867"/>
        <v/>
      </c>
      <c r="RS300" s="66" t="str">
        <f t="shared" si="1868"/>
        <v/>
      </c>
      <c r="RT300" s="66" t="str">
        <f t="shared" si="1869"/>
        <v/>
      </c>
      <c r="RU300" s="66" t="str">
        <f t="shared" si="1870"/>
        <v/>
      </c>
      <c r="RV300" s="66" t="str">
        <f t="shared" si="1871"/>
        <v/>
      </c>
      <c r="RW300" s="66" t="str">
        <f t="shared" si="1872"/>
        <v/>
      </c>
      <c r="RX300" s="66" t="str">
        <f t="shared" si="1873"/>
        <v/>
      </c>
      <c r="RY300" s="66" t="str">
        <f t="shared" si="1874"/>
        <v/>
      </c>
      <c r="RZ300" s="66" t="str">
        <f t="shared" si="1875"/>
        <v/>
      </c>
      <c r="SA300" s="66" t="str">
        <f t="shared" si="1876"/>
        <v/>
      </c>
      <c r="SB300" s="66" t="str">
        <f t="shared" si="1877"/>
        <v/>
      </c>
      <c r="SC300" s="66" t="str">
        <f t="shared" si="1878"/>
        <v/>
      </c>
      <c r="SD300" s="66" t="str">
        <f t="shared" si="1879"/>
        <v/>
      </c>
      <c r="SE300" s="66" t="str">
        <f t="shared" si="1880"/>
        <v/>
      </c>
      <c r="SF300" s="66" t="str">
        <f t="shared" si="1881"/>
        <v/>
      </c>
      <c r="SG300" s="66" t="str">
        <f t="shared" si="1882"/>
        <v/>
      </c>
      <c r="SH300" s="66" t="str">
        <f t="shared" si="1883"/>
        <v/>
      </c>
      <c r="SI300" s="66" t="str">
        <f t="shared" si="1884"/>
        <v/>
      </c>
      <c r="SJ300" s="66" t="str">
        <f t="shared" si="1885"/>
        <v/>
      </c>
      <c r="SK300" s="66" t="str">
        <f t="shared" si="1886"/>
        <v/>
      </c>
      <c r="SL300" s="66" t="str">
        <f t="shared" si="1887"/>
        <v/>
      </c>
      <c r="SM300" s="66" t="str">
        <f t="shared" si="1888"/>
        <v/>
      </c>
      <c r="SN300" s="66" t="str">
        <f t="shared" si="1889"/>
        <v/>
      </c>
      <c r="SO300" s="66" t="str">
        <f t="shared" si="1890"/>
        <v/>
      </c>
      <c r="SP300" s="66" t="str">
        <f t="shared" si="1891"/>
        <v/>
      </c>
      <c r="SQ300" s="66" t="str">
        <f t="shared" si="1892"/>
        <v/>
      </c>
      <c r="SR300" s="66" t="str">
        <f t="shared" si="1893"/>
        <v/>
      </c>
      <c r="SS300" s="66" t="str">
        <f t="shared" si="1894"/>
        <v/>
      </c>
      <c r="ST300" s="66" t="str">
        <f t="shared" si="1895"/>
        <v/>
      </c>
      <c r="SU300" s="66" t="str">
        <f t="shared" si="1896"/>
        <v/>
      </c>
      <c r="SV300" s="66" t="str">
        <f t="shared" si="1897"/>
        <v/>
      </c>
      <c r="SW300" s="66" t="str">
        <f t="shared" si="1898"/>
        <v/>
      </c>
      <c r="SX300" s="66" t="str">
        <f t="shared" si="1899"/>
        <v/>
      </c>
      <c r="SY300" s="66" t="str">
        <f t="shared" si="1900"/>
        <v/>
      </c>
      <c r="SZ300" s="66" t="str">
        <f t="shared" si="1901"/>
        <v/>
      </c>
      <c r="TA300" s="66" t="str">
        <f t="shared" si="1902"/>
        <v/>
      </c>
      <c r="TB300" s="66" t="str">
        <f t="shared" si="1903"/>
        <v/>
      </c>
      <c r="TC300" s="66" t="str">
        <f t="shared" si="1904"/>
        <v/>
      </c>
      <c r="TD300" s="66" t="str">
        <f t="shared" si="1905"/>
        <v/>
      </c>
      <c r="TE300" s="66" t="str">
        <f t="shared" si="1906"/>
        <v/>
      </c>
      <c r="TF300" s="66" t="str">
        <f t="shared" si="1907"/>
        <v/>
      </c>
      <c r="TG300" s="66" t="str">
        <f t="shared" si="1908"/>
        <v/>
      </c>
      <c r="TH300" s="66" t="str">
        <f t="shared" si="1909"/>
        <v/>
      </c>
      <c r="TI300" s="66" t="str">
        <f t="shared" si="1910"/>
        <v/>
      </c>
      <c r="TJ300" s="66" t="str">
        <f t="shared" si="1911"/>
        <v/>
      </c>
      <c r="TK300" s="66" t="str">
        <f t="shared" si="1912"/>
        <v/>
      </c>
      <c r="TL300" s="66" t="str">
        <f t="shared" si="1913"/>
        <v/>
      </c>
      <c r="TM300" s="66" t="str">
        <f t="shared" si="1914"/>
        <v/>
      </c>
      <c r="TN300" s="66" t="str">
        <f t="shared" si="1915"/>
        <v/>
      </c>
      <c r="TO300" s="66" t="str">
        <f t="shared" si="1916"/>
        <v/>
      </c>
      <c r="TP300" s="66" t="str">
        <f t="shared" si="1917"/>
        <v/>
      </c>
      <c r="TQ300" s="66" t="str">
        <f t="shared" si="1918"/>
        <v/>
      </c>
      <c r="TR300" s="66" t="str">
        <f t="shared" si="1919"/>
        <v/>
      </c>
      <c r="TS300" s="66" t="str">
        <f t="shared" si="1920"/>
        <v/>
      </c>
      <c r="TT300" s="66" t="str">
        <f t="shared" si="1921"/>
        <v/>
      </c>
      <c r="TU300" s="66" t="str">
        <f t="shared" si="1922"/>
        <v/>
      </c>
      <c r="TV300" s="66" t="str">
        <f t="shared" si="1923"/>
        <v/>
      </c>
      <c r="TW300" s="66" t="str">
        <f t="shared" si="1924"/>
        <v/>
      </c>
      <c r="TX300" s="66" t="str">
        <f t="shared" si="1925"/>
        <v/>
      </c>
      <c r="TY300" s="66" t="str">
        <f t="shared" si="1926"/>
        <v/>
      </c>
      <c r="TZ300" s="66" t="str">
        <f t="shared" si="1927"/>
        <v/>
      </c>
      <c r="UA300" s="66" t="str">
        <f t="shared" si="1928"/>
        <v/>
      </c>
      <c r="UB300" s="66" t="str">
        <f t="shared" si="1929"/>
        <v/>
      </c>
      <c r="UC300" s="66" t="str">
        <f t="shared" si="1930"/>
        <v/>
      </c>
      <c r="UD300" s="66" t="str">
        <f t="shared" si="1931"/>
        <v/>
      </c>
      <c r="UE300" s="66" t="str">
        <f t="shared" si="1932"/>
        <v/>
      </c>
      <c r="UF300" s="66" t="str">
        <f t="shared" si="1933"/>
        <v/>
      </c>
      <c r="UG300" s="66" t="str">
        <f t="shared" si="1934"/>
        <v/>
      </c>
      <c r="UH300" s="66" t="str">
        <f t="shared" si="1935"/>
        <v/>
      </c>
      <c r="UI300" s="66" t="str">
        <f t="shared" si="1936"/>
        <v/>
      </c>
      <c r="UJ300" s="66" t="str">
        <f t="shared" si="1937"/>
        <v/>
      </c>
      <c r="UK300" s="66" t="str">
        <f t="shared" si="1938"/>
        <v/>
      </c>
      <c r="UL300" s="66" t="str">
        <f t="shared" si="1939"/>
        <v/>
      </c>
      <c r="UM300" s="66" t="str">
        <f t="shared" si="1940"/>
        <v/>
      </c>
      <c r="UN300" s="66" t="str">
        <f t="shared" si="1941"/>
        <v/>
      </c>
      <c r="UO300" s="66" t="str">
        <f t="shared" si="1942"/>
        <v/>
      </c>
      <c r="UP300" s="66" t="str">
        <f t="shared" si="1943"/>
        <v/>
      </c>
      <c r="UQ300" s="66" t="str">
        <f t="shared" si="1944"/>
        <v/>
      </c>
      <c r="UR300" s="66" t="str">
        <f t="shared" si="1945"/>
        <v/>
      </c>
      <c r="US300" s="66" t="str">
        <f t="shared" si="1946"/>
        <v/>
      </c>
      <c r="UT300" s="66" t="str">
        <f t="shared" si="1947"/>
        <v/>
      </c>
      <c r="UU300" s="66" t="str">
        <f t="shared" si="1948"/>
        <v/>
      </c>
      <c r="UV300" s="66" t="str">
        <f t="shared" si="1949"/>
        <v/>
      </c>
      <c r="UW300" s="66" t="str">
        <f t="shared" si="1950"/>
        <v/>
      </c>
      <c r="UX300" s="66" t="str">
        <f t="shared" si="1951"/>
        <v/>
      </c>
      <c r="UY300" s="66" t="str">
        <f t="shared" si="1952"/>
        <v/>
      </c>
      <c r="UZ300" s="66" t="str">
        <f t="shared" si="1953"/>
        <v/>
      </c>
      <c r="VA300" s="66" t="str">
        <f t="shared" si="1954"/>
        <v/>
      </c>
      <c r="VB300" s="66" t="str">
        <f t="shared" si="1955"/>
        <v/>
      </c>
      <c r="VC300" s="66" t="str">
        <f t="shared" si="1956"/>
        <v/>
      </c>
      <c r="VD300" s="66" t="str">
        <f t="shared" si="1957"/>
        <v/>
      </c>
      <c r="VE300" s="66" t="str">
        <f t="shared" si="1958"/>
        <v/>
      </c>
      <c r="VF300" s="66" t="str">
        <f t="shared" si="1959"/>
        <v/>
      </c>
      <c r="VG300" s="66" t="str">
        <f t="shared" si="1960"/>
        <v/>
      </c>
      <c r="VH300" s="66" t="str">
        <f t="shared" si="1961"/>
        <v/>
      </c>
      <c r="VI300" s="66" t="str">
        <f t="shared" si="1962"/>
        <v/>
      </c>
      <c r="VJ300" s="66" t="str">
        <f t="shared" si="1963"/>
        <v/>
      </c>
      <c r="VK300" s="66" t="str">
        <f t="shared" si="1964"/>
        <v/>
      </c>
      <c r="VL300" s="66" t="str">
        <f t="shared" si="1965"/>
        <v/>
      </c>
      <c r="VM300" s="66" t="str">
        <f t="shared" si="1966"/>
        <v/>
      </c>
      <c r="VN300" s="66" t="str">
        <f t="shared" si="1967"/>
        <v/>
      </c>
      <c r="VO300" s="66" t="str">
        <f t="shared" si="1968"/>
        <v/>
      </c>
      <c r="VP300" s="66" t="str">
        <f t="shared" si="1969"/>
        <v/>
      </c>
      <c r="VQ300" s="66" t="str">
        <f t="shared" si="1970"/>
        <v/>
      </c>
      <c r="VR300" s="66" t="str">
        <f t="shared" si="1971"/>
        <v/>
      </c>
      <c r="VS300" s="66" t="str">
        <f t="shared" si="1972"/>
        <v/>
      </c>
      <c r="VT300" s="66" t="str">
        <f t="shared" si="1973"/>
        <v/>
      </c>
      <c r="VU300" s="66" t="str">
        <f t="shared" si="1974"/>
        <v/>
      </c>
      <c r="VV300" s="66" t="str">
        <f t="shared" si="1975"/>
        <v/>
      </c>
      <c r="VW300" s="66" t="str">
        <f t="shared" si="1976"/>
        <v/>
      </c>
      <c r="VX300" s="66" t="str">
        <f t="shared" si="1977"/>
        <v/>
      </c>
      <c r="VY300" s="66" t="str">
        <f t="shared" si="1978"/>
        <v/>
      </c>
      <c r="VZ300" s="66" t="str">
        <f t="shared" si="1979"/>
        <v/>
      </c>
      <c r="WA300" s="66" t="str">
        <f t="shared" si="1980"/>
        <v/>
      </c>
      <c r="WB300" s="66" t="str">
        <f t="shared" si="1981"/>
        <v/>
      </c>
      <c r="WC300" s="66" t="str">
        <f t="shared" si="1982"/>
        <v/>
      </c>
      <c r="WD300" s="66" t="str">
        <f t="shared" si="1983"/>
        <v/>
      </c>
      <c r="WE300" s="66" t="str">
        <f t="shared" si="1984"/>
        <v/>
      </c>
      <c r="WF300" s="66" t="str">
        <f t="shared" si="1985"/>
        <v/>
      </c>
      <c r="WG300" s="66" t="str">
        <f t="shared" si="1986"/>
        <v/>
      </c>
      <c r="WH300" s="66" t="str">
        <f t="shared" si="1987"/>
        <v/>
      </c>
      <c r="WI300" s="66" t="str">
        <f t="shared" si="1988"/>
        <v/>
      </c>
      <c r="WJ300" s="66" t="str">
        <f t="shared" si="1989"/>
        <v/>
      </c>
      <c r="WK300" s="66" t="str">
        <f t="shared" si="1990"/>
        <v/>
      </c>
      <c r="WL300" s="66" t="str">
        <f t="shared" si="1991"/>
        <v/>
      </c>
      <c r="WM300" s="66" t="str">
        <f t="shared" si="1992"/>
        <v/>
      </c>
      <c r="WN300" s="66" t="str">
        <f t="shared" si="1993"/>
        <v/>
      </c>
      <c r="WO300" s="66" t="str">
        <f t="shared" si="1994"/>
        <v/>
      </c>
      <c r="WP300" s="66" t="str">
        <f t="shared" si="1995"/>
        <v/>
      </c>
      <c r="WQ300" s="66" t="str">
        <f t="shared" si="1996"/>
        <v/>
      </c>
      <c r="WR300" s="66" t="str">
        <f t="shared" si="1997"/>
        <v/>
      </c>
      <c r="WS300" s="66" t="str">
        <f t="shared" si="1998"/>
        <v/>
      </c>
      <c r="WT300" s="66" t="str">
        <f t="shared" si="1999"/>
        <v/>
      </c>
      <c r="WU300" s="66" t="str">
        <f t="shared" si="2000"/>
        <v/>
      </c>
      <c r="WV300" s="66" t="str">
        <f t="shared" si="2001"/>
        <v/>
      </c>
      <c r="WW300" s="66" t="str">
        <f t="shared" si="2002"/>
        <v/>
      </c>
      <c r="WX300" s="66" t="str">
        <f t="shared" si="2003"/>
        <v/>
      </c>
      <c r="WY300" s="66" t="str">
        <f t="shared" si="2004"/>
        <v/>
      </c>
      <c r="WZ300" s="66" t="str">
        <f t="shared" si="2005"/>
        <v/>
      </c>
      <c r="XA300" s="66" t="str">
        <f t="shared" si="2006"/>
        <v/>
      </c>
      <c r="XB300" s="66" t="str">
        <f t="shared" si="2007"/>
        <v/>
      </c>
      <c r="XC300" s="66" t="str">
        <f t="shared" si="2008"/>
        <v/>
      </c>
      <c r="XD300" s="66" t="str">
        <f t="shared" si="2009"/>
        <v/>
      </c>
      <c r="XE300" s="66" t="str">
        <f t="shared" si="2010"/>
        <v/>
      </c>
      <c r="XF300" s="66" t="str">
        <f t="shared" si="2011"/>
        <v/>
      </c>
      <c r="XG300" s="66" t="str">
        <f t="shared" si="2012"/>
        <v/>
      </c>
      <c r="XH300" s="66" t="str">
        <f t="shared" si="2013"/>
        <v/>
      </c>
      <c r="XI300" s="66" t="str">
        <f t="shared" si="2014"/>
        <v/>
      </c>
      <c r="XJ300" s="66" t="str">
        <f t="shared" si="2015"/>
        <v/>
      </c>
      <c r="XK300" s="66" t="str">
        <f t="shared" si="2016"/>
        <v/>
      </c>
      <c r="XL300" s="66" t="str">
        <f t="shared" si="2017"/>
        <v/>
      </c>
      <c r="XM300" s="66" t="str">
        <f t="shared" si="2018"/>
        <v/>
      </c>
      <c r="XN300" s="66" t="str">
        <f t="shared" si="2019"/>
        <v/>
      </c>
      <c r="XO300" s="66" t="str">
        <f t="shared" si="2020"/>
        <v/>
      </c>
      <c r="XP300" s="66" t="str">
        <f t="shared" si="2021"/>
        <v/>
      </c>
      <c r="XQ300" s="66" t="str">
        <f t="shared" si="2022"/>
        <v/>
      </c>
      <c r="XR300" s="66" t="str">
        <f t="shared" si="2023"/>
        <v/>
      </c>
      <c r="XS300" s="66" t="str">
        <f t="shared" si="2024"/>
        <v/>
      </c>
      <c r="XT300" s="66" t="str">
        <f t="shared" si="2025"/>
        <v/>
      </c>
      <c r="XU300" s="66" t="str">
        <f t="shared" si="2026"/>
        <v/>
      </c>
      <c r="XV300" s="66" t="str">
        <f t="shared" si="2027"/>
        <v/>
      </c>
      <c r="XW300" s="66" t="str">
        <f t="shared" si="2028"/>
        <v/>
      </c>
      <c r="XX300" s="66" t="str">
        <f t="shared" si="2029"/>
        <v/>
      </c>
      <c r="XY300" s="66" t="str">
        <f t="shared" si="2030"/>
        <v/>
      </c>
      <c r="XZ300" s="66" t="str">
        <f t="shared" si="2031"/>
        <v/>
      </c>
      <c r="YA300" s="66" t="str">
        <f t="shared" si="2032"/>
        <v/>
      </c>
      <c r="YB300" s="66" t="str">
        <f t="shared" si="2033"/>
        <v/>
      </c>
      <c r="YC300" s="66" t="str">
        <f t="shared" si="2034"/>
        <v/>
      </c>
      <c r="YD300" s="66" t="str">
        <f t="shared" si="2035"/>
        <v/>
      </c>
      <c r="YE300" s="66" t="str">
        <f t="shared" si="2036"/>
        <v/>
      </c>
      <c r="YF300" s="66" t="str">
        <f t="shared" si="2037"/>
        <v/>
      </c>
      <c r="YG300" s="66" t="str">
        <f t="shared" si="2038"/>
        <v/>
      </c>
      <c r="YH300" s="66" t="str">
        <f t="shared" si="2039"/>
        <v/>
      </c>
      <c r="YI300" s="66" t="str">
        <f t="shared" si="2040"/>
        <v/>
      </c>
      <c r="YJ300" s="66" t="str">
        <f t="shared" si="2041"/>
        <v/>
      </c>
      <c r="YK300" s="66" t="str">
        <f t="shared" si="2042"/>
        <v/>
      </c>
      <c r="YL300" s="66" t="str">
        <f t="shared" si="2043"/>
        <v/>
      </c>
      <c r="YM300" s="66" t="str">
        <f t="shared" si="2044"/>
        <v/>
      </c>
      <c r="YN300" s="66" t="str">
        <f t="shared" si="2045"/>
        <v/>
      </c>
      <c r="YO300" s="66" t="str">
        <f t="shared" si="2046"/>
        <v/>
      </c>
      <c r="YP300" s="66" t="str">
        <f t="shared" si="2047"/>
        <v/>
      </c>
      <c r="YQ300" s="66" t="str">
        <f t="shared" si="2048"/>
        <v/>
      </c>
      <c r="YR300" s="66" t="str">
        <f t="shared" si="2049"/>
        <v/>
      </c>
      <c r="YS300" s="66" t="str">
        <f t="shared" si="2050"/>
        <v/>
      </c>
      <c r="YT300" s="66" t="str">
        <f t="shared" si="2051"/>
        <v/>
      </c>
      <c r="YU300" s="66" t="str">
        <f t="shared" si="2052"/>
        <v/>
      </c>
      <c r="YV300" s="66" t="str">
        <f t="shared" si="2053"/>
        <v/>
      </c>
      <c r="YW300" s="66" t="str">
        <f t="shared" si="2054"/>
        <v/>
      </c>
      <c r="YX300" s="66" t="str">
        <f t="shared" si="2055"/>
        <v/>
      </c>
      <c r="YY300" s="66" t="str">
        <f t="shared" si="2056"/>
        <v/>
      </c>
      <c r="YZ300" s="66" t="str">
        <f t="shared" si="2057"/>
        <v/>
      </c>
      <c r="ZA300" s="66" t="str">
        <f t="shared" si="2058"/>
        <v/>
      </c>
      <c r="ZB300" s="66" t="str">
        <f t="shared" si="2059"/>
        <v/>
      </c>
      <c r="ZC300" s="66" t="str">
        <f t="shared" si="2060"/>
        <v/>
      </c>
      <c r="ZD300" s="66" t="str">
        <f t="shared" si="2061"/>
        <v/>
      </c>
      <c r="ZE300" s="66" t="str">
        <f t="shared" si="2062"/>
        <v/>
      </c>
      <c r="ZF300" s="66" t="str">
        <f t="shared" si="2063"/>
        <v/>
      </c>
      <c r="ZG300" s="66" t="str">
        <f t="shared" si="2064"/>
        <v/>
      </c>
      <c r="ZH300" s="66" t="str">
        <f t="shared" si="2065"/>
        <v/>
      </c>
      <c r="ZI300" s="66" t="str">
        <f t="shared" si="2066"/>
        <v/>
      </c>
      <c r="ZJ300" s="66" t="str">
        <f t="shared" si="2067"/>
        <v/>
      </c>
      <c r="ZK300" s="66" t="str">
        <f t="shared" si="2068"/>
        <v/>
      </c>
      <c r="ZL300" s="66" t="str">
        <f t="shared" si="2069"/>
        <v/>
      </c>
      <c r="ZM300" s="66" t="str">
        <f t="shared" si="2070"/>
        <v/>
      </c>
      <c r="ZN300" s="66" t="str">
        <f t="shared" si="2071"/>
        <v/>
      </c>
      <c r="ZO300" s="66" t="str">
        <f t="shared" si="2072"/>
        <v/>
      </c>
      <c r="ZP300" s="66" t="str">
        <f t="shared" si="2073"/>
        <v/>
      </c>
      <c r="ZQ300" s="66" t="str">
        <f t="shared" si="2074"/>
        <v/>
      </c>
      <c r="ZR300" s="66" t="str">
        <f t="shared" si="2075"/>
        <v/>
      </c>
      <c r="ZS300" s="66" t="str">
        <f t="shared" si="2076"/>
        <v/>
      </c>
      <c r="ZT300" s="66" t="str">
        <f t="shared" si="2077"/>
        <v/>
      </c>
      <c r="ZU300" s="66" t="str">
        <f t="shared" si="2078"/>
        <v/>
      </c>
      <c r="ZV300" s="66" t="str">
        <f t="shared" si="2079"/>
        <v/>
      </c>
      <c r="ZW300" s="66" t="str">
        <f t="shared" si="2080"/>
        <v/>
      </c>
      <c r="ZX300" s="66" t="str">
        <f t="shared" si="2081"/>
        <v/>
      </c>
      <c r="ZY300" s="66" t="str">
        <f t="shared" si="2082"/>
        <v/>
      </c>
      <c r="ZZ300" s="66" t="str">
        <f t="shared" si="2083"/>
        <v/>
      </c>
      <c r="AAA300" s="66" t="str">
        <f t="shared" si="2084"/>
        <v/>
      </c>
      <c r="AAB300" s="66" t="str">
        <f t="shared" si="2085"/>
        <v/>
      </c>
      <c r="AAC300" s="66" t="str">
        <f t="shared" si="2086"/>
        <v/>
      </c>
      <c r="AAD300" s="66" t="str">
        <f t="shared" si="2087"/>
        <v/>
      </c>
      <c r="AAE300" s="66" t="str">
        <f t="shared" si="2088"/>
        <v/>
      </c>
      <c r="AAF300" s="66" t="str">
        <f t="shared" si="2089"/>
        <v/>
      </c>
      <c r="AAG300" s="66" t="str">
        <f t="shared" si="2090"/>
        <v/>
      </c>
      <c r="AAH300" s="66" t="str">
        <f t="shared" si="2091"/>
        <v/>
      </c>
      <c r="AAI300" s="66" t="str">
        <f t="shared" si="2092"/>
        <v/>
      </c>
      <c r="AAJ300" s="66" t="str">
        <f t="shared" si="2093"/>
        <v/>
      </c>
      <c r="AAK300" s="66" t="str">
        <f t="shared" si="2094"/>
        <v/>
      </c>
      <c r="AAL300" s="66" t="str">
        <f t="shared" si="2095"/>
        <v/>
      </c>
      <c r="AAM300" s="66" t="str">
        <f t="shared" si="2096"/>
        <v/>
      </c>
      <c r="AAN300" s="66" t="str">
        <f t="shared" si="2097"/>
        <v/>
      </c>
      <c r="AAO300" s="66" t="str">
        <f t="shared" si="2098"/>
        <v/>
      </c>
      <c r="AAP300" s="66" t="str">
        <f t="shared" si="2099"/>
        <v/>
      </c>
      <c r="AAQ300" s="66" t="str">
        <f t="shared" si="2100"/>
        <v/>
      </c>
      <c r="AAR300" s="66" t="str">
        <f t="shared" si="2101"/>
        <v/>
      </c>
      <c r="AAS300" s="66" t="str">
        <f t="shared" si="2102"/>
        <v/>
      </c>
      <c r="AAT300" s="66" t="str">
        <f t="shared" si="2103"/>
        <v/>
      </c>
      <c r="AAU300" s="66" t="str">
        <f t="shared" si="2104"/>
        <v/>
      </c>
      <c r="AAV300" s="66" t="str">
        <f t="shared" si="2105"/>
        <v/>
      </c>
      <c r="AAW300" s="66" t="str">
        <f t="shared" si="2106"/>
        <v/>
      </c>
      <c r="AAX300" s="66" t="str">
        <f t="shared" si="2107"/>
        <v/>
      </c>
      <c r="AAY300" s="66" t="str">
        <f t="shared" si="2108"/>
        <v/>
      </c>
      <c r="AAZ300" s="66" t="str">
        <f t="shared" si="2109"/>
        <v/>
      </c>
      <c r="ABA300" s="66" t="str">
        <f t="shared" si="2110"/>
        <v/>
      </c>
      <c r="ABB300" s="66" t="str">
        <f t="shared" si="2111"/>
        <v/>
      </c>
      <c r="ABC300" s="66" t="str">
        <f t="shared" si="2112"/>
        <v/>
      </c>
      <c r="ABD300" s="66" t="str">
        <f t="shared" si="2113"/>
        <v/>
      </c>
      <c r="ABE300" s="66" t="str">
        <f t="shared" si="2114"/>
        <v/>
      </c>
      <c r="ABF300" s="66" t="str">
        <f t="shared" si="2115"/>
        <v/>
      </c>
      <c r="ABG300" s="66" t="str">
        <f t="shared" si="2116"/>
        <v/>
      </c>
      <c r="ABH300" s="66" t="str">
        <f t="shared" si="2117"/>
        <v/>
      </c>
      <c r="ABI300" s="66" t="str">
        <f t="shared" si="2118"/>
        <v/>
      </c>
      <c r="ABJ300" s="66" t="str">
        <f t="shared" si="2119"/>
        <v/>
      </c>
      <c r="ABK300" s="66" t="str">
        <f t="shared" si="2120"/>
        <v/>
      </c>
      <c r="ABL300" s="66" t="str">
        <f t="shared" si="2121"/>
        <v/>
      </c>
      <c r="ABM300" s="66" t="str">
        <f t="shared" si="2122"/>
        <v/>
      </c>
      <c r="ABN300" s="66" t="str">
        <f t="shared" si="2123"/>
        <v/>
      </c>
      <c r="ABO300" s="66" t="str">
        <f t="shared" si="2124"/>
        <v/>
      </c>
      <c r="ABP300" s="66" t="str">
        <f t="shared" si="2125"/>
        <v/>
      </c>
      <c r="ABQ300" s="66" t="str">
        <f t="shared" si="2126"/>
        <v/>
      </c>
      <c r="ABR300" s="66" t="str">
        <f t="shared" si="2127"/>
        <v/>
      </c>
      <c r="ABS300" s="66" t="str">
        <f t="shared" si="2128"/>
        <v/>
      </c>
      <c r="ABT300" s="66" t="str">
        <f t="shared" si="2129"/>
        <v/>
      </c>
      <c r="ABU300" s="66" t="str">
        <f t="shared" si="2130"/>
        <v/>
      </c>
      <c r="ABV300" s="66" t="str">
        <f t="shared" si="2131"/>
        <v/>
      </c>
      <c r="ABW300" s="66" t="str">
        <f t="shared" si="2132"/>
        <v/>
      </c>
      <c r="ABX300" s="66" t="str">
        <f t="shared" si="2133"/>
        <v/>
      </c>
      <c r="ABY300" s="66" t="str">
        <f t="shared" si="2134"/>
        <v/>
      </c>
      <c r="ABZ300" s="66" t="str">
        <f t="shared" si="2135"/>
        <v/>
      </c>
      <c r="ACA300" s="66" t="str">
        <f t="shared" si="2136"/>
        <v/>
      </c>
      <c r="ACB300" s="66" t="str">
        <f t="shared" si="2137"/>
        <v/>
      </c>
      <c r="ACC300" s="66" t="str">
        <f t="shared" si="2138"/>
        <v/>
      </c>
      <c r="ACD300" s="66" t="str">
        <f t="shared" si="2139"/>
        <v/>
      </c>
      <c r="ACE300" s="66" t="str">
        <f t="shared" si="2140"/>
        <v/>
      </c>
      <c r="ACF300" s="66" t="str">
        <f t="shared" si="2141"/>
        <v/>
      </c>
      <c r="ACG300" s="66" t="str">
        <f t="shared" si="2142"/>
        <v/>
      </c>
      <c r="ACH300" s="66" t="str">
        <f t="shared" si="2143"/>
        <v/>
      </c>
      <c r="ACI300" s="66" t="str">
        <f t="shared" si="2144"/>
        <v/>
      </c>
      <c r="ACJ300" s="66" t="str">
        <f t="shared" si="2145"/>
        <v/>
      </c>
      <c r="ACK300" s="66" t="str">
        <f t="shared" si="2146"/>
        <v/>
      </c>
      <c r="ACL300" s="66" t="str">
        <f t="shared" si="2147"/>
        <v/>
      </c>
      <c r="ACM300" s="66" t="str">
        <f t="shared" ref="ACM300:ACN300" si="2192">IF(AND(ACS$3="Unit", ACL300=""), "", IF(AND(ACS$3="Unit", ACL300="-"),"", IF(ACS$3="Unit", "kg/GJ delivered", IF(AND(NY300&lt;&gt;"", NY300&lt;&gt;"-", NX300="-"),"", IF($H300="","", IF(NX300="nd", "",IF(NX300="&lt;n.a.&gt;", "", IF(NY300="#/MJ", "", IF(NY300="kg/GJ delivered",NX300,IF(NY300="g/MJ delivered",NX300,IF(NY300="kg/MJ delivered",NX300*1000,IF(NY300="mg/MJ delivered",NX300/1000,IF(NY300="g/kg",((NX300)*(1/$I300)*(1/$H300)),IF(NY300="mg/kg",((NX300/1000)*(1/$I300)*(1/$H300)),IF(NY300="mg/MJ delivered",NX300/1000,IF(NY300="-","","Error"))))))))))))))))</f>
        <v/>
      </c>
      <c r="ACN300" s="66" t="str">
        <f t="shared" si="2192"/>
        <v/>
      </c>
      <c r="ACO300" s="66" t="str">
        <f t="shared" si="2149"/>
        <v/>
      </c>
      <c r="ACP300" s="66" t="str">
        <f t="shared" si="2150"/>
        <v/>
      </c>
      <c r="ACQ300" s="66" t="str">
        <f t="shared" si="2151"/>
        <v/>
      </c>
      <c r="ACR300" s="66" t="str">
        <f t="shared" si="2152"/>
        <v/>
      </c>
      <c r="ACS300" s="66" t="str">
        <f t="shared" si="2153"/>
        <v/>
      </c>
      <c r="ACT300" s="66" t="str">
        <f t="shared" si="2154"/>
        <v/>
      </c>
    </row>
    <row r="301" spans="2:774" ht="15.75" customHeight="1" x14ac:dyDescent="0.25">
      <c r="B301" s="66">
        <v>349</v>
      </c>
      <c r="C301" s="66" t="s">
        <v>1269</v>
      </c>
      <c r="D301" s="66" t="s">
        <v>1672</v>
      </c>
      <c r="E301" s="156" t="s">
        <v>1800</v>
      </c>
      <c r="F301" s="66" t="s">
        <v>1579</v>
      </c>
      <c r="G301" s="66" t="s">
        <v>490</v>
      </c>
      <c r="H301" s="126">
        <v>0.11066666666666665</v>
      </c>
      <c r="I301" s="130">
        <f>'Heating Values'!$D$7</f>
        <v>12.84</v>
      </c>
      <c r="J301" s="66" t="str">
        <f t="shared" si="1759"/>
        <v>Crop Residue, Traditional, IN</v>
      </c>
      <c r="K301" s="66" t="s">
        <v>1254</v>
      </c>
      <c r="L301" s="66" t="s">
        <v>1254</v>
      </c>
      <c r="M301" s="66" t="s">
        <v>1254</v>
      </c>
      <c r="N301" s="66" t="s">
        <v>1254</v>
      </c>
      <c r="O301" s="66" t="s">
        <v>1188</v>
      </c>
      <c r="P301" s="66" t="str">
        <f t="shared" si="1768"/>
        <v>IN</v>
      </c>
      <c r="Q301" s="66" t="s">
        <v>2</v>
      </c>
      <c r="R301" s="162">
        <v>48</v>
      </c>
      <c r="S301" s="158" t="s">
        <v>523</v>
      </c>
      <c r="T301" s="158" t="s">
        <v>128</v>
      </c>
      <c r="U301" s="158" t="s">
        <v>128</v>
      </c>
      <c r="V301" s="158" t="s">
        <v>128</v>
      </c>
      <c r="W301" s="158" t="s">
        <v>128</v>
      </c>
      <c r="X301" s="158" t="s">
        <v>128</v>
      </c>
      <c r="Y301" s="158" t="s">
        <v>128</v>
      </c>
      <c r="Z301" s="158" t="s">
        <v>128</v>
      </c>
      <c r="AA301" s="158" t="s">
        <v>128</v>
      </c>
      <c r="AB301" s="158" t="s">
        <v>128</v>
      </c>
      <c r="AC301" s="158" t="s">
        <v>128</v>
      </c>
      <c r="AD301" s="158" t="s">
        <v>128</v>
      </c>
      <c r="AE301" s="158" t="s">
        <v>128</v>
      </c>
      <c r="AF301" s="158" t="s">
        <v>128</v>
      </c>
      <c r="AG301" s="158" t="s">
        <v>128</v>
      </c>
      <c r="AH301" s="158" t="s">
        <v>128</v>
      </c>
      <c r="AI301" s="158" t="s">
        <v>128</v>
      </c>
      <c r="AJ301" s="158" t="s">
        <v>128</v>
      </c>
      <c r="AK301" s="158" t="s">
        <v>128</v>
      </c>
      <c r="AL301" s="158" t="s">
        <v>128</v>
      </c>
      <c r="AM301" s="158" t="s">
        <v>128</v>
      </c>
      <c r="AN301" s="158" t="s">
        <v>128</v>
      </c>
      <c r="AO301" s="158" t="s">
        <v>128</v>
      </c>
      <c r="AP301" s="158" t="s">
        <v>128</v>
      </c>
      <c r="AQ301" s="158" t="s">
        <v>128</v>
      </c>
      <c r="AR301" s="158" t="s">
        <v>128</v>
      </c>
      <c r="AS301" s="158" t="s">
        <v>128</v>
      </c>
      <c r="AT301" s="158" t="s">
        <v>128</v>
      </c>
      <c r="AU301" s="158" t="s">
        <v>128</v>
      </c>
      <c r="AV301" s="158" t="s">
        <v>128</v>
      </c>
      <c r="AW301" s="158" t="s">
        <v>128</v>
      </c>
      <c r="AX301" s="158" t="s">
        <v>128</v>
      </c>
      <c r="AY301" s="158" t="s">
        <v>128</v>
      </c>
      <c r="AZ301" s="158" t="s">
        <v>128</v>
      </c>
      <c r="BA301" s="158" t="s">
        <v>128</v>
      </c>
      <c r="BB301" s="158" t="s">
        <v>128</v>
      </c>
      <c r="BC301" s="158" t="s">
        <v>128</v>
      </c>
      <c r="BD301" s="158" t="s">
        <v>128</v>
      </c>
      <c r="BE301" s="158" t="s">
        <v>128</v>
      </c>
      <c r="BF301" s="158" t="s">
        <v>128</v>
      </c>
      <c r="BG301" s="158" t="s">
        <v>128</v>
      </c>
      <c r="BH301" s="158" t="s">
        <v>128</v>
      </c>
      <c r="BI301" s="158" t="s">
        <v>128</v>
      </c>
      <c r="BJ301" s="158" t="s">
        <v>128</v>
      </c>
      <c r="BK301" s="158" t="s">
        <v>128</v>
      </c>
      <c r="BL301" s="158" t="s">
        <v>128</v>
      </c>
      <c r="BM301" s="158" t="s">
        <v>128</v>
      </c>
      <c r="BN301" s="158" t="s">
        <v>128</v>
      </c>
      <c r="BO301" s="158" t="s">
        <v>128</v>
      </c>
      <c r="BP301" s="158" t="s">
        <v>128</v>
      </c>
      <c r="BQ301" s="158" t="s">
        <v>128</v>
      </c>
      <c r="BR301" s="158" t="s">
        <v>128</v>
      </c>
      <c r="BS301" s="158" t="s">
        <v>128</v>
      </c>
      <c r="BT301" s="158" t="s">
        <v>128</v>
      </c>
      <c r="BU301" s="158" t="s">
        <v>128</v>
      </c>
      <c r="BV301" s="158" t="s">
        <v>128</v>
      </c>
      <c r="BW301" s="158" t="s">
        <v>128</v>
      </c>
      <c r="BX301" s="158" t="s">
        <v>128</v>
      </c>
      <c r="BY301" s="158" t="s">
        <v>128</v>
      </c>
      <c r="BZ301" s="158" t="s">
        <v>128</v>
      </c>
      <c r="CA301" s="158" t="s">
        <v>128</v>
      </c>
      <c r="CB301" s="158" t="s">
        <v>128</v>
      </c>
      <c r="CC301" s="158" t="s">
        <v>128</v>
      </c>
      <c r="CD301" s="158" t="s">
        <v>128</v>
      </c>
      <c r="CE301" s="158" t="s">
        <v>128</v>
      </c>
      <c r="CF301" s="158" t="s">
        <v>128</v>
      </c>
      <c r="CG301" s="158" t="s">
        <v>128</v>
      </c>
      <c r="CH301" s="158" t="s">
        <v>128</v>
      </c>
      <c r="CI301" s="158" t="s">
        <v>128</v>
      </c>
      <c r="CJ301" s="158" t="s">
        <v>128</v>
      </c>
      <c r="CK301" s="158" t="s">
        <v>128</v>
      </c>
      <c r="CL301" s="158" t="s">
        <v>128</v>
      </c>
      <c r="CM301" s="158" t="s">
        <v>128</v>
      </c>
      <c r="CN301" s="158" t="s">
        <v>128</v>
      </c>
      <c r="CO301" s="158" t="s">
        <v>128</v>
      </c>
      <c r="CP301" s="158" t="s">
        <v>128</v>
      </c>
      <c r="CQ301" s="158" t="s">
        <v>128</v>
      </c>
      <c r="CR301" s="158" t="s">
        <v>128</v>
      </c>
      <c r="CS301" s="158" t="s">
        <v>128</v>
      </c>
      <c r="CT301" s="158" t="s">
        <v>128</v>
      </c>
      <c r="CU301" s="158" t="s">
        <v>128</v>
      </c>
      <c r="CV301" s="158" t="s">
        <v>128</v>
      </c>
      <c r="CW301" s="158" t="s">
        <v>128</v>
      </c>
      <c r="CX301" s="158" t="s">
        <v>128</v>
      </c>
      <c r="CY301" s="158" t="s">
        <v>128</v>
      </c>
      <c r="CZ301" s="158" t="s">
        <v>128</v>
      </c>
      <c r="DA301" s="158" t="s">
        <v>128</v>
      </c>
      <c r="DB301" s="158" t="s">
        <v>128</v>
      </c>
      <c r="DC301" s="158" t="s">
        <v>128</v>
      </c>
      <c r="DD301" s="158" t="s">
        <v>128</v>
      </c>
      <c r="DE301" s="158" t="s">
        <v>128</v>
      </c>
      <c r="DF301" s="158" t="s">
        <v>128</v>
      </c>
      <c r="DG301" s="158" t="s">
        <v>128</v>
      </c>
      <c r="DH301" s="158" t="s">
        <v>128</v>
      </c>
      <c r="DI301" s="158" t="s">
        <v>128</v>
      </c>
      <c r="DJ301" s="158" t="s">
        <v>128</v>
      </c>
      <c r="DK301" s="158" t="s">
        <v>128</v>
      </c>
      <c r="DL301" s="158" t="s">
        <v>128</v>
      </c>
      <c r="DM301" s="158" t="s">
        <v>128</v>
      </c>
      <c r="DN301" s="158" t="s">
        <v>128</v>
      </c>
      <c r="DO301" s="158" t="s">
        <v>128</v>
      </c>
      <c r="DP301" s="158" t="s">
        <v>128</v>
      </c>
      <c r="DQ301" s="158" t="s">
        <v>128</v>
      </c>
      <c r="DR301" s="158" t="s">
        <v>128</v>
      </c>
      <c r="DS301" s="158" t="s">
        <v>128</v>
      </c>
      <c r="DT301" s="158" t="s">
        <v>128</v>
      </c>
      <c r="DU301" s="158" t="s">
        <v>128</v>
      </c>
      <c r="DV301" s="158" t="s">
        <v>128</v>
      </c>
      <c r="DW301" s="158" t="s">
        <v>128</v>
      </c>
      <c r="DX301" s="158" t="s">
        <v>128</v>
      </c>
      <c r="DY301" s="158" t="s">
        <v>128</v>
      </c>
      <c r="DZ301" s="158" t="s">
        <v>128</v>
      </c>
      <c r="EA301" s="158" t="s">
        <v>128</v>
      </c>
      <c r="EB301" s="158" t="s">
        <v>128</v>
      </c>
      <c r="EC301" s="158" t="s">
        <v>128</v>
      </c>
      <c r="ED301" s="158" t="s">
        <v>128</v>
      </c>
      <c r="EE301" s="158" t="s">
        <v>128</v>
      </c>
      <c r="EF301" s="158" t="s">
        <v>128</v>
      </c>
      <c r="EG301" s="158" t="s">
        <v>128</v>
      </c>
      <c r="EH301" s="158" t="s">
        <v>128</v>
      </c>
      <c r="EI301" s="158" t="s">
        <v>128</v>
      </c>
      <c r="EJ301" s="158" t="s">
        <v>128</v>
      </c>
      <c r="EK301" s="158" t="s">
        <v>128</v>
      </c>
      <c r="EL301" s="158" t="s">
        <v>128</v>
      </c>
      <c r="EM301" s="158" t="s">
        <v>128</v>
      </c>
      <c r="EN301" s="158" t="s">
        <v>128</v>
      </c>
      <c r="EO301" s="158" t="s">
        <v>128</v>
      </c>
      <c r="EP301" s="158" t="s">
        <v>128</v>
      </c>
      <c r="EQ301" s="158" t="s">
        <v>128</v>
      </c>
      <c r="ER301" s="158" t="s">
        <v>128</v>
      </c>
      <c r="ES301" s="158" t="s">
        <v>128</v>
      </c>
      <c r="ET301" s="158" t="s">
        <v>128</v>
      </c>
      <c r="EU301" s="158" t="s">
        <v>128</v>
      </c>
      <c r="EV301" s="158" t="s">
        <v>128</v>
      </c>
      <c r="EW301" s="158" t="s">
        <v>128</v>
      </c>
      <c r="EX301" s="158" t="s">
        <v>128</v>
      </c>
      <c r="EY301" s="158" t="s">
        <v>128</v>
      </c>
      <c r="EZ301" s="158" t="s">
        <v>128</v>
      </c>
      <c r="FA301" s="158" t="s">
        <v>128</v>
      </c>
      <c r="FB301" s="158" t="s">
        <v>128</v>
      </c>
      <c r="FC301" s="158" t="s">
        <v>128</v>
      </c>
      <c r="FD301" s="158" t="s">
        <v>128</v>
      </c>
      <c r="FE301" s="158" t="s">
        <v>128</v>
      </c>
      <c r="FF301" s="158" t="s">
        <v>128</v>
      </c>
      <c r="FG301" s="158" t="s">
        <v>128</v>
      </c>
      <c r="FH301" s="158" t="s">
        <v>128</v>
      </c>
      <c r="FI301" s="158" t="s">
        <v>128</v>
      </c>
      <c r="FJ301" s="158" t="s">
        <v>128</v>
      </c>
      <c r="FK301" s="158" t="s">
        <v>128</v>
      </c>
      <c r="FL301" s="158" t="s">
        <v>128</v>
      </c>
      <c r="FM301" s="158" t="s">
        <v>128</v>
      </c>
      <c r="FN301" s="158" t="s">
        <v>128</v>
      </c>
      <c r="FO301" s="158" t="s">
        <v>128</v>
      </c>
      <c r="FP301" s="158" t="s">
        <v>128</v>
      </c>
      <c r="FQ301" s="158" t="s">
        <v>128</v>
      </c>
      <c r="FR301" s="158" t="s">
        <v>128</v>
      </c>
      <c r="FS301" s="158" t="s">
        <v>128</v>
      </c>
      <c r="FT301" s="158" t="s">
        <v>128</v>
      </c>
      <c r="FU301" s="158" t="s">
        <v>128</v>
      </c>
      <c r="FV301" s="158" t="s">
        <v>128</v>
      </c>
      <c r="FW301" s="158" t="s">
        <v>128</v>
      </c>
      <c r="FX301" s="158" t="s">
        <v>128</v>
      </c>
      <c r="FY301" s="158" t="s">
        <v>128</v>
      </c>
      <c r="FZ301" s="158" t="s">
        <v>128</v>
      </c>
      <c r="GA301" s="158" t="s">
        <v>128</v>
      </c>
      <c r="GB301" s="158" t="s">
        <v>128</v>
      </c>
      <c r="GC301" s="158" t="s">
        <v>128</v>
      </c>
      <c r="GD301" s="158" t="s">
        <v>128</v>
      </c>
      <c r="GE301" s="158" t="s">
        <v>128</v>
      </c>
      <c r="GF301" s="158" t="s">
        <v>128</v>
      </c>
      <c r="GG301" s="158" t="s">
        <v>128</v>
      </c>
      <c r="GH301" s="158" t="s">
        <v>128</v>
      </c>
      <c r="GI301" s="158" t="s">
        <v>128</v>
      </c>
      <c r="GJ301" s="158" t="s">
        <v>128</v>
      </c>
      <c r="GK301" s="158" t="s">
        <v>128</v>
      </c>
      <c r="GL301" s="158" t="s">
        <v>128</v>
      </c>
      <c r="GM301" s="158" t="s">
        <v>128</v>
      </c>
      <c r="GN301" s="158" t="s">
        <v>128</v>
      </c>
      <c r="GO301" s="158" t="s">
        <v>128</v>
      </c>
      <c r="GP301" s="158" t="s">
        <v>128</v>
      </c>
      <c r="GQ301" s="158" t="s">
        <v>128</v>
      </c>
      <c r="GR301" s="158" t="s">
        <v>128</v>
      </c>
      <c r="GS301" s="158" t="s">
        <v>128</v>
      </c>
      <c r="GT301" s="158" t="s">
        <v>128</v>
      </c>
      <c r="GU301" s="158" t="s">
        <v>128</v>
      </c>
      <c r="GV301" s="158" t="s">
        <v>128</v>
      </c>
      <c r="GW301" s="158" t="s">
        <v>128</v>
      </c>
      <c r="GX301" s="158" t="s">
        <v>128</v>
      </c>
      <c r="GY301" s="158" t="s">
        <v>128</v>
      </c>
      <c r="GZ301" s="158" t="s">
        <v>128</v>
      </c>
      <c r="HA301" s="158" t="s">
        <v>128</v>
      </c>
      <c r="HB301" s="158" t="s">
        <v>128</v>
      </c>
      <c r="HC301" s="158" t="s">
        <v>128</v>
      </c>
      <c r="HD301" s="158" t="s">
        <v>128</v>
      </c>
      <c r="HE301" s="158" t="s">
        <v>128</v>
      </c>
      <c r="HF301" s="158" t="s">
        <v>128</v>
      </c>
      <c r="HG301" s="158" t="s">
        <v>128</v>
      </c>
      <c r="HH301" s="158" t="s">
        <v>128</v>
      </c>
      <c r="HI301" s="158" t="s">
        <v>128</v>
      </c>
      <c r="HJ301" s="158" t="s">
        <v>128</v>
      </c>
      <c r="HK301" s="158" t="s">
        <v>128</v>
      </c>
      <c r="HL301" s="158" t="s">
        <v>128</v>
      </c>
      <c r="HM301" s="158" t="s">
        <v>128</v>
      </c>
      <c r="HN301" s="158" t="s">
        <v>128</v>
      </c>
      <c r="HO301" s="158" t="s">
        <v>128</v>
      </c>
      <c r="HP301" s="158" t="s">
        <v>128</v>
      </c>
      <c r="HQ301" s="158" t="s">
        <v>128</v>
      </c>
      <c r="HR301" s="158" t="s">
        <v>128</v>
      </c>
      <c r="HS301" s="158" t="s">
        <v>128</v>
      </c>
      <c r="HT301" s="158" t="s">
        <v>128</v>
      </c>
      <c r="HU301" s="158" t="s">
        <v>128</v>
      </c>
      <c r="HV301" s="158" t="s">
        <v>128</v>
      </c>
      <c r="HW301" s="158" t="s">
        <v>128</v>
      </c>
      <c r="HX301" s="158" t="s">
        <v>128</v>
      </c>
      <c r="HY301" s="158" t="s">
        <v>128</v>
      </c>
      <c r="HZ301" s="158" t="s">
        <v>128</v>
      </c>
      <c r="IA301" s="158" t="s">
        <v>128</v>
      </c>
      <c r="IB301" s="158" t="s">
        <v>128</v>
      </c>
      <c r="IC301" s="158" t="s">
        <v>128</v>
      </c>
      <c r="ID301" s="158" t="s">
        <v>128</v>
      </c>
      <c r="IE301" s="158" t="s">
        <v>128</v>
      </c>
      <c r="IF301" s="158" t="s">
        <v>128</v>
      </c>
      <c r="IG301" s="158" t="s">
        <v>128</v>
      </c>
      <c r="IH301" s="158" t="s">
        <v>128</v>
      </c>
      <c r="II301" s="158" t="s">
        <v>128</v>
      </c>
      <c r="IJ301" s="158" t="s">
        <v>128</v>
      </c>
      <c r="IK301" s="158" t="s">
        <v>128</v>
      </c>
      <c r="IL301" s="158" t="s">
        <v>128</v>
      </c>
      <c r="IM301" s="158" t="s">
        <v>128</v>
      </c>
      <c r="IN301" s="158" t="s">
        <v>128</v>
      </c>
      <c r="IO301" s="158" t="s">
        <v>128</v>
      </c>
      <c r="IP301" s="158" t="s">
        <v>128</v>
      </c>
      <c r="IQ301" s="158" t="s">
        <v>128</v>
      </c>
      <c r="IR301" s="158" t="s">
        <v>128</v>
      </c>
      <c r="IS301" s="158" t="s">
        <v>128</v>
      </c>
      <c r="IT301" s="158" t="s">
        <v>128</v>
      </c>
      <c r="IU301" s="158" t="s">
        <v>128</v>
      </c>
      <c r="IV301" s="158" t="s">
        <v>128</v>
      </c>
      <c r="IW301" s="158" t="s">
        <v>128</v>
      </c>
      <c r="IX301" s="158" t="s">
        <v>128</v>
      </c>
      <c r="IY301" s="158" t="s">
        <v>128</v>
      </c>
      <c r="IZ301" s="158" t="s">
        <v>128</v>
      </c>
      <c r="JA301" s="158" t="s">
        <v>128</v>
      </c>
      <c r="JB301" s="158" t="s">
        <v>128</v>
      </c>
      <c r="JC301" s="158" t="s">
        <v>128</v>
      </c>
      <c r="JD301" s="158" t="s">
        <v>128</v>
      </c>
      <c r="JE301" s="158" t="s">
        <v>128</v>
      </c>
      <c r="JF301" s="158" t="s">
        <v>128</v>
      </c>
      <c r="JG301" s="158" t="s">
        <v>128</v>
      </c>
      <c r="JH301" s="158" t="s">
        <v>128</v>
      </c>
      <c r="JI301" s="158" t="s">
        <v>128</v>
      </c>
      <c r="JJ301" s="158" t="s">
        <v>128</v>
      </c>
      <c r="JK301" s="158" t="s">
        <v>128</v>
      </c>
      <c r="JL301" s="158" t="s">
        <v>128</v>
      </c>
      <c r="JM301" s="158" t="s">
        <v>128</v>
      </c>
      <c r="JN301" s="158" t="s">
        <v>128</v>
      </c>
      <c r="JO301" s="158" t="s">
        <v>128</v>
      </c>
      <c r="JP301" s="158" t="s">
        <v>128</v>
      </c>
      <c r="JQ301" s="158" t="s">
        <v>128</v>
      </c>
      <c r="JR301" s="158" t="s">
        <v>128</v>
      </c>
      <c r="JS301" s="158" t="s">
        <v>128</v>
      </c>
      <c r="JT301" s="158" t="s">
        <v>128</v>
      </c>
      <c r="JU301" s="158" t="s">
        <v>128</v>
      </c>
      <c r="JV301" s="158" t="s">
        <v>128</v>
      </c>
      <c r="JW301" s="158" t="s">
        <v>128</v>
      </c>
      <c r="JX301" s="158" t="s">
        <v>128</v>
      </c>
      <c r="JY301" s="158" t="s">
        <v>128</v>
      </c>
      <c r="JZ301" s="158" t="s">
        <v>128</v>
      </c>
      <c r="KA301" s="158" t="s">
        <v>128</v>
      </c>
      <c r="KB301" s="158" t="s">
        <v>128</v>
      </c>
      <c r="KC301" s="158" t="s">
        <v>128</v>
      </c>
      <c r="KD301" s="158" t="s">
        <v>128</v>
      </c>
      <c r="KE301" s="158" t="s">
        <v>128</v>
      </c>
      <c r="KF301" s="158" t="s">
        <v>128</v>
      </c>
      <c r="KG301" s="158" t="s">
        <v>128</v>
      </c>
      <c r="KH301" s="158" t="s">
        <v>128</v>
      </c>
      <c r="KI301" s="158" t="s">
        <v>128</v>
      </c>
      <c r="KJ301" s="158" t="s">
        <v>128</v>
      </c>
      <c r="KK301" s="158" t="s">
        <v>128</v>
      </c>
      <c r="KL301" s="158" t="s">
        <v>128</v>
      </c>
      <c r="KM301" s="158" t="s">
        <v>128</v>
      </c>
      <c r="KN301" s="158" t="s">
        <v>128</v>
      </c>
      <c r="KO301" s="158" t="s">
        <v>128</v>
      </c>
      <c r="KP301" s="158" t="s">
        <v>128</v>
      </c>
      <c r="KQ301" s="158" t="s">
        <v>128</v>
      </c>
      <c r="KR301" s="158" t="s">
        <v>128</v>
      </c>
      <c r="KS301" s="158" t="s">
        <v>128</v>
      </c>
      <c r="KT301" s="158" t="s">
        <v>128</v>
      </c>
      <c r="KU301" s="158" t="s">
        <v>128</v>
      </c>
      <c r="KV301" s="158" t="s">
        <v>128</v>
      </c>
      <c r="KW301" s="158" t="s">
        <v>128</v>
      </c>
      <c r="KX301" s="158" t="s">
        <v>128</v>
      </c>
      <c r="KY301" s="158" t="s">
        <v>128</v>
      </c>
      <c r="KZ301" s="158" t="s">
        <v>128</v>
      </c>
      <c r="LA301" s="158" t="s">
        <v>128</v>
      </c>
      <c r="LB301" s="158" t="s">
        <v>128</v>
      </c>
      <c r="LC301" s="158" t="s">
        <v>128</v>
      </c>
      <c r="LD301" s="158" t="s">
        <v>128</v>
      </c>
      <c r="LE301" s="158" t="s">
        <v>128</v>
      </c>
      <c r="LF301" s="158" t="s">
        <v>128</v>
      </c>
      <c r="LG301" s="158" t="s">
        <v>128</v>
      </c>
      <c r="LH301" s="158" t="s">
        <v>128</v>
      </c>
      <c r="LI301" s="158" t="s">
        <v>128</v>
      </c>
      <c r="LJ301" s="158" t="s">
        <v>128</v>
      </c>
      <c r="LK301" s="158" t="s">
        <v>128</v>
      </c>
      <c r="LL301" s="158" t="s">
        <v>128</v>
      </c>
      <c r="LM301" s="158" t="s">
        <v>128</v>
      </c>
      <c r="LN301" s="158" t="s">
        <v>128</v>
      </c>
      <c r="LO301" s="158" t="s">
        <v>128</v>
      </c>
      <c r="LP301" s="158" t="s">
        <v>128</v>
      </c>
      <c r="LQ301" s="158" t="s">
        <v>128</v>
      </c>
      <c r="LR301" s="158" t="s">
        <v>128</v>
      </c>
      <c r="LS301" s="158" t="s">
        <v>128</v>
      </c>
      <c r="LT301" s="158" t="s">
        <v>128</v>
      </c>
      <c r="LU301" s="158" t="s">
        <v>128</v>
      </c>
      <c r="LV301" s="158" t="s">
        <v>128</v>
      </c>
      <c r="LW301" s="158" t="s">
        <v>128</v>
      </c>
      <c r="LX301" s="158" t="s">
        <v>128</v>
      </c>
      <c r="LY301" s="158" t="s">
        <v>128</v>
      </c>
      <c r="LZ301" s="158" t="s">
        <v>128</v>
      </c>
      <c r="MA301" s="158" t="s">
        <v>128</v>
      </c>
      <c r="MB301" s="158" t="s">
        <v>128</v>
      </c>
      <c r="MC301" s="158" t="s">
        <v>128</v>
      </c>
      <c r="MD301" s="158" t="s">
        <v>128</v>
      </c>
      <c r="ME301" s="158" t="s">
        <v>128</v>
      </c>
      <c r="MF301" s="158" t="s">
        <v>128</v>
      </c>
      <c r="MG301" s="158" t="s">
        <v>128</v>
      </c>
      <c r="MH301" s="158" t="s">
        <v>128</v>
      </c>
      <c r="MI301" s="158" t="s">
        <v>128</v>
      </c>
      <c r="MJ301" s="158" t="s">
        <v>128</v>
      </c>
      <c r="MK301" s="158" t="s">
        <v>128</v>
      </c>
      <c r="ML301" s="158" t="s">
        <v>128</v>
      </c>
      <c r="MM301" s="158" t="s">
        <v>128</v>
      </c>
      <c r="MN301" s="158" t="s">
        <v>128</v>
      </c>
      <c r="MO301" s="158" t="s">
        <v>128</v>
      </c>
      <c r="MP301" s="158" t="s">
        <v>128</v>
      </c>
      <c r="MQ301" s="158" t="s">
        <v>128</v>
      </c>
      <c r="MR301" s="158" t="s">
        <v>128</v>
      </c>
      <c r="MS301" s="158" t="s">
        <v>128</v>
      </c>
      <c r="MT301" s="158" t="s">
        <v>128</v>
      </c>
      <c r="MU301" s="158" t="s">
        <v>128</v>
      </c>
      <c r="MV301" s="158" t="s">
        <v>128</v>
      </c>
      <c r="MW301" s="158" t="s">
        <v>128</v>
      </c>
      <c r="MX301" s="158" t="s">
        <v>128</v>
      </c>
      <c r="MY301" s="158" t="s">
        <v>128</v>
      </c>
      <c r="MZ301" s="158" t="s">
        <v>128</v>
      </c>
      <c r="NA301" s="158" t="s">
        <v>128</v>
      </c>
      <c r="NB301" s="158" t="s">
        <v>128</v>
      </c>
      <c r="NC301" s="158" t="s">
        <v>128</v>
      </c>
      <c r="ND301" s="158" t="s">
        <v>128</v>
      </c>
      <c r="NE301" s="158" t="s">
        <v>128</v>
      </c>
      <c r="NF301" s="158" t="s">
        <v>128</v>
      </c>
      <c r="NG301" s="158" t="s">
        <v>128</v>
      </c>
      <c r="NH301" s="158" t="s">
        <v>128</v>
      </c>
      <c r="NI301" s="158" t="s">
        <v>128</v>
      </c>
      <c r="NJ301" s="158" t="s">
        <v>128</v>
      </c>
      <c r="NK301" s="158" t="s">
        <v>128</v>
      </c>
      <c r="NL301" s="158" t="s">
        <v>128</v>
      </c>
      <c r="NM301" s="158" t="s">
        <v>128</v>
      </c>
      <c r="NN301" s="158" t="s">
        <v>128</v>
      </c>
      <c r="NO301" s="158" t="s">
        <v>128</v>
      </c>
      <c r="NP301" s="158" t="s">
        <v>128</v>
      </c>
      <c r="NQ301" s="158" t="s">
        <v>128</v>
      </c>
      <c r="NR301" s="158" t="s">
        <v>128</v>
      </c>
      <c r="NS301" s="158" t="s">
        <v>128</v>
      </c>
      <c r="NT301" s="158" t="s">
        <v>128</v>
      </c>
      <c r="NU301" s="158" t="s">
        <v>128</v>
      </c>
      <c r="NV301" s="158" t="s">
        <v>128</v>
      </c>
      <c r="NW301" s="158" t="s">
        <v>128</v>
      </c>
      <c r="NX301" s="158" t="s">
        <v>128</v>
      </c>
      <c r="NY301" s="158" t="s">
        <v>128</v>
      </c>
      <c r="NZ301" s="158" t="s">
        <v>128</v>
      </c>
      <c r="OA301" s="158" t="s">
        <v>128</v>
      </c>
      <c r="OB301" s="158" t="s">
        <v>128</v>
      </c>
      <c r="OC301" s="158" t="s">
        <v>128</v>
      </c>
      <c r="OD301" s="158" t="s">
        <v>128</v>
      </c>
      <c r="OE301" s="170" t="s">
        <v>128</v>
      </c>
      <c r="OF301" s="181"/>
      <c r="OG301" s="174">
        <f t="shared" si="1778"/>
        <v>33.779979732012166</v>
      </c>
      <c r="OH301" s="66" t="str">
        <f t="shared" si="1779"/>
        <v>kg/GJ delivered</v>
      </c>
      <c r="OI301" s="66" t="str">
        <f t="shared" si="1780"/>
        <v/>
      </c>
      <c r="OJ301" s="66" t="str">
        <f t="shared" si="1781"/>
        <v/>
      </c>
      <c r="OK301" s="66" t="str">
        <f t="shared" si="1782"/>
        <v/>
      </c>
      <c r="OL301" s="66" t="str">
        <f t="shared" si="1783"/>
        <v/>
      </c>
      <c r="OM301" s="66" t="str">
        <f t="shared" si="1784"/>
        <v/>
      </c>
      <c r="ON301" s="66" t="str">
        <f t="shared" si="1785"/>
        <v/>
      </c>
      <c r="OO301" s="66" t="str">
        <f t="shared" si="1786"/>
        <v/>
      </c>
      <c r="OP301" s="66" t="str">
        <f t="shared" si="1787"/>
        <v/>
      </c>
      <c r="OQ301" s="66" t="str">
        <f t="shared" si="1788"/>
        <v/>
      </c>
      <c r="OR301" s="66" t="str">
        <f t="shared" si="1789"/>
        <v/>
      </c>
      <c r="OS301" s="66" t="str">
        <f t="shared" si="1790"/>
        <v/>
      </c>
      <c r="OT301" s="66" t="str">
        <f t="shared" si="1791"/>
        <v/>
      </c>
      <c r="OU301" s="66" t="str">
        <f t="shared" si="1792"/>
        <v/>
      </c>
      <c r="OV301" s="66" t="str">
        <f t="shared" si="1793"/>
        <v/>
      </c>
      <c r="OW301" s="66" t="str">
        <f t="shared" si="1794"/>
        <v/>
      </c>
      <c r="OX301" s="66" t="str">
        <f t="shared" si="1795"/>
        <v/>
      </c>
      <c r="OY301" s="66" t="str">
        <f t="shared" si="1796"/>
        <v/>
      </c>
      <c r="OZ301" s="66" t="str">
        <f t="shared" si="1797"/>
        <v/>
      </c>
      <c r="PA301" s="66" t="str">
        <f t="shared" si="1798"/>
        <v/>
      </c>
      <c r="PB301" s="66" t="str">
        <f t="shared" si="1799"/>
        <v/>
      </c>
      <c r="PC301" s="66" t="str">
        <f t="shared" si="1800"/>
        <v/>
      </c>
      <c r="PD301" s="66" t="str">
        <f t="shared" si="1801"/>
        <v/>
      </c>
      <c r="PE301" s="66" t="str">
        <f t="shared" si="1802"/>
        <v/>
      </c>
      <c r="PF301" s="66" t="str">
        <f t="shared" si="1803"/>
        <v/>
      </c>
      <c r="PG301" s="66" t="str">
        <f t="shared" si="1804"/>
        <v/>
      </c>
      <c r="PH301" s="66" t="str">
        <f t="shared" si="1805"/>
        <v/>
      </c>
      <c r="PI301" s="66" t="str">
        <f t="shared" si="1806"/>
        <v/>
      </c>
      <c r="PJ301" s="66" t="str">
        <f t="shared" si="1807"/>
        <v/>
      </c>
      <c r="PK301" s="66" t="str">
        <f t="shared" si="1808"/>
        <v/>
      </c>
      <c r="PL301" s="66" t="str">
        <f t="shared" si="1809"/>
        <v/>
      </c>
      <c r="PM301" s="66" t="str">
        <f t="shared" si="1810"/>
        <v/>
      </c>
      <c r="PN301" s="66" t="str">
        <f t="shared" si="1811"/>
        <v/>
      </c>
      <c r="PO301" s="66" t="str">
        <f t="shared" si="1812"/>
        <v/>
      </c>
      <c r="PP301" s="66" t="str">
        <f t="shared" si="1813"/>
        <v/>
      </c>
      <c r="PQ301" s="66" t="str">
        <f t="shared" si="1814"/>
        <v/>
      </c>
      <c r="PR301" s="66" t="str">
        <f t="shared" si="1815"/>
        <v/>
      </c>
      <c r="PS301" s="66" t="str">
        <f t="shared" si="1816"/>
        <v/>
      </c>
      <c r="PT301" s="66" t="str">
        <f t="shared" si="1817"/>
        <v/>
      </c>
      <c r="PU301" s="66" t="str">
        <f t="shared" si="1818"/>
        <v/>
      </c>
      <c r="PV301" s="66" t="str">
        <f t="shared" si="1819"/>
        <v/>
      </c>
      <c r="PW301" s="66" t="str">
        <f t="shared" si="1820"/>
        <v/>
      </c>
      <c r="PX301" s="66" t="str">
        <f t="shared" si="1821"/>
        <v/>
      </c>
      <c r="PY301" s="66" t="str">
        <f t="shared" si="1822"/>
        <v/>
      </c>
      <c r="PZ301" s="66" t="str">
        <f t="shared" si="1823"/>
        <v/>
      </c>
      <c r="QA301" s="66" t="str">
        <f t="shared" si="1824"/>
        <v/>
      </c>
      <c r="QB301" s="66" t="str">
        <f t="shared" si="1825"/>
        <v/>
      </c>
      <c r="QC301" s="66" t="str">
        <f t="shared" si="1826"/>
        <v/>
      </c>
      <c r="QD301" s="66" t="str">
        <f t="shared" si="1827"/>
        <v/>
      </c>
      <c r="QE301" s="66" t="str">
        <f t="shared" si="1828"/>
        <v/>
      </c>
      <c r="QF301" s="66" t="str">
        <f t="shared" si="1829"/>
        <v/>
      </c>
      <c r="QG301" s="66" t="str">
        <f t="shared" si="1830"/>
        <v/>
      </c>
      <c r="QH301" s="66" t="str">
        <f t="shared" si="1831"/>
        <v/>
      </c>
      <c r="QI301" s="66" t="str">
        <f t="shared" si="1832"/>
        <v/>
      </c>
      <c r="QJ301" s="66" t="str">
        <f t="shared" si="1833"/>
        <v/>
      </c>
      <c r="QK301" s="66" t="str">
        <f t="shared" si="1834"/>
        <v/>
      </c>
      <c r="QL301" s="66" t="str">
        <f t="shared" si="1835"/>
        <v/>
      </c>
      <c r="QM301" s="66" t="str">
        <f t="shared" si="1836"/>
        <v/>
      </c>
      <c r="QN301" s="66" t="str">
        <f t="shared" si="1837"/>
        <v/>
      </c>
      <c r="QO301" s="66" t="str">
        <f t="shared" si="1838"/>
        <v/>
      </c>
      <c r="QP301" s="66" t="str">
        <f t="shared" si="1839"/>
        <v/>
      </c>
      <c r="QQ301" s="66" t="str">
        <f t="shared" si="1840"/>
        <v/>
      </c>
      <c r="QR301" s="66" t="str">
        <f t="shared" si="1841"/>
        <v/>
      </c>
      <c r="QS301" s="66" t="str">
        <f t="shared" si="1842"/>
        <v/>
      </c>
      <c r="QT301" s="66" t="str">
        <f t="shared" si="1843"/>
        <v/>
      </c>
      <c r="QU301" s="66" t="str">
        <f t="shared" si="1844"/>
        <v/>
      </c>
      <c r="QV301" s="66" t="str">
        <f t="shared" si="1845"/>
        <v/>
      </c>
      <c r="QW301" s="66" t="str">
        <f t="shared" si="1846"/>
        <v/>
      </c>
      <c r="QX301" s="66" t="str">
        <f t="shared" si="1847"/>
        <v/>
      </c>
      <c r="QY301" s="66" t="str">
        <f t="shared" si="1848"/>
        <v/>
      </c>
      <c r="QZ301" s="66" t="str">
        <f t="shared" si="1849"/>
        <v/>
      </c>
      <c r="RA301" s="66" t="str">
        <f t="shared" si="1850"/>
        <v/>
      </c>
      <c r="RB301" s="66" t="str">
        <f t="shared" si="1851"/>
        <v/>
      </c>
      <c r="RC301" s="66" t="str">
        <f t="shared" si="1852"/>
        <v/>
      </c>
      <c r="RD301" s="66" t="str">
        <f t="shared" si="1853"/>
        <v/>
      </c>
      <c r="RE301" s="66" t="str">
        <f t="shared" si="1854"/>
        <v/>
      </c>
      <c r="RF301" s="66" t="str">
        <f t="shared" si="1855"/>
        <v/>
      </c>
      <c r="RG301" s="66" t="str">
        <f t="shared" si="1856"/>
        <v/>
      </c>
      <c r="RH301" s="66" t="str">
        <f t="shared" si="1857"/>
        <v/>
      </c>
      <c r="RI301" s="66" t="str">
        <f t="shared" si="1858"/>
        <v/>
      </c>
      <c r="RJ301" s="66" t="str">
        <f t="shared" si="1859"/>
        <v/>
      </c>
      <c r="RK301" s="66" t="str">
        <f t="shared" si="1860"/>
        <v/>
      </c>
      <c r="RL301" s="66" t="str">
        <f t="shared" si="1861"/>
        <v/>
      </c>
      <c r="RM301" s="66" t="str">
        <f t="shared" si="1862"/>
        <v/>
      </c>
      <c r="RN301" s="66" t="str">
        <f t="shared" si="1863"/>
        <v/>
      </c>
      <c r="RO301" s="66" t="str">
        <f t="shared" si="1864"/>
        <v/>
      </c>
      <c r="RP301" s="66" t="str">
        <f t="shared" si="1865"/>
        <v/>
      </c>
      <c r="RQ301" s="66" t="str">
        <f t="shared" si="1866"/>
        <v/>
      </c>
      <c r="RR301" s="66" t="str">
        <f t="shared" si="1867"/>
        <v/>
      </c>
      <c r="RS301" s="66" t="str">
        <f t="shared" si="1868"/>
        <v/>
      </c>
      <c r="RT301" s="66" t="str">
        <f t="shared" si="1869"/>
        <v/>
      </c>
      <c r="RU301" s="66" t="str">
        <f t="shared" si="1870"/>
        <v/>
      </c>
      <c r="RV301" s="66" t="str">
        <f t="shared" si="1871"/>
        <v/>
      </c>
      <c r="RW301" s="66" t="str">
        <f t="shared" si="1872"/>
        <v/>
      </c>
      <c r="RX301" s="66" t="str">
        <f t="shared" si="1873"/>
        <v/>
      </c>
      <c r="RY301" s="66" t="str">
        <f t="shared" si="1874"/>
        <v/>
      </c>
      <c r="RZ301" s="66" t="str">
        <f t="shared" si="1875"/>
        <v/>
      </c>
      <c r="SA301" s="66" t="str">
        <f t="shared" si="1876"/>
        <v/>
      </c>
      <c r="SB301" s="66" t="str">
        <f t="shared" si="1877"/>
        <v/>
      </c>
      <c r="SC301" s="66" t="str">
        <f t="shared" si="1878"/>
        <v/>
      </c>
      <c r="SD301" s="66" t="str">
        <f t="shared" si="1879"/>
        <v/>
      </c>
      <c r="SE301" s="66" t="str">
        <f t="shared" si="1880"/>
        <v/>
      </c>
      <c r="SF301" s="66" t="str">
        <f t="shared" si="1881"/>
        <v/>
      </c>
      <c r="SG301" s="66" t="str">
        <f t="shared" si="1882"/>
        <v/>
      </c>
      <c r="SH301" s="66" t="str">
        <f t="shared" si="1883"/>
        <v/>
      </c>
      <c r="SI301" s="66" t="str">
        <f t="shared" si="1884"/>
        <v/>
      </c>
      <c r="SJ301" s="66" t="str">
        <f t="shared" si="1885"/>
        <v/>
      </c>
      <c r="SK301" s="66" t="str">
        <f t="shared" si="1886"/>
        <v/>
      </c>
      <c r="SL301" s="66" t="str">
        <f t="shared" si="1887"/>
        <v/>
      </c>
      <c r="SM301" s="66" t="str">
        <f t="shared" si="1888"/>
        <v/>
      </c>
      <c r="SN301" s="66" t="str">
        <f t="shared" si="1889"/>
        <v/>
      </c>
      <c r="SO301" s="66" t="str">
        <f t="shared" si="1890"/>
        <v/>
      </c>
      <c r="SP301" s="66" t="str">
        <f t="shared" si="1891"/>
        <v/>
      </c>
      <c r="SQ301" s="66" t="str">
        <f t="shared" si="1892"/>
        <v/>
      </c>
      <c r="SR301" s="66" t="str">
        <f t="shared" si="1893"/>
        <v/>
      </c>
      <c r="SS301" s="66" t="str">
        <f t="shared" si="1894"/>
        <v/>
      </c>
      <c r="ST301" s="66" t="str">
        <f t="shared" si="1895"/>
        <v/>
      </c>
      <c r="SU301" s="66" t="str">
        <f t="shared" si="1896"/>
        <v/>
      </c>
      <c r="SV301" s="66" t="str">
        <f t="shared" si="1897"/>
        <v/>
      </c>
      <c r="SW301" s="66" t="str">
        <f t="shared" si="1898"/>
        <v/>
      </c>
      <c r="SX301" s="66" t="str">
        <f t="shared" si="1899"/>
        <v/>
      </c>
      <c r="SY301" s="66" t="str">
        <f t="shared" si="1900"/>
        <v/>
      </c>
      <c r="SZ301" s="66" t="str">
        <f t="shared" si="1901"/>
        <v/>
      </c>
      <c r="TA301" s="66" t="str">
        <f t="shared" si="1902"/>
        <v/>
      </c>
      <c r="TB301" s="66" t="str">
        <f t="shared" si="1903"/>
        <v/>
      </c>
      <c r="TC301" s="66" t="str">
        <f t="shared" si="1904"/>
        <v/>
      </c>
      <c r="TD301" s="66" t="str">
        <f t="shared" si="1905"/>
        <v/>
      </c>
      <c r="TE301" s="66" t="str">
        <f t="shared" si="1906"/>
        <v/>
      </c>
      <c r="TF301" s="66" t="str">
        <f t="shared" si="1907"/>
        <v/>
      </c>
      <c r="TG301" s="66" t="str">
        <f t="shared" si="1908"/>
        <v/>
      </c>
      <c r="TH301" s="66" t="str">
        <f t="shared" si="1909"/>
        <v/>
      </c>
      <c r="TI301" s="66" t="str">
        <f t="shared" si="1910"/>
        <v/>
      </c>
      <c r="TJ301" s="66" t="str">
        <f t="shared" si="1911"/>
        <v/>
      </c>
      <c r="TK301" s="66" t="str">
        <f t="shared" si="1912"/>
        <v/>
      </c>
      <c r="TL301" s="66" t="str">
        <f t="shared" si="1913"/>
        <v/>
      </c>
      <c r="TM301" s="66" t="str">
        <f t="shared" si="1914"/>
        <v/>
      </c>
      <c r="TN301" s="66" t="str">
        <f t="shared" si="1915"/>
        <v/>
      </c>
      <c r="TO301" s="66" t="str">
        <f t="shared" si="1916"/>
        <v/>
      </c>
      <c r="TP301" s="66" t="str">
        <f t="shared" si="1917"/>
        <v/>
      </c>
      <c r="TQ301" s="66" t="str">
        <f t="shared" si="1918"/>
        <v/>
      </c>
      <c r="TR301" s="66" t="str">
        <f t="shared" si="1919"/>
        <v/>
      </c>
      <c r="TS301" s="66" t="str">
        <f t="shared" si="1920"/>
        <v/>
      </c>
      <c r="TT301" s="66" t="str">
        <f t="shared" si="1921"/>
        <v/>
      </c>
      <c r="TU301" s="66" t="str">
        <f t="shared" si="1922"/>
        <v/>
      </c>
      <c r="TV301" s="66" t="str">
        <f t="shared" si="1923"/>
        <v/>
      </c>
      <c r="TW301" s="66" t="str">
        <f t="shared" si="1924"/>
        <v/>
      </c>
      <c r="TX301" s="66" t="str">
        <f t="shared" si="1925"/>
        <v/>
      </c>
      <c r="TY301" s="66" t="str">
        <f t="shared" si="1926"/>
        <v/>
      </c>
      <c r="TZ301" s="66" t="str">
        <f t="shared" si="1927"/>
        <v/>
      </c>
      <c r="UA301" s="66" t="str">
        <f t="shared" si="1928"/>
        <v/>
      </c>
      <c r="UB301" s="66" t="str">
        <f t="shared" si="1929"/>
        <v/>
      </c>
      <c r="UC301" s="66" t="str">
        <f t="shared" si="1930"/>
        <v/>
      </c>
      <c r="UD301" s="66" t="str">
        <f t="shared" si="1931"/>
        <v/>
      </c>
      <c r="UE301" s="66" t="str">
        <f t="shared" si="1932"/>
        <v/>
      </c>
      <c r="UF301" s="66" t="str">
        <f t="shared" si="1933"/>
        <v/>
      </c>
      <c r="UG301" s="66" t="str">
        <f t="shared" si="1934"/>
        <v/>
      </c>
      <c r="UH301" s="66" t="str">
        <f t="shared" si="1935"/>
        <v/>
      </c>
      <c r="UI301" s="66" t="str">
        <f t="shared" si="1936"/>
        <v/>
      </c>
      <c r="UJ301" s="66" t="str">
        <f t="shared" si="1937"/>
        <v/>
      </c>
      <c r="UK301" s="66" t="str">
        <f t="shared" si="1938"/>
        <v/>
      </c>
      <c r="UL301" s="66" t="str">
        <f t="shared" si="1939"/>
        <v/>
      </c>
      <c r="UM301" s="66" t="str">
        <f t="shared" si="1940"/>
        <v/>
      </c>
      <c r="UN301" s="66" t="str">
        <f t="shared" si="1941"/>
        <v/>
      </c>
      <c r="UO301" s="66" t="str">
        <f t="shared" si="1942"/>
        <v/>
      </c>
      <c r="UP301" s="66" t="str">
        <f t="shared" si="1943"/>
        <v/>
      </c>
      <c r="UQ301" s="66" t="str">
        <f t="shared" si="1944"/>
        <v/>
      </c>
      <c r="UR301" s="66" t="str">
        <f t="shared" si="1945"/>
        <v/>
      </c>
      <c r="US301" s="66" t="str">
        <f t="shared" si="1946"/>
        <v/>
      </c>
      <c r="UT301" s="66" t="str">
        <f t="shared" si="1947"/>
        <v/>
      </c>
      <c r="UU301" s="66" t="str">
        <f t="shared" si="1948"/>
        <v/>
      </c>
      <c r="UV301" s="66" t="str">
        <f t="shared" si="1949"/>
        <v/>
      </c>
      <c r="UW301" s="66" t="str">
        <f t="shared" si="1950"/>
        <v/>
      </c>
      <c r="UX301" s="66" t="str">
        <f t="shared" si="1951"/>
        <v/>
      </c>
      <c r="UY301" s="66" t="str">
        <f t="shared" si="1952"/>
        <v/>
      </c>
      <c r="UZ301" s="66" t="str">
        <f t="shared" si="1953"/>
        <v/>
      </c>
      <c r="VA301" s="66" t="str">
        <f t="shared" si="1954"/>
        <v/>
      </c>
      <c r="VB301" s="66" t="str">
        <f t="shared" si="1955"/>
        <v/>
      </c>
      <c r="VC301" s="66" t="str">
        <f t="shared" si="1956"/>
        <v/>
      </c>
      <c r="VD301" s="66" t="str">
        <f t="shared" si="1957"/>
        <v/>
      </c>
      <c r="VE301" s="66" t="str">
        <f t="shared" si="1958"/>
        <v/>
      </c>
      <c r="VF301" s="66" t="str">
        <f t="shared" si="1959"/>
        <v/>
      </c>
      <c r="VG301" s="66" t="str">
        <f t="shared" si="1960"/>
        <v/>
      </c>
      <c r="VH301" s="66" t="str">
        <f t="shared" si="1961"/>
        <v/>
      </c>
      <c r="VI301" s="66" t="str">
        <f t="shared" si="1962"/>
        <v/>
      </c>
      <c r="VJ301" s="66" t="str">
        <f t="shared" si="1963"/>
        <v/>
      </c>
      <c r="VK301" s="66" t="str">
        <f t="shared" si="1964"/>
        <v/>
      </c>
      <c r="VL301" s="66" t="str">
        <f t="shared" si="1965"/>
        <v/>
      </c>
      <c r="VM301" s="66" t="str">
        <f t="shared" si="1966"/>
        <v/>
      </c>
      <c r="VN301" s="66" t="str">
        <f t="shared" si="1967"/>
        <v/>
      </c>
      <c r="VO301" s="66" t="str">
        <f t="shared" si="1968"/>
        <v/>
      </c>
      <c r="VP301" s="66" t="str">
        <f t="shared" si="1969"/>
        <v/>
      </c>
      <c r="VQ301" s="66" t="str">
        <f t="shared" si="1970"/>
        <v/>
      </c>
      <c r="VR301" s="66" t="str">
        <f t="shared" si="1971"/>
        <v/>
      </c>
      <c r="VS301" s="66" t="str">
        <f t="shared" si="1972"/>
        <v/>
      </c>
      <c r="VT301" s="66" t="str">
        <f t="shared" si="1973"/>
        <v/>
      </c>
      <c r="VU301" s="66" t="str">
        <f t="shared" si="1974"/>
        <v/>
      </c>
      <c r="VV301" s="66" t="str">
        <f t="shared" si="1975"/>
        <v/>
      </c>
      <c r="VW301" s="66" t="str">
        <f t="shared" si="1976"/>
        <v/>
      </c>
      <c r="VX301" s="66" t="str">
        <f t="shared" si="1977"/>
        <v/>
      </c>
      <c r="VY301" s="66" t="str">
        <f t="shared" si="1978"/>
        <v/>
      </c>
      <c r="VZ301" s="66" t="str">
        <f t="shared" si="1979"/>
        <v/>
      </c>
      <c r="WA301" s="66" t="str">
        <f t="shared" si="1980"/>
        <v/>
      </c>
      <c r="WB301" s="66" t="str">
        <f t="shared" si="1981"/>
        <v/>
      </c>
      <c r="WC301" s="66" t="str">
        <f t="shared" si="1982"/>
        <v/>
      </c>
      <c r="WD301" s="66" t="str">
        <f t="shared" si="1983"/>
        <v/>
      </c>
      <c r="WE301" s="66" t="str">
        <f t="shared" si="1984"/>
        <v/>
      </c>
      <c r="WF301" s="66" t="str">
        <f t="shared" si="1985"/>
        <v/>
      </c>
      <c r="WG301" s="66" t="str">
        <f t="shared" si="1986"/>
        <v/>
      </c>
      <c r="WH301" s="66" t="str">
        <f t="shared" si="1987"/>
        <v/>
      </c>
      <c r="WI301" s="66" t="str">
        <f t="shared" si="1988"/>
        <v/>
      </c>
      <c r="WJ301" s="66" t="str">
        <f t="shared" si="1989"/>
        <v/>
      </c>
      <c r="WK301" s="66" t="str">
        <f t="shared" si="1990"/>
        <v/>
      </c>
      <c r="WL301" s="66" t="str">
        <f t="shared" si="1991"/>
        <v/>
      </c>
      <c r="WM301" s="66" t="str">
        <f t="shared" si="1992"/>
        <v/>
      </c>
      <c r="WN301" s="66" t="str">
        <f t="shared" si="1993"/>
        <v/>
      </c>
      <c r="WO301" s="66" t="str">
        <f t="shared" si="1994"/>
        <v/>
      </c>
      <c r="WP301" s="66" t="str">
        <f t="shared" si="1995"/>
        <v/>
      </c>
      <c r="WQ301" s="66" t="str">
        <f t="shared" si="1996"/>
        <v/>
      </c>
      <c r="WR301" s="66" t="str">
        <f t="shared" si="1997"/>
        <v/>
      </c>
      <c r="WS301" s="66" t="str">
        <f t="shared" si="1998"/>
        <v/>
      </c>
      <c r="WT301" s="66" t="str">
        <f t="shared" si="1999"/>
        <v/>
      </c>
      <c r="WU301" s="66" t="str">
        <f t="shared" si="2000"/>
        <v/>
      </c>
      <c r="WV301" s="66" t="str">
        <f t="shared" si="2001"/>
        <v/>
      </c>
      <c r="WW301" s="66" t="str">
        <f t="shared" si="2002"/>
        <v/>
      </c>
      <c r="WX301" s="66" t="str">
        <f t="shared" si="2003"/>
        <v/>
      </c>
      <c r="WY301" s="66" t="str">
        <f t="shared" si="2004"/>
        <v/>
      </c>
      <c r="WZ301" s="66" t="str">
        <f t="shared" si="2005"/>
        <v/>
      </c>
      <c r="XA301" s="66" t="str">
        <f t="shared" si="2006"/>
        <v/>
      </c>
      <c r="XB301" s="66" t="str">
        <f t="shared" si="2007"/>
        <v/>
      </c>
      <c r="XC301" s="66" t="str">
        <f t="shared" si="2008"/>
        <v/>
      </c>
      <c r="XD301" s="66" t="str">
        <f t="shared" si="2009"/>
        <v/>
      </c>
      <c r="XE301" s="66" t="str">
        <f t="shared" si="2010"/>
        <v/>
      </c>
      <c r="XF301" s="66" t="str">
        <f t="shared" si="2011"/>
        <v/>
      </c>
      <c r="XG301" s="66" t="str">
        <f t="shared" si="2012"/>
        <v/>
      </c>
      <c r="XH301" s="66" t="str">
        <f t="shared" si="2013"/>
        <v/>
      </c>
      <c r="XI301" s="66" t="str">
        <f t="shared" si="2014"/>
        <v/>
      </c>
      <c r="XJ301" s="66" t="str">
        <f t="shared" si="2015"/>
        <v/>
      </c>
      <c r="XK301" s="66" t="str">
        <f t="shared" si="2016"/>
        <v/>
      </c>
      <c r="XL301" s="66" t="str">
        <f t="shared" si="2017"/>
        <v/>
      </c>
      <c r="XM301" s="66" t="str">
        <f t="shared" si="2018"/>
        <v/>
      </c>
      <c r="XN301" s="66" t="str">
        <f t="shared" si="2019"/>
        <v/>
      </c>
      <c r="XO301" s="66" t="str">
        <f t="shared" si="2020"/>
        <v/>
      </c>
      <c r="XP301" s="66" t="str">
        <f t="shared" si="2021"/>
        <v/>
      </c>
      <c r="XQ301" s="66" t="str">
        <f t="shared" si="2022"/>
        <v/>
      </c>
      <c r="XR301" s="66" t="str">
        <f t="shared" si="2023"/>
        <v/>
      </c>
      <c r="XS301" s="66" t="str">
        <f t="shared" si="2024"/>
        <v/>
      </c>
      <c r="XT301" s="66" t="str">
        <f t="shared" si="2025"/>
        <v/>
      </c>
      <c r="XU301" s="66" t="str">
        <f t="shared" si="2026"/>
        <v/>
      </c>
      <c r="XV301" s="66" t="str">
        <f t="shared" si="2027"/>
        <v/>
      </c>
      <c r="XW301" s="66" t="str">
        <f t="shared" si="2028"/>
        <v/>
      </c>
      <c r="XX301" s="66" t="str">
        <f t="shared" si="2029"/>
        <v/>
      </c>
      <c r="XY301" s="66" t="str">
        <f t="shared" si="2030"/>
        <v/>
      </c>
      <c r="XZ301" s="66" t="str">
        <f t="shared" si="2031"/>
        <v/>
      </c>
      <c r="YA301" s="66" t="str">
        <f t="shared" si="2032"/>
        <v/>
      </c>
      <c r="YB301" s="66" t="str">
        <f t="shared" si="2033"/>
        <v/>
      </c>
      <c r="YC301" s="66" t="str">
        <f t="shared" si="2034"/>
        <v/>
      </c>
      <c r="YD301" s="66" t="str">
        <f t="shared" si="2035"/>
        <v/>
      </c>
      <c r="YE301" s="66" t="str">
        <f t="shared" si="2036"/>
        <v/>
      </c>
      <c r="YF301" s="66" t="str">
        <f t="shared" si="2037"/>
        <v/>
      </c>
      <c r="YG301" s="66" t="str">
        <f t="shared" si="2038"/>
        <v/>
      </c>
      <c r="YH301" s="66" t="str">
        <f t="shared" si="2039"/>
        <v/>
      </c>
      <c r="YI301" s="66" t="str">
        <f t="shared" si="2040"/>
        <v/>
      </c>
      <c r="YJ301" s="66" t="str">
        <f t="shared" si="2041"/>
        <v/>
      </c>
      <c r="YK301" s="66" t="str">
        <f t="shared" si="2042"/>
        <v/>
      </c>
      <c r="YL301" s="66" t="str">
        <f t="shared" si="2043"/>
        <v/>
      </c>
      <c r="YM301" s="66" t="str">
        <f t="shared" si="2044"/>
        <v/>
      </c>
      <c r="YN301" s="66" t="str">
        <f t="shared" si="2045"/>
        <v/>
      </c>
      <c r="YO301" s="66" t="str">
        <f t="shared" si="2046"/>
        <v/>
      </c>
      <c r="YP301" s="66" t="str">
        <f t="shared" si="2047"/>
        <v/>
      </c>
      <c r="YQ301" s="66" t="str">
        <f t="shared" si="2048"/>
        <v/>
      </c>
      <c r="YR301" s="66" t="str">
        <f t="shared" si="2049"/>
        <v/>
      </c>
      <c r="YS301" s="66" t="str">
        <f t="shared" si="2050"/>
        <v/>
      </c>
      <c r="YT301" s="66" t="str">
        <f t="shared" si="2051"/>
        <v/>
      </c>
      <c r="YU301" s="66" t="str">
        <f t="shared" si="2052"/>
        <v/>
      </c>
      <c r="YV301" s="66" t="str">
        <f t="shared" si="2053"/>
        <v/>
      </c>
      <c r="YW301" s="66" t="str">
        <f t="shared" si="2054"/>
        <v/>
      </c>
      <c r="YX301" s="66" t="str">
        <f t="shared" si="2055"/>
        <v/>
      </c>
      <c r="YY301" s="66" t="str">
        <f t="shared" si="2056"/>
        <v/>
      </c>
      <c r="YZ301" s="66" t="str">
        <f t="shared" si="2057"/>
        <v/>
      </c>
      <c r="ZA301" s="66" t="str">
        <f t="shared" si="2058"/>
        <v/>
      </c>
      <c r="ZB301" s="66" t="str">
        <f t="shared" si="2059"/>
        <v/>
      </c>
      <c r="ZC301" s="66" t="str">
        <f t="shared" si="2060"/>
        <v/>
      </c>
      <c r="ZD301" s="66" t="str">
        <f t="shared" si="2061"/>
        <v/>
      </c>
      <c r="ZE301" s="66" t="str">
        <f t="shared" si="2062"/>
        <v/>
      </c>
      <c r="ZF301" s="66" t="str">
        <f t="shared" si="2063"/>
        <v/>
      </c>
      <c r="ZG301" s="66" t="str">
        <f t="shared" si="2064"/>
        <v/>
      </c>
      <c r="ZH301" s="66" t="str">
        <f t="shared" si="2065"/>
        <v/>
      </c>
      <c r="ZI301" s="66" t="str">
        <f t="shared" si="2066"/>
        <v/>
      </c>
      <c r="ZJ301" s="66" t="str">
        <f t="shared" si="2067"/>
        <v/>
      </c>
      <c r="ZK301" s="66" t="str">
        <f t="shared" si="2068"/>
        <v/>
      </c>
      <c r="ZL301" s="66" t="str">
        <f t="shared" si="2069"/>
        <v/>
      </c>
      <c r="ZM301" s="66" t="str">
        <f t="shared" si="2070"/>
        <v/>
      </c>
      <c r="ZN301" s="66" t="str">
        <f t="shared" si="2071"/>
        <v/>
      </c>
      <c r="ZO301" s="66" t="str">
        <f t="shared" si="2072"/>
        <v/>
      </c>
      <c r="ZP301" s="66" t="str">
        <f t="shared" si="2073"/>
        <v/>
      </c>
      <c r="ZQ301" s="66" t="str">
        <f t="shared" si="2074"/>
        <v/>
      </c>
      <c r="ZR301" s="66" t="str">
        <f t="shared" si="2075"/>
        <v/>
      </c>
      <c r="ZS301" s="66" t="str">
        <f t="shared" si="2076"/>
        <v/>
      </c>
      <c r="ZT301" s="66" t="str">
        <f t="shared" si="2077"/>
        <v/>
      </c>
      <c r="ZU301" s="66" t="str">
        <f t="shared" si="2078"/>
        <v/>
      </c>
      <c r="ZV301" s="66" t="str">
        <f t="shared" si="2079"/>
        <v/>
      </c>
      <c r="ZW301" s="66" t="str">
        <f t="shared" si="2080"/>
        <v/>
      </c>
      <c r="ZX301" s="66" t="str">
        <f t="shared" si="2081"/>
        <v/>
      </c>
      <c r="ZY301" s="66" t="str">
        <f t="shared" si="2082"/>
        <v/>
      </c>
      <c r="ZZ301" s="66" t="str">
        <f t="shared" si="2083"/>
        <v/>
      </c>
      <c r="AAA301" s="66" t="str">
        <f t="shared" si="2084"/>
        <v/>
      </c>
      <c r="AAB301" s="66" t="str">
        <f t="shared" si="2085"/>
        <v/>
      </c>
      <c r="AAC301" s="66" t="str">
        <f t="shared" si="2086"/>
        <v/>
      </c>
      <c r="AAD301" s="66" t="str">
        <f t="shared" si="2087"/>
        <v/>
      </c>
      <c r="AAE301" s="66" t="str">
        <f t="shared" si="2088"/>
        <v/>
      </c>
      <c r="AAF301" s="66" t="str">
        <f t="shared" si="2089"/>
        <v/>
      </c>
      <c r="AAG301" s="66" t="str">
        <f t="shared" si="2090"/>
        <v/>
      </c>
      <c r="AAH301" s="66" t="str">
        <f t="shared" si="2091"/>
        <v/>
      </c>
      <c r="AAI301" s="66" t="str">
        <f t="shared" si="2092"/>
        <v/>
      </c>
      <c r="AAJ301" s="66" t="str">
        <f t="shared" si="2093"/>
        <v/>
      </c>
      <c r="AAK301" s="66" t="str">
        <f t="shared" si="2094"/>
        <v/>
      </c>
      <c r="AAL301" s="66" t="str">
        <f t="shared" si="2095"/>
        <v/>
      </c>
      <c r="AAM301" s="66" t="str">
        <f t="shared" si="2096"/>
        <v/>
      </c>
      <c r="AAN301" s="66" t="str">
        <f t="shared" si="2097"/>
        <v/>
      </c>
      <c r="AAO301" s="66" t="str">
        <f t="shared" si="2098"/>
        <v/>
      </c>
      <c r="AAP301" s="66" t="str">
        <f t="shared" si="2099"/>
        <v/>
      </c>
      <c r="AAQ301" s="66" t="str">
        <f t="shared" si="2100"/>
        <v/>
      </c>
      <c r="AAR301" s="66" t="str">
        <f t="shared" si="2101"/>
        <v/>
      </c>
      <c r="AAS301" s="66" t="str">
        <f t="shared" si="2102"/>
        <v/>
      </c>
      <c r="AAT301" s="66" t="str">
        <f t="shared" si="2103"/>
        <v/>
      </c>
      <c r="AAU301" s="66" t="str">
        <f t="shared" si="2104"/>
        <v/>
      </c>
      <c r="AAV301" s="66" t="str">
        <f t="shared" si="2105"/>
        <v/>
      </c>
      <c r="AAW301" s="66" t="str">
        <f t="shared" si="2106"/>
        <v/>
      </c>
      <c r="AAX301" s="66" t="str">
        <f t="shared" si="2107"/>
        <v/>
      </c>
      <c r="AAY301" s="66" t="str">
        <f t="shared" si="2108"/>
        <v/>
      </c>
      <c r="AAZ301" s="66" t="str">
        <f t="shared" si="2109"/>
        <v/>
      </c>
      <c r="ABA301" s="66" t="str">
        <f t="shared" si="2110"/>
        <v/>
      </c>
      <c r="ABB301" s="66" t="str">
        <f t="shared" si="2111"/>
        <v/>
      </c>
      <c r="ABC301" s="66" t="str">
        <f t="shared" si="2112"/>
        <v/>
      </c>
      <c r="ABD301" s="66" t="str">
        <f t="shared" si="2113"/>
        <v/>
      </c>
      <c r="ABE301" s="66" t="str">
        <f t="shared" si="2114"/>
        <v/>
      </c>
      <c r="ABF301" s="66" t="str">
        <f t="shared" si="2115"/>
        <v/>
      </c>
      <c r="ABG301" s="66" t="str">
        <f t="shared" si="2116"/>
        <v/>
      </c>
      <c r="ABH301" s="66" t="str">
        <f t="shared" si="2117"/>
        <v/>
      </c>
      <c r="ABI301" s="66" t="str">
        <f t="shared" si="2118"/>
        <v/>
      </c>
      <c r="ABJ301" s="66" t="str">
        <f t="shared" si="2119"/>
        <v/>
      </c>
      <c r="ABK301" s="66" t="str">
        <f t="shared" si="2120"/>
        <v/>
      </c>
      <c r="ABL301" s="66" t="str">
        <f t="shared" si="2121"/>
        <v/>
      </c>
      <c r="ABM301" s="66" t="str">
        <f t="shared" si="2122"/>
        <v/>
      </c>
      <c r="ABN301" s="66" t="str">
        <f t="shared" si="2123"/>
        <v/>
      </c>
      <c r="ABO301" s="66" t="str">
        <f t="shared" si="2124"/>
        <v/>
      </c>
      <c r="ABP301" s="66" t="str">
        <f t="shared" si="2125"/>
        <v/>
      </c>
      <c r="ABQ301" s="66" t="str">
        <f t="shared" si="2126"/>
        <v/>
      </c>
      <c r="ABR301" s="66" t="str">
        <f t="shared" si="2127"/>
        <v/>
      </c>
      <c r="ABS301" s="66" t="str">
        <f t="shared" si="2128"/>
        <v/>
      </c>
      <c r="ABT301" s="66" t="str">
        <f t="shared" si="2129"/>
        <v/>
      </c>
      <c r="ABU301" s="66" t="str">
        <f t="shared" si="2130"/>
        <v/>
      </c>
      <c r="ABV301" s="66" t="str">
        <f t="shared" si="2131"/>
        <v/>
      </c>
      <c r="ABW301" s="66" t="str">
        <f t="shared" si="2132"/>
        <v/>
      </c>
      <c r="ABX301" s="66" t="str">
        <f t="shared" si="2133"/>
        <v/>
      </c>
      <c r="ABY301" s="66" t="str">
        <f t="shared" si="2134"/>
        <v/>
      </c>
      <c r="ABZ301" s="66" t="str">
        <f t="shared" si="2135"/>
        <v/>
      </c>
      <c r="ACA301" s="66" t="str">
        <f t="shared" si="2136"/>
        <v/>
      </c>
      <c r="ACB301" s="66" t="str">
        <f t="shared" si="2137"/>
        <v/>
      </c>
      <c r="ACC301" s="66" t="str">
        <f t="shared" si="2138"/>
        <v/>
      </c>
      <c r="ACD301" s="66" t="str">
        <f t="shared" si="2139"/>
        <v/>
      </c>
      <c r="ACE301" s="66" t="str">
        <f t="shared" si="2140"/>
        <v/>
      </c>
      <c r="ACF301" s="66" t="str">
        <f t="shared" si="2141"/>
        <v/>
      </c>
      <c r="ACG301" s="66" t="str">
        <f t="shared" si="2142"/>
        <v/>
      </c>
      <c r="ACH301" s="66" t="str">
        <f t="shared" si="2143"/>
        <v/>
      </c>
      <c r="ACI301" s="66" t="str">
        <f t="shared" si="2144"/>
        <v/>
      </c>
      <c r="ACJ301" s="66" t="str">
        <f t="shared" si="2145"/>
        <v/>
      </c>
      <c r="ACK301" s="66" t="str">
        <f t="shared" si="2146"/>
        <v/>
      </c>
      <c r="ACL301" s="66" t="str">
        <f t="shared" si="2147"/>
        <v/>
      </c>
      <c r="ACM301" s="66" t="str">
        <f t="shared" ref="ACM301:ACN301" si="2193">IF(AND(ACS$3="Unit", ACL301=""), "", IF(AND(ACS$3="Unit", ACL301="-"),"", IF(ACS$3="Unit", "kg/GJ delivered", IF(AND(NY301&lt;&gt;"", NY301&lt;&gt;"-", NX301="-"),"", IF($H301="","", IF(NX301="nd", "",IF(NX301="&lt;n.a.&gt;", "", IF(NY301="#/MJ", "", IF(NY301="kg/GJ delivered",NX301,IF(NY301="g/MJ delivered",NX301,IF(NY301="kg/MJ delivered",NX301*1000,IF(NY301="mg/MJ delivered",NX301/1000,IF(NY301="g/kg",((NX301)*(1/$I301)*(1/$H301)),IF(NY301="mg/kg",((NX301/1000)*(1/$I301)*(1/$H301)),IF(NY301="mg/MJ delivered",NX301/1000,IF(NY301="-","","Error"))))))))))))))))</f>
        <v/>
      </c>
      <c r="ACN301" s="66" t="str">
        <f t="shared" si="2193"/>
        <v/>
      </c>
      <c r="ACO301" s="66" t="str">
        <f t="shared" si="2149"/>
        <v/>
      </c>
      <c r="ACP301" s="66" t="str">
        <f t="shared" si="2150"/>
        <v/>
      </c>
      <c r="ACQ301" s="66" t="str">
        <f t="shared" si="2151"/>
        <v/>
      </c>
      <c r="ACR301" s="66" t="str">
        <f t="shared" si="2152"/>
        <v/>
      </c>
      <c r="ACS301" s="66" t="str">
        <f t="shared" si="2153"/>
        <v/>
      </c>
      <c r="ACT301" s="66" t="str">
        <f t="shared" si="2154"/>
        <v/>
      </c>
    </row>
    <row r="302" spans="2:774" ht="15.75" customHeight="1" x14ac:dyDescent="0.25">
      <c r="B302" s="66">
        <v>350</v>
      </c>
      <c r="C302" s="66" t="s">
        <v>1270</v>
      </c>
      <c r="D302" s="66" t="s">
        <v>1673</v>
      </c>
      <c r="E302" s="156" t="s">
        <v>1800</v>
      </c>
      <c r="F302" s="66" t="s">
        <v>1579</v>
      </c>
      <c r="G302" s="66" t="s">
        <v>492</v>
      </c>
      <c r="H302" s="126">
        <v>0.16049999999999998</v>
      </c>
      <c r="I302" s="130">
        <f>'Heating Values'!$D$7</f>
        <v>12.84</v>
      </c>
      <c r="J302" s="66" t="str">
        <f t="shared" si="1759"/>
        <v>Crop Residue, Improved, IN</v>
      </c>
      <c r="K302" s="66" t="s">
        <v>1253</v>
      </c>
      <c r="L302" s="161"/>
      <c r="M302" s="161"/>
      <c r="N302" s="161"/>
      <c r="O302" s="66" t="s">
        <v>1188</v>
      </c>
      <c r="P302" s="66" t="str">
        <f t="shared" si="1768"/>
        <v>IN</v>
      </c>
      <c r="Q302" s="66" t="s">
        <v>2</v>
      </c>
      <c r="R302" s="164">
        <v>100</v>
      </c>
      <c r="S302" s="158" t="s">
        <v>523</v>
      </c>
      <c r="T302" s="158" t="s">
        <v>128</v>
      </c>
      <c r="U302" s="158" t="s">
        <v>128</v>
      </c>
      <c r="V302" s="158" t="s">
        <v>128</v>
      </c>
      <c r="W302" s="158" t="s">
        <v>128</v>
      </c>
      <c r="X302" s="158" t="s">
        <v>128</v>
      </c>
      <c r="Y302" s="158" t="s">
        <v>128</v>
      </c>
      <c r="Z302" s="158" t="s">
        <v>128</v>
      </c>
      <c r="AA302" s="158" t="s">
        <v>128</v>
      </c>
      <c r="AB302" s="158" t="s">
        <v>128</v>
      </c>
      <c r="AC302" s="158" t="s">
        <v>128</v>
      </c>
      <c r="AD302" s="158" t="s">
        <v>128</v>
      </c>
      <c r="AE302" s="158" t="s">
        <v>128</v>
      </c>
      <c r="AF302" s="158" t="s">
        <v>128</v>
      </c>
      <c r="AG302" s="158" t="s">
        <v>128</v>
      </c>
      <c r="AH302" s="158" t="s">
        <v>128</v>
      </c>
      <c r="AI302" s="158" t="s">
        <v>128</v>
      </c>
      <c r="AJ302" s="158" t="s">
        <v>128</v>
      </c>
      <c r="AK302" s="158" t="s">
        <v>128</v>
      </c>
      <c r="AL302" s="158" t="s">
        <v>128</v>
      </c>
      <c r="AM302" s="158" t="s">
        <v>128</v>
      </c>
      <c r="AN302" s="158" t="s">
        <v>128</v>
      </c>
      <c r="AO302" s="158" t="s">
        <v>128</v>
      </c>
      <c r="AP302" s="158" t="s">
        <v>128</v>
      </c>
      <c r="AQ302" s="158" t="s">
        <v>128</v>
      </c>
      <c r="AR302" s="158" t="s">
        <v>128</v>
      </c>
      <c r="AS302" s="158" t="s">
        <v>128</v>
      </c>
      <c r="AT302" s="158" t="s">
        <v>128</v>
      </c>
      <c r="AU302" s="158" t="s">
        <v>128</v>
      </c>
      <c r="AV302" s="158" t="s">
        <v>128</v>
      </c>
      <c r="AW302" s="158" t="s">
        <v>128</v>
      </c>
      <c r="AX302" s="158" t="s">
        <v>128</v>
      </c>
      <c r="AY302" s="158" t="s">
        <v>128</v>
      </c>
      <c r="AZ302" s="158" t="s">
        <v>128</v>
      </c>
      <c r="BA302" s="158" t="s">
        <v>128</v>
      </c>
      <c r="BB302" s="158" t="s">
        <v>128</v>
      </c>
      <c r="BC302" s="158" t="s">
        <v>128</v>
      </c>
      <c r="BD302" s="158" t="s">
        <v>128</v>
      </c>
      <c r="BE302" s="158" t="s">
        <v>128</v>
      </c>
      <c r="BF302" s="158" t="s">
        <v>128</v>
      </c>
      <c r="BG302" s="158" t="s">
        <v>128</v>
      </c>
      <c r="BH302" s="158" t="s">
        <v>128</v>
      </c>
      <c r="BI302" s="158" t="s">
        <v>128</v>
      </c>
      <c r="BJ302" s="158" t="s">
        <v>128</v>
      </c>
      <c r="BK302" s="158" t="s">
        <v>128</v>
      </c>
      <c r="BL302" s="158" t="s">
        <v>128</v>
      </c>
      <c r="BM302" s="158" t="s">
        <v>128</v>
      </c>
      <c r="BN302" s="158" t="s">
        <v>128</v>
      </c>
      <c r="BO302" s="158" t="s">
        <v>128</v>
      </c>
      <c r="BP302" s="158" t="s">
        <v>128</v>
      </c>
      <c r="BQ302" s="158" t="s">
        <v>128</v>
      </c>
      <c r="BR302" s="158" t="s">
        <v>128</v>
      </c>
      <c r="BS302" s="158" t="s">
        <v>128</v>
      </c>
      <c r="BT302" s="158" t="s">
        <v>128</v>
      </c>
      <c r="BU302" s="158" t="s">
        <v>128</v>
      </c>
      <c r="BV302" s="158" t="s">
        <v>128</v>
      </c>
      <c r="BW302" s="158" t="s">
        <v>128</v>
      </c>
      <c r="BX302" s="158" t="s">
        <v>128</v>
      </c>
      <c r="BY302" s="158" t="s">
        <v>128</v>
      </c>
      <c r="BZ302" s="158" t="s">
        <v>128</v>
      </c>
      <c r="CA302" s="158" t="s">
        <v>128</v>
      </c>
      <c r="CB302" s="158" t="s">
        <v>128</v>
      </c>
      <c r="CC302" s="158" t="s">
        <v>128</v>
      </c>
      <c r="CD302" s="158" t="s">
        <v>128</v>
      </c>
      <c r="CE302" s="158" t="s">
        <v>128</v>
      </c>
      <c r="CF302" s="158" t="s">
        <v>128</v>
      </c>
      <c r="CG302" s="158" t="s">
        <v>128</v>
      </c>
      <c r="CH302" s="158" t="s">
        <v>128</v>
      </c>
      <c r="CI302" s="158" t="s">
        <v>128</v>
      </c>
      <c r="CJ302" s="158" t="s">
        <v>128</v>
      </c>
      <c r="CK302" s="158" t="s">
        <v>128</v>
      </c>
      <c r="CL302" s="158" t="s">
        <v>128</v>
      </c>
      <c r="CM302" s="158" t="s">
        <v>128</v>
      </c>
      <c r="CN302" s="158" t="s">
        <v>128</v>
      </c>
      <c r="CO302" s="158" t="s">
        <v>128</v>
      </c>
      <c r="CP302" s="158" t="s">
        <v>128</v>
      </c>
      <c r="CQ302" s="158" t="s">
        <v>128</v>
      </c>
      <c r="CR302" s="158" t="s">
        <v>128</v>
      </c>
      <c r="CS302" s="158" t="s">
        <v>128</v>
      </c>
      <c r="CT302" s="158" t="s">
        <v>128</v>
      </c>
      <c r="CU302" s="158" t="s">
        <v>128</v>
      </c>
      <c r="CV302" s="158" t="s">
        <v>128</v>
      </c>
      <c r="CW302" s="158" t="s">
        <v>128</v>
      </c>
      <c r="CX302" s="158" t="s">
        <v>128</v>
      </c>
      <c r="CY302" s="158" t="s">
        <v>128</v>
      </c>
      <c r="CZ302" s="158" t="s">
        <v>128</v>
      </c>
      <c r="DA302" s="158" t="s">
        <v>128</v>
      </c>
      <c r="DB302" s="158" t="s">
        <v>128</v>
      </c>
      <c r="DC302" s="158" t="s">
        <v>128</v>
      </c>
      <c r="DD302" s="158" t="s">
        <v>128</v>
      </c>
      <c r="DE302" s="158" t="s">
        <v>128</v>
      </c>
      <c r="DF302" s="158" t="s">
        <v>128</v>
      </c>
      <c r="DG302" s="158" t="s">
        <v>128</v>
      </c>
      <c r="DH302" s="158" t="s">
        <v>128</v>
      </c>
      <c r="DI302" s="158" t="s">
        <v>128</v>
      </c>
      <c r="DJ302" s="158" t="s">
        <v>128</v>
      </c>
      <c r="DK302" s="158" t="s">
        <v>128</v>
      </c>
      <c r="DL302" s="158" t="s">
        <v>128</v>
      </c>
      <c r="DM302" s="158" t="s">
        <v>128</v>
      </c>
      <c r="DN302" s="158" t="s">
        <v>128</v>
      </c>
      <c r="DO302" s="158" t="s">
        <v>128</v>
      </c>
      <c r="DP302" s="158" t="s">
        <v>128</v>
      </c>
      <c r="DQ302" s="158" t="s">
        <v>128</v>
      </c>
      <c r="DR302" s="158" t="s">
        <v>128</v>
      </c>
      <c r="DS302" s="158" t="s">
        <v>128</v>
      </c>
      <c r="DT302" s="158" t="s">
        <v>128</v>
      </c>
      <c r="DU302" s="158" t="s">
        <v>128</v>
      </c>
      <c r="DV302" s="158" t="s">
        <v>128</v>
      </c>
      <c r="DW302" s="158" t="s">
        <v>128</v>
      </c>
      <c r="DX302" s="158" t="s">
        <v>128</v>
      </c>
      <c r="DY302" s="158" t="s">
        <v>128</v>
      </c>
      <c r="DZ302" s="158" t="s">
        <v>128</v>
      </c>
      <c r="EA302" s="158" t="s">
        <v>128</v>
      </c>
      <c r="EB302" s="158" t="s">
        <v>128</v>
      </c>
      <c r="EC302" s="158" t="s">
        <v>128</v>
      </c>
      <c r="ED302" s="158" t="s">
        <v>128</v>
      </c>
      <c r="EE302" s="158" t="s">
        <v>128</v>
      </c>
      <c r="EF302" s="158" t="s">
        <v>128</v>
      </c>
      <c r="EG302" s="158" t="s">
        <v>128</v>
      </c>
      <c r="EH302" s="158" t="s">
        <v>128</v>
      </c>
      <c r="EI302" s="158" t="s">
        <v>128</v>
      </c>
      <c r="EJ302" s="158" t="s">
        <v>128</v>
      </c>
      <c r="EK302" s="158" t="s">
        <v>128</v>
      </c>
      <c r="EL302" s="158" t="s">
        <v>128</v>
      </c>
      <c r="EM302" s="158" t="s">
        <v>128</v>
      </c>
      <c r="EN302" s="158" t="s">
        <v>128</v>
      </c>
      <c r="EO302" s="158" t="s">
        <v>128</v>
      </c>
      <c r="EP302" s="158" t="s">
        <v>128</v>
      </c>
      <c r="EQ302" s="158" t="s">
        <v>128</v>
      </c>
      <c r="ER302" s="158" t="s">
        <v>128</v>
      </c>
      <c r="ES302" s="158" t="s">
        <v>128</v>
      </c>
      <c r="ET302" s="158" t="s">
        <v>128</v>
      </c>
      <c r="EU302" s="158" t="s">
        <v>128</v>
      </c>
      <c r="EV302" s="158" t="s">
        <v>128</v>
      </c>
      <c r="EW302" s="158" t="s">
        <v>128</v>
      </c>
      <c r="EX302" s="158" t="s">
        <v>128</v>
      </c>
      <c r="EY302" s="158" t="s">
        <v>128</v>
      </c>
      <c r="EZ302" s="158" t="s">
        <v>128</v>
      </c>
      <c r="FA302" s="158" t="s">
        <v>128</v>
      </c>
      <c r="FB302" s="158" t="s">
        <v>128</v>
      </c>
      <c r="FC302" s="158" t="s">
        <v>128</v>
      </c>
      <c r="FD302" s="158" t="s">
        <v>128</v>
      </c>
      <c r="FE302" s="158" t="s">
        <v>128</v>
      </c>
      <c r="FF302" s="158" t="s">
        <v>128</v>
      </c>
      <c r="FG302" s="158" t="s">
        <v>128</v>
      </c>
      <c r="FH302" s="158" t="s">
        <v>128</v>
      </c>
      <c r="FI302" s="158" t="s">
        <v>128</v>
      </c>
      <c r="FJ302" s="158" t="s">
        <v>128</v>
      </c>
      <c r="FK302" s="158" t="s">
        <v>128</v>
      </c>
      <c r="FL302" s="158" t="s">
        <v>128</v>
      </c>
      <c r="FM302" s="158" t="s">
        <v>128</v>
      </c>
      <c r="FN302" s="158" t="s">
        <v>128</v>
      </c>
      <c r="FO302" s="158" t="s">
        <v>128</v>
      </c>
      <c r="FP302" s="158" t="s">
        <v>128</v>
      </c>
      <c r="FQ302" s="158" t="s">
        <v>128</v>
      </c>
      <c r="FR302" s="158" t="s">
        <v>128</v>
      </c>
      <c r="FS302" s="158" t="s">
        <v>128</v>
      </c>
      <c r="FT302" s="158" t="s">
        <v>128</v>
      </c>
      <c r="FU302" s="158" t="s">
        <v>128</v>
      </c>
      <c r="FV302" s="158" t="s">
        <v>128</v>
      </c>
      <c r="FW302" s="158" t="s">
        <v>128</v>
      </c>
      <c r="FX302" s="158" t="s">
        <v>128</v>
      </c>
      <c r="FY302" s="158" t="s">
        <v>128</v>
      </c>
      <c r="FZ302" s="158" t="s">
        <v>128</v>
      </c>
      <c r="GA302" s="158" t="s">
        <v>128</v>
      </c>
      <c r="GB302" s="158" t="s">
        <v>128</v>
      </c>
      <c r="GC302" s="158" t="s">
        <v>128</v>
      </c>
      <c r="GD302" s="158" t="s">
        <v>128</v>
      </c>
      <c r="GE302" s="158" t="s">
        <v>128</v>
      </c>
      <c r="GF302" s="158" t="s">
        <v>128</v>
      </c>
      <c r="GG302" s="158" t="s">
        <v>128</v>
      </c>
      <c r="GH302" s="158" t="s">
        <v>128</v>
      </c>
      <c r="GI302" s="158" t="s">
        <v>128</v>
      </c>
      <c r="GJ302" s="158" t="s">
        <v>128</v>
      </c>
      <c r="GK302" s="158" t="s">
        <v>128</v>
      </c>
      <c r="GL302" s="158" t="s">
        <v>128</v>
      </c>
      <c r="GM302" s="158" t="s">
        <v>128</v>
      </c>
      <c r="GN302" s="158" t="s">
        <v>128</v>
      </c>
      <c r="GO302" s="158" t="s">
        <v>128</v>
      </c>
      <c r="GP302" s="158" t="s">
        <v>128</v>
      </c>
      <c r="GQ302" s="158" t="s">
        <v>128</v>
      </c>
      <c r="GR302" s="158" t="s">
        <v>128</v>
      </c>
      <c r="GS302" s="158" t="s">
        <v>128</v>
      </c>
      <c r="GT302" s="158" t="s">
        <v>128</v>
      </c>
      <c r="GU302" s="158" t="s">
        <v>128</v>
      </c>
      <c r="GV302" s="158" t="s">
        <v>128</v>
      </c>
      <c r="GW302" s="158" t="s">
        <v>128</v>
      </c>
      <c r="GX302" s="158" t="s">
        <v>128</v>
      </c>
      <c r="GY302" s="158" t="s">
        <v>128</v>
      </c>
      <c r="GZ302" s="158" t="s">
        <v>128</v>
      </c>
      <c r="HA302" s="158" t="s">
        <v>128</v>
      </c>
      <c r="HB302" s="158" t="s">
        <v>128</v>
      </c>
      <c r="HC302" s="158" t="s">
        <v>128</v>
      </c>
      <c r="HD302" s="158" t="s">
        <v>128</v>
      </c>
      <c r="HE302" s="158" t="s">
        <v>128</v>
      </c>
      <c r="HF302" s="158" t="s">
        <v>128</v>
      </c>
      <c r="HG302" s="158" t="s">
        <v>128</v>
      </c>
      <c r="HH302" s="158" t="s">
        <v>128</v>
      </c>
      <c r="HI302" s="158" t="s">
        <v>128</v>
      </c>
      <c r="HJ302" s="158" t="s">
        <v>128</v>
      </c>
      <c r="HK302" s="158" t="s">
        <v>128</v>
      </c>
      <c r="HL302" s="158" t="s">
        <v>128</v>
      </c>
      <c r="HM302" s="158" t="s">
        <v>128</v>
      </c>
      <c r="HN302" s="158" t="s">
        <v>128</v>
      </c>
      <c r="HO302" s="158" t="s">
        <v>128</v>
      </c>
      <c r="HP302" s="158" t="s">
        <v>128</v>
      </c>
      <c r="HQ302" s="158" t="s">
        <v>128</v>
      </c>
      <c r="HR302" s="158" t="s">
        <v>128</v>
      </c>
      <c r="HS302" s="158" t="s">
        <v>128</v>
      </c>
      <c r="HT302" s="158" t="s">
        <v>128</v>
      </c>
      <c r="HU302" s="158" t="s">
        <v>128</v>
      </c>
      <c r="HV302" s="158" t="s">
        <v>128</v>
      </c>
      <c r="HW302" s="158" t="s">
        <v>128</v>
      </c>
      <c r="HX302" s="158" t="s">
        <v>128</v>
      </c>
      <c r="HY302" s="158" t="s">
        <v>128</v>
      </c>
      <c r="HZ302" s="158" t="s">
        <v>128</v>
      </c>
      <c r="IA302" s="158" t="s">
        <v>128</v>
      </c>
      <c r="IB302" s="158" t="s">
        <v>128</v>
      </c>
      <c r="IC302" s="158" t="s">
        <v>128</v>
      </c>
      <c r="ID302" s="158" t="s">
        <v>128</v>
      </c>
      <c r="IE302" s="158" t="s">
        <v>128</v>
      </c>
      <c r="IF302" s="158" t="s">
        <v>128</v>
      </c>
      <c r="IG302" s="158" t="s">
        <v>128</v>
      </c>
      <c r="IH302" s="158" t="s">
        <v>128</v>
      </c>
      <c r="II302" s="158" t="s">
        <v>128</v>
      </c>
      <c r="IJ302" s="158" t="s">
        <v>128</v>
      </c>
      <c r="IK302" s="158" t="s">
        <v>128</v>
      </c>
      <c r="IL302" s="158" t="s">
        <v>128</v>
      </c>
      <c r="IM302" s="158" t="s">
        <v>128</v>
      </c>
      <c r="IN302" s="158" t="s">
        <v>128</v>
      </c>
      <c r="IO302" s="158" t="s">
        <v>128</v>
      </c>
      <c r="IP302" s="158" t="s">
        <v>128</v>
      </c>
      <c r="IQ302" s="158" t="s">
        <v>128</v>
      </c>
      <c r="IR302" s="158" t="s">
        <v>128</v>
      </c>
      <c r="IS302" s="158" t="s">
        <v>128</v>
      </c>
      <c r="IT302" s="158" t="s">
        <v>128</v>
      </c>
      <c r="IU302" s="158" t="s">
        <v>128</v>
      </c>
      <c r="IV302" s="158" t="s">
        <v>128</v>
      </c>
      <c r="IW302" s="158" t="s">
        <v>128</v>
      </c>
      <c r="IX302" s="158" t="s">
        <v>128</v>
      </c>
      <c r="IY302" s="158" t="s">
        <v>128</v>
      </c>
      <c r="IZ302" s="158" t="s">
        <v>128</v>
      </c>
      <c r="JA302" s="158" t="s">
        <v>128</v>
      </c>
      <c r="JB302" s="158" t="s">
        <v>128</v>
      </c>
      <c r="JC302" s="158" t="s">
        <v>128</v>
      </c>
      <c r="JD302" s="158" t="s">
        <v>128</v>
      </c>
      <c r="JE302" s="158" t="s">
        <v>128</v>
      </c>
      <c r="JF302" s="158" t="s">
        <v>128</v>
      </c>
      <c r="JG302" s="158" t="s">
        <v>128</v>
      </c>
      <c r="JH302" s="158" t="s">
        <v>128</v>
      </c>
      <c r="JI302" s="158" t="s">
        <v>128</v>
      </c>
      <c r="JJ302" s="158" t="s">
        <v>128</v>
      </c>
      <c r="JK302" s="158" t="s">
        <v>128</v>
      </c>
      <c r="JL302" s="158" t="s">
        <v>128</v>
      </c>
      <c r="JM302" s="158" t="s">
        <v>128</v>
      </c>
      <c r="JN302" s="158" t="s">
        <v>128</v>
      </c>
      <c r="JO302" s="158" t="s">
        <v>128</v>
      </c>
      <c r="JP302" s="158" t="s">
        <v>128</v>
      </c>
      <c r="JQ302" s="158" t="s">
        <v>128</v>
      </c>
      <c r="JR302" s="158" t="s">
        <v>128</v>
      </c>
      <c r="JS302" s="158" t="s">
        <v>128</v>
      </c>
      <c r="JT302" s="158" t="s">
        <v>128</v>
      </c>
      <c r="JU302" s="158" t="s">
        <v>128</v>
      </c>
      <c r="JV302" s="158" t="s">
        <v>128</v>
      </c>
      <c r="JW302" s="158" t="s">
        <v>128</v>
      </c>
      <c r="JX302" s="158" t="s">
        <v>128</v>
      </c>
      <c r="JY302" s="158" t="s">
        <v>128</v>
      </c>
      <c r="JZ302" s="158" t="s">
        <v>128</v>
      </c>
      <c r="KA302" s="158" t="s">
        <v>128</v>
      </c>
      <c r="KB302" s="158" t="s">
        <v>128</v>
      </c>
      <c r="KC302" s="158" t="s">
        <v>128</v>
      </c>
      <c r="KD302" s="158" t="s">
        <v>128</v>
      </c>
      <c r="KE302" s="158" t="s">
        <v>128</v>
      </c>
      <c r="KF302" s="158" t="s">
        <v>128</v>
      </c>
      <c r="KG302" s="158" t="s">
        <v>128</v>
      </c>
      <c r="KH302" s="158" t="s">
        <v>128</v>
      </c>
      <c r="KI302" s="158" t="s">
        <v>128</v>
      </c>
      <c r="KJ302" s="158" t="s">
        <v>128</v>
      </c>
      <c r="KK302" s="158" t="s">
        <v>128</v>
      </c>
      <c r="KL302" s="158" t="s">
        <v>128</v>
      </c>
      <c r="KM302" s="158" t="s">
        <v>128</v>
      </c>
      <c r="KN302" s="158" t="s">
        <v>128</v>
      </c>
      <c r="KO302" s="158" t="s">
        <v>128</v>
      </c>
      <c r="KP302" s="158" t="s">
        <v>128</v>
      </c>
      <c r="KQ302" s="158" t="s">
        <v>128</v>
      </c>
      <c r="KR302" s="158" t="s">
        <v>128</v>
      </c>
      <c r="KS302" s="158" t="s">
        <v>128</v>
      </c>
      <c r="KT302" s="158" t="s">
        <v>128</v>
      </c>
      <c r="KU302" s="158" t="s">
        <v>128</v>
      </c>
      <c r="KV302" s="158" t="s">
        <v>128</v>
      </c>
      <c r="KW302" s="158" t="s">
        <v>128</v>
      </c>
      <c r="KX302" s="158" t="s">
        <v>128</v>
      </c>
      <c r="KY302" s="158" t="s">
        <v>128</v>
      </c>
      <c r="KZ302" s="158" t="s">
        <v>128</v>
      </c>
      <c r="LA302" s="158" t="s">
        <v>128</v>
      </c>
      <c r="LB302" s="158" t="s">
        <v>128</v>
      </c>
      <c r="LC302" s="158" t="s">
        <v>128</v>
      </c>
      <c r="LD302" s="158" t="s">
        <v>128</v>
      </c>
      <c r="LE302" s="158" t="s">
        <v>128</v>
      </c>
      <c r="LF302" s="158" t="s">
        <v>128</v>
      </c>
      <c r="LG302" s="158" t="s">
        <v>128</v>
      </c>
      <c r="LH302" s="158" t="s">
        <v>128</v>
      </c>
      <c r="LI302" s="158" t="s">
        <v>128</v>
      </c>
      <c r="LJ302" s="158" t="s">
        <v>128</v>
      </c>
      <c r="LK302" s="158" t="s">
        <v>128</v>
      </c>
      <c r="LL302" s="158" t="s">
        <v>128</v>
      </c>
      <c r="LM302" s="158" t="s">
        <v>128</v>
      </c>
      <c r="LN302" s="158" t="s">
        <v>128</v>
      </c>
      <c r="LO302" s="158" t="s">
        <v>128</v>
      </c>
      <c r="LP302" s="158" t="s">
        <v>128</v>
      </c>
      <c r="LQ302" s="158" t="s">
        <v>128</v>
      </c>
      <c r="LR302" s="158" t="s">
        <v>128</v>
      </c>
      <c r="LS302" s="158" t="s">
        <v>128</v>
      </c>
      <c r="LT302" s="158" t="s">
        <v>128</v>
      </c>
      <c r="LU302" s="158" t="s">
        <v>128</v>
      </c>
      <c r="LV302" s="158" t="s">
        <v>128</v>
      </c>
      <c r="LW302" s="158" t="s">
        <v>128</v>
      </c>
      <c r="LX302" s="158" t="s">
        <v>128</v>
      </c>
      <c r="LY302" s="158" t="s">
        <v>128</v>
      </c>
      <c r="LZ302" s="158" t="s">
        <v>128</v>
      </c>
      <c r="MA302" s="158" t="s">
        <v>128</v>
      </c>
      <c r="MB302" s="158" t="s">
        <v>128</v>
      </c>
      <c r="MC302" s="158" t="s">
        <v>128</v>
      </c>
      <c r="MD302" s="158" t="s">
        <v>128</v>
      </c>
      <c r="ME302" s="158" t="s">
        <v>128</v>
      </c>
      <c r="MF302" s="158" t="s">
        <v>128</v>
      </c>
      <c r="MG302" s="158" t="s">
        <v>128</v>
      </c>
      <c r="MH302" s="158" t="s">
        <v>128</v>
      </c>
      <c r="MI302" s="158" t="s">
        <v>128</v>
      </c>
      <c r="MJ302" s="158" t="s">
        <v>128</v>
      </c>
      <c r="MK302" s="158" t="s">
        <v>128</v>
      </c>
      <c r="ML302" s="158" t="s">
        <v>128</v>
      </c>
      <c r="MM302" s="158" t="s">
        <v>128</v>
      </c>
      <c r="MN302" s="158" t="s">
        <v>128</v>
      </c>
      <c r="MO302" s="158" t="s">
        <v>128</v>
      </c>
      <c r="MP302" s="158" t="s">
        <v>128</v>
      </c>
      <c r="MQ302" s="158" t="s">
        <v>128</v>
      </c>
      <c r="MR302" s="158" t="s">
        <v>128</v>
      </c>
      <c r="MS302" s="158" t="s">
        <v>128</v>
      </c>
      <c r="MT302" s="158" t="s">
        <v>128</v>
      </c>
      <c r="MU302" s="158" t="s">
        <v>128</v>
      </c>
      <c r="MV302" s="158" t="s">
        <v>128</v>
      </c>
      <c r="MW302" s="158" t="s">
        <v>128</v>
      </c>
      <c r="MX302" s="158" t="s">
        <v>128</v>
      </c>
      <c r="MY302" s="158" t="s">
        <v>128</v>
      </c>
      <c r="MZ302" s="158" t="s">
        <v>128</v>
      </c>
      <c r="NA302" s="158" t="s">
        <v>128</v>
      </c>
      <c r="NB302" s="158" t="s">
        <v>128</v>
      </c>
      <c r="NC302" s="158" t="s">
        <v>128</v>
      </c>
      <c r="ND302" s="158" t="s">
        <v>128</v>
      </c>
      <c r="NE302" s="158" t="s">
        <v>128</v>
      </c>
      <c r="NF302" s="158" t="s">
        <v>128</v>
      </c>
      <c r="NG302" s="158" t="s">
        <v>128</v>
      </c>
      <c r="NH302" s="158" t="s">
        <v>128</v>
      </c>
      <c r="NI302" s="158" t="s">
        <v>128</v>
      </c>
      <c r="NJ302" s="158" t="s">
        <v>128</v>
      </c>
      <c r="NK302" s="158" t="s">
        <v>128</v>
      </c>
      <c r="NL302" s="158" t="s">
        <v>128</v>
      </c>
      <c r="NM302" s="158" t="s">
        <v>128</v>
      </c>
      <c r="NN302" s="158" t="s">
        <v>128</v>
      </c>
      <c r="NO302" s="158" t="s">
        <v>128</v>
      </c>
      <c r="NP302" s="158" t="s">
        <v>128</v>
      </c>
      <c r="NQ302" s="158" t="s">
        <v>128</v>
      </c>
      <c r="NR302" s="158" t="s">
        <v>128</v>
      </c>
      <c r="NS302" s="158" t="s">
        <v>128</v>
      </c>
      <c r="NT302" s="158" t="s">
        <v>128</v>
      </c>
      <c r="NU302" s="158" t="s">
        <v>128</v>
      </c>
      <c r="NV302" s="158" t="s">
        <v>128</v>
      </c>
      <c r="NW302" s="158" t="s">
        <v>128</v>
      </c>
      <c r="NX302" s="158" t="s">
        <v>128</v>
      </c>
      <c r="NY302" s="158" t="s">
        <v>128</v>
      </c>
      <c r="NZ302" s="158" t="s">
        <v>128</v>
      </c>
      <c r="OA302" s="158" t="s">
        <v>128</v>
      </c>
      <c r="OB302" s="158" t="s">
        <v>128</v>
      </c>
      <c r="OC302" s="158" t="s">
        <v>128</v>
      </c>
      <c r="OD302" s="158" t="s">
        <v>128</v>
      </c>
      <c r="OE302" s="170" t="s">
        <v>128</v>
      </c>
      <c r="OF302" s="181"/>
      <c r="OG302" s="174">
        <f t="shared" si="1778"/>
        <v>48.524373792956204</v>
      </c>
      <c r="OH302" s="66" t="str">
        <f t="shared" si="1779"/>
        <v>kg/GJ delivered</v>
      </c>
      <c r="OI302" s="66" t="str">
        <f t="shared" si="1780"/>
        <v/>
      </c>
      <c r="OJ302" s="66" t="str">
        <f t="shared" si="1781"/>
        <v/>
      </c>
      <c r="OK302" s="66" t="str">
        <f t="shared" si="1782"/>
        <v/>
      </c>
      <c r="OL302" s="66" t="str">
        <f t="shared" si="1783"/>
        <v/>
      </c>
      <c r="OM302" s="66" t="str">
        <f t="shared" si="1784"/>
        <v/>
      </c>
      <c r="ON302" s="66" t="str">
        <f t="shared" si="1785"/>
        <v/>
      </c>
      <c r="OO302" s="66" t="str">
        <f t="shared" si="1786"/>
        <v/>
      </c>
      <c r="OP302" s="66" t="str">
        <f t="shared" si="1787"/>
        <v/>
      </c>
      <c r="OQ302" s="66" t="str">
        <f t="shared" si="1788"/>
        <v/>
      </c>
      <c r="OR302" s="66" t="str">
        <f t="shared" si="1789"/>
        <v/>
      </c>
      <c r="OS302" s="66" t="str">
        <f t="shared" si="1790"/>
        <v/>
      </c>
      <c r="OT302" s="66" t="str">
        <f t="shared" si="1791"/>
        <v/>
      </c>
      <c r="OU302" s="66" t="str">
        <f t="shared" si="1792"/>
        <v/>
      </c>
      <c r="OV302" s="66" t="str">
        <f t="shared" si="1793"/>
        <v/>
      </c>
      <c r="OW302" s="66" t="str">
        <f t="shared" si="1794"/>
        <v/>
      </c>
      <c r="OX302" s="66" t="str">
        <f t="shared" si="1795"/>
        <v/>
      </c>
      <c r="OY302" s="66" t="str">
        <f t="shared" si="1796"/>
        <v/>
      </c>
      <c r="OZ302" s="66" t="str">
        <f t="shared" si="1797"/>
        <v/>
      </c>
      <c r="PA302" s="66" t="str">
        <f t="shared" si="1798"/>
        <v/>
      </c>
      <c r="PB302" s="66" t="str">
        <f t="shared" si="1799"/>
        <v/>
      </c>
      <c r="PC302" s="66" t="str">
        <f t="shared" si="1800"/>
        <v/>
      </c>
      <c r="PD302" s="66" t="str">
        <f t="shared" si="1801"/>
        <v/>
      </c>
      <c r="PE302" s="66" t="str">
        <f t="shared" si="1802"/>
        <v/>
      </c>
      <c r="PF302" s="66" t="str">
        <f t="shared" si="1803"/>
        <v/>
      </c>
      <c r="PG302" s="66" t="str">
        <f t="shared" si="1804"/>
        <v/>
      </c>
      <c r="PH302" s="66" t="str">
        <f t="shared" si="1805"/>
        <v/>
      </c>
      <c r="PI302" s="66" t="str">
        <f t="shared" si="1806"/>
        <v/>
      </c>
      <c r="PJ302" s="66" t="str">
        <f t="shared" si="1807"/>
        <v/>
      </c>
      <c r="PK302" s="66" t="str">
        <f t="shared" si="1808"/>
        <v/>
      </c>
      <c r="PL302" s="66" t="str">
        <f t="shared" si="1809"/>
        <v/>
      </c>
      <c r="PM302" s="66" t="str">
        <f t="shared" si="1810"/>
        <v/>
      </c>
      <c r="PN302" s="66" t="str">
        <f t="shared" si="1811"/>
        <v/>
      </c>
      <c r="PO302" s="66" t="str">
        <f t="shared" si="1812"/>
        <v/>
      </c>
      <c r="PP302" s="66" t="str">
        <f t="shared" si="1813"/>
        <v/>
      </c>
      <c r="PQ302" s="66" t="str">
        <f t="shared" si="1814"/>
        <v/>
      </c>
      <c r="PR302" s="66" t="str">
        <f t="shared" si="1815"/>
        <v/>
      </c>
      <c r="PS302" s="66" t="str">
        <f t="shared" si="1816"/>
        <v/>
      </c>
      <c r="PT302" s="66" t="str">
        <f t="shared" si="1817"/>
        <v/>
      </c>
      <c r="PU302" s="66" t="str">
        <f t="shared" si="1818"/>
        <v/>
      </c>
      <c r="PV302" s="66" t="str">
        <f t="shared" si="1819"/>
        <v/>
      </c>
      <c r="PW302" s="66" t="str">
        <f t="shared" si="1820"/>
        <v/>
      </c>
      <c r="PX302" s="66" t="str">
        <f t="shared" si="1821"/>
        <v/>
      </c>
      <c r="PY302" s="66" t="str">
        <f t="shared" si="1822"/>
        <v/>
      </c>
      <c r="PZ302" s="66" t="str">
        <f t="shared" si="1823"/>
        <v/>
      </c>
      <c r="QA302" s="66" t="str">
        <f t="shared" si="1824"/>
        <v/>
      </c>
      <c r="QB302" s="66" t="str">
        <f t="shared" si="1825"/>
        <v/>
      </c>
      <c r="QC302" s="66" t="str">
        <f t="shared" si="1826"/>
        <v/>
      </c>
      <c r="QD302" s="66" t="str">
        <f t="shared" si="1827"/>
        <v/>
      </c>
      <c r="QE302" s="66" t="str">
        <f t="shared" si="1828"/>
        <v/>
      </c>
      <c r="QF302" s="66" t="str">
        <f t="shared" si="1829"/>
        <v/>
      </c>
      <c r="QG302" s="66" t="str">
        <f t="shared" si="1830"/>
        <v/>
      </c>
      <c r="QH302" s="66" t="str">
        <f t="shared" si="1831"/>
        <v/>
      </c>
      <c r="QI302" s="66" t="str">
        <f t="shared" si="1832"/>
        <v/>
      </c>
      <c r="QJ302" s="66" t="str">
        <f t="shared" si="1833"/>
        <v/>
      </c>
      <c r="QK302" s="66" t="str">
        <f t="shared" si="1834"/>
        <v/>
      </c>
      <c r="QL302" s="66" t="str">
        <f t="shared" si="1835"/>
        <v/>
      </c>
      <c r="QM302" s="66" t="str">
        <f t="shared" si="1836"/>
        <v/>
      </c>
      <c r="QN302" s="66" t="str">
        <f t="shared" si="1837"/>
        <v/>
      </c>
      <c r="QO302" s="66" t="str">
        <f t="shared" si="1838"/>
        <v/>
      </c>
      <c r="QP302" s="66" t="str">
        <f t="shared" si="1839"/>
        <v/>
      </c>
      <c r="QQ302" s="66" t="str">
        <f t="shared" si="1840"/>
        <v/>
      </c>
      <c r="QR302" s="66" t="str">
        <f t="shared" si="1841"/>
        <v/>
      </c>
      <c r="QS302" s="66" t="str">
        <f t="shared" si="1842"/>
        <v/>
      </c>
      <c r="QT302" s="66" t="str">
        <f t="shared" si="1843"/>
        <v/>
      </c>
      <c r="QU302" s="66" t="str">
        <f t="shared" si="1844"/>
        <v/>
      </c>
      <c r="QV302" s="66" t="str">
        <f t="shared" si="1845"/>
        <v/>
      </c>
      <c r="QW302" s="66" t="str">
        <f t="shared" si="1846"/>
        <v/>
      </c>
      <c r="QX302" s="66" t="str">
        <f t="shared" si="1847"/>
        <v/>
      </c>
      <c r="QY302" s="66" t="str">
        <f t="shared" si="1848"/>
        <v/>
      </c>
      <c r="QZ302" s="66" t="str">
        <f t="shared" si="1849"/>
        <v/>
      </c>
      <c r="RA302" s="66" t="str">
        <f t="shared" si="1850"/>
        <v/>
      </c>
      <c r="RB302" s="66" t="str">
        <f t="shared" si="1851"/>
        <v/>
      </c>
      <c r="RC302" s="66" t="str">
        <f t="shared" si="1852"/>
        <v/>
      </c>
      <c r="RD302" s="66" t="str">
        <f t="shared" si="1853"/>
        <v/>
      </c>
      <c r="RE302" s="66" t="str">
        <f t="shared" si="1854"/>
        <v/>
      </c>
      <c r="RF302" s="66" t="str">
        <f t="shared" si="1855"/>
        <v/>
      </c>
      <c r="RG302" s="66" t="str">
        <f t="shared" si="1856"/>
        <v/>
      </c>
      <c r="RH302" s="66" t="str">
        <f t="shared" si="1857"/>
        <v/>
      </c>
      <c r="RI302" s="66" t="str">
        <f t="shared" si="1858"/>
        <v/>
      </c>
      <c r="RJ302" s="66" t="str">
        <f t="shared" si="1859"/>
        <v/>
      </c>
      <c r="RK302" s="66" t="str">
        <f t="shared" si="1860"/>
        <v/>
      </c>
      <c r="RL302" s="66" t="str">
        <f t="shared" si="1861"/>
        <v/>
      </c>
      <c r="RM302" s="66" t="str">
        <f t="shared" si="1862"/>
        <v/>
      </c>
      <c r="RN302" s="66" t="str">
        <f t="shared" si="1863"/>
        <v/>
      </c>
      <c r="RO302" s="66" t="str">
        <f t="shared" si="1864"/>
        <v/>
      </c>
      <c r="RP302" s="66" t="str">
        <f t="shared" si="1865"/>
        <v/>
      </c>
      <c r="RQ302" s="66" t="str">
        <f t="shared" si="1866"/>
        <v/>
      </c>
      <c r="RR302" s="66" t="str">
        <f t="shared" si="1867"/>
        <v/>
      </c>
      <c r="RS302" s="66" t="str">
        <f t="shared" si="1868"/>
        <v/>
      </c>
      <c r="RT302" s="66" t="str">
        <f t="shared" si="1869"/>
        <v/>
      </c>
      <c r="RU302" s="66" t="str">
        <f t="shared" si="1870"/>
        <v/>
      </c>
      <c r="RV302" s="66" t="str">
        <f t="shared" si="1871"/>
        <v/>
      </c>
      <c r="RW302" s="66" t="str">
        <f t="shared" si="1872"/>
        <v/>
      </c>
      <c r="RX302" s="66" t="str">
        <f t="shared" si="1873"/>
        <v/>
      </c>
      <c r="RY302" s="66" t="str">
        <f t="shared" si="1874"/>
        <v/>
      </c>
      <c r="RZ302" s="66" t="str">
        <f t="shared" si="1875"/>
        <v/>
      </c>
      <c r="SA302" s="66" t="str">
        <f t="shared" si="1876"/>
        <v/>
      </c>
      <c r="SB302" s="66" t="str">
        <f t="shared" si="1877"/>
        <v/>
      </c>
      <c r="SC302" s="66" t="str">
        <f t="shared" si="1878"/>
        <v/>
      </c>
      <c r="SD302" s="66" t="str">
        <f t="shared" si="1879"/>
        <v/>
      </c>
      <c r="SE302" s="66" t="str">
        <f t="shared" si="1880"/>
        <v/>
      </c>
      <c r="SF302" s="66" t="str">
        <f t="shared" si="1881"/>
        <v/>
      </c>
      <c r="SG302" s="66" t="str">
        <f t="shared" si="1882"/>
        <v/>
      </c>
      <c r="SH302" s="66" t="str">
        <f t="shared" si="1883"/>
        <v/>
      </c>
      <c r="SI302" s="66" t="str">
        <f t="shared" si="1884"/>
        <v/>
      </c>
      <c r="SJ302" s="66" t="str">
        <f t="shared" si="1885"/>
        <v/>
      </c>
      <c r="SK302" s="66" t="str">
        <f t="shared" si="1886"/>
        <v/>
      </c>
      <c r="SL302" s="66" t="str">
        <f t="shared" si="1887"/>
        <v/>
      </c>
      <c r="SM302" s="66" t="str">
        <f t="shared" si="1888"/>
        <v/>
      </c>
      <c r="SN302" s="66" t="str">
        <f t="shared" si="1889"/>
        <v/>
      </c>
      <c r="SO302" s="66" t="str">
        <f t="shared" si="1890"/>
        <v/>
      </c>
      <c r="SP302" s="66" t="str">
        <f t="shared" si="1891"/>
        <v/>
      </c>
      <c r="SQ302" s="66" t="str">
        <f t="shared" si="1892"/>
        <v/>
      </c>
      <c r="SR302" s="66" t="str">
        <f t="shared" si="1893"/>
        <v/>
      </c>
      <c r="SS302" s="66" t="str">
        <f t="shared" si="1894"/>
        <v/>
      </c>
      <c r="ST302" s="66" t="str">
        <f t="shared" si="1895"/>
        <v/>
      </c>
      <c r="SU302" s="66" t="str">
        <f t="shared" si="1896"/>
        <v/>
      </c>
      <c r="SV302" s="66" t="str">
        <f t="shared" si="1897"/>
        <v/>
      </c>
      <c r="SW302" s="66" t="str">
        <f t="shared" si="1898"/>
        <v/>
      </c>
      <c r="SX302" s="66" t="str">
        <f t="shared" si="1899"/>
        <v/>
      </c>
      <c r="SY302" s="66" t="str">
        <f t="shared" si="1900"/>
        <v/>
      </c>
      <c r="SZ302" s="66" t="str">
        <f t="shared" si="1901"/>
        <v/>
      </c>
      <c r="TA302" s="66" t="str">
        <f t="shared" si="1902"/>
        <v/>
      </c>
      <c r="TB302" s="66" t="str">
        <f t="shared" si="1903"/>
        <v/>
      </c>
      <c r="TC302" s="66" t="str">
        <f t="shared" si="1904"/>
        <v/>
      </c>
      <c r="TD302" s="66" t="str">
        <f t="shared" si="1905"/>
        <v/>
      </c>
      <c r="TE302" s="66" t="str">
        <f t="shared" si="1906"/>
        <v/>
      </c>
      <c r="TF302" s="66" t="str">
        <f t="shared" si="1907"/>
        <v/>
      </c>
      <c r="TG302" s="66" t="str">
        <f t="shared" si="1908"/>
        <v/>
      </c>
      <c r="TH302" s="66" t="str">
        <f t="shared" si="1909"/>
        <v/>
      </c>
      <c r="TI302" s="66" t="str">
        <f t="shared" si="1910"/>
        <v/>
      </c>
      <c r="TJ302" s="66" t="str">
        <f t="shared" si="1911"/>
        <v/>
      </c>
      <c r="TK302" s="66" t="str">
        <f t="shared" si="1912"/>
        <v/>
      </c>
      <c r="TL302" s="66" t="str">
        <f t="shared" si="1913"/>
        <v/>
      </c>
      <c r="TM302" s="66" t="str">
        <f t="shared" si="1914"/>
        <v/>
      </c>
      <c r="TN302" s="66" t="str">
        <f t="shared" si="1915"/>
        <v/>
      </c>
      <c r="TO302" s="66" t="str">
        <f t="shared" si="1916"/>
        <v/>
      </c>
      <c r="TP302" s="66" t="str">
        <f t="shared" si="1917"/>
        <v/>
      </c>
      <c r="TQ302" s="66" t="str">
        <f t="shared" si="1918"/>
        <v/>
      </c>
      <c r="TR302" s="66" t="str">
        <f t="shared" si="1919"/>
        <v/>
      </c>
      <c r="TS302" s="66" t="str">
        <f t="shared" si="1920"/>
        <v/>
      </c>
      <c r="TT302" s="66" t="str">
        <f t="shared" si="1921"/>
        <v/>
      </c>
      <c r="TU302" s="66" t="str">
        <f t="shared" si="1922"/>
        <v/>
      </c>
      <c r="TV302" s="66" t="str">
        <f t="shared" si="1923"/>
        <v/>
      </c>
      <c r="TW302" s="66" t="str">
        <f t="shared" si="1924"/>
        <v/>
      </c>
      <c r="TX302" s="66" t="str">
        <f t="shared" si="1925"/>
        <v/>
      </c>
      <c r="TY302" s="66" t="str">
        <f t="shared" si="1926"/>
        <v/>
      </c>
      <c r="TZ302" s="66" t="str">
        <f t="shared" si="1927"/>
        <v/>
      </c>
      <c r="UA302" s="66" t="str">
        <f t="shared" si="1928"/>
        <v/>
      </c>
      <c r="UB302" s="66" t="str">
        <f t="shared" si="1929"/>
        <v/>
      </c>
      <c r="UC302" s="66" t="str">
        <f t="shared" si="1930"/>
        <v/>
      </c>
      <c r="UD302" s="66" t="str">
        <f t="shared" si="1931"/>
        <v/>
      </c>
      <c r="UE302" s="66" t="str">
        <f t="shared" si="1932"/>
        <v/>
      </c>
      <c r="UF302" s="66" t="str">
        <f t="shared" si="1933"/>
        <v/>
      </c>
      <c r="UG302" s="66" t="str">
        <f t="shared" si="1934"/>
        <v/>
      </c>
      <c r="UH302" s="66" t="str">
        <f t="shared" si="1935"/>
        <v/>
      </c>
      <c r="UI302" s="66" t="str">
        <f t="shared" si="1936"/>
        <v/>
      </c>
      <c r="UJ302" s="66" t="str">
        <f t="shared" si="1937"/>
        <v/>
      </c>
      <c r="UK302" s="66" t="str">
        <f t="shared" si="1938"/>
        <v/>
      </c>
      <c r="UL302" s="66" t="str">
        <f t="shared" si="1939"/>
        <v/>
      </c>
      <c r="UM302" s="66" t="str">
        <f t="shared" si="1940"/>
        <v/>
      </c>
      <c r="UN302" s="66" t="str">
        <f t="shared" si="1941"/>
        <v/>
      </c>
      <c r="UO302" s="66" t="str">
        <f t="shared" si="1942"/>
        <v/>
      </c>
      <c r="UP302" s="66" t="str">
        <f t="shared" si="1943"/>
        <v/>
      </c>
      <c r="UQ302" s="66" t="str">
        <f t="shared" si="1944"/>
        <v/>
      </c>
      <c r="UR302" s="66" t="str">
        <f t="shared" si="1945"/>
        <v/>
      </c>
      <c r="US302" s="66" t="str">
        <f t="shared" si="1946"/>
        <v/>
      </c>
      <c r="UT302" s="66" t="str">
        <f t="shared" si="1947"/>
        <v/>
      </c>
      <c r="UU302" s="66" t="str">
        <f t="shared" si="1948"/>
        <v/>
      </c>
      <c r="UV302" s="66" t="str">
        <f t="shared" si="1949"/>
        <v/>
      </c>
      <c r="UW302" s="66" t="str">
        <f t="shared" si="1950"/>
        <v/>
      </c>
      <c r="UX302" s="66" t="str">
        <f t="shared" si="1951"/>
        <v/>
      </c>
      <c r="UY302" s="66" t="str">
        <f t="shared" si="1952"/>
        <v/>
      </c>
      <c r="UZ302" s="66" t="str">
        <f t="shared" si="1953"/>
        <v/>
      </c>
      <c r="VA302" s="66" t="str">
        <f t="shared" si="1954"/>
        <v/>
      </c>
      <c r="VB302" s="66" t="str">
        <f t="shared" si="1955"/>
        <v/>
      </c>
      <c r="VC302" s="66" t="str">
        <f t="shared" si="1956"/>
        <v/>
      </c>
      <c r="VD302" s="66" t="str">
        <f t="shared" si="1957"/>
        <v/>
      </c>
      <c r="VE302" s="66" t="str">
        <f t="shared" si="1958"/>
        <v/>
      </c>
      <c r="VF302" s="66" t="str">
        <f t="shared" si="1959"/>
        <v/>
      </c>
      <c r="VG302" s="66" t="str">
        <f t="shared" si="1960"/>
        <v/>
      </c>
      <c r="VH302" s="66" t="str">
        <f t="shared" si="1961"/>
        <v/>
      </c>
      <c r="VI302" s="66" t="str">
        <f t="shared" si="1962"/>
        <v/>
      </c>
      <c r="VJ302" s="66" t="str">
        <f t="shared" si="1963"/>
        <v/>
      </c>
      <c r="VK302" s="66" t="str">
        <f t="shared" si="1964"/>
        <v/>
      </c>
      <c r="VL302" s="66" t="str">
        <f t="shared" si="1965"/>
        <v/>
      </c>
      <c r="VM302" s="66" t="str">
        <f t="shared" si="1966"/>
        <v/>
      </c>
      <c r="VN302" s="66" t="str">
        <f t="shared" si="1967"/>
        <v/>
      </c>
      <c r="VO302" s="66" t="str">
        <f t="shared" si="1968"/>
        <v/>
      </c>
      <c r="VP302" s="66" t="str">
        <f t="shared" si="1969"/>
        <v/>
      </c>
      <c r="VQ302" s="66" t="str">
        <f t="shared" si="1970"/>
        <v/>
      </c>
      <c r="VR302" s="66" t="str">
        <f t="shared" si="1971"/>
        <v/>
      </c>
      <c r="VS302" s="66" t="str">
        <f t="shared" si="1972"/>
        <v/>
      </c>
      <c r="VT302" s="66" t="str">
        <f t="shared" si="1973"/>
        <v/>
      </c>
      <c r="VU302" s="66" t="str">
        <f t="shared" si="1974"/>
        <v/>
      </c>
      <c r="VV302" s="66" t="str">
        <f t="shared" si="1975"/>
        <v/>
      </c>
      <c r="VW302" s="66" t="str">
        <f t="shared" si="1976"/>
        <v/>
      </c>
      <c r="VX302" s="66" t="str">
        <f t="shared" si="1977"/>
        <v/>
      </c>
      <c r="VY302" s="66" t="str">
        <f t="shared" si="1978"/>
        <v/>
      </c>
      <c r="VZ302" s="66" t="str">
        <f t="shared" si="1979"/>
        <v/>
      </c>
      <c r="WA302" s="66" t="str">
        <f t="shared" si="1980"/>
        <v/>
      </c>
      <c r="WB302" s="66" t="str">
        <f t="shared" si="1981"/>
        <v/>
      </c>
      <c r="WC302" s="66" t="str">
        <f t="shared" si="1982"/>
        <v/>
      </c>
      <c r="WD302" s="66" t="str">
        <f t="shared" si="1983"/>
        <v/>
      </c>
      <c r="WE302" s="66" t="str">
        <f t="shared" si="1984"/>
        <v/>
      </c>
      <c r="WF302" s="66" t="str">
        <f t="shared" si="1985"/>
        <v/>
      </c>
      <c r="WG302" s="66" t="str">
        <f t="shared" si="1986"/>
        <v/>
      </c>
      <c r="WH302" s="66" t="str">
        <f t="shared" si="1987"/>
        <v/>
      </c>
      <c r="WI302" s="66" t="str">
        <f t="shared" si="1988"/>
        <v/>
      </c>
      <c r="WJ302" s="66" t="str">
        <f t="shared" si="1989"/>
        <v/>
      </c>
      <c r="WK302" s="66" t="str">
        <f t="shared" si="1990"/>
        <v/>
      </c>
      <c r="WL302" s="66" t="str">
        <f t="shared" si="1991"/>
        <v/>
      </c>
      <c r="WM302" s="66" t="str">
        <f t="shared" si="1992"/>
        <v/>
      </c>
      <c r="WN302" s="66" t="str">
        <f t="shared" si="1993"/>
        <v/>
      </c>
      <c r="WO302" s="66" t="str">
        <f t="shared" si="1994"/>
        <v/>
      </c>
      <c r="WP302" s="66" t="str">
        <f t="shared" si="1995"/>
        <v/>
      </c>
      <c r="WQ302" s="66" t="str">
        <f t="shared" si="1996"/>
        <v/>
      </c>
      <c r="WR302" s="66" t="str">
        <f t="shared" si="1997"/>
        <v/>
      </c>
      <c r="WS302" s="66" t="str">
        <f t="shared" si="1998"/>
        <v/>
      </c>
      <c r="WT302" s="66" t="str">
        <f t="shared" si="1999"/>
        <v/>
      </c>
      <c r="WU302" s="66" t="str">
        <f t="shared" si="2000"/>
        <v/>
      </c>
      <c r="WV302" s="66" t="str">
        <f t="shared" si="2001"/>
        <v/>
      </c>
      <c r="WW302" s="66" t="str">
        <f t="shared" si="2002"/>
        <v/>
      </c>
      <c r="WX302" s="66" t="str">
        <f t="shared" si="2003"/>
        <v/>
      </c>
      <c r="WY302" s="66" t="str">
        <f t="shared" si="2004"/>
        <v/>
      </c>
      <c r="WZ302" s="66" t="str">
        <f t="shared" si="2005"/>
        <v/>
      </c>
      <c r="XA302" s="66" t="str">
        <f t="shared" si="2006"/>
        <v/>
      </c>
      <c r="XB302" s="66" t="str">
        <f t="shared" si="2007"/>
        <v/>
      </c>
      <c r="XC302" s="66" t="str">
        <f t="shared" si="2008"/>
        <v/>
      </c>
      <c r="XD302" s="66" t="str">
        <f t="shared" si="2009"/>
        <v/>
      </c>
      <c r="XE302" s="66" t="str">
        <f t="shared" si="2010"/>
        <v/>
      </c>
      <c r="XF302" s="66" t="str">
        <f t="shared" si="2011"/>
        <v/>
      </c>
      <c r="XG302" s="66" t="str">
        <f t="shared" si="2012"/>
        <v/>
      </c>
      <c r="XH302" s="66" t="str">
        <f t="shared" si="2013"/>
        <v/>
      </c>
      <c r="XI302" s="66" t="str">
        <f t="shared" si="2014"/>
        <v/>
      </c>
      <c r="XJ302" s="66" t="str">
        <f t="shared" si="2015"/>
        <v/>
      </c>
      <c r="XK302" s="66" t="str">
        <f t="shared" si="2016"/>
        <v/>
      </c>
      <c r="XL302" s="66" t="str">
        <f t="shared" si="2017"/>
        <v/>
      </c>
      <c r="XM302" s="66" t="str">
        <f t="shared" si="2018"/>
        <v/>
      </c>
      <c r="XN302" s="66" t="str">
        <f t="shared" si="2019"/>
        <v/>
      </c>
      <c r="XO302" s="66" t="str">
        <f t="shared" si="2020"/>
        <v/>
      </c>
      <c r="XP302" s="66" t="str">
        <f t="shared" si="2021"/>
        <v/>
      </c>
      <c r="XQ302" s="66" t="str">
        <f t="shared" si="2022"/>
        <v/>
      </c>
      <c r="XR302" s="66" t="str">
        <f t="shared" si="2023"/>
        <v/>
      </c>
      <c r="XS302" s="66" t="str">
        <f t="shared" si="2024"/>
        <v/>
      </c>
      <c r="XT302" s="66" t="str">
        <f t="shared" si="2025"/>
        <v/>
      </c>
      <c r="XU302" s="66" t="str">
        <f t="shared" si="2026"/>
        <v/>
      </c>
      <c r="XV302" s="66" t="str">
        <f t="shared" si="2027"/>
        <v/>
      </c>
      <c r="XW302" s="66" t="str">
        <f t="shared" si="2028"/>
        <v/>
      </c>
      <c r="XX302" s="66" t="str">
        <f t="shared" si="2029"/>
        <v/>
      </c>
      <c r="XY302" s="66" t="str">
        <f t="shared" si="2030"/>
        <v/>
      </c>
      <c r="XZ302" s="66" t="str">
        <f t="shared" si="2031"/>
        <v/>
      </c>
      <c r="YA302" s="66" t="str">
        <f t="shared" si="2032"/>
        <v/>
      </c>
      <c r="YB302" s="66" t="str">
        <f t="shared" si="2033"/>
        <v/>
      </c>
      <c r="YC302" s="66" t="str">
        <f t="shared" si="2034"/>
        <v/>
      </c>
      <c r="YD302" s="66" t="str">
        <f t="shared" si="2035"/>
        <v/>
      </c>
      <c r="YE302" s="66" t="str">
        <f t="shared" si="2036"/>
        <v/>
      </c>
      <c r="YF302" s="66" t="str">
        <f t="shared" si="2037"/>
        <v/>
      </c>
      <c r="YG302" s="66" t="str">
        <f t="shared" si="2038"/>
        <v/>
      </c>
      <c r="YH302" s="66" t="str">
        <f t="shared" si="2039"/>
        <v/>
      </c>
      <c r="YI302" s="66" t="str">
        <f t="shared" si="2040"/>
        <v/>
      </c>
      <c r="YJ302" s="66" t="str">
        <f t="shared" si="2041"/>
        <v/>
      </c>
      <c r="YK302" s="66" t="str">
        <f t="shared" si="2042"/>
        <v/>
      </c>
      <c r="YL302" s="66" t="str">
        <f t="shared" si="2043"/>
        <v/>
      </c>
      <c r="YM302" s="66" t="str">
        <f t="shared" si="2044"/>
        <v/>
      </c>
      <c r="YN302" s="66" t="str">
        <f t="shared" si="2045"/>
        <v/>
      </c>
      <c r="YO302" s="66" t="str">
        <f t="shared" si="2046"/>
        <v/>
      </c>
      <c r="YP302" s="66" t="str">
        <f t="shared" si="2047"/>
        <v/>
      </c>
      <c r="YQ302" s="66" t="str">
        <f t="shared" si="2048"/>
        <v/>
      </c>
      <c r="YR302" s="66" t="str">
        <f t="shared" si="2049"/>
        <v/>
      </c>
      <c r="YS302" s="66" t="str">
        <f t="shared" si="2050"/>
        <v/>
      </c>
      <c r="YT302" s="66" t="str">
        <f t="shared" si="2051"/>
        <v/>
      </c>
      <c r="YU302" s="66" t="str">
        <f t="shared" si="2052"/>
        <v/>
      </c>
      <c r="YV302" s="66" t="str">
        <f t="shared" si="2053"/>
        <v/>
      </c>
      <c r="YW302" s="66" t="str">
        <f t="shared" si="2054"/>
        <v/>
      </c>
      <c r="YX302" s="66" t="str">
        <f t="shared" si="2055"/>
        <v/>
      </c>
      <c r="YY302" s="66" t="str">
        <f t="shared" si="2056"/>
        <v/>
      </c>
      <c r="YZ302" s="66" t="str">
        <f t="shared" si="2057"/>
        <v/>
      </c>
      <c r="ZA302" s="66" t="str">
        <f t="shared" si="2058"/>
        <v/>
      </c>
      <c r="ZB302" s="66" t="str">
        <f t="shared" si="2059"/>
        <v/>
      </c>
      <c r="ZC302" s="66" t="str">
        <f t="shared" si="2060"/>
        <v/>
      </c>
      <c r="ZD302" s="66" t="str">
        <f t="shared" si="2061"/>
        <v/>
      </c>
      <c r="ZE302" s="66" t="str">
        <f t="shared" si="2062"/>
        <v/>
      </c>
      <c r="ZF302" s="66" t="str">
        <f t="shared" si="2063"/>
        <v/>
      </c>
      <c r="ZG302" s="66" t="str">
        <f t="shared" si="2064"/>
        <v/>
      </c>
      <c r="ZH302" s="66" t="str">
        <f t="shared" si="2065"/>
        <v/>
      </c>
      <c r="ZI302" s="66" t="str">
        <f t="shared" si="2066"/>
        <v/>
      </c>
      <c r="ZJ302" s="66" t="str">
        <f t="shared" si="2067"/>
        <v/>
      </c>
      <c r="ZK302" s="66" t="str">
        <f t="shared" si="2068"/>
        <v/>
      </c>
      <c r="ZL302" s="66" t="str">
        <f t="shared" si="2069"/>
        <v/>
      </c>
      <c r="ZM302" s="66" t="str">
        <f t="shared" si="2070"/>
        <v/>
      </c>
      <c r="ZN302" s="66" t="str">
        <f t="shared" si="2071"/>
        <v/>
      </c>
      <c r="ZO302" s="66" t="str">
        <f t="shared" si="2072"/>
        <v/>
      </c>
      <c r="ZP302" s="66" t="str">
        <f t="shared" si="2073"/>
        <v/>
      </c>
      <c r="ZQ302" s="66" t="str">
        <f t="shared" si="2074"/>
        <v/>
      </c>
      <c r="ZR302" s="66" t="str">
        <f t="shared" si="2075"/>
        <v/>
      </c>
      <c r="ZS302" s="66" t="str">
        <f t="shared" si="2076"/>
        <v/>
      </c>
      <c r="ZT302" s="66" t="str">
        <f t="shared" si="2077"/>
        <v/>
      </c>
      <c r="ZU302" s="66" t="str">
        <f t="shared" si="2078"/>
        <v/>
      </c>
      <c r="ZV302" s="66" t="str">
        <f t="shared" si="2079"/>
        <v/>
      </c>
      <c r="ZW302" s="66" t="str">
        <f t="shared" si="2080"/>
        <v/>
      </c>
      <c r="ZX302" s="66" t="str">
        <f t="shared" si="2081"/>
        <v/>
      </c>
      <c r="ZY302" s="66" t="str">
        <f t="shared" si="2082"/>
        <v/>
      </c>
      <c r="ZZ302" s="66" t="str">
        <f t="shared" si="2083"/>
        <v/>
      </c>
      <c r="AAA302" s="66" t="str">
        <f t="shared" si="2084"/>
        <v/>
      </c>
      <c r="AAB302" s="66" t="str">
        <f t="shared" si="2085"/>
        <v/>
      </c>
      <c r="AAC302" s="66" t="str">
        <f t="shared" si="2086"/>
        <v/>
      </c>
      <c r="AAD302" s="66" t="str">
        <f t="shared" si="2087"/>
        <v/>
      </c>
      <c r="AAE302" s="66" t="str">
        <f t="shared" si="2088"/>
        <v/>
      </c>
      <c r="AAF302" s="66" t="str">
        <f t="shared" si="2089"/>
        <v/>
      </c>
      <c r="AAG302" s="66" t="str">
        <f t="shared" si="2090"/>
        <v/>
      </c>
      <c r="AAH302" s="66" t="str">
        <f t="shared" si="2091"/>
        <v/>
      </c>
      <c r="AAI302" s="66" t="str">
        <f t="shared" si="2092"/>
        <v/>
      </c>
      <c r="AAJ302" s="66" t="str">
        <f t="shared" si="2093"/>
        <v/>
      </c>
      <c r="AAK302" s="66" t="str">
        <f t="shared" si="2094"/>
        <v/>
      </c>
      <c r="AAL302" s="66" t="str">
        <f t="shared" si="2095"/>
        <v/>
      </c>
      <c r="AAM302" s="66" t="str">
        <f t="shared" si="2096"/>
        <v/>
      </c>
      <c r="AAN302" s="66" t="str">
        <f t="shared" si="2097"/>
        <v/>
      </c>
      <c r="AAO302" s="66" t="str">
        <f t="shared" si="2098"/>
        <v/>
      </c>
      <c r="AAP302" s="66" t="str">
        <f t="shared" si="2099"/>
        <v/>
      </c>
      <c r="AAQ302" s="66" t="str">
        <f t="shared" si="2100"/>
        <v/>
      </c>
      <c r="AAR302" s="66" t="str">
        <f t="shared" si="2101"/>
        <v/>
      </c>
      <c r="AAS302" s="66" t="str">
        <f t="shared" si="2102"/>
        <v/>
      </c>
      <c r="AAT302" s="66" t="str">
        <f t="shared" si="2103"/>
        <v/>
      </c>
      <c r="AAU302" s="66" t="str">
        <f t="shared" si="2104"/>
        <v/>
      </c>
      <c r="AAV302" s="66" t="str">
        <f t="shared" si="2105"/>
        <v/>
      </c>
      <c r="AAW302" s="66" t="str">
        <f t="shared" si="2106"/>
        <v/>
      </c>
      <c r="AAX302" s="66" t="str">
        <f t="shared" si="2107"/>
        <v/>
      </c>
      <c r="AAY302" s="66" t="str">
        <f t="shared" si="2108"/>
        <v/>
      </c>
      <c r="AAZ302" s="66" t="str">
        <f t="shared" si="2109"/>
        <v/>
      </c>
      <c r="ABA302" s="66" t="str">
        <f t="shared" si="2110"/>
        <v/>
      </c>
      <c r="ABB302" s="66" t="str">
        <f t="shared" si="2111"/>
        <v/>
      </c>
      <c r="ABC302" s="66" t="str">
        <f t="shared" si="2112"/>
        <v/>
      </c>
      <c r="ABD302" s="66" t="str">
        <f t="shared" si="2113"/>
        <v/>
      </c>
      <c r="ABE302" s="66" t="str">
        <f t="shared" si="2114"/>
        <v/>
      </c>
      <c r="ABF302" s="66" t="str">
        <f t="shared" si="2115"/>
        <v/>
      </c>
      <c r="ABG302" s="66" t="str">
        <f t="shared" si="2116"/>
        <v/>
      </c>
      <c r="ABH302" s="66" t="str">
        <f t="shared" si="2117"/>
        <v/>
      </c>
      <c r="ABI302" s="66" t="str">
        <f t="shared" si="2118"/>
        <v/>
      </c>
      <c r="ABJ302" s="66" t="str">
        <f t="shared" si="2119"/>
        <v/>
      </c>
      <c r="ABK302" s="66" t="str">
        <f t="shared" si="2120"/>
        <v/>
      </c>
      <c r="ABL302" s="66" t="str">
        <f t="shared" si="2121"/>
        <v/>
      </c>
      <c r="ABM302" s="66" t="str">
        <f t="shared" si="2122"/>
        <v/>
      </c>
      <c r="ABN302" s="66" t="str">
        <f t="shared" si="2123"/>
        <v/>
      </c>
      <c r="ABO302" s="66" t="str">
        <f t="shared" si="2124"/>
        <v/>
      </c>
      <c r="ABP302" s="66" t="str">
        <f t="shared" si="2125"/>
        <v/>
      </c>
      <c r="ABQ302" s="66" t="str">
        <f t="shared" si="2126"/>
        <v/>
      </c>
      <c r="ABR302" s="66" t="str">
        <f t="shared" si="2127"/>
        <v/>
      </c>
      <c r="ABS302" s="66" t="str">
        <f t="shared" si="2128"/>
        <v/>
      </c>
      <c r="ABT302" s="66" t="str">
        <f t="shared" si="2129"/>
        <v/>
      </c>
      <c r="ABU302" s="66" t="str">
        <f t="shared" si="2130"/>
        <v/>
      </c>
      <c r="ABV302" s="66" t="str">
        <f t="shared" si="2131"/>
        <v/>
      </c>
      <c r="ABW302" s="66" t="str">
        <f t="shared" si="2132"/>
        <v/>
      </c>
      <c r="ABX302" s="66" t="str">
        <f t="shared" si="2133"/>
        <v/>
      </c>
      <c r="ABY302" s="66" t="str">
        <f t="shared" si="2134"/>
        <v/>
      </c>
      <c r="ABZ302" s="66" t="str">
        <f t="shared" si="2135"/>
        <v/>
      </c>
      <c r="ACA302" s="66" t="str">
        <f t="shared" si="2136"/>
        <v/>
      </c>
      <c r="ACB302" s="66" t="str">
        <f t="shared" si="2137"/>
        <v/>
      </c>
      <c r="ACC302" s="66" t="str">
        <f t="shared" si="2138"/>
        <v/>
      </c>
      <c r="ACD302" s="66" t="str">
        <f t="shared" si="2139"/>
        <v/>
      </c>
      <c r="ACE302" s="66" t="str">
        <f t="shared" si="2140"/>
        <v/>
      </c>
      <c r="ACF302" s="66" t="str">
        <f t="shared" si="2141"/>
        <v/>
      </c>
      <c r="ACG302" s="66" t="str">
        <f t="shared" si="2142"/>
        <v/>
      </c>
      <c r="ACH302" s="66" t="str">
        <f t="shared" si="2143"/>
        <v/>
      </c>
      <c r="ACI302" s="66" t="str">
        <f t="shared" si="2144"/>
        <v/>
      </c>
      <c r="ACJ302" s="66" t="str">
        <f t="shared" si="2145"/>
        <v/>
      </c>
      <c r="ACK302" s="66" t="str">
        <f t="shared" si="2146"/>
        <v/>
      </c>
      <c r="ACL302" s="66" t="str">
        <f t="shared" si="2147"/>
        <v/>
      </c>
      <c r="ACM302" s="66" t="str">
        <f t="shared" ref="ACM302:ACN302" si="2194">IF(AND(ACS$3="Unit", ACL302=""), "", IF(AND(ACS$3="Unit", ACL302="-"),"", IF(ACS$3="Unit", "kg/GJ delivered", IF(AND(NY302&lt;&gt;"", NY302&lt;&gt;"-", NX302="-"),"", IF($H302="","", IF(NX302="nd", "",IF(NX302="&lt;n.a.&gt;", "", IF(NY302="#/MJ", "", IF(NY302="kg/GJ delivered",NX302,IF(NY302="g/MJ delivered",NX302,IF(NY302="kg/MJ delivered",NX302*1000,IF(NY302="mg/MJ delivered",NX302/1000,IF(NY302="g/kg",((NX302)*(1/$I302)*(1/$H302)),IF(NY302="mg/kg",((NX302/1000)*(1/$I302)*(1/$H302)),IF(NY302="mg/MJ delivered",NX302/1000,IF(NY302="-","","Error"))))))))))))))))</f>
        <v/>
      </c>
      <c r="ACN302" s="66" t="str">
        <f t="shared" si="2194"/>
        <v/>
      </c>
      <c r="ACO302" s="66" t="str">
        <f t="shared" si="2149"/>
        <v/>
      </c>
      <c r="ACP302" s="66" t="str">
        <f t="shared" si="2150"/>
        <v/>
      </c>
      <c r="ACQ302" s="66" t="str">
        <f t="shared" si="2151"/>
        <v/>
      </c>
      <c r="ACR302" s="66" t="str">
        <f t="shared" si="2152"/>
        <v/>
      </c>
      <c r="ACS302" s="66" t="str">
        <f t="shared" si="2153"/>
        <v/>
      </c>
      <c r="ACT302" s="66" t="str">
        <f t="shared" si="2154"/>
        <v/>
      </c>
    </row>
    <row r="303" spans="2:774" ht="15.75" customHeight="1" x14ac:dyDescent="0.25">
      <c r="B303" s="66">
        <v>351</v>
      </c>
      <c r="C303" s="66" t="s">
        <v>1271</v>
      </c>
      <c r="D303" s="66" t="s">
        <v>1672</v>
      </c>
      <c r="E303" s="156" t="s">
        <v>1206</v>
      </c>
      <c r="F303" s="66" t="s">
        <v>1579</v>
      </c>
      <c r="G303" s="66" t="s">
        <v>490</v>
      </c>
      <c r="H303" s="126">
        <v>0.11066666666666665</v>
      </c>
      <c r="I303" s="130">
        <f>'Heating Values'!$D$7</f>
        <v>12.84</v>
      </c>
      <c r="J303" s="66" t="str">
        <f t="shared" si="1759"/>
        <v>Crop Residue, Traditional, IN</v>
      </c>
      <c r="K303" s="66" t="s">
        <v>1254</v>
      </c>
      <c r="L303" s="66" t="s">
        <v>1254</v>
      </c>
      <c r="M303" s="66" t="s">
        <v>1254</v>
      </c>
      <c r="N303" s="66" t="s">
        <v>1254</v>
      </c>
      <c r="O303" s="66" t="s">
        <v>1188</v>
      </c>
      <c r="P303" s="66" t="str">
        <f t="shared" si="1768"/>
        <v>IN</v>
      </c>
      <c r="Q303" s="66" t="s">
        <v>2</v>
      </c>
      <c r="R303" s="162">
        <v>45</v>
      </c>
      <c r="S303" s="158" t="s">
        <v>523</v>
      </c>
      <c r="T303" s="158" t="s">
        <v>128</v>
      </c>
      <c r="U303" s="158" t="s">
        <v>128</v>
      </c>
      <c r="V303" s="158" t="s">
        <v>128</v>
      </c>
      <c r="W303" s="158" t="s">
        <v>128</v>
      </c>
      <c r="X303" s="158" t="s">
        <v>128</v>
      </c>
      <c r="Y303" s="158" t="s">
        <v>128</v>
      </c>
      <c r="Z303" s="158" t="s">
        <v>128</v>
      </c>
      <c r="AA303" s="158" t="s">
        <v>128</v>
      </c>
      <c r="AB303" s="158" t="s">
        <v>128</v>
      </c>
      <c r="AC303" s="158" t="s">
        <v>128</v>
      </c>
      <c r="AD303" s="158" t="s">
        <v>128</v>
      </c>
      <c r="AE303" s="158" t="s">
        <v>128</v>
      </c>
      <c r="AF303" s="158" t="s">
        <v>128</v>
      </c>
      <c r="AG303" s="158" t="s">
        <v>128</v>
      </c>
      <c r="AH303" s="158" t="s">
        <v>128</v>
      </c>
      <c r="AI303" s="158" t="s">
        <v>128</v>
      </c>
      <c r="AJ303" s="158" t="s">
        <v>128</v>
      </c>
      <c r="AK303" s="158" t="s">
        <v>128</v>
      </c>
      <c r="AL303" s="158" t="s">
        <v>128</v>
      </c>
      <c r="AM303" s="158" t="s">
        <v>128</v>
      </c>
      <c r="AN303" s="158" t="s">
        <v>128</v>
      </c>
      <c r="AO303" s="158" t="s">
        <v>128</v>
      </c>
      <c r="AP303" s="158" t="s">
        <v>128</v>
      </c>
      <c r="AQ303" s="158" t="s">
        <v>128</v>
      </c>
      <c r="AR303" s="158" t="s">
        <v>128</v>
      </c>
      <c r="AS303" s="158" t="s">
        <v>128</v>
      </c>
      <c r="AT303" s="158" t="s">
        <v>128</v>
      </c>
      <c r="AU303" s="158" t="s">
        <v>128</v>
      </c>
      <c r="AV303" s="158" t="s">
        <v>128</v>
      </c>
      <c r="AW303" s="158" t="s">
        <v>128</v>
      </c>
      <c r="AX303" s="158" t="s">
        <v>128</v>
      </c>
      <c r="AY303" s="158" t="s">
        <v>128</v>
      </c>
      <c r="AZ303" s="158" t="s">
        <v>128</v>
      </c>
      <c r="BA303" s="158" t="s">
        <v>128</v>
      </c>
      <c r="BB303" s="158" t="s">
        <v>128</v>
      </c>
      <c r="BC303" s="158" t="s">
        <v>128</v>
      </c>
      <c r="BD303" s="158" t="s">
        <v>128</v>
      </c>
      <c r="BE303" s="158" t="s">
        <v>128</v>
      </c>
      <c r="BF303" s="158" t="s">
        <v>128</v>
      </c>
      <c r="BG303" s="158" t="s">
        <v>128</v>
      </c>
      <c r="BH303" s="158" t="s">
        <v>128</v>
      </c>
      <c r="BI303" s="158" t="s">
        <v>128</v>
      </c>
      <c r="BJ303" s="158" t="s">
        <v>128</v>
      </c>
      <c r="BK303" s="158" t="s">
        <v>128</v>
      </c>
      <c r="BL303" s="158" t="s">
        <v>128</v>
      </c>
      <c r="BM303" s="158" t="s">
        <v>128</v>
      </c>
      <c r="BN303" s="158" t="s">
        <v>128</v>
      </c>
      <c r="BO303" s="158" t="s">
        <v>128</v>
      </c>
      <c r="BP303" s="158" t="s">
        <v>128</v>
      </c>
      <c r="BQ303" s="158" t="s">
        <v>128</v>
      </c>
      <c r="BR303" s="158" t="s">
        <v>128</v>
      </c>
      <c r="BS303" s="158" t="s">
        <v>128</v>
      </c>
      <c r="BT303" s="158" t="s">
        <v>128</v>
      </c>
      <c r="BU303" s="158" t="s">
        <v>128</v>
      </c>
      <c r="BV303" s="158" t="s">
        <v>128</v>
      </c>
      <c r="BW303" s="158" t="s">
        <v>128</v>
      </c>
      <c r="BX303" s="158" t="s">
        <v>128</v>
      </c>
      <c r="BY303" s="158" t="s">
        <v>128</v>
      </c>
      <c r="BZ303" s="158" t="s">
        <v>128</v>
      </c>
      <c r="CA303" s="158" t="s">
        <v>128</v>
      </c>
      <c r="CB303" s="158" t="s">
        <v>128</v>
      </c>
      <c r="CC303" s="158" t="s">
        <v>128</v>
      </c>
      <c r="CD303" s="158" t="s">
        <v>128</v>
      </c>
      <c r="CE303" s="158" t="s">
        <v>128</v>
      </c>
      <c r="CF303" s="158" t="s">
        <v>128</v>
      </c>
      <c r="CG303" s="158" t="s">
        <v>128</v>
      </c>
      <c r="CH303" s="158" t="s">
        <v>128</v>
      </c>
      <c r="CI303" s="158" t="s">
        <v>128</v>
      </c>
      <c r="CJ303" s="158" t="s">
        <v>128</v>
      </c>
      <c r="CK303" s="158" t="s">
        <v>128</v>
      </c>
      <c r="CL303" s="158" t="s">
        <v>128</v>
      </c>
      <c r="CM303" s="158" t="s">
        <v>128</v>
      </c>
      <c r="CN303" s="158" t="s">
        <v>128</v>
      </c>
      <c r="CO303" s="158" t="s">
        <v>128</v>
      </c>
      <c r="CP303" s="158" t="s">
        <v>128</v>
      </c>
      <c r="CQ303" s="158" t="s">
        <v>128</v>
      </c>
      <c r="CR303" s="158" t="s">
        <v>128</v>
      </c>
      <c r="CS303" s="158" t="s">
        <v>128</v>
      </c>
      <c r="CT303" s="158" t="s">
        <v>128</v>
      </c>
      <c r="CU303" s="158" t="s">
        <v>128</v>
      </c>
      <c r="CV303" s="158" t="s">
        <v>128</v>
      </c>
      <c r="CW303" s="158" t="s">
        <v>128</v>
      </c>
      <c r="CX303" s="158" t="s">
        <v>128</v>
      </c>
      <c r="CY303" s="158" t="s">
        <v>128</v>
      </c>
      <c r="CZ303" s="158" t="s">
        <v>128</v>
      </c>
      <c r="DA303" s="158" t="s">
        <v>128</v>
      </c>
      <c r="DB303" s="158" t="s">
        <v>128</v>
      </c>
      <c r="DC303" s="158" t="s">
        <v>128</v>
      </c>
      <c r="DD303" s="158" t="s">
        <v>128</v>
      </c>
      <c r="DE303" s="158" t="s">
        <v>128</v>
      </c>
      <c r="DF303" s="158" t="s">
        <v>128</v>
      </c>
      <c r="DG303" s="158" t="s">
        <v>128</v>
      </c>
      <c r="DH303" s="158" t="s">
        <v>128</v>
      </c>
      <c r="DI303" s="158" t="s">
        <v>128</v>
      </c>
      <c r="DJ303" s="158" t="s">
        <v>128</v>
      </c>
      <c r="DK303" s="158" t="s">
        <v>128</v>
      </c>
      <c r="DL303" s="158" t="s">
        <v>128</v>
      </c>
      <c r="DM303" s="158" t="s">
        <v>128</v>
      </c>
      <c r="DN303" s="158" t="s">
        <v>128</v>
      </c>
      <c r="DO303" s="158" t="s">
        <v>128</v>
      </c>
      <c r="DP303" s="158" t="s">
        <v>128</v>
      </c>
      <c r="DQ303" s="158" t="s">
        <v>128</v>
      </c>
      <c r="DR303" s="158" t="s">
        <v>128</v>
      </c>
      <c r="DS303" s="158" t="s">
        <v>128</v>
      </c>
      <c r="DT303" s="158" t="s">
        <v>128</v>
      </c>
      <c r="DU303" s="158" t="s">
        <v>128</v>
      </c>
      <c r="DV303" s="158" t="s">
        <v>128</v>
      </c>
      <c r="DW303" s="158" t="s">
        <v>128</v>
      </c>
      <c r="DX303" s="158" t="s">
        <v>128</v>
      </c>
      <c r="DY303" s="158" t="s">
        <v>128</v>
      </c>
      <c r="DZ303" s="158" t="s">
        <v>128</v>
      </c>
      <c r="EA303" s="158" t="s">
        <v>128</v>
      </c>
      <c r="EB303" s="158" t="s">
        <v>128</v>
      </c>
      <c r="EC303" s="158" t="s">
        <v>128</v>
      </c>
      <c r="ED303" s="158" t="s">
        <v>128</v>
      </c>
      <c r="EE303" s="158" t="s">
        <v>128</v>
      </c>
      <c r="EF303" s="158" t="s">
        <v>128</v>
      </c>
      <c r="EG303" s="158" t="s">
        <v>128</v>
      </c>
      <c r="EH303" s="158" t="s">
        <v>128</v>
      </c>
      <c r="EI303" s="158" t="s">
        <v>128</v>
      </c>
      <c r="EJ303" s="158" t="s">
        <v>128</v>
      </c>
      <c r="EK303" s="158" t="s">
        <v>128</v>
      </c>
      <c r="EL303" s="158" t="s">
        <v>128</v>
      </c>
      <c r="EM303" s="158" t="s">
        <v>128</v>
      </c>
      <c r="EN303" s="158" t="s">
        <v>128</v>
      </c>
      <c r="EO303" s="158" t="s">
        <v>128</v>
      </c>
      <c r="EP303" s="158" t="s">
        <v>128</v>
      </c>
      <c r="EQ303" s="158" t="s">
        <v>128</v>
      </c>
      <c r="ER303" s="158" t="s">
        <v>128</v>
      </c>
      <c r="ES303" s="158" t="s">
        <v>128</v>
      </c>
      <c r="ET303" s="158" t="s">
        <v>128</v>
      </c>
      <c r="EU303" s="158" t="s">
        <v>128</v>
      </c>
      <c r="EV303" s="158" t="s">
        <v>128</v>
      </c>
      <c r="EW303" s="158" t="s">
        <v>128</v>
      </c>
      <c r="EX303" s="158" t="s">
        <v>128</v>
      </c>
      <c r="EY303" s="158" t="s">
        <v>128</v>
      </c>
      <c r="EZ303" s="158" t="s">
        <v>128</v>
      </c>
      <c r="FA303" s="158" t="s">
        <v>128</v>
      </c>
      <c r="FB303" s="158" t="s">
        <v>128</v>
      </c>
      <c r="FC303" s="158" t="s">
        <v>128</v>
      </c>
      <c r="FD303" s="158" t="s">
        <v>128</v>
      </c>
      <c r="FE303" s="158" t="s">
        <v>128</v>
      </c>
      <c r="FF303" s="158" t="s">
        <v>128</v>
      </c>
      <c r="FG303" s="158" t="s">
        <v>128</v>
      </c>
      <c r="FH303" s="158" t="s">
        <v>128</v>
      </c>
      <c r="FI303" s="158" t="s">
        <v>128</v>
      </c>
      <c r="FJ303" s="158" t="s">
        <v>128</v>
      </c>
      <c r="FK303" s="158" t="s">
        <v>128</v>
      </c>
      <c r="FL303" s="158" t="s">
        <v>128</v>
      </c>
      <c r="FM303" s="158" t="s">
        <v>128</v>
      </c>
      <c r="FN303" s="158" t="s">
        <v>128</v>
      </c>
      <c r="FO303" s="158" t="s">
        <v>128</v>
      </c>
      <c r="FP303" s="158" t="s">
        <v>128</v>
      </c>
      <c r="FQ303" s="158" t="s">
        <v>128</v>
      </c>
      <c r="FR303" s="158" t="s">
        <v>128</v>
      </c>
      <c r="FS303" s="158" t="s">
        <v>128</v>
      </c>
      <c r="FT303" s="158" t="s">
        <v>128</v>
      </c>
      <c r="FU303" s="158" t="s">
        <v>128</v>
      </c>
      <c r="FV303" s="158" t="s">
        <v>128</v>
      </c>
      <c r="FW303" s="158" t="s">
        <v>128</v>
      </c>
      <c r="FX303" s="158" t="s">
        <v>128</v>
      </c>
      <c r="FY303" s="158" t="s">
        <v>128</v>
      </c>
      <c r="FZ303" s="158" t="s">
        <v>128</v>
      </c>
      <c r="GA303" s="158" t="s">
        <v>128</v>
      </c>
      <c r="GB303" s="158" t="s">
        <v>128</v>
      </c>
      <c r="GC303" s="158" t="s">
        <v>128</v>
      </c>
      <c r="GD303" s="158" t="s">
        <v>128</v>
      </c>
      <c r="GE303" s="158" t="s">
        <v>128</v>
      </c>
      <c r="GF303" s="158" t="s">
        <v>128</v>
      </c>
      <c r="GG303" s="158" t="s">
        <v>128</v>
      </c>
      <c r="GH303" s="158" t="s">
        <v>128</v>
      </c>
      <c r="GI303" s="158" t="s">
        <v>128</v>
      </c>
      <c r="GJ303" s="158" t="s">
        <v>128</v>
      </c>
      <c r="GK303" s="158" t="s">
        <v>128</v>
      </c>
      <c r="GL303" s="158" t="s">
        <v>128</v>
      </c>
      <c r="GM303" s="158" t="s">
        <v>128</v>
      </c>
      <c r="GN303" s="158" t="s">
        <v>128</v>
      </c>
      <c r="GO303" s="158" t="s">
        <v>128</v>
      </c>
      <c r="GP303" s="158" t="s">
        <v>128</v>
      </c>
      <c r="GQ303" s="158" t="s">
        <v>128</v>
      </c>
      <c r="GR303" s="158" t="s">
        <v>128</v>
      </c>
      <c r="GS303" s="158" t="s">
        <v>128</v>
      </c>
      <c r="GT303" s="158" t="s">
        <v>128</v>
      </c>
      <c r="GU303" s="158" t="s">
        <v>128</v>
      </c>
      <c r="GV303" s="158" t="s">
        <v>128</v>
      </c>
      <c r="GW303" s="158" t="s">
        <v>128</v>
      </c>
      <c r="GX303" s="158" t="s">
        <v>128</v>
      </c>
      <c r="GY303" s="158" t="s">
        <v>128</v>
      </c>
      <c r="GZ303" s="158" t="s">
        <v>128</v>
      </c>
      <c r="HA303" s="158" t="s">
        <v>128</v>
      </c>
      <c r="HB303" s="158" t="s">
        <v>128</v>
      </c>
      <c r="HC303" s="158" t="s">
        <v>128</v>
      </c>
      <c r="HD303" s="158" t="s">
        <v>128</v>
      </c>
      <c r="HE303" s="158" t="s">
        <v>128</v>
      </c>
      <c r="HF303" s="158" t="s">
        <v>128</v>
      </c>
      <c r="HG303" s="158" t="s">
        <v>128</v>
      </c>
      <c r="HH303" s="158" t="s">
        <v>128</v>
      </c>
      <c r="HI303" s="158" t="s">
        <v>128</v>
      </c>
      <c r="HJ303" s="158" t="s">
        <v>128</v>
      </c>
      <c r="HK303" s="158" t="s">
        <v>128</v>
      </c>
      <c r="HL303" s="158" t="s">
        <v>128</v>
      </c>
      <c r="HM303" s="158" t="s">
        <v>128</v>
      </c>
      <c r="HN303" s="158" t="s">
        <v>128</v>
      </c>
      <c r="HO303" s="158" t="s">
        <v>128</v>
      </c>
      <c r="HP303" s="158" t="s">
        <v>128</v>
      </c>
      <c r="HQ303" s="158" t="s">
        <v>128</v>
      </c>
      <c r="HR303" s="158" t="s">
        <v>128</v>
      </c>
      <c r="HS303" s="158" t="s">
        <v>128</v>
      </c>
      <c r="HT303" s="158" t="s">
        <v>128</v>
      </c>
      <c r="HU303" s="158" t="s">
        <v>128</v>
      </c>
      <c r="HV303" s="158" t="s">
        <v>128</v>
      </c>
      <c r="HW303" s="158" t="s">
        <v>128</v>
      </c>
      <c r="HX303" s="158" t="s">
        <v>128</v>
      </c>
      <c r="HY303" s="158" t="s">
        <v>128</v>
      </c>
      <c r="HZ303" s="158" t="s">
        <v>128</v>
      </c>
      <c r="IA303" s="158" t="s">
        <v>128</v>
      </c>
      <c r="IB303" s="158" t="s">
        <v>128</v>
      </c>
      <c r="IC303" s="158" t="s">
        <v>128</v>
      </c>
      <c r="ID303" s="158" t="s">
        <v>128</v>
      </c>
      <c r="IE303" s="158" t="s">
        <v>128</v>
      </c>
      <c r="IF303" s="158" t="s">
        <v>128</v>
      </c>
      <c r="IG303" s="158" t="s">
        <v>128</v>
      </c>
      <c r="IH303" s="158" t="s">
        <v>128</v>
      </c>
      <c r="II303" s="158" t="s">
        <v>128</v>
      </c>
      <c r="IJ303" s="158" t="s">
        <v>128</v>
      </c>
      <c r="IK303" s="158" t="s">
        <v>128</v>
      </c>
      <c r="IL303" s="158" t="s">
        <v>128</v>
      </c>
      <c r="IM303" s="158" t="s">
        <v>128</v>
      </c>
      <c r="IN303" s="158" t="s">
        <v>128</v>
      </c>
      <c r="IO303" s="158" t="s">
        <v>128</v>
      </c>
      <c r="IP303" s="158" t="s">
        <v>128</v>
      </c>
      <c r="IQ303" s="158" t="s">
        <v>128</v>
      </c>
      <c r="IR303" s="158" t="s">
        <v>128</v>
      </c>
      <c r="IS303" s="158" t="s">
        <v>128</v>
      </c>
      <c r="IT303" s="158" t="s">
        <v>128</v>
      </c>
      <c r="IU303" s="158" t="s">
        <v>128</v>
      </c>
      <c r="IV303" s="158" t="s">
        <v>128</v>
      </c>
      <c r="IW303" s="158" t="s">
        <v>128</v>
      </c>
      <c r="IX303" s="158" t="s">
        <v>128</v>
      </c>
      <c r="IY303" s="158" t="s">
        <v>128</v>
      </c>
      <c r="IZ303" s="158" t="s">
        <v>128</v>
      </c>
      <c r="JA303" s="158" t="s">
        <v>128</v>
      </c>
      <c r="JB303" s="158" t="s">
        <v>128</v>
      </c>
      <c r="JC303" s="158" t="s">
        <v>128</v>
      </c>
      <c r="JD303" s="158" t="s">
        <v>128</v>
      </c>
      <c r="JE303" s="158" t="s">
        <v>128</v>
      </c>
      <c r="JF303" s="158" t="s">
        <v>128</v>
      </c>
      <c r="JG303" s="158" t="s">
        <v>128</v>
      </c>
      <c r="JH303" s="158" t="s">
        <v>128</v>
      </c>
      <c r="JI303" s="158" t="s">
        <v>128</v>
      </c>
      <c r="JJ303" s="158" t="s">
        <v>128</v>
      </c>
      <c r="JK303" s="158" t="s">
        <v>128</v>
      </c>
      <c r="JL303" s="158" t="s">
        <v>128</v>
      </c>
      <c r="JM303" s="158" t="s">
        <v>128</v>
      </c>
      <c r="JN303" s="158" t="s">
        <v>128</v>
      </c>
      <c r="JO303" s="158" t="s">
        <v>128</v>
      </c>
      <c r="JP303" s="158" t="s">
        <v>128</v>
      </c>
      <c r="JQ303" s="158" t="s">
        <v>128</v>
      </c>
      <c r="JR303" s="158" t="s">
        <v>128</v>
      </c>
      <c r="JS303" s="158" t="s">
        <v>128</v>
      </c>
      <c r="JT303" s="158" t="s">
        <v>128</v>
      </c>
      <c r="JU303" s="158" t="s">
        <v>128</v>
      </c>
      <c r="JV303" s="158" t="s">
        <v>128</v>
      </c>
      <c r="JW303" s="158" t="s">
        <v>128</v>
      </c>
      <c r="JX303" s="158" t="s">
        <v>128</v>
      </c>
      <c r="JY303" s="158" t="s">
        <v>128</v>
      </c>
      <c r="JZ303" s="158" t="s">
        <v>128</v>
      </c>
      <c r="KA303" s="158" t="s">
        <v>128</v>
      </c>
      <c r="KB303" s="158" t="s">
        <v>128</v>
      </c>
      <c r="KC303" s="158" t="s">
        <v>128</v>
      </c>
      <c r="KD303" s="158" t="s">
        <v>128</v>
      </c>
      <c r="KE303" s="158" t="s">
        <v>128</v>
      </c>
      <c r="KF303" s="158" t="s">
        <v>128</v>
      </c>
      <c r="KG303" s="158" t="s">
        <v>128</v>
      </c>
      <c r="KH303" s="158" t="s">
        <v>128</v>
      </c>
      <c r="KI303" s="158" t="s">
        <v>128</v>
      </c>
      <c r="KJ303" s="158" t="s">
        <v>128</v>
      </c>
      <c r="KK303" s="158" t="s">
        <v>128</v>
      </c>
      <c r="KL303" s="158" t="s">
        <v>128</v>
      </c>
      <c r="KM303" s="158" t="s">
        <v>128</v>
      </c>
      <c r="KN303" s="158" t="s">
        <v>128</v>
      </c>
      <c r="KO303" s="158" t="s">
        <v>128</v>
      </c>
      <c r="KP303" s="158" t="s">
        <v>128</v>
      </c>
      <c r="KQ303" s="158" t="s">
        <v>128</v>
      </c>
      <c r="KR303" s="158" t="s">
        <v>128</v>
      </c>
      <c r="KS303" s="158" t="s">
        <v>128</v>
      </c>
      <c r="KT303" s="158" t="s">
        <v>128</v>
      </c>
      <c r="KU303" s="158" t="s">
        <v>128</v>
      </c>
      <c r="KV303" s="158" t="s">
        <v>128</v>
      </c>
      <c r="KW303" s="158" t="s">
        <v>128</v>
      </c>
      <c r="KX303" s="158" t="s">
        <v>128</v>
      </c>
      <c r="KY303" s="158" t="s">
        <v>128</v>
      </c>
      <c r="KZ303" s="158" t="s">
        <v>128</v>
      </c>
      <c r="LA303" s="158" t="s">
        <v>128</v>
      </c>
      <c r="LB303" s="158" t="s">
        <v>128</v>
      </c>
      <c r="LC303" s="158" t="s">
        <v>128</v>
      </c>
      <c r="LD303" s="158" t="s">
        <v>128</v>
      </c>
      <c r="LE303" s="158" t="s">
        <v>128</v>
      </c>
      <c r="LF303" s="158" t="s">
        <v>128</v>
      </c>
      <c r="LG303" s="158" t="s">
        <v>128</v>
      </c>
      <c r="LH303" s="158" t="s">
        <v>128</v>
      </c>
      <c r="LI303" s="158" t="s">
        <v>128</v>
      </c>
      <c r="LJ303" s="158" t="s">
        <v>128</v>
      </c>
      <c r="LK303" s="158" t="s">
        <v>128</v>
      </c>
      <c r="LL303" s="158" t="s">
        <v>128</v>
      </c>
      <c r="LM303" s="158" t="s">
        <v>128</v>
      </c>
      <c r="LN303" s="158" t="s">
        <v>128</v>
      </c>
      <c r="LO303" s="158" t="s">
        <v>128</v>
      </c>
      <c r="LP303" s="158" t="s">
        <v>128</v>
      </c>
      <c r="LQ303" s="158" t="s">
        <v>128</v>
      </c>
      <c r="LR303" s="158" t="s">
        <v>128</v>
      </c>
      <c r="LS303" s="158" t="s">
        <v>128</v>
      </c>
      <c r="LT303" s="158" t="s">
        <v>128</v>
      </c>
      <c r="LU303" s="158" t="s">
        <v>128</v>
      </c>
      <c r="LV303" s="158" t="s">
        <v>128</v>
      </c>
      <c r="LW303" s="158" t="s">
        <v>128</v>
      </c>
      <c r="LX303" s="158" t="s">
        <v>128</v>
      </c>
      <c r="LY303" s="158" t="s">
        <v>128</v>
      </c>
      <c r="LZ303" s="158" t="s">
        <v>128</v>
      </c>
      <c r="MA303" s="158" t="s">
        <v>128</v>
      </c>
      <c r="MB303" s="158" t="s">
        <v>128</v>
      </c>
      <c r="MC303" s="158" t="s">
        <v>128</v>
      </c>
      <c r="MD303" s="158" t="s">
        <v>128</v>
      </c>
      <c r="ME303" s="158" t="s">
        <v>128</v>
      </c>
      <c r="MF303" s="158" t="s">
        <v>128</v>
      </c>
      <c r="MG303" s="158" t="s">
        <v>128</v>
      </c>
      <c r="MH303" s="158" t="s">
        <v>128</v>
      </c>
      <c r="MI303" s="158" t="s">
        <v>128</v>
      </c>
      <c r="MJ303" s="158" t="s">
        <v>128</v>
      </c>
      <c r="MK303" s="158" t="s">
        <v>128</v>
      </c>
      <c r="ML303" s="158" t="s">
        <v>128</v>
      </c>
      <c r="MM303" s="158" t="s">
        <v>128</v>
      </c>
      <c r="MN303" s="158" t="s">
        <v>128</v>
      </c>
      <c r="MO303" s="158" t="s">
        <v>128</v>
      </c>
      <c r="MP303" s="158" t="s">
        <v>128</v>
      </c>
      <c r="MQ303" s="158" t="s">
        <v>128</v>
      </c>
      <c r="MR303" s="158" t="s">
        <v>128</v>
      </c>
      <c r="MS303" s="158" t="s">
        <v>128</v>
      </c>
      <c r="MT303" s="158" t="s">
        <v>128</v>
      </c>
      <c r="MU303" s="158" t="s">
        <v>128</v>
      </c>
      <c r="MV303" s="158" t="s">
        <v>128</v>
      </c>
      <c r="MW303" s="158" t="s">
        <v>128</v>
      </c>
      <c r="MX303" s="158" t="s">
        <v>128</v>
      </c>
      <c r="MY303" s="158" t="s">
        <v>128</v>
      </c>
      <c r="MZ303" s="158" t="s">
        <v>128</v>
      </c>
      <c r="NA303" s="158" t="s">
        <v>128</v>
      </c>
      <c r="NB303" s="158" t="s">
        <v>128</v>
      </c>
      <c r="NC303" s="158" t="s">
        <v>128</v>
      </c>
      <c r="ND303" s="158" t="s">
        <v>128</v>
      </c>
      <c r="NE303" s="158" t="s">
        <v>128</v>
      </c>
      <c r="NF303" s="158" t="s">
        <v>128</v>
      </c>
      <c r="NG303" s="158" t="s">
        <v>128</v>
      </c>
      <c r="NH303" s="158" t="s">
        <v>128</v>
      </c>
      <c r="NI303" s="158" t="s">
        <v>128</v>
      </c>
      <c r="NJ303" s="158" t="s">
        <v>128</v>
      </c>
      <c r="NK303" s="158" t="s">
        <v>128</v>
      </c>
      <c r="NL303" s="158" t="s">
        <v>128</v>
      </c>
      <c r="NM303" s="158" t="s">
        <v>128</v>
      </c>
      <c r="NN303" s="158" t="s">
        <v>128</v>
      </c>
      <c r="NO303" s="158" t="s">
        <v>128</v>
      </c>
      <c r="NP303" s="158" t="s">
        <v>128</v>
      </c>
      <c r="NQ303" s="158" t="s">
        <v>128</v>
      </c>
      <c r="NR303" s="158" t="s">
        <v>128</v>
      </c>
      <c r="NS303" s="158" t="s">
        <v>128</v>
      </c>
      <c r="NT303" s="158" t="s">
        <v>128</v>
      </c>
      <c r="NU303" s="158" t="s">
        <v>128</v>
      </c>
      <c r="NV303" s="158" t="s">
        <v>128</v>
      </c>
      <c r="NW303" s="158" t="s">
        <v>128</v>
      </c>
      <c r="NX303" s="158" t="s">
        <v>128</v>
      </c>
      <c r="NY303" s="158" t="s">
        <v>128</v>
      </c>
      <c r="NZ303" s="158" t="s">
        <v>128</v>
      </c>
      <c r="OA303" s="158" t="s">
        <v>128</v>
      </c>
      <c r="OB303" s="158" t="s">
        <v>128</v>
      </c>
      <c r="OC303" s="158" t="s">
        <v>128</v>
      </c>
      <c r="OD303" s="158" t="s">
        <v>128</v>
      </c>
      <c r="OE303" s="170" t="s">
        <v>128</v>
      </c>
      <c r="OF303" s="181"/>
      <c r="OG303" s="174">
        <f t="shared" si="1778"/>
        <v>31.668730998761408</v>
      </c>
      <c r="OH303" s="66" t="str">
        <f t="shared" si="1779"/>
        <v>kg/GJ delivered</v>
      </c>
      <c r="OI303" s="66" t="str">
        <f t="shared" si="1780"/>
        <v/>
      </c>
      <c r="OJ303" s="66" t="str">
        <f t="shared" si="1781"/>
        <v/>
      </c>
      <c r="OK303" s="66" t="str">
        <f t="shared" si="1782"/>
        <v/>
      </c>
      <c r="OL303" s="66" t="str">
        <f t="shared" si="1783"/>
        <v/>
      </c>
      <c r="OM303" s="66" t="str">
        <f t="shared" si="1784"/>
        <v/>
      </c>
      <c r="ON303" s="66" t="str">
        <f t="shared" si="1785"/>
        <v/>
      </c>
      <c r="OO303" s="66" t="str">
        <f t="shared" si="1786"/>
        <v/>
      </c>
      <c r="OP303" s="66" t="str">
        <f t="shared" si="1787"/>
        <v/>
      </c>
      <c r="OQ303" s="66" t="str">
        <f t="shared" si="1788"/>
        <v/>
      </c>
      <c r="OR303" s="66" t="str">
        <f t="shared" si="1789"/>
        <v/>
      </c>
      <c r="OS303" s="66" t="str">
        <f t="shared" si="1790"/>
        <v/>
      </c>
      <c r="OT303" s="66" t="str">
        <f t="shared" si="1791"/>
        <v/>
      </c>
      <c r="OU303" s="66" t="str">
        <f t="shared" si="1792"/>
        <v/>
      </c>
      <c r="OV303" s="66" t="str">
        <f t="shared" si="1793"/>
        <v/>
      </c>
      <c r="OW303" s="66" t="str">
        <f t="shared" si="1794"/>
        <v/>
      </c>
      <c r="OX303" s="66" t="str">
        <f t="shared" si="1795"/>
        <v/>
      </c>
      <c r="OY303" s="66" t="str">
        <f t="shared" si="1796"/>
        <v/>
      </c>
      <c r="OZ303" s="66" t="str">
        <f t="shared" si="1797"/>
        <v/>
      </c>
      <c r="PA303" s="66" t="str">
        <f t="shared" si="1798"/>
        <v/>
      </c>
      <c r="PB303" s="66" t="str">
        <f t="shared" si="1799"/>
        <v/>
      </c>
      <c r="PC303" s="66" t="str">
        <f t="shared" si="1800"/>
        <v/>
      </c>
      <c r="PD303" s="66" t="str">
        <f t="shared" si="1801"/>
        <v/>
      </c>
      <c r="PE303" s="66" t="str">
        <f t="shared" si="1802"/>
        <v/>
      </c>
      <c r="PF303" s="66" t="str">
        <f t="shared" si="1803"/>
        <v/>
      </c>
      <c r="PG303" s="66" t="str">
        <f t="shared" si="1804"/>
        <v/>
      </c>
      <c r="PH303" s="66" t="str">
        <f t="shared" si="1805"/>
        <v/>
      </c>
      <c r="PI303" s="66" t="str">
        <f t="shared" si="1806"/>
        <v/>
      </c>
      <c r="PJ303" s="66" t="str">
        <f t="shared" si="1807"/>
        <v/>
      </c>
      <c r="PK303" s="66" t="str">
        <f t="shared" si="1808"/>
        <v/>
      </c>
      <c r="PL303" s="66" t="str">
        <f t="shared" si="1809"/>
        <v/>
      </c>
      <c r="PM303" s="66" t="str">
        <f t="shared" si="1810"/>
        <v/>
      </c>
      <c r="PN303" s="66" t="str">
        <f t="shared" si="1811"/>
        <v/>
      </c>
      <c r="PO303" s="66" t="str">
        <f t="shared" si="1812"/>
        <v/>
      </c>
      <c r="PP303" s="66" t="str">
        <f t="shared" si="1813"/>
        <v/>
      </c>
      <c r="PQ303" s="66" t="str">
        <f t="shared" si="1814"/>
        <v/>
      </c>
      <c r="PR303" s="66" t="str">
        <f t="shared" si="1815"/>
        <v/>
      </c>
      <c r="PS303" s="66" t="str">
        <f t="shared" si="1816"/>
        <v/>
      </c>
      <c r="PT303" s="66" t="str">
        <f t="shared" si="1817"/>
        <v/>
      </c>
      <c r="PU303" s="66" t="str">
        <f t="shared" si="1818"/>
        <v/>
      </c>
      <c r="PV303" s="66" t="str">
        <f t="shared" si="1819"/>
        <v/>
      </c>
      <c r="PW303" s="66" t="str">
        <f t="shared" si="1820"/>
        <v/>
      </c>
      <c r="PX303" s="66" t="str">
        <f t="shared" si="1821"/>
        <v/>
      </c>
      <c r="PY303" s="66" t="str">
        <f t="shared" si="1822"/>
        <v/>
      </c>
      <c r="PZ303" s="66" t="str">
        <f t="shared" si="1823"/>
        <v/>
      </c>
      <c r="QA303" s="66" t="str">
        <f t="shared" si="1824"/>
        <v/>
      </c>
      <c r="QB303" s="66" t="str">
        <f t="shared" si="1825"/>
        <v/>
      </c>
      <c r="QC303" s="66" t="str">
        <f t="shared" si="1826"/>
        <v/>
      </c>
      <c r="QD303" s="66" t="str">
        <f t="shared" si="1827"/>
        <v/>
      </c>
      <c r="QE303" s="66" t="str">
        <f t="shared" si="1828"/>
        <v/>
      </c>
      <c r="QF303" s="66" t="str">
        <f t="shared" si="1829"/>
        <v/>
      </c>
      <c r="QG303" s="66" t="str">
        <f t="shared" si="1830"/>
        <v/>
      </c>
      <c r="QH303" s="66" t="str">
        <f t="shared" si="1831"/>
        <v/>
      </c>
      <c r="QI303" s="66" t="str">
        <f t="shared" si="1832"/>
        <v/>
      </c>
      <c r="QJ303" s="66" t="str">
        <f t="shared" si="1833"/>
        <v/>
      </c>
      <c r="QK303" s="66" t="str">
        <f t="shared" si="1834"/>
        <v/>
      </c>
      <c r="QL303" s="66" t="str">
        <f t="shared" si="1835"/>
        <v/>
      </c>
      <c r="QM303" s="66" t="str">
        <f t="shared" si="1836"/>
        <v/>
      </c>
      <c r="QN303" s="66" t="str">
        <f t="shared" si="1837"/>
        <v/>
      </c>
      <c r="QO303" s="66" t="str">
        <f t="shared" si="1838"/>
        <v/>
      </c>
      <c r="QP303" s="66" t="str">
        <f t="shared" si="1839"/>
        <v/>
      </c>
      <c r="QQ303" s="66" t="str">
        <f t="shared" si="1840"/>
        <v/>
      </c>
      <c r="QR303" s="66" t="str">
        <f t="shared" si="1841"/>
        <v/>
      </c>
      <c r="QS303" s="66" t="str">
        <f t="shared" si="1842"/>
        <v/>
      </c>
      <c r="QT303" s="66" t="str">
        <f t="shared" si="1843"/>
        <v/>
      </c>
      <c r="QU303" s="66" t="str">
        <f t="shared" si="1844"/>
        <v/>
      </c>
      <c r="QV303" s="66" t="str">
        <f t="shared" si="1845"/>
        <v/>
      </c>
      <c r="QW303" s="66" t="str">
        <f t="shared" si="1846"/>
        <v/>
      </c>
      <c r="QX303" s="66" t="str">
        <f t="shared" si="1847"/>
        <v/>
      </c>
      <c r="QY303" s="66" t="str">
        <f t="shared" si="1848"/>
        <v/>
      </c>
      <c r="QZ303" s="66" t="str">
        <f t="shared" si="1849"/>
        <v/>
      </c>
      <c r="RA303" s="66" t="str">
        <f t="shared" si="1850"/>
        <v/>
      </c>
      <c r="RB303" s="66" t="str">
        <f t="shared" si="1851"/>
        <v/>
      </c>
      <c r="RC303" s="66" t="str">
        <f t="shared" si="1852"/>
        <v/>
      </c>
      <c r="RD303" s="66" t="str">
        <f t="shared" si="1853"/>
        <v/>
      </c>
      <c r="RE303" s="66" t="str">
        <f t="shared" si="1854"/>
        <v/>
      </c>
      <c r="RF303" s="66" t="str">
        <f t="shared" si="1855"/>
        <v/>
      </c>
      <c r="RG303" s="66" t="str">
        <f t="shared" si="1856"/>
        <v/>
      </c>
      <c r="RH303" s="66" t="str">
        <f t="shared" si="1857"/>
        <v/>
      </c>
      <c r="RI303" s="66" t="str">
        <f t="shared" si="1858"/>
        <v/>
      </c>
      <c r="RJ303" s="66" t="str">
        <f t="shared" si="1859"/>
        <v/>
      </c>
      <c r="RK303" s="66" t="str">
        <f t="shared" si="1860"/>
        <v/>
      </c>
      <c r="RL303" s="66" t="str">
        <f t="shared" si="1861"/>
        <v/>
      </c>
      <c r="RM303" s="66" t="str">
        <f t="shared" si="1862"/>
        <v/>
      </c>
      <c r="RN303" s="66" t="str">
        <f t="shared" si="1863"/>
        <v/>
      </c>
      <c r="RO303" s="66" t="str">
        <f t="shared" si="1864"/>
        <v/>
      </c>
      <c r="RP303" s="66" t="str">
        <f t="shared" si="1865"/>
        <v/>
      </c>
      <c r="RQ303" s="66" t="str">
        <f t="shared" si="1866"/>
        <v/>
      </c>
      <c r="RR303" s="66" t="str">
        <f t="shared" si="1867"/>
        <v/>
      </c>
      <c r="RS303" s="66" t="str">
        <f t="shared" si="1868"/>
        <v/>
      </c>
      <c r="RT303" s="66" t="str">
        <f t="shared" si="1869"/>
        <v/>
      </c>
      <c r="RU303" s="66" t="str">
        <f t="shared" si="1870"/>
        <v/>
      </c>
      <c r="RV303" s="66" t="str">
        <f t="shared" si="1871"/>
        <v/>
      </c>
      <c r="RW303" s="66" t="str">
        <f t="shared" si="1872"/>
        <v/>
      </c>
      <c r="RX303" s="66" t="str">
        <f t="shared" si="1873"/>
        <v/>
      </c>
      <c r="RY303" s="66" t="str">
        <f t="shared" si="1874"/>
        <v/>
      </c>
      <c r="RZ303" s="66" t="str">
        <f t="shared" si="1875"/>
        <v/>
      </c>
      <c r="SA303" s="66" t="str">
        <f t="shared" si="1876"/>
        <v/>
      </c>
      <c r="SB303" s="66" t="str">
        <f t="shared" si="1877"/>
        <v/>
      </c>
      <c r="SC303" s="66" t="str">
        <f t="shared" si="1878"/>
        <v/>
      </c>
      <c r="SD303" s="66" t="str">
        <f t="shared" si="1879"/>
        <v/>
      </c>
      <c r="SE303" s="66" t="str">
        <f t="shared" si="1880"/>
        <v/>
      </c>
      <c r="SF303" s="66" t="str">
        <f t="shared" si="1881"/>
        <v/>
      </c>
      <c r="SG303" s="66" t="str">
        <f t="shared" si="1882"/>
        <v/>
      </c>
      <c r="SH303" s="66" t="str">
        <f t="shared" si="1883"/>
        <v/>
      </c>
      <c r="SI303" s="66" t="str">
        <f t="shared" si="1884"/>
        <v/>
      </c>
      <c r="SJ303" s="66" t="str">
        <f t="shared" si="1885"/>
        <v/>
      </c>
      <c r="SK303" s="66" t="str">
        <f t="shared" si="1886"/>
        <v/>
      </c>
      <c r="SL303" s="66" t="str">
        <f t="shared" si="1887"/>
        <v/>
      </c>
      <c r="SM303" s="66" t="str">
        <f t="shared" si="1888"/>
        <v/>
      </c>
      <c r="SN303" s="66" t="str">
        <f t="shared" si="1889"/>
        <v/>
      </c>
      <c r="SO303" s="66" t="str">
        <f t="shared" si="1890"/>
        <v/>
      </c>
      <c r="SP303" s="66" t="str">
        <f t="shared" si="1891"/>
        <v/>
      </c>
      <c r="SQ303" s="66" t="str">
        <f t="shared" si="1892"/>
        <v/>
      </c>
      <c r="SR303" s="66" t="str">
        <f t="shared" si="1893"/>
        <v/>
      </c>
      <c r="SS303" s="66" t="str">
        <f t="shared" si="1894"/>
        <v/>
      </c>
      <c r="ST303" s="66" t="str">
        <f t="shared" si="1895"/>
        <v/>
      </c>
      <c r="SU303" s="66" t="str">
        <f t="shared" si="1896"/>
        <v/>
      </c>
      <c r="SV303" s="66" t="str">
        <f t="shared" si="1897"/>
        <v/>
      </c>
      <c r="SW303" s="66" t="str">
        <f t="shared" si="1898"/>
        <v/>
      </c>
      <c r="SX303" s="66" t="str">
        <f t="shared" si="1899"/>
        <v/>
      </c>
      <c r="SY303" s="66" t="str">
        <f t="shared" si="1900"/>
        <v/>
      </c>
      <c r="SZ303" s="66" t="str">
        <f t="shared" si="1901"/>
        <v/>
      </c>
      <c r="TA303" s="66" t="str">
        <f t="shared" si="1902"/>
        <v/>
      </c>
      <c r="TB303" s="66" t="str">
        <f t="shared" si="1903"/>
        <v/>
      </c>
      <c r="TC303" s="66" t="str">
        <f t="shared" si="1904"/>
        <v/>
      </c>
      <c r="TD303" s="66" t="str">
        <f t="shared" si="1905"/>
        <v/>
      </c>
      <c r="TE303" s="66" t="str">
        <f t="shared" si="1906"/>
        <v/>
      </c>
      <c r="TF303" s="66" t="str">
        <f t="shared" si="1907"/>
        <v/>
      </c>
      <c r="TG303" s="66" t="str">
        <f t="shared" si="1908"/>
        <v/>
      </c>
      <c r="TH303" s="66" t="str">
        <f t="shared" si="1909"/>
        <v/>
      </c>
      <c r="TI303" s="66" t="str">
        <f t="shared" si="1910"/>
        <v/>
      </c>
      <c r="TJ303" s="66" t="str">
        <f t="shared" si="1911"/>
        <v/>
      </c>
      <c r="TK303" s="66" t="str">
        <f t="shared" si="1912"/>
        <v/>
      </c>
      <c r="TL303" s="66" t="str">
        <f t="shared" si="1913"/>
        <v/>
      </c>
      <c r="TM303" s="66" t="str">
        <f t="shared" si="1914"/>
        <v/>
      </c>
      <c r="TN303" s="66" t="str">
        <f t="shared" si="1915"/>
        <v/>
      </c>
      <c r="TO303" s="66" t="str">
        <f t="shared" si="1916"/>
        <v/>
      </c>
      <c r="TP303" s="66" t="str">
        <f t="shared" si="1917"/>
        <v/>
      </c>
      <c r="TQ303" s="66" t="str">
        <f t="shared" si="1918"/>
        <v/>
      </c>
      <c r="TR303" s="66" t="str">
        <f t="shared" si="1919"/>
        <v/>
      </c>
      <c r="TS303" s="66" t="str">
        <f t="shared" si="1920"/>
        <v/>
      </c>
      <c r="TT303" s="66" t="str">
        <f t="shared" si="1921"/>
        <v/>
      </c>
      <c r="TU303" s="66" t="str">
        <f t="shared" si="1922"/>
        <v/>
      </c>
      <c r="TV303" s="66" t="str">
        <f t="shared" si="1923"/>
        <v/>
      </c>
      <c r="TW303" s="66" t="str">
        <f t="shared" si="1924"/>
        <v/>
      </c>
      <c r="TX303" s="66" t="str">
        <f t="shared" si="1925"/>
        <v/>
      </c>
      <c r="TY303" s="66" t="str">
        <f t="shared" si="1926"/>
        <v/>
      </c>
      <c r="TZ303" s="66" t="str">
        <f t="shared" si="1927"/>
        <v/>
      </c>
      <c r="UA303" s="66" t="str">
        <f t="shared" si="1928"/>
        <v/>
      </c>
      <c r="UB303" s="66" t="str">
        <f t="shared" si="1929"/>
        <v/>
      </c>
      <c r="UC303" s="66" t="str">
        <f t="shared" si="1930"/>
        <v/>
      </c>
      <c r="UD303" s="66" t="str">
        <f t="shared" si="1931"/>
        <v/>
      </c>
      <c r="UE303" s="66" t="str">
        <f t="shared" si="1932"/>
        <v/>
      </c>
      <c r="UF303" s="66" t="str">
        <f t="shared" si="1933"/>
        <v/>
      </c>
      <c r="UG303" s="66" t="str">
        <f t="shared" si="1934"/>
        <v/>
      </c>
      <c r="UH303" s="66" t="str">
        <f t="shared" si="1935"/>
        <v/>
      </c>
      <c r="UI303" s="66" t="str">
        <f t="shared" si="1936"/>
        <v/>
      </c>
      <c r="UJ303" s="66" t="str">
        <f t="shared" si="1937"/>
        <v/>
      </c>
      <c r="UK303" s="66" t="str">
        <f t="shared" si="1938"/>
        <v/>
      </c>
      <c r="UL303" s="66" t="str">
        <f t="shared" si="1939"/>
        <v/>
      </c>
      <c r="UM303" s="66" t="str">
        <f t="shared" si="1940"/>
        <v/>
      </c>
      <c r="UN303" s="66" t="str">
        <f t="shared" si="1941"/>
        <v/>
      </c>
      <c r="UO303" s="66" t="str">
        <f t="shared" si="1942"/>
        <v/>
      </c>
      <c r="UP303" s="66" t="str">
        <f t="shared" si="1943"/>
        <v/>
      </c>
      <c r="UQ303" s="66" t="str">
        <f t="shared" si="1944"/>
        <v/>
      </c>
      <c r="UR303" s="66" t="str">
        <f t="shared" si="1945"/>
        <v/>
      </c>
      <c r="US303" s="66" t="str">
        <f t="shared" si="1946"/>
        <v/>
      </c>
      <c r="UT303" s="66" t="str">
        <f t="shared" si="1947"/>
        <v/>
      </c>
      <c r="UU303" s="66" t="str">
        <f t="shared" si="1948"/>
        <v/>
      </c>
      <c r="UV303" s="66" t="str">
        <f t="shared" si="1949"/>
        <v/>
      </c>
      <c r="UW303" s="66" t="str">
        <f t="shared" si="1950"/>
        <v/>
      </c>
      <c r="UX303" s="66" t="str">
        <f t="shared" si="1951"/>
        <v/>
      </c>
      <c r="UY303" s="66" t="str">
        <f t="shared" si="1952"/>
        <v/>
      </c>
      <c r="UZ303" s="66" t="str">
        <f t="shared" si="1953"/>
        <v/>
      </c>
      <c r="VA303" s="66" t="str">
        <f t="shared" si="1954"/>
        <v/>
      </c>
      <c r="VB303" s="66" t="str">
        <f t="shared" si="1955"/>
        <v/>
      </c>
      <c r="VC303" s="66" t="str">
        <f t="shared" si="1956"/>
        <v/>
      </c>
      <c r="VD303" s="66" t="str">
        <f t="shared" si="1957"/>
        <v/>
      </c>
      <c r="VE303" s="66" t="str">
        <f t="shared" si="1958"/>
        <v/>
      </c>
      <c r="VF303" s="66" t="str">
        <f t="shared" si="1959"/>
        <v/>
      </c>
      <c r="VG303" s="66" t="str">
        <f t="shared" si="1960"/>
        <v/>
      </c>
      <c r="VH303" s="66" t="str">
        <f t="shared" si="1961"/>
        <v/>
      </c>
      <c r="VI303" s="66" t="str">
        <f t="shared" si="1962"/>
        <v/>
      </c>
      <c r="VJ303" s="66" t="str">
        <f t="shared" si="1963"/>
        <v/>
      </c>
      <c r="VK303" s="66" t="str">
        <f t="shared" si="1964"/>
        <v/>
      </c>
      <c r="VL303" s="66" t="str">
        <f t="shared" si="1965"/>
        <v/>
      </c>
      <c r="VM303" s="66" t="str">
        <f t="shared" si="1966"/>
        <v/>
      </c>
      <c r="VN303" s="66" t="str">
        <f t="shared" si="1967"/>
        <v/>
      </c>
      <c r="VO303" s="66" t="str">
        <f t="shared" si="1968"/>
        <v/>
      </c>
      <c r="VP303" s="66" t="str">
        <f t="shared" si="1969"/>
        <v/>
      </c>
      <c r="VQ303" s="66" t="str">
        <f t="shared" si="1970"/>
        <v/>
      </c>
      <c r="VR303" s="66" t="str">
        <f t="shared" si="1971"/>
        <v/>
      </c>
      <c r="VS303" s="66" t="str">
        <f t="shared" si="1972"/>
        <v/>
      </c>
      <c r="VT303" s="66" t="str">
        <f t="shared" si="1973"/>
        <v/>
      </c>
      <c r="VU303" s="66" t="str">
        <f t="shared" si="1974"/>
        <v/>
      </c>
      <c r="VV303" s="66" t="str">
        <f t="shared" si="1975"/>
        <v/>
      </c>
      <c r="VW303" s="66" t="str">
        <f t="shared" si="1976"/>
        <v/>
      </c>
      <c r="VX303" s="66" t="str">
        <f t="shared" si="1977"/>
        <v/>
      </c>
      <c r="VY303" s="66" t="str">
        <f t="shared" si="1978"/>
        <v/>
      </c>
      <c r="VZ303" s="66" t="str">
        <f t="shared" si="1979"/>
        <v/>
      </c>
      <c r="WA303" s="66" t="str">
        <f t="shared" si="1980"/>
        <v/>
      </c>
      <c r="WB303" s="66" t="str">
        <f t="shared" si="1981"/>
        <v/>
      </c>
      <c r="WC303" s="66" t="str">
        <f t="shared" si="1982"/>
        <v/>
      </c>
      <c r="WD303" s="66" t="str">
        <f t="shared" si="1983"/>
        <v/>
      </c>
      <c r="WE303" s="66" t="str">
        <f t="shared" si="1984"/>
        <v/>
      </c>
      <c r="WF303" s="66" t="str">
        <f t="shared" si="1985"/>
        <v/>
      </c>
      <c r="WG303" s="66" t="str">
        <f t="shared" si="1986"/>
        <v/>
      </c>
      <c r="WH303" s="66" t="str">
        <f t="shared" si="1987"/>
        <v/>
      </c>
      <c r="WI303" s="66" t="str">
        <f t="shared" si="1988"/>
        <v/>
      </c>
      <c r="WJ303" s="66" t="str">
        <f t="shared" si="1989"/>
        <v/>
      </c>
      <c r="WK303" s="66" t="str">
        <f t="shared" si="1990"/>
        <v/>
      </c>
      <c r="WL303" s="66" t="str">
        <f t="shared" si="1991"/>
        <v/>
      </c>
      <c r="WM303" s="66" t="str">
        <f t="shared" si="1992"/>
        <v/>
      </c>
      <c r="WN303" s="66" t="str">
        <f t="shared" si="1993"/>
        <v/>
      </c>
      <c r="WO303" s="66" t="str">
        <f t="shared" si="1994"/>
        <v/>
      </c>
      <c r="WP303" s="66" t="str">
        <f t="shared" si="1995"/>
        <v/>
      </c>
      <c r="WQ303" s="66" t="str">
        <f t="shared" si="1996"/>
        <v/>
      </c>
      <c r="WR303" s="66" t="str">
        <f t="shared" si="1997"/>
        <v/>
      </c>
      <c r="WS303" s="66" t="str">
        <f t="shared" si="1998"/>
        <v/>
      </c>
      <c r="WT303" s="66" t="str">
        <f t="shared" si="1999"/>
        <v/>
      </c>
      <c r="WU303" s="66" t="str">
        <f t="shared" si="2000"/>
        <v/>
      </c>
      <c r="WV303" s="66" t="str">
        <f t="shared" si="2001"/>
        <v/>
      </c>
      <c r="WW303" s="66" t="str">
        <f t="shared" si="2002"/>
        <v/>
      </c>
      <c r="WX303" s="66" t="str">
        <f t="shared" si="2003"/>
        <v/>
      </c>
      <c r="WY303" s="66" t="str">
        <f t="shared" si="2004"/>
        <v/>
      </c>
      <c r="WZ303" s="66" t="str">
        <f t="shared" si="2005"/>
        <v/>
      </c>
      <c r="XA303" s="66" t="str">
        <f t="shared" si="2006"/>
        <v/>
      </c>
      <c r="XB303" s="66" t="str">
        <f t="shared" si="2007"/>
        <v/>
      </c>
      <c r="XC303" s="66" t="str">
        <f t="shared" si="2008"/>
        <v/>
      </c>
      <c r="XD303" s="66" t="str">
        <f t="shared" si="2009"/>
        <v/>
      </c>
      <c r="XE303" s="66" t="str">
        <f t="shared" si="2010"/>
        <v/>
      </c>
      <c r="XF303" s="66" t="str">
        <f t="shared" si="2011"/>
        <v/>
      </c>
      <c r="XG303" s="66" t="str">
        <f t="shared" si="2012"/>
        <v/>
      </c>
      <c r="XH303" s="66" t="str">
        <f t="shared" si="2013"/>
        <v/>
      </c>
      <c r="XI303" s="66" t="str">
        <f t="shared" si="2014"/>
        <v/>
      </c>
      <c r="XJ303" s="66" t="str">
        <f t="shared" si="2015"/>
        <v/>
      </c>
      <c r="XK303" s="66" t="str">
        <f t="shared" si="2016"/>
        <v/>
      </c>
      <c r="XL303" s="66" t="str">
        <f t="shared" si="2017"/>
        <v/>
      </c>
      <c r="XM303" s="66" t="str">
        <f t="shared" si="2018"/>
        <v/>
      </c>
      <c r="XN303" s="66" t="str">
        <f t="shared" si="2019"/>
        <v/>
      </c>
      <c r="XO303" s="66" t="str">
        <f t="shared" si="2020"/>
        <v/>
      </c>
      <c r="XP303" s="66" t="str">
        <f t="shared" si="2021"/>
        <v/>
      </c>
      <c r="XQ303" s="66" t="str">
        <f t="shared" si="2022"/>
        <v/>
      </c>
      <c r="XR303" s="66" t="str">
        <f t="shared" si="2023"/>
        <v/>
      </c>
      <c r="XS303" s="66" t="str">
        <f t="shared" si="2024"/>
        <v/>
      </c>
      <c r="XT303" s="66" t="str">
        <f t="shared" si="2025"/>
        <v/>
      </c>
      <c r="XU303" s="66" t="str">
        <f t="shared" si="2026"/>
        <v/>
      </c>
      <c r="XV303" s="66" t="str">
        <f t="shared" si="2027"/>
        <v/>
      </c>
      <c r="XW303" s="66" t="str">
        <f t="shared" si="2028"/>
        <v/>
      </c>
      <c r="XX303" s="66" t="str">
        <f t="shared" si="2029"/>
        <v/>
      </c>
      <c r="XY303" s="66" t="str">
        <f t="shared" si="2030"/>
        <v/>
      </c>
      <c r="XZ303" s="66" t="str">
        <f t="shared" si="2031"/>
        <v/>
      </c>
      <c r="YA303" s="66" t="str">
        <f t="shared" si="2032"/>
        <v/>
      </c>
      <c r="YB303" s="66" t="str">
        <f t="shared" si="2033"/>
        <v/>
      </c>
      <c r="YC303" s="66" t="str">
        <f t="shared" si="2034"/>
        <v/>
      </c>
      <c r="YD303" s="66" t="str">
        <f t="shared" si="2035"/>
        <v/>
      </c>
      <c r="YE303" s="66" t="str">
        <f t="shared" si="2036"/>
        <v/>
      </c>
      <c r="YF303" s="66" t="str">
        <f t="shared" si="2037"/>
        <v/>
      </c>
      <c r="YG303" s="66" t="str">
        <f t="shared" si="2038"/>
        <v/>
      </c>
      <c r="YH303" s="66" t="str">
        <f t="shared" si="2039"/>
        <v/>
      </c>
      <c r="YI303" s="66" t="str">
        <f t="shared" si="2040"/>
        <v/>
      </c>
      <c r="YJ303" s="66" t="str">
        <f t="shared" si="2041"/>
        <v/>
      </c>
      <c r="YK303" s="66" t="str">
        <f t="shared" si="2042"/>
        <v/>
      </c>
      <c r="YL303" s="66" t="str">
        <f t="shared" si="2043"/>
        <v/>
      </c>
      <c r="YM303" s="66" t="str">
        <f t="shared" si="2044"/>
        <v/>
      </c>
      <c r="YN303" s="66" t="str">
        <f t="shared" si="2045"/>
        <v/>
      </c>
      <c r="YO303" s="66" t="str">
        <f t="shared" si="2046"/>
        <v/>
      </c>
      <c r="YP303" s="66" t="str">
        <f t="shared" si="2047"/>
        <v/>
      </c>
      <c r="YQ303" s="66" t="str">
        <f t="shared" si="2048"/>
        <v/>
      </c>
      <c r="YR303" s="66" t="str">
        <f t="shared" si="2049"/>
        <v/>
      </c>
      <c r="YS303" s="66" t="str">
        <f t="shared" si="2050"/>
        <v/>
      </c>
      <c r="YT303" s="66" t="str">
        <f t="shared" si="2051"/>
        <v/>
      </c>
      <c r="YU303" s="66" t="str">
        <f t="shared" si="2052"/>
        <v/>
      </c>
      <c r="YV303" s="66" t="str">
        <f t="shared" si="2053"/>
        <v/>
      </c>
      <c r="YW303" s="66" t="str">
        <f t="shared" si="2054"/>
        <v/>
      </c>
      <c r="YX303" s="66" t="str">
        <f t="shared" si="2055"/>
        <v/>
      </c>
      <c r="YY303" s="66" t="str">
        <f t="shared" si="2056"/>
        <v/>
      </c>
      <c r="YZ303" s="66" t="str">
        <f t="shared" si="2057"/>
        <v/>
      </c>
      <c r="ZA303" s="66" t="str">
        <f t="shared" si="2058"/>
        <v/>
      </c>
      <c r="ZB303" s="66" t="str">
        <f t="shared" si="2059"/>
        <v/>
      </c>
      <c r="ZC303" s="66" t="str">
        <f t="shared" si="2060"/>
        <v/>
      </c>
      <c r="ZD303" s="66" t="str">
        <f t="shared" si="2061"/>
        <v/>
      </c>
      <c r="ZE303" s="66" t="str">
        <f t="shared" si="2062"/>
        <v/>
      </c>
      <c r="ZF303" s="66" t="str">
        <f t="shared" si="2063"/>
        <v/>
      </c>
      <c r="ZG303" s="66" t="str">
        <f t="shared" si="2064"/>
        <v/>
      </c>
      <c r="ZH303" s="66" t="str">
        <f t="shared" si="2065"/>
        <v/>
      </c>
      <c r="ZI303" s="66" t="str">
        <f t="shared" si="2066"/>
        <v/>
      </c>
      <c r="ZJ303" s="66" t="str">
        <f t="shared" si="2067"/>
        <v/>
      </c>
      <c r="ZK303" s="66" t="str">
        <f t="shared" si="2068"/>
        <v/>
      </c>
      <c r="ZL303" s="66" t="str">
        <f t="shared" si="2069"/>
        <v/>
      </c>
      <c r="ZM303" s="66" t="str">
        <f t="shared" si="2070"/>
        <v/>
      </c>
      <c r="ZN303" s="66" t="str">
        <f t="shared" si="2071"/>
        <v/>
      </c>
      <c r="ZO303" s="66" t="str">
        <f t="shared" si="2072"/>
        <v/>
      </c>
      <c r="ZP303" s="66" t="str">
        <f t="shared" si="2073"/>
        <v/>
      </c>
      <c r="ZQ303" s="66" t="str">
        <f t="shared" si="2074"/>
        <v/>
      </c>
      <c r="ZR303" s="66" t="str">
        <f t="shared" si="2075"/>
        <v/>
      </c>
      <c r="ZS303" s="66" t="str">
        <f t="shared" si="2076"/>
        <v/>
      </c>
      <c r="ZT303" s="66" t="str">
        <f t="shared" si="2077"/>
        <v/>
      </c>
      <c r="ZU303" s="66" t="str">
        <f t="shared" si="2078"/>
        <v/>
      </c>
      <c r="ZV303" s="66" t="str">
        <f t="shared" si="2079"/>
        <v/>
      </c>
      <c r="ZW303" s="66" t="str">
        <f t="shared" si="2080"/>
        <v/>
      </c>
      <c r="ZX303" s="66" t="str">
        <f t="shared" si="2081"/>
        <v/>
      </c>
      <c r="ZY303" s="66" t="str">
        <f t="shared" si="2082"/>
        <v/>
      </c>
      <c r="ZZ303" s="66" t="str">
        <f t="shared" si="2083"/>
        <v/>
      </c>
      <c r="AAA303" s="66" t="str">
        <f t="shared" si="2084"/>
        <v/>
      </c>
      <c r="AAB303" s="66" t="str">
        <f t="shared" si="2085"/>
        <v/>
      </c>
      <c r="AAC303" s="66" t="str">
        <f t="shared" si="2086"/>
        <v/>
      </c>
      <c r="AAD303" s="66" t="str">
        <f t="shared" si="2087"/>
        <v/>
      </c>
      <c r="AAE303" s="66" t="str">
        <f t="shared" si="2088"/>
        <v/>
      </c>
      <c r="AAF303" s="66" t="str">
        <f t="shared" si="2089"/>
        <v/>
      </c>
      <c r="AAG303" s="66" t="str">
        <f t="shared" si="2090"/>
        <v/>
      </c>
      <c r="AAH303" s="66" t="str">
        <f t="shared" si="2091"/>
        <v/>
      </c>
      <c r="AAI303" s="66" t="str">
        <f t="shared" si="2092"/>
        <v/>
      </c>
      <c r="AAJ303" s="66" t="str">
        <f t="shared" si="2093"/>
        <v/>
      </c>
      <c r="AAK303" s="66" t="str">
        <f t="shared" si="2094"/>
        <v/>
      </c>
      <c r="AAL303" s="66" t="str">
        <f t="shared" si="2095"/>
        <v/>
      </c>
      <c r="AAM303" s="66" t="str">
        <f t="shared" si="2096"/>
        <v/>
      </c>
      <c r="AAN303" s="66" t="str">
        <f t="shared" si="2097"/>
        <v/>
      </c>
      <c r="AAO303" s="66" t="str">
        <f t="shared" si="2098"/>
        <v/>
      </c>
      <c r="AAP303" s="66" t="str">
        <f t="shared" si="2099"/>
        <v/>
      </c>
      <c r="AAQ303" s="66" t="str">
        <f t="shared" si="2100"/>
        <v/>
      </c>
      <c r="AAR303" s="66" t="str">
        <f t="shared" si="2101"/>
        <v/>
      </c>
      <c r="AAS303" s="66" t="str">
        <f t="shared" si="2102"/>
        <v/>
      </c>
      <c r="AAT303" s="66" t="str">
        <f t="shared" si="2103"/>
        <v/>
      </c>
      <c r="AAU303" s="66" t="str">
        <f t="shared" si="2104"/>
        <v/>
      </c>
      <c r="AAV303" s="66" t="str">
        <f t="shared" si="2105"/>
        <v/>
      </c>
      <c r="AAW303" s="66" t="str">
        <f t="shared" si="2106"/>
        <v/>
      </c>
      <c r="AAX303" s="66" t="str">
        <f t="shared" si="2107"/>
        <v/>
      </c>
      <c r="AAY303" s="66" t="str">
        <f t="shared" si="2108"/>
        <v/>
      </c>
      <c r="AAZ303" s="66" t="str">
        <f t="shared" si="2109"/>
        <v/>
      </c>
      <c r="ABA303" s="66" t="str">
        <f t="shared" si="2110"/>
        <v/>
      </c>
      <c r="ABB303" s="66" t="str">
        <f t="shared" si="2111"/>
        <v/>
      </c>
      <c r="ABC303" s="66" t="str">
        <f t="shared" si="2112"/>
        <v/>
      </c>
      <c r="ABD303" s="66" t="str">
        <f t="shared" si="2113"/>
        <v/>
      </c>
      <c r="ABE303" s="66" t="str">
        <f t="shared" si="2114"/>
        <v/>
      </c>
      <c r="ABF303" s="66" t="str">
        <f t="shared" si="2115"/>
        <v/>
      </c>
      <c r="ABG303" s="66" t="str">
        <f t="shared" si="2116"/>
        <v/>
      </c>
      <c r="ABH303" s="66" t="str">
        <f t="shared" si="2117"/>
        <v/>
      </c>
      <c r="ABI303" s="66" t="str">
        <f t="shared" si="2118"/>
        <v/>
      </c>
      <c r="ABJ303" s="66" t="str">
        <f t="shared" si="2119"/>
        <v/>
      </c>
      <c r="ABK303" s="66" t="str">
        <f t="shared" si="2120"/>
        <v/>
      </c>
      <c r="ABL303" s="66" t="str">
        <f t="shared" si="2121"/>
        <v/>
      </c>
      <c r="ABM303" s="66" t="str">
        <f t="shared" si="2122"/>
        <v/>
      </c>
      <c r="ABN303" s="66" t="str">
        <f t="shared" si="2123"/>
        <v/>
      </c>
      <c r="ABO303" s="66" t="str">
        <f t="shared" si="2124"/>
        <v/>
      </c>
      <c r="ABP303" s="66" t="str">
        <f t="shared" si="2125"/>
        <v/>
      </c>
      <c r="ABQ303" s="66" t="str">
        <f t="shared" si="2126"/>
        <v/>
      </c>
      <c r="ABR303" s="66" t="str">
        <f t="shared" si="2127"/>
        <v/>
      </c>
      <c r="ABS303" s="66" t="str">
        <f t="shared" si="2128"/>
        <v/>
      </c>
      <c r="ABT303" s="66" t="str">
        <f t="shared" si="2129"/>
        <v/>
      </c>
      <c r="ABU303" s="66" t="str">
        <f t="shared" si="2130"/>
        <v/>
      </c>
      <c r="ABV303" s="66" t="str">
        <f t="shared" si="2131"/>
        <v/>
      </c>
      <c r="ABW303" s="66" t="str">
        <f t="shared" si="2132"/>
        <v/>
      </c>
      <c r="ABX303" s="66" t="str">
        <f t="shared" si="2133"/>
        <v/>
      </c>
      <c r="ABY303" s="66" t="str">
        <f t="shared" si="2134"/>
        <v/>
      </c>
      <c r="ABZ303" s="66" t="str">
        <f t="shared" si="2135"/>
        <v/>
      </c>
      <c r="ACA303" s="66" t="str">
        <f t="shared" si="2136"/>
        <v/>
      </c>
      <c r="ACB303" s="66" t="str">
        <f t="shared" si="2137"/>
        <v/>
      </c>
      <c r="ACC303" s="66" t="str">
        <f t="shared" si="2138"/>
        <v/>
      </c>
      <c r="ACD303" s="66" t="str">
        <f t="shared" si="2139"/>
        <v/>
      </c>
      <c r="ACE303" s="66" t="str">
        <f t="shared" si="2140"/>
        <v/>
      </c>
      <c r="ACF303" s="66" t="str">
        <f t="shared" si="2141"/>
        <v/>
      </c>
      <c r="ACG303" s="66" t="str">
        <f t="shared" si="2142"/>
        <v/>
      </c>
      <c r="ACH303" s="66" t="str">
        <f t="shared" si="2143"/>
        <v/>
      </c>
      <c r="ACI303" s="66" t="str">
        <f t="shared" si="2144"/>
        <v/>
      </c>
      <c r="ACJ303" s="66" t="str">
        <f t="shared" si="2145"/>
        <v/>
      </c>
      <c r="ACK303" s="66" t="str">
        <f t="shared" si="2146"/>
        <v/>
      </c>
      <c r="ACL303" s="66" t="str">
        <f t="shared" si="2147"/>
        <v/>
      </c>
      <c r="ACM303" s="66" t="str">
        <f t="shared" ref="ACM303:ACN303" si="2195">IF(AND(ACS$3="Unit", ACL303=""), "", IF(AND(ACS$3="Unit", ACL303="-"),"", IF(ACS$3="Unit", "kg/GJ delivered", IF(AND(NY303&lt;&gt;"", NY303&lt;&gt;"-", NX303="-"),"", IF($H303="","", IF(NX303="nd", "",IF(NX303="&lt;n.a.&gt;", "", IF(NY303="#/MJ", "", IF(NY303="kg/GJ delivered",NX303,IF(NY303="g/MJ delivered",NX303,IF(NY303="kg/MJ delivered",NX303*1000,IF(NY303="mg/MJ delivered",NX303/1000,IF(NY303="g/kg",((NX303)*(1/$I303)*(1/$H303)),IF(NY303="mg/kg",((NX303/1000)*(1/$I303)*(1/$H303)),IF(NY303="mg/MJ delivered",NX303/1000,IF(NY303="-","","Error"))))))))))))))))</f>
        <v/>
      </c>
      <c r="ACN303" s="66" t="str">
        <f t="shared" si="2195"/>
        <v/>
      </c>
      <c r="ACO303" s="66" t="str">
        <f t="shared" si="2149"/>
        <v/>
      </c>
      <c r="ACP303" s="66" t="str">
        <f t="shared" si="2150"/>
        <v/>
      </c>
      <c r="ACQ303" s="66" t="str">
        <f t="shared" si="2151"/>
        <v/>
      </c>
      <c r="ACR303" s="66" t="str">
        <f t="shared" si="2152"/>
        <v/>
      </c>
      <c r="ACS303" s="66" t="str">
        <f t="shared" si="2153"/>
        <v/>
      </c>
      <c r="ACT303" s="66" t="str">
        <f t="shared" si="2154"/>
        <v/>
      </c>
    </row>
    <row r="304" spans="2:774" ht="15.75" customHeight="1" x14ac:dyDescent="0.25">
      <c r="B304" s="66">
        <v>352</v>
      </c>
      <c r="C304" s="66" t="s">
        <v>1272</v>
      </c>
      <c r="D304" s="66" t="s">
        <v>1675</v>
      </c>
      <c r="E304" s="156" t="s">
        <v>1206</v>
      </c>
      <c r="F304" s="66" t="s">
        <v>1579</v>
      </c>
      <c r="G304" s="66" t="s">
        <v>490</v>
      </c>
      <c r="H304" s="126">
        <v>0.11066666666666665</v>
      </c>
      <c r="I304" s="130">
        <f>'Heating Values'!$D$7</f>
        <v>12.84</v>
      </c>
      <c r="J304" s="66" t="str">
        <f t="shared" si="1759"/>
        <v>Crop Residue, Traditional, IN</v>
      </c>
      <c r="K304" s="66" t="s">
        <v>1254</v>
      </c>
      <c r="L304" s="66" t="s">
        <v>1254</v>
      </c>
      <c r="M304" s="66" t="s">
        <v>1254</v>
      </c>
      <c r="N304" s="66" t="s">
        <v>1254</v>
      </c>
      <c r="O304" s="66" t="s">
        <v>1188</v>
      </c>
      <c r="P304" s="66" t="str">
        <f t="shared" si="1768"/>
        <v>IN</v>
      </c>
      <c r="Q304" s="66" t="s">
        <v>2</v>
      </c>
      <c r="R304" s="162">
        <v>67</v>
      </c>
      <c r="S304" s="158" t="s">
        <v>523</v>
      </c>
      <c r="T304" s="158" t="s">
        <v>128</v>
      </c>
      <c r="U304" s="158" t="s">
        <v>128</v>
      </c>
      <c r="V304" s="158" t="s">
        <v>128</v>
      </c>
      <c r="W304" s="158" t="s">
        <v>128</v>
      </c>
      <c r="X304" s="158" t="s">
        <v>128</v>
      </c>
      <c r="Y304" s="158" t="s">
        <v>128</v>
      </c>
      <c r="Z304" s="158" t="s">
        <v>128</v>
      </c>
      <c r="AA304" s="158" t="s">
        <v>128</v>
      </c>
      <c r="AB304" s="158" t="s">
        <v>128</v>
      </c>
      <c r="AC304" s="158" t="s">
        <v>128</v>
      </c>
      <c r="AD304" s="158" t="s">
        <v>128</v>
      </c>
      <c r="AE304" s="158" t="s">
        <v>128</v>
      </c>
      <c r="AF304" s="158" t="s">
        <v>128</v>
      </c>
      <c r="AG304" s="158" t="s">
        <v>128</v>
      </c>
      <c r="AH304" s="158" t="s">
        <v>128</v>
      </c>
      <c r="AI304" s="158" t="s">
        <v>128</v>
      </c>
      <c r="AJ304" s="158" t="s">
        <v>128</v>
      </c>
      <c r="AK304" s="158" t="s">
        <v>128</v>
      </c>
      <c r="AL304" s="158" t="s">
        <v>128</v>
      </c>
      <c r="AM304" s="158" t="s">
        <v>128</v>
      </c>
      <c r="AN304" s="158" t="s">
        <v>128</v>
      </c>
      <c r="AO304" s="158" t="s">
        <v>128</v>
      </c>
      <c r="AP304" s="158" t="s">
        <v>128</v>
      </c>
      <c r="AQ304" s="158" t="s">
        <v>128</v>
      </c>
      <c r="AR304" s="158" t="s">
        <v>128</v>
      </c>
      <c r="AS304" s="158" t="s">
        <v>128</v>
      </c>
      <c r="AT304" s="158" t="s">
        <v>128</v>
      </c>
      <c r="AU304" s="158" t="s">
        <v>128</v>
      </c>
      <c r="AV304" s="158" t="s">
        <v>128</v>
      </c>
      <c r="AW304" s="158" t="s">
        <v>128</v>
      </c>
      <c r="AX304" s="158" t="s">
        <v>128</v>
      </c>
      <c r="AY304" s="158" t="s">
        <v>128</v>
      </c>
      <c r="AZ304" s="158" t="s">
        <v>128</v>
      </c>
      <c r="BA304" s="158" t="s">
        <v>128</v>
      </c>
      <c r="BB304" s="158" t="s">
        <v>128</v>
      </c>
      <c r="BC304" s="158" t="s">
        <v>128</v>
      </c>
      <c r="BD304" s="158" t="s">
        <v>128</v>
      </c>
      <c r="BE304" s="158" t="s">
        <v>128</v>
      </c>
      <c r="BF304" s="158" t="s">
        <v>128</v>
      </c>
      <c r="BG304" s="158" t="s">
        <v>128</v>
      </c>
      <c r="BH304" s="158" t="s">
        <v>128</v>
      </c>
      <c r="BI304" s="158" t="s">
        <v>128</v>
      </c>
      <c r="BJ304" s="158" t="s">
        <v>128</v>
      </c>
      <c r="BK304" s="158" t="s">
        <v>128</v>
      </c>
      <c r="BL304" s="158" t="s">
        <v>128</v>
      </c>
      <c r="BM304" s="158" t="s">
        <v>128</v>
      </c>
      <c r="BN304" s="158" t="s">
        <v>128</v>
      </c>
      <c r="BO304" s="158" t="s">
        <v>128</v>
      </c>
      <c r="BP304" s="158" t="s">
        <v>128</v>
      </c>
      <c r="BQ304" s="158" t="s">
        <v>128</v>
      </c>
      <c r="BR304" s="158" t="s">
        <v>128</v>
      </c>
      <c r="BS304" s="158" t="s">
        <v>128</v>
      </c>
      <c r="BT304" s="158" t="s">
        <v>128</v>
      </c>
      <c r="BU304" s="158" t="s">
        <v>128</v>
      </c>
      <c r="BV304" s="158" t="s">
        <v>128</v>
      </c>
      <c r="BW304" s="158" t="s">
        <v>128</v>
      </c>
      <c r="BX304" s="158" t="s">
        <v>128</v>
      </c>
      <c r="BY304" s="158" t="s">
        <v>128</v>
      </c>
      <c r="BZ304" s="158" t="s">
        <v>128</v>
      </c>
      <c r="CA304" s="158" t="s">
        <v>128</v>
      </c>
      <c r="CB304" s="158" t="s">
        <v>128</v>
      </c>
      <c r="CC304" s="158" t="s">
        <v>128</v>
      </c>
      <c r="CD304" s="158" t="s">
        <v>128</v>
      </c>
      <c r="CE304" s="158" t="s">
        <v>128</v>
      </c>
      <c r="CF304" s="158" t="s">
        <v>128</v>
      </c>
      <c r="CG304" s="158" t="s">
        <v>128</v>
      </c>
      <c r="CH304" s="158" t="s">
        <v>128</v>
      </c>
      <c r="CI304" s="158" t="s">
        <v>128</v>
      </c>
      <c r="CJ304" s="158" t="s">
        <v>128</v>
      </c>
      <c r="CK304" s="158" t="s">
        <v>128</v>
      </c>
      <c r="CL304" s="158" t="s">
        <v>128</v>
      </c>
      <c r="CM304" s="158" t="s">
        <v>128</v>
      </c>
      <c r="CN304" s="158" t="s">
        <v>128</v>
      </c>
      <c r="CO304" s="158" t="s">
        <v>128</v>
      </c>
      <c r="CP304" s="158" t="s">
        <v>128</v>
      </c>
      <c r="CQ304" s="158" t="s">
        <v>128</v>
      </c>
      <c r="CR304" s="158" t="s">
        <v>128</v>
      </c>
      <c r="CS304" s="158" t="s">
        <v>128</v>
      </c>
      <c r="CT304" s="158" t="s">
        <v>128</v>
      </c>
      <c r="CU304" s="158" t="s">
        <v>128</v>
      </c>
      <c r="CV304" s="158" t="s">
        <v>128</v>
      </c>
      <c r="CW304" s="158" t="s">
        <v>128</v>
      </c>
      <c r="CX304" s="158" t="s">
        <v>128</v>
      </c>
      <c r="CY304" s="158" t="s">
        <v>128</v>
      </c>
      <c r="CZ304" s="158" t="s">
        <v>128</v>
      </c>
      <c r="DA304" s="158" t="s">
        <v>128</v>
      </c>
      <c r="DB304" s="158" t="s">
        <v>128</v>
      </c>
      <c r="DC304" s="158" t="s">
        <v>128</v>
      </c>
      <c r="DD304" s="158" t="s">
        <v>128</v>
      </c>
      <c r="DE304" s="158" t="s">
        <v>128</v>
      </c>
      <c r="DF304" s="158" t="s">
        <v>128</v>
      </c>
      <c r="DG304" s="158" t="s">
        <v>128</v>
      </c>
      <c r="DH304" s="158" t="s">
        <v>128</v>
      </c>
      <c r="DI304" s="158" t="s">
        <v>128</v>
      </c>
      <c r="DJ304" s="158" t="s">
        <v>128</v>
      </c>
      <c r="DK304" s="158" t="s">
        <v>128</v>
      </c>
      <c r="DL304" s="158" t="s">
        <v>128</v>
      </c>
      <c r="DM304" s="158" t="s">
        <v>128</v>
      </c>
      <c r="DN304" s="158" t="s">
        <v>128</v>
      </c>
      <c r="DO304" s="158" t="s">
        <v>128</v>
      </c>
      <c r="DP304" s="158" t="s">
        <v>128</v>
      </c>
      <c r="DQ304" s="158" t="s">
        <v>128</v>
      </c>
      <c r="DR304" s="158" t="s">
        <v>128</v>
      </c>
      <c r="DS304" s="158" t="s">
        <v>128</v>
      </c>
      <c r="DT304" s="158" t="s">
        <v>128</v>
      </c>
      <c r="DU304" s="158" t="s">
        <v>128</v>
      </c>
      <c r="DV304" s="158" t="s">
        <v>128</v>
      </c>
      <c r="DW304" s="158" t="s">
        <v>128</v>
      </c>
      <c r="DX304" s="158" t="s">
        <v>128</v>
      </c>
      <c r="DY304" s="158" t="s">
        <v>128</v>
      </c>
      <c r="DZ304" s="158" t="s">
        <v>128</v>
      </c>
      <c r="EA304" s="158" t="s">
        <v>128</v>
      </c>
      <c r="EB304" s="158" t="s">
        <v>128</v>
      </c>
      <c r="EC304" s="158" t="s">
        <v>128</v>
      </c>
      <c r="ED304" s="158" t="s">
        <v>128</v>
      </c>
      <c r="EE304" s="158" t="s">
        <v>128</v>
      </c>
      <c r="EF304" s="158" t="s">
        <v>128</v>
      </c>
      <c r="EG304" s="158" t="s">
        <v>128</v>
      </c>
      <c r="EH304" s="158" t="s">
        <v>128</v>
      </c>
      <c r="EI304" s="158" t="s">
        <v>128</v>
      </c>
      <c r="EJ304" s="158" t="s">
        <v>128</v>
      </c>
      <c r="EK304" s="158" t="s">
        <v>128</v>
      </c>
      <c r="EL304" s="158" t="s">
        <v>128</v>
      </c>
      <c r="EM304" s="158" t="s">
        <v>128</v>
      </c>
      <c r="EN304" s="158" t="s">
        <v>128</v>
      </c>
      <c r="EO304" s="158" t="s">
        <v>128</v>
      </c>
      <c r="EP304" s="158" t="s">
        <v>128</v>
      </c>
      <c r="EQ304" s="158" t="s">
        <v>128</v>
      </c>
      <c r="ER304" s="158" t="s">
        <v>128</v>
      </c>
      <c r="ES304" s="158" t="s">
        <v>128</v>
      </c>
      <c r="ET304" s="158" t="s">
        <v>128</v>
      </c>
      <c r="EU304" s="158" t="s">
        <v>128</v>
      </c>
      <c r="EV304" s="158" t="s">
        <v>128</v>
      </c>
      <c r="EW304" s="158" t="s">
        <v>128</v>
      </c>
      <c r="EX304" s="158" t="s">
        <v>128</v>
      </c>
      <c r="EY304" s="158" t="s">
        <v>128</v>
      </c>
      <c r="EZ304" s="158" t="s">
        <v>128</v>
      </c>
      <c r="FA304" s="158" t="s">
        <v>128</v>
      </c>
      <c r="FB304" s="158" t="s">
        <v>128</v>
      </c>
      <c r="FC304" s="158" t="s">
        <v>128</v>
      </c>
      <c r="FD304" s="158" t="s">
        <v>128</v>
      </c>
      <c r="FE304" s="158" t="s">
        <v>128</v>
      </c>
      <c r="FF304" s="158" t="s">
        <v>128</v>
      </c>
      <c r="FG304" s="158" t="s">
        <v>128</v>
      </c>
      <c r="FH304" s="158" t="s">
        <v>128</v>
      </c>
      <c r="FI304" s="158" t="s">
        <v>128</v>
      </c>
      <c r="FJ304" s="158" t="s">
        <v>128</v>
      </c>
      <c r="FK304" s="158" t="s">
        <v>128</v>
      </c>
      <c r="FL304" s="158" t="s">
        <v>128</v>
      </c>
      <c r="FM304" s="158" t="s">
        <v>128</v>
      </c>
      <c r="FN304" s="158" t="s">
        <v>128</v>
      </c>
      <c r="FO304" s="158" t="s">
        <v>128</v>
      </c>
      <c r="FP304" s="158" t="s">
        <v>128</v>
      </c>
      <c r="FQ304" s="158" t="s">
        <v>128</v>
      </c>
      <c r="FR304" s="158" t="s">
        <v>128</v>
      </c>
      <c r="FS304" s="158" t="s">
        <v>128</v>
      </c>
      <c r="FT304" s="158" t="s">
        <v>128</v>
      </c>
      <c r="FU304" s="158" t="s">
        <v>128</v>
      </c>
      <c r="FV304" s="158" t="s">
        <v>128</v>
      </c>
      <c r="FW304" s="158" t="s">
        <v>128</v>
      </c>
      <c r="FX304" s="158" t="s">
        <v>128</v>
      </c>
      <c r="FY304" s="158" t="s">
        <v>128</v>
      </c>
      <c r="FZ304" s="158" t="s">
        <v>128</v>
      </c>
      <c r="GA304" s="158" t="s">
        <v>128</v>
      </c>
      <c r="GB304" s="158" t="s">
        <v>128</v>
      </c>
      <c r="GC304" s="158" t="s">
        <v>128</v>
      </c>
      <c r="GD304" s="158" t="s">
        <v>128</v>
      </c>
      <c r="GE304" s="158" t="s">
        <v>128</v>
      </c>
      <c r="GF304" s="158" t="s">
        <v>128</v>
      </c>
      <c r="GG304" s="158" t="s">
        <v>128</v>
      </c>
      <c r="GH304" s="158" t="s">
        <v>128</v>
      </c>
      <c r="GI304" s="158" t="s">
        <v>128</v>
      </c>
      <c r="GJ304" s="158" t="s">
        <v>128</v>
      </c>
      <c r="GK304" s="158" t="s">
        <v>128</v>
      </c>
      <c r="GL304" s="158" t="s">
        <v>128</v>
      </c>
      <c r="GM304" s="158" t="s">
        <v>128</v>
      </c>
      <c r="GN304" s="158" t="s">
        <v>128</v>
      </c>
      <c r="GO304" s="158" t="s">
        <v>128</v>
      </c>
      <c r="GP304" s="158" t="s">
        <v>128</v>
      </c>
      <c r="GQ304" s="158" t="s">
        <v>128</v>
      </c>
      <c r="GR304" s="158" t="s">
        <v>128</v>
      </c>
      <c r="GS304" s="158" t="s">
        <v>128</v>
      </c>
      <c r="GT304" s="158" t="s">
        <v>128</v>
      </c>
      <c r="GU304" s="158" t="s">
        <v>128</v>
      </c>
      <c r="GV304" s="158" t="s">
        <v>128</v>
      </c>
      <c r="GW304" s="158" t="s">
        <v>128</v>
      </c>
      <c r="GX304" s="158" t="s">
        <v>128</v>
      </c>
      <c r="GY304" s="158" t="s">
        <v>128</v>
      </c>
      <c r="GZ304" s="158" t="s">
        <v>128</v>
      </c>
      <c r="HA304" s="158" t="s">
        <v>128</v>
      </c>
      <c r="HB304" s="158" t="s">
        <v>128</v>
      </c>
      <c r="HC304" s="158" t="s">
        <v>128</v>
      </c>
      <c r="HD304" s="158" t="s">
        <v>128</v>
      </c>
      <c r="HE304" s="158" t="s">
        <v>128</v>
      </c>
      <c r="HF304" s="158" t="s">
        <v>128</v>
      </c>
      <c r="HG304" s="158" t="s">
        <v>128</v>
      </c>
      <c r="HH304" s="158" t="s">
        <v>128</v>
      </c>
      <c r="HI304" s="158" t="s">
        <v>128</v>
      </c>
      <c r="HJ304" s="158" t="s">
        <v>128</v>
      </c>
      <c r="HK304" s="158" t="s">
        <v>128</v>
      </c>
      <c r="HL304" s="158" t="s">
        <v>128</v>
      </c>
      <c r="HM304" s="158" t="s">
        <v>128</v>
      </c>
      <c r="HN304" s="158" t="s">
        <v>128</v>
      </c>
      <c r="HO304" s="158" t="s">
        <v>128</v>
      </c>
      <c r="HP304" s="158" t="s">
        <v>128</v>
      </c>
      <c r="HQ304" s="158" t="s">
        <v>128</v>
      </c>
      <c r="HR304" s="158" t="s">
        <v>128</v>
      </c>
      <c r="HS304" s="158" t="s">
        <v>128</v>
      </c>
      <c r="HT304" s="158" t="s">
        <v>128</v>
      </c>
      <c r="HU304" s="158" t="s">
        <v>128</v>
      </c>
      <c r="HV304" s="158" t="s">
        <v>128</v>
      </c>
      <c r="HW304" s="158" t="s">
        <v>128</v>
      </c>
      <c r="HX304" s="158" t="s">
        <v>128</v>
      </c>
      <c r="HY304" s="158" t="s">
        <v>128</v>
      </c>
      <c r="HZ304" s="158" t="s">
        <v>128</v>
      </c>
      <c r="IA304" s="158" t="s">
        <v>128</v>
      </c>
      <c r="IB304" s="158" t="s">
        <v>128</v>
      </c>
      <c r="IC304" s="158" t="s">
        <v>128</v>
      </c>
      <c r="ID304" s="158" t="s">
        <v>128</v>
      </c>
      <c r="IE304" s="158" t="s">
        <v>128</v>
      </c>
      <c r="IF304" s="158" t="s">
        <v>128</v>
      </c>
      <c r="IG304" s="158" t="s">
        <v>128</v>
      </c>
      <c r="IH304" s="158" t="s">
        <v>128</v>
      </c>
      <c r="II304" s="158" t="s">
        <v>128</v>
      </c>
      <c r="IJ304" s="158" t="s">
        <v>128</v>
      </c>
      <c r="IK304" s="158" t="s">
        <v>128</v>
      </c>
      <c r="IL304" s="158" t="s">
        <v>128</v>
      </c>
      <c r="IM304" s="158" t="s">
        <v>128</v>
      </c>
      <c r="IN304" s="158" t="s">
        <v>128</v>
      </c>
      <c r="IO304" s="158" t="s">
        <v>128</v>
      </c>
      <c r="IP304" s="158" t="s">
        <v>128</v>
      </c>
      <c r="IQ304" s="158" t="s">
        <v>128</v>
      </c>
      <c r="IR304" s="158" t="s">
        <v>128</v>
      </c>
      <c r="IS304" s="158" t="s">
        <v>128</v>
      </c>
      <c r="IT304" s="158" t="s">
        <v>128</v>
      </c>
      <c r="IU304" s="158" t="s">
        <v>128</v>
      </c>
      <c r="IV304" s="158" t="s">
        <v>128</v>
      </c>
      <c r="IW304" s="158" t="s">
        <v>128</v>
      </c>
      <c r="IX304" s="158" t="s">
        <v>128</v>
      </c>
      <c r="IY304" s="158" t="s">
        <v>128</v>
      </c>
      <c r="IZ304" s="158" t="s">
        <v>128</v>
      </c>
      <c r="JA304" s="158" t="s">
        <v>128</v>
      </c>
      <c r="JB304" s="158" t="s">
        <v>128</v>
      </c>
      <c r="JC304" s="158" t="s">
        <v>128</v>
      </c>
      <c r="JD304" s="158" t="s">
        <v>128</v>
      </c>
      <c r="JE304" s="158" t="s">
        <v>128</v>
      </c>
      <c r="JF304" s="158" t="s">
        <v>128</v>
      </c>
      <c r="JG304" s="158" t="s">
        <v>128</v>
      </c>
      <c r="JH304" s="158" t="s">
        <v>128</v>
      </c>
      <c r="JI304" s="158" t="s">
        <v>128</v>
      </c>
      <c r="JJ304" s="158" t="s">
        <v>128</v>
      </c>
      <c r="JK304" s="158" t="s">
        <v>128</v>
      </c>
      <c r="JL304" s="158" t="s">
        <v>128</v>
      </c>
      <c r="JM304" s="158" t="s">
        <v>128</v>
      </c>
      <c r="JN304" s="158" t="s">
        <v>128</v>
      </c>
      <c r="JO304" s="158" t="s">
        <v>128</v>
      </c>
      <c r="JP304" s="158" t="s">
        <v>128</v>
      </c>
      <c r="JQ304" s="158" t="s">
        <v>128</v>
      </c>
      <c r="JR304" s="158" t="s">
        <v>128</v>
      </c>
      <c r="JS304" s="158" t="s">
        <v>128</v>
      </c>
      <c r="JT304" s="158" t="s">
        <v>128</v>
      </c>
      <c r="JU304" s="158" t="s">
        <v>128</v>
      </c>
      <c r="JV304" s="158" t="s">
        <v>128</v>
      </c>
      <c r="JW304" s="158" t="s">
        <v>128</v>
      </c>
      <c r="JX304" s="158" t="s">
        <v>128</v>
      </c>
      <c r="JY304" s="158" t="s">
        <v>128</v>
      </c>
      <c r="JZ304" s="158" t="s">
        <v>128</v>
      </c>
      <c r="KA304" s="158" t="s">
        <v>128</v>
      </c>
      <c r="KB304" s="158" t="s">
        <v>128</v>
      </c>
      <c r="KC304" s="158" t="s">
        <v>128</v>
      </c>
      <c r="KD304" s="158" t="s">
        <v>128</v>
      </c>
      <c r="KE304" s="158" t="s">
        <v>128</v>
      </c>
      <c r="KF304" s="158" t="s">
        <v>128</v>
      </c>
      <c r="KG304" s="158" t="s">
        <v>128</v>
      </c>
      <c r="KH304" s="158" t="s">
        <v>128</v>
      </c>
      <c r="KI304" s="158" t="s">
        <v>128</v>
      </c>
      <c r="KJ304" s="158" t="s">
        <v>128</v>
      </c>
      <c r="KK304" s="158" t="s">
        <v>128</v>
      </c>
      <c r="KL304" s="158" t="s">
        <v>128</v>
      </c>
      <c r="KM304" s="158" t="s">
        <v>128</v>
      </c>
      <c r="KN304" s="158" t="s">
        <v>128</v>
      </c>
      <c r="KO304" s="158" t="s">
        <v>128</v>
      </c>
      <c r="KP304" s="158" t="s">
        <v>128</v>
      </c>
      <c r="KQ304" s="158" t="s">
        <v>128</v>
      </c>
      <c r="KR304" s="158" t="s">
        <v>128</v>
      </c>
      <c r="KS304" s="158" t="s">
        <v>128</v>
      </c>
      <c r="KT304" s="158" t="s">
        <v>128</v>
      </c>
      <c r="KU304" s="158" t="s">
        <v>128</v>
      </c>
      <c r="KV304" s="158" t="s">
        <v>128</v>
      </c>
      <c r="KW304" s="158" t="s">
        <v>128</v>
      </c>
      <c r="KX304" s="158" t="s">
        <v>128</v>
      </c>
      <c r="KY304" s="158" t="s">
        <v>128</v>
      </c>
      <c r="KZ304" s="158" t="s">
        <v>128</v>
      </c>
      <c r="LA304" s="158" t="s">
        <v>128</v>
      </c>
      <c r="LB304" s="158" t="s">
        <v>128</v>
      </c>
      <c r="LC304" s="158" t="s">
        <v>128</v>
      </c>
      <c r="LD304" s="158" t="s">
        <v>128</v>
      </c>
      <c r="LE304" s="158" t="s">
        <v>128</v>
      </c>
      <c r="LF304" s="158" t="s">
        <v>128</v>
      </c>
      <c r="LG304" s="158" t="s">
        <v>128</v>
      </c>
      <c r="LH304" s="158" t="s">
        <v>128</v>
      </c>
      <c r="LI304" s="158" t="s">
        <v>128</v>
      </c>
      <c r="LJ304" s="158" t="s">
        <v>128</v>
      </c>
      <c r="LK304" s="158" t="s">
        <v>128</v>
      </c>
      <c r="LL304" s="158" t="s">
        <v>128</v>
      </c>
      <c r="LM304" s="158" t="s">
        <v>128</v>
      </c>
      <c r="LN304" s="158" t="s">
        <v>128</v>
      </c>
      <c r="LO304" s="158" t="s">
        <v>128</v>
      </c>
      <c r="LP304" s="158" t="s">
        <v>128</v>
      </c>
      <c r="LQ304" s="158" t="s">
        <v>128</v>
      </c>
      <c r="LR304" s="158" t="s">
        <v>128</v>
      </c>
      <c r="LS304" s="158" t="s">
        <v>128</v>
      </c>
      <c r="LT304" s="158" t="s">
        <v>128</v>
      </c>
      <c r="LU304" s="158" t="s">
        <v>128</v>
      </c>
      <c r="LV304" s="158" t="s">
        <v>128</v>
      </c>
      <c r="LW304" s="158" t="s">
        <v>128</v>
      </c>
      <c r="LX304" s="158" t="s">
        <v>128</v>
      </c>
      <c r="LY304" s="158" t="s">
        <v>128</v>
      </c>
      <c r="LZ304" s="158" t="s">
        <v>128</v>
      </c>
      <c r="MA304" s="158" t="s">
        <v>128</v>
      </c>
      <c r="MB304" s="158" t="s">
        <v>128</v>
      </c>
      <c r="MC304" s="158" t="s">
        <v>128</v>
      </c>
      <c r="MD304" s="158" t="s">
        <v>128</v>
      </c>
      <c r="ME304" s="158" t="s">
        <v>128</v>
      </c>
      <c r="MF304" s="158" t="s">
        <v>128</v>
      </c>
      <c r="MG304" s="158" t="s">
        <v>128</v>
      </c>
      <c r="MH304" s="158" t="s">
        <v>128</v>
      </c>
      <c r="MI304" s="158" t="s">
        <v>128</v>
      </c>
      <c r="MJ304" s="158" t="s">
        <v>128</v>
      </c>
      <c r="MK304" s="158" t="s">
        <v>128</v>
      </c>
      <c r="ML304" s="158" t="s">
        <v>128</v>
      </c>
      <c r="MM304" s="158" t="s">
        <v>128</v>
      </c>
      <c r="MN304" s="158" t="s">
        <v>128</v>
      </c>
      <c r="MO304" s="158" t="s">
        <v>128</v>
      </c>
      <c r="MP304" s="158" t="s">
        <v>128</v>
      </c>
      <c r="MQ304" s="158" t="s">
        <v>128</v>
      </c>
      <c r="MR304" s="158" t="s">
        <v>128</v>
      </c>
      <c r="MS304" s="158" t="s">
        <v>128</v>
      </c>
      <c r="MT304" s="158" t="s">
        <v>128</v>
      </c>
      <c r="MU304" s="158" t="s">
        <v>128</v>
      </c>
      <c r="MV304" s="158" t="s">
        <v>128</v>
      </c>
      <c r="MW304" s="158" t="s">
        <v>128</v>
      </c>
      <c r="MX304" s="158" t="s">
        <v>128</v>
      </c>
      <c r="MY304" s="158" t="s">
        <v>128</v>
      </c>
      <c r="MZ304" s="158" t="s">
        <v>128</v>
      </c>
      <c r="NA304" s="158" t="s">
        <v>128</v>
      </c>
      <c r="NB304" s="158" t="s">
        <v>128</v>
      </c>
      <c r="NC304" s="158" t="s">
        <v>128</v>
      </c>
      <c r="ND304" s="158" t="s">
        <v>128</v>
      </c>
      <c r="NE304" s="158" t="s">
        <v>128</v>
      </c>
      <c r="NF304" s="158" t="s">
        <v>128</v>
      </c>
      <c r="NG304" s="158" t="s">
        <v>128</v>
      </c>
      <c r="NH304" s="158" t="s">
        <v>128</v>
      </c>
      <c r="NI304" s="158" t="s">
        <v>128</v>
      </c>
      <c r="NJ304" s="158" t="s">
        <v>128</v>
      </c>
      <c r="NK304" s="158" t="s">
        <v>128</v>
      </c>
      <c r="NL304" s="158" t="s">
        <v>128</v>
      </c>
      <c r="NM304" s="158" t="s">
        <v>128</v>
      </c>
      <c r="NN304" s="158" t="s">
        <v>128</v>
      </c>
      <c r="NO304" s="158" t="s">
        <v>128</v>
      </c>
      <c r="NP304" s="158" t="s">
        <v>128</v>
      </c>
      <c r="NQ304" s="158" t="s">
        <v>128</v>
      </c>
      <c r="NR304" s="158" t="s">
        <v>128</v>
      </c>
      <c r="NS304" s="158" t="s">
        <v>128</v>
      </c>
      <c r="NT304" s="158" t="s">
        <v>128</v>
      </c>
      <c r="NU304" s="158" t="s">
        <v>128</v>
      </c>
      <c r="NV304" s="158" t="s">
        <v>128</v>
      </c>
      <c r="NW304" s="158" t="s">
        <v>128</v>
      </c>
      <c r="NX304" s="158" t="s">
        <v>128</v>
      </c>
      <c r="NY304" s="158" t="s">
        <v>128</v>
      </c>
      <c r="NZ304" s="158" t="s">
        <v>128</v>
      </c>
      <c r="OA304" s="158" t="s">
        <v>128</v>
      </c>
      <c r="OB304" s="158" t="s">
        <v>128</v>
      </c>
      <c r="OC304" s="158" t="s">
        <v>128</v>
      </c>
      <c r="OD304" s="158" t="s">
        <v>128</v>
      </c>
      <c r="OE304" s="170" t="s">
        <v>128</v>
      </c>
      <c r="OF304" s="181"/>
      <c r="OG304" s="174">
        <f t="shared" si="1778"/>
        <v>47.151221709266977</v>
      </c>
      <c r="OH304" s="66" t="str">
        <f t="shared" si="1779"/>
        <v>kg/GJ delivered</v>
      </c>
      <c r="OI304" s="66" t="str">
        <f t="shared" si="1780"/>
        <v/>
      </c>
      <c r="OJ304" s="66" t="str">
        <f t="shared" si="1781"/>
        <v/>
      </c>
      <c r="OK304" s="66" t="str">
        <f t="shared" si="1782"/>
        <v/>
      </c>
      <c r="OL304" s="66" t="str">
        <f t="shared" si="1783"/>
        <v/>
      </c>
      <c r="OM304" s="66" t="str">
        <f t="shared" si="1784"/>
        <v/>
      </c>
      <c r="ON304" s="66" t="str">
        <f t="shared" si="1785"/>
        <v/>
      </c>
      <c r="OO304" s="66" t="str">
        <f t="shared" si="1786"/>
        <v/>
      </c>
      <c r="OP304" s="66" t="str">
        <f t="shared" si="1787"/>
        <v/>
      </c>
      <c r="OQ304" s="66" t="str">
        <f t="shared" si="1788"/>
        <v/>
      </c>
      <c r="OR304" s="66" t="str">
        <f t="shared" si="1789"/>
        <v/>
      </c>
      <c r="OS304" s="66" t="str">
        <f t="shared" si="1790"/>
        <v/>
      </c>
      <c r="OT304" s="66" t="str">
        <f t="shared" si="1791"/>
        <v/>
      </c>
      <c r="OU304" s="66" t="str">
        <f t="shared" si="1792"/>
        <v/>
      </c>
      <c r="OV304" s="66" t="str">
        <f t="shared" si="1793"/>
        <v/>
      </c>
      <c r="OW304" s="66" t="str">
        <f t="shared" si="1794"/>
        <v/>
      </c>
      <c r="OX304" s="66" t="str">
        <f t="shared" si="1795"/>
        <v/>
      </c>
      <c r="OY304" s="66" t="str">
        <f t="shared" si="1796"/>
        <v/>
      </c>
      <c r="OZ304" s="66" t="str">
        <f t="shared" si="1797"/>
        <v/>
      </c>
      <c r="PA304" s="66" t="str">
        <f t="shared" si="1798"/>
        <v/>
      </c>
      <c r="PB304" s="66" t="str">
        <f t="shared" si="1799"/>
        <v/>
      </c>
      <c r="PC304" s="66" t="str">
        <f t="shared" si="1800"/>
        <v/>
      </c>
      <c r="PD304" s="66" t="str">
        <f t="shared" si="1801"/>
        <v/>
      </c>
      <c r="PE304" s="66" t="str">
        <f t="shared" si="1802"/>
        <v/>
      </c>
      <c r="PF304" s="66" t="str">
        <f t="shared" si="1803"/>
        <v/>
      </c>
      <c r="PG304" s="66" t="str">
        <f t="shared" si="1804"/>
        <v/>
      </c>
      <c r="PH304" s="66" t="str">
        <f t="shared" si="1805"/>
        <v/>
      </c>
      <c r="PI304" s="66" t="str">
        <f t="shared" si="1806"/>
        <v/>
      </c>
      <c r="PJ304" s="66" t="str">
        <f t="shared" si="1807"/>
        <v/>
      </c>
      <c r="PK304" s="66" t="str">
        <f t="shared" si="1808"/>
        <v/>
      </c>
      <c r="PL304" s="66" t="str">
        <f t="shared" si="1809"/>
        <v/>
      </c>
      <c r="PM304" s="66" t="str">
        <f t="shared" si="1810"/>
        <v/>
      </c>
      <c r="PN304" s="66" t="str">
        <f t="shared" si="1811"/>
        <v/>
      </c>
      <c r="PO304" s="66" t="str">
        <f t="shared" si="1812"/>
        <v/>
      </c>
      <c r="PP304" s="66" t="str">
        <f t="shared" si="1813"/>
        <v/>
      </c>
      <c r="PQ304" s="66" t="str">
        <f t="shared" si="1814"/>
        <v/>
      </c>
      <c r="PR304" s="66" t="str">
        <f t="shared" si="1815"/>
        <v/>
      </c>
      <c r="PS304" s="66" t="str">
        <f t="shared" si="1816"/>
        <v/>
      </c>
      <c r="PT304" s="66" t="str">
        <f t="shared" si="1817"/>
        <v/>
      </c>
      <c r="PU304" s="66" t="str">
        <f t="shared" si="1818"/>
        <v/>
      </c>
      <c r="PV304" s="66" t="str">
        <f t="shared" si="1819"/>
        <v/>
      </c>
      <c r="PW304" s="66" t="str">
        <f t="shared" si="1820"/>
        <v/>
      </c>
      <c r="PX304" s="66" t="str">
        <f t="shared" si="1821"/>
        <v/>
      </c>
      <c r="PY304" s="66" t="str">
        <f t="shared" si="1822"/>
        <v/>
      </c>
      <c r="PZ304" s="66" t="str">
        <f t="shared" si="1823"/>
        <v/>
      </c>
      <c r="QA304" s="66" t="str">
        <f t="shared" si="1824"/>
        <v/>
      </c>
      <c r="QB304" s="66" t="str">
        <f t="shared" si="1825"/>
        <v/>
      </c>
      <c r="QC304" s="66" t="str">
        <f t="shared" si="1826"/>
        <v/>
      </c>
      <c r="QD304" s="66" t="str">
        <f t="shared" si="1827"/>
        <v/>
      </c>
      <c r="QE304" s="66" t="str">
        <f t="shared" si="1828"/>
        <v/>
      </c>
      <c r="QF304" s="66" t="str">
        <f t="shared" si="1829"/>
        <v/>
      </c>
      <c r="QG304" s="66" t="str">
        <f t="shared" si="1830"/>
        <v/>
      </c>
      <c r="QH304" s="66" t="str">
        <f t="shared" si="1831"/>
        <v/>
      </c>
      <c r="QI304" s="66" t="str">
        <f t="shared" si="1832"/>
        <v/>
      </c>
      <c r="QJ304" s="66" t="str">
        <f t="shared" si="1833"/>
        <v/>
      </c>
      <c r="QK304" s="66" t="str">
        <f t="shared" si="1834"/>
        <v/>
      </c>
      <c r="QL304" s="66" t="str">
        <f t="shared" si="1835"/>
        <v/>
      </c>
      <c r="QM304" s="66" t="str">
        <f t="shared" si="1836"/>
        <v/>
      </c>
      <c r="QN304" s="66" t="str">
        <f t="shared" si="1837"/>
        <v/>
      </c>
      <c r="QO304" s="66" t="str">
        <f t="shared" si="1838"/>
        <v/>
      </c>
      <c r="QP304" s="66" t="str">
        <f t="shared" si="1839"/>
        <v/>
      </c>
      <c r="QQ304" s="66" t="str">
        <f t="shared" si="1840"/>
        <v/>
      </c>
      <c r="QR304" s="66" t="str">
        <f t="shared" si="1841"/>
        <v/>
      </c>
      <c r="QS304" s="66" t="str">
        <f t="shared" si="1842"/>
        <v/>
      </c>
      <c r="QT304" s="66" t="str">
        <f t="shared" si="1843"/>
        <v/>
      </c>
      <c r="QU304" s="66" t="str">
        <f t="shared" si="1844"/>
        <v/>
      </c>
      <c r="QV304" s="66" t="str">
        <f t="shared" si="1845"/>
        <v/>
      </c>
      <c r="QW304" s="66" t="str">
        <f t="shared" si="1846"/>
        <v/>
      </c>
      <c r="QX304" s="66" t="str">
        <f t="shared" si="1847"/>
        <v/>
      </c>
      <c r="QY304" s="66" t="str">
        <f t="shared" si="1848"/>
        <v/>
      </c>
      <c r="QZ304" s="66" t="str">
        <f t="shared" si="1849"/>
        <v/>
      </c>
      <c r="RA304" s="66" t="str">
        <f t="shared" si="1850"/>
        <v/>
      </c>
      <c r="RB304" s="66" t="str">
        <f t="shared" si="1851"/>
        <v/>
      </c>
      <c r="RC304" s="66" t="str">
        <f t="shared" si="1852"/>
        <v/>
      </c>
      <c r="RD304" s="66" t="str">
        <f t="shared" si="1853"/>
        <v/>
      </c>
      <c r="RE304" s="66" t="str">
        <f t="shared" si="1854"/>
        <v/>
      </c>
      <c r="RF304" s="66" t="str">
        <f t="shared" si="1855"/>
        <v/>
      </c>
      <c r="RG304" s="66" t="str">
        <f t="shared" si="1856"/>
        <v/>
      </c>
      <c r="RH304" s="66" t="str">
        <f t="shared" si="1857"/>
        <v/>
      </c>
      <c r="RI304" s="66" t="str">
        <f t="shared" si="1858"/>
        <v/>
      </c>
      <c r="RJ304" s="66" t="str">
        <f t="shared" si="1859"/>
        <v/>
      </c>
      <c r="RK304" s="66" t="str">
        <f t="shared" si="1860"/>
        <v/>
      </c>
      <c r="RL304" s="66" t="str">
        <f t="shared" si="1861"/>
        <v/>
      </c>
      <c r="RM304" s="66" t="str">
        <f t="shared" si="1862"/>
        <v/>
      </c>
      <c r="RN304" s="66" t="str">
        <f t="shared" si="1863"/>
        <v/>
      </c>
      <c r="RO304" s="66" t="str">
        <f t="shared" si="1864"/>
        <v/>
      </c>
      <c r="RP304" s="66" t="str">
        <f t="shared" si="1865"/>
        <v/>
      </c>
      <c r="RQ304" s="66" t="str">
        <f t="shared" si="1866"/>
        <v/>
      </c>
      <c r="RR304" s="66" t="str">
        <f t="shared" si="1867"/>
        <v/>
      </c>
      <c r="RS304" s="66" t="str">
        <f t="shared" si="1868"/>
        <v/>
      </c>
      <c r="RT304" s="66" t="str">
        <f t="shared" si="1869"/>
        <v/>
      </c>
      <c r="RU304" s="66" t="str">
        <f t="shared" si="1870"/>
        <v/>
      </c>
      <c r="RV304" s="66" t="str">
        <f t="shared" si="1871"/>
        <v/>
      </c>
      <c r="RW304" s="66" t="str">
        <f t="shared" si="1872"/>
        <v/>
      </c>
      <c r="RX304" s="66" t="str">
        <f t="shared" si="1873"/>
        <v/>
      </c>
      <c r="RY304" s="66" t="str">
        <f t="shared" si="1874"/>
        <v/>
      </c>
      <c r="RZ304" s="66" t="str">
        <f t="shared" si="1875"/>
        <v/>
      </c>
      <c r="SA304" s="66" t="str">
        <f t="shared" si="1876"/>
        <v/>
      </c>
      <c r="SB304" s="66" t="str">
        <f t="shared" si="1877"/>
        <v/>
      </c>
      <c r="SC304" s="66" t="str">
        <f t="shared" si="1878"/>
        <v/>
      </c>
      <c r="SD304" s="66" t="str">
        <f t="shared" si="1879"/>
        <v/>
      </c>
      <c r="SE304" s="66" t="str">
        <f t="shared" si="1880"/>
        <v/>
      </c>
      <c r="SF304" s="66" t="str">
        <f t="shared" si="1881"/>
        <v/>
      </c>
      <c r="SG304" s="66" t="str">
        <f t="shared" si="1882"/>
        <v/>
      </c>
      <c r="SH304" s="66" t="str">
        <f t="shared" si="1883"/>
        <v/>
      </c>
      <c r="SI304" s="66" t="str">
        <f t="shared" si="1884"/>
        <v/>
      </c>
      <c r="SJ304" s="66" t="str">
        <f t="shared" si="1885"/>
        <v/>
      </c>
      <c r="SK304" s="66" t="str">
        <f t="shared" si="1886"/>
        <v/>
      </c>
      <c r="SL304" s="66" t="str">
        <f t="shared" si="1887"/>
        <v/>
      </c>
      <c r="SM304" s="66" t="str">
        <f t="shared" si="1888"/>
        <v/>
      </c>
      <c r="SN304" s="66" t="str">
        <f t="shared" si="1889"/>
        <v/>
      </c>
      <c r="SO304" s="66" t="str">
        <f t="shared" si="1890"/>
        <v/>
      </c>
      <c r="SP304" s="66" t="str">
        <f t="shared" si="1891"/>
        <v/>
      </c>
      <c r="SQ304" s="66" t="str">
        <f t="shared" si="1892"/>
        <v/>
      </c>
      <c r="SR304" s="66" t="str">
        <f t="shared" si="1893"/>
        <v/>
      </c>
      <c r="SS304" s="66" t="str">
        <f t="shared" si="1894"/>
        <v/>
      </c>
      <c r="ST304" s="66" t="str">
        <f t="shared" si="1895"/>
        <v/>
      </c>
      <c r="SU304" s="66" t="str">
        <f t="shared" si="1896"/>
        <v/>
      </c>
      <c r="SV304" s="66" t="str">
        <f t="shared" si="1897"/>
        <v/>
      </c>
      <c r="SW304" s="66" t="str">
        <f t="shared" si="1898"/>
        <v/>
      </c>
      <c r="SX304" s="66" t="str">
        <f t="shared" si="1899"/>
        <v/>
      </c>
      <c r="SY304" s="66" t="str">
        <f t="shared" si="1900"/>
        <v/>
      </c>
      <c r="SZ304" s="66" t="str">
        <f t="shared" si="1901"/>
        <v/>
      </c>
      <c r="TA304" s="66" t="str">
        <f t="shared" si="1902"/>
        <v/>
      </c>
      <c r="TB304" s="66" t="str">
        <f t="shared" si="1903"/>
        <v/>
      </c>
      <c r="TC304" s="66" t="str">
        <f t="shared" si="1904"/>
        <v/>
      </c>
      <c r="TD304" s="66" t="str">
        <f t="shared" si="1905"/>
        <v/>
      </c>
      <c r="TE304" s="66" t="str">
        <f t="shared" si="1906"/>
        <v/>
      </c>
      <c r="TF304" s="66" t="str">
        <f t="shared" si="1907"/>
        <v/>
      </c>
      <c r="TG304" s="66" t="str">
        <f t="shared" si="1908"/>
        <v/>
      </c>
      <c r="TH304" s="66" t="str">
        <f t="shared" si="1909"/>
        <v/>
      </c>
      <c r="TI304" s="66" t="str">
        <f t="shared" si="1910"/>
        <v/>
      </c>
      <c r="TJ304" s="66" t="str">
        <f t="shared" si="1911"/>
        <v/>
      </c>
      <c r="TK304" s="66" t="str">
        <f t="shared" si="1912"/>
        <v/>
      </c>
      <c r="TL304" s="66" t="str">
        <f t="shared" si="1913"/>
        <v/>
      </c>
      <c r="TM304" s="66" t="str">
        <f t="shared" si="1914"/>
        <v/>
      </c>
      <c r="TN304" s="66" t="str">
        <f t="shared" si="1915"/>
        <v/>
      </c>
      <c r="TO304" s="66" t="str">
        <f t="shared" si="1916"/>
        <v/>
      </c>
      <c r="TP304" s="66" t="str">
        <f t="shared" si="1917"/>
        <v/>
      </c>
      <c r="TQ304" s="66" t="str">
        <f t="shared" si="1918"/>
        <v/>
      </c>
      <c r="TR304" s="66" t="str">
        <f t="shared" si="1919"/>
        <v/>
      </c>
      <c r="TS304" s="66" t="str">
        <f t="shared" si="1920"/>
        <v/>
      </c>
      <c r="TT304" s="66" t="str">
        <f t="shared" si="1921"/>
        <v/>
      </c>
      <c r="TU304" s="66" t="str">
        <f t="shared" si="1922"/>
        <v/>
      </c>
      <c r="TV304" s="66" t="str">
        <f t="shared" si="1923"/>
        <v/>
      </c>
      <c r="TW304" s="66" t="str">
        <f t="shared" si="1924"/>
        <v/>
      </c>
      <c r="TX304" s="66" t="str">
        <f t="shared" si="1925"/>
        <v/>
      </c>
      <c r="TY304" s="66" t="str">
        <f t="shared" si="1926"/>
        <v/>
      </c>
      <c r="TZ304" s="66" t="str">
        <f t="shared" si="1927"/>
        <v/>
      </c>
      <c r="UA304" s="66" t="str">
        <f t="shared" si="1928"/>
        <v/>
      </c>
      <c r="UB304" s="66" t="str">
        <f t="shared" si="1929"/>
        <v/>
      </c>
      <c r="UC304" s="66" t="str">
        <f t="shared" si="1930"/>
        <v/>
      </c>
      <c r="UD304" s="66" t="str">
        <f t="shared" si="1931"/>
        <v/>
      </c>
      <c r="UE304" s="66" t="str">
        <f t="shared" si="1932"/>
        <v/>
      </c>
      <c r="UF304" s="66" t="str">
        <f t="shared" si="1933"/>
        <v/>
      </c>
      <c r="UG304" s="66" t="str">
        <f t="shared" si="1934"/>
        <v/>
      </c>
      <c r="UH304" s="66" t="str">
        <f t="shared" si="1935"/>
        <v/>
      </c>
      <c r="UI304" s="66" t="str">
        <f t="shared" si="1936"/>
        <v/>
      </c>
      <c r="UJ304" s="66" t="str">
        <f t="shared" si="1937"/>
        <v/>
      </c>
      <c r="UK304" s="66" t="str">
        <f t="shared" si="1938"/>
        <v/>
      </c>
      <c r="UL304" s="66" t="str">
        <f t="shared" si="1939"/>
        <v/>
      </c>
      <c r="UM304" s="66" t="str">
        <f t="shared" si="1940"/>
        <v/>
      </c>
      <c r="UN304" s="66" t="str">
        <f t="shared" si="1941"/>
        <v/>
      </c>
      <c r="UO304" s="66" t="str">
        <f t="shared" si="1942"/>
        <v/>
      </c>
      <c r="UP304" s="66" t="str">
        <f t="shared" si="1943"/>
        <v/>
      </c>
      <c r="UQ304" s="66" t="str">
        <f t="shared" si="1944"/>
        <v/>
      </c>
      <c r="UR304" s="66" t="str">
        <f t="shared" si="1945"/>
        <v/>
      </c>
      <c r="US304" s="66" t="str">
        <f t="shared" si="1946"/>
        <v/>
      </c>
      <c r="UT304" s="66" t="str">
        <f t="shared" si="1947"/>
        <v/>
      </c>
      <c r="UU304" s="66" t="str">
        <f t="shared" si="1948"/>
        <v/>
      </c>
      <c r="UV304" s="66" t="str">
        <f t="shared" si="1949"/>
        <v/>
      </c>
      <c r="UW304" s="66" t="str">
        <f t="shared" si="1950"/>
        <v/>
      </c>
      <c r="UX304" s="66" t="str">
        <f t="shared" si="1951"/>
        <v/>
      </c>
      <c r="UY304" s="66" t="str">
        <f t="shared" si="1952"/>
        <v/>
      </c>
      <c r="UZ304" s="66" t="str">
        <f t="shared" si="1953"/>
        <v/>
      </c>
      <c r="VA304" s="66" t="str">
        <f t="shared" si="1954"/>
        <v/>
      </c>
      <c r="VB304" s="66" t="str">
        <f t="shared" si="1955"/>
        <v/>
      </c>
      <c r="VC304" s="66" t="str">
        <f t="shared" si="1956"/>
        <v/>
      </c>
      <c r="VD304" s="66" t="str">
        <f t="shared" si="1957"/>
        <v/>
      </c>
      <c r="VE304" s="66" t="str">
        <f t="shared" si="1958"/>
        <v/>
      </c>
      <c r="VF304" s="66" t="str">
        <f t="shared" si="1959"/>
        <v/>
      </c>
      <c r="VG304" s="66" t="str">
        <f t="shared" si="1960"/>
        <v/>
      </c>
      <c r="VH304" s="66" t="str">
        <f t="shared" si="1961"/>
        <v/>
      </c>
      <c r="VI304" s="66" t="str">
        <f t="shared" si="1962"/>
        <v/>
      </c>
      <c r="VJ304" s="66" t="str">
        <f t="shared" si="1963"/>
        <v/>
      </c>
      <c r="VK304" s="66" t="str">
        <f t="shared" si="1964"/>
        <v/>
      </c>
      <c r="VL304" s="66" t="str">
        <f t="shared" si="1965"/>
        <v/>
      </c>
      <c r="VM304" s="66" t="str">
        <f t="shared" si="1966"/>
        <v/>
      </c>
      <c r="VN304" s="66" t="str">
        <f t="shared" si="1967"/>
        <v/>
      </c>
      <c r="VO304" s="66" t="str">
        <f t="shared" si="1968"/>
        <v/>
      </c>
      <c r="VP304" s="66" t="str">
        <f t="shared" si="1969"/>
        <v/>
      </c>
      <c r="VQ304" s="66" t="str">
        <f t="shared" si="1970"/>
        <v/>
      </c>
      <c r="VR304" s="66" t="str">
        <f t="shared" si="1971"/>
        <v/>
      </c>
      <c r="VS304" s="66" t="str">
        <f t="shared" si="1972"/>
        <v/>
      </c>
      <c r="VT304" s="66" t="str">
        <f t="shared" si="1973"/>
        <v/>
      </c>
      <c r="VU304" s="66" t="str">
        <f t="shared" si="1974"/>
        <v/>
      </c>
      <c r="VV304" s="66" t="str">
        <f t="shared" si="1975"/>
        <v/>
      </c>
      <c r="VW304" s="66" t="str">
        <f t="shared" si="1976"/>
        <v/>
      </c>
      <c r="VX304" s="66" t="str">
        <f t="shared" si="1977"/>
        <v/>
      </c>
      <c r="VY304" s="66" t="str">
        <f t="shared" si="1978"/>
        <v/>
      </c>
      <c r="VZ304" s="66" t="str">
        <f t="shared" si="1979"/>
        <v/>
      </c>
      <c r="WA304" s="66" t="str">
        <f t="shared" si="1980"/>
        <v/>
      </c>
      <c r="WB304" s="66" t="str">
        <f t="shared" si="1981"/>
        <v/>
      </c>
      <c r="WC304" s="66" t="str">
        <f t="shared" si="1982"/>
        <v/>
      </c>
      <c r="WD304" s="66" t="str">
        <f t="shared" si="1983"/>
        <v/>
      </c>
      <c r="WE304" s="66" t="str">
        <f t="shared" si="1984"/>
        <v/>
      </c>
      <c r="WF304" s="66" t="str">
        <f t="shared" si="1985"/>
        <v/>
      </c>
      <c r="WG304" s="66" t="str">
        <f t="shared" si="1986"/>
        <v/>
      </c>
      <c r="WH304" s="66" t="str">
        <f t="shared" si="1987"/>
        <v/>
      </c>
      <c r="WI304" s="66" t="str">
        <f t="shared" si="1988"/>
        <v/>
      </c>
      <c r="WJ304" s="66" t="str">
        <f t="shared" si="1989"/>
        <v/>
      </c>
      <c r="WK304" s="66" t="str">
        <f t="shared" si="1990"/>
        <v/>
      </c>
      <c r="WL304" s="66" t="str">
        <f t="shared" si="1991"/>
        <v/>
      </c>
      <c r="WM304" s="66" t="str">
        <f t="shared" si="1992"/>
        <v/>
      </c>
      <c r="WN304" s="66" t="str">
        <f t="shared" si="1993"/>
        <v/>
      </c>
      <c r="WO304" s="66" t="str">
        <f t="shared" si="1994"/>
        <v/>
      </c>
      <c r="WP304" s="66" t="str">
        <f t="shared" si="1995"/>
        <v/>
      </c>
      <c r="WQ304" s="66" t="str">
        <f t="shared" si="1996"/>
        <v/>
      </c>
      <c r="WR304" s="66" t="str">
        <f t="shared" si="1997"/>
        <v/>
      </c>
      <c r="WS304" s="66" t="str">
        <f t="shared" si="1998"/>
        <v/>
      </c>
      <c r="WT304" s="66" t="str">
        <f t="shared" si="1999"/>
        <v/>
      </c>
      <c r="WU304" s="66" t="str">
        <f t="shared" si="2000"/>
        <v/>
      </c>
      <c r="WV304" s="66" t="str">
        <f t="shared" si="2001"/>
        <v/>
      </c>
      <c r="WW304" s="66" t="str">
        <f t="shared" si="2002"/>
        <v/>
      </c>
      <c r="WX304" s="66" t="str">
        <f t="shared" si="2003"/>
        <v/>
      </c>
      <c r="WY304" s="66" t="str">
        <f t="shared" si="2004"/>
        <v/>
      </c>
      <c r="WZ304" s="66" t="str">
        <f t="shared" si="2005"/>
        <v/>
      </c>
      <c r="XA304" s="66" t="str">
        <f t="shared" si="2006"/>
        <v/>
      </c>
      <c r="XB304" s="66" t="str">
        <f t="shared" si="2007"/>
        <v/>
      </c>
      <c r="XC304" s="66" t="str">
        <f t="shared" si="2008"/>
        <v/>
      </c>
      <c r="XD304" s="66" t="str">
        <f t="shared" si="2009"/>
        <v/>
      </c>
      <c r="XE304" s="66" t="str">
        <f t="shared" si="2010"/>
        <v/>
      </c>
      <c r="XF304" s="66" t="str">
        <f t="shared" si="2011"/>
        <v/>
      </c>
      <c r="XG304" s="66" t="str">
        <f t="shared" si="2012"/>
        <v/>
      </c>
      <c r="XH304" s="66" t="str">
        <f t="shared" si="2013"/>
        <v/>
      </c>
      <c r="XI304" s="66" t="str">
        <f t="shared" si="2014"/>
        <v/>
      </c>
      <c r="XJ304" s="66" t="str">
        <f t="shared" si="2015"/>
        <v/>
      </c>
      <c r="XK304" s="66" t="str">
        <f t="shared" si="2016"/>
        <v/>
      </c>
      <c r="XL304" s="66" t="str">
        <f t="shared" si="2017"/>
        <v/>
      </c>
      <c r="XM304" s="66" t="str">
        <f t="shared" si="2018"/>
        <v/>
      </c>
      <c r="XN304" s="66" t="str">
        <f t="shared" si="2019"/>
        <v/>
      </c>
      <c r="XO304" s="66" t="str">
        <f t="shared" si="2020"/>
        <v/>
      </c>
      <c r="XP304" s="66" t="str">
        <f t="shared" si="2021"/>
        <v/>
      </c>
      <c r="XQ304" s="66" t="str">
        <f t="shared" si="2022"/>
        <v/>
      </c>
      <c r="XR304" s="66" t="str">
        <f t="shared" si="2023"/>
        <v/>
      </c>
      <c r="XS304" s="66" t="str">
        <f t="shared" si="2024"/>
        <v/>
      </c>
      <c r="XT304" s="66" t="str">
        <f t="shared" si="2025"/>
        <v/>
      </c>
      <c r="XU304" s="66" t="str">
        <f t="shared" si="2026"/>
        <v/>
      </c>
      <c r="XV304" s="66" t="str">
        <f t="shared" si="2027"/>
        <v/>
      </c>
      <c r="XW304" s="66" t="str">
        <f t="shared" si="2028"/>
        <v/>
      </c>
      <c r="XX304" s="66" t="str">
        <f t="shared" si="2029"/>
        <v/>
      </c>
      <c r="XY304" s="66" t="str">
        <f t="shared" si="2030"/>
        <v/>
      </c>
      <c r="XZ304" s="66" t="str">
        <f t="shared" si="2031"/>
        <v/>
      </c>
      <c r="YA304" s="66" t="str">
        <f t="shared" si="2032"/>
        <v/>
      </c>
      <c r="YB304" s="66" t="str">
        <f t="shared" si="2033"/>
        <v/>
      </c>
      <c r="YC304" s="66" t="str">
        <f t="shared" si="2034"/>
        <v/>
      </c>
      <c r="YD304" s="66" t="str">
        <f t="shared" si="2035"/>
        <v/>
      </c>
      <c r="YE304" s="66" t="str">
        <f t="shared" si="2036"/>
        <v/>
      </c>
      <c r="YF304" s="66" t="str">
        <f t="shared" si="2037"/>
        <v/>
      </c>
      <c r="YG304" s="66" t="str">
        <f t="shared" si="2038"/>
        <v/>
      </c>
      <c r="YH304" s="66" t="str">
        <f t="shared" si="2039"/>
        <v/>
      </c>
      <c r="YI304" s="66" t="str">
        <f t="shared" si="2040"/>
        <v/>
      </c>
      <c r="YJ304" s="66" t="str">
        <f t="shared" si="2041"/>
        <v/>
      </c>
      <c r="YK304" s="66" t="str">
        <f t="shared" si="2042"/>
        <v/>
      </c>
      <c r="YL304" s="66" t="str">
        <f t="shared" si="2043"/>
        <v/>
      </c>
      <c r="YM304" s="66" t="str">
        <f t="shared" si="2044"/>
        <v/>
      </c>
      <c r="YN304" s="66" t="str">
        <f t="shared" si="2045"/>
        <v/>
      </c>
      <c r="YO304" s="66" t="str">
        <f t="shared" si="2046"/>
        <v/>
      </c>
      <c r="YP304" s="66" t="str">
        <f t="shared" si="2047"/>
        <v/>
      </c>
      <c r="YQ304" s="66" t="str">
        <f t="shared" si="2048"/>
        <v/>
      </c>
      <c r="YR304" s="66" t="str">
        <f t="shared" si="2049"/>
        <v/>
      </c>
      <c r="YS304" s="66" t="str">
        <f t="shared" si="2050"/>
        <v/>
      </c>
      <c r="YT304" s="66" t="str">
        <f t="shared" si="2051"/>
        <v/>
      </c>
      <c r="YU304" s="66" t="str">
        <f t="shared" si="2052"/>
        <v/>
      </c>
      <c r="YV304" s="66" t="str">
        <f t="shared" si="2053"/>
        <v/>
      </c>
      <c r="YW304" s="66" t="str">
        <f t="shared" si="2054"/>
        <v/>
      </c>
      <c r="YX304" s="66" t="str">
        <f t="shared" si="2055"/>
        <v/>
      </c>
      <c r="YY304" s="66" t="str">
        <f t="shared" si="2056"/>
        <v/>
      </c>
      <c r="YZ304" s="66" t="str">
        <f t="shared" si="2057"/>
        <v/>
      </c>
      <c r="ZA304" s="66" t="str">
        <f t="shared" si="2058"/>
        <v/>
      </c>
      <c r="ZB304" s="66" t="str">
        <f t="shared" si="2059"/>
        <v/>
      </c>
      <c r="ZC304" s="66" t="str">
        <f t="shared" si="2060"/>
        <v/>
      </c>
      <c r="ZD304" s="66" t="str">
        <f t="shared" si="2061"/>
        <v/>
      </c>
      <c r="ZE304" s="66" t="str">
        <f t="shared" si="2062"/>
        <v/>
      </c>
      <c r="ZF304" s="66" t="str">
        <f t="shared" si="2063"/>
        <v/>
      </c>
      <c r="ZG304" s="66" t="str">
        <f t="shared" si="2064"/>
        <v/>
      </c>
      <c r="ZH304" s="66" t="str">
        <f t="shared" si="2065"/>
        <v/>
      </c>
      <c r="ZI304" s="66" t="str">
        <f t="shared" si="2066"/>
        <v/>
      </c>
      <c r="ZJ304" s="66" t="str">
        <f t="shared" si="2067"/>
        <v/>
      </c>
      <c r="ZK304" s="66" t="str">
        <f t="shared" si="2068"/>
        <v/>
      </c>
      <c r="ZL304" s="66" t="str">
        <f t="shared" si="2069"/>
        <v/>
      </c>
      <c r="ZM304" s="66" t="str">
        <f t="shared" si="2070"/>
        <v/>
      </c>
      <c r="ZN304" s="66" t="str">
        <f t="shared" si="2071"/>
        <v/>
      </c>
      <c r="ZO304" s="66" t="str">
        <f t="shared" si="2072"/>
        <v/>
      </c>
      <c r="ZP304" s="66" t="str">
        <f t="shared" si="2073"/>
        <v/>
      </c>
      <c r="ZQ304" s="66" t="str">
        <f t="shared" si="2074"/>
        <v/>
      </c>
      <c r="ZR304" s="66" t="str">
        <f t="shared" si="2075"/>
        <v/>
      </c>
      <c r="ZS304" s="66" t="str">
        <f t="shared" si="2076"/>
        <v/>
      </c>
      <c r="ZT304" s="66" t="str">
        <f t="shared" si="2077"/>
        <v/>
      </c>
      <c r="ZU304" s="66" t="str">
        <f t="shared" si="2078"/>
        <v/>
      </c>
      <c r="ZV304" s="66" t="str">
        <f t="shared" si="2079"/>
        <v/>
      </c>
      <c r="ZW304" s="66" t="str">
        <f t="shared" si="2080"/>
        <v/>
      </c>
      <c r="ZX304" s="66" t="str">
        <f t="shared" si="2081"/>
        <v/>
      </c>
      <c r="ZY304" s="66" t="str">
        <f t="shared" si="2082"/>
        <v/>
      </c>
      <c r="ZZ304" s="66" t="str">
        <f t="shared" si="2083"/>
        <v/>
      </c>
      <c r="AAA304" s="66" t="str">
        <f t="shared" si="2084"/>
        <v/>
      </c>
      <c r="AAB304" s="66" t="str">
        <f t="shared" si="2085"/>
        <v/>
      </c>
      <c r="AAC304" s="66" t="str">
        <f t="shared" si="2086"/>
        <v/>
      </c>
      <c r="AAD304" s="66" t="str">
        <f t="shared" si="2087"/>
        <v/>
      </c>
      <c r="AAE304" s="66" t="str">
        <f t="shared" si="2088"/>
        <v/>
      </c>
      <c r="AAF304" s="66" t="str">
        <f t="shared" si="2089"/>
        <v/>
      </c>
      <c r="AAG304" s="66" t="str">
        <f t="shared" si="2090"/>
        <v/>
      </c>
      <c r="AAH304" s="66" t="str">
        <f t="shared" si="2091"/>
        <v/>
      </c>
      <c r="AAI304" s="66" t="str">
        <f t="shared" si="2092"/>
        <v/>
      </c>
      <c r="AAJ304" s="66" t="str">
        <f t="shared" si="2093"/>
        <v/>
      </c>
      <c r="AAK304" s="66" t="str">
        <f t="shared" si="2094"/>
        <v/>
      </c>
      <c r="AAL304" s="66" t="str">
        <f t="shared" si="2095"/>
        <v/>
      </c>
      <c r="AAM304" s="66" t="str">
        <f t="shared" si="2096"/>
        <v/>
      </c>
      <c r="AAN304" s="66" t="str">
        <f t="shared" si="2097"/>
        <v/>
      </c>
      <c r="AAO304" s="66" t="str">
        <f t="shared" si="2098"/>
        <v/>
      </c>
      <c r="AAP304" s="66" t="str">
        <f t="shared" si="2099"/>
        <v/>
      </c>
      <c r="AAQ304" s="66" t="str">
        <f t="shared" si="2100"/>
        <v/>
      </c>
      <c r="AAR304" s="66" t="str">
        <f t="shared" si="2101"/>
        <v/>
      </c>
      <c r="AAS304" s="66" t="str">
        <f t="shared" si="2102"/>
        <v/>
      </c>
      <c r="AAT304" s="66" t="str">
        <f t="shared" si="2103"/>
        <v/>
      </c>
      <c r="AAU304" s="66" t="str">
        <f t="shared" si="2104"/>
        <v/>
      </c>
      <c r="AAV304" s="66" t="str">
        <f t="shared" si="2105"/>
        <v/>
      </c>
      <c r="AAW304" s="66" t="str">
        <f t="shared" si="2106"/>
        <v/>
      </c>
      <c r="AAX304" s="66" t="str">
        <f t="shared" si="2107"/>
        <v/>
      </c>
      <c r="AAY304" s="66" t="str">
        <f t="shared" si="2108"/>
        <v/>
      </c>
      <c r="AAZ304" s="66" t="str">
        <f t="shared" si="2109"/>
        <v/>
      </c>
      <c r="ABA304" s="66" t="str">
        <f t="shared" si="2110"/>
        <v/>
      </c>
      <c r="ABB304" s="66" t="str">
        <f t="shared" si="2111"/>
        <v/>
      </c>
      <c r="ABC304" s="66" t="str">
        <f t="shared" si="2112"/>
        <v/>
      </c>
      <c r="ABD304" s="66" t="str">
        <f t="shared" si="2113"/>
        <v/>
      </c>
      <c r="ABE304" s="66" t="str">
        <f t="shared" si="2114"/>
        <v/>
      </c>
      <c r="ABF304" s="66" t="str">
        <f t="shared" si="2115"/>
        <v/>
      </c>
      <c r="ABG304" s="66" t="str">
        <f t="shared" si="2116"/>
        <v/>
      </c>
      <c r="ABH304" s="66" t="str">
        <f t="shared" si="2117"/>
        <v/>
      </c>
      <c r="ABI304" s="66" t="str">
        <f t="shared" si="2118"/>
        <v/>
      </c>
      <c r="ABJ304" s="66" t="str">
        <f t="shared" si="2119"/>
        <v/>
      </c>
      <c r="ABK304" s="66" t="str">
        <f t="shared" si="2120"/>
        <v/>
      </c>
      <c r="ABL304" s="66" t="str">
        <f t="shared" si="2121"/>
        <v/>
      </c>
      <c r="ABM304" s="66" t="str">
        <f t="shared" si="2122"/>
        <v/>
      </c>
      <c r="ABN304" s="66" t="str">
        <f t="shared" si="2123"/>
        <v/>
      </c>
      <c r="ABO304" s="66" t="str">
        <f t="shared" si="2124"/>
        <v/>
      </c>
      <c r="ABP304" s="66" t="str">
        <f t="shared" si="2125"/>
        <v/>
      </c>
      <c r="ABQ304" s="66" t="str">
        <f t="shared" si="2126"/>
        <v/>
      </c>
      <c r="ABR304" s="66" t="str">
        <f t="shared" si="2127"/>
        <v/>
      </c>
      <c r="ABS304" s="66" t="str">
        <f t="shared" si="2128"/>
        <v/>
      </c>
      <c r="ABT304" s="66" t="str">
        <f t="shared" si="2129"/>
        <v/>
      </c>
      <c r="ABU304" s="66" t="str">
        <f t="shared" si="2130"/>
        <v/>
      </c>
      <c r="ABV304" s="66" t="str">
        <f t="shared" si="2131"/>
        <v/>
      </c>
      <c r="ABW304" s="66" t="str">
        <f t="shared" si="2132"/>
        <v/>
      </c>
      <c r="ABX304" s="66" t="str">
        <f t="shared" si="2133"/>
        <v/>
      </c>
      <c r="ABY304" s="66" t="str">
        <f t="shared" si="2134"/>
        <v/>
      </c>
      <c r="ABZ304" s="66" t="str">
        <f t="shared" si="2135"/>
        <v/>
      </c>
      <c r="ACA304" s="66" t="str">
        <f t="shared" si="2136"/>
        <v/>
      </c>
      <c r="ACB304" s="66" t="str">
        <f t="shared" si="2137"/>
        <v/>
      </c>
      <c r="ACC304" s="66" t="str">
        <f t="shared" si="2138"/>
        <v/>
      </c>
      <c r="ACD304" s="66" t="str">
        <f t="shared" si="2139"/>
        <v/>
      </c>
      <c r="ACE304" s="66" t="str">
        <f t="shared" si="2140"/>
        <v/>
      </c>
      <c r="ACF304" s="66" t="str">
        <f t="shared" si="2141"/>
        <v/>
      </c>
      <c r="ACG304" s="66" t="str">
        <f t="shared" si="2142"/>
        <v/>
      </c>
      <c r="ACH304" s="66" t="str">
        <f t="shared" si="2143"/>
        <v/>
      </c>
      <c r="ACI304" s="66" t="str">
        <f t="shared" si="2144"/>
        <v/>
      </c>
      <c r="ACJ304" s="66" t="str">
        <f t="shared" si="2145"/>
        <v/>
      </c>
      <c r="ACK304" s="66" t="str">
        <f t="shared" si="2146"/>
        <v/>
      </c>
      <c r="ACL304" s="66" t="str">
        <f t="shared" si="2147"/>
        <v/>
      </c>
      <c r="ACM304" s="66" t="str">
        <f t="shared" ref="ACM304:ACN304" si="2196">IF(AND(ACS$3="Unit", ACL304=""), "", IF(AND(ACS$3="Unit", ACL304="-"),"", IF(ACS$3="Unit", "kg/GJ delivered", IF(AND(NY304&lt;&gt;"", NY304&lt;&gt;"-", NX304="-"),"", IF($H304="","", IF(NX304="nd", "",IF(NX304="&lt;n.a.&gt;", "", IF(NY304="#/MJ", "", IF(NY304="kg/GJ delivered",NX304,IF(NY304="g/MJ delivered",NX304,IF(NY304="kg/MJ delivered",NX304*1000,IF(NY304="mg/MJ delivered",NX304/1000,IF(NY304="g/kg",((NX304)*(1/$I304)*(1/$H304)),IF(NY304="mg/kg",((NX304/1000)*(1/$I304)*(1/$H304)),IF(NY304="mg/MJ delivered",NX304/1000,IF(NY304="-","","Error"))))))))))))))))</f>
        <v/>
      </c>
      <c r="ACN304" s="66" t="str">
        <f t="shared" si="2196"/>
        <v/>
      </c>
      <c r="ACO304" s="66" t="str">
        <f t="shared" si="2149"/>
        <v/>
      </c>
      <c r="ACP304" s="66" t="str">
        <f t="shared" si="2150"/>
        <v/>
      </c>
      <c r="ACQ304" s="66" t="str">
        <f t="shared" si="2151"/>
        <v/>
      </c>
      <c r="ACR304" s="66" t="str">
        <f t="shared" si="2152"/>
        <v/>
      </c>
      <c r="ACS304" s="66" t="str">
        <f t="shared" si="2153"/>
        <v/>
      </c>
      <c r="ACT304" s="66" t="str">
        <f t="shared" si="2154"/>
        <v/>
      </c>
    </row>
    <row r="305" spans="2:774" ht="15.75" customHeight="1" x14ac:dyDescent="0.25">
      <c r="B305" s="66">
        <v>353</v>
      </c>
      <c r="C305" s="66" t="s">
        <v>1273</v>
      </c>
      <c r="D305" s="66" t="s">
        <v>1673</v>
      </c>
      <c r="E305" s="156" t="s">
        <v>1206</v>
      </c>
      <c r="F305" s="66" t="s">
        <v>1579</v>
      </c>
      <c r="G305" s="66" t="s">
        <v>492</v>
      </c>
      <c r="H305" s="126">
        <v>0.16049999999999998</v>
      </c>
      <c r="I305" s="130">
        <f>'Heating Values'!$D$7</f>
        <v>12.84</v>
      </c>
      <c r="J305" s="66" t="str">
        <f t="shared" si="1759"/>
        <v>Crop Residue, Improved, IN</v>
      </c>
      <c r="K305" s="66" t="s">
        <v>1253</v>
      </c>
      <c r="L305" s="161"/>
      <c r="M305" s="161"/>
      <c r="N305" s="161"/>
      <c r="O305" s="66" t="s">
        <v>1188</v>
      </c>
      <c r="P305" s="66" t="str">
        <f t="shared" si="1768"/>
        <v>IN</v>
      </c>
      <c r="Q305" s="66" t="s">
        <v>2</v>
      </c>
      <c r="R305" s="162">
        <v>55</v>
      </c>
      <c r="S305" s="158" t="s">
        <v>523</v>
      </c>
      <c r="T305" s="158" t="s">
        <v>128</v>
      </c>
      <c r="U305" s="158" t="s">
        <v>128</v>
      </c>
      <c r="V305" s="158" t="s">
        <v>128</v>
      </c>
      <c r="W305" s="158" t="s">
        <v>128</v>
      </c>
      <c r="X305" s="158" t="s">
        <v>128</v>
      </c>
      <c r="Y305" s="158" t="s">
        <v>128</v>
      </c>
      <c r="Z305" s="158" t="s">
        <v>128</v>
      </c>
      <c r="AA305" s="158" t="s">
        <v>128</v>
      </c>
      <c r="AB305" s="158" t="s">
        <v>128</v>
      </c>
      <c r="AC305" s="158" t="s">
        <v>128</v>
      </c>
      <c r="AD305" s="158" t="s">
        <v>128</v>
      </c>
      <c r="AE305" s="158" t="s">
        <v>128</v>
      </c>
      <c r="AF305" s="158" t="s">
        <v>128</v>
      </c>
      <c r="AG305" s="158" t="s">
        <v>128</v>
      </c>
      <c r="AH305" s="158" t="s">
        <v>128</v>
      </c>
      <c r="AI305" s="158" t="s">
        <v>128</v>
      </c>
      <c r="AJ305" s="158" t="s">
        <v>128</v>
      </c>
      <c r="AK305" s="158" t="s">
        <v>128</v>
      </c>
      <c r="AL305" s="158" t="s">
        <v>128</v>
      </c>
      <c r="AM305" s="158" t="s">
        <v>128</v>
      </c>
      <c r="AN305" s="158" t="s">
        <v>128</v>
      </c>
      <c r="AO305" s="158" t="s">
        <v>128</v>
      </c>
      <c r="AP305" s="158" t="s">
        <v>128</v>
      </c>
      <c r="AQ305" s="158" t="s">
        <v>128</v>
      </c>
      <c r="AR305" s="158" t="s">
        <v>128</v>
      </c>
      <c r="AS305" s="158" t="s">
        <v>128</v>
      </c>
      <c r="AT305" s="158" t="s">
        <v>128</v>
      </c>
      <c r="AU305" s="158" t="s">
        <v>128</v>
      </c>
      <c r="AV305" s="158" t="s">
        <v>128</v>
      </c>
      <c r="AW305" s="158" t="s">
        <v>128</v>
      </c>
      <c r="AX305" s="158" t="s">
        <v>128</v>
      </c>
      <c r="AY305" s="158" t="s">
        <v>128</v>
      </c>
      <c r="AZ305" s="158" t="s">
        <v>128</v>
      </c>
      <c r="BA305" s="158" t="s">
        <v>128</v>
      </c>
      <c r="BB305" s="158" t="s">
        <v>128</v>
      </c>
      <c r="BC305" s="158" t="s">
        <v>128</v>
      </c>
      <c r="BD305" s="158" t="s">
        <v>128</v>
      </c>
      <c r="BE305" s="158" t="s">
        <v>128</v>
      </c>
      <c r="BF305" s="158" t="s">
        <v>128</v>
      </c>
      <c r="BG305" s="158" t="s">
        <v>128</v>
      </c>
      <c r="BH305" s="158" t="s">
        <v>128</v>
      </c>
      <c r="BI305" s="158" t="s">
        <v>128</v>
      </c>
      <c r="BJ305" s="158" t="s">
        <v>128</v>
      </c>
      <c r="BK305" s="158" t="s">
        <v>128</v>
      </c>
      <c r="BL305" s="158" t="s">
        <v>128</v>
      </c>
      <c r="BM305" s="158" t="s">
        <v>128</v>
      </c>
      <c r="BN305" s="158" t="s">
        <v>128</v>
      </c>
      <c r="BO305" s="158" t="s">
        <v>128</v>
      </c>
      <c r="BP305" s="158" t="s">
        <v>128</v>
      </c>
      <c r="BQ305" s="158" t="s">
        <v>128</v>
      </c>
      <c r="BR305" s="158" t="s">
        <v>128</v>
      </c>
      <c r="BS305" s="158" t="s">
        <v>128</v>
      </c>
      <c r="BT305" s="158" t="s">
        <v>128</v>
      </c>
      <c r="BU305" s="158" t="s">
        <v>128</v>
      </c>
      <c r="BV305" s="158" t="s">
        <v>128</v>
      </c>
      <c r="BW305" s="158" t="s">
        <v>128</v>
      </c>
      <c r="BX305" s="158" t="s">
        <v>128</v>
      </c>
      <c r="BY305" s="158" t="s">
        <v>128</v>
      </c>
      <c r="BZ305" s="158" t="s">
        <v>128</v>
      </c>
      <c r="CA305" s="158" t="s">
        <v>128</v>
      </c>
      <c r="CB305" s="158" t="s">
        <v>128</v>
      </c>
      <c r="CC305" s="158" t="s">
        <v>128</v>
      </c>
      <c r="CD305" s="158" t="s">
        <v>128</v>
      </c>
      <c r="CE305" s="158" t="s">
        <v>128</v>
      </c>
      <c r="CF305" s="158" t="s">
        <v>128</v>
      </c>
      <c r="CG305" s="158" t="s">
        <v>128</v>
      </c>
      <c r="CH305" s="158" t="s">
        <v>128</v>
      </c>
      <c r="CI305" s="158" t="s">
        <v>128</v>
      </c>
      <c r="CJ305" s="158" t="s">
        <v>128</v>
      </c>
      <c r="CK305" s="158" t="s">
        <v>128</v>
      </c>
      <c r="CL305" s="158" t="s">
        <v>128</v>
      </c>
      <c r="CM305" s="158" t="s">
        <v>128</v>
      </c>
      <c r="CN305" s="158" t="s">
        <v>128</v>
      </c>
      <c r="CO305" s="158" t="s">
        <v>128</v>
      </c>
      <c r="CP305" s="158" t="s">
        <v>128</v>
      </c>
      <c r="CQ305" s="158" t="s">
        <v>128</v>
      </c>
      <c r="CR305" s="158" t="s">
        <v>128</v>
      </c>
      <c r="CS305" s="158" t="s">
        <v>128</v>
      </c>
      <c r="CT305" s="158" t="s">
        <v>128</v>
      </c>
      <c r="CU305" s="158" t="s">
        <v>128</v>
      </c>
      <c r="CV305" s="158" t="s">
        <v>128</v>
      </c>
      <c r="CW305" s="158" t="s">
        <v>128</v>
      </c>
      <c r="CX305" s="158" t="s">
        <v>128</v>
      </c>
      <c r="CY305" s="158" t="s">
        <v>128</v>
      </c>
      <c r="CZ305" s="158" t="s">
        <v>128</v>
      </c>
      <c r="DA305" s="158" t="s">
        <v>128</v>
      </c>
      <c r="DB305" s="158" t="s">
        <v>128</v>
      </c>
      <c r="DC305" s="158" t="s">
        <v>128</v>
      </c>
      <c r="DD305" s="158" t="s">
        <v>128</v>
      </c>
      <c r="DE305" s="158" t="s">
        <v>128</v>
      </c>
      <c r="DF305" s="158" t="s">
        <v>128</v>
      </c>
      <c r="DG305" s="158" t="s">
        <v>128</v>
      </c>
      <c r="DH305" s="158" t="s">
        <v>128</v>
      </c>
      <c r="DI305" s="158" t="s">
        <v>128</v>
      </c>
      <c r="DJ305" s="158" t="s">
        <v>128</v>
      </c>
      <c r="DK305" s="158" t="s">
        <v>128</v>
      </c>
      <c r="DL305" s="158" t="s">
        <v>128</v>
      </c>
      <c r="DM305" s="158" t="s">
        <v>128</v>
      </c>
      <c r="DN305" s="158" t="s">
        <v>128</v>
      </c>
      <c r="DO305" s="158" t="s">
        <v>128</v>
      </c>
      <c r="DP305" s="158" t="s">
        <v>128</v>
      </c>
      <c r="DQ305" s="158" t="s">
        <v>128</v>
      </c>
      <c r="DR305" s="158" t="s">
        <v>128</v>
      </c>
      <c r="DS305" s="158" t="s">
        <v>128</v>
      </c>
      <c r="DT305" s="158" t="s">
        <v>128</v>
      </c>
      <c r="DU305" s="158" t="s">
        <v>128</v>
      </c>
      <c r="DV305" s="158" t="s">
        <v>128</v>
      </c>
      <c r="DW305" s="158" t="s">
        <v>128</v>
      </c>
      <c r="DX305" s="158" t="s">
        <v>128</v>
      </c>
      <c r="DY305" s="158" t="s">
        <v>128</v>
      </c>
      <c r="DZ305" s="158" t="s">
        <v>128</v>
      </c>
      <c r="EA305" s="158" t="s">
        <v>128</v>
      </c>
      <c r="EB305" s="158" t="s">
        <v>128</v>
      </c>
      <c r="EC305" s="158" t="s">
        <v>128</v>
      </c>
      <c r="ED305" s="158" t="s">
        <v>128</v>
      </c>
      <c r="EE305" s="158" t="s">
        <v>128</v>
      </c>
      <c r="EF305" s="158" t="s">
        <v>128</v>
      </c>
      <c r="EG305" s="158" t="s">
        <v>128</v>
      </c>
      <c r="EH305" s="158" t="s">
        <v>128</v>
      </c>
      <c r="EI305" s="158" t="s">
        <v>128</v>
      </c>
      <c r="EJ305" s="158" t="s">
        <v>128</v>
      </c>
      <c r="EK305" s="158" t="s">
        <v>128</v>
      </c>
      <c r="EL305" s="158" t="s">
        <v>128</v>
      </c>
      <c r="EM305" s="158" t="s">
        <v>128</v>
      </c>
      <c r="EN305" s="158" t="s">
        <v>128</v>
      </c>
      <c r="EO305" s="158" t="s">
        <v>128</v>
      </c>
      <c r="EP305" s="158" t="s">
        <v>128</v>
      </c>
      <c r="EQ305" s="158" t="s">
        <v>128</v>
      </c>
      <c r="ER305" s="158" t="s">
        <v>128</v>
      </c>
      <c r="ES305" s="158" t="s">
        <v>128</v>
      </c>
      <c r="ET305" s="158" t="s">
        <v>128</v>
      </c>
      <c r="EU305" s="158" t="s">
        <v>128</v>
      </c>
      <c r="EV305" s="158" t="s">
        <v>128</v>
      </c>
      <c r="EW305" s="158" t="s">
        <v>128</v>
      </c>
      <c r="EX305" s="158" t="s">
        <v>128</v>
      </c>
      <c r="EY305" s="158" t="s">
        <v>128</v>
      </c>
      <c r="EZ305" s="158" t="s">
        <v>128</v>
      </c>
      <c r="FA305" s="158" t="s">
        <v>128</v>
      </c>
      <c r="FB305" s="158" t="s">
        <v>128</v>
      </c>
      <c r="FC305" s="158" t="s">
        <v>128</v>
      </c>
      <c r="FD305" s="158" t="s">
        <v>128</v>
      </c>
      <c r="FE305" s="158" t="s">
        <v>128</v>
      </c>
      <c r="FF305" s="158" t="s">
        <v>128</v>
      </c>
      <c r="FG305" s="158" t="s">
        <v>128</v>
      </c>
      <c r="FH305" s="158" t="s">
        <v>128</v>
      </c>
      <c r="FI305" s="158" t="s">
        <v>128</v>
      </c>
      <c r="FJ305" s="158" t="s">
        <v>128</v>
      </c>
      <c r="FK305" s="158" t="s">
        <v>128</v>
      </c>
      <c r="FL305" s="158" t="s">
        <v>128</v>
      </c>
      <c r="FM305" s="158" t="s">
        <v>128</v>
      </c>
      <c r="FN305" s="158" t="s">
        <v>128</v>
      </c>
      <c r="FO305" s="158" t="s">
        <v>128</v>
      </c>
      <c r="FP305" s="158" t="s">
        <v>128</v>
      </c>
      <c r="FQ305" s="158" t="s">
        <v>128</v>
      </c>
      <c r="FR305" s="158" t="s">
        <v>128</v>
      </c>
      <c r="FS305" s="158" t="s">
        <v>128</v>
      </c>
      <c r="FT305" s="158" t="s">
        <v>128</v>
      </c>
      <c r="FU305" s="158" t="s">
        <v>128</v>
      </c>
      <c r="FV305" s="158" t="s">
        <v>128</v>
      </c>
      <c r="FW305" s="158" t="s">
        <v>128</v>
      </c>
      <c r="FX305" s="158" t="s">
        <v>128</v>
      </c>
      <c r="FY305" s="158" t="s">
        <v>128</v>
      </c>
      <c r="FZ305" s="158" t="s">
        <v>128</v>
      </c>
      <c r="GA305" s="158" t="s">
        <v>128</v>
      </c>
      <c r="GB305" s="158" t="s">
        <v>128</v>
      </c>
      <c r="GC305" s="158" t="s">
        <v>128</v>
      </c>
      <c r="GD305" s="158" t="s">
        <v>128</v>
      </c>
      <c r="GE305" s="158" t="s">
        <v>128</v>
      </c>
      <c r="GF305" s="158" t="s">
        <v>128</v>
      </c>
      <c r="GG305" s="158" t="s">
        <v>128</v>
      </c>
      <c r="GH305" s="158" t="s">
        <v>128</v>
      </c>
      <c r="GI305" s="158" t="s">
        <v>128</v>
      </c>
      <c r="GJ305" s="158" t="s">
        <v>128</v>
      </c>
      <c r="GK305" s="158" t="s">
        <v>128</v>
      </c>
      <c r="GL305" s="158" t="s">
        <v>128</v>
      </c>
      <c r="GM305" s="158" t="s">
        <v>128</v>
      </c>
      <c r="GN305" s="158" t="s">
        <v>128</v>
      </c>
      <c r="GO305" s="158" t="s">
        <v>128</v>
      </c>
      <c r="GP305" s="158" t="s">
        <v>128</v>
      </c>
      <c r="GQ305" s="158" t="s">
        <v>128</v>
      </c>
      <c r="GR305" s="158" t="s">
        <v>128</v>
      </c>
      <c r="GS305" s="158" t="s">
        <v>128</v>
      </c>
      <c r="GT305" s="158" t="s">
        <v>128</v>
      </c>
      <c r="GU305" s="158" t="s">
        <v>128</v>
      </c>
      <c r="GV305" s="158" t="s">
        <v>128</v>
      </c>
      <c r="GW305" s="158" t="s">
        <v>128</v>
      </c>
      <c r="GX305" s="158" t="s">
        <v>128</v>
      </c>
      <c r="GY305" s="158" t="s">
        <v>128</v>
      </c>
      <c r="GZ305" s="158" t="s">
        <v>128</v>
      </c>
      <c r="HA305" s="158" t="s">
        <v>128</v>
      </c>
      <c r="HB305" s="158" t="s">
        <v>128</v>
      </c>
      <c r="HC305" s="158" t="s">
        <v>128</v>
      </c>
      <c r="HD305" s="158" t="s">
        <v>128</v>
      </c>
      <c r="HE305" s="158" t="s">
        <v>128</v>
      </c>
      <c r="HF305" s="158" t="s">
        <v>128</v>
      </c>
      <c r="HG305" s="158" t="s">
        <v>128</v>
      </c>
      <c r="HH305" s="158" t="s">
        <v>128</v>
      </c>
      <c r="HI305" s="158" t="s">
        <v>128</v>
      </c>
      <c r="HJ305" s="158" t="s">
        <v>128</v>
      </c>
      <c r="HK305" s="158" t="s">
        <v>128</v>
      </c>
      <c r="HL305" s="158" t="s">
        <v>128</v>
      </c>
      <c r="HM305" s="158" t="s">
        <v>128</v>
      </c>
      <c r="HN305" s="158" t="s">
        <v>128</v>
      </c>
      <c r="HO305" s="158" t="s">
        <v>128</v>
      </c>
      <c r="HP305" s="158" t="s">
        <v>128</v>
      </c>
      <c r="HQ305" s="158" t="s">
        <v>128</v>
      </c>
      <c r="HR305" s="158" t="s">
        <v>128</v>
      </c>
      <c r="HS305" s="158" t="s">
        <v>128</v>
      </c>
      <c r="HT305" s="158" t="s">
        <v>128</v>
      </c>
      <c r="HU305" s="158" t="s">
        <v>128</v>
      </c>
      <c r="HV305" s="158" t="s">
        <v>128</v>
      </c>
      <c r="HW305" s="158" t="s">
        <v>128</v>
      </c>
      <c r="HX305" s="158" t="s">
        <v>128</v>
      </c>
      <c r="HY305" s="158" t="s">
        <v>128</v>
      </c>
      <c r="HZ305" s="158" t="s">
        <v>128</v>
      </c>
      <c r="IA305" s="158" t="s">
        <v>128</v>
      </c>
      <c r="IB305" s="158" t="s">
        <v>128</v>
      </c>
      <c r="IC305" s="158" t="s">
        <v>128</v>
      </c>
      <c r="ID305" s="158" t="s">
        <v>128</v>
      </c>
      <c r="IE305" s="158" t="s">
        <v>128</v>
      </c>
      <c r="IF305" s="158" t="s">
        <v>128</v>
      </c>
      <c r="IG305" s="158" t="s">
        <v>128</v>
      </c>
      <c r="IH305" s="158" t="s">
        <v>128</v>
      </c>
      <c r="II305" s="158" t="s">
        <v>128</v>
      </c>
      <c r="IJ305" s="158" t="s">
        <v>128</v>
      </c>
      <c r="IK305" s="158" t="s">
        <v>128</v>
      </c>
      <c r="IL305" s="158" t="s">
        <v>128</v>
      </c>
      <c r="IM305" s="158" t="s">
        <v>128</v>
      </c>
      <c r="IN305" s="158" t="s">
        <v>128</v>
      </c>
      <c r="IO305" s="158" t="s">
        <v>128</v>
      </c>
      <c r="IP305" s="158" t="s">
        <v>128</v>
      </c>
      <c r="IQ305" s="158" t="s">
        <v>128</v>
      </c>
      <c r="IR305" s="158" t="s">
        <v>128</v>
      </c>
      <c r="IS305" s="158" t="s">
        <v>128</v>
      </c>
      <c r="IT305" s="158" t="s">
        <v>128</v>
      </c>
      <c r="IU305" s="158" t="s">
        <v>128</v>
      </c>
      <c r="IV305" s="158" t="s">
        <v>128</v>
      </c>
      <c r="IW305" s="158" t="s">
        <v>128</v>
      </c>
      <c r="IX305" s="158" t="s">
        <v>128</v>
      </c>
      <c r="IY305" s="158" t="s">
        <v>128</v>
      </c>
      <c r="IZ305" s="158" t="s">
        <v>128</v>
      </c>
      <c r="JA305" s="158" t="s">
        <v>128</v>
      </c>
      <c r="JB305" s="158" t="s">
        <v>128</v>
      </c>
      <c r="JC305" s="158" t="s">
        <v>128</v>
      </c>
      <c r="JD305" s="158" t="s">
        <v>128</v>
      </c>
      <c r="JE305" s="158" t="s">
        <v>128</v>
      </c>
      <c r="JF305" s="158" t="s">
        <v>128</v>
      </c>
      <c r="JG305" s="158" t="s">
        <v>128</v>
      </c>
      <c r="JH305" s="158" t="s">
        <v>128</v>
      </c>
      <c r="JI305" s="158" t="s">
        <v>128</v>
      </c>
      <c r="JJ305" s="158" t="s">
        <v>128</v>
      </c>
      <c r="JK305" s="158" t="s">
        <v>128</v>
      </c>
      <c r="JL305" s="158" t="s">
        <v>128</v>
      </c>
      <c r="JM305" s="158" t="s">
        <v>128</v>
      </c>
      <c r="JN305" s="158" t="s">
        <v>128</v>
      </c>
      <c r="JO305" s="158" t="s">
        <v>128</v>
      </c>
      <c r="JP305" s="158" t="s">
        <v>128</v>
      </c>
      <c r="JQ305" s="158" t="s">
        <v>128</v>
      </c>
      <c r="JR305" s="158" t="s">
        <v>128</v>
      </c>
      <c r="JS305" s="158" t="s">
        <v>128</v>
      </c>
      <c r="JT305" s="158" t="s">
        <v>128</v>
      </c>
      <c r="JU305" s="158" t="s">
        <v>128</v>
      </c>
      <c r="JV305" s="158" t="s">
        <v>128</v>
      </c>
      <c r="JW305" s="158" t="s">
        <v>128</v>
      </c>
      <c r="JX305" s="158" t="s">
        <v>128</v>
      </c>
      <c r="JY305" s="158" t="s">
        <v>128</v>
      </c>
      <c r="JZ305" s="158" t="s">
        <v>128</v>
      </c>
      <c r="KA305" s="158" t="s">
        <v>128</v>
      </c>
      <c r="KB305" s="158" t="s">
        <v>128</v>
      </c>
      <c r="KC305" s="158" t="s">
        <v>128</v>
      </c>
      <c r="KD305" s="158" t="s">
        <v>128</v>
      </c>
      <c r="KE305" s="158" t="s">
        <v>128</v>
      </c>
      <c r="KF305" s="158" t="s">
        <v>128</v>
      </c>
      <c r="KG305" s="158" t="s">
        <v>128</v>
      </c>
      <c r="KH305" s="158" t="s">
        <v>128</v>
      </c>
      <c r="KI305" s="158" t="s">
        <v>128</v>
      </c>
      <c r="KJ305" s="158" t="s">
        <v>128</v>
      </c>
      <c r="KK305" s="158" t="s">
        <v>128</v>
      </c>
      <c r="KL305" s="158" t="s">
        <v>128</v>
      </c>
      <c r="KM305" s="158" t="s">
        <v>128</v>
      </c>
      <c r="KN305" s="158" t="s">
        <v>128</v>
      </c>
      <c r="KO305" s="158" t="s">
        <v>128</v>
      </c>
      <c r="KP305" s="158" t="s">
        <v>128</v>
      </c>
      <c r="KQ305" s="158" t="s">
        <v>128</v>
      </c>
      <c r="KR305" s="158" t="s">
        <v>128</v>
      </c>
      <c r="KS305" s="158" t="s">
        <v>128</v>
      </c>
      <c r="KT305" s="158" t="s">
        <v>128</v>
      </c>
      <c r="KU305" s="158" t="s">
        <v>128</v>
      </c>
      <c r="KV305" s="158" t="s">
        <v>128</v>
      </c>
      <c r="KW305" s="158" t="s">
        <v>128</v>
      </c>
      <c r="KX305" s="158" t="s">
        <v>128</v>
      </c>
      <c r="KY305" s="158" t="s">
        <v>128</v>
      </c>
      <c r="KZ305" s="158" t="s">
        <v>128</v>
      </c>
      <c r="LA305" s="158" t="s">
        <v>128</v>
      </c>
      <c r="LB305" s="158" t="s">
        <v>128</v>
      </c>
      <c r="LC305" s="158" t="s">
        <v>128</v>
      </c>
      <c r="LD305" s="158" t="s">
        <v>128</v>
      </c>
      <c r="LE305" s="158" t="s">
        <v>128</v>
      </c>
      <c r="LF305" s="158" t="s">
        <v>128</v>
      </c>
      <c r="LG305" s="158" t="s">
        <v>128</v>
      </c>
      <c r="LH305" s="158" t="s">
        <v>128</v>
      </c>
      <c r="LI305" s="158" t="s">
        <v>128</v>
      </c>
      <c r="LJ305" s="158" t="s">
        <v>128</v>
      </c>
      <c r="LK305" s="158" t="s">
        <v>128</v>
      </c>
      <c r="LL305" s="158" t="s">
        <v>128</v>
      </c>
      <c r="LM305" s="158" t="s">
        <v>128</v>
      </c>
      <c r="LN305" s="158" t="s">
        <v>128</v>
      </c>
      <c r="LO305" s="158" t="s">
        <v>128</v>
      </c>
      <c r="LP305" s="158" t="s">
        <v>128</v>
      </c>
      <c r="LQ305" s="158" t="s">
        <v>128</v>
      </c>
      <c r="LR305" s="158" t="s">
        <v>128</v>
      </c>
      <c r="LS305" s="158" t="s">
        <v>128</v>
      </c>
      <c r="LT305" s="158" t="s">
        <v>128</v>
      </c>
      <c r="LU305" s="158" t="s">
        <v>128</v>
      </c>
      <c r="LV305" s="158" t="s">
        <v>128</v>
      </c>
      <c r="LW305" s="158" t="s">
        <v>128</v>
      </c>
      <c r="LX305" s="158" t="s">
        <v>128</v>
      </c>
      <c r="LY305" s="158" t="s">
        <v>128</v>
      </c>
      <c r="LZ305" s="158" t="s">
        <v>128</v>
      </c>
      <c r="MA305" s="158" t="s">
        <v>128</v>
      </c>
      <c r="MB305" s="158" t="s">
        <v>128</v>
      </c>
      <c r="MC305" s="158" t="s">
        <v>128</v>
      </c>
      <c r="MD305" s="158" t="s">
        <v>128</v>
      </c>
      <c r="ME305" s="158" t="s">
        <v>128</v>
      </c>
      <c r="MF305" s="158" t="s">
        <v>128</v>
      </c>
      <c r="MG305" s="158" t="s">
        <v>128</v>
      </c>
      <c r="MH305" s="158" t="s">
        <v>128</v>
      </c>
      <c r="MI305" s="158" t="s">
        <v>128</v>
      </c>
      <c r="MJ305" s="158" t="s">
        <v>128</v>
      </c>
      <c r="MK305" s="158" t="s">
        <v>128</v>
      </c>
      <c r="ML305" s="158" t="s">
        <v>128</v>
      </c>
      <c r="MM305" s="158" t="s">
        <v>128</v>
      </c>
      <c r="MN305" s="158" t="s">
        <v>128</v>
      </c>
      <c r="MO305" s="158" t="s">
        <v>128</v>
      </c>
      <c r="MP305" s="158" t="s">
        <v>128</v>
      </c>
      <c r="MQ305" s="158" t="s">
        <v>128</v>
      </c>
      <c r="MR305" s="158" t="s">
        <v>128</v>
      </c>
      <c r="MS305" s="158" t="s">
        <v>128</v>
      </c>
      <c r="MT305" s="158" t="s">
        <v>128</v>
      </c>
      <c r="MU305" s="158" t="s">
        <v>128</v>
      </c>
      <c r="MV305" s="158" t="s">
        <v>128</v>
      </c>
      <c r="MW305" s="158" t="s">
        <v>128</v>
      </c>
      <c r="MX305" s="158" t="s">
        <v>128</v>
      </c>
      <c r="MY305" s="158" t="s">
        <v>128</v>
      </c>
      <c r="MZ305" s="158" t="s">
        <v>128</v>
      </c>
      <c r="NA305" s="158" t="s">
        <v>128</v>
      </c>
      <c r="NB305" s="158" t="s">
        <v>128</v>
      </c>
      <c r="NC305" s="158" t="s">
        <v>128</v>
      </c>
      <c r="ND305" s="158" t="s">
        <v>128</v>
      </c>
      <c r="NE305" s="158" t="s">
        <v>128</v>
      </c>
      <c r="NF305" s="158" t="s">
        <v>128</v>
      </c>
      <c r="NG305" s="158" t="s">
        <v>128</v>
      </c>
      <c r="NH305" s="158" t="s">
        <v>128</v>
      </c>
      <c r="NI305" s="158" t="s">
        <v>128</v>
      </c>
      <c r="NJ305" s="158" t="s">
        <v>128</v>
      </c>
      <c r="NK305" s="158" t="s">
        <v>128</v>
      </c>
      <c r="NL305" s="158" t="s">
        <v>128</v>
      </c>
      <c r="NM305" s="158" t="s">
        <v>128</v>
      </c>
      <c r="NN305" s="158" t="s">
        <v>128</v>
      </c>
      <c r="NO305" s="158" t="s">
        <v>128</v>
      </c>
      <c r="NP305" s="158" t="s">
        <v>128</v>
      </c>
      <c r="NQ305" s="158" t="s">
        <v>128</v>
      </c>
      <c r="NR305" s="158" t="s">
        <v>128</v>
      </c>
      <c r="NS305" s="158" t="s">
        <v>128</v>
      </c>
      <c r="NT305" s="158" t="s">
        <v>128</v>
      </c>
      <c r="NU305" s="158" t="s">
        <v>128</v>
      </c>
      <c r="NV305" s="158" t="s">
        <v>128</v>
      </c>
      <c r="NW305" s="158" t="s">
        <v>128</v>
      </c>
      <c r="NX305" s="158" t="s">
        <v>128</v>
      </c>
      <c r="NY305" s="158" t="s">
        <v>128</v>
      </c>
      <c r="NZ305" s="158" t="s">
        <v>128</v>
      </c>
      <c r="OA305" s="158" t="s">
        <v>128</v>
      </c>
      <c r="OB305" s="158" t="s">
        <v>128</v>
      </c>
      <c r="OC305" s="158" t="s">
        <v>128</v>
      </c>
      <c r="OD305" s="158" t="s">
        <v>128</v>
      </c>
      <c r="OE305" s="170" t="s">
        <v>128</v>
      </c>
      <c r="OF305" s="181"/>
      <c r="OG305" s="174">
        <f t="shared" si="1778"/>
        <v>26.688405586125914</v>
      </c>
      <c r="OH305" s="66" t="str">
        <f t="shared" si="1779"/>
        <v>kg/GJ delivered</v>
      </c>
      <c r="OI305" s="66" t="str">
        <f t="shared" si="1780"/>
        <v/>
      </c>
      <c r="OJ305" s="66" t="str">
        <f t="shared" si="1781"/>
        <v/>
      </c>
      <c r="OK305" s="66" t="str">
        <f t="shared" si="1782"/>
        <v/>
      </c>
      <c r="OL305" s="66" t="str">
        <f t="shared" si="1783"/>
        <v/>
      </c>
      <c r="OM305" s="66" t="str">
        <f t="shared" si="1784"/>
        <v/>
      </c>
      <c r="ON305" s="66" t="str">
        <f t="shared" si="1785"/>
        <v/>
      </c>
      <c r="OO305" s="66" t="str">
        <f t="shared" si="1786"/>
        <v/>
      </c>
      <c r="OP305" s="66" t="str">
        <f t="shared" si="1787"/>
        <v/>
      </c>
      <c r="OQ305" s="66" t="str">
        <f t="shared" si="1788"/>
        <v/>
      </c>
      <c r="OR305" s="66" t="str">
        <f t="shared" si="1789"/>
        <v/>
      </c>
      <c r="OS305" s="66" t="str">
        <f t="shared" si="1790"/>
        <v/>
      </c>
      <c r="OT305" s="66" t="str">
        <f t="shared" si="1791"/>
        <v/>
      </c>
      <c r="OU305" s="66" t="str">
        <f t="shared" si="1792"/>
        <v/>
      </c>
      <c r="OV305" s="66" t="str">
        <f t="shared" si="1793"/>
        <v/>
      </c>
      <c r="OW305" s="66" t="str">
        <f t="shared" si="1794"/>
        <v/>
      </c>
      <c r="OX305" s="66" t="str">
        <f t="shared" si="1795"/>
        <v/>
      </c>
      <c r="OY305" s="66" t="str">
        <f t="shared" si="1796"/>
        <v/>
      </c>
      <c r="OZ305" s="66" t="str">
        <f t="shared" si="1797"/>
        <v/>
      </c>
      <c r="PA305" s="66" t="str">
        <f t="shared" si="1798"/>
        <v/>
      </c>
      <c r="PB305" s="66" t="str">
        <f t="shared" si="1799"/>
        <v/>
      </c>
      <c r="PC305" s="66" t="str">
        <f t="shared" si="1800"/>
        <v/>
      </c>
      <c r="PD305" s="66" t="str">
        <f t="shared" si="1801"/>
        <v/>
      </c>
      <c r="PE305" s="66" t="str">
        <f t="shared" si="1802"/>
        <v/>
      </c>
      <c r="PF305" s="66" t="str">
        <f t="shared" si="1803"/>
        <v/>
      </c>
      <c r="PG305" s="66" t="str">
        <f t="shared" si="1804"/>
        <v/>
      </c>
      <c r="PH305" s="66" t="str">
        <f t="shared" si="1805"/>
        <v/>
      </c>
      <c r="PI305" s="66" t="str">
        <f t="shared" si="1806"/>
        <v/>
      </c>
      <c r="PJ305" s="66" t="str">
        <f t="shared" si="1807"/>
        <v/>
      </c>
      <c r="PK305" s="66" t="str">
        <f t="shared" si="1808"/>
        <v/>
      </c>
      <c r="PL305" s="66" t="str">
        <f t="shared" si="1809"/>
        <v/>
      </c>
      <c r="PM305" s="66" t="str">
        <f t="shared" si="1810"/>
        <v/>
      </c>
      <c r="PN305" s="66" t="str">
        <f t="shared" si="1811"/>
        <v/>
      </c>
      <c r="PO305" s="66" t="str">
        <f t="shared" si="1812"/>
        <v/>
      </c>
      <c r="PP305" s="66" t="str">
        <f t="shared" si="1813"/>
        <v/>
      </c>
      <c r="PQ305" s="66" t="str">
        <f t="shared" si="1814"/>
        <v/>
      </c>
      <c r="PR305" s="66" t="str">
        <f t="shared" si="1815"/>
        <v/>
      </c>
      <c r="PS305" s="66" t="str">
        <f t="shared" si="1816"/>
        <v/>
      </c>
      <c r="PT305" s="66" t="str">
        <f t="shared" si="1817"/>
        <v/>
      </c>
      <c r="PU305" s="66" t="str">
        <f t="shared" si="1818"/>
        <v/>
      </c>
      <c r="PV305" s="66" t="str">
        <f t="shared" si="1819"/>
        <v/>
      </c>
      <c r="PW305" s="66" t="str">
        <f t="shared" si="1820"/>
        <v/>
      </c>
      <c r="PX305" s="66" t="str">
        <f t="shared" si="1821"/>
        <v/>
      </c>
      <c r="PY305" s="66" t="str">
        <f t="shared" si="1822"/>
        <v/>
      </c>
      <c r="PZ305" s="66" t="str">
        <f t="shared" si="1823"/>
        <v/>
      </c>
      <c r="QA305" s="66" t="str">
        <f t="shared" si="1824"/>
        <v/>
      </c>
      <c r="QB305" s="66" t="str">
        <f t="shared" si="1825"/>
        <v/>
      </c>
      <c r="QC305" s="66" t="str">
        <f t="shared" si="1826"/>
        <v/>
      </c>
      <c r="QD305" s="66" t="str">
        <f t="shared" si="1827"/>
        <v/>
      </c>
      <c r="QE305" s="66" t="str">
        <f t="shared" si="1828"/>
        <v/>
      </c>
      <c r="QF305" s="66" t="str">
        <f t="shared" si="1829"/>
        <v/>
      </c>
      <c r="QG305" s="66" t="str">
        <f t="shared" si="1830"/>
        <v/>
      </c>
      <c r="QH305" s="66" t="str">
        <f t="shared" si="1831"/>
        <v/>
      </c>
      <c r="QI305" s="66" t="str">
        <f t="shared" si="1832"/>
        <v/>
      </c>
      <c r="QJ305" s="66" t="str">
        <f t="shared" si="1833"/>
        <v/>
      </c>
      <c r="QK305" s="66" t="str">
        <f t="shared" si="1834"/>
        <v/>
      </c>
      <c r="QL305" s="66" t="str">
        <f t="shared" si="1835"/>
        <v/>
      </c>
      <c r="QM305" s="66" t="str">
        <f t="shared" si="1836"/>
        <v/>
      </c>
      <c r="QN305" s="66" t="str">
        <f t="shared" si="1837"/>
        <v/>
      </c>
      <c r="QO305" s="66" t="str">
        <f t="shared" si="1838"/>
        <v/>
      </c>
      <c r="QP305" s="66" t="str">
        <f t="shared" si="1839"/>
        <v/>
      </c>
      <c r="QQ305" s="66" t="str">
        <f t="shared" si="1840"/>
        <v/>
      </c>
      <c r="QR305" s="66" t="str">
        <f t="shared" si="1841"/>
        <v/>
      </c>
      <c r="QS305" s="66" t="str">
        <f t="shared" si="1842"/>
        <v/>
      </c>
      <c r="QT305" s="66" t="str">
        <f t="shared" si="1843"/>
        <v/>
      </c>
      <c r="QU305" s="66" t="str">
        <f t="shared" si="1844"/>
        <v/>
      </c>
      <c r="QV305" s="66" t="str">
        <f t="shared" si="1845"/>
        <v/>
      </c>
      <c r="QW305" s="66" t="str">
        <f t="shared" si="1846"/>
        <v/>
      </c>
      <c r="QX305" s="66" t="str">
        <f t="shared" si="1847"/>
        <v/>
      </c>
      <c r="QY305" s="66" t="str">
        <f t="shared" si="1848"/>
        <v/>
      </c>
      <c r="QZ305" s="66" t="str">
        <f t="shared" si="1849"/>
        <v/>
      </c>
      <c r="RA305" s="66" t="str">
        <f t="shared" si="1850"/>
        <v/>
      </c>
      <c r="RB305" s="66" t="str">
        <f t="shared" si="1851"/>
        <v/>
      </c>
      <c r="RC305" s="66" t="str">
        <f t="shared" si="1852"/>
        <v/>
      </c>
      <c r="RD305" s="66" t="str">
        <f t="shared" si="1853"/>
        <v/>
      </c>
      <c r="RE305" s="66" t="str">
        <f t="shared" si="1854"/>
        <v/>
      </c>
      <c r="RF305" s="66" t="str">
        <f t="shared" si="1855"/>
        <v/>
      </c>
      <c r="RG305" s="66" t="str">
        <f t="shared" si="1856"/>
        <v/>
      </c>
      <c r="RH305" s="66" t="str">
        <f t="shared" si="1857"/>
        <v/>
      </c>
      <c r="RI305" s="66" t="str">
        <f t="shared" si="1858"/>
        <v/>
      </c>
      <c r="RJ305" s="66" t="str">
        <f t="shared" si="1859"/>
        <v/>
      </c>
      <c r="RK305" s="66" t="str">
        <f t="shared" si="1860"/>
        <v/>
      </c>
      <c r="RL305" s="66" t="str">
        <f t="shared" si="1861"/>
        <v/>
      </c>
      <c r="RM305" s="66" t="str">
        <f t="shared" si="1862"/>
        <v/>
      </c>
      <c r="RN305" s="66" t="str">
        <f t="shared" si="1863"/>
        <v/>
      </c>
      <c r="RO305" s="66" t="str">
        <f t="shared" si="1864"/>
        <v/>
      </c>
      <c r="RP305" s="66" t="str">
        <f t="shared" si="1865"/>
        <v/>
      </c>
      <c r="RQ305" s="66" t="str">
        <f t="shared" si="1866"/>
        <v/>
      </c>
      <c r="RR305" s="66" t="str">
        <f t="shared" si="1867"/>
        <v/>
      </c>
      <c r="RS305" s="66" t="str">
        <f t="shared" si="1868"/>
        <v/>
      </c>
      <c r="RT305" s="66" t="str">
        <f t="shared" si="1869"/>
        <v/>
      </c>
      <c r="RU305" s="66" t="str">
        <f t="shared" si="1870"/>
        <v/>
      </c>
      <c r="RV305" s="66" t="str">
        <f t="shared" si="1871"/>
        <v/>
      </c>
      <c r="RW305" s="66" t="str">
        <f t="shared" si="1872"/>
        <v/>
      </c>
      <c r="RX305" s="66" t="str">
        <f t="shared" si="1873"/>
        <v/>
      </c>
      <c r="RY305" s="66" t="str">
        <f t="shared" si="1874"/>
        <v/>
      </c>
      <c r="RZ305" s="66" t="str">
        <f t="shared" si="1875"/>
        <v/>
      </c>
      <c r="SA305" s="66" t="str">
        <f t="shared" si="1876"/>
        <v/>
      </c>
      <c r="SB305" s="66" t="str">
        <f t="shared" si="1877"/>
        <v/>
      </c>
      <c r="SC305" s="66" t="str">
        <f t="shared" si="1878"/>
        <v/>
      </c>
      <c r="SD305" s="66" t="str">
        <f t="shared" si="1879"/>
        <v/>
      </c>
      <c r="SE305" s="66" t="str">
        <f t="shared" si="1880"/>
        <v/>
      </c>
      <c r="SF305" s="66" t="str">
        <f t="shared" si="1881"/>
        <v/>
      </c>
      <c r="SG305" s="66" t="str">
        <f t="shared" si="1882"/>
        <v/>
      </c>
      <c r="SH305" s="66" t="str">
        <f t="shared" si="1883"/>
        <v/>
      </c>
      <c r="SI305" s="66" t="str">
        <f t="shared" si="1884"/>
        <v/>
      </c>
      <c r="SJ305" s="66" t="str">
        <f t="shared" si="1885"/>
        <v/>
      </c>
      <c r="SK305" s="66" t="str">
        <f t="shared" si="1886"/>
        <v/>
      </c>
      <c r="SL305" s="66" t="str">
        <f t="shared" si="1887"/>
        <v/>
      </c>
      <c r="SM305" s="66" t="str">
        <f t="shared" si="1888"/>
        <v/>
      </c>
      <c r="SN305" s="66" t="str">
        <f t="shared" si="1889"/>
        <v/>
      </c>
      <c r="SO305" s="66" t="str">
        <f t="shared" si="1890"/>
        <v/>
      </c>
      <c r="SP305" s="66" t="str">
        <f t="shared" si="1891"/>
        <v/>
      </c>
      <c r="SQ305" s="66" t="str">
        <f t="shared" si="1892"/>
        <v/>
      </c>
      <c r="SR305" s="66" t="str">
        <f t="shared" si="1893"/>
        <v/>
      </c>
      <c r="SS305" s="66" t="str">
        <f t="shared" si="1894"/>
        <v/>
      </c>
      <c r="ST305" s="66" t="str">
        <f t="shared" si="1895"/>
        <v/>
      </c>
      <c r="SU305" s="66" t="str">
        <f t="shared" si="1896"/>
        <v/>
      </c>
      <c r="SV305" s="66" t="str">
        <f t="shared" si="1897"/>
        <v/>
      </c>
      <c r="SW305" s="66" t="str">
        <f t="shared" si="1898"/>
        <v/>
      </c>
      <c r="SX305" s="66" t="str">
        <f t="shared" si="1899"/>
        <v/>
      </c>
      <c r="SY305" s="66" t="str">
        <f t="shared" si="1900"/>
        <v/>
      </c>
      <c r="SZ305" s="66" t="str">
        <f t="shared" si="1901"/>
        <v/>
      </c>
      <c r="TA305" s="66" t="str">
        <f t="shared" si="1902"/>
        <v/>
      </c>
      <c r="TB305" s="66" t="str">
        <f t="shared" si="1903"/>
        <v/>
      </c>
      <c r="TC305" s="66" t="str">
        <f t="shared" si="1904"/>
        <v/>
      </c>
      <c r="TD305" s="66" t="str">
        <f t="shared" si="1905"/>
        <v/>
      </c>
      <c r="TE305" s="66" t="str">
        <f t="shared" si="1906"/>
        <v/>
      </c>
      <c r="TF305" s="66" t="str">
        <f t="shared" si="1907"/>
        <v/>
      </c>
      <c r="TG305" s="66" t="str">
        <f t="shared" si="1908"/>
        <v/>
      </c>
      <c r="TH305" s="66" t="str">
        <f t="shared" si="1909"/>
        <v/>
      </c>
      <c r="TI305" s="66" t="str">
        <f t="shared" si="1910"/>
        <v/>
      </c>
      <c r="TJ305" s="66" t="str">
        <f t="shared" si="1911"/>
        <v/>
      </c>
      <c r="TK305" s="66" t="str">
        <f t="shared" si="1912"/>
        <v/>
      </c>
      <c r="TL305" s="66" t="str">
        <f t="shared" si="1913"/>
        <v/>
      </c>
      <c r="TM305" s="66" t="str">
        <f t="shared" si="1914"/>
        <v/>
      </c>
      <c r="TN305" s="66" t="str">
        <f t="shared" si="1915"/>
        <v/>
      </c>
      <c r="TO305" s="66" t="str">
        <f t="shared" si="1916"/>
        <v/>
      </c>
      <c r="TP305" s="66" t="str">
        <f t="shared" si="1917"/>
        <v/>
      </c>
      <c r="TQ305" s="66" t="str">
        <f t="shared" si="1918"/>
        <v/>
      </c>
      <c r="TR305" s="66" t="str">
        <f t="shared" si="1919"/>
        <v/>
      </c>
      <c r="TS305" s="66" t="str">
        <f t="shared" si="1920"/>
        <v/>
      </c>
      <c r="TT305" s="66" t="str">
        <f t="shared" si="1921"/>
        <v/>
      </c>
      <c r="TU305" s="66" t="str">
        <f t="shared" si="1922"/>
        <v/>
      </c>
      <c r="TV305" s="66" t="str">
        <f t="shared" si="1923"/>
        <v/>
      </c>
      <c r="TW305" s="66" t="str">
        <f t="shared" si="1924"/>
        <v/>
      </c>
      <c r="TX305" s="66" t="str">
        <f t="shared" si="1925"/>
        <v/>
      </c>
      <c r="TY305" s="66" t="str">
        <f t="shared" si="1926"/>
        <v/>
      </c>
      <c r="TZ305" s="66" t="str">
        <f t="shared" si="1927"/>
        <v/>
      </c>
      <c r="UA305" s="66" t="str">
        <f t="shared" si="1928"/>
        <v/>
      </c>
      <c r="UB305" s="66" t="str">
        <f t="shared" si="1929"/>
        <v/>
      </c>
      <c r="UC305" s="66" t="str">
        <f t="shared" si="1930"/>
        <v/>
      </c>
      <c r="UD305" s="66" t="str">
        <f t="shared" si="1931"/>
        <v/>
      </c>
      <c r="UE305" s="66" t="str">
        <f t="shared" si="1932"/>
        <v/>
      </c>
      <c r="UF305" s="66" t="str">
        <f t="shared" si="1933"/>
        <v/>
      </c>
      <c r="UG305" s="66" t="str">
        <f t="shared" si="1934"/>
        <v/>
      </c>
      <c r="UH305" s="66" t="str">
        <f t="shared" si="1935"/>
        <v/>
      </c>
      <c r="UI305" s="66" t="str">
        <f t="shared" si="1936"/>
        <v/>
      </c>
      <c r="UJ305" s="66" t="str">
        <f t="shared" si="1937"/>
        <v/>
      </c>
      <c r="UK305" s="66" t="str">
        <f t="shared" si="1938"/>
        <v/>
      </c>
      <c r="UL305" s="66" t="str">
        <f t="shared" si="1939"/>
        <v/>
      </c>
      <c r="UM305" s="66" t="str">
        <f t="shared" si="1940"/>
        <v/>
      </c>
      <c r="UN305" s="66" t="str">
        <f t="shared" si="1941"/>
        <v/>
      </c>
      <c r="UO305" s="66" t="str">
        <f t="shared" si="1942"/>
        <v/>
      </c>
      <c r="UP305" s="66" t="str">
        <f t="shared" si="1943"/>
        <v/>
      </c>
      <c r="UQ305" s="66" t="str">
        <f t="shared" si="1944"/>
        <v/>
      </c>
      <c r="UR305" s="66" t="str">
        <f t="shared" si="1945"/>
        <v/>
      </c>
      <c r="US305" s="66" t="str">
        <f t="shared" si="1946"/>
        <v/>
      </c>
      <c r="UT305" s="66" t="str">
        <f t="shared" si="1947"/>
        <v/>
      </c>
      <c r="UU305" s="66" t="str">
        <f t="shared" si="1948"/>
        <v/>
      </c>
      <c r="UV305" s="66" t="str">
        <f t="shared" si="1949"/>
        <v/>
      </c>
      <c r="UW305" s="66" t="str">
        <f t="shared" si="1950"/>
        <v/>
      </c>
      <c r="UX305" s="66" t="str">
        <f t="shared" si="1951"/>
        <v/>
      </c>
      <c r="UY305" s="66" t="str">
        <f t="shared" si="1952"/>
        <v/>
      </c>
      <c r="UZ305" s="66" t="str">
        <f t="shared" si="1953"/>
        <v/>
      </c>
      <c r="VA305" s="66" t="str">
        <f t="shared" si="1954"/>
        <v/>
      </c>
      <c r="VB305" s="66" t="str">
        <f t="shared" si="1955"/>
        <v/>
      </c>
      <c r="VC305" s="66" t="str">
        <f t="shared" si="1956"/>
        <v/>
      </c>
      <c r="VD305" s="66" t="str">
        <f t="shared" si="1957"/>
        <v/>
      </c>
      <c r="VE305" s="66" t="str">
        <f t="shared" si="1958"/>
        <v/>
      </c>
      <c r="VF305" s="66" t="str">
        <f t="shared" si="1959"/>
        <v/>
      </c>
      <c r="VG305" s="66" t="str">
        <f t="shared" si="1960"/>
        <v/>
      </c>
      <c r="VH305" s="66" t="str">
        <f t="shared" si="1961"/>
        <v/>
      </c>
      <c r="VI305" s="66" t="str">
        <f t="shared" si="1962"/>
        <v/>
      </c>
      <c r="VJ305" s="66" t="str">
        <f t="shared" si="1963"/>
        <v/>
      </c>
      <c r="VK305" s="66" t="str">
        <f t="shared" si="1964"/>
        <v/>
      </c>
      <c r="VL305" s="66" t="str">
        <f t="shared" si="1965"/>
        <v/>
      </c>
      <c r="VM305" s="66" t="str">
        <f t="shared" si="1966"/>
        <v/>
      </c>
      <c r="VN305" s="66" t="str">
        <f t="shared" si="1967"/>
        <v/>
      </c>
      <c r="VO305" s="66" t="str">
        <f t="shared" si="1968"/>
        <v/>
      </c>
      <c r="VP305" s="66" t="str">
        <f t="shared" si="1969"/>
        <v/>
      </c>
      <c r="VQ305" s="66" t="str">
        <f t="shared" si="1970"/>
        <v/>
      </c>
      <c r="VR305" s="66" t="str">
        <f t="shared" si="1971"/>
        <v/>
      </c>
      <c r="VS305" s="66" t="str">
        <f t="shared" si="1972"/>
        <v/>
      </c>
      <c r="VT305" s="66" t="str">
        <f t="shared" si="1973"/>
        <v/>
      </c>
      <c r="VU305" s="66" t="str">
        <f t="shared" si="1974"/>
        <v/>
      </c>
      <c r="VV305" s="66" t="str">
        <f t="shared" si="1975"/>
        <v/>
      </c>
      <c r="VW305" s="66" t="str">
        <f t="shared" si="1976"/>
        <v/>
      </c>
      <c r="VX305" s="66" t="str">
        <f t="shared" si="1977"/>
        <v/>
      </c>
      <c r="VY305" s="66" t="str">
        <f t="shared" si="1978"/>
        <v/>
      </c>
      <c r="VZ305" s="66" t="str">
        <f t="shared" si="1979"/>
        <v/>
      </c>
      <c r="WA305" s="66" t="str">
        <f t="shared" si="1980"/>
        <v/>
      </c>
      <c r="WB305" s="66" t="str">
        <f t="shared" si="1981"/>
        <v/>
      </c>
      <c r="WC305" s="66" t="str">
        <f t="shared" si="1982"/>
        <v/>
      </c>
      <c r="WD305" s="66" t="str">
        <f t="shared" si="1983"/>
        <v/>
      </c>
      <c r="WE305" s="66" t="str">
        <f t="shared" si="1984"/>
        <v/>
      </c>
      <c r="WF305" s="66" t="str">
        <f t="shared" si="1985"/>
        <v/>
      </c>
      <c r="WG305" s="66" t="str">
        <f t="shared" si="1986"/>
        <v/>
      </c>
      <c r="WH305" s="66" t="str">
        <f t="shared" si="1987"/>
        <v/>
      </c>
      <c r="WI305" s="66" t="str">
        <f t="shared" si="1988"/>
        <v/>
      </c>
      <c r="WJ305" s="66" t="str">
        <f t="shared" si="1989"/>
        <v/>
      </c>
      <c r="WK305" s="66" t="str">
        <f t="shared" si="1990"/>
        <v/>
      </c>
      <c r="WL305" s="66" t="str">
        <f t="shared" si="1991"/>
        <v/>
      </c>
      <c r="WM305" s="66" t="str">
        <f t="shared" si="1992"/>
        <v/>
      </c>
      <c r="WN305" s="66" t="str">
        <f t="shared" si="1993"/>
        <v/>
      </c>
      <c r="WO305" s="66" t="str">
        <f t="shared" si="1994"/>
        <v/>
      </c>
      <c r="WP305" s="66" t="str">
        <f t="shared" si="1995"/>
        <v/>
      </c>
      <c r="WQ305" s="66" t="str">
        <f t="shared" si="1996"/>
        <v/>
      </c>
      <c r="WR305" s="66" t="str">
        <f t="shared" si="1997"/>
        <v/>
      </c>
      <c r="WS305" s="66" t="str">
        <f t="shared" si="1998"/>
        <v/>
      </c>
      <c r="WT305" s="66" t="str">
        <f t="shared" si="1999"/>
        <v/>
      </c>
      <c r="WU305" s="66" t="str">
        <f t="shared" si="2000"/>
        <v/>
      </c>
      <c r="WV305" s="66" t="str">
        <f t="shared" si="2001"/>
        <v/>
      </c>
      <c r="WW305" s="66" t="str">
        <f t="shared" si="2002"/>
        <v/>
      </c>
      <c r="WX305" s="66" t="str">
        <f t="shared" si="2003"/>
        <v/>
      </c>
      <c r="WY305" s="66" t="str">
        <f t="shared" si="2004"/>
        <v/>
      </c>
      <c r="WZ305" s="66" t="str">
        <f t="shared" si="2005"/>
        <v/>
      </c>
      <c r="XA305" s="66" t="str">
        <f t="shared" si="2006"/>
        <v/>
      </c>
      <c r="XB305" s="66" t="str">
        <f t="shared" si="2007"/>
        <v/>
      </c>
      <c r="XC305" s="66" t="str">
        <f t="shared" si="2008"/>
        <v/>
      </c>
      <c r="XD305" s="66" t="str">
        <f t="shared" si="2009"/>
        <v/>
      </c>
      <c r="XE305" s="66" t="str">
        <f t="shared" si="2010"/>
        <v/>
      </c>
      <c r="XF305" s="66" t="str">
        <f t="shared" si="2011"/>
        <v/>
      </c>
      <c r="XG305" s="66" t="str">
        <f t="shared" si="2012"/>
        <v/>
      </c>
      <c r="XH305" s="66" t="str">
        <f t="shared" si="2013"/>
        <v/>
      </c>
      <c r="XI305" s="66" t="str">
        <f t="shared" si="2014"/>
        <v/>
      </c>
      <c r="XJ305" s="66" t="str">
        <f t="shared" si="2015"/>
        <v/>
      </c>
      <c r="XK305" s="66" t="str">
        <f t="shared" si="2016"/>
        <v/>
      </c>
      <c r="XL305" s="66" t="str">
        <f t="shared" si="2017"/>
        <v/>
      </c>
      <c r="XM305" s="66" t="str">
        <f t="shared" si="2018"/>
        <v/>
      </c>
      <c r="XN305" s="66" t="str">
        <f t="shared" si="2019"/>
        <v/>
      </c>
      <c r="XO305" s="66" t="str">
        <f t="shared" si="2020"/>
        <v/>
      </c>
      <c r="XP305" s="66" t="str">
        <f t="shared" si="2021"/>
        <v/>
      </c>
      <c r="XQ305" s="66" t="str">
        <f t="shared" si="2022"/>
        <v/>
      </c>
      <c r="XR305" s="66" t="str">
        <f t="shared" si="2023"/>
        <v/>
      </c>
      <c r="XS305" s="66" t="str">
        <f t="shared" si="2024"/>
        <v/>
      </c>
      <c r="XT305" s="66" t="str">
        <f t="shared" si="2025"/>
        <v/>
      </c>
      <c r="XU305" s="66" t="str">
        <f t="shared" si="2026"/>
        <v/>
      </c>
      <c r="XV305" s="66" t="str">
        <f t="shared" si="2027"/>
        <v/>
      </c>
      <c r="XW305" s="66" t="str">
        <f t="shared" si="2028"/>
        <v/>
      </c>
      <c r="XX305" s="66" t="str">
        <f t="shared" si="2029"/>
        <v/>
      </c>
      <c r="XY305" s="66" t="str">
        <f t="shared" si="2030"/>
        <v/>
      </c>
      <c r="XZ305" s="66" t="str">
        <f t="shared" si="2031"/>
        <v/>
      </c>
      <c r="YA305" s="66" t="str">
        <f t="shared" si="2032"/>
        <v/>
      </c>
      <c r="YB305" s="66" t="str">
        <f t="shared" si="2033"/>
        <v/>
      </c>
      <c r="YC305" s="66" t="str">
        <f t="shared" si="2034"/>
        <v/>
      </c>
      <c r="YD305" s="66" t="str">
        <f t="shared" si="2035"/>
        <v/>
      </c>
      <c r="YE305" s="66" t="str">
        <f t="shared" si="2036"/>
        <v/>
      </c>
      <c r="YF305" s="66" t="str">
        <f t="shared" si="2037"/>
        <v/>
      </c>
      <c r="YG305" s="66" t="str">
        <f t="shared" si="2038"/>
        <v/>
      </c>
      <c r="YH305" s="66" t="str">
        <f t="shared" si="2039"/>
        <v/>
      </c>
      <c r="YI305" s="66" t="str">
        <f t="shared" si="2040"/>
        <v/>
      </c>
      <c r="YJ305" s="66" t="str">
        <f t="shared" si="2041"/>
        <v/>
      </c>
      <c r="YK305" s="66" t="str">
        <f t="shared" si="2042"/>
        <v/>
      </c>
      <c r="YL305" s="66" t="str">
        <f t="shared" si="2043"/>
        <v/>
      </c>
      <c r="YM305" s="66" t="str">
        <f t="shared" si="2044"/>
        <v/>
      </c>
      <c r="YN305" s="66" t="str">
        <f t="shared" si="2045"/>
        <v/>
      </c>
      <c r="YO305" s="66" t="str">
        <f t="shared" si="2046"/>
        <v/>
      </c>
      <c r="YP305" s="66" t="str">
        <f t="shared" si="2047"/>
        <v/>
      </c>
      <c r="YQ305" s="66" t="str">
        <f t="shared" si="2048"/>
        <v/>
      </c>
      <c r="YR305" s="66" t="str">
        <f t="shared" si="2049"/>
        <v/>
      </c>
      <c r="YS305" s="66" t="str">
        <f t="shared" si="2050"/>
        <v/>
      </c>
      <c r="YT305" s="66" t="str">
        <f t="shared" si="2051"/>
        <v/>
      </c>
      <c r="YU305" s="66" t="str">
        <f t="shared" si="2052"/>
        <v/>
      </c>
      <c r="YV305" s="66" t="str">
        <f t="shared" si="2053"/>
        <v/>
      </c>
      <c r="YW305" s="66" t="str">
        <f t="shared" si="2054"/>
        <v/>
      </c>
      <c r="YX305" s="66" t="str">
        <f t="shared" si="2055"/>
        <v/>
      </c>
      <c r="YY305" s="66" t="str">
        <f t="shared" si="2056"/>
        <v/>
      </c>
      <c r="YZ305" s="66" t="str">
        <f t="shared" si="2057"/>
        <v/>
      </c>
      <c r="ZA305" s="66" t="str">
        <f t="shared" si="2058"/>
        <v/>
      </c>
      <c r="ZB305" s="66" t="str">
        <f t="shared" si="2059"/>
        <v/>
      </c>
      <c r="ZC305" s="66" t="str">
        <f t="shared" si="2060"/>
        <v/>
      </c>
      <c r="ZD305" s="66" t="str">
        <f t="shared" si="2061"/>
        <v/>
      </c>
      <c r="ZE305" s="66" t="str">
        <f t="shared" si="2062"/>
        <v/>
      </c>
      <c r="ZF305" s="66" t="str">
        <f t="shared" si="2063"/>
        <v/>
      </c>
      <c r="ZG305" s="66" t="str">
        <f t="shared" si="2064"/>
        <v/>
      </c>
      <c r="ZH305" s="66" t="str">
        <f t="shared" si="2065"/>
        <v/>
      </c>
      <c r="ZI305" s="66" t="str">
        <f t="shared" si="2066"/>
        <v/>
      </c>
      <c r="ZJ305" s="66" t="str">
        <f t="shared" si="2067"/>
        <v/>
      </c>
      <c r="ZK305" s="66" t="str">
        <f t="shared" si="2068"/>
        <v/>
      </c>
      <c r="ZL305" s="66" t="str">
        <f t="shared" si="2069"/>
        <v/>
      </c>
      <c r="ZM305" s="66" t="str">
        <f t="shared" si="2070"/>
        <v/>
      </c>
      <c r="ZN305" s="66" t="str">
        <f t="shared" si="2071"/>
        <v/>
      </c>
      <c r="ZO305" s="66" t="str">
        <f t="shared" si="2072"/>
        <v/>
      </c>
      <c r="ZP305" s="66" t="str">
        <f t="shared" si="2073"/>
        <v/>
      </c>
      <c r="ZQ305" s="66" t="str">
        <f t="shared" si="2074"/>
        <v/>
      </c>
      <c r="ZR305" s="66" t="str">
        <f t="shared" si="2075"/>
        <v/>
      </c>
      <c r="ZS305" s="66" t="str">
        <f t="shared" si="2076"/>
        <v/>
      </c>
      <c r="ZT305" s="66" t="str">
        <f t="shared" si="2077"/>
        <v/>
      </c>
      <c r="ZU305" s="66" t="str">
        <f t="shared" si="2078"/>
        <v/>
      </c>
      <c r="ZV305" s="66" t="str">
        <f t="shared" si="2079"/>
        <v/>
      </c>
      <c r="ZW305" s="66" t="str">
        <f t="shared" si="2080"/>
        <v/>
      </c>
      <c r="ZX305" s="66" t="str">
        <f t="shared" si="2081"/>
        <v/>
      </c>
      <c r="ZY305" s="66" t="str">
        <f t="shared" si="2082"/>
        <v/>
      </c>
      <c r="ZZ305" s="66" t="str">
        <f t="shared" si="2083"/>
        <v/>
      </c>
      <c r="AAA305" s="66" t="str">
        <f t="shared" si="2084"/>
        <v/>
      </c>
      <c r="AAB305" s="66" t="str">
        <f t="shared" si="2085"/>
        <v/>
      </c>
      <c r="AAC305" s="66" t="str">
        <f t="shared" si="2086"/>
        <v/>
      </c>
      <c r="AAD305" s="66" t="str">
        <f t="shared" si="2087"/>
        <v/>
      </c>
      <c r="AAE305" s="66" t="str">
        <f t="shared" si="2088"/>
        <v/>
      </c>
      <c r="AAF305" s="66" t="str">
        <f t="shared" si="2089"/>
        <v/>
      </c>
      <c r="AAG305" s="66" t="str">
        <f t="shared" si="2090"/>
        <v/>
      </c>
      <c r="AAH305" s="66" t="str">
        <f t="shared" si="2091"/>
        <v/>
      </c>
      <c r="AAI305" s="66" t="str">
        <f t="shared" si="2092"/>
        <v/>
      </c>
      <c r="AAJ305" s="66" t="str">
        <f t="shared" si="2093"/>
        <v/>
      </c>
      <c r="AAK305" s="66" t="str">
        <f t="shared" si="2094"/>
        <v/>
      </c>
      <c r="AAL305" s="66" t="str">
        <f t="shared" si="2095"/>
        <v/>
      </c>
      <c r="AAM305" s="66" t="str">
        <f t="shared" si="2096"/>
        <v/>
      </c>
      <c r="AAN305" s="66" t="str">
        <f t="shared" si="2097"/>
        <v/>
      </c>
      <c r="AAO305" s="66" t="str">
        <f t="shared" si="2098"/>
        <v/>
      </c>
      <c r="AAP305" s="66" t="str">
        <f t="shared" si="2099"/>
        <v/>
      </c>
      <c r="AAQ305" s="66" t="str">
        <f t="shared" si="2100"/>
        <v/>
      </c>
      <c r="AAR305" s="66" t="str">
        <f t="shared" si="2101"/>
        <v/>
      </c>
      <c r="AAS305" s="66" t="str">
        <f t="shared" si="2102"/>
        <v/>
      </c>
      <c r="AAT305" s="66" t="str">
        <f t="shared" si="2103"/>
        <v/>
      </c>
      <c r="AAU305" s="66" t="str">
        <f t="shared" si="2104"/>
        <v/>
      </c>
      <c r="AAV305" s="66" t="str">
        <f t="shared" si="2105"/>
        <v/>
      </c>
      <c r="AAW305" s="66" t="str">
        <f t="shared" si="2106"/>
        <v/>
      </c>
      <c r="AAX305" s="66" t="str">
        <f t="shared" si="2107"/>
        <v/>
      </c>
      <c r="AAY305" s="66" t="str">
        <f t="shared" si="2108"/>
        <v/>
      </c>
      <c r="AAZ305" s="66" t="str">
        <f t="shared" si="2109"/>
        <v/>
      </c>
      <c r="ABA305" s="66" t="str">
        <f t="shared" si="2110"/>
        <v/>
      </c>
      <c r="ABB305" s="66" t="str">
        <f t="shared" si="2111"/>
        <v/>
      </c>
      <c r="ABC305" s="66" t="str">
        <f t="shared" si="2112"/>
        <v/>
      </c>
      <c r="ABD305" s="66" t="str">
        <f t="shared" si="2113"/>
        <v/>
      </c>
      <c r="ABE305" s="66" t="str">
        <f t="shared" si="2114"/>
        <v/>
      </c>
      <c r="ABF305" s="66" t="str">
        <f t="shared" si="2115"/>
        <v/>
      </c>
      <c r="ABG305" s="66" t="str">
        <f t="shared" si="2116"/>
        <v/>
      </c>
      <c r="ABH305" s="66" t="str">
        <f t="shared" si="2117"/>
        <v/>
      </c>
      <c r="ABI305" s="66" t="str">
        <f t="shared" si="2118"/>
        <v/>
      </c>
      <c r="ABJ305" s="66" t="str">
        <f t="shared" si="2119"/>
        <v/>
      </c>
      <c r="ABK305" s="66" t="str">
        <f t="shared" si="2120"/>
        <v/>
      </c>
      <c r="ABL305" s="66" t="str">
        <f t="shared" si="2121"/>
        <v/>
      </c>
      <c r="ABM305" s="66" t="str">
        <f t="shared" si="2122"/>
        <v/>
      </c>
      <c r="ABN305" s="66" t="str">
        <f t="shared" si="2123"/>
        <v/>
      </c>
      <c r="ABO305" s="66" t="str">
        <f t="shared" si="2124"/>
        <v/>
      </c>
      <c r="ABP305" s="66" t="str">
        <f t="shared" si="2125"/>
        <v/>
      </c>
      <c r="ABQ305" s="66" t="str">
        <f t="shared" si="2126"/>
        <v/>
      </c>
      <c r="ABR305" s="66" t="str">
        <f t="shared" si="2127"/>
        <v/>
      </c>
      <c r="ABS305" s="66" t="str">
        <f t="shared" si="2128"/>
        <v/>
      </c>
      <c r="ABT305" s="66" t="str">
        <f t="shared" si="2129"/>
        <v/>
      </c>
      <c r="ABU305" s="66" t="str">
        <f t="shared" si="2130"/>
        <v/>
      </c>
      <c r="ABV305" s="66" t="str">
        <f t="shared" si="2131"/>
        <v/>
      </c>
      <c r="ABW305" s="66" t="str">
        <f t="shared" si="2132"/>
        <v/>
      </c>
      <c r="ABX305" s="66" t="str">
        <f t="shared" si="2133"/>
        <v/>
      </c>
      <c r="ABY305" s="66" t="str">
        <f t="shared" si="2134"/>
        <v/>
      </c>
      <c r="ABZ305" s="66" t="str">
        <f t="shared" si="2135"/>
        <v/>
      </c>
      <c r="ACA305" s="66" t="str">
        <f t="shared" si="2136"/>
        <v/>
      </c>
      <c r="ACB305" s="66" t="str">
        <f t="shared" si="2137"/>
        <v/>
      </c>
      <c r="ACC305" s="66" t="str">
        <f t="shared" si="2138"/>
        <v/>
      </c>
      <c r="ACD305" s="66" t="str">
        <f t="shared" si="2139"/>
        <v/>
      </c>
      <c r="ACE305" s="66" t="str">
        <f t="shared" si="2140"/>
        <v/>
      </c>
      <c r="ACF305" s="66" t="str">
        <f t="shared" si="2141"/>
        <v/>
      </c>
      <c r="ACG305" s="66" t="str">
        <f t="shared" si="2142"/>
        <v/>
      </c>
      <c r="ACH305" s="66" t="str">
        <f t="shared" si="2143"/>
        <v/>
      </c>
      <c r="ACI305" s="66" t="str">
        <f t="shared" si="2144"/>
        <v/>
      </c>
      <c r="ACJ305" s="66" t="str">
        <f t="shared" si="2145"/>
        <v/>
      </c>
      <c r="ACK305" s="66" t="str">
        <f t="shared" si="2146"/>
        <v/>
      </c>
      <c r="ACL305" s="66" t="str">
        <f t="shared" si="2147"/>
        <v/>
      </c>
      <c r="ACM305" s="66" t="str">
        <f t="shared" ref="ACM305:ACN305" si="2197">IF(AND(ACS$3="Unit", ACL305=""), "", IF(AND(ACS$3="Unit", ACL305="-"),"", IF(ACS$3="Unit", "kg/GJ delivered", IF(AND(NY305&lt;&gt;"", NY305&lt;&gt;"-", NX305="-"),"", IF($H305="","", IF(NX305="nd", "",IF(NX305="&lt;n.a.&gt;", "", IF(NY305="#/MJ", "", IF(NY305="kg/GJ delivered",NX305,IF(NY305="g/MJ delivered",NX305,IF(NY305="kg/MJ delivered",NX305*1000,IF(NY305="mg/MJ delivered",NX305/1000,IF(NY305="g/kg",((NX305)*(1/$I305)*(1/$H305)),IF(NY305="mg/kg",((NX305/1000)*(1/$I305)*(1/$H305)),IF(NY305="mg/MJ delivered",NX305/1000,IF(NY305="-","","Error"))))))))))))))))</f>
        <v/>
      </c>
      <c r="ACN305" s="66" t="str">
        <f t="shared" si="2197"/>
        <v/>
      </c>
      <c r="ACO305" s="66" t="str">
        <f t="shared" si="2149"/>
        <v/>
      </c>
      <c r="ACP305" s="66" t="str">
        <f t="shared" si="2150"/>
        <v/>
      </c>
      <c r="ACQ305" s="66" t="str">
        <f t="shared" si="2151"/>
        <v/>
      </c>
      <c r="ACR305" s="66" t="str">
        <f t="shared" si="2152"/>
        <v/>
      </c>
      <c r="ACS305" s="66" t="str">
        <f t="shared" si="2153"/>
        <v/>
      </c>
      <c r="ACT305" s="66" t="str">
        <f t="shared" si="2154"/>
        <v/>
      </c>
    </row>
    <row r="306" spans="2:774" ht="15.75" customHeight="1" x14ac:dyDescent="0.25">
      <c r="B306" s="66">
        <v>359</v>
      </c>
      <c r="C306" s="66" t="s">
        <v>1274</v>
      </c>
      <c r="D306" s="66" t="s">
        <v>1675</v>
      </c>
      <c r="E306" s="156" t="s">
        <v>1795</v>
      </c>
      <c r="F306" s="66" t="s">
        <v>497</v>
      </c>
      <c r="G306" s="66" t="s">
        <v>490</v>
      </c>
      <c r="H306" s="126">
        <f>'Thermal Efficiency'!$I$20</f>
        <v>0.17175000000000001</v>
      </c>
      <c r="I306" s="130">
        <f>'Heating Values'!$D$6</f>
        <v>13.95</v>
      </c>
      <c r="J306" s="66" t="str">
        <f t="shared" si="1759"/>
        <v>Firewood, Traditional, IN</v>
      </c>
      <c r="K306" s="66" t="s">
        <v>1254</v>
      </c>
      <c r="L306" s="66" t="s">
        <v>1254</v>
      </c>
      <c r="M306" s="66" t="s">
        <v>1254</v>
      </c>
      <c r="N306" s="66" t="s">
        <v>1254</v>
      </c>
      <c r="O306" s="66" t="s">
        <v>1188</v>
      </c>
      <c r="P306" s="66" t="str">
        <f t="shared" si="1768"/>
        <v>IN</v>
      </c>
      <c r="Q306" s="66" t="s">
        <v>2</v>
      </c>
      <c r="R306" s="162">
        <v>74</v>
      </c>
      <c r="S306" s="158" t="s">
        <v>523</v>
      </c>
      <c r="T306" s="158" t="s">
        <v>128</v>
      </c>
      <c r="U306" s="158" t="s">
        <v>128</v>
      </c>
      <c r="V306" s="158" t="s">
        <v>128</v>
      </c>
      <c r="W306" s="158" t="s">
        <v>128</v>
      </c>
      <c r="X306" s="158" t="s">
        <v>128</v>
      </c>
      <c r="Y306" s="158" t="s">
        <v>128</v>
      </c>
      <c r="Z306" s="158" t="s">
        <v>128</v>
      </c>
      <c r="AA306" s="158" t="s">
        <v>128</v>
      </c>
      <c r="AB306" s="158" t="s">
        <v>128</v>
      </c>
      <c r="AC306" s="158" t="s">
        <v>128</v>
      </c>
      <c r="AD306" s="158" t="s">
        <v>128</v>
      </c>
      <c r="AE306" s="158" t="s">
        <v>128</v>
      </c>
      <c r="AF306" s="158" t="s">
        <v>128</v>
      </c>
      <c r="AG306" s="158" t="s">
        <v>128</v>
      </c>
      <c r="AH306" s="158" t="s">
        <v>128</v>
      </c>
      <c r="AI306" s="158" t="s">
        <v>128</v>
      </c>
      <c r="AJ306" s="158" t="s">
        <v>128</v>
      </c>
      <c r="AK306" s="158" t="s">
        <v>128</v>
      </c>
      <c r="AL306" s="158" t="s">
        <v>128</v>
      </c>
      <c r="AM306" s="158" t="s">
        <v>128</v>
      </c>
      <c r="AN306" s="158" t="s">
        <v>128</v>
      </c>
      <c r="AO306" s="158" t="s">
        <v>128</v>
      </c>
      <c r="AP306" s="158" t="s">
        <v>128</v>
      </c>
      <c r="AQ306" s="158" t="s">
        <v>128</v>
      </c>
      <c r="AR306" s="158" t="s">
        <v>128</v>
      </c>
      <c r="AS306" s="158" t="s">
        <v>128</v>
      </c>
      <c r="AT306" s="158" t="s">
        <v>128</v>
      </c>
      <c r="AU306" s="158" t="s">
        <v>128</v>
      </c>
      <c r="AV306" s="158" t="s">
        <v>128</v>
      </c>
      <c r="AW306" s="158" t="s">
        <v>128</v>
      </c>
      <c r="AX306" s="158" t="s">
        <v>128</v>
      </c>
      <c r="AY306" s="158" t="s">
        <v>128</v>
      </c>
      <c r="AZ306" s="158" t="s">
        <v>128</v>
      </c>
      <c r="BA306" s="158" t="s">
        <v>128</v>
      </c>
      <c r="BB306" s="158" t="s">
        <v>128</v>
      </c>
      <c r="BC306" s="158" t="s">
        <v>128</v>
      </c>
      <c r="BD306" s="158" t="s">
        <v>128</v>
      </c>
      <c r="BE306" s="158" t="s">
        <v>128</v>
      </c>
      <c r="BF306" s="158" t="s">
        <v>128</v>
      </c>
      <c r="BG306" s="158" t="s">
        <v>128</v>
      </c>
      <c r="BH306" s="158" t="s">
        <v>128</v>
      </c>
      <c r="BI306" s="158" t="s">
        <v>128</v>
      </c>
      <c r="BJ306" s="158" t="s">
        <v>128</v>
      </c>
      <c r="BK306" s="158" t="s">
        <v>128</v>
      </c>
      <c r="BL306" s="158" t="s">
        <v>128</v>
      </c>
      <c r="BM306" s="158" t="s">
        <v>128</v>
      </c>
      <c r="BN306" s="158" t="s">
        <v>128</v>
      </c>
      <c r="BO306" s="158" t="s">
        <v>128</v>
      </c>
      <c r="BP306" s="158" t="s">
        <v>128</v>
      </c>
      <c r="BQ306" s="158" t="s">
        <v>128</v>
      </c>
      <c r="BR306" s="158" t="s">
        <v>128</v>
      </c>
      <c r="BS306" s="158" t="s">
        <v>128</v>
      </c>
      <c r="BT306" s="158" t="s">
        <v>128</v>
      </c>
      <c r="BU306" s="158" t="s">
        <v>128</v>
      </c>
      <c r="BV306" s="158" t="s">
        <v>128</v>
      </c>
      <c r="BW306" s="158" t="s">
        <v>128</v>
      </c>
      <c r="BX306" s="158" t="s">
        <v>128</v>
      </c>
      <c r="BY306" s="158" t="s">
        <v>128</v>
      </c>
      <c r="BZ306" s="158" t="s">
        <v>128</v>
      </c>
      <c r="CA306" s="158" t="s">
        <v>128</v>
      </c>
      <c r="CB306" s="158" t="s">
        <v>128</v>
      </c>
      <c r="CC306" s="158" t="s">
        <v>128</v>
      </c>
      <c r="CD306" s="158" t="s">
        <v>128</v>
      </c>
      <c r="CE306" s="158" t="s">
        <v>128</v>
      </c>
      <c r="CF306" s="158" t="s">
        <v>128</v>
      </c>
      <c r="CG306" s="158" t="s">
        <v>128</v>
      </c>
      <c r="CH306" s="158" t="s">
        <v>128</v>
      </c>
      <c r="CI306" s="158" t="s">
        <v>128</v>
      </c>
      <c r="CJ306" s="158" t="s">
        <v>128</v>
      </c>
      <c r="CK306" s="158" t="s">
        <v>128</v>
      </c>
      <c r="CL306" s="158" t="s">
        <v>128</v>
      </c>
      <c r="CM306" s="158" t="s">
        <v>128</v>
      </c>
      <c r="CN306" s="158" t="s">
        <v>128</v>
      </c>
      <c r="CO306" s="158" t="s">
        <v>128</v>
      </c>
      <c r="CP306" s="158" t="s">
        <v>128</v>
      </c>
      <c r="CQ306" s="158" t="s">
        <v>128</v>
      </c>
      <c r="CR306" s="158" t="s">
        <v>128</v>
      </c>
      <c r="CS306" s="158" t="s">
        <v>128</v>
      </c>
      <c r="CT306" s="158" t="s">
        <v>128</v>
      </c>
      <c r="CU306" s="158" t="s">
        <v>128</v>
      </c>
      <c r="CV306" s="158" t="s">
        <v>128</v>
      </c>
      <c r="CW306" s="158" t="s">
        <v>128</v>
      </c>
      <c r="CX306" s="158" t="s">
        <v>128</v>
      </c>
      <c r="CY306" s="158" t="s">
        <v>128</v>
      </c>
      <c r="CZ306" s="158" t="s">
        <v>128</v>
      </c>
      <c r="DA306" s="158" t="s">
        <v>128</v>
      </c>
      <c r="DB306" s="158" t="s">
        <v>128</v>
      </c>
      <c r="DC306" s="158" t="s">
        <v>128</v>
      </c>
      <c r="DD306" s="158" t="s">
        <v>128</v>
      </c>
      <c r="DE306" s="158" t="s">
        <v>128</v>
      </c>
      <c r="DF306" s="158" t="s">
        <v>128</v>
      </c>
      <c r="DG306" s="158" t="s">
        <v>128</v>
      </c>
      <c r="DH306" s="158" t="s">
        <v>128</v>
      </c>
      <c r="DI306" s="158" t="s">
        <v>128</v>
      </c>
      <c r="DJ306" s="158" t="s">
        <v>128</v>
      </c>
      <c r="DK306" s="158" t="s">
        <v>128</v>
      </c>
      <c r="DL306" s="158" t="s">
        <v>128</v>
      </c>
      <c r="DM306" s="158" t="s">
        <v>128</v>
      </c>
      <c r="DN306" s="158" t="s">
        <v>128</v>
      </c>
      <c r="DO306" s="158" t="s">
        <v>128</v>
      </c>
      <c r="DP306" s="158" t="s">
        <v>128</v>
      </c>
      <c r="DQ306" s="158" t="s">
        <v>128</v>
      </c>
      <c r="DR306" s="158" t="s">
        <v>128</v>
      </c>
      <c r="DS306" s="158" t="s">
        <v>128</v>
      </c>
      <c r="DT306" s="158" t="s">
        <v>128</v>
      </c>
      <c r="DU306" s="158" t="s">
        <v>128</v>
      </c>
      <c r="DV306" s="158" t="s">
        <v>128</v>
      </c>
      <c r="DW306" s="158" t="s">
        <v>128</v>
      </c>
      <c r="DX306" s="158" t="s">
        <v>128</v>
      </c>
      <c r="DY306" s="158" t="s">
        <v>128</v>
      </c>
      <c r="DZ306" s="158" t="s">
        <v>128</v>
      </c>
      <c r="EA306" s="158" t="s">
        <v>128</v>
      </c>
      <c r="EB306" s="158" t="s">
        <v>128</v>
      </c>
      <c r="EC306" s="158" t="s">
        <v>128</v>
      </c>
      <c r="ED306" s="158" t="s">
        <v>128</v>
      </c>
      <c r="EE306" s="158" t="s">
        <v>128</v>
      </c>
      <c r="EF306" s="158" t="s">
        <v>128</v>
      </c>
      <c r="EG306" s="158" t="s">
        <v>128</v>
      </c>
      <c r="EH306" s="158" t="s">
        <v>128</v>
      </c>
      <c r="EI306" s="158" t="s">
        <v>128</v>
      </c>
      <c r="EJ306" s="158" t="s">
        <v>128</v>
      </c>
      <c r="EK306" s="158" t="s">
        <v>128</v>
      </c>
      <c r="EL306" s="158" t="s">
        <v>128</v>
      </c>
      <c r="EM306" s="158" t="s">
        <v>128</v>
      </c>
      <c r="EN306" s="158" t="s">
        <v>128</v>
      </c>
      <c r="EO306" s="158" t="s">
        <v>128</v>
      </c>
      <c r="EP306" s="158" t="s">
        <v>128</v>
      </c>
      <c r="EQ306" s="158" t="s">
        <v>128</v>
      </c>
      <c r="ER306" s="158" t="s">
        <v>128</v>
      </c>
      <c r="ES306" s="158" t="s">
        <v>128</v>
      </c>
      <c r="ET306" s="158" t="s">
        <v>128</v>
      </c>
      <c r="EU306" s="158" t="s">
        <v>128</v>
      </c>
      <c r="EV306" s="158" t="s">
        <v>128</v>
      </c>
      <c r="EW306" s="158" t="s">
        <v>128</v>
      </c>
      <c r="EX306" s="158" t="s">
        <v>128</v>
      </c>
      <c r="EY306" s="158" t="s">
        <v>128</v>
      </c>
      <c r="EZ306" s="158" t="s">
        <v>128</v>
      </c>
      <c r="FA306" s="158" t="s">
        <v>128</v>
      </c>
      <c r="FB306" s="158" t="s">
        <v>128</v>
      </c>
      <c r="FC306" s="158" t="s">
        <v>128</v>
      </c>
      <c r="FD306" s="158" t="s">
        <v>128</v>
      </c>
      <c r="FE306" s="158" t="s">
        <v>128</v>
      </c>
      <c r="FF306" s="158" t="s">
        <v>128</v>
      </c>
      <c r="FG306" s="158" t="s">
        <v>128</v>
      </c>
      <c r="FH306" s="158" t="s">
        <v>128</v>
      </c>
      <c r="FI306" s="158" t="s">
        <v>128</v>
      </c>
      <c r="FJ306" s="158" t="s">
        <v>128</v>
      </c>
      <c r="FK306" s="158" t="s">
        <v>128</v>
      </c>
      <c r="FL306" s="158" t="s">
        <v>128</v>
      </c>
      <c r="FM306" s="158" t="s">
        <v>128</v>
      </c>
      <c r="FN306" s="158" t="s">
        <v>128</v>
      </c>
      <c r="FO306" s="158" t="s">
        <v>128</v>
      </c>
      <c r="FP306" s="158" t="s">
        <v>128</v>
      </c>
      <c r="FQ306" s="158" t="s">
        <v>128</v>
      </c>
      <c r="FR306" s="158" t="s">
        <v>128</v>
      </c>
      <c r="FS306" s="158" t="s">
        <v>128</v>
      </c>
      <c r="FT306" s="158" t="s">
        <v>128</v>
      </c>
      <c r="FU306" s="158" t="s">
        <v>128</v>
      </c>
      <c r="FV306" s="158" t="s">
        <v>128</v>
      </c>
      <c r="FW306" s="158" t="s">
        <v>128</v>
      </c>
      <c r="FX306" s="158" t="s">
        <v>128</v>
      </c>
      <c r="FY306" s="158" t="s">
        <v>128</v>
      </c>
      <c r="FZ306" s="158" t="s">
        <v>128</v>
      </c>
      <c r="GA306" s="158" t="s">
        <v>128</v>
      </c>
      <c r="GB306" s="158" t="s">
        <v>128</v>
      </c>
      <c r="GC306" s="158" t="s">
        <v>128</v>
      </c>
      <c r="GD306" s="158" t="s">
        <v>128</v>
      </c>
      <c r="GE306" s="158" t="s">
        <v>128</v>
      </c>
      <c r="GF306" s="158" t="s">
        <v>128</v>
      </c>
      <c r="GG306" s="158" t="s">
        <v>128</v>
      </c>
      <c r="GH306" s="158" t="s">
        <v>128</v>
      </c>
      <c r="GI306" s="158" t="s">
        <v>128</v>
      </c>
      <c r="GJ306" s="158" t="s">
        <v>128</v>
      </c>
      <c r="GK306" s="158" t="s">
        <v>128</v>
      </c>
      <c r="GL306" s="158" t="s">
        <v>128</v>
      </c>
      <c r="GM306" s="158" t="s">
        <v>128</v>
      </c>
      <c r="GN306" s="158" t="s">
        <v>128</v>
      </c>
      <c r="GO306" s="158" t="s">
        <v>128</v>
      </c>
      <c r="GP306" s="158" t="s">
        <v>128</v>
      </c>
      <c r="GQ306" s="158" t="s">
        <v>128</v>
      </c>
      <c r="GR306" s="158" t="s">
        <v>128</v>
      </c>
      <c r="GS306" s="158" t="s">
        <v>128</v>
      </c>
      <c r="GT306" s="158" t="s">
        <v>128</v>
      </c>
      <c r="GU306" s="158" t="s">
        <v>128</v>
      </c>
      <c r="GV306" s="158" t="s">
        <v>128</v>
      </c>
      <c r="GW306" s="158" t="s">
        <v>128</v>
      </c>
      <c r="GX306" s="158" t="s">
        <v>128</v>
      </c>
      <c r="GY306" s="158" t="s">
        <v>128</v>
      </c>
      <c r="GZ306" s="158" t="s">
        <v>128</v>
      </c>
      <c r="HA306" s="158" t="s">
        <v>128</v>
      </c>
      <c r="HB306" s="158" t="s">
        <v>128</v>
      </c>
      <c r="HC306" s="158" t="s">
        <v>128</v>
      </c>
      <c r="HD306" s="158" t="s">
        <v>128</v>
      </c>
      <c r="HE306" s="158" t="s">
        <v>128</v>
      </c>
      <c r="HF306" s="158" t="s">
        <v>128</v>
      </c>
      <c r="HG306" s="158" t="s">
        <v>128</v>
      </c>
      <c r="HH306" s="158" t="s">
        <v>128</v>
      </c>
      <c r="HI306" s="158" t="s">
        <v>128</v>
      </c>
      <c r="HJ306" s="158" t="s">
        <v>128</v>
      </c>
      <c r="HK306" s="158" t="s">
        <v>128</v>
      </c>
      <c r="HL306" s="158" t="s">
        <v>128</v>
      </c>
      <c r="HM306" s="158" t="s">
        <v>128</v>
      </c>
      <c r="HN306" s="158" t="s">
        <v>128</v>
      </c>
      <c r="HO306" s="158" t="s">
        <v>128</v>
      </c>
      <c r="HP306" s="158" t="s">
        <v>128</v>
      </c>
      <c r="HQ306" s="158" t="s">
        <v>128</v>
      </c>
      <c r="HR306" s="158" t="s">
        <v>128</v>
      </c>
      <c r="HS306" s="158" t="s">
        <v>128</v>
      </c>
      <c r="HT306" s="158" t="s">
        <v>128</v>
      </c>
      <c r="HU306" s="158" t="s">
        <v>128</v>
      </c>
      <c r="HV306" s="158" t="s">
        <v>128</v>
      </c>
      <c r="HW306" s="158" t="s">
        <v>128</v>
      </c>
      <c r="HX306" s="158" t="s">
        <v>128</v>
      </c>
      <c r="HY306" s="158" t="s">
        <v>128</v>
      </c>
      <c r="HZ306" s="158" t="s">
        <v>128</v>
      </c>
      <c r="IA306" s="158" t="s">
        <v>128</v>
      </c>
      <c r="IB306" s="158" t="s">
        <v>128</v>
      </c>
      <c r="IC306" s="158" t="s">
        <v>128</v>
      </c>
      <c r="ID306" s="158" t="s">
        <v>128</v>
      </c>
      <c r="IE306" s="158" t="s">
        <v>128</v>
      </c>
      <c r="IF306" s="158" t="s">
        <v>128</v>
      </c>
      <c r="IG306" s="158" t="s">
        <v>128</v>
      </c>
      <c r="IH306" s="158" t="s">
        <v>128</v>
      </c>
      <c r="II306" s="158" t="s">
        <v>128</v>
      </c>
      <c r="IJ306" s="158" t="s">
        <v>128</v>
      </c>
      <c r="IK306" s="158" t="s">
        <v>128</v>
      </c>
      <c r="IL306" s="158" t="s">
        <v>128</v>
      </c>
      <c r="IM306" s="158" t="s">
        <v>128</v>
      </c>
      <c r="IN306" s="158" t="s">
        <v>128</v>
      </c>
      <c r="IO306" s="158" t="s">
        <v>128</v>
      </c>
      <c r="IP306" s="158" t="s">
        <v>128</v>
      </c>
      <c r="IQ306" s="158" t="s">
        <v>128</v>
      </c>
      <c r="IR306" s="158" t="s">
        <v>128</v>
      </c>
      <c r="IS306" s="158" t="s">
        <v>128</v>
      </c>
      <c r="IT306" s="158" t="s">
        <v>128</v>
      </c>
      <c r="IU306" s="158" t="s">
        <v>128</v>
      </c>
      <c r="IV306" s="158" t="s">
        <v>128</v>
      </c>
      <c r="IW306" s="158" t="s">
        <v>128</v>
      </c>
      <c r="IX306" s="158" t="s">
        <v>128</v>
      </c>
      <c r="IY306" s="158" t="s">
        <v>128</v>
      </c>
      <c r="IZ306" s="158" t="s">
        <v>128</v>
      </c>
      <c r="JA306" s="158" t="s">
        <v>128</v>
      </c>
      <c r="JB306" s="158" t="s">
        <v>128</v>
      </c>
      <c r="JC306" s="158" t="s">
        <v>128</v>
      </c>
      <c r="JD306" s="158" t="s">
        <v>128</v>
      </c>
      <c r="JE306" s="158" t="s">
        <v>128</v>
      </c>
      <c r="JF306" s="158" t="s">
        <v>128</v>
      </c>
      <c r="JG306" s="158" t="s">
        <v>128</v>
      </c>
      <c r="JH306" s="158" t="s">
        <v>128</v>
      </c>
      <c r="JI306" s="158" t="s">
        <v>128</v>
      </c>
      <c r="JJ306" s="158" t="s">
        <v>128</v>
      </c>
      <c r="JK306" s="158" t="s">
        <v>128</v>
      </c>
      <c r="JL306" s="158" t="s">
        <v>128</v>
      </c>
      <c r="JM306" s="158" t="s">
        <v>128</v>
      </c>
      <c r="JN306" s="158" t="s">
        <v>128</v>
      </c>
      <c r="JO306" s="158" t="s">
        <v>128</v>
      </c>
      <c r="JP306" s="158" t="s">
        <v>128</v>
      </c>
      <c r="JQ306" s="158" t="s">
        <v>128</v>
      </c>
      <c r="JR306" s="158" t="s">
        <v>128</v>
      </c>
      <c r="JS306" s="158" t="s">
        <v>128</v>
      </c>
      <c r="JT306" s="158" t="s">
        <v>128</v>
      </c>
      <c r="JU306" s="158" t="s">
        <v>128</v>
      </c>
      <c r="JV306" s="158" t="s">
        <v>128</v>
      </c>
      <c r="JW306" s="158" t="s">
        <v>128</v>
      </c>
      <c r="JX306" s="158" t="s">
        <v>128</v>
      </c>
      <c r="JY306" s="158" t="s">
        <v>128</v>
      </c>
      <c r="JZ306" s="158" t="s">
        <v>128</v>
      </c>
      <c r="KA306" s="158" t="s">
        <v>128</v>
      </c>
      <c r="KB306" s="158" t="s">
        <v>128</v>
      </c>
      <c r="KC306" s="158" t="s">
        <v>128</v>
      </c>
      <c r="KD306" s="158" t="s">
        <v>128</v>
      </c>
      <c r="KE306" s="158" t="s">
        <v>128</v>
      </c>
      <c r="KF306" s="158" t="s">
        <v>128</v>
      </c>
      <c r="KG306" s="158" t="s">
        <v>128</v>
      </c>
      <c r="KH306" s="158" t="s">
        <v>128</v>
      </c>
      <c r="KI306" s="158" t="s">
        <v>128</v>
      </c>
      <c r="KJ306" s="158" t="s">
        <v>128</v>
      </c>
      <c r="KK306" s="158" t="s">
        <v>128</v>
      </c>
      <c r="KL306" s="158" t="s">
        <v>128</v>
      </c>
      <c r="KM306" s="158" t="s">
        <v>128</v>
      </c>
      <c r="KN306" s="158" t="s">
        <v>128</v>
      </c>
      <c r="KO306" s="158" t="s">
        <v>128</v>
      </c>
      <c r="KP306" s="158" t="s">
        <v>128</v>
      </c>
      <c r="KQ306" s="158" t="s">
        <v>128</v>
      </c>
      <c r="KR306" s="158" t="s">
        <v>128</v>
      </c>
      <c r="KS306" s="158" t="s">
        <v>128</v>
      </c>
      <c r="KT306" s="158" t="s">
        <v>128</v>
      </c>
      <c r="KU306" s="158" t="s">
        <v>128</v>
      </c>
      <c r="KV306" s="158" t="s">
        <v>128</v>
      </c>
      <c r="KW306" s="158" t="s">
        <v>128</v>
      </c>
      <c r="KX306" s="158" t="s">
        <v>128</v>
      </c>
      <c r="KY306" s="158" t="s">
        <v>128</v>
      </c>
      <c r="KZ306" s="158" t="s">
        <v>128</v>
      </c>
      <c r="LA306" s="158" t="s">
        <v>128</v>
      </c>
      <c r="LB306" s="158" t="s">
        <v>128</v>
      </c>
      <c r="LC306" s="158" t="s">
        <v>128</v>
      </c>
      <c r="LD306" s="158" t="s">
        <v>128</v>
      </c>
      <c r="LE306" s="158" t="s">
        <v>128</v>
      </c>
      <c r="LF306" s="158" t="s">
        <v>128</v>
      </c>
      <c r="LG306" s="158" t="s">
        <v>128</v>
      </c>
      <c r="LH306" s="158" t="s">
        <v>128</v>
      </c>
      <c r="LI306" s="158" t="s">
        <v>128</v>
      </c>
      <c r="LJ306" s="158" t="s">
        <v>128</v>
      </c>
      <c r="LK306" s="158" t="s">
        <v>128</v>
      </c>
      <c r="LL306" s="158" t="s">
        <v>128</v>
      </c>
      <c r="LM306" s="158" t="s">
        <v>128</v>
      </c>
      <c r="LN306" s="158" t="s">
        <v>128</v>
      </c>
      <c r="LO306" s="158" t="s">
        <v>128</v>
      </c>
      <c r="LP306" s="158" t="s">
        <v>128</v>
      </c>
      <c r="LQ306" s="158" t="s">
        <v>128</v>
      </c>
      <c r="LR306" s="158" t="s">
        <v>128</v>
      </c>
      <c r="LS306" s="158" t="s">
        <v>128</v>
      </c>
      <c r="LT306" s="158" t="s">
        <v>128</v>
      </c>
      <c r="LU306" s="158" t="s">
        <v>128</v>
      </c>
      <c r="LV306" s="158" t="s">
        <v>128</v>
      </c>
      <c r="LW306" s="158" t="s">
        <v>128</v>
      </c>
      <c r="LX306" s="158" t="s">
        <v>128</v>
      </c>
      <c r="LY306" s="158" t="s">
        <v>128</v>
      </c>
      <c r="LZ306" s="158" t="s">
        <v>128</v>
      </c>
      <c r="MA306" s="158" t="s">
        <v>128</v>
      </c>
      <c r="MB306" s="158" t="s">
        <v>128</v>
      </c>
      <c r="MC306" s="158" t="s">
        <v>128</v>
      </c>
      <c r="MD306" s="158" t="s">
        <v>128</v>
      </c>
      <c r="ME306" s="158" t="s">
        <v>128</v>
      </c>
      <c r="MF306" s="158" t="s">
        <v>128</v>
      </c>
      <c r="MG306" s="158" t="s">
        <v>128</v>
      </c>
      <c r="MH306" s="158" t="s">
        <v>128</v>
      </c>
      <c r="MI306" s="158" t="s">
        <v>128</v>
      </c>
      <c r="MJ306" s="158" t="s">
        <v>128</v>
      </c>
      <c r="MK306" s="158" t="s">
        <v>128</v>
      </c>
      <c r="ML306" s="158" t="s">
        <v>128</v>
      </c>
      <c r="MM306" s="158" t="s">
        <v>128</v>
      </c>
      <c r="MN306" s="158" t="s">
        <v>128</v>
      </c>
      <c r="MO306" s="158" t="s">
        <v>128</v>
      </c>
      <c r="MP306" s="158" t="s">
        <v>128</v>
      </c>
      <c r="MQ306" s="158" t="s">
        <v>128</v>
      </c>
      <c r="MR306" s="158" t="s">
        <v>128</v>
      </c>
      <c r="MS306" s="158" t="s">
        <v>128</v>
      </c>
      <c r="MT306" s="158" t="s">
        <v>128</v>
      </c>
      <c r="MU306" s="158" t="s">
        <v>128</v>
      </c>
      <c r="MV306" s="158" t="s">
        <v>128</v>
      </c>
      <c r="MW306" s="158" t="s">
        <v>128</v>
      </c>
      <c r="MX306" s="158" t="s">
        <v>128</v>
      </c>
      <c r="MY306" s="158" t="s">
        <v>128</v>
      </c>
      <c r="MZ306" s="158" t="s">
        <v>128</v>
      </c>
      <c r="NA306" s="158" t="s">
        <v>128</v>
      </c>
      <c r="NB306" s="158" t="s">
        <v>128</v>
      </c>
      <c r="NC306" s="158" t="s">
        <v>128</v>
      </c>
      <c r="ND306" s="158" t="s">
        <v>128</v>
      </c>
      <c r="NE306" s="158" t="s">
        <v>128</v>
      </c>
      <c r="NF306" s="158" t="s">
        <v>128</v>
      </c>
      <c r="NG306" s="158" t="s">
        <v>128</v>
      </c>
      <c r="NH306" s="158" t="s">
        <v>128</v>
      </c>
      <c r="NI306" s="158" t="s">
        <v>128</v>
      </c>
      <c r="NJ306" s="158" t="s">
        <v>128</v>
      </c>
      <c r="NK306" s="158" t="s">
        <v>128</v>
      </c>
      <c r="NL306" s="158" t="s">
        <v>128</v>
      </c>
      <c r="NM306" s="158" t="s">
        <v>128</v>
      </c>
      <c r="NN306" s="158" t="s">
        <v>128</v>
      </c>
      <c r="NO306" s="158" t="s">
        <v>128</v>
      </c>
      <c r="NP306" s="158" t="s">
        <v>128</v>
      </c>
      <c r="NQ306" s="158" t="s">
        <v>128</v>
      </c>
      <c r="NR306" s="158" t="s">
        <v>128</v>
      </c>
      <c r="NS306" s="158" t="s">
        <v>128</v>
      </c>
      <c r="NT306" s="158" t="s">
        <v>128</v>
      </c>
      <c r="NU306" s="158" t="s">
        <v>128</v>
      </c>
      <c r="NV306" s="158" t="s">
        <v>128</v>
      </c>
      <c r="NW306" s="158" t="s">
        <v>128</v>
      </c>
      <c r="NX306" s="158" t="s">
        <v>128</v>
      </c>
      <c r="NY306" s="158" t="s">
        <v>128</v>
      </c>
      <c r="NZ306" s="158" t="s">
        <v>128</v>
      </c>
      <c r="OA306" s="158" t="s">
        <v>128</v>
      </c>
      <c r="OB306" s="158" t="s">
        <v>128</v>
      </c>
      <c r="OC306" s="158" t="s">
        <v>128</v>
      </c>
      <c r="OD306" s="158" t="s">
        <v>128</v>
      </c>
      <c r="OE306" s="170" t="s">
        <v>128</v>
      </c>
      <c r="OF306" s="181"/>
      <c r="OG306" s="174">
        <f t="shared" si="1778"/>
        <v>30.88593594298624</v>
      </c>
      <c r="OH306" s="66" t="str">
        <f t="shared" si="1779"/>
        <v>kg/GJ delivered</v>
      </c>
      <c r="OI306" s="66" t="str">
        <f t="shared" si="1780"/>
        <v/>
      </c>
      <c r="OJ306" s="66" t="str">
        <f t="shared" si="1781"/>
        <v/>
      </c>
      <c r="OK306" s="66" t="str">
        <f t="shared" si="1782"/>
        <v/>
      </c>
      <c r="OL306" s="66" t="str">
        <f t="shared" si="1783"/>
        <v/>
      </c>
      <c r="OM306" s="66" t="str">
        <f t="shared" si="1784"/>
        <v/>
      </c>
      <c r="ON306" s="66" t="str">
        <f t="shared" si="1785"/>
        <v/>
      </c>
      <c r="OO306" s="66" t="str">
        <f t="shared" si="1786"/>
        <v/>
      </c>
      <c r="OP306" s="66" t="str">
        <f t="shared" si="1787"/>
        <v/>
      </c>
      <c r="OQ306" s="66" t="str">
        <f t="shared" si="1788"/>
        <v/>
      </c>
      <c r="OR306" s="66" t="str">
        <f t="shared" si="1789"/>
        <v/>
      </c>
      <c r="OS306" s="66" t="str">
        <f t="shared" si="1790"/>
        <v/>
      </c>
      <c r="OT306" s="66" t="str">
        <f t="shared" si="1791"/>
        <v/>
      </c>
      <c r="OU306" s="66" t="str">
        <f t="shared" si="1792"/>
        <v/>
      </c>
      <c r="OV306" s="66" t="str">
        <f t="shared" si="1793"/>
        <v/>
      </c>
      <c r="OW306" s="66" t="str">
        <f t="shared" si="1794"/>
        <v/>
      </c>
      <c r="OX306" s="66" t="str">
        <f t="shared" si="1795"/>
        <v/>
      </c>
      <c r="OY306" s="66" t="str">
        <f t="shared" si="1796"/>
        <v/>
      </c>
      <c r="OZ306" s="66" t="str">
        <f t="shared" si="1797"/>
        <v/>
      </c>
      <c r="PA306" s="66" t="str">
        <f t="shared" si="1798"/>
        <v/>
      </c>
      <c r="PB306" s="66" t="str">
        <f t="shared" si="1799"/>
        <v/>
      </c>
      <c r="PC306" s="66" t="str">
        <f t="shared" si="1800"/>
        <v/>
      </c>
      <c r="PD306" s="66" t="str">
        <f t="shared" si="1801"/>
        <v/>
      </c>
      <c r="PE306" s="66" t="str">
        <f t="shared" si="1802"/>
        <v/>
      </c>
      <c r="PF306" s="66" t="str">
        <f t="shared" si="1803"/>
        <v/>
      </c>
      <c r="PG306" s="66" t="str">
        <f t="shared" si="1804"/>
        <v/>
      </c>
      <c r="PH306" s="66" t="str">
        <f t="shared" si="1805"/>
        <v/>
      </c>
      <c r="PI306" s="66" t="str">
        <f t="shared" si="1806"/>
        <v/>
      </c>
      <c r="PJ306" s="66" t="str">
        <f t="shared" si="1807"/>
        <v/>
      </c>
      <c r="PK306" s="66" t="str">
        <f t="shared" si="1808"/>
        <v/>
      </c>
      <c r="PL306" s="66" t="str">
        <f t="shared" si="1809"/>
        <v/>
      </c>
      <c r="PM306" s="66" t="str">
        <f t="shared" si="1810"/>
        <v/>
      </c>
      <c r="PN306" s="66" t="str">
        <f t="shared" si="1811"/>
        <v/>
      </c>
      <c r="PO306" s="66" t="str">
        <f t="shared" si="1812"/>
        <v/>
      </c>
      <c r="PP306" s="66" t="str">
        <f t="shared" si="1813"/>
        <v/>
      </c>
      <c r="PQ306" s="66" t="str">
        <f t="shared" si="1814"/>
        <v/>
      </c>
      <c r="PR306" s="66" t="str">
        <f t="shared" si="1815"/>
        <v/>
      </c>
      <c r="PS306" s="66" t="str">
        <f t="shared" si="1816"/>
        <v/>
      </c>
      <c r="PT306" s="66" t="str">
        <f t="shared" si="1817"/>
        <v/>
      </c>
      <c r="PU306" s="66" t="str">
        <f t="shared" si="1818"/>
        <v/>
      </c>
      <c r="PV306" s="66" t="str">
        <f t="shared" si="1819"/>
        <v/>
      </c>
      <c r="PW306" s="66" t="str">
        <f t="shared" si="1820"/>
        <v/>
      </c>
      <c r="PX306" s="66" t="str">
        <f t="shared" si="1821"/>
        <v/>
      </c>
      <c r="PY306" s="66" t="str">
        <f t="shared" si="1822"/>
        <v/>
      </c>
      <c r="PZ306" s="66" t="str">
        <f t="shared" si="1823"/>
        <v/>
      </c>
      <c r="QA306" s="66" t="str">
        <f t="shared" si="1824"/>
        <v/>
      </c>
      <c r="QB306" s="66" t="str">
        <f t="shared" si="1825"/>
        <v/>
      </c>
      <c r="QC306" s="66" t="str">
        <f t="shared" si="1826"/>
        <v/>
      </c>
      <c r="QD306" s="66" t="str">
        <f t="shared" si="1827"/>
        <v/>
      </c>
      <c r="QE306" s="66" t="str">
        <f t="shared" si="1828"/>
        <v/>
      </c>
      <c r="QF306" s="66" t="str">
        <f t="shared" si="1829"/>
        <v/>
      </c>
      <c r="QG306" s="66" t="str">
        <f t="shared" si="1830"/>
        <v/>
      </c>
      <c r="QH306" s="66" t="str">
        <f t="shared" si="1831"/>
        <v/>
      </c>
      <c r="QI306" s="66" t="str">
        <f t="shared" si="1832"/>
        <v/>
      </c>
      <c r="QJ306" s="66" t="str">
        <f t="shared" si="1833"/>
        <v/>
      </c>
      <c r="QK306" s="66" t="str">
        <f t="shared" si="1834"/>
        <v/>
      </c>
      <c r="QL306" s="66" t="str">
        <f t="shared" si="1835"/>
        <v/>
      </c>
      <c r="QM306" s="66" t="str">
        <f t="shared" si="1836"/>
        <v/>
      </c>
      <c r="QN306" s="66" t="str">
        <f t="shared" si="1837"/>
        <v/>
      </c>
      <c r="QO306" s="66" t="str">
        <f t="shared" si="1838"/>
        <v/>
      </c>
      <c r="QP306" s="66" t="str">
        <f t="shared" si="1839"/>
        <v/>
      </c>
      <c r="QQ306" s="66" t="str">
        <f t="shared" si="1840"/>
        <v/>
      </c>
      <c r="QR306" s="66" t="str">
        <f t="shared" si="1841"/>
        <v/>
      </c>
      <c r="QS306" s="66" t="str">
        <f t="shared" si="1842"/>
        <v/>
      </c>
      <c r="QT306" s="66" t="str">
        <f t="shared" si="1843"/>
        <v/>
      </c>
      <c r="QU306" s="66" t="str">
        <f t="shared" si="1844"/>
        <v/>
      </c>
      <c r="QV306" s="66" t="str">
        <f t="shared" si="1845"/>
        <v/>
      </c>
      <c r="QW306" s="66" t="str">
        <f t="shared" si="1846"/>
        <v/>
      </c>
      <c r="QX306" s="66" t="str">
        <f t="shared" si="1847"/>
        <v/>
      </c>
      <c r="QY306" s="66" t="str">
        <f t="shared" si="1848"/>
        <v/>
      </c>
      <c r="QZ306" s="66" t="str">
        <f t="shared" si="1849"/>
        <v/>
      </c>
      <c r="RA306" s="66" t="str">
        <f t="shared" si="1850"/>
        <v/>
      </c>
      <c r="RB306" s="66" t="str">
        <f t="shared" si="1851"/>
        <v/>
      </c>
      <c r="RC306" s="66" t="str">
        <f t="shared" si="1852"/>
        <v/>
      </c>
      <c r="RD306" s="66" t="str">
        <f t="shared" si="1853"/>
        <v/>
      </c>
      <c r="RE306" s="66" t="str">
        <f t="shared" si="1854"/>
        <v/>
      </c>
      <c r="RF306" s="66" t="str">
        <f t="shared" si="1855"/>
        <v/>
      </c>
      <c r="RG306" s="66" t="str">
        <f t="shared" si="1856"/>
        <v/>
      </c>
      <c r="RH306" s="66" t="str">
        <f t="shared" si="1857"/>
        <v/>
      </c>
      <c r="RI306" s="66" t="str">
        <f t="shared" si="1858"/>
        <v/>
      </c>
      <c r="RJ306" s="66" t="str">
        <f t="shared" si="1859"/>
        <v/>
      </c>
      <c r="RK306" s="66" t="str">
        <f t="shared" si="1860"/>
        <v/>
      </c>
      <c r="RL306" s="66" t="str">
        <f t="shared" si="1861"/>
        <v/>
      </c>
      <c r="RM306" s="66" t="str">
        <f t="shared" si="1862"/>
        <v/>
      </c>
      <c r="RN306" s="66" t="str">
        <f t="shared" si="1863"/>
        <v/>
      </c>
      <c r="RO306" s="66" t="str">
        <f t="shared" si="1864"/>
        <v/>
      </c>
      <c r="RP306" s="66" t="str">
        <f t="shared" si="1865"/>
        <v/>
      </c>
      <c r="RQ306" s="66" t="str">
        <f t="shared" si="1866"/>
        <v/>
      </c>
      <c r="RR306" s="66" t="str">
        <f t="shared" si="1867"/>
        <v/>
      </c>
      <c r="RS306" s="66" t="str">
        <f t="shared" si="1868"/>
        <v/>
      </c>
      <c r="RT306" s="66" t="str">
        <f t="shared" si="1869"/>
        <v/>
      </c>
      <c r="RU306" s="66" t="str">
        <f t="shared" si="1870"/>
        <v/>
      </c>
      <c r="RV306" s="66" t="str">
        <f t="shared" si="1871"/>
        <v/>
      </c>
      <c r="RW306" s="66" t="str">
        <f t="shared" si="1872"/>
        <v/>
      </c>
      <c r="RX306" s="66" t="str">
        <f t="shared" si="1873"/>
        <v/>
      </c>
      <c r="RY306" s="66" t="str">
        <f t="shared" si="1874"/>
        <v/>
      </c>
      <c r="RZ306" s="66" t="str">
        <f t="shared" si="1875"/>
        <v/>
      </c>
      <c r="SA306" s="66" t="str">
        <f t="shared" si="1876"/>
        <v/>
      </c>
      <c r="SB306" s="66" t="str">
        <f t="shared" si="1877"/>
        <v/>
      </c>
      <c r="SC306" s="66" t="str">
        <f t="shared" si="1878"/>
        <v/>
      </c>
      <c r="SD306" s="66" t="str">
        <f t="shared" si="1879"/>
        <v/>
      </c>
      <c r="SE306" s="66" t="str">
        <f t="shared" si="1880"/>
        <v/>
      </c>
      <c r="SF306" s="66" t="str">
        <f t="shared" si="1881"/>
        <v/>
      </c>
      <c r="SG306" s="66" t="str">
        <f t="shared" si="1882"/>
        <v/>
      </c>
      <c r="SH306" s="66" t="str">
        <f t="shared" si="1883"/>
        <v/>
      </c>
      <c r="SI306" s="66" t="str">
        <f t="shared" si="1884"/>
        <v/>
      </c>
      <c r="SJ306" s="66" t="str">
        <f t="shared" si="1885"/>
        <v/>
      </c>
      <c r="SK306" s="66" t="str">
        <f t="shared" si="1886"/>
        <v/>
      </c>
      <c r="SL306" s="66" t="str">
        <f t="shared" si="1887"/>
        <v/>
      </c>
      <c r="SM306" s="66" t="str">
        <f t="shared" si="1888"/>
        <v/>
      </c>
      <c r="SN306" s="66" t="str">
        <f t="shared" si="1889"/>
        <v/>
      </c>
      <c r="SO306" s="66" t="str">
        <f t="shared" si="1890"/>
        <v/>
      </c>
      <c r="SP306" s="66" t="str">
        <f t="shared" si="1891"/>
        <v/>
      </c>
      <c r="SQ306" s="66" t="str">
        <f t="shared" si="1892"/>
        <v/>
      </c>
      <c r="SR306" s="66" t="str">
        <f t="shared" si="1893"/>
        <v/>
      </c>
      <c r="SS306" s="66" t="str">
        <f t="shared" si="1894"/>
        <v/>
      </c>
      <c r="ST306" s="66" t="str">
        <f t="shared" si="1895"/>
        <v/>
      </c>
      <c r="SU306" s="66" t="str">
        <f t="shared" si="1896"/>
        <v/>
      </c>
      <c r="SV306" s="66" t="str">
        <f t="shared" si="1897"/>
        <v/>
      </c>
      <c r="SW306" s="66" t="str">
        <f t="shared" si="1898"/>
        <v/>
      </c>
      <c r="SX306" s="66" t="str">
        <f t="shared" si="1899"/>
        <v/>
      </c>
      <c r="SY306" s="66" t="str">
        <f t="shared" si="1900"/>
        <v/>
      </c>
      <c r="SZ306" s="66" t="str">
        <f t="shared" si="1901"/>
        <v/>
      </c>
      <c r="TA306" s="66" t="str">
        <f t="shared" si="1902"/>
        <v/>
      </c>
      <c r="TB306" s="66" t="str">
        <f t="shared" si="1903"/>
        <v/>
      </c>
      <c r="TC306" s="66" t="str">
        <f t="shared" si="1904"/>
        <v/>
      </c>
      <c r="TD306" s="66" t="str">
        <f t="shared" si="1905"/>
        <v/>
      </c>
      <c r="TE306" s="66" t="str">
        <f t="shared" si="1906"/>
        <v/>
      </c>
      <c r="TF306" s="66" t="str">
        <f t="shared" si="1907"/>
        <v/>
      </c>
      <c r="TG306" s="66" t="str">
        <f t="shared" si="1908"/>
        <v/>
      </c>
      <c r="TH306" s="66" t="str">
        <f t="shared" si="1909"/>
        <v/>
      </c>
      <c r="TI306" s="66" t="str">
        <f t="shared" si="1910"/>
        <v/>
      </c>
      <c r="TJ306" s="66" t="str">
        <f t="shared" si="1911"/>
        <v/>
      </c>
      <c r="TK306" s="66" t="str">
        <f t="shared" si="1912"/>
        <v/>
      </c>
      <c r="TL306" s="66" t="str">
        <f t="shared" si="1913"/>
        <v/>
      </c>
      <c r="TM306" s="66" t="str">
        <f t="shared" si="1914"/>
        <v/>
      </c>
      <c r="TN306" s="66" t="str">
        <f t="shared" si="1915"/>
        <v/>
      </c>
      <c r="TO306" s="66" t="str">
        <f t="shared" si="1916"/>
        <v/>
      </c>
      <c r="TP306" s="66" t="str">
        <f t="shared" si="1917"/>
        <v/>
      </c>
      <c r="TQ306" s="66" t="str">
        <f t="shared" si="1918"/>
        <v/>
      </c>
      <c r="TR306" s="66" t="str">
        <f t="shared" si="1919"/>
        <v/>
      </c>
      <c r="TS306" s="66" t="str">
        <f t="shared" si="1920"/>
        <v/>
      </c>
      <c r="TT306" s="66" t="str">
        <f t="shared" si="1921"/>
        <v/>
      </c>
      <c r="TU306" s="66" t="str">
        <f t="shared" si="1922"/>
        <v/>
      </c>
      <c r="TV306" s="66" t="str">
        <f t="shared" si="1923"/>
        <v/>
      </c>
      <c r="TW306" s="66" t="str">
        <f t="shared" si="1924"/>
        <v/>
      </c>
      <c r="TX306" s="66" t="str">
        <f t="shared" si="1925"/>
        <v/>
      </c>
      <c r="TY306" s="66" t="str">
        <f t="shared" si="1926"/>
        <v/>
      </c>
      <c r="TZ306" s="66" t="str">
        <f t="shared" si="1927"/>
        <v/>
      </c>
      <c r="UA306" s="66" t="str">
        <f t="shared" si="1928"/>
        <v/>
      </c>
      <c r="UB306" s="66" t="str">
        <f t="shared" si="1929"/>
        <v/>
      </c>
      <c r="UC306" s="66" t="str">
        <f t="shared" si="1930"/>
        <v/>
      </c>
      <c r="UD306" s="66" t="str">
        <f t="shared" si="1931"/>
        <v/>
      </c>
      <c r="UE306" s="66" t="str">
        <f t="shared" si="1932"/>
        <v/>
      </c>
      <c r="UF306" s="66" t="str">
        <f t="shared" si="1933"/>
        <v/>
      </c>
      <c r="UG306" s="66" t="str">
        <f t="shared" si="1934"/>
        <v/>
      </c>
      <c r="UH306" s="66" t="str">
        <f t="shared" si="1935"/>
        <v/>
      </c>
      <c r="UI306" s="66" t="str">
        <f t="shared" si="1936"/>
        <v/>
      </c>
      <c r="UJ306" s="66" t="str">
        <f t="shared" si="1937"/>
        <v/>
      </c>
      <c r="UK306" s="66" t="str">
        <f t="shared" si="1938"/>
        <v/>
      </c>
      <c r="UL306" s="66" t="str">
        <f t="shared" si="1939"/>
        <v/>
      </c>
      <c r="UM306" s="66" t="str">
        <f t="shared" si="1940"/>
        <v/>
      </c>
      <c r="UN306" s="66" t="str">
        <f t="shared" si="1941"/>
        <v/>
      </c>
      <c r="UO306" s="66" t="str">
        <f t="shared" si="1942"/>
        <v/>
      </c>
      <c r="UP306" s="66" t="str">
        <f t="shared" si="1943"/>
        <v/>
      </c>
      <c r="UQ306" s="66" t="str">
        <f t="shared" si="1944"/>
        <v/>
      </c>
      <c r="UR306" s="66" t="str">
        <f t="shared" si="1945"/>
        <v/>
      </c>
      <c r="US306" s="66" t="str">
        <f t="shared" si="1946"/>
        <v/>
      </c>
      <c r="UT306" s="66" t="str">
        <f t="shared" si="1947"/>
        <v/>
      </c>
      <c r="UU306" s="66" t="str">
        <f t="shared" si="1948"/>
        <v/>
      </c>
      <c r="UV306" s="66" t="str">
        <f t="shared" si="1949"/>
        <v/>
      </c>
      <c r="UW306" s="66" t="str">
        <f t="shared" si="1950"/>
        <v/>
      </c>
      <c r="UX306" s="66" t="str">
        <f t="shared" si="1951"/>
        <v/>
      </c>
      <c r="UY306" s="66" t="str">
        <f t="shared" si="1952"/>
        <v/>
      </c>
      <c r="UZ306" s="66" t="str">
        <f t="shared" si="1953"/>
        <v/>
      </c>
      <c r="VA306" s="66" t="str">
        <f t="shared" si="1954"/>
        <v/>
      </c>
      <c r="VB306" s="66" t="str">
        <f t="shared" si="1955"/>
        <v/>
      </c>
      <c r="VC306" s="66" t="str">
        <f t="shared" si="1956"/>
        <v/>
      </c>
      <c r="VD306" s="66" t="str">
        <f t="shared" si="1957"/>
        <v/>
      </c>
      <c r="VE306" s="66" t="str">
        <f t="shared" si="1958"/>
        <v/>
      </c>
      <c r="VF306" s="66" t="str">
        <f t="shared" si="1959"/>
        <v/>
      </c>
      <c r="VG306" s="66" t="str">
        <f t="shared" si="1960"/>
        <v/>
      </c>
      <c r="VH306" s="66" t="str">
        <f t="shared" si="1961"/>
        <v/>
      </c>
      <c r="VI306" s="66" t="str">
        <f t="shared" si="1962"/>
        <v/>
      </c>
      <c r="VJ306" s="66" t="str">
        <f t="shared" si="1963"/>
        <v/>
      </c>
      <c r="VK306" s="66" t="str">
        <f t="shared" si="1964"/>
        <v/>
      </c>
      <c r="VL306" s="66" t="str">
        <f t="shared" si="1965"/>
        <v/>
      </c>
      <c r="VM306" s="66" t="str">
        <f t="shared" si="1966"/>
        <v/>
      </c>
      <c r="VN306" s="66" t="str">
        <f t="shared" si="1967"/>
        <v/>
      </c>
      <c r="VO306" s="66" t="str">
        <f t="shared" si="1968"/>
        <v/>
      </c>
      <c r="VP306" s="66" t="str">
        <f t="shared" si="1969"/>
        <v/>
      </c>
      <c r="VQ306" s="66" t="str">
        <f t="shared" si="1970"/>
        <v/>
      </c>
      <c r="VR306" s="66" t="str">
        <f t="shared" si="1971"/>
        <v/>
      </c>
      <c r="VS306" s="66" t="str">
        <f t="shared" si="1972"/>
        <v/>
      </c>
      <c r="VT306" s="66" t="str">
        <f t="shared" si="1973"/>
        <v/>
      </c>
      <c r="VU306" s="66" t="str">
        <f t="shared" si="1974"/>
        <v/>
      </c>
      <c r="VV306" s="66" t="str">
        <f t="shared" si="1975"/>
        <v/>
      </c>
      <c r="VW306" s="66" t="str">
        <f t="shared" si="1976"/>
        <v/>
      </c>
      <c r="VX306" s="66" t="str">
        <f t="shared" si="1977"/>
        <v/>
      </c>
      <c r="VY306" s="66" t="str">
        <f t="shared" si="1978"/>
        <v/>
      </c>
      <c r="VZ306" s="66" t="str">
        <f t="shared" si="1979"/>
        <v/>
      </c>
      <c r="WA306" s="66" t="str">
        <f t="shared" si="1980"/>
        <v/>
      </c>
      <c r="WB306" s="66" t="str">
        <f t="shared" si="1981"/>
        <v/>
      </c>
      <c r="WC306" s="66" t="str">
        <f t="shared" si="1982"/>
        <v/>
      </c>
      <c r="WD306" s="66" t="str">
        <f t="shared" si="1983"/>
        <v/>
      </c>
      <c r="WE306" s="66" t="str">
        <f t="shared" si="1984"/>
        <v/>
      </c>
      <c r="WF306" s="66" t="str">
        <f t="shared" si="1985"/>
        <v/>
      </c>
      <c r="WG306" s="66" t="str">
        <f t="shared" si="1986"/>
        <v/>
      </c>
      <c r="WH306" s="66" t="str">
        <f t="shared" si="1987"/>
        <v/>
      </c>
      <c r="WI306" s="66" t="str">
        <f t="shared" si="1988"/>
        <v/>
      </c>
      <c r="WJ306" s="66" t="str">
        <f t="shared" si="1989"/>
        <v/>
      </c>
      <c r="WK306" s="66" t="str">
        <f t="shared" si="1990"/>
        <v/>
      </c>
      <c r="WL306" s="66" t="str">
        <f t="shared" si="1991"/>
        <v/>
      </c>
      <c r="WM306" s="66" t="str">
        <f t="shared" si="1992"/>
        <v/>
      </c>
      <c r="WN306" s="66" t="str">
        <f t="shared" si="1993"/>
        <v/>
      </c>
      <c r="WO306" s="66" t="str">
        <f t="shared" si="1994"/>
        <v/>
      </c>
      <c r="WP306" s="66" t="str">
        <f t="shared" si="1995"/>
        <v/>
      </c>
      <c r="WQ306" s="66" t="str">
        <f t="shared" si="1996"/>
        <v/>
      </c>
      <c r="WR306" s="66" t="str">
        <f t="shared" si="1997"/>
        <v/>
      </c>
      <c r="WS306" s="66" t="str">
        <f t="shared" si="1998"/>
        <v/>
      </c>
      <c r="WT306" s="66" t="str">
        <f t="shared" si="1999"/>
        <v/>
      </c>
      <c r="WU306" s="66" t="str">
        <f t="shared" si="2000"/>
        <v/>
      </c>
      <c r="WV306" s="66" t="str">
        <f t="shared" si="2001"/>
        <v/>
      </c>
      <c r="WW306" s="66" t="str">
        <f t="shared" si="2002"/>
        <v/>
      </c>
      <c r="WX306" s="66" t="str">
        <f t="shared" si="2003"/>
        <v/>
      </c>
      <c r="WY306" s="66" t="str">
        <f t="shared" si="2004"/>
        <v/>
      </c>
      <c r="WZ306" s="66" t="str">
        <f t="shared" si="2005"/>
        <v/>
      </c>
      <c r="XA306" s="66" t="str">
        <f t="shared" si="2006"/>
        <v/>
      </c>
      <c r="XB306" s="66" t="str">
        <f t="shared" si="2007"/>
        <v/>
      </c>
      <c r="XC306" s="66" t="str">
        <f t="shared" si="2008"/>
        <v/>
      </c>
      <c r="XD306" s="66" t="str">
        <f t="shared" si="2009"/>
        <v/>
      </c>
      <c r="XE306" s="66" t="str">
        <f t="shared" si="2010"/>
        <v/>
      </c>
      <c r="XF306" s="66" t="str">
        <f t="shared" si="2011"/>
        <v/>
      </c>
      <c r="XG306" s="66" t="str">
        <f t="shared" si="2012"/>
        <v/>
      </c>
      <c r="XH306" s="66" t="str">
        <f t="shared" si="2013"/>
        <v/>
      </c>
      <c r="XI306" s="66" t="str">
        <f t="shared" si="2014"/>
        <v/>
      </c>
      <c r="XJ306" s="66" t="str">
        <f t="shared" si="2015"/>
        <v/>
      </c>
      <c r="XK306" s="66" t="str">
        <f t="shared" si="2016"/>
        <v/>
      </c>
      <c r="XL306" s="66" t="str">
        <f t="shared" si="2017"/>
        <v/>
      </c>
      <c r="XM306" s="66" t="str">
        <f t="shared" si="2018"/>
        <v/>
      </c>
      <c r="XN306" s="66" t="str">
        <f t="shared" si="2019"/>
        <v/>
      </c>
      <c r="XO306" s="66" t="str">
        <f t="shared" si="2020"/>
        <v/>
      </c>
      <c r="XP306" s="66" t="str">
        <f t="shared" si="2021"/>
        <v/>
      </c>
      <c r="XQ306" s="66" t="str">
        <f t="shared" si="2022"/>
        <v/>
      </c>
      <c r="XR306" s="66" t="str">
        <f t="shared" si="2023"/>
        <v/>
      </c>
      <c r="XS306" s="66" t="str">
        <f t="shared" si="2024"/>
        <v/>
      </c>
      <c r="XT306" s="66" t="str">
        <f t="shared" si="2025"/>
        <v/>
      </c>
      <c r="XU306" s="66" t="str">
        <f t="shared" si="2026"/>
        <v/>
      </c>
      <c r="XV306" s="66" t="str">
        <f t="shared" si="2027"/>
        <v/>
      </c>
      <c r="XW306" s="66" t="str">
        <f t="shared" si="2028"/>
        <v/>
      </c>
      <c r="XX306" s="66" t="str">
        <f t="shared" si="2029"/>
        <v/>
      </c>
      <c r="XY306" s="66" t="str">
        <f t="shared" si="2030"/>
        <v/>
      </c>
      <c r="XZ306" s="66" t="str">
        <f t="shared" si="2031"/>
        <v/>
      </c>
      <c r="YA306" s="66" t="str">
        <f t="shared" si="2032"/>
        <v/>
      </c>
      <c r="YB306" s="66" t="str">
        <f t="shared" si="2033"/>
        <v/>
      </c>
      <c r="YC306" s="66" t="str">
        <f t="shared" si="2034"/>
        <v/>
      </c>
      <c r="YD306" s="66" t="str">
        <f t="shared" si="2035"/>
        <v/>
      </c>
      <c r="YE306" s="66" t="str">
        <f t="shared" si="2036"/>
        <v/>
      </c>
      <c r="YF306" s="66" t="str">
        <f t="shared" si="2037"/>
        <v/>
      </c>
      <c r="YG306" s="66" t="str">
        <f t="shared" si="2038"/>
        <v/>
      </c>
      <c r="YH306" s="66" t="str">
        <f t="shared" si="2039"/>
        <v/>
      </c>
      <c r="YI306" s="66" t="str">
        <f t="shared" si="2040"/>
        <v/>
      </c>
      <c r="YJ306" s="66" t="str">
        <f t="shared" si="2041"/>
        <v/>
      </c>
      <c r="YK306" s="66" t="str">
        <f t="shared" si="2042"/>
        <v/>
      </c>
      <c r="YL306" s="66" t="str">
        <f t="shared" si="2043"/>
        <v/>
      </c>
      <c r="YM306" s="66" t="str">
        <f t="shared" si="2044"/>
        <v/>
      </c>
      <c r="YN306" s="66" t="str">
        <f t="shared" si="2045"/>
        <v/>
      </c>
      <c r="YO306" s="66" t="str">
        <f t="shared" si="2046"/>
        <v/>
      </c>
      <c r="YP306" s="66" t="str">
        <f t="shared" si="2047"/>
        <v/>
      </c>
      <c r="YQ306" s="66" t="str">
        <f t="shared" si="2048"/>
        <v/>
      </c>
      <c r="YR306" s="66" t="str">
        <f t="shared" si="2049"/>
        <v/>
      </c>
      <c r="YS306" s="66" t="str">
        <f t="shared" si="2050"/>
        <v/>
      </c>
      <c r="YT306" s="66" t="str">
        <f t="shared" si="2051"/>
        <v/>
      </c>
      <c r="YU306" s="66" t="str">
        <f t="shared" si="2052"/>
        <v/>
      </c>
      <c r="YV306" s="66" t="str">
        <f t="shared" si="2053"/>
        <v/>
      </c>
      <c r="YW306" s="66" t="str">
        <f t="shared" si="2054"/>
        <v/>
      </c>
      <c r="YX306" s="66" t="str">
        <f t="shared" si="2055"/>
        <v/>
      </c>
      <c r="YY306" s="66" t="str">
        <f t="shared" si="2056"/>
        <v/>
      </c>
      <c r="YZ306" s="66" t="str">
        <f t="shared" si="2057"/>
        <v/>
      </c>
      <c r="ZA306" s="66" t="str">
        <f t="shared" si="2058"/>
        <v/>
      </c>
      <c r="ZB306" s="66" t="str">
        <f t="shared" si="2059"/>
        <v/>
      </c>
      <c r="ZC306" s="66" t="str">
        <f t="shared" si="2060"/>
        <v/>
      </c>
      <c r="ZD306" s="66" t="str">
        <f t="shared" si="2061"/>
        <v/>
      </c>
      <c r="ZE306" s="66" t="str">
        <f t="shared" si="2062"/>
        <v/>
      </c>
      <c r="ZF306" s="66" t="str">
        <f t="shared" si="2063"/>
        <v/>
      </c>
      <c r="ZG306" s="66" t="str">
        <f t="shared" si="2064"/>
        <v/>
      </c>
      <c r="ZH306" s="66" t="str">
        <f t="shared" si="2065"/>
        <v/>
      </c>
      <c r="ZI306" s="66" t="str">
        <f t="shared" si="2066"/>
        <v/>
      </c>
      <c r="ZJ306" s="66" t="str">
        <f t="shared" si="2067"/>
        <v/>
      </c>
      <c r="ZK306" s="66" t="str">
        <f t="shared" si="2068"/>
        <v/>
      </c>
      <c r="ZL306" s="66" t="str">
        <f t="shared" si="2069"/>
        <v/>
      </c>
      <c r="ZM306" s="66" t="str">
        <f t="shared" si="2070"/>
        <v/>
      </c>
      <c r="ZN306" s="66" t="str">
        <f t="shared" si="2071"/>
        <v/>
      </c>
      <c r="ZO306" s="66" t="str">
        <f t="shared" si="2072"/>
        <v/>
      </c>
      <c r="ZP306" s="66" t="str">
        <f t="shared" si="2073"/>
        <v/>
      </c>
      <c r="ZQ306" s="66" t="str">
        <f t="shared" si="2074"/>
        <v/>
      </c>
      <c r="ZR306" s="66" t="str">
        <f t="shared" si="2075"/>
        <v/>
      </c>
      <c r="ZS306" s="66" t="str">
        <f t="shared" si="2076"/>
        <v/>
      </c>
      <c r="ZT306" s="66" t="str">
        <f t="shared" si="2077"/>
        <v/>
      </c>
      <c r="ZU306" s="66" t="str">
        <f t="shared" si="2078"/>
        <v/>
      </c>
      <c r="ZV306" s="66" t="str">
        <f t="shared" si="2079"/>
        <v/>
      </c>
      <c r="ZW306" s="66" t="str">
        <f t="shared" si="2080"/>
        <v/>
      </c>
      <c r="ZX306" s="66" t="str">
        <f t="shared" si="2081"/>
        <v/>
      </c>
      <c r="ZY306" s="66" t="str">
        <f t="shared" si="2082"/>
        <v/>
      </c>
      <c r="ZZ306" s="66" t="str">
        <f t="shared" si="2083"/>
        <v/>
      </c>
      <c r="AAA306" s="66" t="str">
        <f t="shared" si="2084"/>
        <v/>
      </c>
      <c r="AAB306" s="66" t="str">
        <f t="shared" si="2085"/>
        <v/>
      </c>
      <c r="AAC306" s="66" t="str">
        <f t="shared" si="2086"/>
        <v/>
      </c>
      <c r="AAD306" s="66" t="str">
        <f t="shared" si="2087"/>
        <v/>
      </c>
      <c r="AAE306" s="66" t="str">
        <f t="shared" si="2088"/>
        <v/>
      </c>
      <c r="AAF306" s="66" t="str">
        <f t="shared" si="2089"/>
        <v/>
      </c>
      <c r="AAG306" s="66" t="str">
        <f t="shared" si="2090"/>
        <v/>
      </c>
      <c r="AAH306" s="66" t="str">
        <f t="shared" si="2091"/>
        <v/>
      </c>
      <c r="AAI306" s="66" t="str">
        <f t="shared" si="2092"/>
        <v/>
      </c>
      <c r="AAJ306" s="66" t="str">
        <f t="shared" si="2093"/>
        <v/>
      </c>
      <c r="AAK306" s="66" t="str">
        <f t="shared" si="2094"/>
        <v/>
      </c>
      <c r="AAL306" s="66" t="str">
        <f t="shared" si="2095"/>
        <v/>
      </c>
      <c r="AAM306" s="66" t="str">
        <f t="shared" si="2096"/>
        <v/>
      </c>
      <c r="AAN306" s="66" t="str">
        <f t="shared" si="2097"/>
        <v/>
      </c>
      <c r="AAO306" s="66" t="str">
        <f t="shared" si="2098"/>
        <v/>
      </c>
      <c r="AAP306" s="66" t="str">
        <f t="shared" si="2099"/>
        <v/>
      </c>
      <c r="AAQ306" s="66" t="str">
        <f t="shared" si="2100"/>
        <v/>
      </c>
      <c r="AAR306" s="66" t="str">
        <f t="shared" si="2101"/>
        <v/>
      </c>
      <c r="AAS306" s="66" t="str">
        <f t="shared" si="2102"/>
        <v/>
      </c>
      <c r="AAT306" s="66" t="str">
        <f t="shared" si="2103"/>
        <v/>
      </c>
      <c r="AAU306" s="66" t="str">
        <f t="shared" si="2104"/>
        <v/>
      </c>
      <c r="AAV306" s="66" t="str">
        <f t="shared" si="2105"/>
        <v/>
      </c>
      <c r="AAW306" s="66" t="str">
        <f t="shared" si="2106"/>
        <v/>
      </c>
      <c r="AAX306" s="66" t="str">
        <f t="shared" si="2107"/>
        <v/>
      </c>
      <c r="AAY306" s="66" t="str">
        <f t="shared" si="2108"/>
        <v/>
      </c>
      <c r="AAZ306" s="66" t="str">
        <f t="shared" si="2109"/>
        <v/>
      </c>
      <c r="ABA306" s="66" t="str">
        <f t="shared" si="2110"/>
        <v/>
      </c>
      <c r="ABB306" s="66" t="str">
        <f t="shared" si="2111"/>
        <v/>
      </c>
      <c r="ABC306" s="66" t="str">
        <f t="shared" si="2112"/>
        <v/>
      </c>
      <c r="ABD306" s="66" t="str">
        <f t="shared" si="2113"/>
        <v/>
      </c>
      <c r="ABE306" s="66" t="str">
        <f t="shared" si="2114"/>
        <v/>
      </c>
      <c r="ABF306" s="66" t="str">
        <f t="shared" si="2115"/>
        <v/>
      </c>
      <c r="ABG306" s="66" t="str">
        <f t="shared" si="2116"/>
        <v/>
      </c>
      <c r="ABH306" s="66" t="str">
        <f t="shared" si="2117"/>
        <v/>
      </c>
      <c r="ABI306" s="66" t="str">
        <f t="shared" si="2118"/>
        <v/>
      </c>
      <c r="ABJ306" s="66" t="str">
        <f t="shared" si="2119"/>
        <v/>
      </c>
      <c r="ABK306" s="66" t="str">
        <f t="shared" si="2120"/>
        <v/>
      </c>
      <c r="ABL306" s="66" t="str">
        <f t="shared" si="2121"/>
        <v/>
      </c>
      <c r="ABM306" s="66" t="str">
        <f t="shared" si="2122"/>
        <v/>
      </c>
      <c r="ABN306" s="66" t="str">
        <f t="shared" si="2123"/>
        <v/>
      </c>
      <c r="ABO306" s="66" t="str">
        <f t="shared" si="2124"/>
        <v/>
      </c>
      <c r="ABP306" s="66" t="str">
        <f t="shared" si="2125"/>
        <v/>
      </c>
      <c r="ABQ306" s="66" t="str">
        <f t="shared" si="2126"/>
        <v/>
      </c>
      <c r="ABR306" s="66" t="str">
        <f t="shared" si="2127"/>
        <v/>
      </c>
      <c r="ABS306" s="66" t="str">
        <f t="shared" si="2128"/>
        <v/>
      </c>
      <c r="ABT306" s="66" t="str">
        <f t="shared" si="2129"/>
        <v/>
      </c>
      <c r="ABU306" s="66" t="str">
        <f t="shared" si="2130"/>
        <v/>
      </c>
      <c r="ABV306" s="66" t="str">
        <f t="shared" si="2131"/>
        <v/>
      </c>
      <c r="ABW306" s="66" t="str">
        <f t="shared" si="2132"/>
        <v/>
      </c>
      <c r="ABX306" s="66" t="str">
        <f t="shared" si="2133"/>
        <v/>
      </c>
      <c r="ABY306" s="66" t="str">
        <f t="shared" si="2134"/>
        <v/>
      </c>
      <c r="ABZ306" s="66" t="str">
        <f t="shared" si="2135"/>
        <v/>
      </c>
      <c r="ACA306" s="66" t="str">
        <f t="shared" si="2136"/>
        <v/>
      </c>
      <c r="ACB306" s="66" t="str">
        <f t="shared" si="2137"/>
        <v/>
      </c>
      <c r="ACC306" s="66" t="str">
        <f t="shared" si="2138"/>
        <v/>
      </c>
      <c r="ACD306" s="66" t="str">
        <f t="shared" si="2139"/>
        <v/>
      </c>
      <c r="ACE306" s="66" t="str">
        <f t="shared" si="2140"/>
        <v/>
      </c>
      <c r="ACF306" s="66" t="str">
        <f t="shared" si="2141"/>
        <v/>
      </c>
      <c r="ACG306" s="66" t="str">
        <f t="shared" si="2142"/>
        <v/>
      </c>
      <c r="ACH306" s="66" t="str">
        <f t="shared" si="2143"/>
        <v/>
      </c>
      <c r="ACI306" s="66" t="str">
        <f t="shared" si="2144"/>
        <v/>
      </c>
      <c r="ACJ306" s="66" t="str">
        <f t="shared" si="2145"/>
        <v/>
      </c>
      <c r="ACK306" s="66" t="str">
        <f t="shared" si="2146"/>
        <v/>
      </c>
      <c r="ACL306" s="66" t="str">
        <f t="shared" si="2147"/>
        <v/>
      </c>
      <c r="ACM306" s="66" t="str">
        <f t="shared" ref="ACM306:ACN306" si="2198">IF(AND(ACS$3="Unit", ACL306=""), "", IF(AND(ACS$3="Unit", ACL306="-"),"", IF(ACS$3="Unit", "kg/GJ delivered", IF(AND(NY306&lt;&gt;"", NY306&lt;&gt;"-", NX306="-"),"", IF($H306="","", IF(NX306="nd", "",IF(NX306="&lt;n.a.&gt;", "", IF(NY306="#/MJ", "", IF(NY306="kg/GJ delivered",NX306,IF(NY306="g/MJ delivered",NX306,IF(NY306="kg/MJ delivered",NX306*1000,IF(NY306="mg/MJ delivered",NX306/1000,IF(NY306="g/kg",((NX306)*(1/$I306)*(1/$H306)),IF(NY306="mg/kg",((NX306/1000)*(1/$I306)*(1/$H306)),IF(NY306="mg/MJ delivered",NX306/1000,IF(NY306="-","","Error"))))))))))))))))</f>
        <v/>
      </c>
      <c r="ACN306" s="66" t="str">
        <f t="shared" si="2198"/>
        <v/>
      </c>
      <c r="ACO306" s="66" t="str">
        <f t="shared" si="2149"/>
        <v/>
      </c>
      <c r="ACP306" s="66" t="str">
        <f t="shared" si="2150"/>
        <v/>
      </c>
      <c r="ACQ306" s="66" t="str">
        <f t="shared" si="2151"/>
        <v/>
      </c>
      <c r="ACR306" s="66" t="str">
        <f t="shared" si="2152"/>
        <v/>
      </c>
      <c r="ACS306" s="66" t="str">
        <f t="shared" si="2153"/>
        <v/>
      </c>
      <c r="ACT306" s="66" t="str">
        <f t="shared" si="2154"/>
        <v/>
      </c>
    </row>
    <row r="307" spans="2:774" ht="15.75" customHeight="1" x14ac:dyDescent="0.25">
      <c r="B307" s="66">
        <v>360</v>
      </c>
      <c r="C307" s="66" t="s">
        <v>1275</v>
      </c>
      <c r="D307" s="66" t="s">
        <v>1676</v>
      </c>
      <c r="E307" s="156" t="s">
        <v>1453</v>
      </c>
      <c r="F307" s="66" t="s">
        <v>497</v>
      </c>
      <c r="G307" s="66" t="s">
        <v>490</v>
      </c>
      <c r="H307" s="126">
        <f>'Thermal Efficiency'!$I$20</f>
        <v>0.17175000000000001</v>
      </c>
      <c r="I307" s="130">
        <f>'Heating Values'!$D$6</f>
        <v>13.95</v>
      </c>
      <c r="J307" s="66" t="str">
        <f t="shared" si="1759"/>
        <v>Firewood, Traditional, IN</v>
      </c>
      <c r="K307" s="66" t="s">
        <v>1254</v>
      </c>
      <c r="L307" s="66" t="s">
        <v>1254</v>
      </c>
      <c r="M307" s="66" t="s">
        <v>1254</v>
      </c>
      <c r="N307" s="66" t="s">
        <v>1254</v>
      </c>
      <c r="O307" s="66" t="s">
        <v>1188</v>
      </c>
      <c r="P307" s="66" t="str">
        <f t="shared" si="1768"/>
        <v>IN</v>
      </c>
      <c r="Q307" s="66" t="s">
        <v>2</v>
      </c>
      <c r="R307" s="162">
        <v>49</v>
      </c>
      <c r="S307" s="158" t="s">
        <v>523</v>
      </c>
      <c r="T307" s="158" t="s">
        <v>128</v>
      </c>
      <c r="U307" s="158" t="s">
        <v>128</v>
      </c>
      <c r="V307" s="158" t="s">
        <v>128</v>
      </c>
      <c r="W307" s="158" t="s">
        <v>128</v>
      </c>
      <c r="X307" s="158" t="s">
        <v>128</v>
      </c>
      <c r="Y307" s="158" t="s">
        <v>128</v>
      </c>
      <c r="Z307" s="158" t="s">
        <v>128</v>
      </c>
      <c r="AA307" s="158" t="s">
        <v>128</v>
      </c>
      <c r="AB307" s="158" t="s">
        <v>128</v>
      </c>
      <c r="AC307" s="158" t="s">
        <v>128</v>
      </c>
      <c r="AD307" s="158" t="s">
        <v>128</v>
      </c>
      <c r="AE307" s="158" t="s">
        <v>128</v>
      </c>
      <c r="AF307" s="158" t="s">
        <v>128</v>
      </c>
      <c r="AG307" s="158" t="s">
        <v>128</v>
      </c>
      <c r="AH307" s="158" t="s">
        <v>128</v>
      </c>
      <c r="AI307" s="158" t="s">
        <v>128</v>
      </c>
      <c r="AJ307" s="158" t="s">
        <v>128</v>
      </c>
      <c r="AK307" s="158" t="s">
        <v>128</v>
      </c>
      <c r="AL307" s="158" t="s">
        <v>128</v>
      </c>
      <c r="AM307" s="158" t="s">
        <v>128</v>
      </c>
      <c r="AN307" s="158" t="s">
        <v>128</v>
      </c>
      <c r="AO307" s="158" t="s">
        <v>128</v>
      </c>
      <c r="AP307" s="158" t="s">
        <v>128</v>
      </c>
      <c r="AQ307" s="158" t="s">
        <v>128</v>
      </c>
      <c r="AR307" s="158" t="s">
        <v>128</v>
      </c>
      <c r="AS307" s="158" t="s">
        <v>128</v>
      </c>
      <c r="AT307" s="158" t="s">
        <v>128</v>
      </c>
      <c r="AU307" s="158" t="s">
        <v>128</v>
      </c>
      <c r="AV307" s="158" t="s">
        <v>128</v>
      </c>
      <c r="AW307" s="158" t="s">
        <v>128</v>
      </c>
      <c r="AX307" s="158" t="s">
        <v>128</v>
      </c>
      <c r="AY307" s="158" t="s">
        <v>128</v>
      </c>
      <c r="AZ307" s="158" t="s">
        <v>128</v>
      </c>
      <c r="BA307" s="158" t="s">
        <v>128</v>
      </c>
      <c r="BB307" s="158" t="s">
        <v>128</v>
      </c>
      <c r="BC307" s="158" t="s">
        <v>128</v>
      </c>
      <c r="BD307" s="158" t="s">
        <v>128</v>
      </c>
      <c r="BE307" s="158" t="s">
        <v>128</v>
      </c>
      <c r="BF307" s="158" t="s">
        <v>128</v>
      </c>
      <c r="BG307" s="158" t="s">
        <v>128</v>
      </c>
      <c r="BH307" s="158" t="s">
        <v>128</v>
      </c>
      <c r="BI307" s="158" t="s">
        <v>128</v>
      </c>
      <c r="BJ307" s="158" t="s">
        <v>128</v>
      </c>
      <c r="BK307" s="158" t="s">
        <v>128</v>
      </c>
      <c r="BL307" s="158" t="s">
        <v>128</v>
      </c>
      <c r="BM307" s="158" t="s">
        <v>128</v>
      </c>
      <c r="BN307" s="158" t="s">
        <v>128</v>
      </c>
      <c r="BO307" s="158" t="s">
        <v>128</v>
      </c>
      <c r="BP307" s="158" t="s">
        <v>128</v>
      </c>
      <c r="BQ307" s="158" t="s">
        <v>128</v>
      </c>
      <c r="BR307" s="158" t="s">
        <v>128</v>
      </c>
      <c r="BS307" s="158" t="s">
        <v>128</v>
      </c>
      <c r="BT307" s="158" t="s">
        <v>128</v>
      </c>
      <c r="BU307" s="158" t="s">
        <v>128</v>
      </c>
      <c r="BV307" s="158" t="s">
        <v>128</v>
      </c>
      <c r="BW307" s="158" t="s">
        <v>128</v>
      </c>
      <c r="BX307" s="158" t="s">
        <v>128</v>
      </c>
      <c r="BY307" s="158" t="s">
        <v>128</v>
      </c>
      <c r="BZ307" s="158" t="s">
        <v>128</v>
      </c>
      <c r="CA307" s="158" t="s">
        <v>128</v>
      </c>
      <c r="CB307" s="158" t="s">
        <v>128</v>
      </c>
      <c r="CC307" s="158" t="s">
        <v>128</v>
      </c>
      <c r="CD307" s="158" t="s">
        <v>128</v>
      </c>
      <c r="CE307" s="158" t="s">
        <v>128</v>
      </c>
      <c r="CF307" s="158" t="s">
        <v>128</v>
      </c>
      <c r="CG307" s="158" t="s">
        <v>128</v>
      </c>
      <c r="CH307" s="158" t="s">
        <v>128</v>
      </c>
      <c r="CI307" s="158" t="s">
        <v>128</v>
      </c>
      <c r="CJ307" s="158" t="s">
        <v>128</v>
      </c>
      <c r="CK307" s="158" t="s">
        <v>128</v>
      </c>
      <c r="CL307" s="158" t="s">
        <v>128</v>
      </c>
      <c r="CM307" s="158" t="s">
        <v>128</v>
      </c>
      <c r="CN307" s="158" t="s">
        <v>128</v>
      </c>
      <c r="CO307" s="158" t="s">
        <v>128</v>
      </c>
      <c r="CP307" s="158" t="s">
        <v>128</v>
      </c>
      <c r="CQ307" s="158" t="s">
        <v>128</v>
      </c>
      <c r="CR307" s="158" t="s">
        <v>128</v>
      </c>
      <c r="CS307" s="158" t="s">
        <v>128</v>
      </c>
      <c r="CT307" s="158" t="s">
        <v>128</v>
      </c>
      <c r="CU307" s="158" t="s">
        <v>128</v>
      </c>
      <c r="CV307" s="158" t="s">
        <v>128</v>
      </c>
      <c r="CW307" s="158" t="s">
        <v>128</v>
      </c>
      <c r="CX307" s="158" t="s">
        <v>128</v>
      </c>
      <c r="CY307" s="158" t="s">
        <v>128</v>
      </c>
      <c r="CZ307" s="158" t="s">
        <v>128</v>
      </c>
      <c r="DA307" s="158" t="s">
        <v>128</v>
      </c>
      <c r="DB307" s="158" t="s">
        <v>128</v>
      </c>
      <c r="DC307" s="158" t="s">
        <v>128</v>
      </c>
      <c r="DD307" s="158" t="s">
        <v>128</v>
      </c>
      <c r="DE307" s="158" t="s">
        <v>128</v>
      </c>
      <c r="DF307" s="158" t="s">
        <v>128</v>
      </c>
      <c r="DG307" s="158" t="s">
        <v>128</v>
      </c>
      <c r="DH307" s="158" t="s">
        <v>128</v>
      </c>
      <c r="DI307" s="158" t="s">
        <v>128</v>
      </c>
      <c r="DJ307" s="158" t="s">
        <v>128</v>
      </c>
      <c r="DK307" s="158" t="s">
        <v>128</v>
      </c>
      <c r="DL307" s="158" t="s">
        <v>128</v>
      </c>
      <c r="DM307" s="158" t="s">
        <v>128</v>
      </c>
      <c r="DN307" s="158" t="s">
        <v>128</v>
      </c>
      <c r="DO307" s="158" t="s">
        <v>128</v>
      </c>
      <c r="DP307" s="158" t="s">
        <v>128</v>
      </c>
      <c r="DQ307" s="158" t="s">
        <v>128</v>
      </c>
      <c r="DR307" s="158" t="s">
        <v>128</v>
      </c>
      <c r="DS307" s="158" t="s">
        <v>128</v>
      </c>
      <c r="DT307" s="158" t="s">
        <v>128</v>
      </c>
      <c r="DU307" s="158" t="s">
        <v>128</v>
      </c>
      <c r="DV307" s="158" t="s">
        <v>128</v>
      </c>
      <c r="DW307" s="158" t="s">
        <v>128</v>
      </c>
      <c r="DX307" s="158" t="s">
        <v>128</v>
      </c>
      <c r="DY307" s="158" t="s">
        <v>128</v>
      </c>
      <c r="DZ307" s="158" t="s">
        <v>128</v>
      </c>
      <c r="EA307" s="158" t="s">
        <v>128</v>
      </c>
      <c r="EB307" s="158" t="s">
        <v>128</v>
      </c>
      <c r="EC307" s="158" t="s">
        <v>128</v>
      </c>
      <c r="ED307" s="158" t="s">
        <v>128</v>
      </c>
      <c r="EE307" s="158" t="s">
        <v>128</v>
      </c>
      <c r="EF307" s="158" t="s">
        <v>128</v>
      </c>
      <c r="EG307" s="158" t="s">
        <v>128</v>
      </c>
      <c r="EH307" s="158" t="s">
        <v>128</v>
      </c>
      <c r="EI307" s="158" t="s">
        <v>128</v>
      </c>
      <c r="EJ307" s="158" t="s">
        <v>128</v>
      </c>
      <c r="EK307" s="158" t="s">
        <v>128</v>
      </c>
      <c r="EL307" s="158" t="s">
        <v>128</v>
      </c>
      <c r="EM307" s="158" t="s">
        <v>128</v>
      </c>
      <c r="EN307" s="158" t="s">
        <v>128</v>
      </c>
      <c r="EO307" s="158" t="s">
        <v>128</v>
      </c>
      <c r="EP307" s="158" t="s">
        <v>128</v>
      </c>
      <c r="EQ307" s="158" t="s">
        <v>128</v>
      </c>
      <c r="ER307" s="158" t="s">
        <v>128</v>
      </c>
      <c r="ES307" s="158" t="s">
        <v>128</v>
      </c>
      <c r="ET307" s="158" t="s">
        <v>128</v>
      </c>
      <c r="EU307" s="158" t="s">
        <v>128</v>
      </c>
      <c r="EV307" s="158" t="s">
        <v>128</v>
      </c>
      <c r="EW307" s="158" t="s">
        <v>128</v>
      </c>
      <c r="EX307" s="158" t="s">
        <v>128</v>
      </c>
      <c r="EY307" s="158" t="s">
        <v>128</v>
      </c>
      <c r="EZ307" s="158" t="s">
        <v>128</v>
      </c>
      <c r="FA307" s="158" t="s">
        <v>128</v>
      </c>
      <c r="FB307" s="158" t="s">
        <v>128</v>
      </c>
      <c r="FC307" s="158" t="s">
        <v>128</v>
      </c>
      <c r="FD307" s="158" t="s">
        <v>128</v>
      </c>
      <c r="FE307" s="158" t="s">
        <v>128</v>
      </c>
      <c r="FF307" s="158" t="s">
        <v>128</v>
      </c>
      <c r="FG307" s="158" t="s">
        <v>128</v>
      </c>
      <c r="FH307" s="158" t="s">
        <v>128</v>
      </c>
      <c r="FI307" s="158" t="s">
        <v>128</v>
      </c>
      <c r="FJ307" s="158" t="s">
        <v>128</v>
      </c>
      <c r="FK307" s="158" t="s">
        <v>128</v>
      </c>
      <c r="FL307" s="158" t="s">
        <v>128</v>
      </c>
      <c r="FM307" s="158" t="s">
        <v>128</v>
      </c>
      <c r="FN307" s="158" t="s">
        <v>128</v>
      </c>
      <c r="FO307" s="158" t="s">
        <v>128</v>
      </c>
      <c r="FP307" s="158" t="s">
        <v>128</v>
      </c>
      <c r="FQ307" s="158" t="s">
        <v>128</v>
      </c>
      <c r="FR307" s="158" t="s">
        <v>128</v>
      </c>
      <c r="FS307" s="158" t="s">
        <v>128</v>
      </c>
      <c r="FT307" s="158" t="s">
        <v>128</v>
      </c>
      <c r="FU307" s="158" t="s">
        <v>128</v>
      </c>
      <c r="FV307" s="158" t="s">
        <v>128</v>
      </c>
      <c r="FW307" s="158" t="s">
        <v>128</v>
      </c>
      <c r="FX307" s="158" t="s">
        <v>128</v>
      </c>
      <c r="FY307" s="158" t="s">
        <v>128</v>
      </c>
      <c r="FZ307" s="158" t="s">
        <v>128</v>
      </c>
      <c r="GA307" s="158" t="s">
        <v>128</v>
      </c>
      <c r="GB307" s="158" t="s">
        <v>128</v>
      </c>
      <c r="GC307" s="158" t="s">
        <v>128</v>
      </c>
      <c r="GD307" s="158" t="s">
        <v>128</v>
      </c>
      <c r="GE307" s="158" t="s">
        <v>128</v>
      </c>
      <c r="GF307" s="158" t="s">
        <v>128</v>
      </c>
      <c r="GG307" s="158" t="s">
        <v>128</v>
      </c>
      <c r="GH307" s="158" t="s">
        <v>128</v>
      </c>
      <c r="GI307" s="158" t="s">
        <v>128</v>
      </c>
      <c r="GJ307" s="158" t="s">
        <v>128</v>
      </c>
      <c r="GK307" s="158" t="s">
        <v>128</v>
      </c>
      <c r="GL307" s="158" t="s">
        <v>128</v>
      </c>
      <c r="GM307" s="158" t="s">
        <v>128</v>
      </c>
      <c r="GN307" s="158" t="s">
        <v>128</v>
      </c>
      <c r="GO307" s="158" t="s">
        <v>128</v>
      </c>
      <c r="GP307" s="158" t="s">
        <v>128</v>
      </c>
      <c r="GQ307" s="158" t="s">
        <v>128</v>
      </c>
      <c r="GR307" s="158" t="s">
        <v>128</v>
      </c>
      <c r="GS307" s="158" t="s">
        <v>128</v>
      </c>
      <c r="GT307" s="158" t="s">
        <v>128</v>
      </c>
      <c r="GU307" s="158" t="s">
        <v>128</v>
      </c>
      <c r="GV307" s="158" t="s">
        <v>128</v>
      </c>
      <c r="GW307" s="158" t="s">
        <v>128</v>
      </c>
      <c r="GX307" s="158" t="s">
        <v>128</v>
      </c>
      <c r="GY307" s="158" t="s">
        <v>128</v>
      </c>
      <c r="GZ307" s="158" t="s">
        <v>128</v>
      </c>
      <c r="HA307" s="158" t="s">
        <v>128</v>
      </c>
      <c r="HB307" s="158" t="s">
        <v>128</v>
      </c>
      <c r="HC307" s="158" t="s">
        <v>128</v>
      </c>
      <c r="HD307" s="158" t="s">
        <v>128</v>
      </c>
      <c r="HE307" s="158" t="s">
        <v>128</v>
      </c>
      <c r="HF307" s="158" t="s">
        <v>128</v>
      </c>
      <c r="HG307" s="158" t="s">
        <v>128</v>
      </c>
      <c r="HH307" s="158" t="s">
        <v>128</v>
      </c>
      <c r="HI307" s="158" t="s">
        <v>128</v>
      </c>
      <c r="HJ307" s="158" t="s">
        <v>128</v>
      </c>
      <c r="HK307" s="158" t="s">
        <v>128</v>
      </c>
      <c r="HL307" s="158" t="s">
        <v>128</v>
      </c>
      <c r="HM307" s="158" t="s">
        <v>128</v>
      </c>
      <c r="HN307" s="158" t="s">
        <v>128</v>
      </c>
      <c r="HO307" s="158" t="s">
        <v>128</v>
      </c>
      <c r="HP307" s="158" t="s">
        <v>128</v>
      </c>
      <c r="HQ307" s="158" t="s">
        <v>128</v>
      </c>
      <c r="HR307" s="158" t="s">
        <v>128</v>
      </c>
      <c r="HS307" s="158" t="s">
        <v>128</v>
      </c>
      <c r="HT307" s="158" t="s">
        <v>128</v>
      </c>
      <c r="HU307" s="158" t="s">
        <v>128</v>
      </c>
      <c r="HV307" s="158" t="s">
        <v>128</v>
      </c>
      <c r="HW307" s="158" t="s">
        <v>128</v>
      </c>
      <c r="HX307" s="158" t="s">
        <v>128</v>
      </c>
      <c r="HY307" s="158" t="s">
        <v>128</v>
      </c>
      <c r="HZ307" s="158" t="s">
        <v>128</v>
      </c>
      <c r="IA307" s="158" t="s">
        <v>128</v>
      </c>
      <c r="IB307" s="158" t="s">
        <v>128</v>
      </c>
      <c r="IC307" s="158" t="s">
        <v>128</v>
      </c>
      <c r="ID307" s="158" t="s">
        <v>128</v>
      </c>
      <c r="IE307" s="158" t="s">
        <v>128</v>
      </c>
      <c r="IF307" s="158" t="s">
        <v>128</v>
      </c>
      <c r="IG307" s="158" t="s">
        <v>128</v>
      </c>
      <c r="IH307" s="158" t="s">
        <v>128</v>
      </c>
      <c r="II307" s="158" t="s">
        <v>128</v>
      </c>
      <c r="IJ307" s="158" t="s">
        <v>128</v>
      </c>
      <c r="IK307" s="158" t="s">
        <v>128</v>
      </c>
      <c r="IL307" s="158" t="s">
        <v>128</v>
      </c>
      <c r="IM307" s="158" t="s">
        <v>128</v>
      </c>
      <c r="IN307" s="158" t="s">
        <v>128</v>
      </c>
      <c r="IO307" s="158" t="s">
        <v>128</v>
      </c>
      <c r="IP307" s="158" t="s">
        <v>128</v>
      </c>
      <c r="IQ307" s="158" t="s">
        <v>128</v>
      </c>
      <c r="IR307" s="158" t="s">
        <v>128</v>
      </c>
      <c r="IS307" s="158" t="s">
        <v>128</v>
      </c>
      <c r="IT307" s="158" t="s">
        <v>128</v>
      </c>
      <c r="IU307" s="158" t="s">
        <v>128</v>
      </c>
      <c r="IV307" s="158" t="s">
        <v>128</v>
      </c>
      <c r="IW307" s="158" t="s">
        <v>128</v>
      </c>
      <c r="IX307" s="158" t="s">
        <v>128</v>
      </c>
      <c r="IY307" s="158" t="s">
        <v>128</v>
      </c>
      <c r="IZ307" s="158" t="s">
        <v>128</v>
      </c>
      <c r="JA307" s="158" t="s">
        <v>128</v>
      </c>
      <c r="JB307" s="158" t="s">
        <v>128</v>
      </c>
      <c r="JC307" s="158" t="s">
        <v>128</v>
      </c>
      <c r="JD307" s="158" t="s">
        <v>128</v>
      </c>
      <c r="JE307" s="158" t="s">
        <v>128</v>
      </c>
      <c r="JF307" s="158" t="s">
        <v>128</v>
      </c>
      <c r="JG307" s="158" t="s">
        <v>128</v>
      </c>
      <c r="JH307" s="158" t="s">
        <v>128</v>
      </c>
      <c r="JI307" s="158" t="s">
        <v>128</v>
      </c>
      <c r="JJ307" s="158" t="s">
        <v>128</v>
      </c>
      <c r="JK307" s="158" t="s">
        <v>128</v>
      </c>
      <c r="JL307" s="158" t="s">
        <v>128</v>
      </c>
      <c r="JM307" s="158" t="s">
        <v>128</v>
      </c>
      <c r="JN307" s="158" t="s">
        <v>128</v>
      </c>
      <c r="JO307" s="158" t="s">
        <v>128</v>
      </c>
      <c r="JP307" s="158" t="s">
        <v>128</v>
      </c>
      <c r="JQ307" s="158" t="s">
        <v>128</v>
      </c>
      <c r="JR307" s="158" t="s">
        <v>128</v>
      </c>
      <c r="JS307" s="158" t="s">
        <v>128</v>
      </c>
      <c r="JT307" s="158" t="s">
        <v>128</v>
      </c>
      <c r="JU307" s="158" t="s">
        <v>128</v>
      </c>
      <c r="JV307" s="158" t="s">
        <v>128</v>
      </c>
      <c r="JW307" s="158" t="s">
        <v>128</v>
      </c>
      <c r="JX307" s="158" t="s">
        <v>128</v>
      </c>
      <c r="JY307" s="158" t="s">
        <v>128</v>
      </c>
      <c r="JZ307" s="158" t="s">
        <v>128</v>
      </c>
      <c r="KA307" s="158" t="s">
        <v>128</v>
      </c>
      <c r="KB307" s="158" t="s">
        <v>128</v>
      </c>
      <c r="KC307" s="158" t="s">
        <v>128</v>
      </c>
      <c r="KD307" s="158" t="s">
        <v>128</v>
      </c>
      <c r="KE307" s="158" t="s">
        <v>128</v>
      </c>
      <c r="KF307" s="158" t="s">
        <v>128</v>
      </c>
      <c r="KG307" s="158" t="s">
        <v>128</v>
      </c>
      <c r="KH307" s="158" t="s">
        <v>128</v>
      </c>
      <c r="KI307" s="158" t="s">
        <v>128</v>
      </c>
      <c r="KJ307" s="158" t="s">
        <v>128</v>
      </c>
      <c r="KK307" s="158" t="s">
        <v>128</v>
      </c>
      <c r="KL307" s="158" t="s">
        <v>128</v>
      </c>
      <c r="KM307" s="158" t="s">
        <v>128</v>
      </c>
      <c r="KN307" s="158" t="s">
        <v>128</v>
      </c>
      <c r="KO307" s="158" t="s">
        <v>128</v>
      </c>
      <c r="KP307" s="158" t="s">
        <v>128</v>
      </c>
      <c r="KQ307" s="158" t="s">
        <v>128</v>
      </c>
      <c r="KR307" s="158" t="s">
        <v>128</v>
      </c>
      <c r="KS307" s="158" t="s">
        <v>128</v>
      </c>
      <c r="KT307" s="158" t="s">
        <v>128</v>
      </c>
      <c r="KU307" s="158" t="s">
        <v>128</v>
      </c>
      <c r="KV307" s="158" t="s">
        <v>128</v>
      </c>
      <c r="KW307" s="158" t="s">
        <v>128</v>
      </c>
      <c r="KX307" s="158" t="s">
        <v>128</v>
      </c>
      <c r="KY307" s="158" t="s">
        <v>128</v>
      </c>
      <c r="KZ307" s="158" t="s">
        <v>128</v>
      </c>
      <c r="LA307" s="158" t="s">
        <v>128</v>
      </c>
      <c r="LB307" s="158" t="s">
        <v>128</v>
      </c>
      <c r="LC307" s="158" t="s">
        <v>128</v>
      </c>
      <c r="LD307" s="158" t="s">
        <v>128</v>
      </c>
      <c r="LE307" s="158" t="s">
        <v>128</v>
      </c>
      <c r="LF307" s="158" t="s">
        <v>128</v>
      </c>
      <c r="LG307" s="158" t="s">
        <v>128</v>
      </c>
      <c r="LH307" s="158" t="s">
        <v>128</v>
      </c>
      <c r="LI307" s="158" t="s">
        <v>128</v>
      </c>
      <c r="LJ307" s="158" t="s">
        <v>128</v>
      </c>
      <c r="LK307" s="158" t="s">
        <v>128</v>
      </c>
      <c r="LL307" s="158" t="s">
        <v>128</v>
      </c>
      <c r="LM307" s="158" t="s">
        <v>128</v>
      </c>
      <c r="LN307" s="158" t="s">
        <v>128</v>
      </c>
      <c r="LO307" s="158" t="s">
        <v>128</v>
      </c>
      <c r="LP307" s="158" t="s">
        <v>128</v>
      </c>
      <c r="LQ307" s="158" t="s">
        <v>128</v>
      </c>
      <c r="LR307" s="158" t="s">
        <v>128</v>
      </c>
      <c r="LS307" s="158" t="s">
        <v>128</v>
      </c>
      <c r="LT307" s="158" t="s">
        <v>128</v>
      </c>
      <c r="LU307" s="158" t="s">
        <v>128</v>
      </c>
      <c r="LV307" s="158" t="s">
        <v>128</v>
      </c>
      <c r="LW307" s="158" t="s">
        <v>128</v>
      </c>
      <c r="LX307" s="158" t="s">
        <v>128</v>
      </c>
      <c r="LY307" s="158" t="s">
        <v>128</v>
      </c>
      <c r="LZ307" s="158" t="s">
        <v>128</v>
      </c>
      <c r="MA307" s="158" t="s">
        <v>128</v>
      </c>
      <c r="MB307" s="158" t="s">
        <v>128</v>
      </c>
      <c r="MC307" s="158" t="s">
        <v>128</v>
      </c>
      <c r="MD307" s="158" t="s">
        <v>128</v>
      </c>
      <c r="ME307" s="158" t="s">
        <v>128</v>
      </c>
      <c r="MF307" s="158" t="s">
        <v>128</v>
      </c>
      <c r="MG307" s="158" t="s">
        <v>128</v>
      </c>
      <c r="MH307" s="158" t="s">
        <v>128</v>
      </c>
      <c r="MI307" s="158" t="s">
        <v>128</v>
      </c>
      <c r="MJ307" s="158" t="s">
        <v>128</v>
      </c>
      <c r="MK307" s="158" t="s">
        <v>128</v>
      </c>
      <c r="ML307" s="158" t="s">
        <v>128</v>
      </c>
      <c r="MM307" s="158" t="s">
        <v>128</v>
      </c>
      <c r="MN307" s="158" t="s">
        <v>128</v>
      </c>
      <c r="MO307" s="158" t="s">
        <v>128</v>
      </c>
      <c r="MP307" s="158" t="s">
        <v>128</v>
      </c>
      <c r="MQ307" s="158" t="s">
        <v>128</v>
      </c>
      <c r="MR307" s="158" t="s">
        <v>128</v>
      </c>
      <c r="MS307" s="158" t="s">
        <v>128</v>
      </c>
      <c r="MT307" s="158" t="s">
        <v>128</v>
      </c>
      <c r="MU307" s="158" t="s">
        <v>128</v>
      </c>
      <c r="MV307" s="158" t="s">
        <v>128</v>
      </c>
      <c r="MW307" s="158" t="s">
        <v>128</v>
      </c>
      <c r="MX307" s="158" t="s">
        <v>128</v>
      </c>
      <c r="MY307" s="158" t="s">
        <v>128</v>
      </c>
      <c r="MZ307" s="158" t="s">
        <v>128</v>
      </c>
      <c r="NA307" s="158" t="s">
        <v>128</v>
      </c>
      <c r="NB307" s="158" t="s">
        <v>128</v>
      </c>
      <c r="NC307" s="158" t="s">
        <v>128</v>
      </c>
      <c r="ND307" s="158" t="s">
        <v>128</v>
      </c>
      <c r="NE307" s="158" t="s">
        <v>128</v>
      </c>
      <c r="NF307" s="158" t="s">
        <v>128</v>
      </c>
      <c r="NG307" s="158" t="s">
        <v>128</v>
      </c>
      <c r="NH307" s="158" t="s">
        <v>128</v>
      </c>
      <c r="NI307" s="158" t="s">
        <v>128</v>
      </c>
      <c r="NJ307" s="158" t="s">
        <v>128</v>
      </c>
      <c r="NK307" s="158" t="s">
        <v>128</v>
      </c>
      <c r="NL307" s="158" t="s">
        <v>128</v>
      </c>
      <c r="NM307" s="158" t="s">
        <v>128</v>
      </c>
      <c r="NN307" s="158" t="s">
        <v>128</v>
      </c>
      <c r="NO307" s="158" t="s">
        <v>128</v>
      </c>
      <c r="NP307" s="158" t="s">
        <v>128</v>
      </c>
      <c r="NQ307" s="158" t="s">
        <v>128</v>
      </c>
      <c r="NR307" s="158" t="s">
        <v>128</v>
      </c>
      <c r="NS307" s="158" t="s">
        <v>128</v>
      </c>
      <c r="NT307" s="158" t="s">
        <v>128</v>
      </c>
      <c r="NU307" s="158" t="s">
        <v>128</v>
      </c>
      <c r="NV307" s="158" t="s">
        <v>128</v>
      </c>
      <c r="NW307" s="158" t="s">
        <v>128</v>
      </c>
      <c r="NX307" s="158" t="s">
        <v>128</v>
      </c>
      <c r="NY307" s="158" t="s">
        <v>128</v>
      </c>
      <c r="NZ307" s="158" t="s">
        <v>128</v>
      </c>
      <c r="OA307" s="158" t="s">
        <v>128</v>
      </c>
      <c r="OB307" s="158" t="s">
        <v>128</v>
      </c>
      <c r="OC307" s="158" t="s">
        <v>128</v>
      </c>
      <c r="OD307" s="158" t="s">
        <v>128</v>
      </c>
      <c r="OE307" s="170" t="s">
        <v>128</v>
      </c>
      <c r="OF307" s="181"/>
      <c r="OG307" s="174">
        <f t="shared" si="1778"/>
        <v>20.451498124409806</v>
      </c>
      <c r="OH307" s="66" t="str">
        <f t="shared" si="1779"/>
        <v>kg/GJ delivered</v>
      </c>
      <c r="OI307" s="66" t="str">
        <f t="shared" si="1780"/>
        <v/>
      </c>
      <c r="OJ307" s="66" t="str">
        <f t="shared" si="1781"/>
        <v/>
      </c>
      <c r="OK307" s="66" t="str">
        <f t="shared" si="1782"/>
        <v/>
      </c>
      <c r="OL307" s="66" t="str">
        <f t="shared" si="1783"/>
        <v/>
      </c>
      <c r="OM307" s="66" t="str">
        <f t="shared" si="1784"/>
        <v/>
      </c>
      <c r="ON307" s="66" t="str">
        <f t="shared" si="1785"/>
        <v/>
      </c>
      <c r="OO307" s="66" t="str">
        <f t="shared" si="1786"/>
        <v/>
      </c>
      <c r="OP307" s="66" t="str">
        <f t="shared" si="1787"/>
        <v/>
      </c>
      <c r="OQ307" s="66" t="str">
        <f t="shared" si="1788"/>
        <v/>
      </c>
      <c r="OR307" s="66" t="str">
        <f t="shared" si="1789"/>
        <v/>
      </c>
      <c r="OS307" s="66" t="str">
        <f t="shared" si="1790"/>
        <v/>
      </c>
      <c r="OT307" s="66" t="str">
        <f t="shared" si="1791"/>
        <v/>
      </c>
      <c r="OU307" s="66" t="str">
        <f t="shared" si="1792"/>
        <v/>
      </c>
      <c r="OV307" s="66" t="str">
        <f t="shared" si="1793"/>
        <v/>
      </c>
      <c r="OW307" s="66" t="str">
        <f t="shared" si="1794"/>
        <v/>
      </c>
      <c r="OX307" s="66" t="str">
        <f t="shared" si="1795"/>
        <v/>
      </c>
      <c r="OY307" s="66" t="str">
        <f t="shared" si="1796"/>
        <v/>
      </c>
      <c r="OZ307" s="66" t="str">
        <f t="shared" si="1797"/>
        <v/>
      </c>
      <c r="PA307" s="66" t="str">
        <f t="shared" si="1798"/>
        <v/>
      </c>
      <c r="PB307" s="66" t="str">
        <f t="shared" si="1799"/>
        <v/>
      </c>
      <c r="PC307" s="66" t="str">
        <f t="shared" si="1800"/>
        <v/>
      </c>
      <c r="PD307" s="66" t="str">
        <f t="shared" si="1801"/>
        <v/>
      </c>
      <c r="PE307" s="66" t="str">
        <f t="shared" si="1802"/>
        <v/>
      </c>
      <c r="PF307" s="66" t="str">
        <f t="shared" si="1803"/>
        <v/>
      </c>
      <c r="PG307" s="66" t="str">
        <f t="shared" si="1804"/>
        <v/>
      </c>
      <c r="PH307" s="66" t="str">
        <f t="shared" si="1805"/>
        <v/>
      </c>
      <c r="PI307" s="66" t="str">
        <f t="shared" si="1806"/>
        <v/>
      </c>
      <c r="PJ307" s="66" t="str">
        <f t="shared" si="1807"/>
        <v/>
      </c>
      <c r="PK307" s="66" t="str">
        <f t="shared" si="1808"/>
        <v/>
      </c>
      <c r="PL307" s="66" t="str">
        <f t="shared" si="1809"/>
        <v/>
      </c>
      <c r="PM307" s="66" t="str">
        <f t="shared" si="1810"/>
        <v/>
      </c>
      <c r="PN307" s="66" t="str">
        <f t="shared" si="1811"/>
        <v/>
      </c>
      <c r="PO307" s="66" t="str">
        <f t="shared" si="1812"/>
        <v/>
      </c>
      <c r="PP307" s="66" t="str">
        <f t="shared" si="1813"/>
        <v/>
      </c>
      <c r="PQ307" s="66" t="str">
        <f t="shared" si="1814"/>
        <v/>
      </c>
      <c r="PR307" s="66" t="str">
        <f t="shared" si="1815"/>
        <v/>
      </c>
      <c r="PS307" s="66" t="str">
        <f t="shared" si="1816"/>
        <v/>
      </c>
      <c r="PT307" s="66" t="str">
        <f t="shared" si="1817"/>
        <v/>
      </c>
      <c r="PU307" s="66" t="str">
        <f t="shared" si="1818"/>
        <v/>
      </c>
      <c r="PV307" s="66" t="str">
        <f t="shared" si="1819"/>
        <v/>
      </c>
      <c r="PW307" s="66" t="str">
        <f t="shared" si="1820"/>
        <v/>
      </c>
      <c r="PX307" s="66" t="str">
        <f t="shared" si="1821"/>
        <v/>
      </c>
      <c r="PY307" s="66" t="str">
        <f t="shared" si="1822"/>
        <v/>
      </c>
      <c r="PZ307" s="66" t="str">
        <f t="shared" si="1823"/>
        <v/>
      </c>
      <c r="QA307" s="66" t="str">
        <f t="shared" si="1824"/>
        <v/>
      </c>
      <c r="QB307" s="66" t="str">
        <f t="shared" si="1825"/>
        <v/>
      </c>
      <c r="QC307" s="66" t="str">
        <f t="shared" si="1826"/>
        <v/>
      </c>
      <c r="QD307" s="66" t="str">
        <f t="shared" si="1827"/>
        <v/>
      </c>
      <c r="QE307" s="66" t="str">
        <f t="shared" si="1828"/>
        <v/>
      </c>
      <c r="QF307" s="66" t="str">
        <f t="shared" si="1829"/>
        <v/>
      </c>
      <c r="QG307" s="66" t="str">
        <f t="shared" si="1830"/>
        <v/>
      </c>
      <c r="QH307" s="66" t="str">
        <f t="shared" si="1831"/>
        <v/>
      </c>
      <c r="QI307" s="66" t="str">
        <f t="shared" si="1832"/>
        <v/>
      </c>
      <c r="QJ307" s="66" t="str">
        <f t="shared" si="1833"/>
        <v/>
      </c>
      <c r="QK307" s="66" t="str">
        <f t="shared" si="1834"/>
        <v/>
      </c>
      <c r="QL307" s="66" t="str">
        <f t="shared" si="1835"/>
        <v/>
      </c>
      <c r="QM307" s="66" t="str">
        <f t="shared" si="1836"/>
        <v/>
      </c>
      <c r="QN307" s="66" t="str">
        <f t="shared" si="1837"/>
        <v/>
      </c>
      <c r="QO307" s="66" t="str">
        <f t="shared" si="1838"/>
        <v/>
      </c>
      <c r="QP307" s="66" t="str">
        <f t="shared" si="1839"/>
        <v/>
      </c>
      <c r="QQ307" s="66" t="str">
        <f t="shared" si="1840"/>
        <v/>
      </c>
      <c r="QR307" s="66" t="str">
        <f t="shared" si="1841"/>
        <v/>
      </c>
      <c r="QS307" s="66" t="str">
        <f t="shared" si="1842"/>
        <v/>
      </c>
      <c r="QT307" s="66" t="str">
        <f t="shared" si="1843"/>
        <v/>
      </c>
      <c r="QU307" s="66" t="str">
        <f t="shared" si="1844"/>
        <v/>
      </c>
      <c r="QV307" s="66" t="str">
        <f t="shared" si="1845"/>
        <v/>
      </c>
      <c r="QW307" s="66" t="str">
        <f t="shared" si="1846"/>
        <v/>
      </c>
      <c r="QX307" s="66" t="str">
        <f t="shared" si="1847"/>
        <v/>
      </c>
      <c r="QY307" s="66" t="str">
        <f t="shared" si="1848"/>
        <v/>
      </c>
      <c r="QZ307" s="66" t="str">
        <f t="shared" si="1849"/>
        <v/>
      </c>
      <c r="RA307" s="66" t="str">
        <f t="shared" si="1850"/>
        <v/>
      </c>
      <c r="RB307" s="66" t="str">
        <f t="shared" si="1851"/>
        <v/>
      </c>
      <c r="RC307" s="66" t="str">
        <f t="shared" si="1852"/>
        <v/>
      </c>
      <c r="RD307" s="66" t="str">
        <f t="shared" si="1853"/>
        <v/>
      </c>
      <c r="RE307" s="66" t="str">
        <f t="shared" si="1854"/>
        <v/>
      </c>
      <c r="RF307" s="66" t="str">
        <f t="shared" si="1855"/>
        <v/>
      </c>
      <c r="RG307" s="66" t="str">
        <f t="shared" si="1856"/>
        <v/>
      </c>
      <c r="RH307" s="66" t="str">
        <f t="shared" si="1857"/>
        <v/>
      </c>
      <c r="RI307" s="66" t="str">
        <f t="shared" si="1858"/>
        <v/>
      </c>
      <c r="RJ307" s="66" t="str">
        <f t="shared" si="1859"/>
        <v/>
      </c>
      <c r="RK307" s="66" t="str">
        <f t="shared" si="1860"/>
        <v/>
      </c>
      <c r="RL307" s="66" t="str">
        <f t="shared" si="1861"/>
        <v/>
      </c>
      <c r="RM307" s="66" t="str">
        <f t="shared" si="1862"/>
        <v/>
      </c>
      <c r="RN307" s="66" t="str">
        <f t="shared" si="1863"/>
        <v/>
      </c>
      <c r="RO307" s="66" t="str">
        <f t="shared" si="1864"/>
        <v/>
      </c>
      <c r="RP307" s="66" t="str">
        <f t="shared" si="1865"/>
        <v/>
      </c>
      <c r="RQ307" s="66" t="str">
        <f t="shared" si="1866"/>
        <v/>
      </c>
      <c r="RR307" s="66" t="str">
        <f t="shared" si="1867"/>
        <v/>
      </c>
      <c r="RS307" s="66" t="str">
        <f t="shared" si="1868"/>
        <v/>
      </c>
      <c r="RT307" s="66" t="str">
        <f t="shared" si="1869"/>
        <v/>
      </c>
      <c r="RU307" s="66" t="str">
        <f t="shared" si="1870"/>
        <v/>
      </c>
      <c r="RV307" s="66" t="str">
        <f t="shared" si="1871"/>
        <v/>
      </c>
      <c r="RW307" s="66" t="str">
        <f t="shared" si="1872"/>
        <v/>
      </c>
      <c r="RX307" s="66" t="str">
        <f t="shared" si="1873"/>
        <v/>
      </c>
      <c r="RY307" s="66" t="str">
        <f t="shared" si="1874"/>
        <v/>
      </c>
      <c r="RZ307" s="66" t="str">
        <f t="shared" si="1875"/>
        <v/>
      </c>
      <c r="SA307" s="66" t="str">
        <f t="shared" si="1876"/>
        <v/>
      </c>
      <c r="SB307" s="66" t="str">
        <f t="shared" si="1877"/>
        <v/>
      </c>
      <c r="SC307" s="66" t="str">
        <f t="shared" si="1878"/>
        <v/>
      </c>
      <c r="SD307" s="66" t="str">
        <f t="shared" si="1879"/>
        <v/>
      </c>
      <c r="SE307" s="66" t="str">
        <f t="shared" si="1880"/>
        <v/>
      </c>
      <c r="SF307" s="66" t="str">
        <f t="shared" si="1881"/>
        <v/>
      </c>
      <c r="SG307" s="66" t="str">
        <f t="shared" si="1882"/>
        <v/>
      </c>
      <c r="SH307" s="66" t="str">
        <f t="shared" si="1883"/>
        <v/>
      </c>
      <c r="SI307" s="66" t="str">
        <f t="shared" si="1884"/>
        <v/>
      </c>
      <c r="SJ307" s="66" t="str">
        <f t="shared" si="1885"/>
        <v/>
      </c>
      <c r="SK307" s="66" t="str">
        <f t="shared" si="1886"/>
        <v/>
      </c>
      <c r="SL307" s="66" t="str">
        <f t="shared" si="1887"/>
        <v/>
      </c>
      <c r="SM307" s="66" t="str">
        <f t="shared" si="1888"/>
        <v/>
      </c>
      <c r="SN307" s="66" t="str">
        <f t="shared" si="1889"/>
        <v/>
      </c>
      <c r="SO307" s="66" t="str">
        <f t="shared" si="1890"/>
        <v/>
      </c>
      <c r="SP307" s="66" t="str">
        <f t="shared" si="1891"/>
        <v/>
      </c>
      <c r="SQ307" s="66" t="str">
        <f t="shared" si="1892"/>
        <v/>
      </c>
      <c r="SR307" s="66" t="str">
        <f t="shared" si="1893"/>
        <v/>
      </c>
      <c r="SS307" s="66" t="str">
        <f t="shared" si="1894"/>
        <v/>
      </c>
      <c r="ST307" s="66" t="str">
        <f t="shared" si="1895"/>
        <v/>
      </c>
      <c r="SU307" s="66" t="str">
        <f t="shared" si="1896"/>
        <v/>
      </c>
      <c r="SV307" s="66" t="str">
        <f t="shared" si="1897"/>
        <v/>
      </c>
      <c r="SW307" s="66" t="str">
        <f t="shared" si="1898"/>
        <v/>
      </c>
      <c r="SX307" s="66" t="str">
        <f t="shared" si="1899"/>
        <v/>
      </c>
      <c r="SY307" s="66" t="str">
        <f t="shared" si="1900"/>
        <v/>
      </c>
      <c r="SZ307" s="66" t="str">
        <f t="shared" si="1901"/>
        <v/>
      </c>
      <c r="TA307" s="66" t="str">
        <f t="shared" si="1902"/>
        <v/>
      </c>
      <c r="TB307" s="66" t="str">
        <f t="shared" si="1903"/>
        <v/>
      </c>
      <c r="TC307" s="66" t="str">
        <f t="shared" si="1904"/>
        <v/>
      </c>
      <c r="TD307" s="66" t="str">
        <f t="shared" si="1905"/>
        <v/>
      </c>
      <c r="TE307" s="66" t="str">
        <f t="shared" si="1906"/>
        <v/>
      </c>
      <c r="TF307" s="66" t="str">
        <f t="shared" si="1907"/>
        <v/>
      </c>
      <c r="TG307" s="66" t="str">
        <f t="shared" si="1908"/>
        <v/>
      </c>
      <c r="TH307" s="66" t="str">
        <f t="shared" si="1909"/>
        <v/>
      </c>
      <c r="TI307" s="66" t="str">
        <f t="shared" si="1910"/>
        <v/>
      </c>
      <c r="TJ307" s="66" t="str">
        <f t="shared" si="1911"/>
        <v/>
      </c>
      <c r="TK307" s="66" t="str">
        <f t="shared" si="1912"/>
        <v/>
      </c>
      <c r="TL307" s="66" t="str">
        <f t="shared" si="1913"/>
        <v/>
      </c>
      <c r="TM307" s="66" t="str">
        <f t="shared" si="1914"/>
        <v/>
      </c>
      <c r="TN307" s="66" t="str">
        <f t="shared" si="1915"/>
        <v/>
      </c>
      <c r="TO307" s="66" t="str">
        <f t="shared" si="1916"/>
        <v/>
      </c>
      <c r="TP307" s="66" t="str">
        <f t="shared" si="1917"/>
        <v/>
      </c>
      <c r="TQ307" s="66" t="str">
        <f t="shared" si="1918"/>
        <v/>
      </c>
      <c r="TR307" s="66" t="str">
        <f t="shared" si="1919"/>
        <v/>
      </c>
      <c r="TS307" s="66" t="str">
        <f t="shared" si="1920"/>
        <v/>
      </c>
      <c r="TT307" s="66" t="str">
        <f t="shared" si="1921"/>
        <v/>
      </c>
      <c r="TU307" s="66" t="str">
        <f t="shared" si="1922"/>
        <v/>
      </c>
      <c r="TV307" s="66" t="str">
        <f t="shared" si="1923"/>
        <v/>
      </c>
      <c r="TW307" s="66" t="str">
        <f t="shared" si="1924"/>
        <v/>
      </c>
      <c r="TX307" s="66" t="str">
        <f t="shared" si="1925"/>
        <v/>
      </c>
      <c r="TY307" s="66" t="str">
        <f t="shared" si="1926"/>
        <v/>
      </c>
      <c r="TZ307" s="66" t="str">
        <f t="shared" si="1927"/>
        <v/>
      </c>
      <c r="UA307" s="66" t="str">
        <f t="shared" si="1928"/>
        <v/>
      </c>
      <c r="UB307" s="66" t="str">
        <f t="shared" si="1929"/>
        <v/>
      </c>
      <c r="UC307" s="66" t="str">
        <f t="shared" si="1930"/>
        <v/>
      </c>
      <c r="UD307" s="66" t="str">
        <f t="shared" si="1931"/>
        <v/>
      </c>
      <c r="UE307" s="66" t="str">
        <f t="shared" si="1932"/>
        <v/>
      </c>
      <c r="UF307" s="66" t="str">
        <f t="shared" si="1933"/>
        <v/>
      </c>
      <c r="UG307" s="66" t="str">
        <f t="shared" si="1934"/>
        <v/>
      </c>
      <c r="UH307" s="66" t="str">
        <f t="shared" si="1935"/>
        <v/>
      </c>
      <c r="UI307" s="66" t="str">
        <f t="shared" si="1936"/>
        <v/>
      </c>
      <c r="UJ307" s="66" t="str">
        <f t="shared" si="1937"/>
        <v/>
      </c>
      <c r="UK307" s="66" t="str">
        <f t="shared" si="1938"/>
        <v/>
      </c>
      <c r="UL307" s="66" t="str">
        <f t="shared" si="1939"/>
        <v/>
      </c>
      <c r="UM307" s="66" t="str">
        <f t="shared" si="1940"/>
        <v/>
      </c>
      <c r="UN307" s="66" t="str">
        <f t="shared" si="1941"/>
        <v/>
      </c>
      <c r="UO307" s="66" t="str">
        <f t="shared" si="1942"/>
        <v/>
      </c>
      <c r="UP307" s="66" t="str">
        <f t="shared" si="1943"/>
        <v/>
      </c>
      <c r="UQ307" s="66" t="str">
        <f t="shared" si="1944"/>
        <v/>
      </c>
      <c r="UR307" s="66" t="str">
        <f t="shared" si="1945"/>
        <v/>
      </c>
      <c r="US307" s="66" t="str">
        <f t="shared" si="1946"/>
        <v/>
      </c>
      <c r="UT307" s="66" t="str">
        <f t="shared" si="1947"/>
        <v/>
      </c>
      <c r="UU307" s="66" t="str">
        <f t="shared" si="1948"/>
        <v/>
      </c>
      <c r="UV307" s="66" t="str">
        <f t="shared" si="1949"/>
        <v/>
      </c>
      <c r="UW307" s="66" t="str">
        <f t="shared" si="1950"/>
        <v/>
      </c>
      <c r="UX307" s="66" t="str">
        <f t="shared" si="1951"/>
        <v/>
      </c>
      <c r="UY307" s="66" t="str">
        <f t="shared" si="1952"/>
        <v/>
      </c>
      <c r="UZ307" s="66" t="str">
        <f t="shared" si="1953"/>
        <v/>
      </c>
      <c r="VA307" s="66" t="str">
        <f t="shared" si="1954"/>
        <v/>
      </c>
      <c r="VB307" s="66" t="str">
        <f t="shared" si="1955"/>
        <v/>
      </c>
      <c r="VC307" s="66" t="str">
        <f t="shared" si="1956"/>
        <v/>
      </c>
      <c r="VD307" s="66" t="str">
        <f t="shared" si="1957"/>
        <v/>
      </c>
      <c r="VE307" s="66" t="str">
        <f t="shared" si="1958"/>
        <v/>
      </c>
      <c r="VF307" s="66" t="str">
        <f t="shared" si="1959"/>
        <v/>
      </c>
      <c r="VG307" s="66" t="str">
        <f t="shared" si="1960"/>
        <v/>
      </c>
      <c r="VH307" s="66" t="str">
        <f t="shared" si="1961"/>
        <v/>
      </c>
      <c r="VI307" s="66" t="str">
        <f t="shared" si="1962"/>
        <v/>
      </c>
      <c r="VJ307" s="66" t="str">
        <f t="shared" si="1963"/>
        <v/>
      </c>
      <c r="VK307" s="66" t="str">
        <f t="shared" si="1964"/>
        <v/>
      </c>
      <c r="VL307" s="66" t="str">
        <f t="shared" si="1965"/>
        <v/>
      </c>
      <c r="VM307" s="66" t="str">
        <f t="shared" si="1966"/>
        <v/>
      </c>
      <c r="VN307" s="66" t="str">
        <f t="shared" si="1967"/>
        <v/>
      </c>
      <c r="VO307" s="66" t="str">
        <f t="shared" si="1968"/>
        <v/>
      </c>
      <c r="VP307" s="66" t="str">
        <f t="shared" si="1969"/>
        <v/>
      </c>
      <c r="VQ307" s="66" t="str">
        <f t="shared" si="1970"/>
        <v/>
      </c>
      <c r="VR307" s="66" t="str">
        <f t="shared" si="1971"/>
        <v/>
      </c>
      <c r="VS307" s="66" t="str">
        <f t="shared" si="1972"/>
        <v/>
      </c>
      <c r="VT307" s="66" t="str">
        <f t="shared" si="1973"/>
        <v/>
      </c>
      <c r="VU307" s="66" t="str">
        <f t="shared" si="1974"/>
        <v/>
      </c>
      <c r="VV307" s="66" t="str">
        <f t="shared" si="1975"/>
        <v/>
      </c>
      <c r="VW307" s="66" t="str">
        <f t="shared" si="1976"/>
        <v/>
      </c>
      <c r="VX307" s="66" t="str">
        <f t="shared" si="1977"/>
        <v/>
      </c>
      <c r="VY307" s="66" t="str">
        <f t="shared" si="1978"/>
        <v/>
      </c>
      <c r="VZ307" s="66" t="str">
        <f t="shared" si="1979"/>
        <v/>
      </c>
      <c r="WA307" s="66" t="str">
        <f t="shared" si="1980"/>
        <v/>
      </c>
      <c r="WB307" s="66" t="str">
        <f t="shared" si="1981"/>
        <v/>
      </c>
      <c r="WC307" s="66" t="str">
        <f t="shared" si="1982"/>
        <v/>
      </c>
      <c r="WD307" s="66" t="str">
        <f t="shared" si="1983"/>
        <v/>
      </c>
      <c r="WE307" s="66" t="str">
        <f t="shared" si="1984"/>
        <v/>
      </c>
      <c r="WF307" s="66" t="str">
        <f t="shared" si="1985"/>
        <v/>
      </c>
      <c r="WG307" s="66" t="str">
        <f t="shared" si="1986"/>
        <v/>
      </c>
      <c r="WH307" s="66" t="str">
        <f t="shared" si="1987"/>
        <v/>
      </c>
      <c r="WI307" s="66" t="str">
        <f t="shared" si="1988"/>
        <v/>
      </c>
      <c r="WJ307" s="66" t="str">
        <f t="shared" si="1989"/>
        <v/>
      </c>
      <c r="WK307" s="66" t="str">
        <f t="shared" si="1990"/>
        <v/>
      </c>
      <c r="WL307" s="66" t="str">
        <f t="shared" si="1991"/>
        <v/>
      </c>
      <c r="WM307" s="66" t="str">
        <f t="shared" si="1992"/>
        <v/>
      </c>
      <c r="WN307" s="66" t="str">
        <f t="shared" si="1993"/>
        <v/>
      </c>
      <c r="WO307" s="66" t="str">
        <f t="shared" si="1994"/>
        <v/>
      </c>
      <c r="WP307" s="66" t="str">
        <f t="shared" si="1995"/>
        <v/>
      </c>
      <c r="WQ307" s="66" t="str">
        <f t="shared" si="1996"/>
        <v/>
      </c>
      <c r="WR307" s="66" t="str">
        <f t="shared" si="1997"/>
        <v/>
      </c>
      <c r="WS307" s="66" t="str">
        <f t="shared" si="1998"/>
        <v/>
      </c>
      <c r="WT307" s="66" t="str">
        <f t="shared" si="1999"/>
        <v/>
      </c>
      <c r="WU307" s="66" t="str">
        <f t="shared" si="2000"/>
        <v/>
      </c>
      <c r="WV307" s="66" t="str">
        <f t="shared" si="2001"/>
        <v/>
      </c>
      <c r="WW307" s="66" t="str">
        <f t="shared" si="2002"/>
        <v/>
      </c>
      <c r="WX307" s="66" t="str">
        <f t="shared" si="2003"/>
        <v/>
      </c>
      <c r="WY307" s="66" t="str">
        <f t="shared" si="2004"/>
        <v/>
      </c>
      <c r="WZ307" s="66" t="str">
        <f t="shared" si="2005"/>
        <v/>
      </c>
      <c r="XA307" s="66" t="str">
        <f t="shared" si="2006"/>
        <v/>
      </c>
      <c r="XB307" s="66" t="str">
        <f t="shared" si="2007"/>
        <v/>
      </c>
      <c r="XC307" s="66" t="str">
        <f t="shared" si="2008"/>
        <v/>
      </c>
      <c r="XD307" s="66" t="str">
        <f t="shared" si="2009"/>
        <v/>
      </c>
      <c r="XE307" s="66" t="str">
        <f t="shared" si="2010"/>
        <v/>
      </c>
      <c r="XF307" s="66" t="str">
        <f t="shared" si="2011"/>
        <v/>
      </c>
      <c r="XG307" s="66" t="str">
        <f t="shared" si="2012"/>
        <v/>
      </c>
      <c r="XH307" s="66" t="str">
        <f t="shared" si="2013"/>
        <v/>
      </c>
      <c r="XI307" s="66" t="str">
        <f t="shared" si="2014"/>
        <v/>
      </c>
      <c r="XJ307" s="66" t="str">
        <f t="shared" si="2015"/>
        <v/>
      </c>
      <c r="XK307" s="66" t="str">
        <f t="shared" si="2016"/>
        <v/>
      </c>
      <c r="XL307" s="66" t="str">
        <f t="shared" si="2017"/>
        <v/>
      </c>
      <c r="XM307" s="66" t="str">
        <f t="shared" si="2018"/>
        <v/>
      </c>
      <c r="XN307" s="66" t="str">
        <f t="shared" si="2019"/>
        <v/>
      </c>
      <c r="XO307" s="66" t="str">
        <f t="shared" si="2020"/>
        <v/>
      </c>
      <c r="XP307" s="66" t="str">
        <f t="shared" si="2021"/>
        <v/>
      </c>
      <c r="XQ307" s="66" t="str">
        <f t="shared" si="2022"/>
        <v/>
      </c>
      <c r="XR307" s="66" t="str">
        <f t="shared" si="2023"/>
        <v/>
      </c>
      <c r="XS307" s="66" t="str">
        <f t="shared" si="2024"/>
        <v/>
      </c>
      <c r="XT307" s="66" t="str">
        <f t="shared" si="2025"/>
        <v/>
      </c>
      <c r="XU307" s="66" t="str">
        <f t="shared" si="2026"/>
        <v/>
      </c>
      <c r="XV307" s="66" t="str">
        <f t="shared" si="2027"/>
        <v/>
      </c>
      <c r="XW307" s="66" t="str">
        <f t="shared" si="2028"/>
        <v/>
      </c>
      <c r="XX307" s="66" t="str">
        <f t="shared" si="2029"/>
        <v/>
      </c>
      <c r="XY307" s="66" t="str">
        <f t="shared" si="2030"/>
        <v/>
      </c>
      <c r="XZ307" s="66" t="str">
        <f t="shared" si="2031"/>
        <v/>
      </c>
      <c r="YA307" s="66" t="str">
        <f t="shared" si="2032"/>
        <v/>
      </c>
      <c r="YB307" s="66" t="str">
        <f t="shared" si="2033"/>
        <v/>
      </c>
      <c r="YC307" s="66" t="str">
        <f t="shared" si="2034"/>
        <v/>
      </c>
      <c r="YD307" s="66" t="str">
        <f t="shared" si="2035"/>
        <v/>
      </c>
      <c r="YE307" s="66" t="str">
        <f t="shared" si="2036"/>
        <v/>
      </c>
      <c r="YF307" s="66" t="str">
        <f t="shared" si="2037"/>
        <v/>
      </c>
      <c r="YG307" s="66" t="str">
        <f t="shared" si="2038"/>
        <v/>
      </c>
      <c r="YH307" s="66" t="str">
        <f t="shared" si="2039"/>
        <v/>
      </c>
      <c r="YI307" s="66" t="str">
        <f t="shared" si="2040"/>
        <v/>
      </c>
      <c r="YJ307" s="66" t="str">
        <f t="shared" si="2041"/>
        <v/>
      </c>
      <c r="YK307" s="66" t="str">
        <f t="shared" si="2042"/>
        <v/>
      </c>
      <c r="YL307" s="66" t="str">
        <f t="shared" si="2043"/>
        <v/>
      </c>
      <c r="YM307" s="66" t="str">
        <f t="shared" si="2044"/>
        <v/>
      </c>
      <c r="YN307" s="66" t="str">
        <f t="shared" si="2045"/>
        <v/>
      </c>
      <c r="YO307" s="66" t="str">
        <f t="shared" si="2046"/>
        <v/>
      </c>
      <c r="YP307" s="66" t="str">
        <f t="shared" si="2047"/>
        <v/>
      </c>
      <c r="YQ307" s="66" t="str">
        <f t="shared" si="2048"/>
        <v/>
      </c>
      <c r="YR307" s="66" t="str">
        <f t="shared" si="2049"/>
        <v/>
      </c>
      <c r="YS307" s="66" t="str">
        <f t="shared" si="2050"/>
        <v/>
      </c>
      <c r="YT307" s="66" t="str">
        <f t="shared" si="2051"/>
        <v/>
      </c>
      <c r="YU307" s="66" t="str">
        <f t="shared" si="2052"/>
        <v/>
      </c>
      <c r="YV307" s="66" t="str">
        <f t="shared" si="2053"/>
        <v/>
      </c>
      <c r="YW307" s="66" t="str">
        <f t="shared" si="2054"/>
        <v/>
      </c>
      <c r="YX307" s="66" t="str">
        <f t="shared" si="2055"/>
        <v/>
      </c>
      <c r="YY307" s="66" t="str">
        <f t="shared" si="2056"/>
        <v/>
      </c>
      <c r="YZ307" s="66" t="str">
        <f t="shared" si="2057"/>
        <v/>
      </c>
      <c r="ZA307" s="66" t="str">
        <f t="shared" si="2058"/>
        <v/>
      </c>
      <c r="ZB307" s="66" t="str">
        <f t="shared" si="2059"/>
        <v/>
      </c>
      <c r="ZC307" s="66" t="str">
        <f t="shared" si="2060"/>
        <v/>
      </c>
      <c r="ZD307" s="66" t="str">
        <f t="shared" si="2061"/>
        <v/>
      </c>
      <c r="ZE307" s="66" t="str">
        <f t="shared" si="2062"/>
        <v/>
      </c>
      <c r="ZF307" s="66" t="str">
        <f t="shared" si="2063"/>
        <v/>
      </c>
      <c r="ZG307" s="66" t="str">
        <f t="shared" si="2064"/>
        <v/>
      </c>
      <c r="ZH307" s="66" t="str">
        <f t="shared" si="2065"/>
        <v/>
      </c>
      <c r="ZI307" s="66" t="str">
        <f t="shared" si="2066"/>
        <v/>
      </c>
      <c r="ZJ307" s="66" t="str">
        <f t="shared" si="2067"/>
        <v/>
      </c>
      <c r="ZK307" s="66" t="str">
        <f t="shared" si="2068"/>
        <v/>
      </c>
      <c r="ZL307" s="66" t="str">
        <f t="shared" si="2069"/>
        <v/>
      </c>
      <c r="ZM307" s="66" t="str">
        <f t="shared" si="2070"/>
        <v/>
      </c>
      <c r="ZN307" s="66" t="str">
        <f t="shared" si="2071"/>
        <v/>
      </c>
      <c r="ZO307" s="66" t="str">
        <f t="shared" si="2072"/>
        <v/>
      </c>
      <c r="ZP307" s="66" t="str">
        <f t="shared" si="2073"/>
        <v/>
      </c>
      <c r="ZQ307" s="66" t="str">
        <f t="shared" si="2074"/>
        <v/>
      </c>
      <c r="ZR307" s="66" t="str">
        <f t="shared" si="2075"/>
        <v/>
      </c>
      <c r="ZS307" s="66" t="str">
        <f t="shared" si="2076"/>
        <v/>
      </c>
      <c r="ZT307" s="66" t="str">
        <f t="shared" si="2077"/>
        <v/>
      </c>
      <c r="ZU307" s="66" t="str">
        <f t="shared" si="2078"/>
        <v/>
      </c>
      <c r="ZV307" s="66" t="str">
        <f t="shared" si="2079"/>
        <v/>
      </c>
      <c r="ZW307" s="66" t="str">
        <f t="shared" si="2080"/>
        <v/>
      </c>
      <c r="ZX307" s="66" t="str">
        <f t="shared" si="2081"/>
        <v/>
      </c>
      <c r="ZY307" s="66" t="str">
        <f t="shared" si="2082"/>
        <v/>
      </c>
      <c r="ZZ307" s="66" t="str">
        <f t="shared" si="2083"/>
        <v/>
      </c>
      <c r="AAA307" s="66" t="str">
        <f t="shared" si="2084"/>
        <v/>
      </c>
      <c r="AAB307" s="66" t="str">
        <f t="shared" si="2085"/>
        <v/>
      </c>
      <c r="AAC307" s="66" t="str">
        <f t="shared" si="2086"/>
        <v/>
      </c>
      <c r="AAD307" s="66" t="str">
        <f t="shared" si="2087"/>
        <v/>
      </c>
      <c r="AAE307" s="66" t="str">
        <f t="shared" si="2088"/>
        <v/>
      </c>
      <c r="AAF307" s="66" t="str">
        <f t="shared" si="2089"/>
        <v/>
      </c>
      <c r="AAG307" s="66" t="str">
        <f t="shared" si="2090"/>
        <v/>
      </c>
      <c r="AAH307" s="66" t="str">
        <f t="shared" si="2091"/>
        <v/>
      </c>
      <c r="AAI307" s="66" t="str">
        <f t="shared" si="2092"/>
        <v/>
      </c>
      <c r="AAJ307" s="66" t="str">
        <f t="shared" si="2093"/>
        <v/>
      </c>
      <c r="AAK307" s="66" t="str">
        <f t="shared" si="2094"/>
        <v/>
      </c>
      <c r="AAL307" s="66" t="str">
        <f t="shared" si="2095"/>
        <v/>
      </c>
      <c r="AAM307" s="66" t="str">
        <f t="shared" si="2096"/>
        <v/>
      </c>
      <c r="AAN307" s="66" t="str">
        <f t="shared" si="2097"/>
        <v/>
      </c>
      <c r="AAO307" s="66" t="str">
        <f t="shared" si="2098"/>
        <v/>
      </c>
      <c r="AAP307" s="66" t="str">
        <f t="shared" si="2099"/>
        <v/>
      </c>
      <c r="AAQ307" s="66" t="str">
        <f t="shared" si="2100"/>
        <v/>
      </c>
      <c r="AAR307" s="66" t="str">
        <f t="shared" si="2101"/>
        <v/>
      </c>
      <c r="AAS307" s="66" t="str">
        <f t="shared" si="2102"/>
        <v/>
      </c>
      <c r="AAT307" s="66" t="str">
        <f t="shared" si="2103"/>
        <v/>
      </c>
      <c r="AAU307" s="66" t="str">
        <f t="shared" si="2104"/>
        <v/>
      </c>
      <c r="AAV307" s="66" t="str">
        <f t="shared" si="2105"/>
        <v/>
      </c>
      <c r="AAW307" s="66" t="str">
        <f t="shared" si="2106"/>
        <v/>
      </c>
      <c r="AAX307" s="66" t="str">
        <f t="shared" si="2107"/>
        <v/>
      </c>
      <c r="AAY307" s="66" t="str">
        <f t="shared" si="2108"/>
        <v/>
      </c>
      <c r="AAZ307" s="66" t="str">
        <f t="shared" si="2109"/>
        <v/>
      </c>
      <c r="ABA307" s="66" t="str">
        <f t="shared" si="2110"/>
        <v/>
      </c>
      <c r="ABB307" s="66" t="str">
        <f t="shared" si="2111"/>
        <v/>
      </c>
      <c r="ABC307" s="66" t="str">
        <f t="shared" si="2112"/>
        <v/>
      </c>
      <c r="ABD307" s="66" t="str">
        <f t="shared" si="2113"/>
        <v/>
      </c>
      <c r="ABE307" s="66" t="str">
        <f t="shared" si="2114"/>
        <v/>
      </c>
      <c r="ABF307" s="66" t="str">
        <f t="shared" si="2115"/>
        <v/>
      </c>
      <c r="ABG307" s="66" t="str">
        <f t="shared" si="2116"/>
        <v/>
      </c>
      <c r="ABH307" s="66" t="str">
        <f t="shared" si="2117"/>
        <v/>
      </c>
      <c r="ABI307" s="66" t="str">
        <f t="shared" si="2118"/>
        <v/>
      </c>
      <c r="ABJ307" s="66" t="str">
        <f t="shared" si="2119"/>
        <v/>
      </c>
      <c r="ABK307" s="66" t="str">
        <f t="shared" si="2120"/>
        <v/>
      </c>
      <c r="ABL307" s="66" t="str">
        <f t="shared" si="2121"/>
        <v/>
      </c>
      <c r="ABM307" s="66" t="str">
        <f t="shared" si="2122"/>
        <v/>
      </c>
      <c r="ABN307" s="66" t="str">
        <f t="shared" si="2123"/>
        <v/>
      </c>
      <c r="ABO307" s="66" t="str">
        <f t="shared" si="2124"/>
        <v/>
      </c>
      <c r="ABP307" s="66" t="str">
        <f t="shared" si="2125"/>
        <v/>
      </c>
      <c r="ABQ307" s="66" t="str">
        <f t="shared" si="2126"/>
        <v/>
      </c>
      <c r="ABR307" s="66" t="str">
        <f t="shared" si="2127"/>
        <v/>
      </c>
      <c r="ABS307" s="66" t="str">
        <f t="shared" si="2128"/>
        <v/>
      </c>
      <c r="ABT307" s="66" t="str">
        <f t="shared" si="2129"/>
        <v/>
      </c>
      <c r="ABU307" s="66" t="str">
        <f t="shared" si="2130"/>
        <v/>
      </c>
      <c r="ABV307" s="66" t="str">
        <f t="shared" si="2131"/>
        <v/>
      </c>
      <c r="ABW307" s="66" t="str">
        <f t="shared" si="2132"/>
        <v/>
      </c>
      <c r="ABX307" s="66" t="str">
        <f t="shared" si="2133"/>
        <v/>
      </c>
      <c r="ABY307" s="66" t="str">
        <f t="shared" si="2134"/>
        <v/>
      </c>
      <c r="ABZ307" s="66" t="str">
        <f t="shared" si="2135"/>
        <v/>
      </c>
      <c r="ACA307" s="66" t="str">
        <f t="shared" si="2136"/>
        <v/>
      </c>
      <c r="ACB307" s="66" t="str">
        <f t="shared" si="2137"/>
        <v/>
      </c>
      <c r="ACC307" s="66" t="str">
        <f t="shared" si="2138"/>
        <v/>
      </c>
      <c r="ACD307" s="66" t="str">
        <f t="shared" si="2139"/>
        <v/>
      </c>
      <c r="ACE307" s="66" t="str">
        <f t="shared" si="2140"/>
        <v/>
      </c>
      <c r="ACF307" s="66" t="str">
        <f t="shared" si="2141"/>
        <v/>
      </c>
      <c r="ACG307" s="66" t="str">
        <f t="shared" si="2142"/>
        <v/>
      </c>
      <c r="ACH307" s="66" t="str">
        <f t="shared" si="2143"/>
        <v/>
      </c>
      <c r="ACI307" s="66" t="str">
        <f t="shared" si="2144"/>
        <v/>
      </c>
      <c r="ACJ307" s="66" t="str">
        <f t="shared" si="2145"/>
        <v/>
      </c>
      <c r="ACK307" s="66" t="str">
        <f t="shared" si="2146"/>
        <v/>
      </c>
      <c r="ACL307" s="66" t="str">
        <f t="shared" si="2147"/>
        <v/>
      </c>
      <c r="ACM307" s="66" t="str">
        <f t="shared" ref="ACM307:ACN307" si="2199">IF(AND(ACS$3="Unit", ACL307=""), "", IF(AND(ACS$3="Unit", ACL307="-"),"", IF(ACS$3="Unit", "kg/GJ delivered", IF(AND(NY307&lt;&gt;"", NY307&lt;&gt;"-", NX307="-"),"", IF($H307="","", IF(NX307="nd", "",IF(NX307="&lt;n.a.&gt;", "", IF(NY307="#/MJ", "", IF(NY307="kg/GJ delivered",NX307,IF(NY307="g/MJ delivered",NX307,IF(NY307="kg/MJ delivered",NX307*1000,IF(NY307="mg/MJ delivered",NX307/1000,IF(NY307="g/kg",((NX307)*(1/$I307)*(1/$H307)),IF(NY307="mg/kg",((NX307/1000)*(1/$I307)*(1/$H307)),IF(NY307="mg/MJ delivered",NX307/1000,IF(NY307="-","","Error"))))))))))))))))</f>
        <v/>
      </c>
      <c r="ACN307" s="66" t="str">
        <f t="shared" si="2199"/>
        <v/>
      </c>
      <c r="ACO307" s="66" t="str">
        <f t="shared" si="2149"/>
        <v/>
      </c>
      <c r="ACP307" s="66" t="str">
        <f t="shared" si="2150"/>
        <v/>
      </c>
      <c r="ACQ307" s="66" t="str">
        <f t="shared" si="2151"/>
        <v/>
      </c>
      <c r="ACR307" s="66" t="str">
        <f t="shared" si="2152"/>
        <v/>
      </c>
      <c r="ACS307" s="66" t="str">
        <f t="shared" si="2153"/>
        <v/>
      </c>
      <c r="ACT307" s="66" t="str">
        <f t="shared" si="2154"/>
        <v/>
      </c>
    </row>
    <row r="308" spans="2:774" ht="15.75" customHeight="1" x14ac:dyDescent="0.25">
      <c r="B308" s="66">
        <v>361</v>
      </c>
      <c r="C308" s="66" t="s">
        <v>1276</v>
      </c>
      <c r="D308" s="66" t="s">
        <v>1675</v>
      </c>
      <c r="E308" s="156" t="s">
        <v>1453</v>
      </c>
      <c r="F308" s="66" t="s">
        <v>497</v>
      </c>
      <c r="G308" s="66" t="s">
        <v>490</v>
      </c>
      <c r="H308" s="126">
        <f>'Thermal Efficiency'!$I$20</f>
        <v>0.17175000000000001</v>
      </c>
      <c r="I308" s="130">
        <f>'Heating Values'!$D$6</f>
        <v>13.95</v>
      </c>
      <c r="J308" s="66" t="str">
        <f t="shared" si="1759"/>
        <v>Firewood, Traditional, IN</v>
      </c>
      <c r="K308" s="66" t="s">
        <v>1254</v>
      </c>
      <c r="L308" s="66" t="s">
        <v>1254</v>
      </c>
      <c r="M308" s="66" t="s">
        <v>1254</v>
      </c>
      <c r="N308" s="66" t="s">
        <v>1254</v>
      </c>
      <c r="O308" s="66" t="s">
        <v>1188</v>
      </c>
      <c r="P308" s="66" t="str">
        <f t="shared" si="1768"/>
        <v>IN</v>
      </c>
      <c r="Q308" s="66" t="s">
        <v>2</v>
      </c>
      <c r="R308" s="162">
        <v>54</v>
      </c>
      <c r="S308" s="158" t="s">
        <v>523</v>
      </c>
      <c r="T308" s="158" t="s">
        <v>128</v>
      </c>
      <c r="U308" s="158" t="s">
        <v>128</v>
      </c>
      <c r="V308" s="158" t="s">
        <v>128</v>
      </c>
      <c r="W308" s="158" t="s">
        <v>128</v>
      </c>
      <c r="X308" s="158" t="s">
        <v>128</v>
      </c>
      <c r="Y308" s="158" t="s">
        <v>128</v>
      </c>
      <c r="Z308" s="158" t="s">
        <v>128</v>
      </c>
      <c r="AA308" s="158" t="s">
        <v>128</v>
      </c>
      <c r="AB308" s="158" t="s">
        <v>128</v>
      </c>
      <c r="AC308" s="158" t="s">
        <v>128</v>
      </c>
      <c r="AD308" s="158" t="s">
        <v>128</v>
      </c>
      <c r="AE308" s="158" t="s">
        <v>128</v>
      </c>
      <c r="AF308" s="158" t="s">
        <v>128</v>
      </c>
      <c r="AG308" s="158" t="s">
        <v>128</v>
      </c>
      <c r="AH308" s="158" t="s">
        <v>128</v>
      </c>
      <c r="AI308" s="158" t="s">
        <v>128</v>
      </c>
      <c r="AJ308" s="158" t="s">
        <v>128</v>
      </c>
      <c r="AK308" s="158" t="s">
        <v>128</v>
      </c>
      <c r="AL308" s="158" t="s">
        <v>128</v>
      </c>
      <c r="AM308" s="158" t="s">
        <v>128</v>
      </c>
      <c r="AN308" s="158" t="s">
        <v>128</v>
      </c>
      <c r="AO308" s="158" t="s">
        <v>128</v>
      </c>
      <c r="AP308" s="158" t="s">
        <v>128</v>
      </c>
      <c r="AQ308" s="158" t="s">
        <v>128</v>
      </c>
      <c r="AR308" s="158" t="s">
        <v>128</v>
      </c>
      <c r="AS308" s="158" t="s">
        <v>128</v>
      </c>
      <c r="AT308" s="158" t="s">
        <v>128</v>
      </c>
      <c r="AU308" s="158" t="s">
        <v>128</v>
      </c>
      <c r="AV308" s="158" t="s">
        <v>128</v>
      </c>
      <c r="AW308" s="158" t="s">
        <v>128</v>
      </c>
      <c r="AX308" s="158" t="s">
        <v>128</v>
      </c>
      <c r="AY308" s="158" t="s">
        <v>128</v>
      </c>
      <c r="AZ308" s="158" t="s">
        <v>128</v>
      </c>
      <c r="BA308" s="158" t="s">
        <v>128</v>
      </c>
      <c r="BB308" s="158" t="s">
        <v>128</v>
      </c>
      <c r="BC308" s="158" t="s">
        <v>128</v>
      </c>
      <c r="BD308" s="158" t="s">
        <v>128</v>
      </c>
      <c r="BE308" s="158" t="s">
        <v>128</v>
      </c>
      <c r="BF308" s="158" t="s">
        <v>128</v>
      </c>
      <c r="BG308" s="158" t="s">
        <v>128</v>
      </c>
      <c r="BH308" s="158" t="s">
        <v>128</v>
      </c>
      <c r="BI308" s="158" t="s">
        <v>128</v>
      </c>
      <c r="BJ308" s="158" t="s">
        <v>128</v>
      </c>
      <c r="BK308" s="158" t="s">
        <v>128</v>
      </c>
      <c r="BL308" s="158" t="s">
        <v>128</v>
      </c>
      <c r="BM308" s="158" t="s">
        <v>128</v>
      </c>
      <c r="BN308" s="158" t="s">
        <v>128</v>
      </c>
      <c r="BO308" s="158" t="s">
        <v>128</v>
      </c>
      <c r="BP308" s="158" t="s">
        <v>128</v>
      </c>
      <c r="BQ308" s="158" t="s">
        <v>128</v>
      </c>
      <c r="BR308" s="158" t="s">
        <v>128</v>
      </c>
      <c r="BS308" s="158" t="s">
        <v>128</v>
      </c>
      <c r="BT308" s="158" t="s">
        <v>128</v>
      </c>
      <c r="BU308" s="158" t="s">
        <v>128</v>
      </c>
      <c r="BV308" s="158" t="s">
        <v>128</v>
      </c>
      <c r="BW308" s="158" t="s">
        <v>128</v>
      </c>
      <c r="BX308" s="158" t="s">
        <v>128</v>
      </c>
      <c r="BY308" s="158" t="s">
        <v>128</v>
      </c>
      <c r="BZ308" s="158" t="s">
        <v>128</v>
      </c>
      <c r="CA308" s="158" t="s">
        <v>128</v>
      </c>
      <c r="CB308" s="158" t="s">
        <v>128</v>
      </c>
      <c r="CC308" s="158" t="s">
        <v>128</v>
      </c>
      <c r="CD308" s="158" t="s">
        <v>128</v>
      </c>
      <c r="CE308" s="158" t="s">
        <v>128</v>
      </c>
      <c r="CF308" s="158" t="s">
        <v>128</v>
      </c>
      <c r="CG308" s="158" t="s">
        <v>128</v>
      </c>
      <c r="CH308" s="158" t="s">
        <v>128</v>
      </c>
      <c r="CI308" s="158" t="s">
        <v>128</v>
      </c>
      <c r="CJ308" s="158" t="s">
        <v>128</v>
      </c>
      <c r="CK308" s="158" t="s">
        <v>128</v>
      </c>
      <c r="CL308" s="158" t="s">
        <v>128</v>
      </c>
      <c r="CM308" s="158" t="s">
        <v>128</v>
      </c>
      <c r="CN308" s="158" t="s">
        <v>128</v>
      </c>
      <c r="CO308" s="158" t="s">
        <v>128</v>
      </c>
      <c r="CP308" s="158" t="s">
        <v>128</v>
      </c>
      <c r="CQ308" s="158" t="s">
        <v>128</v>
      </c>
      <c r="CR308" s="158" t="s">
        <v>128</v>
      </c>
      <c r="CS308" s="158" t="s">
        <v>128</v>
      </c>
      <c r="CT308" s="158" t="s">
        <v>128</v>
      </c>
      <c r="CU308" s="158" t="s">
        <v>128</v>
      </c>
      <c r="CV308" s="158" t="s">
        <v>128</v>
      </c>
      <c r="CW308" s="158" t="s">
        <v>128</v>
      </c>
      <c r="CX308" s="158" t="s">
        <v>128</v>
      </c>
      <c r="CY308" s="158" t="s">
        <v>128</v>
      </c>
      <c r="CZ308" s="158" t="s">
        <v>128</v>
      </c>
      <c r="DA308" s="158" t="s">
        <v>128</v>
      </c>
      <c r="DB308" s="158" t="s">
        <v>128</v>
      </c>
      <c r="DC308" s="158" t="s">
        <v>128</v>
      </c>
      <c r="DD308" s="158" t="s">
        <v>128</v>
      </c>
      <c r="DE308" s="158" t="s">
        <v>128</v>
      </c>
      <c r="DF308" s="158" t="s">
        <v>128</v>
      </c>
      <c r="DG308" s="158" t="s">
        <v>128</v>
      </c>
      <c r="DH308" s="158" t="s">
        <v>128</v>
      </c>
      <c r="DI308" s="158" t="s">
        <v>128</v>
      </c>
      <c r="DJ308" s="158" t="s">
        <v>128</v>
      </c>
      <c r="DK308" s="158" t="s">
        <v>128</v>
      </c>
      <c r="DL308" s="158" t="s">
        <v>128</v>
      </c>
      <c r="DM308" s="158" t="s">
        <v>128</v>
      </c>
      <c r="DN308" s="158" t="s">
        <v>128</v>
      </c>
      <c r="DO308" s="158" t="s">
        <v>128</v>
      </c>
      <c r="DP308" s="158" t="s">
        <v>128</v>
      </c>
      <c r="DQ308" s="158" t="s">
        <v>128</v>
      </c>
      <c r="DR308" s="158" t="s">
        <v>128</v>
      </c>
      <c r="DS308" s="158" t="s">
        <v>128</v>
      </c>
      <c r="DT308" s="158" t="s">
        <v>128</v>
      </c>
      <c r="DU308" s="158" t="s">
        <v>128</v>
      </c>
      <c r="DV308" s="158" t="s">
        <v>128</v>
      </c>
      <c r="DW308" s="158" t="s">
        <v>128</v>
      </c>
      <c r="DX308" s="158" t="s">
        <v>128</v>
      </c>
      <c r="DY308" s="158" t="s">
        <v>128</v>
      </c>
      <c r="DZ308" s="158" t="s">
        <v>128</v>
      </c>
      <c r="EA308" s="158" t="s">
        <v>128</v>
      </c>
      <c r="EB308" s="158" t="s">
        <v>128</v>
      </c>
      <c r="EC308" s="158" t="s">
        <v>128</v>
      </c>
      <c r="ED308" s="158" t="s">
        <v>128</v>
      </c>
      <c r="EE308" s="158" t="s">
        <v>128</v>
      </c>
      <c r="EF308" s="158" t="s">
        <v>128</v>
      </c>
      <c r="EG308" s="158" t="s">
        <v>128</v>
      </c>
      <c r="EH308" s="158" t="s">
        <v>128</v>
      </c>
      <c r="EI308" s="158" t="s">
        <v>128</v>
      </c>
      <c r="EJ308" s="158" t="s">
        <v>128</v>
      </c>
      <c r="EK308" s="158" t="s">
        <v>128</v>
      </c>
      <c r="EL308" s="158" t="s">
        <v>128</v>
      </c>
      <c r="EM308" s="158" t="s">
        <v>128</v>
      </c>
      <c r="EN308" s="158" t="s">
        <v>128</v>
      </c>
      <c r="EO308" s="158" t="s">
        <v>128</v>
      </c>
      <c r="EP308" s="158" t="s">
        <v>128</v>
      </c>
      <c r="EQ308" s="158" t="s">
        <v>128</v>
      </c>
      <c r="ER308" s="158" t="s">
        <v>128</v>
      </c>
      <c r="ES308" s="158" t="s">
        <v>128</v>
      </c>
      <c r="ET308" s="158" t="s">
        <v>128</v>
      </c>
      <c r="EU308" s="158" t="s">
        <v>128</v>
      </c>
      <c r="EV308" s="158" t="s">
        <v>128</v>
      </c>
      <c r="EW308" s="158" t="s">
        <v>128</v>
      </c>
      <c r="EX308" s="158" t="s">
        <v>128</v>
      </c>
      <c r="EY308" s="158" t="s">
        <v>128</v>
      </c>
      <c r="EZ308" s="158" t="s">
        <v>128</v>
      </c>
      <c r="FA308" s="158" t="s">
        <v>128</v>
      </c>
      <c r="FB308" s="158" t="s">
        <v>128</v>
      </c>
      <c r="FC308" s="158" t="s">
        <v>128</v>
      </c>
      <c r="FD308" s="158" t="s">
        <v>128</v>
      </c>
      <c r="FE308" s="158" t="s">
        <v>128</v>
      </c>
      <c r="FF308" s="158" t="s">
        <v>128</v>
      </c>
      <c r="FG308" s="158" t="s">
        <v>128</v>
      </c>
      <c r="FH308" s="158" t="s">
        <v>128</v>
      </c>
      <c r="FI308" s="158" t="s">
        <v>128</v>
      </c>
      <c r="FJ308" s="158" t="s">
        <v>128</v>
      </c>
      <c r="FK308" s="158" t="s">
        <v>128</v>
      </c>
      <c r="FL308" s="158" t="s">
        <v>128</v>
      </c>
      <c r="FM308" s="158" t="s">
        <v>128</v>
      </c>
      <c r="FN308" s="158" t="s">
        <v>128</v>
      </c>
      <c r="FO308" s="158" t="s">
        <v>128</v>
      </c>
      <c r="FP308" s="158" t="s">
        <v>128</v>
      </c>
      <c r="FQ308" s="158" t="s">
        <v>128</v>
      </c>
      <c r="FR308" s="158" t="s">
        <v>128</v>
      </c>
      <c r="FS308" s="158" t="s">
        <v>128</v>
      </c>
      <c r="FT308" s="158" t="s">
        <v>128</v>
      </c>
      <c r="FU308" s="158" t="s">
        <v>128</v>
      </c>
      <c r="FV308" s="158" t="s">
        <v>128</v>
      </c>
      <c r="FW308" s="158" t="s">
        <v>128</v>
      </c>
      <c r="FX308" s="158" t="s">
        <v>128</v>
      </c>
      <c r="FY308" s="158" t="s">
        <v>128</v>
      </c>
      <c r="FZ308" s="158" t="s">
        <v>128</v>
      </c>
      <c r="GA308" s="158" t="s">
        <v>128</v>
      </c>
      <c r="GB308" s="158" t="s">
        <v>128</v>
      </c>
      <c r="GC308" s="158" t="s">
        <v>128</v>
      </c>
      <c r="GD308" s="158" t="s">
        <v>128</v>
      </c>
      <c r="GE308" s="158" t="s">
        <v>128</v>
      </c>
      <c r="GF308" s="158" t="s">
        <v>128</v>
      </c>
      <c r="GG308" s="158" t="s">
        <v>128</v>
      </c>
      <c r="GH308" s="158" t="s">
        <v>128</v>
      </c>
      <c r="GI308" s="158" t="s">
        <v>128</v>
      </c>
      <c r="GJ308" s="158" t="s">
        <v>128</v>
      </c>
      <c r="GK308" s="158" t="s">
        <v>128</v>
      </c>
      <c r="GL308" s="158" t="s">
        <v>128</v>
      </c>
      <c r="GM308" s="158" t="s">
        <v>128</v>
      </c>
      <c r="GN308" s="158" t="s">
        <v>128</v>
      </c>
      <c r="GO308" s="158" t="s">
        <v>128</v>
      </c>
      <c r="GP308" s="158" t="s">
        <v>128</v>
      </c>
      <c r="GQ308" s="158" t="s">
        <v>128</v>
      </c>
      <c r="GR308" s="158" t="s">
        <v>128</v>
      </c>
      <c r="GS308" s="158" t="s">
        <v>128</v>
      </c>
      <c r="GT308" s="158" t="s">
        <v>128</v>
      </c>
      <c r="GU308" s="158" t="s">
        <v>128</v>
      </c>
      <c r="GV308" s="158" t="s">
        <v>128</v>
      </c>
      <c r="GW308" s="158" t="s">
        <v>128</v>
      </c>
      <c r="GX308" s="158" t="s">
        <v>128</v>
      </c>
      <c r="GY308" s="158" t="s">
        <v>128</v>
      </c>
      <c r="GZ308" s="158" t="s">
        <v>128</v>
      </c>
      <c r="HA308" s="158" t="s">
        <v>128</v>
      </c>
      <c r="HB308" s="158" t="s">
        <v>128</v>
      </c>
      <c r="HC308" s="158" t="s">
        <v>128</v>
      </c>
      <c r="HD308" s="158" t="s">
        <v>128</v>
      </c>
      <c r="HE308" s="158" t="s">
        <v>128</v>
      </c>
      <c r="HF308" s="158" t="s">
        <v>128</v>
      </c>
      <c r="HG308" s="158" t="s">
        <v>128</v>
      </c>
      <c r="HH308" s="158" t="s">
        <v>128</v>
      </c>
      <c r="HI308" s="158" t="s">
        <v>128</v>
      </c>
      <c r="HJ308" s="158" t="s">
        <v>128</v>
      </c>
      <c r="HK308" s="158" t="s">
        <v>128</v>
      </c>
      <c r="HL308" s="158" t="s">
        <v>128</v>
      </c>
      <c r="HM308" s="158" t="s">
        <v>128</v>
      </c>
      <c r="HN308" s="158" t="s">
        <v>128</v>
      </c>
      <c r="HO308" s="158" t="s">
        <v>128</v>
      </c>
      <c r="HP308" s="158" t="s">
        <v>128</v>
      </c>
      <c r="HQ308" s="158" t="s">
        <v>128</v>
      </c>
      <c r="HR308" s="158" t="s">
        <v>128</v>
      </c>
      <c r="HS308" s="158" t="s">
        <v>128</v>
      </c>
      <c r="HT308" s="158" t="s">
        <v>128</v>
      </c>
      <c r="HU308" s="158" t="s">
        <v>128</v>
      </c>
      <c r="HV308" s="158" t="s">
        <v>128</v>
      </c>
      <c r="HW308" s="158" t="s">
        <v>128</v>
      </c>
      <c r="HX308" s="158" t="s">
        <v>128</v>
      </c>
      <c r="HY308" s="158" t="s">
        <v>128</v>
      </c>
      <c r="HZ308" s="158" t="s">
        <v>128</v>
      </c>
      <c r="IA308" s="158" t="s">
        <v>128</v>
      </c>
      <c r="IB308" s="158" t="s">
        <v>128</v>
      </c>
      <c r="IC308" s="158" t="s">
        <v>128</v>
      </c>
      <c r="ID308" s="158" t="s">
        <v>128</v>
      </c>
      <c r="IE308" s="158" t="s">
        <v>128</v>
      </c>
      <c r="IF308" s="158" t="s">
        <v>128</v>
      </c>
      <c r="IG308" s="158" t="s">
        <v>128</v>
      </c>
      <c r="IH308" s="158" t="s">
        <v>128</v>
      </c>
      <c r="II308" s="158" t="s">
        <v>128</v>
      </c>
      <c r="IJ308" s="158" t="s">
        <v>128</v>
      </c>
      <c r="IK308" s="158" t="s">
        <v>128</v>
      </c>
      <c r="IL308" s="158" t="s">
        <v>128</v>
      </c>
      <c r="IM308" s="158" t="s">
        <v>128</v>
      </c>
      <c r="IN308" s="158" t="s">
        <v>128</v>
      </c>
      <c r="IO308" s="158" t="s">
        <v>128</v>
      </c>
      <c r="IP308" s="158" t="s">
        <v>128</v>
      </c>
      <c r="IQ308" s="158" t="s">
        <v>128</v>
      </c>
      <c r="IR308" s="158" t="s">
        <v>128</v>
      </c>
      <c r="IS308" s="158" t="s">
        <v>128</v>
      </c>
      <c r="IT308" s="158" t="s">
        <v>128</v>
      </c>
      <c r="IU308" s="158" t="s">
        <v>128</v>
      </c>
      <c r="IV308" s="158" t="s">
        <v>128</v>
      </c>
      <c r="IW308" s="158" t="s">
        <v>128</v>
      </c>
      <c r="IX308" s="158" t="s">
        <v>128</v>
      </c>
      <c r="IY308" s="158" t="s">
        <v>128</v>
      </c>
      <c r="IZ308" s="158" t="s">
        <v>128</v>
      </c>
      <c r="JA308" s="158" t="s">
        <v>128</v>
      </c>
      <c r="JB308" s="158" t="s">
        <v>128</v>
      </c>
      <c r="JC308" s="158" t="s">
        <v>128</v>
      </c>
      <c r="JD308" s="158" t="s">
        <v>128</v>
      </c>
      <c r="JE308" s="158" t="s">
        <v>128</v>
      </c>
      <c r="JF308" s="158" t="s">
        <v>128</v>
      </c>
      <c r="JG308" s="158" t="s">
        <v>128</v>
      </c>
      <c r="JH308" s="158" t="s">
        <v>128</v>
      </c>
      <c r="JI308" s="158" t="s">
        <v>128</v>
      </c>
      <c r="JJ308" s="158" t="s">
        <v>128</v>
      </c>
      <c r="JK308" s="158" t="s">
        <v>128</v>
      </c>
      <c r="JL308" s="158" t="s">
        <v>128</v>
      </c>
      <c r="JM308" s="158" t="s">
        <v>128</v>
      </c>
      <c r="JN308" s="158" t="s">
        <v>128</v>
      </c>
      <c r="JO308" s="158" t="s">
        <v>128</v>
      </c>
      <c r="JP308" s="158" t="s">
        <v>128</v>
      </c>
      <c r="JQ308" s="158" t="s">
        <v>128</v>
      </c>
      <c r="JR308" s="158" t="s">
        <v>128</v>
      </c>
      <c r="JS308" s="158" t="s">
        <v>128</v>
      </c>
      <c r="JT308" s="158" t="s">
        <v>128</v>
      </c>
      <c r="JU308" s="158" t="s">
        <v>128</v>
      </c>
      <c r="JV308" s="158" t="s">
        <v>128</v>
      </c>
      <c r="JW308" s="158" t="s">
        <v>128</v>
      </c>
      <c r="JX308" s="158" t="s">
        <v>128</v>
      </c>
      <c r="JY308" s="158" t="s">
        <v>128</v>
      </c>
      <c r="JZ308" s="158" t="s">
        <v>128</v>
      </c>
      <c r="KA308" s="158" t="s">
        <v>128</v>
      </c>
      <c r="KB308" s="158" t="s">
        <v>128</v>
      </c>
      <c r="KC308" s="158" t="s">
        <v>128</v>
      </c>
      <c r="KD308" s="158" t="s">
        <v>128</v>
      </c>
      <c r="KE308" s="158" t="s">
        <v>128</v>
      </c>
      <c r="KF308" s="158" t="s">
        <v>128</v>
      </c>
      <c r="KG308" s="158" t="s">
        <v>128</v>
      </c>
      <c r="KH308" s="158" t="s">
        <v>128</v>
      </c>
      <c r="KI308" s="158" t="s">
        <v>128</v>
      </c>
      <c r="KJ308" s="158" t="s">
        <v>128</v>
      </c>
      <c r="KK308" s="158" t="s">
        <v>128</v>
      </c>
      <c r="KL308" s="158" t="s">
        <v>128</v>
      </c>
      <c r="KM308" s="158" t="s">
        <v>128</v>
      </c>
      <c r="KN308" s="158" t="s">
        <v>128</v>
      </c>
      <c r="KO308" s="158" t="s">
        <v>128</v>
      </c>
      <c r="KP308" s="158" t="s">
        <v>128</v>
      </c>
      <c r="KQ308" s="158" t="s">
        <v>128</v>
      </c>
      <c r="KR308" s="158" t="s">
        <v>128</v>
      </c>
      <c r="KS308" s="158" t="s">
        <v>128</v>
      </c>
      <c r="KT308" s="158" t="s">
        <v>128</v>
      </c>
      <c r="KU308" s="158" t="s">
        <v>128</v>
      </c>
      <c r="KV308" s="158" t="s">
        <v>128</v>
      </c>
      <c r="KW308" s="158" t="s">
        <v>128</v>
      </c>
      <c r="KX308" s="158" t="s">
        <v>128</v>
      </c>
      <c r="KY308" s="158" t="s">
        <v>128</v>
      </c>
      <c r="KZ308" s="158" t="s">
        <v>128</v>
      </c>
      <c r="LA308" s="158" t="s">
        <v>128</v>
      </c>
      <c r="LB308" s="158" t="s">
        <v>128</v>
      </c>
      <c r="LC308" s="158" t="s">
        <v>128</v>
      </c>
      <c r="LD308" s="158" t="s">
        <v>128</v>
      </c>
      <c r="LE308" s="158" t="s">
        <v>128</v>
      </c>
      <c r="LF308" s="158" t="s">
        <v>128</v>
      </c>
      <c r="LG308" s="158" t="s">
        <v>128</v>
      </c>
      <c r="LH308" s="158" t="s">
        <v>128</v>
      </c>
      <c r="LI308" s="158" t="s">
        <v>128</v>
      </c>
      <c r="LJ308" s="158" t="s">
        <v>128</v>
      </c>
      <c r="LK308" s="158" t="s">
        <v>128</v>
      </c>
      <c r="LL308" s="158" t="s">
        <v>128</v>
      </c>
      <c r="LM308" s="158" t="s">
        <v>128</v>
      </c>
      <c r="LN308" s="158" t="s">
        <v>128</v>
      </c>
      <c r="LO308" s="158" t="s">
        <v>128</v>
      </c>
      <c r="LP308" s="158" t="s">
        <v>128</v>
      </c>
      <c r="LQ308" s="158" t="s">
        <v>128</v>
      </c>
      <c r="LR308" s="158" t="s">
        <v>128</v>
      </c>
      <c r="LS308" s="158" t="s">
        <v>128</v>
      </c>
      <c r="LT308" s="158" t="s">
        <v>128</v>
      </c>
      <c r="LU308" s="158" t="s">
        <v>128</v>
      </c>
      <c r="LV308" s="158" t="s">
        <v>128</v>
      </c>
      <c r="LW308" s="158" t="s">
        <v>128</v>
      </c>
      <c r="LX308" s="158" t="s">
        <v>128</v>
      </c>
      <c r="LY308" s="158" t="s">
        <v>128</v>
      </c>
      <c r="LZ308" s="158" t="s">
        <v>128</v>
      </c>
      <c r="MA308" s="158" t="s">
        <v>128</v>
      </c>
      <c r="MB308" s="158" t="s">
        <v>128</v>
      </c>
      <c r="MC308" s="158" t="s">
        <v>128</v>
      </c>
      <c r="MD308" s="158" t="s">
        <v>128</v>
      </c>
      <c r="ME308" s="158" t="s">
        <v>128</v>
      </c>
      <c r="MF308" s="158" t="s">
        <v>128</v>
      </c>
      <c r="MG308" s="158" t="s">
        <v>128</v>
      </c>
      <c r="MH308" s="158" t="s">
        <v>128</v>
      </c>
      <c r="MI308" s="158" t="s">
        <v>128</v>
      </c>
      <c r="MJ308" s="158" t="s">
        <v>128</v>
      </c>
      <c r="MK308" s="158" t="s">
        <v>128</v>
      </c>
      <c r="ML308" s="158" t="s">
        <v>128</v>
      </c>
      <c r="MM308" s="158" t="s">
        <v>128</v>
      </c>
      <c r="MN308" s="158" t="s">
        <v>128</v>
      </c>
      <c r="MO308" s="158" t="s">
        <v>128</v>
      </c>
      <c r="MP308" s="158" t="s">
        <v>128</v>
      </c>
      <c r="MQ308" s="158" t="s">
        <v>128</v>
      </c>
      <c r="MR308" s="158" t="s">
        <v>128</v>
      </c>
      <c r="MS308" s="158" t="s">
        <v>128</v>
      </c>
      <c r="MT308" s="158" t="s">
        <v>128</v>
      </c>
      <c r="MU308" s="158" t="s">
        <v>128</v>
      </c>
      <c r="MV308" s="158" t="s">
        <v>128</v>
      </c>
      <c r="MW308" s="158" t="s">
        <v>128</v>
      </c>
      <c r="MX308" s="158" t="s">
        <v>128</v>
      </c>
      <c r="MY308" s="158" t="s">
        <v>128</v>
      </c>
      <c r="MZ308" s="158" t="s">
        <v>128</v>
      </c>
      <c r="NA308" s="158" t="s">
        <v>128</v>
      </c>
      <c r="NB308" s="158" t="s">
        <v>128</v>
      </c>
      <c r="NC308" s="158" t="s">
        <v>128</v>
      </c>
      <c r="ND308" s="158" t="s">
        <v>128</v>
      </c>
      <c r="NE308" s="158" t="s">
        <v>128</v>
      </c>
      <c r="NF308" s="158" t="s">
        <v>128</v>
      </c>
      <c r="NG308" s="158" t="s">
        <v>128</v>
      </c>
      <c r="NH308" s="158" t="s">
        <v>128</v>
      </c>
      <c r="NI308" s="158" t="s">
        <v>128</v>
      </c>
      <c r="NJ308" s="158" t="s">
        <v>128</v>
      </c>
      <c r="NK308" s="158" t="s">
        <v>128</v>
      </c>
      <c r="NL308" s="158" t="s">
        <v>128</v>
      </c>
      <c r="NM308" s="158" t="s">
        <v>128</v>
      </c>
      <c r="NN308" s="158" t="s">
        <v>128</v>
      </c>
      <c r="NO308" s="158" t="s">
        <v>128</v>
      </c>
      <c r="NP308" s="158" t="s">
        <v>128</v>
      </c>
      <c r="NQ308" s="158" t="s">
        <v>128</v>
      </c>
      <c r="NR308" s="158" t="s">
        <v>128</v>
      </c>
      <c r="NS308" s="158" t="s">
        <v>128</v>
      </c>
      <c r="NT308" s="158" t="s">
        <v>128</v>
      </c>
      <c r="NU308" s="158" t="s">
        <v>128</v>
      </c>
      <c r="NV308" s="158" t="s">
        <v>128</v>
      </c>
      <c r="NW308" s="158" t="s">
        <v>128</v>
      </c>
      <c r="NX308" s="158" t="s">
        <v>128</v>
      </c>
      <c r="NY308" s="158" t="s">
        <v>128</v>
      </c>
      <c r="NZ308" s="158" t="s">
        <v>128</v>
      </c>
      <c r="OA308" s="158" t="s">
        <v>128</v>
      </c>
      <c r="OB308" s="158" t="s">
        <v>128</v>
      </c>
      <c r="OC308" s="158" t="s">
        <v>128</v>
      </c>
      <c r="OD308" s="158" t="s">
        <v>128</v>
      </c>
      <c r="OE308" s="170" t="s">
        <v>128</v>
      </c>
      <c r="OF308" s="181"/>
      <c r="OG308" s="174">
        <f t="shared" si="1778"/>
        <v>22.538385688125093</v>
      </c>
      <c r="OH308" s="66" t="str">
        <f t="shared" si="1779"/>
        <v>kg/GJ delivered</v>
      </c>
      <c r="OI308" s="66" t="str">
        <f t="shared" si="1780"/>
        <v/>
      </c>
      <c r="OJ308" s="66" t="str">
        <f t="shared" si="1781"/>
        <v/>
      </c>
      <c r="OK308" s="66" t="str">
        <f t="shared" si="1782"/>
        <v/>
      </c>
      <c r="OL308" s="66" t="str">
        <f t="shared" si="1783"/>
        <v/>
      </c>
      <c r="OM308" s="66" t="str">
        <f t="shared" si="1784"/>
        <v/>
      </c>
      <c r="ON308" s="66" t="str">
        <f t="shared" si="1785"/>
        <v/>
      </c>
      <c r="OO308" s="66" t="str">
        <f t="shared" si="1786"/>
        <v/>
      </c>
      <c r="OP308" s="66" t="str">
        <f t="shared" si="1787"/>
        <v/>
      </c>
      <c r="OQ308" s="66" t="str">
        <f t="shared" si="1788"/>
        <v/>
      </c>
      <c r="OR308" s="66" t="str">
        <f t="shared" si="1789"/>
        <v/>
      </c>
      <c r="OS308" s="66" t="str">
        <f t="shared" si="1790"/>
        <v/>
      </c>
      <c r="OT308" s="66" t="str">
        <f t="shared" si="1791"/>
        <v/>
      </c>
      <c r="OU308" s="66" t="str">
        <f t="shared" si="1792"/>
        <v/>
      </c>
      <c r="OV308" s="66" t="str">
        <f t="shared" si="1793"/>
        <v/>
      </c>
      <c r="OW308" s="66" t="str">
        <f t="shared" si="1794"/>
        <v/>
      </c>
      <c r="OX308" s="66" t="str">
        <f t="shared" si="1795"/>
        <v/>
      </c>
      <c r="OY308" s="66" t="str">
        <f t="shared" si="1796"/>
        <v/>
      </c>
      <c r="OZ308" s="66" t="str">
        <f t="shared" si="1797"/>
        <v/>
      </c>
      <c r="PA308" s="66" t="str">
        <f t="shared" si="1798"/>
        <v/>
      </c>
      <c r="PB308" s="66" t="str">
        <f t="shared" si="1799"/>
        <v/>
      </c>
      <c r="PC308" s="66" t="str">
        <f t="shared" si="1800"/>
        <v/>
      </c>
      <c r="PD308" s="66" t="str">
        <f t="shared" si="1801"/>
        <v/>
      </c>
      <c r="PE308" s="66" t="str">
        <f t="shared" si="1802"/>
        <v/>
      </c>
      <c r="PF308" s="66" t="str">
        <f t="shared" si="1803"/>
        <v/>
      </c>
      <c r="PG308" s="66" t="str">
        <f t="shared" si="1804"/>
        <v/>
      </c>
      <c r="PH308" s="66" t="str">
        <f t="shared" si="1805"/>
        <v/>
      </c>
      <c r="PI308" s="66" t="str">
        <f t="shared" si="1806"/>
        <v/>
      </c>
      <c r="PJ308" s="66" t="str">
        <f t="shared" si="1807"/>
        <v/>
      </c>
      <c r="PK308" s="66" t="str">
        <f t="shared" si="1808"/>
        <v/>
      </c>
      <c r="PL308" s="66" t="str">
        <f t="shared" si="1809"/>
        <v/>
      </c>
      <c r="PM308" s="66" t="str">
        <f t="shared" si="1810"/>
        <v/>
      </c>
      <c r="PN308" s="66" t="str">
        <f t="shared" si="1811"/>
        <v/>
      </c>
      <c r="PO308" s="66" t="str">
        <f t="shared" si="1812"/>
        <v/>
      </c>
      <c r="PP308" s="66" t="str">
        <f t="shared" si="1813"/>
        <v/>
      </c>
      <c r="PQ308" s="66" t="str">
        <f t="shared" si="1814"/>
        <v/>
      </c>
      <c r="PR308" s="66" t="str">
        <f t="shared" si="1815"/>
        <v/>
      </c>
      <c r="PS308" s="66" t="str">
        <f t="shared" si="1816"/>
        <v/>
      </c>
      <c r="PT308" s="66" t="str">
        <f t="shared" si="1817"/>
        <v/>
      </c>
      <c r="PU308" s="66" t="str">
        <f t="shared" si="1818"/>
        <v/>
      </c>
      <c r="PV308" s="66" t="str">
        <f t="shared" si="1819"/>
        <v/>
      </c>
      <c r="PW308" s="66" t="str">
        <f t="shared" si="1820"/>
        <v/>
      </c>
      <c r="PX308" s="66" t="str">
        <f t="shared" si="1821"/>
        <v/>
      </c>
      <c r="PY308" s="66" t="str">
        <f t="shared" si="1822"/>
        <v/>
      </c>
      <c r="PZ308" s="66" t="str">
        <f t="shared" si="1823"/>
        <v/>
      </c>
      <c r="QA308" s="66" t="str">
        <f t="shared" si="1824"/>
        <v/>
      </c>
      <c r="QB308" s="66" t="str">
        <f t="shared" si="1825"/>
        <v/>
      </c>
      <c r="QC308" s="66" t="str">
        <f t="shared" si="1826"/>
        <v/>
      </c>
      <c r="QD308" s="66" t="str">
        <f t="shared" si="1827"/>
        <v/>
      </c>
      <c r="QE308" s="66" t="str">
        <f t="shared" si="1828"/>
        <v/>
      </c>
      <c r="QF308" s="66" t="str">
        <f t="shared" si="1829"/>
        <v/>
      </c>
      <c r="QG308" s="66" t="str">
        <f t="shared" si="1830"/>
        <v/>
      </c>
      <c r="QH308" s="66" t="str">
        <f t="shared" si="1831"/>
        <v/>
      </c>
      <c r="QI308" s="66" t="str">
        <f t="shared" si="1832"/>
        <v/>
      </c>
      <c r="QJ308" s="66" t="str">
        <f t="shared" si="1833"/>
        <v/>
      </c>
      <c r="QK308" s="66" t="str">
        <f t="shared" si="1834"/>
        <v/>
      </c>
      <c r="QL308" s="66" t="str">
        <f t="shared" si="1835"/>
        <v/>
      </c>
      <c r="QM308" s="66" t="str">
        <f t="shared" si="1836"/>
        <v/>
      </c>
      <c r="QN308" s="66" t="str">
        <f t="shared" si="1837"/>
        <v/>
      </c>
      <c r="QO308" s="66" t="str">
        <f t="shared" si="1838"/>
        <v/>
      </c>
      <c r="QP308" s="66" t="str">
        <f t="shared" si="1839"/>
        <v/>
      </c>
      <c r="QQ308" s="66" t="str">
        <f t="shared" si="1840"/>
        <v/>
      </c>
      <c r="QR308" s="66" t="str">
        <f t="shared" si="1841"/>
        <v/>
      </c>
      <c r="QS308" s="66" t="str">
        <f t="shared" si="1842"/>
        <v/>
      </c>
      <c r="QT308" s="66" t="str">
        <f t="shared" si="1843"/>
        <v/>
      </c>
      <c r="QU308" s="66" t="str">
        <f t="shared" si="1844"/>
        <v/>
      </c>
      <c r="QV308" s="66" t="str">
        <f t="shared" si="1845"/>
        <v/>
      </c>
      <c r="QW308" s="66" t="str">
        <f t="shared" si="1846"/>
        <v/>
      </c>
      <c r="QX308" s="66" t="str">
        <f t="shared" si="1847"/>
        <v/>
      </c>
      <c r="QY308" s="66" t="str">
        <f t="shared" si="1848"/>
        <v/>
      </c>
      <c r="QZ308" s="66" t="str">
        <f t="shared" si="1849"/>
        <v/>
      </c>
      <c r="RA308" s="66" t="str">
        <f t="shared" si="1850"/>
        <v/>
      </c>
      <c r="RB308" s="66" t="str">
        <f t="shared" si="1851"/>
        <v/>
      </c>
      <c r="RC308" s="66" t="str">
        <f t="shared" si="1852"/>
        <v/>
      </c>
      <c r="RD308" s="66" t="str">
        <f t="shared" si="1853"/>
        <v/>
      </c>
      <c r="RE308" s="66" t="str">
        <f t="shared" si="1854"/>
        <v/>
      </c>
      <c r="RF308" s="66" t="str">
        <f t="shared" si="1855"/>
        <v/>
      </c>
      <c r="RG308" s="66" t="str">
        <f t="shared" si="1856"/>
        <v/>
      </c>
      <c r="RH308" s="66" t="str">
        <f t="shared" si="1857"/>
        <v/>
      </c>
      <c r="RI308" s="66" t="str">
        <f t="shared" si="1858"/>
        <v/>
      </c>
      <c r="RJ308" s="66" t="str">
        <f t="shared" si="1859"/>
        <v/>
      </c>
      <c r="RK308" s="66" t="str">
        <f t="shared" si="1860"/>
        <v/>
      </c>
      <c r="RL308" s="66" t="str">
        <f t="shared" si="1861"/>
        <v/>
      </c>
      <c r="RM308" s="66" t="str">
        <f t="shared" si="1862"/>
        <v/>
      </c>
      <c r="RN308" s="66" t="str">
        <f t="shared" si="1863"/>
        <v/>
      </c>
      <c r="RO308" s="66" t="str">
        <f t="shared" si="1864"/>
        <v/>
      </c>
      <c r="RP308" s="66" t="str">
        <f t="shared" si="1865"/>
        <v/>
      </c>
      <c r="RQ308" s="66" t="str">
        <f t="shared" si="1866"/>
        <v/>
      </c>
      <c r="RR308" s="66" t="str">
        <f t="shared" si="1867"/>
        <v/>
      </c>
      <c r="RS308" s="66" t="str">
        <f t="shared" si="1868"/>
        <v/>
      </c>
      <c r="RT308" s="66" t="str">
        <f t="shared" si="1869"/>
        <v/>
      </c>
      <c r="RU308" s="66" t="str">
        <f t="shared" si="1870"/>
        <v/>
      </c>
      <c r="RV308" s="66" t="str">
        <f t="shared" si="1871"/>
        <v/>
      </c>
      <c r="RW308" s="66" t="str">
        <f t="shared" si="1872"/>
        <v/>
      </c>
      <c r="RX308" s="66" t="str">
        <f t="shared" si="1873"/>
        <v/>
      </c>
      <c r="RY308" s="66" t="str">
        <f t="shared" si="1874"/>
        <v/>
      </c>
      <c r="RZ308" s="66" t="str">
        <f t="shared" si="1875"/>
        <v/>
      </c>
      <c r="SA308" s="66" t="str">
        <f t="shared" si="1876"/>
        <v/>
      </c>
      <c r="SB308" s="66" t="str">
        <f t="shared" si="1877"/>
        <v/>
      </c>
      <c r="SC308" s="66" t="str">
        <f t="shared" si="1878"/>
        <v/>
      </c>
      <c r="SD308" s="66" t="str">
        <f t="shared" si="1879"/>
        <v/>
      </c>
      <c r="SE308" s="66" t="str">
        <f t="shared" si="1880"/>
        <v/>
      </c>
      <c r="SF308" s="66" t="str">
        <f t="shared" si="1881"/>
        <v/>
      </c>
      <c r="SG308" s="66" t="str">
        <f t="shared" si="1882"/>
        <v/>
      </c>
      <c r="SH308" s="66" t="str">
        <f t="shared" si="1883"/>
        <v/>
      </c>
      <c r="SI308" s="66" t="str">
        <f t="shared" si="1884"/>
        <v/>
      </c>
      <c r="SJ308" s="66" t="str">
        <f t="shared" si="1885"/>
        <v/>
      </c>
      <c r="SK308" s="66" t="str">
        <f t="shared" si="1886"/>
        <v/>
      </c>
      <c r="SL308" s="66" t="str">
        <f t="shared" si="1887"/>
        <v/>
      </c>
      <c r="SM308" s="66" t="str">
        <f t="shared" si="1888"/>
        <v/>
      </c>
      <c r="SN308" s="66" t="str">
        <f t="shared" si="1889"/>
        <v/>
      </c>
      <c r="SO308" s="66" t="str">
        <f t="shared" si="1890"/>
        <v/>
      </c>
      <c r="SP308" s="66" t="str">
        <f t="shared" si="1891"/>
        <v/>
      </c>
      <c r="SQ308" s="66" t="str">
        <f t="shared" si="1892"/>
        <v/>
      </c>
      <c r="SR308" s="66" t="str">
        <f t="shared" si="1893"/>
        <v/>
      </c>
      <c r="SS308" s="66" t="str">
        <f t="shared" si="1894"/>
        <v/>
      </c>
      <c r="ST308" s="66" t="str">
        <f t="shared" si="1895"/>
        <v/>
      </c>
      <c r="SU308" s="66" t="str">
        <f t="shared" si="1896"/>
        <v/>
      </c>
      <c r="SV308" s="66" t="str">
        <f t="shared" si="1897"/>
        <v/>
      </c>
      <c r="SW308" s="66" t="str">
        <f t="shared" si="1898"/>
        <v/>
      </c>
      <c r="SX308" s="66" t="str">
        <f t="shared" si="1899"/>
        <v/>
      </c>
      <c r="SY308" s="66" t="str">
        <f t="shared" si="1900"/>
        <v/>
      </c>
      <c r="SZ308" s="66" t="str">
        <f t="shared" si="1901"/>
        <v/>
      </c>
      <c r="TA308" s="66" t="str">
        <f t="shared" si="1902"/>
        <v/>
      </c>
      <c r="TB308" s="66" t="str">
        <f t="shared" si="1903"/>
        <v/>
      </c>
      <c r="TC308" s="66" t="str">
        <f t="shared" si="1904"/>
        <v/>
      </c>
      <c r="TD308" s="66" t="str">
        <f t="shared" si="1905"/>
        <v/>
      </c>
      <c r="TE308" s="66" t="str">
        <f t="shared" si="1906"/>
        <v/>
      </c>
      <c r="TF308" s="66" t="str">
        <f t="shared" si="1907"/>
        <v/>
      </c>
      <c r="TG308" s="66" t="str">
        <f t="shared" si="1908"/>
        <v/>
      </c>
      <c r="TH308" s="66" t="str">
        <f t="shared" si="1909"/>
        <v/>
      </c>
      <c r="TI308" s="66" t="str">
        <f t="shared" si="1910"/>
        <v/>
      </c>
      <c r="TJ308" s="66" t="str">
        <f t="shared" si="1911"/>
        <v/>
      </c>
      <c r="TK308" s="66" t="str">
        <f t="shared" si="1912"/>
        <v/>
      </c>
      <c r="TL308" s="66" t="str">
        <f t="shared" si="1913"/>
        <v/>
      </c>
      <c r="TM308" s="66" t="str">
        <f t="shared" si="1914"/>
        <v/>
      </c>
      <c r="TN308" s="66" t="str">
        <f t="shared" si="1915"/>
        <v/>
      </c>
      <c r="TO308" s="66" t="str">
        <f t="shared" si="1916"/>
        <v/>
      </c>
      <c r="TP308" s="66" t="str">
        <f t="shared" si="1917"/>
        <v/>
      </c>
      <c r="TQ308" s="66" t="str">
        <f t="shared" si="1918"/>
        <v/>
      </c>
      <c r="TR308" s="66" t="str">
        <f t="shared" si="1919"/>
        <v/>
      </c>
      <c r="TS308" s="66" t="str">
        <f t="shared" si="1920"/>
        <v/>
      </c>
      <c r="TT308" s="66" t="str">
        <f t="shared" si="1921"/>
        <v/>
      </c>
      <c r="TU308" s="66" t="str">
        <f t="shared" si="1922"/>
        <v/>
      </c>
      <c r="TV308" s="66" t="str">
        <f t="shared" si="1923"/>
        <v/>
      </c>
      <c r="TW308" s="66" t="str">
        <f t="shared" si="1924"/>
        <v/>
      </c>
      <c r="TX308" s="66" t="str">
        <f t="shared" si="1925"/>
        <v/>
      </c>
      <c r="TY308" s="66" t="str">
        <f t="shared" si="1926"/>
        <v/>
      </c>
      <c r="TZ308" s="66" t="str">
        <f t="shared" si="1927"/>
        <v/>
      </c>
      <c r="UA308" s="66" t="str">
        <f t="shared" si="1928"/>
        <v/>
      </c>
      <c r="UB308" s="66" t="str">
        <f t="shared" si="1929"/>
        <v/>
      </c>
      <c r="UC308" s="66" t="str">
        <f t="shared" si="1930"/>
        <v/>
      </c>
      <c r="UD308" s="66" t="str">
        <f t="shared" si="1931"/>
        <v/>
      </c>
      <c r="UE308" s="66" t="str">
        <f t="shared" si="1932"/>
        <v/>
      </c>
      <c r="UF308" s="66" t="str">
        <f t="shared" si="1933"/>
        <v/>
      </c>
      <c r="UG308" s="66" t="str">
        <f t="shared" si="1934"/>
        <v/>
      </c>
      <c r="UH308" s="66" t="str">
        <f t="shared" si="1935"/>
        <v/>
      </c>
      <c r="UI308" s="66" t="str">
        <f t="shared" si="1936"/>
        <v/>
      </c>
      <c r="UJ308" s="66" t="str">
        <f t="shared" si="1937"/>
        <v/>
      </c>
      <c r="UK308" s="66" t="str">
        <f t="shared" si="1938"/>
        <v/>
      </c>
      <c r="UL308" s="66" t="str">
        <f t="shared" si="1939"/>
        <v/>
      </c>
      <c r="UM308" s="66" t="str">
        <f t="shared" si="1940"/>
        <v/>
      </c>
      <c r="UN308" s="66" t="str">
        <f t="shared" si="1941"/>
        <v/>
      </c>
      <c r="UO308" s="66" t="str">
        <f t="shared" si="1942"/>
        <v/>
      </c>
      <c r="UP308" s="66" t="str">
        <f t="shared" si="1943"/>
        <v/>
      </c>
      <c r="UQ308" s="66" t="str">
        <f t="shared" si="1944"/>
        <v/>
      </c>
      <c r="UR308" s="66" t="str">
        <f t="shared" si="1945"/>
        <v/>
      </c>
      <c r="US308" s="66" t="str">
        <f t="shared" si="1946"/>
        <v/>
      </c>
      <c r="UT308" s="66" t="str">
        <f t="shared" si="1947"/>
        <v/>
      </c>
      <c r="UU308" s="66" t="str">
        <f t="shared" si="1948"/>
        <v/>
      </c>
      <c r="UV308" s="66" t="str">
        <f t="shared" si="1949"/>
        <v/>
      </c>
      <c r="UW308" s="66" t="str">
        <f t="shared" si="1950"/>
        <v/>
      </c>
      <c r="UX308" s="66" t="str">
        <f t="shared" si="1951"/>
        <v/>
      </c>
      <c r="UY308" s="66" t="str">
        <f t="shared" si="1952"/>
        <v/>
      </c>
      <c r="UZ308" s="66" t="str">
        <f t="shared" si="1953"/>
        <v/>
      </c>
      <c r="VA308" s="66" t="str">
        <f t="shared" si="1954"/>
        <v/>
      </c>
      <c r="VB308" s="66" t="str">
        <f t="shared" si="1955"/>
        <v/>
      </c>
      <c r="VC308" s="66" t="str">
        <f t="shared" si="1956"/>
        <v/>
      </c>
      <c r="VD308" s="66" t="str">
        <f t="shared" si="1957"/>
        <v/>
      </c>
      <c r="VE308" s="66" t="str">
        <f t="shared" si="1958"/>
        <v/>
      </c>
      <c r="VF308" s="66" t="str">
        <f t="shared" si="1959"/>
        <v/>
      </c>
      <c r="VG308" s="66" t="str">
        <f t="shared" si="1960"/>
        <v/>
      </c>
      <c r="VH308" s="66" t="str">
        <f t="shared" si="1961"/>
        <v/>
      </c>
      <c r="VI308" s="66" t="str">
        <f t="shared" si="1962"/>
        <v/>
      </c>
      <c r="VJ308" s="66" t="str">
        <f t="shared" si="1963"/>
        <v/>
      </c>
      <c r="VK308" s="66" t="str">
        <f t="shared" si="1964"/>
        <v/>
      </c>
      <c r="VL308" s="66" t="str">
        <f t="shared" si="1965"/>
        <v/>
      </c>
      <c r="VM308" s="66" t="str">
        <f t="shared" si="1966"/>
        <v/>
      </c>
      <c r="VN308" s="66" t="str">
        <f t="shared" si="1967"/>
        <v/>
      </c>
      <c r="VO308" s="66" t="str">
        <f t="shared" si="1968"/>
        <v/>
      </c>
      <c r="VP308" s="66" t="str">
        <f t="shared" si="1969"/>
        <v/>
      </c>
      <c r="VQ308" s="66" t="str">
        <f t="shared" si="1970"/>
        <v/>
      </c>
      <c r="VR308" s="66" t="str">
        <f t="shared" si="1971"/>
        <v/>
      </c>
      <c r="VS308" s="66" t="str">
        <f t="shared" si="1972"/>
        <v/>
      </c>
      <c r="VT308" s="66" t="str">
        <f t="shared" si="1973"/>
        <v/>
      </c>
      <c r="VU308" s="66" t="str">
        <f t="shared" si="1974"/>
        <v/>
      </c>
      <c r="VV308" s="66" t="str">
        <f t="shared" si="1975"/>
        <v/>
      </c>
      <c r="VW308" s="66" t="str">
        <f t="shared" si="1976"/>
        <v/>
      </c>
      <c r="VX308" s="66" t="str">
        <f t="shared" si="1977"/>
        <v/>
      </c>
      <c r="VY308" s="66" t="str">
        <f t="shared" si="1978"/>
        <v/>
      </c>
      <c r="VZ308" s="66" t="str">
        <f t="shared" si="1979"/>
        <v/>
      </c>
      <c r="WA308" s="66" t="str">
        <f t="shared" si="1980"/>
        <v/>
      </c>
      <c r="WB308" s="66" t="str">
        <f t="shared" si="1981"/>
        <v/>
      </c>
      <c r="WC308" s="66" t="str">
        <f t="shared" si="1982"/>
        <v/>
      </c>
      <c r="WD308" s="66" t="str">
        <f t="shared" si="1983"/>
        <v/>
      </c>
      <c r="WE308" s="66" t="str">
        <f t="shared" si="1984"/>
        <v/>
      </c>
      <c r="WF308" s="66" t="str">
        <f t="shared" si="1985"/>
        <v/>
      </c>
      <c r="WG308" s="66" t="str">
        <f t="shared" si="1986"/>
        <v/>
      </c>
      <c r="WH308" s="66" t="str">
        <f t="shared" si="1987"/>
        <v/>
      </c>
      <c r="WI308" s="66" t="str">
        <f t="shared" si="1988"/>
        <v/>
      </c>
      <c r="WJ308" s="66" t="str">
        <f t="shared" si="1989"/>
        <v/>
      </c>
      <c r="WK308" s="66" t="str">
        <f t="shared" si="1990"/>
        <v/>
      </c>
      <c r="WL308" s="66" t="str">
        <f t="shared" si="1991"/>
        <v/>
      </c>
      <c r="WM308" s="66" t="str">
        <f t="shared" si="1992"/>
        <v/>
      </c>
      <c r="WN308" s="66" t="str">
        <f t="shared" si="1993"/>
        <v/>
      </c>
      <c r="WO308" s="66" t="str">
        <f t="shared" si="1994"/>
        <v/>
      </c>
      <c r="WP308" s="66" t="str">
        <f t="shared" si="1995"/>
        <v/>
      </c>
      <c r="WQ308" s="66" t="str">
        <f t="shared" si="1996"/>
        <v/>
      </c>
      <c r="WR308" s="66" t="str">
        <f t="shared" si="1997"/>
        <v/>
      </c>
      <c r="WS308" s="66" t="str">
        <f t="shared" si="1998"/>
        <v/>
      </c>
      <c r="WT308" s="66" t="str">
        <f t="shared" si="1999"/>
        <v/>
      </c>
      <c r="WU308" s="66" t="str">
        <f t="shared" si="2000"/>
        <v/>
      </c>
      <c r="WV308" s="66" t="str">
        <f t="shared" si="2001"/>
        <v/>
      </c>
      <c r="WW308" s="66" t="str">
        <f t="shared" si="2002"/>
        <v/>
      </c>
      <c r="WX308" s="66" t="str">
        <f t="shared" si="2003"/>
        <v/>
      </c>
      <c r="WY308" s="66" t="str">
        <f t="shared" si="2004"/>
        <v/>
      </c>
      <c r="WZ308" s="66" t="str">
        <f t="shared" si="2005"/>
        <v/>
      </c>
      <c r="XA308" s="66" t="str">
        <f t="shared" si="2006"/>
        <v/>
      </c>
      <c r="XB308" s="66" t="str">
        <f t="shared" si="2007"/>
        <v/>
      </c>
      <c r="XC308" s="66" t="str">
        <f t="shared" si="2008"/>
        <v/>
      </c>
      <c r="XD308" s="66" t="str">
        <f t="shared" si="2009"/>
        <v/>
      </c>
      <c r="XE308" s="66" t="str">
        <f t="shared" si="2010"/>
        <v/>
      </c>
      <c r="XF308" s="66" t="str">
        <f t="shared" si="2011"/>
        <v/>
      </c>
      <c r="XG308" s="66" t="str">
        <f t="shared" si="2012"/>
        <v/>
      </c>
      <c r="XH308" s="66" t="str">
        <f t="shared" si="2013"/>
        <v/>
      </c>
      <c r="XI308" s="66" t="str">
        <f t="shared" si="2014"/>
        <v/>
      </c>
      <c r="XJ308" s="66" t="str">
        <f t="shared" si="2015"/>
        <v/>
      </c>
      <c r="XK308" s="66" t="str">
        <f t="shared" si="2016"/>
        <v/>
      </c>
      <c r="XL308" s="66" t="str">
        <f t="shared" si="2017"/>
        <v/>
      </c>
      <c r="XM308" s="66" t="str">
        <f t="shared" si="2018"/>
        <v/>
      </c>
      <c r="XN308" s="66" t="str">
        <f t="shared" si="2019"/>
        <v/>
      </c>
      <c r="XO308" s="66" t="str">
        <f t="shared" si="2020"/>
        <v/>
      </c>
      <c r="XP308" s="66" t="str">
        <f t="shared" si="2021"/>
        <v/>
      </c>
      <c r="XQ308" s="66" t="str">
        <f t="shared" si="2022"/>
        <v/>
      </c>
      <c r="XR308" s="66" t="str">
        <f t="shared" si="2023"/>
        <v/>
      </c>
      <c r="XS308" s="66" t="str">
        <f t="shared" si="2024"/>
        <v/>
      </c>
      <c r="XT308" s="66" t="str">
        <f t="shared" si="2025"/>
        <v/>
      </c>
      <c r="XU308" s="66" t="str">
        <f t="shared" si="2026"/>
        <v/>
      </c>
      <c r="XV308" s="66" t="str">
        <f t="shared" si="2027"/>
        <v/>
      </c>
      <c r="XW308" s="66" t="str">
        <f t="shared" si="2028"/>
        <v/>
      </c>
      <c r="XX308" s="66" t="str">
        <f t="shared" si="2029"/>
        <v/>
      </c>
      <c r="XY308" s="66" t="str">
        <f t="shared" si="2030"/>
        <v/>
      </c>
      <c r="XZ308" s="66" t="str">
        <f t="shared" si="2031"/>
        <v/>
      </c>
      <c r="YA308" s="66" t="str">
        <f t="shared" si="2032"/>
        <v/>
      </c>
      <c r="YB308" s="66" t="str">
        <f t="shared" si="2033"/>
        <v/>
      </c>
      <c r="YC308" s="66" t="str">
        <f t="shared" si="2034"/>
        <v/>
      </c>
      <c r="YD308" s="66" t="str">
        <f t="shared" si="2035"/>
        <v/>
      </c>
      <c r="YE308" s="66" t="str">
        <f t="shared" si="2036"/>
        <v/>
      </c>
      <c r="YF308" s="66" t="str">
        <f t="shared" si="2037"/>
        <v/>
      </c>
      <c r="YG308" s="66" t="str">
        <f t="shared" si="2038"/>
        <v/>
      </c>
      <c r="YH308" s="66" t="str">
        <f t="shared" si="2039"/>
        <v/>
      </c>
      <c r="YI308" s="66" t="str">
        <f t="shared" si="2040"/>
        <v/>
      </c>
      <c r="YJ308" s="66" t="str">
        <f t="shared" si="2041"/>
        <v/>
      </c>
      <c r="YK308" s="66" t="str">
        <f t="shared" si="2042"/>
        <v/>
      </c>
      <c r="YL308" s="66" t="str">
        <f t="shared" si="2043"/>
        <v/>
      </c>
      <c r="YM308" s="66" t="str">
        <f t="shared" si="2044"/>
        <v/>
      </c>
      <c r="YN308" s="66" t="str">
        <f t="shared" si="2045"/>
        <v/>
      </c>
      <c r="YO308" s="66" t="str">
        <f t="shared" si="2046"/>
        <v/>
      </c>
      <c r="YP308" s="66" t="str">
        <f t="shared" si="2047"/>
        <v/>
      </c>
      <c r="YQ308" s="66" t="str">
        <f t="shared" si="2048"/>
        <v/>
      </c>
      <c r="YR308" s="66" t="str">
        <f t="shared" si="2049"/>
        <v/>
      </c>
      <c r="YS308" s="66" t="str">
        <f t="shared" si="2050"/>
        <v/>
      </c>
      <c r="YT308" s="66" t="str">
        <f t="shared" si="2051"/>
        <v/>
      </c>
      <c r="YU308" s="66" t="str">
        <f t="shared" si="2052"/>
        <v/>
      </c>
      <c r="YV308" s="66" t="str">
        <f t="shared" si="2053"/>
        <v/>
      </c>
      <c r="YW308" s="66" t="str">
        <f t="shared" si="2054"/>
        <v/>
      </c>
      <c r="YX308" s="66" t="str">
        <f t="shared" si="2055"/>
        <v/>
      </c>
      <c r="YY308" s="66" t="str">
        <f t="shared" si="2056"/>
        <v/>
      </c>
      <c r="YZ308" s="66" t="str">
        <f t="shared" si="2057"/>
        <v/>
      </c>
      <c r="ZA308" s="66" t="str">
        <f t="shared" si="2058"/>
        <v/>
      </c>
      <c r="ZB308" s="66" t="str">
        <f t="shared" si="2059"/>
        <v/>
      </c>
      <c r="ZC308" s="66" t="str">
        <f t="shared" si="2060"/>
        <v/>
      </c>
      <c r="ZD308" s="66" t="str">
        <f t="shared" si="2061"/>
        <v/>
      </c>
      <c r="ZE308" s="66" t="str">
        <f t="shared" si="2062"/>
        <v/>
      </c>
      <c r="ZF308" s="66" t="str">
        <f t="shared" si="2063"/>
        <v/>
      </c>
      <c r="ZG308" s="66" t="str">
        <f t="shared" si="2064"/>
        <v/>
      </c>
      <c r="ZH308" s="66" t="str">
        <f t="shared" si="2065"/>
        <v/>
      </c>
      <c r="ZI308" s="66" t="str">
        <f t="shared" si="2066"/>
        <v/>
      </c>
      <c r="ZJ308" s="66" t="str">
        <f t="shared" si="2067"/>
        <v/>
      </c>
      <c r="ZK308" s="66" t="str">
        <f t="shared" si="2068"/>
        <v/>
      </c>
      <c r="ZL308" s="66" t="str">
        <f t="shared" si="2069"/>
        <v/>
      </c>
      <c r="ZM308" s="66" t="str">
        <f t="shared" si="2070"/>
        <v/>
      </c>
      <c r="ZN308" s="66" t="str">
        <f t="shared" si="2071"/>
        <v/>
      </c>
      <c r="ZO308" s="66" t="str">
        <f t="shared" si="2072"/>
        <v/>
      </c>
      <c r="ZP308" s="66" t="str">
        <f t="shared" si="2073"/>
        <v/>
      </c>
      <c r="ZQ308" s="66" t="str">
        <f t="shared" si="2074"/>
        <v/>
      </c>
      <c r="ZR308" s="66" t="str">
        <f t="shared" si="2075"/>
        <v/>
      </c>
      <c r="ZS308" s="66" t="str">
        <f t="shared" si="2076"/>
        <v/>
      </c>
      <c r="ZT308" s="66" t="str">
        <f t="shared" si="2077"/>
        <v/>
      </c>
      <c r="ZU308" s="66" t="str">
        <f t="shared" si="2078"/>
        <v/>
      </c>
      <c r="ZV308" s="66" t="str">
        <f t="shared" si="2079"/>
        <v/>
      </c>
      <c r="ZW308" s="66" t="str">
        <f t="shared" si="2080"/>
        <v/>
      </c>
      <c r="ZX308" s="66" t="str">
        <f t="shared" si="2081"/>
        <v/>
      </c>
      <c r="ZY308" s="66" t="str">
        <f t="shared" si="2082"/>
        <v/>
      </c>
      <c r="ZZ308" s="66" t="str">
        <f t="shared" si="2083"/>
        <v/>
      </c>
      <c r="AAA308" s="66" t="str">
        <f t="shared" si="2084"/>
        <v/>
      </c>
      <c r="AAB308" s="66" t="str">
        <f t="shared" si="2085"/>
        <v/>
      </c>
      <c r="AAC308" s="66" t="str">
        <f t="shared" si="2086"/>
        <v/>
      </c>
      <c r="AAD308" s="66" t="str">
        <f t="shared" si="2087"/>
        <v/>
      </c>
      <c r="AAE308" s="66" t="str">
        <f t="shared" si="2088"/>
        <v/>
      </c>
      <c r="AAF308" s="66" t="str">
        <f t="shared" si="2089"/>
        <v/>
      </c>
      <c r="AAG308" s="66" t="str">
        <f t="shared" si="2090"/>
        <v/>
      </c>
      <c r="AAH308" s="66" t="str">
        <f t="shared" si="2091"/>
        <v/>
      </c>
      <c r="AAI308" s="66" t="str">
        <f t="shared" si="2092"/>
        <v/>
      </c>
      <c r="AAJ308" s="66" t="str">
        <f t="shared" si="2093"/>
        <v/>
      </c>
      <c r="AAK308" s="66" t="str">
        <f t="shared" si="2094"/>
        <v/>
      </c>
      <c r="AAL308" s="66" t="str">
        <f t="shared" si="2095"/>
        <v/>
      </c>
      <c r="AAM308" s="66" t="str">
        <f t="shared" si="2096"/>
        <v/>
      </c>
      <c r="AAN308" s="66" t="str">
        <f t="shared" si="2097"/>
        <v/>
      </c>
      <c r="AAO308" s="66" t="str">
        <f t="shared" si="2098"/>
        <v/>
      </c>
      <c r="AAP308" s="66" t="str">
        <f t="shared" si="2099"/>
        <v/>
      </c>
      <c r="AAQ308" s="66" t="str">
        <f t="shared" si="2100"/>
        <v/>
      </c>
      <c r="AAR308" s="66" t="str">
        <f t="shared" si="2101"/>
        <v/>
      </c>
      <c r="AAS308" s="66" t="str">
        <f t="shared" si="2102"/>
        <v/>
      </c>
      <c r="AAT308" s="66" t="str">
        <f t="shared" si="2103"/>
        <v/>
      </c>
      <c r="AAU308" s="66" t="str">
        <f t="shared" si="2104"/>
        <v/>
      </c>
      <c r="AAV308" s="66" t="str">
        <f t="shared" si="2105"/>
        <v/>
      </c>
      <c r="AAW308" s="66" t="str">
        <f t="shared" si="2106"/>
        <v/>
      </c>
      <c r="AAX308" s="66" t="str">
        <f t="shared" si="2107"/>
        <v/>
      </c>
      <c r="AAY308" s="66" t="str">
        <f t="shared" si="2108"/>
        <v/>
      </c>
      <c r="AAZ308" s="66" t="str">
        <f t="shared" si="2109"/>
        <v/>
      </c>
      <c r="ABA308" s="66" t="str">
        <f t="shared" si="2110"/>
        <v/>
      </c>
      <c r="ABB308" s="66" t="str">
        <f t="shared" si="2111"/>
        <v/>
      </c>
      <c r="ABC308" s="66" t="str">
        <f t="shared" si="2112"/>
        <v/>
      </c>
      <c r="ABD308" s="66" t="str">
        <f t="shared" si="2113"/>
        <v/>
      </c>
      <c r="ABE308" s="66" t="str">
        <f t="shared" si="2114"/>
        <v/>
      </c>
      <c r="ABF308" s="66" t="str">
        <f t="shared" si="2115"/>
        <v/>
      </c>
      <c r="ABG308" s="66" t="str">
        <f t="shared" si="2116"/>
        <v/>
      </c>
      <c r="ABH308" s="66" t="str">
        <f t="shared" si="2117"/>
        <v/>
      </c>
      <c r="ABI308" s="66" t="str">
        <f t="shared" si="2118"/>
        <v/>
      </c>
      <c r="ABJ308" s="66" t="str">
        <f t="shared" si="2119"/>
        <v/>
      </c>
      <c r="ABK308" s="66" t="str">
        <f t="shared" si="2120"/>
        <v/>
      </c>
      <c r="ABL308" s="66" t="str">
        <f t="shared" si="2121"/>
        <v/>
      </c>
      <c r="ABM308" s="66" t="str">
        <f t="shared" si="2122"/>
        <v/>
      </c>
      <c r="ABN308" s="66" t="str">
        <f t="shared" si="2123"/>
        <v/>
      </c>
      <c r="ABO308" s="66" t="str">
        <f t="shared" si="2124"/>
        <v/>
      </c>
      <c r="ABP308" s="66" t="str">
        <f t="shared" si="2125"/>
        <v/>
      </c>
      <c r="ABQ308" s="66" t="str">
        <f t="shared" si="2126"/>
        <v/>
      </c>
      <c r="ABR308" s="66" t="str">
        <f t="shared" si="2127"/>
        <v/>
      </c>
      <c r="ABS308" s="66" t="str">
        <f t="shared" si="2128"/>
        <v/>
      </c>
      <c r="ABT308" s="66" t="str">
        <f t="shared" si="2129"/>
        <v/>
      </c>
      <c r="ABU308" s="66" t="str">
        <f t="shared" si="2130"/>
        <v/>
      </c>
      <c r="ABV308" s="66" t="str">
        <f t="shared" si="2131"/>
        <v/>
      </c>
      <c r="ABW308" s="66" t="str">
        <f t="shared" si="2132"/>
        <v/>
      </c>
      <c r="ABX308" s="66" t="str">
        <f t="shared" si="2133"/>
        <v/>
      </c>
      <c r="ABY308" s="66" t="str">
        <f t="shared" si="2134"/>
        <v/>
      </c>
      <c r="ABZ308" s="66" t="str">
        <f t="shared" si="2135"/>
        <v/>
      </c>
      <c r="ACA308" s="66" t="str">
        <f t="shared" si="2136"/>
        <v/>
      </c>
      <c r="ACB308" s="66" t="str">
        <f t="shared" si="2137"/>
        <v/>
      </c>
      <c r="ACC308" s="66" t="str">
        <f t="shared" si="2138"/>
        <v/>
      </c>
      <c r="ACD308" s="66" t="str">
        <f t="shared" si="2139"/>
        <v/>
      </c>
      <c r="ACE308" s="66" t="str">
        <f t="shared" si="2140"/>
        <v/>
      </c>
      <c r="ACF308" s="66" t="str">
        <f t="shared" si="2141"/>
        <v/>
      </c>
      <c r="ACG308" s="66" t="str">
        <f t="shared" si="2142"/>
        <v/>
      </c>
      <c r="ACH308" s="66" t="str">
        <f t="shared" si="2143"/>
        <v/>
      </c>
      <c r="ACI308" s="66" t="str">
        <f t="shared" si="2144"/>
        <v/>
      </c>
      <c r="ACJ308" s="66" t="str">
        <f t="shared" si="2145"/>
        <v/>
      </c>
      <c r="ACK308" s="66" t="str">
        <f t="shared" si="2146"/>
        <v/>
      </c>
      <c r="ACL308" s="66" t="str">
        <f t="shared" si="2147"/>
        <v/>
      </c>
      <c r="ACM308" s="66" t="str">
        <f t="shared" ref="ACM308:ACN308" si="2200">IF(AND(ACS$3="Unit", ACL308=""), "", IF(AND(ACS$3="Unit", ACL308="-"),"", IF(ACS$3="Unit", "kg/GJ delivered", IF(AND(NY308&lt;&gt;"", NY308&lt;&gt;"-", NX308="-"),"", IF($H308="","", IF(NX308="nd", "",IF(NX308="&lt;n.a.&gt;", "", IF(NY308="#/MJ", "", IF(NY308="kg/GJ delivered",NX308,IF(NY308="g/MJ delivered",NX308,IF(NY308="kg/MJ delivered",NX308*1000,IF(NY308="mg/MJ delivered",NX308/1000,IF(NY308="g/kg",((NX308)*(1/$I308)*(1/$H308)),IF(NY308="mg/kg",((NX308/1000)*(1/$I308)*(1/$H308)),IF(NY308="mg/MJ delivered",NX308/1000,IF(NY308="-","","Error"))))))))))))))))</f>
        <v/>
      </c>
      <c r="ACN308" s="66" t="str">
        <f t="shared" si="2200"/>
        <v/>
      </c>
      <c r="ACO308" s="66" t="str">
        <f t="shared" si="2149"/>
        <v/>
      </c>
      <c r="ACP308" s="66" t="str">
        <f t="shared" si="2150"/>
        <v/>
      </c>
      <c r="ACQ308" s="66" t="str">
        <f t="shared" si="2151"/>
        <v/>
      </c>
      <c r="ACR308" s="66" t="str">
        <f t="shared" si="2152"/>
        <v/>
      </c>
      <c r="ACS308" s="66" t="str">
        <f t="shared" si="2153"/>
        <v/>
      </c>
      <c r="ACT308" s="66" t="str">
        <f t="shared" si="2154"/>
        <v/>
      </c>
    </row>
    <row r="309" spans="2:774" ht="15.75" customHeight="1" x14ac:dyDescent="0.25">
      <c r="B309" s="66">
        <v>362</v>
      </c>
      <c r="C309" s="66" t="s">
        <v>1277</v>
      </c>
      <c r="D309" s="66" t="s">
        <v>1673</v>
      </c>
      <c r="E309" s="156" t="s">
        <v>1453</v>
      </c>
      <c r="F309" s="66" t="s">
        <v>497</v>
      </c>
      <c r="G309" s="66" t="s">
        <v>492</v>
      </c>
      <c r="H309" s="126">
        <f>'Thermal Efficiency'!$I$23</f>
        <v>0.24069230769230771</v>
      </c>
      <c r="I309" s="130">
        <f>'Heating Values'!$D$6</f>
        <v>13.95</v>
      </c>
      <c r="J309" s="66" t="str">
        <f t="shared" ref="J309:J329" si="2201">IF(G309="", "NOT USED",  IF(F309="", "MISSING FUEL", CONCATENATE(F309, ", ", G309, ", ", P309)))</f>
        <v>Firewood, Improved, IN</v>
      </c>
      <c r="K309" s="66" t="s">
        <v>1253</v>
      </c>
      <c r="L309" s="161"/>
      <c r="M309" s="161"/>
      <c r="N309" s="161"/>
      <c r="O309" s="66" t="s">
        <v>1188</v>
      </c>
      <c r="P309" s="66" t="str">
        <f t="shared" si="1768"/>
        <v>IN</v>
      </c>
      <c r="Q309" s="66" t="s">
        <v>2</v>
      </c>
      <c r="R309" s="162">
        <v>89</v>
      </c>
      <c r="S309" s="158" t="s">
        <v>523</v>
      </c>
      <c r="T309" s="158" t="s">
        <v>128</v>
      </c>
      <c r="U309" s="158" t="s">
        <v>128</v>
      </c>
      <c r="V309" s="158" t="s">
        <v>128</v>
      </c>
      <c r="W309" s="158" t="s">
        <v>128</v>
      </c>
      <c r="X309" s="158" t="s">
        <v>128</v>
      </c>
      <c r="Y309" s="158" t="s">
        <v>128</v>
      </c>
      <c r="Z309" s="158" t="s">
        <v>128</v>
      </c>
      <c r="AA309" s="158" t="s">
        <v>128</v>
      </c>
      <c r="AB309" s="158" t="s">
        <v>128</v>
      </c>
      <c r="AC309" s="158" t="s">
        <v>128</v>
      </c>
      <c r="AD309" s="158" t="s">
        <v>128</v>
      </c>
      <c r="AE309" s="158" t="s">
        <v>128</v>
      </c>
      <c r="AF309" s="158" t="s">
        <v>128</v>
      </c>
      <c r="AG309" s="158" t="s">
        <v>128</v>
      </c>
      <c r="AH309" s="158" t="s">
        <v>128</v>
      </c>
      <c r="AI309" s="158" t="s">
        <v>128</v>
      </c>
      <c r="AJ309" s="158" t="s">
        <v>128</v>
      </c>
      <c r="AK309" s="158" t="s">
        <v>128</v>
      </c>
      <c r="AL309" s="158" t="s">
        <v>128</v>
      </c>
      <c r="AM309" s="158" t="s">
        <v>128</v>
      </c>
      <c r="AN309" s="158" t="s">
        <v>128</v>
      </c>
      <c r="AO309" s="158" t="s">
        <v>128</v>
      </c>
      <c r="AP309" s="158" t="s">
        <v>128</v>
      </c>
      <c r="AQ309" s="158" t="s">
        <v>128</v>
      </c>
      <c r="AR309" s="158" t="s">
        <v>128</v>
      </c>
      <c r="AS309" s="158" t="s">
        <v>128</v>
      </c>
      <c r="AT309" s="158" t="s">
        <v>128</v>
      </c>
      <c r="AU309" s="158" t="s">
        <v>128</v>
      </c>
      <c r="AV309" s="158" t="s">
        <v>128</v>
      </c>
      <c r="AW309" s="158" t="s">
        <v>128</v>
      </c>
      <c r="AX309" s="158" t="s">
        <v>128</v>
      </c>
      <c r="AY309" s="158" t="s">
        <v>128</v>
      </c>
      <c r="AZ309" s="158" t="s">
        <v>128</v>
      </c>
      <c r="BA309" s="158" t="s">
        <v>128</v>
      </c>
      <c r="BB309" s="158" t="s">
        <v>128</v>
      </c>
      <c r="BC309" s="158" t="s">
        <v>128</v>
      </c>
      <c r="BD309" s="158" t="s">
        <v>128</v>
      </c>
      <c r="BE309" s="158" t="s">
        <v>128</v>
      </c>
      <c r="BF309" s="158" t="s">
        <v>128</v>
      </c>
      <c r="BG309" s="158" t="s">
        <v>128</v>
      </c>
      <c r="BH309" s="158" t="s">
        <v>128</v>
      </c>
      <c r="BI309" s="158" t="s">
        <v>128</v>
      </c>
      <c r="BJ309" s="158" t="s">
        <v>128</v>
      </c>
      <c r="BK309" s="158" t="s">
        <v>128</v>
      </c>
      <c r="BL309" s="158" t="s">
        <v>128</v>
      </c>
      <c r="BM309" s="158" t="s">
        <v>128</v>
      </c>
      <c r="BN309" s="158" t="s">
        <v>128</v>
      </c>
      <c r="BO309" s="158" t="s">
        <v>128</v>
      </c>
      <c r="BP309" s="158" t="s">
        <v>128</v>
      </c>
      <c r="BQ309" s="158" t="s">
        <v>128</v>
      </c>
      <c r="BR309" s="158" t="s">
        <v>128</v>
      </c>
      <c r="BS309" s="158" t="s">
        <v>128</v>
      </c>
      <c r="BT309" s="158" t="s">
        <v>128</v>
      </c>
      <c r="BU309" s="158" t="s">
        <v>128</v>
      </c>
      <c r="BV309" s="158" t="s">
        <v>128</v>
      </c>
      <c r="BW309" s="158" t="s">
        <v>128</v>
      </c>
      <c r="BX309" s="158" t="s">
        <v>128</v>
      </c>
      <c r="BY309" s="158" t="s">
        <v>128</v>
      </c>
      <c r="BZ309" s="158" t="s">
        <v>128</v>
      </c>
      <c r="CA309" s="158" t="s">
        <v>128</v>
      </c>
      <c r="CB309" s="158" t="s">
        <v>128</v>
      </c>
      <c r="CC309" s="158" t="s">
        <v>128</v>
      </c>
      <c r="CD309" s="158" t="s">
        <v>128</v>
      </c>
      <c r="CE309" s="158" t="s">
        <v>128</v>
      </c>
      <c r="CF309" s="158" t="s">
        <v>128</v>
      </c>
      <c r="CG309" s="158" t="s">
        <v>128</v>
      </c>
      <c r="CH309" s="158" t="s">
        <v>128</v>
      </c>
      <c r="CI309" s="158" t="s">
        <v>128</v>
      </c>
      <c r="CJ309" s="158" t="s">
        <v>128</v>
      </c>
      <c r="CK309" s="158" t="s">
        <v>128</v>
      </c>
      <c r="CL309" s="158" t="s">
        <v>128</v>
      </c>
      <c r="CM309" s="158" t="s">
        <v>128</v>
      </c>
      <c r="CN309" s="158" t="s">
        <v>128</v>
      </c>
      <c r="CO309" s="158" t="s">
        <v>128</v>
      </c>
      <c r="CP309" s="158" t="s">
        <v>128</v>
      </c>
      <c r="CQ309" s="158" t="s">
        <v>128</v>
      </c>
      <c r="CR309" s="158" t="s">
        <v>128</v>
      </c>
      <c r="CS309" s="158" t="s">
        <v>128</v>
      </c>
      <c r="CT309" s="158" t="s">
        <v>128</v>
      </c>
      <c r="CU309" s="158" t="s">
        <v>128</v>
      </c>
      <c r="CV309" s="158" t="s">
        <v>128</v>
      </c>
      <c r="CW309" s="158" t="s">
        <v>128</v>
      </c>
      <c r="CX309" s="158" t="s">
        <v>128</v>
      </c>
      <c r="CY309" s="158" t="s">
        <v>128</v>
      </c>
      <c r="CZ309" s="158" t="s">
        <v>128</v>
      </c>
      <c r="DA309" s="158" t="s">
        <v>128</v>
      </c>
      <c r="DB309" s="158" t="s">
        <v>128</v>
      </c>
      <c r="DC309" s="158" t="s">
        <v>128</v>
      </c>
      <c r="DD309" s="158" t="s">
        <v>128</v>
      </c>
      <c r="DE309" s="158" t="s">
        <v>128</v>
      </c>
      <c r="DF309" s="158" t="s">
        <v>128</v>
      </c>
      <c r="DG309" s="158" t="s">
        <v>128</v>
      </c>
      <c r="DH309" s="158" t="s">
        <v>128</v>
      </c>
      <c r="DI309" s="158" t="s">
        <v>128</v>
      </c>
      <c r="DJ309" s="158" t="s">
        <v>128</v>
      </c>
      <c r="DK309" s="158" t="s">
        <v>128</v>
      </c>
      <c r="DL309" s="158" t="s">
        <v>128</v>
      </c>
      <c r="DM309" s="158" t="s">
        <v>128</v>
      </c>
      <c r="DN309" s="158" t="s">
        <v>128</v>
      </c>
      <c r="DO309" s="158" t="s">
        <v>128</v>
      </c>
      <c r="DP309" s="158" t="s">
        <v>128</v>
      </c>
      <c r="DQ309" s="158" t="s">
        <v>128</v>
      </c>
      <c r="DR309" s="158" t="s">
        <v>128</v>
      </c>
      <c r="DS309" s="158" t="s">
        <v>128</v>
      </c>
      <c r="DT309" s="158" t="s">
        <v>128</v>
      </c>
      <c r="DU309" s="158" t="s">
        <v>128</v>
      </c>
      <c r="DV309" s="158" t="s">
        <v>128</v>
      </c>
      <c r="DW309" s="158" t="s">
        <v>128</v>
      </c>
      <c r="DX309" s="158" t="s">
        <v>128</v>
      </c>
      <c r="DY309" s="158" t="s">
        <v>128</v>
      </c>
      <c r="DZ309" s="158" t="s">
        <v>128</v>
      </c>
      <c r="EA309" s="158" t="s">
        <v>128</v>
      </c>
      <c r="EB309" s="158" t="s">
        <v>128</v>
      </c>
      <c r="EC309" s="158" t="s">
        <v>128</v>
      </c>
      <c r="ED309" s="158" t="s">
        <v>128</v>
      </c>
      <c r="EE309" s="158" t="s">
        <v>128</v>
      </c>
      <c r="EF309" s="158" t="s">
        <v>128</v>
      </c>
      <c r="EG309" s="158" t="s">
        <v>128</v>
      </c>
      <c r="EH309" s="158" t="s">
        <v>128</v>
      </c>
      <c r="EI309" s="158" t="s">
        <v>128</v>
      </c>
      <c r="EJ309" s="158" t="s">
        <v>128</v>
      </c>
      <c r="EK309" s="158" t="s">
        <v>128</v>
      </c>
      <c r="EL309" s="158" t="s">
        <v>128</v>
      </c>
      <c r="EM309" s="158" t="s">
        <v>128</v>
      </c>
      <c r="EN309" s="158" t="s">
        <v>128</v>
      </c>
      <c r="EO309" s="158" t="s">
        <v>128</v>
      </c>
      <c r="EP309" s="158" t="s">
        <v>128</v>
      </c>
      <c r="EQ309" s="158" t="s">
        <v>128</v>
      </c>
      <c r="ER309" s="158" t="s">
        <v>128</v>
      </c>
      <c r="ES309" s="158" t="s">
        <v>128</v>
      </c>
      <c r="ET309" s="158" t="s">
        <v>128</v>
      </c>
      <c r="EU309" s="158" t="s">
        <v>128</v>
      </c>
      <c r="EV309" s="158" t="s">
        <v>128</v>
      </c>
      <c r="EW309" s="158" t="s">
        <v>128</v>
      </c>
      <c r="EX309" s="158" t="s">
        <v>128</v>
      </c>
      <c r="EY309" s="158" t="s">
        <v>128</v>
      </c>
      <c r="EZ309" s="158" t="s">
        <v>128</v>
      </c>
      <c r="FA309" s="158" t="s">
        <v>128</v>
      </c>
      <c r="FB309" s="158" t="s">
        <v>128</v>
      </c>
      <c r="FC309" s="158" t="s">
        <v>128</v>
      </c>
      <c r="FD309" s="158" t="s">
        <v>128</v>
      </c>
      <c r="FE309" s="158" t="s">
        <v>128</v>
      </c>
      <c r="FF309" s="158" t="s">
        <v>128</v>
      </c>
      <c r="FG309" s="158" t="s">
        <v>128</v>
      </c>
      <c r="FH309" s="158" t="s">
        <v>128</v>
      </c>
      <c r="FI309" s="158" t="s">
        <v>128</v>
      </c>
      <c r="FJ309" s="158" t="s">
        <v>128</v>
      </c>
      <c r="FK309" s="158" t="s">
        <v>128</v>
      </c>
      <c r="FL309" s="158" t="s">
        <v>128</v>
      </c>
      <c r="FM309" s="158" t="s">
        <v>128</v>
      </c>
      <c r="FN309" s="158" t="s">
        <v>128</v>
      </c>
      <c r="FO309" s="158" t="s">
        <v>128</v>
      </c>
      <c r="FP309" s="158" t="s">
        <v>128</v>
      </c>
      <c r="FQ309" s="158" t="s">
        <v>128</v>
      </c>
      <c r="FR309" s="158" t="s">
        <v>128</v>
      </c>
      <c r="FS309" s="158" t="s">
        <v>128</v>
      </c>
      <c r="FT309" s="158" t="s">
        <v>128</v>
      </c>
      <c r="FU309" s="158" t="s">
        <v>128</v>
      </c>
      <c r="FV309" s="158" t="s">
        <v>128</v>
      </c>
      <c r="FW309" s="158" t="s">
        <v>128</v>
      </c>
      <c r="FX309" s="158" t="s">
        <v>128</v>
      </c>
      <c r="FY309" s="158" t="s">
        <v>128</v>
      </c>
      <c r="FZ309" s="158" t="s">
        <v>128</v>
      </c>
      <c r="GA309" s="158" t="s">
        <v>128</v>
      </c>
      <c r="GB309" s="158" t="s">
        <v>128</v>
      </c>
      <c r="GC309" s="158" t="s">
        <v>128</v>
      </c>
      <c r="GD309" s="158" t="s">
        <v>128</v>
      </c>
      <c r="GE309" s="158" t="s">
        <v>128</v>
      </c>
      <c r="GF309" s="158" t="s">
        <v>128</v>
      </c>
      <c r="GG309" s="158" t="s">
        <v>128</v>
      </c>
      <c r="GH309" s="158" t="s">
        <v>128</v>
      </c>
      <c r="GI309" s="158" t="s">
        <v>128</v>
      </c>
      <c r="GJ309" s="158" t="s">
        <v>128</v>
      </c>
      <c r="GK309" s="158" t="s">
        <v>128</v>
      </c>
      <c r="GL309" s="158" t="s">
        <v>128</v>
      </c>
      <c r="GM309" s="158" t="s">
        <v>128</v>
      </c>
      <c r="GN309" s="158" t="s">
        <v>128</v>
      </c>
      <c r="GO309" s="158" t="s">
        <v>128</v>
      </c>
      <c r="GP309" s="158" t="s">
        <v>128</v>
      </c>
      <c r="GQ309" s="158" t="s">
        <v>128</v>
      </c>
      <c r="GR309" s="158" t="s">
        <v>128</v>
      </c>
      <c r="GS309" s="158" t="s">
        <v>128</v>
      </c>
      <c r="GT309" s="158" t="s">
        <v>128</v>
      </c>
      <c r="GU309" s="158" t="s">
        <v>128</v>
      </c>
      <c r="GV309" s="158" t="s">
        <v>128</v>
      </c>
      <c r="GW309" s="158" t="s">
        <v>128</v>
      </c>
      <c r="GX309" s="158" t="s">
        <v>128</v>
      </c>
      <c r="GY309" s="158" t="s">
        <v>128</v>
      </c>
      <c r="GZ309" s="158" t="s">
        <v>128</v>
      </c>
      <c r="HA309" s="158" t="s">
        <v>128</v>
      </c>
      <c r="HB309" s="158" t="s">
        <v>128</v>
      </c>
      <c r="HC309" s="158" t="s">
        <v>128</v>
      </c>
      <c r="HD309" s="158" t="s">
        <v>128</v>
      </c>
      <c r="HE309" s="158" t="s">
        <v>128</v>
      </c>
      <c r="HF309" s="158" t="s">
        <v>128</v>
      </c>
      <c r="HG309" s="158" t="s">
        <v>128</v>
      </c>
      <c r="HH309" s="158" t="s">
        <v>128</v>
      </c>
      <c r="HI309" s="158" t="s">
        <v>128</v>
      </c>
      <c r="HJ309" s="158" t="s">
        <v>128</v>
      </c>
      <c r="HK309" s="158" t="s">
        <v>128</v>
      </c>
      <c r="HL309" s="158" t="s">
        <v>128</v>
      </c>
      <c r="HM309" s="158" t="s">
        <v>128</v>
      </c>
      <c r="HN309" s="158" t="s">
        <v>128</v>
      </c>
      <c r="HO309" s="158" t="s">
        <v>128</v>
      </c>
      <c r="HP309" s="158" t="s">
        <v>128</v>
      </c>
      <c r="HQ309" s="158" t="s">
        <v>128</v>
      </c>
      <c r="HR309" s="158" t="s">
        <v>128</v>
      </c>
      <c r="HS309" s="158" t="s">
        <v>128</v>
      </c>
      <c r="HT309" s="158" t="s">
        <v>128</v>
      </c>
      <c r="HU309" s="158" t="s">
        <v>128</v>
      </c>
      <c r="HV309" s="158" t="s">
        <v>128</v>
      </c>
      <c r="HW309" s="158" t="s">
        <v>128</v>
      </c>
      <c r="HX309" s="158" t="s">
        <v>128</v>
      </c>
      <c r="HY309" s="158" t="s">
        <v>128</v>
      </c>
      <c r="HZ309" s="158" t="s">
        <v>128</v>
      </c>
      <c r="IA309" s="158" t="s">
        <v>128</v>
      </c>
      <c r="IB309" s="158" t="s">
        <v>128</v>
      </c>
      <c r="IC309" s="158" t="s">
        <v>128</v>
      </c>
      <c r="ID309" s="158" t="s">
        <v>128</v>
      </c>
      <c r="IE309" s="158" t="s">
        <v>128</v>
      </c>
      <c r="IF309" s="158" t="s">
        <v>128</v>
      </c>
      <c r="IG309" s="158" t="s">
        <v>128</v>
      </c>
      <c r="IH309" s="158" t="s">
        <v>128</v>
      </c>
      <c r="II309" s="158" t="s">
        <v>128</v>
      </c>
      <c r="IJ309" s="158" t="s">
        <v>128</v>
      </c>
      <c r="IK309" s="158" t="s">
        <v>128</v>
      </c>
      <c r="IL309" s="158" t="s">
        <v>128</v>
      </c>
      <c r="IM309" s="158" t="s">
        <v>128</v>
      </c>
      <c r="IN309" s="158" t="s">
        <v>128</v>
      </c>
      <c r="IO309" s="158" t="s">
        <v>128</v>
      </c>
      <c r="IP309" s="158" t="s">
        <v>128</v>
      </c>
      <c r="IQ309" s="158" t="s">
        <v>128</v>
      </c>
      <c r="IR309" s="158" t="s">
        <v>128</v>
      </c>
      <c r="IS309" s="158" t="s">
        <v>128</v>
      </c>
      <c r="IT309" s="158" t="s">
        <v>128</v>
      </c>
      <c r="IU309" s="158" t="s">
        <v>128</v>
      </c>
      <c r="IV309" s="158" t="s">
        <v>128</v>
      </c>
      <c r="IW309" s="158" t="s">
        <v>128</v>
      </c>
      <c r="IX309" s="158" t="s">
        <v>128</v>
      </c>
      <c r="IY309" s="158" t="s">
        <v>128</v>
      </c>
      <c r="IZ309" s="158" t="s">
        <v>128</v>
      </c>
      <c r="JA309" s="158" t="s">
        <v>128</v>
      </c>
      <c r="JB309" s="158" t="s">
        <v>128</v>
      </c>
      <c r="JC309" s="158" t="s">
        <v>128</v>
      </c>
      <c r="JD309" s="158" t="s">
        <v>128</v>
      </c>
      <c r="JE309" s="158" t="s">
        <v>128</v>
      </c>
      <c r="JF309" s="158" t="s">
        <v>128</v>
      </c>
      <c r="JG309" s="158" t="s">
        <v>128</v>
      </c>
      <c r="JH309" s="158" t="s">
        <v>128</v>
      </c>
      <c r="JI309" s="158" t="s">
        <v>128</v>
      </c>
      <c r="JJ309" s="158" t="s">
        <v>128</v>
      </c>
      <c r="JK309" s="158" t="s">
        <v>128</v>
      </c>
      <c r="JL309" s="158" t="s">
        <v>128</v>
      </c>
      <c r="JM309" s="158" t="s">
        <v>128</v>
      </c>
      <c r="JN309" s="158" t="s">
        <v>128</v>
      </c>
      <c r="JO309" s="158" t="s">
        <v>128</v>
      </c>
      <c r="JP309" s="158" t="s">
        <v>128</v>
      </c>
      <c r="JQ309" s="158" t="s">
        <v>128</v>
      </c>
      <c r="JR309" s="158" t="s">
        <v>128</v>
      </c>
      <c r="JS309" s="158" t="s">
        <v>128</v>
      </c>
      <c r="JT309" s="158" t="s">
        <v>128</v>
      </c>
      <c r="JU309" s="158" t="s">
        <v>128</v>
      </c>
      <c r="JV309" s="158" t="s">
        <v>128</v>
      </c>
      <c r="JW309" s="158" t="s">
        <v>128</v>
      </c>
      <c r="JX309" s="158" t="s">
        <v>128</v>
      </c>
      <c r="JY309" s="158" t="s">
        <v>128</v>
      </c>
      <c r="JZ309" s="158" t="s">
        <v>128</v>
      </c>
      <c r="KA309" s="158" t="s">
        <v>128</v>
      </c>
      <c r="KB309" s="158" t="s">
        <v>128</v>
      </c>
      <c r="KC309" s="158" t="s">
        <v>128</v>
      </c>
      <c r="KD309" s="158" t="s">
        <v>128</v>
      </c>
      <c r="KE309" s="158" t="s">
        <v>128</v>
      </c>
      <c r="KF309" s="158" t="s">
        <v>128</v>
      </c>
      <c r="KG309" s="158" t="s">
        <v>128</v>
      </c>
      <c r="KH309" s="158" t="s">
        <v>128</v>
      </c>
      <c r="KI309" s="158" t="s">
        <v>128</v>
      </c>
      <c r="KJ309" s="158" t="s">
        <v>128</v>
      </c>
      <c r="KK309" s="158" t="s">
        <v>128</v>
      </c>
      <c r="KL309" s="158" t="s">
        <v>128</v>
      </c>
      <c r="KM309" s="158" t="s">
        <v>128</v>
      </c>
      <c r="KN309" s="158" t="s">
        <v>128</v>
      </c>
      <c r="KO309" s="158" t="s">
        <v>128</v>
      </c>
      <c r="KP309" s="158" t="s">
        <v>128</v>
      </c>
      <c r="KQ309" s="158" t="s">
        <v>128</v>
      </c>
      <c r="KR309" s="158" t="s">
        <v>128</v>
      </c>
      <c r="KS309" s="158" t="s">
        <v>128</v>
      </c>
      <c r="KT309" s="158" t="s">
        <v>128</v>
      </c>
      <c r="KU309" s="158" t="s">
        <v>128</v>
      </c>
      <c r="KV309" s="158" t="s">
        <v>128</v>
      </c>
      <c r="KW309" s="158" t="s">
        <v>128</v>
      </c>
      <c r="KX309" s="158" t="s">
        <v>128</v>
      </c>
      <c r="KY309" s="158" t="s">
        <v>128</v>
      </c>
      <c r="KZ309" s="158" t="s">
        <v>128</v>
      </c>
      <c r="LA309" s="158" t="s">
        <v>128</v>
      </c>
      <c r="LB309" s="158" t="s">
        <v>128</v>
      </c>
      <c r="LC309" s="158" t="s">
        <v>128</v>
      </c>
      <c r="LD309" s="158" t="s">
        <v>128</v>
      </c>
      <c r="LE309" s="158" t="s">
        <v>128</v>
      </c>
      <c r="LF309" s="158" t="s">
        <v>128</v>
      </c>
      <c r="LG309" s="158" t="s">
        <v>128</v>
      </c>
      <c r="LH309" s="158" t="s">
        <v>128</v>
      </c>
      <c r="LI309" s="158" t="s">
        <v>128</v>
      </c>
      <c r="LJ309" s="158" t="s">
        <v>128</v>
      </c>
      <c r="LK309" s="158" t="s">
        <v>128</v>
      </c>
      <c r="LL309" s="158" t="s">
        <v>128</v>
      </c>
      <c r="LM309" s="158" t="s">
        <v>128</v>
      </c>
      <c r="LN309" s="158" t="s">
        <v>128</v>
      </c>
      <c r="LO309" s="158" t="s">
        <v>128</v>
      </c>
      <c r="LP309" s="158" t="s">
        <v>128</v>
      </c>
      <c r="LQ309" s="158" t="s">
        <v>128</v>
      </c>
      <c r="LR309" s="158" t="s">
        <v>128</v>
      </c>
      <c r="LS309" s="158" t="s">
        <v>128</v>
      </c>
      <c r="LT309" s="158" t="s">
        <v>128</v>
      </c>
      <c r="LU309" s="158" t="s">
        <v>128</v>
      </c>
      <c r="LV309" s="158" t="s">
        <v>128</v>
      </c>
      <c r="LW309" s="158" t="s">
        <v>128</v>
      </c>
      <c r="LX309" s="158" t="s">
        <v>128</v>
      </c>
      <c r="LY309" s="158" t="s">
        <v>128</v>
      </c>
      <c r="LZ309" s="158" t="s">
        <v>128</v>
      </c>
      <c r="MA309" s="158" t="s">
        <v>128</v>
      </c>
      <c r="MB309" s="158" t="s">
        <v>128</v>
      </c>
      <c r="MC309" s="158" t="s">
        <v>128</v>
      </c>
      <c r="MD309" s="158" t="s">
        <v>128</v>
      </c>
      <c r="ME309" s="158" t="s">
        <v>128</v>
      </c>
      <c r="MF309" s="158" t="s">
        <v>128</v>
      </c>
      <c r="MG309" s="158" t="s">
        <v>128</v>
      </c>
      <c r="MH309" s="158" t="s">
        <v>128</v>
      </c>
      <c r="MI309" s="158" t="s">
        <v>128</v>
      </c>
      <c r="MJ309" s="158" t="s">
        <v>128</v>
      </c>
      <c r="MK309" s="158" t="s">
        <v>128</v>
      </c>
      <c r="ML309" s="158" t="s">
        <v>128</v>
      </c>
      <c r="MM309" s="158" t="s">
        <v>128</v>
      </c>
      <c r="MN309" s="158" t="s">
        <v>128</v>
      </c>
      <c r="MO309" s="158" t="s">
        <v>128</v>
      </c>
      <c r="MP309" s="158" t="s">
        <v>128</v>
      </c>
      <c r="MQ309" s="158" t="s">
        <v>128</v>
      </c>
      <c r="MR309" s="158" t="s">
        <v>128</v>
      </c>
      <c r="MS309" s="158" t="s">
        <v>128</v>
      </c>
      <c r="MT309" s="158" t="s">
        <v>128</v>
      </c>
      <c r="MU309" s="158" t="s">
        <v>128</v>
      </c>
      <c r="MV309" s="158" t="s">
        <v>128</v>
      </c>
      <c r="MW309" s="158" t="s">
        <v>128</v>
      </c>
      <c r="MX309" s="158" t="s">
        <v>128</v>
      </c>
      <c r="MY309" s="158" t="s">
        <v>128</v>
      </c>
      <c r="MZ309" s="158" t="s">
        <v>128</v>
      </c>
      <c r="NA309" s="158" t="s">
        <v>128</v>
      </c>
      <c r="NB309" s="158" t="s">
        <v>128</v>
      </c>
      <c r="NC309" s="158" t="s">
        <v>128</v>
      </c>
      <c r="ND309" s="158" t="s">
        <v>128</v>
      </c>
      <c r="NE309" s="158" t="s">
        <v>128</v>
      </c>
      <c r="NF309" s="158" t="s">
        <v>128</v>
      </c>
      <c r="NG309" s="158" t="s">
        <v>128</v>
      </c>
      <c r="NH309" s="158" t="s">
        <v>128</v>
      </c>
      <c r="NI309" s="158" t="s">
        <v>128</v>
      </c>
      <c r="NJ309" s="158" t="s">
        <v>128</v>
      </c>
      <c r="NK309" s="158" t="s">
        <v>128</v>
      </c>
      <c r="NL309" s="158" t="s">
        <v>128</v>
      </c>
      <c r="NM309" s="158" t="s">
        <v>128</v>
      </c>
      <c r="NN309" s="158" t="s">
        <v>128</v>
      </c>
      <c r="NO309" s="158" t="s">
        <v>128</v>
      </c>
      <c r="NP309" s="158" t="s">
        <v>128</v>
      </c>
      <c r="NQ309" s="158" t="s">
        <v>128</v>
      </c>
      <c r="NR309" s="158" t="s">
        <v>128</v>
      </c>
      <c r="NS309" s="158" t="s">
        <v>128</v>
      </c>
      <c r="NT309" s="158" t="s">
        <v>128</v>
      </c>
      <c r="NU309" s="158" t="s">
        <v>128</v>
      </c>
      <c r="NV309" s="158" t="s">
        <v>128</v>
      </c>
      <c r="NW309" s="158" t="s">
        <v>128</v>
      </c>
      <c r="NX309" s="158" t="s">
        <v>128</v>
      </c>
      <c r="NY309" s="158" t="s">
        <v>128</v>
      </c>
      <c r="NZ309" s="158" t="s">
        <v>128</v>
      </c>
      <c r="OA309" s="158" t="s">
        <v>128</v>
      </c>
      <c r="OB309" s="158" t="s">
        <v>128</v>
      </c>
      <c r="OC309" s="158" t="s">
        <v>128</v>
      </c>
      <c r="OD309" s="158" t="s">
        <v>128</v>
      </c>
      <c r="OE309" s="170" t="s">
        <v>128</v>
      </c>
      <c r="OF309" s="181"/>
      <c r="OG309" s="174">
        <f t="shared" si="1778"/>
        <v>26.506573378190613</v>
      </c>
      <c r="OH309" s="66" t="str">
        <f t="shared" si="1779"/>
        <v>kg/GJ delivered</v>
      </c>
      <c r="OI309" s="66" t="str">
        <f t="shared" si="1780"/>
        <v/>
      </c>
      <c r="OJ309" s="66" t="str">
        <f t="shared" si="1781"/>
        <v/>
      </c>
      <c r="OK309" s="66" t="str">
        <f t="shared" si="1782"/>
        <v/>
      </c>
      <c r="OL309" s="66" t="str">
        <f t="shared" si="1783"/>
        <v/>
      </c>
      <c r="OM309" s="66" t="str">
        <f t="shared" si="1784"/>
        <v/>
      </c>
      <c r="ON309" s="66" t="str">
        <f t="shared" si="1785"/>
        <v/>
      </c>
      <c r="OO309" s="66" t="str">
        <f t="shared" si="1786"/>
        <v/>
      </c>
      <c r="OP309" s="66" t="str">
        <f t="shared" si="1787"/>
        <v/>
      </c>
      <c r="OQ309" s="66" t="str">
        <f t="shared" si="1788"/>
        <v/>
      </c>
      <c r="OR309" s="66" t="str">
        <f t="shared" si="1789"/>
        <v/>
      </c>
      <c r="OS309" s="66" t="str">
        <f t="shared" si="1790"/>
        <v/>
      </c>
      <c r="OT309" s="66" t="str">
        <f t="shared" si="1791"/>
        <v/>
      </c>
      <c r="OU309" s="66" t="str">
        <f t="shared" si="1792"/>
        <v/>
      </c>
      <c r="OV309" s="66" t="str">
        <f t="shared" si="1793"/>
        <v/>
      </c>
      <c r="OW309" s="66" t="str">
        <f t="shared" si="1794"/>
        <v/>
      </c>
      <c r="OX309" s="66" t="str">
        <f t="shared" si="1795"/>
        <v/>
      </c>
      <c r="OY309" s="66" t="str">
        <f t="shared" si="1796"/>
        <v/>
      </c>
      <c r="OZ309" s="66" t="str">
        <f t="shared" si="1797"/>
        <v/>
      </c>
      <c r="PA309" s="66" t="str">
        <f t="shared" si="1798"/>
        <v/>
      </c>
      <c r="PB309" s="66" t="str">
        <f t="shared" si="1799"/>
        <v/>
      </c>
      <c r="PC309" s="66" t="str">
        <f t="shared" si="1800"/>
        <v/>
      </c>
      <c r="PD309" s="66" t="str">
        <f t="shared" si="1801"/>
        <v/>
      </c>
      <c r="PE309" s="66" t="str">
        <f t="shared" si="1802"/>
        <v/>
      </c>
      <c r="PF309" s="66" t="str">
        <f t="shared" si="1803"/>
        <v/>
      </c>
      <c r="PG309" s="66" t="str">
        <f t="shared" si="1804"/>
        <v/>
      </c>
      <c r="PH309" s="66" t="str">
        <f t="shared" si="1805"/>
        <v/>
      </c>
      <c r="PI309" s="66" t="str">
        <f t="shared" si="1806"/>
        <v/>
      </c>
      <c r="PJ309" s="66" t="str">
        <f t="shared" si="1807"/>
        <v/>
      </c>
      <c r="PK309" s="66" t="str">
        <f t="shared" si="1808"/>
        <v/>
      </c>
      <c r="PL309" s="66" t="str">
        <f t="shared" si="1809"/>
        <v/>
      </c>
      <c r="PM309" s="66" t="str">
        <f t="shared" si="1810"/>
        <v/>
      </c>
      <c r="PN309" s="66" t="str">
        <f t="shared" si="1811"/>
        <v/>
      </c>
      <c r="PO309" s="66" t="str">
        <f t="shared" si="1812"/>
        <v/>
      </c>
      <c r="PP309" s="66" t="str">
        <f t="shared" si="1813"/>
        <v/>
      </c>
      <c r="PQ309" s="66" t="str">
        <f t="shared" si="1814"/>
        <v/>
      </c>
      <c r="PR309" s="66" t="str">
        <f t="shared" si="1815"/>
        <v/>
      </c>
      <c r="PS309" s="66" t="str">
        <f t="shared" si="1816"/>
        <v/>
      </c>
      <c r="PT309" s="66" t="str">
        <f t="shared" si="1817"/>
        <v/>
      </c>
      <c r="PU309" s="66" t="str">
        <f t="shared" si="1818"/>
        <v/>
      </c>
      <c r="PV309" s="66" t="str">
        <f t="shared" si="1819"/>
        <v/>
      </c>
      <c r="PW309" s="66" t="str">
        <f t="shared" si="1820"/>
        <v/>
      </c>
      <c r="PX309" s="66" t="str">
        <f t="shared" si="1821"/>
        <v/>
      </c>
      <c r="PY309" s="66" t="str">
        <f t="shared" si="1822"/>
        <v/>
      </c>
      <c r="PZ309" s="66" t="str">
        <f t="shared" si="1823"/>
        <v/>
      </c>
      <c r="QA309" s="66" t="str">
        <f t="shared" si="1824"/>
        <v/>
      </c>
      <c r="QB309" s="66" t="str">
        <f t="shared" si="1825"/>
        <v/>
      </c>
      <c r="QC309" s="66" t="str">
        <f t="shared" si="1826"/>
        <v/>
      </c>
      <c r="QD309" s="66" t="str">
        <f t="shared" si="1827"/>
        <v/>
      </c>
      <c r="QE309" s="66" t="str">
        <f t="shared" si="1828"/>
        <v/>
      </c>
      <c r="QF309" s="66" t="str">
        <f t="shared" si="1829"/>
        <v/>
      </c>
      <c r="QG309" s="66" t="str">
        <f t="shared" si="1830"/>
        <v/>
      </c>
      <c r="QH309" s="66" t="str">
        <f t="shared" si="1831"/>
        <v/>
      </c>
      <c r="QI309" s="66" t="str">
        <f t="shared" si="1832"/>
        <v/>
      </c>
      <c r="QJ309" s="66" t="str">
        <f t="shared" si="1833"/>
        <v/>
      </c>
      <c r="QK309" s="66" t="str">
        <f t="shared" si="1834"/>
        <v/>
      </c>
      <c r="QL309" s="66" t="str">
        <f t="shared" si="1835"/>
        <v/>
      </c>
      <c r="QM309" s="66" t="str">
        <f t="shared" si="1836"/>
        <v/>
      </c>
      <c r="QN309" s="66" t="str">
        <f t="shared" si="1837"/>
        <v/>
      </c>
      <c r="QO309" s="66" t="str">
        <f t="shared" si="1838"/>
        <v/>
      </c>
      <c r="QP309" s="66" t="str">
        <f t="shared" si="1839"/>
        <v/>
      </c>
      <c r="QQ309" s="66" t="str">
        <f t="shared" si="1840"/>
        <v/>
      </c>
      <c r="QR309" s="66" t="str">
        <f t="shared" si="1841"/>
        <v/>
      </c>
      <c r="QS309" s="66" t="str">
        <f t="shared" si="1842"/>
        <v/>
      </c>
      <c r="QT309" s="66" t="str">
        <f t="shared" si="1843"/>
        <v/>
      </c>
      <c r="QU309" s="66" t="str">
        <f t="shared" si="1844"/>
        <v/>
      </c>
      <c r="QV309" s="66" t="str">
        <f t="shared" si="1845"/>
        <v/>
      </c>
      <c r="QW309" s="66" t="str">
        <f t="shared" si="1846"/>
        <v/>
      </c>
      <c r="QX309" s="66" t="str">
        <f t="shared" si="1847"/>
        <v/>
      </c>
      <c r="QY309" s="66" t="str">
        <f t="shared" si="1848"/>
        <v/>
      </c>
      <c r="QZ309" s="66" t="str">
        <f t="shared" si="1849"/>
        <v/>
      </c>
      <c r="RA309" s="66" t="str">
        <f t="shared" si="1850"/>
        <v/>
      </c>
      <c r="RB309" s="66" t="str">
        <f t="shared" si="1851"/>
        <v/>
      </c>
      <c r="RC309" s="66" t="str">
        <f t="shared" si="1852"/>
        <v/>
      </c>
      <c r="RD309" s="66" t="str">
        <f t="shared" si="1853"/>
        <v/>
      </c>
      <c r="RE309" s="66" t="str">
        <f t="shared" si="1854"/>
        <v/>
      </c>
      <c r="RF309" s="66" t="str">
        <f t="shared" si="1855"/>
        <v/>
      </c>
      <c r="RG309" s="66" t="str">
        <f t="shared" si="1856"/>
        <v/>
      </c>
      <c r="RH309" s="66" t="str">
        <f t="shared" si="1857"/>
        <v/>
      </c>
      <c r="RI309" s="66" t="str">
        <f t="shared" si="1858"/>
        <v/>
      </c>
      <c r="RJ309" s="66" t="str">
        <f t="shared" si="1859"/>
        <v/>
      </c>
      <c r="RK309" s="66" t="str">
        <f t="shared" si="1860"/>
        <v/>
      </c>
      <c r="RL309" s="66" t="str">
        <f t="shared" si="1861"/>
        <v/>
      </c>
      <c r="RM309" s="66" t="str">
        <f t="shared" si="1862"/>
        <v/>
      </c>
      <c r="RN309" s="66" t="str">
        <f t="shared" si="1863"/>
        <v/>
      </c>
      <c r="RO309" s="66" t="str">
        <f t="shared" si="1864"/>
        <v/>
      </c>
      <c r="RP309" s="66" t="str">
        <f t="shared" si="1865"/>
        <v/>
      </c>
      <c r="RQ309" s="66" t="str">
        <f t="shared" si="1866"/>
        <v/>
      </c>
      <c r="RR309" s="66" t="str">
        <f t="shared" si="1867"/>
        <v/>
      </c>
      <c r="RS309" s="66" t="str">
        <f t="shared" si="1868"/>
        <v/>
      </c>
      <c r="RT309" s="66" t="str">
        <f t="shared" si="1869"/>
        <v/>
      </c>
      <c r="RU309" s="66" t="str">
        <f t="shared" si="1870"/>
        <v/>
      </c>
      <c r="RV309" s="66" t="str">
        <f t="shared" si="1871"/>
        <v/>
      </c>
      <c r="RW309" s="66" t="str">
        <f t="shared" si="1872"/>
        <v/>
      </c>
      <c r="RX309" s="66" t="str">
        <f t="shared" si="1873"/>
        <v/>
      </c>
      <c r="RY309" s="66" t="str">
        <f t="shared" si="1874"/>
        <v/>
      </c>
      <c r="RZ309" s="66" t="str">
        <f t="shared" si="1875"/>
        <v/>
      </c>
      <c r="SA309" s="66" t="str">
        <f t="shared" si="1876"/>
        <v/>
      </c>
      <c r="SB309" s="66" t="str">
        <f t="shared" si="1877"/>
        <v/>
      </c>
      <c r="SC309" s="66" t="str">
        <f t="shared" si="1878"/>
        <v/>
      </c>
      <c r="SD309" s="66" t="str">
        <f t="shared" si="1879"/>
        <v/>
      </c>
      <c r="SE309" s="66" t="str">
        <f t="shared" si="1880"/>
        <v/>
      </c>
      <c r="SF309" s="66" t="str">
        <f t="shared" si="1881"/>
        <v/>
      </c>
      <c r="SG309" s="66" t="str">
        <f t="shared" si="1882"/>
        <v/>
      </c>
      <c r="SH309" s="66" t="str">
        <f t="shared" si="1883"/>
        <v/>
      </c>
      <c r="SI309" s="66" t="str">
        <f t="shared" si="1884"/>
        <v/>
      </c>
      <c r="SJ309" s="66" t="str">
        <f t="shared" si="1885"/>
        <v/>
      </c>
      <c r="SK309" s="66" t="str">
        <f t="shared" si="1886"/>
        <v/>
      </c>
      <c r="SL309" s="66" t="str">
        <f t="shared" si="1887"/>
        <v/>
      </c>
      <c r="SM309" s="66" t="str">
        <f t="shared" si="1888"/>
        <v/>
      </c>
      <c r="SN309" s="66" t="str">
        <f t="shared" si="1889"/>
        <v/>
      </c>
      <c r="SO309" s="66" t="str">
        <f t="shared" si="1890"/>
        <v/>
      </c>
      <c r="SP309" s="66" t="str">
        <f t="shared" si="1891"/>
        <v/>
      </c>
      <c r="SQ309" s="66" t="str">
        <f t="shared" si="1892"/>
        <v/>
      </c>
      <c r="SR309" s="66" t="str">
        <f t="shared" si="1893"/>
        <v/>
      </c>
      <c r="SS309" s="66" t="str">
        <f t="shared" si="1894"/>
        <v/>
      </c>
      <c r="ST309" s="66" t="str">
        <f t="shared" si="1895"/>
        <v/>
      </c>
      <c r="SU309" s="66" t="str">
        <f t="shared" si="1896"/>
        <v/>
      </c>
      <c r="SV309" s="66" t="str">
        <f t="shared" si="1897"/>
        <v/>
      </c>
      <c r="SW309" s="66" t="str">
        <f t="shared" si="1898"/>
        <v/>
      </c>
      <c r="SX309" s="66" t="str">
        <f t="shared" si="1899"/>
        <v/>
      </c>
      <c r="SY309" s="66" t="str">
        <f t="shared" si="1900"/>
        <v/>
      </c>
      <c r="SZ309" s="66" t="str">
        <f t="shared" si="1901"/>
        <v/>
      </c>
      <c r="TA309" s="66" t="str">
        <f t="shared" si="1902"/>
        <v/>
      </c>
      <c r="TB309" s="66" t="str">
        <f t="shared" si="1903"/>
        <v/>
      </c>
      <c r="TC309" s="66" t="str">
        <f t="shared" si="1904"/>
        <v/>
      </c>
      <c r="TD309" s="66" t="str">
        <f t="shared" si="1905"/>
        <v/>
      </c>
      <c r="TE309" s="66" t="str">
        <f t="shared" si="1906"/>
        <v/>
      </c>
      <c r="TF309" s="66" t="str">
        <f t="shared" si="1907"/>
        <v/>
      </c>
      <c r="TG309" s="66" t="str">
        <f t="shared" si="1908"/>
        <v/>
      </c>
      <c r="TH309" s="66" t="str">
        <f t="shared" si="1909"/>
        <v/>
      </c>
      <c r="TI309" s="66" t="str">
        <f t="shared" si="1910"/>
        <v/>
      </c>
      <c r="TJ309" s="66" t="str">
        <f t="shared" si="1911"/>
        <v/>
      </c>
      <c r="TK309" s="66" t="str">
        <f t="shared" si="1912"/>
        <v/>
      </c>
      <c r="TL309" s="66" t="str">
        <f t="shared" si="1913"/>
        <v/>
      </c>
      <c r="TM309" s="66" t="str">
        <f t="shared" si="1914"/>
        <v/>
      </c>
      <c r="TN309" s="66" t="str">
        <f t="shared" si="1915"/>
        <v/>
      </c>
      <c r="TO309" s="66" t="str">
        <f t="shared" si="1916"/>
        <v/>
      </c>
      <c r="TP309" s="66" t="str">
        <f t="shared" si="1917"/>
        <v/>
      </c>
      <c r="TQ309" s="66" t="str">
        <f t="shared" si="1918"/>
        <v/>
      </c>
      <c r="TR309" s="66" t="str">
        <f t="shared" si="1919"/>
        <v/>
      </c>
      <c r="TS309" s="66" t="str">
        <f t="shared" si="1920"/>
        <v/>
      </c>
      <c r="TT309" s="66" t="str">
        <f t="shared" si="1921"/>
        <v/>
      </c>
      <c r="TU309" s="66" t="str">
        <f t="shared" si="1922"/>
        <v/>
      </c>
      <c r="TV309" s="66" t="str">
        <f t="shared" si="1923"/>
        <v/>
      </c>
      <c r="TW309" s="66" t="str">
        <f t="shared" si="1924"/>
        <v/>
      </c>
      <c r="TX309" s="66" t="str">
        <f t="shared" si="1925"/>
        <v/>
      </c>
      <c r="TY309" s="66" t="str">
        <f t="shared" si="1926"/>
        <v/>
      </c>
      <c r="TZ309" s="66" t="str">
        <f t="shared" si="1927"/>
        <v/>
      </c>
      <c r="UA309" s="66" t="str">
        <f t="shared" si="1928"/>
        <v/>
      </c>
      <c r="UB309" s="66" t="str">
        <f t="shared" si="1929"/>
        <v/>
      </c>
      <c r="UC309" s="66" t="str">
        <f t="shared" si="1930"/>
        <v/>
      </c>
      <c r="UD309" s="66" t="str">
        <f t="shared" si="1931"/>
        <v/>
      </c>
      <c r="UE309" s="66" t="str">
        <f t="shared" si="1932"/>
        <v/>
      </c>
      <c r="UF309" s="66" t="str">
        <f t="shared" si="1933"/>
        <v/>
      </c>
      <c r="UG309" s="66" t="str">
        <f t="shared" si="1934"/>
        <v/>
      </c>
      <c r="UH309" s="66" t="str">
        <f t="shared" si="1935"/>
        <v/>
      </c>
      <c r="UI309" s="66" t="str">
        <f t="shared" si="1936"/>
        <v/>
      </c>
      <c r="UJ309" s="66" t="str">
        <f t="shared" si="1937"/>
        <v/>
      </c>
      <c r="UK309" s="66" t="str">
        <f t="shared" si="1938"/>
        <v/>
      </c>
      <c r="UL309" s="66" t="str">
        <f t="shared" si="1939"/>
        <v/>
      </c>
      <c r="UM309" s="66" t="str">
        <f t="shared" si="1940"/>
        <v/>
      </c>
      <c r="UN309" s="66" t="str">
        <f t="shared" si="1941"/>
        <v/>
      </c>
      <c r="UO309" s="66" t="str">
        <f t="shared" si="1942"/>
        <v/>
      </c>
      <c r="UP309" s="66" t="str">
        <f t="shared" si="1943"/>
        <v/>
      </c>
      <c r="UQ309" s="66" t="str">
        <f t="shared" si="1944"/>
        <v/>
      </c>
      <c r="UR309" s="66" t="str">
        <f t="shared" si="1945"/>
        <v/>
      </c>
      <c r="US309" s="66" t="str">
        <f t="shared" si="1946"/>
        <v/>
      </c>
      <c r="UT309" s="66" t="str">
        <f t="shared" si="1947"/>
        <v/>
      </c>
      <c r="UU309" s="66" t="str">
        <f t="shared" si="1948"/>
        <v/>
      </c>
      <c r="UV309" s="66" t="str">
        <f t="shared" si="1949"/>
        <v/>
      </c>
      <c r="UW309" s="66" t="str">
        <f t="shared" si="1950"/>
        <v/>
      </c>
      <c r="UX309" s="66" t="str">
        <f t="shared" si="1951"/>
        <v/>
      </c>
      <c r="UY309" s="66" t="str">
        <f t="shared" si="1952"/>
        <v/>
      </c>
      <c r="UZ309" s="66" t="str">
        <f t="shared" si="1953"/>
        <v/>
      </c>
      <c r="VA309" s="66" t="str">
        <f t="shared" si="1954"/>
        <v/>
      </c>
      <c r="VB309" s="66" t="str">
        <f t="shared" si="1955"/>
        <v/>
      </c>
      <c r="VC309" s="66" t="str">
        <f t="shared" si="1956"/>
        <v/>
      </c>
      <c r="VD309" s="66" t="str">
        <f t="shared" si="1957"/>
        <v/>
      </c>
      <c r="VE309" s="66" t="str">
        <f t="shared" si="1958"/>
        <v/>
      </c>
      <c r="VF309" s="66" t="str">
        <f t="shared" si="1959"/>
        <v/>
      </c>
      <c r="VG309" s="66" t="str">
        <f t="shared" si="1960"/>
        <v/>
      </c>
      <c r="VH309" s="66" t="str">
        <f t="shared" si="1961"/>
        <v/>
      </c>
      <c r="VI309" s="66" t="str">
        <f t="shared" si="1962"/>
        <v/>
      </c>
      <c r="VJ309" s="66" t="str">
        <f t="shared" si="1963"/>
        <v/>
      </c>
      <c r="VK309" s="66" t="str">
        <f t="shared" si="1964"/>
        <v/>
      </c>
      <c r="VL309" s="66" t="str">
        <f t="shared" si="1965"/>
        <v/>
      </c>
      <c r="VM309" s="66" t="str">
        <f t="shared" si="1966"/>
        <v/>
      </c>
      <c r="VN309" s="66" t="str">
        <f t="shared" si="1967"/>
        <v/>
      </c>
      <c r="VO309" s="66" t="str">
        <f t="shared" si="1968"/>
        <v/>
      </c>
      <c r="VP309" s="66" t="str">
        <f t="shared" si="1969"/>
        <v/>
      </c>
      <c r="VQ309" s="66" t="str">
        <f t="shared" si="1970"/>
        <v/>
      </c>
      <c r="VR309" s="66" t="str">
        <f t="shared" si="1971"/>
        <v/>
      </c>
      <c r="VS309" s="66" t="str">
        <f t="shared" si="1972"/>
        <v/>
      </c>
      <c r="VT309" s="66" t="str">
        <f t="shared" si="1973"/>
        <v/>
      </c>
      <c r="VU309" s="66" t="str">
        <f t="shared" si="1974"/>
        <v/>
      </c>
      <c r="VV309" s="66" t="str">
        <f t="shared" si="1975"/>
        <v/>
      </c>
      <c r="VW309" s="66" t="str">
        <f t="shared" si="1976"/>
        <v/>
      </c>
      <c r="VX309" s="66" t="str">
        <f t="shared" si="1977"/>
        <v/>
      </c>
      <c r="VY309" s="66" t="str">
        <f t="shared" si="1978"/>
        <v/>
      </c>
      <c r="VZ309" s="66" t="str">
        <f t="shared" si="1979"/>
        <v/>
      </c>
      <c r="WA309" s="66" t="str">
        <f t="shared" si="1980"/>
        <v/>
      </c>
      <c r="WB309" s="66" t="str">
        <f t="shared" si="1981"/>
        <v/>
      </c>
      <c r="WC309" s="66" t="str">
        <f t="shared" si="1982"/>
        <v/>
      </c>
      <c r="WD309" s="66" t="str">
        <f t="shared" si="1983"/>
        <v/>
      </c>
      <c r="WE309" s="66" t="str">
        <f t="shared" si="1984"/>
        <v/>
      </c>
      <c r="WF309" s="66" t="str">
        <f t="shared" si="1985"/>
        <v/>
      </c>
      <c r="WG309" s="66" t="str">
        <f t="shared" si="1986"/>
        <v/>
      </c>
      <c r="WH309" s="66" t="str">
        <f t="shared" si="1987"/>
        <v/>
      </c>
      <c r="WI309" s="66" t="str">
        <f t="shared" si="1988"/>
        <v/>
      </c>
      <c r="WJ309" s="66" t="str">
        <f t="shared" si="1989"/>
        <v/>
      </c>
      <c r="WK309" s="66" t="str">
        <f t="shared" si="1990"/>
        <v/>
      </c>
      <c r="WL309" s="66" t="str">
        <f t="shared" si="1991"/>
        <v/>
      </c>
      <c r="WM309" s="66" t="str">
        <f t="shared" si="1992"/>
        <v/>
      </c>
      <c r="WN309" s="66" t="str">
        <f t="shared" si="1993"/>
        <v/>
      </c>
      <c r="WO309" s="66" t="str">
        <f t="shared" si="1994"/>
        <v/>
      </c>
      <c r="WP309" s="66" t="str">
        <f t="shared" si="1995"/>
        <v/>
      </c>
      <c r="WQ309" s="66" t="str">
        <f t="shared" si="1996"/>
        <v/>
      </c>
      <c r="WR309" s="66" t="str">
        <f t="shared" si="1997"/>
        <v/>
      </c>
      <c r="WS309" s="66" t="str">
        <f t="shared" si="1998"/>
        <v/>
      </c>
      <c r="WT309" s="66" t="str">
        <f t="shared" si="1999"/>
        <v/>
      </c>
      <c r="WU309" s="66" t="str">
        <f t="shared" si="2000"/>
        <v/>
      </c>
      <c r="WV309" s="66" t="str">
        <f t="shared" si="2001"/>
        <v/>
      </c>
      <c r="WW309" s="66" t="str">
        <f t="shared" si="2002"/>
        <v/>
      </c>
      <c r="WX309" s="66" t="str">
        <f t="shared" si="2003"/>
        <v/>
      </c>
      <c r="WY309" s="66" t="str">
        <f t="shared" si="2004"/>
        <v/>
      </c>
      <c r="WZ309" s="66" t="str">
        <f t="shared" si="2005"/>
        <v/>
      </c>
      <c r="XA309" s="66" t="str">
        <f t="shared" si="2006"/>
        <v/>
      </c>
      <c r="XB309" s="66" t="str">
        <f t="shared" si="2007"/>
        <v/>
      </c>
      <c r="XC309" s="66" t="str">
        <f t="shared" si="2008"/>
        <v/>
      </c>
      <c r="XD309" s="66" t="str">
        <f t="shared" si="2009"/>
        <v/>
      </c>
      <c r="XE309" s="66" t="str">
        <f t="shared" si="2010"/>
        <v/>
      </c>
      <c r="XF309" s="66" t="str">
        <f t="shared" si="2011"/>
        <v/>
      </c>
      <c r="XG309" s="66" t="str">
        <f t="shared" si="2012"/>
        <v/>
      </c>
      <c r="XH309" s="66" t="str">
        <f t="shared" si="2013"/>
        <v/>
      </c>
      <c r="XI309" s="66" t="str">
        <f t="shared" si="2014"/>
        <v/>
      </c>
      <c r="XJ309" s="66" t="str">
        <f t="shared" si="2015"/>
        <v/>
      </c>
      <c r="XK309" s="66" t="str">
        <f t="shared" si="2016"/>
        <v/>
      </c>
      <c r="XL309" s="66" t="str">
        <f t="shared" si="2017"/>
        <v/>
      </c>
      <c r="XM309" s="66" t="str">
        <f t="shared" si="2018"/>
        <v/>
      </c>
      <c r="XN309" s="66" t="str">
        <f t="shared" si="2019"/>
        <v/>
      </c>
      <c r="XO309" s="66" t="str">
        <f t="shared" si="2020"/>
        <v/>
      </c>
      <c r="XP309" s="66" t="str">
        <f t="shared" si="2021"/>
        <v/>
      </c>
      <c r="XQ309" s="66" t="str">
        <f t="shared" si="2022"/>
        <v/>
      </c>
      <c r="XR309" s="66" t="str">
        <f t="shared" si="2023"/>
        <v/>
      </c>
      <c r="XS309" s="66" t="str">
        <f t="shared" si="2024"/>
        <v/>
      </c>
      <c r="XT309" s="66" t="str">
        <f t="shared" si="2025"/>
        <v/>
      </c>
      <c r="XU309" s="66" t="str">
        <f t="shared" si="2026"/>
        <v/>
      </c>
      <c r="XV309" s="66" t="str">
        <f t="shared" si="2027"/>
        <v/>
      </c>
      <c r="XW309" s="66" t="str">
        <f t="shared" si="2028"/>
        <v/>
      </c>
      <c r="XX309" s="66" t="str">
        <f t="shared" si="2029"/>
        <v/>
      </c>
      <c r="XY309" s="66" t="str">
        <f t="shared" si="2030"/>
        <v/>
      </c>
      <c r="XZ309" s="66" t="str">
        <f t="shared" si="2031"/>
        <v/>
      </c>
      <c r="YA309" s="66" t="str">
        <f t="shared" si="2032"/>
        <v/>
      </c>
      <c r="YB309" s="66" t="str">
        <f t="shared" si="2033"/>
        <v/>
      </c>
      <c r="YC309" s="66" t="str">
        <f t="shared" si="2034"/>
        <v/>
      </c>
      <c r="YD309" s="66" t="str">
        <f t="shared" si="2035"/>
        <v/>
      </c>
      <c r="YE309" s="66" t="str">
        <f t="shared" si="2036"/>
        <v/>
      </c>
      <c r="YF309" s="66" t="str">
        <f t="shared" si="2037"/>
        <v/>
      </c>
      <c r="YG309" s="66" t="str">
        <f t="shared" si="2038"/>
        <v/>
      </c>
      <c r="YH309" s="66" t="str">
        <f t="shared" si="2039"/>
        <v/>
      </c>
      <c r="YI309" s="66" t="str">
        <f t="shared" si="2040"/>
        <v/>
      </c>
      <c r="YJ309" s="66" t="str">
        <f t="shared" si="2041"/>
        <v/>
      </c>
      <c r="YK309" s="66" t="str">
        <f t="shared" si="2042"/>
        <v/>
      </c>
      <c r="YL309" s="66" t="str">
        <f t="shared" si="2043"/>
        <v/>
      </c>
      <c r="YM309" s="66" t="str">
        <f t="shared" si="2044"/>
        <v/>
      </c>
      <c r="YN309" s="66" t="str">
        <f t="shared" si="2045"/>
        <v/>
      </c>
      <c r="YO309" s="66" t="str">
        <f t="shared" si="2046"/>
        <v/>
      </c>
      <c r="YP309" s="66" t="str">
        <f t="shared" si="2047"/>
        <v/>
      </c>
      <c r="YQ309" s="66" t="str">
        <f t="shared" si="2048"/>
        <v/>
      </c>
      <c r="YR309" s="66" t="str">
        <f t="shared" si="2049"/>
        <v/>
      </c>
      <c r="YS309" s="66" t="str">
        <f t="shared" si="2050"/>
        <v/>
      </c>
      <c r="YT309" s="66" t="str">
        <f t="shared" si="2051"/>
        <v/>
      </c>
      <c r="YU309" s="66" t="str">
        <f t="shared" si="2052"/>
        <v/>
      </c>
      <c r="YV309" s="66" t="str">
        <f t="shared" si="2053"/>
        <v/>
      </c>
      <c r="YW309" s="66" t="str">
        <f t="shared" si="2054"/>
        <v/>
      </c>
      <c r="YX309" s="66" t="str">
        <f t="shared" si="2055"/>
        <v/>
      </c>
      <c r="YY309" s="66" t="str">
        <f t="shared" si="2056"/>
        <v/>
      </c>
      <c r="YZ309" s="66" t="str">
        <f t="shared" si="2057"/>
        <v/>
      </c>
      <c r="ZA309" s="66" t="str">
        <f t="shared" si="2058"/>
        <v/>
      </c>
      <c r="ZB309" s="66" t="str">
        <f t="shared" si="2059"/>
        <v/>
      </c>
      <c r="ZC309" s="66" t="str">
        <f t="shared" si="2060"/>
        <v/>
      </c>
      <c r="ZD309" s="66" t="str">
        <f t="shared" si="2061"/>
        <v/>
      </c>
      <c r="ZE309" s="66" t="str">
        <f t="shared" si="2062"/>
        <v/>
      </c>
      <c r="ZF309" s="66" t="str">
        <f t="shared" si="2063"/>
        <v/>
      </c>
      <c r="ZG309" s="66" t="str">
        <f t="shared" si="2064"/>
        <v/>
      </c>
      <c r="ZH309" s="66" t="str">
        <f t="shared" si="2065"/>
        <v/>
      </c>
      <c r="ZI309" s="66" t="str">
        <f t="shared" si="2066"/>
        <v/>
      </c>
      <c r="ZJ309" s="66" t="str">
        <f t="shared" si="2067"/>
        <v/>
      </c>
      <c r="ZK309" s="66" t="str">
        <f t="shared" si="2068"/>
        <v/>
      </c>
      <c r="ZL309" s="66" t="str">
        <f t="shared" si="2069"/>
        <v/>
      </c>
      <c r="ZM309" s="66" t="str">
        <f t="shared" si="2070"/>
        <v/>
      </c>
      <c r="ZN309" s="66" t="str">
        <f t="shared" si="2071"/>
        <v/>
      </c>
      <c r="ZO309" s="66" t="str">
        <f t="shared" si="2072"/>
        <v/>
      </c>
      <c r="ZP309" s="66" t="str">
        <f t="shared" si="2073"/>
        <v/>
      </c>
      <c r="ZQ309" s="66" t="str">
        <f t="shared" si="2074"/>
        <v/>
      </c>
      <c r="ZR309" s="66" t="str">
        <f t="shared" si="2075"/>
        <v/>
      </c>
      <c r="ZS309" s="66" t="str">
        <f t="shared" si="2076"/>
        <v/>
      </c>
      <c r="ZT309" s="66" t="str">
        <f t="shared" si="2077"/>
        <v/>
      </c>
      <c r="ZU309" s="66" t="str">
        <f t="shared" si="2078"/>
        <v/>
      </c>
      <c r="ZV309" s="66" t="str">
        <f t="shared" si="2079"/>
        <v/>
      </c>
      <c r="ZW309" s="66" t="str">
        <f t="shared" si="2080"/>
        <v/>
      </c>
      <c r="ZX309" s="66" t="str">
        <f t="shared" si="2081"/>
        <v/>
      </c>
      <c r="ZY309" s="66" t="str">
        <f t="shared" si="2082"/>
        <v/>
      </c>
      <c r="ZZ309" s="66" t="str">
        <f t="shared" si="2083"/>
        <v/>
      </c>
      <c r="AAA309" s="66" t="str">
        <f t="shared" si="2084"/>
        <v/>
      </c>
      <c r="AAB309" s="66" t="str">
        <f t="shared" si="2085"/>
        <v/>
      </c>
      <c r="AAC309" s="66" t="str">
        <f t="shared" si="2086"/>
        <v/>
      </c>
      <c r="AAD309" s="66" t="str">
        <f t="shared" si="2087"/>
        <v/>
      </c>
      <c r="AAE309" s="66" t="str">
        <f t="shared" si="2088"/>
        <v/>
      </c>
      <c r="AAF309" s="66" t="str">
        <f t="shared" si="2089"/>
        <v/>
      </c>
      <c r="AAG309" s="66" t="str">
        <f t="shared" si="2090"/>
        <v/>
      </c>
      <c r="AAH309" s="66" t="str">
        <f t="shared" si="2091"/>
        <v/>
      </c>
      <c r="AAI309" s="66" t="str">
        <f t="shared" si="2092"/>
        <v/>
      </c>
      <c r="AAJ309" s="66" t="str">
        <f t="shared" si="2093"/>
        <v/>
      </c>
      <c r="AAK309" s="66" t="str">
        <f t="shared" si="2094"/>
        <v/>
      </c>
      <c r="AAL309" s="66" t="str">
        <f t="shared" si="2095"/>
        <v/>
      </c>
      <c r="AAM309" s="66" t="str">
        <f t="shared" si="2096"/>
        <v/>
      </c>
      <c r="AAN309" s="66" t="str">
        <f t="shared" si="2097"/>
        <v/>
      </c>
      <c r="AAO309" s="66" t="str">
        <f t="shared" si="2098"/>
        <v/>
      </c>
      <c r="AAP309" s="66" t="str">
        <f t="shared" si="2099"/>
        <v/>
      </c>
      <c r="AAQ309" s="66" t="str">
        <f t="shared" si="2100"/>
        <v/>
      </c>
      <c r="AAR309" s="66" t="str">
        <f t="shared" si="2101"/>
        <v/>
      </c>
      <c r="AAS309" s="66" t="str">
        <f t="shared" si="2102"/>
        <v/>
      </c>
      <c r="AAT309" s="66" t="str">
        <f t="shared" si="2103"/>
        <v/>
      </c>
      <c r="AAU309" s="66" t="str">
        <f t="shared" si="2104"/>
        <v/>
      </c>
      <c r="AAV309" s="66" t="str">
        <f t="shared" si="2105"/>
        <v/>
      </c>
      <c r="AAW309" s="66" t="str">
        <f t="shared" si="2106"/>
        <v/>
      </c>
      <c r="AAX309" s="66" t="str">
        <f t="shared" si="2107"/>
        <v/>
      </c>
      <c r="AAY309" s="66" t="str">
        <f t="shared" si="2108"/>
        <v/>
      </c>
      <c r="AAZ309" s="66" t="str">
        <f t="shared" si="2109"/>
        <v/>
      </c>
      <c r="ABA309" s="66" t="str">
        <f t="shared" si="2110"/>
        <v/>
      </c>
      <c r="ABB309" s="66" t="str">
        <f t="shared" si="2111"/>
        <v/>
      </c>
      <c r="ABC309" s="66" t="str">
        <f t="shared" si="2112"/>
        <v/>
      </c>
      <c r="ABD309" s="66" t="str">
        <f t="shared" si="2113"/>
        <v/>
      </c>
      <c r="ABE309" s="66" t="str">
        <f t="shared" si="2114"/>
        <v/>
      </c>
      <c r="ABF309" s="66" t="str">
        <f t="shared" si="2115"/>
        <v/>
      </c>
      <c r="ABG309" s="66" t="str">
        <f t="shared" si="2116"/>
        <v/>
      </c>
      <c r="ABH309" s="66" t="str">
        <f t="shared" si="2117"/>
        <v/>
      </c>
      <c r="ABI309" s="66" t="str">
        <f t="shared" si="2118"/>
        <v/>
      </c>
      <c r="ABJ309" s="66" t="str">
        <f t="shared" si="2119"/>
        <v/>
      </c>
      <c r="ABK309" s="66" t="str">
        <f t="shared" si="2120"/>
        <v/>
      </c>
      <c r="ABL309" s="66" t="str">
        <f t="shared" si="2121"/>
        <v/>
      </c>
      <c r="ABM309" s="66" t="str">
        <f t="shared" si="2122"/>
        <v/>
      </c>
      <c r="ABN309" s="66" t="str">
        <f t="shared" si="2123"/>
        <v/>
      </c>
      <c r="ABO309" s="66" t="str">
        <f t="shared" si="2124"/>
        <v/>
      </c>
      <c r="ABP309" s="66" t="str">
        <f t="shared" si="2125"/>
        <v/>
      </c>
      <c r="ABQ309" s="66" t="str">
        <f t="shared" si="2126"/>
        <v/>
      </c>
      <c r="ABR309" s="66" t="str">
        <f t="shared" si="2127"/>
        <v/>
      </c>
      <c r="ABS309" s="66" t="str">
        <f t="shared" si="2128"/>
        <v/>
      </c>
      <c r="ABT309" s="66" t="str">
        <f t="shared" si="2129"/>
        <v/>
      </c>
      <c r="ABU309" s="66" t="str">
        <f t="shared" si="2130"/>
        <v/>
      </c>
      <c r="ABV309" s="66" t="str">
        <f t="shared" si="2131"/>
        <v/>
      </c>
      <c r="ABW309" s="66" t="str">
        <f t="shared" si="2132"/>
        <v/>
      </c>
      <c r="ABX309" s="66" t="str">
        <f t="shared" si="2133"/>
        <v/>
      </c>
      <c r="ABY309" s="66" t="str">
        <f t="shared" si="2134"/>
        <v/>
      </c>
      <c r="ABZ309" s="66" t="str">
        <f t="shared" si="2135"/>
        <v/>
      </c>
      <c r="ACA309" s="66" t="str">
        <f t="shared" si="2136"/>
        <v/>
      </c>
      <c r="ACB309" s="66" t="str">
        <f t="shared" si="2137"/>
        <v/>
      </c>
      <c r="ACC309" s="66" t="str">
        <f t="shared" si="2138"/>
        <v/>
      </c>
      <c r="ACD309" s="66" t="str">
        <f t="shared" si="2139"/>
        <v/>
      </c>
      <c r="ACE309" s="66" t="str">
        <f t="shared" si="2140"/>
        <v/>
      </c>
      <c r="ACF309" s="66" t="str">
        <f t="shared" si="2141"/>
        <v/>
      </c>
      <c r="ACG309" s="66" t="str">
        <f t="shared" si="2142"/>
        <v/>
      </c>
      <c r="ACH309" s="66" t="str">
        <f t="shared" si="2143"/>
        <v/>
      </c>
      <c r="ACI309" s="66" t="str">
        <f t="shared" si="2144"/>
        <v/>
      </c>
      <c r="ACJ309" s="66" t="str">
        <f t="shared" si="2145"/>
        <v/>
      </c>
      <c r="ACK309" s="66" t="str">
        <f t="shared" si="2146"/>
        <v/>
      </c>
      <c r="ACL309" s="66" t="str">
        <f t="shared" si="2147"/>
        <v/>
      </c>
      <c r="ACM309" s="66" t="str">
        <f t="shared" ref="ACM309:ACN309" si="2202">IF(AND(ACS$3="Unit", ACL309=""), "", IF(AND(ACS$3="Unit", ACL309="-"),"", IF(ACS$3="Unit", "kg/GJ delivered", IF(AND(NY309&lt;&gt;"", NY309&lt;&gt;"-", NX309="-"),"", IF($H309="","", IF(NX309="nd", "",IF(NX309="&lt;n.a.&gt;", "", IF(NY309="#/MJ", "", IF(NY309="kg/GJ delivered",NX309,IF(NY309="g/MJ delivered",NX309,IF(NY309="kg/MJ delivered",NX309*1000,IF(NY309="mg/MJ delivered",NX309/1000,IF(NY309="g/kg",((NX309)*(1/$I309)*(1/$H309)),IF(NY309="mg/kg",((NX309/1000)*(1/$I309)*(1/$H309)),IF(NY309="mg/MJ delivered",NX309/1000,IF(NY309="-","","Error"))))))))))))))))</f>
        <v/>
      </c>
      <c r="ACN309" s="66" t="str">
        <f t="shared" si="2202"/>
        <v/>
      </c>
      <c r="ACO309" s="66" t="str">
        <f t="shared" si="2149"/>
        <v/>
      </c>
      <c r="ACP309" s="66" t="str">
        <f t="shared" si="2150"/>
        <v/>
      </c>
      <c r="ACQ309" s="66" t="str">
        <f t="shared" si="2151"/>
        <v/>
      </c>
      <c r="ACR309" s="66" t="str">
        <f t="shared" si="2152"/>
        <v/>
      </c>
      <c r="ACS309" s="66" t="str">
        <f t="shared" si="2153"/>
        <v/>
      </c>
      <c r="ACT309" s="66" t="str">
        <f t="shared" si="2154"/>
        <v/>
      </c>
    </row>
    <row r="310" spans="2:774" ht="15.75" customHeight="1" x14ac:dyDescent="0.25">
      <c r="B310" s="66">
        <v>363</v>
      </c>
      <c r="C310" s="66" t="s">
        <v>1278</v>
      </c>
      <c r="D310" s="66" t="s">
        <v>1674</v>
      </c>
      <c r="E310" s="156" t="s">
        <v>1453</v>
      </c>
      <c r="F310" s="66" t="s">
        <v>497</v>
      </c>
      <c r="G310" s="66" t="s">
        <v>492</v>
      </c>
      <c r="H310" s="126">
        <f>'Thermal Efficiency'!$I$23</f>
        <v>0.24069230769230771</v>
      </c>
      <c r="I310" s="130">
        <f>'Heating Values'!$D$6</f>
        <v>13.95</v>
      </c>
      <c r="J310" s="66" t="str">
        <f t="shared" si="2201"/>
        <v>Firewood, Improved, IN</v>
      </c>
      <c r="K310" s="66" t="s">
        <v>1253</v>
      </c>
      <c r="L310" s="161"/>
      <c r="M310" s="161"/>
      <c r="N310" s="161"/>
      <c r="O310" s="66" t="s">
        <v>1188</v>
      </c>
      <c r="P310" s="66" t="str">
        <f t="shared" si="1768"/>
        <v>IN</v>
      </c>
      <c r="Q310" s="66" t="s">
        <v>2</v>
      </c>
      <c r="R310" s="162">
        <v>63</v>
      </c>
      <c r="S310" s="158" t="s">
        <v>523</v>
      </c>
      <c r="T310" s="158" t="s">
        <v>128</v>
      </c>
      <c r="U310" s="158" t="s">
        <v>128</v>
      </c>
      <c r="V310" s="158" t="s">
        <v>128</v>
      </c>
      <c r="W310" s="158" t="s">
        <v>128</v>
      </c>
      <c r="X310" s="158" t="s">
        <v>128</v>
      </c>
      <c r="Y310" s="158" t="s">
        <v>128</v>
      </c>
      <c r="Z310" s="158" t="s">
        <v>128</v>
      </c>
      <c r="AA310" s="158" t="s">
        <v>128</v>
      </c>
      <c r="AB310" s="158" t="s">
        <v>128</v>
      </c>
      <c r="AC310" s="158" t="s">
        <v>128</v>
      </c>
      <c r="AD310" s="158" t="s">
        <v>128</v>
      </c>
      <c r="AE310" s="158" t="s">
        <v>128</v>
      </c>
      <c r="AF310" s="158" t="s">
        <v>128</v>
      </c>
      <c r="AG310" s="158" t="s">
        <v>128</v>
      </c>
      <c r="AH310" s="158" t="s">
        <v>128</v>
      </c>
      <c r="AI310" s="158" t="s">
        <v>128</v>
      </c>
      <c r="AJ310" s="158" t="s">
        <v>128</v>
      </c>
      <c r="AK310" s="158" t="s">
        <v>128</v>
      </c>
      <c r="AL310" s="158" t="s">
        <v>128</v>
      </c>
      <c r="AM310" s="158" t="s">
        <v>128</v>
      </c>
      <c r="AN310" s="158" t="s">
        <v>128</v>
      </c>
      <c r="AO310" s="158" t="s">
        <v>128</v>
      </c>
      <c r="AP310" s="158" t="s">
        <v>128</v>
      </c>
      <c r="AQ310" s="158" t="s">
        <v>128</v>
      </c>
      <c r="AR310" s="158" t="s">
        <v>128</v>
      </c>
      <c r="AS310" s="158" t="s">
        <v>128</v>
      </c>
      <c r="AT310" s="158" t="s">
        <v>128</v>
      </c>
      <c r="AU310" s="158" t="s">
        <v>128</v>
      </c>
      <c r="AV310" s="158" t="s">
        <v>128</v>
      </c>
      <c r="AW310" s="158" t="s">
        <v>128</v>
      </c>
      <c r="AX310" s="158" t="s">
        <v>128</v>
      </c>
      <c r="AY310" s="158" t="s">
        <v>128</v>
      </c>
      <c r="AZ310" s="158" t="s">
        <v>128</v>
      </c>
      <c r="BA310" s="158" t="s">
        <v>128</v>
      </c>
      <c r="BB310" s="158" t="s">
        <v>128</v>
      </c>
      <c r="BC310" s="158" t="s">
        <v>128</v>
      </c>
      <c r="BD310" s="158" t="s">
        <v>128</v>
      </c>
      <c r="BE310" s="158" t="s">
        <v>128</v>
      </c>
      <c r="BF310" s="158" t="s">
        <v>128</v>
      </c>
      <c r="BG310" s="158" t="s">
        <v>128</v>
      </c>
      <c r="BH310" s="158" t="s">
        <v>128</v>
      </c>
      <c r="BI310" s="158" t="s">
        <v>128</v>
      </c>
      <c r="BJ310" s="158" t="s">
        <v>128</v>
      </c>
      <c r="BK310" s="158" t="s">
        <v>128</v>
      </c>
      <c r="BL310" s="158" t="s">
        <v>128</v>
      </c>
      <c r="BM310" s="158" t="s">
        <v>128</v>
      </c>
      <c r="BN310" s="158" t="s">
        <v>128</v>
      </c>
      <c r="BO310" s="158" t="s">
        <v>128</v>
      </c>
      <c r="BP310" s="158" t="s">
        <v>128</v>
      </c>
      <c r="BQ310" s="158" t="s">
        <v>128</v>
      </c>
      <c r="BR310" s="158" t="s">
        <v>128</v>
      </c>
      <c r="BS310" s="158" t="s">
        <v>128</v>
      </c>
      <c r="BT310" s="158" t="s">
        <v>128</v>
      </c>
      <c r="BU310" s="158" t="s">
        <v>128</v>
      </c>
      <c r="BV310" s="158" t="s">
        <v>128</v>
      </c>
      <c r="BW310" s="158" t="s">
        <v>128</v>
      </c>
      <c r="BX310" s="158" t="s">
        <v>128</v>
      </c>
      <c r="BY310" s="158" t="s">
        <v>128</v>
      </c>
      <c r="BZ310" s="158" t="s">
        <v>128</v>
      </c>
      <c r="CA310" s="158" t="s">
        <v>128</v>
      </c>
      <c r="CB310" s="158" t="s">
        <v>128</v>
      </c>
      <c r="CC310" s="158" t="s">
        <v>128</v>
      </c>
      <c r="CD310" s="158" t="s">
        <v>128</v>
      </c>
      <c r="CE310" s="158" t="s">
        <v>128</v>
      </c>
      <c r="CF310" s="158" t="s">
        <v>128</v>
      </c>
      <c r="CG310" s="158" t="s">
        <v>128</v>
      </c>
      <c r="CH310" s="158" t="s">
        <v>128</v>
      </c>
      <c r="CI310" s="158" t="s">
        <v>128</v>
      </c>
      <c r="CJ310" s="158" t="s">
        <v>128</v>
      </c>
      <c r="CK310" s="158" t="s">
        <v>128</v>
      </c>
      <c r="CL310" s="158" t="s">
        <v>128</v>
      </c>
      <c r="CM310" s="158" t="s">
        <v>128</v>
      </c>
      <c r="CN310" s="158" t="s">
        <v>128</v>
      </c>
      <c r="CO310" s="158" t="s">
        <v>128</v>
      </c>
      <c r="CP310" s="158" t="s">
        <v>128</v>
      </c>
      <c r="CQ310" s="158" t="s">
        <v>128</v>
      </c>
      <c r="CR310" s="158" t="s">
        <v>128</v>
      </c>
      <c r="CS310" s="158" t="s">
        <v>128</v>
      </c>
      <c r="CT310" s="158" t="s">
        <v>128</v>
      </c>
      <c r="CU310" s="158" t="s">
        <v>128</v>
      </c>
      <c r="CV310" s="158" t="s">
        <v>128</v>
      </c>
      <c r="CW310" s="158" t="s">
        <v>128</v>
      </c>
      <c r="CX310" s="158" t="s">
        <v>128</v>
      </c>
      <c r="CY310" s="158" t="s">
        <v>128</v>
      </c>
      <c r="CZ310" s="158" t="s">
        <v>128</v>
      </c>
      <c r="DA310" s="158" t="s">
        <v>128</v>
      </c>
      <c r="DB310" s="158" t="s">
        <v>128</v>
      </c>
      <c r="DC310" s="158" t="s">
        <v>128</v>
      </c>
      <c r="DD310" s="158" t="s">
        <v>128</v>
      </c>
      <c r="DE310" s="158" t="s">
        <v>128</v>
      </c>
      <c r="DF310" s="158" t="s">
        <v>128</v>
      </c>
      <c r="DG310" s="158" t="s">
        <v>128</v>
      </c>
      <c r="DH310" s="158" t="s">
        <v>128</v>
      </c>
      <c r="DI310" s="158" t="s">
        <v>128</v>
      </c>
      <c r="DJ310" s="158" t="s">
        <v>128</v>
      </c>
      <c r="DK310" s="158" t="s">
        <v>128</v>
      </c>
      <c r="DL310" s="158" t="s">
        <v>128</v>
      </c>
      <c r="DM310" s="158" t="s">
        <v>128</v>
      </c>
      <c r="DN310" s="158" t="s">
        <v>128</v>
      </c>
      <c r="DO310" s="158" t="s">
        <v>128</v>
      </c>
      <c r="DP310" s="158" t="s">
        <v>128</v>
      </c>
      <c r="DQ310" s="158" t="s">
        <v>128</v>
      </c>
      <c r="DR310" s="158" t="s">
        <v>128</v>
      </c>
      <c r="DS310" s="158" t="s">
        <v>128</v>
      </c>
      <c r="DT310" s="158" t="s">
        <v>128</v>
      </c>
      <c r="DU310" s="158" t="s">
        <v>128</v>
      </c>
      <c r="DV310" s="158" t="s">
        <v>128</v>
      </c>
      <c r="DW310" s="158" t="s">
        <v>128</v>
      </c>
      <c r="DX310" s="158" t="s">
        <v>128</v>
      </c>
      <c r="DY310" s="158" t="s">
        <v>128</v>
      </c>
      <c r="DZ310" s="158" t="s">
        <v>128</v>
      </c>
      <c r="EA310" s="158" t="s">
        <v>128</v>
      </c>
      <c r="EB310" s="158" t="s">
        <v>128</v>
      </c>
      <c r="EC310" s="158" t="s">
        <v>128</v>
      </c>
      <c r="ED310" s="158" t="s">
        <v>128</v>
      </c>
      <c r="EE310" s="158" t="s">
        <v>128</v>
      </c>
      <c r="EF310" s="158" t="s">
        <v>128</v>
      </c>
      <c r="EG310" s="158" t="s">
        <v>128</v>
      </c>
      <c r="EH310" s="158" t="s">
        <v>128</v>
      </c>
      <c r="EI310" s="158" t="s">
        <v>128</v>
      </c>
      <c r="EJ310" s="158" t="s">
        <v>128</v>
      </c>
      <c r="EK310" s="158" t="s">
        <v>128</v>
      </c>
      <c r="EL310" s="158" t="s">
        <v>128</v>
      </c>
      <c r="EM310" s="158" t="s">
        <v>128</v>
      </c>
      <c r="EN310" s="158" t="s">
        <v>128</v>
      </c>
      <c r="EO310" s="158" t="s">
        <v>128</v>
      </c>
      <c r="EP310" s="158" t="s">
        <v>128</v>
      </c>
      <c r="EQ310" s="158" t="s">
        <v>128</v>
      </c>
      <c r="ER310" s="158" t="s">
        <v>128</v>
      </c>
      <c r="ES310" s="158" t="s">
        <v>128</v>
      </c>
      <c r="ET310" s="158" t="s">
        <v>128</v>
      </c>
      <c r="EU310" s="158" t="s">
        <v>128</v>
      </c>
      <c r="EV310" s="158" t="s">
        <v>128</v>
      </c>
      <c r="EW310" s="158" t="s">
        <v>128</v>
      </c>
      <c r="EX310" s="158" t="s">
        <v>128</v>
      </c>
      <c r="EY310" s="158" t="s">
        <v>128</v>
      </c>
      <c r="EZ310" s="158" t="s">
        <v>128</v>
      </c>
      <c r="FA310" s="158" t="s">
        <v>128</v>
      </c>
      <c r="FB310" s="158" t="s">
        <v>128</v>
      </c>
      <c r="FC310" s="158" t="s">
        <v>128</v>
      </c>
      <c r="FD310" s="158" t="s">
        <v>128</v>
      </c>
      <c r="FE310" s="158" t="s">
        <v>128</v>
      </c>
      <c r="FF310" s="158" t="s">
        <v>128</v>
      </c>
      <c r="FG310" s="158" t="s">
        <v>128</v>
      </c>
      <c r="FH310" s="158" t="s">
        <v>128</v>
      </c>
      <c r="FI310" s="158" t="s">
        <v>128</v>
      </c>
      <c r="FJ310" s="158" t="s">
        <v>128</v>
      </c>
      <c r="FK310" s="158" t="s">
        <v>128</v>
      </c>
      <c r="FL310" s="158" t="s">
        <v>128</v>
      </c>
      <c r="FM310" s="158" t="s">
        <v>128</v>
      </c>
      <c r="FN310" s="158" t="s">
        <v>128</v>
      </c>
      <c r="FO310" s="158" t="s">
        <v>128</v>
      </c>
      <c r="FP310" s="158" t="s">
        <v>128</v>
      </c>
      <c r="FQ310" s="158" t="s">
        <v>128</v>
      </c>
      <c r="FR310" s="158" t="s">
        <v>128</v>
      </c>
      <c r="FS310" s="158" t="s">
        <v>128</v>
      </c>
      <c r="FT310" s="158" t="s">
        <v>128</v>
      </c>
      <c r="FU310" s="158" t="s">
        <v>128</v>
      </c>
      <c r="FV310" s="158" t="s">
        <v>128</v>
      </c>
      <c r="FW310" s="158" t="s">
        <v>128</v>
      </c>
      <c r="FX310" s="158" t="s">
        <v>128</v>
      </c>
      <c r="FY310" s="158" t="s">
        <v>128</v>
      </c>
      <c r="FZ310" s="158" t="s">
        <v>128</v>
      </c>
      <c r="GA310" s="158" t="s">
        <v>128</v>
      </c>
      <c r="GB310" s="158" t="s">
        <v>128</v>
      </c>
      <c r="GC310" s="158" t="s">
        <v>128</v>
      </c>
      <c r="GD310" s="158" t="s">
        <v>128</v>
      </c>
      <c r="GE310" s="158" t="s">
        <v>128</v>
      </c>
      <c r="GF310" s="158" t="s">
        <v>128</v>
      </c>
      <c r="GG310" s="158" t="s">
        <v>128</v>
      </c>
      <c r="GH310" s="158" t="s">
        <v>128</v>
      </c>
      <c r="GI310" s="158" t="s">
        <v>128</v>
      </c>
      <c r="GJ310" s="158" t="s">
        <v>128</v>
      </c>
      <c r="GK310" s="158" t="s">
        <v>128</v>
      </c>
      <c r="GL310" s="158" t="s">
        <v>128</v>
      </c>
      <c r="GM310" s="158" t="s">
        <v>128</v>
      </c>
      <c r="GN310" s="158" t="s">
        <v>128</v>
      </c>
      <c r="GO310" s="158" t="s">
        <v>128</v>
      </c>
      <c r="GP310" s="158" t="s">
        <v>128</v>
      </c>
      <c r="GQ310" s="158" t="s">
        <v>128</v>
      </c>
      <c r="GR310" s="158" t="s">
        <v>128</v>
      </c>
      <c r="GS310" s="158" t="s">
        <v>128</v>
      </c>
      <c r="GT310" s="158" t="s">
        <v>128</v>
      </c>
      <c r="GU310" s="158" t="s">
        <v>128</v>
      </c>
      <c r="GV310" s="158" t="s">
        <v>128</v>
      </c>
      <c r="GW310" s="158" t="s">
        <v>128</v>
      </c>
      <c r="GX310" s="158" t="s">
        <v>128</v>
      </c>
      <c r="GY310" s="158" t="s">
        <v>128</v>
      </c>
      <c r="GZ310" s="158" t="s">
        <v>128</v>
      </c>
      <c r="HA310" s="158" t="s">
        <v>128</v>
      </c>
      <c r="HB310" s="158" t="s">
        <v>128</v>
      </c>
      <c r="HC310" s="158" t="s">
        <v>128</v>
      </c>
      <c r="HD310" s="158" t="s">
        <v>128</v>
      </c>
      <c r="HE310" s="158" t="s">
        <v>128</v>
      </c>
      <c r="HF310" s="158" t="s">
        <v>128</v>
      </c>
      <c r="HG310" s="158" t="s">
        <v>128</v>
      </c>
      <c r="HH310" s="158" t="s">
        <v>128</v>
      </c>
      <c r="HI310" s="158" t="s">
        <v>128</v>
      </c>
      <c r="HJ310" s="158" t="s">
        <v>128</v>
      </c>
      <c r="HK310" s="158" t="s">
        <v>128</v>
      </c>
      <c r="HL310" s="158" t="s">
        <v>128</v>
      </c>
      <c r="HM310" s="158" t="s">
        <v>128</v>
      </c>
      <c r="HN310" s="158" t="s">
        <v>128</v>
      </c>
      <c r="HO310" s="158" t="s">
        <v>128</v>
      </c>
      <c r="HP310" s="158" t="s">
        <v>128</v>
      </c>
      <c r="HQ310" s="158" t="s">
        <v>128</v>
      </c>
      <c r="HR310" s="158" t="s">
        <v>128</v>
      </c>
      <c r="HS310" s="158" t="s">
        <v>128</v>
      </c>
      <c r="HT310" s="158" t="s">
        <v>128</v>
      </c>
      <c r="HU310" s="158" t="s">
        <v>128</v>
      </c>
      <c r="HV310" s="158" t="s">
        <v>128</v>
      </c>
      <c r="HW310" s="158" t="s">
        <v>128</v>
      </c>
      <c r="HX310" s="158" t="s">
        <v>128</v>
      </c>
      <c r="HY310" s="158" t="s">
        <v>128</v>
      </c>
      <c r="HZ310" s="158" t="s">
        <v>128</v>
      </c>
      <c r="IA310" s="158" t="s">
        <v>128</v>
      </c>
      <c r="IB310" s="158" t="s">
        <v>128</v>
      </c>
      <c r="IC310" s="158" t="s">
        <v>128</v>
      </c>
      <c r="ID310" s="158" t="s">
        <v>128</v>
      </c>
      <c r="IE310" s="158" t="s">
        <v>128</v>
      </c>
      <c r="IF310" s="158" t="s">
        <v>128</v>
      </c>
      <c r="IG310" s="158" t="s">
        <v>128</v>
      </c>
      <c r="IH310" s="158" t="s">
        <v>128</v>
      </c>
      <c r="II310" s="158" t="s">
        <v>128</v>
      </c>
      <c r="IJ310" s="158" t="s">
        <v>128</v>
      </c>
      <c r="IK310" s="158" t="s">
        <v>128</v>
      </c>
      <c r="IL310" s="158" t="s">
        <v>128</v>
      </c>
      <c r="IM310" s="158" t="s">
        <v>128</v>
      </c>
      <c r="IN310" s="158" t="s">
        <v>128</v>
      </c>
      <c r="IO310" s="158" t="s">
        <v>128</v>
      </c>
      <c r="IP310" s="158" t="s">
        <v>128</v>
      </c>
      <c r="IQ310" s="158" t="s">
        <v>128</v>
      </c>
      <c r="IR310" s="158" t="s">
        <v>128</v>
      </c>
      <c r="IS310" s="158" t="s">
        <v>128</v>
      </c>
      <c r="IT310" s="158" t="s">
        <v>128</v>
      </c>
      <c r="IU310" s="158" t="s">
        <v>128</v>
      </c>
      <c r="IV310" s="158" t="s">
        <v>128</v>
      </c>
      <c r="IW310" s="158" t="s">
        <v>128</v>
      </c>
      <c r="IX310" s="158" t="s">
        <v>128</v>
      </c>
      <c r="IY310" s="158" t="s">
        <v>128</v>
      </c>
      <c r="IZ310" s="158" t="s">
        <v>128</v>
      </c>
      <c r="JA310" s="158" t="s">
        <v>128</v>
      </c>
      <c r="JB310" s="158" t="s">
        <v>128</v>
      </c>
      <c r="JC310" s="158" t="s">
        <v>128</v>
      </c>
      <c r="JD310" s="158" t="s">
        <v>128</v>
      </c>
      <c r="JE310" s="158" t="s">
        <v>128</v>
      </c>
      <c r="JF310" s="158" t="s">
        <v>128</v>
      </c>
      <c r="JG310" s="158" t="s">
        <v>128</v>
      </c>
      <c r="JH310" s="158" t="s">
        <v>128</v>
      </c>
      <c r="JI310" s="158" t="s">
        <v>128</v>
      </c>
      <c r="JJ310" s="158" t="s">
        <v>128</v>
      </c>
      <c r="JK310" s="158" t="s">
        <v>128</v>
      </c>
      <c r="JL310" s="158" t="s">
        <v>128</v>
      </c>
      <c r="JM310" s="158" t="s">
        <v>128</v>
      </c>
      <c r="JN310" s="158" t="s">
        <v>128</v>
      </c>
      <c r="JO310" s="158" t="s">
        <v>128</v>
      </c>
      <c r="JP310" s="158" t="s">
        <v>128</v>
      </c>
      <c r="JQ310" s="158" t="s">
        <v>128</v>
      </c>
      <c r="JR310" s="158" t="s">
        <v>128</v>
      </c>
      <c r="JS310" s="158" t="s">
        <v>128</v>
      </c>
      <c r="JT310" s="158" t="s">
        <v>128</v>
      </c>
      <c r="JU310" s="158" t="s">
        <v>128</v>
      </c>
      <c r="JV310" s="158" t="s">
        <v>128</v>
      </c>
      <c r="JW310" s="158" t="s">
        <v>128</v>
      </c>
      <c r="JX310" s="158" t="s">
        <v>128</v>
      </c>
      <c r="JY310" s="158" t="s">
        <v>128</v>
      </c>
      <c r="JZ310" s="158" t="s">
        <v>128</v>
      </c>
      <c r="KA310" s="158" t="s">
        <v>128</v>
      </c>
      <c r="KB310" s="158" t="s">
        <v>128</v>
      </c>
      <c r="KC310" s="158" t="s">
        <v>128</v>
      </c>
      <c r="KD310" s="158" t="s">
        <v>128</v>
      </c>
      <c r="KE310" s="158" t="s">
        <v>128</v>
      </c>
      <c r="KF310" s="158" t="s">
        <v>128</v>
      </c>
      <c r="KG310" s="158" t="s">
        <v>128</v>
      </c>
      <c r="KH310" s="158" t="s">
        <v>128</v>
      </c>
      <c r="KI310" s="158" t="s">
        <v>128</v>
      </c>
      <c r="KJ310" s="158" t="s">
        <v>128</v>
      </c>
      <c r="KK310" s="158" t="s">
        <v>128</v>
      </c>
      <c r="KL310" s="158" t="s">
        <v>128</v>
      </c>
      <c r="KM310" s="158" t="s">
        <v>128</v>
      </c>
      <c r="KN310" s="158" t="s">
        <v>128</v>
      </c>
      <c r="KO310" s="158" t="s">
        <v>128</v>
      </c>
      <c r="KP310" s="158" t="s">
        <v>128</v>
      </c>
      <c r="KQ310" s="158" t="s">
        <v>128</v>
      </c>
      <c r="KR310" s="158" t="s">
        <v>128</v>
      </c>
      <c r="KS310" s="158" t="s">
        <v>128</v>
      </c>
      <c r="KT310" s="158" t="s">
        <v>128</v>
      </c>
      <c r="KU310" s="158" t="s">
        <v>128</v>
      </c>
      <c r="KV310" s="158" t="s">
        <v>128</v>
      </c>
      <c r="KW310" s="158" t="s">
        <v>128</v>
      </c>
      <c r="KX310" s="158" t="s">
        <v>128</v>
      </c>
      <c r="KY310" s="158" t="s">
        <v>128</v>
      </c>
      <c r="KZ310" s="158" t="s">
        <v>128</v>
      </c>
      <c r="LA310" s="158" t="s">
        <v>128</v>
      </c>
      <c r="LB310" s="158" t="s">
        <v>128</v>
      </c>
      <c r="LC310" s="158" t="s">
        <v>128</v>
      </c>
      <c r="LD310" s="158" t="s">
        <v>128</v>
      </c>
      <c r="LE310" s="158" t="s">
        <v>128</v>
      </c>
      <c r="LF310" s="158" t="s">
        <v>128</v>
      </c>
      <c r="LG310" s="158" t="s">
        <v>128</v>
      </c>
      <c r="LH310" s="158" t="s">
        <v>128</v>
      </c>
      <c r="LI310" s="158" t="s">
        <v>128</v>
      </c>
      <c r="LJ310" s="158" t="s">
        <v>128</v>
      </c>
      <c r="LK310" s="158" t="s">
        <v>128</v>
      </c>
      <c r="LL310" s="158" t="s">
        <v>128</v>
      </c>
      <c r="LM310" s="158" t="s">
        <v>128</v>
      </c>
      <c r="LN310" s="158" t="s">
        <v>128</v>
      </c>
      <c r="LO310" s="158" t="s">
        <v>128</v>
      </c>
      <c r="LP310" s="158" t="s">
        <v>128</v>
      </c>
      <c r="LQ310" s="158" t="s">
        <v>128</v>
      </c>
      <c r="LR310" s="158" t="s">
        <v>128</v>
      </c>
      <c r="LS310" s="158" t="s">
        <v>128</v>
      </c>
      <c r="LT310" s="158" t="s">
        <v>128</v>
      </c>
      <c r="LU310" s="158" t="s">
        <v>128</v>
      </c>
      <c r="LV310" s="158" t="s">
        <v>128</v>
      </c>
      <c r="LW310" s="158" t="s">
        <v>128</v>
      </c>
      <c r="LX310" s="158" t="s">
        <v>128</v>
      </c>
      <c r="LY310" s="158" t="s">
        <v>128</v>
      </c>
      <c r="LZ310" s="158" t="s">
        <v>128</v>
      </c>
      <c r="MA310" s="158" t="s">
        <v>128</v>
      </c>
      <c r="MB310" s="158" t="s">
        <v>128</v>
      </c>
      <c r="MC310" s="158" t="s">
        <v>128</v>
      </c>
      <c r="MD310" s="158" t="s">
        <v>128</v>
      </c>
      <c r="ME310" s="158" t="s">
        <v>128</v>
      </c>
      <c r="MF310" s="158" t="s">
        <v>128</v>
      </c>
      <c r="MG310" s="158" t="s">
        <v>128</v>
      </c>
      <c r="MH310" s="158" t="s">
        <v>128</v>
      </c>
      <c r="MI310" s="158" t="s">
        <v>128</v>
      </c>
      <c r="MJ310" s="158" t="s">
        <v>128</v>
      </c>
      <c r="MK310" s="158" t="s">
        <v>128</v>
      </c>
      <c r="ML310" s="158" t="s">
        <v>128</v>
      </c>
      <c r="MM310" s="158" t="s">
        <v>128</v>
      </c>
      <c r="MN310" s="158" t="s">
        <v>128</v>
      </c>
      <c r="MO310" s="158" t="s">
        <v>128</v>
      </c>
      <c r="MP310" s="158" t="s">
        <v>128</v>
      </c>
      <c r="MQ310" s="158" t="s">
        <v>128</v>
      </c>
      <c r="MR310" s="158" t="s">
        <v>128</v>
      </c>
      <c r="MS310" s="158" t="s">
        <v>128</v>
      </c>
      <c r="MT310" s="158" t="s">
        <v>128</v>
      </c>
      <c r="MU310" s="158" t="s">
        <v>128</v>
      </c>
      <c r="MV310" s="158" t="s">
        <v>128</v>
      </c>
      <c r="MW310" s="158" t="s">
        <v>128</v>
      </c>
      <c r="MX310" s="158" t="s">
        <v>128</v>
      </c>
      <c r="MY310" s="158" t="s">
        <v>128</v>
      </c>
      <c r="MZ310" s="158" t="s">
        <v>128</v>
      </c>
      <c r="NA310" s="158" t="s">
        <v>128</v>
      </c>
      <c r="NB310" s="158" t="s">
        <v>128</v>
      </c>
      <c r="NC310" s="158" t="s">
        <v>128</v>
      </c>
      <c r="ND310" s="158" t="s">
        <v>128</v>
      </c>
      <c r="NE310" s="158" t="s">
        <v>128</v>
      </c>
      <c r="NF310" s="158" t="s">
        <v>128</v>
      </c>
      <c r="NG310" s="158" t="s">
        <v>128</v>
      </c>
      <c r="NH310" s="158" t="s">
        <v>128</v>
      </c>
      <c r="NI310" s="158" t="s">
        <v>128</v>
      </c>
      <c r="NJ310" s="158" t="s">
        <v>128</v>
      </c>
      <c r="NK310" s="158" t="s">
        <v>128</v>
      </c>
      <c r="NL310" s="158" t="s">
        <v>128</v>
      </c>
      <c r="NM310" s="158" t="s">
        <v>128</v>
      </c>
      <c r="NN310" s="158" t="s">
        <v>128</v>
      </c>
      <c r="NO310" s="158" t="s">
        <v>128</v>
      </c>
      <c r="NP310" s="158" t="s">
        <v>128</v>
      </c>
      <c r="NQ310" s="158" t="s">
        <v>128</v>
      </c>
      <c r="NR310" s="158" t="s">
        <v>128</v>
      </c>
      <c r="NS310" s="158" t="s">
        <v>128</v>
      </c>
      <c r="NT310" s="158" t="s">
        <v>128</v>
      </c>
      <c r="NU310" s="158" t="s">
        <v>128</v>
      </c>
      <c r="NV310" s="158" t="s">
        <v>128</v>
      </c>
      <c r="NW310" s="158" t="s">
        <v>128</v>
      </c>
      <c r="NX310" s="158" t="s">
        <v>128</v>
      </c>
      <c r="NY310" s="158" t="s">
        <v>128</v>
      </c>
      <c r="NZ310" s="158" t="s">
        <v>128</v>
      </c>
      <c r="OA310" s="158" t="s">
        <v>128</v>
      </c>
      <c r="OB310" s="158" t="s">
        <v>128</v>
      </c>
      <c r="OC310" s="158" t="s">
        <v>128</v>
      </c>
      <c r="OD310" s="158" t="s">
        <v>128</v>
      </c>
      <c r="OE310" s="170" t="s">
        <v>128</v>
      </c>
      <c r="OF310" s="181"/>
      <c r="OG310" s="174">
        <f t="shared" si="1778"/>
        <v>18.763080031752907</v>
      </c>
      <c r="OH310" s="66" t="str">
        <f t="shared" si="1779"/>
        <v>kg/GJ delivered</v>
      </c>
      <c r="OI310" s="66" t="str">
        <f t="shared" si="1780"/>
        <v/>
      </c>
      <c r="OJ310" s="66" t="str">
        <f t="shared" si="1781"/>
        <v/>
      </c>
      <c r="OK310" s="66" t="str">
        <f t="shared" si="1782"/>
        <v/>
      </c>
      <c r="OL310" s="66" t="str">
        <f t="shared" si="1783"/>
        <v/>
      </c>
      <c r="OM310" s="66" t="str">
        <f t="shared" si="1784"/>
        <v/>
      </c>
      <c r="ON310" s="66" t="str">
        <f t="shared" si="1785"/>
        <v/>
      </c>
      <c r="OO310" s="66" t="str">
        <f t="shared" si="1786"/>
        <v/>
      </c>
      <c r="OP310" s="66" t="str">
        <f t="shared" si="1787"/>
        <v/>
      </c>
      <c r="OQ310" s="66" t="str">
        <f t="shared" si="1788"/>
        <v/>
      </c>
      <c r="OR310" s="66" t="str">
        <f t="shared" si="1789"/>
        <v/>
      </c>
      <c r="OS310" s="66" t="str">
        <f t="shared" si="1790"/>
        <v/>
      </c>
      <c r="OT310" s="66" t="str">
        <f t="shared" si="1791"/>
        <v/>
      </c>
      <c r="OU310" s="66" t="str">
        <f t="shared" si="1792"/>
        <v/>
      </c>
      <c r="OV310" s="66" t="str">
        <f t="shared" si="1793"/>
        <v/>
      </c>
      <c r="OW310" s="66" t="str">
        <f t="shared" si="1794"/>
        <v/>
      </c>
      <c r="OX310" s="66" t="str">
        <f t="shared" si="1795"/>
        <v/>
      </c>
      <c r="OY310" s="66" t="str">
        <f t="shared" si="1796"/>
        <v/>
      </c>
      <c r="OZ310" s="66" t="str">
        <f t="shared" si="1797"/>
        <v/>
      </c>
      <c r="PA310" s="66" t="str">
        <f t="shared" si="1798"/>
        <v/>
      </c>
      <c r="PB310" s="66" t="str">
        <f t="shared" si="1799"/>
        <v/>
      </c>
      <c r="PC310" s="66" t="str">
        <f t="shared" si="1800"/>
        <v/>
      </c>
      <c r="PD310" s="66" t="str">
        <f t="shared" si="1801"/>
        <v/>
      </c>
      <c r="PE310" s="66" t="str">
        <f t="shared" si="1802"/>
        <v/>
      </c>
      <c r="PF310" s="66" t="str">
        <f t="shared" si="1803"/>
        <v/>
      </c>
      <c r="PG310" s="66" t="str">
        <f t="shared" si="1804"/>
        <v/>
      </c>
      <c r="PH310" s="66" t="str">
        <f t="shared" si="1805"/>
        <v/>
      </c>
      <c r="PI310" s="66" t="str">
        <f t="shared" si="1806"/>
        <v/>
      </c>
      <c r="PJ310" s="66" t="str">
        <f t="shared" si="1807"/>
        <v/>
      </c>
      <c r="PK310" s="66" t="str">
        <f t="shared" si="1808"/>
        <v/>
      </c>
      <c r="PL310" s="66" t="str">
        <f t="shared" si="1809"/>
        <v/>
      </c>
      <c r="PM310" s="66" t="str">
        <f t="shared" si="1810"/>
        <v/>
      </c>
      <c r="PN310" s="66" t="str">
        <f t="shared" si="1811"/>
        <v/>
      </c>
      <c r="PO310" s="66" t="str">
        <f t="shared" si="1812"/>
        <v/>
      </c>
      <c r="PP310" s="66" t="str">
        <f t="shared" si="1813"/>
        <v/>
      </c>
      <c r="PQ310" s="66" t="str">
        <f t="shared" si="1814"/>
        <v/>
      </c>
      <c r="PR310" s="66" t="str">
        <f t="shared" si="1815"/>
        <v/>
      </c>
      <c r="PS310" s="66" t="str">
        <f t="shared" si="1816"/>
        <v/>
      </c>
      <c r="PT310" s="66" t="str">
        <f t="shared" si="1817"/>
        <v/>
      </c>
      <c r="PU310" s="66" t="str">
        <f t="shared" si="1818"/>
        <v/>
      </c>
      <c r="PV310" s="66" t="str">
        <f t="shared" si="1819"/>
        <v/>
      </c>
      <c r="PW310" s="66" t="str">
        <f t="shared" si="1820"/>
        <v/>
      </c>
      <c r="PX310" s="66" t="str">
        <f t="shared" si="1821"/>
        <v/>
      </c>
      <c r="PY310" s="66" t="str">
        <f t="shared" si="1822"/>
        <v/>
      </c>
      <c r="PZ310" s="66" t="str">
        <f t="shared" si="1823"/>
        <v/>
      </c>
      <c r="QA310" s="66" t="str">
        <f t="shared" si="1824"/>
        <v/>
      </c>
      <c r="QB310" s="66" t="str">
        <f t="shared" si="1825"/>
        <v/>
      </c>
      <c r="QC310" s="66" t="str">
        <f t="shared" si="1826"/>
        <v/>
      </c>
      <c r="QD310" s="66" t="str">
        <f t="shared" si="1827"/>
        <v/>
      </c>
      <c r="QE310" s="66" t="str">
        <f t="shared" si="1828"/>
        <v/>
      </c>
      <c r="QF310" s="66" t="str">
        <f t="shared" si="1829"/>
        <v/>
      </c>
      <c r="QG310" s="66" t="str">
        <f t="shared" si="1830"/>
        <v/>
      </c>
      <c r="QH310" s="66" t="str">
        <f t="shared" si="1831"/>
        <v/>
      </c>
      <c r="QI310" s="66" t="str">
        <f t="shared" si="1832"/>
        <v/>
      </c>
      <c r="QJ310" s="66" t="str">
        <f t="shared" si="1833"/>
        <v/>
      </c>
      <c r="QK310" s="66" t="str">
        <f t="shared" si="1834"/>
        <v/>
      </c>
      <c r="QL310" s="66" t="str">
        <f t="shared" si="1835"/>
        <v/>
      </c>
      <c r="QM310" s="66" t="str">
        <f t="shared" si="1836"/>
        <v/>
      </c>
      <c r="QN310" s="66" t="str">
        <f t="shared" si="1837"/>
        <v/>
      </c>
      <c r="QO310" s="66" t="str">
        <f t="shared" si="1838"/>
        <v/>
      </c>
      <c r="QP310" s="66" t="str">
        <f t="shared" si="1839"/>
        <v/>
      </c>
      <c r="QQ310" s="66" t="str">
        <f t="shared" si="1840"/>
        <v/>
      </c>
      <c r="QR310" s="66" t="str">
        <f t="shared" si="1841"/>
        <v/>
      </c>
      <c r="QS310" s="66" t="str">
        <f t="shared" si="1842"/>
        <v/>
      </c>
      <c r="QT310" s="66" t="str">
        <f t="shared" si="1843"/>
        <v/>
      </c>
      <c r="QU310" s="66" t="str">
        <f t="shared" si="1844"/>
        <v/>
      </c>
      <c r="QV310" s="66" t="str">
        <f t="shared" si="1845"/>
        <v/>
      </c>
      <c r="QW310" s="66" t="str">
        <f t="shared" si="1846"/>
        <v/>
      </c>
      <c r="QX310" s="66" t="str">
        <f t="shared" si="1847"/>
        <v/>
      </c>
      <c r="QY310" s="66" t="str">
        <f t="shared" si="1848"/>
        <v/>
      </c>
      <c r="QZ310" s="66" t="str">
        <f t="shared" si="1849"/>
        <v/>
      </c>
      <c r="RA310" s="66" t="str">
        <f t="shared" si="1850"/>
        <v/>
      </c>
      <c r="RB310" s="66" t="str">
        <f t="shared" si="1851"/>
        <v/>
      </c>
      <c r="RC310" s="66" t="str">
        <f t="shared" si="1852"/>
        <v/>
      </c>
      <c r="RD310" s="66" t="str">
        <f t="shared" si="1853"/>
        <v/>
      </c>
      <c r="RE310" s="66" t="str">
        <f t="shared" si="1854"/>
        <v/>
      </c>
      <c r="RF310" s="66" t="str">
        <f t="shared" si="1855"/>
        <v/>
      </c>
      <c r="RG310" s="66" t="str">
        <f t="shared" si="1856"/>
        <v/>
      </c>
      <c r="RH310" s="66" t="str">
        <f t="shared" si="1857"/>
        <v/>
      </c>
      <c r="RI310" s="66" t="str">
        <f t="shared" si="1858"/>
        <v/>
      </c>
      <c r="RJ310" s="66" t="str">
        <f t="shared" si="1859"/>
        <v/>
      </c>
      <c r="RK310" s="66" t="str">
        <f t="shared" si="1860"/>
        <v/>
      </c>
      <c r="RL310" s="66" t="str">
        <f t="shared" si="1861"/>
        <v/>
      </c>
      <c r="RM310" s="66" t="str">
        <f t="shared" si="1862"/>
        <v/>
      </c>
      <c r="RN310" s="66" t="str">
        <f t="shared" si="1863"/>
        <v/>
      </c>
      <c r="RO310" s="66" t="str">
        <f t="shared" si="1864"/>
        <v/>
      </c>
      <c r="RP310" s="66" t="str">
        <f t="shared" si="1865"/>
        <v/>
      </c>
      <c r="RQ310" s="66" t="str">
        <f t="shared" si="1866"/>
        <v/>
      </c>
      <c r="RR310" s="66" t="str">
        <f t="shared" si="1867"/>
        <v/>
      </c>
      <c r="RS310" s="66" t="str">
        <f t="shared" si="1868"/>
        <v/>
      </c>
      <c r="RT310" s="66" t="str">
        <f t="shared" si="1869"/>
        <v/>
      </c>
      <c r="RU310" s="66" t="str">
        <f t="shared" si="1870"/>
        <v/>
      </c>
      <c r="RV310" s="66" t="str">
        <f t="shared" si="1871"/>
        <v/>
      </c>
      <c r="RW310" s="66" t="str">
        <f t="shared" si="1872"/>
        <v/>
      </c>
      <c r="RX310" s="66" t="str">
        <f t="shared" si="1873"/>
        <v/>
      </c>
      <c r="RY310" s="66" t="str">
        <f t="shared" si="1874"/>
        <v/>
      </c>
      <c r="RZ310" s="66" t="str">
        <f t="shared" si="1875"/>
        <v/>
      </c>
      <c r="SA310" s="66" t="str">
        <f t="shared" si="1876"/>
        <v/>
      </c>
      <c r="SB310" s="66" t="str">
        <f t="shared" si="1877"/>
        <v/>
      </c>
      <c r="SC310" s="66" t="str">
        <f t="shared" si="1878"/>
        <v/>
      </c>
      <c r="SD310" s="66" t="str">
        <f t="shared" si="1879"/>
        <v/>
      </c>
      <c r="SE310" s="66" t="str">
        <f t="shared" si="1880"/>
        <v/>
      </c>
      <c r="SF310" s="66" t="str">
        <f t="shared" si="1881"/>
        <v/>
      </c>
      <c r="SG310" s="66" t="str">
        <f t="shared" si="1882"/>
        <v/>
      </c>
      <c r="SH310" s="66" t="str">
        <f t="shared" si="1883"/>
        <v/>
      </c>
      <c r="SI310" s="66" t="str">
        <f t="shared" si="1884"/>
        <v/>
      </c>
      <c r="SJ310" s="66" t="str">
        <f t="shared" si="1885"/>
        <v/>
      </c>
      <c r="SK310" s="66" t="str">
        <f t="shared" si="1886"/>
        <v/>
      </c>
      <c r="SL310" s="66" t="str">
        <f t="shared" si="1887"/>
        <v/>
      </c>
      <c r="SM310" s="66" t="str">
        <f t="shared" si="1888"/>
        <v/>
      </c>
      <c r="SN310" s="66" t="str">
        <f t="shared" si="1889"/>
        <v/>
      </c>
      <c r="SO310" s="66" t="str">
        <f t="shared" si="1890"/>
        <v/>
      </c>
      <c r="SP310" s="66" t="str">
        <f t="shared" si="1891"/>
        <v/>
      </c>
      <c r="SQ310" s="66" t="str">
        <f t="shared" si="1892"/>
        <v/>
      </c>
      <c r="SR310" s="66" t="str">
        <f t="shared" si="1893"/>
        <v/>
      </c>
      <c r="SS310" s="66" t="str">
        <f t="shared" si="1894"/>
        <v/>
      </c>
      <c r="ST310" s="66" t="str">
        <f t="shared" si="1895"/>
        <v/>
      </c>
      <c r="SU310" s="66" t="str">
        <f t="shared" si="1896"/>
        <v/>
      </c>
      <c r="SV310" s="66" t="str">
        <f t="shared" si="1897"/>
        <v/>
      </c>
      <c r="SW310" s="66" t="str">
        <f t="shared" si="1898"/>
        <v/>
      </c>
      <c r="SX310" s="66" t="str">
        <f t="shared" si="1899"/>
        <v/>
      </c>
      <c r="SY310" s="66" t="str">
        <f t="shared" si="1900"/>
        <v/>
      </c>
      <c r="SZ310" s="66" t="str">
        <f t="shared" si="1901"/>
        <v/>
      </c>
      <c r="TA310" s="66" t="str">
        <f t="shared" si="1902"/>
        <v/>
      </c>
      <c r="TB310" s="66" t="str">
        <f t="shared" si="1903"/>
        <v/>
      </c>
      <c r="TC310" s="66" t="str">
        <f t="shared" si="1904"/>
        <v/>
      </c>
      <c r="TD310" s="66" t="str">
        <f t="shared" si="1905"/>
        <v/>
      </c>
      <c r="TE310" s="66" t="str">
        <f t="shared" si="1906"/>
        <v/>
      </c>
      <c r="TF310" s="66" t="str">
        <f t="shared" si="1907"/>
        <v/>
      </c>
      <c r="TG310" s="66" t="str">
        <f t="shared" si="1908"/>
        <v/>
      </c>
      <c r="TH310" s="66" t="str">
        <f t="shared" si="1909"/>
        <v/>
      </c>
      <c r="TI310" s="66" t="str">
        <f t="shared" si="1910"/>
        <v/>
      </c>
      <c r="TJ310" s="66" t="str">
        <f t="shared" si="1911"/>
        <v/>
      </c>
      <c r="TK310" s="66" t="str">
        <f t="shared" si="1912"/>
        <v/>
      </c>
      <c r="TL310" s="66" t="str">
        <f t="shared" si="1913"/>
        <v/>
      </c>
      <c r="TM310" s="66" t="str">
        <f t="shared" si="1914"/>
        <v/>
      </c>
      <c r="TN310" s="66" t="str">
        <f t="shared" si="1915"/>
        <v/>
      </c>
      <c r="TO310" s="66" t="str">
        <f t="shared" si="1916"/>
        <v/>
      </c>
      <c r="TP310" s="66" t="str">
        <f t="shared" si="1917"/>
        <v/>
      </c>
      <c r="TQ310" s="66" t="str">
        <f t="shared" si="1918"/>
        <v/>
      </c>
      <c r="TR310" s="66" t="str">
        <f t="shared" si="1919"/>
        <v/>
      </c>
      <c r="TS310" s="66" t="str">
        <f t="shared" si="1920"/>
        <v/>
      </c>
      <c r="TT310" s="66" t="str">
        <f t="shared" si="1921"/>
        <v/>
      </c>
      <c r="TU310" s="66" t="str">
        <f t="shared" si="1922"/>
        <v/>
      </c>
      <c r="TV310" s="66" t="str">
        <f t="shared" si="1923"/>
        <v/>
      </c>
      <c r="TW310" s="66" t="str">
        <f t="shared" si="1924"/>
        <v/>
      </c>
      <c r="TX310" s="66" t="str">
        <f t="shared" si="1925"/>
        <v/>
      </c>
      <c r="TY310" s="66" t="str">
        <f t="shared" si="1926"/>
        <v/>
      </c>
      <c r="TZ310" s="66" t="str">
        <f t="shared" si="1927"/>
        <v/>
      </c>
      <c r="UA310" s="66" t="str">
        <f t="shared" si="1928"/>
        <v/>
      </c>
      <c r="UB310" s="66" t="str">
        <f t="shared" si="1929"/>
        <v/>
      </c>
      <c r="UC310" s="66" t="str">
        <f t="shared" si="1930"/>
        <v/>
      </c>
      <c r="UD310" s="66" t="str">
        <f t="shared" si="1931"/>
        <v/>
      </c>
      <c r="UE310" s="66" t="str">
        <f t="shared" si="1932"/>
        <v/>
      </c>
      <c r="UF310" s="66" t="str">
        <f t="shared" si="1933"/>
        <v/>
      </c>
      <c r="UG310" s="66" t="str">
        <f t="shared" si="1934"/>
        <v/>
      </c>
      <c r="UH310" s="66" t="str">
        <f t="shared" si="1935"/>
        <v/>
      </c>
      <c r="UI310" s="66" t="str">
        <f t="shared" si="1936"/>
        <v/>
      </c>
      <c r="UJ310" s="66" t="str">
        <f t="shared" si="1937"/>
        <v/>
      </c>
      <c r="UK310" s="66" t="str">
        <f t="shared" si="1938"/>
        <v/>
      </c>
      <c r="UL310" s="66" t="str">
        <f t="shared" si="1939"/>
        <v/>
      </c>
      <c r="UM310" s="66" t="str">
        <f t="shared" si="1940"/>
        <v/>
      </c>
      <c r="UN310" s="66" t="str">
        <f t="shared" si="1941"/>
        <v/>
      </c>
      <c r="UO310" s="66" t="str">
        <f t="shared" si="1942"/>
        <v/>
      </c>
      <c r="UP310" s="66" t="str">
        <f t="shared" si="1943"/>
        <v/>
      </c>
      <c r="UQ310" s="66" t="str">
        <f t="shared" si="1944"/>
        <v/>
      </c>
      <c r="UR310" s="66" t="str">
        <f t="shared" si="1945"/>
        <v/>
      </c>
      <c r="US310" s="66" t="str">
        <f t="shared" si="1946"/>
        <v/>
      </c>
      <c r="UT310" s="66" t="str">
        <f t="shared" si="1947"/>
        <v/>
      </c>
      <c r="UU310" s="66" t="str">
        <f t="shared" si="1948"/>
        <v/>
      </c>
      <c r="UV310" s="66" t="str">
        <f t="shared" si="1949"/>
        <v/>
      </c>
      <c r="UW310" s="66" t="str">
        <f t="shared" si="1950"/>
        <v/>
      </c>
      <c r="UX310" s="66" t="str">
        <f t="shared" si="1951"/>
        <v/>
      </c>
      <c r="UY310" s="66" t="str">
        <f t="shared" si="1952"/>
        <v/>
      </c>
      <c r="UZ310" s="66" t="str">
        <f t="shared" si="1953"/>
        <v/>
      </c>
      <c r="VA310" s="66" t="str">
        <f t="shared" si="1954"/>
        <v/>
      </c>
      <c r="VB310" s="66" t="str">
        <f t="shared" si="1955"/>
        <v/>
      </c>
      <c r="VC310" s="66" t="str">
        <f t="shared" si="1956"/>
        <v/>
      </c>
      <c r="VD310" s="66" t="str">
        <f t="shared" si="1957"/>
        <v/>
      </c>
      <c r="VE310" s="66" t="str">
        <f t="shared" si="1958"/>
        <v/>
      </c>
      <c r="VF310" s="66" t="str">
        <f t="shared" si="1959"/>
        <v/>
      </c>
      <c r="VG310" s="66" t="str">
        <f t="shared" si="1960"/>
        <v/>
      </c>
      <c r="VH310" s="66" t="str">
        <f t="shared" si="1961"/>
        <v/>
      </c>
      <c r="VI310" s="66" t="str">
        <f t="shared" si="1962"/>
        <v/>
      </c>
      <c r="VJ310" s="66" t="str">
        <f t="shared" si="1963"/>
        <v/>
      </c>
      <c r="VK310" s="66" t="str">
        <f t="shared" si="1964"/>
        <v/>
      </c>
      <c r="VL310" s="66" t="str">
        <f t="shared" si="1965"/>
        <v/>
      </c>
      <c r="VM310" s="66" t="str">
        <f t="shared" si="1966"/>
        <v/>
      </c>
      <c r="VN310" s="66" t="str">
        <f t="shared" si="1967"/>
        <v/>
      </c>
      <c r="VO310" s="66" t="str">
        <f t="shared" si="1968"/>
        <v/>
      </c>
      <c r="VP310" s="66" t="str">
        <f t="shared" si="1969"/>
        <v/>
      </c>
      <c r="VQ310" s="66" t="str">
        <f t="shared" si="1970"/>
        <v/>
      </c>
      <c r="VR310" s="66" t="str">
        <f t="shared" si="1971"/>
        <v/>
      </c>
      <c r="VS310" s="66" t="str">
        <f t="shared" si="1972"/>
        <v/>
      </c>
      <c r="VT310" s="66" t="str">
        <f t="shared" si="1973"/>
        <v/>
      </c>
      <c r="VU310" s="66" t="str">
        <f t="shared" si="1974"/>
        <v/>
      </c>
      <c r="VV310" s="66" t="str">
        <f t="shared" si="1975"/>
        <v/>
      </c>
      <c r="VW310" s="66" t="str">
        <f t="shared" si="1976"/>
        <v/>
      </c>
      <c r="VX310" s="66" t="str">
        <f t="shared" si="1977"/>
        <v/>
      </c>
      <c r="VY310" s="66" t="str">
        <f t="shared" si="1978"/>
        <v/>
      </c>
      <c r="VZ310" s="66" t="str">
        <f t="shared" si="1979"/>
        <v/>
      </c>
      <c r="WA310" s="66" t="str">
        <f t="shared" si="1980"/>
        <v/>
      </c>
      <c r="WB310" s="66" t="str">
        <f t="shared" si="1981"/>
        <v/>
      </c>
      <c r="WC310" s="66" t="str">
        <f t="shared" si="1982"/>
        <v/>
      </c>
      <c r="WD310" s="66" t="str">
        <f t="shared" si="1983"/>
        <v/>
      </c>
      <c r="WE310" s="66" t="str">
        <f t="shared" si="1984"/>
        <v/>
      </c>
      <c r="WF310" s="66" t="str">
        <f t="shared" si="1985"/>
        <v/>
      </c>
      <c r="WG310" s="66" t="str">
        <f t="shared" si="1986"/>
        <v/>
      </c>
      <c r="WH310" s="66" t="str">
        <f t="shared" si="1987"/>
        <v/>
      </c>
      <c r="WI310" s="66" t="str">
        <f t="shared" si="1988"/>
        <v/>
      </c>
      <c r="WJ310" s="66" t="str">
        <f t="shared" si="1989"/>
        <v/>
      </c>
      <c r="WK310" s="66" t="str">
        <f t="shared" si="1990"/>
        <v/>
      </c>
      <c r="WL310" s="66" t="str">
        <f t="shared" si="1991"/>
        <v/>
      </c>
      <c r="WM310" s="66" t="str">
        <f t="shared" si="1992"/>
        <v/>
      </c>
      <c r="WN310" s="66" t="str">
        <f t="shared" si="1993"/>
        <v/>
      </c>
      <c r="WO310" s="66" t="str">
        <f t="shared" si="1994"/>
        <v/>
      </c>
      <c r="WP310" s="66" t="str">
        <f t="shared" si="1995"/>
        <v/>
      </c>
      <c r="WQ310" s="66" t="str">
        <f t="shared" si="1996"/>
        <v/>
      </c>
      <c r="WR310" s="66" t="str">
        <f t="shared" si="1997"/>
        <v/>
      </c>
      <c r="WS310" s="66" t="str">
        <f t="shared" si="1998"/>
        <v/>
      </c>
      <c r="WT310" s="66" t="str">
        <f t="shared" si="1999"/>
        <v/>
      </c>
      <c r="WU310" s="66" t="str">
        <f t="shared" si="2000"/>
        <v/>
      </c>
      <c r="WV310" s="66" t="str">
        <f t="shared" si="2001"/>
        <v/>
      </c>
      <c r="WW310" s="66" t="str">
        <f t="shared" si="2002"/>
        <v/>
      </c>
      <c r="WX310" s="66" t="str">
        <f t="shared" si="2003"/>
        <v/>
      </c>
      <c r="WY310" s="66" t="str">
        <f t="shared" si="2004"/>
        <v/>
      </c>
      <c r="WZ310" s="66" t="str">
        <f t="shared" si="2005"/>
        <v/>
      </c>
      <c r="XA310" s="66" t="str">
        <f t="shared" si="2006"/>
        <v/>
      </c>
      <c r="XB310" s="66" t="str">
        <f t="shared" si="2007"/>
        <v/>
      </c>
      <c r="XC310" s="66" t="str">
        <f t="shared" si="2008"/>
        <v/>
      </c>
      <c r="XD310" s="66" t="str">
        <f t="shared" si="2009"/>
        <v/>
      </c>
      <c r="XE310" s="66" t="str">
        <f t="shared" si="2010"/>
        <v/>
      </c>
      <c r="XF310" s="66" t="str">
        <f t="shared" si="2011"/>
        <v/>
      </c>
      <c r="XG310" s="66" t="str">
        <f t="shared" si="2012"/>
        <v/>
      </c>
      <c r="XH310" s="66" t="str">
        <f t="shared" si="2013"/>
        <v/>
      </c>
      <c r="XI310" s="66" t="str">
        <f t="shared" si="2014"/>
        <v/>
      </c>
      <c r="XJ310" s="66" t="str">
        <f t="shared" si="2015"/>
        <v/>
      </c>
      <c r="XK310" s="66" t="str">
        <f t="shared" si="2016"/>
        <v/>
      </c>
      <c r="XL310" s="66" t="str">
        <f t="shared" si="2017"/>
        <v/>
      </c>
      <c r="XM310" s="66" t="str">
        <f t="shared" si="2018"/>
        <v/>
      </c>
      <c r="XN310" s="66" t="str">
        <f t="shared" si="2019"/>
        <v/>
      </c>
      <c r="XO310" s="66" t="str">
        <f t="shared" si="2020"/>
        <v/>
      </c>
      <c r="XP310" s="66" t="str">
        <f t="shared" si="2021"/>
        <v/>
      </c>
      <c r="XQ310" s="66" t="str">
        <f t="shared" si="2022"/>
        <v/>
      </c>
      <c r="XR310" s="66" t="str">
        <f t="shared" si="2023"/>
        <v/>
      </c>
      <c r="XS310" s="66" t="str">
        <f t="shared" si="2024"/>
        <v/>
      </c>
      <c r="XT310" s="66" t="str">
        <f t="shared" si="2025"/>
        <v/>
      </c>
      <c r="XU310" s="66" t="str">
        <f t="shared" si="2026"/>
        <v/>
      </c>
      <c r="XV310" s="66" t="str">
        <f t="shared" si="2027"/>
        <v/>
      </c>
      <c r="XW310" s="66" t="str">
        <f t="shared" si="2028"/>
        <v/>
      </c>
      <c r="XX310" s="66" t="str">
        <f t="shared" si="2029"/>
        <v/>
      </c>
      <c r="XY310" s="66" t="str">
        <f t="shared" si="2030"/>
        <v/>
      </c>
      <c r="XZ310" s="66" t="str">
        <f t="shared" si="2031"/>
        <v/>
      </c>
      <c r="YA310" s="66" t="str">
        <f t="shared" si="2032"/>
        <v/>
      </c>
      <c r="YB310" s="66" t="str">
        <f t="shared" si="2033"/>
        <v/>
      </c>
      <c r="YC310" s="66" t="str">
        <f t="shared" si="2034"/>
        <v/>
      </c>
      <c r="YD310" s="66" t="str">
        <f t="shared" si="2035"/>
        <v/>
      </c>
      <c r="YE310" s="66" t="str">
        <f t="shared" si="2036"/>
        <v/>
      </c>
      <c r="YF310" s="66" t="str">
        <f t="shared" si="2037"/>
        <v/>
      </c>
      <c r="YG310" s="66" t="str">
        <f t="shared" si="2038"/>
        <v/>
      </c>
      <c r="YH310" s="66" t="str">
        <f t="shared" si="2039"/>
        <v/>
      </c>
      <c r="YI310" s="66" t="str">
        <f t="shared" si="2040"/>
        <v/>
      </c>
      <c r="YJ310" s="66" t="str">
        <f t="shared" si="2041"/>
        <v/>
      </c>
      <c r="YK310" s="66" t="str">
        <f t="shared" si="2042"/>
        <v/>
      </c>
      <c r="YL310" s="66" t="str">
        <f t="shared" si="2043"/>
        <v/>
      </c>
      <c r="YM310" s="66" t="str">
        <f t="shared" si="2044"/>
        <v/>
      </c>
      <c r="YN310" s="66" t="str">
        <f t="shared" si="2045"/>
        <v/>
      </c>
      <c r="YO310" s="66" t="str">
        <f t="shared" si="2046"/>
        <v/>
      </c>
      <c r="YP310" s="66" t="str">
        <f t="shared" si="2047"/>
        <v/>
      </c>
      <c r="YQ310" s="66" t="str">
        <f t="shared" si="2048"/>
        <v/>
      </c>
      <c r="YR310" s="66" t="str">
        <f t="shared" si="2049"/>
        <v/>
      </c>
      <c r="YS310" s="66" t="str">
        <f t="shared" si="2050"/>
        <v/>
      </c>
      <c r="YT310" s="66" t="str">
        <f t="shared" si="2051"/>
        <v/>
      </c>
      <c r="YU310" s="66" t="str">
        <f t="shared" si="2052"/>
        <v/>
      </c>
      <c r="YV310" s="66" t="str">
        <f t="shared" si="2053"/>
        <v/>
      </c>
      <c r="YW310" s="66" t="str">
        <f t="shared" si="2054"/>
        <v/>
      </c>
      <c r="YX310" s="66" t="str">
        <f t="shared" si="2055"/>
        <v/>
      </c>
      <c r="YY310" s="66" t="str">
        <f t="shared" si="2056"/>
        <v/>
      </c>
      <c r="YZ310" s="66" t="str">
        <f t="shared" si="2057"/>
        <v/>
      </c>
      <c r="ZA310" s="66" t="str">
        <f t="shared" si="2058"/>
        <v/>
      </c>
      <c r="ZB310" s="66" t="str">
        <f t="shared" si="2059"/>
        <v/>
      </c>
      <c r="ZC310" s="66" t="str">
        <f t="shared" si="2060"/>
        <v/>
      </c>
      <c r="ZD310" s="66" t="str">
        <f t="shared" si="2061"/>
        <v/>
      </c>
      <c r="ZE310" s="66" t="str">
        <f t="shared" si="2062"/>
        <v/>
      </c>
      <c r="ZF310" s="66" t="str">
        <f t="shared" si="2063"/>
        <v/>
      </c>
      <c r="ZG310" s="66" t="str">
        <f t="shared" si="2064"/>
        <v/>
      </c>
      <c r="ZH310" s="66" t="str">
        <f t="shared" si="2065"/>
        <v/>
      </c>
      <c r="ZI310" s="66" t="str">
        <f t="shared" si="2066"/>
        <v/>
      </c>
      <c r="ZJ310" s="66" t="str">
        <f t="shared" si="2067"/>
        <v/>
      </c>
      <c r="ZK310" s="66" t="str">
        <f t="shared" si="2068"/>
        <v/>
      </c>
      <c r="ZL310" s="66" t="str">
        <f t="shared" si="2069"/>
        <v/>
      </c>
      <c r="ZM310" s="66" t="str">
        <f t="shared" si="2070"/>
        <v/>
      </c>
      <c r="ZN310" s="66" t="str">
        <f t="shared" si="2071"/>
        <v/>
      </c>
      <c r="ZO310" s="66" t="str">
        <f t="shared" si="2072"/>
        <v/>
      </c>
      <c r="ZP310" s="66" t="str">
        <f t="shared" si="2073"/>
        <v/>
      </c>
      <c r="ZQ310" s="66" t="str">
        <f t="shared" si="2074"/>
        <v/>
      </c>
      <c r="ZR310" s="66" t="str">
        <f t="shared" si="2075"/>
        <v/>
      </c>
      <c r="ZS310" s="66" t="str">
        <f t="shared" si="2076"/>
        <v/>
      </c>
      <c r="ZT310" s="66" t="str">
        <f t="shared" si="2077"/>
        <v/>
      </c>
      <c r="ZU310" s="66" t="str">
        <f t="shared" si="2078"/>
        <v/>
      </c>
      <c r="ZV310" s="66" t="str">
        <f t="shared" si="2079"/>
        <v/>
      </c>
      <c r="ZW310" s="66" t="str">
        <f t="shared" si="2080"/>
        <v/>
      </c>
      <c r="ZX310" s="66" t="str">
        <f t="shared" si="2081"/>
        <v/>
      </c>
      <c r="ZY310" s="66" t="str">
        <f t="shared" si="2082"/>
        <v/>
      </c>
      <c r="ZZ310" s="66" t="str">
        <f t="shared" si="2083"/>
        <v/>
      </c>
      <c r="AAA310" s="66" t="str">
        <f t="shared" si="2084"/>
        <v/>
      </c>
      <c r="AAB310" s="66" t="str">
        <f t="shared" si="2085"/>
        <v/>
      </c>
      <c r="AAC310" s="66" t="str">
        <f t="shared" si="2086"/>
        <v/>
      </c>
      <c r="AAD310" s="66" t="str">
        <f t="shared" si="2087"/>
        <v/>
      </c>
      <c r="AAE310" s="66" t="str">
        <f t="shared" si="2088"/>
        <v/>
      </c>
      <c r="AAF310" s="66" t="str">
        <f t="shared" si="2089"/>
        <v/>
      </c>
      <c r="AAG310" s="66" t="str">
        <f t="shared" si="2090"/>
        <v/>
      </c>
      <c r="AAH310" s="66" t="str">
        <f t="shared" si="2091"/>
        <v/>
      </c>
      <c r="AAI310" s="66" t="str">
        <f t="shared" si="2092"/>
        <v/>
      </c>
      <c r="AAJ310" s="66" t="str">
        <f t="shared" si="2093"/>
        <v/>
      </c>
      <c r="AAK310" s="66" t="str">
        <f t="shared" si="2094"/>
        <v/>
      </c>
      <c r="AAL310" s="66" t="str">
        <f t="shared" si="2095"/>
        <v/>
      </c>
      <c r="AAM310" s="66" t="str">
        <f t="shared" si="2096"/>
        <v/>
      </c>
      <c r="AAN310" s="66" t="str">
        <f t="shared" si="2097"/>
        <v/>
      </c>
      <c r="AAO310" s="66" t="str">
        <f t="shared" si="2098"/>
        <v/>
      </c>
      <c r="AAP310" s="66" t="str">
        <f t="shared" si="2099"/>
        <v/>
      </c>
      <c r="AAQ310" s="66" t="str">
        <f t="shared" si="2100"/>
        <v/>
      </c>
      <c r="AAR310" s="66" t="str">
        <f t="shared" si="2101"/>
        <v/>
      </c>
      <c r="AAS310" s="66" t="str">
        <f t="shared" si="2102"/>
        <v/>
      </c>
      <c r="AAT310" s="66" t="str">
        <f t="shared" si="2103"/>
        <v/>
      </c>
      <c r="AAU310" s="66" t="str">
        <f t="shared" si="2104"/>
        <v/>
      </c>
      <c r="AAV310" s="66" t="str">
        <f t="shared" si="2105"/>
        <v/>
      </c>
      <c r="AAW310" s="66" t="str">
        <f t="shared" si="2106"/>
        <v/>
      </c>
      <c r="AAX310" s="66" t="str">
        <f t="shared" si="2107"/>
        <v/>
      </c>
      <c r="AAY310" s="66" t="str">
        <f t="shared" si="2108"/>
        <v/>
      </c>
      <c r="AAZ310" s="66" t="str">
        <f t="shared" si="2109"/>
        <v/>
      </c>
      <c r="ABA310" s="66" t="str">
        <f t="shared" si="2110"/>
        <v/>
      </c>
      <c r="ABB310" s="66" t="str">
        <f t="shared" si="2111"/>
        <v/>
      </c>
      <c r="ABC310" s="66" t="str">
        <f t="shared" si="2112"/>
        <v/>
      </c>
      <c r="ABD310" s="66" t="str">
        <f t="shared" si="2113"/>
        <v/>
      </c>
      <c r="ABE310" s="66" t="str">
        <f t="shared" si="2114"/>
        <v/>
      </c>
      <c r="ABF310" s="66" t="str">
        <f t="shared" si="2115"/>
        <v/>
      </c>
      <c r="ABG310" s="66" t="str">
        <f t="shared" si="2116"/>
        <v/>
      </c>
      <c r="ABH310" s="66" t="str">
        <f t="shared" si="2117"/>
        <v/>
      </c>
      <c r="ABI310" s="66" t="str">
        <f t="shared" si="2118"/>
        <v/>
      </c>
      <c r="ABJ310" s="66" t="str">
        <f t="shared" si="2119"/>
        <v/>
      </c>
      <c r="ABK310" s="66" t="str">
        <f t="shared" si="2120"/>
        <v/>
      </c>
      <c r="ABL310" s="66" t="str">
        <f t="shared" si="2121"/>
        <v/>
      </c>
      <c r="ABM310" s="66" t="str">
        <f t="shared" si="2122"/>
        <v/>
      </c>
      <c r="ABN310" s="66" t="str">
        <f t="shared" si="2123"/>
        <v/>
      </c>
      <c r="ABO310" s="66" t="str">
        <f t="shared" si="2124"/>
        <v/>
      </c>
      <c r="ABP310" s="66" t="str">
        <f t="shared" si="2125"/>
        <v/>
      </c>
      <c r="ABQ310" s="66" t="str">
        <f t="shared" si="2126"/>
        <v/>
      </c>
      <c r="ABR310" s="66" t="str">
        <f t="shared" si="2127"/>
        <v/>
      </c>
      <c r="ABS310" s="66" t="str">
        <f t="shared" si="2128"/>
        <v/>
      </c>
      <c r="ABT310" s="66" t="str">
        <f t="shared" si="2129"/>
        <v/>
      </c>
      <c r="ABU310" s="66" t="str">
        <f t="shared" si="2130"/>
        <v/>
      </c>
      <c r="ABV310" s="66" t="str">
        <f t="shared" si="2131"/>
        <v/>
      </c>
      <c r="ABW310" s="66" t="str">
        <f t="shared" si="2132"/>
        <v/>
      </c>
      <c r="ABX310" s="66" t="str">
        <f t="shared" si="2133"/>
        <v/>
      </c>
      <c r="ABY310" s="66" t="str">
        <f t="shared" si="2134"/>
        <v/>
      </c>
      <c r="ABZ310" s="66" t="str">
        <f t="shared" si="2135"/>
        <v/>
      </c>
      <c r="ACA310" s="66" t="str">
        <f t="shared" si="2136"/>
        <v/>
      </c>
      <c r="ACB310" s="66" t="str">
        <f t="shared" si="2137"/>
        <v/>
      </c>
      <c r="ACC310" s="66" t="str">
        <f t="shared" si="2138"/>
        <v/>
      </c>
      <c r="ACD310" s="66" t="str">
        <f t="shared" si="2139"/>
        <v/>
      </c>
      <c r="ACE310" s="66" t="str">
        <f t="shared" si="2140"/>
        <v/>
      </c>
      <c r="ACF310" s="66" t="str">
        <f t="shared" si="2141"/>
        <v/>
      </c>
      <c r="ACG310" s="66" t="str">
        <f t="shared" si="2142"/>
        <v/>
      </c>
      <c r="ACH310" s="66" t="str">
        <f t="shared" si="2143"/>
        <v/>
      </c>
      <c r="ACI310" s="66" t="str">
        <f t="shared" si="2144"/>
        <v/>
      </c>
      <c r="ACJ310" s="66" t="str">
        <f t="shared" si="2145"/>
        <v/>
      </c>
      <c r="ACK310" s="66" t="str">
        <f t="shared" si="2146"/>
        <v/>
      </c>
      <c r="ACL310" s="66" t="str">
        <f t="shared" si="2147"/>
        <v/>
      </c>
      <c r="ACM310" s="66" t="str">
        <f t="shared" ref="ACM310:ACN310" si="2203">IF(AND(ACS$3="Unit", ACL310=""), "", IF(AND(ACS$3="Unit", ACL310="-"),"", IF(ACS$3="Unit", "kg/GJ delivered", IF(AND(NY310&lt;&gt;"", NY310&lt;&gt;"-", NX310="-"),"", IF($H310="","", IF(NX310="nd", "",IF(NX310="&lt;n.a.&gt;", "", IF(NY310="#/MJ", "", IF(NY310="kg/GJ delivered",NX310,IF(NY310="g/MJ delivered",NX310,IF(NY310="kg/MJ delivered",NX310*1000,IF(NY310="mg/MJ delivered",NX310/1000,IF(NY310="g/kg",((NX310)*(1/$I310)*(1/$H310)),IF(NY310="mg/kg",((NX310/1000)*(1/$I310)*(1/$H310)),IF(NY310="mg/MJ delivered",NX310/1000,IF(NY310="-","","Error"))))))))))))))))</f>
        <v/>
      </c>
      <c r="ACN310" s="66" t="str">
        <f t="shared" si="2203"/>
        <v/>
      </c>
      <c r="ACO310" s="66" t="str">
        <f t="shared" si="2149"/>
        <v/>
      </c>
      <c r="ACP310" s="66" t="str">
        <f t="shared" si="2150"/>
        <v/>
      </c>
      <c r="ACQ310" s="66" t="str">
        <f t="shared" si="2151"/>
        <v/>
      </c>
      <c r="ACR310" s="66" t="str">
        <f t="shared" si="2152"/>
        <v/>
      </c>
      <c r="ACS310" s="66" t="str">
        <f t="shared" si="2153"/>
        <v/>
      </c>
      <c r="ACT310" s="66" t="str">
        <f t="shared" si="2154"/>
        <v/>
      </c>
    </row>
    <row r="311" spans="2:774" ht="15.75" customHeight="1" x14ac:dyDescent="0.25">
      <c r="B311" s="66">
        <v>364</v>
      </c>
      <c r="C311" s="66" t="s">
        <v>1279</v>
      </c>
      <c r="D311" s="66" t="s">
        <v>1676</v>
      </c>
      <c r="E311" s="156" t="s">
        <v>1607</v>
      </c>
      <c r="F311" s="66" t="s">
        <v>497</v>
      </c>
      <c r="G311" s="66" t="s">
        <v>490</v>
      </c>
      <c r="H311" s="126">
        <f>'Thermal Efficiency'!$I$20</f>
        <v>0.17175000000000001</v>
      </c>
      <c r="I311" s="130">
        <f>'Heating Values'!$D$6</f>
        <v>13.95</v>
      </c>
      <c r="J311" s="66" t="str">
        <f t="shared" si="2201"/>
        <v>Firewood, Traditional, IN</v>
      </c>
      <c r="K311" s="66" t="s">
        <v>1254</v>
      </c>
      <c r="L311" s="66" t="s">
        <v>1254</v>
      </c>
      <c r="M311" s="66" t="s">
        <v>1254</v>
      </c>
      <c r="N311" s="66" t="s">
        <v>1254</v>
      </c>
      <c r="O311" s="66" t="s">
        <v>1188</v>
      </c>
      <c r="P311" s="66" t="str">
        <f t="shared" si="1768"/>
        <v>IN</v>
      </c>
      <c r="Q311" s="66" t="s">
        <v>2</v>
      </c>
      <c r="R311" s="162">
        <v>50</v>
      </c>
      <c r="S311" s="158" t="s">
        <v>523</v>
      </c>
      <c r="T311" s="158" t="s">
        <v>128</v>
      </c>
      <c r="U311" s="158" t="s">
        <v>128</v>
      </c>
      <c r="V311" s="158" t="s">
        <v>128</v>
      </c>
      <c r="W311" s="158" t="s">
        <v>128</v>
      </c>
      <c r="X311" s="158" t="s">
        <v>128</v>
      </c>
      <c r="Y311" s="158" t="s">
        <v>128</v>
      </c>
      <c r="Z311" s="158" t="s">
        <v>128</v>
      </c>
      <c r="AA311" s="158" t="s">
        <v>128</v>
      </c>
      <c r="AB311" s="158" t="s">
        <v>128</v>
      </c>
      <c r="AC311" s="158" t="s">
        <v>128</v>
      </c>
      <c r="AD311" s="158" t="s">
        <v>128</v>
      </c>
      <c r="AE311" s="158" t="s">
        <v>128</v>
      </c>
      <c r="AF311" s="158" t="s">
        <v>128</v>
      </c>
      <c r="AG311" s="158" t="s">
        <v>128</v>
      </c>
      <c r="AH311" s="158" t="s">
        <v>128</v>
      </c>
      <c r="AI311" s="158" t="s">
        <v>128</v>
      </c>
      <c r="AJ311" s="158" t="s">
        <v>128</v>
      </c>
      <c r="AK311" s="158" t="s">
        <v>128</v>
      </c>
      <c r="AL311" s="158" t="s">
        <v>128</v>
      </c>
      <c r="AM311" s="158" t="s">
        <v>128</v>
      </c>
      <c r="AN311" s="158" t="s">
        <v>128</v>
      </c>
      <c r="AO311" s="158" t="s">
        <v>128</v>
      </c>
      <c r="AP311" s="158" t="s">
        <v>128</v>
      </c>
      <c r="AQ311" s="158" t="s">
        <v>128</v>
      </c>
      <c r="AR311" s="158" t="s">
        <v>128</v>
      </c>
      <c r="AS311" s="158" t="s">
        <v>128</v>
      </c>
      <c r="AT311" s="158" t="s">
        <v>128</v>
      </c>
      <c r="AU311" s="158" t="s">
        <v>128</v>
      </c>
      <c r="AV311" s="158" t="s">
        <v>128</v>
      </c>
      <c r="AW311" s="158" t="s">
        <v>128</v>
      </c>
      <c r="AX311" s="158" t="s">
        <v>128</v>
      </c>
      <c r="AY311" s="158" t="s">
        <v>128</v>
      </c>
      <c r="AZ311" s="158" t="s">
        <v>128</v>
      </c>
      <c r="BA311" s="158" t="s">
        <v>128</v>
      </c>
      <c r="BB311" s="158" t="s">
        <v>128</v>
      </c>
      <c r="BC311" s="158" t="s">
        <v>128</v>
      </c>
      <c r="BD311" s="158" t="s">
        <v>128</v>
      </c>
      <c r="BE311" s="158" t="s">
        <v>128</v>
      </c>
      <c r="BF311" s="158" t="s">
        <v>128</v>
      </c>
      <c r="BG311" s="158" t="s">
        <v>128</v>
      </c>
      <c r="BH311" s="158" t="s">
        <v>128</v>
      </c>
      <c r="BI311" s="158" t="s">
        <v>128</v>
      </c>
      <c r="BJ311" s="158" t="s">
        <v>128</v>
      </c>
      <c r="BK311" s="158" t="s">
        <v>128</v>
      </c>
      <c r="BL311" s="158" t="s">
        <v>128</v>
      </c>
      <c r="BM311" s="158" t="s">
        <v>128</v>
      </c>
      <c r="BN311" s="158" t="s">
        <v>128</v>
      </c>
      <c r="BO311" s="158" t="s">
        <v>128</v>
      </c>
      <c r="BP311" s="158" t="s">
        <v>128</v>
      </c>
      <c r="BQ311" s="158" t="s">
        <v>128</v>
      </c>
      <c r="BR311" s="158" t="s">
        <v>128</v>
      </c>
      <c r="BS311" s="158" t="s">
        <v>128</v>
      </c>
      <c r="BT311" s="158" t="s">
        <v>128</v>
      </c>
      <c r="BU311" s="158" t="s">
        <v>128</v>
      </c>
      <c r="BV311" s="158" t="s">
        <v>128</v>
      </c>
      <c r="BW311" s="158" t="s">
        <v>128</v>
      </c>
      <c r="BX311" s="158" t="s">
        <v>128</v>
      </c>
      <c r="BY311" s="158" t="s">
        <v>128</v>
      </c>
      <c r="BZ311" s="158" t="s">
        <v>128</v>
      </c>
      <c r="CA311" s="158" t="s">
        <v>128</v>
      </c>
      <c r="CB311" s="158" t="s">
        <v>128</v>
      </c>
      <c r="CC311" s="158" t="s">
        <v>128</v>
      </c>
      <c r="CD311" s="158" t="s">
        <v>128</v>
      </c>
      <c r="CE311" s="158" t="s">
        <v>128</v>
      </c>
      <c r="CF311" s="158" t="s">
        <v>128</v>
      </c>
      <c r="CG311" s="158" t="s">
        <v>128</v>
      </c>
      <c r="CH311" s="158" t="s">
        <v>128</v>
      </c>
      <c r="CI311" s="158" t="s">
        <v>128</v>
      </c>
      <c r="CJ311" s="158" t="s">
        <v>128</v>
      </c>
      <c r="CK311" s="158" t="s">
        <v>128</v>
      </c>
      <c r="CL311" s="158" t="s">
        <v>128</v>
      </c>
      <c r="CM311" s="158" t="s">
        <v>128</v>
      </c>
      <c r="CN311" s="158" t="s">
        <v>128</v>
      </c>
      <c r="CO311" s="158" t="s">
        <v>128</v>
      </c>
      <c r="CP311" s="158" t="s">
        <v>128</v>
      </c>
      <c r="CQ311" s="158" t="s">
        <v>128</v>
      </c>
      <c r="CR311" s="158" t="s">
        <v>128</v>
      </c>
      <c r="CS311" s="158" t="s">
        <v>128</v>
      </c>
      <c r="CT311" s="158" t="s">
        <v>128</v>
      </c>
      <c r="CU311" s="158" t="s">
        <v>128</v>
      </c>
      <c r="CV311" s="158" t="s">
        <v>128</v>
      </c>
      <c r="CW311" s="158" t="s">
        <v>128</v>
      </c>
      <c r="CX311" s="158" t="s">
        <v>128</v>
      </c>
      <c r="CY311" s="158" t="s">
        <v>128</v>
      </c>
      <c r="CZ311" s="158" t="s">
        <v>128</v>
      </c>
      <c r="DA311" s="158" t="s">
        <v>128</v>
      </c>
      <c r="DB311" s="158" t="s">
        <v>128</v>
      </c>
      <c r="DC311" s="158" t="s">
        <v>128</v>
      </c>
      <c r="DD311" s="158" t="s">
        <v>128</v>
      </c>
      <c r="DE311" s="158" t="s">
        <v>128</v>
      </c>
      <c r="DF311" s="158" t="s">
        <v>128</v>
      </c>
      <c r="DG311" s="158" t="s">
        <v>128</v>
      </c>
      <c r="DH311" s="158" t="s">
        <v>128</v>
      </c>
      <c r="DI311" s="158" t="s">
        <v>128</v>
      </c>
      <c r="DJ311" s="158" t="s">
        <v>128</v>
      </c>
      <c r="DK311" s="158" t="s">
        <v>128</v>
      </c>
      <c r="DL311" s="158" t="s">
        <v>128</v>
      </c>
      <c r="DM311" s="158" t="s">
        <v>128</v>
      </c>
      <c r="DN311" s="158" t="s">
        <v>128</v>
      </c>
      <c r="DO311" s="158" t="s">
        <v>128</v>
      </c>
      <c r="DP311" s="158" t="s">
        <v>128</v>
      </c>
      <c r="DQ311" s="158" t="s">
        <v>128</v>
      </c>
      <c r="DR311" s="158" t="s">
        <v>128</v>
      </c>
      <c r="DS311" s="158" t="s">
        <v>128</v>
      </c>
      <c r="DT311" s="158" t="s">
        <v>128</v>
      </c>
      <c r="DU311" s="158" t="s">
        <v>128</v>
      </c>
      <c r="DV311" s="158" t="s">
        <v>128</v>
      </c>
      <c r="DW311" s="158" t="s">
        <v>128</v>
      </c>
      <c r="DX311" s="158" t="s">
        <v>128</v>
      </c>
      <c r="DY311" s="158" t="s">
        <v>128</v>
      </c>
      <c r="DZ311" s="158" t="s">
        <v>128</v>
      </c>
      <c r="EA311" s="158" t="s">
        <v>128</v>
      </c>
      <c r="EB311" s="158" t="s">
        <v>128</v>
      </c>
      <c r="EC311" s="158" t="s">
        <v>128</v>
      </c>
      <c r="ED311" s="158" t="s">
        <v>128</v>
      </c>
      <c r="EE311" s="158" t="s">
        <v>128</v>
      </c>
      <c r="EF311" s="158" t="s">
        <v>128</v>
      </c>
      <c r="EG311" s="158" t="s">
        <v>128</v>
      </c>
      <c r="EH311" s="158" t="s">
        <v>128</v>
      </c>
      <c r="EI311" s="158" t="s">
        <v>128</v>
      </c>
      <c r="EJ311" s="158" t="s">
        <v>128</v>
      </c>
      <c r="EK311" s="158" t="s">
        <v>128</v>
      </c>
      <c r="EL311" s="158" t="s">
        <v>128</v>
      </c>
      <c r="EM311" s="158" t="s">
        <v>128</v>
      </c>
      <c r="EN311" s="158" t="s">
        <v>128</v>
      </c>
      <c r="EO311" s="158" t="s">
        <v>128</v>
      </c>
      <c r="EP311" s="158" t="s">
        <v>128</v>
      </c>
      <c r="EQ311" s="158" t="s">
        <v>128</v>
      </c>
      <c r="ER311" s="158" t="s">
        <v>128</v>
      </c>
      <c r="ES311" s="158" t="s">
        <v>128</v>
      </c>
      <c r="ET311" s="158" t="s">
        <v>128</v>
      </c>
      <c r="EU311" s="158" t="s">
        <v>128</v>
      </c>
      <c r="EV311" s="158" t="s">
        <v>128</v>
      </c>
      <c r="EW311" s="158" t="s">
        <v>128</v>
      </c>
      <c r="EX311" s="158" t="s">
        <v>128</v>
      </c>
      <c r="EY311" s="158" t="s">
        <v>128</v>
      </c>
      <c r="EZ311" s="158" t="s">
        <v>128</v>
      </c>
      <c r="FA311" s="158" t="s">
        <v>128</v>
      </c>
      <c r="FB311" s="158" t="s">
        <v>128</v>
      </c>
      <c r="FC311" s="158" t="s">
        <v>128</v>
      </c>
      <c r="FD311" s="158" t="s">
        <v>128</v>
      </c>
      <c r="FE311" s="158" t="s">
        <v>128</v>
      </c>
      <c r="FF311" s="158" t="s">
        <v>128</v>
      </c>
      <c r="FG311" s="158" t="s">
        <v>128</v>
      </c>
      <c r="FH311" s="158" t="s">
        <v>128</v>
      </c>
      <c r="FI311" s="158" t="s">
        <v>128</v>
      </c>
      <c r="FJ311" s="158" t="s">
        <v>128</v>
      </c>
      <c r="FK311" s="158" t="s">
        <v>128</v>
      </c>
      <c r="FL311" s="158" t="s">
        <v>128</v>
      </c>
      <c r="FM311" s="158" t="s">
        <v>128</v>
      </c>
      <c r="FN311" s="158" t="s">
        <v>128</v>
      </c>
      <c r="FO311" s="158" t="s">
        <v>128</v>
      </c>
      <c r="FP311" s="158" t="s">
        <v>128</v>
      </c>
      <c r="FQ311" s="158" t="s">
        <v>128</v>
      </c>
      <c r="FR311" s="158" t="s">
        <v>128</v>
      </c>
      <c r="FS311" s="158" t="s">
        <v>128</v>
      </c>
      <c r="FT311" s="158" t="s">
        <v>128</v>
      </c>
      <c r="FU311" s="158" t="s">
        <v>128</v>
      </c>
      <c r="FV311" s="158" t="s">
        <v>128</v>
      </c>
      <c r="FW311" s="158" t="s">
        <v>128</v>
      </c>
      <c r="FX311" s="158" t="s">
        <v>128</v>
      </c>
      <c r="FY311" s="158" t="s">
        <v>128</v>
      </c>
      <c r="FZ311" s="158" t="s">
        <v>128</v>
      </c>
      <c r="GA311" s="158" t="s">
        <v>128</v>
      </c>
      <c r="GB311" s="158" t="s">
        <v>128</v>
      </c>
      <c r="GC311" s="158" t="s">
        <v>128</v>
      </c>
      <c r="GD311" s="158" t="s">
        <v>128</v>
      </c>
      <c r="GE311" s="158" t="s">
        <v>128</v>
      </c>
      <c r="GF311" s="158" t="s">
        <v>128</v>
      </c>
      <c r="GG311" s="158" t="s">
        <v>128</v>
      </c>
      <c r="GH311" s="158" t="s">
        <v>128</v>
      </c>
      <c r="GI311" s="158" t="s">
        <v>128</v>
      </c>
      <c r="GJ311" s="158" t="s">
        <v>128</v>
      </c>
      <c r="GK311" s="158" t="s">
        <v>128</v>
      </c>
      <c r="GL311" s="158" t="s">
        <v>128</v>
      </c>
      <c r="GM311" s="158" t="s">
        <v>128</v>
      </c>
      <c r="GN311" s="158" t="s">
        <v>128</v>
      </c>
      <c r="GO311" s="158" t="s">
        <v>128</v>
      </c>
      <c r="GP311" s="158" t="s">
        <v>128</v>
      </c>
      <c r="GQ311" s="158" t="s">
        <v>128</v>
      </c>
      <c r="GR311" s="158" t="s">
        <v>128</v>
      </c>
      <c r="GS311" s="158" t="s">
        <v>128</v>
      </c>
      <c r="GT311" s="158" t="s">
        <v>128</v>
      </c>
      <c r="GU311" s="158" t="s">
        <v>128</v>
      </c>
      <c r="GV311" s="158" t="s">
        <v>128</v>
      </c>
      <c r="GW311" s="158" t="s">
        <v>128</v>
      </c>
      <c r="GX311" s="158" t="s">
        <v>128</v>
      </c>
      <c r="GY311" s="158" t="s">
        <v>128</v>
      </c>
      <c r="GZ311" s="158" t="s">
        <v>128</v>
      </c>
      <c r="HA311" s="158" t="s">
        <v>128</v>
      </c>
      <c r="HB311" s="158" t="s">
        <v>128</v>
      </c>
      <c r="HC311" s="158" t="s">
        <v>128</v>
      </c>
      <c r="HD311" s="158" t="s">
        <v>128</v>
      </c>
      <c r="HE311" s="158" t="s">
        <v>128</v>
      </c>
      <c r="HF311" s="158" t="s">
        <v>128</v>
      </c>
      <c r="HG311" s="158" t="s">
        <v>128</v>
      </c>
      <c r="HH311" s="158" t="s">
        <v>128</v>
      </c>
      <c r="HI311" s="158" t="s">
        <v>128</v>
      </c>
      <c r="HJ311" s="158" t="s">
        <v>128</v>
      </c>
      <c r="HK311" s="158" t="s">
        <v>128</v>
      </c>
      <c r="HL311" s="158" t="s">
        <v>128</v>
      </c>
      <c r="HM311" s="158" t="s">
        <v>128</v>
      </c>
      <c r="HN311" s="158" t="s">
        <v>128</v>
      </c>
      <c r="HO311" s="158" t="s">
        <v>128</v>
      </c>
      <c r="HP311" s="158" t="s">
        <v>128</v>
      </c>
      <c r="HQ311" s="158" t="s">
        <v>128</v>
      </c>
      <c r="HR311" s="158" t="s">
        <v>128</v>
      </c>
      <c r="HS311" s="158" t="s">
        <v>128</v>
      </c>
      <c r="HT311" s="158" t="s">
        <v>128</v>
      </c>
      <c r="HU311" s="158" t="s">
        <v>128</v>
      </c>
      <c r="HV311" s="158" t="s">
        <v>128</v>
      </c>
      <c r="HW311" s="158" t="s">
        <v>128</v>
      </c>
      <c r="HX311" s="158" t="s">
        <v>128</v>
      </c>
      <c r="HY311" s="158" t="s">
        <v>128</v>
      </c>
      <c r="HZ311" s="158" t="s">
        <v>128</v>
      </c>
      <c r="IA311" s="158" t="s">
        <v>128</v>
      </c>
      <c r="IB311" s="158" t="s">
        <v>128</v>
      </c>
      <c r="IC311" s="158" t="s">
        <v>128</v>
      </c>
      <c r="ID311" s="158" t="s">
        <v>128</v>
      </c>
      <c r="IE311" s="158" t="s">
        <v>128</v>
      </c>
      <c r="IF311" s="158" t="s">
        <v>128</v>
      </c>
      <c r="IG311" s="158" t="s">
        <v>128</v>
      </c>
      <c r="IH311" s="158" t="s">
        <v>128</v>
      </c>
      <c r="II311" s="158" t="s">
        <v>128</v>
      </c>
      <c r="IJ311" s="158" t="s">
        <v>128</v>
      </c>
      <c r="IK311" s="158" t="s">
        <v>128</v>
      </c>
      <c r="IL311" s="158" t="s">
        <v>128</v>
      </c>
      <c r="IM311" s="158" t="s">
        <v>128</v>
      </c>
      <c r="IN311" s="158" t="s">
        <v>128</v>
      </c>
      <c r="IO311" s="158" t="s">
        <v>128</v>
      </c>
      <c r="IP311" s="158" t="s">
        <v>128</v>
      </c>
      <c r="IQ311" s="158" t="s">
        <v>128</v>
      </c>
      <c r="IR311" s="158" t="s">
        <v>128</v>
      </c>
      <c r="IS311" s="158" t="s">
        <v>128</v>
      </c>
      <c r="IT311" s="158" t="s">
        <v>128</v>
      </c>
      <c r="IU311" s="158" t="s">
        <v>128</v>
      </c>
      <c r="IV311" s="158" t="s">
        <v>128</v>
      </c>
      <c r="IW311" s="158" t="s">
        <v>128</v>
      </c>
      <c r="IX311" s="158" t="s">
        <v>128</v>
      </c>
      <c r="IY311" s="158" t="s">
        <v>128</v>
      </c>
      <c r="IZ311" s="158" t="s">
        <v>128</v>
      </c>
      <c r="JA311" s="158" t="s">
        <v>128</v>
      </c>
      <c r="JB311" s="158" t="s">
        <v>128</v>
      </c>
      <c r="JC311" s="158" t="s">
        <v>128</v>
      </c>
      <c r="JD311" s="158" t="s">
        <v>128</v>
      </c>
      <c r="JE311" s="158" t="s">
        <v>128</v>
      </c>
      <c r="JF311" s="158" t="s">
        <v>128</v>
      </c>
      <c r="JG311" s="158" t="s">
        <v>128</v>
      </c>
      <c r="JH311" s="158" t="s">
        <v>128</v>
      </c>
      <c r="JI311" s="158" t="s">
        <v>128</v>
      </c>
      <c r="JJ311" s="158" t="s">
        <v>128</v>
      </c>
      <c r="JK311" s="158" t="s">
        <v>128</v>
      </c>
      <c r="JL311" s="158" t="s">
        <v>128</v>
      </c>
      <c r="JM311" s="158" t="s">
        <v>128</v>
      </c>
      <c r="JN311" s="158" t="s">
        <v>128</v>
      </c>
      <c r="JO311" s="158" t="s">
        <v>128</v>
      </c>
      <c r="JP311" s="158" t="s">
        <v>128</v>
      </c>
      <c r="JQ311" s="158" t="s">
        <v>128</v>
      </c>
      <c r="JR311" s="158" t="s">
        <v>128</v>
      </c>
      <c r="JS311" s="158" t="s">
        <v>128</v>
      </c>
      <c r="JT311" s="158" t="s">
        <v>128</v>
      </c>
      <c r="JU311" s="158" t="s">
        <v>128</v>
      </c>
      <c r="JV311" s="158" t="s">
        <v>128</v>
      </c>
      <c r="JW311" s="158" t="s">
        <v>128</v>
      </c>
      <c r="JX311" s="158" t="s">
        <v>128</v>
      </c>
      <c r="JY311" s="158" t="s">
        <v>128</v>
      </c>
      <c r="JZ311" s="158" t="s">
        <v>128</v>
      </c>
      <c r="KA311" s="158" t="s">
        <v>128</v>
      </c>
      <c r="KB311" s="158" t="s">
        <v>128</v>
      </c>
      <c r="KC311" s="158" t="s">
        <v>128</v>
      </c>
      <c r="KD311" s="158" t="s">
        <v>128</v>
      </c>
      <c r="KE311" s="158" t="s">
        <v>128</v>
      </c>
      <c r="KF311" s="158" t="s">
        <v>128</v>
      </c>
      <c r="KG311" s="158" t="s">
        <v>128</v>
      </c>
      <c r="KH311" s="158" t="s">
        <v>128</v>
      </c>
      <c r="KI311" s="158" t="s">
        <v>128</v>
      </c>
      <c r="KJ311" s="158" t="s">
        <v>128</v>
      </c>
      <c r="KK311" s="158" t="s">
        <v>128</v>
      </c>
      <c r="KL311" s="158" t="s">
        <v>128</v>
      </c>
      <c r="KM311" s="158" t="s">
        <v>128</v>
      </c>
      <c r="KN311" s="158" t="s">
        <v>128</v>
      </c>
      <c r="KO311" s="158" t="s">
        <v>128</v>
      </c>
      <c r="KP311" s="158" t="s">
        <v>128</v>
      </c>
      <c r="KQ311" s="158" t="s">
        <v>128</v>
      </c>
      <c r="KR311" s="158" t="s">
        <v>128</v>
      </c>
      <c r="KS311" s="158" t="s">
        <v>128</v>
      </c>
      <c r="KT311" s="158" t="s">
        <v>128</v>
      </c>
      <c r="KU311" s="158" t="s">
        <v>128</v>
      </c>
      <c r="KV311" s="158" t="s">
        <v>128</v>
      </c>
      <c r="KW311" s="158" t="s">
        <v>128</v>
      </c>
      <c r="KX311" s="158" t="s">
        <v>128</v>
      </c>
      <c r="KY311" s="158" t="s">
        <v>128</v>
      </c>
      <c r="KZ311" s="158" t="s">
        <v>128</v>
      </c>
      <c r="LA311" s="158" t="s">
        <v>128</v>
      </c>
      <c r="LB311" s="158" t="s">
        <v>128</v>
      </c>
      <c r="LC311" s="158" t="s">
        <v>128</v>
      </c>
      <c r="LD311" s="158" t="s">
        <v>128</v>
      </c>
      <c r="LE311" s="158" t="s">
        <v>128</v>
      </c>
      <c r="LF311" s="158" t="s">
        <v>128</v>
      </c>
      <c r="LG311" s="158" t="s">
        <v>128</v>
      </c>
      <c r="LH311" s="158" t="s">
        <v>128</v>
      </c>
      <c r="LI311" s="158" t="s">
        <v>128</v>
      </c>
      <c r="LJ311" s="158" t="s">
        <v>128</v>
      </c>
      <c r="LK311" s="158" t="s">
        <v>128</v>
      </c>
      <c r="LL311" s="158" t="s">
        <v>128</v>
      </c>
      <c r="LM311" s="158" t="s">
        <v>128</v>
      </c>
      <c r="LN311" s="158" t="s">
        <v>128</v>
      </c>
      <c r="LO311" s="158" t="s">
        <v>128</v>
      </c>
      <c r="LP311" s="158" t="s">
        <v>128</v>
      </c>
      <c r="LQ311" s="158" t="s">
        <v>128</v>
      </c>
      <c r="LR311" s="158" t="s">
        <v>128</v>
      </c>
      <c r="LS311" s="158" t="s">
        <v>128</v>
      </c>
      <c r="LT311" s="158" t="s">
        <v>128</v>
      </c>
      <c r="LU311" s="158" t="s">
        <v>128</v>
      </c>
      <c r="LV311" s="158" t="s">
        <v>128</v>
      </c>
      <c r="LW311" s="158" t="s">
        <v>128</v>
      </c>
      <c r="LX311" s="158" t="s">
        <v>128</v>
      </c>
      <c r="LY311" s="158" t="s">
        <v>128</v>
      </c>
      <c r="LZ311" s="158" t="s">
        <v>128</v>
      </c>
      <c r="MA311" s="158" t="s">
        <v>128</v>
      </c>
      <c r="MB311" s="158" t="s">
        <v>128</v>
      </c>
      <c r="MC311" s="158" t="s">
        <v>128</v>
      </c>
      <c r="MD311" s="158" t="s">
        <v>128</v>
      </c>
      <c r="ME311" s="158" t="s">
        <v>128</v>
      </c>
      <c r="MF311" s="158" t="s">
        <v>128</v>
      </c>
      <c r="MG311" s="158" t="s">
        <v>128</v>
      </c>
      <c r="MH311" s="158" t="s">
        <v>128</v>
      </c>
      <c r="MI311" s="158" t="s">
        <v>128</v>
      </c>
      <c r="MJ311" s="158" t="s">
        <v>128</v>
      </c>
      <c r="MK311" s="158" t="s">
        <v>128</v>
      </c>
      <c r="ML311" s="158" t="s">
        <v>128</v>
      </c>
      <c r="MM311" s="158" t="s">
        <v>128</v>
      </c>
      <c r="MN311" s="158" t="s">
        <v>128</v>
      </c>
      <c r="MO311" s="158" t="s">
        <v>128</v>
      </c>
      <c r="MP311" s="158" t="s">
        <v>128</v>
      </c>
      <c r="MQ311" s="158" t="s">
        <v>128</v>
      </c>
      <c r="MR311" s="158" t="s">
        <v>128</v>
      </c>
      <c r="MS311" s="158" t="s">
        <v>128</v>
      </c>
      <c r="MT311" s="158" t="s">
        <v>128</v>
      </c>
      <c r="MU311" s="158" t="s">
        <v>128</v>
      </c>
      <c r="MV311" s="158" t="s">
        <v>128</v>
      </c>
      <c r="MW311" s="158" t="s">
        <v>128</v>
      </c>
      <c r="MX311" s="158" t="s">
        <v>128</v>
      </c>
      <c r="MY311" s="158" t="s">
        <v>128</v>
      </c>
      <c r="MZ311" s="158" t="s">
        <v>128</v>
      </c>
      <c r="NA311" s="158" t="s">
        <v>128</v>
      </c>
      <c r="NB311" s="158" t="s">
        <v>128</v>
      </c>
      <c r="NC311" s="158" t="s">
        <v>128</v>
      </c>
      <c r="ND311" s="158" t="s">
        <v>128</v>
      </c>
      <c r="NE311" s="158" t="s">
        <v>128</v>
      </c>
      <c r="NF311" s="158" t="s">
        <v>128</v>
      </c>
      <c r="NG311" s="158" t="s">
        <v>128</v>
      </c>
      <c r="NH311" s="158" t="s">
        <v>128</v>
      </c>
      <c r="NI311" s="158" t="s">
        <v>128</v>
      </c>
      <c r="NJ311" s="158" t="s">
        <v>128</v>
      </c>
      <c r="NK311" s="158" t="s">
        <v>128</v>
      </c>
      <c r="NL311" s="158" t="s">
        <v>128</v>
      </c>
      <c r="NM311" s="158" t="s">
        <v>128</v>
      </c>
      <c r="NN311" s="158" t="s">
        <v>128</v>
      </c>
      <c r="NO311" s="158" t="s">
        <v>128</v>
      </c>
      <c r="NP311" s="158" t="s">
        <v>128</v>
      </c>
      <c r="NQ311" s="158" t="s">
        <v>128</v>
      </c>
      <c r="NR311" s="158" t="s">
        <v>128</v>
      </c>
      <c r="NS311" s="158" t="s">
        <v>128</v>
      </c>
      <c r="NT311" s="158" t="s">
        <v>128</v>
      </c>
      <c r="NU311" s="158" t="s">
        <v>128</v>
      </c>
      <c r="NV311" s="158" t="s">
        <v>128</v>
      </c>
      <c r="NW311" s="158" t="s">
        <v>128</v>
      </c>
      <c r="NX311" s="158" t="s">
        <v>128</v>
      </c>
      <c r="NY311" s="158" t="s">
        <v>128</v>
      </c>
      <c r="NZ311" s="158" t="s">
        <v>128</v>
      </c>
      <c r="OA311" s="158" t="s">
        <v>128</v>
      </c>
      <c r="OB311" s="158" t="s">
        <v>128</v>
      </c>
      <c r="OC311" s="158" t="s">
        <v>128</v>
      </c>
      <c r="OD311" s="158" t="s">
        <v>128</v>
      </c>
      <c r="OE311" s="170" t="s">
        <v>128</v>
      </c>
      <c r="OF311" s="181"/>
      <c r="OG311" s="174">
        <f t="shared" si="1778"/>
        <v>20.868875637152861</v>
      </c>
      <c r="OH311" s="66" t="str">
        <f t="shared" si="1779"/>
        <v>kg/GJ delivered</v>
      </c>
      <c r="OI311" s="66" t="str">
        <f t="shared" si="1780"/>
        <v/>
      </c>
      <c r="OJ311" s="66" t="str">
        <f t="shared" si="1781"/>
        <v/>
      </c>
      <c r="OK311" s="66" t="str">
        <f t="shared" si="1782"/>
        <v/>
      </c>
      <c r="OL311" s="66" t="str">
        <f t="shared" si="1783"/>
        <v/>
      </c>
      <c r="OM311" s="66" t="str">
        <f t="shared" si="1784"/>
        <v/>
      </c>
      <c r="ON311" s="66" t="str">
        <f t="shared" si="1785"/>
        <v/>
      </c>
      <c r="OO311" s="66" t="str">
        <f t="shared" si="1786"/>
        <v/>
      </c>
      <c r="OP311" s="66" t="str">
        <f t="shared" si="1787"/>
        <v/>
      </c>
      <c r="OQ311" s="66" t="str">
        <f t="shared" si="1788"/>
        <v/>
      </c>
      <c r="OR311" s="66" t="str">
        <f t="shared" si="1789"/>
        <v/>
      </c>
      <c r="OS311" s="66" t="str">
        <f t="shared" si="1790"/>
        <v/>
      </c>
      <c r="OT311" s="66" t="str">
        <f t="shared" si="1791"/>
        <v/>
      </c>
      <c r="OU311" s="66" t="str">
        <f t="shared" si="1792"/>
        <v/>
      </c>
      <c r="OV311" s="66" t="str">
        <f t="shared" si="1793"/>
        <v/>
      </c>
      <c r="OW311" s="66" t="str">
        <f t="shared" si="1794"/>
        <v/>
      </c>
      <c r="OX311" s="66" t="str">
        <f t="shared" si="1795"/>
        <v/>
      </c>
      <c r="OY311" s="66" t="str">
        <f t="shared" si="1796"/>
        <v/>
      </c>
      <c r="OZ311" s="66" t="str">
        <f t="shared" si="1797"/>
        <v/>
      </c>
      <c r="PA311" s="66" t="str">
        <f t="shared" si="1798"/>
        <v/>
      </c>
      <c r="PB311" s="66" t="str">
        <f t="shared" si="1799"/>
        <v/>
      </c>
      <c r="PC311" s="66" t="str">
        <f t="shared" si="1800"/>
        <v/>
      </c>
      <c r="PD311" s="66" t="str">
        <f t="shared" si="1801"/>
        <v/>
      </c>
      <c r="PE311" s="66" t="str">
        <f t="shared" si="1802"/>
        <v/>
      </c>
      <c r="PF311" s="66" t="str">
        <f t="shared" si="1803"/>
        <v/>
      </c>
      <c r="PG311" s="66" t="str">
        <f t="shared" si="1804"/>
        <v/>
      </c>
      <c r="PH311" s="66" t="str">
        <f t="shared" si="1805"/>
        <v/>
      </c>
      <c r="PI311" s="66" t="str">
        <f t="shared" si="1806"/>
        <v/>
      </c>
      <c r="PJ311" s="66" t="str">
        <f t="shared" si="1807"/>
        <v/>
      </c>
      <c r="PK311" s="66" t="str">
        <f t="shared" si="1808"/>
        <v/>
      </c>
      <c r="PL311" s="66" t="str">
        <f t="shared" si="1809"/>
        <v/>
      </c>
      <c r="PM311" s="66" t="str">
        <f t="shared" si="1810"/>
        <v/>
      </c>
      <c r="PN311" s="66" t="str">
        <f t="shared" si="1811"/>
        <v/>
      </c>
      <c r="PO311" s="66" t="str">
        <f t="shared" si="1812"/>
        <v/>
      </c>
      <c r="PP311" s="66" t="str">
        <f t="shared" si="1813"/>
        <v/>
      </c>
      <c r="PQ311" s="66" t="str">
        <f t="shared" si="1814"/>
        <v/>
      </c>
      <c r="PR311" s="66" t="str">
        <f t="shared" si="1815"/>
        <v/>
      </c>
      <c r="PS311" s="66" t="str">
        <f t="shared" si="1816"/>
        <v/>
      </c>
      <c r="PT311" s="66" t="str">
        <f t="shared" si="1817"/>
        <v/>
      </c>
      <c r="PU311" s="66" t="str">
        <f t="shared" si="1818"/>
        <v/>
      </c>
      <c r="PV311" s="66" t="str">
        <f t="shared" si="1819"/>
        <v/>
      </c>
      <c r="PW311" s="66" t="str">
        <f t="shared" si="1820"/>
        <v/>
      </c>
      <c r="PX311" s="66" t="str">
        <f t="shared" si="1821"/>
        <v/>
      </c>
      <c r="PY311" s="66" t="str">
        <f t="shared" si="1822"/>
        <v/>
      </c>
      <c r="PZ311" s="66" t="str">
        <f t="shared" si="1823"/>
        <v/>
      </c>
      <c r="QA311" s="66" t="str">
        <f t="shared" si="1824"/>
        <v/>
      </c>
      <c r="QB311" s="66" t="str">
        <f t="shared" si="1825"/>
        <v/>
      </c>
      <c r="QC311" s="66" t="str">
        <f t="shared" si="1826"/>
        <v/>
      </c>
      <c r="QD311" s="66" t="str">
        <f t="shared" si="1827"/>
        <v/>
      </c>
      <c r="QE311" s="66" t="str">
        <f t="shared" si="1828"/>
        <v/>
      </c>
      <c r="QF311" s="66" t="str">
        <f t="shared" si="1829"/>
        <v/>
      </c>
      <c r="QG311" s="66" t="str">
        <f t="shared" si="1830"/>
        <v/>
      </c>
      <c r="QH311" s="66" t="str">
        <f t="shared" si="1831"/>
        <v/>
      </c>
      <c r="QI311" s="66" t="str">
        <f t="shared" si="1832"/>
        <v/>
      </c>
      <c r="QJ311" s="66" t="str">
        <f t="shared" si="1833"/>
        <v/>
      </c>
      <c r="QK311" s="66" t="str">
        <f t="shared" si="1834"/>
        <v/>
      </c>
      <c r="QL311" s="66" t="str">
        <f t="shared" si="1835"/>
        <v/>
      </c>
      <c r="QM311" s="66" t="str">
        <f t="shared" si="1836"/>
        <v/>
      </c>
      <c r="QN311" s="66" t="str">
        <f t="shared" si="1837"/>
        <v/>
      </c>
      <c r="QO311" s="66" t="str">
        <f t="shared" si="1838"/>
        <v/>
      </c>
      <c r="QP311" s="66" t="str">
        <f t="shared" si="1839"/>
        <v/>
      </c>
      <c r="QQ311" s="66" t="str">
        <f t="shared" si="1840"/>
        <v/>
      </c>
      <c r="QR311" s="66" t="str">
        <f t="shared" si="1841"/>
        <v/>
      </c>
      <c r="QS311" s="66" t="str">
        <f t="shared" si="1842"/>
        <v/>
      </c>
      <c r="QT311" s="66" t="str">
        <f t="shared" si="1843"/>
        <v/>
      </c>
      <c r="QU311" s="66" t="str">
        <f t="shared" si="1844"/>
        <v/>
      </c>
      <c r="QV311" s="66" t="str">
        <f t="shared" si="1845"/>
        <v/>
      </c>
      <c r="QW311" s="66" t="str">
        <f t="shared" si="1846"/>
        <v/>
      </c>
      <c r="QX311" s="66" t="str">
        <f t="shared" si="1847"/>
        <v/>
      </c>
      <c r="QY311" s="66" t="str">
        <f t="shared" si="1848"/>
        <v/>
      </c>
      <c r="QZ311" s="66" t="str">
        <f t="shared" si="1849"/>
        <v/>
      </c>
      <c r="RA311" s="66" t="str">
        <f t="shared" si="1850"/>
        <v/>
      </c>
      <c r="RB311" s="66" t="str">
        <f t="shared" si="1851"/>
        <v/>
      </c>
      <c r="RC311" s="66" t="str">
        <f t="shared" si="1852"/>
        <v/>
      </c>
      <c r="RD311" s="66" t="str">
        <f t="shared" si="1853"/>
        <v/>
      </c>
      <c r="RE311" s="66" t="str">
        <f t="shared" si="1854"/>
        <v/>
      </c>
      <c r="RF311" s="66" t="str">
        <f t="shared" si="1855"/>
        <v/>
      </c>
      <c r="RG311" s="66" t="str">
        <f t="shared" si="1856"/>
        <v/>
      </c>
      <c r="RH311" s="66" t="str">
        <f t="shared" si="1857"/>
        <v/>
      </c>
      <c r="RI311" s="66" t="str">
        <f t="shared" si="1858"/>
        <v/>
      </c>
      <c r="RJ311" s="66" t="str">
        <f t="shared" si="1859"/>
        <v/>
      </c>
      <c r="RK311" s="66" t="str">
        <f t="shared" si="1860"/>
        <v/>
      </c>
      <c r="RL311" s="66" t="str">
        <f t="shared" si="1861"/>
        <v/>
      </c>
      <c r="RM311" s="66" t="str">
        <f t="shared" si="1862"/>
        <v/>
      </c>
      <c r="RN311" s="66" t="str">
        <f t="shared" si="1863"/>
        <v/>
      </c>
      <c r="RO311" s="66" t="str">
        <f t="shared" si="1864"/>
        <v/>
      </c>
      <c r="RP311" s="66" t="str">
        <f t="shared" si="1865"/>
        <v/>
      </c>
      <c r="RQ311" s="66" t="str">
        <f t="shared" si="1866"/>
        <v/>
      </c>
      <c r="RR311" s="66" t="str">
        <f t="shared" si="1867"/>
        <v/>
      </c>
      <c r="RS311" s="66" t="str">
        <f t="shared" si="1868"/>
        <v/>
      </c>
      <c r="RT311" s="66" t="str">
        <f t="shared" si="1869"/>
        <v/>
      </c>
      <c r="RU311" s="66" t="str">
        <f t="shared" si="1870"/>
        <v/>
      </c>
      <c r="RV311" s="66" t="str">
        <f t="shared" si="1871"/>
        <v/>
      </c>
      <c r="RW311" s="66" t="str">
        <f t="shared" si="1872"/>
        <v/>
      </c>
      <c r="RX311" s="66" t="str">
        <f t="shared" si="1873"/>
        <v/>
      </c>
      <c r="RY311" s="66" t="str">
        <f t="shared" si="1874"/>
        <v/>
      </c>
      <c r="RZ311" s="66" t="str">
        <f t="shared" si="1875"/>
        <v/>
      </c>
      <c r="SA311" s="66" t="str">
        <f t="shared" si="1876"/>
        <v/>
      </c>
      <c r="SB311" s="66" t="str">
        <f t="shared" si="1877"/>
        <v/>
      </c>
      <c r="SC311" s="66" t="str">
        <f t="shared" si="1878"/>
        <v/>
      </c>
      <c r="SD311" s="66" t="str">
        <f t="shared" si="1879"/>
        <v/>
      </c>
      <c r="SE311" s="66" t="str">
        <f t="shared" si="1880"/>
        <v/>
      </c>
      <c r="SF311" s="66" t="str">
        <f t="shared" si="1881"/>
        <v/>
      </c>
      <c r="SG311" s="66" t="str">
        <f t="shared" si="1882"/>
        <v/>
      </c>
      <c r="SH311" s="66" t="str">
        <f t="shared" si="1883"/>
        <v/>
      </c>
      <c r="SI311" s="66" t="str">
        <f t="shared" si="1884"/>
        <v/>
      </c>
      <c r="SJ311" s="66" t="str">
        <f t="shared" si="1885"/>
        <v/>
      </c>
      <c r="SK311" s="66" t="str">
        <f t="shared" si="1886"/>
        <v/>
      </c>
      <c r="SL311" s="66" t="str">
        <f t="shared" si="1887"/>
        <v/>
      </c>
      <c r="SM311" s="66" t="str">
        <f t="shared" si="1888"/>
        <v/>
      </c>
      <c r="SN311" s="66" t="str">
        <f t="shared" si="1889"/>
        <v/>
      </c>
      <c r="SO311" s="66" t="str">
        <f t="shared" si="1890"/>
        <v/>
      </c>
      <c r="SP311" s="66" t="str">
        <f t="shared" si="1891"/>
        <v/>
      </c>
      <c r="SQ311" s="66" t="str">
        <f t="shared" si="1892"/>
        <v/>
      </c>
      <c r="SR311" s="66" t="str">
        <f t="shared" si="1893"/>
        <v/>
      </c>
      <c r="SS311" s="66" t="str">
        <f t="shared" si="1894"/>
        <v/>
      </c>
      <c r="ST311" s="66" t="str">
        <f t="shared" si="1895"/>
        <v/>
      </c>
      <c r="SU311" s="66" t="str">
        <f t="shared" si="1896"/>
        <v/>
      </c>
      <c r="SV311" s="66" t="str">
        <f t="shared" si="1897"/>
        <v/>
      </c>
      <c r="SW311" s="66" t="str">
        <f t="shared" si="1898"/>
        <v/>
      </c>
      <c r="SX311" s="66" t="str">
        <f t="shared" si="1899"/>
        <v/>
      </c>
      <c r="SY311" s="66" t="str">
        <f t="shared" si="1900"/>
        <v/>
      </c>
      <c r="SZ311" s="66" t="str">
        <f t="shared" si="1901"/>
        <v/>
      </c>
      <c r="TA311" s="66" t="str">
        <f t="shared" si="1902"/>
        <v/>
      </c>
      <c r="TB311" s="66" t="str">
        <f t="shared" si="1903"/>
        <v/>
      </c>
      <c r="TC311" s="66" t="str">
        <f t="shared" si="1904"/>
        <v/>
      </c>
      <c r="TD311" s="66" t="str">
        <f t="shared" si="1905"/>
        <v/>
      </c>
      <c r="TE311" s="66" t="str">
        <f t="shared" si="1906"/>
        <v/>
      </c>
      <c r="TF311" s="66" t="str">
        <f t="shared" si="1907"/>
        <v/>
      </c>
      <c r="TG311" s="66" t="str">
        <f t="shared" si="1908"/>
        <v/>
      </c>
      <c r="TH311" s="66" t="str">
        <f t="shared" si="1909"/>
        <v/>
      </c>
      <c r="TI311" s="66" t="str">
        <f t="shared" si="1910"/>
        <v/>
      </c>
      <c r="TJ311" s="66" t="str">
        <f t="shared" si="1911"/>
        <v/>
      </c>
      <c r="TK311" s="66" t="str">
        <f t="shared" si="1912"/>
        <v/>
      </c>
      <c r="TL311" s="66" t="str">
        <f t="shared" si="1913"/>
        <v/>
      </c>
      <c r="TM311" s="66" t="str">
        <f t="shared" si="1914"/>
        <v/>
      </c>
      <c r="TN311" s="66" t="str">
        <f t="shared" si="1915"/>
        <v/>
      </c>
      <c r="TO311" s="66" t="str">
        <f t="shared" si="1916"/>
        <v/>
      </c>
      <c r="TP311" s="66" t="str">
        <f t="shared" si="1917"/>
        <v/>
      </c>
      <c r="TQ311" s="66" t="str">
        <f t="shared" si="1918"/>
        <v/>
      </c>
      <c r="TR311" s="66" t="str">
        <f t="shared" si="1919"/>
        <v/>
      </c>
      <c r="TS311" s="66" t="str">
        <f t="shared" si="1920"/>
        <v/>
      </c>
      <c r="TT311" s="66" t="str">
        <f t="shared" si="1921"/>
        <v/>
      </c>
      <c r="TU311" s="66" t="str">
        <f t="shared" si="1922"/>
        <v/>
      </c>
      <c r="TV311" s="66" t="str">
        <f t="shared" si="1923"/>
        <v/>
      </c>
      <c r="TW311" s="66" t="str">
        <f t="shared" si="1924"/>
        <v/>
      </c>
      <c r="TX311" s="66" t="str">
        <f t="shared" si="1925"/>
        <v/>
      </c>
      <c r="TY311" s="66" t="str">
        <f t="shared" si="1926"/>
        <v/>
      </c>
      <c r="TZ311" s="66" t="str">
        <f t="shared" si="1927"/>
        <v/>
      </c>
      <c r="UA311" s="66" t="str">
        <f t="shared" si="1928"/>
        <v/>
      </c>
      <c r="UB311" s="66" t="str">
        <f t="shared" si="1929"/>
        <v/>
      </c>
      <c r="UC311" s="66" t="str">
        <f t="shared" si="1930"/>
        <v/>
      </c>
      <c r="UD311" s="66" t="str">
        <f t="shared" si="1931"/>
        <v/>
      </c>
      <c r="UE311" s="66" t="str">
        <f t="shared" si="1932"/>
        <v/>
      </c>
      <c r="UF311" s="66" t="str">
        <f t="shared" si="1933"/>
        <v/>
      </c>
      <c r="UG311" s="66" t="str">
        <f t="shared" si="1934"/>
        <v/>
      </c>
      <c r="UH311" s="66" t="str">
        <f t="shared" si="1935"/>
        <v/>
      </c>
      <c r="UI311" s="66" t="str">
        <f t="shared" si="1936"/>
        <v/>
      </c>
      <c r="UJ311" s="66" t="str">
        <f t="shared" si="1937"/>
        <v/>
      </c>
      <c r="UK311" s="66" t="str">
        <f t="shared" si="1938"/>
        <v/>
      </c>
      <c r="UL311" s="66" t="str">
        <f t="shared" si="1939"/>
        <v/>
      </c>
      <c r="UM311" s="66" t="str">
        <f t="shared" si="1940"/>
        <v/>
      </c>
      <c r="UN311" s="66" t="str">
        <f t="shared" si="1941"/>
        <v/>
      </c>
      <c r="UO311" s="66" t="str">
        <f t="shared" si="1942"/>
        <v/>
      </c>
      <c r="UP311" s="66" t="str">
        <f t="shared" si="1943"/>
        <v/>
      </c>
      <c r="UQ311" s="66" t="str">
        <f t="shared" si="1944"/>
        <v/>
      </c>
      <c r="UR311" s="66" t="str">
        <f t="shared" si="1945"/>
        <v/>
      </c>
      <c r="US311" s="66" t="str">
        <f t="shared" si="1946"/>
        <v/>
      </c>
      <c r="UT311" s="66" t="str">
        <f t="shared" si="1947"/>
        <v/>
      </c>
      <c r="UU311" s="66" t="str">
        <f t="shared" si="1948"/>
        <v/>
      </c>
      <c r="UV311" s="66" t="str">
        <f t="shared" si="1949"/>
        <v/>
      </c>
      <c r="UW311" s="66" t="str">
        <f t="shared" si="1950"/>
        <v/>
      </c>
      <c r="UX311" s="66" t="str">
        <f t="shared" si="1951"/>
        <v/>
      </c>
      <c r="UY311" s="66" t="str">
        <f t="shared" si="1952"/>
        <v/>
      </c>
      <c r="UZ311" s="66" t="str">
        <f t="shared" si="1953"/>
        <v/>
      </c>
      <c r="VA311" s="66" t="str">
        <f t="shared" si="1954"/>
        <v/>
      </c>
      <c r="VB311" s="66" t="str">
        <f t="shared" si="1955"/>
        <v/>
      </c>
      <c r="VC311" s="66" t="str">
        <f t="shared" si="1956"/>
        <v/>
      </c>
      <c r="VD311" s="66" t="str">
        <f t="shared" si="1957"/>
        <v/>
      </c>
      <c r="VE311" s="66" t="str">
        <f t="shared" si="1958"/>
        <v/>
      </c>
      <c r="VF311" s="66" t="str">
        <f t="shared" si="1959"/>
        <v/>
      </c>
      <c r="VG311" s="66" t="str">
        <f t="shared" si="1960"/>
        <v/>
      </c>
      <c r="VH311" s="66" t="str">
        <f t="shared" si="1961"/>
        <v/>
      </c>
      <c r="VI311" s="66" t="str">
        <f t="shared" si="1962"/>
        <v/>
      </c>
      <c r="VJ311" s="66" t="str">
        <f t="shared" si="1963"/>
        <v/>
      </c>
      <c r="VK311" s="66" t="str">
        <f t="shared" si="1964"/>
        <v/>
      </c>
      <c r="VL311" s="66" t="str">
        <f t="shared" si="1965"/>
        <v/>
      </c>
      <c r="VM311" s="66" t="str">
        <f t="shared" si="1966"/>
        <v/>
      </c>
      <c r="VN311" s="66" t="str">
        <f t="shared" si="1967"/>
        <v/>
      </c>
      <c r="VO311" s="66" t="str">
        <f t="shared" si="1968"/>
        <v/>
      </c>
      <c r="VP311" s="66" t="str">
        <f t="shared" si="1969"/>
        <v/>
      </c>
      <c r="VQ311" s="66" t="str">
        <f t="shared" si="1970"/>
        <v/>
      </c>
      <c r="VR311" s="66" t="str">
        <f t="shared" si="1971"/>
        <v/>
      </c>
      <c r="VS311" s="66" t="str">
        <f t="shared" si="1972"/>
        <v/>
      </c>
      <c r="VT311" s="66" t="str">
        <f t="shared" si="1973"/>
        <v/>
      </c>
      <c r="VU311" s="66" t="str">
        <f t="shared" si="1974"/>
        <v/>
      </c>
      <c r="VV311" s="66" t="str">
        <f t="shared" si="1975"/>
        <v/>
      </c>
      <c r="VW311" s="66" t="str">
        <f t="shared" si="1976"/>
        <v/>
      </c>
      <c r="VX311" s="66" t="str">
        <f t="shared" si="1977"/>
        <v/>
      </c>
      <c r="VY311" s="66" t="str">
        <f t="shared" si="1978"/>
        <v/>
      </c>
      <c r="VZ311" s="66" t="str">
        <f t="shared" si="1979"/>
        <v/>
      </c>
      <c r="WA311" s="66" t="str">
        <f t="shared" si="1980"/>
        <v/>
      </c>
      <c r="WB311" s="66" t="str">
        <f t="shared" si="1981"/>
        <v/>
      </c>
      <c r="WC311" s="66" t="str">
        <f t="shared" si="1982"/>
        <v/>
      </c>
      <c r="WD311" s="66" t="str">
        <f t="shared" si="1983"/>
        <v/>
      </c>
      <c r="WE311" s="66" t="str">
        <f t="shared" si="1984"/>
        <v/>
      </c>
      <c r="WF311" s="66" t="str">
        <f t="shared" si="1985"/>
        <v/>
      </c>
      <c r="WG311" s="66" t="str">
        <f t="shared" si="1986"/>
        <v/>
      </c>
      <c r="WH311" s="66" t="str">
        <f t="shared" si="1987"/>
        <v/>
      </c>
      <c r="WI311" s="66" t="str">
        <f t="shared" si="1988"/>
        <v/>
      </c>
      <c r="WJ311" s="66" t="str">
        <f t="shared" si="1989"/>
        <v/>
      </c>
      <c r="WK311" s="66" t="str">
        <f t="shared" si="1990"/>
        <v/>
      </c>
      <c r="WL311" s="66" t="str">
        <f t="shared" si="1991"/>
        <v/>
      </c>
      <c r="WM311" s="66" t="str">
        <f t="shared" si="1992"/>
        <v/>
      </c>
      <c r="WN311" s="66" t="str">
        <f t="shared" si="1993"/>
        <v/>
      </c>
      <c r="WO311" s="66" t="str">
        <f t="shared" si="1994"/>
        <v/>
      </c>
      <c r="WP311" s="66" t="str">
        <f t="shared" si="1995"/>
        <v/>
      </c>
      <c r="WQ311" s="66" t="str">
        <f t="shared" si="1996"/>
        <v/>
      </c>
      <c r="WR311" s="66" t="str">
        <f t="shared" si="1997"/>
        <v/>
      </c>
      <c r="WS311" s="66" t="str">
        <f t="shared" si="1998"/>
        <v/>
      </c>
      <c r="WT311" s="66" t="str">
        <f t="shared" si="1999"/>
        <v/>
      </c>
      <c r="WU311" s="66" t="str">
        <f t="shared" si="2000"/>
        <v/>
      </c>
      <c r="WV311" s="66" t="str">
        <f t="shared" si="2001"/>
        <v/>
      </c>
      <c r="WW311" s="66" t="str">
        <f t="shared" si="2002"/>
        <v/>
      </c>
      <c r="WX311" s="66" t="str">
        <f t="shared" si="2003"/>
        <v/>
      </c>
      <c r="WY311" s="66" t="str">
        <f t="shared" si="2004"/>
        <v/>
      </c>
      <c r="WZ311" s="66" t="str">
        <f t="shared" si="2005"/>
        <v/>
      </c>
      <c r="XA311" s="66" t="str">
        <f t="shared" si="2006"/>
        <v/>
      </c>
      <c r="XB311" s="66" t="str">
        <f t="shared" si="2007"/>
        <v/>
      </c>
      <c r="XC311" s="66" t="str">
        <f t="shared" si="2008"/>
        <v/>
      </c>
      <c r="XD311" s="66" t="str">
        <f t="shared" si="2009"/>
        <v/>
      </c>
      <c r="XE311" s="66" t="str">
        <f t="shared" si="2010"/>
        <v/>
      </c>
      <c r="XF311" s="66" t="str">
        <f t="shared" si="2011"/>
        <v/>
      </c>
      <c r="XG311" s="66" t="str">
        <f t="shared" si="2012"/>
        <v/>
      </c>
      <c r="XH311" s="66" t="str">
        <f t="shared" si="2013"/>
        <v/>
      </c>
      <c r="XI311" s="66" t="str">
        <f t="shared" si="2014"/>
        <v/>
      </c>
      <c r="XJ311" s="66" t="str">
        <f t="shared" si="2015"/>
        <v/>
      </c>
      <c r="XK311" s="66" t="str">
        <f t="shared" si="2016"/>
        <v/>
      </c>
      <c r="XL311" s="66" t="str">
        <f t="shared" si="2017"/>
        <v/>
      </c>
      <c r="XM311" s="66" t="str">
        <f t="shared" si="2018"/>
        <v/>
      </c>
      <c r="XN311" s="66" t="str">
        <f t="shared" si="2019"/>
        <v/>
      </c>
      <c r="XO311" s="66" t="str">
        <f t="shared" si="2020"/>
        <v/>
      </c>
      <c r="XP311" s="66" t="str">
        <f t="shared" si="2021"/>
        <v/>
      </c>
      <c r="XQ311" s="66" t="str">
        <f t="shared" si="2022"/>
        <v/>
      </c>
      <c r="XR311" s="66" t="str">
        <f t="shared" si="2023"/>
        <v/>
      </c>
      <c r="XS311" s="66" t="str">
        <f t="shared" si="2024"/>
        <v/>
      </c>
      <c r="XT311" s="66" t="str">
        <f t="shared" si="2025"/>
        <v/>
      </c>
      <c r="XU311" s="66" t="str">
        <f t="shared" si="2026"/>
        <v/>
      </c>
      <c r="XV311" s="66" t="str">
        <f t="shared" si="2027"/>
        <v/>
      </c>
      <c r="XW311" s="66" t="str">
        <f t="shared" si="2028"/>
        <v/>
      </c>
      <c r="XX311" s="66" t="str">
        <f t="shared" si="2029"/>
        <v/>
      </c>
      <c r="XY311" s="66" t="str">
        <f t="shared" si="2030"/>
        <v/>
      </c>
      <c r="XZ311" s="66" t="str">
        <f t="shared" si="2031"/>
        <v/>
      </c>
      <c r="YA311" s="66" t="str">
        <f t="shared" si="2032"/>
        <v/>
      </c>
      <c r="YB311" s="66" t="str">
        <f t="shared" si="2033"/>
        <v/>
      </c>
      <c r="YC311" s="66" t="str">
        <f t="shared" si="2034"/>
        <v/>
      </c>
      <c r="YD311" s="66" t="str">
        <f t="shared" si="2035"/>
        <v/>
      </c>
      <c r="YE311" s="66" t="str">
        <f t="shared" si="2036"/>
        <v/>
      </c>
      <c r="YF311" s="66" t="str">
        <f t="shared" si="2037"/>
        <v/>
      </c>
      <c r="YG311" s="66" t="str">
        <f t="shared" si="2038"/>
        <v/>
      </c>
      <c r="YH311" s="66" t="str">
        <f t="shared" si="2039"/>
        <v/>
      </c>
      <c r="YI311" s="66" t="str">
        <f t="shared" si="2040"/>
        <v/>
      </c>
      <c r="YJ311" s="66" t="str">
        <f t="shared" si="2041"/>
        <v/>
      </c>
      <c r="YK311" s="66" t="str">
        <f t="shared" si="2042"/>
        <v/>
      </c>
      <c r="YL311" s="66" t="str">
        <f t="shared" si="2043"/>
        <v/>
      </c>
      <c r="YM311" s="66" t="str">
        <f t="shared" si="2044"/>
        <v/>
      </c>
      <c r="YN311" s="66" t="str">
        <f t="shared" si="2045"/>
        <v/>
      </c>
      <c r="YO311" s="66" t="str">
        <f t="shared" si="2046"/>
        <v/>
      </c>
      <c r="YP311" s="66" t="str">
        <f t="shared" si="2047"/>
        <v/>
      </c>
      <c r="YQ311" s="66" t="str">
        <f t="shared" si="2048"/>
        <v/>
      </c>
      <c r="YR311" s="66" t="str">
        <f t="shared" si="2049"/>
        <v/>
      </c>
      <c r="YS311" s="66" t="str">
        <f t="shared" si="2050"/>
        <v/>
      </c>
      <c r="YT311" s="66" t="str">
        <f t="shared" si="2051"/>
        <v/>
      </c>
      <c r="YU311" s="66" t="str">
        <f t="shared" si="2052"/>
        <v/>
      </c>
      <c r="YV311" s="66" t="str">
        <f t="shared" si="2053"/>
        <v/>
      </c>
      <c r="YW311" s="66" t="str">
        <f t="shared" si="2054"/>
        <v/>
      </c>
      <c r="YX311" s="66" t="str">
        <f t="shared" si="2055"/>
        <v/>
      </c>
      <c r="YY311" s="66" t="str">
        <f t="shared" si="2056"/>
        <v/>
      </c>
      <c r="YZ311" s="66" t="str">
        <f t="shared" si="2057"/>
        <v/>
      </c>
      <c r="ZA311" s="66" t="str">
        <f t="shared" si="2058"/>
        <v/>
      </c>
      <c r="ZB311" s="66" t="str">
        <f t="shared" si="2059"/>
        <v/>
      </c>
      <c r="ZC311" s="66" t="str">
        <f t="shared" si="2060"/>
        <v/>
      </c>
      <c r="ZD311" s="66" t="str">
        <f t="shared" si="2061"/>
        <v/>
      </c>
      <c r="ZE311" s="66" t="str">
        <f t="shared" si="2062"/>
        <v/>
      </c>
      <c r="ZF311" s="66" t="str">
        <f t="shared" si="2063"/>
        <v/>
      </c>
      <c r="ZG311" s="66" t="str">
        <f t="shared" si="2064"/>
        <v/>
      </c>
      <c r="ZH311" s="66" t="str">
        <f t="shared" si="2065"/>
        <v/>
      </c>
      <c r="ZI311" s="66" t="str">
        <f t="shared" si="2066"/>
        <v/>
      </c>
      <c r="ZJ311" s="66" t="str">
        <f t="shared" si="2067"/>
        <v/>
      </c>
      <c r="ZK311" s="66" t="str">
        <f t="shared" si="2068"/>
        <v/>
      </c>
      <c r="ZL311" s="66" t="str">
        <f t="shared" si="2069"/>
        <v/>
      </c>
      <c r="ZM311" s="66" t="str">
        <f t="shared" si="2070"/>
        <v/>
      </c>
      <c r="ZN311" s="66" t="str">
        <f t="shared" si="2071"/>
        <v/>
      </c>
      <c r="ZO311" s="66" t="str">
        <f t="shared" si="2072"/>
        <v/>
      </c>
      <c r="ZP311" s="66" t="str">
        <f t="shared" si="2073"/>
        <v/>
      </c>
      <c r="ZQ311" s="66" t="str">
        <f t="shared" si="2074"/>
        <v/>
      </c>
      <c r="ZR311" s="66" t="str">
        <f t="shared" si="2075"/>
        <v/>
      </c>
      <c r="ZS311" s="66" t="str">
        <f t="shared" si="2076"/>
        <v/>
      </c>
      <c r="ZT311" s="66" t="str">
        <f t="shared" si="2077"/>
        <v/>
      </c>
      <c r="ZU311" s="66" t="str">
        <f t="shared" si="2078"/>
        <v/>
      </c>
      <c r="ZV311" s="66" t="str">
        <f t="shared" si="2079"/>
        <v/>
      </c>
      <c r="ZW311" s="66" t="str">
        <f t="shared" si="2080"/>
        <v/>
      </c>
      <c r="ZX311" s="66" t="str">
        <f t="shared" si="2081"/>
        <v/>
      </c>
      <c r="ZY311" s="66" t="str">
        <f t="shared" si="2082"/>
        <v/>
      </c>
      <c r="ZZ311" s="66" t="str">
        <f t="shared" si="2083"/>
        <v/>
      </c>
      <c r="AAA311" s="66" t="str">
        <f t="shared" si="2084"/>
        <v/>
      </c>
      <c r="AAB311" s="66" t="str">
        <f t="shared" si="2085"/>
        <v/>
      </c>
      <c r="AAC311" s="66" t="str">
        <f t="shared" si="2086"/>
        <v/>
      </c>
      <c r="AAD311" s="66" t="str">
        <f t="shared" si="2087"/>
        <v/>
      </c>
      <c r="AAE311" s="66" t="str">
        <f t="shared" si="2088"/>
        <v/>
      </c>
      <c r="AAF311" s="66" t="str">
        <f t="shared" si="2089"/>
        <v/>
      </c>
      <c r="AAG311" s="66" t="str">
        <f t="shared" si="2090"/>
        <v/>
      </c>
      <c r="AAH311" s="66" t="str">
        <f t="shared" si="2091"/>
        <v/>
      </c>
      <c r="AAI311" s="66" t="str">
        <f t="shared" si="2092"/>
        <v/>
      </c>
      <c r="AAJ311" s="66" t="str">
        <f t="shared" si="2093"/>
        <v/>
      </c>
      <c r="AAK311" s="66" t="str">
        <f t="shared" si="2094"/>
        <v/>
      </c>
      <c r="AAL311" s="66" t="str">
        <f t="shared" si="2095"/>
        <v/>
      </c>
      <c r="AAM311" s="66" t="str">
        <f t="shared" si="2096"/>
        <v/>
      </c>
      <c r="AAN311" s="66" t="str">
        <f t="shared" si="2097"/>
        <v/>
      </c>
      <c r="AAO311" s="66" t="str">
        <f t="shared" si="2098"/>
        <v/>
      </c>
      <c r="AAP311" s="66" t="str">
        <f t="shared" si="2099"/>
        <v/>
      </c>
      <c r="AAQ311" s="66" t="str">
        <f t="shared" si="2100"/>
        <v/>
      </c>
      <c r="AAR311" s="66" t="str">
        <f t="shared" si="2101"/>
        <v/>
      </c>
      <c r="AAS311" s="66" t="str">
        <f t="shared" si="2102"/>
        <v/>
      </c>
      <c r="AAT311" s="66" t="str">
        <f t="shared" si="2103"/>
        <v/>
      </c>
      <c r="AAU311" s="66" t="str">
        <f t="shared" si="2104"/>
        <v/>
      </c>
      <c r="AAV311" s="66" t="str">
        <f t="shared" si="2105"/>
        <v/>
      </c>
      <c r="AAW311" s="66" t="str">
        <f t="shared" si="2106"/>
        <v/>
      </c>
      <c r="AAX311" s="66" t="str">
        <f t="shared" si="2107"/>
        <v/>
      </c>
      <c r="AAY311" s="66" t="str">
        <f t="shared" si="2108"/>
        <v/>
      </c>
      <c r="AAZ311" s="66" t="str">
        <f t="shared" si="2109"/>
        <v/>
      </c>
      <c r="ABA311" s="66" t="str">
        <f t="shared" si="2110"/>
        <v/>
      </c>
      <c r="ABB311" s="66" t="str">
        <f t="shared" si="2111"/>
        <v/>
      </c>
      <c r="ABC311" s="66" t="str">
        <f t="shared" si="2112"/>
        <v/>
      </c>
      <c r="ABD311" s="66" t="str">
        <f t="shared" si="2113"/>
        <v/>
      </c>
      <c r="ABE311" s="66" t="str">
        <f t="shared" si="2114"/>
        <v/>
      </c>
      <c r="ABF311" s="66" t="str">
        <f t="shared" si="2115"/>
        <v/>
      </c>
      <c r="ABG311" s="66" t="str">
        <f t="shared" si="2116"/>
        <v/>
      </c>
      <c r="ABH311" s="66" t="str">
        <f t="shared" si="2117"/>
        <v/>
      </c>
      <c r="ABI311" s="66" t="str">
        <f t="shared" si="2118"/>
        <v/>
      </c>
      <c r="ABJ311" s="66" t="str">
        <f t="shared" si="2119"/>
        <v/>
      </c>
      <c r="ABK311" s="66" t="str">
        <f t="shared" si="2120"/>
        <v/>
      </c>
      <c r="ABL311" s="66" t="str">
        <f t="shared" si="2121"/>
        <v/>
      </c>
      <c r="ABM311" s="66" t="str">
        <f t="shared" si="2122"/>
        <v/>
      </c>
      <c r="ABN311" s="66" t="str">
        <f t="shared" si="2123"/>
        <v/>
      </c>
      <c r="ABO311" s="66" t="str">
        <f t="shared" si="2124"/>
        <v/>
      </c>
      <c r="ABP311" s="66" t="str">
        <f t="shared" si="2125"/>
        <v/>
      </c>
      <c r="ABQ311" s="66" t="str">
        <f t="shared" si="2126"/>
        <v/>
      </c>
      <c r="ABR311" s="66" t="str">
        <f t="shared" si="2127"/>
        <v/>
      </c>
      <c r="ABS311" s="66" t="str">
        <f t="shared" si="2128"/>
        <v/>
      </c>
      <c r="ABT311" s="66" t="str">
        <f t="shared" si="2129"/>
        <v/>
      </c>
      <c r="ABU311" s="66" t="str">
        <f t="shared" si="2130"/>
        <v/>
      </c>
      <c r="ABV311" s="66" t="str">
        <f t="shared" si="2131"/>
        <v/>
      </c>
      <c r="ABW311" s="66" t="str">
        <f t="shared" si="2132"/>
        <v/>
      </c>
      <c r="ABX311" s="66" t="str">
        <f t="shared" si="2133"/>
        <v/>
      </c>
      <c r="ABY311" s="66" t="str">
        <f t="shared" si="2134"/>
        <v/>
      </c>
      <c r="ABZ311" s="66" t="str">
        <f t="shared" si="2135"/>
        <v/>
      </c>
      <c r="ACA311" s="66" t="str">
        <f t="shared" si="2136"/>
        <v/>
      </c>
      <c r="ACB311" s="66" t="str">
        <f t="shared" si="2137"/>
        <v/>
      </c>
      <c r="ACC311" s="66" t="str">
        <f t="shared" si="2138"/>
        <v/>
      </c>
      <c r="ACD311" s="66" t="str">
        <f t="shared" si="2139"/>
        <v/>
      </c>
      <c r="ACE311" s="66" t="str">
        <f t="shared" si="2140"/>
        <v/>
      </c>
      <c r="ACF311" s="66" t="str">
        <f t="shared" si="2141"/>
        <v/>
      </c>
      <c r="ACG311" s="66" t="str">
        <f t="shared" si="2142"/>
        <v/>
      </c>
      <c r="ACH311" s="66" t="str">
        <f t="shared" si="2143"/>
        <v/>
      </c>
      <c r="ACI311" s="66" t="str">
        <f t="shared" si="2144"/>
        <v/>
      </c>
      <c r="ACJ311" s="66" t="str">
        <f t="shared" si="2145"/>
        <v/>
      </c>
      <c r="ACK311" s="66" t="str">
        <f t="shared" si="2146"/>
        <v/>
      </c>
      <c r="ACL311" s="66" t="str">
        <f t="shared" si="2147"/>
        <v/>
      </c>
      <c r="ACM311" s="66" t="str">
        <f t="shared" ref="ACM311:ACN311" si="2204">IF(AND(ACS$3="Unit", ACL311=""), "", IF(AND(ACS$3="Unit", ACL311="-"),"", IF(ACS$3="Unit", "kg/GJ delivered", IF(AND(NY311&lt;&gt;"", NY311&lt;&gt;"-", NX311="-"),"", IF($H311="","", IF(NX311="nd", "",IF(NX311="&lt;n.a.&gt;", "", IF(NY311="#/MJ", "", IF(NY311="kg/GJ delivered",NX311,IF(NY311="g/MJ delivered",NX311,IF(NY311="kg/MJ delivered",NX311*1000,IF(NY311="mg/MJ delivered",NX311/1000,IF(NY311="g/kg",((NX311)*(1/$I311)*(1/$H311)),IF(NY311="mg/kg",((NX311/1000)*(1/$I311)*(1/$H311)),IF(NY311="mg/MJ delivered",NX311/1000,IF(NY311="-","","Error"))))))))))))))))</f>
        <v/>
      </c>
      <c r="ACN311" s="66" t="str">
        <f t="shared" si="2204"/>
        <v/>
      </c>
      <c r="ACO311" s="66" t="str">
        <f t="shared" si="2149"/>
        <v/>
      </c>
      <c r="ACP311" s="66" t="str">
        <f t="shared" si="2150"/>
        <v/>
      </c>
      <c r="ACQ311" s="66" t="str">
        <f t="shared" si="2151"/>
        <v/>
      </c>
      <c r="ACR311" s="66" t="str">
        <f t="shared" si="2152"/>
        <v/>
      </c>
      <c r="ACS311" s="66" t="str">
        <f t="shared" si="2153"/>
        <v/>
      </c>
      <c r="ACT311" s="66" t="str">
        <f t="shared" si="2154"/>
        <v/>
      </c>
    </row>
    <row r="312" spans="2:774" ht="15.75" customHeight="1" x14ac:dyDescent="0.25">
      <c r="B312" s="66">
        <v>365</v>
      </c>
      <c r="C312" s="66" t="s">
        <v>1280</v>
      </c>
      <c r="D312" s="66" t="s">
        <v>1672</v>
      </c>
      <c r="E312" s="156" t="s">
        <v>1607</v>
      </c>
      <c r="F312" s="66" t="s">
        <v>497</v>
      </c>
      <c r="G312" s="66" t="s">
        <v>490</v>
      </c>
      <c r="H312" s="126">
        <f>'Thermal Efficiency'!$I$20</f>
        <v>0.17175000000000001</v>
      </c>
      <c r="I312" s="130">
        <f>'Heating Values'!$D$6</f>
        <v>13.95</v>
      </c>
      <c r="J312" s="66" t="str">
        <f t="shared" si="2201"/>
        <v>Firewood, Traditional, IN</v>
      </c>
      <c r="K312" s="66" t="s">
        <v>1254</v>
      </c>
      <c r="L312" s="66" t="s">
        <v>1254</v>
      </c>
      <c r="M312" s="66" t="s">
        <v>1254</v>
      </c>
      <c r="N312" s="66" t="s">
        <v>1254</v>
      </c>
      <c r="O312" s="66" t="s">
        <v>1188</v>
      </c>
      <c r="P312" s="66" t="str">
        <f t="shared" ref="P312:P325" si="2205">IF(Q312="China", "CN", IF(Q312="India", "IN", "GLO"))</f>
        <v>IN</v>
      </c>
      <c r="Q312" s="66" t="s">
        <v>2</v>
      </c>
      <c r="R312" s="162">
        <v>48</v>
      </c>
      <c r="S312" s="158" t="s">
        <v>523</v>
      </c>
      <c r="T312" s="158" t="s">
        <v>128</v>
      </c>
      <c r="U312" s="158" t="s">
        <v>128</v>
      </c>
      <c r="V312" s="158" t="s">
        <v>128</v>
      </c>
      <c r="W312" s="158" t="s">
        <v>128</v>
      </c>
      <c r="X312" s="158" t="s">
        <v>128</v>
      </c>
      <c r="Y312" s="158" t="s">
        <v>128</v>
      </c>
      <c r="Z312" s="158" t="s">
        <v>128</v>
      </c>
      <c r="AA312" s="158" t="s">
        <v>128</v>
      </c>
      <c r="AB312" s="158" t="s">
        <v>128</v>
      </c>
      <c r="AC312" s="158" t="s">
        <v>128</v>
      </c>
      <c r="AD312" s="158" t="s">
        <v>128</v>
      </c>
      <c r="AE312" s="158" t="s">
        <v>128</v>
      </c>
      <c r="AF312" s="158" t="s">
        <v>128</v>
      </c>
      <c r="AG312" s="158" t="s">
        <v>128</v>
      </c>
      <c r="AH312" s="158" t="s">
        <v>128</v>
      </c>
      <c r="AI312" s="158" t="s">
        <v>128</v>
      </c>
      <c r="AJ312" s="158" t="s">
        <v>128</v>
      </c>
      <c r="AK312" s="158" t="s">
        <v>128</v>
      </c>
      <c r="AL312" s="158" t="s">
        <v>128</v>
      </c>
      <c r="AM312" s="158" t="s">
        <v>128</v>
      </c>
      <c r="AN312" s="158" t="s">
        <v>128</v>
      </c>
      <c r="AO312" s="158" t="s">
        <v>128</v>
      </c>
      <c r="AP312" s="158" t="s">
        <v>128</v>
      </c>
      <c r="AQ312" s="158" t="s">
        <v>128</v>
      </c>
      <c r="AR312" s="158" t="s">
        <v>128</v>
      </c>
      <c r="AS312" s="158" t="s">
        <v>128</v>
      </c>
      <c r="AT312" s="158" t="s">
        <v>128</v>
      </c>
      <c r="AU312" s="158" t="s">
        <v>128</v>
      </c>
      <c r="AV312" s="158" t="s">
        <v>128</v>
      </c>
      <c r="AW312" s="158" t="s">
        <v>128</v>
      </c>
      <c r="AX312" s="158" t="s">
        <v>128</v>
      </c>
      <c r="AY312" s="158" t="s">
        <v>128</v>
      </c>
      <c r="AZ312" s="158" t="s">
        <v>128</v>
      </c>
      <c r="BA312" s="158" t="s">
        <v>128</v>
      </c>
      <c r="BB312" s="158" t="s">
        <v>128</v>
      </c>
      <c r="BC312" s="158" t="s">
        <v>128</v>
      </c>
      <c r="BD312" s="158" t="s">
        <v>128</v>
      </c>
      <c r="BE312" s="158" t="s">
        <v>128</v>
      </c>
      <c r="BF312" s="158" t="s">
        <v>128</v>
      </c>
      <c r="BG312" s="158" t="s">
        <v>128</v>
      </c>
      <c r="BH312" s="158" t="s">
        <v>128</v>
      </c>
      <c r="BI312" s="158" t="s">
        <v>128</v>
      </c>
      <c r="BJ312" s="158" t="s">
        <v>128</v>
      </c>
      <c r="BK312" s="158" t="s">
        <v>128</v>
      </c>
      <c r="BL312" s="158" t="s">
        <v>128</v>
      </c>
      <c r="BM312" s="158" t="s">
        <v>128</v>
      </c>
      <c r="BN312" s="158" t="s">
        <v>128</v>
      </c>
      <c r="BO312" s="158" t="s">
        <v>128</v>
      </c>
      <c r="BP312" s="158" t="s">
        <v>128</v>
      </c>
      <c r="BQ312" s="158" t="s">
        <v>128</v>
      </c>
      <c r="BR312" s="158" t="s">
        <v>128</v>
      </c>
      <c r="BS312" s="158" t="s">
        <v>128</v>
      </c>
      <c r="BT312" s="158" t="s">
        <v>128</v>
      </c>
      <c r="BU312" s="158" t="s">
        <v>128</v>
      </c>
      <c r="BV312" s="158" t="s">
        <v>128</v>
      </c>
      <c r="BW312" s="158" t="s">
        <v>128</v>
      </c>
      <c r="BX312" s="158" t="s">
        <v>128</v>
      </c>
      <c r="BY312" s="158" t="s">
        <v>128</v>
      </c>
      <c r="BZ312" s="158" t="s">
        <v>128</v>
      </c>
      <c r="CA312" s="158" t="s">
        <v>128</v>
      </c>
      <c r="CB312" s="158" t="s">
        <v>128</v>
      </c>
      <c r="CC312" s="158" t="s">
        <v>128</v>
      </c>
      <c r="CD312" s="158" t="s">
        <v>128</v>
      </c>
      <c r="CE312" s="158" t="s">
        <v>128</v>
      </c>
      <c r="CF312" s="158" t="s">
        <v>128</v>
      </c>
      <c r="CG312" s="158" t="s">
        <v>128</v>
      </c>
      <c r="CH312" s="158" t="s">
        <v>128</v>
      </c>
      <c r="CI312" s="158" t="s">
        <v>128</v>
      </c>
      <c r="CJ312" s="158" t="s">
        <v>128</v>
      </c>
      <c r="CK312" s="158" t="s">
        <v>128</v>
      </c>
      <c r="CL312" s="158" t="s">
        <v>128</v>
      </c>
      <c r="CM312" s="158" t="s">
        <v>128</v>
      </c>
      <c r="CN312" s="158" t="s">
        <v>128</v>
      </c>
      <c r="CO312" s="158" t="s">
        <v>128</v>
      </c>
      <c r="CP312" s="158" t="s">
        <v>128</v>
      </c>
      <c r="CQ312" s="158" t="s">
        <v>128</v>
      </c>
      <c r="CR312" s="158" t="s">
        <v>128</v>
      </c>
      <c r="CS312" s="158" t="s">
        <v>128</v>
      </c>
      <c r="CT312" s="158" t="s">
        <v>128</v>
      </c>
      <c r="CU312" s="158" t="s">
        <v>128</v>
      </c>
      <c r="CV312" s="158" t="s">
        <v>128</v>
      </c>
      <c r="CW312" s="158" t="s">
        <v>128</v>
      </c>
      <c r="CX312" s="158" t="s">
        <v>128</v>
      </c>
      <c r="CY312" s="158" t="s">
        <v>128</v>
      </c>
      <c r="CZ312" s="158" t="s">
        <v>128</v>
      </c>
      <c r="DA312" s="158" t="s">
        <v>128</v>
      </c>
      <c r="DB312" s="158" t="s">
        <v>128</v>
      </c>
      <c r="DC312" s="158" t="s">
        <v>128</v>
      </c>
      <c r="DD312" s="158" t="s">
        <v>128</v>
      </c>
      <c r="DE312" s="158" t="s">
        <v>128</v>
      </c>
      <c r="DF312" s="158" t="s">
        <v>128</v>
      </c>
      <c r="DG312" s="158" t="s">
        <v>128</v>
      </c>
      <c r="DH312" s="158" t="s">
        <v>128</v>
      </c>
      <c r="DI312" s="158" t="s">
        <v>128</v>
      </c>
      <c r="DJ312" s="158" t="s">
        <v>128</v>
      </c>
      <c r="DK312" s="158" t="s">
        <v>128</v>
      </c>
      <c r="DL312" s="158" t="s">
        <v>128</v>
      </c>
      <c r="DM312" s="158" t="s">
        <v>128</v>
      </c>
      <c r="DN312" s="158" t="s">
        <v>128</v>
      </c>
      <c r="DO312" s="158" t="s">
        <v>128</v>
      </c>
      <c r="DP312" s="158" t="s">
        <v>128</v>
      </c>
      <c r="DQ312" s="158" t="s">
        <v>128</v>
      </c>
      <c r="DR312" s="158" t="s">
        <v>128</v>
      </c>
      <c r="DS312" s="158" t="s">
        <v>128</v>
      </c>
      <c r="DT312" s="158" t="s">
        <v>128</v>
      </c>
      <c r="DU312" s="158" t="s">
        <v>128</v>
      </c>
      <c r="DV312" s="158" t="s">
        <v>128</v>
      </c>
      <c r="DW312" s="158" t="s">
        <v>128</v>
      </c>
      <c r="DX312" s="158" t="s">
        <v>128</v>
      </c>
      <c r="DY312" s="158" t="s">
        <v>128</v>
      </c>
      <c r="DZ312" s="158" t="s">
        <v>128</v>
      </c>
      <c r="EA312" s="158" t="s">
        <v>128</v>
      </c>
      <c r="EB312" s="158" t="s">
        <v>128</v>
      </c>
      <c r="EC312" s="158" t="s">
        <v>128</v>
      </c>
      <c r="ED312" s="158" t="s">
        <v>128</v>
      </c>
      <c r="EE312" s="158" t="s">
        <v>128</v>
      </c>
      <c r="EF312" s="158" t="s">
        <v>128</v>
      </c>
      <c r="EG312" s="158" t="s">
        <v>128</v>
      </c>
      <c r="EH312" s="158" t="s">
        <v>128</v>
      </c>
      <c r="EI312" s="158" t="s">
        <v>128</v>
      </c>
      <c r="EJ312" s="158" t="s">
        <v>128</v>
      </c>
      <c r="EK312" s="158" t="s">
        <v>128</v>
      </c>
      <c r="EL312" s="158" t="s">
        <v>128</v>
      </c>
      <c r="EM312" s="158" t="s">
        <v>128</v>
      </c>
      <c r="EN312" s="158" t="s">
        <v>128</v>
      </c>
      <c r="EO312" s="158" t="s">
        <v>128</v>
      </c>
      <c r="EP312" s="158" t="s">
        <v>128</v>
      </c>
      <c r="EQ312" s="158" t="s">
        <v>128</v>
      </c>
      <c r="ER312" s="158" t="s">
        <v>128</v>
      </c>
      <c r="ES312" s="158" t="s">
        <v>128</v>
      </c>
      <c r="ET312" s="158" t="s">
        <v>128</v>
      </c>
      <c r="EU312" s="158" t="s">
        <v>128</v>
      </c>
      <c r="EV312" s="158" t="s">
        <v>128</v>
      </c>
      <c r="EW312" s="158" t="s">
        <v>128</v>
      </c>
      <c r="EX312" s="158" t="s">
        <v>128</v>
      </c>
      <c r="EY312" s="158" t="s">
        <v>128</v>
      </c>
      <c r="EZ312" s="158" t="s">
        <v>128</v>
      </c>
      <c r="FA312" s="158" t="s">
        <v>128</v>
      </c>
      <c r="FB312" s="158" t="s">
        <v>128</v>
      </c>
      <c r="FC312" s="158" t="s">
        <v>128</v>
      </c>
      <c r="FD312" s="158" t="s">
        <v>128</v>
      </c>
      <c r="FE312" s="158" t="s">
        <v>128</v>
      </c>
      <c r="FF312" s="158" t="s">
        <v>128</v>
      </c>
      <c r="FG312" s="158" t="s">
        <v>128</v>
      </c>
      <c r="FH312" s="158" t="s">
        <v>128</v>
      </c>
      <c r="FI312" s="158" t="s">
        <v>128</v>
      </c>
      <c r="FJ312" s="158" t="s">
        <v>128</v>
      </c>
      <c r="FK312" s="158" t="s">
        <v>128</v>
      </c>
      <c r="FL312" s="158" t="s">
        <v>128</v>
      </c>
      <c r="FM312" s="158" t="s">
        <v>128</v>
      </c>
      <c r="FN312" s="158" t="s">
        <v>128</v>
      </c>
      <c r="FO312" s="158" t="s">
        <v>128</v>
      </c>
      <c r="FP312" s="158" t="s">
        <v>128</v>
      </c>
      <c r="FQ312" s="158" t="s">
        <v>128</v>
      </c>
      <c r="FR312" s="158" t="s">
        <v>128</v>
      </c>
      <c r="FS312" s="158" t="s">
        <v>128</v>
      </c>
      <c r="FT312" s="158" t="s">
        <v>128</v>
      </c>
      <c r="FU312" s="158" t="s">
        <v>128</v>
      </c>
      <c r="FV312" s="158" t="s">
        <v>128</v>
      </c>
      <c r="FW312" s="158" t="s">
        <v>128</v>
      </c>
      <c r="FX312" s="158" t="s">
        <v>128</v>
      </c>
      <c r="FY312" s="158" t="s">
        <v>128</v>
      </c>
      <c r="FZ312" s="158" t="s">
        <v>128</v>
      </c>
      <c r="GA312" s="158" t="s">
        <v>128</v>
      </c>
      <c r="GB312" s="158" t="s">
        <v>128</v>
      </c>
      <c r="GC312" s="158" t="s">
        <v>128</v>
      </c>
      <c r="GD312" s="158" t="s">
        <v>128</v>
      </c>
      <c r="GE312" s="158" t="s">
        <v>128</v>
      </c>
      <c r="GF312" s="158" t="s">
        <v>128</v>
      </c>
      <c r="GG312" s="158" t="s">
        <v>128</v>
      </c>
      <c r="GH312" s="158" t="s">
        <v>128</v>
      </c>
      <c r="GI312" s="158" t="s">
        <v>128</v>
      </c>
      <c r="GJ312" s="158" t="s">
        <v>128</v>
      </c>
      <c r="GK312" s="158" t="s">
        <v>128</v>
      </c>
      <c r="GL312" s="158" t="s">
        <v>128</v>
      </c>
      <c r="GM312" s="158" t="s">
        <v>128</v>
      </c>
      <c r="GN312" s="158" t="s">
        <v>128</v>
      </c>
      <c r="GO312" s="158" t="s">
        <v>128</v>
      </c>
      <c r="GP312" s="158" t="s">
        <v>128</v>
      </c>
      <c r="GQ312" s="158" t="s">
        <v>128</v>
      </c>
      <c r="GR312" s="158" t="s">
        <v>128</v>
      </c>
      <c r="GS312" s="158" t="s">
        <v>128</v>
      </c>
      <c r="GT312" s="158" t="s">
        <v>128</v>
      </c>
      <c r="GU312" s="158" t="s">
        <v>128</v>
      </c>
      <c r="GV312" s="158" t="s">
        <v>128</v>
      </c>
      <c r="GW312" s="158" t="s">
        <v>128</v>
      </c>
      <c r="GX312" s="158" t="s">
        <v>128</v>
      </c>
      <c r="GY312" s="158" t="s">
        <v>128</v>
      </c>
      <c r="GZ312" s="158" t="s">
        <v>128</v>
      </c>
      <c r="HA312" s="158" t="s">
        <v>128</v>
      </c>
      <c r="HB312" s="158" t="s">
        <v>128</v>
      </c>
      <c r="HC312" s="158" t="s">
        <v>128</v>
      </c>
      <c r="HD312" s="158" t="s">
        <v>128</v>
      </c>
      <c r="HE312" s="158" t="s">
        <v>128</v>
      </c>
      <c r="HF312" s="158" t="s">
        <v>128</v>
      </c>
      <c r="HG312" s="158" t="s">
        <v>128</v>
      </c>
      <c r="HH312" s="158" t="s">
        <v>128</v>
      </c>
      <c r="HI312" s="158" t="s">
        <v>128</v>
      </c>
      <c r="HJ312" s="158" t="s">
        <v>128</v>
      </c>
      <c r="HK312" s="158" t="s">
        <v>128</v>
      </c>
      <c r="HL312" s="158" t="s">
        <v>128</v>
      </c>
      <c r="HM312" s="158" t="s">
        <v>128</v>
      </c>
      <c r="HN312" s="158" t="s">
        <v>128</v>
      </c>
      <c r="HO312" s="158" t="s">
        <v>128</v>
      </c>
      <c r="HP312" s="158" t="s">
        <v>128</v>
      </c>
      <c r="HQ312" s="158" t="s">
        <v>128</v>
      </c>
      <c r="HR312" s="158" t="s">
        <v>128</v>
      </c>
      <c r="HS312" s="158" t="s">
        <v>128</v>
      </c>
      <c r="HT312" s="158" t="s">
        <v>128</v>
      </c>
      <c r="HU312" s="158" t="s">
        <v>128</v>
      </c>
      <c r="HV312" s="158" t="s">
        <v>128</v>
      </c>
      <c r="HW312" s="158" t="s">
        <v>128</v>
      </c>
      <c r="HX312" s="158" t="s">
        <v>128</v>
      </c>
      <c r="HY312" s="158" t="s">
        <v>128</v>
      </c>
      <c r="HZ312" s="158" t="s">
        <v>128</v>
      </c>
      <c r="IA312" s="158" t="s">
        <v>128</v>
      </c>
      <c r="IB312" s="158" t="s">
        <v>128</v>
      </c>
      <c r="IC312" s="158" t="s">
        <v>128</v>
      </c>
      <c r="ID312" s="158" t="s">
        <v>128</v>
      </c>
      <c r="IE312" s="158" t="s">
        <v>128</v>
      </c>
      <c r="IF312" s="158" t="s">
        <v>128</v>
      </c>
      <c r="IG312" s="158" t="s">
        <v>128</v>
      </c>
      <c r="IH312" s="158" t="s">
        <v>128</v>
      </c>
      <c r="II312" s="158" t="s">
        <v>128</v>
      </c>
      <c r="IJ312" s="158" t="s">
        <v>128</v>
      </c>
      <c r="IK312" s="158" t="s">
        <v>128</v>
      </c>
      <c r="IL312" s="158" t="s">
        <v>128</v>
      </c>
      <c r="IM312" s="158" t="s">
        <v>128</v>
      </c>
      <c r="IN312" s="158" t="s">
        <v>128</v>
      </c>
      <c r="IO312" s="158" t="s">
        <v>128</v>
      </c>
      <c r="IP312" s="158" t="s">
        <v>128</v>
      </c>
      <c r="IQ312" s="158" t="s">
        <v>128</v>
      </c>
      <c r="IR312" s="158" t="s">
        <v>128</v>
      </c>
      <c r="IS312" s="158" t="s">
        <v>128</v>
      </c>
      <c r="IT312" s="158" t="s">
        <v>128</v>
      </c>
      <c r="IU312" s="158" t="s">
        <v>128</v>
      </c>
      <c r="IV312" s="158" t="s">
        <v>128</v>
      </c>
      <c r="IW312" s="158" t="s">
        <v>128</v>
      </c>
      <c r="IX312" s="158" t="s">
        <v>128</v>
      </c>
      <c r="IY312" s="158" t="s">
        <v>128</v>
      </c>
      <c r="IZ312" s="158" t="s">
        <v>128</v>
      </c>
      <c r="JA312" s="158" t="s">
        <v>128</v>
      </c>
      <c r="JB312" s="158" t="s">
        <v>128</v>
      </c>
      <c r="JC312" s="158" t="s">
        <v>128</v>
      </c>
      <c r="JD312" s="158" t="s">
        <v>128</v>
      </c>
      <c r="JE312" s="158" t="s">
        <v>128</v>
      </c>
      <c r="JF312" s="158" t="s">
        <v>128</v>
      </c>
      <c r="JG312" s="158" t="s">
        <v>128</v>
      </c>
      <c r="JH312" s="158" t="s">
        <v>128</v>
      </c>
      <c r="JI312" s="158" t="s">
        <v>128</v>
      </c>
      <c r="JJ312" s="158" t="s">
        <v>128</v>
      </c>
      <c r="JK312" s="158" t="s">
        <v>128</v>
      </c>
      <c r="JL312" s="158" t="s">
        <v>128</v>
      </c>
      <c r="JM312" s="158" t="s">
        <v>128</v>
      </c>
      <c r="JN312" s="158" t="s">
        <v>128</v>
      </c>
      <c r="JO312" s="158" t="s">
        <v>128</v>
      </c>
      <c r="JP312" s="158" t="s">
        <v>128</v>
      </c>
      <c r="JQ312" s="158" t="s">
        <v>128</v>
      </c>
      <c r="JR312" s="158" t="s">
        <v>128</v>
      </c>
      <c r="JS312" s="158" t="s">
        <v>128</v>
      </c>
      <c r="JT312" s="158" t="s">
        <v>128</v>
      </c>
      <c r="JU312" s="158" t="s">
        <v>128</v>
      </c>
      <c r="JV312" s="158" t="s">
        <v>128</v>
      </c>
      <c r="JW312" s="158" t="s">
        <v>128</v>
      </c>
      <c r="JX312" s="158" t="s">
        <v>128</v>
      </c>
      <c r="JY312" s="158" t="s">
        <v>128</v>
      </c>
      <c r="JZ312" s="158" t="s">
        <v>128</v>
      </c>
      <c r="KA312" s="158" t="s">
        <v>128</v>
      </c>
      <c r="KB312" s="158" t="s">
        <v>128</v>
      </c>
      <c r="KC312" s="158" t="s">
        <v>128</v>
      </c>
      <c r="KD312" s="158" t="s">
        <v>128</v>
      </c>
      <c r="KE312" s="158" t="s">
        <v>128</v>
      </c>
      <c r="KF312" s="158" t="s">
        <v>128</v>
      </c>
      <c r="KG312" s="158" t="s">
        <v>128</v>
      </c>
      <c r="KH312" s="158" t="s">
        <v>128</v>
      </c>
      <c r="KI312" s="158" t="s">
        <v>128</v>
      </c>
      <c r="KJ312" s="158" t="s">
        <v>128</v>
      </c>
      <c r="KK312" s="158" t="s">
        <v>128</v>
      </c>
      <c r="KL312" s="158" t="s">
        <v>128</v>
      </c>
      <c r="KM312" s="158" t="s">
        <v>128</v>
      </c>
      <c r="KN312" s="158" t="s">
        <v>128</v>
      </c>
      <c r="KO312" s="158" t="s">
        <v>128</v>
      </c>
      <c r="KP312" s="158" t="s">
        <v>128</v>
      </c>
      <c r="KQ312" s="158" t="s">
        <v>128</v>
      </c>
      <c r="KR312" s="158" t="s">
        <v>128</v>
      </c>
      <c r="KS312" s="158" t="s">
        <v>128</v>
      </c>
      <c r="KT312" s="158" t="s">
        <v>128</v>
      </c>
      <c r="KU312" s="158" t="s">
        <v>128</v>
      </c>
      <c r="KV312" s="158" t="s">
        <v>128</v>
      </c>
      <c r="KW312" s="158" t="s">
        <v>128</v>
      </c>
      <c r="KX312" s="158" t="s">
        <v>128</v>
      </c>
      <c r="KY312" s="158" t="s">
        <v>128</v>
      </c>
      <c r="KZ312" s="158" t="s">
        <v>128</v>
      </c>
      <c r="LA312" s="158" t="s">
        <v>128</v>
      </c>
      <c r="LB312" s="158" t="s">
        <v>128</v>
      </c>
      <c r="LC312" s="158" t="s">
        <v>128</v>
      </c>
      <c r="LD312" s="158" t="s">
        <v>128</v>
      </c>
      <c r="LE312" s="158" t="s">
        <v>128</v>
      </c>
      <c r="LF312" s="158" t="s">
        <v>128</v>
      </c>
      <c r="LG312" s="158" t="s">
        <v>128</v>
      </c>
      <c r="LH312" s="158" t="s">
        <v>128</v>
      </c>
      <c r="LI312" s="158" t="s">
        <v>128</v>
      </c>
      <c r="LJ312" s="158" t="s">
        <v>128</v>
      </c>
      <c r="LK312" s="158" t="s">
        <v>128</v>
      </c>
      <c r="LL312" s="158" t="s">
        <v>128</v>
      </c>
      <c r="LM312" s="158" t="s">
        <v>128</v>
      </c>
      <c r="LN312" s="158" t="s">
        <v>128</v>
      </c>
      <c r="LO312" s="158" t="s">
        <v>128</v>
      </c>
      <c r="LP312" s="158" t="s">
        <v>128</v>
      </c>
      <c r="LQ312" s="158" t="s">
        <v>128</v>
      </c>
      <c r="LR312" s="158" t="s">
        <v>128</v>
      </c>
      <c r="LS312" s="158" t="s">
        <v>128</v>
      </c>
      <c r="LT312" s="158" t="s">
        <v>128</v>
      </c>
      <c r="LU312" s="158" t="s">
        <v>128</v>
      </c>
      <c r="LV312" s="158" t="s">
        <v>128</v>
      </c>
      <c r="LW312" s="158" t="s">
        <v>128</v>
      </c>
      <c r="LX312" s="158" t="s">
        <v>128</v>
      </c>
      <c r="LY312" s="158" t="s">
        <v>128</v>
      </c>
      <c r="LZ312" s="158" t="s">
        <v>128</v>
      </c>
      <c r="MA312" s="158" t="s">
        <v>128</v>
      </c>
      <c r="MB312" s="158" t="s">
        <v>128</v>
      </c>
      <c r="MC312" s="158" t="s">
        <v>128</v>
      </c>
      <c r="MD312" s="158" t="s">
        <v>128</v>
      </c>
      <c r="ME312" s="158" t="s">
        <v>128</v>
      </c>
      <c r="MF312" s="158" t="s">
        <v>128</v>
      </c>
      <c r="MG312" s="158" t="s">
        <v>128</v>
      </c>
      <c r="MH312" s="158" t="s">
        <v>128</v>
      </c>
      <c r="MI312" s="158" t="s">
        <v>128</v>
      </c>
      <c r="MJ312" s="158" t="s">
        <v>128</v>
      </c>
      <c r="MK312" s="158" t="s">
        <v>128</v>
      </c>
      <c r="ML312" s="158" t="s">
        <v>128</v>
      </c>
      <c r="MM312" s="158" t="s">
        <v>128</v>
      </c>
      <c r="MN312" s="158" t="s">
        <v>128</v>
      </c>
      <c r="MO312" s="158" t="s">
        <v>128</v>
      </c>
      <c r="MP312" s="158" t="s">
        <v>128</v>
      </c>
      <c r="MQ312" s="158" t="s">
        <v>128</v>
      </c>
      <c r="MR312" s="158" t="s">
        <v>128</v>
      </c>
      <c r="MS312" s="158" t="s">
        <v>128</v>
      </c>
      <c r="MT312" s="158" t="s">
        <v>128</v>
      </c>
      <c r="MU312" s="158" t="s">
        <v>128</v>
      </c>
      <c r="MV312" s="158" t="s">
        <v>128</v>
      </c>
      <c r="MW312" s="158" t="s">
        <v>128</v>
      </c>
      <c r="MX312" s="158" t="s">
        <v>128</v>
      </c>
      <c r="MY312" s="158" t="s">
        <v>128</v>
      </c>
      <c r="MZ312" s="158" t="s">
        <v>128</v>
      </c>
      <c r="NA312" s="158" t="s">
        <v>128</v>
      </c>
      <c r="NB312" s="158" t="s">
        <v>128</v>
      </c>
      <c r="NC312" s="158" t="s">
        <v>128</v>
      </c>
      <c r="ND312" s="158" t="s">
        <v>128</v>
      </c>
      <c r="NE312" s="158" t="s">
        <v>128</v>
      </c>
      <c r="NF312" s="158" t="s">
        <v>128</v>
      </c>
      <c r="NG312" s="158" t="s">
        <v>128</v>
      </c>
      <c r="NH312" s="158" t="s">
        <v>128</v>
      </c>
      <c r="NI312" s="158" t="s">
        <v>128</v>
      </c>
      <c r="NJ312" s="158" t="s">
        <v>128</v>
      </c>
      <c r="NK312" s="158" t="s">
        <v>128</v>
      </c>
      <c r="NL312" s="158" t="s">
        <v>128</v>
      </c>
      <c r="NM312" s="158" t="s">
        <v>128</v>
      </c>
      <c r="NN312" s="158" t="s">
        <v>128</v>
      </c>
      <c r="NO312" s="158" t="s">
        <v>128</v>
      </c>
      <c r="NP312" s="158" t="s">
        <v>128</v>
      </c>
      <c r="NQ312" s="158" t="s">
        <v>128</v>
      </c>
      <c r="NR312" s="158" t="s">
        <v>128</v>
      </c>
      <c r="NS312" s="158" t="s">
        <v>128</v>
      </c>
      <c r="NT312" s="158" t="s">
        <v>128</v>
      </c>
      <c r="NU312" s="158" t="s">
        <v>128</v>
      </c>
      <c r="NV312" s="158" t="s">
        <v>128</v>
      </c>
      <c r="NW312" s="158" t="s">
        <v>128</v>
      </c>
      <c r="NX312" s="158" t="s">
        <v>128</v>
      </c>
      <c r="NY312" s="158" t="s">
        <v>128</v>
      </c>
      <c r="NZ312" s="158" t="s">
        <v>128</v>
      </c>
      <c r="OA312" s="158" t="s">
        <v>128</v>
      </c>
      <c r="OB312" s="158" t="s">
        <v>128</v>
      </c>
      <c r="OC312" s="158" t="s">
        <v>128</v>
      </c>
      <c r="OD312" s="158" t="s">
        <v>128</v>
      </c>
      <c r="OE312" s="170" t="s">
        <v>128</v>
      </c>
      <c r="OF312" s="181"/>
      <c r="OG312" s="174">
        <f t="shared" si="1778"/>
        <v>20.034120611666747</v>
      </c>
      <c r="OH312" s="66" t="str">
        <f t="shared" si="1779"/>
        <v>kg/GJ delivered</v>
      </c>
      <c r="OI312" s="66" t="str">
        <f t="shared" si="1780"/>
        <v/>
      </c>
      <c r="OJ312" s="66" t="str">
        <f t="shared" si="1781"/>
        <v/>
      </c>
      <c r="OK312" s="66" t="str">
        <f t="shared" si="1782"/>
        <v/>
      </c>
      <c r="OL312" s="66" t="str">
        <f t="shared" si="1783"/>
        <v/>
      </c>
      <c r="OM312" s="66" t="str">
        <f t="shared" si="1784"/>
        <v/>
      </c>
      <c r="ON312" s="66" t="str">
        <f t="shared" si="1785"/>
        <v/>
      </c>
      <c r="OO312" s="66" t="str">
        <f t="shared" si="1786"/>
        <v/>
      </c>
      <c r="OP312" s="66" t="str">
        <f t="shared" si="1787"/>
        <v/>
      </c>
      <c r="OQ312" s="66" t="str">
        <f t="shared" si="1788"/>
        <v/>
      </c>
      <c r="OR312" s="66" t="str">
        <f t="shared" si="1789"/>
        <v/>
      </c>
      <c r="OS312" s="66" t="str">
        <f t="shared" si="1790"/>
        <v/>
      </c>
      <c r="OT312" s="66" t="str">
        <f t="shared" si="1791"/>
        <v/>
      </c>
      <c r="OU312" s="66" t="str">
        <f t="shared" si="1792"/>
        <v/>
      </c>
      <c r="OV312" s="66" t="str">
        <f t="shared" si="1793"/>
        <v/>
      </c>
      <c r="OW312" s="66" t="str">
        <f t="shared" si="1794"/>
        <v/>
      </c>
      <c r="OX312" s="66" t="str">
        <f t="shared" si="1795"/>
        <v/>
      </c>
      <c r="OY312" s="66" t="str">
        <f t="shared" si="1796"/>
        <v/>
      </c>
      <c r="OZ312" s="66" t="str">
        <f t="shared" si="1797"/>
        <v/>
      </c>
      <c r="PA312" s="66" t="str">
        <f t="shared" si="1798"/>
        <v/>
      </c>
      <c r="PB312" s="66" t="str">
        <f t="shared" si="1799"/>
        <v/>
      </c>
      <c r="PC312" s="66" t="str">
        <f t="shared" si="1800"/>
        <v/>
      </c>
      <c r="PD312" s="66" t="str">
        <f t="shared" si="1801"/>
        <v/>
      </c>
      <c r="PE312" s="66" t="str">
        <f t="shared" si="1802"/>
        <v/>
      </c>
      <c r="PF312" s="66" t="str">
        <f t="shared" si="1803"/>
        <v/>
      </c>
      <c r="PG312" s="66" t="str">
        <f t="shared" si="1804"/>
        <v/>
      </c>
      <c r="PH312" s="66" t="str">
        <f t="shared" si="1805"/>
        <v/>
      </c>
      <c r="PI312" s="66" t="str">
        <f t="shared" si="1806"/>
        <v/>
      </c>
      <c r="PJ312" s="66" t="str">
        <f t="shared" si="1807"/>
        <v/>
      </c>
      <c r="PK312" s="66" t="str">
        <f t="shared" si="1808"/>
        <v/>
      </c>
      <c r="PL312" s="66" t="str">
        <f t="shared" si="1809"/>
        <v/>
      </c>
      <c r="PM312" s="66" t="str">
        <f t="shared" si="1810"/>
        <v/>
      </c>
      <c r="PN312" s="66" t="str">
        <f t="shared" si="1811"/>
        <v/>
      </c>
      <c r="PO312" s="66" t="str">
        <f t="shared" si="1812"/>
        <v/>
      </c>
      <c r="PP312" s="66" t="str">
        <f t="shared" si="1813"/>
        <v/>
      </c>
      <c r="PQ312" s="66" t="str">
        <f t="shared" si="1814"/>
        <v/>
      </c>
      <c r="PR312" s="66" t="str">
        <f t="shared" si="1815"/>
        <v/>
      </c>
      <c r="PS312" s="66" t="str">
        <f t="shared" si="1816"/>
        <v/>
      </c>
      <c r="PT312" s="66" t="str">
        <f t="shared" si="1817"/>
        <v/>
      </c>
      <c r="PU312" s="66" t="str">
        <f t="shared" si="1818"/>
        <v/>
      </c>
      <c r="PV312" s="66" t="str">
        <f t="shared" si="1819"/>
        <v/>
      </c>
      <c r="PW312" s="66" t="str">
        <f t="shared" si="1820"/>
        <v/>
      </c>
      <c r="PX312" s="66" t="str">
        <f t="shared" si="1821"/>
        <v/>
      </c>
      <c r="PY312" s="66" t="str">
        <f t="shared" si="1822"/>
        <v/>
      </c>
      <c r="PZ312" s="66" t="str">
        <f t="shared" si="1823"/>
        <v/>
      </c>
      <c r="QA312" s="66" t="str">
        <f t="shared" si="1824"/>
        <v/>
      </c>
      <c r="QB312" s="66" t="str">
        <f t="shared" si="1825"/>
        <v/>
      </c>
      <c r="QC312" s="66" t="str">
        <f t="shared" si="1826"/>
        <v/>
      </c>
      <c r="QD312" s="66" t="str">
        <f t="shared" si="1827"/>
        <v/>
      </c>
      <c r="QE312" s="66" t="str">
        <f t="shared" si="1828"/>
        <v/>
      </c>
      <c r="QF312" s="66" t="str">
        <f t="shared" si="1829"/>
        <v/>
      </c>
      <c r="QG312" s="66" t="str">
        <f t="shared" si="1830"/>
        <v/>
      </c>
      <c r="QH312" s="66" t="str">
        <f t="shared" si="1831"/>
        <v/>
      </c>
      <c r="QI312" s="66" t="str">
        <f t="shared" si="1832"/>
        <v/>
      </c>
      <c r="QJ312" s="66" t="str">
        <f t="shared" si="1833"/>
        <v/>
      </c>
      <c r="QK312" s="66" t="str">
        <f t="shared" si="1834"/>
        <v/>
      </c>
      <c r="QL312" s="66" t="str">
        <f t="shared" si="1835"/>
        <v/>
      </c>
      <c r="QM312" s="66" t="str">
        <f t="shared" si="1836"/>
        <v/>
      </c>
      <c r="QN312" s="66" t="str">
        <f t="shared" si="1837"/>
        <v/>
      </c>
      <c r="QO312" s="66" t="str">
        <f t="shared" si="1838"/>
        <v/>
      </c>
      <c r="QP312" s="66" t="str">
        <f t="shared" si="1839"/>
        <v/>
      </c>
      <c r="QQ312" s="66" t="str">
        <f t="shared" si="1840"/>
        <v/>
      </c>
      <c r="QR312" s="66" t="str">
        <f t="shared" si="1841"/>
        <v/>
      </c>
      <c r="QS312" s="66" t="str">
        <f t="shared" si="1842"/>
        <v/>
      </c>
      <c r="QT312" s="66" t="str">
        <f t="shared" si="1843"/>
        <v/>
      </c>
      <c r="QU312" s="66" t="str">
        <f t="shared" si="1844"/>
        <v/>
      </c>
      <c r="QV312" s="66" t="str">
        <f t="shared" si="1845"/>
        <v/>
      </c>
      <c r="QW312" s="66" t="str">
        <f t="shared" si="1846"/>
        <v/>
      </c>
      <c r="QX312" s="66" t="str">
        <f t="shared" si="1847"/>
        <v/>
      </c>
      <c r="QY312" s="66" t="str">
        <f t="shared" si="1848"/>
        <v/>
      </c>
      <c r="QZ312" s="66" t="str">
        <f t="shared" si="1849"/>
        <v/>
      </c>
      <c r="RA312" s="66" t="str">
        <f t="shared" si="1850"/>
        <v/>
      </c>
      <c r="RB312" s="66" t="str">
        <f t="shared" si="1851"/>
        <v/>
      </c>
      <c r="RC312" s="66" t="str">
        <f t="shared" si="1852"/>
        <v/>
      </c>
      <c r="RD312" s="66" t="str">
        <f t="shared" si="1853"/>
        <v/>
      </c>
      <c r="RE312" s="66" t="str">
        <f t="shared" si="1854"/>
        <v/>
      </c>
      <c r="RF312" s="66" t="str">
        <f t="shared" si="1855"/>
        <v/>
      </c>
      <c r="RG312" s="66" t="str">
        <f t="shared" si="1856"/>
        <v/>
      </c>
      <c r="RH312" s="66" t="str">
        <f t="shared" si="1857"/>
        <v/>
      </c>
      <c r="RI312" s="66" t="str">
        <f t="shared" si="1858"/>
        <v/>
      </c>
      <c r="RJ312" s="66" t="str">
        <f t="shared" si="1859"/>
        <v/>
      </c>
      <c r="RK312" s="66" t="str">
        <f t="shared" si="1860"/>
        <v/>
      </c>
      <c r="RL312" s="66" t="str">
        <f t="shared" si="1861"/>
        <v/>
      </c>
      <c r="RM312" s="66" t="str">
        <f t="shared" si="1862"/>
        <v/>
      </c>
      <c r="RN312" s="66" t="str">
        <f t="shared" si="1863"/>
        <v/>
      </c>
      <c r="RO312" s="66" t="str">
        <f t="shared" si="1864"/>
        <v/>
      </c>
      <c r="RP312" s="66" t="str">
        <f t="shared" si="1865"/>
        <v/>
      </c>
      <c r="RQ312" s="66" t="str">
        <f t="shared" si="1866"/>
        <v/>
      </c>
      <c r="RR312" s="66" t="str">
        <f t="shared" si="1867"/>
        <v/>
      </c>
      <c r="RS312" s="66" t="str">
        <f t="shared" si="1868"/>
        <v/>
      </c>
      <c r="RT312" s="66" t="str">
        <f t="shared" si="1869"/>
        <v/>
      </c>
      <c r="RU312" s="66" t="str">
        <f t="shared" si="1870"/>
        <v/>
      </c>
      <c r="RV312" s="66" t="str">
        <f t="shared" si="1871"/>
        <v/>
      </c>
      <c r="RW312" s="66" t="str">
        <f t="shared" si="1872"/>
        <v/>
      </c>
      <c r="RX312" s="66" t="str">
        <f t="shared" si="1873"/>
        <v/>
      </c>
      <c r="RY312" s="66" t="str">
        <f t="shared" si="1874"/>
        <v/>
      </c>
      <c r="RZ312" s="66" t="str">
        <f t="shared" si="1875"/>
        <v/>
      </c>
      <c r="SA312" s="66" t="str">
        <f t="shared" si="1876"/>
        <v/>
      </c>
      <c r="SB312" s="66" t="str">
        <f t="shared" si="1877"/>
        <v/>
      </c>
      <c r="SC312" s="66" t="str">
        <f t="shared" si="1878"/>
        <v/>
      </c>
      <c r="SD312" s="66" t="str">
        <f t="shared" si="1879"/>
        <v/>
      </c>
      <c r="SE312" s="66" t="str">
        <f t="shared" si="1880"/>
        <v/>
      </c>
      <c r="SF312" s="66" t="str">
        <f t="shared" si="1881"/>
        <v/>
      </c>
      <c r="SG312" s="66" t="str">
        <f t="shared" si="1882"/>
        <v/>
      </c>
      <c r="SH312" s="66" t="str">
        <f t="shared" si="1883"/>
        <v/>
      </c>
      <c r="SI312" s="66" t="str">
        <f t="shared" si="1884"/>
        <v/>
      </c>
      <c r="SJ312" s="66" t="str">
        <f t="shared" si="1885"/>
        <v/>
      </c>
      <c r="SK312" s="66" t="str">
        <f t="shared" si="1886"/>
        <v/>
      </c>
      <c r="SL312" s="66" t="str">
        <f t="shared" si="1887"/>
        <v/>
      </c>
      <c r="SM312" s="66" t="str">
        <f t="shared" si="1888"/>
        <v/>
      </c>
      <c r="SN312" s="66" t="str">
        <f t="shared" si="1889"/>
        <v/>
      </c>
      <c r="SO312" s="66" t="str">
        <f t="shared" si="1890"/>
        <v/>
      </c>
      <c r="SP312" s="66" t="str">
        <f t="shared" si="1891"/>
        <v/>
      </c>
      <c r="SQ312" s="66" t="str">
        <f t="shared" si="1892"/>
        <v/>
      </c>
      <c r="SR312" s="66" t="str">
        <f t="shared" si="1893"/>
        <v/>
      </c>
      <c r="SS312" s="66" t="str">
        <f t="shared" si="1894"/>
        <v/>
      </c>
      <c r="ST312" s="66" t="str">
        <f t="shared" si="1895"/>
        <v/>
      </c>
      <c r="SU312" s="66" t="str">
        <f t="shared" si="1896"/>
        <v/>
      </c>
      <c r="SV312" s="66" t="str">
        <f t="shared" si="1897"/>
        <v/>
      </c>
      <c r="SW312" s="66" t="str">
        <f t="shared" si="1898"/>
        <v/>
      </c>
      <c r="SX312" s="66" t="str">
        <f t="shared" si="1899"/>
        <v/>
      </c>
      <c r="SY312" s="66" t="str">
        <f t="shared" si="1900"/>
        <v/>
      </c>
      <c r="SZ312" s="66" t="str">
        <f t="shared" si="1901"/>
        <v/>
      </c>
      <c r="TA312" s="66" t="str">
        <f t="shared" si="1902"/>
        <v/>
      </c>
      <c r="TB312" s="66" t="str">
        <f t="shared" si="1903"/>
        <v/>
      </c>
      <c r="TC312" s="66" t="str">
        <f t="shared" si="1904"/>
        <v/>
      </c>
      <c r="TD312" s="66" t="str">
        <f t="shared" si="1905"/>
        <v/>
      </c>
      <c r="TE312" s="66" t="str">
        <f t="shared" si="1906"/>
        <v/>
      </c>
      <c r="TF312" s="66" t="str">
        <f t="shared" si="1907"/>
        <v/>
      </c>
      <c r="TG312" s="66" t="str">
        <f t="shared" si="1908"/>
        <v/>
      </c>
      <c r="TH312" s="66" t="str">
        <f t="shared" si="1909"/>
        <v/>
      </c>
      <c r="TI312" s="66" t="str">
        <f t="shared" si="1910"/>
        <v/>
      </c>
      <c r="TJ312" s="66" t="str">
        <f t="shared" si="1911"/>
        <v/>
      </c>
      <c r="TK312" s="66" t="str">
        <f t="shared" si="1912"/>
        <v/>
      </c>
      <c r="TL312" s="66" t="str">
        <f t="shared" si="1913"/>
        <v/>
      </c>
      <c r="TM312" s="66" t="str">
        <f t="shared" si="1914"/>
        <v/>
      </c>
      <c r="TN312" s="66" t="str">
        <f t="shared" si="1915"/>
        <v/>
      </c>
      <c r="TO312" s="66" t="str">
        <f t="shared" si="1916"/>
        <v/>
      </c>
      <c r="TP312" s="66" t="str">
        <f t="shared" si="1917"/>
        <v/>
      </c>
      <c r="TQ312" s="66" t="str">
        <f t="shared" si="1918"/>
        <v/>
      </c>
      <c r="TR312" s="66" t="str">
        <f t="shared" si="1919"/>
        <v/>
      </c>
      <c r="TS312" s="66" t="str">
        <f t="shared" si="1920"/>
        <v/>
      </c>
      <c r="TT312" s="66" t="str">
        <f t="shared" si="1921"/>
        <v/>
      </c>
      <c r="TU312" s="66" t="str">
        <f t="shared" si="1922"/>
        <v/>
      </c>
      <c r="TV312" s="66" t="str">
        <f t="shared" si="1923"/>
        <v/>
      </c>
      <c r="TW312" s="66" t="str">
        <f t="shared" si="1924"/>
        <v/>
      </c>
      <c r="TX312" s="66" t="str">
        <f t="shared" si="1925"/>
        <v/>
      </c>
      <c r="TY312" s="66" t="str">
        <f t="shared" si="1926"/>
        <v/>
      </c>
      <c r="TZ312" s="66" t="str">
        <f t="shared" si="1927"/>
        <v/>
      </c>
      <c r="UA312" s="66" t="str">
        <f t="shared" si="1928"/>
        <v/>
      </c>
      <c r="UB312" s="66" t="str">
        <f t="shared" si="1929"/>
        <v/>
      </c>
      <c r="UC312" s="66" t="str">
        <f t="shared" si="1930"/>
        <v/>
      </c>
      <c r="UD312" s="66" t="str">
        <f t="shared" si="1931"/>
        <v/>
      </c>
      <c r="UE312" s="66" t="str">
        <f t="shared" si="1932"/>
        <v/>
      </c>
      <c r="UF312" s="66" t="str">
        <f t="shared" si="1933"/>
        <v/>
      </c>
      <c r="UG312" s="66" t="str">
        <f t="shared" si="1934"/>
        <v/>
      </c>
      <c r="UH312" s="66" t="str">
        <f t="shared" si="1935"/>
        <v/>
      </c>
      <c r="UI312" s="66" t="str">
        <f t="shared" si="1936"/>
        <v/>
      </c>
      <c r="UJ312" s="66" t="str">
        <f t="shared" si="1937"/>
        <v/>
      </c>
      <c r="UK312" s="66" t="str">
        <f t="shared" si="1938"/>
        <v/>
      </c>
      <c r="UL312" s="66" t="str">
        <f t="shared" si="1939"/>
        <v/>
      </c>
      <c r="UM312" s="66" t="str">
        <f t="shared" si="1940"/>
        <v/>
      </c>
      <c r="UN312" s="66" t="str">
        <f t="shared" si="1941"/>
        <v/>
      </c>
      <c r="UO312" s="66" t="str">
        <f t="shared" si="1942"/>
        <v/>
      </c>
      <c r="UP312" s="66" t="str">
        <f t="shared" si="1943"/>
        <v/>
      </c>
      <c r="UQ312" s="66" t="str">
        <f t="shared" si="1944"/>
        <v/>
      </c>
      <c r="UR312" s="66" t="str">
        <f t="shared" si="1945"/>
        <v/>
      </c>
      <c r="US312" s="66" t="str">
        <f t="shared" si="1946"/>
        <v/>
      </c>
      <c r="UT312" s="66" t="str">
        <f t="shared" si="1947"/>
        <v/>
      </c>
      <c r="UU312" s="66" t="str">
        <f t="shared" si="1948"/>
        <v/>
      </c>
      <c r="UV312" s="66" t="str">
        <f t="shared" si="1949"/>
        <v/>
      </c>
      <c r="UW312" s="66" t="str">
        <f t="shared" si="1950"/>
        <v/>
      </c>
      <c r="UX312" s="66" t="str">
        <f t="shared" si="1951"/>
        <v/>
      </c>
      <c r="UY312" s="66" t="str">
        <f t="shared" si="1952"/>
        <v/>
      </c>
      <c r="UZ312" s="66" t="str">
        <f t="shared" si="1953"/>
        <v/>
      </c>
      <c r="VA312" s="66" t="str">
        <f t="shared" si="1954"/>
        <v/>
      </c>
      <c r="VB312" s="66" t="str">
        <f t="shared" si="1955"/>
        <v/>
      </c>
      <c r="VC312" s="66" t="str">
        <f t="shared" si="1956"/>
        <v/>
      </c>
      <c r="VD312" s="66" t="str">
        <f t="shared" si="1957"/>
        <v/>
      </c>
      <c r="VE312" s="66" t="str">
        <f t="shared" si="1958"/>
        <v/>
      </c>
      <c r="VF312" s="66" t="str">
        <f t="shared" si="1959"/>
        <v/>
      </c>
      <c r="VG312" s="66" t="str">
        <f t="shared" si="1960"/>
        <v/>
      </c>
      <c r="VH312" s="66" t="str">
        <f t="shared" si="1961"/>
        <v/>
      </c>
      <c r="VI312" s="66" t="str">
        <f t="shared" si="1962"/>
        <v/>
      </c>
      <c r="VJ312" s="66" t="str">
        <f t="shared" si="1963"/>
        <v/>
      </c>
      <c r="VK312" s="66" t="str">
        <f t="shared" si="1964"/>
        <v/>
      </c>
      <c r="VL312" s="66" t="str">
        <f t="shared" si="1965"/>
        <v/>
      </c>
      <c r="VM312" s="66" t="str">
        <f t="shared" si="1966"/>
        <v/>
      </c>
      <c r="VN312" s="66" t="str">
        <f t="shared" si="1967"/>
        <v/>
      </c>
      <c r="VO312" s="66" t="str">
        <f t="shared" si="1968"/>
        <v/>
      </c>
      <c r="VP312" s="66" t="str">
        <f t="shared" si="1969"/>
        <v/>
      </c>
      <c r="VQ312" s="66" t="str">
        <f t="shared" si="1970"/>
        <v/>
      </c>
      <c r="VR312" s="66" t="str">
        <f t="shared" si="1971"/>
        <v/>
      </c>
      <c r="VS312" s="66" t="str">
        <f t="shared" si="1972"/>
        <v/>
      </c>
      <c r="VT312" s="66" t="str">
        <f t="shared" si="1973"/>
        <v/>
      </c>
      <c r="VU312" s="66" t="str">
        <f t="shared" si="1974"/>
        <v/>
      </c>
      <c r="VV312" s="66" t="str">
        <f t="shared" si="1975"/>
        <v/>
      </c>
      <c r="VW312" s="66" t="str">
        <f t="shared" si="1976"/>
        <v/>
      </c>
      <c r="VX312" s="66" t="str">
        <f t="shared" si="1977"/>
        <v/>
      </c>
      <c r="VY312" s="66" t="str">
        <f t="shared" si="1978"/>
        <v/>
      </c>
      <c r="VZ312" s="66" t="str">
        <f t="shared" si="1979"/>
        <v/>
      </c>
      <c r="WA312" s="66" t="str">
        <f t="shared" si="1980"/>
        <v/>
      </c>
      <c r="WB312" s="66" t="str">
        <f t="shared" si="1981"/>
        <v/>
      </c>
      <c r="WC312" s="66" t="str">
        <f t="shared" si="1982"/>
        <v/>
      </c>
      <c r="WD312" s="66" t="str">
        <f t="shared" si="1983"/>
        <v/>
      </c>
      <c r="WE312" s="66" t="str">
        <f t="shared" si="1984"/>
        <v/>
      </c>
      <c r="WF312" s="66" t="str">
        <f t="shared" si="1985"/>
        <v/>
      </c>
      <c r="WG312" s="66" t="str">
        <f t="shared" si="1986"/>
        <v/>
      </c>
      <c r="WH312" s="66" t="str">
        <f t="shared" si="1987"/>
        <v/>
      </c>
      <c r="WI312" s="66" t="str">
        <f t="shared" si="1988"/>
        <v/>
      </c>
      <c r="WJ312" s="66" t="str">
        <f t="shared" si="1989"/>
        <v/>
      </c>
      <c r="WK312" s="66" t="str">
        <f t="shared" si="1990"/>
        <v/>
      </c>
      <c r="WL312" s="66" t="str">
        <f t="shared" si="1991"/>
        <v/>
      </c>
      <c r="WM312" s="66" t="str">
        <f t="shared" si="1992"/>
        <v/>
      </c>
      <c r="WN312" s="66" t="str">
        <f t="shared" si="1993"/>
        <v/>
      </c>
      <c r="WO312" s="66" t="str">
        <f t="shared" si="1994"/>
        <v/>
      </c>
      <c r="WP312" s="66" t="str">
        <f t="shared" si="1995"/>
        <v/>
      </c>
      <c r="WQ312" s="66" t="str">
        <f t="shared" si="1996"/>
        <v/>
      </c>
      <c r="WR312" s="66" t="str">
        <f t="shared" si="1997"/>
        <v/>
      </c>
      <c r="WS312" s="66" t="str">
        <f t="shared" si="1998"/>
        <v/>
      </c>
      <c r="WT312" s="66" t="str">
        <f t="shared" si="1999"/>
        <v/>
      </c>
      <c r="WU312" s="66" t="str">
        <f t="shared" si="2000"/>
        <v/>
      </c>
      <c r="WV312" s="66" t="str">
        <f t="shared" si="2001"/>
        <v/>
      </c>
      <c r="WW312" s="66" t="str">
        <f t="shared" si="2002"/>
        <v/>
      </c>
      <c r="WX312" s="66" t="str">
        <f t="shared" si="2003"/>
        <v/>
      </c>
      <c r="WY312" s="66" t="str">
        <f t="shared" si="2004"/>
        <v/>
      </c>
      <c r="WZ312" s="66" t="str">
        <f t="shared" si="2005"/>
        <v/>
      </c>
      <c r="XA312" s="66" t="str">
        <f t="shared" si="2006"/>
        <v/>
      </c>
      <c r="XB312" s="66" t="str">
        <f t="shared" si="2007"/>
        <v/>
      </c>
      <c r="XC312" s="66" t="str">
        <f t="shared" si="2008"/>
        <v/>
      </c>
      <c r="XD312" s="66" t="str">
        <f t="shared" si="2009"/>
        <v/>
      </c>
      <c r="XE312" s="66" t="str">
        <f t="shared" si="2010"/>
        <v/>
      </c>
      <c r="XF312" s="66" t="str">
        <f t="shared" si="2011"/>
        <v/>
      </c>
      <c r="XG312" s="66" t="str">
        <f t="shared" si="2012"/>
        <v/>
      </c>
      <c r="XH312" s="66" t="str">
        <f t="shared" si="2013"/>
        <v/>
      </c>
      <c r="XI312" s="66" t="str">
        <f t="shared" si="2014"/>
        <v/>
      </c>
      <c r="XJ312" s="66" t="str">
        <f t="shared" si="2015"/>
        <v/>
      </c>
      <c r="XK312" s="66" t="str">
        <f t="shared" si="2016"/>
        <v/>
      </c>
      <c r="XL312" s="66" t="str">
        <f t="shared" si="2017"/>
        <v/>
      </c>
      <c r="XM312" s="66" t="str">
        <f t="shared" si="2018"/>
        <v/>
      </c>
      <c r="XN312" s="66" t="str">
        <f t="shared" si="2019"/>
        <v/>
      </c>
      <c r="XO312" s="66" t="str">
        <f t="shared" si="2020"/>
        <v/>
      </c>
      <c r="XP312" s="66" t="str">
        <f t="shared" si="2021"/>
        <v/>
      </c>
      <c r="XQ312" s="66" t="str">
        <f t="shared" si="2022"/>
        <v/>
      </c>
      <c r="XR312" s="66" t="str">
        <f t="shared" si="2023"/>
        <v/>
      </c>
      <c r="XS312" s="66" t="str">
        <f t="shared" si="2024"/>
        <v/>
      </c>
      <c r="XT312" s="66" t="str">
        <f t="shared" si="2025"/>
        <v/>
      </c>
      <c r="XU312" s="66" t="str">
        <f t="shared" si="2026"/>
        <v/>
      </c>
      <c r="XV312" s="66" t="str">
        <f t="shared" si="2027"/>
        <v/>
      </c>
      <c r="XW312" s="66" t="str">
        <f t="shared" si="2028"/>
        <v/>
      </c>
      <c r="XX312" s="66" t="str">
        <f t="shared" si="2029"/>
        <v/>
      </c>
      <c r="XY312" s="66" t="str">
        <f t="shared" si="2030"/>
        <v/>
      </c>
      <c r="XZ312" s="66" t="str">
        <f t="shared" si="2031"/>
        <v/>
      </c>
      <c r="YA312" s="66" t="str">
        <f t="shared" si="2032"/>
        <v/>
      </c>
      <c r="YB312" s="66" t="str">
        <f t="shared" si="2033"/>
        <v/>
      </c>
      <c r="YC312" s="66" t="str">
        <f t="shared" si="2034"/>
        <v/>
      </c>
      <c r="YD312" s="66" t="str">
        <f t="shared" si="2035"/>
        <v/>
      </c>
      <c r="YE312" s="66" t="str">
        <f t="shared" si="2036"/>
        <v/>
      </c>
      <c r="YF312" s="66" t="str">
        <f t="shared" si="2037"/>
        <v/>
      </c>
      <c r="YG312" s="66" t="str">
        <f t="shared" si="2038"/>
        <v/>
      </c>
      <c r="YH312" s="66" t="str">
        <f t="shared" si="2039"/>
        <v/>
      </c>
      <c r="YI312" s="66" t="str">
        <f t="shared" si="2040"/>
        <v/>
      </c>
      <c r="YJ312" s="66" t="str">
        <f t="shared" si="2041"/>
        <v/>
      </c>
      <c r="YK312" s="66" t="str">
        <f t="shared" si="2042"/>
        <v/>
      </c>
      <c r="YL312" s="66" t="str">
        <f t="shared" si="2043"/>
        <v/>
      </c>
      <c r="YM312" s="66" t="str">
        <f t="shared" si="2044"/>
        <v/>
      </c>
      <c r="YN312" s="66" t="str">
        <f t="shared" si="2045"/>
        <v/>
      </c>
      <c r="YO312" s="66" t="str">
        <f t="shared" si="2046"/>
        <v/>
      </c>
      <c r="YP312" s="66" t="str">
        <f t="shared" si="2047"/>
        <v/>
      </c>
      <c r="YQ312" s="66" t="str">
        <f t="shared" si="2048"/>
        <v/>
      </c>
      <c r="YR312" s="66" t="str">
        <f t="shared" si="2049"/>
        <v/>
      </c>
      <c r="YS312" s="66" t="str">
        <f t="shared" si="2050"/>
        <v/>
      </c>
      <c r="YT312" s="66" t="str">
        <f t="shared" si="2051"/>
        <v/>
      </c>
      <c r="YU312" s="66" t="str">
        <f t="shared" si="2052"/>
        <v/>
      </c>
      <c r="YV312" s="66" t="str">
        <f t="shared" si="2053"/>
        <v/>
      </c>
      <c r="YW312" s="66" t="str">
        <f t="shared" si="2054"/>
        <v/>
      </c>
      <c r="YX312" s="66" t="str">
        <f t="shared" si="2055"/>
        <v/>
      </c>
      <c r="YY312" s="66" t="str">
        <f t="shared" si="2056"/>
        <v/>
      </c>
      <c r="YZ312" s="66" t="str">
        <f t="shared" si="2057"/>
        <v/>
      </c>
      <c r="ZA312" s="66" t="str">
        <f t="shared" si="2058"/>
        <v/>
      </c>
      <c r="ZB312" s="66" t="str">
        <f t="shared" si="2059"/>
        <v/>
      </c>
      <c r="ZC312" s="66" t="str">
        <f t="shared" si="2060"/>
        <v/>
      </c>
      <c r="ZD312" s="66" t="str">
        <f t="shared" si="2061"/>
        <v/>
      </c>
      <c r="ZE312" s="66" t="str">
        <f t="shared" si="2062"/>
        <v/>
      </c>
      <c r="ZF312" s="66" t="str">
        <f t="shared" si="2063"/>
        <v/>
      </c>
      <c r="ZG312" s="66" t="str">
        <f t="shared" si="2064"/>
        <v/>
      </c>
      <c r="ZH312" s="66" t="str">
        <f t="shared" si="2065"/>
        <v/>
      </c>
      <c r="ZI312" s="66" t="str">
        <f t="shared" si="2066"/>
        <v/>
      </c>
      <c r="ZJ312" s="66" t="str">
        <f t="shared" si="2067"/>
        <v/>
      </c>
      <c r="ZK312" s="66" t="str">
        <f t="shared" si="2068"/>
        <v/>
      </c>
      <c r="ZL312" s="66" t="str">
        <f t="shared" si="2069"/>
        <v/>
      </c>
      <c r="ZM312" s="66" t="str">
        <f t="shared" si="2070"/>
        <v/>
      </c>
      <c r="ZN312" s="66" t="str">
        <f t="shared" si="2071"/>
        <v/>
      </c>
      <c r="ZO312" s="66" t="str">
        <f t="shared" si="2072"/>
        <v/>
      </c>
      <c r="ZP312" s="66" t="str">
        <f t="shared" si="2073"/>
        <v/>
      </c>
      <c r="ZQ312" s="66" t="str">
        <f t="shared" si="2074"/>
        <v/>
      </c>
      <c r="ZR312" s="66" t="str">
        <f t="shared" si="2075"/>
        <v/>
      </c>
      <c r="ZS312" s="66" t="str">
        <f t="shared" si="2076"/>
        <v/>
      </c>
      <c r="ZT312" s="66" t="str">
        <f t="shared" si="2077"/>
        <v/>
      </c>
      <c r="ZU312" s="66" t="str">
        <f t="shared" si="2078"/>
        <v/>
      </c>
      <c r="ZV312" s="66" t="str">
        <f t="shared" si="2079"/>
        <v/>
      </c>
      <c r="ZW312" s="66" t="str">
        <f t="shared" si="2080"/>
        <v/>
      </c>
      <c r="ZX312" s="66" t="str">
        <f t="shared" si="2081"/>
        <v/>
      </c>
      <c r="ZY312" s="66" t="str">
        <f t="shared" si="2082"/>
        <v/>
      </c>
      <c r="ZZ312" s="66" t="str">
        <f t="shared" si="2083"/>
        <v/>
      </c>
      <c r="AAA312" s="66" t="str">
        <f t="shared" si="2084"/>
        <v/>
      </c>
      <c r="AAB312" s="66" t="str">
        <f t="shared" si="2085"/>
        <v/>
      </c>
      <c r="AAC312" s="66" t="str">
        <f t="shared" si="2086"/>
        <v/>
      </c>
      <c r="AAD312" s="66" t="str">
        <f t="shared" si="2087"/>
        <v/>
      </c>
      <c r="AAE312" s="66" t="str">
        <f t="shared" si="2088"/>
        <v/>
      </c>
      <c r="AAF312" s="66" t="str">
        <f t="shared" si="2089"/>
        <v/>
      </c>
      <c r="AAG312" s="66" t="str">
        <f t="shared" si="2090"/>
        <v/>
      </c>
      <c r="AAH312" s="66" t="str">
        <f t="shared" si="2091"/>
        <v/>
      </c>
      <c r="AAI312" s="66" t="str">
        <f t="shared" si="2092"/>
        <v/>
      </c>
      <c r="AAJ312" s="66" t="str">
        <f t="shared" si="2093"/>
        <v/>
      </c>
      <c r="AAK312" s="66" t="str">
        <f t="shared" si="2094"/>
        <v/>
      </c>
      <c r="AAL312" s="66" t="str">
        <f t="shared" si="2095"/>
        <v/>
      </c>
      <c r="AAM312" s="66" t="str">
        <f t="shared" si="2096"/>
        <v/>
      </c>
      <c r="AAN312" s="66" t="str">
        <f t="shared" si="2097"/>
        <v/>
      </c>
      <c r="AAO312" s="66" t="str">
        <f t="shared" si="2098"/>
        <v/>
      </c>
      <c r="AAP312" s="66" t="str">
        <f t="shared" si="2099"/>
        <v/>
      </c>
      <c r="AAQ312" s="66" t="str">
        <f t="shared" si="2100"/>
        <v/>
      </c>
      <c r="AAR312" s="66" t="str">
        <f t="shared" si="2101"/>
        <v/>
      </c>
      <c r="AAS312" s="66" t="str">
        <f t="shared" si="2102"/>
        <v/>
      </c>
      <c r="AAT312" s="66" t="str">
        <f t="shared" si="2103"/>
        <v/>
      </c>
      <c r="AAU312" s="66" t="str">
        <f t="shared" si="2104"/>
        <v/>
      </c>
      <c r="AAV312" s="66" t="str">
        <f t="shared" si="2105"/>
        <v/>
      </c>
      <c r="AAW312" s="66" t="str">
        <f t="shared" si="2106"/>
        <v/>
      </c>
      <c r="AAX312" s="66" t="str">
        <f t="shared" si="2107"/>
        <v/>
      </c>
      <c r="AAY312" s="66" t="str">
        <f t="shared" si="2108"/>
        <v/>
      </c>
      <c r="AAZ312" s="66" t="str">
        <f t="shared" si="2109"/>
        <v/>
      </c>
      <c r="ABA312" s="66" t="str">
        <f t="shared" si="2110"/>
        <v/>
      </c>
      <c r="ABB312" s="66" t="str">
        <f t="shared" si="2111"/>
        <v/>
      </c>
      <c r="ABC312" s="66" t="str">
        <f t="shared" si="2112"/>
        <v/>
      </c>
      <c r="ABD312" s="66" t="str">
        <f t="shared" si="2113"/>
        <v/>
      </c>
      <c r="ABE312" s="66" t="str">
        <f t="shared" si="2114"/>
        <v/>
      </c>
      <c r="ABF312" s="66" t="str">
        <f t="shared" si="2115"/>
        <v/>
      </c>
      <c r="ABG312" s="66" t="str">
        <f t="shared" si="2116"/>
        <v/>
      </c>
      <c r="ABH312" s="66" t="str">
        <f t="shared" si="2117"/>
        <v/>
      </c>
      <c r="ABI312" s="66" t="str">
        <f t="shared" si="2118"/>
        <v/>
      </c>
      <c r="ABJ312" s="66" t="str">
        <f t="shared" si="2119"/>
        <v/>
      </c>
      <c r="ABK312" s="66" t="str">
        <f t="shared" si="2120"/>
        <v/>
      </c>
      <c r="ABL312" s="66" t="str">
        <f t="shared" si="2121"/>
        <v/>
      </c>
      <c r="ABM312" s="66" t="str">
        <f t="shared" si="2122"/>
        <v/>
      </c>
      <c r="ABN312" s="66" t="str">
        <f t="shared" si="2123"/>
        <v/>
      </c>
      <c r="ABO312" s="66" t="str">
        <f t="shared" si="2124"/>
        <v/>
      </c>
      <c r="ABP312" s="66" t="str">
        <f t="shared" si="2125"/>
        <v/>
      </c>
      <c r="ABQ312" s="66" t="str">
        <f t="shared" si="2126"/>
        <v/>
      </c>
      <c r="ABR312" s="66" t="str">
        <f t="shared" si="2127"/>
        <v/>
      </c>
      <c r="ABS312" s="66" t="str">
        <f t="shared" si="2128"/>
        <v/>
      </c>
      <c r="ABT312" s="66" t="str">
        <f t="shared" si="2129"/>
        <v/>
      </c>
      <c r="ABU312" s="66" t="str">
        <f t="shared" si="2130"/>
        <v/>
      </c>
      <c r="ABV312" s="66" t="str">
        <f t="shared" si="2131"/>
        <v/>
      </c>
      <c r="ABW312" s="66" t="str">
        <f t="shared" si="2132"/>
        <v/>
      </c>
      <c r="ABX312" s="66" t="str">
        <f t="shared" si="2133"/>
        <v/>
      </c>
      <c r="ABY312" s="66" t="str">
        <f t="shared" si="2134"/>
        <v/>
      </c>
      <c r="ABZ312" s="66" t="str">
        <f t="shared" si="2135"/>
        <v/>
      </c>
      <c r="ACA312" s="66" t="str">
        <f t="shared" si="2136"/>
        <v/>
      </c>
      <c r="ACB312" s="66" t="str">
        <f t="shared" si="2137"/>
        <v/>
      </c>
      <c r="ACC312" s="66" t="str">
        <f t="shared" si="2138"/>
        <v/>
      </c>
      <c r="ACD312" s="66" t="str">
        <f t="shared" si="2139"/>
        <v/>
      </c>
      <c r="ACE312" s="66" t="str">
        <f t="shared" si="2140"/>
        <v/>
      </c>
      <c r="ACF312" s="66" t="str">
        <f t="shared" si="2141"/>
        <v/>
      </c>
      <c r="ACG312" s="66" t="str">
        <f t="shared" si="2142"/>
        <v/>
      </c>
      <c r="ACH312" s="66" t="str">
        <f t="shared" si="2143"/>
        <v/>
      </c>
      <c r="ACI312" s="66" t="str">
        <f t="shared" si="2144"/>
        <v/>
      </c>
      <c r="ACJ312" s="66" t="str">
        <f t="shared" si="2145"/>
        <v/>
      </c>
      <c r="ACK312" s="66" t="str">
        <f t="shared" si="2146"/>
        <v/>
      </c>
      <c r="ACL312" s="66" t="str">
        <f t="shared" si="2147"/>
        <v/>
      </c>
      <c r="ACM312" s="66" t="str">
        <f t="shared" ref="ACM312:ACN312" si="2206">IF(AND(ACS$3="Unit", ACL312=""), "", IF(AND(ACS$3="Unit", ACL312="-"),"", IF(ACS$3="Unit", "kg/GJ delivered", IF(AND(NY312&lt;&gt;"", NY312&lt;&gt;"-", NX312="-"),"", IF($H312="","", IF(NX312="nd", "",IF(NX312="&lt;n.a.&gt;", "", IF(NY312="#/MJ", "", IF(NY312="kg/GJ delivered",NX312,IF(NY312="g/MJ delivered",NX312,IF(NY312="kg/MJ delivered",NX312*1000,IF(NY312="mg/MJ delivered",NX312/1000,IF(NY312="g/kg",((NX312)*(1/$I312)*(1/$H312)),IF(NY312="mg/kg",((NX312/1000)*(1/$I312)*(1/$H312)),IF(NY312="mg/MJ delivered",NX312/1000,IF(NY312="-","","Error"))))))))))))))))</f>
        <v/>
      </c>
      <c r="ACN312" s="66" t="str">
        <f t="shared" si="2206"/>
        <v/>
      </c>
      <c r="ACO312" s="66" t="str">
        <f t="shared" si="2149"/>
        <v/>
      </c>
      <c r="ACP312" s="66" t="str">
        <f t="shared" si="2150"/>
        <v/>
      </c>
      <c r="ACQ312" s="66" t="str">
        <f t="shared" si="2151"/>
        <v/>
      </c>
      <c r="ACR312" s="66" t="str">
        <f t="shared" si="2152"/>
        <v/>
      </c>
      <c r="ACS312" s="66" t="str">
        <f t="shared" si="2153"/>
        <v/>
      </c>
      <c r="ACT312" s="66" t="str">
        <f t="shared" si="2154"/>
        <v/>
      </c>
    </row>
    <row r="313" spans="2:774" ht="15.75" customHeight="1" x14ac:dyDescent="0.25">
      <c r="B313" s="66">
        <v>366</v>
      </c>
      <c r="C313" s="66" t="s">
        <v>1281</v>
      </c>
      <c r="D313" s="66" t="s">
        <v>1675</v>
      </c>
      <c r="E313" s="156" t="s">
        <v>1607</v>
      </c>
      <c r="F313" s="66" t="s">
        <v>497</v>
      </c>
      <c r="G313" s="66" t="s">
        <v>490</v>
      </c>
      <c r="H313" s="126">
        <f>'Thermal Efficiency'!$I$20</f>
        <v>0.17175000000000001</v>
      </c>
      <c r="I313" s="130">
        <f>'Heating Values'!$D$6</f>
        <v>13.95</v>
      </c>
      <c r="J313" s="66" t="str">
        <f t="shared" si="2201"/>
        <v>Firewood, Traditional, IN</v>
      </c>
      <c r="K313" s="66" t="s">
        <v>1254</v>
      </c>
      <c r="L313" s="66" t="s">
        <v>1254</v>
      </c>
      <c r="M313" s="66" t="s">
        <v>1254</v>
      </c>
      <c r="N313" s="66" t="s">
        <v>1254</v>
      </c>
      <c r="O313" s="66" t="s">
        <v>1188</v>
      </c>
      <c r="P313" s="66" t="str">
        <f t="shared" si="2205"/>
        <v>IN</v>
      </c>
      <c r="Q313" s="66" t="s">
        <v>2</v>
      </c>
      <c r="R313" s="162">
        <v>50</v>
      </c>
      <c r="S313" s="158" t="s">
        <v>523</v>
      </c>
      <c r="T313" s="158" t="s">
        <v>128</v>
      </c>
      <c r="U313" s="158" t="s">
        <v>128</v>
      </c>
      <c r="V313" s="158" t="s">
        <v>128</v>
      </c>
      <c r="W313" s="158" t="s">
        <v>128</v>
      </c>
      <c r="X313" s="158" t="s">
        <v>128</v>
      </c>
      <c r="Y313" s="158" t="s">
        <v>128</v>
      </c>
      <c r="Z313" s="158" t="s">
        <v>128</v>
      </c>
      <c r="AA313" s="158" t="s">
        <v>128</v>
      </c>
      <c r="AB313" s="158" t="s">
        <v>128</v>
      </c>
      <c r="AC313" s="158" t="s">
        <v>128</v>
      </c>
      <c r="AD313" s="158" t="s">
        <v>128</v>
      </c>
      <c r="AE313" s="158" t="s">
        <v>128</v>
      </c>
      <c r="AF313" s="158" t="s">
        <v>128</v>
      </c>
      <c r="AG313" s="158" t="s">
        <v>128</v>
      </c>
      <c r="AH313" s="158" t="s">
        <v>128</v>
      </c>
      <c r="AI313" s="158" t="s">
        <v>128</v>
      </c>
      <c r="AJ313" s="158" t="s">
        <v>128</v>
      </c>
      <c r="AK313" s="158" t="s">
        <v>128</v>
      </c>
      <c r="AL313" s="158" t="s">
        <v>128</v>
      </c>
      <c r="AM313" s="158" t="s">
        <v>128</v>
      </c>
      <c r="AN313" s="158" t="s">
        <v>128</v>
      </c>
      <c r="AO313" s="158" t="s">
        <v>128</v>
      </c>
      <c r="AP313" s="158" t="s">
        <v>128</v>
      </c>
      <c r="AQ313" s="158" t="s">
        <v>128</v>
      </c>
      <c r="AR313" s="158" t="s">
        <v>128</v>
      </c>
      <c r="AS313" s="158" t="s">
        <v>128</v>
      </c>
      <c r="AT313" s="158" t="s">
        <v>128</v>
      </c>
      <c r="AU313" s="158" t="s">
        <v>128</v>
      </c>
      <c r="AV313" s="158" t="s">
        <v>128</v>
      </c>
      <c r="AW313" s="158" t="s">
        <v>128</v>
      </c>
      <c r="AX313" s="158" t="s">
        <v>128</v>
      </c>
      <c r="AY313" s="158" t="s">
        <v>128</v>
      </c>
      <c r="AZ313" s="158" t="s">
        <v>128</v>
      </c>
      <c r="BA313" s="158" t="s">
        <v>128</v>
      </c>
      <c r="BB313" s="158" t="s">
        <v>128</v>
      </c>
      <c r="BC313" s="158" t="s">
        <v>128</v>
      </c>
      <c r="BD313" s="158" t="s">
        <v>128</v>
      </c>
      <c r="BE313" s="158" t="s">
        <v>128</v>
      </c>
      <c r="BF313" s="158" t="s">
        <v>128</v>
      </c>
      <c r="BG313" s="158" t="s">
        <v>128</v>
      </c>
      <c r="BH313" s="158" t="s">
        <v>128</v>
      </c>
      <c r="BI313" s="158" t="s">
        <v>128</v>
      </c>
      <c r="BJ313" s="158" t="s">
        <v>128</v>
      </c>
      <c r="BK313" s="158" t="s">
        <v>128</v>
      </c>
      <c r="BL313" s="158" t="s">
        <v>128</v>
      </c>
      <c r="BM313" s="158" t="s">
        <v>128</v>
      </c>
      <c r="BN313" s="158" t="s">
        <v>128</v>
      </c>
      <c r="BO313" s="158" t="s">
        <v>128</v>
      </c>
      <c r="BP313" s="158" t="s">
        <v>128</v>
      </c>
      <c r="BQ313" s="158" t="s">
        <v>128</v>
      </c>
      <c r="BR313" s="158" t="s">
        <v>128</v>
      </c>
      <c r="BS313" s="158" t="s">
        <v>128</v>
      </c>
      <c r="BT313" s="158" t="s">
        <v>128</v>
      </c>
      <c r="BU313" s="158" t="s">
        <v>128</v>
      </c>
      <c r="BV313" s="158" t="s">
        <v>128</v>
      </c>
      <c r="BW313" s="158" t="s">
        <v>128</v>
      </c>
      <c r="BX313" s="158" t="s">
        <v>128</v>
      </c>
      <c r="BY313" s="158" t="s">
        <v>128</v>
      </c>
      <c r="BZ313" s="158" t="s">
        <v>128</v>
      </c>
      <c r="CA313" s="158" t="s">
        <v>128</v>
      </c>
      <c r="CB313" s="158" t="s">
        <v>128</v>
      </c>
      <c r="CC313" s="158" t="s">
        <v>128</v>
      </c>
      <c r="CD313" s="158" t="s">
        <v>128</v>
      </c>
      <c r="CE313" s="158" t="s">
        <v>128</v>
      </c>
      <c r="CF313" s="158" t="s">
        <v>128</v>
      </c>
      <c r="CG313" s="158" t="s">
        <v>128</v>
      </c>
      <c r="CH313" s="158" t="s">
        <v>128</v>
      </c>
      <c r="CI313" s="158" t="s">
        <v>128</v>
      </c>
      <c r="CJ313" s="158" t="s">
        <v>128</v>
      </c>
      <c r="CK313" s="158" t="s">
        <v>128</v>
      </c>
      <c r="CL313" s="158" t="s">
        <v>128</v>
      </c>
      <c r="CM313" s="158" t="s">
        <v>128</v>
      </c>
      <c r="CN313" s="158" t="s">
        <v>128</v>
      </c>
      <c r="CO313" s="158" t="s">
        <v>128</v>
      </c>
      <c r="CP313" s="158" t="s">
        <v>128</v>
      </c>
      <c r="CQ313" s="158" t="s">
        <v>128</v>
      </c>
      <c r="CR313" s="158" t="s">
        <v>128</v>
      </c>
      <c r="CS313" s="158" t="s">
        <v>128</v>
      </c>
      <c r="CT313" s="158" t="s">
        <v>128</v>
      </c>
      <c r="CU313" s="158" t="s">
        <v>128</v>
      </c>
      <c r="CV313" s="158" t="s">
        <v>128</v>
      </c>
      <c r="CW313" s="158" t="s">
        <v>128</v>
      </c>
      <c r="CX313" s="158" t="s">
        <v>128</v>
      </c>
      <c r="CY313" s="158" t="s">
        <v>128</v>
      </c>
      <c r="CZ313" s="158" t="s">
        <v>128</v>
      </c>
      <c r="DA313" s="158" t="s">
        <v>128</v>
      </c>
      <c r="DB313" s="158" t="s">
        <v>128</v>
      </c>
      <c r="DC313" s="158" t="s">
        <v>128</v>
      </c>
      <c r="DD313" s="158" t="s">
        <v>128</v>
      </c>
      <c r="DE313" s="158" t="s">
        <v>128</v>
      </c>
      <c r="DF313" s="158" t="s">
        <v>128</v>
      </c>
      <c r="DG313" s="158" t="s">
        <v>128</v>
      </c>
      <c r="DH313" s="158" t="s">
        <v>128</v>
      </c>
      <c r="DI313" s="158" t="s">
        <v>128</v>
      </c>
      <c r="DJ313" s="158" t="s">
        <v>128</v>
      </c>
      <c r="DK313" s="158" t="s">
        <v>128</v>
      </c>
      <c r="DL313" s="158" t="s">
        <v>128</v>
      </c>
      <c r="DM313" s="158" t="s">
        <v>128</v>
      </c>
      <c r="DN313" s="158" t="s">
        <v>128</v>
      </c>
      <c r="DO313" s="158" t="s">
        <v>128</v>
      </c>
      <c r="DP313" s="158" t="s">
        <v>128</v>
      </c>
      <c r="DQ313" s="158" t="s">
        <v>128</v>
      </c>
      <c r="DR313" s="158" t="s">
        <v>128</v>
      </c>
      <c r="DS313" s="158" t="s">
        <v>128</v>
      </c>
      <c r="DT313" s="158" t="s">
        <v>128</v>
      </c>
      <c r="DU313" s="158" t="s">
        <v>128</v>
      </c>
      <c r="DV313" s="158" t="s">
        <v>128</v>
      </c>
      <c r="DW313" s="158" t="s">
        <v>128</v>
      </c>
      <c r="DX313" s="158" t="s">
        <v>128</v>
      </c>
      <c r="DY313" s="158" t="s">
        <v>128</v>
      </c>
      <c r="DZ313" s="158" t="s">
        <v>128</v>
      </c>
      <c r="EA313" s="158" t="s">
        <v>128</v>
      </c>
      <c r="EB313" s="158" t="s">
        <v>128</v>
      </c>
      <c r="EC313" s="158" t="s">
        <v>128</v>
      </c>
      <c r="ED313" s="158" t="s">
        <v>128</v>
      </c>
      <c r="EE313" s="158" t="s">
        <v>128</v>
      </c>
      <c r="EF313" s="158" t="s">
        <v>128</v>
      </c>
      <c r="EG313" s="158" t="s">
        <v>128</v>
      </c>
      <c r="EH313" s="158" t="s">
        <v>128</v>
      </c>
      <c r="EI313" s="158" t="s">
        <v>128</v>
      </c>
      <c r="EJ313" s="158" t="s">
        <v>128</v>
      </c>
      <c r="EK313" s="158" t="s">
        <v>128</v>
      </c>
      <c r="EL313" s="158" t="s">
        <v>128</v>
      </c>
      <c r="EM313" s="158" t="s">
        <v>128</v>
      </c>
      <c r="EN313" s="158" t="s">
        <v>128</v>
      </c>
      <c r="EO313" s="158" t="s">
        <v>128</v>
      </c>
      <c r="EP313" s="158" t="s">
        <v>128</v>
      </c>
      <c r="EQ313" s="158" t="s">
        <v>128</v>
      </c>
      <c r="ER313" s="158" t="s">
        <v>128</v>
      </c>
      <c r="ES313" s="158" t="s">
        <v>128</v>
      </c>
      <c r="ET313" s="158" t="s">
        <v>128</v>
      </c>
      <c r="EU313" s="158" t="s">
        <v>128</v>
      </c>
      <c r="EV313" s="158" t="s">
        <v>128</v>
      </c>
      <c r="EW313" s="158" t="s">
        <v>128</v>
      </c>
      <c r="EX313" s="158" t="s">
        <v>128</v>
      </c>
      <c r="EY313" s="158" t="s">
        <v>128</v>
      </c>
      <c r="EZ313" s="158" t="s">
        <v>128</v>
      </c>
      <c r="FA313" s="158" t="s">
        <v>128</v>
      </c>
      <c r="FB313" s="158" t="s">
        <v>128</v>
      </c>
      <c r="FC313" s="158" t="s">
        <v>128</v>
      </c>
      <c r="FD313" s="158" t="s">
        <v>128</v>
      </c>
      <c r="FE313" s="158" t="s">
        <v>128</v>
      </c>
      <c r="FF313" s="158" t="s">
        <v>128</v>
      </c>
      <c r="FG313" s="158" t="s">
        <v>128</v>
      </c>
      <c r="FH313" s="158" t="s">
        <v>128</v>
      </c>
      <c r="FI313" s="158" t="s">
        <v>128</v>
      </c>
      <c r="FJ313" s="158" t="s">
        <v>128</v>
      </c>
      <c r="FK313" s="158" t="s">
        <v>128</v>
      </c>
      <c r="FL313" s="158" t="s">
        <v>128</v>
      </c>
      <c r="FM313" s="158" t="s">
        <v>128</v>
      </c>
      <c r="FN313" s="158" t="s">
        <v>128</v>
      </c>
      <c r="FO313" s="158" t="s">
        <v>128</v>
      </c>
      <c r="FP313" s="158" t="s">
        <v>128</v>
      </c>
      <c r="FQ313" s="158" t="s">
        <v>128</v>
      </c>
      <c r="FR313" s="158" t="s">
        <v>128</v>
      </c>
      <c r="FS313" s="158" t="s">
        <v>128</v>
      </c>
      <c r="FT313" s="158" t="s">
        <v>128</v>
      </c>
      <c r="FU313" s="158" t="s">
        <v>128</v>
      </c>
      <c r="FV313" s="158" t="s">
        <v>128</v>
      </c>
      <c r="FW313" s="158" t="s">
        <v>128</v>
      </c>
      <c r="FX313" s="158" t="s">
        <v>128</v>
      </c>
      <c r="FY313" s="158" t="s">
        <v>128</v>
      </c>
      <c r="FZ313" s="158" t="s">
        <v>128</v>
      </c>
      <c r="GA313" s="158" t="s">
        <v>128</v>
      </c>
      <c r="GB313" s="158" t="s">
        <v>128</v>
      </c>
      <c r="GC313" s="158" t="s">
        <v>128</v>
      </c>
      <c r="GD313" s="158" t="s">
        <v>128</v>
      </c>
      <c r="GE313" s="158" t="s">
        <v>128</v>
      </c>
      <c r="GF313" s="158" t="s">
        <v>128</v>
      </c>
      <c r="GG313" s="158" t="s">
        <v>128</v>
      </c>
      <c r="GH313" s="158" t="s">
        <v>128</v>
      </c>
      <c r="GI313" s="158" t="s">
        <v>128</v>
      </c>
      <c r="GJ313" s="158" t="s">
        <v>128</v>
      </c>
      <c r="GK313" s="158" t="s">
        <v>128</v>
      </c>
      <c r="GL313" s="158" t="s">
        <v>128</v>
      </c>
      <c r="GM313" s="158" t="s">
        <v>128</v>
      </c>
      <c r="GN313" s="158" t="s">
        <v>128</v>
      </c>
      <c r="GO313" s="158" t="s">
        <v>128</v>
      </c>
      <c r="GP313" s="158" t="s">
        <v>128</v>
      </c>
      <c r="GQ313" s="158" t="s">
        <v>128</v>
      </c>
      <c r="GR313" s="158" t="s">
        <v>128</v>
      </c>
      <c r="GS313" s="158" t="s">
        <v>128</v>
      </c>
      <c r="GT313" s="158" t="s">
        <v>128</v>
      </c>
      <c r="GU313" s="158" t="s">
        <v>128</v>
      </c>
      <c r="GV313" s="158" t="s">
        <v>128</v>
      </c>
      <c r="GW313" s="158" t="s">
        <v>128</v>
      </c>
      <c r="GX313" s="158" t="s">
        <v>128</v>
      </c>
      <c r="GY313" s="158" t="s">
        <v>128</v>
      </c>
      <c r="GZ313" s="158" t="s">
        <v>128</v>
      </c>
      <c r="HA313" s="158" t="s">
        <v>128</v>
      </c>
      <c r="HB313" s="158" t="s">
        <v>128</v>
      </c>
      <c r="HC313" s="158" t="s">
        <v>128</v>
      </c>
      <c r="HD313" s="158" t="s">
        <v>128</v>
      </c>
      <c r="HE313" s="158" t="s">
        <v>128</v>
      </c>
      <c r="HF313" s="158" t="s">
        <v>128</v>
      </c>
      <c r="HG313" s="158" t="s">
        <v>128</v>
      </c>
      <c r="HH313" s="158" t="s">
        <v>128</v>
      </c>
      <c r="HI313" s="158" t="s">
        <v>128</v>
      </c>
      <c r="HJ313" s="158" t="s">
        <v>128</v>
      </c>
      <c r="HK313" s="158" t="s">
        <v>128</v>
      </c>
      <c r="HL313" s="158" t="s">
        <v>128</v>
      </c>
      <c r="HM313" s="158" t="s">
        <v>128</v>
      </c>
      <c r="HN313" s="158" t="s">
        <v>128</v>
      </c>
      <c r="HO313" s="158" t="s">
        <v>128</v>
      </c>
      <c r="HP313" s="158" t="s">
        <v>128</v>
      </c>
      <c r="HQ313" s="158" t="s">
        <v>128</v>
      </c>
      <c r="HR313" s="158" t="s">
        <v>128</v>
      </c>
      <c r="HS313" s="158" t="s">
        <v>128</v>
      </c>
      <c r="HT313" s="158" t="s">
        <v>128</v>
      </c>
      <c r="HU313" s="158" t="s">
        <v>128</v>
      </c>
      <c r="HV313" s="158" t="s">
        <v>128</v>
      </c>
      <c r="HW313" s="158" t="s">
        <v>128</v>
      </c>
      <c r="HX313" s="158" t="s">
        <v>128</v>
      </c>
      <c r="HY313" s="158" t="s">
        <v>128</v>
      </c>
      <c r="HZ313" s="158" t="s">
        <v>128</v>
      </c>
      <c r="IA313" s="158" t="s">
        <v>128</v>
      </c>
      <c r="IB313" s="158" t="s">
        <v>128</v>
      </c>
      <c r="IC313" s="158" t="s">
        <v>128</v>
      </c>
      <c r="ID313" s="158" t="s">
        <v>128</v>
      </c>
      <c r="IE313" s="158" t="s">
        <v>128</v>
      </c>
      <c r="IF313" s="158" t="s">
        <v>128</v>
      </c>
      <c r="IG313" s="158" t="s">
        <v>128</v>
      </c>
      <c r="IH313" s="158" t="s">
        <v>128</v>
      </c>
      <c r="II313" s="158" t="s">
        <v>128</v>
      </c>
      <c r="IJ313" s="158" t="s">
        <v>128</v>
      </c>
      <c r="IK313" s="158" t="s">
        <v>128</v>
      </c>
      <c r="IL313" s="158" t="s">
        <v>128</v>
      </c>
      <c r="IM313" s="158" t="s">
        <v>128</v>
      </c>
      <c r="IN313" s="158" t="s">
        <v>128</v>
      </c>
      <c r="IO313" s="158" t="s">
        <v>128</v>
      </c>
      <c r="IP313" s="158" t="s">
        <v>128</v>
      </c>
      <c r="IQ313" s="158" t="s">
        <v>128</v>
      </c>
      <c r="IR313" s="158" t="s">
        <v>128</v>
      </c>
      <c r="IS313" s="158" t="s">
        <v>128</v>
      </c>
      <c r="IT313" s="158" t="s">
        <v>128</v>
      </c>
      <c r="IU313" s="158" t="s">
        <v>128</v>
      </c>
      <c r="IV313" s="158" t="s">
        <v>128</v>
      </c>
      <c r="IW313" s="158" t="s">
        <v>128</v>
      </c>
      <c r="IX313" s="158" t="s">
        <v>128</v>
      </c>
      <c r="IY313" s="158" t="s">
        <v>128</v>
      </c>
      <c r="IZ313" s="158" t="s">
        <v>128</v>
      </c>
      <c r="JA313" s="158" t="s">
        <v>128</v>
      </c>
      <c r="JB313" s="158" t="s">
        <v>128</v>
      </c>
      <c r="JC313" s="158" t="s">
        <v>128</v>
      </c>
      <c r="JD313" s="158" t="s">
        <v>128</v>
      </c>
      <c r="JE313" s="158" t="s">
        <v>128</v>
      </c>
      <c r="JF313" s="158" t="s">
        <v>128</v>
      </c>
      <c r="JG313" s="158" t="s">
        <v>128</v>
      </c>
      <c r="JH313" s="158" t="s">
        <v>128</v>
      </c>
      <c r="JI313" s="158" t="s">
        <v>128</v>
      </c>
      <c r="JJ313" s="158" t="s">
        <v>128</v>
      </c>
      <c r="JK313" s="158" t="s">
        <v>128</v>
      </c>
      <c r="JL313" s="158" t="s">
        <v>128</v>
      </c>
      <c r="JM313" s="158" t="s">
        <v>128</v>
      </c>
      <c r="JN313" s="158" t="s">
        <v>128</v>
      </c>
      <c r="JO313" s="158" t="s">
        <v>128</v>
      </c>
      <c r="JP313" s="158" t="s">
        <v>128</v>
      </c>
      <c r="JQ313" s="158" t="s">
        <v>128</v>
      </c>
      <c r="JR313" s="158" t="s">
        <v>128</v>
      </c>
      <c r="JS313" s="158" t="s">
        <v>128</v>
      </c>
      <c r="JT313" s="158" t="s">
        <v>128</v>
      </c>
      <c r="JU313" s="158" t="s">
        <v>128</v>
      </c>
      <c r="JV313" s="158" t="s">
        <v>128</v>
      </c>
      <c r="JW313" s="158" t="s">
        <v>128</v>
      </c>
      <c r="JX313" s="158" t="s">
        <v>128</v>
      </c>
      <c r="JY313" s="158" t="s">
        <v>128</v>
      </c>
      <c r="JZ313" s="158" t="s">
        <v>128</v>
      </c>
      <c r="KA313" s="158" t="s">
        <v>128</v>
      </c>
      <c r="KB313" s="158" t="s">
        <v>128</v>
      </c>
      <c r="KC313" s="158" t="s">
        <v>128</v>
      </c>
      <c r="KD313" s="158" t="s">
        <v>128</v>
      </c>
      <c r="KE313" s="158" t="s">
        <v>128</v>
      </c>
      <c r="KF313" s="158" t="s">
        <v>128</v>
      </c>
      <c r="KG313" s="158" t="s">
        <v>128</v>
      </c>
      <c r="KH313" s="158" t="s">
        <v>128</v>
      </c>
      <c r="KI313" s="158" t="s">
        <v>128</v>
      </c>
      <c r="KJ313" s="158" t="s">
        <v>128</v>
      </c>
      <c r="KK313" s="158" t="s">
        <v>128</v>
      </c>
      <c r="KL313" s="158" t="s">
        <v>128</v>
      </c>
      <c r="KM313" s="158" t="s">
        <v>128</v>
      </c>
      <c r="KN313" s="158" t="s">
        <v>128</v>
      </c>
      <c r="KO313" s="158" t="s">
        <v>128</v>
      </c>
      <c r="KP313" s="158" t="s">
        <v>128</v>
      </c>
      <c r="KQ313" s="158" t="s">
        <v>128</v>
      </c>
      <c r="KR313" s="158" t="s">
        <v>128</v>
      </c>
      <c r="KS313" s="158" t="s">
        <v>128</v>
      </c>
      <c r="KT313" s="158" t="s">
        <v>128</v>
      </c>
      <c r="KU313" s="158" t="s">
        <v>128</v>
      </c>
      <c r="KV313" s="158" t="s">
        <v>128</v>
      </c>
      <c r="KW313" s="158" t="s">
        <v>128</v>
      </c>
      <c r="KX313" s="158" t="s">
        <v>128</v>
      </c>
      <c r="KY313" s="158" t="s">
        <v>128</v>
      </c>
      <c r="KZ313" s="158" t="s">
        <v>128</v>
      </c>
      <c r="LA313" s="158" t="s">
        <v>128</v>
      </c>
      <c r="LB313" s="158" t="s">
        <v>128</v>
      </c>
      <c r="LC313" s="158" t="s">
        <v>128</v>
      </c>
      <c r="LD313" s="158" t="s">
        <v>128</v>
      </c>
      <c r="LE313" s="158" t="s">
        <v>128</v>
      </c>
      <c r="LF313" s="158" t="s">
        <v>128</v>
      </c>
      <c r="LG313" s="158" t="s">
        <v>128</v>
      </c>
      <c r="LH313" s="158" t="s">
        <v>128</v>
      </c>
      <c r="LI313" s="158" t="s">
        <v>128</v>
      </c>
      <c r="LJ313" s="158" t="s">
        <v>128</v>
      </c>
      <c r="LK313" s="158" t="s">
        <v>128</v>
      </c>
      <c r="LL313" s="158" t="s">
        <v>128</v>
      </c>
      <c r="LM313" s="158" t="s">
        <v>128</v>
      </c>
      <c r="LN313" s="158" t="s">
        <v>128</v>
      </c>
      <c r="LO313" s="158" t="s">
        <v>128</v>
      </c>
      <c r="LP313" s="158" t="s">
        <v>128</v>
      </c>
      <c r="LQ313" s="158" t="s">
        <v>128</v>
      </c>
      <c r="LR313" s="158" t="s">
        <v>128</v>
      </c>
      <c r="LS313" s="158" t="s">
        <v>128</v>
      </c>
      <c r="LT313" s="158" t="s">
        <v>128</v>
      </c>
      <c r="LU313" s="158" t="s">
        <v>128</v>
      </c>
      <c r="LV313" s="158" t="s">
        <v>128</v>
      </c>
      <c r="LW313" s="158" t="s">
        <v>128</v>
      </c>
      <c r="LX313" s="158" t="s">
        <v>128</v>
      </c>
      <c r="LY313" s="158" t="s">
        <v>128</v>
      </c>
      <c r="LZ313" s="158" t="s">
        <v>128</v>
      </c>
      <c r="MA313" s="158" t="s">
        <v>128</v>
      </c>
      <c r="MB313" s="158" t="s">
        <v>128</v>
      </c>
      <c r="MC313" s="158" t="s">
        <v>128</v>
      </c>
      <c r="MD313" s="158" t="s">
        <v>128</v>
      </c>
      <c r="ME313" s="158" t="s">
        <v>128</v>
      </c>
      <c r="MF313" s="158" t="s">
        <v>128</v>
      </c>
      <c r="MG313" s="158" t="s">
        <v>128</v>
      </c>
      <c r="MH313" s="158" t="s">
        <v>128</v>
      </c>
      <c r="MI313" s="158" t="s">
        <v>128</v>
      </c>
      <c r="MJ313" s="158" t="s">
        <v>128</v>
      </c>
      <c r="MK313" s="158" t="s">
        <v>128</v>
      </c>
      <c r="ML313" s="158" t="s">
        <v>128</v>
      </c>
      <c r="MM313" s="158" t="s">
        <v>128</v>
      </c>
      <c r="MN313" s="158" t="s">
        <v>128</v>
      </c>
      <c r="MO313" s="158" t="s">
        <v>128</v>
      </c>
      <c r="MP313" s="158" t="s">
        <v>128</v>
      </c>
      <c r="MQ313" s="158" t="s">
        <v>128</v>
      </c>
      <c r="MR313" s="158" t="s">
        <v>128</v>
      </c>
      <c r="MS313" s="158" t="s">
        <v>128</v>
      </c>
      <c r="MT313" s="158" t="s">
        <v>128</v>
      </c>
      <c r="MU313" s="158" t="s">
        <v>128</v>
      </c>
      <c r="MV313" s="158" t="s">
        <v>128</v>
      </c>
      <c r="MW313" s="158" t="s">
        <v>128</v>
      </c>
      <c r="MX313" s="158" t="s">
        <v>128</v>
      </c>
      <c r="MY313" s="158" t="s">
        <v>128</v>
      </c>
      <c r="MZ313" s="158" t="s">
        <v>128</v>
      </c>
      <c r="NA313" s="158" t="s">
        <v>128</v>
      </c>
      <c r="NB313" s="158" t="s">
        <v>128</v>
      </c>
      <c r="NC313" s="158" t="s">
        <v>128</v>
      </c>
      <c r="ND313" s="158" t="s">
        <v>128</v>
      </c>
      <c r="NE313" s="158" t="s">
        <v>128</v>
      </c>
      <c r="NF313" s="158" t="s">
        <v>128</v>
      </c>
      <c r="NG313" s="158" t="s">
        <v>128</v>
      </c>
      <c r="NH313" s="158" t="s">
        <v>128</v>
      </c>
      <c r="NI313" s="158" t="s">
        <v>128</v>
      </c>
      <c r="NJ313" s="158" t="s">
        <v>128</v>
      </c>
      <c r="NK313" s="158" t="s">
        <v>128</v>
      </c>
      <c r="NL313" s="158" t="s">
        <v>128</v>
      </c>
      <c r="NM313" s="158" t="s">
        <v>128</v>
      </c>
      <c r="NN313" s="158" t="s">
        <v>128</v>
      </c>
      <c r="NO313" s="158" t="s">
        <v>128</v>
      </c>
      <c r="NP313" s="158" t="s">
        <v>128</v>
      </c>
      <c r="NQ313" s="158" t="s">
        <v>128</v>
      </c>
      <c r="NR313" s="158" t="s">
        <v>128</v>
      </c>
      <c r="NS313" s="158" t="s">
        <v>128</v>
      </c>
      <c r="NT313" s="158" t="s">
        <v>128</v>
      </c>
      <c r="NU313" s="158" t="s">
        <v>128</v>
      </c>
      <c r="NV313" s="158" t="s">
        <v>128</v>
      </c>
      <c r="NW313" s="158" t="s">
        <v>128</v>
      </c>
      <c r="NX313" s="158" t="s">
        <v>128</v>
      </c>
      <c r="NY313" s="158" t="s">
        <v>128</v>
      </c>
      <c r="NZ313" s="158" t="s">
        <v>128</v>
      </c>
      <c r="OA313" s="158" t="s">
        <v>128</v>
      </c>
      <c r="OB313" s="158" t="s">
        <v>128</v>
      </c>
      <c r="OC313" s="158" t="s">
        <v>128</v>
      </c>
      <c r="OD313" s="158" t="s">
        <v>128</v>
      </c>
      <c r="OE313" s="170" t="s">
        <v>128</v>
      </c>
      <c r="OF313" s="181"/>
      <c r="OG313" s="174">
        <f t="shared" si="1778"/>
        <v>20.868875637152861</v>
      </c>
      <c r="OH313" s="66" t="str">
        <f t="shared" si="1779"/>
        <v>kg/GJ delivered</v>
      </c>
      <c r="OI313" s="66" t="str">
        <f t="shared" si="1780"/>
        <v/>
      </c>
      <c r="OJ313" s="66" t="str">
        <f t="shared" si="1781"/>
        <v/>
      </c>
      <c r="OK313" s="66" t="str">
        <f t="shared" si="1782"/>
        <v/>
      </c>
      <c r="OL313" s="66" t="str">
        <f t="shared" si="1783"/>
        <v/>
      </c>
      <c r="OM313" s="66" t="str">
        <f t="shared" si="1784"/>
        <v/>
      </c>
      <c r="ON313" s="66" t="str">
        <f t="shared" si="1785"/>
        <v/>
      </c>
      <c r="OO313" s="66" t="str">
        <f t="shared" si="1786"/>
        <v/>
      </c>
      <c r="OP313" s="66" t="str">
        <f t="shared" si="1787"/>
        <v/>
      </c>
      <c r="OQ313" s="66" t="str">
        <f t="shared" si="1788"/>
        <v/>
      </c>
      <c r="OR313" s="66" t="str">
        <f t="shared" si="1789"/>
        <v/>
      </c>
      <c r="OS313" s="66" t="str">
        <f t="shared" si="1790"/>
        <v/>
      </c>
      <c r="OT313" s="66" t="str">
        <f t="shared" si="1791"/>
        <v/>
      </c>
      <c r="OU313" s="66" t="str">
        <f t="shared" si="1792"/>
        <v/>
      </c>
      <c r="OV313" s="66" t="str">
        <f t="shared" si="1793"/>
        <v/>
      </c>
      <c r="OW313" s="66" t="str">
        <f t="shared" si="1794"/>
        <v/>
      </c>
      <c r="OX313" s="66" t="str">
        <f t="shared" si="1795"/>
        <v/>
      </c>
      <c r="OY313" s="66" t="str">
        <f t="shared" si="1796"/>
        <v/>
      </c>
      <c r="OZ313" s="66" t="str">
        <f t="shared" si="1797"/>
        <v/>
      </c>
      <c r="PA313" s="66" t="str">
        <f t="shared" si="1798"/>
        <v/>
      </c>
      <c r="PB313" s="66" t="str">
        <f t="shared" si="1799"/>
        <v/>
      </c>
      <c r="PC313" s="66" t="str">
        <f t="shared" si="1800"/>
        <v/>
      </c>
      <c r="PD313" s="66" t="str">
        <f t="shared" si="1801"/>
        <v/>
      </c>
      <c r="PE313" s="66" t="str">
        <f t="shared" si="1802"/>
        <v/>
      </c>
      <c r="PF313" s="66" t="str">
        <f t="shared" si="1803"/>
        <v/>
      </c>
      <c r="PG313" s="66" t="str">
        <f t="shared" si="1804"/>
        <v/>
      </c>
      <c r="PH313" s="66" t="str">
        <f t="shared" si="1805"/>
        <v/>
      </c>
      <c r="PI313" s="66" t="str">
        <f t="shared" si="1806"/>
        <v/>
      </c>
      <c r="PJ313" s="66" t="str">
        <f t="shared" si="1807"/>
        <v/>
      </c>
      <c r="PK313" s="66" t="str">
        <f t="shared" si="1808"/>
        <v/>
      </c>
      <c r="PL313" s="66" t="str">
        <f t="shared" si="1809"/>
        <v/>
      </c>
      <c r="PM313" s="66" t="str">
        <f t="shared" si="1810"/>
        <v/>
      </c>
      <c r="PN313" s="66" t="str">
        <f t="shared" si="1811"/>
        <v/>
      </c>
      <c r="PO313" s="66" t="str">
        <f t="shared" si="1812"/>
        <v/>
      </c>
      <c r="PP313" s="66" t="str">
        <f t="shared" si="1813"/>
        <v/>
      </c>
      <c r="PQ313" s="66" t="str">
        <f t="shared" si="1814"/>
        <v/>
      </c>
      <c r="PR313" s="66" t="str">
        <f t="shared" si="1815"/>
        <v/>
      </c>
      <c r="PS313" s="66" t="str">
        <f t="shared" si="1816"/>
        <v/>
      </c>
      <c r="PT313" s="66" t="str">
        <f t="shared" si="1817"/>
        <v/>
      </c>
      <c r="PU313" s="66" t="str">
        <f t="shared" si="1818"/>
        <v/>
      </c>
      <c r="PV313" s="66" t="str">
        <f t="shared" si="1819"/>
        <v/>
      </c>
      <c r="PW313" s="66" t="str">
        <f t="shared" si="1820"/>
        <v/>
      </c>
      <c r="PX313" s="66" t="str">
        <f t="shared" si="1821"/>
        <v/>
      </c>
      <c r="PY313" s="66" t="str">
        <f t="shared" si="1822"/>
        <v/>
      </c>
      <c r="PZ313" s="66" t="str">
        <f t="shared" si="1823"/>
        <v/>
      </c>
      <c r="QA313" s="66" t="str">
        <f t="shared" si="1824"/>
        <v/>
      </c>
      <c r="QB313" s="66" t="str">
        <f t="shared" si="1825"/>
        <v/>
      </c>
      <c r="QC313" s="66" t="str">
        <f t="shared" si="1826"/>
        <v/>
      </c>
      <c r="QD313" s="66" t="str">
        <f t="shared" si="1827"/>
        <v/>
      </c>
      <c r="QE313" s="66" t="str">
        <f t="shared" si="1828"/>
        <v/>
      </c>
      <c r="QF313" s="66" t="str">
        <f t="shared" si="1829"/>
        <v/>
      </c>
      <c r="QG313" s="66" t="str">
        <f t="shared" si="1830"/>
        <v/>
      </c>
      <c r="QH313" s="66" t="str">
        <f t="shared" si="1831"/>
        <v/>
      </c>
      <c r="QI313" s="66" t="str">
        <f t="shared" si="1832"/>
        <v/>
      </c>
      <c r="QJ313" s="66" t="str">
        <f t="shared" si="1833"/>
        <v/>
      </c>
      <c r="QK313" s="66" t="str">
        <f t="shared" si="1834"/>
        <v/>
      </c>
      <c r="QL313" s="66" t="str">
        <f t="shared" si="1835"/>
        <v/>
      </c>
      <c r="QM313" s="66" t="str">
        <f t="shared" si="1836"/>
        <v/>
      </c>
      <c r="QN313" s="66" t="str">
        <f t="shared" si="1837"/>
        <v/>
      </c>
      <c r="QO313" s="66" t="str">
        <f t="shared" si="1838"/>
        <v/>
      </c>
      <c r="QP313" s="66" t="str">
        <f t="shared" si="1839"/>
        <v/>
      </c>
      <c r="QQ313" s="66" t="str">
        <f t="shared" si="1840"/>
        <v/>
      </c>
      <c r="QR313" s="66" t="str">
        <f t="shared" si="1841"/>
        <v/>
      </c>
      <c r="QS313" s="66" t="str">
        <f t="shared" si="1842"/>
        <v/>
      </c>
      <c r="QT313" s="66" t="str">
        <f t="shared" si="1843"/>
        <v/>
      </c>
      <c r="QU313" s="66" t="str">
        <f t="shared" si="1844"/>
        <v/>
      </c>
      <c r="QV313" s="66" t="str">
        <f t="shared" si="1845"/>
        <v/>
      </c>
      <c r="QW313" s="66" t="str">
        <f t="shared" si="1846"/>
        <v/>
      </c>
      <c r="QX313" s="66" t="str">
        <f t="shared" si="1847"/>
        <v/>
      </c>
      <c r="QY313" s="66" t="str">
        <f t="shared" si="1848"/>
        <v/>
      </c>
      <c r="QZ313" s="66" t="str">
        <f t="shared" si="1849"/>
        <v/>
      </c>
      <c r="RA313" s="66" t="str">
        <f t="shared" si="1850"/>
        <v/>
      </c>
      <c r="RB313" s="66" t="str">
        <f t="shared" si="1851"/>
        <v/>
      </c>
      <c r="RC313" s="66" t="str">
        <f t="shared" si="1852"/>
        <v/>
      </c>
      <c r="RD313" s="66" t="str">
        <f t="shared" si="1853"/>
        <v/>
      </c>
      <c r="RE313" s="66" t="str">
        <f t="shared" si="1854"/>
        <v/>
      </c>
      <c r="RF313" s="66" t="str">
        <f t="shared" si="1855"/>
        <v/>
      </c>
      <c r="RG313" s="66" t="str">
        <f t="shared" si="1856"/>
        <v/>
      </c>
      <c r="RH313" s="66" t="str">
        <f t="shared" si="1857"/>
        <v/>
      </c>
      <c r="RI313" s="66" t="str">
        <f t="shared" si="1858"/>
        <v/>
      </c>
      <c r="RJ313" s="66" t="str">
        <f t="shared" si="1859"/>
        <v/>
      </c>
      <c r="RK313" s="66" t="str">
        <f t="shared" si="1860"/>
        <v/>
      </c>
      <c r="RL313" s="66" t="str">
        <f t="shared" si="1861"/>
        <v/>
      </c>
      <c r="RM313" s="66" t="str">
        <f t="shared" si="1862"/>
        <v/>
      </c>
      <c r="RN313" s="66" t="str">
        <f t="shared" si="1863"/>
        <v/>
      </c>
      <c r="RO313" s="66" t="str">
        <f t="shared" si="1864"/>
        <v/>
      </c>
      <c r="RP313" s="66" t="str">
        <f t="shared" si="1865"/>
        <v/>
      </c>
      <c r="RQ313" s="66" t="str">
        <f t="shared" si="1866"/>
        <v/>
      </c>
      <c r="RR313" s="66" t="str">
        <f t="shared" si="1867"/>
        <v/>
      </c>
      <c r="RS313" s="66" t="str">
        <f t="shared" si="1868"/>
        <v/>
      </c>
      <c r="RT313" s="66" t="str">
        <f t="shared" si="1869"/>
        <v/>
      </c>
      <c r="RU313" s="66" t="str">
        <f t="shared" si="1870"/>
        <v/>
      </c>
      <c r="RV313" s="66" t="str">
        <f t="shared" si="1871"/>
        <v/>
      </c>
      <c r="RW313" s="66" t="str">
        <f t="shared" si="1872"/>
        <v/>
      </c>
      <c r="RX313" s="66" t="str">
        <f t="shared" si="1873"/>
        <v/>
      </c>
      <c r="RY313" s="66" t="str">
        <f t="shared" si="1874"/>
        <v/>
      </c>
      <c r="RZ313" s="66" t="str">
        <f t="shared" si="1875"/>
        <v/>
      </c>
      <c r="SA313" s="66" t="str">
        <f t="shared" si="1876"/>
        <v/>
      </c>
      <c r="SB313" s="66" t="str">
        <f t="shared" si="1877"/>
        <v/>
      </c>
      <c r="SC313" s="66" t="str">
        <f t="shared" si="1878"/>
        <v/>
      </c>
      <c r="SD313" s="66" t="str">
        <f t="shared" si="1879"/>
        <v/>
      </c>
      <c r="SE313" s="66" t="str">
        <f t="shared" si="1880"/>
        <v/>
      </c>
      <c r="SF313" s="66" t="str">
        <f t="shared" si="1881"/>
        <v/>
      </c>
      <c r="SG313" s="66" t="str">
        <f t="shared" si="1882"/>
        <v/>
      </c>
      <c r="SH313" s="66" t="str">
        <f t="shared" si="1883"/>
        <v/>
      </c>
      <c r="SI313" s="66" t="str">
        <f t="shared" si="1884"/>
        <v/>
      </c>
      <c r="SJ313" s="66" t="str">
        <f t="shared" si="1885"/>
        <v/>
      </c>
      <c r="SK313" s="66" t="str">
        <f t="shared" si="1886"/>
        <v/>
      </c>
      <c r="SL313" s="66" t="str">
        <f t="shared" si="1887"/>
        <v/>
      </c>
      <c r="SM313" s="66" t="str">
        <f t="shared" si="1888"/>
        <v/>
      </c>
      <c r="SN313" s="66" t="str">
        <f t="shared" si="1889"/>
        <v/>
      </c>
      <c r="SO313" s="66" t="str">
        <f t="shared" si="1890"/>
        <v/>
      </c>
      <c r="SP313" s="66" t="str">
        <f t="shared" si="1891"/>
        <v/>
      </c>
      <c r="SQ313" s="66" t="str">
        <f t="shared" si="1892"/>
        <v/>
      </c>
      <c r="SR313" s="66" t="str">
        <f t="shared" si="1893"/>
        <v/>
      </c>
      <c r="SS313" s="66" t="str">
        <f t="shared" si="1894"/>
        <v/>
      </c>
      <c r="ST313" s="66" t="str">
        <f t="shared" si="1895"/>
        <v/>
      </c>
      <c r="SU313" s="66" t="str">
        <f t="shared" si="1896"/>
        <v/>
      </c>
      <c r="SV313" s="66" t="str">
        <f t="shared" si="1897"/>
        <v/>
      </c>
      <c r="SW313" s="66" t="str">
        <f t="shared" si="1898"/>
        <v/>
      </c>
      <c r="SX313" s="66" t="str">
        <f t="shared" si="1899"/>
        <v/>
      </c>
      <c r="SY313" s="66" t="str">
        <f t="shared" si="1900"/>
        <v/>
      </c>
      <c r="SZ313" s="66" t="str">
        <f t="shared" si="1901"/>
        <v/>
      </c>
      <c r="TA313" s="66" t="str">
        <f t="shared" si="1902"/>
        <v/>
      </c>
      <c r="TB313" s="66" t="str">
        <f t="shared" si="1903"/>
        <v/>
      </c>
      <c r="TC313" s="66" t="str">
        <f t="shared" si="1904"/>
        <v/>
      </c>
      <c r="TD313" s="66" t="str">
        <f t="shared" si="1905"/>
        <v/>
      </c>
      <c r="TE313" s="66" t="str">
        <f t="shared" si="1906"/>
        <v/>
      </c>
      <c r="TF313" s="66" t="str">
        <f t="shared" si="1907"/>
        <v/>
      </c>
      <c r="TG313" s="66" t="str">
        <f t="shared" si="1908"/>
        <v/>
      </c>
      <c r="TH313" s="66" t="str">
        <f t="shared" si="1909"/>
        <v/>
      </c>
      <c r="TI313" s="66" t="str">
        <f t="shared" si="1910"/>
        <v/>
      </c>
      <c r="TJ313" s="66" t="str">
        <f t="shared" si="1911"/>
        <v/>
      </c>
      <c r="TK313" s="66" t="str">
        <f t="shared" si="1912"/>
        <v/>
      </c>
      <c r="TL313" s="66" t="str">
        <f t="shared" si="1913"/>
        <v/>
      </c>
      <c r="TM313" s="66" t="str">
        <f t="shared" si="1914"/>
        <v/>
      </c>
      <c r="TN313" s="66" t="str">
        <f t="shared" si="1915"/>
        <v/>
      </c>
      <c r="TO313" s="66" t="str">
        <f t="shared" si="1916"/>
        <v/>
      </c>
      <c r="TP313" s="66" t="str">
        <f t="shared" si="1917"/>
        <v/>
      </c>
      <c r="TQ313" s="66" t="str">
        <f t="shared" si="1918"/>
        <v/>
      </c>
      <c r="TR313" s="66" t="str">
        <f t="shared" si="1919"/>
        <v/>
      </c>
      <c r="TS313" s="66" t="str">
        <f t="shared" si="1920"/>
        <v/>
      </c>
      <c r="TT313" s="66" t="str">
        <f t="shared" si="1921"/>
        <v/>
      </c>
      <c r="TU313" s="66" t="str">
        <f t="shared" si="1922"/>
        <v/>
      </c>
      <c r="TV313" s="66" t="str">
        <f t="shared" si="1923"/>
        <v/>
      </c>
      <c r="TW313" s="66" t="str">
        <f t="shared" si="1924"/>
        <v/>
      </c>
      <c r="TX313" s="66" t="str">
        <f t="shared" si="1925"/>
        <v/>
      </c>
      <c r="TY313" s="66" t="str">
        <f t="shared" si="1926"/>
        <v/>
      </c>
      <c r="TZ313" s="66" t="str">
        <f t="shared" si="1927"/>
        <v/>
      </c>
      <c r="UA313" s="66" t="str">
        <f t="shared" si="1928"/>
        <v/>
      </c>
      <c r="UB313" s="66" t="str">
        <f t="shared" si="1929"/>
        <v/>
      </c>
      <c r="UC313" s="66" t="str">
        <f t="shared" si="1930"/>
        <v/>
      </c>
      <c r="UD313" s="66" t="str">
        <f t="shared" si="1931"/>
        <v/>
      </c>
      <c r="UE313" s="66" t="str">
        <f t="shared" si="1932"/>
        <v/>
      </c>
      <c r="UF313" s="66" t="str">
        <f t="shared" si="1933"/>
        <v/>
      </c>
      <c r="UG313" s="66" t="str">
        <f t="shared" si="1934"/>
        <v/>
      </c>
      <c r="UH313" s="66" t="str">
        <f t="shared" si="1935"/>
        <v/>
      </c>
      <c r="UI313" s="66" t="str">
        <f t="shared" si="1936"/>
        <v/>
      </c>
      <c r="UJ313" s="66" t="str">
        <f t="shared" si="1937"/>
        <v/>
      </c>
      <c r="UK313" s="66" t="str">
        <f t="shared" si="1938"/>
        <v/>
      </c>
      <c r="UL313" s="66" t="str">
        <f t="shared" si="1939"/>
        <v/>
      </c>
      <c r="UM313" s="66" t="str">
        <f t="shared" si="1940"/>
        <v/>
      </c>
      <c r="UN313" s="66" t="str">
        <f t="shared" si="1941"/>
        <v/>
      </c>
      <c r="UO313" s="66" t="str">
        <f t="shared" si="1942"/>
        <v/>
      </c>
      <c r="UP313" s="66" t="str">
        <f t="shared" si="1943"/>
        <v/>
      </c>
      <c r="UQ313" s="66" t="str">
        <f t="shared" si="1944"/>
        <v/>
      </c>
      <c r="UR313" s="66" t="str">
        <f t="shared" si="1945"/>
        <v/>
      </c>
      <c r="US313" s="66" t="str">
        <f t="shared" si="1946"/>
        <v/>
      </c>
      <c r="UT313" s="66" t="str">
        <f t="shared" si="1947"/>
        <v/>
      </c>
      <c r="UU313" s="66" t="str">
        <f t="shared" si="1948"/>
        <v/>
      </c>
      <c r="UV313" s="66" t="str">
        <f t="shared" si="1949"/>
        <v/>
      </c>
      <c r="UW313" s="66" t="str">
        <f t="shared" si="1950"/>
        <v/>
      </c>
      <c r="UX313" s="66" t="str">
        <f t="shared" si="1951"/>
        <v/>
      </c>
      <c r="UY313" s="66" t="str">
        <f t="shared" si="1952"/>
        <v/>
      </c>
      <c r="UZ313" s="66" t="str">
        <f t="shared" si="1953"/>
        <v/>
      </c>
      <c r="VA313" s="66" t="str">
        <f t="shared" si="1954"/>
        <v/>
      </c>
      <c r="VB313" s="66" t="str">
        <f t="shared" si="1955"/>
        <v/>
      </c>
      <c r="VC313" s="66" t="str">
        <f t="shared" si="1956"/>
        <v/>
      </c>
      <c r="VD313" s="66" t="str">
        <f t="shared" si="1957"/>
        <v/>
      </c>
      <c r="VE313" s="66" t="str">
        <f t="shared" si="1958"/>
        <v/>
      </c>
      <c r="VF313" s="66" t="str">
        <f t="shared" si="1959"/>
        <v/>
      </c>
      <c r="VG313" s="66" t="str">
        <f t="shared" si="1960"/>
        <v/>
      </c>
      <c r="VH313" s="66" t="str">
        <f t="shared" si="1961"/>
        <v/>
      </c>
      <c r="VI313" s="66" t="str">
        <f t="shared" si="1962"/>
        <v/>
      </c>
      <c r="VJ313" s="66" t="str">
        <f t="shared" si="1963"/>
        <v/>
      </c>
      <c r="VK313" s="66" t="str">
        <f t="shared" si="1964"/>
        <v/>
      </c>
      <c r="VL313" s="66" t="str">
        <f t="shared" si="1965"/>
        <v/>
      </c>
      <c r="VM313" s="66" t="str">
        <f t="shared" si="1966"/>
        <v/>
      </c>
      <c r="VN313" s="66" t="str">
        <f t="shared" si="1967"/>
        <v/>
      </c>
      <c r="VO313" s="66" t="str">
        <f t="shared" si="1968"/>
        <v/>
      </c>
      <c r="VP313" s="66" t="str">
        <f t="shared" si="1969"/>
        <v/>
      </c>
      <c r="VQ313" s="66" t="str">
        <f t="shared" si="1970"/>
        <v/>
      </c>
      <c r="VR313" s="66" t="str">
        <f t="shared" si="1971"/>
        <v/>
      </c>
      <c r="VS313" s="66" t="str">
        <f t="shared" si="1972"/>
        <v/>
      </c>
      <c r="VT313" s="66" t="str">
        <f t="shared" si="1973"/>
        <v/>
      </c>
      <c r="VU313" s="66" t="str">
        <f t="shared" si="1974"/>
        <v/>
      </c>
      <c r="VV313" s="66" t="str">
        <f t="shared" si="1975"/>
        <v/>
      </c>
      <c r="VW313" s="66" t="str">
        <f t="shared" si="1976"/>
        <v/>
      </c>
      <c r="VX313" s="66" t="str">
        <f t="shared" si="1977"/>
        <v/>
      </c>
      <c r="VY313" s="66" t="str">
        <f t="shared" si="1978"/>
        <v/>
      </c>
      <c r="VZ313" s="66" t="str">
        <f t="shared" si="1979"/>
        <v/>
      </c>
      <c r="WA313" s="66" t="str">
        <f t="shared" si="1980"/>
        <v/>
      </c>
      <c r="WB313" s="66" t="str">
        <f t="shared" si="1981"/>
        <v/>
      </c>
      <c r="WC313" s="66" t="str">
        <f t="shared" si="1982"/>
        <v/>
      </c>
      <c r="WD313" s="66" t="str">
        <f t="shared" si="1983"/>
        <v/>
      </c>
      <c r="WE313" s="66" t="str">
        <f t="shared" si="1984"/>
        <v/>
      </c>
      <c r="WF313" s="66" t="str">
        <f t="shared" si="1985"/>
        <v/>
      </c>
      <c r="WG313" s="66" t="str">
        <f t="shared" si="1986"/>
        <v/>
      </c>
      <c r="WH313" s="66" t="str">
        <f t="shared" si="1987"/>
        <v/>
      </c>
      <c r="WI313" s="66" t="str">
        <f t="shared" si="1988"/>
        <v/>
      </c>
      <c r="WJ313" s="66" t="str">
        <f t="shared" si="1989"/>
        <v/>
      </c>
      <c r="WK313" s="66" t="str">
        <f t="shared" si="1990"/>
        <v/>
      </c>
      <c r="WL313" s="66" t="str">
        <f t="shared" si="1991"/>
        <v/>
      </c>
      <c r="WM313" s="66" t="str">
        <f t="shared" si="1992"/>
        <v/>
      </c>
      <c r="WN313" s="66" t="str">
        <f t="shared" si="1993"/>
        <v/>
      </c>
      <c r="WO313" s="66" t="str">
        <f t="shared" si="1994"/>
        <v/>
      </c>
      <c r="WP313" s="66" t="str">
        <f t="shared" si="1995"/>
        <v/>
      </c>
      <c r="WQ313" s="66" t="str">
        <f t="shared" si="1996"/>
        <v/>
      </c>
      <c r="WR313" s="66" t="str">
        <f t="shared" si="1997"/>
        <v/>
      </c>
      <c r="WS313" s="66" t="str">
        <f t="shared" si="1998"/>
        <v/>
      </c>
      <c r="WT313" s="66" t="str">
        <f t="shared" si="1999"/>
        <v/>
      </c>
      <c r="WU313" s="66" t="str">
        <f t="shared" si="2000"/>
        <v/>
      </c>
      <c r="WV313" s="66" t="str">
        <f t="shared" si="2001"/>
        <v/>
      </c>
      <c r="WW313" s="66" t="str">
        <f t="shared" si="2002"/>
        <v/>
      </c>
      <c r="WX313" s="66" t="str">
        <f t="shared" si="2003"/>
        <v/>
      </c>
      <c r="WY313" s="66" t="str">
        <f t="shared" si="2004"/>
        <v/>
      </c>
      <c r="WZ313" s="66" t="str">
        <f t="shared" si="2005"/>
        <v/>
      </c>
      <c r="XA313" s="66" t="str">
        <f t="shared" si="2006"/>
        <v/>
      </c>
      <c r="XB313" s="66" t="str">
        <f t="shared" si="2007"/>
        <v/>
      </c>
      <c r="XC313" s="66" t="str">
        <f t="shared" si="2008"/>
        <v/>
      </c>
      <c r="XD313" s="66" t="str">
        <f t="shared" si="2009"/>
        <v/>
      </c>
      <c r="XE313" s="66" t="str">
        <f t="shared" si="2010"/>
        <v/>
      </c>
      <c r="XF313" s="66" t="str">
        <f t="shared" si="2011"/>
        <v/>
      </c>
      <c r="XG313" s="66" t="str">
        <f t="shared" si="2012"/>
        <v/>
      </c>
      <c r="XH313" s="66" t="str">
        <f t="shared" si="2013"/>
        <v/>
      </c>
      <c r="XI313" s="66" t="str">
        <f t="shared" si="2014"/>
        <v/>
      </c>
      <c r="XJ313" s="66" t="str">
        <f t="shared" si="2015"/>
        <v/>
      </c>
      <c r="XK313" s="66" t="str">
        <f t="shared" si="2016"/>
        <v/>
      </c>
      <c r="XL313" s="66" t="str">
        <f t="shared" si="2017"/>
        <v/>
      </c>
      <c r="XM313" s="66" t="str">
        <f t="shared" si="2018"/>
        <v/>
      </c>
      <c r="XN313" s="66" t="str">
        <f t="shared" si="2019"/>
        <v/>
      </c>
      <c r="XO313" s="66" t="str">
        <f t="shared" si="2020"/>
        <v/>
      </c>
      <c r="XP313" s="66" t="str">
        <f t="shared" si="2021"/>
        <v/>
      </c>
      <c r="XQ313" s="66" t="str">
        <f t="shared" si="2022"/>
        <v/>
      </c>
      <c r="XR313" s="66" t="str">
        <f t="shared" si="2023"/>
        <v/>
      </c>
      <c r="XS313" s="66" t="str">
        <f t="shared" si="2024"/>
        <v/>
      </c>
      <c r="XT313" s="66" t="str">
        <f t="shared" si="2025"/>
        <v/>
      </c>
      <c r="XU313" s="66" t="str">
        <f t="shared" si="2026"/>
        <v/>
      </c>
      <c r="XV313" s="66" t="str">
        <f t="shared" si="2027"/>
        <v/>
      </c>
      <c r="XW313" s="66" t="str">
        <f t="shared" si="2028"/>
        <v/>
      </c>
      <c r="XX313" s="66" t="str">
        <f t="shared" si="2029"/>
        <v/>
      </c>
      <c r="XY313" s="66" t="str">
        <f t="shared" si="2030"/>
        <v/>
      </c>
      <c r="XZ313" s="66" t="str">
        <f t="shared" si="2031"/>
        <v/>
      </c>
      <c r="YA313" s="66" t="str">
        <f t="shared" si="2032"/>
        <v/>
      </c>
      <c r="YB313" s="66" t="str">
        <f t="shared" si="2033"/>
        <v/>
      </c>
      <c r="YC313" s="66" t="str">
        <f t="shared" si="2034"/>
        <v/>
      </c>
      <c r="YD313" s="66" t="str">
        <f t="shared" si="2035"/>
        <v/>
      </c>
      <c r="YE313" s="66" t="str">
        <f t="shared" si="2036"/>
        <v/>
      </c>
      <c r="YF313" s="66" t="str">
        <f t="shared" si="2037"/>
        <v/>
      </c>
      <c r="YG313" s="66" t="str">
        <f t="shared" si="2038"/>
        <v/>
      </c>
      <c r="YH313" s="66" t="str">
        <f t="shared" si="2039"/>
        <v/>
      </c>
      <c r="YI313" s="66" t="str">
        <f t="shared" si="2040"/>
        <v/>
      </c>
      <c r="YJ313" s="66" t="str">
        <f t="shared" si="2041"/>
        <v/>
      </c>
      <c r="YK313" s="66" t="str">
        <f t="shared" si="2042"/>
        <v/>
      </c>
      <c r="YL313" s="66" t="str">
        <f t="shared" si="2043"/>
        <v/>
      </c>
      <c r="YM313" s="66" t="str">
        <f t="shared" si="2044"/>
        <v/>
      </c>
      <c r="YN313" s="66" t="str">
        <f t="shared" si="2045"/>
        <v/>
      </c>
      <c r="YO313" s="66" t="str">
        <f t="shared" si="2046"/>
        <v/>
      </c>
      <c r="YP313" s="66" t="str">
        <f t="shared" si="2047"/>
        <v/>
      </c>
      <c r="YQ313" s="66" t="str">
        <f t="shared" si="2048"/>
        <v/>
      </c>
      <c r="YR313" s="66" t="str">
        <f t="shared" si="2049"/>
        <v/>
      </c>
      <c r="YS313" s="66" t="str">
        <f t="shared" si="2050"/>
        <v/>
      </c>
      <c r="YT313" s="66" t="str">
        <f t="shared" si="2051"/>
        <v/>
      </c>
      <c r="YU313" s="66" t="str">
        <f t="shared" si="2052"/>
        <v/>
      </c>
      <c r="YV313" s="66" t="str">
        <f t="shared" si="2053"/>
        <v/>
      </c>
      <c r="YW313" s="66" t="str">
        <f t="shared" si="2054"/>
        <v/>
      </c>
      <c r="YX313" s="66" t="str">
        <f t="shared" si="2055"/>
        <v/>
      </c>
      <c r="YY313" s="66" t="str">
        <f t="shared" si="2056"/>
        <v/>
      </c>
      <c r="YZ313" s="66" t="str">
        <f t="shared" si="2057"/>
        <v/>
      </c>
      <c r="ZA313" s="66" t="str">
        <f t="shared" si="2058"/>
        <v/>
      </c>
      <c r="ZB313" s="66" t="str">
        <f t="shared" si="2059"/>
        <v/>
      </c>
      <c r="ZC313" s="66" t="str">
        <f t="shared" si="2060"/>
        <v/>
      </c>
      <c r="ZD313" s="66" t="str">
        <f t="shared" si="2061"/>
        <v/>
      </c>
      <c r="ZE313" s="66" t="str">
        <f t="shared" si="2062"/>
        <v/>
      </c>
      <c r="ZF313" s="66" t="str">
        <f t="shared" si="2063"/>
        <v/>
      </c>
      <c r="ZG313" s="66" t="str">
        <f t="shared" si="2064"/>
        <v/>
      </c>
      <c r="ZH313" s="66" t="str">
        <f t="shared" si="2065"/>
        <v/>
      </c>
      <c r="ZI313" s="66" t="str">
        <f t="shared" si="2066"/>
        <v/>
      </c>
      <c r="ZJ313" s="66" t="str">
        <f t="shared" si="2067"/>
        <v/>
      </c>
      <c r="ZK313" s="66" t="str">
        <f t="shared" si="2068"/>
        <v/>
      </c>
      <c r="ZL313" s="66" t="str">
        <f t="shared" si="2069"/>
        <v/>
      </c>
      <c r="ZM313" s="66" t="str">
        <f t="shared" si="2070"/>
        <v/>
      </c>
      <c r="ZN313" s="66" t="str">
        <f t="shared" si="2071"/>
        <v/>
      </c>
      <c r="ZO313" s="66" t="str">
        <f t="shared" si="2072"/>
        <v/>
      </c>
      <c r="ZP313" s="66" t="str">
        <f t="shared" si="2073"/>
        <v/>
      </c>
      <c r="ZQ313" s="66" t="str">
        <f t="shared" si="2074"/>
        <v/>
      </c>
      <c r="ZR313" s="66" t="str">
        <f t="shared" si="2075"/>
        <v/>
      </c>
      <c r="ZS313" s="66" t="str">
        <f t="shared" si="2076"/>
        <v/>
      </c>
      <c r="ZT313" s="66" t="str">
        <f t="shared" si="2077"/>
        <v/>
      </c>
      <c r="ZU313" s="66" t="str">
        <f t="shared" si="2078"/>
        <v/>
      </c>
      <c r="ZV313" s="66" t="str">
        <f t="shared" si="2079"/>
        <v/>
      </c>
      <c r="ZW313" s="66" t="str">
        <f t="shared" si="2080"/>
        <v/>
      </c>
      <c r="ZX313" s="66" t="str">
        <f t="shared" si="2081"/>
        <v/>
      </c>
      <c r="ZY313" s="66" t="str">
        <f t="shared" si="2082"/>
        <v/>
      </c>
      <c r="ZZ313" s="66" t="str">
        <f t="shared" si="2083"/>
        <v/>
      </c>
      <c r="AAA313" s="66" t="str">
        <f t="shared" si="2084"/>
        <v/>
      </c>
      <c r="AAB313" s="66" t="str">
        <f t="shared" si="2085"/>
        <v/>
      </c>
      <c r="AAC313" s="66" t="str">
        <f t="shared" si="2086"/>
        <v/>
      </c>
      <c r="AAD313" s="66" t="str">
        <f t="shared" si="2087"/>
        <v/>
      </c>
      <c r="AAE313" s="66" t="str">
        <f t="shared" si="2088"/>
        <v/>
      </c>
      <c r="AAF313" s="66" t="str">
        <f t="shared" si="2089"/>
        <v/>
      </c>
      <c r="AAG313" s="66" t="str">
        <f t="shared" si="2090"/>
        <v/>
      </c>
      <c r="AAH313" s="66" t="str">
        <f t="shared" si="2091"/>
        <v/>
      </c>
      <c r="AAI313" s="66" t="str">
        <f t="shared" si="2092"/>
        <v/>
      </c>
      <c r="AAJ313" s="66" t="str">
        <f t="shared" si="2093"/>
        <v/>
      </c>
      <c r="AAK313" s="66" t="str">
        <f t="shared" si="2094"/>
        <v/>
      </c>
      <c r="AAL313" s="66" t="str">
        <f t="shared" si="2095"/>
        <v/>
      </c>
      <c r="AAM313" s="66" t="str">
        <f t="shared" si="2096"/>
        <v/>
      </c>
      <c r="AAN313" s="66" t="str">
        <f t="shared" si="2097"/>
        <v/>
      </c>
      <c r="AAO313" s="66" t="str">
        <f t="shared" si="2098"/>
        <v/>
      </c>
      <c r="AAP313" s="66" t="str">
        <f t="shared" si="2099"/>
        <v/>
      </c>
      <c r="AAQ313" s="66" t="str">
        <f t="shared" si="2100"/>
        <v/>
      </c>
      <c r="AAR313" s="66" t="str">
        <f t="shared" si="2101"/>
        <v/>
      </c>
      <c r="AAS313" s="66" t="str">
        <f t="shared" si="2102"/>
        <v/>
      </c>
      <c r="AAT313" s="66" t="str">
        <f t="shared" si="2103"/>
        <v/>
      </c>
      <c r="AAU313" s="66" t="str">
        <f t="shared" si="2104"/>
        <v/>
      </c>
      <c r="AAV313" s="66" t="str">
        <f t="shared" si="2105"/>
        <v/>
      </c>
      <c r="AAW313" s="66" t="str">
        <f t="shared" si="2106"/>
        <v/>
      </c>
      <c r="AAX313" s="66" t="str">
        <f t="shared" si="2107"/>
        <v/>
      </c>
      <c r="AAY313" s="66" t="str">
        <f t="shared" si="2108"/>
        <v/>
      </c>
      <c r="AAZ313" s="66" t="str">
        <f t="shared" si="2109"/>
        <v/>
      </c>
      <c r="ABA313" s="66" t="str">
        <f t="shared" si="2110"/>
        <v/>
      </c>
      <c r="ABB313" s="66" t="str">
        <f t="shared" si="2111"/>
        <v/>
      </c>
      <c r="ABC313" s="66" t="str">
        <f t="shared" si="2112"/>
        <v/>
      </c>
      <c r="ABD313" s="66" t="str">
        <f t="shared" si="2113"/>
        <v/>
      </c>
      <c r="ABE313" s="66" t="str">
        <f t="shared" si="2114"/>
        <v/>
      </c>
      <c r="ABF313" s="66" t="str">
        <f t="shared" si="2115"/>
        <v/>
      </c>
      <c r="ABG313" s="66" t="str">
        <f t="shared" si="2116"/>
        <v/>
      </c>
      <c r="ABH313" s="66" t="str">
        <f t="shared" si="2117"/>
        <v/>
      </c>
      <c r="ABI313" s="66" t="str">
        <f t="shared" si="2118"/>
        <v/>
      </c>
      <c r="ABJ313" s="66" t="str">
        <f t="shared" si="2119"/>
        <v/>
      </c>
      <c r="ABK313" s="66" t="str">
        <f t="shared" si="2120"/>
        <v/>
      </c>
      <c r="ABL313" s="66" t="str">
        <f t="shared" si="2121"/>
        <v/>
      </c>
      <c r="ABM313" s="66" t="str">
        <f t="shared" si="2122"/>
        <v/>
      </c>
      <c r="ABN313" s="66" t="str">
        <f t="shared" si="2123"/>
        <v/>
      </c>
      <c r="ABO313" s="66" t="str">
        <f t="shared" si="2124"/>
        <v/>
      </c>
      <c r="ABP313" s="66" t="str">
        <f t="shared" si="2125"/>
        <v/>
      </c>
      <c r="ABQ313" s="66" t="str">
        <f t="shared" si="2126"/>
        <v/>
      </c>
      <c r="ABR313" s="66" t="str">
        <f t="shared" si="2127"/>
        <v/>
      </c>
      <c r="ABS313" s="66" t="str">
        <f t="shared" si="2128"/>
        <v/>
      </c>
      <c r="ABT313" s="66" t="str">
        <f t="shared" si="2129"/>
        <v/>
      </c>
      <c r="ABU313" s="66" t="str">
        <f t="shared" si="2130"/>
        <v/>
      </c>
      <c r="ABV313" s="66" t="str">
        <f t="shared" si="2131"/>
        <v/>
      </c>
      <c r="ABW313" s="66" t="str">
        <f t="shared" si="2132"/>
        <v/>
      </c>
      <c r="ABX313" s="66" t="str">
        <f t="shared" si="2133"/>
        <v/>
      </c>
      <c r="ABY313" s="66" t="str">
        <f t="shared" si="2134"/>
        <v/>
      </c>
      <c r="ABZ313" s="66" t="str">
        <f t="shared" si="2135"/>
        <v/>
      </c>
      <c r="ACA313" s="66" t="str">
        <f t="shared" si="2136"/>
        <v/>
      </c>
      <c r="ACB313" s="66" t="str">
        <f t="shared" si="2137"/>
        <v/>
      </c>
      <c r="ACC313" s="66" t="str">
        <f t="shared" si="2138"/>
        <v/>
      </c>
      <c r="ACD313" s="66" t="str">
        <f t="shared" si="2139"/>
        <v/>
      </c>
      <c r="ACE313" s="66" t="str">
        <f t="shared" si="2140"/>
        <v/>
      </c>
      <c r="ACF313" s="66" t="str">
        <f t="shared" si="2141"/>
        <v/>
      </c>
      <c r="ACG313" s="66" t="str">
        <f t="shared" si="2142"/>
        <v/>
      </c>
      <c r="ACH313" s="66" t="str">
        <f t="shared" si="2143"/>
        <v/>
      </c>
      <c r="ACI313" s="66" t="str">
        <f t="shared" si="2144"/>
        <v/>
      </c>
      <c r="ACJ313" s="66" t="str">
        <f t="shared" si="2145"/>
        <v/>
      </c>
      <c r="ACK313" s="66" t="str">
        <f t="shared" si="2146"/>
        <v/>
      </c>
      <c r="ACL313" s="66" t="str">
        <f t="shared" si="2147"/>
        <v/>
      </c>
      <c r="ACM313" s="66" t="str">
        <f t="shared" ref="ACM313:ACN313" si="2207">IF(AND(ACS$3="Unit", ACL313=""), "", IF(AND(ACS$3="Unit", ACL313="-"),"", IF(ACS$3="Unit", "kg/GJ delivered", IF(AND(NY313&lt;&gt;"", NY313&lt;&gt;"-", NX313="-"),"", IF($H313="","", IF(NX313="nd", "",IF(NX313="&lt;n.a.&gt;", "", IF(NY313="#/MJ", "", IF(NY313="kg/GJ delivered",NX313,IF(NY313="g/MJ delivered",NX313,IF(NY313="kg/MJ delivered",NX313*1000,IF(NY313="mg/MJ delivered",NX313/1000,IF(NY313="g/kg",((NX313)*(1/$I313)*(1/$H313)),IF(NY313="mg/kg",((NX313/1000)*(1/$I313)*(1/$H313)),IF(NY313="mg/MJ delivered",NX313/1000,IF(NY313="-","","Error"))))))))))))))))</f>
        <v/>
      </c>
      <c r="ACN313" s="66" t="str">
        <f t="shared" si="2207"/>
        <v/>
      </c>
      <c r="ACO313" s="66" t="str">
        <f t="shared" si="2149"/>
        <v/>
      </c>
      <c r="ACP313" s="66" t="str">
        <f t="shared" si="2150"/>
        <v/>
      </c>
      <c r="ACQ313" s="66" t="str">
        <f t="shared" si="2151"/>
        <v/>
      </c>
      <c r="ACR313" s="66" t="str">
        <f t="shared" si="2152"/>
        <v/>
      </c>
      <c r="ACS313" s="66" t="str">
        <f t="shared" si="2153"/>
        <v/>
      </c>
      <c r="ACT313" s="66" t="str">
        <f t="shared" si="2154"/>
        <v/>
      </c>
    </row>
    <row r="314" spans="2:774" ht="15.75" customHeight="1" x14ac:dyDescent="0.25">
      <c r="B314" s="66">
        <v>367</v>
      </c>
      <c r="C314" s="66" t="s">
        <v>1282</v>
      </c>
      <c r="D314" s="66" t="s">
        <v>1673</v>
      </c>
      <c r="E314" s="156" t="s">
        <v>1607</v>
      </c>
      <c r="F314" s="66" t="s">
        <v>497</v>
      </c>
      <c r="G314" s="66" t="s">
        <v>492</v>
      </c>
      <c r="H314" s="126">
        <f>'Thermal Efficiency'!$I$23</f>
        <v>0.24069230769230771</v>
      </c>
      <c r="I314" s="130">
        <f>'Heating Values'!$D$6</f>
        <v>13.95</v>
      </c>
      <c r="J314" s="66" t="str">
        <f t="shared" si="2201"/>
        <v>Firewood, Improved, IN</v>
      </c>
      <c r="K314" s="66" t="s">
        <v>1253</v>
      </c>
      <c r="L314" s="161"/>
      <c r="M314" s="161"/>
      <c r="N314" s="161"/>
      <c r="O314" s="66" t="s">
        <v>1188</v>
      </c>
      <c r="P314" s="66" t="str">
        <f t="shared" si="2205"/>
        <v>IN</v>
      </c>
      <c r="Q314" s="66" t="s">
        <v>2</v>
      </c>
      <c r="R314" s="162">
        <v>75</v>
      </c>
      <c r="S314" s="158" t="s">
        <v>523</v>
      </c>
      <c r="T314" s="158" t="s">
        <v>128</v>
      </c>
      <c r="U314" s="158" t="s">
        <v>128</v>
      </c>
      <c r="V314" s="158" t="s">
        <v>128</v>
      </c>
      <c r="W314" s="158" t="s">
        <v>128</v>
      </c>
      <c r="X314" s="158" t="s">
        <v>128</v>
      </c>
      <c r="Y314" s="158" t="s">
        <v>128</v>
      </c>
      <c r="Z314" s="158" t="s">
        <v>128</v>
      </c>
      <c r="AA314" s="158" t="s">
        <v>128</v>
      </c>
      <c r="AB314" s="158" t="s">
        <v>128</v>
      </c>
      <c r="AC314" s="158" t="s">
        <v>128</v>
      </c>
      <c r="AD314" s="158" t="s">
        <v>128</v>
      </c>
      <c r="AE314" s="158" t="s">
        <v>128</v>
      </c>
      <c r="AF314" s="158" t="s">
        <v>128</v>
      </c>
      <c r="AG314" s="158" t="s">
        <v>128</v>
      </c>
      <c r="AH314" s="158" t="s">
        <v>128</v>
      </c>
      <c r="AI314" s="158" t="s">
        <v>128</v>
      </c>
      <c r="AJ314" s="158" t="s">
        <v>128</v>
      </c>
      <c r="AK314" s="158" t="s">
        <v>128</v>
      </c>
      <c r="AL314" s="158" t="s">
        <v>128</v>
      </c>
      <c r="AM314" s="158" t="s">
        <v>128</v>
      </c>
      <c r="AN314" s="158" t="s">
        <v>128</v>
      </c>
      <c r="AO314" s="158" t="s">
        <v>128</v>
      </c>
      <c r="AP314" s="158" t="s">
        <v>128</v>
      </c>
      <c r="AQ314" s="158" t="s">
        <v>128</v>
      </c>
      <c r="AR314" s="158" t="s">
        <v>128</v>
      </c>
      <c r="AS314" s="158" t="s">
        <v>128</v>
      </c>
      <c r="AT314" s="158" t="s">
        <v>128</v>
      </c>
      <c r="AU314" s="158" t="s">
        <v>128</v>
      </c>
      <c r="AV314" s="158" t="s">
        <v>128</v>
      </c>
      <c r="AW314" s="158" t="s">
        <v>128</v>
      </c>
      <c r="AX314" s="158" t="s">
        <v>128</v>
      </c>
      <c r="AY314" s="158" t="s">
        <v>128</v>
      </c>
      <c r="AZ314" s="158" t="s">
        <v>128</v>
      </c>
      <c r="BA314" s="158" t="s">
        <v>128</v>
      </c>
      <c r="BB314" s="158" t="s">
        <v>128</v>
      </c>
      <c r="BC314" s="158" t="s">
        <v>128</v>
      </c>
      <c r="BD314" s="158" t="s">
        <v>128</v>
      </c>
      <c r="BE314" s="158" t="s">
        <v>128</v>
      </c>
      <c r="BF314" s="158" t="s">
        <v>128</v>
      </c>
      <c r="BG314" s="158" t="s">
        <v>128</v>
      </c>
      <c r="BH314" s="158" t="s">
        <v>128</v>
      </c>
      <c r="BI314" s="158" t="s">
        <v>128</v>
      </c>
      <c r="BJ314" s="158" t="s">
        <v>128</v>
      </c>
      <c r="BK314" s="158" t="s">
        <v>128</v>
      </c>
      <c r="BL314" s="158" t="s">
        <v>128</v>
      </c>
      <c r="BM314" s="158" t="s">
        <v>128</v>
      </c>
      <c r="BN314" s="158" t="s">
        <v>128</v>
      </c>
      <c r="BO314" s="158" t="s">
        <v>128</v>
      </c>
      <c r="BP314" s="158" t="s">
        <v>128</v>
      </c>
      <c r="BQ314" s="158" t="s">
        <v>128</v>
      </c>
      <c r="BR314" s="158" t="s">
        <v>128</v>
      </c>
      <c r="BS314" s="158" t="s">
        <v>128</v>
      </c>
      <c r="BT314" s="158" t="s">
        <v>128</v>
      </c>
      <c r="BU314" s="158" t="s">
        <v>128</v>
      </c>
      <c r="BV314" s="158" t="s">
        <v>128</v>
      </c>
      <c r="BW314" s="158" t="s">
        <v>128</v>
      </c>
      <c r="BX314" s="158" t="s">
        <v>128</v>
      </c>
      <c r="BY314" s="158" t="s">
        <v>128</v>
      </c>
      <c r="BZ314" s="158" t="s">
        <v>128</v>
      </c>
      <c r="CA314" s="158" t="s">
        <v>128</v>
      </c>
      <c r="CB314" s="158" t="s">
        <v>128</v>
      </c>
      <c r="CC314" s="158" t="s">
        <v>128</v>
      </c>
      <c r="CD314" s="158" t="s">
        <v>128</v>
      </c>
      <c r="CE314" s="158" t="s">
        <v>128</v>
      </c>
      <c r="CF314" s="158" t="s">
        <v>128</v>
      </c>
      <c r="CG314" s="158" t="s">
        <v>128</v>
      </c>
      <c r="CH314" s="158" t="s">
        <v>128</v>
      </c>
      <c r="CI314" s="158" t="s">
        <v>128</v>
      </c>
      <c r="CJ314" s="158" t="s">
        <v>128</v>
      </c>
      <c r="CK314" s="158" t="s">
        <v>128</v>
      </c>
      <c r="CL314" s="158" t="s">
        <v>128</v>
      </c>
      <c r="CM314" s="158" t="s">
        <v>128</v>
      </c>
      <c r="CN314" s="158" t="s">
        <v>128</v>
      </c>
      <c r="CO314" s="158" t="s">
        <v>128</v>
      </c>
      <c r="CP314" s="158" t="s">
        <v>128</v>
      </c>
      <c r="CQ314" s="158" t="s">
        <v>128</v>
      </c>
      <c r="CR314" s="158" t="s">
        <v>128</v>
      </c>
      <c r="CS314" s="158" t="s">
        <v>128</v>
      </c>
      <c r="CT314" s="158" t="s">
        <v>128</v>
      </c>
      <c r="CU314" s="158" t="s">
        <v>128</v>
      </c>
      <c r="CV314" s="158" t="s">
        <v>128</v>
      </c>
      <c r="CW314" s="158" t="s">
        <v>128</v>
      </c>
      <c r="CX314" s="158" t="s">
        <v>128</v>
      </c>
      <c r="CY314" s="158" t="s">
        <v>128</v>
      </c>
      <c r="CZ314" s="158" t="s">
        <v>128</v>
      </c>
      <c r="DA314" s="158" t="s">
        <v>128</v>
      </c>
      <c r="DB314" s="158" t="s">
        <v>128</v>
      </c>
      <c r="DC314" s="158" t="s">
        <v>128</v>
      </c>
      <c r="DD314" s="158" t="s">
        <v>128</v>
      </c>
      <c r="DE314" s="158" t="s">
        <v>128</v>
      </c>
      <c r="DF314" s="158" t="s">
        <v>128</v>
      </c>
      <c r="DG314" s="158" t="s">
        <v>128</v>
      </c>
      <c r="DH314" s="158" t="s">
        <v>128</v>
      </c>
      <c r="DI314" s="158" t="s">
        <v>128</v>
      </c>
      <c r="DJ314" s="158" t="s">
        <v>128</v>
      </c>
      <c r="DK314" s="158" t="s">
        <v>128</v>
      </c>
      <c r="DL314" s="158" t="s">
        <v>128</v>
      </c>
      <c r="DM314" s="158" t="s">
        <v>128</v>
      </c>
      <c r="DN314" s="158" t="s">
        <v>128</v>
      </c>
      <c r="DO314" s="158" t="s">
        <v>128</v>
      </c>
      <c r="DP314" s="158" t="s">
        <v>128</v>
      </c>
      <c r="DQ314" s="158" t="s">
        <v>128</v>
      </c>
      <c r="DR314" s="158" t="s">
        <v>128</v>
      </c>
      <c r="DS314" s="158" t="s">
        <v>128</v>
      </c>
      <c r="DT314" s="158" t="s">
        <v>128</v>
      </c>
      <c r="DU314" s="158" t="s">
        <v>128</v>
      </c>
      <c r="DV314" s="158" t="s">
        <v>128</v>
      </c>
      <c r="DW314" s="158" t="s">
        <v>128</v>
      </c>
      <c r="DX314" s="158" t="s">
        <v>128</v>
      </c>
      <c r="DY314" s="158" t="s">
        <v>128</v>
      </c>
      <c r="DZ314" s="158" t="s">
        <v>128</v>
      </c>
      <c r="EA314" s="158" t="s">
        <v>128</v>
      </c>
      <c r="EB314" s="158" t="s">
        <v>128</v>
      </c>
      <c r="EC314" s="158" t="s">
        <v>128</v>
      </c>
      <c r="ED314" s="158" t="s">
        <v>128</v>
      </c>
      <c r="EE314" s="158" t="s">
        <v>128</v>
      </c>
      <c r="EF314" s="158" t="s">
        <v>128</v>
      </c>
      <c r="EG314" s="158" t="s">
        <v>128</v>
      </c>
      <c r="EH314" s="158" t="s">
        <v>128</v>
      </c>
      <c r="EI314" s="158" t="s">
        <v>128</v>
      </c>
      <c r="EJ314" s="158" t="s">
        <v>128</v>
      </c>
      <c r="EK314" s="158" t="s">
        <v>128</v>
      </c>
      <c r="EL314" s="158" t="s">
        <v>128</v>
      </c>
      <c r="EM314" s="158" t="s">
        <v>128</v>
      </c>
      <c r="EN314" s="158" t="s">
        <v>128</v>
      </c>
      <c r="EO314" s="158" t="s">
        <v>128</v>
      </c>
      <c r="EP314" s="158" t="s">
        <v>128</v>
      </c>
      <c r="EQ314" s="158" t="s">
        <v>128</v>
      </c>
      <c r="ER314" s="158" t="s">
        <v>128</v>
      </c>
      <c r="ES314" s="158" t="s">
        <v>128</v>
      </c>
      <c r="ET314" s="158" t="s">
        <v>128</v>
      </c>
      <c r="EU314" s="158" t="s">
        <v>128</v>
      </c>
      <c r="EV314" s="158" t="s">
        <v>128</v>
      </c>
      <c r="EW314" s="158" t="s">
        <v>128</v>
      </c>
      <c r="EX314" s="158" t="s">
        <v>128</v>
      </c>
      <c r="EY314" s="158" t="s">
        <v>128</v>
      </c>
      <c r="EZ314" s="158" t="s">
        <v>128</v>
      </c>
      <c r="FA314" s="158" t="s">
        <v>128</v>
      </c>
      <c r="FB314" s="158" t="s">
        <v>128</v>
      </c>
      <c r="FC314" s="158" t="s">
        <v>128</v>
      </c>
      <c r="FD314" s="158" t="s">
        <v>128</v>
      </c>
      <c r="FE314" s="158" t="s">
        <v>128</v>
      </c>
      <c r="FF314" s="158" t="s">
        <v>128</v>
      </c>
      <c r="FG314" s="158" t="s">
        <v>128</v>
      </c>
      <c r="FH314" s="158" t="s">
        <v>128</v>
      </c>
      <c r="FI314" s="158" t="s">
        <v>128</v>
      </c>
      <c r="FJ314" s="158" t="s">
        <v>128</v>
      </c>
      <c r="FK314" s="158" t="s">
        <v>128</v>
      </c>
      <c r="FL314" s="158" t="s">
        <v>128</v>
      </c>
      <c r="FM314" s="158" t="s">
        <v>128</v>
      </c>
      <c r="FN314" s="158" t="s">
        <v>128</v>
      </c>
      <c r="FO314" s="158" t="s">
        <v>128</v>
      </c>
      <c r="FP314" s="158" t="s">
        <v>128</v>
      </c>
      <c r="FQ314" s="158" t="s">
        <v>128</v>
      </c>
      <c r="FR314" s="158" t="s">
        <v>128</v>
      </c>
      <c r="FS314" s="158" t="s">
        <v>128</v>
      </c>
      <c r="FT314" s="158" t="s">
        <v>128</v>
      </c>
      <c r="FU314" s="158" t="s">
        <v>128</v>
      </c>
      <c r="FV314" s="158" t="s">
        <v>128</v>
      </c>
      <c r="FW314" s="158" t="s">
        <v>128</v>
      </c>
      <c r="FX314" s="158" t="s">
        <v>128</v>
      </c>
      <c r="FY314" s="158" t="s">
        <v>128</v>
      </c>
      <c r="FZ314" s="158" t="s">
        <v>128</v>
      </c>
      <c r="GA314" s="158" t="s">
        <v>128</v>
      </c>
      <c r="GB314" s="158" t="s">
        <v>128</v>
      </c>
      <c r="GC314" s="158" t="s">
        <v>128</v>
      </c>
      <c r="GD314" s="158" t="s">
        <v>128</v>
      </c>
      <c r="GE314" s="158" t="s">
        <v>128</v>
      </c>
      <c r="GF314" s="158" t="s">
        <v>128</v>
      </c>
      <c r="GG314" s="158" t="s">
        <v>128</v>
      </c>
      <c r="GH314" s="158" t="s">
        <v>128</v>
      </c>
      <c r="GI314" s="158" t="s">
        <v>128</v>
      </c>
      <c r="GJ314" s="158" t="s">
        <v>128</v>
      </c>
      <c r="GK314" s="158" t="s">
        <v>128</v>
      </c>
      <c r="GL314" s="158" t="s">
        <v>128</v>
      </c>
      <c r="GM314" s="158" t="s">
        <v>128</v>
      </c>
      <c r="GN314" s="158" t="s">
        <v>128</v>
      </c>
      <c r="GO314" s="158" t="s">
        <v>128</v>
      </c>
      <c r="GP314" s="158" t="s">
        <v>128</v>
      </c>
      <c r="GQ314" s="158" t="s">
        <v>128</v>
      </c>
      <c r="GR314" s="158" t="s">
        <v>128</v>
      </c>
      <c r="GS314" s="158" t="s">
        <v>128</v>
      </c>
      <c r="GT314" s="158" t="s">
        <v>128</v>
      </c>
      <c r="GU314" s="158" t="s">
        <v>128</v>
      </c>
      <c r="GV314" s="158" t="s">
        <v>128</v>
      </c>
      <c r="GW314" s="158" t="s">
        <v>128</v>
      </c>
      <c r="GX314" s="158" t="s">
        <v>128</v>
      </c>
      <c r="GY314" s="158" t="s">
        <v>128</v>
      </c>
      <c r="GZ314" s="158" t="s">
        <v>128</v>
      </c>
      <c r="HA314" s="158" t="s">
        <v>128</v>
      </c>
      <c r="HB314" s="158" t="s">
        <v>128</v>
      </c>
      <c r="HC314" s="158" t="s">
        <v>128</v>
      </c>
      <c r="HD314" s="158" t="s">
        <v>128</v>
      </c>
      <c r="HE314" s="158" t="s">
        <v>128</v>
      </c>
      <c r="HF314" s="158" t="s">
        <v>128</v>
      </c>
      <c r="HG314" s="158" t="s">
        <v>128</v>
      </c>
      <c r="HH314" s="158" t="s">
        <v>128</v>
      </c>
      <c r="HI314" s="158" t="s">
        <v>128</v>
      </c>
      <c r="HJ314" s="158" t="s">
        <v>128</v>
      </c>
      <c r="HK314" s="158" t="s">
        <v>128</v>
      </c>
      <c r="HL314" s="158" t="s">
        <v>128</v>
      </c>
      <c r="HM314" s="158" t="s">
        <v>128</v>
      </c>
      <c r="HN314" s="158" t="s">
        <v>128</v>
      </c>
      <c r="HO314" s="158" t="s">
        <v>128</v>
      </c>
      <c r="HP314" s="158" t="s">
        <v>128</v>
      </c>
      <c r="HQ314" s="158" t="s">
        <v>128</v>
      </c>
      <c r="HR314" s="158" t="s">
        <v>128</v>
      </c>
      <c r="HS314" s="158" t="s">
        <v>128</v>
      </c>
      <c r="HT314" s="158" t="s">
        <v>128</v>
      </c>
      <c r="HU314" s="158" t="s">
        <v>128</v>
      </c>
      <c r="HV314" s="158" t="s">
        <v>128</v>
      </c>
      <c r="HW314" s="158" t="s">
        <v>128</v>
      </c>
      <c r="HX314" s="158" t="s">
        <v>128</v>
      </c>
      <c r="HY314" s="158" t="s">
        <v>128</v>
      </c>
      <c r="HZ314" s="158" t="s">
        <v>128</v>
      </c>
      <c r="IA314" s="158" t="s">
        <v>128</v>
      </c>
      <c r="IB314" s="158" t="s">
        <v>128</v>
      </c>
      <c r="IC314" s="158" t="s">
        <v>128</v>
      </c>
      <c r="ID314" s="158" t="s">
        <v>128</v>
      </c>
      <c r="IE314" s="158" t="s">
        <v>128</v>
      </c>
      <c r="IF314" s="158" t="s">
        <v>128</v>
      </c>
      <c r="IG314" s="158" t="s">
        <v>128</v>
      </c>
      <c r="IH314" s="158" t="s">
        <v>128</v>
      </c>
      <c r="II314" s="158" t="s">
        <v>128</v>
      </c>
      <c r="IJ314" s="158" t="s">
        <v>128</v>
      </c>
      <c r="IK314" s="158" t="s">
        <v>128</v>
      </c>
      <c r="IL314" s="158" t="s">
        <v>128</v>
      </c>
      <c r="IM314" s="158" t="s">
        <v>128</v>
      </c>
      <c r="IN314" s="158" t="s">
        <v>128</v>
      </c>
      <c r="IO314" s="158" t="s">
        <v>128</v>
      </c>
      <c r="IP314" s="158" t="s">
        <v>128</v>
      </c>
      <c r="IQ314" s="158" t="s">
        <v>128</v>
      </c>
      <c r="IR314" s="158" t="s">
        <v>128</v>
      </c>
      <c r="IS314" s="158" t="s">
        <v>128</v>
      </c>
      <c r="IT314" s="158" t="s">
        <v>128</v>
      </c>
      <c r="IU314" s="158" t="s">
        <v>128</v>
      </c>
      <c r="IV314" s="158" t="s">
        <v>128</v>
      </c>
      <c r="IW314" s="158" t="s">
        <v>128</v>
      </c>
      <c r="IX314" s="158" t="s">
        <v>128</v>
      </c>
      <c r="IY314" s="158" t="s">
        <v>128</v>
      </c>
      <c r="IZ314" s="158" t="s">
        <v>128</v>
      </c>
      <c r="JA314" s="158" t="s">
        <v>128</v>
      </c>
      <c r="JB314" s="158" t="s">
        <v>128</v>
      </c>
      <c r="JC314" s="158" t="s">
        <v>128</v>
      </c>
      <c r="JD314" s="158" t="s">
        <v>128</v>
      </c>
      <c r="JE314" s="158" t="s">
        <v>128</v>
      </c>
      <c r="JF314" s="158" t="s">
        <v>128</v>
      </c>
      <c r="JG314" s="158" t="s">
        <v>128</v>
      </c>
      <c r="JH314" s="158" t="s">
        <v>128</v>
      </c>
      <c r="JI314" s="158" t="s">
        <v>128</v>
      </c>
      <c r="JJ314" s="158" t="s">
        <v>128</v>
      </c>
      <c r="JK314" s="158" t="s">
        <v>128</v>
      </c>
      <c r="JL314" s="158" t="s">
        <v>128</v>
      </c>
      <c r="JM314" s="158" t="s">
        <v>128</v>
      </c>
      <c r="JN314" s="158" t="s">
        <v>128</v>
      </c>
      <c r="JO314" s="158" t="s">
        <v>128</v>
      </c>
      <c r="JP314" s="158" t="s">
        <v>128</v>
      </c>
      <c r="JQ314" s="158" t="s">
        <v>128</v>
      </c>
      <c r="JR314" s="158" t="s">
        <v>128</v>
      </c>
      <c r="JS314" s="158" t="s">
        <v>128</v>
      </c>
      <c r="JT314" s="158" t="s">
        <v>128</v>
      </c>
      <c r="JU314" s="158" t="s">
        <v>128</v>
      </c>
      <c r="JV314" s="158" t="s">
        <v>128</v>
      </c>
      <c r="JW314" s="158" t="s">
        <v>128</v>
      </c>
      <c r="JX314" s="158" t="s">
        <v>128</v>
      </c>
      <c r="JY314" s="158" t="s">
        <v>128</v>
      </c>
      <c r="JZ314" s="158" t="s">
        <v>128</v>
      </c>
      <c r="KA314" s="158" t="s">
        <v>128</v>
      </c>
      <c r="KB314" s="158" t="s">
        <v>128</v>
      </c>
      <c r="KC314" s="158" t="s">
        <v>128</v>
      </c>
      <c r="KD314" s="158" t="s">
        <v>128</v>
      </c>
      <c r="KE314" s="158" t="s">
        <v>128</v>
      </c>
      <c r="KF314" s="158" t="s">
        <v>128</v>
      </c>
      <c r="KG314" s="158" t="s">
        <v>128</v>
      </c>
      <c r="KH314" s="158" t="s">
        <v>128</v>
      </c>
      <c r="KI314" s="158" t="s">
        <v>128</v>
      </c>
      <c r="KJ314" s="158" t="s">
        <v>128</v>
      </c>
      <c r="KK314" s="158" t="s">
        <v>128</v>
      </c>
      <c r="KL314" s="158" t="s">
        <v>128</v>
      </c>
      <c r="KM314" s="158" t="s">
        <v>128</v>
      </c>
      <c r="KN314" s="158" t="s">
        <v>128</v>
      </c>
      <c r="KO314" s="158" t="s">
        <v>128</v>
      </c>
      <c r="KP314" s="158" t="s">
        <v>128</v>
      </c>
      <c r="KQ314" s="158" t="s">
        <v>128</v>
      </c>
      <c r="KR314" s="158" t="s">
        <v>128</v>
      </c>
      <c r="KS314" s="158" t="s">
        <v>128</v>
      </c>
      <c r="KT314" s="158" t="s">
        <v>128</v>
      </c>
      <c r="KU314" s="158" t="s">
        <v>128</v>
      </c>
      <c r="KV314" s="158" t="s">
        <v>128</v>
      </c>
      <c r="KW314" s="158" t="s">
        <v>128</v>
      </c>
      <c r="KX314" s="158" t="s">
        <v>128</v>
      </c>
      <c r="KY314" s="158" t="s">
        <v>128</v>
      </c>
      <c r="KZ314" s="158" t="s">
        <v>128</v>
      </c>
      <c r="LA314" s="158" t="s">
        <v>128</v>
      </c>
      <c r="LB314" s="158" t="s">
        <v>128</v>
      </c>
      <c r="LC314" s="158" t="s">
        <v>128</v>
      </c>
      <c r="LD314" s="158" t="s">
        <v>128</v>
      </c>
      <c r="LE314" s="158" t="s">
        <v>128</v>
      </c>
      <c r="LF314" s="158" t="s">
        <v>128</v>
      </c>
      <c r="LG314" s="158" t="s">
        <v>128</v>
      </c>
      <c r="LH314" s="158" t="s">
        <v>128</v>
      </c>
      <c r="LI314" s="158" t="s">
        <v>128</v>
      </c>
      <c r="LJ314" s="158" t="s">
        <v>128</v>
      </c>
      <c r="LK314" s="158" t="s">
        <v>128</v>
      </c>
      <c r="LL314" s="158" t="s">
        <v>128</v>
      </c>
      <c r="LM314" s="158" t="s">
        <v>128</v>
      </c>
      <c r="LN314" s="158" t="s">
        <v>128</v>
      </c>
      <c r="LO314" s="158" t="s">
        <v>128</v>
      </c>
      <c r="LP314" s="158" t="s">
        <v>128</v>
      </c>
      <c r="LQ314" s="158" t="s">
        <v>128</v>
      </c>
      <c r="LR314" s="158" t="s">
        <v>128</v>
      </c>
      <c r="LS314" s="158" t="s">
        <v>128</v>
      </c>
      <c r="LT314" s="158" t="s">
        <v>128</v>
      </c>
      <c r="LU314" s="158" t="s">
        <v>128</v>
      </c>
      <c r="LV314" s="158" t="s">
        <v>128</v>
      </c>
      <c r="LW314" s="158" t="s">
        <v>128</v>
      </c>
      <c r="LX314" s="158" t="s">
        <v>128</v>
      </c>
      <c r="LY314" s="158" t="s">
        <v>128</v>
      </c>
      <c r="LZ314" s="158" t="s">
        <v>128</v>
      </c>
      <c r="MA314" s="158" t="s">
        <v>128</v>
      </c>
      <c r="MB314" s="158" t="s">
        <v>128</v>
      </c>
      <c r="MC314" s="158" t="s">
        <v>128</v>
      </c>
      <c r="MD314" s="158" t="s">
        <v>128</v>
      </c>
      <c r="ME314" s="158" t="s">
        <v>128</v>
      </c>
      <c r="MF314" s="158" t="s">
        <v>128</v>
      </c>
      <c r="MG314" s="158" t="s">
        <v>128</v>
      </c>
      <c r="MH314" s="158" t="s">
        <v>128</v>
      </c>
      <c r="MI314" s="158" t="s">
        <v>128</v>
      </c>
      <c r="MJ314" s="158" t="s">
        <v>128</v>
      </c>
      <c r="MK314" s="158" t="s">
        <v>128</v>
      </c>
      <c r="ML314" s="158" t="s">
        <v>128</v>
      </c>
      <c r="MM314" s="158" t="s">
        <v>128</v>
      </c>
      <c r="MN314" s="158" t="s">
        <v>128</v>
      </c>
      <c r="MO314" s="158" t="s">
        <v>128</v>
      </c>
      <c r="MP314" s="158" t="s">
        <v>128</v>
      </c>
      <c r="MQ314" s="158" t="s">
        <v>128</v>
      </c>
      <c r="MR314" s="158" t="s">
        <v>128</v>
      </c>
      <c r="MS314" s="158" t="s">
        <v>128</v>
      </c>
      <c r="MT314" s="158" t="s">
        <v>128</v>
      </c>
      <c r="MU314" s="158" t="s">
        <v>128</v>
      </c>
      <c r="MV314" s="158" t="s">
        <v>128</v>
      </c>
      <c r="MW314" s="158" t="s">
        <v>128</v>
      </c>
      <c r="MX314" s="158" t="s">
        <v>128</v>
      </c>
      <c r="MY314" s="158" t="s">
        <v>128</v>
      </c>
      <c r="MZ314" s="158" t="s">
        <v>128</v>
      </c>
      <c r="NA314" s="158" t="s">
        <v>128</v>
      </c>
      <c r="NB314" s="158" t="s">
        <v>128</v>
      </c>
      <c r="NC314" s="158" t="s">
        <v>128</v>
      </c>
      <c r="ND314" s="158" t="s">
        <v>128</v>
      </c>
      <c r="NE314" s="158" t="s">
        <v>128</v>
      </c>
      <c r="NF314" s="158" t="s">
        <v>128</v>
      </c>
      <c r="NG314" s="158" t="s">
        <v>128</v>
      </c>
      <c r="NH314" s="158" t="s">
        <v>128</v>
      </c>
      <c r="NI314" s="158" t="s">
        <v>128</v>
      </c>
      <c r="NJ314" s="158" t="s">
        <v>128</v>
      </c>
      <c r="NK314" s="158" t="s">
        <v>128</v>
      </c>
      <c r="NL314" s="158" t="s">
        <v>128</v>
      </c>
      <c r="NM314" s="158" t="s">
        <v>128</v>
      </c>
      <c r="NN314" s="158" t="s">
        <v>128</v>
      </c>
      <c r="NO314" s="158" t="s">
        <v>128</v>
      </c>
      <c r="NP314" s="158" t="s">
        <v>128</v>
      </c>
      <c r="NQ314" s="158" t="s">
        <v>128</v>
      </c>
      <c r="NR314" s="158" t="s">
        <v>128</v>
      </c>
      <c r="NS314" s="158" t="s">
        <v>128</v>
      </c>
      <c r="NT314" s="158" t="s">
        <v>128</v>
      </c>
      <c r="NU314" s="158" t="s">
        <v>128</v>
      </c>
      <c r="NV314" s="158" t="s">
        <v>128</v>
      </c>
      <c r="NW314" s="158" t="s">
        <v>128</v>
      </c>
      <c r="NX314" s="158" t="s">
        <v>128</v>
      </c>
      <c r="NY314" s="158" t="s">
        <v>128</v>
      </c>
      <c r="NZ314" s="158" t="s">
        <v>128</v>
      </c>
      <c r="OA314" s="158" t="s">
        <v>128</v>
      </c>
      <c r="OB314" s="158" t="s">
        <v>128</v>
      </c>
      <c r="OC314" s="158" t="s">
        <v>128</v>
      </c>
      <c r="OD314" s="158" t="s">
        <v>128</v>
      </c>
      <c r="OE314" s="170" t="s">
        <v>128</v>
      </c>
      <c r="OF314" s="181"/>
      <c r="OG314" s="174">
        <f t="shared" si="1778"/>
        <v>22.337000037801076</v>
      </c>
      <c r="OH314" s="66" t="str">
        <f t="shared" si="1779"/>
        <v>kg/GJ delivered</v>
      </c>
      <c r="OI314" s="66" t="str">
        <f t="shared" si="1780"/>
        <v/>
      </c>
      <c r="OJ314" s="66" t="str">
        <f t="shared" si="1781"/>
        <v/>
      </c>
      <c r="OK314" s="66" t="str">
        <f t="shared" si="1782"/>
        <v/>
      </c>
      <c r="OL314" s="66" t="str">
        <f t="shared" si="1783"/>
        <v/>
      </c>
      <c r="OM314" s="66" t="str">
        <f t="shared" si="1784"/>
        <v/>
      </c>
      <c r="ON314" s="66" t="str">
        <f t="shared" si="1785"/>
        <v/>
      </c>
      <c r="OO314" s="66" t="str">
        <f t="shared" si="1786"/>
        <v/>
      </c>
      <c r="OP314" s="66" t="str">
        <f t="shared" si="1787"/>
        <v/>
      </c>
      <c r="OQ314" s="66" t="str">
        <f t="shared" si="1788"/>
        <v/>
      </c>
      <c r="OR314" s="66" t="str">
        <f t="shared" si="1789"/>
        <v/>
      </c>
      <c r="OS314" s="66" t="str">
        <f t="shared" si="1790"/>
        <v/>
      </c>
      <c r="OT314" s="66" t="str">
        <f t="shared" si="1791"/>
        <v/>
      </c>
      <c r="OU314" s="66" t="str">
        <f t="shared" si="1792"/>
        <v/>
      </c>
      <c r="OV314" s="66" t="str">
        <f t="shared" si="1793"/>
        <v/>
      </c>
      <c r="OW314" s="66" t="str">
        <f t="shared" si="1794"/>
        <v/>
      </c>
      <c r="OX314" s="66" t="str">
        <f t="shared" si="1795"/>
        <v/>
      </c>
      <c r="OY314" s="66" t="str">
        <f t="shared" si="1796"/>
        <v/>
      </c>
      <c r="OZ314" s="66" t="str">
        <f t="shared" si="1797"/>
        <v/>
      </c>
      <c r="PA314" s="66" t="str">
        <f t="shared" si="1798"/>
        <v/>
      </c>
      <c r="PB314" s="66" t="str">
        <f t="shared" si="1799"/>
        <v/>
      </c>
      <c r="PC314" s="66" t="str">
        <f t="shared" si="1800"/>
        <v/>
      </c>
      <c r="PD314" s="66" t="str">
        <f t="shared" si="1801"/>
        <v/>
      </c>
      <c r="PE314" s="66" t="str">
        <f t="shared" si="1802"/>
        <v/>
      </c>
      <c r="PF314" s="66" t="str">
        <f t="shared" si="1803"/>
        <v/>
      </c>
      <c r="PG314" s="66" t="str">
        <f t="shared" si="1804"/>
        <v/>
      </c>
      <c r="PH314" s="66" t="str">
        <f t="shared" si="1805"/>
        <v/>
      </c>
      <c r="PI314" s="66" t="str">
        <f t="shared" si="1806"/>
        <v/>
      </c>
      <c r="PJ314" s="66" t="str">
        <f t="shared" si="1807"/>
        <v/>
      </c>
      <c r="PK314" s="66" t="str">
        <f t="shared" si="1808"/>
        <v/>
      </c>
      <c r="PL314" s="66" t="str">
        <f t="shared" si="1809"/>
        <v/>
      </c>
      <c r="PM314" s="66" t="str">
        <f t="shared" si="1810"/>
        <v/>
      </c>
      <c r="PN314" s="66" t="str">
        <f t="shared" si="1811"/>
        <v/>
      </c>
      <c r="PO314" s="66" t="str">
        <f t="shared" si="1812"/>
        <v/>
      </c>
      <c r="PP314" s="66" t="str">
        <f t="shared" si="1813"/>
        <v/>
      </c>
      <c r="PQ314" s="66" t="str">
        <f t="shared" si="1814"/>
        <v/>
      </c>
      <c r="PR314" s="66" t="str">
        <f t="shared" si="1815"/>
        <v/>
      </c>
      <c r="PS314" s="66" t="str">
        <f t="shared" si="1816"/>
        <v/>
      </c>
      <c r="PT314" s="66" t="str">
        <f t="shared" si="1817"/>
        <v/>
      </c>
      <c r="PU314" s="66" t="str">
        <f t="shared" si="1818"/>
        <v/>
      </c>
      <c r="PV314" s="66" t="str">
        <f t="shared" si="1819"/>
        <v/>
      </c>
      <c r="PW314" s="66" t="str">
        <f t="shared" si="1820"/>
        <v/>
      </c>
      <c r="PX314" s="66" t="str">
        <f t="shared" si="1821"/>
        <v/>
      </c>
      <c r="PY314" s="66" t="str">
        <f t="shared" si="1822"/>
        <v/>
      </c>
      <c r="PZ314" s="66" t="str">
        <f t="shared" si="1823"/>
        <v/>
      </c>
      <c r="QA314" s="66" t="str">
        <f t="shared" si="1824"/>
        <v/>
      </c>
      <c r="QB314" s="66" t="str">
        <f t="shared" si="1825"/>
        <v/>
      </c>
      <c r="QC314" s="66" t="str">
        <f t="shared" si="1826"/>
        <v/>
      </c>
      <c r="QD314" s="66" t="str">
        <f t="shared" si="1827"/>
        <v/>
      </c>
      <c r="QE314" s="66" t="str">
        <f t="shared" si="1828"/>
        <v/>
      </c>
      <c r="QF314" s="66" t="str">
        <f t="shared" si="1829"/>
        <v/>
      </c>
      <c r="QG314" s="66" t="str">
        <f t="shared" si="1830"/>
        <v/>
      </c>
      <c r="QH314" s="66" t="str">
        <f t="shared" si="1831"/>
        <v/>
      </c>
      <c r="QI314" s="66" t="str">
        <f t="shared" si="1832"/>
        <v/>
      </c>
      <c r="QJ314" s="66" t="str">
        <f t="shared" si="1833"/>
        <v/>
      </c>
      <c r="QK314" s="66" t="str">
        <f t="shared" si="1834"/>
        <v/>
      </c>
      <c r="QL314" s="66" t="str">
        <f t="shared" si="1835"/>
        <v/>
      </c>
      <c r="QM314" s="66" t="str">
        <f t="shared" si="1836"/>
        <v/>
      </c>
      <c r="QN314" s="66" t="str">
        <f t="shared" si="1837"/>
        <v/>
      </c>
      <c r="QO314" s="66" t="str">
        <f t="shared" si="1838"/>
        <v/>
      </c>
      <c r="QP314" s="66" t="str">
        <f t="shared" si="1839"/>
        <v/>
      </c>
      <c r="QQ314" s="66" t="str">
        <f t="shared" si="1840"/>
        <v/>
      </c>
      <c r="QR314" s="66" t="str">
        <f t="shared" si="1841"/>
        <v/>
      </c>
      <c r="QS314" s="66" t="str">
        <f t="shared" si="1842"/>
        <v/>
      </c>
      <c r="QT314" s="66" t="str">
        <f t="shared" si="1843"/>
        <v/>
      </c>
      <c r="QU314" s="66" t="str">
        <f t="shared" si="1844"/>
        <v/>
      </c>
      <c r="QV314" s="66" t="str">
        <f t="shared" si="1845"/>
        <v/>
      </c>
      <c r="QW314" s="66" t="str">
        <f t="shared" si="1846"/>
        <v/>
      </c>
      <c r="QX314" s="66" t="str">
        <f t="shared" si="1847"/>
        <v/>
      </c>
      <c r="QY314" s="66" t="str">
        <f t="shared" si="1848"/>
        <v/>
      </c>
      <c r="QZ314" s="66" t="str">
        <f t="shared" si="1849"/>
        <v/>
      </c>
      <c r="RA314" s="66" t="str">
        <f t="shared" si="1850"/>
        <v/>
      </c>
      <c r="RB314" s="66" t="str">
        <f t="shared" si="1851"/>
        <v/>
      </c>
      <c r="RC314" s="66" t="str">
        <f t="shared" si="1852"/>
        <v/>
      </c>
      <c r="RD314" s="66" t="str">
        <f t="shared" si="1853"/>
        <v/>
      </c>
      <c r="RE314" s="66" t="str">
        <f t="shared" si="1854"/>
        <v/>
      </c>
      <c r="RF314" s="66" t="str">
        <f t="shared" si="1855"/>
        <v/>
      </c>
      <c r="RG314" s="66" t="str">
        <f t="shared" si="1856"/>
        <v/>
      </c>
      <c r="RH314" s="66" t="str">
        <f t="shared" si="1857"/>
        <v/>
      </c>
      <c r="RI314" s="66" t="str">
        <f t="shared" si="1858"/>
        <v/>
      </c>
      <c r="RJ314" s="66" t="str">
        <f t="shared" si="1859"/>
        <v/>
      </c>
      <c r="RK314" s="66" t="str">
        <f t="shared" si="1860"/>
        <v/>
      </c>
      <c r="RL314" s="66" t="str">
        <f t="shared" si="1861"/>
        <v/>
      </c>
      <c r="RM314" s="66" t="str">
        <f t="shared" si="1862"/>
        <v/>
      </c>
      <c r="RN314" s="66" t="str">
        <f t="shared" si="1863"/>
        <v/>
      </c>
      <c r="RO314" s="66" t="str">
        <f t="shared" si="1864"/>
        <v/>
      </c>
      <c r="RP314" s="66" t="str">
        <f t="shared" si="1865"/>
        <v/>
      </c>
      <c r="RQ314" s="66" t="str">
        <f t="shared" si="1866"/>
        <v/>
      </c>
      <c r="RR314" s="66" t="str">
        <f t="shared" si="1867"/>
        <v/>
      </c>
      <c r="RS314" s="66" t="str">
        <f t="shared" si="1868"/>
        <v/>
      </c>
      <c r="RT314" s="66" t="str">
        <f t="shared" si="1869"/>
        <v/>
      </c>
      <c r="RU314" s="66" t="str">
        <f t="shared" si="1870"/>
        <v/>
      </c>
      <c r="RV314" s="66" t="str">
        <f t="shared" si="1871"/>
        <v/>
      </c>
      <c r="RW314" s="66" t="str">
        <f t="shared" si="1872"/>
        <v/>
      </c>
      <c r="RX314" s="66" t="str">
        <f t="shared" si="1873"/>
        <v/>
      </c>
      <c r="RY314" s="66" t="str">
        <f t="shared" si="1874"/>
        <v/>
      </c>
      <c r="RZ314" s="66" t="str">
        <f t="shared" si="1875"/>
        <v/>
      </c>
      <c r="SA314" s="66" t="str">
        <f t="shared" si="1876"/>
        <v/>
      </c>
      <c r="SB314" s="66" t="str">
        <f t="shared" si="1877"/>
        <v/>
      </c>
      <c r="SC314" s="66" t="str">
        <f t="shared" si="1878"/>
        <v/>
      </c>
      <c r="SD314" s="66" t="str">
        <f t="shared" si="1879"/>
        <v/>
      </c>
      <c r="SE314" s="66" t="str">
        <f t="shared" si="1880"/>
        <v/>
      </c>
      <c r="SF314" s="66" t="str">
        <f t="shared" si="1881"/>
        <v/>
      </c>
      <c r="SG314" s="66" t="str">
        <f t="shared" si="1882"/>
        <v/>
      </c>
      <c r="SH314" s="66" t="str">
        <f t="shared" si="1883"/>
        <v/>
      </c>
      <c r="SI314" s="66" t="str">
        <f t="shared" si="1884"/>
        <v/>
      </c>
      <c r="SJ314" s="66" t="str">
        <f t="shared" si="1885"/>
        <v/>
      </c>
      <c r="SK314" s="66" t="str">
        <f t="shared" si="1886"/>
        <v/>
      </c>
      <c r="SL314" s="66" t="str">
        <f t="shared" si="1887"/>
        <v/>
      </c>
      <c r="SM314" s="66" t="str">
        <f t="shared" si="1888"/>
        <v/>
      </c>
      <c r="SN314" s="66" t="str">
        <f t="shared" si="1889"/>
        <v/>
      </c>
      <c r="SO314" s="66" t="str">
        <f t="shared" si="1890"/>
        <v/>
      </c>
      <c r="SP314" s="66" t="str">
        <f t="shared" si="1891"/>
        <v/>
      </c>
      <c r="SQ314" s="66" t="str">
        <f t="shared" si="1892"/>
        <v/>
      </c>
      <c r="SR314" s="66" t="str">
        <f t="shared" si="1893"/>
        <v/>
      </c>
      <c r="SS314" s="66" t="str">
        <f t="shared" si="1894"/>
        <v/>
      </c>
      <c r="ST314" s="66" t="str">
        <f t="shared" si="1895"/>
        <v/>
      </c>
      <c r="SU314" s="66" t="str">
        <f t="shared" si="1896"/>
        <v/>
      </c>
      <c r="SV314" s="66" t="str">
        <f t="shared" si="1897"/>
        <v/>
      </c>
      <c r="SW314" s="66" t="str">
        <f t="shared" si="1898"/>
        <v/>
      </c>
      <c r="SX314" s="66" t="str">
        <f t="shared" si="1899"/>
        <v/>
      </c>
      <c r="SY314" s="66" t="str">
        <f t="shared" si="1900"/>
        <v/>
      </c>
      <c r="SZ314" s="66" t="str">
        <f t="shared" si="1901"/>
        <v/>
      </c>
      <c r="TA314" s="66" t="str">
        <f t="shared" si="1902"/>
        <v/>
      </c>
      <c r="TB314" s="66" t="str">
        <f t="shared" si="1903"/>
        <v/>
      </c>
      <c r="TC314" s="66" t="str">
        <f t="shared" si="1904"/>
        <v/>
      </c>
      <c r="TD314" s="66" t="str">
        <f t="shared" si="1905"/>
        <v/>
      </c>
      <c r="TE314" s="66" t="str">
        <f t="shared" si="1906"/>
        <v/>
      </c>
      <c r="TF314" s="66" t="str">
        <f t="shared" si="1907"/>
        <v/>
      </c>
      <c r="TG314" s="66" t="str">
        <f t="shared" si="1908"/>
        <v/>
      </c>
      <c r="TH314" s="66" t="str">
        <f t="shared" si="1909"/>
        <v/>
      </c>
      <c r="TI314" s="66" t="str">
        <f t="shared" si="1910"/>
        <v/>
      </c>
      <c r="TJ314" s="66" t="str">
        <f t="shared" si="1911"/>
        <v/>
      </c>
      <c r="TK314" s="66" t="str">
        <f t="shared" si="1912"/>
        <v/>
      </c>
      <c r="TL314" s="66" t="str">
        <f t="shared" si="1913"/>
        <v/>
      </c>
      <c r="TM314" s="66" t="str">
        <f t="shared" si="1914"/>
        <v/>
      </c>
      <c r="TN314" s="66" t="str">
        <f t="shared" si="1915"/>
        <v/>
      </c>
      <c r="TO314" s="66" t="str">
        <f t="shared" si="1916"/>
        <v/>
      </c>
      <c r="TP314" s="66" t="str">
        <f t="shared" si="1917"/>
        <v/>
      </c>
      <c r="TQ314" s="66" t="str">
        <f t="shared" si="1918"/>
        <v/>
      </c>
      <c r="TR314" s="66" t="str">
        <f t="shared" si="1919"/>
        <v/>
      </c>
      <c r="TS314" s="66" t="str">
        <f t="shared" si="1920"/>
        <v/>
      </c>
      <c r="TT314" s="66" t="str">
        <f t="shared" si="1921"/>
        <v/>
      </c>
      <c r="TU314" s="66" t="str">
        <f t="shared" si="1922"/>
        <v/>
      </c>
      <c r="TV314" s="66" t="str">
        <f t="shared" si="1923"/>
        <v/>
      </c>
      <c r="TW314" s="66" t="str">
        <f t="shared" si="1924"/>
        <v/>
      </c>
      <c r="TX314" s="66" t="str">
        <f t="shared" si="1925"/>
        <v/>
      </c>
      <c r="TY314" s="66" t="str">
        <f t="shared" si="1926"/>
        <v/>
      </c>
      <c r="TZ314" s="66" t="str">
        <f t="shared" si="1927"/>
        <v/>
      </c>
      <c r="UA314" s="66" t="str">
        <f t="shared" si="1928"/>
        <v/>
      </c>
      <c r="UB314" s="66" t="str">
        <f t="shared" si="1929"/>
        <v/>
      </c>
      <c r="UC314" s="66" t="str">
        <f t="shared" si="1930"/>
        <v/>
      </c>
      <c r="UD314" s="66" t="str">
        <f t="shared" si="1931"/>
        <v/>
      </c>
      <c r="UE314" s="66" t="str">
        <f t="shared" si="1932"/>
        <v/>
      </c>
      <c r="UF314" s="66" t="str">
        <f t="shared" si="1933"/>
        <v/>
      </c>
      <c r="UG314" s="66" t="str">
        <f t="shared" si="1934"/>
        <v/>
      </c>
      <c r="UH314" s="66" t="str">
        <f t="shared" si="1935"/>
        <v/>
      </c>
      <c r="UI314" s="66" t="str">
        <f t="shared" si="1936"/>
        <v/>
      </c>
      <c r="UJ314" s="66" t="str">
        <f t="shared" si="1937"/>
        <v/>
      </c>
      <c r="UK314" s="66" t="str">
        <f t="shared" si="1938"/>
        <v/>
      </c>
      <c r="UL314" s="66" t="str">
        <f t="shared" si="1939"/>
        <v/>
      </c>
      <c r="UM314" s="66" t="str">
        <f t="shared" si="1940"/>
        <v/>
      </c>
      <c r="UN314" s="66" t="str">
        <f t="shared" si="1941"/>
        <v/>
      </c>
      <c r="UO314" s="66" t="str">
        <f t="shared" si="1942"/>
        <v/>
      </c>
      <c r="UP314" s="66" t="str">
        <f t="shared" si="1943"/>
        <v/>
      </c>
      <c r="UQ314" s="66" t="str">
        <f t="shared" si="1944"/>
        <v/>
      </c>
      <c r="UR314" s="66" t="str">
        <f t="shared" si="1945"/>
        <v/>
      </c>
      <c r="US314" s="66" t="str">
        <f t="shared" si="1946"/>
        <v/>
      </c>
      <c r="UT314" s="66" t="str">
        <f t="shared" si="1947"/>
        <v/>
      </c>
      <c r="UU314" s="66" t="str">
        <f t="shared" si="1948"/>
        <v/>
      </c>
      <c r="UV314" s="66" t="str">
        <f t="shared" si="1949"/>
        <v/>
      </c>
      <c r="UW314" s="66" t="str">
        <f t="shared" si="1950"/>
        <v/>
      </c>
      <c r="UX314" s="66" t="str">
        <f t="shared" si="1951"/>
        <v/>
      </c>
      <c r="UY314" s="66" t="str">
        <f t="shared" si="1952"/>
        <v/>
      </c>
      <c r="UZ314" s="66" t="str">
        <f t="shared" si="1953"/>
        <v/>
      </c>
      <c r="VA314" s="66" t="str">
        <f t="shared" si="1954"/>
        <v/>
      </c>
      <c r="VB314" s="66" t="str">
        <f t="shared" si="1955"/>
        <v/>
      </c>
      <c r="VC314" s="66" t="str">
        <f t="shared" si="1956"/>
        <v/>
      </c>
      <c r="VD314" s="66" t="str">
        <f t="shared" si="1957"/>
        <v/>
      </c>
      <c r="VE314" s="66" t="str">
        <f t="shared" si="1958"/>
        <v/>
      </c>
      <c r="VF314" s="66" t="str">
        <f t="shared" si="1959"/>
        <v/>
      </c>
      <c r="VG314" s="66" t="str">
        <f t="shared" si="1960"/>
        <v/>
      </c>
      <c r="VH314" s="66" t="str">
        <f t="shared" si="1961"/>
        <v/>
      </c>
      <c r="VI314" s="66" t="str">
        <f t="shared" si="1962"/>
        <v/>
      </c>
      <c r="VJ314" s="66" t="str">
        <f t="shared" si="1963"/>
        <v/>
      </c>
      <c r="VK314" s="66" t="str">
        <f t="shared" si="1964"/>
        <v/>
      </c>
      <c r="VL314" s="66" t="str">
        <f t="shared" si="1965"/>
        <v/>
      </c>
      <c r="VM314" s="66" t="str">
        <f t="shared" si="1966"/>
        <v/>
      </c>
      <c r="VN314" s="66" t="str">
        <f t="shared" si="1967"/>
        <v/>
      </c>
      <c r="VO314" s="66" t="str">
        <f t="shared" si="1968"/>
        <v/>
      </c>
      <c r="VP314" s="66" t="str">
        <f t="shared" si="1969"/>
        <v/>
      </c>
      <c r="VQ314" s="66" t="str">
        <f t="shared" si="1970"/>
        <v/>
      </c>
      <c r="VR314" s="66" t="str">
        <f t="shared" si="1971"/>
        <v/>
      </c>
      <c r="VS314" s="66" t="str">
        <f t="shared" si="1972"/>
        <v/>
      </c>
      <c r="VT314" s="66" t="str">
        <f t="shared" si="1973"/>
        <v/>
      </c>
      <c r="VU314" s="66" t="str">
        <f t="shared" si="1974"/>
        <v/>
      </c>
      <c r="VV314" s="66" t="str">
        <f t="shared" si="1975"/>
        <v/>
      </c>
      <c r="VW314" s="66" t="str">
        <f t="shared" si="1976"/>
        <v/>
      </c>
      <c r="VX314" s="66" t="str">
        <f t="shared" si="1977"/>
        <v/>
      </c>
      <c r="VY314" s="66" t="str">
        <f t="shared" si="1978"/>
        <v/>
      </c>
      <c r="VZ314" s="66" t="str">
        <f t="shared" si="1979"/>
        <v/>
      </c>
      <c r="WA314" s="66" t="str">
        <f t="shared" si="1980"/>
        <v/>
      </c>
      <c r="WB314" s="66" t="str">
        <f t="shared" si="1981"/>
        <v/>
      </c>
      <c r="WC314" s="66" t="str">
        <f t="shared" si="1982"/>
        <v/>
      </c>
      <c r="WD314" s="66" t="str">
        <f t="shared" si="1983"/>
        <v/>
      </c>
      <c r="WE314" s="66" t="str">
        <f t="shared" si="1984"/>
        <v/>
      </c>
      <c r="WF314" s="66" t="str">
        <f t="shared" si="1985"/>
        <v/>
      </c>
      <c r="WG314" s="66" t="str">
        <f t="shared" si="1986"/>
        <v/>
      </c>
      <c r="WH314" s="66" t="str">
        <f t="shared" si="1987"/>
        <v/>
      </c>
      <c r="WI314" s="66" t="str">
        <f t="shared" si="1988"/>
        <v/>
      </c>
      <c r="WJ314" s="66" t="str">
        <f t="shared" si="1989"/>
        <v/>
      </c>
      <c r="WK314" s="66" t="str">
        <f t="shared" si="1990"/>
        <v/>
      </c>
      <c r="WL314" s="66" t="str">
        <f t="shared" si="1991"/>
        <v/>
      </c>
      <c r="WM314" s="66" t="str">
        <f t="shared" si="1992"/>
        <v/>
      </c>
      <c r="WN314" s="66" t="str">
        <f t="shared" si="1993"/>
        <v/>
      </c>
      <c r="WO314" s="66" t="str">
        <f t="shared" si="1994"/>
        <v/>
      </c>
      <c r="WP314" s="66" t="str">
        <f t="shared" si="1995"/>
        <v/>
      </c>
      <c r="WQ314" s="66" t="str">
        <f t="shared" si="1996"/>
        <v/>
      </c>
      <c r="WR314" s="66" t="str">
        <f t="shared" si="1997"/>
        <v/>
      </c>
      <c r="WS314" s="66" t="str">
        <f t="shared" si="1998"/>
        <v/>
      </c>
      <c r="WT314" s="66" t="str">
        <f t="shared" si="1999"/>
        <v/>
      </c>
      <c r="WU314" s="66" t="str">
        <f t="shared" si="2000"/>
        <v/>
      </c>
      <c r="WV314" s="66" t="str">
        <f t="shared" si="2001"/>
        <v/>
      </c>
      <c r="WW314" s="66" t="str">
        <f t="shared" si="2002"/>
        <v/>
      </c>
      <c r="WX314" s="66" t="str">
        <f t="shared" si="2003"/>
        <v/>
      </c>
      <c r="WY314" s="66" t="str">
        <f t="shared" si="2004"/>
        <v/>
      </c>
      <c r="WZ314" s="66" t="str">
        <f t="shared" si="2005"/>
        <v/>
      </c>
      <c r="XA314" s="66" t="str">
        <f t="shared" si="2006"/>
        <v/>
      </c>
      <c r="XB314" s="66" t="str">
        <f t="shared" si="2007"/>
        <v/>
      </c>
      <c r="XC314" s="66" t="str">
        <f t="shared" si="2008"/>
        <v/>
      </c>
      <c r="XD314" s="66" t="str">
        <f t="shared" si="2009"/>
        <v/>
      </c>
      <c r="XE314" s="66" t="str">
        <f t="shared" si="2010"/>
        <v/>
      </c>
      <c r="XF314" s="66" t="str">
        <f t="shared" si="2011"/>
        <v/>
      </c>
      <c r="XG314" s="66" t="str">
        <f t="shared" si="2012"/>
        <v/>
      </c>
      <c r="XH314" s="66" t="str">
        <f t="shared" si="2013"/>
        <v/>
      </c>
      <c r="XI314" s="66" t="str">
        <f t="shared" si="2014"/>
        <v/>
      </c>
      <c r="XJ314" s="66" t="str">
        <f t="shared" si="2015"/>
        <v/>
      </c>
      <c r="XK314" s="66" t="str">
        <f t="shared" si="2016"/>
        <v/>
      </c>
      <c r="XL314" s="66" t="str">
        <f t="shared" si="2017"/>
        <v/>
      </c>
      <c r="XM314" s="66" t="str">
        <f t="shared" si="2018"/>
        <v/>
      </c>
      <c r="XN314" s="66" t="str">
        <f t="shared" si="2019"/>
        <v/>
      </c>
      <c r="XO314" s="66" t="str">
        <f t="shared" si="2020"/>
        <v/>
      </c>
      <c r="XP314" s="66" t="str">
        <f t="shared" si="2021"/>
        <v/>
      </c>
      <c r="XQ314" s="66" t="str">
        <f t="shared" si="2022"/>
        <v/>
      </c>
      <c r="XR314" s="66" t="str">
        <f t="shared" si="2023"/>
        <v/>
      </c>
      <c r="XS314" s="66" t="str">
        <f t="shared" si="2024"/>
        <v/>
      </c>
      <c r="XT314" s="66" t="str">
        <f t="shared" si="2025"/>
        <v/>
      </c>
      <c r="XU314" s="66" t="str">
        <f t="shared" si="2026"/>
        <v/>
      </c>
      <c r="XV314" s="66" t="str">
        <f t="shared" si="2027"/>
        <v/>
      </c>
      <c r="XW314" s="66" t="str">
        <f t="shared" si="2028"/>
        <v/>
      </c>
      <c r="XX314" s="66" t="str">
        <f t="shared" si="2029"/>
        <v/>
      </c>
      <c r="XY314" s="66" t="str">
        <f t="shared" si="2030"/>
        <v/>
      </c>
      <c r="XZ314" s="66" t="str">
        <f t="shared" si="2031"/>
        <v/>
      </c>
      <c r="YA314" s="66" t="str">
        <f t="shared" si="2032"/>
        <v/>
      </c>
      <c r="YB314" s="66" t="str">
        <f t="shared" si="2033"/>
        <v/>
      </c>
      <c r="YC314" s="66" t="str">
        <f t="shared" si="2034"/>
        <v/>
      </c>
      <c r="YD314" s="66" t="str">
        <f t="shared" si="2035"/>
        <v/>
      </c>
      <c r="YE314" s="66" t="str">
        <f t="shared" si="2036"/>
        <v/>
      </c>
      <c r="YF314" s="66" t="str">
        <f t="shared" si="2037"/>
        <v/>
      </c>
      <c r="YG314" s="66" t="str">
        <f t="shared" si="2038"/>
        <v/>
      </c>
      <c r="YH314" s="66" t="str">
        <f t="shared" si="2039"/>
        <v/>
      </c>
      <c r="YI314" s="66" t="str">
        <f t="shared" si="2040"/>
        <v/>
      </c>
      <c r="YJ314" s="66" t="str">
        <f t="shared" si="2041"/>
        <v/>
      </c>
      <c r="YK314" s="66" t="str">
        <f t="shared" si="2042"/>
        <v/>
      </c>
      <c r="YL314" s="66" t="str">
        <f t="shared" si="2043"/>
        <v/>
      </c>
      <c r="YM314" s="66" t="str">
        <f t="shared" si="2044"/>
        <v/>
      </c>
      <c r="YN314" s="66" t="str">
        <f t="shared" si="2045"/>
        <v/>
      </c>
      <c r="YO314" s="66" t="str">
        <f t="shared" si="2046"/>
        <v/>
      </c>
      <c r="YP314" s="66" t="str">
        <f t="shared" si="2047"/>
        <v/>
      </c>
      <c r="YQ314" s="66" t="str">
        <f t="shared" si="2048"/>
        <v/>
      </c>
      <c r="YR314" s="66" t="str">
        <f t="shared" si="2049"/>
        <v/>
      </c>
      <c r="YS314" s="66" t="str">
        <f t="shared" si="2050"/>
        <v/>
      </c>
      <c r="YT314" s="66" t="str">
        <f t="shared" si="2051"/>
        <v/>
      </c>
      <c r="YU314" s="66" t="str">
        <f t="shared" si="2052"/>
        <v/>
      </c>
      <c r="YV314" s="66" t="str">
        <f t="shared" si="2053"/>
        <v/>
      </c>
      <c r="YW314" s="66" t="str">
        <f t="shared" si="2054"/>
        <v/>
      </c>
      <c r="YX314" s="66" t="str">
        <f t="shared" si="2055"/>
        <v/>
      </c>
      <c r="YY314" s="66" t="str">
        <f t="shared" si="2056"/>
        <v/>
      </c>
      <c r="YZ314" s="66" t="str">
        <f t="shared" si="2057"/>
        <v/>
      </c>
      <c r="ZA314" s="66" t="str">
        <f t="shared" si="2058"/>
        <v/>
      </c>
      <c r="ZB314" s="66" t="str">
        <f t="shared" si="2059"/>
        <v/>
      </c>
      <c r="ZC314" s="66" t="str">
        <f t="shared" si="2060"/>
        <v/>
      </c>
      <c r="ZD314" s="66" t="str">
        <f t="shared" si="2061"/>
        <v/>
      </c>
      <c r="ZE314" s="66" t="str">
        <f t="shared" si="2062"/>
        <v/>
      </c>
      <c r="ZF314" s="66" t="str">
        <f t="shared" si="2063"/>
        <v/>
      </c>
      <c r="ZG314" s="66" t="str">
        <f t="shared" si="2064"/>
        <v/>
      </c>
      <c r="ZH314" s="66" t="str">
        <f t="shared" si="2065"/>
        <v/>
      </c>
      <c r="ZI314" s="66" t="str">
        <f t="shared" si="2066"/>
        <v/>
      </c>
      <c r="ZJ314" s="66" t="str">
        <f t="shared" si="2067"/>
        <v/>
      </c>
      <c r="ZK314" s="66" t="str">
        <f t="shared" si="2068"/>
        <v/>
      </c>
      <c r="ZL314" s="66" t="str">
        <f t="shared" si="2069"/>
        <v/>
      </c>
      <c r="ZM314" s="66" t="str">
        <f t="shared" si="2070"/>
        <v/>
      </c>
      <c r="ZN314" s="66" t="str">
        <f t="shared" si="2071"/>
        <v/>
      </c>
      <c r="ZO314" s="66" t="str">
        <f t="shared" si="2072"/>
        <v/>
      </c>
      <c r="ZP314" s="66" t="str">
        <f t="shared" si="2073"/>
        <v/>
      </c>
      <c r="ZQ314" s="66" t="str">
        <f t="shared" si="2074"/>
        <v/>
      </c>
      <c r="ZR314" s="66" t="str">
        <f t="shared" si="2075"/>
        <v/>
      </c>
      <c r="ZS314" s="66" t="str">
        <f t="shared" si="2076"/>
        <v/>
      </c>
      <c r="ZT314" s="66" t="str">
        <f t="shared" si="2077"/>
        <v/>
      </c>
      <c r="ZU314" s="66" t="str">
        <f t="shared" si="2078"/>
        <v/>
      </c>
      <c r="ZV314" s="66" t="str">
        <f t="shared" si="2079"/>
        <v/>
      </c>
      <c r="ZW314" s="66" t="str">
        <f t="shared" si="2080"/>
        <v/>
      </c>
      <c r="ZX314" s="66" t="str">
        <f t="shared" si="2081"/>
        <v/>
      </c>
      <c r="ZY314" s="66" t="str">
        <f t="shared" si="2082"/>
        <v/>
      </c>
      <c r="ZZ314" s="66" t="str">
        <f t="shared" si="2083"/>
        <v/>
      </c>
      <c r="AAA314" s="66" t="str">
        <f t="shared" si="2084"/>
        <v/>
      </c>
      <c r="AAB314" s="66" t="str">
        <f t="shared" si="2085"/>
        <v/>
      </c>
      <c r="AAC314" s="66" t="str">
        <f t="shared" si="2086"/>
        <v/>
      </c>
      <c r="AAD314" s="66" t="str">
        <f t="shared" si="2087"/>
        <v/>
      </c>
      <c r="AAE314" s="66" t="str">
        <f t="shared" si="2088"/>
        <v/>
      </c>
      <c r="AAF314" s="66" t="str">
        <f t="shared" si="2089"/>
        <v/>
      </c>
      <c r="AAG314" s="66" t="str">
        <f t="shared" si="2090"/>
        <v/>
      </c>
      <c r="AAH314" s="66" t="str">
        <f t="shared" si="2091"/>
        <v/>
      </c>
      <c r="AAI314" s="66" t="str">
        <f t="shared" si="2092"/>
        <v/>
      </c>
      <c r="AAJ314" s="66" t="str">
        <f t="shared" si="2093"/>
        <v/>
      </c>
      <c r="AAK314" s="66" t="str">
        <f t="shared" si="2094"/>
        <v/>
      </c>
      <c r="AAL314" s="66" t="str">
        <f t="shared" si="2095"/>
        <v/>
      </c>
      <c r="AAM314" s="66" t="str">
        <f t="shared" si="2096"/>
        <v/>
      </c>
      <c r="AAN314" s="66" t="str">
        <f t="shared" si="2097"/>
        <v/>
      </c>
      <c r="AAO314" s="66" t="str">
        <f t="shared" si="2098"/>
        <v/>
      </c>
      <c r="AAP314" s="66" t="str">
        <f t="shared" si="2099"/>
        <v/>
      </c>
      <c r="AAQ314" s="66" t="str">
        <f t="shared" si="2100"/>
        <v/>
      </c>
      <c r="AAR314" s="66" t="str">
        <f t="shared" si="2101"/>
        <v/>
      </c>
      <c r="AAS314" s="66" t="str">
        <f t="shared" si="2102"/>
        <v/>
      </c>
      <c r="AAT314" s="66" t="str">
        <f t="shared" si="2103"/>
        <v/>
      </c>
      <c r="AAU314" s="66" t="str">
        <f t="shared" si="2104"/>
        <v/>
      </c>
      <c r="AAV314" s="66" t="str">
        <f t="shared" si="2105"/>
        <v/>
      </c>
      <c r="AAW314" s="66" t="str">
        <f t="shared" si="2106"/>
        <v/>
      </c>
      <c r="AAX314" s="66" t="str">
        <f t="shared" si="2107"/>
        <v/>
      </c>
      <c r="AAY314" s="66" t="str">
        <f t="shared" si="2108"/>
        <v/>
      </c>
      <c r="AAZ314" s="66" t="str">
        <f t="shared" si="2109"/>
        <v/>
      </c>
      <c r="ABA314" s="66" t="str">
        <f t="shared" si="2110"/>
        <v/>
      </c>
      <c r="ABB314" s="66" t="str">
        <f t="shared" si="2111"/>
        <v/>
      </c>
      <c r="ABC314" s="66" t="str">
        <f t="shared" si="2112"/>
        <v/>
      </c>
      <c r="ABD314" s="66" t="str">
        <f t="shared" si="2113"/>
        <v/>
      </c>
      <c r="ABE314" s="66" t="str">
        <f t="shared" si="2114"/>
        <v/>
      </c>
      <c r="ABF314" s="66" t="str">
        <f t="shared" si="2115"/>
        <v/>
      </c>
      <c r="ABG314" s="66" t="str">
        <f t="shared" si="2116"/>
        <v/>
      </c>
      <c r="ABH314" s="66" t="str">
        <f t="shared" si="2117"/>
        <v/>
      </c>
      <c r="ABI314" s="66" t="str">
        <f t="shared" si="2118"/>
        <v/>
      </c>
      <c r="ABJ314" s="66" t="str">
        <f t="shared" si="2119"/>
        <v/>
      </c>
      <c r="ABK314" s="66" t="str">
        <f t="shared" si="2120"/>
        <v/>
      </c>
      <c r="ABL314" s="66" t="str">
        <f t="shared" si="2121"/>
        <v/>
      </c>
      <c r="ABM314" s="66" t="str">
        <f t="shared" si="2122"/>
        <v/>
      </c>
      <c r="ABN314" s="66" t="str">
        <f t="shared" si="2123"/>
        <v/>
      </c>
      <c r="ABO314" s="66" t="str">
        <f t="shared" si="2124"/>
        <v/>
      </c>
      <c r="ABP314" s="66" t="str">
        <f t="shared" si="2125"/>
        <v/>
      </c>
      <c r="ABQ314" s="66" t="str">
        <f t="shared" si="2126"/>
        <v/>
      </c>
      <c r="ABR314" s="66" t="str">
        <f t="shared" si="2127"/>
        <v/>
      </c>
      <c r="ABS314" s="66" t="str">
        <f t="shared" si="2128"/>
        <v/>
      </c>
      <c r="ABT314" s="66" t="str">
        <f t="shared" si="2129"/>
        <v/>
      </c>
      <c r="ABU314" s="66" t="str">
        <f t="shared" si="2130"/>
        <v/>
      </c>
      <c r="ABV314" s="66" t="str">
        <f t="shared" si="2131"/>
        <v/>
      </c>
      <c r="ABW314" s="66" t="str">
        <f t="shared" si="2132"/>
        <v/>
      </c>
      <c r="ABX314" s="66" t="str">
        <f t="shared" si="2133"/>
        <v/>
      </c>
      <c r="ABY314" s="66" t="str">
        <f t="shared" si="2134"/>
        <v/>
      </c>
      <c r="ABZ314" s="66" t="str">
        <f t="shared" si="2135"/>
        <v/>
      </c>
      <c r="ACA314" s="66" t="str">
        <f t="shared" si="2136"/>
        <v/>
      </c>
      <c r="ACB314" s="66" t="str">
        <f t="shared" si="2137"/>
        <v/>
      </c>
      <c r="ACC314" s="66" t="str">
        <f t="shared" si="2138"/>
        <v/>
      </c>
      <c r="ACD314" s="66" t="str">
        <f t="shared" si="2139"/>
        <v/>
      </c>
      <c r="ACE314" s="66" t="str">
        <f t="shared" si="2140"/>
        <v/>
      </c>
      <c r="ACF314" s="66" t="str">
        <f t="shared" si="2141"/>
        <v/>
      </c>
      <c r="ACG314" s="66" t="str">
        <f t="shared" si="2142"/>
        <v/>
      </c>
      <c r="ACH314" s="66" t="str">
        <f t="shared" si="2143"/>
        <v/>
      </c>
      <c r="ACI314" s="66" t="str">
        <f t="shared" si="2144"/>
        <v/>
      </c>
      <c r="ACJ314" s="66" t="str">
        <f t="shared" si="2145"/>
        <v/>
      </c>
      <c r="ACK314" s="66" t="str">
        <f t="shared" si="2146"/>
        <v/>
      </c>
      <c r="ACL314" s="66" t="str">
        <f t="shared" si="2147"/>
        <v/>
      </c>
      <c r="ACM314" s="66" t="str">
        <f t="shared" ref="ACM314:ACN314" si="2208">IF(AND(ACS$3="Unit", ACL314=""), "", IF(AND(ACS$3="Unit", ACL314="-"),"", IF(ACS$3="Unit", "kg/GJ delivered", IF(AND(NY314&lt;&gt;"", NY314&lt;&gt;"-", NX314="-"),"", IF($H314="","", IF(NX314="nd", "",IF(NX314="&lt;n.a.&gt;", "", IF(NY314="#/MJ", "", IF(NY314="kg/GJ delivered",NX314,IF(NY314="g/MJ delivered",NX314,IF(NY314="kg/MJ delivered",NX314*1000,IF(NY314="mg/MJ delivered",NX314/1000,IF(NY314="g/kg",((NX314)*(1/$I314)*(1/$H314)),IF(NY314="mg/kg",((NX314/1000)*(1/$I314)*(1/$H314)),IF(NY314="mg/MJ delivered",NX314/1000,IF(NY314="-","","Error"))))))))))))))))</f>
        <v/>
      </c>
      <c r="ACN314" s="66" t="str">
        <f t="shared" si="2208"/>
        <v/>
      </c>
      <c r="ACO314" s="66" t="str">
        <f t="shared" si="2149"/>
        <v/>
      </c>
      <c r="ACP314" s="66" t="str">
        <f t="shared" si="2150"/>
        <v/>
      </c>
      <c r="ACQ314" s="66" t="str">
        <f t="shared" si="2151"/>
        <v/>
      </c>
      <c r="ACR314" s="66" t="str">
        <f t="shared" si="2152"/>
        <v/>
      </c>
      <c r="ACS314" s="66" t="str">
        <f t="shared" si="2153"/>
        <v/>
      </c>
      <c r="ACT314" s="66" t="str">
        <f t="shared" si="2154"/>
        <v/>
      </c>
    </row>
    <row r="315" spans="2:774" ht="15.75" customHeight="1" x14ac:dyDescent="0.25">
      <c r="B315" s="66">
        <v>368</v>
      </c>
      <c r="C315" s="66" t="s">
        <v>1283</v>
      </c>
      <c r="D315" s="66" t="s">
        <v>1674</v>
      </c>
      <c r="E315" s="156" t="s">
        <v>1607</v>
      </c>
      <c r="F315" s="66" t="s">
        <v>497</v>
      </c>
      <c r="G315" s="66" t="s">
        <v>492</v>
      </c>
      <c r="H315" s="126">
        <f>'Thermal Efficiency'!$I$23</f>
        <v>0.24069230769230771</v>
      </c>
      <c r="I315" s="130">
        <f>'Heating Values'!$D$6</f>
        <v>13.95</v>
      </c>
      <c r="J315" s="66" t="str">
        <f t="shared" si="2201"/>
        <v>Firewood, Improved, IN</v>
      </c>
      <c r="K315" s="66" t="s">
        <v>1253</v>
      </c>
      <c r="L315" s="161"/>
      <c r="M315" s="161"/>
      <c r="N315" s="161"/>
      <c r="O315" s="66" t="s">
        <v>1188</v>
      </c>
      <c r="P315" s="66" t="str">
        <f t="shared" si="2205"/>
        <v>IN</v>
      </c>
      <c r="Q315" s="66" t="s">
        <v>2</v>
      </c>
      <c r="R315" s="162">
        <v>45</v>
      </c>
      <c r="S315" s="158" t="s">
        <v>523</v>
      </c>
      <c r="T315" s="158" t="s">
        <v>128</v>
      </c>
      <c r="U315" s="158" t="s">
        <v>128</v>
      </c>
      <c r="V315" s="158" t="s">
        <v>128</v>
      </c>
      <c r="W315" s="158" t="s">
        <v>128</v>
      </c>
      <c r="X315" s="158" t="s">
        <v>128</v>
      </c>
      <c r="Y315" s="158" t="s">
        <v>128</v>
      </c>
      <c r="Z315" s="158" t="s">
        <v>128</v>
      </c>
      <c r="AA315" s="158" t="s">
        <v>128</v>
      </c>
      <c r="AB315" s="158" t="s">
        <v>128</v>
      </c>
      <c r="AC315" s="158" t="s">
        <v>128</v>
      </c>
      <c r="AD315" s="158" t="s">
        <v>128</v>
      </c>
      <c r="AE315" s="158" t="s">
        <v>128</v>
      </c>
      <c r="AF315" s="158" t="s">
        <v>128</v>
      </c>
      <c r="AG315" s="158" t="s">
        <v>128</v>
      </c>
      <c r="AH315" s="158" t="s">
        <v>128</v>
      </c>
      <c r="AI315" s="158" t="s">
        <v>128</v>
      </c>
      <c r="AJ315" s="158" t="s">
        <v>128</v>
      </c>
      <c r="AK315" s="158" t="s">
        <v>128</v>
      </c>
      <c r="AL315" s="158" t="s">
        <v>128</v>
      </c>
      <c r="AM315" s="158" t="s">
        <v>128</v>
      </c>
      <c r="AN315" s="158" t="s">
        <v>128</v>
      </c>
      <c r="AO315" s="158" t="s">
        <v>128</v>
      </c>
      <c r="AP315" s="158" t="s">
        <v>128</v>
      </c>
      <c r="AQ315" s="158" t="s">
        <v>128</v>
      </c>
      <c r="AR315" s="158" t="s">
        <v>128</v>
      </c>
      <c r="AS315" s="158" t="s">
        <v>128</v>
      </c>
      <c r="AT315" s="158" t="s">
        <v>128</v>
      </c>
      <c r="AU315" s="158" t="s">
        <v>128</v>
      </c>
      <c r="AV315" s="158" t="s">
        <v>128</v>
      </c>
      <c r="AW315" s="158" t="s">
        <v>128</v>
      </c>
      <c r="AX315" s="158" t="s">
        <v>128</v>
      </c>
      <c r="AY315" s="158" t="s">
        <v>128</v>
      </c>
      <c r="AZ315" s="158" t="s">
        <v>128</v>
      </c>
      <c r="BA315" s="158" t="s">
        <v>128</v>
      </c>
      <c r="BB315" s="158" t="s">
        <v>128</v>
      </c>
      <c r="BC315" s="158" t="s">
        <v>128</v>
      </c>
      <c r="BD315" s="158" t="s">
        <v>128</v>
      </c>
      <c r="BE315" s="158" t="s">
        <v>128</v>
      </c>
      <c r="BF315" s="158" t="s">
        <v>128</v>
      </c>
      <c r="BG315" s="158" t="s">
        <v>128</v>
      </c>
      <c r="BH315" s="158" t="s">
        <v>128</v>
      </c>
      <c r="BI315" s="158" t="s">
        <v>128</v>
      </c>
      <c r="BJ315" s="158" t="s">
        <v>128</v>
      </c>
      <c r="BK315" s="158" t="s">
        <v>128</v>
      </c>
      <c r="BL315" s="158" t="s">
        <v>128</v>
      </c>
      <c r="BM315" s="158" t="s">
        <v>128</v>
      </c>
      <c r="BN315" s="158" t="s">
        <v>128</v>
      </c>
      <c r="BO315" s="158" t="s">
        <v>128</v>
      </c>
      <c r="BP315" s="158" t="s">
        <v>128</v>
      </c>
      <c r="BQ315" s="158" t="s">
        <v>128</v>
      </c>
      <c r="BR315" s="158" t="s">
        <v>128</v>
      </c>
      <c r="BS315" s="158" t="s">
        <v>128</v>
      </c>
      <c r="BT315" s="158" t="s">
        <v>128</v>
      </c>
      <c r="BU315" s="158" t="s">
        <v>128</v>
      </c>
      <c r="BV315" s="158" t="s">
        <v>128</v>
      </c>
      <c r="BW315" s="158" t="s">
        <v>128</v>
      </c>
      <c r="BX315" s="158" t="s">
        <v>128</v>
      </c>
      <c r="BY315" s="158" t="s">
        <v>128</v>
      </c>
      <c r="BZ315" s="158" t="s">
        <v>128</v>
      </c>
      <c r="CA315" s="158" t="s">
        <v>128</v>
      </c>
      <c r="CB315" s="158" t="s">
        <v>128</v>
      </c>
      <c r="CC315" s="158" t="s">
        <v>128</v>
      </c>
      <c r="CD315" s="158" t="s">
        <v>128</v>
      </c>
      <c r="CE315" s="158" t="s">
        <v>128</v>
      </c>
      <c r="CF315" s="158" t="s">
        <v>128</v>
      </c>
      <c r="CG315" s="158" t="s">
        <v>128</v>
      </c>
      <c r="CH315" s="158" t="s">
        <v>128</v>
      </c>
      <c r="CI315" s="158" t="s">
        <v>128</v>
      </c>
      <c r="CJ315" s="158" t="s">
        <v>128</v>
      </c>
      <c r="CK315" s="158" t="s">
        <v>128</v>
      </c>
      <c r="CL315" s="158" t="s">
        <v>128</v>
      </c>
      <c r="CM315" s="158" t="s">
        <v>128</v>
      </c>
      <c r="CN315" s="158" t="s">
        <v>128</v>
      </c>
      <c r="CO315" s="158" t="s">
        <v>128</v>
      </c>
      <c r="CP315" s="158" t="s">
        <v>128</v>
      </c>
      <c r="CQ315" s="158" t="s">
        <v>128</v>
      </c>
      <c r="CR315" s="158" t="s">
        <v>128</v>
      </c>
      <c r="CS315" s="158" t="s">
        <v>128</v>
      </c>
      <c r="CT315" s="158" t="s">
        <v>128</v>
      </c>
      <c r="CU315" s="158" t="s">
        <v>128</v>
      </c>
      <c r="CV315" s="158" t="s">
        <v>128</v>
      </c>
      <c r="CW315" s="158" t="s">
        <v>128</v>
      </c>
      <c r="CX315" s="158" t="s">
        <v>128</v>
      </c>
      <c r="CY315" s="158" t="s">
        <v>128</v>
      </c>
      <c r="CZ315" s="158" t="s">
        <v>128</v>
      </c>
      <c r="DA315" s="158" t="s">
        <v>128</v>
      </c>
      <c r="DB315" s="158" t="s">
        <v>128</v>
      </c>
      <c r="DC315" s="158" t="s">
        <v>128</v>
      </c>
      <c r="DD315" s="158" t="s">
        <v>128</v>
      </c>
      <c r="DE315" s="158" t="s">
        <v>128</v>
      </c>
      <c r="DF315" s="158" t="s">
        <v>128</v>
      </c>
      <c r="DG315" s="158" t="s">
        <v>128</v>
      </c>
      <c r="DH315" s="158" t="s">
        <v>128</v>
      </c>
      <c r="DI315" s="158" t="s">
        <v>128</v>
      </c>
      <c r="DJ315" s="158" t="s">
        <v>128</v>
      </c>
      <c r="DK315" s="158" t="s">
        <v>128</v>
      </c>
      <c r="DL315" s="158" t="s">
        <v>128</v>
      </c>
      <c r="DM315" s="158" t="s">
        <v>128</v>
      </c>
      <c r="DN315" s="158" t="s">
        <v>128</v>
      </c>
      <c r="DO315" s="158" t="s">
        <v>128</v>
      </c>
      <c r="DP315" s="158" t="s">
        <v>128</v>
      </c>
      <c r="DQ315" s="158" t="s">
        <v>128</v>
      </c>
      <c r="DR315" s="158" t="s">
        <v>128</v>
      </c>
      <c r="DS315" s="158" t="s">
        <v>128</v>
      </c>
      <c r="DT315" s="158" t="s">
        <v>128</v>
      </c>
      <c r="DU315" s="158" t="s">
        <v>128</v>
      </c>
      <c r="DV315" s="158" t="s">
        <v>128</v>
      </c>
      <c r="DW315" s="158" t="s">
        <v>128</v>
      </c>
      <c r="DX315" s="158" t="s">
        <v>128</v>
      </c>
      <c r="DY315" s="158" t="s">
        <v>128</v>
      </c>
      <c r="DZ315" s="158" t="s">
        <v>128</v>
      </c>
      <c r="EA315" s="158" t="s">
        <v>128</v>
      </c>
      <c r="EB315" s="158" t="s">
        <v>128</v>
      </c>
      <c r="EC315" s="158" t="s">
        <v>128</v>
      </c>
      <c r="ED315" s="158" t="s">
        <v>128</v>
      </c>
      <c r="EE315" s="158" t="s">
        <v>128</v>
      </c>
      <c r="EF315" s="158" t="s">
        <v>128</v>
      </c>
      <c r="EG315" s="158" t="s">
        <v>128</v>
      </c>
      <c r="EH315" s="158" t="s">
        <v>128</v>
      </c>
      <c r="EI315" s="158" t="s">
        <v>128</v>
      </c>
      <c r="EJ315" s="158" t="s">
        <v>128</v>
      </c>
      <c r="EK315" s="158" t="s">
        <v>128</v>
      </c>
      <c r="EL315" s="158" t="s">
        <v>128</v>
      </c>
      <c r="EM315" s="158" t="s">
        <v>128</v>
      </c>
      <c r="EN315" s="158" t="s">
        <v>128</v>
      </c>
      <c r="EO315" s="158" t="s">
        <v>128</v>
      </c>
      <c r="EP315" s="158" t="s">
        <v>128</v>
      </c>
      <c r="EQ315" s="158" t="s">
        <v>128</v>
      </c>
      <c r="ER315" s="158" t="s">
        <v>128</v>
      </c>
      <c r="ES315" s="158" t="s">
        <v>128</v>
      </c>
      <c r="ET315" s="158" t="s">
        <v>128</v>
      </c>
      <c r="EU315" s="158" t="s">
        <v>128</v>
      </c>
      <c r="EV315" s="158" t="s">
        <v>128</v>
      </c>
      <c r="EW315" s="158" t="s">
        <v>128</v>
      </c>
      <c r="EX315" s="158" t="s">
        <v>128</v>
      </c>
      <c r="EY315" s="158" t="s">
        <v>128</v>
      </c>
      <c r="EZ315" s="158" t="s">
        <v>128</v>
      </c>
      <c r="FA315" s="158" t="s">
        <v>128</v>
      </c>
      <c r="FB315" s="158" t="s">
        <v>128</v>
      </c>
      <c r="FC315" s="158" t="s">
        <v>128</v>
      </c>
      <c r="FD315" s="158" t="s">
        <v>128</v>
      </c>
      <c r="FE315" s="158" t="s">
        <v>128</v>
      </c>
      <c r="FF315" s="158" t="s">
        <v>128</v>
      </c>
      <c r="FG315" s="158" t="s">
        <v>128</v>
      </c>
      <c r="FH315" s="158" t="s">
        <v>128</v>
      </c>
      <c r="FI315" s="158" t="s">
        <v>128</v>
      </c>
      <c r="FJ315" s="158" t="s">
        <v>128</v>
      </c>
      <c r="FK315" s="158" t="s">
        <v>128</v>
      </c>
      <c r="FL315" s="158" t="s">
        <v>128</v>
      </c>
      <c r="FM315" s="158" t="s">
        <v>128</v>
      </c>
      <c r="FN315" s="158" t="s">
        <v>128</v>
      </c>
      <c r="FO315" s="158" t="s">
        <v>128</v>
      </c>
      <c r="FP315" s="158" t="s">
        <v>128</v>
      </c>
      <c r="FQ315" s="158" t="s">
        <v>128</v>
      </c>
      <c r="FR315" s="158" t="s">
        <v>128</v>
      </c>
      <c r="FS315" s="158" t="s">
        <v>128</v>
      </c>
      <c r="FT315" s="158" t="s">
        <v>128</v>
      </c>
      <c r="FU315" s="158" t="s">
        <v>128</v>
      </c>
      <c r="FV315" s="158" t="s">
        <v>128</v>
      </c>
      <c r="FW315" s="158" t="s">
        <v>128</v>
      </c>
      <c r="FX315" s="158" t="s">
        <v>128</v>
      </c>
      <c r="FY315" s="158" t="s">
        <v>128</v>
      </c>
      <c r="FZ315" s="158" t="s">
        <v>128</v>
      </c>
      <c r="GA315" s="158" t="s">
        <v>128</v>
      </c>
      <c r="GB315" s="158" t="s">
        <v>128</v>
      </c>
      <c r="GC315" s="158" t="s">
        <v>128</v>
      </c>
      <c r="GD315" s="158" t="s">
        <v>128</v>
      </c>
      <c r="GE315" s="158" t="s">
        <v>128</v>
      </c>
      <c r="GF315" s="158" t="s">
        <v>128</v>
      </c>
      <c r="GG315" s="158" t="s">
        <v>128</v>
      </c>
      <c r="GH315" s="158" t="s">
        <v>128</v>
      </c>
      <c r="GI315" s="158" t="s">
        <v>128</v>
      </c>
      <c r="GJ315" s="158" t="s">
        <v>128</v>
      </c>
      <c r="GK315" s="158" t="s">
        <v>128</v>
      </c>
      <c r="GL315" s="158" t="s">
        <v>128</v>
      </c>
      <c r="GM315" s="158" t="s">
        <v>128</v>
      </c>
      <c r="GN315" s="158" t="s">
        <v>128</v>
      </c>
      <c r="GO315" s="158" t="s">
        <v>128</v>
      </c>
      <c r="GP315" s="158" t="s">
        <v>128</v>
      </c>
      <c r="GQ315" s="158" t="s">
        <v>128</v>
      </c>
      <c r="GR315" s="158" t="s">
        <v>128</v>
      </c>
      <c r="GS315" s="158" t="s">
        <v>128</v>
      </c>
      <c r="GT315" s="158" t="s">
        <v>128</v>
      </c>
      <c r="GU315" s="158" t="s">
        <v>128</v>
      </c>
      <c r="GV315" s="158" t="s">
        <v>128</v>
      </c>
      <c r="GW315" s="158" t="s">
        <v>128</v>
      </c>
      <c r="GX315" s="158" t="s">
        <v>128</v>
      </c>
      <c r="GY315" s="158" t="s">
        <v>128</v>
      </c>
      <c r="GZ315" s="158" t="s">
        <v>128</v>
      </c>
      <c r="HA315" s="158" t="s">
        <v>128</v>
      </c>
      <c r="HB315" s="158" t="s">
        <v>128</v>
      </c>
      <c r="HC315" s="158" t="s">
        <v>128</v>
      </c>
      <c r="HD315" s="158" t="s">
        <v>128</v>
      </c>
      <c r="HE315" s="158" t="s">
        <v>128</v>
      </c>
      <c r="HF315" s="158" t="s">
        <v>128</v>
      </c>
      <c r="HG315" s="158" t="s">
        <v>128</v>
      </c>
      <c r="HH315" s="158" t="s">
        <v>128</v>
      </c>
      <c r="HI315" s="158" t="s">
        <v>128</v>
      </c>
      <c r="HJ315" s="158" t="s">
        <v>128</v>
      </c>
      <c r="HK315" s="158" t="s">
        <v>128</v>
      </c>
      <c r="HL315" s="158" t="s">
        <v>128</v>
      </c>
      <c r="HM315" s="158" t="s">
        <v>128</v>
      </c>
      <c r="HN315" s="158" t="s">
        <v>128</v>
      </c>
      <c r="HO315" s="158" t="s">
        <v>128</v>
      </c>
      <c r="HP315" s="158" t="s">
        <v>128</v>
      </c>
      <c r="HQ315" s="158" t="s">
        <v>128</v>
      </c>
      <c r="HR315" s="158" t="s">
        <v>128</v>
      </c>
      <c r="HS315" s="158" t="s">
        <v>128</v>
      </c>
      <c r="HT315" s="158" t="s">
        <v>128</v>
      </c>
      <c r="HU315" s="158" t="s">
        <v>128</v>
      </c>
      <c r="HV315" s="158" t="s">
        <v>128</v>
      </c>
      <c r="HW315" s="158" t="s">
        <v>128</v>
      </c>
      <c r="HX315" s="158" t="s">
        <v>128</v>
      </c>
      <c r="HY315" s="158" t="s">
        <v>128</v>
      </c>
      <c r="HZ315" s="158" t="s">
        <v>128</v>
      </c>
      <c r="IA315" s="158" t="s">
        <v>128</v>
      </c>
      <c r="IB315" s="158" t="s">
        <v>128</v>
      </c>
      <c r="IC315" s="158" t="s">
        <v>128</v>
      </c>
      <c r="ID315" s="158" t="s">
        <v>128</v>
      </c>
      <c r="IE315" s="158" t="s">
        <v>128</v>
      </c>
      <c r="IF315" s="158" t="s">
        <v>128</v>
      </c>
      <c r="IG315" s="158" t="s">
        <v>128</v>
      </c>
      <c r="IH315" s="158" t="s">
        <v>128</v>
      </c>
      <c r="II315" s="158" t="s">
        <v>128</v>
      </c>
      <c r="IJ315" s="158" t="s">
        <v>128</v>
      </c>
      <c r="IK315" s="158" t="s">
        <v>128</v>
      </c>
      <c r="IL315" s="158" t="s">
        <v>128</v>
      </c>
      <c r="IM315" s="158" t="s">
        <v>128</v>
      </c>
      <c r="IN315" s="158" t="s">
        <v>128</v>
      </c>
      <c r="IO315" s="158" t="s">
        <v>128</v>
      </c>
      <c r="IP315" s="158" t="s">
        <v>128</v>
      </c>
      <c r="IQ315" s="158" t="s">
        <v>128</v>
      </c>
      <c r="IR315" s="158" t="s">
        <v>128</v>
      </c>
      <c r="IS315" s="158" t="s">
        <v>128</v>
      </c>
      <c r="IT315" s="158" t="s">
        <v>128</v>
      </c>
      <c r="IU315" s="158" t="s">
        <v>128</v>
      </c>
      <c r="IV315" s="158" t="s">
        <v>128</v>
      </c>
      <c r="IW315" s="158" t="s">
        <v>128</v>
      </c>
      <c r="IX315" s="158" t="s">
        <v>128</v>
      </c>
      <c r="IY315" s="158" t="s">
        <v>128</v>
      </c>
      <c r="IZ315" s="158" t="s">
        <v>128</v>
      </c>
      <c r="JA315" s="158" t="s">
        <v>128</v>
      </c>
      <c r="JB315" s="158" t="s">
        <v>128</v>
      </c>
      <c r="JC315" s="158" t="s">
        <v>128</v>
      </c>
      <c r="JD315" s="158" t="s">
        <v>128</v>
      </c>
      <c r="JE315" s="158" t="s">
        <v>128</v>
      </c>
      <c r="JF315" s="158" t="s">
        <v>128</v>
      </c>
      <c r="JG315" s="158" t="s">
        <v>128</v>
      </c>
      <c r="JH315" s="158" t="s">
        <v>128</v>
      </c>
      <c r="JI315" s="158" t="s">
        <v>128</v>
      </c>
      <c r="JJ315" s="158" t="s">
        <v>128</v>
      </c>
      <c r="JK315" s="158" t="s">
        <v>128</v>
      </c>
      <c r="JL315" s="158" t="s">
        <v>128</v>
      </c>
      <c r="JM315" s="158" t="s">
        <v>128</v>
      </c>
      <c r="JN315" s="158" t="s">
        <v>128</v>
      </c>
      <c r="JO315" s="158" t="s">
        <v>128</v>
      </c>
      <c r="JP315" s="158" t="s">
        <v>128</v>
      </c>
      <c r="JQ315" s="158" t="s">
        <v>128</v>
      </c>
      <c r="JR315" s="158" t="s">
        <v>128</v>
      </c>
      <c r="JS315" s="158" t="s">
        <v>128</v>
      </c>
      <c r="JT315" s="158" t="s">
        <v>128</v>
      </c>
      <c r="JU315" s="158" t="s">
        <v>128</v>
      </c>
      <c r="JV315" s="158" t="s">
        <v>128</v>
      </c>
      <c r="JW315" s="158" t="s">
        <v>128</v>
      </c>
      <c r="JX315" s="158" t="s">
        <v>128</v>
      </c>
      <c r="JY315" s="158" t="s">
        <v>128</v>
      </c>
      <c r="JZ315" s="158" t="s">
        <v>128</v>
      </c>
      <c r="KA315" s="158" t="s">
        <v>128</v>
      </c>
      <c r="KB315" s="158" t="s">
        <v>128</v>
      </c>
      <c r="KC315" s="158" t="s">
        <v>128</v>
      </c>
      <c r="KD315" s="158" t="s">
        <v>128</v>
      </c>
      <c r="KE315" s="158" t="s">
        <v>128</v>
      </c>
      <c r="KF315" s="158" t="s">
        <v>128</v>
      </c>
      <c r="KG315" s="158" t="s">
        <v>128</v>
      </c>
      <c r="KH315" s="158" t="s">
        <v>128</v>
      </c>
      <c r="KI315" s="158" t="s">
        <v>128</v>
      </c>
      <c r="KJ315" s="158" t="s">
        <v>128</v>
      </c>
      <c r="KK315" s="158" t="s">
        <v>128</v>
      </c>
      <c r="KL315" s="158" t="s">
        <v>128</v>
      </c>
      <c r="KM315" s="158" t="s">
        <v>128</v>
      </c>
      <c r="KN315" s="158" t="s">
        <v>128</v>
      </c>
      <c r="KO315" s="158" t="s">
        <v>128</v>
      </c>
      <c r="KP315" s="158" t="s">
        <v>128</v>
      </c>
      <c r="KQ315" s="158" t="s">
        <v>128</v>
      </c>
      <c r="KR315" s="158" t="s">
        <v>128</v>
      </c>
      <c r="KS315" s="158" t="s">
        <v>128</v>
      </c>
      <c r="KT315" s="158" t="s">
        <v>128</v>
      </c>
      <c r="KU315" s="158" t="s">
        <v>128</v>
      </c>
      <c r="KV315" s="158" t="s">
        <v>128</v>
      </c>
      <c r="KW315" s="158" t="s">
        <v>128</v>
      </c>
      <c r="KX315" s="158" t="s">
        <v>128</v>
      </c>
      <c r="KY315" s="158" t="s">
        <v>128</v>
      </c>
      <c r="KZ315" s="158" t="s">
        <v>128</v>
      </c>
      <c r="LA315" s="158" t="s">
        <v>128</v>
      </c>
      <c r="LB315" s="158" t="s">
        <v>128</v>
      </c>
      <c r="LC315" s="158" t="s">
        <v>128</v>
      </c>
      <c r="LD315" s="158" t="s">
        <v>128</v>
      </c>
      <c r="LE315" s="158" t="s">
        <v>128</v>
      </c>
      <c r="LF315" s="158" t="s">
        <v>128</v>
      </c>
      <c r="LG315" s="158" t="s">
        <v>128</v>
      </c>
      <c r="LH315" s="158" t="s">
        <v>128</v>
      </c>
      <c r="LI315" s="158" t="s">
        <v>128</v>
      </c>
      <c r="LJ315" s="158" t="s">
        <v>128</v>
      </c>
      <c r="LK315" s="158" t="s">
        <v>128</v>
      </c>
      <c r="LL315" s="158" t="s">
        <v>128</v>
      </c>
      <c r="LM315" s="158" t="s">
        <v>128</v>
      </c>
      <c r="LN315" s="158" t="s">
        <v>128</v>
      </c>
      <c r="LO315" s="158" t="s">
        <v>128</v>
      </c>
      <c r="LP315" s="158" t="s">
        <v>128</v>
      </c>
      <c r="LQ315" s="158" t="s">
        <v>128</v>
      </c>
      <c r="LR315" s="158" t="s">
        <v>128</v>
      </c>
      <c r="LS315" s="158" t="s">
        <v>128</v>
      </c>
      <c r="LT315" s="158" t="s">
        <v>128</v>
      </c>
      <c r="LU315" s="158" t="s">
        <v>128</v>
      </c>
      <c r="LV315" s="158" t="s">
        <v>128</v>
      </c>
      <c r="LW315" s="158" t="s">
        <v>128</v>
      </c>
      <c r="LX315" s="158" t="s">
        <v>128</v>
      </c>
      <c r="LY315" s="158" t="s">
        <v>128</v>
      </c>
      <c r="LZ315" s="158" t="s">
        <v>128</v>
      </c>
      <c r="MA315" s="158" t="s">
        <v>128</v>
      </c>
      <c r="MB315" s="158" t="s">
        <v>128</v>
      </c>
      <c r="MC315" s="158" t="s">
        <v>128</v>
      </c>
      <c r="MD315" s="158" t="s">
        <v>128</v>
      </c>
      <c r="ME315" s="158" t="s">
        <v>128</v>
      </c>
      <c r="MF315" s="158" t="s">
        <v>128</v>
      </c>
      <c r="MG315" s="158" t="s">
        <v>128</v>
      </c>
      <c r="MH315" s="158" t="s">
        <v>128</v>
      </c>
      <c r="MI315" s="158" t="s">
        <v>128</v>
      </c>
      <c r="MJ315" s="158" t="s">
        <v>128</v>
      </c>
      <c r="MK315" s="158" t="s">
        <v>128</v>
      </c>
      <c r="ML315" s="158" t="s">
        <v>128</v>
      </c>
      <c r="MM315" s="158" t="s">
        <v>128</v>
      </c>
      <c r="MN315" s="158" t="s">
        <v>128</v>
      </c>
      <c r="MO315" s="158" t="s">
        <v>128</v>
      </c>
      <c r="MP315" s="158" t="s">
        <v>128</v>
      </c>
      <c r="MQ315" s="158" t="s">
        <v>128</v>
      </c>
      <c r="MR315" s="158" t="s">
        <v>128</v>
      </c>
      <c r="MS315" s="158" t="s">
        <v>128</v>
      </c>
      <c r="MT315" s="158" t="s">
        <v>128</v>
      </c>
      <c r="MU315" s="158" t="s">
        <v>128</v>
      </c>
      <c r="MV315" s="158" t="s">
        <v>128</v>
      </c>
      <c r="MW315" s="158" t="s">
        <v>128</v>
      </c>
      <c r="MX315" s="158" t="s">
        <v>128</v>
      </c>
      <c r="MY315" s="158" t="s">
        <v>128</v>
      </c>
      <c r="MZ315" s="158" t="s">
        <v>128</v>
      </c>
      <c r="NA315" s="158" t="s">
        <v>128</v>
      </c>
      <c r="NB315" s="158" t="s">
        <v>128</v>
      </c>
      <c r="NC315" s="158" t="s">
        <v>128</v>
      </c>
      <c r="ND315" s="158" t="s">
        <v>128</v>
      </c>
      <c r="NE315" s="158" t="s">
        <v>128</v>
      </c>
      <c r="NF315" s="158" t="s">
        <v>128</v>
      </c>
      <c r="NG315" s="158" t="s">
        <v>128</v>
      </c>
      <c r="NH315" s="158" t="s">
        <v>128</v>
      </c>
      <c r="NI315" s="158" t="s">
        <v>128</v>
      </c>
      <c r="NJ315" s="158" t="s">
        <v>128</v>
      </c>
      <c r="NK315" s="158" t="s">
        <v>128</v>
      </c>
      <c r="NL315" s="158" t="s">
        <v>128</v>
      </c>
      <c r="NM315" s="158" t="s">
        <v>128</v>
      </c>
      <c r="NN315" s="158" t="s">
        <v>128</v>
      </c>
      <c r="NO315" s="158" t="s">
        <v>128</v>
      </c>
      <c r="NP315" s="158" t="s">
        <v>128</v>
      </c>
      <c r="NQ315" s="158" t="s">
        <v>128</v>
      </c>
      <c r="NR315" s="158" t="s">
        <v>128</v>
      </c>
      <c r="NS315" s="158" t="s">
        <v>128</v>
      </c>
      <c r="NT315" s="158" t="s">
        <v>128</v>
      </c>
      <c r="NU315" s="158" t="s">
        <v>128</v>
      </c>
      <c r="NV315" s="158" t="s">
        <v>128</v>
      </c>
      <c r="NW315" s="158" t="s">
        <v>128</v>
      </c>
      <c r="NX315" s="158" t="s">
        <v>128</v>
      </c>
      <c r="NY315" s="158" t="s">
        <v>128</v>
      </c>
      <c r="NZ315" s="158" t="s">
        <v>128</v>
      </c>
      <c r="OA315" s="158" t="s">
        <v>128</v>
      </c>
      <c r="OB315" s="158" t="s">
        <v>128</v>
      </c>
      <c r="OC315" s="158" t="s">
        <v>128</v>
      </c>
      <c r="OD315" s="158" t="s">
        <v>128</v>
      </c>
      <c r="OE315" s="170" t="s">
        <v>128</v>
      </c>
      <c r="OF315" s="181"/>
      <c r="OG315" s="174">
        <f t="shared" si="1778"/>
        <v>13.402200022680647</v>
      </c>
      <c r="OH315" s="66" t="str">
        <f t="shared" si="1779"/>
        <v>kg/GJ delivered</v>
      </c>
      <c r="OI315" s="66" t="str">
        <f t="shared" si="1780"/>
        <v/>
      </c>
      <c r="OJ315" s="66" t="str">
        <f t="shared" si="1781"/>
        <v/>
      </c>
      <c r="OK315" s="66" t="str">
        <f t="shared" si="1782"/>
        <v/>
      </c>
      <c r="OL315" s="66" t="str">
        <f t="shared" si="1783"/>
        <v/>
      </c>
      <c r="OM315" s="66" t="str">
        <f t="shared" si="1784"/>
        <v/>
      </c>
      <c r="ON315" s="66" t="str">
        <f t="shared" si="1785"/>
        <v/>
      </c>
      <c r="OO315" s="66" t="str">
        <f t="shared" si="1786"/>
        <v/>
      </c>
      <c r="OP315" s="66" t="str">
        <f t="shared" si="1787"/>
        <v/>
      </c>
      <c r="OQ315" s="66" t="str">
        <f t="shared" si="1788"/>
        <v/>
      </c>
      <c r="OR315" s="66" t="str">
        <f t="shared" si="1789"/>
        <v/>
      </c>
      <c r="OS315" s="66" t="str">
        <f t="shared" si="1790"/>
        <v/>
      </c>
      <c r="OT315" s="66" t="str">
        <f t="shared" si="1791"/>
        <v/>
      </c>
      <c r="OU315" s="66" t="str">
        <f t="shared" si="1792"/>
        <v/>
      </c>
      <c r="OV315" s="66" t="str">
        <f t="shared" si="1793"/>
        <v/>
      </c>
      <c r="OW315" s="66" t="str">
        <f t="shared" si="1794"/>
        <v/>
      </c>
      <c r="OX315" s="66" t="str">
        <f t="shared" si="1795"/>
        <v/>
      </c>
      <c r="OY315" s="66" t="str">
        <f t="shared" si="1796"/>
        <v/>
      </c>
      <c r="OZ315" s="66" t="str">
        <f t="shared" si="1797"/>
        <v/>
      </c>
      <c r="PA315" s="66" t="str">
        <f t="shared" si="1798"/>
        <v/>
      </c>
      <c r="PB315" s="66" t="str">
        <f t="shared" si="1799"/>
        <v/>
      </c>
      <c r="PC315" s="66" t="str">
        <f t="shared" si="1800"/>
        <v/>
      </c>
      <c r="PD315" s="66" t="str">
        <f t="shared" si="1801"/>
        <v/>
      </c>
      <c r="PE315" s="66" t="str">
        <f t="shared" si="1802"/>
        <v/>
      </c>
      <c r="PF315" s="66" t="str">
        <f t="shared" si="1803"/>
        <v/>
      </c>
      <c r="PG315" s="66" t="str">
        <f t="shared" si="1804"/>
        <v/>
      </c>
      <c r="PH315" s="66" t="str">
        <f t="shared" si="1805"/>
        <v/>
      </c>
      <c r="PI315" s="66" t="str">
        <f t="shared" si="1806"/>
        <v/>
      </c>
      <c r="PJ315" s="66" t="str">
        <f t="shared" si="1807"/>
        <v/>
      </c>
      <c r="PK315" s="66" t="str">
        <f t="shared" si="1808"/>
        <v/>
      </c>
      <c r="PL315" s="66" t="str">
        <f t="shared" si="1809"/>
        <v/>
      </c>
      <c r="PM315" s="66" t="str">
        <f t="shared" si="1810"/>
        <v/>
      </c>
      <c r="PN315" s="66" t="str">
        <f t="shared" si="1811"/>
        <v/>
      </c>
      <c r="PO315" s="66" t="str">
        <f t="shared" si="1812"/>
        <v/>
      </c>
      <c r="PP315" s="66" t="str">
        <f t="shared" si="1813"/>
        <v/>
      </c>
      <c r="PQ315" s="66" t="str">
        <f t="shared" si="1814"/>
        <v/>
      </c>
      <c r="PR315" s="66" t="str">
        <f t="shared" si="1815"/>
        <v/>
      </c>
      <c r="PS315" s="66" t="str">
        <f t="shared" si="1816"/>
        <v/>
      </c>
      <c r="PT315" s="66" t="str">
        <f t="shared" si="1817"/>
        <v/>
      </c>
      <c r="PU315" s="66" t="str">
        <f t="shared" si="1818"/>
        <v/>
      </c>
      <c r="PV315" s="66" t="str">
        <f t="shared" si="1819"/>
        <v/>
      </c>
      <c r="PW315" s="66" t="str">
        <f t="shared" si="1820"/>
        <v/>
      </c>
      <c r="PX315" s="66" t="str">
        <f t="shared" si="1821"/>
        <v/>
      </c>
      <c r="PY315" s="66" t="str">
        <f t="shared" si="1822"/>
        <v/>
      </c>
      <c r="PZ315" s="66" t="str">
        <f t="shared" si="1823"/>
        <v/>
      </c>
      <c r="QA315" s="66" t="str">
        <f t="shared" si="1824"/>
        <v/>
      </c>
      <c r="QB315" s="66" t="str">
        <f t="shared" si="1825"/>
        <v/>
      </c>
      <c r="QC315" s="66" t="str">
        <f t="shared" si="1826"/>
        <v/>
      </c>
      <c r="QD315" s="66" t="str">
        <f t="shared" si="1827"/>
        <v/>
      </c>
      <c r="QE315" s="66" t="str">
        <f t="shared" si="1828"/>
        <v/>
      </c>
      <c r="QF315" s="66" t="str">
        <f t="shared" si="1829"/>
        <v/>
      </c>
      <c r="QG315" s="66" t="str">
        <f t="shared" si="1830"/>
        <v/>
      </c>
      <c r="QH315" s="66" t="str">
        <f t="shared" si="1831"/>
        <v/>
      </c>
      <c r="QI315" s="66" t="str">
        <f t="shared" si="1832"/>
        <v/>
      </c>
      <c r="QJ315" s="66" t="str">
        <f t="shared" si="1833"/>
        <v/>
      </c>
      <c r="QK315" s="66" t="str">
        <f t="shared" si="1834"/>
        <v/>
      </c>
      <c r="QL315" s="66" t="str">
        <f t="shared" si="1835"/>
        <v/>
      </c>
      <c r="QM315" s="66" t="str">
        <f t="shared" si="1836"/>
        <v/>
      </c>
      <c r="QN315" s="66" t="str">
        <f t="shared" si="1837"/>
        <v/>
      </c>
      <c r="QO315" s="66" t="str">
        <f t="shared" si="1838"/>
        <v/>
      </c>
      <c r="QP315" s="66" t="str">
        <f t="shared" si="1839"/>
        <v/>
      </c>
      <c r="QQ315" s="66" t="str">
        <f t="shared" si="1840"/>
        <v/>
      </c>
      <c r="QR315" s="66" t="str">
        <f t="shared" si="1841"/>
        <v/>
      </c>
      <c r="QS315" s="66" t="str">
        <f t="shared" si="1842"/>
        <v/>
      </c>
      <c r="QT315" s="66" t="str">
        <f t="shared" si="1843"/>
        <v/>
      </c>
      <c r="QU315" s="66" t="str">
        <f t="shared" si="1844"/>
        <v/>
      </c>
      <c r="QV315" s="66" t="str">
        <f t="shared" si="1845"/>
        <v/>
      </c>
      <c r="QW315" s="66" t="str">
        <f t="shared" si="1846"/>
        <v/>
      </c>
      <c r="QX315" s="66" t="str">
        <f t="shared" si="1847"/>
        <v/>
      </c>
      <c r="QY315" s="66" t="str">
        <f t="shared" si="1848"/>
        <v/>
      </c>
      <c r="QZ315" s="66" t="str">
        <f t="shared" si="1849"/>
        <v/>
      </c>
      <c r="RA315" s="66" t="str">
        <f t="shared" si="1850"/>
        <v/>
      </c>
      <c r="RB315" s="66" t="str">
        <f t="shared" si="1851"/>
        <v/>
      </c>
      <c r="RC315" s="66" t="str">
        <f t="shared" si="1852"/>
        <v/>
      </c>
      <c r="RD315" s="66" t="str">
        <f t="shared" si="1853"/>
        <v/>
      </c>
      <c r="RE315" s="66" t="str">
        <f t="shared" si="1854"/>
        <v/>
      </c>
      <c r="RF315" s="66" t="str">
        <f t="shared" si="1855"/>
        <v/>
      </c>
      <c r="RG315" s="66" t="str">
        <f t="shared" si="1856"/>
        <v/>
      </c>
      <c r="RH315" s="66" t="str">
        <f t="shared" si="1857"/>
        <v/>
      </c>
      <c r="RI315" s="66" t="str">
        <f t="shared" si="1858"/>
        <v/>
      </c>
      <c r="RJ315" s="66" t="str">
        <f t="shared" si="1859"/>
        <v/>
      </c>
      <c r="RK315" s="66" t="str">
        <f t="shared" si="1860"/>
        <v/>
      </c>
      <c r="RL315" s="66" t="str">
        <f t="shared" si="1861"/>
        <v/>
      </c>
      <c r="RM315" s="66" t="str">
        <f t="shared" si="1862"/>
        <v/>
      </c>
      <c r="RN315" s="66" t="str">
        <f t="shared" si="1863"/>
        <v/>
      </c>
      <c r="RO315" s="66" t="str">
        <f t="shared" si="1864"/>
        <v/>
      </c>
      <c r="RP315" s="66" t="str">
        <f t="shared" si="1865"/>
        <v/>
      </c>
      <c r="RQ315" s="66" t="str">
        <f t="shared" si="1866"/>
        <v/>
      </c>
      <c r="RR315" s="66" t="str">
        <f t="shared" si="1867"/>
        <v/>
      </c>
      <c r="RS315" s="66" t="str">
        <f t="shared" si="1868"/>
        <v/>
      </c>
      <c r="RT315" s="66" t="str">
        <f t="shared" si="1869"/>
        <v/>
      </c>
      <c r="RU315" s="66" t="str">
        <f t="shared" si="1870"/>
        <v/>
      </c>
      <c r="RV315" s="66" t="str">
        <f t="shared" si="1871"/>
        <v/>
      </c>
      <c r="RW315" s="66" t="str">
        <f t="shared" si="1872"/>
        <v/>
      </c>
      <c r="RX315" s="66" t="str">
        <f t="shared" si="1873"/>
        <v/>
      </c>
      <c r="RY315" s="66" t="str">
        <f t="shared" si="1874"/>
        <v/>
      </c>
      <c r="RZ315" s="66" t="str">
        <f t="shared" si="1875"/>
        <v/>
      </c>
      <c r="SA315" s="66" t="str">
        <f t="shared" si="1876"/>
        <v/>
      </c>
      <c r="SB315" s="66" t="str">
        <f t="shared" si="1877"/>
        <v/>
      </c>
      <c r="SC315" s="66" t="str">
        <f t="shared" si="1878"/>
        <v/>
      </c>
      <c r="SD315" s="66" t="str">
        <f t="shared" si="1879"/>
        <v/>
      </c>
      <c r="SE315" s="66" t="str">
        <f t="shared" si="1880"/>
        <v/>
      </c>
      <c r="SF315" s="66" t="str">
        <f t="shared" si="1881"/>
        <v/>
      </c>
      <c r="SG315" s="66" t="str">
        <f t="shared" si="1882"/>
        <v/>
      </c>
      <c r="SH315" s="66" t="str">
        <f t="shared" si="1883"/>
        <v/>
      </c>
      <c r="SI315" s="66" t="str">
        <f t="shared" si="1884"/>
        <v/>
      </c>
      <c r="SJ315" s="66" t="str">
        <f t="shared" si="1885"/>
        <v/>
      </c>
      <c r="SK315" s="66" t="str">
        <f t="shared" si="1886"/>
        <v/>
      </c>
      <c r="SL315" s="66" t="str">
        <f t="shared" si="1887"/>
        <v/>
      </c>
      <c r="SM315" s="66" t="str">
        <f t="shared" si="1888"/>
        <v/>
      </c>
      <c r="SN315" s="66" t="str">
        <f t="shared" si="1889"/>
        <v/>
      </c>
      <c r="SO315" s="66" t="str">
        <f t="shared" si="1890"/>
        <v/>
      </c>
      <c r="SP315" s="66" t="str">
        <f t="shared" si="1891"/>
        <v/>
      </c>
      <c r="SQ315" s="66" t="str">
        <f t="shared" si="1892"/>
        <v/>
      </c>
      <c r="SR315" s="66" t="str">
        <f t="shared" si="1893"/>
        <v/>
      </c>
      <c r="SS315" s="66" t="str">
        <f t="shared" si="1894"/>
        <v/>
      </c>
      <c r="ST315" s="66" t="str">
        <f t="shared" si="1895"/>
        <v/>
      </c>
      <c r="SU315" s="66" t="str">
        <f t="shared" si="1896"/>
        <v/>
      </c>
      <c r="SV315" s="66" t="str">
        <f t="shared" si="1897"/>
        <v/>
      </c>
      <c r="SW315" s="66" t="str">
        <f t="shared" si="1898"/>
        <v/>
      </c>
      <c r="SX315" s="66" t="str">
        <f t="shared" si="1899"/>
        <v/>
      </c>
      <c r="SY315" s="66" t="str">
        <f t="shared" si="1900"/>
        <v/>
      </c>
      <c r="SZ315" s="66" t="str">
        <f t="shared" si="1901"/>
        <v/>
      </c>
      <c r="TA315" s="66" t="str">
        <f t="shared" si="1902"/>
        <v/>
      </c>
      <c r="TB315" s="66" t="str">
        <f t="shared" si="1903"/>
        <v/>
      </c>
      <c r="TC315" s="66" t="str">
        <f t="shared" si="1904"/>
        <v/>
      </c>
      <c r="TD315" s="66" t="str">
        <f t="shared" si="1905"/>
        <v/>
      </c>
      <c r="TE315" s="66" t="str">
        <f t="shared" si="1906"/>
        <v/>
      </c>
      <c r="TF315" s="66" t="str">
        <f t="shared" si="1907"/>
        <v/>
      </c>
      <c r="TG315" s="66" t="str">
        <f t="shared" si="1908"/>
        <v/>
      </c>
      <c r="TH315" s="66" t="str">
        <f t="shared" si="1909"/>
        <v/>
      </c>
      <c r="TI315" s="66" t="str">
        <f t="shared" si="1910"/>
        <v/>
      </c>
      <c r="TJ315" s="66" t="str">
        <f t="shared" si="1911"/>
        <v/>
      </c>
      <c r="TK315" s="66" t="str">
        <f t="shared" si="1912"/>
        <v/>
      </c>
      <c r="TL315" s="66" t="str">
        <f t="shared" si="1913"/>
        <v/>
      </c>
      <c r="TM315" s="66" t="str">
        <f t="shared" si="1914"/>
        <v/>
      </c>
      <c r="TN315" s="66" t="str">
        <f t="shared" si="1915"/>
        <v/>
      </c>
      <c r="TO315" s="66" t="str">
        <f t="shared" si="1916"/>
        <v/>
      </c>
      <c r="TP315" s="66" t="str">
        <f t="shared" si="1917"/>
        <v/>
      </c>
      <c r="TQ315" s="66" t="str">
        <f t="shared" si="1918"/>
        <v/>
      </c>
      <c r="TR315" s="66" t="str">
        <f t="shared" si="1919"/>
        <v/>
      </c>
      <c r="TS315" s="66" t="str">
        <f t="shared" si="1920"/>
        <v/>
      </c>
      <c r="TT315" s="66" t="str">
        <f t="shared" si="1921"/>
        <v/>
      </c>
      <c r="TU315" s="66" t="str">
        <f t="shared" si="1922"/>
        <v/>
      </c>
      <c r="TV315" s="66" t="str">
        <f t="shared" si="1923"/>
        <v/>
      </c>
      <c r="TW315" s="66" t="str">
        <f t="shared" si="1924"/>
        <v/>
      </c>
      <c r="TX315" s="66" t="str">
        <f t="shared" si="1925"/>
        <v/>
      </c>
      <c r="TY315" s="66" t="str">
        <f t="shared" si="1926"/>
        <v/>
      </c>
      <c r="TZ315" s="66" t="str">
        <f t="shared" si="1927"/>
        <v/>
      </c>
      <c r="UA315" s="66" t="str">
        <f t="shared" si="1928"/>
        <v/>
      </c>
      <c r="UB315" s="66" t="str">
        <f t="shared" si="1929"/>
        <v/>
      </c>
      <c r="UC315" s="66" t="str">
        <f t="shared" si="1930"/>
        <v/>
      </c>
      <c r="UD315" s="66" t="str">
        <f t="shared" si="1931"/>
        <v/>
      </c>
      <c r="UE315" s="66" t="str">
        <f t="shared" si="1932"/>
        <v/>
      </c>
      <c r="UF315" s="66" t="str">
        <f t="shared" si="1933"/>
        <v/>
      </c>
      <c r="UG315" s="66" t="str">
        <f t="shared" si="1934"/>
        <v/>
      </c>
      <c r="UH315" s="66" t="str">
        <f t="shared" si="1935"/>
        <v/>
      </c>
      <c r="UI315" s="66" t="str">
        <f t="shared" si="1936"/>
        <v/>
      </c>
      <c r="UJ315" s="66" t="str">
        <f t="shared" si="1937"/>
        <v/>
      </c>
      <c r="UK315" s="66" t="str">
        <f t="shared" si="1938"/>
        <v/>
      </c>
      <c r="UL315" s="66" t="str">
        <f t="shared" si="1939"/>
        <v/>
      </c>
      <c r="UM315" s="66" t="str">
        <f t="shared" si="1940"/>
        <v/>
      </c>
      <c r="UN315" s="66" t="str">
        <f t="shared" si="1941"/>
        <v/>
      </c>
      <c r="UO315" s="66" t="str">
        <f t="shared" si="1942"/>
        <v/>
      </c>
      <c r="UP315" s="66" t="str">
        <f t="shared" si="1943"/>
        <v/>
      </c>
      <c r="UQ315" s="66" t="str">
        <f t="shared" si="1944"/>
        <v/>
      </c>
      <c r="UR315" s="66" t="str">
        <f t="shared" si="1945"/>
        <v/>
      </c>
      <c r="US315" s="66" t="str">
        <f t="shared" si="1946"/>
        <v/>
      </c>
      <c r="UT315" s="66" t="str">
        <f t="shared" si="1947"/>
        <v/>
      </c>
      <c r="UU315" s="66" t="str">
        <f t="shared" si="1948"/>
        <v/>
      </c>
      <c r="UV315" s="66" t="str">
        <f t="shared" si="1949"/>
        <v/>
      </c>
      <c r="UW315" s="66" t="str">
        <f t="shared" si="1950"/>
        <v/>
      </c>
      <c r="UX315" s="66" t="str">
        <f t="shared" si="1951"/>
        <v/>
      </c>
      <c r="UY315" s="66" t="str">
        <f t="shared" si="1952"/>
        <v/>
      </c>
      <c r="UZ315" s="66" t="str">
        <f t="shared" si="1953"/>
        <v/>
      </c>
      <c r="VA315" s="66" t="str">
        <f t="shared" si="1954"/>
        <v/>
      </c>
      <c r="VB315" s="66" t="str">
        <f t="shared" si="1955"/>
        <v/>
      </c>
      <c r="VC315" s="66" t="str">
        <f t="shared" si="1956"/>
        <v/>
      </c>
      <c r="VD315" s="66" t="str">
        <f t="shared" si="1957"/>
        <v/>
      </c>
      <c r="VE315" s="66" t="str">
        <f t="shared" si="1958"/>
        <v/>
      </c>
      <c r="VF315" s="66" t="str">
        <f t="shared" si="1959"/>
        <v/>
      </c>
      <c r="VG315" s="66" t="str">
        <f t="shared" si="1960"/>
        <v/>
      </c>
      <c r="VH315" s="66" t="str">
        <f t="shared" si="1961"/>
        <v/>
      </c>
      <c r="VI315" s="66" t="str">
        <f t="shared" si="1962"/>
        <v/>
      </c>
      <c r="VJ315" s="66" t="str">
        <f t="shared" si="1963"/>
        <v/>
      </c>
      <c r="VK315" s="66" t="str">
        <f t="shared" si="1964"/>
        <v/>
      </c>
      <c r="VL315" s="66" t="str">
        <f t="shared" si="1965"/>
        <v/>
      </c>
      <c r="VM315" s="66" t="str">
        <f t="shared" si="1966"/>
        <v/>
      </c>
      <c r="VN315" s="66" t="str">
        <f t="shared" si="1967"/>
        <v/>
      </c>
      <c r="VO315" s="66" t="str">
        <f t="shared" si="1968"/>
        <v/>
      </c>
      <c r="VP315" s="66" t="str">
        <f t="shared" si="1969"/>
        <v/>
      </c>
      <c r="VQ315" s="66" t="str">
        <f t="shared" si="1970"/>
        <v/>
      </c>
      <c r="VR315" s="66" t="str">
        <f t="shared" si="1971"/>
        <v/>
      </c>
      <c r="VS315" s="66" t="str">
        <f t="shared" si="1972"/>
        <v/>
      </c>
      <c r="VT315" s="66" t="str">
        <f t="shared" si="1973"/>
        <v/>
      </c>
      <c r="VU315" s="66" t="str">
        <f t="shared" si="1974"/>
        <v/>
      </c>
      <c r="VV315" s="66" t="str">
        <f t="shared" si="1975"/>
        <v/>
      </c>
      <c r="VW315" s="66" t="str">
        <f t="shared" si="1976"/>
        <v/>
      </c>
      <c r="VX315" s="66" t="str">
        <f t="shared" si="1977"/>
        <v/>
      </c>
      <c r="VY315" s="66" t="str">
        <f t="shared" si="1978"/>
        <v/>
      </c>
      <c r="VZ315" s="66" t="str">
        <f t="shared" si="1979"/>
        <v/>
      </c>
      <c r="WA315" s="66" t="str">
        <f t="shared" si="1980"/>
        <v/>
      </c>
      <c r="WB315" s="66" t="str">
        <f t="shared" si="1981"/>
        <v/>
      </c>
      <c r="WC315" s="66" t="str">
        <f t="shared" si="1982"/>
        <v/>
      </c>
      <c r="WD315" s="66" t="str">
        <f t="shared" si="1983"/>
        <v/>
      </c>
      <c r="WE315" s="66" t="str">
        <f t="shared" si="1984"/>
        <v/>
      </c>
      <c r="WF315" s="66" t="str">
        <f t="shared" si="1985"/>
        <v/>
      </c>
      <c r="WG315" s="66" t="str">
        <f t="shared" si="1986"/>
        <v/>
      </c>
      <c r="WH315" s="66" t="str">
        <f t="shared" si="1987"/>
        <v/>
      </c>
      <c r="WI315" s="66" t="str">
        <f t="shared" si="1988"/>
        <v/>
      </c>
      <c r="WJ315" s="66" t="str">
        <f t="shared" si="1989"/>
        <v/>
      </c>
      <c r="WK315" s="66" t="str">
        <f t="shared" si="1990"/>
        <v/>
      </c>
      <c r="WL315" s="66" t="str">
        <f t="shared" si="1991"/>
        <v/>
      </c>
      <c r="WM315" s="66" t="str">
        <f t="shared" si="1992"/>
        <v/>
      </c>
      <c r="WN315" s="66" t="str">
        <f t="shared" si="1993"/>
        <v/>
      </c>
      <c r="WO315" s="66" t="str">
        <f t="shared" si="1994"/>
        <v/>
      </c>
      <c r="WP315" s="66" t="str">
        <f t="shared" si="1995"/>
        <v/>
      </c>
      <c r="WQ315" s="66" t="str">
        <f t="shared" si="1996"/>
        <v/>
      </c>
      <c r="WR315" s="66" t="str">
        <f t="shared" si="1997"/>
        <v/>
      </c>
      <c r="WS315" s="66" t="str">
        <f t="shared" si="1998"/>
        <v/>
      </c>
      <c r="WT315" s="66" t="str">
        <f t="shared" si="1999"/>
        <v/>
      </c>
      <c r="WU315" s="66" t="str">
        <f t="shared" si="2000"/>
        <v/>
      </c>
      <c r="WV315" s="66" t="str">
        <f t="shared" si="2001"/>
        <v/>
      </c>
      <c r="WW315" s="66" t="str">
        <f t="shared" si="2002"/>
        <v/>
      </c>
      <c r="WX315" s="66" t="str">
        <f t="shared" si="2003"/>
        <v/>
      </c>
      <c r="WY315" s="66" t="str">
        <f t="shared" si="2004"/>
        <v/>
      </c>
      <c r="WZ315" s="66" t="str">
        <f t="shared" si="2005"/>
        <v/>
      </c>
      <c r="XA315" s="66" t="str">
        <f t="shared" si="2006"/>
        <v/>
      </c>
      <c r="XB315" s="66" t="str">
        <f t="shared" si="2007"/>
        <v/>
      </c>
      <c r="XC315" s="66" t="str">
        <f t="shared" si="2008"/>
        <v/>
      </c>
      <c r="XD315" s="66" t="str">
        <f t="shared" si="2009"/>
        <v/>
      </c>
      <c r="XE315" s="66" t="str">
        <f t="shared" si="2010"/>
        <v/>
      </c>
      <c r="XF315" s="66" t="str">
        <f t="shared" si="2011"/>
        <v/>
      </c>
      <c r="XG315" s="66" t="str">
        <f t="shared" si="2012"/>
        <v/>
      </c>
      <c r="XH315" s="66" t="str">
        <f t="shared" si="2013"/>
        <v/>
      </c>
      <c r="XI315" s="66" t="str">
        <f t="shared" si="2014"/>
        <v/>
      </c>
      <c r="XJ315" s="66" t="str">
        <f t="shared" si="2015"/>
        <v/>
      </c>
      <c r="XK315" s="66" t="str">
        <f t="shared" si="2016"/>
        <v/>
      </c>
      <c r="XL315" s="66" t="str">
        <f t="shared" si="2017"/>
        <v/>
      </c>
      <c r="XM315" s="66" t="str">
        <f t="shared" si="2018"/>
        <v/>
      </c>
      <c r="XN315" s="66" t="str">
        <f t="shared" si="2019"/>
        <v/>
      </c>
      <c r="XO315" s="66" t="str">
        <f t="shared" si="2020"/>
        <v/>
      </c>
      <c r="XP315" s="66" t="str">
        <f t="shared" si="2021"/>
        <v/>
      </c>
      <c r="XQ315" s="66" t="str">
        <f t="shared" si="2022"/>
        <v/>
      </c>
      <c r="XR315" s="66" t="str">
        <f t="shared" si="2023"/>
        <v/>
      </c>
      <c r="XS315" s="66" t="str">
        <f t="shared" si="2024"/>
        <v/>
      </c>
      <c r="XT315" s="66" t="str">
        <f t="shared" si="2025"/>
        <v/>
      </c>
      <c r="XU315" s="66" t="str">
        <f t="shared" si="2026"/>
        <v/>
      </c>
      <c r="XV315" s="66" t="str">
        <f t="shared" si="2027"/>
        <v/>
      </c>
      <c r="XW315" s="66" t="str">
        <f t="shared" si="2028"/>
        <v/>
      </c>
      <c r="XX315" s="66" t="str">
        <f t="shared" si="2029"/>
        <v/>
      </c>
      <c r="XY315" s="66" t="str">
        <f t="shared" si="2030"/>
        <v/>
      </c>
      <c r="XZ315" s="66" t="str">
        <f t="shared" si="2031"/>
        <v/>
      </c>
      <c r="YA315" s="66" t="str">
        <f t="shared" si="2032"/>
        <v/>
      </c>
      <c r="YB315" s="66" t="str">
        <f t="shared" si="2033"/>
        <v/>
      </c>
      <c r="YC315" s="66" t="str">
        <f t="shared" si="2034"/>
        <v/>
      </c>
      <c r="YD315" s="66" t="str">
        <f t="shared" si="2035"/>
        <v/>
      </c>
      <c r="YE315" s="66" t="str">
        <f t="shared" si="2036"/>
        <v/>
      </c>
      <c r="YF315" s="66" t="str">
        <f t="shared" si="2037"/>
        <v/>
      </c>
      <c r="YG315" s="66" t="str">
        <f t="shared" si="2038"/>
        <v/>
      </c>
      <c r="YH315" s="66" t="str">
        <f t="shared" si="2039"/>
        <v/>
      </c>
      <c r="YI315" s="66" t="str">
        <f t="shared" si="2040"/>
        <v/>
      </c>
      <c r="YJ315" s="66" t="str">
        <f t="shared" si="2041"/>
        <v/>
      </c>
      <c r="YK315" s="66" t="str">
        <f t="shared" si="2042"/>
        <v/>
      </c>
      <c r="YL315" s="66" t="str">
        <f t="shared" si="2043"/>
        <v/>
      </c>
      <c r="YM315" s="66" t="str">
        <f t="shared" si="2044"/>
        <v/>
      </c>
      <c r="YN315" s="66" t="str">
        <f t="shared" si="2045"/>
        <v/>
      </c>
      <c r="YO315" s="66" t="str">
        <f t="shared" si="2046"/>
        <v/>
      </c>
      <c r="YP315" s="66" t="str">
        <f t="shared" si="2047"/>
        <v/>
      </c>
      <c r="YQ315" s="66" t="str">
        <f t="shared" si="2048"/>
        <v/>
      </c>
      <c r="YR315" s="66" t="str">
        <f t="shared" si="2049"/>
        <v/>
      </c>
      <c r="YS315" s="66" t="str">
        <f t="shared" si="2050"/>
        <v/>
      </c>
      <c r="YT315" s="66" t="str">
        <f t="shared" si="2051"/>
        <v/>
      </c>
      <c r="YU315" s="66" t="str">
        <f t="shared" si="2052"/>
        <v/>
      </c>
      <c r="YV315" s="66" t="str">
        <f t="shared" si="2053"/>
        <v/>
      </c>
      <c r="YW315" s="66" t="str">
        <f t="shared" si="2054"/>
        <v/>
      </c>
      <c r="YX315" s="66" t="str">
        <f t="shared" si="2055"/>
        <v/>
      </c>
      <c r="YY315" s="66" t="str">
        <f t="shared" si="2056"/>
        <v/>
      </c>
      <c r="YZ315" s="66" t="str">
        <f t="shared" si="2057"/>
        <v/>
      </c>
      <c r="ZA315" s="66" t="str">
        <f t="shared" si="2058"/>
        <v/>
      </c>
      <c r="ZB315" s="66" t="str">
        <f t="shared" si="2059"/>
        <v/>
      </c>
      <c r="ZC315" s="66" t="str">
        <f t="shared" si="2060"/>
        <v/>
      </c>
      <c r="ZD315" s="66" t="str">
        <f t="shared" si="2061"/>
        <v/>
      </c>
      <c r="ZE315" s="66" t="str">
        <f t="shared" si="2062"/>
        <v/>
      </c>
      <c r="ZF315" s="66" t="str">
        <f t="shared" si="2063"/>
        <v/>
      </c>
      <c r="ZG315" s="66" t="str">
        <f t="shared" si="2064"/>
        <v/>
      </c>
      <c r="ZH315" s="66" t="str">
        <f t="shared" si="2065"/>
        <v/>
      </c>
      <c r="ZI315" s="66" t="str">
        <f t="shared" si="2066"/>
        <v/>
      </c>
      <c r="ZJ315" s="66" t="str">
        <f t="shared" si="2067"/>
        <v/>
      </c>
      <c r="ZK315" s="66" t="str">
        <f t="shared" si="2068"/>
        <v/>
      </c>
      <c r="ZL315" s="66" t="str">
        <f t="shared" si="2069"/>
        <v/>
      </c>
      <c r="ZM315" s="66" t="str">
        <f t="shared" si="2070"/>
        <v/>
      </c>
      <c r="ZN315" s="66" t="str">
        <f t="shared" si="2071"/>
        <v/>
      </c>
      <c r="ZO315" s="66" t="str">
        <f t="shared" si="2072"/>
        <v/>
      </c>
      <c r="ZP315" s="66" t="str">
        <f t="shared" si="2073"/>
        <v/>
      </c>
      <c r="ZQ315" s="66" t="str">
        <f t="shared" si="2074"/>
        <v/>
      </c>
      <c r="ZR315" s="66" t="str">
        <f t="shared" si="2075"/>
        <v/>
      </c>
      <c r="ZS315" s="66" t="str">
        <f t="shared" si="2076"/>
        <v/>
      </c>
      <c r="ZT315" s="66" t="str">
        <f t="shared" si="2077"/>
        <v/>
      </c>
      <c r="ZU315" s="66" t="str">
        <f t="shared" si="2078"/>
        <v/>
      </c>
      <c r="ZV315" s="66" t="str">
        <f t="shared" si="2079"/>
        <v/>
      </c>
      <c r="ZW315" s="66" t="str">
        <f t="shared" si="2080"/>
        <v/>
      </c>
      <c r="ZX315" s="66" t="str">
        <f t="shared" si="2081"/>
        <v/>
      </c>
      <c r="ZY315" s="66" t="str">
        <f t="shared" si="2082"/>
        <v/>
      </c>
      <c r="ZZ315" s="66" t="str">
        <f t="shared" si="2083"/>
        <v/>
      </c>
      <c r="AAA315" s="66" t="str">
        <f t="shared" si="2084"/>
        <v/>
      </c>
      <c r="AAB315" s="66" t="str">
        <f t="shared" si="2085"/>
        <v/>
      </c>
      <c r="AAC315" s="66" t="str">
        <f t="shared" si="2086"/>
        <v/>
      </c>
      <c r="AAD315" s="66" t="str">
        <f t="shared" si="2087"/>
        <v/>
      </c>
      <c r="AAE315" s="66" t="str">
        <f t="shared" si="2088"/>
        <v/>
      </c>
      <c r="AAF315" s="66" t="str">
        <f t="shared" si="2089"/>
        <v/>
      </c>
      <c r="AAG315" s="66" t="str">
        <f t="shared" si="2090"/>
        <v/>
      </c>
      <c r="AAH315" s="66" t="str">
        <f t="shared" si="2091"/>
        <v/>
      </c>
      <c r="AAI315" s="66" t="str">
        <f t="shared" si="2092"/>
        <v/>
      </c>
      <c r="AAJ315" s="66" t="str">
        <f t="shared" si="2093"/>
        <v/>
      </c>
      <c r="AAK315" s="66" t="str">
        <f t="shared" si="2094"/>
        <v/>
      </c>
      <c r="AAL315" s="66" t="str">
        <f t="shared" si="2095"/>
        <v/>
      </c>
      <c r="AAM315" s="66" t="str">
        <f t="shared" si="2096"/>
        <v/>
      </c>
      <c r="AAN315" s="66" t="str">
        <f t="shared" si="2097"/>
        <v/>
      </c>
      <c r="AAO315" s="66" t="str">
        <f t="shared" si="2098"/>
        <v/>
      </c>
      <c r="AAP315" s="66" t="str">
        <f t="shared" si="2099"/>
        <v/>
      </c>
      <c r="AAQ315" s="66" t="str">
        <f t="shared" si="2100"/>
        <v/>
      </c>
      <c r="AAR315" s="66" t="str">
        <f t="shared" si="2101"/>
        <v/>
      </c>
      <c r="AAS315" s="66" t="str">
        <f t="shared" si="2102"/>
        <v/>
      </c>
      <c r="AAT315" s="66" t="str">
        <f t="shared" si="2103"/>
        <v/>
      </c>
      <c r="AAU315" s="66" t="str">
        <f t="shared" si="2104"/>
        <v/>
      </c>
      <c r="AAV315" s="66" t="str">
        <f t="shared" si="2105"/>
        <v/>
      </c>
      <c r="AAW315" s="66" t="str">
        <f t="shared" si="2106"/>
        <v/>
      </c>
      <c r="AAX315" s="66" t="str">
        <f t="shared" si="2107"/>
        <v/>
      </c>
      <c r="AAY315" s="66" t="str">
        <f t="shared" si="2108"/>
        <v/>
      </c>
      <c r="AAZ315" s="66" t="str">
        <f t="shared" si="2109"/>
        <v/>
      </c>
      <c r="ABA315" s="66" t="str">
        <f t="shared" si="2110"/>
        <v/>
      </c>
      <c r="ABB315" s="66" t="str">
        <f t="shared" si="2111"/>
        <v/>
      </c>
      <c r="ABC315" s="66" t="str">
        <f t="shared" si="2112"/>
        <v/>
      </c>
      <c r="ABD315" s="66" t="str">
        <f t="shared" si="2113"/>
        <v/>
      </c>
      <c r="ABE315" s="66" t="str">
        <f t="shared" si="2114"/>
        <v/>
      </c>
      <c r="ABF315" s="66" t="str">
        <f t="shared" si="2115"/>
        <v/>
      </c>
      <c r="ABG315" s="66" t="str">
        <f t="shared" si="2116"/>
        <v/>
      </c>
      <c r="ABH315" s="66" t="str">
        <f t="shared" si="2117"/>
        <v/>
      </c>
      <c r="ABI315" s="66" t="str">
        <f t="shared" si="2118"/>
        <v/>
      </c>
      <c r="ABJ315" s="66" t="str">
        <f t="shared" si="2119"/>
        <v/>
      </c>
      <c r="ABK315" s="66" t="str">
        <f t="shared" si="2120"/>
        <v/>
      </c>
      <c r="ABL315" s="66" t="str">
        <f t="shared" si="2121"/>
        <v/>
      </c>
      <c r="ABM315" s="66" t="str">
        <f t="shared" si="2122"/>
        <v/>
      </c>
      <c r="ABN315" s="66" t="str">
        <f t="shared" si="2123"/>
        <v/>
      </c>
      <c r="ABO315" s="66" t="str">
        <f t="shared" si="2124"/>
        <v/>
      </c>
      <c r="ABP315" s="66" t="str">
        <f t="shared" si="2125"/>
        <v/>
      </c>
      <c r="ABQ315" s="66" t="str">
        <f t="shared" si="2126"/>
        <v/>
      </c>
      <c r="ABR315" s="66" t="str">
        <f t="shared" si="2127"/>
        <v/>
      </c>
      <c r="ABS315" s="66" t="str">
        <f t="shared" si="2128"/>
        <v/>
      </c>
      <c r="ABT315" s="66" t="str">
        <f t="shared" si="2129"/>
        <v/>
      </c>
      <c r="ABU315" s="66" t="str">
        <f t="shared" si="2130"/>
        <v/>
      </c>
      <c r="ABV315" s="66" t="str">
        <f t="shared" si="2131"/>
        <v/>
      </c>
      <c r="ABW315" s="66" t="str">
        <f t="shared" si="2132"/>
        <v/>
      </c>
      <c r="ABX315" s="66" t="str">
        <f t="shared" si="2133"/>
        <v/>
      </c>
      <c r="ABY315" s="66" t="str">
        <f t="shared" si="2134"/>
        <v/>
      </c>
      <c r="ABZ315" s="66" t="str">
        <f t="shared" si="2135"/>
        <v/>
      </c>
      <c r="ACA315" s="66" t="str">
        <f t="shared" si="2136"/>
        <v/>
      </c>
      <c r="ACB315" s="66" t="str">
        <f t="shared" si="2137"/>
        <v/>
      </c>
      <c r="ACC315" s="66" t="str">
        <f t="shared" si="2138"/>
        <v/>
      </c>
      <c r="ACD315" s="66" t="str">
        <f t="shared" si="2139"/>
        <v/>
      </c>
      <c r="ACE315" s="66" t="str">
        <f t="shared" si="2140"/>
        <v/>
      </c>
      <c r="ACF315" s="66" t="str">
        <f t="shared" si="2141"/>
        <v/>
      </c>
      <c r="ACG315" s="66" t="str">
        <f t="shared" si="2142"/>
        <v/>
      </c>
      <c r="ACH315" s="66" t="str">
        <f t="shared" si="2143"/>
        <v/>
      </c>
      <c r="ACI315" s="66" t="str">
        <f t="shared" si="2144"/>
        <v/>
      </c>
      <c r="ACJ315" s="66" t="str">
        <f t="shared" si="2145"/>
        <v/>
      </c>
      <c r="ACK315" s="66" t="str">
        <f t="shared" si="2146"/>
        <v/>
      </c>
      <c r="ACL315" s="66" t="str">
        <f t="shared" si="2147"/>
        <v/>
      </c>
      <c r="ACM315" s="66" t="str">
        <f t="shared" ref="ACM315:ACN315" si="2209">IF(AND(ACS$3="Unit", ACL315=""), "", IF(AND(ACS$3="Unit", ACL315="-"),"", IF(ACS$3="Unit", "kg/GJ delivered", IF(AND(NY315&lt;&gt;"", NY315&lt;&gt;"-", NX315="-"),"", IF($H315="","", IF(NX315="nd", "",IF(NX315="&lt;n.a.&gt;", "", IF(NY315="#/MJ", "", IF(NY315="kg/GJ delivered",NX315,IF(NY315="g/MJ delivered",NX315,IF(NY315="kg/MJ delivered",NX315*1000,IF(NY315="mg/MJ delivered",NX315/1000,IF(NY315="g/kg",((NX315)*(1/$I315)*(1/$H315)),IF(NY315="mg/kg",((NX315/1000)*(1/$I315)*(1/$H315)),IF(NY315="mg/MJ delivered",NX315/1000,IF(NY315="-","","Error"))))))))))))))))</f>
        <v/>
      </c>
      <c r="ACN315" s="66" t="str">
        <f t="shared" si="2209"/>
        <v/>
      </c>
      <c r="ACO315" s="66" t="str">
        <f t="shared" si="2149"/>
        <v/>
      </c>
      <c r="ACP315" s="66" t="str">
        <f t="shared" si="2150"/>
        <v/>
      </c>
      <c r="ACQ315" s="66" t="str">
        <f t="shared" si="2151"/>
        <v/>
      </c>
      <c r="ACR315" s="66" t="str">
        <f t="shared" si="2152"/>
        <v/>
      </c>
      <c r="ACS315" s="66" t="str">
        <f t="shared" si="2153"/>
        <v/>
      </c>
      <c r="ACT315" s="66" t="str">
        <f t="shared" si="2154"/>
        <v/>
      </c>
    </row>
    <row r="316" spans="2:774" ht="15.75" customHeight="1" x14ac:dyDescent="0.25">
      <c r="B316" s="66">
        <v>369</v>
      </c>
      <c r="C316" s="66" t="s">
        <v>1284</v>
      </c>
      <c r="D316" s="66" t="s">
        <v>1677</v>
      </c>
      <c r="E316" s="156" t="s">
        <v>1801</v>
      </c>
      <c r="F316" s="66" t="s">
        <v>2094</v>
      </c>
      <c r="G316" s="66" t="s">
        <v>492</v>
      </c>
      <c r="H316" s="126">
        <v>0.17499999999999999</v>
      </c>
      <c r="I316" s="130">
        <f>'Heating Values'!$D$9</f>
        <v>27.41</v>
      </c>
      <c r="J316" s="66" t="str">
        <f t="shared" si="2201"/>
        <v>Charcoal Briquette, Improved, IN</v>
      </c>
      <c r="K316" s="66" t="s">
        <v>1254</v>
      </c>
      <c r="L316" s="66" t="s">
        <v>1254</v>
      </c>
      <c r="M316" s="66" t="s">
        <v>1254</v>
      </c>
      <c r="N316" s="66" t="s">
        <v>1253</v>
      </c>
      <c r="O316" s="66" t="s">
        <v>1188</v>
      </c>
      <c r="P316" s="66" t="str">
        <f t="shared" si="2205"/>
        <v>IN</v>
      </c>
      <c r="Q316" s="66" t="s">
        <v>2</v>
      </c>
      <c r="R316" s="164">
        <v>120</v>
      </c>
      <c r="S316" s="158" t="s">
        <v>523</v>
      </c>
      <c r="T316" s="158" t="s">
        <v>128</v>
      </c>
      <c r="U316" s="158" t="s">
        <v>128</v>
      </c>
      <c r="V316" s="158" t="s">
        <v>128</v>
      </c>
      <c r="W316" s="158" t="s">
        <v>128</v>
      </c>
      <c r="X316" s="158" t="s">
        <v>128</v>
      </c>
      <c r="Y316" s="158" t="s">
        <v>128</v>
      </c>
      <c r="Z316" s="158" t="s">
        <v>128</v>
      </c>
      <c r="AA316" s="158" t="s">
        <v>128</v>
      </c>
      <c r="AB316" s="158" t="s">
        <v>128</v>
      </c>
      <c r="AC316" s="158" t="s">
        <v>128</v>
      </c>
      <c r="AD316" s="158" t="s">
        <v>128</v>
      </c>
      <c r="AE316" s="158" t="s">
        <v>128</v>
      </c>
      <c r="AF316" s="158" t="s">
        <v>128</v>
      </c>
      <c r="AG316" s="158" t="s">
        <v>128</v>
      </c>
      <c r="AH316" s="158" t="s">
        <v>128</v>
      </c>
      <c r="AI316" s="158" t="s">
        <v>128</v>
      </c>
      <c r="AJ316" s="158" t="s">
        <v>128</v>
      </c>
      <c r="AK316" s="158" t="s">
        <v>128</v>
      </c>
      <c r="AL316" s="158" t="s">
        <v>128</v>
      </c>
      <c r="AM316" s="158" t="s">
        <v>128</v>
      </c>
      <c r="AN316" s="158" t="s">
        <v>128</v>
      </c>
      <c r="AO316" s="158" t="s">
        <v>128</v>
      </c>
      <c r="AP316" s="158" t="s">
        <v>128</v>
      </c>
      <c r="AQ316" s="158" t="s">
        <v>128</v>
      </c>
      <c r="AR316" s="158" t="s">
        <v>128</v>
      </c>
      <c r="AS316" s="158" t="s">
        <v>128</v>
      </c>
      <c r="AT316" s="158" t="s">
        <v>128</v>
      </c>
      <c r="AU316" s="158" t="s">
        <v>128</v>
      </c>
      <c r="AV316" s="158" t="s">
        <v>128</v>
      </c>
      <c r="AW316" s="158" t="s">
        <v>128</v>
      </c>
      <c r="AX316" s="158" t="s">
        <v>128</v>
      </c>
      <c r="AY316" s="158" t="s">
        <v>128</v>
      </c>
      <c r="AZ316" s="158" t="s">
        <v>128</v>
      </c>
      <c r="BA316" s="158" t="s">
        <v>128</v>
      </c>
      <c r="BB316" s="158" t="s">
        <v>128</v>
      </c>
      <c r="BC316" s="158" t="s">
        <v>128</v>
      </c>
      <c r="BD316" s="158" t="s">
        <v>128</v>
      </c>
      <c r="BE316" s="158" t="s">
        <v>128</v>
      </c>
      <c r="BF316" s="158" t="s">
        <v>128</v>
      </c>
      <c r="BG316" s="158" t="s">
        <v>128</v>
      </c>
      <c r="BH316" s="158" t="s">
        <v>128</v>
      </c>
      <c r="BI316" s="158" t="s">
        <v>128</v>
      </c>
      <c r="BJ316" s="158" t="s">
        <v>128</v>
      </c>
      <c r="BK316" s="158" t="s">
        <v>128</v>
      </c>
      <c r="BL316" s="158" t="s">
        <v>128</v>
      </c>
      <c r="BM316" s="158" t="s">
        <v>128</v>
      </c>
      <c r="BN316" s="158" t="s">
        <v>128</v>
      </c>
      <c r="BO316" s="158" t="s">
        <v>128</v>
      </c>
      <c r="BP316" s="158" t="s">
        <v>128</v>
      </c>
      <c r="BQ316" s="158" t="s">
        <v>128</v>
      </c>
      <c r="BR316" s="158" t="s">
        <v>128</v>
      </c>
      <c r="BS316" s="158" t="s">
        <v>128</v>
      </c>
      <c r="BT316" s="158" t="s">
        <v>128</v>
      </c>
      <c r="BU316" s="158" t="s">
        <v>128</v>
      </c>
      <c r="BV316" s="158" t="s">
        <v>128</v>
      </c>
      <c r="BW316" s="158" t="s">
        <v>128</v>
      </c>
      <c r="BX316" s="158" t="s">
        <v>128</v>
      </c>
      <c r="BY316" s="158" t="s">
        <v>128</v>
      </c>
      <c r="BZ316" s="158" t="s">
        <v>128</v>
      </c>
      <c r="CA316" s="158" t="s">
        <v>128</v>
      </c>
      <c r="CB316" s="158" t="s">
        <v>128</v>
      </c>
      <c r="CC316" s="158" t="s">
        <v>128</v>
      </c>
      <c r="CD316" s="158" t="s">
        <v>128</v>
      </c>
      <c r="CE316" s="158" t="s">
        <v>128</v>
      </c>
      <c r="CF316" s="158" t="s">
        <v>128</v>
      </c>
      <c r="CG316" s="158" t="s">
        <v>128</v>
      </c>
      <c r="CH316" s="158" t="s">
        <v>128</v>
      </c>
      <c r="CI316" s="158" t="s">
        <v>128</v>
      </c>
      <c r="CJ316" s="158" t="s">
        <v>128</v>
      </c>
      <c r="CK316" s="158" t="s">
        <v>128</v>
      </c>
      <c r="CL316" s="158" t="s">
        <v>128</v>
      </c>
      <c r="CM316" s="158" t="s">
        <v>128</v>
      </c>
      <c r="CN316" s="158" t="s">
        <v>128</v>
      </c>
      <c r="CO316" s="158" t="s">
        <v>128</v>
      </c>
      <c r="CP316" s="158" t="s">
        <v>128</v>
      </c>
      <c r="CQ316" s="158" t="s">
        <v>128</v>
      </c>
      <c r="CR316" s="158" t="s">
        <v>128</v>
      </c>
      <c r="CS316" s="158" t="s">
        <v>128</v>
      </c>
      <c r="CT316" s="158" t="s">
        <v>128</v>
      </c>
      <c r="CU316" s="158" t="s">
        <v>128</v>
      </c>
      <c r="CV316" s="158" t="s">
        <v>128</v>
      </c>
      <c r="CW316" s="158" t="s">
        <v>128</v>
      </c>
      <c r="CX316" s="158" t="s">
        <v>128</v>
      </c>
      <c r="CY316" s="158" t="s">
        <v>128</v>
      </c>
      <c r="CZ316" s="158" t="s">
        <v>128</v>
      </c>
      <c r="DA316" s="158" t="s">
        <v>128</v>
      </c>
      <c r="DB316" s="158" t="s">
        <v>128</v>
      </c>
      <c r="DC316" s="158" t="s">
        <v>128</v>
      </c>
      <c r="DD316" s="158" t="s">
        <v>128</v>
      </c>
      <c r="DE316" s="158" t="s">
        <v>128</v>
      </c>
      <c r="DF316" s="158" t="s">
        <v>128</v>
      </c>
      <c r="DG316" s="158" t="s">
        <v>128</v>
      </c>
      <c r="DH316" s="158" t="s">
        <v>128</v>
      </c>
      <c r="DI316" s="158" t="s">
        <v>128</v>
      </c>
      <c r="DJ316" s="158" t="s">
        <v>128</v>
      </c>
      <c r="DK316" s="158" t="s">
        <v>128</v>
      </c>
      <c r="DL316" s="158" t="s">
        <v>128</v>
      </c>
      <c r="DM316" s="158" t="s">
        <v>128</v>
      </c>
      <c r="DN316" s="158" t="s">
        <v>128</v>
      </c>
      <c r="DO316" s="158" t="s">
        <v>128</v>
      </c>
      <c r="DP316" s="158" t="s">
        <v>128</v>
      </c>
      <c r="DQ316" s="158" t="s">
        <v>128</v>
      </c>
      <c r="DR316" s="158" t="s">
        <v>128</v>
      </c>
      <c r="DS316" s="158" t="s">
        <v>128</v>
      </c>
      <c r="DT316" s="158" t="s">
        <v>128</v>
      </c>
      <c r="DU316" s="158" t="s">
        <v>128</v>
      </c>
      <c r="DV316" s="158" t="s">
        <v>128</v>
      </c>
      <c r="DW316" s="158" t="s">
        <v>128</v>
      </c>
      <c r="DX316" s="158" t="s">
        <v>128</v>
      </c>
      <c r="DY316" s="158" t="s">
        <v>128</v>
      </c>
      <c r="DZ316" s="158" t="s">
        <v>128</v>
      </c>
      <c r="EA316" s="158" t="s">
        <v>128</v>
      </c>
      <c r="EB316" s="158" t="s">
        <v>128</v>
      </c>
      <c r="EC316" s="158" t="s">
        <v>128</v>
      </c>
      <c r="ED316" s="158" t="s">
        <v>128</v>
      </c>
      <c r="EE316" s="158" t="s">
        <v>128</v>
      </c>
      <c r="EF316" s="158" t="s">
        <v>128</v>
      </c>
      <c r="EG316" s="158" t="s">
        <v>128</v>
      </c>
      <c r="EH316" s="158" t="s">
        <v>128</v>
      </c>
      <c r="EI316" s="158" t="s">
        <v>128</v>
      </c>
      <c r="EJ316" s="158" t="s">
        <v>128</v>
      </c>
      <c r="EK316" s="158" t="s">
        <v>128</v>
      </c>
      <c r="EL316" s="158" t="s">
        <v>128</v>
      </c>
      <c r="EM316" s="158" t="s">
        <v>128</v>
      </c>
      <c r="EN316" s="158" t="s">
        <v>128</v>
      </c>
      <c r="EO316" s="158" t="s">
        <v>128</v>
      </c>
      <c r="EP316" s="158" t="s">
        <v>128</v>
      </c>
      <c r="EQ316" s="158" t="s">
        <v>128</v>
      </c>
      <c r="ER316" s="158" t="s">
        <v>128</v>
      </c>
      <c r="ES316" s="158" t="s">
        <v>128</v>
      </c>
      <c r="ET316" s="158" t="s">
        <v>128</v>
      </c>
      <c r="EU316" s="158" t="s">
        <v>128</v>
      </c>
      <c r="EV316" s="158" t="s">
        <v>128</v>
      </c>
      <c r="EW316" s="158" t="s">
        <v>128</v>
      </c>
      <c r="EX316" s="158" t="s">
        <v>128</v>
      </c>
      <c r="EY316" s="158" t="s">
        <v>128</v>
      </c>
      <c r="EZ316" s="158" t="s">
        <v>128</v>
      </c>
      <c r="FA316" s="158" t="s">
        <v>128</v>
      </c>
      <c r="FB316" s="158" t="s">
        <v>128</v>
      </c>
      <c r="FC316" s="158" t="s">
        <v>128</v>
      </c>
      <c r="FD316" s="158" t="s">
        <v>128</v>
      </c>
      <c r="FE316" s="158" t="s">
        <v>128</v>
      </c>
      <c r="FF316" s="158" t="s">
        <v>128</v>
      </c>
      <c r="FG316" s="158" t="s">
        <v>128</v>
      </c>
      <c r="FH316" s="158" t="s">
        <v>128</v>
      </c>
      <c r="FI316" s="158" t="s">
        <v>128</v>
      </c>
      <c r="FJ316" s="158" t="s">
        <v>128</v>
      </c>
      <c r="FK316" s="158" t="s">
        <v>128</v>
      </c>
      <c r="FL316" s="158" t="s">
        <v>128</v>
      </c>
      <c r="FM316" s="158" t="s">
        <v>128</v>
      </c>
      <c r="FN316" s="158" t="s">
        <v>128</v>
      </c>
      <c r="FO316" s="158" t="s">
        <v>128</v>
      </c>
      <c r="FP316" s="158" t="s">
        <v>128</v>
      </c>
      <c r="FQ316" s="158" t="s">
        <v>128</v>
      </c>
      <c r="FR316" s="158" t="s">
        <v>128</v>
      </c>
      <c r="FS316" s="158" t="s">
        <v>128</v>
      </c>
      <c r="FT316" s="158" t="s">
        <v>128</v>
      </c>
      <c r="FU316" s="158" t="s">
        <v>128</v>
      </c>
      <c r="FV316" s="158" t="s">
        <v>128</v>
      </c>
      <c r="FW316" s="158" t="s">
        <v>128</v>
      </c>
      <c r="FX316" s="158" t="s">
        <v>128</v>
      </c>
      <c r="FY316" s="158" t="s">
        <v>128</v>
      </c>
      <c r="FZ316" s="158" t="s">
        <v>128</v>
      </c>
      <c r="GA316" s="158" t="s">
        <v>128</v>
      </c>
      <c r="GB316" s="158" t="s">
        <v>128</v>
      </c>
      <c r="GC316" s="158" t="s">
        <v>128</v>
      </c>
      <c r="GD316" s="158" t="s">
        <v>128</v>
      </c>
      <c r="GE316" s="158" t="s">
        <v>128</v>
      </c>
      <c r="GF316" s="158" t="s">
        <v>128</v>
      </c>
      <c r="GG316" s="158" t="s">
        <v>128</v>
      </c>
      <c r="GH316" s="158" t="s">
        <v>128</v>
      </c>
      <c r="GI316" s="158" t="s">
        <v>128</v>
      </c>
      <c r="GJ316" s="158" t="s">
        <v>128</v>
      </c>
      <c r="GK316" s="158" t="s">
        <v>128</v>
      </c>
      <c r="GL316" s="158" t="s">
        <v>128</v>
      </c>
      <c r="GM316" s="158" t="s">
        <v>128</v>
      </c>
      <c r="GN316" s="158" t="s">
        <v>128</v>
      </c>
      <c r="GO316" s="158" t="s">
        <v>128</v>
      </c>
      <c r="GP316" s="158" t="s">
        <v>128</v>
      </c>
      <c r="GQ316" s="158" t="s">
        <v>128</v>
      </c>
      <c r="GR316" s="158" t="s">
        <v>128</v>
      </c>
      <c r="GS316" s="158" t="s">
        <v>128</v>
      </c>
      <c r="GT316" s="158" t="s">
        <v>128</v>
      </c>
      <c r="GU316" s="158" t="s">
        <v>128</v>
      </c>
      <c r="GV316" s="158" t="s">
        <v>128</v>
      </c>
      <c r="GW316" s="158" t="s">
        <v>128</v>
      </c>
      <c r="GX316" s="158" t="s">
        <v>128</v>
      </c>
      <c r="GY316" s="158" t="s">
        <v>128</v>
      </c>
      <c r="GZ316" s="158" t="s">
        <v>128</v>
      </c>
      <c r="HA316" s="158" t="s">
        <v>128</v>
      </c>
      <c r="HB316" s="158" t="s">
        <v>128</v>
      </c>
      <c r="HC316" s="158" t="s">
        <v>128</v>
      </c>
      <c r="HD316" s="158" t="s">
        <v>128</v>
      </c>
      <c r="HE316" s="158" t="s">
        <v>128</v>
      </c>
      <c r="HF316" s="158" t="s">
        <v>128</v>
      </c>
      <c r="HG316" s="158" t="s">
        <v>128</v>
      </c>
      <c r="HH316" s="158" t="s">
        <v>128</v>
      </c>
      <c r="HI316" s="158" t="s">
        <v>128</v>
      </c>
      <c r="HJ316" s="158" t="s">
        <v>128</v>
      </c>
      <c r="HK316" s="158" t="s">
        <v>128</v>
      </c>
      <c r="HL316" s="158" t="s">
        <v>128</v>
      </c>
      <c r="HM316" s="158" t="s">
        <v>128</v>
      </c>
      <c r="HN316" s="158" t="s">
        <v>128</v>
      </c>
      <c r="HO316" s="158" t="s">
        <v>128</v>
      </c>
      <c r="HP316" s="158" t="s">
        <v>128</v>
      </c>
      <c r="HQ316" s="158" t="s">
        <v>128</v>
      </c>
      <c r="HR316" s="158" t="s">
        <v>128</v>
      </c>
      <c r="HS316" s="158" t="s">
        <v>128</v>
      </c>
      <c r="HT316" s="158" t="s">
        <v>128</v>
      </c>
      <c r="HU316" s="158" t="s">
        <v>128</v>
      </c>
      <c r="HV316" s="158" t="s">
        <v>128</v>
      </c>
      <c r="HW316" s="158" t="s">
        <v>128</v>
      </c>
      <c r="HX316" s="158" t="s">
        <v>128</v>
      </c>
      <c r="HY316" s="158" t="s">
        <v>128</v>
      </c>
      <c r="HZ316" s="158" t="s">
        <v>128</v>
      </c>
      <c r="IA316" s="158" t="s">
        <v>128</v>
      </c>
      <c r="IB316" s="158" t="s">
        <v>128</v>
      </c>
      <c r="IC316" s="158" t="s">
        <v>128</v>
      </c>
      <c r="ID316" s="158" t="s">
        <v>128</v>
      </c>
      <c r="IE316" s="158" t="s">
        <v>128</v>
      </c>
      <c r="IF316" s="158" t="s">
        <v>128</v>
      </c>
      <c r="IG316" s="158" t="s">
        <v>128</v>
      </c>
      <c r="IH316" s="158" t="s">
        <v>128</v>
      </c>
      <c r="II316" s="158" t="s">
        <v>128</v>
      </c>
      <c r="IJ316" s="158" t="s">
        <v>128</v>
      </c>
      <c r="IK316" s="158" t="s">
        <v>128</v>
      </c>
      <c r="IL316" s="158" t="s">
        <v>128</v>
      </c>
      <c r="IM316" s="158" t="s">
        <v>128</v>
      </c>
      <c r="IN316" s="158" t="s">
        <v>128</v>
      </c>
      <c r="IO316" s="158" t="s">
        <v>128</v>
      </c>
      <c r="IP316" s="158" t="s">
        <v>128</v>
      </c>
      <c r="IQ316" s="158" t="s">
        <v>128</v>
      </c>
      <c r="IR316" s="158" t="s">
        <v>128</v>
      </c>
      <c r="IS316" s="158" t="s">
        <v>128</v>
      </c>
      <c r="IT316" s="158" t="s">
        <v>128</v>
      </c>
      <c r="IU316" s="158" t="s">
        <v>128</v>
      </c>
      <c r="IV316" s="158" t="s">
        <v>128</v>
      </c>
      <c r="IW316" s="158" t="s">
        <v>128</v>
      </c>
      <c r="IX316" s="158" t="s">
        <v>128</v>
      </c>
      <c r="IY316" s="158" t="s">
        <v>128</v>
      </c>
      <c r="IZ316" s="158" t="s">
        <v>128</v>
      </c>
      <c r="JA316" s="158" t="s">
        <v>128</v>
      </c>
      <c r="JB316" s="158" t="s">
        <v>128</v>
      </c>
      <c r="JC316" s="158" t="s">
        <v>128</v>
      </c>
      <c r="JD316" s="158" t="s">
        <v>128</v>
      </c>
      <c r="JE316" s="158" t="s">
        <v>128</v>
      </c>
      <c r="JF316" s="158" t="s">
        <v>128</v>
      </c>
      <c r="JG316" s="158" t="s">
        <v>128</v>
      </c>
      <c r="JH316" s="158" t="s">
        <v>128</v>
      </c>
      <c r="JI316" s="158" t="s">
        <v>128</v>
      </c>
      <c r="JJ316" s="158" t="s">
        <v>128</v>
      </c>
      <c r="JK316" s="158" t="s">
        <v>128</v>
      </c>
      <c r="JL316" s="158" t="s">
        <v>128</v>
      </c>
      <c r="JM316" s="158" t="s">
        <v>128</v>
      </c>
      <c r="JN316" s="158" t="s">
        <v>128</v>
      </c>
      <c r="JO316" s="158" t="s">
        <v>128</v>
      </c>
      <c r="JP316" s="158" t="s">
        <v>128</v>
      </c>
      <c r="JQ316" s="158" t="s">
        <v>128</v>
      </c>
      <c r="JR316" s="158" t="s">
        <v>128</v>
      </c>
      <c r="JS316" s="158" t="s">
        <v>128</v>
      </c>
      <c r="JT316" s="158" t="s">
        <v>128</v>
      </c>
      <c r="JU316" s="158" t="s">
        <v>128</v>
      </c>
      <c r="JV316" s="158" t="s">
        <v>128</v>
      </c>
      <c r="JW316" s="158" t="s">
        <v>128</v>
      </c>
      <c r="JX316" s="158" t="s">
        <v>128</v>
      </c>
      <c r="JY316" s="158" t="s">
        <v>128</v>
      </c>
      <c r="JZ316" s="158" t="s">
        <v>128</v>
      </c>
      <c r="KA316" s="158" t="s">
        <v>128</v>
      </c>
      <c r="KB316" s="158" t="s">
        <v>128</v>
      </c>
      <c r="KC316" s="158" t="s">
        <v>128</v>
      </c>
      <c r="KD316" s="158" t="s">
        <v>128</v>
      </c>
      <c r="KE316" s="158" t="s">
        <v>128</v>
      </c>
      <c r="KF316" s="158" t="s">
        <v>128</v>
      </c>
      <c r="KG316" s="158" t="s">
        <v>128</v>
      </c>
      <c r="KH316" s="158" t="s">
        <v>128</v>
      </c>
      <c r="KI316" s="158" t="s">
        <v>128</v>
      </c>
      <c r="KJ316" s="158" t="s">
        <v>128</v>
      </c>
      <c r="KK316" s="158" t="s">
        <v>128</v>
      </c>
      <c r="KL316" s="158" t="s">
        <v>128</v>
      </c>
      <c r="KM316" s="158" t="s">
        <v>128</v>
      </c>
      <c r="KN316" s="158" t="s">
        <v>128</v>
      </c>
      <c r="KO316" s="158" t="s">
        <v>128</v>
      </c>
      <c r="KP316" s="158" t="s">
        <v>128</v>
      </c>
      <c r="KQ316" s="158" t="s">
        <v>128</v>
      </c>
      <c r="KR316" s="158" t="s">
        <v>128</v>
      </c>
      <c r="KS316" s="158" t="s">
        <v>128</v>
      </c>
      <c r="KT316" s="158" t="s">
        <v>128</v>
      </c>
      <c r="KU316" s="158" t="s">
        <v>128</v>
      </c>
      <c r="KV316" s="158" t="s">
        <v>128</v>
      </c>
      <c r="KW316" s="158" t="s">
        <v>128</v>
      </c>
      <c r="KX316" s="158" t="s">
        <v>128</v>
      </c>
      <c r="KY316" s="158" t="s">
        <v>128</v>
      </c>
      <c r="KZ316" s="158" t="s">
        <v>128</v>
      </c>
      <c r="LA316" s="158" t="s">
        <v>128</v>
      </c>
      <c r="LB316" s="158" t="s">
        <v>128</v>
      </c>
      <c r="LC316" s="158" t="s">
        <v>128</v>
      </c>
      <c r="LD316" s="158" t="s">
        <v>128</v>
      </c>
      <c r="LE316" s="158" t="s">
        <v>128</v>
      </c>
      <c r="LF316" s="158" t="s">
        <v>128</v>
      </c>
      <c r="LG316" s="158" t="s">
        <v>128</v>
      </c>
      <c r="LH316" s="158" t="s">
        <v>128</v>
      </c>
      <c r="LI316" s="158" t="s">
        <v>128</v>
      </c>
      <c r="LJ316" s="158" t="s">
        <v>128</v>
      </c>
      <c r="LK316" s="158" t="s">
        <v>128</v>
      </c>
      <c r="LL316" s="158" t="s">
        <v>128</v>
      </c>
      <c r="LM316" s="158" t="s">
        <v>128</v>
      </c>
      <c r="LN316" s="158" t="s">
        <v>128</v>
      </c>
      <c r="LO316" s="158" t="s">
        <v>128</v>
      </c>
      <c r="LP316" s="158" t="s">
        <v>128</v>
      </c>
      <c r="LQ316" s="158" t="s">
        <v>128</v>
      </c>
      <c r="LR316" s="158" t="s">
        <v>128</v>
      </c>
      <c r="LS316" s="158" t="s">
        <v>128</v>
      </c>
      <c r="LT316" s="158" t="s">
        <v>128</v>
      </c>
      <c r="LU316" s="158" t="s">
        <v>128</v>
      </c>
      <c r="LV316" s="158" t="s">
        <v>128</v>
      </c>
      <c r="LW316" s="158" t="s">
        <v>128</v>
      </c>
      <c r="LX316" s="158" t="s">
        <v>128</v>
      </c>
      <c r="LY316" s="158" t="s">
        <v>128</v>
      </c>
      <c r="LZ316" s="158" t="s">
        <v>128</v>
      </c>
      <c r="MA316" s="158" t="s">
        <v>128</v>
      </c>
      <c r="MB316" s="158" t="s">
        <v>128</v>
      </c>
      <c r="MC316" s="158" t="s">
        <v>128</v>
      </c>
      <c r="MD316" s="158" t="s">
        <v>128</v>
      </c>
      <c r="ME316" s="158" t="s">
        <v>128</v>
      </c>
      <c r="MF316" s="158" t="s">
        <v>128</v>
      </c>
      <c r="MG316" s="158" t="s">
        <v>128</v>
      </c>
      <c r="MH316" s="158" t="s">
        <v>128</v>
      </c>
      <c r="MI316" s="158" t="s">
        <v>128</v>
      </c>
      <c r="MJ316" s="158" t="s">
        <v>128</v>
      </c>
      <c r="MK316" s="158" t="s">
        <v>128</v>
      </c>
      <c r="ML316" s="158" t="s">
        <v>128</v>
      </c>
      <c r="MM316" s="158" t="s">
        <v>128</v>
      </c>
      <c r="MN316" s="158" t="s">
        <v>128</v>
      </c>
      <c r="MO316" s="158" t="s">
        <v>128</v>
      </c>
      <c r="MP316" s="158" t="s">
        <v>128</v>
      </c>
      <c r="MQ316" s="158" t="s">
        <v>128</v>
      </c>
      <c r="MR316" s="158" t="s">
        <v>128</v>
      </c>
      <c r="MS316" s="158" t="s">
        <v>128</v>
      </c>
      <c r="MT316" s="158" t="s">
        <v>128</v>
      </c>
      <c r="MU316" s="158" t="s">
        <v>128</v>
      </c>
      <c r="MV316" s="158" t="s">
        <v>128</v>
      </c>
      <c r="MW316" s="158" t="s">
        <v>128</v>
      </c>
      <c r="MX316" s="158" t="s">
        <v>128</v>
      </c>
      <c r="MY316" s="158" t="s">
        <v>128</v>
      </c>
      <c r="MZ316" s="158" t="s">
        <v>128</v>
      </c>
      <c r="NA316" s="158" t="s">
        <v>128</v>
      </c>
      <c r="NB316" s="158" t="s">
        <v>128</v>
      </c>
      <c r="NC316" s="158" t="s">
        <v>128</v>
      </c>
      <c r="ND316" s="158" t="s">
        <v>128</v>
      </c>
      <c r="NE316" s="158" t="s">
        <v>128</v>
      </c>
      <c r="NF316" s="158" t="s">
        <v>128</v>
      </c>
      <c r="NG316" s="158" t="s">
        <v>128</v>
      </c>
      <c r="NH316" s="158" t="s">
        <v>128</v>
      </c>
      <c r="NI316" s="158" t="s">
        <v>128</v>
      </c>
      <c r="NJ316" s="158" t="s">
        <v>128</v>
      </c>
      <c r="NK316" s="158" t="s">
        <v>128</v>
      </c>
      <c r="NL316" s="158" t="s">
        <v>128</v>
      </c>
      <c r="NM316" s="158" t="s">
        <v>128</v>
      </c>
      <c r="NN316" s="158" t="s">
        <v>128</v>
      </c>
      <c r="NO316" s="158" t="s">
        <v>128</v>
      </c>
      <c r="NP316" s="158" t="s">
        <v>128</v>
      </c>
      <c r="NQ316" s="158" t="s">
        <v>128</v>
      </c>
      <c r="NR316" s="158" t="s">
        <v>128</v>
      </c>
      <c r="NS316" s="158" t="s">
        <v>128</v>
      </c>
      <c r="NT316" s="158" t="s">
        <v>128</v>
      </c>
      <c r="NU316" s="158" t="s">
        <v>128</v>
      </c>
      <c r="NV316" s="158" t="s">
        <v>128</v>
      </c>
      <c r="NW316" s="158" t="s">
        <v>128</v>
      </c>
      <c r="NX316" s="158" t="s">
        <v>128</v>
      </c>
      <c r="NY316" s="158" t="s">
        <v>128</v>
      </c>
      <c r="NZ316" s="158" t="s">
        <v>128</v>
      </c>
      <c r="OA316" s="158" t="s">
        <v>128</v>
      </c>
      <c r="OB316" s="158" t="s">
        <v>128</v>
      </c>
      <c r="OC316" s="158" t="s">
        <v>128</v>
      </c>
      <c r="OD316" s="158" t="s">
        <v>128</v>
      </c>
      <c r="OE316" s="170" t="s">
        <v>128</v>
      </c>
      <c r="OF316" s="181"/>
      <c r="OG316" s="174">
        <f t="shared" si="1778"/>
        <v>25.01693855214468</v>
      </c>
      <c r="OH316" s="66" t="str">
        <f t="shared" si="1779"/>
        <v>kg/GJ delivered</v>
      </c>
      <c r="OI316" s="66" t="str">
        <f t="shared" si="1780"/>
        <v/>
      </c>
      <c r="OJ316" s="66" t="str">
        <f t="shared" si="1781"/>
        <v/>
      </c>
      <c r="OK316" s="66" t="str">
        <f t="shared" si="1782"/>
        <v/>
      </c>
      <c r="OL316" s="66" t="str">
        <f t="shared" si="1783"/>
        <v/>
      </c>
      <c r="OM316" s="66" t="str">
        <f t="shared" si="1784"/>
        <v/>
      </c>
      <c r="ON316" s="66" t="str">
        <f t="shared" si="1785"/>
        <v/>
      </c>
      <c r="OO316" s="66" t="str">
        <f t="shared" si="1786"/>
        <v/>
      </c>
      <c r="OP316" s="66" t="str">
        <f t="shared" si="1787"/>
        <v/>
      </c>
      <c r="OQ316" s="66" t="str">
        <f t="shared" si="1788"/>
        <v/>
      </c>
      <c r="OR316" s="66" t="str">
        <f t="shared" si="1789"/>
        <v/>
      </c>
      <c r="OS316" s="66" t="str">
        <f t="shared" si="1790"/>
        <v/>
      </c>
      <c r="OT316" s="66" t="str">
        <f t="shared" si="1791"/>
        <v/>
      </c>
      <c r="OU316" s="66" t="str">
        <f t="shared" si="1792"/>
        <v/>
      </c>
      <c r="OV316" s="66" t="str">
        <f t="shared" si="1793"/>
        <v/>
      </c>
      <c r="OW316" s="66" t="str">
        <f t="shared" si="1794"/>
        <v/>
      </c>
      <c r="OX316" s="66" t="str">
        <f t="shared" si="1795"/>
        <v/>
      </c>
      <c r="OY316" s="66" t="str">
        <f t="shared" si="1796"/>
        <v/>
      </c>
      <c r="OZ316" s="66" t="str">
        <f t="shared" si="1797"/>
        <v/>
      </c>
      <c r="PA316" s="66" t="str">
        <f t="shared" si="1798"/>
        <v/>
      </c>
      <c r="PB316" s="66" t="str">
        <f t="shared" si="1799"/>
        <v/>
      </c>
      <c r="PC316" s="66" t="str">
        <f t="shared" si="1800"/>
        <v/>
      </c>
      <c r="PD316" s="66" t="str">
        <f t="shared" si="1801"/>
        <v/>
      </c>
      <c r="PE316" s="66" t="str">
        <f t="shared" si="1802"/>
        <v/>
      </c>
      <c r="PF316" s="66" t="str">
        <f t="shared" si="1803"/>
        <v/>
      </c>
      <c r="PG316" s="66" t="str">
        <f t="shared" si="1804"/>
        <v/>
      </c>
      <c r="PH316" s="66" t="str">
        <f t="shared" si="1805"/>
        <v/>
      </c>
      <c r="PI316" s="66" t="str">
        <f t="shared" si="1806"/>
        <v/>
      </c>
      <c r="PJ316" s="66" t="str">
        <f t="shared" si="1807"/>
        <v/>
      </c>
      <c r="PK316" s="66" t="str">
        <f t="shared" si="1808"/>
        <v/>
      </c>
      <c r="PL316" s="66" t="str">
        <f t="shared" si="1809"/>
        <v/>
      </c>
      <c r="PM316" s="66" t="str">
        <f t="shared" si="1810"/>
        <v/>
      </c>
      <c r="PN316" s="66" t="str">
        <f t="shared" si="1811"/>
        <v/>
      </c>
      <c r="PO316" s="66" t="str">
        <f t="shared" si="1812"/>
        <v/>
      </c>
      <c r="PP316" s="66" t="str">
        <f t="shared" si="1813"/>
        <v/>
      </c>
      <c r="PQ316" s="66" t="str">
        <f t="shared" si="1814"/>
        <v/>
      </c>
      <c r="PR316" s="66" t="str">
        <f t="shared" si="1815"/>
        <v/>
      </c>
      <c r="PS316" s="66" t="str">
        <f t="shared" si="1816"/>
        <v/>
      </c>
      <c r="PT316" s="66" t="str">
        <f t="shared" si="1817"/>
        <v/>
      </c>
      <c r="PU316" s="66" t="str">
        <f t="shared" si="1818"/>
        <v/>
      </c>
      <c r="PV316" s="66" t="str">
        <f t="shared" si="1819"/>
        <v/>
      </c>
      <c r="PW316" s="66" t="str">
        <f t="shared" si="1820"/>
        <v/>
      </c>
      <c r="PX316" s="66" t="str">
        <f t="shared" si="1821"/>
        <v/>
      </c>
      <c r="PY316" s="66" t="str">
        <f t="shared" si="1822"/>
        <v/>
      </c>
      <c r="PZ316" s="66" t="str">
        <f t="shared" si="1823"/>
        <v/>
      </c>
      <c r="QA316" s="66" t="str">
        <f t="shared" si="1824"/>
        <v/>
      </c>
      <c r="QB316" s="66" t="str">
        <f t="shared" si="1825"/>
        <v/>
      </c>
      <c r="QC316" s="66" t="str">
        <f t="shared" si="1826"/>
        <v/>
      </c>
      <c r="QD316" s="66" t="str">
        <f t="shared" si="1827"/>
        <v/>
      </c>
      <c r="QE316" s="66" t="str">
        <f t="shared" si="1828"/>
        <v/>
      </c>
      <c r="QF316" s="66" t="str">
        <f t="shared" si="1829"/>
        <v/>
      </c>
      <c r="QG316" s="66" t="str">
        <f t="shared" si="1830"/>
        <v/>
      </c>
      <c r="QH316" s="66" t="str">
        <f t="shared" si="1831"/>
        <v/>
      </c>
      <c r="QI316" s="66" t="str">
        <f t="shared" si="1832"/>
        <v/>
      </c>
      <c r="QJ316" s="66" t="str">
        <f t="shared" si="1833"/>
        <v/>
      </c>
      <c r="QK316" s="66" t="str">
        <f t="shared" si="1834"/>
        <v/>
      </c>
      <c r="QL316" s="66" t="str">
        <f t="shared" si="1835"/>
        <v/>
      </c>
      <c r="QM316" s="66" t="str">
        <f t="shared" si="1836"/>
        <v/>
      </c>
      <c r="QN316" s="66" t="str">
        <f t="shared" si="1837"/>
        <v/>
      </c>
      <c r="QO316" s="66" t="str">
        <f t="shared" si="1838"/>
        <v/>
      </c>
      <c r="QP316" s="66" t="str">
        <f t="shared" si="1839"/>
        <v/>
      </c>
      <c r="QQ316" s="66" t="str">
        <f t="shared" si="1840"/>
        <v/>
      </c>
      <c r="QR316" s="66" t="str">
        <f t="shared" si="1841"/>
        <v/>
      </c>
      <c r="QS316" s="66" t="str">
        <f t="shared" si="1842"/>
        <v/>
      </c>
      <c r="QT316" s="66" t="str">
        <f t="shared" si="1843"/>
        <v/>
      </c>
      <c r="QU316" s="66" t="str">
        <f t="shared" si="1844"/>
        <v/>
      </c>
      <c r="QV316" s="66" t="str">
        <f t="shared" si="1845"/>
        <v/>
      </c>
      <c r="QW316" s="66" t="str">
        <f t="shared" si="1846"/>
        <v/>
      </c>
      <c r="QX316" s="66" t="str">
        <f t="shared" si="1847"/>
        <v/>
      </c>
      <c r="QY316" s="66" t="str">
        <f t="shared" si="1848"/>
        <v/>
      </c>
      <c r="QZ316" s="66" t="str">
        <f t="shared" si="1849"/>
        <v/>
      </c>
      <c r="RA316" s="66" t="str">
        <f t="shared" si="1850"/>
        <v/>
      </c>
      <c r="RB316" s="66" t="str">
        <f t="shared" si="1851"/>
        <v/>
      </c>
      <c r="RC316" s="66" t="str">
        <f t="shared" si="1852"/>
        <v/>
      </c>
      <c r="RD316" s="66" t="str">
        <f t="shared" si="1853"/>
        <v/>
      </c>
      <c r="RE316" s="66" t="str">
        <f t="shared" si="1854"/>
        <v/>
      </c>
      <c r="RF316" s="66" t="str">
        <f t="shared" si="1855"/>
        <v/>
      </c>
      <c r="RG316" s="66" t="str">
        <f t="shared" si="1856"/>
        <v/>
      </c>
      <c r="RH316" s="66" t="str">
        <f t="shared" si="1857"/>
        <v/>
      </c>
      <c r="RI316" s="66" t="str">
        <f t="shared" si="1858"/>
        <v/>
      </c>
      <c r="RJ316" s="66" t="str">
        <f t="shared" si="1859"/>
        <v/>
      </c>
      <c r="RK316" s="66" t="str">
        <f t="shared" si="1860"/>
        <v/>
      </c>
      <c r="RL316" s="66" t="str">
        <f t="shared" si="1861"/>
        <v/>
      </c>
      <c r="RM316" s="66" t="str">
        <f t="shared" si="1862"/>
        <v/>
      </c>
      <c r="RN316" s="66" t="str">
        <f t="shared" si="1863"/>
        <v/>
      </c>
      <c r="RO316" s="66" t="str">
        <f t="shared" si="1864"/>
        <v/>
      </c>
      <c r="RP316" s="66" t="str">
        <f t="shared" si="1865"/>
        <v/>
      </c>
      <c r="RQ316" s="66" t="str">
        <f t="shared" si="1866"/>
        <v/>
      </c>
      <c r="RR316" s="66" t="str">
        <f t="shared" si="1867"/>
        <v/>
      </c>
      <c r="RS316" s="66" t="str">
        <f t="shared" si="1868"/>
        <v/>
      </c>
      <c r="RT316" s="66" t="str">
        <f t="shared" si="1869"/>
        <v/>
      </c>
      <c r="RU316" s="66" t="str">
        <f t="shared" si="1870"/>
        <v/>
      </c>
      <c r="RV316" s="66" t="str">
        <f t="shared" si="1871"/>
        <v/>
      </c>
      <c r="RW316" s="66" t="str">
        <f t="shared" si="1872"/>
        <v/>
      </c>
      <c r="RX316" s="66" t="str">
        <f t="shared" si="1873"/>
        <v/>
      </c>
      <c r="RY316" s="66" t="str">
        <f t="shared" si="1874"/>
        <v/>
      </c>
      <c r="RZ316" s="66" t="str">
        <f t="shared" si="1875"/>
        <v/>
      </c>
      <c r="SA316" s="66" t="str">
        <f t="shared" si="1876"/>
        <v/>
      </c>
      <c r="SB316" s="66" t="str">
        <f t="shared" si="1877"/>
        <v/>
      </c>
      <c r="SC316" s="66" t="str">
        <f t="shared" si="1878"/>
        <v/>
      </c>
      <c r="SD316" s="66" t="str">
        <f t="shared" si="1879"/>
        <v/>
      </c>
      <c r="SE316" s="66" t="str">
        <f t="shared" si="1880"/>
        <v/>
      </c>
      <c r="SF316" s="66" t="str">
        <f t="shared" si="1881"/>
        <v/>
      </c>
      <c r="SG316" s="66" t="str">
        <f t="shared" si="1882"/>
        <v/>
      </c>
      <c r="SH316" s="66" t="str">
        <f t="shared" si="1883"/>
        <v/>
      </c>
      <c r="SI316" s="66" t="str">
        <f t="shared" si="1884"/>
        <v/>
      </c>
      <c r="SJ316" s="66" t="str">
        <f t="shared" si="1885"/>
        <v/>
      </c>
      <c r="SK316" s="66" t="str">
        <f t="shared" si="1886"/>
        <v/>
      </c>
      <c r="SL316" s="66" t="str">
        <f t="shared" si="1887"/>
        <v/>
      </c>
      <c r="SM316" s="66" t="str">
        <f t="shared" si="1888"/>
        <v/>
      </c>
      <c r="SN316" s="66" t="str">
        <f t="shared" si="1889"/>
        <v/>
      </c>
      <c r="SO316" s="66" t="str">
        <f t="shared" si="1890"/>
        <v/>
      </c>
      <c r="SP316" s="66" t="str">
        <f t="shared" si="1891"/>
        <v/>
      </c>
      <c r="SQ316" s="66" t="str">
        <f t="shared" si="1892"/>
        <v/>
      </c>
      <c r="SR316" s="66" t="str">
        <f t="shared" si="1893"/>
        <v/>
      </c>
      <c r="SS316" s="66" t="str">
        <f t="shared" si="1894"/>
        <v/>
      </c>
      <c r="ST316" s="66" t="str">
        <f t="shared" si="1895"/>
        <v/>
      </c>
      <c r="SU316" s="66" t="str">
        <f t="shared" si="1896"/>
        <v/>
      </c>
      <c r="SV316" s="66" t="str">
        <f t="shared" si="1897"/>
        <v/>
      </c>
      <c r="SW316" s="66" t="str">
        <f t="shared" si="1898"/>
        <v/>
      </c>
      <c r="SX316" s="66" t="str">
        <f t="shared" si="1899"/>
        <v/>
      </c>
      <c r="SY316" s="66" t="str">
        <f t="shared" si="1900"/>
        <v/>
      </c>
      <c r="SZ316" s="66" t="str">
        <f t="shared" si="1901"/>
        <v/>
      </c>
      <c r="TA316" s="66" t="str">
        <f t="shared" si="1902"/>
        <v/>
      </c>
      <c r="TB316" s="66" t="str">
        <f t="shared" si="1903"/>
        <v/>
      </c>
      <c r="TC316" s="66" t="str">
        <f t="shared" si="1904"/>
        <v/>
      </c>
      <c r="TD316" s="66" t="str">
        <f t="shared" si="1905"/>
        <v/>
      </c>
      <c r="TE316" s="66" t="str">
        <f t="shared" si="1906"/>
        <v/>
      </c>
      <c r="TF316" s="66" t="str">
        <f t="shared" si="1907"/>
        <v/>
      </c>
      <c r="TG316" s="66" t="str">
        <f t="shared" si="1908"/>
        <v/>
      </c>
      <c r="TH316" s="66" t="str">
        <f t="shared" si="1909"/>
        <v/>
      </c>
      <c r="TI316" s="66" t="str">
        <f t="shared" si="1910"/>
        <v/>
      </c>
      <c r="TJ316" s="66" t="str">
        <f t="shared" si="1911"/>
        <v/>
      </c>
      <c r="TK316" s="66" t="str">
        <f t="shared" si="1912"/>
        <v/>
      </c>
      <c r="TL316" s="66" t="str">
        <f t="shared" si="1913"/>
        <v/>
      </c>
      <c r="TM316" s="66" t="str">
        <f t="shared" si="1914"/>
        <v/>
      </c>
      <c r="TN316" s="66" t="str">
        <f t="shared" si="1915"/>
        <v/>
      </c>
      <c r="TO316" s="66" t="str">
        <f t="shared" si="1916"/>
        <v/>
      </c>
      <c r="TP316" s="66" t="str">
        <f t="shared" si="1917"/>
        <v/>
      </c>
      <c r="TQ316" s="66" t="str">
        <f t="shared" si="1918"/>
        <v/>
      </c>
      <c r="TR316" s="66" t="str">
        <f t="shared" si="1919"/>
        <v/>
      </c>
      <c r="TS316" s="66" t="str">
        <f t="shared" si="1920"/>
        <v/>
      </c>
      <c r="TT316" s="66" t="str">
        <f t="shared" si="1921"/>
        <v/>
      </c>
      <c r="TU316" s="66" t="str">
        <f t="shared" si="1922"/>
        <v/>
      </c>
      <c r="TV316" s="66" t="str">
        <f t="shared" si="1923"/>
        <v/>
      </c>
      <c r="TW316" s="66" t="str">
        <f t="shared" si="1924"/>
        <v/>
      </c>
      <c r="TX316" s="66" t="str">
        <f t="shared" si="1925"/>
        <v/>
      </c>
      <c r="TY316" s="66" t="str">
        <f t="shared" si="1926"/>
        <v/>
      </c>
      <c r="TZ316" s="66" t="str">
        <f t="shared" si="1927"/>
        <v/>
      </c>
      <c r="UA316" s="66" t="str">
        <f t="shared" si="1928"/>
        <v/>
      </c>
      <c r="UB316" s="66" t="str">
        <f t="shared" si="1929"/>
        <v/>
      </c>
      <c r="UC316" s="66" t="str">
        <f t="shared" si="1930"/>
        <v/>
      </c>
      <c r="UD316" s="66" t="str">
        <f t="shared" si="1931"/>
        <v/>
      </c>
      <c r="UE316" s="66" t="str">
        <f t="shared" si="1932"/>
        <v/>
      </c>
      <c r="UF316" s="66" t="str">
        <f t="shared" si="1933"/>
        <v/>
      </c>
      <c r="UG316" s="66" t="str">
        <f t="shared" si="1934"/>
        <v/>
      </c>
      <c r="UH316" s="66" t="str">
        <f t="shared" si="1935"/>
        <v/>
      </c>
      <c r="UI316" s="66" t="str">
        <f t="shared" si="1936"/>
        <v/>
      </c>
      <c r="UJ316" s="66" t="str">
        <f t="shared" si="1937"/>
        <v/>
      </c>
      <c r="UK316" s="66" t="str">
        <f t="shared" si="1938"/>
        <v/>
      </c>
      <c r="UL316" s="66" t="str">
        <f t="shared" si="1939"/>
        <v/>
      </c>
      <c r="UM316" s="66" t="str">
        <f t="shared" si="1940"/>
        <v/>
      </c>
      <c r="UN316" s="66" t="str">
        <f t="shared" si="1941"/>
        <v/>
      </c>
      <c r="UO316" s="66" t="str">
        <f t="shared" si="1942"/>
        <v/>
      </c>
      <c r="UP316" s="66" t="str">
        <f t="shared" si="1943"/>
        <v/>
      </c>
      <c r="UQ316" s="66" t="str">
        <f t="shared" si="1944"/>
        <v/>
      </c>
      <c r="UR316" s="66" t="str">
        <f t="shared" si="1945"/>
        <v/>
      </c>
      <c r="US316" s="66" t="str">
        <f t="shared" si="1946"/>
        <v/>
      </c>
      <c r="UT316" s="66" t="str">
        <f t="shared" si="1947"/>
        <v/>
      </c>
      <c r="UU316" s="66" t="str">
        <f t="shared" si="1948"/>
        <v/>
      </c>
      <c r="UV316" s="66" t="str">
        <f t="shared" si="1949"/>
        <v/>
      </c>
      <c r="UW316" s="66" t="str">
        <f t="shared" si="1950"/>
        <v/>
      </c>
      <c r="UX316" s="66" t="str">
        <f t="shared" si="1951"/>
        <v/>
      </c>
      <c r="UY316" s="66" t="str">
        <f t="shared" si="1952"/>
        <v/>
      </c>
      <c r="UZ316" s="66" t="str">
        <f t="shared" si="1953"/>
        <v/>
      </c>
      <c r="VA316" s="66" t="str">
        <f t="shared" si="1954"/>
        <v/>
      </c>
      <c r="VB316" s="66" t="str">
        <f t="shared" si="1955"/>
        <v/>
      </c>
      <c r="VC316" s="66" t="str">
        <f t="shared" si="1956"/>
        <v/>
      </c>
      <c r="VD316" s="66" t="str">
        <f t="shared" si="1957"/>
        <v/>
      </c>
      <c r="VE316" s="66" t="str">
        <f t="shared" si="1958"/>
        <v/>
      </c>
      <c r="VF316" s="66" t="str">
        <f t="shared" si="1959"/>
        <v/>
      </c>
      <c r="VG316" s="66" t="str">
        <f t="shared" si="1960"/>
        <v/>
      </c>
      <c r="VH316" s="66" t="str">
        <f t="shared" si="1961"/>
        <v/>
      </c>
      <c r="VI316" s="66" t="str">
        <f t="shared" si="1962"/>
        <v/>
      </c>
      <c r="VJ316" s="66" t="str">
        <f t="shared" si="1963"/>
        <v/>
      </c>
      <c r="VK316" s="66" t="str">
        <f t="shared" si="1964"/>
        <v/>
      </c>
      <c r="VL316" s="66" t="str">
        <f t="shared" si="1965"/>
        <v/>
      </c>
      <c r="VM316" s="66" t="str">
        <f t="shared" si="1966"/>
        <v/>
      </c>
      <c r="VN316" s="66" t="str">
        <f t="shared" si="1967"/>
        <v/>
      </c>
      <c r="VO316" s="66" t="str">
        <f t="shared" si="1968"/>
        <v/>
      </c>
      <c r="VP316" s="66" t="str">
        <f t="shared" si="1969"/>
        <v/>
      </c>
      <c r="VQ316" s="66" t="str">
        <f t="shared" si="1970"/>
        <v/>
      </c>
      <c r="VR316" s="66" t="str">
        <f t="shared" si="1971"/>
        <v/>
      </c>
      <c r="VS316" s="66" t="str">
        <f t="shared" si="1972"/>
        <v/>
      </c>
      <c r="VT316" s="66" t="str">
        <f t="shared" si="1973"/>
        <v/>
      </c>
      <c r="VU316" s="66" t="str">
        <f t="shared" si="1974"/>
        <v/>
      </c>
      <c r="VV316" s="66" t="str">
        <f t="shared" si="1975"/>
        <v/>
      </c>
      <c r="VW316" s="66" t="str">
        <f t="shared" si="1976"/>
        <v/>
      </c>
      <c r="VX316" s="66" t="str">
        <f t="shared" si="1977"/>
        <v/>
      </c>
      <c r="VY316" s="66" t="str">
        <f t="shared" si="1978"/>
        <v/>
      </c>
      <c r="VZ316" s="66" t="str">
        <f t="shared" si="1979"/>
        <v/>
      </c>
      <c r="WA316" s="66" t="str">
        <f t="shared" si="1980"/>
        <v/>
      </c>
      <c r="WB316" s="66" t="str">
        <f t="shared" si="1981"/>
        <v/>
      </c>
      <c r="WC316" s="66" t="str">
        <f t="shared" si="1982"/>
        <v/>
      </c>
      <c r="WD316" s="66" t="str">
        <f t="shared" si="1983"/>
        <v/>
      </c>
      <c r="WE316" s="66" t="str">
        <f t="shared" si="1984"/>
        <v/>
      </c>
      <c r="WF316" s="66" t="str">
        <f t="shared" si="1985"/>
        <v/>
      </c>
      <c r="WG316" s="66" t="str">
        <f t="shared" si="1986"/>
        <v/>
      </c>
      <c r="WH316" s="66" t="str">
        <f t="shared" si="1987"/>
        <v/>
      </c>
      <c r="WI316" s="66" t="str">
        <f t="shared" si="1988"/>
        <v/>
      </c>
      <c r="WJ316" s="66" t="str">
        <f t="shared" si="1989"/>
        <v/>
      </c>
      <c r="WK316" s="66" t="str">
        <f t="shared" si="1990"/>
        <v/>
      </c>
      <c r="WL316" s="66" t="str">
        <f t="shared" si="1991"/>
        <v/>
      </c>
      <c r="WM316" s="66" t="str">
        <f t="shared" si="1992"/>
        <v/>
      </c>
      <c r="WN316" s="66" t="str">
        <f t="shared" si="1993"/>
        <v/>
      </c>
      <c r="WO316" s="66" t="str">
        <f t="shared" si="1994"/>
        <v/>
      </c>
      <c r="WP316" s="66" t="str">
        <f t="shared" si="1995"/>
        <v/>
      </c>
      <c r="WQ316" s="66" t="str">
        <f t="shared" si="1996"/>
        <v/>
      </c>
      <c r="WR316" s="66" t="str">
        <f t="shared" si="1997"/>
        <v/>
      </c>
      <c r="WS316" s="66" t="str">
        <f t="shared" si="1998"/>
        <v/>
      </c>
      <c r="WT316" s="66" t="str">
        <f t="shared" si="1999"/>
        <v/>
      </c>
      <c r="WU316" s="66" t="str">
        <f t="shared" si="2000"/>
        <v/>
      </c>
      <c r="WV316" s="66" t="str">
        <f t="shared" si="2001"/>
        <v/>
      </c>
      <c r="WW316" s="66" t="str">
        <f t="shared" si="2002"/>
        <v/>
      </c>
      <c r="WX316" s="66" t="str">
        <f t="shared" si="2003"/>
        <v/>
      </c>
      <c r="WY316" s="66" t="str">
        <f t="shared" si="2004"/>
        <v/>
      </c>
      <c r="WZ316" s="66" t="str">
        <f t="shared" si="2005"/>
        <v/>
      </c>
      <c r="XA316" s="66" t="str">
        <f t="shared" si="2006"/>
        <v/>
      </c>
      <c r="XB316" s="66" t="str">
        <f t="shared" si="2007"/>
        <v/>
      </c>
      <c r="XC316" s="66" t="str">
        <f t="shared" si="2008"/>
        <v/>
      </c>
      <c r="XD316" s="66" t="str">
        <f t="shared" si="2009"/>
        <v/>
      </c>
      <c r="XE316" s="66" t="str">
        <f t="shared" si="2010"/>
        <v/>
      </c>
      <c r="XF316" s="66" t="str">
        <f t="shared" si="2011"/>
        <v/>
      </c>
      <c r="XG316" s="66" t="str">
        <f t="shared" si="2012"/>
        <v/>
      </c>
      <c r="XH316" s="66" t="str">
        <f t="shared" si="2013"/>
        <v/>
      </c>
      <c r="XI316" s="66" t="str">
        <f t="shared" si="2014"/>
        <v/>
      </c>
      <c r="XJ316" s="66" t="str">
        <f t="shared" si="2015"/>
        <v/>
      </c>
      <c r="XK316" s="66" t="str">
        <f t="shared" si="2016"/>
        <v/>
      </c>
      <c r="XL316" s="66" t="str">
        <f t="shared" si="2017"/>
        <v/>
      </c>
      <c r="XM316" s="66" t="str">
        <f t="shared" si="2018"/>
        <v/>
      </c>
      <c r="XN316" s="66" t="str">
        <f t="shared" si="2019"/>
        <v/>
      </c>
      <c r="XO316" s="66" t="str">
        <f t="shared" si="2020"/>
        <v/>
      </c>
      <c r="XP316" s="66" t="str">
        <f t="shared" si="2021"/>
        <v/>
      </c>
      <c r="XQ316" s="66" t="str">
        <f t="shared" si="2022"/>
        <v/>
      </c>
      <c r="XR316" s="66" t="str">
        <f t="shared" si="2023"/>
        <v/>
      </c>
      <c r="XS316" s="66" t="str">
        <f t="shared" si="2024"/>
        <v/>
      </c>
      <c r="XT316" s="66" t="str">
        <f t="shared" si="2025"/>
        <v/>
      </c>
      <c r="XU316" s="66" t="str">
        <f t="shared" si="2026"/>
        <v/>
      </c>
      <c r="XV316" s="66" t="str">
        <f t="shared" si="2027"/>
        <v/>
      </c>
      <c r="XW316" s="66" t="str">
        <f t="shared" si="2028"/>
        <v/>
      </c>
      <c r="XX316" s="66" t="str">
        <f t="shared" si="2029"/>
        <v/>
      </c>
      <c r="XY316" s="66" t="str">
        <f t="shared" si="2030"/>
        <v/>
      </c>
      <c r="XZ316" s="66" t="str">
        <f t="shared" si="2031"/>
        <v/>
      </c>
      <c r="YA316" s="66" t="str">
        <f t="shared" si="2032"/>
        <v/>
      </c>
      <c r="YB316" s="66" t="str">
        <f t="shared" si="2033"/>
        <v/>
      </c>
      <c r="YC316" s="66" t="str">
        <f t="shared" si="2034"/>
        <v/>
      </c>
      <c r="YD316" s="66" t="str">
        <f t="shared" si="2035"/>
        <v/>
      </c>
      <c r="YE316" s="66" t="str">
        <f t="shared" si="2036"/>
        <v/>
      </c>
      <c r="YF316" s="66" t="str">
        <f t="shared" si="2037"/>
        <v/>
      </c>
      <c r="YG316" s="66" t="str">
        <f t="shared" si="2038"/>
        <v/>
      </c>
      <c r="YH316" s="66" t="str">
        <f t="shared" si="2039"/>
        <v/>
      </c>
      <c r="YI316" s="66" t="str">
        <f t="shared" si="2040"/>
        <v/>
      </c>
      <c r="YJ316" s="66" t="str">
        <f t="shared" si="2041"/>
        <v/>
      </c>
      <c r="YK316" s="66" t="str">
        <f t="shared" si="2042"/>
        <v/>
      </c>
      <c r="YL316" s="66" t="str">
        <f t="shared" si="2043"/>
        <v/>
      </c>
      <c r="YM316" s="66" t="str">
        <f t="shared" si="2044"/>
        <v/>
      </c>
      <c r="YN316" s="66" t="str">
        <f t="shared" si="2045"/>
        <v/>
      </c>
      <c r="YO316" s="66" t="str">
        <f t="shared" si="2046"/>
        <v/>
      </c>
      <c r="YP316" s="66" t="str">
        <f t="shared" si="2047"/>
        <v/>
      </c>
      <c r="YQ316" s="66" t="str">
        <f t="shared" si="2048"/>
        <v/>
      </c>
      <c r="YR316" s="66" t="str">
        <f t="shared" si="2049"/>
        <v/>
      </c>
      <c r="YS316" s="66" t="str">
        <f t="shared" si="2050"/>
        <v/>
      </c>
      <c r="YT316" s="66" t="str">
        <f t="shared" si="2051"/>
        <v/>
      </c>
      <c r="YU316" s="66" t="str">
        <f t="shared" si="2052"/>
        <v/>
      </c>
      <c r="YV316" s="66" t="str">
        <f t="shared" si="2053"/>
        <v/>
      </c>
      <c r="YW316" s="66" t="str">
        <f t="shared" si="2054"/>
        <v/>
      </c>
      <c r="YX316" s="66" t="str">
        <f t="shared" si="2055"/>
        <v/>
      </c>
      <c r="YY316" s="66" t="str">
        <f t="shared" si="2056"/>
        <v/>
      </c>
      <c r="YZ316" s="66" t="str">
        <f t="shared" si="2057"/>
        <v/>
      </c>
      <c r="ZA316" s="66" t="str">
        <f t="shared" si="2058"/>
        <v/>
      </c>
      <c r="ZB316" s="66" t="str">
        <f t="shared" si="2059"/>
        <v/>
      </c>
      <c r="ZC316" s="66" t="str">
        <f t="shared" si="2060"/>
        <v/>
      </c>
      <c r="ZD316" s="66" t="str">
        <f t="shared" si="2061"/>
        <v/>
      </c>
      <c r="ZE316" s="66" t="str">
        <f t="shared" si="2062"/>
        <v/>
      </c>
      <c r="ZF316" s="66" t="str">
        <f t="shared" si="2063"/>
        <v/>
      </c>
      <c r="ZG316" s="66" t="str">
        <f t="shared" si="2064"/>
        <v/>
      </c>
      <c r="ZH316" s="66" t="str">
        <f t="shared" si="2065"/>
        <v/>
      </c>
      <c r="ZI316" s="66" t="str">
        <f t="shared" si="2066"/>
        <v/>
      </c>
      <c r="ZJ316" s="66" t="str">
        <f t="shared" si="2067"/>
        <v/>
      </c>
      <c r="ZK316" s="66" t="str">
        <f t="shared" si="2068"/>
        <v/>
      </c>
      <c r="ZL316" s="66" t="str">
        <f t="shared" si="2069"/>
        <v/>
      </c>
      <c r="ZM316" s="66" t="str">
        <f t="shared" si="2070"/>
        <v/>
      </c>
      <c r="ZN316" s="66" t="str">
        <f t="shared" si="2071"/>
        <v/>
      </c>
      <c r="ZO316" s="66" t="str">
        <f t="shared" si="2072"/>
        <v/>
      </c>
      <c r="ZP316" s="66" t="str">
        <f t="shared" si="2073"/>
        <v/>
      </c>
      <c r="ZQ316" s="66" t="str">
        <f t="shared" si="2074"/>
        <v/>
      </c>
      <c r="ZR316" s="66" t="str">
        <f t="shared" si="2075"/>
        <v/>
      </c>
      <c r="ZS316" s="66" t="str">
        <f t="shared" si="2076"/>
        <v/>
      </c>
      <c r="ZT316" s="66" t="str">
        <f t="shared" si="2077"/>
        <v/>
      </c>
      <c r="ZU316" s="66" t="str">
        <f t="shared" si="2078"/>
        <v/>
      </c>
      <c r="ZV316" s="66" t="str">
        <f t="shared" si="2079"/>
        <v/>
      </c>
      <c r="ZW316" s="66" t="str">
        <f t="shared" si="2080"/>
        <v/>
      </c>
      <c r="ZX316" s="66" t="str">
        <f t="shared" si="2081"/>
        <v/>
      </c>
      <c r="ZY316" s="66" t="str">
        <f t="shared" si="2082"/>
        <v/>
      </c>
      <c r="ZZ316" s="66" t="str">
        <f t="shared" si="2083"/>
        <v/>
      </c>
      <c r="AAA316" s="66" t="str">
        <f t="shared" si="2084"/>
        <v/>
      </c>
      <c r="AAB316" s="66" t="str">
        <f t="shared" si="2085"/>
        <v/>
      </c>
      <c r="AAC316" s="66" t="str">
        <f t="shared" si="2086"/>
        <v/>
      </c>
      <c r="AAD316" s="66" t="str">
        <f t="shared" si="2087"/>
        <v/>
      </c>
      <c r="AAE316" s="66" t="str">
        <f t="shared" si="2088"/>
        <v/>
      </c>
      <c r="AAF316" s="66" t="str">
        <f t="shared" si="2089"/>
        <v/>
      </c>
      <c r="AAG316" s="66" t="str">
        <f t="shared" si="2090"/>
        <v/>
      </c>
      <c r="AAH316" s="66" t="str">
        <f t="shared" si="2091"/>
        <v/>
      </c>
      <c r="AAI316" s="66" t="str">
        <f t="shared" si="2092"/>
        <v/>
      </c>
      <c r="AAJ316" s="66" t="str">
        <f t="shared" si="2093"/>
        <v/>
      </c>
      <c r="AAK316" s="66" t="str">
        <f t="shared" si="2094"/>
        <v/>
      </c>
      <c r="AAL316" s="66" t="str">
        <f t="shared" si="2095"/>
        <v/>
      </c>
      <c r="AAM316" s="66" t="str">
        <f t="shared" si="2096"/>
        <v/>
      </c>
      <c r="AAN316" s="66" t="str">
        <f t="shared" si="2097"/>
        <v/>
      </c>
      <c r="AAO316" s="66" t="str">
        <f t="shared" si="2098"/>
        <v/>
      </c>
      <c r="AAP316" s="66" t="str">
        <f t="shared" si="2099"/>
        <v/>
      </c>
      <c r="AAQ316" s="66" t="str">
        <f t="shared" si="2100"/>
        <v/>
      </c>
      <c r="AAR316" s="66" t="str">
        <f t="shared" si="2101"/>
        <v/>
      </c>
      <c r="AAS316" s="66" t="str">
        <f t="shared" si="2102"/>
        <v/>
      </c>
      <c r="AAT316" s="66" t="str">
        <f t="shared" si="2103"/>
        <v/>
      </c>
      <c r="AAU316" s="66" t="str">
        <f t="shared" si="2104"/>
        <v/>
      </c>
      <c r="AAV316" s="66" t="str">
        <f t="shared" si="2105"/>
        <v/>
      </c>
      <c r="AAW316" s="66" t="str">
        <f t="shared" si="2106"/>
        <v/>
      </c>
      <c r="AAX316" s="66" t="str">
        <f t="shared" si="2107"/>
        <v/>
      </c>
      <c r="AAY316" s="66" t="str">
        <f t="shared" si="2108"/>
        <v/>
      </c>
      <c r="AAZ316" s="66" t="str">
        <f t="shared" si="2109"/>
        <v/>
      </c>
      <c r="ABA316" s="66" t="str">
        <f t="shared" si="2110"/>
        <v/>
      </c>
      <c r="ABB316" s="66" t="str">
        <f t="shared" si="2111"/>
        <v/>
      </c>
      <c r="ABC316" s="66" t="str">
        <f t="shared" si="2112"/>
        <v/>
      </c>
      <c r="ABD316" s="66" t="str">
        <f t="shared" si="2113"/>
        <v/>
      </c>
      <c r="ABE316" s="66" t="str">
        <f t="shared" si="2114"/>
        <v/>
      </c>
      <c r="ABF316" s="66" t="str">
        <f t="shared" si="2115"/>
        <v/>
      </c>
      <c r="ABG316" s="66" t="str">
        <f t="shared" si="2116"/>
        <v/>
      </c>
      <c r="ABH316" s="66" t="str">
        <f t="shared" si="2117"/>
        <v/>
      </c>
      <c r="ABI316" s="66" t="str">
        <f t="shared" si="2118"/>
        <v/>
      </c>
      <c r="ABJ316" s="66" t="str">
        <f t="shared" si="2119"/>
        <v/>
      </c>
      <c r="ABK316" s="66" t="str">
        <f t="shared" si="2120"/>
        <v/>
      </c>
      <c r="ABL316" s="66" t="str">
        <f t="shared" si="2121"/>
        <v/>
      </c>
      <c r="ABM316" s="66" t="str">
        <f t="shared" si="2122"/>
        <v/>
      </c>
      <c r="ABN316" s="66" t="str">
        <f t="shared" si="2123"/>
        <v/>
      </c>
      <c r="ABO316" s="66" t="str">
        <f t="shared" si="2124"/>
        <v/>
      </c>
      <c r="ABP316" s="66" t="str">
        <f t="shared" si="2125"/>
        <v/>
      </c>
      <c r="ABQ316" s="66" t="str">
        <f t="shared" si="2126"/>
        <v/>
      </c>
      <c r="ABR316" s="66" t="str">
        <f t="shared" si="2127"/>
        <v/>
      </c>
      <c r="ABS316" s="66" t="str">
        <f t="shared" si="2128"/>
        <v/>
      </c>
      <c r="ABT316" s="66" t="str">
        <f t="shared" si="2129"/>
        <v/>
      </c>
      <c r="ABU316" s="66" t="str">
        <f t="shared" si="2130"/>
        <v/>
      </c>
      <c r="ABV316" s="66" t="str">
        <f t="shared" si="2131"/>
        <v/>
      </c>
      <c r="ABW316" s="66" t="str">
        <f t="shared" si="2132"/>
        <v/>
      </c>
      <c r="ABX316" s="66" t="str">
        <f t="shared" si="2133"/>
        <v/>
      </c>
      <c r="ABY316" s="66" t="str">
        <f t="shared" si="2134"/>
        <v/>
      </c>
      <c r="ABZ316" s="66" t="str">
        <f t="shared" si="2135"/>
        <v/>
      </c>
      <c r="ACA316" s="66" t="str">
        <f t="shared" si="2136"/>
        <v/>
      </c>
      <c r="ACB316" s="66" t="str">
        <f t="shared" si="2137"/>
        <v/>
      </c>
      <c r="ACC316" s="66" t="str">
        <f t="shared" si="2138"/>
        <v/>
      </c>
      <c r="ACD316" s="66" t="str">
        <f t="shared" si="2139"/>
        <v/>
      </c>
      <c r="ACE316" s="66" t="str">
        <f t="shared" si="2140"/>
        <v/>
      </c>
      <c r="ACF316" s="66" t="str">
        <f t="shared" si="2141"/>
        <v/>
      </c>
      <c r="ACG316" s="66" t="str">
        <f t="shared" si="2142"/>
        <v/>
      </c>
      <c r="ACH316" s="66" t="str">
        <f t="shared" si="2143"/>
        <v/>
      </c>
      <c r="ACI316" s="66" t="str">
        <f t="shared" si="2144"/>
        <v/>
      </c>
      <c r="ACJ316" s="66" t="str">
        <f t="shared" si="2145"/>
        <v/>
      </c>
      <c r="ACK316" s="66" t="str">
        <f t="shared" si="2146"/>
        <v/>
      </c>
      <c r="ACL316" s="66" t="str">
        <f t="shared" si="2147"/>
        <v/>
      </c>
      <c r="ACM316" s="66" t="str">
        <f t="shared" ref="ACM316:ACN316" si="2210">IF(AND(ACS$3="Unit", ACL316=""), "", IF(AND(ACS$3="Unit", ACL316="-"),"", IF(ACS$3="Unit", "kg/GJ delivered", IF(AND(NY316&lt;&gt;"", NY316&lt;&gt;"-", NX316="-"),"", IF($H316="","", IF(NX316="nd", "",IF(NX316="&lt;n.a.&gt;", "", IF(NY316="#/MJ", "", IF(NY316="kg/GJ delivered",NX316,IF(NY316="g/MJ delivered",NX316,IF(NY316="kg/MJ delivered",NX316*1000,IF(NY316="mg/MJ delivered",NX316/1000,IF(NY316="g/kg",((NX316)*(1/$I316)*(1/$H316)),IF(NY316="mg/kg",((NX316/1000)*(1/$I316)*(1/$H316)),IF(NY316="mg/MJ delivered",NX316/1000,IF(NY316="-","","Error"))))))))))))))))</f>
        <v/>
      </c>
      <c r="ACN316" s="66" t="str">
        <f t="shared" si="2210"/>
        <v/>
      </c>
      <c r="ACO316" s="66" t="str">
        <f t="shared" si="2149"/>
        <v/>
      </c>
      <c r="ACP316" s="66" t="str">
        <f t="shared" si="2150"/>
        <v/>
      </c>
      <c r="ACQ316" s="66" t="str">
        <f t="shared" si="2151"/>
        <v/>
      </c>
      <c r="ACR316" s="66" t="str">
        <f t="shared" si="2152"/>
        <v/>
      </c>
      <c r="ACS316" s="66" t="str">
        <f t="shared" si="2153"/>
        <v/>
      </c>
      <c r="ACT316" s="66" t="str">
        <f t="shared" si="2154"/>
        <v/>
      </c>
    </row>
    <row r="317" spans="2:774" ht="15.75" customHeight="1" x14ac:dyDescent="0.25">
      <c r="B317" s="66">
        <v>370</v>
      </c>
      <c r="C317" s="66" t="s">
        <v>1285</v>
      </c>
      <c r="D317" s="66" t="s">
        <v>1677</v>
      </c>
      <c r="E317" s="156" t="s">
        <v>139</v>
      </c>
      <c r="F317" s="66" t="s">
        <v>139</v>
      </c>
      <c r="G317" s="66" t="s">
        <v>492</v>
      </c>
      <c r="H317" s="126">
        <v>0.17499999999999999</v>
      </c>
      <c r="I317" s="130">
        <f>'Heating Values'!$D$9</f>
        <v>27.41</v>
      </c>
      <c r="J317" s="66" t="str">
        <f t="shared" si="2201"/>
        <v>Charcoal, Improved, IN</v>
      </c>
      <c r="K317" s="66" t="s">
        <v>1254</v>
      </c>
      <c r="L317" s="66" t="s">
        <v>1254</v>
      </c>
      <c r="M317" s="66" t="s">
        <v>1254</v>
      </c>
      <c r="N317" s="66" t="s">
        <v>1253</v>
      </c>
      <c r="O317" s="66" t="s">
        <v>1188</v>
      </c>
      <c r="P317" s="66" t="str">
        <f t="shared" si="2205"/>
        <v>IN</v>
      </c>
      <c r="Q317" s="66" t="s">
        <v>2</v>
      </c>
      <c r="R317" s="164">
        <v>280</v>
      </c>
      <c r="S317" s="158" t="s">
        <v>523</v>
      </c>
      <c r="T317" s="158" t="s">
        <v>128</v>
      </c>
      <c r="U317" s="158" t="s">
        <v>128</v>
      </c>
      <c r="V317" s="158" t="s">
        <v>128</v>
      </c>
      <c r="W317" s="158" t="s">
        <v>128</v>
      </c>
      <c r="X317" s="158" t="s">
        <v>128</v>
      </c>
      <c r="Y317" s="158" t="s">
        <v>128</v>
      </c>
      <c r="Z317" s="158" t="s">
        <v>128</v>
      </c>
      <c r="AA317" s="158" t="s">
        <v>128</v>
      </c>
      <c r="AB317" s="158" t="s">
        <v>128</v>
      </c>
      <c r="AC317" s="158" t="s">
        <v>128</v>
      </c>
      <c r="AD317" s="158" t="s">
        <v>128</v>
      </c>
      <c r="AE317" s="158" t="s">
        <v>128</v>
      </c>
      <c r="AF317" s="158" t="s">
        <v>128</v>
      </c>
      <c r="AG317" s="158" t="s">
        <v>128</v>
      </c>
      <c r="AH317" s="158" t="s">
        <v>128</v>
      </c>
      <c r="AI317" s="158" t="s">
        <v>128</v>
      </c>
      <c r="AJ317" s="158" t="s">
        <v>128</v>
      </c>
      <c r="AK317" s="158" t="s">
        <v>128</v>
      </c>
      <c r="AL317" s="158" t="s">
        <v>128</v>
      </c>
      <c r="AM317" s="158" t="s">
        <v>128</v>
      </c>
      <c r="AN317" s="158" t="s">
        <v>128</v>
      </c>
      <c r="AO317" s="158" t="s">
        <v>128</v>
      </c>
      <c r="AP317" s="158" t="s">
        <v>128</v>
      </c>
      <c r="AQ317" s="158" t="s">
        <v>128</v>
      </c>
      <c r="AR317" s="158" t="s">
        <v>128</v>
      </c>
      <c r="AS317" s="158" t="s">
        <v>128</v>
      </c>
      <c r="AT317" s="158" t="s">
        <v>128</v>
      </c>
      <c r="AU317" s="158" t="s">
        <v>128</v>
      </c>
      <c r="AV317" s="158" t="s">
        <v>128</v>
      </c>
      <c r="AW317" s="158" t="s">
        <v>128</v>
      </c>
      <c r="AX317" s="158" t="s">
        <v>128</v>
      </c>
      <c r="AY317" s="158" t="s">
        <v>128</v>
      </c>
      <c r="AZ317" s="158" t="s">
        <v>128</v>
      </c>
      <c r="BA317" s="158" t="s">
        <v>128</v>
      </c>
      <c r="BB317" s="158" t="s">
        <v>128</v>
      </c>
      <c r="BC317" s="158" t="s">
        <v>128</v>
      </c>
      <c r="BD317" s="158" t="s">
        <v>128</v>
      </c>
      <c r="BE317" s="158" t="s">
        <v>128</v>
      </c>
      <c r="BF317" s="158" t="s">
        <v>128</v>
      </c>
      <c r="BG317" s="158" t="s">
        <v>128</v>
      </c>
      <c r="BH317" s="158" t="s">
        <v>128</v>
      </c>
      <c r="BI317" s="158" t="s">
        <v>128</v>
      </c>
      <c r="BJ317" s="158" t="s">
        <v>128</v>
      </c>
      <c r="BK317" s="158" t="s">
        <v>128</v>
      </c>
      <c r="BL317" s="158" t="s">
        <v>128</v>
      </c>
      <c r="BM317" s="158" t="s">
        <v>128</v>
      </c>
      <c r="BN317" s="158" t="s">
        <v>128</v>
      </c>
      <c r="BO317" s="158" t="s">
        <v>128</v>
      </c>
      <c r="BP317" s="158" t="s">
        <v>128</v>
      </c>
      <c r="BQ317" s="158" t="s">
        <v>128</v>
      </c>
      <c r="BR317" s="158" t="s">
        <v>128</v>
      </c>
      <c r="BS317" s="158" t="s">
        <v>128</v>
      </c>
      <c r="BT317" s="158" t="s">
        <v>128</v>
      </c>
      <c r="BU317" s="158" t="s">
        <v>128</v>
      </c>
      <c r="BV317" s="158" t="s">
        <v>128</v>
      </c>
      <c r="BW317" s="158" t="s">
        <v>128</v>
      </c>
      <c r="BX317" s="158" t="s">
        <v>128</v>
      </c>
      <c r="BY317" s="158" t="s">
        <v>128</v>
      </c>
      <c r="BZ317" s="158" t="s">
        <v>128</v>
      </c>
      <c r="CA317" s="158" t="s">
        <v>128</v>
      </c>
      <c r="CB317" s="158" t="s">
        <v>128</v>
      </c>
      <c r="CC317" s="158" t="s">
        <v>128</v>
      </c>
      <c r="CD317" s="158" t="s">
        <v>128</v>
      </c>
      <c r="CE317" s="158" t="s">
        <v>128</v>
      </c>
      <c r="CF317" s="158" t="s">
        <v>128</v>
      </c>
      <c r="CG317" s="158" t="s">
        <v>128</v>
      </c>
      <c r="CH317" s="158" t="s">
        <v>128</v>
      </c>
      <c r="CI317" s="158" t="s">
        <v>128</v>
      </c>
      <c r="CJ317" s="158" t="s">
        <v>128</v>
      </c>
      <c r="CK317" s="158" t="s">
        <v>128</v>
      </c>
      <c r="CL317" s="158" t="s">
        <v>128</v>
      </c>
      <c r="CM317" s="158" t="s">
        <v>128</v>
      </c>
      <c r="CN317" s="158" t="s">
        <v>128</v>
      </c>
      <c r="CO317" s="158" t="s">
        <v>128</v>
      </c>
      <c r="CP317" s="158" t="s">
        <v>128</v>
      </c>
      <c r="CQ317" s="158" t="s">
        <v>128</v>
      </c>
      <c r="CR317" s="158" t="s">
        <v>128</v>
      </c>
      <c r="CS317" s="158" t="s">
        <v>128</v>
      </c>
      <c r="CT317" s="158" t="s">
        <v>128</v>
      </c>
      <c r="CU317" s="158" t="s">
        <v>128</v>
      </c>
      <c r="CV317" s="158" t="s">
        <v>128</v>
      </c>
      <c r="CW317" s="158" t="s">
        <v>128</v>
      </c>
      <c r="CX317" s="158" t="s">
        <v>128</v>
      </c>
      <c r="CY317" s="158" t="s">
        <v>128</v>
      </c>
      <c r="CZ317" s="158" t="s">
        <v>128</v>
      </c>
      <c r="DA317" s="158" t="s">
        <v>128</v>
      </c>
      <c r="DB317" s="158" t="s">
        <v>128</v>
      </c>
      <c r="DC317" s="158" t="s">
        <v>128</v>
      </c>
      <c r="DD317" s="158" t="s">
        <v>128</v>
      </c>
      <c r="DE317" s="158" t="s">
        <v>128</v>
      </c>
      <c r="DF317" s="158" t="s">
        <v>128</v>
      </c>
      <c r="DG317" s="158" t="s">
        <v>128</v>
      </c>
      <c r="DH317" s="158" t="s">
        <v>128</v>
      </c>
      <c r="DI317" s="158" t="s">
        <v>128</v>
      </c>
      <c r="DJ317" s="158" t="s">
        <v>128</v>
      </c>
      <c r="DK317" s="158" t="s">
        <v>128</v>
      </c>
      <c r="DL317" s="158" t="s">
        <v>128</v>
      </c>
      <c r="DM317" s="158" t="s">
        <v>128</v>
      </c>
      <c r="DN317" s="158" t="s">
        <v>128</v>
      </c>
      <c r="DO317" s="158" t="s">
        <v>128</v>
      </c>
      <c r="DP317" s="158" t="s">
        <v>128</v>
      </c>
      <c r="DQ317" s="158" t="s">
        <v>128</v>
      </c>
      <c r="DR317" s="158" t="s">
        <v>128</v>
      </c>
      <c r="DS317" s="158" t="s">
        <v>128</v>
      </c>
      <c r="DT317" s="158" t="s">
        <v>128</v>
      </c>
      <c r="DU317" s="158" t="s">
        <v>128</v>
      </c>
      <c r="DV317" s="158" t="s">
        <v>128</v>
      </c>
      <c r="DW317" s="158" t="s">
        <v>128</v>
      </c>
      <c r="DX317" s="158" t="s">
        <v>128</v>
      </c>
      <c r="DY317" s="158" t="s">
        <v>128</v>
      </c>
      <c r="DZ317" s="158" t="s">
        <v>128</v>
      </c>
      <c r="EA317" s="158" t="s">
        <v>128</v>
      </c>
      <c r="EB317" s="158" t="s">
        <v>128</v>
      </c>
      <c r="EC317" s="158" t="s">
        <v>128</v>
      </c>
      <c r="ED317" s="158" t="s">
        <v>128</v>
      </c>
      <c r="EE317" s="158" t="s">
        <v>128</v>
      </c>
      <c r="EF317" s="158" t="s">
        <v>128</v>
      </c>
      <c r="EG317" s="158" t="s">
        <v>128</v>
      </c>
      <c r="EH317" s="158" t="s">
        <v>128</v>
      </c>
      <c r="EI317" s="158" t="s">
        <v>128</v>
      </c>
      <c r="EJ317" s="158" t="s">
        <v>128</v>
      </c>
      <c r="EK317" s="158" t="s">
        <v>128</v>
      </c>
      <c r="EL317" s="158" t="s">
        <v>128</v>
      </c>
      <c r="EM317" s="158" t="s">
        <v>128</v>
      </c>
      <c r="EN317" s="158" t="s">
        <v>128</v>
      </c>
      <c r="EO317" s="158" t="s">
        <v>128</v>
      </c>
      <c r="EP317" s="158" t="s">
        <v>128</v>
      </c>
      <c r="EQ317" s="158" t="s">
        <v>128</v>
      </c>
      <c r="ER317" s="158" t="s">
        <v>128</v>
      </c>
      <c r="ES317" s="158" t="s">
        <v>128</v>
      </c>
      <c r="ET317" s="158" t="s">
        <v>128</v>
      </c>
      <c r="EU317" s="158" t="s">
        <v>128</v>
      </c>
      <c r="EV317" s="158" t="s">
        <v>128</v>
      </c>
      <c r="EW317" s="158" t="s">
        <v>128</v>
      </c>
      <c r="EX317" s="158" t="s">
        <v>128</v>
      </c>
      <c r="EY317" s="158" t="s">
        <v>128</v>
      </c>
      <c r="EZ317" s="158" t="s">
        <v>128</v>
      </c>
      <c r="FA317" s="158" t="s">
        <v>128</v>
      </c>
      <c r="FB317" s="158" t="s">
        <v>128</v>
      </c>
      <c r="FC317" s="158" t="s">
        <v>128</v>
      </c>
      <c r="FD317" s="158" t="s">
        <v>128</v>
      </c>
      <c r="FE317" s="158" t="s">
        <v>128</v>
      </c>
      <c r="FF317" s="158" t="s">
        <v>128</v>
      </c>
      <c r="FG317" s="158" t="s">
        <v>128</v>
      </c>
      <c r="FH317" s="158" t="s">
        <v>128</v>
      </c>
      <c r="FI317" s="158" t="s">
        <v>128</v>
      </c>
      <c r="FJ317" s="158" t="s">
        <v>128</v>
      </c>
      <c r="FK317" s="158" t="s">
        <v>128</v>
      </c>
      <c r="FL317" s="158" t="s">
        <v>128</v>
      </c>
      <c r="FM317" s="158" t="s">
        <v>128</v>
      </c>
      <c r="FN317" s="158" t="s">
        <v>128</v>
      </c>
      <c r="FO317" s="158" t="s">
        <v>128</v>
      </c>
      <c r="FP317" s="158" t="s">
        <v>128</v>
      </c>
      <c r="FQ317" s="158" t="s">
        <v>128</v>
      </c>
      <c r="FR317" s="158" t="s">
        <v>128</v>
      </c>
      <c r="FS317" s="158" t="s">
        <v>128</v>
      </c>
      <c r="FT317" s="158" t="s">
        <v>128</v>
      </c>
      <c r="FU317" s="158" t="s">
        <v>128</v>
      </c>
      <c r="FV317" s="158" t="s">
        <v>128</v>
      </c>
      <c r="FW317" s="158" t="s">
        <v>128</v>
      </c>
      <c r="FX317" s="158" t="s">
        <v>128</v>
      </c>
      <c r="FY317" s="158" t="s">
        <v>128</v>
      </c>
      <c r="FZ317" s="158" t="s">
        <v>128</v>
      </c>
      <c r="GA317" s="158" t="s">
        <v>128</v>
      </c>
      <c r="GB317" s="158" t="s">
        <v>128</v>
      </c>
      <c r="GC317" s="158" t="s">
        <v>128</v>
      </c>
      <c r="GD317" s="158" t="s">
        <v>128</v>
      </c>
      <c r="GE317" s="158" t="s">
        <v>128</v>
      </c>
      <c r="GF317" s="158" t="s">
        <v>128</v>
      </c>
      <c r="GG317" s="158" t="s">
        <v>128</v>
      </c>
      <c r="GH317" s="158" t="s">
        <v>128</v>
      </c>
      <c r="GI317" s="158" t="s">
        <v>128</v>
      </c>
      <c r="GJ317" s="158" t="s">
        <v>128</v>
      </c>
      <c r="GK317" s="158" t="s">
        <v>128</v>
      </c>
      <c r="GL317" s="158" t="s">
        <v>128</v>
      </c>
      <c r="GM317" s="158" t="s">
        <v>128</v>
      </c>
      <c r="GN317" s="158" t="s">
        <v>128</v>
      </c>
      <c r="GO317" s="158" t="s">
        <v>128</v>
      </c>
      <c r="GP317" s="158" t="s">
        <v>128</v>
      </c>
      <c r="GQ317" s="158" t="s">
        <v>128</v>
      </c>
      <c r="GR317" s="158" t="s">
        <v>128</v>
      </c>
      <c r="GS317" s="158" t="s">
        <v>128</v>
      </c>
      <c r="GT317" s="158" t="s">
        <v>128</v>
      </c>
      <c r="GU317" s="158" t="s">
        <v>128</v>
      </c>
      <c r="GV317" s="158" t="s">
        <v>128</v>
      </c>
      <c r="GW317" s="158" t="s">
        <v>128</v>
      </c>
      <c r="GX317" s="158" t="s">
        <v>128</v>
      </c>
      <c r="GY317" s="158" t="s">
        <v>128</v>
      </c>
      <c r="GZ317" s="158" t="s">
        <v>128</v>
      </c>
      <c r="HA317" s="158" t="s">
        <v>128</v>
      </c>
      <c r="HB317" s="158" t="s">
        <v>128</v>
      </c>
      <c r="HC317" s="158" t="s">
        <v>128</v>
      </c>
      <c r="HD317" s="158" t="s">
        <v>128</v>
      </c>
      <c r="HE317" s="158" t="s">
        <v>128</v>
      </c>
      <c r="HF317" s="158" t="s">
        <v>128</v>
      </c>
      <c r="HG317" s="158" t="s">
        <v>128</v>
      </c>
      <c r="HH317" s="158" t="s">
        <v>128</v>
      </c>
      <c r="HI317" s="158" t="s">
        <v>128</v>
      </c>
      <c r="HJ317" s="158" t="s">
        <v>128</v>
      </c>
      <c r="HK317" s="158" t="s">
        <v>128</v>
      </c>
      <c r="HL317" s="158" t="s">
        <v>128</v>
      </c>
      <c r="HM317" s="158" t="s">
        <v>128</v>
      </c>
      <c r="HN317" s="158" t="s">
        <v>128</v>
      </c>
      <c r="HO317" s="158" t="s">
        <v>128</v>
      </c>
      <c r="HP317" s="158" t="s">
        <v>128</v>
      </c>
      <c r="HQ317" s="158" t="s">
        <v>128</v>
      </c>
      <c r="HR317" s="158" t="s">
        <v>128</v>
      </c>
      <c r="HS317" s="158" t="s">
        <v>128</v>
      </c>
      <c r="HT317" s="158" t="s">
        <v>128</v>
      </c>
      <c r="HU317" s="158" t="s">
        <v>128</v>
      </c>
      <c r="HV317" s="158" t="s">
        <v>128</v>
      </c>
      <c r="HW317" s="158" t="s">
        <v>128</v>
      </c>
      <c r="HX317" s="158" t="s">
        <v>128</v>
      </c>
      <c r="HY317" s="158" t="s">
        <v>128</v>
      </c>
      <c r="HZ317" s="158" t="s">
        <v>128</v>
      </c>
      <c r="IA317" s="158" t="s">
        <v>128</v>
      </c>
      <c r="IB317" s="158" t="s">
        <v>128</v>
      </c>
      <c r="IC317" s="158" t="s">
        <v>128</v>
      </c>
      <c r="ID317" s="158" t="s">
        <v>128</v>
      </c>
      <c r="IE317" s="158" t="s">
        <v>128</v>
      </c>
      <c r="IF317" s="158" t="s">
        <v>128</v>
      </c>
      <c r="IG317" s="158" t="s">
        <v>128</v>
      </c>
      <c r="IH317" s="158" t="s">
        <v>128</v>
      </c>
      <c r="II317" s="158" t="s">
        <v>128</v>
      </c>
      <c r="IJ317" s="158" t="s">
        <v>128</v>
      </c>
      <c r="IK317" s="158" t="s">
        <v>128</v>
      </c>
      <c r="IL317" s="158" t="s">
        <v>128</v>
      </c>
      <c r="IM317" s="158" t="s">
        <v>128</v>
      </c>
      <c r="IN317" s="158" t="s">
        <v>128</v>
      </c>
      <c r="IO317" s="158" t="s">
        <v>128</v>
      </c>
      <c r="IP317" s="158" t="s">
        <v>128</v>
      </c>
      <c r="IQ317" s="158" t="s">
        <v>128</v>
      </c>
      <c r="IR317" s="158" t="s">
        <v>128</v>
      </c>
      <c r="IS317" s="158" t="s">
        <v>128</v>
      </c>
      <c r="IT317" s="158" t="s">
        <v>128</v>
      </c>
      <c r="IU317" s="158" t="s">
        <v>128</v>
      </c>
      <c r="IV317" s="158" t="s">
        <v>128</v>
      </c>
      <c r="IW317" s="158" t="s">
        <v>128</v>
      </c>
      <c r="IX317" s="158" t="s">
        <v>128</v>
      </c>
      <c r="IY317" s="158" t="s">
        <v>128</v>
      </c>
      <c r="IZ317" s="158" t="s">
        <v>128</v>
      </c>
      <c r="JA317" s="158" t="s">
        <v>128</v>
      </c>
      <c r="JB317" s="158" t="s">
        <v>128</v>
      </c>
      <c r="JC317" s="158" t="s">
        <v>128</v>
      </c>
      <c r="JD317" s="158" t="s">
        <v>128</v>
      </c>
      <c r="JE317" s="158" t="s">
        <v>128</v>
      </c>
      <c r="JF317" s="158" t="s">
        <v>128</v>
      </c>
      <c r="JG317" s="158" t="s">
        <v>128</v>
      </c>
      <c r="JH317" s="158" t="s">
        <v>128</v>
      </c>
      <c r="JI317" s="158" t="s">
        <v>128</v>
      </c>
      <c r="JJ317" s="158" t="s">
        <v>128</v>
      </c>
      <c r="JK317" s="158" t="s">
        <v>128</v>
      </c>
      <c r="JL317" s="158" t="s">
        <v>128</v>
      </c>
      <c r="JM317" s="158" t="s">
        <v>128</v>
      </c>
      <c r="JN317" s="158" t="s">
        <v>128</v>
      </c>
      <c r="JO317" s="158" t="s">
        <v>128</v>
      </c>
      <c r="JP317" s="158" t="s">
        <v>128</v>
      </c>
      <c r="JQ317" s="158" t="s">
        <v>128</v>
      </c>
      <c r="JR317" s="158" t="s">
        <v>128</v>
      </c>
      <c r="JS317" s="158" t="s">
        <v>128</v>
      </c>
      <c r="JT317" s="158" t="s">
        <v>128</v>
      </c>
      <c r="JU317" s="158" t="s">
        <v>128</v>
      </c>
      <c r="JV317" s="158" t="s">
        <v>128</v>
      </c>
      <c r="JW317" s="158" t="s">
        <v>128</v>
      </c>
      <c r="JX317" s="158" t="s">
        <v>128</v>
      </c>
      <c r="JY317" s="158" t="s">
        <v>128</v>
      </c>
      <c r="JZ317" s="158" t="s">
        <v>128</v>
      </c>
      <c r="KA317" s="158" t="s">
        <v>128</v>
      </c>
      <c r="KB317" s="158" t="s">
        <v>128</v>
      </c>
      <c r="KC317" s="158" t="s">
        <v>128</v>
      </c>
      <c r="KD317" s="158" t="s">
        <v>128</v>
      </c>
      <c r="KE317" s="158" t="s">
        <v>128</v>
      </c>
      <c r="KF317" s="158" t="s">
        <v>128</v>
      </c>
      <c r="KG317" s="158" t="s">
        <v>128</v>
      </c>
      <c r="KH317" s="158" t="s">
        <v>128</v>
      </c>
      <c r="KI317" s="158" t="s">
        <v>128</v>
      </c>
      <c r="KJ317" s="158" t="s">
        <v>128</v>
      </c>
      <c r="KK317" s="158" t="s">
        <v>128</v>
      </c>
      <c r="KL317" s="158" t="s">
        <v>128</v>
      </c>
      <c r="KM317" s="158" t="s">
        <v>128</v>
      </c>
      <c r="KN317" s="158" t="s">
        <v>128</v>
      </c>
      <c r="KO317" s="158" t="s">
        <v>128</v>
      </c>
      <c r="KP317" s="158" t="s">
        <v>128</v>
      </c>
      <c r="KQ317" s="158" t="s">
        <v>128</v>
      </c>
      <c r="KR317" s="158" t="s">
        <v>128</v>
      </c>
      <c r="KS317" s="158" t="s">
        <v>128</v>
      </c>
      <c r="KT317" s="158" t="s">
        <v>128</v>
      </c>
      <c r="KU317" s="158" t="s">
        <v>128</v>
      </c>
      <c r="KV317" s="158" t="s">
        <v>128</v>
      </c>
      <c r="KW317" s="158" t="s">
        <v>128</v>
      </c>
      <c r="KX317" s="158" t="s">
        <v>128</v>
      </c>
      <c r="KY317" s="158" t="s">
        <v>128</v>
      </c>
      <c r="KZ317" s="158" t="s">
        <v>128</v>
      </c>
      <c r="LA317" s="158" t="s">
        <v>128</v>
      </c>
      <c r="LB317" s="158" t="s">
        <v>128</v>
      </c>
      <c r="LC317" s="158" t="s">
        <v>128</v>
      </c>
      <c r="LD317" s="158" t="s">
        <v>128</v>
      </c>
      <c r="LE317" s="158" t="s">
        <v>128</v>
      </c>
      <c r="LF317" s="158" t="s">
        <v>128</v>
      </c>
      <c r="LG317" s="158" t="s">
        <v>128</v>
      </c>
      <c r="LH317" s="158" t="s">
        <v>128</v>
      </c>
      <c r="LI317" s="158" t="s">
        <v>128</v>
      </c>
      <c r="LJ317" s="158" t="s">
        <v>128</v>
      </c>
      <c r="LK317" s="158" t="s">
        <v>128</v>
      </c>
      <c r="LL317" s="158" t="s">
        <v>128</v>
      </c>
      <c r="LM317" s="158" t="s">
        <v>128</v>
      </c>
      <c r="LN317" s="158" t="s">
        <v>128</v>
      </c>
      <c r="LO317" s="158" t="s">
        <v>128</v>
      </c>
      <c r="LP317" s="158" t="s">
        <v>128</v>
      </c>
      <c r="LQ317" s="158" t="s">
        <v>128</v>
      </c>
      <c r="LR317" s="158" t="s">
        <v>128</v>
      </c>
      <c r="LS317" s="158" t="s">
        <v>128</v>
      </c>
      <c r="LT317" s="158" t="s">
        <v>128</v>
      </c>
      <c r="LU317" s="158" t="s">
        <v>128</v>
      </c>
      <c r="LV317" s="158" t="s">
        <v>128</v>
      </c>
      <c r="LW317" s="158" t="s">
        <v>128</v>
      </c>
      <c r="LX317" s="158" t="s">
        <v>128</v>
      </c>
      <c r="LY317" s="158" t="s">
        <v>128</v>
      </c>
      <c r="LZ317" s="158" t="s">
        <v>128</v>
      </c>
      <c r="MA317" s="158" t="s">
        <v>128</v>
      </c>
      <c r="MB317" s="158" t="s">
        <v>128</v>
      </c>
      <c r="MC317" s="158" t="s">
        <v>128</v>
      </c>
      <c r="MD317" s="158" t="s">
        <v>128</v>
      </c>
      <c r="ME317" s="158" t="s">
        <v>128</v>
      </c>
      <c r="MF317" s="158" t="s">
        <v>128</v>
      </c>
      <c r="MG317" s="158" t="s">
        <v>128</v>
      </c>
      <c r="MH317" s="158" t="s">
        <v>128</v>
      </c>
      <c r="MI317" s="158" t="s">
        <v>128</v>
      </c>
      <c r="MJ317" s="158" t="s">
        <v>128</v>
      </c>
      <c r="MK317" s="158" t="s">
        <v>128</v>
      </c>
      <c r="ML317" s="158" t="s">
        <v>128</v>
      </c>
      <c r="MM317" s="158" t="s">
        <v>128</v>
      </c>
      <c r="MN317" s="158" t="s">
        <v>128</v>
      </c>
      <c r="MO317" s="158" t="s">
        <v>128</v>
      </c>
      <c r="MP317" s="158" t="s">
        <v>128</v>
      </c>
      <c r="MQ317" s="158" t="s">
        <v>128</v>
      </c>
      <c r="MR317" s="158" t="s">
        <v>128</v>
      </c>
      <c r="MS317" s="158" t="s">
        <v>128</v>
      </c>
      <c r="MT317" s="158" t="s">
        <v>128</v>
      </c>
      <c r="MU317" s="158" t="s">
        <v>128</v>
      </c>
      <c r="MV317" s="158" t="s">
        <v>128</v>
      </c>
      <c r="MW317" s="158" t="s">
        <v>128</v>
      </c>
      <c r="MX317" s="158" t="s">
        <v>128</v>
      </c>
      <c r="MY317" s="158" t="s">
        <v>128</v>
      </c>
      <c r="MZ317" s="158" t="s">
        <v>128</v>
      </c>
      <c r="NA317" s="158" t="s">
        <v>128</v>
      </c>
      <c r="NB317" s="158" t="s">
        <v>128</v>
      </c>
      <c r="NC317" s="158" t="s">
        <v>128</v>
      </c>
      <c r="ND317" s="158" t="s">
        <v>128</v>
      </c>
      <c r="NE317" s="158" t="s">
        <v>128</v>
      </c>
      <c r="NF317" s="158" t="s">
        <v>128</v>
      </c>
      <c r="NG317" s="158" t="s">
        <v>128</v>
      </c>
      <c r="NH317" s="158" t="s">
        <v>128</v>
      </c>
      <c r="NI317" s="158" t="s">
        <v>128</v>
      </c>
      <c r="NJ317" s="158" t="s">
        <v>128</v>
      </c>
      <c r="NK317" s="158" t="s">
        <v>128</v>
      </c>
      <c r="NL317" s="158" t="s">
        <v>128</v>
      </c>
      <c r="NM317" s="158" t="s">
        <v>128</v>
      </c>
      <c r="NN317" s="158" t="s">
        <v>128</v>
      </c>
      <c r="NO317" s="158" t="s">
        <v>128</v>
      </c>
      <c r="NP317" s="158" t="s">
        <v>128</v>
      </c>
      <c r="NQ317" s="158" t="s">
        <v>128</v>
      </c>
      <c r="NR317" s="158" t="s">
        <v>128</v>
      </c>
      <c r="NS317" s="158" t="s">
        <v>128</v>
      </c>
      <c r="NT317" s="158" t="s">
        <v>128</v>
      </c>
      <c r="NU317" s="158" t="s">
        <v>128</v>
      </c>
      <c r="NV317" s="158" t="s">
        <v>128</v>
      </c>
      <c r="NW317" s="158" t="s">
        <v>128</v>
      </c>
      <c r="NX317" s="158" t="s">
        <v>128</v>
      </c>
      <c r="NY317" s="158" t="s">
        <v>128</v>
      </c>
      <c r="NZ317" s="158" t="s">
        <v>128</v>
      </c>
      <c r="OA317" s="158" t="s">
        <v>128</v>
      </c>
      <c r="OB317" s="158" t="s">
        <v>128</v>
      </c>
      <c r="OC317" s="158" t="s">
        <v>128</v>
      </c>
      <c r="OD317" s="158" t="s">
        <v>128</v>
      </c>
      <c r="OE317" s="170" t="s">
        <v>128</v>
      </c>
      <c r="OF317" s="181"/>
      <c r="OG317" s="174">
        <f t="shared" si="1778"/>
        <v>58.372856621670927</v>
      </c>
      <c r="OH317" s="66" t="str">
        <f t="shared" si="1779"/>
        <v>kg/GJ delivered</v>
      </c>
      <c r="OI317" s="66" t="str">
        <f t="shared" si="1780"/>
        <v/>
      </c>
      <c r="OJ317" s="66" t="str">
        <f t="shared" si="1781"/>
        <v/>
      </c>
      <c r="OK317" s="66" t="str">
        <f t="shared" si="1782"/>
        <v/>
      </c>
      <c r="OL317" s="66" t="str">
        <f t="shared" si="1783"/>
        <v/>
      </c>
      <c r="OM317" s="66" t="str">
        <f t="shared" si="1784"/>
        <v/>
      </c>
      <c r="ON317" s="66" t="str">
        <f t="shared" si="1785"/>
        <v/>
      </c>
      <c r="OO317" s="66" t="str">
        <f t="shared" si="1786"/>
        <v/>
      </c>
      <c r="OP317" s="66" t="str">
        <f t="shared" si="1787"/>
        <v/>
      </c>
      <c r="OQ317" s="66" t="str">
        <f t="shared" si="1788"/>
        <v/>
      </c>
      <c r="OR317" s="66" t="str">
        <f t="shared" si="1789"/>
        <v/>
      </c>
      <c r="OS317" s="66" t="str">
        <f t="shared" si="1790"/>
        <v/>
      </c>
      <c r="OT317" s="66" t="str">
        <f t="shared" si="1791"/>
        <v/>
      </c>
      <c r="OU317" s="66" t="str">
        <f t="shared" si="1792"/>
        <v/>
      </c>
      <c r="OV317" s="66" t="str">
        <f t="shared" si="1793"/>
        <v/>
      </c>
      <c r="OW317" s="66" t="str">
        <f t="shared" si="1794"/>
        <v/>
      </c>
      <c r="OX317" s="66" t="str">
        <f t="shared" si="1795"/>
        <v/>
      </c>
      <c r="OY317" s="66" t="str">
        <f t="shared" si="1796"/>
        <v/>
      </c>
      <c r="OZ317" s="66" t="str">
        <f t="shared" si="1797"/>
        <v/>
      </c>
      <c r="PA317" s="66" t="str">
        <f t="shared" si="1798"/>
        <v/>
      </c>
      <c r="PB317" s="66" t="str">
        <f t="shared" si="1799"/>
        <v/>
      </c>
      <c r="PC317" s="66" t="str">
        <f t="shared" si="1800"/>
        <v/>
      </c>
      <c r="PD317" s="66" t="str">
        <f t="shared" si="1801"/>
        <v/>
      </c>
      <c r="PE317" s="66" t="str">
        <f t="shared" si="1802"/>
        <v/>
      </c>
      <c r="PF317" s="66" t="str">
        <f t="shared" si="1803"/>
        <v/>
      </c>
      <c r="PG317" s="66" t="str">
        <f t="shared" si="1804"/>
        <v/>
      </c>
      <c r="PH317" s="66" t="str">
        <f t="shared" si="1805"/>
        <v/>
      </c>
      <c r="PI317" s="66" t="str">
        <f t="shared" si="1806"/>
        <v/>
      </c>
      <c r="PJ317" s="66" t="str">
        <f t="shared" si="1807"/>
        <v/>
      </c>
      <c r="PK317" s="66" t="str">
        <f t="shared" si="1808"/>
        <v/>
      </c>
      <c r="PL317" s="66" t="str">
        <f t="shared" si="1809"/>
        <v/>
      </c>
      <c r="PM317" s="66" t="str">
        <f t="shared" si="1810"/>
        <v/>
      </c>
      <c r="PN317" s="66" t="str">
        <f t="shared" si="1811"/>
        <v/>
      </c>
      <c r="PO317" s="66" t="str">
        <f t="shared" si="1812"/>
        <v/>
      </c>
      <c r="PP317" s="66" t="str">
        <f t="shared" si="1813"/>
        <v/>
      </c>
      <c r="PQ317" s="66" t="str">
        <f t="shared" si="1814"/>
        <v/>
      </c>
      <c r="PR317" s="66" t="str">
        <f t="shared" si="1815"/>
        <v/>
      </c>
      <c r="PS317" s="66" t="str">
        <f t="shared" si="1816"/>
        <v/>
      </c>
      <c r="PT317" s="66" t="str">
        <f t="shared" si="1817"/>
        <v/>
      </c>
      <c r="PU317" s="66" t="str">
        <f t="shared" si="1818"/>
        <v/>
      </c>
      <c r="PV317" s="66" t="str">
        <f t="shared" si="1819"/>
        <v/>
      </c>
      <c r="PW317" s="66" t="str">
        <f t="shared" si="1820"/>
        <v/>
      </c>
      <c r="PX317" s="66" t="str">
        <f t="shared" si="1821"/>
        <v/>
      </c>
      <c r="PY317" s="66" t="str">
        <f t="shared" si="1822"/>
        <v/>
      </c>
      <c r="PZ317" s="66" t="str">
        <f t="shared" si="1823"/>
        <v/>
      </c>
      <c r="QA317" s="66" t="str">
        <f t="shared" si="1824"/>
        <v/>
      </c>
      <c r="QB317" s="66" t="str">
        <f t="shared" si="1825"/>
        <v/>
      </c>
      <c r="QC317" s="66" t="str">
        <f t="shared" si="1826"/>
        <v/>
      </c>
      <c r="QD317" s="66" t="str">
        <f t="shared" si="1827"/>
        <v/>
      </c>
      <c r="QE317" s="66" t="str">
        <f t="shared" si="1828"/>
        <v/>
      </c>
      <c r="QF317" s="66" t="str">
        <f t="shared" si="1829"/>
        <v/>
      </c>
      <c r="QG317" s="66" t="str">
        <f t="shared" si="1830"/>
        <v/>
      </c>
      <c r="QH317" s="66" t="str">
        <f t="shared" si="1831"/>
        <v/>
      </c>
      <c r="QI317" s="66" t="str">
        <f t="shared" si="1832"/>
        <v/>
      </c>
      <c r="QJ317" s="66" t="str">
        <f t="shared" si="1833"/>
        <v/>
      </c>
      <c r="QK317" s="66" t="str">
        <f t="shared" si="1834"/>
        <v/>
      </c>
      <c r="QL317" s="66" t="str">
        <f t="shared" si="1835"/>
        <v/>
      </c>
      <c r="QM317" s="66" t="str">
        <f t="shared" si="1836"/>
        <v/>
      </c>
      <c r="QN317" s="66" t="str">
        <f t="shared" si="1837"/>
        <v/>
      </c>
      <c r="QO317" s="66" t="str">
        <f t="shared" si="1838"/>
        <v/>
      </c>
      <c r="QP317" s="66" t="str">
        <f t="shared" si="1839"/>
        <v/>
      </c>
      <c r="QQ317" s="66" t="str">
        <f t="shared" si="1840"/>
        <v/>
      </c>
      <c r="QR317" s="66" t="str">
        <f t="shared" si="1841"/>
        <v/>
      </c>
      <c r="QS317" s="66" t="str">
        <f t="shared" si="1842"/>
        <v/>
      </c>
      <c r="QT317" s="66" t="str">
        <f t="shared" si="1843"/>
        <v/>
      </c>
      <c r="QU317" s="66" t="str">
        <f t="shared" si="1844"/>
        <v/>
      </c>
      <c r="QV317" s="66" t="str">
        <f t="shared" si="1845"/>
        <v/>
      </c>
      <c r="QW317" s="66" t="str">
        <f t="shared" si="1846"/>
        <v/>
      </c>
      <c r="QX317" s="66" t="str">
        <f t="shared" si="1847"/>
        <v/>
      </c>
      <c r="QY317" s="66" t="str">
        <f t="shared" si="1848"/>
        <v/>
      </c>
      <c r="QZ317" s="66" t="str">
        <f t="shared" si="1849"/>
        <v/>
      </c>
      <c r="RA317" s="66" t="str">
        <f t="shared" si="1850"/>
        <v/>
      </c>
      <c r="RB317" s="66" t="str">
        <f t="shared" si="1851"/>
        <v/>
      </c>
      <c r="RC317" s="66" t="str">
        <f t="shared" si="1852"/>
        <v/>
      </c>
      <c r="RD317" s="66" t="str">
        <f t="shared" si="1853"/>
        <v/>
      </c>
      <c r="RE317" s="66" t="str">
        <f t="shared" si="1854"/>
        <v/>
      </c>
      <c r="RF317" s="66" t="str">
        <f t="shared" si="1855"/>
        <v/>
      </c>
      <c r="RG317" s="66" t="str">
        <f t="shared" si="1856"/>
        <v/>
      </c>
      <c r="RH317" s="66" t="str">
        <f t="shared" si="1857"/>
        <v/>
      </c>
      <c r="RI317" s="66" t="str">
        <f t="shared" si="1858"/>
        <v/>
      </c>
      <c r="RJ317" s="66" t="str">
        <f t="shared" si="1859"/>
        <v/>
      </c>
      <c r="RK317" s="66" t="str">
        <f t="shared" si="1860"/>
        <v/>
      </c>
      <c r="RL317" s="66" t="str">
        <f t="shared" si="1861"/>
        <v/>
      </c>
      <c r="RM317" s="66" t="str">
        <f t="shared" si="1862"/>
        <v/>
      </c>
      <c r="RN317" s="66" t="str">
        <f t="shared" si="1863"/>
        <v/>
      </c>
      <c r="RO317" s="66" t="str">
        <f t="shared" si="1864"/>
        <v/>
      </c>
      <c r="RP317" s="66" t="str">
        <f t="shared" si="1865"/>
        <v/>
      </c>
      <c r="RQ317" s="66" t="str">
        <f t="shared" si="1866"/>
        <v/>
      </c>
      <c r="RR317" s="66" t="str">
        <f t="shared" si="1867"/>
        <v/>
      </c>
      <c r="RS317" s="66" t="str">
        <f t="shared" si="1868"/>
        <v/>
      </c>
      <c r="RT317" s="66" t="str">
        <f t="shared" si="1869"/>
        <v/>
      </c>
      <c r="RU317" s="66" t="str">
        <f t="shared" si="1870"/>
        <v/>
      </c>
      <c r="RV317" s="66" t="str">
        <f t="shared" si="1871"/>
        <v/>
      </c>
      <c r="RW317" s="66" t="str">
        <f t="shared" si="1872"/>
        <v/>
      </c>
      <c r="RX317" s="66" t="str">
        <f t="shared" si="1873"/>
        <v/>
      </c>
      <c r="RY317" s="66" t="str">
        <f t="shared" si="1874"/>
        <v/>
      </c>
      <c r="RZ317" s="66" t="str">
        <f t="shared" si="1875"/>
        <v/>
      </c>
      <c r="SA317" s="66" t="str">
        <f t="shared" si="1876"/>
        <v/>
      </c>
      <c r="SB317" s="66" t="str">
        <f t="shared" si="1877"/>
        <v/>
      </c>
      <c r="SC317" s="66" t="str">
        <f t="shared" si="1878"/>
        <v/>
      </c>
      <c r="SD317" s="66" t="str">
        <f t="shared" si="1879"/>
        <v/>
      </c>
      <c r="SE317" s="66" t="str">
        <f t="shared" si="1880"/>
        <v/>
      </c>
      <c r="SF317" s="66" t="str">
        <f t="shared" si="1881"/>
        <v/>
      </c>
      <c r="SG317" s="66" t="str">
        <f t="shared" si="1882"/>
        <v/>
      </c>
      <c r="SH317" s="66" t="str">
        <f t="shared" si="1883"/>
        <v/>
      </c>
      <c r="SI317" s="66" t="str">
        <f t="shared" si="1884"/>
        <v/>
      </c>
      <c r="SJ317" s="66" t="str">
        <f t="shared" si="1885"/>
        <v/>
      </c>
      <c r="SK317" s="66" t="str">
        <f t="shared" si="1886"/>
        <v/>
      </c>
      <c r="SL317" s="66" t="str">
        <f t="shared" si="1887"/>
        <v/>
      </c>
      <c r="SM317" s="66" t="str">
        <f t="shared" si="1888"/>
        <v/>
      </c>
      <c r="SN317" s="66" t="str">
        <f t="shared" si="1889"/>
        <v/>
      </c>
      <c r="SO317" s="66" t="str">
        <f t="shared" si="1890"/>
        <v/>
      </c>
      <c r="SP317" s="66" t="str">
        <f t="shared" si="1891"/>
        <v/>
      </c>
      <c r="SQ317" s="66" t="str">
        <f t="shared" si="1892"/>
        <v/>
      </c>
      <c r="SR317" s="66" t="str">
        <f t="shared" si="1893"/>
        <v/>
      </c>
      <c r="SS317" s="66" t="str">
        <f t="shared" si="1894"/>
        <v/>
      </c>
      <c r="ST317" s="66" t="str">
        <f t="shared" si="1895"/>
        <v/>
      </c>
      <c r="SU317" s="66" t="str">
        <f t="shared" si="1896"/>
        <v/>
      </c>
      <c r="SV317" s="66" t="str">
        <f t="shared" si="1897"/>
        <v/>
      </c>
      <c r="SW317" s="66" t="str">
        <f t="shared" si="1898"/>
        <v/>
      </c>
      <c r="SX317" s="66" t="str">
        <f t="shared" si="1899"/>
        <v/>
      </c>
      <c r="SY317" s="66" t="str">
        <f t="shared" si="1900"/>
        <v/>
      </c>
      <c r="SZ317" s="66" t="str">
        <f t="shared" si="1901"/>
        <v/>
      </c>
      <c r="TA317" s="66" t="str">
        <f t="shared" si="1902"/>
        <v/>
      </c>
      <c r="TB317" s="66" t="str">
        <f t="shared" si="1903"/>
        <v/>
      </c>
      <c r="TC317" s="66" t="str">
        <f t="shared" si="1904"/>
        <v/>
      </c>
      <c r="TD317" s="66" t="str">
        <f t="shared" si="1905"/>
        <v/>
      </c>
      <c r="TE317" s="66" t="str">
        <f t="shared" si="1906"/>
        <v/>
      </c>
      <c r="TF317" s="66" t="str">
        <f t="shared" si="1907"/>
        <v/>
      </c>
      <c r="TG317" s="66" t="str">
        <f t="shared" si="1908"/>
        <v/>
      </c>
      <c r="TH317" s="66" t="str">
        <f t="shared" si="1909"/>
        <v/>
      </c>
      <c r="TI317" s="66" t="str">
        <f t="shared" si="1910"/>
        <v/>
      </c>
      <c r="TJ317" s="66" t="str">
        <f t="shared" si="1911"/>
        <v/>
      </c>
      <c r="TK317" s="66" t="str">
        <f t="shared" si="1912"/>
        <v/>
      </c>
      <c r="TL317" s="66" t="str">
        <f t="shared" si="1913"/>
        <v/>
      </c>
      <c r="TM317" s="66" t="str">
        <f t="shared" si="1914"/>
        <v/>
      </c>
      <c r="TN317" s="66" t="str">
        <f t="shared" si="1915"/>
        <v/>
      </c>
      <c r="TO317" s="66" t="str">
        <f t="shared" si="1916"/>
        <v/>
      </c>
      <c r="TP317" s="66" t="str">
        <f t="shared" si="1917"/>
        <v/>
      </c>
      <c r="TQ317" s="66" t="str">
        <f t="shared" si="1918"/>
        <v/>
      </c>
      <c r="TR317" s="66" t="str">
        <f t="shared" si="1919"/>
        <v/>
      </c>
      <c r="TS317" s="66" t="str">
        <f t="shared" si="1920"/>
        <v/>
      </c>
      <c r="TT317" s="66" t="str">
        <f t="shared" si="1921"/>
        <v/>
      </c>
      <c r="TU317" s="66" t="str">
        <f t="shared" si="1922"/>
        <v/>
      </c>
      <c r="TV317" s="66" t="str">
        <f t="shared" si="1923"/>
        <v/>
      </c>
      <c r="TW317" s="66" t="str">
        <f t="shared" si="1924"/>
        <v/>
      </c>
      <c r="TX317" s="66" t="str">
        <f t="shared" si="1925"/>
        <v/>
      </c>
      <c r="TY317" s="66" t="str">
        <f t="shared" si="1926"/>
        <v/>
      </c>
      <c r="TZ317" s="66" t="str">
        <f t="shared" si="1927"/>
        <v/>
      </c>
      <c r="UA317" s="66" t="str">
        <f t="shared" si="1928"/>
        <v/>
      </c>
      <c r="UB317" s="66" t="str">
        <f t="shared" si="1929"/>
        <v/>
      </c>
      <c r="UC317" s="66" t="str">
        <f t="shared" si="1930"/>
        <v/>
      </c>
      <c r="UD317" s="66" t="str">
        <f t="shared" si="1931"/>
        <v/>
      </c>
      <c r="UE317" s="66" t="str">
        <f t="shared" si="1932"/>
        <v/>
      </c>
      <c r="UF317" s="66" t="str">
        <f t="shared" si="1933"/>
        <v/>
      </c>
      <c r="UG317" s="66" t="str">
        <f t="shared" si="1934"/>
        <v/>
      </c>
      <c r="UH317" s="66" t="str">
        <f t="shared" si="1935"/>
        <v/>
      </c>
      <c r="UI317" s="66" t="str">
        <f t="shared" si="1936"/>
        <v/>
      </c>
      <c r="UJ317" s="66" t="str">
        <f t="shared" si="1937"/>
        <v/>
      </c>
      <c r="UK317" s="66" t="str">
        <f t="shared" si="1938"/>
        <v/>
      </c>
      <c r="UL317" s="66" t="str">
        <f t="shared" si="1939"/>
        <v/>
      </c>
      <c r="UM317" s="66" t="str">
        <f t="shared" si="1940"/>
        <v/>
      </c>
      <c r="UN317" s="66" t="str">
        <f t="shared" si="1941"/>
        <v/>
      </c>
      <c r="UO317" s="66" t="str">
        <f t="shared" si="1942"/>
        <v/>
      </c>
      <c r="UP317" s="66" t="str">
        <f t="shared" si="1943"/>
        <v/>
      </c>
      <c r="UQ317" s="66" t="str">
        <f t="shared" si="1944"/>
        <v/>
      </c>
      <c r="UR317" s="66" t="str">
        <f t="shared" si="1945"/>
        <v/>
      </c>
      <c r="US317" s="66" t="str">
        <f t="shared" si="1946"/>
        <v/>
      </c>
      <c r="UT317" s="66" t="str">
        <f t="shared" si="1947"/>
        <v/>
      </c>
      <c r="UU317" s="66" t="str">
        <f t="shared" si="1948"/>
        <v/>
      </c>
      <c r="UV317" s="66" t="str">
        <f t="shared" si="1949"/>
        <v/>
      </c>
      <c r="UW317" s="66" t="str">
        <f t="shared" si="1950"/>
        <v/>
      </c>
      <c r="UX317" s="66" t="str">
        <f t="shared" si="1951"/>
        <v/>
      </c>
      <c r="UY317" s="66" t="str">
        <f t="shared" si="1952"/>
        <v/>
      </c>
      <c r="UZ317" s="66" t="str">
        <f t="shared" si="1953"/>
        <v/>
      </c>
      <c r="VA317" s="66" t="str">
        <f t="shared" si="1954"/>
        <v/>
      </c>
      <c r="VB317" s="66" t="str">
        <f t="shared" si="1955"/>
        <v/>
      </c>
      <c r="VC317" s="66" t="str">
        <f t="shared" si="1956"/>
        <v/>
      </c>
      <c r="VD317" s="66" t="str">
        <f t="shared" si="1957"/>
        <v/>
      </c>
      <c r="VE317" s="66" t="str">
        <f t="shared" si="1958"/>
        <v/>
      </c>
      <c r="VF317" s="66" t="str">
        <f t="shared" si="1959"/>
        <v/>
      </c>
      <c r="VG317" s="66" t="str">
        <f t="shared" si="1960"/>
        <v/>
      </c>
      <c r="VH317" s="66" t="str">
        <f t="shared" si="1961"/>
        <v/>
      </c>
      <c r="VI317" s="66" t="str">
        <f t="shared" si="1962"/>
        <v/>
      </c>
      <c r="VJ317" s="66" t="str">
        <f t="shared" si="1963"/>
        <v/>
      </c>
      <c r="VK317" s="66" t="str">
        <f t="shared" si="1964"/>
        <v/>
      </c>
      <c r="VL317" s="66" t="str">
        <f t="shared" si="1965"/>
        <v/>
      </c>
      <c r="VM317" s="66" t="str">
        <f t="shared" si="1966"/>
        <v/>
      </c>
      <c r="VN317" s="66" t="str">
        <f t="shared" si="1967"/>
        <v/>
      </c>
      <c r="VO317" s="66" t="str">
        <f t="shared" si="1968"/>
        <v/>
      </c>
      <c r="VP317" s="66" t="str">
        <f t="shared" si="1969"/>
        <v/>
      </c>
      <c r="VQ317" s="66" t="str">
        <f t="shared" si="1970"/>
        <v/>
      </c>
      <c r="VR317" s="66" t="str">
        <f t="shared" si="1971"/>
        <v/>
      </c>
      <c r="VS317" s="66" t="str">
        <f t="shared" si="1972"/>
        <v/>
      </c>
      <c r="VT317" s="66" t="str">
        <f t="shared" si="1973"/>
        <v/>
      </c>
      <c r="VU317" s="66" t="str">
        <f t="shared" si="1974"/>
        <v/>
      </c>
      <c r="VV317" s="66" t="str">
        <f t="shared" si="1975"/>
        <v/>
      </c>
      <c r="VW317" s="66" t="str">
        <f t="shared" si="1976"/>
        <v/>
      </c>
      <c r="VX317" s="66" t="str">
        <f t="shared" si="1977"/>
        <v/>
      </c>
      <c r="VY317" s="66" t="str">
        <f t="shared" si="1978"/>
        <v/>
      </c>
      <c r="VZ317" s="66" t="str">
        <f t="shared" si="1979"/>
        <v/>
      </c>
      <c r="WA317" s="66" t="str">
        <f t="shared" si="1980"/>
        <v/>
      </c>
      <c r="WB317" s="66" t="str">
        <f t="shared" si="1981"/>
        <v/>
      </c>
      <c r="WC317" s="66" t="str">
        <f t="shared" si="1982"/>
        <v/>
      </c>
      <c r="WD317" s="66" t="str">
        <f t="shared" si="1983"/>
        <v/>
      </c>
      <c r="WE317" s="66" t="str">
        <f t="shared" si="1984"/>
        <v/>
      </c>
      <c r="WF317" s="66" t="str">
        <f t="shared" si="1985"/>
        <v/>
      </c>
      <c r="WG317" s="66" t="str">
        <f t="shared" si="1986"/>
        <v/>
      </c>
      <c r="WH317" s="66" t="str">
        <f t="shared" si="1987"/>
        <v/>
      </c>
      <c r="WI317" s="66" t="str">
        <f t="shared" si="1988"/>
        <v/>
      </c>
      <c r="WJ317" s="66" t="str">
        <f t="shared" si="1989"/>
        <v/>
      </c>
      <c r="WK317" s="66" t="str">
        <f t="shared" si="1990"/>
        <v/>
      </c>
      <c r="WL317" s="66" t="str">
        <f t="shared" si="1991"/>
        <v/>
      </c>
      <c r="WM317" s="66" t="str">
        <f t="shared" si="1992"/>
        <v/>
      </c>
      <c r="WN317" s="66" t="str">
        <f t="shared" si="1993"/>
        <v/>
      </c>
      <c r="WO317" s="66" t="str">
        <f t="shared" si="1994"/>
        <v/>
      </c>
      <c r="WP317" s="66" t="str">
        <f t="shared" si="1995"/>
        <v/>
      </c>
      <c r="WQ317" s="66" t="str">
        <f t="shared" si="1996"/>
        <v/>
      </c>
      <c r="WR317" s="66" t="str">
        <f t="shared" si="1997"/>
        <v/>
      </c>
      <c r="WS317" s="66" t="str">
        <f t="shared" si="1998"/>
        <v/>
      </c>
      <c r="WT317" s="66" t="str">
        <f t="shared" si="1999"/>
        <v/>
      </c>
      <c r="WU317" s="66" t="str">
        <f t="shared" si="2000"/>
        <v/>
      </c>
      <c r="WV317" s="66" t="str">
        <f t="shared" si="2001"/>
        <v/>
      </c>
      <c r="WW317" s="66" t="str">
        <f t="shared" si="2002"/>
        <v/>
      </c>
      <c r="WX317" s="66" t="str">
        <f t="shared" si="2003"/>
        <v/>
      </c>
      <c r="WY317" s="66" t="str">
        <f t="shared" si="2004"/>
        <v/>
      </c>
      <c r="WZ317" s="66" t="str">
        <f t="shared" si="2005"/>
        <v/>
      </c>
      <c r="XA317" s="66" t="str">
        <f t="shared" si="2006"/>
        <v/>
      </c>
      <c r="XB317" s="66" t="str">
        <f t="shared" si="2007"/>
        <v/>
      </c>
      <c r="XC317" s="66" t="str">
        <f t="shared" si="2008"/>
        <v/>
      </c>
      <c r="XD317" s="66" t="str">
        <f t="shared" si="2009"/>
        <v/>
      </c>
      <c r="XE317" s="66" t="str">
        <f t="shared" si="2010"/>
        <v/>
      </c>
      <c r="XF317" s="66" t="str">
        <f t="shared" si="2011"/>
        <v/>
      </c>
      <c r="XG317" s="66" t="str">
        <f t="shared" si="2012"/>
        <v/>
      </c>
      <c r="XH317" s="66" t="str">
        <f t="shared" si="2013"/>
        <v/>
      </c>
      <c r="XI317" s="66" t="str">
        <f t="shared" si="2014"/>
        <v/>
      </c>
      <c r="XJ317" s="66" t="str">
        <f t="shared" si="2015"/>
        <v/>
      </c>
      <c r="XK317" s="66" t="str">
        <f t="shared" si="2016"/>
        <v/>
      </c>
      <c r="XL317" s="66" t="str">
        <f t="shared" si="2017"/>
        <v/>
      </c>
      <c r="XM317" s="66" t="str">
        <f t="shared" si="2018"/>
        <v/>
      </c>
      <c r="XN317" s="66" t="str">
        <f t="shared" si="2019"/>
        <v/>
      </c>
      <c r="XO317" s="66" t="str">
        <f t="shared" si="2020"/>
        <v/>
      </c>
      <c r="XP317" s="66" t="str">
        <f t="shared" si="2021"/>
        <v/>
      </c>
      <c r="XQ317" s="66" t="str">
        <f t="shared" si="2022"/>
        <v/>
      </c>
      <c r="XR317" s="66" t="str">
        <f t="shared" si="2023"/>
        <v/>
      </c>
      <c r="XS317" s="66" t="str">
        <f t="shared" si="2024"/>
        <v/>
      </c>
      <c r="XT317" s="66" t="str">
        <f t="shared" si="2025"/>
        <v/>
      </c>
      <c r="XU317" s="66" t="str">
        <f t="shared" si="2026"/>
        <v/>
      </c>
      <c r="XV317" s="66" t="str">
        <f t="shared" si="2027"/>
        <v/>
      </c>
      <c r="XW317" s="66" t="str">
        <f t="shared" si="2028"/>
        <v/>
      </c>
      <c r="XX317" s="66" t="str">
        <f t="shared" si="2029"/>
        <v/>
      </c>
      <c r="XY317" s="66" t="str">
        <f t="shared" si="2030"/>
        <v/>
      </c>
      <c r="XZ317" s="66" t="str">
        <f t="shared" si="2031"/>
        <v/>
      </c>
      <c r="YA317" s="66" t="str">
        <f t="shared" si="2032"/>
        <v/>
      </c>
      <c r="YB317" s="66" t="str">
        <f t="shared" si="2033"/>
        <v/>
      </c>
      <c r="YC317" s="66" t="str">
        <f t="shared" si="2034"/>
        <v/>
      </c>
      <c r="YD317" s="66" t="str">
        <f t="shared" si="2035"/>
        <v/>
      </c>
      <c r="YE317" s="66" t="str">
        <f t="shared" si="2036"/>
        <v/>
      </c>
      <c r="YF317" s="66" t="str">
        <f t="shared" si="2037"/>
        <v/>
      </c>
      <c r="YG317" s="66" t="str">
        <f t="shared" si="2038"/>
        <v/>
      </c>
      <c r="YH317" s="66" t="str">
        <f t="shared" si="2039"/>
        <v/>
      </c>
      <c r="YI317" s="66" t="str">
        <f t="shared" si="2040"/>
        <v/>
      </c>
      <c r="YJ317" s="66" t="str">
        <f t="shared" si="2041"/>
        <v/>
      </c>
      <c r="YK317" s="66" t="str">
        <f t="shared" si="2042"/>
        <v/>
      </c>
      <c r="YL317" s="66" t="str">
        <f t="shared" si="2043"/>
        <v/>
      </c>
      <c r="YM317" s="66" t="str">
        <f t="shared" si="2044"/>
        <v/>
      </c>
      <c r="YN317" s="66" t="str">
        <f t="shared" si="2045"/>
        <v/>
      </c>
      <c r="YO317" s="66" t="str">
        <f t="shared" si="2046"/>
        <v/>
      </c>
      <c r="YP317" s="66" t="str">
        <f t="shared" si="2047"/>
        <v/>
      </c>
      <c r="YQ317" s="66" t="str">
        <f t="shared" si="2048"/>
        <v/>
      </c>
      <c r="YR317" s="66" t="str">
        <f t="shared" si="2049"/>
        <v/>
      </c>
      <c r="YS317" s="66" t="str">
        <f t="shared" si="2050"/>
        <v/>
      </c>
      <c r="YT317" s="66" t="str">
        <f t="shared" si="2051"/>
        <v/>
      </c>
      <c r="YU317" s="66" t="str">
        <f t="shared" si="2052"/>
        <v/>
      </c>
      <c r="YV317" s="66" t="str">
        <f t="shared" si="2053"/>
        <v/>
      </c>
      <c r="YW317" s="66" t="str">
        <f t="shared" si="2054"/>
        <v/>
      </c>
      <c r="YX317" s="66" t="str">
        <f t="shared" si="2055"/>
        <v/>
      </c>
      <c r="YY317" s="66" t="str">
        <f t="shared" si="2056"/>
        <v/>
      </c>
      <c r="YZ317" s="66" t="str">
        <f t="shared" si="2057"/>
        <v/>
      </c>
      <c r="ZA317" s="66" t="str">
        <f t="shared" si="2058"/>
        <v/>
      </c>
      <c r="ZB317" s="66" t="str">
        <f t="shared" si="2059"/>
        <v/>
      </c>
      <c r="ZC317" s="66" t="str">
        <f t="shared" si="2060"/>
        <v/>
      </c>
      <c r="ZD317" s="66" t="str">
        <f t="shared" si="2061"/>
        <v/>
      </c>
      <c r="ZE317" s="66" t="str">
        <f t="shared" si="2062"/>
        <v/>
      </c>
      <c r="ZF317" s="66" t="str">
        <f t="shared" si="2063"/>
        <v/>
      </c>
      <c r="ZG317" s="66" t="str">
        <f t="shared" si="2064"/>
        <v/>
      </c>
      <c r="ZH317" s="66" t="str">
        <f t="shared" si="2065"/>
        <v/>
      </c>
      <c r="ZI317" s="66" t="str">
        <f t="shared" si="2066"/>
        <v/>
      </c>
      <c r="ZJ317" s="66" t="str">
        <f t="shared" si="2067"/>
        <v/>
      </c>
      <c r="ZK317" s="66" t="str">
        <f t="shared" si="2068"/>
        <v/>
      </c>
      <c r="ZL317" s="66" t="str">
        <f t="shared" si="2069"/>
        <v/>
      </c>
      <c r="ZM317" s="66" t="str">
        <f t="shared" si="2070"/>
        <v/>
      </c>
      <c r="ZN317" s="66" t="str">
        <f t="shared" si="2071"/>
        <v/>
      </c>
      <c r="ZO317" s="66" t="str">
        <f t="shared" si="2072"/>
        <v/>
      </c>
      <c r="ZP317" s="66" t="str">
        <f t="shared" si="2073"/>
        <v/>
      </c>
      <c r="ZQ317" s="66" t="str">
        <f t="shared" si="2074"/>
        <v/>
      </c>
      <c r="ZR317" s="66" t="str">
        <f t="shared" si="2075"/>
        <v/>
      </c>
      <c r="ZS317" s="66" t="str">
        <f t="shared" si="2076"/>
        <v/>
      </c>
      <c r="ZT317" s="66" t="str">
        <f t="shared" si="2077"/>
        <v/>
      </c>
      <c r="ZU317" s="66" t="str">
        <f t="shared" si="2078"/>
        <v/>
      </c>
      <c r="ZV317" s="66" t="str">
        <f t="shared" si="2079"/>
        <v/>
      </c>
      <c r="ZW317" s="66" t="str">
        <f t="shared" si="2080"/>
        <v/>
      </c>
      <c r="ZX317" s="66" t="str">
        <f t="shared" si="2081"/>
        <v/>
      </c>
      <c r="ZY317" s="66" t="str">
        <f t="shared" si="2082"/>
        <v/>
      </c>
      <c r="ZZ317" s="66" t="str">
        <f t="shared" si="2083"/>
        <v/>
      </c>
      <c r="AAA317" s="66" t="str">
        <f t="shared" si="2084"/>
        <v/>
      </c>
      <c r="AAB317" s="66" t="str">
        <f t="shared" si="2085"/>
        <v/>
      </c>
      <c r="AAC317" s="66" t="str">
        <f t="shared" si="2086"/>
        <v/>
      </c>
      <c r="AAD317" s="66" t="str">
        <f t="shared" si="2087"/>
        <v/>
      </c>
      <c r="AAE317" s="66" t="str">
        <f t="shared" si="2088"/>
        <v/>
      </c>
      <c r="AAF317" s="66" t="str">
        <f t="shared" si="2089"/>
        <v/>
      </c>
      <c r="AAG317" s="66" t="str">
        <f t="shared" si="2090"/>
        <v/>
      </c>
      <c r="AAH317" s="66" t="str">
        <f t="shared" si="2091"/>
        <v/>
      </c>
      <c r="AAI317" s="66" t="str">
        <f t="shared" si="2092"/>
        <v/>
      </c>
      <c r="AAJ317" s="66" t="str">
        <f t="shared" si="2093"/>
        <v/>
      </c>
      <c r="AAK317" s="66" t="str">
        <f t="shared" si="2094"/>
        <v/>
      </c>
      <c r="AAL317" s="66" t="str">
        <f t="shared" si="2095"/>
        <v/>
      </c>
      <c r="AAM317" s="66" t="str">
        <f t="shared" si="2096"/>
        <v/>
      </c>
      <c r="AAN317" s="66" t="str">
        <f t="shared" si="2097"/>
        <v/>
      </c>
      <c r="AAO317" s="66" t="str">
        <f t="shared" si="2098"/>
        <v/>
      </c>
      <c r="AAP317" s="66" t="str">
        <f t="shared" si="2099"/>
        <v/>
      </c>
      <c r="AAQ317" s="66" t="str">
        <f t="shared" si="2100"/>
        <v/>
      </c>
      <c r="AAR317" s="66" t="str">
        <f t="shared" si="2101"/>
        <v/>
      </c>
      <c r="AAS317" s="66" t="str">
        <f t="shared" si="2102"/>
        <v/>
      </c>
      <c r="AAT317" s="66" t="str">
        <f t="shared" si="2103"/>
        <v/>
      </c>
      <c r="AAU317" s="66" t="str">
        <f t="shared" si="2104"/>
        <v/>
      </c>
      <c r="AAV317" s="66" t="str">
        <f t="shared" si="2105"/>
        <v/>
      </c>
      <c r="AAW317" s="66" t="str">
        <f t="shared" si="2106"/>
        <v/>
      </c>
      <c r="AAX317" s="66" t="str">
        <f t="shared" si="2107"/>
        <v/>
      </c>
      <c r="AAY317" s="66" t="str">
        <f t="shared" si="2108"/>
        <v/>
      </c>
      <c r="AAZ317" s="66" t="str">
        <f t="shared" si="2109"/>
        <v/>
      </c>
      <c r="ABA317" s="66" t="str">
        <f t="shared" si="2110"/>
        <v/>
      </c>
      <c r="ABB317" s="66" t="str">
        <f t="shared" si="2111"/>
        <v/>
      </c>
      <c r="ABC317" s="66" t="str">
        <f t="shared" si="2112"/>
        <v/>
      </c>
      <c r="ABD317" s="66" t="str">
        <f t="shared" si="2113"/>
        <v/>
      </c>
      <c r="ABE317" s="66" t="str">
        <f t="shared" si="2114"/>
        <v/>
      </c>
      <c r="ABF317" s="66" t="str">
        <f t="shared" si="2115"/>
        <v/>
      </c>
      <c r="ABG317" s="66" t="str">
        <f t="shared" si="2116"/>
        <v/>
      </c>
      <c r="ABH317" s="66" t="str">
        <f t="shared" si="2117"/>
        <v/>
      </c>
      <c r="ABI317" s="66" t="str">
        <f t="shared" si="2118"/>
        <v/>
      </c>
      <c r="ABJ317" s="66" t="str">
        <f t="shared" si="2119"/>
        <v/>
      </c>
      <c r="ABK317" s="66" t="str">
        <f t="shared" si="2120"/>
        <v/>
      </c>
      <c r="ABL317" s="66" t="str">
        <f t="shared" si="2121"/>
        <v/>
      </c>
      <c r="ABM317" s="66" t="str">
        <f t="shared" si="2122"/>
        <v/>
      </c>
      <c r="ABN317" s="66" t="str">
        <f t="shared" si="2123"/>
        <v/>
      </c>
      <c r="ABO317" s="66" t="str">
        <f t="shared" si="2124"/>
        <v/>
      </c>
      <c r="ABP317" s="66" t="str">
        <f t="shared" si="2125"/>
        <v/>
      </c>
      <c r="ABQ317" s="66" t="str">
        <f t="shared" si="2126"/>
        <v/>
      </c>
      <c r="ABR317" s="66" t="str">
        <f t="shared" si="2127"/>
        <v/>
      </c>
      <c r="ABS317" s="66" t="str">
        <f t="shared" si="2128"/>
        <v/>
      </c>
      <c r="ABT317" s="66" t="str">
        <f t="shared" si="2129"/>
        <v/>
      </c>
      <c r="ABU317" s="66" t="str">
        <f t="shared" si="2130"/>
        <v/>
      </c>
      <c r="ABV317" s="66" t="str">
        <f t="shared" si="2131"/>
        <v/>
      </c>
      <c r="ABW317" s="66" t="str">
        <f t="shared" si="2132"/>
        <v/>
      </c>
      <c r="ABX317" s="66" t="str">
        <f t="shared" si="2133"/>
        <v/>
      </c>
      <c r="ABY317" s="66" t="str">
        <f t="shared" si="2134"/>
        <v/>
      </c>
      <c r="ABZ317" s="66" t="str">
        <f t="shared" si="2135"/>
        <v/>
      </c>
      <c r="ACA317" s="66" t="str">
        <f t="shared" si="2136"/>
        <v/>
      </c>
      <c r="ACB317" s="66" t="str">
        <f t="shared" si="2137"/>
        <v/>
      </c>
      <c r="ACC317" s="66" t="str">
        <f t="shared" si="2138"/>
        <v/>
      </c>
      <c r="ACD317" s="66" t="str">
        <f t="shared" si="2139"/>
        <v/>
      </c>
      <c r="ACE317" s="66" t="str">
        <f t="shared" si="2140"/>
        <v/>
      </c>
      <c r="ACF317" s="66" t="str">
        <f t="shared" si="2141"/>
        <v/>
      </c>
      <c r="ACG317" s="66" t="str">
        <f t="shared" si="2142"/>
        <v/>
      </c>
      <c r="ACH317" s="66" t="str">
        <f t="shared" si="2143"/>
        <v/>
      </c>
      <c r="ACI317" s="66" t="str">
        <f t="shared" si="2144"/>
        <v/>
      </c>
      <c r="ACJ317" s="66" t="str">
        <f t="shared" si="2145"/>
        <v/>
      </c>
      <c r="ACK317" s="66" t="str">
        <f t="shared" si="2146"/>
        <v/>
      </c>
      <c r="ACL317" s="66" t="str">
        <f t="shared" si="2147"/>
        <v/>
      </c>
      <c r="ACM317" s="66" t="str">
        <f t="shared" ref="ACM317:ACN317" si="2211">IF(AND(ACS$3="Unit", ACL317=""), "", IF(AND(ACS$3="Unit", ACL317="-"),"", IF(ACS$3="Unit", "kg/GJ delivered", IF(AND(NY317&lt;&gt;"", NY317&lt;&gt;"-", NX317="-"),"", IF($H317="","", IF(NX317="nd", "",IF(NX317="&lt;n.a.&gt;", "", IF(NY317="#/MJ", "", IF(NY317="kg/GJ delivered",NX317,IF(NY317="g/MJ delivered",NX317,IF(NY317="kg/MJ delivered",NX317*1000,IF(NY317="mg/MJ delivered",NX317/1000,IF(NY317="g/kg",((NX317)*(1/$I317)*(1/$H317)),IF(NY317="mg/kg",((NX317/1000)*(1/$I317)*(1/$H317)),IF(NY317="mg/MJ delivered",NX317/1000,IF(NY317="-","","Error"))))))))))))))))</f>
        <v/>
      </c>
      <c r="ACN317" s="66" t="str">
        <f t="shared" si="2211"/>
        <v/>
      </c>
      <c r="ACO317" s="66" t="str">
        <f t="shared" si="2149"/>
        <v/>
      </c>
      <c r="ACP317" s="66" t="str">
        <f t="shared" si="2150"/>
        <v/>
      </c>
      <c r="ACQ317" s="66" t="str">
        <f t="shared" si="2151"/>
        <v/>
      </c>
      <c r="ACR317" s="66" t="str">
        <f t="shared" si="2152"/>
        <v/>
      </c>
      <c r="ACS317" s="66" t="str">
        <f t="shared" si="2153"/>
        <v/>
      </c>
      <c r="ACT317" s="66" t="str">
        <f t="shared" si="2154"/>
        <v/>
      </c>
    </row>
    <row r="318" spans="2:774" ht="15.75" customHeight="1" x14ac:dyDescent="0.25">
      <c r="B318" s="66">
        <v>383</v>
      </c>
      <c r="C318" s="66" t="s">
        <v>1286</v>
      </c>
      <c r="D318" s="66" t="s">
        <v>1678</v>
      </c>
      <c r="E318" s="156" t="s">
        <v>63</v>
      </c>
      <c r="F318" s="66" t="s">
        <v>1832</v>
      </c>
      <c r="G318" s="157" t="s">
        <v>492</v>
      </c>
      <c r="H318" s="126">
        <v>0.48</v>
      </c>
      <c r="I318" s="130">
        <f>'Heating Values'!D15</f>
        <v>42.86</v>
      </c>
      <c r="J318" s="66" t="str">
        <f t="shared" si="2201"/>
        <v>Kerosene, Wick, Improved, IN</v>
      </c>
      <c r="K318" s="66" t="s">
        <v>1254</v>
      </c>
      <c r="L318" s="161"/>
      <c r="M318" s="161"/>
      <c r="N318" s="161"/>
      <c r="O318" s="66" t="s">
        <v>1188</v>
      </c>
      <c r="P318" s="66" t="str">
        <f t="shared" si="2205"/>
        <v>IN</v>
      </c>
      <c r="Q318" s="66" t="s">
        <v>2</v>
      </c>
      <c r="R318" s="162">
        <v>18</v>
      </c>
      <c r="S318" s="158" t="s">
        <v>523</v>
      </c>
      <c r="T318" s="158" t="s">
        <v>128</v>
      </c>
      <c r="U318" s="158" t="s">
        <v>128</v>
      </c>
      <c r="V318" s="158" t="s">
        <v>128</v>
      </c>
      <c r="W318" s="158" t="s">
        <v>128</v>
      </c>
      <c r="X318" s="158" t="s">
        <v>128</v>
      </c>
      <c r="Y318" s="158" t="s">
        <v>128</v>
      </c>
      <c r="Z318" s="158" t="s">
        <v>128</v>
      </c>
      <c r="AA318" s="158" t="s">
        <v>128</v>
      </c>
      <c r="AB318" s="158" t="s">
        <v>128</v>
      </c>
      <c r="AC318" s="158" t="s">
        <v>128</v>
      </c>
      <c r="AD318" s="158" t="s">
        <v>128</v>
      </c>
      <c r="AE318" s="158" t="s">
        <v>128</v>
      </c>
      <c r="AF318" s="158" t="s">
        <v>128</v>
      </c>
      <c r="AG318" s="158" t="s">
        <v>128</v>
      </c>
      <c r="AH318" s="158" t="s">
        <v>128</v>
      </c>
      <c r="AI318" s="158" t="s">
        <v>128</v>
      </c>
      <c r="AJ318" s="158" t="s">
        <v>128</v>
      </c>
      <c r="AK318" s="158" t="s">
        <v>128</v>
      </c>
      <c r="AL318" s="158" t="s">
        <v>128</v>
      </c>
      <c r="AM318" s="158" t="s">
        <v>128</v>
      </c>
      <c r="AN318" s="158" t="s">
        <v>128</v>
      </c>
      <c r="AO318" s="158" t="s">
        <v>128</v>
      </c>
      <c r="AP318" s="158" t="s">
        <v>128</v>
      </c>
      <c r="AQ318" s="158" t="s">
        <v>128</v>
      </c>
      <c r="AR318" s="158" t="s">
        <v>128</v>
      </c>
      <c r="AS318" s="158" t="s">
        <v>128</v>
      </c>
      <c r="AT318" s="158" t="s">
        <v>128</v>
      </c>
      <c r="AU318" s="158" t="s">
        <v>128</v>
      </c>
      <c r="AV318" s="158" t="s">
        <v>128</v>
      </c>
      <c r="AW318" s="158" t="s">
        <v>128</v>
      </c>
      <c r="AX318" s="158" t="s">
        <v>128</v>
      </c>
      <c r="AY318" s="158" t="s">
        <v>128</v>
      </c>
      <c r="AZ318" s="158" t="s">
        <v>128</v>
      </c>
      <c r="BA318" s="158" t="s">
        <v>128</v>
      </c>
      <c r="BB318" s="158" t="s">
        <v>128</v>
      </c>
      <c r="BC318" s="158" t="s">
        <v>128</v>
      </c>
      <c r="BD318" s="158" t="s">
        <v>128</v>
      </c>
      <c r="BE318" s="158" t="s">
        <v>128</v>
      </c>
      <c r="BF318" s="158" t="s">
        <v>128</v>
      </c>
      <c r="BG318" s="158" t="s">
        <v>128</v>
      </c>
      <c r="BH318" s="158" t="s">
        <v>128</v>
      </c>
      <c r="BI318" s="158" t="s">
        <v>128</v>
      </c>
      <c r="BJ318" s="158" t="s">
        <v>128</v>
      </c>
      <c r="BK318" s="158" t="s">
        <v>128</v>
      </c>
      <c r="BL318" s="158" t="s">
        <v>128</v>
      </c>
      <c r="BM318" s="158" t="s">
        <v>128</v>
      </c>
      <c r="BN318" s="158" t="s">
        <v>128</v>
      </c>
      <c r="BO318" s="158" t="s">
        <v>128</v>
      </c>
      <c r="BP318" s="158" t="s">
        <v>128</v>
      </c>
      <c r="BQ318" s="158" t="s">
        <v>128</v>
      </c>
      <c r="BR318" s="158" t="s">
        <v>128</v>
      </c>
      <c r="BS318" s="158" t="s">
        <v>128</v>
      </c>
      <c r="BT318" s="158" t="s">
        <v>128</v>
      </c>
      <c r="BU318" s="158" t="s">
        <v>128</v>
      </c>
      <c r="BV318" s="158" t="s">
        <v>128</v>
      </c>
      <c r="BW318" s="158" t="s">
        <v>128</v>
      </c>
      <c r="BX318" s="158" t="s">
        <v>128</v>
      </c>
      <c r="BY318" s="158" t="s">
        <v>128</v>
      </c>
      <c r="BZ318" s="158" t="s">
        <v>128</v>
      </c>
      <c r="CA318" s="158" t="s">
        <v>128</v>
      </c>
      <c r="CB318" s="158" t="s">
        <v>128</v>
      </c>
      <c r="CC318" s="158" t="s">
        <v>128</v>
      </c>
      <c r="CD318" s="158" t="s">
        <v>128</v>
      </c>
      <c r="CE318" s="158" t="s">
        <v>128</v>
      </c>
      <c r="CF318" s="158" t="s">
        <v>128</v>
      </c>
      <c r="CG318" s="158" t="s">
        <v>128</v>
      </c>
      <c r="CH318" s="158" t="s">
        <v>128</v>
      </c>
      <c r="CI318" s="158" t="s">
        <v>128</v>
      </c>
      <c r="CJ318" s="158" t="s">
        <v>128</v>
      </c>
      <c r="CK318" s="158" t="s">
        <v>128</v>
      </c>
      <c r="CL318" s="158" t="s">
        <v>128</v>
      </c>
      <c r="CM318" s="158" t="s">
        <v>128</v>
      </c>
      <c r="CN318" s="158" t="s">
        <v>128</v>
      </c>
      <c r="CO318" s="158" t="s">
        <v>128</v>
      </c>
      <c r="CP318" s="158" t="s">
        <v>128</v>
      </c>
      <c r="CQ318" s="158" t="s">
        <v>128</v>
      </c>
      <c r="CR318" s="158" t="s">
        <v>128</v>
      </c>
      <c r="CS318" s="158" t="s">
        <v>128</v>
      </c>
      <c r="CT318" s="158" t="s">
        <v>128</v>
      </c>
      <c r="CU318" s="158" t="s">
        <v>128</v>
      </c>
      <c r="CV318" s="158" t="s">
        <v>128</v>
      </c>
      <c r="CW318" s="158" t="s">
        <v>128</v>
      </c>
      <c r="CX318" s="158" t="s">
        <v>128</v>
      </c>
      <c r="CY318" s="158" t="s">
        <v>128</v>
      </c>
      <c r="CZ318" s="158" t="s">
        <v>128</v>
      </c>
      <c r="DA318" s="158" t="s">
        <v>128</v>
      </c>
      <c r="DB318" s="158" t="s">
        <v>128</v>
      </c>
      <c r="DC318" s="158" t="s">
        <v>128</v>
      </c>
      <c r="DD318" s="158" t="s">
        <v>128</v>
      </c>
      <c r="DE318" s="158" t="s">
        <v>128</v>
      </c>
      <c r="DF318" s="158" t="s">
        <v>128</v>
      </c>
      <c r="DG318" s="158" t="s">
        <v>128</v>
      </c>
      <c r="DH318" s="158" t="s">
        <v>128</v>
      </c>
      <c r="DI318" s="158" t="s">
        <v>128</v>
      </c>
      <c r="DJ318" s="158" t="s">
        <v>128</v>
      </c>
      <c r="DK318" s="158" t="s">
        <v>128</v>
      </c>
      <c r="DL318" s="158" t="s">
        <v>128</v>
      </c>
      <c r="DM318" s="158" t="s">
        <v>128</v>
      </c>
      <c r="DN318" s="158" t="s">
        <v>128</v>
      </c>
      <c r="DO318" s="158" t="s">
        <v>128</v>
      </c>
      <c r="DP318" s="158" t="s">
        <v>128</v>
      </c>
      <c r="DQ318" s="158" t="s">
        <v>128</v>
      </c>
      <c r="DR318" s="158" t="s">
        <v>128</v>
      </c>
      <c r="DS318" s="158" t="s">
        <v>128</v>
      </c>
      <c r="DT318" s="158" t="s">
        <v>128</v>
      </c>
      <c r="DU318" s="158" t="s">
        <v>128</v>
      </c>
      <c r="DV318" s="158" t="s">
        <v>128</v>
      </c>
      <c r="DW318" s="158" t="s">
        <v>128</v>
      </c>
      <c r="DX318" s="158" t="s">
        <v>128</v>
      </c>
      <c r="DY318" s="158" t="s">
        <v>128</v>
      </c>
      <c r="DZ318" s="158" t="s">
        <v>128</v>
      </c>
      <c r="EA318" s="158" t="s">
        <v>128</v>
      </c>
      <c r="EB318" s="158" t="s">
        <v>128</v>
      </c>
      <c r="EC318" s="158" t="s">
        <v>128</v>
      </c>
      <c r="ED318" s="158" t="s">
        <v>128</v>
      </c>
      <c r="EE318" s="158" t="s">
        <v>128</v>
      </c>
      <c r="EF318" s="158" t="s">
        <v>128</v>
      </c>
      <c r="EG318" s="158" t="s">
        <v>128</v>
      </c>
      <c r="EH318" s="158" t="s">
        <v>128</v>
      </c>
      <c r="EI318" s="158" t="s">
        <v>128</v>
      </c>
      <c r="EJ318" s="158" t="s">
        <v>128</v>
      </c>
      <c r="EK318" s="158" t="s">
        <v>128</v>
      </c>
      <c r="EL318" s="158" t="s">
        <v>128</v>
      </c>
      <c r="EM318" s="158" t="s">
        <v>128</v>
      </c>
      <c r="EN318" s="158" t="s">
        <v>128</v>
      </c>
      <c r="EO318" s="158" t="s">
        <v>128</v>
      </c>
      <c r="EP318" s="158" t="s">
        <v>128</v>
      </c>
      <c r="EQ318" s="158" t="s">
        <v>128</v>
      </c>
      <c r="ER318" s="158" t="s">
        <v>128</v>
      </c>
      <c r="ES318" s="158" t="s">
        <v>128</v>
      </c>
      <c r="ET318" s="158" t="s">
        <v>128</v>
      </c>
      <c r="EU318" s="158" t="s">
        <v>128</v>
      </c>
      <c r="EV318" s="158" t="s">
        <v>128</v>
      </c>
      <c r="EW318" s="158" t="s">
        <v>128</v>
      </c>
      <c r="EX318" s="158" t="s">
        <v>128</v>
      </c>
      <c r="EY318" s="158" t="s">
        <v>128</v>
      </c>
      <c r="EZ318" s="158" t="s">
        <v>128</v>
      </c>
      <c r="FA318" s="158" t="s">
        <v>128</v>
      </c>
      <c r="FB318" s="158" t="s">
        <v>128</v>
      </c>
      <c r="FC318" s="158" t="s">
        <v>128</v>
      </c>
      <c r="FD318" s="158" t="s">
        <v>128</v>
      </c>
      <c r="FE318" s="158" t="s">
        <v>128</v>
      </c>
      <c r="FF318" s="158" t="s">
        <v>128</v>
      </c>
      <c r="FG318" s="158" t="s">
        <v>128</v>
      </c>
      <c r="FH318" s="158" t="s">
        <v>128</v>
      </c>
      <c r="FI318" s="158" t="s">
        <v>128</v>
      </c>
      <c r="FJ318" s="158" t="s">
        <v>128</v>
      </c>
      <c r="FK318" s="158" t="s">
        <v>128</v>
      </c>
      <c r="FL318" s="158" t="s">
        <v>128</v>
      </c>
      <c r="FM318" s="158" t="s">
        <v>128</v>
      </c>
      <c r="FN318" s="158" t="s">
        <v>128</v>
      </c>
      <c r="FO318" s="158" t="s">
        <v>128</v>
      </c>
      <c r="FP318" s="158" t="s">
        <v>128</v>
      </c>
      <c r="FQ318" s="158" t="s">
        <v>128</v>
      </c>
      <c r="FR318" s="158" t="s">
        <v>128</v>
      </c>
      <c r="FS318" s="158" t="s">
        <v>128</v>
      </c>
      <c r="FT318" s="158" t="s">
        <v>128</v>
      </c>
      <c r="FU318" s="158" t="s">
        <v>128</v>
      </c>
      <c r="FV318" s="158" t="s">
        <v>128</v>
      </c>
      <c r="FW318" s="158" t="s">
        <v>128</v>
      </c>
      <c r="FX318" s="158" t="s">
        <v>128</v>
      </c>
      <c r="FY318" s="158" t="s">
        <v>128</v>
      </c>
      <c r="FZ318" s="158" t="s">
        <v>128</v>
      </c>
      <c r="GA318" s="158" t="s">
        <v>128</v>
      </c>
      <c r="GB318" s="158" t="s">
        <v>128</v>
      </c>
      <c r="GC318" s="158" t="s">
        <v>128</v>
      </c>
      <c r="GD318" s="158" t="s">
        <v>128</v>
      </c>
      <c r="GE318" s="158" t="s">
        <v>128</v>
      </c>
      <c r="GF318" s="158" t="s">
        <v>128</v>
      </c>
      <c r="GG318" s="158" t="s">
        <v>128</v>
      </c>
      <c r="GH318" s="158" t="s">
        <v>128</v>
      </c>
      <c r="GI318" s="158" t="s">
        <v>128</v>
      </c>
      <c r="GJ318" s="158" t="s">
        <v>128</v>
      </c>
      <c r="GK318" s="158" t="s">
        <v>128</v>
      </c>
      <c r="GL318" s="158" t="s">
        <v>128</v>
      </c>
      <c r="GM318" s="158" t="s">
        <v>128</v>
      </c>
      <c r="GN318" s="158" t="s">
        <v>128</v>
      </c>
      <c r="GO318" s="158" t="s">
        <v>128</v>
      </c>
      <c r="GP318" s="158" t="s">
        <v>128</v>
      </c>
      <c r="GQ318" s="158" t="s">
        <v>128</v>
      </c>
      <c r="GR318" s="158" t="s">
        <v>128</v>
      </c>
      <c r="GS318" s="158" t="s">
        <v>128</v>
      </c>
      <c r="GT318" s="158" t="s">
        <v>128</v>
      </c>
      <c r="GU318" s="158" t="s">
        <v>128</v>
      </c>
      <c r="GV318" s="158" t="s">
        <v>128</v>
      </c>
      <c r="GW318" s="158" t="s">
        <v>128</v>
      </c>
      <c r="GX318" s="158" t="s">
        <v>128</v>
      </c>
      <c r="GY318" s="158" t="s">
        <v>128</v>
      </c>
      <c r="GZ318" s="158" t="s">
        <v>128</v>
      </c>
      <c r="HA318" s="158" t="s">
        <v>128</v>
      </c>
      <c r="HB318" s="158" t="s">
        <v>128</v>
      </c>
      <c r="HC318" s="158" t="s">
        <v>128</v>
      </c>
      <c r="HD318" s="158" t="s">
        <v>128</v>
      </c>
      <c r="HE318" s="158" t="s">
        <v>128</v>
      </c>
      <c r="HF318" s="158" t="s">
        <v>128</v>
      </c>
      <c r="HG318" s="158" t="s">
        <v>128</v>
      </c>
      <c r="HH318" s="158" t="s">
        <v>128</v>
      </c>
      <c r="HI318" s="158" t="s">
        <v>128</v>
      </c>
      <c r="HJ318" s="158" t="s">
        <v>128</v>
      </c>
      <c r="HK318" s="158" t="s">
        <v>128</v>
      </c>
      <c r="HL318" s="158" t="s">
        <v>128</v>
      </c>
      <c r="HM318" s="158" t="s">
        <v>128</v>
      </c>
      <c r="HN318" s="158" t="s">
        <v>128</v>
      </c>
      <c r="HO318" s="158" t="s">
        <v>128</v>
      </c>
      <c r="HP318" s="158" t="s">
        <v>128</v>
      </c>
      <c r="HQ318" s="158" t="s">
        <v>128</v>
      </c>
      <c r="HR318" s="158" t="s">
        <v>128</v>
      </c>
      <c r="HS318" s="158" t="s">
        <v>128</v>
      </c>
      <c r="HT318" s="158" t="s">
        <v>128</v>
      </c>
      <c r="HU318" s="158" t="s">
        <v>128</v>
      </c>
      <c r="HV318" s="158" t="s">
        <v>128</v>
      </c>
      <c r="HW318" s="158" t="s">
        <v>128</v>
      </c>
      <c r="HX318" s="158" t="s">
        <v>128</v>
      </c>
      <c r="HY318" s="158" t="s">
        <v>128</v>
      </c>
      <c r="HZ318" s="158" t="s">
        <v>128</v>
      </c>
      <c r="IA318" s="158" t="s">
        <v>128</v>
      </c>
      <c r="IB318" s="158" t="s">
        <v>128</v>
      </c>
      <c r="IC318" s="158" t="s">
        <v>128</v>
      </c>
      <c r="ID318" s="158" t="s">
        <v>128</v>
      </c>
      <c r="IE318" s="158" t="s">
        <v>128</v>
      </c>
      <c r="IF318" s="158" t="s">
        <v>128</v>
      </c>
      <c r="IG318" s="158" t="s">
        <v>128</v>
      </c>
      <c r="IH318" s="158" t="s">
        <v>128</v>
      </c>
      <c r="II318" s="158" t="s">
        <v>128</v>
      </c>
      <c r="IJ318" s="158" t="s">
        <v>128</v>
      </c>
      <c r="IK318" s="158" t="s">
        <v>128</v>
      </c>
      <c r="IL318" s="158" t="s">
        <v>128</v>
      </c>
      <c r="IM318" s="158" t="s">
        <v>128</v>
      </c>
      <c r="IN318" s="158" t="s">
        <v>128</v>
      </c>
      <c r="IO318" s="158" t="s">
        <v>128</v>
      </c>
      <c r="IP318" s="158" t="s">
        <v>128</v>
      </c>
      <c r="IQ318" s="158" t="s">
        <v>128</v>
      </c>
      <c r="IR318" s="158" t="s">
        <v>128</v>
      </c>
      <c r="IS318" s="158" t="s">
        <v>128</v>
      </c>
      <c r="IT318" s="158" t="s">
        <v>128</v>
      </c>
      <c r="IU318" s="158" t="s">
        <v>128</v>
      </c>
      <c r="IV318" s="158" t="s">
        <v>128</v>
      </c>
      <c r="IW318" s="158" t="s">
        <v>128</v>
      </c>
      <c r="IX318" s="158" t="s">
        <v>128</v>
      </c>
      <c r="IY318" s="158" t="s">
        <v>128</v>
      </c>
      <c r="IZ318" s="158" t="s">
        <v>128</v>
      </c>
      <c r="JA318" s="158" t="s">
        <v>128</v>
      </c>
      <c r="JB318" s="158" t="s">
        <v>128</v>
      </c>
      <c r="JC318" s="158" t="s">
        <v>128</v>
      </c>
      <c r="JD318" s="158" t="s">
        <v>128</v>
      </c>
      <c r="JE318" s="158" t="s">
        <v>128</v>
      </c>
      <c r="JF318" s="158" t="s">
        <v>128</v>
      </c>
      <c r="JG318" s="158" t="s">
        <v>128</v>
      </c>
      <c r="JH318" s="158" t="s">
        <v>128</v>
      </c>
      <c r="JI318" s="158" t="s">
        <v>128</v>
      </c>
      <c r="JJ318" s="158" t="s">
        <v>128</v>
      </c>
      <c r="JK318" s="158" t="s">
        <v>128</v>
      </c>
      <c r="JL318" s="158" t="s">
        <v>128</v>
      </c>
      <c r="JM318" s="158" t="s">
        <v>128</v>
      </c>
      <c r="JN318" s="158" t="s">
        <v>128</v>
      </c>
      <c r="JO318" s="158" t="s">
        <v>128</v>
      </c>
      <c r="JP318" s="158" t="s">
        <v>128</v>
      </c>
      <c r="JQ318" s="158" t="s">
        <v>128</v>
      </c>
      <c r="JR318" s="158" t="s">
        <v>128</v>
      </c>
      <c r="JS318" s="158" t="s">
        <v>128</v>
      </c>
      <c r="JT318" s="158" t="s">
        <v>128</v>
      </c>
      <c r="JU318" s="158" t="s">
        <v>128</v>
      </c>
      <c r="JV318" s="158" t="s">
        <v>128</v>
      </c>
      <c r="JW318" s="158" t="s">
        <v>128</v>
      </c>
      <c r="JX318" s="158" t="s">
        <v>128</v>
      </c>
      <c r="JY318" s="158" t="s">
        <v>128</v>
      </c>
      <c r="JZ318" s="158" t="s">
        <v>128</v>
      </c>
      <c r="KA318" s="158" t="s">
        <v>128</v>
      </c>
      <c r="KB318" s="158" t="s">
        <v>128</v>
      </c>
      <c r="KC318" s="158" t="s">
        <v>128</v>
      </c>
      <c r="KD318" s="158" t="s">
        <v>128</v>
      </c>
      <c r="KE318" s="158" t="s">
        <v>128</v>
      </c>
      <c r="KF318" s="158" t="s">
        <v>128</v>
      </c>
      <c r="KG318" s="158" t="s">
        <v>128</v>
      </c>
      <c r="KH318" s="158" t="s">
        <v>128</v>
      </c>
      <c r="KI318" s="158" t="s">
        <v>128</v>
      </c>
      <c r="KJ318" s="158" t="s">
        <v>128</v>
      </c>
      <c r="KK318" s="158" t="s">
        <v>128</v>
      </c>
      <c r="KL318" s="158" t="s">
        <v>128</v>
      </c>
      <c r="KM318" s="158" t="s">
        <v>128</v>
      </c>
      <c r="KN318" s="158" t="s">
        <v>128</v>
      </c>
      <c r="KO318" s="158" t="s">
        <v>128</v>
      </c>
      <c r="KP318" s="158" t="s">
        <v>128</v>
      </c>
      <c r="KQ318" s="158" t="s">
        <v>128</v>
      </c>
      <c r="KR318" s="158" t="s">
        <v>128</v>
      </c>
      <c r="KS318" s="158" t="s">
        <v>128</v>
      </c>
      <c r="KT318" s="158" t="s">
        <v>128</v>
      </c>
      <c r="KU318" s="158" t="s">
        <v>128</v>
      </c>
      <c r="KV318" s="158" t="s">
        <v>128</v>
      </c>
      <c r="KW318" s="158" t="s">
        <v>128</v>
      </c>
      <c r="KX318" s="158" t="s">
        <v>128</v>
      </c>
      <c r="KY318" s="158" t="s">
        <v>128</v>
      </c>
      <c r="KZ318" s="158" t="s">
        <v>128</v>
      </c>
      <c r="LA318" s="158" t="s">
        <v>128</v>
      </c>
      <c r="LB318" s="158" t="s">
        <v>128</v>
      </c>
      <c r="LC318" s="158" t="s">
        <v>128</v>
      </c>
      <c r="LD318" s="158" t="s">
        <v>128</v>
      </c>
      <c r="LE318" s="158" t="s">
        <v>128</v>
      </c>
      <c r="LF318" s="158" t="s">
        <v>128</v>
      </c>
      <c r="LG318" s="158" t="s">
        <v>128</v>
      </c>
      <c r="LH318" s="158" t="s">
        <v>128</v>
      </c>
      <c r="LI318" s="158" t="s">
        <v>128</v>
      </c>
      <c r="LJ318" s="158" t="s">
        <v>128</v>
      </c>
      <c r="LK318" s="158" t="s">
        <v>128</v>
      </c>
      <c r="LL318" s="158" t="s">
        <v>128</v>
      </c>
      <c r="LM318" s="158" t="s">
        <v>128</v>
      </c>
      <c r="LN318" s="158" t="s">
        <v>128</v>
      </c>
      <c r="LO318" s="158" t="s">
        <v>128</v>
      </c>
      <c r="LP318" s="158" t="s">
        <v>128</v>
      </c>
      <c r="LQ318" s="158" t="s">
        <v>128</v>
      </c>
      <c r="LR318" s="158" t="s">
        <v>128</v>
      </c>
      <c r="LS318" s="158" t="s">
        <v>128</v>
      </c>
      <c r="LT318" s="158" t="s">
        <v>128</v>
      </c>
      <c r="LU318" s="158" t="s">
        <v>128</v>
      </c>
      <c r="LV318" s="158" t="s">
        <v>128</v>
      </c>
      <c r="LW318" s="158" t="s">
        <v>128</v>
      </c>
      <c r="LX318" s="158" t="s">
        <v>128</v>
      </c>
      <c r="LY318" s="158" t="s">
        <v>128</v>
      </c>
      <c r="LZ318" s="158" t="s">
        <v>128</v>
      </c>
      <c r="MA318" s="158" t="s">
        <v>128</v>
      </c>
      <c r="MB318" s="158" t="s">
        <v>128</v>
      </c>
      <c r="MC318" s="158" t="s">
        <v>128</v>
      </c>
      <c r="MD318" s="158" t="s">
        <v>128</v>
      </c>
      <c r="ME318" s="158" t="s">
        <v>128</v>
      </c>
      <c r="MF318" s="158" t="s">
        <v>128</v>
      </c>
      <c r="MG318" s="158" t="s">
        <v>128</v>
      </c>
      <c r="MH318" s="158" t="s">
        <v>128</v>
      </c>
      <c r="MI318" s="158" t="s">
        <v>128</v>
      </c>
      <c r="MJ318" s="158" t="s">
        <v>128</v>
      </c>
      <c r="MK318" s="158" t="s">
        <v>128</v>
      </c>
      <c r="ML318" s="158" t="s">
        <v>128</v>
      </c>
      <c r="MM318" s="158" t="s">
        <v>128</v>
      </c>
      <c r="MN318" s="158" t="s">
        <v>128</v>
      </c>
      <c r="MO318" s="158" t="s">
        <v>128</v>
      </c>
      <c r="MP318" s="158" t="s">
        <v>128</v>
      </c>
      <c r="MQ318" s="158" t="s">
        <v>128</v>
      </c>
      <c r="MR318" s="158" t="s">
        <v>128</v>
      </c>
      <c r="MS318" s="158" t="s">
        <v>128</v>
      </c>
      <c r="MT318" s="158" t="s">
        <v>128</v>
      </c>
      <c r="MU318" s="158" t="s">
        <v>128</v>
      </c>
      <c r="MV318" s="158" t="s">
        <v>128</v>
      </c>
      <c r="MW318" s="158" t="s">
        <v>128</v>
      </c>
      <c r="MX318" s="158" t="s">
        <v>128</v>
      </c>
      <c r="MY318" s="158" t="s">
        <v>128</v>
      </c>
      <c r="MZ318" s="158" t="s">
        <v>128</v>
      </c>
      <c r="NA318" s="158" t="s">
        <v>128</v>
      </c>
      <c r="NB318" s="158" t="s">
        <v>128</v>
      </c>
      <c r="NC318" s="158" t="s">
        <v>128</v>
      </c>
      <c r="ND318" s="158" t="s">
        <v>128</v>
      </c>
      <c r="NE318" s="158" t="s">
        <v>128</v>
      </c>
      <c r="NF318" s="158" t="s">
        <v>128</v>
      </c>
      <c r="NG318" s="158" t="s">
        <v>128</v>
      </c>
      <c r="NH318" s="158" t="s">
        <v>128</v>
      </c>
      <c r="NI318" s="158" t="s">
        <v>128</v>
      </c>
      <c r="NJ318" s="158" t="s">
        <v>128</v>
      </c>
      <c r="NK318" s="158" t="s">
        <v>128</v>
      </c>
      <c r="NL318" s="158" t="s">
        <v>128</v>
      </c>
      <c r="NM318" s="158" t="s">
        <v>128</v>
      </c>
      <c r="NN318" s="158" t="s">
        <v>128</v>
      </c>
      <c r="NO318" s="158" t="s">
        <v>128</v>
      </c>
      <c r="NP318" s="158" t="s">
        <v>128</v>
      </c>
      <c r="NQ318" s="158" t="s">
        <v>128</v>
      </c>
      <c r="NR318" s="158" t="s">
        <v>128</v>
      </c>
      <c r="NS318" s="158" t="s">
        <v>128</v>
      </c>
      <c r="NT318" s="158" t="s">
        <v>128</v>
      </c>
      <c r="NU318" s="158" t="s">
        <v>128</v>
      </c>
      <c r="NV318" s="158" t="s">
        <v>128</v>
      </c>
      <c r="NW318" s="158" t="s">
        <v>128</v>
      </c>
      <c r="NX318" s="158" t="s">
        <v>128</v>
      </c>
      <c r="NY318" s="158" t="s">
        <v>128</v>
      </c>
      <c r="NZ318" s="158" t="s">
        <v>128</v>
      </c>
      <c r="OA318" s="158" t="s">
        <v>128</v>
      </c>
      <c r="OB318" s="158" t="s">
        <v>128</v>
      </c>
      <c r="OC318" s="158" t="s">
        <v>128</v>
      </c>
      <c r="OD318" s="158" t="s">
        <v>128</v>
      </c>
      <c r="OE318" s="170" t="s">
        <v>128</v>
      </c>
      <c r="OF318" s="181"/>
      <c r="OG318" s="176">
        <f t="shared" si="1778"/>
        <v>0.87494167055529637</v>
      </c>
      <c r="OH318" s="66" t="str">
        <f t="shared" si="1779"/>
        <v>kg/GJ delivered</v>
      </c>
      <c r="OI318" s="66" t="str">
        <f t="shared" si="1780"/>
        <v/>
      </c>
      <c r="OJ318" s="66" t="str">
        <f t="shared" si="1781"/>
        <v/>
      </c>
      <c r="OK318" s="66" t="str">
        <f t="shared" si="1782"/>
        <v/>
      </c>
      <c r="OL318" s="66" t="str">
        <f t="shared" si="1783"/>
        <v/>
      </c>
      <c r="OM318" s="66" t="str">
        <f t="shared" si="1784"/>
        <v/>
      </c>
      <c r="ON318" s="66" t="str">
        <f t="shared" si="1785"/>
        <v/>
      </c>
      <c r="OO318" s="66" t="str">
        <f t="shared" si="1786"/>
        <v/>
      </c>
      <c r="OP318" s="66" t="str">
        <f t="shared" si="1787"/>
        <v/>
      </c>
      <c r="OQ318" s="66" t="str">
        <f t="shared" si="1788"/>
        <v/>
      </c>
      <c r="OR318" s="66" t="str">
        <f t="shared" si="1789"/>
        <v/>
      </c>
      <c r="OS318" s="66" t="str">
        <f t="shared" si="1790"/>
        <v/>
      </c>
      <c r="OT318" s="66" t="str">
        <f t="shared" si="1791"/>
        <v/>
      </c>
      <c r="OU318" s="66" t="str">
        <f t="shared" si="1792"/>
        <v/>
      </c>
      <c r="OV318" s="66" t="str">
        <f t="shared" si="1793"/>
        <v/>
      </c>
      <c r="OW318" s="66" t="str">
        <f t="shared" si="1794"/>
        <v/>
      </c>
      <c r="OX318" s="66" t="str">
        <f t="shared" si="1795"/>
        <v/>
      </c>
      <c r="OY318" s="66" t="str">
        <f t="shared" si="1796"/>
        <v/>
      </c>
      <c r="OZ318" s="66" t="str">
        <f t="shared" si="1797"/>
        <v/>
      </c>
      <c r="PA318" s="66" t="str">
        <f t="shared" si="1798"/>
        <v/>
      </c>
      <c r="PB318" s="66" t="str">
        <f t="shared" si="1799"/>
        <v/>
      </c>
      <c r="PC318" s="66" t="str">
        <f t="shared" si="1800"/>
        <v/>
      </c>
      <c r="PD318" s="66" t="str">
        <f t="shared" si="1801"/>
        <v/>
      </c>
      <c r="PE318" s="66" t="str">
        <f t="shared" si="1802"/>
        <v/>
      </c>
      <c r="PF318" s="66" t="str">
        <f t="shared" si="1803"/>
        <v/>
      </c>
      <c r="PG318" s="66" t="str">
        <f t="shared" si="1804"/>
        <v/>
      </c>
      <c r="PH318" s="66" t="str">
        <f t="shared" si="1805"/>
        <v/>
      </c>
      <c r="PI318" s="66" t="str">
        <f t="shared" si="1806"/>
        <v/>
      </c>
      <c r="PJ318" s="66" t="str">
        <f t="shared" si="1807"/>
        <v/>
      </c>
      <c r="PK318" s="66" t="str">
        <f t="shared" si="1808"/>
        <v/>
      </c>
      <c r="PL318" s="66" t="str">
        <f t="shared" si="1809"/>
        <v/>
      </c>
      <c r="PM318" s="66" t="str">
        <f t="shared" si="1810"/>
        <v/>
      </c>
      <c r="PN318" s="66" t="str">
        <f t="shared" si="1811"/>
        <v/>
      </c>
      <c r="PO318" s="66" t="str">
        <f t="shared" si="1812"/>
        <v/>
      </c>
      <c r="PP318" s="66" t="str">
        <f t="shared" si="1813"/>
        <v/>
      </c>
      <c r="PQ318" s="66" t="str">
        <f t="shared" si="1814"/>
        <v/>
      </c>
      <c r="PR318" s="66" t="str">
        <f t="shared" si="1815"/>
        <v/>
      </c>
      <c r="PS318" s="66" t="str">
        <f t="shared" si="1816"/>
        <v/>
      </c>
      <c r="PT318" s="66" t="str">
        <f t="shared" si="1817"/>
        <v/>
      </c>
      <c r="PU318" s="66" t="str">
        <f t="shared" si="1818"/>
        <v/>
      </c>
      <c r="PV318" s="66" t="str">
        <f t="shared" si="1819"/>
        <v/>
      </c>
      <c r="PW318" s="66" t="str">
        <f t="shared" si="1820"/>
        <v/>
      </c>
      <c r="PX318" s="66" t="str">
        <f t="shared" si="1821"/>
        <v/>
      </c>
      <c r="PY318" s="66" t="str">
        <f t="shared" si="1822"/>
        <v/>
      </c>
      <c r="PZ318" s="66" t="str">
        <f t="shared" si="1823"/>
        <v/>
      </c>
      <c r="QA318" s="66" t="str">
        <f t="shared" si="1824"/>
        <v/>
      </c>
      <c r="QB318" s="66" t="str">
        <f t="shared" si="1825"/>
        <v/>
      </c>
      <c r="QC318" s="66" t="str">
        <f t="shared" si="1826"/>
        <v/>
      </c>
      <c r="QD318" s="66" t="str">
        <f t="shared" si="1827"/>
        <v/>
      </c>
      <c r="QE318" s="66" t="str">
        <f t="shared" si="1828"/>
        <v/>
      </c>
      <c r="QF318" s="66" t="str">
        <f t="shared" si="1829"/>
        <v/>
      </c>
      <c r="QG318" s="66" t="str">
        <f t="shared" si="1830"/>
        <v/>
      </c>
      <c r="QH318" s="66" t="str">
        <f t="shared" si="1831"/>
        <v/>
      </c>
      <c r="QI318" s="66" t="str">
        <f t="shared" si="1832"/>
        <v/>
      </c>
      <c r="QJ318" s="66" t="str">
        <f t="shared" si="1833"/>
        <v/>
      </c>
      <c r="QK318" s="66" t="str">
        <f t="shared" si="1834"/>
        <v/>
      </c>
      <c r="QL318" s="66" t="str">
        <f t="shared" si="1835"/>
        <v/>
      </c>
      <c r="QM318" s="66" t="str">
        <f t="shared" si="1836"/>
        <v/>
      </c>
      <c r="QN318" s="66" t="str">
        <f t="shared" si="1837"/>
        <v/>
      </c>
      <c r="QO318" s="66" t="str">
        <f t="shared" si="1838"/>
        <v/>
      </c>
      <c r="QP318" s="66" t="str">
        <f t="shared" si="1839"/>
        <v/>
      </c>
      <c r="QQ318" s="66" t="str">
        <f t="shared" si="1840"/>
        <v/>
      </c>
      <c r="QR318" s="66" t="str">
        <f t="shared" si="1841"/>
        <v/>
      </c>
      <c r="QS318" s="66" t="str">
        <f t="shared" si="1842"/>
        <v/>
      </c>
      <c r="QT318" s="66" t="str">
        <f t="shared" si="1843"/>
        <v/>
      </c>
      <c r="QU318" s="66" t="str">
        <f t="shared" si="1844"/>
        <v/>
      </c>
      <c r="QV318" s="66" t="str">
        <f t="shared" si="1845"/>
        <v/>
      </c>
      <c r="QW318" s="66" t="str">
        <f t="shared" si="1846"/>
        <v/>
      </c>
      <c r="QX318" s="66" t="str">
        <f t="shared" si="1847"/>
        <v/>
      </c>
      <c r="QY318" s="66" t="str">
        <f t="shared" si="1848"/>
        <v/>
      </c>
      <c r="QZ318" s="66" t="str">
        <f t="shared" si="1849"/>
        <v/>
      </c>
      <c r="RA318" s="66" t="str">
        <f t="shared" si="1850"/>
        <v/>
      </c>
      <c r="RB318" s="66" t="str">
        <f t="shared" si="1851"/>
        <v/>
      </c>
      <c r="RC318" s="66" t="str">
        <f t="shared" si="1852"/>
        <v/>
      </c>
      <c r="RD318" s="66" t="str">
        <f t="shared" si="1853"/>
        <v/>
      </c>
      <c r="RE318" s="66" t="str">
        <f t="shared" si="1854"/>
        <v/>
      </c>
      <c r="RF318" s="66" t="str">
        <f t="shared" si="1855"/>
        <v/>
      </c>
      <c r="RG318" s="66" t="str">
        <f t="shared" si="1856"/>
        <v/>
      </c>
      <c r="RH318" s="66" t="str">
        <f t="shared" si="1857"/>
        <v/>
      </c>
      <c r="RI318" s="66" t="str">
        <f t="shared" si="1858"/>
        <v/>
      </c>
      <c r="RJ318" s="66" t="str">
        <f t="shared" si="1859"/>
        <v/>
      </c>
      <c r="RK318" s="66" t="str">
        <f t="shared" si="1860"/>
        <v/>
      </c>
      <c r="RL318" s="66" t="str">
        <f t="shared" si="1861"/>
        <v/>
      </c>
      <c r="RM318" s="66" t="str">
        <f t="shared" si="1862"/>
        <v/>
      </c>
      <c r="RN318" s="66" t="str">
        <f t="shared" si="1863"/>
        <v/>
      </c>
      <c r="RO318" s="66" t="str">
        <f t="shared" si="1864"/>
        <v/>
      </c>
      <c r="RP318" s="66" t="str">
        <f t="shared" si="1865"/>
        <v/>
      </c>
      <c r="RQ318" s="66" t="str">
        <f t="shared" si="1866"/>
        <v/>
      </c>
      <c r="RR318" s="66" t="str">
        <f t="shared" si="1867"/>
        <v/>
      </c>
      <c r="RS318" s="66" t="str">
        <f t="shared" si="1868"/>
        <v/>
      </c>
      <c r="RT318" s="66" t="str">
        <f t="shared" si="1869"/>
        <v/>
      </c>
      <c r="RU318" s="66" t="str">
        <f t="shared" si="1870"/>
        <v/>
      </c>
      <c r="RV318" s="66" t="str">
        <f t="shared" si="1871"/>
        <v/>
      </c>
      <c r="RW318" s="66" t="str">
        <f t="shared" si="1872"/>
        <v/>
      </c>
      <c r="RX318" s="66" t="str">
        <f t="shared" si="1873"/>
        <v/>
      </c>
      <c r="RY318" s="66" t="str">
        <f t="shared" si="1874"/>
        <v/>
      </c>
      <c r="RZ318" s="66" t="str">
        <f t="shared" si="1875"/>
        <v/>
      </c>
      <c r="SA318" s="66" t="str">
        <f t="shared" si="1876"/>
        <v/>
      </c>
      <c r="SB318" s="66" t="str">
        <f t="shared" si="1877"/>
        <v/>
      </c>
      <c r="SC318" s="66" t="str">
        <f t="shared" si="1878"/>
        <v/>
      </c>
      <c r="SD318" s="66" t="str">
        <f t="shared" si="1879"/>
        <v/>
      </c>
      <c r="SE318" s="66" t="str">
        <f t="shared" si="1880"/>
        <v/>
      </c>
      <c r="SF318" s="66" t="str">
        <f t="shared" si="1881"/>
        <v/>
      </c>
      <c r="SG318" s="66" t="str">
        <f t="shared" si="1882"/>
        <v/>
      </c>
      <c r="SH318" s="66" t="str">
        <f t="shared" si="1883"/>
        <v/>
      </c>
      <c r="SI318" s="66" t="str">
        <f t="shared" si="1884"/>
        <v/>
      </c>
      <c r="SJ318" s="66" t="str">
        <f t="shared" si="1885"/>
        <v/>
      </c>
      <c r="SK318" s="66" t="str">
        <f t="shared" si="1886"/>
        <v/>
      </c>
      <c r="SL318" s="66" t="str">
        <f t="shared" si="1887"/>
        <v/>
      </c>
      <c r="SM318" s="66" t="str">
        <f t="shared" si="1888"/>
        <v/>
      </c>
      <c r="SN318" s="66" t="str">
        <f t="shared" si="1889"/>
        <v/>
      </c>
      <c r="SO318" s="66" t="str">
        <f t="shared" si="1890"/>
        <v/>
      </c>
      <c r="SP318" s="66" t="str">
        <f t="shared" si="1891"/>
        <v/>
      </c>
      <c r="SQ318" s="66" t="str">
        <f t="shared" si="1892"/>
        <v/>
      </c>
      <c r="SR318" s="66" t="str">
        <f t="shared" si="1893"/>
        <v/>
      </c>
      <c r="SS318" s="66" t="str">
        <f t="shared" si="1894"/>
        <v/>
      </c>
      <c r="ST318" s="66" t="str">
        <f t="shared" si="1895"/>
        <v/>
      </c>
      <c r="SU318" s="66" t="str">
        <f t="shared" si="1896"/>
        <v/>
      </c>
      <c r="SV318" s="66" t="str">
        <f t="shared" si="1897"/>
        <v/>
      </c>
      <c r="SW318" s="66" t="str">
        <f t="shared" si="1898"/>
        <v/>
      </c>
      <c r="SX318" s="66" t="str">
        <f t="shared" si="1899"/>
        <v/>
      </c>
      <c r="SY318" s="66" t="str">
        <f t="shared" si="1900"/>
        <v/>
      </c>
      <c r="SZ318" s="66" t="str">
        <f t="shared" si="1901"/>
        <v/>
      </c>
      <c r="TA318" s="66" t="str">
        <f t="shared" si="1902"/>
        <v/>
      </c>
      <c r="TB318" s="66" t="str">
        <f t="shared" si="1903"/>
        <v/>
      </c>
      <c r="TC318" s="66" t="str">
        <f t="shared" si="1904"/>
        <v/>
      </c>
      <c r="TD318" s="66" t="str">
        <f t="shared" si="1905"/>
        <v/>
      </c>
      <c r="TE318" s="66" t="str">
        <f t="shared" si="1906"/>
        <v/>
      </c>
      <c r="TF318" s="66" t="str">
        <f t="shared" si="1907"/>
        <v/>
      </c>
      <c r="TG318" s="66" t="str">
        <f t="shared" si="1908"/>
        <v/>
      </c>
      <c r="TH318" s="66" t="str">
        <f t="shared" si="1909"/>
        <v/>
      </c>
      <c r="TI318" s="66" t="str">
        <f t="shared" si="1910"/>
        <v/>
      </c>
      <c r="TJ318" s="66" t="str">
        <f t="shared" si="1911"/>
        <v/>
      </c>
      <c r="TK318" s="66" t="str">
        <f t="shared" si="1912"/>
        <v/>
      </c>
      <c r="TL318" s="66" t="str">
        <f t="shared" si="1913"/>
        <v/>
      </c>
      <c r="TM318" s="66" t="str">
        <f t="shared" si="1914"/>
        <v/>
      </c>
      <c r="TN318" s="66" t="str">
        <f t="shared" si="1915"/>
        <v/>
      </c>
      <c r="TO318" s="66" t="str">
        <f t="shared" si="1916"/>
        <v/>
      </c>
      <c r="TP318" s="66" t="str">
        <f t="shared" si="1917"/>
        <v/>
      </c>
      <c r="TQ318" s="66" t="str">
        <f t="shared" si="1918"/>
        <v/>
      </c>
      <c r="TR318" s="66" t="str">
        <f t="shared" si="1919"/>
        <v/>
      </c>
      <c r="TS318" s="66" t="str">
        <f t="shared" si="1920"/>
        <v/>
      </c>
      <c r="TT318" s="66" t="str">
        <f t="shared" si="1921"/>
        <v/>
      </c>
      <c r="TU318" s="66" t="str">
        <f t="shared" si="1922"/>
        <v/>
      </c>
      <c r="TV318" s="66" t="str">
        <f t="shared" si="1923"/>
        <v/>
      </c>
      <c r="TW318" s="66" t="str">
        <f t="shared" si="1924"/>
        <v/>
      </c>
      <c r="TX318" s="66" t="str">
        <f t="shared" si="1925"/>
        <v/>
      </c>
      <c r="TY318" s="66" t="str">
        <f t="shared" si="1926"/>
        <v/>
      </c>
      <c r="TZ318" s="66" t="str">
        <f t="shared" si="1927"/>
        <v/>
      </c>
      <c r="UA318" s="66" t="str">
        <f t="shared" si="1928"/>
        <v/>
      </c>
      <c r="UB318" s="66" t="str">
        <f t="shared" si="1929"/>
        <v/>
      </c>
      <c r="UC318" s="66" t="str">
        <f t="shared" si="1930"/>
        <v/>
      </c>
      <c r="UD318" s="66" t="str">
        <f t="shared" si="1931"/>
        <v/>
      </c>
      <c r="UE318" s="66" t="str">
        <f t="shared" si="1932"/>
        <v/>
      </c>
      <c r="UF318" s="66" t="str">
        <f t="shared" si="1933"/>
        <v/>
      </c>
      <c r="UG318" s="66" t="str">
        <f t="shared" si="1934"/>
        <v/>
      </c>
      <c r="UH318" s="66" t="str">
        <f t="shared" si="1935"/>
        <v/>
      </c>
      <c r="UI318" s="66" t="str">
        <f t="shared" si="1936"/>
        <v/>
      </c>
      <c r="UJ318" s="66" t="str">
        <f t="shared" si="1937"/>
        <v/>
      </c>
      <c r="UK318" s="66" t="str">
        <f t="shared" si="1938"/>
        <v/>
      </c>
      <c r="UL318" s="66" t="str">
        <f t="shared" si="1939"/>
        <v/>
      </c>
      <c r="UM318" s="66" t="str">
        <f t="shared" si="1940"/>
        <v/>
      </c>
      <c r="UN318" s="66" t="str">
        <f t="shared" si="1941"/>
        <v/>
      </c>
      <c r="UO318" s="66" t="str">
        <f t="shared" si="1942"/>
        <v/>
      </c>
      <c r="UP318" s="66" t="str">
        <f t="shared" si="1943"/>
        <v/>
      </c>
      <c r="UQ318" s="66" t="str">
        <f t="shared" si="1944"/>
        <v/>
      </c>
      <c r="UR318" s="66" t="str">
        <f t="shared" si="1945"/>
        <v/>
      </c>
      <c r="US318" s="66" t="str">
        <f t="shared" si="1946"/>
        <v/>
      </c>
      <c r="UT318" s="66" t="str">
        <f t="shared" si="1947"/>
        <v/>
      </c>
      <c r="UU318" s="66" t="str">
        <f t="shared" si="1948"/>
        <v/>
      </c>
      <c r="UV318" s="66" t="str">
        <f t="shared" si="1949"/>
        <v/>
      </c>
      <c r="UW318" s="66" t="str">
        <f t="shared" si="1950"/>
        <v/>
      </c>
      <c r="UX318" s="66" t="str">
        <f t="shared" si="1951"/>
        <v/>
      </c>
      <c r="UY318" s="66" t="str">
        <f t="shared" si="1952"/>
        <v/>
      </c>
      <c r="UZ318" s="66" t="str">
        <f t="shared" si="1953"/>
        <v/>
      </c>
      <c r="VA318" s="66" t="str">
        <f t="shared" si="1954"/>
        <v/>
      </c>
      <c r="VB318" s="66" t="str">
        <f t="shared" si="1955"/>
        <v/>
      </c>
      <c r="VC318" s="66" t="str">
        <f t="shared" si="1956"/>
        <v/>
      </c>
      <c r="VD318" s="66" t="str">
        <f t="shared" si="1957"/>
        <v/>
      </c>
      <c r="VE318" s="66" t="str">
        <f t="shared" si="1958"/>
        <v/>
      </c>
      <c r="VF318" s="66" t="str">
        <f t="shared" si="1959"/>
        <v/>
      </c>
      <c r="VG318" s="66" t="str">
        <f t="shared" si="1960"/>
        <v/>
      </c>
      <c r="VH318" s="66" t="str">
        <f t="shared" si="1961"/>
        <v/>
      </c>
      <c r="VI318" s="66" t="str">
        <f t="shared" si="1962"/>
        <v/>
      </c>
      <c r="VJ318" s="66" t="str">
        <f t="shared" si="1963"/>
        <v/>
      </c>
      <c r="VK318" s="66" t="str">
        <f t="shared" si="1964"/>
        <v/>
      </c>
      <c r="VL318" s="66" t="str">
        <f t="shared" si="1965"/>
        <v/>
      </c>
      <c r="VM318" s="66" t="str">
        <f t="shared" si="1966"/>
        <v/>
      </c>
      <c r="VN318" s="66" t="str">
        <f t="shared" si="1967"/>
        <v/>
      </c>
      <c r="VO318" s="66" t="str">
        <f t="shared" si="1968"/>
        <v/>
      </c>
      <c r="VP318" s="66" t="str">
        <f t="shared" si="1969"/>
        <v/>
      </c>
      <c r="VQ318" s="66" t="str">
        <f t="shared" si="1970"/>
        <v/>
      </c>
      <c r="VR318" s="66" t="str">
        <f t="shared" si="1971"/>
        <v/>
      </c>
      <c r="VS318" s="66" t="str">
        <f t="shared" si="1972"/>
        <v/>
      </c>
      <c r="VT318" s="66" t="str">
        <f t="shared" si="1973"/>
        <v/>
      </c>
      <c r="VU318" s="66" t="str">
        <f t="shared" si="1974"/>
        <v/>
      </c>
      <c r="VV318" s="66" t="str">
        <f t="shared" si="1975"/>
        <v/>
      </c>
      <c r="VW318" s="66" t="str">
        <f t="shared" si="1976"/>
        <v/>
      </c>
      <c r="VX318" s="66" t="str">
        <f t="shared" si="1977"/>
        <v/>
      </c>
      <c r="VY318" s="66" t="str">
        <f t="shared" si="1978"/>
        <v/>
      </c>
      <c r="VZ318" s="66" t="str">
        <f t="shared" si="1979"/>
        <v/>
      </c>
      <c r="WA318" s="66" t="str">
        <f t="shared" si="1980"/>
        <v/>
      </c>
      <c r="WB318" s="66" t="str">
        <f t="shared" si="1981"/>
        <v/>
      </c>
      <c r="WC318" s="66" t="str">
        <f t="shared" si="1982"/>
        <v/>
      </c>
      <c r="WD318" s="66" t="str">
        <f t="shared" si="1983"/>
        <v/>
      </c>
      <c r="WE318" s="66" t="str">
        <f t="shared" si="1984"/>
        <v/>
      </c>
      <c r="WF318" s="66" t="str">
        <f t="shared" si="1985"/>
        <v/>
      </c>
      <c r="WG318" s="66" t="str">
        <f t="shared" si="1986"/>
        <v/>
      </c>
      <c r="WH318" s="66" t="str">
        <f t="shared" si="1987"/>
        <v/>
      </c>
      <c r="WI318" s="66" t="str">
        <f t="shared" si="1988"/>
        <v/>
      </c>
      <c r="WJ318" s="66" t="str">
        <f t="shared" si="1989"/>
        <v/>
      </c>
      <c r="WK318" s="66" t="str">
        <f t="shared" si="1990"/>
        <v/>
      </c>
      <c r="WL318" s="66" t="str">
        <f t="shared" si="1991"/>
        <v/>
      </c>
      <c r="WM318" s="66" t="str">
        <f t="shared" si="1992"/>
        <v/>
      </c>
      <c r="WN318" s="66" t="str">
        <f t="shared" si="1993"/>
        <v/>
      </c>
      <c r="WO318" s="66" t="str">
        <f t="shared" si="1994"/>
        <v/>
      </c>
      <c r="WP318" s="66" t="str">
        <f t="shared" si="1995"/>
        <v/>
      </c>
      <c r="WQ318" s="66" t="str">
        <f t="shared" si="1996"/>
        <v/>
      </c>
      <c r="WR318" s="66" t="str">
        <f t="shared" si="1997"/>
        <v/>
      </c>
      <c r="WS318" s="66" t="str">
        <f t="shared" si="1998"/>
        <v/>
      </c>
      <c r="WT318" s="66" t="str">
        <f t="shared" si="1999"/>
        <v/>
      </c>
      <c r="WU318" s="66" t="str">
        <f t="shared" si="2000"/>
        <v/>
      </c>
      <c r="WV318" s="66" t="str">
        <f t="shared" si="2001"/>
        <v/>
      </c>
      <c r="WW318" s="66" t="str">
        <f t="shared" si="2002"/>
        <v/>
      </c>
      <c r="WX318" s="66" t="str">
        <f t="shared" si="2003"/>
        <v/>
      </c>
      <c r="WY318" s="66" t="str">
        <f t="shared" si="2004"/>
        <v/>
      </c>
      <c r="WZ318" s="66" t="str">
        <f t="shared" si="2005"/>
        <v/>
      </c>
      <c r="XA318" s="66" t="str">
        <f t="shared" si="2006"/>
        <v/>
      </c>
      <c r="XB318" s="66" t="str">
        <f t="shared" si="2007"/>
        <v/>
      </c>
      <c r="XC318" s="66" t="str">
        <f t="shared" si="2008"/>
        <v/>
      </c>
      <c r="XD318" s="66" t="str">
        <f t="shared" si="2009"/>
        <v/>
      </c>
      <c r="XE318" s="66" t="str">
        <f t="shared" si="2010"/>
        <v/>
      </c>
      <c r="XF318" s="66" t="str">
        <f t="shared" si="2011"/>
        <v/>
      </c>
      <c r="XG318" s="66" t="str">
        <f t="shared" si="2012"/>
        <v/>
      </c>
      <c r="XH318" s="66" t="str">
        <f t="shared" si="2013"/>
        <v/>
      </c>
      <c r="XI318" s="66" t="str">
        <f t="shared" si="2014"/>
        <v/>
      </c>
      <c r="XJ318" s="66" t="str">
        <f t="shared" si="2015"/>
        <v/>
      </c>
      <c r="XK318" s="66" t="str">
        <f t="shared" si="2016"/>
        <v/>
      </c>
      <c r="XL318" s="66" t="str">
        <f t="shared" si="2017"/>
        <v/>
      </c>
      <c r="XM318" s="66" t="str">
        <f t="shared" si="2018"/>
        <v/>
      </c>
      <c r="XN318" s="66" t="str">
        <f t="shared" si="2019"/>
        <v/>
      </c>
      <c r="XO318" s="66" t="str">
        <f t="shared" si="2020"/>
        <v/>
      </c>
      <c r="XP318" s="66" t="str">
        <f t="shared" si="2021"/>
        <v/>
      </c>
      <c r="XQ318" s="66" t="str">
        <f t="shared" si="2022"/>
        <v/>
      </c>
      <c r="XR318" s="66" t="str">
        <f t="shared" si="2023"/>
        <v/>
      </c>
      <c r="XS318" s="66" t="str">
        <f t="shared" si="2024"/>
        <v/>
      </c>
      <c r="XT318" s="66" t="str">
        <f t="shared" si="2025"/>
        <v/>
      </c>
      <c r="XU318" s="66" t="str">
        <f t="shared" si="2026"/>
        <v/>
      </c>
      <c r="XV318" s="66" t="str">
        <f t="shared" si="2027"/>
        <v/>
      </c>
      <c r="XW318" s="66" t="str">
        <f t="shared" si="2028"/>
        <v/>
      </c>
      <c r="XX318" s="66" t="str">
        <f t="shared" si="2029"/>
        <v/>
      </c>
      <c r="XY318" s="66" t="str">
        <f t="shared" si="2030"/>
        <v/>
      </c>
      <c r="XZ318" s="66" t="str">
        <f t="shared" si="2031"/>
        <v/>
      </c>
      <c r="YA318" s="66" t="str">
        <f t="shared" si="2032"/>
        <v/>
      </c>
      <c r="YB318" s="66" t="str">
        <f t="shared" si="2033"/>
        <v/>
      </c>
      <c r="YC318" s="66" t="str">
        <f t="shared" si="2034"/>
        <v/>
      </c>
      <c r="YD318" s="66" t="str">
        <f t="shared" si="2035"/>
        <v/>
      </c>
      <c r="YE318" s="66" t="str">
        <f t="shared" si="2036"/>
        <v/>
      </c>
      <c r="YF318" s="66" t="str">
        <f t="shared" si="2037"/>
        <v/>
      </c>
      <c r="YG318" s="66" t="str">
        <f t="shared" si="2038"/>
        <v/>
      </c>
      <c r="YH318" s="66" t="str">
        <f t="shared" si="2039"/>
        <v/>
      </c>
      <c r="YI318" s="66" t="str">
        <f t="shared" si="2040"/>
        <v/>
      </c>
      <c r="YJ318" s="66" t="str">
        <f t="shared" si="2041"/>
        <v/>
      </c>
      <c r="YK318" s="66" t="str">
        <f t="shared" si="2042"/>
        <v/>
      </c>
      <c r="YL318" s="66" t="str">
        <f t="shared" si="2043"/>
        <v/>
      </c>
      <c r="YM318" s="66" t="str">
        <f t="shared" si="2044"/>
        <v/>
      </c>
      <c r="YN318" s="66" t="str">
        <f t="shared" si="2045"/>
        <v/>
      </c>
      <c r="YO318" s="66" t="str">
        <f t="shared" si="2046"/>
        <v/>
      </c>
      <c r="YP318" s="66" t="str">
        <f t="shared" si="2047"/>
        <v/>
      </c>
      <c r="YQ318" s="66" t="str">
        <f t="shared" si="2048"/>
        <v/>
      </c>
      <c r="YR318" s="66" t="str">
        <f t="shared" si="2049"/>
        <v/>
      </c>
      <c r="YS318" s="66" t="str">
        <f t="shared" si="2050"/>
        <v/>
      </c>
      <c r="YT318" s="66" t="str">
        <f t="shared" si="2051"/>
        <v/>
      </c>
      <c r="YU318" s="66" t="str">
        <f t="shared" si="2052"/>
        <v/>
      </c>
      <c r="YV318" s="66" t="str">
        <f t="shared" si="2053"/>
        <v/>
      </c>
      <c r="YW318" s="66" t="str">
        <f t="shared" si="2054"/>
        <v/>
      </c>
      <c r="YX318" s="66" t="str">
        <f t="shared" si="2055"/>
        <v/>
      </c>
      <c r="YY318" s="66" t="str">
        <f t="shared" si="2056"/>
        <v/>
      </c>
      <c r="YZ318" s="66" t="str">
        <f t="shared" si="2057"/>
        <v/>
      </c>
      <c r="ZA318" s="66" t="str">
        <f t="shared" si="2058"/>
        <v/>
      </c>
      <c r="ZB318" s="66" t="str">
        <f t="shared" si="2059"/>
        <v/>
      </c>
      <c r="ZC318" s="66" t="str">
        <f t="shared" si="2060"/>
        <v/>
      </c>
      <c r="ZD318" s="66" t="str">
        <f t="shared" si="2061"/>
        <v/>
      </c>
      <c r="ZE318" s="66" t="str">
        <f t="shared" si="2062"/>
        <v/>
      </c>
      <c r="ZF318" s="66" t="str">
        <f t="shared" si="2063"/>
        <v/>
      </c>
      <c r="ZG318" s="66" t="str">
        <f t="shared" si="2064"/>
        <v/>
      </c>
      <c r="ZH318" s="66" t="str">
        <f t="shared" si="2065"/>
        <v/>
      </c>
      <c r="ZI318" s="66" t="str">
        <f t="shared" si="2066"/>
        <v/>
      </c>
      <c r="ZJ318" s="66" t="str">
        <f t="shared" si="2067"/>
        <v/>
      </c>
      <c r="ZK318" s="66" t="str">
        <f t="shared" si="2068"/>
        <v/>
      </c>
      <c r="ZL318" s="66" t="str">
        <f t="shared" si="2069"/>
        <v/>
      </c>
      <c r="ZM318" s="66" t="str">
        <f t="shared" si="2070"/>
        <v/>
      </c>
      <c r="ZN318" s="66" t="str">
        <f t="shared" si="2071"/>
        <v/>
      </c>
      <c r="ZO318" s="66" t="str">
        <f t="shared" si="2072"/>
        <v/>
      </c>
      <c r="ZP318" s="66" t="str">
        <f t="shared" si="2073"/>
        <v/>
      </c>
      <c r="ZQ318" s="66" t="str">
        <f t="shared" si="2074"/>
        <v/>
      </c>
      <c r="ZR318" s="66" t="str">
        <f t="shared" si="2075"/>
        <v/>
      </c>
      <c r="ZS318" s="66" t="str">
        <f t="shared" si="2076"/>
        <v/>
      </c>
      <c r="ZT318" s="66" t="str">
        <f t="shared" si="2077"/>
        <v/>
      </c>
      <c r="ZU318" s="66" t="str">
        <f t="shared" si="2078"/>
        <v/>
      </c>
      <c r="ZV318" s="66" t="str">
        <f t="shared" si="2079"/>
        <v/>
      </c>
      <c r="ZW318" s="66" t="str">
        <f t="shared" si="2080"/>
        <v/>
      </c>
      <c r="ZX318" s="66" t="str">
        <f t="shared" si="2081"/>
        <v/>
      </c>
      <c r="ZY318" s="66" t="str">
        <f t="shared" si="2082"/>
        <v/>
      </c>
      <c r="ZZ318" s="66" t="str">
        <f t="shared" si="2083"/>
        <v/>
      </c>
      <c r="AAA318" s="66" t="str">
        <f t="shared" si="2084"/>
        <v/>
      </c>
      <c r="AAB318" s="66" t="str">
        <f t="shared" si="2085"/>
        <v/>
      </c>
      <c r="AAC318" s="66" t="str">
        <f t="shared" si="2086"/>
        <v/>
      </c>
      <c r="AAD318" s="66" t="str">
        <f t="shared" si="2087"/>
        <v/>
      </c>
      <c r="AAE318" s="66" t="str">
        <f t="shared" si="2088"/>
        <v/>
      </c>
      <c r="AAF318" s="66" t="str">
        <f t="shared" si="2089"/>
        <v/>
      </c>
      <c r="AAG318" s="66" t="str">
        <f t="shared" si="2090"/>
        <v/>
      </c>
      <c r="AAH318" s="66" t="str">
        <f t="shared" si="2091"/>
        <v/>
      </c>
      <c r="AAI318" s="66" t="str">
        <f t="shared" si="2092"/>
        <v/>
      </c>
      <c r="AAJ318" s="66" t="str">
        <f t="shared" si="2093"/>
        <v/>
      </c>
      <c r="AAK318" s="66" t="str">
        <f t="shared" si="2094"/>
        <v/>
      </c>
      <c r="AAL318" s="66" t="str">
        <f t="shared" si="2095"/>
        <v/>
      </c>
      <c r="AAM318" s="66" t="str">
        <f t="shared" si="2096"/>
        <v/>
      </c>
      <c r="AAN318" s="66" t="str">
        <f t="shared" si="2097"/>
        <v/>
      </c>
      <c r="AAO318" s="66" t="str">
        <f t="shared" si="2098"/>
        <v/>
      </c>
      <c r="AAP318" s="66" t="str">
        <f t="shared" si="2099"/>
        <v/>
      </c>
      <c r="AAQ318" s="66" t="str">
        <f t="shared" si="2100"/>
        <v/>
      </c>
      <c r="AAR318" s="66" t="str">
        <f t="shared" si="2101"/>
        <v/>
      </c>
      <c r="AAS318" s="66" t="str">
        <f t="shared" si="2102"/>
        <v/>
      </c>
      <c r="AAT318" s="66" t="str">
        <f t="shared" si="2103"/>
        <v/>
      </c>
      <c r="AAU318" s="66" t="str">
        <f t="shared" si="2104"/>
        <v/>
      </c>
      <c r="AAV318" s="66" t="str">
        <f t="shared" si="2105"/>
        <v/>
      </c>
      <c r="AAW318" s="66" t="str">
        <f t="shared" si="2106"/>
        <v/>
      </c>
      <c r="AAX318" s="66" t="str">
        <f t="shared" si="2107"/>
        <v/>
      </c>
      <c r="AAY318" s="66" t="str">
        <f t="shared" si="2108"/>
        <v/>
      </c>
      <c r="AAZ318" s="66" t="str">
        <f t="shared" si="2109"/>
        <v/>
      </c>
      <c r="ABA318" s="66" t="str">
        <f t="shared" si="2110"/>
        <v/>
      </c>
      <c r="ABB318" s="66" t="str">
        <f t="shared" si="2111"/>
        <v/>
      </c>
      <c r="ABC318" s="66" t="str">
        <f t="shared" si="2112"/>
        <v/>
      </c>
      <c r="ABD318" s="66" t="str">
        <f t="shared" si="2113"/>
        <v/>
      </c>
      <c r="ABE318" s="66" t="str">
        <f t="shared" si="2114"/>
        <v/>
      </c>
      <c r="ABF318" s="66" t="str">
        <f t="shared" si="2115"/>
        <v/>
      </c>
      <c r="ABG318" s="66" t="str">
        <f t="shared" si="2116"/>
        <v/>
      </c>
      <c r="ABH318" s="66" t="str">
        <f t="shared" si="2117"/>
        <v/>
      </c>
      <c r="ABI318" s="66" t="str">
        <f t="shared" si="2118"/>
        <v/>
      </c>
      <c r="ABJ318" s="66" t="str">
        <f t="shared" si="2119"/>
        <v/>
      </c>
      <c r="ABK318" s="66" t="str">
        <f t="shared" si="2120"/>
        <v/>
      </c>
      <c r="ABL318" s="66" t="str">
        <f t="shared" si="2121"/>
        <v/>
      </c>
      <c r="ABM318" s="66" t="str">
        <f t="shared" si="2122"/>
        <v/>
      </c>
      <c r="ABN318" s="66" t="str">
        <f t="shared" si="2123"/>
        <v/>
      </c>
      <c r="ABO318" s="66" t="str">
        <f t="shared" si="2124"/>
        <v/>
      </c>
      <c r="ABP318" s="66" t="str">
        <f t="shared" si="2125"/>
        <v/>
      </c>
      <c r="ABQ318" s="66" t="str">
        <f t="shared" si="2126"/>
        <v/>
      </c>
      <c r="ABR318" s="66" t="str">
        <f t="shared" si="2127"/>
        <v/>
      </c>
      <c r="ABS318" s="66" t="str">
        <f t="shared" si="2128"/>
        <v/>
      </c>
      <c r="ABT318" s="66" t="str">
        <f t="shared" si="2129"/>
        <v/>
      </c>
      <c r="ABU318" s="66" t="str">
        <f t="shared" si="2130"/>
        <v/>
      </c>
      <c r="ABV318" s="66" t="str">
        <f t="shared" si="2131"/>
        <v/>
      </c>
      <c r="ABW318" s="66" t="str">
        <f t="shared" si="2132"/>
        <v/>
      </c>
      <c r="ABX318" s="66" t="str">
        <f t="shared" si="2133"/>
        <v/>
      </c>
      <c r="ABY318" s="66" t="str">
        <f t="shared" si="2134"/>
        <v/>
      </c>
      <c r="ABZ318" s="66" t="str">
        <f t="shared" si="2135"/>
        <v/>
      </c>
      <c r="ACA318" s="66" t="str">
        <f t="shared" si="2136"/>
        <v/>
      </c>
      <c r="ACB318" s="66" t="str">
        <f t="shared" si="2137"/>
        <v/>
      </c>
      <c r="ACC318" s="66" t="str">
        <f t="shared" si="2138"/>
        <v/>
      </c>
      <c r="ACD318" s="66" t="str">
        <f t="shared" si="2139"/>
        <v/>
      </c>
      <c r="ACE318" s="66" t="str">
        <f t="shared" si="2140"/>
        <v/>
      </c>
      <c r="ACF318" s="66" t="str">
        <f t="shared" si="2141"/>
        <v/>
      </c>
      <c r="ACG318" s="66" t="str">
        <f t="shared" si="2142"/>
        <v/>
      </c>
      <c r="ACH318" s="66" t="str">
        <f t="shared" si="2143"/>
        <v/>
      </c>
      <c r="ACI318" s="66" t="str">
        <f t="shared" si="2144"/>
        <v/>
      </c>
      <c r="ACJ318" s="66" t="str">
        <f t="shared" si="2145"/>
        <v/>
      </c>
      <c r="ACK318" s="66" t="str">
        <f t="shared" si="2146"/>
        <v/>
      </c>
      <c r="ACL318" s="66" t="str">
        <f t="shared" si="2147"/>
        <v/>
      </c>
      <c r="ACM318" s="66" t="str">
        <f t="shared" ref="ACM318:ACN318" si="2212">IF(AND(ACS$3="Unit", ACL318=""), "", IF(AND(ACS$3="Unit", ACL318="-"),"", IF(ACS$3="Unit", "kg/GJ delivered", IF(AND(NY318&lt;&gt;"", NY318&lt;&gt;"-", NX318="-"),"", IF($H318="","", IF(NX318="nd", "",IF(NX318="&lt;n.a.&gt;", "", IF(NY318="#/MJ", "", IF(NY318="kg/GJ delivered",NX318,IF(NY318="g/MJ delivered",NX318,IF(NY318="kg/MJ delivered",NX318*1000,IF(NY318="mg/MJ delivered",NX318/1000,IF(NY318="g/kg",((NX318)*(1/$I318)*(1/$H318)),IF(NY318="mg/kg",((NX318/1000)*(1/$I318)*(1/$H318)),IF(NY318="mg/MJ delivered",NX318/1000,IF(NY318="-","","Error"))))))))))))))))</f>
        <v/>
      </c>
      <c r="ACN318" s="66" t="str">
        <f t="shared" si="2212"/>
        <v/>
      </c>
      <c r="ACO318" s="66" t="str">
        <f t="shared" si="2149"/>
        <v/>
      </c>
      <c r="ACP318" s="66" t="str">
        <f t="shared" si="2150"/>
        <v/>
      </c>
      <c r="ACQ318" s="66" t="str">
        <f t="shared" si="2151"/>
        <v/>
      </c>
      <c r="ACR318" s="66" t="str">
        <f t="shared" si="2152"/>
        <v/>
      </c>
      <c r="ACS318" s="66" t="str">
        <f t="shared" si="2153"/>
        <v/>
      </c>
      <c r="ACT318" s="66" t="str">
        <f t="shared" si="2154"/>
        <v/>
      </c>
    </row>
    <row r="319" spans="2:774" ht="15.75" customHeight="1" x14ac:dyDescent="0.25">
      <c r="B319" s="66">
        <v>385</v>
      </c>
      <c r="C319" s="66" t="s">
        <v>1287</v>
      </c>
      <c r="D319" s="66" t="s">
        <v>1679</v>
      </c>
      <c r="E319" s="156" t="s">
        <v>63</v>
      </c>
      <c r="F319" s="66" t="s">
        <v>1831</v>
      </c>
      <c r="G319" s="157" t="s">
        <v>492</v>
      </c>
      <c r="H319" s="126">
        <v>0.48</v>
      </c>
      <c r="I319" s="130">
        <f>'Heating Values'!D15</f>
        <v>42.86</v>
      </c>
      <c r="J319" s="66" t="str">
        <f t="shared" si="2201"/>
        <v>Kerosene, Pressure, Improved, IN</v>
      </c>
      <c r="K319" s="66" t="s">
        <v>1254</v>
      </c>
      <c r="L319" s="161"/>
      <c r="M319" s="161"/>
      <c r="N319" s="161"/>
      <c r="O319" s="66" t="s">
        <v>1188</v>
      </c>
      <c r="P319" s="66" t="str">
        <f t="shared" si="2205"/>
        <v>IN</v>
      </c>
      <c r="Q319" s="66" t="s">
        <v>2</v>
      </c>
      <c r="R319" s="162">
        <v>62</v>
      </c>
      <c r="S319" s="158" t="s">
        <v>523</v>
      </c>
      <c r="T319" s="158" t="s">
        <v>128</v>
      </c>
      <c r="U319" s="158" t="s">
        <v>128</v>
      </c>
      <c r="V319" s="158" t="s">
        <v>128</v>
      </c>
      <c r="W319" s="158" t="s">
        <v>128</v>
      </c>
      <c r="X319" s="158" t="s">
        <v>128</v>
      </c>
      <c r="Y319" s="158" t="s">
        <v>128</v>
      </c>
      <c r="Z319" s="158" t="s">
        <v>128</v>
      </c>
      <c r="AA319" s="158" t="s">
        <v>128</v>
      </c>
      <c r="AB319" s="158" t="s">
        <v>128</v>
      </c>
      <c r="AC319" s="158" t="s">
        <v>128</v>
      </c>
      <c r="AD319" s="158" t="s">
        <v>128</v>
      </c>
      <c r="AE319" s="158" t="s">
        <v>128</v>
      </c>
      <c r="AF319" s="158" t="s">
        <v>128</v>
      </c>
      <c r="AG319" s="158" t="s">
        <v>128</v>
      </c>
      <c r="AH319" s="158" t="s">
        <v>128</v>
      </c>
      <c r="AI319" s="158" t="s">
        <v>128</v>
      </c>
      <c r="AJ319" s="158" t="s">
        <v>128</v>
      </c>
      <c r="AK319" s="158" t="s">
        <v>128</v>
      </c>
      <c r="AL319" s="158" t="s">
        <v>128</v>
      </c>
      <c r="AM319" s="158" t="s">
        <v>128</v>
      </c>
      <c r="AN319" s="158" t="s">
        <v>128</v>
      </c>
      <c r="AO319" s="158" t="s">
        <v>128</v>
      </c>
      <c r="AP319" s="158" t="s">
        <v>128</v>
      </c>
      <c r="AQ319" s="158" t="s">
        <v>128</v>
      </c>
      <c r="AR319" s="158" t="s">
        <v>128</v>
      </c>
      <c r="AS319" s="158" t="s">
        <v>128</v>
      </c>
      <c r="AT319" s="158" t="s">
        <v>128</v>
      </c>
      <c r="AU319" s="158" t="s">
        <v>128</v>
      </c>
      <c r="AV319" s="158" t="s">
        <v>128</v>
      </c>
      <c r="AW319" s="158" t="s">
        <v>128</v>
      </c>
      <c r="AX319" s="158" t="s">
        <v>128</v>
      </c>
      <c r="AY319" s="158" t="s">
        <v>128</v>
      </c>
      <c r="AZ319" s="158" t="s">
        <v>128</v>
      </c>
      <c r="BA319" s="158" t="s">
        <v>128</v>
      </c>
      <c r="BB319" s="158" t="s">
        <v>128</v>
      </c>
      <c r="BC319" s="158" t="s">
        <v>128</v>
      </c>
      <c r="BD319" s="158" t="s">
        <v>128</v>
      </c>
      <c r="BE319" s="158" t="s">
        <v>128</v>
      </c>
      <c r="BF319" s="158" t="s">
        <v>128</v>
      </c>
      <c r="BG319" s="158" t="s">
        <v>128</v>
      </c>
      <c r="BH319" s="158" t="s">
        <v>128</v>
      </c>
      <c r="BI319" s="158" t="s">
        <v>128</v>
      </c>
      <c r="BJ319" s="158" t="s">
        <v>128</v>
      </c>
      <c r="BK319" s="158" t="s">
        <v>128</v>
      </c>
      <c r="BL319" s="158" t="s">
        <v>128</v>
      </c>
      <c r="BM319" s="158" t="s">
        <v>128</v>
      </c>
      <c r="BN319" s="158" t="s">
        <v>128</v>
      </c>
      <c r="BO319" s="158" t="s">
        <v>128</v>
      </c>
      <c r="BP319" s="158" t="s">
        <v>128</v>
      </c>
      <c r="BQ319" s="158" t="s">
        <v>128</v>
      </c>
      <c r="BR319" s="158" t="s">
        <v>128</v>
      </c>
      <c r="BS319" s="158" t="s">
        <v>128</v>
      </c>
      <c r="BT319" s="158" t="s">
        <v>128</v>
      </c>
      <c r="BU319" s="158" t="s">
        <v>128</v>
      </c>
      <c r="BV319" s="158" t="s">
        <v>128</v>
      </c>
      <c r="BW319" s="158" t="s">
        <v>128</v>
      </c>
      <c r="BX319" s="158" t="s">
        <v>128</v>
      </c>
      <c r="BY319" s="158" t="s">
        <v>128</v>
      </c>
      <c r="BZ319" s="158" t="s">
        <v>128</v>
      </c>
      <c r="CA319" s="158" t="s">
        <v>128</v>
      </c>
      <c r="CB319" s="158" t="s">
        <v>128</v>
      </c>
      <c r="CC319" s="158" t="s">
        <v>128</v>
      </c>
      <c r="CD319" s="158" t="s">
        <v>128</v>
      </c>
      <c r="CE319" s="158" t="s">
        <v>128</v>
      </c>
      <c r="CF319" s="158" t="s">
        <v>128</v>
      </c>
      <c r="CG319" s="158" t="s">
        <v>128</v>
      </c>
      <c r="CH319" s="158" t="s">
        <v>128</v>
      </c>
      <c r="CI319" s="158" t="s">
        <v>128</v>
      </c>
      <c r="CJ319" s="158" t="s">
        <v>128</v>
      </c>
      <c r="CK319" s="158" t="s">
        <v>128</v>
      </c>
      <c r="CL319" s="158" t="s">
        <v>128</v>
      </c>
      <c r="CM319" s="158" t="s">
        <v>128</v>
      </c>
      <c r="CN319" s="158" t="s">
        <v>128</v>
      </c>
      <c r="CO319" s="158" t="s">
        <v>128</v>
      </c>
      <c r="CP319" s="158" t="s">
        <v>128</v>
      </c>
      <c r="CQ319" s="158" t="s">
        <v>128</v>
      </c>
      <c r="CR319" s="158" t="s">
        <v>128</v>
      </c>
      <c r="CS319" s="158" t="s">
        <v>128</v>
      </c>
      <c r="CT319" s="158" t="s">
        <v>128</v>
      </c>
      <c r="CU319" s="158" t="s">
        <v>128</v>
      </c>
      <c r="CV319" s="158" t="s">
        <v>128</v>
      </c>
      <c r="CW319" s="158" t="s">
        <v>128</v>
      </c>
      <c r="CX319" s="158" t="s">
        <v>128</v>
      </c>
      <c r="CY319" s="158" t="s">
        <v>128</v>
      </c>
      <c r="CZ319" s="158" t="s">
        <v>128</v>
      </c>
      <c r="DA319" s="158" t="s">
        <v>128</v>
      </c>
      <c r="DB319" s="158" t="s">
        <v>128</v>
      </c>
      <c r="DC319" s="158" t="s">
        <v>128</v>
      </c>
      <c r="DD319" s="158" t="s">
        <v>128</v>
      </c>
      <c r="DE319" s="158" t="s">
        <v>128</v>
      </c>
      <c r="DF319" s="158" t="s">
        <v>128</v>
      </c>
      <c r="DG319" s="158" t="s">
        <v>128</v>
      </c>
      <c r="DH319" s="158" t="s">
        <v>128</v>
      </c>
      <c r="DI319" s="158" t="s">
        <v>128</v>
      </c>
      <c r="DJ319" s="158" t="s">
        <v>128</v>
      </c>
      <c r="DK319" s="158" t="s">
        <v>128</v>
      </c>
      <c r="DL319" s="158" t="s">
        <v>128</v>
      </c>
      <c r="DM319" s="158" t="s">
        <v>128</v>
      </c>
      <c r="DN319" s="158" t="s">
        <v>128</v>
      </c>
      <c r="DO319" s="158" t="s">
        <v>128</v>
      </c>
      <c r="DP319" s="158" t="s">
        <v>128</v>
      </c>
      <c r="DQ319" s="158" t="s">
        <v>128</v>
      </c>
      <c r="DR319" s="158" t="s">
        <v>128</v>
      </c>
      <c r="DS319" s="158" t="s">
        <v>128</v>
      </c>
      <c r="DT319" s="158" t="s">
        <v>128</v>
      </c>
      <c r="DU319" s="158" t="s">
        <v>128</v>
      </c>
      <c r="DV319" s="158" t="s">
        <v>128</v>
      </c>
      <c r="DW319" s="158" t="s">
        <v>128</v>
      </c>
      <c r="DX319" s="158" t="s">
        <v>128</v>
      </c>
      <c r="DY319" s="158" t="s">
        <v>128</v>
      </c>
      <c r="DZ319" s="158" t="s">
        <v>128</v>
      </c>
      <c r="EA319" s="158" t="s">
        <v>128</v>
      </c>
      <c r="EB319" s="158" t="s">
        <v>128</v>
      </c>
      <c r="EC319" s="158" t="s">
        <v>128</v>
      </c>
      <c r="ED319" s="158" t="s">
        <v>128</v>
      </c>
      <c r="EE319" s="158" t="s">
        <v>128</v>
      </c>
      <c r="EF319" s="158" t="s">
        <v>128</v>
      </c>
      <c r="EG319" s="158" t="s">
        <v>128</v>
      </c>
      <c r="EH319" s="158" t="s">
        <v>128</v>
      </c>
      <c r="EI319" s="158" t="s">
        <v>128</v>
      </c>
      <c r="EJ319" s="158" t="s">
        <v>128</v>
      </c>
      <c r="EK319" s="158" t="s">
        <v>128</v>
      </c>
      <c r="EL319" s="158" t="s">
        <v>128</v>
      </c>
      <c r="EM319" s="158" t="s">
        <v>128</v>
      </c>
      <c r="EN319" s="158" t="s">
        <v>128</v>
      </c>
      <c r="EO319" s="158" t="s">
        <v>128</v>
      </c>
      <c r="EP319" s="158" t="s">
        <v>128</v>
      </c>
      <c r="EQ319" s="158" t="s">
        <v>128</v>
      </c>
      <c r="ER319" s="158" t="s">
        <v>128</v>
      </c>
      <c r="ES319" s="158" t="s">
        <v>128</v>
      </c>
      <c r="ET319" s="158" t="s">
        <v>128</v>
      </c>
      <c r="EU319" s="158" t="s">
        <v>128</v>
      </c>
      <c r="EV319" s="158" t="s">
        <v>128</v>
      </c>
      <c r="EW319" s="158" t="s">
        <v>128</v>
      </c>
      <c r="EX319" s="158" t="s">
        <v>128</v>
      </c>
      <c r="EY319" s="158" t="s">
        <v>128</v>
      </c>
      <c r="EZ319" s="158" t="s">
        <v>128</v>
      </c>
      <c r="FA319" s="158" t="s">
        <v>128</v>
      </c>
      <c r="FB319" s="158" t="s">
        <v>128</v>
      </c>
      <c r="FC319" s="158" t="s">
        <v>128</v>
      </c>
      <c r="FD319" s="158" t="s">
        <v>128</v>
      </c>
      <c r="FE319" s="158" t="s">
        <v>128</v>
      </c>
      <c r="FF319" s="158" t="s">
        <v>128</v>
      </c>
      <c r="FG319" s="158" t="s">
        <v>128</v>
      </c>
      <c r="FH319" s="158" t="s">
        <v>128</v>
      </c>
      <c r="FI319" s="158" t="s">
        <v>128</v>
      </c>
      <c r="FJ319" s="158" t="s">
        <v>128</v>
      </c>
      <c r="FK319" s="158" t="s">
        <v>128</v>
      </c>
      <c r="FL319" s="158" t="s">
        <v>128</v>
      </c>
      <c r="FM319" s="158" t="s">
        <v>128</v>
      </c>
      <c r="FN319" s="158" t="s">
        <v>128</v>
      </c>
      <c r="FO319" s="158" t="s">
        <v>128</v>
      </c>
      <c r="FP319" s="158" t="s">
        <v>128</v>
      </c>
      <c r="FQ319" s="158" t="s">
        <v>128</v>
      </c>
      <c r="FR319" s="158" t="s">
        <v>128</v>
      </c>
      <c r="FS319" s="158" t="s">
        <v>128</v>
      </c>
      <c r="FT319" s="158" t="s">
        <v>128</v>
      </c>
      <c r="FU319" s="158" t="s">
        <v>128</v>
      </c>
      <c r="FV319" s="158" t="s">
        <v>128</v>
      </c>
      <c r="FW319" s="158" t="s">
        <v>128</v>
      </c>
      <c r="FX319" s="158" t="s">
        <v>128</v>
      </c>
      <c r="FY319" s="158" t="s">
        <v>128</v>
      </c>
      <c r="FZ319" s="158" t="s">
        <v>128</v>
      </c>
      <c r="GA319" s="158" t="s">
        <v>128</v>
      </c>
      <c r="GB319" s="158" t="s">
        <v>128</v>
      </c>
      <c r="GC319" s="158" t="s">
        <v>128</v>
      </c>
      <c r="GD319" s="158" t="s">
        <v>128</v>
      </c>
      <c r="GE319" s="158" t="s">
        <v>128</v>
      </c>
      <c r="GF319" s="158" t="s">
        <v>128</v>
      </c>
      <c r="GG319" s="158" t="s">
        <v>128</v>
      </c>
      <c r="GH319" s="158" t="s">
        <v>128</v>
      </c>
      <c r="GI319" s="158" t="s">
        <v>128</v>
      </c>
      <c r="GJ319" s="158" t="s">
        <v>128</v>
      </c>
      <c r="GK319" s="158" t="s">
        <v>128</v>
      </c>
      <c r="GL319" s="158" t="s">
        <v>128</v>
      </c>
      <c r="GM319" s="158" t="s">
        <v>128</v>
      </c>
      <c r="GN319" s="158" t="s">
        <v>128</v>
      </c>
      <c r="GO319" s="158" t="s">
        <v>128</v>
      </c>
      <c r="GP319" s="158" t="s">
        <v>128</v>
      </c>
      <c r="GQ319" s="158" t="s">
        <v>128</v>
      </c>
      <c r="GR319" s="158" t="s">
        <v>128</v>
      </c>
      <c r="GS319" s="158" t="s">
        <v>128</v>
      </c>
      <c r="GT319" s="158" t="s">
        <v>128</v>
      </c>
      <c r="GU319" s="158" t="s">
        <v>128</v>
      </c>
      <c r="GV319" s="158" t="s">
        <v>128</v>
      </c>
      <c r="GW319" s="158" t="s">
        <v>128</v>
      </c>
      <c r="GX319" s="158" t="s">
        <v>128</v>
      </c>
      <c r="GY319" s="158" t="s">
        <v>128</v>
      </c>
      <c r="GZ319" s="158" t="s">
        <v>128</v>
      </c>
      <c r="HA319" s="158" t="s">
        <v>128</v>
      </c>
      <c r="HB319" s="158" t="s">
        <v>128</v>
      </c>
      <c r="HC319" s="158" t="s">
        <v>128</v>
      </c>
      <c r="HD319" s="158" t="s">
        <v>128</v>
      </c>
      <c r="HE319" s="158" t="s">
        <v>128</v>
      </c>
      <c r="HF319" s="158" t="s">
        <v>128</v>
      </c>
      <c r="HG319" s="158" t="s">
        <v>128</v>
      </c>
      <c r="HH319" s="158" t="s">
        <v>128</v>
      </c>
      <c r="HI319" s="158" t="s">
        <v>128</v>
      </c>
      <c r="HJ319" s="158" t="s">
        <v>128</v>
      </c>
      <c r="HK319" s="158" t="s">
        <v>128</v>
      </c>
      <c r="HL319" s="158" t="s">
        <v>128</v>
      </c>
      <c r="HM319" s="158" t="s">
        <v>128</v>
      </c>
      <c r="HN319" s="158" t="s">
        <v>128</v>
      </c>
      <c r="HO319" s="158" t="s">
        <v>128</v>
      </c>
      <c r="HP319" s="158" t="s">
        <v>128</v>
      </c>
      <c r="HQ319" s="158" t="s">
        <v>128</v>
      </c>
      <c r="HR319" s="158" t="s">
        <v>128</v>
      </c>
      <c r="HS319" s="158" t="s">
        <v>128</v>
      </c>
      <c r="HT319" s="158" t="s">
        <v>128</v>
      </c>
      <c r="HU319" s="158" t="s">
        <v>128</v>
      </c>
      <c r="HV319" s="158" t="s">
        <v>128</v>
      </c>
      <c r="HW319" s="158" t="s">
        <v>128</v>
      </c>
      <c r="HX319" s="158" t="s">
        <v>128</v>
      </c>
      <c r="HY319" s="158" t="s">
        <v>128</v>
      </c>
      <c r="HZ319" s="158" t="s">
        <v>128</v>
      </c>
      <c r="IA319" s="158" t="s">
        <v>128</v>
      </c>
      <c r="IB319" s="158" t="s">
        <v>128</v>
      </c>
      <c r="IC319" s="158" t="s">
        <v>128</v>
      </c>
      <c r="ID319" s="158" t="s">
        <v>128</v>
      </c>
      <c r="IE319" s="158" t="s">
        <v>128</v>
      </c>
      <c r="IF319" s="158" t="s">
        <v>128</v>
      </c>
      <c r="IG319" s="158" t="s">
        <v>128</v>
      </c>
      <c r="IH319" s="158" t="s">
        <v>128</v>
      </c>
      <c r="II319" s="158" t="s">
        <v>128</v>
      </c>
      <c r="IJ319" s="158" t="s">
        <v>128</v>
      </c>
      <c r="IK319" s="158" t="s">
        <v>128</v>
      </c>
      <c r="IL319" s="158" t="s">
        <v>128</v>
      </c>
      <c r="IM319" s="158" t="s">
        <v>128</v>
      </c>
      <c r="IN319" s="158" t="s">
        <v>128</v>
      </c>
      <c r="IO319" s="158" t="s">
        <v>128</v>
      </c>
      <c r="IP319" s="158" t="s">
        <v>128</v>
      </c>
      <c r="IQ319" s="158" t="s">
        <v>128</v>
      </c>
      <c r="IR319" s="158" t="s">
        <v>128</v>
      </c>
      <c r="IS319" s="158" t="s">
        <v>128</v>
      </c>
      <c r="IT319" s="158" t="s">
        <v>128</v>
      </c>
      <c r="IU319" s="158" t="s">
        <v>128</v>
      </c>
      <c r="IV319" s="158" t="s">
        <v>128</v>
      </c>
      <c r="IW319" s="158" t="s">
        <v>128</v>
      </c>
      <c r="IX319" s="158" t="s">
        <v>128</v>
      </c>
      <c r="IY319" s="158" t="s">
        <v>128</v>
      </c>
      <c r="IZ319" s="158" t="s">
        <v>128</v>
      </c>
      <c r="JA319" s="158" t="s">
        <v>128</v>
      </c>
      <c r="JB319" s="158" t="s">
        <v>128</v>
      </c>
      <c r="JC319" s="158" t="s">
        <v>128</v>
      </c>
      <c r="JD319" s="158" t="s">
        <v>128</v>
      </c>
      <c r="JE319" s="158" t="s">
        <v>128</v>
      </c>
      <c r="JF319" s="158" t="s">
        <v>128</v>
      </c>
      <c r="JG319" s="158" t="s">
        <v>128</v>
      </c>
      <c r="JH319" s="158" t="s">
        <v>128</v>
      </c>
      <c r="JI319" s="158" t="s">
        <v>128</v>
      </c>
      <c r="JJ319" s="158" t="s">
        <v>128</v>
      </c>
      <c r="JK319" s="158" t="s">
        <v>128</v>
      </c>
      <c r="JL319" s="158" t="s">
        <v>128</v>
      </c>
      <c r="JM319" s="158" t="s">
        <v>128</v>
      </c>
      <c r="JN319" s="158" t="s">
        <v>128</v>
      </c>
      <c r="JO319" s="158" t="s">
        <v>128</v>
      </c>
      <c r="JP319" s="158" t="s">
        <v>128</v>
      </c>
      <c r="JQ319" s="158" t="s">
        <v>128</v>
      </c>
      <c r="JR319" s="158" t="s">
        <v>128</v>
      </c>
      <c r="JS319" s="158" t="s">
        <v>128</v>
      </c>
      <c r="JT319" s="158" t="s">
        <v>128</v>
      </c>
      <c r="JU319" s="158" t="s">
        <v>128</v>
      </c>
      <c r="JV319" s="158" t="s">
        <v>128</v>
      </c>
      <c r="JW319" s="158" t="s">
        <v>128</v>
      </c>
      <c r="JX319" s="158" t="s">
        <v>128</v>
      </c>
      <c r="JY319" s="158" t="s">
        <v>128</v>
      </c>
      <c r="JZ319" s="158" t="s">
        <v>128</v>
      </c>
      <c r="KA319" s="158" t="s">
        <v>128</v>
      </c>
      <c r="KB319" s="158" t="s">
        <v>128</v>
      </c>
      <c r="KC319" s="158" t="s">
        <v>128</v>
      </c>
      <c r="KD319" s="158" t="s">
        <v>128</v>
      </c>
      <c r="KE319" s="158" t="s">
        <v>128</v>
      </c>
      <c r="KF319" s="158" t="s">
        <v>128</v>
      </c>
      <c r="KG319" s="158" t="s">
        <v>128</v>
      </c>
      <c r="KH319" s="158" t="s">
        <v>128</v>
      </c>
      <c r="KI319" s="158" t="s">
        <v>128</v>
      </c>
      <c r="KJ319" s="158" t="s">
        <v>128</v>
      </c>
      <c r="KK319" s="158" t="s">
        <v>128</v>
      </c>
      <c r="KL319" s="158" t="s">
        <v>128</v>
      </c>
      <c r="KM319" s="158" t="s">
        <v>128</v>
      </c>
      <c r="KN319" s="158" t="s">
        <v>128</v>
      </c>
      <c r="KO319" s="158" t="s">
        <v>128</v>
      </c>
      <c r="KP319" s="158" t="s">
        <v>128</v>
      </c>
      <c r="KQ319" s="158" t="s">
        <v>128</v>
      </c>
      <c r="KR319" s="158" t="s">
        <v>128</v>
      </c>
      <c r="KS319" s="158" t="s">
        <v>128</v>
      </c>
      <c r="KT319" s="158" t="s">
        <v>128</v>
      </c>
      <c r="KU319" s="158" t="s">
        <v>128</v>
      </c>
      <c r="KV319" s="158" t="s">
        <v>128</v>
      </c>
      <c r="KW319" s="158" t="s">
        <v>128</v>
      </c>
      <c r="KX319" s="158" t="s">
        <v>128</v>
      </c>
      <c r="KY319" s="158" t="s">
        <v>128</v>
      </c>
      <c r="KZ319" s="158" t="s">
        <v>128</v>
      </c>
      <c r="LA319" s="158" t="s">
        <v>128</v>
      </c>
      <c r="LB319" s="158" t="s">
        <v>128</v>
      </c>
      <c r="LC319" s="158" t="s">
        <v>128</v>
      </c>
      <c r="LD319" s="158" t="s">
        <v>128</v>
      </c>
      <c r="LE319" s="158" t="s">
        <v>128</v>
      </c>
      <c r="LF319" s="158" t="s">
        <v>128</v>
      </c>
      <c r="LG319" s="158" t="s">
        <v>128</v>
      </c>
      <c r="LH319" s="158" t="s">
        <v>128</v>
      </c>
      <c r="LI319" s="158" t="s">
        <v>128</v>
      </c>
      <c r="LJ319" s="158" t="s">
        <v>128</v>
      </c>
      <c r="LK319" s="158" t="s">
        <v>128</v>
      </c>
      <c r="LL319" s="158" t="s">
        <v>128</v>
      </c>
      <c r="LM319" s="158" t="s">
        <v>128</v>
      </c>
      <c r="LN319" s="158" t="s">
        <v>128</v>
      </c>
      <c r="LO319" s="158" t="s">
        <v>128</v>
      </c>
      <c r="LP319" s="158" t="s">
        <v>128</v>
      </c>
      <c r="LQ319" s="158" t="s">
        <v>128</v>
      </c>
      <c r="LR319" s="158" t="s">
        <v>128</v>
      </c>
      <c r="LS319" s="158" t="s">
        <v>128</v>
      </c>
      <c r="LT319" s="158" t="s">
        <v>128</v>
      </c>
      <c r="LU319" s="158" t="s">
        <v>128</v>
      </c>
      <c r="LV319" s="158" t="s">
        <v>128</v>
      </c>
      <c r="LW319" s="158" t="s">
        <v>128</v>
      </c>
      <c r="LX319" s="158" t="s">
        <v>128</v>
      </c>
      <c r="LY319" s="158" t="s">
        <v>128</v>
      </c>
      <c r="LZ319" s="158" t="s">
        <v>128</v>
      </c>
      <c r="MA319" s="158" t="s">
        <v>128</v>
      </c>
      <c r="MB319" s="158" t="s">
        <v>128</v>
      </c>
      <c r="MC319" s="158" t="s">
        <v>128</v>
      </c>
      <c r="MD319" s="158" t="s">
        <v>128</v>
      </c>
      <c r="ME319" s="158" t="s">
        <v>128</v>
      </c>
      <c r="MF319" s="158" t="s">
        <v>128</v>
      </c>
      <c r="MG319" s="158" t="s">
        <v>128</v>
      </c>
      <c r="MH319" s="158" t="s">
        <v>128</v>
      </c>
      <c r="MI319" s="158" t="s">
        <v>128</v>
      </c>
      <c r="MJ319" s="158" t="s">
        <v>128</v>
      </c>
      <c r="MK319" s="158" t="s">
        <v>128</v>
      </c>
      <c r="ML319" s="158" t="s">
        <v>128</v>
      </c>
      <c r="MM319" s="158" t="s">
        <v>128</v>
      </c>
      <c r="MN319" s="158" t="s">
        <v>128</v>
      </c>
      <c r="MO319" s="158" t="s">
        <v>128</v>
      </c>
      <c r="MP319" s="158" t="s">
        <v>128</v>
      </c>
      <c r="MQ319" s="158" t="s">
        <v>128</v>
      </c>
      <c r="MR319" s="158" t="s">
        <v>128</v>
      </c>
      <c r="MS319" s="158" t="s">
        <v>128</v>
      </c>
      <c r="MT319" s="158" t="s">
        <v>128</v>
      </c>
      <c r="MU319" s="158" t="s">
        <v>128</v>
      </c>
      <c r="MV319" s="158" t="s">
        <v>128</v>
      </c>
      <c r="MW319" s="158" t="s">
        <v>128</v>
      </c>
      <c r="MX319" s="158" t="s">
        <v>128</v>
      </c>
      <c r="MY319" s="158" t="s">
        <v>128</v>
      </c>
      <c r="MZ319" s="158" t="s">
        <v>128</v>
      </c>
      <c r="NA319" s="158" t="s">
        <v>128</v>
      </c>
      <c r="NB319" s="158" t="s">
        <v>128</v>
      </c>
      <c r="NC319" s="158" t="s">
        <v>128</v>
      </c>
      <c r="ND319" s="158" t="s">
        <v>128</v>
      </c>
      <c r="NE319" s="158" t="s">
        <v>128</v>
      </c>
      <c r="NF319" s="158" t="s">
        <v>128</v>
      </c>
      <c r="NG319" s="158" t="s">
        <v>128</v>
      </c>
      <c r="NH319" s="158" t="s">
        <v>128</v>
      </c>
      <c r="NI319" s="158" t="s">
        <v>128</v>
      </c>
      <c r="NJ319" s="158" t="s">
        <v>128</v>
      </c>
      <c r="NK319" s="158" t="s">
        <v>128</v>
      </c>
      <c r="NL319" s="158" t="s">
        <v>128</v>
      </c>
      <c r="NM319" s="158" t="s">
        <v>128</v>
      </c>
      <c r="NN319" s="158" t="s">
        <v>128</v>
      </c>
      <c r="NO319" s="158" t="s">
        <v>128</v>
      </c>
      <c r="NP319" s="158" t="s">
        <v>128</v>
      </c>
      <c r="NQ319" s="158" t="s">
        <v>128</v>
      </c>
      <c r="NR319" s="158" t="s">
        <v>128</v>
      </c>
      <c r="NS319" s="158" t="s">
        <v>128</v>
      </c>
      <c r="NT319" s="158" t="s">
        <v>128</v>
      </c>
      <c r="NU319" s="158" t="s">
        <v>128</v>
      </c>
      <c r="NV319" s="158" t="s">
        <v>128</v>
      </c>
      <c r="NW319" s="158" t="s">
        <v>128</v>
      </c>
      <c r="NX319" s="158" t="s">
        <v>128</v>
      </c>
      <c r="NY319" s="158" t="s">
        <v>128</v>
      </c>
      <c r="NZ319" s="158" t="s">
        <v>128</v>
      </c>
      <c r="OA319" s="158" t="s">
        <v>128</v>
      </c>
      <c r="OB319" s="158" t="s">
        <v>128</v>
      </c>
      <c r="OC319" s="158" t="s">
        <v>128</v>
      </c>
      <c r="OD319" s="158" t="s">
        <v>128</v>
      </c>
      <c r="OE319" s="170" t="s">
        <v>128</v>
      </c>
      <c r="OF319" s="181"/>
      <c r="OG319" s="175">
        <f t="shared" si="1778"/>
        <v>3.013687976357132</v>
      </c>
      <c r="OH319" s="66" t="str">
        <f t="shared" si="1779"/>
        <v>kg/GJ delivered</v>
      </c>
      <c r="OI319" s="66" t="str">
        <f t="shared" si="1780"/>
        <v/>
      </c>
      <c r="OJ319" s="66" t="str">
        <f t="shared" si="1781"/>
        <v/>
      </c>
      <c r="OK319" s="66" t="str">
        <f t="shared" si="1782"/>
        <v/>
      </c>
      <c r="OL319" s="66" t="str">
        <f t="shared" si="1783"/>
        <v/>
      </c>
      <c r="OM319" s="66" t="str">
        <f t="shared" si="1784"/>
        <v/>
      </c>
      <c r="ON319" s="66" t="str">
        <f t="shared" si="1785"/>
        <v/>
      </c>
      <c r="OO319" s="66" t="str">
        <f t="shared" si="1786"/>
        <v/>
      </c>
      <c r="OP319" s="66" t="str">
        <f t="shared" si="1787"/>
        <v/>
      </c>
      <c r="OQ319" s="66" t="str">
        <f t="shared" si="1788"/>
        <v/>
      </c>
      <c r="OR319" s="66" t="str">
        <f t="shared" si="1789"/>
        <v/>
      </c>
      <c r="OS319" s="66" t="str">
        <f t="shared" si="1790"/>
        <v/>
      </c>
      <c r="OT319" s="66" t="str">
        <f t="shared" si="1791"/>
        <v/>
      </c>
      <c r="OU319" s="66" t="str">
        <f t="shared" si="1792"/>
        <v/>
      </c>
      <c r="OV319" s="66" t="str">
        <f t="shared" si="1793"/>
        <v/>
      </c>
      <c r="OW319" s="66" t="str">
        <f t="shared" si="1794"/>
        <v/>
      </c>
      <c r="OX319" s="66" t="str">
        <f t="shared" si="1795"/>
        <v/>
      </c>
      <c r="OY319" s="66" t="str">
        <f t="shared" si="1796"/>
        <v/>
      </c>
      <c r="OZ319" s="66" t="str">
        <f t="shared" si="1797"/>
        <v/>
      </c>
      <c r="PA319" s="66" t="str">
        <f t="shared" si="1798"/>
        <v/>
      </c>
      <c r="PB319" s="66" t="str">
        <f t="shared" si="1799"/>
        <v/>
      </c>
      <c r="PC319" s="66" t="str">
        <f t="shared" si="1800"/>
        <v/>
      </c>
      <c r="PD319" s="66" t="str">
        <f t="shared" si="1801"/>
        <v/>
      </c>
      <c r="PE319" s="66" t="str">
        <f t="shared" si="1802"/>
        <v/>
      </c>
      <c r="PF319" s="66" t="str">
        <f t="shared" si="1803"/>
        <v/>
      </c>
      <c r="PG319" s="66" t="str">
        <f t="shared" si="1804"/>
        <v/>
      </c>
      <c r="PH319" s="66" t="str">
        <f t="shared" si="1805"/>
        <v/>
      </c>
      <c r="PI319" s="66" t="str">
        <f t="shared" si="1806"/>
        <v/>
      </c>
      <c r="PJ319" s="66" t="str">
        <f t="shared" si="1807"/>
        <v/>
      </c>
      <c r="PK319" s="66" t="str">
        <f t="shared" si="1808"/>
        <v/>
      </c>
      <c r="PL319" s="66" t="str">
        <f t="shared" si="1809"/>
        <v/>
      </c>
      <c r="PM319" s="66" t="str">
        <f t="shared" si="1810"/>
        <v/>
      </c>
      <c r="PN319" s="66" t="str">
        <f t="shared" si="1811"/>
        <v/>
      </c>
      <c r="PO319" s="66" t="str">
        <f t="shared" si="1812"/>
        <v/>
      </c>
      <c r="PP319" s="66" t="str">
        <f t="shared" si="1813"/>
        <v/>
      </c>
      <c r="PQ319" s="66" t="str">
        <f t="shared" si="1814"/>
        <v/>
      </c>
      <c r="PR319" s="66" t="str">
        <f t="shared" si="1815"/>
        <v/>
      </c>
      <c r="PS319" s="66" t="str">
        <f t="shared" si="1816"/>
        <v/>
      </c>
      <c r="PT319" s="66" t="str">
        <f t="shared" si="1817"/>
        <v/>
      </c>
      <c r="PU319" s="66" t="str">
        <f t="shared" si="1818"/>
        <v/>
      </c>
      <c r="PV319" s="66" t="str">
        <f t="shared" si="1819"/>
        <v/>
      </c>
      <c r="PW319" s="66" t="str">
        <f t="shared" si="1820"/>
        <v/>
      </c>
      <c r="PX319" s="66" t="str">
        <f t="shared" si="1821"/>
        <v/>
      </c>
      <c r="PY319" s="66" t="str">
        <f t="shared" si="1822"/>
        <v/>
      </c>
      <c r="PZ319" s="66" t="str">
        <f t="shared" si="1823"/>
        <v/>
      </c>
      <c r="QA319" s="66" t="str">
        <f t="shared" si="1824"/>
        <v/>
      </c>
      <c r="QB319" s="66" t="str">
        <f t="shared" si="1825"/>
        <v/>
      </c>
      <c r="QC319" s="66" t="str">
        <f t="shared" si="1826"/>
        <v/>
      </c>
      <c r="QD319" s="66" t="str">
        <f t="shared" si="1827"/>
        <v/>
      </c>
      <c r="QE319" s="66" t="str">
        <f t="shared" si="1828"/>
        <v/>
      </c>
      <c r="QF319" s="66" t="str">
        <f t="shared" si="1829"/>
        <v/>
      </c>
      <c r="QG319" s="66" t="str">
        <f t="shared" si="1830"/>
        <v/>
      </c>
      <c r="QH319" s="66" t="str">
        <f t="shared" si="1831"/>
        <v/>
      </c>
      <c r="QI319" s="66" t="str">
        <f t="shared" si="1832"/>
        <v/>
      </c>
      <c r="QJ319" s="66" t="str">
        <f t="shared" si="1833"/>
        <v/>
      </c>
      <c r="QK319" s="66" t="str">
        <f t="shared" si="1834"/>
        <v/>
      </c>
      <c r="QL319" s="66" t="str">
        <f t="shared" si="1835"/>
        <v/>
      </c>
      <c r="QM319" s="66" t="str">
        <f t="shared" si="1836"/>
        <v/>
      </c>
      <c r="QN319" s="66" t="str">
        <f t="shared" si="1837"/>
        <v/>
      </c>
      <c r="QO319" s="66" t="str">
        <f t="shared" si="1838"/>
        <v/>
      </c>
      <c r="QP319" s="66" t="str">
        <f t="shared" si="1839"/>
        <v/>
      </c>
      <c r="QQ319" s="66" t="str">
        <f t="shared" si="1840"/>
        <v/>
      </c>
      <c r="QR319" s="66" t="str">
        <f t="shared" si="1841"/>
        <v/>
      </c>
      <c r="QS319" s="66" t="str">
        <f t="shared" si="1842"/>
        <v/>
      </c>
      <c r="QT319" s="66" t="str">
        <f t="shared" si="1843"/>
        <v/>
      </c>
      <c r="QU319" s="66" t="str">
        <f t="shared" si="1844"/>
        <v/>
      </c>
      <c r="QV319" s="66" t="str">
        <f t="shared" si="1845"/>
        <v/>
      </c>
      <c r="QW319" s="66" t="str">
        <f t="shared" si="1846"/>
        <v/>
      </c>
      <c r="QX319" s="66" t="str">
        <f t="shared" si="1847"/>
        <v/>
      </c>
      <c r="QY319" s="66" t="str">
        <f t="shared" si="1848"/>
        <v/>
      </c>
      <c r="QZ319" s="66" t="str">
        <f t="shared" si="1849"/>
        <v/>
      </c>
      <c r="RA319" s="66" t="str">
        <f t="shared" si="1850"/>
        <v/>
      </c>
      <c r="RB319" s="66" t="str">
        <f t="shared" si="1851"/>
        <v/>
      </c>
      <c r="RC319" s="66" t="str">
        <f t="shared" si="1852"/>
        <v/>
      </c>
      <c r="RD319" s="66" t="str">
        <f t="shared" si="1853"/>
        <v/>
      </c>
      <c r="RE319" s="66" t="str">
        <f t="shared" si="1854"/>
        <v/>
      </c>
      <c r="RF319" s="66" t="str">
        <f t="shared" si="1855"/>
        <v/>
      </c>
      <c r="RG319" s="66" t="str">
        <f t="shared" si="1856"/>
        <v/>
      </c>
      <c r="RH319" s="66" t="str">
        <f t="shared" si="1857"/>
        <v/>
      </c>
      <c r="RI319" s="66" t="str">
        <f t="shared" si="1858"/>
        <v/>
      </c>
      <c r="RJ319" s="66" t="str">
        <f t="shared" si="1859"/>
        <v/>
      </c>
      <c r="RK319" s="66" t="str">
        <f t="shared" si="1860"/>
        <v/>
      </c>
      <c r="RL319" s="66" t="str">
        <f t="shared" si="1861"/>
        <v/>
      </c>
      <c r="RM319" s="66" t="str">
        <f t="shared" si="1862"/>
        <v/>
      </c>
      <c r="RN319" s="66" t="str">
        <f t="shared" si="1863"/>
        <v/>
      </c>
      <c r="RO319" s="66" t="str">
        <f t="shared" si="1864"/>
        <v/>
      </c>
      <c r="RP319" s="66" t="str">
        <f t="shared" si="1865"/>
        <v/>
      </c>
      <c r="RQ319" s="66" t="str">
        <f t="shared" si="1866"/>
        <v/>
      </c>
      <c r="RR319" s="66" t="str">
        <f t="shared" si="1867"/>
        <v/>
      </c>
      <c r="RS319" s="66" t="str">
        <f t="shared" si="1868"/>
        <v/>
      </c>
      <c r="RT319" s="66" t="str">
        <f t="shared" si="1869"/>
        <v/>
      </c>
      <c r="RU319" s="66" t="str">
        <f t="shared" si="1870"/>
        <v/>
      </c>
      <c r="RV319" s="66" t="str">
        <f t="shared" si="1871"/>
        <v/>
      </c>
      <c r="RW319" s="66" t="str">
        <f t="shared" si="1872"/>
        <v/>
      </c>
      <c r="RX319" s="66" t="str">
        <f t="shared" si="1873"/>
        <v/>
      </c>
      <c r="RY319" s="66" t="str">
        <f t="shared" si="1874"/>
        <v/>
      </c>
      <c r="RZ319" s="66" t="str">
        <f t="shared" si="1875"/>
        <v/>
      </c>
      <c r="SA319" s="66" t="str">
        <f t="shared" si="1876"/>
        <v/>
      </c>
      <c r="SB319" s="66" t="str">
        <f t="shared" si="1877"/>
        <v/>
      </c>
      <c r="SC319" s="66" t="str">
        <f t="shared" si="1878"/>
        <v/>
      </c>
      <c r="SD319" s="66" t="str">
        <f t="shared" si="1879"/>
        <v/>
      </c>
      <c r="SE319" s="66" t="str">
        <f t="shared" si="1880"/>
        <v/>
      </c>
      <c r="SF319" s="66" t="str">
        <f t="shared" si="1881"/>
        <v/>
      </c>
      <c r="SG319" s="66" t="str">
        <f t="shared" si="1882"/>
        <v/>
      </c>
      <c r="SH319" s="66" t="str">
        <f t="shared" si="1883"/>
        <v/>
      </c>
      <c r="SI319" s="66" t="str">
        <f t="shared" si="1884"/>
        <v/>
      </c>
      <c r="SJ319" s="66" t="str">
        <f t="shared" si="1885"/>
        <v/>
      </c>
      <c r="SK319" s="66" t="str">
        <f t="shared" si="1886"/>
        <v/>
      </c>
      <c r="SL319" s="66" t="str">
        <f t="shared" si="1887"/>
        <v/>
      </c>
      <c r="SM319" s="66" t="str">
        <f t="shared" si="1888"/>
        <v/>
      </c>
      <c r="SN319" s="66" t="str">
        <f t="shared" si="1889"/>
        <v/>
      </c>
      <c r="SO319" s="66" t="str">
        <f t="shared" si="1890"/>
        <v/>
      </c>
      <c r="SP319" s="66" t="str">
        <f t="shared" si="1891"/>
        <v/>
      </c>
      <c r="SQ319" s="66" t="str">
        <f t="shared" si="1892"/>
        <v/>
      </c>
      <c r="SR319" s="66" t="str">
        <f t="shared" si="1893"/>
        <v/>
      </c>
      <c r="SS319" s="66" t="str">
        <f t="shared" si="1894"/>
        <v/>
      </c>
      <c r="ST319" s="66" t="str">
        <f t="shared" si="1895"/>
        <v/>
      </c>
      <c r="SU319" s="66" t="str">
        <f t="shared" si="1896"/>
        <v/>
      </c>
      <c r="SV319" s="66" t="str">
        <f t="shared" si="1897"/>
        <v/>
      </c>
      <c r="SW319" s="66" t="str">
        <f t="shared" si="1898"/>
        <v/>
      </c>
      <c r="SX319" s="66" t="str">
        <f t="shared" si="1899"/>
        <v/>
      </c>
      <c r="SY319" s="66" t="str">
        <f t="shared" si="1900"/>
        <v/>
      </c>
      <c r="SZ319" s="66" t="str">
        <f t="shared" si="1901"/>
        <v/>
      </c>
      <c r="TA319" s="66" t="str">
        <f t="shared" si="1902"/>
        <v/>
      </c>
      <c r="TB319" s="66" t="str">
        <f t="shared" si="1903"/>
        <v/>
      </c>
      <c r="TC319" s="66" t="str">
        <f t="shared" si="1904"/>
        <v/>
      </c>
      <c r="TD319" s="66" t="str">
        <f t="shared" si="1905"/>
        <v/>
      </c>
      <c r="TE319" s="66" t="str">
        <f t="shared" si="1906"/>
        <v/>
      </c>
      <c r="TF319" s="66" t="str">
        <f t="shared" si="1907"/>
        <v/>
      </c>
      <c r="TG319" s="66" t="str">
        <f t="shared" si="1908"/>
        <v/>
      </c>
      <c r="TH319" s="66" t="str">
        <f t="shared" si="1909"/>
        <v/>
      </c>
      <c r="TI319" s="66" t="str">
        <f t="shared" si="1910"/>
        <v/>
      </c>
      <c r="TJ319" s="66" t="str">
        <f t="shared" si="1911"/>
        <v/>
      </c>
      <c r="TK319" s="66" t="str">
        <f t="shared" si="1912"/>
        <v/>
      </c>
      <c r="TL319" s="66" t="str">
        <f t="shared" si="1913"/>
        <v/>
      </c>
      <c r="TM319" s="66" t="str">
        <f t="shared" si="1914"/>
        <v/>
      </c>
      <c r="TN319" s="66" t="str">
        <f t="shared" si="1915"/>
        <v/>
      </c>
      <c r="TO319" s="66" t="str">
        <f t="shared" si="1916"/>
        <v/>
      </c>
      <c r="TP319" s="66" t="str">
        <f t="shared" si="1917"/>
        <v/>
      </c>
      <c r="TQ319" s="66" t="str">
        <f t="shared" si="1918"/>
        <v/>
      </c>
      <c r="TR319" s="66" t="str">
        <f t="shared" si="1919"/>
        <v/>
      </c>
      <c r="TS319" s="66" t="str">
        <f t="shared" si="1920"/>
        <v/>
      </c>
      <c r="TT319" s="66" t="str">
        <f t="shared" si="1921"/>
        <v/>
      </c>
      <c r="TU319" s="66" t="str">
        <f t="shared" si="1922"/>
        <v/>
      </c>
      <c r="TV319" s="66" t="str">
        <f t="shared" si="1923"/>
        <v/>
      </c>
      <c r="TW319" s="66" t="str">
        <f t="shared" si="1924"/>
        <v/>
      </c>
      <c r="TX319" s="66" t="str">
        <f t="shared" si="1925"/>
        <v/>
      </c>
      <c r="TY319" s="66" t="str">
        <f t="shared" si="1926"/>
        <v/>
      </c>
      <c r="TZ319" s="66" t="str">
        <f t="shared" si="1927"/>
        <v/>
      </c>
      <c r="UA319" s="66" t="str">
        <f t="shared" si="1928"/>
        <v/>
      </c>
      <c r="UB319" s="66" t="str">
        <f t="shared" si="1929"/>
        <v/>
      </c>
      <c r="UC319" s="66" t="str">
        <f t="shared" si="1930"/>
        <v/>
      </c>
      <c r="UD319" s="66" t="str">
        <f t="shared" si="1931"/>
        <v/>
      </c>
      <c r="UE319" s="66" t="str">
        <f t="shared" si="1932"/>
        <v/>
      </c>
      <c r="UF319" s="66" t="str">
        <f t="shared" si="1933"/>
        <v/>
      </c>
      <c r="UG319" s="66" t="str">
        <f t="shared" si="1934"/>
        <v/>
      </c>
      <c r="UH319" s="66" t="str">
        <f t="shared" si="1935"/>
        <v/>
      </c>
      <c r="UI319" s="66" t="str">
        <f t="shared" si="1936"/>
        <v/>
      </c>
      <c r="UJ319" s="66" t="str">
        <f t="shared" si="1937"/>
        <v/>
      </c>
      <c r="UK319" s="66" t="str">
        <f t="shared" si="1938"/>
        <v/>
      </c>
      <c r="UL319" s="66" t="str">
        <f t="shared" si="1939"/>
        <v/>
      </c>
      <c r="UM319" s="66" t="str">
        <f t="shared" si="1940"/>
        <v/>
      </c>
      <c r="UN319" s="66" t="str">
        <f t="shared" si="1941"/>
        <v/>
      </c>
      <c r="UO319" s="66" t="str">
        <f t="shared" si="1942"/>
        <v/>
      </c>
      <c r="UP319" s="66" t="str">
        <f t="shared" si="1943"/>
        <v/>
      </c>
      <c r="UQ319" s="66" t="str">
        <f t="shared" si="1944"/>
        <v/>
      </c>
      <c r="UR319" s="66" t="str">
        <f t="shared" si="1945"/>
        <v/>
      </c>
      <c r="US319" s="66" t="str">
        <f t="shared" si="1946"/>
        <v/>
      </c>
      <c r="UT319" s="66" t="str">
        <f t="shared" si="1947"/>
        <v/>
      </c>
      <c r="UU319" s="66" t="str">
        <f t="shared" si="1948"/>
        <v/>
      </c>
      <c r="UV319" s="66" t="str">
        <f t="shared" si="1949"/>
        <v/>
      </c>
      <c r="UW319" s="66" t="str">
        <f t="shared" si="1950"/>
        <v/>
      </c>
      <c r="UX319" s="66" t="str">
        <f t="shared" si="1951"/>
        <v/>
      </c>
      <c r="UY319" s="66" t="str">
        <f t="shared" si="1952"/>
        <v/>
      </c>
      <c r="UZ319" s="66" t="str">
        <f t="shared" si="1953"/>
        <v/>
      </c>
      <c r="VA319" s="66" t="str">
        <f t="shared" si="1954"/>
        <v/>
      </c>
      <c r="VB319" s="66" t="str">
        <f t="shared" si="1955"/>
        <v/>
      </c>
      <c r="VC319" s="66" t="str">
        <f t="shared" si="1956"/>
        <v/>
      </c>
      <c r="VD319" s="66" t="str">
        <f t="shared" si="1957"/>
        <v/>
      </c>
      <c r="VE319" s="66" t="str">
        <f t="shared" si="1958"/>
        <v/>
      </c>
      <c r="VF319" s="66" t="str">
        <f t="shared" si="1959"/>
        <v/>
      </c>
      <c r="VG319" s="66" t="str">
        <f t="shared" si="1960"/>
        <v/>
      </c>
      <c r="VH319" s="66" t="str">
        <f t="shared" si="1961"/>
        <v/>
      </c>
      <c r="VI319" s="66" t="str">
        <f t="shared" si="1962"/>
        <v/>
      </c>
      <c r="VJ319" s="66" t="str">
        <f t="shared" si="1963"/>
        <v/>
      </c>
      <c r="VK319" s="66" t="str">
        <f t="shared" si="1964"/>
        <v/>
      </c>
      <c r="VL319" s="66" t="str">
        <f t="shared" si="1965"/>
        <v/>
      </c>
      <c r="VM319" s="66" t="str">
        <f t="shared" si="1966"/>
        <v/>
      </c>
      <c r="VN319" s="66" t="str">
        <f t="shared" si="1967"/>
        <v/>
      </c>
      <c r="VO319" s="66" t="str">
        <f t="shared" si="1968"/>
        <v/>
      </c>
      <c r="VP319" s="66" t="str">
        <f t="shared" si="1969"/>
        <v/>
      </c>
      <c r="VQ319" s="66" t="str">
        <f t="shared" si="1970"/>
        <v/>
      </c>
      <c r="VR319" s="66" t="str">
        <f t="shared" si="1971"/>
        <v/>
      </c>
      <c r="VS319" s="66" t="str">
        <f t="shared" si="1972"/>
        <v/>
      </c>
      <c r="VT319" s="66" t="str">
        <f t="shared" si="1973"/>
        <v/>
      </c>
      <c r="VU319" s="66" t="str">
        <f t="shared" si="1974"/>
        <v/>
      </c>
      <c r="VV319" s="66" t="str">
        <f t="shared" si="1975"/>
        <v/>
      </c>
      <c r="VW319" s="66" t="str">
        <f t="shared" si="1976"/>
        <v/>
      </c>
      <c r="VX319" s="66" t="str">
        <f t="shared" si="1977"/>
        <v/>
      </c>
      <c r="VY319" s="66" t="str">
        <f t="shared" si="1978"/>
        <v/>
      </c>
      <c r="VZ319" s="66" t="str">
        <f t="shared" si="1979"/>
        <v/>
      </c>
      <c r="WA319" s="66" t="str">
        <f t="shared" si="1980"/>
        <v/>
      </c>
      <c r="WB319" s="66" t="str">
        <f t="shared" si="1981"/>
        <v/>
      </c>
      <c r="WC319" s="66" t="str">
        <f t="shared" si="1982"/>
        <v/>
      </c>
      <c r="WD319" s="66" t="str">
        <f t="shared" si="1983"/>
        <v/>
      </c>
      <c r="WE319" s="66" t="str">
        <f t="shared" si="1984"/>
        <v/>
      </c>
      <c r="WF319" s="66" t="str">
        <f t="shared" si="1985"/>
        <v/>
      </c>
      <c r="WG319" s="66" t="str">
        <f t="shared" si="1986"/>
        <v/>
      </c>
      <c r="WH319" s="66" t="str">
        <f t="shared" si="1987"/>
        <v/>
      </c>
      <c r="WI319" s="66" t="str">
        <f t="shared" si="1988"/>
        <v/>
      </c>
      <c r="WJ319" s="66" t="str">
        <f t="shared" si="1989"/>
        <v/>
      </c>
      <c r="WK319" s="66" t="str">
        <f t="shared" si="1990"/>
        <v/>
      </c>
      <c r="WL319" s="66" t="str">
        <f t="shared" si="1991"/>
        <v/>
      </c>
      <c r="WM319" s="66" t="str">
        <f t="shared" si="1992"/>
        <v/>
      </c>
      <c r="WN319" s="66" t="str">
        <f t="shared" si="1993"/>
        <v/>
      </c>
      <c r="WO319" s="66" t="str">
        <f t="shared" si="1994"/>
        <v/>
      </c>
      <c r="WP319" s="66" t="str">
        <f t="shared" si="1995"/>
        <v/>
      </c>
      <c r="WQ319" s="66" t="str">
        <f t="shared" si="1996"/>
        <v/>
      </c>
      <c r="WR319" s="66" t="str">
        <f t="shared" si="1997"/>
        <v/>
      </c>
      <c r="WS319" s="66" t="str">
        <f t="shared" si="1998"/>
        <v/>
      </c>
      <c r="WT319" s="66" t="str">
        <f t="shared" si="1999"/>
        <v/>
      </c>
      <c r="WU319" s="66" t="str">
        <f t="shared" si="2000"/>
        <v/>
      </c>
      <c r="WV319" s="66" t="str">
        <f t="shared" si="2001"/>
        <v/>
      </c>
      <c r="WW319" s="66" t="str">
        <f t="shared" si="2002"/>
        <v/>
      </c>
      <c r="WX319" s="66" t="str">
        <f t="shared" si="2003"/>
        <v/>
      </c>
      <c r="WY319" s="66" t="str">
        <f t="shared" si="2004"/>
        <v/>
      </c>
      <c r="WZ319" s="66" t="str">
        <f t="shared" si="2005"/>
        <v/>
      </c>
      <c r="XA319" s="66" t="str">
        <f t="shared" si="2006"/>
        <v/>
      </c>
      <c r="XB319" s="66" t="str">
        <f t="shared" si="2007"/>
        <v/>
      </c>
      <c r="XC319" s="66" t="str">
        <f t="shared" si="2008"/>
        <v/>
      </c>
      <c r="XD319" s="66" t="str">
        <f t="shared" si="2009"/>
        <v/>
      </c>
      <c r="XE319" s="66" t="str">
        <f t="shared" si="2010"/>
        <v/>
      </c>
      <c r="XF319" s="66" t="str">
        <f t="shared" si="2011"/>
        <v/>
      </c>
      <c r="XG319" s="66" t="str">
        <f t="shared" si="2012"/>
        <v/>
      </c>
      <c r="XH319" s="66" t="str">
        <f t="shared" si="2013"/>
        <v/>
      </c>
      <c r="XI319" s="66" t="str">
        <f t="shared" si="2014"/>
        <v/>
      </c>
      <c r="XJ319" s="66" t="str">
        <f t="shared" si="2015"/>
        <v/>
      </c>
      <c r="XK319" s="66" t="str">
        <f t="shared" si="2016"/>
        <v/>
      </c>
      <c r="XL319" s="66" t="str">
        <f t="shared" si="2017"/>
        <v/>
      </c>
      <c r="XM319" s="66" t="str">
        <f t="shared" si="2018"/>
        <v/>
      </c>
      <c r="XN319" s="66" t="str">
        <f t="shared" si="2019"/>
        <v/>
      </c>
      <c r="XO319" s="66" t="str">
        <f t="shared" si="2020"/>
        <v/>
      </c>
      <c r="XP319" s="66" t="str">
        <f t="shared" si="2021"/>
        <v/>
      </c>
      <c r="XQ319" s="66" t="str">
        <f t="shared" si="2022"/>
        <v/>
      </c>
      <c r="XR319" s="66" t="str">
        <f t="shared" si="2023"/>
        <v/>
      </c>
      <c r="XS319" s="66" t="str">
        <f t="shared" si="2024"/>
        <v/>
      </c>
      <c r="XT319" s="66" t="str">
        <f t="shared" si="2025"/>
        <v/>
      </c>
      <c r="XU319" s="66" t="str">
        <f t="shared" si="2026"/>
        <v/>
      </c>
      <c r="XV319" s="66" t="str">
        <f t="shared" si="2027"/>
        <v/>
      </c>
      <c r="XW319" s="66" t="str">
        <f t="shared" si="2028"/>
        <v/>
      </c>
      <c r="XX319" s="66" t="str">
        <f t="shared" si="2029"/>
        <v/>
      </c>
      <c r="XY319" s="66" t="str">
        <f t="shared" si="2030"/>
        <v/>
      </c>
      <c r="XZ319" s="66" t="str">
        <f t="shared" si="2031"/>
        <v/>
      </c>
      <c r="YA319" s="66" t="str">
        <f t="shared" si="2032"/>
        <v/>
      </c>
      <c r="YB319" s="66" t="str">
        <f t="shared" si="2033"/>
        <v/>
      </c>
      <c r="YC319" s="66" t="str">
        <f t="shared" si="2034"/>
        <v/>
      </c>
      <c r="YD319" s="66" t="str">
        <f t="shared" si="2035"/>
        <v/>
      </c>
      <c r="YE319" s="66" t="str">
        <f t="shared" si="2036"/>
        <v/>
      </c>
      <c r="YF319" s="66" t="str">
        <f t="shared" si="2037"/>
        <v/>
      </c>
      <c r="YG319" s="66" t="str">
        <f t="shared" si="2038"/>
        <v/>
      </c>
      <c r="YH319" s="66" t="str">
        <f t="shared" si="2039"/>
        <v/>
      </c>
      <c r="YI319" s="66" t="str">
        <f t="shared" si="2040"/>
        <v/>
      </c>
      <c r="YJ319" s="66" t="str">
        <f t="shared" si="2041"/>
        <v/>
      </c>
      <c r="YK319" s="66" t="str">
        <f t="shared" si="2042"/>
        <v/>
      </c>
      <c r="YL319" s="66" t="str">
        <f t="shared" si="2043"/>
        <v/>
      </c>
      <c r="YM319" s="66" t="str">
        <f t="shared" si="2044"/>
        <v/>
      </c>
      <c r="YN319" s="66" t="str">
        <f t="shared" si="2045"/>
        <v/>
      </c>
      <c r="YO319" s="66" t="str">
        <f t="shared" si="2046"/>
        <v/>
      </c>
      <c r="YP319" s="66" t="str">
        <f t="shared" si="2047"/>
        <v/>
      </c>
      <c r="YQ319" s="66" t="str">
        <f t="shared" si="2048"/>
        <v/>
      </c>
      <c r="YR319" s="66" t="str">
        <f t="shared" si="2049"/>
        <v/>
      </c>
      <c r="YS319" s="66" t="str">
        <f t="shared" si="2050"/>
        <v/>
      </c>
      <c r="YT319" s="66" t="str">
        <f t="shared" si="2051"/>
        <v/>
      </c>
      <c r="YU319" s="66" t="str">
        <f t="shared" si="2052"/>
        <v/>
      </c>
      <c r="YV319" s="66" t="str">
        <f t="shared" si="2053"/>
        <v/>
      </c>
      <c r="YW319" s="66" t="str">
        <f t="shared" si="2054"/>
        <v/>
      </c>
      <c r="YX319" s="66" t="str">
        <f t="shared" si="2055"/>
        <v/>
      </c>
      <c r="YY319" s="66" t="str">
        <f t="shared" si="2056"/>
        <v/>
      </c>
      <c r="YZ319" s="66" t="str">
        <f t="shared" si="2057"/>
        <v/>
      </c>
      <c r="ZA319" s="66" t="str">
        <f t="shared" si="2058"/>
        <v/>
      </c>
      <c r="ZB319" s="66" t="str">
        <f t="shared" si="2059"/>
        <v/>
      </c>
      <c r="ZC319" s="66" t="str">
        <f t="shared" si="2060"/>
        <v/>
      </c>
      <c r="ZD319" s="66" t="str">
        <f t="shared" si="2061"/>
        <v/>
      </c>
      <c r="ZE319" s="66" t="str">
        <f t="shared" si="2062"/>
        <v/>
      </c>
      <c r="ZF319" s="66" t="str">
        <f t="shared" si="2063"/>
        <v/>
      </c>
      <c r="ZG319" s="66" t="str">
        <f t="shared" si="2064"/>
        <v/>
      </c>
      <c r="ZH319" s="66" t="str">
        <f t="shared" si="2065"/>
        <v/>
      </c>
      <c r="ZI319" s="66" t="str">
        <f t="shared" si="2066"/>
        <v/>
      </c>
      <c r="ZJ319" s="66" t="str">
        <f t="shared" si="2067"/>
        <v/>
      </c>
      <c r="ZK319" s="66" t="str">
        <f t="shared" si="2068"/>
        <v/>
      </c>
      <c r="ZL319" s="66" t="str">
        <f t="shared" si="2069"/>
        <v/>
      </c>
      <c r="ZM319" s="66" t="str">
        <f t="shared" si="2070"/>
        <v/>
      </c>
      <c r="ZN319" s="66" t="str">
        <f t="shared" si="2071"/>
        <v/>
      </c>
      <c r="ZO319" s="66" t="str">
        <f t="shared" si="2072"/>
        <v/>
      </c>
      <c r="ZP319" s="66" t="str">
        <f t="shared" si="2073"/>
        <v/>
      </c>
      <c r="ZQ319" s="66" t="str">
        <f t="shared" si="2074"/>
        <v/>
      </c>
      <c r="ZR319" s="66" t="str">
        <f t="shared" si="2075"/>
        <v/>
      </c>
      <c r="ZS319" s="66" t="str">
        <f t="shared" si="2076"/>
        <v/>
      </c>
      <c r="ZT319" s="66" t="str">
        <f t="shared" si="2077"/>
        <v/>
      </c>
      <c r="ZU319" s="66" t="str">
        <f t="shared" si="2078"/>
        <v/>
      </c>
      <c r="ZV319" s="66" t="str">
        <f t="shared" si="2079"/>
        <v/>
      </c>
      <c r="ZW319" s="66" t="str">
        <f t="shared" si="2080"/>
        <v/>
      </c>
      <c r="ZX319" s="66" t="str">
        <f t="shared" si="2081"/>
        <v/>
      </c>
      <c r="ZY319" s="66" t="str">
        <f t="shared" si="2082"/>
        <v/>
      </c>
      <c r="ZZ319" s="66" t="str">
        <f t="shared" si="2083"/>
        <v/>
      </c>
      <c r="AAA319" s="66" t="str">
        <f t="shared" si="2084"/>
        <v/>
      </c>
      <c r="AAB319" s="66" t="str">
        <f t="shared" si="2085"/>
        <v/>
      </c>
      <c r="AAC319" s="66" t="str">
        <f t="shared" si="2086"/>
        <v/>
      </c>
      <c r="AAD319" s="66" t="str">
        <f t="shared" si="2087"/>
        <v/>
      </c>
      <c r="AAE319" s="66" t="str">
        <f t="shared" si="2088"/>
        <v/>
      </c>
      <c r="AAF319" s="66" t="str">
        <f t="shared" si="2089"/>
        <v/>
      </c>
      <c r="AAG319" s="66" t="str">
        <f t="shared" si="2090"/>
        <v/>
      </c>
      <c r="AAH319" s="66" t="str">
        <f t="shared" si="2091"/>
        <v/>
      </c>
      <c r="AAI319" s="66" t="str">
        <f t="shared" si="2092"/>
        <v/>
      </c>
      <c r="AAJ319" s="66" t="str">
        <f t="shared" si="2093"/>
        <v/>
      </c>
      <c r="AAK319" s="66" t="str">
        <f t="shared" si="2094"/>
        <v/>
      </c>
      <c r="AAL319" s="66" t="str">
        <f t="shared" si="2095"/>
        <v/>
      </c>
      <c r="AAM319" s="66" t="str">
        <f t="shared" si="2096"/>
        <v/>
      </c>
      <c r="AAN319" s="66" t="str">
        <f t="shared" si="2097"/>
        <v/>
      </c>
      <c r="AAO319" s="66" t="str">
        <f t="shared" si="2098"/>
        <v/>
      </c>
      <c r="AAP319" s="66" t="str">
        <f t="shared" si="2099"/>
        <v/>
      </c>
      <c r="AAQ319" s="66" t="str">
        <f t="shared" si="2100"/>
        <v/>
      </c>
      <c r="AAR319" s="66" t="str">
        <f t="shared" si="2101"/>
        <v/>
      </c>
      <c r="AAS319" s="66" t="str">
        <f t="shared" si="2102"/>
        <v/>
      </c>
      <c r="AAT319" s="66" t="str">
        <f t="shared" si="2103"/>
        <v/>
      </c>
      <c r="AAU319" s="66" t="str">
        <f t="shared" si="2104"/>
        <v/>
      </c>
      <c r="AAV319" s="66" t="str">
        <f t="shared" si="2105"/>
        <v/>
      </c>
      <c r="AAW319" s="66" t="str">
        <f t="shared" si="2106"/>
        <v/>
      </c>
      <c r="AAX319" s="66" t="str">
        <f t="shared" si="2107"/>
        <v/>
      </c>
      <c r="AAY319" s="66" t="str">
        <f t="shared" si="2108"/>
        <v/>
      </c>
      <c r="AAZ319" s="66" t="str">
        <f t="shared" si="2109"/>
        <v/>
      </c>
      <c r="ABA319" s="66" t="str">
        <f t="shared" si="2110"/>
        <v/>
      </c>
      <c r="ABB319" s="66" t="str">
        <f t="shared" si="2111"/>
        <v/>
      </c>
      <c r="ABC319" s="66" t="str">
        <f t="shared" si="2112"/>
        <v/>
      </c>
      <c r="ABD319" s="66" t="str">
        <f t="shared" si="2113"/>
        <v/>
      </c>
      <c r="ABE319" s="66" t="str">
        <f t="shared" si="2114"/>
        <v/>
      </c>
      <c r="ABF319" s="66" t="str">
        <f t="shared" si="2115"/>
        <v/>
      </c>
      <c r="ABG319" s="66" t="str">
        <f t="shared" si="2116"/>
        <v/>
      </c>
      <c r="ABH319" s="66" t="str">
        <f t="shared" si="2117"/>
        <v/>
      </c>
      <c r="ABI319" s="66" t="str">
        <f t="shared" si="2118"/>
        <v/>
      </c>
      <c r="ABJ319" s="66" t="str">
        <f t="shared" si="2119"/>
        <v/>
      </c>
      <c r="ABK319" s="66" t="str">
        <f t="shared" si="2120"/>
        <v/>
      </c>
      <c r="ABL319" s="66" t="str">
        <f t="shared" si="2121"/>
        <v/>
      </c>
      <c r="ABM319" s="66" t="str">
        <f t="shared" si="2122"/>
        <v/>
      </c>
      <c r="ABN319" s="66" t="str">
        <f t="shared" si="2123"/>
        <v/>
      </c>
      <c r="ABO319" s="66" t="str">
        <f t="shared" si="2124"/>
        <v/>
      </c>
      <c r="ABP319" s="66" t="str">
        <f t="shared" si="2125"/>
        <v/>
      </c>
      <c r="ABQ319" s="66" t="str">
        <f t="shared" si="2126"/>
        <v/>
      </c>
      <c r="ABR319" s="66" t="str">
        <f t="shared" si="2127"/>
        <v/>
      </c>
      <c r="ABS319" s="66" t="str">
        <f t="shared" si="2128"/>
        <v/>
      </c>
      <c r="ABT319" s="66" t="str">
        <f t="shared" si="2129"/>
        <v/>
      </c>
      <c r="ABU319" s="66" t="str">
        <f t="shared" si="2130"/>
        <v/>
      </c>
      <c r="ABV319" s="66" t="str">
        <f t="shared" si="2131"/>
        <v/>
      </c>
      <c r="ABW319" s="66" t="str">
        <f t="shared" si="2132"/>
        <v/>
      </c>
      <c r="ABX319" s="66" t="str">
        <f t="shared" si="2133"/>
        <v/>
      </c>
      <c r="ABY319" s="66" t="str">
        <f t="shared" si="2134"/>
        <v/>
      </c>
      <c r="ABZ319" s="66" t="str">
        <f t="shared" si="2135"/>
        <v/>
      </c>
      <c r="ACA319" s="66" t="str">
        <f t="shared" si="2136"/>
        <v/>
      </c>
      <c r="ACB319" s="66" t="str">
        <f t="shared" si="2137"/>
        <v/>
      </c>
      <c r="ACC319" s="66" t="str">
        <f t="shared" si="2138"/>
        <v/>
      </c>
      <c r="ACD319" s="66" t="str">
        <f t="shared" si="2139"/>
        <v/>
      </c>
      <c r="ACE319" s="66" t="str">
        <f t="shared" si="2140"/>
        <v/>
      </c>
      <c r="ACF319" s="66" t="str">
        <f t="shared" si="2141"/>
        <v/>
      </c>
      <c r="ACG319" s="66" t="str">
        <f t="shared" si="2142"/>
        <v/>
      </c>
      <c r="ACH319" s="66" t="str">
        <f t="shared" si="2143"/>
        <v/>
      </c>
      <c r="ACI319" s="66" t="str">
        <f t="shared" si="2144"/>
        <v/>
      </c>
      <c r="ACJ319" s="66" t="str">
        <f t="shared" si="2145"/>
        <v/>
      </c>
      <c r="ACK319" s="66" t="str">
        <f t="shared" si="2146"/>
        <v/>
      </c>
      <c r="ACL319" s="66" t="str">
        <f t="shared" si="2147"/>
        <v/>
      </c>
      <c r="ACM319" s="66" t="str">
        <f t="shared" ref="ACM319:ACN319" si="2213">IF(AND(ACS$3="Unit", ACL319=""), "", IF(AND(ACS$3="Unit", ACL319="-"),"", IF(ACS$3="Unit", "kg/GJ delivered", IF(AND(NY319&lt;&gt;"", NY319&lt;&gt;"-", NX319="-"),"", IF($H319="","", IF(NX319="nd", "",IF(NX319="&lt;n.a.&gt;", "", IF(NY319="#/MJ", "", IF(NY319="kg/GJ delivered",NX319,IF(NY319="g/MJ delivered",NX319,IF(NY319="kg/MJ delivered",NX319*1000,IF(NY319="mg/MJ delivered",NX319/1000,IF(NY319="g/kg",((NX319)*(1/$I319)*(1/$H319)),IF(NY319="mg/kg",((NX319/1000)*(1/$I319)*(1/$H319)),IF(NY319="mg/MJ delivered",NX319/1000,IF(NY319="-","","Error"))))))))))))))))</f>
        <v/>
      </c>
      <c r="ACN319" s="66" t="str">
        <f t="shared" si="2213"/>
        <v/>
      </c>
      <c r="ACO319" s="66" t="str">
        <f t="shared" si="2149"/>
        <v/>
      </c>
      <c r="ACP319" s="66" t="str">
        <f t="shared" si="2150"/>
        <v/>
      </c>
      <c r="ACQ319" s="66" t="str">
        <f t="shared" si="2151"/>
        <v/>
      </c>
      <c r="ACR319" s="66" t="str">
        <f t="shared" si="2152"/>
        <v/>
      </c>
      <c r="ACS319" s="66" t="str">
        <f t="shared" si="2153"/>
        <v/>
      </c>
      <c r="ACT319" s="66" t="str">
        <f t="shared" si="2154"/>
        <v/>
      </c>
    </row>
    <row r="320" spans="2:774" ht="15.75" customHeight="1" x14ac:dyDescent="0.25">
      <c r="B320" s="158">
        <v>388</v>
      </c>
      <c r="C320" s="66" t="s">
        <v>1288</v>
      </c>
      <c r="D320" s="66" t="s">
        <v>1680</v>
      </c>
      <c r="E320" s="156" t="s">
        <v>62</v>
      </c>
      <c r="F320" s="66" t="s">
        <v>62</v>
      </c>
      <c r="G320" s="66" t="s">
        <v>1567</v>
      </c>
      <c r="H320" s="126">
        <v>0.55299999999999994</v>
      </c>
      <c r="I320" s="130">
        <f>'Heating Values'!D13</f>
        <v>45.24</v>
      </c>
      <c r="J320" s="66" t="str">
        <f t="shared" si="2201"/>
        <v>LPG, Modern, IN</v>
      </c>
      <c r="K320" s="66" t="s">
        <v>1254</v>
      </c>
      <c r="L320" s="161"/>
      <c r="M320" s="161"/>
      <c r="N320" s="161"/>
      <c r="O320" s="66" t="s">
        <v>1188</v>
      </c>
      <c r="P320" s="66" t="str">
        <f t="shared" si="2205"/>
        <v>IN</v>
      </c>
      <c r="Q320" s="66" t="s">
        <v>2</v>
      </c>
      <c r="R320" s="162">
        <v>15</v>
      </c>
      <c r="S320" s="158" t="s">
        <v>523</v>
      </c>
      <c r="T320" s="158" t="s">
        <v>128</v>
      </c>
      <c r="U320" s="158" t="s">
        <v>128</v>
      </c>
      <c r="V320" s="158" t="s">
        <v>128</v>
      </c>
      <c r="W320" s="158" t="s">
        <v>128</v>
      </c>
      <c r="X320" s="158" t="s">
        <v>128</v>
      </c>
      <c r="Y320" s="158" t="s">
        <v>128</v>
      </c>
      <c r="Z320" s="158" t="s">
        <v>128</v>
      </c>
      <c r="AA320" s="158" t="s">
        <v>128</v>
      </c>
      <c r="AB320" s="158" t="s">
        <v>128</v>
      </c>
      <c r="AC320" s="158" t="s">
        <v>128</v>
      </c>
      <c r="AD320" s="158" t="s">
        <v>128</v>
      </c>
      <c r="AE320" s="158" t="s">
        <v>128</v>
      </c>
      <c r="AF320" s="158" t="s">
        <v>128</v>
      </c>
      <c r="AG320" s="158" t="s">
        <v>128</v>
      </c>
      <c r="AH320" s="158" t="s">
        <v>128</v>
      </c>
      <c r="AI320" s="158" t="s">
        <v>128</v>
      </c>
      <c r="AJ320" s="158" t="s">
        <v>128</v>
      </c>
      <c r="AK320" s="158" t="s">
        <v>128</v>
      </c>
      <c r="AL320" s="158" t="s">
        <v>128</v>
      </c>
      <c r="AM320" s="158" t="s">
        <v>128</v>
      </c>
      <c r="AN320" s="158" t="s">
        <v>128</v>
      </c>
      <c r="AO320" s="158" t="s">
        <v>128</v>
      </c>
      <c r="AP320" s="158" t="s">
        <v>128</v>
      </c>
      <c r="AQ320" s="158" t="s">
        <v>128</v>
      </c>
      <c r="AR320" s="158" t="s">
        <v>128</v>
      </c>
      <c r="AS320" s="158" t="s">
        <v>128</v>
      </c>
      <c r="AT320" s="158" t="s">
        <v>128</v>
      </c>
      <c r="AU320" s="158" t="s">
        <v>128</v>
      </c>
      <c r="AV320" s="158" t="s">
        <v>128</v>
      </c>
      <c r="AW320" s="158" t="s">
        <v>128</v>
      </c>
      <c r="AX320" s="158" t="s">
        <v>128</v>
      </c>
      <c r="AY320" s="158" t="s">
        <v>128</v>
      </c>
      <c r="AZ320" s="158" t="s">
        <v>128</v>
      </c>
      <c r="BA320" s="158" t="s">
        <v>128</v>
      </c>
      <c r="BB320" s="158" t="s">
        <v>128</v>
      </c>
      <c r="BC320" s="158" t="s">
        <v>128</v>
      </c>
      <c r="BD320" s="158" t="s">
        <v>128</v>
      </c>
      <c r="BE320" s="158" t="s">
        <v>128</v>
      </c>
      <c r="BF320" s="158" t="s">
        <v>128</v>
      </c>
      <c r="BG320" s="158" t="s">
        <v>128</v>
      </c>
      <c r="BH320" s="158" t="s">
        <v>128</v>
      </c>
      <c r="BI320" s="158" t="s">
        <v>128</v>
      </c>
      <c r="BJ320" s="158" t="s">
        <v>128</v>
      </c>
      <c r="BK320" s="158" t="s">
        <v>128</v>
      </c>
      <c r="BL320" s="158" t="s">
        <v>128</v>
      </c>
      <c r="BM320" s="158" t="s">
        <v>128</v>
      </c>
      <c r="BN320" s="158" t="s">
        <v>128</v>
      </c>
      <c r="BO320" s="158" t="s">
        <v>128</v>
      </c>
      <c r="BP320" s="158" t="s">
        <v>128</v>
      </c>
      <c r="BQ320" s="158" t="s">
        <v>128</v>
      </c>
      <c r="BR320" s="158" t="s">
        <v>128</v>
      </c>
      <c r="BS320" s="158" t="s">
        <v>128</v>
      </c>
      <c r="BT320" s="158" t="s">
        <v>128</v>
      </c>
      <c r="BU320" s="158" t="s">
        <v>128</v>
      </c>
      <c r="BV320" s="158" t="s">
        <v>128</v>
      </c>
      <c r="BW320" s="158" t="s">
        <v>128</v>
      </c>
      <c r="BX320" s="158" t="s">
        <v>128</v>
      </c>
      <c r="BY320" s="158" t="s">
        <v>128</v>
      </c>
      <c r="BZ320" s="158" t="s">
        <v>128</v>
      </c>
      <c r="CA320" s="158" t="s">
        <v>128</v>
      </c>
      <c r="CB320" s="158" t="s">
        <v>128</v>
      </c>
      <c r="CC320" s="158" t="s">
        <v>128</v>
      </c>
      <c r="CD320" s="158" t="s">
        <v>128</v>
      </c>
      <c r="CE320" s="158" t="s">
        <v>128</v>
      </c>
      <c r="CF320" s="158" t="s">
        <v>128</v>
      </c>
      <c r="CG320" s="158" t="s">
        <v>128</v>
      </c>
      <c r="CH320" s="158" t="s">
        <v>128</v>
      </c>
      <c r="CI320" s="158" t="s">
        <v>128</v>
      </c>
      <c r="CJ320" s="158" t="s">
        <v>128</v>
      </c>
      <c r="CK320" s="158" t="s">
        <v>128</v>
      </c>
      <c r="CL320" s="158" t="s">
        <v>128</v>
      </c>
      <c r="CM320" s="158" t="s">
        <v>128</v>
      </c>
      <c r="CN320" s="158" t="s">
        <v>128</v>
      </c>
      <c r="CO320" s="158" t="s">
        <v>128</v>
      </c>
      <c r="CP320" s="158" t="s">
        <v>128</v>
      </c>
      <c r="CQ320" s="158" t="s">
        <v>128</v>
      </c>
      <c r="CR320" s="158" t="s">
        <v>128</v>
      </c>
      <c r="CS320" s="158" t="s">
        <v>128</v>
      </c>
      <c r="CT320" s="158" t="s">
        <v>128</v>
      </c>
      <c r="CU320" s="158" t="s">
        <v>128</v>
      </c>
      <c r="CV320" s="158" t="s">
        <v>128</v>
      </c>
      <c r="CW320" s="158" t="s">
        <v>128</v>
      </c>
      <c r="CX320" s="158" t="s">
        <v>128</v>
      </c>
      <c r="CY320" s="158" t="s">
        <v>128</v>
      </c>
      <c r="CZ320" s="158" t="s">
        <v>128</v>
      </c>
      <c r="DA320" s="158" t="s">
        <v>128</v>
      </c>
      <c r="DB320" s="158" t="s">
        <v>128</v>
      </c>
      <c r="DC320" s="158" t="s">
        <v>128</v>
      </c>
      <c r="DD320" s="158" t="s">
        <v>128</v>
      </c>
      <c r="DE320" s="158" t="s">
        <v>128</v>
      </c>
      <c r="DF320" s="158" t="s">
        <v>128</v>
      </c>
      <c r="DG320" s="158" t="s">
        <v>128</v>
      </c>
      <c r="DH320" s="158" t="s">
        <v>128</v>
      </c>
      <c r="DI320" s="158" t="s">
        <v>128</v>
      </c>
      <c r="DJ320" s="158" t="s">
        <v>128</v>
      </c>
      <c r="DK320" s="158" t="s">
        <v>128</v>
      </c>
      <c r="DL320" s="158" t="s">
        <v>128</v>
      </c>
      <c r="DM320" s="158" t="s">
        <v>128</v>
      </c>
      <c r="DN320" s="158" t="s">
        <v>128</v>
      </c>
      <c r="DO320" s="158" t="s">
        <v>128</v>
      </c>
      <c r="DP320" s="158" t="s">
        <v>128</v>
      </c>
      <c r="DQ320" s="158" t="s">
        <v>128</v>
      </c>
      <c r="DR320" s="158" t="s">
        <v>128</v>
      </c>
      <c r="DS320" s="158" t="s">
        <v>128</v>
      </c>
      <c r="DT320" s="158" t="s">
        <v>128</v>
      </c>
      <c r="DU320" s="158" t="s">
        <v>128</v>
      </c>
      <c r="DV320" s="158" t="s">
        <v>128</v>
      </c>
      <c r="DW320" s="158" t="s">
        <v>128</v>
      </c>
      <c r="DX320" s="158" t="s">
        <v>128</v>
      </c>
      <c r="DY320" s="158" t="s">
        <v>128</v>
      </c>
      <c r="DZ320" s="158" t="s">
        <v>128</v>
      </c>
      <c r="EA320" s="158" t="s">
        <v>128</v>
      </c>
      <c r="EB320" s="158" t="s">
        <v>128</v>
      </c>
      <c r="EC320" s="158" t="s">
        <v>128</v>
      </c>
      <c r="ED320" s="158" t="s">
        <v>128</v>
      </c>
      <c r="EE320" s="158" t="s">
        <v>128</v>
      </c>
      <c r="EF320" s="158" t="s">
        <v>128</v>
      </c>
      <c r="EG320" s="158" t="s">
        <v>128</v>
      </c>
      <c r="EH320" s="158" t="s">
        <v>128</v>
      </c>
      <c r="EI320" s="158" t="s">
        <v>128</v>
      </c>
      <c r="EJ320" s="158" t="s">
        <v>128</v>
      </c>
      <c r="EK320" s="158" t="s">
        <v>128</v>
      </c>
      <c r="EL320" s="158" t="s">
        <v>128</v>
      </c>
      <c r="EM320" s="158" t="s">
        <v>128</v>
      </c>
      <c r="EN320" s="158" t="s">
        <v>128</v>
      </c>
      <c r="EO320" s="158" t="s">
        <v>128</v>
      </c>
      <c r="EP320" s="158" t="s">
        <v>128</v>
      </c>
      <c r="EQ320" s="158" t="s">
        <v>128</v>
      </c>
      <c r="ER320" s="158" t="s">
        <v>128</v>
      </c>
      <c r="ES320" s="158" t="s">
        <v>128</v>
      </c>
      <c r="ET320" s="158" t="s">
        <v>128</v>
      </c>
      <c r="EU320" s="158" t="s">
        <v>128</v>
      </c>
      <c r="EV320" s="158" t="s">
        <v>128</v>
      </c>
      <c r="EW320" s="158" t="s">
        <v>128</v>
      </c>
      <c r="EX320" s="158" t="s">
        <v>128</v>
      </c>
      <c r="EY320" s="158" t="s">
        <v>128</v>
      </c>
      <c r="EZ320" s="158" t="s">
        <v>128</v>
      </c>
      <c r="FA320" s="158" t="s">
        <v>128</v>
      </c>
      <c r="FB320" s="158" t="s">
        <v>128</v>
      </c>
      <c r="FC320" s="158" t="s">
        <v>128</v>
      </c>
      <c r="FD320" s="158" t="s">
        <v>128</v>
      </c>
      <c r="FE320" s="158" t="s">
        <v>128</v>
      </c>
      <c r="FF320" s="158" t="s">
        <v>128</v>
      </c>
      <c r="FG320" s="158" t="s">
        <v>128</v>
      </c>
      <c r="FH320" s="158" t="s">
        <v>128</v>
      </c>
      <c r="FI320" s="158" t="s">
        <v>128</v>
      </c>
      <c r="FJ320" s="158" t="s">
        <v>128</v>
      </c>
      <c r="FK320" s="158" t="s">
        <v>128</v>
      </c>
      <c r="FL320" s="158" t="s">
        <v>128</v>
      </c>
      <c r="FM320" s="158" t="s">
        <v>128</v>
      </c>
      <c r="FN320" s="158" t="s">
        <v>128</v>
      </c>
      <c r="FO320" s="158" t="s">
        <v>128</v>
      </c>
      <c r="FP320" s="158" t="s">
        <v>128</v>
      </c>
      <c r="FQ320" s="158" t="s">
        <v>128</v>
      </c>
      <c r="FR320" s="158" t="s">
        <v>128</v>
      </c>
      <c r="FS320" s="158" t="s">
        <v>128</v>
      </c>
      <c r="FT320" s="158" t="s">
        <v>128</v>
      </c>
      <c r="FU320" s="158" t="s">
        <v>128</v>
      </c>
      <c r="FV320" s="158" t="s">
        <v>128</v>
      </c>
      <c r="FW320" s="158" t="s">
        <v>128</v>
      </c>
      <c r="FX320" s="158" t="s">
        <v>128</v>
      </c>
      <c r="FY320" s="158" t="s">
        <v>128</v>
      </c>
      <c r="FZ320" s="158" t="s">
        <v>128</v>
      </c>
      <c r="GA320" s="158" t="s">
        <v>128</v>
      </c>
      <c r="GB320" s="158" t="s">
        <v>128</v>
      </c>
      <c r="GC320" s="158" t="s">
        <v>128</v>
      </c>
      <c r="GD320" s="158" t="s">
        <v>128</v>
      </c>
      <c r="GE320" s="158" t="s">
        <v>128</v>
      </c>
      <c r="GF320" s="158" t="s">
        <v>128</v>
      </c>
      <c r="GG320" s="158" t="s">
        <v>128</v>
      </c>
      <c r="GH320" s="158" t="s">
        <v>128</v>
      </c>
      <c r="GI320" s="158" t="s">
        <v>128</v>
      </c>
      <c r="GJ320" s="158" t="s">
        <v>128</v>
      </c>
      <c r="GK320" s="158" t="s">
        <v>128</v>
      </c>
      <c r="GL320" s="158" t="s">
        <v>128</v>
      </c>
      <c r="GM320" s="158" t="s">
        <v>128</v>
      </c>
      <c r="GN320" s="158" t="s">
        <v>128</v>
      </c>
      <c r="GO320" s="158" t="s">
        <v>128</v>
      </c>
      <c r="GP320" s="158" t="s">
        <v>128</v>
      </c>
      <c r="GQ320" s="158" t="s">
        <v>128</v>
      </c>
      <c r="GR320" s="158" t="s">
        <v>128</v>
      </c>
      <c r="GS320" s="158" t="s">
        <v>128</v>
      </c>
      <c r="GT320" s="158" t="s">
        <v>128</v>
      </c>
      <c r="GU320" s="158" t="s">
        <v>128</v>
      </c>
      <c r="GV320" s="158" t="s">
        <v>128</v>
      </c>
      <c r="GW320" s="158" t="s">
        <v>128</v>
      </c>
      <c r="GX320" s="158" t="s">
        <v>128</v>
      </c>
      <c r="GY320" s="158" t="s">
        <v>128</v>
      </c>
      <c r="GZ320" s="158" t="s">
        <v>128</v>
      </c>
      <c r="HA320" s="158" t="s">
        <v>128</v>
      </c>
      <c r="HB320" s="158" t="s">
        <v>128</v>
      </c>
      <c r="HC320" s="158" t="s">
        <v>128</v>
      </c>
      <c r="HD320" s="158" t="s">
        <v>128</v>
      </c>
      <c r="HE320" s="158" t="s">
        <v>128</v>
      </c>
      <c r="HF320" s="158" t="s">
        <v>128</v>
      </c>
      <c r="HG320" s="158" t="s">
        <v>128</v>
      </c>
      <c r="HH320" s="158" t="s">
        <v>128</v>
      </c>
      <c r="HI320" s="158" t="s">
        <v>128</v>
      </c>
      <c r="HJ320" s="158" t="s">
        <v>128</v>
      </c>
      <c r="HK320" s="158" t="s">
        <v>128</v>
      </c>
      <c r="HL320" s="158" t="s">
        <v>128</v>
      </c>
      <c r="HM320" s="158" t="s">
        <v>128</v>
      </c>
      <c r="HN320" s="158" t="s">
        <v>128</v>
      </c>
      <c r="HO320" s="158" t="s">
        <v>128</v>
      </c>
      <c r="HP320" s="158" t="s">
        <v>128</v>
      </c>
      <c r="HQ320" s="158" t="s">
        <v>128</v>
      </c>
      <c r="HR320" s="158" t="s">
        <v>128</v>
      </c>
      <c r="HS320" s="158" t="s">
        <v>128</v>
      </c>
      <c r="HT320" s="158" t="s">
        <v>128</v>
      </c>
      <c r="HU320" s="158" t="s">
        <v>128</v>
      </c>
      <c r="HV320" s="158" t="s">
        <v>128</v>
      </c>
      <c r="HW320" s="158" t="s">
        <v>128</v>
      </c>
      <c r="HX320" s="158" t="s">
        <v>128</v>
      </c>
      <c r="HY320" s="158" t="s">
        <v>128</v>
      </c>
      <c r="HZ320" s="158" t="s">
        <v>128</v>
      </c>
      <c r="IA320" s="158" t="s">
        <v>128</v>
      </c>
      <c r="IB320" s="158" t="s">
        <v>128</v>
      </c>
      <c r="IC320" s="158" t="s">
        <v>128</v>
      </c>
      <c r="ID320" s="158" t="s">
        <v>128</v>
      </c>
      <c r="IE320" s="158" t="s">
        <v>128</v>
      </c>
      <c r="IF320" s="158" t="s">
        <v>128</v>
      </c>
      <c r="IG320" s="158" t="s">
        <v>128</v>
      </c>
      <c r="IH320" s="158" t="s">
        <v>128</v>
      </c>
      <c r="II320" s="158" t="s">
        <v>128</v>
      </c>
      <c r="IJ320" s="158" t="s">
        <v>128</v>
      </c>
      <c r="IK320" s="158" t="s">
        <v>128</v>
      </c>
      <c r="IL320" s="158" t="s">
        <v>128</v>
      </c>
      <c r="IM320" s="158" t="s">
        <v>128</v>
      </c>
      <c r="IN320" s="158" t="s">
        <v>128</v>
      </c>
      <c r="IO320" s="158" t="s">
        <v>128</v>
      </c>
      <c r="IP320" s="158" t="s">
        <v>128</v>
      </c>
      <c r="IQ320" s="158" t="s">
        <v>128</v>
      </c>
      <c r="IR320" s="158" t="s">
        <v>128</v>
      </c>
      <c r="IS320" s="158" t="s">
        <v>128</v>
      </c>
      <c r="IT320" s="158" t="s">
        <v>128</v>
      </c>
      <c r="IU320" s="158" t="s">
        <v>128</v>
      </c>
      <c r="IV320" s="158" t="s">
        <v>128</v>
      </c>
      <c r="IW320" s="158" t="s">
        <v>128</v>
      </c>
      <c r="IX320" s="158" t="s">
        <v>128</v>
      </c>
      <c r="IY320" s="158" t="s">
        <v>128</v>
      </c>
      <c r="IZ320" s="158" t="s">
        <v>128</v>
      </c>
      <c r="JA320" s="158" t="s">
        <v>128</v>
      </c>
      <c r="JB320" s="158" t="s">
        <v>128</v>
      </c>
      <c r="JC320" s="158" t="s">
        <v>128</v>
      </c>
      <c r="JD320" s="158" t="s">
        <v>128</v>
      </c>
      <c r="JE320" s="158" t="s">
        <v>128</v>
      </c>
      <c r="JF320" s="158" t="s">
        <v>128</v>
      </c>
      <c r="JG320" s="158" t="s">
        <v>128</v>
      </c>
      <c r="JH320" s="158" t="s">
        <v>128</v>
      </c>
      <c r="JI320" s="158" t="s">
        <v>128</v>
      </c>
      <c r="JJ320" s="158" t="s">
        <v>128</v>
      </c>
      <c r="JK320" s="158" t="s">
        <v>128</v>
      </c>
      <c r="JL320" s="158" t="s">
        <v>128</v>
      </c>
      <c r="JM320" s="158" t="s">
        <v>128</v>
      </c>
      <c r="JN320" s="158" t="s">
        <v>128</v>
      </c>
      <c r="JO320" s="158" t="s">
        <v>128</v>
      </c>
      <c r="JP320" s="158" t="s">
        <v>128</v>
      </c>
      <c r="JQ320" s="158" t="s">
        <v>128</v>
      </c>
      <c r="JR320" s="158" t="s">
        <v>128</v>
      </c>
      <c r="JS320" s="158" t="s">
        <v>128</v>
      </c>
      <c r="JT320" s="158" t="s">
        <v>128</v>
      </c>
      <c r="JU320" s="158" t="s">
        <v>128</v>
      </c>
      <c r="JV320" s="158" t="s">
        <v>128</v>
      </c>
      <c r="JW320" s="158" t="s">
        <v>128</v>
      </c>
      <c r="JX320" s="158" t="s">
        <v>128</v>
      </c>
      <c r="JY320" s="158" t="s">
        <v>128</v>
      </c>
      <c r="JZ320" s="158" t="s">
        <v>128</v>
      </c>
      <c r="KA320" s="158" t="s">
        <v>128</v>
      </c>
      <c r="KB320" s="158" t="s">
        <v>128</v>
      </c>
      <c r="KC320" s="158" t="s">
        <v>128</v>
      </c>
      <c r="KD320" s="158" t="s">
        <v>128</v>
      </c>
      <c r="KE320" s="158" t="s">
        <v>128</v>
      </c>
      <c r="KF320" s="158" t="s">
        <v>128</v>
      </c>
      <c r="KG320" s="158" t="s">
        <v>128</v>
      </c>
      <c r="KH320" s="158" t="s">
        <v>128</v>
      </c>
      <c r="KI320" s="158" t="s">
        <v>128</v>
      </c>
      <c r="KJ320" s="158" t="s">
        <v>128</v>
      </c>
      <c r="KK320" s="158" t="s">
        <v>128</v>
      </c>
      <c r="KL320" s="158" t="s">
        <v>128</v>
      </c>
      <c r="KM320" s="158" t="s">
        <v>128</v>
      </c>
      <c r="KN320" s="158" t="s">
        <v>128</v>
      </c>
      <c r="KO320" s="158" t="s">
        <v>128</v>
      </c>
      <c r="KP320" s="158" t="s">
        <v>128</v>
      </c>
      <c r="KQ320" s="158" t="s">
        <v>128</v>
      </c>
      <c r="KR320" s="158" t="s">
        <v>128</v>
      </c>
      <c r="KS320" s="158" t="s">
        <v>128</v>
      </c>
      <c r="KT320" s="158" t="s">
        <v>128</v>
      </c>
      <c r="KU320" s="158" t="s">
        <v>128</v>
      </c>
      <c r="KV320" s="158" t="s">
        <v>128</v>
      </c>
      <c r="KW320" s="158" t="s">
        <v>128</v>
      </c>
      <c r="KX320" s="158" t="s">
        <v>128</v>
      </c>
      <c r="KY320" s="158" t="s">
        <v>128</v>
      </c>
      <c r="KZ320" s="158" t="s">
        <v>128</v>
      </c>
      <c r="LA320" s="158" t="s">
        <v>128</v>
      </c>
      <c r="LB320" s="158" t="s">
        <v>128</v>
      </c>
      <c r="LC320" s="158" t="s">
        <v>128</v>
      </c>
      <c r="LD320" s="158" t="s">
        <v>128</v>
      </c>
      <c r="LE320" s="158" t="s">
        <v>128</v>
      </c>
      <c r="LF320" s="158" t="s">
        <v>128</v>
      </c>
      <c r="LG320" s="158" t="s">
        <v>128</v>
      </c>
      <c r="LH320" s="158" t="s">
        <v>128</v>
      </c>
      <c r="LI320" s="158" t="s">
        <v>128</v>
      </c>
      <c r="LJ320" s="158" t="s">
        <v>128</v>
      </c>
      <c r="LK320" s="158" t="s">
        <v>128</v>
      </c>
      <c r="LL320" s="158" t="s">
        <v>128</v>
      </c>
      <c r="LM320" s="158" t="s">
        <v>128</v>
      </c>
      <c r="LN320" s="158" t="s">
        <v>128</v>
      </c>
      <c r="LO320" s="158" t="s">
        <v>128</v>
      </c>
      <c r="LP320" s="158" t="s">
        <v>128</v>
      </c>
      <c r="LQ320" s="158" t="s">
        <v>128</v>
      </c>
      <c r="LR320" s="158" t="s">
        <v>128</v>
      </c>
      <c r="LS320" s="158" t="s">
        <v>128</v>
      </c>
      <c r="LT320" s="158" t="s">
        <v>128</v>
      </c>
      <c r="LU320" s="158" t="s">
        <v>128</v>
      </c>
      <c r="LV320" s="158" t="s">
        <v>128</v>
      </c>
      <c r="LW320" s="158" t="s">
        <v>128</v>
      </c>
      <c r="LX320" s="158" t="s">
        <v>128</v>
      </c>
      <c r="LY320" s="158" t="s">
        <v>128</v>
      </c>
      <c r="LZ320" s="158" t="s">
        <v>128</v>
      </c>
      <c r="MA320" s="158" t="s">
        <v>128</v>
      </c>
      <c r="MB320" s="158" t="s">
        <v>128</v>
      </c>
      <c r="MC320" s="158" t="s">
        <v>128</v>
      </c>
      <c r="MD320" s="158" t="s">
        <v>128</v>
      </c>
      <c r="ME320" s="158" t="s">
        <v>128</v>
      </c>
      <c r="MF320" s="158" t="s">
        <v>128</v>
      </c>
      <c r="MG320" s="158" t="s">
        <v>128</v>
      </c>
      <c r="MH320" s="158" t="s">
        <v>128</v>
      </c>
      <c r="MI320" s="158" t="s">
        <v>128</v>
      </c>
      <c r="MJ320" s="158" t="s">
        <v>128</v>
      </c>
      <c r="MK320" s="158" t="s">
        <v>128</v>
      </c>
      <c r="ML320" s="158" t="s">
        <v>128</v>
      </c>
      <c r="MM320" s="158" t="s">
        <v>128</v>
      </c>
      <c r="MN320" s="158" t="s">
        <v>128</v>
      </c>
      <c r="MO320" s="158" t="s">
        <v>128</v>
      </c>
      <c r="MP320" s="158" t="s">
        <v>128</v>
      </c>
      <c r="MQ320" s="158" t="s">
        <v>128</v>
      </c>
      <c r="MR320" s="158" t="s">
        <v>128</v>
      </c>
      <c r="MS320" s="158" t="s">
        <v>128</v>
      </c>
      <c r="MT320" s="158" t="s">
        <v>128</v>
      </c>
      <c r="MU320" s="158" t="s">
        <v>128</v>
      </c>
      <c r="MV320" s="158" t="s">
        <v>128</v>
      </c>
      <c r="MW320" s="158" t="s">
        <v>128</v>
      </c>
      <c r="MX320" s="158" t="s">
        <v>128</v>
      </c>
      <c r="MY320" s="158" t="s">
        <v>128</v>
      </c>
      <c r="MZ320" s="158" t="s">
        <v>128</v>
      </c>
      <c r="NA320" s="158" t="s">
        <v>128</v>
      </c>
      <c r="NB320" s="158" t="s">
        <v>128</v>
      </c>
      <c r="NC320" s="158" t="s">
        <v>128</v>
      </c>
      <c r="ND320" s="158" t="s">
        <v>128</v>
      </c>
      <c r="NE320" s="158" t="s">
        <v>128</v>
      </c>
      <c r="NF320" s="158" t="s">
        <v>128</v>
      </c>
      <c r="NG320" s="158" t="s">
        <v>128</v>
      </c>
      <c r="NH320" s="158" t="s">
        <v>128</v>
      </c>
      <c r="NI320" s="158" t="s">
        <v>128</v>
      </c>
      <c r="NJ320" s="158" t="s">
        <v>128</v>
      </c>
      <c r="NK320" s="158" t="s">
        <v>128</v>
      </c>
      <c r="NL320" s="158" t="s">
        <v>128</v>
      </c>
      <c r="NM320" s="158" t="s">
        <v>128</v>
      </c>
      <c r="NN320" s="158" t="s">
        <v>128</v>
      </c>
      <c r="NO320" s="158" t="s">
        <v>128</v>
      </c>
      <c r="NP320" s="158" t="s">
        <v>128</v>
      </c>
      <c r="NQ320" s="158" t="s">
        <v>128</v>
      </c>
      <c r="NR320" s="158" t="s">
        <v>128</v>
      </c>
      <c r="NS320" s="158" t="s">
        <v>128</v>
      </c>
      <c r="NT320" s="158" t="s">
        <v>128</v>
      </c>
      <c r="NU320" s="158" t="s">
        <v>128</v>
      </c>
      <c r="NV320" s="158" t="s">
        <v>128</v>
      </c>
      <c r="NW320" s="158" t="s">
        <v>128</v>
      </c>
      <c r="NX320" s="158" t="s">
        <v>128</v>
      </c>
      <c r="NY320" s="158" t="s">
        <v>128</v>
      </c>
      <c r="NZ320" s="158" t="s">
        <v>128</v>
      </c>
      <c r="OA320" s="158" t="s">
        <v>128</v>
      </c>
      <c r="OB320" s="158" t="s">
        <v>128</v>
      </c>
      <c r="OC320" s="158" t="s">
        <v>128</v>
      </c>
      <c r="OD320" s="158" t="s">
        <v>128</v>
      </c>
      <c r="OE320" s="170" t="s">
        <v>128</v>
      </c>
      <c r="OF320" s="181"/>
      <c r="OG320" s="176">
        <f t="shared" si="1778"/>
        <v>0.59957502122495576</v>
      </c>
      <c r="OH320" s="66" t="str">
        <f t="shared" si="1779"/>
        <v>kg/GJ delivered</v>
      </c>
      <c r="OI320" s="66" t="str">
        <f t="shared" si="1780"/>
        <v/>
      </c>
      <c r="OJ320" s="66" t="str">
        <f t="shared" si="1781"/>
        <v/>
      </c>
      <c r="OK320" s="66" t="str">
        <f t="shared" si="1782"/>
        <v/>
      </c>
      <c r="OL320" s="66" t="str">
        <f t="shared" si="1783"/>
        <v/>
      </c>
      <c r="OM320" s="66" t="str">
        <f t="shared" si="1784"/>
        <v/>
      </c>
      <c r="ON320" s="66" t="str">
        <f t="shared" si="1785"/>
        <v/>
      </c>
      <c r="OO320" s="66" t="str">
        <f t="shared" si="1786"/>
        <v/>
      </c>
      <c r="OP320" s="66" t="str">
        <f t="shared" si="1787"/>
        <v/>
      </c>
      <c r="OQ320" s="66" t="str">
        <f t="shared" si="1788"/>
        <v/>
      </c>
      <c r="OR320" s="66" t="str">
        <f t="shared" si="1789"/>
        <v/>
      </c>
      <c r="OS320" s="66" t="str">
        <f t="shared" si="1790"/>
        <v/>
      </c>
      <c r="OT320" s="66" t="str">
        <f t="shared" si="1791"/>
        <v/>
      </c>
      <c r="OU320" s="66" t="str">
        <f t="shared" si="1792"/>
        <v/>
      </c>
      <c r="OV320" s="66" t="str">
        <f t="shared" si="1793"/>
        <v/>
      </c>
      <c r="OW320" s="66" t="str">
        <f t="shared" si="1794"/>
        <v/>
      </c>
      <c r="OX320" s="66" t="str">
        <f t="shared" si="1795"/>
        <v/>
      </c>
      <c r="OY320" s="66" t="str">
        <f t="shared" si="1796"/>
        <v/>
      </c>
      <c r="OZ320" s="66" t="str">
        <f t="shared" si="1797"/>
        <v/>
      </c>
      <c r="PA320" s="66" t="str">
        <f t="shared" si="1798"/>
        <v/>
      </c>
      <c r="PB320" s="66" t="str">
        <f t="shared" si="1799"/>
        <v/>
      </c>
      <c r="PC320" s="66" t="str">
        <f t="shared" si="1800"/>
        <v/>
      </c>
      <c r="PD320" s="66" t="str">
        <f t="shared" si="1801"/>
        <v/>
      </c>
      <c r="PE320" s="66" t="str">
        <f t="shared" si="1802"/>
        <v/>
      </c>
      <c r="PF320" s="66" t="str">
        <f t="shared" si="1803"/>
        <v/>
      </c>
      <c r="PG320" s="66" t="str">
        <f t="shared" si="1804"/>
        <v/>
      </c>
      <c r="PH320" s="66" t="str">
        <f t="shared" si="1805"/>
        <v/>
      </c>
      <c r="PI320" s="66" t="str">
        <f t="shared" si="1806"/>
        <v/>
      </c>
      <c r="PJ320" s="66" t="str">
        <f t="shared" si="1807"/>
        <v/>
      </c>
      <c r="PK320" s="66" t="str">
        <f t="shared" si="1808"/>
        <v/>
      </c>
      <c r="PL320" s="66" t="str">
        <f t="shared" si="1809"/>
        <v/>
      </c>
      <c r="PM320" s="66" t="str">
        <f t="shared" si="1810"/>
        <v/>
      </c>
      <c r="PN320" s="66" t="str">
        <f t="shared" si="1811"/>
        <v/>
      </c>
      <c r="PO320" s="66" t="str">
        <f t="shared" si="1812"/>
        <v/>
      </c>
      <c r="PP320" s="66" t="str">
        <f t="shared" si="1813"/>
        <v/>
      </c>
      <c r="PQ320" s="66" t="str">
        <f t="shared" si="1814"/>
        <v/>
      </c>
      <c r="PR320" s="66" t="str">
        <f t="shared" si="1815"/>
        <v/>
      </c>
      <c r="PS320" s="66" t="str">
        <f t="shared" si="1816"/>
        <v/>
      </c>
      <c r="PT320" s="66" t="str">
        <f t="shared" si="1817"/>
        <v/>
      </c>
      <c r="PU320" s="66" t="str">
        <f t="shared" si="1818"/>
        <v/>
      </c>
      <c r="PV320" s="66" t="str">
        <f t="shared" si="1819"/>
        <v/>
      </c>
      <c r="PW320" s="66" t="str">
        <f t="shared" si="1820"/>
        <v/>
      </c>
      <c r="PX320" s="66" t="str">
        <f t="shared" si="1821"/>
        <v/>
      </c>
      <c r="PY320" s="66" t="str">
        <f t="shared" si="1822"/>
        <v/>
      </c>
      <c r="PZ320" s="66" t="str">
        <f t="shared" si="1823"/>
        <v/>
      </c>
      <c r="QA320" s="66" t="str">
        <f t="shared" si="1824"/>
        <v/>
      </c>
      <c r="QB320" s="66" t="str">
        <f t="shared" si="1825"/>
        <v/>
      </c>
      <c r="QC320" s="66" t="str">
        <f t="shared" si="1826"/>
        <v/>
      </c>
      <c r="QD320" s="66" t="str">
        <f t="shared" si="1827"/>
        <v/>
      </c>
      <c r="QE320" s="66" t="str">
        <f t="shared" si="1828"/>
        <v/>
      </c>
      <c r="QF320" s="66" t="str">
        <f t="shared" si="1829"/>
        <v/>
      </c>
      <c r="QG320" s="66" t="str">
        <f t="shared" si="1830"/>
        <v/>
      </c>
      <c r="QH320" s="66" t="str">
        <f t="shared" si="1831"/>
        <v/>
      </c>
      <c r="QI320" s="66" t="str">
        <f t="shared" si="1832"/>
        <v/>
      </c>
      <c r="QJ320" s="66" t="str">
        <f t="shared" si="1833"/>
        <v/>
      </c>
      <c r="QK320" s="66" t="str">
        <f t="shared" si="1834"/>
        <v/>
      </c>
      <c r="QL320" s="66" t="str">
        <f t="shared" si="1835"/>
        <v/>
      </c>
      <c r="QM320" s="66" t="str">
        <f t="shared" si="1836"/>
        <v/>
      </c>
      <c r="QN320" s="66" t="str">
        <f t="shared" si="1837"/>
        <v/>
      </c>
      <c r="QO320" s="66" t="str">
        <f t="shared" si="1838"/>
        <v/>
      </c>
      <c r="QP320" s="66" t="str">
        <f t="shared" si="1839"/>
        <v/>
      </c>
      <c r="QQ320" s="66" t="str">
        <f t="shared" si="1840"/>
        <v/>
      </c>
      <c r="QR320" s="66" t="str">
        <f t="shared" si="1841"/>
        <v/>
      </c>
      <c r="QS320" s="66" t="str">
        <f t="shared" si="1842"/>
        <v/>
      </c>
      <c r="QT320" s="66" t="str">
        <f t="shared" si="1843"/>
        <v/>
      </c>
      <c r="QU320" s="66" t="str">
        <f t="shared" si="1844"/>
        <v/>
      </c>
      <c r="QV320" s="66" t="str">
        <f t="shared" si="1845"/>
        <v/>
      </c>
      <c r="QW320" s="66" t="str">
        <f t="shared" si="1846"/>
        <v/>
      </c>
      <c r="QX320" s="66" t="str">
        <f t="shared" si="1847"/>
        <v/>
      </c>
      <c r="QY320" s="66" t="str">
        <f t="shared" si="1848"/>
        <v/>
      </c>
      <c r="QZ320" s="66" t="str">
        <f t="shared" si="1849"/>
        <v/>
      </c>
      <c r="RA320" s="66" t="str">
        <f t="shared" si="1850"/>
        <v/>
      </c>
      <c r="RB320" s="66" t="str">
        <f t="shared" si="1851"/>
        <v/>
      </c>
      <c r="RC320" s="66" t="str">
        <f t="shared" si="1852"/>
        <v/>
      </c>
      <c r="RD320" s="66" t="str">
        <f t="shared" si="1853"/>
        <v/>
      </c>
      <c r="RE320" s="66" t="str">
        <f t="shared" si="1854"/>
        <v/>
      </c>
      <c r="RF320" s="66" t="str">
        <f t="shared" si="1855"/>
        <v/>
      </c>
      <c r="RG320" s="66" t="str">
        <f t="shared" si="1856"/>
        <v/>
      </c>
      <c r="RH320" s="66" t="str">
        <f t="shared" si="1857"/>
        <v/>
      </c>
      <c r="RI320" s="66" t="str">
        <f t="shared" si="1858"/>
        <v/>
      </c>
      <c r="RJ320" s="66" t="str">
        <f t="shared" si="1859"/>
        <v/>
      </c>
      <c r="RK320" s="66" t="str">
        <f t="shared" si="1860"/>
        <v/>
      </c>
      <c r="RL320" s="66" t="str">
        <f t="shared" si="1861"/>
        <v/>
      </c>
      <c r="RM320" s="66" t="str">
        <f t="shared" si="1862"/>
        <v/>
      </c>
      <c r="RN320" s="66" t="str">
        <f t="shared" si="1863"/>
        <v/>
      </c>
      <c r="RO320" s="66" t="str">
        <f t="shared" si="1864"/>
        <v/>
      </c>
      <c r="RP320" s="66" t="str">
        <f t="shared" si="1865"/>
        <v/>
      </c>
      <c r="RQ320" s="66" t="str">
        <f t="shared" si="1866"/>
        <v/>
      </c>
      <c r="RR320" s="66" t="str">
        <f t="shared" si="1867"/>
        <v/>
      </c>
      <c r="RS320" s="66" t="str">
        <f t="shared" si="1868"/>
        <v/>
      </c>
      <c r="RT320" s="66" t="str">
        <f t="shared" si="1869"/>
        <v/>
      </c>
      <c r="RU320" s="66" t="str">
        <f t="shared" si="1870"/>
        <v/>
      </c>
      <c r="RV320" s="66" t="str">
        <f t="shared" si="1871"/>
        <v/>
      </c>
      <c r="RW320" s="66" t="str">
        <f t="shared" si="1872"/>
        <v/>
      </c>
      <c r="RX320" s="66" t="str">
        <f t="shared" si="1873"/>
        <v/>
      </c>
      <c r="RY320" s="66" t="str">
        <f t="shared" si="1874"/>
        <v/>
      </c>
      <c r="RZ320" s="66" t="str">
        <f t="shared" si="1875"/>
        <v/>
      </c>
      <c r="SA320" s="66" t="str">
        <f t="shared" si="1876"/>
        <v/>
      </c>
      <c r="SB320" s="66" t="str">
        <f t="shared" si="1877"/>
        <v/>
      </c>
      <c r="SC320" s="66" t="str">
        <f t="shared" si="1878"/>
        <v/>
      </c>
      <c r="SD320" s="66" t="str">
        <f t="shared" si="1879"/>
        <v/>
      </c>
      <c r="SE320" s="66" t="str">
        <f t="shared" si="1880"/>
        <v/>
      </c>
      <c r="SF320" s="66" t="str">
        <f t="shared" si="1881"/>
        <v/>
      </c>
      <c r="SG320" s="66" t="str">
        <f t="shared" si="1882"/>
        <v/>
      </c>
      <c r="SH320" s="66" t="str">
        <f t="shared" si="1883"/>
        <v/>
      </c>
      <c r="SI320" s="66" t="str">
        <f t="shared" si="1884"/>
        <v/>
      </c>
      <c r="SJ320" s="66" t="str">
        <f t="shared" si="1885"/>
        <v/>
      </c>
      <c r="SK320" s="66" t="str">
        <f t="shared" si="1886"/>
        <v/>
      </c>
      <c r="SL320" s="66" t="str">
        <f t="shared" si="1887"/>
        <v/>
      </c>
      <c r="SM320" s="66" t="str">
        <f t="shared" si="1888"/>
        <v/>
      </c>
      <c r="SN320" s="66" t="str">
        <f t="shared" si="1889"/>
        <v/>
      </c>
      <c r="SO320" s="66" t="str">
        <f t="shared" si="1890"/>
        <v/>
      </c>
      <c r="SP320" s="66" t="str">
        <f t="shared" si="1891"/>
        <v/>
      </c>
      <c r="SQ320" s="66" t="str">
        <f t="shared" si="1892"/>
        <v/>
      </c>
      <c r="SR320" s="66" t="str">
        <f t="shared" si="1893"/>
        <v/>
      </c>
      <c r="SS320" s="66" t="str">
        <f t="shared" si="1894"/>
        <v/>
      </c>
      <c r="ST320" s="66" t="str">
        <f t="shared" si="1895"/>
        <v/>
      </c>
      <c r="SU320" s="66" t="str">
        <f t="shared" si="1896"/>
        <v/>
      </c>
      <c r="SV320" s="66" t="str">
        <f t="shared" si="1897"/>
        <v/>
      </c>
      <c r="SW320" s="66" t="str">
        <f t="shared" si="1898"/>
        <v/>
      </c>
      <c r="SX320" s="66" t="str">
        <f t="shared" si="1899"/>
        <v/>
      </c>
      <c r="SY320" s="66" t="str">
        <f t="shared" si="1900"/>
        <v/>
      </c>
      <c r="SZ320" s="66" t="str">
        <f t="shared" si="1901"/>
        <v/>
      </c>
      <c r="TA320" s="66" t="str">
        <f t="shared" si="1902"/>
        <v/>
      </c>
      <c r="TB320" s="66" t="str">
        <f t="shared" si="1903"/>
        <v/>
      </c>
      <c r="TC320" s="66" t="str">
        <f t="shared" si="1904"/>
        <v/>
      </c>
      <c r="TD320" s="66" t="str">
        <f t="shared" si="1905"/>
        <v/>
      </c>
      <c r="TE320" s="66" t="str">
        <f t="shared" si="1906"/>
        <v/>
      </c>
      <c r="TF320" s="66" t="str">
        <f t="shared" si="1907"/>
        <v/>
      </c>
      <c r="TG320" s="66" t="str">
        <f t="shared" si="1908"/>
        <v/>
      </c>
      <c r="TH320" s="66" t="str">
        <f t="shared" si="1909"/>
        <v/>
      </c>
      <c r="TI320" s="66" t="str">
        <f t="shared" si="1910"/>
        <v/>
      </c>
      <c r="TJ320" s="66" t="str">
        <f t="shared" si="1911"/>
        <v/>
      </c>
      <c r="TK320" s="66" t="str">
        <f t="shared" si="1912"/>
        <v/>
      </c>
      <c r="TL320" s="66" t="str">
        <f t="shared" si="1913"/>
        <v/>
      </c>
      <c r="TM320" s="66" t="str">
        <f t="shared" si="1914"/>
        <v/>
      </c>
      <c r="TN320" s="66" t="str">
        <f t="shared" si="1915"/>
        <v/>
      </c>
      <c r="TO320" s="66" t="str">
        <f t="shared" si="1916"/>
        <v/>
      </c>
      <c r="TP320" s="66" t="str">
        <f t="shared" si="1917"/>
        <v/>
      </c>
      <c r="TQ320" s="66" t="str">
        <f t="shared" si="1918"/>
        <v/>
      </c>
      <c r="TR320" s="66" t="str">
        <f t="shared" si="1919"/>
        <v/>
      </c>
      <c r="TS320" s="66" t="str">
        <f t="shared" si="1920"/>
        <v/>
      </c>
      <c r="TT320" s="66" t="str">
        <f t="shared" si="1921"/>
        <v/>
      </c>
      <c r="TU320" s="66" t="str">
        <f t="shared" si="1922"/>
        <v/>
      </c>
      <c r="TV320" s="66" t="str">
        <f t="shared" si="1923"/>
        <v/>
      </c>
      <c r="TW320" s="66" t="str">
        <f t="shared" si="1924"/>
        <v/>
      </c>
      <c r="TX320" s="66" t="str">
        <f t="shared" si="1925"/>
        <v/>
      </c>
      <c r="TY320" s="66" t="str">
        <f t="shared" si="1926"/>
        <v/>
      </c>
      <c r="TZ320" s="66" t="str">
        <f t="shared" si="1927"/>
        <v/>
      </c>
      <c r="UA320" s="66" t="str">
        <f t="shared" si="1928"/>
        <v/>
      </c>
      <c r="UB320" s="66" t="str">
        <f t="shared" si="1929"/>
        <v/>
      </c>
      <c r="UC320" s="66" t="str">
        <f t="shared" si="1930"/>
        <v/>
      </c>
      <c r="UD320" s="66" t="str">
        <f t="shared" si="1931"/>
        <v/>
      </c>
      <c r="UE320" s="66" t="str">
        <f t="shared" si="1932"/>
        <v/>
      </c>
      <c r="UF320" s="66" t="str">
        <f t="shared" si="1933"/>
        <v/>
      </c>
      <c r="UG320" s="66" t="str">
        <f t="shared" si="1934"/>
        <v/>
      </c>
      <c r="UH320" s="66" t="str">
        <f t="shared" si="1935"/>
        <v/>
      </c>
      <c r="UI320" s="66" t="str">
        <f t="shared" si="1936"/>
        <v/>
      </c>
      <c r="UJ320" s="66" t="str">
        <f t="shared" si="1937"/>
        <v/>
      </c>
      <c r="UK320" s="66" t="str">
        <f t="shared" si="1938"/>
        <v/>
      </c>
      <c r="UL320" s="66" t="str">
        <f t="shared" si="1939"/>
        <v/>
      </c>
      <c r="UM320" s="66" t="str">
        <f t="shared" si="1940"/>
        <v/>
      </c>
      <c r="UN320" s="66" t="str">
        <f t="shared" si="1941"/>
        <v/>
      </c>
      <c r="UO320" s="66" t="str">
        <f t="shared" si="1942"/>
        <v/>
      </c>
      <c r="UP320" s="66" t="str">
        <f t="shared" si="1943"/>
        <v/>
      </c>
      <c r="UQ320" s="66" t="str">
        <f t="shared" si="1944"/>
        <v/>
      </c>
      <c r="UR320" s="66" t="str">
        <f t="shared" si="1945"/>
        <v/>
      </c>
      <c r="US320" s="66" t="str">
        <f t="shared" si="1946"/>
        <v/>
      </c>
      <c r="UT320" s="66" t="str">
        <f t="shared" si="1947"/>
        <v/>
      </c>
      <c r="UU320" s="66" t="str">
        <f t="shared" si="1948"/>
        <v/>
      </c>
      <c r="UV320" s="66" t="str">
        <f t="shared" si="1949"/>
        <v/>
      </c>
      <c r="UW320" s="66" t="str">
        <f t="shared" si="1950"/>
        <v/>
      </c>
      <c r="UX320" s="66" t="str">
        <f t="shared" si="1951"/>
        <v/>
      </c>
      <c r="UY320" s="66" t="str">
        <f t="shared" si="1952"/>
        <v/>
      </c>
      <c r="UZ320" s="66" t="str">
        <f t="shared" si="1953"/>
        <v/>
      </c>
      <c r="VA320" s="66" t="str">
        <f t="shared" si="1954"/>
        <v/>
      </c>
      <c r="VB320" s="66" t="str">
        <f t="shared" si="1955"/>
        <v/>
      </c>
      <c r="VC320" s="66" t="str">
        <f t="shared" si="1956"/>
        <v/>
      </c>
      <c r="VD320" s="66" t="str">
        <f t="shared" si="1957"/>
        <v/>
      </c>
      <c r="VE320" s="66" t="str">
        <f t="shared" si="1958"/>
        <v/>
      </c>
      <c r="VF320" s="66" t="str">
        <f t="shared" si="1959"/>
        <v/>
      </c>
      <c r="VG320" s="66" t="str">
        <f t="shared" si="1960"/>
        <v/>
      </c>
      <c r="VH320" s="66" t="str">
        <f t="shared" si="1961"/>
        <v/>
      </c>
      <c r="VI320" s="66" t="str">
        <f t="shared" si="1962"/>
        <v/>
      </c>
      <c r="VJ320" s="66" t="str">
        <f t="shared" si="1963"/>
        <v/>
      </c>
      <c r="VK320" s="66" t="str">
        <f t="shared" si="1964"/>
        <v/>
      </c>
      <c r="VL320" s="66" t="str">
        <f t="shared" si="1965"/>
        <v/>
      </c>
      <c r="VM320" s="66" t="str">
        <f t="shared" si="1966"/>
        <v/>
      </c>
      <c r="VN320" s="66" t="str">
        <f t="shared" si="1967"/>
        <v/>
      </c>
      <c r="VO320" s="66" t="str">
        <f t="shared" si="1968"/>
        <v/>
      </c>
      <c r="VP320" s="66" t="str">
        <f t="shared" si="1969"/>
        <v/>
      </c>
      <c r="VQ320" s="66" t="str">
        <f t="shared" si="1970"/>
        <v/>
      </c>
      <c r="VR320" s="66" t="str">
        <f t="shared" si="1971"/>
        <v/>
      </c>
      <c r="VS320" s="66" t="str">
        <f t="shared" si="1972"/>
        <v/>
      </c>
      <c r="VT320" s="66" t="str">
        <f t="shared" si="1973"/>
        <v/>
      </c>
      <c r="VU320" s="66" t="str">
        <f t="shared" si="1974"/>
        <v/>
      </c>
      <c r="VV320" s="66" t="str">
        <f t="shared" si="1975"/>
        <v/>
      </c>
      <c r="VW320" s="66" t="str">
        <f t="shared" si="1976"/>
        <v/>
      </c>
      <c r="VX320" s="66" t="str">
        <f t="shared" si="1977"/>
        <v/>
      </c>
      <c r="VY320" s="66" t="str">
        <f t="shared" si="1978"/>
        <v/>
      </c>
      <c r="VZ320" s="66" t="str">
        <f t="shared" si="1979"/>
        <v/>
      </c>
      <c r="WA320" s="66" t="str">
        <f t="shared" si="1980"/>
        <v/>
      </c>
      <c r="WB320" s="66" t="str">
        <f t="shared" si="1981"/>
        <v/>
      </c>
      <c r="WC320" s="66" t="str">
        <f t="shared" si="1982"/>
        <v/>
      </c>
      <c r="WD320" s="66" t="str">
        <f t="shared" si="1983"/>
        <v/>
      </c>
      <c r="WE320" s="66" t="str">
        <f t="shared" si="1984"/>
        <v/>
      </c>
      <c r="WF320" s="66" t="str">
        <f t="shared" si="1985"/>
        <v/>
      </c>
      <c r="WG320" s="66" t="str">
        <f t="shared" si="1986"/>
        <v/>
      </c>
      <c r="WH320" s="66" t="str">
        <f t="shared" si="1987"/>
        <v/>
      </c>
      <c r="WI320" s="66" t="str">
        <f t="shared" si="1988"/>
        <v/>
      </c>
      <c r="WJ320" s="66" t="str">
        <f t="shared" si="1989"/>
        <v/>
      </c>
      <c r="WK320" s="66" t="str">
        <f t="shared" si="1990"/>
        <v/>
      </c>
      <c r="WL320" s="66" t="str">
        <f t="shared" si="1991"/>
        <v/>
      </c>
      <c r="WM320" s="66" t="str">
        <f t="shared" si="1992"/>
        <v/>
      </c>
      <c r="WN320" s="66" t="str">
        <f t="shared" si="1993"/>
        <v/>
      </c>
      <c r="WO320" s="66" t="str">
        <f t="shared" si="1994"/>
        <v/>
      </c>
      <c r="WP320" s="66" t="str">
        <f t="shared" si="1995"/>
        <v/>
      </c>
      <c r="WQ320" s="66" t="str">
        <f t="shared" si="1996"/>
        <v/>
      </c>
      <c r="WR320" s="66" t="str">
        <f t="shared" si="1997"/>
        <v/>
      </c>
      <c r="WS320" s="66" t="str">
        <f t="shared" si="1998"/>
        <v/>
      </c>
      <c r="WT320" s="66" t="str">
        <f t="shared" si="1999"/>
        <v/>
      </c>
      <c r="WU320" s="66" t="str">
        <f t="shared" si="2000"/>
        <v/>
      </c>
      <c r="WV320" s="66" t="str">
        <f t="shared" si="2001"/>
        <v/>
      </c>
      <c r="WW320" s="66" t="str">
        <f t="shared" si="2002"/>
        <v/>
      </c>
      <c r="WX320" s="66" t="str">
        <f t="shared" si="2003"/>
        <v/>
      </c>
      <c r="WY320" s="66" t="str">
        <f t="shared" si="2004"/>
        <v/>
      </c>
      <c r="WZ320" s="66" t="str">
        <f t="shared" si="2005"/>
        <v/>
      </c>
      <c r="XA320" s="66" t="str">
        <f t="shared" si="2006"/>
        <v/>
      </c>
      <c r="XB320" s="66" t="str">
        <f t="shared" si="2007"/>
        <v/>
      </c>
      <c r="XC320" s="66" t="str">
        <f t="shared" si="2008"/>
        <v/>
      </c>
      <c r="XD320" s="66" t="str">
        <f t="shared" si="2009"/>
        <v/>
      </c>
      <c r="XE320" s="66" t="str">
        <f t="shared" si="2010"/>
        <v/>
      </c>
      <c r="XF320" s="66" t="str">
        <f t="shared" si="2011"/>
        <v/>
      </c>
      <c r="XG320" s="66" t="str">
        <f t="shared" si="2012"/>
        <v/>
      </c>
      <c r="XH320" s="66" t="str">
        <f t="shared" si="2013"/>
        <v/>
      </c>
      <c r="XI320" s="66" t="str">
        <f t="shared" si="2014"/>
        <v/>
      </c>
      <c r="XJ320" s="66" t="str">
        <f t="shared" si="2015"/>
        <v/>
      </c>
      <c r="XK320" s="66" t="str">
        <f t="shared" si="2016"/>
        <v/>
      </c>
      <c r="XL320" s="66" t="str">
        <f t="shared" si="2017"/>
        <v/>
      </c>
      <c r="XM320" s="66" t="str">
        <f t="shared" si="2018"/>
        <v/>
      </c>
      <c r="XN320" s="66" t="str">
        <f t="shared" si="2019"/>
        <v/>
      </c>
      <c r="XO320" s="66" t="str">
        <f t="shared" si="2020"/>
        <v/>
      </c>
      <c r="XP320" s="66" t="str">
        <f t="shared" si="2021"/>
        <v/>
      </c>
      <c r="XQ320" s="66" t="str">
        <f t="shared" si="2022"/>
        <v/>
      </c>
      <c r="XR320" s="66" t="str">
        <f t="shared" si="2023"/>
        <v/>
      </c>
      <c r="XS320" s="66" t="str">
        <f t="shared" si="2024"/>
        <v/>
      </c>
      <c r="XT320" s="66" t="str">
        <f t="shared" si="2025"/>
        <v/>
      </c>
      <c r="XU320" s="66" t="str">
        <f t="shared" si="2026"/>
        <v/>
      </c>
      <c r="XV320" s="66" t="str">
        <f t="shared" si="2027"/>
        <v/>
      </c>
      <c r="XW320" s="66" t="str">
        <f t="shared" si="2028"/>
        <v/>
      </c>
      <c r="XX320" s="66" t="str">
        <f t="shared" si="2029"/>
        <v/>
      </c>
      <c r="XY320" s="66" t="str">
        <f t="shared" si="2030"/>
        <v/>
      </c>
      <c r="XZ320" s="66" t="str">
        <f t="shared" si="2031"/>
        <v/>
      </c>
      <c r="YA320" s="66" t="str">
        <f t="shared" si="2032"/>
        <v/>
      </c>
      <c r="YB320" s="66" t="str">
        <f t="shared" si="2033"/>
        <v/>
      </c>
      <c r="YC320" s="66" t="str">
        <f t="shared" si="2034"/>
        <v/>
      </c>
      <c r="YD320" s="66" t="str">
        <f t="shared" si="2035"/>
        <v/>
      </c>
      <c r="YE320" s="66" t="str">
        <f t="shared" si="2036"/>
        <v/>
      </c>
      <c r="YF320" s="66" t="str">
        <f t="shared" si="2037"/>
        <v/>
      </c>
      <c r="YG320" s="66" t="str">
        <f t="shared" si="2038"/>
        <v/>
      </c>
      <c r="YH320" s="66" t="str">
        <f t="shared" si="2039"/>
        <v/>
      </c>
      <c r="YI320" s="66" t="str">
        <f t="shared" si="2040"/>
        <v/>
      </c>
      <c r="YJ320" s="66" t="str">
        <f t="shared" si="2041"/>
        <v/>
      </c>
      <c r="YK320" s="66" t="str">
        <f t="shared" si="2042"/>
        <v/>
      </c>
      <c r="YL320" s="66" t="str">
        <f t="shared" si="2043"/>
        <v/>
      </c>
      <c r="YM320" s="66" t="str">
        <f t="shared" si="2044"/>
        <v/>
      </c>
      <c r="YN320" s="66" t="str">
        <f t="shared" si="2045"/>
        <v/>
      </c>
      <c r="YO320" s="66" t="str">
        <f t="shared" si="2046"/>
        <v/>
      </c>
      <c r="YP320" s="66" t="str">
        <f t="shared" si="2047"/>
        <v/>
      </c>
      <c r="YQ320" s="66" t="str">
        <f t="shared" si="2048"/>
        <v/>
      </c>
      <c r="YR320" s="66" t="str">
        <f t="shared" si="2049"/>
        <v/>
      </c>
      <c r="YS320" s="66" t="str">
        <f t="shared" si="2050"/>
        <v/>
      </c>
      <c r="YT320" s="66" t="str">
        <f t="shared" si="2051"/>
        <v/>
      </c>
      <c r="YU320" s="66" t="str">
        <f t="shared" si="2052"/>
        <v/>
      </c>
      <c r="YV320" s="66" t="str">
        <f t="shared" si="2053"/>
        <v/>
      </c>
      <c r="YW320" s="66" t="str">
        <f t="shared" si="2054"/>
        <v/>
      </c>
      <c r="YX320" s="66" t="str">
        <f t="shared" si="2055"/>
        <v/>
      </c>
      <c r="YY320" s="66" t="str">
        <f t="shared" si="2056"/>
        <v/>
      </c>
      <c r="YZ320" s="66" t="str">
        <f t="shared" si="2057"/>
        <v/>
      </c>
      <c r="ZA320" s="66" t="str">
        <f t="shared" si="2058"/>
        <v/>
      </c>
      <c r="ZB320" s="66" t="str">
        <f t="shared" si="2059"/>
        <v/>
      </c>
      <c r="ZC320" s="66" t="str">
        <f t="shared" si="2060"/>
        <v/>
      </c>
      <c r="ZD320" s="66" t="str">
        <f t="shared" si="2061"/>
        <v/>
      </c>
      <c r="ZE320" s="66" t="str">
        <f t="shared" si="2062"/>
        <v/>
      </c>
      <c r="ZF320" s="66" t="str">
        <f t="shared" si="2063"/>
        <v/>
      </c>
      <c r="ZG320" s="66" t="str">
        <f t="shared" si="2064"/>
        <v/>
      </c>
      <c r="ZH320" s="66" t="str">
        <f t="shared" si="2065"/>
        <v/>
      </c>
      <c r="ZI320" s="66" t="str">
        <f t="shared" si="2066"/>
        <v/>
      </c>
      <c r="ZJ320" s="66" t="str">
        <f t="shared" si="2067"/>
        <v/>
      </c>
      <c r="ZK320" s="66" t="str">
        <f t="shared" si="2068"/>
        <v/>
      </c>
      <c r="ZL320" s="66" t="str">
        <f t="shared" si="2069"/>
        <v/>
      </c>
      <c r="ZM320" s="66" t="str">
        <f t="shared" si="2070"/>
        <v/>
      </c>
      <c r="ZN320" s="66" t="str">
        <f t="shared" si="2071"/>
        <v/>
      </c>
      <c r="ZO320" s="66" t="str">
        <f t="shared" si="2072"/>
        <v/>
      </c>
      <c r="ZP320" s="66" t="str">
        <f t="shared" si="2073"/>
        <v/>
      </c>
      <c r="ZQ320" s="66" t="str">
        <f t="shared" si="2074"/>
        <v/>
      </c>
      <c r="ZR320" s="66" t="str">
        <f t="shared" si="2075"/>
        <v/>
      </c>
      <c r="ZS320" s="66" t="str">
        <f t="shared" si="2076"/>
        <v/>
      </c>
      <c r="ZT320" s="66" t="str">
        <f t="shared" si="2077"/>
        <v/>
      </c>
      <c r="ZU320" s="66" t="str">
        <f t="shared" si="2078"/>
        <v/>
      </c>
      <c r="ZV320" s="66" t="str">
        <f t="shared" si="2079"/>
        <v/>
      </c>
      <c r="ZW320" s="66" t="str">
        <f t="shared" si="2080"/>
        <v/>
      </c>
      <c r="ZX320" s="66" t="str">
        <f t="shared" si="2081"/>
        <v/>
      </c>
      <c r="ZY320" s="66" t="str">
        <f t="shared" si="2082"/>
        <v/>
      </c>
      <c r="ZZ320" s="66" t="str">
        <f t="shared" si="2083"/>
        <v/>
      </c>
      <c r="AAA320" s="66" t="str">
        <f t="shared" si="2084"/>
        <v/>
      </c>
      <c r="AAB320" s="66" t="str">
        <f t="shared" si="2085"/>
        <v/>
      </c>
      <c r="AAC320" s="66" t="str">
        <f t="shared" si="2086"/>
        <v/>
      </c>
      <c r="AAD320" s="66" t="str">
        <f t="shared" si="2087"/>
        <v/>
      </c>
      <c r="AAE320" s="66" t="str">
        <f t="shared" si="2088"/>
        <v/>
      </c>
      <c r="AAF320" s="66" t="str">
        <f t="shared" si="2089"/>
        <v/>
      </c>
      <c r="AAG320" s="66" t="str">
        <f t="shared" si="2090"/>
        <v/>
      </c>
      <c r="AAH320" s="66" t="str">
        <f t="shared" si="2091"/>
        <v/>
      </c>
      <c r="AAI320" s="66" t="str">
        <f t="shared" si="2092"/>
        <v/>
      </c>
      <c r="AAJ320" s="66" t="str">
        <f t="shared" si="2093"/>
        <v/>
      </c>
      <c r="AAK320" s="66" t="str">
        <f t="shared" si="2094"/>
        <v/>
      </c>
      <c r="AAL320" s="66" t="str">
        <f t="shared" si="2095"/>
        <v/>
      </c>
      <c r="AAM320" s="66" t="str">
        <f t="shared" si="2096"/>
        <v/>
      </c>
      <c r="AAN320" s="66" t="str">
        <f t="shared" si="2097"/>
        <v/>
      </c>
      <c r="AAO320" s="66" t="str">
        <f t="shared" si="2098"/>
        <v/>
      </c>
      <c r="AAP320" s="66" t="str">
        <f t="shared" si="2099"/>
        <v/>
      </c>
      <c r="AAQ320" s="66" t="str">
        <f t="shared" si="2100"/>
        <v/>
      </c>
      <c r="AAR320" s="66" t="str">
        <f t="shared" si="2101"/>
        <v/>
      </c>
      <c r="AAS320" s="66" t="str">
        <f t="shared" si="2102"/>
        <v/>
      </c>
      <c r="AAT320" s="66" t="str">
        <f t="shared" si="2103"/>
        <v/>
      </c>
      <c r="AAU320" s="66" t="str">
        <f t="shared" si="2104"/>
        <v/>
      </c>
      <c r="AAV320" s="66" t="str">
        <f t="shared" si="2105"/>
        <v/>
      </c>
      <c r="AAW320" s="66" t="str">
        <f t="shared" si="2106"/>
        <v/>
      </c>
      <c r="AAX320" s="66" t="str">
        <f t="shared" si="2107"/>
        <v/>
      </c>
      <c r="AAY320" s="66" t="str">
        <f t="shared" si="2108"/>
        <v/>
      </c>
      <c r="AAZ320" s="66" t="str">
        <f t="shared" si="2109"/>
        <v/>
      </c>
      <c r="ABA320" s="66" t="str">
        <f t="shared" si="2110"/>
        <v/>
      </c>
      <c r="ABB320" s="66" t="str">
        <f t="shared" si="2111"/>
        <v/>
      </c>
      <c r="ABC320" s="66" t="str">
        <f t="shared" si="2112"/>
        <v/>
      </c>
      <c r="ABD320" s="66" t="str">
        <f t="shared" si="2113"/>
        <v/>
      </c>
      <c r="ABE320" s="66" t="str">
        <f t="shared" si="2114"/>
        <v/>
      </c>
      <c r="ABF320" s="66" t="str">
        <f t="shared" si="2115"/>
        <v/>
      </c>
      <c r="ABG320" s="66" t="str">
        <f t="shared" si="2116"/>
        <v/>
      </c>
      <c r="ABH320" s="66" t="str">
        <f t="shared" si="2117"/>
        <v/>
      </c>
      <c r="ABI320" s="66" t="str">
        <f t="shared" si="2118"/>
        <v/>
      </c>
      <c r="ABJ320" s="66" t="str">
        <f t="shared" si="2119"/>
        <v/>
      </c>
      <c r="ABK320" s="66" t="str">
        <f t="shared" si="2120"/>
        <v/>
      </c>
      <c r="ABL320" s="66" t="str">
        <f t="shared" si="2121"/>
        <v/>
      </c>
      <c r="ABM320" s="66" t="str">
        <f t="shared" si="2122"/>
        <v/>
      </c>
      <c r="ABN320" s="66" t="str">
        <f t="shared" si="2123"/>
        <v/>
      </c>
      <c r="ABO320" s="66" t="str">
        <f t="shared" si="2124"/>
        <v/>
      </c>
      <c r="ABP320" s="66" t="str">
        <f t="shared" si="2125"/>
        <v/>
      </c>
      <c r="ABQ320" s="66" t="str">
        <f t="shared" si="2126"/>
        <v/>
      </c>
      <c r="ABR320" s="66" t="str">
        <f t="shared" si="2127"/>
        <v/>
      </c>
      <c r="ABS320" s="66" t="str">
        <f t="shared" si="2128"/>
        <v/>
      </c>
      <c r="ABT320" s="66" t="str">
        <f t="shared" si="2129"/>
        <v/>
      </c>
      <c r="ABU320" s="66" t="str">
        <f t="shared" si="2130"/>
        <v/>
      </c>
      <c r="ABV320" s="66" t="str">
        <f t="shared" si="2131"/>
        <v/>
      </c>
      <c r="ABW320" s="66" t="str">
        <f t="shared" si="2132"/>
        <v/>
      </c>
      <c r="ABX320" s="66" t="str">
        <f t="shared" si="2133"/>
        <v/>
      </c>
      <c r="ABY320" s="66" t="str">
        <f t="shared" si="2134"/>
        <v/>
      </c>
      <c r="ABZ320" s="66" t="str">
        <f t="shared" si="2135"/>
        <v/>
      </c>
      <c r="ACA320" s="66" t="str">
        <f t="shared" si="2136"/>
        <v/>
      </c>
      <c r="ACB320" s="66" t="str">
        <f t="shared" si="2137"/>
        <v/>
      </c>
      <c r="ACC320" s="66" t="str">
        <f t="shared" si="2138"/>
        <v/>
      </c>
      <c r="ACD320" s="66" t="str">
        <f t="shared" si="2139"/>
        <v/>
      </c>
      <c r="ACE320" s="66" t="str">
        <f t="shared" si="2140"/>
        <v/>
      </c>
      <c r="ACF320" s="66" t="str">
        <f t="shared" si="2141"/>
        <v/>
      </c>
      <c r="ACG320" s="66" t="str">
        <f t="shared" si="2142"/>
        <v/>
      </c>
      <c r="ACH320" s="66" t="str">
        <f t="shared" si="2143"/>
        <v/>
      </c>
      <c r="ACI320" s="66" t="str">
        <f t="shared" si="2144"/>
        <v/>
      </c>
      <c r="ACJ320" s="66" t="str">
        <f t="shared" si="2145"/>
        <v/>
      </c>
      <c r="ACK320" s="66" t="str">
        <f t="shared" si="2146"/>
        <v/>
      </c>
      <c r="ACL320" s="66" t="str">
        <f t="shared" si="2147"/>
        <v/>
      </c>
      <c r="ACM320" s="66" t="str">
        <f t="shared" ref="ACM320:ACN320" si="2214">IF(AND(ACS$3="Unit", ACL320=""), "", IF(AND(ACS$3="Unit", ACL320="-"),"", IF(ACS$3="Unit", "kg/GJ delivered", IF(AND(NY320&lt;&gt;"", NY320&lt;&gt;"-", NX320="-"),"", IF($H320="","", IF(NX320="nd", "",IF(NX320="&lt;n.a.&gt;", "", IF(NY320="#/MJ", "", IF(NY320="kg/GJ delivered",NX320,IF(NY320="g/MJ delivered",NX320,IF(NY320="kg/MJ delivered",NX320*1000,IF(NY320="mg/MJ delivered",NX320/1000,IF(NY320="g/kg",((NX320)*(1/$I320)*(1/$H320)),IF(NY320="mg/kg",((NX320/1000)*(1/$I320)*(1/$H320)),IF(NY320="mg/MJ delivered",NX320/1000,IF(NY320="-","","Error"))))))))))))))))</f>
        <v/>
      </c>
      <c r="ACN320" s="66" t="str">
        <f t="shared" si="2214"/>
        <v/>
      </c>
      <c r="ACO320" s="66" t="str">
        <f t="shared" si="2149"/>
        <v/>
      </c>
      <c r="ACP320" s="66" t="str">
        <f t="shared" si="2150"/>
        <v/>
      </c>
      <c r="ACQ320" s="66" t="str">
        <f t="shared" si="2151"/>
        <v/>
      </c>
      <c r="ACR320" s="66" t="str">
        <f t="shared" si="2152"/>
        <v/>
      </c>
      <c r="ACS320" s="66" t="str">
        <f t="shared" si="2153"/>
        <v/>
      </c>
      <c r="ACT320" s="66" t="str">
        <f t="shared" si="2154"/>
        <v/>
      </c>
    </row>
    <row r="321" spans="2:774" ht="15.75" customHeight="1" x14ac:dyDescent="0.25">
      <c r="B321" s="66">
        <v>392</v>
      </c>
      <c r="C321" s="66" t="s">
        <v>1289</v>
      </c>
      <c r="D321" s="66" t="s">
        <v>1681</v>
      </c>
      <c r="E321" s="156" t="s">
        <v>61</v>
      </c>
      <c r="F321" s="66" t="s">
        <v>61</v>
      </c>
      <c r="G321" s="66" t="s">
        <v>1567</v>
      </c>
      <c r="H321" s="126">
        <v>0.56200000000000006</v>
      </c>
      <c r="I321" s="130">
        <f>'Heating Values'!$D$12</f>
        <v>18.2</v>
      </c>
      <c r="J321" s="66" t="str">
        <f t="shared" si="2201"/>
        <v>Biogas, Modern, IN</v>
      </c>
      <c r="K321" s="66" t="s">
        <v>1254</v>
      </c>
      <c r="L321" s="161"/>
      <c r="M321" s="161"/>
      <c r="N321" s="161"/>
      <c r="O321" s="66" t="s">
        <v>1188</v>
      </c>
      <c r="P321" s="66" t="str">
        <f t="shared" si="2205"/>
        <v>IN</v>
      </c>
      <c r="Q321" s="66" t="s">
        <v>2</v>
      </c>
      <c r="R321" s="165">
        <v>2</v>
      </c>
      <c r="S321" s="158" t="s">
        <v>523</v>
      </c>
      <c r="T321" s="158" t="s">
        <v>128</v>
      </c>
      <c r="U321" s="158" t="s">
        <v>128</v>
      </c>
      <c r="V321" s="158" t="s">
        <v>128</v>
      </c>
      <c r="W321" s="158" t="s">
        <v>128</v>
      </c>
      <c r="X321" s="158" t="s">
        <v>128</v>
      </c>
      <c r="Y321" s="158" t="s">
        <v>128</v>
      </c>
      <c r="Z321" s="158" t="s">
        <v>128</v>
      </c>
      <c r="AA321" s="158" t="s">
        <v>128</v>
      </c>
      <c r="AB321" s="158" t="s">
        <v>128</v>
      </c>
      <c r="AC321" s="158" t="s">
        <v>128</v>
      </c>
      <c r="AD321" s="158" t="s">
        <v>128</v>
      </c>
      <c r="AE321" s="158" t="s">
        <v>128</v>
      </c>
      <c r="AF321" s="158" t="s">
        <v>128</v>
      </c>
      <c r="AG321" s="158" t="s">
        <v>128</v>
      </c>
      <c r="AH321" s="158" t="s">
        <v>128</v>
      </c>
      <c r="AI321" s="158" t="s">
        <v>128</v>
      </c>
      <c r="AJ321" s="158" t="s">
        <v>128</v>
      </c>
      <c r="AK321" s="158" t="s">
        <v>128</v>
      </c>
      <c r="AL321" s="158" t="s">
        <v>128</v>
      </c>
      <c r="AM321" s="158" t="s">
        <v>128</v>
      </c>
      <c r="AN321" s="158" t="s">
        <v>128</v>
      </c>
      <c r="AO321" s="158" t="s">
        <v>128</v>
      </c>
      <c r="AP321" s="158" t="s">
        <v>128</v>
      </c>
      <c r="AQ321" s="158" t="s">
        <v>128</v>
      </c>
      <c r="AR321" s="158" t="s">
        <v>128</v>
      </c>
      <c r="AS321" s="158" t="s">
        <v>128</v>
      </c>
      <c r="AT321" s="158" t="s">
        <v>128</v>
      </c>
      <c r="AU321" s="158" t="s">
        <v>128</v>
      </c>
      <c r="AV321" s="158" t="s">
        <v>128</v>
      </c>
      <c r="AW321" s="158" t="s">
        <v>128</v>
      </c>
      <c r="AX321" s="158" t="s">
        <v>128</v>
      </c>
      <c r="AY321" s="158" t="s">
        <v>128</v>
      </c>
      <c r="AZ321" s="158" t="s">
        <v>128</v>
      </c>
      <c r="BA321" s="158" t="s">
        <v>128</v>
      </c>
      <c r="BB321" s="158" t="s">
        <v>128</v>
      </c>
      <c r="BC321" s="158" t="s">
        <v>128</v>
      </c>
      <c r="BD321" s="158" t="s">
        <v>128</v>
      </c>
      <c r="BE321" s="158" t="s">
        <v>128</v>
      </c>
      <c r="BF321" s="158" t="s">
        <v>128</v>
      </c>
      <c r="BG321" s="158" t="s">
        <v>128</v>
      </c>
      <c r="BH321" s="158" t="s">
        <v>128</v>
      </c>
      <c r="BI321" s="158" t="s">
        <v>128</v>
      </c>
      <c r="BJ321" s="158" t="s">
        <v>128</v>
      </c>
      <c r="BK321" s="158" t="s">
        <v>128</v>
      </c>
      <c r="BL321" s="158" t="s">
        <v>128</v>
      </c>
      <c r="BM321" s="158" t="s">
        <v>128</v>
      </c>
      <c r="BN321" s="158" t="s">
        <v>128</v>
      </c>
      <c r="BO321" s="158" t="s">
        <v>128</v>
      </c>
      <c r="BP321" s="158" t="s">
        <v>128</v>
      </c>
      <c r="BQ321" s="158" t="s">
        <v>128</v>
      </c>
      <c r="BR321" s="158" t="s">
        <v>128</v>
      </c>
      <c r="BS321" s="158" t="s">
        <v>128</v>
      </c>
      <c r="BT321" s="158" t="s">
        <v>128</v>
      </c>
      <c r="BU321" s="158" t="s">
        <v>128</v>
      </c>
      <c r="BV321" s="158" t="s">
        <v>128</v>
      </c>
      <c r="BW321" s="158" t="s">
        <v>128</v>
      </c>
      <c r="BX321" s="158" t="s">
        <v>128</v>
      </c>
      <c r="BY321" s="158" t="s">
        <v>128</v>
      </c>
      <c r="BZ321" s="158" t="s">
        <v>128</v>
      </c>
      <c r="CA321" s="158" t="s">
        <v>128</v>
      </c>
      <c r="CB321" s="158" t="s">
        <v>128</v>
      </c>
      <c r="CC321" s="158" t="s">
        <v>128</v>
      </c>
      <c r="CD321" s="158" t="s">
        <v>128</v>
      </c>
      <c r="CE321" s="158" t="s">
        <v>128</v>
      </c>
      <c r="CF321" s="158" t="s">
        <v>128</v>
      </c>
      <c r="CG321" s="158" t="s">
        <v>128</v>
      </c>
      <c r="CH321" s="158" t="s">
        <v>128</v>
      </c>
      <c r="CI321" s="158" t="s">
        <v>128</v>
      </c>
      <c r="CJ321" s="158" t="s">
        <v>128</v>
      </c>
      <c r="CK321" s="158" t="s">
        <v>128</v>
      </c>
      <c r="CL321" s="158" t="s">
        <v>128</v>
      </c>
      <c r="CM321" s="158" t="s">
        <v>128</v>
      </c>
      <c r="CN321" s="158" t="s">
        <v>128</v>
      </c>
      <c r="CO321" s="158" t="s">
        <v>128</v>
      </c>
      <c r="CP321" s="158" t="s">
        <v>128</v>
      </c>
      <c r="CQ321" s="158" t="s">
        <v>128</v>
      </c>
      <c r="CR321" s="158" t="s">
        <v>128</v>
      </c>
      <c r="CS321" s="158" t="s">
        <v>128</v>
      </c>
      <c r="CT321" s="158" t="s">
        <v>128</v>
      </c>
      <c r="CU321" s="158" t="s">
        <v>128</v>
      </c>
      <c r="CV321" s="158" t="s">
        <v>128</v>
      </c>
      <c r="CW321" s="158" t="s">
        <v>128</v>
      </c>
      <c r="CX321" s="158" t="s">
        <v>128</v>
      </c>
      <c r="CY321" s="158" t="s">
        <v>128</v>
      </c>
      <c r="CZ321" s="158" t="s">
        <v>128</v>
      </c>
      <c r="DA321" s="158" t="s">
        <v>128</v>
      </c>
      <c r="DB321" s="158" t="s">
        <v>128</v>
      </c>
      <c r="DC321" s="158" t="s">
        <v>128</v>
      </c>
      <c r="DD321" s="158" t="s">
        <v>128</v>
      </c>
      <c r="DE321" s="158" t="s">
        <v>128</v>
      </c>
      <c r="DF321" s="158" t="s">
        <v>128</v>
      </c>
      <c r="DG321" s="158" t="s">
        <v>128</v>
      </c>
      <c r="DH321" s="158" t="s">
        <v>128</v>
      </c>
      <c r="DI321" s="158" t="s">
        <v>128</v>
      </c>
      <c r="DJ321" s="158" t="s">
        <v>128</v>
      </c>
      <c r="DK321" s="158" t="s">
        <v>128</v>
      </c>
      <c r="DL321" s="158" t="s">
        <v>128</v>
      </c>
      <c r="DM321" s="158" t="s">
        <v>128</v>
      </c>
      <c r="DN321" s="158" t="s">
        <v>128</v>
      </c>
      <c r="DO321" s="158" t="s">
        <v>128</v>
      </c>
      <c r="DP321" s="158" t="s">
        <v>128</v>
      </c>
      <c r="DQ321" s="158" t="s">
        <v>128</v>
      </c>
      <c r="DR321" s="158" t="s">
        <v>128</v>
      </c>
      <c r="DS321" s="158" t="s">
        <v>128</v>
      </c>
      <c r="DT321" s="158" t="s">
        <v>128</v>
      </c>
      <c r="DU321" s="158" t="s">
        <v>128</v>
      </c>
      <c r="DV321" s="158" t="s">
        <v>128</v>
      </c>
      <c r="DW321" s="158" t="s">
        <v>128</v>
      </c>
      <c r="DX321" s="158" t="s">
        <v>128</v>
      </c>
      <c r="DY321" s="158" t="s">
        <v>128</v>
      </c>
      <c r="DZ321" s="158" t="s">
        <v>128</v>
      </c>
      <c r="EA321" s="158" t="s">
        <v>128</v>
      </c>
      <c r="EB321" s="158" t="s">
        <v>128</v>
      </c>
      <c r="EC321" s="158" t="s">
        <v>128</v>
      </c>
      <c r="ED321" s="158" t="s">
        <v>128</v>
      </c>
      <c r="EE321" s="158" t="s">
        <v>128</v>
      </c>
      <c r="EF321" s="158" t="s">
        <v>128</v>
      </c>
      <c r="EG321" s="158" t="s">
        <v>128</v>
      </c>
      <c r="EH321" s="158" t="s">
        <v>128</v>
      </c>
      <c r="EI321" s="158" t="s">
        <v>128</v>
      </c>
      <c r="EJ321" s="158" t="s">
        <v>128</v>
      </c>
      <c r="EK321" s="158" t="s">
        <v>128</v>
      </c>
      <c r="EL321" s="158" t="s">
        <v>128</v>
      </c>
      <c r="EM321" s="158" t="s">
        <v>128</v>
      </c>
      <c r="EN321" s="158" t="s">
        <v>128</v>
      </c>
      <c r="EO321" s="158" t="s">
        <v>128</v>
      </c>
      <c r="EP321" s="158" t="s">
        <v>128</v>
      </c>
      <c r="EQ321" s="158" t="s">
        <v>128</v>
      </c>
      <c r="ER321" s="158" t="s">
        <v>128</v>
      </c>
      <c r="ES321" s="158" t="s">
        <v>128</v>
      </c>
      <c r="ET321" s="158" t="s">
        <v>128</v>
      </c>
      <c r="EU321" s="158" t="s">
        <v>128</v>
      </c>
      <c r="EV321" s="158" t="s">
        <v>128</v>
      </c>
      <c r="EW321" s="158" t="s">
        <v>128</v>
      </c>
      <c r="EX321" s="158" t="s">
        <v>128</v>
      </c>
      <c r="EY321" s="158" t="s">
        <v>128</v>
      </c>
      <c r="EZ321" s="158" t="s">
        <v>128</v>
      </c>
      <c r="FA321" s="158" t="s">
        <v>128</v>
      </c>
      <c r="FB321" s="158" t="s">
        <v>128</v>
      </c>
      <c r="FC321" s="158" t="s">
        <v>128</v>
      </c>
      <c r="FD321" s="158" t="s">
        <v>128</v>
      </c>
      <c r="FE321" s="158" t="s">
        <v>128</v>
      </c>
      <c r="FF321" s="158" t="s">
        <v>128</v>
      </c>
      <c r="FG321" s="158" t="s">
        <v>128</v>
      </c>
      <c r="FH321" s="158" t="s">
        <v>128</v>
      </c>
      <c r="FI321" s="158" t="s">
        <v>128</v>
      </c>
      <c r="FJ321" s="158" t="s">
        <v>128</v>
      </c>
      <c r="FK321" s="158" t="s">
        <v>128</v>
      </c>
      <c r="FL321" s="158" t="s">
        <v>128</v>
      </c>
      <c r="FM321" s="158" t="s">
        <v>128</v>
      </c>
      <c r="FN321" s="158" t="s">
        <v>128</v>
      </c>
      <c r="FO321" s="158" t="s">
        <v>128</v>
      </c>
      <c r="FP321" s="158" t="s">
        <v>128</v>
      </c>
      <c r="FQ321" s="158" t="s">
        <v>128</v>
      </c>
      <c r="FR321" s="158" t="s">
        <v>128</v>
      </c>
      <c r="FS321" s="158" t="s">
        <v>128</v>
      </c>
      <c r="FT321" s="158" t="s">
        <v>128</v>
      </c>
      <c r="FU321" s="158" t="s">
        <v>128</v>
      </c>
      <c r="FV321" s="158" t="s">
        <v>128</v>
      </c>
      <c r="FW321" s="158" t="s">
        <v>128</v>
      </c>
      <c r="FX321" s="158" t="s">
        <v>128</v>
      </c>
      <c r="FY321" s="158" t="s">
        <v>128</v>
      </c>
      <c r="FZ321" s="158" t="s">
        <v>128</v>
      </c>
      <c r="GA321" s="158" t="s">
        <v>128</v>
      </c>
      <c r="GB321" s="158" t="s">
        <v>128</v>
      </c>
      <c r="GC321" s="158" t="s">
        <v>128</v>
      </c>
      <c r="GD321" s="158" t="s">
        <v>128</v>
      </c>
      <c r="GE321" s="158" t="s">
        <v>128</v>
      </c>
      <c r="GF321" s="158" t="s">
        <v>128</v>
      </c>
      <c r="GG321" s="158" t="s">
        <v>128</v>
      </c>
      <c r="GH321" s="158" t="s">
        <v>128</v>
      </c>
      <c r="GI321" s="158" t="s">
        <v>128</v>
      </c>
      <c r="GJ321" s="158" t="s">
        <v>128</v>
      </c>
      <c r="GK321" s="158" t="s">
        <v>128</v>
      </c>
      <c r="GL321" s="158" t="s">
        <v>128</v>
      </c>
      <c r="GM321" s="158" t="s">
        <v>128</v>
      </c>
      <c r="GN321" s="158" t="s">
        <v>128</v>
      </c>
      <c r="GO321" s="158" t="s">
        <v>128</v>
      </c>
      <c r="GP321" s="158" t="s">
        <v>128</v>
      </c>
      <c r="GQ321" s="158" t="s">
        <v>128</v>
      </c>
      <c r="GR321" s="158" t="s">
        <v>128</v>
      </c>
      <c r="GS321" s="158" t="s">
        <v>128</v>
      </c>
      <c r="GT321" s="158" t="s">
        <v>128</v>
      </c>
      <c r="GU321" s="158" t="s">
        <v>128</v>
      </c>
      <c r="GV321" s="158" t="s">
        <v>128</v>
      </c>
      <c r="GW321" s="158" t="s">
        <v>128</v>
      </c>
      <c r="GX321" s="158" t="s">
        <v>128</v>
      </c>
      <c r="GY321" s="158" t="s">
        <v>128</v>
      </c>
      <c r="GZ321" s="158" t="s">
        <v>128</v>
      </c>
      <c r="HA321" s="158" t="s">
        <v>128</v>
      </c>
      <c r="HB321" s="158" t="s">
        <v>128</v>
      </c>
      <c r="HC321" s="158" t="s">
        <v>128</v>
      </c>
      <c r="HD321" s="158" t="s">
        <v>128</v>
      </c>
      <c r="HE321" s="158" t="s">
        <v>128</v>
      </c>
      <c r="HF321" s="158" t="s">
        <v>128</v>
      </c>
      <c r="HG321" s="158" t="s">
        <v>128</v>
      </c>
      <c r="HH321" s="158" t="s">
        <v>128</v>
      </c>
      <c r="HI321" s="158" t="s">
        <v>128</v>
      </c>
      <c r="HJ321" s="158" t="s">
        <v>128</v>
      </c>
      <c r="HK321" s="158" t="s">
        <v>128</v>
      </c>
      <c r="HL321" s="158" t="s">
        <v>128</v>
      </c>
      <c r="HM321" s="158" t="s">
        <v>128</v>
      </c>
      <c r="HN321" s="158" t="s">
        <v>128</v>
      </c>
      <c r="HO321" s="158" t="s">
        <v>128</v>
      </c>
      <c r="HP321" s="158" t="s">
        <v>128</v>
      </c>
      <c r="HQ321" s="158" t="s">
        <v>128</v>
      </c>
      <c r="HR321" s="158" t="s">
        <v>128</v>
      </c>
      <c r="HS321" s="158" t="s">
        <v>128</v>
      </c>
      <c r="HT321" s="158" t="s">
        <v>128</v>
      </c>
      <c r="HU321" s="158" t="s">
        <v>128</v>
      </c>
      <c r="HV321" s="158" t="s">
        <v>128</v>
      </c>
      <c r="HW321" s="158" t="s">
        <v>128</v>
      </c>
      <c r="HX321" s="158" t="s">
        <v>128</v>
      </c>
      <c r="HY321" s="158" t="s">
        <v>128</v>
      </c>
      <c r="HZ321" s="158" t="s">
        <v>128</v>
      </c>
      <c r="IA321" s="158" t="s">
        <v>128</v>
      </c>
      <c r="IB321" s="158" t="s">
        <v>128</v>
      </c>
      <c r="IC321" s="158" t="s">
        <v>128</v>
      </c>
      <c r="ID321" s="158" t="s">
        <v>128</v>
      </c>
      <c r="IE321" s="158" t="s">
        <v>128</v>
      </c>
      <c r="IF321" s="158" t="s">
        <v>128</v>
      </c>
      <c r="IG321" s="158" t="s">
        <v>128</v>
      </c>
      <c r="IH321" s="158" t="s">
        <v>128</v>
      </c>
      <c r="II321" s="158" t="s">
        <v>128</v>
      </c>
      <c r="IJ321" s="158" t="s">
        <v>128</v>
      </c>
      <c r="IK321" s="158" t="s">
        <v>128</v>
      </c>
      <c r="IL321" s="158" t="s">
        <v>128</v>
      </c>
      <c r="IM321" s="158" t="s">
        <v>128</v>
      </c>
      <c r="IN321" s="158" t="s">
        <v>128</v>
      </c>
      <c r="IO321" s="158" t="s">
        <v>128</v>
      </c>
      <c r="IP321" s="158" t="s">
        <v>128</v>
      </c>
      <c r="IQ321" s="158" t="s">
        <v>128</v>
      </c>
      <c r="IR321" s="158" t="s">
        <v>128</v>
      </c>
      <c r="IS321" s="158" t="s">
        <v>128</v>
      </c>
      <c r="IT321" s="158" t="s">
        <v>128</v>
      </c>
      <c r="IU321" s="158" t="s">
        <v>128</v>
      </c>
      <c r="IV321" s="158" t="s">
        <v>128</v>
      </c>
      <c r="IW321" s="158" t="s">
        <v>128</v>
      </c>
      <c r="IX321" s="158" t="s">
        <v>128</v>
      </c>
      <c r="IY321" s="158" t="s">
        <v>128</v>
      </c>
      <c r="IZ321" s="158" t="s">
        <v>128</v>
      </c>
      <c r="JA321" s="158" t="s">
        <v>128</v>
      </c>
      <c r="JB321" s="158" t="s">
        <v>128</v>
      </c>
      <c r="JC321" s="158" t="s">
        <v>128</v>
      </c>
      <c r="JD321" s="158" t="s">
        <v>128</v>
      </c>
      <c r="JE321" s="158" t="s">
        <v>128</v>
      </c>
      <c r="JF321" s="158" t="s">
        <v>128</v>
      </c>
      <c r="JG321" s="158" t="s">
        <v>128</v>
      </c>
      <c r="JH321" s="158" t="s">
        <v>128</v>
      </c>
      <c r="JI321" s="158" t="s">
        <v>128</v>
      </c>
      <c r="JJ321" s="158" t="s">
        <v>128</v>
      </c>
      <c r="JK321" s="158" t="s">
        <v>128</v>
      </c>
      <c r="JL321" s="158" t="s">
        <v>128</v>
      </c>
      <c r="JM321" s="158" t="s">
        <v>128</v>
      </c>
      <c r="JN321" s="158" t="s">
        <v>128</v>
      </c>
      <c r="JO321" s="158" t="s">
        <v>128</v>
      </c>
      <c r="JP321" s="158" t="s">
        <v>128</v>
      </c>
      <c r="JQ321" s="158" t="s">
        <v>128</v>
      </c>
      <c r="JR321" s="158" t="s">
        <v>128</v>
      </c>
      <c r="JS321" s="158" t="s">
        <v>128</v>
      </c>
      <c r="JT321" s="158" t="s">
        <v>128</v>
      </c>
      <c r="JU321" s="158" t="s">
        <v>128</v>
      </c>
      <c r="JV321" s="158" t="s">
        <v>128</v>
      </c>
      <c r="JW321" s="158" t="s">
        <v>128</v>
      </c>
      <c r="JX321" s="158" t="s">
        <v>128</v>
      </c>
      <c r="JY321" s="158" t="s">
        <v>128</v>
      </c>
      <c r="JZ321" s="158" t="s">
        <v>128</v>
      </c>
      <c r="KA321" s="158" t="s">
        <v>128</v>
      </c>
      <c r="KB321" s="158" t="s">
        <v>128</v>
      </c>
      <c r="KC321" s="158" t="s">
        <v>128</v>
      </c>
      <c r="KD321" s="158" t="s">
        <v>128</v>
      </c>
      <c r="KE321" s="158" t="s">
        <v>128</v>
      </c>
      <c r="KF321" s="158" t="s">
        <v>128</v>
      </c>
      <c r="KG321" s="158" t="s">
        <v>128</v>
      </c>
      <c r="KH321" s="158" t="s">
        <v>128</v>
      </c>
      <c r="KI321" s="158" t="s">
        <v>128</v>
      </c>
      <c r="KJ321" s="158" t="s">
        <v>128</v>
      </c>
      <c r="KK321" s="158" t="s">
        <v>128</v>
      </c>
      <c r="KL321" s="158" t="s">
        <v>128</v>
      </c>
      <c r="KM321" s="158" t="s">
        <v>128</v>
      </c>
      <c r="KN321" s="158" t="s">
        <v>128</v>
      </c>
      <c r="KO321" s="158" t="s">
        <v>128</v>
      </c>
      <c r="KP321" s="158" t="s">
        <v>128</v>
      </c>
      <c r="KQ321" s="158" t="s">
        <v>128</v>
      </c>
      <c r="KR321" s="158" t="s">
        <v>128</v>
      </c>
      <c r="KS321" s="158" t="s">
        <v>128</v>
      </c>
      <c r="KT321" s="158" t="s">
        <v>128</v>
      </c>
      <c r="KU321" s="158" t="s">
        <v>128</v>
      </c>
      <c r="KV321" s="158" t="s">
        <v>128</v>
      </c>
      <c r="KW321" s="158" t="s">
        <v>128</v>
      </c>
      <c r="KX321" s="158" t="s">
        <v>128</v>
      </c>
      <c r="KY321" s="158" t="s">
        <v>128</v>
      </c>
      <c r="KZ321" s="158" t="s">
        <v>128</v>
      </c>
      <c r="LA321" s="158" t="s">
        <v>128</v>
      </c>
      <c r="LB321" s="158" t="s">
        <v>128</v>
      </c>
      <c r="LC321" s="158" t="s">
        <v>128</v>
      </c>
      <c r="LD321" s="158" t="s">
        <v>128</v>
      </c>
      <c r="LE321" s="158" t="s">
        <v>128</v>
      </c>
      <c r="LF321" s="158" t="s">
        <v>128</v>
      </c>
      <c r="LG321" s="158" t="s">
        <v>128</v>
      </c>
      <c r="LH321" s="158" t="s">
        <v>128</v>
      </c>
      <c r="LI321" s="158" t="s">
        <v>128</v>
      </c>
      <c r="LJ321" s="158" t="s">
        <v>128</v>
      </c>
      <c r="LK321" s="158" t="s">
        <v>128</v>
      </c>
      <c r="LL321" s="158" t="s">
        <v>128</v>
      </c>
      <c r="LM321" s="158" t="s">
        <v>128</v>
      </c>
      <c r="LN321" s="158" t="s">
        <v>128</v>
      </c>
      <c r="LO321" s="158" t="s">
        <v>128</v>
      </c>
      <c r="LP321" s="158" t="s">
        <v>128</v>
      </c>
      <c r="LQ321" s="158" t="s">
        <v>128</v>
      </c>
      <c r="LR321" s="158" t="s">
        <v>128</v>
      </c>
      <c r="LS321" s="158" t="s">
        <v>128</v>
      </c>
      <c r="LT321" s="158" t="s">
        <v>128</v>
      </c>
      <c r="LU321" s="158" t="s">
        <v>128</v>
      </c>
      <c r="LV321" s="158" t="s">
        <v>128</v>
      </c>
      <c r="LW321" s="158" t="s">
        <v>128</v>
      </c>
      <c r="LX321" s="158" t="s">
        <v>128</v>
      </c>
      <c r="LY321" s="158" t="s">
        <v>128</v>
      </c>
      <c r="LZ321" s="158" t="s">
        <v>128</v>
      </c>
      <c r="MA321" s="158" t="s">
        <v>128</v>
      </c>
      <c r="MB321" s="158" t="s">
        <v>128</v>
      </c>
      <c r="MC321" s="158" t="s">
        <v>128</v>
      </c>
      <c r="MD321" s="158" t="s">
        <v>128</v>
      </c>
      <c r="ME321" s="158" t="s">
        <v>128</v>
      </c>
      <c r="MF321" s="158" t="s">
        <v>128</v>
      </c>
      <c r="MG321" s="158" t="s">
        <v>128</v>
      </c>
      <c r="MH321" s="158" t="s">
        <v>128</v>
      </c>
      <c r="MI321" s="158" t="s">
        <v>128</v>
      </c>
      <c r="MJ321" s="158" t="s">
        <v>128</v>
      </c>
      <c r="MK321" s="158" t="s">
        <v>128</v>
      </c>
      <c r="ML321" s="158" t="s">
        <v>128</v>
      </c>
      <c r="MM321" s="158" t="s">
        <v>128</v>
      </c>
      <c r="MN321" s="158" t="s">
        <v>128</v>
      </c>
      <c r="MO321" s="158" t="s">
        <v>128</v>
      </c>
      <c r="MP321" s="158" t="s">
        <v>128</v>
      </c>
      <c r="MQ321" s="158" t="s">
        <v>128</v>
      </c>
      <c r="MR321" s="158" t="s">
        <v>128</v>
      </c>
      <c r="MS321" s="158" t="s">
        <v>128</v>
      </c>
      <c r="MT321" s="158" t="s">
        <v>128</v>
      </c>
      <c r="MU321" s="158" t="s">
        <v>128</v>
      </c>
      <c r="MV321" s="158" t="s">
        <v>128</v>
      </c>
      <c r="MW321" s="158" t="s">
        <v>128</v>
      </c>
      <c r="MX321" s="158" t="s">
        <v>128</v>
      </c>
      <c r="MY321" s="158" t="s">
        <v>128</v>
      </c>
      <c r="MZ321" s="158" t="s">
        <v>128</v>
      </c>
      <c r="NA321" s="158" t="s">
        <v>128</v>
      </c>
      <c r="NB321" s="158" t="s">
        <v>128</v>
      </c>
      <c r="NC321" s="158" t="s">
        <v>128</v>
      </c>
      <c r="ND321" s="158" t="s">
        <v>128</v>
      </c>
      <c r="NE321" s="158" t="s">
        <v>128</v>
      </c>
      <c r="NF321" s="158" t="s">
        <v>128</v>
      </c>
      <c r="NG321" s="158" t="s">
        <v>128</v>
      </c>
      <c r="NH321" s="158" t="s">
        <v>128</v>
      </c>
      <c r="NI321" s="158" t="s">
        <v>128</v>
      </c>
      <c r="NJ321" s="158" t="s">
        <v>128</v>
      </c>
      <c r="NK321" s="158" t="s">
        <v>128</v>
      </c>
      <c r="NL321" s="158" t="s">
        <v>128</v>
      </c>
      <c r="NM321" s="158" t="s">
        <v>128</v>
      </c>
      <c r="NN321" s="158" t="s">
        <v>128</v>
      </c>
      <c r="NO321" s="158" t="s">
        <v>128</v>
      </c>
      <c r="NP321" s="158" t="s">
        <v>128</v>
      </c>
      <c r="NQ321" s="158" t="s">
        <v>128</v>
      </c>
      <c r="NR321" s="158" t="s">
        <v>128</v>
      </c>
      <c r="NS321" s="158" t="s">
        <v>128</v>
      </c>
      <c r="NT321" s="158" t="s">
        <v>128</v>
      </c>
      <c r="NU321" s="158" t="s">
        <v>128</v>
      </c>
      <c r="NV321" s="158" t="s">
        <v>128</v>
      </c>
      <c r="NW321" s="158" t="s">
        <v>128</v>
      </c>
      <c r="NX321" s="158" t="s">
        <v>128</v>
      </c>
      <c r="NY321" s="158" t="s">
        <v>128</v>
      </c>
      <c r="NZ321" s="158" t="s">
        <v>128</v>
      </c>
      <c r="OA321" s="158" t="s">
        <v>128</v>
      </c>
      <c r="OB321" s="158" t="s">
        <v>128</v>
      </c>
      <c r="OC321" s="158" t="s">
        <v>128</v>
      </c>
      <c r="OD321" s="158" t="s">
        <v>128</v>
      </c>
      <c r="OE321" s="170" t="s">
        <v>128</v>
      </c>
      <c r="OF321" s="181"/>
      <c r="OG321" s="176">
        <f t="shared" si="1778"/>
        <v>0.19553400336318483</v>
      </c>
      <c r="OH321" s="66" t="str">
        <f t="shared" si="1779"/>
        <v>kg/GJ delivered</v>
      </c>
      <c r="OI321" s="66" t="str">
        <f t="shared" si="1780"/>
        <v/>
      </c>
      <c r="OJ321" s="66" t="str">
        <f t="shared" si="1781"/>
        <v/>
      </c>
      <c r="OK321" s="66" t="str">
        <f t="shared" si="1782"/>
        <v/>
      </c>
      <c r="OL321" s="66" t="str">
        <f t="shared" si="1783"/>
        <v/>
      </c>
      <c r="OM321" s="66" t="str">
        <f t="shared" si="1784"/>
        <v/>
      </c>
      <c r="ON321" s="66" t="str">
        <f t="shared" si="1785"/>
        <v/>
      </c>
      <c r="OO321" s="66" t="str">
        <f t="shared" si="1786"/>
        <v/>
      </c>
      <c r="OP321" s="66" t="str">
        <f t="shared" si="1787"/>
        <v/>
      </c>
      <c r="OQ321" s="66" t="str">
        <f t="shared" si="1788"/>
        <v/>
      </c>
      <c r="OR321" s="66" t="str">
        <f t="shared" si="1789"/>
        <v/>
      </c>
      <c r="OS321" s="66" t="str">
        <f t="shared" si="1790"/>
        <v/>
      </c>
      <c r="OT321" s="66" t="str">
        <f t="shared" si="1791"/>
        <v/>
      </c>
      <c r="OU321" s="66" t="str">
        <f t="shared" si="1792"/>
        <v/>
      </c>
      <c r="OV321" s="66" t="str">
        <f t="shared" si="1793"/>
        <v/>
      </c>
      <c r="OW321" s="66" t="str">
        <f t="shared" si="1794"/>
        <v/>
      </c>
      <c r="OX321" s="66" t="str">
        <f t="shared" si="1795"/>
        <v/>
      </c>
      <c r="OY321" s="66" t="str">
        <f t="shared" si="1796"/>
        <v/>
      </c>
      <c r="OZ321" s="66" t="str">
        <f t="shared" si="1797"/>
        <v/>
      </c>
      <c r="PA321" s="66" t="str">
        <f t="shared" si="1798"/>
        <v/>
      </c>
      <c r="PB321" s="66" t="str">
        <f t="shared" si="1799"/>
        <v/>
      </c>
      <c r="PC321" s="66" t="str">
        <f t="shared" si="1800"/>
        <v/>
      </c>
      <c r="PD321" s="66" t="str">
        <f t="shared" si="1801"/>
        <v/>
      </c>
      <c r="PE321" s="66" t="str">
        <f t="shared" si="1802"/>
        <v/>
      </c>
      <c r="PF321" s="66" t="str">
        <f t="shared" si="1803"/>
        <v/>
      </c>
      <c r="PG321" s="66" t="str">
        <f t="shared" si="1804"/>
        <v/>
      </c>
      <c r="PH321" s="66" t="str">
        <f t="shared" si="1805"/>
        <v/>
      </c>
      <c r="PI321" s="66" t="str">
        <f t="shared" si="1806"/>
        <v/>
      </c>
      <c r="PJ321" s="66" t="str">
        <f t="shared" si="1807"/>
        <v/>
      </c>
      <c r="PK321" s="66" t="str">
        <f t="shared" si="1808"/>
        <v/>
      </c>
      <c r="PL321" s="66" t="str">
        <f t="shared" si="1809"/>
        <v/>
      </c>
      <c r="PM321" s="66" t="str">
        <f t="shared" si="1810"/>
        <v/>
      </c>
      <c r="PN321" s="66" t="str">
        <f t="shared" si="1811"/>
        <v/>
      </c>
      <c r="PO321" s="66" t="str">
        <f t="shared" si="1812"/>
        <v/>
      </c>
      <c r="PP321" s="66" t="str">
        <f t="shared" si="1813"/>
        <v/>
      </c>
      <c r="PQ321" s="66" t="str">
        <f t="shared" si="1814"/>
        <v/>
      </c>
      <c r="PR321" s="66" t="str">
        <f t="shared" si="1815"/>
        <v/>
      </c>
      <c r="PS321" s="66" t="str">
        <f t="shared" si="1816"/>
        <v/>
      </c>
      <c r="PT321" s="66" t="str">
        <f t="shared" si="1817"/>
        <v/>
      </c>
      <c r="PU321" s="66" t="str">
        <f t="shared" si="1818"/>
        <v/>
      </c>
      <c r="PV321" s="66" t="str">
        <f t="shared" si="1819"/>
        <v/>
      </c>
      <c r="PW321" s="66" t="str">
        <f t="shared" si="1820"/>
        <v/>
      </c>
      <c r="PX321" s="66" t="str">
        <f t="shared" si="1821"/>
        <v/>
      </c>
      <c r="PY321" s="66" t="str">
        <f t="shared" si="1822"/>
        <v/>
      </c>
      <c r="PZ321" s="66" t="str">
        <f t="shared" si="1823"/>
        <v/>
      </c>
      <c r="QA321" s="66" t="str">
        <f t="shared" si="1824"/>
        <v/>
      </c>
      <c r="QB321" s="66" t="str">
        <f t="shared" si="1825"/>
        <v/>
      </c>
      <c r="QC321" s="66" t="str">
        <f t="shared" si="1826"/>
        <v/>
      </c>
      <c r="QD321" s="66" t="str">
        <f t="shared" si="1827"/>
        <v/>
      </c>
      <c r="QE321" s="66" t="str">
        <f t="shared" si="1828"/>
        <v/>
      </c>
      <c r="QF321" s="66" t="str">
        <f t="shared" si="1829"/>
        <v/>
      </c>
      <c r="QG321" s="66" t="str">
        <f t="shared" si="1830"/>
        <v/>
      </c>
      <c r="QH321" s="66" t="str">
        <f t="shared" si="1831"/>
        <v/>
      </c>
      <c r="QI321" s="66" t="str">
        <f t="shared" si="1832"/>
        <v/>
      </c>
      <c r="QJ321" s="66" t="str">
        <f t="shared" si="1833"/>
        <v/>
      </c>
      <c r="QK321" s="66" t="str">
        <f t="shared" si="1834"/>
        <v/>
      </c>
      <c r="QL321" s="66" t="str">
        <f t="shared" si="1835"/>
        <v/>
      </c>
      <c r="QM321" s="66" t="str">
        <f t="shared" si="1836"/>
        <v/>
      </c>
      <c r="QN321" s="66" t="str">
        <f t="shared" si="1837"/>
        <v/>
      </c>
      <c r="QO321" s="66" t="str">
        <f t="shared" si="1838"/>
        <v/>
      </c>
      <c r="QP321" s="66" t="str">
        <f t="shared" si="1839"/>
        <v/>
      </c>
      <c r="QQ321" s="66" t="str">
        <f t="shared" si="1840"/>
        <v/>
      </c>
      <c r="QR321" s="66" t="str">
        <f t="shared" si="1841"/>
        <v/>
      </c>
      <c r="QS321" s="66" t="str">
        <f t="shared" si="1842"/>
        <v/>
      </c>
      <c r="QT321" s="66" t="str">
        <f t="shared" si="1843"/>
        <v/>
      </c>
      <c r="QU321" s="66" t="str">
        <f t="shared" si="1844"/>
        <v/>
      </c>
      <c r="QV321" s="66" t="str">
        <f t="shared" si="1845"/>
        <v/>
      </c>
      <c r="QW321" s="66" t="str">
        <f t="shared" si="1846"/>
        <v/>
      </c>
      <c r="QX321" s="66" t="str">
        <f t="shared" si="1847"/>
        <v/>
      </c>
      <c r="QY321" s="66" t="str">
        <f t="shared" si="1848"/>
        <v/>
      </c>
      <c r="QZ321" s="66" t="str">
        <f t="shared" si="1849"/>
        <v/>
      </c>
      <c r="RA321" s="66" t="str">
        <f t="shared" si="1850"/>
        <v/>
      </c>
      <c r="RB321" s="66" t="str">
        <f t="shared" si="1851"/>
        <v/>
      </c>
      <c r="RC321" s="66" t="str">
        <f t="shared" si="1852"/>
        <v/>
      </c>
      <c r="RD321" s="66" t="str">
        <f t="shared" si="1853"/>
        <v/>
      </c>
      <c r="RE321" s="66" t="str">
        <f t="shared" si="1854"/>
        <v/>
      </c>
      <c r="RF321" s="66" t="str">
        <f t="shared" si="1855"/>
        <v/>
      </c>
      <c r="RG321" s="66" t="str">
        <f t="shared" si="1856"/>
        <v/>
      </c>
      <c r="RH321" s="66" t="str">
        <f t="shared" si="1857"/>
        <v/>
      </c>
      <c r="RI321" s="66" t="str">
        <f t="shared" si="1858"/>
        <v/>
      </c>
      <c r="RJ321" s="66" t="str">
        <f t="shared" si="1859"/>
        <v/>
      </c>
      <c r="RK321" s="66" t="str">
        <f t="shared" si="1860"/>
        <v/>
      </c>
      <c r="RL321" s="66" t="str">
        <f t="shared" si="1861"/>
        <v/>
      </c>
      <c r="RM321" s="66" t="str">
        <f t="shared" si="1862"/>
        <v/>
      </c>
      <c r="RN321" s="66" t="str">
        <f t="shared" si="1863"/>
        <v/>
      </c>
      <c r="RO321" s="66" t="str">
        <f t="shared" si="1864"/>
        <v/>
      </c>
      <c r="RP321" s="66" t="str">
        <f t="shared" si="1865"/>
        <v/>
      </c>
      <c r="RQ321" s="66" t="str">
        <f t="shared" si="1866"/>
        <v/>
      </c>
      <c r="RR321" s="66" t="str">
        <f t="shared" si="1867"/>
        <v/>
      </c>
      <c r="RS321" s="66" t="str">
        <f t="shared" si="1868"/>
        <v/>
      </c>
      <c r="RT321" s="66" t="str">
        <f t="shared" si="1869"/>
        <v/>
      </c>
      <c r="RU321" s="66" t="str">
        <f t="shared" si="1870"/>
        <v/>
      </c>
      <c r="RV321" s="66" t="str">
        <f t="shared" si="1871"/>
        <v/>
      </c>
      <c r="RW321" s="66" t="str">
        <f t="shared" si="1872"/>
        <v/>
      </c>
      <c r="RX321" s="66" t="str">
        <f t="shared" si="1873"/>
        <v/>
      </c>
      <c r="RY321" s="66" t="str">
        <f t="shared" si="1874"/>
        <v/>
      </c>
      <c r="RZ321" s="66" t="str">
        <f t="shared" si="1875"/>
        <v/>
      </c>
      <c r="SA321" s="66" t="str">
        <f t="shared" si="1876"/>
        <v/>
      </c>
      <c r="SB321" s="66" t="str">
        <f t="shared" si="1877"/>
        <v/>
      </c>
      <c r="SC321" s="66" t="str">
        <f t="shared" si="1878"/>
        <v/>
      </c>
      <c r="SD321" s="66" t="str">
        <f t="shared" si="1879"/>
        <v/>
      </c>
      <c r="SE321" s="66" t="str">
        <f t="shared" si="1880"/>
        <v/>
      </c>
      <c r="SF321" s="66" t="str">
        <f t="shared" si="1881"/>
        <v/>
      </c>
      <c r="SG321" s="66" t="str">
        <f t="shared" si="1882"/>
        <v/>
      </c>
      <c r="SH321" s="66" t="str">
        <f t="shared" si="1883"/>
        <v/>
      </c>
      <c r="SI321" s="66" t="str">
        <f t="shared" si="1884"/>
        <v/>
      </c>
      <c r="SJ321" s="66" t="str">
        <f t="shared" si="1885"/>
        <v/>
      </c>
      <c r="SK321" s="66" t="str">
        <f t="shared" si="1886"/>
        <v/>
      </c>
      <c r="SL321" s="66" t="str">
        <f t="shared" si="1887"/>
        <v/>
      </c>
      <c r="SM321" s="66" t="str">
        <f t="shared" si="1888"/>
        <v/>
      </c>
      <c r="SN321" s="66" t="str">
        <f t="shared" si="1889"/>
        <v/>
      </c>
      <c r="SO321" s="66" t="str">
        <f t="shared" si="1890"/>
        <v/>
      </c>
      <c r="SP321" s="66" t="str">
        <f t="shared" si="1891"/>
        <v/>
      </c>
      <c r="SQ321" s="66" t="str">
        <f t="shared" si="1892"/>
        <v/>
      </c>
      <c r="SR321" s="66" t="str">
        <f t="shared" si="1893"/>
        <v/>
      </c>
      <c r="SS321" s="66" t="str">
        <f t="shared" si="1894"/>
        <v/>
      </c>
      <c r="ST321" s="66" t="str">
        <f t="shared" si="1895"/>
        <v/>
      </c>
      <c r="SU321" s="66" t="str">
        <f t="shared" si="1896"/>
        <v/>
      </c>
      <c r="SV321" s="66" t="str">
        <f t="shared" si="1897"/>
        <v/>
      </c>
      <c r="SW321" s="66" t="str">
        <f t="shared" si="1898"/>
        <v/>
      </c>
      <c r="SX321" s="66" t="str">
        <f t="shared" si="1899"/>
        <v/>
      </c>
      <c r="SY321" s="66" t="str">
        <f t="shared" si="1900"/>
        <v/>
      </c>
      <c r="SZ321" s="66" t="str">
        <f t="shared" si="1901"/>
        <v/>
      </c>
      <c r="TA321" s="66" t="str">
        <f t="shared" si="1902"/>
        <v/>
      </c>
      <c r="TB321" s="66" t="str">
        <f t="shared" si="1903"/>
        <v/>
      </c>
      <c r="TC321" s="66" t="str">
        <f t="shared" si="1904"/>
        <v/>
      </c>
      <c r="TD321" s="66" t="str">
        <f t="shared" si="1905"/>
        <v/>
      </c>
      <c r="TE321" s="66" t="str">
        <f t="shared" si="1906"/>
        <v/>
      </c>
      <c r="TF321" s="66" t="str">
        <f t="shared" si="1907"/>
        <v/>
      </c>
      <c r="TG321" s="66" t="str">
        <f t="shared" si="1908"/>
        <v/>
      </c>
      <c r="TH321" s="66" t="str">
        <f t="shared" si="1909"/>
        <v/>
      </c>
      <c r="TI321" s="66" t="str">
        <f t="shared" si="1910"/>
        <v/>
      </c>
      <c r="TJ321" s="66" t="str">
        <f t="shared" si="1911"/>
        <v/>
      </c>
      <c r="TK321" s="66" t="str">
        <f t="shared" si="1912"/>
        <v/>
      </c>
      <c r="TL321" s="66" t="str">
        <f t="shared" si="1913"/>
        <v/>
      </c>
      <c r="TM321" s="66" t="str">
        <f t="shared" si="1914"/>
        <v/>
      </c>
      <c r="TN321" s="66" t="str">
        <f t="shared" si="1915"/>
        <v/>
      </c>
      <c r="TO321" s="66" t="str">
        <f t="shared" si="1916"/>
        <v/>
      </c>
      <c r="TP321" s="66" t="str">
        <f t="shared" si="1917"/>
        <v/>
      </c>
      <c r="TQ321" s="66" t="str">
        <f t="shared" si="1918"/>
        <v/>
      </c>
      <c r="TR321" s="66" t="str">
        <f t="shared" si="1919"/>
        <v/>
      </c>
      <c r="TS321" s="66" t="str">
        <f t="shared" si="1920"/>
        <v/>
      </c>
      <c r="TT321" s="66" t="str">
        <f t="shared" si="1921"/>
        <v/>
      </c>
      <c r="TU321" s="66" t="str">
        <f t="shared" si="1922"/>
        <v/>
      </c>
      <c r="TV321" s="66" t="str">
        <f t="shared" si="1923"/>
        <v/>
      </c>
      <c r="TW321" s="66" t="str">
        <f t="shared" si="1924"/>
        <v/>
      </c>
      <c r="TX321" s="66" t="str">
        <f t="shared" si="1925"/>
        <v/>
      </c>
      <c r="TY321" s="66" t="str">
        <f t="shared" si="1926"/>
        <v/>
      </c>
      <c r="TZ321" s="66" t="str">
        <f t="shared" si="1927"/>
        <v/>
      </c>
      <c r="UA321" s="66" t="str">
        <f t="shared" si="1928"/>
        <v/>
      </c>
      <c r="UB321" s="66" t="str">
        <f t="shared" si="1929"/>
        <v/>
      </c>
      <c r="UC321" s="66" t="str">
        <f t="shared" si="1930"/>
        <v/>
      </c>
      <c r="UD321" s="66" t="str">
        <f t="shared" si="1931"/>
        <v/>
      </c>
      <c r="UE321" s="66" t="str">
        <f t="shared" si="1932"/>
        <v/>
      </c>
      <c r="UF321" s="66" t="str">
        <f t="shared" si="1933"/>
        <v/>
      </c>
      <c r="UG321" s="66" t="str">
        <f t="shared" si="1934"/>
        <v/>
      </c>
      <c r="UH321" s="66" t="str">
        <f t="shared" si="1935"/>
        <v/>
      </c>
      <c r="UI321" s="66" t="str">
        <f t="shared" si="1936"/>
        <v/>
      </c>
      <c r="UJ321" s="66" t="str">
        <f t="shared" si="1937"/>
        <v/>
      </c>
      <c r="UK321" s="66" t="str">
        <f t="shared" si="1938"/>
        <v/>
      </c>
      <c r="UL321" s="66" t="str">
        <f t="shared" si="1939"/>
        <v/>
      </c>
      <c r="UM321" s="66" t="str">
        <f t="shared" si="1940"/>
        <v/>
      </c>
      <c r="UN321" s="66" t="str">
        <f t="shared" si="1941"/>
        <v/>
      </c>
      <c r="UO321" s="66" t="str">
        <f t="shared" si="1942"/>
        <v/>
      </c>
      <c r="UP321" s="66" t="str">
        <f t="shared" si="1943"/>
        <v/>
      </c>
      <c r="UQ321" s="66" t="str">
        <f t="shared" si="1944"/>
        <v/>
      </c>
      <c r="UR321" s="66" t="str">
        <f t="shared" si="1945"/>
        <v/>
      </c>
      <c r="US321" s="66" t="str">
        <f t="shared" si="1946"/>
        <v/>
      </c>
      <c r="UT321" s="66" t="str">
        <f t="shared" si="1947"/>
        <v/>
      </c>
      <c r="UU321" s="66" t="str">
        <f t="shared" si="1948"/>
        <v/>
      </c>
      <c r="UV321" s="66" t="str">
        <f t="shared" si="1949"/>
        <v/>
      </c>
      <c r="UW321" s="66" t="str">
        <f t="shared" si="1950"/>
        <v/>
      </c>
      <c r="UX321" s="66" t="str">
        <f t="shared" si="1951"/>
        <v/>
      </c>
      <c r="UY321" s="66" t="str">
        <f t="shared" si="1952"/>
        <v/>
      </c>
      <c r="UZ321" s="66" t="str">
        <f t="shared" si="1953"/>
        <v/>
      </c>
      <c r="VA321" s="66" t="str">
        <f t="shared" si="1954"/>
        <v/>
      </c>
      <c r="VB321" s="66" t="str">
        <f t="shared" si="1955"/>
        <v/>
      </c>
      <c r="VC321" s="66" t="str">
        <f t="shared" si="1956"/>
        <v/>
      </c>
      <c r="VD321" s="66" t="str">
        <f t="shared" si="1957"/>
        <v/>
      </c>
      <c r="VE321" s="66" t="str">
        <f t="shared" si="1958"/>
        <v/>
      </c>
      <c r="VF321" s="66" t="str">
        <f t="shared" si="1959"/>
        <v/>
      </c>
      <c r="VG321" s="66" t="str">
        <f t="shared" si="1960"/>
        <v/>
      </c>
      <c r="VH321" s="66" t="str">
        <f t="shared" si="1961"/>
        <v/>
      </c>
      <c r="VI321" s="66" t="str">
        <f t="shared" si="1962"/>
        <v/>
      </c>
      <c r="VJ321" s="66" t="str">
        <f t="shared" si="1963"/>
        <v/>
      </c>
      <c r="VK321" s="66" t="str">
        <f t="shared" si="1964"/>
        <v/>
      </c>
      <c r="VL321" s="66" t="str">
        <f t="shared" si="1965"/>
        <v/>
      </c>
      <c r="VM321" s="66" t="str">
        <f t="shared" si="1966"/>
        <v/>
      </c>
      <c r="VN321" s="66" t="str">
        <f t="shared" si="1967"/>
        <v/>
      </c>
      <c r="VO321" s="66" t="str">
        <f t="shared" si="1968"/>
        <v/>
      </c>
      <c r="VP321" s="66" t="str">
        <f t="shared" si="1969"/>
        <v/>
      </c>
      <c r="VQ321" s="66" t="str">
        <f t="shared" si="1970"/>
        <v/>
      </c>
      <c r="VR321" s="66" t="str">
        <f t="shared" si="1971"/>
        <v/>
      </c>
      <c r="VS321" s="66" t="str">
        <f t="shared" si="1972"/>
        <v/>
      </c>
      <c r="VT321" s="66" t="str">
        <f t="shared" si="1973"/>
        <v/>
      </c>
      <c r="VU321" s="66" t="str">
        <f t="shared" si="1974"/>
        <v/>
      </c>
      <c r="VV321" s="66" t="str">
        <f t="shared" si="1975"/>
        <v/>
      </c>
      <c r="VW321" s="66" t="str">
        <f t="shared" si="1976"/>
        <v/>
      </c>
      <c r="VX321" s="66" t="str">
        <f t="shared" si="1977"/>
        <v/>
      </c>
      <c r="VY321" s="66" t="str">
        <f t="shared" si="1978"/>
        <v/>
      </c>
      <c r="VZ321" s="66" t="str">
        <f t="shared" si="1979"/>
        <v/>
      </c>
      <c r="WA321" s="66" t="str">
        <f t="shared" si="1980"/>
        <v/>
      </c>
      <c r="WB321" s="66" t="str">
        <f t="shared" si="1981"/>
        <v/>
      </c>
      <c r="WC321" s="66" t="str">
        <f t="shared" si="1982"/>
        <v/>
      </c>
      <c r="WD321" s="66" t="str">
        <f t="shared" si="1983"/>
        <v/>
      </c>
      <c r="WE321" s="66" t="str">
        <f t="shared" si="1984"/>
        <v/>
      </c>
      <c r="WF321" s="66" t="str">
        <f t="shared" si="1985"/>
        <v/>
      </c>
      <c r="WG321" s="66" t="str">
        <f t="shared" si="1986"/>
        <v/>
      </c>
      <c r="WH321" s="66" t="str">
        <f t="shared" si="1987"/>
        <v/>
      </c>
      <c r="WI321" s="66" t="str">
        <f t="shared" si="1988"/>
        <v/>
      </c>
      <c r="WJ321" s="66" t="str">
        <f t="shared" si="1989"/>
        <v/>
      </c>
      <c r="WK321" s="66" t="str">
        <f t="shared" si="1990"/>
        <v/>
      </c>
      <c r="WL321" s="66" t="str">
        <f t="shared" si="1991"/>
        <v/>
      </c>
      <c r="WM321" s="66" t="str">
        <f t="shared" si="1992"/>
        <v/>
      </c>
      <c r="WN321" s="66" t="str">
        <f t="shared" si="1993"/>
        <v/>
      </c>
      <c r="WO321" s="66" t="str">
        <f t="shared" si="1994"/>
        <v/>
      </c>
      <c r="WP321" s="66" t="str">
        <f t="shared" si="1995"/>
        <v/>
      </c>
      <c r="WQ321" s="66" t="str">
        <f t="shared" si="1996"/>
        <v/>
      </c>
      <c r="WR321" s="66" t="str">
        <f t="shared" si="1997"/>
        <v/>
      </c>
      <c r="WS321" s="66" t="str">
        <f t="shared" si="1998"/>
        <v/>
      </c>
      <c r="WT321" s="66" t="str">
        <f t="shared" si="1999"/>
        <v/>
      </c>
      <c r="WU321" s="66" t="str">
        <f t="shared" si="2000"/>
        <v/>
      </c>
      <c r="WV321" s="66" t="str">
        <f t="shared" si="2001"/>
        <v/>
      </c>
      <c r="WW321" s="66" t="str">
        <f t="shared" si="2002"/>
        <v/>
      </c>
      <c r="WX321" s="66" t="str">
        <f t="shared" si="2003"/>
        <v/>
      </c>
      <c r="WY321" s="66" t="str">
        <f t="shared" si="2004"/>
        <v/>
      </c>
      <c r="WZ321" s="66" t="str">
        <f t="shared" si="2005"/>
        <v/>
      </c>
      <c r="XA321" s="66" t="str">
        <f t="shared" si="2006"/>
        <v/>
      </c>
      <c r="XB321" s="66" t="str">
        <f t="shared" si="2007"/>
        <v/>
      </c>
      <c r="XC321" s="66" t="str">
        <f t="shared" si="2008"/>
        <v/>
      </c>
      <c r="XD321" s="66" t="str">
        <f t="shared" si="2009"/>
        <v/>
      </c>
      <c r="XE321" s="66" t="str">
        <f t="shared" si="2010"/>
        <v/>
      </c>
      <c r="XF321" s="66" t="str">
        <f t="shared" si="2011"/>
        <v/>
      </c>
      <c r="XG321" s="66" t="str">
        <f t="shared" si="2012"/>
        <v/>
      </c>
      <c r="XH321" s="66" t="str">
        <f t="shared" si="2013"/>
        <v/>
      </c>
      <c r="XI321" s="66" t="str">
        <f t="shared" si="2014"/>
        <v/>
      </c>
      <c r="XJ321" s="66" t="str">
        <f t="shared" si="2015"/>
        <v/>
      </c>
      <c r="XK321" s="66" t="str">
        <f t="shared" si="2016"/>
        <v/>
      </c>
      <c r="XL321" s="66" t="str">
        <f t="shared" si="2017"/>
        <v/>
      </c>
      <c r="XM321" s="66" t="str">
        <f t="shared" si="2018"/>
        <v/>
      </c>
      <c r="XN321" s="66" t="str">
        <f t="shared" si="2019"/>
        <v/>
      </c>
      <c r="XO321" s="66" t="str">
        <f t="shared" si="2020"/>
        <v/>
      </c>
      <c r="XP321" s="66" t="str">
        <f t="shared" si="2021"/>
        <v/>
      </c>
      <c r="XQ321" s="66" t="str">
        <f t="shared" si="2022"/>
        <v/>
      </c>
      <c r="XR321" s="66" t="str">
        <f t="shared" si="2023"/>
        <v/>
      </c>
      <c r="XS321" s="66" t="str">
        <f t="shared" si="2024"/>
        <v/>
      </c>
      <c r="XT321" s="66" t="str">
        <f t="shared" si="2025"/>
        <v/>
      </c>
      <c r="XU321" s="66" t="str">
        <f t="shared" si="2026"/>
        <v/>
      </c>
      <c r="XV321" s="66" t="str">
        <f t="shared" si="2027"/>
        <v/>
      </c>
      <c r="XW321" s="66" t="str">
        <f t="shared" si="2028"/>
        <v/>
      </c>
      <c r="XX321" s="66" t="str">
        <f t="shared" si="2029"/>
        <v/>
      </c>
      <c r="XY321" s="66" t="str">
        <f t="shared" si="2030"/>
        <v/>
      </c>
      <c r="XZ321" s="66" t="str">
        <f t="shared" si="2031"/>
        <v/>
      </c>
      <c r="YA321" s="66" t="str">
        <f t="shared" si="2032"/>
        <v/>
      </c>
      <c r="YB321" s="66" t="str">
        <f t="shared" si="2033"/>
        <v/>
      </c>
      <c r="YC321" s="66" t="str">
        <f t="shared" si="2034"/>
        <v/>
      </c>
      <c r="YD321" s="66" t="str">
        <f t="shared" si="2035"/>
        <v/>
      </c>
      <c r="YE321" s="66" t="str">
        <f t="shared" si="2036"/>
        <v/>
      </c>
      <c r="YF321" s="66" t="str">
        <f t="shared" si="2037"/>
        <v/>
      </c>
      <c r="YG321" s="66" t="str">
        <f t="shared" si="2038"/>
        <v/>
      </c>
      <c r="YH321" s="66" t="str">
        <f t="shared" si="2039"/>
        <v/>
      </c>
      <c r="YI321" s="66" t="str">
        <f t="shared" si="2040"/>
        <v/>
      </c>
      <c r="YJ321" s="66" t="str">
        <f t="shared" si="2041"/>
        <v/>
      </c>
      <c r="YK321" s="66" t="str">
        <f t="shared" si="2042"/>
        <v/>
      </c>
      <c r="YL321" s="66" t="str">
        <f t="shared" si="2043"/>
        <v/>
      </c>
      <c r="YM321" s="66" t="str">
        <f t="shared" si="2044"/>
        <v/>
      </c>
      <c r="YN321" s="66" t="str">
        <f t="shared" si="2045"/>
        <v/>
      </c>
      <c r="YO321" s="66" t="str">
        <f t="shared" si="2046"/>
        <v/>
      </c>
      <c r="YP321" s="66" t="str">
        <f t="shared" si="2047"/>
        <v/>
      </c>
      <c r="YQ321" s="66" t="str">
        <f t="shared" si="2048"/>
        <v/>
      </c>
      <c r="YR321" s="66" t="str">
        <f t="shared" si="2049"/>
        <v/>
      </c>
      <c r="YS321" s="66" t="str">
        <f t="shared" si="2050"/>
        <v/>
      </c>
      <c r="YT321" s="66" t="str">
        <f t="shared" si="2051"/>
        <v/>
      </c>
      <c r="YU321" s="66" t="str">
        <f t="shared" si="2052"/>
        <v/>
      </c>
      <c r="YV321" s="66" t="str">
        <f t="shared" si="2053"/>
        <v/>
      </c>
      <c r="YW321" s="66" t="str">
        <f t="shared" si="2054"/>
        <v/>
      </c>
      <c r="YX321" s="66" t="str">
        <f t="shared" si="2055"/>
        <v/>
      </c>
      <c r="YY321" s="66" t="str">
        <f t="shared" si="2056"/>
        <v/>
      </c>
      <c r="YZ321" s="66" t="str">
        <f t="shared" si="2057"/>
        <v/>
      </c>
      <c r="ZA321" s="66" t="str">
        <f t="shared" si="2058"/>
        <v/>
      </c>
      <c r="ZB321" s="66" t="str">
        <f t="shared" si="2059"/>
        <v/>
      </c>
      <c r="ZC321" s="66" t="str">
        <f t="shared" si="2060"/>
        <v/>
      </c>
      <c r="ZD321" s="66" t="str">
        <f t="shared" si="2061"/>
        <v/>
      </c>
      <c r="ZE321" s="66" t="str">
        <f t="shared" si="2062"/>
        <v/>
      </c>
      <c r="ZF321" s="66" t="str">
        <f t="shared" si="2063"/>
        <v/>
      </c>
      <c r="ZG321" s="66" t="str">
        <f t="shared" si="2064"/>
        <v/>
      </c>
      <c r="ZH321" s="66" t="str">
        <f t="shared" si="2065"/>
        <v/>
      </c>
      <c r="ZI321" s="66" t="str">
        <f t="shared" si="2066"/>
        <v/>
      </c>
      <c r="ZJ321" s="66" t="str">
        <f t="shared" si="2067"/>
        <v/>
      </c>
      <c r="ZK321" s="66" t="str">
        <f t="shared" si="2068"/>
        <v/>
      </c>
      <c r="ZL321" s="66" t="str">
        <f t="shared" si="2069"/>
        <v/>
      </c>
      <c r="ZM321" s="66" t="str">
        <f t="shared" si="2070"/>
        <v/>
      </c>
      <c r="ZN321" s="66" t="str">
        <f t="shared" si="2071"/>
        <v/>
      </c>
      <c r="ZO321" s="66" t="str">
        <f t="shared" si="2072"/>
        <v/>
      </c>
      <c r="ZP321" s="66" t="str">
        <f t="shared" si="2073"/>
        <v/>
      </c>
      <c r="ZQ321" s="66" t="str">
        <f t="shared" si="2074"/>
        <v/>
      </c>
      <c r="ZR321" s="66" t="str">
        <f t="shared" si="2075"/>
        <v/>
      </c>
      <c r="ZS321" s="66" t="str">
        <f t="shared" si="2076"/>
        <v/>
      </c>
      <c r="ZT321" s="66" t="str">
        <f t="shared" si="2077"/>
        <v/>
      </c>
      <c r="ZU321" s="66" t="str">
        <f t="shared" si="2078"/>
        <v/>
      </c>
      <c r="ZV321" s="66" t="str">
        <f t="shared" si="2079"/>
        <v/>
      </c>
      <c r="ZW321" s="66" t="str">
        <f t="shared" si="2080"/>
        <v/>
      </c>
      <c r="ZX321" s="66" t="str">
        <f t="shared" si="2081"/>
        <v/>
      </c>
      <c r="ZY321" s="66" t="str">
        <f t="shared" si="2082"/>
        <v/>
      </c>
      <c r="ZZ321" s="66" t="str">
        <f t="shared" si="2083"/>
        <v/>
      </c>
      <c r="AAA321" s="66" t="str">
        <f t="shared" si="2084"/>
        <v/>
      </c>
      <c r="AAB321" s="66" t="str">
        <f t="shared" si="2085"/>
        <v/>
      </c>
      <c r="AAC321" s="66" t="str">
        <f t="shared" si="2086"/>
        <v/>
      </c>
      <c r="AAD321" s="66" t="str">
        <f t="shared" si="2087"/>
        <v/>
      </c>
      <c r="AAE321" s="66" t="str">
        <f t="shared" si="2088"/>
        <v/>
      </c>
      <c r="AAF321" s="66" t="str">
        <f t="shared" si="2089"/>
        <v/>
      </c>
      <c r="AAG321" s="66" t="str">
        <f t="shared" si="2090"/>
        <v/>
      </c>
      <c r="AAH321" s="66" t="str">
        <f t="shared" si="2091"/>
        <v/>
      </c>
      <c r="AAI321" s="66" t="str">
        <f t="shared" si="2092"/>
        <v/>
      </c>
      <c r="AAJ321" s="66" t="str">
        <f t="shared" si="2093"/>
        <v/>
      </c>
      <c r="AAK321" s="66" t="str">
        <f t="shared" si="2094"/>
        <v/>
      </c>
      <c r="AAL321" s="66" t="str">
        <f t="shared" si="2095"/>
        <v/>
      </c>
      <c r="AAM321" s="66" t="str">
        <f t="shared" si="2096"/>
        <v/>
      </c>
      <c r="AAN321" s="66" t="str">
        <f t="shared" si="2097"/>
        <v/>
      </c>
      <c r="AAO321" s="66" t="str">
        <f t="shared" si="2098"/>
        <v/>
      </c>
      <c r="AAP321" s="66" t="str">
        <f t="shared" si="2099"/>
        <v/>
      </c>
      <c r="AAQ321" s="66" t="str">
        <f t="shared" si="2100"/>
        <v/>
      </c>
      <c r="AAR321" s="66" t="str">
        <f t="shared" si="2101"/>
        <v/>
      </c>
      <c r="AAS321" s="66" t="str">
        <f t="shared" si="2102"/>
        <v/>
      </c>
      <c r="AAT321" s="66" t="str">
        <f t="shared" si="2103"/>
        <v/>
      </c>
      <c r="AAU321" s="66" t="str">
        <f t="shared" si="2104"/>
        <v/>
      </c>
      <c r="AAV321" s="66" t="str">
        <f t="shared" si="2105"/>
        <v/>
      </c>
      <c r="AAW321" s="66" t="str">
        <f t="shared" si="2106"/>
        <v/>
      </c>
      <c r="AAX321" s="66" t="str">
        <f t="shared" si="2107"/>
        <v/>
      </c>
      <c r="AAY321" s="66" t="str">
        <f t="shared" si="2108"/>
        <v/>
      </c>
      <c r="AAZ321" s="66" t="str">
        <f t="shared" si="2109"/>
        <v/>
      </c>
      <c r="ABA321" s="66" t="str">
        <f t="shared" si="2110"/>
        <v/>
      </c>
      <c r="ABB321" s="66" t="str">
        <f t="shared" si="2111"/>
        <v/>
      </c>
      <c r="ABC321" s="66" t="str">
        <f t="shared" si="2112"/>
        <v/>
      </c>
      <c r="ABD321" s="66" t="str">
        <f t="shared" si="2113"/>
        <v/>
      </c>
      <c r="ABE321" s="66" t="str">
        <f t="shared" si="2114"/>
        <v/>
      </c>
      <c r="ABF321" s="66" t="str">
        <f t="shared" si="2115"/>
        <v/>
      </c>
      <c r="ABG321" s="66" t="str">
        <f t="shared" si="2116"/>
        <v/>
      </c>
      <c r="ABH321" s="66" t="str">
        <f t="shared" si="2117"/>
        <v/>
      </c>
      <c r="ABI321" s="66" t="str">
        <f t="shared" si="2118"/>
        <v/>
      </c>
      <c r="ABJ321" s="66" t="str">
        <f t="shared" si="2119"/>
        <v/>
      </c>
      <c r="ABK321" s="66" t="str">
        <f t="shared" si="2120"/>
        <v/>
      </c>
      <c r="ABL321" s="66" t="str">
        <f t="shared" si="2121"/>
        <v/>
      </c>
      <c r="ABM321" s="66" t="str">
        <f t="shared" si="2122"/>
        <v/>
      </c>
      <c r="ABN321" s="66" t="str">
        <f t="shared" si="2123"/>
        <v/>
      </c>
      <c r="ABO321" s="66" t="str">
        <f t="shared" si="2124"/>
        <v/>
      </c>
      <c r="ABP321" s="66" t="str">
        <f t="shared" si="2125"/>
        <v/>
      </c>
      <c r="ABQ321" s="66" t="str">
        <f t="shared" si="2126"/>
        <v/>
      </c>
      <c r="ABR321" s="66" t="str">
        <f t="shared" si="2127"/>
        <v/>
      </c>
      <c r="ABS321" s="66" t="str">
        <f t="shared" si="2128"/>
        <v/>
      </c>
      <c r="ABT321" s="66" t="str">
        <f t="shared" si="2129"/>
        <v/>
      </c>
      <c r="ABU321" s="66" t="str">
        <f t="shared" si="2130"/>
        <v/>
      </c>
      <c r="ABV321" s="66" t="str">
        <f t="shared" si="2131"/>
        <v/>
      </c>
      <c r="ABW321" s="66" t="str">
        <f t="shared" si="2132"/>
        <v/>
      </c>
      <c r="ABX321" s="66" t="str">
        <f t="shared" si="2133"/>
        <v/>
      </c>
      <c r="ABY321" s="66" t="str">
        <f t="shared" si="2134"/>
        <v/>
      </c>
      <c r="ABZ321" s="66" t="str">
        <f t="shared" si="2135"/>
        <v/>
      </c>
      <c r="ACA321" s="66" t="str">
        <f t="shared" si="2136"/>
        <v/>
      </c>
      <c r="ACB321" s="66" t="str">
        <f t="shared" si="2137"/>
        <v/>
      </c>
      <c r="ACC321" s="66" t="str">
        <f t="shared" si="2138"/>
        <v/>
      </c>
      <c r="ACD321" s="66" t="str">
        <f t="shared" si="2139"/>
        <v/>
      </c>
      <c r="ACE321" s="66" t="str">
        <f t="shared" si="2140"/>
        <v/>
      </c>
      <c r="ACF321" s="66" t="str">
        <f t="shared" si="2141"/>
        <v/>
      </c>
      <c r="ACG321" s="66" t="str">
        <f t="shared" si="2142"/>
        <v/>
      </c>
      <c r="ACH321" s="66" t="str">
        <f t="shared" si="2143"/>
        <v/>
      </c>
      <c r="ACI321" s="66" t="str">
        <f t="shared" si="2144"/>
        <v/>
      </c>
      <c r="ACJ321" s="66" t="str">
        <f t="shared" si="2145"/>
        <v/>
      </c>
      <c r="ACK321" s="66" t="str">
        <f t="shared" si="2146"/>
        <v/>
      </c>
      <c r="ACL321" s="66" t="str">
        <f t="shared" si="2147"/>
        <v/>
      </c>
      <c r="ACM321" s="66" t="str">
        <f t="shared" ref="ACM321:ACN321" si="2215">IF(AND(ACS$3="Unit", ACL321=""), "", IF(AND(ACS$3="Unit", ACL321="-"),"", IF(ACS$3="Unit", "kg/GJ delivered", IF(AND(NY321&lt;&gt;"", NY321&lt;&gt;"-", NX321="-"),"", IF($H321="","", IF(NX321="nd", "",IF(NX321="&lt;n.a.&gt;", "", IF(NY321="#/MJ", "", IF(NY321="kg/GJ delivered",NX321,IF(NY321="g/MJ delivered",NX321,IF(NY321="kg/MJ delivered",NX321*1000,IF(NY321="mg/MJ delivered",NX321/1000,IF(NY321="g/kg",((NX321)*(1/$I321)*(1/$H321)),IF(NY321="mg/kg",((NX321/1000)*(1/$I321)*(1/$H321)),IF(NY321="mg/MJ delivered",NX321/1000,IF(NY321="-","","Error"))))))))))))))))</f>
        <v/>
      </c>
      <c r="ACN321" s="66" t="str">
        <f t="shared" si="2215"/>
        <v/>
      </c>
      <c r="ACO321" s="66" t="str">
        <f t="shared" si="2149"/>
        <v/>
      </c>
      <c r="ACP321" s="66" t="str">
        <f t="shared" si="2150"/>
        <v/>
      </c>
      <c r="ACQ321" s="66" t="str">
        <f t="shared" si="2151"/>
        <v/>
      </c>
      <c r="ACR321" s="66" t="str">
        <f t="shared" si="2152"/>
        <v/>
      </c>
      <c r="ACS321" s="66" t="str">
        <f t="shared" si="2153"/>
        <v/>
      </c>
      <c r="ACT321" s="66" t="str">
        <f t="shared" si="2154"/>
        <v/>
      </c>
    </row>
    <row r="322" spans="2:774" ht="15.75" customHeight="1" x14ac:dyDescent="0.25">
      <c r="B322" s="66">
        <v>356</v>
      </c>
      <c r="C322" s="66" t="s">
        <v>1290</v>
      </c>
      <c r="D322" s="66" t="s">
        <v>1675</v>
      </c>
      <c r="E322" s="156" t="s">
        <v>1794</v>
      </c>
      <c r="F322" s="66" t="s">
        <v>497</v>
      </c>
      <c r="G322" s="66" t="s">
        <v>490</v>
      </c>
      <c r="H322" s="126">
        <f>'Thermal Efficiency'!$I$20</f>
        <v>0.17175000000000001</v>
      </c>
      <c r="I322" s="130">
        <f>'Heating Values'!$D$6</f>
        <v>13.95</v>
      </c>
      <c r="J322" s="66" t="str">
        <f t="shared" si="2201"/>
        <v>Firewood, Traditional, IN</v>
      </c>
      <c r="K322" s="66" t="s">
        <v>1254</v>
      </c>
      <c r="L322" s="161"/>
      <c r="M322" s="161"/>
      <c r="N322" s="161"/>
      <c r="O322" s="66" t="s">
        <v>1188</v>
      </c>
      <c r="P322" s="66" t="str">
        <f t="shared" si="2205"/>
        <v>IN</v>
      </c>
      <c r="Q322" s="66" t="s">
        <v>2</v>
      </c>
      <c r="R322" s="164">
        <v>160</v>
      </c>
      <c r="S322" s="158" t="s">
        <v>523</v>
      </c>
      <c r="T322" s="158" t="s">
        <v>128</v>
      </c>
      <c r="U322" s="158" t="s">
        <v>128</v>
      </c>
      <c r="V322" s="158" t="s">
        <v>128</v>
      </c>
      <c r="W322" s="158" t="s">
        <v>128</v>
      </c>
      <c r="X322" s="158" t="s">
        <v>128</v>
      </c>
      <c r="Y322" s="158" t="s">
        <v>128</v>
      </c>
      <c r="Z322" s="158" t="s">
        <v>128</v>
      </c>
      <c r="AA322" s="158" t="s">
        <v>128</v>
      </c>
      <c r="AB322" s="158" t="s">
        <v>128</v>
      </c>
      <c r="AC322" s="158" t="s">
        <v>128</v>
      </c>
      <c r="AD322" s="158" t="s">
        <v>128</v>
      </c>
      <c r="AE322" s="158" t="s">
        <v>128</v>
      </c>
      <c r="AF322" s="158" t="s">
        <v>128</v>
      </c>
      <c r="AG322" s="158" t="s">
        <v>128</v>
      </c>
      <c r="AH322" s="158" t="s">
        <v>128</v>
      </c>
      <c r="AI322" s="158" t="s">
        <v>128</v>
      </c>
      <c r="AJ322" s="158" t="s">
        <v>128</v>
      </c>
      <c r="AK322" s="158" t="s">
        <v>128</v>
      </c>
      <c r="AL322" s="158" t="s">
        <v>128</v>
      </c>
      <c r="AM322" s="158" t="s">
        <v>128</v>
      </c>
      <c r="AN322" s="158" t="s">
        <v>128</v>
      </c>
      <c r="AO322" s="158" t="s">
        <v>128</v>
      </c>
      <c r="AP322" s="158" t="s">
        <v>128</v>
      </c>
      <c r="AQ322" s="158" t="s">
        <v>128</v>
      </c>
      <c r="AR322" s="158" t="s">
        <v>128</v>
      </c>
      <c r="AS322" s="158" t="s">
        <v>128</v>
      </c>
      <c r="AT322" s="158" t="s">
        <v>128</v>
      </c>
      <c r="AU322" s="158" t="s">
        <v>128</v>
      </c>
      <c r="AV322" s="158" t="s">
        <v>128</v>
      </c>
      <c r="AW322" s="158" t="s">
        <v>128</v>
      </c>
      <c r="AX322" s="158" t="s">
        <v>128</v>
      </c>
      <c r="AY322" s="158" t="s">
        <v>128</v>
      </c>
      <c r="AZ322" s="158" t="s">
        <v>128</v>
      </c>
      <c r="BA322" s="158" t="s">
        <v>128</v>
      </c>
      <c r="BB322" s="158" t="s">
        <v>128</v>
      </c>
      <c r="BC322" s="158" t="s">
        <v>128</v>
      </c>
      <c r="BD322" s="158" t="s">
        <v>128</v>
      </c>
      <c r="BE322" s="158" t="s">
        <v>128</v>
      </c>
      <c r="BF322" s="158" t="s">
        <v>128</v>
      </c>
      <c r="BG322" s="158" t="s">
        <v>128</v>
      </c>
      <c r="BH322" s="158" t="s">
        <v>128</v>
      </c>
      <c r="BI322" s="158" t="s">
        <v>128</v>
      </c>
      <c r="BJ322" s="158" t="s">
        <v>128</v>
      </c>
      <c r="BK322" s="158" t="s">
        <v>128</v>
      </c>
      <c r="BL322" s="158" t="s">
        <v>128</v>
      </c>
      <c r="BM322" s="158" t="s">
        <v>128</v>
      </c>
      <c r="BN322" s="158" t="s">
        <v>128</v>
      </c>
      <c r="BO322" s="158" t="s">
        <v>128</v>
      </c>
      <c r="BP322" s="158" t="s">
        <v>128</v>
      </c>
      <c r="BQ322" s="158" t="s">
        <v>128</v>
      </c>
      <c r="BR322" s="158" t="s">
        <v>128</v>
      </c>
      <c r="BS322" s="158" t="s">
        <v>128</v>
      </c>
      <c r="BT322" s="158" t="s">
        <v>128</v>
      </c>
      <c r="BU322" s="158" t="s">
        <v>128</v>
      </c>
      <c r="BV322" s="158" t="s">
        <v>128</v>
      </c>
      <c r="BW322" s="158" t="s">
        <v>128</v>
      </c>
      <c r="BX322" s="158" t="s">
        <v>128</v>
      </c>
      <c r="BY322" s="158" t="s">
        <v>128</v>
      </c>
      <c r="BZ322" s="158" t="s">
        <v>128</v>
      </c>
      <c r="CA322" s="158" t="s">
        <v>128</v>
      </c>
      <c r="CB322" s="158" t="s">
        <v>128</v>
      </c>
      <c r="CC322" s="158" t="s">
        <v>128</v>
      </c>
      <c r="CD322" s="158" t="s">
        <v>128</v>
      </c>
      <c r="CE322" s="158" t="s">
        <v>128</v>
      </c>
      <c r="CF322" s="158" t="s">
        <v>128</v>
      </c>
      <c r="CG322" s="158" t="s">
        <v>128</v>
      </c>
      <c r="CH322" s="158" t="s">
        <v>128</v>
      </c>
      <c r="CI322" s="158" t="s">
        <v>128</v>
      </c>
      <c r="CJ322" s="158" t="s">
        <v>128</v>
      </c>
      <c r="CK322" s="158" t="s">
        <v>128</v>
      </c>
      <c r="CL322" s="158" t="s">
        <v>128</v>
      </c>
      <c r="CM322" s="158" t="s">
        <v>128</v>
      </c>
      <c r="CN322" s="158" t="s">
        <v>128</v>
      </c>
      <c r="CO322" s="158" t="s">
        <v>128</v>
      </c>
      <c r="CP322" s="158" t="s">
        <v>128</v>
      </c>
      <c r="CQ322" s="158" t="s">
        <v>128</v>
      </c>
      <c r="CR322" s="158" t="s">
        <v>128</v>
      </c>
      <c r="CS322" s="158" t="s">
        <v>128</v>
      </c>
      <c r="CT322" s="158" t="s">
        <v>128</v>
      </c>
      <c r="CU322" s="158" t="s">
        <v>128</v>
      </c>
      <c r="CV322" s="158" t="s">
        <v>128</v>
      </c>
      <c r="CW322" s="158" t="s">
        <v>128</v>
      </c>
      <c r="CX322" s="158" t="s">
        <v>128</v>
      </c>
      <c r="CY322" s="158" t="s">
        <v>128</v>
      </c>
      <c r="CZ322" s="158" t="s">
        <v>128</v>
      </c>
      <c r="DA322" s="158" t="s">
        <v>128</v>
      </c>
      <c r="DB322" s="158" t="s">
        <v>128</v>
      </c>
      <c r="DC322" s="158" t="s">
        <v>128</v>
      </c>
      <c r="DD322" s="158" t="s">
        <v>128</v>
      </c>
      <c r="DE322" s="158" t="s">
        <v>128</v>
      </c>
      <c r="DF322" s="158" t="s">
        <v>128</v>
      </c>
      <c r="DG322" s="158" t="s">
        <v>128</v>
      </c>
      <c r="DH322" s="158" t="s">
        <v>128</v>
      </c>
      <c r="DI322" s="158" t="s">
        <v>128</v>
      </c>
      <c r="DJ322" s="158" t="s">
        <v>128</v>
      </c>
      <c r="DK322" s="158" t="s">
        <v>128</v>
      </c>
      <c r="DL322" s="158" t="s">
        <v>128</v>
      </c>
      <c r="DM322" s="158" t="s">
        <v>128</v>
      </c>
      <c r="DN322" s="158" t="s">
        <v>128</v>
      </c>
      <c r="DO322" s="158" t="s">
        <v>128</v>
      </c>
      <c r="DP322" s="158" t="s">
        <v>128</v>
      </c>
      <c r="DQ322" s="158" t="s">
        <v>128</v>
      </c>
      <c r="DR322" s="158" t="s">
        <v>128</v>
      </c>
      <c r="DS322" s="158" t="s">
        <v>128</v>
      </c>
      <c r="DT322" s="158" t="s">
        <v>128</v>
      </c>
      <c r="DU322" s="158" t="s">
        <v>128</v>
      </c>
      <c r="DV322" s="158" t="s">
        <v>128</v>
      </c>
      <c r="DW322" s="158" t="s">
        <v>128</v>
      </c>
      <c r="DX322" s="158" t="s">
        <v>128</v>
      </c>
      <c r="DY322" s="158" t="s">
        <v>128</v>
      </c>
      <c r="DZ322" s="158" t="s">
        <v>128</v>
      </c>
      <c r="EA322" s="158" t="s">
        <v>128</v>
      </c>
      <c r="EB322" s="158" t="s">
        <v>128</v>
      </c>
      <c r="EC322" s="158" t="s">
        <v>128</v>
      </c>
      <c r="ED322" s="158" t="s">
        <v>128</v>
      </c>
      <c r="EE322" s="158" t="s">
        <v>128</v>
      </c>
      <c r="EF322" s="158" t="s">
        <v>128</v>
      </c>
      <c r="EG322" s="158" t="s">
        <v>128</v>
      </c>
      <c r="EH322" s="158" t="s">
        <v>128</v>
      </c>
      <c r="EI322" s="158" t="s">
        <v>128</v>
      </c>
      <c r="EJ322" s="158" t="s">
        <v>128</v>
      </c>
      <c r="EK322" s="158" t="s">
        <v>128</v>
      </c>
      <c r="EL322" s="158" t="s">
        <v>128</v>
      </c>
      <c r="EM322" s="158" t="s">
        <v>128</v>
      </c>
      <c r="EN322" s="158" t="s">
        <v>128</v>
      </c>
      <c r="EO322" s="158" t="s">
        <v>128</v>
      </c>
      <c r="EP322" s="158" t="s">
        <v>128</v>
      </c>
      <c r="EQ322" s="158" t="s">
        <v>128</v>
      </c>
      <c r="ER322" s="158" t="s">
        <v>128</v>
      </c>
      <c r="ES322" s="158" t="s">
        <v>128</v>
      </c>
      <c r="ET322" s="158" t="s">
        <v>128</v>
      </c>
      <c r="EU322" s="158" t="s">
        <v>128</v>
      </c>
      <c r="EV322" s="158" t="s">
        <v>128</v>
      </c>
      <c r="EW322" s="158" t="s">
        <v>128</v>
      </c>
      <c r="EX322" s="158" t="s">
        <v>128</v>
      </c>
      <c r="EY322" s="158" t="s">
        <v>128</v>
      </c>
      <c r="EZ322" s="158" t="s">
        <v>128</v>
      </c>
      <c r="FA322" s="158" t="s">
        <v>128</v>
      </c>
      <c r="FB322" s="158" t="s">
        <v>128</v>
      </c>
      <c r="FC322" s="158" t="s">
        <v>128</v>
      </c>
      <c r="FD322" s="158" t="s">
        <v>128</v>
      </c>
      <c r="FE322" s="158" t="s">
        <v>128</v>
      </c>
      <c r="FF322" s="158" t="s">
        <v>128</v>
      </c>
      <c r="FG322" s="158" t="s">
        <v>128</v>
      </c>
      <c r="FH322" s="158" t="s">
        <v>128</v>
      </c>
      <c r="FI322" s="158" t="s">
        <v>128</v>
      </c>
      <c r="FJ322" s="158" t="s">
        <v>128</v>
      </c>
      <c r="FK322" s="158" t="s">
        <v>128</v>
      </c>
      <c r="FL322" s="158" t="s">
        <v>128</v>
      </c>
      <c r="FM322" s="158" t="s">
        <v>128</v>
      </c>
      <c r="FN322" s="158" t="s">
        <v>128</v>
      </c>
      <c r="FO322" s="158" t="s">
        <v>128</v>
      </c>
      <c r="FP322" s="158" t="s">
        <v>128</v>
      </c>
      <c r="FQ322" s="158" t="s">
        <v>128</v>
      </c>
      <c r="FR322" s="158" t="s">
        <v>128</v>
      </c>
      <c r="FS322" s="158" t="s">
        <v>128</v>
      </c>
      <c r="FT322" s="158" t="s">
        <v>128</v>
      </c>
      <c r="FU322" s="158" t="s">
        <v>128</v>
      </c>
      <c r="FV322" s="158" t="s">
        <v>128</v>
      </c>
      <c r="FW322" s="158" t="s">
        <v>128</v>
      </c>
      <c r="FX322" s="158" t="s">
        <v>128</v>
      </c>
      <c r="FY322" s="158" t="s">
        <v>128</v>
      </c>
      <c r="FZ322" s="158" t="s">
        <v>128</v>
      </c>
      <c r="GA322" s="158" t="s">
        <v>128</v>
      </c>
      <c r="GB322" s="158" t="s">
        <v>128</v>
      </c>
      <c r="GC322" s="158" t="s">
        <v>128</v>
      </c>
      <c r="GD322" s="158" t="s">
        <v>128</v>
      </c>
      <c r="GE322" s="158" t="s">
        <v>128</v>
      </c>
      <c r="GF322" s="158" t="s">
        <v>128</v>
      </c>
      <c r="GG322" s="158" t="s">
        <v>128</v>
      </c>
      <c r="GH322" s="158" t="s">
        <v>128</v>
      </c>
      <c r="GI322" s="158" t="s">
        <v>128</v>
      </c>
      <c r="GJ322" s="158" t="s">
        <v>128</v>
      </c>
      <c r="GK322" s="158" t="s">
        <v>128</v>
      </c>
      <c r="GL322" s="158" t="s">
        <v>128</v>
      </c>
      <c r="GM322" s="158" t="s">
        <v>128</v>
      </c>
      <c r="GN322" s="158" t="s">
        <v>128</v>
      </c>
      <c r="GO322" s="158" t="s">
        <v>128</v>
      </c>
      <c r="GP322" s="158" t="s">
        <v>128</v>
      </c>
      <c r="GQ322" s="158" t="s">
        <v>128</v>
      </c>
      <c r="GR322" s="158" t="s">
        <v>128</v>
      </c>
      <c r="GS322" s="158" t="s">
        <v>128</v>
      </c>
      <c r="GT322" s="158" t="s">
        <v>128</v>
      </c>
      <c r="GU322" s="158" t="s">
        <v>128</v>
      </c>
      <c r="GV322" s="158" t="s">
        <v>128</v>
      </c>
      <c r="GW322" s="158" t="s">
        <v>128</v>
      </c>
      <c r="GX322" s="158" t="s">
        <v>128</v>
      </c>
      <c r="GY322" s="158" t="s">
        <v>128</v>
      </c>
      <c r="GZ322" s="158" t="s">
        <v>128</v>
      </c>
      <c r="HA322" s="158" t="s">
        <v>128</v>
      </c>
      <c r="HB322" s="158" t="s">
        <v>128</v>
      </c>
      <c r="HC322" s="158" t="s">
        <v>128</v>
      </c>
      <c r="HD322" s="158" t="s">
        <v>128</v>
      </c>
      <c r="HE322" s="158" t="s">
        <v>128</v>
      </c>
      <c r="HF322" s="158" t="s">
        <v>128</v>
      </c>
      <c r="HG322" s="158" t="s">
        <v>128</v>
      </c>
      <c r="HH322" s="158" t="s">
        <v>128</v>
      </c>
      <c r="HI322" s="158" t="s">
        <v>128</v>
      </c>
      <c r="HJ322" s="158" t="s">
        <v>128</v>
      </c>
      <c r="HK322" s="158" t="s">
        <v>128</v>
      </c>
      <c r="HL322" s="158" t="s">
        <v>128</v>
      </c>
      <c r="HM322" s="158" t="s">
        <v>128</v>
      </c>
      <c r="HN322" s="158" t="s">
        <v>128</v>
      </c>
      <c r="HO322" s="158" t="s">
        <v>128</v>
      </c>
      <c r="HP322" s="158" t="s">
        <v>128</v>
      </c>
      <c r="HQ322" s="158" t="s">
        <v>128</v>
      </c>
      <c r="HR322" s="158" t="s">
        <v>128</v>
      </c>
      <c r="HS322" s="158" t="s">
        <v>128</v>
      </c>
      <c r="HT322" s="158" t="s">
        <v>128</v>
      </c>
      <c r="HU322" s="158" t="s">
        <v>128</v>
      </c>
      <c r="HV322" s="158" t="s">
        <v>128</v>
      </c>
      <c r="HW322" s="158" t="s">
        <v>128</v>
      </c>
      <c r="HX322" s="158" t="s">
        <v>128</v>
      </c>
      <c r="HY322" s="158" t="s">
        <v>128</v>
      </c>
      <c r="HZ322" s="158" t="s">
        <v>128</v>
      </c>
      <c r="IA322" s="158" t="s">
        <v>128</v>
      </c>
      <c r="IB322" s="158" t="s">
        <v>128</v>
      </c>
      <c r="IC322" s="158" t="s">
        <v>128</v>
      </c>
      <c r="ID322" s="158" t="s">
        <v>128</v>
      </c>
      <c r="IE322" s="158" t="s">
        <v>128</v>
      </c>
      <c r="IF322" s="158" t="s">
        <v>128</v>
      </c>
      <c r="IG322" s="158" t="s">
        <v>128</v>
      </c>
      <c r="IH322" s="158" t="s">
        <v>128</v>
      </c>
      <c r="II322" s="158" t="s">
        <v>128</v>
      </c>
      <c r="IJ322" s="158" t="s">
        <v>128</v>
      </c>
      <c r="IK322" s="158" t="s">
        <v>128</v>
      </c>
      <c r="IL322" s="158" t="s">
        <v>128</v>
      </c>
      <c r="IM322" s="158" t="s">
        <v>128</v>
      </c>
      <c r="IN322" s="158" t="s">
        <v>128</v>
      </c>
      <c r="IO322" s="158" t="s">
        <v>128</v>
      </c>
      <c r="IP322" s="158" t="s">
        <v>128</v>
      </c>
      <c r="IQ322" s="158" t="s">
        <v>128</v>
      </c>
      <c r="IR322" s="158" t="s">
        <v>128</v>
      </c>
      <c r="IS322" s="158" t="s">
        <v>128</v>
      </c>
      <c r="IT322" s="158" t="s">
        <v>128</v>
      </c>
      <c r="IU322" s="158" t="s">
        <v>128</v>
      </c>
      <c r="IV322" s="158" t="s">
        <v>128</v>
      </c>
      <c r="IW322" s="158" t="s">
        <v>128</v>
      </c>
      <c r="IX322" s="158" t="s">
        <v>128</v>
      </c>
      <c r="IY322" s="158" t="s">
        <v>128</v>
      </c>
      <c r="IZ322" s="158" t="s">
        <v>128</v>
      </c>
      <c r="JA322" s="158" t="s">
        <v>128</v>
      </c>
      <c r="JB322" s="158" t="s">
        <v>128</v>
      </c>
      <c r="JC322" s="158" t="s">
        <v>128</v>
      </c>
      <c r="JD322" s="158" t="s">
        <v>128</v>
      </c>
      <c r="JE322" s="158" t="s">
        <v>128</v>
      </c>
      <c r="JF322" s="158" t="s">
        <v>128</v>
      </c>
      <c r="JG322" s="158" t="s">
        <v>128</v>
      </c>
      <c r="JH322" s="158" t="s">
        <v>128</v>
      </c>
      <c r="JI322" s="158" t="s">
        <v>128</v>
      </c>
      <c r="JJ322" s="158" t="s">
        <v>128</v>
      </c>
      <c r="JK322" s="158" t="s">
        <v>128</v>
      </c>
      <c r="JL322" s="158" t="s">
        <v>128</v>
      </c>
      <c r="JM322" s="158" t="s">
        <v>128</v>
      </c>
      <c r="JN322" s="158" t="s">
        <v>128</v>
      </c>
      <c r="JO322" s="158" t="s">
        <v>128</v>
      </c>
      <c r="JP322" s="158" t="s">
        <v>128</v>
      </c>
      <c r="JQ322" s="158" t="s">
        <v>128</v>
      </c>
      <c r="JR322" s="158" t="s">
        <v>128</v>
      </c>
      <c r="JS322" s="158" t="s">
        <v>128</v>
      </c>
      <c r="JT322" s="158" t="s">
        <v>128</v>
      </c>
      <c r="JU322" s="158" t="s">
        <v>128</v>
      </c>
      <c r="JV322" s="158" t="s">
        <v>128</v>
      </c>
      <c r="JW322" s="158" t="s">
        <v>128</v>
      </c>
      <c r="JX322" s="158" t="s">
        <v>128</v>
      </c>
      <c r="JY322" s="158" t="s">
        <v>128</v>
      </c>
      <c r="JZ322" s="158" t="s">
        <v>128</v>
      </c>
      <c r="KA322" s="158" t="s">
        <v>128</v>
      </c>
      <c r="KB322" s="158" t="s">
        <v>128</v>
      </c>
      <c r="KC322" s="158" t="s">
        <v>128</v>
      </c>
      <c r="KD322" s="158" t="s">
        <v>128</v>
      </c>
      <c r="KE322" s="158" t="s">
        <v>128</v>
      </c>
      <c r="KF322" s="158" t="s">
        <v>128</v>
      </c>
      <c r="KG322" s="158" t="s">
        <v>128</v>
      </c>
      <c r="KH322" s="158" t="s">
        <v>128</v>
      </c>
      <c r="KI322" s="158" t="s">
        <v>128</v>
      </c>
      <c r="KJ322" s="158" t="s">
        <v>128</v>
      </c>
      <c r="KK322" s="158" t="s">
        <v>128</v>
      </c>
      <c r="KL322" s="158" t="s">
        <v>128</v>
      </c>
      <c r="KM322" s="158" t="s">
        <v>128</v>
      </c>
      <c r="KN322" s="158" t="s">
        <v>128</v>
      </c>
      <c r="KO322" s="158" t="s">
        <v>128</v>
      </c>
      <c r="KP322" s="158" t="s">
        <v>128</v>
      </c>
      <c r="KQ322" s="158" t="s">
        <v>128</v>
      </c>
      <c r="KR322" s="158" t="s">
        <v>128</v>
      </c>
      <c r="KS322" s="158" t="s">
        <v>128</v>
      </c>
      <c r="KT322" s="158" t="s">
        <v>128</v>
      </c>
      <c r="KU322" s="158" t="s">
        <v>128</v>
      </c>
      <c r="KV322" s="158" t="s">
        <v>128</v>
      </c>
      <c r="KW322" s="158" t="s">
        <v>128</v>
      </c>
      <c r="KX322" s="158" t="s">
        <v>128</v>
      </c>
      <c r="KY322" s="158" t="s">
        <v>128</v>
      </c>
      <c r="KZ322" s="158" t="s">
        <v>128</v>
      </c>
      <c r="LA322" s="158" t="s">
        <v>128</v>
      </c>
      <c r="LB322" s="158" t="s">
        <v>128</v>
      </c>
      <c r="LC322" s="158" t="s">
        <v>128</v>
      </c>
      <c r="LD322" s="158" t="s">
        <v>128</v>
      </c>
      <c r="LE322" s="158" t="s">
        <v>128</v>
      </c>
      <c r="LF322" s="158" t="s">
        <v>128</v>
      </c>
      <c r="LG322" s="158" t="s">
        <v>128</v>
      </c>
      <c r="LH322" s="158" t="s">
        <v>128</v>
      </c>
      <c r="LI322" s="158" t="s">
        <v>128</v>
      </c>
      <c r="LJ322" s="158" t="s">
        <v>128</v>
      </c>
      <c r="LK322" s="158" t="s">
        <v>128</v>
      </c>
      <c r="LL322" s="158" t="s">
        <v>128</v>
      </c>
      <c r="LM322" s="158" t="s">
        <v>128</v>
      </c>
      <c r="LN322" s="158" t="s">
        <v>128</v>
      </c>
      <c r="LO322" s="158" t="s">
        <v>128</v>
      </c>
      <c r="LP322" s="158" t="s">
        <v>128</v>
      </c>
      <c r="LQ322" s="158" t="s">
        <v>128</v>
      </c>
      <c r="LR322" s="158" t="s">
        <v>128</v>
      </c>
      <c r="LS322" s="158" t="s">
        <v>128</v>
      </c>
      <c r="LT322" s="158" t="s">
        <v>128</v>
      </c>
      <c r="LU322" s="158" t="s">
        <v>128</v>
      </c>
      <c r="LV322" s="158" t="s">
        <v>128</v>
      </c>
      <c r="LW322" s="158" t="s">
        <v>128</v>
      </c>
      <c r="LX322" s="158" t="s">
        <v>128</v>
      </c>
      <c r="LY322" s="158" t="s">
        <v>128</v>
      </c>
      <c r="LZ322" s="158" t="s">
        <v>128</v>
      </c>
      <c r="MA322" s="158" t="s">
        <v>128</v>
      </c>
      <c r="MB322" s="158" t="s">
        <v>128</v>
      </c>
      <c r="MC322" s="158" t="s">
        <v>128</v>
      </c>
      <c r="MD322" s="158" t="s">
        <v>128</v>
      </c>
      <c r="ME322" s="158" t="s">
        <v>128</v>
      </c>
      <c r="MF322" s="158" t="s">
        <v>128</v>
      </c>
      <c r="MG322" s="158" t="s">
        <v>128</v>
      </c>
      <c r="MH322" s="158" t="s">
        <v>128</v>
      </c>
      <c r="MI322" s="158" t="s">
        <v>128</v>
      </c>
      <c r="MJ322" s="158" t="s">
        <v>128</v>
      </c>
      <c r="MK322" s="158" t="s">
        <v>128</v>
      </c>
      <c r="ML322" s="158" t="s">
        <v>128</v>
      </c>
      <c r="MM322" s="158" t="s">
        <v>128</v>
      </c>
      <c r="MN322" s="158" t="s">
        <v>128</v>
      </c>
      <c r="MO322" s="158" t="s">
        <v>128</v>
      </c>
      <c r="MP322" s="158" t="s">
        <v>128</v>
      </c>
      <c r="MQ322" s="158" t="s">
        <v>128</v>
      </c>
      <c r="MR322" s="158" t="s">
        <v>128</v>
      </c>
      <c r="MS322" s="158" t="s">
        <v>128</v>
      </c>
      <c r="MT322" s="158" t="s">
        <v>128</v>
      </c>
      <c r="MU322" s="158" t="s">
        <v>128</v>
      </c>
      <c r="MV322" s="158" t="s">
        <v>128</v>
      </c>
      <c r="MW322" s="158" t="s">
        <v>128</v>
      </c>
      <c r="MX322" s="158" t="s">
        <v>128</v>
      </c>
      <c r="MY322" s="158" t="s">
        <v>128</v>
      </c>
      <c r="MZ322" s="158" t="s">
        <v>128</v>
      </c>
      <c r="NA322" s="158" t="s">
        <v>128</v>
      </c>
      <c r="NB322" s="158" t="s">
        <v>128</v>
      </c>
      <c r="NC322" s="158" t="s">
        <v>128</v>
      </c>
      <c r="ND322" s="158" t="s">
        <v>128</v>
      </c>
      <c r="NE322" s="158" t="s">
        <v>128</v>
      </c>
      <c r="NF322" s="158" t="s">
        <v>128</v>
      </c>
      <c r="NG322" s="158" t="s">
        <v>128</v>
      </c>
      <c r="NH322" s="158" t="s">
        <v>128</v>
      </c>
      <c r="NI322" s="158" t="s">
        <v>128</v>
      </c>
      <c r="NJ322" s="158" t="s">
        <v>128</v>
      </c>
      <c r="NK322" s="158" t="s">
        <v>128</v>
      </c>
      <c r="NL322" s="158" t="s">
        <v>128</v>
      </c>
      <c r="NM322" s="158" t="s">
        <v>128</v>
      </c>
      <c r="NN322" s="158" t="s">
        <v>128</v>
      </c>
      <c r="NO322" s="158" t="s">
        <v>128</v>
      </c>
      <c r="NP322" s="158" t="s">
        <v>128</v>
      </c>
      <c r="NQ322" s="158" t="s">
        <v>128</v>
      </c>
      <c r="NR322" s="158" t="s">
        <v>128</v>
      </c>
      <c r="NS322" s="158" t="s">
        <v>128</v>
      </c>
      <c r="NT322" s="158" t="s">
        <v>128</v>
      </c>
      <c r="NU322" s="158" t="s">
        <v>128</v>
      </c>
      <c r="NV322" s="158" t="s">
        <v>128</v>
      </c>
      <c r="NW322" s="158" t="s">
        <v>128</v>
      </c>
      <c r="NX322" s="158" t="s">
        <v>128</v>
      </c>
      <c r="NY322" s="158" t="s">
        <v>128</v>
      </c>
      <c r="NZ322" s="158" t="s">
        <v>128</v>
      </c>
      <c r="OA322" s="158" t="s">
        <v>128</v>
      </c>
      <c r="OB322" s="158" t="s">
        <v>128</v>
      </c>
      <c r="OC322" s="158" t="s">
        <v>128</v>
      </c>
      <c r="OD322" s="158" t="s">
        <v>128</v>
      </c>
      <c r="OE322" s="170" t="s">
        <v>128</v>
      </c>
      <c r="OF322" s="181"/>
      <c r="OG322" s="174">
        <f t="shared" si="1778"/>
        <v>66.780402038889164</v>
      </c>
      <c r="OH322" s="66" t="str">
        <f t="shared" si="1779"/>
        <v>kg/GJ delivered</v>
      </c>
      <c r="OI322" s="66" t="str">
        <f t="shared" si="1780"/>
        <v/>
      </c>
      <c r="OJ322" s="66" t="str">
        <f t="shared" si="1781"/>
        <v/>
      </c>
      <c r="OK322" s="66" t="str">
        <f t="shared" si="1782"/>
        <v/>
      </c>
      <c r="OL322" s="66" t="str">
        <f t="shared" si="1783"/>
        <v/>
      </c>
      <c r="OM322" s="66" t="str">
        <f t="shared" si="1784"/>
        <v/>
      </c>
      <c r="ON322" s="66" t="str">
        <f t="shared" si="1785"/>
        <v/>
      </c>
      <c r="OO322" s="66" t="str">
        <f t="shared" si="1786"/>
        <v/>
      </c>
      <c r="OP322" s="66" t="str">
        <f t="shared" si="1787"/>
        <v/>
      </c>
      <c r="OQ322" s="66" t="str">
        <f t="shared" si="1788"/>
        <v/>
      </c>
      <c r="OR322" s="66" t="str">
        <f t="shared" si="1789"/>
        <v/>
      </c>
      <c r="OS322" s="66" t="str">
        <f t="shared" si="1790"/>
        <v/>
      </c>
      <c r="OT322" s="66" t="str">
        <f t="shared" si="1791"/>
        <v/>
      </c>
      <c r="OU322" s="66" t="str">
        <f t="shared" si="1792"/>
        <v/>
      </c>
      <c r="OV322" s="66" t="str">
        <f t="shared" si="1793"/>
        <v/>
      </c>
      <c r="OW322" s="66" t="str">
        <f t="shared" si="1794"/>
        <v/>
      </c>
      <c r="OX322" s="66" t="str">
        <f t="shared" si="1795"/>
        <v/>
      </c>
      <c r="OY322" s="66" t="str">
        <f t="shared" si="1796"/>
        <v/>
      </c>
      <c r="OZ322" s="66" t="str">
        <f t="shared" si="1797"/>
        <v/>
      </c>
      <c r="PA322" s="66" t="str">
        <f t="shared" si="1798"/>
        <v/>
      </c>
      <c r="PB322" s="66" t="str">
        <f t="shared" si="1799"/>
        <v/>
      </c>
      <c r="PC322" s="66" t="str">
        <f t="shared" si="1800"/>
        <v/>
      </c>
      <c r="PD322" s="66" t="str">
        <f t="shared" si="1801"/>
        <v/>
      </c>
      <c r="PE322" s="66" t="str">
        <f t="shared" si="1802"/>
        <v/>
      </c>
      <c r="PF322" s="66" t="str">
        <f t="shared" si="1803"/>
        <v/>
      </c>
      <c r="PG322" s="66" t="str">
        <f t="shared" si="1804"/>
        <v/>
      </c>
      <c r="PH322" s="66" t="str">
        <f t="shared" si="1805"/>
        <v/>
      </c>
      <c r="PI322" s="66" t="str">
        <f t="shared" si="1806"/>
        <v/>
      </c>
      <c r="PJ322" s="66" t="str">
        <f t="shared" si="1807"/>
        <v/>
      </c>
      <c r="PK322" s="66" t="str">
        <f t="shared" si="1808"/>
        <v/>
      </c>
      <c r="PL322" s="66" t="str">
        <f t="shared" si="1809"/>
        <v/>
      </c>
      <c r="PM322" s="66" t="str">
        <f t="shared" si="1810"/>
        <v/>
      </c>
      <c r="PN322" s="66" t="str">
        <f t="shared" si="1811"/>
        <v/>
      </c>
      <c r="PO322" s="66" t="str">
        <f t="shared" si="1812"/>
        <v/>
      </c>
      <c r="PP322" s="66" t="str">
        <f t="shared" si="1813"/>
        <v/>
      </c>
      <c r="PQ322" s="66" t="str">
        <f t="shared" si="1814"/>
        <v/>
      </c>
      <c r="PR322" s="66" t="str">
        <f t="shared" si="1815"/>
        <v/>
      </c>
      <c r="PS322" s="66" t="str">
        <f t="shared" si="1816"/>
        <v/>
      </c>
      <c r="PT322" s="66" t="str">
        <f t="shared" si="1817"/>
        <v/>
      </c>
      <c r="PU322" s="66" t="str">
        <f t="shared" si="1818"/>
        <v/>
      </c>
      <c r="PV322" s="66" t="str">
        <f t="shared" si="1819"/>
        <v/>
      </c>
      <c r="PW322" s="66" t="str">
        <f t="shared" si="1820"/>
        <v/>
      </c>
      <c r="PX322" s="66" t="str">
        <f t="shared" si="1821"/>
        <v/>
      </c>
      <c r="PY322" s="66" t="str">
        <f t="shared" si="1822"/>
        <v/>
      </c>
      <c r="PZ322" s="66" t="str">
        <f t="shared" si="1823"/>
        <v/>
      </c>
      <c r="QA322" s="66" t="str">
        <f t="shared" si="1824"/>
        <v/>
      </c>
      <c r="QB322" s="66" t="str">
        <f t="shared" si="1825"/>
        <v/>
      </c>
      <c r="QC322" s="66" t="str">
        <f t="shared" si="1826"/>
        <v/>
      </c>
      <c r="QD322" s="66" t="str">
        <f t="shared" si="1827"/>
        <v/>
      </c>
      <c r="QE322" s="66" t="str">
        <f t="shared" si="1828"/>
        <v/>
      </c>
      <c r="QF322" s="66" t="str">
        <f t="shared" si="1829"/>
        <v/>
      </c>
      <c r="QG322" s="66" t="str">
        <f t="shared" si="1830"/>
        <v/>
      </c>
      <c r="QH322" s="66" t="str">
        <f t="shared" si="1831"/>
        <v/>
      </c>
      <c r="QI322" s="66" t="str">
        <f t="shared" si="1832"/>
        <v/>
      </c>
      <c r="QJ322" s="66" t="str">
        <f t="shared" si="1833"/>
        <v/>
      </c>
      <c r="QK322" s="66" t="str">
        <f t="shared" si="1834"/>
        <v/>
      </c>
      <c r="QL322" s="66" t="str">
        <f t="shared" si="1835"/>
        <v/>
      </c>
      <c r="QM322" s="66" t="str">
        <f t="shared" si="1836"/>
        <v/>
      </c>
      <c r="QN322" s="66" t="str">
        <f t="shared" si="1837"/>
        <v/>
      </c>
      <c r="QO322" s="66" t="str">
        <f t="shared" si="1838"/>
        <v/>
      </c>
      <c r="QP322" s="66" t="str">
        <f t="shared" si="1839"/>
        <v/>
      </c>
      <c r="QQ322" s="66" t="str">
        <f t="shared" si="1840"/>
        <v/>
      </c>
      <c r="QR322" s="66" t="str">
        <f t="shared" si="1841"/>
        <v/>
      </c>
      <c r="QS322" s="66" t="str">
        <f t="shared" si="1842"/>
        <v/>
      </c>
      <c r="QT322" s="66" t="str">
        <f t="shared" si="1843"/>
        <v/>
      </c>
      <c r="QU322" s="66" t="str">
        <f t="shared" si="1844"/>
        <v/>
      </c>
      <c r="QV322" s="66" t="str">
        <f t="shared" si="1845"/>
        <v/>
      </c>
      <c r="QW322" s="66" t="str">
        <f t="shared" si="1846"/>
        <v/>
      </c>
      <c r="QX322" s="66" t="str">
        <f t="shared" si="1847"/>
        <v/>
      </c>
      <c r="QY322" s="66" t="str">
        <f t="shared" si="1848"/>
        <v/>
      </c>
      <c r="QZ322" s="66" t="str">
        <f t="shared" si="1849"/>
        <v/>
      </c>
      <c r="RA322" s="66" t="str">
        <f t="shared" si="1850"/>
        <v/>
      </c>
      <c r="RB322" s="66" t="str">
        <f t="shared" si="1851"/>
        <v/>
      </c>
      <c r="RC322" s="66" t="str">
        <f t="shared" si="1852"/>
        <v/>
      </c>
      <c r="RD322" s="66" t="str">
        <f t="shared" si="1853"/>
        <v/>
      </c>
      <c r="RE322" s="66" t="str">
        <f t="shared" si="1854"/>
        <v/>
      </c>
      <c r="RF322" s="66" t="str">
        <f t="shared" si="1855"/>
        <v/>
      </c>
      <c r="RG322" s="66" t="str">
        <f t="shared" si="1856"/>
        <v/>
      </c>
      <c r="RH322" s="66" t="str">
        <f t="shared" si="1857"/>
        <v/>
      </c>
      <c r="RI322" s="66" t="str">
        <f t="shared" si="1858"/>
        <v/>
      </c>
      <c r="RJ322" s="66" t="str">
        <f t="shared" si="1859"/>
        <v/>
      </c>
      <c r="RK322" s="66" t="str">
        <f t="shared" si="1860"/>
        <v/>
      </c>
      <c r="RL322" s="66" t="str">
        <f t="shared" si="1861"/>
        <v/>
      </c>
      <c r="RM322" s="66" t="str">
        <f t="shared" si="1862"/>
        <v/>
      </c>
      <c r="RN322" s="66" t="str">
        <f t="shared" si="1863"/>
        <v/>
      </c>
      <c r="RO322" s="66" t="str">
        <f t="shared" si="1864"/>
        <v/>
      </c>
      <c r="RP322" s="66" t="str">
        <f t="shared" si="1865"/>
        <v/>
      </c>
      <c r="RQ322" s="66" t="str">
        <f t="shared" si="1866"/>
        <v/>
      </c>
      <c r="RR322" s="66" t="str">
        <f t="shared" si="1867"/>
        <v/>
      </c>
      <c r="RS322" s="66" t="str">
        <f t="shared" si="1868"/>
        <v/>
      </c>
      <c r="RT322" s="66" t="str">
        <f t="shared" si="1869"/>
        <v/>
      </c>
      <c r="RU322" s="66" t="str">
        <f t="shared" si="1870"/>
        <v/>
      </c>
      <c r="RV322" s="66" t="str">
        <f t="shared" si="1871"/>
        <v/>
      </c>
      <c r="RW322" s="66" t="str">
        <f t="shared" si="1872"/>
        <v/>
      </c>
      <c r="RX322" s="66" t="str">
        <f t="shared" si="1873"/>
        <v/>
      </c>
      <c r="RY322" s="66" t="str">
        <f t="shared" si="1874"/>
        <v/>
      </c>
      <c r="RZ322" s="66" t="str">
        <f t="shared" si="1875"/>
        <v/>
      </c>
      <c r="SA322" s="66" t="str">
        <f t="shared" si="1876"/>
        <v/>
      </c>
      <c r="SB322" s="66" t="str">
        <f t="shared" si="1877"/>
        <v/>
      </c>
      <c r="SC322" s="66" t="str">
        <f t="shared" si="1878"/>
        <v/>
      </c>
      <c r="SD322" s="66" t="str">
        <f t="shared" si="1879"/>
        <v/>
      </c>
      <c r="SE322" s="66" t="str">
        <f t="shared" si="1880"/>
        <v/>
      </c>
      <c r="SF322" s="66" t="str">
        <f t="shared" si="1881"/>
        <v/>
      </c>
      <c r="SG322" s="66" t="str">
        <f t="shared" si="1882"/>
        <v/>
      </c>
      <c r="SH322" s="66" t="str">
        <f t="shared" si="1883"/>
        <v/>
      </c>
      <c r="SI322" s="66" t="str">
        <f t="shared" si="1884"/>
        <v/>
      </c>
      <c r="SJ322" s="66" t="str">
        <f t="shared" si="1885"/>
        <v/>
      </c>
      <c r="SK322" s="66" t="str">
        <f t="shared" si="1886"/>
        <v/>
      </c>
      <c r="SL322" s="66" t="str">
        <f t="shared" si="1887"/>
        <v/>
      </c>
      <c r="SM322" s="66" t="str">
        <f t="shared" si="1888"/>
        <v/>
      </c>
      <c r="SN322" s="66" t="str">
        <f t="shared" si="1889"/>
        <v/>
      </c>
      <c r="SO322" s="66" t="str">
        <f t="shared" si="1890"/>
        <v/>
      </c>
      <c r="SP322" s="66" t="str">
        <f t="shared" si="1891"/>
        <v/>
      </c>
      <c r="SQ322" s="66" t="str">
        <f t="shared" si="1892"/>
        <v/>
      </c>
      <c r="SR322" s="66" t="str">
        <f t="shared" si="1893"/>
        <v/>
      </c>
      <c r="SS322" s="66" t="str">
        <f t="shared" si="1894"/>
        <v/>
      </c>
      <c r="ST322" s="66" t="str">
        <f t="shared" si="1895"/>
        <v/>
      </c>
      <c r="SU322" s="66" t="str">
        <f t="shared" si="1896"/>
        <v/>
      </c>
      <c r="SV322" s="66" t="str">
        <f t="shared" si="1897"/>
        <v/>
      </c>
      <c r="SW322" s="66" t="str">
        <f t="shared" si="1898"/>
        <v/>
      </c>
      <c r="SX322" s="66" t="str">
        <f t="shared" si="1899"/>
        <v/>
      </c>
      <c r="SY322" s="66" t="str">
        <f t="shared" si="1900"/>
        <v/>
      </c>
      <c r="SZ322" s="66" t="str">
        <f t="shared" si="1901"/>
        <v/>
      </c>
      <c r="TA322" s="66" t="str">
        <f t="shared" si="1902"/>
        <v/>
      </c>
      <c r="TB322" s="66" t="str">
        <f t="shared" si="1903"/>
        <v/>
      </c>
      <c r="TC322" s="66" t="str">
        <f t="shared" si="1904"/>
        <v/>
      </c>
      <c r="TD322" s="66" t="str">
        <f t="shared" si="1905"/>
        <v/>
      </c>
      <c r="TE322" s="66" t="str">
        <f t="shared" si="1906"/>
        <v/>
      </c>
      <c r="TF322" s="66" t="str">
        <f t="shared" si="1907"/>
        <v/>
      </c>
      <c r="TG322" s="66" t="str">
        <f t="shared" si="1908"/>
        <v/>
      </c>
      <c r="TH322" s="66" t="str">
        <f t="shared" si="1909"/>
        <v/>
      </c>
      <c r="TI322" s="66" t="str">
        <f t="shared" si="1910"/>
        <v/>
      </c>
      <c r="TJ322" s="66" t="str">
        <f t="shared" si="1911"/>
        <v/>
      </c>
      <c r="TK322" s="66" t="str">
        <f t="shared" si="1912"/>
        <v/>
      </c>
      <c r="TL322" s="66" t="str">
        <f t="shared" si="1913"/>
        <v/>
      </c>
      <c r="TM322" s="66" t="str">
        <f t="shared" si="1914"/>
        <v/>
      </c>
      <c r="TN322" s="66" t="str">
        <f t="shared" si="1915"/>
        <v/>
      </c>
      <c r="TO322" s="66" t="str">
        <f t="shared" si="1916"/>
        <v/>
      </c>
      <c r="TP322" s="66" t="str">
        <f t="shared" si="1917"/>
        <v/>
      </c>
      <c r="TQ322" s="66" t="str">
        <f t="shared" si="1918"/>
        <v/>
      </c>
      <c r="TR322" s="66" t="str">
        <f t="shared" si="1919"/>
        <v/>
      </c>
      <c r="TS322" s="66" t="str">
        <f t="shared" si="1920"/>
        <v/>
      </c>
      <c r="TT322" s="66" t="str">
        <f t="shared" si="1921"/>
        <v/>
      </c>
      <c r="TU322" s="66" t="str">
        <f t="shared" si="1922"/>
        <v/>
      </c>
      <c r="TV322" s="66" t="str">
        <f t="shared" si="1923"/>
        <v/>
      </c>
      <c r="TW322" s="66" t="str">
        <f t="shared" si="1924"/>
        <v/>
      </c>
      <c r="TX322" s="66" t="str">
        <f t="shared" si="1925"/>
        <v/>
      </c>
      <c r="TY322" s="66" t="str">
        <f t="shared" si="1926"/>
        <v/>
      </c>
      <c r="TZ322" s="66" t="str">
        <f t="shared" si="1927"/>
        <v/>
      </c>
      <c r="UA322" s="66" t="str">
        <f t="shared" si="1928"/>
        <v/>
      </c>
      <c r="UB322" s="66" t="str">
        <f t="shared" si="1929"/>
        <v/>
      </c>
      <c r="UC322" s="66" t="str">
        <f t="shared" si="1930"/>
        <v/>
      </c>
      <c r="UD322" s="66" t="str">
        <f t="shared" si="1931"/>
        <v/>
      </c>
      <c r="UE322" s="66" t="str">
        <f t="shared" si="1932"/>
        <v/>
      </c>
      <c r="UF322" s="66" t="str">
        <f t="shared" si="1933"/>
        <v/>
      </c>
      <c r="UG322" s="66" t="str">
        <f t="shared" si="1934"/>
        <v/>
      </c>
      <c r="UH322" s="66" t="str">
        <f t="shared" si="1935"/>
        <v/>
      </c>
      <c r="UI322" s="66" t="str">
        <f t="shared" si="1936"/>
        <v/>
      </c>
      <c r="UJ322" s="66" t="str">
        <f t="shared" si="1937"/>
        <v/>
      </c>
      <c r="UK322" s="66" t="str">
        <f t="shared" si="1938"/>
        <v/>
      </c>
      <c r="UL322" s="66" t="str">
        <f t="shared" si="1939"/>
        <v/>
      </c>
      <c r="UM322" s="66" t="str">
        <f t="shared" si="1940"/>
        <v/>
      </c>
      <c r="UN322" s="66" t="str">
        <f t="shared" si="1941"/>
        <v/>
      </c>
      <c r="UO322" s="66" t="str">
        <f t="shared" si="1942"/>
        <v/>
      </c>
      <c r="UP322" s="66" t="str">
        <f t="shared" si="1943"/>
        <v/>
      </c>
      <c r="UQ322" s="66" t="str">
        <f t="shared" si="1944"/>
        <v/>
      </c>
      <c r="UR322" s="66" t="str">
        <f t="shared" si="1945"/>
        <v/>
      </c>
      <c r="US322" s="66" t="str">
        <f t="shared" si="1946"/>
        <v/>
      </c>
      <c r="UT322" s="66" t="str">
        <f t="shared" si="1947"/>
        <v/>
      </c>
      <c r="UU322" s="66" t="str">
        <f t="shared" si="1948"/>
        <v/>
      </c>
      <c r="UV322" s="66" t="str">
        <f t="shared" si="1949"/>
        <v/>
      </c>
      <c r="UW322" s="66" t="str">
        <f t="shared" si="1950"/>
        <v/>
      </c>
      <c r="UX322" s="66" t="str">
        <f t="shared" si="1951"/>
        <v/>
      </c>
      <c r="UY322" s="66" t="str">
        <f t="shared" si="1952"/>
        <v/>
      </c>
      <c r="UZ322" s="66" t="str">
        <f t="shared" si="1953"/>
        <v/>
      </c>
      <c r="VA322" s="66" t="str">
        <f t="shared" si="1954"/>
        <v/>
      </c>
      <c r="VB322" s="66" t="str">
        <f t="shared" si="1955"/>
        <v/>
      </c>
      <c r="VC322" s="66" t="str">
        <f t="shared" si="1956"/>
        <v/>
      </c>
      <c r="VD322" s="66" t="str">
        <f t="shared" si="1957"/>
        <v/>
      </c>
      <c r="VE322" s="66" t="str">
        <f t="shared" si="1958"/>
        <v/>
      </c>
      <c r="VF322" s="66" t="str">
        <f t="shared" si="1959"/>
        <v/>
      </c>
      <c r="VG322" s="66" t="str">
        <f t="shared" si="1960"/>
        <v/>
      </c>
      <c r="VH322" s="66" t="str">
        <f t="shared" si="1961"/>
        <v/>
      </c>
      <c r="VI322" s="66" t="str">
        <f t="shared" si="1962"/>
        <v/>
      </c>
      <c r="VJ322" s="66" t="str">
        <f t="shared" si="1963"/>
        <v/>
      </c>
      <c r="VK322" s="66" t="str">
        <f t="shared" si="1964"/>
        <v/>
      </c>
      <c r="VL322" s="66" t="str">
        <f t="shared" si="1965"/>
        <v/>
      </c>
      <c r="VM322" s="66" t="str">
        <f t="shared" si="1966"/>
        <v/>
      </c>
      <c r="VN322" s="66" t="str">
        <f t="shared" si="1967"/>
        <v/>
      </c>
      <c r="VO322" s="66" t="str">
        <f t="shared" si="1968"/>
        <v/>
      </c>
      <c r="VP322" s="66" t="str">
        <f t="shared" si="1969"/>
        <v/>
      </c>
      <c r="VQ322" s="66" t="str">
        <f t="shared" si="1970"/>
        <v/>
      </c>
      <c r="VR322" s="66" t="str">
        <f t="shared" si="1971"/>
        <v/>
      </c>
      <c r="VS322" s="66" t="str">
        <f t="shared" si="1972"/>
        <v/>
      </c>
      <c r="VT322" s="66" t="str">
        <f t="shared" si="1973"/>
        <v/>
      </c>
      <c r="VU322" s="66" t="str">
        <f t="shared" si="1974"/>
        <v/>
      </c>
      <c r="VV322" s="66" t="str">
        <f t="shared" si="1975"/>
        <v/>
      </c>
      <c r="VW322" s="66" t="str">
        <f t="shared" si="1976"/>
        <v/>
      </c>
      <c r="VX322" s="66" t="str">
        <f t="shared" si="1977"/>
        <v/>
      </c>
      <c r="VY322" s="66" t="str">
        <f t="shared" si="1978"/>
        <v/>
      </c>
      <c r="VZ322" s="66" t="str">
        <f t="shared" si="1979"/>
        <v/>
      </c>
      <c r="WA322" s="66" t="str">
        <f t="shared" si="1980"/>
        <v/>
      </c>
      <c r="WB322" s="66" t="str">
        <f t="shared" si="1981"/>
        <v/>
      </c>
      <c r="WC322" s="66" t="str">
        <f t="shared" si="1982"/>
        <v/>
      </c>
      <c r="WD322" s="66" t="str">
        <f t="shared" si="1983"/>
        <v/>
      </c>
      <c r="WE322" s="66" t="str">
        <f t="shared" si="1984"/>
        <v/>
      </c>
      <c r="WF322" s="66" t="str">
        <f t="shared" si="1985"/>
        <v/>
      </c>
      <c r="WG322" s="66" t="str">
        <f t="shared" si="1986"/>
        <v/>
      </c>
      <c r="WH322" s="66" t="str">
        <f t="shared" si="1987"/>
        <v/>
      </c>
      <c r="WI322" s="66" t="str">
        <f t="shared" si="1988"/>
        <v/>
      </c>
      <c r="WJ322" s="66" t="str">
        <f t="shared" si="1989"/>
        <v/>
      </c>
      <c r="WK322" s="66" t="str">
        <f t="shared" si="1990"/>
        <v/>
      </c>
      <c r="WL322" s="66" t="str">
        <f t="shared" si="1991"/>
        <v/>
      </c>
      <c r="WM322" s="66" t="str">
        <f t="shared" si="1992"/>
        <v/>
      </c>
      <c r="WN322" s="66" t="str">
        <f t="shared" si="1993"/>
        <v/>
      </c>
      <c r="WO322" s="66" t="str">
        <f t="shared" si="1994"/>
        <v/>
      </c>
      <c r="WP322" s="66" t="str">
        <f t="shared" si="1995"/>
        <v/>
      </c>
      <c r="WQ322" s="66" t="str">
        <f t="shared" si="1996"/>
        <v/>
      </c>
      <c r="WR322" s="66" t="str">
        <f t="shared" si="1997"/>
        <v/>
      </c>
      <c r="WS322" s="66" t="str">
        <f t="shared" si="1998"/>
        <v/>
      </c>
      <c r="WT322" s="66" t="str">
        <f t="shared" si="1999"/>
        <v/>
      </c>
      <c r="WU322" s="66" t="str">
        <f t="shared" si="2000"/>
        <v/>
      </c>
      <c r="WV322" s="66" t="str">
        <f t="shared" si="2001"/>
        <v/>
      </c>
      <c r="WW322" s="66" t="str">
        <f t="shared" si="2002"/>
        <v/>
      </c>
      <c r="WX322" s="66" t="str">
        <f t="shared" si="2003"/>
        <v/>
      </c>
      <c r="WY322" s="66" t="str">
        <f t="shared" si="2004"/>
        <v/>
      </c>
      <c r="WZ322" s="66" t="str">
        <f t="shared" si="2005"/>
        <v/>
      </c>
      <c r="XA322" s="66" t="str">
        <f t="shared" si="2006"/>
        <v/>
      </c>
      <c r="XB322" s="66" t="str">
        <f t="shared" si="2007"/>
        <v/>
      </c>
      <c r="XC322" s="66" t="str">
        <f t="shared" si="2008"/>
        <v/>
      </c>
      <c r="XD322" s="66" t="str">
        <f t="shared" si="2009"/>
        <v/>
      </c>
      <c r="XE322" s="66" t="str">
        <f t="shared" si="2010"/>
        <v/>
      </c>
      <c r="XF322" s="66" t="str">
        <f t="shared" si="2011"/>
        <v/>
      </c>
      <c r="XG322" s="66" t="str">
        <f t="shared" si="2012"/>
        <v/>
      </c>
      <c r="XH322" s="66" t="str">
        <f t="shared" si="2013"/>
        <v/>
      </c>
      <c r="XI322" s="66" t="str">
        <f t="shared" si="2014"/>
        <v/>
      </c>
      <c r="XJ322" s="66" t="str">
        <f t="shared" si="2015"/>
        <v/>
      </c>
      <c r="XK322" s="66" t="str">
        <f t="shared" si="2016"/>
        <v/>
      </c>
      <c r="XL322" s="66" t="str">
        <f t="shared" si="2017"/>
        <v/>
      </c>
      <c r="XM322" s="66" t="str">
        <f t="shared" si="2018"/>
        <v/>
      </c>
      <c r="XN322" s="66" t="str">
        <f t="shared" si="2019"/>
        <v/>
      </c>
      <c r="XO322" s="66" t="str">
        <f t="shared" si="2020"/>
        <v/>
      </c>
      <c r="XP322" s="66" t="str">
        <f t="shared" si="2021"/>
        <v/>
      </c>
      <c r="XQ322" s="66" t="str">
        <f t="shared" si="2022"/>
        <v/>
      </c>
      <c r="XR322" s="66" t="str">
        <f t="shared" si="2023"/>
        <v/>
      </c>
      <c r="XS322" s="66" t="str">
        <f t="shared" si="2024"/>
        <v/>
      </c>
      <c r="XT322" s="66" t="str">
        <f t="shared" si="2025"/>
        <v/>
      </c>
      <c r="XU322" s="66" t="str">
        <f t="shared" si="2026"/>
        <v/>
      </c>
      <c r="XV322" s="66" t="str">
        <f t="shared" si="2027"/>
        <v/>
      </c>
      <c r="XW322" s="66" t="str">
        <f t="shared" si="2028"/>
        <v/>
      </c>
      <c r="XX322" s="66" t="str">
        <f t="shared" si="2029"/>
        <v/>
      </c>
      <c r="XY322" s="66" t="str">
        <f t="shared" si="2030"/>
        <v/>
      </c>
      <c r="XZ322" s="66" t="str">
        <f t="shared" si="2031"/>
        <v/>
      </c>
      <c r="YA322" s="66" t="str">
        <f t="shared" si="2032"/>
        <v/>
      </c>
      <c r="YB322" s="66" t="str">
        <f t="shared" si="2033"/>
        <v/>
      </c>
      <c r="YC322" s="66" t="str">
        <f t="shared" si="2034"/>
        <v/>
      </c>
      <c r="YD322" s="66" t="str">
        <f t="shared" si="2035"/>
        <v/>
      </c>
      <c r="YE322" s="66" t="str">
        <f t="shared" si="2036"/>
        <v/>
      </c>
      <c r="YF322" s="66" t="str">
        <f t="shared" si="2037"/>
        <v/>
      </c>
      <c r="YG322" s="66" t="str">
        <f t="shared" si="2038"/>
        <v/>
      </c>
      <c r="YH322" s="66" t="str">
        <f t="shared" si="2039"/>
        <v/>
      </c>
      <c r="YI322" s="66" t="str">
        <f t="shared" si="2040"/>
        <v/>
      </c>
      <c r="YJ322" s="66" t="str">
        <f t="shared" si="2041"/>
        <v/>
      </c>
      <c r="YK322" s="66" t="str">
        <f t="shared" si="2042"/>
        <v/>
      </c>
      <c r="YL322" s="66" t="str">
        <f t="shared" si="2043"/>
        <v/>
      </c>
      <c r="YM322" s="66" t="str">
        <f t="shared" si="2044"/>
        <v/>
      </c>
      <c r="YN322" s="66" t="str">
        <f t="shared" si="2045"/>
        <v/>
      </c>
      <c r="YO322" s="66" t="str">
        <f t="shared" si="2046"/>
        <v/>
      </c>
      <c r="YP322" s="66" t="str">
        <f t="shared" si="2047"/>
        <v/>
      </c>
      <c r="YQ322" s="66" t="str">
        <f t="shared" si="2048"/>
        <v/>
      </c>
      <c r="YR322" s="66" t="str">
        <f t="shared" si="2049"/>
        <v/>
      </c>
      <c r="YS322" s="66" t="str">
        <f t="shared" si="2050"/>
        <v/>
      </c>
      <c r="YT322" s="66" t="str">
        <f t="shared" si="2051"/>
        <v/>
      </c>
      <c r="YU322" s="66" t="str">
        <f t="shared" si="2052"/>
        <v/>
      </c>
      <c r="YV322" s="66" t="str">
        <f t="shared" si="2053"/>
        <v/>
      </c>
      <c r="YW322" s="66" t="str">
        <f t="shared" si="2054"/>
        <v/>
      </c>
      <c r="YX322" s="66" t="str">
        <f t="shared" si="2055"/>
        <v/>
      </c>
      <c r="YY322" s="66" t="str">
        <f t="shared" si="2056"/>
        <v/>
      </c>
      <c r="YZ322" s="66" t="str">
        <f t="shared" si="2057"/>
        <v/>
      </c>
      <c r="ZA322" s="66" t="str">
        <f t="shared" si="2058"/>
        <v/>
      </c>
      <c r="ZB322" s="66" t="str">
        <f t="shared" si="2059"/>
        <v/>
      </c>
      <c r="ZC322" s="66" t="str">
        <f t="shared" si="2060"/>
        <v/>
      </c>
      <c r="ZD322" s="66" t="str">
        <f t="shared" si="2061"/>
        <v/>
      </c>
      <c r="ZE322" s="66" t="str">
        <f t="shared" si="2062"/>
        <v/>
      </c>
      <c r="ZF322" s="66" t="str">
        <f t="shared" si="2063"/>
        <v/>
      </c>
      <c r="ZG322" s="66" t="str">
        <f t="shared" si="2064"/>
        <v/>
      </c>
      <c r="ZH322" s="66" t="str">
        <f t="shared" si="2065"/>
        <v/>
      </c>
      <c r="ZI322" s="66" t="str">
        <f t="shared" si="2066"/>
        <v/>
      </c>
      <c r="ZJ322" s="66" t="str">
        <f t="shared" si="2067"/>
        <v/>
      </c>
      <c r="ZK322" s="66" t="str">
        <f t="shared" si="2068"/>
        <v/>
      </c>
      <c r="ZL322" s="66" t="str">
        <f t="shared" si="2069"/>
        <v/>
      </c>
      <c r="ZM322" s="66" t="str">
        <f t="shared" si="2070"/>
        <v/>
      </c>
      <c r="ZN322" s="66" t="str">
        <f t="shared" si="2071"/>
        <v/>
      </c>
      <c r="ZO322" s="66" t="str">
        <f t="shared" si="2072"/>
        <v/>
      </c>
      <c r="ZP322" s="66" t="str">
        <f t="shared" si="2073"/>
        <v/>
      </c>
      <c r="ZQ322" s="66" t="str">
        <f t="shared" si="2074"/>
        <v/>
      </c>
      <c r="ZR322" s="66" t="str">
        <f t="shared" si="2075"/>
        <v/>
      </c>
      <c r="ZS322" s="66" t="str">
        <f t="shared" si="2076"/>
        <v/>
      </c>
      <c r="ZT322" s="66" t="str">
        <f t="shared" si="2077"/>
        <v/>
      </c>
      <c r="ZU322" s="66" t="str">
        <f t="shared" si="2078"/>
        <v/>
      </c>
      <c r="ZV322" s="66" t="str">
        <f t="shared" si="2079"/>
        <v/>
      </c>
      <c r="ZW322" s="66" t="str">
        <f t="shared" si="2080"/>
        <v/>
      </c>
      <c r="ZX322" s="66" t="str">
        <f t="shared" si="2081"/>
        <v/>
      </c>
      <c r="ZY322" s="66" t="str">
        <f t="shared" si="2082"/>
        <v/>
      </c>
      <c r="ZZ322" s="66" t="str">
        <f t="shared" si="2083"/>
        <v/>
      </c>
      <c r="AAA322" s="66" t="str">
        <f t="shared" si="2084"/>
        <v/>
      </c>
      <c r="AAB322" s="66" t="str">
        <f t="shared" si="2085"/>
        <v/>
      </c>
      <c r="AAC322" s="66" t="str">
        <f t="shared" si="2086"/>
        <v/>
      </c>
      <c r="AAD322" s="66" t="str">
        <f t="shared" si="2087"/>
        <v/>
      </c>
      <c r="AAE322" s="66" t="str">
        <f t="shared" si="2088"/>
        <v/>
      </c>
      <c r="AAF322" s="66" t="str">
        <f t="shared" si="2089"/>
        <v/>
      </c>
      <c r="AAG322" s="66" t="str">
        <f t="shared" si="2090"/>
        <v/>
      </c>
      <c r="AAH322" s="66" t="str">
        <f t="shared" si="2091"/>
        <v/>
      </c>
      <c r="AAI322" s="66" t="str">
        <f t="shared" si="2092"/>
        <v/>
      </c>
      <c r="AAJ322" s="66" t="str">
        <f t="shared" si="2093"/>
        <v/>
      </c>
      <c r="AAK322" s="66" t="str">
        <f t="shared" si="2094"/>
        <v/>
      </c>
      <c r="AAL322" s="66" t="str">
        <f t="shared" si="2095"/>
        <v/>
      </c>
      <c r="AAM322" s="66" t="str">
        <f t="shared" si="2096"/>
        <v/>
      </c>
      <c r="AAN322" s="66" t="str">
        <f t="shared" si="2097"/>
        <v/>
      </c>
      <c r="AAO322" s="66" t="str">
        <f t="shared" si="2098"/>
        <v/>
      </c>
      <c r="AAP322" s="66" t="str">
        <f t="shared" si="2099"/>
        <v/>
      </c>
      <c r="AAQ322" s="66" t="str">
        <f t="shared" si="2100"/>
        <v/>
      </c>
      <c r="AAR322" s="66" t="str">
        <f t="shared" si="2101"/>
        <v/>
      </c>
      <c r="AAS322" s="66" t="str">
        <f t="shared" si="2102"/>
        <v/>
      </c>
      <c r="AAT322" s="66" t="str">
        <f t="shared" si="2103"/>
        <v/>
      </c>
      <c r="AAU322" s="66" t="str">
        <f t="shared" si="2104"/>
        <v/>
      </c>
      <c r="AAV322" s="66" t="str">
        <f t="shared" si="2105"/>
        <v/>
      </c>
      <c r="AAW322" s="66" t="str">
        <f t="shared" si="2106"/>
        <v/>
      </c>
      <c r="AAX322" s="66" t="str">
        <f t="shared" si="2107"/>
        <v/>
      </c>
      <c r="AAY322" s="66" t="str">
        <f t="shared" si="2108"/>
        <v/>
      </c>
      <c r="AAZ322" s="66" t="str">
        <f t="shared" si="2109"/>
        <v/>
      </c>
      <c r="ABA322" s="66" t="str">
        <f t="shared" si="2110"/>
        <v/>
      </c>
      <c r="ABB322" s="66" t="str">
        <f t="shared" si="2111"/>
        <v/>
      </c>
      <c r="ABC322" s="66" t="str">
        <f t="shared" si="2112"/>
        <v/>
      </c>
      <c r="ABD322" s="66" t="str">
        <f t="shared" si="2113"/>
        <v/>
      </c>
      <c r="ABE322" s="66" t="str">
        <f t="shared" si="2114"/>
        <v/>
      </c>
      <c r="ABF322" s="66" t="str">
        <f t="shared" si="2115"/>
        <v/>
      </c>
      <c r="ABG322" s="66" t="str">
        <f t="shared" si="2116"/>
        <v/>
      </c>
      <c r="ABH322" s="66" t="str">
        <f t="shared" si="2117"/>
        <v/>
      </c>
      <c r="ABI322" s="66" t="str">
        <f t="shared" si="2118"/>
        <v/>
      </c>
      <c r="ABJ322" s="66" t="str">
        <f t="shared" si="2119"/>
        <v/>
      </c>
      <c r="ABK322" s="66" t="str">
        <f t="shared" si="2120"/>
        <v/>
      </c>
      <c r="ABL322" s="66" t="str">
        <f t="shared" si="2121"/>
        <v/>
      </c>
      <c r="ABM322" s="66" t="str">
        <f t="shared" si="2122"/>
        <v/>
      </c>
      <c r="ABN322" s="66" t="str">
        <f t="shared" si="2123"/>
        <v/>
      </c>
      <c r="ABO322" s="66" t="str">
        <f t="shared" si="2124"/>
        <v/>
      </c>
      <c r="ABP322" s="66" t="str">
        <f t="shared" si="2125"/>
        <v/>
      </c>
      <c r="ABQ322" s="66" t="str">
        <f t="shared" si="2126"/>
        <v/>
      </c>
      <c r="ABR322" s="66" t="str">
        <f t="shared" si="2127"/>
        <v/>
      </c>
      <c r="ABS322" s="66" t="str">
        <f t="shared" si="2128"/>
        <v/>
      </c>
      <c r="ABT322" s="66" t="str">
        <f t="shared" si="2129"/>
        <v/>
      </c>
      <c r="ABU322" s="66" t="str">
        <f t="shared" si="2130"/>
        <v/>
      </c>
      <c r="ABV322" s="66" t="str">
        <f t="shared" si="2131"/>
        <v/>
      </c>
      <c r="ABW322" s="66" t="str">
        <f t="shared" si="2132"/>
        <v/>
      </c>
      <c r="ABX322" s="66" t="str">
        <f t="shared" si="2133"/>
        <v/>
      </c>
      <c r="ABY322" s="66" t="str">
        <f t="shared" si="2134"/>
        <v/>
      </c>
      <c r="ABZ322" s="66" t="str">
        <f t="shared" si="2135"/>
        <v/>
      </c>
      <c r="ACA322" s="66" t="str">
        <f t="shared" si="2136"/>
        <v/>
      </c>
      <c r="ACB322" s="66" t="str">
        <f t="shared" si="2137"/>
        <v/>
      </c>
      <c r="ACC322" s="66" t="str">
        <f t="shared" si="2138"/>
        <v/>
      </c>
      <c r="ACD322" s="66" t="str">
        <f t="shared" si="2139"/>
        <v/>
      </c>
      <c r="ACE322" s="66" t="str">
        <f t="shared" si="2140"/>
        <v/>
      </c>
      <c r="ACF322" s="66" t="str">
        <f t="shared" si="2141"/>
        <v/>
      </c>
      <c r="ACG322" s="66" t="str">
        <f t="shared" si="2142"/>
        <v/>
      </c>
      <c r="ACH322" s="66" t="str">
        <f t="shared" si="2143"/>
        <v/>
      </c>
      <c r="ACI322" s="66" t="str">
        <f t="shared" si="2144"/>
        <v/>
      </c>
      <c r="ACJ322" s="66" t="str">
        <f t="shared" si="2145"/>
        <v/>
      </c>
      <c r="ACK322" s="66" t="str">
        <f t="shared" si="2146"/>
        <v/>
      </c>
      <c r="ACL322" s="66" t="str">
        <f t="shared" si="2147"/>
        <v/>
      </c>
      <c r="ACM322" s="66" t="str">
        <f t="shared" ref="ACM322:ACN322" si="2216">IF(AND(ACS$3="Unit", ACL322=""), "", IF(AND(ACS$3="Unit", ACL322="-"),"", IF(ACS$3="Unit", "kg/GJ delivered", IF(AND(NY322&lt;&gt;"", NY322&lt;&gt;"-", NX322="-"),"", IF($H322="","", IF(NX322="nd", "",IF(NX322="&lt;n.a.&gt;", "", IF(NY322="#/MJ", "", IF(NY322="kg/GJ delivered",NX322,IF(NY322="g/MJ delivered",NX322,IF(NY322="kg/MJ delivered",NX322*1000,IF(NY322="mg/MJ delivered",NX322/1000,IF(NY322="g/kg",((NX322)*(1/$I322)*(1/$H322)),IF(NY322="mg/kg",((NX322/1000)*(1/$I322)*(1/$H322)),IF(NY322="mg/MJ delivered",NX322/1000,IF(NY322="-","","Error"))))))))))))))))</f>
        <v/>
      </c>
      <c r="ACN322" s="66" t="str">
        <f t="shared" si="2216"/>
        <v/>
      </c>
      <c r="ACO322" s="66" t="str">
        <f t="shared" si="2149"/>
        <v/>
      </c>
      <c r="ACP322" s="66" t="str">
        <f t="shared" si="2150"/>
        <v/>
      </c>
      <c r="ACQ322" s="66" t="str">
        <f t="shared" si="2151"/>
        <v/>
      </c>
      <c r="ACR322" s="66" t="str">
        <f t="shared" si="2152"/>
        <v/>
      </c>
      <c r="ACS322" s="66" t="str">
        <f t="shared" si="2153"/>
        <v/>
      </c>
      <c r="ACT322" s="66" t="str">
        <f t="shared" si="2154"/>
        <v/>
      </c>
    </row>
    <row r="323" spans="2:774" x14ac:dyDescent="0.25">
      <c r="B323" s="158">
        <v>495</v>
      </c>
      <c r="C323" s="66" t="str">
        <f>'Stove Characteristics'!C503</f>
        <v>improved metal</v>
      </c>
      <c r="D323" s="66" t="s">
        <v>1198</v>
      </c>
      <c r="E323" s="66" t="s">
        <v>2060</v>
      </c>
      <c r="F323" s="66" t="s">
        <v>1772</v>
      </c>
      <c r="G323" s="66" t="s">
        <v>492</v>
      </c>
      <c r="H323" s="126">
        <v>0.46610000000000001</v>
      </c>
      <c r="I323" s="130">
        <v>19.21</v>
      </c>
      <c r="J323" s="66" t="str">
        <f t="shared" si="2201"/>
        <v>Honeycomb Coal, Improved, CN</v>
      </c>
      <c r="K323" s="161"/>
      <c r="L323" s="161"/>
      <c r="M323" s="161"/>
      <c r="N323" s="161"/>
      <c r="O323" s="66" t="s">
        <v>2232</v>
      </c>
      <c r="P323" s="66" t="str">
        <f t="shared" si="2205"/>
        <v>CN</v>
      </c>
      <c r="Q323" s="66" t="s">
        <v>87</v>
      </c>
      <c r="R323" s="165">
        <v>6.52</v>
      </c>
      <c r="S323" s="158" t="s">
        <v>2056</v>
      </c>
      <c r="T323" s="163">
        <v>5.28E-2</v>
      </c>
      <c r="U323" s="158" t="s">
        <v>2056</v>
      </c>
      <c r="V323" s="167"/>
      <c r="W323" s="167"/>
      <c r="X323" s="164">
        <v>303</v>
      </c>
      <c r="Y323" s="158" t="s">
        <v>2056</v>
      </c>
      <c r="Z323" s="167">
        <v>0</v>
      </c>
      <c r="AA323" s="158" t="s">
        <v>2056</v>
      </c>
      <c r="AB323" s="167"/>
      <c r="AC323" s="167"/>
      <c r="AD323" s="167"/>
      <c r="AE323" s="167"/>
      <c r="AF323" s="166">
        <v>6.2200000000000005E-4</v>
      </c>
      <c r="AG323" s="158" t="s">
        <v>2056</v>
      </c>
      <c r="AH323" s="163">
        <v>4.8899999999999999E-2</v>
      </c>
      <c r="AI323" s="158" t="s">
        <v>2056</v>
      </c>
      <c r="AJ323" s="167"/>
      <c r="AK323" s="167"/>
      <c r="AL323" s="167"/>
      <c r="AM323" s="167"/>
      <c r="AN323" s="167"/>
      <c r="AO323" s="167"/>
      <c r="AP323" s="166">
        <v>9.1599999999999997E-3</v>
      </c>
      <c r="AQ323" s="158" t="s">
        <v>2056</v>
      </c>
      <c r="AR323" s="167"/>
      <c r="AS323" s="167"/>
      <c r="AT323" s="167"/>
      <c r="AU323" s="167"/>
      <c r="AV323" s="167"/>
      <c r="AW323" s="167"/>
      <c r="AX323" s="167"/>
      <c r="AY323" s="167"/>
      <c r="AZ323" s="167"/>
      <c r="BA323" s="167"/>
      <c r="BB323" s="167"/>
      <c r="BC323" s="167"/>
      <c r="BD323" s="167"/>
      <c r="BE323" s="167"/>
      <c r="BF323" s="167"/>
      <c r="BG323" s="167"/>
      <c r="BH323" s="167"/>
      <c r="BI323" s="167"/>
      <c r="BJ323" s="167"/>
      <c r="BK323" s="167"/>
      <c r="BL323" s="167"/>
      <c r="BM323" s="167"/>
      <c r="BN323" s="167"/>
      <c r="BO323" s="167"/>
      <c r="BP323" s="167"/>
      <c r="BQ323" s="167"/>
      <c r="BR323" s="167"/>
      <c r="BS323" s="167"/>
      <c r="BT323" s="167"/>
      <c r="BU323" s="167"/>
      <c r="BV323" s="167"/>
      <c r="BW323" s="167"/>
      <c r="BX323" s="167"/>
      <c r="BY323" s="167"/>
      <c r="BZ323" s="167"/>
      <c r="CA323" s="167"/>
      <c r="CB323" s="167"/>
      <c r="CC323" s="167"/>
      <c r="CD323" s="167"/>
      <c r="CE323" s="167"/>
      <c r="CF323" s="167"/>
      <c r="CG323" s="167"/>
      <c r="CH323" s="167"/>
      <c r="CI323" s="167"/>
      <c r="CJ323" s="167"/>
      <c r="CK323" s="167"/>
      <c r="CL323" s="167"/>
      <c r="CM323" s="167"/>
      <c r="CN323" s="167"/>
      <c r="CO323" s="167"/>
      <c r="CP323" s="167"/>
      <c r="CQ323" s="167"/>
      <c r="CR323" s="167"/>
      <c r="CS323" s="167"/>
      <c r="CT323" s="167"/>
      <c r="CU323" s="167"/>
      <c r="CV323" s="167"/>
      <c r="CW323" s="167"/>
      <c r="CX323" s="167"/>
      <c r="CY323" s="167"/>
      <c r="CZ323" s="167"/>
      <c r="DA323" s="167"/>
      <c r="DB323" s="167"/>
      <c r="DC323" s="167"/>
      <c r="DD323" s="167"/>
      <c r="DE323" s="167"/>
      <c r="DF323" s="167"/>
      <c r="DG323" s="167"/>
      <c r="DH323" s="167"/>
      <c r="DI323" s="167"/>
      <c r="DJ323" s="167"/>
      <c r="DK323" s="167"/>
      <c r="DL323" s="167"/>
      <c r="DM323" s="167"/>
      <c r="DN323" s="167"/>
      <c r="DO323" s="167"/>
      <c r="DP323" s="167"/>
      <c r="DQ323" s="167"/>
      <c r="DR323" s="167"/>
      <c r="DS323" s="167"/>
      <c r="DT323" s="167"/>
      <c r="DU323" s="167"/>
      <c r="DV323" s="167"/>
      <c r="DW323" s="167"/>
      <c r="DX323" s="167"/>
      <c r="DY323" s="167"/>
      <c r="DZ323" s="167"/>
      <c r="EA323" s="167"/>
      <c r="EB323" s="167"/>
      <c r="EC323" s="167"/>
      <c r="ED323" s="167"/>
      <c r="EE323" s="167"/>
      <c r="EF323" s="167"/>
      <c r="EG323" s="167"/>
      <c r="EH323" s="167"/>
      <c r="EI323" s="167"/>
      <c r="EJ323" s="167"/>
      <c r="EK323" s="167"/>
      <c r="EL323" s="167"/>
      <c r="EM323" s="167"/>
      <c r="EN323" s="167"/>
      <c r="EO323" s="167"/>
      <c r="EP323" s="167"/>
      <c r="EQ323" s="167"/>
      <c r="ER323" s="167"/>
      <c r="ES323" s="167"/>
      <c r="ET323" s="167"/>
      <c r="EU323" s="167"/>
      <c r="EV323" s="167"/>
      <c r="EW323" s="167"/>
      <c r="EX323" s="167"/>
      <c r="EY323" s="167"/>
      <c r="EZ323" s="167"/>
      <c r="FA323" s="167"/>
      <c r="FB323" s="167"/>
      <c r="FC323" s="167"/>
      <c r="FD323" s="167"/>
      <c r="FE323" s="167"/>
      <c r="FF323" s="167"/>
      <c r="FG323" s="167"/>
      <c r="FH323" s="167"/>
      <c r="FI323" s="167"/>
      <c r="FJ323" s="167"/>
      <c r="FK323" s="167"/>
      <c r="FL323" s="167"/>
      <c r="FM323" s="167"/>
      <c r="FN323" s="167"/>
      <c r="FO323" s="167"/>
      <c r="FP323" s="167"/>
      <c r="FQ323" s="167"/>
      <c r="FR323" s="167"/>
      <c r="FS323" s="167"/>
      <c r="FT323" s="167"/>
      <c r="FU323" s="167"/>
      <c r="FV323" s="167"/>
      <c r="FW323" s="167"/>
      <c r="FX323" s="167"/>
      <c r="FY323" s="167"/>
      <c r="FZ323" s="167"/>
      <c r="GA323" s="167"/>
      <c r="GB323" s="167"/>
      <c r="GC323" s="167"/>
      <c r="GD323" s="167"/>
      <c r="GE323" s="167"/>
      <c r="GF323" s="167"/>
      <c r="GG323" s="167"/>
      <c r="GH323" s="167"/>
      <c r="GI323" s="167"/>
      <c r="GJ323" s="167"/>
      <c r="GK323" s="167"/>
      <c r="GL323" s="167"/>
      <c r="GM323" s="167"/>
      <c r="GN323" s="167"/>
      <c r="GO323" s="167"/>
      <c r="GP323" s="167"/>
      <c r="GQ323" s="167"/>
      <c r="GR323" s="167"/>
      <c r="GS323" s="167"/>
      <c r="GT323" s="167"/>
      <c r="GU323" s="167"/>
      <c r="GV323" s="167"/>
      <c r="GW323" s="167"/>
      <c r="GX323" s="167"/>
      <c r="GY323" s="167"/>
      <c r="GZ323" s="167"/>
      <c r="HA323" s="167"/>
      <c r="HB323" s="167"/>
      <c r="HC323" s="167"/>
      <c r="HD323" s="167"/>
      <c r="HE323" s="167"/>
      <c r="HF323" s="167"/>
      <c r="HG323" s="167"/>
      <c r="HH323" s="167"/>
      <c r="HI323" s="167"/>
      <c r="HJ323" s="167"/>
      <c r="HK323" s="167"/>
      <c r="HL323" s="167"/>
      <c r="HM323" s="167"/>
      <c r="HN323" s="167"/>
      <c r="HO323" s="167"/>
      <c r="HP323" s="167"/>
      <c r="HQ323" s="167"/>
      <c r="HR323" s="167"/>
      <c r="HS323" s="167"/>
      <c r="HT323" s="167"/>
      <c r="HU323" s="167"/>
      <c r="HV323" s="167"/>
      <c r="HW323" s="167"/>
      <c r="HX323" s="167"/>
      <c r="HY323" s="167"/>
      <c r="HZ323" s="167"/>
      <c r="IA323" s="167"/>
      <c r="IB323" s="167"/>
      <c r="IC323" s="167"/>
      <c r="ID323" s="167"/>
      <c r="IE323" s="167"/>
      <c r="IF323" s="167"/>
      <c r="IG323" s="167"/>
      <c r="IH323" s="167"/>
      <c r="II323" s="167"/>
      <c r="IJ323" s="167"/>
      <c r="IK323" s="167"/>
      <c r="IL323" s="167"/>
      <c r="IM323" s="167"/>
      <c r="IN323" s="167"/>
      <c r="IO323" s="167"/>
      <c r="IP323" s="167"/>
      <c r="IQ323" s="167"/>
      <c r="IR323" s="167"/>
      <c r="IS323" s="167"/>
      <c r="IT323" s="167"/>
      <c r="IU323" s="167"/>
      <c r="IV323" s="167"/>
      <c r="IW323" s="167"/>
      <c r="IX323" s="167"/>
      <c r="IY323" s="167"/>
      <c r="IZ323" s="167"/>
      <c r="JA323" s="167"/>
      <c r="JB323" s="167"/>
      <c r="JC323" s="167"/>
      <c r="JD323" s="167"/>
      <c r="JE323" s="167"/>
      <c r="JF323" s="167"/>
      <c r="JG323" s="167"/>
      <c r="JH323" s="167"/>
      <c r="JI323" s="167"/>
      <c r="JJ323" s="167"/>
      <c r="JK323" s="167"/>
      <c r="JL323" s="167"/>
      <c r="JM323" s="167"/>
      <c r="JN323" s="167"/>
      <c r="JO323" s="167"/>
      <c r="JP323" s="167"/>
      <c r="JQ323" s="167"/>
      <c r="JR323" s="167"/>
      <c r="JS323" s="167"/>
      <c r="JT323" s="167"/>
      <c r="JU323" s="167"/>
      <c r="JV323" s="167"/>
      <c r="JW323" s="167"/>
      <c r="JX323" s="167"/>
      <c r="JY323" s="167"/>
      <c r="JZ323" s="167"/>
      <c r="KA323" s="167"/>
      <c r="KB323" s="167"/>
      <c r="KC323" s="167"/>
      <c r="KD323" s="167"/>
      <c r="KE323" s="167"/>
      <c r="KF323" s="167"/>
      <c r="KG323" s="167"/>
      <c r="KH323" s="167"/>
      <c r="KI323" s="167"/>
      <c r="KJ323" s="167"/>
      <c r="KK323" s="167"/>
      <c r="KL323" s="167"/>
      <c r="KM323" s="167"/>
      <c r="KN323" s="167"/>
      <c r="KO323" s="167"/>
      <c r="KP323" s="167"/>
      <c r="KQ323" s="167"/>
      <c r="KR323" s="167"/>
      <c r="KS323" s="167"/>
      <c r="KT323" s="167"/>
      <c r="KU323" s="167"/>
      <c r="KV323" s="167"/>
      <c r="KW323" s="167"/>
      <c r="KX323" s="167"/>
      <c r="KY323" s="167"/>
      <c r="KZ323" s="167"/>
      <c r="LA323" s="167"/>
      <c r="LB323" s="167"/>
      <c r="LC323" s="167"/>
      <c r="LD323" s="167"/>
      <c r="LE323" s="167"/>
      <c r="LF323" s="167"/>
      <c r="LG323" s="167"/>
      <c r="LH323" s="167"/>
      <c r="LI323" s="167"/>
      <c r="LJ323" s="167"/>
      <c r="LK323" s="167"/>
      <c r="LL323" s="167"/>
      <c r="LM323" s="167"/>
      <c r="LN323" s="167"/>
      <c r="LO323" s="167"/>
      <c r="LP323" s="167"/>
      <c r="LQ323" s="167"/>
      <c r="LR323" s="167"/>
      <c r="LS323" s="167"/>
      <c r="LT323" s="167"/>
      <c r="LU323" s="167"/>
      <c r="LV323" s="167"/>
      <c r="LW323" s="167"/>
      <c r="LX323" s="167"/>
      <c r="LY323" s="167"/>
      <c r="LZ323" s="167"/>
      <c r="MA323" s="167"/>
      <c r="MB323" s="167"/>
      <c r="MC323" s="167"/>
      <c r="MD323" s="167"/>
      <c r="ME323" s="167"/>
      <c r="MF323" s="167"/>
      <c r="MG323" s="167"/>
      <c r="MH323" s="167"/>
      <c r="MI323" s="167"/>
      <c r="MJ323" s="167"/>
      <c r="MK323" s="167"/>
      <c r="ML323" s="167"/>
      <c r="MM323" s="167"/>
      <c r="MN323" s="167"/>
      <c r="MO323" s="167"/>
      <c r="MP323" s="167"/>
      <c r="MQ323" s="167"/>
      <c r="MR323" s="167"/>
      <c r="MS323" s="167"/>
      <c r="MT323" s="167"/>
      <c r="MU323" s="167"/>
      <c r="MV323" s="167"/>
      <c r="MW323" s="167"/>
      <c r="MX323" s="167"/>
      <c r="MY323" s="167"/>
      <c r="MZ323" s="167"/>
      <c r="NA323" s="167"/>
      <c r="NB323" s="167"/>
      <c r="NC323" s="167"/>
      <c r="ND323" s="167"/>
      <c r="NE323" s="167"/>
      <c r="NF323" s="167"/>
      <c r="NG323" s="167"/>
      <c r="NH323" s="167"/>
      <c r="NI323" s="167"/>
      <c r="NJ323" s="167"/>
      <c r="NK323" s="167"/>
      <c r="NL323" s="167"/>
      <c r="NM323" s="167"/>
      <c r="NN323" s="167"/>
      <c r="NO323" s="167"/>
      <c r="NP323" s="167"/>
      <c r="NQ323" s="167"/>
      <c r="NR323" s="167"/>
      <c r="NS323" s="167"/>
      <c r="NT323" s="167"/>
      <c r="NU323" s="167"/>
      <c r="NV323" s="167"/>
      <c r="NW323" s="167"/>
      <c r="NX323" s="167"/>
      <c r="NY323" s="167"/>
      <c r="NZ323" s="167"/>
      <c r="OA323" s="167"/>
      <c r="OB323" s="167"/>
      <c r="OC323" s="167"/>
      <c r="OD323" s="167"/>
      <c r="OE323" s="171"/>
      <c r="OF323" s="181"/>
      <c r="OG323" s="175">
        <f>R323</f>
        <v>6.52</v>
      </c>
      <c r="OH323" s="66" t="str">
        <f t="shared" ref="OH323:OM325" si="2217">S323</f>
        <v>kg/GJ-del</v>
      </c>
      <c r="OI323" s="126">
        <f t="shared" si="2217"/>
        <v>5.28E-2</v>
      </c>
      <c r="OJ323" s="66" t="str">
        <f t="shared" si="2217"/>
        <v>kg/GJ-del</v>
      </c>
      <c r="OK323" s="161"/>
      <c r="OL323" s="161"/>
      <c r="OM323" s="159">
        <f t="shared" si="2217"/>
        <v>303</v>
      </c>
      <c r="ON323" s="66" t="str">
        <f t="shared" ref="ON323:ON325" si="2218">Y323</f>
        <v>kg/GJ-del</v>
      </c>
      <c r="OO323" s="161">
        <f t="shared" ref="OO323:OO325" si="2219">Z323</f>
        <v>0</v>
      </c>
      <c r="OP323" s="66" t="str">
        <f t="shared" ref="OP323:OP325" si="2220">AA323</f>
        <v>kg/GJ-del</v>
      </c>
      <c r="OQ323" s="161"/>
      <c r="OR323" s="161"/>
      <c r="OS323" s="161"/>
      <c r="OT323" s="161"/>
      <c r="OU323" s="160">
        <f t="shared" ref="OU323:OU325" si="2221">AF323</f>
        <v>6.2200000000000005E-4</v>
      </c>
      <c r="OV323" s="66" t="str">
        <f t="shared" ref="OV323:OV325" si="2222">AG323</f>
        <v>kg/GJ-del</v>
      </c>
      <c r="OW323" s="126">
        <f t="shared" ref="OW323:OW325" si="2223">AH323</f>
        <v>4.8899999999999999E-2</v>
      </c>
      <c r="OX323" s="66" t="str">
        <f t="shared" ref="OX323:OX325" si="2224">AI323</f>
        <v>kg/GJ-del</v>
      </c>
      <c r="OY323" s="161"/>
      <c r="OZ323" s="161"/>
      <c r="PA323" s="161"/>
      <c r="PB323" s="161"/>
      <c r="PC323" s="161"/>
      <c r="PD323" s="161"/>
      <c r="PE323" s="160">
        <f t="shared" ref="PE323:PE325" si="2225">AP323</f>
        <v>9.1599999999999997E-3</v>
      </c>
      <c r="PF323" s="66" t="str">
        <f t="shared" ref="PF323:PF325" si="2226">AQ323</f>
        <v>kg/GJ-del</v>
      </c>
      <c r="PG323" s="161"/>
      <c r="PH323" s="161"/>
      <c r="PI323" s="161"/>
      <c r="PJ323" s="161"/>
      <c r="PK323" s="161"/>
      <c r="PL323" s="161"/>
      <c r="PM323" s="161"/>
      <c r="PN323" s="161"/>
      <c r="PO323" s="161"/>
      <c r="PP323" s="161"/>
      <c r="PQ323" s="161"/>
      <c r="PR323" s="161"/>
      <c r="PS323" s="161"/>
      <c r="PT323" s="161"/>
      <c r="PU323" s="161"/>
      <c r="PV323" s="161"/>
      <c r="PW323" s="161"/>
      <c r="PX323" s="161"/>
      <c r="PY323" s="161"/>
      <c r="PZ323" s="161"/>
      <c r="QA323" s="161"/>
      <c r="QB323" s="161"/>
      <c r="QC323" s="161"/>
      <c r="QD323" s="161"/>
      <c r="QE323" s="161"/>
      <c r="QF323" s="161"/>
      <c r="QG323" s="161"/>
      <c r="QH323" s="161"/>
      <c r="QI323" s="161"/>
      <c r="QJ323" s="161"/>
      <c r="QK323" s="161"/>
      <c r="QL323" s="161"/>
      <c r="QM323" s="161"/>
      <c r="QN323" s="161"/>
      <c r="QO323" s="161"/>
      <c r="QP323" s="161"/>
      <c r="QQ323" s="161"/>
      <c r="QR323" s="161"/>
      <c r="QS323" s="161"/>
      <c r="QT323" s="161"/>
      <c r="QU323" s="161"/>
      <c r="QV323" s="161"/>
      <c r="QW323" s="161"/>
      <c r="QX323" s="161"/>
      <c r="QY323" s="161"/>
      <c r="QZ323" s="161"/>
      <c r="RA323" s="161"/>
      <c r="RB323" s="161"/>
      <c r="RC323" s="161"/>
      <c r="RD323" s="161"/>
      <c r="RE323" s="161"/>
      <c r="RF323" s="161"/>
      <c r="RG323" s="161"/>
      <c r="RH323" s="161"/>
      <c r="RI323" s="161"/>
      <c r="RJ323" s="161"/>
      <c r="RK323" s="161"/>
      <c r="RL323" s="161"/>
      <c r="RM323" s="161"/>
      <c r="RN323" s="161"/>
      <c r="RO323" s="161"/>
      <c r="RP323" s="161"/>
      <c r="RQ323" s="161"/>
      <c r="RR323" s="161"/>
      <c r="RS323" s="161"/>
      <c r="RT323" s="161"/>
      <c r="RU323" s="161"/>
      <c r="RV323" s="161"/>
      <c r="RW323" s="161"/>
      <c r="RX323" s="161"/>
      <c r="RY323" s="161"/>
      <c r="RZ323" s="161"/>
      <c r="SA323" s="161"/>
      <c r="SB323" s="161"/>
      <c r="SC323" s="161"/>
      <c r="SD323" s="161"/>
      <c r="SE323" s="161"/>
      <c r="SF323" s="161"/>
      <c r="SG323" s="161"/>
      <c r="SH323" s="161"/>
      <c r="SI323" s="161"/>
      <c r="SJ323" s="161"/>
      <c r="SK323" s="161"/>
      <c r="SL323" s="161"/>
      <c r="SM323" s="161"/>
      <c r="SN323" s="161"/>
      <c r="SO323" s="161"/>
      <c r="SP323" s="161"/>
      <c r="SQ323" s="161"/>
      <c r="SR323" s="161"/>
      <c r="SS323" s="161"/>
      <c r="ST323" s="161"/>
      <c r="SU323" s="161"/>
      <c r="SV323" s="161"/>
      <c r="SW323" s="161"/>
      <c r="SX323" s="161"/>
      <c r="SY323" s="161"/>
      <c r="SZ323" s="161"/>
      <c r="TA323" s="161"/>
      <c r="TB323" s="161"/>
      <c r="TC323" s="161"/>
      <c r="TD323" s="161"/>
      <c r="TE323" s="161"/>
      <c r="TF323" s="161"/>
      <c r="TG323" s="161"/>
      <c r="TH323" s="161"/>
      <c r="TI323" s="161"/>
      <c r="TJ323" s="161"/>
      <c r="TK323" s="161"/>
      <c r="TL323" s="161"/>
      <c r="TM323" s="161"/>
      <c r="TN323" s="161"/>
      <c r="TO323" s="161"/>
      <c r="TP323" s="161"/>
      <c r="TQ323" s="161"/>
      <c r="TR323" s="161"/>
      <c r="TS323" s="161"/>
      <c r="TT323" s="161"/>
      <c r="TU323" s="161"/>
      <c r="TV323" s="161"/>
      <c r="TW323" s="161"/>
      <c r="TX323" s="161"/>
      <c r="TY323" s="161"/>
      <c r="TZ323" s="161"/>
      <c r="UA323" s="161"/>
      <c r="UB323" s="161"/>
      <c r="UC323" s="161"/>
      <c r="UD323" s="161"/>
      <c r="UE323" s="161"/>
      <c r="UF323" s="161"/>
      <c r="UG323" s="161"/>
      <c r="UH323" s="161"/>
      <c r="UI323" s="161"/>
      <c r="UJ323" s="161"/>
      <c r="UK323" s="161"/>
      <c r="UL323" s="161"/>
      <c r="UM323" s="161"/>
      <c r="UN323" s="161"/>
      <c r="UO323" s="161"/>
      <c r="UP323" s="161"/>
      <c r="UQ323" s="161"/>
      <c r="UR323" s="161"/>
      <c r="US323" s="161"/>
      <c r="UT323" s="161"/>
      <c r="UU323" s="161"/>
      <c r="UV323" s="161"/>
      <c r="UW323" s="161"/>
      <c r="UX323" s="161"/>
      <c r="UY323" s="161"/>
      <c r="UZ323" s="161"/>
      <c r="VA323" s="161"/>
      <c r="VB323" s="161"/>
      <c r="VC323" s="161"/>
      <c r="VD323" s="161"/>
      <c r="VE323" s="161"/>
      <c r="VF323" s="161"/>
      <c r="VG323" s="161"/>
      <c r="VH323" s="161"/>
      <c r="VI323" s="161"/>
      <c r="VJ323" s="161"/>
      <c r="VK323" s="161"/>
      <c r="VL323" s="161"/>
      <c r="VM323" s="161"/>
      <c r="VN323" s="161"/>
      <c r="VO323" s="161"/>
      <c r="VP323" s="161"/>
      <c r="VQ323" s="161"/>
      <c r="VR323" s="161"/>
      <c r="VS323" s="161"/>
      <c r="VT323" s="161"/>
      <c r="VU323" s="161"/>
      <c r="VV323" s="161"/>
      <c r="VW323" s="161"/>
      <c r="VX323" s="161"/>
      <c r="VY323" s="161"/>
      <c r="VZ323" s="161"/>
      <c r="WA323" s="161"/>
      <c r="WB323" s="161"/>
      <c r="WC323" s="161"/>
      <c r="WD323" s="161"/>
      <c r="WE323" s="161"/>
      <c r="WF323" s="161"/>
      <c r="WG323" s="161"/>
      <c r="WH323" s="161"/>
      <c r="WI323" s="161"/>
      <c r="WJ323" s="161"/>
      <c r="WK323" s="161"/>
      <c r="WL323" s="161"/>
      <c r="WM323" s="161"/>
      <c r="WN323" s="161"/>
      <c r="WO323" s="161"/>
      <c r="WP323" s="161"/>
      <c r="WQ323" s="161"/>
      <c r="WR323" s="161"/>
      <c r="WS323" s="161"/>
      <c r="WT323" s="161"/>
      <c r="WU323" s="161"/>
      <c r="WV323" s="161"/>
      <c r="WW323" s="161"/>
      <c r="WX323" s="161"/>
      <c r="WY323" s="161"/>
      <c r="WZ323" s="161"/>
      <c r="XA323" s="161"/>
      <c r="XB323" s="161"/>
      <c r="XC323" s="161"/>
      <c r="XD323" s="161"/>
      <c r="XE323" s="161"/>
      <c r="XF323" s="161"/>
      <c r="XG323" s="161"/>
      <c r="XH323" s="161"/>
      <c r="XI323" s="161"/>
      <c r="XJ323" s="161"/>
      <c r="XK323" s="161"/>
      <c r="XL323" s="161"/>
      <c r="XM323" s="161"/>
      <c r="XN323" s="161"/>
      <c r="XO323" s="161"/>
      <c r="XP323" s="161"/>
      <c r="XQ323" s="161"/>
      <c r="XR323" s="161"/>
      <c r="XS323" s="161"/>
      <c r="XT323" s="161"/>
      <c r="XU323" s="161"/>
      <c r="XV323" s="161"/>
      <c r="XW323" s="161"/>
      <c r="XX323" s="161"/>
      <c r="XY323" s="161"/>
      <c r="XZ323" s="161"/>
      <c r="YA323" s="161"/>
      <c r="YB323" s="161"/>
      <c r="YC323" s="161"/>
      <c r="YD323" s="161"/>
      <c r="YE323" s="161"/>
      <c r="YF323" s="161"/>
      <c r="YG323" s="161"/>
      <c r="YH323" s="161"/>
      <c r="YI323" s="161"/>
      <c r="YJ323" s="161"/>
      <c r="YK323" s="161"/>
      <c r="YL323" s="161"/>
      <c r="YM323" s="161"/>
      <c r="YN323" s="161"/>
      <c r="YO323" s="161"/>
      <c r="YP323" s="161"/>
      <c r="YQ323" s="161"/>
      <c r="YR323" s="161"/>
      <c r="YS323" s="161"/>
      <c r="YT323" s="161"/>
      <c r="YU323" s="161"/>
      <c r="YV323" s="161"/>
      <c r="YW323" s="161"/>
      <c r="YX323" s="161"/>
      <c r="YY323" s="161"/>
      <c r="YZ323" s="161"/>
      <c r="ZA323" s="161"/>
      <c r="ZB323" s="161"/>
      <c r="ZC323" s="161"/>
      <c r="ZD323" s="161"/>
      <c r="ZE323" s="161"/>
      <c r="ZF323" s="161"/>
      <c r="ZG323" s="161"/>
      <c r="ZH323" s="161"/>
      <c r="ZI323" s="161"/>
      <c r="ZJ323" s="161"/>
      <c r="ZK323" s="161"/>
      <c r="ZL323" s="161"/>
      <c r="ZM323" s="161"/>
      <c r="ZN323" s="161"/>
      <c r="ZO323" s="161"/>
      <c r="ZP323" s="161"/>
      <c r="ZQ323" s="161"/>
      <c r="ZR323" s="161"/>
      <c r="ZS323" s="161"/>
      <c r="ZT323" s="161"/>
      <c r="ZU323" s="161"/>
      <c r="ZV323" s="161"/>
      <c r="ZW323" s="161"/>
      <c r="ZX323" s="161"/>
      <c r="ZY323" s="161"/>
      <c r="ZZ323" s="161"/>
      <c r="AAA323" s="161"/>
      <c r="AAB323" s="161"/>
      <c r="AAC323" s="161"/>
      <c r="AAD323" s="161"/>
      <c r="AAE323" s="161"/>
      <c r="AAF323" s="161"/>
      <c r="AAG323" s="161"/>
      <c r="AAH323" s="161"/>
      <c r="AAI323" s="161"/>
      <c r="AAJ323" s="161"/>
      <c r="AAK323" s="161"/>
      <c r="AAL323" s="161"/>
      <c r="AAM323" s="161"/>
      <c r="AAN323" s="161"/>
      <c r="AAO323" s="161"/>
      <c r="AAP323" s="161"/>
      <c r="AAQ323" s="161"/>
      <c r="AAR323" s="161"/>
      <c r="AAS323" s="161"/>
      <c r="AAT323" s="161"/>
      <c r="AAU323" s="161"/>
      <c r="AAV323" s="161"/>
      <c r="AAW323" s="161"/>
      <c r="AAX323" s="161"/>
      <c r="AAY323" s="161"/>
      <c r="AAZ323" s="161"/>
      <c r="ABA323" s="161"/>
      <c r="ABB323" s="161"/>
      <c r="ABC323" s="161"/>
      <c r="ABD323" s="161"/>
      <c r="ABE323" s="161"/>
      <c r="ABF323" s="161"/>
      <c r="ABG323" s="161"/>
      <c r="ABH323" s="161"/>
      <c r="ABI323" s="161"/>
      <c r="ABJ323" s="161"/>
      <c r="ABK323" s="161"/>
      <c r="ABL323" s="161"/>
      <c r="ABM323" s="161"/>
      <c r="ABN323" s="161"/>
      <c r="ABO323" s="161"/>
      <c r="ABP323" s="161"/>
      <c r="ABQ323" s="161"/>
      <c r="ABR323" s="161"/>
      <c r="ABS323" s="161"/>
      <c r="ABT323" s="161"/>
      <c r="ABU323" s="161"/>
      <c r="ABV323" s="161"/>
      <c r="ABW323" s="161"/>
      <c r="ABX323" s="161"/>
      <c r="ABY323" s="161"/>
      <c r="ABZ323" s="161"/>
      <c r="ACA323" s="161"/>
      <c r="ACB323" s="161"/>
      <c r="ACC323" s="161"/>
      <c r="ACD323" s="161"/>
      <c r="ACE323" s="161"/>
      <c r="ACF323" s="161"/>
      <c r="ACG323" s="161"/>
      <c r="ACH323" s="161"/>
      <c r="ACI323" s="161"/>
      <c r="ACJ323" s="161"/>
      <c r="ACK323" s="161"/>
      <c r="ACL323" s="161"/>
      <c r="ACM323" s="66"/>
      <c r="ACN323" s="66"/>
      <c r="ACO323" s="66"/>
      <c r="ACP323" s="66"/>
      <c r="ACQ323" s="66"/>
      <c r="ACR323" s="66"/>
      <c r="ACS323" s="66"/>
      <c r="ACT323" s="66"/>
    </row>
    <row r="324" spans="2:774" x14ac:dyDescent="0.25">
      <c r="B324" s="158">
        <v>398</v>
      </c>
      <c r="C324" s="66" t="str">
        <f>'Stove Characteristics'!C421</f>
        <v>metal</v>
      </c>
      <c r="D324" s="66" t="s">
        <v>2059</v>
      </c>
      <c r="E324" s="66" t="s">
        <v>2060</v>
      </c>
      <c r="F324" s="66" t="s">
        <v>1772</v>
      </c>
      <c r="G324" s="66" t="s">
        <v>490</v>
      </c>
      <c r="H324" s="126">
        <v>0.2341</v>
      </c>
      <c r="I324" s="130">
        <v>19.21</v>
      </c>
      <c r="J324" s="66" t="str">
        <f t="shared" si="2201"/>
        <v>Honeycomb Coal, Traditional, CN</v>
      </c>
      <c r="K324" s="161"/>
      <c r="L324" s="161"/>
      <c r="M324" s="161"/>
      <c r="N324" s="161"/>
      <c r="O324" s="66" t="s">
        <v>2232</v>
      </c>
      <c r="P324" s="66" t="str">
        <f t="shared" si="2205"/>
        <v>CN</v>
      </c>
      <c r="Q324" s="66" t="s">
        <v>87</v>
      </c>
      <c r="R324" s="162">
        <v>14.6</v>
      </c>
      <c r="S324" s="158" t="s">
        <v>2056</v>
      </c>
      <c r="T324" s="163">
        <v>6.1600000000000002E-2</v>
      </c>
      <c r="U324" s="158" t="s">
        <v>2056</v>
      </c>
      <c r="V324" s="167"/>
      <c r="W324" s="167"/>
      <c r="X324" s="164">
        <v>573</v>
      </c>
      <c r="Y324" s="158" t="s">
        <v>2056</v>
      </c>
      <c r="Z324" s="166">
        <v>4.13E-3</v>
      </c>
      <c r="AA324" s="158" t="s">
        <v>2056</v>
      </c>
      <c r="AB324" s="167"/>
      <c r="AC324" s="167"/>
      <c r="AD324" s="167"/>
      <c r="AE324" s="167"/>
      <c r="AF324" s="166">
        <v>5.8500000000000002E-3</v>
      </c>
      <c r="AG324" s="158" t="s">
        <v>2056</v>
      </c>
      <c r="AH324" s="163">
        <v>9.6799999999999997E-2</v>
      </c>
      <c r="AI324" s="158" t="s">
        <v>2056</v>
      </c>
      <c r="AJ324" s="167"/>
      <c r="AK324" s="167"/>
      <c r="AL324" s="167"/>
      <c r="AM324" s="167"/>
      <c r="AN324" s="167"/>
      <c r="AO324" s="167"/>
      <c r="AP324" s="163">
        <v>2.5899999999999999E-2</v>
      </c>
      <c r="AQ324" s="158" t="s">
        <v>2056</v>
      </c>
      <c r="AR324" s="167"/>
      <c r="AS324" s="167"/>
      <c r="AT324" s="167"/>
      <c r="AU324" s="167"/>
      <c r="AV324" s="167"/>
      <c r="AW324" s="167"/>
      <c r="AX324" s="167"/>
      <c r="AY324" s="167"/>
      <c r="AZ324" s="167"/>
      <c r="BA324" s="167"/>
      <c r="BB324" s="167"/>
      <c r="BC324" s="167"/>
      <c r="BD324" s="167"/>
      <c r="BE324" s="167"/>
      <c r="BF324" s="167"/>
      <c r="BG324" s="167"/>
      <c r="BH324" s="167"/>
      <c r="BI324" s="167"/>
      <c r="BJ324" s="167"/>
      <c r="BK324" s="167"/>
      <c r="BL324" s="167"/>
      <c r="BM324" s="167"/>
      <c r="BN324" s="167"/>
      <c r="BO324" s="167"/>
      <c r="BP324" s="167"/>
      <c r="BQ324" s="167"/>
      <c r="BR324" s="167"/>
      <c r="BS324" s="167"/>
      <c r="BT324" s="167"/>
      <c r="BU324" s="167"/>
      <c r="BV324" s="167"/>
      <c r="BW324" s="167"/>
      <c r="BX324" s="167"/>
      <c r="BY324" s="167"/>
      <c r="BZ324" s="167"/>
      <c r="CA324" s="167"/>
      <c r="CB324" s="167"/>
      <c r="CC324" s="167"/>
      <c r="CD324" s="167"/>
      <c r="CE324" s="167"/>
      <c r="CF324" s="167"/>
      <c r="CG324" s="167"/>
      <c r="CH324" s="167"/>
      <c r="CI324" s="167"/>
      <c r="CJ324" s="167"/>
      <c r="CK324" s="167"/>
      <c r="CL324" s="167"/>
      <c r="CM324" s="167"/>
      <c r="CN324" s="167"/>
      <c r="CO324" s="167"/>
      <c r="CP324" s="167"/>
      <c r="CQ324" s="167"/>
      <c r="CR324" s="167"/>
      <c r="CS324" s="167"/>
      <c r="CT324" s="167"/>
      <c r="CU324" s="167"/>
      <c r="CV324" s="167"/>
      <c r="CW324" s="167"/>
      <c r="CX324" s="167"/>
      <c r="CY324" s="167"/>
      <c r="CZ324" s="167"/>
      <c r="DA324" s="167"/>
      <c r="DB324" s="167"/>
      <c r="DC324" s="167"/>
      <c r="DD324" s="167"/>
      <c r="DE324" s="167"/>
      <c r="DF324" s="167"/>
      <c r="DG324" s="167"/>
      <c r="DH324" s="167"/>
      <c r="DI324" s="167"/>
      <c r="DJ324" s="167"/>
      <c r="DK324" s="167"/>
      <c r="DL324" s="167"/>
      <c r="DM324" s="167"/>
      <c r="DN324" s="167"/>
      <c r="DO324" s="167"/>
      <c r="DP324" s="167"/>
      <c r="DQ324" s="167"/>
      <c r="DR324" s="167"/>
      <c r="DS324" s="167"/>
      <c r="DT324" s="167"/>
      <c r="DU324" s="167"/>
      <c r="DV324" s="167"/>
      <c r="DW324" s="167"/>
      <c r="DX324" s="167"/>
      <c r="DY324" s="167"/>
      <c r="DZ324" s="167"/>
      <c r="EA324" s="167"/>
      <c r="EB324" s="167"/>
      <c r="EC324" s="167"/>
      <c r="ED324" s="167"/>
      <c r="EE324" s="167"/>
      <c r="EF324" s="167"/>
      <c r="EG324" s="167"/>
      <c r="EH324" s="167"/>
      <c r="EI324" s="167"/>
      <c r="EJ324" s="167"/>
      <c r="EK324" s="167"/>
      <c r="EL324" s="167"/>
      <c r="EM324" s="167"/>
      <c r="EN324" s="167"/>
      <c r="EO324" s="167"/>
      <c r="EP324" s="167"/>
      <c r="EQ324" s="167"/>
      <c r="ER324" s="167"/>
      <c r="ES324" s="167"/>
      <c r="ET324" s="167"/>
      <c r="EU324" s="167"/>
      <c r="EV324" s="167"/>
      <c r="EW324" s="167"/>
      <c r="EX324" s="167"/>
      <c r="EY324" s="167"/>
      <c r="EZ324" s="167"/>
      <c r="FA324" s="167"/>
      <c r="FB324" s="167"/>
      <c r="FC324" s="167"/>
      <c r="FD324" s="167"/>
      <c r="FE324" s="167"/>
      <c r="FF324" s="167"/>
      <c r="FG324" s="167"/>
      <c r="FH324" s="167"/>
      <c r="FI324" s="167"/>
      <c r="FJ324" s="167"/>
      <c r="FK324" s="167"/>
      <c r="FL324" s="167"/>
      <c r="FM324" s="167"/>
      <c r="FN324" s="167"/>
      <c r="FO324" s="167"/>
      <c r="FP324" s="167"/>
      <c r="FQ324" s="167"/>
      <c r="FR324" s="167"/>
      <c r="FS324" s="167"/>
      <c r="FT324" s="167"/>
      <c r="FU324" s="167"/>
      <c r="FV324" s="167"/>
      <c r="FW324" s="167"/>
      <c r="FX324" s="167"/>
      <c r="FY324" s="167"/>
      <c r="FZ324" s="167"/>
      <c r="GA324" s="167"/>
      <c r="GB324" s="167"/>
      <c r="GC324" s="167"/>
      <c r="GD324" s="167"/>
      <c r="GE324" s="167"/>
      <c r="GF324" s="167"/>
      <c r="GG324" s="167"/>
      <c r="GH324" s="167"/>
      <c r="GI324" s="167"/>
      <c r="GJ324" s="167"/>
      <c r="GK324" s="167"/>
      <c r="GL324" s="167"/>
      <c r="GM324" s="167"/>
      <c r="GN324" s="167"/>
      <c r="GO324" s="167"/>
      <c r="GP324" s="167"/>
      <c r="GQ324" s="167"/>
      <c r="GR324" s="167"/>
      <c r="GS324" s="167"/>
      <c r="GT324" s="167"/>
      <c r="GU324" s="167"/>
      <c r="GV324" s="167"/>
      <c r="GW324" s="167"/>
      <c r="GX324" s="167"/>
      <c r="GY324" s="167"/>
      <c r="GZ324" s="167"/>
      <c r="HA324" s="167"/>
      <c r="HB324" s="167"/>
      <c r="HC324" s="167"/>
      <c r="HD324" s="167"/>
      <c r="HE324" s="167"/>
      <c r="HF324" s="167"/>
      <c r="HG324" s="167"/>
      <c r="HH324" s="167"/>
      <c r="HI324" s="167"/>
      <c r="HJ324" s="167"/>
      <c r="HK324" s="167"/>
      <c r="HL324" s="167"/>
      <c r="HM324" s="167"/>
      <c r="HN324" s="167"/>
      <c r="HO324" s="167"/>
      <c r="HP324" s="167"/>
      <c r="HQ324" s="167"/>
      <c r="HR324" s="167"/>
      <c r="HS324" s="167"/>
      <c r="HT324" s="167"/>
      <c r="HU324" s="167"/>
      <c r="HV324" s="167"/>
      <c r="HW324" s="167"/>
      <c r="HX324" s="167"/>
      <c r="HY324" s="167"/>
      <c r="HZ324" s="167"/>
      <c r="IA324" s="167"/>
      <c r="IB324" s="167"/>
      <c r="IC324" s="167"/>
      <c r="ID324" s="167"/>
      <c r="IE324" s="167"/>
      <c r="IF324" s="167"/>
      <c r="IG324" s="167"/>
      <c r="IH324" s="167"/>
      <c r="II324" s="167"/>
      <c r="IJ324" s="167"/>
      <c r="IK324" s="167"/>
      <c r="IL324" s="167"/>
      <c r="IM324" s="167"/>
      <c r="IN324" s="167"/>
      <c r="IO324" s="167"/>
      <c r="IP324" s="167"/>
      <c r="IQ324" s="167"/>
      <c r="IR324" s="167"/>
      <c r="IS324" s="167"/>
      <c r="IT324" s="167"/>
      <c r="IU324" s="167"/>
      <c r="IV324" s="167"/>
      <c r="IW324" s="167"/>
      <c r="IX324" s="167"/>
      <c r="IY324" s="167"/>
      <c r="IZ324" s="167"/>
      <c r="JA324" s="167"/>
      <c r="JB324" s="167"/>
      <c r="JC324" s="167"/>
      <c r="JD324" s="167"/>
      <c r="JE324" s="167"/>
      <c r="JF324" s="167"/>
      <c r="JG324" s="167"/>
      <c r="JH324" s="167"/>
      <c r="JI324" s="167"/>
      <c r="JJ324" s="167"/>
      <c r="JK324" s="167"/>
      <c r="JL324" s="167"/>
      <c r="JM324" s="167"/>
      <c r="JN324" s="167"/>
      <c r="JO324" s="167"/>
      <c r="JP324" s="167"/>
      <c r="JQ324" s="167"/>
      <c r="JR324" s="167"/>
      <c r="JS324" s="167"/>
      <c r="JT324" s="167"/>
      <c r="JU324" s="167"/>
      <c r="JV324" s="167"/>
      <c r="JW324" s="167"/>
      <c r="JX324" s="167"/>
      <c r="JY324" s="167"/>
      <c r="JZ324" s="167"/>
      <c r="KA324" s="167"/>
      <c r="KB324" s="167"/>
      <c r="KC324" s="167"/>
      <c r="KD324" s="167"/>
      <c r="KE324" s="167"/>
      <c r="KF324" s="167"/>
      <c r="KG324" s="167"/>
      <c r="KH324" s="167"/>
      <c r="KI324" s="167"/>
      <c r="KJ324" s="167"/>
      <c r="KK324" s="167"/>
      <c r="KL324" s="167"/>
      <c r="KM324" s="167"/>
      <c r="KN324" s="167"/>
      <c r="KO324" s="167"/>
      <c r="KP324" s="167"/>
      <c r="KQ324" s="167"/>
      <c r="KR324" s="167"/>
      <c r="KS324" s="167"/>
      <c r="KT324" s="167"/>
      <c r="KU324" s="167"/>
      <c r="KV324" s="167"/>
      <c r="KW324" s="167"/>
      <c r="KX324" s="167"/>
      <c r="KY324" s="167"/>
      <c r="KZ324" s="167"/>
      <c r="LA324" s="167"/>
      <c r="LB324" s="167"/>
      <c r="LC324" s="167"/>
      <c r="LD324" s="167"/>
      <c r="LE324" s="167"/>
      <c r="LF324" s="167"/>
      <c r="LG324" s="167"/>
      <c r="LH324" s="167"/>
      <c r="LI324" s="167"/>
      <c r="LJ324" s="167"/>
      <c r="LK324" s="167"/>
      <c r="LL324" s="167"/>
      <c r="LM324" s="167"/>
      <c r="LN324" s="167"/>
      <c r="LO324" s="167"/>
      <c r="LP324" s="167"/>
      <c r="LQ324" s="167"/>
      <c r="LR324" s="167"/>
      <c r="LS324" s="167"/>
      <c r="LT324" s="167"/>
      <c r="LU324" s="167"/>
      <c r="LV324" s="167"/>
      <c r="LW324" s="167"/>
      <c r="LX324" s="167"/>
      <c r="LY324" s="167"/>
      <c r="LZ324" s="167"/>
      <c r="MA324" s="167"/>
      <c r="MB324" s="167"/>
      <c r="MC324" s="167"/>
      <c r="MD324" s="167"/>
      <c r="ME324" s="167"/>
      <c r="MF324" s="167"/>
      <c r="MG324" s="167"/>
      <c r="MH324" s="167"/>
      <c r="MI324" s="167"/>
      <c r="MJ324" s="167"/>
      <c r="MK324" s="167"/>
      <c r="ML324" s="167"/>
      <c r="MM324" s="167"/>
      <c r="MN324" s="167"/>
      <c r="MO324" s="167"/>
      <c r="MP324" s="167"/>
      <c r="MQ324" s="167"/>
      <c r="MR324" s="167"/>
      <c r="MS324" s="167"/>
      <c r="MT324" s="167"/>
      <c r="MU324" s="167"/>
      <c r="MV324" s="167"/>
      <c r="MW324" s="167"/>
      <c r="MX324" s="167"/>
      <c r="MY324" s="167"/>
      <c r="MZ324" s="167"/>
      <c r="NA324" s="167"/>
      <c r="NB324" s="167"/>
      <c r="NC324" s="167"/>
      <c r="ND324" s="167"/>
      <c r="NE324" s="167"/>
      <c r="NF324" s="167"/>
      <c r="NG324" s="167"/>
      <c r="NH324" s="167"/>
      <c r="NI324" s="167"/>
      <c r="NJ324" s="167"/>
      <c r="NK324" s="167"/>
      <c r="NL324" s="167"/>
      <c r="NM324" s="167"/>
      <c r="NN324" s="167"/>
      <c r="NO324" s="167"/>
      <c r="NP324" s="167"/>
      <c r="NQ324" s="167"/>
      <c r="NR324" s="167"/>
      <c r="NS324" s="167"/>
      <c r="NT324" s="167"/>
      <c r="NU324" s="167"/>
      <c r="NV324" s="167"/>
      <c r="NW324" s="167"/>
      <c r="NX324" s="167"/>
      <c r="NY324" s="167"/>
      <c r="NZ324" s="167"/>
      <c r="OA324" s="167"/>
      <c r="OB324" s="167"/>
      <c r="OC324" s="167"/>
      <c r="OD324" s="167"/>
      <c r="OE324" s="171"/>
      <c r="OF324" s="181"/>
      <c r="OG324" s="174">
        <f t="shared" ref="OG324:OG325" si="2227">R324</f>
        <v>14.6</v>
      </c>
      <c r="OH324" s="66" t="str">
        <f t="shared" si="2217"/>
        <v>kg/GJ-del</v>
      </c>
      <c r="OI324" s="126">
        <f t="shared" si="2217"/>
        <v>6.1600000000000002E-2</v>
      </c>
      <c r="OJ324" s="66" t="str">
        <f t="shared" si="2217"/>
        <v>kg/GJ-del</v>
      </c>
      <c r="OK324" s="161"/>
      <c r="OL324" s="161"/>
      <c r="OM324" s="159">
        <f t="shared" si="2217"/>
        <v>573</v>
      </c>
      <c r="ON324" s="66" t="str">
        <f t="shared" si="2218"/>
        <v>kg/GJ-del</v>
      </c>
      <c r="OO324" s="160">
        <f t="shared" si="2219"/>
        <v>4.13E-3</v>
      </c>
      <c r="OP324" s="66" t="str">
        <f t="shared" si="2220"/>
        <v>kg/GJ-del</v>
      </c>
      <c r="OQ324" s="161"/>
      <c r="OR324" s="161"/>
      <c r="OS324" s="161"/>
      <c r="OT324" s="161"/>
      <c r="OU324" s="160">
        <f t="shared" si="2221"/>
        <v>5.8500000000000002E-3</v>
      </c>
      <c r="OV324" s="66" t="str">
        <f t="shared" si="2222"/>
        <v>kg/GJ-del</v>
      </c>
      <c r="OW324" s="126">
        <f t="shared" si="2223"/>
        <v>9.6799999999999997E-2</v>
      </c>
      <c r="OX324" s="66" t="str">
        <f t="shared" si="2224"/>
        <v>kg/GJ-del</v>
      </c>
      <c r="OY324" s="161"/>
      <c r="OZ324" s="161"/>
      <c r="PA324" s="161"/>
      <c r="PB324" s="161"/>
      <c r="PC324" s="161"/>
      <c r="PD324" s="161"/>
      <c r="PE324" s="126">
        <f t="shared" si="2225"/>
        <v>2.5899999999999999E-2</v>
      </c>
      <c r="PF324" s="66" t="str">
        <f t="shared" si="2226"/>
        <v>kg/GJ-del</v>
      </c>
      <c r="PG324" s="161"/>
      <c r="PH324" s="161"/>
      <c r="PI324" s="161"/>
      <c r="PJ324" s="161"/>
      <c r="PK324" s="161"/>
      <c r="PL324" s="161"/>
      <c r="PM324" s="161"/>
      <c r="PN324" s="161"/>
      <c r="PO324" s="161"/>
      <c r="PP324" s="161"/>
      <c r="PQ324" s="161"/>
      <c r="PR324" s="161"/>
      <c r="PS324" s="161"/>
      <c r="PT324" s="161"/>
      <c r="PU324" s="161"/>
      <c r="PV324" s="161"/>
      <c r="PW324" s="161"/>
      <c r="PX324" s="161"/>
      <c r="PY324" s="161"/>
      <c r="PZ324" s="161"/>
      <c r="QA324" s="161"/>
      <c r="QB324" s="161"/>
      <c r="QC324" s="161"/>
      <c r="QD324" s="161"/>
      <c r="QE324" s="161"/>
      <c r="QF324" s="161"/>
      <c r="QG324" s="161"/>
      <c r="QH324" s="161"/>
      <c r="QI324" s="161"/>
      <c r="QJ324" s="161"/>
      <c r="QK324" s="161"/>
      <c r="QL324" s="161"/>
      <c r="QM324" s="161"/>
      <c r="QN324" s="161"/>
      <c r="QO324" s="161"/>
      <c r="QP324" s="161"/>
      <c r="QQ324" s="161"/>
      <c r="QR324" s="161"/>
      <c r="QS324" s="161"/>
      <c r="QT324" s="161"/>
      <c r="QU324" s="161"/>
      <c r="QV324" s="161"/>
      <c r="QW324" s="161"/>
      <c r="QX324" s="161"/>
      <c r="QY324" s="161"/>
      <c r="QZ324" s="161"/>
      <c r="RA324" s="161"/>
      <c r="RB324" s="161"/>
      <c r="RC324" s="161"/>
      <c r="RD324" s="161"/>
      <c r="RE324" s="161"/>
      <c r="RF324" s="161"/>
      <c r="RG324" s="161"/>
      <c r="RH324" s="161"/>
      <c r="RI324" s="161"/>
      <c r="RJ324" s="161"/>
      <c r="RK324" s="161"/>
      <c r="RL324" s="161"/>
      <c r="RM324" s="161"/>
      <c r="RN324" s="161"/>
      <c r="RO324" s="161"/>
      <c r="RP324" s="161"/>
      <c r="RQ324" s="161"/>
      <c r="RR324" s="161"/>
      <c r="RS324" s="161"/>
      <c r="RT324" s="161"/>
      <c r="RU324" s="161"/>
      <c r="RV324" s="161"/>
      <c r="RW324" s="161"/>
      <c r="RX324" s="161"/>
      <c r="RY324" s="161"/>
      <c r="RZ324" s="161"/>
      <c r="SA324" s="161"/>
      <c r="SB324" s="161"/>
      <c r="SC324" s="161"/>
      <c r="SD324" s="161"/>
      <c r="SE324" s="161"/>
      <c r="SF324" s="161"/>
      <c r="SG324" s="161"/>
      <c r="SH324" s="161"/>
      <c r="SI324" s="161"/>
      <c r="SJ324" s="161"/>
      <c r="SK324" s="161"/>
      <c r="SL324" s="161"/>
      <c r="SM324" s="161"/>
      <c r="SN324" s="161"/>
      <c r="SO324" s="161"/>
      <c r="SP324" s="161"/>
      <c r="SQ324" s="161"/>
      <c r="SR324" s="161"/>
      <c r="SS324" s="161"/>
      <c r="ST324" s="161"/>
      <c r="SU324" s="161"/>
      <c r="SV324" s="161"/>
      <c r="SW324" s="161"/>
      <c r="SX324" s="161"/>
      <c r="SY324" s="161"/>
      <c r="SZ324" s="161"/>
      <c r="TA324" s="161"/>
      <c r="TB324" s="161"/>
      <c r="TC324" s="161"/>
      <c r="TD324" s="161"/>
      <c r="TE324" s="161"/>
      <c r="TF324" s="161"/>
      <c r="TG324" s="161"/>
      <c r="TH324" s="161"/>
      <c r="TI324" s="161"/>
      <c r="TJ324" s="161"/>
      <c r="TK324" s="161"/>
      <c r="TL324" s="161"/>
      <c r="TM324" s="161"/>
      <c r="TN324" s="161"/>
      <c r="TO324" s="161"/>
      <c r="TP324" s="161"/>
      <c r="TQ324" s="161"/>
      <c r="TR324" s="161"/>
      <c r="TS324" s="161"/>
      <c r="TT324" s="161"/>
      <c r="TU324" s="161"/>
      <c r="TV324" s="161"/>
      <c r="TW324" s="161"/>
      <c r="TX324" s="161"/>
      <c r="TY324" s="161"/>
      <c r="TZ324" s="161"/>
      <c r="UA324" s="161"/>
      <c r="UB324" s="161"/>
      <c r="UC324" s="161"/>
      <c r="UD324" s="161"/>
      <c r="UE324" s="161"/>
      <c r="UF324" s="161"/>
      <c r="UG324" s="161"/>
      <c r="UH324" s="161"/>
      <c r="UI324" s="161"/>
      <c r="UJ324" s="161"/>
      <c r="UK324" s="161"/>
      <c r="UL324" s="161"/>
      <c r="UM324" s="161"/>
      <c r="UN324" s="161"/>
      <c r="UO324" s="161"/>
      <c r="UP324" s="161"/>
      <c r="UQ324" s="161"/>
      <c r="UR324" s="161"/>
      <c r="US324" s="161"/>
      <c r="UT324" s="161"/>
      <c r="UU324" s="161"/>
      <c r="UV324" s="161"/>
      <c r="UW324" s="161"/>
      <c r="UX324" s="161"/>
      <c r="UY324" s="161"/>
      <c r="UZ324" s="161"/>
      <c r="VA324" s="161"/>
      <c r="VB324" s="161"/>
      <c r="VC324" s="161"/>
      <c r="VD324" s="161"/>
      <c r="VE324" s="161"/>
      <c r="VF324" s="161"/>
      <c r="VG324" s="161"/>
      <c r="VH324" s="161"/>
      <c r="VI324" s="161"/>
      <c r="VJ324" s="161"/>
      <c r="VK324" s="161"/>
      <c r="VL324" s="161"/>
      <c r="VM324" s="161"/>
      <c r="VN324" s="161"/>
      <c r="VO324" s="161"/>
      <c r="VP324" s="161"/>
      <c r="VQ324" s="161"/>
      <c r="VR324" s="161"/>
      <c r="VS324" s="161"/>
      <c r="VT324" s="161"/>
      <c r="VU324" s="161"/>
      <c r="VV324" s="161"/>
      <c r="VW324" s="161"/>
      <c r="VX324" s="161"/>
      <c r="VY324" s="161"/>
      <c r="VZ324" s="161"/>
      <c r="WA324" s="161"/>
      <c r="WB324" s="161"/>
      <c r="WC324" s="161"/>
      <c r="WD324" s="161"/>
      <c r="WE324" s="161"/>
      <c r="WF324" s="161"/>
      <c r="WG324" s="161"/>
      <c r="WH324" s="161"/>
      <c r="WI324" s="161"/>
      <c r="WJ324" s="161"/>
      <c r="WK324" s="161"/>
      <c r="WL324" s="161"/>
      <c r="WM324" s="161"/>
      <c r="WN324" s="161"/>
      <c r="WO324" s="161"/>
      <c r="WP324" s="161"/>
      <c r="WQ324" s="161"/>
      <c r="WR324" s="161"/>
      <c r="WS324" s="161"/>
      <c r="WT324" s="161"/>
      <c r="WU324" s="161"/>
      <c r="WV324" s="161"/>
      <c r="WW324" s="161"/>
      <c r="WX324" s="161"/>
      <c r="WY324" s="161"/>
      <c r="WZ324" s="161"/>
      <c r="XA324" s="161"/>
      <c r="XB324" s="161"/>
      <c r="XC324" s="161"/>
      <c r="XD324" s="161"/>
      <c r="XE324" s="161"/>
      <c r="XF324" s="161"/>
      <c r="XG324" s="161"/>
      <c r="XH324" s="161"/>
      <c r="XI324" s="161"/>
      <c r="XJ324" s="161"/>
      <c r="XK324" s="161"/>
      <c r="XL324" s="161"/>
      <c r="XM324" s="161"/>
      <c r="XN324" s="161"/>
      <c r="XO324" s="161"/>
      <c r="XP324" s="161"/>
      <c r="XQ324" s="161"/>
      <c r="XR324" s="161"/>
      <c r="XS324" s="161"/>
      <c r="XT324" s="161"/>
      <c r="XU324" s="161"/>
      <c r="XV324" s="161"/>
      <c r="XW324" s="161"/>
      <c r="XX324" s="161"/>
      <c r="XY324" s="161"/>
      <c r="XZ324" s="161"/>
      <c r="YA324" s="161"/>
      <c r="YB324" s="161"/>
      <c r="YC324" s="161"/>
      <c r="YD324" s="161"/>
      <c r="YE324" s="161"/>
      <c r="YF324" s="161"/>
      <c r="YG324" s="161"/>
      <c r="YH324" s="161"/>
      <c r="YI324" s="161"/>
      <c r="YJ324" s="161"/>
      <c r="YK324" s="161"/>
      <c r="YL324" s="161"/>
      <c r="YM324" s="161"/>
      <c r="YN324" s="161"/>
      <c r="YO324" s="161"/>
      <c r="YP324" s="161"/>
      <c r="YQ324" s="161"/>
      <c r="YR324" s="161"/>
      <c r="YS324" s="161"/>
      <c r="YT324" s="161"/>
      <c r="YU324" s="161"/>
      <c r="YV324" s="161"/>
      <c r="YW324" s="161"/>
      <c r="YX324" s="161"/>
      <c r="YY324" s="161"/>
      <c r="YZ324" s="161"/>
      <c r="ZA324" s="161"/>
      <c r="ZB324" s="161"/>
      <c r="ZC324" s="161"/>
      <c r="ZD324" s="161"/>
      <c r="ZE324" s="161"/>
      <c r="ZF324" s="161"/>
      <c r="ZG324" s="161"/>
      <c r="ZH324" s="161"/>
      <c r="ZI324" s="161"/>
      <c r="ZJ324" s="161"/>
      <c r="ZK324" s="161"/>
      <c r="ZL324" s="161"/>
      <c r="ZM324" s="161"/>
      <c r="ZN324" s="161"/>
      <c r="ZO324" s="161"/>
      <c r="ZP324" s="161"/>
      <c r="ZQ324" s="161"/>
      <c r="ZR324" s="161"/>
      <c r="ZS324" s="161"/>
      <c r="ZT324" s="161"/>
      <c r="ZU324" s="161"/>
      <c r="ZV324" s="161"/>
      <c r="ZW324" s="161"/>
      <c r="ZX324" s="161"/>
      <c r="ZY324" s="161"/>
      <c r="ZZ324" s="161"/>
      <c r="AAA324" s="161"/>
      <c r="AAB324" s="161"/>
      <c r="AAC324" s="161"/>
      <c r="AAD324" s="161"/>
      <c r="AAE324" s="161"/>
      <c r="AAF324" s="161"/>
      <c r="AAG324" s="161"/>
      <c r="AAH324" s="161"/>
      <c r="AAI324" s="161"/>
      <c r="AAJ324" s="161"/>
      <c r="AAK324" s="161"/>
      <c r="AAL324" s="161"/>
      <c r="AAM324" s="161"/>
      <c r="AAN324" s="161"/>
      <c r="AAO324" s="161"/>
      <c r="AAP324" s="161"/>
      <c r="AAQ324" s="161"/>
      <c r="AAR324" s="161"/>
      <c r="AAS324" s="161"/>
      <c r="AAT324" s="161"/>
      <c r="AAU324" s="161"/>
      <c r="AAV324" s="161"/>
      <c r="AAW324" s="161"/>
      <c r="AAX324" s="161"/>
      <c r="AAY324" s="161"/>
      <c r="AAZ324" s="161"/>
      <c r="ABA324" s="161"/>
      <c r="ABB324" s="161"/>
      <c r="ABC324" s="161"/>
      <c r="ABD324" s="161"/>
      <c r="ABE324" s="161"/>
      <c r="ABF324" s="161"/>
      <c r="ABG324" s="161"/>
      <c r="ABH324" s="161"/>
      <c r="ABI324" s="161"/>
      <c r="ABJ324" s="161"/>
      <c r="ABK324" s="161"/>
      <c r="ABL324" s="161"/>
      <c r="ABM324" s="161"/>
      <c r="ABN324" s="161"/>
      <c r="ABO324" s="161"/>
      <c r="ABP324" s="161"/>
      <c r="ABQ324" s="161"/>
      <c r="ABR324" s="161"/>
      <c r="ABS324" s="161"/>
      <c r="ABT324" s="161"/>
      <c r="ABU324" s="161"/>
      <c r="ABV324" s="161"/>
      <c r="ABW324" s="161"/>
      <c r="ABX324" s="161"/>
      <c r="ABY324" s="161"/>
      <c r="ABZ324" s="161"/>
      <c r="ACA324" s="161"/>
      <c r="ACB324" s="161"/>
      <c r="ACC324" s="161"/>
      <c r="ACD324" s="161"/>
      <c r="ACE324" s="161"/>
      <c r="ACF324" s="161"/>
      <c r="ACG324" s="161"/>
      <c r="ACH324" s="161"/>
      <c r="ACI324" s="161"/>
      <c r="ACJ324" s="161"/>
      <c r="ACK324" s="161"/>
      <c r="ACL324" s="161"/>
      <c r="ACM324" s="66"/>
      <c r="ACN324" s="66"/>
      <c r="ACO324" s="66"/>
      <c r="ACP324" s="66"/>
      <c r="ACQ324" s="66"/>
      <c r="ACR324" s="66"/>
      <c r="ACS324" s="66"/>
      <c r="ACT324" s="66"/>
    </row>
    <row r="325" spans="2:774" x14ac:dyDescent="0.25">
      <c r="B325" s="158">
        <v>399</v>
      </c>
      <c r="C325" s="66" t="str">
        <f>'Stove Characteristics'!C422</f>
        <v>metal vented</v>
      </c>
      <c r="D325" s="66" t="s">
        <v>2059</v>
      </c>
      <c r="E325" s="66" t="s">
        <v>2060</v>
      </c>
      <c r="F325" s="66" t="s">
        <v>1772</v>
      </c>
      <c r="G325" s="66" t="s">
        <v>490</v>
      </c>
      <c r="H325" s="126">
        <v>0.16159999999999999</v>
      </c>
      <c r="I325" s="130">
        <v>19.21</v>
      </c>
      <c r="J325" s="66" t="str">
        <f t="shared" si="2201"/>
        <v>Honeycomb Coal, Traditional, CN</v>
      </c>
      <c r="K325" s="66" t="s">
        <v>1588</v>
      </c>
      <c r="L325" s="161"/>
      <c r="M325" s="161"/>
      <c r="N325" s="161"/>
      <c r="O325" s="66" t="s">
        <v>2232</v>
      </c>
      <c r="P325" s="66" t="str">
        <f t="shared" si="2205"/>
        <v>CN</v>
      </c>
      <c r="Q325" s="66" t="s">
        <v>87</v>
      </c>
      <c r="R325" s="162">
        <v>19</v>
      </c>
      <c r="S325" s="158" t="s">
        <v>2056</v>
      </c>
      <c r="T325" s="163">
        <v>7.0199999999999999E-2</v>
      </c>
      <c r="U325" s="158" t="s">
        <v>2056</v>
      </c>
      <c r="V325" s="167"/>
      <c r="W325" s="167"/>
      <c r="X325" s="164">
        <v>824</v>
      </c>
      <c r="Y325" s="158" t="s">
        <v>2056</v>
      </c>
      <c r="Z325" s="166">
        <v>3.29E-3</v>
      </c>
      <c r="AA325" s="158" t="s">
        <v>2056</v>
      </c>
      <c r="AB325" s="167"/>
      <c r="AC325" s="167"/>
      <c r="AD325" s="167"/>
      <c r="AE325" s="167"/>
      <c r="AF325" s="166">
        <v>1.11E-4</v>
      </c>
      <c r="AG325" s="158" t="s">
        <v>2056</v>
      </c>
      <c r="AH325" s="163">
        <v>0.14199999999999999</v>
      </c>
      <c r="AI325" s="158" t="s">
        <v>2056</v>
      </c>
      <c r="AJ325" s="167"/>
      <c r="AK325" s="167"/>
      <c r="AL325" s="167"/>
      <c r="AM325" s="167"/>
      <c r="AN325" s="167"/>
      <c r="AO325" s="167"/>
      <c r="AP325" s="163">
        <v>6.0199999999999997E-2</v>
      </c>
      <c r="AQ325" s="158" t="s">
        <v>2056</v>
      </c>
      <c r="AR325" s="167"/>
      <c r="AS325" s="167"/>
      <c r="AT325" s="167"/>
      <c r="AU325" s="167"/>
      <c r="AV325" s="167"/>
      <c r="AW325" s="167"/>
      <c r="AX325" s="167"/>
      <c r="AY325" s="167"/>
      <c r="AZ325" s="167"/>
      <c r="BA325" s="167"/>
      <c r="BB325" s="167"/>
      <c r="BC325" s="167"/>
      <c r="BD325" s="167"/>
      <c r="BE325" s="167"/>
      <c r="BF325" s="167"/>
      <c r="BG325" s="167"/>
      <c r="BH325" s="167"/>
      <c r="BI325" s="167"/>
      <c r="BJ325" s="167"/>
      <c r="BK325" s="167"/>
      <c r="BL325" s="167"/>
      <c r="BM325" s="167"/>
      <c r="BN325" s="167"/>
      <c r="BO325" s="167"/>
      <c r="BP325" s="167"/>
      <c r="BQ325" s="167"/>
      <c r="BR325" s="167"/>
      <c r="BS325" s="167"/>
      <c r="BT325" s="167"/>
      <c r="BU325" s="167"/>
      <c r="BV325" s="167"/>
      <c r="BW325" s="167"/>
      <c r="BX325" s="167"/>
      <c r="BY325" s="167"/>
      <c r="BZ325" s="167"/>
      <c r="CA325" s="167"/>
      <c r="CB325" s="167"/>
      <c r="CC325" s="167"/>
      <c r="CD325" s="167"/>
      <c r="CE325" s="167"/>
      <c r="CF325" s="167"/>
      <c r="CG325" s="167"/>
      <c r="CH325" s="167"/>
      <c r="CI325" s="167"/>
      <c r="CJ325" s="167"/>
      <c r="CK325" s="167"/>
      <c r="CL325" s="167"/>
      <c r="CM325" s="167"/>
      <c r="CN325" s="167"/>
      <c r="CO325" s="167"/>
      <c r="CP325" s="167"/>
      <c r="CQ325" s="167"/>
      <c r="CR325" s="167"/>
      <c r="CS325" s="167"/>
      <c r="CT325" s="167"/>
      <c r="CU325" s="167"/>
      <c r="CV325" s="167"/>
      <c r="CW325" s="167"/>
      <c r="CX325" s="167"/>
      <c r="CY325" s="167"/>
      <c r="CZ325" s="167"/>
      <c r="DA325" s="167"/>
      <c r="DB325" s="167"/>
      <c r="DC325" s="167"/>
      <c r="DD325" s="167"/>
      <c r="DE325" s="167"/>
      <c r="DF325" s="167"/>
      <c r="DG325" s="167"/>
      <c r="DH325" s="167"/>
      <c r="DI325" s="167"/>
      <c r="DJ325" s="167"/>
      <c r="DK325" s="167"/>
      <c r="DL325" s="167"/>
      <c r="DM325" s="167"/>
      <c r="DN325" s="167"/>
      <c r="DO325" s="167"/>
      <c r="DP325" s="167"/>
      <c r="DQ325" s="167"/>
      <c r="DR325" s="167"/>
      <c r="DS325" s="167"/>
      <c r="DT325" s="167"/>
      <c r="DU325" s="167"/>
      <c r="DV325" s="167"/>
      <c r="DW325" s="167"/>
      <c r="DX325" s="167"/>
      <c r="DY325" s="167"/>
      <c r="DZ325" s="167"/>
      <c r="EA325" s="167"/>
      <c r="EB325" s="167"/>
      <c r="EC325" s="167"/>
      <c r="ED325" s="167"/>
      <c r="EE325" s="167"/>
      <c r="EF325" s="167"/>
      <c r="EG325" s="167"/>
      <c r="EH325" s="167"/>
      <c r="EI325" s="167"/>
      <c r="EJ325" s="167"/>
      <c r="EK325" s="167"/>
      <c r="EL325" s="167"/>
      <c r="EM325" s="167"/>
      <c r="EN325" s="167"/>
      <c r="EO325" s="167"/>
      <c r="EP325" s="167"/>
      <c r="EQ325" s="167"/>
      <c r="ER325" s="167"/>
      <c r="ES325" s="167"/>
      <c r="ET325" s="167"/>
      <c r="EU325" s="167"/>
      <c r="EV325" s="167"/>
      <c r="EW325" s="167"/>
      <c r="EX325" s="167"/>
      <c r="EY325" s="167"/>
      <c r="EZ325" s="167"/>
      <c r="FA325" s="167"/>
      <c r="FB325" s="167"/>
      <c r="FC325" s="167"/>
      <c r="FD325" s="167"/>
      <c r="FE325" s="167"/>
      <c r="FF325" s="167"/>
      <c r="FG325" s="167"/>
      <c r="FH325" s="167"/>
      <c r="FI325" s="167"/>
      <c r="FJ325" s="167"/>
      <c r="FK325" s="167"/>
      <c r="FL325" s="167"/>
      <c r="FM325" s="167"/>
      <c r="FN325" s="167"/>
      <c r="FO325" s="167"/>
      <c r="FP325" s="167"/>
      <c r="FQ325" s="167"/>
      <c r="FR325" s="167"/>
      <c r="FS325" s="167"/>
      <c r="FT325" s="167"/>
      <c r="FU325" s="167"/>
      <c r="FV325" s="167"/>
      <c r="FW325" s="167"/>
      <c r="FX325" s="167"/>
      <c r="FY325" s="167"/>
      <c r="FZ325" s="167"/>
      <c r="GA325" s="167"/>
      <c r="GB325" s="167"/>
      <c r="GC325" s="167"/>
      <c r="GD325" s="167"/>
      <c r="GE325" s="167"/>
      <c r="GF325" s="167"/>
      <c r="GG325" s="167"/>
      <c r="GH325" s="167"/>
      <c r="GI325" s="167"/>
      <c r="GJ325" s="167"/>
      <c r="GK325" s="167"/>
      <c r="GL325" s="167"/>
      <c r="GM325" s="167"/>
      <c r="GN325" s="167"/>
      <c r="GO325" s="167"/>
      <c r="GP325" s="167"/>
      <c r="GQ325" s="167"/>
      <c r="GR325" s="167"/>
      <c r="GS325" s="167"/>
      <c r="GT325" s="167"/>
      <c r="GU325" s="167"/>
      <c r="GV325" s="167"/>
      <c r="GW325" s="167"/>
      <c r="GX325" s="167"/>
      <c r="GY325" s="167"/>
      <c r="GZ325" s="167"/>
      <c r="HA325" s="167"/>
      <c r="HB325" s="167"/>
      <c r="HC325" s="167"/>
      <c r="HD325" s="167"/>
      <c r="HE325" s="167"/>
      <c r="HF325" s="167"/>
      <c r="HG325" s="167"/>
      <c r="HH325" s="167"/>
      <c r="HI325" s="167"/>
      <c r="HJ325" s="167"/>
      <c r="HK325" s="167"/>
      <c r="HL325" s="167"/>
      <c r="HM325" s="167"/>
      <c r="HN325" s="167"/>
      <c r="HO325" s="167"/>
      <c r="HP325" s="167"/>
      <c r="HQ325" s="167"/>
      <c r="HR325" s="167"/>
      <c r="HS325" s="167"/>
      <c r="HT325" s="167"/>
      <c r="HU325" s="167"/>
      <c r="HV325" s="167"/>
      <c r="HW325" s="167"/>
      <c r="HX325" s="167"/>
      <c r="HY325" s="167"/>
      <c r="HZ325" s="167"/>
      <c r="IA325" s="167"/>
      <c r="IB325" s="167"/>
      <c r="IC325" s="167"/>
      <c r="ID325" s="167"/>
      <c r="IE325" s="167"/>
      <c r="IF325" s="167"/>
      <c r="IG325" s="167"/>
      <c r="IH325" s="167"/>
      <c r="II325" s="167"/>
      <c r="IJ325" s="167"/>
      <c r="IK325" s="167"/>
      <c r="IL325" s="167"/>
      <c r="IM325" s="167"/>
      <c r="IN325" s="167"/>
      <c r="IO325" s="167"/>
      <c r="IP325" s="167"/>
      <c r="IQ325" s="167"/>
      <c r="IR325" s="167"/>
      <c r="IS325" s="167"/>
      <c r="IT325" s="167"/>
      <c r="IU325" s="167"/>
      <c r="IV325" s="167"/>
      <c r="IW325" s="167"/>
      <c r="IX325" s="167"/>
      <c r="IY325" s="167"/>
      <c r="IZ325" s="167"/>
      <c r="JA325" s="167"/>
      <c r="JB325" s="167"/>
      <c r="JC325" s="167"/>
      <c r="JD325" s="167"/>
      <c r="JE325" s="167"/>
      <c r="JF325" s="167"/>
      <c r="JG325" s="167"/>
      <c r="JH325" s="167"/>
      <c r="JI325" s="167"/>
      <c r="JJ325" s="167"/>
      <c r="JK325" s="167"/>
      <c r="JL325" s="167"/>
      <c r="JM325" s="167"/>
      <c r="JN325" s="167"/>
      <c r="JO325" s="167"/>
      <c r="JP325" s="167"/>
      <c r="JQ325" s="167"/>
      <c r="JR325" s="167"/>
      <c r="JS325" s="167"/>
      <c r="JT325" s="167"/>
      <c r="JU325" s="167"/>
      <c r="JV325" s="167"/>
      <c r="JW325" s="167"/>
      <c r="JX325" s="167"/>
      <c r="JY325" s="167"/>
      <c r="JZ325" s="167"/>
      <c r="KA325" s="167"/>
      <c r="KB325" s="167"/>
      <c r="KC325" s="167"/>
      <c r="KD325" s="167"/>
      <c r="KE325" s="167"/>
      <c r="KF325" s="167"/>
      <c r="KG325" s="167"/>
      <c r="KH325" s="167"/>
      <c r="KI325" s="167"/>
      <c r="KJ325" s="167"/>
      <c r="KK325" s="167"/>
      <c r="KL325" s="167"/>
      <c r="KM325" s="167"/>
      <c r="KN325" s="167"/>
      <c r="KO325" s="167"/>
      <c r="KP325" s="167"/>
      <c r="KQ325" s="167"/>
      <c r="KR325" s="167"/>
      <c r="KS325" s="167"/>
      <c r="KT325" s="167"/>
      <c r="KU325" s="167"/>
      <c r="KV325" s="167"/>
      <c r="KW325" s="167"/>
      <c r="KX325" s="167"/>
      <c r="KY325" s="167"/>
      <c r="KZ325" s="167"/>
      <c r="LA325" s="167"/>
      <c r="LB325" s="167"/>
      <c r="LC325" s="167"/>
      <c r="LD325" s="167"/>
      <c r="LE325" s="167"/>
      <c r="LF325" s="167"/>
      <c r="LG325" s="167"/>
      <c r="LH325" s="167"/>
      <c r="LI325" s="167"/>
      <c r="LJ325" s="167"/>
      <c r="LK325" s="167"/>
      <c r="LL325" s="167"/>
      <c r="LM325" s="167"/>
      <c r="LN325" s="167"/>
      <c r="LO325" s="167"/>
      <c r="LP325" s="167"/>
      <c r="LQ325" s="167"/>
      <c r="LR325" s="167"/>
      <c r="LS325" s="167"/>
      <c r="LT325" s="167"/>
      <c r="LU325" s="167"/>
      <c r="LV325" s="167"/>
      <c r="LW325" s="167"/>
      <c r="LX325" s="167"/>
      <c r="LY325" s="167"/>
      <c r="LZ325" s="167"/>
      <c r="MA325" s="167"/>
      <c r="MB325" s="167"/>
      <c r="MC325" s="167"/>
      <c r="MD325" s="167"/>
      <c r="ME325" s="167"/>
      <c r="MF325" s="167"/>
      <c r="MG325" s="167"/>
      <c r="MH325" s="167"/>
      <c r="MI325" s="167"/>
      <c r="MJ325" s="167"/>
      <c r="MK325" s="167"/>
      <c r="ML325" s="167"/>
      <c r="MM325" s="167"/>
      <c r="MN325" s="167"/>
      <c r="MO325" s="167"/>
      <c r="MP325" s="167"/>
      <c r="MQ325" s="167"/>
      <c r="MR325" s="167"/>
      <c r="MS325" s="167"/>
      <c r="MT325" s="167"/>
      <c r="MU325" s="167"/>
      <c r="MV325" s="167"/>
      <c r="MW325" s="167"/>
      <c r="MX325" s="167"/>
      <c r="MY325" s="167"/>
      <c r="MZ325" s="167"/>
      <c r="NA325" s="167"/>
      <c r="NB325" s="167"/>
      <c r="NC325" s="167"/>
      <c r="ND325" s="167"/>
      <c r="NE325" s="167"/>
      <c r="NF325" s="167"/>
      <c r="NG325" s="167"/>
      <c r="NH325" s="167"/>
      <c r="NI325" s="167"/>
      <c r="NJ325" s="167"/>
      <c r="NK325" s="167"/>
      <c r="NL325" s="167"/>
      <c r="NM325" s="167"/>
      <c r="NN325" s="167"/>
      <c r="NO325" s="167"/>
      <c r="NP325" s="167"/>
      <c r="NQ325" s="167"/>
      <c r="NR325" s="167"/>
      <c r="NS325" s="167"/>
      <c r="NT325" s="167"/>
      <c r="NU325" s="167"/>
      <c r="NV325" s="167"/>
      <c r="NW325" s="167"/>
      <c r="NX325" s="167"/>
      <c r="NY325" s="167"/>
      <c r="NZ325" s="167"/>
      <c r="OA325" s="167"/>
      <c r="OB325" s="167"/>
      <c r="OC325" s="167"/>
      <c r="OD325" s="167"/>
      <c r="OE325" s="171"/>
      <c r="OF325" s="181"/>
      <c r="OG325" s="174">
        <f t="shared" si="2227"/>
        <v>19</v>
      </c>
      <c r="OH325" s="66" t="str">
        <f t="shared" si="2217"/>
        <v>kg/GJ-del</v>
      </c>
      <c r="OI325" s="126">
        <f t="shared" si="2217"/>
        <v>7.0199999999999999E-2</v>
      </c>
      <c r="OJ325" s="66" t="str">
        <f t="shared" si="2217"/>
        <v>kg/GJ-del</v>
      </c>
      <c r="OK325" s="161"/>
      <c r="OL325" s="161"/>
      <c r="OM325" s="159">
        <f t="shared" si="2217"/>
        <v>824</v>
      </c>
      <c r="ON325" s="66" t="str">
        <f t="shared" si="2218"/>
        <v>kg/GJ-del</v>
      </c>
      <c r="OO325" s="160">
        <f t="shared" si="2219"/>
        <v>3.29E-3</v>
      </c>
      <c r="OP325" s="66" t="str">
        <f t="shared" si="2220"/>
        <v>kg/GJ-del</v>
      </c>
      <c r="OQ325" s="161"/>
      <c r="OR325" s="161"/>
      <c r="OS325" s="161"/>
      <c r="OT325" s="161"/>
      <c r="OU325" s="160">
        <f t="shared" si="2221"/>
        <v>1.11E-4</v>
      </c>
      <c r="OV325" s="66" t="str">
        <f t="shared" si="2222"/>
        <v>kg/GJ-del</v>
      </c>
      <c r="OW325" s="126">
        <f t="shared" si="2223"/>
        <v>0.14199999999999999</v>
      </c>
      <c r="OX325" s="66" t="str">
        <f t="shared" si="2224"/>
        <v>kg/GJ-del</v>
      </c>
      <c r="OY325" s="161"/>
      <c r="OZ325" s="161"/>
      <c r="PA325" s="161"/>
      <c r="PB325" s="161"/>
      <c r="PC325" s="161"/>
      <c r="PD325" s="161"/>
      <c r="PE325" s="126">
        <f t="shared" si="2225"/>
        <v>6.0199999999999997E-2</v>
      </c>
      <c r="PF325" s="66" t="str">
        <f t="shared" si="2226"/>
        <v>kg/GJ-del</v>
      </c>
      <c r="PG325" s="161"/>
      <c r="PH325" s="161"/>
      <c r="PI325" s="161"/>
      <c r="PJ325" s="161"/>
      <c r="PK325" s="161"/>
      <c r="PL325" s="161"/>
      <c r="PM325" s="161"/>
      <c r="PN325" s="161"/>
      <c r="PO325" s="161"/>
      <c r="PP325" s="161"/>
      <c r="PQ325" s="161"/>
      <c r="PR325" s="161"/>
      <c r="PS325" s="161"/>
      <c r="PT325" s="161"/>
      <c r="PU325" s="161"/>
      <c r="PV325" s="161"/>
      <c r="PW325" s="161"/>
      <c r="PX325" s="161"/>
      <c r="PY325" s="161"/>
      <c r="PZ325" s="161"/>
      <c r="QA325" s="161"/>
      <c r="QB325" s="161"/>
      <c r="QC325" s="161"/>
      <c r="QD325" s="161"/>
      <c r="QE325" s="161"/>
      <c r="QF325" s="161"/>
      <c r="QG325" s="161"/>
      <c r="QH325" s="161"/>
      <c r="QI325" s="161"/>
      <c r="QJ325" s="161"/>
      <c r="QK325" s="161"/>
      <c r="QL325" s="161"/>
      <c r="QM325" s="161"/>
      <c r="QN325" s="161"/>
      <c r="QO325" s="161"/>
      <c r="QP325" s="161"/>
      <c r="QQ325" s="161"/>
      <c r="QR325" s="161"/>
      <c r="QS325" s="161"/>
      <c r="QT325" s="161"/>
      <c r="QU325" s="161"/>
      <c r="QV325" s="161"/>
      <c r="QW325" s="161"/>
      <c r="QX325" s="161"/>
      <c r="QY325" s="161"/>
      <c r="QZ325" s="161"/>
      <c r="RA325" s="161"/>
      <c r="RB325" s="161"/>
      <c r="RC325" s="161"/>
      <c r="RD325" s="161"/>
      <c r="RE325" s="161"/>
      <c r="RF325" s="161"/>
      <c r="RG325" s="161"/>
      <c r="RH325" s="161"/>
      <c r="RI325" s="161"/>
      <c r="RJ325" s="161"/>
      <c r="RK325" s="161"/>
      <c r="RL325" s="161"/>
      <c r="RM325" s="161"/>
      <c r="RN325" s="161"/>
      <c r="RO325" s="161"/>
      <c r="RP325" s="161"/>
      <c r="RQ325" s="161"/>
      <c r="RR325" s="161"/>
      <c r="RS325" s="161"/>
      <c r="RT325" s="161"/>
      <c r="RU325" s="161"/>
      <c r="RV325" s="161"/>
      <c r="RW325" s="161"/>
      <c r="RX325" s="161"/>
      <c r="RY325" s="161"/>
      <c r="RZ325" s="161"/>
      <c r="SA325" s="161"/>
      <c r="SB325" s="161"/>
      <c r="SC325" s="161"/>
      <c r="SD325" s="161"/>
      <c r="SE325" s="161"/>
      <c r="SF325" s="161"/>
      <c r="SG325" s="161"/>
      <c r="SH325" s="161"/>
      <c r="SI325" s="161"/>
      <c r="SJ325" s="161"/>
      <c r="SK325" s="161"/>
      <c r="SL325" s="161"/>
      <c r="SM325" s="161"/>
      <c r="SN325" s="161"/>
      <c r="SO325" s="161"/>
      <c r="SP325" s="161"/>
      <c r="SQ325" s="161"/>
      <c r="SR325" s="161"/>
      <c r="SS325" s="161"/>
      <c r="ST325" s="161"/>
      <c r="SU325" s="161"/>
      <c r="SV325" s="161"/>
      <c r="SW325" s="161"/>
      <c r="SX325" s="161"/>
      <c r="SY325" s="161"/>
      <c r="SZ325" s="161"/>
      <c r="TA325" s="161"/>
      <c r="TB325" s="161"/>
      <c r="TC325" s="161"/>
      <c r="TD325" s="161"/>
      <c r="TE325" s="161"/>
      <c r="TF325" s="161"/>
      <c r="TG325" s="161"/>
      <c r="TH325" s="161"/>
      <c r="TI325" s="161"/>
      <c r="TJ325" s="161"/>
      <c r="TK325" s="161"/>
      <c r="TL325" s="161"/>
      <c r="TM325" s="161"/>
      <c r="TN325" s="161"/>
      <c r="TO325" s="161"/>
      <c r="TP325" s="161"/>
      <c r="TQ325" s="161"/>
      <c r="TR325" s="161"/>
      <c r="TS325" s="161"/>
      <c r="TT325" s="161"/>
      <c r="TU325" s="161"/>
      <c r="TV325" s="161"/>
      <c r="TW325" s="161"/>
      <c r="TX325" s="161"/>
      <c r="TY325" s="161"/>
      <c r="TZ325" s="161"/>
      <c r="UA325" s="161"/>
      <c r="UB325" s="161"/>
      <c r="UC325" s="161"/>
      <c r="UD325" s="161"/>
      <c r="UE325" s="161"/>
      <c r="UF325" s="161"/>
      <c r="UG325" s="161"/>
      <c r="UH325" s="161"/>
      <c r="UI325" s="161"/>
      <c r="UJ325" s="161"/>
      <c r="UK325" s="161"/>
      <c r="UL325" s="161"/>
      <c r="UM325" s="161"/>
      <c r="UN325" s="161"/>
      <c r="UO325" s="161"/>
      <c r="UP325" s="161"/>
      <c r="UQ325" s="161"/>
      <c r="UR325" s="161"/>
      <c r="US325" s="161"/>
      <c r="UT325" s="161"/>
      <c r="UU325" s="161"/>
      <c r="UV325" s="161"/>
      <c r="UW325" s="161"/>
      <c r="UX325" s="161"/>
      <c r="UY325" s="161"/>
      <c r="UZ325" s="161"/>
      <c r="VA325" s="161"/>
      <c r="VB325" s="161"/>
      <c r="VC325" s="161"/>
      <c r="VD325" s="161"/>
      <c r="VE325" s="161"/>
      <c r="VF325" s="161"/>
      <c r="VG325" s="161"/>
      <c r="VH325" s="161"/>
      <c r="VI325" s="161"/>
      <c r="VJ325" s="161"/>
      <c r="VK325" s="161"/>
      <c r="VL325" s="161"/>
      <c r="VM325" s="161"/>
      <c r="VN325" s="161"/>
      <c r="VO325" s="161"/>
      <c r="VP325" s="161"/>
      <c r="VQ325" s="161"/>
      <c r="VR325" s="161"/>
      <c r="VS325" s="161"/>
      <c r="VT325" s="161"/>
      <c r="VU325" s="161"/>
      <c r="VV325" s="161"/>
      <c r="VW325" s="161"/>
      <c r="VX325" s="161"/>
      <c r="VY325" s="161"/>
      <c r="VZ325" s="161"/>
      <c r="WA325" s="161"/>
      <c r="WB325" s="161"/>
      <c r="WC325" s="161"/>
      <c r="WD325" s="161"/>
      <c r="WE325" s="161"/>
      <c r="WF325" s="161"/>
      <c r="WG325" s="161"/>
      <c r="WH325" s="161"/>
      <c r="WI325" s="161"/>
      <c r="WJ325" s="161"/>
      <c r="WK325" s="161"/>
      <c r="WL325" s="161"/>
      <c r="WM325" s="161"/>
      <c r="WN325" s="161"/>
      <c r="WO325" s="161"/>
      <c r="WP325" s="161"/>
      <c r="WQ325" s="161"/>
      <c r="WR325" s="161"/>
      <c r="WS325" s="161"/>
      <c r="WT325" s="161"/>
      <c r="WU325" s="161"/>
      <c r="WV325" s="161"/>
      <c r="WW325" s="161"/>
      <c r="WX325" s="161"/>
      <c r="WY325" s="161"/>
      <c r="WZ325" s="161"/>
      <c r="XA325" s="161"/>
      <c r="XB325" s="161"/>
      <c r="XC325" s="161"/>
      <c r="XD325" s="161"/>
      <c r="XE325" s="161"/>
      <c r="XF325" s="161"/>
      <c r="XG325" s="161"/>
      <c r="XH325" s="161"/>
      <c r="XI325" s="161"/>
      <c r="XJ325" s="161"/>
      <c r="XK325" s="161"/>
      <c r="XL325" s="161"/>
      <c r="XM325" s="161"/>
      <c r="XN325" s="161"/>
      <c r="XO325" s="161"/>
      <c r="XP325" s="161"/>
      <c r="XQ325" s="161"/>
      <c r="XR325" s="161"/>
      <c r="XS325" s="161"/>
      <c r="XT325" s="161"/>
      <c r="XU325" s="161"/>
      <c r="XV325" s="161"/>
      <c r="XW325" s="161"/>
      <c r="XX325" s="161"/>
      <c r="XY325" s="161"/>
      <c r="XZ325" s="161"/>
      <c r="YA325" s="161"/>
      <c r="YB325" s="161"/>
      <c r="YC325" s="161"/>
      <c r="YD325" s="161"/>
      <c r="YE325" s="161"/>
      <c r="YF325" s="161"/>
      <c r="YG325" s="161"/>
      <c r="YH325" s="161"/>
      <c r="YI325" s="161"/>
      <c r="YJ325" s="161"/>
      <c r="YK325" s="161"/>
      <c r="YL325" s="161"/>
      <c r="YM325" s="161"/>
      <c r="YN325" s="161"/>
      <c r="YO325" s="161"/>
      <c r="YP325" s="161"/>
      <c r="YQ325" s="161"/>
      <c r="YR325" s="161"/>
      <c r="YS325" s="161"/>
      <c r="YT325" s="161"/>
      <c r="YU325" s="161"/>
      <c r="YV325" s="161"/>
      <c r="YW325" s="161"/>
      <c r="YX325" s="161"/>
      <c r="YY325" s="161"/>
      <c r="YZ325" s="161"/>
      <c r="ZA325" s="161"/>
      <c r="ZB325" s="161"/>
      <c r="ZC325" s="161"/>
      <c r="ZD325" s="161"/>
      <c r="ZE325" s="161"/>
      <c r="ZF325" s="161"/>
      <c r="ZG325" s="161"/>
      <c r="ZH325" s="161"/>
      <c r="ZI325" s="161"/>
      <c r="ZJ325" s="161"/>
      <c r="ZK325" s="161"/>
      <c r="ZL325" s="161"/>
      <c r="ZM325" s="161"/>
      <c r="ZN325" s="161"/>
      <c r="ZO325" s="161"/>
      <c r="ZP325" s="161"/>
      <c r="ZQ325" s="161"/>
      <c r="ZR325" s="161"/>
      <c r="ZS325" s="161"/>
      <c r="ZT325" s="161"/>
      <c r="ZU325" s="161"/>
      <c r="ZV325" s="161"/>
      <c r="ZW325" s="161"/>
      <c r="ZX325" s="161"/>
      <c r="ZY325" s="161"/>
      <c r="ZZ325" s="161"/>
      <c r="AAA325" s="161"/>
      <c r="AAB325" s="161"/>
      <c r="AAC325" s="161"/>
      <c r="AAD325" s="161"/>
      <c r="AAE325" s="161"/>
      <c r="AAF325" s="161"/>
      <c r="AAG325" s="161"/>
      <c r="AAH325" s="161"/>
      <c r="AAI325" s="161"/>
      <c r="AAJ325" s="161"/>
      <c r="AAK325" s="161"/>
      <c r="AAL325" s="161"/>
      <c r="AAM325" s="161"/>
      <c r="AAN325" s="161"/>
      <c r="AAO325" s="161"/>
      <c r="AAP325" s="161"/>
      <c r="AAQ325" s="161"/>
      <c r="AAR325" s="161"/>
      <c r="AAS325" s="161"/>
      <c r="AAT325" s="161"/>
      <c r="AAU325" s="161"/>
      <c r="AAV325" s="161"/>
      <c r="AAW325" s="161"/>
      <c r="AAX325" s="161"/>
      <c r="AAY325" s="161"/>
      <c r="AAZ325" s="161"/>
      <c r="ABA325" s="161"/>
      <c r="ABB325" s="161"/>
      <c r="ABC325" s="161"/>
      <c r="ABD325" s="161"/>
      <c r="ABE325" s="161"/>
      <c r="ABF325" s="161"/>
      <c r="ABG325" s="161"/>
      <c r="ABH325" s="161"/>
      <c r="ABI325" s="161"/>
      <c r="ABJ325" s="161"/>
      <c r="ABK325" s="161"/>
      <c r="ABL325" s="161"/>
      <c r="ABM325" s="161"/>
      <c r="ABN325" s="161"/>
      <c r="ABO325" s="161"/>
      <c r="ABP325" s="161"/>
      <c r="ABQ325" s="161"/>
      <c r="ABR325" s="161"/>
      <c r="ABS325" s="161"/>
      <c r="ABT325" s="161"/>
      <c r="ABU325" s="161"/>
      <c r="ABV325" s="161"/>
      <c r="ABW325" s="161"/>
      <c r="ABX325" s="161"/>
      <c r="ABY325" s="161"/>
      <c r="ABZ325" s="161"/>
      <c r="ACA325" s="161"/>
      <c r="ACB325" s="161"/>
      <c r="ACC325" s="161"/>
      <c r="ACD325" s="161"/>
      <c r="ACE325" s="161"/>
      <c r="ACF325" s="161"/>
      <c r="ACG325" s="161"/>
      <c r="ACH325" s="161"/>
      <c r="ACI325" s="161"/>
      <c r="ACJ325" s="161"/>
      <c r="ACK325" s="161"/>
      <c r="ACL325" s="161"/>
      <c r="ACM325" s="66"/>
      <c r="ACN325" s="66"/>
      <c r="ACO325" s="66"/>
      <c r="ACP325" s="66"/>
      <c r="ACQ325" s="66"/>
      <c r="ACR325" s="66"/>
      <c r="ACS325" s="66"/>
      <c r="ACT325" s="66"/>
    </row>
    <row r="326" spans="2:774" ht="15.75" customHeight="1" x14ac:dyDescent="0.25">
      <c r="B326" s="66">
        <v>31</v>
      </c>
      <c r="C326" s="66" t="s">
        <v>132</v>
      </c>
      <c r="D326" s="66" t="s">
        <v>132</v>
      </c>
      <c r="E326" s="156" t="s">
        <v>132</v>
      </c>
      <c r="F326" s="66" t="s">
        <v>1336</v>
      </c>
      <c r="G326" s="66" t="s">
        <v>1567</v>
      </c>
      <c r="H326" s="126">
        <v>0.53</v>
      </c>
      <c r="I326" s="130">
        <f>'Heating Values'!$D$11</f>
        <v>26.95</v>
      </c>
      <c r="J326" s="66" t="str">
        <f t="shared" si="2201"/>
        <v>Ethanol, Modern, IN</v>
      </c>
      <c r="K326" s="161"/>
      <c r="L326" s="161"/>
      <c r="M326" s="161"/>
      <c r="N326" s="161"/>
      <c r="O326" s="66" t="s">
        <v>133</v>
      </c>
      <c r="P326" s="66" t="str">
        <f>IF(Q326="China", "CN", IF(Q326="India", "IN", "GLO"))</f>
        <v>IN</v>
      </c>
      <c r="Q326" s="66" t="s">
        <v>2</v>
      </c>
      <c r="R326" s="165">
        <v>1.29</v>
      </c>
      <c r="S326" s="158" t="s">
        <v>2064</v>
      </c>
      <c r="T326" s="158" t="s">
        <v>128</v>
      </c>
      <c r="U326" s="158" t="s">
        <v>128</v>
      </c>
      <c r="V326" s="158" t="s">
        <v>128</v>
      </c>
      <c r="W326" s="158" t="s">
        <v>128</v>
      </c>
      <c r="X326" s="162">
        <v>63</v>
      </c>
      <c r="Y326" s="158" t="s">
        <v>2064</v>
      </c>
      <c r="Z326" s="163">
        <v>0.04</v>
      </c>
      <c r="AA326" s="158" t="s">
        <v>2064</v>
      </c>
      <c r="AB326" s="158" t="s">
        <v>128</v>
      </c>
      <c r="AC326" s="158" t="s">
        <v>128</v>
      </c>
      <c r="AD326" s="158" t="s">
        <v>128</v>
      </c>
      <c r="AE326" s="158" t="s">
        <v>128</v>
      </c>
      <c r="AF326" s="158" t="s">
        <v>128</v>
      </c>
      <c r="AG326" s="158" t="s">
        <v>128</v>
      </c>
      <c r="AH326" s="158" t="s">
        <v>128</v>
      </c>
      <c r="AI326" s="158" t="s">
        <v>128</v>
      </c>
      <c r="AJ326" s="158" t="s">
        <v>128</v>
      </c>
      <c r="AK326" s="158" t="s">
        <v>128</v>
      </c>
      <c r="AL326" s="158" t="s">
        <v>128</v>
      </c>
      <c r="AM326" s="158" t="s">
        <v>128</v>
      </c>
      <c r="AN326" s="158" t="s">
        <v>128</v>
      </c>
      <c r="AO326" s="158" t="s">
        <v>128</v>
      </c>
      <c r="AP326" s="158" t="s">
        <v>128</v>
      </c>
      <c r="AQ326" s="158" t="s">
        <v>128</v>
      </c>
      <c r="AR326" s="158" t="s">
        <v>128</v>
      </c>
      <c r="AS326" s="158" t="s">
        <v>128</v>
      </c>
      <c r="AT326" s="158" t="s">
        <v>128</v>
      </c>
      <c r="AU326" s="158" t="s">
        <v>128</v>
      </c>
      <c r="AV326" s="158" t="s">
        <v>128</v>
      </c>
      <c r="AW326" s="158" t="s">
        <v>128</v>
      </c>
      <c r="AX326" s="158" t="s">
        <v>128</v>
      </c>
      <c r="AY326" s="158" t="s">
        <v>128</v>
      </c>
      <c r="AZ326" s="158" t="s">
        <v>128</v>
      </c>
      <c r="BA326" s="158" t="s">
        <v>128</v>
      </c>
      <c r="BB326" s="158" t="s">
        <v>128</v>
      </c>
      <c r="BC326" s="158" t="s">
        <v>128</v>
      </c>
      <c r="BD326" s="158" t="s">
        <v>128</v>
      </c>
      <c r="BE326" s="158" t="s">
        <v>128</v>
      </c>
      <c r="BF326" s="158" t="s">
        <v>128</v>
      </c>
      <c r="BG326" s="158" t="s">
        <v>128</v>
      </c>
      <c r="BH326" s="158" t="s">
        <v>128</v>
      </c>
      <c r="BI326" s="158" t="s">
        <v>128</v>
      </c>
      <c r="BJ326" s="158" t="s">
        <v>128</v>
      </c>
      <c r="BK326" s="158" t="s">
        <v>128</v>
      </c>
      <c r="BL326" s="158" t="s">
        <v>128</v>
      </c>
      <c r="BM326" s="158" t="s">
        <v>128</v>
      </c>
      <c r="BN326" s="158" t="s">
        <v>128</v>
      </c>
      <c r="BO326" s="158" t="s">
        <v>128</v>
      </c>
      <c r="BP326" s="158" t="s">
        <v>128</v>
      </c>
      <c r="BQ326" s="158" t="s">
        <v>128</v>
      </c>
      <c r="BR326" s="158" t="s">
        <v>128</v>
      </c>
      <c r="BS326" s="158" t="s">
        <v>128</v>
      </c>
      <c r="BT326" s="158" t="s">
        <v>128</v>
      </c>
      <c r="BU326" s="158" t="s">
        <v>128</v>
      </c>
      <c r="BV326" s="158" t="s">
        <v>128</v>
      </c>
      <c r="BW326" s="158" t="s">
        <v>128</v>
      </c>
      <c r="BX326" s="158" t="s">
        <v>128</v>
      </c>
      <c r="BY326" s="158" t="s">
        <v>128</v>
      </c>
      <c r="BZ326" s="158" t="s">
        <v>128</v>
      </c>
      <c r="CA326" s="158" t="s">
        <v>128</v>
      </c>
      <c r="CB326" s="158" t="s">
        <v>128</v>
      </c>
      <c r="CC326" s="158" t="s">
        <v>128</v>
      </c>
      <c r="CD326" s="158" t="s">
        <v>128</v>
      </c>
      <c r="CE326" s="158" t="s">
        <v>128</v>
      </c>
      <c r="CF326" s="158" t="s">
        <v>128</v>
      </c>
      <c r="CG326" s="158" t="s">
        <v>128</v>
      </c>
      <c r="CH326" s="158" t="s">
        <v>128</v>
      </c>
      <c r="CI326" s="158" t="s">
        <v>128</v>
      </c>
      <c r="CJ326" s="158" t="s">
        <v>128</v>
      </c>
      <c r="CK326" s="158" t="s">
        <v>128</v>
      </c>
      <c r="CL326" s="158" t="s">
        <v>128</v>
      </c>
      <c r="CM326" s="158" t="s">
        <v>128</v>
      </c>
      <c r="CN326" s="158" t="s">
        <v>128</v>
      </c>
      <c r="CO326" s="158" t="s">
        <v>128</v>
      </c>
      <c r="CP326" s="158" t="s">
        <v>128</v>
      </c>
      <c r="CQ326" s="158" t="s">
        <v>128</v>
      </c>
      <c r="CR326" s="158" t="s">
        <v>128</v>
      </c>
      <c r="CS326" s="158" t="s">
        <v>128</v>
      </c>
      <c r="CT326" s="158" t="s">
        <v>128</v>
      </c>
      <c r="CU326" s="158" t="s">
        <v>128</v>
      </c>
      <c r="CV326" s="158" t="s">
        <v>128</v>
      </c>
      <c r="CW326" s="158" t="s">
        <v>128</v>
      </c>
      <c r="CX326" s="158" t="s">
        <v>128</v>
      </c>
      <c r="CY326" s="158" t="s">
        <v>128</v>
      </c>
      <c r="CZ326" s="158" t="s">
        <v>128</v>
      </c>
      <c r="DA326" s="158" t="s">
        <v>128</v>
      </c>
      <c r="DB326" s="158" t="s">
        <v>128</v>
      </c>
      <c r="DC326" s="158" t="s">
        <v>128</v>
      </c>
      <c r="DD326" s="158" t="s">
        <v>128</v>
      </c>
      <c r="DE326" s="158" t="s">
        <v>128</v>
      </c>
      <c r="DF326" s="158" t="s">
        <v>128</v>
      </c>
      <c r="DG326" s="158" t="s">
        <v>128</v>
      </c>
      <c r="DH326" s="158" t="s">
        <v>128</v>
      </c>
      <c r="DI326" s="158" t="s">
        <v>128</v>
      </c>
      <c r="DJ326" s="158" t="s">
        <v>128</v>
      </c>
      <c r="DK326" s="158" t="s">
        <v>128</v>
      </c>
      <c r="DL326" s="158" t="s">
        <v>128</v>
      </c>
      <c r="DM326" s="158" t="s">
        <v>128</v>
      </c>
      <c r="DN326" s="158" t="s">
        <v>128</v>
      </c>
      <c r="DO326" s="158" t="s">
        <v>128</v>
      </c>
      <c r="DP326" s="158" t="s">
        <v>128</v>
      </c>
      <c r="DQ326" s="158" t="s">
        <v>128</v>
      </c>
      <c r="DR326" s="158" t="s">
        <v>128</v>
      </c>
      <c r="DS326" s="158" t="s">
        <v>128</v>
      </c>
      <c r="DT326" s="158" t="s">
        <v>128</v>
      </c>
      <c r="DU326" s="158" t="s">
        <v>128</v>
      </c>
      <c r="DV326" s="158" t="s">
        <v>128</v>
      </c>
      <c r="DW326" s="158" t="s">
        <v>128</v>
      </c>
      <c r="DX326" s="158" t="s">
        <v>128</v>
      </c>
      <c r="DY326" s="158" t="s">
        <v>128</v>
      </c>
      <c r="DZ326" s="158" t="s">
        <v>128</v>
      </c>
      <c r="EA326" s="158" t="s">
        <v>128</v>
      </c>
      <c r="EB326" s="158" t="s">
        <v>128</v>
      </c>
      <c r="EC326" s="158" t="s">
        <v>128</v>
      </c>
      <c r="ED326" s="158" t="s">
        <v>128</v>
      </c>
      <c r="EE326" s="158" t="s">
        <v>128</v>
      </c>
      <c r="EF326" s="158" t="s">
        <v>128</v>
      </c>
      <c r="EG326" s="158" t="s">
        <v>128</v>
      </c>
      <c r="EH326" s="158" t="s">
        <v>128</v>
      </c>
      <c r="EI326" s="158" t="s">
        <v>128</v>
      </c>
      <c r="EJ326" s="158" t="s">
        <v>128</v>
      </c>
      <c r="EK326" s="158" t="s">
        <v>128</v>
      </c>
      <c r="EL326" s="158" t="s">
        <v>128</v>
      </c>
      <c r="EM326" s="158" t="s">
        <v>128</v>
      </c>
      <c r="EN326" s="158" t="s">
        <v>128</v>
      </c>
      <c r="EO326" s="158" t="s">
        <v>128</v>
      </c>
      <c r="EP326" s="158" t="s">
        <v>128</v>
      </c>
      <c r="EQ326" s="158" t="s">
        <v>128</v>
      </c>
      <c r="ER326" s="158" t="s">
        <v>128</v>
      </c>
      <c r="ES326" s="158" t="s">
        <v>128</v>
      </c>
      <c r="ET326" s="158" t="s">
        <v>128</v>
      </c>
      <c r="EU326" s="158" t="s">
        <v>128</v>
      </c>
      <c r="EV326" s="158" t="s">
        <v>128</v>
      </c>
      <c r="EW326" s="158" t="s">
        <v>128</v>
      </c>
      <c r="EX326" s="158" t="s">
        <v>128</v>
      </c>
      <c r="EY326" s="158" t="s">
        <v>128</v>
      </c>
      <c r="EZ326" s="158" t="s">
        <v>128</v>
      </c>
      <c r="FA326" s="158" t="s">
        <v>128</v>
      </c>
      <c r="FB326" s="158" t="s">
        <v>128</v>
      </c>
      <c r="FC326" s="158" t="s">
        <v>128</v>
      </c>
      <c r="FD326" s="158" t="s">
        <v>128</v>
      </c>
      <c r="FE326" s="158" t="s">
        <v>128</v>
      </c>
      <c r="FF326" s="158" t="s">
        <v>128</v>
      </c>
      <c r="FG326" s="158" t="s">
        <v>128</v>
      </c>
      <c r="FH326" s="158" t="s">
        <v>128</v>
      </c>
      <c r="FI326" s="158" t="s">
        <v>128</v>
      </c>
      <c r="FJ326" s="158" t="s">
        <v>128</v>
      </c>
      <c r="FK326" s="158" t="s">
        <v>128</v>
      </c>
      <c r="FL326" s="158" t="s">
        <v>128</v>
      </c>
      <c r="FM326" s="158" t="s">
        <v>128</v>
      </c>
      <c r="FN326" s="158" t="s">
        <v>128</v>
      </c>
      <c r="FO326" s="158" t="s">
        <v>128</v>
      </c>
      <c r="FP326" s="158" t="s">
        <v>128</v>
      </c>
      <c r="FQ326" s="158" t="s">
        <v>128</v>
      </c>
      <c r="FR326" s="158" t="s">
        <v>128</v>
      </c>
      <c r="FS326" s="158" t="s">
        <v>128</v>
      </c>
      <c r="FT326" s="158" t="s">
        <v>128</v>
      </c>
      <c r="FU326" s="158" t="s">
        <v>128</v>
      </c>
      <c r="FV326" s="158" t="s">
        <v>128</v>
      </c>
      <c r="FW326" s="158" t="s">
        <v>128</v>
      </c>
      <c r="FX326" s="158" t="s">
        <v>128</v>
      </c>
      <c r="FY326" s="158" t="s">
        <v>128</v>
      </c>
      <c r="FZ326" s="158" t="s">
        <v>128</v>
      </c>
      <c r="GA326" s="158" t="s">
        <v>128</v>
      </c>
      <c r="GB326" s="158" t="s">
        <v>128</v>
      </c>
      <c r="GC326" s="158" t="s">
        <v>128</v>
      </c>
      <c r="GD326" s="158" t="s">
        <v>128</v>
      </c>
      <c r="GE326" s="158" t="s">
        <v>128</v>
      </c>
      <c r="GF326" s="158" t="s">
        <v>128</v>
      </c>
      <c r="GG326" s="158" t="s">
        <v>128</v>
      </c>
      <c r="GH326" s="158" t="s">
        <v>128</v>
      </c>
      <c r="GI326" s="158" t="s">
        <v>128</v>
      </c>
      <c r="GJ326" s="158" t="s">
        <v>128</v>
      </c>
      <c r="GK326" s="158" t="s">
        <v>128</v>
      </c>
      <c r="GL326" s="158" t="s">
        <v>128</v>
      </c>
      <c r="GM326" s="158" t="s">
        <v>128</v>
      </c>
      <c r="GN326" s="158" t="s">
        <v>128</v>
      </c>
      <c r="GO326" s="158" t="s">
        <v>128</v>
      </c>
      <c r="GP326" s="158" t="s">
        <v>128</v>
      </c>
      <c r="GQ326" s="158" t="s">
        <v>128</v>
      </c>
      <c r="GR326" s="158" t="s">
        <v>128</v>
      </c>
      <c r="GS326" s="158" t="s">
        <v>128</v>
      </c>
      <c r="GT326" s="158" t="s">
        <v>128</v>
      </c>
      <c r="GU326" s="158" t="s">
        <v>128</v>
      </c>
      <c r="GV326" s="158" t="s">
        <v>128</v>
      </c>
      <c r="GW326" s="158" t="s">
        <v>128</v>
      </c>
      <c r="GX326" s="158" t="s">
        <v>128</v>
      </c>
      <c r="GY326" s="158" t="s">
        <v>128</v>
      </c>
      <c r="GZ326" s="158" t="s">
        <v>128</v>
      </c>
      <c r="HA326" s="158" t="s">
        <v>128</v>
      </c>
      <c r="HB326" s="158" t="s">
        <v>128</v>
      </c>
      <c r="HC326" s="158" t="s">
        <v>128</v>
      </c>
      <c r="HD326" s="158" t="s">
        <v>128</v>
      </c>
      <c r="HE326" s="158" t="s">
        <v>128</v>
      </c>
      <c r="HF326" s="158" t="s">
        <v>128</v>
      </c>
      <c r="HG326" s="158" t="s">
        <v>128</v>
      </c>
      <c r="HH326" s="158" t="s">
        <v>128</v>
      </c>
      <c r="HI326" s="158" t="s">
        <v>128</v>
      </c>
      <c r="HJ326" s="158" t="s">
        <v>128</v>
      </c>
      <c r="HK326" s="158" t="s">
        <v>128</v>
      </c>
      <c r="HL326" s="158" t="s">
        <v>128</v>
      </c>
      <c r="HM326" s="158" t="s">
        <v>128</v>
      </c>
      <c r="HN326" s="158" t="s">
        <v>128</v>
      </c>
      <c r="HO326" s="158" t="s">
        <v>128</v>
      </c>
      <c r="HP326" s="158" t="s">
        <v>128</v>
      </c>
      <c r="HQ326" s="158" t="s">
        <v>128</v>
      </c>
      <c r="HR326" s="158" t="s">
        <v>128</v>
      </c>
      <c r="HS326" s="158" t="s">
        <v>128</v>
      </c>
      <c r="HT326" s="158" t="s">
        <v>128</v>
      </c>
      <c r="HU326" s="158" t="s">
        <v>128</v>
      </c>
      <c r="HV326" s="158" t="s">
        <v>128</v>
      </c>
      <c r="HW326" s="158" t="s">
        <v>128</v>
      </c>
      <c r="HX326" s="158" t="s">
        <v>128</v>
      </c>
      <c r="HY326" s="158" t="s">
        <v>128</v>
      </c>
      <c r="HZ326" s="158" t="s">
        <v>128</v>
      </c>
      <c r="IA326" s="158" t="s">
        <v>128</v>
      </c>
      <c r="IB326" s="158" t="s">
        <v>128</v>
      </c>
      <c r="IC326" s="158" t="s">
        <v>128</v>
      </c>
      <c r="ID326" s="158" t="s">
        <v>128</v>
      </c>
      <c r="IE326" s="158" t="s">
        <v>128</v>
      </c>
      <c r="IF326" s="158" t="s">
        <v>128</v>
      </c>
      <c r="IG326" s="158" t="s">
        <v>128</v>
      </c>
      <c r="IH326" s="158" t="s">
        <v>128</v>
      </c>
      <c r="II326" s="158" t="s">
        <v>128</v>
      </c>
      <c r="IJ326" s="158" t="s">
        <v>128</v>
      </c>
      <c r="IK326" s="158" t="s">
        <v>128</v>
      </c>
      <c r="IL326" s="158" t="s">
        <v>128</v>
      </c>
      <c r="IM326" s="158" t="s">
        <v>128</v>
      </c>
      <c r="IN326" s="158" t="s">
        <v>128</v>
      </c>
      <c r="IO326" s="158" t="s">
        <v>128</v>
      </c>
      <c r="IP326" s="158" t="s">
        <v>128</v>
      </c>
      <c r="IQ326" s="158" t="s">
        <v>128</v>
      </c>
      <c r="IR326" s="158" t="s">
        <v>128</v>
      </c>
      <c r="IS326" s="158" t="s">
        <v>128</v>
      </c>
      <c r="IT326" s="158" t="s">
        <v>128</v>
      </c>
      <c r="IU326" s="158" t="s">
        <v>128</v>
      </c>
      <c r="IV326" s="158" t="s">
        <v>128</v>
      </c>
      <c r="IW326" s="158" t="s">
        <v>128</v>
      </c>
      <c r="IX326" s="158" t="s">
        <v>128</v>
      </c>
      <c r="IY326" s="158" t="s">
        <v>128</v>
      </c>
      <c r="IZ326" s="158" t="s">
        <v>128</v>
      </c>
      <c r="JA326" s="158" t="s">
        <v>128</v>
      </c>
      <c r="JB326" s="158" t="s">
        <v>128</v>
      </c>
      <c r="JC326" s="158" t="s">
        <v>128</v>
      </c>
      <c r="JD326" s="158" t="s">
        <v>128</v>
      </c>
      <c r="JE326" s="158" t="s">
        <v>128</v>
      </c>
      <c r="JF326" s="158" t="s">
        <v>128</v>
      </c>
      <c r="JG326" s="158" t="s">
        <v>128</v>
      </c>
      <c r="JH326" s="158" t="s">
        <v>128</v>
      </c>
      <c r="JI326" s="158" t="s">
        <v>128</v>
      </c>
      <c r="JJ326" s="158" t="s">
        <v>128</v>
      </c>
      <c r="JK326" s="158" t="s">
        <v>128</v>
      </c>
      <c r="JL326" s="158" t="s">
        <v>128</v>
      </c>
      <c r="JM326" s="158" t="s">
        <v>128</v>
      </c>
      <c r="JN326" s="158" t="s">
        <v>128</v>
      </c>
      <c r="JO326" s="158" t="s">
        <v>128</v>
      </c>
      <c r="JP326" s="158" t="s">
        <v>128</v>
      </c>
      <c r="JQ326" s="158" t="s">
        <v>128</v>
      </c>
      <c r="JR326" s="158" t="s">
        <v>128</v>
      </c>
      <c r="JS326" s="158" t="s">
        <v>128</v>
      </c>
      <c r="JT326" s="158" t="s">
        <v>128</v>
      </c>
      <c r="JU326" s="158" t="s">
        <v>128</v>
      </c>
      <c r="JV326" s="158" t="s">
        <v>128</v>
      </c>
      <c r="JW326" s="158" t="s">
        <v>128</v>
      </c>
      <c r="JX326" s="158" t="s">
        <v>128</v>
      </c>
      <c r="JY326" s="158" t="s">
        <v>128</v>
      </c>
      <c r="JZ326" s="158" t="s">
        <v>128</v>
      </c>
      <c r="KA326" s="158" t="s">
        <v>128</v>
      </c>
      <c r="KB326" s="158" t="s">
        <v>128</v>
      </c>
      <c r="KC326" s="158" t="s">
        <v>128</v>
      </c>
      <c r="KD326" s="158" t="s">
        <v>128</v>
      </c>
      <c r="KE326" s="158" t="s">
        <v>128</v>
      </c>
      <c r="KF326" s="158" t="s">
        <v>128</v>
      </c>
      <c r="KG326" s="158" t="s">
        <v>128</v>
      </c>
      <c r="KH326" s="158" t="s">
        <v>128</v>
      </c>
      <c r="KI326" s="158" t="s">
        <v>128</v>
      </c>
      <c r="KJ326" s="158" t="s">
        <v>128</v>
      </c>
      <c r="KK326" s="158" t="s">
        <v>128</v>
      </c>
      <c r="KL326" s="158" t="s">
        <v>128</v>
      </c>
      <c r="KM326" s="158" t="s">
        <v>128</v>
      </c>
      <c r="KN326" s="158" t="s">
        <v>128</v>
      </c>
      <c r="KO326" s="158" t="s">
        <v>128</v>
      </c>
      <c r="KP326" s="158" t="s">
        <v>128</v>
      </c>
      <c r="KQ326" s="158" t="s">
        <v>128</v>
      </c>
      <c r="KR326" s="158" t="s">
        <v>128</v>
      </c>
      <c r="KS326" s="158" t="s">
        <v>128</v>
      </c>
      <c r="KT326" s="158" t="s">
        <v>128</v>
      </c>
      <c r="KU326" s="158" t="s">
        <v>128</v>
      </c>
      <c r="KV326" s="158" t="s">
        <v>128</v>
      </c>
      <c r="KW326" s="158" t="s">
        <v>128</v>
      </c>
      <c r="KX326" s="158" t="s">
        <v>128</v>
      </c>
      <c r="KY326" s="158" t="s">
        <v>128</v>
      </c>
      <c r="KZ326" s="158" t="s">
        <v>128</v>
      </c>
      <c r="LA326" s="158" t="s">
        <v>128</v>
      </c>
      <c r="LB326" s="158" t="s">
        <v>128</v>
      </c>
      <c r="LC326" s="158" t="s">
        <v>128</v>
      </c>
      <c r="LD326" s="158" t="s">
        <v>128</v>
      </c>
      <c r="LE326" s="158" t="s">
        <v>128</v>
      </c>
      <c r="LF326" s="158" t="s">
        <v>128</v>
      </c>
      <c r="LG326" s="158" t="s">
        <v>128</v>
      </c>
      <c r="LH326" s="158" t="s">
        <v>128</v>
      </c>
      <c r="LI326" s="158" t="s">
        <v>128</v>
      </c>
      <c r="LJ326" s="158" t="s">
        <v>128</v>
      </c>
      <c r="LK326" s="158" t="s">
        <v>128</v>
      </c>
      <c r="LL326" s="158" t="s">
        <v>128</v>
      </c>
      <c r="LM326" s="158" t="s">
        <v>128</v>
      </c>
      <c r="LN326" s="158" t="s">
        <v>128</v>
      </c>
      <c r="LO326" s="158" t="s">
        <v>128</v>
      </c>
      <c r="LP326" s="158" t="s">
        <v>128</v>
      </c>
      <c r="LQ326" s="158" t="s">
        <v>128</v>
      </c>
      <c r="LR326" s="158" t="s">
        <v>128</v>
      </c>
      <c r="LS326" s="158" t="s">
        <v>128</v>
      </c>
      <c r="LT326" s="158" t="s">
        <v>128</v>
      </c>
      <c r="LU326" s="158" t="s">
        <v>128</v>
      </c>
      <c r="LV326" s="158" t="s">
        <v>128</v>
      </c>
      <c r="LW326" s="158" t="s">
        <v>128</v>
      </c>
      <c r="LX326" s="158" t="s">
        <v>128</v>
      </c>
      <c r="LY326" s="158" t="s">
        <v>128</v>
      </c>
      <c r="LZ326" s="158" t="s">
        <v>128</v>
      </c>
      <c r="MA326" s="158" t="s">
        <v>128</v>
      </c>
      <c r="MB326" s="158" t="s">
        <v>128</v>
      </c>
      <c r="MC326" s="158" t="s">
        <v>128</v>
      </c>
      <c r="MD326" s="158" t="s">
        <v>128</v>
      </c>
      <c r="ME326" s="158" t="s">
        <v>128</v>
      </c>
      <c r="MF326" s="158" t="s">
        <v>128</v>
      </c>
      <c r="MG326" s="158" t="s">
        <v>128</v>
      </c>
      <c r="MH326" s="158" t="s">
        <v>128</v>
      </c>
      <c r="MI326" s="158" t="s">
        <v>128</v>
      </c>
      <c r="MJ326" s="158" t="s">
        <v>128</v>
      </c>
      <c r="MK326" s="158" t="s">
        <v>128</v>
      </c>
      <c r="ML326" s="158" t="s">
        <v>128</v>
      </c>
      <c r="MM326" s="158" t="s">
        <v>128</v>
      </c>
      <c r="MN326" s="158" t="s">
        <v>128</v>
      </c>
      <c r="MO326" s="158" t="s">
        <v>128</v>
      </c>
      <c r="MP326" s="158" t="s">
        <v>128</v>
      </c>
      <c r="MQ326" s="158" t="s">
        <v>128</v>
      </c>
      <c r="MR326" s="158" t="s">
        <v>128</v>
      </c>
      <c r="MS326" s="158" t="s">
        <v>128</v>
      </c>
      <c r="MT326" s="158" t="s">
        <v>128</v>
      </c>
      <c r="MU326" s="158" t="s">
        <v>128</v>
      </c>
      <c r="MV326" s="158" t="s">
        <v>128</v>
      </c>
      <c r="MW326" s="158" t="s">
        <v>128</v>
      </c>
      <c r="MX326" s="158" t="s">
        <v>128</v>
      </c>
      <c r="MY326" s="158" t="s">
        <v>128</v>
      </c>
      <c r="MZ326" s="158" t="s">
        <v>128</v>
      </c>
      <c r="NA326" s="158" t="s">
        <v>128</v>
      </c>
      <c r="NB326" s="158" t="s">
        <v>128</v>
      </c>
      <c r="NC326" s="158" t="s">
        <v>128</v>
      </c>
      <c r="ND326" s="158" t="s">
        <v>128</v>
      </c>
      <c r="NE326" s="158" t="s">
        <v>128</v>
      </c>
      <c r="NF326" s="158" t="s">
        <v>128</v>
      </c>
      <c r="NG326" s="158" t="s">
        <v>128</v>
      </c>
      <c r="NH326" s="158" t="s">
        <v>128</v>
      </c>
      <c r="NI326" s="158" t="s">
        <v>128</v>
      </c>
      <c r="NJ326" s="158" t="s">
        <v>128</v>
      </c>
      <c r="NK326" s="158" t="s">
        <v>128</v>
      </c>
      <c r="NL326" s="158" t="s">
        <v>128</v>
      </c>
      <c r="NM326" s="158" t="s">
        <v>128</v>
      </c>
      <c r="NN326" s="158" t="s">
        <v>128</v>
      </c>
      <c r="NO326" s="158" t="s">
        <v>128</v>
      </c>
      <c r="NP326" s="158" t="s">
        <v>128</v>
      </c>
      <c r="NQ326" s="158" t="s">
        <v>128</v>
      </c>
      <c r="NR326" s="158" t="s">
        <v>128</v>
      </c>
      <c r="NS326" s="158" t="s">
        <v>128</v>
      </c>
      <c r="NT326" s="158" t="s">
        <v>128</v>
      </c>
      <c r="NU326" s="158" t="s">
        <v>128</v>
      </c>
      <c r="NV326" s="158" t="s">
        <v>128</v>
      </c>
      <c r="NW326" s="158" t="s">
        <v>128</v>
      </c>
      <c r="NX326" s="158" t="s">
        <v>128</v>
      </c>
      <c r="NY326" s="158" t="s">
        <v>128</v>
      </c>
      <c r="NZ326" s="158" t="s">
        <v>128</v>
      </c>
      <c r="OA326" s="158" t="s">
        <v>128</v>
      </c>
      <c r="OB326" s="158" t="s">
        <v>128</v>
      </c>
      <c r="OC326" s="158" t="s">
        <v>128</v>
      </c>
      <c r="OD326" s="158" t="s">
        <v>128</v>
      </c>
      <c r="OE326" s="170" t="s">
        <v>128</v>
      </c>
      <c r="OF326" s="181"/>
      <c r="OG326" s="175">
        <f>IF(ISNUMBER(R326),R326/$H$326,"")</f>
        <v>2.4339622641509435</v>
      </c>
      <c r="OH326" s="66" t="s">
        <v>2056</v>
      </c>
      <c r="OI326" s="66" t="str">
        <f t="shared" ref="OI326:OO329" si="2228">IF(ISNUMBER(T326),T326/$H$326,"")</f>
        <v/>
      </c>
      <c r="OJ326" s="66" t="str">
        <f t="shared" si="2228"/>
        <v/>
      </c>
      <c r="OK326" s="66" t="str">
        <f t="shared" si="2228"/>
        <v/>
      </c>
      <c r="OL326" s="66" t="str">
        <f t="shared" si="2228"/>
        <v/>
      </c>
      <c r="OM326" s="159">
        <f t="shared" si="2228"/>
        <v>118.86792452830188</v>
      </c>
      <c r="ON326" s="66" t="s">
        <v>2056</v>
      </c>
      <c r="OO326" s="126">
        <f t="shared" si="2228"/>
        <v>7.5471698113207544E-2</v>
      </c>
      <c r="OP326" s="66" t="s">
        <v>2056</v>
      </c>
      <c r="OQ326" s="66" t="s">
        <v>730</v>
      </c>
      <c r="OR326" s="66" t="s">
        <v>730</v>
      </c>
      <c r="OS326" s="66" t="s">
        <v>730</v>
      </c>
      <c r="OT326" s="66" t="s">
        <v>730</v>
      </c>
      <c r="OU326" s="66" t="s">
        <v>730</v>
      </c>
      <c r="OV326" s="66" t="s">
        <v>730</v>
      </c>
      <c r="OW326" s="66" t="s">
        <v>730</v>
      </c>
      <c r="OX326" s="66" t="s">
        <v>730</v>
      </c>
      <c r="OY326" s="66" t="s">
        <v>730</v>
      </c>
      <c r="OZ326" s="66" t="s">
        <v>730</v>
      </c>
      <c r="PA326" s="66" t="s">
        <v>730</v>
      </c>
      <c r="PB326" s="66" t="s">
        <v>730</v>
      </c>
      <c r="PC326" s="66" t="s">
        <v>730</v>
      </c>
      <c r="PD326" s="66" t="s">
        <v>730</v>
      </c>
      <c r="PE326" s="66" t="s">
        <v>730</v>
      </c>
      <c r="PF326" s="66" t="s">
        <v>730</v>
      </c>
      <c r="PG326" s="66" t="s">
        <v>730</v>
      </c>
      <c r="PH326" s="66" t="s">
        <v>730</v>
      </c>
      <c r="PI326" s="66" t="s">
        <v>730</v>
      </c>
      <c r="PJ326" s="66" t="s">
        <v>730</v>
      </c>
      <c r="PK326" s="66" t="s">
        <v>730</v>
      </c>
      <c r="PL326" s="66" t="s">
        <v>730</v>
      </c>
      <c r="PM326" s="66" t="s">
        <v>730</v>
      </c>
      <c r="PN326" s="66" t="s">
        <v>730</v>
      </c>
      <c r="PO326" s="66" t="s">
        <v>730</v>
      </c>
      <c r="PP326" s="66" t="s">
        <v>730</v>
      </c>
      <c r="PQ326" s="66" t="s">
        <v>730</v>
      </c>
      <c r="PR326" s="66" t="s">
        <v>730</v>
      </c>
      <c r="PS326" s="66" t="s">
        <v>730</v>
      </c>
      <c r="PT326" s="66" t="s">
        <v>730</v>
      </c>
      <c r="PU326" s="66" t="s">
        <v>730</v>
      </c>
      <c r="PV326" s="66" t="s">
        <v>730</v>
      </c>
      <c r="PW326" s="66" t="s">
        <v>730</v>
      </c>
      <c r="PX326" s="66" t="s">
        <v>730</v>
      </c>
      <c r="PY326" s="66" t="s">
        <v>730</v>
      </c>
      <c r="PZ326" s="66" t="s">
        <v>730</v>
      </c>
      <c r="QA326" s="66" t="s">
        <v>730</v>
      </c>
      <c r="QB326" s="66" t="s">
        <v>730</v>
      </c>
      <c r="QC326" s="66" t="s">
        <v>730</v>
      </c>
      <c r="QD326" s="66" t="s">
        <v>730</v>
      </c>
      <c r="QE326" s="66" t="s">
        <v>730</v>
      </c>
      <c r="QF326" s="66" t="s">
        <v>730</v>
      </c>
      <c r="QG326" s="66" t="s">
        <v>730</v>
      </c>
      <c r="QH326" s="66" t="s">
        <v>730</v>
      </c>
      <c r="QI326" s="66" t="s">
        <v>730</v>
      </c>
      <c r="QJ326" s="66" t="s">
        <v>730</v>
      </c>
      <c r="QK326" s="66" t="s">
        <v>730</v>
      </c>
      <c r="QL326" s="66" t="s">
        <v>730</v>
      </c>
      <c r="QM326" s="66" t="s">
        <v>730</v>
      </c>
      <c r="QN326" s="66" t="s">
        <v>730</v>
      </c>
      <c r="QO326" s="66" t="s">
        <v>730</v>
      </c>
      <c r="QP326" s="66" t="s">
        <v>730</v>
      </c>
      <c r="QQ326" s="66" t="s">
        <v>730</v>
      </c>
      <c r="QR326" s="66" t="s">
        <v>730</v>
      </c>
      <c r="QS326" s="66" t="s">
        <v>730</v>
      </c>
      <c r="QT326" s="66" t="s">
        <v>730</v>
      </c>
      <c r="QU326" s="66" t="s">
        <v>730</v>
      </c>
      <c r="QV326" s="66" t="s">
        <v>730</v>
      </c>
      <c r="QW326" s="66" t="s">
        <v>730</v>
      </c>
      <c r="QX326" s="66" t="s">
        <v>730</v>
      </c>
      <c r="QY326" s="66" t="s">
        <v>730</v>
      </c>
      <c r="QZ326" s="66" t="s">
        <v>730</v>
      </c>
      <c r="RA326" s="66" t="s">
        <v>730</v>
      </c>
      <c r="RB326" s="66" t="s">
        <v>730</v>
      </c>
      <c r="RC326" s="66" t="s">
        <v>730</v>
      </c>
      <c r="RD326" s="66" t="s">
        <v>730</v>
      </c>
      <c r="RE326" s="66" t="s">
        <v>730</v>
      </c>
      <c r="RF326" s="66" t="s">
        <v>730</v>
      </c>
      <c r="RG326" s="66" t="s">
        <v>730</v>
      </c>
      <c r="RH326" s="66" t="s">
        <v>730</v>
      </c>
      <c r="RI326" s="66" t="s">
        <v>730</v>
      </c>
      <c r="RJ326" s="66" t="s">
        <v>730</v>
      </c>
      <c r="RK326" s="66" t="s">
        <v>730</v>
      </c>
      <c r="RL326" s="66" t="s">
        <v>730</v>
      </c>
      <c r="RM326" s="66" t="s">
        <v>730</v>
      </c>
      <c r="RN326" s="66" t="s">
        <v>730</v>
      </c>
      <c r="RO326" s="66" t="s">
        <v>730</v>
      </c>
      <c r="RP326" s="66" t="s">
        <v>730</v>
      </c>
      <c r="RQ326" s="66" t="s">
        <v>730</v>
      </c>
      <c r="RR326" s="66" t="s">
        <v>730</v>
      </c>
      <c r="RS326" s="66" t="s">
        <v>730</v>
      </c>
      <c r="RT326" s="66" t="s">
        <v>730</v>
      </c>
      <c r="RU326" s="66" t="s">
        <v>730</v>
      </c>
      <c r="RV326" s="66" t="s">
        <v>730</v>
      </c>
      <c r="RW326" s="66" t="s">
        <v>730</v>
      </c>
      <c r="RX326" s="66" t="s">
        <v>730</v>
      </c>
      <c r="RY326" s="66" t="s">
        <v>730</v>
      </c>
      <c r="RZ326" s="66" t="s">
        <v>730</v>
      </c>
      <c r="SA326" s="66" t="s">
        <v>730</v>
      </c>
      <c r="SB326" s="66" t="s">
        <v>730</v>
      </c>
      <c r="SC326" s="66" t="s">
        <v>730</v>
      </c>
      <c r="SD326" s="66" t="s">
        <v>730</v>
      </c>
      <c r="SE326" s="66" t="s">
        <v>730</v>
      </c>
      <c r="SF326" s="66" t="s">
        <v>730</v>
      </c>
      <c r="SG326" s="66" t="s">
        <v>730</v>
      </c>
      <c r="SH326" s="66" t="s">
        <v>730</v>
      </c>
      <c r="SI326" s="66" t="s">
        <v>730</v>
      </c>
      <c r="SJ326" s="66" t="s">
        <v>730</v>
      </c>
      <c r="SK326" s="66" t="s">
        <v>730</v>
      </c>
      <c r="SL326" s="66" t="s">
        <v>730</v>
      </c>
      <c r="SM326" s="66" t="s">
        <v>730</v>
      </c>
      <c r="SN326" s="66" t="s">
        <v>730</v>
      </c>
      <c r="SO326" s="66" t="s">
        <v>730</v>
      </c>
      <c r="SP326" s="66" t="s">
        <v>730</v>
      </c>
      <c r="SQ326" s="66" t="s">
        <v>730</v>
      </c>
      <c r="SR326" s="66" t="s">
        <v>730</v>
      </c>
      <c r="SS326" s="66" t="s">
        <v>730</v>
      </c>
      <c r="ST326" s="66" t="s">
        <v>730</v>
      </c>
      <c r="SU326" s="66" t="s">
        <v>730</v>
      </c>
      <c r="SV326" s="66" t="s">
        <v>730</v>
      </c>
      <c r="SW326" s="66" t="s">
        <v>730</v>
      </c>
      <c r="SX326" s="66" t="s">
        <v>730</v>
      </c>
      <c r="SY326" s="66" t="s">
        <v>730</v>
      </c>
      <c r="SZ326" s="66" t="s">
        <v>730</v>
      </c>
      <c r="TA326" s="66" t="s">
        <v>730</v>
      </c>
      <c r="TB326" s="66" t="s">
        <v>730</v>
      </c>
      <c r="TC326" s="66" t="s">
        <v>730</v>
      </c>
      <c r="TD326" s="66" t="s">
        <v>730</v>
      </c>
      <c r="TE326" s="66" t="s">
        <v>730</v>
      </c>
      <c r="TF326" s="66" t="s">
        <v>730</v>
      </c>
      <c r="TG326" s="66" t="s">
        <v>730</v>
      </c>
      <c r="TH326" s="66" t="s">
        <v>730</v>
      </c>
      <c r="TI326" s="66" t="s">
        <v>730</v>
      </c>
      <c r="TJ326" s="66" t="s">
        <v>730</v>
      </c>
      <c r="TK326" s="66" t="s">
        <v>730</v>
      </c>
      <c r="TL326" s="66" t="s">
        <v>730</v>
      </c>
      <c r="TM326" s="66" t="s">
        <v>730</v>
      </c>
      <c r="TN326" s="66" t="s">
        <v>730</v>
      </c>
      <c r="TO326" s="66" t="s">
        <v>730</v>
      </c>
      <c r="TP326" s="66" t="s">
        <v>730</v>
      </c>
      <c r="TQ326" s="66" t="s">
        <v>730</v>
      </c>
      <c r="TR326" s="66" t="s">
        <v>730</v>
      </c>
      <c r="TS326" s="66" t="s">
        <v>730</v>
      </c>
      <c r="TT326" s="66" t="s">
        <v>730</v>
      </c>
      <c r="TU326" s="66" t="s">
        <v>730</v>
      </c>
      <c r="TV326" s="66" t="s">
        <v>730</v>
      </c>
      <c r="TW326" s="66" t="s">
        <v>730</v>
      </c>
      <c r="TX326" s="66" t="s">
        <v>730</v>
      </c>
      <c r="TY326" s="66" t="s">
        <v>730</v>
      </c>
      <c r="TZ326" s="66" t="s">
        <v>730</v>
      </c>
      <c r="UA326" s="66" t="s">
        <v>730</v>
      </c>
      <c r="UB326" s="66" t="s">
        <v>730</v>
      </c>
      <c r="UC326" s="66" t="s">
        <v>730</v>
      </c>
      <c r="UD326" s="66" t="s">
        <v>730</v>
      </c>
      <c r="UE326" s="66" t="s">
        <v>730</v>
      </c>
      <c r="UF326" s="66" t="s">
        <v>730</v>
      </c>
      <c r="UG326" s="66" t="s">
        <v>730</v>
      </c>
      <c r="UH326" s="66" t="s">
        <v>730</v>
      </c>
      <c r="UI326" s="66" t="s">
        <v>730</v>
      </c>
      <c r="UJ326" s="66" t="s">
        <v>730</v>
      </c>
      <c r="UK326" s="66" t="s">
        <v>730</v>
      </c>
      <c r="UL326" s="66" t="s">
        <v>730</v>
      </c>
      <c r="UM326" s="66" t="s">
        <v>730</v>
      </c>
      <c r="UN326" s="66" t="s">
        <v>730</v>
      </c>
      <c r="UO326" s="66" t="s">
        <v>730</v>
      </c>
      <c r="UP326" s="66" t="s">
        <v>730</v>
      </c>
      <c r="UQ326" s="66" t="s">
        <v>730</v>
      </c>
      <c r="UR326" s="66" t="s">
        <v>730</v>
      </c>
      <c r="US326" s="66" t="s">
        <v>730</v>
      </c>
      <c r="UT326" s="66" t="s">
        <v>730</v>
      </c>
      <c r="UU326" s="66" t="s">
        <v>730</v>
      </c>
      <c r="UV326" s="66" t="s">
        <v>730</v>
      </c>
      <c r="UW326" s="66" t="s">
        <v>730</v>
      </c>
      <c r="UX326" s="66" t="s">
        <v>730</v>
      </c>
      <c r="UY326" s="66" t="s">
        <v>730</v>
      </c>
      <c r="UZ326" s="66" t="s">
        <v>730</v>
      </c>
      <c r="VA326" s="66" t="s">
        <v>730</v>
      </c>
      <c r="VB326" s="66" t="s">
        <v>730</v>
      </c>
      <c r="VC326" s="66" t="s">
        <v>730</v>
      </c>
      <c r="VD326" s="66" t="s">
        <v>730</v>
      </c>
      <c r="VE326" s="66" t="s">
        <v>730</v>
      </c>
      <c r="VF326" s="66" t="s">
        <v>730</v>
      </c>
      <c r="VG326" s="66" t="s">
        <v>730</v>
      </c>
      <c r="VH326" s="66" t="s">
        <v>730</v>
      </c>
      <c r="VI326" s="66" t="s">
        <v>730</v>
      </c>
      <c r="VJ326" s="66" t="s">
        <v>730</v>
      </c>
      <c r="VK326" s="66" t="s">
        <v>730</v>
      </c>
      <c r="VL326" s="66" t="s">
        <v>730</v>
      </c>
      <c r="VM326" s="66" t="s">
        <v>730</v>
      </c>
      <c r="VN326" s="66" t="s">
        <v>730</v>
      </c>
      <c r="VO326" s="66" t="s">
        <v>730</v>
      </c>
      <c r="VP326" s="66" t="s">
        <v>730</v>
      </c>
      <c r="VQ326" s="66" t="s">
        <v>730</v>
      </c>
      <c r="VR326" s="66" t="s">
        <v>730</v>
      </c>
      <c r="VS326" s="66" t="s">
        <v>730</v>
      </c>
      <c r="VT326" s="66" t="s">
        <v>730</v>
      </c>
      <c r="VU326" s="66" t="s">
        <v>730</v>
      </c>
      <c r="VV326" s="66" t="s">
        <v>730</v>
      </c>
      <c r="VW326" s="66" t="s">
        <v>730</v>
      </c>
      <c r="VX326" s="66" t="s">
        <v>730</v>
      </c>
      <c r="VY326" s="66" t="s">
        <v>730</v>
      </c>
      <c r="VZ326" s="66" t="s">
        <v>730</v>
      </c>
      <c r="WA326" s="66" t="s">
        <v>730</v>
      </c>
      <c r="WB326" s="66" t="s">
        <v>730</v>
      </c>
      <c r="WC326" s="66" t="s">
        <v>730</v>
      </c>
      <c r="WD326" s="66" t="s">
        <v>730</v>
      </c>
      <c r="WE326" s="66" t="s">
        <v>730</v>
      </c>
      <c r="WF326" s="66" t="s">
        <v>730</v>
      </c>
      <c r="WG326" s="66" t="s">
        <v>730</v>
      </c>
      <c r="WH326" s="66" t="s">
        <v>730</v>
      </c>
      <c r="WI326" s="66" t="s">
        <v>730</v>
      </c>
      <c r="WJ326" s="66" t="s">
        <v>730</v>
      </c>
      <c r="WK326" s="66" t="s">
        <v>730</v>
      </c>
      <c r="WL326" s="66" t="s">
        <v>730</v>
      </c>
      <c r="WM326" s="66" t="s">
        <v>730</v>
      </c>
      <c r="WN326" s="66" t="s">
        <v>730</v>
      </c>
      <c r="WO326" s="66" t="s">
        <v>730</v>
      </c>
      <c r="WP326" s="66" t="s">
        <v>730</v>
      </c>
      <c r="WQ326" s="66" t="s">
        <v>730</v>
      </c>
      <c r="WR326" s="66" t="s">
        <v>730</v>
      </c>
      <c r="WS326" s="66" t="s">
        <v>730</v>
      </c>
      <c r="WT326" s="66" t="s">
        <v>730</v>
      </c>
      <c r="WU326" s="66" t="s">
        <v>730</v>
      </c>
      <c r="WV326" s="66" t="s">
        <v>730</v>
      </c>
      <c r="WW326" s="66" t="s">
        <v>730</v>
      </c>
      <c r="WX326" s="66" t="s">
        <v>730</v>
      </c>
      <c r="WY326" s="66" t="s">
        <v>730</v>
      </c>
      <c r="WZ326" s="66" t="s">
        <v>730</v>
      </c>
      <c r="XA326" s="66" t="s">
        <v>730</v>
      </c>
      <c r="XB326" s="66" t="s">
        <v>730</v>
      </c>
      <c r="XC326" s="66" t="s">
        <v>730</v>
      </c>
      <c r="XD326" s="66" t="s">
        <v>730</v>
      </c>
      <c r="XE326" s="66" t="s">
        <v>730</v>
      </c>
      <c r="XF326" s="66" t="s">
        <v>730</v>
      </c>
      <c r="XG326" s="66" t="s">
        <v>730</v>
      </c>
      <c r="XH326" s="66" t="s">
        <v>730</v>
      </c>
      <c r="XI326" s="66" t="s">
        <v>730</v>
      </c>
      <c r="XJ326" s="66" t="s">
        <v>730</v>
      </c>
      <c r="XK326" s="66" t="s">
        <v>730</v>
      </c>
      <c r="XL326" s="66" t="s">
        <v>730</v>
      </c>
      <c r="XM326" s="66" t="s">
        <v>730</v>
      </c>
      <c r="XN326" s="66" t="s">
        <v>730</v>
      </c>
      <c r="XO326" s="66" t="s">
        <v>730</v>
      </c>
      <c r="XP326" s="66" t="s">
        <v>730</v>
      </c>
      <c r="XQ326" s="66" t="s">
        <v>730</v>
      </c>
      <c r="XR326" s="66" t="s">
        <v>730</v>
      </c>
      <c r="XS326" s="66" t="s">
        <v>730</v>
      </c>
      <c r="XT326" s="66" t="s">
        <v>730</v>
      </c>
      <c r="XU326" s="66" t="s">
        <v>730</v>
      </c>
      <c r="XV326" s="66" t="s">
        <v>730</v>
      </c>
      <c r="XW326" s="66" t="s">
        <v>730</v>
      </c>
      <c r="XX326" s="66" t="s">
        <v>730</v>
      </c>
      <c r="XY326" s="66" t="s">
        <v>730</v>
      </c>
      <c r="XZ326" s="66" t="s">
        <v>730</v>
      </c>
      <c r="YA326" s="66" t="s">
        <v>730</v>
      </c>
      <c r="YB326" s="66" t="s">
        <v>730</v>
      </c>
      <c r="YC326" s="66" t="s">
        <v>730</v>
      </c>
      <c r="YD326" s="66" t="s">
        <v>730</v>
      </c>
      <c r="YE326" s="66" t="s">
        <v>730</v>
      </c>
      <c r="YF326" s="66" t="s">
        <v>730</v>
      </c>
      <c r="YG326" s="66" t="s">
        <v>730</v>
      </c>
      <c r="YH326" s="66" t="s">
        <v>730</v>
      </c>
      <c r="YI326" s="66" t="s">
        <v>730</v>
      </c>
      <c r="YJ326" s="66" t="s">
        <v>730</v>
      </c>
      <c r="YK326" s="66" t="s">
        <v>730</v>
      </c>
      <c r="YL326" s="66" t="s">
        <v>730</v>
      </c>
      <c r="YM326" s="66" t="s">
        <v>730</v>
      </c>
      <c r="YN326" s="66" t="s">
        <v>730</v>
      </c>
      <c r="YO326" s="66" t="s">
        <v>730</v>
      </c>
      <c r="YP326" s="66" t="s">
        <v>730</v>
      </c>
      <c r="YQ326" s="66" t="s">
        <v>730</v>
      </c>
      <c r="YR326" s="66" t="s">
        <v>730</v>
      </c>
      <c r="YS326" s="66" t="s">
        <v>730</v>
      </c>
      <c r="YT326" s="66" t="s">
        <v>730</v>
      </c>
      <c r="YU326" s="66" t="s">
        <v>730</v>
      </c>
      <c r="YV326" s="66" t="s">
        <v>730</v>
      </c>
      <c r="YW326" s="66" t="s">
        <v>730</v>
      </c>
      <c r="YX326" s="66" t="s">
        <v>730</v>
      </c>
      <c r="YY326" s="66" t="s">
        <v>730</v>
      </c>
      <c r="YZ326" s="66" t="s">
        <v>730</v>
      </c>
      <c r="ZA326" s="66" t="s">
        <v>730</v>
      </c>
      <c r="ZB326" s="66" t="s">
        <v>730</v>
      </c>
      <c r="ZC326" s="66" t="s">
        <v>730</v>
      </c>
      <c r="ZD326" s="66" t="s">
        <v>730</v>
      </c>
      <c r="ZE326" s="66" t="s">
        <v>730</v>
      </c>
      <c r="ZF326" s="66" t="s">
        <v>730</v>
      </c>
      <c r="ZG326" s="66" t="s">
        <v>730</v>
      </c>
      <c r="ZH326" s="66" t="s">
        <v>730</v>
      </c>
      <c r="ZI326" s="66" t="s">
        <v>730</v>
      </c>
      <c r="ZJ326" s="66" t="s">
        <v>730</v>
      </c>
      <c r="ZK326" s="66" t="s">
        <v>730</v>
      </c>
      <c r="ZL326" s="66" t="s">
        <v>730</v>
      </c>
      <c r="ZM326" s="66" t="s">
        <v>730</v>
      </c>
      <c r="ZN326" s="66" t="s">
        <v>730</v>
      </c>
      <c r="ZO326" s="66" t="s">
        <v>730</v>
      </c>
      <c r="ZP326" s="66" t="s">
        <v>730</v>
      </c>
      <c r="ZQ326" s="66" t="s">
        <v>730</v>
      </c>
      <c r="ZR326" s="66" t="s">
        <v>730</v>
      </c>
      <c r="ZS326" s="66" t="s">
        <v>730</v>
      </c>
      <c r="ZT326" s="66" t="s">
        <v>730</v>
      </c>
      <c r="ZU326" s="66" t="s">
        <v>730</v>
      </c>
      <c r="ZV326" s="66" t="s">
        <v>730</v>
      </c>
      <c r="ZW326" s="66" t="s">
        <v>730</v>
      </c>
      <c r="ZX326" s="66" t="s">
        <v>730</v>
      </c>
      <c r="ZY326" s="66" t="s">
        <v>730</v>
      </c>
      <c r="ZZ326" s="66" t="s">
        <v>730</v>
      </c>
      <c r="AAA326" s="66" t="s">
        <v>730</v>
      </c>
      <c r="AAB326" s="66" t="s">
        <v>730</v>
      </c>
      <c r="AAC326" s="66" t="s">
        <v>730</v>
      </c>
      <c r="AAD326" s="66" t="s">
        <v>730</v>
      </c>
      <c r="AAE326" s="66" t="s">
        <v>730</v>
      </c>
      <c r="AAF326" s="66" t="s">
        <v>730</v>
      </c>
      <c r="AAG326" s="66" t="s">
        <v>730</v>
      </c>
      <c r="AAH326" s="66" t="s">
        <v>730</v>
      </c>
      <c r="AAI326" s="66" t="s">
        <v>730</v>
      </c>
      <c r="AAJ326" s="66" t="s">
        <v>730</v>
      </c>
      <c r="AAK326" s="66" t="s">
        <v>730</v>
      </c>
      <c r="AAL326" s="66" t="s">
        <v>730</v>
      </c>
      <c r="AAM326" s="66" t="s">
        <v>730</v>
      </c>
      <c r="AAN326" s="66" t="s">
        <v>730</v>
      </c>
      <c r="AAO326" s="66" t="s">
        <v>730</v>
      </c>
      <c r="AAP326" s="66" t="s">
        <v>730</v>
      </c>
      <c r="AAQ326" s="66" t="s">
        <v>730</v>
      </c>
      <c r="AAR326" s="66" t="s">
        <v>730</v>
      </c>
      <c r="AAS326" s="66" t="s">
        <v>730</v>
      </c>
      <c r="AAT326" s="66" t="s">
        <v>730</v>
      </c>
      <c r="AAU326" s="66" t="s">
        <v>730</v>
      </c>
      <c r="AAV326" s="66" t="s">
        <v>730</v>
      </c>
      <c r="AAW326" s="66" t="s">
        <v>730</v>
      </c>
      <c r="AAX326" s="66" t="s">
        <v>730</v>
      </c>
      <c r="AAY326" s="66" t="s">
        <v>730</v>
      </c>
      <c r="AAZ326" s="66" t="s">
        <v>730</v>
      </c>
      <c r="ABA326" s="66" t="s">
        <v>730</v>
      </c>
      <c r="ABB326" s="66" t="s">
        <v>730</v>
      </c>
      <c r="ABC326" s="66" t="s">
        <v>730</v>
      </c>
      <c r="ABD326" s="66" t="s">
        <v>730</v>
      </c>
      <c r="ABE326" s="66" t="s">
        <v>730</v>
      </c>
      <c r="ABF326" s="66" t="s">
        <v>730</v>
      </c>
      <c r="ABG326" s="66" t="s">
        <v>730</v>
      </c>
      <c r="ABH326" s="66" t="s">
        <v>730</v>
      </c>
      <c r="ABI326" s="66" t="s">
        <v>730</v>
      </c>
      <c r="ABJ326" s="66" t="s">
        <v>730</v>
      </c>
      <c r="ABK326" s="66" t="s">
        <v>730</v>
      </c>
      <c r="ABL326" s="66" t="s">
        <v>730</v>
      </c>
      <c r="ABM326" s="66" t="s">
        <v>730</v>
      </c>
      <c r="ABN326" s="66" t="s">
        <v>730</v>
      </c>
      <c r="ABO326" s="66" t="s">
        <v>730</v>
      </c>
      <c r="ABP326" s="66" t="s">
        <v>730</v>
      </c>
      <c r="ABQ326" s="66" t="s">
        <v>730</v>
      </c>
      <c r="ABR326" s="66" t="s">
        <v>730</v>
      </c>
      <c r="ABS326" s="66" t="s">
        <v>730</v>
      </c>
      <c r="ABT326" s="66" t="s">
        <v>730</v>
      </c>
      <c r="ABU326" s="66" t="s">
        <v>730</v>
      </c>
      <c r="ABV326" s="66" t="s">
        <v>730</v>
      </c>
      <c r="ABW326" s="66" t="s">
        <v>730</v>
      </c>
      <c r="ABX326" s="66" t="s">
        <v>730</v>
      </c>
      <c r="ABY326" s="66" t="s">
        <v>730</v>
      </c>
      <c r="ABZ326" s="66" t="s">
        <v>730</v>
      </c>
      <c r="ACA326" s="66" t="s">
        <v>730</v>
      </c>
      <c r="ACB326" s="66" t="s">
        <v>730</v>
      </c>
      <c r="ACC326" s="66" t="s">
        <v>730</v>
      </c>
      <c r="ACD326" s="66" t="s">
        <v>730</v>
      </c>
      <c r="ACE326" s="66" t="s">
        <v>730</v>
      </c>
      <c r="ACF326" s="66" t="s">
        <v>730</v>
      </c>
      <c r="ACG326" s="66" t="s">
        <v>730</v>
      </c>
      <c r="ACH326" s="66" t="s">
        <v>730</v>
      </c>
      <c r="ACI326" s="66" t="s">
        <v>730</v>
      </c>
      <c r="ACJ326" s="66" t="s">
        <v>730</v>
      </c>
      <c r="ACK326" s="66" t="s">
        <v>730</v>
      </c>
      <c r="ACL326" s="66" t="s">
        <v>730</v>
      </c>
      <c r="ACM326" s="66"/>
      <c r="ACN326" s="66"/>
      <c r="ACO326" s="66"/>
      <c r="ACP326" s="66"/>
      <c r="ACQ326" s="66"/>
      <c r="ACR326" s="66"/>
      <c r="ACS326" s="66"/>
      <c r="ACT326" s="66"/>
    </row>
    <row r="327" spans="2:774" x14ac:dyDescent="0.25">
      <c r="B327" s="66">
        <v>32</v>
      </c>
      <c r="C327" s="66" t="s">
        <v>132</v>
      </c>
      <c r="D327" s="66" t="s">
        <v>132</v>
      </c>
      <c r="E327" s="156" t="s">
        <v>132</v>
      </c>
      <c r="F327" s="66" t="s">
        <v>1336</v>
      </c>
      <c r="G327" s="66" t="s">
        <v>1567</v>
      </c>
      <c r="H327" s="126">
        <v>0.53</v>
      </c>
      <c r="I327" s="130">
        <f>'Heating Values'!$D$11</f>
        <v>26.95</v>
      </c>
      <c r="J327" s="66" t="str">
        <f t="shared" si="2201"/>
        <v>Ethanol, Modern, IN</v>
      </c>
      <c r="K327" s="161"/>
      <c r="L327" s="161"/>
      <c r="M327" s="161"/>
      <c r="N327" s="161"/>
      <c r="O327" s="66" t="s">
        <v>2061</v>
      </c>
      <c r="P327" s="66" t="str">
        <f t="shared" ref="P327:P329" si="2229">IF(Q327="China", "CN", IF(Q327="India", "IN", "GLO"))</f>
        <v>IN</v>
      </c>
      <c r="Q327" s="66" t="s">
        <v>2</v>
      </c>
      <c r="R327" s="165">
        <v>1.85</v>
      </c>
      <c r="S327" s="158" t="s">
        <v>2064</v>
      </c>
      <c r="T327" s="167"/>
      <c r="U327" s="167"/>
      <c r="V327" s="167"/>
      <c r="W327" s="167"/>
      <c r="X327" s="162">
        <v>56</v>
      </c>
      <c r="Y327" s="158" t="s">
        <v>2064</v>
      </c>
      <c r="Z327" s="163">
        <v>0.02</v>
      </c>
      <c r="AA327" s="158" t="s">
        <v>2064</v>
      </c>
      <c r="AB327" s="167"/>
      <c r="AC327" s="167"/>
      <c r="AD327" s="167"/>
      <c r="AE327" s="167"/>
      <c r="AF327" s="167"/>
      <c r="AG327" s="167"/>
      <c r="AH327" s="167"/>
      <c r="AI327" s="167"/>
      <c r="AJ327" s="167"/>
      <c r="AK327" s="167"/>
      <c r="AL327" s="167"/>
      <c r="AM327" s="167"/>
      <c r="AN327" s="167"/>
      <c r="AO327" s="167"/>
      <c r="AP327" s="167"/>
      <c r="AQ327" s="167"/>
      <c r="AR327" s="167"/>
      <c r="AS327" s="167"/>
      <c r="AT327" s="167"/>
      <c r="AU327" s="167"/>
      <c r="AV327" s="167"/>
      <c r="AW327" s="167"/>
      <c r="AX327" s="167"/>
      <c r="AY327" s="167"/>
      <c r="AZ327" s="167"/>
      <c r="BA327" s="167"/>
      <c r="BB327" s="167"/>
      <c r="BC327" s="167"/>
      <c r="BD327" s="167"/>
      <c r="BE327" s="167"/>
      <c r="BF327" s="167"/>
      <c r="BG327" s="167"/>
      <c r="BH327" s="167"/>
      <c r="BI327" s="167"/>
      <c r="BJ327" s="167"/>
      <c r="BK327" s="167"/>
      <c r="BL327" s="167"/>
      <c r="BM327" s="167"/>
      <c r="BN327" s="167"/>
      <c r="BO327" s="167"/>
      <c r="BP327" s="167"/>
      <c r="BQ327" s="167"/>
      <c r="BR327" s="167"/>
      <c r="BS327" s="167"/>
      <c r="BT327" s="167"/>
      <c r="BU327" s="167"/>
      <c r="BV327" s="167"/>
      <c r="BW327" s="167"/>
      <c r="BX327" s="167"/>
      <c r="BY327" s="167"/>
      <c r="BZ327" s="167"/>
      <c r="CA327" s="167"/>
      <c r="CB327" s="167"/>
      <c r="CC327" s="167"/>
      <c r="CD327" s="167"/>
      <c r="CE327" s="167"/>
      <c r="CF327" s="167"/>
      <c r="CG327" s="167"/>
      <c r="CH327" s="167"/>
      <c r="CI327" s="167"/>
      <c r="CJ327" s="167"/>
      <c r="CK327" s="167"/>
      <c r="CL327" s="167"/>
      <c r="CM327" s="167"/>
      <c r="CN327" s="167"/>
      <c r="CO327" s="167"/>
      <c r="CP327" s="167"/>
      <c r="CQ327" s="167"/>
      <c r="CR327" s="167"/>
      <c r="CS327" s="167"/>
      <c r="CT327" s="167"/>
      <c r="CU327" s="167"/>
      <c r="CV327" s="167"/>
      <c r="CW327" s="167"/>
      <c r="CX327" s="167"/>
      <c r="CY327" s="167"/>
      <c r="CZ327" s="167"/>
      <c r="DA327" s="167"/>
      <c r="DB327" s="167"/>
      <c r="DC327" s="167"/>
      <c r="DD327" s="167"/>
      <c r="DE327" s="167"/>
      <c r="DF327" s="167"/>
      <c r="DG327" s="167"/>
      <c r="DH327" s="167"/>
      <c r="DI327" s="167"/>
      <c r="DJ327" s="167"/>
      <c r="DK327" s="167"/>
      <c r="DL327" s="167"/>
      <c r="DM327" s="167"/>
      <c r="DN327" s="167"/>
      <c r="DO327" s="167"/>
      <c r="DP327" s="167"/>
      <c r="DQ327" s="167"/>
      <c r="DR327" s="167"/>
      <c r="DS327" s="167"/>
      <c r="DT327" s="167"/>
      <c r="DU327" s="167"/>
      <c r="DV327" s="167"/>
      <c r="DW327" s="167"/>
      <c r="DX327" s="167"/>
      <c r="DY327" s="167"/>
      <c r="DZ327" s="167"/>
      <c r="EA327" s="167"/>
      <c r="EB327" s="167"/>
      <c r="EC327" s="167"/>
      <c r="ED327" s="167"/>
      <c r="EE327" s="167"/>
      <c r="EF327" s="167"/>
      <c r="EG327" s="167"/>
      <c r="EH327" s="167"/>
      <c r="EI327" s="167"/>
      <c r="EJ327" s="167"/>
      <c r="EK327" s="167"/>
      <c r="EL327" s="167"/>
      <c r="EM327" s="167"/>
      <c r="EN327" s="167"/>
      <c r="EO327" s="167"/>
      <c r="EP327" s="167"/>
      <c r="EQ327" s="167"/>
      <c r="ER327" s="167"/>
      <c r="ES327" s="167"/>
      <c r="ET327" s="167"/>
      <c r="EU327" s="167"/>
      <c r="EV327" s="167"/>
      <c r="EW327" s="167"/>
      <c r="EX327" s="167"/>
      <c r="EY327" s="167"/>
      <c r="EZ327" s="167"/>
      <c r="FA327" s="167"/>
      <c r="FB327" s="167"/>
      <c r="FC327" s="167"/>
      <c r="FD327" s="167"/>
      <c r="FE327" s="167"/>
      <c r="FF327" s="167"/>
      <c r="FG327" s="167"/>
      <c r="FH327" s="167"/>
      <c r="FI327" s="167"/>
      <c r="FJ327" s="167"/>
      <c r="FK327" s="167"/>
      <c r="FL327" s="167"/>
      <c r="FM327" s="167"/>
      <c r="FN327" s="167"/>
      <c r="FO327" s="167"/>
      <c r="FP327" s="167"/>
      <c r="FQ327" s="167"/>
      <c r="FR327" s="167"/>
      <c r="FS327" s="167"/>
      <c r="FT327" s="167"/>
      <c r="FU327" s="167"/>
      <c r="FV327" s="167"/>
      <c r="FW327" s="167"/>
      <c r="FX327" s="167"/>
      <c r="FY327" s="167"/>
      <c r="FZ327" s="167"/>
      <c r="GA327" s="167"/>
      <c r="GB327" s="167"/>
      <c r="GC327" s="167"/>
      <c r="GD327" s="167"/>
      <c r="GE327" s="167"/>
      <c r="GF327" s="167"/>
      <c r="GG327" s="167"/>
      <c r="GH327" s="167"/>
      <c r="GI327" s="167"/>
      <c r="GJ327" s="167"/>
      <c r="GK327" s="167"/>
      <c r="GL327" s="167"/>
      <c r="GM327" s="167"/>
      <c r="GN327" s="167"/>
      <c r="GO327" s="167"/>
      <c r="GP327" s="167"/>
      <c r="GQ327" s="167"/>
      <c r="GR327" s="167"/>
      <c r="GS327" s="167"/>
      <c r="GT327" s="167"/>
      <c r="GU327" s="167"/>
      <c r="GV327" s="167"/>
      <c r="GW327" s="167"/>
      <c r="GX327" s="167"/>
      <c r="GY327" s="167"/>
      <c r="GZ327" s="167"/>
      <c r="HA327" s="167"/>
      <c r="HB327" s="167"/>
      <c r="HC327" s="167"/>
      <c r="HD327" s="167"/>
      <c r="HE327" s="167"/>
      <c r="HF327" s="167"/>
      <c r="HG327" s="167"/>
      <c r="HH327" s="167"/>
      <c r="HI327" s="167"/>
      <c r="HJ327" s="167"/>
      <c r="HK327" s="167"/>
      <c r="HL327" s="167"/>
      <c r="HM327" s="167"/>
      <c r="HN327" s="167"/>
      <c r="HO327" s="167"/>
      <c r="HP327" s="167"/>
      <c r="HQ327" s="167"/>
      <c r="HR327" s="167"/>
      <c r="HS327" s="167"/>
      <c r="HT327" s="167"/>
      <c r="HU327" s="167"/>
      <c r="HV327" s="167"/>
      <c r="HW327" s="167"/>
      <c r="HX327" s="167"/>
      <c r="HY327" s="167"/>
      <c r="HZ327" s="167"/>
      <c r="IA327" s="167"/>
      <c r="IB327" s="167"/>
      <c r="IC327" s="167"/>
      <c r="ID327" s="167"/>
      <c r="IE327" s="167"/>
      <c r="IF327" s="167"/>
      <c r="IG327" s="167"/>
      <c r="IH327" s="167"/>
      <c r="II327" s="167"/>
      <c r="IJ327" s="167"/>
      <c r="IK327" s="167"/>
      <c r="IL327" s="167"/>
      <c r="IM327" s="167"/>
      <c r="IN327" s="167"/>
      <c r="IO327" s="167"/>
      <c r="IP327" s="167"/>
      <c r="IQ327" s="167"/>
      <c r="IR327" s="167"/>
      <c r="IS327" s="167"/>
      <c r="IT327" s="167"/>
      <c r="IU327" s="167"/>
      <c r="IV327" s="167"/>
      <c r="IW327" s="167"/>
      <c r="IX327" s="167"/>
      <c r="IY327" s="167"/>
      <c r="IZ327" s="167"/>
      <c r="JA327" s="167"/>
      <c r="JB327" s="167"/>
      <c r="JC327" s="167"/>
      <c r="JD327" s="167"/>
      <c r="JE327" s="167"/>
      <c r="JF327" s="167"/>
      <c r="JG327" s="167"/>
      <c r="JH327" s="167"/>
      <c r="JI327" s="167"/>
      <c r="JJ327" s="167"/>
      <c r="JK327" s="167"/>
      <c r="JL327" s="167"/>
      <c r="JM327" s="167"/>
      <c r="JN327" s="167"/>
      <c r="JO327" s="167"/>
      <c r="JP327" s="167"/>
      <c r="JQ327" s="167"/>
      <c r="JR327" s="167"/>
      <c r="JS327" s="167"/>
      <c r="JT327" s="167"/>
      <c r="JU327" s="167"/>
      <c r="JV327" s="167"/>
      <c r="JW327" s="167"/>
      <c r="JX327" s="167"/>
      <c r="JY327" s="167"/>
      <c r="JZ327" s="167"/>
      <c r="KA327" s="167"/>
      <c r="KB327" s="167"/>
      <c r="KC327" s="167"/>
      <c r="KD327" s="167"/>
      <c r="KE327" s="167"/>
      <c r="KF327" s="167"/>
      <c r="KG327" s="167"/>
      <c r="KH327" s="167"/>
      <c r="KI327" s="167"/>
      <c r="KJ327" s="167"/>
      <c r="KK327" s="167"/>
      <c r="KL327" s="167"/>
      <c r="KM327" s="167"/>
      <c r="KN327" s="167"/>
      <c r="KO327" s="167"/>
      <c r="KP327" s="167"/>
      <c r="KQ327" s="167"/>
      <c r="KR327" s="167"/>
      <c r="KS327" s="167"/>
      <c r="KT327" s="167"/>
      <c r="KU327" s="167"/>
      <c r="KV327" s="167"/>
      <c r="KW327" s="167"/>
      <c r="KX327" s="167"/>
      <c r="KY327" s="167"/>
      <c r="KZ327" s="167"/>
      <c r="LA327" s="167"/>
      <c r="LB327" s="167"/>
      <c r="LC327" s="167"/>
      <c r="LD327" s="167"/>
      <c r="LE327" s="167"/>
      <c r="LF327" s="167"/>
      <c r="LG327" s="167"/>
      <c r="LH327" s="167"/>
      <c r="LI327" s="167"/>
      <c r="LJ327" s="167"/>
      <c r="LK327" s="167"/>
      <c r="LL327" s="167"/>
      <c r="LM327" s="167"/>
      <c r="LN327" s="167"/>
      <c r="LO327" s="167"/>
      <c r="LP327" s="167"/>
      <c r="LQ327" s="167"/>
      <c r="LR327" s="167"/>
      <c r="LS327" s="167"/>
      <c r="LT327" s="167"/>
      <c r="LU327" s="167"/>
      <c r="LV327" s="167"/>
      <c r="LW327" s="167"/>
      <c r="LX327" s="167"/>
      <c r="LY327" s="167"/>
      <c r="LZ327" s="167"/>
      <c r="MA327" s="167"/>
      <c r="MB327" s="167"/>
      <c r="MC327" s="167"/>
      <c r="MD327" s="167"/>
      <c r="ME327" s="167"/>
      <c r="MF327" s="167"/>
      <c r="MG327" s="167"/>
      <c r="MH327" s="167"/>
      <c r="MI327" s="167"/>
      <c r="MJ327" s="167"/>
      <c r="MK327" s="167"/>
      <c r="ML327" s="167"/>
      <c r="MM327" s="167"/>
      <c r="MN327" s="167"/>
      <c r="MO327" s="167"/>
      <c r="MP327" s="167"/>
      <c r="MQ327" s="167"/>
      <c r="MR327" s="167"/>
      <c r="MS327" s="167"/>
      <c r="MT327" s="167"/>
      <c r="MU327" s="167"/>
      <c r="MV327" s="167"/>
      <c r="MW327" s="167"/>
      <c r="MX327" s="167"/>
      <c r="MY327" s="167"/>
      <c r="MZ327" s="167"/>
      <c r="NA327" s="167"/>
      <c r="NB327" s="167"/>
      <c r="NC327" s="167"/>
      <c r="ND327" s="167"/>
      <c r="NE327" s="167"/>
      <c r="NF327" s="167"/>
      <c r="NG327" s="167"/>
      <c r="NH327" s="167"/>
      <c r="NI327" s="167"/>
      <c r="NJ327" s="167"/>
      <c r="NK327" s="167"/>
      <c r="NL327" s="167"/>
      <c r="NM327" s="167"/>
      <c r="NN327" s="167"/>
      <c r="NO327" s="167"/>
      <c r="NP327" s="167"/>
      <c r="NQ327" s="167"/>
      <c r="NR327" s="167"/>
      <c r="NS327" s="167"/>
      <c r="NT327" s="167"/>
      <c r="NU327" s="167"/>
      <c r="NV327" s="167"/>
      <c r="NW327" s="167"/>
      <c r="NX327" s="167"/>
      <c r="NY327" s="167"/>
      <c r="NZ327" s="167"/>
      <c r="OA327" s="167"/>
      <c r="OB327" s="167"/>
      <c r="OC327" s="167"/>
      <c r="OD327" s="167"/>
      <c r="OE327" s="171"/>
      <c r="OF327" s="181"/>
      <c r="OG327" s="175">
        <f t="shared" ref="OG327:OG329" si="2230">IF(ISNUMBER(R327),R327/$H$326,"")</f>
        <v>3.4905660377358489</v>
      </c>
      <c r="OH327" s="66" t="s">
        <v>2056</v>
      </c>
      <c r="OI327" s="66" t="str">
        <f t="shared" si="2228"/>
        <v/>
      </c>
      <c r="OJ327" s="66" t="str">
        <f t="shared" si="2228"/>
        <v/>
      </c>
      <c r="OK327" s="66" t="str">
        <f t="shared" si="2228"/>
        <v/>
      </c>
      <c r="OL327" s="66" t="str">
        <f t="shared" si="2228"/>
        <v/>
      </c>
      <c r="OM327" s="159">
        <f t="shared" si="2228"/>
        <v>105.66037735849056</v>
      </c>
      <c r="ON327" s="66" t="s">
        <v>2056</v>
      </c>
      <c r="OO327" s="126">
        <f t="shared" si="2228"/>
        <v>3.7735849056603772E-2</v>
      </c>
      <c r="OP327" s="66" t="s">
        <v>2056</v>
      </c>
      <c r="OQ327" s="161"/>
      <c r="OR327" s="161"/>
      <c r="OS327" s="161"/>
      <c r="OT327" s="161"/>
      <c r="OU327" s="161"/>
      <c r="OV327" s="161"/>
      <c r="OW327" s="161"/>
      <c r="OX327" s="161"/>
      <c r="OY327" s="161"/>
      <c r="OZ327" s="161"/>
      <c r="PA327" s="161"/>
      <c r="PB327" s="161"/>
      <c r="PC327" s="161"/>
      <c r="PD327" s="161"/>
      <c r="PE327" s="161"/>
      <c r="PF327" s="161"/>
      <c r="PG327" s="161"/>
      <c r="PH327" s="161"/>
      <c r="PI327" s="161"/>
      <c r="PJ327" s="161"/>
      <c r="PK327" s="161"/>
      <c r="PL327" s="161"/>
      <c r="PM327" s="161"/>
      <c r="PN327" s="161"/>
      <c r="PO327" s="161"/>
      <c r="PP327" s="161"/>
      <c r="PQ327" s="161"/>
      <c r="PR327" s="161"/>
      <c r="PS327" s="161"/>
      <c r="PT327" s="161"/>
      <c r="PU327" s="161"/>
      <c r="PV327" s="161"/>
      <c r="PW327" s="161"/>
      <c r="PX327" s="161"/>
      <c r="PY327" s="161"/>
      <c r="PZ327" s="161"/>
      <c r="QA327" s="161"/>
      <c r="QB327" s="161"/>
      <c r="QC327" s="161"/>
      <c r="QD327" s="161"/>
      <c r="QE327" s="161"/>
      <c r="QF327" s="161"/>
      <c r="QG327" s="161"/>
      <c r="QH327" s="161"/>
      <c r="QI327" s="161"/>
      <c r="QJ327" s="161"/>
      <c r="QK327" s="161"/>
      <c r="QL327" s="161"/>
      <c r="QM327" s="161"/>
      <c r="QN327" s="161"/>
      <c r="QO327" s="161"/>
      <c r="QP327" s="161"/>
      <c r="QQ327" s="161"/>
      <c r="QR327" s="161"/>
      <c r="QS327" s="161"/>
      <c r="QT327" s="161"/>
      <c r="QU327" s="161"/>
      <c r="QV327" s="161"/>
      <c r="QW327" s="161"/>
      <c r="QX327" s="161"/>
      <c r="QY327" s="161"/>
      <c r="QZ327" s="161"/>
      <c r="RA327" s="161"/>
      <c r="RB327" s="161"/>
      <c r="RC327" s="161"/>
      <c r="RD327" s="161"/>
      <c r="RE327" s="161"/>
      <c r="RF327" s="161"/>
      <c r="RG327" s="161"/>
      <c r="RH327" s="161"/>
      <c r="RI327" s="161"/>
      <c r="RJ327" s="161"/>
      <c r="RK327" s="161"/>
      <c r="RL327" s="161"/>
      <c r="RM327" s="161"/>
      <c r="RN327" s="161"/>
      <c r="RO327" s="161"/>
      <c r="RP327" s="161"/>
      <c r="RQ327" s="161"/>
      <c r="RR327" s="161"/>
      <c r="RS327" s="161"/>
      <c r="RT327" s="161"/>
      <c r="RU327" s="161"/>
      <c r="RV327" s="161"/>
      <c r="RW327" s="161"/>
      <c r="RX327" s="161"/>
      <c r="RY327" s="161"/>
      <c r="RZ327" s="161"/>
      <c r="SA327" s="161"/>
      <c r="SB327" s="161"/>
      <c r="SC327" s="161"/>
      <c r="SD327" s="161"/>
      <c r="SE327" s="161"/>
      <c r="SF327" s="161"/>
      <c r="SG327" s="161"/>
      <c r="SH327" s="161"/>
      <c r="SI327" s="161"/>
      <c r="SJ327" s="161"/>
      <c r="SK327" s="161"/>
      <c r="SL327" s="161"/>
      <c r="SM327" s="161"/>
      <c r="SN327" s="161"/>
      <c r="SO327" s="161"/>
      <c r="SP327" s="161"/>
      <c r="SQ327" s="161"/>
      <c r="SR327" s="161"/>
      <c r="SS327" s="161"/>
      <c r="ST327" s="161"/>
      <c r="SU327" s="161"/>
      <c r="SV327" s="161"/>
      <c r="SW327" s="161"/>
      <c r="SX327" s="161"/>
      <c r="SY327" s="161"/>
      <c r="SZ327" s="161"/>
      <c r="TA327" s="161"/>
      <c r="TB327" s="161"/>
      <c r="TC327" s="161"/>
      <c r="TD327" s="161"/>
      <c r="TE327" s="161"/>
      <c r="TF327" s="161"/>
      <c r="TG327" s="161"/>
      <c r="TH327" s="161"/>
      <c r="TI327" s="161"/>
      <c r="TJ327" s="161"/>
      <c r="TK327" s="161"/>
      <c r="TL327" s="161"/>
      <c r="TM327" s="161"/>
      <c r="TN327" s="161"/>
      <c r="TO327" s="161"/>
      <c r="TP327" s="161"/>
      <c r="TQ327" s="161"/>
      <c r="TR327" s="161"/>
      <c r="TS327" s="161"/>
      <c r="TT327" s="161"/>
      <c r="TU327" s="161"/>
      <c r="TV327" s="161"/>
      <c r="TW327" s="161"/>
      <c r="TX327" s="161"/>
      <c r="TY327" s="161"/>
      <c r="TZ327" s="161"/>
      <c r="UA327" s="161"/>
      <c r="UB327" s="161"/>
      <c r="UC327" s="161"/>
      <c r="UD327" s="161"/>
      <c r="UE327" s="161"/>
      <c r="UF327" s="161"/>
      <c r="UG327" s="161"/>
      <c r="UH327" s="161"/>
      <c r="UI327" s="161"/>
      <c r="UJ327" s="161"/>
      <c r="UK327" s="161"/>
      <c r="UL327" s="161"/>
      <c r="UM327" s="161"/>
      <c r="UN327" s="161"/>
      <c r="UO327" s="161"/>
      <c r="UP327" s="161"/>
      <c r="UQ327" s="161"/>
      <c r="UR327" s="161"/>
      <c r="US327" s="161"/>
      <c r="UT327" s="161"/>
      <c r="UU327" s="161"/>
      <c r="UV327" s="161"/>
      <c r="UW327" s="161"/>
      <c r="UX327" s="161"/>
      <c r="UY327" s="161"/>
      <c r="UZ327" s="161"/>
      <c r="VA327" s="161"/>
      <c r="VB327" s="161"/>
      <c r="VC327" s="161"/>
      <c r="VD327" s="161"/>
      <c r="VE327" s="161"/>
      <c r="VF327" s="161"/>
      <c r="VG327" s="161"/>
      <c r="VH327" s="161"/>
      <c r="VI327" s="161"/>
      <c r="VJ327" s="161"/>
      <c r="VK327" s="161"/>
      <c r="VL327" s="161"/>
      <c r="VM327" s="161"/>
      <c r="VN327" s="161"/>
      <c r="VO327" s="161"/>
      <c r="VP327" s="161"/>
      <c r="VQ327" s="161"/>
      <c r="VR327" s="161"/>
      <c r="VS327" s="161"/>
      <c r="VT327" s="161"/>
      <c r="VU327" s="161"/>
      <c r="VV327" s="161"/>
      <c r="VW327" s="161"/>
      <c r="VX327" s="161"/>
      <c r="VY327" s="161"/>
      <c r="VZ327" s="161"/>
      <c r="WA327" s="161"/>
      <c r="WB327" s="161"/>
      <c r="WC327" s="161"/>
      <c r="WD327" s="161"/>
      <c r="WE327" s="161"/>
      <c r="WF327" s="161"/>
      <c r="WG327" s="161"/>
      <c r="WH327" s="161"/>
      <c r="WI327" s="161"/>
      <c r="WJ327" s="161"/>
      <c r="WK327" s="161"/>
      <c r="WL327" s="161"/>
      <c r="WM327" s="161"/>
      <c r="WN327" s="161"/>
      <c r="WO327" s="161"/>
      <c r="WP327" s="161"/>
      <c r="WQ327" s="161"/>
      <c r="WR327" s="161"/>
      <c r="WS327" s="161"/>
      <c r="WT327" s="161"/>
      <c r="WU327" s="161"/>
      <c r="WV327" s="161"/>
      <c r="WW327" s="161"/>
      <c r="WX327" s="161"/>
      <c r="WY327" s="161"/>
      <c r="WZ327" s="161"/>
      <c r="XA327" s="161"/>
      <c r="XB327" s="161"/>
      <c r="XC327" s="161"/>
      <c r="XD327" s="161"/>
      <c r="XE327" s="161"/>
      <c r="XF327" s="161"/>
      <c r="XG327" s="161"/>
      <c r="XH327" s="161"/>
      <c r="XI327" s="161"/>
      <c r="XJ327" s="161"/>
      <c r="XK327" s="161"/>
      <c r="XL327" s="161"/>
      <c r="XM327" s="161"/>
      <c r="XN327" s="161"/>
      <c r="XO327" s="161"/>
      <c r="XP327" s="161"/>
      <c r="XQ327" s="161"/>
      <c r="XR327" s="161"/>
      <c r="XS327" s="161"/>
      <c r="XT327" s="161"/>
      <c r="XU327" s="161"/>
      <c r="XV327" s="161"/>
      <c r="XW327" s="161"/>
      <c r="XX327" s="161"/>
      <c r="XY327" s="161"/>
      <c r="XZ327" s="161"/>
      <c r="YA327" s="161"/>
      <c r="YB327" s="161"/>
      <c r="YC327" s="161"/>
      <c r="YD327" s="161"/>
      <c r="YE327" s="161"/>
      <c r="YF327" s="161"/>
      <c r="YG327" s="161"/>
      <c r="YH327" s="161"/>
      <c r="YI327" s="161"/>
      <c r="YJ327" s="161"/>
      <c r="YK327" s="161"/>
      <c r="YL327" s="161"/>
      <c r="YM327" s="161"/>
      <c r="YN327" s="161"/>
      <c r="YO327" s="161"/>
      <c r="YP327" s="161"/>
      <c r="YQ327" s="161"/>
      <c r="YR327" s="161"/>
      <c r="YS327" s="161"/>
      <c r="YT327" s="161"/>
      <c r="YU327" s="161"/>
      <c r="YV327" s="161"/>
      <c r="YW327" s="161"/>
      <c r="YX327" s="161"/>
      <c r="YY327" s="161"/>
      <c r="YZ327" s="161"/>
      <c r="ZA327" s="161"/>
      <c r="ZB327" s="161"/>
      <c r="ZC327" s="161"/>
      <c r="ZD327" s="161"/>
      <c r="ZE327" s="161"/>
      <c r="ZF327" s="161"/>
      <c r="ZG327" s="161"/>
      <c r="ZH327" s="161"/>
      <c r="ZI327" s="161"/>
      <c r="ZJ327" s="161"/>
      <c r="ZK327" s="161"/>
      <c r="ZL327" s="161"/>
      <c r="ZM327" s="161"/>
      <c r="ZN327" s="161"/>
      <c r="ZO327" s="161"/>
      <c r="ZP327" s="161"/>
      <c r="ZQ327" s="161"/>
      <c r="ZR327" s="161"/>
      <c r="ZS327" s="161"/>
      <c r="ZT327" s="161"/>
      <c r="ZU327" s="161"/>
      <c r="ZV327" s="161"/>
      <c r="ZW327" s="161"/>
      <c r="ZX327" s="161"/>
      <c r="ZY327" s="161"/>
      <c r="ZZ327" s="161"/>
      <c r="AAA327" s="161"/>
      <c r="AAB327" s="161"/>
      <c r="AAC327" s="161"/>
      <c r="AAD327" s="161"/>
      <c r="AAE327" s="161"/>
      <c r="AAF327" s="161"/>
      <c r="AAG327" s="161"/>
      <c r="AAH327" s="161"/>
      <c r="AAI327" s="161"/>
      <c r="AAJ327" s="161"/>
      <c r="AAK327" s="161"/>
      <c r="AAL327" s="161"/>
      <c r="AAM327" s="161"/>
      <c r="AAN327" s="161"/>
      <c r="AAO327" s="161"/>
      <c r="AAP327" s="161"/>
      <c r="AAQ327" s="161"/>
      <c r="AAR327" s="161"/>
      <c r="AAS327" s="161"/>
      <c r="AAT327" s="161"/>
      <c r="AAU327" s="161"/>
      <c r="AAV327" s="161"/>
      <c r="AAW327" s="161"/>
      <c r="AAX327" s="161"/>
      <c r="AAY327" s="161"/>
      <c r="AAZ327" s="161"/>
      <c r="ABA327" s="161"/>
      <c r="ABB327" s="161"/>
      <c r="ABC327" s="161"/>
      <c r="ABD327" s="161"/>
      <c r="ABE327" s="161"/>
      <c r="ABF327" s="161"/>
      <c r="ABG327" s="161"/>
      <c r="ABH327" s="161"/>
      <c r="ABI327" s="161"/>
      <c r="ABJ327" s="161"/>
      <c r="ABK327" s="161"/>
      <c r="ABL327" s="161"/>
      <c r="ABM327" s="161"/>
      <c r="ABN327" s="161"/>
      <c r="ABO327" s="161"/>
      <c r="ABP327" s="161"/>
      <c r="ABQ327" s="161"/>
      <c r="ABR327" s="161"/>
      <c r="ABS327" s="161"/>
      <c r="ABT327" s="161"/>
      <c r="ABU327" s="161"/>
      <c r="ABV327" s="161"/>
      <c r="ABW327" s="161"/>
      <c r="ABX327" s="161"/>
      <c r="ABY327" s="161"/>
      <c r="ABZ327" s="161"/>
      <c r="ACA327" s="161"/>
      <c r="ACB327" s="161"/>
      <c r="ACC327" s="161"/>
      <c r="ACD327" s="161"/>
      <c r="ACE327" s="161"/>
      <c r="ACF327" s="161"/>
      <c r="ACG327" s="161"/>
      <c r="ACH327" s="161"/>
      <c r="ACI327" s="161"/>
      <c r="ACJ327" s="161"/>
      <c r="ACK327" s="161"/>
      <c r="ACL327" s="161"/>
      <c r="ACM327" s="66"/>
      <c r="ACN327" s="66"/>
      <c r="ACO327" s="66"/>
      <c r="ACP327" s="66"/>
      <c r="ACQ327" s="66"/>
      <c r="ACR327" s="66"/>
      <c r="ACS327" s="66"/>
      <c r="ACT327" s="66"/>
    </row>
    <row r="328" spans="2:774" x14ac:dyDescent="0.25">
      <c r="B328" s="66">
        <v>33</v>
      </c>
      <c r="C328" s="66" t="s">
        <v>132</v>
      </c>
      <c r="D328" s="66" t="s">
        <v>132</v>
      </c>
      <c r="E328" s="156" t="s">
        <v>132</v>
      </c>
      <c r="F328" s="66" t="s">
        <v>1336</v>
      </c>
      <c r="G328" s="66" t="s">
        <v>1567</v>
      </c>
      <c r="H328" s="126">
        <v>0.53</v>
      </c>
      <c r="I328" s="130">
        <f>'Heating Values'!$D$11</f>
        <v>26.95</v>
      </c>
      <c r="J328" s="66" t="str">
        <f t="shared" si="2201"/>
        <v>Ethanol, Modern, IN</v>
      </c>
      <c r="K328" s="161"/>
      <c r="L328" s="161"/>
      <c r="M328" s="161"/>
      <c r="N328" s="161"/>
      <c r="O328" s="66" t="s">
        <v>2062</v>
      </c>
      <c r="P328" s="66" t="str">
        <f t="shared" si="2229"/>
        <v>IN</v>
      </c>
      <c r="Q328" s="66" t="s">
        <v>2</v>
      </c>
      <c r="R328" s="163">
        <v>0.86</v>
      </c>
      <c r="S328" s="158" t="s">
        <v>2064</v>
      </c>
      <c r="T328" s="167"/>
      <c r="U328" s="167"/>
      <c r="V328" s="167"/>
      <c r="W328" s="167"/>
      <c r="X328" s="162">
        <v>48</v>
      </c>
      <c r="Y328" s="158" t="s">
        <v>2064</v>
      </c>
      <c r="Z328" s="163">
        <v>0.02</v>
      </c>
      <c r="AA328" s="158" t="s">
        <v>2064</v>
      </c>
      <c r="AB328" s="167"/>
      <c r="AC328" s="167"/>
      <c r="AD328" s="167"/>
      <c r="AE328" s="167"/>
      <c r="AF328" s="167"/>
      <c r="AG328" s="167"/>
      <c r="AH328" s="167"/>
      <c r="AI328" s="167"/>
      <c r="AJ328" s="167"/>
      <c r="AK328" s="167"/>
      <c r="AL328" s="167"/>
      <c r="AM328" s="167"/>
      <c r="AN328" s="167"/>
      <c r="AO328" s="167"/>
      <c r="AP328" s="167"/>
      <c r="AQ328" s="167"/>
      <c r="AR328" s="167"/>
      <c r="AS328" s="167"/>
      <c r="AT328" s="167"/>
      <c r="AU328" s="167"/>
      <c r="AV328" s="167"/>
      <c r="AW328" s="167"/>
      <c r="AX328" s="167"/>
      <c r="AY328" s="167"/>
      <c r="AZ328" s="167"/>
      <c r="BA328" s="167"/>
      <c r="BB328" s="167"/>
      <c r="BC328" s="167"/>
      <c r="BD328" s="167"/>
      <c r="BE328" s="167"/>
      <c r="BF328" s="167"/>
      <c r="BG328" s="167"/>
      <c r="BH328" s="167"/>
      <c r="BI328" s="167"/>
      <c r="BJ328" s="167"/>
      <c r="BK328" s="167"/>
      <c r="BL328" s="167"/>
      <c r="BM328" s="167"/>
      <c r="BN328" s="167"/>
      <c r="BO328" s="167"/>
      <c r="BP328" s="167"/>
      <c r="BQ328" s="167"/>
      <c r="BR328" s="167"/>
      <c r="BS328" s="167"/>
      <c r="BT328" s="167"/>
      <c r="BU328" s="167"/>
      <c r="BV328" s="167"/>
      <c r="BW328" s="167"/>
      <c r="BX328" s="167"/>
      <c r="BY328" s="167"/>
      <c r="BZ328" s="167"/>
      <c r="CA328" s="167"/>
      <c r="CB328" s="167"/>
      <c r="CC328" s="167"/>
      <c r="CD328" s="167"/>
      <c r="CE328" s="167"/>
      <c r="CF328" s="167"/>
      <c r="CG328" s="167"/>
      <c r="CH328" s="167"/>
      <c r="CI328" s="167"/>
      <c r="CJ328" s="167"/>
      <c r="CK328" s="167"/>
      <c r="CL328" s="167"/>
      <c r="CM328" s="167"/>
      <c r="CN328" s="167"/>
      <c r="CO328" s="167"/>
      <c r="CP328" s="167"/>
      <c r="CQ328" s="167"/>
      <c r="CR328" s="167"/>
      <c r="CS328" s="167"/>
      <c r="CT328" s="167"/>
      <c r="CU328" s="167"/>
      <c r="CV328" s="167"/>
      <c r="CW328" s="167"/>
      <c r="CX328" s="167"/>
      <c r="CY328" s="167"/>
      <c r="CZ328" s="167"/>
      <c r="DA328" s="167"/>
      <c r="DB328" s="167"/>
      <c r="DC328" s="167"/>
      <c r="DD328" s="167"/>
      <c r="DE328" s="167"/>
      <c r="DF328" s="167"/>
      <c r="DG328" s="167"/>
      <c r="DH328" s="167"/>
      <c r="DI328" s="167"/>
      <c r="DJ328" s="167"/>
      <c r="DK328" s="167"/>
      <c r="DL328" s="167"/>
      <c r="DM328" s="167"/>
      <c r="DN328" s="167"/>
      <c r="DO328" s="167"/>
      <c r="DP328" s="167"/>
      <c r="DQ328" s="167"/>
      <c r="DR328" s="167"/>
      <c r="DS328" s="167"/>
      <c r="DT328" s="167"/>
      <c r="DU328" s="167"/>
      <c r="DV328" s="167"/>
      <c r="DW328" s="167"/>
      <c r="DX328" s="167"/>
      <c r="DY328" s="167"/>
      <c r="DZ328" s="167"/>
      <c r="EA328" s="167"/>
      <c r="EB328" s="167"/>
      <c r="EC328" s="167"/>
      <c r="ED328" s="167"/>
      <c r="EE328" s="167"/>
      <c r="EF328" s="167"/>
      <c r="EG328" s="167"/>
      <c r="EH328" s="167"/>
      <c r="EI328" s="167"/>
      <c r="EJ328" s="167"/>
      <c r="EK328" s="167"/>
      <c r="EL328" s="167"/>
      <c r="EM328" s="167"/>
      <c r="EN328" s="167"/>
      <c r="EO328" s="167"/>
      <c r="EP328" s="167"/>
      <c r="EQ328" s="167"/>
      <c r="ER328" s="167"/>
      <c r="ES328" s="167"/>
      <c r="ET328" s="167"/>
      <c r="EU328" s="167"/>
      <c r="EV328" s="167"/>
      <c r="EW328" s="167"/>
      <c r="EX328" s="167"/>
      <c r="EY328" s="167"/>
      <c r="EZ328" s="167"/>
      <c r="FA328" s="167"/>
      <c r="FB328" s="167"/>
      <c r="FC328" s="167"/>
      <c r="FD328" s="167"/>
      <c r="FE328" s="167"/>
      <c r="FF328" s="167"/>
      <c r="FG328" s="167"/>
      <c r="FH328" s="167"/>
      <c r="FI328" s="167"/>
      <c r="FJ328" s="167"/>
      <c r="FK328" s="167"/>
      <c r="FL328" s="167"/>
      <c r="FM328" s="167"/>
      <c r="FN328" s="167"/>
      <c r="FO328" s="167"/>
      <c r="FP328" s="167"/>
      <c r="FQ328" s="167"/>
      <c r="FR328" s="167"/>
      <c r="FS328" s="167"/>
      <c r="FT328" s="167"/>
      <c r="FU328" s="167"/>
      <c r="FV328" s="167"/>
      <c r="FW328" s="167"/>
      <c r="FX328" s="167"/>
      <c r="FY328" s="167"/>
      <c r="FZ328" s="167"/>
      <c r="GA328" s="167"/>
      <c r="GB328" s="167"/>
      <c r="GC328" s="167"/>
      <c r="GD328" s="167"/>
      <c r="GE328" s="167"/>
      <c r="GF328" s="167"/>
      <c r="GG328" s="167"/>
      <c r="GH328" s="167"/>
      <c r="GI328" s="167"/>
      <c r="GJ328" s="167"/>
      <c r="GK328" s="167"/>
      <c r="GL328" s="167"/>
      <c r="GM328" s="167"/>
      <c r="GN328" s="167"/>
      <c r="GO328" s="167"/>
      <c r="GP328" s="167"/>
      <c r="GQ328" s="167"/>
      <c r="GR328" s="167"/>
      <c r="GS328" s="167"/>
      <c r="GT328" s="167"/>
      <c r="GU328" s="167"/>
      <c r="GV328" s="167"/>
      <c r="GW328" s="167"/>
      <c r="GX328" s="167"/>
      <c r="GY328" s="167"/>
      <c r="GZ328" s="167"/>
      <c r="HA328" s="167"/>
      <c r="HB328" s="167"/>
      <c r="HC328" s="167"/>
      <c r="HD328" s="167"/>
      <c r="HE328" s="167"/>
      <c r="HF328" s="167"/>
      <c r="HG328" s="167"/>
      <c r="HH328" s="167"/>
      <c r="HI328" s="167"/>
      <c r="HJ328" s="167"/>
      <c r="HK328" s="167"/>
      <c r="HL328" s="167"/>
      <c r="HM328" s="167"/>
      <c r="HN328" s="167"/>
      <c r="HO328" s="167"/>
      <c r="HP328" s="167"/>
      <c r="HQ328" s="167"/>
      <c r="HR328" s="167"/>
      <c r="HS328" s="167"/>
      <c r="HT328" s="167"/>
      <c r="HU328" s="167"/>
      <c r="HV328" s="167"/>
      <c r="HW328" s="167"/>
      <c r="HX328" s="167"/>
      <c r="HY328" s="167"/>
      <c r="HZ328" s="167"/>
      <c r="IA328" s="167"/>
      <c r="IB328" s="167"/>
      <c r="IC328" s="167"/>
      <c r="ID328" s="167"/>
      <c r="IE328" s="167"/>
      <c r="IF328" s="167"/>
      <c r="IG328" s="167"/>
      <c r="IH328" s="167"/>
      <c r="II328" s="167"/>
      <c r="IJ328" s="167"/>
      <c r="IK328" s="167"/>
      <c r="IL328" s="167"/>
      <c r="IM328" s="167"/>
      <c r="IN328" s="167"/>
      <c r="IO328" s="167"/>
      <c r="IP328" s="167"/>
      <c r="IQ328" s="167"/>
      <c r="IR328" s="167"/>
      <c r="IS328" s="167"/>
      <c r="IT328" s="167"/>
      <c r="IU328" s="167"/>
      <c r="IV328" s="167"/>
      <c r="IW328" s="167"/>
      <c r="IX328" s="167"/>
      <c r="IY328" s="167"/>
      <c r="IZ328" s="167"/>
      <c r="JA328" s="167"/>
      <c r="JB328" s="167"/>
      <c r="JC328" s="167"/>
      <c r="JD328" s="167"/>
      <c r="JE328" s="167"/>
      <c r="JF328" s="167"/>
      <c r="JG328" s="167"/>
      <c r="JH328" s="167"/>
      <c r="JI328" s="167"/>
      <c r="JJ328" s="167"/>
      <c r="JK328" s="167"/>
      <c r="JL328" s="167"/>
      <c r="JM328" s="167"/>
      <c r="JN328" s="167"/>
      <c r="JO328" s="167"/>
      <c r="JP328" s="167"/>
      <c r="JQ328" s="167"/>
      <c r="JR328" s="167"/>
      <c r="JS328" s="167"/>
      <c r="JT328" s="167"/>
      <c r="JU328" s="167"/>
      <c r="JV328" s="167"/>
      <c r="JW328" s="167"/>
      <c r="JX328" s="167"/>
      <c r="JY328" s="167"/>
      <c r="JZ328" s="167"/>
      <c r="KA328" s="167"/>
      <c r="KB328" s="167"/>
      <c r="KC328" s="167"/>
      <c r="KD328" s="167"/>
      <c r="KE328" s="167"/>
      <c r="KF328" s="167"/>
      <c r="KG328" s="167"/>
      <c r="KH328" s="167"/>
      <c r="KI328" s="167"/>
      <c r="KJ328" s="167"/>
      <c r="KK328" s="167"/>
      <c r="KL328" s="167"/>
      <c r="KM328" s="167"/>
      <c r="KN328" s="167"/>
      <c r="KO328" s="167"/>
      <c r="KP328" s="167"/>
      <c r="KQ328" s="167"/>
      <c r="KR328" s="167"/>
      <c r="KS328" s="167"/>
      <c r="KT328" s="167"/>
      <c r="KU328" s="167"/>
      <c r="KV328" s="167"/>
      <c r="KW328" s="167"/>
      <c r="KX328" s="167"/>
      <c r="KY328" s="167"/>
      <c r="KZ328" s="167"/>
      <c r="LA328" s="167"/>
      <c r="LB328" s="167"/>
      <c r="LC328" s="167"/>
      <c r="LD328" s="167"/>
      <c r="LE328" s="167"/>
      <c r="LF328" s="167"/>
      <c r="LG328" s="167"/>
      <c r="LH328" s="167"/>
      <c r="LI328" s="167"/>
      <c r="LJ328" s="167"/>
      <c r="LK328" s="167"/>
      <c r="LL328" s="167"/>
      <c r="LM328" s="167"/>
      <c r="LN328" s="167"/>
      <c r="LO328" s="167"/>
      <c r="LP328" s="167"/>
      <c r="LQ328" s="167"/>
      <c r="LR328" s="167"/>
      <c r="LS328" s="167"/>
      <c r="LT328" s="167"/>
      <c r="LU328" s="167"/>
      <c r="LV328" s="167"/>
      <c r="LW328" s="167"/>
      <c r="LX328" s="167"/>
      <c r="LY328" s="167"/>
      <c r="LZ328" s="167"/>
      <c r="MA328" s="167"/>
      <c r="MB328" s="167"/>
      <c r="MC328" s="167"/>
      <c r="MD328" s="167"/>
      <c r="ME328" s="167"/>
      <c r="MF328" s="167"/>
      <c r="MG328" s="167"/>
      <c r="MH328" s="167"/>
      <c r="MI328" s="167"/>
      <c r="MJ328" s="167"/>
      <c r="MK328" s="167"/>
      <c r="ML328" s="167"/>
      <c r="MM328" s="167"/>
      <c r="MN328" s="167"/>
      <c r="MO328" s="167"/>
      <c r="MP328" s="167"/>
      <c r="MQ328" s="167"/>
      <c r="MR328" s="167"/>
      <c r="MS328" s="167"/>
      <c r="MT328" s="167"/>
      <c r="MU328" s="167"/>
      <c r="MV328" s="167"/>
      <c r="MW328" s="167"/>
      <c r="MX328" s="167"/>
      <c r="MY328" s="167"/>
      <c r="MZ328" s="167"/>
      <c r="NA328" s="167"/>
      <c r="NB328" s="167"/>
      <c r="NC328" s="167"/>
      <c r="ND328" s="167"/>
      <c r="NE328" s="167"/>
      <c r="NF328" s="167"/>
      <c r="NG328" s="167"/>
      <c r="NH328" s="167"/>
      <c r="NI328" s="167"/>
      <c r="NJ328" s="167"/>
      <c r="NK328" s="167"/>
      <c r="NL328" s="167"/>
      <c r="NM328" s="167"/>
      <c r="NN328" s="167"/>
      <c r="NO328" s="167"/>
      <c r="NP328" s="167"/>
      <c r="NQ328" s="167"/>
      <c r="NR328" s="167"/>
      <c r="NS328" s="167"/>
      <c r="NT328" s="167"/>
      <c r="NU328" s="167"/>
      <c r="NV328" s="167"/>
      <c r="NW328" s="167"/>
      <c r="NX328" s="167"/>
      <c r="NY328" s="167"/>
      <c r="NZ328" s="167"/>
      <c r="OA328" s="167"/>
      <c r="OB328" s="167"/>
      <c r="OC328" s="167"/>
      <c r="OD328" s="167"/>
      <c r="OE328" s="171"/>
      <c r="OF328" s="181"/>
      <c r="OG328" s="175">
        <f>IF(ISNUMBER(R328),R328/$H$326,"")</f>
        <v>1.6226415094339621</v>
      </c>
      <c r="OH328" s="66" t="s">
        <v>2056</v>
      </c>
      <c r="OI328" s="66" t="str">
        <f t="shared" si="2228"/>
        <v/>
      </c>
      <c r="OJ328" s="66" t="str">
        <f t="shared" si="2228"/>
        <v/>
      </c>
      <c r="OK328" s="66" t="str">
        <f t="shared" si="2228"/>
        <v/>
      </c>
      <c r="OL328" s="66" t="str">
        <f t="shared" si="2228"/>
        <v/>
      </c>
      <c r="OM328" s="130">
        <f t="shared" si="2228"/>
        <v>90.566037735849051</v>
      </c>
      <c r="ON328" s="66" t="s">
        <v>2056</v>
      </c>
      <c r="OO328" s="126">
        <f t="shared" si="2228"/>
        <v>3.7735849056603772E-2</v>
      </c>
      <c r="OP328" s="66" t="s">
        <v>2056</v>
      </c>
      <c r="OQ328" s="161"/>
      <c r="OR328" s="161"/>
      <c r="OS328" s="161"/>
      <c r="OT328" s="161"/>
      <c r="OU328" s="161"/>
      <c r="OV328" s="161"/>
      <c r="OW328" s="161"/>
      <c r="OX328" s="161"/>
      <c r="OY328" s="161"/>
      <c r="OZ328" s="161"/>
      <c r="PA328" s="161"/>
      <c r="PB328" s="161"/>
      <c r="PC328" s="161"/>
      <c r="PD328" s="161"/>
      <c r="PE328" s="161"/>
      <c r="PF328" s="161"/>
      <c r="PG328" s="161"/>
      <c r="PH328" s="161"/>
      <c r="PI328" s="161"/>
      <c r="PJ328" s="161"/>
      <c r="PK328" s="161"/>
      <c r="PL328" s="161"/>
      <c r="PM328" s="161"/>
      <c r="PN328" s="161"/>
      <c r="PO328" s="161"/>
      <c r="PP328" s="161"/>
      <c r="PQ328" s="161"/>
      <c r="PR328" s="161"/>
      <c r="PS328" s="161"/>
      <c r="PT328" s="161"/>
      <c r="PU328" s="161"/>
      <c r="PV328" s="161"/>
      <c r="PW328" s="161"/>
      <c r="PX328" s="161"/>
      <c r="PY328" s="161"/>
      <c r="PZ328" s="161"/>
      <c r="QA328" s="161"/>
      <c r="QB328" s="161"/>
      <c r="QC328" s="161"/>
      <c r="QD328" s="161"/>
      <c r="QE328" s="161"/>
      <c r="QF328" s="161"/>
      <c r="QG328" s="161"/>
      <c r="QH328" s="161"/>
      <c r="QI328" s="161"/>
      <c r="QJ328" s="161"/>
      <c r="QK328" s="161"/>
      <c r="QL328" s="161"/>
      <c r="QM328" s="161"/>
      <c r="QN328" s="161"/>
      <c r="QO328" s="161"/>
      <c r="QP328" s="161"/>
      <c r="QQ328" s="161"/>
      <c r="QR328" s="161"/>
      <c r="QS328" s="161"/>
      <c r="QT328" s="161"/>
      <c r="QU328" s="161"/>
      <c r="QV328" s="161"/>
      <c r="QW328" s="161"/>
      <c r="QX328" s="161"/>
      <c r="QY328" s="161"/>
      <c r="QZ328" s="161"/>
      <c r="RA328" s="161"/>
      <c r="RB328" s="161"/>
      <c r="RC328" s="161"/>
      <c r="RD328" s="161"/>
      <c r="RE328" s="161"/>
      <c r="RF328" s="161"/>
      <c r="RG328" s="161"/>
      <c r="RH328" s="161"/>
      <c r="RI328" s="161"/>
      <c r="RJ328" s="161"/>
      <c r="RK328" s="161"/>
      <c r="RL328" s="161"/>
      <c r="RM328" s="161"/>
      <c r="RN328" s="161"/>
      <c r="RO328" s="161"/>
      <c r="RP328" s="161"/>
      <c r="RQ328" s="161"/>
      <c r="RR328" s="161"/>
      <c r="RS328" s="161"/>
      <c r="RT328" s="161"/>
      <c r="RU328" s="161"/>
      <c r="RV328" s="161"/>
      <c r="RW328" s="161"/>
      <c r="RX328" s="161"/>
      <c r="RY328" s="161"/>
      <c r="RZ328" s="161"/>
      <c r="SA328" s="161"/>
      <c r="SB328" s="161"/>
      <c r="SC328" s="161"/>
      <c r="SD328" s="161"/>
      <c r="SE328" s="161"/>
      <c r="SF328" s="161"/>
      <c r="SG328" s="161"/>
      <c r="SH328" s="161"/>
      <c r="SI328" s="161"/>
      <c r="SJ328" s="161"/>
      <c r="SK328" s="161"/>
      <c r="SL328" s="161"/>
      <c r="SM328" s="161"/>
      <c r="SN328" s="161"/>
      <c r="SO328" s="161"/>
      <c r="SP328" s="161"/>
      <c r="SQ328" s="161"/>
      <c r="SR328" s="161"/>
      <c r="SS328" s="161"/>
      <c r="ST328" s="161"/>
      <c r="SU328" s="161"/>
      <c r="SV328" s="161"/>
      <c r="SW328" s="161"/>
      <c r="SX328" s="161"/>
      <c r="SY328" s="161"/>
      <c r="SZ328" s="161"/>
      <c r="TA328" s="161"/>
      <c r="TB328" s="161"/>
      <c r="TC328" s="161"/>
      <c r="TD328" s="161"/>
      <c r="TE328" s="161"/>
      <c r="TF328" s="161"/>
      <c r="TG328" s="161"/>
      <c r="TH328" s="161"/>
      <c r="TI328" s="161"/>
      <c r="TJ328" s="161"/>
      <c r="TK328" s="161"/>
      <c r="TL328" s="161"/>
      <c r="TM328" s="161"/>
      <c r="TN328" s="161"/>
      <c r="TO328" s="161"/>
      <c r="TP328" s="161"/>
      <c r="TQ328" s="161"/>
      <c r="TR328" s="161"/>
      <c r="TS328" s="161"/>
      <c r="TT328" s="161"/>
      <c r="TU328" s="161"/>
      <c r="TV328" s="161"/>
      <c r="TW328" s="161"/>
      <c r="TX328" s="161"/>
      <c r="TY328" s="161"/>
      <c r="TZ328" s="161"/>
      <c r="UA328" s="161"/>
      <c r="UB328" s="161"/>
      <c r="UC328" s="161"/>
      <c r="UD328" s="161"/>
      <c r="UE328" s="161"/>
      <c r="UF328" s="161"/>
      <c r="UG328" s="161"/>
      <c r="UH328" s="161"/>
      <c r="UI328" s="161"/>
      <c r="UJ328" s="161"/>
      <c r="UK328" s="161"/>
      <c r="UL328" s="161"/>
      <c r="UM328" s="161"/>
      <c r="UN328" s="161"/>
      <c r="UO328" s="161"/>
      <c r="UP328" s="161"/>
      <c r="UQ328" s="161"/>
      <c r="UR328" s="161"/>
      <c r="US328" s="161"/>
      <c r="UT328" s="161"/>
      <c r="UU328" s="161"/>
      <c r="UV328" s="161"/>
      <c r="UW328" s="161"/>
      <c r="UX328" s="161"/>
      <c r="UY328" s="161"/>
      <c r="UZ328" s="161"/>
      <c r="VA328" s="161"/>
      <c r="VB328" s="161"/>
      <c r="VC328" s="161"/>
      <c r="VD328" s="161"/>
      <c r="VE328" s="161"/>
      <c r="VF328" s="161"/>
      <c r="VG328" s="161"/>
      <c r="VH328" s="161"/>
      <c r="VI328" s="161"/>
      <c r="VJ328" s="161"/>
      <c r="VK328" s="161"/>
      <c r="VL328" s="161"/>
      <c r="VM328" s="161"/>
      <c r="VN328" s="161"/>
      <c r="VO328" s="161"/>
      <c r="VP328" s="161"/>
      <c r="VQ328" s="161"/>
      <c r="VR328" s="161"/>
      <c r="VS328" s="161"/>
      <c r="VT328" s="161"/>
      <c r="VU328" s="161"/>
      <c r="VV328" s="161"/>
      <c r="VW328" s="161"/>
      <c r="VX328" s="161"/>
      <c r="VY328" s="161"/>
      <c r="VZ328" s="161"/>
      <c r="WA328" s="161"/>
      <c r="WB328" s="161"/>
      <c r="WC328" s="161"/>
      <c r="WD328" s="161"/>
      <c r="WE328" s="161"/>
      <c r="WF328" s="161"/>
      <c r="WG328" s="161"/>
      <c r="WH328" s="161"/>
      <c r="WI328" s="161"/>
      <c r="WJ328" s="161"/>
      <c r="WK328" s="161"/>
      <c r="WL328" s="161"/>
      <c r="WM328" s="161"/>
      <c r="WN328" s="161"/>
      <c r="WO328" s="161"/>
      <c r="WP328" s="161"/>
      <c r="WQ328" s="161"/>
      <c r="WR328" s="161"/>
      <c r="WS328" s="161"/>
      <c r="WT328" s="161"/>
      <c r="WU328" s="161"/>
      <c r="WV328" s="161"/>
      <c r="WW328" s="161"/>
      <c r="WX328" s="161"/>
      <c r="WY328" s="161"/>
      <c r="WZ328" s="161"/>
      <c r="XA328" s="161"/>
      <c r="XB328" s="161"/>
      <c r="XC328" s="161"/>
      <c r="XD328" s="161"/>
      <c r="XE328" s="161"/>
      <c r="XF328" s="161"/>
      <c r="XG328" s="161"/>
      <c r="XH328" s="161"/>
      <c r="XI328" s="161"/>
      <c r="XJ328" s="161"/>
      <c r="XK328" s="161"/>
      <c r="XL328" s="161"/>
      <c r="XM328" s="161"/>
      <c r="XN328" s="161"/>
      <c r="XO328" s="161"/>
      <c r="XP328" s="161"/>
      <c r="XQ328" s="161"/>
      <c r="XR328" s="161"/>
      <c r="XS328" s="161"/>
      <c r="XT328" s="161"/>
      <c r="XU328" s="161"/>
      <c r="XV328" s="161"/>
      <c r="XW328" s="161"/>
      <c r="XX328" s="161"/>
      <c r="XY328" s="161"/>
      <c r="XZ328" s="161"/>
      <c r="YA328" s="161"/>
      <c r="YB328" s="161"/>
      <c r="YC328" s="161"/>
      <c r="YD328" s="161"/>
      <c r="YE328" s="161"/>
      <c r="YF328" s="161"/>
      <c r="YG328" s="161"/>
      <c r="YH328" s="161"/>
      <c r="YI328" s="161"/>
      <c r="YJ328" s="161"/>
      <c r="YK328" s="161"/>
      <c r="YL328" s="161"/>
      <c r="YM328" s="161"/>
      <c r="YN328" s="161"/>
      <c r="YO328" s="161"/>
      <c r="YP328" s="161"/>
      <c r="YQ328" s="161"/>
      <c r="YR328" s="161"/>
      <c r="YS328" s="161"/>
      <c r="YT328" s="161"/>
      <c r="YU328" s="161"/>
      <c r="YV328" s="161"/>
      <c r="YW328" s="161"/>
      <c r="YX328" s="161"/>
      <c r="YY328" s="161"/>
      <c r="YZ328" s="161"/>
      <c r="ZA328" s="161"/>
      <c r="ZB328" s="161"/>
      <c r="ZC328" s="161"/>
      <c r="ZD328" s="161"/>
      <c r="ZE328" s="161"/>
      <c r="ZF328" s="161"/>
      <c r="ZG328" s="161"/>
      <c r="ZH328" s="161"/>
      <c r="ZI328" s="161"/>
      <c r="ZJ328" s="161"/>
      <c r="ZK328" s="161"/>
      <c r="ZL328" s="161"/>
      <c r="ZM328" s="161"/>
      <c r="ZN328" s="161"/>
      <c r="ZO328" s="161"/>
      <c r="ZP328" s="161"/>
      <c r="ZQ328" s="161"/>
      <c r="ZR328" s="161"/>
      <c r="ZS328" s="161"/>
      <c r="ZT328" s="161"/>
      <c r="ZU328" s="161"/>
      <c r="ZV328" s="161"/>
      <c r="ZW328" s="161"/>
      <c r="ZX328" s="161"/>
      <c r="ZY328" s="161"/>
      <c r="ZZ328" s="161"/>
      <c r="AAA328" s="161"/>
      <c r="AAB328" s="161"/>
      <c r="AAC328" s="161"/>
      <c r="AAD328" s="161"/>
      <c r="AAE328" s="161"/>
      <c r="AAF328" s="161"/>
      <c r="AAG328" s="161"/>
      <c r="AAH328" s="161"/>
      <c r="AAI328" s="161"/>
      <c r="AAJ328" s="161"/>
      <c r="AAK328" s="161"/>
      <c r="AAL328" s="161"/>
      <c r="AAM328" s="161"/>
      <c r="AAN328" s="161"/>
      <c r="AAO328" s="161"/>
      <c r="AAP328" s="161"/>
      <c r="AAQ328" s="161"/>
      <c r="AAR328" s="161"/>
      <c r="AAS328" s="161"/>
      <c r="AAT328" s="161"/>
      <c r="AAU328" s="161"/>
      <c r="AAV328" s="161"/>
      <c r="AAW328" s="161"/>
      <c r="AAX328" s="161"/>
      <c r="AAY328" s="161"/>
      <c r="AAZ328" s="161"/>
      <c r="ABA328" s="161"/>
      <c r="ABB328" s="161"/>
      <c r="ABC328" s="161"/>
      <c r="ABD328" s="161"/>
      <c r="ABE328" s="161"/>
      <c r="ABF328" s="161"/>
      <c r="ABG328" s="161"/>
      <c r="ABH328" s="161"/>
      <c r="ABI328" s="161"/>
      <c r="ABJ328" s="161"/>
      <c r="ABK328" s="161"/>
      <c r="ABL328" s="161"/>
      <c r="ABM328" s="161"/>
      <c r="ABN328" s="161"/>
      <c r="ABO328" s="161"/>
      <c r="ABP328" s="161"/>
      <c r="ABQ328" s="161"/>
      <c r="ABR328" s="161"/>
      <c r="ABS328" s="161"/>
      <c r="ABT328" s="161"/>
      <c r="ABU328" s="161"/>
      <c r="ABV328" s="161"/>
      <c r="ABW328" s="161"/>
      <c r="ABX328" s="161"/>
      <c r="ABY328" s="161"/>
      <c r="ABZ328" s="161"/>
      <c r="ACA328" s="161"/>
      <c r="ACB328" s="161"/>
      <c r="ACC328" s="161"/>
      <c r="ACD328" s="161"/>
      <c r="ACE328" s="161"/>
      <c r="ACF328" s="161"/>
      <c r="ACG328" s="161"/>
      <c r="ACH328" s="161"/>
      <c r="ACI328" s="161"/>
      <c r="ACJ328" s="161"/>
      <c r="ACK328" s="161"/>
      <c r="ACL328" s="161"/>
      <c r="ACM328" s="66"/>
      <c r="ACN328" s="66"/>
      <c r="ACO328" s="66"/>
      <c r="ACP328" s="66"/>
      <c r="ACQ328" s="66"/>
      <c r="ACR328" s="66"/>
      <c r="ACS328" s="66"/>
      <c r="ACT328" s="66"/>
    </row>
    <row r="329" spans="2:774" x14ac:dyDescent="0.25">
      <c r="B329" s="66">
        <v>34</v>
      </c>
      <c r="C329" s="66" t="s">
        <v>132</v>
      </c>
      <c r="D329" s="66" t="s">
        <v>132</v>
      </c>
      <c r="E329" s="156" t="s">
        <v>132</v>
      </c>
      <c r="F329" s="66" t="s">
        <v>1336</v>
      </c>
      <c r="G329" s="66" t="s">
        <v>1567</v>
      </c>
      <c r="H329" s="126">
        <v>0.53</v>
      </c>
      <c r="I329" s="130">
        <f>'Heating Values'!$D$11</f>
        <v>26.95</v>
      </c>
      <c r="J329" s="66" t="str">
        <f t="shared" si="2201"/>
        <v>Ethanol, Modern, IN</v>
      </c>
      <c r="K329" s="161"/>
      <c r="L329" s="161"/>
      <c r="M329" s="161"/>
      <c r="N329" s="161"/>
      <c r="O329" s="66" t="s">
        <v>2063</v>
      </c>
      <c r="P329" s="66" t="str">
        <f t="shared" si="2229"/>
        <v>IN</v>
      </c>
      <c r="Q329" s="66" t="s">
        <v>2</v>
      </c>
      <c r="R329" s="165">
        <v>1.7</v>
      </c>
      <c r="S329" s="158" t="s">
        <v>2064</v>
      </c>
      <c r="T329" s="167"/>
      <c r="U329" s="167"/>
      <c r="V329" s="167"/>
      <c r="W329" s="167"/>
      <c r="X329" s="162">
        <v>54</v>
      </c>
      <c r="Y329" s="158" t="s">
        <v>2064</v>
      </c>
      <c r="Z329" s="163">
        <v>0.01</v>
      </c>
      <c r="AA329" s="158" t="s">
        <v>2064</v>
      </c>
      <c r="AB329" s="167"/>
      <c r="AC329" s="167"/>
      <c r="AD329" s="167"/>
      <c r="AE329" s="167"/>
      <c r="AF329" s="167"/>
      <c r="AG329" s="167"/>
      <c r="AH329" s="167"/>
      <c r="AI329" s="167"/>
      <c r="AJ329" s="167"/>
      <c r="AK329" s="167"/>
      <c r="AL329" s="167"/>
      <c r="AM329" s="167"/>
      <c r="AN329" s="167"/>
      <c r="AO329" s="167"/>
      <c r="AP329" s="167"/>
      <c r="AQ329" s="167"/>
      <c r="AR329" s="167"/>
      <c r="AS329" s="167"/>
      <c r="AT329" s="167"/>
      <c r="AU329" s="167"/>
      <c r="AV329" s="167"/>
      <c r="AW329" s="167"/>
      <c r="AX329" s="167"/>
      <c r="AY329" s="167"/>
      <c r="AZ329" s="167"/>
      <c r="BA329" s="167"/>
      <c r="BB329" s="167"/>
      <c r="BC329" s="167"/>
      <c r="BD329" s="167"/>
      <c r="BE329" s="167"/>
      <c r="BF329" s="167"/>
      <c r="BG329" s="167"/>
      <c r="BH329" s="167"/>
      <c r="BI329" s="167"/>
      <c r="BJ329" s="167"/>
      <c r="BK329" s="167"/>
      <c r="BL329" s="167"/>
      <c r="BM329" s="167"/>
      <c r="BN329" s="167"/>
      <c r="BO329" s="167"/>
      <c r="BP329" s="167"/>
      <c r="BQ329" s="167"/>
      <c r="BR329" s="167"/>
      <c r="BS329" s="167"/>
      <c r="BT329" s="167"/>
      <c r="BU329" s="167"/>
      <c r="BV329" s="167"/>
      <c r="BW329" s="167"/>
      <c r="BX329" s="167"/>
      <c r="BY329" s="167"/>
      <c r="BZ329" s="167"/>
      <c r="CA329" s="167"/>
      <c r="CB329" s="167"/>
      <c r="CC329" s="167"/>
      <c r="CD329" s="167"/>
      <c r="CE329" s="167"/>
      <c r="CF329" s="167"/>
      <c r="CG329" s="167"/>
      <c r="CH329" s="167"/>
      <c r="CI329" s="167"/>
      <c r="CJ329" s="167"/>
      <c r="CK329" s="167"/>
      <c r="CL329" s="167"/>
      <c r="CM329" s="167"/>
      <c r="CN329" s="167"/>
      <c r="CO329" s="167"/>
      <c r="CP329" s="167"/>
      <c r="CQ329" s="167"/>
      <c r="CR329" s="167"/>
      <c r="CS329" s="167"/>
      <c r="CT329" s="167"/>
      <c r="CU329" s="167"/>
      <c r="CV329" s="167"/>
      <c r="CW329" s="167"/>
      <c r="CX329" s="167"/>
      <c r="CY329" s="167"/>
      <c r="CZ329" s="167"/>
      <c r="DA329" s="167"/>
      <c r="DB329" s="167"/>
      <c r="DC329" s="167"/>
      <c r="DD329" s="167"/>
      <c r="DE329" s="167"/>
      <c r="DF329" s="167"/>
      <c r="DG329" s="167"/>
      <c r="DH329" s="167"/>
      <c r="DI329" s="167"/>
      <c r="DJ329" s="167"/>
      <c r="DK329" s="167"/>
      <c r="DL329" s="167"/>
      <c r="DM329" s="167"/>
      <c r="DN329" s="167"/>
      <c r="DO329" s="167"/>
      <c r="DP329" s="167"/>
      <c r="DQ329" s="167"/>
      <c r="DR329" s="167"/>
      <c r="DS329" s="167"/>
      <c r="DT329" s="167"/>
      <c r="DU329" s="167"/>
      <c r="DV329" s="167"/>
      <c r="DW329" s="167"/>
      <c r="DX329" s="167"/>
      <c r="DY329" s="167"/>
      <c r="DZ329" s="167"/>
      <c r="EA329" s="167"/>
      <c r="EB329" s="167"/>
      <c r="EC329" s="167"/>
      <c r="ED329" s="167"/>
      <c r="EE329" s="167"/>
      <c r="EF329" s="167"/>
      <c r="EG329" s="167"/>
      <c r="EH329" s="167"/>
      <c r="EI329" s="167"/>
      <c r="EJ329" s="167"/>
      <c r="EK329" s="167"/>
      <c r="EL329" s="167"/>
      <c r="EM329" s="167"/>
      <c r="EN329" s="167"/>
      <c r="EO329" s="167"/>
      <c r="EP329" s="167"/>
      <c r="EQ329" s="167"/>
      <c r="ER329" s="167"/>
      <c r="ES329" s="167"/>
      <c r="ET329" s="167"/>
      <c r="EU329" s="167"/>
      <c r="EV329" s="167"/>
      <c r="EW329" s="167"/>
      <c r="EX329" s="167"/>
      <c r="EY329" s="167"/>
      <c r="EZ329" s="167"/>
      <c r="FA329" s="167"/>
      <c r="FB329" s="167"/>
      <c r="FC329" s="167"/>
      <c r="FD329" s="167"/>
      <c r="FE329" s="167"/>
      <c r="FF329" s="167"/>
      <c r="FG329" s="167"/>
      <c r="FH329" s="167"/>
      <c r="FI329" s="167"/>
      <c r="FJ329" s="167"/>
      <c r="FK329" s="167"/>
      <c r="FL329" s="167"/>
      <c r="FM329" s="167"/>
      <c r="FN329" s="167"/>
      <c r="FO329" s="167"/>
      <c r="FP329" s="167"/>
      <c r="FQ329" s="167"/>
      <c r="FR329" s="167"/>
      <c r="FS329" s="167"/>
      <c r="FT329" s="167"/>
      <c r="FU329" s="167"/>
      <c r="FV329" s="167"/>
      <c r="FW329" s="167"/>
      <c r="FX329" s="167"/>
      <c r="FY329" s="167"/>
      <c r="FZ329" s="167"/>
      <c r="GA329" s="167"/>
      <c r="GB329" s="167"/>
      <c r="GC329" s="167"/>
      <c r="GD329" s="167"/>
      <c r="GE329" s="167"/>
      <c r="GF329" s="167"/>
      <c r="GG329" s="167"/>
      <c r="GH329" s="167"/>
      <c r="GI329" s="167"/>
      <c r="GJ329" s="167"/>
      <c r="GK329" s="167"/>
      <c r="GL329" s="167"/>
      <c r="GM329" s="167"/>
      <c r="GN329" s="167"/>
      <c r="GO329" s="167"/>
      <c r="GP329" s="167"/>
      <c r="GQ329" s="167"/>
      <c r="GR329" s="167"/>
      <c r="GS329" s="167"/>
      <c r="GT329" s="167"/>
      <c r="GU329" s="167"/>
      <c r="GV329" s="167"/>
      <c r="GW329" s="167"/>
      <c r="GX329" s="167"/>
      <c r="GY329" s="167"/>
      <c r="GZ329" s="167"/>
      <c r="HA329" s="167"/>
      <c r="HB329" s="167"/>
      <c r="HC329" s="167"/>
      <c r="HD329" s="167"/>
      <c r="HE329" s="167"/>
      <c r="HF329" s="167"/>
      <c r="HG329" s="167"/>
      <c r="HH329" s="167"/>
      <c r="HI329" s="167"/>
      <c r="HJ329" s="167"/>
      <c r="HK329" s="167"/>
      <c r="HL329" s="167"/>
      <c r="HM329" s="167"/>
      <c r="HN329" s="167"/>
      <c r="HO329" s="167"/>
      <c r="HP329" s="167"/>
      <c r="HQ329" s="167"/>
      <c r="HR329" s="167"/>
      <c r="HS329" s="167"/>
      <c r="HT329" s="167"/>
      <c r="HU329" s="167"/>
      <c r="HV329" s="167"/>
      <c r="HW329" s="167"/>
      <c r="HX329" s="167"/>
      <c r="HY329" s="167"/>
      <c r="HZ329" s="167"/>
      <c r="IA329" s="167"/>
      <c r="IB329" s="167"/>
      <c r="IC329" s="167"/>
      <c r="ID329" s="167"/>
      <c r="IE329" s="167"/>
      <c r="IF329" s="167"/>
      <c r="IG329" s="167"/>
      <c r="IH329" s="167"/>
      <c r="II329" s="167"/>
      <c r="IJ329" s="167"/>
      <c r="IK329" s="167"/>
      <c r="IL329" s="167"/>
      <c r="IM329" s="167"/>
      <c r="IN329" s="167"/>
      <c r="IO329" s="167"/>
      <c r="IP329" s="167"/>
      <c r="IQ329" s="167"/>
      <c r="IR329" s="167"/>
      <c r="IS329" s="167"/>
      <c r="IT329" s="167"/>
      <c r="IU329" s="167"/>
      <c r="IV329" s="167"/>
      <c r="IW329" s="167"/>
      <c r="IX329" s="167"/>
      <c r="IY329" s="167"/>
      <c r="IZ329" s="167"/>
      <c r="JA329" s="167"/>
      <c r="JB329" s="167"/>
      <c r="JC329" s="167"/>
      <c r="JD329" s="167"/>
      <c r="JE329" s="167"/>
      <c r="JF329" s="167"/>
      <c r="JG329" s="167"/>
      <c r="JH329" s="167"/>
      <c r="JI329" s="167"/>
      <c r="JJ329" s="167"/>
      <c r="JK329" s="167"/>
      <c r="JL329" s="167"/>
      <c r="JM329" s="167"/>
      <c r="JN329" s="167"/>
      <c r="JO329" s="167"/>
      <c r="JP329" s="167"/>
      <c r="JQ329" s="167"/>
      <c r="JR329" s="167"/>
      <c r="JS329" s="167"/>
      <c r="JT329" s="167"/>
      <c r="JU329" s="167"/>
      <c r="JV329" s="167"/>
      <c r="JW329" s="167"/>
      <c r="JX329" s="167"/>
      <c r="JY329" s="167"/>
      <c r="JZ329" s="167"/>
      <c r="KA329" s="167"/>
      <c r="KB329" s="167"/>
      <c r="KC329" s="167"/>
      <c r="KD329" s="167"/>
      <c r="KE329" s="167"/>
      <c r="KF329" s="167"/>
      <c r="KG329" s="167"/>
      <c r="KH329" s="167"/>
      <c r="KI329" s="167"/>
      <c r="KJ329" s="167"/>
      <c r="KK329" s="167"/>
      <c r="KL329" s="167"/>
      <c r="KM329" s="167"/>
      <c r="KN329" s="167"/>
      <c r="KO329" s="167"/>
      <c r="KP329" s="167"/>
      <c r="KQ329" s="167"/>
      <c r="KR329" s="167"/>
      <c r="KS329" s="167"/>
      <c r="KT329" s="167"/>
      <c r="KU329" s="167"/>
      <c r="KV329" s="167"/>
      <c r="KW329" s="167"/>
      <c r="KX329" s="167"/>
      <c r="KY329" s="167"/>
      <c r="KZ329" s="167"/>
      <c r="LA329" s="167"/>
      <c r="LB329" s="167"/>
      <c r="LC329" s="167"/>
      <c r="LD329" s="167"/>
      <c r="LE329" s="167"/>
      <c r="LF329" s="167"/>
      <c r="LG329" s="167"/>
      <c r="LH329" s="167"/>
      <c r="LI329" s="167"/>
      <c r="LJ329" s="167"/>
      <c r="LK329" s="167"/>
      <c r="LL329" s="167"/>
      <c r="LM329" s="167"/>
      <c r="LN329" s="167"/>
      <c r="LO329" s="167"/>
      <c r="LP329" s="167"/>
      <c r="LQ329" s="167"/>
      <c r="LR329" s="167"/>
      <c r="LS329" s="167"/>
      <c r="LT329" s="167"/>
      <c r="LU329" s="167"/>
      <c r="LV329" s="167"/>
      <c r="LW329" s="167"/>
      <c r="LX329" s="167"/>
      <c r="LY329" s="167"/>
      <c r="LZ329" s="167"/>
      <c r="MA329" s="167"/>
      <c r="MB329" s="167"/>
      <c r="MC329" s="167"/>
      <c r="MD329" s="167"/>
      <c r="ME329" s="167"/>
      <c r="MF329" s="167"/>
      <c r="MG329" s="167"/>
      <c r="MH329" s="167"/>
      <c r="MI329" s="167"/>
      <c r="MJ329" s="167"/>
      <c r="MK329" s="167"/>
      <c r="ML329" s="167"/>
      <c r="MM329" s="167"/>
      <c r="MN329" s="167"/>
      <c r="MO329" s="167"/>
      <c r="MP329" s="167"/>
      <c r="MQ329" s="167"/>
      <c r="MR329" s="167"/>
      <c r="MS329" s="167"/>
      <c r="MT329" s="167"/>
      <c r="MU329" s="167"/>
      <c r="MV329" s="167"/>
      <c r="MW329" s="167"/>
      <c r="MX329" s="167"/>
      <c r="MY329" s="167"/>
      <c r="MZ329" s="167"/>
      <c r="NA329" s="167"/>
      <c r="NB329" s="167"/>
      <c r="NC329" s="167"/>
      <c r="ND329" s="167"/>
      <c r="NE329" s="167"/>
      <c r="NF329" s="167"/>
      <c r="NG329" s="167"/>
      <c r="NH329" s="167"/>
      <c r="NI329" s="167"/>
      <c r="NJ329" s="167"/>
      <c r="NK329" s="167"/>
      <c r="NL329" s="167"/>
      <c r="NM329" s="167"/>
      <c r="NN329" s="167"/>
      <c r="NO329" s="167"/>
      <c r="NP329" s="167"/>
      <c r="NQ329" s="167"/>
      <c r="NR329" s="167"/>
      <c r="NS329" s="167"/>
      <c r="NT329" s="167"/>
      <c r="NU329" s="167"/>
      <c r="NV329" s="167"/>
      <c r="NW329" s="167"/>
      <c r="NX329" s="167"/>
      <c r="NY329" s="167"/>
      <c r="NZ329" s="167"/>
      <c r="OA329" s="167"/>
      <c r="OB329" s="167"/>
      <c r="OC329" s="167"/>
      <c r="OD329" s="167"/>
      <c r="OE329" s="171"/>
      <c r="OF329" s="182"/>
      <c r="OG329" s="175">
        <f t="shared" si="2230"/>
        <v>3.2075471698113205</v>
      </c>
      <c r="OH329" s="66" t="s">
        <v>2056</v>
      </c>
      <c r="OI329" s="66" t="str">
        <f t="shared" si="2228"/>
        <v/>
      </c>
      <c r="OJ329" s="66" t="str">
        <f t="shared" si="2228"/>
        <v/>
      </c>
      <c r="OK329" s="66" t="str">
        <f t="shared" si="2228"/>
        <v/>
      </c>
      <c r="OL329" s="66" t="str">
        <f t="shared" si="2228"/>
        <v/>
      </c>
      <c r="OM329" s="159">
        <f t="shared" si="2228"/>
        <v>101.88679245283018</v>
      </c>
      <c r="ON329" s="66" t="s">
        <v>2056</v>
      </c>
      <c r="OO329" s="126">
        <f t="shared" si="2228"/>
        <v>1.8867924528301886E-2</v>
      </c>
      <c r="OP329" s="66" t="s">
        <v>2056</v>
      </c>
      <c r="OQ329" s="161"/>
      <c r="OR329" s="161"/>
      <c r="OS329" s="161"/>
      <c r="OT329" s="161"/>
      <c r="OU329" s="161"/>
      <c r="OV329" s="161"/>
      <c r="OW329" s="161"/>
      <c r="OX329" s="161"/>
      <c r="OY329" s="161"/>
      <c r="OZ329" s="161"/>
      <c r="PA329" s="161"/>
      <c r="PB329" s="161"/>
      <c r="PC329" s="161"/>
      <c r="PD329" s="161"/>
      <c r="PE329" s="161"/>
      <c r="PF329" s="161"/>
      <c r="PG329" s="161"/>
      <c r="PH329" s="161"/>
      <c r="PI329" s="161"/>
      <c r="PJ329" s="161"/>
      <c r="PK329" s="161"/>
      <c r="PL329" s="161"/>
      <c r="PM329" s="161"/>
      <c r="PN329" s="161"/>
      <c r="PO329" s="161"/>
      <c r="PP329" s="161"/>
      <c r="PQ329" s="161"/>
      <c r="PR329" s="161"/>
      <c r="PS329" s="161"/>
      <c r="PT329" s="161"/>
      <c r="PU329" s="161"/>
      <c r="PV329" s="161"/>
      <c r="PW329" s="161"/>
      <c r="PX329" s="161"/>
      <c r="PY329" s="161"/>
      <c r="PZ329" s="161"/>
      <c r="QA329" s="161"/>
      <c r="QB329" s="161"/>
      <c r="QC329" s="161"/>
      <c r="QD329" s="161"/>
      <c r="QE329" s="161"/>
      <c r="QF329" s="161"/>
      <c r="QG329" s="161"/>
      <c r="QH329" s="161"/>
      <c r="QI329" s="161"/>
      <c r="QJ329" s="161"/>
      <c r="QK329" s="161"/>
      <c r="QL329" s="161"/>
      <c r="QM329" s="161"/>
      <c r="QN329" s="161"/>
      <c r="QO329" s="161"/>
      <c r="QP329" s="161"/>
      <c r="QQ329" s="161"/>
      <c r="QR329" s="161"/>
      <c r="QS329" s="161"/>
      <c r="QT329" s="161"/>
      <c r="QU329" s="161"/>
      <c r="QV329" s="161"/>
      <c r="QW329" s="161"/>
      <c r="QX329" s="161"/>
      <c r="QY329" s="161"/>
      <c r="QZ329" s="161"/>
      <c r="RA329" s="161"/>
      <c r="RB329" s="161"/>
      <c r="RC329" s="161"/>
      <c r="RD329" s="161"/>
      <c r="RE329" s="161"/>
      <c r="RF329" s="161"/>
      <c r="RG329" s="161"/>
      <c r="RH329" s="161"/>
      <c r="RI329" s="161"/>
      <c r="RJ329" s="161"/>
      <c r="RK329" s="161"/>
      <c r="RL329" s="161"/>
      <c r="RM329" s="161"/>
      <c r="RN329" s="161"/>
      <c r="RO329" s="161"/>
      <c r="RP329" s="161"/>
      <c r="RQ329" s="161"/>
      <c r="RR329" s="161"/>
      <c r="RS329" s="161"/>
      <c r="RT329" s="161"/>
      <c r="RU329" s="161"/>
      <c r="RV329" s="161"/>
      <c r="RW329" s="161"/>
      <c r="RX329" s="161"/>
      <c r="RY329" s="161"/>
      <c r="RZ329" s="161"/>
      <c r="SA329" s="161"/>
      <c r="SB329" s="161"/>
      <c r="SC329" s="161"/>
      <c r="SD329" s="161"/>
      <c r="SE329" s="161"/>
      <c r="SF329" s="161"/>
      <c r="SG329" s="161"/>
      <c r="SH329" s="161"/>
      <c r="SI329" s="161"/>
      <c r="SJ329" s="161"/>
      <c r="SK329" s="161"/>
      <c r="SL329" s="161"/>
      <c r="SM329" s="161"/>
      <c r="SN329" s="161"/>
      <c r="SO329" s="161"/>
      <c r="SP329" s="161"/>
      <c r="SQ329" s="161"/>
      <c r="SR329" s="161"/>
      <c r="SS329" s="161"/>
      <c r="ST329" s="161"/>
      <c r="SU329" s="161"/>
      <c r="SV329" s="161"/>
      <c r="SW329" s="161"/>
      <c r="SX329" s="161"/>
      <c r="SY329" s="161"/>
      <c r="SZ329" s="161"/>
      <c r="TA329" s="161"/>
      <c r="TB329" s="161"/>
      <c r="TC329" s="161"/>
      <c r="TD329" s="161"/>
      <c r="TE329" s="161"/>
      <c r="TF329" s="161"/>
      <c r="TG329" s="161"/>
      <c r="TH329" s="161"/>
      <c r="TI329" s="161"/>
      <c r="TJ329" s="161"/>
      <c r="TK329" s="161"/>
      <c r="TL329" s="161"/>
      <c r="TM329" s="161"/>
      <c r="TN329" s="161"/>
      <c r="TO329" s="161"/>
      <c r="TP329" s="161"/>
      <c r="TQ329" s="161"/>
      <c r="TR329" s="161"/>
      <c r="TS329" s="161"/>
      <c r="TT329" s="161"/>
      <c r="TU329" s="161"/>
      <c r="TV329" s="161"/>
      <c r="TW329" s="161"/>
      <c r="TX329" s="161"/>
      <c r="TY329" s="161"/>
      <c r="TZ329" s="161"/>
      <c r="UA329" s="161"/>
      <c r="UB329" s="161"/>
      <c r="UC329" s="161"/>
      <c r="UD329" s="161"/>
      <c r="UE329" s="161"/>
      <c r="UF329" s="161"/>
      <c r="UG329" s="161"/>
      <c r="UH329" s="161"/>
      <c r="UI329" s="161"/>
      <c r="UJ329" s="161"/>
      <c r="UK329" s="161"/>
      <c r="UL329" s="161"/>
      <c r="UM329" s="161"/>
      <c r="UN329" s="161"/>
      <c r="UO329" s="161"/>
      <c r="UP329" s="161"/>
      <c r="UQ329" s="161"/>
      <c r="UR329" s="161"/>
      <c r="US329" s="161"/>
      <c r="UT329" s="161"/>
      <c r="UU329" s="161"/>
      <c r="UV329" s="161"/>
      <c r="UW329" s="161"/>
      <c r="UX329" s="161"/>
      <c r="UY329" s="161"/>
      <c r="UZ329" s="161"/>
      <c r="VA329" s="161"/>
      <c r="VB329" s="161"/>
      <c r="VC329" s="161"/>
      <c r="VD329" s="161"/>
      <c r="VE329" s="161"/>
      <c r="VF329" s="161"/>
      <c r="VG329" s="161"/>
      <c r="VH329" s="161"/>
      <c r="VI329" s="161"/>
      <c r="VJ329" s="161"/>
      <c r="VK329" s="161"/>
      <c r="VL329" s="161"/>
      <c r="VM329" s="161"/>
      <c r="VN329" s="161"/>
      <c r="VO329" s="161"/>
      <c r="VP329" s="161"/>
      <c r="VQ329" s="161"/>
      <c r="VR329" s="161"/>
      <c r="VS329" s="161"/>
      <c r="VT329" s="161"/>
      <c r="VU329" s="161"/>
      <c r="VV329" s="161"/>
      <c r="VW329" s="161"/>
      <c r="VX329" s="161"/>
      <c r="VY329" s="161"/>
      <c r="VZ329" s="161"/>
      <c r="WA329" s="161"/>
      <c r="WB329" s="161"/>
      <c r="WC329" s="161"/>
      <c r="WD329" s="161"/>
      <c r="WE329" s="161"/>
      <c r="WF329" s="161"/>
      <c r="WG329" s="161"/>
      <c r="WH329" s="161"/>
      <c r="WI329" s="161"/>
      <c r="WJ329" s="161"/>
      <c r="WK329" s="161"/>
      <c r="WL329" s="161"/>
      <c r="WM329" s="161"/>
      <c r="WN329" s="161"/>
      <c r="WO329" s="161"/>
      <c r="WP329" s="161"/>
      <c r="WQ329" s="161"/>
      <c r="WR329" s="161"/>
      <c r="WS329" s="161"/>
      <c r="WT329" s="161"/>
      <c r="WU329" s="161"/>
      <c r="WV329" s="161"/>
      <c r="WW329" s="161"/>
      <c r="WX329" s="161"/>
      <c r="WY329" s="161"/>
      <c r="WZ329" s="161"/>
      <c r="XA329" s="161"/>
      <c r="XB329" s="161"/>
      <c r="XC329" s="161"/>
      <c r="XD329" s="161"/>
      <c r="XE329" s="161"/>
      <c r="XF329" s="161"/>
      <c r="XG329" s="161"/>
      <c r="XH329" s="161"/>
      <c r="XI329" s="161"/>
      <c r="XJ329" s="161"/>
      <c r="XK329" s="161"/>
      <c r="XL329" s="161"/>
      <c r="XM329" s="161"/>
      <c r="XN329" s="161"/>
      <c r="XO329" s="161"/>
      <c r="XP329" s="161"/>
      <c r="XQ329" s="161"/>
      <c r="XR329" s="161"/>
      <c r="XS329" s="161"/>
      <c r="XT329" s="161"/>
      <c r="XU329" s="161"/>
      <c r="XV329" s="161"/>
      <c r="XW329" s="161"/>
      <c r="XX329" s="161"/>
      <c r="XY329" s="161"/>
      <c r="XZ329" s="161"/>
      <c r="YA329" s="161"/>
      <c r="YB329" s="161"/>
      <c r="YC329" s="161"/>
      <c r="YD329" s="161"/>
      <c r="YE329" s="161"/>
      <c r="YF329" s="161"/>
      <c r="YG329" s="161"/>
      <c r="YH329" s="161"/>
      <c r="YI329" s="161"/>
      <c r="YJ329" s="161"/>
      <c r="YK329" s="161"/>
      <c r="YL329" s="161"/>
      <c r="YM329" s="161"/>
      <c r="YN329" s="161"/>
      <c r="YO329" s="161"/>
      <c r="YP329" s="161"/>
      <c r="YQ329" s="161"/>
      <c r="YR329" s="161"/>
      <c r="YS329" s="161"/>
      <c r="YT329" s="161"/>
      <c r="YU329" s="161"/>
      <c r="YV329" s="161"/>
      <c r="YW329" s="161"/>
      <c r="YX329" s="161"/>
      <c r="YY329" s="161"/>
      <c r="YZ329" s="161"/>
      <c r="ZA329" s="161"/>
      <c r="ZB329" s="161"/>
      <c r="ZC329" s="161"/>
      <c r="ZD329" s="161"/>
      <c r="ZE329" s="161"/>
      <c r="ZF329" s="161"/>
      <c r="ZG329" s="161"/>
      <c r="ZH329" s="161"/>
      <c r="ZI329" s="161"/>
      <c r="ZJ329" s="161"/>
      <c r="ZK329" s="161"/>
      <c r="ZL329" s="161"/>
      <c r="ZM329" s="161"/>
      <c r="ZN329" s="161"/>
      <c r="ZO329" s="161"/>
      <c r="ZP329" s="161"/>
      <c r="ZQ329" s="161"/>
      <c r="ZR329" s="161"/>
      <c r="ZS329" s="161"/>
      <c r="ZT329" s="161"/>
      <c r="ZU329" s="161"/>
      <c r="ZV329" s="161"/>
      <c r="ZW329" s="161"/>
      <c r="ZX329" s="161"/>
      <c r="ZY329" s="161"/>
      <c r="ZZ329" s="161"/>
      <c r="AAA329" s="161"/>
      <c r="AAB329" s="161"/>
      <c r="AAC329" s="161"/>
      <c r="AAD329" s="161"/>
      <c r="AAE329" s="161"/>
      <c r="AAF329" s="161"/>
      <c r="AAG329" s="161"/>
      <c r="AAH329" s="161"/>
      <c r="AAI329" s="161"/>
      <c r="AAJ329" s="161"/>
      <c r="AAK329" s="161"/>
      <c r="AAL329" s="161"/>
      <c r="AAM329" s="161"/>
      <c r="AAN329" s="161"/>
      <c r="AAO329" s="161"/>
      <c r="AAP329" s="161"/>
      <c r="AAQ329" s="161"/>
      <c r="AAR329" s="161"/>
      <c r="AAS329" s="161"/>
      <c r="AAT329" s="161"/>
      <c r="AAU329" s="161"/>
      <c r="AAV329" s="161"/>
      <c r="AAW329" s="161"/>
      <c r="AAX329" s="161"/>
      <c r="AAY329" s="161"/>
      <c r="AAZ329" s="161"/>
      <c r="ABA329" s="161"/>
      <c r="ABB329" s="161"/>
      <c r="ABC329" s="161"/>
      <c r="ABD329" s="161"/>
      <c r="ABE329" s="161"/>
      <c r="ABF329" s="161"/>
      <c r="ABG329" s="161"/>
      <c r="ABH329" s="161"/>
      <c r="ABI329" s="161"/>
      <c r="ABJ329" s="161"/>
      <c r="ABK329" s="161"/>
      <c r="ABL329" s="161"/>
      <c r="ABM329" s="161"/>
      <c r="ABN329" s="161"/>
      <c r="ABO329" s="161"/>
      <c r="ABP329" s="161"/>
      <c r="ABQ329" s="161"/>
      <c r="ABR329" s="161"/>
      <c r="ABS329" s="161"/>
      <c r="ABT329" s="161"/>
      <c r="ABU329" s="161"/>
      <c r="ABV329" s="161"/>
      <c r="ABW329" s="161"/>
      <c r="ABX329" s="161"/>
      <c r="ABY329" s="161"/>
      <c r="ABZ329" s="161"/>
      <c r="ACA329" s="161"/>
      <c r="ACB329" s="161"/>
      <c r="ACC329" s="161"/>
      <c r="ACD329" s="161"/>
      <c r="ACE329" s="161"/>
      <c r="ACF329" s="161"/>
      <c r="ACG329" s="161"/>
      <c r="ACH329" s="161"/>
      <c r="ACI329" s="161"/>
      <c r="ACJ329" s="161"/>
      <c r="ACK329" s="161"/>
      <c r="ACL329" s="161"/>
      <c r="ACM329" s="66"/>
      <c r="ACN329" s="66"/>
      <c r="ACO329" s="66"/>
      <c r="ACP329" s="66"/>
      <c r="ACQ329" s="66"/>
      <c r="ACR329" s="66"/>
      <c r="ACS329" s="66"/>
      <c r="ACT329" s="66"/>
    </row>
    <row r="330" spans="2:774" x14ac:dyDescent="0.25">
      <c r="B330" s="66">
        <v>496</v>
      </c>
      <c r="C330" s="66" t="str">
        <f>'[1]Stove Characteristics'!C504</f>
        <v>Gasifier, Stove A</v>
      </c>
      <c r="D330" s="66" t="s">
        <v>2311</v>
      </c>
      <c r="E330" s="156" t="s">
        <v>2312</v>
      </c>
      <c r="F330" s="66" t="s">
        <v>1866</v>
      </c>
      <c r="G330" s="66" t="s">
        <v>1567</v>
      </c>
      <c r="H330" s="260">
        <f>'[1]Stove Characteristics'!I504</f>
        <v>0.27500000000000002</v>
      </c>
      <c r="I330" s="70">
        <f>'[1]Heating Values'!$E$181</f>
        <v>17.106000000000002</v>
      </c>
      <c r="J330" s="66" t="s">
        <v>1915</v>
      </c>
      <c r="K330" s="66" t="s">
        <v>1254</v>
      </c>
      <c r="L330" s="66" t="s">
        <v>1254</v>
      </c>
      <c r="M330" s="66" t="s">
        <v>1253</v>
      </c>
      <c r="N330" s="66"/>
      <c r="O330" s="66" t="s">
        <v>2303</v>
      </c>
      <c r="P330" s="66" t="s">
        <v>1808</v>
      </c>
      <c r="Q330" s="66" t="s">
        <v>87</v>
      </c>
      <c r="R330" s="66">
        <v>1500</v>
      </c>
      <c r="S330" s="66" t="s">
        <v>2313</v>
      </c>
      <c r="T330" s="66">
        <v>188</v>
      </c>
      <c r="U330" s="66" t="s">
        <v>2313</v>
      </c>
      <c r="V330" s="66"/>
      <c r="W330" s="66"/>
      <c r="X330" s="66"/>
      <c r="Y330" s="66"/>
      <c r="Z330" s="66"/>
      <c r="AA330" s="66"/>
      <c r="AB330" s="66"/>
      <c r="AC330" s="66"/>
      <c r="AD330" s="66"/>
      <c r="AE330" s="66"/>
      <c r="AF330" s="66"/>
      <c r="AG330" s="66"/>
      <c r="AH330" s="66"/>
      <c r="AI330" s="66"/>
      <c r="AJ330" s="66"/>
      <c r="AK330" s="66"/>
      <c r="AL330" s="66"/>
      <c r="AM330" s="66"/>
      <c r="AN330" s="66"/>
      <c r="AO330" s="66"/>
      <c r="AP330" s="66"/>
      <c r="AQ330" s="66"/>
      <c r="AR330" s="66"/>
      <c r="AS330" s="66"/>
      <c r="AT330" s="66"/>
      <c r="AU330" s="66"/>
      <c r="AV330" s="66"/>
      <c r="AW330" s="66"/>
      <c r="AX330" s="66"/>
      <c r="AY330" s="66"/>
      <c r="AZ330" s="66"/>
      <c r="BA330" s="66"/>
      <c r="BB330" s="66"/>
      <c r="BC330" s="66"/>
      <c r="BD330" s="66"/>
      <c r="BE330" s="66"/>
      <c r="BF330" s="66"/>
      <c r="BG330" s="66"/>
      <c r="BH330" s="66"/>
      <c r="BI330" s="66"/>
      <c r="BJ330" s="66"/>
      <c r="BK330" s="66"/>
      <c r="BL330" s="66"/>
      <c r="BM330" s="66"/>
      <c r="BN330" s="66"/>
      <c r="BO330" s="66"/>
      <c r="BP330" s="66"/>
      <c r="BQ330" s="66"/>
      <c r="BR330" s="66"/>
      <c r="BS330" s="66"/>
      <c r="BT330" s="66"/>
      <c r="BU330" s="66"/>
      <c r="BV330" s="66"/>
      <c r="BW330" s="66"/>
      <c r="BX330" s="66"/>
      <c r="BY330" s="66"/>
      <c r="BZ330" s="66"/>
      <c r="CA330" s="66"/>
      <c r="CB330" s="66"/>
      <c r="CC330" s="66"/>
      <c r="CD330" s="66"/>
      <c r="CE330" s="66"/>
      <c r="CF330" s="66"/>
      <c r="CG330" s="66"/>
      <c r="CH330" s="66"/>
      <c r="CI330" s="66"/>
      <c r="CJ330" s="66"/>
      <c r="CK330" s="66"/>
      <c r="CL330" s="66"/>
      <c r="CM330" s="66"/>
      <c r="CN330" s="66"/>
      <c r="CO330" s="66"/>
      <c r="CP330" s="66"/>
      <c r="CQ330" s="66"/>
      <c r="CR330" s="66"/>
      <c r="CS330" s="66"/>
      <c r="CT330" s="66"/>
      <c r="CU330" s="66"/>
      <c r="CV330" s="66"/>
      <c r="CW330" s="66"/>
      <c r="CX330" s="66"/>
      <c r="CY330" s="66"/>
      <c r="CZ330" s="66"/>
      <c r="DA330" s="66"/>
      <c r="DB330" s="66"/>
      <c r="DC330" s="66"/>
      <c r="DD330" s="66"/>
      <c r="DE330" s="66"/>
      <c r="DF330" s="66"/>
      <c r="DG330" s="66"/>
      <c r="DH330" s="66"/>
      <c r="DI330" s="66"/>
      <c r="DJ330" s="66"/>
      <c r="DK330" s="66"/>
      <c r="DL330" s="66"/>
      <c r="DM330" s="66"/>
      <c r="DN330" s="66"/>
      <c r="DO330" s="66"/>
      <c r="DP330" s="66"/>
      <c r="DQ330" s="66"/>
      <c r="DR330" s="66"/>
      <c r="DS330" s="66"/>
      <c r="DT330" s="66"/>
      <c r="DU330" s="66"/>
      <c r="DV330" s="66"/>
      <c r="DW330" s="66"/>
      <c r="DX330" s="66"/>
      <c r="DY330" s="66"/>
      <c r="DZ330" s="66"/>
      <c r="EA330" s="66"/>
      <c r="EB330" s="66"/>
      <c r="EC330" s="66"/>
      <c r="ED330" s="66"/>
      <c r="EE330" s="66"/>
      <c r="EF330" s="66"/>
      <c r="EG330" s="66"/>
      <c r="EH330" s="66"/>
      <c r="EI330" s="66"/>
      <c r="EJ330" s="66"/>
      <c r="EK330" s="66"/>
      <c r="EL330" s="66"/>
      <c r="EM330" s="66"/>
      <c r="EN330" s="66"/>
      <c r="EO330" s="66"/>
      <c r="EP330" s="66"/>
      <c r="EQ330" s="66"/>
      <c r="ER330" s="66"/>
      <c r="ES330" s="66"/>
      <c r="ET330" s="66"/>
      <c r="EU330" s="66"/>
      <c r="EV330" s="66"/>
      <c r="EW330" s="66"/>
      <c r="EX330" s="66"/>
      <c r="EY330" s="66"/>
      <c r="EZ330" s="66"/>
      <c r="FA330" s="66"/>
      <c r="FB330" s="66"/>
      <c r="FC330" s="66"/>
      <c r="FD330" s="66"/>
      <c r="FE330" s="66"/>
      <c r="FF330" s="66"/>
      <c r="FG330" s="66"/>
      <c r="FH330" s="66"/>
      <c r="FI330" s="66"/>
      <c r="FJ330" s="66"/>
      <c r="FK330" s="66"/>
      <c r="FL330" s="66"/>
      <c r="FM330" s="66"/>
      <c r="FN330" s="66"/>
      <c r="FO330" s="66"/>
      <c r="FP330" s="66"/>
      <c r="FQ330" s="66"/>
      <c r="FR330" s="66"/>
      <c r="FS330" s="66"/>
      <c r="FT330" s="66"/>
      <c r="FU330" s="66"/>
      <c r="FV330" s="66"/>
      <c r="FW330" s="66"/>
      <c r="FX330" s="66"/>
      <c r="FY330" s="66"/>
      <c r="FZ330" s="66"/>
      <c r="GA330" s="66"/>
      <c r="GB330" s="66"/>
      <c r="GC330" s="66"/>
      <c r="GD330" s="66"/>
      <c r="GE330" s="66"/>
      <c r="GF330" s="66"/>
      <c r="GG330" s="66"/>
      <c r="GH330" s="66"/>
      <c r="GI330" s="66"/>
      <c r="GJ330" s="66"/>
      <c r="GK330" s="66"/>
      <c r="GL330" s="66"/>
      <c r="GM330" s="66"/>
      <c r="GN330" s="66"/>
      <c r="GO330" s="66"/>
      <c r="GP330" s="66"/>
      <c r="GQ330" s="66"/>
      <c r="GR330" s="66"/>
      <c r="GS330" s="66"/>
      <c r="GT330" s="66"/>
      <c r="GU330" s="66"/>
      <c r="GV330" s="66"/>
      <c r="GW330" s="66"/>
      <c r="GX330" s="66"/>
      <c r="GY330" s="66"/>
      <c r="GZ330" s="66"/>
      <c r="HA330" s="66"/>
      <c r="HB330" s="66"/>
      <c r="HC330" s="66"/>
      <c r="HD330" s="66"/>
      <c r="HE330" s="66"/>
      <c r="HF330" s="66"/>
      <c r="HG330" s="66"/>
      <c r="HH330" s="66"/>
      <c r="HI330" s="66"/>
      <c r="HJ330" s="66"/>
      <c r="HK330" s="66"/>
      <c r="HL330" s="66"/>
      <c r="HM330" s="66"/>
      <c r="HN330" s="66"/>
      <c r="HO330" s="66"/>
      <c r="HP330" s="66"/>
      <c r="HQ330" s="66"/>
      <c r="HR330" s="66"/>
      <c r="HS330" s="66"/>
      <c r="HT330" s="66"/>
      <c r="HU330" s="66"/>
      <c r="HV330" s="66"/>
      <c r="HW330" s="66"/>
      <c r="HX330" s="66"/>
      <c r="HY330" s="66"/>
      <c r="HZ330" s="66"/>
      <c r="IA330" s="66"/>
      <c r="IB330" s="66"/>
      <c r="IC330" s="66"/>
      <c r="ID330" s="66"/>
      <c r="IE330" s="66"/>
      <c r="IF330" s="66"/>
      <c r="IG330" s="66"/>
      <c r="IH330" s="66"/>
      <c r="II330" s="66"/>
      <c r="IJ330" s="66"/>
      <c r="IK330" s="66"/>
      <c r="IL330" s="66"/>
      <c r="IM330" s="66"/>
      <c r="IN330" s="66"/>
      <c r="IO330" s="66"/>
      <c r="IP330" s="66"/>
      <c r="IQ330" s="66"/>
      <c r="IR330" s="66"/>
      <c r="IS330" s="66"/>
      <c r="IT330" s="66"/>
      <c r="IU330" s="66"/>
      <c r="IV330" s="66"/>
      <c r="IW330" s="66"/>
      <c r="IX330" s="66"/>
      <c r="IY330" s="66"/>
      <c r="IZ330" s="66"/>
      <c r="JA330" s="66"/>
      <c r="JB330" s="66"/>
      <c r="JC330" s="66"/>
      <c r="JD330" s="66"/>
      <c r="JE330" s="66"/>
      <c r="JF330" s="66"/>
      <c r="JG330" s="66"/>
      <c r="JH330" s="66"/>
      <c r="JI330" s="66"/>
      <c r="JJ330" s="66"/>
      <c r="JK330" s="66"/>
      <c r="JL330" s="66"/>
      <c r="JM330" s="66"/>
      <c r="JN330" s="66"/>
      <c r="JO330" s="66"/>
      <c r="JP330" s="66"/>
      <c r="JQ330" s="66"/>
      <c r="JR330" s="66"/>
      <c r="JS330" s="66"/>
      <c r="JT330" s="66"/>
      <c r="JU330" s="66"/>
      <c r="JV330" s="66"/>
      <c r="JW330" s="66"/>
      <c r="JX330" s="66"/>
      <c r="JY330" s="66"/>
      <c r="JZ330" s="66"/>
      <c r="KA330" s="66"/>
      <c r="KB330" s="66"/>
      <c r="KC330" s="66"/>
      <c r="KD330" s="66"/>
      <c r="KE330" s="66"/>
      <c r="KF330" s="66"/>
      <c r="KG330" s="66"/>
      <c r="KH330" s="66"/>
      <c r="KI330" s="66"/>
      <c r="KJ330" s="66"/>
      <c r="KK330" s="66"/>
      <c r="KL330" s="66"/>
      <c r="KM330" s="66"/>
      <c r="KN330" s="66"/>
      <c r="KO330" s="66"/>
      <c r="KP330" s="66"/>
      <c r="KQ330" s="66"/>
      <c r="KR330" s="66"/>
      <c r="KS330" s="66"/>
      <c r="KT330" s="66"/>
      <c r="KU330" s="66"/>
      <c r="KV330" s="66"/>
      <c r="KW330" s="66"/>
      <c r="KX330" s="66"/>
      <c r="KY330" s="66"/>
      <c r="KZ330" s="66"/>
      <c r="LA330" s="66"/>
      <c r="LB330" s="66"/>
      <c r="LC330" s="66"/>
      <c r="LD330" s="66"/>
      <c r="LE330" s="66"/>
      <c r="LF330" s="66"/>
      <c r="LG330" s="66"/>
      <c r="LH330" s="66"/>
      <c r="LI330" s="66"/>
      <c r="LJ330" s="66"/>
      <c r="LK330" s="66"/>
      <c r="LL330" s="66"/>
      <c r="LM330" s="66"/>
      <c r="LN330" s="66"/>
      <c r="LO330" s="66"/>
      <c r="LP330" s="66"/>
      <c r="LQ330" s="66"/>
      <c r="LR330" s="66"/>
      <c r="LS330" s="66"/>
      <c r="LT330" s="66"/>
      <c r="LU330" s="66"/>
      <c r="LV330" s="66"/>
      <c r="LW330" s="66"/>
      <c r="LX330" s="66"/>
      <c r="LY330" s="66"/>
      <c r="LZ330" s="66"/>
      <c r="MA330" s="66"/>
      <c r="MB330" s="66"/>
      <c r="MC330" s="66"/>
      <c r="MD330" s="66"/>
      <c r="ME330" s="66"/>
      <c r="MF330" s="66"/>
      <c r="MG330" s="66"/>
      <c r="MH330" s="66"/>
      <c r="MI330" s="66"/>
      <c r="MJ330" s="66"/>
      <c r="MK330" s="66"/>
      <c r="ML330" s="66"/>
      <c r="MM330" s="66"/>
      <c r="MN330" s="66"/>
      <c r="MO330" s="66"/>
      <c r="MP330" s="66"/>
      <c r="MQ330" s="66"/>
      <c r="MR330" s="66"/>
      <c r="MS330" s="66"/>
      <c r="MT330" s="66"/>
      <c r="MU330" s="66"/>
      <c r="MV330" s="66"/>
      <c r="MW330" s="66"/>
      <c r="MX330" s="66"/>
      <c r="MY330" s="66"/>
      <c r="MZ330" s="66"/>
      <c r="NA330" s="66"/>
      <c r="NB330" s="66"/>
      <c r="NC330" s="66"/>
      <c r="ND330" s="66"/>
      <c r="NE330" s="66"/>
      <c r="NF330" s="66"/>
      <c r="NG330" s="66"/>
      <c r="NH330" s="66"/>
      <c r="NI330" s="66"/>
      <c r="NJ330" s="66"/>
      <c r="NK330" s="66"/>
      <c r="NL330" s="66"/>
      <c r="NM330" s="66"/>
      <c r="NN330" s="66"/>
      <c r="NO330" s="66"/>
      <c r="NP330" s="66"/>
      <c r="NQ330" s="66"/>
      <c r="NR330" s="66"/>
      <c r="NS330" s="66"/>
      <c r="NT330" s="66"/>
      <c r="NU330" s="66"/>
      <c r="NV330" s="66"/>
      <c r="NW330" s="66"/>
      <c r="NX330" s="66"/>
      <c r="NY330" s="66"/>
      <c r="NZ330" s="66"/>
      <c r="OA330" s="66"/>
      <c r="OB330" s="66"/>
      <c r="OC330" s="66"/>
      <c r="OD330" s="66"/>
      <c r="OE330" s="66"/>
      <c r="OF330" s="261"/>
      <c r="OG330" s="66">
        <f>R330/1000</f>
        <v>1.5</v>
      </c>
      <c r="OH330" s="66" t="s">
        <v>67</v>
      </c>
      <c r="OI330" s="66">
        <f t="shared" ref="OI330:OI333" si="2231">T330/1000</f>
        <v>0.188</v>
      </c>
      <c r="OJ330" s="66" t="s">
        <v>67</v>
      </c>
      <c r="OK330" s="66"/>
      <c r="OL330" s="66"/>
      <c r="OM330" s="66"/>
      <c r="ON330" s="66"/>
      <c r="OO330" s="66"/>
      <c r="OP330" s="66"/>
      <c r="OQ330" s="66"/>
      <c r="OR330" s="66"/>
      <c r="OS330" s="66"/>
      <c r="OT330" s="66"/>
      <c r="OU330" s="66"/>
      <c r="OV330" s="66"/>
      <c r="OW330" s="66"/>
      <c r="OX330" s="66"/>
      <c r="OY330" s="66"/>
      <c r="OZ330" s="66"/>
      <c r="PA330" s="66"/>
      <c r="PB330" s="66"/>
      <c r="PC330" s="66"/>
      <c r="PD330" s="66"/>
      <c r="PE330" s="66"/>
      <c r="PF330" s="66"/>
      <c r="PG330" s="66"/>
      <c r="PH330" s="66"/>
      <c r="PI330" s="66"/>
      <c r="PJ330" s="66"/>
      <c r="PK330" s="66"/>
      <c r="PL330" s="66"/>
      <c r="PM330" s="66"/>
      <c r="PN330" s="66"/>
      <c r="PO330" s="66"/>
      <c r="PP330" s="66"/>
      <c r="PQ330" s="66"/>
      <c r="PR330" s="66"/>
      <c r="PS330" s="66"/>
      <c r="PT330" s="66"/>
      <c r="PU330" s="66"/>
      <c r="PV330" s="66"/>
      <c r="PW330" s="66"/>
      <c r="PX330" s="66"/>
      <c r="PY330" s="66"/>
      <c r="PZ330" s="66"/>
      <c r="QA330" s="66"/>
      <c r="QB330" s="66"/>
      <c r="QC330" s="66"/>
      <c r="QD330" s="66"/>
      <c r="QE330" s="66"/>
      <c r="QF330" s="66"/>
      <c r="QG330" s="66"/>
      <c r="QH330" s="66"/>
      <c r="QI330" s="66"/>
      <c r="QJ330" s="66"/>
      <c r="QK330" s="66"/>
      <c r="QL330" s="66"/>
      <c r="QM330" s="66"/>
      <c r="QN330" s="66"/>
      <c r="QO330" s="66"/>
      <c r="QP330" s="66"/>
      <c r="QQ330" s="66"/>
      <c r="QR330" s="66"/>
      <c r="QS330" s="66"/>
      <c r="QT330" s="66"/>
      <c r="QU330" s="66"/>
      <c r="QV330" s="66"/>
      <c r="QW330" s="66"/>
      <c r="QX330" s="66"/>
      <c r="QY330" s="66"/>
      <c r="QZ330" s="66"/>
      <c r="RA330" s="66"/>
      <c r="RB330" s="66"/>
      <c r="RC330" s="66"/>
      <c r="RD330" s="66"/>
      <c r="RE330" s="66"/>
      <c r="RF330" s="66"/>
      <c r="RG330" s="66"/>
      <c r="RH330" s="66"/>
      <c r="RI330" s="66"/>
      <c r="RJ330" s="66"/>
      <c r="RK330" s="66"/>
      <c r="RL330" s="66"/>
      <c r="RM330" s="66"/>
      <c r="RN330" s="66"/>
      <c r="RO330" s="66"/>
      <c r="RP330" s="66"/>
      <c r="RQ330" s="66"/>
      <c r="RR330" s="66"/>
      <c r="RS330" s="66"/>
      <c r="RT330" s="66"/>
      <c r="RU330" s="66"/>
      <c r="RV330" s="66"/>
      <c r="RW330" s="66"/>
      <c r="RX330" s="66"/>
      <c r="RY330" s="66"/>
      <c r="RZ330" s="66"/>
      <c r="SA330" s="66"/>
      <c r="SB330" s="66"/>
      <c r="SC330" s="66"/>
      <c r="SD330" s="66"/>
      <c r="SE330" s="66"/>
      <c r="SF330" s="66"/>
      <c r="SG330" s="66"/>
      <c r="SH330" s="66"/>
      <c r="SI330" s="66"/>
      <c r="SJ330" s="66"/>
      <c r="SK330" s="66"/>
      <c r="SL330" s="66"/>
      <c r="SM330" s="66"/>
      <c r="SN330" s="66"/>
      <c r="SO330" s="66"/>
      <c r="SP330" s="66"/>
      <c r="SQ330" s="66"/>
      <c r="SR330" s="66"/>
      <c r="SS330" s="66"/>
      <c r="ST330" s="66"/>
      <c r="SU330" s="66"/>
      <c r="SV330" s="66"/>
      <c r="SW330" s="66"/>
      <c r="SX330" s="66"/>
      <c r="SY330" s="66"/>
      <c r="SZ330" s="66"/>
      <c r="TA330" s="66"/>
      <c r="TB330" s="66"/>
      <c r="TC330" s="66"/>
      <c r="TD330" s="66"/>
      <c r="TE330" s="66"/>
      <c r="TF330" s="66"/>
      <c r="TG330" s="66"/>
      <c r="TH330" s="66"/>
      <c r="TI330" s="66"/>
      <c r="TJ330" s="66"/>
      <c r="TK330" s="66"/>
      <c r="TL330" s="66"/>
      <c r="TM330" s="66"/>
      <c r="TN330" s="66"/>
      <c r="TO330" s="66"/>
      <c r="TP330" s="66"/>
      <c r="TQ330" s="66"/>
      <c r="TR330" s="66"/>
      <c r="TS330" s="66"/>
      <c r="TT330" s="66"/>
      <c r="TU330" s="66"/>
      <c r="TV330" s="66"/>
      <c r="TW330" s="66"/>
      <c r="TX330" s="66"/>
      <c r="TY330" s="66"/>
      <c r="TZ330" s="66"/>
      <c r="UA330" s="66"/>
      <c r="UB330" s="66"/>
      <c r="UC330" s="66"/>
      <c r="UD330" s="66"/>
      <c r="UE330" s="66"/>
      <c r="UF330" s="66"/>
      <c r="UG330" s="66"/>
      <c r="UH330" s="66"/>
      <c r="UI330" s="66"/>
      <c r="UJ330" s="66"/>
      <c r="UK330" s="66"/>
      <c r="UL330" s="66"/>
      <c r="UM330" s="66"/>
      <c r="UN330" s="66"/>
      <c r="UO330" s="66"/>
      <c r="UP330" s="66"/>
      <c r="UQ330" s="66"/>
      <c r="UR330" s="66"/>
      <c r="US330" s="66"/>
      <c r="UT330" s="66"/>
      <c r="UU330" s="66"/>
      <c r="UV330" s="66"/>
      <c r="UW330" s="66"/>
      <c r="UX330" s="66"/>
      <c r="UY330" s="66"/>
      <c r="UZ330" s="66"/>
      <c r="VA330" s="66"/>
      <c r="VB330" s="66"/>
      <c r="VC330" s="66"/>
      <c r="VD330" s="66"/>
      <c r="VE330" s="66"/>
      <c r="VF330" s="66"/>
      <c r="VG330" s="66"/>
      <c r="VH330" s="66"/>
      <c r="VI330" s="66"/>
      <c r="VJ330" s="66"/>
      <c r="VK330" s="66"/>
      <c r="VL330" s="66"/>
      <c r="VM330" s="66"/>
      <c r="VN330" s="66"/>
      <c r="VO330" s="66"/>
      <c r="VP330" s="66"/>
      <c r="VQ330" s="66"/>
      <c r="VR330" s="66"/>
      <c r="VS330" s="66"/>
      <c r="VT330" s="66"/>
      <c r="VU330" s="66"/>
      <c r="VV330" s="66"/>
      <c r="VW330" s="66"/>
      <c r="VX330" s="66"/>
      <c r="VY330" s="66"/>
      <c r="VZ330" s="66"/>
      <c r="WA330" s="66"/>
      <c r="WB330" s="66"/>
      <c r="WC330" s="66"/>
      <c r="WD330" s="66"/>
      <c r="WE330" s="66"/>
      <c r="WF330" s="66"/>
      <c r="WG330" s="66"/>
      <c r="WH330" s="66"/>
      <c r="WI330" s="66"/>
      <c r="WJ330" s="66"/>
      <c r="WK330" s="66"/>
      <c r="WL330" s="66"/>
      <c r="WM330" s="66"/>
      <c r="WN330" s="66"/>
      <c r="WO330" s="66"/>
      <c r="WP330" s="66"/>
      <c r="WQ330" s="66"/>
      <c r="WR330" s="66"/>
      <c r="WS330" s="66"/>
      <c r="WT330" s="66"/>
      <c r="WU330" s="66"/>
      <c r="WV330" s="66"/>
      <c r="WW330" s="66"/>
      <c r="WX330" s="66"/>
      <c r="WY330" s="66"/>
      <c r="WZ330" s="66"/>
      <c r="XA330" s="66"/>
      <c r="XB330" s="66"/>
      <c r="XC330" s="66"/>
      <c r="XD330" s="66"/>
      <c r="XE330" s="66"/>
      <c r="XF330" s="66"/>
      <c r="XG330" s="66"/>
      <c r="XH330" s="66"/>
      <c r="XI330" s="66"/>
      <c r="XJ330" s="66"/>
      <c r="XK330" s="66"/>
      <c r="XL330" s="66"/>
      <c r="XM330" s="66"/>
      <c r="XN330" s="66"/>
      <c r="XO330" s="66"/>
      <c r="XP330" s="66"/>
      <c r="XQ330" s="66"/>
      <c r="XR330" s="66"/>
      <c r="XS330" s="66"/>
      <c r="XT330" s="66"/>
      <c r="XU330" s="66"/>
      <c r="XV330" s="66"/>
      <c r="XW330" s="66"/>
      <c r="XX330" s="66"/>
      <c r="XY330" s="66"/>
      <c r="XZ330" s="66"/>
      <c r="YA330" s="66"/>
      <c r="YB330" s="66"/>
      <c r="YC330" s="66"/>
      <c r="YD330" s="66"/>
      <c r="YE330" s="66"/>
      <c r="YF330" s="66"/>
      <c r="YG330" s="66"/>
      <c r="YH330" s="66"/>
      <c r="YI330" s="66"/>
      <c r="YJ330" s="66"/>
      <c r="YK330" s="66"/>
      <c r="YL330" s="66"/>
      <c r="YM330" s="66"/>
      <c r="YN330" s="66"/>
      <c r="YO330" s="66"/>
      <c r="YP330" s="66"/>
      <c r="YQ330" s="66"/>
      <c r="YR330" s="66"/>
      <c r="YS330" s="66"/>
      <c r="YT330" s="66"/>
      <c r="YU330" s="66"/>
      <c r="YV330" s="66"/>
      <c r="YW330" s="66"/>
      <c r="YX330" s="66"/>
      <c r="YY330" s="66"/>
      <c r="YZ330" s="66"/>
      <c r="ZA330" s="66"/>
      <c r="ZB330" s="66"/>
      <c r="ZC330" s="66"/>
      <c r="ZD330" s="66"/>
      <c r="ZE330" s="66"/>
      <c r="ZF330" s="66"/>
      <c r="ZG330" s="66"/>
      <c r="ZH330" s="66"/>
      <c r="ZI330" s="66"/>
      <c r="ZJ330" s="66"/>
      <c r="ZK330" s="66"/>
      <c r="ZL330" s="66"/>
      <c r="ZM330" s="66"/>
      <c r="ZN330" s="66"/>
      <c r="ZO330" s="66"/>
      <c r="ZP330" s="66"/>
      <c r="ZQ330" s="66"/>
      <c r="ZR330" s="66"/>
      <c r="ZS330" s="66"/>
      <c r="ZT330" s="66"/>
      <c r="ZU330" s="66"/>
      <c r="ZV330" s="66"/>
      <c r="ZW330" s="66"/>
      <c r="ZX330" s="66"/>
      <c r="ZY330" s="66"/>
      <c r="ZZ330" s="66"/>
      <c r="AAA330" s="66"/>
      <c r="AAB330" s="66"/>
      <c r="AAC330" s="66"/>
      <c r="AAD330" s="66"/>
      <c r="AAE330" s="66"/>
      <c r="AAF330" s="66"/>
      <c r="AAG330" s="66"/>
      <c r="AAH330" s="66"/>
      <c r="AAI330" s="66"/>
      <c r="AAJ330" s="66"/>
      <c r="AAK330" s="66"/>
      <c r="AAL330" s="66"/>
      <c r="AAM330" s="66"/>
      <c r="AAN330" s="66"/>
      <c r="AAO330" s="66"/>
      <c r="AAP330" s="66"/>
      <c r="AAQ330" s="66"/>
      <c r="AAR330" s="66"/>
      <c r="AAS330" s="66"/>
      <c r="AAT330" s="66"/>
      <c r="AAU330" s="66"/>
      <c r="AAV330" s="66"/>
      <c r="AAW330" s="66"/>
      <c r="AAX330" s="66"/>
      <c r="AAY330" s="66"/>
      <c r="AAZ330" s="66"/>
      <c r="ABA330" s="66"/>
      <c r="ABB330" s="66"/>
      <c r="ABC330" s="66"/>
      <c r="ABD330" s="66"/>
      <c r="ABE330" s="66"/>
      <c r="ABF330" s="66"/>
      <c r="ABG330" s="66"/>
      <c r="ABH330" s="66"/>
      <c r="ABI330" s="66"/>
      <c r="ABJ330" s="66"/>
      <c r="ABK330" s="66"/>
      <c r="ABL330" s="66"/>
      <c r="ABM330" s="66"/>
      <c r="ABN330" s="66"/>
      <c r="ABO330" s="66"/>
      <c r="ABP330" s="66"/>
      <c r="ABQ330" s="66"/>
      <c r="ABR330" s="66"/>
      <c r="ABS330" s="66"/>
      <c r="ABT330" s="66"/>
      <c r="ABU330" s="66"/>
      <c r="ABV330" s="66"/>
      <c r="ABW330" s="66"/>
      <c r="ABX330" s="66"/>
      <c r="ABY330" s="66"/>
      <c r="ABZ330" s="66"/>
      <c r="ACA330" s="66"/>
      <c r="ACB330" s="66"/>
      <c r="ACC330" s="66"/>
      <c r="ACD330" s="66"/>
      <c r="ACE330" s="66"/>
      <c r="ACF330" s="66"/>
      <c r="ACG330" s="66"/>
      <c r="ACH330" s="66"/>
      <c r="ACI330" s="66"/>
      <c r="ACJ330" s="66"/>
      <c r="ACK330" s="66"/>
      <c r="ACL330" s="66"/>
      <c r="ACM330" s="66"/>
      <c r="ACN330" s="66"/>
      <c r="ACO330" s="66"/>
      <c r="ACP330" s="66"/>
      <c r="ACQ330" s="66"/>
      <c r="ACR330" s="66"/>
      <c r="ACS330" s="66"/>
      <c r="ACT330" s="66"/>
    </row>
    <row r="331" spans="2:774" x14ac:dyDescent="0.25">
      <c r="B331" s="66">
        <v>497</v>
      </c>
      <c r="C331" s="66" t="str">
        <f>'[1]Stove Characteristics'!C505</f>
        <v>Gasifier, Stove B</v>
      </c>
      <c r="D331" s="66" t="s">
        <v>2311</v>
      </c>
      <c r="E331" s="156" t="s">
        <v>2312</v>
      </c>
      <c r="F331" s="66" t="s">
        <v>1866</v>
      </c>
      <c r="G331" s="66" t="s">
        <v>1567</v>
      </c>
      <c r="H331" s="260">
        <f>'[1]Stove Characteristics'!I505</f>
        <v>0.33300000000000002</v>
      </c>
      <c r="I331" s="70">
        <f>'[1]Heating Values'!$E$181</f>
        <v>17.106000000000002</v>
      </c>
      <c r="J331" s="66" t="s">
        <v>1915</v>
      </c>
      <c r="K331" s="66" t="s">
        <v>1254</v>
      </c>
      <c r="L331" s="66" t="s">
        <v>1254</v>
      </c>
      <c r="M331" s="66" t="s">
        <v>1253</v>
      </c>
      <c r="N331" s="66"/>
      <c r="O331" s="66" t="s">
        <v>2303</v>
      </c>
      <c r="P331" s="66" t="s">
        <v>1808</v>
      </c>
      <c r="Q331" s="66" t="s">
        <v>87</v>
      </c>
      <c r="R331" s="66">
        <v>9300</v>
      </c>
      <c r="S331" s="66" t="s">
        <v>2313</v>
      </c>
      <c r="T331" s="66">
        <v>71</v>
      </c>
      <c r="U331" s="66" t="s">
        <v>2313</v>
      </c>
      <c r="V331" s="66"/>
      <c r="W331" s="66"/>
      <c r="X331" s="66"/>
      <c r="Y331" s="66"/>
      <c r="Z331" s="66"/>
      <c r="AA331" s="66"/>
      <c r="AB331" s="66"/>
      <c r="AC331" s="66"/>
      <c r="AD331" s="66"/>
      <c r="AE331" s="66"/>
      <c r="AF331" s="66"/>
      <c r="AG331" s="66"/>
      <c r="AH331" s="66"/>
      <c r="AI331" s="66"/>
      <c r="AJ331" s="66"/>
      <c r="AK331" s="66"/>
      <c r="AL331" s="66"/>
      <c r="AM331" s="66"/>
      <c r="AN331" s="66"/>
      <c r="AO331" s="66"/>
      <c r="AP331" s="66"/>
      <c r="AQ331" s="66"/>
      <c r="AR331" s="66"/>
      <c r="AS331" s="66"/>
      <c r="AT331" s="66"/>
      <c r="AU331" s="66"/>
      <c r="AV331" s="66"/>
      <c r="AW331" s="66"/>
      <c r="AX331" s="66"/>
      <c r="AY331" s="66"/>
      <c r="AZ331" s="66"/>
      <c r="BA331" s="66"/>
      <c r="BB331" s="66"/>
      <c r="BC331" s="66"/>
      <c r="BD331" s="66"/>
      <c r="BE331" s="66"/>
      <c r="BF331" s="66"/>
      <c r="BG331" s="66"/>
      <c r="BH331" s="66"/>
      <c r="BI331" s="66"/>
      <c r="BJ331" s="66"/>
      <c r="BK331" s="66"/>
      <c r="BL331" s="66"/>
      <c r="BM331" s="66"/>
      <c r="BN331" s="66"/>
      <c r="BO331" s="66"/>
      <c r="BP331" s="66"/>
      <c r="BQ331" s="66"/>
      <c r="BR331" s="66"/>
      <c r="BS331" s="66"/>
      <c r="BT331" s="66"/>
      <c r="BU331" s="66"/>
      <c r="BV331" s="66"/>
      <c r="BW331" s="66"/>
      <c r="BX331" s="66"/>
      <c r="BY331" s="66"/>
      <c r="BZ331" s="66"/>
      <c r="CA331" s="66"/>
      <c r="CB331" s="66"/>
      <c r="CC331" s="66"/>
      <c r="CD331" s="66"/>
      <c r="CE331" s="66"/>
      <c r="CF331" s="66"/>
      <c r="CG331" s="66"/>
      <c r="CH331" s="66"/>
      <c r="CI331" s="66"/>
      <c r="CJ331" s="66"/>
      <c r="CK331" s="66"/>
      <c r="CL331" s="66"/>
      <c r="CM331" s="66"/>
      <c r="CN331" s="66"/>
      <c r="CO331" s="66"/>
      <c r="CP331" s="66"/>
      <c r="CQ331" s="66"/>
      <c r="CR331" s="66"/>
      <c r="CS331" s="66"/>
      <c r="CT331" s="66"/>
      <c r="CU331" s="66"/>
      <c r="CV331" s="66"/>
      <c r="CW331" s="66"/>
      <c r="CX331" s="66"/>
      <c r="CY331" s="66"/>
      <c r="CZ331" s="66"/>
      <c r="DA331" s="66"/>
      <c r="DB331" s="66"/>
      <c r="DC331" s="66"/>
      <c r="DD331" s="66"/>
      <c r="DE331" s="66"/>
      <c r="DF331" s="66"/>
      <c r="DG331" s="66"/>
      <c r="DH331" s="66"/>
      <c r="DI331" s="66"/>
      <c r="DJ331" s="66"/>
      <c r="DK331" s="66"/>
      <c r="DL331" s="66"/>
      <c r="DM331" s="66"/>
      <c r="DN331" s="66"/>
      <c r="DO331" s="66"/>
      <c r="DP331" s="66"/>
      <c r="DQ331" s="66"/>
      <c r="DR331" s="66"/>
      <c r="DS331" s="66"/>
      <c r="DT331" s="66"/>
      <c r="DU331" s="66"/>
      <c r="DV331" s="66"/>
      <c r="DW331" s="66"/>
      <c r="DX331" s="66"/>
      <c r="DY331" s="66"/>
      <c r="DZ331" s="66"/>
      <c r="EA331" s="66"/>
      <c r="EB331" s="66"/>
      <c r="EC331" s="66"/>
      <c r="ED331" s="66"/>
      <c r="EE331" s="66"/>
      <c r="EF331" s="66"/>
      <c r="EG331" s="66"/>
      <c r="EH331" s="66"/>
      <c r="EI331" s="66"/>
      <c r="EJ331" s="66"/>
      <c r="EK331" s="66"/>
      <c r="EL331" s="66"/>
      <c r="EM331" s="66"/>
      <c r="EN331" s="66"/>
      <c r="EO331" s="66"/>
      <c r="EP331" s="66"/>
      <c r="EQ331" s="66"/>
      <c r="ER331" s="66"/>
      <c r="ES331" s="66"/>
      <c r="ET331" s="66"/>
      <c r="EU331" s="66"/>
      <c r="EV331" s="66"/>
      <c r="EW331" s="66"/>
      <c r="EX331" s="66"/>
      <c r="EY331" s="66"/>
      <c r="EZ331" s="66"/>
      <c r="FA331" s="66"/>
      <c r="FB331" s="66"/>
      <c r="FC331" s="66"/>
      <c r="FD331" s="66"/>
      <c r="FE331" s="66"/>
      <c r="FF331" s="66"/>
      <c r="FG331" s="66"/>
      <c r="FH331" s="66"/>
      <c r="FI331" s="66"/>
      <c r="FJ331" s="66"/>
      <c r="FK331" s="66"/>
      <c r="FL331" s="66"/>
      <c r="FM331" s="66"/>
      <c r="FN331" s="66"/>
      <c r="FO331" s="66"/>
      <c r="FP331" s="66"/>
      <c r="FQ331" s="66"/>
      <c r="FR331" s="66"/>
      <c r="FS331" s="66"/>
      <c r="FT331" s="66"/>
      <c r="FU331" s="66"/>
      <c r="FV331" s="66"/>
      <c r="FW331" s="66"/>
      <c r="FX331" s="66"/>
      <c r="FY331" s="66"/>
      <c r="FZ331" s="66"/>
      <c r="GA331" s="66"/>
      <c r="GB331" s="66"/>
      <c r="GC331" s="66"/>
      <c r="GD331" s="66"/>
      <c r="GE331" s="66"/>
      <c r="GF331" s="66"/>
      <c r="GG331" s="66"/>
      <c r="GH331" s="66"/>
      <c r="GI331" s="66"/>
      <c r="GJ331" s="66"/>
      <c r="GK331" s="66"/>
      <c r="GL331" s="66"/>
      <c r="GM331" s="66"/>
      <c r="GN331" s="66"/>
      <c r="GO331" s="66"/>
      <c r="GP331" s="66"/>
      <c r="GQ331" s="66"/>
      <c r="GR331" s="66"/>
      <c r="GS331" s="66"/>
      <c r="GT331" s="66"/>
      <c r="GU331" s="66"/>
      <c r="GV331" s="66"/>
      <c r="GW331" s="66"/>
      <c r="GX331" s="66"/>
      <c r="GY331" s="66"/>
      <c r="GZ331" s="66"/>
      <c r="HA331" s="66"/>
      <c r="HB331" s="66"/>
      <c r="HC331" s="66"/>
      <c r="HD331" s="66"/>
      <c r="HE331" s="66"/>
      <c r="HF331" s="66"/>
      <c r="HG331" s="66"/>
      <c r="HH331" s="66"/>
      <c r="HI331" s="66"/>
      <c r="HJ331" s="66"/>
      <c r="HK331" s="66"/>
      <c r="HL331" s="66"/>
      <c r="HM331" s="66"/>
      <c r="HN331" s="66"/>
      <c r="HO331" s="66"/>
      <c r="HP331" s="66"/>
      <c r="HQ331" s="66"/>
      <c r="HR331" s="66"/>
      <c r="HS331" s="66"/>
      <c r="HT331" s="66"/>
      <c r="HU331" s="66"/>
      <c r="HV331" s="66"/>
      <c r="HW331" s="66"/>
      <c r="HX331" s="66"/>
      <c r="HY331" s="66"/>
      <c r="HZ331" s="66"/>
      <c r="IA331" s="66"/>
      <c r="IB331" s="66"/>
      <c r="IC331" s="66"/>
      <c r="ID331" s="66"/>
      <c r="IE331" s="66"/>
      <c r="IF331" s="66"/>
      <c r="IG331" s="66"/>
      <c r="IH331" s="66"/>
      <c r="II331" s="66"/>
      <c r="IJ331" s="66"/>
      <c r="IK331" s="66"/>
      <c r="IL331" s="66"/>
      <c r="IM331" s="66"/>
      <c r="IN331" s="66"/>
      <c r="IO331" s="66"/>
      <c r="IP331" s="66"/>
      <c r="IQ331" s="66"/>
      <c r="IR331" s="66"/>
      <c r="IS331" s="66"/>
      <c r="IT331" s="66"/>
      <c r="IU331" s="66"/>
      <c r="IV331" s="66"/>
      <c r="IW331" s="66"/>
      <c r="IX331" s="66"/>
      <c r="IY331" s="66"/>
      <c r="IZ331" s="66"/>
      <c r="JA331" s="66"/>
      <c r="JB331" s="66"/>
      <c r="JC331" s="66"/>
      <c r="JD331" s="66"/>
      <c r="JE331" s="66"/>
      <c r="JF331" s="66"/>
      <c r="JG331" s="66"/>
      <c r="JH331" s="66"/>
      <c r="JI331" s="66"/>
      <c r="JJ331" s="66"/>
      <c r="JK331" s="66"/>
      <c r="JL331" s="66"/>
      <c r="JM331" s="66"/>
      <c r="JN331" s="66"/>
      <c r="JO331" s="66"/>
      <c r="JP331" s="66"/>
      <c r="JQ331" s="66"/>
      <c r="JR331" s="66"/>
      <c r="JS331" s="66"/>
      <c r="JT331" s="66"/>
      <c r="JU331" s="66"/>
      <c r="JV331" s="66"/>
      <c r="JW331" s="66"/>
      <c r="JX331" s="66"/>
      <c r="JY331" s="66"/>
      <c r="JZ331" s="66"/>
      <c r="KA331" s="66"/>
      <c r="KB331" s="66"/>
      <c r="KC331" s="66"/>
      <c r="KD331" s="66"/>
      <c r="KE331" s="66"/>
      <c r="KF331" s="66"/>
      <c r="KG331" s="66"/>
      <c r="KH331" s="66"/>
      <c r="KI331" s="66"/>
      <c r="KJ331" s="66"/>
      <c r="KK331" s="66"/>
      <c r="KL331" s="66"/>
      <c r="KM331" s="66"/>
      <c r="KN331" s="66"/>
      <c r="KO331" s="66"/>
      <c r="KP331" s="66"/>
      <c r="KQ331" s="66"/>
      <c r="KR331" s="66"/>
      <c r="KS331" s="66"/>
      <c r="KT331" s="66"/>
      <c r="KU331" s="66"/>
      <c r="KV331" s="66"/>
      <c r="KW331" s="66"/>
      <c r="KX331" s="66"/>
      <c r="KY331" s="66"/>
      <c r="KZ331" s="66"/>
      <c r="LA331" s="66"/>
      <c r="LB331" s="66"/>
      <c r="LC331" s="66"/>
      <c r="LD331" s="66"/>
      <c r="LE331" s="66"/>
      <c r="LF331" s="66"/>
      <c r="LG331" s="66"/>
      <c r="LH331" s="66"/>
      <c r="LI331" s="66"/>
      <c r="LJ331" s="66"/>
      <c r="LK331" s="66"/>
      <c r="LL331" s="66"/>
      <c r="LM331" s="66"/>
      <c r="LN331" s="66"/>
      <c r="LO331" s="66"/>
      <c r="LP331" s="66"/>
      <c r="LQ331" s="66"/>
      <c r="LR331" s="66"/>
      <c r="LS331" s="66"/>
      <c r="LT331" s="66"/>
      <c r="LU331" s="66"/>
      <c r="LV331" s="66"/>
      <c r="LW331" s="66"/>
      <c r="LX331" s="66"/>
      <c r="LY331" s="66"/>
      <c r="LZ331" s="66"/>
      <c r="MA331" s="66"/>
      <c r="MB331" s="66"/>
      <c r="MC331" s="66"/>
      <c r="MD331" s="66"/>
      <c r="ME331" s="66"/>
      <c r="MF331" s="66"/>
      <c r="MG331" s="66"/>
      <c r="MH331" s="66"/>
      <c r="MI331" s="66"/>
      <c r="MJ331" s="66"/>
      <c r="MK331" s="66"/>
      <c r="ML331" s="66"/>
      <c r="MM331" s="66"/>
      <c r="MN331" s="66"/>
      <c r="MO331" s="66"/>
      <c r="MP331" s="66"/>
      <c r="MQ331" s="66"/>
      <c r="MR331" s="66"/>
      <c r="MS331" s="66"/>
      <c r="MT331" s="66"/>
      <c r="MU331" s="66"/>
      <c r="MV331" s="66"/>
      <c r="MW331" s="66"/>
      <c r="MX331" s="66"/>
      <c r="MY331" s="66"/>
      <c r="MZ331" s="66"/>
      <c r="NA331" s="66"/>
      <c r="NB331" s="66"/>
      <c r="NC331" s="66"/>
      <c r="ND331" s="66"/>
      <c r="NE331" s="66"/>
      <c r="NF331" s="66"/>
      <c r="NG331" s="66"/>
      <c r="NH331" s="66"/>
      <c r="NI331" s="66"/>
      <c r="NJ331" s="66"/>
      <c r="NK331" s="66"/>
      <c r="NL331" s="66"/>
      <c r="NM331" s="66"/>
      <c r="NN331" s="66"/>
      <c r="NO331" s="66"/>
      <c r="NP331" s="66"/>
      <c r="NQ331" s="66"/>
      <c r="NR331" s="66"/>
      <c r="NS331" s="66"/>
      <c r="NT331" s="66"/>
      <c r="NU331" s="66"/>
      <c r="NV331" s="66"/>
      <c r="NW331" s="66"/>
      <c r="NX331" s="66"/>
      <c r="NY331" s="66"/>
      <c r="NZ331" s="66"/>
      <c r="OA331" s="66"/>
      <c r="OB331" s="66"/>
      <c r="OC331" s="66"/>
      <c r="OD331" s="66"/>
      <c r="OE331" s="66"/>
      <c r="OF331" s="261"/>
      <c r="OG331" s="66">
        <f t="shared" ref="OG331:OG333" si="2232">R331/1000</f>
        <v>9.3000000000000007</v>
      </c>
      <c r="OH331" s="66" t="s">
        <v>67</v>
      </c>
      <c r="OI331" s="66">
        <f t="shared" si="2231"/>
        <v>7.0999999999999994E-2</v>
      </c>
      <c r="OJ331" s="66" t="s">
        <v>67</v>
      </c>
      <c r="OK331" s="66"/>
      <c r="OL331" s="66"/>
      <c r="OM331" s="66"/>
      <c r="ON331" s="66"/>
      <c r="OO331" s="66"/>
      <c r="OP331" s="66"/>
      <c r="OQ331" s="66"/>
      <c r="OR331" s="66"/>
      <c r="OS331" s="66"/>
      <c r="OT331" s="66"/>
      <c r="OU331" s="66"/>
      <c r="OV331" s="66"/>
      <c r="OW331" s="66"/>
      <c r="OX331" s="66"/>
      <c r="OY331" s="66"/>
      <c r="OZ331" s="66"/>
      <c r="PA331" s="66"/>
      <c r="PB331" s="66"/>
      <c r="PC331" s="66"/>
      <c r="PD331" s="66"/>
      <c r="PE331" s="66"/>
      <c r="PF331" s="66"/>
      <c r="PG331" s="66"/>
      <c r="PH331" s="66"/>
      <c r="PI331" s="66"/>
      <c r="PJ331" s="66"/>
      <c r="PK331" s="66"/>
      <c r="PL331" s="66"/>
      <c r="PM331" s="66"/>
      <c r="PN331" s="66"/>
      <c r="PO331" s="66"/>
      <c r="PP331" s="66"/>
      <c r="PQ331" s="66"/>
      <c r="PR331" s="66"/>
      <c r="PS331" s="66"/>
      <c r="PT331" s="66"/>
      <c r="PU331" s="66"/>
      <c r="PV331" s="66"/>
      <c r="PW331" s="66"/>
      <c r="PX331" s="66"/>
      <c r="PY331" s="66"/>
      <c r="PZ331" s="66"/>
      <c r="QA331" s="66"/>
      <c r="QB331" s="66"/>
      <c r="QC331" s="66"/>
      <c r="QD331" s="66"/>
      <c r="QE331" s="66"/>
      <c r="QF331" s="66"/>
      <c r="QG331" s="66"/>
      <c r="QH331" s="66"/>
      <c r="QI331" s="66"/>
      <c r="QJ331" s="66"/>
      <c r="QK331" s="66"/>
      <c r="QL331" s="66"/>
      <c r="QM331" s="66"/>
      <c r="QN331" s="66"/>
      <c r="QO331" s="66"/>
      <c r="QP331" s="66"/>
      <c r="QQ331" s="66"/>
      <c r="QR331" s="66"/>
      <c r="QS331" s="66"/>
      <c r="QT331" s="66"/>
      <c r="QU331" s="66"/>
      <c r="QV331" s="66"/>
      <c r="QW331" s="66"/>
      <c r="QX331" s="66"/>
      <c r="QY331" s="66"/>
      <c r="QZ331" s="66"/>
      <c r="RA331" s="66"/>
      <c r="RB331" s="66"/>
      <c r="RC331" s="66"/>
      <c r="RD331" s="66"/>
      <c r="RE331" s="66"/>
      <c r="RF331" s="66"/>
      <c r="RG331" s="66"/>
      <c r="RH331" s="66"/>
      <c r="RI331" s="66"/>
      <c r="RJ331" s="66"/>
      <c r="RK331" s="66"/>
      <c r="RL331" s="66"/>
      <c r="RM331" s="66"/>
      <c r="RN331" s="66"/>
      <c r="RO331" s="66"/>
      <c r="RP331" s="66"/>
      <c r="RQ331" s="66"/>
      <c r="RR331" s="66"/>
      <c r="RS331" s="66"/>
      <c r="RT331" s="66"/>
      <c r="RU331" s="66"/>
      <c r="RV331" s="66"/>
      <c r="RW331" s="66"/>
      <c r="RX331" s="66"/>
      <c r="RY331" s="66"/>
      <c r="RZ331" s="66"/>
      <c r="SA331" s="66"/>
      <c r="SB331" s="66"/>
      <c r="SC331" s="66"/>
      <c r="SD331" s="66"/>
      <c r="SE331" s="66"/>
      <c r="SF331" s="66"/>
      <c r="SG331" s="66"/>
      <c r="SH331" s="66"/>
      <c r="SI331" s="66"/>
      <c r="SJ331" s="66"/>
      <c r="SK331" s="66"/>
      <c r="SL331" s="66"/>
      <c r="SM331" s="66"/>
      <c r="SN331" s="66"/>
      <c r="SO331" s="66"/>
      <c r="SP331" s="66"/>
      <c r="SQ331" s="66"/>
      <c r="SR331" s="66"/>
      <c r="SS331" s="66"/>
      <c r="ST331" s="66"/>
      <c r="SU331" s="66"/>
      <c r="SV331" s="66"/>
      <c r="SW331" s="66"/>
      <c r="SX331" s="66"/>
      <c r="SY331" s="66"/>
      <c r="SZ331" s="66"/>
      <c r="TA331" s="66"/>
      <c r="TB331" s="66"/>
      <c r="TC331" s="66"/>
      <c r="TD331" s="66"/>
      <c r="TE331" s="66"/>
      <c r="TF331" s="66"/>
      <c r="TG331" s="66"/>
      <c r="TH331" s="66"/>
      <c r="TI331" s="66"/>
      <c r="TJ331" s="66"/>
      <c r="TK331" s="66"/>
      <c r="TL331" s="66"/>
      <c r="TM331" s="66"/>
      <c r="TN331" s="66"/>
      <c r="TO331" s="66"/>
      <c r="TP331" s="66"/>
      <c r="TQ331" s="66"/>
      <c r="TR331" s="66"/>
      <c r="TS331" s="66"/>
      <c r="TT331" s="66"/>
      <c r="TU331" s="66"/>
      <c r="TV331" s="66"/>
      <c r="TW331" s="66"/>
      <c r="TX331" s="66"/>
      <c r="TY331" s="66"/>
      <c r="TZ331" s="66"/>
      <c r="UA331" s="66"/>
      <c r="UB331" s="66"/>
      <c r="UC331" s="66"/>
      <c r="UD331" s="66"/>
      <c r="UE331" s="66"/>
      <c r="UF331" s="66"/>
      <c r="UG331" s="66"/>
      <c r="UH331" s="66"/>
      <c r="UI331" s="66"/>
      <c r="UJ331" s="66"/>
      <c r="UK331" s="66"/>
      <c r="UL331" s="66"/>
      <c r="UM331" s="66"/>
      <c r="UN331" s="66"/>
      <c r="UO331" s="66"/>
      <c r="UP331" s="66"/>
      <c r="UQ331" s="66"/>
      <c r="UR331" s="66"/>
      <c r="US331" s="66"/>
      <c r="UT331" s="66"/>
      <c r="UU331" s="66"/>
      <c r="UV331" s="66"/>
      <c r="UW331" s="66"/>
      <c r="UX331" s="66"/>
      <c r="UY331" s="66"/>
      <c r="UZ331" s="66"/>
      <c r="VA331" s="66"/>
      <c r="VB331" s="66"/>
      <c r="VC331" s="66"/>
      <c r="VD331" s="66"/>
      <c r="VE331" s="66"/>
      <c r="VF331" s="66"/>
      <c r="VG331" s="66"/>
      <c r="VH331" s="66"/>
      <c r="VI331" s="66"/>
      <c r="VJ331" s="66"/>
      <c r="VK331" s="66"/>
      <c r="VL331" s="66"/>
      <c r="VM331" s="66"/>
      <c r="VN331" s="66"/>
      <c r="VO331" s="66"/>
      <c r="VP331" s="66"/>
      <c r="VQ331" s="66"/>
      <c r="VR331" s="66"/>
      <c r="VS331" s="66"/>
      <c r="VT331" s="66"/>
      <c r="VU331" s="66"/>
      <c r="VV331" s="66"/>
      <c r="VW331" s="66"/>
      <c r="VX331" s="66"/>
      <c r="VY331" s="66"/>
      <c r="VZ331" s="66"/>
      <c r="WA331" s="66"/>
      <c r="WB331" s="66"/>
      <c r="WC331" s="66"/>
      <c r="WD331" s="66"/>
      <c r="WE331" s="66"/>
      <c r="WF331" s="66"/>
      <c r="WG331" s="66"/>
      <c r="WH331" s="66"/>
      <c r="WI331" s="66"/>
      <c r="WJ331" s="66"/>
      <c r="WK331" s="66"/>
      <c r="WL331" s="66"/>
      <c r="WM331" s="66"/>
      <c r="WN331" s="66"/>
      <c r="WO331" s="66"/>
      <c r="WP331" s="66"/>
      <c r="WQ331" s="66"/>
      <c r="WR331" s="66"/>
      <c r="WS331" s="66"/>
      <c r="WT331" s="66"/>
      <c r="WU331" s="66"/>
      <c r="WV331" s="66"/>
      <c r="WW331" s="66"/>
      <c r="WX331" s="66"/>
      <c r="WY331" s="66"/>
      <c r="WZ331" s="66"/>
      <c r="XA331" s="66"/>
      <c r="XB331" s="66"/>
      <c r="XC331" s="66"/>
      <c r="XD331" s="66"/>
      <c r="XE331" s="66"/>
      <c r="XF331" s="66"/>
      <c r="XG331" s="66"/>
      <c r="XH331" s="66"/>
      <c r="XI331" s="66"/>
      <c r="XJ331" s="66"/>
      <c r="XK331" s="66"/>
      <c r="XL331" s="66"/>
      <c r="XM331" s="66"/>
      <c r="XN331" s="66"/>
      <c r="XO331" s="66"/>
      <c r="XP331" s="66"/>
      <c r="XQ331" s="66"/>
      <c r="XR331" s="66"/>
      <c r="XS331" s="66"/>
      <c r="XT331" s="66"/>
      <c r="XU331" s="66"/>
      <c r="XV331" s="66"/>
      <c r="XW331" s="66"/>
      <c r="XX331" s="66"/>
      <c r="XY331" s="66"/>
      <c r="XZ331" s="66"/>
      <c r="YA331" s="66"/>
      <c r="YB331" s="66"/>
      <c r="YC331" s="66"/>
      <c r="YD331" s="66"/>
      <c r="YE331" s="66"/>
      <c r="YF331" s="66"/>
      <c r="YG331" s="66"/>
      <c r="YH331" s="66"/>
      <c r="YI331" s="66"/>
      <c r="YJ331" s="66"/>
      <c r="YK331" s="66"/>
      <c r="YL331" s="66"/>
      <c r="YM331" s="66"/>
      <c r="YN331" s="66"/>
      <c r="YO331" s="66"/>
      <c r="YP331" s="66"/>
      <c r="YQ331" s="66"/>
      <c r="YR331" s="66"/>
      <c r="YS331" s="66"/>
      <c r="YT331" s="66"/>
      <c r="YU331" s="66"/>
      <c r="YV331" s="66"/>
      <c r="YW331" s="66"/>
      <c r="YX331" s="66"/>
      <c r="YY331" s="66"/>
      <c r="YZ331" s="66"/>
      <c r="ZA331" s="66"/>
      <c r="ZB331" s="66"/>
      <c r="ZC331" s="66"/>
      <c r="ZD331" s="66"/>
      <c r="ZE331" s="66"/>
      <c r="ZF331" s="66"/>
      <c r="ZG331" s="66"/>
      <c r="ZH331" s="66"/>
      <c r="ZI331" s="66"/>
      <c r="ZJ331" s="66"/>
      <c r="ZK331" s="66"/>
      <c r="ZL331" s="66"/>
      <c r="ZM331" s="66"/>
      <c r="ZN331" s="66"/>
      <c r="ZO331" s="66"/>
      <c r="ZP331" s="66"/>
      <c r="ZQ331" s="66"/>
      <c r="ZR331" s="66"/>
      <c r="ZS331" s="66"/>
      <c r="ZT331" s="66"/>
      <c r="ZU331" s="66"/>
      <c r="ZV331" s="66"/>
      <c r="ZW331" s="66"/>
      <c r="ZX331" s="66"/>
      <c r="ZY331" s="66"/>
      <c r="ZZ331" s="66"/>
      <c r="AAA331" s="66"/>
      <c r="AAB331" s="66"/>
      <c r="AAC331" s="66"/>
      <c r="AAD331" s="66"/>
      <c r="AAE331" s="66"/>
      <c r="AAF331" s="66"/>
      <c r="AAG331" s="66"/>
      <c r="AAH331" s="66"/>
      <c r="AAI331" s="66"/>
      <c r="AAJ331" s="66"/>
      <c r="AAK331" s="66"/>
      <c r="AAL331" s="66"/>
      <c r="AAM331" s="66"/>
      <c r="AAN331" s="66"/>
      <c r="AAO331" s="66"/>
      <c r="AAP331" s="66"/>
      <c r="AAQ331" s="66"/>
      <c r="AAR331" s="66"/>
      <c r="AAS331" s="66"/>
      <c r="AAT331" s="66"/>
      <c r="AAU331" s="66"/>
      <c r="AAV331" s="66"/>
      <c r="AAW331" s="66"/>
      <c r="AAX331" s="66"/>
      <c r="AAY331" s="66"/>
      <c r="AAZ331" s="66"/>
      <c r="ABA331" s="66"/>
      <c r="ABB331" s="66"/>
      <c r="ABC331" s="66"/>
      <c r="ABD331" s="66"/>
      <c r="ABE331" s="66"/>
      <c r="ABF331" s="66"/>
      <c r="ABG331" s="66"/>
      <c r="ABH331" s="66"/>
      <c r="ABI331" s="66"/>
      <c r="ABJ331" s="66"/>
      <c r="ABK331" s="66"/>
      <c r="ABL331" s="66"/>
      <c r="ABM331" s="66"/>
      <c r="ABN331" s="66"/>
      <c r="ABO331" s="66"/>
      <c r="ABP331" s="66"/>
      <c r="ABQ331" s="66"/>
      <c r="ABR331" s="66"/>
      <c r="ABS331" s="66"/>
      <c r="ABT331" s="66"/>
      <c r="ABU331" s="66"/>
      <c r="ABV331" s="66"/>
      <c r="ABW331" s="66"/>
      <c r="ABX331" s="66"/>
      <c r="ABY331" s="66"/>
      <c r="ABZ331" s="66"/>
      <c r="ACA331" s="66"/>
      <c r="ACB331" s="66"/>
      <c r="ACC331" s="66"/>
      <c r="ACD331" s="66"/>
      <c r="ACE331" s="66"/>
      <c r="ACF331" s="66"/>
      <c r="ACG331" s="66"/>
      <c r="ACH331" s="66"/>
      <c r="ACI331" s="66"/>
      <c r="ACJ331" s="66"/>
      <c r="ACK331" s="66"/>
      <c r="ACL331" s="66"/>
      <c r="ACM331" s="66"/>
      <c r="ACN331" s="66"/>
      <c r="ACO331" s="66"/>
      <c r="ACP331" s="66"/>
      <c r="ACQ331" s="66"/>
      <c r="ACR331" s="66"/>
      <c r="ACS331" s="66"/>
      <c r="ACT331" s="66"/>
    </row>
    <row r="332" spans="2:774" x14ac:dyDescent="0.25">
      <c r="B332" s="66">
        <v>498</v>
      </c>
      <c r="C332" s="66" t="str">
        <f>'[1]Stove Characteristics'!C506</f>
        <v>Gasifier, Stove C</v>
      </c>
      <c r="D332" s="66" t="s">
        <v>2311</v>
      </c>
      <c r="E332" s="156" t="s">
        <v>2312</v>
      </c>
      <c r="F332" s="66" t="s">
        <v>1866</v>
      </c>
      <c r="G332" s="66" t="s">
        <v>1567</v>
      </c>
      <c r="H332" s="260">
        <f>'[1]Stove Characteristics'!I506</f>
        <v>0.17899999999999999</v>
      </c>
      <c r="I332" s="70">
        <f>'[1]Heating Values'!$E$181</f>
        <v>17.106000000000002</v>
      </c>
      <c r="J332" s="66" t="s">
        <v>1915</v>
      </c>
      <c r="K332" s="66" t="s">
        <v>1253</v>
      </c>
      <c r="L332" s="66" t="s">
        <v>1254</v>
      </c>
      <c r="M332" s="66" t="s">
        <v>1253</v>
      </c>
      <c r="N332" s="66"/>
      <c r="O332" s="66" t="s">
        <v>2303</v>
      </c>
      <c r="P332" s="66" t="s">
        <v>1808</v>
      </c>
      <c r="Q332" s="66" t="s">
        <v>87</v>
      </c>
      <c r="R332" s="66">
        <v>21200</v>
      </c>
      <c r="S332" s="66" t="s">
        <v>2313</v>
      </c>
      <c r="T332" s="66">
        <v>311</v>
      </c>
      <c r="U332" s="66" t="s">
        <v>2313</v>
      </c>
      <c r="V332" s="66"/>
      <c r="W332" s="66"/>
      <c r="X332" s="66"/>
      <c r="Y332" s="66"/>
      <c r="Z332" s="66"/>
      <c r="AA332" s="66"/>
      <c r="AB332" s="66"/>
      <c r="AC332" s="66"/>
      <c r="AD332" s="66"/>
      <c r="AE332" s="66"/>
      <c r="AF332" s="66"/>
      <c r="AG332" s="66"/>
      <c r="AH332" s="66"/>
      <c r="AI332" s="66"/>
      <c r="AJ332" s="66"/>
      <c r="AK332" s="66"/>
      <c r="AL332" s="66"/>
      <c r="AM332" s="66"/>
      <c r="AN332" s="66"/>
      <c r="AO332" s="66"/>
      <c r="AP332" s="66"/>
      <c r="AQ332" s="66"/>
      <c r="AR332" s="66"/>
      <c r="AS332" s="66"/>
      <c r="AT332" s="66"/>
      <c r="AU332" s="66"/>
      <c r="AV332" s="66"/>
      <c r="AW332" s="66"/>
      <c r="AX332" s="66"/>
      <c r="AY332" s="66"/>
      <c r="AZ332" s="66"/>
      <c r="BA332" s="66"/>
      <c r="BB332" s="66"/>
      <c r="BC332" s="66"/>
      <c r="BD332" s="66"/>
      <c r="BE332" s="66"/>
      <c r="BF332" s="66"/>
      <c r="BG332" s="66"/>
      <c r="BH332" s="66"/>
      <c r="BI332" s="66"/>
      <c r="BJ332" s="66"/>
      <c r="BK332" s="66"/>
      <c r="BL332" s="66"/>
      <c r="BM332" s="66"/>
      <c r="BN332" s="66"/>
      <c r="BO332" s="66"/>
      <c r="BP332" s="66"/>
      <c r="BQ332" s="66"/>
      <c r="BR332" s="66"/>
      <c r="BS332" s="66"/>
      <c r="BT332" s="66"/>
      <c r="BU332" s="66"/>
      <c r="BV332" s="66"/>
      <c r="BW332" s="66"/>
      <c r="BX332" s="66"/>
      <c r="BY332" s="66"/>
      <c r="BZ332" s="66"/>
      <c r="CA332" s="66"/>
      <c r="CB332" s="66"/>
      <c r="CC332" s="66"/>
      <c r="CD332" s="66"/>
      <c r="CE332" s="66"/>
      <c r="CF332" s="66"/>
      <c r="CG332" s="66"/>
      <c r="CH332" s="66"/>
      <c r="CI332" s="66"/>
      <c r="CJ332" s="66"/>
      <c r="CK332" s="66"/>
      <c r="CL332" s="66"/>
      <c r="CM332" s="66"/>
      <c r="CN332" s="66"/>
      <c r="CO332" s="66"/>
      <c r="CP332" s="66"/>
      <c r="CQ332" s="66"/>
      <c r="CR332" s="66"/>
      <c r="CS332" s="66"/>
      <c r="CT332" s="66"/>
      <c r="CU332" s="66"/>
      <c r="CV332" s="66"/>
      <c r="CW332" s="66"/>
      <c r="CX332" s="66"/>
      <c r="CY332" s="66"/>
      <c r="CZ332" s="66"/>
      <c r="DA332" s="66"/>
      <c r="DB332" s="66"/>
      <c r="DC332" s="66"/>
      <c r="DD332" s="66"/>
      <c r="DE332" s="66"/>
      <c r="DF332" s="66"/>
      <c r="DG332" s="66"/>
      <c r="DH332" s="66"/>
      <c r="DI332" s="66"/>
      <c r="DJ332" s="66"/>
      <c r="DK332" s="66"/>
      <c r="DL332" s="66"/>
      <c r="DM332" s="66"/>
      <c r="DN332" s="66"/>
      <c r="DO332" s="66"/>
      <c r="DP332" s="66"/>
      <c r="DQ332" s="66"/>
      <c r="DR332" s="66"/>
      <c r="DS332" s="66"/>
      <c r="DT332" s="66"/>
      <c r="DU332" s="66"/>
      <c r="DV332" s="66"/>
      <c r="DW332" s="66"/>
      <c r="DX332" s="66"/>
      <c r="DY332" s="66"/>
      <c r="DZ332" s="66"/>
      <c r="EA332" s="66"/>
      <c r="EB332" s="66"/>
      <c r="EC332" s="66"/>
      <c r="ED332" s="66"/>
      <c r="EE332" s="66"/>
      <c r="EF332" s="66"/>
      <c r="EG332" s="66"/>
      <c r="EH332" s="66"/>
      <c r="EI332" s="66"/>
      <c r="EJ332" s="66"/>
      <c r="EK332" s="66"/>
      <c r="EL332" s="66"/>
      <c r="EM332" s="66"/>
      <c r="EN332" s="66"/>
      <c r="EO332" s="66"/>
      <c r="EP332" s="66"/>
      <c r="EQ332" s="66"/>
      <c r="ER332" s="66"/>
      <c r="ES332" s="66"/>
      <c r="ET332" s="66"/>
      <c r="EU332" s="66"/>
      <c r="EV332" s="66"/>
      <c r="EW332" s="66"/>
      <c r="EX332" s="66"/>
      <c r="EY332" s="66"/>
      <c r="EZ332" s="66"/>
      <c r="FA332" s="66"/>
      <c r="FB332" s="66"/>
      <c r="FC332" s="66"/>
      <c r="FD332" s="66"/>
      <c r="FE332" s="66"/>
      <c r="FF332" s="66"/>
      <c r="FG332" s="66"/>
      <c r="FH332" s="66"/>
      <c r="FI332" s="66"/>
      <c r="FJ332" s="66"/>
      <c r="FK332" s="66"/>
      <c r="FL332" s="66"/>
      <c r="FM332" s="66"/>
      <c r="FN332" s="66"/>
      <c r="FO332" s="66"/>
      <c r="FP332" s="66"/>
      <c r="FQ332" s="66"/>
      <c r="FR332" s="66"/>
      <c r="FS332" s="66"/>
      <c r="FT332" s="66"/>
      <c r="FU332" s="66"/>
      <c r="FV332" s="66"/>
      <c r="FW332" s="66"/>
      <c r="FX332" s="66"/>
      <c r="FY332" s="66"/>
      <c r="FZ332" s="66"/>
      <c r="GA332" s="66"/>
      <c r="GB332" s="66"/>
      <c r="GC332" s="66"/>
      <c r="GD332" s="66"/>
      <c r="GE332" s="66"/>
      <c r="GF332" s="66"/>
      <c r="GG332" s="66"/>
      <c r="GH332" s="66"/>
      <c r="GI332" s="66"/>
      <c r="GJ332" s="66"/>
      <c r="GK332" s="66"/>
      <c r="GL332" s="66"/>
      <c r="GM332" s="66"/>
      <c r="GN332" s="66"/>
      <c r="GO332" s="66"/>
      <c r="GP332" s="66"/>
      <c r="GQ332" s="66"/>
      <c r="GR332" s="66"/>
      <c r="GS332" s="66"/>
      <c r="GT332" s="66"/>
      <c r="GU332" s="66"/>
      <c r="GV332" s="66"/>
      <c r="GW332" s="66"/>
      <c r="GX332" s="66"/>
      <c r="GY332" s="66"/>
      <c r="GZ332" s="66"/>
      <c r="HA332" s="66"/>
      <c r="HB332" s="66"/>
      <c r="HC332" s="66"/>
      <c r="HD332" s="66"/>
      <c r="HE332" s="66"/>
      <c r="HF332" s="66"/>
      <c r="HG332" s="66"/>
      <c r="HH332" s="66"/>
      <c r="HI332" s="66"/>
      <c r="HJ332" s="66"/>
      <c r="HK332" s="66"/>
      <c r="HL332" s="66"/>
      <c r="HM332" s="66"/>
      <c r="HN332" s="66"/>
      <c r="HO332" s="66"/>
      <c r="HP332" s="66"/>
      <c r="HQ332" s="66"/>
      <c r="HR332" s="66"/>
      <c r="HS332" s="66"/>
      <c r="HT332" s="66"/>
      <c r="HU332" s="66"/>
      <c r="HV332" s="66"/>
      <c r="HW332" s="66"/>
      <c r="HX332" s="66"/>
      <c r="HY332" s="66"/>
      <c r="HZ332" s="66"/>
      <c r="IA332" s="66"/>
      <c r="IB332" s="66"/>
      <c r="IC332" s="66"/>
      <c r="ID332" s="66"/>
      <c r="IE332" s="66"/>
      <c r="IF332" s="66"/>
      <c r="IG332" s="66"/>
      <c r="IH332" s="66"/>
      <c r="II332" s="66"/>
      <c r="IJ332" s="66"/>
      <c r="IK332" s="66"/>
      <c r="IL332" s="66"/>
      <c r="IM332" s="66"/>
      <c r="IN332" s="66"/>
      <c r="IO332" s="66"/>
      <c r="IP332" s="66"/>
      <c r="IQ332" s="66"/>
      <c r="IR332" s="66"/>
      <c r="IS332" s="66"/>
      <c r="IT332" s="66"/>
      <c r="IU332" s="66"/>
      <c r="IV332" s="66"/>
      <c r="IW332" s="66"/>
      <c r="IX332" s="66"/>
      <c r="IY332" s="66"/>
      <c r="IZ332" s="66"/>
      <c r="JA332" s="66"/>
      <c r="JB332" s="66"/>
      <c r="JC332" s="66"/>
      <c r="JD332" s="66"/>
      <c r="JE332" s="66"/>
      <c r="JF332" s="66"/>
      <c r="JG332" s="66"/>
      <c r="JH332" s="66"/>
      <c r="JI332" s="66"/>
      <c r="JJ332" s="66"/>
      <c r="JK332" s="66"/>
      <c r="JL332" s="66"/>
      <c r="JM332" s="66"/>
      <c r="JN332" s="66"/>
      <c r="JO332" s="66"/>
      <c r="JP332" s="66"/>
      <c r="JQ332" s="66"/>
      <c r="JR332" s="66"/>
      <c r="JS332" s="66"/>
      <c r="JT332" s="66"/>
      <c r="JU332" s="66"/>
      <c r="JV332" s="66"/>
      <c r="JW332" s="66"/>
      <c r="JX332" s="66"/>
      <c r="JY332" s="66"/>
      <c r="JZ332" s="66"/>
      <c r="KA332" s="66"/>
      <c r="KB332" s="66"/>
      <c r="KC332" s="66"/>
      <c r="KD332" s="66"/>
      <c r="KE332" s="66"/>
      <c r="KF332" s="66"/>
      <c r="KG332" s="66"/>
      <c r="KH332" s="66"/>
      <c r="KI332" s="66"/>
      <c r="KJ332" s="66"/>
      <c r="KK332" s="66"/>
      <c r="KL332" s="66"/>
      <c r="KM332" s="66"/>
      <c r="KN332" s="66"/>
      <c r="KO332" s="66"/>
      <c r="KP332" s="66"/>
      <c r="KQ332" s="66"/>
      <c r="KR332" s="66"/>
      <c r="KS332" s="66"/>
      <c r="KT332" s="66"/>
      <c r="KU332" s="66"/>
      <c r="KV332" s="66"/>
      <c r="KW332" s="66"/>
      <c r="KX332" s="66"/>
      <c r="KY332" s="66"/>
      <c r="KZ332" s="66"/>
      <c r="LA332" s="66"/>
      <c r="LB332" s="66"/>
      <c r="LC332" s="66"/>
      <c r="LD332" s="66"/>
      <c r="LE332" s="66"/>
      <c r="LF332" s="66"/>
      <c r="LG332" s="66"/>
      <c r="LH332" s="66"/>
      <c r="LI332" s="66"/>
      <c r="LJ332" s="66"/>
      <c r="LK332" s="66"/>
      <c r="LL332" s="66"/>
      <c r="LM332" s="66"/>
      <c r="LN332" s="66"/>
      <c r="LO332" s="66"/>
      <c r="LP332" s="66"/>
      <c r="LQ332" s="66"/>
      <c r="LR332" s="66"/>
      <c r="LS332" s="66"/>
      <c r="LT332" s="66"/>
      <c r="LU332" s="66"/>
      <c r="LV332" s="66"/>
      <c r="LW332" s="66"/>
      <c r="LX332" s="66"/>
      <c r="LY332" s="66"/>
      <c r="LZ332" s="66"/>
      <c r="MA332" s="66"/>
      <c r="MB332" s="66"/>
      <c r="MC332" s="66"/>
      <c r="MD332" s="66"/>
      <c r="ME332" s="66"/>
      <c r="MF332" s="66"/>
      <c r="MG332" s="66"/>
      <c r="MH332" s="66"/>
      <c r="MI332" s="66"/>
      <c r="MJ332" s="66"/>
      <c r="MK332" s="66"/>
      <c r="ML332" s="66"/>
      <c r="MM332" s="66"/>
      <c r="MN332" s="66"/>
      <c r="MO332" s="66"/>
      <c r="MP332" s="66"/>
      <c r="MQ332" s="66"/>
      <c r="MR332" s="66"/>
      <c r="MS332" s="66"/>
      <c r="MT332" s="66"/>
      <c r="MU332" s="66"/>
      <c r="MV332" s="66"/>
      <c r="MW332" s="66"/>
      <c r="MX332" s="66"/>
      <c r="MY332" s="66"/>
      <c r="MZ332" s="66"/>
      <c r="NA332" s="66"/>
      <c r="NB332" s="66"/>
      <c r="NC332" s="66"/>
      <c r="ND332" s="66"/>
      <c r="NE332" s="66"/>
      <c r="NF332" s="66"/>
      <c r="NG332" s="66"/>
      <c r="NH332" s="66"/>
      <c r="NI332" s="66"/>
      <c r="NJ332" s="66"/>
      <c r="NK332" s="66"/>
      <c r="NL332" s="66"/>
      <c r="NM332" s="66"/>
      <c r="NN332" s="66"/>
      <c r="NO332" s="66"/>
      <c r="NP332" s="66"/>
      <c r="NQ332" s="66"/>
      <c r="NR332" s="66"/>
      <c r="NS332" s="66"/>
      <c r="NT332" s="66"/>
      <c r="NU332" s="66"/>
      <c r="NV332" s="66"/>
      <c r="NW332" s="66"/>
      <c r="NX332" s="66"/>
      <c r="NY332" s="66"/>
      <c r="NZ332" s="66"/>
      <c r="OA332" s="66"/>
      <c r="OB332" s="66"/>
      <c r="OC332" s="66"/>
      <c r="OD332" s="66"/>
      <c r="OE332" s="66"/>
      <c r="OF332" s="261"/>
      <c r="OG332" s="66">
        <f t="shared" si="2232"/>
        <v>21.2</v>
      </c>
      <c r="OH332" s="66" t="s">
        <v>67</v>
      </c>
      <c r="OI332" s="66">
        <f t="shared" si="2231"/>
        <v>0.311</v>
      </c>
      <c r="OJ332" s="66" t="s">
        <v>67</v>
      </c>
      <c r="OK332" s="66"/>
      <c r="OL332" s="66"/>
      <c r="OM332" s="262"/>
      <c r="ON332" s="66"/>
      <c r="OO332" s="66"/>
      <c r="OP332" s="66"/>
      <c r="OQ332" s="66"/>
      <c r="OR332" s="66"/>
      <c r="OS332" s="66"/>
      <c r="OT332" s="66"/>
      <c r="OU332" s="66"/>
      <c r="OV332" s="66"/>
      <c r="OW332" s="66"/>
      <c r="OX332" s="66"/>
      <c r="OY332" s="66"/>
      <c r="OZ332" s="66"/>
      <c r="PA332" s="66"/>
      <c r="PB332" s="66"/>
      <c r="PC332" s="66"/>
      <c r="PD332" s="66"/>
      <c r="PE332" s="66"/>
      <c r="PF332" s="66"/>
      <c r="PG332" s="66"/>
      <c r="PH332" s="66"/>
      <c r="PI332" s="66"/>
      <c r="PJ332" s="66"/>
      <c r="PK332" s="66"/>
      <c r="PL332" s="66"/>
      <c r="PM332" s="66"/>
      <c r="PN332" s="66"/>
      <c r="PO332" s="66"/>
      <c r="PP332" s="66"/>
      <c r="PQ332" s="66"/>
      <c r="PR332" s="66"/>
      <c r="PS332" s="66"/>
      <c r="PT332" s="66"/>
      <c r="PU332" s="66"/>
      <c r="PV332" s="66"/>
      <c r="PW332" s="66"/>
      <c r="PX332" s="66"/>
      <c r="PY332" s="66"/>
      <c r="PZ332" s="66"/>
      <c r="QA332" s="66"/>
      <c r="QB332" s="66"/>
      <c r="QC332" s="66"/>
      <c r="QD332" s="66"/>
      <c r="QE332" s="66"/>
      <c r="QF332" s="66"/>
      <c r="QG332" s="66"/>
      <c r="QH332" s="66"/>
      <c r="QI332" s="66"/>
      <c r="QJ332" s="66"/>
      <c r="QK332" s="66"/>
      <c r="QL332" s="66"/>
      <c r="QM332" s="66"/>
      <c r="QN332" s="66"/>
      <c r="QO332" s="66"/>
      <c r="QP332" s="66"/>
      <c r="QQ332" s="66"/>
      <c r="QR332" s="66"/>
      <c r="QS332" s="66"/>
      <c r="QT332" s="66"/>
      <c r="QU332" s="66"/>
      <c r="QV332" s="66"/>
      <c r="QW332" s="66"/>
      <c r="QX332" s="66"/>
      <c r="QY332" s="66"/>
      <c r="QZ332" s="66"/>
      <c r="RA332" s="66"/>
      <c r="RB332" s="66"/>
      <c r="RC332" s="66"/>
      <c r="RD332" s="66"/>
      <c r="RE332" s="66"/>
      <c r="RF332" s="66"/>
      <c r="RG332" s="66"/>
      <c r="RH332" s="66"/>
      <c r="RI332" s="66"/>
      <c r="RJ332" s="66"/>
      <c r="RK332" s="66"/>
      <c r="RL332" s="66"/>
      <c r="RM332" s="66"/>
      <c r="RN332" s="66"/>
      <c r="RO332" s="66"/>
      <c r="RP332" s="66"/>
      <c r="RQ332" s="66"/>
      <c r="RR332" s="66"/>
      <c r="RS332" s="66"/>
      <c r="RT332" s="66"/>
      <c r="RU332" s="66"/>
      <c r="RV332" s="66"/>
      <c r="RW332" s="66"/>
      <c r="RX332" s="66"/>
      <c r="RY332" s="66"/>
      <c r="RZ332" s="66"/>
      <c r="SA332" s="66"/>
      <c r="SB332" s="66"/>
      <c r="SC332" s="66"/>
      <c r="SD332" s="66"/>
      <c r="SE332" s="66"/>
      <c r="SF332" s="66"/>
      <c r="SG332" s="66"/>
      <c r="SH332" s="66"/>
      <c r="SI332" s="66"/>
      <c r="SJ332" s="66"/>
      <c r="SK332" s="66"/>
      <c r="SL332" s="66"/>
      <c r="SM332" s="66"/>
      <c r="SN332" s="66"/>
      <c r="SO332" s="66"/>
      <c r="SP332" s="66"/>
      <c r="SQ332" s="66"/>
      <c r="SR332" s="66"/>
      <c r="SS332" s="66"/>
      <c r="ST332" s="66"/>
      <c r="SU332" s="66"/>
      <c r="SV332" s="66"/>
      <c r="SW332" s="66"/>
      <c r="SX332" s="66"/>
      <c r="SY332" s="66"/>
      <c r="SZ332" s="66"/>
      <c r="TA332" s="66"/>
      <c r="TB332" s="66"/>
      <c r="TC332" s="66"/>
      <c r="TD332" s="66"/>
      <c r="TE332" s="66"/>
      <c r="TF332" s="66"/>
      <c r="TG332" s="66"/>
      <c r="TH332" s="66"/>
      <c r="TI332" s="66"/>
      <c r="TJ332" s="66"/>
      <c r="TK332" s="66"/>
      <c r="TL332" s="66"/>
      <c r="TM332" s="66"/>
      <c r="TN332" s="66"/>
      <c r="TO332" s="66"/>
      <c r="TP332" s="66"/>
      <c r="TQ332" s="66"/>
      <c r="TR332" s="66"/>
      <c r="TS332" s="66"/>
      <c r="TT332" s="66"/>
      <c r="TU332" s="66"/>
      <c r="TV332" s="66"/>
      <c r="TW332" s="66"/>
      <c r="TX332" s="66"/>
      <c r="TY332" s="66"/>
      <c r="TZ332" s="66"/>
      <c r="UA332" s="66"/>
      <c r="UB332" s="66"/>
      <c r="UC332" s="66"/>
      <c r="UD332" s="66"/>
      <c r="UE332" s="66"/>
      <c r="UF332" s="66"/>
      <c r="UG332" s="66"/>
      <c r="UH332" s="66"/>
      <c r="UI332" s="66"/>
      <c r="UJ332" s="66"/>
      <c r="UK332" s="66"/>
      <c r="UL332" s="66"/>
      <c r="UM332" s="66"/>
      <c r="UN332" s="66"/>
      <c r="UO332" s="66"/>
      <c r="UP332" s="66"/>
      <c r="UQ332" s="66"/>
      <c r="UR332" s="66"/>
      <c r="US332" s="66"/>
      <c r="UT332" s="66"/>
      <c r="UU332" s="66"/>
      <c r="UV332" s="66"/>
      <c r="UW332" s="66"/>
      <c r="UX332" s="66"/>
      <c r="UY332" s="66"/>
      <c r="UZ332" s="66"/>
      <c r="VA332" s="66"/>
      <c r="VB332" s="66"/>
      <c r="VC332" s="66"/>
      <c r="VD332" s="66"/>
      <c r="VE332" s="66"/>
      <c r="VF332" s="66"/>
      <c r="VG332" s="66"/>
      <c r="VH332" s="66"/>
      <c r="VI332" s="66"/>
      <c r="VJ332" s="66"/>
      <c r="VK332" s="66"/>
      <c r="VL332" s="66"/>
      <c r="VM332" s="66"/>
      <c r="VN332" s="66"/>
      <c r="VO332" s="66"/>
      <c r="VP332" s="66"/>
      <c r="VQ332" s="66"/>
      <c r="VR332" s="66"/>
      <c r="VS332" s="66"/>
      <c r="VT332" s="66"/>
      <c r="VU332" s="66"/>
      <c r="VV332" s="66"/>
      <c r="VW332" s="66"/>
      <c r="VX332" s="66"/>
      <c r="VY332" s="66"/>
      <c r="VZ332" s="66"/>
      <c r="WA332" s="66"/>
      <c r="WB332" s="66"/>
      <c r="WC332" s="66"/>
      <c r="WD332" s="66"/>
      <c r="WE332" s="66"/>
      <c r="WF332" s="66"/>
      <c r="WG332" s="66"/>
      <c r="WH332" s="66"/>
      <c r="WI332" s="66"/>
      <c r="WJ332" s="66"/>
      <c r="WK332" s="66"/>
      <c r="WL332" s="66"/>
      <c r="WM332" s="66"/>
      <c r="WN332" s="66"/>
      <c r="WO332" s="66"/>
      <c r="WP332" s="66"/>
      <c r="WQ332" s="66"/>
      <c r="WR332" s="66"/>
      <c r="WS332" s="66"/>
      <c r="WT332" s="66"/>
      <c r="WU332" s="66"/>
      <c r="WV332" s="66"/>
      <c r="WW332" s="66"/>
      <c r="WX332" s="66"/>
      <c r="WY332" s="66"/>
      <c r="WZ332" s="66"/>
      <c r="XA332" s="66"/>
      <c r="XB332" s="66"/>
      <c r="XC332" s="66"/>
      <c r="XD332" s="66"/>
      <c r="XE332" s="66"/>
      <c r="XF332" s="66"/>
      <c r="XG332" s="66"/>
      <c r="XH332" s="66"/>
      <c r="XI332" s="66"/>
      <c r="XJ332" s="66"/>
      <c r="XK332" s="66"/>
      <c r="XL332" s="66"/>
      <c r="XM332" s="66"/>
      <c r="XN332" s="66"/>
      <c r="XO332" s="66"/>
      <c r="XP332" s="66"/>
      <c r="XQ332" s="66"/>
      <c r="XR332" s="66"/>
      <c r="XS332" s="66"/>
      <c r="XT332" s="66"/>
      <c r="XU332" s="66"/>
      <c r="XV332" s="66"/>
      <c r="XW332" s="66"/>
      <c r="XX332" s="66"/>
      <c r="XY332" s="66"/>
      <c r="XZ332" s="66"/>
      <c r="YA332" s="66"/>
      <c r="YB332" s="66"/>
      <c r="YC332" s="66"/>
      <c r="YD332" s="66"/>
      <c r="YE332" s="66"/>
      <c r="YF332" s="66"/>
      <c r="YG332" s="66"/>
      <c r="YH332" s="66"/>
      <c r="YI332" s="66"/>
      <c r="YJ332" s="66"/>
      <c r="YK332" s="66"/>
      <c r="YL332" s="66"/>
      <c r="YM332" s="66"/>
      <c r="YN332" s="66"/>
      <c r="YO332" s="66"/>
      <c r="YP332" s="66"/>
      <c r="YQ332" s="66"/>
      <c r="YR332" s="66"/>
      <c r="YS332" s="66"/>
      <c r="YT332" s="66"/>
      <c r="YU332" s="66"/>
      <c r="YV332" s="66"/>
      <c r="YW332" s="66"/>
      <c r="YX332" s="66"/>
      <c r="YY332" s="66"/>
      <c r="YZ332" s="66"/>
      <c r="ZA332" s="66"/>
      <c r="ZB332" s="66"/>
      <c r="ZC332" s="66"/>
      <c r="ZD332" s="66"/>
      <c r="ZE332" s="66"/>
      <c r="ZF332" s="66"/>
      <c r="ZG332" s="66"/>
      <c r="ZH332" s="66"/>
      <c r="ZI332" s="66"/>
      <c r="ZJ332" s="66"/>
      <c r="ZK332" s="66"/>
      <c r="ZL332" s="66"/>
      <c r="ZM332" s="66"/>
      <c r="ZN332" s="66"/>
      <c r="ZO332" s="66"/>
      <c r="ZP332" s="66"/>
      <c r="ZQ332" s="66"/>
      <c r="ZR332" s="66"/>
      <c r="ZS332" s="66"/>
      <c r="ZT332" s="66"/>
      <c r="ZU332" s="66"/>
      <c r="ZV332" s="66"/>
      <c r="ZW332" s="66"/>
      <c r="ZX332" s="66"/>
      <c r="ZY332" s="66"/>
      <c r="ZZ332" s="66"/>
      <c r="AAA332" s="66"/>
      <c r="AAB332" s="66"/>
      <c r="AAC332" s="66"/>
      <c r="AAD332" s="66"/>
      <c r="AAE332" s="66"/>
      <c r="AAF332" s="66"/>
      <c r="AAG332" s="66"/>
      <c r="AAH332" s="66"/>
      <c r="AAI332" s="66"/>
      <c r="AAJ332" s="66"/>
      <c r="AAK332" s="66"/>
      <c r="AAL332" s="66"/>
      <c r="AAM332" s="66"/>
      <c r="AAN332" s="66"/>
      <c r="AAO332" s="66"/>
      <c r="AAP332" s="66"/>
      <c r="AAQ332" s="66"/>
      <c r="AAR332" s="66"/>
      <c r="AAS332" s="66"/>
      <c r="AAT332" s="66"/>
      <c r="AAU332" s="66"/>
      <c r="AAV332" s="66"/>
      <c r="AAW332" s="66"/>
      <c r="AAX332" s="66"/>
      <c r="AAY332" s="66"/>
      <c r="AAZ332" s="66"/>
      <c r="ABA332" s="66"/>
      <c r="ABB332" s="66"/>
      <c r="ABC332" s="66"/>
      <c r="ABD332" s="66"/>
      <c r="ABE332" s="66"/>
      <c r="ABF332" s="66"/>
      <c r="ABG332" s="66"/>
      <c r="ABH332" s="66"/>
      <c r="ABI332" s="66"/>
      <c r="ABJ332" s="66"/>
      <c r="ABK332" s="66"/>
      <c r="ABL332" s="66"/>
      <c r="ABM332" s="66"/>
      <c r="ABN332" s="66"/>
      <c r="ABO332" s="66"/>
      <c r="ABP332" s="66"/>
      <c r="ABQ332" s="66"/>
      <c r="ABR332" s="66"/>
      <c r="ABS332" s="66"/>
      <c r="ABT332" s="66"/>
      <c r="ABU332" s="66"/>
      <c r="ABV332" s="66"/>
      <c r="ABW332" s="66"/>
      <c r="ABX332" s="66"/>
      <c r="ABY332" s="66"/>
      <c r="ABZ332" s="66"/>
      <c r="ACA332" s="66"/>
      <c r="ACB332" s="66"/>
      <c r="ACC332" s="66"/>
      <c r="ACD332" s="66"/>
      <c r="ACE332" s="66"/>
      <c r="ACF332" s="66"/>
      <c r="ACG332" s="66"/>
      <c r="ACH332" s="66"/>
      <c r="ACI332" s="66"/>
      <c r="ACJ332" s="66"/>
      <c r="ACK332" s="66"/>
      <c r="ACL332" s="66"/>
      <c r="ACM332" s="66"/>
      <c r="ACN332" s="66"/>
      <c r="ACO332" s="66"/>
      <c r="ACP332" s="66"/>
      <c r="ACQ332" s="66"/>
      <c r="ACR332" s="66"/>
      <c r="ACS332" s="66"/>
      <c r="ACT332" s="66"/>
    </row>
    <row r="333" spans="2:774" x14ac:dyDescent="0.25">
      <c r="B333" s="66">
        <v>499</v>
      </c>
      <c r="C333" s="66" t="str">
        <f>'[1]Stove Characteristics'!C507</f>
        <v>Gasifier, Stove D</v>
      </c>
      <c r="D333" s="66" t="s">
        <v>2311</v>
      </c>
      <c r="E333" s="156" t="s">
        <v>2312</v>
      </c>
      <c r="F333" s="66" t="s">
        <v>1866</v>
      </c>
      <c r="G333" s="66" t="s">
        <v>1567</v>
      </c>
      <c r="H333" s="260">
        <f>'[1]Stove Characteristics'!I507</f>
        <v>0.23699999999999999</v>
      </c>
      <c r="I333" s="70">
        <f>'[1]Heating Values'!$E$181</f>
        <v>17.106000000000002</v>
      </c>
      <c r="J333" s="66" t="s">
        <v>1915</v>
      </c>
      <c r="K333" s="66" t="s">
        <v>1253</v>
      </c>
      <c r="L333" s="66" t="s">
        <v>1254</v>
      </c>
      <c r="M333" s="66" t="s">
        <v>1253</v>
      </c>
      <c r="N333" s="66"/>
      <c r="O333" s="66" t="s">
        <v>2303</v>
      </c>
      <c r="P333" s="66" t="s">
        <v>1808</v>
      </c>
      <c r="Q333" s="66" t="s">
        <v>87</v>
      </c>
      <c r="R333" s="66">
        <v>16000</v>
      </c>
      <c r="S333" s="66" t="s">
        <v>2313</v>
      </c>
      <c r="T333" s="66">
        <v>225</v>
      </c>
      <c r="U333" s="66" t="s">
        <v>2313</v>
      </c>
      <c r="V333" s="66"/>
      <c r="W333" s="66"/>
      <c r="X333" s="66"/>
      <c r="Y333" s="66"/>
      <c r="Z333" s="66"/>
      <c r="AA333" s="66"/>
      <c r="AB333" s="66"/>
      <c r="AC333" s="66"/>
      <c r="AD333" s="66"/>
      <c r="AE333" s="66"/>
      <c r="AF333" s="66"/>
      <c r="AG333" s="66"/>
      <c r="AH333" s="66"/>
      <c r="AI333" s="66"/>
      <c r="AJ333" s="66"/>
      <c r="AK333" s="66"/>
      <c r="AL333" s="66"/>
      <c r="AM333" s="66"/>
      <c r="AN333" s="66"/>
      <c r="AO333" s="66"/>
      <c r="AP333" s="66"/>
      <c r="AQ333" s="66"/>
      <c r="AR333" s="66"/>
      <c r="AS333" s="66"/>
      <c r="AT333" s="66"/>
      <c r="AU333" s="66"/>
      <c r="AV333" s="66"/>
      <c r="AW333" s="66"/>
      <c r="AX333" s="66"/>
      <c r="AY333" s="66"/>
      <c r="AZ333" s="66"/>
      <c r="BA333" s="66"/>
      <c r="BB333" s="66"/>
      <c r="BC333" s="66"/>
      <c r="BD333" s="66"/>
      <c r="BE333" s="66"/>
      <c r="BF333" s="66"/>
      <c r="BG333" s="66"/>
      <c r="BH333" s="66"/>
      <c r="BI333" s="66"/>
      <c r="BJ333" s="66"/>
      <c r="BK333" s="66"/>
      <c r="BL333" s="66"/>
      <c r="BM333" s="66"/>
      <c r="BN333" s="66"/>
      <c r="BO333" s="66"/>
      <c r="BP333" s="66"/>
      <c r="BQ333" s="66"/>
      <c r="BR333" s="66"/>
      <c r="BS333" s="66"/>
      <c r="BT333" s="66"/>
      <c r="BU333" s="66"/>
      <c r="BV333" s="66"/>
      <c r="BW333" s="66"/>
      <c r="BX333" s="66"/>
      <c r="BY333" s="66"/>
      <c r="BZ333" s="66"/>
      <c r="CA333" s="66"/>
      <c r="CB333" s="66"/>
      <c r="CC333" s="66"/>
      <c r="CD333" s="66"/>
      <c r="CE333" s="66"/>
      <c r="CF333" s="66"/>
      <c r="CG333" s="66"/>
      <c r="CH333" s="66"/>
      <c r="CI333" s="66"/>
      <c r="CJ333" s="66"/>
      <c r="CK333" s="66"/>
      <c r="CL333" s="66"/>
      <c r="CM333" s="66"/>
      <c r="CN333" s="66"/>
      <c r="CO333" s="66"/>
      <c r="CP333" s="66"/>
      <c r="CQ333" s="66"/>
      <c r="CR333" s="66"/>
      <c r="CS333" s="66"/>
      <c r="CT333" s="66"/>
      <c r="CU333" s="66"/>
      <c r="CV333" s="66"/>
      <c r="CW333" s="66"/>
      <c r="CX333" s="66"/>
      <c r="CY333" s="66"/>
      <c r="CZ333" s="66"/>
      <c r="DA333" s="66"/>
      <c r="DB333" s="66"/>
      <c r="DC333" s="66"/>
      <c r="DD333" s="66"/>
      <c r="DE333" s="66"/>
      <c r="DF333" s="66"/>
      <c r="DG333" s="66"/>
      <c r="DH333" s="66"/>
      <c r="DI333" s="66"/>
      <c r="DJ333" s="66"/>
      <c r="DK333" s="66"/>
      <c r="DL333" s="66"/>
      <c r="DM333" s="66"/>
      <c r="DN333" s="66"/>
      <c r="DO333" s="66"/>
      <c r="DP333" s="66"/>
      <c r="DQ333" s="66"/>
      <c r="DR333" s="66"/>
      <c r="DS333" s="66"/>
      <c r="DT333" s="66"/>
      <c r="DU333" s="66"/>
      <c r="DV333" s="66"/>
      <c r="DW333" s="66"/>
      <c r="DX333" s="66"/>
      <c r="DY333" s="66"/>
      <c r="DZ333" s="66"/>
      <c r="EA333" s="66"/>
      <c r="EB333" s="66"/>
      <c r="EC333" s="66"/>
      <c r="ED333" s="66"/>
      <c r="EE333" s="66"/>
      <c r="EF333" s="66"/>
      <c r="EG333" s="66"/>
      <c r="EH333" s="66"/>
      <c r="EI333" s="66"/>
      <c r="EJ333" s="66"/>
      <c r="EK333" s="66"/>
      <c r="EL333" s="66"/>
      <c r="EM333" s="66"/>
      <c r="EN333" s="66"/>
      <c r="EO333" s="66"/>
      <c r="EP333" s="66"/>
      <c r="EQ333" s="66"/>
      <c r="ER333" s="66"/>
      <c r="ES333" s="66"/>
      <c r="ET333" s="66"/>
      <c r="EU333" s="66"/>
      <c r="EV333" s="66"/>
      <c r="EW333" s="66"/>
      <c r="EX333" s="66"/>
      <c r="EY333" s="66"/>
      <c r="EZ333" s="66"/>
      <c r="FA333" s="66"/>
      <c r="FB333" s="66"/>
      <c r="FC333" s="66"/>
      <c r="FD333" s="66"/>
      <c r="FE333" s="66"/>
      <c r="FF333" s="66"/>
      <c r="FG333" s="66"/>
      <c r="FH333" s="66"/>
      <c r="FI333" s="66"/>
      <c r="FJ333" s="66"/>
      <c r="FK333" s="66"/>
      <c r="FL333" s="66"/>
      <c r="FM333" s="66"/>
      <c r="FN333" s="66"/>
      <c r="FO333" s="66"/>
      <c r="FP333" s="66"/>
      <c r="FQ333" s="66"/>
      <c r="FR333" s="66"/>
      <c r="FS333" s="66"/>
      <c r="FT333" s="66"/>
      <c r="FU333" s="66"/>
      <c r="FV333" s="66"/>
      <c r="FW333" s="66"/>
      <c r="FX333" s="66"/>
      <c r="FY333" s="66"/>
      <c r="FZ333" s="66"/>
      <c r="GA333" s="66"/>
      <c r="GB333" s="66"/>
      <c r="GC333" s="66"/>
      <c r="GD333" s="66"/>
      <c r="GE333" s="66"/>
      <c r="GF333" s="66"/>
      <c r="GG333" s="66"/>
      <c r="GH333" s="66"/>
      <c r="GI333" s="66"/>
      <c r="GJ333" s="66"/>
      <c r="GK333" s="66"/>
      <c r="GL333" s="66"/>
      <c r="GM333" s="66"/>
      <c r="GN333" s="66"/>
      <c r="GO333" s="66"/>
      <c r="GP333" s="66"/>
      <c r="GQ333" s="66"/>
      <c r="GR333" s="66"/>
      <c r="GS333" s="66"/>
      <c r="GT333" s="66"/>
      <c r="GU333" s="66"/>
      <c r="GV333" s="66"/>
      <c r="GW333" s="66"/>
      <c r="GX333" s="66"/>
      <c r="GY333" s="66"/>
      <c r="GZ333" s="66"/>
      <c r="HA333" s="66"/>
      <c r="HB333" s="66"/>
      <c r="HC333" s="66"/>
      <c r="HD333" s="66"/>
      <c r="HE333" s="66"/>
      <c r="HF333" s="66"/>
      <c r="HG333" s="66"/>
      <c r="HH333" s="66"/>
      <c r="HI333" s="66"/>
      <c r="HJ333" s="66"/>
      <c r="HK333" s="66"/>
      <c r="HL333" s="66"/>
      <c r="HM333" s="66"/>
      <c r="HN333" s="66"/>
      <c r="HO333" s="66"/>
      <c r="HP333" s="66"/>
      <c r="HQ333" s="66"/>
      <c r="HR333" s="66"/>
      <c r="HS333" s="66"/>
      <c r="HT333" s="66"/>
      <c r="HU333" s="66"/>
      <c r="HV333" s="66"/>
      <c r="HW333" s="66"/>
      <c r="HX333" s="66"/>
      <c r="HY333" s="66"/>
      <c r="HZ333" s="66"/>
      <c r="IA333" s="66"/>
      <c r="IB333" s="66"/>
      <c r="IC333" s="66"/>
      <c r="ID333" s="66"/>
      <c r="IE333" s="66"/>
      <c r="IF333" s="66"/>
      <c r="IG333" s="66"/>
      <c r="IH333" s="66"/>
      <c r="II333" s="66"/>
      <c r="IJ333" s="66"/>
      <c r="IK333" s="66"/>
      <c r="IL333" s="66"/>
      <c r="IM333" s="66"/>
      <c r="IN333" s="66"/>
      <c r="IO333" s="66"/>
      <c r="IP333" s="66"/>
      <c r="IQ333" s="66"/>
      <c r="IR333" s="66"/>
      <c r="IS333" s="66"/>
      <c r="IT333" s="66"/>
      <c r="IU333" s="66"/>
      <c r="IV333" s="66"/>
      <c r="IW333" s="66"/>
      <c r="IX333" s="66"/>
      <c r="IY333" s="66"/>
      <c r="IZ333" s="66"/>
      <c r="JA333" s="66"/>
      <c r="JB333" s="66"/>
      <c r="JC333" s="66"/>
      <c r="JD333" s="66"/>
      <c r="JE333" s="66"/>
      <c r="JF333" s="66"/>
      <c r="JG333" s="66"/>
      <c r="JH333" s="66"/>
      <c r="JI333" s="66"/>
      <c r="JJ333" s="66"/>
      <c r="JK333" s="66"/>
      <c r="JL333" s="66"/>
      <c r="JM333" s="66"/>
      <c r="JN333" s="66"/>
      <c r="JO333" s="66"/>
      <c r="JP333" s="66"/>
      <c r="JQ333" s="66"/>
      <c r="JR333" s="66"/>
      <c r="JS333" s="66"/>
      <c r="JT333" s="66"/>
      <c r="JU333" s="66"/>
      <c r="JV333" s="66"/>
      <c r="JW333" s="66"/>
      <c r="JX333" s="66"/>
      <c r="JY333" s="66"/>
      <c r="JZ333" s="66"/>
      <c r="KA333" s="66"/>
      <c r="KB333" s="66"/>
      <c r="KC333" s="66"/>
      <c r="KD333" s="66"/>
      <c r="KE333" s="66"/>
      <c r="KF333" s="66"/>
      <c r="KG333" s="66"/>
      <c r="KH333" s="66"/>
      <c r="KI333" s="66"/>
      <c r="KJ333" s="66"/>
      <c r="KK333" s="66"/>
      <c r="KL333" s="66"/>
      <c r="KM333" s="66"/>
      <c r="KN333" s="66"/>
      <c r="KO333" s="66"/>
      <c r="KP333" s="66"/>
      <c r="KQ333" s="66"/>
      <c r="KR333" s="66"/>
      <c r="KS333" s="66"/>
      <c r="KT333" s="66"/>
      <c r="KU333" s="66"/>
      <c r="KV333" s="66"/>
      <c r="KW333" s="66"/>
      <c r="KX333" s="66"/>
      <c r="KY333" s="66"/>
      <c r="KZ333" s="66"/>
      <c r="LA333" s="66"/>
      <c r="LB333" s="66"/>
      <c r="LC333" s="66"/>
      <c r="LD333" s="66"/>
      <c r="LE333" s="66"/>
      <c r="LF333" s="66"/>
      <c r="LG333" s="66"/>
      <c r="LH333" s="66"/>
      <c r="LI333" s="66"/>
      <c r="LJ333" s="66"/>
      <c r="LK333" s="66"/>
      <c r="LL333" s="66"/>
      <c r="LM333" s="66"/>
      <c r="LN333" s="66"/>
      <c r="LO333" s="66"/>
      <c r="LP333" s="66"/>
      <c r="LQ333" s="66"/>
      <c r="LR333" s="66"/>
      <c r="LS333" s="66"/>
      <c r="LT333" s="66"/>
      <c r="LU333" s="66"/>
      <c r="LV333" s="66"/>
      <c r="LW333" s="66"/>
      <c r="LX333" s="66"/>
      <c r="LY333" s="66"/>
      <c r="LZ333" s="66"/>
      <c r="MA333" s="66"/>
      <c r="MB333" s="66"/>
      <c r="MC333" s="66"/>
      <c r="MD333" s="66"/>
      <c r="ME333" s="66"/>
      <c r="MF333" s="66"/>
      <c r="MG333" s="66"/>
      <c r="MH333" s="66"/>
      <c r="MI333" s="66"/>
      <c r="MJ333" s="66"/>
      <c r="MK333" s="66"/>
      <c r="ML333" s="66"/>
      <c r="MM333" s="66"/>
      <c r="MN333" s="66"/>
      <c r="MO333" s="66"/>
      <c r="MP333" s="66"/>
      <c r="MQ333" s="66"/>
      <c r="MR333" s="66"/>
      <c r="MS333" s="66"/>
      <c r="MT333" s="66"/>
      <c r="MU333" s="66"/>
      <c r="MV333" s="66"/>
      <c r="MW333" s="66"/>
      <c r="MX333" s="66"/>
      <c r="MY333" s="66"/>
      <c r="MZ333" s="66"/>
      <c r="NA333" s="66"/>
      <c r="NB333" s="66"/>
      <c r="NC333" s="66"/>
      <c r="ND333" s="66"/>
      <c r="NE333" s="66"/>
      <c r="NF333" s="66"/>
      <c r="NG333" s="66"/>
      <c r="NH333" s="66"/>
      <c r="NI333" s="66"/>
      <c r="NJ333" s="66"/>
      <c r="NK333" s="66"/>
      <c r="NL333" s="66"/>
      <c r="NM333" s="66"/>
      <c r="NN333" s="66"/>
      <c r="NO333" s="66"/>
      <c r="NP333" s="66"/>
      <c r="NQ333" s="66"/>
      <c r="NR333" s="66"/>
      <c r="NS333" s="66"/>
      <c r="NT333" s="66"/>
      <c r="NU333" s="66"/>
      <c r="NV333" s="66"/>
      <c r="NW333" s="66"/>
      <c r="NX333" s="66"/>
      <c r="NY333" s="66"/>
      <c r="NZ333" s="66"/>
      <c r="OA333" s="66"/>
      <c r="OB333" s="66"/>
      <c r="OC333" s="66"/>
      <c r="OD333" s="66"/>
      <c r="OE333" s="66"/>
      <c r="OF333" s="263"/>
      <c r="OG333" s="66">
        <f t="shared" si="2232"/>
        <v>16</v>
      </c>
      <c r="OH333" s="66" t="s">
        <v>67</v>
      </c>
      <c r="OI333" s="66">
        <f t="shared" si="2231"/>
        <v>0.22500000000000001</v>
      </c>
      <c r="OJ333" s="66" t="s">
        <v>67</v>
      </c>
      <c r="OK333" s="66"/>
      <c r="OL333" s="66"/>
      <c r="OM333" s="66"/>
      <c r="ON333" s="66"/>
      <c r="OO333" s="66"/>
      <c r="OP333" s="66"/>
      <c r="OQ333" s="66"/>
      <c r="OR333" s="66"/>
      <c r="OS333" s="66"/>
      <c r="OT333" s="66"/>
      <c r="OU333" s="66"/>
      <c r="OV333" s="66"/>
      <c r="OW333" s="66"/>
      <c r="OX333" s="66"/>
      <c r="OY333" s="66"/>
      <c r="OZ333" s="66"/>
      <c r="PA333" s="66"/>
      <c r="PB333" s="66"/>
      <c r="PC333" s="66"/>
      <c r="PD333" s="66"/>
      <c r="PE333" s="66"/>
      <c r="PF333" s="66"/>
      <c r="PG333" s="66"/>
      <c r="PH333" s="66"/>
      <c r="PI333" s="66"/>
      <c r="PJ333" s="66"/>
      <c r="PK333" s="66"/>
      <c r="PL333" s="66"/>
      <c r="PM333" s="66"/>
      <c r="PN333" s="66"/>
      <c r="PO333" s="66"/>
      <c r="PP333" s="66"/>
      <c r="PQ333" s="66"/>
      <c r="PR333" s="66"/>
      <c r="PS333" s="66"/>
      <c r="PT333" s="66"/>
      <c r="PU333" s="66"/>
      <c r="PV333" s="66"/>
      <c r="PW333" s="66"/>
      <c r="PX333" s="66"/>
      <c r="PY333" s="66"/>
      <c r="PZ333" s="66"/>
      <c r="QA333" s="66"/>
      <c r="QB333" s="66"/>
      <c r="QC333" s="66"/>
      <c r="QD333" s="66"/>
      <c r="QE333" s="66"/>
      <c r="QF333" s="66"/>
      <c r="QG333" s="66"/>
      <c r="QH333" s="66"/>
      <c r="QI333" s="66"/>
      <c r="QJ333" s="66"/>
      <c r="QK333" s="66"/>
      <c r="QL333" s="66"/>
      <c r="QM333" s="66"/>
      <c r="QN333" s="66"/>
      <c r="QO333" s="66"/>
      <c r="QP333" s="66"/>
      <c r="QQ333" s="66"/>
      <c r="QR333" s="66"/>
      <c r="QS333" s="66"/>
      <c r="QT333" s="66"/>
      <c r="QU333" s="66"/>
      <c r="QV333" s="66"/>
      <c r="QW333" s="66"/>
      <c r="QX333" s="66"/>
      <c r="QY333" s="66"/>
      <c r="QZ333" s="66"/>
      <c r="RA333" s="66"/>
      <c r="RB333" s="66"/>
      <c r="RC333" s="66"/>
      <c r="RD333" s="66"/>
      <c r="RE333" s="66"/>
      <c r="RF333" s="66"/>
      <c r="RG333" s="66"/>
      <c r="RH333" s="66"/>
      <c r="RI333" s="66"/>
      <c r="RJ333" s="66"/>
      <c r="RK333" s="66"/>
      <c r="RL333" s="66"/>
      <c r="RM333" s="66"/>
      <c r="RN333" s="66"/>
      <c r="RO333" s="66"/>
      <c r="RP333" s="66"/>
      <c r="RQ333" s="66"/>
      <c r="RR333" s="66"/>
      <c r="RS333" s="66"/>
      <c r="RT333" s="66"/>
      <c r="RU333" s="66"/>
      <c r="RV333" s="66"/>
      <c r="RW333" s="66"/>
      <c r="RX333" s="66"/>
      <c r="RY333" s="66"/>
      <c r="RZ333" s="66"/>
      <c r="SA333" s="66"/>
      <c r="SB333" s="66"/>
      <c r="SC333" s="66"/>
      <c r="SD333" s="66"/>
      <c r="SE333" s="66"/>
      <c r="SF333" s="66"/>
      <c r="SG333" s="66"/>
      <c r="SH333" s="66"/>
      <c r="SI333" s="66"/>
      <c r="SJ333" s="66"/>
      <c r="SK333" s="66"/>
      <c r="SL333" s="66"/>
      <c r="SM333" s="66"/>
      <c r="SN333" s="66"/>
      <c r="SO333" s="66"/>
      <c r="SP333" s="66"/>
      <c r="SQ333" s="66"/>
      <c r="SR333" s="66"/>
      <c r="SS333" s="66"/>
      <c r="ST333" s="66"/>
      <c r="SU333" s="66"/>
      <c r="SV333" s="66"/>
      <c r="SW333" s="66"/>
      <c r="SX333" s="66"/>
      <c r="SY333" s="66"/>
      <c r="SZ333" s="66"/>
      <c r="TA333" s="66"/>
      <c r="TB333" s="66"/>
      <c r="TC333" s="66"/>
      <c r="TD333" s="66"/>
      <c r="TE333" s="66"/>
      <c r="TF333" s="66"/>
      <c r="TG333" s="66"/>
      <c r="TH333" s="66"/>
      <c r="TI333" s="66"/>
      <c r="TJ333" s="66"/>
      <c r="TK333" s="66"/>
      <c r="TL333" s="66"/>
      <c r="TM333" s="66"/>
      <c r="TN333" s="66"/>
      <c r="TO333" s="66"/>
      <c r="TP333" s="66"/>
      <c r="TQ333" s="66"/>
      <c r="TR333" s="66"/>
      <c r="TS333" s="66"/>
      <c r="TT333" s="66"/>
      <c r="TU333" s="66"/>
      <c r="TV333" s="66"/>
      <c r="TW333" s="66"/>
      <c r="TX333" s="66"/>
      <c r="TY333" s="66"/>
      <c r="TZ333" s="66"/>
      <c r="UA333" s="66"/>
      <c r="UB333" s="66"/>
      <c r="UC333" s="66"/>
      <c r="UD333" s="66"/>
      <c r="UE333" s="66"/>
      <c r="UF333" s="66"/>
      <c r="UG333" s="66"/>
      <c r="UH333" s="66"/>
      <c r="UI333" s="66"/>
      <c r="UJ333" s="66"/>
      <c r="UK333" s="66"/>
      <c r="UL333" s="66"/>
      <c r="UM333" s="66"/>
      <c r="UN333" s="66"/>
      <c r="UO333" s="66"/>
      <c r="UP333" s="66"/>
      <c r="UQ333" s="66"/>
      <c r="UR333" s="66"/>
      <c r="US333" s="66"/>
      <c r="UT333" s="66"/>
      <c r="UU333" s="66"/>
      <c r="UV333" s="66"/>
      <c r="UW333" s="66"/>
      <c r="UX333" s="66"/>
      <c r="UY333" s="66"/>
      <c r="UZ333" s="66"/>
      <c r="VA333" s="66"/>
      <c r="VB333" s="66"/>
      <c r="VC333" s="66"/>
      <c r="VD333" s="66"/>
      <c r="VE333" s="66"/>
      <c r="VF333" s="66"/>
      <c r="VG333" s="66"/>
      <c r="VH333" s="66"/>
      <c r="VI333" s="66"/>
      <c r="VJ333" s="66"/>
      <c r="VK333" s="66"/>
      <c r="VL333" s="66"/>
      <c r="VM333" s="66"/>
      <c r="VN333" s="66"/>
      <c r="VO333" s="66"/>
      <c r="VP333" s="66"/>
      <c r="VQ333" s="66"/>
      <c r="VR333" s="66"/>
      <c r="VS333" s="66"/>
      <c r="VT333" s="66"/>
      <c r="VU333" s="66"/>
      <c r="VV333" s="66"/>
      <c r="VW333" s="66"/>
      <c r="VX333" s="66"/>
      <c r="VY333" s="66"/>
      <c r="VZ333" s="66"/>
      <c r="WA333" s="66"/>
      <c r="WB333" s="66"/>
      <c r="WC333" s="66"/>
      <c r="WD333" s="66"/>
      <c r="WE333" s="66"/>
      <c r="WF333" s="66"/>
      <c r="WG333" s="66"/>
      <c r="WH333" s="66"/>
      <c r="WI333" s="66"/>
      <c r="WJ333" s="66"/>
      <c r="WK333" s="66"/>
      <c r="WL333" s="66"/>
      <c r="WM333" s="66"/>
      <c r="WN333" s="66"/>
      <c r="WO333" s="66"/>
      <c r="WP333" s="66"/>
      <c r="WQ333" s="66"/>
      <c r="WR333" s="66"/>
      <c r="WS333" s="66"/>
      <c r="WT333" s="66"/>
      <c r="WU333" s="66"/>
      <c r="WV333" s="66"/>
      <c r="WW333" s="66"/>
      <c r="WX333" s="66"/>
      <c r="WY333" s="66"/>
      <c r="WZ333" s="66"/>
      <c r="XA333" s="66"/>
      <c r="XB333" s="66"/>
      <c r="XC333" s="66"/>
      <c r="XD333" s="66"/>
      <c r="XE333" s="66"/>
      <c r="XF333" s="66"/>
      <c r="XG333" s="66"/>
      <c r="XH333" s="66"/>
      <c r="XI333" s="66"/>
      <c r="XJ333" s="66"/>
      <c r="XK333" s="66"/>
      <c r="XL333" s="66"/>
      <c r="XM333" s="66"/>
      <c r="XN333" s="66"/>
      <c r="XO333" s="66"/>
      <c r="XP333" s="66"/>
      <c r="XQ333" s="66"/>
      <c r="XR333" s="66"/>
      <c r="XS333" s="66"/>
      <c r="XT333" s="66"/>
      <c r="XU333" s="66"/>
      <c r="XV333" s="66"/>
      <c r="XW333" s="66"/>
      <c r="XX333" s="66"/>
      <c r="XY333" s="66"/>
      <c r="XZ333" s="66"/>
      <c r="YA333" s="66"/>
      <c r="YB333" s="66"/>
      <c r="YC333" s="66"/>
      <c r="YD333" s="66"/>
      <c r="YE333" s="66"/>
      <c r="YF333" s="66"/>
      <c r="YG333" s="66"/>
      <c r="YH333" s="66"/>
      <c r="YI333" s="66"/>
      <c r="YJ333" s="66"/>
      <c r="YK333" s="66"/>
      <c r="YL333" s="66"/>
      <c r="YM333" s="66"/>
      <c r="YN333" s="66"/>
      <c r="YO333" s="66"/>
      <c r="YP333" s="66"/>
      <c r="YQ333" s="66"/>
      <c r="YR333" s="66"/>
      <c r="YS333" s="66"/>
      <c r="YT333" s="66"/>
      <c r="YU333" s="66"/>
      <c r="YV333" s="66"/>
      <c r="YW333" s="66"/>
      <c r="YX333" s="66"/>
      <c r="YY333" s="66"/>
      <c r="YZ333" s="66"/>
      <c r="ZA333" s="66"/>
      <c r="ZB333" s="66"/>
      <c r="ZC333" s="66"/>
      <c r="ZD333" s="66"/>
      <c r="ZE333" s="66"/>
      <c r="ZF333" s="66"/>
      <c r="ZG333" s="66"/>
      <c r="ZH333" s="66"/>
      <c r="ZI333" s="66"/>
      <c r="ZJ333" s="66"/>
      <c r="ZK333" s="66"/>
      <c r="ZL333" s="66"/>
      <c r="ZM333" s="66"/>
      <c r="ZN333" s="66"/>
      <c r="ZO333" s="66"/>
      <c r="ZP333" s="66"/>
      <c r="ZQ333" s="66"/>
      <c r="ZR333" s="66"/>
      <c r="ZS333" s="66"/>
      <c r="ZT333" s="66"/>
      <c r="ZU333" s="66"/>
      <c r="ZV333" s="66"/>
      <c r="ZW333" s="66"/>
      <c r="ZX333" s="66"/>
      <c r="ZY333" s="66"/>
      <c r="ZZ333" s="66"/>
      <c r="AAA333" s="66"/>
      <c r="AAB333" s="66"/>
      <c r="AAC333" s="66"/>
      <c r="AAD333" s="66"/>
      <c r="AAE333" s="66"/>
      <c r="AAF333" s="66"/>
      <c r="AAG333" s="66"/>
      <c r="AAH333" s="66"/>
      <c r="AAI333" s="66"/>
      <c r="AAJ333" s="66"/>
      <c r="AAK333" s="66"/>
      <c r="AAL333" s="66"/>
      <c r="AAM333" s="66"/>
      <c r="AAN333" s="66"/>
      <c r="AAO333" s="66"/>
      <c r="AAP333" s="66"/>
      <c r="AAQ333" s="66"/>
      <c r="AAR333" s="66"/>
      <c r="AAS333" s="66"/>
      <c r="AAT333" s="66"/>
      <c r="AAU333" s="66"/>
      <c r="AAV333" s="66"/>
      <c r="AAW333" s="66"/>
      <c r="AAX333" s="66"/>
      <c r="AAY333" s="66"/>
      <c r="AAZ333" s="66"/>
      <c r="ABA333" s="66"/>
      <c r="ABB333" s="66"/>
      <c r="ABC333" s="66"/>
      <c r="ABD333" s="66"/>
      <c r="ABE333" s="66"/>
      <c r="ABF333" s="66"/>
      <c r="ABG333" s="66"/>
      <c r="ABH333" s="66"/>
      <c r="ABI333" s="66"/>
      <c r="ABJ333" s="66"/>
      <c r="ABK333" s="66"/>
      <c r="ABL333" s="66"/>
      <c r="ABM333" s="66"/>
      <c r="ABN333" s="66"/>
      <c r="ABO333" s="66"/>
      <c r="ABP333" s="66"/>
      <c r="ABQ333" s="66"/>
      <c r="ABR333" s="66"/>
      <c r="ABS333" s="66"/>
      <c r="ABT333" s="66"/>
      <c r="ABU333" s="66"/>
      <c r="ABV333" s="66"/>
      <c r="ABW333" s="66"/>
      <c r="ABX333" s="66"/>
      <c r="ABY333" s="66"/>
      <c r="ABZ333" s="66"/>
      <c r="ACA333" s="66"/>
      <c r="ACB333" s="66"/>
      <c r="ACC333" s="66"/>
      <c r="ACD333" s="66"/>
      <c r="ACE333" s="66"/>
      <c r="ACF333" s="66"/>
      <c r="ACG333" s="66"/>
      <c r="ACH333" s="66"/>
      <c r="ACI333" s="66"/>
      <c r="ACJ333" s="66"/>
      <c r="ACK333" s="66"/>
      <c r="ACL333" s="66"/>
      <c r="ACM333" s="66"/>
      <c r="ACN333" s="66"/>
      <c r="ACO333" s="66"/>
      <c r="ACP333" s="66"/>
      <c r="ACQ333" s="66"/>
      <c r="ACR333" s="66"/>
      <c r="ACS333" s="66"/>
      <c r="ACT333" s="66"/>
    </row>
    <row r="335" spans="2:774" x14ac:dyDescent="0.25">
      <c r="E335" s="135"/>
      <c r="H335" s="135"/>
    </row>
    <row r="336" spans="2:774" x14ac:dyDescent="0.25">
      <c r="E336" s="135"/>
      <c r="H336" s="135"/>
    </row>
    <row r="337" spans="5:8" x14ac:dyDescent="0.25">
      <c r="E337" s="135"/>
      <c r="H337" s="135"/>
    </row>
    <row r="338" spans="5:8" x14ac:dyDescent="0.25">
      <c r="E338" s="135"/>
      <c r="H338" s="135"/>
    </row>
    <row r="339" spans="5:8" x14ac:dyDescent="0.25">
      <c r="E339" s="135"/>
      <c r="H339" s="135"/>
    </row>
    <row r="340" spans="5:8" x14ac:dyDescent="0.25">
      <c r="E340" s="135"/>
      <c r="H340" s="135"/>
    </row>
    <row r="341" spans="5:8" x14ac:dyDescent="0.25">
      <c r="E341" s="135"/>
      <c r="H341" s="135"/>
    </row>
    <row r="342" spans="5:8" x14ac:dyDescent="0.25">
      <c r="E342" s="135"/>
      <c r="H342" s="135"/>
    </row>
    <row r="343" spans="5:8" x14ac:dyDescent="0.25">
      <c r="E343" s="135"/>
      <c r="H343" s="135"/>
    </row>
    <row r="344" spans="5:8" x14ac:dyDescent="0.25">
      <c r="E344" s="135"/>
      <c r="H344" s="135"/>
    </row>
    <row r="345" spans="5:8" x14ac:dyDescent="0.25">
      <c r="E345" s="135"/>
      <c r="H345" s="135"/>
    </row>
    <row r="346" spans="5:8" x14ac:dyDescent="0.25">
      <c r="E346" s="135"/>
      <c r="H346" s="135"/>
    </row>
    <row r="347" spans="5:8" x14ac:dyDescent="0.25">
      <c r="E347" s="135"/>
      <c r="H347" s="135"/>
    </row>
    <row r="348" spans="5:8" x14ac:dyDescent="0.25">
      <c r="E348" s="135"/>
      <c r="H348" s="135"/>
    </row>
    <row r="349" spans="5:8" x14ac:dyDescent="0.25">
      <c r="E349" s="135"/>
      <c r="H349" s="135"/>
    </row>
    <row r="350" spans="5:8" x14ac:dyDescent="0.25">
      <c r="E350" s="135"/>
      <c r="H350" s="135"/>
    </row>
    <row r="351" spans="5:8" x14ac:dyDescent="0.25">
      <c r="E351" s="135"/>
      <c r="H351" s="135"/>
    </row>
    <row r="352" spans="5:8" x14ac:dyDescent="0.25">
      <c r="E352" s="135"/>
      <c r="H352" s="135"/>
    </row>
    <row r="353" spans="5:8" x14ac:dyDescent="0.25">
      <c r="E353" s="135"/>
      <c r="H353" s="135"/>
    </row>
    <row r="354" spans="5:8" x14ac:dyDescent="0.25">
      <c r="E354" s="135"/>
      <c r="H354" s="135"/>
    </row>
    <row r="355" spans="5:8" x14ac:dyDescent="0.25">
      <c r="E355" s="135"/>
      <c r="H355" s="135"/>
    </row>
    <row r="356" spans="5:8" x14ac:dyDescent="0.25">
      <c r="E356" s="135"/>
      <c r="H356" s="135"/>
    </row>
    <row r="357" spans="5:8" x14ac:dyDescent="0.25">
      <c r="E357" s="135"/>
      <c r="H357" s="135"/>
    </row>
    <row r="358" spans="5:8" x14ac:dyDescent="0.25">
      <c r="E358" s="135"/>
      <c r="H358" s="135"/>
    </row>
    <row r="359" spans="5:8" x14ac:dyDescent="0.25">
      <c r="E359" s="135"/>
      <c r="H359" s="135"/>
    </row>
    <row r="360" spans="5:8" x14ac:dyDescent="0.25">
      <c r="E360" s="135"/>
      <c r="H360" s="135"/>
    </row>
    <row r="361" spans="5:8" x14ac:dyDescent="0.25">
      <c r="E361" s="135"/>
      <c r="H361" s="135"/>
    </row>
    <row r="362" spans="5:8" x14ac:dyDescent="0.25">
      <c r="E362" s="135"/>
      <c r="H362" s="135"/>
    </row>
    <row r="363" spans="5:8" x14ac:dyDescent="0.25">
      <c r="E363" s="135"/>
      <c r="H363" s="135"/>
    </row>
    <row r="364" spans="5:8" x14ac:dyDescent="0.25">
      <c r="E364" s="135"/>
      <c r="H364" s="135"/>
    </row>
    <row r="365" spans="5:8" x14ac:dyDescent="0.25">
      <c r="E365" s="135"/>
      <c r="H365" s="135"/>
    </row>
    <row r="366" spans="5:8" x14ac:dyDescent="0.25">
      <c r="E366" s="135"/>
      <c r="H366" s="135"/>
    </row>
    <row r="367" spans="5:8" x14ac:dyDescent="0.25">
      <c r="E367" s="135"/>
      <c r="H367" s="135"/>
    </row>
    <row r="368" spans="5:8" x14ac:dyDescent="0.25">
      <c r="E368" s="135"/>
      <c r="H368" s="135"/>
    </row>
    <row r="369" spans="5:8" x14ac:dyDescent="0.25">
      <c r="E369" s="135"/>
      <c r="H369" s="135"/>
    </row>
    <row r="370" spans="5:8" x14ac:dyDescent="0.25">
      <c r="E370" s="135"/>
      <c r="H370" s="135"/>
    </row>
    <row r="371" spans="5:8" x14ac:dyDescent="0.25">
      <c r="E371" s="135"/>
      <c r="H371" s="135"/>
    </row>
    <row r="372" spans="5:8" x14ac:dyDescent="0.25">
      <c r="E372" s="135"/>
      <c r="H372" s="135"/>
    </row>
    <row r="373" spans="5:8" x14ac:dyDescent="0.25">
      <c r="E373" s="135"/>
      <c r="H373" s="135"/>
    </row>
    <row r="374" spans="5:8" x14ac:dyDescent="0.25">
      <c r="E374" s="135"/>
      <c r="H374" s="135"/>
    </row>
    <row r="375" spans="5:8" x14ac:dyDescent="0.25">
      <c r="E375" s="135"/>
      <c r="H375" s="135"/>
    </row>
    <row r="376" spans="5:8" x14ac:dyDescent="0.25">
      <c r="E376" s="135"/>
      <c r="H376" s="135"/>
    </row>
    <row r="377" spans="5:8" x14ac:dyDescent="0.25">
      <c r="E377" s="135"/>
      <c r="H377" s="135"/>
    </row>
    <row r="378" spans="5:8" x14ac:dyDescent="0.25">
      <c r="E378" s="135"/>
      <c r="H378" s="135"/>
    </row>
    <row r="379" spans="5:8" x14ac:dyDescent="0.25">
      <c r="E379" s="135"/>
      <c r="H379" s="135"/>
    </row>
    <row r="380" spans="5:8" x14ac:dyDescent="0.25">
      <c r="E380" s="135"/>
      <c r="H380" s="135"/>
    </row>
    <row r="381" spans="5:8" x14ac:dyDescent="0.25">
      <c r="E381" s="135"/>
      <c r="H381" s="135"/>
    </row>
    <row r="382" spans="5:8" x14ac:dyDescent="0.25">
      <c r="E382" s="135"/>
      <c r="H382" s="135"/>
    </row>
    <row r="383" spans="5:8" x14ac:dyDescent="0.25">
      <c r="E383" s="135"/>
      <c r="H383" s="135"/>
    </row>
    <row r="384" spans="5:8" x14ac:dyDescent="0.25">
      <c r="E384" s="135"/>
      <c r="H384" s="135"/>
    </row>
    <row r="385" spans="5:8" x14ac:dyDescent="0.25">
      <c r="E385" s="135"/>
      <c r="H385" s="135"/>
    </row>
    <row r="386" spans="5:8" x14ac:dyDescent="0.25">
      <c r="E386" s="135"/>
      <c r="H386" s="135"/>
    </row>
    <row r="387" spans="5:8" x14ac:dyDescent="0.25">
      <c r="E387" s="135"/>
      <c r="H387" s="135"/>
    </row>
    <row r="388" spans="5:8" x14ac:dyDescent="0.25">
      <c r="E388" s="135"/>
      <c r="H388" s="135"/>
    </row>
    <row r="389" spans="5:8" x14ac:dyDescent="0.25">
      <c r="E389" s="135"/>
      <c r="H389" s="135"/>
    </row>
    <row r="390" spans="5:8" x14ac:dyDescent="0.25">
      <c r="E390" s="135"/>
      <c r="H390" s="135"/>
    </row>
    <row r="391" spans="5:8" x14ac:dyDescent="0.25">
      <c r="E391" s="135"/>
      <c r="H391" s="135"/>
    </row>
    <row r="392" spans="5:8" x14ac:dyDescent="0.25">
      <c r="E392" s="135"/>
      <c r="H392" s="135"/>
    </row>
    <row r="393" spans="5:8" x14ac:dyDescent="0.25">
      <c r="E393" s="135"/>
      <c r="H393" s="135"/>
    </row>
    <row r="394" spans="5:8" x14ac:dyDescent="0.25">
      <c r="E394" s="135"/>
      <c r="H394" s="135"/>
    </row>
    <row r="395" spans="5:8" x14ac:dyDescent="0.25">
      <c r="E395" s="135"/>
      <c r="H395" s="135"/>
    </row>
    <row r="396" spans="5:8" x14ac:dyDescent="0.25">
      <c r="E396" s="135"/>
      <c r="H396" s="135"/>
    </row>
    <row r="397" spans="5:8" x14ac:dyDescent="0.25">
      <c r="E397" s="135"/>
      <c r="H397" s="135"/>
    </row>
    <row r="398" spans="5:8" x14ac:dyDescent="0.25">
      <c r="E398" s="135"/>
      <c r="H398" s="135"/>
    </row>
    <row r="399" spans="5:8" x14ac:dyDescent="0.25">
      <c r="E399" s="135"/>
      <c r="H399" s="135"/>
    </row>
    <row r="400" spans="5:8" x14ac:dyDescent="0.25">
      <c r="E400" s="135"/>
      <c r="H400" s="135"/>
    </row>
    <row r="401" spans="5:8" x14ac:dyDescent="0.25">
      <c r="E401" s="135"/>
      <c r="H401" s="135"/>
    </row>
    <row r="402" spans="5:8" x14ac:dyDescent="0.25">
      <c r="E402" s="135"/>
      <c r="H402" s="135"/>
    </row>
    <row r="403" spans="5:8" x14ac:dyDescent="0.25">
      <c r="E403" s="135"/>
      <c r="H403" s="135"/>
    </row>
    <row r="404" spans="5:8" x14ac:dyDescent="0.25">
      <c r="E404" s="135"/>
      <c r="H404" s="135"/>
    </row>
    <row r="405" spans="5:8" x14ac:dyDescent="0.25">
      <c r="E405" s="135"/>
      <c r="H405" s="135"/>
    </row>
    <row r="406" spans="5:8" x14ac:dyDescent="0.25">
      <c r="E406" s="135"/>
      <c r="H406" s="135"/>
    </row>
    <row r="407" spans="5:8" x14ac:dyDescent="0.25">
      <c r="E407" s="135"/>
      <c r="H407" s="135"/>
    </row>
    <row r="408" spans="5:8" x14ac:dyDescent="0.25">
      <c r="E408" s="135"/>
      <c r="H408" s="135"/>
    </row>
    <row r="409" spans="5:8" x14ac:dyDescent="0.25">
      <c r="E409" s="135"/>
      <c r="H409" s="135"/>
    </row>
    <row r="410" spans="5:8" x14ac:dyDescent="0.25">
      <c r="E410" s="135"/>
      <c r="H410" s="135"/>
    </row>
    <row r="411" spans="5:8" x14ac:dyDescent="0.25">
      <c r="E411" s="135"/>
      <c r="H411" s="135"/>
    </row>
    <row r="412" spans="5:8" x14ac:dyDescent="0.25">
      <c r="E412" s="135"/>
      <c r="H412" s="135"/>
    </row>
    <row r="413" spans="5:8" x14ac:dyDescent="0.25">
      <c r="E413" s="135"/>
      <c r="H413" s="135"/>
    </row>
    <row r="414" spans="5:8" x14ac:dyDescent="0.25">
      <c r="E414" s="135"/>
      <c r="H414" s="135"/>
    </row>
    <row r="415" spans="5:8" x14ac:dyDescent="0.25">
      <c r="E415" s="135"/>
      <c r="H415" s="135"/>
    </row>
    <row r="416" spans="5:8" x14ac:dyDescent="0.25">
      <c r="E416" s="135"/>
      <c r="H416" s="135"/>
    </row>
    <row r="417" spans="5:8" x14ac:dyDescent="0.25">
      <c r="E417" s="135"/>
      <c r="H417" s="135"/>
    </row>
    <row r="418" spans="5:8" x14ac:dyDescent="0.25">
      <c r="E418" s="135"/>
      <c r="H418" s="135"/>
    </row>
    <row r="419" spans="5:8" x14ac:dyDescent="0.25">
      <c r="E419" s="135"/>
      <c r="H419" s="135"/>
    </row>
    <row r="420" spans="5:8" x14ac:dyDescent="0.25">
      <c r="E420" s="135"/>
      <c r="H420" s="135"/>
    </row>
    <row r="421" spans="5:8" x14ac:dyDescent="0.25">
      <c r="E421" s="135"/>
      <c r="H421" s="135"/>
    </row>
    <row r="422" spans="5:8" x14ac:dyDescent="0.25">
      <c r="E422" s="135"/>
      <c r="H422" s="135"/>
    </row>
    <row r="423" spans="5:8" x14ac:dyDescent="0.25">
      <c r="E423" s="135"/>
      <c r="H423" s="135"/>
    </row>
    <row r="424" spans="5:8" x14ac:dyDescent="0.25">
      <c r="E424" s="135"/>
      <c r="H424" s="135"/>
    </row>
    <row r="425" spans="5:8" x14ac:dyDescent="0.25">
      <c r="E425" s="135"/>
      <c r="H425" s="135"/>
    </row>
    <row r="426" spans="5:8" x14ac:dyDescent="0.25">
      <c r="E426" s="135"/>
      <c r="H426" s="135"/>
    </row>
    <row r="427" spans="5:8" x14ac:dyDescent="0.25">
      <c r="E427" s="135"/>
      <c r="H427" s="135"/>
    </row>
    <row r="428" spans="5:8" x14ac:dyDescent="0.25">
      <c r="E428" s="135"/>
      <c r="H428" s="135"/>
    </row>
    <row r="429" spans="5:8" x14ac:dyDescent="0.25">
      <c r="E429" s="135"/>
      <c r="H429" s="135"/>
    </row>
    <row r="430" spans="5:8" x14ac:dyDescent="0.25">
      <c r="E430" s="135"/>
      <c r="H430" s="135"/>
    </row>
    <row r="431" spans="5:8" x14ac:dyDescent="0.25">
      <c r="E431" s="135"/>
      <c r="H431" s="135"/>
    </row>
    <row r="432" spans="5:8" x14ac:dyDescent="0.25">
      <c r="E432" s="135"/>
      <c r="H432" s="135"/>
    </row>
    <row r="433" spans="5:8" x14ac:dyDescent="0.25">
      <c r="E433" s="135"/>
      <c r="H433" s="135"/>
    </row>
    <row r="434" spans="5:8" x14ac:dyDescent="0.25">
      <c r="E434" s="135"/>
      <c r="H434" s="135"/>
    </row>
    <row r="435" spans="5:8" x14ac:dyDescent="0.25">
      <c r="E435" s="135"/>
      <c r="H435" s="135"/>
    </row>
    <row r="436" spans="5:8" x14ac:dyDescent="0.25">
      <c r="E436" s="135"/>
      <c r="H436" s="135"/>
    </row>
    <row r="437" spans="5:8" x14ac:dyDescent="0.25">
      <c r="E437" s="135"/>
      <c r="H437" s="135"/>
    </row>
    <row r="438" spans="5:8" x14ac:dyDescent="0.25">
      <c r="E438" s="135"/>
      <c r="H438" s="135"/>
    </row>
    <row r="439" spans="5:8" x14ac:dyDescent="0.25">
      <c r="E439" s="135"/>
      <c r="H439" s="135"/>
    </row>
    <row r="440" spans="5:8" x14ac:dyDescent="0.25">
      <c r="E440" s="135"/>
      <c r="H440" s="135"/>
    </row>
    <row r="441" spans="5:8" x14ac:dyDescent="0.25">
      <c r="E441" s="135"/>
      <c r="H441" s="135"/>
    </row>
    <row r="442" spans="5:8" x14ac:dyDescent="0.25">
      <c r="E442" s="135"/>
      <c r="H442" s="135"/>
    </row>
    <row r="443" spans="5:8" x14ac:dyDescent="0.25">
      <c r="E443" s="135"/>
      <c r="H443" s="135"/>
    </row>
    <row r="444" spans="5:8" x14ac:dyDescent="0.25">
      <c r="E444" s="135"/>
      <c r="H444" s="135"/>
    </row>
    <row r="445" spans="5:8" x14ac:dyDescent="0.25">
      <c r="E445" s="135"/>
      <c r="H445" s="135"/>
    </row>
    <row r="446" spans="5:8" x14ac:dyDescent="0.25">
      <c r="E446" s="135"/>
      <c r="H446" s="135"/>
    </row>
    <row r="447" spans="5:8" x14ac:dyDescent="0.25">
      <c r="E447" s="135"/>
      <c r="H447" s="135"/>
    </row>
    <row r="448" spans="5:8" x14ac:dyDescent="0.25">
      <c r="E448" s="135"/>
      <c r="H448" s="135"/>
    </row>
    <row r="449" spans="5:8" x14ac:dyDescent="0.25">
      <c r="E449" s="135"/>
      <c r="H449" s="135"/>
    </row>
    <row r="450" spans="5:8" x14ac:dyDescent="0.25">
      <c r="E450" s="135"/>
      <c r="H450" s="135"/>
    </row>
    <row r="451" spans="5:8" x14ac:dyDescent="0.25">
      <c r="E451" s="135"/>
      <c r="H451" s="135"/>
    </row>
    <row r="452" spans="5:8" x14ac:dyDescent="0.25">
      <c r="E452" s="135"/>
      <c r="H452" s="135"/>
    </row>
    <row r="453" spans="5:8" x14ac:dyDescent="0.25">
      <c r="E453" s="135"/>
      <c r="H453" s="135"/>
    </row>
    <row r="454" spans="5:8" x14ac:dyDescent="0.25">
      <c r="E454" s="135"/>
      <c r="H454" s="135"/>
    </row>
    <row r="455" spans="5:8" x14ac:dyDescent="0.25">
      <c r="E455" s="135"/>
      <c r="H455" s="135"/>
    </row>
    <row r="456" spans="5:8" x14ac:dyDescent="0.25">
      <c r="E456" s="135"/>
      <c r="H456" s="135"/>
    </row>
    <row r="457" spans="5:8" x14ac:dyDescent="0.25">
      <c r="E457" s="135"/>
      <c r="H457" s="135"/>
    </row>
    <row r="458" spans="5:8" x14ac:dyDescent="0.25">
      <c r="E458" s="135"/>
      <c r="H458" s="135"/>
    </row>
    <row r="459" spans="5:8" x14ac:dyDescent="0.25">
      <c r="E459" s="135"/>
      <c r="H459" s="135"/>
    </row>
    <row r="460" spans="5:8" x14ac:dyDescent="0.25">
      <c r="E460" s="135"/>
      <c r="H460" s="135"/>
    </row>
    <row r="461" spans="5:8" x14ac:dyDescent="0.25">
      <c r="E461" s="135"/>
      <c r="H461" s="135"/>
    </row>
    <row r="462" spans="5:8" x14ac:dyDescent="0.25">
      <c r="E462" s="135"/>
      <c r="H462" s="135"/>
    </row>
    <row r="463" spans="5:8" x14ac:dyDescent="0.25">
      <c r="E463" s="135"/>
      <c r="H463" s="135"/>
    </row>
    <row r="464" spans="5:8" x14ac:dyDescent="0.25">
      <c r="E464" s="135"/>
      <c r="H464" s="135"/>
    </row>
    <row r="465" spans="5:8" x14ac:dyDescent="0.25">
      <c r="E465" s="135"/>
      <c r="H465" s="135"/>
    </row>
    <row r="466" spans="5:8" x14ac:dyDescent="0.25">
      <c r="E466" s="135"/>
      <c r="H466" s="135"/>
    </row>
    <row r="467" spans="5:8" x14ac:dyDescent="0.25">
      <c r="E467" s="135"/>
      <c r="H467" s="135"/>
    </row>
    <row r="468" spans="5:8" x14ac:dyDescent="0.25">
      <c r="E468" s="135"/>
      <c r="H468" s="135"/>
    </row>
    <row r="469" spans="5:8" x14ac:dyDescent="0.25">
      <c r="E469" s="135"/>
      <c r="H469" s="135"/>
    </row>
    <row r="470" spans="5:8" x14ac:dyDescent="0.25">
      <c r="E470" s="135"/>
      <c r="H470" s="135"/>
    </row>
    <row r="471" spans="5:8" x14ac:dyDescent="0.25">
      <c r="E471" s="135"/>
      <c r="H471" s="135"/>
    </row>
    <row r="472" spans="5:8" x14ac:dyDescent="0.25">
      <c r="E472" s="135"/>
      <c r="H472" s="135"/>
    </row>
    <row r="473" spans="5:8" x14ac:dyDescent="0.25">
      <c r="E473" s="135"/>
      <c r="H473" s="135"/>
    </row>
    <row r="474" spans="5:8" x14ac:dyDescent="0.25">
      <c r="E474" s="135"/>
      <c r="H474" s="135"/>
    </row>
    <row r="475" spans="5:8" x14ac:dyDescent="0.25">
      <c r="E475" s="135"/>
      <c r="H475" s="135"/>
    </row>
    <row r="476" spans="5:8" x14ac:dyDescent="0.25">
      <c r="E476" s="135"/>
      <c r="H476" s="135"/>
    </row>
    <row r="477" spans="5:8" x14ac:dyDescent="0.25">
      <c r="E477" s="135"/>
      <c r="H477" s="135"/>
    </row>
    <row r="478" spans="5:8" x14ac:dyDescent="0.25">
      <c r="E478" s="135"/>
      <c r="H478" s="135"/>
    </row>
    <row r="479" spans="5:8" x14ac:dyDescent="0.25">
      <c r="E479" s="135"/>
      <c r="H479" s="135"/>
    </row>
    <row r="480" spans="5:8" x14ac:dyDescent="0.25">
      <c r="E480" s="135"/>
      <c r="H480" s="135"/>
    </row>
    <row r="481" spans="5:8" x14ac:dyDescent="0.25">
      <c r="E481" s="135"/>
      <c r="H481" s="135"/>
    </row>
    <row r="482" spans="5:8" x14ac:dyDescent="0.25">
      <c r="E482" s="135"/>
      <c r="H482" s="135"/>
    </row>
    <row r="483" spans="5:8" x14ac:dyDescent="0.25">
      <c r="E483" s="135"/>
      <c r="H483" s="135"/>
    </row>
    <row r="484" spans="5:8" x14ac:dyDescent="0.25">
      <c r="E484" s="135"/>
      <c r="H484" s="135"/>
    </row>
    <row r="485" spans="5:8" x14ac:dyDescent="0.25">
      <c r="E485" s="135"/>
      <c r="H485" s="135"/>
    </row>
    <row r="486" spans="5:8" x14ac:dyDescent="0.25">
      <c r="E486" s="135"/>
      <c r="H486" s="135"/>
    </row>
    <row r="487" spans="5:8" x14ac:dyDescent="0.25">
      <c r="E487" s="135"/>
      <c r="H487" s="135"/>
    </row>
    <row r="488" spans="5:8" x14ac:dyDescent="0.25">
      <c r="E488" s="135"/>
      <c r="H488" s="135"/>
    </row>
    <row r="489" spans="5:8" x14ac:dyDescent="0.25">
      <c r="E489" s="135"/>
      <c r="H489" s="135"/>
    </row>
    <row r="490" spans="5:8" x14ac:dyDescent="0.25">
      <c r="E490" s="135"/>
      <c r="H490" s="135"/>
    </row>
    <row r="491" spans="5:8" x14ac:dyDescent="0.25">
      <c r="E491" s="135"/>
      <c r="H491" s="135"/>
    </row>
    <row r="492" spans="5:8" x14ac:dyDescent="0.25">
      <c r="E492" s="135"/>
      <c r="H492" s="135"/>
    </row>
    <row r="493" spans="5:8" x14ac:dyDescent="0.25">
      <c r="E493" s="135"/>
      <c r="H493" s="135"/>
    </row>
    <row r="494" spans="5:8" x14ac:dyDescent="0.25">
      <c r="E494" s="135"/>
      <c r="H494" s="135"/>
    </row>
    <row r="495" spans="5:8" x14ac:dyDescent="0.25">
      <c r="E495" s="135"/>
      <c r="H495" s="135"/>
    </row>
    <row r="496" spans="5:8" x14ac:dyDescent="0.25">
      <c r="E496" s="135"/>
      <c r="H496" s="135"/>
    </row>
    <row r="497" spans="5:8" x14ac:dyDescent="0.25">
      <c r="E497" s="135"/>
      <c r="H497" s="135"/>
    </row>
    <row r="498" spans="5:8" x14ac:dyDescent="0.25">
      <c r="E498" s="135"/>
      <c r="H498" s="135"/>
    </row>
    <row r="499" spans="5:8" x14ac:dyDescent="0.25">
      <c r="E499" s="135"/>
      <c r="H499" s="135"/>
    </row>
    <row r="500" spans="5:8" x14ac:dyDescent="0.25">
      <c r="E500" s="135"/>
      <c r="H500" s="135"/>
    </row>
    <row r="501" spans="5:8" x14ac:dyDescent="0.25">
      <c r="E501" s="135"/>
      <c r="H501" s="135"/>
    </row>
    <row r="502" spans="5:8" x14ac:dyDescent="0.25">
      <c r="E502" s="135"/>
      <c r="H502" s="135"/>
    </row>
    <row r="503" spans="5:8" x14ac:dyDescent="0.25">
      <c r="E503" s="135"/>
      <c r="H503" s="135"/>
    </row>
    <row r="504" spans="5:8" x14ac:dyDescent="0.25">
      <c r="E504" s="135"/>
      <c r="H504" s="135"/>
    </row>
    <row r="505" spans="5:8" x14ac:dyDescent="0.25">
      <c r="E505" s="135"/>
      <c r="H505" s="135"/>
    </row>
    <row r="506" spans="5:8" x14ac:dyDescent="0.25">
      <c r="E506" s="135"/>
      <c r="H506" s="135"/>
    </row>
    <row r="507" spans="5:8" x14ac:dyDescent="0.25">
      <c r="E507" s="135"/>
      <c r="H507" s="135"/>
    </row>
    <row r="508" spans="5:8" x14ac:dyDescent="0.25">
      <c r="E508" s="135"/>
      <c r="H508" s="135"/>
    </row>
    <row r="509" spans="5:8" x14ac:dyDescent="0.25">
      <c r="E509" s="135"/>
      <c r="H509" s="135"/>
    </row>
    <row r="510" spans="5:8" x14ac:dyDescent="0.25">
      <c r="E510" s="135"/>
      <c r="H510" s="135"/>
    </row>
    <row r="511" spans="5:8" x14ac:dyDescent="0.25">
      <c r="E511" s="135"/>
      <c r="H511" s="135"/>
    </row>
    <row r="512" spans="5:8" x14ac:dyDescent="0.25">
      <c r="E512" s="135"/>
      <c r="H512" s="135"/>
    </row>
    <row r="513" spans="5:8" x14ac:dyDescent="0.25">
      <c r="E513" s="135"/>
      <c r="H513" s="135"/>
    </row>
    <row r="514" spans="5:8" x14ac:dyDescent="0.25">
      <c r="E514" s="135"/>
      <c r="H514" s="135"/>
    </row>
    <row r="515" spans="5:8" x14ac:dyDescent="0.25">
      <c r="E515" s="135"/>
      <c r="H515" s="135"/>
    </row>
    <row r="516" spans="5:8" x14ac:dyDescent="0.25">
      <c r="E516" s="135"/>
      <c r="H516" s="135"/>
    </row>
    <row r="517" spans="5:8" x14ac:dyDescent="0.25">
      <c r="E517" s="135"/>
      <c r="H517" s="135"/>
    </row>
    <row r="518" spans="5:8" x14ac:dyDescent="0.25">
      <c r="E518" s="135"/>
      <c r="H518" s="135"/>
    </row>
    <row r="519" spans="5:8" x14ac:dyDescent="0.25">
      <c r="E519" s="135"/>
      <c r="H519" s="135"/>
    </row>
    <row r="520" spans="5:8" x14ac:dyDescent="0.25">
      <c r="E520" s="135"/>
      <c r="H520" s="135"/>
    </row>
    <row r="521" spans="5:8" x14ac:dyDescent="0.25">
      <c r="E521" s="135"/>
      <c r="H521" s="135"/>
    </row>
    <row r="522" spans="5:8" x14ac:dyDescent="0.25">
      <c r="E522" s="135"/>
      <c r="H522" s="135"/>
    </row>
    <row r="523" spans="5:8" x14ac:dyDescent="0.25">
      <c r="E523" s="135"/>
      <c r="H523" s="135"/>
    </row>
    <row r="524" spans="5:8" x14ac:dyDescent="0.25">
      <c r="E524" s="135"/>
      <c r="H524" s="135"/>
    </row>
    <row r="525" spans="5:8" x14ac:dyDescent="0.25">
      <c r="E525" s="135"/>
      <c r="H525" s="135"/>
    </row>
    <row r="526" spans="5:8" x14ac:dyDescent="0.25">
      <c r="E526" s="135"/>
      <c r="H526" s="135"/>
    </row>
    <row r="527" spans="5:8" x14ac:dyDescent="0.25">
      <c r="E527" s="135"/>
      <c r="H527" s="135"/>
    </row>
    <row r="528" spans="5:8" x14ac:dyDescent="0.25">
      <c r="E528" s="135"/>
      <c r="H528" s="135"/>
    </row>
    <row r="529" spans="5:8" x14ac:dyDescent="0.25">
      <c r="E529" s="135"/>
      <c r="H529" s="135"/>
    </row>
    <row r="530" spans="5:8" x14ac:dyDescent="0.25">
      <c r="E530" s="135"/>
      <c r="H530" s="135"/>
    </row>
    <row r="531" spans="5:8" x14ac:dyDescent="0.25">
      <c r="E531" s="135"/>
      <c r="H531" s="135"/>
    </row>
    <row r="532" spans="5:8" x14ac:dyDescent="0.25">
      <c r="E532" s="135"/>
      <c r="H532" s="135"/>
    </row>
    <row r="533" spans="5:8" x14ac:dyDescent="0.25">
      <c r="E533" s="135"/>
      <c r="H533" s="135"/>
    </row>
    <row r="534" spans="5:8" x14ac:dyDescent="0.25">
      <c r="E534" s="135"/>
      <c r="H534" s="135"/>
    </row>
    <row r="535" spans="5:8" x14ac:dyDescent="0.25">
      <c r="E535" s="135"/>
      <c r="H535" s="135"/>
    </row>
    <row r="536" spans="5:8" x14ac:dyDescent="0.25">
      <c r="E536" s="135"/>
      <c r="H536" s="135"/>
    </row>
    <row r="537" spans="5:8" x14ac:dyDescent="0.25">
      <c r="E537" s="135"/>
      <c r="H537" s="135"/>
    </row>
    <row r="538" spans="5:8" x14ac:dyDescent="0.25">
      <c r="E538" s="135"/>
      <c r="H538" s="135"/>
    </row>
    <row r="539" spans="5:8" x14ac:dyDescent="0.25">
      <c r="E539" s="135"/>
      <c r="H539" s="135"/>
    </row>
    <row r="540" spans="5:8" x14ac:dyDescent="0.25">
      <c r="E540" s="135"/>
      <c r="H540" s="135"/>
    </row>
    <row r="541" spans="5:8" x14ac:dyDescent="0.25">
      <c r="E541" s="135"/>
      <c r="H541" s="135"/>
    </row>
    <row r="542" spans="5:8" x14ac:dyDescent="0.25">
      <c r="E542" s="135"/>
      <c r="H542" s="135"/>
    </row>
    <row r="543" spans="5:8" x14ac:dyDescent="0.25">
      <c r="E543" s="135"/>
      <c r="H543" s="135"/>
    </row>
    <row r="544" spans="5:8" x14ac:dyDescent="0.25">
      <c r="E544" s="135"/>
      <c r="H544" s="135"/>
    </row>
    <row r="545" spans="5:8" x14ac:dyDescent="0.25">
      <c r="E545" s="135"/>
      <c r="H545" s="135"/>
    </row>
    <row r="546" spans="5:8" x14ac:dyDescent="0.25">
      <c r="E546" s="135"/>
      <c r="H546" s="135"/>
    </row>
    <row r="547" spans="5:8" x14ac:dyDescent="0.25">
      <c r="E547" s="135"/>
      <c r="H547" s="135"/>
    </row>
    <row r="548" spans="5:8" x14ac:dyDescent="0.25">
      <c r="E548" s="135"/>
      <c r="H548" s="135"/>
    </row>
    <row r="549" spans="5:8" x14ac:dyDescent="0.25">
      <c r="E549" s="135"/>
      <c r="H549" s="135"/>
    </row>
    <row r="550" spans="5:8" x14ac:dyDescent="0.25">
      <c r="E550" s="135"/>
      <c r="H550" s="135"/>
    </row>
    <row r="551" spans="5:8" x14ac:dyDescent="0.25">
      <c r="E551" s="135"/>
      <c r="H551" s="135"/>
    </row>
    <row r="552" spans="5:8" x14ac:dyDescent="0.25">
      <c r="E552" s="135"/>
      <c r="H552" s="135"/>
    </row>
    <row r="553" spans="5:8" x14ac:dyDescent="0.25">
      <c r="E553" s="135"/>
      <c r="H553" s="135"/>
    </row>
    <row r="554" spans="5:8" x14ac:dyDescent="0.25">
      <c r="E554" s="135"/>
      <c r="H554" s="135"/>
    </row>
    <row r="555" spans="5:8" x14ac:dyDescent="0.25">
      <c r="E555" s="135"/>
      <c r="H555" s="135"/>
    </row>
    <row r="556" spans="5:8" x14ac:dyDescent="0.25">
      <c r="E556" s="135"/>
      <c r="H556" s="135"/>
    </row>
    <row r="557" spans="5:8" x14ac:dyDescent="0.25">
      <c r="E557" s="135"/>
      <c r="H557" s="135"/>
    </row>
    <row r="558" spans="5:8" x14ac:dyDescent="0.25">
      <c r="E558" s="135"/>
      <c r="H558" s="135"/>
    </row>
    <row r="559" spans="5:8" x14ac:dyDescent="0.25">
      <c r="E559" s="135"/>
      <c r="H559" s="135"/>
    </row>
    <row r="560" spans="5:8" x14ac:dyDescent="0.25">
      <c r="E560" s="135"/>
      <c r="H560" s="135"/>
    </row>
    <row r="561" spans="5:8" x14ac:dyDescent="0.25">
      <c r="E561" s="135"/>
      <c r="H561" s="135"/>
    </row>
    <row r="562" spans="5:8" x14ac:dyDescent="0.25">
      <c r="E562" s="135"/>
      <c r="H562" s="135"/>
    </row>
    <row r="563" spans="5:8" x14ac:dyDescent="0.25">
      <c r="E563" s="135"/>
      <c r="H563" s="135"/>
    </row>
    <row r="564" spans="5:8" x14ac:dyDescent="0.25">
      <c r="E564" s="135"/>
      <c r="H564" s="135"/>
    </row>
    <row r="565" spans="5:8" x14ac:dyDescent="0.25">
      <c r="E565" s="135"/>
      <c r="H565" s="135"/>
    </row>
    <row r="566" spans="5:8" x14ac:dyDescent="0.25">
      <c r="E566" s="135"/>
      <c r="H566" s="135"/>
    </row>
    <row r="567" spans="5:8" x14ac:dyDescent="0.25">
      <c r="E567" s="135"/>
      <c r="H567" s="135"/>
    </row>
    <row r="568" spans="5:8" x14ac:dyDescent="0.25">
      <c r="E568" s="135"/>
      <c r="H568" s="135"/>
    </row>
    <row r="569" spans="5:8" x14ac:dyDescent="0.25">
      <c r="E569" s="135"/>
      <c r="H569" s="135"/>
    </row>
    <row r="570" spans="5:8" x14ac:dyDescent="0.25">
      <c r="E570" s="135"/>
      <c r="H570" s="135"/>
    </row>
    <row r="571" spans="5:8" x14ac:dyDescent="0.25">
      <c r="E571" s="135"/>
      <c r="H571" s="135"/>
    </row>
    <row r="572" spans="5:8" x14ac:dyDescent="0.25">
      <c r="E572" s="135"/>
      <c r="H572" s="135"/>
    </row>
    <row r="573" spans="5:8" x14ac:dyDescent="0.25">
      <c r="E573" s="135"/>
      <c r="H573" s="135"/>
    </row>
    <row r="574" spans="5:8" x14ac:dyDescent="0.25">
      <c r="E574" s="135"/>
      <c r="H574" s="135"/>
    </row>
    <row r="575" spans="5:8" x14ac:dyDescent="0.25">
      <c r="E575" s="135"/>
      <c r="H575" s="135"/>
    </row>
    <row r="576" spans="5:8" x14ac:dyDescent="0.25">
      <c r="E576" s="135"/>
      <c r="H576" s="135"/>
    </row>
    <row r="577" spans="5:8" x14ac:dyDescent="0.25">
      <c r="E577" s="135"/>
      <c r="H577" s="135"/>
    </row>
    <row r="578" spans="5:8" x14ac:dyDescent="0.25">
      <c r="E578" s="135"/>
      <c r="H578" s="135"/>
    </row>
    <row r="579" spans="5:8" x14ac:dyDescent="0.25">
      <c r="E579" s="135"/>
      <c r="H579" s="135"/>
    </row>
    <row r="580" spans="5:8" x14ac:dyDescent="0.25">
      <c r="E580" s="135"/>
      <c r="H580" s="135"/>
    </row>
    <row r="581" spans="5:8" x14ac:dyDescent="0.25">
      <c r="E581" s="135"/>
      <c r="H581" s="135"/>
    </row>
    <row r="582" spans="5:8" x14ac:dyDescent="0.25">
      <c r="E582" s="135"/>
      <c r="H582" s="135"/>
    </row>
    <row r="583" spans="5:8" x14ac:dyDescent="0.25">
      <c r="E583" s="135"/>
      <c r="H583" s="135"/>
    </row>
    <row r="584" spans="5:8" x14ac:dyDescent="0.25">
      <c r="E584" s="135"/>
      <c r="H584" s="135"/>
    </row>
    <row r="585" spans="5:8" x14ac:dyDescent="0.25">
      <c r="E585" s="135"/>
      <c r="H585" s="135"/>
    </row>
    <row r="586" spans="5:8" x14ac:dyDescent="0.25">
      <c r="E586" s="135"/>
      <c r="H586" s="135"/>
    </row>
    <row r="587" spans="5:8" x14ac:dyDescent="0.25">
      <c r="E587" s="135"/>
      <c r="H587" s="135"/>
    </row>
    <row r="588" spans="5:8" x14ac:dyDescent="0.25">
      <c r="E588" s="135"/>
      <c r="H588" s="135"/>
    </row>
    <row r="589" spans="5:8" x14ac:dyDescent="0.25">
      <c r="E589" s="135"/>
      <c r="H589" s="135"/>
    </row>
    <row r="590" spans="5:8" x14ac:dyDescent="0.25">
      <c r="E590" s="135"/>
      <c r="H590" s="135"/>
    </row>
    <row r="591" spans="5:8" x14ac:dyDescent="0.25">
      <c r="E591" s="135"/>
      <c r="H591" s="135"/>
    </row>
    <row r="592" spans="5:8" x14ac:dyDescent="0.25">
      <c r="E592" s="135"/>
      <c r="H592" s="135"/>
    </row>
    <row r="593" spans="5:8" x14ac:dyDescent="0.25">
      <c r="E593" s="135"/>
      <c r="H593" s="135"/>
    </row>
    <row r="594" spans="5:8" x14ac:dyDescent="0.25">
      <c r="E594" s="135"/>
      <c r="H594" s="135"/>
    </row>
    <row r="595" spans="5:8" x14ac:dyDescent="0.25">
      <c r="E595" s="135"/>
      <c r="H595" s="135"/>
    </row>
    <row r="596" spans="5:8" x14ac:dyDescent="0.25">
      <c r="E596" s="135"/>
      <c r="H596" s="135"/>
    </row>
    <row r="597" spans="5:8" x14ac:dyDescent="0.25">
      <c r="E597" s="135"/>
      <c r="H597" s="135"/>
    </row>
    <row r="598" spans="5:8" x14ac:dyDescent="0.25">
      <c r="E598" s="135"/>
      <c r="H598" s="135"/>
    </row>
    <row r="599" spans="5:8" x14ac:dyDescent="0.25">
      <c r="E599" s="135"/>
      <c r="H599" s="135"/>
    </row>
    <row r="600" spans="5:8" x14ac:dyDescent="0.25">
      <c r="E600" s="135"/>
      <c r="H600" s="135"/>
    </row>
    <row r="601" spans="5:8" x14ac:dyDescent="0.25">
      <c r="E601" s="135"/>
      <c r="H601" s="135"/>
    </row>
    <row r="602" spans="5:8" x14ac:dyDescent="0.25">
      <c r="E602" s="135"/>
      <c r="H602" s="135"/>
    </row>
    <row r="603" spans="5:8" x14ac:dyDescent="0.25">
      <c r="E603" s="135"/>
      <c r="H603" s="135"/>
    </row>
    <row r="604" spans="5:8" x14ac:dyDescent="0.25">
      <c r="E604" s="135"/>
      <c r="H604" s="135"/>
    </row>
    <row r="605" spans="5:8" x14ac:dyDescent="0.25">
      <c r="E605" s="135"/>
      <c r="H605" s="135"/>
    </row>
    <row r="606" spans="5:8" x14ac:dyDescent="0.25">
      <c r="E606" s="135"/>
      <c r="H606" s="135"/>
    </row>
    <row r="607" spans="5:8" x14ac:dyDescent="0.25">
      <c r="E607" s="135"/>
      <c r="H607" s="135"/>
    </row>
    <row r="608" spans="5:8" x14ac:dyDescent="0.25">
      <c r="E608" s="135"/>
      <c r="H608" s="135"/>
    </row>
    <row r="609" spans="5:8" x14ac:dyDescent="0.25">
      <c r="E609" s="135"/>
      <c r="H609" s="135"/>
    </row>
    <row r="610" spans="5:8" x14ac:dyDescent="0.25">
      <c r="E610" s="135"/>
      <c r="H610" s="135"/>
    </row>
    <row r="611" spans="5:8" x14ac:dyDescent="0.25">
      <c r="E611" s="135"/>
      <c r="H611" s="135"/>
    </row>
    <row r="612" spans="5:8" x14ac:dyDescent="0.25">
      <c r="E612" s="135"/>
      <c r="H612" s="135"/>
    </row>
    <row r="613" spans="5:8" x14ac:dyDescent="0.25">
      <c r="E613" s="135"/>
      <c r="H613" s="135"/>
    </row>
    <row r="614" spans="5:8" x14ac:dyDescent="0.25">
      <c r="E614" s="135"/>
      <c r="H614" s="135"/>
    </row>
    <row r="615" spans="5:8" x14ac:dyDescent="0.25">
      <c r="E615" s="135"/>
      <c r="H615" s="135"/>
    </row>
    <row r="616" spans="5:8" x14ac:dyDescent="0.25">
      <c r="E616" s="135"/>
      <c r="H616" s="135"/>
    </row>
    <row r="617" spans="5:8" x14ac:dyDescent="0.25">
      <c r="E617" s="135"/>
      <c r="H617" s="135"/>
    </row>
    <row r="618" spans="5:8" x14ac:dyDescent="0.25">
      <c r="E618" s="135"/>
      <c r="H618" s="135"/>
    </row>
    <row r="619" spans="5:8" x14ac:dyDescent="0.25">
      <c r="E619" s="135"/>
      <c r="H619" s="135"/>
    </row>
    <row r="620" spans="5:8" x14ac:dyDescent="0.25">
      <c r="E620" s="135"/>
      <c r="H620" s="135"/>
    </row>
    <row r="621" spans="5:8" x14ac:dyDescent="0.25">
      <c r="E621" s="135"/>
      <c r="H621" s="135"/>
    </row>
    <row r="622" spans="5:8" x14ac:dyDescent="0.25">
      <c r="E622" s="135"/>
      <c r="H622" s="135"/>
    </row>
    <row r="623" spans="5:8" x14ac:dyDescent="0.25">
      <c r="E623" s="135"/>
      <c r="H623" s="135"/>
    </row>
    <row r="624" spans="5:8" x14ac:dyDescent="0.25">
      <c r="E624" s="135"/>
      <c r="H624" s="135"/>
    </row>
    <row r="625" spans="5:8" x14ac:dyDescent="0.25">
      <c r="E625" s="135"/>
      <c r="H625" s="135"/>
    </row>
    <row r="626" spans="5:8" x14ac:dyDescent="0.25">
      <c r="E626" s="135"/>
      <c r="H626" s="135"/>
    </row>
    <row r="627" spans="5:8" x14ac:dyDescent="0.25">
      <c r="E627" s="135"/>
      <c r="H627" s="135"/>
    </row>
    <row r="628" spans="5:8" x14ac:dyDescent="0.25">
      <c r="E628" s="135"/>
      <c r="H628" s="135"/>
    </row>
    <row r="629" spans="5:8" x14ac:dyDescent="0.25">
      <c r="E629" s="135"/>
      <c r="H629" s="135"/>
    </row>
    <row r="630" spans="5:8" x14ac:dyDescent="0.25">
      <c r="E630" s="135"/>
      <c r="H630" s="135"/>
    </row>
    <row r="631" spans="5:8" x14ac:dyDescent="0.25">
      <c r="E631" s="135"/>
      <c r="H631" s="135"/>
    </row>
    <row r="632" spans="5:8" x14ac:dyDescent="0.25">
      <c r="E632" s="135"/>
      <c r="H632" s="135"/>
    </row>
    <row r="633" spans="5:8" x14ac:dyDescent="0.25">
      <c r="E633" s="135"/>
      <c r="H633" s="135"/>
    </row>
    <row r="634" spans="5:8" x14ac:dyDescent="0.25">
      <c r="E634" s="135"/>
      <c r="H634" s="135"/>
    </row>
    <row r="635" spans="5:8" x14ac:dyDescent="0.25">
      <c r="E635" s="135"/>
      <c r="H635" s="135"/>
    </row>
    <row r="636" spans="5:8" x14ac:dyDescent="0.25">
      <c r="E636" s="135"/>
      <c r="H636" s="135"/>
    </row>
    <row r="637" spans="5:8" x14ac:dyDescent="0.25">
      <c r="E637" s="135"/>
      <c r="H637" s="135"/>
    </row>
    <row r="638" spans="5:8" x14ac:dyDescent="0.25">
      <c r="E638" s="135"/>
      <c r="H638" s="135"/>
    </row>
    <row r="639" spans="5:8" x14ac:dyDescent="0.25">
      <c r="E639" s="135"/>
      <c r="H639" s="135"/>
    </row>
    <row r="640" spans="5:8" x14ac:dyDescent="0.25">
      <c r="E640" s="135"/>
      <c r="H640" s="135"/>
    </row>
    <row r="641" spans="5:8" x14ac:dyDescent="0.25">
      <c r="E641" s="135"/>
      <c r="H641" s="135"/>
    </row>
    <row r="642" spans="5:8" x14ac:dyDescent="0.25">
      <c r="E642" s="135"/>
      <c r="H642" s="135"/>
    </row>
    <row r="643" spans="5:8" x14ac:dyDescent="0.25">
      <c r="E643" s="135"/>
      <c r="H643" s="135"/>
    </row>
    <row r="644" spans="5:8" x14ac:dyDescent="0.25">
      <c r="E644" s="135"/>
      <c r="H644" s="135"/>
    </row>
    <row r="645" spans="5:8" x14ac:dyDescent="0.25">
      <c r="E645" s="135"/>
      <c r="H645" s="135"/>
    </row>
    <row r="646" spans="5:8" x14ac:dyDescent="0.25">
      <c r="E646" s="135"/>
      <c r="H646" s="135"/>
    </row>
    <row r="647" spans="5:8" x14ac:dyDescent="0.25">
      <c r="E647" s="135"/>
      <c r="H647" s="135"/>
    </row>
    <row r="648" spans="5:8" x14ac:dyDescent="0.25">
      <c r="E648" s="135"/>
      <c r="H648" s="135"/>
    </row>
    <row r="649" spans="5:8" x14ac:dyDescent="0.25">
      <c r="E649" s="135"/>
      <c r="H649" s="135"/>
    </row>
    <row r="650" spans="5:8" x14ac:dyDescent="0.25">
      <c r="E650" s="135"/>
      <c r="H650" s="135"/>
    </row>
    <row r="651" spans="5:8" x14ac:dyDescent="0.25">
      <c r="E651" s="135"/>
      <c r="H651" s="135"/>
    </row>
    <row r="652" spans="5:8" x14ac:dyDescent="0.25">
      <c r="E652" s="135"/>
      <c r="H652" s="135"/>
    </row>
    <row r="653" spans="5:8" x14ac:dyDescent="0.25">
      <c r="E653" s="135"/>
      <c r="H653" s="135"/>
    </row>
    <row r="654" spans="5:8" x14ac:dyDescent="0.25">
      <c r="E654" s="135"/>
      <c r="H654" s="135"/>
    </row>
    <row r="655" spans="5:8" x14ac:dyDescent="0.25">
      <c r="E655" s="135"/>
      <c r="H655" s="135"/>
    </row>
    <row r="656" spans="5:8" x14ac:dyDescent="0.25">
      <c r="E656" s="135"/>
      <c r="H656" s="135"/>
    </row>
    <row r="657" spans="5:8" x14ac:dyDescent="0.25">
      <c r="E657" s="135"/>
      <c r="H657" s="135"/>
    </row>
    <row r="658" spans="5:8" x14ac:dyDescent="0.25">
      <c r="E658" s="135"/>
      <c r="H658" s="135"/>
    </row>
    <row r="659" spans="5:8" x14ac:dyDescent="0.25">
      <c r="E659" s="135"/>
      <c r="H659" s="135"/>
    </row>
    <row r="660" spans="5:8" x14ac:dyDescent="0.25">
      <c r="E660" s="135"/>
      <c r="H660" s="135"/>
    </row>
    <row r="661" spans="5:8" x14ac:dyDescent="0.25">
      <c r="E661" s="135"/>
      <c r="H661" s="135"/>
    </row>
    <row r="662" spans="5:8" x14ac:dyDescent="0.25">
      <c r="E662" s="135"/>
      <c r="H662" s="135"/>
    </row>
    <row r="663" spans="5:8" x14ac:dyDescent="0.25">
      <c r="E663" s="135"/>
      <c r="H663" s="135"/>
    </row>
    <row r="664" spans="5:8" x14ac:dyDescent="0.25">
      <c r="E664" s="135"/>
      <c r="H664" s="135"/>
    </row>
    <row r="676" spans="403:403" x14ac:dyDescent="0.25">
      <c r="OM676" s="143"/>
    </row>
  </sheetData>
  <mergeCells count="1">
    <mergeCell ref="R2:V2"/>
  </mergeCells>
  <conditionalFormatting sqref="OM665:ACZ667 ACU335:ACZ664">
    <cfRule type="cellIs" priority="3" operator="equal">
      <formula>"CHECK VALUE"</formula>
    </cfRule>
  </conditionalFormatting>
  <conditionalFormatting sqref="OM665:ACZ674 ACU335:ACZ664">
    <cfRule type="cellIs" priority="1" operator="equal">
      <formula>"""CHECK VALUE"""</formula>
    </cfRule>
    <cfRule type="cellIs" dxfId="0" priority="2" operator="equal">
      <formula>"""CHECK VALUE"""</formula>
    </cfRule>
  </conditionalFormatting>
  <pageMargins left="0.7" right="0.7" top="0.75" bottom="0.75" header="0.3" footer="0.3"/>
  <pageSetup orientation="portrait" horizontalDpi="300" verticalDpi="300" r:id="rId1"/>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'Stove Use_IN'!$H$54:$H$56</xm:f>
          </x14:formula1>
          <xm:sqref>G5:G329 M334 M665:M1048576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L127"/>
  <sheetViews>
    <sheetView workbookViewId="0"/>
  </sheetViews>
  <sheetFormatPr defaultColWidth="0" defaultRowHeight="15.75" zeroHeight="1" x14ac:dyDescent="0.25"/>
  <cols>
    <col min="1" max="1" width="9.140625" style="135" customWidth="1"/>
    <col min="2" max="2" width="28.5703125" style="135" bestFit="1" customWidth="1"/>
    <col min="3" max="3" width="71.42578125" style="135" bestFit="1" customWidth="1"/>
    <col min="4" max="4" width="30.42578125" style="135" customWidth="1"/>
    <col min="5" max="5" width="45.7109375" style="135" bestFit="1" customWidth="1"/>
    <col min="6" max="6" width="33.85546875" style="135" customWidth="1"/>
    <col min="7" max="7" width="19.5703125" style="135" bestFit="1" customWidth="1"/>
    <col min="8" max="8" width="32.42578125" style="135" bestFit="1" customWidth="1"/>
    <col min="9" max="9" width="33" style="135" bestFit="1" customWidth="1"/>
    <col min="10" max="10" width="12.85546875" style="135" bestFit="1" customWidth="1"/>
    <col min="11" max="11" width="13.85546875" style="135" bestFit="1" customWidth="1"/>
    <col min="12" max="12" width="16.28515625" style="135" hidden="1" customWidth="1"/>
    <col min="13" max="13" width="16.42578125" style="135" hidden="1" customWidth="1"/>
    <col min="14" max="14" width="16.28515625" style="135" hidden="1" customWidth="1"/>
    <col min="15" max="15" width="13.7109375" style="135" hidden="1" customWidth="1"/>
    <col min="16" max="16" width="10.5703125" style="135" hidden="1" customWidth="1"/>
    <col min="17" max="17" width="21.42578125" style="135" hidden="1" customWidth="1"/>
    <col min="18" max="18" width="22.140625" style="135" hidden="1" customWidth="1"/>
    <col min="19" max="19" width="8.140625" style="135" hidden="1" customWidth="1"/>
    <col min="20" max="20" width="9.28515625" style="135" hidden="1" customWidth="1"/>
    <col min="21" max="21" width="13.28515625" style="135" hidden="1" customWidth="1"/>
    <col min="22" max="22" width="12.85546875" style="135" hidden="1" customWidth="1"/>
    <col min="23" max="23" width="23.28515625" style="135" hidden="1" customWidth="1"/>
    <col min="24" max="24" width="17.85546875" style="135" hidden="1" customWidth="1"/>
    <col min="25" max="25" width="21" style="135" hidden="1" customWidth="1"/>
    <col min="26" max="26" width="28.140625" style="135" hidden="1" customWidth="1"/>
    <col min="27" max="27" width="13.5703125" style="135" hidden="1" customWidth="1"/>
    <col min="28" max="28" width="19.7109375" style="135" hidden="1" customWidth="1"/>
    <col min="29" max="29" width="13.5703125" style="135" hidden="1" customWidth="1"/>
    <col min="30" max="30" width="26.7109375" style="135" hidden="1" customWidth="1"/>
    <col min="31" max="31" width="24.140625" style="135" hidden="1" customWidth="1"/>
    <col min="32" max="32" width="15.28515625" style="135" hidden="1" customWidth="1"/>
    <col min="33" max="33" width="19.7109375" style="135" hidden="1" customWidth="1"/>
    <col min="34" max="34" width="7.85546875" style="135" hidden="1" customWidth="1"/>
    <col min="35" max="35" width="7.7109375" style="135" hidden="1" customWidth="1"/>
    <col min="36" max="36" width="7.42578125" style="135" hidden="1" customWidth="1"/>
    <col min="37" max="38" width="9.28515625" style="135" hidden="1" customWidth="1"/>
    <col min="39" max="16384" width="9.140625" style="135" hidden="1"/>
  </cols>
  <sheetData>
    <row r="1" spans="1:8" x14ac:dyDescent="0.25">
      <c r="A1" s="143" t="s">
        <v>1925</v>
      </c>
    </row>
    <row r="2" spans="1:8" x14ac:dyDescent="0.25">
      <c r="A2" s="142" t="s">
        <v>2280</v>
      </c>
    </row>
    <row r="3" spans="1:8" x14ac:dyDescent="0.25"/>
    <row r="4" spans="1:8" x14ac:dyDescent="0.25"/>
    <row r="5" spans="1:8" x14ac:dyDescent="0.25">
      <c r="B5" s="9" t="s">
        <v>1927</v>
      </c>
      <c r="E5" s="144" t="s">
        <v>2285</v>
      </c>
    </row>
    <row r="6" spans="1:8" ht="18.75" x14ac:dyDescent="0.25">
      <c r="B6" s="145" t="s">
        <v>1557</v>
      </c>
      <c r="C6" s="145" t="s">
        <v>1928</v>
      </c>
      <c r="D6" s="145" t="s">
        <v>2166</v>
      </c>
      <c r="E6" s="145" t="s">
        <v>2167</v>
      </c>
      <c r="H6" s="11"/>
    </row>
    <row r="7" spans="1:8" x14ac:dyDescent="0.25">
      <c r="B7" s="21" t="s">
        <v>497</v>
      </c>
      <c r="C7" s="2">
        <v>0.50257999999999992</v>
      </c>
      <c r="D7" s="2">
        <v>0.4899</v>
      </c>
      <c r="E7" s="2">
        <v>0.49</v>
      </c>
      <c r="H7" s="12"/>
    </row>
    <row r="8" spans="1:8" x14ac:dyDescent="0.25">
      <c r="B8" s="21" t="s">
        <v>422</v>
      </c>
      <c r="C8" s="2">
        <v>9.6069999999999989E-2</v>
      </c>
      <c r="D8" s="2">
        <v>8.8499999999999995E-2</v>
      </c>
      <c r="E8" s="2">
        <v>8.8999999999999996E-2</v>
      </c>
      <c r="H8" s="11"/>
    </row>
    <row r="9" spans="1:8" x14ac:dyDescent="0.25">
      <c r="B9" s="21" t="s">
        <v>423</v>
      </c>
      <c r="C9" s="2">
        <v>0.11035999999999999</v>
      </c>
      <c r="D9" s="2">
        <v>7.9500000000000001E-2</v>
      </c>
      <c r="E9" s="2">
        <v>0.106</v>
      </c>
      <c r="H9" s="11"/>
    </row>
    <row r="10" spans="1:8" x14ac:dyDescent="0.25">
      <c r="B10" s="21" t="s">
        <v>424</v>
      </c>
      <c r="C10" s="2">
        <f>0.358%+1.815%</f>
        <v>2.1729999999999999E-2</v>
      </c>
      <c r="D10" s="2">
        <v>1.4499999999999999E-2</v>
      </c>
      <c r="E10" s="2">
        <f>0.019+0.004</f>
        <v>2.3E-2</v>
      </c>
      <c r="H10" s="11"/>
    </row>
    <row r="11" spans="1:8" x14ac:dyDescent="0.25">
      <c r="B11" s="21" t="s">
        <v>63</v>
      </c>
      <c r="C11" s="2">
        <v>2.9460000000000004E-2</v>
      </c>
      <c r="D11" s="2">
        <v>2.8999999999999998E-2</v>
      </c>
      <c r="E11" s="2">
        <v>3.2000000000000001E-2</v>
      </c>
      <c r="H11" s="11"/>
    </row>
    <row r="12" spans="1:8" x14ac:dyDescent="0.25">
      <c r="B12" s="21" t="s">
        <v>425</v>
      </c>
      <c r="C12" s="2">
        <v>0.22845000000000001</v>
      </c>
      <c r="D12" s="2">
        <v>0.28539999999999999</v>
      </c>
      <c r="E12" s="2">
        <f>0.0529+0.1991</f>
        <v>0.252</v>
      </c>
      <c r="H12" s="11"/>
    </row>
    <row r="13" spans="1:8" x14ac:dyDescent="0.25">
      <c r="B13" s="21" t="s">
        <v>131</v>
      </c>
      <c r="C13" s="2">
        <v>3.32E-3</v>
      </c>
      <c r="D13" s="2">
        <v>1E-3</v>
      </c>
      <c r="E13" s="2">
        <v>4.0000000000000001E-3</v>
      </c>
      <c r="H13" s="11"/>
    </row>
    <row r="14" spans="1:8" x14ac:dyDescent="0.25">
      <c r="B14" s="21" t="s">
        <v>61</v>
      </c>
      <c r="C14" s="2">
        <v>4.2900000000000004E-3</v>
      </c>
      <c r="D14" s="2">
        <v>4.1000000000000003E-3</v>
      </c>
      <c r="E14" s="2">
        <v>4.0000000000000001E-3</v>
      </c>
      <c r="H14" s="11"/>
    </row>
    <row r="15" spans="1:8" x14ac:dyDescent="0.25">
      <c r="B15" s="21" t="s">
        <v>426</v>
      </c>
      <c r="C15" s="2">
        <v>3.7400000000000003E-3</v>
      </c>
      <c r="D15" s="2">
        <v>4.7999999999999996E-3</v>
      </c>
      <c r="E15" s="209">
        <v>0</v>
      </c>
      <c r="H15" s="11"/>
    </row>
    <row r="16" spans="1:8" x14ac:dyDescent="0.25">
      <c r="B16" s="21" t="s">
        <v>427</v>
      </c>
      <c r="C16" s="209">
        <v>0</v>
      </c>
      <c r="D16" s="2">
        <v>3.2000000000000002E-3</v>
      </c>
      <c r="E16" s="209">
        <v>0</v>
      </c>
    </row>
    <row r="17" spans="1:5" x14ac:dyDescent="0.25">
      <c r="B17" s="21" t="s">
        <v>1924</v>
      </c>
      <c r="C17" s="208">
        <f t="shared" ref="C17" si="0">SUM(C7:C16)</f>
        <v>1</v>
      </c>
      <c r="D17" s="208">
        <f>SUM(D7:D16)</f>
        <v>0.99990000000000001</v>
      </c>
      <c r="E17" s="208">
        <f>SUM(E7:E16)</f>
        <v>1</v>
      </c>
    </row>
    <row r="18" spans="1:5" ht="18.75" x14ac:dyDescent="0.25">
      <c r="B18" s="135" t="s">
        <v>2265</v>
      </c>
    </row>
    <row r="19" spans="1:5" s="19" customFormat="1" x14ac:dyDescent="0.25"/>
    <row r="20" spans="1:5" s="13" customFormat="1" x14ac:dyDescent="0.25">
      <c r="A20" s="31" t="s">
        <v>2283</v>
      </c>
      <c r="B20" s="135"/>
      <c r="C20" s="135"/>
      <c r="D20" s="135"/>
    </row>
    <row r="21" spans="1:5" s="13" customFormat="1" x14ac:dyDescent="0.25">
      <c r="A21" s="33" t="s">
        <v>2282</v>
      </c>
      <c r="B21" s="135"/>
      <c r="C21" s="135"/>
      <c r="D21" s="135"/>
    </row>
    <row r="22" spans="1:5" s="13" customFormat="1" x14ac:dyDescent="0.25">
      <c r="A22" s="31"/>
      <c r="B22" s="135"/>
      <c r="C22" s="135"/>
      <c r="D22" s="135"/>
    </row>
    <row r="23" spans="1:5" s="13" customFormat="1" x14ac:dyDescent="0.25">
      <c r="A23" s="135"/>
      <c r="B23" s="101" t="s">
        <v>2284</v>
      </c>
      <c r="C23" s="135"/>
      <c r="D23" s="135"/>
    </row>
    <row r="24" spans="1:5" s="13" customFormat="1" ht="18.75" x14ac:dyDescent="0.25">
      <c r="A24" s="135"/>
      <c r="B24" s="201" t="s">
        <v>5</v>
      </c>
      <c r="C24" s="201" t="s">
        <v>1952</v>
      </c>
      <c r="D24" s="145" t="s">
        <v>1951</v>
      </c>
      <c r="E24" s="145" t="s">
        <v>2046</v>
      </c>
    </row>
    <row r="25" spans="1:5" s="13" customFormat="1" x14ac:dyDescent="0.25">
      <c r="A25" s="135"/>
      <c r="B25" s="202" t="s">
        <v>301</v>
      </c>
      <c r="C25" s="30" t="s">
        <v>2049</v>
      </c>
      <c r="D25" s="96">
        <v>1</v>
      </c>
      <c r="E25" s="67">
        <f>D25*E10/2</f>
        <v>1.15E-2</v>
      </c>
    </row>
    <row r="26" spans="1:5" s="13" customFormat="1" x14ac:dyDescent="0.25">
      <c r="A26" s="135"/>
      <c r="B26" s="268" t="s">
        <v>1953</v>
      </c>
      <c r="C26" s="30" t="s">
        <v>1936</v>
      </c>
      <c r="D26" s="96">
        <v>0.79</v>
      </c>
      <c r="E26" s="71">
        <f>D26*$E$12</f>
        <v>0.19908000000000001</v>
      </c>
    </row>
    <row r="27" spans="1:5" s="13" customFormat="1" x14ac:dyDescent="0.25">
      <c r="A27" s="135"/>
      <c r="B27" s="268"/>
      <c r="C27" s="30" t="s">
        <v>1937</v>
      </c>
      <c r="D27" s="96">
        <v>0.21</v>
      </c>
      <c r="E27" s="67">
        <f>D27*$E$12</f>
        <v>5.2920000000000002E-2</v>
      </c>
    </row>
    <row r="28" spans="1:5" s="13" customFormat="1" x14ac:dyDescent="0.25">
      <c r="A28" s="135"/>
      <c r="B28" s="202" t="s">
        <v>1590</v>
      </c>
      <c r="C28" s="30" t="s">
        <v>1938</v>
      </c>
      <c r="D28" s="96">
        <v>1</v>
      </c>
      <c r="E28" s="67">
        <v>0</v>
      </c>
    </row>
    <row r="29" spans="1:5" s="13" customFormat="1" x14ac:dyDescent="0.25">
      <c r="A29" s="135"/>
      <c r="B29" s="268" t="s">
        <v>63</v>
      </c>
      <c r="C29" s="30" t="s">
        <v>2047</v>
      </c>
      <c r="D29" s="96">
        <f>E67</f>
        <v>0.46</v>
      </c>
      <c r="E29" s="98">
        <f>D29*$E$11</f>
        <v>1.472E-2</v>
      </c>
    </row>
    <row r="30" spans="1:5" s="13" customFormat="1" x14ac:dyDescent="0.25">
      <c r="A30" s="135"/>
      <c r="B30" s="268"/>
      <c r="C30" s="30" t="s">
        <v>2048</v>
      </c>
      <c r="D30" s="96">
        <f>E68</f>
        <v>0.54</v>
      </c>
      <c r="E30" s="67">
        <f>D30*$E$11</f>
        <v>1.728E-2</v>
      </c>
    </row>
    <row r="31" spans="1:5" s="13" customFormat="1" x14ac:dyDescent="0.25">
      <c r="A31" s="135"/>
      <c r="B31" s="202" t="s">
        <v>131</v>
      </c>
      <c r="C31" s="30" t="s">
        <v>1939</v>
      </c>
      <c r="D31" s="96">
        <v>1</v>
      </c>
      <c r="E31" s="67">
        <f>D31*E13</f>
        <v>4.0000000000000001E-3</v>
      </c>
    </row>
    <row r="32" spans="1:5" s="13" customFormat="1" x14ac:dyDescent="0.25">
      <c r="A32" s="135"/>
      <c r="B32" s="268" t="s">
        <v>1940</v>
      </c>
      <c r="C32" s="30" t="s">
        <v>1941</v>
      </c>
      <c r="D32" s="96">
        <v>0</v>
      </c>
      <c r="E32" s="67">
        <v>0</v>
      </c>
    </row>
    <row r="33" spans="1:5" s="13" customFormat="1" x14ac:dyDescent="0.25">
      <c r="A33" s="135"/>
      <c r="B33" s="268"/>
      <c r="C33" s="30" t="s">
        <v>1942</v>
      </c>
      <c r="D33" s="96">
        <v>1</v>
      </c>
      <c r="E33" s="67">
        <v>0</v>
      </c>
    </row>
    <row r="34" spans="1:5" s="13" customFormat="1" x14ac:dyDescent="0.25">
      <c r="A34" s="135"/>
      <c r="B34" s="268" t="s">
        <v>1943</v>
      </c>
      <c r="C34" s="30" t="s">
        <v>1944</v>
      </c>
      <c r="D34" s="96">
        <v>1</v>
      </c>
      <c r="E34" s="67">
        <f>D34*$E$14</f>
        <v>4.0000000000000001E-3</v>
      </c>
    </row>
    <row r="35" spans="1:5" s="13" customFormat="1" x14ac:dyDescent="0.25">
      <c r="A35" s="135"/>
      <c r="B35" s="268"/>
      <c r="C35" s="30" t="s">
        <v>1945</v>
      </c>
      <c r="D35" s="96">
        <v>0</v>
      </c>
      <c r="E35" s="67">
        <f>D35*$E$14</f>
        <v>0</v>
      </c>
    </row>
    <row r="36" spans="1:5" s="13" customFormat="1" x14ac:dyDescent="0.25">
      <c r="A36" s="135"/>
      <c r="B36" s="202" t="s">
        <v>139</v>
      </c>
      <c r="C36" s="30" t="s">
        <v>1946</v>
      </c>
      <c r="D36" s="96">
        <v>1</v>
      </c>
      <c r="E36" s="67">
        <f>D36*E10/2</f>
        <v>1.15E-2</v>
      </c>
    </row>
    <row r="37" spans="1:5" s="13" customFormat="1" x14ac:dyDescent="0.25">
      <c r="A37" s="135"/>
      <c r="B37" s="202" t="s">
        <v>1337</v>
      </c>
      <c r="C37" s="30" t="s">
        <v>2016</v>
      </c>
      <c r="D37" s="96">
        <v>1</v>
      </c>
      <c r="E37" s="67">
        <v>0</v>
      </c>
    </row>
    <row r="38" spans="1:5" s="13" customFormat="1" x14ac:dyDescent="0.25">
      <c r="A38" s="135"/>
      <c r="B38" s="268" t="s">
        <v>2020</v>
      </c>
      <c r="C38" s="30" t="s">
        <v>2017</v>
      </c>
      <c r="D38" s="96">
        <f>(1-$D$39)*(D58/SUM($D$58,$D$54))</f>
        <v>9.3639685390475014E-2</v>
      </c>
      <c r="E38" s="67">
        <f>D38*$E$7</f>
        <v>4.5883445841332755E-2</v>
      </c>
    </row>
    <row r="39" spans="1:5" s="13" customFormat="1" x14ac:dyDescent="0.25">
      <c r="A39" s="135"/>
      <c r="B39" s="268"/>
      <c r="C39" s="30" t="s">
        <v>2018</v>
      </c>
      <c r="D39" s="96">
        <f>4/67</f>
        <v>5.9701492537313432E-2</v>
      </c>
      <c r="E39" s="67">
        <f t="shared" ref="E39:E40" si="1">D39*$E$7</f>
        <v>2.925373134328358E-2</v>
      </c>
    </row>
    <row r="40" spans="1:5" s="13" customFormat="1" x14ac:dyDescent="0.25">
      <c r="A40" s="135"/>
      <c r="B40" s="268"/>
      <c r="C40" s="30" t="s">
        <v>2019</v>
      </c>
      <c r="D40" s="96">
        <f>(1-$D$39)*(D54/SUM($D$58,$D$54))</f>
        <v>0.84665882207221155</v>
      </c>
      <c r="E40" s="71">
        <f t="shared" si="1"/>
        <v>0.41486282281538367</v>
      </c>
    </row>
    <row r="41" spans="1:5" s="13" customFormat="1" x14ac:dyDescent="0.25">
      <c r="A41" s="135"/>
      <c r="B41" s="268" t="s">
        <v>2021</v>
      </c>
      <c r="C41" s="30" t="s">
        <v>1947</v>
      </c>
      <c r="D41" s="96">
        <f>1-D42</f>
        <v>0.94029850746268662</v>
      </c>
      <c r="E41" s="67">
        <f>D41*$E$8</f>
        <v>8.3686567164179104E-2</v>
      </c>
    </row>
    <row r="42" spans="1:5" s="13" customFormat="1" x14ac:dyDescent="0.25">
      <c r="A42" s="135"/>
      <c r="B42" s="268"/>
      <c r="C42" s="30" t="s">
        <v>1948</v>
      </c>
      <c r="D42" s="96">
        <f>4/67</f>
        <v>5.9701492537313432E-2</v>
      </c>
      <c r="E42" s="67">
        <f>D42*$E$8</f>
        <v>5.313432835820895E-3</v>
      </c>
    </row>
    <row r="43" spans="1:5" s="13" customFormat="1" x14ac:dyDescent="0.25">
      <c r="A43" s="135"/>
      <c r="B43" s="268" t="s">
        <v>58</v>
      </c>
      <c r="C43" s="30" t="s">
        <v>1949</v>
      </c>
      <c r="D43" s="96">
        <f>SUM(D64,D66)/SUM(D63:D66)</f>
        <v>5.1999999999999998E-2</v>
      </c>
      <c r="E43" s="67">
        <f>D43*$E$9</f>
        <v>5.5119999999999995E-3</v>
      </c>
    </row>
    <row r="44" spans="1:5" s="13" customFormat="1" x14ac:dyDescent="0.25">
      <c r="A44" s="135"/>
      <c r="B44" s="268"/>
      <c r="C44" s="30" t="s">
        <v>1950</v>
      </c>
      <c r="D44" s="96">
        <f>SUM(D63,D65)/SUM(D63:D66)</f>
        <v>0.94799999999999995</v>
      </c>
      <c r="E44" s="71">
        <f>D44*$E$9</f>
        <v>0.10048799999999999</v>
      </c>
    </row>
    <row r="45" spans="1:5" s="13" customFormat="1" ht="18.75" x14ac:dyDescent="0.25">
      <c r="B45" s="27" t="s">
        <v>2281</v>
      </c>
      <c r="D45" s="145" t="s">
        <v>1696</v>
      </c>
      <c r="E45" s="71">
        <f>SUM(E25:E44)</f>
        <v>1</v>
      </c>
    </row>
    <row r="46" spans="1:5" s="13" customFormat="1" ht="18.75" x14ac:dyDescent="0.25">
      <c r="B46" s="32" t="s">
        <v>2168</v>
      </c>
    </row>
    <row r="47" spans="1:5" s="13" customFormat="1" x14ac:dyDescent="0.25">
      <c r="B47" s="32" t="s">
        <v>2221</v>
      </c>
    </row>
    <row r="48" spans="1:5" s="19" customFormat="1" x14ac:dyDescent="0.25"/>
    <row r="49" spans="1:9" s="13" customFormat="1" x14ac:dyDescent="0.25">
      <c r="A49" s="25" t="s">
        <v>1935</v>
      </c>
    </row>
    <row r="50" spans="1:9" s="13" customFormat="1" x14ac:dyDescent="0.25">
      <c r="A50" s="26" t="s">
        <v>1931</v>
      </c>
    </row>
    <row r="51" spans="1:9" s="13" customFormat="1" x14ac:dyDescent="0.25">
      <c r="A51" s="26"/>
    </row>
    <row r="52" spans="1:9" ht="16.5" thickBot="1" x14ac:dyDescent="0.3">
      <c r="B52" s="144" t="s">
        <v>1565</v>
      </c>
      <c r="H52" s="143" t="s">
        <v>1930</v>
      </c>
    </row>
    <row r="53" spans="1:9" ht="31.5" x14ac:dyDescent="0.25">
      <c r="B53" s="203" t="s">
        <v>5</v>
      </c>
      <c r="C53" s="203" t="s">
        <v>3</v>
      </c>
      <c r="D53" s="204" t="s">
        <v>1922</v>
      </c>
      <c r="E53" s="204" t="s">
        <v>1923</v>
      </c>
      <c r="F53" s="205" t="s">
        <v>1844</v>
      </c>
      <c r="H53" s="23" t="s">
        <v>3</v>
      </c>
      <c r="I53" s="24" t="s">
        <v>1929</v>
      </c>
    </row>
    <row r="54" spans="1:9" x14ac:dyDescent="0.25">
      <c r="B54" s="21" t="s">
        <v>497</v>
      </c>
      <c r="C54" s="21" t="s">
        <v>29</v>
      </c>
      <c r="D54" s="2">
        <f>E78*$E$7</f>
        <v>0.42531999999999998</v>
      </c>
      <c r="E54" s="2">
        <f>D54/SUM($D$54:$D$58)</f>
        <v>0.86799999999999999</v>
      </c>
      <c r="F54" s="2" t="s">
        <v>1895</v>
      </c>
      <c r="H54" s="20" t="s">
        <v>490</v>
      </c>
      <c r="I54" s="3">
        <f>SUM(D54,D59,D63,D58,D71)</f>
        <v>0.64205999999999996</v>
      </c>
    </row>
    <row r="55" spans="1:9" x14ac:dyDescent="0.25">
      <c r="B55" s="21" t="s">
        <v>497</v>
      </c>
      <c r="C55" s="21" t="s">
        <v>33</v>
      </c>
      <c r="D55" s="2">
        <f>E79*$E$7</f>
        <v>1.9599999999999999E-3</v>
      </c>
      <c r="E55" s="2">
        <f t="shared" ref="E55:E58" si="2">D55/SUM($D$54:$D$58)</f>
        <v>4.0000000000000001E-3</v>
      </c>
      <c r="F55" s="2" t="s">
        <v>1871</v>
      </c>
      <c r="H55" s="20" t="s">
        <v>492</v>
      </c>
      <c r="I55" s="3">
        <f>SUM(D55:D57,D60:D62,D64:D66)</f>
        <v>6.5939999999999999E-2</v>
      </c>
    </row>
    <row r="56" spans="1:9" ht="16.5" thickBot="1" x14ac:dyDescent="0.3">
      <c r="B56" s="21" t="s">
        <v>497</v>
      </c>
      <c r="C56" s="21" t="s">
        <v>36</v>
      </c>
      <c r="D56" s="2">
        <f>E80*$E$7</f>
        <v>1.421E-2</v>
      </c>
      <c r="E56" s="2">
        <f t="shared" si="2"/>
        <v>2.9000000000000001E-2</v>
      </c>
      <c r="F56" s="2" t="s">
        <v>1871</v>
      </c>
      <c r="H56" s="22" t="s">
        <v>1567</v>
      </c>
      <c r="I56" s="4">
        <f>SUM(D67:D70, D72)</f>
        <v>0.29200000000000004</v>
      </c>
    </row>
    <row r="57" spans="1:9" x14ac:dyDescent="0.25">
      <c r="B57" s="21" t="s">
        <v>497</v>
      </c>
      <c r="C57" s="21" t="s">
        <v>37</v>
      </c>
      <c r="D57" s="2">
        <f>E81*$E$7</f>
        <v>1.47E-3</v>
      </c>
      <c r="E57" s="2">
        <f t="shared" si="2"/>
        <v>3.0000000000000001E-3</v>
      </c>
      <c r="F57" s="2" t="s">
        <v>1871</v>
      </c>
      <c r="G57" s="14"/>
      <c r="I57" s="16">
        <f>SUM(I54:I56)</f>
        <v>1</v>
      </c>
    </row>
    <row r="58" spans="1:9" x14ac:dyDescent="0.25">
      <c r="B58" s="21" t="s">
        <v>497</v>
      </c>
      <c r="C58" s="21" t="s">
        <v>41</v>
      </c>
      <c r="D58" s="2">
        <f>E82*$E$7</f>
        <v>4.7039999999999998E-2</v>
      </c>
      <c r="E58" s="2">
        <f t="shared" si="2"/>
        <v>9.6000000000000002E-2</v>
      </c>
      <c r="F58" s="2" t="s">
        <v>1894</v>
      </c>
      <c r="G58" s="14"/>
    </row>
    <row r="59" spans="1:9" x14ac:dyDescent="0.25">
      <c r="B59" s="21" t="s">
        <v>42</v>
      </c>
      <c r="C59" s="21" t="s">
        <v>29</v>
      </c>
      <c r="D59" s="2">
        <f>E84*$E$8</f>
        <v>8.4371999999999989E-2</v>
      </c>
      <c r="E59" s="2">
        <f>D59/SUM($D$59:$D$62)</f>
        <v>0.94799999999999995</v>
      </c>
      <c r="F59" s="2" t="s">
        <v>1835</v>
      </c>
      <c r="G59" s="14"/>
    </row>
    <row r="60" spans="1:9" x14ac:dyDescent="0.25">
      <c r="B60" s="21" t="s">
        <v>42</v>
      </c>
      <c r="C60" s="21" t="s">
        <v>33</v>
      </c>
      <c r="D60" s="2">
        <f>E85*$E$8</f>
        <v>4.4499999999999997E-4</v>
      </c>
      <c r="E60" s="2">
        <f t="shared" ref="E60:E62" si="3">D60/SUM($D$59:$D$62)</f>
        <v>5.0000000000000001E-3</v>
      </c>
      <c r="F60" s="2" t="s">
        <v>1836</v>
      </c>
      <c r="G60" s="14"/>
    </row>
    <row r="61" spans="1:9" x14ac:dyDescent="0.25">
      <c r="B61" s="21" t="s">
        <v>42</v>
      </c>
      <c r="C61" s="21" t="s">
        <v>36</v>
      </c>
      <c r="D61" s="2">
        <f>E86*$E$8</f>
        <v>3.738E-3</v>
      </c>
      <c r="E61" s="2">
        <f t="shared" si="3"/>
        <v>4.2000000000000003E-2</v>
      </c>
      <c r="F61" s="2" t="s">
        <v>1836</v>
      </c>
      <c r="G61" s="14"/>
    </row>
    <row r="62" spans="1:9" s="143" customFormat="1" x14ac:dyDescent="0.25">
      <c r="B62" s="21" t="s">
        <v>42</v>
      </c>
      <c r="C62" s="21" t="s">
        <v>37</v>
      </c>
      <c r="D62" s="2">
        <f>E87*$E$8</f>
        <v>4.4499999999999997E-4</v>
      </c>
      <c r="E62" s="2">
        <f t="shared" si="3"/>
        <v>5.0000000000000001E-3</v>
      </c>
      <c r="F62" s="2" t="s">
        <v>1836</v>
      </c>
      <c r="G62" s="15"/>
    </row>
    <row r="63" spans="1:9" x14ac:dyDescent="0.25">
      <c r="B63" s="21" t="s">
        <v>47</v>
      </c>
      <c r="C63" s="21" t="s">
        <v>29</v>
      </c>
      <c r="D63" s="2">
        <f>E89*$E$9</f>
        <v>6.2327999999999995E-2</v>
      </c>
      <c r="E63" s="2">
        <f>D63/SUM($D$63:$D$66)</f>
        <v>0.58799999999999997</v>
      </c>
      <c r="F63" s="2" t="s">
        <v>1837</v>
      </c>
      <c r="G63" s="14"/>
    </row>
    <row r="64" spans="1:9" x14ac:dyDescent="0.25">
      <c r="B64" s="21" t="s">
        <v>47</v>
      </c>
      <c r="C64" s="21" t="s">
        <v>36</v>
      </c>
      <c r="D64" s="2">
        <f>E90*$E$9</f>
        <v>4.9819999999999994E-3</v>
      </c>
      <c r="E64" s="2">
        <f t="shared" ref="E64:E66" si="4">D64/SUM($D$63:$D$66)</f>
        <v>4.6999999999999993E-2</v>
      </c>
      <c r="F64" s="2" t="s">
        <v>1838</v>
      </c>
      <c r="G64" s="14"/>
    </row>
    <row r="65" spans="2:7" x14ac:dyDescent="0.25">
      <c r="B65" s="21" t="s">
        <v>47</v>
      </c>
      <c r="C65" s="21" t="s">
        <v>48</v>
      </c>
      <c r="D65" s="2">
        <f>E91*$E$9</f>
        <v>3.8159999999999999E-2</v>
      </c>
      <c r="E65" s="2">
        <f t="shared" si="4"/>
        <v>0.36</v>
      </c>
      <c r="F65" s="2" t="s">
        <v>1837</v>
      </c>
      <c r="G65" s="14"/>
    </row>
    <row r="66" spans="2:7" x14ac:dyDescent="0.25">
      <c r="B66" s="21" t="s">
        <v>47</v>
      </c>
      <c r="C66" s="21" t="s">
        <v>37</v>
      </c>
      <c r="D66" s="2">
        <f>E92*$E$9</f>
        <v>5.2999999999999998E-4</v>
      </c>
      <c r="E66" s="2">
        <f t="shared" si="4"/>
        <v>5.0000000000000001E-3</v>
      </c>
      <c r="F66" s="2" t="s">
        <v>1838</v>
      </c>
      <c r="G66" s="14"/>
    </row>
    <row r="67" spans="2:7" x14ac:dyDescent="0.25">
      <c r="B67" s="21" t="s">
        <v>63</v>
      </c>
      <c r="C67" s="21" t="s">
        <v>68</v>
      </c>
      <c r="D67" s="2">
        <f>E94*$E$11</f>
        <v>1.472E-2</v>
      </c>
      <c r="E67" s="2">
        <f>D67/SUM($D$67:$D$68)</f>
        <v>0.46</v>
      </c>
      <c r="F67" s="2" t="s">
        <v>1839</v>
      </c>
      <c r="G67" s="14"/>
    </row>
    <row r="68" spans="2:7" x14ac:dyDescent="0.25">
      <c r="B68" s="21" t="s">
        <v>63</v>
      </c>
      <c r="C68" s="21" t="s">
        <v>64</v>
      </c>
      <c r="D68" s="2">
        <f>E95*$E$11</f>
        <v>1.728E-2</v>
      </c>
      <c r="E68" s="2">
        <f>D68/SUM($D$67:$D$68)</f>
        <v>0.54</v>
      </c>
      <c r="F68" s="2" t="s">
        <v>1840</v>
      </c>
      <c r="G68" s="14"/>
    </row>
    <row r="69" spans="2:7" x14ac:dyDescent="0.25">
      <c r="B69" s="21" t="s">
        <v>62</v>
      </c>
      <c r="C69" s="21" t="s">
        <v>75</v>
      </c>
      <c r="D69" s="2">
        <f>E12</f>
        <v>0.252</v>
      </c>
      <c r="E69" s="2">
        <f>D69</f>
        <v>0.252</v>
      </c>
      <c r="F69" s="2" t="s">
        <v>1841</v>
      </c>
    </row>
    <row r="70" spans="2:7" x14ac:dyDescent="0.25">
      <c r="B70" s="21" t="s">
        <v>61</v>
      </c>
      <c r="C70" s="21" t="s">
        <v>74</v>
      </c>
      <c r="D70" s="2">
        <f>E14</f>
        <v>4.0000000000000001E-3</v>
      </c>
      <c r="E70" s="2">
        <f t="shared" ref="E70:E72" si="5">D70</f>
        <v>4.0000000000000001E-3</v>
      </c>
      <c r="F70" s="2" t="s">
        <v>1842</v>
      </c>
    </row>
    <row r="71" spans="2:7" x14ac:dyDescent="0.25">
      <c r="B71" s="21" t="s">
        <v>1749</v>
      </c>
      <c r="C71" s="21" t="s">
        <v>490</v>
      </c>
      <c r="D71" s="2">
        <f>E10</f>
        <v>2.3E-2</v>
      </c>
      <c r="E71" s="2">
        <f t="shared" si="5"/>
        <v>2.3E-2</v>
      </c>
      <c r="F71" s="2" t="s">
        <v>1843</v>
      </c>
    </row>
    <row r="72" spans="2:7" x14ac:dyDescent="0.25">
      <c r="B72" s="21" t="s">
        <v>131</v>
      </c>
      <c r="C72" s="21" t="s">
        <v>1390</v>
      </c>
      <c r="D72" s="2">
        <f>E13</f>
        <v>4.0000000000000001E-3</v>
      </c>
      <c r="E72" s="2">
        <f t="shared" si="5"/>
        <v>4.0000000000000001E-3</v>
      </c>
      <c r="F72" s="2" t="s">
        <v>1918</v>
      </c>
    </row>
    <row r="73" spans="2:7" x14ac:dyDescent="0.25">
      <c r="B73" s="142" t="s">
        <v>1932</v>
      </c>
      <c r="D73" s="17">
        <f>SUM(D54:D72)</f>
        <v>1</v>
      </c>
      <c r="E73" s="18"/>
    </row>
    <row r="74" spans="2:7" x14ac:dyDescent="0.25"/>
    <row r="75" spans="2:7" x14ac:dyDescent="0.25"/>
    <row r="76" spans="2:7" x14ac:dyDescent="0.25">
      <c r="B76" s="9" t="s">
        <v>1934</v>
      </c>
    </row>
    <row r="77" spans="2:7" x14ac:dyDescent="0.25">
      <c r="B77" s="145" t="s">
        <v>0</v>
      </c>
      <c r="C77" s="145" t="s">
        <v>5</v>
      </c>
      <c r="D77" s="145" t="s">
        <v>1558</v>
      </c>
      <c r="E77" s="145" t="s">
        <v>1933</v>
      </c>
    </row>
    <row r="78" spans="2:7" x14ac:dyDescent="0.25">
      <c r="B78" s="21" t="s">
        <v>2</v>
      </c>
      <c r="C78" s="21" t="s">
        <v>497</v>
      </c>
      <c r="D78" s="21" t="s">
        <v>29</v>
      </c>
      <c r="E78" s="77">
        <v>0.86799999999999999</v>
      </c>
    </row>
    <row r="79" spans="2:7" x14ac:dyDescent="0.25">
      <c r="B79" s="21" t="s">
        <v>2</v>
      </c>
      <c r="C79" s="21" t="s">
        <v>497</v>
      </c>
      <c r="D79" s="21" t="s">
        <v>33</v>
      </c>
      <c r="E79" s="77">
        <v>4.0000000000000001E-3</v>
      </c>
    </row>
    <row r="80" spans="2:7" x14ac:dyDescent="0.25">
      <c r="B80" s="21" t="s">
        <v>2</v>
      </c>
      <c r="C80" s="21" t="s">
        <v>497</v>
      </c>
      <c r="D80" s="21" t="s">
        <v>36</v>
      </c>
      <c r="E80" s="77">
        <v>2.9000000000000001E-2</v>
      </c>
    </row>
    <row r="81" spans="2:5" x14ac:dyDescent="0.25">
      <c r="B81" s="21" t="s">
        <v>2</v>
      </c>
      <c r="C81" s="21" t="s">
        <v>497</v>
      </c>
      <c r="D81" s="21" t="s">
        <v>37</v>
      </c>
      <c r="E81" s="77">
        <v>3.0000000000000001E-3</v>
      </c>
    </row>
    <row r="82" spans="2:5" x14ac:dyDescent="0.25">
      <c r="B82" s="21" t="s">
        <v>2</v>
      </c>
      <c r="C82" s="21" t="s">
        <v>497</v>
      </c>
      <c r="D82" s="21" t="s">
        <v>41</v>
      </c>
      <c r="E82" s="77">
        <v>9.6000000000000002E-2</v>
      </c>
    </row>
    <row r="83" spans="2:5" x14ac:dyDescent="0.25">
      <c r="B83" s="29"/>
      <c r="C83" s="29"/>
      <c r="D83" s="28" t="s">
        <v>1560</v>
      </c>
      <c r="E83" s="206">
        <f>SUM(E78:E82)</f>
        <v>1</v>
      </c>
    </row>
    <row r="84" spans="2:5" x14ac:dyDescent="0.25">
      <c r="B84" s="21" t="s">
        <v>2</v>
      </c>
      <c r="C84" s="21" t="s">
        <v>42</v>
      </c>
      <c r="D84" s="21" t="s">
        <v>29</v>
      </c>
      <c r="E84" s="77">
        <v>0.94799999999999995</v>
      </c>
    </row>
    <row r="85" spans="2:5" x14ac:dyDescent="0.25">
      <c r="B85" s="21" t="s">
        <v>2</v>
      </c>
      <c r="C85" s="21" t="s">
        <v>42</v>
      </c>
      <c r="D85" s="21" t="s">
        <v>33</v>
      </c>
      <c r="E85" s="77">
        <v>5.0000000000000001E-3</v>
      </c>
    </row>
    <row r="86" spans="2:5" x14ac:dyDescent="0.25">
      <c r="B86" s="21" t="s">
        <v>2</v>
      </c>
      <c r="C86" s="21" t="s">
        <v>42</v>
      </c>
      <c r="D86" s="21" t="s">
        <v>36</v>
      </c>
      <c r="E86" s="77">
        <v>4.2000000000000003E-2</v>
      </c>
    </row>
    <row r="87" spans="2:5" x14ac:dyDescent="0.25">
      <c r="B87" s="21" t="s">
        <v>2</v>
      </c>
      <c r="C87" s="21" t="s">
        <v>42</v>
      </c>
      <c r="D87" s="21" t="s">
        <v>37</v>
      </c>
      <c r="E87" s="77">
        <v>5.0000000000000001E-3</v>
      </c>
    </row>
    <row r="88" spans="2:5" x14ac:dyDescent="0.25">
      <c r="B88" s="29"/>
      <c r="C88" s="29"/>
      <c r="D88" s="28" t="s">
        <v>1561</v>
      </c>
      <c r="E88" s="200">
        <f>SUM(E84:E87)</f>
        <v>1</v>
      </c>
    </row>
    <row r="89" spans="2:5" x14ac:dyDescent="0.25">
      <c r="B89" s="21" t="s">
        <v>2</v>
      </c>
      <c r="C89" s="21" t="s">
        <v>47</v>
      </c>
      <c r="D89" s="21" t="s">
        <v>29</v>
      </c>
      <c r="E89" s="77">
        <v>0.58799999999999997</v>
      </c>
    </row>
    <row r="90" spans="2:5" x14ac:dyDescent="0.25">
      <c r="B90" s="21" t="s">
        <v>2</v>
      </c>
      <c r="C90" s="21" t="s">
        <v>47</v>
      </c>
      <c r="D90" s="21" t="s">
        <v>36</v>
      </c>
      <c r="E90" s="77">
        <v>4.7E-2</v>
      </c>
    </row>
    <row r="91" spans="2:5" x14ac:dyDescent="0.25">
      <c r="B91" s="21" t="s">
        <v>2</v>
      </c>
      <c r="C91" s="21" t="s">
        <v>47</v>
      </c>
      <c r="D91" s="21" t="s">
        <v>48</v>
      </c>
      <c r="E91" s="207">
        <v>0.36</v>
      </c>
    </row>
    <row r="92" spans="2:5" x14ac:dyDescent="0.25">
      <c r="B92" s="21" t="s">
        <v>2</v>
      </c>
      <c r="C92" s="21" t="s">
        <v>47</v>
      </c>
      <c r="D92" s="21" t="s">
        <v>37</v>
      </c>
      <c r="E92" s="77">
        <v>5.0000000000000001E-3</v>
      </c>
    </row>
    <row r="93" spans="2:5" x14ac:dyDescent="0.25">
      <c r="B93" s="29"/>
      <c r="C93" s="29"/>
      <c r="D93" s="28" t="s">
        <v>1562</v>
      </c>
      <c r="E93" s="200">
        <f>SUM(E89:E92)</f>
        <v>1</v>
      </c>
    </row>
    <row r="94" spans="2:5" x14ac:dyDescent="0.25">
      <c r="B94" s="21" t="s">
        <v>2</v>
      </c>
      <c r="C94" s="21" t="s">
        <v>63</v>
      </c>
      <c r="D94" s="21" t="s">
        <v>68</v>
      </c>
      <c r="E94" s="57">
        <v>0.46</v>
      </c>
    </row>
    <row r="95" spans="2:5" x14ac:dyDescent="0.25">
      <c r="B95" s="21" t="s">
        <v>2</v>
      </c>
      <c r="C95" s="21" t="s">
        <v>63</v>
      </c>
      <c r="D95" s="21" t="s">
        <v>64</v>
      </c>
      <c r="E95" s="57">
        <v>0.54</v>
      </c>
    </row>
    <row r="96" spans="2:5" x14ac:dyDescent="0.25">
      <c r="B96" s="29"/>
      <c r="C96" s="29"/>
      <c r="D96" s="28" t="s">
        <v>1563</v>
      </c>
      <c r="E96" s="208">
        <f>SUM(E94:E95)</f>
        <v>1</v>
      </c>
    </row>
    <row r="97" spans="2:5" x14ac:dyDescent="0.25">
      <c r="B97" s="21" t="s">
        <v>2</v>
      </c>
      <c r="C97" s="21" t="s">
        <v>62</v>
      </c>
      <c r="D97" s="21" t="s">
        <v>75</v>
      </c>
      <c r="E97" s="57">
        <v>1</v>
      </c>
    </row>
    <row r="98" spans="2:5" x14ac:dyDescent="0.25">
      <c r="B98" s="21" t="s">
        <v>2</v>
      </c>
      <c r="C98" s="21" t="s">
        <v>61</v>
      </c>
      <c r="D98" s="21" t="s">
        <v>74</v>
      </c>
      <c r="E98" s="57">
        <v>1</v>
      </c>
    </row>
    <row r="99" spans="2:5" s="13" customFormat="1" x14ac:dyDescent="0.25">
      <c r="B99" s="142" t="s">
        <v>1932</v>
      </c>
    </row>
    <row r="100" spans="2:5" s="13" customFormat="1" x14ac:dyDescent="0.25"/>
    <row r="101" spans="2:5" x14ac:dyDescent="0.25"/>
    <row r="102" spans="2:5" x14ac:dyDescent="0.25"/>
    <row r="103" spans="2:5" x14ac:dyDescent="0.25"/>
    <row r="104" spans="2:5" x14ac:dyDescent="0.25"/>
    <row r="105" spans="2:5" hidden="1" x14ac:dyDescent="0.25"/>
    <row r="106" spans="2:5" hidden="1" x14ac:dyDescent="0.25"/>
    <row r="107" spans="2:5" hidden="1" x14ac:dyDescent="0.25"/>
    <row r="108" spans="2:5" hidden="1" x14ac:dyDescent="0.25"/>
    <row r="109" spans="2:5" hidden="1" x14ac:dyDescent="0.25"/>
    <row r="110" spans="2:5" hidden="1" x14ac:dyDescent="0.25"/>
    <row r="111" spans="2:5" hidden="1" x14ac:dyDescent="0.25"/>
    <row r="112" spans="2: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s="13" customFormat="1" hidden="1" x14ac:dyDescent="0.25"/>
    <row r="127" s="13" customFormat="1" hidden="1" x14ac:dyDescent="0.25"/>
  </sheetData>
  <mergeCells count="7">
    <mergeCell ref="B26:B27"/>
    <mergeCell ref="B41:B42"/>
    <mergeCell ref="B43:B44"/>
    <mergeCell ref="B34:B35"/>
    <mergeCell ref="B38:B40"/>
    <mergeCell ref="B29:B30"/>
    <mergeCell ref="B32:B33"/>
  </mergeCell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'Thermal Efficiency'!$E$20:$E$40</xm:f>
          </x14:formula1>
          <xm:sqref>F54:F72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K96"/>
  <sheetViews>
    <sheetView workbookViewId="0"/>
  </sheetViews>
  <sheetFormatPr defaultColWidth="0" defaultRowHeight="15.75" zeroHeight="1" x14ac:dyDescent="0.25"/>
  <cols>
    <col min="1" max="1" width="9.140625" style="135" customWidth="1"/>
    <col min="2" max="2" width="38.7109375" style="135" customWidth="1"/>
    <col min="3" max="3" width="44.140625" style="135" bestFit="1" customWidth="1"/>
    <col min="4" max="4" width="41.28515625" style="135" bestFit="1" customWidth="1"/>
    <col min="5" max="5" width="38.42578125" style="135" bestFit="1" customWidth="1"/>
    <col min="6" max="6" width="23.7109375" style="135" bestFit="1" customWidth="1"/>
    <col min="7" max="7" width="15.85546875" style="135" bestFit="1" customWidth="1"/>
    <col min="8" max="8" width="20.42578125" style="135" bestFit="1" customWidth="1"/>
    <col min="9" max="9" width="19.7109375" style="135" bestFit="1" customWidth="1"/>
    <col min="10" max="10" width="24.7109375" style="135" bestFit="1" customWidth="1"/>
    <col min="11" max="11" width="7.28515625" style="135" customWidth="1"/>
    <col min="12" max="12" width="8" style="135" bestFit="1" customWidth="1"/>
    <col min="13" max="13" width="14.5703125" style="135" bestFit="1" customWidth="1"/>
    <col min="14" max="14" width="26.5703125" style="135" bestFit="1" customWidth="1"/>
    <col min="15" max="15" width="17.42578125" style="135" bestFit="1" customWidth="1"/>
    <col min="16" max="17" width="9.140625" style="135" customWidth="1"/>
    <col min="18" max="18" width="25.5703125" style="135" hidden="1" customWidth="1"/>
    <col min="19" max="19" width="24.5703125" style="135" hidden="1" customWidth="1"/>
    <col min="20" max="20" width="28.5703125" style="135" hidden="1" customWidth="1"/>
    <col min="21" max="21" width="25.140625" style="135" hidden="1" customWidth="1"/>
    <col min="22" max="22" width="25.28515625" style="135" hidden="1" customWidth="1"/>
    <col min="23" max="23" width="10.85546875" style="135" hidden="1" customWidth="1"/>
    <col min="24" max="24" width="17.7109375" style="135" hidden="1" customWidth="1"/>
    <col min="25" max="25" width="32.140625" style="135" hidden="1" customWidth="1"/>
    <col min="26" max="26" width="14.5703125" style="135" hidden="1" customWidth="1"/>
    <col min="27" max="27" width="19.42578125" style="135" hidden="1" customWidth="1"/>
    <col min="28" max="28" width="9.28515625" style="135" hidden="1" customWidth="1"/>
    <col min="29" max="29" width="22" style="135" hidden="1" customWidth="1"/>
    <col min="30" max="30" width="13.140625" style="135" hidden="1" customWidth="1"/>
    <col min="31" max="31" width="10.85546875" style="135" hidden="1" customWidth="1"/>
    <col min="32" max="32" width="12.5703125" style="135" hidden="1" customWidth="1"/>
    <col min="33" max="34" width="9.28515625" style="135" hidden="1" customWidth="1"/>
    <col min="35" max="16384" width="9.140625" style="135" hidden="1"/>
  </cols>
  <sheetData>
    <row r="1" spans="1:16" x14ac:dyDescent="0.25">
      <c r="A1" s="5" t="s">
        <v>1926</v>
      </c>
    </row>
    <row r="2" spans="1:16" x14ac:dyDescent="0.25">
      <c r="A2" s="143" t="s">
        <v>1954</v>
      </c>
    </row>
    <row r="3" spans="1:16" x14ac:dyDescent="0.25">
      <c r="A3" s="142" t="s">
        <v>2286</v>
      </c>
    </row>
    <row r="4" spans="1:16" x14ac:dyDescent="0.25"/>
    <row r="5" spans="1:16" x14ac:dyDescent="0.25"/>
    <row r="6" spans="1:16" ht="16.5" thickBot="1" x14ac:dyDescent="0.3">
      <c r="B6" s="9" t="s">
        <v>1927</v>
      </c>
      <c r="E6" s="144" t="s">
        <v>2285</v>
      </c>
      <c r="H6" s="62" t="s">
        <v>1601</v>
      </c>
      <c r="I6" s="62"/>
      <c r="J6" s="62"/>
      <c r="K6" s="62"/>
      <c r="L6" s="62"/>
      <c r="M6" s="62"/>
      <c r="N6" s="62"/>
      <c r="O6" s="62"/>
      <c r="P6" s="62"/>
    </row>
    <row r="7" spans="1:16" ht="18.75" x14ac:dyDescent="0.25">
      <c r="B7" s="145" t="s">
        <v>1557</v>
      </c>
      <c r="C7" s="145" t="s">
        <v>2215</v>
      </c>
      <c r="D7" s="145" t="s">
        <v>2216</v>
      </c>
      <c r="E7" s="145" t="s">
        <v>2217</v>
      </c>
      <c r="F7" s="64"/>
      <c r="G7" s="64"/>
      <c r="H7" s="63" t="s">
        <v>1602</v>
      </c>
      <c r="I7" s="135" t="s">
        <v>1603</v>
      </c>
    </row>
    <row r="8" spans="1:16" x14ac:dyDescent="0.25">
      <c r="B8" s="21" t="s">
        <v>1594</v>
      </c>
      <c r="C8" s="1">
        <v>0.32662000000000002</v>
      </c>
      <c r="D8" s="96">
        <v>0.2915461588121368</v>
      </c>
      <c r="E8" s="57">
        <f>SUM(E9:E10)</f>
        <v>0.26700000000000002</v>
      </c>
      <c r="F8" s="53"/>
      <c r="G8" s="53"/>
      <c r="H8" s="63" t="s">
        <v>1602</v>
      </c>
      <c r="I8" s="135" t="s">
        <v>1688</v>
      </c>
    </row>
    <row r="9" spans="1:16" x14ac:dyDescent="0.25">
      <c r="B9" s="213" t="s">
        <v>421</v>
      </c>
      <c r="C9" s="256" t="s">
        <v>128</v>
      </c>
      <c r="D9" s="256" t="s">
        <v>128</v>
      </c>
      <c r="E9" s="1">
        <v>0.14699999999999999</v>
      </c>
      <c r="F9" s="53"/>
      <c r="G9" s="53"/>
      <c r="H9" s="63" t="s">
        <v>1602</v>
      </c>
      <c r="I9" s="135" t="s">
        <v>2214</v>
      </c>
    </row>
    <row r="10" spans="1:16" x14ac:dyDescent="0.25">
      <c r="B10" s="213" t="s">
        <v>422</v>
      </c>
      <c r="C10" s="256" t="s">
        <v>128</v>
      </c>
      <c r="D10" s="256" t="s">
        <v>128</v>
      </c>
      <c r="E10" s="1">
        <v>0.12</v>
      </c>
      <c r="F10" s="53"/>
      <c r="G10" s="53"/>
      <c r="H10" s="63"/>
      <c r="I10" s="13"/>
      <c r="J10" s="64"/>
      <c r="K10" s="64"/>
    </row>
    <row r="11" spans="1:16" x14ac:dyDescent="0.25">
      <c r="B11" s="21" t="s">
        <v>424</v>
      </c>
      <c r="C11" s="1">
        <v>0.27129000000000003</v>
      </c>
      <c r="D11" s="209">
        <v>0.34649825903119158</v>
      </c>
      <c r="E11" s="1">
        <v>0.28899999999999998</v>
      </c>
      <c r="F11" s="53"/>
      <c r="G11" s="53"/>
      <c r="H11" s="63"/>
      <c r="I11" s="13"/>
      <c r="J11" s="13"/>
      <c r="K11" s="54"/>
    </row>
    <row r="12" spans="1:16" x14ac:dyDescent="0.25">
      <c r="B12" s="21" t="s">
        <v>63</v>
      </c>
      <c r="C12" s="256" t="s">
        <v>128</v>
      </c>
      <c r="D12" s="256" t="s">
        <v>128</v>
      </c>
      <c r="E12" s="214">
        <v>3.0000000000000001E-3</v>
      </c>
      <c r="F12" s="53"/>
      <c r="G12" s="53"/>
      <c r="H12" s="63"/>
      <c r="I12" s="13"/>
      <c r="J12" s="13"/>
      <c r="K12" s="54"/>
    </row>
    <row r="13" spans="1:16" x14ac:dyDescent="0.25">
      <c r="B13" s="21" t="s">
        <v>425</v>
      </c>
      <c r="C13" s="1">
        <v>0.30245600000000006</v>
      </c>
      <c r="D13" s="209">
        <v>0.26796056729437179</v>
      </c>
      <c r="E13" s="1">
        <f>0.311+0.024</f>
        <v>0.33500000000000002</v>
      </c>
      <c r="F13" s="53"/>
      <c r="G13" s="53"/>
      <c r="H13" s="63"/>
      <c r="I13" s="13"/>
      <c r="J13" s="13"/>
      <c r="K13" s="54"/>
    </row>
    <row r="14" spans="1:16" x14ac:dyDescent="0.25">
      <c r="B14" s="21" t="s">
        <v>131</v>
      </c>
      <c r="C14" s="79">
        <v>7.6600000000000001E-2</v>
      </c>
      <c r="D14" s="209">
        <v>4.2026893864208499E-2</v>
      </c>
      <c r="E14" s="2">
        <v>0.106</v>
      </c>
      <c r="F14" s="53"/>
      <c r="G14" s="53"/>
      <c r="H14" s="63"/>
      <c r="I14" s="13"/>
      <c r="J14" s="13"/>
      <c r="K14" s="54"/>
    </row>
    <row r="15" spans="1:16" x14ac:dyDescent="0.25">
      <c r="B15" s="21" t="s">
        <v>61</v>
      </c>
      <c r="C15" s="79">
        <v>3.5700000000000003E-3</v>
      </c>
      <c r="D15" s="209">
        <v>5.5681084570690766E-3</v>
      </c>
      <c r="E15" s="1">
        <v>0</v>
      </c>
      <c r="F15" s="53"/>
      <c r="G15" s="53"/>
      <c r="I15" s="13"/>
      <c r="J15" s="13"/>
      <c r="K15" s="54"/>
    </row>
    <row r="16" spans="1:16" x14ac:dyDescent="0.25">
      <c r="B16" s="21" t="s">
        <v>1591</v>
      </c>
      <c r="C16" s="79">
        <v>1.7933999999999999E-2</v>
      </c>
      <c r="D16" s="209">
        <v>4.6400012541022273E-2</v>
      </c>
      <c r="E16" s="1">
        <v>0</v>
      </c>
      <c r="F16" s="53"/>
      <c r="G16" s="53"/>
      <c r="I16" s="13"/>
      <c r="J16" s="13"/>
      <c r="K16" s="54"/>
    </row>
    <row r="17" spans="2:11" x14ac:dyDescent="0.25">
      <c r="B17" s="21" t="s">
        <v>1924</v>
      </c>
      <c r="C17" s="208">
        <f>SUM(C8:C16)</f>
        <v>0.99847000000000008</v>
      </c>
      <c r="D17" s="208">
        <f>SUM(D8:D16)</f>
        <v>1.0000000000000002</v>
      </c>
      <c r="E17" s="208">
        <f>SUM(E9:E16)</f>
        <v>1.0000000000000002</v>
      </c>
      <c r="F17" s="16"/>
      <c r="G17" s="16"/>
      <c r="I17" s="13"/>
      <c r="J17" s="13"/>
      <c r="K17" s="54"/>
    </row>
    <row r="18" spans="2:11" ht="18.75" x14ac:dyDescent="0.25">
      <c r="B18" s="84" t="s">
        <v>2289</v>
      </c>
      <c r="C18" s="210"/>
      <c r="D18" s="210"/>
      <c r="E18" s="210"/>
      <c r="F18" s="16"/>
      <c r="G18" s="16"/>
      <c r="I18" s="13"/>
      <c r="J18" s="13"/>
      <c r="K18" s="13"/>
    </row>
    <row r="19" spans="2:11" x14ac:dyDescent="0.25"/>
    <row r="20" spans="2:11" x14ac:dyDescent="0.25">
      <c r="B20" s="9" t="s">
        <v>1565</v>
      </c>
      <c r="D20" s="135" t="s">
        <v>1313</v>
      </c>
    </row>
    <row r="21" spans="2:11" x14ac:dyDescent="0.25">
      <c r="B21" s="145" t="s">
        <v>1557</v>
      </c>
      <c r="C21" s="145" t="s">
        <v>1558</v>
      </c>
      <c r="D21" s="215" t="s">
        <v>1760</v>
      </c>
      <c r="E21" s="215" t="s">
        <v>1844</v>
      </c>
      <c r="F21" s="145" t="s">
        <v>20</v>
      </c>
    </row>
    <row r="22" spans="2:11" x14ac:dyDescent="0.25">
      <c r="B22" s="21" t="s">
        <v>497</v>
      </c>
      <c r="C22" s="75" t="s">
        <v>492</v>
      </c>
      <c r="D22" s="2">
        <f>0.77*E9</f>
        <v>0.11319</v>
      </c>
      <c r="E22" s="1" t="s">
        <v>1845</v>
      </c>
      <c r="F22" s="75" t="s">
        <v>1691</v>
      </c>
    </row>
    <row r="23" spans="2:11" x14ac:dyDescent="0.25">
      <c r="B23" s="21" t="s">
        <v>497</v>
      </c>
      <c r="C23" s="75" t="s">
        <v>490</v>
      </c>
      <c r="D23" s="2">
        <f>(1-0.77)*E9</f>
        <v>3.3809999999999993E-2</v>
      </c>
      <c r="E23" s="1" t="s">
        <v>1893</v>
      </c>
      <c r="F23" s="75" t="s">
        <v>1691</v>
      </c>
    </row>
    <row r="24" spans="2:11" x14ac:dyDescent="0.25">
      <c r="B24" s="21" t="s">
        <v>422</v>
      </c>
      <c r="C24" s="75" t="s">
        <v>1566</v>
      </c>
      <c r="D24" s="2">
        <f>0.77*E10</f>
        <v>9.2399999999999996E-2</v>
      </c>
      <c r="E24" s="1" t="s">
        <v>1846</v>
      </c>
      <c r="F24" s="75" t="s">
        <v>1691</v>
      </c>
    </row>
    <row r="25" spans="2:11" x14ac:dyDescent="0.25">
      <c r="B25" s="21" t="s">
        <v>422</v>
      </c>
      <c r="C25" s="75" t="s">
        <v>490</v>
      </c>
      <c r="D25" s="2">
        <f>(1-0.77)*E10</f>
        <v>2.7599999999999996E-2</v>
      </c>
      <c r="E25" s="1" t="s">
        <v>1845</v>
      </c>
      <c r="F25" s="75" t="s">
        <v>1691</v>
      </c>
    </row>
    <row r="26" spans="2:11" x14ac:dyDescent="0.25">
      <c r="B26" s="21" t="s">
        <v>301</v>
      </c>
      <c r="C26" s="75" t="s">
        <v>492</v>
      </c>
      <c r="D26" s="2">
        <f>0.38*E11</f>
        <v>0.10981999999999999</v>
      </c>
      <c r="E26" s="1" t="s">
        <v>1847</v>
      </c>
      <c r="F26" s="75" t="s">
        <v>1691</v>
      </c>
    </row>
    <row r="27" spans="2:11" x14ac:dyDescent="0.25">
      <c r="B27" s="21" t="s">
        <v>301</v>
      </c>
      <c r="C27" s="75" t="s">
        <v>490</v>
      </c>
      <c r="D27" s="2">
        <f>E11*(1-0.38)</f>
        <v>0.17917999999999998</v>
      </c>
      <c r="E27" s="1" t="s">
        <v>1848</v>
      </c>
      <c r="F27" s="75" t="s">
        <v>1691</v>
      </c>
    </row>
    <row r="28" spans="2:11" x14ac:dyDescent="0.25">
      <c r="B28" s="21" t="s">
        <v>63</v>
      </c>
      <c r="C28" s="75" t="s">
        <v>1567</v>
      </c>
      <c r="D28" s="2">
        <f>E12</f>
        <v>3.0000000000000001E-3</v>
      </c>
      <c r="E28" s="2" t="s">
        <v>1849</v>
      </c>
      <c r="F28" s="75" t="s">
        <v>1851</v>
      </c>
    </row>
    <row r="29" spans="2:11" x14ac:dyDescent="0.25">
      <c r="B29" s="21" t="s">
        <v>425</v>
      </c>
      <c r="C29" s="75" t="s">
        <v>1567</v>
      </c>
      <c r="D29" s="2">
        <f>E13</f>
        <v>0.33500000000000002</v>
      </c>
      <c r="E29" s="1" t="s">
        <v>1850</v>
      </c>
      <c r="F29" s="75" t="s">
        <v>1851</v>
      </c>
      <c r="H29" s="143"/>
      <c r="I29" s="143"/>
      <c r="J29" s="143"/>
    </row>
    <row r="30" spans="2:11" x14ac:dyDescent="0.25">
      <c r="B30" s="21" t="s">
        <v>131</v>
      </c>
      <c r="C30" s="75" t="s">
        <v>1567</v>
      </c>
      <c r="D30" s="2">
        <f>E14</f>
        <v>0.106</v>
      </c>
      <c r="E30" s="256" t="s">
        <v>128</v>
      </c>
      <c r="F30" s="75" t="s">
        <v>1851</v>
      </c>
      <c r="G30" s="143"/>
    </row>
    <row r="31" spans="2:11" x14ac:dyDescent="0.25">
      <c r="B31" s="21" t="s">
        <v>1924</v>
      </c>
      <c r="C31" s="21"/>
      <c r="D31" s="206">
        <f>SUM(D21:D30)</f>
        <v>0.99999999999999989</v>
      </c>
      <c r="E31" s="216"/>
      <c r="F31" s="21"/>
    </row>
    <row r="32" spans="2:11" x14ac:dyDescent="0.25"/>
    <row r="33" spans="2:5" x14ac:dyDescent="0.25"/>
    <row r="34" spans="2:5" x14ac:dyDescent="0.25"/>
    <row r="35" spans="2:5" x14ac:dyDescent="0.25">
      <c r="B35" s="9" t="s">
        <v>1955</v>
      </c>
    </row>
    <row r="36" spans="2:5" ht="18.75" x14ac:dyDescent="0.25">
      <c r="B36" s="145" t="s">
        <v>1682</v>
      </c>
      <c r="C36" s="145" t="s">
        <v>2169</v>
      </c>
      <c r="D36" s="145" t="s">
        <v>2170</v>
      </c>
      <c r="E36" s="145" t="s">
        <v>2171</v>
      </c>
    </row>
    <row r="37" spans="2:5" x14ac:dyDescent="0.25">
      <c r="B37" s="21">
        <v>1990</v>
      </c>
      <c r="C37" s="211">
        <v>1135185000</v>
      </c>
      <c r="D37" s="1">
        <f t="shared" ref="D37:D47" si="0">1-E37</f>
        <v>0.26</v>
      </c>
      <c r="E37" s="1">
        <v>0.74</v>
      </c>
    </row>
    <row r="38" spans="2:5" x14ac:dyDescent="0.25">
      <c r="B38" s="21">
        <v>2000</v>
      </c>
      <c r="C38" s="211">
        <v>1262645000</v>
      </c>
      <c r="D38" s="1">
        <f t="shared" si="0"/>
        <v>0.36</v>
      </c>
      <c r="E38" s="1">
        <v>0.64</v>
      </c>
    </row>
    <row r="39" spans="2:5" x14ac:dyDescent="0.25">
      <c r="B39" s="21">
        <v>2006</v>
      </c>
      <c r="C39" s="211">
        <v>1311020000</v>
      </c>
      <c r="D39" s="1">
        <f t="shared" si="0"/>
        <v>0.43999999999999995</v>
      </c>
      <c r="E39" s="1">
        <v>0.56000000000000005</v>
      </c>
    </row>
    <row r="40" spans="2:5" x14ac:dyDescent="0.25">
      <c r="B40" s="21">
        <f t="shared" ref="B40:B47" si="1">B39+1</f>
        <v>2007</v>
      </c>
      <c r="C40" s="211">
        <v>1317885000</v>
      </c>
      <c r="D40" s="1">
        <f t="shared" si="0"/>
        <v>0.44999999999999996</v>
      </c>
      <c r="E40" s="1">
        <v>0.55000000000000004</v>
      </c>
    </row>
    <row r="41" spans="2:5" x14ac:dyDescent="0.25">
      <c r="B41" s="21">
        <f t="shared" si="1"/>
        <v>2008</v>
      </c>
      <c r="C41" s="211">
        <v>1324655000</v>
      </c>
      <c r="D41" s="1">
        <f t="shared" si="0"/>
        <v>0.47</v>
      </c>
      <c r="E41" s="1">
        <v>0.53</v>
      </c>
    </row>
    <row r="42" spans="2:5" x14ac:dyDescent="0.25">
      <c r="B42" s="21">
        <f t="shared" si="1"/>
        <v>2009</v>
      </c>
      <c r="C42" s="211">
        <v>1331260000</v>
      </c>
      <c r="D42" s="1">
        <f t="shared" si="0"/>
        <v>0.48</v>
      </c>
      <c r="E42" s="1">
        <v>0.52</v>
      </c>
    </row>
    <row r="43" spans="2:5" x14ac:dyDescent="0.25">
      <c r="B43" s="21">
        <f t="shared" si="1"/>
        <v>2010</v>
      </c>
      <c r="C43" s="211">
        <v>1337705000</v>
      </c>
      <c r="D43" s="1">
        <f t="shared" si="0"/>
        <v>0.49</v>
      </c>
      <c r="E43" s="1">
        <v>0.51</v>
      </c>
    </row>
    <row r="44" spans="2:5" x14ac:dyDescent="0.25">
      <c r="B44" s="21">
        <f t="shared" si="1"/>
        <v>2011</v>
      </c>
      <c r="C44" s="211">
        <v>1344130000</v>
      </c>
      <c r="D44" s="1">
        <f t="shared" si="0"/>
        <v>0.51</v>
      </c>
      <c r="E44" s="1">
        <v>0.49</v>
      </c>
    </row>
    <row r="45" spans="2:5" x14ac:dyDescent="0.25">
      <c r="B45" s="21">
        <f t="shared" si="1"/>
        <v>2012</v>
      </c>
      <c r="C45" s="211">
        <v>1350695000</v>
      </c>
      <c r="D45" s="1">
        <f t="shared" si="0"/>
        <v>0.52</v>
      </c>
      <c r="E45" s="1">
        <v>0.48</v>
      </c>
    </row>
    <row r="46" spans="2:5" x14ac:dyDescent="0.25">
      <c r="B46" s="21">
        <f>B45+1</f>
        <v>2013</v>
      </c>
      <c r="C46" s="211">
        <v>1357380000</v>
      </c>
      <c r="D46" s="1">
        <f t="shared" si="0"/>
        <v>0.53</v>
      </c>
      <c r="E46" s="1">
        <v>0.47</v>
      </c>
    </row>
    <row r="47" spans="2:5" x14ac:dyDescent="0.25">
      <c r="B47" s="21">
        <f t="shared" si="1"/>
        <v>2014</v>
      </c>
      <c r="C47" s="211">
        <v>1364270000</v>
      </c>
      <c r="D47" s="1">
        <f t="shared" si="0"/>
        <v>0.54</v>
      </c>
      <c r="E47" s="1">
        <v>0.46</v>
      </c>
    </row>
    <row r="48" spans="2:5" ht="18.75" x14ac:dyDescent="0.25">
      <c r="B48" s="84" t="s">
        <v>2181</v>
      </c>
    </row>
    <row r="49" spans="2:19" x14ac:dyDescent="0.25">
      <c r="B49" s="142"/>
    </row>
    <row r="50" spans="2:19" ht="18.75" x14ac:dyDescent="0.25">
      <c r="B50" s="145" t="s">
        <v>1956</v>
      </c>
      <c r="C50" s="145" t="s">
        <v>2172</v>
      </c>
      <c r="D50" s="145" t="s">
        <v>1957</v>
      </c>
    </row>
    <row r="51" spans="2:19" x14ac:dyDescent="0.25">
      <c r="B51" s="75" t="s">
        <v>1958</v>
      </c>
      <c r="C51" s="220">
        <f>(C47*D47)/3.05/1000000</f>
        <v>241.54288524590166</v>
      </c>
      <c r="D51" s="75" t="s">
        <v>1685</v>
      </c>
    </row>
    <row r="52" spans="2:19" x14ac:dyDescent="0.25">
      <c r="B52" s="75" t="s">
        <v>1959</v>
      </c>
      <c r="C52" s="220">
        <f>(C47*E47)/3.4/1000000</f>
        <v>184.57770588235294</v>
      </c>
      <c r="D52" s="75" t="s">
        <v>1685</v>
      </c>
    </row>
    <row r="53" spans="2:19" ht="18.75" x14ac:dyDescent="0.25">
      <c r="B53" s="142" t="s">
        <v>2173</v>
      </c>
    </row>
    <row r="54" spans="2:19" x14ac:dyDescent="0.25">
      <c r="S54" s="13"/>
    </row>
    <row r="55" spans="2:19" x14ac:dyDescent="0.25">
      <c r="E55" s="217"/>
    </row>
    <row r="56" spans="2:19" x14ac:dyDescent="0.25">
      <c r="B56" s="9" t="s">
        <v>1960</v>
      </c>
    </row>
    <row r="57" spans="2:19" x14ac:dyDescent="0.25">
      <c r="B57" s="145" t="s">
        <v>1703</v>
      </c>
      <c r="C57" s="145" t="s">
        <v>1704</v>
      </c>
      <c r="D57" s="145" t="s">
        <v>1705</v>
      </c>
    </row>
    <row r="58" spans="2:19" x14ac:dyDescent="0.25">
      <c r="B58" s="21" t="s">
        <v>1697</v>
      </c>
      <c r="C58" s="220">
        <v>110</v>
      </c>
      <c r="D58" s="57">
        <v>0.5</v>
      </c>
    </row>
    <row r="59" spans="2:19" x14ac:dyDescent="0.25">
      <c r="B59" s="21" t="s">
        <v>1702</v>
      </c>
      <c r="C59" s="124">
        <v>9</v>
      </c>
      <c r="D59" s="57">
        <v>0.04</v>
      </c>
    </row>
    <row r="60" spans="2:19" x14ac:dyDescent="0.25">
      <c r="B60" s="21" t="s">
        <v>1698</v>
      </c>
      <c r="C60" s="149">
        <v>18</v>
      </c>
      <c r="D60" s="57">
        <v>0.08</v>
      </c>
    </row>
    <row r="61" spans="2:19" x14ac:dyDescent="0.25">
      <c r="B61" s="21" t="s">
        <v>1701</v>
      </c>
      <c r="C61" s="124">
        <v>4</v>
      </c>
      <c r="D61" s="57">
        <v>0.02</v>
      </c>
    </row>
    <row r="62" spans="2:19" x14ac:dyDescent="0.25">
      <c r="B62" s="21" t="s">
        <v>1693</v>
      </c>
      <c r="C62" s="124">
        <v>2</v>
      </c>
      <c r="D62" s="57">
        <v>0.01</v>
      </c>
    </row>
    <row r="63" spans="2:19" x14ac:dyDescent="0.25">
      <c r="B63" s="21" t="s">
        <v>1699</v>
      </c>
      <c r="C63" s="124">
        <v>5</v>
      </c>
      <c r="D63" s="57">
        <v>0.02</v>
      </c>
    </row>
    <row r="64" spans="2:19" x14ac:dyDescent="0.25">
      <c r="B64" s="21" t="s">
        <v>1694</v>
      </c>
      <c r="C64" s="124">
        <v>5</v>
      </c>
      <c r="D64" s="57">
        <v>0.02</v>
      </c>
    </row>
    <row r="65" spans="2:6" x14ac:dyDescent="0.25">
      <c r="B65" s="21" t="s">
        <v>1700</v>
      </c>
      <c r="C65" s="219">
        <v>0</v>
      </c>
      <c r="D65" s="57">
        <v>0</v>
      </c>
    </row>
    <row r="66" spans="2:6" x14ac:dyDescent="0.25">
      <c r="B66" s="21" t="s">
        <v>301</v>
      </c>
      <c r="C66" s="149">
        <v>35</v>
      </c>
      <c r="D66" s="57">
        <v>0.16</v>
      </c>
    </row>
    <row r="67" spans="2:6" x14ac:dyDescent="0.25">
      <c r="B67" s="21" t="s">
        <v>62</v>
      </c>
      <c r="C67" s="149">
        <v>30</v>
      </c>
      <c r="D67" s="57">
        <v>0.14000000000000001</v>
      </c>
    </row>
    <row r="68" spans="2:6" x14ac:dyDescent="0.25">
      <c r="B68" s="21" t="s">
        <v>1695</v>
      </c>
      <c r="C68" s="219">
        <v>0</v>
      </c>
      <c r="D68" s="57">
        <v>0</v>
      </c>
    </row>
    <row r="69" spans="2:6" x14ac:dyDescent="0.25">
      <c r="B69" s="21" t="s">
        <v>1696</v>
      </c>
      <c r="C69" s="221">
        <f>SUM(C58:C68)</f>
        <v>218</v>
      </c>
      <c r="D69" s="208">
        <v>1</v>
      </c>
    </row>
    <row r="70" spans="2:6" x14ac:dyDescent="0.25">
      <c r="B70" s="142" t="s">
        <v>2174</v>
      </c>
    </row>
    <row r="71" spans="2:6" x14ac:dyDescent="0.25"/>
    <row r="72" spans="2:6" x14ac:dyDescent="0.25"/>
    <row r="73" spans="2:6" x14ac:dyDescent="0.25">
      <c r="B73" s="9" t="s">
        <v>1712</v>
      </c>
    </row>
    <row r="74" spans="2:6" x14ac:dyDescent="0.25">
      <c r="B74" s="145" t="s">
        <v>1713</v>
      </c>
      <c r="C74" s="145" t="s">
        <v>1709</v>
      </c>
      <c r="D74" s="145" t="s">
        <v>1710</v>
      </c>
      <c r="E74" s="145" t="s">
        <v>1711</v>
      </c>
    </row>
    <row r="75" spans="2:6" x14ac:dyDescent="0.25">
      <c r="B75" s="21" t="s">
        <v>1706</v>
      </c>
      <c r="C75" s="149">
        <v>18.899999999999999</v>
      </c>
      <c r="D75" s="124">
        <v>5.4</v>
      </c>
      <c r="E75" s="149">
        <v>15.6</v>
      </c>
      <c r="F75" s="212"/>
    </row>
    <row r="76" spans="2:6" x14ac:dyDescent="0.25">
      <c r="B76" s="21" t="s">
        <v>1707</v>
      </c>
      <c r="C76" s="149">
        <v>55</v>
      </c>
      <c r="D76" s="149">
        <v>74.3</v>
      </c>
      <c r="E76" s="149">
        <v>19.899999999999999</v>
      </c>
      <c r="F76" s="212"/>
    </row>
    <row r="77" spans="2:6" x14ac:dyDescent="0.25">
      <c r="B77" s="21" t="s">
        <v>301</v>
      </c>
      <c r="C77" s="218">
        <v>0.2</v>
      </c>
      <c r="D77" s="149">
        <v>12.6</v>
      </c>
      <c r="E77" s="149">
        <v>50.6</v>
      </c>
      <c r="F77" s="212"/>
    </row>
    <row r="78" spans="2:6" x14ac:dyDescent="0.25">
      <c r="B78" s="21" t="s">
        <v>62</v>
      </c>
      <c r="C78" s="149">
        <v>58.1</v>
      </c>
      <c r="D78" s="149">
        <v>23.1</v>
      </c>
      <c r="E78" s="149">
        <v>16.3</v>
      </c>
      <c r="F78" s="212"/>
    </row>
    <row r="79" spans="2:6" x14ac:dyDescent="0.25">
      <c r="B79" s="21" t="s">
        <v>61</v>
      </c>
      <c r="C79" s="218">
        <v>0.2</v>
      </c>
      <c r="D79" s="124">
        <v>3</v>
      </c>
      <c r="E79" s="219">
        <v>0</v>
      </c>
      <c r="F79" s="212"/>
    </row>
    <row r="80" spans="2:6" x14ac:dyDescent="0.25">
      <c r="B80" s="21" t="s">
        <v>1708</v>
      </c>
      <c r="C80" s="219">
        <v>0</v>
      </c>
      <c r="D80" s="149">
        <v>10.9</v>
      </c>
      <c r="E80" s="219">
        <v>0</v>
      </c>
      <c r="F80" s="212"/>
    </row>
    <row r="81" spans="2:37" x14ac:dyDescent="0.25">
      <c r="B81" s="21" t="s">
        <v>1600</v>
      </c>
      <c r="C81" s="219">
        <v>0</v>
      </c>
      <c r="D81" s="218">
        <v>0.8</v>
      </c>
      <c r="E81" s="124">
        <v>8.5</v>
      </c>
      <c r="F81" s="212"/>
    </row>
    <row r="82" spans="2:37" x14ac:dyDescent="0.25">
      <c r="B82" s="142" t="s">
        <v>2174</v>
      </c>
      <c r="F82" s="212"/>
    </row>
    <row r="83" spans="2:37" x14ac:dyDescent="0.25"/>
    <row r="84" spans="2:37" x14ac:dyDescent="0.25">
      <c r="AF84" s="74"/>
      <c r="AI84" s="74"/>
      <c r="AK84" s="74"/>
    </row>
    <row r="85" spans="2:37" x14ac:dyDescent="0.25">
      <c r="AG85" s="74"/>
      <c r="AI85" s="74"/>
      <c r="AK85" s="74"/>
    </row>
    <row r="86" spans="2:37" x14ac:dyDescent="0.25">
      <c r="AG86" s="74"/>
      <c r="AI86" s="74"/>
      <c r="AK86" s="74"/>
    </row>
    <row r="87" spans="2:37" hidden="1" x14ac:dyDescent="0.25">
      <c r="AG87" s="74"/>
      <c r="AI87" s="74"/>
      <c r="AK87" s="74"/>
    </row>
    <row r="88" spans="2:37" hidden="1" x14ac:dyDescent="0.25">
      <c r="AG88" s="74"/>
      <c r="AI88" s="74"/>
      <c r="AK88" s="74"/>
    </row>
    <row r="89" spans="2:37" hidden="1" x14ac:dyDescent="0.25">
      <c r="AF89" s="74"/>
      <c r="AH89" s="74"/>
      <c r="AJ89" s="74"/>
    </row>
    <row r="90" spans="2:37" hidden="1" x14ac:dyDescent="0.25">
      <c r="AG90" s="74"/>
      <c r="AI90" s="74"/>
      <c r="AK90" s="74"/>
    </row>
    <row r="91" spans="2:37" hidden="1" x14ac:dyDescent="0.25">
      <c r="AG91" s="74"/>
      <c r="AI91" s="74"/>
    </row>
    <row r="92" spans="2:37" hidden="1" x14ac:dyDescent="0.25">
      <c r="AH92" s="74"/>
    </row>
    <row r="93" spans="2:37" hidden="1" x14ac:dyDescent="0.25">
      <c r="AG93" s="74"/>
    </row>
    <row r="94" spans="2:37" hidden="1" x14ac:dyDescent="0.25">
      <c r="AF94" s="74"/>
      <c r="AH94" s="74"/>
      <c r="AJ94" s="74"/>
    </row>
    <row r="95" spans="2:37" x14ac:dyDescent="0.25"/>
    <row r="96" spans="2:37" x14ac:dyDescent="0.25"/>
  </sheetData>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'Thermal Efficiency'!$E$20:$E$28</xm:f>
          </x14:formula1>
          <xm:sqref>E22:E29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M74"/>
  <sheetViews>
    <sheetView workbookViewId="0"/>
  </sheetViews>
  <sheetFormatPr defaultColWidth="0" defaultRowHeight="15.75" zeroHeight="1" x14ac:dyDescent="0.25"/>
  <cols>
    <col min="1" max="1" width="9.140625" style="6" customWidth="1"/>
    <col min="2" max="2" width="49.5703125" style="6" bestFit="1" customWidth="1"/>
    <col min="3" max="3" width="41.85546875" style="6" bestFit="1" customWidth="1"/>
    <col min="4" max="4" width="43.140625" style="6" bestFit="1" customWidth="1"/>
    <col min="5" max="5" width="33.42578125" style="6" bestFit="1" customWidth="1"/>
    <col min="6" max="6" width="107.5703125" style="6" customWidth="1"/>
    <col min="7" max="7" width="67.28515625" style="6" bestFit="1" customWidth="1"/>
    <col min="8" max="8" width="11.5703125" style="6" bestFit="1" customWidth="1"/>
    <col min="9" max="9" width="10.7109375" style="6" bestFit="1" customWidth="1"/>
    <col min="10" max="10" width="16.5703125" style="6" customWidth="1"/>
    <col min="11" max="11" width="11.140625" style="6" bestFit="1" customWidth="1"/>
    <col min="12" max="23" width="9.140625" style="6" customWidth="1"/>
    <col min="24" max="24" width="21.5703125" style="6" customWidth="1"/>
    <col min="25" max="25" width="17.140625" style="13" hidden="1" customWidth="1"/>
    <col min="26" max="26" width="11.42578125" style="13" hidden="1" customWidth="1"/>
    <col min="27" max="16384" width="9.140625" style="13" hidden="1"/>
  </cols>
  <sheetData>
    <row r="1" spans="1:24" x14ac:dyDescent="0.25">
      <c r="A1" s="5" t="s">
        <v>1926</v>
      </c>
    </row>
    <row r="2" spans="1:24" x14ac:dyDescent="0.25">
      <c r="A2" s="7" t="s">
        <v>1961</v>
      </c>
    </row>
    <row r="3" spans="1:24" x14ac:dyDescent="0.25">
      <c r="A3" s="8" t="s">
        <v>2287</v>
      </c>
    </row>
    <row r="4" spans="1:24" x14ac:dyDescent="0.25"/>
    <row r="5" spans="1:24" ht="16.5" thickBot="1" x14ac:dyDescent="0.3">
      <c r="B5" s="60" t="s">
        <v>2042</v>
      </c>
      <c r="C5" s="55"/>
      <c r="D5" s="55"/>
      <c r="E5" s="61" t="s">
        <v>1601</v>
      </c>
      <c r="F5" s="62"/>
      <c r="G5" s="62"/>
      <c r="H5" s="62"/>
      <c r="I5" s="62"/>
      <c r="J5" s="62"/>
      <c r="K5" s="62"/>
      <c r="L5" s="62"/>
      <c r="M5" s="62"/>
      <c r="N5" s="62"/>
      <c r="O5" s="62"/>
      <c r="P5" s="62"/>
      <c r="Q5" s="62"/>
    </row>
    <row r="6" spans="1:24" ht="18.75" x14ac:dyDescent="0.25">
      <c r="B6" s="145" t="s">
        <v>2022</v>
      </c>
      <c r="C6" s="145" t="s">
        <v>2197</v>
      </c>
      <c r="D6" s="55"/>
      <c r="E6" s="63" t="s">
        <v>1602</v>
      </c>
      <c r="F6" s="6" t="s">
        <v>2194</v>
      </c>
    </row>
    <row r="7" spans="1:24" x14ac:dyDescent="0.25">
      <c r="B7" s="223" t="s">
        <v>497</v>
      </c>
      <c r="C7" s="1">
        <v>0.64859437751004023</v>
      </c>
      <c r="D7" s="54"/>
      <c r="E7" s="63" t="s">
        <v>1602</v>
      </c>
      <c r="F7" s="6" t="s">
        <v>1716</v>
      </c>
    </row>
    <row r="8" spans="1:24" x14ac:dyDescent="0.25">
      <c r="B8" s="21" t="s">
        <v>139</v>
      </c>
      <c r="C8" s="1">
        <v>0.16967871485943775</v>
      </c>
      <c r="D8" s="54"/>
      <c r="E8" s="63" t="s">
        <v>1602</v>
      </c>
      <c r="F8" s="6" t="s">
        <v>2190</v>
      </c>
    </row>
    <row r="9" spans="1:24" x14ac:dyDescent="0.25">
      <c r="B9" s="21" t="s">
        <v>63</v>
      </c>
      <c r="C9" s="1">
        <v>0.11646586345381527</v>
      </c>
      <c r="D9" s="54"/>
      <c r="E9" s="63" t="s">
        <v>1602</v>
      </c>
      <c r="F9" s="6" t="s">
        <v>2189</v>
      </c>
    </row>
    <row r="10" spans="1:24" x14ac:dyDescent="0.25">
      <c r="B10" s="21" t="s">
        <v>1337</v>
      </c>
      <c r="C10" s="2">
        <v>0</v>
      </c>
      <c r="D10" s="54"/>
      <c r="E10" s="63" t="s">
        <v>1602</v>
      </c>
      <c r="F10" s="6" t="s">
        <v>1735</v>
      </c>
    </row>
    <row r="11" spans="1:24" x14ac:dyDescent="0.25">
      <c r="B11" s="21" t="s">
        <v>62</v>
      </c>
      <c r="C11" s="2">
        <v>5.0200803212851405E-2</v>
      </c>
      <c r="D11" s="54"/>
      <c r="E11" s="63" t="s">
        <v>1602</v>
      </c>
      <c r="F11" s="6" t="s">
        <v>2033</v>
      </c>
    </row>
    <row r="12" spans="1:24" x14ac:dyDescent="0.25">
      <c r="B12" s="21" t="s">
        <v>131</v>
      </c>
      <c r="C12" s="2">
        <v>8.0321285140562259E-3</v>
      </c>
      <c r="D12" s="54"/>
      <c r="E12" s="63" t="s">
        <v>1602</v>
      </c>
      <c r="F12" s="13" t="s">
        <v>2034</v>
      </c>
      <c r="G12" s="64"/>
      <c r="H12" s="64"/>
      <c r="I12" s="13"/>
    </row>
    <row r="13" spans="1:24" x14ac:dyDescent="0.25">
      <c r="B13" s="21" t="s">
        <v>61</v>
      </c>
      <c r="C13" s="2">
        <v>7.0281124497991966E-3</v>
      </c>
      <c r="D13" s="59"/>
      <c r="E13" s="63" t="s">
        <v>1602</v>
      </c>
      <c r="F13" s="13" t="s">
        <v>1753</v>
      </c>
      <c r="G13" s="13"/>
      <c r="H13" s="54"/>
      <c r="I13" s="13"/>
    </row>
    <row r="14" spans="1:24" x14ac:dyDescent="0.25">
      <c r="B14" s="21" t="s">
        <v>1696</v>
      </c>
      <c r="C14" s="224">
        <v>1</v>
      </c>
      <c r="D14" s="59"/>
      <c r="E14" s="63" t="s">
        <v>1602</v>
      </c>
      <c r="F14" s="13" t="s">
        <v>1754</v>
      </c>
      <c r="G14" s="13"/>
      <c r="H14" s="54"/>
      <c r="I14" s="13"/>
    </row>
    <row r="15" spans="1:24" ht="18.75" x14ac:dyDescent="0.25">
      <c r="A15" s="13"/>
      <c r="B15" s="13" t="s">
        <v>2198</v>
      </c>
      <c r="C15" s="52"/>
      <c r="D15" s="59"/>
      <c r="E15" s="226"/>
      <c r="F15" s="13"/>
      <c r="G15" s="13"/>
      <c r="H15" s="54"/>
      <c r="I15" s="13"/>
      <c r="J15" s="13"/>
      <c r="K15" s="13"/>
      <c r="L15" s="13"/>
      <c r="M15" s="13"/>
      <c r="N15" s="13"/>
      <c r="O15" s="13"/>
      <c r="P15" s="13"/>
      <c r="Q15" s="13"/>
      <c r="R15" s="13"/>
      <c r="S15" s="13"/>
      <c r="T15" s="13"/>
      <c r="U15" s="13"/>
      <c r="V15" s="13"/>
      <c r="W15" s="13"/>
      <c r="X15" s="13"/>
    </row>
    <row r="16" spans="1:24" x14ac:dyDescent="0.25">
      <c r="A16" s="19"/>
      <c r="B16" s="19"/>
      <c r="C16" s="80"/>
      <c r="D16" s="80"/>
      <c r="E16" s="81"/>
      <c r="F16" s="19"/>
      <c r="G16" s="19"/>
      <c r="H16" s="80"/>
      <c r="I16" s="19"/>
      <c r="J16" s="19"/>
      <c r="K16" s="19"/>
      <c r="L16" s="19"/>
      <c r="M16" s="19"/>
      <c r="N16" s="19"/>
      <c r="O16" s="19"/>
      <c r="P16" s="19"/>
      <c r="Q16" s="19"/>
      <c r="R16" s="19"/>
      <c r="S16" s="19"/>
      <c r="T16" s="19"/>
      <c r="U16" s="19"/>
      <c r="V16" s="19"/>
      <c r="W16" s="19"/>
      <c r="X16" s="19"/>
    </row>
    <row r="17" spans="2:24" x14ac:dyDescent="0.25">
      <c r="B17" s="13"/>
      <c r="C17" s="52"/>
      <c r="D17" s="52"/>
    </row>
    <row r="18" spans="2:24" x14ac:dyDescent="0.25">
      <c r="B18" s="13"/>
      <c r="C18" s="52"/>
      <c r="D18" s="56"/>
      <c r="E18" s="56"/>
    </row>
    <row r="19" spans="2:24" x14ac:dyDescent="0.25">
      <c r="H19" s="63"/>
      <c r="I19" s="13"/>
      <c r="J19" s="13"/>
      <c r="K19" s="54"/>
      <c r="L19" s="13"/>
    </row>
    <row r="20" spans="2:24" x14ac:dyDescent="0.25">
      <c r="B20" s="9" t="s">
        <v>1565</v>
      </c>
      <c r="I20" s="7" t="s">
        <v>2030</v>
      </c>
      <c r="N20" s="13"/>
      <c r="O20" s="13"/>
      <c r="P20" s="54"/>
      <c r="Q20" s="13"/>
    </row>
    <row r="21" spans="2:24" x14ac:dyDescent="0.25">
      <c r="B21" s="145" t="s">
        <v>5</v>
      </c>
      <c r="C21" s="145" t="s">
        <v>1558</v>
      </c>
      <c r="D21" s="215" t="s">
        <v>2051</v>
      </c>
      <c r="E21" s="215" t="s">
        <v>2052</v>
      </c>
      <c r="F21" s="215" t="s">
        <v>1844</v>
      </c>
      <c r="G21" s="145" t="s">
        <v>1823</v>
      </c>
      <c r="I21" s="145" t="s">
        <v>1347</v>
      </c>
      <c r="J21" s="145" t="s">
        <v>1568</v>
      </c>
      <c r="N21" s="13"/>
      <c r="O21" s="13"/>
      <c r="P21" s="54"/>
      <c r="Q21" s="13"/>
    </row>
    <row r="22" spans="2:24" x14ac:dyDescent="0.25">
      <c r="B22" s="21" t="s">
        <v>62</v>
      </c>
      <c r="C22" s="66" t="s">
        <v>75</v>
      </c>
      <c r="D22" s="67">
        <f>C11</f>
        <v>5.0200803212851405E-2</v>
      </c>
      <c r="E22" s="71">
        <v>1</v>
      </c>
      <c r="F22" s="67" t="s">
        <v>1852</v>
      </c>
      <c r="G22" s="119"/>
      <c r="H22" s="64"/>
      <c r="I22" s="21" t="s">
        <v>490</v>
      </c>
      <c r="J22" s="67">
        <f>SUM(D23:D24,D27)</f>
        <v>0.71</v>
      </c>
      <c r="O22" s="13"/>
      <c r="P22" s="13"/>
      <c r="Q22" s="13"/>
      <c r="R22" s="13"/>
    </row>
    <row r="23" spans="2:24" x14ac:dyDescent="0.25">
      <c r="B23" s="21" t="s">
        <v>497</v>
      </c>
      <c r="C23" s="66" t="s">
        <v>1740</v>
      </c>
      <c r="D23" s="68">
        <f>0.8*C7</f>
        <v>0.51887550200803223</v>
      </c>
      <c r="E23" s="68">
        <f>D23/SUM($D$23:$D$25)</f>
        <v>0.8</v>
      </c>
      <c r="F23" s="68" t="s">
        <v>2023</v>
      </c>
      <c r="G23" s="119" t="s">
        <v>1756</v>
      </c>
      <c r="H23" s="53"/>
      <c r="I23" s="21" t="s">
        <v>492</v>
      </c>
      <c r="J23" s="67">
        <f>SUM(D25,D26)</f>
        <v>0.10827309236947806</v>
      </c>
      <c r="N23" s="7" t="s">
        <v>2195</v>
      </c>
    </row>
    <row r="24" spans="2:24" x14ac:dyDescent="0.25">
      <c r="B24" s="21" t="s">
        <v>497</v>
      </c>
      <c r="C24" s="66" t="s">
        <v>1755</v>
      </c>
      <c r="D24" s="71">
        <f>0.71-SUM(D23, D27)</f>
        <v>0.11476907630522071</v>
      </c>
      <c r="E24" s="68">
        <f t="shared" ref="E24:E25" si="0">D24/SUM($D$23:$D$25)</f>
        <v>0.17695046439628453</v>
      </c>
      <c r="F24" s="67" t="s">
        <v>1896</v>
      </c>
      <c r="G24" s="119" t="s">
        <v>2187</v>
      </c>
      <c r="H24" s="13"/>
      <c r="I24" s="21" t="s">
        <v>1567</v>
      </c>
      <c r="J24" s="67">
        <f>SUM(D22,D28,D29,D30)</f>
        <v>0.1817269076305221</v>
      </c>
    </row>
    <row r="25" spans="2:24" x14ac:dyDescent="0.25">
      <c r="B25" s="21" t="s">
        <v>497</v>
      </c>
      <c r="C25" s="66" t="s">
        <v>492</v>
      </c>
      <c r="D25" s="67">
        <f>C7-SUM(D23:D24)</f>
        <v>1.4949799196787295E-2</v>
      </c>
      <c r="E25" s="97">
        <f t="shared" si="0"/>
        <v>2.3049535603715393E-2</v>
      </c>
      <c r="F25" s="67" t="s">
        <v>1870</v>
      </c>
      <c r="G25" s="66" t="s">
        <v>2034</v>
      </c>
      <c r="H25" s="13"/>
      <c r="I25" s="21" t="s">
        <v>1696</v>
      </c>
      <c r="J25" s="208">
        <f>SUM(J22:J24)</f>
        <v>1</v>
      </c>
    </row>
    <row r="26" spans="2:24" x14ac:dyDescent="0.25">
      <c r="B26" s="21" t="s">
        <v>139</v>
      </c>
      <c r="C26" s="66" t="s">
        <v>492</v>
      </c>
      <c r="D26" s="67">
        <f>C8*0.55</f>
        <v>9.3323293172690766E-2</v>
      </c>
      <c r="E26" s="71">
        <f>D26/SUM($D$26:$D$27)</f>
        <v>0.55000000000000004</v>
      </c>
      <c r="F26" s="67" t="s">
        <v>1853</v>
      </c>
      <c r="G26" s="119" t="s">
        <v>2033</v>
      </c>
      <c r="H26" s="65"/>
      <c r="I26" s="27" t="s">
        <v>2196</v>
      </c>
    </row>
    <row r="27" spans="2:24" x14ac:dyDescent="0.25">
      <c r="B27" s="21" t="s">
        <v>139</v>
      </c>
      <c r="C27" s="66" t="s">
        <v>1758</v>
      </c>
      <c r="D27" s="67">
        <f>C8-D26</f>
        <v>7.6355421686746985E-2</v>
      </c>
      <c r="E27" s="71">
        <f>D27/SUM($D$26:$D$27)</f>
        <v>0.45</v>
      </c>
      <c r="F27" s="67" t="s">
        <v>1854</v>
      </c>
      <c r="G27" s="119" t="s">
        <v>1757</v>
      </c>
      <c r="H27" s="53"/>
      <c r="I27" s="13"/>
    </row>
    <row r="28" spans="2:24" x14ac:dyDescent="0.25">
      <c r="B28" s="21" t="s">
        <v>131</v>
      </c>
      <c r="C28" s="66" t="s">
        <v>1736</v>
      </c>
      <c r="D28" s="67">
        <f>C12</f>
        <v>8.0321285140562259E-3</v>
      </c>
      <c r="E28" s="71">
        <v>1</v>
      </c>
      <c r="F28" s="67" t="s">
        <v>1919</v>
      </c>
      <c r="G28" s="119"/>
      <c r="H28" s="53"/>
      <c r="I28" s="13"/>
    </row>
    <row r="29" spans="2:24" x14ac:dyDescent="0.25">
      <c r="B29" s="21" t="s">
        <v>63</v>
      </c>
      <c r="C29" s="66" t="s">
        <v>63</v>
      </c>
      <c r="D29" s="71">
        <f>C9</f>
        <v>0.11646586345381527</v>
      </c>
      <c r="E29" s="71">
        <v>1</v>
      </c>
      <c r="F29" s="67" t="s">
        <v>2027</v>
      </c>
      <c r="G29" s="119"/>
      <c r="H29" s="53"/>
      <c r="I29" s="13"/>
    </row>
    <row r="30" spans="2:24" x14ac:dyDescent="0.25">
      <c r="B30" s="21" t="s">
        <v>61</v>
      </c>
      <c r="C30" s="66" t="s">
        <v>61</v>
      </c>
      <c r="D30" s="67">
        <f>C13</f>
        <v>7.0281124497991966E-3</v>
      </c>
      <c r="E30" s="71">
        <v>1</v>
      </c>
      <c r="F30" s="67" t="s">
        <v>1916</v>
      </c>
      <c r="G30" s="119"/>
      <c r="H30" s="13"/>
      <c r="I30" s="13"/>
    </row>
    <row r="31" spans="2:24" x14ac:dyDescent="0.25">
      <c r="B31" s="21" t="s">
        <v>1696</v>
      </c>
      <c r="C31" s="21"/>
      <c r="D31" s="208">
        <f>SUM(D22:D30)</f>
        <v>1</v>
      </c>
      <c r="E31" s="225"/>
      <c r="F31" s="29"/>
      <c r="G31" s="29"/>
      <c r="H31" s="13"/>
      <c r="I31" s="13"/>
      <c r="K31" s="7"/>
      <c r="L31" s="7"/>
      <c r="M31" s="7"/>
      <c r="O31" s="13"/>
      <c r="P31" s="13"/>
      <c r="Q31" s="13"/>
      <c r="R31" s="13"/>
      <c r="S31" s="13"/>
      <c r="T31" s="13"/>
      <c r="U31" s="13"/>
      <c r="V31" s="13"/>
      <c r="W31" s="13"/>
      <c r="X31" s="13"/>
    </row>
    <row r="32" spans="2:24" x14ac:dyDescent="0.25">
      <c r="B32" s="13"/>
      <c r="C32" s="13"/>
      <c r="D32" s="58"/>
      <c r="E32" s="58"/>
      <c r="F32" s="13"/>
      <c r="G32" s="13"/>
      <c r="H32" s="13"/>
    </row>
    <row r="33" spans="2:14" x14ac:dyDescent="0.25">
      <c r="B33" s="9" t="s">
        <v>2028</v>
      </c>
      <c r="C33" s="7"/>
      <c r="D33" s="7"/>
      <c r="E33" s="7"/>
      <c r="F33" s="7"/>
      <c r="G33" s="13"/>
      <c r="H33" s="13"/>
    </row>
    <row r="34" spans="2:14" ht="18.75" x14ac:dyDescent="0.25">
      <c r="B34" s="145" t="s">
        <v>1682</v>
      </c>
      <c r="C34" s="145" t="s">
        <v>2191</v>
      </c>
      <c r="D34" s="145" t="s">
        <v>2171</v>
      </c>
      <c r="E34" s="145" t="s">
        <v>2170</v>
      </c>
      <c r="G34" s="13"/>
    </row>
    <row r="35" spans="2:14" x14ac:dyDescent="0.25">
      <c r="B35" s="21" t="s">
        <v>1717</v>
      </c>
      <c r="C35" s="82">
        <v>23446229</v>
      </c>
      <c r="D35" s="69">
        <v>0.83</v>
      </c>
      <c r="E35" s="69">
        <f>1-D35</f>
        <v>0.17000000000000004</v>
      </c>
    </row>
    <row r="36" spans="2:14" x14ac:dyDescent="0.25">
      <c r="B36" s="21" t="s">
        <v>1718</v>
      </c>
      <c r="C36" s="82">
        <v>31065820</v>
      </c>
      <c r="D36" s="69">
        <v>0.8</v>
      </c>
      <c r="E36" s="69">
        <f t="shared" ref="E36:E45" si="1">1-D36</f>
        <v>0.19999999999999996</v>
      </c>
    </row>
    <row r="37" spans="2:14" x14ac:dyDescent="0.25">
      <c r="B37" s="21" t="s">
        <v>1719</v>
      </c>
      <c r="C37" s="82">
        <v>36286015</v>
      </c>
      <c r="D37" s="69">
        <v>0.78</v>
      </c>
      <c r="E37" s="69">
        <f t="shared" si="1"/>
        <v>0.21999999999999997</v>
      </c>
      <c r="N37" s="7" t="s">
        <v>1752</v>
      </c>
    </row>
    <row r="38" spans="2:14" x14ac:dyDescent="0.25">
      <c r="B38" s="21" t="s">
        <v>1720</v>
      </c>
      <c r="C38" s="82">
        <v>37250540</v>
      </c>
      <c r="D38" s="69">
        <v>0.78</v>
      </c>
      <c r="E38" s="69">
        <f t="shared" si="1"/>
        <v>0.21999999999999997</v>
      </c>
    </row>
    <row r="39" spans="2:14" x14ac:dyDescent="0.25">
      <c r="B39" s="21" t="s">
        <v>1721</v>
      </c>
      <c r="C39" s="82">
        <v>38244442</v>
      </c>
      <c r="D39" s="69">
        <v>0.77</v>
      </c>
      <c r="E39" s="69">
        <f t="shared" si="1"/>
        <v>0.22999999999999998</v>
      </c>
    </row>
    <row r="40" spans="2:14" x14ac:dyDescent="0.25">
      <c r="B40" s="21" t="s">
        <v>1722</v>
      </c>
      <c r="C40" s="82">
        <v>39269988</v>
      </c>
      <c r="D40" s="69">
        <v>0.77</v>
      </c>
      <c r="E40" s="69">
        <f t="shared" si="1"/>
        <v>0.22999999999999998</v>
      </c>
    </row>
    <row r="41" spans="2:14" x14ac:dyDescent="0.25">
      <c r="B41" s="21" t="s">
        <v>1723</v>
      </c>
      <c r="C41" s="82">
        <v>40328313</v>
      </c>
      <c r="D41" s="69">
        <v>0.76</v>
      </c>
      <c r="E41" s="69">
        <f t="shared" si="1"/>
        <v>0.24</v>
      </c>
    </row>
    <row r="42" spans="2:14" x14ac:dyDescent="0.25">
      <c r="B42" s="21" t="s">
        <v>1724</v>
      </c>
      <c r="C42" s="82">
        <v>41419954</v>
      </c>
      <c r="D42" s="69">
        <v>0.76</v>
      </c>
      <c r="E42" s="69">
        <f t="shared" si="1"/>
        <v>0.24</v>
      </c>
    </row>
    <row r="43" spans="2:14" x14ac:dyDescent="0.25">
      <c r="B43" s="21" t="s">
        <v>1725</v>
      </c>
      <c r="C43" s="82">
        <v>42542978</v>
      </c>
      <c r="D43" s="69">
        <v>0.76</v>
      </c>
      <c r="E43" s="69">
        <f t="shared" si="1"/>
        <v>0.24</v>
      </c>
    </row>
    <row r="44" spans="2:14" x14ac:dyDescent="0.25">
      <c r="B44" s="21" t="s">
        <v>1726</v>
      </c>
      <c r="C44" s="82">
        <v>43692881</v>
      </c>
      <c r="D44" s="69">
        <v>0.75</v>
      </c>
      <c r="E44" s="69">
        <f t="shared" si="1"/>
        <v>0.25</v>
      </c>
    </row>
    <row r="45" spans="2:14" x14ac:dyDescent="0.25">
      <c r="B45" s="21" t="s">
        <v>1727</v>
      </c>
      <c r="C45" s="82">
        <v>44863583</v>
      </c>
      <c r="D45" s="69">
        <v>0.75</v>
      </c>
      <c r="E45" s="69">
        <f t="shared" si="1"/>
        <v>0.25</v>
      </c>
    </row>
    <row r="46" spans="2:14" ht="18.75" x14ac:dyDescent="0.25">
      <c r="B46" s="84" t="s">
        <v>2192</v>
      </c>
    </row>
    <row r="47" spans="2:14" x14ac:dyDescent="0.25">
      <c r="B47" s="8"/>
    </row>
    <row r="48" spans="2:14" x14ac:dyDescent="0.25">
      <c r="B48" s="7" t="s">
        <v>2029</v>
      </c>
    </row>
    <row r="49" spans="2:39" x14ac:dyDescent="0.25">
      <c r="B49" s="21" t="s">
        <v>1729</v>
      </c>
      <c r="C49" s="118">
        <v>3.5</v>
      </c>
      <c r="D49" s="66" t="s">
        <v>1733</v>
      </c>
      <c r="AM49" s="27"/>
    </row>
    <row r="50" spans="2:39" x14ac:dyDescent="0.25">
      <c r="B50" s="21" t="s">
        <v>1730</v>
      </c>
      <c r="C50" s="118">
        <v>4.7</v>
      </c>
      <c r="D50" s="66" t="s">
        <v>1733</v>
      </c>
    </row>
    <row r="51" spans="2:39" x14ac:dyDescent="0.25">
      <c r="B51" s="21" t="s">
        <v>1731</v>
      </c>
      <c r="C51" s="118">
        <f>(C45*E45)/C49/1000000</f>
        <v>3.2045416428571429</v>
      </c>
      <c r="D51" s="66" t="s">
        <v>1685</v>
      </c>
    </row>
    <row r="52" spans="2:39" x14ac:dyDescent="0.25">
      <c r="B52" s="21" t="s">
        <v>1732</v>
      </c>
      <c r="C52" s="118">
        <f>(C45*D45)/C50/1000000</f>
        <v>7.1590823936170205</v>
      </c>
      <c r="D52" s="66" t="s">
        <v>1685</v>
      </c>
    </row>
    <row r="53" spans="2:39" x14ac:dyDescent="0.25">
      <c r="N53" s="7" t="s">
        <v>2188</v>
      </c>
    </row>
    <row r="54" spans="2:39" x14ac:dyDescent="0.25"/>
    <row r="55" spans="2:39" x14ac:dyDescent="0.25"/>
    <row r="56" spans="2:39" x14ac:dyDescent="0.25"/>
    <row r="57" spans="2:39" x14ac:dyDescent="0.25"/>
    <row r="58" spans="2:39" x14ac:dyDescent="0.25"/>
    <row r="59" spans="2:39" x14ac:dyDescent="0.25"/>
    <row r="60" spans="2:39" x14ac:dyDescent="0.25"/>
    <row r="61" spans="2:39" x14ac:dyDescent="0.25"/>
    <row r="62" spans="2:39" x14ac:dyDescent="0.25"/>
    <row r="63" spans="2:39" x14ac:dyDescent="0.25"/>
    <row r="64" spans="2:39" x14ac:dyDescent="0.25"/>
    <row r="65" x14ac:dyDescent="0.25"/>
    <row r="66" x14ac:dyDescent="0.25"/>
    <row r="67" x14ac:dyDescent="0.25"/>
    <row r="68" x14ac:dyDescent="0.25"/>
    <row r="69" x14ac:dyDescent="0.25"/>
    <row r="70" x14ac:dyDescent="0.25"/>
    <row r="71" x14ac:dyDescent="0.25"/>
    <row r="72" x14ac:dyDescent="0.25"/>
    <row r="73" x14ac:dyDescent="0.25"/>
    <row r="74" x14ac:dyDescent="0.25"/>
  </sheetData>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'Thermal Efficiency'!$E$20:$E$28</xm:f>
          </x14:formula1>
          <xm:sqref>F22:F30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72"/>
  <sheetViews>
    <sheetView workbookViewId="0"/>
  </sheetViews>
  <sheetFormatPr defaultColWidth="9.140625" defaultRowHeight="15.75" zeroHeight="1" x14ac:dyDescent="0.25"/>
  <cols>
    <col min="1" max="1" width="9.140625" style="6" customWidth="1"/>
    <col min="2" max="3" width="31.42578125" style="6" customWidth="1"/>
    <col min="4" max="4" width="47.140625" style="6" bestFit="1" customWidth="1"/>
    <col min="5" max="5" width="36" style="6" bestFit="1" customWidth="1"/>
    <col min="6" max="6" width="44" style="6" customWidth="1"/>
    <col min="7" max="7" width="33.28515625" style="6" customWidth="1"/>
    <col min="8" max="8" width="17.42578125" style="6" bestFit="1" customWidth="1"/>
    <col min="9" max="9" width="13.85546875" style="6" customWidth="1"/>
    <col min="10" max="10" width="11.5703125" style="6" bestFit="1" customWidth="1"/>
    <col min="11" max="23" width="9.140625" style="6" customWidth="1"/>
    <col min="24" max="16384" width="9.140625" style="6"/>
  </cols>
  <sheetData>
    <row r="1" spans="1:21" x14ac:dyDescent="0.25">
      <c r="A1" s="5" t="s">
        <v>1926</v>
      </c>
    </row>
    <row r="2" spans="1:21" x14ac:dyDescent="0.25">
      <c r="A2" s="7" t="s">
        <v>2040</v>
      </c>
    </row>
    <row r="3" spans="1:21" x14ac:dyDescent="0.25">
      <c r="A3" s="8" t="s">
        <v>2288</v>
      </c>
    </row>
    <row r="4" spans="1:21" x14ac:dyDescent="0.25">
      <c r="A4" s="8"/>
    </row>
    <row r="5" spans="1:21" x14ac:dyDescent="0.25">
      <c r="A5" s="8"/>
      <c r="B5" s="60" t="s">
        <v>2041</v>
      </c>
    </row>
    <row r="6" spans="1:21" ht="16.5" thickBot="1" x14ac:dyDescent="0.3">
      <c r="A6" s="8"/>
      <c r="B6" s="145"/>
      <c r="C6" s="145" t="s">
        <v>2039</v>
      </c>
      <c r="F6" s="61" t="s">
        <v>1601</v>
      </c>
      <c r="G6" s="62"/>
    </row>
    <row r="7" spans="1:21" x14ac:dyDescent="0.25">
      <c r="A7" s="8"/>
      <c r="B7" s="21" t="s">
        <v>62</v>
      </c>
      <c r="C7" s="191">
        <v>0.21717995434612558</v>
      </c>
      <c r="E7" s="63" t="s">
        <v>1602</v>
      </c>
      <c r="F7" s="6" t="s">
        <v>2203</v>
      </c>
    </row>
    <row r="8" spans="1:21" x14ac:dyDescent="0.25">
      <c r="A8" s="8"/>
      <c r="B8" s="21" t="s">
        <v>1594</v>
      </c>
      <c r="C8" s="67">
        <v>0.46331872182149819</v>
      </c>
      <c r="E8" s="63" t="s">
        <v>1602</v>
      </c>
      <c r="F8" s="6" t="s">
        <v>2204</v>
      </c>
    </row>
    <row r="9" spans="1:21" x14ac:dyDescent="0.25">
      <c r="A9" s="8"/>
      <c r="B9" s="213" t="s">
        <v>497</v>
      </c>
      <c r="C9" s="191">
        <v>0.45919992905275586</v>
      </c>
      <c r="E9" s="63" t="s">
        <v>1602</v>
      </c>
      <c r="F9" s="6" t="s">
        <v>2208</v>
      </c>
    </row>
    <row r="10" spans="1:21" x14ac:dyDescent="0.25">
      <c r="A10" s="8"/>
      <c r="B10" s="213" t="s">
        <v>1579</v>
      </c>
      <c r="C10" s="191">
        <v>4.1187927687423194E-3</v>
      </c>
      <c r="E10" s="63" t="s">
        <v>1602</v>
      </c>
      <c r="F10" s="6" t="s">
        <v>1747</v>
      </c>
    </row>
    <row r="11" spans="1:21" x14ac:dyDescent="0.25">
      <c r="A11" s="8"/>
      <c r="B11" s="223" t="s">
        <v>1337</v>
      </c>
      <c r="C11" s="191">
        <v>0</v>
      </c>
      <c r="E11" s="63" t="s">
        <v>1602</v>
      </c>
      <c r="F11" s="6" t="s">
        <v>1748</v>
      </c>
    </row>
    <row r="12" spans="1:21" x14ac:dyDescent="0.25">
      <c r="A12" s="8"/>
      <c r="B12" s="21" t="s">
        <v>139</v>
      </c>
      <c r="C12" s="191">
        <v>0.31478048406871989</v>
      </c>
    </row>
    <row r="13" spans="1:21" x14ac:dyDescent="0.25">
      <c r="A13" s="8"/>
      <c r="B13" s="21" t="s">
        <v>131</v>
      </c>
      <c r="C13" s="191">
        <v>3.1521739076188831E-3</v>
      </c>
    </row>
    <row r="14" spans="1:21" x14ac:dyDescent="0.25">
      <c r="A14" s="8"/>
      <c r="B14" s="21" t="s">
        <v>63</v>
      </c>
      <c r="C14" s="191">
        <v>1.5686658560374247E-3</v>
      </c>
    </row>
    <row r="15" spans="1:21" x14ac:dyDescent="0.25">
      <c r="A15" s="8"/>
      <c r="B15" s="21" t="s">
        <v>1696</v>
      </c>
      <c r="C15" s="224">
        <v>0.99999999999999989</v>
      </c>
      <c r="J15" s="13"/>
      <c r="K15" s="13"/>
      <c r="L15" s="13"/>
      <c r="M15" s="13"/>
      <c r="N15" s="13"/>
      <c r="O15" s="13"/>
      <c r="P15" s="13"/>
      <c r="Q15" s="13"/>
      <c r="R15" s="13"/>
      <c r="S15" s="13"/>
      <c r="T15" s="13"/>
      <c r="U15" s="13"/>
    </row>
    <row r="16" spans="1:21" x14ac:dyDescent="0.25">
      <c r="B16" s="33" t="s">
        <v>2210</v>
      </c>
      <c r="J16" s="13"/>
      <c r="K16" s="13"/>
      <c r="L16" s="13"/>
      <c r="M16" s="13"/>
      <c r="N16" s="13"/>
      <c r="O16" s="13"/>
      <c r="P16" s="13"/>
      <c r="Q16" s="13"/>
      <c r="R16" s="13"/>
      <c r="S16" s="13"/>
      <c r="T16" s="13"/>
      <c r="U16" s="13"/>
    </row>
    <row r="17" spans="2:24" x14ac:dyDescent="0.25"/>
    <row r="18" spans="2:24" x14ac:dyDescent="0.25">
      <c r="B18" s="10" t="s">
        <v>1565</v>
      </c>
      <c r="I18" s="7" t="s">
        <v>2030</v>
      </c>
    </row>
    <row r="19" spans="2:24" x14ac:dyDescent="0.25">
      <c r="B19" s="145" t="s">
        <v>1557</v>
      </c>
      <c r="C19" s="145" t="s">
        <v>1558</v>
      </c>
      <c r="D19" s="215" t="s">
        <v>2051</v>
      </c>
      <c r="E19" s="215" t="s">
        <v>2052</v>
      </c>
      <c r="F19" s="227" t="s">
        <v>1844</v>
      </c>
      <c r="G19" s="145" t="s">
        <v>1734</v>
      </c>
      <c r="I19" s="145" t="s">
        <v>3</v>
      </c>
      <c r="J19" s="232" t="s">
        <v>1568</v>
      </c>
      <c r="N19" s="7" t="s">
        <v>2205</v>
      </c>
    </row>
    <row r="20" spans="2:24" x14ac:dyDescent="0.25">
      <c r="B20" s="228" t="s">
        <v>62</v>
      </c>
      <c r="C20" s="85" t="s">
        <v>75</v>
      </c>
      <c r="D20" s="86">
        <f>C7</f>
        <v>0.21717995434612558</v>
      </c>
      <c r="E20" s="86">
        <v>1</v>
      </c>
      <c r="F20" s="87" t="s">
        <v>1852</v>
      </c>
      <c r="G20" s="229"/>
      <c r="I20" s="21" t="s">
        <v>490</v>
      </c>
      <c r="J20" s="71">
        <f>SUM(D21,D22,D23,D25,D26,D27)</f>
        <v>0.66627424976513017</v>
      </c>
    </row>
    <row r="21" spans="2:24" ht="47.25" x14ac:dyDescent="0.25">
      <c r="B21" s="228" t="s">
        <v>497</v>
      </c>
      <c r="C21" s="85" t="s">
        <v>1740</v>
      </c>
      <c r="D21" s="86">
        <f>0.8*C9</f>
        <v>0.36735994324220472</v>
      </c>
      <c r="E21" s="86">
        <f>D21/SUM($D$21:$D$22)</f>
        <v>0.8</v>
      </c>
      <c r="F21" s="87" t="s">
        <v>1896</v>
      </c>
      <c r="G21" s="230" t="s">
        <v>1750</v>
      </c>
      <c r="I21" s="21" t="s">
        <v>492</v>
      </c>
      <c r="J21" s="71">
        <f>SUM(D24)</f>
        <v>0.11182495612508798</v>
      </c>
    </row>
    <row r="22" spans="2:24" x14ac:dyDescent="0.25">
      <c r="B22" s="228" t="s">
        <v>497</v>
      </c>
      <c r="C22" s="85" t="s">
        <v>1741</v>
      </c>
      <c r="D22" s="88">
        <f>C9-D21</f>
        <v>9.1839985810551139E-2</v>
      </c>
      <c r="E22" s="86">
        <f>D22/SUM($D$21:$D$22)</f>
        <v>0.19999999999999993</v>
      </c>
      <c r="F22" s="87" t="s">
        <v>1896</v>
      </c>
      <c r="G22" s="229"/>
      <c r="I22" s="21" t="s">
        <v>1567</v>
      </c>
      <c r="J22" s="71">
        <f>SUM(D20,D28,D29)</f>
        <v>0.22190079410978189</v>
      </c>
      <c r="M22" s="13"/>
      <c r="N22" s="13"/>
      <c r="O22" s="13"/>
      <c r="P22" s="13"/>
      <c r="Q22" s="13"/>
      <c r="R22" s="13"/>
      <c r="S22" s="13"/>
      <c r="T22" s="13"/>
      <c r="U22" s="13"/>
      <c r="V22" s="13"/>
      <c r="W22" s="13"/>
      <c r="X22" s="13"/>
    </row>
    <row r="23" spans="2:24" x14ac:dyDescent="0.25">
      <c r="B23" s="228" t="s">
        <v>1579</v>
      </c>
      <c r="C23" s="85" t="s">
        <v>1741</v>
      </c>
      <c r="D23" s="88">
        <f>C10</f>
        <v>4.1187927687423194E-3</v>
      </c>
      <c r="E23" s="86">
        <v>1</v>
      </c>
      <c r="F23" s="87" t="s">
        <v>1835</v>
      </c>
      <c r="G23" s="229"/>
      <c r="I23" s="21" t="s">
        <v>1696</v>
      </c>
      <c r="J23" s="233">
        <f>SUM(J20:J22)</f>
        <v>1</v>
      </c>
      <c r="M23" s="13"/>
      <c r="N23" s="13"/>
      <c r="O23" s="13"/>
      <c r="P23" s="13"/>
      <c r="Q23" s="13"/>
      <c r="R23" s="13"/>
      <c r="S23" s="13"/>
      <c r="T23" s="13"/>
      <c r="U23" s="13"/>
      <c r="V23" s="13"/>
      <c r="W23" s="13"/>
      <c r="X23" s="13"/>
    </row>
    <row r="24" spans="2:24" ht="110.25" x14ac:dyDescent="0.25">
      <c r="B24" s="228" t="s">
        <v>139</v>
      </c>
      <c r="C24" s="85" t="s">
        <v>492</v>
      </c>
      <c r="D24" s="89">
        <f>(0.5*487000)/(C12*SUM(C50:C51)*1000000)</f>
        <v>0.11182495612508798</v>
      </c>
      <c r="E24" s="89">
        <f>D24/SUM($D$24:$D$27)</f>
        <v>0.35524742410865412</v>
      </c>
      <c r="F24" s="90" t="s">
        <v>1904</v>
      </c>
      <c r="G24" s="230" t="s">
        <v>1746</v>
      </c>
      <c r="I24" s="95" t="s">
        <v>2196</v>
      </c>
      <c r="M24" s="13"/>
      <c r="N24" s="13"/>
      <c r="O24" s="13"/>
      <c r="P24" s="53"/>
      <c r="Q24" s="13"/>
      <c r="R24" s="13"/>
      <c r="S24" s="13"/>
      <c r="T24" s="13"/>
      <c r="U24" s="13"/>
      <c r="V24" s="13"/>
      <c r="W24" s="13"/>
      <c r="X24" s="13"/>
    </row>
    <row r="25" spans="2:24" ht="47.25" x14ac:dyDescent="0.25">
      <c r="B25" s="228" t="s">
        <v>139</v>
      </c>
      <c r="C25" s="85" t="s">
        <v>1742</v>
      </c>
      <c r="D25" s="86">
        <f>C12-SUM(D26:D27,D24)</f>
        <v>0.1829555279436319</v>
      </c>
      <c r="E25" s="89">
        <f t="shared" ref="E25:E27" si="0">D25/SUM($D$24:$D$27)</f>
        <v>0.58121623545025991</v>
      </c>
      <c r="F25" s="91" t="s">
        <v>1854</v>
      </c>
      <c r="G25" s="229" t="s">
        <v>2209</v>
      </c>
      <c r="M25" s="13"/>
      <c r="N25" s="13"/>
      <c r="O25" s="13"/>
      <c r="P25" s="53"/>
      <c r="Q25" s="13"/>
      <c r="R25" s="13"/>
      <c r="S25" s="13"/>
      <c r="T25" s="13"/>
      <c r="U25" s="13"/>
      <c r="V25" s="13"/>
      <c r="W25" s="13"/>
      <c r="X25" s="13"/>
    </row>
    <row r="26" spans="2:24" x14ac:dyDescent="0.25">
      <c r="B26" s="228" t="s">
        <v>139</v>
      </c>
      <c r="C26" s="85" t="s">
        <v>1740</v>
      </c>
      <c r="D26" s="88">
        <v>0.01</v>
      </c>
      <c r="E26" s="99">
        <f t="shared" si="0"/>
        <v>3.1768170220542943E-2</v>
      </c>
      <c r="F26" s="91" t="s">
        <v>1854</v>
      </c>
      <c r="G26" s="229"/>
      <c r="M26" s="13"/>
      <c r="N26" s="7" t="s">
        <v>2188</v>
      </c>
      <c r="O26" s="13"/>
      <c r="P26" s="13"/>
      <c r="Q26" s="13"/>
      <c r="R26" s="13"/>
      <c r="S26" s="13"/>
      <c r="T26" s="13"/>
      <c r="U26" s="13"/>
      <c r="V26" s="13"/>
      <c r="W26" s="13"/>
      <c r="X26" s="13"/>
    </row>
    <row r="27" spans="2:24" x14ac:dyDescent="0.25">
      <c r="B27" s="228" t="s">
        <v>139</v>
      </c>
      <c r="C27" s="85" t="s">
        <v>1741</v>
      </c>
      <c r="D27" s="88">
        <v>0.01</v>
      </c>
      <c r="E27" s="99">
        <f t="shared" si="0"/>
        <v>3.1768170220542943E-2</v>
      </c>
      <c r="F27" s="87" t="s">
        <v>1854</v>
      </c>
      <c r="G27" s="229"/>
      <c r="M27" s="13"/>
      <c r="N27" s="13"/>
      <c r="O27" s="13"/>
      <c r="P27" s="13"/>
      <c r="Q27" s="13"/>
      <c r="R27" s="13"/>
      <c r="S27" s="13"/>
      <c r="T27" s="13"/>
      <c r="U27" s="13"/>
      <c r="V27" s="13"/>
      <c r="W27" s="13"/>
      <c r="X27" s="13"/>
    </row>
    <row r="28" spans="2:24" x14ac:dyDescent="0.25">
      <c r="B28" s="228" t="s">
        <v>63</v>
      </c>
      <c r="C28" s="85" t="s">
        <v>1743</v>
      </c>
      <c r="D28" s="88">
        <f>C14</f>
        <v>1.5686658560374247E-3</v>
      </c>
      <c r="E28" s="86">
        <v>1</v>
      </c>
      <c r="F28" s="87" t="s">
        <v>2027</v>
      </c>
      <c r="G28" s="229"/>
    </row>
    <row r="29" spans="2:24" x14ac:dyDescent="0.25">
      <c r="B29" s="228" t="s">
        <v>131</v>
      </c>
      <c r="C29" s="85" t="s">
        <v>1745</v>
      </c>
      <c r="D29" s="92">
        <f>C13</f>
        <v>3.1521739076188831E-3</v>
      </c>
      <c r="E29" s="100">
        <v>1</v>
      </c>
      <c r="F29" s="93" t="s">
        <v>1919</v>
      </c>
      <c r="G29" s="229"/>
    </row>
    <row r="30" spans="2:24" x14ac:dyDescent="0.25">
      <c r="B30" s="21" t="s">
        <v>1696</v>
      </c>
      <c r="C30" s="21"/>
      <c r="D30" s="208">
        <f>SUM(D20:D29)</f>
        <v>1</v>
      </c>
      <c r="E30" s="208"/>
      <c r="F30" s="29"/>
      <c r="G30" s="29"/>
    </row>
    <row r="31" spans="2:24" x14ac:dyDescent="0.25">
      <c r="B31" s="13"/>
      <c r="C31" s="13"/>
      <c r="D31" s="94"/>
      <c r="E31" s="94"/>
      <c r="F31" s="13"/>
      <c r="G31" s="13"/>
    </row>
    <row r="32" spans="2:24" x14ac:dyDescent="0.25">
      <c r="B32" s="9" t="s">
        <v>2043</v>
      </c>
    </row>
    <row r="33" spans="2:5" x14ac:dyDescent="0.25">
      <c r="B33" s="145" t="s">
        <v>1737</v>
      </c>
      <c r="C33" s="145" t="s">
        <v>1728</v>
      </c>
      <c r="D33" s="145" t="s">
        <v>1684</v>
      </c>
      <c r="E33" s="145" t="s">
        <v>1683</v>
      </c>
    </row>
    <row r="34" spans="2:5" x14ac:dyDescent="0.25">
      <c r="B34" s="21" t="s">
        <v>1717</v>
      </c>
      <c r="C34" s="82">
        <v>14628260</v>
      </c>
      <c r="D34" s="69">
        <v>0.64</v>
      </c>
      <c r="E34" s="69">
        <f>1-D34</f>
        <v>0.36</v>
      </c>
    </row>
    <row r="35" spans="2:5" x14ac:dyDescent="0.25">
      <c r="B35" s="21" t="s">
        <v>1718</v>
      </c>
      <c r="C35" s="82">
        <v>18824994</v>
      </c>
      <c r="D35" s="69">
        <v>0.56000000000000005</v>
      </c>
      <c r="E35" s="69">
        <f t="shared" ref="E35:E44" si="1">1-D35</f>
        <v>0.43999999999999995</v>
      </c>
    </row>
    <row r="36" spans="2:5" x14ac:dyDescent="0.25">
      <c r="B36" s="21" t="s">
        <v>1719</v>
      </c>
      <c r="C36" s="82">
        <v>21951891</v>
      </c>
      <c r="D36" s="69">
        <v>0.52</v>
      </c>
      <c r="E36" s="69">
        <f t="shared" si="1"/>
        <v>0.48</v>
      </c>
    </row>
    <row r="37" spans="2:5" x14ac:dyDescent="0.25">
      <c r="B37" s="21" t="s">
        <v>1720</v>
      </c>
      <c r="C37" s="82">
        <v>22528041</v>
      </c>
      <c r="D37" s="69">
        <v>0.52</v>
      </c>
      <c r="E37" s="69">
        <f t="shared" si="1"/>
        <v>0.48</v>
      </c>
    </row>
    <row r="38" spans="2:5" x14ac:dyDescent="0.25">
      <c r="B38" s="21" t="s">
        <v>1721</v>
      </c>
      <c r="C38" s="82">
        <v>23115919</v>
      </c>
      <c r="D38" s="69">
        <v>0.52</v>
      </c>
      <c r="E38" s="69">
        <f t="shared" si="1"/>
        <v>0.48</v>
      </c>
    </row>
    <row r="39" spans="2:5" x14ac:dyDescent="0.25">
      <c r="B39" s="21" t="s">
        <v>1722</v>
      </c>
      <c r="C39" s="82">
        <v>23713164</v>
      </c>
      <c r="D39" s="69">
        <v>0.5</v>
      </c>
      <c r="E39" s="69">
        <f t="shared" si="1"/>
        <v>0.5</v>
      </c>
    </row>
    <row r="40" spans="2:5" x14ac:dyDescent="0.25">
      <c r="B40" s="21" t="s">
        <v>1723</v>
      </c>
      <c r="C40" s="82">
        <v>24317734</v>
      </c>
      <c r="D40" s="69">
        <v>0.49</v>
      </c>
      <c r="E40" s="69">
        <f t="shared" si="1"/>
        <v>0.51</v>
      </c>
    </row>
    <row r="41" spans="2:5" x14ac:dyDescent="0.25">
      <c r="B41" s="21" t="s">
        <v>1724</v>
      </c>
      <c r="C41" s="82">
        <v>24928503</v>
      </c>
      <c r="D41" s="69">
        <v>0.49</v>
      </c>
      <c r="E41" s="69">
        <f t="shared" si="1"/>
        <v>0.51</v>
      </c>
    </row>
    <row r="42" spans="2:5" x14ac:dyDescent="0.25">
      <c r="B42" s="21" t="s">
        <v>1725</v>
      </c>
      <c r="C42" s="82">
        <v>25544565</v>
      </c>
      <c r="D42" s="69">
        <v>0.48</v>
      </c>
      <c r="E42" s="69">
        <f t="shared" si="1"/>
        <v>0.52</v>
      </c>
    </row>
    <row r="43" spans="2:5" x14ac:dyDescent="0.25">
      <c r="B43" s="21" t="s">
        <v>1726</v>
      </c>
      <c r="C43" s="82">
        <v>26164432</v>
      </c>
      <c r="D43" s="69">
        <v>0.47</v>
      </c>
      <c r="E43" s="69">
        <f t="shared" si="1"/>
        <v>0.53</v>
      </c>
    </row>
    <row r="44" spans="2:5" x14ac:dyDescent="0.25">
      <c r="B44" s="21" t="s">
        <v>1727</v>
      </c>
      <c r="C44" s="82">
        <v>26786598</v>
      </c>
      <c r="D44" s="69">
        <v>0.47</v>
      </c>
      <c r="E44" s="69">
        <f t="shared" si="1"/>
        <v>0.53</v>
      </c>
    </row>
    <row r="45" spans="2:5" ht="18.75" x14ac:dyDescent="0.25">
      <c r="B45" s="84" t="s">
        <v>2202</v>
      </c>
    </row>
    <row r="46" spans="2:5" x14ac:dyDescent="0.25">
      <c r="B46" s="8"/>
    </row>
    <row r="47" spans="2:5" x14ac:dyDescent="0.25">
      <c r="B47" s="7" t="s">
        <v>2044</v>
      </c>
    </row>
    <row r="48" spans="2:5" x14ac:dyDescent="0.25">
      <c r="B48" s="21" t="s">
        <v>1738</v>
      </c>
      <c r="C48" s="66">
        <v>4.4000000000000004</v>
      </c>
      <c r="D48" s="66" t="s">
        <v>1733</v>
      </c>
      <c r="E48" s="66" t="s">
        <v>2045</v>
      </c>
    </row>
    <row r="49" spans="2:5" x14ac:dyDescent="0.25">
      <c r="B49" s="21" t="s">
        <v>1739</v>
      </c>
      <c r="C49" s="66">
        <v>3.5</v>
      </c>
      <c r="D49" s="66" t="s">
        <v>1733</v>
      </c>
      <c r="E49" s="66" t="s">
        <v>2045</v>
      </c>
    </row>
    <row r="50" spans="2:5" x14ac:dyDescent="0.25">
      <c r="B50" s="21" t="s">
        <v>1732</v>
      </c>
      <c r="C50" s="70">
        <f>(C44*D44)/C48/1000000</f>
        <v>2.8612956954545448</v>
      </c>
      <c r="D50" s="66" t="s">
        <v>1685</v>
      </c>
      <c r="E50" s="231" t="s">
        <v>1564</v>
      </c>
    </row>
    <row r="51" spans="2:5" x14ac:dyDescent="0.25">
      <c r="B51" s="21" t="s">
        <v>1744</v>
      </c>
      <c r="C51" s="70">
        <f>(C44*E44)/C49/1000000</f>
        <v>4.0562562685714285</v>
      </c>
      <c r="D51" s="66" t="s">
        <v>1685</v>
      </c>
      <c r="E51" s="231" t="s">
        <v>1564</v>
      </c>
    </row>
    <row r="52" spans="2:5" x14ac:dyDescent="0.25"/>
    <row r="53" spans="2:5" x14ac:dyDescent="0.25"/>
    <row r="54" spans="2:5" x14ac:dyDescent="0.25"/>
    <row r="55" spans="2:5" hidden="1" x14ac:dyDescent="0.25"/>
    <row r="56" spans="2:5" hidden="1" x14ac:dyDescent="0.25"/>
    <row r="57" spans="2:5" hidden="1" x14ac:dyDescent="0.25"/>
    <row r="58" spans="2:5" hidden="1" x14ac:dyDescent="0.25"/>
    <row r="59" spans="2:5" hidden="1" x14ac:dyDescent="0.25"/>
    <row r="60" spans="2:5" hidden="1" x14ac:dyDescent="0.25"/>
    <row r="61" spans="2:5" hidden="1" x14ac:dyDescent="0.25"/>
    <row r="62" spans="2:5" hidden="1" x14ac:dyDescent="0.25"/>
    <row r="63" spans="2:5" hidden="1" x14ac:dyDescent="0.25"/>
    <row r="64" spans="2:5"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sheetData>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'Thermal Efficiency'!$E$20:$E$44</xm:f>
          </x14:formula1>
          <xm:sqref>F20:F29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K95"/>
  <sheetViews>
    <sheetView workbookViewId="0">
      <selection activeCell="H24" sqref="H24"/>
    </sheetView>
  </sheetViews>
  <sheetFormatPr defaultColWidth="8.85546875" defaultRowHeight="15.75" zeroHeight="1" x14ac:dyDescent="0.25"/>
  <cols>
    <col min="1" max="1" width="8.85546875" style="135"/>
    <col min="2" max="2" width="18.7109375" style="135" customWidth="1"/>
    <col min="3" max="3" width="14" style="135" customWidth="1"/>
    <col min="4" max="4" width="24" style="135" customWidth="1"/>
    <col min="5" max="7" width="8.85546875" style="135" customWidth="1"/>
    <col min="8" max="8" width="15.140625" style="135" customWidth="1"/>
    <col min="9" max="9" width="89.140625" style="135" customWidth="1"/>
    <col min="10" max="10" width="51.42578125" style="135" customWidth="1"/>
    <col min="11" max="11" width="24.5703125" style="135" customWidth="1"/>
    <col min="12" max="16384" width="8.85546875" style="135"/>
  </cols>
  <sheetData>
    <row r="1" spans="1:11" x14ac:dyDescent="0.25">
      <c r="A1" s="143" t="s">
        <v>27</v>
      </c>
    </row>
    <row r="2" spans="1:11" x14ac:dyDescent="0.25">
      <c r="A2" s="142" t="s">
        <v>2233</v>
      </c>
    </row>
    <row r="3" spans="1:11" ht="33.75" customHeight="1" x14ac:dyDescent="0.25"/>
    <row r="4" spans="1:11" ht="28.5" customHeight="1" x14ac:dyDescent="0.25">
      <c r="B4" s="109" t="s">
        <v>0</v>
      </c>
      <c r="C4" s="109" t="s">
        <v>5</v>
      </c>
      <c r="D4" s="109" t="s">
        <v>3</v>
      </c>
      <c r="E4" s="109" t="s">
        <v>30</v>
      </c>
      <c r="F4" s="109" t="s">
        <v>30</v>
      </c>
      <c r="G4" s="109" t="s">
        <v>30</v>
      </c>
      <c r="H4" s="109" t="s">
        <v>31</v>
      </c>
      <c r="I4" s="109" t="s">
        <v>45</v>
      </c>
      <c r="J4" s="109" t="s">
        <v>46</v>
      </c>
      <c r="K4" s="109" t="s">
        <v>10</v>
      </c>
    </row>
    <row r="5" spans="1:11" x14ac:dyDescent="0.25">
      <c r="B5" s="66" t="s">
        <v>2</v>
      </c>
      <c r="C5" s="66" t="s">
        <v>28</v>
      </c>
      <c r="D5" s="66" t="s">
        <v>29</v>
      </c>
      <c r="E5" s="66">
        <v>1</v>
      </c>
      <c r="F5" s="66">
        <v>12</v>
      </c>
      <c r="G5" s="257" t="s">
        <v>128</v>
      </c>
      <c r="H5" s="98">
        <v>0.86799999999999999</v>
      </c>
      <c r="I5" s="66" t="s">
        <v>32</v>
      </c>
      <c r="J5" s="66" t="s">
        <v>116</v>
      </c>
      <c r="K5" s="66" t="s">
        <v>26</v>
      </c>
    </row>
    <row r="6" spans="1:11" x14ac:dyDescent="0.25">
      <c r="B6" s="66" t="s">
        <v>2</v>
      </c>
      <c r="C6" s="66" t="s">
        <v>28</v>
      </c>
      <c r="D6" s="66" t="s">
        <v>33</v>
      </c>
      <c r="E6" s="66">
        <v>8</v>
      </c>
      <c r="F6" s="66">
        <v>13</v>
      </c>
      <c r="G6" s="257" t="s">
        <v>128</v>
      </c>
      <c r="H6" s="98">
        <v>4.0000000000000001E-3</v>
      </c>
      <c r="I6" s="66" t="s">
        <v>34</v>
      </c>
      <c r="J6" s="66" t="s">
        <v>118</v>
      </c>
      <c r="K6" s="66" t="s">
        <v>26</v>
      </c>
    </row>
    <row r="7" spans="1:11" x14ac:dyDescent="0.25">
      <c r="B7" s="66" t="s">
        <v>2</v>
      </c>
      <c r="C7" s="66" t="s">
        <v>28</v>
      </c>
      <c r="D7" s="66" t="s">
        <v>36</v>
      </c>
      <c r="E7" s="66">
        <v>9</v>
      </c>
      <c r="F7" s="66">
        <v>14</v>
      </c>
      <c r="G7" s="257" t="s">
        <v>128</v>
      </c>
      <c r="H7" s="98">
        <v>2.9000000000000001E-2</v>
      </c>
      <c r="I7" s="66" t="s">
        <v>35</v>
      </c>
      <c r="J7" s="66" t="s">
        <v>119</v>
      </c>
      <c r="K7" s="66" t="s">
        <v>26</v>
      </c>
    </row>
    <row r="8" spans="1:11" x14ac:dyDescent="0.25">
      <c r="B8" s="66" t="s">
        <v>2</v>
      </c>
      <c r="C8" s="66" t="s">
        <v>28</v>
      </c>
      <c r="D8" s="66" t="s">
        <v>37</v>
      </c>
      <c r="E8" s="66">
        <v>10</v>
      </c>
      <c r="F8" s="66">
        <v>15</v>
      </c>
      <c r="G8" s="257" t="s">
        <v>128</v>
      </c>
      <c r="H8" s="98">
        <v>3.0000000000000001E-3</v>
      </c>
      <c r="I8" s="66" t="s">
        <v>38</v>
      </c>
      <c r="J8" s="66" t="s">
        <v>120</v>
      </c>
      <c r="K8" s="66" t="s">
        <v>26</v>
      </c>
    </row>
    <row r="9" spans="1:11" x14ac:dyDescent="0.25">
      <c r="B9" s="66" t="s">
        <v>2</v>
      </c>
      <c r="C9" s="66" t="s">
        <v>28</v>
      </c>
      <c r="D9" s="66" t="s">
        <v>41</v>
      </c>
      <c r="E9" s="66">
        <v>11</v>
      </c>
      <c r="F9" s="66">
        <v>16</v>
      </c>
      <c r="G9" s="257" t="s">
        <v>128</v>
      </c>
      <c r="H9" s="98">
        <v>9.6000000000000002E-2</v>
      </c>
      <c r="I9" s="66" t="s">
        <v>40</v>
      </c>
      <c r="J9" s="66" t="s">
        <v>117</v>
      </c>
      <c r="K9" s="66" t="s">
        <v>26</v>
      </c>
    </row>
    <row r="10" spans="1:11" x14ac:dyDescent="0.25">
      <c r="B10" s="66" t="s">
        <v>2</v>
      </c>
      <c r="C10" s="66" t="s">
        <v>42</v>
      </c>
      <c r="D10" s="66" t="s">
        <v>29</v>
      </c>
      <c r="E10" s="66">
        <v>2</v>
      </c>
      <c r="F10" s="66">
        <v>17</v>
      </c>
      <c r="G10" s="66">
        <v>21</v>
      </c>
      <c r="H10" s="98">
        <v>0.94799999999999995</v>
      </c>
      <c r="I10" s="66" t="s">
        <v>50</v>
      </c>
      <c r="J10" s="66" t="s">
        <v>116</v>
      </c>
      <c r="K10" s="66" t="s">
        <v>26</v>
      </c>
    </row>
    <row r="11" spans="1:11" x14ac:dyDescent="0.25">
      <c r="B11" s="66" t="s">
        <v>2</v>
      </c>
      <c r="C11" s="66" t="s">
        <v>42</v>
      </c>
      <c r="D11" s="66" t="s">
        <v>33</v>
      </c>
      <c r="E11" s="66">
        <v>18</v>
      </c>
      <c r="F11" s="257" t="s">
        <v>128</v>
      </c>
      <c r="G11" s="257" t="s">
        <v>128</v>
      </c>
      <c r="H11" s="98">
        <v>5.0000000000000001E-3</v>
      </c>
      <c r="I11" s="66" t="s">
        <v>52</v>
      </c>
      <c r="J11" s="66" t="s">
        <v>118</v>
      </c>
      <c r="K11" s="66" t="s">
        <v>26</v>
      </c>
    </row>
    <row r="12" spans="1:11" x14ac:dyDescent="0.25">
      <c r="B12" s="66" t="s">
        <v>2</v>
      </c>
      <c r="C12" s="66" t="s">
        <v>42</v>
      </c>
      <c r="D12" s="66" t="s">
        <v>36</v>
      </c>
      <c r="E12" s="66">
        <v>19</v>
      </c>
      <c r="F12" s="66">
        <v>22</v>
      </c>
      <c r="G12" s="66"/>
      <c r="H12" s="98">
        <v>4.2000000000000003E-2</v>
      </c>
      <c r="I12" s="66" t="s">
        <v>53</v>
      </c>
      <c r="J12" s="66" t="s">
        <v>119</v>
      </c>
      <c r="K12" s="66" t="s">
        <v>26</v>
      </c>
    </row>
    <row r="13" spans="1:11" x14ac:dyDescent="0.25">
      <c r="B13" s="66" t="s">
        <v>2</v>
      </c>
      <c r="C13" s="66" t="s">
        <v>42</v>
      </c>
      <c r="D13" s="66" t="s">
        <v>37</v>
      </c>
      <c r="E13" s="66">
        <v>20</v>
      </c>
      <c r="F13" s="257" t="s">
        <v>128</v>
      </c>
      <c r="G13" s="257" t="s">
        <v>128</v>
      </c>
      <c r="H13" s="98">
        <v>5.0000000000000001E-3</v>
      </c>
      <c r="I13" s="66" t="s">
        <v>55</v>
      </c>
      <c r="J13" s="66" t="s">
        <v>120</v>
      </c>
      <c r="K13" s="66" t="s">
        <v>26</v>
      </c>
    </row>
    <row r="14" spans="1:11" x14ac:dyDescent="0.25">
      <c r="B14" s="66" t="s">
        <v>2</v>
      </c>
      <c r="C14" s="66" t="s">
        <v>47</v>
      </c>
      <c r="D14" s="66" t="s">
        <v>29</v>
      </c>
      <c r="E14" s="66">
        <v>3</v>
      </c>
      <c r="F14" s="66">
        <v>23</v>
      </c>
      <c r="G14" s="66"/>
      <c r="H14" s="98">
        <v>0.58799999999999997</v>
      </c>
      <c r="I14" s="66" t="s">
        <v>51</v>
      </c>
      <c r="J14" s="66" t="s">
        <v>116</v>
      </c>
      <c r="K14" s="66" t="s">
        <v>26</v>
      </c>
    </row>
    <row r="15" spans="1:11" x14ac:dyDescent="0.25">
      <c r="B15" s="66" t="s">
        <v>2</v>
      </c>
      <c r="C15" s="66" t="s">
        <v>47</v>
      </c>
      <c r="D15" s="66" t="s">
        <v>36</v>
      </c>
      <c r="E15" s="66">
        <v>24</v>
      </c>
      <c r="F15" s="257" t="s">
        <v>128</v>
      </c>
      <c r="G15" s="257" t="s">
        <v>128</v>
      </c>
      <c r="H15" s="98">
        <v>4.7E-2</v>
      </c>
      <c r="I15" s="66" t="s">
        <v>54</v>
      </c>
      <c r="J15" s="66" t="s">
        <v>119</v>
      </c>
      <c r="K15" s="66" t="s">
        <v>26</v>
      </c>
    </row>
    <row r="16" spans="1:11" x14ac:dyDescent="0.25">
      <c r="B16" s="66" t="s">
        <v>2</v>
      </c>
      <c r="C16" s="66" t="s">
        <v>47</v>
      </c>
      <c r="D16" s="66" t="s">
        <v>48</v>
      </c>
      <c r="E16" s="66">
        <v>26</v>
      </c>
      <c r="F16" s="257" t="s">
        <v>128</v>
      </c>
      <c r="G16" s="257" t="s">
        <v>128</v>
      </c>
      <c r="H16" s="67">
        <v>0.36</v>
      </c>
      <c r="I16" s="66" t="s">
        <v>57</v>
      </c>
      <c r="J16" s="66" t="s">
        <v>121</v>
      </c>
      <c r="K16" s="66" t="s">
        <v>26</v>
      </c>
    </row>
    <row r="17" spans="2:11" x14ac:dyDescent="0.25">
      <c r="B17" s="66" t="s">
        <v>2</v>
      </c>
      <c r="C17" s="66" t="s">
        <v>47</v>
      </c>
      <c r="D17" s="66" t="s">
        <v>37</v>
      </c>
      <c r="E17" s="66">
        <v>25</v>
      </c>
      <c r="F17" s="257" t="s">
        <v>128</v>
      </c>
      <c r="G17" s="257" t="s">
        <v>128</v>
      </c>
      <c r="H17" s="98">
        <v>5.0000000000000001E-3</v>
      </c>
      <c r="I17" s="66" t="s">
        <v>56</v>
      </c>
      <c r="J17" s="66" t="s">
        <v>120</v>
      </c>
      <c r="K17" s="66" t="s">
        <v>26</v>
      </c>
    </row>
    <row r="18" spans="2:11" ht="15" customHeight="1" x14ac:dyDescent="0.25">
      <c r="B18" s="66" t="s">
        <v>2</v>
      </c>
      <c r="C18" s="66" t="s">
        <v>63</v>
      </c>
      <c r="D18" s="66" t="s">
        <v>68</v>
      </c>
      <c r="E18" s="66">
        <v>6</v>
      </c>
      <c r="F18" s="257" t="s">
        <v>128</v>
      </c>
      <c r="G18" s="257" t="s">
        <v>128</v>
      </c>
      <c r="H18" s="71">
        <v>0.46</v>
      </c>
      <c r="I18" s="66" t="s">
        <v>107</v>
      </c>
      <c r="J18" s="146" t="s">
        <v>123</v>
      </c>
      <c r="K18" s="66" t="s">
        <v>26</v>
      </c>
    </row>
    <row r="19" spans="2:11" x14ac:dyDescent="0.25">
      <c r="B19" s="66" t="s">
        <v>2</v>
      </c>
      <c r="C19" s="66" t="s">
        <v>63</v>
      </c>
      <c r="D19" s="66" t="s">
        <v>64</v>
      </c>
      <c r="E19" s="66">
        <v>7</v>
      </c>
      <c r="F19" s="257" t="s">
        <v>128</v>
      </c>
      <c r="G19" s="257" t="s">
        <v>128</v>
      </c>
      <c r="H19" s="71">
        <v>0.54</v>
      </c>
      <c r="I19" s="66" t="s">
        <v>108</v>
      </c>
      <c r="J19" s="119" t="s">
        <v>122</v>
      </c>
      <c r="K19" s="66" t="s">
        <v>26</v>
      </c>
    </row>
    <row r="20" spans="2:11" x14ac:dyDescent="0.25">
      <c r="B20" s="66" t="s">
        <v>2</v>
      </c>
      <c r="C20" s="66" t="s">
        <v>62</v>
      </c>
      <c r="D20" s="66" t="s">
        <v>75</v>
      </c>
      <c r="E20" s="66">
        <v>5</v>
      </c>
      <c r="F20" s="257" t="s">
        <v>128</v>
      </c>
      <c r="G20" s="257" t="s">
        <v>128</v>
      </c>
      <c r="H20" s="71">
        <v>1</v>
      </c>
      <c r="I20" s="66" t="s">
        <v>126</v>
      </c>
      <c r="J20" s="66" t="s">
        <v>124</v>
      </c>
      <c r="K20" s="66" t="s">
        <v>26</v>
      </c>
    </row>
    <row r="21" spans="2:11" x14ac:dyDescent="0.25">
      <c r="B21" s="66" t="s">
        <v>2</v>
      </c>
      <c r="C21" s="66" t="s">
        <v>61</v>
      </c>
      <c r="D21" s="66" t="s">
        <v>74</v>
      </c>
      <c r="E21" s="66">
        <v>4</v>
      </c>
      <c r="F21" s="257" t="s">
        <v>128</v>
      </c>
      <c r="G21" s="257" t="s">
        <v>128</v>
      </c>
      <c r="H21" s="71">
        <v>1</v>
      </c>
      <c r="I21" s="66" t="s">
        <v>127</v>
      </c>
      <c r="J21" s="66" t="s">
        <v>125</v>
      </c>
      <c r="K21" s="66" t="s">
        <v>26</v>
      </c>
    </row>
    <row r="22" spans="2:11" x14ac:dyDescent="0.25">
      <c r="B22" s="66" t="s">
        <v>87</v>
      </c>
      <c r="C22" s="66" t="s">
        <v>182</v>
      </c>
      <c r="D22" s="66" t="s">
        <v>184</v>
      </c>
      <c r="E22" s="66" t="s">
        <v>184</v>
      </c>
      <c r="F22" s="257" t="s">
        <v>128</v>
      </c>
      <c r="G22" s="257" t="s">
        <v>128</v>
      </c>
      <c r="H22" s="234">
        <v>2.49091E-2</v>
      </c>
      <c r="I22" s="66" t="s">
        <v>183</v>
      </c>
      <c r="J22" s="66" t="s">
        <v>184</v>
      </c>
      <c r="K22" s="66" t="s">
        <v>190</v>
      </c>
    </row>
    <row r="23" spans="2:11" x14ac:dyDescent="0.25">
      <c r="B23" s="66" t="s">
        <v>87</v>
      </c>
      <c r="C23" s="66" t="s">
        <v>185</v>
      </c>
      <c r="D23" s="66" t="s">
        <v>184</v>
      </c>
      <c r="E23" s="66" t="s">
        <v>184</v>
      </c>
      <c r="F23" s="257" t="s">
        <v>128</v>
      </c>
      <c r="G23" s="257" t="s">
        <v>128</v>
      </c>
      <c r="H23" s="191">
        <v>0.21153</v>
      </c>
      <c r="I23" s="66" t="s">
        <v>186</v>
      </c>
      <c r="J23" s="66" t="s">
        <v>184</v>
      </c>
      <c r="K23" s="66" t="s">
        <v>190</v>
      </c>
    </row>
    <row r="24" spans="2:11" x14ac:dyDescent="0.25">
      <c r="B24" s="66" t="s">
        <v>87</v>
      </c>
      <c r="C24" s="66" t="s">
        <v>187</v>
      </c>
      <c r="D24" s="66" t="s">
        <v>184</v>
      </c>
      <c r="E24" s="66" t="s">
        <v>184</v>
      </c>
      <c r="F24" s="257" t="s">
        <v>128</v>
      </c>
      <c r="G24" s="257" t="s">
        <v>128</v>
      </c>
      <c r="H24" s="191">
        <v>0.21153</v>
      </c>
      <c r="I24" s="66" t="s">
        <v>188</v>
      </c>
      <c r="J24" s="66" t="s">
        <v>184</v>
      </c>
      <c r="K24" s="66" t="s">
        <v>190</v>
      </c>
    </row>
    <row r="25" spans="2:11" x14ac:dyDescent="0.25">
      <c r="B25" s="66" t="s">
        <v>87</v>
      </c>
      <c r="C25" s="66" t="s">
        <v>191</v>
      </c>
      <c r="D25" s="66" t="s">
        <v>184</v>
      </c>
      <c r="E25" s="66" t="s">
        <v>184</v>
      </c>
      <c r="F25" s="257" t="s">
        <v>128</v>
      </c>
      <c r="G25" s="257" t="s">
        <v>128</v>
      </c>
      <c r="H25" s="67">
        <v>0.27600000000000002</v>
      </c>
      <c r="I25" s="66" t="s">
        <v>193</v>
      </c>
      <c r="J25" s="66" t="s">
        <v>184</v>
      </c>
      <c r="K25" s="66" t="s">
        <v>190</v>
      </c>
    </row>
    <row r="26" spans="2:11" x14ac:dyDescent="0.25">
      <c r="B26" s="66" t="s">
        <v>87</v>
      </c>
      <c r="C26" s="66" t="s">
        <v>192</v>
      </c>
      <c r="D26" s="66" t="s">
        <v>184</v>
      </c>
      <c r="E26" s="66" t="s">
        <v>184</v>
      </c>
      <c r="F26" s="257" t="s">
        <v>128</v>
      </c>
      <c r="G26" s="257" t="s">
        <v>128</v>
      </c>
      <c r="H26" s="67">
        <v>0.27600000000000002</v>
      </c>
      <c r="I26" s="66" t="s">
        <v>194</v>
      </c>
      <c r="J26" s="66" t="s">
        <v>184</v>
      </c>
      <c r="K26" s="66" t="s">
        <v>190</v>
      </c>
    </row>
    <row r="27" spans="2:11" x14ac:dyDescent="0.25">
      <c r="B27" s="66" t="s">
        <v>87</v>
      </c>
      <c r="C27" s="66" t="s">
        <v>197</v>
      </c>
      <c r="D27" s="66" t="s">
        <v>195</v>
      </c>
      <c r="E27" s="66" t="s">
        <v>184</v>
      </c>
      <c r="F27" s="257" t="s">
        <v>128</v>
      </c>
      <c r="G27" s="257" t="s">
        <v>128</v>
      </c>
      <c r="H27" s="98">
        <v>0.56999999999999995</v>
      </c>
      <c r="I27" s="66" t="s">
        <v>196</v>
      </c>
      <c r="J27" s="257" t="s">
        <v>128</v>
      </c>
      <c r="K27" s="66" t="s">
        <v>181</v>
      </c>
    </row>
    <row r="28" spans="2:11" x14ac:dyDescent="0.25">
      <c r="B28" s="66" t="s">
        <v>87</v>
      </c>
      <c r="C28" s="66" t="s">
        <v>197</v>
      </c>
      <c r="D28" s="66" t="s">
        <v>198</v>
      </c>
      <c r="E28" s="66" t="s">
        <v>184</v>
      </c>
      <c r="F28" s="257" t="s">
        <v>128</v>
      </c>
      <c r="G28" s="257" t="s">
        <v>128</v>
      </c>
      <c r="H28" s="98">
        <v>0.43</v>
      </c>
      <c r="I28" s="66" t="s">
        <v>199</v>
      </c>
      <c r="J28" s="257" t="s">
        <v>128</v>
      </c>
      <c r="K28" s="66" t="s">
        <v>181</v>
      </c>
    </row>
    <row r="29" spans="2:11" x14ac:dyDescent="0.25">
      <c r="B29" s="66" t="s">
        <v>290</v>
      </c>
      <c r="C29" s="66" t="s">
        <v>291</v>
      </c>
      <c r="D29" s="66" t="s">
        <v>184</v>
      </c>
      <c r="E29" s="66" t="s">
        <v>184</v>
      </c>
      <c r="F29" s="257" t="s">
        <v>128</v>
      </c>
      <c r="G29" s="257" t="s">
        <v>128</v>
      </c>
      <c r="H29" s="69">
        <v>0.625</v>
      </c>
      <c r="I29" s="66" t="s">
        <v>295</v>
      </c>
      <c r="J29" s="66" t="s">
        <v>184</v>
      </c>
      <c r="K29" s="66" t="s">
        <v>284</v>
      </c>
    </row>
    <row r="30" spans="2:11" x14ac:dyDescent="0.25">
      <c r="B30" s="66" t="s">
        <v>290</v>
      </c>
      <c r="C30" s="66" t="s">
        <v>42</v>
      </c>
      <c r="D30" s="66" t="s">
        <v>184</v>
      </c>
      <c r="E30" s="66" t="s">
        <v>184</v>
      </c>
      <c r="F30" s="257" t="s">
        <v>128</v>
      </c>
      <c r="G30" s="257" t="s">
        <v>128</v>
      </c>
      <c r="H30" s="69">
        <v>0.123</v>
      </c>
      <c r="I30" s="66" t="s">
        <v>295</v>
      </c>
      <c r="J30" s="66" t="s">
        <v>184</v>
      </c>
      <c r="K30" s="66" t="s">
        <v>284</v>
      </c>
    </row>
    <row r="31" spans="2:11" x14ac:dyDescent="0.25">
      <c r="B31" s="66" t="s">
        <v>290</v>
      </c>
      <c r="C31" s="66" t="s">
        <v>292</v>
      </c>
      <c r="D31" s="66" t="s">
        <v>184</v>
      </c>
      <c r="E31" s="66" t="s">
        <v>184</v>
      </c>
      <c r="F31" s="257" t="s">
        <v>128</v>
      </c>
      <c r="G31" s="257" t="s">
        <v>128</v>
      </c>
      <c r="H31" s="69">
        <v>0.109</v>
      </c>
      <c r="I31" s="66" t="s">
        <v>295</v>
      </c>
      <c r="J31" s="66" t="s">
        <v>184</v>
      </c>
      <c r="K31" s="66" t="s">
        <v>284</v>
      </c>
    </row>
    <row r="32" spans="2:11" x14ac:dyDescent="0.25">
      <c r="B32" s="66" t="s">
        <v>293</v>
      </c>
      <c r="C32" s="66" t="s">
        <v>62</v>
      </c>
      <c r="D32" s="66" t="s">
        <v>184</v>
      </c>
      <c r="E32" s="66" t="s">
        <v>184</v>
      </c>
      <c r="F32" s="257" t="s">
        <v>128</v>
      </c>
      <c r="G32" s="257" t="s">
        <v>128</v>
      </c>
      <c r="H32" s="69">
        <v>0.65</v>
      </c>
      <c r="I32" s="66" t="s">
        <v>294</v>
      </c>
      <c r="J32" s="66" t="s">
        <v>184</v>
      </c>
      <c r="K32" s="66" t="s">
        <v>284</v>
      </c>
    </row>
    <row r="33" spans="2:11" x14ac:dyDescent="0.25">
      <c r="B33" s="66" t="s">
        <v>293</v>
      </c>
      <c r="C33" s="66" t="s">
        <v>63</v>
      </c>
      <c r="D33" s="66" t="s">
        <v>184</v>
      </c>
      <c r="E33" s="66" t="s">
        <v>184</v>
      </c>
      <c r="F33" s="257" t="s">
        <v>128</v>
      </c>
      <c r="G33" s="257" t="s">
        <v>128</v>
      </c>
      <c r="H33" s="69">
        <v>7.4999999999999997E-2</v>
      </c>
      <c r="I33" s="66" t="s">
        <v>294</v>
      </c>
      <c r="J33" s="66" t="s">
        <v>184</v>
      </c>
      <c r="K33" s="66" t="s">
        <v>284</v>
      </c>
    </row>
    <row r="34" spans="2:11" x14ac:dyDescent="0.25">
      <c r="B34" s="66" t="s">
        <v>293</v>
      </c>
      <c r="C34" s="66" t="s">
        <v>296</v>
      </c>
      <c r="D34" s="66" t="s">
        <v>184</v>
      </c>
      <c r="E34" s="66" t="s">
        <v>184</v>
      </c>
      <c r="F34" s="257" t="s">
        <v>128</v>
      </c>
      <c r="G34" s="257" t="s">
        <v>128</v>
      </c>
      <c r="H34" s="69">
        <v>2.9000000000000001E-2</v>
      </c>
      <c r="I34" s="66" t="s">
        <v>294</v>
      </c>
      <c r="J34" s="66" t="s">
        <v>184</v>
      </c>
      <c r="K34" s="66" t="s">
        <v>284</v>
      </c>
    </row>
    <row r="35" spans="2:11" x14ac:dyDescent="0.25">
      <c r="B35" s="66" t="s">
        <v>293</v>
      </c>
      <c r="C35" s="66" t="s">
        <v>292</v>
      </c>
      <c r="D35" s="66" t="s">
        <v>184</v>
      </c>
      <c r="E35" s="66" t="s">
        <v>184</v>
      </c>
      <c r="F35" s="257" t="s">
        <v>128</v>
      </c>
      <c r="G35" s="257" t="s">
        <v>128</v>
      </c>
      <c r="H35" s="69">
        <v>2.8000000000000001E-2</v>
      </c>
      <c r="I35" s="66" t="s">
        <v>304</v>
      </c>
      <c r="J35" s="66" t="s">
        <v>184</v>
      </c>
      <c r="K35" s="66" t="s">
        <v>297</v>
      </c>
    </row>
    <row r="36" spans="2:11" x14ac:dyDescent="0.25">
      <c r="B36" s="66" t="s">
        <v>293</v>
      </c>
      <c r="C36" s="66" t="s">
        <v>298</v>
      </c>
      <c r="D36" s="66" t="s">
        <v>184</v>
      </c>
      <c r="E36" s="66" t="s">
        <v>184</v>
      </c>
      <c r="F36" s="257" t="s">
        <v>128</v>
      </c>
      <c r="G36" s="257" t="s">
        <v>128</v>
      </c>
      <c r="H36" s="69">
        <v>5.0000000000000001E-3</v>
      </c>
      <c r="I36" s="66" t="s">
        <v>304</v>
      </c>
      <c r="J36" s="66" t="s">
        <v>184</v>
      </c>
      <c r="K36" s="66" t="s">
        <v>297</v>
      </c>
    </row>
    <row r="37" spans="2:11" x14ac:dyDescent="0.25">
      <c r="B37" s="66" t="s">
        <v>293</v>
      </c>
      <c r="C37" s="66" t="s">
        <v>299</v>
      </c>
      <c r="D37" s="66" t="s">
        <v>184</v>
      </c>
      <c r="E37" s="66" t="s">
        <v>184</v>
      </c>
      <c r="F37" s="257" t="s">
        <v>128</v>
      </c>
      <c r="G37" s="257" t="s">
        <v>128</v>
      </c>
      <c r="H37" s="69">
        <v>1.2999999999999999E-2</v>
      </c>
      <c r="I37" s="66" t="s">
        <v>304</v>
      </c>
      <c r="J37" s="66" t="s">
        <v>184</v>
      </c>
      <c r="K37" s="66" t="s">
        <v>297</v>
      </c>
    </row>
    <row r="38" spans="2:11" x14ac:dyDescent="0.25">
      <c r="B38" s="66" t="s">
        <v>293</v>
      </c>
      <c r="C38" s="66" t="s">
        <v>300</v>
      </c>
      <c r="D38" s="66" t="s">
        <v>184</v>
      </c>
      <c r="E38" s="66" t="s">
        <v>184</v>
      </c>
      <c r="F38" s="257" t="s">
        <v>128</v>
      </c>
      <c r="G38" s="257" t="s">
        <v>128</v>
      </c>
      <c r="H38" s="69">
        <v>0.22</v>
      </c>
      <c r="I38" s="66" t="s">
        <v>304</v>
      </c>
      <c r="J38" s="66" t="s">
        <v>184</v>
      </c>
      <c r="K38" s="66" t="s">
        <v>297</v>
      </c>
    </row>
    <row r="39" spans="2:11" x14ac:dyDescent="0.25">
      <c r="B39" s="66" t="s">
        <v>293</v>
      </c>
      <c r="C39" s="66" t="s">
        <v>139</v>
      </c>
      <c r="D39" s="66" t="s">
        <v>184</v>
      </c>
      <c r="E39" s="66" t="s">
        <v>184</v>
      </c>
      <c r="F39" s="257" t="s">
        <v>128</v>
      </c>
      <c r="G39" s="257" t="s">
        <v>128</v>
      </c>
      <c r="H39" s="69">
        <v>5.0000000000000001E-3</v>
      </c>
      <c r="I39" s="66" t="s">
        <v>304</v>
      </c>
      <c r="J39" s="66" t="s">
        <v>184</v>
      </c>
      <c r="K39" s="66" t="s">
        <v>297</v>
      </c>
    </row>
    <row r="40" spans="2:11" x14ac:dyDescent="0.25">
      <c r="B40" s="66" t="s">
        <v>293</v>
      </c>
      <c r="C40" s="66" t="s">
        <v>301</v>
      </c>
      <c r="D40" s="66" t="s">
        <v>184</v>
      </c>
      <c r="E40" s="66" t="s">
        <v>184</v>
      </c>
      <c r="F40" s="257" t="s">
        <v>128</v>
      </c>
      <c r="G40" s="257" t="s">
        <v>128</v>
      </c>
      <c r="H40" s="69">
        <v>4.2999999999999997E-2</v>
      </c>
      <c r="I40" s="66" t="s">
        <v>304</v>
      </c>
      <c r="J40" s="66" t="s">
        <v>184</v>
      </c>
      <c r="K40" s="66" t="s">
        <v>297</v>
      </c>
    </row>
    <row r="41" spans="2:11" x14ac:dyDescent="0.25">
      <c r="B41" s="66" t="s">
        <v>293</v>
      </c>
      <c r="C41" s="66" t="s">
        <v>63</v>
      </c>
      <c r="D41" s="66" t="s">
        <v>184</v>
      </c>
      <c r="E41" s="66" t="s">
        <v>184</v>
      </c>
      <c r="F41" s="257" t="s">
        <v>128</v>
      </c>
      <c r="G41" s="257" t="s">
        <v>128</v>
      </c>
      <c r="H41" s="69">
        <v>8.2000000000000003E-2</v>
      </c>
      <c r="I41" s="66" t="s">
        <v>304</v>
      </c>
      <c r="J41" s="66" t="s">
        <v>184</v>
      </c>
      <c r="K41" s="66" t="s">
        <v>297</v>
      </c>
    </row>
    <row r="42" spans="2:11" x14ac:dyDescent="0.25">
      <c r="B42" s="66" t="s">
        <v>293</v>
      </c>
      <c r="C42" s="66" t="s">
        <v>302</v>
      </c>
      <c r="D42" s="66" t="s">
        <v>184</v>
      </c>
      <c r="E42" s="66" t="s">
        <v>184</v>
      </c>
      <c r="F42" s="257" t="s">
        <v>128</v>
      </c>
      <c r="G42" s="257" t="s">
        <v>128</v>
      </c>
      <c r="H42" s="69">
        <v>0.58699999999999997</v>
      </c>
      <c r="I42" s="66" t="s">
        <v>304</v>
      </c>
      <c r="J42" s="66" t="s">
        <v>184</v>
      </c>
      <c r="K42" s="66" t="s">
        <v>297</v>
      </c>
    </row>
    <row r="43" spans="2:11" x14ac:dyDescent="0.25">
      <c r="B43" s="66" t="s">
        <v>293</v>
      </c>
      <c r="C43" s="66" t="s">
        <v>131</v>
      </c>
      <c r="D43" s="66" t="s">
        <v>184</v>
      </c>
      <c r="E43" s="66" t="s">
        <v>184</v>
      </c>
      <c r="F43" s="257" t="s">
        <v>128</v>
      </c>
      <c r="G43" s="257" t="s">
        <v>128</v>
      </c>
      <c r="H43" s="69">
        <v>8.9999999999999993E-3</v>
      </c>
      <c r="I43" s="66" t="s">
        <v>304</v>
      </c>
      <c r="J43" s="66" t="s">
        <v>184</v>
      </c>
      <c r="K43" s="66" t="s">
        <v>297</v>
      </c>
    </row>
    <row r="44" spans="2:11" x14ac:dyDescent="0.25">
      <c r="B44" s="66" t="s">
        <v>293</v>
      </c>
      <c r="C44" s="66" t="s">
        <v>303</v>
      </c>
      <c r="D44" s="66" t="s">
        <v>184</v>
      </c>
      <c r="E44" s="66" t="s">
        <v>184</v>
      </c>
      <c r="F44" s="257" t="s">
        <v>128</v>
      </c>
      <c r="G44" s="257" t="s">
        <v>128</v>
      </c>
      <c r="H44" s="69">
        <v>8.0000000000000002E-3</v>
      </c>
      <c r="I44" s="66" t="s">
        <v>304</v>
      </c>
      <c r="J44" s="66" t="s">
        <v>184</v>
      </c>
      <c r="K44" s="66" t="s">
        <v>297</v>
      </c>
    </row>
    <row r="45" spans="2:11" x14ac:dyDescent="0.25">
      <c r="B45" s="66" t="s">
        <v>290</v>
      </c>
      <c r="C45" s="66" t="s">
        <v>292</v>
      </c>
      <c r="D45" s="66" t="s">
        <v>184</v>
      </c>
      <c r="E45" s="66" t="s">
        <v>184</v>
      </c>
      <c r="F45" s="257" t="s">
        <v>128</v>
      </c>
      <c r="G45" s="257" t="s">
        <v>128</v>
      </c>
      <c r="H45" s="69">
        <v>0.14399999999999999</v>
      </c>
      <c r="I45" s="66" t="s">
        <v>305</v>
      </c>
      <c r="J45" s="66" t="s">
        <v>184</v>
      </c>
      <c r="K45" s="66" t="s">
        <v>297</v>
      </c>
    </row>
    <row r="46" spans="2:11" x14ac:dyDescent="0.25">
      <c r="B46" s="66" t="s">
        <v>290</v>
      </c>
      <c r="C46" s="66" t="s">
        <v>298</v>
      </c>
      <c r="D46" s="66" t="s">
        <v>184</v>
      </c>
      <c r="E46" s="66" t="s">
        <v>184</v>
      </c>
      <c r="F46" s="257" t="s">
        <v>128</v>
      </c>
      <c r="G46" s="257" t="s">
        <v>128</v>
      </c>
      <c r="H46" s="191">
        <v>4.0000000000000001E-3</v>
      </c>
      <c r="I46" s="66" t="s">
        <v>305</v>
      </c>
      <c r="J46" s="66" t="s">
        <v>184</v>
      </c>
      <c r="K46" s="66" t="s">
        <v>297</v>
      </c>
    </row>
    <row r="47" spans="2:11" x14ac:dyDescent="0.25">
      <c r="B47" s="66" t="s">
        <v>290</v>
      </c>
      <c r="C47" s="66" t="s">
        <v>299</v>
      </c>
      <c r="D47" s="66" t="s">
        <v>184</v>
      </c>
      <c r="E47" s="66" t="s">
        <v>184</v>
      </c>
      <c r="F47" s="257" t="s">
        <v>128</v>
      </c>
      <c r="G47" s="257" t="s">
        <v>128</v>
      </c>
      <c r="H47" s="69">
        <v>0.13</v>
      </c>
      <c r="I47" s="66" t="s">
        <v>305</v>
      </c>
      <c r="J47" s="66" t="s">
        <v>184</v>
      </c>
      <c r="K47" s="66" t="s">
        <v>297</v>
      </c>
    </row>
    <row r="48" spans="2:11" x14ac:dyDescent="0.25">
      <c r="B48" s="66" t="s">
        <v>290</v>
      </c>
      <c r="C48" s="66" t="s">
        <v>300</v>
      </c>
      <c r="D48" s="66" t="s">
        <v>184</v>
      </c>
      <c r="E48" s="66" t="s">
        <v>184</v>
      </c>
      <c r="F48" s="257" t="s">
        <v>128</v>
      </c>
      <c r="G48" s="257" t="s">
        <v>128</v>
      </c>
      <c r="H48" s="69">
        <v>0.61799999999999999</v>
      </c>
      <c r="I48" s="66" t="s">
        <v>305</v>
      </c>
      <c r="J48" s="66" t="s">
        <v>184</v>
      </c>
      <c r="K48" s="66" t="s">
        <v>297</v>
      </c>
    </row>
    <row r="49" spans="2:11" x14ac:dyDescent="0.25">
      <c r="B49" s="66" t="s">
        <v>290</v>
      </c>
      <c r="C49" s="66" t="s">
        <v>139</v>
      </c>
      <c r="D49" s="66" t="s">
        <v>184</v>
      </c>
      <c r="E49" s="66" t="s">
        <v>184</v>
      </c>
      <c r="F49" s="257" t="s">
        <v>128</v>
      </c>
      <c r="G49" s="257" t="s">
        <v>128</v>
      </c>
      <c r="H49" s="191">
        <v>3.0000000000000001E-3</v>
      </c>
      <c r="I49" s="66" t="s">
        <v>305</v>
      </c>
      <c r="J49" s="66" t="s">
        <v>184</v>
      </c>
      <c r="K49" s="66" t="s">
        <v>297</v>
      </c>
    </row>
    <row r="50" spans="2:11" x14ac:dyDescent="0.25">
      <c r="B50" s="66" t="s">
        <v>290</v>
      </c>
      <c r="C50" s="66" t="s">
        <v>301</v>
      </c>
      <c r="D50" s="66" t="s">
        <v>184</v>
      </c>
      <c r="E50" s="66" t="s">
        <v>184</v>
      </c>
      <c r="F50" s="257" t="s">
        <v>128</v>
      </c>
      <c r="G50" s="257" t="s">
        <v>128</v>
      </c>
      <c r="H50" s="191">
        <v>8.0000000000000002E-3</v>
      </c>
      <c r="I50" s="66" t="s">
        <v>305</v>
      </c>
      <c r="J50" s="66" t="s">
        <v>184</v>
      </c>
      <c r="K50" s="66" t="s">
        <v>297</v>
      </c>
    </row>
    <row r="51" spans="2:11" x14ac:dyDescent="0.25">
      <c r="B51" s="66" t="s">
        <v>290</v>
      </c>
      <c r="C51" s="66" t="s">
        <v>63</v>
      </c>
      <c r="D51" s="66" t="s">
        <v>184</v>
      </c>
      <c r="E51" s="66" t="s">
        <v>184</v>
      </c>
      <c r="F51" s="257" t="s">
        <v>128</v>
      </c>
      <c r="G51" s="257" t="s">
        <v>128</v>
      </c>
      <c r="H51" s="191">
        <v>8.0000000000000002E-3</v>
      </c>
      <c r="I51" s="66" t="s">
        <v>305</v>
      </c>
      <c r="J51" s="66" t="s">
        <v>184</v>
      </c>
      <c r="K51" s="66" t="s">
        <v>297</v>
      </c>
    </row>
    <row r="52" spans="2:11" x14ac:dyDescent="0.25">
      <c r="B52" s="66" t="s">
        <v>290</v>
      </c>
      <c r="C52" s="66" t="s">
        <v>302</v>
      </c>
      <c r="D52" s="66" t="s">
        <v>184</v>
      </c>
      <c r="E52" s="66" t="s">
        <v>184</v>
      </c>
      <c r="F52" s="257" t="s">
        <v>128</v>
      </c>
      <c r="G52" s="257" t="s">
        <v>128</v>
      </c>
      <c r="H52" s="69">
        <v>8.2000000000000003E-2</v>
      </c>
      <c r="I52" s="66" t="s">
        <v>305</v>
      </c>
      <c r="J52" s="66" t="s">
        <v>184</v>
      </c>
      <c r="K52" s="66" t="s">
        <v>297</v>
      </c>
    </row>
    <row r="53" spans="2:11" x14ac:dyDescent="0.25">
      <c r="B53" s="66" t="s">
        <v>290</v>
      </c>
      <c r="C53" s="66" t="s">
        <v>131</v>
      </c>
      <c r="D53" s="66" t="s">
        <v>184</v>
      </c>
      <c r="E53" s="66" t="s">
        <v>184</v>
      </c>
      <c r="F53" s="257" t="s">
        <v>128</v>
      </c>
      <c r="G53" s="257" t="s">
        <v>128</v>
      </c>
      <c r="H53" s="191">
        <v>1E-3</v>
      </c>
      <c r="I53" s="66" t="s">
        <v>305</v>
      </c>
      <c r="J53" s="66" t="s">
        <v>184</v>
      </c>
      <c r="K53" s="66" t="s">
        <v>297</v>
      </c>
    </row>
    <row r="54" spans="2:11" x14ac:dyDescent="0.25">
      <c r="B54" s="66" t="s">
        <v>290</v>
      </c>
      <c r="C54" s="66" t="s">
        <v>303</v>
      </c>
      <c r="D54" s="66" t="s">
        <v>184</v>
      </c>
      <c r="E54" s="66" t="s">
        <v>184</v>
      </c>
      <c r="F54" s="257" t="s">
        <v>128</v>
      </c>
      <c r="G54" s="257" t="s">
        <v>128</v>
      </c>
      <c r="H54" s="191">
        <v>2E-3</v>
      </c>
      <c r="I54" s="66" t="s">
        <v>305</v>
      </c>
      <c r="J54" s="66" t="s">
        <v>184</v>
      </c>
      <c r="K54" s="66" t="s">
        <v>297</v>
      </c>
    </row>
    <row r="55" spans="2:11" x14ac:dyDescent="0.25">
      <c r="B55" s="66" t="s">
        <v>420</v>
      </c>
      <c r="C55" s="66" t="s">
        <v>421</v>
      </c>
      <c r="D55" s="66" t="s">
        <v>184</v>
      </c>
      <c r="E55" s="66" t="s">
        <v>184</v>
      </c>
      <c r="F55" s="257" t="s">
        <v>128</v>
      </c>
      <c r="G55" s="257" t="s">
        <v>128</v>
      </c>
      <c r="H55" s="69">
        <v>0.4899</v>
      </c>
      <c r="I55" s="66" t="s">
        <v>428</v>
      </c>
      <c r="J55" s="66" t="s">
        <v>184</v>
      </c>
      <c r="K55" s="66" t="s">
        <v>429</v>
      </c>
    </row>
    <row r="56" spans="2:11" x14ac:dyDescent="0.25">
      <c r="B56" s="66" t="s">
        <v>420</v>
      </c>
      <c r="C56" s="66" t="s">
        <v>422</v>
      </c>
      <c r="D56" s="66" t="s">
        <v>184</v>
      </c>
      <c r="E56" s="66" t="s">
        <v>184</v>
      </c>
      <c r="F56" s="257" t="s">
        <v>128</v>
      </c>
      <c r="G56" s="257" t="s">
        <v>128</v>
      </c>
      <c r="H56" s="69">
        <v>8.8499999999999995E-2</v>
      </c>
      <c r="I56" s="66" t="s">
        <v>428</v>
      </c>
      <c r="J56" s="66" t="s">
        <v>184</v>
      </c>
      <c r="K56" s="66" t="s">
        <v>429</v>
      </c>
    </row>
    <row r="57" spans="2:11" x14ac:dyDescent="0.25">
      <c r="B57" s="66" t="s">
        <v>420</v>
      </c>
      <c r="C57" s="66" t="s">
        <v>423</v>
      </c>
      <c r="D57" s="66" t="s">
        <v>184</v>
      </c>
      <c r="E57" s="66" t="s">
        <v>184</v>
      </c>
      <c r="F57" s="257" t="s">
        <v>128</v>
      </c>
      <c r="G57" s="257" t="s">
        <v>128</v>
      </c>
      <c r="H57" s="69">
        <v>7.9500000000000001E-2</v>
      </c>
      <c r="I57" s="66" t="s">
        <v>428</v>
      </c>
      <c r="J57" s="66" t="s">
        <v>184</v>
      </c>
      <c r="K57" s="66" t="s">
        <v>429</v>
      </c>
    </row>
    <row r="58" spans="2:11" x14ac:dyDescent="0.25">
      <c r="B58" s="66" t="s">
        <v>420</v>
      </c>
      <c r="C58" s="66" t="s">
        <v>424</v>
      </c>
      <c r="D58" s="66" t="s">
        <v>184</v>
      </c>
      <c r="E58" s="66" t="s">
        <v>184</v>
      </c>
      <c r="F58" s="257" t="s">
        <v>128</v>
      </c>
      <c r="G58" s="257" t="s">
        <v>128</v>
      </c>
      <c r="H58" s="69">
        <v>1.4499999999999999E-2</v>
      </c>
      <c r="I58" s="66" t="s">
        <v>428</v>
      </c>
      <c r="J58" s="66" t="s">
        <v>184</v>
      </c>
      <c r="K58" s="66" t="s">
        <v>429</v>
      </c>
    </row>
    <row r="59" spans="2:11" x14ac:dyDescent="0.25">
      <c r="B59" s="66" t="s">
        <v>420</v>
      </c>
      <c r="C59" s="66" t="s">
        <v>63</v>
      </c>
      <c r="D59" s="66" t="s">
        <v>184</v>
      </c>
      <c r="E59" s="66" t="s">
        <v>184</v>
      </c>
      <c r="F59" s="257" t="s">
        <v>128</v>
      </c>
      <c r="G59" s="257" t="s">
        <v>128</v>
      </c>
      <c r="H59" s="69">
        <v>2.8999999999999998E-2</v>
      </c>
      <c r="I59" s="66" t="s">
        <v>428</v>
      </c>
      <c r="J59" s="66" t="s">
        <v>184</v>
      </c>
      <c r="K59" s="66" t="s">
        <v>429</v>
      </c>
    </row>
    <row r="60" spans="2:11" x14ac:dyDescent="0.25">
      <c r="B60" s="66" t="s">
        <v>420</v>
      </c>
      <c r="C60" s="66" t="s">
        <v>425</v>
      </c>
      <c r="D60" s="66" t="s">
        <v>184</v>
      </c>
      <c r="E60" s="66" t="s">
        <v>184</v>
      </c>
      <c r="F60" s="257" t="s">
        <v>128</v>
      </c>
      <c r="G60" s="257" t="s">
        <v>128</v>
      </c>
      <c r="H60" s="69">
        <v>0.28539999999999999</v>
      </c>
      <c r="I60" s="66" t="s">
        <v>428</v>
      </c>
      <c r="J60" s="66" t="s">
        <v>184</v>
      </c>
      <c r="K60" s="66" t="s">
        <v>429</v>
      </c>
    </row>
    <row r="61" spans="2:11" x14ac:dyDescent="0.25">
      <c r="B61" s="66" t="s">
        <v>420</v>
      </c>
      <c r="C61" s="66" t="s">
        <v>131</v>
      </c>
      <c r="D61" s="66" t="s">
        <v>184</v>
      </c>
      <c r="E61" s="66" t="s">
        <v>184</v>
      </c>
      <c r="F61" s="257" t="s">
        <v>128</v>
      </c>
      <c r="G61" s="257" t="s">
        <v>128</v>
      </c>
      <c r="H61" s="69">
        <v>1E-3</v>
      </c>
      <c r="I61" s="66" t="s">
        <v>428</v>
      </c>
      <c r="J61" s="66" t="s">
        <v>184</v>
      </c>
      <c r="K61" s="66" t="s">
        <v>429</v>
      </c>
    </row>
    <row r="62" spans="2:11" x14ac:dyDescent="0.25">
      <c r="B62" s="66" t="s">
        <v>420</v>
      </c>
      <c r="C62" s="66" t="s">
        <v>61</v>
      </c>
      <c r="D62" s="66" t="s">
        <v>184</v>
      </c>
      <c r="E62" s="66" t="s">
        <v>184</v>
      </c>
      <c r="F62" s="257" t="s">
        <v>128</v>
      </c>
      <c r="G62" s="257" t="s">
        <v>128</v>
      </c>
      <c r="H62" s="69">
        <v>4.0999999999999995E-3</v>
      </c>
      <c r="I62" s="66" t="s">
        <v>428</v>
      </c>
      <c r="J62" s="66" t="s">
        <v>184</v>
      </c>
      <c r="K62" s="66" t="s">
        <v>429</v>
      </c>
    </row>
    <row r="63" spans="2:11" x14ac:dyDescent="0.25">
      <c r="B63" s="66" t="s">
        <v>420</v>
      </c>
      <c r="C63" s="66" t="s">
        <v>426</v>
      </c>
      <c r="D63" s="66" t="s">
        <v>184</v>
      </c>
      <c r="E63" s="66" t="s">
        <v>184</v>
      </c>
      <c r="F63" s="257" t="s">
        <v>128</v>
      </c>
      <c r="G63" s="257" t="s">
        <v>128</v>
      </c>
      <c r="H63" s="69">
        <v>4.7999999999999996E-3</v>
      </c>
      <c r="I63" s="66" t="s">
        <v>428</v>
      </c>
      <c r="J63" s="66" t="s">
        <v>184</v>
      </c>
      <c r="K63" s="66" t="s">
        <v>429</v>
      </c>
    </row>
    <row r="64" spans="2:11" x14ac:dyDescent="0.25">
      <c r="B64" s="66" t="s">
        <v>420</v>
      </c>
      <c r="C64" s="66" t="s">
        <v>427</v>
      </c>
      <c r="D64" s="66" t="s">
        <v>184</v>
      </c>
      <c r="E64" s="66" t="s">
        <v>184</v>
      </c>
      <c r="F64" s="257" t="s">
        <v>128</v>
      </c>
      <c r="G64" s="257" t="s">
        <v>128</v>
      </c>
      <c r="H64" s="69">
        <v>3.2000000000000002E-3</v>
      </c>
      <c r="I64" s="66" t="s">
        <v>428</v>
      </c>
      <c r="J64" s="66" t="s">
        <v>184</v>
      </c>
      <c r="K64" s="66" t="s">
        <v>429</v>
      </c>
    </row>
    <row r="65" spans="2:11" x14ac:dyDescent="0.25">
      <c r="B65" s="66" t="s">
        <v>293</v>
      </c>
      <c r="C65" s="66" t="s">
        <v>421</v>
      </c>
      <c r="D65" s="66" t="s">
        <v>184</v>
      </c>
      <c r="E65" s="66" t="s">
        <v>184</v>
      </c>
      <c r="F65" s="257" t="s">
        <v>128</v>
      </c>
      <c r="G65" s="257" t="s">
        <v>128</v>
      </c>
      <c r="H65" s="69">
        <v>0.20120000000000002</v>
      </c>
      <c r="I65" s="66" t="s">
        <v>428</v>
      </c>
      <c r="J65" s="66" t="s">
        <v>184</v>
      </c>
      <c r="K65" s="66" t="s">
        <v>429</v>
      </c>
    </row>
    <row r="66" spans="2:11" x14ac:dyDescent="0.25">
      <c r="B66" s="66" t="s">
        <v>293</v>
      </c>
      <c r="C66" s="66" t="s">
        <v>422</v>
      </c>
      <c r="D66" s="66" t="s">
        <v>184</v>
      </c>
      <c r="E66" s="66" t="s">
        <v>184</v>
      </c>
      <c r="F66" s="257" t="s">
        <v>128</v>
      </c>
      <c r="G66" s="257" t="s">
        <v>128</v>
      </c>
      <c r="H66" s="69">
        <v>1.4499999999999999E-2</v>
      </c>
      <c r="I66" s="66" t="s">
        <v>428</v>
      </c>
      <c r="J66" s="66" t="s">
        <v>184</v>
      </c>
      <c r="K66" s="66" t="s">
        <v>429</v>
      </c>
    </row>
    <row r="67" spans="2:11" x14ac:dyDescent="0.25">
      <c r="B67" s="66" t="s">
        <v>293</v>
      </c>
      <c r="C67" s="66" t="s">
        <v>423</v>
      </c>
      <c r="D67" s="66" t="s">
        <v>184</v>
      </c>
      <c r="E67" s="66" t="s">
        <v>184</v>
      </c>
      <c r="F67" s="257" t="s">
        <v>128</v>
      </c>
      <c r="G67" s="257" t="s">
        <v>128</v>
      </c>
      <c r="H67" s="69">
        <v>1.72E-2</v>
      </c>
      <c r="I67" s="66" t="s">
        <v>428</v>
      </c>
      <c r="J67" s="66" t="s">
        <v>184</v>
      </c>
      <c r="K67" s="66" t="s">
        <v>429</v>
      </c>
    </row>
    <row r="68" spans="2:11" x14ac:dyDescent="0.25">
      <c r="B68" s="66" t="s">
        <v>293</v>
      </c>
      <c r="C68" s="66" t="s">
        <v>424</v>
      </c>
      <c r="D68" s="66" t="s">
        <v>184</v>
      </c>
      <c r="E68" s="66" t="s">
        <v>184</v>
      </c>
      <c r="F68" s="257" t="s">
        <v>128</v>
      </c>
      <c r="G68" s="257" t="s">
        <v>128</v>
      </c>
      <c r="H68" s="69">
        <v>2.8900000000000002E-2</v>
      </c>
      <c r="I68" s="66" t="s">
        <v>428</v>
      </c>
      <c r="J68" s="66" t="s">
        <v>184</v>
      </c>
      <c r="K68" s="66" t="s">
        <v>429</v>
      </c>
    </row>
    <row r="69" spans="2:11" x14ac:dyDescent="0.25">
      <c r="B69" s="66" t="s">
        <v>293</v>
      </c>
      <c r="C69" s="66" t="s">
        <v>63</v>
      </c>
      <c r="D69" s="66" t="s">
        <v>184</v>
      </c>
      <c r="E69" s="66" t="s">
        <v>184</v>
      </c>
      <c r="F69" s="257" t="s">
        <v>128</v>
      </c>
      <c r="G69" s="257" t="s">
        <v>128</v>
      </c>
      <c r="H69" s="69">
        <v>7.5300000000000006E-2</v>
      </c>
      <c r="I69" s="66" t="s">
        <v>428</v>
      </c>
      <c r="J69" s="66" t="s">
        <v>184</v>
      </c>
      <c r="K69" s="66" t="s">
        <v>429</v>
      </c>
    </row>
    <row r="70" spans="2:11" x14ac:dyDescent="0.25">
      <c r="B70" s="66" t="s">
        <v>293</v>
      </c>
      <c r="C70" s="66" t="s">
        <v>425</v>
      </c>
      <c r="D70" s="66" t="s">
        <v>184</v>
      </c>
      <c r="E70" s="66" t="s">
        <v>184</v>
      </c>
      <c r="F70" s="257" t="s">
        <v>128</v>
      </c>
      <c r="G70" s="257" t="s">
        <v>128</v>
      </c>
      <c r="H70" s="69">
        <v>0.65029999999999999</v>
      </c>
      <c r="I70" s="66" t="s">
        <v>428</v>
      </c>
      <c r="J70" s="66" t="s">
        <v>184</v>
      </c>
      <c r="K70" s="66" t="s">
        <v>429</v>
      </c>
    </row>
    <row r="71" spans="2:11" x14ac:dyDescent="0.25">
      <c r="B71" s="66" t="s">
        <v>293</v>
      </c>
      <c r="C71" s="66" t="s">
        <v>131</v>
      </c>
      <c r="D71" s="66" t="s">
        <v>184</v>
      </c>
      <c r="E71" s="66" t="s">
        <v>184</v>
      </c>
      <c r="F71" s="257" t="s">
        <v>128</v>
      </c>
      <c r="G71" s="257" t="s">
        <v>128</v>
      </c>
      <c r="H71" s="69">
        <v>1.5E-3</v>
      </c>
      <c r="I71" s="66" t="s">
        <v>428</v>
      </c>
      <c r="J71" s="66" t="s">
        <v>184</v>
      </c>
      <c r="K71" s="66" t="s">
        <v>429</v>
      </c>
    </row>
    <row r="72" spans="2:11" x14ac:dyDescent="0.25">
      <c r="B72" s="66" t="s">
        <v>293</v>
      </c>
      <c r="C72" s="66" t="s">
        <v>61</v>
      </c>
      <c r="D72" s="66" t="s">
        <v>184</v>
      </c>
      <c r="E72" s="66" t="s">
        <v>184</v>
      </c>
      <c r="F72" s="257" t="s">
        <v>128</v>
      </c>
      <c r="G72" s="257" t="s">
        <v>128</v>
      </c>
      <c r="H72" s="69">
        <v>4.0999999999999995E-3</v>
      </c>
      <c r="I72" s="66" t="s">
        <v>428</v>
      </c>
      <c r="J72" s="66" t="s">
        <v>184</v>
      </c>
      <c r="K72" s="66" t="s">
        <v>429</v>
      </c>
    </row>
    <row r="73" spans="2:11" x14ac:dyDescent="0.25">
      <c r="B73" s="66" t="s">
        <v>293</v>
      </c>
      <c r="C73" s="66" t="s">
        <v>426</v>
      </c>
      <c r="D73" s="66" t="s">
        <v>184</v>
      </c>
      <c r="E73" s="66" t="s">
        <v>184</v>
      </c>
      <c r="F73" s="257" t="s">
        <v>128</v>
      </c>
      <c r="G73" s="257" t="s">
        <v>128</v>
      </c>
      <c r="H73" s="69">
        <v>2E-3</v>
      </c>
      <c r="I73" s="66" t="s">
        <v>428</v>
      </c>
      <c r="J73" s="66" t="s">
        <v>184</v>
      </c>
      <c r="K73" s="66" t="s">
        <v>429</v>
      </c>
    </row>
    <row r="74" spans="2:11" x14ac:dyDescent="0.25">
      <c r="B74" s="66" t="s">
        <v>293</v>
      </c>
      <c r="C74" s="66" t="s">
        <v>427</v>
      </c>
      <c r="D74" s="66" t="s">
        <v>184</v>
      </c>
      <c r="E74" s="66" t="s">
        <v>184</v>
      </c>
      <c r="F74" s="257" t="s">
        <v>128</v>
      </c>
      <c r="G74" s="257" t="s">
        <v>128</v>
      </c>
      <c r="H74" s="69">
        <v>5.1000000000000004E-3</v>
      </c>
      <c r="I74" s="66" t="s">
        <v>428</v>
      </c>
      <c r="J74" s="66" t="s">
        <v>184</v>
      </c>
      <c r="K74" s="66" t="s">
        <v>429</v>
      </c>
    </row>
    <row r="75" spans="2:11" x14ac:dyDescent="0.25">
      <c r="B75" s="66" t="s">
        <v>290</v>
      </c>
      <c r="C75" s="66" t="s">
        <v>421</v>
      </c>
      <c r="D75" s="66" t="s">
        <v>184</v>
      </c>
      <c r="E75" s="66" t="s">
        <v>184</v>
      </c>
      <c r="F75" s="257" t="s">
        <v>128</v>
      </c>
      <c r="G75" s="257" t="s">
        <v>128</v>
      </c>
      <c r="H75" s="69">
        <v>0.62549999999999994</v>
      </c>
      <c r="I75" s="66" t="s">
        <v>428</v>
      </c>
      <c r="J75" s="66" t="s">
        <v>184</v>
      </c>
      <c r="K75" s="66" t="s">
        <v>429</v>
      </c>
    </row>
    <row r="76" spans="2:11" x14ac:dyDescent="0.25">
      <c r="B76" s="66" t="s">
        <v>290</v>
      </c>
      <c r="C76" s="66" t="s">
        <v>422</v>
      </c>
      <c r="D76" s="66" t="s">
        <v>184</v>
      </c>
      <c r="E76" s="66" t="s">
        <v>184</v>
      </c>
      <c r="F76" s="257" t="s">
        <v>128</v>
      </c>
      <c r="G76" s="257" t="s">
        <v>128</v>
      </c>
      <c r="H76" s="69">
        <v>0.12330000000000001</v>
      </c>
      <c r="I76" s="66" t="s">
        <v>428</v>
      </c>
      <c r="J76" s="66" t="s">
        <v>184</v>
      </c>
      <c r="K76" s="66" t="s">
        <v>429</v>
      </c>
    </row>
    <row r="77" spans="2:11" x14ac:dyDescent="0.25">
      <c r="B77" s="66" t="s">
        <v>290</v>
      </c>
      <c r="C77" s="66" t="s">
        <v>423</v>
      </c>
      <c r="D77" s="66" t="s">
        <v>184</v>
      </c>
      <c r="E77" s="66" t="s">
        <v>184</v>
      </c>
      <c r="F77" s="257" t="s">
        <v>128</v>
      </c>
      <c r="G77" s="257" t="s">
        <v>128</v>
      </c>
      <c r="H77" s="69">
        <v>0.10869999999999999</v>
      </c>
      <c r="I77" s="66" t="s">
        <v>428</v>
      </c>
      <c r="J77" s="66" t="s">
        <v>184</v>
      </c>
      <c r="K77" s="66" t="s">
        <v>429</v>
      </c>
    </row>
    <row r="78" spans="2:11" x14ac:dyDescent="0.25">
      <c r="B78" s="66" t="s">
        <v>290</v>
      </c>
      <c r="C78" s="66" t="s">
        <v>424</v>
      </c>
      <c r="D78" s="66" t="s">
        <v>184</v>
      </c>
      <c r="E78" s="66" t="s">
        <v>184</v>
      </c>
      <c r="F78" s="257" t="s">
        <v>128</v>
      </c>
      <c r="G78" s="257" t="s">
        <v>128</v>
      </c>
      <c r="H78" s="69">
        <v>7.7000000000000002E-3</v>
      </c>
      <c r="I78" s="66" t="s">
        <v>428</v>
      </c>
      <c r="J78" s="66" t="s">
        <v>184</v>
      </c>
      <c r="K78" s="66" t="s">
        <v>429</v>
      </c>
    </row>
    <row r="79" spans="2:11" x14ac:dyDescent="0.25">
      <c r="B79" s="66" t="s">
        <v>290</v>
      </c>
      <c r="C79" s="66" t="s">
        <v>63</v>
      </c>
      <c r="D79" s="66" t="s">
        <v>184</v>
      </c>
      <c r="E79" s="66" t="s">
        <v>184</v>
      </c>
      <c r="F79" s="257" t="s">
        <v>128</v>
      </c>
      <c r="G79" s="257" t="s">
        <v>128</v>
      </c>
      <c r="H79" s="69">
        <v>7.3000000000000001E-3</v>
      </c>
      <c r="I79" s="66" t="s">
        <v>428</v>
      </c>
      <c r="J79" s="66" t="s">
        <v>184</v>
      </c>
      <c r="K79" s="66" t="s">
        <v>429</v>
      </c>
    </row>
    <row r="80" spans="2:11" x14ac:dyDescent="0.25">
      <c r="B80" s="66" t="s">
        <v>290</v>
      </c>
      <c r="C80" s="66" t="s">
        <v>425</v>
      </c>
      <c r="D80" s="66" t="s">
        <v>184</v>
      </c>
      <c r="E80" s="66" t="s">
        <v>184</v>
      </c>
      <c r="F80" s="257" t="s">
        <v>128</v>
      </c>
      <c r="G80" s="257" t="s">
        <v>128</v>
      </c>
      <c r="H80" s="69">
        <v>0.114</v>
      </c>
      <c r="I80" s="66" t="s">
        <v>428</v>
      </c>
      <c r="J80" s="66" t="s">
        <v>184</v>
      </c>
      <c r="K80" s="66" t="s">
        <v>429</v>
      </c>
    </row>
    <row r="81" spans="2:11" x14ac:dyDescent="0.25">
      <c r="B81" s="66" t="s">
        <v>290</v>
      </c>
      <c r="C81" s="66" t="s">
        <v>131</v>
      </c>
      <c r="D81" s="66" t="s">
        <v>184</v>
      </c>
      <c r="E81" s="66" t="s">
        <v>184</v>
      </c>
      <c r="F81" s="257" t="s">
        <v>128</v>
      </c>
      <c r="G81" s="257" t="s">
        <v>128</v>
      </c>
      <c r="H81" s="69">
        <v>7.000000000000001E-4</v>
      </c>
      <c r="I81" s="66" t="s">
        <v>428</v>
      </c>
      <c r="J81" s="66" t="s">
        <v>184</v>
      </c>
      <c r="K81" s="66" t="s">
        <v>429</v>
      </c>
    </row>
    <row r="82" spans="2:11" x14ac:dyDescent="0.25">
      <c r="B82" s="66" t="s">
        <v>290</v>
      </c>
      <c r="C82" s="66" t="s">
        <v>61</v>
      </c>
      <c r="D82" s="66" t="s">
        <v>184</v>
      </c>
      <c r="E82" s="66" t="s">
        <v>184</v>
      </c>
      <c r="F82" s="257" t="s">
        <v>128</v>
      </c>
      <c r="G82" s="257" t="s">
        <v>128</v>
      </c>
      <c r="H82" s="69">
        <v>4.0999999999999995E-3</v>
      </c>
      <c r="I82" s="66" t="s">
        <v>428</v>
      </c>
      <c r="J82" s="66" t="s">
        <v>184</v>
      </c>
      <c r="K82" s="66" t="s">
        <v>429</v>
      </c>
    </row>
    <row r="83" spans="2:11" x14ac:dyDescent="0.25">
      <c r="B83" s="66" t="s">
        <v>290</v>
      </c>
      <c r="C83" s="66" t="s">
        <v>426</v>
      </c>
      <c r="D83" s="66" t="s">
        <v>184</v>
      </c>
      <c r="E83" s="66" t="s">
        <v>184</v>
      </c>
      <c r="F83" s="257" t="s">
        <v>128</v>
      </c>
      <c r="G83" s="257" t="s">
        <v>128</v>
      </c>
      <c r="H83" s="69">
        <v>6.1999999999999998E-3</v>
      </c>
      <c r="I83" s="66" t="s">
        <v>428</v>
      </c>
      <c r="J83" s="66" t="s">
        <v>184</v>
      </c>
      <c r="K83" s="66" t="s">
        <v>429</v>
      </c>
    </row>
    <row r="84" spans="2:11" x14ac:dyDescent="0.25">
      <c r="B84" s="66" t="s">
        <v>290</v>
      </c>
      <c r="C84" s="66" t="s">
        <v>427</v>
      </c>
      <c r="D84" s="66" t="s">
        <v>184</v>
      </c>
      <c r="E84" s="66" t="s">
        <v>184</v>
      </c>
      <c r="F84" s="257" t="s">
        <v>128</v>
      </c>
      <c r="G84" s="257" t="s">
        <v>128</v>
      </c>
      <c r="H84" s="69">
        <v>2.3999999999999998E-3</v>
      </c>
      <c r="I84" s="66" t="s">
        <v>428</v>
      </c>
      <c r="J84" s="66" t="s">
        <v>184</v>
      </c>
      <c r="K84" s="66" t="s">
        <v>429</v>
      </c>
    </row>
    <row r="85" spans="2:11" x14ac:dyDescent="0.25">
      <c r="B85" s="66" t="s">
        <v>87</v>
      </c>
      <c r="C85" s="66" t="s">
        <v>1594</v>
      </c>
      <c r="D85" s="66" t="s">
        <v>184</v>
      </c>
      <c r="E85" s="66" t="s">
        <v>184</v>
      </c>
      <c r="F85" s="66" t="s">
        <v>184</v>
      </c>
      <c r="G85" s="66" t="s">
        <v>184</v>
      </c>
      <c r="H85" s="69">
        <v>0.2915461588121368</v>
      </c>
      <c r="I85" s="66" t="s">
        <v>1595</v>
      </c>
      <c r="J85" s="66" t="s">
        <v>184</v>
      </c>
      <c r="K85" s="66" t="s">
        <v>1596</v>
      </c>
    </row>
    <row r="86" spans="2:11" x14ac:dyDescent="0.25">
      <c r="B86" s="66" t="s">
        <v>87</v>
      </c>
      <c r="C86" s="66" t="s">
        <v>301</v>
      </c>
      <c r="D86" s="66" t="s">
        <v>184</v>
      </c>
      <c r="E86" s="66" t="s">
        <v>184</v>
      </c>
      <c r="F86" s="66" t="s">
        <v>184</v>
      </c>
      <c r="G86" s="66" t="s">
        <v>184</v>
      </c>
      <c r="H86" s="69">
        <v>0.34553858271462801</v>
      </c>
      <c r="I86" s="66" t="s">
        <v>1595</v>
      </c>
      <c r="J86" s="66" t="s">
        <v>184</v>
      </c>
      <c r="K86" s="66" t="s">
        <v>1596</v>
      </c>
    </row>
    <row r="87" spans="2:11" x14ac:dyDescent="0.25">
      <c r="B87" s="66" t="s">
        <v>87</v>
      </c>
      <c r="C87" s="66" t="s">
        <v>62</v>
      </c>
      <c r="D87" s="66" t="s">
        <v>184</v>
      </c>
      <c r="E87" s="66" t="s">
        <v>184</v>
      </c>
      <c r="F87" s="66" t="s">
        <v>184</v>
      </c>
      <c r="G87" s="66" t="s">
        <v>184</v>
      </c>
      <c r="H87" s="69">
        <v>0.26707262216341776</v>
      </c>
      <c r="I87" s="66" t="s">
        <v>1595</v>
      </c>
      <c r="J87" s="66" t="s">
        <v>184</v>
      </c>
      <c r="K87" s="66" t="s">
        <v>1596</v>
      </c>
    </row>
    <row r="88" spans="2:11" x14ac:dyDescent="0.25">
      <c r="B88" s="66" t="s">
        <v>87</v>
      </c>
      <c r="C88" s="66" t="s">
        <v>1591</v>
      </c>
      <c r="D88" s="66" t="s">
        <v>184</v>
      </c>
      <c r="E88" s="66" t="s">
        <v>184</v>
      </c>
      <c r="F88" s="66" t="s">
        <v>184</v>
      </c>
      <c r="G88" s="66" t="s">
        <v>184</v>
      </c>
      <c r="H88" s="69">
        <v>4.6013098873189183E-2</v>
      </c>
      <c r="I88" s="66" t="s">
        <v>1595</v>
      </c>
      <c r="J88" s="66" t="s">
        <v>184</v>
      </c>
      <c r="K88" s="66" t="s">
        <v>1596</v>
      </c>
    </row>
    <row r="89" spans="2:11" x14ac:dyDescent="0.25">
      <c r="B89" s="66" t="s">
        <v>87</v>
      </c>
      <c r="C89" s="66" t="s">
        <v>61</v>
      </c>
      <c r="D89" s="66" t="s">
        <v>184</v>
      </c>
      <c r="E89" s="66" t="s">
        <v>184</v>
      </c>
      <c r="F89" s="66" t="s">
        <v>184</v>
      </c>
      <c r="G89" s="66" t="s">
        <v>184</v>
      </c>
      <c r="H89" s="69">
        <v>5.5681084570690766E-3</v>
      </c>
      <c r="I89" s="66" t="s">
        <v>1595</v>
      </c>
      <c r="J89" s="66" t="s">
        <v>184</v>
      </c>
      <c r="K89" s="66" t="s">
        <v>1596</v>
      </c>
    </row>
    <row r="90" spans="2:11" x14ac:dyDescent="0.25">
      <c r="B90" s="66" t="s">
        <v>87</v>
      </c>
      <c r="C90" s="66" t="s">
        <v>131</v>
      </c>
      <c r="D90" s="66" t="s">
        <v>184</v>
      </c>
      <c r="E90" s="66" t="s">
        <v>184</v>
      </c>
      <c r="F90" s="66" t="s">
        <v>184</v>
      </c>
      <c r="G90" s="66" t="s">
        <v>184</v>
      </c>
      <c r="H90" s="69">
        <v>4.4261428979559127E-2</v>
      </c>
      <c r="I90" s="66" t="s">
        <v>1595</v>
      </c>
      <c r="J90" s="66" t="s">
        <v>184</v>
      </c>
      <c r="K90" s="66" t="s">
        <v>1596</v>
      </c>
    </row>
    <row r="91" spans="2:11" x14ac:dyDescent="0.25"/>
    <row r="92" spans="2:11" x14ac:dyDescent="0.25"/>
    <row r="93" spans="2:11" x14ac:dyDescent="0.25"/>
    <row r="94" spans="2:11" x14ac:dyDescent="0.25"/>
    <row r="95" spans="2:11" x14ac:dyDescent="0.25"/>
  </sheetData>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X13"/>
  <sheetViews>
    <sheetView zoomScale="70" zoomScaleNormal="70" workbookViewId="0">
      <selection activeCell="L33" sqref="L33"/>
    </sheetView>
  </sheetViews>
  <sheetFormatPr defaultColWidth="0" defaultRowHeight="15" x14ac:dyDescent="0.25"/>
  <cols>
    <col min="1" max="1" width="9.140625" style="42" customWidth="1"/>
    <col min="2" max="2" width="15.42578125" style="42" customWidth="1"/>
    <col min="3" max="3" width="19.28515625" style="42" customWidth="1"/>
    <col min="4" max="4" width="17.140625" style="42" bestFit="1" customWidth="1"/>
    <col min="5" max="5" width="20.5703125" style="42" bestFit="1" customWidth="1"/>
    <col min="6" max="6" width="23.140625" style="42" bestFit="1" customWidth="1"/>
    <col min="7" max="7" width="36.5703125" style="42" bestFit="1" customWidth="1"/>
    <col min="8" max="8" width="12.140625" style="42" bestFit="1" customWidth="1"/>
    <col min="9" max="9" width="18" style="42" bestFit="1" customWidth="1"/>
    <col min="10" max="10" width="19.5703125" style="42" bestFit="1" customWidth="1"/>
    <col min="11" max="11" width="17.140625" style="42" bestFit="1" customWidth="1"/>
    <col min="12" max="12" width="15.28515625" style="42" bestFit="1" customWidth="1"/>
    <col min="13" max="13" width="14.42578125" style="42" bestFit="1" customWidth="1"/>
    <col min="14" max="14" width="17.28515625" style="42" bestFit="1" customWidth="1"/>
    <col min="15" max="15" width="21" style="42" bestFit="1" customWidth="1"/>
    <col min="16" max="16" width="28.5703125" style="42" bestFit="1" customWidth="1"/>
    <col min="17" max="17" width="19.28515625" style="42" bestFit="1" customWidth="1"/>
    <col min="18" max="18" width="22" style="42" bestFit="1" customWidth="1"/>
    <col min="19" max="19" width="23.5703125" style="42" customWidth="1"/>
    <col min="20" max="20" width="12.85546875" style="42" customWidth="1"/>
    <col min="21" max="24" width="9.140625" style="42" customWidth="1"/>
    <col min="25" max="16384" width="9.140625" style="42" hidden="1"/>
  </cols>
  <sheetData>
    <row r="1" spans="1:19" x14ac:dyDescent="0.25">
      <c r="A1" s="41" t="s">
        <v>1963</v>
      </c>
    </row>
    <row r="2" spans="1:19" x14ac:dyDescent="0.25">
      <c r="A2" s="43" t="s">
        <v>1964</v>
      </c>
    </row>
    <row r="4" spans="1:19" x14ac:dyDescent="0.25">
      <c r="B4" s="141" t="s">
        <v>1962</v>
      </c>
      <c r="C4" s="141"/>
      <c r="D4" s="140" t="s">
        <v>1403</v>
      </c>
      <c r="E4" s="140" t="s">
        <v>1905</v>
      </c>
      <c r="F4" s="140" t="s">
        <v>1381</v>
      </c>
      <c r="G4" s="140" t="s">
        <v>1404</v>
      </c>
      <c r="H4" s="140" t="s">
        <v>1413</v>
      </c>
      <c r="I4" s="140" t="s">
        <v>1901</v>
      </c>
      <c r="J4" s="140" t="s">
        <v>1897</v>
      </c>
      <c r="K4" s="140" t="s">
        <v>1907</v>
      </c>
      <c r="L4" s="140" t="s">
        <v>1373</v>
      </c>
      <c r="M4" s="140" t="s">
        <v>1406</v>
      </c>
      <c r="N4" s="140" t="s">
        <v>1387</v>
      </c>
      <c r="O4" s="140" t="s">
        <v>2267</v>
      </c>
      <c r="P4" s="140" t="s">
        <v>1397</v>
      </c>
      <c r="Q4" s="140" t="s">
        <v>1362</v>
      </c>
      <c r="R4" s="140" t="s">
        <v>1370</v>
      </c>
      <c r="S4" s="140" t="s">
        <v>2266</v>
      </c>
    </row>
    <row r="5" spans="1:19" x14ac:dyDescent="0.25">
      <c r="B5" s="139" t="s">
        <v>1319</v>
      </c>
      <c r="C5" s="139" t="s">
        <v>1343</v>
      </c>
      <c r="D5" s="35">
        <f>Coal_Eff!L22</f>
        <v>0.11108599999999999</v>
      </c>
      <c r="E5" s="35">
        <f>Coal_Eff!L31</f>
        <v>7.3074500000000001E-2</v>
      </c>
      <c r="F5" s="35">
        <f>Coal_Eff!L40</f>
        <v>0.29421674999999997</v>
      </c>
      <c r="G5" s="35">
        <f>Coal_Eff!L49</f>
        <v>0.18055000000000002</v>
      </c>
      <c r="H5" s="35">
        <f>Dung_Eff!I14</f>
        <v>8.5000000000000006E-2</v>
      </c>
      <c r="I5" s="35">
        <f>Crop_Eff!H28</f>
        <v>0.11</v>
      </c>
      <c r="J5" s="35">
        <f>Wood_Eff!H152</f>
        <v>0.14908500000000002</v>
      </c>
      <c r="K5" s="35">
        <f>Char_Eff!G48</f>
        <v>0.1535</v>
      </c>
      <c r="L5" s="35">
        <f>Kerosene_Eff!I20</f>
        <v>0.44030000000000002</v>
      </c>
      <c r="M5" s="35">
        <f>LPG_Eff!I20</f>
        <v>0.48363620500000004</v>
      </c>
      <c r="N5" s="35">
        <f>NG_Eff!G12</f>
        <v>0.53958450000000002</v>
      </c>
      <c r="O5" s="35"/>
      <c r="P5" s="35">
        <f>Elect_Eff!G13</f>
        <v>0.58850000000000002</v>
      </c>
      <c r="Q5" s="35">
        <f>Ethanol_Eff!I18</f>
        <v>0.47250000000000003</v>
      </c>
      <c r="R5" s="35">
        <f>Biogas_Eff!I15</f>
        <v>0.46599999999999997</v>
      </c>
      <c r="S5" s="35">
        <f>Pellet_Eff!H22</f>
        <v>0.24099999999999999</v>
      </c>
    </row>
    <row r="6" spans="1:19" x14ac:dyDescent="0.25">
      <c r="B6" s="139" t="s">
        <v>1363</v>
      </c>
      <c r="C6" s="139" t="s">
        <v>1339</v>
      </c>
      <c r="D6" s="35">
        <f>Coal_Eff!L21-Coal_Eff!L22</f>
        <v>6.5611500000000017E-2</v>
      </c>
      <c r="E6" s="35">
        <f>Coal_Eff!L30-Coal_Eff!L31</f>
        <v>2.4199499999999999E-2</v>
      </c>
      <c r="F6" s="35">
        <f>Coal_Eff!L39-Coal_Eff!L40</f>
        <v>6.9569249999999971E-2</v>
      </c>
      <c r="G6" s="35">
        <f>Coal_Eff!L48-Coal_Eff!L49</f>
        <v>6.6449999999999981E-2</v>
      </c>
      <c r="H6" s="35">
        <f>Dung_Eff!I13-Dung_Eff!I14</f>
        <v>9.999999999999995E-3</v>
      </c>
      <c r="I6" s="35">
        <f>Crop_Eff!H27-Crop_Eff!H28</f>
        <v>3.0000000000000013E-2</v>
      </c>
      <c r="J6" s="35">
        <f>Wood_Eff!H151-Wood_Eff!H152</f>
        <v>5.291499999999999E-2</v>
      </c>
      <c r="K6" s="35">
        <f>Char_Eff!G47-Char_Eff!G48</f>
        <v>2.7499999999999997E-2</v>
      </c>
      <c r="L6" s="35">
        <f>Kerosene_Eff!I19-Kerosene_Eff!I20</f>
        <v>2.9699999999999949E-2</v>
      </c>
      <c r="M6" s="35">
        <f>LPG_Eff!I19-LPG_Eff!I20</f>
        <v>4.7863794999999931E-2</v>
      </c>
      <c r="N6" s="35">
        <f>NG_Eff!G11-NG_Eff!G12</f>
        <v>3.5788500000000001E-2</v>
      </c>
      <c r="O6" s="35"/>
      <c r="P6" s="35">
        <f>Elect_Eff!G12-Elect_Eff!G13</f>
        <v>4.3499999999999983E-2</v>
      </c>
      <c r="Q6" s="35">
        <f>Ethanol_Eff!I17-Ethanol_Eff!I18</f>
        <v>5.7499999999999996E-2</v>
      </c>
      <c r="R6" s="35">
        <f>Biogas_Eff!I14-Biogas_Eff!I15</f>
        <v>8.4000000000000075E-2</v>
      </c>
      <c r="S6" s="35">
        <f>Pellet_Eff!H21-Pellet_Eff!H22</f>
        <v>6.7500000000000004E-2</v>
      </c>
    </row>
    <row r="7" spans="1:19" x14ac:dyDescent="0.25">
      <c r="B7" s="139" t="s">
        <v>1364</v>
      </c>
      <c r="C7" s="139" t="s">
        <v>1340</v>
      </c>
      <c r="D7" s="35">
        <f>Coal_Eff!L25-Coal_Eff!L21</f>
        <v>0.17045274999999999</v>
      </c>
      <c r="E7" s="35">
        <f>Coal_Eff!L34-Coal_Eff!L30</f>
        <v>6.897600000000001E-2</v>
      </c>
      <c r="F7" s="35">
        <f>Coal_Eff!L43-Coal_Eff!L39</f>
        <v>6.4402500000000362E-3</v>
      </c>
      <c r="G7" s="35">
        <f>Coal_Eff!L52-Coal_Eff!L48</f>
        <v>0.19065300000000002</v>
      </c>
      <c r="H7" s="35">
        <f>Dung_Eff!I17-Dung_Eff!I13</f>
        <v>7.0000000000000062E-3</v>
      </c>
      <c r="I7" s="35">
        <f>Crop_Eff!H31-Crop_Eff!H27</f>
        <v>5.0899999999999973E-2</v>
      </c>
      <c r="J7" s="35">
        <f>Wood_Eff!H155-Wood_Eff!H151</f>
        <v>8.6499999999999966E-2</v>
      </c>
      <c r="K7" s="35">
        <f>Char_Eff!G51-Char_Eff!G47</f>
        <v>7.4550000000000005E-2</v>
      </c>
      <c r="L7" s="35">
        <f>Kerosene_Eff!I23-Kerosene_Eff!I19</f>
        <v>3.0000000000000027E-2</v>
      </c>
      <c r="M7" s="35">
        <f>LPG_Eff!I23-LPG_Eff!I19</f>
        <v>3.2500000000000084E-2</v>
      </c>
      <c r="N7" s="35">
        <f>NG_Eff!G15-NG_Eff!G11</f>
        <v>3.2303999999999999E-2</v>
      </c>
      <c r="O7" s="35"/>
      <c r="P7" s="35">
        <f>Elect_Eff!G16-Elect_Eff!G12</f>
        <v>7.1000000000000063E-2</v>
      </c>
      <c r="Q7" s="35">
        <f>Ethanol_Eff!I21-Ethanol_Eff!I17</f>
        <v>2.4999999999999911E-2</v>
      </c>
      <c r="R7" s="35">
        <f>Biogas_Eff!I18-Biogas_Eff!I14</f>
        <v>2.1499999999999853E-2</v>
      </c>
      <c r="S7" s="35">
        <f>Pellet_Eff!H25-Pellet_Eff!H21</f>
        <v>0.17562500000000003</v>
      </c>
    </row>
    <row r="8" spans="1:19" x14ac:dyDescent="0.25">
      <c r="B8" s="139"/>
      <c r="C8" s="139" t="s">
        <v>1398</v>
      </c>
      <c r="D8" s="35">
        <f>'Thermal Efficiency'!I7</f>
        <v>0.155</v>
      </c>
      <c r="E8" s="36"/>
      <c r="F8" s="36"/>
      <c r="G8" s="36"/>
      <c r="H8" s="38">
        <f>(0.95*'Thermal Efficiency'!I11)+(0.05*'Thermal Efficiency'!I12)</f>
        <v>8.6449999999999999E-2</v>
      </c>
      <c r="I8" s="37">
        <f>(0.95*'Thermal Efficiency'!I14)+(0.05*'Thermal Efficiency'!I17)</f>
        <v>0.11315833333333332</v>
      </c>
      <c r="J8" s="38">
        <f>(0.09*'Thermal Efficiency'!I18)+(0.85*'Thermal Efficiency'!I20)+(0.06*'Thermal Efficiency'!I23)</f>
        <v>0.17649403846153847</v>
      </c>
      <c r="K8" s="35">
        <f>'Thermal Efficiency'!I26</f>
        <v>0.17499999999999999</v>
      </c>
      <c r="L8" s="35">
        <f>(0.54*'Thermal Efficiency'!I31)+(0.46*'Thermal Efficiency'!I30)</f>
        <v>0.48620000000000002</v>
      </c>
      <c r="M8" s="35">
        <f>'Thermal Efficiency'!I35</f>
        <v>0.55299999999999994</v>
      </c>
      <c r="N8" s="250">
        <f>'Thermal Efficiency'!I38</f>
        <v>0.57305000000000006</v>
      </c>
      <c r="O8" s="132"/>
      <c r="P8" s="35">
        <f>'Thermal Efficiency'!$I$39</f>
        <v>0.58519999999999994</v>
      </c>
      <c r="Q8" s="35">
        <f>'Thermal Efficiency'!$I$40</f>
        <v>0.53</v>
      </c>
      <c r="R8" s="35">
        <f>'Thermal Efficiency'!I41</f>
        <v>0.56200000000000006</v>
      </c>
      <c r="S8" s="37">
        <f>'Thermal Efficiency'!$I$43</f>
        <v>0.34716666666666668</v>
      </c>
    </row>
    <row r="9" spans="1:19" x14ac:dyDescent="0.25">
      <c r="B9" s="139"/>
      <c r="C9" s="139" t="s">
        <v>1399</v>
      </c>
      <c r="D9" s="35">
        <f>E9*0.5+F9*0.25+G9*0.25</f>
        <v>0.21848133333333333</v>
      </c>
      <c r="E9" s="35">
        <f>(0.62*'Thermal Efficiency'!I5)+(0.38*'Thermal Efficiency'!I6)</f>
        <v>0.12864266666666668</v>
      </c>
      <c r="F9" s="39">
        <f>'Thermal Efficiency'!I8</f>
        <v>0.32169999999999999</v>
      </c>
      <c r="G9" s="39">
        <f>(0.62*'Thermal Efficiency'!I9)+(0.38*'Thermal Efficiency'!I10)</f>
        <v>0.29493999999999998</v>
      </c>
      <c r="H9" s="132"/>
      <c r="I9" s="37">
        <f>(0.23*'Thermal Efficiency'!I13)+(0.77*'Thermal Efficiency'!I16)</f>
        <v>0.15808649999999999</v>
      </c>
      <c r="J9" s="38">
        <f>(0.23*'Thermal Efficiency'!I22)+(0.77*'Thermal Efficiency'!I25)</f>
        <v>0.15312725000000002</v>
      </c>
      <c r="K9" s="132"/>
      <c r="L9" s="35">
        <f>'Thermal Efficiency'!I34</f>
        <v>0.45324999999999993</v>
      </c>
      <c r="M9" s="35">
        <f>'Thermal Efficiency'!I37</f>
        <v>0.47013333333333335</v>
      </c>
      <c r="N9" s="250">
        <f>'Thermal Efficiency'!I38</f>
        <v>0.57305000000000006</v>
      </c>
      <c r="O9" s="37">
        <v>0.46</v>
      </c>
      <c r="P9" s="35">
        <f>'Thermal Efficiency'!$I$39</f>
        <v>0.58519999999999994</v>
      </c>
      <c r="Q9" s="35">
        <f>'Thermal Efficiency'!$I$40</f>
        <v>0.53</v>
      </c>
      <c r="R9" s="250">
        <f>'Thermal Efficiency'!I41</f>
        <v>0.56200000000000006</v>
      </c>
      <c r="S9" s="37">
        <f>'Thermal Efficiency'!$I$43</f>
        <v>0.34716666666666668</v>
      </c>
    </row>
    <row r="10" spans="1:19" x14ac:dyDescent="0.25">
      <c r="B10" s="139"/>
      <c r="C10" s="139" t="s">
        <v>1409</v>
      </c>
      <c r="D10" s="36"/>
      <c r="E10" s="36"/>
      <c r="F10" s="36"/>
      <c r="G10" s="36"/>
      <c r="H10" s="132"/>
      <c r="I10" s="37">
        <f>'Thermal Efficiency'!I15</f>
        <v>0.11033333333333332</v>
      </c>
      <c r="J10" s="38">
        <f>(0.8*'Thermal Efficiency'!I19)+(0.2*'Thermal Efficiency'!I21)</f>
        <v>0.12343999999999999</v>
      </c>
      <c r="K10" s="35">
        <f>(0.64*'Thermal Efficiency'!I27)+(0.36*'Thermal Efficiency'!I29)</f>
        <v>0.16886000000000001</v>
      </c>
      <c r="L10" s="35">
        <f>'Thermal Efficiency'!I33</f>
        <v>0.45853430374999998</v>
      </c>
      <c r="M10" s="35">
        <f>'Thermal Efficiency'!I36</f>
        <v>0.49247241000000003</v>
      </c>
      <c r="N10" s="36"/>
      <c r="O10" s="251"/>
      <c r="P10" s="35">
        <f>'Thermal Efficiency'!$I$39</f>
        <v>0.58519999999999994</v>
      </c>
      <c r="Q10" s="35">
        <f>'Thermal Efficiency'!$I$40</f>
        <v>0.53</v>
      </c>
      <c r="R10" s="39">
        <v>0.55000000000000004</v>
      </c>
      <c r="S10" s="37">
        <f>'Thermal Efficiency'!$I$43</f>
        <v>0.34716666666666668</v>
      </c>
    </row>
    <row r="11" spans="1:19" x14ac:dyDescent="0.25">
      <c r="B11" s="139"/>
      <c r="C11" s="139" t="s">
        <v>1410</v>
      </c>
      <c r="D11" s="36"/>
      <c r="E11" s="36"/>
      <c r="F11" s="36"/>
      <c r="G11" s="36"/>
      <c r="H11" s="132"/>
      <c r="I11" s="132"/>
      <c r="J11" s="38">
        <f>(0.8*'Thermal Efficiency'!I19)+(0.177*'Thermal Efficiency'!I21)+(0.023*'Thermal Efficiency'!I24)</f>
        <v>0.125303</v>
      </c>
      <c r="K11" s="249">
        <f>(0.55*'Thermal Efficiency'!I28)+(0.45*'Thermal Efficiency'!I27)</f>
        <v>0.19956250000000003</v>
      </c>
      <c r="L11" s="35">
        <f>'Thermal Efficiency'!I33</f>
        <v>0.45853430374999998</v>
      </c>
      <c r="M11" s="35">
        <f>'Thermal Efficiency'!I36</f>
        <v>0.49247241000000003</v>
      </c>
      <c r="N11" s="36"/>
      <c r="O11" s="251"/>
      <c r="P11" s="35">
        <f>'Thermal Efficiency'!$I$39</f>
        <v>0.58519999999999994</v>
      </c>
      <c r="Q11" s="35">
        <f>'Thermal Efficiency'!$I$40</f>
        <v>0.53</v>
      </c>
      <c r="R11" s="39">
        <f>R10</f>
        <v>0.55000000000000004</v>
      </c>
      <c r="S11" s="37">
        <f>'Thermal Efficiency'!$I$43</f>
        <v>0.34716666666666668</v>
      </c>
    </row>
    <row r="12" spans="1:19" x14ac:dyDescent="0.25">
      <c r="B12" s="184" t="s">
        <v>1323</v>
      </c>
      <c r="C12" s="139" t="s">
        <v>1341</v>
      </c>
      <c r="D12" s="35">
        <f>Coal_Eff!L26</f>
        <v>0.15623775000000006</v>
      </c>
      <c r="E12" s="35">
        <f>Coal_Eff!L35</f>
        <v>0.14244999999999997</v>
      </c>
      <c r="F12" s="35">
        <f>Coal_Eff!L44</f>
        <v>1.200675000000001E-2</v>
      </c>
      <c r="G12" s="35">
        <f>Coal_Eff!L53</f>
        <v>6.5735000000000043E-2</v>
      </c>
      <c r="H12" s="35">
        <f>Dung_Eff!I18</f>
        <v>3.6000000000000004E-2</v>
      </c>
      <c r="I12" s="35">
        <f>Crop_Eff!H32</f>
        <v>0.24110000000000001</v>
      </c>
      <c r="J12" s="35">
        <f>Wood_Eff!H156</f>
        <v>0.20850000000000002</v>
      </c>
      <c r="K12" s="35">
        <f>Char_Eff!G52</f>
        <v>0.12345</v>
      </c>
      <c r="L12" s="35">
        <f>Kerosene_Eff!I24</f>
        <v>6.6999999999999948E-2</v>
      </c>
      <c r="M12" s="35">
        <f>LPG_Eff!I22-LPG_Eff!I23</f>
        <v>0.18599999999999994</v>
      </c>
      <c r="N12" s="35">
        <f>NG_Eff!G16</f>
        <v>7.6149999999999274E-3</v>
      </c>
      <c r="O12" s="35"/>
      <c r="P12" s="35">
        <f>Elect_Eff!G17</f>
        <v>9.8999999999999977E-2</v>
      </c>
      <c r="Q12" s="35">
        <f>Ethanol_Eff!I22</f>
        <v>0.10675871200000009</v>
      </c>
      <c r="R12" s="35">
        <f>Biogas_Eff!I19</f>
        <v>7.5000000000000622E-3</v>
      </c>
      <c r="S12" s="35">
        <f>Pellet_Eff!H26</f>
        <v>9.0374999999999983E-2</v>
      </c>
    </row>
    <row r="13" spans="1:19" x14ac:dyDescent="0.25">
      <c r="B13" s="184" t="s">
        <v>1324</v>
      </c>
      <c r="C13" s="139" t="s">
        <v>1342</v>
      </c>
      <c r="D13" s="35">
        <f>Coal_Eff!L27</f>
        <v>6.698599999999999E-2</v>
      </c>
      <c r="E13" s="35">
        <f>Coal_Eff!L36</f>
        <v>2.89745E-2</v>
      </c>
      <c r="F13" s="35">
        <f>Coal_Eff!L45</f>
        <v>0.11722174999999996</v>
      </c>
      <c r="G13" s="35">
        <f>Coal_Eff!L54</f>
        <v>2.8650000000000037E-2</v>
      </c>
      <c r="H13" s="35">
        <f>Dung_Eff!I19</f>
        <v>1.6E-2</v>
      </c>
      <c r="I13" s="35">
        <f>Crop_Eff!H33</f>
        <v>7.0000000000000007E-2</v>
      </c>
      <c r="J13" s="35">
        <f>Wood_Eff!H157</f>
        <v>0.10408500000000002</v>
      </c>
      <c r="K13" s="35">
        <f>Char_Eff!G53</f>
        <v>5.6500000000000009E-2</v>
      </c>
      <c r="L13" s="35">
        <f>Kerosene_Eff!I25</f>
        <v>6.6600000000000048E-2</v>
      </c>
      <c r="M13" s="35">
        <f>LPG_Eff!I20-LPG_Eff!I21</f>
        <v>0.15080920500000006</v>
      </c>
      <c r="N13" s="35">
        <f>NG_Eff!G17</f>
        <v>1.3422500000000004E-2</v>
      </c>
      <c r="O13" s="35"/>
      <c r="P13" s="35">
        <f>Elect_Eff!G18</f>
        <v>1.650000000000007E-2</v>
      </c>
      <c r="Q13" s="35">
        <f>Ethanol_Eff!I23</f>
        <v>7.7500000000000013E-2</v>
      </c>
      <c r="R13" s="35">
        <f>Biogas_Eff!I20</f>
        <v>0.14239999999999997</v>
      </c>
      <c r="S13" s="35">
        <f>Pellet_Eff!H27</f>
        <v>0.10999999999999999</v>
      </c>
    </row>
  </sheetData>
  <pageMargins left="0.7" right="0.7" top="0.75" bottom="0.75" header="0.3" footer="0.3"/>
  <pageSetup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P325"/>
  <sheetViews>
    <sheetView zoomScale="80" zoomScaleNormal="80" workbookViewId="0">
      <selection activeCell="H151" sqref="H151:H157"/>
    </sheetView>
  </sheetViews>
  <sheetFormatPr defaultRowHeight="15" x14ac:dyDescent="0.25"/>
  <cols>
    <col min="1" max="1" width="9.140625" style="133"/>
    <col min="2" max="2" width="24.5703125" style="133" customWidth="1"/>
    <col min="3" max="3" width="41" style="133" bestFit="1" customWidth="1"/>
    <col min="4" max="4" width="41" style="133" customWidth="1"/>
    <col min="5" max="5" width="60.140625" style="133" customWidth="1"/>
    <col min="6" max="6" width="23" style="133" customWidth="1"/>
    <col min="7" max="7" width="19.140625" style="133" bestFit="1" customWidth="1"/>
    <col min="8" max="8" width="54" style="133" customWidth="1"/>
    <col min="9" max="13" width="15.7109375" style="133" customWidth="1"/>
    <col min="14" max="14" width="15.7109375" style="133" hidden="1" customWidth="1"/>
    <col min="15" max="15" width="15.7109375" style="133" customWidth="1"/>
    <col min="16" max="16" width="28.42578125" style="133" customWidth="1"/>
    <col min="17" max="16384" width="9.140625" style="133"/>
  </cols>
  <sheetData>
    <row r="1" spans="1:16" ht="18.75" x14ac:dyDescent="0.3">
      <c r="A1" s="104" t="s">
        <v>1451</v>
      </c>
    </row>
    <row r="2" spans="1:16" ht="18.75" x14ac:dyDescent="0.3">
      <c r="A2" s="258" t="s">
        <v>2290</v>
      </c>
    </row>
    <row r="3" spans="1:16" x14ac:dyDescent="0.25">
      <c r="I3" s="105"/>
    </row>
    <row r="4" spans="1:16" x14ac:dyDescent="0.25">
      <c r="I4" s="105"/>
    </row>
    <row r="5" spans="1:16" ht="29.25" x14ac:dyDescent="0.25">
      <c r="B5" s="102" t="s">
        <v>0</v>
      </c>
      <c r="C5" s="102" t="s">
        <v>1855</v>
      </c>
      <c r="D5" s="102" t="s">
        <v>1857</v>
      </c>
      <c r="E5" s="102" t="s">
        <v>9</v>
      </c>
      <c r="F5" s="102" t="s">
        <v>1864</v>
      </c>
      <c r="G5" s="102" t="s">
        <v>5</v>
      </c>
      <c r="H5" s="102" t="s">
        <v>7</v>
      </c>
      <c r="I5" s="103" t="s">
        <v>6</v>
      </c>
      <c r="J5" s="102" t="s">
        <v>2025</v>
      </c>
      <c r="K5" s="102" t="s">
        <v>22</v>
      </c>
      <c r="L5" s="102" t="s">
        <v>478</v>
      </c>
      <c r="M5" s="102" t="s">
        <v>484</v>
      </c>
      <c r="N5" s="102" t="s">
        <v>14</v>
      </c>
      <c r="O5" s="102" t="s">
        <v>30</v>
      </c>
      <c r="P5" s="102" t="s">
        <v>2259</v>
      </c>
    </row>
    <row r="6" spans="1:16" ht="15" customHeight="1" x14ac:dyDescent="0.25">
      <c r="B6" s="136" t="str">
        <f>'Stove Characteristics'!B5</f>
        <v>India</v>
      </c>
      <c r="C6" s="136" t="str">
        <f>'Stove Characteristics'!C5</f>
        <v>Traditional Mud Stove</v>
      </c>
      <c r="D6" s="136" t="str">
        <f>INDEX('Stove Emissions'!$G$5:$G$322, MATCH(Wood_Eff!O6, 'Stove Emissions'!$B$5:$B$322,0))</f>
        <v>Traditional</v>
      </c>
      <c r="E6" s="120" t="str">
        <f>'Stove Characteristics'!D5</f>
        <v xml:space="preserve">This is a simple `U' shaped heavy stove for a single pot made by households with locally available clay and coated with cowdung clay mixture. </v>
      </c>
      <c r="F6" s="136" t="s">
        <v>1895</v>
      </c>
      <c r="G6" s="136" t="str">
        <f>'Stove Characteristics'!F5</f>
        <v>Wood</v>
      </c>
      <c r="H6" s="136" t="str">
        <f>'Stove Characteristics'!G5</f>
        <v>Common species are acacia, eucalyptus, babool, sheesham, mango</v>
      </c>
      <c r="I6" s="235">
        <f>'Stove Characteristics'!I5</f>
        <v>0.13500000000000001</v>
      </c>
      <c r="J6" s="136" t="str">
        <f>'Stove Characteristics'!J5</f>
        <v>-</v>
      </c>
      <c r="K6" s="136" t="str">
        <f>'Stove Characteristics'!K5</f>
        <v>Fuel stove combinations tested at least three times in lab</v>
      </c>
      <c r="L6" s="136" t="str">
        <f>'Stove Characteristics'!L5</f>
        <v>Laboratory</v>
      </c>
      <c r="M6" s="136" t="str">
        <f>'Stove Characteristics'!M5</f>
        <v>-</v>
      </c>
      <c r="N6" s="136">
        <f>'Stove Characteristics'!N5</f>
        <v>1</v>
      </c>
      <c r="O6" s="136">
        <f>'Stove Characteristics'!O5</f>
        <v>1</v>
      </c>
      <c r="P6" s="136" t="str">
        <f>'Stove Characteristics'!P5</f>
        <v>Singh et al. 2014a</v>
      </c>
    </row>
    <row r="7" spans="1:16" ht="15" customHeight="1" x14ac:dyDescent="0.25">
      <c r="B7" s="136" t="str">
        <f>'Stove Characteristics'!B12</f>
        <v>India</v>
      </c>
      <c r="C7" s="136" t="str">
        <f>'Stove Characteristics'!C12</f>
        <v>Improved Metal Stove</v>
      </c>
      <c r="D7" s="136" t="str">
        <f>INDEX('Stove Emissions'!$G$5:$G$322, MATCH(Wood_Eff!O7, 'Stove Emissions'!$B$5:$B$322,0))</f>
        <v>Improved</v>
      </c>
      <c r="E7" s="120" t="str">
        <f>'Stove Characteristics'!D12</f>
        <v>This is a portable metal non-chimney woodstove with a single pothole developed in 1983 by Central Power Research Institute (CPRI), Bangalore, India. In 1991, the stove was brought under Indian standards</v>
      </c>
      <c r="F7" s="136" t="s">
        <v>1871</v>
      </c>
      <c r="G7" s="136" t="str">
        <f>'Stove Characteristics'!F12</f>
        <v>Wood (Eucalyptus)</v>
      </c>
      <c r="H7" s="136" t="str">
        <f>'Stove Characteristics'!G12</f>
        <v>Eucalyptus trees are largely grown in farm forestry (trees with crops) and along road and railway lines. The Ministry of Environment and Forestry promotes eucalyptus since it has a good commercial value, is easily grown in any area, and is not browsed by animals. Because of its high calorific value, it is preferred for cooking. Eucalyptus trees are mostly grown in the Indian states of Punjab, Haryana, Uttar Pradesh, Karnataka and Maharashtra.</v>
      </c>
      <c r="I7" s="235">
        <f>'Stove Characteristics'!I12</f>
        <v>0.214</v>
      </c>
      <c r="J7" s="235">
        <f>'Stove Characteristics'!J12</f>
        <v>1.7999999999999999E-2</v>
      </c>
      <c r="K7" s="136" t="str">
        <f>'Stove Characteristics'!K12</f>
        <v>Fuel stove combinations tested at least three times in lab</v>
      </c>
      <c r="L7" s="136" t="str">
        <f>'Stove Characteristics'!L12</f>
        <v>Laboratory</v>
      </c>
      <c r="M7" s="136" t="str">
        <f>'Stove Characteristics'!M12</f>
        <v>Average, from WBT</v>
      </c>
      <c r="N7" s="136">
        <f>'Stove Characteristics'!N12</f>
        <v>8</v>
      </c>
      <c r="O7" s="136">
        <f>'Stove Characteristics'!O12</f>
        <v>8</v>
      </c>
      <c r="P7" s="136" t="str">
        <f>'Stove Characteristics'!P12</f>
        <v>Smith et al. 2000</v>
      </c>
    </row>
    <row r="8" spans="1:16" ht="15" customHeight="1" x14ac:dyDescent="0.25">
      <c r="B8" s="136" t="str">
        <f>'Stove Characteristics'!B13</f>
        <v>India</v>
      </c>
      <c r="C8" s="136" t="str">
        <f>'Stove Characteristics'!C13</f>
        <v>Improved Vented Mud Stove</v>
      </c>
      <c r="D8" s="136" t="str">
        <f>INDEX('Stove Emissions'!$G$5:$G$322, MATCH(Wood_Eff!O8, 'Stove Emissions'!$B$5:$B$322,0))</f>
        <v>Improved</v>
      </c>
      <c r="E8" s="120" t="str">
        <f>'Stove Characteristics'!D13</f>
        <v xml:space="preserve">This is a two-pot cookstove with chimney, called the Nada chulha. A tunnel connects the fire box to the second pot hole and to a chimney. Since two pot holes are provided two things can be cooked on it at the same time with only one fire. </v>
      </c>
      <c r="F8" s="136" t="s">
        <v>1871</v>
      </c>
      <c r="G8" s="136" t="str">
        <f>'Stove Characteristics'!F13</f>
        <v>Wood (Eucalyptus)</v>
      </c>
      <c r="H8" s="136" t="str">
        <f>'Stove Characteristics'!G13</f>
        <v>Eucalyptus trees are largely grown in farm forestry (trees with crops) and along road and railway lines. The Ministry of Environment and Forestry promotes eucalyptus since it has a good commercial value, is easily grown in any area, and is not browsed by animals. Because of its high calorific value, it is preferred for cooking. Eucalyptus trees are mostly grown in the Indian states of Punjab, Haryana, Uttar Pradesh, Karnataka and Maharashtra.</v>
      </c>
      <c r="I8" s="235">
        <f>'Stove Characteristics'!I13</f>
        <v>0.22</v>
      </c>
      <c r="J8" s="235">
        <f>'Stove Characteristics'!J13</f>
        <v>1.7999999999999999E-2</v>
      </c>
      <c r="K8" s="136" t="str">
        <f>'Stove Characteristics'!K13</f>
        <v>Fuel stove combinations tested at least three times in lab</v>
      </c>
      <c r="L8" s="136" t="str">
        <f>'Stove Characteristics'!L13</f>
        <v>Laboratory</v>
      </c>
      <c r="M8" s="136" t="str">
        <f>'Stove Characteristics'!M13</f>
        <v>Average, from WBT</v>
      </c>
      <c r="N8" s="136">
        <f>'Stove Characteristics'!N13</f>
        <v>9</v>
      </c>
      <c r="O8" s="136">
        <f>'Stove Characteristics'!O13</f>
        <v>9</v>
      </c>
      <c r="P8" s="136" t="str">
        <f>'Stove Characteristics'!P13</f>
        <v>Smith et al. 2000</v>
      </c>
    </row>
    <row r="9" spans="1:16" ht="15" customHeight="1" x14ac:dyDescent="0.25">
      <c r="B9" s="136" t="str">
        <f>'Stove Characteristics'!B14</f>
        <v>India</v>
      </c>
      <c r="C9" s="136" t="str">
        <f>'Stove Characteristics'!C14</f>
        <v>Improved Vented Ceramic Stove</v>
      </c>
      <c r="D9" s="136" t="str">
        <f>INDEX('Stove Emissions'!$G$5:$G$322, MATCH(Wood_Eff!O9, 'Stove Emissions'!$B$5:$B$322,0))</f>
        <v>Improved</v>
      </c>
      <c r="E9" s="120" t="str">
        <f>'Stove Characteristics'!D14</f>
        <v xml:space="preserve">This is also a two-pot cookstove with chimney. Made of a ceramic lining with mud coating, this stove was developed at the Central Glass and Ceramic Research Institute, Khirja, Uttar Pradesh, which is one of the Technical Back-up Units of the national improved stove program. </v>
      </c>
      <c r="F9" s="136" t="s">
        <v>1871</v>
      </c>
      <c r="G9" s="136" t="str">
        <f>'Stove Characteristics'!F14</f>
        <v>Wood (Eucalyptus)</v>
      </c>
      <c r="H9" s="136" t="str">
        <f>'Stove Characteristics'!G14</f>
        <v>Eucalyptus trees are largely grown in farm forestry (trees with crops) and along road and railway lines. The Ministry of Environment and Forestry promotes eucalyptus since it has a good commercial value, is easily grown in any area, and is not browsed by animals. Because of its high calorific value, it is preferred for cooking. Eucalyptus trees are mostly grown in the Indian states of Punjab, Haryana, Uttar Pradesh, Karnataka and Maharashtra.</v>
      </c>
      <c r="I9" s="235">
        <f>'Stove Characteristics'!I14</f>
        <v>0.28699999999999998</v>
      </c>
      <c r="J9" s="235">
        <f>'Stove Characteristics'!J14</f>
        <v>0.01</v>
      </c>
      <c r="K9" s="136" t="str">
        <f>'Stove Characteristics'!K14</f>
        <v>Fuel stove combinations tested at least three times in lab</v>
      </c>
      <c r="L9" s="136" t="str">
        <f>'Stove Characteristics'!L14</f>
        <v>Laboratory</v>
      </c>
      <c r="M9" s="136" t="str">
        <f>'Stove Characteristics'!M14</f>
        <v>Average, from WBT</v>
      </c>
      <c r="N9" s="136">
        <f>'Stove Characteristics'!N14</f>
        <v>10</v>
      </c>
      <c r="O9" s="136">
        <f>'Stove Characteristics'!O14</f>
        <v>10</v>
      </c>
      <c r="P9" s="136" t="str">
        <f>'Stove Characteristics'!P14</f>
        <v>Smith et al. 2000</v>
      </c>
    </row>
    <row r="10" spans="1:16" ht="15" customHeight="1" x14ac:dyDescent="0.25">
      <c r="B10" s="136" t="str">
        <f>'Stove Characteristics'!B15</f>
        <v>India</v>
      </c>
      <c r="C10" s="136" t="str">
        <f>'Stove Characteristics'!C15</f>
        <v>3-rock Stove</v>
      </c>
      <c r="D10" s="136" t="str">
        <f>INDEX('Stove Emissions'!$G$5:$G$322, MATCH(Wood_Eff!O10, 'Stove Emissions'!$B$5:$B$322,0))</f>
        <v>Traditional</v>
      </c>
      <c r="E10" s="120" t="str">
        <f>'Stove Characteristics'!D15</f>
        <v>Rural people with nomadic tendencies and people who live in pavements with no permanent shelter arrange three stones or bricks for cooking and heating purposes. This is a simple open fire cooking arrangement. No special skill or investment cost is involved in constructing, operating and maintaining them. The pot hole size can also be varied by adjusting the stones.</v>
      </c>
      <c r="F10" s="136" t="s">
        <v>1894</v>
      </c>
      <c r="G10" s="136" t="str">
        <f>'Stove Characteristics'!F15</f>
        <v>Wood (Eucalyptus)</v>
      </c>
      <c r="H10" s="136" t="str">
        <f>'Stove Characteristics'!G15</f>
        <v>Eucalyptus trees are largely grown in farm forestry (trees with crops) and along road and railway lines. The Ministry of Environment and Forestry promotes eucalyptus since it has a good commercial value, is easily grown in any area, and is not browsed by animals. Because of its high calorific value, it is preferred for cooking. Eucalyptus trees are mostly grown in the Indian states of Punjab, Haryana, Uttar Pradesh, Karnataka and Maharashtra.</v>
      </c>
      <c r="I10" s="235">
        <f>'Stove Characteristics'!I15</f>
        <v>0.17599999999999999</v>
      </c>
      <c r="J10" s="237">
        <f>'Stove Characteristics'!J15</f>
        <v>3.0000000000000001E-3</v>
      </c>
      <c r="K10" s="136" t="str">
        <f>'Stove Characteristics'!K15</f>
        <v>Fuel stove combinations tested at least three times in lab</v>
      </c>
      <c r="L10" s="136" t="str">
        <f>'Stove Characteristics'!L15</f>
        <v>Laboratory</v>
      </c>
      <c r="M10" s="136" t="str">
        <f>'Stove Characteristics'!M15</f>
        <v>Average, from WBT</v>
      </c>
      <c r="N10" s="136">
        <f>'Stove Characteristics'!N15</f>
        <v>11</v>
      </c>
      <c r="O10" s="136">
        <f>'Stove Characteristics'!O15</f>
        <v>11</v>
      </c>
      <c r="P10" s="136" t="str">
        <f>'Stove Characteristics'!P15</f>
        <v>Smith et al. 2000</v>
      </c>
    </row>
    <row r="11" spans="1:16" ht="15" customHeight="1" x14ac:dyDescent="0.25">
      <c r="B11" s="136" t="str">
        <f>'Stove Characteristics'!B16</f>
        <v>India</v>
      </c>
      <c r="C11" s="136" t="str">
        <f>'Stove Characteristics'!C16</f>
        <v>Traditional Mud Stove</v>
      </c>
      <c r="D11" s="136" t="str">
        <f>INDEX('Stove Emissions'!$G$5:$G$322, MATCH(Wood_Eff!O11, 'Stove Emissions'!$B$5:$B$322,0))</f>
        <v>Traditional</v>
      </c>
      <c r="E11" s="120" t="str">
        <f>'Stove Characteristics'!D16</f>
        <v xml:space="preserve">This is a simple `U' shaped heavy stove for a single pot made by households with locally available clay and coated with cowdung clay mixture. </v>
      </c>
      <c r="F11" s="136" t="s">
        <v>1895</v>
      </c>
      <c r="G11" s="136" t="str">
        <f>'Stove Characteristics'!F16</f>
        <v>Wood (Acacia)</v>
      </c>
      <c r="H11" s="136" t="str">
        <f>'Stove Characteristics'!G16</f>
        <v xml:space="preserve">Acacia is a small tree grown mainly in barren land and roadsides. These trees
are common in all parts of India and are mainly used as a fuel. </v>
      </c>
      <c r="I11" s="235">
        <f>'Stove Characteristics'!I16</f>
        <v>0.182</v>
      </c>
      <c r="J11" s="237">
        <f>'Stove Characteristics'!J16</f>
        <v>6.0000000000000001E-3</v>
      </c>
      <c r="K11" s="136" t="str">
        <f>'Stove Characteristics'!K16</f>
        <v>Fuel stove combinations tested at least three times in lab</v>
      </c>
      <c r="L11" s="136" t="str">
        <f>'Stove Characteristics'!L16</f>
        <v>Laboratory</v>
      </c>
      <c r="M11" s="136" t="str">
        <f>'Stove Characteristics'!M16</f>
        <v>Average, from WBT</v>
      </c>
      <c r="N11" s="136">
        <f>'Stove Characteristics'!N16</f>
        <v>12</v>
      </c>
      <c r="O11" s="136">
        <f>'Stove Characteristics'!O16</f>
        <v>12</v>
      </c>
      <c r="P11" s="136" t="str">
        <f>'Stove Characteristics'!P16</f>
        <v>Smith et al. 2000</v>
      </c>
    </row>
    <row r="12" spans="1:16" ht="15" customHeight="1" x14ac:dyDescent="0.25">
      <c r="B12" s="136" t="str">
        <f>'Stove Characteristics'!B17</f>
        <v>India</v>
      </c>
      <c r="C12" s="136" t="str">
        <f>'Stove Characteristics'!C17</f>
        <v>Improved Metal Stove</v>
      </c>
      <c r="D12" s="136" t="str">
        <f>INDEX('Stove Emissions'!$G$5:$G$322, MATCH(Wood_Eff!O12, 'Stove Emissions'!$B$5:$B$322,0))</f>
        <v>Improved</v>
      </c>
      <c r="E12" s="120" t="str">
        <f>'Stove Characteristics'!D17</f>
        <v>This is a portable metal non-chimney woodstove with a single pothole developed in 1983 by Central Power Research Institute (CPRI), Bangalore, India. In 1991, the stove was brought under Indian standards</v>
      </c>
      <c r="F12" s="136" t="s">
        <v>1871</v>
      </c>
      <c r="G12" s="136" t="str">
        <f>'Stove Characteristics'!F17</f>
        <v>Wood (Acacia)</v>
      </c>
      <c r="H12" s="136" t="str">
        <f>'Stove Characteristics'!G17</f>
        <v xml:space="preserve">Acacia is a small tree grown mainly in barren land and roadsides. These trees
are common in all parts of India and are mainly used as a fuel. </v>
      </c>
      <c r="I12" s="235">
        <f>'Stove Characteristics'!I17</f>
        <v>0.25700000000000001</v>
      </c>
      <c r="J12" s="235">
        <f>'Stove Characteristics'!J17</f>
        <v>2.5000000000000001E-2</v>
      </c>
      <c r="K12" s="136" t="str">
        <f>'Stove Characteristics'!K17</f>
        <v>Fuel stove combinations tested at least three times in lab</v>
      </c>
      <c r="L12" s="136" t="str">
        <f>'Stove Characteristics'!L17</f>
        <v>Laboratory</v>
      </c>
      <c r="M12" s="136" t="str">
        <f>'Stove Characteristics'!M17</f>
        <v>Average, from WBT</v>
      </c>
      <c r="N12" s="136">
        <f>'Stove Characteristics'!N17</f>
        <v>13</v>
      </c>
      <c r="O12" s="136">
        <f>'Stove Characteristics'!O17</f>
        <v>13</v>
      </c>
      <c r="P12" s="136" t="str">
        <f>'Stove Characteristics'!P17</f>
        <v>Smith et al. 2000</v>
      </c>
    </row>
    <row r="13" spans="1:16" ht="15" customHeight="1" x14ac:dyDescent="0.25">
      <c r="B13" s="136" t="str">
        <f>'Stove Characteristics'!B18</f>
        <v>India</v>
      </c>
      <c r="C13" s="136" t="str">
        <f>'Stove Characteristics'!C18</f>
        <v>Improved Vented Mud Stove</v>
      </c>
      <c r="D13" s="136" t="str">
        <f>INDEX('Stove Emissions'!$G$5:$G$322, MATCH(Wood_Eff!O13, 'Stove Emissions'!$B$5:$B$322,0))</f>
        <v>Improved</v>
      </c>
      <c r="E13" s="120" t="str">
        <f>'Stove Characteristics'!D18</f>
        <v xml:space="preserve">This is a two-pot cookstove with chimney, called the Nada chulha. A tunnel connects the fire box to the second pot hole and to a chimney. Since two pot holes are provided two things can be cooked on it at the same time with only one fire. </v>
      </c>
      <c r="F13" s="136" t="s">
        <v>1871</v>
      </c>
      <c r="G13" s="136" t="str">
        <f>'Stove Characteristics'!F18</f>
        <v>Wood (Acacia)</v>
      </c>
      <c r="H13" s="136" t="str">
        <f>'Stove Characteristics'!G18</f>
        <v xml:space="preserve">Acacia is a small tree grown mainly in barren land and roadsides. These trees
are common in all parts of India and are mainly used as a fuel. </v>
      </c>
      <c r="I13" s="235">
        <f>'Stove Characteristics'!I18</f>
        <v>0.23499999999999999</v>
      </c>
      <c r="J13" s="235">
        <f>'Stove Characteristics'!J18</f>
        <v>2.1999999999999999E-2</v>
      </c>
      <c r="K13" s="136" t="str">
        <f>'Stove Characteristics'!K18</f>
        <v>Fuel stove combinations tested at least three times in lab</v>
      </c>
      <c r="L13" s="136" t="str">
        <f>'Stove Characteristics'!L18</f>
        <v>Laboratory</v>
      </c>
      <c r="M13" s="136" t="str">
        <f>'Stove Characteristics'!M18</f>
        <v>Average, from WBT</v>
      </c>
      <c r="N13" s="136">
        <f>'Stove Characteristics'!N18</f>
        <v>14</v>
      </c>
      <c r="O13" s="136">
        <f>'Stove Characteristics'!O18</f>
        <v>14</v>
      </c>
      <c r="P13" s="136" t="str">
        <f>'Stove Characteristics'!P18</f>
        <v>Smith et al. 2000</v>
      </c>
    </row>
    <row r="14" spans="1:16" ht="15" customHeight="1" x14ac:dyDescent="0.25">
      <c r="B14" s="136" t="str">
        <f>'Stove Characteristics'!B19</f>
        <v>India</v>
      </c>
      <c r="C14" s="136" t="str">
        <f>'Stove Characteristics'!C19</f>
        <v>Improved Vented Ceramic Stove</v>
      </c>
      <c r="D14" s="136" t="str">
        <f>INDEX('Stove Emissions'!$G$5:$G$322, MATCH(Wood_Eff!O14, 'Stove Emissions'!$B$5:$B$322,0))</f>
        <v>Improved</v>
      </c>
      <c r="E14" s="120" t="str">
        <f>'Stove Characteristics'!D19</f>
        <v xml:space="preserve">This is also a two-pot cookstove with chimney. Made of a ceramic lining with mud coating, this stove was developed at the Central Glass and Ceramic Research Institute, Khirja, Uttar Pradesh, which is one of the Technical Back-up Units of the national improved stove program. </v>
      </c>
      <c r="F14" s="136" t="s">
        <v>1871</v>
      </c>
      <c r="G14" s="136" t="str">
        <f>'Stove Characteristics'!F19</f>
        <v>Wood (Acacia)</v>
      </c>
      <c r="H14" s="136" t="str">
        <f>'Stove Characteristics'!G19</f>
        <v xml:space="preserve">Acacia is a small tree grown mainly in barren land and roadsides. These trees
are common in all parts of India and are mainly used as a fuel. </v>
      </c>
      <c r="I14" s="235">
        <f>'Stove Characteristics'!I19</f>
        <v>0.28999999999999998</v>
      </c>
      <c r="J14" s="235">
        <f>'Stove Characteristics'!J19</f>
        <v>1.9E-2</v>
      </c>
      <c r="K14" s="136" t="str">
        <f>'Stove Characteristics'!K19</f>
        <v>Fuel stove combinations tested at least three times in lab</v>
      </c>
      <c r="L14" s="136" t="str">
        <f>'Stove Characteristics'!L19</f>
        <v>Laboratory</v>
      </c>
      <c r="M14" s="136" t="str">
        <f>'Stove Characteristics'!M19</f>
        <v>Average, from WBT</v>
      </c>
      <c r="N14" s="136">
        <f>'Stove Characteristics'!N19</f>
        <v>15</v>
      </c>
      <c r="O14" s="136">
        <f>'Stove Characteristics'!O19</f>
        <v>15</v>
      </c>
      <c r="P14" s="136" t="str">
        <f>'Stove Characteristics'!P19</f>
        <v>Smith et al. 2000</v>
      </c>
    </row>
    <row r="15" spans="1:16" ht="15" customHeight="1" x14ac:dyDescent="0.25">
      <c r="B15" s="136" t="str">
        <f>'Stove Characteristics'!B20</f>
        <v>India</v>
      </c>
      <c r="C15" s="136" t="str">
        <f>'Stove Characteristics'!C20</f>
        <v>3-rock Stove</v>
      </c>
      <c r="D15" s="136" t="str">
        <f>INDEX('Stove Emissions'!$G$5:$G$322, MATCH(Wood_Eff!O15, 'Stove Emissions'!$B$5:$B$322,0))</f>
        <v>Traditional</v>
      </c>
      <c r="E15" s="120" t="str">
        <f>'Stove Characteristics'!D20</f>
        <v>Rural people with nomadic tendencies and people who live in pavements with no permanent shelter arrange three stones or bricks for cooking and heating purposes. This is a simple open fire cooking arrangement. No special skill or investment cost is involved in constructing, operating and maintaining them. The pot hole size can also be varied by adjusting the stones.</v>
      </c>
      <c r="F15" s="136" t="s">
        <v>1894</v>
      </c>
      <c r="G15" s="136" t="str">
        <f>'Stove Characteristics'!F20</f>
        <v>Wood (Acacia)</v>
      </c>
      <c r="H15" s="136" t="str">
        <f>'Stove Characteristics'!G20</f>
        <v xml:space="preserve">Acacia is a small tree grown mainly in barren land and roadsides. These trees
are common in all parts of India and are mainly used as a fuel. </v>
      </c>
      <c r="I15" s="235">
        <f>'Stove Characteristics'!I20</f>
        <v>0.18099999999999999</v>
      </c>
      <c r="J15" s="237">
        <f>'Stove Characteristics'!J20</f>
        <v>6.0000000000000001E-3</v>
      </c>
      <c r="K15" s="136" t="str">
        <f>'Stove Characteristics'!K20</f>
        <v>Fuel stove combinations tested at least three times in lab</v>
      </c>
      <c r="L15" s="136" t="str">
        <f>'Stove Characteristics'!L20</f>
        <v>Laboratory</v>
      </c>
      <c r="M15" s="136" t="str">
        <f>'Stove Characteristics'!M20</f>
        <v>Average, from WBT</v>
      </c>
      <c r="N15" s="136">
        <f>'Stove Characteristics'!N20</f>
        <v>16</v>
      </c>
      <c r="O15" s="136">
        <f>'Stove Characteristics'!O20</f>
        <v>16</v>
      </c>
      <c r="P15" s="136" t="str">
        <f>'Stove Characteristics'!P20</f>
        <v>Smith et al. 2000</v>
      </c>
    </row>
    <row r="16" spans="1:16" ht="15" customHeight="1" x14ac:dyDescent="0.25">
      <c r="B16" s="136" t="str">
        <f>'Stove Characteristics'!B40</f>
        <v>China</v>
      </c>
      <c r="C16" s="136" t="str">
        <f>'Stove Characteristics'!C40</f>
        <v>brick stove with flue</v>
      </c>
      <c r="D16" s="136" t="str">
        <f>INDEX('Stove Emissions'!$G$5:$G$322, MATCH(Wood_Eff!O16, 'Stove Emissions'!$B$5:$B$322,0))</f>
        <v>Improved</v>
      </c>
      <c r="E16" s="120" t="str">
        <f>'Stove Characteristics'!D40</f>
        <v>brick stove with flue</v>
      </c>
      <c r="F16" s="136" t="s">
        <v>1892</v>
      </c>
      <c r="G16" s="136" t="str">
        <f>'Stove Characteristics'!F40</f>
        <v>brushwood</v>
      </c>
      <c r="H16" s="136" t="str">
        <f>'Stove Characteristics'!G40</f>
        <v>thin branches and stick, often from shrubs that grow faster than trees</v>
      </c>
      <c r="I16" s="235">
        <f>'Stove Characteristics'!I40</f>
        <v>0.13470000000000001</v>
      </c>
      <c r="J16" s="235">
        <f>'Stove Characteristics'!J40</f>
        <v>1.3470000000000003E-2</v>
      </c>
      <c r="K16" s="136" t="str">
        <f>'Stove Characteristics'!K40</f>
        <v>Overall thermal efficiency, Emission factors were obtained using the `water boiling test', a procedure developed as a standard international method to compare the efficiencies of different stoves. The fuel/stove combination was tested in a simulated village kitchen house at Tsinghua University's rural campus about 50 km from Beijing. Three successful tests with complete burn cycles were conducted for each fuel/stove combination. Burn cycles ranged from 35-50 minutes except for coal which allowed for slow initial burn phase.   Airborne products of combustion were collected from up-stream to down-stream of the sampling train using a stainless-steel probe, filter holder, pump, and clean Tedlar bag. For stoves with a flue, the probe was inserted into the flue; for those with no flue, stoves were placed under a hood built for the test and the probe place inside a hood exhaust duct. Practitioners assume that these data are representative of the fuel/stove combination technologies in rural China.</v>
      </c>
      <c r="L16" s="136" t="str">
        <f>'Stove Characteristics'!L40</f>
        <v>Simulated Field</v>
      </c>
      <c r="M16" s="136" t="str">
        <f>'Stove Characteristics'!M40</f>
        <v>Average, from WBT</v>
      </c>
      <c r="N16" s="136">
        <f>'Stove Characteristics'!N40</f>
        <v>38</v>
      </c>
      <c r="O16" s="136">
        <f>'Stove Characteristics'!O40</f>
        <v>38</v>
      </c>
      <c r="P16" s="136" t="str">
        <f>'Stove Characteristics'!P40</f>
        <v>Zhang et al. 2000</v>
      </c>
    </row>
    <row r="17" spans="2:16" ht="15" customHeight="1" x14ac:dyDescent="0.25">
      <c r="B17" s="136" t="str">
        <f>'Stove Characteristics'!B41</f>
        <v>China</v>
      </c>
      <c r="C17" s="136" t="str">
        <f>'Stove Characteristics'!C41</f>
        <v>improved brick stove, with flue</v>
      </c>
      <c r="D17" s="136" t="str">
        <f>INDEX('Stove Emissions'!$G$5:$G$322, MATCH(Wood_Eff!O17, 'Stove Emissions'!$B$5:$B$322,0))</f>
        <v>Improved</v>
      </c>
      <c r="E17" s="120" t="str">
        <f>'Stove Characteristics'!D41</f>
        <v>improved brick stove, with flue</v>
      </c>
      <c r="F17" s="136" t="s">
        <v>1892</v>
      </c>
      <c r="G17" s="136" t="str">
        <f>'Stove Characteristics'!F41</f>
        <v>brushwood</v>
      </c>
      <c r="H17" s="136" t="str">
        <f>'Stove Characteristics'!G41</f>
        <v>thin branches and stick, often from shrubs that grow faster than trees</v>
      </c>
      <c r="I17" s="235">
        <f>'Stove Characteristics'!I41</f>
        <v>0.14410000000000001</v>
      </c>
      <c r="J17" s="235">
        <f>'Stove Characteristics'!J41</f>
        <v>1.1528E-2</v>
      </c>
      <c r="K17" s="136" t="str">
        <f>'Stove Characteristics'!K41</f>
        <v>Overall thermal efficiency, Emission factors were obtained using the `water boiling test', a procedure developed as a standard international method to compare the efficiencies of different stoves. The fuel/stove combination was tested in a simulated village kitchen house at Tsinghua University's rural campus about 50 km from Beijing. Three successful tests with complete burn cycles were conducted for each fuel/stove combination. Burn cycles ranged from 35-50 minutes except for coal which allowed for slow initial burn phase.   Airborne products of combustion were collected from up-stream to down-stream of the sampling train using a stainless-steel probe, filter holder, pump, and clean Tedlar bag. For stoves with a flue, the probe was inserted into the flue; for those with no flue, stoves were placed under a hood built for the test and the probe place inside a hood exhaust duct. Practitioners assume that these data are representative of the fuel/stove combination technologies in rural China.</v>
      </c>
      <c r="L17" s="136" t="str">
        <f>'Stove Characteristics'!L41</f>
        <v>Simulated Field</v>
      </c>
      <c r="M17" s="136" t="str">
        <f>'Stove Characteristics'!M41</f>
        <v>Average, from WBT</v>
      </c>
      <c r="N17" s="136">
        <f>'Stove Characteristics'!N41</f>
        <v>39</v>
      </c>
      <c r="O17" s="136">
        <f>'Stove Characteristics'!O41</f>
        <v>39</v>
      </c>
      <c r="P17" s="136" t="str">
        <f>'Stove Characteristics'!P41</f>
        <v>Zhang et al. 2000</v>
      </c>
    </row>
    <row r="18" spans="2:16" ht="15" customHeight="1" x14ac:dyDescent="0.25">
      <c r="B18" s="136" t="str">
        <f>'Stove Characteristics'!B47</f>
        <v>China</v>
      </c>
      <c r="C18" s="136" t="str">
        <f>'Stove Characteristics'!C47</f>
        <v>brick stove with flue</v>
      </c>
      <c r="D18" s="136" t="str">
        <f>INDEX('Stove Emissions'!$G$5:$G$322, MATCH(Wood_Eff!O18, 'Stove Emissions'!$B$5:$B$322,0))</f>
        <v>Improved</v>
      </c>
      <c r="E18" s="120" t="str">
        <f>'Stove Characteristics'!D47</f>
        <v>brick stove with flue</v>
      </c>
      <c r="F18" s="136" t="s">
        <v>1892</v>
      </c>
      <c r="G18" s="136" t="str">
        <f>'Stove Characteristics'!F47</f>
        <v>fuel wood</v>
      </c>
      <c r="H18" s="136" t="str">
        <f>'Stove Characteristics'!G47</f>
        <v>big branches or harvested from mature trees</v>
      </c>
      <c r="I18" s="235">
        <f>'Stove Characteristics'!I47</f>
        <v>0.1313</v>
      </c>
      <c r="J18" s="235">
        <f>'Stove Characteristics'!J47</f>
        <v>2.4947E-2</v>
      </c>
      <c r="K18" s="136" t="str">
        <f>'Stove Characteristics'!K47</f>
        <v>Overall thermal efficiency, Emission factors were obtained using the `water boiling test', a procedure developed as a standard international method to compare the efficiencies of different stoves. The fuel/stove combination was tested in a simulated village kitchen house at Tsinghua University's rural campus about 50 km from Beijing. Three successful tests with complete burn cycles were conducted for each fuel/stove combination. Burn cycles ranged from 35-50 minutes except for coal which allowed for slow initial burn phase.   Airborne products of combustion were collected from up-stream to down-stream of the sampling train using a stainless-steel probe, filter holder, pump, and clean Tedlar bag. For stoves with a flue, the probe was inserted into the flue; for those with no flue, stoves were placed under a hood built for the test and the probe place inside a hood exhaust duct. Practitioners assume that these data are representative of the fuel/stove combination technologies in rural China.</v>
      </c>
      <c r="L18" s="136" t="str">
        <f>'Stove Characteristics'!L47</f>
        <v>Simulated Field</v>
      </c>
      <c r="M18" s="136" t="str">
        <f>'Stove Characteristics'!M47</f>
        <v>Average, from WBT</v>
      </c>
      <c r="N18" s="136">
        <f>'Stove Characteristics'!N47</f>
        <v>45</v>
      </c>
      <c r="O18" s="136">
        <f>'Stove Characteristics'!O47</f>
        <v>45</v>
      </c>
      <c r="P18" s="136" t="str">
        <f>'Stove Characteristics'!P47</f>
        <v>Zhang et al. 2000</v>
      </c>
    </row>
    <row r="19" spans="2:16" ht="15" customHeight="1" x14ac:dyDescent="0.25">
      <c r="B19" s="136" t="str">
        <f>'Stove Characteristics'!B48</f>
        <v>China</v>
      </c>
      <c r="C19" s="136" t="str">
        <f>'Stove Characteristics'!C48</f>
        <v>improved brick stove, with flue</v>
      </c>
      <c r="D19" s="136" t="str">
        <f>INDEX('Stove Emissions'!$G$5:$G$322, MATCH(Wood_Eff!O19, 'Stove Emissions'!$B$5:$B$322,0))</f>
        <v>Improved</v>
      </c>
      <c r="E19" s="120" t="str">
        <f>'Stove Characteristics'!D48</f>
        <v>improved brick stove, with flue</v>
      </c>
      <c r="F19" s="136" t="s">
        <v>1892</v>
      </c>
      <c r="G19" s="136" t="str">
        <f>'Stove Characteristics'!F48</f>
        <v>fuel wood</v>
      </c>
      <c r="H19" s="136" t="str">
        <f>'Stove Characteristics'!G48</f>
        <v>big branches or harvested from mature trees</v>
      </c>
      <c r="I19" s="235">
        <f>'Stove Characteristics'!I48</f>
        <v>0.23960000000000001</v>
      </c>
      <c r="J19" s="235">
        <f>'Stove Characteristics'!J48</f>
        <v>2.1564E-2</v>
      </c>
      <c r="K19" s="136" t="str">
        <f>'Stove Characteristics'!K48</f>
        <v>Overall thermal efficiency, Emission factors were obtained using the `water boiling test', a procedure developed as a standard international method to compare the efficiencies of different stoves. The fuel/stove combination was tested in a simulated village kitchen house at Tsinghua University's rural campus about 50 km from Beijing. Three successful tests with complete burn cycles were conducted for each fuel/stove combination. Burn cycles ranged from 35-50 minutes except for coal which allowed for slow initial burn phase.   Airborne products of combustion were collected from up-stream to down-stream of the sampling train using a stainless-steel probe, filter holder, pump, and clean Tedlar bag. For stoves with a flue, the probe was inserted into the flue; for those with no flue, stoves were placed under a hood built for the test and the probe place inside a hood exhaust duct. Practitioners assume that these data are representative of the fuel/stove combination technologies in rural China.</v>
      </c>
      <c r="L19" s="136" t="str">
        <f>'Stove Characteristics'!L48</f>
        <v>Simulated Field</v>
      </c>
      <c r="M19" s="136" t="str">
        <f>'Stove Characteristics'!M48</f>
        <v>Average, from WBT</v>
      </c>
      <c r="N19" s="136">
        <f>'Stove Characteristics'!N48</f>
        <v>46</v>
      </c>
      <c r="O19" s="136">
        <f>'Stove Characteristics'!O48</f>
        <v>46</v>
      </c>
      <c r="P19" s="136" t="str">
        <f>'Stove Characteristics'!P48</f>
        <v>Zhang et al. 2000</v>
      </c>
    </row>
    <row r="20" spans="2:16" x14ac:dyDescent="0.25">
      <c r="B20" s="136" t="str">
        <f>'Stove Characteristics'!B61</f>
        <v>Global</v>
      </c>
      <c r="C20" s="136" t="str">
        <f>'Stove Characteristics'!C61</f>
        <v>3 Stone carefully tended</v>
      </c>
      <c r="D20" s="136" t="str">
        <f>INDEX('Stove Emissions'!$G$5:$G$322, MATCH(Wood_Eff!O20, 'Stove Emissions'!$B$5:$B$322,0))</f>
        <v>Traditional</v>
      </c>
      <c r="E20" s="120" t="str">
        <f>'Stove Characteristics'!D61</f>
        <v>3 stones with an open fire, radial wood pattern, tended to ensure complete burning of sticks</v>
      </c>
      <c r="F20" s="136" t="s">
        <v>1894</v>
      </c>
      <c r="G20" s="136" t="str">
        <f>'Stove Characteristics'!F61</f>
        <v xml:space="preserve"> wood fuel (Dry)</v>
      </c>
      <c r="H20" s="136" t="str">
        <f>'Stove Characteristics'!G61</f>
        <v>Red Oak, air dried to 10% moisture</v>
      </c>
      <c r="I20" s="235">
        <f>'Stove Characteristics'!I61</f>
        <v>0.14799999999999999</v>
      </c>
      <c r="J20" s="238" t="str">
        <f>'Stove Characteristics'!J61</f>
        <v>-</v>
      </c>
      <c r="K20" s="136" t="str">
        <f>'Stove Characteristics'!K61</f>
        <v>chamber test; overall thermal efficiency, ratio of useful (in fuel) to delivered (at pot); measured via standard Water Boil Test.</v>
      </c>
      <c r="L20" s="136" t="str">
        <f>'Stove Characteristics'!L61</f>
        <v>Laboratory</v>
      </c>
      <c r="M20" s="136" t="str">
        <f>'Stove Characteristics'!M61</f>
        <v>Cold Start</v>
      </c>
      <c r="N20" s="136">
        <f>'Stove Characteristics'!N61</f>
        <v>64</v>
      </c>
      <c r="O20" s="136">
        <f>'Stove Characteristics'!O61</f>
        <v>64</v>
      </c>
      <c r="P20" s="136" t="str">
        <f>'Stove Characteristics'!P61</f>
        <v>Jetter et al. 2012</v>
      </c>
    </row>
    <row r="21" spans="2:16" x14ac:dyDescent="0.25">
      <c r="B21" s="136" t="str">
        <f>'Stove Characteristics'!B62</f>
        <v>Global</v>
      </c>
      <c r="C21" s="136" t="str">
        <f>'Stove Characteristics'!C62</f>
        <v>3 Stone carefully tended</v>
      </c>
      <c r="D21" s="136" t="str">
        <f>INDEX('Stove Emissions'!$G$5:$G$322, MATCH(Wood_Eff!O21, 'Stove Emissions'!$B$5:$B$322,0))</f>
        <v>Traditional</v>
      </c>
      <c r="E21" s="120" t="str">
        <f>'Stove Characteristics'!D62</f>
        <v>3 stones with an open fire, radial wood pattern, tended to ensure complete burning of sticks</v>
      </c>
      <c r="F21" s="136" t="s">
        <v>1894</v>
      </c>
      <c r="G21" s="136" t="str">
        <f>'Stove Characteristics'!F62</f>
        <v xml:space="preserve"> wood fuel (Wet)</v>
      </c>
      <c r="H21" s="136" t="str">
        <f>'Stove Characteristics'!G62</f>
        <v>Red Oak, air dried to 30% moisture</v>
      </c>
      <c r="I21" s="235">
        <f>'Stove Characteristics'!I62</f>
        <v>0.13100000000000001</v>
      </c>
      <c r="J21" s="238" t="str">
        <f>'Stove Characteristics'!J62</f>
        <v>-</v>
      </c>
      <c r="K21" s="136" t="str">
        <f>'Stove Characteristics'!K62</f>
        <v>chamber test; overall thermal efficiency, ratio of useful (in fuel) to delivered (at pot); measured via standard Water Boil Test.</v>
      </c>
      <c r="L21" s="136" t="str">
        <f>'Stove Characteristics'!L62</f>
        <v>Laboratory</v>
      </c>
      <c r="M21" s="136" t="str">
        <f>'Stove Characteristics'!M62</f>
        <v>Cold Start</v>
      </c>
      <c r="N21" s="136">
        <f>'Stove Characteristics'!N62</f>
        <v>65</v>
      </c>
      <c r="O21" s="136">
        <f>'Stove Characteristics'!O62</f>
        <v>65</v>
      </c>
      <c r="P21" s="136" t="str">
        <f>'Stove Characteristics'!P62</f>
        <v>Jetter et al. 2012</v>
      </c>
    </row>
    <row r="22" spans="2:16" x14ac:dyDescent="0.25">
      <c r="B22" s="136" t="str">
        <f>'Stove Characteristics'!B63</f>
        <v>Global</v>
      </c>
      <c r="C22" s="136" t="str">
        <f>'Stove Characteristics'!C63</f>
        <v>3 Stone minimally tended</v>
      </c>
      <c r="D22" s="136" t="str">
        <f>INDEX('Stove Emissions'!$G$5:$G$322, MATCH(Wood_Eff!O22, 'Stove Emissions'!$B$5:$B$322,0))</f>
        <v>Traditional</v>
      </c>
      <c r="E22" s="120" t="str">
        <f>'Stove Characteristics'!D63</f>
        <v>3 Stones with an open fire, fire fed in batches every 10 minutes without attention in between</v>
      </c>
      <c r="F22" s="136" t="s">
        <v>1894</v>
      </c>
      <c r="G22" s="136" t="str">
        <f>'Stove Characteristics'!F63</f>
        <v xml:space="preserve"> wood fuel (Dry)</v>
      </c>
      <c r="H22" s="136" t="str">
        <f>'Stove Characteristics'!G63</f>
        <v>Red Oak, air dried to 10% moisture</v>
      </c>
      <c r="I22" s="235">
        <f>'Stove Characteristics'!I63</f>
        <v>0.13700000000000001</v>
      </c>
      <c r="J22" s="238" t="str">
        <f>'Stove Characteristics'!J63</f>
        <v>-</v>
      </c>
      <c r="K22" s="136" t="str">
        <f>'Stove Characteristics'!K63</f>
        <v>chamber test; overall thermal efficiency, ratio of useful (in fuel) to delivered (at pot); measured via standard Water Boil Test.</v>
      </c>
      <c r="L22" s="136" t="str">
        <f>'Stove Characteristics'!L63</f>
        <v>Laboratory</v>
      </c>
      <c r="M22" s="136" t="str">
        <f>'Stove Characteristics'!M63</f>
        <v>Cold Start</v>
      </c>
      <c r="N22" s="136">
        <f>'Stove Characteristics'!N63</f>
        <v>66</v>
      </c>
      <c r="O22" s="136">
        <f>'Stove Characteristics'!O63</f>
        <v>66</v>
      </c>
      <c r="P22" s="136" t="str">
        <f>'Stove Characteristics'!P63</f>
        <v>Jetter et al. 2012</v>
      </c>
    </row>
    <row r="23" spans="2:16" ht="15" customHeight="1" x14ac:dyDescent="0.25">
      <c r="B23" s="136" t="str">
        <f>'Stove Characteristics'!B64</f>
        <v>Global</v>
      </c>
      <c r="C23" s="136" t="str">
        <f>'Stove Characteristics'!C64</f>
        <v>Berkeley Darfur</v>
      </c>
      <c r="D23" s="136" t="str">
        <f>INDEX('Stove Emissions'!$G$5:$G$322, MATCH(Wood_Eff!O23, 'Stove Emissions'!$B$5:$B$322,0))</f>
        <v>Improved</v>
      </c>
      <c r="E23" s="120" t="str">
        <f>'Stove Characteristics'!D64</f>
        <v>sheet metal stove w/ cast iron grate, cylindrical design</v>
      </c>
      <c r="F23" s="136" t="s">
        <v>1870</v>
      </c>
      <c r="G23" s="136" t="str">
        <f>'Stove Characteristics'!F64</f>
        <v xml:space="preserve"> wood fuel (Dry)</v>
      </c>
      <c r="H23" s="136" t="str">
        <f>'Stove Characteristics'!G64</f>
        <v>Red Oak, air dried to 10% moisture</v>
      </c>
      <c r="I23" s="235">
        <f>'Stove Characteristics'!I64</f>
        <v>0.36099999999999999</v>
      </c>
      <c r="J23" s="238" t="str">
        <f>'Stove Characteristics'!J64</f>
        <v>-</v>
      </c>
      <c r="K23" s="136" t="str">
        <f>'Stove Characteristics'!K64</f>
        <v>chamber test; overall thermal efficiency, ratio of useful (in fuel) to delivered (at pot); measured via standard Water Boil Test.</v>
      </c>
      <c r="L23" s="136" t="str">
        <f>'Stove Characteristics'!L64</f>
        <v>Laboratory</v>
      </c>
      <c r="M23" s="136" t="str">
        <f>'Stove Characteristics'!M64</f>
        <v>Cold Start</v>
      </c>
      <c r="N23" s="136">
        <f>'Stove Characteristics'!N64</f>
        <v>67</v>
      </c>
      <c r="O23" s="136">
        <f>'Stove Characteristics'!O64</f>
        <v>67</v>
      </c>
      <c r="P23" s="136" t="str">
        <f>'Stove Characteristics'!P64</f>
        <v>Jetter et al. 2012</v>
      </c>
    </row>
    <row r="24" spans="2:16" ht="15" customHeight="1" x14ac:dyDescent="0.25">
      <c r="B24" s="136" t="str">
        <f>'Stove Characteristics'!B65</f>
        <v>Global</v>
      </c>
      <c r="C24" s="136" t="str">
        <f>'Stove Characteristics'!C65</f>
        <v>Berkeley Darfur</v>
      </c>
      <c r="D24" s="136" t="str">
        <f>INDEX('Stove Emissions'!$G$5:$G$322, MATCH(Wood_Eff!O24, 'Stove Emissions'!$B$5:$B$322,0))</f>
        <v>Improved</v>
      </c>
      <c r="E24" s="120" t="str">
        <f>'Stove Characteristics'!D65</f>
        <v>sheet metal stove w/ cast iron grate, cylindrical design</v>
      </c>
      <c r="F24" s="136" t="s">
        <v>1870</v>
      </c>
      <c r="G24" s="136" t="str">
        <f>'Stove Characteristics'!F65</f>
        <v xml:space="preserve"> wood fuel (Wet)</v>
      </c>
      <c r="H24" s="136" t="str">
        <f>'Stove Characteristics'!G65</f>
        <v>Red Oak, air dried to 30% moisture</v>
      </c>
      <c r="I24" s="235">
        <f>'Stove Characteristics'!I65</f>
        <v>0.35499999999999998</v>
      </c>
      <c r="J24" s="238" t="str">
        <f>'Stove Characteristics'!J65</f>
        <v>-</v>
      </c>
      <c r="K24" s="136" t="str">
        <f>'Stove Characteristics'!K65</f>
        <v>chamber test; overall thermal efficiency, ratio of useful (in fuel) to delivered (at pot); measured via standard Water Boil Test.</v>
      </c>
      <c r="L24" s="136" t="str">
        <f>'Stove Characteristics'!L65</f>
        <v>Laboratory</v>
      </c>
      <c r="M24" s="136" t="str">
        <f>'Stove Characteristics'!M65</f>
        <v>Cold Start</v>
      </c>
      <c r="N24" s="136">
        <f>'Stove Characteristics'!N65</f>
        <v>68</v>
      </c>
      <c r="O24" s="136">
        <f>'Stove Characteristics'!O65</f>
        <v>68</v>
      </c>
      <c r="P24" s="136" t="str">
        <f>'Stove Characteristics'!P65</f>
        <v>Jetter et al. 2012</v>
      </c>
    </row>
    <row r="25" spans="2:16" ht="15" customHeight="1" x14ac:dyDescent="0.25">
      <c r="B25" s="136" t="str">
        <f>'Stove Characteristics'!B66</f>
        <v>Global</v>
      </c>
      <c r="C25" s="136" t="str">
        <f>'Stove Characteristics'!C66</f>
        <v>Envirofit G-3300</v>
      </c>
      <c r="D25" s="136" t="str">
        <f>INDEX('Stove Emissions'!$G$5:$G$322, MATCH(Wood_Eff!O25, 'Stove Emissions'!$B$5:$B$322,0))</f>
        <v>Improved</v>
      </c>
      <c r="E25" s="120" t="str">
        <f>'Stove Characteristics'!D66</f>
        <v>cylindrical metal stove, steel combustion chamber, pot skirt</v>
      </c>
      <c r="F25" s="136" t="s">
        <v>1870</v>
      </c>
      <c r="G25" s="136" t="str">
        <f>'Stove Characteristics'!F66</f>
        <v xml:space="preserve"> wood fuel (Dry)</v>
      </c>
      <c r="H25" s="136" t="str">
        <f>'Stove Characteristics'!G66</f>
        <v>Red Oak, air dried to 10% moisture</v>
      </c>
      <c r="I25" s="235">
        <f>'Stove Characteristics'!I66</f>
        <v>0.38</v>
      </c>
      <c r="J25" s="238" t="str">
        <f>'Stove Characteristics'!J66</f>
        <v>-</v>
      </c>
      <c r="K25" s="136" t="str">
        <f>'Stove Characteristics'!K66</f>
        <v>chamber test; overall thermal efficiency, ratio of useful (in fuel) to delivered (at pot); measured via standard Water Boil Test.</v>
      </c>
      <c r="L25" s="136" t="str">
        <f>'Stove Characteristics'!L66</f>
        <v>Laboratory</v>
      </c>
      <c r="M25" s="136" t="str">
        <f>'Stove Characteristics'!M66</f>
        <v>Cold Start</v>
      </c>
      <c r="N25" s="136">
        <f>'Stove Characteristics'!N66</f>
        <v>69</v>
      </c>
      <c r="O25" s="136">
        <f>'Stove Characteristics'!O66</f>
        <v>69</v>
      </c>
      <c r="P25" s="136" t="str">
        <f>'Stove Characteristics'!P66</f>
        <v>Jetter et al. 2012</v>
      </c>
    </row>
    <row r="26" spans="2:16" ht="15" customHeight="1" x14ac:dyDescent="0.25">
      <c r="B26" s="136" t="str">
        <f>'Stove Characteristics'!B67</f>
        <v>Global</v>
      </c>
      <c r="C26" s="136" t="str">
        <f>'Stove Characteristics'!C67</f>
        <v>Envirofit G-3300</v>
      </c>
      <c r="D26" s="136" t="str">
        <f>INDEX('Stove Emissions'!$G$5:$G$322, MATCH(Wood_Eff!O26, 'Stove Emissions'!$B$5:$B$322,0))</f>
        <v>Improved</v>
      </c>
      <c r="E26" s="120" t="str">
        <f>'Stove Characteristics'!D67</f>
        <v>cylindrical metal stove, steel combustion chamber, pot skirt</v>
      </c>
      <c r="F26" s="136" t="s">
        <v>1870</v>
      </c>
      <c r="G26" s="136" t="str">
        <f>'Stove Characteristics'!F67</f>
        <v xml:space="preserve"> wood fuel (Wet)</v>
      </c>
      <c r="H26" s="136" t="str">
        <f>'Stove Characteristics'!G67</f>
        <v>Red Oak, air dried to 30% moisture</v>
      </c>
      <c r="I26" s="235">
        <f>'Stove Characteristics'!I67</f>
        <v>0.374</v>
      </c>
      <c r="J26" s="238" t="str">
        <f>'Stove Characteristics'!J67</f>
        <v>-</v>
      </c>
      <c r="K26" s="136" t="str">
        <f>'Stove Characteristics'!K67</f>
        <v>chamber test; overall thermal efficiency, ratio of useful (in fuel) to delivered (at pot); measured via standard Water Boil Test.</v>
      </c>
      <c r="L26" s="136" t="str">
        <f>'Stove Characteristics'!L67</f>
        <v>Laboratory</v>
      </c>
      <c r="M26" s="136" t="str">
        <f>'Stove Characteristics'!M67</f>
        <v>Cold Start</v>
      </c>
      <c r="N26" s="136">
        <f>'Stove Characteristics'!N67</f>
        <v>70</v>
      </c>
      <c r="O26" s="136">
        <f>'Stove Characteristics'!O67</f>
        <v>70</v>
      </c>
      <c r="P26" s="136" t="str">
        <f>'Stove Characteristics'!P67</f>
        <v>Jetter et al. 2012</v>
      </c>
    </row>
    <row r="27" spans="2:16" ht="15" customHeight="1" x14ac:dyDescent="0.25">
      <c r="B27" s="136" t="str">
        <f>'Stove Characteristics'!B68</f>
        <v>Global</v>
      </c>
      <c r="C27" s="136" t="str">
        <f>'Stove Characteristics'!C68</f>
        <v>Envirofit G-3300, on medium power</v>
      </c>
      <c r="D27" s="136" t="str">
        <f>INDEX('Stove Emissions'!$G$5:$G$322, MATCH(Wood_Eff!O27, 'Stove Emissions'!$B$5:$B$322,0))</f>
        <v>Improved</v>
      </c>
      <c r="E27" s="120" t="str">
        <f>'Stove Characteristics'!D68</f>
        <v>cylindrical metal stove, steel combustion chamber, pot skirt</v>
      </c>
      <c r="F27" s="136" t="s">
        <v>1870</v>
      </c>
      <c r="G27" s="136" t="str">
        <f>'Stove Characteristics'!F68</f>
        <v>wood fuel (Dry)</v>
      </c>
      <c r="H27" s="136" t="str">
        <f>'Stove Characteristics'!G68</f>
        <v>Red Oak, air dried to 10% moisture</v>
      </c>
      <c r="I27" s="235">
        <f>'Stove Characteristics'!I68</f>
        <v>0.36199999999999999</v>
      </c>
      <c r="J27" s="238" t="str">
        <f>'Stove Characteristics'!J68</f>
        <v>-</v>
      </c>
      <c r="K27" s="136" t="str">
        <f>'Stove Characteristics'!K68</f>
        <v>chamber test; overall thermal efficiency, ratio of useful (in fuel) to delivered (at pot); measured via standard Water Boil Test.</v>
      </c>
      <c r="L27" s="136" t="str">
        <f>'Stove Characteristics'!L68</f>
        <v>Laboratory</v>
      </c>
      <c r="M27" s="136" t="str">
        <f>'Stove Characteristics'!M68</f>
        <v>Cold Start</v>
      </c>
      <c r="N27" s="136">
        <f>'Stove Characteristics'!N68</f>
        <v>71</v>
      </c>
      <c r="O27" s="136">
        <f>'Stove Characteristics'!O68</f>
        <v>71</v>
      </c>
      <c r="P27" s="136" t="str">
        <f>'Stove Characteristics'!P68</f>
        <v>Jetter et al. 2012</v>
      </c>
    </row>
    <row r="28" spans="2:16" ht="15" customHeight="1" x14ac:dyDescent="0.25">
      <c r="B28" s="136" t="str">
        <f>'Stove Characteristics'!B69</f>
        <v>Global</v>
      </c>
      <c r="C28" s="136" t="str">
        <f>'Stove Characteristics'!C69</f>
        <v>Onil</v>
      </c>
      <c r="D28" s="136" t="str">
        <f>INDEX('Stove Emissions'!$G$5:$G$322, MATCH(Wood_Eff!O28, 'Stove Emissions'!$B$5:$B$322,0))</f>
        <v>Improved</v>
      </c>
      <c r="E28" s="120" t="str">
        <f>'Stove Characteristics'!D69</f>
        <v>large pre-cast cement stove, with flue, large flat top</v>
      </c>
      <c r="F28" s="136" t="s">
        <v>1870</v>
      </c>
      <c r="G28" s="136" t="str">
        <f>'Stove Characteristics'!F69</f>
        <v xml:space="preserve"> wood fuel (Dry)</v>
      </c>
      <c r="H28" s="136" t="str">
        <f>'Stove Characteristics'!G69</f>
        <v>Red Oak, air dried to 10% moisture</v>
      </c>
      <c r="I28" s="235">
        <f>'Stove Characteristics'!I69</f>
        <v>0.107</v>
      </c>
      <c r="J28" s="238" t="str">
        <f>'Stove Characteristics'!J69</f>
        <v>-</v>
      </c>
      <c r="K28" s="136" t="str">
        <f>'Stove Characteristics'!K69</f>
        <v>chamber test; overall thermal efficiency, ratio of useful (in fuel) to delivered (at pot); measured via standard Water Boil Test.</v>
      </c>
      <c r="L28" s="136" t="str">
        <f>'Stove Characteristics'!L69</f>
        <v>Laboratory</v>
      </c>
      <c r="M28" s="136" t="str">
        <f>'Stove Characteristics'!M69</f>
        <v>Cold Start</v>
      </c>
      <c r="N28" s="136">
        <f>'Stove Characteristics'!N69</f>
        <v>72</v>
      </c>
      <c r="O28" s="136">
        <f>'Stove Characteristics'!O69</f>
        <v>72</v>
      </c>
      <c r="P28" s="136" t="str">
        <f>'Stove Characteristics'!P69</f>
        <v>Jetter et al. 2012</v>
      </c>
    </row>
    <row r="29" spans="2:16" ht="15" customHeight="1" x14ac:dyDescent="0.25">
      <c r="B29" s="136" t="str">
        <f>'Stove Characteristics'!B70</f>
        <v>Global</v>
      </c>
      <c r="C29" s="136" t="str">
        <f>'Stove Characteristics'!C70</f>
        <v>Philips HD4012 fan</v>
      </c>
      <c r="D29" s="136" t="str">
        <f>INDEX('Stove Emissions'!$G$5:$G$322, MATCH(Wood_Eff!O29, 'Stove Emissions'!$B$5:$B$322,0))</f>
        <v>Improved</v>
      </c>
      <c r="E29" s="120" t="str">
        <f>'Stove Characteristics'!D70</f>
        <v>cylindrical metal stove, battery powered fan for ventilation</v>
      </c>
      <c r="F29" s="136" t="s">
        <v>1870</v>
      </c>
      <c r="G29" s="136" t="str">
        <f>'Stove Characteristics'!F70</f>
        <v xml:space="preserve"> wood fuel (Dry)</v>
      </c>
      <c r="H29" s="136" t="str">
        <f>'Stove Characteristics'!G70</f>
        <v>Red Oak, air dried to 10% moisture</v>
      </c>
      <c r="I29" s="235">
        <f>'Stove Characteristics'!I70</f>
        <v>0.36199999999999999</v>
      </c>
      <c r="J29" s="238" t="str">
        <f>'Stove Characteristics'!J70</f>
        <v>-</v>
      </c>
      <c r="K29" s="136" t="str">
        <f>'Stove Characteristics'!K70</f>
        <v>chamber test; overall thermal efficiency, ratio of useful (in fuel) to delivered (at pot); measured via standard Water Boil Test.</v>
      </c>
      <c r="L29" s="136" t="str">
        <f>'Stove Characteristics'!L70</f>
        <v>Laboratory</v>
      </c>
      <c r="M29" s="136" t="str">
        <f>'Stove Characteristics'!M70</f>
        <v>Cold Start</v>
      </c>
      <c r="N29" s="136">
        <f>'Stove Characteristics'!N70</f>
        <v>73</v>
      </c>
      <c r="O29" s="136">
        <f>'Stove Characteristics'!O70</f>
        <v>73</v>
      </c>
      <c r="P29" s="136" t="str">
        <f>'Stove Characteristics'!P70</f>
        <v>Jetter et al. 2012</v>
      </c>
    </row>
    <row r="30" spans="2:16" ht="15" customHeight="1" x14ac:dyDescent="0.25">
      <c r="B30" s="136" t="str">
        <f>'Stove Characteristics'!B71</f>
        <v>Global</v>
      </c>
      <c r="C30" s="136" t="str">
        <f>'Stove Characteristics'!C71</f>
        <v>Philips HD4012 fan</v>
      </c>
      <c r="D30" s="136" t="str">
        <f>INDEX('Stove Emissions'!$G$5:$G$322, MATCH(Wood_Eff!O30, 'Stove Emissions'!$B$5:$B$322,0))</f>
        <v>Improved</v>
      </c>
      <c r="E30" s="120" t="str">
        <f>'Stove Characteristics'!D71</f>
        <v>cylindrical metal stove, battery powered fan for ventilation</v>
      </c>
      <c r="F30" s="136" t="s">
        <v>1870</v>
      </c>
      <c r="G30" s="136" t="str">
        <f>'Stove Characteristics'!F71</f>
        <v xml:space="preserve"> wood fuel (Wet)</v>
      </c>
      <c r="H30" s="136" t="str">
        <f>'Stove Characteristics'!G71</f>
        <v>Red Oak, air dried to 30% moisture</v>
      </c>
      <c r="I30" s="235">
        <f>'Stove Characteristics'!I71</f>
        <v>0.36599999999999999</v>
      </c>
      <c r="J30" s="238" t="str">
        <f>'Stove Characteristics'!J71</f>
        <v>-</v>
      </c>
      <c r="K30" s="136" t="str">
        <f>'Stove Characteristics'!K71</f>
        <v>chamber test; overall thermal efficiency, ratio of useful (in fuel) to delivered (at pot); measured via standard Water Boil Test.</v>
      </c>
      <c r="L30" s="136" t="str">
        <f>'Stove Characteristics'!L71</f>
        <v>Laboratory</v>
      </c>
      <c r="M30" s="136" t="str">
        <f>'Stove Characteristics'!M71</f>
        <v>Cold Start</v>
      </c>
      <c r="N30" s="136">
        <f>'Stove Characteristics'!N71</f>
        <v>74</v>
      </c>
      <c r="O30" s="136">
        <f>'Stove Characteristics'!O71</f>
        <v>74</v>
      </c>
      <c r="P30" s="136" t="str">
        <f>'Stove Characteristics'!P71</f>
        <v>Jetter et al. 2012</v>
      </c>
    </row>
    <row r="31" spans="2:16" ht="15" customHeight="1" x14ac:dyDescent="0.25">
      <c r="B31" s="136" t="str">
        <f>'Stove Characteristics'!B72</f>
        <v>Global</v>
      </c>
      <c r="C31" s="136" t="str">
        <f>'Stove Characteristics'!C72</f>
        <v>Philips HD4008 Natural Draft</v>
      </c>
      <c r="D31" s="136" t="str">
        <f>INDEX('Stove Emissions'!$G$5:$G$322, MATCH(Wood_Eff!O31, 'Stove Emissions'!$B$5:$B$322,0))</f>
        <v>Improved</v>
      </c>
      <c r="E31" s="120" t="str">
        <f>'Stove Characteristics'!D72</f>
        <v>cylindrical metal stove, steel construction, natural draft</v>
      </c>
      <c r="F31" s="136" t="s">
        <v>1870</v>
      </c>
      <c r="G31" s="136" t="str">
        <f>'Stove Characteristics'!F72</f>
        <v xml:space="preserve"> wood fuel (Dry)</v>
      </c>
      <c r="H31" s="136" t="str">
        <f>'Stove Characteristics'!G72</f>
        <v>Red Oak, air dried to 10% moisture</v>
      </c>
      <c r="I31" s="235">
        <f>'Stove Characteristics'!I72</f>
        <v>0.34200000000000003</v>
      </c>
      <c r="J31" s="238" t="str">
        <f>'Stove Characteristics'!J72</f>
        <v>-</v>
      </c>
      <c r="K31" s="136" t="str">
        <f>'Stove Characteristics'!K72</f>
        <v>chamber test; overall thermal efficiency, ratio of useful (in fuel) to delivered (at pot); measured via standard Water Boil Test.</v>
      </c>
      <c r="L31" s="136" t="str">
        <f>'Stove Characteristics'!L72</f>
        <v>Laboratory</v>
      </c>
      <c r="M31" s="136" t="str">
        <f>'Stove Characteristics'!M72</f>
        <v>Cold Start</v>
      </c>
      <c r="N31" s="136">
        <f>'Stove Characteristics'!N72</f>
        <v>75</v>
      </c>
      <c r="O31" s="136">
        <f>'Stove Characteristics'!O72</f>
        <v>75</v>
      </c>
      <c r="P31" s="136" t="str">
        <f>'Stove Characteristics'!P72</f>
        <v>Jetter et al. 2012</v>
      </c>
    </row>
    <row r="32" spans="2:16" ht="15" customHeight="1" x14ac:dyDescent="0.25">
      <c r="B32" s="136" t="str">
        <f>'Stove Characteristics'!B73</f>
        <v>Global</v>
      </c>
      <c r="C32" s="136" t="str">
        <f>'Stove Characteristics'!C73</f>
        <v>Philips HD4008 Natural Draft</v>
      </c>
      <c r="D32" s="136" t="str">
        <f>INDEX('Stove Emissions'!$G$5:$G$322, MATCH(Wood_Eff!O32, 'Stove Emissions'!$B$5:$B$322,0))</f>
        <v>Improved</v>
      </c>
      <c r="E32" s="120" t="str">
        <f>'Stove Characteristics'!D73</f>
        <v>cylindrical metal stove, steel construction, natural draft</v>
      </c>
      <c r="F32" s="136" t="s">
        <v>1870</v>
      </c>
      <c r="G32" s="136" t="str">
        <f>'Stove Characteristics'!F73</f>
        <v xml:space="preserve"> wood fuel (Wet)</v>
      </c>
      <c r="H32" s="136" t="str">
        <f>'Stove Characteristics'!G73</f>
        <v>Red Oak, air dried to 30% moisture</v>
      </c>
      <c r="I32" s="235">
        <f>'Stove Characteristics'!I73</f>
        <v>0.33100000000000002</v>
      </c>
      <c r="J32" s="238" t="str">
        <f>'Stove Characteristics'!J73</f>
        <v>-</v>
      </c>
      <c r="K32" s="136" t="str">
        <f>'Stove Characteristics'!K73</f>
        <v>chamber test; overall thermal efficiency, ratio of useful (in fuel) to delivered (at pot); measured via standard Water Boil Test.</v>
      </c>
      <c r="L32" s="136" t="str">
        <f>'Stove Characteristics'!L73</f>
        <v>Laboratory</v>
      </c>
      <c r="M32" s="136" t="str">
        <f>'Stove Characteristics'!M73</f>
        <v>Cold Start</v>
      </c>
      <c r="N32" s="136">
        <f>'Stove Characteristics'!N73</f>
        <v>76</v>
      </c>
      <c r="O32" s="136">
        <f>'Stove Characteristics'!O73</f>
        <v>76</v>
      </c>
      <c r="P32" s="136" t="str">
        <f>'Stove Characteristics'!P73</f>
        <v>Jetter et al. 2012</v>
      </c>
    </row>
    <row r="33" spans="2:16" ht="15" customHeight="1" x14ac:dyDescent="0.25">
      <c r="B33" s="136" t="str">
        <f>'Stove Characteristics'!B74</f>
        <v>Global</v>
      </c>
      <c r="C33" s="136" t="str">
        <f>'Stove Characteristics'!C74</f>
        <v>Sampada</v>
      </c>
      <c r="D33" s="136" t="str">
        <f>INDEX('Stove Emissions'!$G$5:$G$322, MATCH(Wood_Eff!O33, 'Stove Emissions'!$B$5:$B$322,0))</f>
        <v>Improved</v>
      </c>
      <c r="E33" s="120" t="str">
        <f>'Stove Characteristics'!D74</f>
        <v>cylindrical metal stove, steel construction, produces charcoal</v>
      </c>
      <c r="F33" s="136" t="s">
        <v>1870</v>
      </c>
      <c r="G33" s="136" t="str">
        <f>'Stove Characteristics'!F74</f>
        <v xml:space="preserve"> wood fuel (Dry)</v>
      </c>
      <c r="H33" s="136" t="str">
        <f>'Stove Characteristics'!G74</f>
        <v>Red Oak, air dried to 10% moisture</v>
      </c>
      <c r="I33" s="235">
        <f>'Stove Characteristics'!I74</f>
        <v>0.26700000000000002</v>
      </c>
      <c r="J33" s="238" t="str">
        <f>'Stove Characteristics'!J74</f>
        <v>-</v>
      </c>
      <c r="K33" s="136" t="str">
        <f>'Stove Characteristics'!K74</f>
        <v>chamber test; overall thermal efficiency, ratio of useful (in fuel) to delivered (at pot); measured via standard Water Boil Test.</v>
      </c>
      <c r="L33" s="136" t="str">
        <f>'Stove Characteristics'!L74</f>
        <v>Laboratory</v>
      </c>
      <c r="M33" s="136" t="str">
        <f>'Stove Characteristics'!M74</f>
        <v>Cold Start</v>
      </c>
      <c r="N33" s="136">
        <f>'Stove Characteristics'!N74</f>
        <v>77</v>
      </c>
      <c r="O33" s="136">
        <f>'Stove Characteristics'!O74</f>
        <v>77</v>
      </c>
      <c r="P33" s="136" t="str">
        <f>'Stove Characteristics'!P74</f>
        <v>Jetter et al. 2012</v>
      </c>
    </row>
    <row r="34" spans="2:16" ht="15" customHeight="1" x14ac:dyDescent="0.25">
      <c r="B34" s="136" t="str">
        <f>'Stove Characteristics'!B75</f>
        <v>Global</v>
      </c>
      <c r="C34" s="136" t="str">
        <f>'Stove Characteristics'!C75</f>
        <v>Sampada</v>
      </c>
      <c r="D34" s="136" t="str">
        <f>INDEX('Stove Emissions'!$G$5:$G$322, MATCH(Wood_Eff!O34, 'Stove Emissions'!$B$5:$B$322,0))</f>
        <v>Improved</v>
      </c>
      <c r="E34" s="120" t="str">
        <f>'Stove Characteristics'!D75</f>
        <v>cylindrical metal stove, steel construction, produces charcoal</v>
      </c>
      <c r="F34" s="136" t="s">
        <v>1870</v>
      </c>
      <c r="G34" s="136" t="str">
        <f>'Stove Characteristics'!F75</f>
        <v xml:space="preserve"> wood fuel (Wet)</v>
      </c>
      <c r="H34" s="136" t="str">
        <f>'Stove Characteristics'!G75</f>
        <v>Red Oak, air dried to 30% moisture</v>
      </c>
      <c r="I34" s="235">
        <f>'Stove Characteristics'!I75</f>
        <v>0.26400000000000001</v>
      </c>
      <c r="J34" s="238" t="str">
        <f>'Stove Characteristics'!J75</f>
        <v>-</v>
      </c>
      <c r="K34" s="136" t="str">
        <f>'Stove Characteristics'!K75</f>
        <v>chamber test; overall thermal efficiency, ratio of useful (in fuel) to delivered (at pot); measured via standard Water Boil Test.</v>
      </c>
      <c r="L34" s="136" t="str">
        <f>'Stove Characteristics'!L75</f>
        <v>Laboratory</v>
      </c>
      <c r="M34" s="136" t="str">
        <f>'Stove Characteristics'!M75</f>
        <v>Cold Start</v>
      </c>
      <c r="N34" s="136">
        <f>'Stove Characteristics'!N75</f>
        <v>78</v>
      </c>
      <c r="O34" s="136">
        <f>'Stove Characteristics'!O75</f>
        <v>78</v>
      </c>
      <c r="P34" s="136" t="str">
        <f>'Stove Characteristics'!P75</f>
        <v>Jetter et al. 2012</v>
      </c>
    </row>
    <row r="35" spans="2:16" ht="15" customHeight="1" x14ac:dyDescent="0.25">
      <c r="B35" s="136" t="str">
        <f>'Stove Characteristics'!B76</f>
        <v>Global</v>
      </c>
      <c r="C35" s="136" t="str">
        <f>'Stove Characteristics'!C76</f>
        <v>StoveTec GreenFire</v>
      </c>
      <c r="D35" s="136" t="str">
        <f>INDEX('Stove Emissions'!$G$5:$G$322, MATCH(Wood_Eff!O35, 'Stove Emissions'!$B$5:$B$322,0))</f>
        <v>Improved</v>
      </c>
      <c r="E35" s="120" t="str">
        <f>'Stove Characteristics'!D76</f>
        <v>cylindrical metal stove, ceramic combustion chamber, pot skirt</v>
      </c>
      <c r="F35" s="136" t="s">
        <v>1870</v>
      </c>
      <c r="G35" s="136" t="str">
        <f>'Stove Characteristics'!F76</f>
        <v xml:space="preserve"> wood fuel (Dry)</v>
      </c>
      <c r="H35" s="136" t="str">
        <f>'Stove Characteristics'!G76</f>
        <v>Red Oak, air dried to 10% moisture</v>
      </c>
      <c r="I35" s="235">
        <f>'Stove Characteristics'!I76</f>
        <v>0.35399999999999998</v>
      </c>
      <c r="J35" s="238" t="str">
        <f>'Stove Characteristics'!J76</f>
        <v>-</v>
      </c>
      <c r="K35" s="136" t="str">
        <f>'Stove Characteristics'!K76</f>
        <v>chamber test; overall thermal efficiency, ratio of useful (in fuel) to delivered (at pot); measured via standard Water Boil Test.</v>
      </c>
      <c r="L35" s="136" t="str">
        <f>'Stove Characteristics'!L76</f>
        <v>Laboratory</v>
      </c>
      <c r="M35" s="136" t="str">
        <f>'Stove Characteristics'!M76</f>
        <v>Cold Start</v>
      </c>
      <c r="N35" s="136">
        <f>'Stove Characteristics'!N76</f>
        <v>79</v>
      </c>
      <c r="O35" s="136">
        <f>'Stove Characteristics'!O76</f>
        <v>79</v>
      </c>
      <c r="P35" s="136" t="str">
        <f>'Stove Characteristics'!P76</f>
        <v>Jetter et al. 2012</v>
      </c>
    </row>
    <row r="36" spans="2:16" ht="15" customHeight="1" x14ac:dyDescent="0.25">
      <c r="B36" s="136" t="str">
        <f>'Stove Characteristics'!B77</f>
        <v>Global</v>
      </c>
      <c r="C36" s="136" t="str">
        <f>'Stove Characteristics'!C77</f>
        <v>StoveTec GreenFire</v>
      </c>
      <c r="D36" s="136" t="str">
        <f>INDEX('Stove Emissions'!$G$5:$G$322, MATCH(Wood_Eff!O36, 'Stove Emissions'!$B$5:$B$322,0))</f>
        <v>Improved</v>
      </c>
      <c r="E36" s="120" t="str">
        <f>'Stove Characteristics'!D77</f>
        <v>cylindrical metal stove, ceramic combustion chamber, pot skirt</v>
      </c>
      <c r="F36" s="136" t="s">
        <v>1870</v>
      </c>
      <c r="G36" s="136" t="str">
        <f>'Stove Characteristics'!F77</f>
        <v xml:space="preserve"> wood fuel (Wet)</v>
      </c>
      <c r="H36" s="136" t="str">
        <f>'Stove Characteristics'!G77</f>
        <v>Red Oak, air dried to 30% moisture</v>
      </c>
      <c r="I36" s="235">
        <f>'Stove Characteristics'!I77</f>
        <v>0.35299999999999998</v>
      </c>
      <c r="J36" s="238" t="str">
        <f>'Stove Characteristics'!J77</f>
        <v>-</v>
      </c>
      <c r="K36" s="136" t="str">
        <f>'Stove Characteristics'!K77</f>
        <v>chamber test; overall thermal efficiency, ratio of useful (in fuel) to delivered (at pot); measured via standard Water Boil Test.</v>
      </c>
      <c r="L36" s="136" t="str">
        <f>'Stove Characteristics'!L77</f>
        <v>Laboratory</v>
      </c>
      <c r="M36" s="136" t="str">
        <f>'Stove Characteristics'!M77</f>
        <v>Cold Start</v>
      </c>
      <c r="N36" s="136">
        <f>'Stove Characteristics'!N77</f>
        <v>80</v>
      </c>
      <c r="O36" s="136">
        <f>'Stove Characteristics'!O77</f>
        <v>80</v>
      </c>
      <c r="P36" s="136" t="str">
        <f>'Stove Characteristics'!P77</f>
        <v>Jetter et al. 2012</v>
      </c>
    </row>
    <row r="37" spans="2:16" ht="15" customHeight="1" x14ac:dyDescent="0.25">
      <c r="B37" s="136" t="str">
        <f>'Stove Characteristics'!B78</f>
        <v>Global</v>
      </c>
      <c r="C37" s="136" t="str">
        <f>'Stove Characteristics'!C78</f>
        <v>StoveTec GreenFire, on medium power</v>
      </c>
      <c r="D37" s="136" t="str">
        <f>INDEX('Stove Emissions'!$G$5:$G$322, MATCH(Wood_Eff!O37, 'Stove Emissions'!$B$5:$B$322,0))</f>
        <v>Improved</v>
      </c>
      <c r="E37" s="120" t="str">
        <f>'Stove Characteristics'!D78</f>
        <v>cylindrical metal stove, ceramic combustion chamber, pot skirt</v>
      </c>
      <c r="F37" s="136" t="s">
        <v>1870</v>
      </c>
      <c r="G37" s="136" t="str">
        <f>'Stove Characteristics'!F78</f>
        <v xml:space="preserve"> wood fuel (Dry)</v>
      </c>
      <c r="H37" s="136" t="str">
        <f>'Stove Characteristics'!G78</f>
        <v>Red Oak, air dried to 10% moisture</v>
      </c>
      <c r="I37" s="235">
        <f>'Stove Characteristics'!I78</f>
        <v>0.371</v>
      </c>
      <c r="J37" s="238" t="str">
        <f>'Stove Characteristics'!J78</f>
        <v>-</v>
      </c>
      <c r="K37" s="136" t="str">
        <f>'Stove Characteristics'!K78</f>
        <v>chamber test; overall thermal efficiency, ratio of useful (in fuel) to delivered (at pot); measured via standard Water Boil Test.</v>
      </c>
      <c r="L37" s="136" t="str">
        <f>'Stove Characteristics'!L78</f>
        <v>Laboratory</v>
      </c>
      <c r="M37" s="136" t="str">
        <f>'Stove Characteristics'!M78</f>
        <v>Cold Start</v>
      </c>
      <c r="N37" s="136">
        <f>'Stove Characteristics'!N78</f>
        <v>81</v>
      </c>
      <c r="O37" s="136">
        <f>'Stove Characteristics'!O78</f>
        <v>81</v>
      </c>
      <c r="P37" s="136" t="str">
        <f>'Stove Characteristics'!P78</f>
        <v>Jetter et al. 2012</v>
      </c>
    </row>
    <row r="38" spans="2:16" ht="15" customHeight="1" x14ac:dyDescent="0.25">
      <c r="B38" s="136" t="str">
        <f>'Stove Characteristics'!B79</f>
        <v>Global</v>
      </c>
      <c r="C38" s="136" t="str">
        <f>'Stove Characteristics'!C79</f>
        <v>Upesi Portable</v>
      </c>
      <c r="D38" s="136" t="str">
        <f>INDEX('Stove Emissions'!$G$5:$G$322, MATCH(Wood_Eff!O38, 'Stove Emissions'!$B$5:$B$322,0))</f>
        <v>Improved</v>
      </c>
      <c r="E38" s="120" t="str">
        <f>'Stove Characteristics'!D79</f>
        <v>metal clad ceramic stove</v>
      </c>
      <c r="F38" s="136" t="s">
        <v>1870</v>
      </c>
      <c r="G38" s="136" t="str">
        <f>'Stove Characteristics'!F79</f>
        <v xml:space="preserve"> wood fuel (Dry)</v>
      </c>
      <c r="H38" s="136" t="str">
        <f>'Stove Characteristics'!G79</f>
        <v>Red Oak, air dried to 10% moisture</v>
      </c>
      <c r="I38" s="235">
        <f>'Stove Characteristics'!I79</f>
        <v>0.22600000000000001</v>
      </c>
      <c r="J38" s="238" t="str">
        <f>'Stove Characteristics'!J79</f>
        <v>-</v>
      </c>
      <c r="K38" s="136" t="str">
        <f>'Stove Characteristics'!K79</f>
        <v>chamber test; overall thermal efficiency, ratio of useful (in fuel) to delivered (at pot); measured via standard Water Boil Test.</v>
      </c>
      <c r="L38" s="136" t="str">
        <f>'Stove Characteristics'!L79</f>
        <v>Laboratory</v>
      </c>
      <c r="M38" s="136" t="str">
        <f>'Stove Characteristics'!M79</f>
        <v>Cold Start</v>
      </c>
      <c r="N38" s="136">
        <f>'Stove Characteristics'!N79</f>
        <v>82</v>
      </c>
      <c r="O38" s="136">
        <f>'Stove Characteristics'!O79</f>
        <v>82</v>
      </c>
      <c r="P38" s="136" t="str">
        <f>'Stove Characteristics'!P79</f>
        <v>Jetter et al. 2012</v>
      </c>
    </row>
    <row r="39" spans="2:16" ht="15" customHeight="1" x14ac:dyDescent="0.25">
      <c r="B39" s="136" t="str">
        <f>'Stove Characteristics'!B80</f>
        <v>Global</v>
      </c>
      <c r="C39" s="136" t="str">
        <f>'Stove Characteristics'!C80</f>
        <v>Upesi Portable</v>
      </c>
      <c r="D39" s="136" t="str">
        <f>INDEX('Stove Emissions'!$G$5:$G$322, MATCH(Wood_Eff!O39, 'Stove Emissions'!$B$5:$B$322,0))</f>
        <v>Improved</v>
      </c>
      <c r="E39" s="120" t="str">
        <f>'Stove Characteristics'!D80</f>
        <v>metal clad ceramic stove</v>
      </c>
      <c r="F39" s="136" t="s">
        <v>1870</v>
      </c>
      <c r="G39" s="136" t="str">
        <f>'Stove Characteristics'!F80</f>
        <v xml:space="preserve"> wood fuel (Wet)</v>
      </c>
      <c r="H39" s="136" t="str">
        <f>'Stove Characteristics'!G80</f>
        <v>Red Oak, air dried to 30% moisture</v>
      </c>
      <c r="I39" s="235">
        <f>'Stove Characteristics'!I80</f>
        <v>0.184</v>
      </c>
      <c r="J39" s="238" t="str">
        <f>'Stove Characteristics'!J80</f>
        <v>-</v>
      </c>
      <c r="K39" s="136" t="str">
        <f>'Stove Characteristics'!K80</f>
        <v>chamber test; overall thermal efficiency, ratio of useful (in fuel) to delivered (at pot); measured via standard Water Boil Test.</v>
      </c>
      <c r="L39" s="136" t="str">
        <f>'Stove Characteristics'!L80</f>
        <v>Laboratory</v>
      </c>
      <c r="M39" s="136" t="str">
        <f>'Stove Characteristics'!M80</f>
        <v>Cold Start</v>
      </c>
      <c r="N39" s="136">
        <f>'Stove Characteristics'!N80</f>
        <v>83</v>
      </c>
      <c r="O39" s="136">
        <f>'Stove Characteristics'!O80</f>
        <v>83</v>
      </c>
      <c r="P39" s="136" t="str">
        <f>'Stove Characteristics'!P80</f>
        <v>Jetter et al. 2012</v>
      </c>
    </row>
    <row r="40" spans="2:16" ht="15" customHeight="1" x14ac:dyDescent="0.25">
      <c r="B40" s="136" t="str">
        <f>'Stove Characteristics'!B106</f>
        <v>Global</v>
      </c>
      <c r="C40" s="136" t="str">
        <f>'Stove Characteristics'!C106</f>
        <v>Ghana Wood</v>
      </c>
      <c r="D40" s="136" t="s">
        <v>1900</v>
      </c>
      <c r="E40" s="120" t="str">
        <f>'Stove Characteristics'!D106</f>
        <v>Stove without combustion chamber</v>
      </c>
      <c r="F40" s="136" t="s">
        <v>1900</v>
      </c>
      <c r="G40" s="136" t="str">
        <f>'Stove Characteristics'!F106</f>
        <v>wood</v>
      </c>
      <c r="H40" s="136" t="str">
        <f>'Stove Characteristics'!G106</f>
        <v>douglas fir, 6-15% moisture (wet basis)</v>
      </c>
      <c r="I40" s="235">
        <f>'Stove Characteristics'!I106</f>
        <v>0.24</v>
      </c>
      <c r="J40" s="238" t="str">
        <f>'Stove Characteristics'!J106</f>
        <v>-</v>
      </c>
      <c r="K40" s="136" t="str">
        <f>'Stove Characteristics'!K106</f>
        <v>specific consumption (g), 2003 University of California-Berkeley revised Water Boiling Test Versoin 3.0</v>
      </c>
      <c r="L40" s="136" t="str">
        <f>'Stove Characteristics'!L106</f>
        <v>Laboratory</v>
      </c>
      <c r="M40" s="136" t="str">
        <f>'Stove Characteristics'!M106</f>
        <v>"to complete the WBT"</v>
      </c>
      <c r="N40" s="136">
        <f>'Stove Characteristics'!N106</f>
        <v>109</v>
      </c>
      <c r="O40" s="136">
        <f>'Stove Characteristics'!O106</f>
        <v>109</v>
      </c>
      <c r="P40" s="136" t="str">
        <f>'Stove Characteristics'!P106</f>
        <v>MacCarty et al. 2010</v>
      </c>
    </row>
    <row r="41" spans="2:16" ht="15" customHeight="1" x14ac:dyDescent="0.25">
      <c r="B41" s="136" t="str">
        <f>'Stove Characteristics'!B107</f>
        <v>Global</v>
      </c>
      <c r="C41" s="136" t="str">
        <f>'Stove Characteristics'!C107</f>
        <v>Mud/Sawdust</v>
      </c>
      <c r="D41" s="136" t="s">
        <v>1900</v>
      </c>
      <c r="E41" s="120" t="str">
        <f>'Stove Characteristics'!D107</f>
        <v>Stove without combustion chamber</v>
      </c>
      <c r="F41" s="136" t="s">
        <v>1900</v>
      </c>
      <c r="G41" s="136" t="str">
        <f>'Stove Characteristics'!F107</f>
        <v>wood</v>
      </c>
      <c r="H41" s="136" t="str">
        <f>'Stove Characteristics'!G107</f>
        <v>douglas fir, 6-15% moisture (wet basis)</v>
      </c>
      <c r="I41" s="235">
        <f>'Stove Characteristics'!I107</f>
        <v>0.28000000000000003</v>
      </c>
      <c r="J41" s="238" t="str">
        <f>'Stove Characteristics'!J107</f>
        <v>-</v>
      </c>
      <c r="K41" s="136" t="str">
        <f>'Stove Characteristics'!K107</f>
        <v>specific consumption (g), 2003 University of California-Berkeley revised Water Boiling Test Versoin 3.0</v>
      </c>
      <c r="L41" s="136" t="str">
        <f>'Stove Characteristics'!L107</f>
        <v>Laboratory</v>
      </c>
      <c r="M41" s="136" t="str">
        <f>'Stove Characteristics'!M107</f>
        <v>"to complete the WBT"</v>
      </c>
      <c r="N41" s="136">
        <f>'Stove Characteristics'!N107</f>
        <v>110</v>
      </c>
      <c r="O41" s="136">
        <f>'Stove Characteristics'!O107</f>
        <v>110</v>
      </c>
      <c r="P41" s="136" t="str">
        <f>'Stove Characteristics'!P107</f>
        <v>MacCarty et al. 2010</v>
      </c>
    </row>
    <row r="42" spans="2:16" ht="15" customHeight="1" x14ac:dyDescent="0.25">
      <c r="B42" s="136" t="str">
        <f>'Stove Characteristics'!B108</f>
        <v>Global</v>
      </c>
      <c r="C42" s="136" t="str">
        <f>'Stove Characteristics'!C108</f>
        <v>Baldwin VITA</v>
      </c>
      <c r="D42" s="136" t="s">
        <v>1900</v>
      </c>
      <c r="E42" s="120" t="str">
        <f>'Stove Characteristics'!D108</f>
        <v>Stove without combustion chamber</v>
      </c>
      <c r="F42" s="136" t="s">
        <v>1900</v>
      </c>
      <c r="G42" s="136" t="str">
        <f>'Stove Characteristics'!F108</f>
        <v>wood</v>
      </c>
      <c r="H42" s="136" t="str">
        <f>'Stove Characteristics'!G108</f>
        <v>douglas fir, 6-15% moisture (wet basis)</v>
      </c>
      <c r="I42" s="235">
        <f>'Stove Characteristics'!I108</f>
        <v>0.28999999999999998</v>
      </c>
      <c r="J42" s="238" t="str">
        <f>'Stove Characteristics'!J108</f>
        <v>-</v>
      </c>
      <c r="K42" s="136" t="str">
        <f>'Stove Characteristics'!K108</f>
        <v>specific consumption (g), 2003 University of California-Berkeley revised Water Boiling Test Versoin 3.0</v>
      </c>
      <c r="L42" s="136" t="str">
        <f>'Stove Characteristics'!L108</f>
        <v>Laboratory</v>
      </c>
      <c r="M42" s="136" t="str">
        <f>'Stove Characteristics'!M108</f>
        <v>"to complete the WBT"</v>
      </c>
      <c r="N42" s="136">
        <f>'Stove Characteristics'!N108</f>
        <v>111</v>
      </c>
      <c r="O42" s="136">
        <f>'Stove Characteristics'!O108</f>
        <v>111</v>
      </c>
      <c r="P42" s="136" t="str">
        <f>'Stove Characteristics'!P108</f>
        <v>MacCarty et al. 2010</v>
      </c>
    </row>
    <row r="43" spans="2:16" ht="15" customHeight="1" x14ac:dyDescent="0.25">
      <c r="B43" s="136" t="str">
        <f>'Stove Characteristics'!B113</f>
        <v>Global</v>
      </c>
      <c r="C43" s="136" t="str">
        <f>'Stove Characteristics'!C113</f>
        <v>Metal Skirted Rocket</v>
      </c>
      <c r="D43" s="136" t="s">
        <v>492</v>
      </c>
      <c r="E43" s="120" t="str">
        <f>'Stove Characteristics'!D113</f>
        <v>Rocket Stove with combustion chamber</v>
      </c>
      <c r="F43" s="136" t="s">
        <v>1870</v>
      </c>
      <c r="G43" s="136" t="str">
        <f>'Stove Characteristics'!F113</f>
        <v>wood</v>
      </c>
      <c r="H43" s="136" t="str">
        <f>'Stove Characteristics'!G113</f>
        <v>douglas fir, 6-15% moisture (wet basis)</v>
      </c>
      <c r="I43" s="235">
        <f>'Stove Characteristics'!I113</f>
        <v>0.37</v>
      </c>
      <c r="J43" s="238" t="str">
        <f>'Stove Characteristics'!J113</f>
        <v>-</v>
      </c>
      <c r="K43" s="136" t="str">
        <f>'Stove Characteristics'!K113</f>
        <v>specific consumption (g), 2003 University of California-Berkeley revised Water Boiling Test Versoin 3.0</v>
      </c>
      <c r="L43" s="136" t="str">
        <f>'Stove Characteristics'!L113</f>
        <v>Laboratory</v>
      </c>
      <c r="M43" s="136" t="str">
        <f>'Stove Characteristics'!M113</f>
        <v>"to complete the WBT"</v>
      </c>
      <c r="N43" s="136">
        <f>'Stove Characteristics'!N113</f>
        <v>116</v>
      </c>
      <c r="O43" s="136">
        <f>'Stove Characteristics'!O113</f>
        <v>116</v>
      </c>
      <c r="P43" s="136" t="str">
        <f>'Stove Characteristics'!P113</f>
        <v>MacCarty et al. 2010</v>
      </c>
    </row>
    <row r="44" spans="2:16" ht="15" customHeight="1" x14ac:dyDescent="0.25">
      <c r="B44" s="136" t="str">
        <f>'Stove Characteristics'!B133</f>
        <v>Global</v>
      </c>
      <c r="C44" s="136" t="str">
        <f>'Stove Characteristics'!C133</f>
        <v>Bottom Air Fan Stove</v>
      </c>
      <c r="D44" s="136" t="s">
        <v>492</v>
      </c>
      <c r="E44" s="120" t="str">
        <f>'Stove Characteristics'!D133</f>
        <v>Forced air stove</v>
      </c>
      <c r="F44" s="136" t="s">
        <v>1870</v>
      </c>
      <c r="G44" s="136" t="str">
        <f>'Stove Characteristics'!F133</f>
        <v>wood</v>
      </c>
      <c r="H44" s="136" t="str">
        <f>'Stove Characteristics'!G133</f>
        <v>douglas fir, 6-15% moisture (wet basis)</v>
      </c>
      <c r="I44" s="235">
        <f>'Stove Characteristics'!I133</f>
        <v>0.42</v>
      </c>
      <c r="J44" s="238" t="str">
        <f>'Stove Characteristics'!J133</f>
        <v>-</v>
      </c>
      <c r="K44" s="136" t="str">
        <f>'Stove Characteristics'!K133</f>
        <v>specific consumption (g), 2003 University of California-Berkeley revised Water Boiling Test Versoin 3.0</v>
      </c>
      <c r="L44" s="136" t="str">
        <f>'Stove Characteristics'!L133</f>
        <v>Laboratory</v>
      </c>
      <c r="M44" s="136" t="str">
        <f>'Stove Characteristics'!M133</f>
        <v>"to complete the WBT"</v>
      </c>
      <c r="N44" s="136">
        <f>'Stove Characteristics'!N133</f>
        <v>136</v>
      </c>
      <c r="O44" s="136">
        <f>'Stove Characteristics'!O133</f>
        <v>136</v>
      </c>
      <c r="P44" s="136" t="str">
        <f>'Stove Characteristics'!P133</f>
        <v>MacCarty et al. 2010</v>
      </c>
    </row>
    <row r="45" spans="2:16" ht="15" customHeight="1" x14ac:dyDescent="0.25">
      <c r="B45" s="136" t="str">
        <f>'Stove Characteristics'!B134</f>
        <v>Global</v>
      </c>
      <c r="C45" s="136" t="str">
        <f>'Stove Characteristics'!C134</f>
        <v>Wood Gas</v>
      </c>
      <c r="D45" s="136" t="s">
        <v>492</v>
      </c>
      <c r="E45" s="120" t="str">
        <f>'Stove Characteristics'!D134</f>
        <v>Forced air stove</v>
      </c>
      <c r="F45" s="136" t="s">
        <v>1870</v>
      </c>
      <c r="G45" s="136" t="str">
        <f>'Stove Characteristics'!F134</f>
        <v>wood</v>
      </c>
      <c r="H45" s="136" t="str">
        <f>'Stove Characteristics'!G134</f>
        <v>douglas fir, 6-15% moisture (wet basis)</v>
      </c>
      <c r="I45" s="235">
        <f>'Stove Characteristics'!I134</f>
        <v>0.45</v>
      </c>
      <c r="J45" s="238" t="str">
        <f>'Stove Characteristics'!J134</f>
        <v>-</v>
      </c>
      <c r="K45" s="136" t="str">
        <f>'Stove Characteristics'!K134</f>
        <v>specific consumption (g), 2003 University of California-Berkeley revised Water Boiling Test Versoin 3.0</v>
      </c>
      <c r="L45" s="136" t="str">
        <f>'Stove Characteristics'!L134</f>
        <v>Laboratory</v>
      </c>
      <c r="M45" s="136" t="str">
        <f>'Stove Characteristics'!M134</f>
        <v>"to complete the WBT"</v>
      </c>
      <c r="N45" s="136">
        <f>'Stove Characteristics'!N134</f>
        <v>137</v>
      </c>
      <c r="O45" s="136">
        <f>'Stove Characteristics'!O134</f>
        <v>137</v>
      </c>
      <c r="P45" s="136" t="str">
        <f>'Stove Characteristics'!P134</f>
        <v>MacCarty et al. 2010</v>
      </c>
    </row>
    <row r="46" spans="2:16" x14ac:dyDescent="0.25">
      <c r="B46" s="136" t="str">
        <f>'Stove Characteristics'!B148</f>
        <v>Haiti</v>
      </c>
      <c r="C46" s="136" t="str">
        <f>'Stove Characteristics'!C148</f>
        <v>3 stone fire</v>
      </c>
      <c r="D46" s="136" t="s">
        <v>490</v>
      </c>
      <c r="E46" s="120" t="str">
        <f>'Stove Characteristics'!D148</f>
        <v>pot set on 3 stones over a fire</v>
      </c>
      <c r="F46" s="136" t="s">
        <v>1894</v>
      </c>
      <c r="G46" s="136" t="str">
        <f>'Stove Characteristics'!F148</f>
        <v>Firewood</v>
      </c>
      <c r="H46" s="136" t="str">
        <f>'Stove Characteristics'!G148</f>
        <v>LHV=18.2 MJ/kg</v>
      </c>
      <c r="I46" s="235">
        <f>'Stove Characteristics'!I148</f>
        <v>0.12</v>
      </c>
      <c r="J46" s="235">
        <f>'Stove Characteristics'!J148</f>
        <v>3.0700000000000002E-2</v>
      </c>
      <c r="K46" s="136" t="str">
        <f>'Stove Characteristics'!K148</f>
        <v>Thermal efficiency, modified water boil test (see Sweeney 2015)</v>
      </c>
      <c r="L46" s="136" t="str">
        <f>'Stove Characteristics'!L148</f>
        <v>Field</v>
      </c>
      <c r="M46" s="136" t="str">
        <f>'Stove Characteristics'!M148</f>
        <v>Average</v>
      </c>
      <c r="N46" s="136">
        <f>'Stove Characteristics'!N148</f>
        <v>151</v>
      </c>
      <c r="O46" s="136">
        <f>'Stove Characteristics'!O148</f>
        <v>151</v>
      </c>
      <c r="P46" s="136" t="str">
        <f>'Stove Characteristics'!P148</f>
        <v>Sweeney 2015</v>
      </c>
    </row>
    <row r="47" spans="2:16" ht="15" customHeight="1" x14ac:dyDescent="0.25">
      <c r="B47" s="136" t="str">
        <f>'Stove Characteristics'!B184</f>
        <v>Global</v>
      </c>
      <c r="C47" s="136" t="str">
        <f>'Stove Characteristics'!C184</f>
        <v xml:space="preserve">Cambodian traditional </v>
      </c>
      <c r="D47" s="136" t="s">
        <v>490</v>
      </c>
      <c r="E47" s="120" t="str">
        <f>'Stove Characteristics'!D184</f>
        <v>see original publication for detailed description and images</v>
      </c>
      <c r="F47" s="136" t="s">
        <v>1896</v>
      </c>
      <c r="G47" s="136" t="str">
        <f>'Stove Characteristics'!F184</f>
        <v>Wood</v>
      </c>
      <c r="H47" s="136" t="str">
        <f>'Stove Characteristics'!G184</f>
        <v>Pine, 9.78% moisture, dry basis heating value 19.5 MJ/kg</v>
      </c>
      <c r="I47" s="235">
        <f>'Stove Characteristics'!I184</f>
        <v>0.11</v>
      </c>
      <c r="J47" s="238" t="str">
        <f>'Stove Characteristics'!J184</f>
        <v>-</v>
      </c>
      <c r="K47" s="136" t="str">
        <f>'Stove Characteristics'!K184</f>
        <v>standard water boil test</v>
      </c>
      <c r="L47" s="136" t="str">
        <f>'Stove Characteristics'!L184</f>
        <v>Laboratory</v>
      </c>
      <c r="M47" s="136" t="str">
        <f>'Stove Characteristics'!M184</f>
        <v>Average, from WBT</v>
      </c>
      <c r="N47" s="136">
        <f>'Stove Characteristics'!N184</f>
        <v>176</v>
      </c>
      <c r="O47" s="136">
        <f>'Stove Characteristics'!O184</f>
        <v>176</v>
      </c>
      <c r="P47" s="136" t="str">
        <f>'Stove Characteristics'!P184</f>
        <v>Bhattacharya et al. 2002b</v>
      </c>
    </row>
    <row r="48" spans="2:16" ht="15" customHeight="1" x14ac:dyDescent="0.25">
      <c r="B48" s="136" t="str">
        <f>'Stove Characteristics'!B185</f>
        <v>Global</v>
      </c>
      <c r="C48" s="136" t="str">
        <f>'Stove Characteristics'!C185</f>
        <v xml:space="preserve">Lao traditional </v>
      </c>
      <c r="D48" s="136" t="s">
        <v>490</v>
      </c>
      <c r="E48" s="120" t="str">
        <f>'Stove Characteristics'!D185</f>
        <v>see original publication for detailed description and images</v>
      </c>
      <c r="F48" s="136" t="s">
        <v>1896</v>
      </c>
      <c r="G48" s="136" t="str">
        <f>'Stove Characteristics'!F185</f>
        <v>Wood</v>
      </c>
      <c r="H48" s="136" t="str">
        <f>'Stove Characteristics'!G185</f>
        <v>Pine, 9.78% moisture, dry basis heating value 19.5 MJ/kg</v>
      </c>
      <c r="I48" s="235">
        <f>'Stove Characteristics'!I185</f>
        <v>0.14300000000000002</v>
      </c>
      <c r="J48" s="238" t="str">
        <f>'Stove Characteristics'!J185</f>
        <v>-</v>
      </c>
      <c r="K48" s="136" t="str">
        <f>'Stove Characteristics'!K185</f>
        <v>standard water boil test</v>
      </c>
      <c r="L48" s="136" t="str">
        <f>'Stove Characteristics'!L185</f>
        <v>Laboratory</v>
      </c>
      <c r="M48" s="136" t="str">
        <f>'Stove Characteristics'!M185</f>
        <v>Average, from WBT</v>
      </c>
      <c r="N48" s="136">
        <f>'Stove Characteristics'!N185</f>
        <v>177</v>
      </c>
      <c r="O48" s="136">
        <f>'Stove Characteristics'!O185</f>
        <v>177</v>
      </c>
      <c r="P48" s="136" t="str">
        <f>'Stove Characteristics'!P185</f>
        <v>Bhattacharya et al. 2002b</v>
      </c>
    </row>
    <row r="49" spans="2:16" ht="15" customHeight="1" x14ac:dyDescent="0.25">
      <c r="B49" s="136" t="str">
        <f>'Stove Characteristics'!B186</f>
        <v>Global</v>
      </c>
      <c r="C49" s="136" t="str">
        <f>'Stove Characteristics'!C186</f>
        <v xml:space="preserve">Vietnamese traditional </v>
      </c>
      <c r="D49" s="136" t="s">
        <v>490</v>
      </c>
      <c r="E49" s="120" t="str">
        <f>'Stove Characteristics'!D186</f>
        <v>see original publication for detailed description and images</v>
      </c>
      <c r="F49" s="136" t="s">
        <v>1896</v>
      </c>
      <c r="G49" s="136" t="str">
        <f>'Stove Characteristics'!F186</f>
        <v>Wood</v>
      </c>
      <c r="H49" s="136" t="str">
        <f>'Stove Characteristics'!G186</f>
        <v>Pine, 9.78% moisture, dry basis heating value 19.5 MJ/kg</v>
      </c>
      <c r="I49" s="235">
        <f>'Stove Characteristics'!I186</f>
        <v>0.15</v>
      </c>
      <c r="J49" s="238" t="str">
        <f>'Stove Characteristics'!J186</f>
        <v>-</v>
      </c>
      <c r="K49" s="136" t="str">
        <f>'Stove Characteristics'!K186</f>
        <v>standard water boil test</v>
      </c>
      <c r="L49" s="136" t="str">
        <f>'Stove Characteristics'!L186</f>
        <v>Laboratory</v>
      </c>
      <c r="M49" s="136" t="str">
        <f>'Stove Characteristics'!M186</f>
        <v>Average, from WBT</v>
      </c>
      <c r="N49" s="136">
        <f>'Stove Characteristics'!N186</f>
        <v>178</v>
      </c>
      <c r="O49" s="136">
        <f>'Stove Characteristics'!O186</f>
        <v>178</v>
      </c>
      <c r="P49" s="136" t="str">
        <f>'Stove Characteristics'!P186</f>
        <v>Bhattacharya et al. 2002b</v>
      </c>
    </row>
    <row r="50" spans="2:16" ht="15" customHeight="1" x14ac:dyDescent="0.25">
      <c r="B50" s="136" t="str">
        <f>'Stove Characteristics'!B187</f>
        <v>Global</v>
      </c>
      <c r="C50" s="136" t="str">
        <f>'Stove Characteristics'!C187</f>
        <v>Nepalese one-pot ceramic</v>
      </c>
      <c r="D50" s="136" t="str">
        <f>INDEX('Stove Emissions'!$G$5:$G$322, MATCH(Wood_Eff!O50, 'Stove Emissions'!$B$5:$B$322,0))</f>
        <v>Traditional</v>
      </c>
      <c r="E50" s="120" t="str">
        <f>'Stove Characteristics'!D187</f>
        <v>see original publication for detailed description and images</v>
      </c>
      <c r="F50" s="136" t="s">
        <v>1896</v>
      </c>
      <c r="G50" s="136" t="str">
        <f>'Stove Characteristics'!F187</f>
        <v>Wood</v>
      </c>
      <c r="H50" s="136" t="str">
        <f>'Stove Characteristics'!G187</f>
        <v>Pine, 9.78% moisture, dry basis heating value 19.5 MJ/kg</v>
      </c>
      <c r="I50" s="235">
        <f>'Stove Characteristics'!I187</f>
        <v>0.105</v>
      </c>
      <c r="J50" s="238" t="str">
        <f>'Stove Characteristics'!J187</f>
        <v>-</v>
      </c>
      <c r="K50" s="136" t="str">
        <f>'Stove Characteristics'!K187</f>
        <v>standard water boil test</v>
      </c>
      <c r="L50" s="136" t="str">
        <f>'Stove Characteristics'!L187</f>
        <v>Laboratory</v>
      </c>
      <c r="M50" s="136" t="str">
        <f>'Stove Characteristics'!M187</f>
        <v>Average, from WBT</v>
      </c>
      <c r="N50" s="136">
        <f>'Stove Characteristics'!N187</f>
        <v>179</v>
      </c>
      <c r="O50" s="136">
        <f>'Stove Characteristics'!O187</f>
        <v>179</v>
      </c>
      <c r="P50" s="136" t="str">
        <f>'Stove Characteristics'!P187</f>
        <v>Bhattacharya et al. 2002b</v>
      </c>
    </row>
    <row r="51" spans="2:16" ht="15" customHeight="1" x14ac:dyDescent="0.25">
      <c r="B51" s="136" t="str">
        <f>'Stove Characteristics'!B188</f>
        <v>Global</v>
      </c>
      <c r="C51" s="136" t="str">
        <f>'Stove Characteristics'!C188</f>
        <v xml:space="preserve">Thai-bucket cookstove </v>
      </c>
      <c r="D51" s="136" t="str">
        <f>INDEX('Stove Emissions'!$G$5:$G$322, MATCH(Wood_Eff!O51, 'Stove Emissions'!$B$5:$B$322,0))</f>
        <v>Improved</v>
      </c>
      <c r="E51" s="120" t="str">
        <f>'Stove Characteristics'!D188</f>
        <v>see original publication for detailed description and images</v>
      </c>
      <c r="F51" s="136" t="s">
        <v>1870</v>
      </c>
      <c r="G51" s="136" t="str">
        <f>'Stove Characteristics'!F188</f>
        <v>Wood</v>
      </c>
      <c r="H51" s="136" t="str">
        <f>'Stove Characteristics'!G188</f>
        <v>Pine, 9.78% moisture, dry basis heating value 19.5 MJ/kg</v>
      </c>
      <c r="I51" s="235">
        <f>'Stove Characteristics'!I188</f>
        <v>0.14000000000000001</v>
      </c>
      <c r="J51" s="238" t="str">
        <f>'Stove Characteristics'!J188</f>
        <v>-</v>
      </c>
      <c r="K51" s="136" t="str">
        <f>'Stove Characteristics'!K188</f>
        <v>standard water boil test</v>
      </c>
      <c r="L51" s="136" t="str">
        <f>'Stove Characteristics'!L188</f>
        <v>Laboratory</v>
      </c>
      <c r="M51" s="136" t="str">
        <f>'Stove Characteristics'!M188</f>
        <v>Average, from WBT</v>
      </c>
      <c r="N51" s="136">
        <f>'Stove Characteristics'!N188</f>
        <v>180</v>
      </c>
      <c r="O51" s="136">
        <f>'Stove Characteristics'!O188</f>
        <v>180</v>
      </c>
      <c r="P51" s="136" t="str">
        <f>'Stove Characteristics'!P188</f>
        <v>Bhattacharya et al. 2002b</v>
      </c>
    </row>
    <row r="52" spans="2:16" ht="15" customHeight="1" x14ac:dyDescent="0.25">
      <c r="B52" s="136" t="str">
        <f>'Stove Characteristics'!B189</f>
        <v>Global</v>
      </c>
      <c r="C52" s="136" t="str">
        <f>'Stove Characteristics'!C189</f>
        <v xml:space="preserve">Roi-et clay </v>
      </c>
      <c r="D52" s="136" t="str">
        <f>INDEX('Stove Emissions'!$G$5:$G$322, MATCH(Wood_Eff!O52, 'Stove Emissions'!$B$5:$B$322,0))</f>
        <v>Traditional</v>
      </c>
      <c r="E52" s="120" t="str">
        <f>'Stove Characteristics'!D189</f>
        <v>see original publication for detailed description and images</v>
      </c>
      <c r="F52" s="136" t="s">
        <v>1896</v>
      </c>
      <c r="G52" s="136" t="str">
        <f>'Stove Characteristics'!F189</f>
        <v>Wood</v>
      </c>
      <c r="H52" s="136" t="str">
        <f>'Stove Characteristics'!G189</f>
        <v>Pine, 9.78% moisture, dry basis heating value 19.5 MJ/kg</v>
      </c>
      <c r="I52" s="235">
        <f>'Stove Characteristics'!I189</f>
        <v>0.11199999999999999</v>
      </c>
      <c r="J52" s="238" t="str">
        <f>'Stove Characteristics'!J189</f>
        <v>-</v>
      </c>
      <c r="K52" s="136" t="str">
        <f>'Stove Characteristics'!K189</f>
        <v>standard water boil test</v>
      </c>
      <c r="L52" s="136" t="str">
        <f>'Stove Characteristics'!L189</f>
        <v>Laboratory</v>
      </c>
      <c r="M52" s="136" t="str">
        <f>'Stove Characteristics'!M189</f>
        <v>Average, from WBT</v>
      </c>
      <c r="N52" s="136">
        <f>'Stove Characteristics'!N189</f>
        <v>181</v>
      </c>
      <c r="O52" s="136">
        <f>'Stove Characteristics'!O189</f>
        <v>181</v>
      </c>
      <c r="P52" s="136" t="str">
        <f>'Stove Characteristics'!P189</f>
        <v>Bhattacharya et al. 2002b</v>
      </c>
    </row>
    <row r="53" spans="2:16" ht="15" customHeight="1" x14ac:dyDescent="0.25">
      <c r="B53" s="136" t="str">
        <f>'Stove Characteristics'!B190</f>
        <v>Global</v>
      </c>
      <c r="C53" s="136" t="str">
        <f>'Stove Characteristics'!C190</f>
        <v xml:space="preserve">Roi-et cement </v>
      </c>
      <c r="D53" s="136" t="str">
        <f>INDEX('Stove Emissions'!$G$5:$G$322, MATCH(Wood_Eff!O53, 'Stove Emissions'!$B$5:$B$322,0))</f>
        <v>Traditional</v>
      </c>
      <c r="E53" s="120" t="str">
        <f>'Stove Characteristics'!D190</f>
        <v>see original publication for detailed description and images</v>
      </c>
      <c r="F53" s="136" t="s">
        <v>1896</v>
      </c>
      <c r="G53" s="136" t="str">
        <f>'Stove Characteristics'!F190</f>
        <v>Wood</v>
      </c>
      <c r="H53" s="136" t="str">
        <f>'Stove Characteristics'!G190</f>
        <v>Pine, 9.78% moisture, dry basis heating value 19.5 MJ/kg</v>
      </c>
      <c r="I53" s="235">
        <f>'Stove Characteristics'!I190</f>
        <v>0.114</v>
      </c>
      <c r="J53" s="238" t="str">
        <f>'Stove Characteristics'!J190</f>
        <v>-</v>
      </c>
      <c r="K53" s="136" t="str">
        <f>'Stove Characteristics'!K190</f>
        <v>standard water boil test</v>
      </c>
      <c r="L53" s="136" t="str">
        <f>'Stove Characteristics'!L190</f>
        <v>Laboratory</v>
      </c>
      <c r="M53" s="136" t="str">
        <f>'Stove Characteristics'!M190</f>
        <v>Average, from WBT</v>
      </c>
      <c r="N53" s="136">
        <f>'Stove Characteristics'!N190</f>
        <v>182</v>
      </c>
      <c r="O53" s="136">
        <f>'Stove Characteristics'!O190</f>
        <v>182</v>
      </c>
      <c r="P53" s="136" t="str">
        <f>'Stove Characteristics'!P190</f>
        <v>Bhattacharya et al. 2002b</v>
      </c>
    </row>
    <row r="54" spans="2:16" ht="15" customHeight="1" x14ac:dyDescent="0.25">
      <c r="B54" s="136" t="str">
        <f>'Stove Characteristics'!B191</f>
        <v>Global</v>
      </c>
      <c r="C54" s="136" t="str">
        <f>'Stove Characteristics'!C191</f>
        <v>RTFD improved wood=char</v>
      </c>
      <c r="D54" s="136" t="str">
        <f>INDEX('Stove Emissions'!$G$5:$G$322, MATCH(Wood_Eff!O54, 'Stove Emissions'!$B$5:$B$322,0))</f>
        <v>Improved</v>
      </c>
      <c r="E54" s="120" t="str">
        <f>'Stove Characteristics'!D191</f>
        <v>see original publication for detailed description and images</v>
      </c>
      <c r="F54" s="136" t="s">
        <v>1870</v>
      </c>
      <c r="G54" s="136" t="str">
        <f>'Stove Characteristics'!F191</f>
        <v>Wood</v>
      </c>
      <c r="H54" s="136" t="str">
        <f>'Stove Characteristics'!G191</f>
        <v>Pine, 9.78% moisture, dry basis heating value 19.5 MJ/kg</v>
      </c>
      <c r="I54" s="235">
        <f>'Stove Characteristics'!I191</f>
        <v>0.15</v>
      </c>
      <c r="J54" s="238" t="str">
        <f>'Stove Characteristics'!J191</f>
        <v>-</v>
      </c>
      <c r="K54" s="136" t="str">
        <f>'Stove Characteristics'!K191</f>
        <v>standard water boil test</v>
      </c>
      <c r="L54" s="136" t="str">
        <f>'Stove Characteristics'!L191</f>
        <v>Laboratory</v>
      </c>
      <c r="M54" s="136" t="str">
        <f>'Stove Characteristics'!M191</f>
        <v>Average, from WBT</v>
      </c>
      <c r="N54" s="136">
        <f>'Stove Characteristics'!N191</f>
        <v>183</v>
      </c>
      <c r="O54" s="136">
        <f>'Stove Characteristics'!O191</f>
        <v>183</v>
      </c>
      <c r="P54" s="136" t="str">
        <f>'Stove Characteristics'!P191</f>
        <v>Bhattacharya et al. 2002b</v>
      </c>
    </row>
    <row r="55" spans="2:16" ht="15" customHeight="1" x14ac:dyDescent="0.25">
      <c r="B55" s="136" t="str">
        <f>'Stove Characteristics'!B192</f>
        <v>Global</v>
      </c>
      <c r="C55" s="136" t="str">
        <f>'Stove Characteristics'!C192</f>
        <v xml:space="preserve">Rungsit stove </v>
      </c>
      <c r="D55" s="136" t="str">
        <f>INDEX('Stove Emissions'!$G$5:$G$322, MATCH(Wood_Eff!O55, 'Stove Emissions'!$B$5:$B$322,0))</f>
        <v>Traditional</v>
      </c>
      <c r="E55" s="120" t="str">
        <f>'Stove Characteristics'!D192</f>
        <v>see original publication for detailed description and images</v>
      </c>
      <c r="F55" s="136" t="s">
        <v>1896</v>
      </c>
      <c r="G55" s="136" t="str">
        <f>'Stove Characteristics'!F192</f>
        <v>Wood</v>
      </c>
      <c r="H55" s="136" t="str">
        <f>'Stove Characteristics'!G192</f>
        <v>Pine, 9.78% moisture, dry basis heating value 19.5 MJ/kg</v>
      </c>
      <c r="I55" s="235">
        <f>'Stove Characteristics'!I192</f>
        <v>0.12</v>
      </c>
      <c r="J55" s="238" t="str">
        <f>'Stove Characteristics'!J192</f>
        <v>-</v>
      </c>
      <c r="K55" s="136" t="str">
        <f>'Stove Characteristics'!K192</f>
        <v>standard water boil test</v>
      </c>
      <c r="L55" s="136" t="str">
        <f>'Stove Characteristics'!L192</f>
        <v>Laboratory</v>
      </c>
      <c r="M55" s="136" t="str">
        <f>'Stove Characteristics'!M192</f>
        <v>Average, from WBT</v>
      </c>
      <c r="N55" s="136">
        <f>'Stove Characteristics'!N192</f>
        <v>184</v>
      </c>
      <c r="O55" s="136">
        <f>'Stove Characteristics'!O192</f>
        <v>184</v>
      </c>
      <c r="P55" s="136" t="str">
        <f>'Stove Characteristics'!P192</f>
        <v>Bhattacharya et al. 2002b</v>
      </c>
    </row>
    <row r="56" spans="2:16" ht="15" customHeight="1" x14ac:dyDescent="0.25">
      <c r="B56" s="136" t="s">
        <v>87</v>
      </c>
      <c r="C56" s="136" t="str">
        <f>'Stove Characteristics'!C193</f>
        <v xml:space="preserve">Chinese traditional </v>
      </c>
      <c r="D56" s="136" t="s">
        <v>490</v>
      </c>
      <c r="E56" s="120" t="str">
        <f>'Stove Characteristics'!D193</f>
        <v>see original publication for detailed description and images</v>
      </c>
      <c r="F56" s="136" t="s">
        <v>1893</v>
      </c>
      <c r="G56" s="136" t="str">
        <f>'Stove Characteristics'!F193</f>
        <v>Wood</v>
      </c>
      <c r="H56" s="136" t="str">
        <f>'Stove Characteristics'!G193</f>
        <v>Pine, 9.78% moisture, dry basis heating value 19.5 MJ/kg</v>
      </c>
      <c r="I56" s="235">
        <f>'Stove Characteristics'!I193</f>
        <v>0.122</v>
      </c>
      <c r="J56" s="238" t="str">
        <f>'Stove Characteristics'!J193</f>
        <v>-</v>
      </c>
      <c r="K56" s="136" t="str">
        <f>'Stove Characteristics'!K193</f>
        <v>standard water boil test</v>
      </c>
      <c r="L56" s="136" t="str">
        <f>'Stove Characteristics'!L193</f>
        <v>Laboratory</v>
      </c>
      <c r="M56" s="136" t="str">
        <f>'Stove Characteristics'!M193</f>
        <v>Average, from WBT</v>
      </c>
      <c r="N56" s="136">
        <f>'Stove Characteristics'!N193</f>
        <v>185</v>
      </c>
      <c r="O56" s="136">
        <f>'Stove Characteristics'!O193</f>
        <v>185</v>
      </c>
      <c r="P56" s="136" t="str">
        <f>'Stove Characteristics'!P193</f>
        <v>Bhattacharya et al. 2002b</v>
      </c>
    </row>
    <row r="57" spans="2:16" ht="15" customHeight="1" x14ac:dyDescent="0.25">
      <c r="B57" s="136" t="str">
        <f>'Stove Characteristics'!B194</f>
        <v>Global</v>
      </c>
      <c r="C57" s="136" t="str">
        <f>'Stove Characteristics'!C194</f>
        <v xml:space="preserve">Malaysian traditional </v>
      </c>
      <c r="D57" s="136" t="s">
        <v>490</v>
      </c>
      <c r="E57" s="120" t="str">
        <f>'Stove Characteristics'!D194</f>
        <v>see original publication for detailed description and images</v>
      </c>
      <c r="F57" s="136" t="s">
        <v>1896</v>
      </c>
      <c r="G57" s="136" t="str">
        <f>'Stove Characteristics'!F194</f>
        <v>Wood</v>
      </c>
      <c r="H57" s="136" t="str">
        <f>'Stove Characteristics'!G194</f>
        <v>Pine, 9.78% moisture, dry basis heating value 19.5 MJ/kg</v>
      </c>
      <c r="I57" s="235">
        <f>'Stove Characteristics'!I194</f>
        <v>9.5000000000000001E-2</v>
      </c>
      <c r="J57" s="238" t="str">
        <f>'Stove Characteristics'!J194</f>
        <v>-</v>
      </c>
      <c r="K57" s="136" t="str">
        <f>'Stove Characteristics'!K194</f>
        <v>standard water boil test</v>
      </c>
      <c r="L57" s="136" t="str">
        <f>'Stove Characteristics'!L194</f>
        <v>Laboratory</v>
      </c>
      <c r="M57" s="136" t="str">
        <f>'Stove Characteristics'!M194</f>
        <v>Average, from WBT</v>
      </c>
      <c r="N57" s="136">
        <f>'Stove Characteristics'!N194</f>
        <v>186</v>
      </c>
      <c r="O57" s="136">
        <f>'Stove Characteristics'!O194</f>
        <v>186</v>
      </c>
      <c r="P57" s="136" t="str">
        <f>'Stove Characteristics'!P194</f>
        <v>Bhattacharya et al. 2002b</v>
      </c>
    </row>
    <row r="58" spans="2:16" ht="15" customHeight="1" x14ac:dyDescent="0.25">
      <c r="B58" s="136" t="str">
        <f>'Stove Characteristics'!B195</f>
        <v>Global</v>
      </c>
      <c r="C58" s="136" t="str">
        <f>'Stove Characteristics'!C195</f>
        <v>QB Phil. charcoal=wood</v>
      </c>
      <c r="D58" s="136" t="str">
        <f>INDEX('Stove Emissions'!$G$5:$G$322, MATCH(Wood_Eff!O58, 'Stove Emissions'!$B$5:$B$322,0))</f>
        <v>Improved</v>
      </c>
      <c r="E58" s="120" t="str">
        <f>'Stove Characteristics'!D195</f>
        <v>see original publication for detailed description and images</v>
      </c>
      <c r="F58" s="136" t="s">
        <v>1870</v>
      </c>
      <c r="G58" s="136" t="str">
        <f>'Stove Characteristics'!F195</f>
        <v>Wood</v>
      </c>
      <c r="H58" s="136" t="str">
        <f>'Stove Characteristics'!G195</f>
        <v>Pine, 9.78% moisture, dry basis heating value 19.5 MJ/kg</v>
      </c>
      <c r="I58" s="235">
        <f>'Stove Characteristics'!I195</f>
        <v>0.23</v>
      </c>
      <c r="J58" s="238" t="str">
        <f>'Stove Characteristics'!J195</f>
        <v>-</v>
      </c>
      <c r="K58" s="136" t="str">
        <f>'Stove Characteristics'!K195</f>
        <v>standard water boil test</v>
      </c>
      <c r="L58" s="136" t="str">
        <f>'Stove Characteristics'!L195</f>
        <v>Laboratory</v>
      </c>
      <c r="M58" s="136" t="str">
        <f>'Stove Characteristics'!M195</f>
        <v>Average, from WBT</v>
      </c>
      <c r="N58" s="136">
        <f>'Stove Characteristics'!N195</f>
        <v>187</v>
      </c>
      <c r="O58" s="136">
        <f>'Stove Characteristics'!O195</f>
        <v>187</v>
      </c>
      <c r="P58" s="136" t="str">
        <f>'Stove Characteristics'!P195</f>
        <v>Bhattacharya et al. 2002b</v>
      </c>
    </row>
    <row r="59" spans="2:16" ht="15" customHeight="1" x14ac:dyDescent="0.25">
      <c r="B59" s="136" t="str">
        <f>'Stove Characteristics'!B196</f>
        <v>Global</v>
      </c>
      <c r="C59" s="136" t="str">
        <f>'Stove Characteristics'!C196</f>
        <v xml:space="preserve">Phil. charcoal=wood </v>
      </c>
      <c r="D59" s="136" t="str">
        <f>INDEX('Stove Emissions'!$G$5:$G$322, MATCH(Wood_Eff!O59, 'Stove Emissions'!$B$5:$B$322,0))</f>
        <v>Improved</v>
      </c>
      <c r="E59" s="120" t="str">
        <f>'Stove Characteristics'!D196</f>
        <v>see original publication for detailed description and images</v>
      </c>
      <c r="F59" s="136" t="s">
        <v>1870</v>
      </c>
      <c r="G59" s="136" t="str">
        <f>'Stove Characteristics'!F196</f>
        <v>Wood</v>
      </c>
      <c r="H59" s="136" t="str">
        <f>'Stove Characteristics'!G196</f>
        <v>Pine, 9.78% moisture, dry basis heating value 19.5 MJ/kg</v>
      </c>
      <c r="I59" s="235">
        <f>'Stove Characteristics'!I196</f>
        <v>0.12</v>
      </c>
      <c r="J59" s="238" t="str">
        <f>'Stove Characteristics'!J196</f>
        <v>-</v>
      </c>
      <c r="K59" s="136" t="str">
        <f>'Stove Characteristics'!K196</f>
        <v>standard water boil test</v>
      </c>
      <c r="L59" s="136" t="str">
        <f>'Stove Characteristics'!L196</f>
        <v>Laboratory</v>
      </c>
      <c r="M59" s="136" t="str">
        <f>'Stove Characteristics'!M196</f>
        <v>Average, from WBT</v>
      </c>
      <c r="N59" s="136">
        <f>'Stove Characteristics'!N196</f>
        <v>188</v>
      </c>
      <c r="O59" s="136">
        <f>'Stove Characteristics'!O196</f>
        <v>188</v>
      </c>
      <c r="P59" s="136" t="str">
        <f>'Stove Characteristics'!P196</f>
        <v>Bhattacharya et al. 2002b</v>
      </c>
    </row>
    <row r="60" spans="2:16" ht="15" customHeight="1" x14ac:dyDescent="0.25">
      <c r="B60" s="136" t="str">
        <f>'Stove Characteristics'!B197</f>
        <v>Global</v>
      </c>
      <c r="C60" s="136" t="str">
        <f>'Stove Characteristics'!C197</f>
        <v>Nepal one-pot metal</v>
      </c>
      <c r="D60" s="136" t="str">
        <f>INDEX('Stove Emissions'!$G$5:$G$322, MATCH(Wood_Eff!O60, 'Stove Emissions'!$B$5:$B$322,0))</f>
        <v>Traditional</v>
      </c>
      <c r="E60" s="120" t="str">
        <f>'Stove Characteristics'!D197</f>
        <v>see original publication for detailed description and images</v>
      </c>
      <c r="F60" s="136" t="s">
        <v>1896</v>
      </c>
      <c r="G60" s="136" t="str">
        <f>'Stove Characteristics'!F197</f>
        <v>Wood</v>
      </c>
      <c r="H60" s="136" t="str">
        <f>'Stove Characteristics'!G197</f>
        <v>Pine, 9.78% moisture, dry basis heating value 19.5 MJ/kg</v>
      </c>
      <c r="I60" s="235">
        <f>'Stove Characteristics'!I197</f>
        <v>0.13</v>
      </c>
      <c r="J60" s="238" t="str">
        <f>'Stove Characteristics'!J197</f>
        <v>-</v>
      </c>
      <c r="K60" s="136" t="str">
        <f>'Stove Characteristics'!K197</f>
        <v>standard water boil test</v>
      </c>
      <c r="L60" s="136" t="str">
        <f>'Stove Characteristics'!L197</f>
        <v>Laboratory</v>
      </c>
      <c r="M60" s="136" t="str">
        <f>'Stove Characteristics'!M197</f>
        <v>Average, from WBT</v>
      </c>
      <c r="N60" s="136">
        <f>'Stove Characteristics'!N197</f>
        <v>189</v>
      </c>
      <c r="O60" s="136">
        <f>'Stove Characteristics'!O197</f>
        <v>189</v>
      </c>
      <c r="P60" s="136" t="str">
        <f>'Stove Characteristics'!P197</f>
        <v>Bhattacharya et al. 2002b</v>
      </c>
    </row>
    <row r="61" spans="2:16" ht="15" customHeight="1" x14ac:dyDescent="0.25">
      <c r="B61" s="136" t="str">
        <f>'Stove Characteristics'!B198</f>
        <v>Global</v>
      </c>
      <c r="C61" s="136" t="str">
        <f>'Stove Characteristics'!C198</f>
        <v>Nepalese two-pot ceramic</v>
      </c>
      <c r="D61" s="136" t="str">
        <f>INDEX('Stove Emissions'!$G$5:$G$322, MATCH(Wood_Eff!O61, 'Stove Emissions'!$B$5:$B$322,0))</f>
        <v>Traditional</v>
      </c>
      <c r="E61" s="120" t="str">
        <f>'Stove Characteristics'!D198</f>
        <v>see original publication for detailed description and images</v>
      </c>
      <c r="F61" s="136" t="s">
        <v>1896</v>
      </c>
      <c r="G61" s="136" t="str">
        <f>'Stove Characteristics'!F198</f>
        <v>Wood</v>
      </c>
      <c r="H61" s="136" t="str">
        <f>'Stove Characteristics'!G198</f>
        <v>Pine, 9.78% moisture, dry basis heating value 19.5 MJ/kg</v>
      </c>
      <c r="I61" s="235">
        <f>'Stove Characteristics'!I198</f>
        <v>0.13</v>
      </c>
      <c r="J61" s="238" t="str">
        <f>'Stove Characteristics'!J198</f>
        <v>-</v>
      </c>
      <c r="K61" s="136" t="str">
        <f>'Stove Characteristics'!K198</f>
        <v>standard water boil test</v>
      </c>
      <c r="L61" s="136" t="str">
        <f>'Stove Characteristics'!L198</f>
        <v>Laboratory</v>
      </c>
      <c r="M61" s="136" t="str">
        <f>'Stove Characteristics'!M198</f>
        <v>Average, from WBT</v>
      </c>
      <c r="N61" s="136">
        <f>'Stove Characteristics'!N198</f>
        <v>190</v>
      </c>
      <c r="O61" s="136">
        <f>'Stove Characteristics'!O198</f>
        <v>190</v>
      </c>
      <c r="P61" s="136" t="str">
        <f>'Stove Characteristics'!P198</f>
        <v>Bhattacharya et al. 2002b</v>
      </c>
    </row>
    <row r="62" spans="2:16" ht="15" customHeight="1" x14ac:dyDescent="0.25">
      <c r="B62" s="136" t="str">
        <f>'Stove Characteristics'!B199</f>
        <v>Global</v>
      </c>
      <c r="C62" s="136" t="str">
        <f>'Stove Characteristics'!C199</f>
        <v>Nepalese two-pot metallic</v>
      </c>
      <c r="D62" s="136" t="str">
        <f>INDEX('Stove Emissions'!$G$5:$G$322, MATCH(Wood_Eff!O62, 'Stove Emissions'!$B$5:$B$322,0))</f>
        <v>Traditional</v>
      </c>
      <c r="E62" s="120" t="str">
        <f>'Stove Characteristics'!D199</f>
        <v>see original publication for detailed description and images</v>
      </c>
      <c r="F62" s="136" t="s">
        <v>1896</v>
      </c>
      <c r="G62" s="136" t="str">
        <f>'Stove Characteristics'!F199</f>
        <v>Wood</v>
      </c>
      <c r="H62" s="136" t="str">
        <f>'Stove Characteristics'!G199</f>
        <v>Pine, 9.78% moisture, dry basis heating value 19.5 MJ/kg</v>
      </c>
      <c r="I62" s="235">
        <f>'Stove Characteristics'!I199</f>
        <v>0.15</v>
      </c>
      <c r="J62" s="238" t="str">
        <f>'Stove Characteristics'!J199</f>
        <v>-</v>
      </c>
      <c r="K62" s="136" t="str">
        <f>'Stove Characteristics'!K199</f>
        <v>standard water boil test</v>
      </c>
      <c r="L62" s="136" t="str">
        <f>'Stove Characteristics'!L199</f>
        <v>Laboratory</v>
      </c>
      <c r="M62" s="136" t="str">
        <f>'Stove Characteristics'!M199</f>
        <v>Average, from WBT</v>
      </c>
      <c r="N62" s="136">
        <f>'Stove Characteristics'!N199</f>
        <v>191</v>
      </c>
      <c r="O62" s="136">
        <f>'Stove Characteristics'!O199</f>
        <v>191</v>
      </c>
      <c r="P62" s="136" t="str">
        <f>'Stove Characteristics'!P199</f>
        <v>Bhattacharya et al. 2002b</v>
      </c>
    </row>
    <row r="63" spans="2:16" ht="15" customHeight="1" x14ac:dyDescent="0.25">
      <c r="B63" s="136" t="str">
        <f>'Stove Characteristics'!B200</f>
        <v>Global</v>
      </c>
      <c r="C63" s="136" t="str">
        <f>'Stove Characteristics'!C200</f>
        <v>Lao improved cookstoves</v>
      </c>
      <c r="D63" s="136" t="str">
        <f>INDEX('Stove Emissions'!$G$5:$G$322, MATCH(Wood_Eff!O63, 'Stove Emissions'!$B$5:$B$322,0))</f>
        <v>Improved</v>
      </c>
      <c r="E63" s="120" t="str">
        <f>'Stove Characteristics'!D200</f>
        <v>see original publication for detailed description and images</v>
      </c>
      <c r="F63" s="136" t="s">
        <v>1870</v>
      </c>
      <c r="G63" s="136" t="str">
        <f>'Stove Characteristics'!F200</f>
        <v>Wood</v>
      </c>
      <c r="H63" s="136" t="str">
        <f>'Stove Characteristics'!G200</f>
        <v>Pine, 9.78% moisture, dry basis heating value 19.5 MJ/kg</v>
      </c>
      <c r="I63" s="235">
        <f>'Stove Characteristics'!I200</f>
        <v>0.184</v>
      </c>
      <c r="J63" s="238" t="str">
        <f>'Stove Characteristics'!J200</f>
        <v>-</v>
      </c>
      <c r="K63" s="136" t="str">
        <f>'Stove Characteristics'!K200</f>
        <v>standard water boil test</v>
      </c>
      <c r="L63" s="136" t="str">
        <f>'Stove Characteristics'!L200</f>
        <v>Laboratory</v>
      </c>
      <c r="M63" s="136" t="str">
        <f>'Stove Characteristics'!M200</f>
        <v>Average, from WBT</v>
      </c>
      <c r="N63" s="136">
        <f>'Stove Characteristics'!N200</f>
        <v>192</v>
      </c>
      <c r="O63" s="136">
        <f>'Stove Characteristics'!O200</f>
        <v>192</v>
      </c>
      <c r="P63" s="136" t="str">
        <f>'Stove Characteristics'!P200</f>
        <v>Bhattacharya et al. 2002b</v>
      </c>
    </row>
    <row r="64" spans="2:16" ht="15" customHeight="1" x14ac:dyDescent="0.25">
      <c r="B64" s="136" t="str">
        <f>'Stove Characteristics'!B201</f>
        <v>Global</v>
      </c>
      <c r="C64" s="136" t="str">
        <f>'Stove Characteristics'!C201</f>
        <v>Viet. improved cookstove</v>
      </c>
      <c r="D64" s="136" t="str">
        <f>INDEX('Stove Emissions'!$G$5:$G$322, MATCH(Wood_Eff!O64, 'Stove Emissions'!$B$5:$B$322,0))</f>
        <v>Improved</v>
      </c>
      <c r="E64" s="120" t="str">
        <f>'Stove Characteristics'!D201</f>
        <v>see original publication for detailed description and images</v>
      </c>
      <c r="F64" s="136" t="s">
        <v>1870</v>
      </c>
      <c r="G64" s="136" t="str">
        <f>'Stove Characteristics'!F201</f>
        <v>Wood</v>
      </c>
      <c r="H64" s="136" t="str">
        <f>'Stove Characteristics'!G201</f>
        <v>Pine, 9.78% moisture, dry basis heating value 19.5 MJ/kg</v>
      </c>
      <c r="I64" s="235">
        <f>'Stove Characteristics'!I201</f>
        <v>0.17499999999999999</v>
      </c>
      <c r="J64" s="238" t="str">
        <f>'Stove Characteristics'!J201</f>
        <v>-</v>
      </c>
      <c r="K64" s="136" t="str">
        <f>'Stove Characteristics'!K201</f>
        <v>standard water boil test</v>
      </c>
      <c r="L64" s="136" t="str">
        <f>'Stove Characteristics'!L201</f>
        <v>Laboratory</v>
      </c>
      <c r="M64" s="136" t="str">
        <f>'Stove Characteristics'!M201</f>
        <v>Average, from WBT</v>
      </c>
      <c r="N64" s="136">
        <f>'Stove Characteristics'!N201</f>
        <v>193</v>
      </c>
      <c r="O64" s="136">
        <f>'Stove Characteristics'!O201</f>
        <v>193</v>
      </c>
      <c r="P64" s="136" t="str">
        <f>'Stove Characteristics'!P201</f>
        <v>Bhattacharya et al. 2002b</v>
      </c>
    </row>
    <row r="65" spans="2:16" ht="15" customHeight="1" x14ac:dyDescent="0.25">
      <c r="B65" s="136" t="s">
        <v>2</v>
      </c>
      <c r="C65" s="136" t="str">
        <f>'Stove Characteristics'!C202</f>
        <v>Indian “Harsha” cookstove</v>
      </c>
      <c r="D65" s="136" t="str">
        <f>INDEX('Stove Emissions'!$G$5:$G$322, MATCH(Wood_Eff!O65, 'Stove Emissions'!$B$5:$B$322,0))</f>
        <v>Improved</v>
      </c>
      <c r="E65" s="120" t="str">
        <f>'Stove Characteristics'!D202</f>
        <v>see original publication for detailed description and images</v>
      </c>
      <c r="F65" s="136" t="s">
        <v>1871</v>
      </c>
      <c r="G65" s="136" t="str">
        <f>'Stove Characteristics'!F202</f>
        <v>Wood</v>
      </c>
      <c r="H65" s="136" t="str">
        <f>'Stove Characteristics'!G202</f>
        <v>Pine, 9.78% moisture, dry basis heating value 19.5 MJ/kg</v>
      </c>
      <c r="I65" s="235">
        <f>'Stove Characteristics'!I202</f>
        <v>0.252</v>
      </c>
      <c r="J65" s="238" t="str">
        <f>'Stove Characteristics'!J202</f>
        <v>-</v>
      </c>
      <c r="K65" s="136" t="str">
        <f>'Stove Characteristics'!K202</f>
        <v>standard water boil test</v>
      </c>
      <c r="L65" s="136" t="str">
        <f>'Stove Characteristics'!L202</f>
        <v>Laboratory</v>
      </c>
      <c r="M65" s="136" t="str">
        <f>'Stove Characteristics'!M202</f>
        <v>Average, from WBT</v>
      </c>
      <c r="N65" s="136">
        <f>'Stove Characteristics'!N202</f>
        <v>194</v>
      </c>
      <c r="O65" s="136">
        <f>'Stove Characteristics'!O202</f>
        <v>194</v>
      </c>
      <c r="P65" s="136" t="str">
        <f>'Stove Characteristics'!P202</f>
        <v>Bhattacharya et al. 2002b</v>
      </c>
    </row>
    <row r="66" spans="2:16" ht="15" customHeight="1" x14ac:dyDescent="0.25">
      <c r="B66" s="136" t="str">
        <f>'Stove Characteristics'!B203</f>
        <v>Global</v>
      </c>
      <c r="C66" s="136" t="str">
        <f>'Stove Characteristics'!C203</f>
        <v>Saengpen, narn char=wood/clay</v>
      </c>
      <c r="D66" s="136" t="str">
        <f>INDEX('Stove Emissions'!$G$5:$G$322, MATCH(Wood_Eff!O66, 'Stove Emissions'!$B$5:$B$322,0))</f>
        <v>Improved</v>
      </c>
      <c r="E66" s="120" t="str">
        <f>'Stove Characteristics'!D203</f>
        <v>see original publication for detailed description and images</v>
      </c>
      <c r="F66" s="136" t="s">
        <v>1870</v>
      </c>
      <c r="G66" s="136" t="str">
        <f>'Stove Characteristics'!F203</f>
        <v>Wood</v>
      </c>
      <c r="H66" s="136" t="str">
        <f>'Stove Characteristics'!G203</f>
        <v>Pine, 9.78% moisture, dry basis heating value 19.5 MJ/kg</v>
      </c>
      <c r="I66" s="235">
        <f>'Stove Characteristics'!I203</f>
        <v>0.20199999999999999</v>
      </c>
      <c r="J66" s="238" t="str">
        <f>'Stove Characteristics'!J203</f>
        <v>-</v>
      </c>
      <c r="K66" s="136" t="str">
        <f>'Stove Characteristics'!K203</f>
        <v>standard water boil test</v>
      </c>
      <c r="L66" s="136" t="str">
        <f>'Stove Characteristics'!L203</f>
        <v>Laboratory</v>
      </c>
      <c r="M66" s="136" t="str">
        <f>'Stove Characteristics'!M203</f>
        <v>Average, from WBT</v>
      </c>
      <c r="N66" s="136">
        <f>'Stove Characteristics'!N203</f>
        <v>195</v>
      </c>
      <c r="O66" s="136">
        <f>'Stove Characteristics'!O203</f>
        <v>195</v>
      </c>
      <c r="P66" s="136" t="str">
        <f>'Stove Characteristics'!P203</f>
        <v>Bhattacharya et al. 2002b</v>
      </c>
    </row>
    <row r="67" spans="2:16" ht="15" customHeight="1" x14ac:dyDescent="0.25">
      <c r="B67" s="136" t="str">
        <f>'Stove Characteristics'!B204</f>
        <v>Global</v>
      </c>
      <c r="C67" s="136" t="str">
        <f>'Stove Characteristics'!C204</f>
        <v>Saengpen, nam char wood cement</v>
      </c>
      <c r="D67" s="136" t="str">
        <f>INDEX('Stove Emissions'!$G$5:$G$322, MATCH(Wood_Eff!O67, 'Stove Emissions'!$B$5:$B$322,0))</f>
        <v>Improved</v>
      </c>
      <c r="E67" s="120" t="str">
        <f>'Stove Characteristics'!D204</f>
        <v>see original publication for detailed description and images</v>
      </c>
      <c r="F67" s="136" t="s">
        <v>1870</v>
      </c>
      <c r="G67" s="136" t="str">
        <f>'Stove Characteristics'!F204</f>
        <v>Wood</v>
      </c>
      <c r="H67" s="136" t="str">
        <f>'Stove Characteristics'!G204</f>
        <v>Pine, 9.78% moisture, dry basis heating value 19.5 MJ/kg</v>
      </c>
      <c r="I67" s="235">
        <f>'Stove Characteristics'!I204</f>
        <v>0.17499999999999999</v>
      </c>
      <c r="J67" s="238" t="str">
        <f>'Stove Characteristics'!J204</f>
        <v>-</v>
      </c>
      <c r="K67" s="136" t="str">
        <f>'Stove Characteristics'!K204</f>
        <v>standard water boil test</v>
      </c>
      <c r="L67" s="136" t="str">
        <f>'Stove Characteristics'!L204</f>
        <v>Laboratory</v>
      </c>
      <c r="M67" s="136" t="str">
        <f>'Stove Characteristics'!M204</f>
        <v>Average, from WBT</v>
      </c>
      <c r="N67" s="136">
        <f>'Stove Characteristics'!N204</f>
        <v>196</v>
      </c>
      <c r="O67" s="136">
        <f>'Stove Characteristics'!O204</f>
        <v>196</v>
      </c>
      <c r="P67" s="136" t="str">
        <f>'Stove Characteristics'!P204</f>
        <v>Bhattacharya et al. 2002b</v>
      </c>
    </row>
    <row r="68" spans="2:16" ht="15" customHeight="1" x14ac:dyDescent="0.25">
      <c r="B68" s="136" t="str">
        <f>'Stove Characteristics'!B205</f>
        <v>Global</v>
      </c>
      <c r="C68" s="136" t="str">
        <f>'Stove Characteristics'!C205</f>
        <v>Bang Sue stove</v>
      </c>
      <c r="D68" s="136" t="str">
        <f>INDEX('Stove Emissions'!$G$5:$G$322, MATCH(Wood_Eff!O68, 'Stove Emissions'!$B$5:$B$322,0))</f>
        <v>Improved</v>
      </c>
      <c r="E68" s="120" t="str">
        <f>'Stove Characteristics'!D205</f>
        <v>see original publication for detailed description and images</v>
      </c>
      <c r="F68" s="136" t="s">
        <v>1870</v>
      </c>
      <c r="G68" s="136" t="str">
        <f>'Stove Characteristics'!F205</f>
        <v>Wood</v>
      </c>
      <c r="H68" s="136" t="str">
        <f>'Stove Characteristics'!G205</f>
        <v>Pine, 9.78% moisture, dry basis heating value 19.5 MJ/kg</v>
      </c>
      <c r="I68" s="235">
        <f>'Stove Characteristics'!I205</f>
        <v>0.182</v>
      </c>
      <c r="J68" s="238" t="str">
        <f>'Stove Characteristics'!J205</f>
        <v>-</v>
      </c>
      <c r="K68" s="136" t="str">
        <f>'Stove Characteristics'!K205</f>
        <v>standard water boil test</v>
      </c>
      <c r="L68" s="136" t="str">
        <f>'Stove Characteristics'!L205</f>
        <v>Laboratory</v>
      </c>
      <c r="M68" s="136" t="str">
        <f>'Stove Characteristics'!M205</f>
        <v>Average, from WBT</v>
      </c>
      <c r="N68" s="136">
        <f>'Stove Characteristics'!N205</f>
        <v>197</v>
      </c>
      <c r="O68" s="136">
        <f>'Stove Characteristics'!O205</f>
        <v>197</v>
      </c>
      <c r="P68" s="136" t="str">
        <f>'Stove Characteristics'!P205</f>
        <v>Bhattacharya et al. 2002b</v>
      </c>
    </row>
    <row r="69" spans="2:16" ht="15" customHeight="1" x14ac:dyDescent="0.25">
      <c r="B69" s="136" t="str">
        <f>'Stove Characteristics'!B206</f>
        <v>Global</v>
      </c>
      <c r="C69" s="136" t="str">
        <f>'Stove Characteristics'!C206</f>
        <v>Bang Sue modi_x001F_ed</v>
      </c>
      <c r="D69" s="136" t="str">
        <f>INDEX('Stove Emissions'!$G$5:$G$322, MATCH(Wood_Eff!O69, 'Stove Emissions'!$B$5:$B$322,0))</f>
        <v>Improved</v>
      </c>
      <c r="E69" s="120" t="str">
        <f>'Stove Characteristics'!D206</f>
        <v>see original publication for detailed description and images</v>
      </c>
      <c r="F69" s="136" t="s">
        <v>1870</v>
      </c>
      <c r="G69" s="136" t="str">
        <f>'Stove Characteristics'!F206</f>
        <v>Wood</v>
      </c>
      <c r="H69" s="136" t="str">
        <f>'Stove Characteristics'!G206</f>
        <v>Pine, 9.78% moisture, dry basis heating value 19.5 MJ/kg</v>
      </c>
      <c r="I69" s="235">
        <f>'Stove Characteristics'!I206</f>
        <v>0.217</v>
      </c>
      <c r="J69" s="238" t="str">
        <f>'Stove Characteristics'!J206</f>
        <v>-</v>
      </c>
      <c r="K69" s="136" t="str">
        <f>'Stove Characteristics'!K206</f>
        <v>standard water boil test</v>
      </c>
      <c r="L69" s="136" t="str">
        <f>'Stove Characteristics'!L206</f>
        <v>Laboratory</v>
      </c>
      <c r="M69" s="136" t="str">
        <f>'Stove Characteristics'!M206</f>
        <v>Average, from WBT</v>
      </c>
      <c r="N69" s="136">
        <f>'Stove Characteristics'!N206</f>
        <v>198</v>
      </c>
      <c r="O69" s="136">
        <f>'Stove Characteristics'!O206</f>
        <v>198</v>
      </c>
      <c r="P69" s="136" t="str">
        <f>'Stove Characteristics'!P206</f>
        <v>Bhattacharya et al. 2002b</v>
      </c>
    </row>
    <row r="70" spans="2:16" ht="15" customHeight="1" x14ac:dyDescent="0.25">
      <c r="B70" s="136" t="str">
        <f>'Stove Characteristics'!B207</f>
        <v>Global</v>
      </c>
      <c r="C70" s="136" t="str">
        <f>'Stove Characteristics'!C207</f>
        <v xml:space="preserve">Malaysian improved </v>
      </c>
      <c r="D70" s="136" t="str">
        <f>INDEX('Stove Emissions'!$G$5:$G$322, MATCH(Wood_Eff!O70, 'Stove Emissions'!$B$5:$B$322,0))</f>
        <v>Improved</v>
      </c>
      <c r="E70" s="120" t="str">
        <f>'Stove Characteristics'!D207</f>
        <v>see original publication for detailed description and images</v>
      </c>
      <c r="F70" s="136" t="s">
        <v>1870</v>
      </c>
      <c r="G70" s="136" t="str">
        <f>'Stove Characteristics'!F207</f>
        <v>Wood</v>
      </c>
      <c r="H70" s="136" t="str">
        <f>'Stove Characteristics'!G207</f>
        <v>Pine, 9.78% moisture, dry basis heating value 19.5 MJ/kg</v>
      </c>
      <c r="I70" s="235">
        <f>'Stove Characteristics'!I207</f>
        <v>0.19699999999999998</v>
      </c>
      <c r="J70" s="238" t="str">
        <f>'Stove Characteristics'!J207</f>
        <v>-</v>
      </c>
      <c r="K70" s="136" t="str">
        <f>'Stove Characteristics'!K207</f>
        <v>standard water boil test</v>
      </c>
      <c r="L70" s="136" t="str">
        <f>'Stove Characteristics'!L207</f>
        <v>Laboratory</v>
      </c>
      <c r="M70" s="136" t="str">
        <f>'Stove Characteristics'!M207</f>
        <v>Average, from WBT</v>
      </c>
      <c r="N70" s="136">
        <f>'Stove Characteristics'!N207</f>
        <v>199</v>
      </c>
      <c r="O70" s="136">
        <f>'Stove Characteristics'!O207</f>
        <v>199</v>
      </c>
      <c r="P70" s="136" t="str">
        <f>'Stove Characteristics'!P207</f>
        <v>Bhattacharya et al. 2002b</v>
      </c>
    </row>
    <row r="71" spans="2:16" ht="15" customHeight="1" x14ac:dyDescent="0.25">
      <c r="B71" s="136" t="s">
        <v>2</v>
      </c>
      <c r="C71" s="136" t="str">
        <f>'Stove Characteristics'!C217</f>
        <v>Indian Harsha Stove</v>
      </c>
      <c r="D71" s="136" t="str">
        <f>INDEX('Stove Emissions'!$G$5:$G$322, MATCH(Wood_Eff!O71, 'Stove Emissions'!$B$5:$B$322,0))</f>
        <v>Improved</v>
      </c>
      <c r="E71" s="120" t="str">
        <f>'Stove Characteristics'!D217</f>
        <v>metallic single-pot stove</v>
      </c>
      <c r="F71" s="136" t="s">
        <v>1871</v>
      </c>
      <c r="G71" s="136" t="str">
        <f>'Stove Characteristics'!F217</f>
        <v>wood</v>
      </c>
      <c r="H71" s="136" t="str">
        <f>'Stove Characteristics'!G217</f>
        <v>wood with a moisture content of 9.78 %</v>
      </c>
      <c r="I71" s="235">
        <f>'Stove Characteristics'!I217</f>
        <v>0.26100000000000001</v>
      </c>
      <c r="J71" s="238" t="str">
        <f>'Stove Characteristics'!J217</f>
        <v>-</v>
      </c>
      <c r="K71" s="136" t="str">
        <f>'Stove Characteristics'!K217</f>
        <v>standard water boil test</v>
      </c>
      <c r="L71" s="136" t="str">
        <f>'Stove Characteristics'!L217</f>
        <v>Laboratory</v>
      </c>
      <c r="M71" s="136" t="str">
        <f>'Stove Characteristics'!M217</f>
        <v>Average, from WBT</v>
      </c>
      <c r="N71" s="136">
        <f>'Stove Characteristics'!N217</f>
        <v>209</v>
      </c>
      <c r="O71" s="136">
        <f>'Stove Characteristics'!O217</f>
        <v>209</v>
      </c>
      <c r="P71" s="136" t="str">
        <f>'Stove Characteristics'!P217</f>
        <v>Bhattacharya et al. 2002a</v>
      </c>
    </row>
    <row r="72" spans="2:16" ht="15" customHeight="1" x14ac:dyDescent="0.25">
      <c r="B72" s="136" t="s">
        <v>2</v>
      </c>
      <c r="C72" s="136" t="str">
        <f>'Stove Characteristics'!C218</f>
        <v>Indian Harsha Stove</v>
      </c>
      <c r="D72" s="136" t="str">
        <f>INDEX('Stove Emissions'!$G$5:$G$322, MATCH(Wood_Eff!O72, 'Stove Emissions'!$B$5:$B$322,0))</f>
        <v>Improved</v>
      </c>
      <c r="E72" s="120" t="str">
        <f>'Stove Characteristics'!D218</f>
        <v>metallic single-pot stove</v>
      </c>
      <c r="F72" s="136" t="s">
        <v>1871</v>
      </c>
      <c r="G72" s="136" t="str">
        <f>'Stove Characteristics'!F218</f>
        <v>wood</v>
      </c>
      <c r="H72" s="136" t="str">
        <f>'Stove Characteristics'!G218</f>
        <v>wood with a moisture content of 12.1 %</v>
      </c>
      <c r="I72" s="235">
        <f>'Stove Characteristics'!I218</f>
        <v>0.252</v>
      </c>
      <c r="J72" s="238" t="str">
        <f>'Stove Characteristics'!J218</f>
        <v>-</v>
      </c>
      <c r="K72" s="136" t="str">
        <f>'Stove Characteristics'!K218</f>
        <v>standard water boil test</v>
      </c>
      <c r="L72" s="136" t="str">
        <f>'Stove Characteristics'!L218</f>
        <v>Laboratory</v>
      </c>
      <c r="M72" s="136" t="str">
        <f>'Stove Characteristics'!M218</f>
        <v>Average, from WBT</v>
      </c>
      <c r="N72" s="136">
        <f>'Stove Characteristics'!N218</f>
        <v>210</v>
      </c>
      <c r="O72" s="136">
        <f>'Stove Characteristics'!O218</f>
        <v>210</v>
      </c>
      <c r="P72" s="136" t="str">
        <f>'Stove Characteristics'!P218</f>
        <v>Bhattacharya et al. 2002a</v>
      </c>
    </row>
    <row r="73" spans="2:16" ht="15" customHeight="1" x14ac:dyDescent="0.25">
      <c r="B73" s="136" t="s">
        <v>2</v>
      </c>
      <c r="C73" s="136" t="str">
        <f>'Stove Characteristics'!C219</f>
        <v>Indian Harsha Stove</v>
      </c>
      <c r="D73" s="136" t="str">
        <f>INDEX('Stove Emissions'!$G$5:$G$322, MATCH(Wood_Eff!O73, 'Stove Emissions'!$B$5:$B$322,0))</f>
        <v>Improved</v>
      </c>
      <c r="E73" s="120" t="str">
        <f>'Stove Characteristics'!D219</f>
        <v>metallic single-pot stove</v>
      </c>
      <c r="F73" s="136" t="s">
        <v>1871</v>
      </c>
      <c r="G73" s="136" t="str">
        <f>'Stove Characteristics'!F219</f>
        <v>wood</v>
      </c>
      <c r="H73" s="136" t="str">
        <f>'Stove Characteristics'!G219</f>
        <v>wood with a moisture content of 14.9 %</v>
      </c>
      <c r="I73" s="235">
        <f>'Stove Characteristics'!I219</f>
        <v>0.253</v>
      </c>
      <c r="J73" s="238" t="str">
        <f>'Stove Characteristics'!J219</f>
        <v>-</v>
      </c>
      <c r="K73" s="136" t="str">
        <f>'Stove Characteristics'!K219</f>
        <v>standard water boil test</v>
      </c>
      <c r="L73" s="136" t="str">
        <f>'Stove Characteristics'!L219</f>
        <v>Laboratory</v>
      </c>
      <c r="M73" s="136" t="str">
        <f>'Stove Characteristics'!M219</f>
        <v>Average, from WBT</v>
      </c>
      <c r="N73" s="136">
        <f>'Stove Characteristics'!N219</f>
        <v>211</v>
      </c>
      <c r="O73" s="136">
        <f>'Stove Characteristics'!O219</f>
        <v>211</v>
      </c>
      <c r="P73" s="136" t="str">
        <f>'Stove Characteristics'!P219</f>
        <v>Bhattacharya et al. 2002a</v>
      </c>
    </row>
    <row r="74" spans="2:16" ht="15" customHeight="1" x14ac:dyDescent="0.25">
      <c r="B74" s="136" t="s">
        <v>2</v>
      </c>
      <c r="C74" s="136" t="str">
        <f>'Stove Characteristics'!C220</f>
        <v>Indian Harsha Stove</v>
      </c>
      <c r="D74" s="136" t="str">
        <f>INDEX('Stove Emissions'!$G$5:$G$322, MATCH(Wood_Eff!O74, 'Stove Emissions'!$B$5:$B$322,0))</f>
        <v>Improved</v>
      </c>
      <c r="E74" s="120" t="str">
        <f>'Stove Characteristics'!D220</f>
        <v>metallic single-pot stove</v>
      </c>
      <c r="F74" s="136" t="s">
        <v>1871</v>
      </c>
      <c r="G74" s="136" t="str">
        <f>'Stove Characteristics'!F220</f>
        <v>wood</v>
      </c>
      <c r="H74" s="136" t="str">
        <f>'Stove Characteristics'!G220</f>
        <v>wood with a moisture content of 21.3 %</v>
      </c>
      <c r="I74" s="235">
        <f>'Stove Characteristics'!I220</f>
        <v>0.20100000000000001</v>
      </c>
      <c r="J74" s="238" t="str">
        <f>'Stove Characteristics'!J220</f>
        <v>-</v>
      </c>
      <c r="K74" s="136" t="str">
        <f>'Stove Characteristics'!K220</f>
        <v>standard water boil test</v>
      </c>
      <c r="L74" s="136" t="str">
        <f>'Stove Characteristics'!L220</f>
        <v>Laboratory</v>
      </c>
      <c r="M74" s="136" t="str">
        <f>'Stove Characteristics'!M220</f>
        <v>Average, from WBT</v>
      </c>
      <c r="N74" s="136">
        <f>'Stove Characteristics'!N220</f>
        <v>212</v>
      </c>
      <c r="O74" s="136">
        <f>'Stove Characteristics'!O220</f>
        <v>212</v>
      </c>
      <c r="P74" s="136" t="str">
        <f>'Stove Characteristics'!P220</f>
        <v>Bhattacharya et al. 2002a</v>
      </c>
    </row>
    <row r="75" spans="2:16" ht="15" customHeight="1" x14ac:dyDescent="0.25">
      <c r="B75" s="136" t="s">
        <v>2</v>
      </c>
      <c r="C75" s="136" t="str">
        <f>'Stove Characteristics'!C221</f>
        <v>Indian Harsha Stove</v>
      </c>
      <c r="D75" s="136" t="str">
        <f>INDEX('Stove Emissions'!$G$5:$G$322, MATCH(Wood_Eff!O75, 'Stove Emissions'!$B$5:$B$322,0))</f>
        <v>Improved</v>
      </c>
      <c r="E75" s="120" t="str">
        <f>'Stove Characteristics'!D221</f>
        <v>metallic single-pot stove</v>
      </c>
      <c r="F75" s="136" t="s">
        <v>1871</v>
      </c>
      <c r="G75" s="136" t="str">
        <f>'Stove Characteristics'!F221</f>
        <v>wood</v>
      </c>
      <c r="H75" s="136" t="str">
        <f>'Stove Characteristics'!G221</f>
        <v>wood with a moisture content of 24.5%</v>
      </c>
      <c r="I75" s="235">
        <f>'Stove Characteristics'!I221</f>
        <v>0.19699999999999998</v>
      </c>
      <c r="J75" s="238" t="str">
        <f>'Stove Characteristics'!J221</f>
        <v>-</v>
      </c>
      <c r="K75" s="136" t="str">
        <f>'Stove Characteristics'!K221</f>
        <v>standard water boil test</v>
      </c>
      <c r="L75" s="136" t="str">
        <f>'Stove Characteristics'!L221</f>
        <v>Laboratory</v>
      </c>
      <c r="M75" s="136" t="str">
        <f>'Stove Characteristics'!M221</f>
        <v>Average, from WBT</v>
      </c>
      <c r="N75" s="136">
        <f>'Stove Characteristics'!N221</f>
        <v>213</v>
      </c>
      <c r="O75" s="136">
        <f>'Stove Characteristics'!O221</f>
        <v>213</v>
      </c>
      <c r="P75" s="136" t="str">
        <f>'Stove Characteristics'!P221</f>
        <v>Bhattacharya et al. 2002a</v>
      </c>
    </row>
    <row r="76" spans="2:16" ht="15" customHeight="1" x14ac:dyDescent="0.25">
      <c r="B76" s="136" t="str">
        <f>'Stove Characteristics'!B222</f>
        <v>Global</v>
      </c>
      <c r="C76" s="136" t="str">
        <f>'Stove Characteristics'!C222</f>
        <v>Vietnamese Traditional</v>
      </c>
      <c r="D76" s="136" t="str">
        <f>INDEX('Stove Emissions'!$G$5:$G$322, MATCH(Wood_Eff!O76, 'Stove Emissions'!$B$5:$B$322,0))</f>
        <v>Traditional</v>
      </c>
      <c r="E76" s="120" t="str">
        <f>'Stove Characteristics'!D222</f>
        <v>cylindrical metal single-pot stove</v>
      </c>
      <c r="F76" s="136" t="s">
        <v>1896</v>
      </c>
      <c r="G76" s="136" t="str">
        <f>'Stove Characteristics'!F222</f>
        <v>wood</v>
      </c>
      <c r="H76" s="136" t="str">
        <f>'Stove Characteristics'!G222</f>
        <v>wood with a moisture content of 9.5 %</v>
      </c>
      <c r="I76" s="235">
        <f>'Stove Characteristics'!I222</f>
        <v>0.17499999999999999</v>
      </c>
      <c r="J76" s="238" t="str">
        <f>'Stove Characteristics'!J222</f>
        <v>-</v>
      </c>
      <c r="K76" s="136" t="str">
        <f>'Stove Characteristics'!K222</f>
        <v>standard water boil test</v>
      </c>
      <c r="L76" s="136" t="str">
        <f>'Stove Characteristics'!L222</f>
        <v>Laboratory</v>
      </c>
      <c r="M76" s="136" t="str">
        <f>'Stove Characteristics'!M222</f>
        <v>Average, from WBT</v>
      </c>
      <c r="N76" s="136">
        <f>'Stove Characteristics'!N222</f>
        <v>214</v>
      </c>
      <c r="O76" s="136">
        <f>'Stove Characteristics'!O222</f>
        <v>214</v>
      </c>
      <c r="P76" s="136" t="str">
        <f>'Stove Characteristics'!P222</f>
        <v>Bhattacharya et al. 2002a</v>
      </c>
    </row>
    <row r="77" spans="2:16" ht="15" customHeight="1" x14ac:dyDescent="0.25">
      <c r="B77" s="136" t="str">
        <f>'Stove Characteristics'!B223</f>
        <v>Global</v>
      </c>
      <c r="C77" s="136" t="str">
        <f>'Stove Characteristics'!C223</f>
        <v>Vietnamese Traditional</v>
      </c>
      <c r="D77" s="136" t="str">
        <f>INDEX('Stove Emissions'!$G$5:$G$322, MATCH(Wood_Eff!O77, 'Stove Emissions'!$B$5:$B$322,0))</f>
        <v>Traditional</v>
      </c>
      <c r="E77" s="120" t="str">
        <f>'Stove Characteristics'!D223</f>
        <v>cylindrical metal single-pot stove</v>
      </c>
      <c r="F77" s="136" t="s">
        <v>1896</v>
      </c>
      <c r="G77" s="136" t="str">
        <f>'Stove Characteristics'!F223</f>
        <v>wood</v>
      </c>
      <c r="H77" s="136" t="str">
        <f>'Stove Characteristics'!G223</f>
        <v>wood with a moisture content of 11.7 %</v>
      </c>
      <c r="I77" s="235">
        <f>'Stove Characteristics'!I223</f>
        <v>0.17600000000000002</v>
      </c>
      <c r="J77" s="238" t="str">
        <f>'Stove Characteristics'!J223</f>
        <v>-</v>
      </c>
      <c r="K77" s="136" t="str">
        <f>'Stove Characteristics'!K223</f>
        <v>standard water boil test</v>
      </c>
      <c r="L77" s="136" t="str">
        <f>'Stove Characteristics'!L223</f>
        <v>Laboratory</v>
      </c>
      <c r="M77" s="136" t="str">
        <f>'Stove Characteristics'!M223</f>
        <v>Average, from WBT</v>
      </c>
      <c r="N77" s="136">
        <f>'Stove Characteristics'!N223</f>
        <v>215</v>
      </c>
      <c r="O77" s="136">
        <f>'Stove Characteristics'!O223</f>
        <v>215</v>
      </c>
      <c r="P77" s="136" t="str">
        <f>'Stove Characteristics'!P223</f>
        <v>Bhattacharya et al. 2002a</v>
      </c>
    </row>
    <row r="78" spans="2:16" ht="15" customHeight="1" x14ac:dyDescent="0.25">
      <c r="B78" s="136" t="str">
        <f>'Stove Characteristics'!B224</f>
        <v>Global</v>
      </c>
      <c r="C78" s="136" t="str">
        <f>'Stove Characteristics'!C224</f>
        <v>Vietnamese Traditional</v>
      </c>
      <c r="D78" s="136" t="str">
        <f>INDEX('Stove Emissions'!$G$5:$G$322, MATCH(Wood_Eff!O78, 'Stove Emissions'!$B$5:$B$322,0))</f>
        <v>Traditional</v>
      </c>
      <c r="E78" s="120" t="str">
        <f>'Stove Characteristics'!D224</f>
        <v>cylindrical metal single-pot stove</v>
      </c>
      <c r="F78" s="136" t="s">
        <v>1896</v>
      </c>
      <c r="G78" s="136" t="str">
        <f>'Stove Characteristics'!F224</f>
        <v>wood</v>
      </c>
      <c r="H78" s="136" t="str">
        <f>'Stove Characteristics'!G224</f>
        <v>wood with a moisture content of 14.5 %</v>
      </c>
      <c r="I78" s="235">
        <f>'Stove Characteristics'!I224</f>
        <v>0.17199999999999999</v>
      </c>
      <c r="J78" s="238" t="str">
        <f>'Stove Characteristics'!J224</f>
        <v>-</v>
      </c>
      <c r="K78" s="136" t="str">
        <f>'Stove Characteristics'!K224</f>
        <v>standard water boil test</v>
      </c>
      <c r="L78" s="136" t="str">
        <f>'Stove Characteristics'!L224</f>
        <v>Laboratory</v>
      </c>
      <c r="M78" s="136" t="str">
        <f>'Stove Characteristics'!M224</f>
        <v>Average, from WBT</v>
      </c>
      <c r="N78" s="136">
        <f>'Stove Characteristics'!N224</f>
        <v>216</v>
      </c>
      <c r="O78" s="136">
        <f>'Stove Characteristics'!O224</f>
        <v>216</v>
      </c>
      <c r="P78" s="136" t="str">
        <f>'Stove Characteristics'!P224</f>
        <v>Bhattacharya et al. 2002a</v>
      </c>
    </row>
    <row r="79" spans="2:16" ht="15" customHeight="1" x14ac:dyDescent="0.25">
      <c r="B79" s="136" t="str">
        <f>'Stove Characteristics'!B225</f>
        <v>Global</v>
      </c>
      <c r="C79" s="136" t="str">
        <f>'Stove Characteristics'!C225</f>
        <v>Vietnamese Traditional</v>
      </c>
      <c r="D79" s="136" t="str">
        <f>INDEX('Stove Emissions'!$G$5:$G$322, MATCH(Wood_Eff!O79, 'Stove Emissions'!$B$5:$B$322,0))</f>
        <v>Traditional</v>
      </c>
      <c r="E79" s="120" t="str">
        <f>'Stove Characteristics'!D225</f>
        <v>cylindrical metal single-pot stove</v>
      </c>
      <c r="F79" s="136" t="s">
        <v>1896</v>
      </c>
      <c r="G79" s="136" t="str">
        <f>'Stove Characteristics'!F225</f>
        <v>wood</v>
      </c>
      <c r="H79" s="136" t="str">
        <f>'Stove Characteristics'!G225</f>
        <v>wood with a moisture content of 21 %</v>
      </c>
      <c r="I79" s="235">
        <f>'Stove Characteristics'!I225</f>
        <v>0.14300000000000002</v>
      </c>
      <c r="J79" s="238" t="str">
        <f>'Stove Characteristics'!J225</f>
        <v>-</v>
      </c>
      <c r="K79" s="136" t="str">
        <f>'Stove Characteristics'!K225</f>
        <v>standard water boil test</v>
      </c>
      <c r="L79" s="136" t="str">
        <f>'Stove Characteristics'!L225</f>
        <v>Laboratory</v>
      </c>
      <c r="M79" s="136" t="str">
        <f>'Stove Characteristics'!M225</f>
        <v>Average, from WBT</v>
      </c>
      <c r="N79" s="136">
        <f>'Stove Characteristics'!N225</f>
        <v>217</v>
      </c>
      <c r="O79" s="136">
        <f>'Stove Characteristics'!O225</f>
        <v>217</v>
      </c>
      <c r="P79" s="136" t="str">
        <f>'Stove Characteristics'!P225</f>
        <v>Bhattacharya et al. 2002a</v>
      </c>
    </row>
    <row r="80" spans="2:16" ht="15" customHeight="1" x14ac:dyDescent="0.25">
      <c r="B80" s="136" t="str">
        <f>'Stove Characteristics'!B226</f>
        <v>Global</v>
      </c>
      <c r="C80" s="136" t="str">
        <f>'Stove Characteristics'!C226</f>
        <v>Vietnamese Traditional</v>
      </c>
      <c r="D80" s="136" t="str">
        <f>INDEX('Stove Emissions'!$G$5:$G$322, MATCH(Wood_Eff!O80, 'Stove Emissions'!$B$5:$B$322,0))</f>
        <v>Traditional</v>
      </c>
      <c r="E80" s="120" t="str">
        <f>'Stove Characteristics'!D226</f>
        <v>cylindrical metal single-pot stove</v>
      </c>
      <c r="F80" s="136" t="s">
        <v>1896</v>
      </c>
      <c r="G80" s="136" t="str">
        <f>'Stove Characteristics'!F226</f>
        <v>wood</v>
      </c>
      <c r="H80" s="136" t="str">
        <f>'Stove Characteristics'!G226</f>
        <v>wood with a moisture content of 24.5 %</v>
      </c>
      <c r="I80" s="235">
        <f>'Stove Characteristics'!I226</f>
        <v>0.14000000000000001</v>
      </c>
      <c r="J80" s="238" t="str">
        <f>'Stove Characteristics'!J226</f>
        <v>-</v>
      </c>
      <c r="K80" s="136" t="str">
        <f>'Stove Characteristics'!K226</f>
        <v>standard water boil test</v>
      </c>
      <c r="L80" s="136" t="str">
        <f>'Stove Characteristics'!L226</f>
        <v>Laboratory</v>
      </c>
      <c r="M80" s="136" t="str">
        <f>'Stove Characteristics'!M226</f>
        <v>Average, from WBT</v>
      </c>
      <c r="N80" s="136">
        <f>'Stove Characteristics'!N226</f>
        <v>218</v>
      </c>
      <c r="O80" s="136">
        <f>'Stove Characteristics'!O226</f>
        <v>218</v>
      </c>
      <c r="P80" s="136" t="str">
        <f>'Stove Characteristics'!P226</f>
        <v>Bhattacharya et al. 2002a</v>
      </c>
    </row>
    <row r="81" spans="2:16" ht="15" customHeight="1" x14ac:dyDescent="0.25">
      <c r="B81" s="136" t="str">
        <f>'Stove Characteristics'!B424</f>
        <v>Ghana</v>
      </c>
      <c r="C81" s="136" t="str">
        <f>'Stove Characteristics'!C424</f>
        <v>-</v>
      </c>
      <c r="D81" s="136" t="str">
        <f>INDEX('Stove Characteristics'!$E:$E, MATCH(Wood_Eff!O81, 'Stove Characteristics'!$O:$O,0))</f>
        <v>Traditional</v>
      </c>
      <c r="E81" s="120" t="str">
        <f>'Stove Characteristics'!D424</f>
        <v>-</v>
      </c>
      <c r="F81" s="136" t="s">
        <v>1896</v>
      </c>
      <c r="G81" s="136" t="str">
        <f>'Stove Characteristics'!F424</f>
        <v>Firewood</v>
      </c>
      <c r="H81" s="136" t="str">
        <f>'Stove Characteristics'!G424</f>
        <v>-</v>
      </c>
      <c r="I81" s="235">
        <f>'Stove Characteristics'!I424</f>
        <v>0.14000000000000001</v>
      </c>
      <c r="J81" s="238" t="str">
        <f>'Stove Characteristics'!J424</f>
        <v>-</v>
      </c>
      <c r="K81" s="136" t="str">
        <f>'Stove Characteristics'!K424</f>
        <v>-</v>
      </c>
      <c r="L81" s="136" t="str">
        <f>'Stove Characteristics'!L424</f>
        <v>-</v>
      </c>
      <c r="M81" s="136" t="str">
        <f>'Stove Characteristics'!M424</f>
        <v>-</v>
      </c>
      <c r="N81" s="136" t="str">
        <f>'Stove Characteristics'!N424</f>
        <v>&lt;n.a.&gt;</v>
      </c>
      <c r="O81" s="136">
        <f>'Stove Characteristics'!O424</f>
        <v>416</v>
      </c>
      <c r="P81" s="136" t="str">
        <f>'Stove Characteristics'!P424</f>
        <v>Afrane &amp; Ntiamoah 2011</v>
      </c>
    </row>
    <row r="82" spans="2:16" ht="15" customHeight="1" x14ac:dyDescent="0.25">
      <c r="B82" s="136" t="str">
        <f>'Stove Characteristics'!B436</f>
        <v>BOL</v>
      </c>
      <c r="C82" s="136" t="str">
        <f>'Stove Characteristics'!C436</f>
        <v>-</v>
      </c>
      <c r="D82" s="136" t="str">
        <f>INDEX('Stove Characteristics'!$E:$E, MATCH(Wood_Eff!O82, 'Stove Characteristics'!$O:$O,0))</f>
        <v>Improved</v>
      </c>
      <c r="E82" s="120" t="str">
        <f>'Stove Characteristics'!D436</f>
        <v>Portable metal cooker with two burners. The chimney is 2 m tall and 10 cm in diameter</v>
      </c>
      <c r="F82" s="136" t="s">
        <v>1870</v>
      </c>
      <c r="G82" s="136" t="str">
        <f>'Stove Characteristics'!F436</f>
        <v>Eucalyptus</v>
      </c>
      <c r="H82" s="136" t="str">
        <f>'Stove Characteristics'!G436</f>
        <v>Eucalyptus cut to size (3x4x30cm)</v>
      </c>
      <c r="I82" s="235">
        <f>'Stove Characteristics'!I436</f>
        <v>0.35</v>
      </c>
      <c r="J82" s="238" t="str">
        <f>'Stove Characteristics'!J436</f>
        <v>-</v>
      </c>
      <c r="K82" s="136" t="str">
        <f>'Stove Characteristics'!K436</f>
        <v>test_details</v>
      </c>
      <c r="L82" s="136" t="str">
        <f>'Stove Characteristics'!L436</f>
        <v>Lab</v>
      </c>
      <c r="M82" s="136" t="str">
        <f>'Stove Characteristics'!M436</f>
        <v>-</v>
      </c>
      <c r="N82" s="136" t="str">
        <f>'Stove Characteristics'!N436</f>
        <v>&lt;n.a.&gt;</v>
      </c>
      <c r="O82" s="136">
        <f>'Stove Characteristics'!O436</f>
        <v>428</v>
      </c>
      <c r="P82" s="136" t="str">
        <f>'Stove Characteristics'!P436</f>
        <v>GACC 2016</v>
      </c>
    </row>
    <row r="83" spans="2:16" ht="15" customHeight="1" x14ac:dyDescent="0.25">
      <c r="B83" s="136" t="str">
        <f>'Stove Characteristics'!B437</f>
        <v>BOL</v>
      </c>
      <c r="C83" s="136" t="str">
        <f>'Stove Characteristics'!C437</f>
        <v>GAMA1411</v>
      </c>
      <c r="D83" s="136" t="str">
        <f>INDEX('Stove Characteristics'!$E:$E, MATCH(Wood_Eff!O83, 'Stove Characteristics'!$O:$O,0))</f>
        <v>Improved</v>
      </c>
      <c r="E83" s="120" t="str">
        <f>'Stove Characteristics'!D437</f>
        <v>-</v>
      </c>
      <c r="F83" s="136" t="s">
        <v>1870</v>
      </c>
      <c r="G83" s="136" t="str">
        <f>'Stove Characteristics'!F437</f>
        <v>wood</v>
      </c>
      <c r="H83" s="136" t="str">
        <f>'Stove Characteristics'!G437</f>
        <v>Eucalyptus</v>
      </c>
      <c r="I83" s="235">
        <f>'Stove Characteristics'!I437</f>
        <v>0.25</v>
      </c>
      <c r="J83" s="238" t="str">
        <f>'Stove Characteristics'!J437</f>
        <v>-</v>
      </c>
      <c r="K83" s="136" t="str">
        <f>'Stove Characteristics'!K437</f>
        <v>-</v>
      </c>
      <c r="L83" s="136" t="str">
        <f>'Stove Characteristics'!L437</f>
        <v>Lab</v>
      </c>
      <c r="M83" s="136" t="str">
        <f>'Stove Characteristics'!M437</f>
        <v>-</v>
      </c>
      <c r="N83" s="136" t="str">
        <f>'Stove Characteristics'!N437</f>
        <v>&lt;n.a.&gt;</v>
      </c>
      <c r="O83" s="136">
        <f>'Stove Characteristics'!O437</f>
        <v>429</v>
      </c>
      <c r="P83" s="136" t="str">
        <f>'Stove Characteristics'!P437</f>
        <v>GACC 2016</v>
      </c>
    </row>
    <row r="84" spans="2:16" ht="15" customHeight="1" x14ac:dyDescent="0.25">
      <c r="B84" s="136" t="str">
        <f>'Stove Characteristics'!B438</f>
        <v>USA</v>
      </c>
      <c r="C84" s="136" t="str">
        <f>'Stove Characteristics'!C438</f>
        <v>Malena</v>
      </c>
      <c r="D84" s="136" t="str">
        <f>INDEX('Stove Characteristics'!$E:$E, MATCH(Wood_Eff!O84, 'Stove Characteristics'!$O:$O,0))</f>
        <v>Improved</v>
      </c>
      <c r="E84" s="120" t="str">
        <f>'Stove Characteristics'!D438</f>
        <v>-</v>
      </c>
      <c r="F84" s="136" t="s">
        <v>1870</v>
      </c>
      <c r="G84" s="136" t="str">
        <f>'Stove Characteristics'!F438</f>
        <v>wood</v>
      </c>
      <c r="H84" s="136" t="str">
        <f>'Stove Characteristics'!G438</f>
        <v>2x1x40 cm Douglas Fir Sticks</v>
      </c>
      <c r="I84" s="235">
        <f>'Stove Characteristics'!I438</f>
        <v>0.497</v>
      </c>
      <c r="J84" s="238" t="str">
        <f>'Stove Characteristics'!J438</f>
        <v>-</v>
      </c>
      <c r="K84" s="136" t="str">
        <f>'Stove Characteristics'!K438</f>
        <v>-</v>
      </c>
      <c r="L84" s="136" t="str">
        <f>'Stove Characteristics'!L438</f>
        <v>Lab</v>
      </c>
      <c r="M84" s="136" t="str">
        <f>'Stove Characteristics'!M438</f>
        <v>-</v>
      </c>
      <c r="N84" s="136" t="str">
        <f>'Stove Characteristics'!N438</f>
        <v>&lt;n.a.&gt;</v>
      </c>
      <c r="O84" s="136">
        <f>'Stove Characteristics'!O438</f>
        <v>430</v>
      </c>
      <c r="P84" s="136" t="str">
        <f>'Stove Characteristics'!P438</f>
        <v>GACC 2016</v>
      </c>
    </row>
    <row r="85" spans="2:16" ht="15" customHeight="1" x14ac:dyDescent="0.25">
      <c r="B85" s="136" t="str">
        <f>'Stove Characteristics'!B439</f>
        <v>USA</v>
      </c>
      <c r="C85" s="136" t="str">
        <f>'Stove Characteristics'!C439</f>
        <v>Small Natural Draft Sunken Pot Rocket Stove</v>
      </c>
      <c r="D85" s="136" t="str">
        <f>INDEX('Stove Characteristics'!$E:$E, MATCH(Wood_Eff!O85, 'Stove Characteristics'!$O:$O,0))</f>
        <v>Improved</v>
      </c>
      <c r="E85" s="120" t="str">
        <f>'Stove Characteristics'!D439</f>
        <v>-</v>
      </c>
      <c r="F85" s="136" t="s">
        <v>1870</v>
      </c>
      <c r="G85" s="136" t="str">
        <f>'Stove Characteristics'!F439</f>
        <v>wood</v>
      </c>
      <c r="H85" s="136" t="str">
        <f>'Stove Characteristics'!G439</f>
        <v>-</v>
      </c>
      <c r="I85" s="235">
        <f>'Stove Characteristics'!I439</f>
        <v>0.30199999999999999</v>
      </c>
      <c r="J85" s="238" t="str">
        <f>'Stove Characteristics'!J439</f>
        <v>-</v>
      </c>
      <c r="K85" s="136" t="str">
        <f>'Stove Characteristics'!K439</f>
        <v>WBT 4.2.3</v>
      </c>
      <c r="L85" s="136" t="str">
        <f>'Stove Characteristics'!L439</f>
        <v>Lab</v>
      </c>
      <c r="M85" s="136" t="str">
        <f>'Stove Characteristics'!M439</f>
        <v>-</v>
      </c>
      <c r="N85" s="136" t="str">
        <f>'Stove Characteristics'!N439</f>
        <v>&lt;n.a.&gt;</v>
      </c>
      <c r="O85" s="136">
        <f>'Stove Characteristics'!O439</f>
        <v>431</v>
      </c>
      <c r="P85" s="136" t="str">
        <f>'Stove Characteristics'!P439</f>
        <v>GACC 2016</v>
      </c>
    </row>
    <row r="86" spans="2:16" ht="15" customHeight="1" x14ac:dyDescent="0.25">
      <c r="B86" s="136" t="str">
        <f>'Stove Characteristics'!B440</f>
        <v>USA</v>
      </c>
      <c r="C86" s="136" t="str">
        <f>'Stove Characteristics'!C440</f>
        <v>Envirofit Econofire</v>
      </c>
      <c r="D86" s="136" t="str">
        <f>INDEX('Stove Characteristics'!$E:$E, MATCH(Wood_Eff!O86, 'Stove Characteristics'!$O:$O,0))</f>
        <v>Improved</v>
      </c>
      <c r="E86" s="120" t="str">
        <f>'Stove Characteristics'!D440</f>
        <v>-</v>
      </c>
      <c r="F86" s="136" t="s">
        <v>1870</v>
      </c>
      <c r="G86" s="136" t="str">
        <f>'Stove Characteristics'!F440</f>
        <v>wood</v>
      </c>
      <c r="H86" s="136" t="str">
        <f>'Stove Characteristics'!G440</f>
        <v>-</v>
      </c>
      <c r="I86" s="235">
        <f>'Stove Characteristics'!I440</f>
        <v>0.45700000000000002</v>
      </c>
      <c r="J86" s="238" t="str">
        <f>'Stove Characteristics'!J440</f>
        <v>-</v>
      </c>
      <c r="K86" s="136" t="str">
        <f>'Stove Characteristics'!K440</f>
        <v>-</v>
      </c>
      <c r="L86" s="136" t="str">
        <f>'Stove Characteristics'!L440</f>
        <v>Lab</v>
      </c>
      <c r="M86" s="136" t="str">
        <f>'Stove Characteristics'!M440</f>
        <v>-</v>
      </c>
      <c r="N86" s="136" t="str">
        <f>'Stove Characteristics'!N440</f>
        <v>&lt;n.a.&gt;</v>
      </c>
      <c r="O86" s="136">
        <f>'Stove Characteristics'!O440</f>
        <v>432</v>
      </c>
      <c r="P86" s="136" t="str">
        <f>'Stove Characteristics'!P440</f>
        <v>GACC 2016</v>
      </c>
    </row>
    <row r="87" spans="2:16" ht="15" customHeight="1" x14ac:dyDescent="0.25">
      <c r="B87" s="136" t="str">
        <f>'Stove Characteristics'!B441</f>
        <v>KEN</v>
      </c>
      <c r="C87" s="136" t="str">
        <f>'Stove Characteristics'!C441</f>
        <v>Envirofit EFI-100L</v>
      </c>
      <c r="D87" s="136" t="str">
        <f>INDEX('Stove Characteristics'!$E:$E, MATCH(Wood_Eff!O87, 'Stove Characteristics'!$O:$O,0))</f>
        <v>Improved</v>
      </c>
      <c r="E87" s="120" t="str">
        <f>'Stove Characteristics'!D441</f>
        <v>-</v>
      </c>
      <c r="F87" s="136" t="s">
        <v>1870</v>
      </c>
      <c r="G87" s="136" t="str">
        <f>'Stove Characteristics'!F441</f>
        <v>wood</v>
      </c>
      <c r="H87" s="136" t="str">
        <f>'Stove Characteristics'!G441</f>
        <v>Average hardwood</v>
      </c>
      <c r="I87" s="235">
        <f>'Stove Characteristics'!I441</f>
        <v>0.30365999999999999</v>
      </c>
      <c r="J87" s="238" t="str">
        <f>'Stove Characteristics'!J441</f>
        <v>-</v>
      </c>
      <c r="K87" s="136" t="str">
        <f>'Stove Characteristics'!K441</f>
        <v>-</v>
      </c>
      <c r="L87" s="136" t="str">
        <f>'Stove Characteristics'!L441</f>
        <v>Lab</v>
      </c>
      <c r="M87" s="136" t="str">
        <f>'Stove Characteristics'!M441</f>
        <v>-</v>
      </c>
      <c r="N87" s="136" t="str">
        <f>'Stove Characteristics'!N441</f>
        <v>&lt;n.a.&gt;</v>
      </c>
      <c r="O87" s="136">
        <f>'Stove Characteristics'!O441</f>
        <v>433</v>
      </c>
      <c r="P87" s="136" t="str">
        <f>'Stove Characteristics'!P441</f>
        <v>GACC 2016</v>
      </c>
    </row>
    <row r="88" spans="2:16" ht="15" customHeight="1" x14ac:dyDescent="0.25">
      <c r="B88" s="136" t="str">
        <f>'Stove Characteristics'!B442</f>
        <v>USA</v>
      </c>
      <c r="C88" s="136" t="str">
        <f>'Stove Characteristics'!C442</f>
        <v>SCODE SP-FL micro gasifier portable</v>
      </c>
      <c r="D88" s="136" t="str">
        <f>INDEX('Stove Characteristics'!$E:$E, MATCH(Wood_Eff!O88, 'Stove Characteristics'!$O:$O,0))</f>
        <v>Improved</v>
      </c>
      <c r="E88" s="120" t="str">
        <f>'Stove Characteristics'!D442</f>
        <v>-</v>
      </c>
      <c r="F88" s="136" t="s">
        <v>1870</v>
      </c>
      <c r="G88" s="136" t="str">
        <f>'Stove Characteristics'!F442</f>
        <v>wood</v>
      </c>
      <c r="H88" s="136" t="str">
        <f>'Stove Characteristics'!G442</f>
        <v>Douglas Fir Pellets</v>
      </c>
      <c r="I88" s="235">
        <f>'Stove Characteristics'!I442</f>
        <v>0.45600000000000002</v>
      </c>
      <c r="J88" s="238" t="str">
        <f>'Stove Characteristics'!J442</f>
        <v>-</v>
      </c>
      <c r="K88" s="136" t="str">
        <f>'Stove Characteristics'!K442</f>
        <v>WBT 4.2.3.</v>
      </c>
      <c r="L88" s="136" t="str">
        <f>'Stove Characteristics'!L442</f>
        <v>Lab</v>
      </c>
      <c r="M88" s="136" t="str">
        <f>'Stove Characteristics'!M442</f>
        <v>-</v>
      </c>
      <c r="N88" s="136" t="str">
        <f>'Stove Characteristics'!N442</f>
        <v>&lt;n.a.&gt;</v>
      </c>
      <c r="O88" s="136">
        <f>'Stove Characteristics'!O442</f>
        <v>434</v>
      </c>
      <c r="P88" s="136" t="str">
        <f>'Stove Characteristics'!P442</f>
        <v>GACC 2016</v>
      </c>
    </row>
    <row r="89" spans="2:16" ht="15" customHeight="1" x14ac:dyDescent="0.25">
      <c r="B89" s="136" t="str">
        <f>'Stove Characteristics'!B443</f>
        <v>USA</v>
      </c>
      <c r="C89" s="136" t="str">
        <f>'Stove Characteristics'!C443</f>
        <v>Natural Draft Top Lit Up Draft Stove (TLUD)</v>
      </c>
      <c r="D89" s="136" t="str">
        <f>INDEX('Stove Characteristics'!$E:$E, MATCH(Wood_Eff!O89, 'Stove Characteristics'!$O:$O,0))</f>
        <v>Improved</v>
      </c>
      <c r="E89" s="120" t="str">
        <f>'Stove Characteristics'!D443</f>
        <v>-</v>
      </c>
      <c r="F89" s="136" t="s">
        <v>1870</v>
      </c>
      <c r="G89" s="136" t="str">
        <f>'Stove Characteristics'!F443</f>
        <v>wood</v>
      </c>
      <c r="H89" s="136" t="str">
        <f>'Stove Characteristics'!G443</f>
        <v>2x1x40 cm Douglas Fir sticks</v>
      </c>
      <c r="I89" s="235">
        <f>'Stove Characteristics'!I443</f>
        <v>0.47110000000000002</v>
      </c>
      <c r="J89" s="238" t="str">
        <f>'Stove Characteristics'!J443</f>
        <v>-</v>
      </c>
      <c r="K89" s="136" t="str">
        <f>'Stove Characteristics'!K443</f>
        <v>WBT 4.3.2</v>
      </c>
      <c r="L89" s="136" t="str">
        <f>'Stove Characteristics'!L443</f>
        <v>Lab</v>
      </c>
      <c r="M89" s="136" t="str">
        <f>'Stove Characteristics'!M443</f>
        <v>-</v>
      </c>
      <c r="N89" s="136" t="str">
        <f>'Stove Characteristics'!N443</f>
        <v>&lt;n.a.&gt;</v>
      </c>
      <c r="O89" s="136">
        <f>'Stove Characteristics'!O443</f>
        <v>435</v>
      </c>
      <c r="P89" s="136" t="str">
        <f>'Stove Characteristics'!P443</f>
        <v>GACC 2016</v>
      </c>
    </row>
    <row r="90" spans="2:16" ht="15" customHeight="1" x14ac:dyDescent="0.25">
      <c r="B90" s="136" t="str">
        <f>'Stove Characteristics'!B444</f>
        <v>UGA</v>
      </c>
      <c r="C90" s="136" t="str">
        <f>'Stove Characteristics'!C444</f>
        <v>Side Feed Fan Stove</v>
      </c>
      <c r="D90" s="136" t="str">
        <f>INDEX('Stove Characteristics'!$E:$E, MATCH(Wood_Eff!O90, 'Stove Characteristics'!$O:$O,0))</f>
        <v>Improved</v>
      </c>
      <c r="E90" s="120" t="str">
        <f>'Stove Characteristics'!D444</f>
        <v>-</v>
      </c>
      <c r="F90" s="136" t="s">
        <v>1870</v>
      </c>
      <c r="G90" s="136" t="str">
        <f>'Stove Characteristics'!F444</f>
        <v>wood</v>
      </c>
      <c r="H90" s="136" t="str">
        <f>'Stove Characteristics'!G444</f>
        <v>Firewood used consisted of sticks (3cm x 3 cm x 30 cm on average) of air-dried Eucalyptus grandis</v>
      </c>
      <c r="I90" s="235">
        <f>'Stove Characteristics'!I444</f>
        <v>0.26300000000000001</v>
      </c>
      <c r="J90" s="238" t="str">
        <f>'Stove Characteristics'!J444</f>
        <v>-</v>
      </c>
      <c r="K90" s="136" t="str">
        <f>'Stove Characteristics'!K444</f>
        <v>WBT 4.2.3</v>
      </c>
      <c r="L90" s="136" t="str">
        <f>'Stove Characteristics'!L444</f>
        <v>Lab</v>
      </c>
      <c r="M90" s="136" t="str">
        <f>'Stove Characteristics'!M444</f>
        <v>-</v>
      </c>
      <c r="N90" s="136" t="str">
        <f>'Stove Characteristics'!N444</f>
        <v>&lt;n.a.&gt;</v>
      </c>
      <c r="O90" s="136">
        <f>'Stove Characteristics'!O444</f>
        <v>436</v>
      </c>
      <c r="P90" s="136" t="str">
        <f>'Stove Characteristics'!P444</f>
        <v>GACC 2016</v>
      </c>
    </row>
    <row r="91" spans="2:16" ht="15" customHeight="1" x14ac:dyDescent="0.25">
      <c r="B91" s="136" t="str">
        <f>'Stove Characteristics'!B445</f>
        <v>ZAF</v>
      </c>
      <c r="C91" s="136" t="str">
        <f>'Stove Characteristics'!C445</f>
        <v>Canarumwe</v>
      </c>
      <c r="D91" s="136" t="str">
        <f>INDEX('Stove Characteristics'!$E:$E, MATCH(Wood_Eff!O91, 'Stove Characteristics'!$O:$O,0))</f>
        <v>Improved</v>
      </c>
      <c r="E91" s="120" t="str">
        <f>'Stove Characteristics'!D445</f>
        <v>-</v>
      </c>
      <c r="F91" s="136" t="s">
        <v>1870</v>
      </c>
      <c r="G91" s="136" t="str">
        <f>'Stove Characteristics'!F445</f>
        <v>wood</v>
      </c>
      <c r="H91" s="136" t="str">
        <f>'Stove Characteristics'!G445</f>
        <v>Black Wattle, 15-25mm diameter (then split lengthways), 250-400mm length.</v>
      </c>
      <c r="I91" s="235">
        <f>'Stove Characteristics'!I445</f>
        <v>0.44800000000000001</v>
      </c>
      <c r="J91" s="238" t="str">
        <f>'Stove Characteristics'!J445</f>
        <v>-</v>
      </c>
      <c r="K91" s="136" t="str">
        <f>'Stove Characteristics'!K445</f>
        <v>A Water Boiling Test (WBT) was conducted three times on each stove, concurrently with an emissions test using the Portable Emissions Measurement System (PEMS) following the Water Boiling Test Protocol 4.2.2 and the Guidelines for testing charcoal stoves with WBT_x000D_
4.2.2.</v>
      </c>
      <c r="L91" s="136" t="str">
        <f>'Stove Characteristics'!L445</f>
        <v>Lab</v>
      </c>
      <c r="M91" s="136" t="str">
        <f>'Stove Characteristics'!M445</f>
        <v>-</v>
      </c>
      <c r="N91" s="136" t="str">
        <f>'Stove Characteristics'!N445</f>
        <v>&lt;n.a.&gt;</v>
      </c>
      <c r="O91" s="136">
        <f>'Stove Characteristics'!O445</f>
        <v>437</v>
      </c>
      <c r="P91" s="136" t="str">
        <f>'Stove Characteristics'!P445</f>
        <v xml:space="preserve">Robinson, James. Stove Thermal Efficiency and Emissions Interim Test Report - RocketWorks Wood Stove, 11-12 February 2013. </v>
      </c>
    </row>
    <row r="92" spans="2:16" ht="15" customHeight="1" x14ac:dyDescent="0.25">
      <c r="B92" s="136" t="str">
        <f>'Stove Characteristics'!B446</f>
        <v>USA</v>
      </c>
      <c r="C92" s="136" t="str">
        <f>'Stove Characteristics'!C446</f>
        <v>RocketWorks Wood Stove</v>
      </c>
      <c r="D92" s="136" t="str">
        <f>INDEX('Stove Characteristics'!$E:$E, MATCH(Wood_Eff!O92, 'Stove Characteristics'!$O:$O,0))</f>
        <v>Improved</v>
      </c>
      <c r="E92" s="120" t="str">
        <f>'Stove Characteristics'!D446</f>
        <v>-</v>
      </c>
      <c r="F92" s="136" t="s">
        <v>1870</v>
      </c>
      <c r="G92" s="136" t="str">
        <f>'Stove Characteristics'!F446</f>
        <v>wood</v>
      </c>
      <c r="H92" s="136" t="str">
        <f>'Stove Characteristics'!G446</f>
        <v>Pseudotsuga Menziesii (Douglas Fir)</v>
      </c>
      <c r="I92" s="235">
        <f>'Stove Characteristics'!I446</f>
        <v>0.48399999999999999</v>
      </c>
      <c r="J92" s="238" t="str">
        <f>'Stove Characteristics'!J446</f>
        <v>-</v>
      </c>
      <c r="K92" s="136" t="str">
        <f>'Stove Characteristics'!K446</f>
        <v>Testing was conducted using the HTP protocol.  Results were also calculated to be comparable to WBT 4.2.  HtP results as presented here do not include emissions on ignition so may slightly under report both CO and PM2.5 levels.Testing compliant with SeTAR-HTP-1.05 and analysis sheet v3.042. High Power Hot Start and Low Power. Pot temperature rise 30-70Â°C. Pot: RSA Hart, Aluminium, 5.0L water, 250mm diameter, 120mm height, 2mm wall thickness, Pot 680g, Lid 192g.</v>
      </c>
      <c r="L92" s="136" t="str">
        <f>'Stove Characteristics'!L446</f>
        <v>Lab</v>
      </c>
      <c r="M92" s="136" t="str">
        <f>'Stove Characteristics'!M446</f>
        <v>-</v>
      </c>
      <c r="N92" s="136" t="str">
        <f>'Stove Characteristics'!N446</f>
        <v>&lt;n.a.&gt;</v>
      </c>
      <c r="O92" s="136">
        <f>'Stove Characteristics'!O446</f>
        <v>438</v>
      </c>
      <c r="P92" s="136" t="str">
        <f>'Stove Characteristics'!P446</f>
        <v>GACC 2016</v>
      </c>
    </row>
    <row r="93" spans="2:16" ht="15" customHeight="1" x14ac:dyDescent="0.25">
      <c r="B93" s="136" t="str">
        <f>'Stove Characteristics'!B447</f>
        <v>USA</v>
      </c>
      <c r="C93" s="136" t="str">
        <f>'Stove Characteristics'!C447</f>
        <v>60 Liter Institutional Cookstove</v>
      </c>
      <c r="D93" s="136" t="str">
        <f>INDEX('Stove Characteristics'!$E:$E, MATCH(Wood_Eff!O93, 'Stove Characteristics'!$O:$O,0))</f>
        <v>Improved</v>
      </c>
      <c r="E93" s="120" t="str">
        <f>'Stove Characteristics'!D447</f>
        <v>-</v>
      </c>
      <c r="F93" s="136" t="s">
        <v>1870</v>
      </c>
      <c r="G93" s="136" t="str">
        <f>'Stove Characteristics'!F447</f>
        <v>wood</v>
      </c>
      <c r="H93" s="136" t="str">
        <f>'Stove Characteristics'!G447</f>
        <v>Douglas Fir</v>
      </c>
      <c r="I93" s="235">
        <f>'Stove Characteristics'!I447</f>
        <v>0.46700000000000003</v>
      </c>
      <c r="J93" s="238" t="str">
        <f>'Stove Characteristics'!J447</f>
        <v>-</v>
      </c>
      <c r="K93" s="136" t="str">
        <f>'Stove Characteristics'!K447</f>
        <v>-</v>
      </c>
      <c r="L93" s="136" t="str">
        <f>'Stove Characteristics'!L447</f>
        <v>Lab</v>
      </c>
      <c r="M93" s="136" t="str">
        <f>'Stove Characteristics'!M447</f>
        <v>-</v>
      </c>
      <c r="N93" s="136" t="str">
        <f>'Stove Characteristics'!N447</f>
        <v>&lt;n.a.&gt;</v>
      </c>
      <c r="O93" s="136">
        <f>'Stove Characteristics'!O447</f>
        <v>439</v>
      </c>
      <c r="P93" s="136" t="str">
        <f>'Stove Characteristics'!P447</f>
        <v>GACC 2016</v>
      </c>
    </row>
    <row r="94" spans="2:16" ht="15" customHeight="1" x14ac:dyDescent="0.25">
      <c r="B94" s="136" t="str">
        <f>'Stove Characteristics'!B448</f>
        <v>DEU</v>
      </c>
      <c r="C94" s="136" t="str">
        <f>'Stove Characteristics'!C448</f>
        <v>100 Liter Institutional Cookstove</v>
      </c>
      <c r="D94" s="136" t="str">
        <f>INDEX('Stove Characteristics'!$E:$E, MATCH(Wood_Eff!O94, 'Stove Characteristics'!$O:$O,0))</f>
        <v>Improved</v>
      </c>
      <c r="E94" s="120" t="str">
        <f>'Stove Characteristics'!D448</f>
        <v>-</v>
      </c>
      <c r="F94" s="136" t="s">
        <v>1870</v>
      </c>
      <c r="G94" s="136" t="str">
        <f>'Stove Characteristics'!F448</f>
        <v>wood</v>
      </c>
      <c r="H94" s="136" t="str">
        <f>'Stove Characteristics'!G448</f>
        <v>-</v>
      </c>
      <c r="I94" s="235">
        <f>'Stove Characteristics'!I448</f>
        <v>0.443</v>
      </c>
      <c r="J94" s="238" t="str">
        <f>'Stove Characteristics'!J448</f>
        <v>-</v>
      </c>
      <c r="K94" s="136" t="str">
        <f>'Stove Characteristics'!K448</f>
        <v>WBT 4.2.2 protocol</v>
      </c>
      <c r="L94" s="136" t="str">
        <f>'Stove Characteristics'!L448</f>
        <v>Lab</v>
      </c>
      <c r="M94" s="136" t="str">
        <f>'Stove Characteristics'!M448</f>
        <v>-</v>
      </c>
      <c r="N94" s="136" t="str">
        <f>'Stove Characteristics'!N448</f>
        <v>&lt;n.a.&gt;</v>
      </c>
      <c r="O94" s="136">
        <f>'Stove Characteristics'!O448</f>
        <v>440</v>
      </c>
      <c r="P94" s="136" t="str">
        <f>'Stove Characteristics'!P448</f>
        <v>GACC 2016</v>
      </c>
    </row>
    <row r="95" spans="2:16" ht="15" customHeight="1" x14ac:dyDescent="0.25">
      <c r="B95" s="136" t="str">
        <f>'Stove Characteristics'!B449</f>
        <v>DEU</v>
      </c>
      <c r="C95" s="136" t="str">
        <f>'Stove Characteristics'!C449</f>
        <v>Save80 Wing Model</v>
      </c>
      <c r="D95" s="136" t="str">
        <f>INDEX('Stove Characteristics'!$E:$E, MATCH(Wood_Eff!O95, 'Stove Characteristics'!$O:$O,0))</f>
        <v>Improved</v>
      </c>
      <c r="E95" s="120" t="str">
        <f>'Stove Characteristics'!D449</f>
        <v>-</v>
      </c>
      <c r="F95" s="136" t="s">
        <v>1870</v>
      </c>
      <c r="G95" s="136" t="str">
        <f>'Stove Characteristics'!F449</f>
        <v>wood</v>
      </c>
      <c r="H95" s="136" t="str">
        <f>'Stove Characteristics'!G449</f>
        <v>-</v>
      </c>
      <c r="I95" s="235">
        <f>'Stove Characteristics'!I449</f>
        <v>0.45</v>
      </c>
      <c r="J95" s="238" t="str">
        <f>'Stove Characteristics'!J449</f>
        <v>-</v>
      </c>
      <c r="K95" s="136" t="str">
        <f>'Stove Characteristics'!K449</f>
        <v>During the tests, the ambient air temperature was rather low (~17 degrees C), causing increased heat losses over the stove walls. Therefore, even higher thermal efficiencies can be expected in field applications.</v>
      </c>
      <c r="L95" s="136" t="str">
        <f>'Stove Characteristics'!L449</f>
        <v>Lab</v>
      </c>
      <c r="M95" s="136" t="str">
        <f>'Stove Characteristics'!M449</f>
        <v>-</v>
      </c>
      <c r="N95" s="136" t="str">
        <f>'Stove Characteristics'!N449</f>
        <v>&lt;n.a.&gt;</v>
      </c>
      <c r="O95" s="136">
        <f>'Stove Characteristics'!O449</f>
        <v>441</v>
      </c>
      <c r="P95" s="136" t="str">
        <f>'Stove Characteristics'!P449</f>
        <v>GACC 2016</v>
      </c>
    </row>
    <row r="96" spans="2:16" ht="15" customHeight="1" x14ac:dyDescent="0.25">
      <c r="B96" s="136" t="str">
        <f>'Stove Characteristics'!B450</f>
        <v>USA</v>
      </c>
      <c r="C96" s="136" t="str">
        <f>'Stove Characteristics'!C450</f>
        <v>Save80 Standard</v>
      </c>
      <c r="D96" s="136" t="str">
        <f>INDEX('Stove Characteristics'!$E:$E, MATCH(Wood_Eff!O96, 'Stove Characteristics'!$O:$O,0))</f>
        <v>Improved</v>
      </c>
      <c r="E96" s="120" t="str">
        <f>'Stove Characteristics'!D450</f>
        <v>-</v>
      </c>
      <c r="F96" s="136" t="s">
        <v>1870</v>
      </c>
      <c r="G96" s="136" t="str">
        <f>'Stove Characteristics'!F450</f>
        <v>wood</v>
      </c>
      <c r="H96" s="136" t="str">
        <f>'Stove Characteristics'!G450</f>
        <v>-</v>
      </c>
      <c r="I96" s="235">
        <f>'Stove Characteristics'!I450</f>
        <v>0.249</v>
      </c>
      <c r="J96" s="238" t="str">
        <f>'Stove Characteristics'!J450</f>
        <v>-</v>
      </c>
      <c r="K96" s="136" t="str">
        <f>'Stove Characteristics'!K450</f>
        <v>During the tests, the ambient air temperature was rather low (~17 degrees C), causing increased heat losses over the stove walls. Therefore, even higher thermal efficiencies can be expected in field applications.</v>
      </c>
      <c r="L96" s="136" t="str">
        <f>'Stove Characteristics'!L450</f>
        <v>Lab</v>
      </c>
      <c r="M96" s="136" t="str">
        <f>'Stove Characteristics'!M450</f>
        <v>-</v>
      </c>
      <c r="N96" s="136" t="str">
        <f>'Stove Characteristics'!N450</f>
        <v>&lt;n.a.&gt;</v>
      </c>
      <c r="O96" s="136">
        <f>'Stove Characteristics'!O450</f>
        <v>442</v>
      </c>
      <c r="P96" s="136" t="str">
        <f>'Stove Characteristics'!P450</f>
        <v>GACC 2016</v>
      </c>
    </row>
    <row r="97" spans="2:16" ht="15" customHeight="1" x14ac:dyDescent="0.25">
      <c r="B97" s="136" t="str">
        <f>'Stove Characteristics'!B451</f>
        <v>DEU</v>
      </c>
      <c r="C97" s="136" t="str">
        <f>'Stove Characteristics'!C451</f>
        <v>Envirofit HM-1000</v>
      </c>
      <c r="D97" s="136" t="str">
        <f>INDEX('Stove Characteristics'!$E:$E, MATCH(Wood_Eff!O97, 'Stove Characteristics'!$O:$O,0))</f>
        <v>Improved</v>
      </c>
      <c r="E97" s="120" t="str">
        <f>'Stove Characteristics'!D451</f>
        <v>-</v>
      </c>
      <c r="F97" s="136" t="s">
        <v>1870</v>
      </c>
      <c r="G97" s="136" t="str">
        <f>'Stove Characteristics'!F451</f>
        <v>wood</v>
      </c>
      <c r="H97" s="136" t="str">
        <f>'Stove Characteristics'!G451</f>
        <v>-</v>
      </c>
      <c r="I97" s="235">
        <f>'Stove Characteristics'!I451</f>
        <v>0.47699999999999998</v>
      </c>
      <c r="J97" s="238" t="str">
        <f>'Stove Characteristics'!J451</f>
        <v>-</v>
      </c>
      <c r="K97" s="136" t="str">
        <f>'Stove Characteristics'!K451</f>
        <v>-</v>
      </c>
      <c r="L97" s="136" t="str">
        <f>'Stove Characteristics'!L451</f>
        <v>Lab</v>
      </c>
      <c r="M97" s="136" t="str">
        <f>'Stove Characteristics'!M451</f>
        <v>-</v>
      </c>
      <c r="N97" s="136" t="str">
        <f>'Stove Characteristics'!N451</f>
        <v>&lt;n.a.&gt;</v>
      </c>
      <c r="O97" s="136">
        <f>'Stove Characteristics'!O451</f>
        <v>443</v>
      </c>
      <c r="P97" s="136" t="str">
        <f>'Stove Characteristics'!P451</f>
        <v>GACC 2016</v>
      </c>
    </row>
    <row r="98" spans="2:16" ht="15" customHeight="1" x14ac:dyDescent="0.25">
      <c r="B98" s="136" t="str">
        <f>'Stove Characteristics'!B452</f>
        <v>USA</v>
      </c>
      <c r="C98" s="136" t="str">
        <f>'Stove Characteristics'!C452</f>
        <v>Upesi Portable</v>
      </c>
      <c r="D98" s="136" t="str">
        <f>INDEX('Stove Characteristics'!$E:$E, MATCH(Wood_Eff!O98, 'Stove Characteristics'!$O:$O,0))</f>
        <v>Improved</v>
      </c>
      <c r="E98" s="120" t="str">
        <f>'Stove Characteristics'!D452</f>
        <v>-</v>
      </c>
      <c r="F98" s="136" t="s">
        <v>1870</v>
      </c>
      <c r="G98" s="136" t="str">
        <f>'Stove Characteristics'!F452</f>
        <v>wood</v>
      </c>
      <c r="H98" s="136" t="str">
        <f>'Stove Characteristics'!G452</f>
        <v>-</v>
      </c>
      <c r="I98" s="235">
        <f>'Stove Characteristics'!I452</f>
        <v>0.38800000000000001</v>
      </c>
      <c r="J98" s="238" t="str">
        <f>'Stove Characteristics'!J452</f>
        <v>-</v>
      </c>
      <c r="K98" s="136" t="str">
        <f>'Stove Characteristics'!K452</f>
        <v>WBT 4.1.2, 5 Liters of water</v>
      </c>
      <c r="L98" s="136" t="str">
        <f>'Stove Characteristics'!L452</f>
        <v>Lab</v>
      </c>
      <c r="M98" s="136" t="str">
        <f>'Stove Characteristics'!M452</f>
        <v>-</v>
      </c>
      <c r="N98" s="136" t="str">
        <f>'Stove Characteristics'!N452</f>
        <v>&lt;n.a.&gt;</v>
      </c>
      <c r="O98" s="136">
        <f>'Stove Characteristics'!O452</f>
        <v>444</v>
      </c>
      <c r="P98" s="136" t="str">
        <f>'Stove Characteristics'!P452</f>
        <v>GACC 2016</v>
      </c>
    </row>
    <row r="99" spans="2:16" ht="15" customHeight="1" x14ac:dyDescent="0.25">
      <c r="B99" s="136" t="str">
        <f>'Stove Characteristics'!B453</f>
        <v>UGA</v>
      </c>
      <c r="C99" s="136" t="str">
        <f>'Stove Characteristics'!C453</f>
        <v>Envirofit M-5000</v>
      </c>
      <c r="D99" s="136" t="str">
        <f>INDEX('Stove Characteristics'!$E:$E, MATCH(Wood_Eff!O99, 'Stove Characteristics'!$O:$O,0))</f>
        <v>Improved</v>
      </c>
      <c r="E99" s="120" t="str">
        <f>'Stove Characteristics'!D453</f>
        <v>-</v>
      </c>
      <c r="F99" s="136" t="s">
        <v>1870</v>
      </c>
      <c r="G99" s="136" t="str">
        <f>'Stove Characteristics'!F453</f>
        <v>wood</v>
      </c>
      <c r="H99" s="136" t="str">
        <f>'Stove Characteristics'!G453</f>
        <v>Eucalyptus grandis</v>
      </c>
      <c r="I99" s="235">
        <f>'Stove Characteristics'!I453</f>
        <v>0.33</v>
      </c>
      <c r="J99" s="238" t="str">
        <f>'Stove Characteristics'!J453</f>
        <v>-</v>
      </c>
      <c r="K99" s="136" t="str">
        <f>'Stove Characteristics'!K453</f>
        <v>7.5 Liter aluminum Kenyan pot used. Test conducted with flat bottom pot skirt.</v>
      </c>
      <c r="L99" s="136" t="str">
        <f>'Stove Characteristics'!L453</f>
        <v>Lab</v>
      </c>
      <c r="M99" s="136" t="str">
        <f>'Stove Characteristics'!M453</f>
        <v>-</v>
      </c>
      <c r="N99" s="136" t="str">
        <f>'Stove Characteristics'!N453</f>
        <v>&lt;n.a.&gt;</v>
      </c>
      <c r="O99" s="136">
        <f>'Stove Characteristics'!O453</f>
        <v>445</v>
      </c>
      <c r="P99" s="136" t="str">
        <f>'Stove Characteristics'!P453</f>
        <v>GACC 2016</v>
      </c>
    </row>
    <row r="100" spans="2:16" ht="15" customHeight="1" x14ac:dyDescent="0.25">
      <c r="B100" s="136" t="str">
        <f>'Stove Characteristics'!B454</f>
        <v>USA</v>
      </c>
      <c r="C100" s="136" t="str">
        <f>'Stove Characteristics'!C454</f>
        <v>Chitetezo</v>
      </c>
      <c r="D100" s="136" t="str">
        <f>INDEX('Stove Characteristics'!$E:$E, MATCH(Wood_Eff!O100, 'Stove Characteristics'!$O:$O,0))</f>
        <v>Improved</v>
      </c>
      <c r="E100" s="120" t="str">
        <f>'Stove Characteristics'!D454</f>
        <v>-</v>
      </c>
      <c r="F100" s="136" t="s">
        <v>1870</v>
      </c>
      <c r="G100" s="136" t="str">
        <f>'Stove Characteristics'!F454</f>
        <v>wood</v>
      </c>
      <c r="H100" s="136" t="str">
        <f>'Stove Characteristics'!G454</f>
        <v>Douglas Fir</v>
      </c>
      <c r="I100" s="235">
        <f>'Stove Characteristics'!I454</f>
        <v>0.28999999999999998</v>
      </c>
      <c r="J100" s="238" t="str">
        <f>'Stove Characteristics'!J454</f>
        <v>-</v>
      </c>
      <c r="K100" s="136" t="str">
        <f>'Stove Characteristics'!K454</f>
        <v>WBT 4.1.2</v>
      </c>
      <c r="L100" s="136" t="str">
        <f>'Stove Characteristics'!L454</f>
        <v>Lab</v>
      </c>
      <c r="M100" s="136" t="str">
        <f>'Stove Characteristics'!M454</f>
        <v>-</v>
      </c>
      <c r="N100" s="136" t="str">
        <f>'Stove Characteristics'!N454</f>
        <v>&lt;n.a.&gt;</v>
      </c>
      <c r="O100" s="136">
        <f>'Stove Characteristics'!O454</f>
        <v>446</v>
      </c>
      <c r="P100" s="136" t="str">
        <f>'Stove Characteristics'!P454</f>
        <v>GACC 2016</v>
      </c>
    </row>
    <row r="101" spans="2:16" ht="15" customHeight="1" x14ac:dyDescent="0.25">
      <c r="B101" s="136" t="str">
        <f>'Stove Characteristics'!B455</f>
        <v>USA</v>
      </c>
      <c r="C101" s="136" t="str">
        <f>'Stove Characteristics'!C455</f>
        <v>Chitetezo</v>
      </c>
      <c r="D101" s="136" t="str">
        <f>INDEX('Stove Characteristics'!$E:$E, MATCH(Wood_Eff!O101, 'Stove Characteristics'!$O:$O,0))</f>
        <v>Improved</v>
      </c>
      <c r="E101" s="120" t="str">
        <f>'Stove Characteristics'!D455</f>
        <v>-</v>
      </c>
      <c r="F101" s="136" t="s">
        <v>1870</v>
      </c>
      <c r="G101" s="136" t="str">
        <f>'Stove Characteristics'!F455</f>
        <v>wood</v>
      </c>
      <c r="H101" s="136" t="str">
        <f>'Stove Characteristics'!G455</f>
        <v>-</v>
      </c>
      <c r="I101" s="235">
        <f>'Stove Characteristics'!I455</f>
        <v>0.32600000000000001</v>
      </c>
      <c r="J101" s="238" t="str">
        <f>'Stove Characteristics'!J455</f>
        <v>-</v>
      </c>
      <c r="K101" s="136" t="str">
        <f>'Stove Characteristics'!K455</f>
        <v>WBT 4.1.2</v>
      </c>
      <c r="L101" s="136" t="str">
        <f>'Stove Characteristics'!L455</f>
        <v>Lab</v>
      </c>
      <c r="M101" s="136" t="str">
        <f>'Stove Characteristics'!M455</f>
        <v>-</v>
      </c>
      <c r="N101" s="136" t="str">
        <f>'Stove Characteristics'!N455</f>
        <v>&lt;n.a.&gt;</v>
      </c>
      <c r="O101" s="136">
        <f>'Stove Characteristics'!O455</f>
        <v>447</v>
      </c>
      <c r="P101" s="136" t="str">
        <f>'Stove Characteristics'!P455</f>
        <v>GACC 2016</v>
      </c>
    </row>
    <row r="102" spans="2:16" ht="15" customHeight="1" x14ac:dyDescent="0.25">
      <c r="B102" s="136" t="str">
        <f>'Stove Characteristics'!B456</f>
        <v>USA</v>
      </c>
      <c r="C102" s="136" t="str">
        <f>'Stove Characteristics'!C456</f>
        <v>Envirofit G-3300</v>
      </c>
      <c r="D102" s="136" t="str">
        <f>INDEX('Stove Characteristics'!$E:$E, MATCH(Wood_Eff!O102, 'Stove Characteristics'!$O:$O,0))</f>
        <v>Improved</v>
      </c>
      <c r="E102" s="120" t="str">
        <f>'Stove Characteristics'!D456</f>
        <v>-</v>
      </c>
      <c r="F102" s="136" t="s">
        <v>1870</v>
      </c>
      <c r="G102" s="136" t="str">
        <f>'Stove Characteristics'!F456</f>
        <v>wood</v>
      </c>
      <c r="H102" s="136" t="str">
        <f>'Stove Characteristics'!G456</f>
        <v>-</v>
      </c>
      <c r="I102" s="235">
        <f>'Stove Characteristics'!I456</f>
        <v>0.29699999999999999</v>
      </c>
      <c r="J102" s="238" t="str">
        <f>'Stove Characteristics'!J456</f>
        <v>-</v>
      </c>
      <c r="K102" s="136" t="str">
        <f>'Stove Characteristics'!K456</f>
        <v>5.0 Liter stainless steel pot used.</v>
      </c>
      <c r="L102" s="136" t="str">
        <f>'Stove Characteristics'!L456</f>
        <v>Lab</v>
      </c>
      <c r="M102" s="136" t="str">
        <f>'Stove Characteristics'!M456</f>
        <v>-</v>
      </c>
      <c r="N102" s="136" t="str">
        <f>'Stove Characteristics'!N456</f>
        <v>&lt;n.a.&gt;</v>
      </c>
      <c r="O102" s="136">
        <f>'Stove Characteristics'!O456</f>
        <v>448</v>
      </c>
      <c r="P102" s="136" t="str">
        <f>'Stove Characteristics'!P456</f>
        <v>GACC 2016</v>
      </c>
    </row>
    <row r="103" spans="2:16" ht="15" customHeight="1" x14ac:dyDescent="0.25">
      <c r="B103" s="136" t="str">
        <f>'Stove Characteristics'!B457</f>
        <v>USA</v>
      </c>
      <c r="C103" s="136" t="str">
        <f>'Stove Characteristics'!C457</f>
        <v>Envirofit M-5000</v>
      </c>
      <c r="D103" s="136" t="str">
        <f>INDEX('Stove Characteristics'!$E:$E, MATCH(Wood_Eff!O103, 'Stove Characteristics'!$O:$O,0))</f>
        <v>Improved</v>
      </c>
      <c r="E103" s="120" t="str">
        <f>'Stove Characteristics'!D457</f>
        <v>-</v>
      </c>
      <c r="F103" s="136" t="s">
        <v>1870</v>
      </c>
      <c r="G103" s="136" t="str">
        <f>'Stove Characteristics'!F457</f>
        <v>wood</v>
      </c>
      <c r="H103" s="136" t="str">
        <f>'Stove Characteristics'!G457</f>
        <v>-</v>
      </c>
      <c r="I103" s="235">
        <f>'Stove Characteristics'!I457</f>
        <v>0.27800000000000002</v>
      </c>
      <c r="J103" s="238" t="str">
        <f>'Stove Characteristics'!J457</f>
        <v>-</v>
      </c>
      <c r="K103" s="136" t="str">
        <f>'Stove Characteristics'!K457</f>
        <v>5.0 Liter stainless steel pot used.</v>
      </c>
      <c r="L103" s="136" t="str">
        <f>'Stove Characteristics'!L457</f>
        <v>Lab</v>
      </c>
      <c r="M103" s="136" t="str">
        <f>'Stove Characteristics'!M457</f>
        <v>-</v>
      </c>
      <c r="N103" s="136" t="str">
        <f>'Stove Characteristics'!N457</f>
        <v>&lt;n.a.&gt;</v>
      </c>
      <c r="O103" s="136">
        <f>'Stove Characteristics'!O457</f>
        <v>449</v>
      </c>
      <c r="P103" s="136" t="str">
        <f>'Stove Characteristics'!P457</f>
        <v>GACC 2016</v>
      </c>
    </row>
    <row r="104" spans="2:16" ht="15" customHeight="1" x14ac:dyDescent="0.25">
      <c r="B104" s="136" t="str">
        <f>'Stove Characteristics'!B458</f>
        <v>TCD</v>
      </c>
      <c r="C104" s="136" t="str">
        <f>'Stove Characteristics'!C458</f>
        <v>-</v>
      </c>
      <c r="D104" s="136" t="str">
        <f>INDEX('Stove Characteristics'!$E:$E, MATCH(Wood_Eff!O104, 'Stove Characteristics'!$O:$O,0))</f>
        <v>Unknown</v>
      </c>
      <c r="E104" s="120" t="str">
        <f>'Stove Characteristics'!D458</f>
        <v>TSF</v>
      </c>
      <c r="F104" s="136" t="s">
        <v>1900</v>
      </c>
      <c r="G104" s="136" t="str">
        <f>'Stove Characteristics'!F458</f>
        <v>wood</v>
      </c>
      <c r="H104" s="136" t="str">
        <f>'Stove Characteristics'!G458</f>
        <v>-</v>
      </c>
      <c r="I104" s="235">
        <f>'Stove Characteristics'!I458</f>
        <v>0.16</v>
      </c>
      <c r="J104" s="238" t="str">
        <f>'Stove Characteristics'!J458</f>
        <v>-</v>
      </c>
      <c r="K104" s="136" t="str">
        <f>'Stove Characteristics'!K458</f>
        <v>WBT-3.0, 5 Liters Boiled</v>
      </c>
      <c r="L104" s="136" t="str">
        <f>'Stove Characteristics'!L458</f>
        <v>Lab</v>
      </c>
      <c r="M104" s="136" t="str">
        <f>'Stove Characteristics'!M458</f>
        <v>-</v>
      </c>
      <c r="N104" s="136" t="str">
        <f>'Stove Characteristics'!N458</f>
        <v>&lt;n.a.&gt;</v>
      </c>
      <c r="O104" s="136">
        <f>'Stove Characteristics'!O458</f>
        <v>450</v>
      </c>
      <c r="P104" s="136" t="str">
        <f>'Stove Characteristics'!P458</f>
        <v>Collivignarelli et al. 2010</v>
      </c>
    </row>
    <row r="105" spans="2:16" ht="15" customHeight="1" x14ac:dyDescent="0.25">
      <c r="B105" s="136" t="str">
        <f>'Stove Characteristics'!B459</f>
        <v>TCD</v>
      </c>
      <c r="C105" s="136" t="str">
        <f>'Stove Characteristics'!C459</f>
        <v>-</v>
      </c>
      <c r="D105" s="136" t="str">
        <f>INDEX('Stove Characteristics'!$E:$E, MATCH(Wood_Eff!O105, 'Stove Characteristics'!$O:$O,0))</f>
        <v>Improved</v>
      </c>
      <c r="E105" s="120" t="str">
        <f>'Stove Characteristics'!D459</f>
        <v>Centrafricain improved stove</v>
      </c>
      <c r="F105" s="136" t="s">
        <v>1870</v>
      </c>
      <c r="G105" s="136" t="str">
        <f>'Stove Characteristics'!F459</f>
        <v>wood</v>
      </c>
      <c r="H105" s="136" t="str">
        <f>'Stove Characteristics'!G459</f>
        <v>-</v>
      </c>
      <c r="I105" s="235">
        <f>'Stove Characteristics'!I459</f>
        <v>0.17</v>
      </c>
      <c r="J105" s="238" t="str">
        <f>'Stove Characteristics'!J459</f>
        <v>-</v>
      </c>
      <c r="K105" s="136" t="str">
        <f>'Stove Characteristics'!K459</f>
        <v>Hot Start; Cold Start; Simmer</v>
      </c>
      <c r="L105" s="136" t="str">
        <f>'Stove Characteristics'!L459</f>
        <v>Lab</v>
      </c>
      <c r="M105" s="136" t="str">
        <f>'Stove Characteristics'!M459</f>
        <v>-</v>
      </c>
      <c r="N105" s="136" t="str">
        <f>'Stove Characteristics'!N459</f>
        <v>&lt;n.a.&gt;</v>
      </c>
      <c r="O105" s="136">
        <f>'Stove Characteristics'!O459</f>
        <v>451</v>
      </c>
      <c r="P105" s="136" t="str">
        <f>'Stove Characteristics'!P459</f>
        <v>Collivignarelli et al. 2010</v>
      </c>
    </row>
    <row r="106" spans="2:16" ht="15" customHeight="1" x14ac:dyDescent="0.25">
      <c r="B106" s="136" t="str">
        <f>'Stove Characteristics'!B460</f>
        <v>TCD</v>
      </c>
      <c r="C106" s="136" t="str">
        <f>'Stove Characteristics'!C460</f>
        <v>-</v>
      </c>
      <c r="D106" s="136" t="str">
        <f>INDEX('Stove Characteristics'!$E:$E, MATCH(Wood_Eff!O106, 'Stove Characteristics'!$O:$O,0))</f>
        <v>Improved</v>
      </c>
      <c r="E106" s="120" t="str">
        <f>'Stove Characteristics'!D460</f>
        <v>Ceramic Improved Stove</v>
      </c>
      <c r="F106" s="136" t="s">
        <v>1870</v>
      </c>
      <c r="G106" s="136" t="str">
        <f>'Stove Characteristics'!F460</f>
        <v>wood</v>
      </c>
      <c r="H106" s="136" t="str">
        <f>'Stove Characteristics'!G460</f>
        <v>-</v>
      </c>
      <c r="I106" s="235">
        <f>'Stove Characteristics'!I460</f>
        <v>0.16</v>
      </c>
      <c r="J106" s="238" t="str">
        <f>'Stove Characteristics'!J460</f>
        <v>-</v>
      </c>
      <c r="K106" s="136" t="str">
        <f>'Stove Characteristics'!K460</f>
        <v>Hot Start; Cold Start; Simmer</v>
      </c>
      <c r="L106" s="136" t="str">
        <f>'Stove Characteristics'!L460</f>
        <v>Lab</v>
      </c>
      <c r="M106" s="136" t="str">
        <f>'Stove Characteristics'!M460</f>
        <v>-</v>
      </c>
      <c r="N106" s="136" t="str">
        <f>'Stove Characteristics'!N460</f>
        <v>&lt;n.a.&gt;</v>
      </c>
      <c r="O106" s="136">
        <f>'Stove Characteristics'!O460</f>
        <v>452</v>
      </c>
      <c r="P106" s="136" t="str">
        <f>'Stove Characteristics'!P460</f>
        <v>Collivignarelli et al. 2010</v>
      </c>
    </row>
    <row r="107" spans="2:16" ht="15" customHeight="1" x14ac:dyDescent="0.25">
      <c r="B107" s="136" t="str">
        <f>'Stove Characteristics'!B461</f>
        <v>USA</v>
      </c>
      <c r="C107" s="136" t="str">
        <f>'Stove Characteristics'!C461</f>
        <v>-</v>
      </c>
      <c r="D107" s="136" t="str">
        <f>INDEX('Stove Characteristics'!$E:$E, MATCH(Wood_Eff!O107, 'Stove Characteristics'!$O:$O,0))</f>
        <v>Unknown</v>
      </c>
      <c r="E107" s="120" t="str">
        <f>'Stove Characteristics'!D461</f>
        <v>TSF</v>
      </c>
      <c r="F107" s="136" t="s">
        <v>1900</v>
      </c>
      <c r="G107" s="136" t="str">
        <f>'Stove Characteristics'!F461</f>
        <v>wood</v>
      </c>
      <c r="H107" s="136" t="str">
        <f>'Stove Characteristics'!G461</f>
        <v>Kiln-Dried Douglas fir</v>
      </c>
      <c r="I107" s="235">
        <f>'Stove Characteristics'!I461</f>
        <v>0.23100000000000001</v>
      </c>
      <c r="J107" s="238" t="str">
        <f>'Stove Characteristics'!J461</f>
        <v>-</v>
      </c>
      <c r="K107" s="136" t="str">
        <f>'Stove Characteristics'!K461</f>
        <v>Hot Start; Cold Start; Simmer</v>
      </c>
      <c r="L107" s="136" t="str">
        <f>'Stove Characteristics'!L461</f>
        <v>Lab</v>
      </c>
      <c r="M107" s="136" t="str">
        <f>'Stove Characteristics'!M461</f>
        <v>-</v>
      </c>
      <c r="N107" s="136" t="str">
        <f>'Stove Characteristics'!N461</f>
        <v>&lt;n.a.&gt;</v>
      </c>
      <c r="O107" s="136">
        <f>'Stove Characteristics'!O461</f>
        <v>453</v>
      </c>
      <c r="P107" s="136" t="str">
        <f>'Stove Characteristics'!P461</f>
        <v>Jetter and Kariher 2009</v>
      </c>
    </row>
    <row r="108" spans="2:16" ht="15" customHeight="1" x14ac:dyDescent="0.25">
      <c r="B108" s="136" t="str">
        <f>'Stove Characteristics'!B462</f>
        <v>USA</v>
      </c>
      <c r="C108" s="136" t="str">
        <f>'Stove Characteristics'!C462</f>
        <v>-</v>
      </c>
      <c r="D108" s="136" t="str">
        <f>INDEX('Stove Characteristics'!$E:$E, MATCH(Wood_Eff!O108, 'Stove Characteristics'!$O:$O,0))</f>
        <v>Unknown</v>
      </c>
      <c r="E108" s="120" t="str">
        <f>'Stove Characteristics'!D462</f>
        <v>TSF</v>
      </c>
      <c r="F108" s="136" t="s">
        <v>1900</v>
      </c>
      <c r="G108" s="136" t="str">
        <f>'Stove Characteristics'!F462</f>
        <v>wood</v>
      </c>
      <c r="H108" s="136" t="str">
        <f>'Stove Characteristics'!G462</f>
        <v>Air-Dried Red oak</v>
      </c>
      <c r="I108" s="235">
        <f>'Stove Characteristics'!I462</f>
        <v>0.19900000000000001</v>
      </c>
      <c r="J108" s="238" t="str">
        <f>'Stove Characteristics'!J462</f>
        <v>-</v>
      </c>
      <c r="K108" s="136" t="str">
        <f>'Stove Characteristics'!K462</f>
        <v>WBT-3.0, Cold Start; Hot Start; 45 Simmer, Liter</v>
      </c>
      <c r="L108" s="136" t="str">
        <f>'Stove Characteristics'!L462</f>
        <v>Lab</v>
      </c>
      <c r="M108" s="136" t="str">
        <f>'Stove Characteristics'!M462</f>
        <v>-</v>
      </c>
      <c r="N108" s="136" t="str">
        <f>'Stove Characteristics'!N462</f>
        <v>&lt;n.a.&gt;</v>
      </c>
      <c r="O108" s="136">
        <f>'Stove Characteristics'!O462</f>
        <v>454</v>
      </c>
      <c r="P108" s="136" t="str">
        <f>'Stove Characteristics'!P462</f>
        <v>Jetter and Kariher 2009</v>
      </c>
    </row>
    <row r="109" spans="2:16" ht="15" customHeight="1" x14ac:dyDescent="0.25">
      <c r="B109" s="136" t="str">
        <f>'Stove Characteristics'!B463</f>
        <v>USA</v>
      </c>
      <c r="C109" s="136" t="str">
        <f>'Stove Characteristics'!C463</f>
        <v>-</v>
      </c>
      <c r="D109" s="136" t="str">
        <f>INDEX('Stove Characteristics'!$E:$E, MATCH(Wood_Eff!O109, 'Stove Characteristics'!$O:$O,0))</f>
        <v>Improved</v>
      </c>
      <c r="E109" s="120" t="str">
        <f>'Stove Characteristics'!D463</f>
        <v>6-brick rocket stove developed by ARC has a combustion chamber made of insulative bricks that are light enough to float on water. The light- weight bricks were designed to minimize heat loss compared to heavier materials and to increase the life- time of the stove compared to the lifetime of rocket stoves with metal combustion chambers. The six bricks form a combustion chamber with a hexagonal cross-sectional area. Many variations of the 6-brick stove are used in the field, but the stove that was tested was made with a pot skirt and with a metal bucket to contain the six bricks. 6- Brick rocket stoves have been widely used in refugee camps in Africa.</v>
      </c>
      <c r="F109" s="136" t="s">
        <v>1870</v>
      </c>
      <c r="G109" s="136" t="str">
        <f>'Stove Characteristics'!F463</f>
        <v>wood</v>
      </c>
      <c r="H109" s="136" t="str">
        <f>'Stove Characteristics'!G463</f>
        <v>Air-Dried Red oak</v>
      </c>
      <c r="I109" s="235">
        <f>'Stove Characteristics'!I463</f>
        <v>0.23499999999999999</v>
      </c>
      <c r="J109" s="238" t="str">
        <f>'Stove Characteristics'!J463</f>
        <v>-</v>
      </c>
      <c r="K109" s="136" t="str">
        <f>'Stove Characteristics'!K463</f>
        <v>WBT-3.1, Cold Start; Hot Start; 45 Simmer</v>
      </c>
      <c r="L109" s="136" t="str">
        <f>'Stove Characteristics'!L463</f>
        <v>Lab</v>
      </c>
      <c r="M109" s="136" t="str">
        <f>'Stove Characteristics'!M463</f>
        <v>-</v>
      </c>
      <c r="N109" s="136" t="str">
        <f>'Stove Characteristics'!N463</f>
        <v>&lt;n.a.&gt;</v>
      </c>
      <c r="O109" s="136">
        <f>'Stove Characteristics'!O463</f>
        <v>455</v>
      </c>
      <c r="P109" s="136" t="str">
        <f>'Stove Characteristics'!P463</f>
        <v>Jetter and Kariher 2009</v>
      </c>
    </row>
    <row r="110" spans="2:16" ht="15" customHeight="1" x14ac:dyDescent="0.25">
      <c r="B110" s="136" t="str">
        <f>'Stove Characteristics'!B464</f>
        <v>USA</v>
      </c>
      <c r="C110" s="136" t="str">
        <f>'Stove Characteristics'!C464</f>
        <v>-</v>
      </c>
      <c r="D110" s="136" t="str">
        <f>INDEX('Stove Characteristics'!$E:$E, MATCH(Wood_Eff!O110, 'Stove Characteristics'!$O:$O,0))</f>
        <v>Improved</v>
      </c>
      <c r="E110" s="120" t="str">
        <f>'Stove Characteristics'!D464</f>
        <v>Ecostove, the only stove tested that has a chimney and a flat steel plate top for grilling foods or making tortillas. The vented Ecostove has been shown to reduce indoor air pollution compared to unvented tradi- tional wood fires. The Ecostove's rocket combustion chamber is constructed from "baldosa" ceramic tiles that are locally available in Central America, and the combustion chamber is surrounded by insulation such as wood ash, pumice, or vermiculite. The stove that was tested had vermiculite insulation.</v>
      </c>
      <c r="F110" s="136" t="s">
        <v>1870</v>
      </c>
      <c r="G110" s="136" t="str">
        <f>'Stove Characteristics'!F464</f>
        <v>wood</v>
      </c>
      <c r="H110" s="136" t="str">
        <f>'Stove Characteristics'!G464</f>
        <v>Air-Dried Red oak</v>
      </c>
      <c r="I110" s="235">
        <f>'Stove Characteristics'!I464</f>
        <v>0.106</v>
      </c>
      <c r="J110" s="238" t="str">
        <f>'Stove Characteristics'!J464</f>
        <v>-</v>
      </c>
      <c r="K110" s="136" t="str">
        <f>'Stove Characteristics'!K464</f>
        <v>WBT-3.8, Cold Start; Hot Start; 45 Simmer</v>
      </c>
      <c r="L110" s="136" t="str">
        <f>'Stove Characteristics'!L464</f>
        <v>Lab</v>
      </c>
      <c r="M110" s="136" t="str">
        <f>'Stove Characteristics'!M464</f>
        <v>-</v>
      </c>
      <c r="N110" s="136" t="str">
        <f>'Stove Characteristics'!N464</f>
        <v>&lt;n.a.&gt;</v>
      </c>
      <c r="O110" s="136">
        <f>'Stove Characteristics'!O464</f>
        <v>456</v>
      </c>
      <c r="P110" s="136" t="str">
        <f>'Stove Characteristics'!P464</f>
        <v>Jetter and Kariher 2009</v>
      </c>
    </row>
    <row r="111" spans="2:16" ht="15" customHeight="1" x14ac:dyDescent="0.25">
      <c r="B111" s="136" t="str">
        <f>'Stove Characteristics'!B465</f>
        <v>USA</v>
      </c>
      <c r="C111" s="136" t="str">
        <f>'Stove Characteristics'!C465</f>
        <v>-</v>
      </c>
      <c r="D111" s="136" t="str">
        <f>INDEX('Stove Characteristics'!$E:$E, MATCH(Wood_Eff!O111, 'Stove Characteristics'!$O:$O,0))</f>
        <v>Improved</v>
      </c>
      <c r="E111" s="120" t="str">
        <f>'Stove Characteristics'!D465</f>
        <v>Phillips prototype fan. The Philips Model HD4010 stove has a cylindrical, stainless-steel combustion chamber, a small electric fan, a rechargeable battery, and a thermoelectric generator. The battery provides electrical power to the fan during start-up when the stove is cold, and the thermoelectric generator recharges the battery and powers the fan when the stove is hot.</v>
      </c>
      <c r="F111" s="136" t="s">
        <v>1870</v>
      </c>
      <c r="G111" s="136" t="str">
        <f>'Stove Characteristics'!F465</f>
        <v>wood</v>
      </c>
      <c r="H111" s="136" t="str">
        <f>'Stove Characteristics'!G465</f>
        <v>Kiln-Dried Douglas fir</v>
      </c>
      <c r="I111" s="235">
        <f>'Stove Characteristics'!I465</f>
        <v>0.40200000000000002</v>
      </c>
      <c r="J111" s="238" t="str">
        <f>'Stove Characteristics'!J465</f>
        <v>-</v>
      </c>
      <c r="K111" s="136" t="str">
        <f>'Stove Characteristics'!K465</f>
        <v>WBT-3.9, Cold Start; Hot Start; 45 Simmer</v>
      </c>
      <c r="L111" s="136" t="str">
        <f>'Stove Characteristics'!L465</f>
        <v>Lab</v>
      </c>
      <c r="M111" s="136" t="str">
        <f>'Stove Characteristics'!M465</f>
        <v>-</v>
      </c>
      <c r="N111" s="136" t="str">
        <f>'Stove Characteristics'!N465</f>
        <v>&lt;n.a.&gt;</v>
      </c>
      <c r="O111" s="136">
        <f>'Stove Characteristics'!O465</f>
        <v>457</v>
      </c>
      <c r="P111" s="136" t="str">
        <f>'Stove Characteristics'!P465</f>
        <v>Jetter and Kariher 2009</v>
      </c>
    </row>
    <row r="112" spans="2:16" ht="15" customHeight="1" x14ac:dyDescent="0.25">
      <c r="B112" s="136" t="str">
        <f>'Stove Characteristics'!B466</f>
        <v>USA</v>
      </c>
      <c r="C112" s="136" t="str">
        <f>'Stove Characteristics'!C466</f>
        <v>-</v>
      </c>
      <c r="D112" s="136" t="str">
        <f>INDEX('Stove Characteristics'!$E:$E, MATCH(Wood_Eff!O112, 'Stove Characteristics'!$O:$O,0))</f>
        <v>Improved</v>
      </c>
      <c r="E112" s="120" t="str">
        <f>'Stove Characteristics'!D466</f>
        <v>Phillips prototype fan. The Philips Model HD4010 stove has a cylindrical, stainless-steel combustion chamber, a small electric fan, a rechargeable battery, and a thermoelectric generator. The battery provides electrical power to the fan during start-up when the stove is cold, and the thermoelectric generator recharges the battery and powers the fan when the stove is hot.</v>
      </c>
      <c r="F112" s="136" t="s">
        <v>1870</v>
      </c>
      <c r="G112" s="136" t="str">
        <f>'Stove Characteristics'!F466</f>
        <v>wood</v>
      </c>
      <c r="H112" s="136" t="str">
        <f>'Stove Characteristics'!G466</f>
        <v>Air-Dried Red oak</v>
      </c>
      <c r="I112" s="235">
        <f>'Stove Characteristics'!I466</f>
        <v>0.39800000000000002</v>
      </c>
      <c r="J112" s="238" t="str">
        <f>'Stove Characteristics'!J466</f>
        <v>-</v>
      </c>
      <c r="K112" s="136" t="str">
        <f>'Stove Characteristics'!K466</f>
        <v>WBT-3.6, Cold Start; Hot Start; 45 Simmer</v>
      </c>
      <c r="L112" s="136" t="str">
        <f>'Stove Characteristics'!L466</f>
        <v>Lab</v>
      </c>
      <c r="M112" s="136" t="str">
        <f>'Stove Characteristics'!M466</f>
        <v>-</v>
      </c>
      <c r="N112" s="136" t="str">
        <f>'Stove Characteristics'!N466</f>
        <v>&lt;n.a.&gt;</v>
      </c>
      <c r="O112" s="136">
        <f>'Stove Characteristics'!O466</f>
        <v>458</v>
      </c>
      <c r="P112" s="136" t="str">
        <f>'Stove Characteristics'!P466</f>
        <v>Jetter and Kariher 2009</v>
      </c>
    </row>
    <row r="113" spans="2:16" ht="15" customHeight="1" x14ac:dyDescent="0.25">
      <c r="B113" s="136" t="str">
        <f>'Stove Characteristics'!B467</f>
        <v>USA</v>
      </c>
      <c r="C113" s="136" t="str">
        <f>'Stove Characteristics'!C467</f>
        <v>-</v>
      </c>
      <c r="D113" s="136" t="str">
        <f>INDEX('Stove Characteristics'!$E:$E, MATCH(Wood_Eff!O113, 'Stove Characteristics'!$O:$O,0))</f>
        <v>Improved</v>
      </c>
      <c r="E113" s="120" t="str">
        <f>'Stove Characteristics'!D467</f>
        <v>UCODEA-R, The UCODEA rocket stove has a metal body with a cylindrical, ceramic combustion chamber and an integral pot skirt. An aluminum pot that fits the skirt is provided with the stove.</v>
      </c>
      <c r="F113" s="136" t="s">
        <v>1870</v>
      </c>
      <c r="G113" s="136" t="str">
        <f>'Stove Characteristics'!F467</f>
        <v>wood</v>
      </c>
      <c r="H113" s="136" t="str">
        <f>'Stove Characteristics'!G467</f>
        <v>Air-Dried Red oak</v>
      </c>
      <c r="I113" s="235">
        <f>'Stove Characteristics'!I467</f>
        <v>0.253</v>
      </c>
      <c r="J113" s="238" t="str">
        <f>'Stove Characteristics'!J467</f>
        <v>-</v>
      </c>
      <c r="K113" s="136" t="str">
        <f>'Stove Characteristics'!K467</f>
        <v>WBT-3.7, Cold Start; Hot Start; 45 Simmer</v>
      </c>
      <c r="L113" s="136" t="str">
        <f>'Stove Characteristics'!L467</f>
        <v>Lab</v>
      </c>
      <c r="M113" s="136" t="str">
        <f>'Stove Characteristics'!M467</f>
        <v>-</v>
      </c>
      <c r="N113" s="136" t="str">
        <f>'Stove Characteristics'!N467</f>
        <v>&lt;n.a.&gt;</v>
      </c>
      <c r="O113" s="136">
        <f>'Stove Characteristics'!O467</f>
        <v>459</v>
      </c>
      <c r="P113" s="136" t="str">
        <f>'Stove Characteristics'!P467</f>
        <v>Jetter and Kariher 2009</v>
      </c>
    </row>
    <row r="114" spans="2:16" ht="15" customHeight="1" x14ac:dyDescent="0.25">
      <c r="B114" s="136" t="str">
        <f>'Stove Characteristics'!B468</f>
        <v>USA</v>
      </c>
      <c r="C114" s="136" t="str">
        <f>'Stove Characteristics'!C468</f>
        <v>-</v>
      </c>
      <c r="D114" s="136" t="str">
        <f>INDEX('Stove Characteristics'!$E:$E, MATCH(Wood_Eff!O114, 'Stove Characteristics'!$O:$O,0))</f>
        <v>Improved</v>
      </c>
      <c r="E114" s="120" t="str">
        <f>'Stove Characteristics'!D468</f>
        <v>VITA (Volunteers in Technical Assistance) stove. Provides a shield around the fire that may be beneficial during windy conditions, and a skirt around the sides of the pot improves heat transfer from the hot combustion gases to the pot. Fuel wood is burned on a grate on the bottom of the stove.</v>
      </c>
      <c r="F114" s="136" t="s">
        <v>1870</v>
      </c>
      <c r="G114" s="136" t="str">
        <f>'Stove Characteristics'!F468</f>
        <v>wood</v>
      </c>
      <c r="H114" s="136" t="str">
        <f>'Stove Characteristics'!G468</f>
        <v>Kiln-Dried Douglas fir</v>
      </c>
      <c r="I114" s="235">
        <f>'Stove Characteristics'!I468</f>
        <v>0.32200000000000001</v>
      </c>
      <c r="J114" s="238" t="str">
        <f>'Stove Characteristics'!J468</f>
        <v>-</v>
      </c>
      <c r="K114" s="136" t="str">
        <f>'Stove Characteristics'!K468</f>
        <v>WBT-3.10, Cold Start; Hot Start; 45 Simmer</v>
      </c>
      <c r="L114" s="136" t="str">
        <f>'Stove Characteristics'!L468</f>
        <v>Lab</v>
      </c>
      <c r="M114" s="136" t="str">
        <f>'Stove Characteristics'!M468</f>
        <v>-</v>
      </c>
      <c r="N114" s="136" t="str">
        <f>'Stove Characteristics'!N468</f>
        <v>&lt;n.a.&gt;</v>
      </c>
      <c r="O114" s="136">
        <f>'Stove Characteristics'!O468</f>
        <v>460</v>
      </c>
      <c r="P114" s="136" t="str">
        <f>'Stove Characteristics'!P468</f>
        <v>Jetter and Kariher 2009</v>
      </c>
    </row>
    <row r="115" spans="2:16" ht="15" customHeight="1" x14ac:dyDescent="0.25">
      <c r="B115" s="136" t="str">
        <f>'Stove Characteristics'!B469</f>
        <v>USA</v>
      </c>
      <c r="C115" s="136" t="str">
        <f>'Stove Characteristics'!C469</f>
        <v>-</v>
      </c>
      <c r="D115" s="136" t="str">
        <f>INDEX('Stove Characteristics'!$E:$E, MATCH(Wood_Eff!O115, 'Stove Characteristics'!$O:$O,0))</f>
        <v>Improved</v>
      </c>
      <c r="E115" s="120" t="str">
        <f>'Stove Characteristics'!D469</f>
        <v>VITA (Volunteers in Technical Assistance) stove. Provides a shield around the fire that may be beneficial during windy conditions, and a skirt around the sides of the pot improves heat transfer from the hot combustion gases to the pot. Fuel wood is burned on a grate on the bottom of the stove.</v>
      </c>
      <c r="F115" s="136" t="s">
        <v>1870</v>
      </c>
      <c r="G115" s="136" t="str">
        <f>'Stove Characteristics'!F469</f>
        <v>wood</v>
      </c>
      <c r="H115" s="136" t="str">
        <f>'Stove Characteristics'!G469</f>
        <v>Air-Dried Red oak</v>
      </c>
      <c r="I115" s="235">
        <f>'Stove Characteristics'!I469</f>
        <v>0.26900000000000002</v>
      </c>
      <c r="J115" s="238" t="str">
        <f>'Stove Characteristics'!J469</f>
        <v>-</v>
      </c>
      <c r="K115" s="136" t="str">
        <f>'Stove Characteristics'!K469</f>
        <v>WBT-3.2, Cold Start; Hot Start; 45 Simmer</v>
      </c>
      <c r="L115" s="136" t="str">
        <f>'Stove Characteristics'!L469</f>
        <v>Lab</v>
      </c>
      <c r="M115" s="136" t="str">
        <f>'Stove Characteristics'!M469</f>
        <v>-</v>
      </c>
      <c r="N115" s="136" t="str">
        <f>'Stove Characteristics'!N469</f>
        <v>&lt;n.a.&gt;</v>
      </c>
      <c r="O115" s="136">
        <f>'Stove Characteristics'!O469</f>
        <v>461</v>
      </c>
      <c r="P115" s="136" t="str">
        <f>'Stove Characteristics'!P469</f>
        <v>Jetter and Kariher 2009</v>
      </c>
    </row>
    <row r="116" spans="2:16" ht="15" customHeight="1" x14ac:dyDescent="0.25">
      <c r="B116" s="136" t="str">
        <f>'Stove Characteristics'!B470</f>
        <v>USA</v>
      </c>
      <c r="C116" s="136" t="str">
        <f>'Stove Characteristics'!C470</f>
        <v>-</v>
      </c>
      <c r="D116" s="136" t="str">
        <f>INDEX('Stove Characteristics'!$E:$E, MATCH(Wood_Eff!O116, 'Stove Characteristics'!$O:$O,0))</f>
        <v>Improved</v>
      </c>
      <c r="E116" s="120" t="str">
        <f>'Stove Characteristics'!D470</f>
        <v>WFP rocket (World Food Programme)</v>
      </c>
      <c r="F116" s="136" t="s">
        <v>1870</v>
      </c>
      <c r="G116" s="136" t="str">
        <f>'Stove Characteristics'!F470</f>
        <v>wood</v>
      </c>
      <c r="H116" s="136" t="str">
        <f>'Stove Characteristics'!G470</f>
        <v>Air-Dried Red oak</v>
      </c>
      <c r="I116" s="235">
        <f>'Stove Characteristics'!I470</f>
        <v>0.42799999999999999</v>
      </c>
      <c r="J116" s="238" t="str">
        <f>'Stove Characteristics'!J470</f>
        <v>-</v>
      </c>
      <c r="K116" s="136" t="str">
        <f>'Stove Characteristics'!K470</f>
        <v>WBT-3.4, Cold Start; Hot Start; 45 Simmer</v>
      </c>
      <c r="L116" s="136" t="str">
        <f>'Stove Characteristics'!L470</f>
        <v>Lab</v>
      </c>
      <c r="M116" s="136" t="str">
        <f>'Stove Characteristics'!M470</f>
        <v>-</v>
      </c>
      <c r="N116" s="136" t="str">
        <f>'Stove Characteristics'!N470</f>
        <v>&lt;n.a.&gt;</v>
      </c>
      <c r="O116" s="136">
        <f>'Stove Characteristics'!O470</f>
        <v>462</v>
      </c>
      <c r="P116" s="136" t="str">
        <f>'Stove Characteristics'!P470</f>
        <v>Jetter and Kariher 2009</v>
      </c>
    </row>
    <row r="117" spans="2:16" ht="15" customHeight="1" x14ac:dyDescent="0.25">
      <c r="B117" s="136" t="str">
        <f>'Stove Characteristics'!B471</f>
        <v>USA</v>
      </c>
      <c r="C117" s="136" t="str">
        <f>'Stove Characteristics'!C471</f>
        <v>-</v>
      </c>
      <c r="D117" s="136" t="str">
        <f>INDEX('Stove Characteristics'!$E:$E, MATCH(Wood_Eff!O117, 'Stove Characteristics'!$O:$O,0))</f>
        <v>Improved</v>
      </c>
      <c r="E117" s="120" t="str">
        <f>'Stove Characteristics'!D471</f>
        <v>WFP rocket (World Food Programme). Metal food containers are used as materials of construction. The combustion chamber is constructed from sheet metal and is surrounded by insulation such as wood ash, pumice, or vermiculite. The stove that was tested had vermiculite insulation and had a pot skirt. The relatively low mass of the stove minimizes heat loss and results in higher temperature combustion to reduce pollutant emissions. However, the sheet metal combustion chamber becomes red-hot during operation, so the stove deteriorates rapidly compared to other stoves that were tested. The WFP rocket stove typically must be repaired or replaced after about 3 months of daily use.</v>
      </c>
      <c r="F117" s="136" t="s">
        <v>1870</v>
      </c>
      <c r="G117" s="136" t="str">
        <f>'Stove Characteristics'!F471</f>
        <v>wood</v>
      </c>
      <c r="H117" s="136" t="str">
        <f>'Stove Characteristics'!G471</f>
        <v>Kiln-Dried Douglas fir</v>
      </c>
      <c r="I117" s="235">
        <f>'Stove Characteristics'!I471</f>
        <v>0.47099999999999997</v>
      </c>
      <c r="J117" s="238" t="str">
        <f>'Stove Characteristics'!J471</f>
        <v>-</v>
      </c>
      <c r="K117" s="136" t="str">
        <f>'Stove Characteristics'!K471</f>
        <v>WBT-3.5, Cold Start; Hot Start; 45 Simmer</v>
      </c>
      <c r="L117" s="136" t="str">
        <f>'Stove Characteristics'!L471</f>
        <v>Lab</v>
      </c>
      <c r="M117" s="136" t="str">
        <f>'Stove Characteristics'!M471</f>
        <v>-</v>
      </c>
      <c r="N117" s="136" t="str">
        <f>'Stove Characteristics'!N471</f>
        <v>&lt;n.a.&gt;</v>
      </c>
      <c r="O117" s="136">
        <f>'Stove Characteristics'!O471</f>
        <v>463</v>
      </c>
      <c r="P117" s="136" t="str">
        <f>'Stove Characteristics'!P471</f>
        <v>Jetter and Kariher 2009</v>
      </c>
    </row>
    <row r="118" spans="2:16" ht="15" customHeight="1" x14ac:dyDescent="0.25">
      <c r="B118" s="136" t="str">
        <f>'Stove Characteristics'!B472</f>
        <v>USA</v>
      </c>
      <c r="C118" s="136" t="str">
        <f>'Stove Characteristics'!C472</f>
        <v>-</v>
      </c>
      <c r="D118" s="136" t="str">
        <f>INDEX('Stove Characteristics'!$E:$E, MATCH(Wood_Eff!O118, 'Stove Characteristics'!$O:$O,0))</f>
        <v>Improved</v>
      </c>
      <c r="E118" s="120" t="str">
        <f>'Stove Characteristics'!D472</f>
        <v>BCSIR 1 pot portable with grate;</v>
      </c>
      <c r="F118" s="136" t="s">
        <v>1870</v>
      </c>
      <c r="G118" s="136" t="str">
        <f>'Stove Characteristics'!F472</f>
        <v>wood</v>
      </c>
      <c r="H118" s="136" t="str">
        <f>'Stove Characteristics'!G472</f>
        <v>-</v>
      </c>
      <c r="I118" s="235">
        <f>'Stove Characteristics'!I472</f>
        <v>0.26</v>
      </c>
      <c r="J118" s="238" t="str">
        <f>'Stove Characteristics'!J472</f>
        <v>-</v>
      </c>
      <c r="K118" s="136" t="str">
        <f>'Stove Characteristics'!K472</f>
        <v>WBT-3.3, Cold Start; Hot Start; 45 Simmer</v>
      </c>
      <c r="L118" s="136" t="str">
        <f>'Stove Characteristics'!L472</f>
        <v>Lab</v>
      </c>
      <c r="M118" s="136" t="str">
        <f>'Stove Characteristics'!M472</f>
        <v>-</v>
      </c>
      <c r="N118" s="136" t="str">
        <f>'Stove Characteristics'!N472</f>
        <v>&lt;n.a.&gt;</v>
      </c>
      <c r="O118" s="136">
        <f>'Stove Characteristics'!O472</f>
        <v>464</v>
      </c>
      <c r="P118" s="136" t="str">
        <f>'Stove Characteristics'!P472</f>
        <v>Winrock 2009</v>
      </c>
    </row>
    <row r="119" spans="2:16" ht="15" customHeight="1" x14ac:dyDescent="0.25">
      <c r="B119" s="136" t="str">
        <f>'Stove Characteristics'!B473</f>
        <v>USA</v>
      </c>
      <c r="C119" s="136" t="str">
        <f>'Stove Characteristics'!C473</f>
        <v>-</v>
      </c>
      <c r="D119" s="136" t="str">
        <f>INDEX('Stove Characteristics'!$E:$E, MATCH(Wood_Eff!O119, 'Stove Characteristics'!$O:$O,0))</f>
        <v>Improved</v>
      </c>
      <c r="E119" s="120" t="str">
        <f>'Stove Characteristics'!D473</f>
        <v>BCSIR 2 pot fixed model with chimney</v>
      </c>
      <c r="F119" s="136" t="s">
        <v>1870</v>
      </c>
      <c r="G119" s="136" t="str">
        <f>'Stove Characteristics'!F473</f>
        <v>wood</v>
      </c>
      <c r="H119" s="136" t="str">
        <f>'Stove Characteristics'!G473</f>
        <v>-</v>
      </c>
      <c r="I119" s="235">
        <f>'Stove Characteristics'!I473</f>
        <v>0.23</v>
      </c>
      <c r="J119" s="238" t="str">
        <f>'Stove Characteristics'!J473</f>
        <v>-</v>
      </c>
      <c r="K119" s="136" t="str">
        <f>'Stove Characteristics'!K473</f>
        <v>Cold Start; Hot Start; Simmer, mean(mean(hot,cold),simmer)</v>
      </c>
      <c r="L119" s="136" t="str">
        <f>'Stove Characteristics'!L473</f>
        <v>Lab</v>
      </c>
      <c r="M119" s="136" t="str">
        <f>'Stove Characteristics'!M473</f>
        <v>-</v>
      </c>
      <c r="N119" s="136" t="str">
        <f>'Stove Characteristics'!N473</f>
        <v>&lt;n.a.&gt;</v>
      </c>
      <c r="O119" s="136">
        <f>'Stove Characteristics'!O473</f>
        <v>465</v>
      </c>
      <c r="P119" s="136" t="str">
        <f>'Stove Characteristics'!P473</f>
        <v>Winrock 2009</v>
      </c>
    </row>
    <row r="120" spans="2:16" ht="15" customHeight="1" x14ac:dyDescent="0.25">
      <c r="B120" s="136" t="str">
        <f>'Stove Characteristics'!B474</f>
        <v>USA</v>
      </c>
      <c r="C120" s="136" t="str">
        <f>'Stove Characteristics'!C474</f>
        <v>-</v>
      </c>
      <c r="D120" s="136" t="str">
        <f>INDEX('Stove Characteristics'!$E:$E, MATCH(Wood_Eff!O120, 'Stove Characteristics'!$O:$O,0))</f>
        <v>Improved</v>
      </c>
      <c r="E120" s="120" t="str">
        <f>'Stove Characteristics'!D474</f>
        <v>BSCIR 2 pot fixed model w/ 2 airways;</v>
      </c>
      <c r="F120" s="136" t="s">
        <v>1870</v>
      </c>
      <c r="G120" s="136" t="str">
        <f>'Stove Characteristics'!F474</f>
        <v>wood</v>
      </c>
      <c r="H120" s="136" t="str">
        <f>'Stove Characteristics'!G474</f>
        <v>-</v>
      </c>
      <c r="I120" s="235">
        <f>'Stove Characteristics'!I474</f>
        <v>0.17</v>
      </c>
      <c r="J120" s="238" t="str">
        <f>'Stove Characteristics'!J474</f>
        <v>-</v>
      </c>
      <c r="K120" s="136" t="str">
        <f>'Stove Characteristics'!K474</f>
        <v>Cold Start; Hot Start; Simmer, mean(mean(hot,cold),simmer)</v>
      </c>
      <c r="L120" s="136" t="str">
        <f>'Stove Characteristics'!L474</f>
        <v>Lab</v>
      </c>
      <c r="M120" s="136" t="str">
        <f>'Stove Characteristics'!M474</f>
        <v>-</v>
      </c>
      <c r="N120" s="136" t="str">
        <f>'Stove Characteristics'!N474</f>
        <v>&lt;n.a.&gt;</v>
      </c>
      <c r="O120" s="136">
        <f>'Stove Characteristics'!O474</f>
        <v>466</v>
      </c>
      <c r="P120" s="136" t="str">
        <f>'Stove Characteristics'!P474</f>
        <v>Winrock 2009</v>
      </c>
    </row>
    <row r="121" spans="2:16" ht="15" customHeight="1" x14ac:dyDescent="0.25">
      <c r="B121" s="136" t="str">
        <f>'Stove Characteristics'!B475</f>
        <v>USA</v>
      </c>
      <c r="C121" s="136" t="str">
        <f>'Stove Characteristics'!C475</f>
        <v>-</v>
      </c>
      <c r="D121" s="136" t="str">
        <f>INDEX('Stove Characteristics'!$E:$E, MATCH(Wood_Eff!O121, 'Stove Characteristics'!$O:$O,0))</f>
        <v>Improved</v>
      </c>
      <c r="E121" s="120" t="str">
        <f>'Stove Characteristics'!D475</f>
        <v>VERC 1 pot portable model w/ 2 grates.</v>
      </c>
      <c r="F121" s="136" t="s">
        <v>1870</v>
      </c>
      <c r="G121" s="136" t="str">
        <f>'Stove Characteristics'!F475</f>
        <v>wood</v>
      </c>
      <c r="H121" s="136" t="str">
        <f>'Stove Characteristics'!G475</f>
        <v>-</v>
      </c>
      <c r="I121" s="235">
        <f>'Stove Characteristics'!I475</f>
        <v>0.32</v>
      </c>
      <c r="J121" s="238" t="str">
        <f>'Stove Characteristics'!J475</f>
        <v>-</v>
      </c>
      <c r="K121" s="136" t="str">
        <f>'Stove Characteristics'!K475</f>
        <v>Cold Start; Hot Start; Simmer, mean(mean(hot,cold),simmer)</v>
      </c>
      <c r="L121" s="136" t="str">
        <f>'Stove Characteristics'!L475</f>
        <v>Lab</v>
      </c>
      <c r="M121" s="136" t="str">
        <f>'Stove Characteristics'!M475</f>
        <v>-</v>
      </c>
      <c r="N121" s="136" t="str">
        <f>'Stove Characteristics'!N475</f>
        <v>&lt;n.a.&gt;</v>
      </c>
      <c r="O121" s="136">
        <f>'Stove Characteristics'!O475</f>
        <v>467</v>
      </c>
      <c r="P121" s="136" t="str">
        <f>'Stove Characteristics'!P475</f>
        <v>Winrock 2009</v>
      </c>
    </row>
    <row r="122" spans="2:16" ht="15" customHeight="1" x14ac:dyDescent="0.25">
      <c r="B122" s="136" t="str">
        <f>'Stove Characteristics'!B476</f>
        <v>USA</v>
      </c>
      <c r="C122" s="136" t="str">
        <f>'Stove Characteristics'!C476</f>
        <v>-</v>
      </c>
      <c r="D122" s="136" t="str">
        <f>INDEX('Stove Characteristics'!$E:$E, MATCH(Wood_Eff!O122, 'Stove Characteristics'!$O:$O,0))</f>
        <v>Unknown</v>
      </c>
      <c r="E122" s="120" t="str">
        <f>'Stove Characteristics'!D476</f>
        <v>-</v>
      </c>
      <c r="F122" s="136" t="s">
        <v>1900</v>
      </c>
      <c r="G122" s="136" t="str">
        <f>'Stove Characteristics'!F476</f>
        <v>wood</v>
      </c>
      <c r="H122" s="136" t="str">
        <f>'Stove Characteristics'!G476</f>
        <v>-</v>
      </c>
      <c r="I122" s="235">
        <f>'Stove Characteristics'!I476</f>
        <v>0.21</v>
      </c>
      <c r="J122" s="238" t="str">
        <f>'Stove Characteristics'!J476</f>
        <v>-</v>
      </c>
      <c r="K122" s="136" t="str">
        <f>'Stove Characteristics'!K476</f>
        <v>Cold Start; Hot Start; Simmer, mean(mean(hot,cold),simmer)</v>
      </c>
      <c r="L122" s="136" t="str">
        <f>'Stove Characteristics'!L476</f>
        <v>Lab</v>
      </c>
      <c r="M122" s="136" t="str">
        <f>'Stove Characteristics'!M476</f>
        <v>-</v>
      </c>
      <c r="N122" s="136" t="str">
        <f>'Stove Characteristics'!N476</f>
        <v>&lt;n.a.&gt;</v>
      </c>
      <c r="O122" s="136">
        <f>'Stove Characteristics'!O476</f>
        <v>468</v>
      </c>
      <c r="P122" s="136" t="str">
        <f>'Stove Characteristics'!P476</f>
        <v>Winrock 2009</v>
      </c>
    </row>
    <row r="123" spans="2:16" ht="15" customHeight="1" x14ac:dyDescent="0.25">
      <c r="B123" s="136" t="str">
        <f>'Stove Characteristics'!B477</f>
        <v>SDN</v>
      </c>
      <c r="C123" s="136" t="str">
        <f>'Stove Characteristics'!C477</f>
        <v>VERC Grihalaxmi</v>
      </c>
      <c r="D123" s="136" t="str">
        <f>INDEX('Stove Characteristics'!$E:$E, MATCH(Wood_Eff!O123, 'Stove Characteristics'!$O:$O,0))</f>
        <v>Unknown</v>
      </c>
      <c r="E123" s="120" t="str">
        <f>'Stove Characteristics'!D477</f>
        <v>-</v>
      </c>
      <c r="F123" s="136" t="s">
        <v>1900</v>
      </c>
      <c r="G123" s="136" t="str">
        <f>'Stove Characteristics'!F477</f>
        <v>wood</v>
      </c>
      <c r="H123" s="136" t="str">
        <f>'Stove Characteristics'!G477</f>
        <v>-</v>
      </c>
      <c r="I123" s="235">
        <f>'Stove Characteristics'!I477</f>
        <v>0.14000000000000001</v>
      </c>
      <c r="J123" s="238" t="str">
        <f>'Stove Characteristics'!J477</f>
        <v>-</v>
      </c>
      <c r="K123" s="136" t="str">
        <f>'Stove Characteristics'!K477</f>
        <v>Cold Start; Hot Start; Simmer, mean(mean(hot,cold),simmer)</v>
      </c>
      <c r="L123" s="136" t="str">
        <f>'Stove Characteristics'!L477</f>
        <v>Field</v>
      </c>
      <c r="M123" s="136" t="str">
        <f>'Stove Characteristics'!M477</f>
        <v>-</v>
      </c>
      <c r="N123" s="136" t="str">
        <f>'Stove Characteristics'!N477</f>
        <v>&lt;n.a.&gt;</v>
      </c>
      <c r="O123" s="136">
        <f>'Stove Characteristics'!O477</f>
        <v>469</v>
      </c>
      <c r="P123" s="136" t="str">
        <f>'Stove Characteristics'!P477</f>
        <v>AED 2008</v>
      </c>
    </row>
    <row r="124" spans="2:16" ht="15" customHeight="1" x14ac:dyDescent="0.25">
      <c r="B124" s="136" t="str">
        <f>'Stove Characteristics'!B478</f>
        <v>SDN</v>
      </c>
      <c r="C124" s="136" t="str">
        <f>'Stove Characteristics'!C478</f>
        <v>Berkeley-Darfur Stove V.14</v>
      </c>
      <c r="D124" s="136" t="str">
        <f>INDEX('Stove Characteristics'!$E:$E, MATCH(Wood_Eff!O124, 'Stove Characteristics'!$O:$O,0))</f>
        <v>Improved</v>
      </c>
      <c r="E124" s="120" t="str">
        <f>'Stove Characteristics'!D478</f>
        <v>NGO A Mudstove</v>
      </c>
      <c r="F124" s="136" t="s">
        <v>1870</v>
      </c>
      <c r="G124" s="136" t="str">
        <f>'Stove Characteristics'!F478</f>
        <v>wood</v>
      </c>
      <c r="H124" s="136" t="str">
        <f>'Stove Characteristics'!G478</f>
        <v>-</v>
      </c>
      <c r="I124" s="235">
        <f>'Stove Characteristics'!I478</f>
        <v>0.11600000000000001</v>
      </c>
      <c r="J124" s="238" t="str">
        <f>'Stove Characteristics'!J478</f>
        <v>-</v>
      </c>
      <c r="K124" s="136" t="str">
        <f>'Stove Characteristics'!K478</f>
        <v>-</v>
      </c>
      <c r="L124" s="136" t="str">
        <f>'Stove Characteristics'!L478</f>
        <v>Field</v>
      </c>
      <c r="M124" s="136" t="str">
        <f>'Stove Characteristics'!M478</f>
        <v>-</v>
      </c>
      <c r="N124" s="136" t="str">
        <f>'Stove Characteristics'!N478</f>
        <v>&lt;n.a.&gt;</v>
      </c>
      <c r="O124" s="136">
        <f>'Stove Characteristics'!O478</f>
        <v>470</v>
      </c>
      <c r="P124" s="136" t="str">
        <f>'Stove Characteristics'!P478</f>
        <v>AED 2008</v>
      </c>
    </row>
    <row r="125" spans="2:16" ht="15" customHeight="1" x14ac:dyDescent="0.25">
      <c r="B125" s="136" t="str">
        <f>'Stove Characteristics'!B479</f>
        <v>SDN</v>
      </c>
      <c r="C125" s="136" t="str">
        <f>'Stove Characteristics'!C479</f>
        <v>-</v>
      </c>
      <c r="D125" s="136" t="str">
        <f>INDEX('Stove Characteristics'!$E:$E, MATCH(Wood_Eff!O125, 'Stove Characteristics'!$O:$O,0))</f>
        <v>Unknown</v>
      </c>
      <c r="E125" s="120" t="str">
        <f>'Stove Characteristics'!D479</f>
        <v>NGO B AVI3</v>
      </c>
      <c r="F125" s="136" t="s">
        <v>1900</v>
      </c>
      <c r="G125" s="136" t="str">
        <f>'Stove Characteristics'!F479</f>
        <v>wood</v>
      </c>
      <c r="H125" s="136" t="str">
        <f>'Stove Characteristics'!G479</f>
        <v>-</v>
      </c>
      <c r="I125" s="235">
        <f>'Stove Characteristics'!I479</f>
        <v>0.13800000000000001</v>
      </c>
      <c r="J125" s="238" t="str">
        <f>'Stove Characteristics'!J479</f>
        <v>-</v>
      </c>
      <c r="K125" s="136" t="str">
        <f>'Stove Characteristics'!K479</f>
        <v>-</v>
      </c>
      <c r="L125" s="136" t="str">
        <f>'Stove Characteristics'!L479</f>
        <v>Field</v>
      </c>
      <c r="M125" s="136" t="str">
        <f>'Stove Characteristics'!M479</f>
        <v>-</v>
      </c>
      <c r="N125" s="136" t="str">
        <f>'Stove Characteristics'!N479</f>
        <v>&lt;n.a.&gt;</v>
      </c>
      <c r="O125" s="136">
        <f>'Stove Characteristics'!O479</f>
        <v>471</v>
      </c>
      <c r="P125" s="136" t="str">
        <f>'Stove Characteristics'!P479</f>
        <v>AED 2008</v>
      </c>
    </row>
    <row r="126" spans="2:16" ht="15" customHeight="1" x14ac:dyDescent="0.25">
      <c r="B126" s="136" t="str">
        <f>'Stove Characteristics'!B480</f>
        <v>SDN</v>
      </c>
      <c r="C126" s="136" t="str">
        <f>'Stove Characteristics'!C480</f>
        <v>-</v>
      </c>
      <c r="D126" s="136" t="str">
        <f>INDEX('Stove Characteristics'!$E:$E, MATCH(Wood_Eff!O126, 'Stove Characteristics'!$O:$O,0))</f>
        <v>Traditional</v>
      </c>
      <c r="E126" s="120" t="str">
        <f>'Stove Characteristics'!D480</f>
        <v>NGO C Mudstove</v>
      </c>
      <c r="F126" s="136" t="s">
        <v>1896</v>
      </c>
      <c r="G126" s="136" t="str">
        <f>'Stove Characteristics'!F480</f>
        <v>wood</v>
      </c>
      <c r="H126" s="136" t="str">
        <f>'Stove Characteristics'!G480</f>
        <v>-</v>
      </c>
      <c r="I126" s="235">
        <f>'Stove Characteristics'!I480</f>
        <v>0.157</v>
      </c>
      <c r="J126" s="238" t="str">
        <f>'Stove Characteristics'!J480</f>
        <v>-</v>
      </c>
      <c r="K126" s="136" t="str">
        <f>'Stove Characteristics'!K480</f>
        <v>-</v>
      </c>
      <c r="L126" s="136" t="str">
        <f>'Stove Characteristics'!L480</f>
        <v>Field</v>
      </c>
      <c r="M126" s="136" t="str">
        <f>'Stove Characteristics'!M480</f>
        <v>-</v>
      </c>
      <c r="N126" s="136" t="str">
        <f>'Stove Characteristics'!N480</f>
        <v>&lt;n.a.&gt;</v>
      </c>
      <c r="O126" s="136">
        <f>'Stove Characteristics'!O480</f>
        <v>472</v>
      </c>
      <c r="P126" s="136" t="str">
        <f>'Stove Characteristics'!P480</f>
        <v>AED 2008</v>
      </c>
    </row>
    <row r="127" spans="2:16" ht="15" customHeight="1" x14ac:dyDescent="0.25">
      <c r="B127" s="136" t="str">
        <f>'Stove Characteristics'!B481</f>
        <v>SDN</v>
      </c>
      <c r="C127" s="136" t="str">
        <f>'Stove Characteristics'!C481</f>
        <v>-</v>
      </c>
      <c r="D127" s="136" t="str">
        <f>INDEX('Stove Characteristics'!$E:$E, MATCH(Wood_Eff!O127, 'Stove Characteristics'!$O:$O,0))</f>
        <v>Traditional</v>
      </c>
      <c r="E127" s="120" t="str">
        <f>'Stove Characteristics'!D481</f>
        <v>NGO C Six-brick</v>
      </c>
      <c r="F127" s="136" t="s">
        <v>1896</v>
      </c>
      <c r="G127" s="136" t="str">
        <f>'Stove Characteristics'!F481</f>
        <v>wood</v>
      </c>
      <c r="H127" s="136" t="str">
        <f>'Stove Characteristics'!G481</f>
        <v>-</v>
      </c>
      <c r="I127" s="235">
        <f>'Stove Characteristics'!I481</f>
        <v>0.09</v>
      </c>
      <c r="J127" s="238" t="str">
        <f>'Stove Characteristics'!J481</f>
        <v>-</v>
      </c>
      <c r="K127" s="136" t="str">
        <f>'Stove Characteristics'!K481</f>
        <v>-</v>
      </c>
      <c r="L127" s="136" t="str">
        <f>'Stove Characteristics'!L481</f>
        <v>Field</v>
      </c>
      <c r="M127" s="136" t="str">
        <f>'Stove Characteristics'!M481</f>
        <v>-</v>
      </c>
      <c r="N127" s="136" t="str">
        <f>'Stove Characteristics'!N481</f>
        <v>&lt;n.a.&gt;</v>
      </c>
      <c r="O127" s="136">
        <f>'Stove Characteristics'!O481</f>
        <v>473</v>
      </c>
      <c r="P127" s="136" t="str">
        <f>'Stove Characteristics'!P481</f>
        <v>AED 2008</v>
      </c>
    </row>
    <row r="128" spans="2:16" ht="15" customHeight="1" x14ac:dyDescent="0.25">
      <c r="B128" s="136" t="str">
        <f>'Stove Characteristics'!B482</f>
        <v>SDN</v>
      </c>
      <c r="C128" s="136" t="str">
        <f>'Stove Characteristics'!C482</f>
        <v>-</v>
      </c>
      <c r="D128" s="136" t="str">
        <f>INDEX('Stove Characteristics'!$E:$E, MATCH(Wood_Eff!O128, 'Stove Characteristics'!$O:$O,0))</f>
        <v>Unknown</v>
      </c>
      <c r="E128" s="120" t="str">
        <f>'Stove Characteristics'!D482</f>
        <v>TSF</v>
      </c>
      <c r="F128" s="136" t="s">
        <v>1900</v>
      </c>
      <c r="G128" s="136" t="str">
        <f>'Stove Characteristics'!F482</f>
        <v>wood</v>
      </c>
      <c r="H128" s="136" t="str">
        <f>'Stove Characteristics'!G482</f>
        <v>-</v>
      </c>
      <c r="I128" s="235">
        <f>'Stove Characteristics'!I482</f>
        <v>0.126</v>
      </c>
      <c r="J128" s="238" t="str">
        <f>'Stove Characteristics'!J482</f>
        <v>-</v>
      </c>
      <c r="K128" s="136" t="str">
        <f>'Stove Characteristics'!K482</f>
        <v>-</v>
      </c>
      <c r="L128" s="136" t="str">
        <f>'Stove Characteristics'!L482</f>
        <v>Field</v>
      </c>
      <c r="M128" s="136" t="str">
        <f>'Stove Characteristics'!M482</f>
        <v>-</v>
      </c>
      <c r="N128" s="136" t="str">
        <f>'Stove Characteristics'!N482</f>
        <v>&lt;n.a.&gt;</v>
      </c>
      <c r="O128" s="136">
        <f>'Stove Characteristics'!O482</f>
        <v>474</v>
      </c>
      <c r="P128" s="136" t="str">
        <f>'Stove Characteristics'!P482</f>
        <v>AED 2008</v>
      </c>
    </row>
    <row r="129" spans="2:16" ht="15" customHeight="1" x14ac:dyDescent="0.25">
      <c r="B129" s="136" t="str">
        <f>'Stove Characteristics'!B483</f>
        <v>MEX</v>
      </c>
      <c r="C129" s="136" t="str">
        <f>'Stove Characteristics'!C483</f>
        <v>-</v>
      </c>
      <c r="D129" s="136" t="str">
        <f>INDEX('Stove Characteristics'!$E:$E, MATCH(Wood_Eff!O129, 'Stove Characteristics'!$O:$O,0))</f>
        <v>Unknown</v>
      </c>
      <c r="E129" s="120" t="str">
        <f>'Stove Characteristics'!D483</f>
        <v>-</v>
      </c>
      <c r="F129" s="136" t="s">
        <v>1900</v>
      </c>
      <c r="G129" s="136" t="str">
        <f>'Stove Characteristics'!F483</f>
        <v>wood</v>
      </c>
      <c r="H129" s="136" t="str">
        <f>'Stove Characteristics'!G483</f>
        <v>Oak wood, dry</v>
      </c>
      <c r="I129" s="235">
        <f>'Stove Characteristics'!I483</f>
        <v>0.17</v>
      </c>
      <c r="J129" s="238" t="str">
        <f>'Stove Characteristics'!J483</f>
        <v>-</v>
      </c>
      <c r="K129" s="136" t="str">
        <f>'Stove Characteristics'!K483</f>
        <v>-</v>
      </c>
      <c r="L129" s="136" t="str">
        <f>'Stove Characteristics'!L483</f>
        <v>Lab</v>
      </c>
      <c r="M129" s="136" t="str">
        <f>'Stove Characteristics'!M483</f>
        <v>-</v>
      </c>
      <c r="N129" s="136" t="str">
        <f>'Stove Characteristics'!N483</f>
        <v>&lt;n.a.&gt;</v>
      </c>
      <c r="O129" s="136">
        <f>'Stove Characteristics'!O483</f>
        <v>475</v>
      </c>
      <c r="P129" s="136" t="str">
        <f>'Stove Characteristics'!P483</f>
        <v>Berrueta et al. 2008</v>
      </c>
    </row>
    <row r="130" spans="2:16" ht="15" customHeight="1" x14ac:dyDescent="0.25">
      <c r="B130" s="136" t="str">
        <f>'Stove Characteristics'!B484</f>
        <v>MEX</v>
      </c>
      <c r="C130" s="136" t="str">
        <f>'Stove Characteristics'!C484</f>
        <v>Patsari Stove</v>
      </c>
      <c r="D130" s="136" t="str">
        <f>INDEX('Stove Characteristics'!$E:$E, MATCH(Wood_Eff!O130, 'Stove Characteristics'!$O:$O,0))</f>
        <v>Unknown</v>
      </c>
      <c r="E130" s="120" t="str">
        <f>'Stove Characteristics'!D484</f>
        <v>TSF</v>
      </c>
      <c r="F130" s="136" t="s">
        <v>1900</v>
      </c>
      <c r="G130" s="136" t="str">
        <f>'Stove Characteristics'!F484</f>
        <v>wood</v>
      </c>
      <c r="H130" s="136" t="str">
        <f>'Stove Characteristics'!G484</f>
        <v>Oak fuelwood, dry</v>
      </c>
      <c r="I130" s="235">
        <f>'Stove Characteristics'!I484</f>
        <v>0.19</v>
      </c>
      <c r="J130" s="238" t="str">
        <f>'Stove Characteristics'!J484</f>
        <v>-</v>
      </c>
      <c r="K130" s="136" t="str">
        <f>'Stove Characteristics'!K484</f>
        <v>High Power, Cold Start, 3L</v>
      </c>
      <c r="L130" s="136" t="str">
        <f>'Stove Characteristics'!L484</f>
        <v>Lab</v>
      </c>
      <c r="M130" s="136" t="str">
        <f>'Stove Characteristics'!M484</f>
        <v>-</v>
      </c>
      <c r="N130" s="136" t="str">
        <f>'Stove Characteristics'!N484</f>
        <v>&lt;n.a.&gt;</v>
      </c>
      <c r="O130" s="136">
        <f>'Stove Characteristics'!O484</f>
        <v>476</v>
      </c>
      <c r="P130" s="136" t="str">
        <f>'Stove Characteristics'!P484</f>
        <v>Berrueta et al. 2008</v>
      </c>
    </row>
    <row r="131" spans="2:16" ht="15" customHeight="1" x14ac:dyDescent="0.25">
      <c r="B131" s="136" t="str">
        <f>'Stove Characteristics'!B485</f>
        <v>MEX</v>
      </c>
      <c r="C131" s="136" t="str">
        <f>'Stove Characteristics'!C485</f>
        <v>-</v>
      </c>
      <c r="D131" s="136" t="str">
        <f>INDEX('Stove Characteristics'!$E:$E, MATCH(Wood_Eff!O131, 'Stove Characteristics'!$O:$O,0))</f>
        <v>Unknown</v>
      </c>
      <c r="E131" s="120" t="str">
        <f>'Stove Characteristics'!D485</f>
        <v>U-type</v>
      </c>
      <c r="F131" s="136" t="s">
        <v>1900</v>
      </c>
      <c r="G131" s="136" t="str">
        <f>'Stove Characteristics'!F485</f>
        <v>wood</v>
      </c>
      <c r="H131" s="136" t="str">
        <f>'Stove Characteristics'!G485</f>
        <v>Oak fuelwood, dry</v>
      </c>
      <c r="I131" s="235">
        <f>'Stove Characteristics'!I485</f>
        <v>0.17</v>
      </c>
      <c r="J131" s="238" t="str">
        <f>'Stove Characteristics'!J485</f>
        <v>-</v>
      </c>
      <c r="K131" s="136" t="str">
        <f>'Stove Characteristics'!K485</f>
        <v>High Power, Cold Start, 3L</v>
      </c>
      <c r="L131" s="136" t="str">
        <f>'Stove Characteristics'!L485</f>
        <v>Lab</v>
      </c>
      <c r="M131" s="136" t="str">
        <f>'Stove Characteristics'!M485</f>
        <v>-</v>
      </c>
      <c r="N131" s="136" t="str">
        <f>'Stove Characteristics'!N485</f>
        <v>&lt;n.a.&gt;</v>
      </c>
      <c r="O131" s="136">
        <f>'Stove Characteristics'!O485</f>
        <v>477</v>
      </c>
      <c r="P131" s="136" t="str">
        <f>'Stove Characteristics'!P485</f>
        <v>Berrueta et al. 2008</v>
      </c>
    </row>
    <row r="132" spans="2:16" ht="15" customHeight="1" x14ac:dyDescent="0.25">
      <c r="B132" s="136" t="str">
        <f>'Stove Characteristics'!B486</f>
        <v>UGA</v>
      </c>
      <c r="C132" s="136" t="str">
        <f>'Stove Characteristics'!C486</f>
        <v>-</v>
      </c>
      <c r="D132" s="136" t="str">
        <f>INDEX('Stove Characteristics'!$E:$E, MATCH(Wood_Eff!O132, 'Stove Characteristics'!$O:$O,0))</f>
        <v>Traditional</v>
      </c>
      <c r="E132" s="120" t="str">
        <f>'Stove Characteristics'!D486</f>
        <v>6 Brick (NGO D)</v>
      </c>
      <c r="F132" s="136" t="s">
        <v>1896</v>
      </c>
      <c r="G132" s="136" t="str">
        <f>'Stove Characteristics'!F486</f>
        <v>wood</v>
      </c>
      <c r="H132" s="136" t="str">
        <f>'Stove Characteristics'!G486</f>
        <v>-</v>
      </c>
      <c r="I132" s="235">
        <f>'Stove Characteristics'!I486</f>
        <v>0.14299999999999999</v>
      </c>
      <c r="J132" s="238" t="str">
        <f>'Stove Characteristics'!J486</f>
        <v>-</v>
      </c>
      <c r="K132" s="136" t="str">
        <f>'Stove Characteristics'!K486</f>
        <v>High Power, Cold Start, 3L</v>
      </c>
      <c r="L132" s="136" t="str">
        <f>'Stove Characteristics'!L486</f>
        <v>Field</v>
      </c>
      <c r="M132" s="136" t="str">
        <f>'Stove Characteristics'!M486</f>
        <v>-</v>
      </c>
      <c r="N132" s="136" t="str">
        <f>'Stove Characteristics'!N486</f>
        <v>&lt;n.a.&gt;</v>
      </c>
      <c r="O132" s="136">
        <f>'Stove Characteristics'!O486</f>
        <v>478</v>
      </c>
      <c r="P132" s="136" t="str">
        <f>'Stove Characteristics'!P486</f>
        <v>AED 2008</v>
      </c>
    </row>
    <row r="133" spans="2:16" ht="15" customHeight="1" x14ac:dyDescent="0.25">
      <c r="B133" s="136" t="str">
        <f>'Stove Characteristics'!B487</f>
        <v>UGA</v>
      </c>
      <c r="C133" s="136" t="str">
        <f>'Stove Characteristics'!C487</f>
        <v>-</v>
      </c>
      <c r="D133" s="136" t="str">
        <f>INDEX('Stove Characteristics'!$E:$E, MATCH(Wood_Eff!O133, 'Stove Characteristics'!$O:$O,0))</f>
        <v>Traditional</v>
      </c>
      <c r="E133" s="120" t="str">
        <f>'Stove Characteristics'!D487</f>
        <v>6 Brick (NGO D)</v>
      </c>
      <c r="F133" s="136" t="s">
        <v>1896</v>
      </c>
      <c r="G133" s="136" t="str">
        <f>'Stove Characteristics'!F487</f>
        <v>wood</v>
      </c>
      <c r="H133" s="136" t="str">
        <f>'Stove Characteristics'!G487</f>
        <v>-</v>
      </c>
      <c r="I133" s="235">
        <f>'Stove Characteristics'!I487</f>
        <v>0.16600000000000001</v>
      </c>
      <c r="J133" s="238" t="str">
        <f>'Stove Characteristics'!J487</f>
        <v>-</v>
      </c>
      <c r="K133" s="136" t="str">
        <f>'Stove Characteristics'!K487</f>
        <v>MWBT:1985</v>
      </c>
      <c r="L133" s="136" t="str">
        <f>'Stove Characteristics'!L487</f>
        <v>Field</v>
      </c>
      <c r="M133" s="136" t="str">
        <f>'Stove Characteristics'!M487</f>
        <v>-</v>
      </c>
      <c r="N133" s="136" t="str">
        <f>'Stove Characteristics'!N487</f>
        <v>&lt;n.a.&gt;</v>
      </c>
      <c r="O133" s="136">
        <f>'Stove Characteristics'!O487</f>
        <v>479</v>
      </c>
      <c r="P133" s="136" t="str">
        <f>'Stove Characteristics'!P487</f>
        <v>AED 2008</v>
      </c>
    </row>
    <row r="134" spans="2:16" ht="15" customHeight="1" x14ac:dyDescent="0.25">
      <c r="B134" s="136" t="str">
        <f>'Stove Characteristics'!B488</f>
        <v>UGA</v>
      </c>
      <c r="C134" s="136" t="str">
        <f>'Stove Characteristics'!C488</f>
        <v>-</v>
      </c>
      <c r="D134" s="136" t="str">
        <f>INDEX('Stove Characteristics'!$E:$E, MATCH(Wood_Eff!O134, 'Stove Characteristics'!$O:$O,0))</f>
        <v>Unknown</v>
      </c>
      <c r="E134" s="120" t="str">
        <f>'Stove Characteristics'!D488</f>
        <v>-</v>
      </c>
      <c r="F134" s="136" t="s">
        <v>1900</v>
      </c>
      <c r="G134" s="136" t="str">
        <f>'Stove Characteristics'!F488</f>
        <v>wood</v>
      </c>
      <c r="H134" s="136" t="str">
        <f>'Stove Characteristics'!G488</f>
        <v>-</v>
      </c>
      <c r="I134" s="235">
        <f>'Stove Characteristics'!I488</f>
        <v>4.4999999999999998E-2</v>
      </c>
      <c r="J134" s="238" t="str">
        <f>'Stove Characteristics'!J488</f>
        <v>-</v>
      </c>
      <c r="K134" s="136" t="str">
        <f>'Stove Characteristics'!K488</f>
        <v>MWBT:1985, Optimal fuel management</v>
      </c>
      <c r="L134" s="136" t="str">
        <f>'Stove Characteristics'!L488</f>
        <v>Field</v>
      </c>
      <c r="M134" s="136" t="str">
        <f>'Stove Characteristics'!M488</f>
        <v>-</v>
      </c>
      <c r="N134" s="136" t="str">
        <f>'Stove Characteristics'!N488</f>
        <v>&lt;n.a.&gt;</v>
      </c>
      <c r="O134" s="136">
        <f>'Stove Characteristics'!O488</f>
        <v>480</v>
      </c>
      <c r="P134" s="136" t="str">
        <f>'Stove Characteristics'!P488</f>
        <v>AED 2008</v>
      </c>
    </row>
    <row r="135" spans="2:16" ht="15" customHeight="1" x14ac:dyDescent="0.25">
      <c r="B135" s="136" t="str">
        <f>'Stove Characteristics'!B489</f>
        <v>UGA</v>
      </c>
      <c r="C135" s="136" t="str">
        <f>'Stove Characteristics'!C489</f>
        <v>Rocket Lorena with Air Bypass (Two-Pot)</v>
      </c>
      <c r="D135" s="136" t="str">
        <f>INDEX('Stove Characteristics'!$E:$E, MATCH(Wood_Eff!O135, 'Stove Characteristics'!$O:$O,0))</f>
        <v>Unknown</v>
      </c>
      <c r="E135" s="120">
        <f>'Stove Characteristics'!D489</f>
        <v>0</v>
      </c>
      <c r="F135" s="136" t="s">
        <v>1900</v>
      </c>
      <c r="G135" s="136" t="str">
        <f>'Stove Characteristics'!F489</f>
        <v>wood</v>
      </c>
      <c r="H135" s="136" t="str">
        <f>'Stove Characteristics'!G489</f>
        <v>-</v>
      </c>
      <c r="I135" s="235">
        <f>'Stove Characteristics'!I489</f>
        <v>7.4999999999999997E-2</v>
      </c>
      <c r="J135" s="238" t="str">
        <f>'Stove Characteristics'!J489</f>
        <v>-</v>
      </c>
      <c r="K135" s="136" t="str">
        <f>'Stove Characteristics'!K489</f>
        <v>MWBT:1985</v>
      </c>
      <c r="L135" s="136" t="str">
        <f>'Stove Characteristics'!L489</f>
        <v>Field</v>
      </c>
      <c r="M135" s="136" t="str">
        <f>'Stove Characteristics'!M489</f>
        <v>-</v>
      </c>
      <c r="N135" s="136" t="str">
        <f>'Stove Characteristics'!N489</f>
        <v>&lt;n.a.&gt;</v>
      </c>
      <c r="O135" s="136">
        <f>'Stove Characteristics'!O489</f>
        <v>481</v>
      </c>
      <c r="P135" s="136" t="str">
        <f>'Stove Characteristics'!P489</f>
        <v>AED 2008</v>
      </c>
    </row>
    <row r="136" spans="2:16" ht="15" customHeight="1" x14ac:dyDescent="0.25">
      <c r="B136" s="136" t="str">
        <f>'Stove Characteristics'!B490</f>
        <v>UGA</v>
      </c>
      <c r="C136" s="136" t="str">
        <f>'Stove Characteristics'!C490</f>
        <v>Rocket Lorena with Air Bypass (Two-Pot)</v>
      </c>
      <c r="D136" s="136" t="str">
        <f>INDEX('Stove Characteristics'!$E:$E, MATCH(Wood_Eff!O136, 'Stove Characteristics'!$O:$O,0))</f>
        <v>Traditional</v>
      </c>
      <c r="E136" s="120" t="str">
        <f>'Stove Characteristics'!D490</f>
        <v>Traditional Mud Stove</v>
      </c>
      <c r="F136" s="136" t="s">
        <v>1896</v>
      </c>
      <c r="G136" s="136" t="str">
        <f>'Stove Characteristics'!F490</f>
        <v>wood</v>
      </c>
      <c r="H136" s="136" t="str">
        <f>'Stove Characteristics'!G490</f>
        <v>-</v>
      </c>
      <c r="I136" s="235">
        <f>'Stove Characteristics'!I490</f>
        <v>9.2999999999999999E-2</v>
      </c>
      <c r="J136" s="238" t="str">
        <f>'Stove Characteristics'!J490</f>
        <v>-</v>
      </c>
      <c r="K136" s="136" t="str">
        <f>'Stove Characteristics'!K490</f>
        <v>MWBT:1985</v>
      </c>
      <c r="L136" s="136" t="str">
        <f>'Stove Characteristics'!L490</f>
        <v>Field</v>
      </c>
      <c r="M136" s="136" t="str">
        <f>'Stove Characteristics'!M490</f>
        <v>-</v>
      </c>
      <c r="N136" s="136" t="str">
        <f>'Stove Characteristics'!N490</f>
        <v>&lt;n.a.&gt;</v>
      </c>
      <c r="O136" s="136">
        <f>'Stove Characteristics'!O490</f>
        <v>482</v>
      </c>
      <c r="P136" s="136" t="str">
        <f>'Stove Characteristics'!P490</f>
        <v>AED 2008</v>
      </c>
    </row>
    <row r="137" spans="2:16" ht="15" customHeight="1" x14ac:dyDescent="0.25">
      <c r="B137" s="136" t="str">
        <f>'Stove Characteristics'!B491</f>
        <v>UGA</v>
      </c>
      <c r="C137" s="136" t="str">
        <f>'Stove Characteristics'!C491</f>
        <v>-</v>
      </c>
      <c r="D137" s="136" t="str">
        <f>INDEX('Stove Characteristics'!$E:$E, MATCH(Wood_Eff!O137, 'Stove Characteristics'!$O:$O,0))</f>
        <v>Traditional</v>
      </c>
      <c r="E137" s="120" t="str">
        <f>'Stove Characteristics'!D491</f>
        <v>Traditional Mud Stove</v>
      </c>
      <c r="F137" s="136" t="s">
        <v>1896</v>
      </c>
      <c r="G137" s="136" t="str">
        <f>'Stove Characteristics'!F491</f>
        <v>wood</v>
      </c>
      <c r="H137" s="136" t="str">
        <f>'Stove Characteristics'!G491</f>
        <v>-</v>
      </c>
      <c r="I137" s="235">
        <f>'Stove Characteristics'!I491</f>
        <v>0.156</v>
      </c>
      <c r="J137" s="238" t="str">
        <f>'Stove Characteristics'!J491</f>
        <v>-</v>
      </c>
      <c r="K137" s="136" t="str">
        <f>'Stove Characteristics'!K491</f>
        <v>MWBT:1985</v>
      </c>
      <c r="L137" s="136" t="str">
        <f>'Stove Characteristics'!L491</f>
        <v>Field</v>
      </c>
      <c r="M137" s="136" t="str">
        <f>'Stove Characteristics'!M491</f>
        <v>-</v>
      </c>
      <c r="N137" s="136" t="str">
        <f>'Stove Characteristics'!N491</f>
        <v>&lt;n.a.&gt;</v>
      </c>
      <c r="O137" s="136">
        <f>'Stove Characteristics'!O491</f>
        <v>483</v>
      </c>
      <c r="P137" s="136" t="str">
        <f>'Stove Characteristics'!P491</f>
        <v>AED 2008</v>
      </c>
    </row>
    <row r="138" spans="2:16" ht="15" customHeight="1" x14ac:dyDescent="0.25">
      <c r="B138" s="136" t="str">
        <f>'Stove Characteristics'!B492</f>
        <v>UGA</v>
      </c>
      <c r="C138" s="136" t="str">
        <f>'Stove Characteristics'!C492</f>
        <v>-</v>
      </c>
      <c r="D138" s="136" t="str">
        <f>INDEX('Stove Characteristics'!$E:$E, MATCH(Wood_Eff!O138, 'Stove Characteristics'!$O:$O,0))</f>
        <v>Unknown</v>
      </c>
      <c r="E138" s="120" t="str">
        <f>'Stove Characteristics'!D492</f>
        <v>Trench Stove</v>
      </c>
      <c r="F138" s="136" t="s">
        <v>1900</v>
      </c>
      <c r="G138" s="136" t="str">
        <f>'Stove Characteristics'!F492</f>
        <v>wood</v>
      </c>
      <c r="H138" s="136" t="str">
        <f>'Stove Characteristics'!G492</f>
        <v>-</v>
      </c>
      <c r="I138" s="235">
        <f>'Stove Characteristics'!I492</f>
        <v>0.10100000000000001</v>
      </c>
      <c r="J138" s="238" t="str">
        <f>'Stove Characteristics'!J492</f>
        <v>-</v>
      </c>
      <c r="K138" s="136" t="str">
        <f>'Stove Characteristics'!K492</f>
        <v>MWBT:1985, Optimal fuel management</v>
      </c>
      <c r="L138" s="136" t="str">
        <f>'Stove Characteristics'!L492</f>
        <v>Field</v>
      </c>
      <c r="M138" s="136" t="str">
        <f>'Stove Characteristics'!M492</f>
        <v>-</v>
      </c>
      <c r="N138" s="136" t="str">
        <f>'Stove Characteristics'!N492</f>
        <v>&lt;n.a.&gt;</v>
      </c>
      <c r="O138" s="136">
        <f>'Stove Characteristics'!O492</f>
        <v>484</v>
      </c>
      <c r="P138" s="136" t="str">
        <f>'Stove Characteristics'!P492</f>
        <v>AED 2008</v>
      </c>
    </row>
    <row r="139" spans="2:16" ht="15" customHeight="1" x14ac:dyDescent="0.25">
      <c r="B139" s="136" t="str">
        <f>'Stove Characteristics'!B493</f>
        <v>UGA</v>
      </c>
      <c r="C139" s="136" t="str">
        <f>'Stove Characteristics'!C493</f>
        <v>-</v>
      </c>
      <c r="D139" s="136" t="str">
        <f>INDEX('Stove Characteristics'!$E:$E, MATCH(Wood_Eff!O139, 'Stove Characteristics'!$O:$O,0))</f>
        <v>Unknown</v>
      </c>
      <c r="E139" s="120" t="str">
        <f>'Stove Characteristics'!D493</f>
        <v>TSF</v>
      </c>
      <c r="F139" s="136" t="s">
        <v>1900</v>
      </c>
      <c r="G139" s="136" t="str">
        <f>'Stove Characteristics'!F493</f>
        <v>wood</v>
      </c>
      <c r="H139" s="136" t="str">
        <f>'Stove Characteristics'!G493</f>
        <v>-</v>
      </c>
      <c r="I139" s="235">
        <f>'Stove Characteristics'!I493</f>
        <v>0.125</v>
      </c>
      <c r="J139" s="238" t="str">
        <f>'Stove Characteristics'!J493</f>
        <v>-</v>
      </c>
      <c r="K139" s="136" t="str">
        <f>'Stove Characteristics'!K493</f>
        <v>MWBT:1985</v>
      </c>
      <c r="L139" s="136" t="str">
        <f>'Stove Characteristics'!L493</f>
        <v>Field</v>
      </c>
      <c r="M139" s="136" t="str">
        <f>'Stove Characteristics'!M493</f>
        <v>-</v>
      </c>
      <c r="N139" s="136" t="str">
        <f>'Stove Characteristics'!N493</f>
        <v>&lt;n.a.&gt;</v>
      </c>
      <c r="O139" s="136">
        <f>'Stove Characteristics'!O493</f>
        <v>485</v>
      </c>
      <c r="P139" s="136" t="str">
        <f>'Stove Characteristics'!P493</f>
        <v>AED 2008</v>
      </c>
    </row>
    <row r="140" spans="2:16" ht="15" customHeight="1" x14ac:dyDescent="0.25">
      <c r="B140" s="136" t="str">
        <f>'Stove Characteristics'!B494</f>
        <v>UGA</v>
      </c>
      <c r="C140" s="136" t="str">
        <f>'Stove Characteristics'!C494</f>
        <v>-</v>
      </c>
      <c r="D140" s="136" t="str">
        <f>INDEX('Stove Characteristics'!$E:$E, MATCH(Wood_Eff!O140, 'Stove Characteristics'!$O:$O,0))</f>
        <v>Unknown</v>
      </c>
      <c r="E140" s="120" t="str">
        <f>'Stove Characteristics'!D494</f>
        <v>TSF</v>
      </c>
      <c r="F140" s="136" t="s">
        <v>1900</v>
      </c>
      <c r="G140" s="136" t="str">
        <f>'Stove Characteristics'!F494</f>
        <v>wood</v>
      </c>
      <c r="H140" s="136" t="str">
        <f>'Stove Characteristics'!G494</f>
        <v>-</v>
      </c>
      <c r="I140" s="235">
        <f>'Stove Characteristics'!I494</f>
        <v>0.17799999999999999</v>
      </c>
      <c r="J140" s="238" t="str">
        <f>'Stove Characteristics'!J494</f>
        <v>-</v>
      </c>
      <c r="K140" s="136" t="str">
        <f>'Stove Characteristics'!K494</f>
        <v>MWBT:1985</v>
      </c>
      <c r="L140" s="136" t="str">
        <f>'Stove Characteristics'!L494</f>
        <v>Field</v>
      </c>
      <c r="M140" s="136" t="str">
        <f>'Stove Characteristics'!M494</f>
        <v>-</v>
      </c>
      <c r="N140" s="136" t="str">
        <f>'Stove Characteristics'!N494</f>
        <v>&lt;n.a.&gt;</v>
      </c>
      <c r="O140" s="136">
        <f>'Stove Characteristics'!O494</f>
        <v>486</v>
      </c>
      <c r="P140" s="136" t="str">
        <f>'Stove Characteristics'!P494</f>
        <v>AED 2008</v>
      </c>
    </row>
    <row r="141" spans="2:16" ht="15" customHeight="1" x14ac:dyDescent="0.25">
      <c r="B141" s="136" t="str">
        <f>'Stove Characteristics'!B495</f>
        <v>IND</v>
      </c>
      <c r="C141" s="136" t="str">
        <f>'Stove Characteristics'!C495</f>
        <v>-</v>
      </c>
      <c r="D141" s="136" t="str">
        <f>INDEX('Stove Characteristics'!$E:$E, MATCH(Wood_Eff!O141, 'Stove Characteristics'!$O:$O,0))</f>
        <v>Unknown</v>
      </c>
      <c r="E141" s="120" t="str">
        <f>'Stove Characteristics'!D495</f>
        <v>Bhagyalaxmi, chimney-less version of the Laxmi</v>
      </c>
      <c r="F141" s="136" t="s">
        <v>1900</v>
      </c>
      <c r="G141" s="136" t="str">
        <f>'Stove Characteristics'!F495</f>
        <v>wood</v>
      </c>
      <c r="H141" s="136" t="str">
        <f>'Stove Characteristics'!G495</f>
        <v>-</v>
      </c>
      <c r="I141" s="235">
        <f>'Stove Characteristics'!I495</f>
        <v>0.24</v>
      </c>
      <c r="J141" s="238" t="str">
        <f>'Stove Characteristics'!J495</f>
        <v>-</v>
      </c>
      <c r="K141" s="136" t="str">
        <f>'Stove Characteristics'!K495</f>
        <v>MWBT:1985, Optimal fuel management</v>
      </c>
      <c r="L141" s="136" t="str">
        <f>'Stove Characteristics'!L495</f>
        <v>Lab</v>
      </c>
      <c r="M141" s="136" t="str">
        <f>'Stove Characteristics'!M495</f>
        <v>-</v>
      </c>
      <c r="N141" s="136" t="str">
        <f>'Stove Characteristics'!N495</f>
        <v>&lt;n.a.&gt;</v>
      </c>
      <c r="O141" s="136">
        <f>'Stove Characteristics'!O495</f>
        <v>487</v>
      </c>
      <c r="P141" s="136" t="str">
        <f>'Stove Characteristics'!P495</f>
        <v>Bailis et al. 2007</v>
      </c>
    </row>
    <row r="142" spans="2:16" ht="15" customHeight="1" x14ac:dyDescent="0.25">
      <c r="B142" s="136" t="str">
        <f>'Stove Characteristics'!B496</f>
        <v>IND</v>
      </c>
      <c r="C142" s="136" t="str">
        <f>'Stove Characteristics'!C496</f>
        <v>ARTI Bhayalaxmi</v>
      </c>
      <c r="D142" s="136" t="str">
        <f>INDEX('Stove Characteristics'!$E:$E, MATCH(Wood_Eff!O142, 'Stove Characteristics'!$O:$O,0))</f>
        <v>Improved</v>
      </c>
      <c r="E142" s="120" t="str">
        <f>'Stove Characteristics'!D496</f>
        <v>Grihalaxmi, single-pot chulha. Top grate acts as a flame concentrator</v>
      </c>
      <c r="F142" s="136" t="s">
        <v>1871</v>
      </c>
      <c r="G142" s="136" t="str">
        <f>'Stove Characteristics'!F496</f>
        <v>wood</v>
      </c>
      <c r="H142" s="136" t="str">
        <f>'Stove Characteristics'!G496</f>
        <v>-</v>
      </c>
      <c r="I142" s="235">
        <f>'Stove Characteristics'!I496</f>
        <v>0.21</v>
      </c>
      <c r="J142" s="238" t="str">
        <f>'Stove Characteristics'!J496</f>
        <v>-</v>
      </c>
      <c r="K142" s="136" t="str">
        <f>'Stove Characteristics'!K496</f>
        <v>ARTI:WBT, mean(hot,cold)+simmer</v>
      </c>
      <c r="L142" s="136" t="str">
        <f>'Stove Characteristics'!L496</f>
        <v>Lab</v>
      </c>
      <c r="M142" s="136" t="str">
        <f>'Stove Characteristics'!M496</f>
        <v>-</v>
      </c>
      <c r="N142" s="136" t="str">
        <f>'Stove Characteristics'!N496</f>
        <v>&lt;n.a.&gt;</v>
      </c>
      <c r="O142" s="136">
        <f>'Stove Characteristics'!O496</f>
        <v>488</v>
      </c>
      <c r="P142" s="136" t="str">
        <f>'Stove Characteristics'!P496</f>
        <v>Bailis et al. 2007</v>
      </c>
    </row>
    <row r="143" spans="2:16" ht="15" customHeight="1" x14ac:dyDescent="0.25">
      <c r="B143" s="136" t="str">
        <f>'Stove Characteristics'!B497</f>
        <v>IND</v>
      </c>
      <c r="C143" s="136" t="str">
        <f>'Stove Characteristics'!C497</f>
        <v>ARTI Grihalaxmi</v>
      </c>
      <c r="D143" s="136" t="str">
        <f>INDEX('Stove Characteristics'!$E:$E, MATCH(Wood_Eff!O143, 'Stove Characteristics'!$O:$O,0))</f>
        <v>Unknown</v>
      </c>
      <c r="E143" s="120" t="str">
        <f>'Stove Characteristics'!D497</f>
        <v>Laxmi, mud, accepts 2 pots</v>
      </c>
      <c r="F143" s="136" t="s">
        <v>1900</v>
      </c>
      <c r="G143" s="136" t="str">
        <f>'Stove Characteristics'!F497</f>
        <v>wood</v>
      </c>
      <c r="H143" s="136" t="str">
        <f>'Stove Characteristics'!G497</f>
        <v>-</v>
      </c>
      <c r="I143" s="235">
        <f>'Stove Characteristics'!I497</f>
        <v>0.24299999999999999</v>
      </c>
      <c r="J143" s="238" t="str">
        <f>'Stove Characteristics'!J497</f>
        <v>-</v>
      </c>
      <c r="K143" s="136" t="str">
        <f>'Stove Characteristics'!K497</f>
        <v>ARTI:WBT, mean(hot,cold)+simmer</v>
      </c>
      <c r="L143" s="136" t="str">
        <f>'Stove Characteristics'!L497</f>
        <v>Lab</v>
      </c>
      <c r="M143" s="136" t="str">
        <f>'Stove Characteristics'!M497</f>
        <v>-</v>
      </c>
      <c r="N143" s="136" t="str">
        <f>'Stove Characteristics'!N497</f>
        <v>&lt;n.a.&gt;</v>
      </c>
      <c r="O143" s="136">
        <f>'Stove Characteristics'!O497</f>
        <v>489</v>
      </c>
      <c r="P143" s="136" t="str">
        <f>'Stove Characteristics'!P497</f>
        <v>Bailis et al. 2007</v>
      </c>
    </row>
    <row r="144" spans="2:16" ht="15" customHeight="1" x14ac:dyDescent="0.25">
      <c r="B144" s="136" t="str">
        <f>'Stove Characteristics'!B498</f>
        <v>IND</v>
      </c>
      <c r="C144" s="136" t="str">
        <f>'Stove Characteristics'!C498</f>
        <v>ARTI Laxmi</v>
      </c>
      <c r="D144" s="136" t="str">
        <f>INDEX('Stove Characteristics'!$E:$E, MATCH(Wood_Eff!O144, 'Stove Characteristics'!$O:$O,0))</f>
        <v>Traditional</v>
      </c>
      <c r="E144" s="120" t="str">
        <f>'Stove Characteristics'!D498</f>
        <v>Traditional Stove</v>
      </c>
      <c r="F144" s="136" t="s">
        <v>1895</v>
      </c>
      <c r="G144" s="136" t="str">
        <f>'Stove Characteristics'!F498</f>
        <v>wood</v>
      </c>
      <c r="H144" s="136" t="str">
        <f>'Stove Characteristics'!G498</f>
        <v>-</v>
      </c>
      <c r="I144" s="235">
        <f>'Stove Characteristics'!I498</f>
        <v>0.23</v>
      </c>
      <c r="J144" s="238" t="str">
        <f>'Stove Characteristics'!J498</f>
        <v>-</v>
      </c>
      <c r="K144" s="136" t="str">
        <f>'Stove Characteristics'!K498</f>
        <v>DA:WBT, mean(hot,cold)+simmer</v>
      </c>
      <c r="L144" s="136" t="str">
        <f>'Stove Characteristics'!L498</f>
        <v>Lab</v>
      </c>
      <c r="M144" s="136" t="str">
        <f>'Stove Characteristics'!M498</f>
        <v>-</v>
      </c>
      <c r="N144" s="136" t="str">
        <f>'Stove Characteristics'!N498</f>
        <v>&lt;n.a.&gt;</v>
      </c>
      <c r="O144" s="136">
        <f>'Stove Characteristics'!O498</f>
        <v>490</v>
      </c>
      <c r="P144" s="136" t="str">
        <f>'Stove Characteristics'!P498</f>
        <v>Bailis et al. 2007</v>
      </c>
    </row>
    <row r="145" spans="2:16" ht="15" customHeight="1" x14ac:dyDescent="0.25">
      <c r="B145" s="136" t="str">
        <f>'Stove Characteristics'!B499</f>
        <v>IND</v>
      </c>
      <c r="C145" s="136" t="str">
        <f>'Stove Characteristics'!C499</f>
        <v>-</v>
      </c>
      <c r="D145" s="136" t="str">
        <f>INDEX('Stove Characteristics'!$E:$E, MATCH(Wood_Eff!O145, 'Stove Characteristics'!$O:$O,0))</f>
        <v>Unknown</v>
      </c>
      <c r="E145" s="120" t="str">
        <f>'Stove Characteristics'!D499</f>
        <v>-</v>
      </c>
      <c r="F145" s="136" t="s">
        <v>1900</v>
      </c>
      <c r="G145" s="136" t="str">
        <f>'Stove Characteristics'!F499</f>
        <v>wood</v>
      </c>
      <c r="H145" s="136" t="str">
        <f>'Stove Characteristics'!G499</f>
        <v>-</v>
      </c>
      <c r="I145" s="235">
        <f>'Stove Characteristics'!I499</f>
        <v>0.15</v>
      </c>
      <c r="J145" s="238" t="str">
        <f>'Stove Characteristics'!J499</f>
        <v>-</v>
      </c>
      <c r="K145" s="136" t="str">
        <f>'Stove Characteristics'!K499</f>
        <v>ARTI:WBT, mean(hot,cold)+simmer</v>
      </c>
      <c r="L145" s="136" t="str">
        <f>'Stove Characteristics'!L499</f>
        <v>Lab</v>
      </c>
      <c r="M145" s="136" t="str">
        <f>'Stove Characteristics'!M499</f>
        <v>-</v>
      </c>
      <c r="N145" s="136" t="str">
        <f>'Stove Characteristics'!N499</f>
        <v>&lt;n.a.&gt;</v>
      </c>
      <c r="O145" s="136">
        <f>'Stove Characteristics'!O499</f>
        <v>491</v>
      </c>
      <c r="P145" s="136" t="str">
        <f>'Stove Characteristics'!P499</f>
        <v>Bailis et al. 2007</v>
      </c>
    </row>
    <row r="146" spans="2:16" ht="15" customHeight="1" x14ac:dyDescent="0.25">
      <c r="B146" s="136" t="str">
        <f>'Stove Characteristics'!B500</f>
        <v>IND</v>
      </c>
      <c r="C146" s="136" t="str">
        <f>'Stove Characteristics'!C500</f>
        <v>DA Anandi</v>
      </c>
      <c r="D146" s="136" t="str">
        <f>INDEX('Stove Characteristics'!$E:$E, MATCH(Wood_Eff!O146, 'Stove Characteristics'!$O:$O,0))</f>
        <v>Unknown</v>
      </c>
      <c r="E146" s="120" t="str">
        <f>'Stove Characteristics'!D500</f>
        <v>Laxmi accepts 2 pots</v>
      </c>
      <c r="F146" s="136" t="s">
        <v>1900</v>
      </c>
      <c r="G146" s="136" t="str">
        <f>'Stove Characteristics'!F500</f>
        <v>wood</v>
      </c>
      <c r="H146" s="136" t="str">
        <f>'Stove Characteristics'!G500</f>
        <v>-</v>
      </c>
      <c r="I146" s="235">
        <f>'Stove Characteristics'!I500</f>
        <v>0.12</v>
      </c>
      <c r="J146" s="238" t="str">
        <f>'Stove Characteristics'!J500</f>
        <v>-</v>
      </c>
      <c r="K146" s="136" t="str">
        <f>'Stove Characteristics'!K500</f>
        <v>DA:WBT, mean(hot,cold)+simmer</v>
      </c>
      <c r="L146" s="136" t="str">
        <f>'Stove Characteristics'!L500</f>
        <v>Lab</v>
      </c>
      <c r="M146" s="136" t="str">
        <f>'Stove Characteristics'!M500</f>
        <v>-</v>
      </c>
      <c r="N146" s="136" t="str">
        <f>'Stove Characteristics'!N500</f>
        <v>&lt;n.a.&gt;</v>
      </c>
      <c r="O146" s="136">
        <f>'Stove Characteristics'!O500</f>
        <v>492</v>
      </c>
      <c r="P146" s="136" t="str">
        <f>'Stove Characteristics'!P500</f>
        <v>Bailis et al. 2007</v>
      </c>
    </row>
    <row r="147" spans="2:16" ht="15" customHeight="1" x14ac:dyDescent="0.25">
      <c r="B147" s="136" t="str">
        <f>'Stove Characteristics'!B501</f>
        <v>IND</v>
      </c>
      <c r="C147" s="136" t="str">
        <f>'Stove Characteristics'!C501</f>
        <v>ARTI Laxmi</v>
      </c>
      <c r="D147" s="136" t="str">
        <f>INDEX('Stove Characteristics'!$E:$E, MATCH(Wood_Eff!O147, 'Stove Characteristics'!$O:$O,0))</f>
        <v>Unknown</v>
      </c>
      <c r="E147" s="120" t="str">
        <f>'Stove Characteristics'!D501</f>
        <v>Sukhad, Accepts 2 pots. Mud</v>
      </c>
      <c r="F147" s="136" t="s">
        <v>1900</v>
      </c>
      <c r="G147" s="136" t="str">
        <f>'Stove Characteristics'!F501</f>
        <v>wood</v>
      </c>
      <c r="H147" s="136" t="str">
        <f>'Stove Characteristics'!G501</f>
        <v>-</v>
      </c>
      <c r="I147" s="235">
        <f>'Stove Characteristics'!I501</f>
        <v>0.153</v>
      </c>
      <c r="J147" s="238" t="str">
        <f>'Stove Characteristics'!J501</f>
        <v>-</v>
      </c>
      <c r="K147" s="136" t="str">
        <f>'Stove Characteristics'!K501</f>
        <v>ARTI:WBT, mean(hot,cold)+simmer</v>
      </c>
      <c r="L147" s="136" t="str">
        <f>'Stove Characteristics'!L501</f>
        <v>Lab</v>
      </c>
      <c r="M147" s="136" t="str">
        <f>'Stove Characteristics'!M501</f>
        <v>-</v>
      </c>
      <c r="N147" s="136" t="str">
        <f>'Stove Characteristics'!N501</f>
        <v>&lt;n.a.&gt;</v>
      </c>
      <c r="O147" s="136">
        <f>'Stove Characteristics'!O501</f>
        <v>493</v>
      </c>
      <c r="P147" s="136" t="str">
        <f>'Stove Characteristics'!P501</f>
        <v>Bailis et al. 2007</v>
      </c>
    </row>
    <row r="148" spans="2:16" ht="15" customHeight="1" x14ac:dyDescent="0.25">
      <c r="B148" s="136" t="str">
        <f>'Stove Characteristics'!B502</f>
        <v>IND</v>
      </c>
      <c r="C148" s="136" t="str">
        <f>'Stove Characteristics'!C502</f>
        <v>-</v>
      </c>
      <c r="D148" s="136" t="str">
        <f>INDEX('Stove Characteristics'!$E:$E, MATCH(Wood_Eff!O148, 'Stove Characteristics'!$O:$O,0))</f>
        <v>Improved</v>
      </c>
      <c r="E148" s="120" t="str">
        <f>'Stove Characteristics'!D502</f>
        <v>Traditional Stove</v>
      </c>
      <c r="F148" s="136" t="s">
        <v>1895</v>
      </c>
      <c r="G148" s="136" t="str">
        <f>'Stove Characteristics'!F502</f>
        <v>wood</v>
      </c>
      <c r="H148" s="136" t="str">
        <f>'Stove Characteristics'!G502</f>
        <v>-</v>
      </c>
      <c r="I148" s="235">
        <f>'Stove Characteristics'!I502</f>
        <v>0.14000000000000001</v>
      </c>
      <c r="J148" s="238" t="str">
        <f>'Stove Characteristics'!J502</f>
        <v>-</v>
      </c>
      <c r="K148" s="136" t="str">
        <f>'Stove Characteristics'!K502</f>
        <v>DA:WBT, mean(hot,cold)+simmer</v>
      </c>
      <c r="L148" s="136" t="str">
        <f>'Stove Characteristics'!L502</f>
        <v>Lab</v>
      </c>
      <c r="M148" s="136" t="str">
        <f>'Stove Characteristics'!M502</f>
        <v>-</v>
      </c>
      <c r="N148" s="136" t="str">
        <f>'Stove Characteristics'!N502</f>
        <v>&lt;n.a.&gt;</v>
      </c>
      <c r="O148" s="136">
        <f>'Stove Characteristics'!O502</f>
        <v>494</v>
      </c>
      <c r="P148" s="136" t="str">
        <f>'Stove Characteristics'!P502</f>
        <v>Bailis et al. 2007</v>
      </c>
    </row>
    <row r="150" spans="2:16" x14ac:dyDescent="0.25">
      <c r="B150" s="106" t="s">
        <v>1556</v>
      </c>
      <c r="G150" s="185" t="s">
        <v>1956</v>
      </c>
      <c r="H150" s="185" t="s">
        <v>28</v>
      </c>
    </row>
    <row r="151" spans="2:16" x14ac:dyDescent="0.25">
      <c r="B151" s="235">
        <f t="shared" ref="B151:B164" si="0">I6</f>
        <v>0.13500000000000001</v>
      </c>
      <c r="C151" s="134"/>
      <c r="D151" s="134"/>
      <c r="G151" s="107" t="s">
        <v>1318</v>
      </c>
      <c r="H151" s="235">
        <f>MEDIAN(B151:B321)</f>
        <v>0.20200000000000001</v>
      </c>
    </row>
    <row r="152" spans="2:16" x14ac:dyDescent="0.25">
      <c r="B152" s="235">
        <f t="shared" si="0"/>
        <v>0.214</v>
      </c>
      <c r="C152" s="134"/>
      <c r="D152" s="134"/>
      <c r="G152" s="107" t="s">
        <v>1319</v>
      </c>
      <c r="H152" s="235">
        <f>QUARTILE(B151:B321,1)</f>
        <v>0.14908500000000002</v>
      </c>
    </row>
    <row r="153" spans="2:16" x14ac:dyDescent="0.25">
      <c r="B153" s="235">
        <f t="shared" si="0"/>
        <v>0.22</v>
      </c>
      <c r="C153" s="134"/>
      <c r="D153" s="134"/>
      <c r="G153" s="107" t="s">
        <v>1320</v>
      </c>
      <c r="H153" s="235">
        <f>MIN(B151:B321)</f>
        <v>4.4999999999999998E-2</v>
      </c>
    </row>
    <row r="154" spans="2:16" x14ac:dyDescent="0.25">
      <c r="B154" s="235">
        <f t="shared" si="0"/>
        <v>0.28699999999999998</v>
      </c>
      <c r="C154" s="134"/>
      <c r="D154" s="134"/>
      <c r="G154" s="107" t="s">
        <v>1321</v>
      </c>
      <c r="H154" s="235">
        <f>MAX(B151:B321)</f>
        <v>0.497</v>
      </c>
    </row>
    <row r="155" spans="2:16" x14ac:dyDescent="0.25">
      <c r="B155" s="235">
        <f t="shared" si="0"/>
        <v>0.17599999999999999</v>
      </c>
      <c r="C155" s="134"/>
      <c r="D155" s="134"/>
      <c r="G155" s="107" t="s">
        <v>1322</v>
      </c>
      <c r="H155" s="235">
        <f>QUARTILE(B151:B321,3)</f>
        <v>0.28849999999999998</v>
      </c>
    </row>
    <row r="156" spans="2:16" x14ac:dyDescent="0.25">
      <c r="B156" s="235">
        <f t="shared" si="0"/>
        <v>0.182</v>
      </c>
      <c r="C156" s="134"/>
      <c r="D156" s="134"/>
      <c r="G156" s="107" t="s">
        <v>1323</v>
      </c>
      <c r="H156" s="235">
        <f>H154-H155</f>
        <v>0.20850000000000002</v>
      </c>
    </row>
    <row r="157" spans="2:16" x14ac:dyDescent="0.25">
      <c r="B157" s="235">
        <f t="shared" si="0"/>
        <v>0.25700000000000001</v>
      </c>
      <c r="C157" s="134"/>
      <c r="D157" s="134"/>
      <c r="G157" s="107" t="s">
        <v>1324</v>
      </c>
      <c r="H157" s="235">
        <f>H152-H153</f>
        <v>0.10408500000000002</v>
      </c>
    </row>
    <row r="158" spans="2:16" x14ac:dyDescent="0.25">
      <c r="B158" s="235">
        <f t="shared" si="0"/>
        <v>0.23499999999999999</v>
      </c>
      <c r="C158" s="134"/>
      <c r="D158" s="134"/>
    </row>
    <row r="159" spans="2:16" x14ac:dyDescent="0.25">
      <c r="B159" s="235">
        <f t="shared" si="0"/>
        <v>0.28999999999999998</v>
      </c>
      <c r="C159" s="134"/>
      <c r="D159" s="134"/>
    </row>
    <row r="160" spans="2:16" x14ac:dyDescent="0.25">
      <c r="B160" s="235">
        <f t="shared" si="0"/>
        <v>0.18099999999999999</v>
      </c>
      <c r="C160" s="134"/>
      <c r="D160" s="134"/>
    </row>
    <row r="161" spans="2:4" x14ac:dyDescent="0.25">
      <c r="B161" s="235">
        <f t="shared" si="0"/>
        <v>0.13470000000000001</v>
      </c>
      <c r="C161" s="134"/>
      <c r="D161" s="134"/>
    </row>
    <row r="162" spans="2:4" x14ac:dyDescent="0.25">
      <c r="B162" s="235">
        <f t="shared" si="0"/>
        <v>0.14410000000000001</v>
      </c>
      <c r="C162" s="134"/>
      <c r="D162" s="134"/>
    </row>
    <row r="163" spans="2:4" x14ac:dyDescent="0.25">
      <c r="B163" s="235">
        <f t="shared" si="0"/>
        <v>0.1313</v>
      </c>
      <c r="C163" s="134"/>
      <c r="D163" s="134"/>
    </row>
    <row r="164" spans="2:4" x14ac:dyDescent="0.25">
      <c r="B164" s="235">
        <f t="shared" si="0"/>
        <v>0.23960000000000001</v>
      </c>
      <c r="C164" s="134"/>
      <c r="D164" s="134"/>
    </row>
    <row r="165" spans="2:4" x14ac:dyDescent="0.25">
      <c r="B165" s="235">
        <f t="shared" ref="B165:B196" si="1">I20</f>
        <v>0.14799999999999999</v>
      </c>
      <c r="C165" s="134"/>
      <c r="D165" s="134"/>
    </row>
    <row r="166" spans="2:4" x14ac:dyDescent="0.25">
      <c r="B166" s="235">
        <f t="shared" si="1"/>
        <v>0.13100000000000001</v>
      </c>
      <c r="C166" s="134"/>
      <c r="D166" s="134"/>
    </row>
    <row r="167" spans="2:4" x14ac:dyDescent="0.25">
      <c r="B167" s="235">
        <f t="shared" si="1"/>
        <v>0.13700000000000001</v>
      </c>
      <c r="C167" s="134"/>
      <c r="D167" s="134"/>
    </row>
    <row r="168" spans="2:4" x14ac:dyDescent="0.25">
      <c r="B168" s="235">
        <f t="shared" si="1"/>
        <v>0.36099999999999999</v>
      </c>
      <c r="C168" s="134"/>
      <c r="D168" s="134"/>
    </row>
    <row r="169" spans="2:4" x14ac:dyDescent="0.25">
      <c r="B169" s="235">
        <f t="shared" si="1"/>
        <v>0.35499999999999998</v>
      </c>
      <c r="C169" s="134"/>
      <c r="D169" s="134"/>
    </row>
    <row r="170" spans="2:4" x14ac:dyDescent="0.25">
      <c r="B170" s="235">
        <f t="shared" si="1"/>
        <v>0.38</v>
      </c>
      <c r="C170" s="134"/>
      <c r="D170" s="134"/>
    </row>
    <row r="171" spans="2:4" x14ac:dyDescent="0.25">
      <c r="B171" s="235">
        <f t="shared" si="1"/>
        <v>0.374</v>
      </c>
      <c r="C171" s="134"/>
      <c r="D171" s="134"/>
    </row>
    <row r="172" spans="2:4" x14ac:dyDescent="0.25">
      <c r="B172" s="235">
        <f t="shared" si="1"/>
        <v>0.36199999999999999</v>
      </c>
      <c r="C172" s="134"/>
      <c r="D172" s="134"/>
    </row>
    <row r="173" spans="2:4" x14ac:dyDescent="0.25">
      <c r="B173" s="235">
        <f t="shared" si="1"/>
        <v>0.107</v>
      </c>
      <c r="C173" s="134"/>
      <c r="D173" s="134"/>
    </row>
    <row r="174" spans="2:4" x14ac:dyDescent="0.25">
      <c r="B174" s="235">
        <f t="shared" si="1"/>
        <v>0.36199999999999999</v>
      </c>
      <c r="C174" s="134"/>
      <c r="D174" s="134"/>
    </row>
    <row r="175" spans="2:4" x14ac:dyDescent="0.25">
      <c r="B175" s="235">
        <f t="shared" si="1"/>
        <v>0.36599999999999999</v>
      </c>
      <c r="C175" s="134"/>
      <c r="D175" s="134"/>
    </row>
    <row r="176" spans="2:4" x14ac:dyDescent="0.25">
      <c r="B176" s="235">
        <f t="shared" si="1"/>
        <v>0.34200000000000003</v>
      </c>
      <c r="C176" s="134"/>
      <c r="D176" s="134"/>
    </row>
    <row r="177" spans="2:4" x14ac:dyDescent="0.25">
      <c r="B177" s="235">
        <f t="shared" si="1"/>
        <v>0.33100000000000002</v>
      </c>
      <c r="C177" s="134"/>
      <c r="D177" s="134"/>
    </row>
    <row r="178" spans="2:4" x14ac:dyDescent="0.25">
      <c r="B178" s="235">
        <f t="shared" si="1"/>
        <v>0.26700000000000002</v>
      </c>
      <c r="C178" s="134"/>
      <c r="D178" s="134"/>
    </row>
    <row r="179" spans="2:4" x14ac:dyDescent="0.25">
      <c r="B179" s="235">
        <f t="shared" si="1"/>
        <v>0.26400000000000001</v>
      </c>
      <c r="C179" s="134"/>
      <c r="D179" s="134"/>
    </row>
    <row r="180" spans="2:4" x14ac:dyDescent="0.25">
      <c r="B180" s="235">
        <f t="shared" si="1"/>
        <v>0.35399999999999998</v>
      </c>
      <c r="C180" s="134"/>
      <c r="D180" s="134"/>
    </row>
    <row r="181" spans="2:4" x14ac:dyDescent="0.25">
      <c r="B181" s="235">
        <f t="shared" si="1"/>
        <v>0.35299999999999998</v>
      </c>
      <c r="C181" s="134"/>
      <c r="D181" s="134"/>
    </row>
    <row r="182" spans="2:4" x14ac:dyDescent="0.25">
      <c r="B182" s="235">
        <f t="shared" si="1"/>
        <v>0.371</v>
      </c>
      <c r="C182" s="134"/>
      <c r="D182" s="134"/>
    </row>
    <row r="183" spans="2:4" x14ac:dyDescent="0.25">
      <c r="B183" s="235">
        <f t="shared" si="1"/>
        <v>0.22600000000000001</v>
      </c>
      <c r="C183" s="134"/>
      <c r="D183" s="134"/>
    </row>
    <row r="184" spans="2:4" x14ac:dyDescent="0.25">
      <c r="B184" s="235">
        <f t="shared" si="1"/>
        <v>0.184</v>
      </c>
      <c r="C184" s="134"/>
      <c r="D184" s="134"/>
    </row>
    <row r="185" spans="2:4" x14ac:dyDescent="0.25">
      <c r="B185" s="235">
        <f t="shared" si="1"/>
        <v>0.24</v>
      </c>
      <c r="C185" s="134"/>
      <c r="D185" s="134"/>
    </row>
    <row r="186" spans="2:4" x14ac:dyDescent="0.25">
      <c r="B186" s="235">
        <f t="shared" si="1"/>
        <v>0.28000000000000003</v>
      </c>
      <c r="C186" s="134"/>
      <c r="D186" s="134"/>
    </row>
    <row r="187" spans="2:4" x14ac:dyDescent="0.25">
      <c r="B187" s="235">
        <f t="shared" si="1"/>
        <v>0.28999999999999998</v>
      </c>
      <c r="C187" s="134"/>
      <c r="D187" s="134"/>
    </row>
    <row r="188" spans="2:4" x14ac:dyDescent="0.25">
      <c r="B188" s="235">
        <f t="shared" si="1"/>
        <v>0.37</v>
      </c>
      <c r="C188" s="134"/>
      <c r="D188" s="134"/>
    </row>
    <row r="189" spans="2:4" x14ac:dyDescent="0.25">
      <c r="B189" s="235">
        <f t="shared" si="1"/>
        <v>0.42</v>
      </c>
      <c r="C189" s="134"/>
      <c r="D189" s="134"/>
    </row>
    <row r="190" spans="2:4" x14ac:dyDescent="0.25">
      <c r="B190" s="235">
        <f t="shared" si="1"/>
        <v>0.45</v>
      </c>
      <c r="C190" s="134"/>
      <c r="D190" s="134"/>
    </row>
    <row r="191" spans="2:4" x14ac:dyDescent="0.25">
      <c r="B191" s="235">
        <f t="shared" si="1"/>
        <v>0.12</v>
      </c>
      <c r="C191" s="134"/>
      <c r="D191" s="134"/>
    </row>
    <row r="192" spans="2:4" x14ac:dyDescent="0.25">
      <c r="B192" s="235">
        <f t="shared" si="1"/>
        <v>0.11</v>
      </c>
      <c r="C192" s="134"/>
      <c r="D192" s="134"/>
    </row>
    <row r="193" spans="2:4" x14ac:dyDescent="0.25">
      <c r="B193" s="235">
        <f t="shared" si="1"/>
        <v>0.14300000000000002</v>
      </c>
      <c r="C193" s="134"/>
      <c r="D193" s="134"/>
    </row>
    <row r="194" spans="2:4" x14ac:dyDescent="0.25">
      <c r="B194" s="235">
        <f t="shared" si="1"/>
        <v>0.15</v>
      </c>
      <c r="C194" s="134"/>
      <c r="D194" s="134"/>
    </row>
    <row r="195" spans="2:4" x14ac:dyDescent="0.25">
      <c r="B195" s="235">
        <f t="shared" si="1"/>
        <v>0.105</v>
      </c>
      <c r="C195" s="134"/>
      <c r="D195" s="134"/>
    </row>
    <row r="196" spans="2:4" x14ac:dyDescent="0.25">
      <c r="B196" s="235">
        <f t="shared" si="1"/>
        <v>0.14000000000000001</v>
      </c>
      <c r="C196" s="134"/>
      <c r="D196" s="134"/>
    </row>
    <row r="197" spans="2:4" x14ac:dyDescent="0.25">
      <c r="B197" s="235">
        <f t="shared" ref="B197:B228" si="2">I52</f>
        <v>0.11199999999999999</v>
      </c>
      <c r="C197" s="134"/>
      <c r="D197" s="134"/>
    </row>
    <row r="198" spans="2:4" x14ac:dyDescent="0.25">
      <c r="B198" s="235">
        <f t="shared" si="2"/>
        <v>0.114</v>
      </c>
      <c r="C198" s="134"/>
      <c r="D198" s="134"/>
    </row>
    <row r="199" spans="2:4" x14ac:dyDescent="0.25">
      <c r="B199" s="235">
        <f t="shared" si="2"/>
        <v>0.15</v>
      </c>
      <c r="C199" s="134"/>
      <c r="D199" s="134"/>
    </row>
    <row r="200" spans="2:4" x14ac:dyDescent="0.25">
      <c r="B200" s="235">
        <f t="shared" si="2"/>
        <v>0.12</v>
      </c>
      <c r="C200" s="134"/>
      <c r="D200" s="134"/>
    </row>
    <row r="201" spans="2:4" x14ac:dyDescent="0.25">
      <c r="B201" s="235">
        <f t="shared" si="2"/>
        <v>0.122</v>
      </c>
      <c r="C201" s="134"/>
      <c r="D201" s="134"/>
    </row>
    <row r="202" spans="2:4" x14ac:dyDescent="0.25">
      <c r="B202" s="235">
        <f t="shared" si="2"/>
        <v>9.5000000000000001E-2</v>
      </c>
      <c r="C202" s="134"/>
      <c r="D202" s="134"/>
    </row>
    <row r="203" spans="2:4" x14ac:dyDescent="0.25">
      <c r="B203" s="235">
        <f t="shared" si="2"/>
        <v>0.23</v>
      </c>
      <c r="C203" s="134"/>
      <c r="D203" s="134"/>
    </row>
    <row r="204" spans="2:4" x14ac:dyDescent="0.25">
      <c r="B204" s="235">
        <f t="shared" si="2"/>
        <v>0.12</v>
      </c>
      <c r="C204" s="134"/>
      <c r="D204" s="134"/>
    </row>
    <row r="205" spans="2:4" x14ac:dyDescent="0.25">
      <c r="B205" s="235">
        <f t="shared" si="2"/>
        <v>0.13</v>
      </c>
      <c r="C205" s="134"/>
      <c r="D205" s="134"/>
    </row>
    <row r="206" spans="2:4" x14ac:dyDescent="0.25">
      <c r="B206" s="235">
        <f t="shared" si="2"/>
        <v>0.13</v>
      </c>
      <c r="C206" s="134"/>
      <c r="D206" s="134"/>
    </row>
    <row r="207" spans="2:4" x14ac:dyDescent="0.25">
      <c r="B207" s="235">
        <f t="shared" si="2"/>
        <v>0.15</v>
      </c>
      <c r="C207" s="134"/>
      <c r="D207" s="134"/>
    </row>
    <row r="208" spans="2:4" x14ac:dyDescent="0.25">
      <c r="B208" s="235">
        <f t="shared" si="2"/>
        <v>0.184</v>
      </c>
      <c r="C208" s="134"/>
      <c r="D208" s="134"/>
    </row>
    <row r="209" spans="2:4" x14ac:dyDescent="0.25">
      <c r="B209" s="235">
        <f t="shared" si="2"/>
        <v>0.17499999999999999</v>
      </c>
      <c r="C209" s="134"/>
      <c r="D209" s="134"/>
    </row>
    <row r="210" spans="2:4" x14ac:dyDescent="0.25">
      <c r="B210" s="235">
        <f t="shared" si="2"/>
        <v>0.252</v>
      </c>
      <c r="C210" s="134"/>
      <c r="D210" s="134"/>
    </row>
    <row r="211" spans="2:4" x14ac:dyDescent="0.25">
      <c r="B211" s="235">
        <f t="shared" si="2"/>
        <v>0.20199999999999999</v>
      </c>
      <c r="C211" s="134"/>
      <c r="D211" s="134"/>
    </row>
    <row r="212" spans="2:4" x14ac:dyDescent="0.25">
      <c r="B212" s="235">
        <f t="shared" si="2"/>
        <v>0.17499999999999999</v>
      </c>
      <c r="C212" s="134"/>
      <c r="D212" s="134"/>
    </row>
    <row r="213" spans="2:4" x14ac:dyDescent="0.25">
      <c r="B213" s="235">
        <f t="shared" si="2"/>
        <v>0.182</v>
      </c>
      <c r="C213" s="134"/>
      <c r="D213" s="134"/>
    </row>
    <row r="214" spans="2:4" x14ac:dyDescent="0.25">
      <c r="B214" s="235">
        <f t="shared" si="2"/>
        <v>0.217</v>
      </c>
      <c r="C214" s="134"/>
      <c r="D214" s="134"/>
    </row>
    <row r="215" spans="2:4" x14ac:dyDescent="0.25">
      <c r="B215" s="235">
        <f t="shared" si="2"/>
        <v>0.19699999999999998</v>
      </c>
      <c r="C215" s="134"/>
      <c r="D215" s="134"/>
    </row>
    <row r="216" spans="2:4" x14ac:dyDescent="0.25">
      <c r="B216" s="235">
        <f t="shared" si="2"/>
        <v>0.26100000000000001</v>
      </c>
      <c r="C216" s="134"/>
      <c r="D216" s="134"/>
    </row>
    <row r="217" spans="2:4" x14ac:dyDescent="0.25">
      <c r="B217" s="235">
        <f t="shared" si="2"/>
        <v>0.252</v>
      </c>
      <c r="C217" s="134"/>
      <c r="D217" s="134"/>
    </row>
    <row r="218" spans="2:4" x14ac:dyDescent="0.25">
      <c r="B218" s="235">
        <f t="shared" si="2"/>
        <v>0.253</v>
      </c>
      <c r="C218" s="134"/>
      <c r="D218" s="134"/>
    </row>
    <row r="219" spans="2:4" x14ac:dyDescent="0.25">
      <c r="B219" s="235">
        <f t="shared" si="2"/>
        <v>0.20100000000000001</v>
      </c>
      <c r="C219" s="134"/>
      <c r="D219" s="134"/>
    </row>
    <row r="220" spans="2:4" x14ac:dyDescent="0.25">
      <c r="B220" s="235">
        <f t="shared" si="2"/>
        <v>0.19699999999999998</v>
      </c>
      <c r="C220" s="134"/>
      <c r="D220" s="134"/>
    </row>
    <row r="221" spans="2:4" x14ac:dyDescent="0.25">
      <c r="B221" s="235">
        <f t="shared" si="2"/>
        <v>0.17499999999999999</v>
      </c>
      <c r="C221" s="134"/>
      <c r="D221" s="134"/>
    </row>
    <row r="222" spans="2:4" x14ac:dyDescent="0.25">
      <c r="B222" s="235">
        <f t="shared" si="2"/>
        <v>0.17600000000000002</v>
      </c>
      <c r="C222" s="134"/>
      <c r="D222" s="134"/>
    </row>
    <row r="223" spans="2:4" x14ac:dyDescent="0.25">
      <c r="B223" s="235">
        <f t="shared" si="2"/>
        <v>0.17199999999999999</v>
      </c>
      <c r="C223" s="134"/>
      <c r="D223" s="134"/>
    </row>
    <row r="224" spans="2:4" x14ac:dyDescent="0.25">
      <c r="B224" s="235">
        <f t="shared" si="2"/>
        <v>0.14300000000000002</v>
      </c>
      <c r="C224" s="134"/>
      <c r="D224" s="134"/>
    </row>
    <row r="225" spans="2:4" x14ac:dyDescent="0.25">
      <c r="B225" s="235">
        <f t="shared" si="2"/>
        <v>0.14000000000000001</v>
      </c>
      <c r="C225" s="134"/>
      <c r="D225" s="134"/>
    </row>
    <row r="226" spans="2:4" x14ac:dyDescent="0.25">
      <c r="B226" s="235">
        <f t="shared" si="2"/>
        <v>0.14000000000000001</v>
      </c>
      <c r="C226" s="134"/>
      <c r="D226" s="134"/>
    </row>
    <row r="227" spans="2:4" x14ac:dyDescent="0.25">
      <c r="B227" s="235">
        <f t="shared" si="2"/>
        <v>0.35</v>
      </c>
      <c r="C227" s="134"/>
      <c r="D227" s="134"/>
    </row>
    <row r="228" spans="2:4" x14ac:dyDescent="0.25">
      <c r="B228" s="235">
        <f t="shared" si="2"/>
        <v>0.25</v>
      </c>
      <c r="C228" s="134"/>
      <c r="D228" s="134"/>
    </row>
    <row r="229" spans="2:4" x14ac:dyDescent="0.25">
      <c r="B229" s="235">
        <f t="shared" ref="B229:B248" si="3">I84</f>
        <v>0.497</v>
      </c>
      <c r="C229" s="134"/>
      <c r="D229" s="134"/>
    </row>
    <row r="230" spans="2:4" x14ac:dyDescent="0.25">
      <c r="B230" s="235">
        <f t="shared" si="3"/>
        <v>0.30199999999999999</v>
      </c>
      <c r="C230" s="134"/>
      <c r="D230" s="134"/>
    </row>
    <row r="231" spans="2:4" x14ac:dyDescent="0.25">
      <c r="B231" s="235">
        <f t="shared" si="3"/>
        <v>0.45700000000000002</v>
      </c>
      <c r="C231" s="134"/>
      <c r="D231" s="134"/>
    </row>
    <row r="232" spans="2:4" x14ac:dyDescent="0.25">
      <c r="B232" s="235">
        <f t="shared" si="3"/>
        <v>0.30365999999999999</v>
      </c>
      <c r="C232" s="134"/>
      <c r="D232" s="134"/>
    </row>
    <row r="233" spans="2:4" x14ac:dyDescent="0.25">
      <c r="B233" s="235">
        <f t="shared" si="3"/>
        <v>0.45600000000000002</v>
      </c>
      <c r="C233" s="134"/>
      <c r="D233" s="134"/>
    </row>
    <row r="234" spans="2:4" x14ac:dyDescent="0.25">
      <c r="B234" s="235">
        <f t="shared" si="3"/>
        <v>0.47110000000000002</v>
      </c>
      <c r="C234" s="134"/>
      <c r="D234" s="134"/>
    </row>
    <row r="235" spans="2:4" x14ac:dyDescent="0.25">
      <c r="B235" s="235">
        <f t="shared" si="3"/>
        <v>0.26300000000000001</v>
      </c>
      <c r="C235" s="134"/>
      <c r="D235" s="134"/>
    </row>
    <row r="236" spans="2:4" x14ac:dyDescent="0.25">
      <c r="B236" s="235">
        <f t="shared" si="3"/>
        <v>0.44800000000000001</v>
      </c>
      <c r="C236" s="134"/>
      <c r="D236" s="134"/>
    </row>
    <row r="237" spans="2:4" x14ac:dyDescent="0.25">
      <c r="B237" s="235">
        <f t="shared" si="3"/>
        <v>0.48399999999999999</v>
      </c>
      <c r="C237" s="134"/>
      <c r="D237" s="134"/>
    </row>
    <row r="238" spans="2:4" x14ac:dyDescent="0.25">
      <c r="B238" s="235">
        <f t="shared" si="3"/>
        <v>0.46700000000000003</v>
      </c>
      <c r="C238" s="134"/>
      <c r="D238" s="134"/>
    </row>
    <row r="239" spans="2:4" x14ac:dyDescent="0.25">
      <c r="B239" s="235">
        <f t="shared" si="3"/>
        <v>0.443</v>
      </c>
      <c r="C239" s="134"/>
      <c r="D239" s="134"/>
    </row>
    <row r="240" spans="2:4" x14ac:dyDescent="0.25">
      <c r="B240" s="235">
        <f t="shared" si="3"/>
        <v>0.45</v>
      </c>
      <c r="C240" s="134"/>
      <c r="D240" s="134"/>
    </row>
    <row r="241" spans="2:4" x14ac:dyDescent="0.25">
      <c r="B241" s="235">
        <f t="shared" si="3"/>
        <v>0.249</v>
      </c>
      <c r="C241" s="134"/>
      <c r="D241" s="134"/>
    </row>
    <row r="242" spans="2:4" x14ac:dyDescent="0.25">
      <c r="B242" s="235">
        <f t="shared" si="3"/>
        <v>0.47699999999999998</v>
      </c>
      <c r="C242" s="134"/>
      <c r="D242" s="134"/>
    </row>
    <row r="243" spans="2:4" x14ac:dyDescent="0.25">
      <c r="B243" s="235">
        <f t="shared" si="3"/>
        <v>0.38800000000000001</v>
      </c>
      <c r="C243" s="134"/>
      <c r="D243" s="134"/>
    </row>
    <row r="244" spans="2:4" x14ac:dyDescent="0.25">
      <c r="B244" s="235">
        <f t="shared" si="3"/>
        <v>0.33</v>
      </c>
      <c r="C244" s="134"/>
      <c r="D244" s="134"/>
    </row>
    <row r="245" spans="2:4" x14ac:dyDescent="0.25">
      <c r="B245" s="235">
        <f t="shared" si="3"/>
        <v>0.28999999999999998</v>
      </c>
      <c r="C245" s="134"/>
      <c r="D245" s="134"/>
    </row>
    <row r="246" spans="2:4" x14ac:dyDescent="0.25">
      <c r="B246" s="235">
        <f t="shared" si="3"/>
        <v>0.32600000000000001</v>
      </c>
      <c r="C246" s="134"/>
      <c r="D246" s="134"/>
    </row>
    <row r="247" spans="2:4" x14ac:dyDescent="0.25">
      <c r="B247" s="235">
        <f t="shared" si="3"/>
        <v>0.29699999999999999</v>
      </c>
      <c r="C247" s="134"/>
      <c r="D247" s="134"/>
    </row>
    <row r="248" spans="2:4" x14ac:dyDescent="0.25">
      <c r="B248" s="235">
        <f t="shared" si="3"/>
        <v>0.27800000000000002</v>
      </c>
      <c r="C248" s="134"/>
      <c r="D248" s="134"/>
    </row>
    <row r="249" spans="2:4" x14ac:dyDescent="0.25">
      <c r="B249" s="235">
        <f t="shared" ref="B249" si="4">I104</f>
        <v>0.16</v>
      </c>
      <c r="C249" s="134"/>
      <c r="D249" s="134"/>
    </row>
    <row r="250" spans="2:4" x14ac:dyDescent="0.25">
      <c r="B250" s="235">
        <f t="shared" ref="B250:B293" si="5">I105</f>
        <v>0.17</v>
      </c>
      <c r="C250" s="134"/>
      <c r="D250" s="134"/>
    </row>
    <row r="251" spans="2:4" x14ac:dyDescent="0.25">
      <c r="B251" s="235">
        <f t="shared" si="5"/>
        <v>0.16</v>
      </c>
      <c r="C251" s="134"/>
      <c r="D251" s="134"/>
    </row>
    <row r="252" spans="2:4" x14ac:dyDescent="0.25">
      <c r="B252" s="235">
        <f t="shared" si="5"/>
        <v>0.23100000000000001</v>
      </c>
      <c r="C252" s="134"/>
      <c r="D252" s="134"/>
    </row>
    <row r="253" spans="2:4" x14ac:dyDescent="0.25">
      <c r="B253" s="235">
        <f t="shared" si="5"/>
        <v>0.19900000000000001</v>
      </c>
      <c r="C253" s="134"/>
      <c r="D253" s="134"/>
    </row>
    <row r="254" spans="2:4" x14ac:dyDescent="0.25">
      <c r="B254" s="235">
        <f t="shared" si="5"/>
        <v>0.23499999999999999</v>
      </c>
      <c r="C254" s="134"/>
      <c r="D254" s="134"/>
    </row>
    <row r="255" spans="2:4" x14ac:dyDescent="0.25">
      <c r="B255" s="235">
        <f t="shared" si="5"/>
        <v>0.106</v>
      </c>
      <c r="C255" s="134"/>
      <c r="D255" s="134"/>
    </row>
    <row r="256" spans="2:4" x14ac:dyDescent="0.25">
      <c r="B256" s="235">
        <f t="shared" si="5"/>
        <v>0.40200000000000002</v>
      </c>
      <c r="C256" s="134"/>
      <c r="D256" s="134"/>
    </row>
    <row r="257" spans="2:4" x14ac:dyDescent="0.25">
      <c r="B257" s="235">
        <f t="shared" si="5"/>
        <v>0.39800000000000002</v>
      </c>
      <c r="C257" s="134"/>
      <c r="D257" s="134"/>
    </row>
    <row r="258" spans="2:4" x14ac:dyDescent="0.25">
      <c r="B258" s="235">
        <f t="shared" si="5"/>
        <v>0.253</v>
      </c>
      <c r="C258" s="134"/>
      <c r="D258" s="134"/>
    </row>
    <row r="259" spans="2:4" x14ac:dyDescent="0.25">
      <c r="B259" s="235">
        <f t="shared" si="5"/>
        <v>0.32200000000000001</v>
      </c>
      <c r="C259" s="134"/>
      <c r="D259" s="134"/>
    </row>
    <row r="260" spans="2:4" x14ac:dyDescent="0.25">
      <c r="B260" s="235">
        <f t="shared" si="5"/>
        <v>0.26900000000000002</v>
      </c>
      <c r="C260" s="134"/>
      <c r="D260" s="134"/>
    </row>
    <row r="261" spans="2:4" x14ac:dyDescent="0.25">
      <c r="B261" s="235">
        <f t="shared" si="5"/>
        <v>0.42799999999999999</v>
      </c>
      <c r="C261" s="134"/>
      <c r="D261" s="134"/>
    </row>
    <row r="262" spans="2:4" x14ac:dyDescent="0.25">
      <c r="B262" s="235">
        <f t="shared" si="5"/>
        <v>0.47099999999999997</v>
      </c>
      <c r="C262" s="134"/>
      <c r="D262" s="134"/>
    </row>
    <row r="263" spans="2:4" x14ac:dyDescent="0.25">
      <c r="B263" s="235">
        <f t="shared" si="5"/>
        <v>0.26</v>
      </c>
      <c r="C263" s="134"/>
      <c r="D263" s="134"/>
    </row>
    <row r="264" spans="2:4" x14ac:dyDescent="0.25">
      <c r="B264" s="235">
        <f t="shared" si="5"/>
        <v>0.23</v>
      </c>
      <c r="C264" s="134"/>
      <c r="D264" s="134"/>
    </row>
    <row r="265" spans="2:4" x14ac:dyDescent="0.25">
      <c r="B265" s="235">
        <f t="shared" si="5"/>
        <v>0.17</v>
      </c>
      <c r="C265" s="134"/>
      <c r="D265" s="134"/>
    </row>
    <row r="266" spans="2:4" x14ac:dyDescent="0.25">
      <c r="B266" s="235">
        <f t="shared" si="5"/>
        <v>0.32</v>
      </c>
      <c r="C266" s="134"/>
      <c r="D266" s="134"/>
    </row>
    <row r="267" spans="2:4" x14ac:dyDescent="0.25">
      <c r="B267" s="235">
        <f t="shared" si="5"/>
        <v>0.21</v>
      </c>
      <c r="C267" s="134"/>
      <c r="D267" s="134"/>
    </row>
    <row r="268" spans="2:4" x14ac:dyDescent="0.25">
      <c r="B268" s="235">
        <f t="shared" si="5"/>
        <v>0.14000000000000001</v>
      </c>
      <c r="C268" s="134"/>
      <c r="D268" s="134"/>
    </row>
    <row r="269" spans="2:4" x14ac:dyDescent="0.25">
      <c r="B269" s="235">
        <f t="shared" si="5"/>
        <v>0.11600000000000001</v>
      </c>
      <c r="C269" s="134"/>
      <c r="D269" s="134"/>
    </row>
    <row r="270" spans="2:4" x14ac:dyDescent="0.25">
      <c r="B270" s="235">
        <f t="shared" si="5"/>
        <v>0.13800000000000001</v>
      </c>
      <c r="C270" s="134"/>
      <c r="D270" s="134"/>
    </row>
    <row r="271" spans="2:4" x14ac:dyDescent="0.25">
      <c r="B271" s="235">
        <f t="shared" si="5"/>
        <v>0.157</v>
      </c>
      <c r="C271" s="134"/>
      <c r="D271" s="134"/>
    </row>
    <row r="272" spans="2:4" x14ac:dyDescent="0.25">
      <c r="B272" s="235">
        <f t="shared" si="5"/>
        <v>0.09</v>
      </c>
      <c r="C272" s="134"/>
      <c r="D272" s="134"/>
    </row>
    <row r="273" spans="2:4" x14ac:dyDescent="0.25">
      <c r="B273" s="235">
        <f t="shared" si="5"/>
        <v>0.126</v>
      </c>
      <c r="C273" s="134"/>
      <c r="D273" s="134"/>
    </row>
    <row r="274" spans="2:4" x14ac:dyDescent="0.25">
      <c r="B274" s="235">
        <f t="shared" si="5"/>
        <v>0.17</v>
      </c>
      <c r="C274" s="134"/>
      <c r="D274" s="134"/>
    </row>
    <row r="275" spans="2:4" x14ac:dyDescent="0.25">
      <c r="B275" s="235">
        <f t="shared" si="5"/>
        <v>0.19</v>
      </c>
      <c r="C275" s="134"/>
      <c r="D275" s="134"/>
    </row>
    <row r="276" spans="2:4" x14ac:dyDescent="0.25">
      <c r="B276" s="235">
        <f t="shared" si="5"/>
        <v>0.17</v>
      </c>
      <c r="C276" s="134"/>
      <c r="D276" s="134"/>
    </row>
    <row r="277" spans="2:4" x14ac:dyDescent="0.25">
      <c r="B277" s="235">
        <f t="shared" si="5"/>
        <v>0.14299999999999999</v>
      </c>
      <c r="C277" s="134"/>
      <c r="D277" s="134"/>
    </row>
    <row r="278" spans="2:4" x14ac:dyDescent="0.25">
      <c r="B278" s="235">
        <f t="shared" si="5"/>
        <v>0.16600000000000001</v>
      </c>
      <c r="C278" s="134"/>
      <c r="D278" s="134"/>
    </row>
    <row r="279" spans="2:4" x14ac:dyDescent="0.25">
      <c r="B279" s="235">
        <f t="shared" si="5"/>
        <v>4.4999999999999998E-2</v>
      </c>
      <c r="C279" s="134"/>
      <c r="D279" s="134"/>
    </row>
    <row r="280" spans="2:4" x14ac:dyDescent="0.25">
      <c r="B280" s="235">
        <f t="shared" si="5"/>
        <v>7.4999999999999997E-2</v>
      </c>
      <c r="C280" s="134"/>
      <c r="D280" s="134"/>
    </row>
    <row r="281" spans="2:4" x14ac:dyDescent="0.25">
      <c r="B281" s="235">
        <f t="shared" si="5"/>
        <v>9.2999999999999999E-2</v>
      </c>
      <c r="C281" s="134"/>
      <c r="D281" s="134"/>
    </row>
    <row r="282" spans="2:4" x14ac:dyDescent="0.25">
      <c r="B282" s="235">
        <f t="shared" si="5"/>
        <v>0.156</v>
      </c>
      <c r="C282" s="134"/>
      <c r="D282" s="134"/>
    </row>
    <row r="283" spans="2:4" x14ac:dyDescent="0.25">
      <c r="B283" s="235">
        <f t="shared" si="5"/>
        <v>0.10100000000000001</v>
      </c>
      <c r="C283" s="134"/>
      <c r="D283" s="134"/>
    </row>
    <row r="284" spans="2:4" x14ac:dyDescent="0.25">
      <c r="B284" s="235">
        <f t="shared" si="5"/>
        <v>0.125</v>
      </c>
      <c r="C284" s="134"/>
      <c r="D284" s="134"/>
    </row>
    <row r="285" spans="2:4" x14ac:dyDescent="0.25">
      <c r="B285" s="235">
        <f t="shared" si="5"/>
        <v>0.17799999999999999</v>
      </c>
      <c r="C285" s="134"/>
      <c r="D285" s="134"/>
    </row>
    <row r="286" spans="2:4" x14ac:dyDescent="0.25">
      <c r="B286" s="235">
        <f t="shared" si="5"/>
        <v>0.24</v>
      </c>
      <c r="C286" s="134"/>
      <c r="D286" s="134"/>
    </row>
    <row r="287" spans="2:4" x14ac:dyDescent="0.25">
      <c r="B287" s="235">
        <f t="shared" si="5"/>
        <v>0.21</v>
      </c>
      <c r="C287" s="134"/>
      <c r="D287" s="134"/>
    </row>
    <row r="288" spans="2:4" x14ac:dyDescent="0.25">
      <c r="B288" s="235">
        <f t="shared" si="5"/>
        <v>0.24299999999999999</v>
      </c>
      <c r="C288" s="134"/>
      <c r="D288" s="134"/>
    </row>
    <row r="289" spans="2:4" x14ac:dyDescent="0.25">
      <c r="B289" s="235">
        <f t="shared" si="5"/>
        <v>0.23</v>
      </c>
      <c r="C289" s="134"/>
      <c r="D289" s="134"/>
    </row>
    <row r="290" spans="2:4" x14ac:dyDescent="0.25">
      <c r="B290" s="235">
        <f t="shared" si="5"/>
        <v>0.15</v>
      </c>
      <c r="C290" s="134"/>
      <c r="D290" s="134"/>
    </row>
    <row r="291" spans="2:4" x14ac:dyDescent="0.25">
      <c r="B291" s="235">
        <f t="shared" si="5"/>
        <v>0.12</v>
      </c>
      <c r="C291" s="134"/>
      <c r="D291" s="134"/>
    </row>
    <row r="292" spans="2:4" x14ac:dyDescent="0.25">
      <c r="B292" s="235">
        <f t="shared" si="5"/>
        <v>0.153</v>
      </c>
      <c r="C292" s="134"/>
      <c r="D292" s="134"/>
    </row>
    <row r="293" spans="2:4" x14ac:dyDescent="0.25">
      <c r="B293" s="235">
        <f t="shared" si="5"/>
        <v>0.14000000000000001</v>
      </c>
      <c r="C293" s="134"/>
      <c r="D293" s="134"/>
    </row>
    <row r="294" spans="2:4" x14ac:dyDescent="0.25">
      <c r="B294" s="235">
        <f t="shared" ref="B294:B306" si="6">I7-J7</f>
        <v>0.19600000000000001</v>
      </c>
      <c r="C294" s="134"/>
      <c r="D294" s="134"/>
    </row>
    <row r="295" spans="2:4" x14ac:dyDescent="0.25">
      <c r="B295" s="235">
        <f t="shared" si="6"/>
        <v>0.20200000000000001</v>
      </c>
      <c r="C295" s="134"/>
      <c r="D295" s="134"/>
    </row>
    <row r="296" spans="2:4" x14ac:dyDescent="0.25">
      <c r="B296" s="235">
        <f t="shared" si="6"/>
        <v>0.27699999999999997</v>
      </c>
      <c r="C296" s="134"/>
      <c r="D296" s="134"/>
    </row>
    <row r="297" spans="2:4" x14ac:dyDescent="0.25">
      <c r="B297" s="235">
        <f t="shared" si="6"/>
        <v>0.17299999999999999</v>
      </c>
      <c r="C297" s="134"/>
      <c r="D297" s="134"/>
    </row>
    <row r="298" spans="2:4" x14ac:dyDescent="0.25">
      <c r="B298" s="235">
        <f t="shared" si="6"/>
        <v>0.17599999999999999</v>
      </c>
      <c r="C298" s="134"/>
      <c r="D298" s="134"/>
    </row>
    <row r="299" spans="2:4" x14ac:dyDescent="0.25">
      <c r="B299" s="235">
        <f t="shared" si="6"/>
        <v>0.23200000000000001</v>
      </c>
      <c r="C299" s="134"/>
      <c r="D299" s="134"/>
    </row>
    <row r="300" spans="2:4" x14ac:dyDescent="0.25">
      <c r="B300" s="235">
        <f t="shared" si="6"/>
        <v>0.21299999999999999</v>
      </c>
      <c r="C300" s="134"/>
      <c r="D300" s="134"/>
    </row>
    <row r="301" spans="2:4" x14ac:dyDescent="0.25">
      <c r="B301" s="235">
        <f t="shared" si="6"/>
        <v>0.27099999999999996</v>
      </c>
      <c r="C301" s="134"/>
      <c r="D301" s="134"/>
    </row>
    <row r="302" spans="2:4" x14ac:dyDescent="0.25">
      <c r="B302" s="235">
        <f t="shared" si="6"/>
        <v>0.17499999999999999</v>
      </c>
      <c r="C302" s="134"/>
      <c r="D302" s="134"/>
    </row>
    <row r="303" spans="2:4" x14ac:dyDescent="0.25">
      <c r="B303" s="235">
        <f t="shared" si="6"/>
        <v>0.12123</v>
      </c>
      <c r="C303" s="134"/>
      <c r="D303" s="134"/>
    </row>
    <row r="304" spans="2:4" x14ac:dyDescent="0.25">
      <c r="B304" s="235">
        <f t="shared" si="6"/>
        <v>0.132572</v>
      </c>
      <c r="C304" s="134"/>
      <c r="D304" s="134"/>
    </row>
    <row r="305" spans="2:4" x14ac:dyDescent="0.25">
      <c r="B305" s="235">
        <f t="shared" si="6"/>
        <v>0.106353</v>
      </c>
      <c r="C305" s="134"/>
      <c r="D305" s="134"/>
    </row>
    <row r="306" spans="2:4" x14ac:dyDescent="0.25">
      <c r="B306" s="235">
        <f t="shared" si="6"/>
        <v>0.21803600000000001</v>
      </c>
      <c r="C306" s="134"/>
      <c r="D306" s="134"/>
    </row>
    <row r="307" spans="2:4" x14ac:dyDescent="0.25">
      <c r="B307" s="235">
        <f t="shared" ref="B307:B319" si="7">I7+J7</f>
        <v>0.23199999999999998</v>
      </c>
      <c r="C307" s="134"/>
      <c r="D307" s="134"/>
    </row>
    <row r="308" spans="2:4" x14ac:dyDescent="0.25">
      <c r="B308" s="235">
        <f t="shared" si="7"/>
        <v>0.23799999999999999</v>
      </c>
      <c r="C308" s="134"/>
      <c r="D308" s="134"/>
    </row>
    <row r="309" spans="2:4" x14ac:dyDescent="0.25">
      <c r="B309" s="235">
        <f t="shared" si="7"/>
        <v>0.29699999999999999</v>
      </c>
      <c r="C309" s="134"/>
      <c r="D309" s="134"/>
    </row>
    <row r="310" spans="2:4" x14ac:dyDescent="0.25">
      <c r="B310" s="235">
        <f t="shared" si="7"/>
        <v>0.17899999999999999</v>
      </c>
      <c r="C310" s="134"/>
      <c r="D310" s="134"/>
    </row>
    <row r="311" spans="2:4" x14ac:dyDescent="0.25">
      <c r="B311" s="235">
        <f t="shared" si="7"/>
        <v>0.188</v>
      </c>
      <c r="C311" s="134"/>
      <c r="D311" s="134"/>
    </row>
    <row r="312" spans="2:4" x14ac:dyDescent="0.25">
      <c r="B312" s="235">
        <f t="shared" si="7"/>
        <v>0.28200000000000003</v>
      </c>
      <c r="C312" s="134"/>
      <c r="D312" s="134"/>
    </row>
    <row r="313" spans="2:4" x14ac:dyDescent="0.25">
      <c r="B313" s="235">
        <f t="shared" si="7"/>
        <v>0.25700000000000001</v>
      </c>
      <c r="C313" s="134"/>
      <c r="D313" s="134"/>
    </row>
    <row r="314" spans="2:4" x14ac:dyDescent="0.25">
      <c r="B314" s="235">
        <f t="shared" si="7"/>
        <v>0.309</v>
      </c>
      <c r="C314" s="134"/>
      <c r="D314" s="134"/>
    </row>
    <row r="315" spans="2:4" x14ac:dyDescent="0.25">
      <c r="B315" s="235">
        <f t="shared" si="7"/>
        <v>0.187</v>
      </c>
      <c r="C315" s="134"/>
      <c r="D315" s="134"/>
    </row>
    <row r="316" spans="2:4" x14ac:dyDescent="0.25">
      <c r="B316" s="235">
        <f t="shared" si="7"/>
        <v>0.14817000000000002</v>
      </c>
      <c r="C316" s="134"/>
      <c r="D316" s="134"/>
    </row>
    <row r="317" spans="2:4" x14ac:dyDescent="0.25">
      <c r="B317" s="235">
        <f t="shared" si="7"/>
        <v>0.15562800000000002</v>
      </c>
      <c r="C317" s="134"/>
      <c r="D317" s="134"/>
    </row>
    <row r="318" spans="2:4" x14ac:dyDescent="0.25">
      <c r="B318" s="235">
        <f t="shared" si="7"/>
        <v>0.156247</v>
      </c>
      <c r="C318" s="134"/>
      <c r="D318" s="134"/>
    </row>
    <row r="319" spans="2:4" x14ac:dyDescent="0.25">
      <c r="B319" s="235">
        <f t="shared" si="7"/>
        <v>0.26116400000000001</v>
      </c>
      <c r="C319" s="134"/>
      <c r="D319" s="134"/>
    </row>
    <row r="320" spans="2:4" x14ac:dyDescent="0.25">
      <c r="B320" s="235">
        <f>I46-J46</f>
        <v>8.929999999999999E-2</v>
      </c>
      <c r="C320" s="134"/>
      <c r="D320" s="134"/>
    </row>
    <row r="321" spans="1:4" x14ac:dyDescent="0.25">
      <c r="B321" s="235">
        <f>I46+J46</f>
        <v>0.1507</v>
      </c>
      <c r="C321" s="134"/>
      <c r="D321" s="134"/>
    </row>
    <row r="322" spans="1:4" x14ac:dyDescent="0.25">
      <c r="A322" s="138" t="s">
        <v>2053</v>
      </c>
      <c r="B322" s="236">
        <f>COUNT(B151:B321)</f>
        <v>171</v>
      </c>
      <c r="C322" s="134"/>
      <c r="D322" s="134"/>
    </row>
    <row r="323" spans="1:4" x14ac:dyDescent="0.25">
      <c r="B323" s="134"/>
      <c r="C323" s="134"/>
      <c r="D323" s="134"/>
    </row>
    <row r="324" spans="1:4" x14ac:dyDescent="0.25">
      <c r="B324" s="134"/>
      <c r="C324" s="134"/>
      <c r="D324" s="134"/>
    </row>
    <row r="325" spans="1:4" x14ac:dyDescent="0.25">
      <c r="B325" s="134"/>
      <c r="C325" s="134"/>
      <c r="D325" s="134"/>
    </row>
  </sheetData>
  <autoFilter ref="B5:P148"/>
  <pageMargins left="0.7" right="0.7" top="0.75" bottom="0.75" header="0.3" footer="0.3"/>
  <pageSetup orientation="portrait" horizontalDpi="300" verticalDpi="30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P51"/>
  <sheetViews>
    <sheetView zoomScale="82" zoomScaleNormal="82" workbookViewId="0">
      <selection activeCell="D40" sqref="D40"/>
    </sheetView>
  </sheetViews>
  <sheetFormatPr defaultRowHeight="15.75" x14ac:dyDescent="0.25"/>
  <cols>
    <col min="1" max="1" width="9.140625" style="6"/>
    <col min="2" max="2" width="24" style="6" customWidth="1"/>
    <col min="3" max="13" width="16.42578125" style="6" customWidth="1"/>
    <col min="14" max="14" width="16.42578125" style="6" hidden="1" customWidth="1"/>
    <col min="15" max="16" width="16.42578125" style="6" customWidth="1"/>
    <col min="17" max="16384" width="9.140625" style="6"/>
  </cols>
  <sheetData>
    <row r="1" spans="1:16" x14ac:dyDescent="0.25">
      <c r="A1" s="143" t="s">
        <v>1414</v>
      </c>
    </row>
    <row r="2" spans="1:16" x14ac:dyDescent="0.25">
      <c r="A2" s="142" t="s">
        <v>2291</v>
      </c>
    </row>
    <row r="3" spans="1:16" x14ac:dyDescent="0.25">
      <c r="A3" s="7"/>
      <c r="I3" s="74"/>
    </row>
    <row r="4" spans="1:16" x14ac:dyDescent="0.25">
      <c r="I4" s="74"/>
    </row>
    <row r="5" spans="1:16" ht="31.5" x14ac:dyDescent="0.25">
      <c r="B5" s="109" t="s">
        <v>0</v>
      </c>
      <c r="C5" s="109" t="s">
        <v>3</v>
      </c>
      <c r="D5" s="109" t="s">
        <v>9</v>
      </c>
      <c r="E5" s="109" t="s">
        <v>1856</v>
      </c>
      <c r="F5" s="109" t="s">
        <v>1864</v>
      </c>
      <c r="G5" s="109" t="s">
        <v>5</v>
      </c>
      <c r="H5" s="109" t="s">
        <v>7</v>
      </c>
      <c r="I5" s="110" t="s">
        <v>6</v>
      </c>
      <c r="J5" s="109" t="s">
        <v>2025</v>
      </c>
      <c r="K5" s="109" t="s">
        <v>22</v>
      </c>
      <c r="L5" s="109" t="s">
        <v>478</v>
      </c>
      <c r="M5" s="109" t="s">
        <v>484</v>
      </c>
      <c r="N5" s="109" t="s">
        <v>14</v>
      </c>
      <c r="O5" s="109" t="s">
        <v>30</v>
      </c>
      <c r="P5" s="109" t="s">
        <v>2259</v>
      </c>
    </row>
    <row r="6" spans="1:16" x14ac:dyDescent="0.25">
      <c r="B6" s="66" t="str">
        <f>'Stove Characteristics'!B99</f>
        <v>Global</v>
      </c>
      <c r="C6" s="66" t="str">
        <f>'Stove Characteristics'!C99</f>
        <v>Oorja stove</v>
      </c>
      <c r="D6" s="66" t="str">
        <f>'Stove Characteristics'!D99</f>
        <v>metal clad ceramic, forced draft</v>
      </c>
      <c r="E6" s="66" t="str">
        <f>IF(NOT(ISERROR(INDEX('Stove Emissions'!$G$5:$G$322, MATCH(O6, 'Stove Emissions'!$B$5:$B$322,0)))), INDEX('Stove Emissions'!$G$5:$G$322, MATCH(O6, 'Stove Emissions'!$B$5:$B$322,0)), INDEX('Stove Characteristics'!$E:$E, MATCH(O6, 'Stove Characteristics'!$O:$O,0)))</f>
        <v>Modern</v>
      </c>
      <c r="F6" s="66" t="s">
        <v>1914</v>
      </c>
      <c r="G6" s="66" t="str">
        <f>'Stove Characteristics'!F99</f>
        <v xml:space="preserve"> Oorja pellet fuel (Dry)</v>
      </c>
      <c r="H6" s="66" t="str">
        <f>'Stove Characteristics'!G99</f>
        <v>oorja biomass pellets, 9% moisture</v>
      </c>
      <c r="I6" s="126">
        <f>'Stove Characteristics'!I99</f>
        <v>0.32100000000000001</v>
      </c>
      <c r="J6" s="161" t="str">
        <f>'Stove Characteristics'!J99</f>
        <v>-</v>
      </c>
      <c r="K6" s="66" t="str">
        <f>'Stove Characteristics'!K99</f>
        <v>chamber test; overall thermal efficiency, ratio of useful (in fuel) to delivered (at pot); measured via standard Water Boil Test.</v>
      </c>
      <c r="L6" s="66" t="str">
        <f>'Stove Characteristics'!L99</f>
        <v>Laboratory</v>
      </c>
      <c r="M6" s="66" t="str">
        <f>'Stove Characteristics'!M99</f>
        <v>Cold Start</v>
      </c>
      <c r="N6" s="66">
        <f>'Stove Characteristics'!N99</f>
        <v>102</v>
      </c>
      <c r="O6" s="66">
        <f>'Stove Characteristics'!O99</f>
        <v>102</v>
      </c>
      <c r="P6" s="66" t="str">
        <f>'Stove Characteristics'!P99</f>
        <v>Jetter et al. 2012</v>
      </c>
    </row>
    <row r="7" spans="1:16" x14ac:dyDescent="0.25">
      <c r="B7" s="66" t="str">
        <f>'Stove Characteristics'!B100</f>
        <v>Global</v>
      </c>
      <c r="C7" s="66" t="str">
        <f>'Stove Characteristics'!C100</f>
        <v>Oorja stove</v>
      </c>
      <c r="D7" s="66" t="str">
        <f>'Stove Characteristics'!D100</f>
        <v>metal clad ceramic, forced draft</v>
      </c>
      <c r="E7" s="66" t="str">
        <f>IF(NOT(ISERROR(INDEX('Stove Emissions'!$G$5:$G$322, MATCH(O7, 'Stove Emissions'!$B$5:$B$322,0)))), INDEX('Stove Emissions'!$G$5:$G$322, MATCH(O7, 'Stove Emissions'!$B$5:$B$322,0)), INDEX('Stove Characteristics'!$E:$E, MATCH(O7, 'Stove Characteristics'!$O:$O,0)))</f>
        <v>Modern</v>
      </c>
      <c r="F7" s="66" t="s">
        <v>1914</v>
      </c>
      <c r="G7" s="66" t="str">
        <f>'Stove Characteristics'!F100</f>
        <v xml:space="preserve"> Oorja pellet fuel (Wet)</v>
      </c>
      <c r="H7" s="66" t="str">
        <f>'Stove Characteristics'!G100</f>
        <v>oorja biomass pellets, 14% moisture</v>
      </c>
      <c r="I7" s="126">
        <f>'Stove Characteristics'!I100</f>
        <v>0.30099999999999999</v>
      </c>
      <c r="J7" s="161" t="str">
        <f>'Stove Characteristics'!J100</f>
        <v>-</v>
      </c>
      <c r="K7" s="66" t="str">
        <f>'Stove Characteristics'!K100</f>
        <v>chamber test; overall thermal efficiency, ratio of useful (in fuel) to delivered (at pot); measured via standard Water Boil Test.</v>
      </c>
      <c r="L7" s="66" t="str">
        <f>'Stove Characteristics'!L100</f>
        <v>Laboratory</v>
      </c>
      <c r="M7" s="66" t="str">
        <f>'Stove Characteristics'!M100</f>
        <v>Cold Start</v>
      </c>
      <c r="N7" s="66">
        <f>'Stove Characteristics'!N100</f>
        <v>103</v>
      </c>
      <c r="O7" s="66">
        <f>'Stove Characteristics'!O100</f>
        <v>103</v>
      </c>
      <c r="P7" s="66" t="str">
        <f>'Stove Characteristics'!P100</f>
        <v>Jetter et al. 2012</v>
      </c>
    </row>
    <row r="8" spans="1:16" x14ac:dyDescent="0.25">
      <c r="B8" s="66" t="str">
        <f>'Stove Characteristics'!B101</f>
        <v>Global</v>
      </c>
      <c r="C8" s="66" t="str">
        <f>'Stove Characteristics'!C101</f>
        <v>StoveTec TLUD</v>
      </c>
      <c r="D8" s="66" t="str">
        <f>'Stove Characteristics'!D101</f>
        <v>batch loaded, natural draft</v>
      </c>
      <c r="E8" s="66" t="str">
        <f>IF(NOT(ISERROR(INDEX('Stove Emissions'!$G$5:$G$322, MATCH(O8, 'Stove Emissions'!$B$5:$B$322,0)))), INDEX('Stove Emissions'!$G$5:$G$322, MATCH(O8, 'Stove Emissions'!$B$5:$B$322,0)), INDEX('Stove Characteristics'!$E:$E, MATCH(O8, 'Stove Characteristics'!$O:$O,0)))</f>
        <v>Modern</v>
      </c>
      <c r="F8" s="66" t="s">
        <v>1915</v>
      </c>
      <c r="G8" s="66" t="str">
        <f>'Stove Characteristics'!F101</f>
        <v xml:space="preserve"> wood pellet fuel (Dry)</v>
      </c>
      <c r="H8" s="66" t="str">
        <f>'Stove Characteristics'!G101</f>
        <v>douglas fir, 4% moisture</v>
      </c>
      <c r="I8" s="126">
        <f>'Stove Characteristics'!I101</f>
        <v>0.52700000000000002</v>
      </c>
      <c r="J8" s="161" t="str">
        <f>'Stove Characteristics'!J101</f>
        <v>-</v>
      </c>
      <c r="K8" s="66" t="str">
        <f>'Stove Characteristics'!K101</f>
        <v>chamber test; overall thermal efficiency, ratio of useful (in fuel) to delivered (at pot); measured via standard Water Boil Test.</v>
      </c>
      <c r="L8" s="66" t="str">
        <f>'Stove Characteristics'!L101</f>
        <v>Laboratory</v>
      </c>
      <c r="M8" s="66" t="str">
        <f>'Stove Characteristics'!M101</f>
        <v>Cold Start</v>
      </c>
      <c r="N8" s="66">
        <f>'Stove Characteristics'!N101</f>
        <v>104</v>
      </c>
      <c r="O8" s="66">
        <f>'Stove Characteristics'!O101</f>
        <v>104</v>
      </c>
      <c r="P8" s="66" t="str">
        <f>'Stove Characteristics'!P101</f>
        <v>Jetter et al. 2012</v>
      </c>
    </row>
    <row r="9" spans="1:16" x14ac:dyDescent="0.25">
      <c r="B9" s="66" t="str">
        <f>'Stove Characteristics'!B426</f>
        <v>US</v>
      </c>
      <c r="C9" s="66" t="str">
        <f>'Stove Characteristics'!C426</f>
        <v>Mimi Moto</v>
      </c>
      <c r="D9" s="66" t="str">
        <f>'Stove Characteristics'!D426</f>
        <v>Non-traditional, Household, Portable, Batch loaded, Gasifier (TLUD), Fan, Solar: Panel</v>
      </c>
      <c r="E9" s="66" t="str">
        <f>IF(NOT(ISERROR(INDEX('Stove Emissions'!$G$5:$G$322, MATCH(O9, 'Stove Emissions'!$B$5:$B$322,0)))), INDEX('Stove Emissions'!$G$5:$G$322, MATCH(O9, 'Stove Emissions'!$B$5:$B$322,0)), INDEX('Stove Characteristics'!$E:$E, MATCH(O9, 'Stove Characteristics'!$O:$O,0)))</f>
        <v>Unknown</v>
      </c>
      <c r="F9" s="66" t="s">
        <v>1900</v>
      </c>
      <c r="G9" s="66" t="str">
        <f>'Stove Characteristics'!F426</f>
        <v>Pellet</v>
      </c>
      <c r="H9" s="66" t="str">
        <f>'Stove Characteristics'!G426</f>
        <v>-</v>
      </c>
      <c r="I9" s="126">
        <f>'Stove Characteristics'!I426</f>
        <v>0.46800000000000003</v>
      </c>
      <c r="J9" s="161">
        <f>'Stove Characteristics'!J426</f>
        <v>0</v>
      </c>
      <c r="K9" s="66" t="str">
        <f>'Stove Characteristics'!K426</f>
        <v>WBT 4.2.3</v>
      </c>
      <c r="L9" s="66" t="str">
        <f>'Stove Characteristics'!L426</f>
        <v>Laboratory</v>
      </c>
      <c r="M9" s="66" t="str">
        <f>'Stove Characteristics'!M426</f>
        <v>Average, from WBT</v>
      </c>
      <c r="N9" s="66" t="str">
        <f>'Stove Characteristics'!N426</f>
        <v>&lt;n.a.&gt;</v>
      </c>
      <c r="O9" s="66">
        <f>'Stove Characteristics'!O426</f>
        <v>418</v>
      </c>
      <c r="P9" s="66" t="str">
        <f>'Stove Characteristics'!P426</f>
        <v>GACC 2016</v>
      </c>
    </row>
    <row r="10" spans="1:16" x14ac:dyDescent="0.25">
      <c r="B10" s="66" t="str">
        <f>'Stove Characteristics'!B427</f>
        <v>US</v>
      </c>
      <c r="C10" s="66" t="str">
        <f>'Stove Characteristics'!C427</f>
        <v>StoveTec TLUD prototype</v>
      </c>
      <c r="D10" s="66" t="str">
        <f>'Stove Characteristics'!D427</f>
        <v>StoveTec TLUD prototype, wood pellet fuel (Dry)</v>
      </c>
      <c r="E10" s="66" t="str">
        <f>IF(NOT(ISERROR(INDEX('Stove Emissions'!$G$5:$G$322, MATCH(O10, 'Stove Emissions'!$B$5:$B$322,0)))), INDEX('Stove Emissions'!$G$5:$G$322, MATCH(O10, 'Stove Emissions'!$B$5:$B$322,0)), INDEX('Stove Characteristics'!$E:$E, MATCH(O10, 'Stove Characteristics'!$O:$O,0)))</f>
        <v>Modern</v>
      </c>
      <c r="F10" s="66" t="s">
        <v>1915</v>
      </c>
      <c r="G10" s="66" t="str">
        <f>'Stove Characteristics'!F427</f>
        <v>Pellet</v>
      </c>
      <c r="H10" s="66" t="str">
        <f>'Stove Characteristics'!G427</f>
        <v>Wood Pellets, dry</v>
      </c>
      <c r="I10" s="126">
        <f>'Stove Characteristics'!I427</f>
        <v>0.53200000000000003</v>
      </c>
      <c r="J10" s="126">
        <f>'Stove Characteristics'!J427</f>
        <v>4.2500000000000003E-2</v>
      </c>
      <c r="K10" s="66" t="str">
        <f>'Stove Characteristics'!K427</f>
        <v>WBT 4.1.2, 2 Liters of water</v>
      </c>
      <c r="L10" s="66" t="str">
        <f>'Stove Characteristics'!L427</f>
        <v>Laboratory</v>
      </c>
      <c r="M10" s="66" t="str">
        <f>'Stove Characteristics'!M427</f>
        <v>Average, from WBT</v>
      </c>
      <c r="N10" s="66" t="str">
        <f>'Stove Characteristics'!N427</f>
        <v>&lt;n.a.&gt;</v>
      </c>
      <c r="O10" s="66">
        <f>'Stove Characteristics'!O427</f>
        <v>419</v>
      </c>
      <c r="P10" s="66" t="str">
        <f>'Stove Characteristics'!P103</f>
        <v>Jetter et al. 2012</v>
      </c>
    </row>
    <row r="11" spans="1:16" x14ac:dyDescent="0.25">
      <c r="B11" s="66" t="str">
        <f>'Stove Characteristics'!B428</f>
        <v>US</v>
      </c>
      <c r="C11" s="66" t="str">
        <f>'Stove Characteristics'!C428</f>
        <v>Oorja</v>
      </c>
      <c r="D11" s="66" t="str">
        <f>'Stove Characteristics'!D428</f>
        <v>Fan, Ceramic-lined, Gasifier (TLUD), Non-traditional</v>
      </c>
      <c r="E11" s="66" t="str">
        <f>IF(NOT(ISERROR(INDEX('Stove Emissions'!$G$5:$G$322, MATCH(O11, 'Stove Emissions'!$B$5:$B$322,0)))), INDEX('Stove Emissions'!$G$5:$G$322, MATCH(O11, 'Stove Emissions'!$B$5:$B$322,0)), INDEX('Stove Characteristics'!$E:$E, MATCH(O11, 'Stove Characteristics'!$O:$O,0)))</f>
        <v>Modern</v>
      </c>
      <c r="F11" s="66" t="s">
        <v>1914</v>
      </c>
      <c r="G11" s="66" t="str">
        <f>'Stove Characteristics'!F428</f>
        <v>Pellet</v>
      </c>
      <c r="H11" s="66" t="str">
        <f>'Stove Characteristics'!G428</f>
        <v>Crop Residue Pellets, dry</v>
      </c>
      <c r="I11" s="126">
        <f>'Stove Characteristics'!I428</f>
        <v>0.372</v>
      </c>
      <c r="J11" s="161" t="str">
        <f>'Stove Characteristics'!J428</f>
        <v>-</v>
      </c>
      <c r="K11" s="66" t="str">
        <f>'Stove Characteristics'!K428</f>
        <v>WBT 4.1.2, 2 Liters of water</v>
      </c>
      <c r="L11" s="66" t="str">
        <f>'Stove Characteristics'!L428</f>
        <v>Laboratory</v>
      </c>
      <c r="M11" s="66" t="str">
        <f>'Stove Characteristics'!M428</f>
        <v>Hot Start</v>
      </c>
      <c r="N11" s="66" t="str">
        <f>'Stove Characteristics'!N428</f>
        <v>&lt;n.a.&gt;</v>
      </c>
      <c r="O11" s="66">
        <f>'Stove Characteristics'!O428</f>
        <v>420</v>
      </c>
      <c r="P11" s="66" t="str">
        <f>'Stove Characteristics'!P104</f>
        <v>Jetter et al. 2012</v>
      </c>
    </row>
    <row r="12" spans="1:16" x14ac:dyDescent="0.25">
      <c r="B12" s="66" t="str">
        <f>'Stove Characteristics'!B429</f>
        <v>US</v>
      </c>
      <c r="C12" s="66" t="str">
        <f>'Stove Characteristics'!C429</f>
        <v>Oorja</v>
      </c>
      <c r="D12" s="66" t="str">
        <f>'Stove Characteristics'!D429</f>
        <v>Fan, Ceramic-lined, Gasifier (TLUD), Non-traditional</v>
      </c>
      <c r="E12" s="66" t="str">
        <f>IF(NOT(ISERROR(INDEX('Stove Emissions'!$G$5:$G$322, MATCH(O12, 'Stove Emissions'!$B$5:$B$322,0)))), INDEX('Stove Emissions'!$G$5:$G$322, MATCH(O12, 'Stove Emissions'!$B$5:$B$322,0)), INDEX('Stove Characteristics'!$E:$E, MATCH(O12, 'Stove Characteristics'!$O:$O,0)))</f>
        <v>Modern</v>
      </c>
      <c r="F12" s="66" t="s">
        <v>1914</v>
      </c>
      <c r="G12" s="66" t="str">
        <f>'Stove Characteristics'!F429</f>
        <v>Pellet</v>
      </c>
      <c r="H12" s="66" t="str">
        <f>'Stove Characteristics'!G429</f>
        <v>Crop Residue Pellets, dry</v>
      </c>
      <c r="I12" s="126">
        <f>'Stove Characteristics'!I429</f>
        <v>0.34699999999999998</v>
      </c>
      <c r="J12" s="161" t="str">
        <f>'Stove Characteristics'!J429</f>
        <v>-</v>
      </c>
      <c r="K12" s="66" t="str">
        <f>'Stove Characteristics'!K429</f>
        <v>WBT 4.1.2, 2 Liters of water</v>
      </c>
      <c r="L12" s="66" t="str">
        <f>'Stove Characteristics'!L429</f>
        <v>Laboratory</v>
      </c>
      <c r="M12" s="66" t="str">
        <f>'Stove Characteristics'!M429</f>
        <v>Average, from WBT</v>
      </c>
      <c r="N12" s="66" t="str">
        <f>'Stove Characteristics'!N429</f>
        <v>&lt;n.a.&gt;</v>
      </c>
      <c r="O12" s="66">
        <f>'Stove Characteristics'!O429</f>
        <v>421</v>
      </c>
      <c r="P12" s="66" t="str">
        <f>'Stove Characteristics'!P105</f>
        <v>MacCarty et al. 2010</v>
      </c>
    </row>
    <row r="13" spans="1:16" x14ac:dyDescent="0.25">
      <c r="B13" s="66" t="str">
        <f>'Stove Characteristics'!B430</f>
        <v>US</v>
      </c>
      <c r="C13" s="66" t="str">
        <f>'Stove Characteristics'!C430</f>
        <v>Oorja</v>
      </c>
      <c r="D13" s="66" t="str">
        <f>'Stove Characteristics'!D430</f>
        <v>Fan, Ceramic-lined, Gasifier (TLUD), Non-traditional</v>
      </c>
      <c r="E13" s="66" t="str">
        <f>IF(NOT(ISERROR(INDEX('Stove Emissions'!$G$5:$G$322, MATCH(O13, 'Stove Emissions'!$B$5:$B$322,0)))), INDEX('Stove Emissions'!$G$5:$G$322, MATCH(O13, 'Stove Emissions'!$B$5:$B$322,0)), INDEX('Stove Characteristics'!$E:$E, MATCH(O13, 'Stove Characteristics'!$O:$O,0)))</f>
        <v>Modern</v>
      </c>
      <c r="F13" s="66" t="s">
        <v>1914</v>
      </c>
      <c r="G13" s="66" t="str">
        <f>'Stove Characteristics'!F430</f>
        <v>Pellet</v>
      </c>
      <c r="H13" s="66" t="str">
        <f>'Stove Characteristics'!G430</f>
        <v>Oorja biomass pellets, wet</v>
      </c>
      <c r="I13" s="126">
        <f>'Stove Characteristics'!I430</f>
        <v>0.32500000000000001</v>
      </c>
      <c r="J13" s="126">
        <f>'Stove Characteristics'!J430</f>
        <v>0.128</v>
      </c>
      <c r="K13" s="66" t="str">
        <f>'Stove Characteristics'!K430</f>
        <v>WBT 4.1.2, 2 Liters of water</v>
      </c>
      <c r="L13" s="66" t="str">
        <f>'Stove Characteristics'!L430</f>
        <v>Laboratory</v>
      </c>
      <c r="M13" s="66" t="str">
        <f>'Stove Characteristics'!M430</f>
        <v>Hot Start</v>
      </c>
      <c r="N13" s="66" t="str">
        <f>'Stove Characteristics'!N430</f>
        <v>&lt;n.a.&gt;</v>
      </c>
      <c r="O13" s="66">
        <f>'Stove Characteristics'!O430</f>
        <v>422</v>
      </c>
      <c r="P13" s="66" t="str">
        <f>'Stove Characteristics'!P106</f>
        <v>MacCarty et al. 2010</v>
      </c>
    </row>
    <row r="14" spans="1:16" x14ac:dyDescent="0.25">
      <c r="B14" s="66" t="str">
        <f>'Stove Characteristics'!B432</f>
        <v>US</v>
      </c>
      <c r="C14" s="66" t="str">
        <f>'Stove Characteristics'!C432</f>
        <v>Oorja</v>
      </c>
      <c r="D14" s="66" t="str">
        <f>'Stove Characteristics'!D432</f>
        <v>Fan, Ceramic-lined, Gasifier (TLUD), Non-traditional</v>
      </c>
      <c r="E14" s="66" t="str">
        <f>IF(NOT(ISERROR(INDEX('Stove Emissions'!$G$5:$G$322, MATCH(O14, 'Stove Emissions'!$B$5:$B$322,0)))), INDEX('Stove Emissions'!$G$5:$G$322, MATCH(O14, 'Stove Emissions'!$B$5:$B$322,0)), INDEX('Stove Characteristics'!$E:$E, MATCH(O14, 'Stove Characteristics'!$O:$O,0)))</f>
        <v>Modern</v>
      </c>
      <c r="F14" s="66" t="s">
        <v>1914</v>
      </c>
      <c r="G14" s="66" t="str">
        <f>'Stove Characteristics'!F432</f>
        <v>Pellet</v>
      </c>
      <c r="H14" s="66" t="str">
        <f>'Stove Characteristics'!G432</f>
        <v>Oorja biomass pellets, wet</v>
      </c>
      <c r="I14" s="126">
        <f>'Stove Characteristics'!I432</f>
        <v>0.313</v>
      </c>
      <c r="J14" s="126">
        <f>'Stove Characteristics'!J432</f>
        <v>0.10100000000000001</v>
      </c>
      <c r="K14" s="66" t="str">
        <f>'Stove Characteristics'!K432</f>
        <v>WBT 4.1.2, 2 Liters of water</v>
      </c>
      <c r="L14" s="66" t="str">
        <f>'Stove Characteristics'!L432</f>
        <v>Laboratory</v>
      </c>
      <c r="M14" s="66" t="str">
        <f>'Stove Characteristics'!M432</f>
        <v>Average, from WBT</v>
      </c>
      <c r="N14" s="66" t="str">
        <f>'Stove Characteristics'!N432</f>
        <v>&lt;n.a.&gt;</v>
      </c>
      <c r="O14" s="66">
        <f>'Stove Characteristics'!O432</f>
        <v>424</v>
      </c>
      <c r="P14" s="66" t="str">
        <f>'Stove Characteristics'!P107</f>
        <v>MacCarty et al. 2010</v>
      </c>
    </row>
    <row r="15" spans="1:16" s="135" customFormat="1" x14ac:dyDescent="0.25">
      <c r="B15" s="66" t="s">
        <v>87</v>
      </c>
      <c r="C15" s="66" t="s">
        <v>2314</v>
      </c>
      <c r="D15" s="66" t="s">
        <v>2315</v>
      </c>
      <c r="E15" s="66" t="s">
        <v>1567</v>
      </c>
      <c r="F15" s="66" t="s">
        <v>1915</v>
      </c>
      <c r="G15" s="66" t="s">
        <v>1415</v>
      </c>
      <c r="H15" s="66" t="s">
        <v>2304</v>
      </c>
      <c r="I15" s="126">
        <f>'[1]Stove Characteristics'!I504</f>
        <v>0.27500000000000002</v>
      </c>
      <c r="J15" s="126">
        <f>'[1]Stove Characteristics'!J504</f>
        <v>1.7000000000000001E-2</v>
      </c>
      <c r="K15" s="66" t="s">
        <v>1501</v>
      </c>
      <c r="L15" s="66" t="s">
        <v>479</v>
      </c>
      <c r="M15" s="66" t="s">
        <v>486</v>
      </c>
      <c r="N15" s="66"/>
      <c r="O15" s="66">
        <f>'[1]Stove Characteristics'!O504</f>
        <v>496</v>
      </c>
      <c r="P15" s="66" t="s">
        <v>2303</v>
      </c>
    </row>
    <row r="16" spans="1:16" s="135" customFormat="1" x14ac:dyDescent="0.25">
      <c r="B16" s="66" t="s">
        <v>87</v>
      </c>
      <c r="C16" s="66" t="s">
        <v>2314</v>
      </c>
      <c r="D16" s="66" t="s">
        <v>2316</v>
      </c>
      <c r="E16" s="66" t="s">
        <v>1567</v>
      </c>
      <c r="F16" s="66" t="s">
        <v>1915</v>
      </c>
      <c r="G16" s="66" t="s">
        <v>1415</v>
      </c>
      <c r="H16" s="66" t="s">
        <v>2304</v>
      </c>
      <c r="I16" s="126">
        <f>'[1]Stove Characteristics'!I505</f>
        <v>0.33300000000000002</v>
      </c>
      <c r="J16" s="126">
        <f>'[1]Stove Characteristics'!J505</f>
        <v>8.0000000000000002E-3</v>
      </c>
      <c r="K16" s="66" t="s">
        <v>1501</v>
      </c>
      <c r="L16" s="66" t="s">
        <v>479</v>
      </c>
      <c r="M16" s="66" t="s">
        <v>486</v>
      </c>
      <c r="N16" s="66"/>
      <c r="O16" s="66">
        <f>'[1]Stove Characteristics'!O505</f>
        <v>497</v>
      </c>
      <c r="P16" s="66" t="s">
        <v>2303</v>
      </c>
    </row>
    <row r="17" spans="1:16" s="135" customFormat="1" x14ac:dyDescent="0.25">
      <c r="B17" s="66" t="s">
        <v>87</v>
      </c>
      <c r="C17" s="66" t="s">
        <v>2314</v>
      </c>
      <c r="D17" s="66" t="s">
        <v>2317</v>
      </c>
      <c r="E17" s="66" t="s">
        <v>1567</v>
      </c>
      <c r="F17" s="66" t="s">
        <v>1915</v>
      </c>
      <c r="G17" s="66" t="s">
        <v>1415</v>
      </c>
      <c r="H17" s="66" t="s">
        <v>2304</v>
      </c>
      <c r="I17" s="126">
        <f>'[1]Stove Characteristics'!I506</f>
        <v>0.17899999999999999</v>
      </c>
      <c r="J17" s="126">
        <f>'[1]Stove Characteristics'!J506</f>
        <v>4.8000000000000001E-2</v>
      </c>
      <c r="K17" s="66" t="s">
        <v>1501</v>
      </c>
      <c r="L17" s="66" t="s">
        <v>479</v>
      </c>
      <c r="M17" s="66" t="s">
        <v>486</v>
      </c>
      <c r="N17" s="66"/>
      <c r="O17" s="66">
        <f>'[1]Stove Characteristics'!O506</f>
        <v>498</v>
      </c>
      <c r="P17" s="66" t="s">
        <v>2303</v>
      </c>
    </row>
    <row r="18" spans="1:16" s="135" customFormat="1" x14ac:dyDescent="0.25">
      <c r="B18" s="66" t="s">
        <v>87</v>
      </c>
      <c r="C18" s="66" t="s">
        <v>2314</v>
      </c>
      <c r="D18" s="66" t="s">
        <v>2318</v>
      </c>
      <c r="E18" s="66" t="s">
        <v>1567</v>
      </c>
      <c r="F18" s="66" t="s">
        <v>1915</v>
      </c>
      <c r="G18" s="66" t="s">
        <v>1415</v>
      </c>
      <c r="H18" s="66" t="s">
        <v>2304</v>
      </c>
      <c r="I18" s="126">
        <f>'[1]Stove Characteristics'!I507</f>
        <v>0.23699999999999999</v>
      </c>
      <c r="J18" s="126">
        <f>'[1]Stove Characteristics'!J507</f>
        <v>1.6E-2</v>
      </c>
      <c r="K18" s="66" t="s">
        <v>1501</v>
      </c>
      <c r="L18" s="66" t="s">
        <v>479</v>
      </c>
      <c r="M18" s="66" t="s">
        <v>486</v>
      </c>
      <c r="N18" s="66"/>
      <c r="O18" s="66">
        <f>'[1]Stove Characteristics'!O507</f>
        <v>499</v>
      </c>
      <c r="P18" s="66" t="s">
        <v>2303</v>
      </c>
    </row>
    <row r="20" spans="1:16" x14ac:dyDescent="0.25">
      <c r="A20" s="135"/>
      <c r="B20" s="145" t="s">
        <v>1427</v>
      </c>
      <c r="G20" s="66"/>
      <c r="H20" s="145" t="s">
        <v>1422</v>
      </c>
    </row>
    <row r="21" spans="1:16" x14ac:dyDescent="0.25">
      <c r="A21" s="135"/>
      <c r="B21" s="126">
        <f>I8</f>
        <v>0.52700000000000002</v>
      </c>
      <c r="G21" s="111" t="s">
        <v>1318</v>
      </c>
      <c r="H21" s="126">
        <f>MEDIAN(B21:B38)</f>
        <v>0.3085</v>
      </c>
    </row>
    <row r="22" spans="1:16" x14ac:dyDescent="0.25">
      <c r="A22" s="135"/>
      <c r="B22" s="126">
        <f>I9</f>
        <v>0.46800000000000003</v>
      </c>
      <c r="G22" s="111" t="s">
        <v>1319</v>
      </c>
      <c r="H22" s="126">
        <f>QUARTILE(B21:B38,1)</f>
        <v>0.24099999999999999</v>
      </c>
    </row>
    <row r="23" spans="1:16" x14ac:dyDescent="0.25">
      <c r="A23" s="135"/>
      <c r="B23" s="126">
        <f>I10</f>
        <v>0.53200000000000003</v>
      </c>
      <c r="G23" s="111" t="s">
        <v>1320</v>
      </c>
      <c r="H23" s="126">
        <f>MIN(B21:B38)</f>
        <v>0.13100000000000001</v>
      </c>
    </row>
    <row r="24" spans="1:16" x14ac:dyDescent="0.25">
      <c r="A24" s="135"/>
      <c r="B24" s="126">
        <f>I10-J10</f>
        <v>0.48950000000000005</v>
      </c>
      <c r="G24" s="111" t="s">
        <v>1321</v>
      </c>
      <c r="H24" s="126">
        <f>MAX(B21:B38)</f>
        <v>0.57450000000000001</v>
      </c>
    </row>
    <row r="25" spans="1:16" x14ac:dyDescent="0.25">
      <c r="A25" s="135"/>
      <c r="B25" s="126">
        <f>I10</f>
        <v>0.53200000000000003</v>
      </c>
      <c r="G25" s="111" t="s">
        <v>1322</v>
      </c>
      <c r="H25" s="126">
        <f>QUARTILE(B21:B38,3)</f>
        <v>0.48412500000000003</v>
      </c>
    </row>
    <row r="26" spans="1:16" x14ac:dyDescent="0.25">
      <c r="A26" s="135"/>
      <c r="B26" s="126">
        <f>I10+J10</f>
        <v>0.57450000000000001</v>
      </c>
      <c r="G26" s="111" t="s">
        <v>1323</v>
      </c>
      <c r="H26" s="126">
        <f>H24-H25</f>
        <v>9.0374999999999983E-2</v>
      </c>
    </row>
    <row r="27" spans="1:16" x14ac:dyDescent="0.25">
      <c r="A27" s="135"/>
      <c r="B27" s="126">
        <f>I15+J15</f>
        <v>0.29200000000000004</v>
      </c>
      <c r="G27" s="111" t="s">
        <v>1324</v>
      </c>
      <c r="H27" s="126">
        <f>H22-H23</f>
        <v>0.10999999999999999</v>
      </c>
    </row>
    <row r="28" spans="1:16" x14ac:dyDescent="0.25">
      <c r="A28" s="135"/>
      <c r="B28" s="126">
        <f>I15</f>
        <v>0.27500000000000002</v>
      </c>
    </row>
    <row r="29" spans="1:16" x14ac:dyDescent="0.25">
      <c r="A29" s="135"/>
      <c r="B29" s="126">
        <f t="shared" ref="B29:B31" si="0">I16</f>
        <v>0.33300000000000002</v>
      </c>
      <c r="G29" s="66"/>
      <c r="H29" s="145" t="s">
        <v>1337</v>
      </c>
    </row>
    <row r="30" spans="1:16" x14ac:dyDescent="0.25">
      <c r="A30" s="135"/>
      <c r="B30" s="126">
        <f t="shared" si="0"/>
        <v>0.17899999999999999</v>
      </c>
      <c r="G30" s="111" t="s">
        <v>1318</v>
      </c>
      <c r="H30" s="126">
        <f>MEDIAN(B42:B50)</f>
        <v>0.32500000000000001</v>
      </c>
    </row>
    <row r="31" spans="1:16" x14ac:dyDescent="0.25">
      <c r="A31" s="135"/>
      <c r="B31" s="126">
        <f t="shared" si="0"/>
        <v>0.23699999999999999</v>
      </c>
      <c r="G31" s="111" t="s">
        <v>1319</v>
      </c>
      <c r="H31" s="126">
        <f>QUARTILE(B42:B50,1)</f>
        <v>0.313</v>
      </c>
    </row>
    <row r="32" spans="1:16" x14ac:dyDescent="0.25">
      <c r="A32" s="135"/>
      <c r="B32" s="126">
        <f>I15-J15</f>
        <v>0.25800000000000001</v>
      </c>
      <c r="G32" s="111" t="s">
        <v>1320</v>
      </c>
      <c r="H32" s="126">
        <f>MIN(B42:B50)</f>
        <v>0.19700000000000001</v>
      </c>
    </row>
    <row r="33" spans="1:8" x14ac:dyDescent="0.25">
      <c r="A33" s="135"/>
      <c r="B33" s="126">
        <f>I16+J16</f>
        <v>0.34100000000000003</v>
      </c>
      <c r="G33" s="111" t="s">
        <v>1321</v>
      </c>
      <c r="H33" s="126">
        <f>MAX(B42:B50)</f>
        <v>0.45300000000000001</v>
      </c>
    </row>
    <row r="34" spans="1:8" x14ac:dyDescent="0.25">
      <c r="A34" s="135"/>
      <c r="B34" s="126">
        <f>I16-J16</f>
        <v>0.32500000000000001</v>
      </c>
      <c r="G34" s="111" t="s">
        <v>1322</v>
      </c>
      <c r="H34" s="126">
        <f>QUARTILE(B42:B50,3)</f>
        <v>0.372</v>
      </c>
    </row>
    <row r="35" spans="1:8" x14ac:dyDescent="0.25">
      <c r="A35" s="135"/>
      <c r="B35" s="126">
        <f>I17+J17</f>
        <v>0.22699999999999998</v>
      </c>
      <c r="G35" s="111" t="s">
        <v>1323</v>
      </c>
      <c r="H35" s="126">
        <f>H33-H34</f>
        <v>8.1000000000000016E-2</v>
      </c>
    </row>
    <row r="36" spans="1:8" x14ac:dyDescent="0.25">
      <c r="A36" s="135"/>
      <c r="B36" s="126">
        <f>I17-J17</f>
        <v>0.13100000000000001</v>
      </c>
      <c r="G36" s="111" t="s">
        <v>1324</v>
      </c>
      <c r="H36" s="126">
        <f>H31-H32</f>
        <v>0.11599999999999999</v>
      </c>
    </row>
    <row r="37" spans="1:8" x14ac:dyDescent="0.25">
      <c r="A37" s="135"/>
      <c r="B37" s="126">
        <f>I18+J18</f>
        <v>0.253</v>
      </c>
    </row>
    <row r="38" spans="1:8" x14ac:dyDescent="0.25">
      <c r="A38" s="135"/>
      <c r="B38" s="126">
        <f>I18-J18</f>
        <v>0.22099999999999997</v>
      </c>
    </row>
    <row r="39" spans="1:8" x14ac:dyDescent="0.25">
      <c r="A39" s="63" t="s">
        <v>2053</v>
      </c>
      <c r="B39" s="264">
        <f>COUNT(B21:B38)</f>
        <v>18</v>
      </c>
    </row>
    <row r="41" spans="1:8" x14ac:dyDescent="0.25">
      <c r="B41" s="145" t="s">
        <v>1428</v>
      </c>
    </row>
    <row r="42" spans="1:8" x14ac:dyDescent="0.25">
      <c r="B42" s="126">
        <f>I6</f>
        <v>0.32100000000000001</v>
      </c>
    </row>
    <row r="43" spans="1:8" x14ac:dyDescent="0.25">
      <c r="B43" s="126">
        <f>I11</f>
        <v>0.372</v>
      </c>
    </row>
    <row r="44" spans="1:8" x14ac:dyDescent="0.25">
      <c r="B44" s="126">
        <f>I12</f>
        <v>0.34699999999999998</v>
      </c>
    </row>
    <row r="45" spans="1:8" x14ac:dyDescent="0.25">
      <c r="B45" s="126">
        <f>I13</f>
        <v>0.32500000000000001</v>
      </c>
    </row>
    <row r="46" spans="1:8" x14ac:dyDescent="0.25">
      <c r="B46" s="126">
        <f>I13-J13</f>
        <v>0.19700000000000001</v>
      </c>
    </row>
    <row r="47" spans="1:8" x14ac:dyDescent="0.25">
      <c r="B47" s="126">
        <f>I13+J13</f>
        <v>0.45300000000000001</v>
      </c>
    </row>
    <row r="48" spans="1:8" x14ac:dyDescent="0.25">
      <c r="B48" s="126">
        <f>I14</f>
        <v>0.313</v>
      </c>
    </row>
    <row r="49" spans="1:2" x14ac:dyDescent="0.25">
      <c r="B49" s="126">
        <f>I14-J14</f>
        <v>0.21199999999999999</v>
      </c>
    </row>
    <row r="50" spans="1:2" x14ac:dyDescent="0.25">
      <c r="B50" s="126">
        <f>I14+J14</f>
        <v>0.41400000000000003</v>
      </c>
    </row>
    <row r="51" spans="1:2" x14ac:dyDescent="0.25">
      <c r="A51" s="63" t="s">
        <v>2053</v>
      </c>
      <c r="B51" s="118">
        <f>COUNT(B42:B50)</f>
        <v>9</v>
      </c>
    </row>
  </sheetData>
  <pageMargins left="0.7" right="0.7" top="0.75" bottom="0.75" header="0.3" footer="0.3"/>
  <pageSetup orientation="portrait" horizontalDpi="300" verticalDpi="300"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filterMode="1"/>
  <dimension ref="A1:P140"/>
  <sheetViews>
    <sheetView workbookViewId="0">
      <selection activeCell="F2" sqref="F2"/>
    </sheetView>
  </sheetViews>
  <sheetFormatPr defaultRowHeight="15.75" x14ac:dyDescent="0.25"/>
  <cols>
    <col min="1" max="1" width="9.140625" style="135"/>
    <col min="2" max="2" width="23.7109375" style="135" customWidth="1"/>
    <col min="3" max="3" width="27.28515625" style="135" customWidth="1"/>
    <col min="4" max="4" width="32.28515625" style="135" customWidth="1"/>
    <col min="5" max="5" width="10.5703125" style="135" bestFit="1" customWidth="1"/>
    <col min="6" max="6" width="28.42578125" style="135" bestFit="1" customWidth="1"/>
    <col min="7" max="7" width="19" style="135" customWidth="1"/>
    <col min="8" max="8" width="23.42578125" style="135" customWidth="1"/>
    <col min="9" max="9" width="11.85546875" style="135" customWidth="1"/>
    <col min="10" max="10" width="11" style="135" customWidth="1"/>
    <col min="11" max="11" width="12.28515625" style="135" customWidth="1"/>
    <col min="12" max="12" width="9.140625" style="135"/>
    <col min="13" max="13" width="18" style="135" customWidth="1"/>
    <col min="14" max="14" width="0" style="135" hidden="1" customWidth="1"/>
    <col min="15" max="15" width="11" style="135" customWidth="1"/>
    <col min="16" max="16" width="22.7109375" style="135" bestFit="1" customWidth="1"/>
    <col min="17" max="16384" width="9.140625" style="135"/>
  </cols>
  <sheetData>
    <row r="1" spans="1:16" x14ac:dyDescent="0.25">
      <c r="A1" s="143" t="s">
        <v>1429</v>
      </c>
    </row>
    <row r="2" spans="1:16" x14ac:dyDescent="0.25">
      <c r="A2" s="142" t="s">
        <v>2292</v>
      </c>
    </row>
    <row r="3" spans="1:16" x14ac:dyDescent="0.25">
      <c r="A3" s="143"/>
      <c r="I3" s="74"/>
    </row>
    <row r="4" spans="1:16" x14ac:dyDescent="0.25">
      <c r="I4" s="74"/>
    </row>
    <row r="5" spans="1:16" ht="63" x14ac:dyDescent="0.25">
      <c r="B5" s="109" t="s">
        <v>0</v>
      </c>
      <c r="C5" s="109" t="s">
        <v>3</v>
      </c>
      <c r="D5" s="109" t="s">
        <v>9</v>
      </c>
      <c r="E5" s="109" t="s">
        <v>1856</v>
      </c>
      <c r="F5" s="109" t="s">
        <v>1864</v>
      </c>
      <c r="G5" s="109" t="s">
        <v>5</v>
      </c>
      <c r="H5" s="109" t="s">
        <v>7</v>
      </c>
      <c r="I5" s="110" t="s">
        <v>6</v>
      </c>
      <c r="J5" s="109" t="s">
        <v>2025</v>
      </c>
      <c r="K5" s="109" t="s">
        <v>22</v>
      </c>
      <c r="L5" s="109" t="s">
        <v>478</v>
      </c>
      <c r="M5" s="109" t="s">
        <v>484</v>
      </c>
      <c r="N5" s="109" t="s">
        <v>14</v>
      </c>
      <c r="O5" s="109" t="s">
        <v>30</v>
      </c>
      <c r="P5" s="109" t="s">
        <v>10</v>
      </c>
    </row>
    <row r="6" spans="1:16" hidden="1" x14ac:dyDescent="0.25">
      <c r="B6" s="66" t="s">
        <v>1313</v>
      </c>
      <c r="C6" s="66" t="str">
        <f>'Stove Characteristics'!C6</f>
        <v>Traditional Mud Stove</v>
      </c>
      <c r="D6" s="115" t="str">
        <f>'Stove Characteristics'!D6</f>
        <v xml:space="preserve">This is a simple `U' shaped heavy stove for a single pot made by households with locally available clay and coated with cowdung clay mixture. </v>
      </c>
      <c r="E6" s="66" t="str">
        <f>IF(NOT(ISERROR(INDEX('Stove Emissions'!$G$5:$G$322, MATCH(O6, 'Stove Emissions'!$B$5:$B$322,0)))), INDEX('Stove Emissions'!$G$5:$G$322, MATCH(O6, 'Stove Emissions'!$B$5:$B$322,0)), INDEX('Stove Characteristics'!$E:$E, MATCH(O6, 'Stove Characteristics'!$O:$O,0)))</f>
        <v>Traditional</v>
      </c>
      <c r="F6" s="66" t="s">
        <v>1835</v>
      </c>
      <c r="G6" s="66" t="str">
        <f>'Stove Characteristics'!F6</f>
        <v>Crop Residues</v>
      </c>
      <c r="H6" s="66" t="str">
        <f>'Stove Characteristics'!G6</f>
        <v>Crop resiude types include rice, wheat, cotton, maize, millet, sugarcane, jute, rapeseed, mustard, groundnut</v>
      </c>
      <c r="I6" s="126">
        <f>'Stove Characteristics'!I6</f>
        <v>0.11</v>
      </c>
      <c r="J6" s="66" t="str">
        <f>'Stove Characteristics'!J6</f>
        <v>-</v>
      </c>
      <c r="K6" s="66" t="str">
        <f>'Stove Characteristics'!K6</f>
        <v>Tests from mustard stalk and and rice straw, both biomass species tested twice in lab</v>
      </c>
      <c r="L6" s="66" t="str">
        <f>'Stove Characteristics'!L6</f>
        <v>Laboratory</v>
      </c>
      <c r="M6" s="66" t="str">
        <f>'Stove Characteristics'!M6</f>
        <v>-</v>
      </c>
      <c r="N6" s="66">
        <f>'Stove Characteristics'!N6</f>
        <v>2</v>
      </c>
      <c r="O6" s="66">
        <f>'Stove Characteristics'!O6</f>
        <v>2</v>
      </c>
      <c r="P6" s="66" t="str">
        <f>'Stove Characteristics'!P6</f>
        <v>Singh et al. 2014a</v>
      </c>
    </row>
    <row r="7" spans="1:16" hidden="1" x14ac:dyDescent="0.25">
      <c r="B7" s="66" t="str">
        <f>'Stove Characteristics'!B21</f>
        <v>India</v>
      </c>
      <c r="C7" s="66" t="str">
        <f>'Stove Characteristics'!C21</f>
        <v>Traditional Mud Stove</v>
      </c>
      <c r="D7" s="115" t="str">
        <f>'Stove Characteristics'!D21</f>
        <v xml:space="preserve">This is a simple `U' shaped heavy stove for a single pot made by households with locally available clay and coated with cowdung clay mixture. </v>
      </c>
      <c r="E7" s="66" t="str">
        <f>IF(NOT(ISERROR(INDEX('Stove Emissions'!$G$5:$G$322, MATCH(O7, 'Stove Emissions'!$B$5:$B$322,0)))), INDEX('Stove Emissions'!$G$5:$G$322, MATCH(O7, 'Stove Emissions'!$B$5:$B$322,0)), INDEX('Stove Characteristics'!$E:$E, MATCH(O7, 'Stove Characteristics'!$O:$O,0)))</f>
        <v>Traditional</v>
      </c>
      <c r="F7" s="66" t="s">
        <v>1835</v>
      </c>
      <c r="G7" s="66" t="str">
        <f>'Stove Characteristics'!F21</f>
        <v>Crop Residue (Mustard)</v>
      </c>
      <c r="H7" s="66" t="str">
        <f>'Stove Characteristics'!G21</f>
        <v>Mustard Stalk  - left in the field after main crop product has been extracted</v>
      </c>
      <c r="I7" s="126">
        <f>'Stove Characteristics'!I21</f>
        <v>0.124</v>
      </c>
      <c r="J7" s="126">
        <f>'Stove Characteristics'!J21</f>
        <v>0.01</v>
      </c>
      <c r="K7" s="66" t="str">
        <f>'Stove Characteristics'!K21</f>
        <v>Fuel stove combinations tested at least three times in lab</v>
      </c>
      <c r="L7" s="66" t="str">
        <f>'Stove Characteristics'!L21</f>
        <v>Laboratory</v>
      </c>
      <c r="M7" s="66" t="str">
        <f>'Stove Characteristics'!M21</f>
        <v>Average, from WBT</v>
      </c>
      <c r="N7" s="66">
        <f>'Stove Characteristics'!N21</f>
        <v>17</v>
      </c>
      <c r="O7" s="66">
        <f>'Stove Characteristics'!O21</f>
        <v>17</v>
      </c>
      <c r="P7" s="66" t="str">
        <f>'Stove Characteristics'!P21</f>
        <v>Smith et al. 2000</v>
      </c>
    </row>
    <row r="8" spans="1:16" x14ac:dyDescent="0.25">
      <c r="B8" s="66" t="str">
        <f>'Stove Characteristics'!B22</f>
        <v>India</v>
      </c>
      <c r="C8" s="66" t="str">
        <f>'Stove Characteristics'!C22</f>
        <v>Improved Metal Stove</v>
      </c>
      <c r="D8" s="115" t="str">
        <f>'Stove Characteristics'!D22</f>
        <v>This is a portable metal non-chimney woodstove with a single pothole developed in 1983 by Central Power Research Institute (CPRI), Bangalore, India. In 1991, the stove was brought under Indian standards</v>
      </c>
      <c r="E8" s="66" t="str">
        <f>IF(NOT(ISERROR(INDEX('Stove Emissions'!$G$5:$G$322, MATCH(O8, 'Stove Emissions'!$B$5:$B$322,0)))), INDEX('Stove Emissions'!$G$5:$G$322, MATCH(O8, 'Stove Emissions'!$B$5:$B$322,0)), INDEX('Stove Characteristics'!$E:$E, MATCH(O8, 'Stove Characteristics'!$O:$O,0)))</f>
        <v>Improved</v>
      </c>
      <c r="F8" s="66" t="s">
        <v>1836</v>
      </c>
      <c r="G8" s="66" t="str">
        <f>'Stove Characteristics'!F22</f>
        <v>Crop Residue (Mustard)</v>
      </c>
      <c r="H8" s="66" t="str">
        <f>'Stove Characteristics'!G22</f>
        <v>Mustard Stalk  - left in the field after main crop product has been extracted</v>
      </c>
      <c r="I8" s="126">
        <f>'Stove Characteristics'!I22</f>
        <v>0.217</v>
      </c>
      <c r="J8" s="126">
        <f>'Stove Characteristics'!J22</f>
        <v>1.6E-2</v>
      </c>
      <c r="K8" s="66" t="str">
        <f>'Stove Characteristics'!K22</f>
        <v>Fuel stove combinations tested at least three times in lab</v>
      </c>
      <c r="L8" s="66" t="str">
        <f>'Stove Characteristics'!L22</f>
        <v>Laboratory</v>
      </c>
      <c r="M8" s="66" t="str">
        <f>'Stove Characteristics'!M22</f>
        <v>Average, from WBT</v>
      </c>
      <c r="N8" s="66">
        <f>'Stove Characteristics'!N22</f>
        <v>18</v>
      </c>
      <c r="O8" s="66">
        <f>'Stove Characteristics'!O22</f>
        <v>18</v>
      </c>
      <c r="P8" s="66" t="str">
        <f>'Stove Characteristics'!P22</f>
        <v>Smith et al. 2000</v>
      </c>
    </row>
    <row r="9" spans="1:16" x14ac:dyDescent="0.25">
      <c r="B9" s="66" t="str">
        <f>'Stove Characteristics'!B23</f>
        <v>India</v>
      </c>
      <c r="C9" s="66" t="str">
        <f>'Stove Characteristics'!C23</f>
        <v>Improved Vented Mud Stove</v>
      </c>
      <c r="D9" s="115" t="str">
        <f>'Stove Characteristics'!D23</f>
        <v xml:space="preserve">This is a two-pot cookstove with chimney, called the Nada chulha. A tunnel connects the fire box to the second pot hole and to a chimney. Since two pot holes are provided two things can be cooked on it at the same time with only one fire. </v>
      </c>
      <c r="E9" s="66" t="str">
        <f>IF(NOT(ISERROR(INDEX('Stove Emissions'!$G$5:$G$322, MATCH(O9, 'Stove Emissions'!$B$5:$B$322,0)))), INDEX('Stove Emissions'!$G$5:$G$322, MATCH(O9, 'Stove Emissions'!$B$5:$B$322,0)), INDEX('Stove Characteristics'!$E:$E, MATCH(O9, 'Stove Characteristics'!$O:$O,0)))</f>
        <v>Improved</v>
      </c>
      <c r="F9" s="66" t="s">
        <v>1836</v>
      </c>
      <c r="G9" s="66" t="str">
        <f>'Stove Characteristics'!F23</f>
        <v>Crop Residue (Mustard)</v>
      </c>
      <c r="H9" s="66" t="str">
        <f>'Stove Characteristics'!G23</f>
        <v>Mustard Stalk  - left in the field after main crop product has been extracted</v>
      </c>
      <c r="I9" s="126">
        <f>'Stove Characteristics'!I23</f>
        <v>0.13500000000000001</v>
      </c>
      <c r="J9" s="160">
        <f>'Stove Characteristics'!J23</f>
        <v>5.0000000000000001E-3</v>
      </c>
      <c r="K9" s="66" t="str">
        <f>'Stove Characteristics'!K23</f>
        <v>Fuel stove combinations tested at least three times in lab</v>
      </c>
      <c r="L9" s="66" t="str">
        <f>'Stove Characteristics'!L23</f>
        <v>Laboratory</v>
      </c>
      <c r="M9" s="66" t="str">
        <f>'Stove Characteristics'!M23</f>
        <v>Average, from WBT</v>
      </c>
      <c r="N9" s="66">
        <f>'Stove Characteristics'!N23</f>
        <v>19</v>
      </c>
      <c r="O9" s="66">
        <f>'Stove Characteristics'!O23</f>
        <v>19</v>
      </c>
      <c r="P9" s="66" t="str">
        <f>'Stove Characteristics'!P23</f>
        <v>Smith et al. 2000</v>
      </c>
    </row>
    <row r="10" spans="1:16" x14ac:dyDescent="0.25">
      <c r="B10" s="66" t="str">
        <f>'Stove Characteristics'!B24</f>
        <v>India</v>
      </c>
      <c r="C10" s="66" t="str">
        <f>'Stove Characteristics'!C24</f>
        <v>Improved Vented Ceramic Stove</v>
      </c>
      <c r="D10" s="115" t="str">
        <f>'Stove Characteristics'!D24</f>
        <v xml:space="preserve">This is also a two-pot cookstove with chimney. Made of a ceramic lining with mud coating, this stove was developed at the Central Glass and Ceramic Research Institute, Khirja, Uttar Pradesh, which is one of the Technical Back-up Units of the national improved stove program. </v>
      </c>
      <c r="E10" s="66" t="str">
        <f>IF(NOT(ISERROR(INDEX('Stove Emissions'!$G$5:$G$322, MATCH(O10, 'Stove Emissions'!$B$5:$B$322,0)))), INDEX('Stove Emissions'!$G$5:$G$322, MATCH(O10, 'Stove Emissions'!$B$5:$B$322,0)), INDEX('Stove Characteristics'!$E:$E, MATCH(O10, 'Stove Characteristics'!$O:$O,0)))</f>
        <v>Improved</v>
      </c>
      <c r="F10" s="66" t="s">
        <v>1836</v>
      </c>
      <c r="G10" s="66" t="str">
        <f>'Stove Characteristics'!F24</f>
        <v>Crop Residue (Mustard)</v>
      </c>
      <c r="H10" s="66" t="str">
        <f>'Stove Characteristics'!G24</f>
        <v>Mustard Stalk  - left in the field after main crop product has been extracted</v>
      </c>
      <c r="I10" s="126">
        <f>'Stove Characteristics'!I24</f>
        <v>0.185</v>
      </c>
      <c r="J10" s="160">
        <f>'Stove Characteristics'!J24</f>
        <v>8.0000000000000002E-3</v>
      </c>
      <c r="K10" s="66" t="str">
        <f>'Stove Characteristics'!K24</f>
        <v>Fuel stove combinations tested at least three times in lab</v>
      </c>
      <c r="L10" s="66" t="str">
        <f>'Stove Characteristics'!L24</f>
        <v>Laboratory</v>
      </c>
      <c r="M10" s="66" t="str">
        <f>'Stove Characteristics'!M24</f>
        <v>Average, from WBT</v>
      </c>
      <c r="N10" s="66">
        <f>'Stove Characteristics'!N24</f>
        <v>20</v>
      </c>
      <c r="O10" s="66">
        <f>'Stove Characteristics'!O24</f>
        <v>20</v>
      </c>
      <c r="P10" s="66" t="str">
        <f>'Stove Characteristics'!P24</f>
        <v>Smith et al. 2000</v>
      </c>
    </row>
    <row r="11" spans="1:16" hidden="1" x14ac:dyDescent="0.25">
      <c r="B11" s="66" t="str">
        <f>'Stove Characteristics'!B25</f>
        <v>India</v>
      </c>
      <c r="C11" s="66" t="str">
        <f>'Stove Characteristics'!C25</f>
        <v>Traditional Mud Stove</v>
      </c>
      <c r="D11" s="115" t="str">
        <f>'Stove Characteristics'!D25</f>
        <v xml:space="preserve">This is a simple `U' shaped heavy stove for a single pot made by households with locally available clay and coated with cowdung clay mixture. </v>
      </c>
      <c r="E11" s="66" t="str">
        <f>IF(NOT(ISERROR(INDEX('Stove Emissions'!$G$5:$G$322, MATCH(O11, 'Stove Emissions'!$B$5:$B$322,0)))), INDEX('Stove Emissions'!$G$5:$G$322, MATCH(O11, 'Stove Emissions'!$B$5:$B$322,0)), INDEX('Stove Characteristics'!$E:$E, MATCH(O11, 'Stove Characteristics'!$O:$O,0)))</f>
        <v>Traditional</v>
      </c>
      <c r="F11" s="66" t="s">
        <v>1835</v>
      </c>
      <c r="G11" s="66" t="str">
        <f>'Stove Characteristics'!F25</f>
        <v>Crop Residue (Rice)</v>
      </c>
      <c r="H11" s="66" t="str">
        <f>'Stove Characteristics'!G25</f>
        <v>Rice Straw - left in the field after main crop product has been extracted</v>
      </c>
      <c r="I11" s="126">
        <f>'Stove Characteristics'!I25</f>
        <v>9.8000000000000004E-2</v>
      </c>
      <c r="J11" s="126">
        <f>'Stove Characteristics'!J25</f>
        <v>1.0999999999999999E-2</v>
      </c>
      <c r="K11" s="66" t="str">
        <f>'Stove Characteristics'!K25</f>
        <v>Fuel stove combinations tested at least three times in lab</v>
      </c>
      <c r="L11" s="66" t="str">
        <f>'Stove Characteristics'!L25</f>
        <v>Laboratory</v>
      </c>
      <c r="M11" s="66" t="str">
        <f>'Stove Characteristics'!M25</f>
        <v>Average, from WBT</v>
      </c>
      <c r="N11" s="66">
        <f>'Stove Characteristics'!N25</f>
        <v>21</v>
      </c>
      <c r="O11" s="66">
        <f>'Stove Characteristics'!O25</f>
        <v>21</v>
      </c>
      <c r="P11" s="66" t="str">
        <f>'Stove Characteristics'!P25</f>
        <v>Smith et al. 2000</v>
      </c>
    </row>
    <row r="12" spans="1:16" x14ac:dyDescent="0.25">
      <c r="B12" s="66" t="str">
        <f>'Stove Characteristics'!B26</f>
        <v>India</v>
      </c>
      <c r="C12" s="66" t="str">
        <f>'Stove Characteristics'!C26</f>
        <v>Improved Vented Mud Stove</v>
      </c>
      <c r="D12" s="115" t="str">
        <f>'Stove Characteristics'!D26</f>
        <v xml:space="preserve">This is a two-pot cookstove with chimney, called the Nada chulha. A tunnel connects the fire box to the second pot hole and to a chimney. Since two pot holes are provided two things can be cooked on it at the same time with only one fire. </v>
      </c>
      <c r="E12" s="66" t="str">
        <f>IF(NOT(ISERROR(INDEX('Stove Emissions'!$G$5:$G$322, MATCH(O12, 'Stove Emissions'!$B$5:$B$322,0)))), INDEX('Stove Emissions'!$G$5:$G$322, MATCH(O12, 'Stove Emissions'!$B$5:$B$322,0)), INDEX('Stove Characteristics'!$E:$E, MATCH(O12, 'Stove Characteristics'!$O:$O,0)))</f>
        <v>Improved</v>
      </c>
      <c r="F12" s="66" t="s">
        <v>1836</v>
      </c>
      <c r="G12" s="66" t="str">
        <f>'Stove Characteristics'!F26</f>
        <v>Crop Residue (Rice)</v>
      </c>
      <c r="H12" s="66" t="str">
        <f>'Stove Characteristics'!G26</f>
        <v>Rice Straw - left in the field after main crop product has been extracted</v>
      </c>
      <c r="I12" s="126">
        <f>'Stove Characteristics'!I26</f>
        <v>0.105</v>
      </c>
      <c r="J12" s="126">
        <f>'Stove Characteristics'!J26</f>
        <v>0.01</v>
      </c>
      <c r="K12" s="66" t="str">
        <f>'Stove Characteristics'!K26</f>
        <v>Fuel stove combinations tested at least three times in lab</v>
      </c>
      <c r="L12" s="66" t="str">
        <f>'Stove Characteristics'!L26</f>
        <v>Laboratory</v>
      </c>
      <c r="M12" s="66" t="str">
        <f>'Stove Characteristics'!M26</f>
        <v>Average, from WBT</v>
      </c>
      <c r="N12" s="66">
        <f>'Stove Characteristics'!N26</f>
        <v>22</v>
      </c>
      <c r="O12" s="66">
        <f>'Stove Characteristics'!O26</f>
        <v>22</v>
      </c>
      <c r="P12" s="66" t="str">
        <f>'Stove Characteristics'!P26</f>
        <v>Smith et al. 2000</v>
      </c>
    </row>
    <row r="13" spans="1:16" hidden="1" x14ac:dyDescent="0.25">
      <c r="B13" s="66" t="str">
        <f>'Stove Characteristics'!B53</f>
        <v>China</v>
      </c>
      <c r="C13" s="66" t="str">
        <f>'Stove Characteristics'!C53</f>
        <v>brick stove with flue</v>
      </c>
      <c r="D13" s="115" t="str">
        <f>'Stove Characteristics'!D53</f>
        <v>brick stove with flue</v>
      </c>
      <c r="E13" s="66" t="s">
        <v>490</v>
      </c>
      <c r="F13" s="66" t="s">
        <v>1845</v>
      </c>
      <c r="G13" s="66" t="str">
        <f>'Stove Characteristics'!F53</f>
        <v>maize</v>
      </c>
      <c r="H13" s="66" t="str">
        <f>'Stove Characteristics'!G53</f>
        <v>dried corn stalks</v>
      </c>
      <c r="I13" s="126">
        <f>'Stove Characteristics'!I53</f>
        <v>0.11</v>
      </c>
      <c r="J13" s="126">
        <f>'Stove Characteristics'!J53</f>
        <v>1.8700000000000001E-2</v>
      </c>
      <c r="K13" s="66" t="str">
        <f>'Stove Characteristics'!K53</f>
        <v>Overall thermal efficiency, Emission factors were obtained using the `water boiling test', a procedure developed as a standard international method to compare the efficiencies of different stoves. The fuel/stove combination was tested in a simulated village kitchen house at Tsinghua University's rural campus about 50 km from Beijing. Three successful tests with complete burn cycles were conducted for each fuel/stove combination. Burn cycles ranged from 35-50 minutes except for coal which allowed for slow initial burn phase.   Airborne products of combustion were collected from up-stream to down-stream of the sampling train using a stainless-steel probe, filter holder, pump, and clean Tedlar bag. For stoves with a flue, the probe was inserted into the flue; for those with no flue, stoves were placed under a hood built for the test and the probe place inside a hood exhaust duct. Practitioners assume that these data are representative of the fuel/stove combination technologies in rural China.</v>
      </c>
      <c r="L13" s="66" t="str">
        <f>'Stove Characteristics'!L53</f>
        <v>Simulated Field</v>
      </c>
      <c r="M13" s="66" t="str">
        <f>'Stove Characteristics'!M53</f>
        <v>Average, from WBT</v>
      </c>
      <c r="N13" s="66">
        <f>'Stove Characteristics'!N53</f>
        <v>52</v>
      </c>
      <c r="O13" s="66">
        <f>'Stove Characteristics'!O53</f>
        <v>52</v>
      </c>
      <c r="P13" s="66" t="str">
        <f>'Stove Characteristics'!P53</f>
        <v>Zhang et al. 2000</v>
      </c>
    </row>
    <row r="14" spans="1:16" x14ac:dyDescent="0.25">
      <c r="B14" s="66" t="str">
        <f>'Stove Characteristics'!B54</f>
        <v>China</v>
      </c>
      <c r="C14" s="66" t="str">
        <f>'Stove Characteristics'!C54</f>
        <v>improved brick stove with flue</v>
      </c>
      <c r="D14" s="115" t="str">
        <f>'Stove Characteristics'!D54</f>
        <v>improved brick stove with flue</v>
      </c>
      <c r="E14" s="66" t="str">
        <f>IF(NOT(ISERROR(INDEX('Stove Emissions'!$G$5:$G$322, MATCH(O14, 'Stove Emissions'!$B$5:$B$322,0)))), INDEX('Stove Emissions'!$G$5:$G$322, MATCH(O14, 'Stove Emissions'!$B$5:$B$322,0)), INDEX('Stove Characteristics'!$E:$E, MATCH(O14, 'Stove Characteristics'!$O:$O,0)))</f>
        <v>Improved</v>
      </c>
      <c r="F14" s="66" t="s">
        <v>1846</v>
      </c>
      <c r="G14" s="66" t="str">
        <f>'Stove Characteristics'!F54</f>
        <v>maize</v>
      </c>
      <c r="H14" s="66" t="str">
        <f>'Stove Characteristics'!G54</f>
        <v>dried corn stalks</v>
      </c>
      <c r="I14" s="126">
        <f>'Stove Characteristics'!I54</f>
        <v>0.19089999999999999</v>
      </c>
      <c r="J14" s="126">
        <f>'Stove Characteristics'!J54</f>
        <v>1.5271999999999999E-2</v>
      </c>
      <c r="K14" s="66" t="str">
        <f>'Stove Characteristics'!K54</f>
        <v>Overall thermal efficiency, Emission factors were obtained using the `water boiling test', a procedure developed as a standard international method to compare the efficiencies of different stoves. The fuel/stove combination was tested in a simulated village kitchen house at Tsinghua University's rural campus about 50 km from Beijing. Three successful tests with complete burn cycles were conducted for each fuel/stove combination. Burn cycles ranged from 35-50 minutes except for coal which allowed for slow initial burn phase.   Airborne products of combustion were collected from up-stream to down-stream of the sampling train using a stainless-steel probe, filter holder, pump, and clean Tedlar bag. For stoves with a flue, the probe was inserted into the flue; for those with no flue, stoves were placed under a hood built for the test and the probe place inside a hood exhaust duct. Practitioners assume that these data are representative of the fuel/stove combination technologies in rural China.</v>
      </c>
      <c r="L14" s="66" t="str">
        <f>'Stove Characteristics'!L54</f>
        <v>Simulated Field</v>
      </c>
      <c r="M14" s="66" t="str">
        <f>'Stove Characteristics'!M54</f>
        <v>Average, from WBT</v>
      </c>
      <c r="N14" s="66">
        <f>'Stove Characteristics'!N54</f>
        <v>53</v>
      </c>
      <c r="O14" s="66">
        <f>'Stove Characteristics'!O54</f>
        <v>53</v>
      </c>
      <c r="P14" s="66" t="str">
        <f>'Stove Characteristics'!P54</f>
        <v>Zhang et al. 2000</v>
      </c>
    </row>
    <row r="15" spans="1:16" x14ac:dyDescent="0.25">
      <c r="B15" s="66" t="str">
        <f>'Stove Characteristics'!B60</f>
        <v>China</v>
      </c>
      <c r="C15" s="66" t="str">
        <f>'Stove Characteristics'!C60</f>
        <v>improved brick stove with flue</v>
      </c>
      <c r="D15" s="115" t="str">
        <f>'Stove Characteristics'!D60</f>
        <v>improved brick stove with flue</v>
      </c>
      <c r="E15" s="66" t="str">
        <f>IF(NOT(ISERROR(INDEX('Stove Emissions'!$G$5:$G$322, MATCH(O15, 'Stove Emissions'!$B$5:$B$322,0)))), INDEX('Stove Emissions'!$G$5:$G$322, MATCH(O15, 'Stove Emissions'!$B$5:$B$322,0)), INDEX('Stove Characteristics'!$E:$E, MATCH(O15, 'Stove Characteristics'!$O:$O,0)))</f>
        <v>Improved</v>
      </c>
      <c r="F15" s="66" t="s">
        <v>1846</v>
      </c>
      <c r="G15" s="66" t="str">
        <f>'Stove Characteristics'!F60</f>
        <v>wheat residue</v>
      </c>
      <c r="H15" s="66" t="str">
        <f>'Stove Characteristics'!G60</f>
        <v>dried wheat stalks</v>
      </c>
      <c r="I15" s="126">
        <f>'Stove Characteristics'!I60</f>
        <v>0.154</v>
      </c>
      <c r="J15" s="126">
        <f>'Stove Characteristics'!J60</f>
        <v>1.2319999999999999E-2</v>
      </c>
      <c r="K15" s="66" t="str">
        <f>'Stove Characteristics'!K60</f>
        <v>Overall thermal efficiency, Emission factors were obtained using the `water boiling test', a procedure developed as a standard international method to compare the efficiencies of different stoves. The fuel/stove combination was tested in a simulated village kitchen house at Tsinghua University's rural campus about 50 km from Beijing. Three successful tests with complete burn cycles were conducted for each fuel/stove combination. Burn cycles ranged from 35-50 minutes except for coal which allowed for slow initial burn phase.   Airborne products of combustion were collected from up-stream to down-stream of the sampling train using a stainless-steel probe, filter holder, pump, and clean Tedlar bag. For stoves with a flue, the probe was inserted into the flue; for those with no flue, stoves were placed under a hood built for the test and the probe place inside a hood exhaust duct. Practitioners assume that these data are representative of the fuel/stove combination technologies in rural China.</v>
      </c>
      <c r="L15" s="66" t="str">
        <f>'Stove Characteristics'!L60</f>
        <v>Simulated Field</v>
      </c>
      <c r="M15" s="66" t="str">
        <f>'Stove Characteristics'!M60</f>
        <v>Average, from WBT</v>
      </c>
      <c r="N15" s="66">
        <f>'Stove Characteristics'!N60</f>
        <v>60</v>
      </c>
      <c r="O15" s="66">
        <f>'Stove Characteristics'!O60</f>
        <v>60</v>
      </c>
      <c r="P15" s="66" t="str">
        <f>'Stove Characteristics'!P60</f>
        <v>Zhang et al. 2000</v>
      </c>
    </row>
    <row r="16" spans="1:16" x14ac:dyDescent="0.25">
      <c r="B16" s="66" t="str">
        <f>'Stove Characteristics'!B95</f>
        <v>Global</v>
      </c>
      <c r="C16" s="66" t="str">
        <f>'Stove Characteristics'!C95</f>
        <v>Belonio</v>
      </c>
      <c r="D16" s="115" t="str">
        <f>'Stove Characteristics'!D95</f>
        <v>batch loaded, forced draft</v>
      </c>
      <c r="E16" s="66" t="str">
        <f>IF(NOT(ISERROR(INDEX('Stove Emissions'!$G$5:$G$322, MATCH(O16, 'Stove Emissions'!$B$5:$B$322,0)))), INDEX('Stove Emissions'!$G$5:$G$322, MATCH(O16, 'Stove Emissions'!$B$5:$B$322,0)), INDEX('Stove Characteristics'!$E:$E, MATCH(O16, 'Stove Characteristics'!$O:$O,0)))</f>
        <v>Improved</v>
      </c>
      <c r="F16" s="66" t="s">
        <v>1898</v>
      </c>
      <c r="G16" s="66" t="str">
        <f>'Stove Characteristics'!F95</f>
        <v xml:space="preserve"> rice hull fuel (Dry)</v>
      </c>
      <c r="H16" s="66" t="str">
        <f>'Stove Characteristics'!G95</f>
        <v>dried rice hulls, 11% moisture</v>
      </c>
      <c r="I16" s="126">
        <f>'Stove Characteristics'!I95</f>
        <v>0.42799999999999999</v>
      </c>
      <c r="J16" s="161" t="str">
        <f>'Stove Characteristics'!J95</f>
        <v>-</v>
      </c>
      <c r="K16" s="66" t="str">
        <f>'Stove Characteristics'!K95</f>
        <v>chamber test; overall thermal efficiency, ratio of useful (in fuel) to delivered (at pot); measured via standard Water Boil Test.</v>
      </c>
      <c r="L16" s="66" t="str">
        <f>'Stove Characteristics'!L95</f>
        <v>Laboratory</v>
      </c>
      <c r="M16" s="66" t="str">
        <f>'Stove Characteristics'!M95</f>
        <v>Cold Start</v>
      </c>
      <c r="N16" s="66">
        <f>'Stove Characteristics'!N95</f>
        <v>98</v>
      </c>
      <c r="O16" s="66">
        <f>'Stove Characteristics'!O95</f>
        <v>98</v>
      </c>
      <c r="P16" s="66" t="str">
        <f>'Stove Characteristics'!P95</f>
        <v>Jetter et al. 2012</v>
      </c>
    </row>
    <row r="17" spans="2:16" x14ac:dyDescent="0.25">
      <c r="B17" s="66" t="str">
        <f>'Stove Characteristics'!B96</f>
        <v>Global</v>
      </c>
      <c r="C17" s="66" t="str">
        <f>'Stove Characteristics'!C96</f>
        <v>Belonio</v>
      </c>
      <c r="D17" s="115" t="str">
        <f>'Stove Characteristics'!D96</f>
        <v>batch loaded, forced draft</v>
      </c>
      <c r="E17" s="66" t="str">
        <f>IF(NOT(ISERROR(INDEX('Stove Emissions'!$G$5:$G$322, MATCH(O17, 'Stove Emissions'!$B$5:$B$322,0)))), INDEX('Stove Emissions'!$G$5:$G$322, MATCH(O17, 'Stove Emissions'!$B$5:$B$322,0)), INDEX('Stove Characteristics'!$E:$E, MATCH(O17, 'Stove Characteristics'!$O:$O,0)))</f>
        <v>Improved</v>
      </c>
      <c r="F17" s="66" t="s">
        <v>1898</v>
      </c>
      <c r="G17" s="66" t="str">
        <f>'Stove Characteristics'!F96</f>
        <v xml:space="preserve"> rice hull fuel (Wet)</v>
      </c>
      <c r="H17" s="66" t="str">
        <f>'Stove Characteristics'!G96</f>
        <v>dried rice hulls, 18% moisture</v>
      </c>
      <c r="I17" s="126">
        <f>'Stove Characteristics'!I96</f>
        <v>0.432</v>
      </c>
      <c r="J17" s="161" t="str">
        <f>'Stove Characteristics'!J96</f>
        <v>-</v>
      </c>
      <c r="K17" s="66" t="str">
        <f>'Stove Characteristics'!K96</f>
        <v>chamber test; overall thermal efficiency, ratio of useful (in fuel) to delivered (at pot); measured via standard Water Boil Test.</v>
      </c>
      <c r="L17" s="66" t="str">
        <f>'Stove Characteristics'!L96</f>
        <v>Laboratory</v>
      </c>
      <c r="M17" s="66" t="str">
        <f>'Stove Characteristics'!M96</f>
        <v>Cold Start</v>
      </c>
      <c r="N17" s="66">
        <f>'Stove Characteristics'!N96</f>
        <v>99</v>
      </c>
      <c r="O17" s="66">
        <f>'Stove Characteristics'!O96</f>
        <v>99</v>
      </c>
      <c r="P17" s="66" t="str">
        <f>'Stove Characteristics'!P96</f>
        <v>Jetter et al. 2012</v>
      </c>
    </row>
    <row r="18" spans="2:16" x14ac:dyDescent="0.25">
      <c r="B18" s="66" t="str">
        <f>'Stove Characteristics'!B97</f>
        <v>Global</v>
      </c>
      <c r="C18" s="66" t="str">
        <f>'Stove Characteristics'!C97</f>
        <v>Mayon Turbo</v>
      </c>
      <c r="D18" s="115" t="str">
        <f>'Stove Characteristics'!D97</f>
        <v>steel construction</v>
      </c>
      <c r="E18" s="66" t="str">
        <f>IF(NOT(ISERROR(INDEX('Stove Emissions'!$G$5:$G$322, MATCH(O18, 'Stove Emissions'!$B$5:$B$322,0)))), INDEX('Stove Emissions'!$G$5:$G$322, MATCH(O18, 'Stove Emissions'!$B$5:$B$322,0)), INDEX('Stove Characteristics'!$E:$E, MATCH(O18, 'Stove Characteristics'!$O:$O,0)))</f>
        <v>Improved</v>
      </c>
      <c r="F18" s="66" t="s">
        <v>1898</v>
      </c>
      <c r="G18" s="66" t="str">
        <f>'Stove Characteristics'!F97</f>
        <v xml:space="preserve"> rice hull fuel (Dry)</v>
      </c>
      <c r="H18" s="66" t="str">
        <f>'Stove Characteristics'!G97</f>
        <v>dried rice hulls, 11% moisture</v>
      </c>
      <c r="I18" s="126">
        <f>'Stove Characteristics'!I97</f>
        <v>0.29299999999999998</v>
      </c>
      <c r="J18" s="161" t="str">
        <f>'Stove Characteristics'!J97</f>
        <v>-</v>
      </c>
      <c r="K18" s="66" t="str">
        <f>'Stove Characteristics'!K97</f>
        <v>chamber test; overall thermal efficiency, ratio of useful (in fuel) to delivered (at pot); measured via standard Water Boil Test.</v>
      </c>
      <c r="L18" s="66" t="str">
        <f>'Stove Characteristics'!L97</f>
        <v>Laboratory</v>
      </c>
      <c r="M18" s="66" t="str">
        <f>'Stove Characteristics'!M97</f>
        <v>Cold Start</v>
      </c>
      <c r="N18" s="66">
        <f>'Stove Characteristics'!N97</f>
        <v>100</v>
      </c>
      <c r="O18" s="66">
        <f>'Stove Characteristics'!O97</f>
        <v>100</v>
      </c>
      <c r="P18" s="66" t="str">
        <f>'Stove Characteristics'!P97</f>
        <v>Jetter et al. 2012</v>
      </c>
    </row>
    <row r="19" spans="2:16" x14ac:dyDescent="0.25">
      <c r="B19" s="66" t="str">
        <f>'Stove Characteristics'!B98</f>
        <v>Global</v>
      </c>
      <c r="C19" s="66" t="str">
        <f>'Stove Characteristics'!C98</f>
        <v>Mayon Turbo</v>
      </c>
      <c r="D19" s="115" t="str">
        <f>'Stove Characteristics'!D98</f>
        <v>steel construction</v>
      </c>
      <c r="E19" s="66" t="str">
        <f>IF(NOT(ISERROR(INDEX('Stove Emissions'!$G$5:$G$322, MATCH(O19, 'Stove Emissions'!$B$5:$B$322,0)))), INDEX('Stove Emissions'!$G$5:$G$322, MATCH(O19, 'Stove Emissions'!$B$5:$B$322,0)), INDEX('Stove Characteristics'!$E:$E, MATCH(O19, 'Stove Characteristics'!$O:$O,0)))</f>
        <v>Improved</v>
      </c>
      <c r="F19" s="66" t="s">
        <v>1898</v>
      </c>
      <c r="G19" s="66" t="str">
        <f>'Stove Characteristics'!F98</f>
        <v xml:space="preserve"> rice hull fuel (Wet)</v>
      </c>
      <c r="H19" s="66" t="str">
        <f>'Stove Characteristics'!G98</f>
        <v>dried rice hulls, 18% moisture</v>
      </c>
      <c r="I19" s="126">
        <f>'Stove Characteristics'!I98</f>
        <v>0.28799999999999998</v>
      </c>
      <c r="J19" s="161" t="str">
        <f>'Stove Characteristics'!J98</f>
        <v>-</v>
      </c>
      <c r="K19" s="66" t="str">
        <f>'Stove Characteristics'!K98</f>
        <v>chamber test; overall thermal efficiency, ratio of useful (in fuel) to delivered (at pot); measured via standard Water Boil Test.</v>
      </c>
      <c r="L19" s="66" t="str">
        <f>'Stove Characteristics'!L98</f>
        <v>Laboratory</v>
      </c>
      <c r="M19" s="66" t="str">
        <f>'Stove Characteristics'!M98</f>
        <v>Cold Start</v>
      </c>
      <c r="N19" s="66">
        <f>'Stove Characteristics'!N98</f>
        <v>101</v>
      </c>
      <c r="O19" s="66">
        <f>'Stove Characteristics'!O98</f>
        <v>101</v>
      </c>
      <c r="P19" s="66" t="str">
        <f>'Stove Characteristics'!P98</f>
        <v>Jetter et al. 2012</v>
      </c>
    </row>
    <row r="20" spans="2:16" x14ac:dyDescent="0.25">
      <c r="B20" s="66" t="str">
        <f>'Stove Characteristics'!B102</f>
        <v>Global</v>
      </c>
      <c r="C20" s="66" t="str">
        <f>'Stove Characteristics'!C102</f>
        <v>Jinqilin CKQ-80I</v>
      </c>
      <c r="D20" s="115" t="str">
        <f>'Stove Characteristics'!D102</f>
        <v>large metal, with flue, gasifier design, forced draft</v>
      </c>
      <c r="E20" s="66" t="str">
        <f>IF(NOT(ISERROR(INDEX('Stove Emissions'!$G$5:$G$322, MATCH(O20, 'Stove Emissions'!$B$5:$B$322,0)))), INDEX('Stove Emissions'!$G$5:$G$322, MATCH(O20, 'Stove Emissions'!$B$5:$B$322,0)), INDEX('Stove Characteristics'!$E:$E, MATCH(O20, 'Stove Characteristics'!$O:$O,0)))</f>
        <v>Improved</v>
      </c>
      <c r="F20" s="66" t="s">
        <v>1898</v>
      </c>
      <c r="G20" s="66" t="str">
        <f>'Stove Characteristics'!F102</f>
        <v xml:space="preserve"> corn cob fuel (Dry)</v>
      </c>
      <c r="H20" s="66" t="str">
        <f>'Stove Characteristics'!G102</f>
        <v>dried corn cob, 9% moisture</v>
      </c>
      <c r="I20" s="126">
        <f>'Stove Characteristics'!I102</f>
        <v>9.8000000000000004E-2</v>
      </c>
      <c r="J20" s="161" t="str">
        <f>'Stove Characteristics'!J102</f>
        <v>-</v>
      </c>
      <c r="K20" s="66" t="str">
        <f>'Stove Characteristics'!K102</f>
        <v>chamber test; overall thermal efficiency, ratio of useful (in fuel) to delivered (at pot); measured via standard Water Boil Test.</v>
      </c>
      <c r="L20" s="66" t="str">
        <f>'Stove Characteristics'!L102</f>
        <v>Laboratory</v>
      </c>
      <c r="M20" s="66" t="str">
        <f>'Stove Characteristics'!M102</f>
        <v>Cold Start</v>
      </c>
      <c r="N20" s="66">
        <f>'Stove Characteristics'!N102</f>
        <v>105</v>
      </c>
      <c r="O20" s="66">
        <f>'Stove Characteristics'!O102</f>
        <v>105</v>
      </c>
      <c r="P20" s="66" t="str">
        <f>'Stove Characteristics'!P102</f>
        <v>Jetter et al. 2012</v>
      </c>
    </row>
    <row r="21" spans="2:16" x14ac:dyDescent="0.25">
      <c r="B21" s="66" t="str">
        <f>'Stove Characteristics'!B103</f>
        <v>Global</v>
      </c>
      <c r="C21" s="66" t="str">
        <f>'Stove Characteristics'!C103</f>
        <v>Jinqilin CKQ-80I</v>
      </c>
      <c r="D21" s="115" t="str">
        <f>'Stove Characteristics'!D103</f>
        <v>large metal, with flue, gasifier design, forced draft</v>
      </c>
      <c r="E21" s="66" t="str">
        <f>IF(NOT(ISERROR(INDEX('Stove Emissions'!$G$5:$G$322, MATCH(O21, 'Stove Emissions'!$B$5:$B$322,0)))), INDEX('Stove Emissions'!$G$5:$G$322, MATCH(O21, 'Stove Emissions'!$B$5:$B$322,0)), INDEX('Stove Characteristics'!$E:$E, MATCH(O21, 'Stove Characteristics'!$O:$O,0)))</f>
        <v>Improved</v>
      </c>
      <c r="F21" s="66" t="s">
        <v>1898</v>
      </c>
      <c r="G21" s="66" t="str">
        <f>'Stove Characteristics'!F103</f>
        <v xml:space="preserve"> corn cob fuel (Wet)</v>
      </c>
      <c r="H21" s="66" t="str">
        <f>'Stove Characteristics'!G103</f>
        <v>dried corn cob, 30% moisture</v>
      </c>
      <c r="I21" s="126">
        <f>'Stove Characteristics'!I103</f>
        <v>8.8999999999999996E-2</v>
      </c>
      <c r="J21" s="161" t="str">
        <f>'Stove Characteristics'!J103</f>
        <v>-</v>
      </c>
      <c r="K21" s="66" t="str">
        <f>'Stove Characteristics'!K103</f>
        <v>chamber test; overall thermal efficiency, ratio of useful (in fuel) to delivered (at pot); measured via standard Water Boil Test.</v>
      </c>
      <c r="L21" s="66" t="str">
        <f>'Stove Characteristics'!L103</f>
        <v>Laboratory</v>
      </c>
      <c r="M21" s="66" t="str">
        <f>'Stove Characteristics'!M103</f>
        <v>Cold Start</v>
      </c>
      <c r="N21" s="66">
        <f>'Stove Characteristics'!N103</f>
        <v>106</v>
      </c>
      <c r="O21" s="66">
        <f>'Stove Characteristics'!O103</f>
        <v>106</v>
      </c>
      <c r="P21" s="66" t="str">
        <f>'Stove Characteristics'!P103</f>
        <v>Jetter et al. 2012</v>
      </c>
    </row>
    <row r="22" spans="2:16" hidden="1" x14ac:dyDescent="0.25">
      <c r="B22" s="66" t="str">
        <f>'Stove Characteristics'!B433</f>
        <v>TCD</v>
      </c>
      <c r="C22" s="66" t="str">
        <f>'Stove Characteristics'!C433</f>
        <v>-</v>
      </c>
      <c r="D22" s="115" t="str">
        <f>'Stove Characteristics'!D433</f>
        <v>CeTAmb stove</v>
      </c>
      <c r="E22" s="66" t="str">
        <f>IF(NOT(ISERROR(INDEX('Stove Emissions'!$G$5:$G$322, MATCH(O22, 'Stove Emissions'!$B$5:$B$322,0)))), INDEX('Stove Emissions'!$G$5:$G$322, MATCH(O22, 'Stove Emissions'!$B$5:$B$322,0)), INDEX('Stove Characteristics'!$E:$E, MATCH(O22, 'Stove Characteristics'!$O:$O,0)))</f>
        <v>Traditional</v>
      </c>
      <c r="F22" s="66" t="s">
        <v>1899</v>
      </c>
      <c r="G22" s="66" t="str">
        <f>'Stove Characteristics'!F433</f>
        <v>cropresidues</v>
      </c>
      <c r="H22" s="66" t="str">
        <f>'Stove Characteristics'!G433</f>
        <v>Rice Husk</v>
      </c>
      <c r="I22" s="126">
        <f>'Stove Characteristics'!I433</f>
        <v>0.04</v>
      </c>
      <c r="J22" s="161" t="str">
        <f>'Stove Characteristics'!J433</f>
        <v>-</v>
      </c>
      <c r="K22" s="66" t="str">
        <f>'Stove Characteristics'!K433</f>
        <v>Hot Start; Simmer</v>
      </c>
      <c r="L22" s="66" t="str">
        <f>'Stove Characteristics'!L433</f>
        <v>Lab</v>
      </c>
      <c r="M22" s="66" t="str">
        <f>'Stove Characteristics'!M433</f>
        <v>Cold Start</v>
      </c>
      <c r="N22" s="66" t="str">
        <f>'Stove Characteristics'!N433</f>
        <v>&lt;n.a.&gt;</v>
      </c>
      <c r="O22" s="66">
        <f>'Stove Characteristics'!O433</f>
        <v>425</v>
      </c>
      <c r="P22" s="66" t="str">
        <f>'Stove Characteristics'!P433</f>
        <v>Collivignarelli et al. 2010</v>
      </c>
    </row>
    <row r="23" spans="2:16" hidden="1" x14ac:dyDescent="0.25">
      <c r="B23" s="66" t="str">
        <f>'Stove Characteristics'!B434</f>
        <v>TCD</v>
      </c>
      <c r="C23" s="66" t="str">
        <f>'Stove Characteristics'!C434</f>
        <v>-</v>
      </c>
      <c r="D23" s="115" t="str">
        <f>'Stove Characteristics'!D434</f>
        <v>Ganoum traditional stove</v>
      </c>
      <c r="E23" s="66" t="str">
        <f>IF(NOT(ISERROR(INDEX('Stove Emissions'!$G$5:$G$322, MATCH(O23, 'Stove Emissions'!$B$5:$B$322,0)))), INDEX('Stove Emissions'!$G$5:$G$322, MATCH(O23, 'Stove Emissions'!$B$5:$B$322,0)), INDEX('Stove Characteristics'!$E:$E, MATCH(O23, 'Stove Characteristics'!$O:$O,0)))</f>
        <v>Traditional</v>
      </c>
      <c r="F23" s="66" t="s">
        <v>1899</v>
      </c>
      <c r="G23" s="66" t="str">
        <f>'Stove Characteristics'!F434</f>
        <v>cropresidues</v>
      </c>
      <c r="H23" s="66" t="str">
        <f>'Stove Characteristics'!G434</f>
        <v>Doum nut</v>
      </c>
      <c r="I23" s="126">
        <f>'Stove Characteristics'!I434</f>
        <v>0.18</v>
      </c>
      <c r="J23" s="161" t="str">
        <f>'Stove Characteristics'!J434</f>
        <v>-</v>
      </c>
      <c r="K23" s="66" t="str">
        <f>'Stove Characteristics'!K434</f>
        <v>Hot Start; Simmer</v>
      </c>
      <c r="L23" s="66" t="str">
        <f>'Stove Characteristics'!L434</f>
        <v>Lab</v>
      </c>
      <c r="M23" s="66" t="str">
        <f>'Stove Characteristics'!M434</f>
        <v>Cold Start</v>
      </c>
      <c r="N23" s="66" t="str">
        <f>'Stove Characteristics'!N434</f>
        <v>&lt;n.a.&gt;</v>
      </c>
      <c r="O23" s="66">
        <f>'Stove Characteristics'!O434</f>
        <v>426</v>
      </c>
      <c r="P23" s="66" t="str">
        <f>'Stove Characteristics'!P434</f>
        <v>Collivignarelli et al. 2010</v>
      </c>
    </row>
    <row r="24" spans="2:16" hidden="1" x14ac:dyDescent="0.25">
      <c r="B24" s="66" t="str">
        <f>'Stove Characteristics'!B435</f>
        <v>VNM</v>
      </c>
      <c r="C24" s="66" t="str">
        <f>'Stove Characteristics'!C435</f>
        <v>Rua</v>
      </c>
      <c r="D24" s="115" t="str">
        <f>'Stove Characteristics'!D435</f>
        <v>-</v>
      </c>
      <c r="E24" s="66" t="str">
        <f>IF(NOT(ISERROR(INDEX('Stove Emissions'!$G$5:$G$322, MATCH(O24, 'Stove Emissions'!$B$5:$B$322,0)))), INDEX('Stove Emissions'!$G$5:$G$322, MATCH(O24, 'Stove Emissions'!$B$5:$B$322,0)), INDEX('Stove Characteristics'!$E:$E, MATCH(O24, 'Stove Characteristics'!$O:$O,0)))</f>
        <v>Unknown</v>
      </c>
      <c r="F24" s="66" t="s">
        <v>1900</v>
      </c>
      <c r="G24" s="66" t="str">
        <f>'Stove Characteristics'!F435</f>
        <v>cropresidues</v>
      </c>
      <c r="H24" s="66" t="str">
        <f>'Stove Characteristics'!G435</f>
        <v>Rice husk. Load of 1.3-1.5kg per batch.</v>
      </c>
      <c r="I24" s="126">
        <f>'Stove Characteristics'!I435</f>
        <v>0.17599999999999999</v>
      </c>
      <c r="J24" s="161" t="str">
        <f>'Stove Characteristics'!J435</f>
        <v>-</v>
      </c>
      <c r="K24" s="66" t="str">
        <f>'Stove Characteristics'!K435</f>
        <v>Modified WBT 4.2.2.</v>
      </c>
      <c r="L24" s="66" t="str">
        <f>'Stove Characteristics'!L435</f>
        <v>Lab</v>
      </c>
      <c r="M24" s="66" t="str">
        <f>'Stove Characteristics'!M435</f>
        <v>Average</v>
      </c>
      <c r="N24" s="66" t="str">
        <f>'Stove Characteristics'!N435</f>
        <v>&lt;n.a.&gt;</v>
      </c>
      <c r="O24" s="66">
        <f>'Stove Characteristics'!O435</f>
        <v>427</v>
      </c>
      <c r="P24" s="66" t="str">
        <f>'Stove Characteristics'!P435</f>
        <v>GACC 2016</v>
      </c>
    </row>
    <row r="26" spans="2:16" x14ac:dyDescent="0.25">
      <c r="B26" s="145" t="s">
        <v>1450</v>
      </c>
      <c r="G26" s="66"/>
      <c r="H26" s="145" t="s">
        <v>1449</v>
      </c>
    </row>
    <row r="27" spans="2:16" x14ac:dyDescent="0.25">
      <c r="B27" s="126">
        <f t="shared" ref="B27:B45" si="0">I6</f>
        <v>0.11</v>
      </c>
      <c r="G27" s="111" t="s">
        <v>1318</v>
      </c>
      <c r="H27" s="126">
        <f>MEDIAN(B27:B63)</f>
        <v>0.14000000000000001</v>
      </c>
    </row>
    <row r="28" spans="2:16" x14ac:dyDescent="0.25">
      <c r="B28" s="126">
        <f t="shared" si="0"/>
        <v>0.124</v>
      </c>
      <c r="G28" s="111" t="s">
        <v>1319</v>
      </c>
      <c r="H28" s="126">
        <f>QUARTILE(B27:B63,1)</f>
        <v>0.11</v>
      </c>
    </row>
    <row r="29" spans="2:16" x14ac:dyDescent="0.25">
      <c r="B29" s="126">
        <f t="shared" si="0"/>
        <v>0.217</v>
      </c>
      <c r="G29" s="111" t="s">
        <v>1320</v>
      </c>
      <c r="H29" s="126">
        <f>MIN(B27:B63)</f>
        <v>0.04</v>
      </c>
    </row>
    <row r="30" spans="2:16" x14ac:dyDescent="0.25">
      <c r="B30" s="126">
        <f t="shared" si="0"/>
        <v>0.13500000000000001</v>
      </c>
      <c r="G30" s="111" t="s">
        <v>1321</v>
      </c>
      <c r="H30" s="126">
        <f>MAX(B27:B63)</f>
        <v>0.432</v>
      </c>
    </row>
    <row r="31" spans="2:16" x14ac:dyDescent="0.25">
      <c r="B31" s="126">
        <f t="shared" si="0"/>
        <v>0.185</v>
      </c>
      <c r="G31" s="111" t="s">
        <v>1322</v>
      </c>
      <c r="H31" s="126">
        <f>QUARTILE(B27:B63,3)</f>
        <v>0.19089999999999999</v>
      </c>
    </row>
    <row r="32" spans="2:16" x14ac:dyDescent="0.25">
      <c r="B32" s="126">
        <f t="shared" si="0"/>
        <v>9.8000000000000004E-2</v>
      </c>
      <c r="G32" s="111" t="s">
        <v>1323</v>
      </c>
      <c r="H32" s="126">
        <f>H30-H31</f>
        <v>0.24110000000000001</v>
      </c>
    </row>
    <row r="33" spans="2:8" x14ac:dyDescent="0.25">
      <c r="B33" s="126">
        <f t="shared" si="0"/>
        <v>0.105</v>
      </c>
      <c r="G33" s="111" t="s">
        <v>1324</v>
      </c>
      <c r="H33" s="126">
        <f>H28-H29</f>
        <v>7.0000000000000007E-2</v>
      </c>
    </row>
    <row r="34" spans="2:8" x14ac:dyDescent="0.25">
      <c r="B34" s="126">
        <f t="shared" si="0"/>
        <v>0.11</v>
      </c>
    </row>
    <row r="35" spans="2:8" x14ac:dyDescent="0.25">
      <c r="B35" s="126">
        <f t="shared" si="0"/>
        <v>0.19089999999999999</v>
      </c>
    </row>
    <row r="36" spans="2:8" x14ac:dyDescent="0.25">
      <c r="B36" s="126">
        <f t="shared" si="0"/>
        <v>0.154</v>
      </c>
    </row>
    <row r="37" spans="2:8" x14ac:dyDescent="0.25">
      <c r="B37" s="126">
        <f t="shared" si="0"/>
        <v>0.42799999999999999</v>
      </c>
    </row>
    <row r="38" spans="2:8" x14ac:dyDescent="0.25">
      <c r="B38" s="126">
        <f t="shared" si="0"/>
        <v>0.432</v>
      </c>
    </row>
    <row r="39" spans="2:8" x14ac:dyDescent="0.25">
      <c r="B39" s="126">
        <f t="shared" si="0"/>
        <v>0.29299999999999998</v>
      </c>
    </row>
    <row r="40" spans="2:8" x14ac:dyDescent="0.25">
      <c r="B40" s="126">
        <f t="shared" si="0"/>
        <v>0.28799999999999998</v>
      </c>
    </row>
    <row r="41" spans="2:8" x14ac:dyDescent="0.25">
      <c r="B41" s="126">
        <f t="shared" si="0"/>
        <v>9.8000000000000004E-2</v>
      </c>
    </row>
    <row r="42" spans="2:8" x14ac:dyDescent="0.25">
      <c r="B42" s="126">
        <f t="shared" si="0"/>
        <v>8.8999999999999996E-2</v>
      </c>
    </row>
    <row r="43" spans="2:8" x14ac:dyDescent="0.25">
      <c r="B43" s="126">
        <f t="shared" si="0"/>
        <v>0.04</v>
      </c>
    </row>
    <row r="44" spans="2:8" x14ac:dyDescent="0.25">
      <c r="B44" s="126">
        <f t="shared" si="0"/>
        <v>0.18</v>
      </c>
    </row>
    <row r="45" spans="2:8" x14ac:dyDescent="0.25">
      <c r="B45" s="126">
        <f t="shared" si="0"/>
        <v>0.17599999999999999</v>
      </c>
    </row>
    <row r="46" spans="2:8" x14ac:dyDescent="0.25">
      <c r="B46" s="126">
        <f>I7-J7</f>
        <v>0.114</v>
      </c>
    </row>
    <row r="47" spans="2:8" x14ac:dyDescent="0.25">
      <c r="B47" s="126">
        <f>I7+J7</f>
        <v>0.13400000000000001</v>
      </c>
    </row>
    <row r="48" spans="2:8" x14ac:dyDescent="0.25">
      <c r="B48" s="126">
        <f>I8-J8</f>
        <v>0.20100000000000001</v>
      </c>
    </row>
    <row r="49" spans="1:2" x14ac:dyDescent="0.25">
      <c r="B49" s="126">
        <f>I8+J8</f>
        <v>0.23299999999999998</v>
      </c>
    </row>
    <row r="50" spans="1:2" x14ac:dyDescent="0.25">
      <c r="B50" s="126">
        <f>I9-J9</f>
        <v>0.13</v>
      </c>
    </row>
    <row r="51" spans="1:2" x14ac:dyDescent="0.25">
      <c r="B51" s="126">
        <f>I9+J9</f>
        <v>0.14000000000000001</v>
      </c>
    </row>
    <row r="52" spans="1:2" x14ac:dyDescent="0.25">
      <c r="B52" s="126">
        <f>I10-J10</f>
        <v>0.17699999999999999</v>
      </c>
    </row>
    <row r="53" spans="1:2" x14ac:dyDescent="0.25">
      <c r="B53" s="126">
        <f>I10+J10</f>
        <v>0.193</v>
      </c>
    </row>
    <row r="54" spans="1:2" x14ac:dyDescent="0.25">
      <c r="B54" s="126">
        <f>I11-J11</f>
        <v>8.7000000000000008E-2</v>
      </c>
    </row>
    <row r="55" spans="1:2" x14ac:dyDescent="0.25">
      <c r="B55" s="126">
        <f>I11+J11</f>
        <v>0.109</v>
      </c>
    </row>
    <row r="56" spans="1:2" x14ac:dyDescent="0.25">
      <c r="B56" s="126">
        <f>I12-J12</f>
        <v>9.5000000000000001E-2</v>
      </c>
    </row>
    <row r="57" spans="1:2" x14ac:dyDescent="0.25">
      <c r="B57" s="126">
        <f>I12+J12</f>
        <v>0.11499999999999999</v>
      </c>
    </row>
    <row r="58" spans="1:2" x14ac:dyDescent="0.25">
      <c r="B58" s="126">
        <f>I13-J13</f>
        <v>9.1299999999999992E-2</v>
      </c>
    </row>
    <row r="59" spans="1:2" x14ac:dyDescent="0.25">
      <c r="B59" s="126">
        <f>I13+J13</f>
        <v>0.12870000000000001</v>
      </c>
    </row>
    <row r="60" spans="1:2" x14ac:dyDescent="0.25">
      <c r="B60" s="126">
        <f>I14-J14</f>
        <v>0.17562799999999998</v>
      </c>
    </row>
    <row r="61" spans="1:2" x14ac:dyDescent="0.25">
      <c r="B61" s="126">
        <f>I14+J14</f>
        <v>0.20617199999999999</v>
      </c>
    </row>
    <row r="62" spans="1:2" x14ac:dyDescent="0.25">
      <c r="B62" s="126">
        <f>I15-J15</f>
        <v>0.14168</v>
      </c>
    </row>
    <row r="63" spans="1:2" x14ac:dyDescent="0.25">
      <c r="B63" s="126">
        <f>I15+J15</f>
        <v>0.16632</v>
      </c>
    </row>
    <row r="64" spans="1:2" x14ac:dyDescent="0.25">
      <c r="A64" s="63" t="s">
        <v>2053</v>
      </c>
      <c r="B64" s="130">
        <f>COUNT(B27:B63)</f>
        <v>37</v>
      </c>
    </row>
    <row r="65" spans="2:2" x14ac:dyDescent="0.25">
      <c r="B65" s="13"/>
    </row>
    <row r="66" spans="2:2" x14ac:dyDescent="0.25">
      <c r="B66" s="13"/>
    </row>
    <row r="67" spans="2:2" x14ac:dyDescent="0.25">
      <c r="B67" s="13"/>
    </row>
    <row r="68" spans="2:2" x14ac:dyDescent="0.25">
      <c r="B68" s="13"/>
    </row>
    <row r="69" spans="2:2" x14ac:dyDescent="0.25">
      <c r="B69" s="13"/>
    </row>
    <row r="70" spans="2:2" x14ac:dyDescent="0.25">
      <c r="B70" s="13"/>
    </row>
    <row r="71" spans="2:2" x14ac:dyDescent="0.25">
      <c r="B71" s="13"/>
    </row>
    <row r="72" spans="2:2" x14ac:dyDescent="0.25">
      <c r="B72" s="13"/>
    </row>
    <row r="73" spans="2:2" x14ac:dyDescent="0.25">
      <c r="B73" s="13"/>
    </row>
    <row r="74" spans="2:2" x14ac:dyDescent="0.25">
      <c r="B74" s="13"/>
    </row>
    <row r="75" spans="2:2" x14ac:dyDescent="0.25">
      <c r="B75" s="13"/>
    </row>
    <row r="76" spans="2:2" x14ac:dyDescent="0.25">
      <c r="B76" s="13"/>
    </row>
    <row r="77" spans="2:2" x14ac:dyDescent="0.25">
      <c r="B77" s="13"/>
    </row>
    <row r="78" spans="2:2" x14ac:dyDescent="0.25">
      <c r="B78" s="13"/>
    </row>
    <row r="79" spans="2:2" x14ac:dyDescent="0.25">
      <c r="B79" s="13"/>
    </row>
    <row r="80" spans="2:2" x14ac:dyDescent="0.25">
      <c r="B80" s="13"/>
    </row>
    <row r="81" spans="2:2" x14ac:dyDescent="0.25">
      <c r="B81" s="13"/>
    </row>
    <row r="82" spans="2:2" x14ac:dyDescent="0.25">
      <c r="B82" s="13"/>
    </row>
    <row r="83" spans="2:2" x14ac:dyDescent="0.25">
      <c r="B83" s="13"/>
    </row>
    <row r="84" spans="2:2" x14ac:dyDescent="0.25">
      <c r="B84" s="13"/>
    </row>
    <row r="85" spans="2:2" x14ac:dyDescent="0.25">
      <c r="B85" s="13"/>
    </row>
    <row r="86" spans="2:2" x14ac:dyDescent="0.25">
      <c r="B86" s="13"/>
    </row>
    <row r="87" spans="2:2" x14ac:dyDescent="0.25">
      <c r="B87" s="13"/>
    </row>
    <row r="88" spans="2:2" x14ac:dyDescent="0.25">
      <c r="B88" s="13"/>
    </row>
    <row r="89" spans="2:2" x14ac:dyDescent="0.25">
      <c r="B89" s="13"/>
    </row>
    <row r="90" spans="2:2" x14ac:dyDescent="0.25">
      <c r="B90" s="13"/>
    </row>
    <row r="91" spans="2:2" x14ac:dyDescent="0.25">
      <c r="B91" s="13"/>
    </row>
    <row r="92" spans="2:2" x14ac:dyDescent="0.25">
      <c r="B92" s="13"/>
    </row>
    <row r="93" spans="2:2" x14ac:dyDescent="0.25">
      <c r="B93" s="13"/>
    </row>
    <row r="94" spans="2:2" x14ac:dyDescent="0.25">
      <c r="B94" s="13"/>
    </row>
    <row r="95" spans="2:2" x14ac:dyDescent="0.25">
      <c r="B95" s="13"/>
    </row>
    <row r="96" spans="2:2" x14ac:dyDescent="0.25">
      <c r="B96" s="13"/>
    </row>
    <row r="97" spans="2:2" x14ac:dyDescent="0.25">
      <c r="B97" s="13"/>
    </row>
    <row r="98" spans="2:2" x14ac:dyDescent="0.25">
      <c r="B98" s="13"/>
    </row>
    <row r="99" spans="2:2" x14ac:dyDescent="0.25">
      <c r="B99" s="13"/>
    </row>
    <row r="100" spans="2:2" x14ac:dyDescent="0.25">
      <c r="B100" s="13"/>
    </row>
    <row r="101" spans="2:2" x14ac:dyDescent="0.25">
      <c r="B101" s="13"/>
    </row>
    <row r="102" spans="2:2" x14ac:dyDescent="0.25">
      <c r="B102" s="13"/>
    </row>
    <row r="103" spans="2:2" x14ac:dyDescent="0.25">
      <c r="B103" s="13"/>
    </row>
    <row r="104" spans="2:2" x14ac:dyDescent="0.25">
      <c r="B104" s="13"/>
    </row>
    <row r="105" spans="2:2" x14ac:dyDescent="0.25">
      <c r="B105" s="13"/>
    </row>
    <row r="106" spans="2:2" x14ac:dyDescent="0.25">
      <c r="B106" s="13"/>
    </row>
    <row r="107" spans="2:2" x14ac:dyDescent="0.25">
      <c r="B107" s="13"/>
    </row>
    <row r="108" spans="2:2" x14ac:dyDescent="0.25">
      <c r="B108" s="13"/>
    </row>
    <row r="109" spans="2:2" x14ac:dyDescent="0.25">
      <c r="B109" s="13"/>
    </row>
    <row r="110" spans="2:2" x14ac:dyDescent="0.25">
      <c r="B110" s="13"/>
    </row>
    <row r="111" spans="2:2" x14ac:dyDescent="0.25">
      <c r="B111" s="13"/>
    </row>
    <row r="112" spans="2:2" x14ac:dyDescent="0.25">
      <c r="B112" s="13"/>
    </row>
    <row r="113" spans="2:2" x14ac:dyDescent="0.25">
      <c r="B113" s="13"/>
    </row>
    <row r="114" spans="2:2" x14ac:dyDescent="0.25">
      <c r="B114" s="13"/>
    </row>
    <row r="115" spans="2:2" x14ac:dyDescent="0.25">
      <c r="B115" s="13"/>
    </row>
    <row r="116" spans="2:2" x14ac:dyDescent="0.25">
      <c r="B116" s="13"/>
    </row>
    <row r="117" spans="2:2" x14ac:dyDescent="0.25">
      <c r="B117" s="13"/>
    </row>
    <row r="118" spans="2:2" x14ac:dyDescent="0.25">
      <c r="B118" s="13"/>
    </row>
    <row r="119" spans="2:2" x14ac:dyDescent="0.25">
      <c r="B119" s="13"/>
    </row>
    <row r="120" spans="2:2" x14ac:dyDescent="0.25">
      <c r="B120" s="13"/>
    </row>
    <row r="121" spans="2:2" x14ac:dyDescent="0.25">
      <c r="B121" s="13"/>
    </row>
    <row r="122" spans="2:2" x14ac:dyDescent="0.25">
      <c r="B122" s="13"/>
    </row>
    <row r="123" spans="2:2" x14ac:dyDescent="0.25">
      <c r="B123" s="13"/>
    </row>
    <row r="124" spans="2:2" x14ac:dyDescent="0.25">
      <c r="B124" s="13"/>
    </row>
    <row r="125" spans="2:2" x14ac:dyDescent="0.25">
      <c r="B125" s="13"/>
    </row>
    <row r="126" spans="2:2" x14ac:dyDescent="0.25">
      <c r="B126" s="13"/>
    </row>
    <row r="127" spans="2:2" x14ac:dyDescent="0.25">
      <c r="B127" s="13"/>
    </row>
    <row r="128" spans="2:2" x14ac:dyDescent="0.25">
      <c r="B128" s="13"/>
    </row>
    <row r="129" spans="2:2" x14ac:dyDescent="0.25">
      <c r="B129" s="13"/>
    </row>
    <row r="130" spans="2:2" x14ac:dyDescent="0.25">
      <c r="B130" s="13"/>
    </row>
    <row r="131" spans="2:2" x14ac:dyDescent="0.25">
      <c r="B131" s="13"/>
    </row>
    <row r="132" spans="2:2" x14ac:dyDescent="0.25">
      <c r="B132" s="13"/>
    </row>
    <row r="133" spans="2:2" x14ac:dyDescent="0.25">
      <c r="B133" s="13"/>
    </row>
    <row r="134" spans="2:2" x14ac:dyDescent="0.25">
      <c r="B134" s="13"/>
    </row>
    <row r="135" spans="2:2" x14ac:dyDescent="0.25">
      <c r="B135" s="13"/>
    </row>
    <row r="136" spans="2:2" x14ac:dyDescent="0.25">
      <c r="B136" s="13"/>
    </row>
    <row r="137" spans="2:2" x14ac:dyDescent="0.25">
      <c r="B137" s="13"/>
    </row>
    <row r="138" spans="2:2" x14ac:dyDescent="0.25">
      <c r="B138" s="13"/>
    </row>
    <row r="139" spans="2:2" x14ac:dyDescent="0.25">
      <c r="B139" s="13"/>
    </row>
    <row r="140" spans="2:2" x14ac:dyDescent="0.25">
      <c r="B140" s="13"/>
    </row>
  </sheetData>
  <autoFilter ref="B5:P24">
    <filterColumn colId="3">
      <filters>
        <filter val="Improved"/>
      </filters>
    </filterColumn>
  </autoFilter>
  <pageMargins left="0.7" right="0.7" top="0.75" bottom="0.75" header="0.3" footer="0.3"/>
  <pageSetup orientation="portrait" horizontalDpi="300" verticalDpi="300"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P38"/>
  <sheetViews>
    <sheetView workbookViewId="0"/>
  </sheetViews>
  <sheetFormatPr defaultRowHeight="15.75" x14ac:dyDescent="0.25"/>
  <cols>
    <col min="1" max="2" width="9.140625" style="6"/>
    <col min="3" max="3" width="38.5703125" style="6" customWidth="1"/>
    <col min="4" max="4" width="22.5703125" style="6" customWidth="1"/>
    <col min="5" max="6" width="11.5703125" style="6" customWidth="1"/>
    <col min="7" max="7" width="16" style="6" bestFit="1" customWidth="1"/>
    <col min="8" max="8" width="18.42578125" style="6" customWidth="1"/>
    <col min="9" max="9" width="10.85546875" style="6" customWidth="1"/>
    <col min="10" max="10" width="12.42578125" style="6" customWidth="1"/>
    <col min="11" max="12" width="9.140625" style="6"/>
    <col min="13" max="13" width="19" style="6" customWidth="1"/>
    <col min="14" max="14" width="11.85546875" style="6" hidden="1" customWidth="1"/>
    <col min="15" max="15" width="10.85546875" style="6" customWidth="1"/>
    <col min="16" max="16" width="20.7109375" style="6" customWidth="1"/>
    <col min="17" max="16384" width="9.140625" style="6"/>
  </cols>
  <sheetData>
    <row r="1" spans="1:16" x14ac:dyDescent="0.25">
      <c r="A1" s="7" t="s">
        <v>1314</v>
      </c>
    </row>
    <row r="2" spans="1:16" x14ac:dyDescent="0.25">
      <c r="A2" s="142" t="s">
        <v>2293</v>
      </c>
    </row>
    <row r="3" spans="1:16" x14ac:dyDescent="0.25">
      <c r="A3" s="7"/>
      <c r="I3" s="74"/>
    </row>
    <row r="4" spans="1:16" x14ac:dyDescent="0.25">
      <c r="I4" s="74"/>
    </row>
    <row r="5" spans="1:16" ht="63" x14ac:dyDescent="0.25">
      <c r="B5" s="109" t="s">
        <v>0</v>
      </c>
      <c r="C5" s="109" t="s">
        <v>3</v>
      </c>
      <c r="D5" s="109" t="s">
        <v>9</v>
      </c>
      <c r="E5" s="109" t="s">
        <v>5</v>
      </c>
      <c r="F5" s="109" t="s">
        <v>1856</v>
      </c>
      <c r="G5" s="109" t="s">
        <v>1864</v>
      </c>
      <c r="H5" s="109" t="s">
        <v>7</v>
      </c>
      <c r="I5" s="110" t="s">
        <v>6</v>
      </c>
      <c r="J5" s="109" t="s">
        <v>2025</v>
      </c>
      <c r="K5" s="109" t="s">
        <v>22</v>
      </c>
      <c r="L5" s="109" t="s">
        <v>478</v>
      </c>
      <c r="M5" s="109" t="s">
        <v>484</v>
      </c>
      <c r="N5" s="109" t="s">
        <v>14</v>
      </c>
      <c r="O5" s="109" t="s">
        <v>30</v>
      </c>
      <c r="P5" s="109" t="s">
        <v>2259</v>
      </c>
    </row>
    <row r="6" spans="1:16" x14ac:dyDescent="0.25">
      <c r="B6" s="66" t="str">
        <f>'Stove Characteristics'!B9</f>
        <v>India</v>
      </c>
      <c r="C6" s="66" t="str">
        <f>'Stove Characteristics'!C9</f>
        <v>LPG Stove</v>
      </c>
      <c r="D6" s="66" t="str">
        <f>'Stove Characteristics'!D9</f>
        <v xml:space="preserve"> LPG stoves are commonly used by urban families. There are two types of LPG stoves, with single and double burners, for household cooking. The stove tested in the present study is a single-burner model with standards specified by Indian standards</v>
      </c>
      <c r="E6" s="66" t="str">
        <f>'Stove Characteristics'!F9</f>
        <v>LPG</v>
      </c>
      <c r="F6" s="66" t="str">
        <f>IF(NOT(ISERROR(INDEX('Stove Emissions'!$G$5:$G$322, MATCH(O6, 'Stove Emissions'!$B$5:$B$322,0)))), INDEX('Stove Emissions'!$G$5:$G$322, MATCH(O6, 'Stove Emissions'!$B$5:$B$322,0)), INDEX('Stove Characteristics'!$E:$E, MATCH(O6, 'Stove Characteristics'!$O:$O,0)))</f>
        <v>Modern</v>
      </c>
      <c r="G6" s="66" t="s">
        <v>1841</v>
      </c>
      <c r="H6" s="66" t="str">
        <f>'Stove Characteristics'!G9</f>
        <v xml:space="preserve">LPG is marketed by Indian Oil Corporation and Bharat Petroleum under the names of "Indane" and "Bharat" in 14.2 kg cylinders. It typically consists of about 80% butane and 20% propane. </v>
      </c>
      <c r="I6" s="126">
        <f>'Stove Characteristics'!I9</f>
        <v>0.53600000000000003</v>
      </c>
      <c r="J6" s="126">
        <f>'Stove Characteristics'!J9</f>
        <v>2.1999999999999999E-2</v>
      </c>
      <c r="K6" s="66" t="str">
        <f>'Stove Characteristics'!K9</f>
        <v>Fuel stove combinations tested at least three times in lab</v>
      </c>
      <c r="L6" s="66" t="str">
        <f>'Stove Characteristics'!L9</f>
        <v>Laboratory</v>
      </c>
      <c r="M6" s="66" t="str">
        <f>'Stove Characteristics'!M9</f>
        <v>Average, from WBT</v>
      </c>
      <c r="N6" s="66">
        <f>'Stove Characteristics'!N9</f>
        <v>5</v>
      </c>
      <c r="O6" s="66">
        <f>'Stove Characteristics'!O9</f>
        <v>5</v>
      </c>
      <c r="P6" s="66" t="str">
        <f>'Stove Characteristics'!P9</f>
        <v>Smith et al. 2000</v>
      </c>
    </row>
    <row r="7" spans="1:16" x14ac:dyDescent="0.25">
      <c r="B7" s="66" t="str">
        <f>'Stove Characteristics'!B32</f>
        <v>India</v>
      </c>
      <c r="C7" s="66" t="str">
        <f>'Stove Characteristics'!C32</f>
        <v>LPG Stove</v>
      </c>
      <c r="D7" s="66" t="str">
        <f>'Stove Characteristics'!D32</f>
        <v>Supreme’ make stainless steel 4 burner stove and 5 kg mini cylinder</v>
      </c>
      <c r="E7" s="66" t="str">
        <f>'Stove Characteristics'!F32</f>
        <v>LPG</v>
      </c>
      <c r="F7" s="66" t="str">
        <f>IF(NOT(ISERROR(INDEX('Stove Emissions'!$G$5:$G$322, MATCH(O7, 'Stove Emissions'!$B$5:$B$322,0)))), INDEX('Stove Emissions'!$G$5:$G$322, MATCH(O7, 'Stove Emissions'!$B$5:$B$322,0)), INDEX('Stove Characteristics'!$E:$E, MATCH(O7, 'Stove Characteristics'!$O:$O,0)))</f>
        <v>Modern</v>
      </c>
      <c r="G7" s="66" t="s">
        <v>1841</v>
      </c>
      <c r="H7" s="66" t="str">
        <f>'Stove Characteristics'!G32</f>
        <v>21% LPG from natural gas; 79% LPG from crude oil</v>
      </c>
      <c r="I7" s="126">
        <f>'Stove Characteristics'!I32</f>
        <v>0.56999999999999995</v>
      </c>
      <c r="J7" s="66" t="str">
        <f>'Stove Characteristics'!J32</f>
        <v>-</v>
      </c>
      <c r="K7" s="66" t="str">
        <f>'Stove Characteristics'!K32</f>
        <v>thermal efficiencies and fuel consumption rate of cook stoves were determined using standard water boiling test (WBT) using the following simple equations</v>
      </c>
      <c r="L7" s="66" t="str">
        <f>'Stove Characteristics'!L32</f>
        <v>Laboratory</v>
      </c>
      <c r="M7" s="66" t="str">
        <f>'Stove Characteristics'!M32</f>
        <v>Average, from WBT</v>
      </c>
      <c r="N7" s="66">
        <f>'Stove Characteristics'!N32</f>
        <v>28</v>
      </c>
      <c r="O7" s="66">
        <f>'Stove Characteristics'!O32</f>
        <v>28</v>
      </c>
      <c r="P7" s="66" t="str">
        <f>'Stove Characteristics'!P32</f>
        <v>Singh et al. 2014a</v>
      </c>
    </row>
    <row r="8" spans="1:16" x14ac:dyDescent="0.25">
      <c r="B8" s="66" t="str">
        <f>'Stove Characteristics'!B51</f>
        <v>China</v>
      </c>
      <c r="C8" s="66" t="str">
        <f>'Stove Characteristics'!C51</f>
        <v>infrared gas stove without flue</v>
      </c>
      <c r="D8" s="66" t="str">
        <f>'Stove Characteristics'!D51</f>
        <v>infrared gas stove without flue</v>
      </c>
      <c r="E8" s="66" t="str">
        <f>'Stove Characteristics'!F51</f>
        <v>LPG</v>
      </c>
      <c r="F8" s="66" t="str">
        <f>IF(NOT(ISERROR(INDEX('Stove Emissions'!$G$5:$G$322, MATCH(O8, 'Stove Emissions'!$B$5:$B$322,0)))), INDEX('Stove Emissions'!$G$5:$G$322, MATCH(O8, 'Stove Emissions'!$B$5:$B$322,0)), INDEX('Stove Characteristics'!$E:$E, MATCH(O8, 'Stove Characteristics'!$O:$O,0)))</f>
        <v>Modern</v>
      </c>
      <c r="G8" s="66" t="s">
        <v>1850</v>
      </c>
      <c r="H8" s="66" t="str">
        <f>'Stove Characteristics'!G51</f>
        <v>product of petroleum refining, is available in bottles and is in gaseous form under normal atmospheric conditions</v>
      </c>
      <c r="I8" s="126">
        <f>'Stove Characteristics'!I51</f>
        <v>0.42130000000000001</v>
      </c>
      <c r="J8" s="126">
        <f>'Stove Characteristics'!J51</f>
        <v>8.8472999999999996E-2</v>
      </c>
      <c r="K8" s="66" t="str">
        <f>'Stove Characteristics'!K51</f>
        <v>Overall thermal efficiency, Emission factors were obtained using the `water boiling test', a procedure developed as a standard international method to compare the efficiencies of different stoves. The fuel/stove combination was tested in a simulated village kitchen house at Tsinghua University's rural campus about 50 km from Beijing. Three successful tests with complete burn cycles were conducted for each fuel/stove combination. Burn cycles ranged from 35-50 minutes except for coal which allowed for slow initial burn phase.   Airborne products of combustion were collected from up-stream to down-stream of the sampling train using a stainless-steel probe, filter holder, pump, and clean Tedlar bag. For stoves with a flue, the probe was inserted into the flue; for those with no flue, stoves were placed under a hood built for the test and the probe place inside a hood exhaust duct. Practitioners assume that these data are representative of the fuel/stove combination technologies in rural China.</v>
      </c>
      <c r="L8" s="66" t="str">
        <f>'Stove Characteristics'!L51</f>
        <v>Simulated Field</v>
      </c>
      <c r="M8" s="66" t="str">
        <f>'Stove Characteristics'!M51</f>
        <v>Average, from WBT</v>
      </c>
      <c r="N8" s="66">
        <f>'Stove Characteristics'!N51</f>
        <v>50</v>
      </c>
      <c r="O8" s="66">
        <f>'Stove Characteristics'!O51</f>
        <v>50</v>
      </c>
      <c r="P8" s="66" t="str">
        <f>'Stove Characteristics'!P51</f>
        <v>Zhang et al. 2000</v>
      </c>
    </row>
    <row r="9" spans="1:16" x14ac:dyDescent="0.25">
      <c r="B9" s="66" t="str">
        <f>'Stove Characteristics'!B52</f>
        <v>China</v>
      </c>
      <c r="C9" s="66" t="str">
        <f>'Stove Characteristics'!C52</f>
        <v>traditional gas stove without flue</v>
      </c>
      <c r="D9" s="66" t="str">
        <f>'Stove Characteristics'!D52</f>
        <v>traditional gas stove without flue</v>
      </c>
      <c r="E9" s="66" t="str">
        <f>'Stove Characteristics'!F52</f>
        <v>LPG</v>
      </c>
      <c r="F9" s="66" t="str">
        <f>IF(NOT(ISERROR(INDEX('Stove Emissions'!$G$5:$G$322, MATCH(O9, 'Stove Emissions'!$B$5:$B$322,0)))), INDEX('Stove Emissions'!$G$5:$G$322, MATCH(O9, 'Stove Emissions'!$B$5:$B$322,0)), INDEX('Stove Characteristics'!$E:$E, MATCH(O9, 'Stove Characteristics'!$O:$O,0)))</f>
        <v>Modern</v>
      </c>
      <c r="G9" s="66" t="s">
        <v>1850</v>
      </c>
      <c r="H9" s="66" t="str">
        <f>'Stove Characteristics'!G52</f>
        <v>product of petroleum refining, is available in bottles and is in gaseous form under normal atmospheric conditions</v>
      </c>
      <c r="I9" s="126">
        <f>'Stove Characteristics'!I52</f>
        <v>0.53690000000000004</v>
      </c>
      <c r="J9" s="126">
        <f>'Stove Characteristics'!J52</f>
        <v>1.0738000000000001E-2</v>
      </c>
      <c r="K9" s="66" t="str">
        <f>'Stove Characteristics'!K52</f>
        <v>Overall thermal efficiency, Emission factors were obtained using the `water boiling test', a procedure developed as a standard international method to compare the efficiencies of different stoves. The fuel/stove combination was tested in a simulated village kitchen house at Tsinghua University's rural campus about 50 km from Beijing. Three successful tests with complete burn cycles were conducted for each fuel/stove combination. Burn cycles ranged from 35-50 minutes except for coal which allowed for slow initial burn phase.   Airborne products of combustion were collected from up-stream to down-stream of the sampling train using a stainless-steel probe, filter holder, pump, and clean Tedlar bag. For stoves with a flue, the probe was inserted into the flue; for those with no flue, stoves were placed under a hood built for the test and the probe place inside a hood exhaust duct. Practitioners assume that these data are representative of the fuel/stove combination technologies in rural China.</v>
      </c>
      <c r="L9" s="66" t="str">
        <f>'Stove Characteristics'!L52</f>
        <v>Simulated Field</v>
      </c>
      <c r="M9" s="66" t="str">
        <f>'Stove Characteristics'!M52</f>
        <v>Average, from WBT</v>
      </c>
      <c r="N9" s="66">
        <f>'Stove Characteristics'!N52</f>
        <v>51</v>
      </c>
      <c r="O9" s="66">
        <f>'Stove Characteristics'!O52</f>
        <v>51</v>
      </c>
      <c r="P9" s="66" t="str">
        <f>'Stove Characteristics'!P52</f>
        <v>Zhang et al. 2000</v>
      </c>
    </row>
    <row r="10" spans="1:16" x14ac:dyDescent="0.25">
      <c r="B10" s="66" t="str">
        <f>'Stove Characteristics'!B157</f>
        <v>Nepal</v>
      </c>
      <c r="C10" s="66" t="str">
        <f>'Stove Characteristics'!C157</f>
        <v>LPG Stove</v>
      </c>
      <c r="D10" s="66" t="str">
        <f>'Stove Characteristics'!D157</f>
        <v>no further information</v>
      </c>
      <c r="E10" s="66" t="str">
        <f>'Stove Characteristics'!F157</f>
        <v>LPG</v>
      </c>
      <c r="F10" s="66" t="str">
        <f>IF(NOT(ISERROR(INDEX('Stove Emissions'!$G$5:$G$322, MATCH(O10, 'Stove Emissions'!$B$5:$B$322,0)))), INDEX('Stove Emissions'!$G$5:$G$322, MATCH(O10, 'Stove Emissions'!$B$5:$B$322,0)), INDEX('Stove Characteristics'!$E:$E, MATCH(O10, 'Stove Characteristics'!$O:$O,0)))</f>
        <v>Modern</v>
      </c>
      <c r="G10" s="66" t="s">
        <v>1852</v>
      </c>
      <c r="H10" s="66" t="str">
        <f>'Stove Characteristics'!G157</f>
        <v>calorific value = 44 MJ/kg</v>
      </c>
      <c r="I10" s="126">
        <f>'Stove Characteristics'!I157</f>
        <v>0.53149999999999997</v>
      </c>
      <c r="J10" s="161" t="str">
        <f>'Stove Characteristics'!J157</f>
        <v>-</v>
      </c>
      <c r="K10" s="66" t="str">
        <f>'Stove Characteristics'!K157</f>
        <v>thermal efficiency, water boil test (no standardized method mentioned)</v>
      </c>
      <c r="L10" s="66" t="str">
        <f>'Stove Characteristics'!L157</f>
        <v>Unknown</v>
      </c>
      <c r="M10" s="66" t="str">
        <f>'Stove Characteristics'!M157</f>
        <v>Average</v>
      </c>
      <c r="N10" s="66" t="str">
        <f>'Stove Characteristics'!N157</f>
        <v>&lt;n.a.&gt;</v>
      </c>
      <c r="O10" s="66" t="str">
        <f>'Stove Characteristics'!O157</f>
        <v>&lt;n.a.&gt;</v>
      </c>
      <c r="P10" s="66" t="str">
        <f>'Stove Characteristics'!P157</f>
        <v>CES 2001</v>
      </c>
    </row>
    <row r="11" spans="1:16" x14ac:dyDescent="0.25">
      <c r="B11" s="66" t="str">
        <f>'Stove Characteristics'!B405</f>
        <v>Burkina Faso</v>
      </c>
      <c r="C11" s="66" t="str">
        <f>'Stove Characteristics'!C405</f>
        <v>LPG Stove Télia n°2</v>
      </c>
      <c r="D11" s="66" t="str">
        <f>'Stove Characteristics'!D405</f>
        <v>Non-traditional, Household, Portable, Batch loaded, Pot skirt</v>
      </c>
      <c r="E11" s="66" t="str">
        <f>'Stove Characteristics'!F405</f>
        <v xml:space="preserve">LPG </v>
      </c>
      <c r="F11" s="66" t="str">
        <f>IF(NOT(ISERROR(INDEX('Stove Emissions'!$G$5:$G$322, MATCH(O11, 'Stove Emissions'!$B$5:$B$322,0)))), INDEX('Stove Emissions'!$G$5:$G$322, MATCH(O11, 'Stove Emissions'!$B$5:$B$322,0)), INDEX('Stove Characteristics'!$E:$E, MATCH(O11, 'Stove Characteristics'!$O:$O,0)))</f>
        <v>Improved</v>
      </c>
      <c r="G11" s="66" t="s">
        <v>1852</v>
      </c>
      <c r="H11" s="66" t="str">
        <f>'Stove Characteristics'!G405</f>
        <v>High power thermal efficiency</v>
      </c>
      <c r="I11" s="126">
        <f>'Stove Characteristics'!I405</f>
        <v>0.49247241000000003</v>
      </c>
      <c r="J11" s="161" t="str">
        <f>'Stove Characteristics'!J405</f>
        <v>-</v>
      </c>
      <c r="K11" s="66" t="str">
        <f>'Stove Characteristics'!K405</f>
        <v>WBT 4.2.3</v>
      </c>
      <c r="L11" s="66" t="str">
        <f>'Stove Characteristics'!L405</f>
        <v>Laboratory</v>
      </c>
      <c r="M11" s="66" t="str">
        <f>'Stove Characteristics'!M405</f>
        <v>Average, from WBT</v>
      </c>
      <c r="N11" s="66" t="str">
        <f>'Stove Characteristics'!N405</f>
        <v>&lt;n.a.&gt;</v>
      </c>
      <c r="O11" s="66">
        <f>'Stove Characteristics'!O405</f>
        <v>397</v>
      </c>
      <c r="P11" s="66" t="str">
        <f>'Stove Characteristics'!P405</f>
        <v>GACC 2016</v>
      </c>
    </row>
    <row r="12" spans="1:16" x14ac:dyDescent="0.25">
      <c r="B12" s="66" t="str">
        <f>'Stove Characteristics'!B406</f>
        <v>US</v>
      </c>
      <c r="C12" s="66" t="str">
        <f>'Stove Characteristics'!C406</f>
        <v>A single-burner mass-produced camping stove fueled by a small 1-pound propane cylinder.</v>
      </c>
      <c r="D12" s="66">
        <f>'Stove Characteristics'!D406</f>
        <v>0</v>
      </c>
      <c r="E12" s="66" t="str">
        <f>'Stove Characteristics'!F406</f>
        <v>LPG</v>
      </c>
      <c r="F12" s="66" t="str">
        <f>IF(NOT(ISERROR(INDEX('Stove Emissions'!$G$5:$G$322, MATCH(O12, 'Stove Emissions'!$B$5:$B$322,0)))), INDEX('Stove Emissions'!$G$5:$G$322, MATCH(O12, 'Stove Emissions'!$B$5:$B$322,0)), INDEX('Stove Characteristics'!$E:$E, MATCH(O12, 'Stove Characteristics'!$O:$O,0)))</f>
        <v>Modern</v>
      </c>
      <c r="G12" s="66" t="s">
        <v>1852</v>
      </c>
      <c r="H12" s="66" t="str">
        <f>'Stove Characteristics'!G406</f>
        <v>High power thermal efficiency</v>
      </c>
      <c r="I12" s="126">
        <f>'Stove Characteristics'!I406</f>
        <v>0.67662167500000003</v>
      </c>
      <c r="J12" s="161" t="str">
        <f>'Stove Characteristics'!J406</f>
        <v>-</v>
      </c>
      <c r="K12" s="66" t="str">
        <f>'Stove Characteristics'!K406</f>
        <v>WBT-3.0, 5 Liters Boiled</v>
      </c>
      <c r="L12" s="66" t="str">
        <f>'Stove Characteristics'!L406</f>
        <v>Laboratory</v>
      </c>
      <c r="M12" s="66" t="str">
        <f>'Stove Characteristics'!M406</f>
        <v>Average, from WBT</v>
      </c>
      <c r="N12" s="66" t="str">
        <f>'Stove Characteristics'!N406</f>
        <v>&lt;n.a.&gt;</v>
      </c>
      <c r="O12" s="66">
        <f>'Stove Characteristics'!O406</f>
        <v>398</v>
      </c>
      <c r="P12" s="66" t="str">
        <f>'Stove Characteristics'!P406</f>
        <v>GACC 2016</v>
      </c>
    </row>
    <row r="13" spans="1:16" x14ac:dyDescent="0.25">
      <c r="B13" s="66" t="str">
        <f>'Stove Characteristics'!B407</f>
        <v>Chad</v>
      </c>
      <c r="C13" s="66" t="str">
        <f>'Stove Characteristics'!C407</f>
        <v>Gas Stove</v>
      </c>
      <c r="D13" s="66" t="str">
        <f>'Stove Characteristics'!D407</f>
        <v>Non-traditional</v>
      </c>
      <c r="E13" s="66" t="str">
        <f>'Stove Characteristics'!F407</f>
        <v>LPG</v>
      </c>
      <c r="F13" s="66" t="str">
        <f>IF(NOT(ISERROR(INDEX('Stove Emissions'!$G$5:$G$322, MATCH(O13, 'Stove Emissions'!$B$5:$B$322,0)))), INDEX('Stove Emissions'!$G$5:$G$322, MATCH(O13, 'Stove Emissions'!$B$5:$B$322,0)), INDEX('Stove Characteristics'!$E:$E, MATCH(O13, 'Stove Characteristics'!$O:$O,0)))</f>
        <v>Modern</v>
      </c>
      <c r="G13" s="66" t="s">
        <v>1852</v>
      </c>
      <c r="H13" s="66" t="str">
        <f>'Stove Characteristics'!G407</f>
        <v>High power thermal efficiency</v>
      </c>
      <c r="I13" s="126">
        <f>'Stove Characteristics'!I407</f>
        <v>0.75</v>
      </c>
      <c r="J13" s="161" t="str">
        <f>'Stove Characteristics'!J407</f>
        <v>-</v>
      </c>
      <c r="K13" s="66" t="str">
        <f>'Stove Characteristics'!K407</f>
        <v>Water Boil Test</v>
      </c>
      <c r="L13" s="66" t="str">
        <f>'Stove Characteristics'!L407</f>
        <v>Laboratory</v>
      </c>
      <c r="M13" s="66" t="str">
        <f>'Stove Characteristics'!M407</f>
        <v>Hot Start</v>
      </c>
      <c r="N13" s="66" t="str">
        <f>'Stove Characteristics'!N407</f>
        <v>&lt;n.a.&gt;</v>
      </c>
      <c r="O13" s="66">
        <f>'Stove Characteristics'!O407</f>
        <v>399</v>
      </c>
      <c r="P13" s="66" t="str">
        <f>'Stove Characteristics'!P407</f>
        <v>GACC 2016</v>
      </c>
    </row>
    <row r="14" spans="1:16" x14ac:dyDescent="0.25">
      <c r="B14" s="66" t="str">
        <f>'Stove Characteristics'!B408</f>
        <v>Chad</v>
      </c>
      <c r="C14" s="66" t="str">
        <f>'Stove Characteristics'!C408</f>
        <v>Gas Stove</v>
      </c>
      <c r="D14" s="66" t="str">
        <f>'Stove Characteristics'!D408</f>
        <v>Non-traditional</v>
      </c>
      <c r="E14" s="66" t="str">
        <f>'Stove Characteristics'!F408</f>
        <v>LPG</v>
      </c>
      <c r="F14" s="66" t="str">
        <f>IF(NOT(ISERROR(INDEX('Stove Emissions'!$G$5:$G$322, MATCH(O14, 'Stove Emissions'!$B$5:$B$322,0)))), INDEX('Stove Emissions'!$G$5:$G$322, MATCH(O14, 'Stove Emissions'!$B$5:$B$322,0)), INDEX('Stove Characteristics'!$E:$E, MATCH(O14, 'Stove Characteristics'!$O:$O,0)))</f>
        <v>Modern</v>
      </c>
      <c r="G14" s="66" t="s">
        <v>1852</v>
      </c>
      <c r="H14" s="66" t="str">
        <f>'Stove Characteristics'!G408</f>
        <v>High power thermal efficiency</v>
      </c>
      <c r="I14" s="126">
        <f>'Stove Characteristics'!I408</f>
        <v>0.61</v>
      </c>
      <c r="J14" s="161" t="str">
        <f>'Stove Characteristics'!J408</f>
        <v>-</v>
      </c>
      <c r="K14" s="66" t="str">
        <f>'Stove Characteristics'!K408</f>
        <v>Water Boil Test</v>
      </c>
      <c r="L14" s="66" t="str">
        <f>'Stove Characteristics'!L408</f>
        <v>Laboratory</v>
      </c>
      <c r="M14" s="66" t="str">
        <f>'Stove Characteristics'!M408</f>
        <v>Cold Start</v>
      </c>
      <c r="N14" s="66" t="str">
        <f>'Stove Characteristics'!N408</f>
        <v>&lt;n.a.&gt;</v>
      </c>
      <c r="O14" s="66">
        <f>'Stove Characteristics'!O408</f>
        <v>400</v>
      </c>
      <c r="P14" s="66" t="str">
        <f>'Stove Characteristics'!P408</f>
        <v>GACC 2016</v>
      </c>
    </row>
    <row r="15" spans="1:16" x14ac:dyDescent="0.25">
      <c r="B15" s="66" t="str">
        <f>'Stove Characteristics'!B140</f>
        <v>Global</v>
      </c>
      <c r="C15" s="66" t="str">
        <f>'Stove Characteristics'!C140</f>
        <v>Canister stove</v>
      </c>
      <c r="D15" s="66" t="str">
        <f>'Stove Characteristics'!D140</f>
        <v>Liquid/gas fuels</v>
      </c>
      <c r="E15" s="66" t="str">
        <f>'Stove Characteristics'!F140</f>
        <v>Propane</v>
      </c>
      <c r="F15" s="66" t="str">
        <f>IF(NOT(ISERROR(INDEX('Stove Emissions'!$G$5:$G$322, MATCH(O15, 'Stove Emissions'!$B$5:$B$322,0)))), INDEX('Stove Emissions'!$G$5:$G$322, MATCH(O15, 'Stove Emissions'!$B$5:$B$322,0)), INDEX('Stove Characteristics'!$E:$E, MATCH(O15, 'Stove Characteristics'!$O:$O,0)))</f>
        <v>Modern</v>
      </c>
      <c r="G15" s="66" t="s">
        <v>1852</v>
      </c>
      <c r="H15" s="66" t="str">
        <f>'Stove Characteristics'!G140</f>
        <v>from U.S. domestic supply</v>
      </c>
      <c r="I15" s="126">
        <f>'Stove Characteristics'!I140</f>
        <v>0.69</v>
      </c>
      <c r="J15" s="161" t="str">
        <f>'Stove Characteristics'!J140</f>
        <v>-</v>
      </c>
      <c r="K15" s="66" t="str">
        <f>'Stove Characteristics'!K140</f>
        <v>specific consumption (g), 2003 University of California-Berkeley revised Water Boiling Test Versoin 3.0</v>
      </c>
      <c r="L15" s="66" t="str">
        <f>'Stove Characteristics'!L140</f>
        <v>Laboratory</v>
      </c>
      <c r="M15" s="66" t="str">
        <f>'Stove Characteristics'!M140</f>
        <v>"to complete the WBT"</v>
      </c>
      <c r="N15" s="66">
        <f>'Stove Characteristics'!N140</f>
        <v>143</v>
      </c>
      <c r="O15" s="66">
        <f>'Stove Characteristics'!O140</f>
        <v>143</v>
      </c>
      <c r="P15" s="66" t="str">
        <f>'Stove Characteristics'!P140</f>
        <v>MacCarty et al. 2010</v>
      </c>
    </row>
    <row r="16" spans="1:16" x14ac:dyDescent="0.25">
      <c r="B16" s="66" t="str">
        <f>'Stove Characteristics'!B423</f>
        <v>China</v>
      </c>
      <c r="C16" s="66" t="str">
        <f>'Stove Characteristics'!C423</f>
        <v>LPG traditional stove without flue</v>
      </c>
      <c r="D16" s="66" t="str">
        <f>'Stove Characteristics'!D423</f>
        <v>-</v>
      </c>
      <c r="E16" s="66" t="str">
        <f>'Stove Characteristics'!F423</f>
        <v>LPG</v>
      </c>
      <c r="F16" s="66" t="str">
        <f>IF(NOT(ISERROR(INDEX('Stove Emissions'!$G$5:$G$322, MATCH(O16, 'Stove Emissions'!$B$5:$B$322,0)))), INDEX('Stove Emissions'!$G$5:$G$322, MATCH(O16, 'Stove Emissions'!$B$5:$B$322,0)), INDEX('Stove Characteristics'!$E:$E, MATCH(O16, 'Stove Characteristics'!$O:$O,0)))</f>
        <v>Modern</v>
      </c>
      <c r="G16" s="66" t="s">
        <v>1850</v>
      </c>
      <c r="H16" s="66" t="str">
        <f>'Stove Characteristics'!G423</f>
        <v>-</v>
      </c>
      <c r="I16" s="126">
        <f>'Stove Characteristics'!I423</f>
        <v>0.45219999999999999</v>
      </c>
      <c r="J16" s="126">
        <f>'Stove Characteristics'!J423</f>
        <v>2.2599999999999999E-2</v>
      </c>
      <c r="K16" s="66" t="str">
        <f>'Stove Characteristics'!K423</f>
        <v>-</v>
      </c>
      <c r="L16" s="66" t="str">
        <f>'Stove Characteristics'!L423</f>
        <v>-</v>
      </c>
      <c r="M16" s="66" t="str">
        <f>'Stove Characteristics'!M423</f>
        <v>-</v>
      </c>
      <c r="N16" s="66" t="str">
        <f>'Stove Characteristics'!N423</f>
        <v>&lt;n.a.&gt;</v>
      </c>
      <c r="O16" s="66">
        <f>'Stove Characteristics'!O423</f>
        <v>415</v>
      </c>
      <c r="P16" s="66" t="str">
        <f>'Stove Characteristics'!P423</f>
        <v>Zhang et al. 2000</v>
      </c>
    </row>
    <row r="18" spans="3:14" x14ac:dyDescent="0.25">
      <c r="C18" s="145" t="s">
        <v>1317</v>
      </c>
      <c r="H18" s="66"/>
      <c r="I18" s="145" t="s">
        <v>62</v>
      </c>
    </row>
    <row r="19" spans="3:14" x14ac:dyDescent="0.25">
      <c r="C19" s="126">
        <f>I6-J6</f>
        <v>0.51400000000000001</v>
      </c>
      <c r="H19" s="111" t="s">
        <v>1318</v>
      </c>
      <c r="I19" s="126">
        <f>MEDIAN(C19:C37)</f>
        <v>0.53149999999999997</v>
      </c>
    </row>
    <row r="20" spans="3:14" x14ac:dyDescent="0.25">
      <c r="C20" s="126">
        <f>I6</f>
        <v>0.53600000000000003</v>
      </c>
      <c r="H20" s="111" t="s">
        <v>1319</v>
      </c>
      <c r="I20" s="126">
        <f>QUARTILE(C19:C37,1)</f>
        <v>0.48363620500000004</v>
      </c>
    </row>
    <row r="21" spans="3:14" x14ac:dyDescent="0.25">
      <c r="C21" s="126">
        <f>I6+J6</f>
        <v>0.55800000000000005</v>
      </c>
      <c r="H21" s="111" t="s">
        <v>1320</v>
      </c>
      <c r="I21" s="126">
        <f>MIN(C19:C37)</f>
        <v>0.33282699999999998</v>
      </c>
      <c r="N21" s="6" t="s">
        <v>1313</v>
      </c>
    </row>
    <row r="22" spans="3:14" x14ac:dyDescent="0.25">
      <c r="C22" s="126">
        <f>I8-J8</f>
        <v>0.33282699999999998</v>
      </c>
      <c r="H22" s="111" t="s">
        <v>1321</v>
      </c>
      <c r="I22" s="126">
        <f>MAX(C19:C37)</f>
        <v>0.75</v>
      </c>
    </row>
    <row r="23" spans="3:14" x14ac:dyDescent="0.25">
      <c r="C23" s="126">
        <f>I8</f>
        <v>0.42130000000000001</v>
      </c>
      <c r="H23" s="111" t="s">
        <v>1322</v>
      </c>
      <c r="I23" s="126">
        <f>QUARTILE(C19:C37,3)</f>
        <v>0.56400000000000006</v>
      </c>
    </row>
    <row r="24" spans="3:14" x14ac:dyDescent="0.25">
      <c r="C24" s="126">
        <f>I8+J8</f>
        <v>0.50977300000000003</v>
      </c>
      <c r="H24" s="111" t="s">
        <v>1323</v>
      </c>
      <c r="I24" s="126">
        <f>I22-I23</f>
        <v>0.18599999999999994</v>
      </c>
    </row>
    <row r="25" spans="3:14" x14ac:dyDescent="0.25">
      <c r="C25" s="126">
        <f>I9</f>
        <v>0.53690000000000004</v>
      </c>
      <c r="H25" s="111" t="s">
        <v>1324</v>
      </c>
      <c r="I25" s="126">
        <f>I20-I21</f>
        <v>0.15080920500000006</v>
      </c>
    </row>
    <row r="26" spans="3:14" x14ac:dyDescent="0.25">
      <c r="C26" s="126">
        <f>C25-J9</f>
        <v>0.52616200000000002</v>
      </c>
    </row>
    <row r="27" spans="3:14" x14ac:dyDescent="0.25">
      <c r="C27" s="126">
        <f>I9+J9</f>
        <v>0.54763800000000007</v>
      </c>
    </row>
    <row r="28" spans="3:14" x14ac:dyDescent="0.25">
      <c r="C28" s="126">
        <f>I10</f>
        <v>0.53149999999999997</v>
      </c>
    </row>
    <row r="29" spans="3:14" x14ac:dyDescent="0.25">
      <c r="C29" s="126">
        <f>I7</f>
        <v>0.56999999999999995</v>
      </c>
    </row>
    <row r="30" spans="3:14" x14ac:dyDescent="0.25">
      <c r="C30" s="126">
        <f>I11</f>
        <v>0.49247241000000003</v>
      </c>
    </row>
    <row r="31" spans="3:14" x14ac:dyDescent="0.25">
      <c r="C31" s="126">
        <f>I12</f>
        <v>0.67662167500000003</v>
      </c>
    </row>
    <row r="32" spans="3:14" x14ac:dyDescent="0.25">
      <c r="C32" s="126">
        <f t="shared" ref="C32:C33" si="0">I13</f>
        <v>0.75</v>
      </c>
    </row>
    <row r="33" spans="2:3" x14ac:dyDescent="0.25">
      <c r="C33" s="126">
        <f t="shared" si="0"/>
        <v>0.61</v>
      </c>
    </row>
    <row r="34" spans="2:3" x14ac:dyDescent="0.25">
      <c r="C34" s="126">
        <f>I15</f>
        <v>0.69</v>
      </c>
    </row>
    <row r="35" spans="2:3" x14ac:dyDescent="0.25">
      <c r="C35" s="126">
        <f>I16</f>
        <v>0.45219999999999999</v>
      </c>
    </row>
    <row r="36" spans="2:3" x14ac:dyDescent="0.25">
      <c r="C36" s="126">
        <f>I16-J16</f>
        <v>0.42959999999999998</v>
      </c>
    </row>
    <row r="37" spans="2:3" x14ac:dyDescent="0.25">
      <c r="C37" s="126">
        <f>I16+J16</f>
        <v>0.4748</v>
      </c>
    </row>
    <row r="38" spans="2:3" x14ac:dyDescent="0.25">
      <c r="B38" s="63" t="s">
        <v>2053</v>
      </c>
      <c r="C38" s="241">
        <f>COUNT(C19:C37)</f>
        <v>19</v>
      </c>
    </row>
  </sheetData>
  <pageMargins left="0.7" right="0.7" top="0.75" bottom="0.75" header="0.3" footer="0.3"/>
  <pageSetup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P24"/>
  <sheetViews>
    <sheetView workbookViewId="0"/>
  </sheetViews>
  <sheetFormatPr defaultRowHeight="15.75" x14ac:dyDescent="0.25"/>
  <cols>
    <col min="1" max="2" width="9.140625" style="6"/>
    <col min="3" max="3" width="38.42578125" style="6" customWidth="1"/>
    <col min="4" max="6" width="9.140625" style="6"/>
    <col min="7" max="7" width="22.5703125" style="6" bestFit="1" customWidth="1"/>
    <col min="8" max="8" width="9.140625" style="6"/>
    <col min="9" max="9" width="10.5703125" style="6" customWidth="1"/>
    <col min="10" max="10" width="10.7109375" style="6" customWidth="1"/>
    <col min="11" max="13" width="9.140625" style="6"/>
    <col min="14" max="14" width="11.7109375" style="6" hidden="1" customWidth="1"/>
    <col min="15" max="15" width="9.140625" style="6"/>
    <col min="16" max="16" width="35.5703125" style="6" customWidth="1"/>
    <col min="17" max="16384" width="9.140625" style="6"/>
  </cols>
  <sheetData>
    <row r="1" spans="1:16" x14ac:dyDescent="0.25">
      <c r="A1" s="7" t="s">
        <v>1315</v>
      </c>
    </row>
    <row r="2" spans="1:16" x14ac:dyDescent="0.25">
      <c r="A2" s="142" t="s">
        <v>2294</v>
      </c>
    </row>
    <row r="3" spans="1:16" x14ac:dyDescent="0.25">
      <c r="A3" s="7"/>
      <c r="I3" s="74"/>
    </row>
    <row r="4" spans="1:16" x14ac:dyDescent="0.25">
      <c r="I4" s="74"/>
    </row>
    <row r="5" spans="1:16" ht="63" x14ac:dyDescent="0.25">
      <c r="B5" s="109" t="s">
        <v>0</v>
      </c>
      <c r="C5" s="109" t="s">
        <v>3</v>
      </c>
      <c r="D5" s="109" t="s">
        <v>9</v>
      </c>
      <c r="E5" s="109" t="s">
        <v>5</v>
      </c>
      <c r="F5" s="109" t="s">
        <v>1856</v>
      </c>
      <c r="G5" s="109" t="s">
        <v>1864</v>
      </c>
      <c r="H5" s="109" t="s">
        <v>7</v>
      </c>
      <c r="I5" s="110" t="s">
        <v>6</v>
      </c>
      <c r="J5" s="109" t="s">
        <v>2025</v>
      </c>
      <c r="K5" s="109" t="s">
        <v>22</v>
      </c>
      <c r="L5" s="109" t="s">
        <v>478</v>
      </c>
      <c r="M5" s="109" t="s">
        <v>484</v>
      </c>
      <c r="N5" s="109" t="s">
        <v>14</v>
      </c>
      <c r="O5" s="109" t="s">
        <v>30</v>
      </c>
      <c r="P5" s="109" t="s">
        <v>2259</v>
      </c>
    </row>
    <row r="6" spans="1:16" x14ac:dyDescent="0.25">
      <c r="B6" s="66" t="str">
        <f>'Stove Characteristics'!B35</f>
        <v>India</v>
      </c>
      <c r="C6" s="66" t="str">
        <f>'Stove Characteristics'!C35</f>
        <v>-</v>
      </c>
      <c r="D6" s="66" t="str">
        <f>'Stove Characteristics'!D35</f>
        <v>-</v>
      </c>
      <c r="E6" s="66" t="str">
        <f>'Stove Characteristics'!F35</f>
        <v>Ethanol from Sugarcane</v>
      </c>
      <c r="F6" s="66" t="str">
        <f>IF(NOT(ISERROR(INDEX('Stove Emissions'!$G$5:$G$322, MATCH(O6, 'Stove Emissions'!$B$5:$B$322,0)))), INDEX('Stove Emissions'!$G$5:$G$322, MATCH(O6, 'Stove Emissions'!$B$5:$B$322,0)), INDEX('Stove Characteristics'!$E:$E, MATCH(O6, 'Stove Characteristics'!$O:$O,0)))</f>
        <v>Modern</v>
      </c>
      <c r="G6" s="66" t="s">
        <v>1912</v>
      </c>
      <c r="H6" s="66" t="str">
        <f>'Stove Characteristics'!G35</f>
        <v>-</v>
      </c>
      <c r="I6" s="126">
        <f>'Stove Characteristics'!I35</f>
        <v>0.53</v>
      </c>
      <c r="J6" s="161" t="str">
        <f>'Stove Characteristics'!J35</f>
        <v>-</v>
      </c>
      <c r="K6" s="66" t="str">
        <f>'Stove Characteristics'!K35</f>
        <v>-</v>
      </c>
      <c r="L6" s="66" t="str">
        <f>'Stove Characteristics'!L35</f>
        <v>-</v>
      </c>
      <c r="M6" s="66" t="str">
        <f>'Stove Characteristics'!M35</f>
        <v>-</v>
      </c>
      <c r="N6" s="66">
        <f>'Stove Characteristics'!N35</f>
        <v>31</v>
      </c>
      <c r="O6" s="66">
        <f>'Stove Characteristics'!O35</f>
        <v>31</v>
      </c>
      <c r="P6" s="66" t="str">
        <f>'Stove Characteristics'!P35</f>
        <v>Aprovecho Research Center 2009</v>
      </c>
    </row>
    <row r="7" spans="1:16" x14ac:dyDescent="0.25">
      <c r="B7" s="66" t="str">
        <f>'Stove Characteristics'!B141</f>
        <v>Global</v>
      </c>
      <c r="C7" s="66" t="str">
        <f>'Stove Characteristics'!C141</f>
        <v xml:space="preserve">Ethanol </v>
      </c>
      <c r="D7" s="66" t="str">
        <f>'Stove Characteristics'!D141</f>
        <v>Liquid/gas fuels</v>
      </c>
      <c r="E7" s="66" t="str">
        <f>'Stove Characteristics'!F141</f>
        <v xml:space="preserve">Ethanol  </v>
      </c>
      <c r="F7" s="66" t="str">
        <f>IF(NOT(ISERROR(INDEX('Stove Emissions'!$G$5:$G$322, MATCH(O7, 'Stove Emissions'!$B$5:$B$322,0)))), INDEX('Stove Emissions'!$G$5:$G$322, MATCH(O7, 'Stove Emissions'!$B$5:$B$322,0)), INDEX('Stove Characteristics'!$E:$E, MATCH(O7, 'Stove Characteristics'!$O:$O,0)))</f>
        <v>Modern</v>
      </c>
      <c r="G7" s="66" t="s">
        <v>1913</v>
      </c>
      <c r="H7" s="66" t="str">
        <f>'Stove Characteristics'!G141</f>
        <v>from U.S. domestic supply</v>
      </c>
      <c r="I7" s="66" t="s">
        <v>242</v>
      </c>
      <c r="J7" s="161" t="str">
        <f>'Stove Characteristics'!J141</f>
        <v>-</v>
      </c>
      <c r="K7" s="66" t="str">
        <f>'Stove Characteristics'!K141</f>
        <v>specific consumption (g), 2003 University of California-Berkeley revised Water Boiling Test Versoin 3.0</v>
      </c>
      <c r="L7" s="66" t="str">
        <f>'Stove Characteristics'!L141</f>
        <v>Laboratory</v>
      </c>
      <c r="M7" s="66" t="str">
        <f>'Stove Characteristics'!M141</f>
        <v>"to complete the WBT"</v>
      </c>
      <c r="N7" s="66">
        <f>'Stove Characteristics'!N141</f>
        <v>144</v>
      </c>
      <c r="O7" s="66">
        <f>'Stove Characteristics'!O141</f>
        <v>144</v>
      </c>
      <c r="P7" s="66" t="str">
        <f>'Stove Characteristics'!P141</f>
        <v>MacCarty et al. 2010</v>
      </c>
    </row>
    <row r="8" spans="1:16" x14ac:dyDescent="0.25">
      <c r="B8" s="66" t="str">
        <f>'Stove Characteristics'!B409</f>
        <v>US</v>
      </c>
      <c r="C8" s="66" t="str">
        <f>'Stove Characteristics'!C409</f>
        <v>KIKE Green Cook KD1</v>
      </c>
      <c r="D8" s="66" t="str">
        <f>'Stove Characteristics'!D409</f>
        <v>Household, Portable, Non-traditional</v>
      </c>
      <c r="E8" s="66" t="str">
        <f>'Stove Characteristics'!F409</f>
        <v>Ethanol</v>
      </c>
      <c r="F8" s="66" t="str">
        <f>IF(NOT(ISERROR(INDEX('Stove Emissions'!$G$5:$G$322, MATCH(O8, 'Stove Emissions'!$B$5:$B$322,0)))), INDEX('Stove Emissions'!$G$5:$G$322, MATCH(O8, 'Stove Emissions'!$B$5:$B$322,0)), INDEX('Stove Characteristics'!$E:$E, MATCH(O8, 'Stove Characteristics'!$O:$O,0)))</f>
        <v>Modern</v>
      </c>
      <c r="G8" s="66" t="s">
        <v>1913</v>
      </c>
      <c r="H8" s="66" t="str">
        <f>'Stove Characteristics'!G409</f>
        <v>High power thermal efficiency</v>
      </c>
      <c r="I8" s="126">
        <f>'Stove Characteristics'!I409</f>
        <v>0.43</v>
      </c>
      <c r="J8" s="161" t="str">
        <f>'Stove Characteristics'!J409</f>
        <v>-</v>
      </c>
      <c r="K8" s="66" t="str">
        <f>'Stove Characteristics'!K409</f>
        <v>WBT 4.2.3 using a 7L aluminum pot. 2 test replicates were used to calculate high power and low power PM, and Indoor emissions PM sub-tiers. All other sub-tiers are based off of 4 test replicates.</v>
      </c>
      <c r="L8" s="66" t="str">
        <f>'Stove Characteristics'!L409</f>
        <v>Laboratory</v>
      </c>
      <c r="M8" s="66" t="str">
        <f>'Stove Characteristics'!M409</f>
        <v>Average, from WBT</v>
      </c>
      <c r="N8" s="66" t="str">
        <f>'Stove Characteristics'!N409</f>
        <v>&lt;n.a.&gt;</v>
      </c>
      <c r="O8" s="66">
        <f>'Stove Characteristics'!O409</f>
        <v>401</v>
      </c>
      <c r="P8" s="66" t="str">
        <f>'Stove Characteristics'!P409</f>
        <v>GACC 2016</v>
      </c>
    </row>
    <row r="9" spans="1:16" x14ac:dyDescent="0.25">
      <c r="B9" s="66" t="str">
        <f>'Stove Characteristics'!B410</f>
        <v>Kenya</v>
      </c>
      <c r="C9" s="66" t="str">
        <f>'Stove Characteristics'!C410</f>
        <v>Bio Moto</v>
      </c>
      <c r="D9" s="66" t="str">
        <f>'Stove Characteristics'!D410</f>
        <v>Household, Institutional, Portable, Heating, Multiple burners, Prototype, Non-traditional</v>
      </c>
      <c r="E9" s="66" t="str">
        <f>'Stove Characteristics'!F410</f>
        <v>Ethanol</v>
      </c>
      <c r="F9" s="66" t="str">
        <f>IF(NOT(ISERROR(INDEX('Stove Emissions'!$G$5:$G$322, MATCH(O9, 'Stove Emissions'!$B$5:$B$322,0)))), INDEX('Stove Emissions'!$G$5:$G$322, MATCH(O9, 'Stove Emissions'!$B$5:$B$322,0)), INDEX('Stove Characteristics'!$E:$E, MATCH(O9, 'Stove Characteristics'!$O:$O,0)))</f>
        <v>Modern</v>
      </c>
      <c r="G9" s="66" t="s">
        <v>1911</v>
      </c>
      <c r="H9" s="66" t="str">
        <f>'Stove Characteristics'!G410</f>
        <v>Boiling point 66 degrees C. Density 0.8230 g/mL.</v>
      </c>
      <c r="I9" s="126">
        <f>'Stove Characteristics'!I410</f>
        <v>0.39500000000000002</v>
      </c>
      <c r="J9" s="161" t="str">
        <f>'Stove Characteristics'!J410</f>
        <v>-</v>
      </c>
      <c r="K9" s="66" t="str">
        <f>'Stove Characteristics'!K410</f>
        <v>WBT version 4.2.2</v>
      </c>
      <c r="L9" s="66" t="str">
        <f>'Stove Characteristics'!L410</f>
        <v>Laboratory</v>
      </c>
      <c r="M9" s="66" t="str">
        <f>'Stove Characteristics'!M410</f>
        <v>Average, from WBT</v>
      </c>
      <c r="N9" s="66" t="str">
        <f>'Stove Characteristics'!N410</f>
        <v>&lt;n.a.&gt;</v>
      </c>
      <c r="O9" s="66">
        <f>'Stove Characteristics'!O410</f>
        <v>402</v>
      </c>
      <c r="P9" s="66" t="str">
        <f>'Stove Characteristics'!P410</f>
        <v>GACC 2016</v>
      </c>
    </row>
    <row r="10" spans="1:16" x14ac:dyDescent="0.25">
      <c r="B10" s="66" t="str">
        <f>'Stove Characteristics'!B411</f>
        <v>Kenya</v>
      </c>
      <c r="C10" s="66" t="str">
        <f>'Stove Characteristics'!C411</f>
        <v>Moto Safi</v>
      </c>
      <c r="D10" s="66" t="str">
        <f>'Stove Characteristics'!D411</f>
        <v>Non-traditional, Household, Portable, Batch loaded</v>
      </c>
      <c r="E10" s="66" t="str">
        <f>'Stove Characteristics'!F411</f>
        <v>Ethanol</v>
      </c>
      <c r="F10" s="66" t="str">
        <f>IF(NOT(ISERROR(INDEX('Stove Emissions'!$G$5:$G$322, MATCH(O10, 'Stove Emissions'!$B$5:$B$322,0)))), INDEX('Stove Emissions'!$G$5:$G$322, MATCH(O10, 'Stove Emissions'!$B$5:$B$322,0)), INDEX('Stove Characteristics'!$E:$E, MATCH(O10, 'Stove Characteristics'!$O:$O,0)))</f>
        <v>Modern</v>
      </c>
      <c r="G10" s="66" t="s">
        <v>1911</v>
      </c>
      <c r="H10" s="66" t="str">
        <f>'Stove Characteristics'!G411</f>
        <v>Ethanol gel fuel, packaged in transparent 5L plastic bottles.</v>
      </c>
      <c r="I10" s="126">
        <f>'Stove Characteristics'!I411</f>
        <v>0.51500000000000001</v>
      </c>
      <c r="J10" s="161" t="str">
        <f>'Stove Characteristics'!J411</f>
        <v>-</v>
      </c>
      <c r="K10" s="66" t="str">
        <f>'Stove Characteristics'!K411</f>
        <v>Water Boiling Tests was done using a Portable Emissions Monitor (PEMS) in accordance with WBT Version 4.2.2.</v>
      </c>
      <c r="L10" s="66" t="str">
        <f>'Stove Characteristics'!L411</f>
        <v>Laboratory</v>
      </c>
      <c r="M10" s="66" t="str">
        <f>'Stove Characteristics'!M411</f>
        <v>Average, from WBT</v>
      </c>
      <c r="N10" s="66" t="str">
        <f>'Stove Characteristics'!N411</f>
        <v>&lt;n.a.&gt;</v>
      </c>
      <c r="O10" s="66">
        <f>'Stove Characteristics'!O411</f>
        <v>403</v>
      </c>
      <c r="P10" s="66" t="str">
        <f>'Stove Characteristics'!P411</f>
        <v>GACC 2016</v>
      </c>
    </row>
    <row r="11" spans="1:16" x14ac:dyDescent="0.25">
      <c r="B11" s="66" t="str">
        <f>'Stove Characteristics'!B412</f>
        <v>US</v>
      </c>
      <c r="C11" s="66" t="str">
        <f>'Stove Characteristics'!C412</f>
        <v>Mass-produced ethanol stove tested using denatured alcohol. Results were updated when improved pot support rings resulted in cleaner emissions</v>
      </c>
      <c r="D11" s="66" t="str">
        <f>'Stove Characteristics'!D412</f>
        <v>Non-traditional</v>
      </c>
      <c r="E11" s="66" t="str">
        <f>'Stove Characteristics'!F412</f>
        <v>Ethanol</v>
      </c>
      <c r="F11" s="66" t="str">
        <f>IF(NOT(ISERROR(INDEX('Stove Emissions'!$G$5:$G$322, MATCH(O11, 'Stove Emissions'!$B$5:$B$322,0)))), INDEX('Stove Emissions'!$G$5:$G$322, MATCH(O11, 'Stove Emissions'!$B$5:$B$322,0)), INDEX('Stove Characteristics'!$E:$E, MATCH(O11, 'Stove Characteristics'!$O:$O,0)))</f>
        <v>Modern</v>
      </c>
      <c r="G11" s="66" t="s">
        <v>1913</v>
      </c>
      <c r="H11" s="66" t="str">
        <f>'Stove Characteristics'!G412</f>
        <v>Ethanol/alcohol</v>
      </c>
      <c r="I11" s="126">
        <f>'Stove Characteristics'!I412</f>
        <v>0.66175871200000003</v>
      </c>
      <c r="J11" s="161" t="str">
        <f>'Stove Characteristics'!J412</f>
        <v>-</v>
      </c>
      <c r="K11" s="66" t="str">
        <f>'Stove Characteristics'!K412</f>
        <v>WBT-3.0, 5 Liters Boiled</v>
      </c>
      <c r="L11" s="66" t="str">
        <f>'Stove Characteristics'!L412</f>
        <v>Laboratory</v>
      </c>
      <c r="M11" s="66" t="str">
        <f>'Stove Characteristics'!M412</f>
        <v>Average, from WBT</v>
      </c>
      <c r="N11" s="66" t="str">
        <f>'Stove Characteristics'!N412</f>
        <v>&lt;n.a.&gt;</v>
      </c>
      <c r="O11" s="66">
        <f>'Stove Characteristics'!O412</f>
        <v>404</v>
      </c>
      <c r="P11" s="66" t="str">
        <f>'Stove Characteristics'!P412</f>
        <v>GACC 2016</v>
      </c>
    </row>
    <row r="12" spans="1:16" x14ac:dyDescent="0.25">
      <c r="B12" s="66" t="str">
        <f>'Stove Characteristics'!B413</f>
        <v>US</v>
      </c>
      <c r="C12" s="66" t="str">
        <f>'Stove Characteristics'!C413</f>
        <v>CleanCook Aluminum One-Burner (A1)</v>
      </c>
      <c r="D12" s="66" t="str">
        <f>'Stove Characteristics'!D413</f>
        <v>Portable, Household, Non-traditional</v>
      </c>
      <c r="E12" s="66" t="str">
        <f>'Stove Characteristics'!F413</f>
        <v>Ethanol</v>
      </c>
      <c r="F12" s="66" t="str">
        <f>IF(NOT(ISERROR(INDEX('Stove Emissions'!$G$5:$G$322, MATCH(O12, 'Stove Emissions'!$B$5:$B$322,0)))), INDEX('Stove Emissions'!$G$5:$G$322, MATCH(O12, 'Stove Emissions'!$B$5:$B$322,0)), INDEX('Stove Characteristics'!$E:$E, MATCH(O12, 'Stove Characteristics'!$O:$O,0)))</f>
        <v>Modern</v>
      </c>
      <c r="G12" s="66" t="s">
        <v>1913</v>
      </c>
      <c r="H12" s="66" t="str">
        <f>'Stove Characteristics'!G413</f>
        <v>The fuel used was pure grain alcohol from a local liquor store with varying amounts of water added. Also, an “ideal” soot-free fuel was also used for one test.</v>
      </c>
      <c r="I12" s="126">
        <f>'Stove Characteristics'!I413</f>
        <v>0.57999999999999996</v>
      </c>
      <c r="J12" s="161" t="str">
        <f>'Stove Characteristics'!J413</f>
        <v>-</v>
      </c>
      <c r="K12" s="66" t="str">
        <f>'Stove Characteristics'!K413</f>
        <v>The ethanol stoves were tested using the 2003 UCB Water Boiling Test (WBT). The first phase of each test consists of a high-power analysis in which 2.5 or 5 liters of water are brought to a boil in the standard 3 or 7 liter pots. In this case, only the 95% fuel burned in the CleanCook stove produced a high enough firepower to boil the 5 liters, so the other test series were conducted using 2.5 L of water. Each high power test was performed twice with the stove body starting cold and then again when hot. In the low power phase of the test, the 5 liters of water was simmered at about 3 degrees C below the full boiling temperature for 45 minutes.</v>
      </c>
      <c r="L12" s="66" t="str">
        <f>'Stove Characteristics'!L413</f>
        <v>Laboratory</v>
      </c>
      <c r="M12" s="66" t="str">
        <f>'Stove Characteristics'!M413</f>
        <v>Cold Start</v>
      </c>
      <c r="N12" s="66" t="str">
        <f>'Stove Characteristics'!N413</f>
        <v>&lt;n.a.&gt;</v>
      </c>
      <c r="O12" s="66">
        <f>'Stove Characteristics'!O413</f>
        <v>405</v>
      </c>
      <c r="P12" s="66" t="str">
        <f>'Stove Characteristics'!P413</f>
        <v>GACC 2016</v>
      </c>
    </row>
    <row r="13" spans="1:16" x14ac:dyDescent="0.25">
      <c r="B13" s="66" t="str">
        <f>'Stove Characteristics'!B414</f>
        <v>US</v>
      </c>
      <c r="C13" s="66" t="str">
        <f>'Stove Characteristics'!C414</f>
        <v>CleanCook Aluminum One-Burner (A1)</v>
      </c>
      <c r="D13" s="66" t="str">
        <f>'Stove Characteristics'!D414</f>
        <v>Portable, Household, Non-traditional</v>
      </c>
      <c r="E13" s="66" t="str">
        <f>'Stove Characteristics'!F414</f>
        <v>Ethanol</v>
      </c>
      <c r="F13" s="66" t="str">
        <f>IF(NOT(ISERROR(INDEX('Stove Emissions'!$G$5:$G$322, MATCH(O13, 'Stove Emissions'!$B$5:$B$322,0)))), INDEX('Stove Emissions'!$G$5:$G$322, MATCH(O13, 'Stove Emissions'!$B$5:$B$322,0)), INDEX('Stove Characteristics'!$E:$E, MATCH(O13, 'Stove Characteristics'!$O:$O,0)))</f>
        <v>Modern</v>
      </c>
      <c r="G13" s="66" t="s">
        <v>1913</v>
      </c>
      <c r="H13" s="66" t="str">
        <f>'Stove Characteristics'!G414</f>
        <v>The fuel used was pure grain alcohol from a local liquor store with varying amounts of water added. Also, an “ideal” soot-free fuel was also used for one test.</v>
      </c>
      <c r="I13" s="126">
        <f>'Stove Characteristics'!I414</f>
        <v>0.53</v>
      </c>
      <c r="J13" s="161" t="str">
        <f>'Stove Characteristics'!J414</f>
        <v>-</v>
      </c>
      <c r="K13" s="66" t="str">
        <f>'Stove Characteristics'!K414</f>
        <v>The ethanol stoves were tested using the 2003 UCB Water Boiling Test (WBT). The first phase of each test consists of a high-power analysis in which 2.5 or 5 liters of water are brought to a boil in the standard 3 or 7 liter pots. In this case, only the 95% fuel burned in the CleanCook stove produced a high enough firepower to boil the 5 liters, so the other test series were conducted using 2.5 L of water. Each high power test was performed twice with the stove body starting cold and then again when hot. In the low power phase of the test, the 5 liters of water was simmered at about 3 degrees C below the full boiling temperature for 45 minutes.</v>
      </c>
      <c r="L13" s="66" t="str">
        <f>'Stove Characteristics'!L414</f>
        <v>Laboratory</v>
      </c>
      <c r="M13" s="66" t="str">
        <f>'Stove Characteristics'!M414</f>
        <v>Simmer</v>
      </c>
      <c r="N13" s="66" t="str">
        <f>'Stove Characteristics'!N414</f>
        <v>&lt;n.a.&gt;</v>
      </c>
      <c r="O13" s="66">
        <f>'Stove Characteristics'!O414</f>
        <v>406</v>
      </c>
      <c r="P13" s="66" t="str">
        <f>'Stove Characteristics'!P414</f>
        <v>GACC 2016</v>
      </c>
    </row>
    <row r="16" spans="1:16" x14ac:dyDescent="0.25">
      <c r="C16" s="145" t="s">
        <v>1317</v>
      </c>
      <c r="H16" s="66"/>
      <c r="I16" s="145" t="s">
        <v>1336</v>
      </c>
    </row>
    <row r="17" spans="2:9" x14ac:dyDescent="0.25">
      <c r="C17" s="126">
        <f>I6</f>
        <v>0.53</v>
      </c>
      <c r="H17" s="111" t="s">
        <v>1318</v>
      </c>
      <c r="I17" s="126">
        <f>MEDIAN(C17:C23)</f>
        <v>0.53</v>
      </c>
    </row>
    <row r="18" spans="2:9" x14ac:dyDescent="0.25">
      <c r="C18" s="126">
        <f>I8</f>
        <v>0.43</v>
      </c>
      <c r="H18" s="111" t="s">
        <v>1319</v>
      </c>
      <c r="I18" s="126">
        <f>QUARTILE(C17:C23,1)</f>
        <v>0.47250000000000003</v>
      </c>
    </row>
    <row r="19" spans="2:9" x14ac:dyDescent="0.25">
      <c r="C19" s="126">
        <f t="shared" ref="C19:C23" si="0">I9</f>
        <v>0.39500000000000002</v>
      </c>
      <c r="H19" s="111" t="s">
        <v>1320</v>
      </c>
      <c r="I19" s="126">
        <f>MIN(C17:C23)</f>
        <v>0.39500000000000002</v>
      </c>
    </row>
    <row r="20" spans="2:9" x14ac:dyDescent="0.25">
      <c r="C20" s="126">
        <f t="shared" si="0"/>
        <v>0.51500000000000001</v>
      </c>
      <c r="H20" s="111" t="s">
        <v>1321</v>
      </c>
      <c r="I20" s="126">
        <f>MAX(C17:C23)</f>
        <v>0.66175871200000003</v>
      </c>
    </row>
    <row r="21" spans="2:9" x14ac:dyDescent="0.25">
      <c r="C21" s="126">
        <f t="shared" si="0"/>
        <v>0.66175871200000003</v>
      </c>
      <c r="H21" s="111" t="s">
        <v>1322</v>
      </c>
      <c r="I21" s="126">
        <f>QUARTILE(C17:C23,3)</f>
        <v>0.55499999999999994</v>
      </c>
    </row>
    <row r="22" spans="2:9" x14ac:dyDescent="0.25">
      <c r="C22" s="126">
        <f t="shared" si="0"/>
        <v>0.57999999999999996</v>
      </c>
      <c r="H22" s="111" t="s">
        <v>1323</v>
      </c>
      <c r="I22" s="126">
        <f>I20-I21</f>
        <v>0.10675871200000009</v>
      </c>
    </row>
    <row r="23" spans="2:9" x14ac:dyDescent="0.25">
      <c r="C23" s="126">
        <f t="shared" si="0"/>
        <v>0.53</v>
      </c>
      <c r="H23" s="111" t="s">
        <v>1324</v>
      </c>
      <c r="I23" s="126">
        <f>I18-I19</f>
        <v>7.7500000000000013E-2</v>
      </c>
    </row>
    <row r="24" spans="2:9" x14ac:dyDescent="0.25">
      <c r="B24" s="63" t="s">
        <v>2053</v>
      </c>
      <c r="C24" s="118">
        <f>COUNT(C17:C23)</f>
        <v>7</v>
      </c>
    </row>
  </sheetData>
  <pageMargins left="0.7" right="0.7" top="0.75" bottom="0.75" header="0.3" footer="0.3"/>
  <pageSetup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P38"/>
  <sheetViews>
    <sheetView workbookViewId="0"/>
  </sheetViews>
  <sheetFormatPr defaultRowHeight="15.75" x14ac:dyDescent="0.25"/>
  <cols>
    <col min="1" max="2" width="9.140625" style="6"/>
    <col min="3" max="3" width="24.85546875" style="6" customWidth="1"/>
    <col min="4" max="4" width="51" style="6" customWidth="1"/>
    <col min="5" max="5" width="26.140625" style="6" customWidth="1"/>
    <col min="6" max="6" width="29.85546875" style="6" bestFit="1" customWidth="1"/>
    <col min="7" max="8" width="9.140625" style="6"/>
    <col min="9" max="9" width="11.85546875" style="6" customWidth="1"/>
    <col min="10" max="10" width="14.28515625" style="6" customWidth="1"/>
    <col min="11" max="11" width="19.140625" style="6" customWidth="1"/>
    <col min="12" max="13" width="9.140625" style="6"/>
    <col min="14" max="14" width="0" style="6" hidden="1" customWidth="1"/>
    <col min="15" max="15" width="9.140625" style="6"/>
    <col min="16" max="16" width="20.140625" style="6" customWidth="1"/>
    <col min="17" max="16384" width="9.140625" style="6"/>
  </cols>
  <sheetData>
    <row r="1" spans="1:16" x14ac:dyDescent="0.25">
      <c r="A1" s="7" t="s">
        <v>1316</v>
      </c>
    </row>
    <row r="2" spans="1:16" x14ac:dyDescent="0.25">
      <c r="A2" s="142" t="s">
        <v>2295</v>
      </c>
    </row>
    <row r="3" spans="1:16" x14ac:dyDescent="0.25">
      <c r="A3" s="7"/>
      <c r="I3" s="74"/>
    </row>
    <row r="4" spans="1:16" x14ac:dyDescent="0.25">
      <c r="I4" s="74"/>
    </row>
    <row r="5" spans="1:16" ht="47.25" x14ac:dyDescent="0.25">
      <c r="B5" s="109" t="s">
        <v>0</v>
      </c>
      <c r="C5" s="109" t="s">
        <v>3</v>
      </c>
      <c r="D5" s="109" t="s">
        <v>9</v>
      </c>
      <c r="E5" s="109" t="s">
        <v>1856</v>
      </c>
      <c r="F5" s="109" t="s">
        <v>1864</v>
      </c>
      <c r="G5" s="109" t="s">
        <v>5</v>
      </c>
      <c r="H5" s="109" t="s">
        <v>7</v>
      </c>
      <c r="I5" s="110" t="s">
        <v>6</v>
      </c>
      <c r="J5" s="109" t="s">
        <v>2025</v>
      </c>
      <c r="K5" s="109" t="s">
        <v>22</v>
      </c>
      <c r="L5" s="109" t="s">
        <v>478</v>
      </c>
      <c r="M5" s="109" t="s">
        <v>484</v>
      </c>
      <c r="N5" s="109" t="s">
        <v>14</v>
      </c>
      <c r="O5" s="109" t="s">
        <v>30</v>
      </c>
      <c r="P5" s="109" t="s">
        <v>2259</v>
      </c>
    </row>
    <row r="6" spans="1:16" x14ac:dyDescent="0.25">
      <c r="B6" s="66" t="str">
        <f>'Stove Characteristics'!B10</f>
        <v>India</v>
      </c>
      <c r="C6" s="66" t="str">
        <f>'Stove Characteristics'!C10</f>
        <v>Pressure Stove</v>
      </c>
      <c r="D6" s="66" t="str">
        <f>'Stove Characteristics'!D10</f>
        <v>Forces fuel from a tank pressurized using hand-operated pump</v>
      </c>
      <c r="E6" s="66" t="str">
        <f>IF(NOT(ISERROR(INDEX('Stove Emissions'!$G$5:$G$322, MATCH(O6, 'Stove Emissions'!$B$5:$B$322,0)))), INDEX('Stove Emissions'!$G$5:$G$322, MATCH(O6, 'Stove Emissions'!$B$5:$B$322,0)), INDEX('Stove Characteristics'!$E:$E, MATCH(O6, 'Stove Characteristics'!$O:$O,0)))</f>
        <v>Improved</v>
      </c>
      <c r="F6" s="66" t="s">
        <v>2035</v>
      </c>
      <c r="G6" s="66" t="str">
        <f>'Stove Characteristics'!F10</f>
        <v>Kerosene</v>
      </c>
      <c r="H6" s="66" t="str">
        <f>'Stove Characteristics'!G10</f>
        <v>A middle distillate from petroleum refining, is mainly used in cities</v>
      </c>
      <c r="I6" s="126">
        <f>'Stove Characteristics'!I10</f>
        <v>0.47</v>
      </c>
      <c r="J6" s="126">
        <f>'Stove Characteristics'!J10</f>
        <v>2.1999999999999999E-2</v>
      </c>
      <c r="K6" s="66" t="str">
        <f>'Stove Characteristics'!K10</f>
        <v>Fuel stove combinations tested at least three times in lab</v>
      </c>
      <c r="L6" s="66" t="str">
        <f>'Stove Characteristics'!L10</f>
        <v>Laboratory</v>
      </c>
      <c r="M6" s="66" t="str">
        <f>'Stove Characteristics'!M10</f>
        <v>Average, from WBT</v>
      </c>
      <c r="N6" s="66">
        <f>'Stove Characteristics'!N10</f>
        <v>6</v>
      </c>
      <c r="O6" s="66">
        <f>'Stove Characteristics'!O10</f>
        <v>6</v>
      </c>
      <c r="P6" s="66" t="str">
        <f>'Stove Characteristics'!P10</f>
        <v>Smith et al. 2000</v>
      </c>
    </row>
    <row r="7" spans="1:16" x14ac:dyDescent="0.25">
      <c r="B7" s="66" t="str">
        <f>'Stove Characteristics'!B11</f>
        <v>India</v>
      </c>
      <c r="C7" s="66" t="str">
        <f>'Stove Characteristics'!C11</f>
        <v>Wick Stove</v>
      </c>
      <c r="D7" s="66" t="str">
        <f>'Stove Characteristics'!D11</f>
        <v>Cheaper kerosene device that draws fuel through multiple stranded wick with capillary action like a simple candle</v>
      </c>
      <c r="E7" s="66" t="str">
        <f>IF(NOT(ISERROR(INDEX('Stove Emissions'!$G$5:$G$322, MATCH(O7, 'Stove Emissions'!$B$5:$B$322,0)))), INDEX('Stove Emissions'!$G$5:$G$322, MATCH(O7, 'Stove Emissions'!$B$5:$B$322,0)), INDEX('Stove Characteristics'!$E:$E, MATCH(O7, 'Stove Characteristics'!$O:$O,0)))</f>
        <v>Improved</v>
      </c>
      <c r="F7" s="66" t="s">
        <v>2036</v>
      </c>
      <c r="G7" s="66" t="str">
        <f>'Stove Characteristics'!F11</f>
        <v>Kerosene</v>
      </c>
      <c r="H7" s="66" t="str">
        <f>'Stove Characteristics'!G11</f>
        <v>A middle distillate from petroleum refining, is mainly used in cities</v>
      </c>
      <c r="I7" s="126">
        <f>'Stove Characteristics'!I11</f>
        <v>0.5</v>
      </c>
      <c r="J7" s="126">
        <f>'Stove Characteristics'!J11</f>
        <v>6.7000000000000004E-2</v>
      </c>
      <c r="K7" s="66" t="str">
        <f>'Stove Characteristics'!K11</f>
        <v>Fuel stove combinations tested at least three times in lab</v>
      </c>
      <c r="L7" s="66" t="str">
        <f>'Stove Characteristics'!L11</f>
        <v>Laboratory</v>
      </c>
      <c r="M7" s="66" t="str">
        <f>'Stove Characteristics'!M11</f>
        <v>Average, from WBT</v>
      </c>
      <c r="N7" s="66">
        <f>'Stove Characteristics'!N11</f>
        <v>7</v>
      </c>
      <c r="O7" s="66">
        <f>'Stove Characteristics'!O11</f>
        <v>7</v>
      </c>
      <c r="P7" s="66" t="str">
        <f>'Stove Characteristics'!P11</f>
        <v>Smith et al. 2000</v>
      </c>
    </row>
    <row r="8" spans="1:16" x14ac:dyDescent="0.25">
      <c r="B8" s="66" t="str">
        <f>'Stove Characteristics'!B34</f>
        <v>India</v>
      </c>
      <c r="C8" s="66" t="str">
        <f>'Stove Characteristics'!C34</f>
        <v>-</v>
      </c>
      <c r="D8" s="66" t="str">
        <f>'Stove Characteristics'!D34</f>
        <v>‘Premier’ make with 3 liter tank modified to fit pressure gauge and release valve</v>
      </c>
      <c r="E8" s="66" t="str">
        <f>IF(NOT(ISERROR(INDEX('Stove Emissions'!$G$5:$G$322, MATCH(O8, 'Stove Emissions'!$B$5:$B$322,0)))), INDEX('Stove Emissions'!$G$5:$G$322, MATCH(O8, 'Stove Emissions'!$B$5:$B$322,0)), INDEX('Stove Characteristics'!$E:$E, MATCH(O8, 'Stove Characteristics'!$O:$O,0)))</f>
        <v>Modern</v>
      </c>
      <c r="F8" s="66" t="s">
        <v>2035</v>
      </c>
      <c r="G8" s="66" t="str">
        <f>'Stove Characteristics'!F34</f>
        <v>Kerosene</v>
      </c>
      <c r="H8" s="66" t="str">
        <f>'Stove Characteristics'!G34</f>
        <v>-</v>
      </c>
      <c r="I8" s="126">
        <f>'Stove Characteristics'!I34</f>
        <v>0.47</v>
      </c>
      <c r="J8" s="161" t="str">
        <f>'Stove Characteristics'!J34</f>
        <v>-</v>
      </c>
      <c r="K8" s="66" t="str">
        <f>'Stove Characteristics'!K34</f>
        <v>thermal efficiencies and fuel consumption rate of cook stoves were determined using standard water boiling test (WBT) using the following simple equations</v>
      </c>
      <c r="L8" s="66" t="str">
        <f>'Stove Characteristics'!L34</f>
        <v>Laboratory</v>
      </c>
      <c r="M8" s="66" t="str">
        <f>'Stove Characteristics'!M34</f>
        <v>-</v>
      </c>
      <c r="N8" s="66">
        <f>'Stove Characteristics'!N34</f>
        <v>30</v>
      </c>
      <c r="O8" s="66">
        <f>'Stove Characteristics'!O34</f>
        <v>30</v>
      </c>
      <c r="P8" s="66" t="str">
        <f>'Stove Characteristics'!P34</f>
        <v>Singh et al. 2014a</v>
      </c>
    </row>
    <row r="9" spans="1:16" x14ac:dyDescent="0.25">
      <c r="B9" s="66" t="str">
        <f>'Stove Characteristics'!B49</f>
        <v>China</v>
      </c>
      <c r="C9" s="66" t="str">
        <f>'Stove Characteristics'!C49</f>
        <v>pressure stove without flue</v>
      </c>
      <c r="D9" s="66" t="str">
        <f>'Stove Characteristics'!D49</f>
        <v>pressure stove without flue</v>
      </c>
      <c r="E9" s="66" t="str">
        <f>IF(NOT(ISERROR(INDEX('Stove Emissions'!$G$5:$G$322, MATCH(O9, 'Stove Emissions'!$B$5:$B$322,0)))), INDEX('Stove Emissions'!$G$5:$G$322, MATCH(O9, 'Stove Emissions'!$B$5:$B$322,0)), INDEX('Stove Characteristics'!$E:$E, MATCH(O9, 'Stove Characteristics'!$O:$O,0)))</f>
        <v>Improved</v>
      </c>
      <c r="F9" s="66" t="s">
        <v>2037</v>
      </c>
      <c r="G9" s="66" t="str">
        <f>'Stove Characteristics'!F49</f>
        <v>kerosene</v>
      </c>
      <c r="H9" s="66" t="str">
        <f>'Stove Characteristics'!G49</f>
        <v>middle distillate from petroleum refining and is in liquid form under normal atmospheric conditions</v>
      </c>
      <c r="I9" s="126">
        <f>'Stove Characteristics'!I49</f>
        <v>0.45889999999999997</v>
      </c>
      <c r="J9" s="126">
        <f>'Stove Characteristics'!J49</f>
        <v>3.2122999999999999E-2</v>
      </c>
      <c r="K9" s="66" t="str">
        <f>'Stove Characteristics'!K49</f>
        <v>Overall thermal efficiency, Emission factors were obtained using the `water boiling test', a procedure developed as a standard international method to compare the efficiencies of different stoves. The fuel/stove combination was tested in a simulated village kitchen house at Tsinghua University's rural campus about 50 km from Beijing. Three successful tests with complete burn cycles were conducted for each fuel/stove combination. Burn cycles ranged from 35-50 minutes except for coal which allowed for slow initial burn phase.   Airborne products of combustion were collected from up-stream to down-stream of the sampling train using a stainless-steel probe, filter holder, pump, and clean Tedlar bag. For stoves with a flue, the probe was inserted into the flue; for those with no flue, stoves were placed under a hood built for the test and the probe place inside a hood exhaust duct. Practitioners assume that these data are representative of the fuel/stove combination technologies in rural China.</v>
      </c>
      <c r="L9" s="66" t="str">
        <f>'Stove Characteristics'!L49</f>
        <v>Simulated Field</v>
      </c>
      <c r="M9" s="66" t="str">
        <f>'Stove Characteristics'!M49</f>
        <v>Average, from WBT</v>
      </c>
      <c r="N9" s="66">
        <f>'Stove Characteristics'!N49</f>
        <v>48</v>
      </c>
      <c r="O9" s="66">
        <f>'Stove Characteristics'!O49</f>
        <v>48</v>
      </c>
      <c r="P9" s="66" t="str">
        <f>'Stove Characteristics'!P49</f>
        <v>Zhang et al. 2000</v>
      </c>
    </row>
    <row r="10" spans="1:16" x14ac:dyDescent="0.25">
      <c r="B10" s="66" t="str">
        <f>'Stove Characteristics'!B50</f>
        <v>China</v>
      </c>
      <c r="C10" s="66" t="str">
        <f>'Stove Characteristics'!C50</f>
        <v>wick stove without flue</v>
      </c>
      <c r="D10" s="66" t="str">
        <f>'Stove Characteristics'!D50</f>
        <v>wick stove without flue</v>
      </c>
      <c r="E10" s="66" t="str">
        <f>IF(NOT(ISERROR(INDEX('Stove Emissions'!$G$5:$G$322, MATCH(O10, 'Stove Emissions'!$B$5:$B$322,0)))), INDEX('Stove Emissions'!$G$5:$G$322, MATCH(O10, 'Stove Emissions'!$B$5:$B$322,0)), INDEX('Stove Characteristics'!$E:$E, MATCH(O10, 'Stove Characteristics'!$O:$O,0)))</f>
        <v>Improved</v>
      </c>
      <c r="F10" s="66" t="s">
        <v>2037</v>
      </c>
      <c r="G10" s="66" t="str">
        <f>'Stove Characteristics'!F50</f>
        <v>kerosene</v>
      </c>
      <c r="H10" s="66" t="str">
        <f>'Stove Characteristics'!G50</f>
        <v>middle distillate from petroleum refining and is in liquid form under normal atmospheric conditions</v>
      </c>
      <c r="I10" s="126">
        <f>'Stove Characteristics'!I50</f>
        <v>0.4476</v>
      </c>
      <c r="J10" s="126">
        <f>'Stove Characteristics'!J50</f>
        <v>3.1332000000000006E-2</v>
      </c>
      <c r="K10" s="66" t="str">
        <f>'Stove Characteristics'!K50</f>
        <v>Overall thermal efficiency, Emission factors were obtained using the `water boiling test', a procedure developed as a standard international method to compare the efficiencies of different stoves. The fuel/stove combination was tested in a simulated village kitchen house at Tsinghua University's rural campus about 50 km from Beijing. Three successful tests with complete burn cycles were conducted for each fuel/stove combination. Burn cycles ranged from 35-50 minutes except for coal which allowed for slow initial burn phase.   Airborne products of combustion were collected from up-stream to down-stream of the sampling train using a stainless-steel probe, filter holder, pump, and clean Tedlar bag. For stoves with a flue, the probe was inserted into the flue; for those with no flue, stoves were placed under a hood built for the test and the probe place inside a hood exhaust duct. Practitioners assume that these data are representative of the fuel/stove combination technologies in rural China.</v>
      </c>
      <c r="L10" s="66" t="str">
        <f>'Stove Characteristics'!L50</f>
        <v>Simulated Field</v>
      </c>
      <c r="M10" s="66" t="str">
        <f>'Stove Characteristics'!M50</f>
        <v>Average, from WBT</v>
      </c>
      <c r="N10" s="66">
        <f>'Stove Characteristics'!N50</f>
        <v>49</v>
      </c>
      <c r="O10" s="66">
        <f>'Stove Characteristics'!O50</f>
        <v>49</v>
      </c>
      <c r="P10" s="66" t="str">
        <f>'Stove Characteristics'!P50</f>
        <v>Zhang et al. 2000</v>
      </c>
    </row>
    <row r="11" spans="1:16" x14ac:dyDescent="0.25">
      <c r="B11" s="66" t="str">
        <f>'Stove Characteristics'!B142</f>
        <v>Global</v>
      </c>
      <c r="C11" s="66" t="str">
        <f>'Stove Characteristics'!C142</f>
        <v>Kerosene</v>
      </c>
      <c r="D11" s="66" t="str">
        <f>'Stove Characteristics'!D142</f>
        <v>Liquid/gas fuels</v>
      </c>
      <c r="E11" s="66" t="str">
        <f>IF(NOT(ISERROR(INDEX('Stove Emissions'!$G$5:$G$322, MATCH(O11, 'Stove Emissions'!$B$5:$B$322,0)))), INDEX('Stove Emissions'!$G$5:$G$322, MATCH(O11, 'Stove Emissions'!$B$5:$B$322,0)), INDEX('Stove Characteristics'!$E:$E, MATCH(O11, 'Stove Characteristics'!$O:$O,0)))</f>
        <v>Modern</v>
      </c>
      <c r="F11" s="66" t="s">
        <v>2027</v>
      </c>
      <c r="G11" s="66" t="str">
        <f>'Stove Characteristics'!F142</f>
        <v>Kerosene</v>
      </c>
      <c r="H11" s="66" t="str">
        <f>'Stove Characteristics'!G142</f>
        <v>from U.S. domestic supply</v>
      </c>
      <c r="I11" s="126">
        <f>'Stove Characteristics'!I142</f>
        <v>0.52</v>
      </c>
      <c r="J11" s="161" t="str">
        <f>'Stove Characteristics'!J142</f>
        <v>-</v>
      </c>
      <c r="K11" s="66" t="str">
        <f>'Stove Characteristics'!K142</f>
        <v>specific consumption (g), 2003 University of California-Berkeley revised Water Boiling Test Versoin 3.0</v>
      </c>
      <c r="L11" s="66" t="str">
        <f>'Stove Characteristics'!L142</f>
        <v>Laboratory</v>
      </c>
      <c r="M11" s="66" t="str">
        <f>'Stove Characteristics'!M142</f>
        <v>"to complete the WBT"</v>
      </c>
      <c r="N11" s="66">
        <f>'Stove Characteristics'!N142</f>
        <v>145</v>
      </c>
      <c r="O11" s="66">
        <f>'Stove Characteristics'!O142</f>
        <v>145</v>
      </c>
      <c r="P11" s="66" t="str">
        <f>'Stove Characteristics'!P142</f>
        <v>MacCarty et al. 2010</v>
      </c>
    </row>
    <row r="12" spans="1:16" x14ac:dyDescent="0.25">
      <c r="B12" s="66" t="str">
        <f>'Stove Characteristics'!B155</f>
        <v>Nepal</v>
      </c>
      <c r="C12" s="66" t="str">
        <f>'Stove Characteristics'!C155</f>
        <v>kerosene stove</v>
      </c>
      <c r="D12" s="66" t="str">
        <f>'Stove Characteristics'!D155</f>
        <v>pressure stove, 01mm burner, brass tripod, one-liter capacity</v>
      </c>
      <c r="E12" s="66" t="s">
        <v>492</v>
      </c>
      <c r="F12" s="66" t="s">
        <v>2027</v>
      </c>
      <c r="G12" s="66" t="str">
        <f>'Stove Characteristics'!F155</f>
        <v>kerosene</v>
      </c>
      <c r="H12" s="66" t="str">
        <f>'Stove Characteristics'!G155</f>
        <v>calorific value = 42 MJ/kg</v>
      </c>
      <c r="I12" s="126">
        <f>'Stove Characteristics'!I155</f>
        <v>0.3821</v>
      </c>
      <c r="J12" s="161" t="str">
        <f>'Stove Characteristics'!J155</f>
        <v>-</v>
      </c>
      <c r="K12" s="66" t="str">
        <f>'Stove Characteristics'!K155</f>
        <v>thermal efficiency, water boil test (no standardized method mentioned)</v>
      </c>
      <c r="L12" s="66" t="str">
        <f>'Stove Characteristics'!L155</f>
        <v>Unknown</v>
      </c>
      <c r="M12" s="66" t="str">
        <f>'Stove Characteristics'!M155</f>
        <v>Average</v>
      </c>
      <c r="N12" s="66" t="str">
        <f>'Stove Characteristics'!N155</f>
        <v>&lt;n.a.&gt;</v>
      </c>
      <c r="O12" s="66" t="str">
        <f>'Stove Characteristics'!O155</f>
        <v>&lt;n.a.&gt;</v>
      </c>
      <c r="P12" s="66" t="str">
        <f>'Stove Characteristics'!P155</f>
        <v>CES 2001</v>
      </c>
    </row>
    <row r="13" spans="1:16" x14ac:dyDescent="0.25">
      <c r="B13" s="66" t="str">
        <f>'Stove Characteristics'!B156</f>
        <v>Nepal</v>
      </c>
      <c r="C13" s="66" t="str">
        <f>'Stove Characteristics'!C156</f>
        <v>kerosene stove</v>
      </c>
      <c r="D13" s="66" t="str">
        <f>'Stove Characteristics'!D156</f>
        <v>wick fed, down tank, one-liter capacity</v>
      </c>
      <c r="E13" s="66" t="s">
        <v>492</v>
      </c>
      <c r="F13" s="66" t="s">
        <v>2027</v>
      </c>
      <c r="G13" s="66" t="str">
        <f>'Stove Characteristics'!F156</f>
        <v>Kerosene</v>
      </c>
      <c r="H13" s="66" t="str">
        <f>'Stove Characteristics'!G156</f>
        <v>calorific value = 42 MJ/kg</v>
      </c>
      <c r="I13" s="126">
        <f>'Stove Characteristics'!I156</f>
        <v>0.37369999999999998</v>
      </c>
      <c r="J13" s="161" t="str">
        <f>'Stove Characteristics'!J156</f>
        <v>-</v>
      </c>
      <c r="K13" s="66" t="str">
        <f>'Stove Characteristics'!K156</f>
        <v>thermal efficiency, water boil test (no standardized method mentioned)</v>
      </c>
      <c r="L13" s="66" t="str">
        <f>'Stove Characteristics'!L156</f>
        <v>Unknown</v>
      </c>
      <c r="M13" s="66" t="str">
        <f>'Stove Characteristics'!M156</f>
        <v>Average</v>
      </c>
      <c r="N13" s="66" t="str">
        <f>'Stove Characteristics'!N156</f>
        <v>&lt;n.a.&gt;</v>
      </c>
      <c r="O13" s="66" t="str">
        <f>'Stove Characteristics'!O156</f>
        <v>&lt;n.a.&gt;</v>
      </c>
      <c r="P13" s="66" t="str">
        <f>'Stove Characteristics'!P156</f>
        <v>CES 2001</v>
      </c>
    </row>
    <row r="14" spans="1:16" x14ac:dyDescent="0.25">
      <c r="B14" s="66" t="str">
        <f>'Stove Characteristics'!B415</f>
        <v>US</v>
      </c>
      <c r="C14" s="66" t="str">
        <f>'Stove Characteristics'!C415</f>
        <v>8-wick non-pressurized kerosene stove.</v>
      </c>
      <c r="D14" s="66" t="str">
        <f>'Stove Characteristics'!D415</f>
        <v>Wick, Non-traditional</v>
      </c>
      <c r="E14" s="66" t="s">
        <v>492</v>
      </c>
      <c r="F14" s="66" t="s">
        <v>2027</v>
      </c>
      <c r="G14" s="66" t="str">
        <f>'Stove Characteristics'!F415</f>
        <v>Kerosene</v>
      </c>
      <c r="H14" s="66" t="str">
        <f>'Stove Characteristics'!G415</f>
        <v xml:space="preserve">Kerosene  </v>
      </c>
      <c r="I14" s="126">
        <f>'Stove Characteristics'!I415</f>
        <v>0.51597442999999998</v>
      </c>
      <c r="J14" s="161" t="str">
        <f>'Stove Characteristics'!J415</f>
        <v>-</v>
      </c>
      <c r="K14" s="66" t="str">
        <f>'Stove Characteristics'!K415</f>
        <v>WBT-3.0, 5 Liters Boiled</v>
      </c>
      <c r="L14" s="66" t="str">
        <f>'Stove Characteristics'!L415</f>
        <v>Laboratory</v>
      </c>
      <c r="M14" s="66" t="str">
        <f>'Stove Characteristics'!M415</f>
        <v>Average, from WBT</v>
      </c>
      <c r="N14" s="66" t="str">
        <f>'Stove Characteristics'!N415</f>
        <v>&lt;n.a.&gt;</v>
      </c>
      <c r="O14" s="66">
        <f>'Stove Characteristics'!O415</f>
        <v>407</v>
      </c>
      <c r="P14" s="66" t="str">
        <f>'Stove Characteristics'!P415</f>
        <v>GACC 2016</v>
      </c>
    </row>
    <row r="15" spans="1:16" x14ac:dyDescent="0.25">
      <c r="B15" s="66" t="str">
        <f>'Stove Characteristics'!B416</f>
        <v>Kenya</v>
      </c>
      <c r="C15" s="66" t="str">
        <f>'Stove Characteristics'!C416</f>
        <v>Wick Stove</v>
      </c>
      <c r="D15" s="66" t="str">
        <f>'Stove Characteristics'!D416</f>
        <v>Wick, Non-traditional</v>
      </c>
      <c r="E15" s="66" t="s">
        <v>492</v>
      </c>
      <c r="F15" s="66" t="s">
        <v>2038</v>
      </c>
      <c r="G15" s="66" t="str">
        <f>'Stove Characteristics'!F416</f>
        <v>Kerosene</v>
      </c>
      <c r="H15" s="66" t="str">
        <f>'Stove Characteristics'!G416</f>
        <v>Kerosene, Density: 788kg/m3; Flash point: 45.5C; Viscosity: 2.4mm^2s^-1; Water: &lt;0.05%</v>
      </c>
      <c r="I15" s="126">
        <f>'Stove Characteristics'!I416</f>
        <v>0.53</v>
      </c>
      <c r="J15" s="161" t="str">
        <f>'Stove Characteristics'!J416</f>
        <v>-</v>
      </c>
      <c r="K15" s="66" t="str">
        <f>'Stove Characteristics'!K416</f>
        <v>WBT-3.0, High Power, Cold Start; 45 minute simmer, Boil 1L of Water</v>
      </c>
      <c r="L15" s="66" t="str">
        <f>'Stove Characteristics'!L416</f>
        <v>Laboratory</v>
      </c>
      <c r="M15" s="66" t="str">
        <f>'Stove Characteristics'!M416</f>
        <v>Hot Start</v>
      </c>
      <c r="N15" s="66" t="str">
        <f>'Stove Characteristics'!N416</f>
        <v>&lt;n.a.&gt;</v>
      </c>
      <c r="O15" s="66">
        <f>'Stove Characteristics'!O416</f>
        <v>408</v>
      </c>
      <c r="P15" s="66" t="str">
        <f>'Stove Characteristics'!P416</f>
        <v>GACC 2016</v>
      </c>
    </row>
    <row r="16" spans="1:16" x14ac:dyDescent="0.25">
      <c r="B16" s="66" t="str">
        <f>'Stove Characteristics'!B417</f>
        <v>Kenya</v>
      </c>
      <c r="C16" s="66" t="str">
        <f>'Stove Characteristics'!C417</f>
        <v>Wick Stove</v>
      </c>
      <c r="D16" s="66" t="str">
        <f>'Stove Characteristics'!D417</f>
        <v>Wick, Non-traditional</v>
      </c>
      <c r="E16" s="66" t="s">
        <v>492</v>
      </c>
      <c r="F16" s="66" t="s">
        <v>2038</v>
      </c>
      <c r="G16" s="66" t="str">
        <f>'Stove Characteristics'!F417</f>
        <v>Kerosene</v>
      </c>
      <c r="H16" s="66" t="str">
        <f>'Stove Characteristics'!G417</f>
        <v>Kerosene, Density: 788kg/m3; Flash point: 45.5C; Viscosity: 2.4mm^2s^-1; Water: &lt;0.05%</v>
      </c>
      <c r="I16" s="126">
        <f>'Stove Characteristics'!I417</f>
        <v>0.5</v>
      </c>
      <c r="J16" s="161" t="str">
        <f>'Stove Characteristics'!J417</f>
        <v>-</v>
      </c>
      <c r="K16" s="66" t="str">
        <f>'Stove Characteristics'!K417</f>
        <v>WBT-3.0, High Power, Cold Start; 45 minute simmer, Boil 1L of Water</v>
      </c>
      <c r="L16" s="66" t="str">
        <f>'Stove Characteristics'!L417</f>
        <v>Laboratory</v>
      </c>
      <c r="M16" s="66" t="str">
        <f>'Stove Characteristics'!M417</f>
        <v>Cold Start</v>
      </c>
      <c r="N16" s="66" t="str">
        <f>'Stove Characteristics'!N417</f>
        <v>&lt;n.a.&gt;</v>
      </c>
      <c r="O16" s="66">
        <f>'Stove Characteristics'!O417</f>
        <v>409</v>
      </c>
      <c r="P16" s="66" t="str">
        <f>'Stove Characteristics'!P417</f>
        <v>GACC 2016</v>
      </c>
    </row>
    <row r="18" spans="3:9" x14ac:dyDescent="0.25">
      <c r="C18" s="145" t="s">
        <v>1317</v>
      </c>
      <c r="H18" s="66"/>
      <c r="I18" s="145" t="s">
        <v>63</v>
      </c>
    </row>
    <row r="19" spans="3:9" x14ac:dyDescent="0.25">
      <c r="C19" s="126">
        <f>I6-J6</f>
        <v>0.44799999999999995</v>
      </c>
      <c r="H19" s="111" t="s">
        <v>1318</v>
      </c>
      <c r="I19" s="126">
        <f>MEDIAN(C19:C37)</f>
        <v>0.47</v>
      </c>
    </row>
    <row r="20" spans="3:9" x14ac:dyDescent="0.25">
      <c r="C20" s="126">
        <f>I6</f>
        <v>0.47</v>
      </c>
      <c r="H20" s="111" t="s">
        <v>1319</v>
      </c>
      <c r="I20" s="126">
        <f>QUARTILE(C19:C37,1)</f>
        <v>0.44030000000000002</v>
      </c>
    </row>
    <row r="21" spans="3:9" x14ac:dyDescent="0.25">
      <c r="C21" s="126">
        <f>I6+J6</f>
        <v>0.49199999999999999</v>
      </c>
      <c r="H21" s="111" t="s">
        <v>1320</v>
      </c>
      <c r="I21" s="126">
        <f>MIN(C19:C37)</f>
        <v>0.37369999999999998</v>
      </c>
    </row>
    <row r="22" spans="3:9" x14ac:dyDescent="0.25">
      <c r="C22" s="126">
        <f>I7</f>
        <v>0.5</v>
      </c>
      <c r="H22" s="111" t="s">
        <v>1321</v>
      </c>
      <c r="I22" s="126">
        <f>MAX(C19:C37)</f>
        <v>0.56699999999999995</v>
      </c>
    </row>
    <row r="23" spans="3:9" x14ac:dyDescent="0.25">
      <c r="C23" s="126">
        <f>I7-J7</f>
        <v>0.433</v>
      </c>
      <c r="H23" s="111" t="s">
        <v>1322</v>
      </c>
      <c r="I23" s="126">
        <f>QUARTILE(C19:C37,3)</f>
        <v>0.5</v>
      </c>
    </row>
    <row r="24" spans="3:9" x14ac:dyDescent="0.25">
      <c r="C24" s="126">
        <f>I7+J7</f>
        <v>0.56699999999999995</v>
      </c>
      <c r="H24" s="111" t="s">
        <v>1323</v>
      </c>
      <c r="I24" s="126">
        <f>I22-I23</f>
        <v>6.6999999999999948E-2</v>
      </c>
    </row>
    <row r="25" spans="3:9" x14ac:dyDescent="0.25">
      <c r="C25" s="126">
        <f>I8</f>
        <v>0.47</v>
      </c>
      <c r="H25" s="111" t="s">
        <v>1324</v>
      </c>
      <c r="I25" s="126">
        <f>I20-I21</f>
        <v>6.6600000000000048E-2</v>
      </c>
    </row>
    <row r="26" spans="3:9" x14ac:dyDescent="0.25">
      <c r="C26" s="126">
        <f>I9</f>
        <v>0.45889999999999997</v>
      </c>
    </row>
    <row r="27" spans="3:9" x14ac:dyDescent="0.25">
      <c r="C27" s="126">
        <f>I9-J9</f>
        <v>0.42677699999999996</v>
      </c>
    </row>
    <row r="28" spans="3:9" x14ac:dyDescent="0.25">
      <c r="C28" s="126">
        <f>I9+J9</f>
        <v>0.49102299999999999</v>
      </c>
    </row>
    <row r="29" spans="3:9" x14ac:dyDescent="0.25">
      <c r="C29" s="126">
        <f>I10</f>
        <v>0.4476</v>
      </c>
    </row>
    <row r="30" spans="3:9" x14ac:dyDescent="0.25">
      <c r="C30" s="126">
        <f>I10-J10</f>
        <v>0.41626799999999997</v>
      </c>
    </row>
    <row r="31" spans="3:9" x14ac:dyDescent="0.25">
      <c r="C31" s="126">
        <f>I10+J10</f>
        <v>0.47893200000000002</v>
      </c>
    </row>
    <row r="32" spans="3:9" x14ac:dyDescent="0.25">
      <c r="C32" s="126">
        <f>I11</f>
        <v>0.52</v>
      </c>
    </row>
    <row r="33" spans="2:3" x14ac:dyDescent="0.25">
      <c r="C33" s="126">
        <f>I12</f>
        <v>0.3821</v>
      </c>
    </row>
    <row r="34" spans="2:3" x14ac:dyDescent="0.25">
      <c r="C34" s="126">
        <f>I13</f>
        <v>0.37369999999999998</v>
      </c>
    </row>
    <row r="35" spans="2:3" x14ac:dyDescent="0.25">
      <c r="C35" s="126">
        <f>I14</f>
        <v>0.51597442999999998</v>
      </c>
    </row>
    <row r="36" spans="2:3" x14ac:dyDescent="0.25">
      <c r="C36" s="126">
        <f t="shared" ref="C36:C37" si="0">I15</f>
        <v>0.53</v>
      </c>
    </row>
    <row r="37" spans="2:3" x14ac:dyDescent="0.25">
      <c r="C37" s="126">
        <f t="shared" si="0"/>
        <v>0.5</v>
      </c>
    </row>
    <row r="38" spans="2:3" x14ac:dyDescent="0.25">
      <c r="B38" s="63" t="s">
        <v>2053</v>
      </c>
      <c r="C38" s="66">
        <f>COUNT(C19:C37)</f>
        <v>19</v>
      </c>
    </row>
  </sheetData>
  <pageMargins left="0.7" right="0.7" top="0.75" bottom="0.75" header="0.3" footer="0.3"/>
  <pageSetup orientation="portrait" horizontalDpi="300" verticalDpi="300"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P21"/>
  <sheetViews>
    <sheetView workbookViewId="0"/>
  </sheetViews>
  <sheetFormatPr defaultRowHeight="15.75" x14ac:dyDescent="0.25"/>
  <cols>
    <col min="1" max="2" width="9.140625" style="6"/>
    <col min="3" max="3" width="17.85546875" style="6" customWidth="1"/>
    <col min="4" max="6" width="9.140625" style="6"/>
    <col min="7" max="7" width="18" style="6" bestFit="1" customWidth="1"/>
    <col min="8" max="13" width="15.28515625" style="6" customWidth="1"/>
    <col min="14" max="14" width="15.28515625" style="6" hidden="1" customWidth="1"/>
    <col min="15" max="15" width="15.28515625" style="6" customWidth="1"/>
    <col min="16" max="16" width="16.5703125" style="6" customWidth="1"/>
    <col min="17" max="16384" width="9.140625" style="6"/>
  </cols>
  <sheetData>
    <row r="1" spans="1:16" x14ac:dyDescent="0.25">
      <c r="A1" s="7" t="s">
        <v>1369</v>
      </c>
    </row>
    <row r="2" spans="1:16" x14ac:dyDescent="0.25">
      <c r="A2" s="142" t="s">
        <v>2296</v>
      </c>
    </row>
    <row r="3" spans="1:16" x14ac:dyDescent="0.25">
      <c r="A3" s="7"/>
      <c r="I3" s="74"/>
    </row>
    <row r="4" spans="1:16" x14ac:dyDescent="0.25">
      <c r="I4" s="74"/>
    </row>
    <row r="5" spans="1:16" ht="63" x14ac:dyDescent="0.25">
      <c r="B5" s="109" t="s">
        <v>0</v>
      </c>
      <c r="C5" s="109" t="s">
        <v>3</v>
      </c>
      <c r="D5" s="109" t="s">
        <v>9</v>
      </c>
      <c r="E5" s="109" t="s">
        <v>5</v>
      </c>
      <c r="F5" s="109" t="s">
        <v>1856</v>
      </c>
      <c r="G5" s="109" t="s">
        <v>1864</v>
      </c>
      <c r="H5" s="109" t="s">
        <v>7</v>
      </c>
      <c r="I5" s="110" t="s">
        <v>6</v>
      </c>
      <c r="J5" s="109" t="s">
        <v>2025</v>
      </c>
      <c r="K5" s="109" t="s">
        <v>22</v>
      </c>
      <c r="L5" s="109" t="s">
        <v>478</v>
      </c>
      <c r="M5" s="109" t="s">
        <v>484</v>
      </c>
      <c r="N5" s="109" t="s">
        <v>14</v>
      </c>
      <c r="O5" s="109" t="s">
        <v>30</v>
      </c>
      <c r="P5" s="109" t="s">
        <v>2259</v>
      </c>
    </row>
    <row r="6" spans="1:16" x14ac:dyDescent="0.25">
      <c r="B6" s="66" t="str">
        <f>'Stove Characteristics'!B8</f>
        <v>India</v>
      </c>
      <c r="C6" s="66" t="str">
        <f>'Stove Characteristics'!C8</f>
        <v>Biogas Stove</v>
      </c>
      <c r="D6" s="66" t="str">
        <f>'Stove Characteristics'!D8</f>
        <v xml:space="preserve">A two-burner model was used for study, but only one burner was operated during the test. </v>
      </c>
      <c r="E6" s="66" t="str">
        <f>'Stove Characteristics'!F8</f>
        <v>Biogas</v>
      </c>
      <c r="F6" s="66" t="str">
        <f>IF(NOT(ISERROR(INDEX('Stove Emissions'!$G$5:$G$322, MATCH(O6, 'Stove Emissions'!$B$5:$B$322,0)))), INDEX('Stove Emissions'!$G$5:$G$322, MATCH(O6, 'Stove Emissions'!$B$5:$B$322,0)), INDEX('Stove Characteristics'!$E:$E, MATCH(O6, 'Stove Characteristics'!$O:$O,0)))</f>
        <v>Modern</v>
      </c>
      <c r="G6" s="66" t="s">
        <v>1842</v>
      </c>
      <c r="H6" s="66" t="str">
        <f>'Stove Characteristics'!G8</f>
        <v>Biogas is a relatively clean gaseous fuel produced mainly from cattle dung and other animal waste in anaerobic digesters. It typically consists of about 60 % methane, 30 % CO2 and 2 % H2 with traces of ammonia, nitrogen, and hydrogen sulfide. Widespread dissemination of biogas plants began in 1981 through the National Project on Biogas development (Ramana 1991). Since several animals are needed to supply for each biogas plant, biogas stoves are mainly found in rural areas</v>
      </c>
      <c r="I6" s="126">
        <f>'Stove Characteristics'!I8</f>
        <v>0.57399999999999995</v>
      </c>
      <c r="J6" s="160">
        <f>'Stove Characteristics'!J8</f>
        <v>5.0000000000000001E-3</v>
      </c>
      <c r="K6" s="66" t="str">
        <f>'Stove Characteristics'!K8</f>
        <v>Fuel stove combinations tested at least three times in lab</v>
      </c>
      <c r="L6" s="66" t="str">
        <f>'Stove Characteristics'!L8</f>
        <v>Laboratory</v>
      </c>
      <c r="M6" s="66" t="str">
        <f>'Stove Characteristics'!M8</f>
        <v>Average, from WBT</v>
      </c>
      <c r="N6" s="66">
        <f>'Stove Characteristics'!N8</f>
        <v>4</v>
      </c>
      <c r="O6" s="66">
        <f>'Stove Characteristics'!O8</f>
        <v>4</v>
      </c>
      <c r="P6" s="66" t="str">
        <f>'Stove Characteristics'!P8</f>
        <v>Smith et al. 2000</v>
      </c>
    </row>
    <row r="7" spans="1:16" x14ac:dyDescent="0.25">
      <c r="B7" s="66" t="str">
        <f>'Stove Characteristics'!B36</f>
        <v>India</v>
      </c>
      <c r="C7" s="66" t="str">
        <f>'Stove Characteristics'!C36</f>
        <v>metal biogas stove</v>
      </c>
      <c r="D7" s="66" t="str">
        <f>'Stove Characteristics'!D36</f>
        <v>metal biogas stove</v>
      </c>
      <c r="E7" s="66" t="str">
        <f>'Stove Characteristics'!F36</f>
        <v>Biogas from Dung</v>
      </c>
      <c r="F7" s="66" t="str">
        <f>IF(NOT(ISERROR(INDEX('Stove Emissions'!$G$5:$G$322, MATCH(O7, 'Stove Emissions'!$B$5:$B$322,0)))), INDEX('Stove Emissions'!$G$5:$G$322, MATCH(O7, 'Stove Emissions'!$B$5:$B$322,0)), INDEX('Stove Characteristics'!$E:$E, MATCH(O7, 'Stove Characteristics'!$O:$O,0)))</f>
        <v>Modern</v>
      </c>
      <c r="G7" s="66" t="s">
        <v>1842</v>
      </c>
      <c r="H7" s="66" t="str">
        <f>'Stove Characteristics'!G36</f>
        <v>Biogas is naturally generated from ‘methanogens’ i.e. methane producing bacteria in the process of bio-degradation of organic material under anaerobic conditions.</v>
      </c>
      <c r="I7" s="126">
        <f>'Stove Characteristics'!I36</f>
        <v>0.55000000000000004</v>
      </c>
      <c r="J7" s="161" t="str">
        <f>'Stove Characteristics'!J36</f>
        <v>-</v>
      </c>
      <c r="K7" s="66" t="str">
        <f>'Stove Characteristics'!K36</f>
        <v>thermal efficiencies and fuel consumption rate of cook stoves were determined using standard water boiling test (WBT) using the following simple equations</v>
      </c>
      <c r="L7" s="66" t="str">
        <f>'Stove Characteristics'!L36</f>
        <v>Laboratory</v>
      </c>
      <c r="M7" s="66" t="str">
        <f>'Stove Characteristics'!M36</f>
        <v>-</v>
      </c>
      <c r="N7" s="66">
        <f>'Stove Characteristics'!N36</f>
        <v>32</v>
      </c>
      <c r="O7" s="66">
        <f>'Stove Characteristics'!O36</f>
        <v>32</v>
      </c>
      <c r="P7" s="66" t="str">
        <f>'Stove Characteristics'!P36</f>
        <v>Singh et al. 2014a</v>
      </c>
    </row>
    <row r="8" spans="1:16" x14ac:dyDescent="0.25">
      <c r="B8" s="66" t="str">
        <f>'Stove Characteristics'!B152</f>
        <v>Nepal</v>
      </c>
      <c r="C8" s="66" t="str">
        <f>'Stove Characteristics'!C152</f>
        <v>biogas stove</v>
      </c>
      <c r="D8" s="66" t="str">
        <f>'Stove Characteristics'!D152</f>
        <v>no further information</v>
      </c>
      <c r="E8" s="66" t="str">
        <f>'Stove Characteristics'!F152</f>
        <v>biogas</v>
      </c>
      <c r="F8" s="66" t="str">
        <f>IF(NOT(ISERROR(INDEX('Stove Emissions'!$G$5:$G$322, MATCH(O8, 'Stove Emissions'!$B$5:$B$322,0)))), INDEX('Stove Emissions'!$G$5:$G$322, MATCH(O8, 'Stove Emissions'!$B$5:$B$322,0)), INDEX('Stove Characteristics'!$E:$E, MATCH(O8, 'Stove Characteristics'!$O:$O,0)))</f>
        <v>Modern</v>
      </c>
      <c r="G8" s="66" t="s">
        <v>1916</v>
      </c>
      <c r="H8" s="66" t="str">
        <f>'Stove Characteristics'!G152</f>
        <v>calorific value = 22 kJ/Liter</v>
      </c>
      <c r="I8" s="126">
        <f>'Stove Characteristics'!I152</f>
        <v>0.49399999999999999</v>
      </c>
      <c r="J8" s="161" t="str">
        <f>'Stove Characteristics'!J152</f>
        <v>-</v>
      </c>
      <c r="K8" s="66" t="str">
        <f>'Stove Characteristics'!K152</f>
        <v>thermal efficiency, water boil test (no standardized method mentioned)</v>
      </c>
      <c r="L8" s="66" t="str">
        <f>'Stove Characteristics'!L152</f>
        <v>Perfectly Controlled</v>
      </c>
      <c r="M8" s="66" t="str">
        <f>'Stove Characteristics'!M152</f>
        <v>Average</v>
      </c>
      <c r="N8" s="66" t="str">
        <f>'Stove Characteristics'!N152</f>
        <v>&lt;n.a.&gt;</v>
      </c>
      <c r="O8" s="66" t="str">
        <f>'Stove Characteristics'!O152</f>
        <v>&lt;n.a.&gt;</v>
      </c>
      <c r="P8" s="66" t="str">
        <f>'Stove Characteristics'!P152</f>
        <v>CES 2001</v>
      </c>
    </row>
    <row r="9" spans="1:16" x14ac:dyDescent="0.25">
      <c r="B9" s="66" t="str">
        <f>'Stove Characteristics'!B153</f>
        <v>Nepal</v>
      </c>
      <c r="C9" s="66" t="str">
        <f>'Stove Characteristics'!C153</f>
        <v>biogas stove</v>
      </c>
      <c r="D9" s="66" t="str">
        <f>'Stove Characteristics'!D153</f>
        <v>no further information</v>
      </c>
      <c r="E9" s="66" t="str">
        <f>'Stove Characteristics'!F153</f>
        <v>biogas</v>
      </c>
      <c r="F9" s="66" t="str">
        <f>IF(NOT(ISERROR(INDEX('Stove Emissions'!$G$5:$G$322, MATCH(O9, 'Stove Emissions'!$B$5:$B$322,0)))), INDEX('Stove Emissions'!$G$5:$G$322, MATCH(O9, 'Stove Emissions'!$B$5:$B$322,0)), INDEX('Stove Characteristics'!$E:$E, MATCH(O9, 'Stove Characteristics'!$O:$O,0)))</f>
        <v>Modern</v>
      </c>
      <c r="G9" s="66" t="s">
        <v>1916</v>
      </c>
      <c r="H9" s="66" t="str">
        <f>'Stove Characteristics'!G153</f>
        <v>calorific value = 22 kJ/Liter</v>
      </c>
      <c r="I9" s="126">
        <f>'Stove Characteristics'!I153</f>
        <v>0.438</v>
      </c>
      <c r="J9" s="161" t="str">
        <f>'Stove Characteristics'!J153</f>
        <v>-</v>
      </c>
      <c r="K9" s="66" t="str">
        <f>'Stove Characteristics'!K153</f>
        <v>thermal efficiency, water boil test (no standardized method mentioned)</v>
      </c>
      <c r="L9" s="66" t="str">
        <f>'Stove Characteristics'!L153</f>
        <v>Semi-controlled</v>
      </c>
      <c r="M9" s="66" t="str">
        <f>'Stove Characteristics'!M153</f>
        <v>Average</v>
      </c>
      <c r="N9" s="66" t="str">
        <f>'Stove Characteristics'!N153</f>
        <v>&lt;n.a.&gt;</v>
      </c>
      <c r="O9" s="66" t="str">
        <f>'Stove Characteristics'!O153</f>
        <v>&lt;n.a.&gt;</v>
      </c>
      <c r="P9" s="66" t="str">
        <f>'Stove Characteristics'!P153</f>
        <v>CES 2001</v>
      </c>
    </row>
    <row r="10" spans="1:16" x14ac:dyDescent="0.25">
      <c r="B10" s="66" t="str">
        <f>'Stove Characteristics'!B154</f>
        <v>Nepal</v>
      </c>
      <c r="C10" s="66" t="str">
        <f>'Stove Characteristics'!C154</f>
        <v>biogas stove</v>
      </c>
      <c r="D10" s="66" t="str">
        <f>'Stove Characteristics'!D154</f>
        <v>no further information</v>
      </c>
      <c r="E10" s="66" t="str">
        <f>'Stove Characteristics'!F154</f>
        <v>biogas</v>
      </c>
      <c r="F10" s="66" t="str">
        <f>IF(NOT(ISERROR(INDEX('Stove Emissions'!$G$5:$G$322, MATCH(O10, 'Stove Emissions'!$B$5:$B$322,0)))), INDEX('Stove Emissions'!$G$5:$G$322, MATCH(O10, 'Stove Emissions'!$B$5:$B$322,0)), INDEX('Stove Characteristics'!$E:$E, MATCH(O10, 'Stove Characteristics'!$O:$O,0)))</f>
        <v>Modern</v>
      </c>
      <c r="G10" s="66" t="s">
        <v>1916</v>
      </c>
      <c r="H10" s="66" t="str">
        <f>'Stove Characteristics'!G154</f>
        <v>calorific value = 22 kJ/Liter</v>
      </c>
      <c r="I10" s="126">
        <f>'Stove Characteristics'!I154</f>
        <v>0.3236</v>
      </c>
      <c r="J10" s="161" t="str">
        <f>'Stove Characteristics'!J154</f>
        <v>-</v>
      </c>
      <c r="K10" s="66" t="str">
        <f>'Stove Characteristics'!K154</f>
        <v>thermal efficiency, water boil test (no standardized method mentioned)</v>
      </c>
      <c r="L10" s="66" t="str">
        <f>'Stove Characteristics'!L154</f>
        <v>Uncontrolled</v>
      </c>
      <c r="M10" s="66" t="str">
        <f>'Stove Characteristics'!M154</f>
        <v>Average</v>
      </c>
      <c r="N10" s="66" t="str">
        <f>'Stove Characteristics'!N154</f>
        <v>&lt;n.a.&gt;</v>
      </c>
      <c r="O10" s="66" t="str">
        <f>'Stove Characteristics'!O154</f>
        <v>&lt;n.a.&gt;</v>
      </c>
      <c r="P10" s="66" t="str">
        <f>'Stove Characteristics'!P154</f>
        <v>CES 2001</v>
      </c>
    </row>
    <row r="13" spans="1:16" x14ac:dyDescent="0.25">
      <c r="C13" s="145" t="s">
        <v>1317</v>
      </c>
      <c r="H13" s="66"/>
      <c r="I13" s="145" t="s">
        <v>61</v>
      </c>
    </row>
    <row r="14" spans="1:16" x14ac:dyDescent="0.25">
      <c r="C14" s="126">
        <f>I6-J6</f>
        <v>0.56899999999999995</v>
      </c>
      <c r="H14" s="111" t="s">
        <v>1318</v>
      </c>
      <c r="I14" s="126">
        <f>MEDIAN(C14:C20)</f>
        <v>0.55000000000000004</v>
      </c>
    </row>
    <row r="15" spans="1:16" x14ac:dyDescent="0.25">
      <c r="C15" s="126">
        <f>I6</f>
        <v>0.57399999999999995</v>
      </c>
      <c r="H15" s="111" t="s">
        <v>1319</v>
      </c>
      <c r="I15" s="126">
        <f>QUARTILE(C14:C20,1)</f>
        <v>0.46599999999999997</v>
      </c>
    </row>
    <row r="16" spans="1:16" x14ac:dyDescent="0.25">
      <c r="C16" s="126">
        <f>I6+J6</f>
        <v>0.57899999999999996</v>
      </c>
      <c r="H16" s="111" t="s">
        <v>1320</v>
      </c>
      <c r="I16" s="126">
        <f>MIN(C14:C20)</f>
        <v>0.3236</v>
      </c>
    </row>
    <row r="17" spans="2:9" x14ac:dyDescent="0.25">
      <c r="C17" s="126">
        <f>I7</f>
        <v>0.55000000000000004</v>
      </c>
      <c r="H17" s="111" t="s">
        <v>1321</v>
      </c>
      <c r="I17" s="126">
        <f>MAX(C14:C20)</f>
        <v>0.57899999999999996</v>
      </c>
    </row>
    <row r="18" spans="2:9" x14ac:dyDescent="0.25">
      <c r="C18" s="126">
        <f>I8</f>
        <v>0.49399999999999999</v>
      </c>
      <c r="H18" s="111" t="s">
        <v>1322</v>
      </c>
      <c r="I18" s="126">
        <f>QUARTILE(C14:C20,3)</f>
        <v>0.5714999999999999</v>
      </c>
    </row>
    <row r="19" spans="2:9" x14ac:dyDescent="0.25">
      <c r="C19" s="126">
        <f t="shared" ref="C19:C20" si="0">I9</f>
        <v>0.438</v>
      </c>
      <c r="H19" s="111" t="s">
        <v>1323</v>
      </c>
      <c r="I19" s="160">
        <f>I17-I18</f>
        <v>7.5000000000000622E-3</v>
      </c>
    </row>
    <row r="20" spans="2:9" x14ac:dyDescent="0.25">
      <c r="C20" s="126">
        <f t="shared" si="0"/>
        <v>0.3236</v>
      </c>
      <c r="H20" s="111" t="s">
        <v>1324</v>
      </c>
      <c r="I20" s="126">
        <f>I15-I16</f>
        <v>0.14239999999999997</v>
      </c>
    </row>
    <row r="21" spans="2:9" x14ac:dyDescent="0.25">
      <c r="B21" s="63" t="s">
        <v>2053</v>
      </c>
      <c r="C21" s="66">
        <f>COUNT(C14:C20)</f>
        <v>7</v>
      </c>
    </row>
  </sheetData>
  <pageMargins left="0.7" right="0.7" top="0.75" bottom="0.75" header="0.3" footer="0.3"/>
  <pageSetup orientation="portrait" horizontalDpi="300" verticalDpi="300"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P57"/>
  <sheetViews>
    <sheetView workbookViewId="0"/>
  </sheetViews>
  <sheetFormatPr defaultRowHeight="15.75" x14ac:dyDescent="0.25"/>
  <cols>
    <col min="1" max="2" width="9.140625" style="6"/>
    <col min="3" max="3" width="23.42578125" style="6" customWidth="1"/>
    <col min="4" max="6" width="25.28515625" style="6" customWidth="1"/>
    <col min="7" max="7" width="36.5703125" style="6" customWidth="1"/>
    <col min="8" max="8" width="25.28515625" style="6" customWidth="1"/>
    <col min="9" max="9" width="11.5703125" style="6" customWidth="1"/>
    <col min="10" max="10" width="12.28515625" style="6" customWidth="1"/>
    <col min="11" max="11" width="45.5703125" style="6" customWidth="1"/>
    <col min="12" max="12" width="17.5703125" style="6" bestFit="1" customWidth="1"/>
    <col min="13" max="13" width="19.140625" style="6" bestFit="1" customWidth="1"/>
    <col min="14" max="14" width="10.5703125" style="6" hidden="1" customWidth="1"/>
    <col min="15" max="15" width="9.140625" style="6"/>
    <col min="16" max="16" width="20.7109375" style="6" customWidth="1"/>
    <col min="17" max="16384" width="9.140625" style="6"/>
  </cols>
  <sheetData>
    <row r="1" spans="1:16" x14ac:dyDescent="0.25">
      <c r="A1" s="7" t="s">
        <v>1371</v>
      </c>
    </row>
    <row r="2" spans="1:16" x14ac:dyDescent="0.25">
      <c r="A2" s="142" t="s">
        <v>2297</v>
      </c>
    </row>
    <row r="3" spans="1:16" x14ac:dyDescent="0.25">
      <c r="A3" s="7"/>
      <c r="I3" s="74"/>
    </row>
    <row r="4" spans="1:16" x14ac:dyDescent="0.25">
      <c r="I4" s="74"/>
    </row>
    <row r="5" spans="1:16" ht="47.25" x14ac:dyDescent="0.25">
      <c r="B5" s="109" t="s">
        <v>0</v>
      </c>
      <c r="C5" s="109" t="s">
        <v>3</v>
      </c>
      <c r="D5" s="109" t="s">
        <v>9</v>
      </c>
      <c r="E5" s="109" t="s">
        <v>1856</v>
      </c>
      <c r="F5" s="109" t="s">
        <v>1864</v>
      </c>
      <c r="G5" s="109" t="s">
        <v>5</v>
      </c>
      <c r="H5" s="109" t="s">
        <v>7</v>
      </c>
      <c r="I5" s="110" t="s">
        <v>6</v>
      </c>
      <c r="J5" s="109" t="s">
        <v>2025</v>
      </c>
      <c r="K5" s="109" t="s">
        <v>22</v>
      </c>
      <c r="L5" s="109" t="s">
        <v>478</v>
      </c>
      <c r="M5" s="109" t="s">
        <v>484</v>
      </c>
      <c r="N5" s="109" t="s">
        <v>14</v>
      </c>
      <c r="O5" s="109" t="s">
        <v>30</v>
      </c>
      <c r="P5" s="109" t="s">
        <v>2259</v>
      </c>
    </row>
    <row r="6" spans="1:16" x14ac:dyDescent="0.25">
      <c r="B6" s="66" t="str">
        <f>'Stove Characteristics'!B31</f>
        <v>India</v>
      </c>
      <c r="C6" s="66" t="str">
        <f>'Stove Characteristics'!C31</f>
        <v>metal ‘angethi’ made locally</v>
      </c>
      <c r="D6" s="66" t="str">
        <f>'Stove Characteristics'!D31</f>
        <v>metal ‘angethi’ made locally</v>
      </c>
      <c r="E6" s="66" t="s">
        <v>492</v>
      </c>
      <c r="F6" s="66" t="s">
        <v>1906</v>
      </c>
      <c r="G6" s="66" t="str">
        <f>'Stove Characteristics'!F31</f>
        <v>Hard Coal</v>
      </c>
      <c r="H6" s="66" t="str">
        <f>'Stove Characteristics'!G31</f>
        <v>open cast mine</v>
      </c>
      <c r="I6" s="126">
        <f>'Stove Characteristics'!I31</f>
        <v>0.155</v>
      </c>
      <c r="J6" s="66" t="str">
        <f>'Stove Characteristics'!J31</f>
        <v>-</v>
      </c>
      <c r="K6" s="66" t="str">
        <f>'Stove Characteristics'!K31</f>
        <v>thermal efficiencies and fuel consumption rate of cook stoves were determined using standard water boiling test (WBT) using the following simple equations</v>
      </c>
      <c r="L6" s="66" t="str">
        <f>'Stove Characteristics'!L31</f>
        <v>Laboratory</v>
      </c>
      <c r="M6" s="66" t="str">
        <f>'Stove Characteristics'!M31</f>
        <v>Average, from WBT</v>
      </c>
      <c r="N6" s="66">
        <f>'Stove Characteristics'!N31</f>
        <v>27</v>
      </c>
      <c r="O6" s="66">
        <f>'Stove Characteristics'!O31</f>
        <v>27</v>
      </c>
      <c r="P6" s="66" t="str">
        <f>'Stove Characteristics'!P31</f>
        <v>Singh et al. 2014a</v>
      </c>
    </row>
    <row r="7" spans="1:16" x14ac:dyDescent="0.25">
      <c r="B7" s="66" t="str">
        <f>'Stove Characteristics'!B38</f>
        <v>China</v>
      </c>
      <c r="C7" s="66" t="str">
        <f>'Stove Characteristics'!C38</f>
        <v>Metal stove with flue</v>
      </c>
      <c r="D7" s="66" t="str">
        <f>'Stove Characteristics'!D38</f>
        <v>metal coal stove with a flue</v>
      </c>
      <c r="E7" s="66" t="str">
        <f>IF(NOT(ISERROR(INDEX('Stove Emissions'!$G$5:$G$322, MATCH(O7, 'Stove Emissions'!$B$5:$B$322,0)))), INDEX('Stove Emissions'!$G$5:$G$322, MATCH(O7, 'Stove Emissions'!$B$5:$B$322,0)), INDEX('Stove Characteristics'!$E:$E, MATCH(O7, 'Stove Characteristics'!$O:$O,0)))</f>
        <v>Improved</v>
      </c>
      <c r="F7" s="66" t="s">
        <v>1909</v>
      </c>
      <c r="G7" s="66" t="str">
        <f>'Stove Characteristics'!F38</f>
        <v>Shanxi honeycomb coal briquette</v>
      </c>
      <c r="H7" s="66" t="str">
        <f>'Stove Characteristics'!G38</f>
        <v>Unprocessed coal, obtained from a specific coal mine in Shanxi Province, sun-dried, and stored in a large storage room for at least 4 weeks prior to use; honeycomb briquettes are made of coal powder and clay and named so due to their honeycomb-like shape.</v>
      </c>
      <c r="I7" s="126">
        <f>'Stove Characteristics'!I38</f>
        <v>0.44059999999999999</v>
      </c>
      <c r="J7" s="161" t="str">
        <f>'Stove Characteristics'!J38</f>
        <v>-</v>
      </c>
      <c r="K7" s="66" t="str">
        <f>'Stove Characteristics'!K38</f>
        <v>Overall thermal efficiency, Emission factors were obtained using the `water boiling test', a procedure developed as a standard international method to compare the efficiencies of different stoves. The fuel/stove combination was tested in a simulated village kitchen house at Tsinghua University's rural campus about 50 km from Beijing. Three successful tests with complete burn cycles were conducted for each fuel/stove combination. Burn cycles ranged from 35-50 minutes except for coal which allowed for slow initial burn phase.   Airborne products of combustion were collected from up-stream to down-stream of the sampling train using a stainless-steel probe, filter holder, pump, and clean Tedlar bag. For stoves with a flue, the probe was inserted into the flue; for those with no flue, stoves were placed under a hood built for the test and the probe place inside a hood exhaust duct. Practitioners assume that these data are representative of the fuel/stove combination technologies in rural China.</v>
      </c>
      <c r="L7" s="66" t="str">
        <f>'Stove Characteristics'!L38</f>
        <v>Simulated Field</v>
      </c>
      <c r="M7" s="66" t="str">
        <f>'Stove Characteristics'!M38</f>
        <v>Average, from WBT</v>
      </c>
      <c r="N7" s="66">
        <f>'Stove Characteristics'!N38</f>
        <v>35</v>
      </c>
      <c r="O7" s="66">
        <f>'Stove Characteristics'!O38</f>
        <v>35</v>
      </c>
      <c r="P7" s="66" t="str">
        <f>'Stove Characteristics'!P38</f>
        <v>Zhang et al. 2000</v>
      </c>
    </row>
    <row r="8" spans="1:16" x14ac:dyDescent="0.25">
      <c r="B8" s="66" t="str">
        <f>'Stove Characteristics'!B39</f>
        <v>China</v>
      </c>
      <c r="C8" s="66" t="str">
        <f>'Stove Characteristics'!C39</f>
        <v>brick stove with flue</v>
      </c>
      <c r="D8" s="66" t="str">
        <f>'Stove Characteristics'!D39</f>
        <v>brick stove with flue</v>
      </c>
      <c r="E8" s="66" t="str">
        <f>IF(NOT(ISERROR(INDEX('Stove Emissions'!$G$5:$G$322, MATCH(O8, 'Stove Emissions'!$B$5:$B$322,0)))), INDEX('Stove Emissions'!$G$5:$G$322, MATCH(O8, 'Stove Emissions'!$B$5:$B$322,0)), INDEX('Stove Characteristics'!$E:$E, MATCH(O8, 'Stove Characteristics'!$O:$O,0)))</f>
        <v>Improved</v>
      </c>
      <c r="F8" s="66" t="s">
        <v>1862</v>
      </c>
      <c r="G8" s="66" t="str">
        <f>'Stove Characteristics'!F39</f>
        <v>Coal Powder</v>
      </c>
      <c r="H8" s="66" t="str">
        <f>'Stove Characteristics'!G39</f>
        <v>small coal particles</v>
      </c>
      <c r="I8" s="126">
        <f>'Stove Characteristics'!I39</f>
        <v>0.17</v>
      </c>
      <c r="J8" s="126">
        <f>'Stove Characteristics'!J39</f>
        <v>7.5999999999999998E-2</v>
      </c>
      <c r="K8" s="66" t="str">
        <f>'Stove Characteristics'!K39</f>
        <v>Overall thermal efficiency, Emission factors were obtained using the `water boiling test', a procedure developed as a standard international method to compare the efficiencies of different stoves. The fuel/stove combination was tested in a simulated village kitchen house at Tsinghua University's rural campus about 50 km from Beijing. Three successful tests with complete burn cycles were conducted for each fuel/stove combination. Burn cycles ranged from 35-50 minutes except for coal which allowed for slow initial burn phase.   Airborne products of combustion were collected from up-stream to down-stream of the sampling train using a stainless-steel probe, filter holder, pump, and clean Tedlar bag. For stoves with a flue, the probe was inserted into the flue; for those with no flue, stoves were placed under a hood built for the test and the probe place inside a hood exhaust duct. Practitioners assume that these data are representative of the fuel/stove combination technologies in rural China.</v>
      </c>
      <c r="L8" s="66" t="str">
        <f>'Stove Characteristics'!L39</f>
        <v>Simulated Field</v>
      </c>
      <c r="M8" s="66" t="str">
        <f>'Stove Characteristics'!M39</f>
        <v>Average, from WBT</v>
      </c>
      <c r="N8" s="66">
        <f>'Stove Characteristics'!N39</f>
        <v>36</v>
      </c>
      <c r="O8" s="66">
        <f>'Stove Characteristics'!O39</f>
        <v>36</v>
      </c>
      <c r="P8" s="66" t="str">
        <f>'Stove Characteristics'!P39</f>
        <v>Zhang et al. 2000</v>
      </c>
    </row>
    <row r="9" spans="1:16" x14ac:dyDescent="0.25">
      <c r="B9" s="66" t="str">
        <f>'Stove Characteristics'!B42</f>
        <v>China</v>
      </c>
      <c r="C9" s="66" t="str">
        <f>'Stove Characteristics'!C42</f>
        <v>Metal stove with flue</v>
      </c>
      <c r="D9" s="66" t="str">
        <f>'Stove Characteristics'!D42</f>
        <v>Metal stove with flue</v>
      </c>
      <c r="E9" s="66" t="str">
        <f>IF(NOT(ISERROR(INDEX('Stove Emissions'!$G$5:$G$322, MATCH(O9, 'Stove Emissions'!$B$5:$B$322,0)))), INDEX('Stove Emissions'!$G$5:$G$322, MATCH(O9, 'Stove Emissions'!$B$5:$B$322,0)), INDEX('Stove Characteristics'!$E:$E, MATCH(O9, 'Stove Characteristics'!$O:$O,0)))</f>
        <v>Improved</v>
      </c>
      <c r="F9" s="66" t="s">
        <v>1908</v>
      </c>
      <c r="G9" s="66" t="str">
        <f>'Stove Characteristics'!F42</f>
        <v>coal briquette</v>
      </c>
      <c r="H9" s="66" t="str">
        <f>'Stove Characteristics'!G42</f>
        <v>coal powder is washed, dried, and pressed into briquettes or balls</v>
      </c>
      <c r="I9" s="126">
        <f>'Stove Characteristics'!I42</f>
        <v>0.27229999999999999</v>
      </c>
      <c r="J9" s="126">
        <f>'Stove Characteristics'!J42</f>
        <v>9.5304999999999987E-2</v>
      </c>
      <c r="K9" s="66" t="str">
        <f>'Stove Characteristics'!K42</f>
        <v>Overall thermal efficiency, Emission factors were obtained using the `water boiling test', a procedure developed as a standard international method to compare the efficiencies of different stoves. The fuel/stove combination was tested in a simulated village kitchen house at Tsinghua University's rural campus about 50 km from Beijing. Three successful tests with complete burn cycles were conducted for each fuel/stove combination. Burn cycles ranged from 35-50 minutes except for coal which allowed for slow initial burn phase.   Airborne products of combustion were collected from up-stream to down-stream of the sampling train using a stainless-steel probe, filter holder, pump, and clean Tedlar bag. For stoves with a flue, the probe was inserted into the flue; for those with no flue, stoves were placed under a hood built for the test and the probe place inside a hood exhaust duct. Practitioners assume that these data are representative of the fuel/stove combination technologies in rural China.</v>
      </c>
      <c r="L9" s="66" t="str">
        <f>'Stove Characteristics'!L42</f>
        <v>Simulated Field</v>
      </c>
      <c r="M9" s="66" t="str">
        <f>'Stove Characteristics'!M42</f>
        <v>Average, from WBT</v>
      </c>
      <c r="N9" s="66">
        <f>'Stove Characteristics'!N42</f>
        <v>40</v>
      </c>
      <c r="O9" s="66">
        <f>'Stove Characteristics'!O42</f>
        <v>40</v>
      </c>
      <c r="P9" s="66" t="str">
        <f>'Stove Characteristics'!P42</f>
        <v>Zhang et al. 2000</v>
      </c>
    </row>
    <row r="10" spans="1:16" x14ac:dyDescent="0.25">
      <c r="B10" s="66" t="str">
        <f>'Stove Characteristics'!B43</f>
        <v>China</v>
      </c>
      <c r="C10" s="66" t="str">
        <f>'Stove Characteristics'!C43</f>
        <v>Metal stove without flue</v>
      </c>
      <c r="D10" s="66" t="str">
        <f>'Stove Characteristics'!D43</f>
        <v>Metal stove without flue</v>
      </c>
      <c r="E10" s="66" t="str">
        <f>IF(NOT(ISERROR(INDEX('Stove Emissions'!$G$5:$G$322, MATCH(O10, 'Stove Emissions'!$B$5:$B$322,0)))), INDEX('Stove Emissions'!$G$5:$G$322, MATCH(O10, 'Stove Emissions'!$B$5:$B$322,0)), INDEX('Stove Characteristics'!$E:$E, MATCH(O10, 'Stove Characteristics'!$O:$O,0)))</f>
        <v>Improved</v>
      </c>
      <c r="F10" s="66" t="s">
        <v>1908</v>
      </c>
      <c r="G10" s="66" t="str">
        <f>'Stove Characteristics'!F43</f>
        <v>coal briquette</v>
      </c>
      <c r="H10" s="66" t="str">
        <f>'Stove Characteristics'!G43</f>
        <v>coal powder is washed, dried, and pressed into briquettes or balls</v>
      </c>
      <c r="I10" s="126">
        <f>'Stove Characteristics'!I43</f>
        <v>0.37109999999999999</v>
      </c>
      <c r="J10" s="126">
        <f>'Stove Characteristics'!J43</f>
        <v>1.1132999999999999E-2</v>
      </c>
      <c r="K10" s="66" t="str">
        <f>'Stove Characteristics'!K43</f>
        <v>Overall thermal efficiency, Emission factors were obtained using the `water boiling test', a procedure developed as a standard international method to compare the efficiencies of different stoves. The fuel/stove combination was tested in a simulated village kitchen house at Tsinghua University's rural campus about 50 km from Beijing. Three successful tests with complete burn cycles were conducted for each fuel/stove combination. Burn cycles ranged from 35-50 minutes except for coal which allowed for slow initial burn phase.   Airborne products of combustion were collected from up-stream to down-stream of the sampling train using a stainless-steel probe, filter holder, pump, and clean Tedlar bag. For stoves with a flue, the probe was inserted into the flue; for those with no flue, stoves were placed under a hood built for the test and the probe place inside a hood exhaust duct. Practitioners assume that these data are representative of the fuel/stove combination technologies in rural China.</v>
      </c>
      <c r="L10" s="66" t="str">
        <f>'Stove Characteristics'!L43</f>
        <v>Simulated Field</v>
      </c>
      <c r="M10" s="66" t="str">
        <f>'Stove Characteristics'!M43</f>
        <v>Average, from WBT</v>
      </c>
      <c r="N10" s="66">
        <f>'Stove Characteristics'!N43</f>
        <v>41</v>
      </c>
      <c r="O10" s="66">
        <f>'Stove Characteristics'!O43</f>
        <v>41</v>
      </c>
      <c r="P10" s="66" t="str">
        <f>'Stove Characteristics'!P43</f>
        <v>Zhang et al. 2000</v>
      </c>
    </row>
    <row r="11" spans="1:16" x14ac:dyDescent="0.25">
      <c r="B11" s="66" t="str">
        <f>'Stove Characteristics'!B45</f>
        <v>China</v>
      </c>
      <c r="C11" s="66" t="str">
        <f>'Stove Characteristics'!C45</f>
        <v>metal stove with flue</v>
      </c>
      <c r="D11" s="66" t="str">
        <f>'Stove Characteristics'!D45</f>
        <v>metal stove with flue</v>
      </c>
      <c r="E11" s="66" t="str">
        <f>IF(NOT(ISERROR(INDEX('Stove Emissions'!$G$5:$G$322, MATCH(O11, 'Stove Emissions'!$B$5:$B$322,0)))), INDEX('Stove Emissions'!$G$5:$G$322, MATCH(O11, 'Stove Emissions'!$B$5:$B$322,0)), INDEX('Stove Characteristics'!$E:$E, MATCH(O11, 'Stove Characteristics'!$O:$O,0)))</f>
        <v>Improved</v>
      </c>
      <c r="F11" s="66" t="s">
        <v>1862</v>
      </c>
      <c r="G11" s="66" t="str">
        <f>'Stove Characteristics'!F45</f>
        <v>Coal Powder</v>
      </c>
      <c r="H11" s="66" t="str">
        <f>'Stove Characteristics'!G45</f>
        <v>small coal particles</v>
      </c>
      <c r="I11" s="126">
        <f>'Stove Characteristics'!I45</f>
        <v>0.1764</v>
      </c>
      <c r="J11" s="126">
        <f>'Stove Characteristics'!J45</f>
        <v>0.1323</v>
      </c>
      <c r="K11" s="66" t="str">
        <f>'Stove Characteristics'!K45</f>
        <v>Overall thermal efficiency, Emission factors were obtained using the `water boiling test', a procedure developed as a standard international method to compare the efficiencies of different stoves. The fuel/stove combination was tested in a simulated village kitchen house at Tsinghua University's rural campus about 50 km from Beijing. Three successful tests with complete burn cycles were conducted for each fuel/stove combination. Burn cycles ranged from 35-50 minutes except for coal which allowed for slow initial burn phase.   Airborne products of combustion were collected from up-stream to down-stream of the sampling train using a stainless-steel probe, filter holder, pump, and clean Tedlar bag. For stoves with a flue, the probe was inserted into the flue; for those with no flue, stoves were placed under a hood built for the test and the probe place inside a hood exhaust duct. Practitioners assume that these data are representative of the fuel/stove combination technologies in rural China.</v>
      </c>
      <c r="L11" s="66" t="str">
        <f>'Stove Characteristics'!L45</f>
        <v>Simulated Field</v>
      </c>
      <c r="M11" s="66" t="str">
        <f>'Stove Characteristics'!M45</f>
        <v>Average, from WBT</v>
      </c>
      <c r="N11" s="66">
        <f>'Stove Characteristics'!N45</f>
        <v>43</v>
      </c>
      <c r="O11" s="66">
        <f>'Stove Characteristics'!O45</f>
        <v>43</v>
      </c>
      <c r="P11" s="66" t="str">
        <f>'Stove Characteristics'!P45</f>
        <v>Zhang et al. 2000</v>
      </c>
    </row>
    <row r="12" spans="1:16" x14ac:dyDescent="0.25">
      <c r="B12" s="66" t="str">
        <f>'Stove Characteristics'!B46</f>
        <v>China</v>
      </c>
      <c r="C12" s="66" t="str">
        <f>'Stove Characteristics'!C46</f>
        <v>metal stove without flue</v>
      </c>
      <c r="D12" s="66" t="str">
        <f>'Stove Characteristics'!D46</f>
        <v>metal stove without flue</v>
      </c>
      <c r="E12" s="66" t="str">
        <f>IF(NOT(ISERROR(INDEX('Stove Emissions'!$G$5:$G$322, MATCH(O12, 'Stove Emissions'!$B$5:$B$322,0)))), INDEX('Stove Emissions'!$G$5:$G$322, MATCH(O12, 'Stove Emissions'!$B$5:$B$322,0)), INDEX('Stove Characteristics'!$E:$E, MATCH(O12, 'Stove Characteristics'!$O:$O,0)))</f>
        <v>Traditional</v>
      </c>
      <c r="F12" s="66" t="s">
        <v>1863</v>
      </c>
      <c r="G12" s="66" t="str">
        <f>'Stove Characteristics'!F46</f>
        <v>Coal Powder</v>
      </c>
      <c r="H12" s="66" t="str">
        <f>'Stove Characteristics'!G46</f>
        <v>small coal particles</v>
      </c>
      <c r="I12" s="126">
        <f>'Stove Characteristics'!I46</f>
        <v>0.14269999999999999</v>
      </c>
      <c r="J12" s="66" t="str">
        <f>'Stove Characteristics'!J46</f>
        <v>&lt;n.a.&gt;</v>
      </c>
      <c r="K12" s="66" t="str">
        <f>'Stove Characteristics'!K46</f>
        <v>Overall thermal efficiency, Emission factors were obtained using the `water boiling test', a procedure developed as a standard international method to compare the efficiencies of different stoves. The fuel/stove combination was tested in a simulated village kitchen house at Tsinghua University's rural campus about 50 km from Beijing. Three successful tests with complete burn cycles were conducted for each fuel/stove combination. Burn cycles ranged from 35-50 minutes except for coal which allowed for slow initial burn phase.   Airborne products of combustion were collected from up-stream to down-stream of the sampling train using a stainless-steel probe, filter holder, pump, and clean Tedlar bag. For stoves with a flue, the probe was inserted into the flue; for those with no flue, stoves were placed under a hood built for the test and the probe place inside a hood exhaust duct. Practitioners assume that these data are representative of the fuel/stove combination technologies in rural China.</v>
      </c>
      <c r="L12" s="66" t="str">
        <f>'Stove Characteristics'!L46</f>
        <v>Simulated Field</v>
      </c>
      <c r="M12" s="66" t="str">
        <f>'Stove Characteristics'!M46</f>
        <v>Average, from WBT</v>
      </c>
      <c r="N12" s="66">
        <f>'Stove Characteristics'!N46</f>
        <v>44</v>
      </c>
      <c r="O12" s="66">
        <f>'Stove Characteristics'!O46</f>
        <v>44</v>
      </c>
      <c r="P12" s="66" t="str">
        <f>'Stove Characteristics'!P46</f>
        <v>Zhang et al. 2000</v>
      </c>
    </row>
    <row r="13" spans="1:16" x14ac:dyDescent="0.25">
      <c r="B13" s="66" t="str">
        <f>'Stove Characteristics'!B57</f>
        <v>China</v>
      </c>
      <c r="C13" s="66" t="str">
        <f>'Stove Characteristics'!C57</f>
        <v>metal stove with flue</v>
      </c>
      <c r="D13" s="66" t="str">
        <f>'Stove Characteristics'!D57</f>
        <v>metal stove with flue</v>
      </c>
      <c r="E13" s="66" t="str">
        <f>IF(NOT(ISERROR(INDEX('Stove Emissions'!$G$5:$G$322, MATCH(O13, 'Stove Emissions'!$B$5:$B$322,0)))), INDEX('Stove Emissions'!$G$5:$G$322, MATCH(O13, 'Stove Emissions'!$B$5:$B$322,0)), INDEX('Stove Characteristics'!$E:$E, MATCH(O13, 'Stove Characteristics'!$O:$O,0)))</f>
        <v>Traditional</v>
      </c>
      <c r="F13" s="66" t="s">
        <v>1863</v>
      </c>
      <c r="G13" s="66" t="str">
        <f>'Stove Characteristics'!F57</f>
        <v>Coal Powder, Shanxi</v>
      </c>
      <c r="H13" s="66" t="str">
        <f>'Stove Characteristics'!G57</f>
        <v>Shanxi coal is lower in C and Water, and higher in Sulfur content</v>
      </c>
      <c r="I13" s="126">
        <f>'Stove Characteristics'!I57</f>
        <v>6.8199999999999997E-2</v>
      </c>
      <c r="J13" s="160">
        <f>'Stove Characteristics'!J57</f>
        <v>6.8199999999999999E-4</v>
      </c>
      <c r="K13" s="66" t="str">
        <f>'Stove Characteristics'!K57</f>
        <v>Overall thermal efficiency, Emission factors were obtained using the `water boiling test', a procedure developed as a standard international method to compare the efficiencies of different stoves. The fuel/stove combination was tested in a simulated village kitchen house at Tsinghua University's rural campus about 50 km from Beijing. Three successful tests with complete burn cycles were conducted for each fuel/stove combination. Burn cycles ranged from 35-50 minutes except for coal which allowed for slow initial burn phase.   Airborne products of combustion were collected from up-stream to down-stream of the sampling train using a stainless-steel probe, filter holder, pump, and clean Tedlar bag. For stoves with a flue, the probe was inserted into the flue; for those with no flue, stoves were placed under a hood built for the test and the probe place inside a hood exhaust duct. Practitioners assume that these data are representative of the fuel/stove combination technologies in rural China.</v>
      </c>
      <c r="L13" s="66" t="str">
        <f>'Stove Characteristics'!L57</f>
        <v>Simulated Field</v>
      </c>
      <c r="M13" s="66" t="str">
        <f>'Stove Characteristics'!M57</f>
        <v>Average, from WBT</v>
      </c>
      <c r="N13" s="66">
        <f>'Stove Characteristics'!N57</f>
        <v>57</v>
      </c>
      <c r="O13" s="66">
        <f>'Stove Characteristics'!O57</f>
        <v>57</v>
      </c>
      <c r="P13" s="66" t="str">
        <f>'Stove Characteristics'!P57</f>
        <v>Zhang et al. 2000</v>
      </c>
    </row>
    <row r="14" spans="1:16" x14ac:dyDescent="0.25">
      <c r="B14" s="66" t="str">
        <f>'Stove Characteristics'!B58</f>
        <v>China</v>
      </c>
      <c r="C14" s="66" t="str">
        <f>'Stove Characteristics'!C58</f>
        <v>metal stove with flue</v>
      </c>
      <c r="D14" s="66" t="str">
        <f>'Stove Characteristics'!D58</f>
        <v>metal stove with flue</v>
      </c>
      <c r="E14" s="66" t="s">
        <v>492</v>
      </c>
      <c r="F14" s="66" t="s">
        <v>1909</v>
      </c>
      <c r="G14" s="66" t="str">
        <f>'Stove Characteristics'!F58</f>
        <v>honeycomb coal briquete, Shanxi</v>
      </c>
      <c r="H14" s="66" t="str">
        <f>'Stove Characteristics'!G58</f>
        <v>compressed briquettes made of coal powder and clay</v>
      </c>
      <c r="I14" s="126">
        <f>'Stove Characteristics'!I58</f>
        <v>0.46610000000000001</v>
      </c>
      <c r="J14" s="126">
        <f>'Stove Characteristics'!J58</f>
        <v>3.7288000000000002E-2</v>
      </c>
      <c r="K14" s="66" t="str">
        <f>'Stove Characteristics'!K58</f>
        <v>Overall thermal efficiency, Emission factors were obtained using the `water boiling test', a procedure developed as a standard international method to compare the efficiencies of different stoves. The fuel/stove combination was tested in a simulated village kitchen house at Tsinghua University's rural campus about 50 km from Beijing. Three successful tests with complete burn cycles were conducted for each fuel/stove combination. Burn cycles ranged from 35-50 minutes except for coal which allowed for slow initial burn phase.   Airborne products of combustion were collected from up-stream to down-stream of the sampling train using a stainless-steel probe, filter holder, pump, and clean Tedlar bag. For stoves with a flue, the probe was inserted into the flue; for those with no flue, stoves were placed under a hood built for the test and the probe place inside a hood exhaust duct. Practitioners assume that these data are representative of the fuel/stove combination technologies in rural China.</v>
      </c>
      <c r="L14" s="66" t="str">
        <f>'Stove Characteristics'!L58</f>
        <v>Simulated Field</v>
      </c>
      <c r="M14" s="66" t="str">
        <f>'Stove Characteristics'!M58</f>
        <v>Average, from WBT</v>
      </c>
      <c r="N14" s="66">
        <f>'Stove Characteristics'!N58</f>
        <v>58</v>
      </c>
      <c r="O14" s="66">
        <f>'Stove Characteristics'!O58</f>
        <v>58</v>
      </c>
      <c r="P14" s="66" t="str">
        <f>'Stove Characteristics'!P58</f>
        <v>Zhang et al. 2000</v>
      </c>
    </row>
    <row r="15" spans="1:16" x14ac:dyDescent="0.25">
      <c r="B15" s="66" t="str">
        <f>'Stove Characteristics'!B59</f>
        <v>China</v>
      </c>
      <c r="C15" s="66" t="str">
        <f>'Stove Characteristics'!C59</f>
        <v>metal stove with flue</v>
      </c>
      <c r="D15" s="66" t="str">
        <f>'Stove Characteristics'!D59</f>
        <v>metal stove with flue</v>
      </c>
      <c r="E15" s="66" t="str">
        <f>IF(NOT(ISERROR(INDEX('Stove Emissions'!$G$5:$G$322, MATCH(O15, 'Stove Emissions'!$B$5:$B$322,0)))), INDEX('Stove Emissions'!$G$5:$G$322, MATCH(O15, 'Stove Emissions'!$B$5:$B$322,0)), INDEX('Stove Characteristics'!$E:$E, MATCH(O15, 'Stove Characteristics'!$O:$O,0)))</f>
        <v>Traditional</v>
      </c>
      <c r="F15" s="66" t="s">
        <v>1863</v>
      </c>
      <c r="G15" s="66" t="s">
        <v>178</v>
      </c>
      <c r="H15" s="66" t="str">
        <f>'Stove Characteristics'!G59</f>
        <v>soak unprocessed coal in water for 24 hours, sun dried</v>
      </c>
      <c r="I15" s="126">
        <f>'Stove Characteristics'!I59</f>
        <v>9.3100000000000002E-2</v>
      </c>
      <c r="J15" s="160">
        <f>'Stove Characteristics'!J59</f>
        <v>7.4480000000000006E-3</v>
      </c>
      <c r="K15" s="66" t="str">
        <f>'Stove Characteristics'!K59</f>
        <v>Overall thermal efficiency, Emission factors were obtained using the `water boiling test', a procedure developed as a standard international method to compare the efficiencies of different stoves. The fuel/stove combination was tested in a simulated village kitchen house at Tsinghua University's rural campus about 50 km from Beijing. Three successful tests with complete burn cycles were conducted for each fuel/stove combination. Burn cycles ranged from 35-50 minutes except for coal which allowed for slow initial burn phase.   Airborne products of combustion were collected from up-stream to down-stream of the sampling train using a stainless-steel probe, filter holder, pump, and clean Tedlar bag. For stoves with a flue, the probe was inserted into the flue; for those with no flue, stoves were placed under a hood built for the test and the probe place inside a hood exhaust duct. Practitioners assume that these data are representative of the fuel/stove combination technologies in rural China.</v>
      </c>
      <c r="L15" s="66" t="str">
        <f>'Stove Characteristics'!L59</f>
        <v>Simulated Field</v>
      </c>
      <c r="M15" s="66" t="str">
        <f>'Stove Characteristics'!M59</f>
        <v>Average, from WBT</v>
      </c>
      <c r="N15" s="66">
        <f>'Stove Characteristics'!N59</f>
        <v>59</v>
      </c>
      <c r="O15" s="66">
        <f>'Stove Characteristics'!O59</f>
        <v>59</v>
      </c>
      <c r="P15" s="66" t="str">
        <f>'Stove Characteristics'!P59</f>
        <v>Zhang et al. 2000</v>
      </c>
    </row>
    <row r="16" spans="1:16" x14ac:dyDescent="0.25">
      <c r="B16" s="66" t="str">
        <f>'Stove Characteristics'!B421</f>
        <v>China</v>
      </c>
      <c r="C16" s="66" t="str">
        <f>'Stove Characteristics'!C421</f>
        <v>metal</v>
      </c>
      <c r="D16" s="66" t="str">
        <f>'Stove Characteristics'!D50</f>
        <v>wick stove without flue</v>
      </c>
      <c r="E16" s="66" t="str">
        <f>IF(NOT(ISERROR(INDEX('Stove Emissions'!$G$5:$G$322, MATCH(O16, 'Stove Emissions'!$B$5:$B$322,0)))), INDEX('Stove Emissions'!$G$5:$G$322, MATCH(O16, 'Stove Emissions'!$B$5:$B$322,0)), INDEX('Stove Characteristics'!$E:$E, MATCH(O16, 'Stove Characteristics'!$O:$O,0)))</f>
        <v>Traditional</v>
      </c>
      <c r="F16" s="66" t="s">
        <v>1910</v>
      </c>
      <c r="G16" s="66" t="str">
        <f>'Stove Characteristics'!F421</f>
        <v>Honeycomb coal</v>
      </c>
      <c r="H16" s="66" t="str">
        <f>'Stove Characteristics'!G421</f>
        <v>-</v>
      </c>
      <c r="I16" s="126">
        <f>'Stove Characteristics'!I421</f>
        <v>0.2341</v>
      </c>
      <c r="J16" s="98">
        <v>2.58E-2</v>
      </c>
      <c r="K16" s="66" t="str">
        <f>'Stove Characteristics'!K421</f>
        <v>Overall thermal efficiency, Emission factors were obtained using the `water boiling test', a procedure developed as a standard international method to compare the efficiencies of different stoves. The fuel/stove combination was tested in a simulated village kitchen house at Tsinghua University's rural campus about 50 km from Beijing. Three successful tests with complete burn cycles were conducted for each fuel/stove combination. Burn cycles ranged from 35-50 minutes except for coal which allowed for slow initial burn phase.   Airborne products of combustion were collected from up-stream to down-stream of the sampling train using a stainless-steel probe, filter holder, pump, and clean Tedlar bag. For stoves with a flue, the probe was inserted into the flue; for those with no flue, stoves were placed under a hood built for the test and the probe place inside a hood exhaust duct. Practitioners assume that these data are representative of the fuel/stove combination technologies in rural China.</v>
      </c>
      <c r="L16" s="66" t="str">
        <f>'Stove Characteristics'!L421</f>
        <v>Simulated Field</v>
      </c>
      <c r="M16" s="66" t="str">
        <f>'Stove Characteristics'!M421</f>
        <v>Average, from WBT</v>
      </c>
      <c r="N16" s="66">
        <f>'Stove Characteristics'!N421</f>
        <v>398</v>
      </c>
      <c r="O16" s="66">
        <f>'Stove Characteristics'!O421</f>
        <v>413</v>
      </c>
      <c r="P16" s="66" t="str">
        <f>'Stove Characteristics'!P421</f>
        <v>Zhang et al. 2000</v>
      </c>
    </row>
    <row r="17" spans="2:16" x14ac:dyDescent="0.25">
      <c r="B17" s="66" t="str">
        <f>'Stove Characteristics'!B422</f>
        <v>China</v>
      </c>
      <c r="C17" s="66" t="str">
        <f>'Stove Characteristics'!C422</f>
        <v>metal vented</v>
      </c>
      <c r="D17" s="66" t="s">
        <v>253</v>
      </c>
      <c r="E17" s="66" t="s">
        <v>490</v>
      </c>
      <c r="F17" s="66" t="s">
        <v>1909</v>
      </c>
      <c r="G17" s="66" t="str">
        <f>'Stove Characteristics'!F422</f>
        <v>Honeycomb coal</v>
      </c>
      <c r="H17" s="66" t="str">
        <f>'Stove Characteristics'!G422</f>
        <v>-</v>
      </c>
      <c r="I17" s="126">
        <f>'Stove Characteristics'!I422</f>
        <v>0.16159999999999999</v>
      </c>
      <c r="J17" s="98">
        <v>9.7000000000000003E-3</v>
      </c>
      <c r="K17" s="66" t="str">
        <f>'Stove Characteristics'!K422</f>
        <v>Overall thermal efficiency, Emission factors were obtained using the `water boiling test', a procedure developed as a standard international method to compare the efficiencies of different stoves. The fuel/stove combination was tested in a simulated village kitchen house at Tsinghua University's rural campus about 50 km from Beijing. Three successful tests with complete burn cycles were conducted for each fuel/stove combination. Burn cycles ranged from 35-50 minutes except for coal which allowed for slow initial burn phase.   Airborne products of combustion were collected from up-stream to down-stream of the sampling train using a stainless-steel probe, filter holder, pump, and clean Tedlar bag. For stoves with a flue, the probe was inserted into the flue; for those with no flue, stoves were placed under a hood built for the test and the probe place inside a hood exhaust duct. Practitioners assume that these data are representative of the fuel/stove combination technologies in rural China.</v>
      </c>
      <c r="L17" s="66" t="str">
        <f>'Stove Characteristics'!L422</f>
        <v>Simulated Field</v>
      </c>
      <c r="M17" s="66" t="str">
        <f>'Stove Characteristics'!M422</f>
        <v>Average, from WBT</v>
      </c>
      <c r="N17" s="66">
        <f>'Stove Characteristics'!N422</f>
        <v>399</v>
      </c>
      <c r="O17" s="66">
        <f>'Stove Characteristics'!O422</f>
        <v>414</v>
      </c>
      <c r="P17" s="66" t="s">
        <v>171</v>
      </c>
    </row>
    <row r="18" spans="2:16" s="135" customFormat="1" x14ac:dyDescent="0.25">
      <c r="B18" s="66" t="s">
        <v>87</v>
      </c>
      <c r="C18" s="66" t="s">
        <v>233</v>
      </c>
      <c r="D18" s="66" t="str">
        <f>'Stove Characteristics'!C423</f>
        <v>LPG traditional stove without flue</v>
      </c>
      <c r="E18" s="66" t="s">
        <v>1567</v>
      </c>
      <c r="F18" s="66" t="s">
        <v>2264</v>
      </c>
      <c r="G18" s="66" t="s">
        <v>1591</v>
      </c>
      <c r="H18" s="66" t="str">
        <f>'Stove Characteristics'!G423</f>
        <v>-</v>
      </c>
      <c r="I18" s="126">
        <v>0.45889999999999997</v>
      </c>
      <c r="J18" s="66">
        <f>'Stove Characteristics'!I423</f>
        <v>0.45219999999999999</v>
      </c>
      <c r="K18" s="66" t="s">
        <v>648</v>
      </c>
      <c r="L18" s="66" t="s">
        <v>642</v>
      </c>
      <c r="M18" s="66" t="s">
        <v>649</v>
      </c>
      <c r="N18" s="66" t="str">
        <f>'Stove Characteristics'!M423</f>
        <v>-</v>
      </c>
      <c r="O18" s="66">
        <v>42</v>
      </c>
      <c r="P18" s="66" t="s">
        <v>171</v>
      </c>
    </row>
    <row r="20" spans="2:16" x14ac:dyDescent="0.25">
      <c r="C20" s="145" t="s">
        <v>1377</v>
      </c>
      <c r="D20" s="66"/>
      <c r="G20" s="145" t="s">
        <v>1378</v>
      </c>
      <c r="K20" s="66"/>
      <c r="L20" s="244" t="s">
        <v>1372</v>
      </c>
    </row>
    <row r="21" spans="2:16" x14ac:dyDescent="0.25">
      <c r="C21" s="126">
        <f>I6</f>
        <v>0.155</v>
      </c>
      <c r="D21" s="66" t="s">
        <v>1375</v>
      </c>
      <c r="G21" s="126">
        <f>C21</f>
        <v>0.155</v>
      </c>
      <c r="K21" s="111" t="s">
        <v>1318</v>
      </c>
      <c r="L21" s="239">
        <f>MEDIAN(C21:C50)</f>
        <v>0.17669750000000001</v>
      </c>
    </row>
    <row r="22" spans="2:16" x14ac:dyDescent="0.25">
      <c r="C22" s="126">
        <f>I7</f>
        <v>0.44059999999999999</v>
      </c>
      <c r="D22" s="66" t="s">
        <v>1374</v>
      </c>
      <c r="G22" s="126">
        <f>C23</f>
        <v>9.4000000000000014E-2</v>
      </c>
      <c r="K22" s="111" t="s">
        <v>1319</v>
      </c>
      <c r="L22" s="239">
        <f>QUARTILE(C21:C50,1)</f>
        <v>0.11108599999999999</v>
      </c>
    </row>
    <row r="23" spans="2:16" x14ac:dyDescent="0.25">
      <c r="C23" s="126">
        <f>I8-J8</f>
        <v>9.4000000000000014E-2</v>
      </c>
      <c r="D23" s="66" t="s">
        <v>1375</v>
      </c>
      <c r="G23" s="126">
        <f t="shared" ref="G23:G24" si="0">C24</f>
        <v>0.17</v>
      </c>
      <c r="K23" s="111" t="s">
        <v>1320</v>
      </c>
      <c r="L23" s="239">
        <f>MIN(C21:C50)</f>
        <v>4.41E-2</v>
      </c>
    </row>
    <row r="24" spans="2:16" x14ac:dyDescent="0.25">
      <c r="C24" s="126">
        <f>I8</f>
        <v>0.17</v>
      </c>
      <c r="D24" s="66" t="s">
        <v>1375</v>
      </c>
      <c r="G24" s="126">
        <f t="shared" si="0"/>
        <v>0.246</v>
      </c>
      <c r="K24" s="111" t="s">
        <v>1321</v>
      </c>
      <c r="L24" s="239">
        <f>MAX(C21:C50)</f>
        <v>0.50338800000000006</v>
      </c>
    </row>
    <row r="25" spans="2:16" x14ac:dyDescent="0.25">
      <c r="C25" s="126">
        <f>I8+J8</f>
        <v>0.246</v>
      </c>
      <c r="D25" s="66" t="s">
        <v>1375</v>
      </c>
      <c r="G25" s="126">
        <f>C32</f>
        <v>4.41E-2</v>
      </c>
      <c r="K25" s="111" t="s">
        <v>1322</v>
      </c>
      <c r="L25" s="239">
        <f>QUARTILE(C21:C50,3)</f>
        <v>0.34715024999999999</v>
      </c>
    </row>
    <row r="26" spans="2:16" x14ac:dyDescent="0.25">
      <c r="C26" s="126">
        <f>I9-J9</f>
        <v>0.17699500000000001</v>
      </c>
      <c r="D26" s="66" t="s">
        <v>1376</v>
      </c>
      <c r="G26" s="126">
        <f t="shared" ref="G26:G29" si="1">C33</f>
        <v>0.1764</v>
      </c>
      <c r="K26" s="111" t="s">
        <v>1323</v>
      </c>
      <c r="L26" s="239">
        <f>L24-L25</f>
        <v>0.15623775000000006</v>
      </c>
    </row>
    <row r="27" spans="2:16" x14ac:dyDescent="0.25">
      <c r="C27" s="126">
        <f>I9</f>
        <v>0.27229999999999999</v>
      </c>
      <c r="D27" s="66" t="s">
        <v>1376</v>
      </c>
      <c r="G27" s="126">
        <f t="shared" si="1"/>
        <v>0.30869999999999997</v>
      </c>
      <c r="K27" s="111" t="s">
        <v>1324</v>
      </c>
      <c r="L27" s="240">
        <f>L22-L23</f>
        <v>6.698599999999999E-2</v>
      </c>
    </row>
    <row r="28" spans="2:16" x14ac:dyDescent="0.25">
      <c r="C28" s="126">
        <f>I9+J9</f>
        <v>0.36760499999999996</v>
      </c>
      <c r="D28" s="66" t="s">
        <v>1376</v>
      </c>
      <c r="G28" s="126">
        <f t="shared" si="1"/>
        <v>0.14269999999999999</v>
      </c>
    </row>
    <row r="29" spans="2:16" x14ac:dyDescent="0.25">
      <c r="C29" s="126">
        <f>I10-J10</f>
        <v>0.35996699999999998</v>
      </c>
      <c r="D29" s="66" t="s">
        <v>1376</v>
      </c>
      <c r="G29" s="126">
        <f t="shared" si="1"/>
        <v>6.7517999999999995E-2</v>
      </c>
      <c r="K29" s="66"/>
      <c r="L29" s="244" t="s">
        <v>178</v>
      </c>
    </row>
    <row r="30" spans="2:16" x14ac:dyDescent="0.25">
      <c r="C30" s="126">
        <f>I10</f>
        <v>0.37109999999999999</v>
      </c>
      <c r="D30" s="66" t="s">
        <v>1376</v>
      </c>
      <c r="G30" s="126">
        <f>C37</f>
        <v>6.8199999999999997E-2</v>
      </c>
      <c r="K30" s="111" t="s">
        <v>1318</v>
      </c>
      <c r="L30" s="239">
        <f>MEDIAN(G21:G34)</f>
        <v>9.7273999999999999E-2</v>
      </c>
    </row>
    <row r="31" spans="2:16" x14ac:dyDescent="0.25">
      <c r="C31" s="126">
        <f>I10+J10</f>
        <v>0.38223299999999999</v>
      </c>
      <c r="D31" s="66" t="s">
        <v>1376</v>
      </c>
      <c r="G31" s="126">
        <f>C38</f>
        <v>6.8881999999999999E-2</v>
      </c>
      <c r="K31" s="111" t="s">
        <v>1319</v>
      </c>
      <c r="L31" s="239">
        <f>QUARTILE(G21:G34,1)</f>
        <v>7.3074500000000001E-2</v>
      </c>
    </row>
    <row r="32" spans="2:16" x14ac:dyDescent="0.25">
      <c r="C32" s="126">
        <f>I11-J11</f>
        <v>4.41E-2</v>
      </c>
      <c r="D32" s="66" t="s">
        <v>1375</v>
      </c>
      <c r="G32" s="126">
        <f>C42</f>
        <v>8.5652000000000006E-2</v>
      </c>
      <c r="K32" s="111" t="s">
        <v>1320</v>
      </c>
      <c r="L32" s="239">
        <f>MIN(G21:G34)</f>
        <v>4.41E-2</v>
      </c>
    </row>
    <row r="33" spans="3:12" x14ac:dyDescent="0.25">
      <c r="C33" s="126">
        <f>I11</f>
        <v>0.1764</v>
      </c>
      <c r="D33" s="66" t="s">
        <v>1375</v>
      </c>
      <c r="G33" s="126">
        <f t="shared" ref="G33:G34" si="2">C43</f>
        <v>9.3100000000000002E-2</v>
      </c>
      <c r="K33" s="111" t="s">
        <v>1321</v>
      </c>
      <c r="L33" s="239">
        <f>MAX(G21:G34)</f>
        <v>0.30869999999999997</v>
      </c>
    </row>
    <row r="34" spans="3:12" x14ac:dyDescent="0.25">
      <c r="C34" s="126">
        <f>I11+J11</f>
        <v>0.30869999999999997</v>
      </c>
      <c r="D34" s="66" t="s">
        <v>1375</v>
      </c>
      <c r="G34" s="126">
        <f t="shared" si="2"/>
        <v>0.100548</v>
      </c>
      <c r="K34" s="111" t="s">
        <v>1322</v>
      </c>
      <c r="L34" s="239">
        <f>QUARTILE(G21:G34,3)</f>
        <v>0.16625000000000001</v>
      </c>
    </row>
    <row r="35" spans="3:12" x14ac:dyDescent="0.25">
      <c r="C35" s="126">
        <f>I12</f>
        <v>0.14269999999999999</v>
      </c>
      <c r="D35" s="66" t="s">
        <v>1375</v>
      </c>
      <c r="F35" s="63" t="s">
        <v>2053</v>
      </c>
      <c r="G35" s="130">
        <f>COUNT(G21:G34)</f>
        <v>14</v>
      </c>
      <c r="K35" s="111" t="s">
        <v>1323</v>
      </c>
      <c r="L35" s="239">
        <f>L33-L34</f>
        <v>0.14244999999999997</v>
      </c>
    </row>
    <row r="36" spans="3:12" x14ac:dyDescent="0.25">
      <c r="C36" s="126">
        <f>I13-J13</f>
        <v>6.7517999999999995E-2</v>
      </c>
      <c r="D36" s="66" t="s">
        <v>1375</v>
      </c>
      <c r="F36" s="63"/>
      <c r="K36" s="111" t="s">
        <v>1324</v>
      </c>
      <c r="L36" s="240">
        <f>L31-L32</f>
        <v>2.89745E-2</v>
      </c>
    </row>
    <row r="37" spans="3:12" x14ac:dyDescent="0.25">
      <c r="C37" s="126">
        <f>I13</f>
        <v>6.8199999999999997E-2</v>
      </c>
      <c r="D37" s="66" t="s">
        <v>1375</v>
      </c>
      <c r="F37" s="63"/>
      <c r="G37" s="145" t="s">
        <v>1379</v>
      </c>
    </row>
    <row r="38" spans="3:12" x14ac:dyDescent="0.25">
      <c r="C38" s="126">
        <f>I13+J13</f>
        <v>6.8881999999999999E-2</v>
      </c>
      <c r="D38" s="66" t="s">
        <v>1375</v>
      </c>
      <c r="F38" s="63"/>
      <c r="G38" s="126">
        <f>C26</f>
        <v>0.17699500000000001</v>
      </c>
      <c r="K38" s="66"/>
      <c r="L38" s="145" t="s">
        <v>1380</v>
      </c>
    </row>
    <row r="39" spans="3:12" x14ac:dyDescent="0.25">
      <c r="C39" s="126">
        <f>I14-J14</f>
        <v>0.42881200000000003</v>
      </c>
      <c r="D39" s="66" t="s">
        <v>1374</v>
      </c>
      <c r="F39" s="63"/>
      <c r="G39" s="126">
        <f t="shared" ref="G39:G43" si="3">C27</f>
        <v>0.27229999999999999</v>
      </c>
      <c r="K39" s="111" t="s">
        <v>1318</v>
      </c>
      <c r="L39" s="126">
        <f>MEDIAN(G38:G43)</f>
        <v>0.36378599999999994</v>
      </c>
    </row>
    <row r="40" spans="3:12" x14ac:dyDescent="0.25">
      <c r="C40" s="126">
        <f>I14</f>
        <v>0.46610000000000001</v>
      </c>
      <c r="D40" s="66" t="s">
        <v>1374</v>
      </c>
      <c r="F40" s="63"/>
      <c r="G40" s="126">
        <f t="shared" si="3"/>
        <v>0.36760499999999996</v>
      </c>
      <c r="K40" s="111" t="s">
        <v>1319</v>
      </c>
      <c r="L40" s="126">
        <f>QUARTILE(G38:G43,1)</f>
        <v>0.29421674999999997</v>
      </c>
    </row>
    <row r="41" spans="3:12" x14ac:dyDescent="0.25">
      <c r="C41" s="126">
        <f>I14+J14</f>
        <v>0.50338800000000006</v>
      </c>
      <c r="D41" s="66" t="s">
        <v>1374</v>
      </c>
      <c r="F41" s="63"/>
      <c r="G41" s="126">
        <f t="shared" si="3"/>
        <v>0.35996699999999998</v>
      </c>
      <c r="K41" s="111" t="s">
        <v>1320</v>
      </c>
      <c r="L41" s="126">
        <f>MIN(G38:G43)</f>
        <v>0.17699500000000001</v>
      </c>
    </row>
    <row r="42" spans="3:12" x14ac:dyDescent="0.25">
      <c r="C42" s="126">
        <f>I15-J15</f>
        <v>8.5652000000000006E-2</v>
      </c>
      <c r="D42" s="66" t="s">
        <v>1375</v>
      </c>
      <c r="F42" s="63"/>
      <c r="G42" s="126">
        <f t="shared" si="3"/>
        <v>0.37109999999999999</v>
      </c>
      <c r="K42" s="111" t="s">
        <v>1321</v>
      </c>
      <c r="L42" s="126">
        <f>MAX(G38:G43)</f>
        <v>0.38223299999999999</v>
      </c>
    </row>
    <row r="43" spans="3:12" x14ac:dyDescent="0.25">
      <c r="C43" s="126">
        <f>I15</f>
        <v>9.3100000000000002E-2</v>
      </c>
      <c r="D43" s="66" t="s">
        <v>1375</v>
      </c>
      <c r="F43" s="63"/>
      <c r="G43" s="126">
        <f t="shared" si="3"/>
        <v>0.38223299999999999</v>
      </c>
      <c r="K43" s="111" t="s">
        <v>1322</v>
      </c>
      <c r="L43" s="126">
        <f>QUARTILE(G38:G43,3)</f>
        <v>0.37022624999999998</v>
      </c>
    </row>
    <row r="44" spans="3:12" x14ac:dyDescent="0.25">
      <c r="C44" s="126">
        <f>I15+J15</f>
        <v>0.100548</v>
      </c>
      <c r="D44" s="66" t="s">
        <v>1375</v>
      </c>
      <c r="F44" s="63" t="s">
        <v>2053</v>
      </c>
      <c r="G44" s="118">
        <f>COUNT(G38:G43)</f>
        <v>6</v>
      </c>
      <c r="K44" s="111" t="s">
        <v>1323</v>
      </c>
      <c r="L44" s="126">
        <f>L42-L43</f>
        <v>1.200675000000001E-2</v>
      </c>
    </row>
    <row r="45" spans="3:12" x14ac:dyDescent="0.25">
      <c r="C45" s="126">
        <f>Coal_Eff!I16</f>
        <v>0.2341</v>
      </c>
      <c r="D45" s="66" t="str">
        <f>D39</f>
        <v>honeycomb</v>
      </c>
      <c r="K45" s="111" t="s">
        <v>1324</v>
      </c>
      <c r="L45" s="126">
        <f>L40-L41</f>
        <v>0.11722174999999996</v>
      </c>
    </row>
    <row r="46" spans="3:12" x14ac:dyDescent="0.25">
      <c r="C46" s="126">
        <f>Coal_Eff!I17</f>
        <v>0.16159999999999999</v>
      </c>
      <c r="D46" s="66" t="str">
        <f>D40</f>
        <v>honeycomb</v>
      </c>
      <c r="G46" s="145" t="s">
        <v>1382</v>
      </c>
    </row>
    <row r="47" spans="3:12" x14ac:dyDescent="0.25">
      <c r="C47" s="126">
        <f>I16-J16</f>
        <v>0.20830000000000001</v>
      </c>
      <c r="D47" s="66" t="str">
        <f t="shared" ref="D47" si="4">D41</f>
        <v>honeycomb</v>
      </c>
      <c r="G47" s="242">
        <f>C22</f>
        <v>0.44059999999999999</v>
      </c>
      <c r="K47" s="66"/>
      <c r="L47" s="145" t="s">
        <v>1383</v>
      </c>
    </row>
    <row r="48" spans="3:12" x14ac:dyDescent="0.25">
      <c r="C48" s="126">
        <f>I16+J16</f>
        <v>0.25990000000000002</v>
      </c>
      <c r="D48" s="66" t="s">
        <v>1374</v>
      </c>
      <c r="G48" s="242">
        <f>C39</f>
        <v>0.42881200000000003</v>
      </c>
      <c r="K48" s="111" t="s">
        <v>1318</v>
      </c>
      <c r="L48" s="126">
        <f>MEDIAN(G47:G56)</f>
        <v>0.247</v>
      </c>
    </row>
    <row r="49" spans="2:12" x14ac:dyDescent="0.25">
      <c r="C49" s="126">
        <f>I17-J17</f>
        <v>0.15189999999999998</v>
      </c>
      <c r="D49" s="66" t="s">
        <v>1374</v>
      </c>
      <c r="G49" s="242">
        <f t="shared" ref="G49:G50" si="5">C40</f>
        <v>0.46610000000000001</v>
      </c>
      <c r="K49" s="111" t="s">
        <v>1319</v>
      </c>
      <c r="L49" s="126">
        <f>QUARTILE(G47:G56,1)</f>
        <v>0.18055000000000002</v>
      </c>
    </row>
    <row r="50" spans="2:12" x14ac:dyDescent="0.25">
      <c r="C50" s="126">
        <f>I17+J17</f>
        <v>0.17130000000000001</v>
      </c>
      <c r="D50" s="66" t="s">
        <v>1374</v>
      </c>
      <c r="G50" s="242">
        <f t="shared" si="5"/>
        <v>0.50338800000000006</v>
      </c>
      <c r="K50" s="111" t="s">
        <v>1320</v>
      </c>
      <c r="L50" s="126">
        <f>MIN(G47:G56)</f>
        <v>0.15189999999999998</v>
      </c>
    </row>
    <row r="51" spans="2:12" x14ac:dyDescent="0.25">
      <c r="B51" s="63" t="s">
        <v>2053</v>
      </c>
      <c r="C51" s="130">
        <f>COUNT(C21:C50)</f>
        <v>30</v>
      </c>
      <c r="D51" s="114"/>
      <c r="G51" s="242">
        <f>C45</f>
        <v>0.2341</v>
      </c>
      <c r="K51" s="111" t="s">
        <v>1321</v>
      </c>
      <c r="L51" s="126">
        <f>MAX(G47:G56)</f>
        <v>0.50338800000000006</v>
      </c>
    </row>
    <row r="52" spans="2:12" x14ac:dyDescent="0.25">
      <c r="B52" s="63"/>
      <c r="G52" s="242">
        <f>C46</f>
        <v>0.16159999999999999</v>
      </c>
      <c r="K52" s="111" t="s">
        <v>1322</v>
      </c>
      <c r="L52" s="126">
        <f>QUARTILE(G47:G56,3)</f>
        <v>0.43765300000000001</v>
      </c>
    </row>
    <row r="53" spans="2:12" x14ac:dyDescent="0.25">
      <c r="G53" s="126">
        <f>C47</f>
        <v>0.20830000000000001</v>
      </c>
      <c r="K53" s="111" t="s">
        <v>1323</v>
      </c>
      <c r="L53" s="126">
        <f>L51-L52</f>
        <v>6.5735000000000043E-2</v>
      </c>
    </row>
    <row r="54" spans="2:12" x14ac:dyDescent="0.25">
      <c r="G54" s="126">
        <f t="shared" ref="G54:G56" si="6">C48</f>
        <v>0.25990000000000002</v>
      </c>
      <c r="K54" s="111" t="s">
        <v>1324</v>
      </c>
      <c r="L54" s="126">
        <f>L49-L50</f>
        <v>2.8650000000000037E-2</v>
      </c>
    </row>
    <row r="55" spans="2:12" x14ac:dyDescent="0.25">
      <c r="G55" s="126">
        <f t="shared" si="6"/>
        <v>0.15189999999999998</v>
      </c>
    </row>
    <row r="56" spans="2:12" x14ac:dyDescent="0.25">
      <c r="G56" s="126">
        <f t="shared" si="6"/>
        <v>0.17130000000000001</v>
      </c>
    </row>
    <row r="57" spans="2:12" x14ac:dyDescent="0.25">
      <c r="F57" s="63" t="s">
        <v>2053</v>
      </c>
      <c r="G57" s="243">
        <f>COUNT(G47:G56)</f>
        <v>10</v>
      </c>
    </row>
  </sheetData>
  <pageMargins left="0.7" right="0.7" top="0.75" bottom="0.75" header="0.3" footer="0.3"/>
  <pageSetup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P17"/>
  <sheetViews>
    <sheetView workbookViewId="0"/>
  </sheetViews>
  <sheetFormatPr defaultRowHeight="15.75" x14ac:dyDescent="0.25"/>
  <cols>
    <col min="1" max="1" width="14.42578125" style="135" customWidth="1"/>
    <col min="2" max="13" width="18.28515625" style="135" customWidth="1"/>
    <col min="14" max="14" width="18.28515625" style="135" hidden="1" customWidth="1"/>
    <col min="15" max="16" width="18.28515625" style="135" customWidth="1"/>
    <col min="17" max="16384" width="9.140625" style="135"/>
  </cols>
  <sheetData>
    <row r="1" spans="1:16" x14ac:dyDescent="0.25">
      <c r="A1" s="143" t="s">
        <v>1384</v>
      </c>
    </row>
    <row r="2" spans="1:16" x14ac:dyDescent="0.25">
      <c r="A2" s="142" t="s">
        <v>2298</v>
      </c>
    </row>
    <row r="3" spans="1:16" x14ac:dyDescent="0.25">
      <c r="A3" s="143"/>
      <c r="H3" s="74"/>
    </row>
    <row r="4" spans="1:16" x14ac:dyDescent="0.25">
      <c r="H4" s="74"/>
    </row>
    <row r="5" spans="1:16" ht="31.5" x14ac:dyDescent="0.25">
      <c r="B5" s="109" t="s">
        <v>0</v>
      </c>
      <c r="C5" s="109" t="s">
        <v>3</v>
      </c>
      <c r="D5" s="109" t="s">
        <v>1856</v>
      </c>
      <c r="E5" s="109" t="s">
        <v>1864</v>
      </c>
      <c r="F5" s="109" t="s">
        <v>9</v>
      </c>
      <c r="G5" s="109" t="s">
        <v>5</v>
      </c>
      <c r="H5" s="109" t="s">
        <v>7</v>
      </c>
      <c r="I5" s="110" t="s">
        <v>6</v>
      </c>
      <c r="J5" s="109" t="s">
        <v>2025</v>
      </c>
      <c r="K5" s="109" t="s">
        <v>22</v>
      </c>
      <c r="L5" s="109" t="s">
        <v>478</v>
      </c>
      <c r="M5" s="109" t="s">
        <v>484</v>
      </c>
      <c r="N5" s="109" t="s">
        <v>14</v>
      </c>
      <c r="O5" s="109" t="s">
        <v>30</v>
      </c>
      <c r="P5" s="109" t="s">
        <v>2259</v>
      </c>
    </row>
    <row r="6" spans="1:16" x14ac:dyDescent="0.25">
      <c r="B6" s="66" t="str">
        <f>'Stove Characteristics'!B55</f>
        <v>China</v>
      </c>
      <c r="C6" s="66" t="str">
        <f>'Stove Characteristics'!C55</f>
        <v>infrared gas stove without flue</v>
      </c>
      <c r="D6" s="66" t="str">
        <f>IF(NOT(ISERROR(INDEX('Stove Emissions'!$G$5:$G$322, MATCH(O6, 'Stove Emissions'!$B$5:$B$322,0)))), INDEX('Stove Emissions'!$G$5:$G$322, MATCH(O6, 'Stove Emissions'!$B$5:$B$322,0)), INDEX('Stove Characteristics'!$E:$E, MATCH(O6, 'Stove Characteristics'!$O:$O,0)))</f>
        <v>Modern</v>
      </c>
      <c r="E6" s="66" t="s">
        <v>1917</v>
      </c>
      <c r="F6" s="66" t="str">
        <f>'Stove Characteristics'!D55</f>
        <v>infrared gas stove without flue</v>
      </c>
      <c r="G6" s="66" t="str">
        <f>'Stove Characteristics'!F55</f>
        <v>natural gas</v>
      </c>
      <c r="H6" s="66" t="str">
        <f>'Stove Characteristics'!G55</f>
        <v>Chinese origin (84.5% CH4, 0.8% CO2, 0.7% nitrogen,
and 14% NMHC (by volume)</v>
      </c>
      <c r="I6" s="126">
        <f>'Stove Characteristics'!I55</f>
        <v>0.60919999999999996</v>
      </c>
      <c r="J6" s="160">
        <f>'Stove Characteristics'!J55</f>
        <v>6.0920000000000002E-3</v>
      </c>
      <c r="K6" s="66" t="str">
        <f>'Stove Characteristics'!K55</f>
        <v>Overall thermal efficiency, Emission factors were obtained using the `water boiling test', a procedure developed as a standard international method to compare the efficiencies of different stoves. The fuel/stove combination was tested in a simulated village kitchen house at Tsinghua University's rural campus about 50 km from Beijing. Three successful tests with complete burn cycles were conducted for each fuel/stove combination. Burn cycles ranged from 35-50 minutes except for coal which allowed for slow initial burn phase.   Airborne products of combustion were collected from up-stream to down-stream of the sampling train using a stainless-steel probe, filter holder, pump, and clean Tedlar bag. For stoves with a flue, the probe was inserted into the flue; for those with no flue, stoves were placed under a hood built for the test and the probe place inside a hood exhaust duct. Practitioners assume that these data are representative of the fuel/stove combination technologies in rural China.</v>
      </c>
      <c r="L6" s="66" t="str">
        <f>'Stove Characteristics'!L55</f>
        <v>Simulated Field</v>
      </c>
      <c r="M6" s="66" t="str">
        <f>'Stove Characteristics'!M55</f>
        <v>Average, from WBT</v>
      </c>
      <c r="N6" s="66">
        <f>'Stove Characteristics'!N55</f>
        <v>54</v>
      </c>
      <c r="O6" s="66">
        <f>'Stove Characteristics'!O55</f>
        <v>54</v>
      </c>
      <c r="P6" s="66" t="str">
        <f>'Stove Characteristics'!P55</f>
        <v>Zhang et al. 2000</v>
      </c>
    </row>
    <row r="7" spans="1:16" x14ac:dyDescent="0.25">
      <c r="B7" s="66" t="str">
        <f>'Stove Characteristics'!B56</f>
        <v>China</v>
      </c>
      <c r="C7" s="66" t="str">
        <f>'Stove Characteristics'!C56</f>
        <v>traditional gas stove without flue</v>
      </c>
      <c r="D7" s="66" t="str">
        <f>IF(NOT(ISERROR(INDEX('Stove Emissions'!$G$5:$G$322, MATCH(O7, 'Stove Emissions'!$B$5:$B$322,0)))), INDEX('Stove Emissions'!$G$5:$G$322, MATCH(O7, 'Stove Emissions'!$B$5:$B$322,0)), INDEX('Stove Characteristics'!$E:$E, MATCH(O7, 'Stove Characteristics'!$O:$O,0)))</f>
        <v>Modern</v>
      </c>
      <c r="E7" s="66" t="s">
        <v>1917</v>
      </c>
      <c r="F7" s="66" t="str">
        <f>'Stove Characteristics'!D56</f>
        <v>traditional gas stove without flue</v>
      </c>
      <c r="G7" s="66" t="str">
        <f>'Stove Characteristics'!F56</f>
        <v>natural gas</v>
      </c>
      <c r="H7" s="66" t="str">
        <f>'Stove Characteristics'!G56</f>
        <v>Chinese origin (84.5% CH4, 0.8% CO2, 0.7% nitrogen,
and 14% NMHC (by volume)</v>
      </c>
      <c r="I7" s="126">
        <f>'Stove Characteristics'!I56</f>
        <v>0.53690000000000004</v>
      </c>
      <c r="J7" s="126">
        <f>'Stove Characteristics'!J56</f>
        <v>1.0738000000000001E-2</v>
      </c>
      <c r="K7" s="66" t="str">
        <f>'Stove Characteristics'!K56</f>
        <v>Overall thermal efficiency, Emission factors were obtained using the `water boiling test', a procedure developed as a standard international method to compare the efficiencies of different stoves. The fuel/stove combination was tested in a simulated village kitchen house at Tsinghua University's rural campus about 50 km from Beijing. Three successful tests with complete burn cycles were conducted for each fuel/stove combination. Burn cycles ranged from 35-50 minutes except for coal which allowed for slow initial burn phase.   Airborne products of combustion were collected from up-stream to down-stream of the sampling train using a stainless-steel probe, filter holder, pump, and clean Tedlar bag. For stoves with a flue, the probe was inserted into the flue; for those with no flue, stoves were placed under a hood built for the test and the probe place inside a hood exhaust duct. Practitioners assume that these data are representative of the fuel/stove combination technologies in rural China.</v>
      </c>
      <c r="L7" s="66" t="str">
        <f>'Stove Characteristics'!L56</f>
        <v>Simulated Field</v>
      </c>
      <c r="M7" s="66" t="str">
        <f>'Stove Characteristics'!M56</f>
        <v>Average, from WBT</v>
      </c>
      <c r="N7" s="66">
        <f>'Stove Characteristics'!N56</f>
        <v>55</v>
      </c>
      <c r="O7" s="66">
        <f>'Stove Characteristics'!O56</f>
        <v>55</v>
      </c>
      <c r="P7" s="66" t="str">
        <f>'Stove Characteristics'!P56</f>
        <v>Zhang et al. 2000</v>
      </c>
    </row>
    <row r="10" spans="1:16" x14ac:dyDescent="0.25">
      <c r="B10" s="145" t="s">
        <v>1385</v>
      </c>
      <c r="F10" s="66"/>
      <c r="G10" s="145" t="s">
        <v>1386</v>
      </c>
    </row>
    <row r="11" spans="1:16" x14ac:dyDescent="0.25">
      <c r="B11" s="126">
        <f>I6-J6</f>
        <v>0.60310799999999998</v>
      </c>
      <c r="F11" s="111" t="s">
        <v>1318</v>
      </c>
      <c r="G11" s="126">
        <f>MEDIAN(B11:B16)</f>
        <v>0.57537300000000002</v>
      </c>
    </row>
    <row r="12" spans="1:16" x14ac:dyDescent="0.25">
      <c r="B12" s="126">
        <f>I6</f>
        <v>0.60919999999999996</v>
      </c>
      <c r="F12" s="111" t="s">
        <v>1319</v>
      </c>
      <c r="G12" s="126">
        <f>QUARTILE(B11:B16,1)</f>
        <v>0.53958450000000002</v>
      </c>
    </row>
    <row r="13" spans="1:16" x14ac:dyDescent="0.25">
      <c r="B13" s="126">
        <f>I6+J6</f>
        <v>0.61529199999999995</v>
      </c>
      <c r="F13" s="111" t="s">
        <v>1320</v>
      </c>
      <c r="G13" s="126">
        <f>MIN(B11:B16)</f>
        <v>0.52616200000000002</v>
      </c>
    </row>
    <row r="14" spans="1:16" x14ac:dyDescent="0.25">
      <c r="B14" s="126">
        <f>I7-J7</f>
        <v>0.52616200000000002</v>
      </c>
      <c r="F14" s="111" t="s">
        <v>1321</v>
      </c>
      <c r="G14" s="126">
        <f>MAX(B11:B16)</f>
        <v>0.61529199999999995</v>
      </c>
    </row>
    <row r="15" spans="1:16" x14ac:dyDescent="0.25">
      <c r="B15" s="126">
        <f>I7</f>
        <v>0.53690000000000004</v>
      </c>
      <c r="F15" s="111" t="s">
        <v>1322</v>
      </c>
      <c r="G15" s="126">
        <f>QUARTILE(B11:B16,3)</f>
        <v>0.60767700000000002</v>
      </c>
    </row>
    <row r="16" spans="1:16" x14ac:dyDescent="0.25">
      <c r="B16" s="126">
        <f>I7+J7</f>
        <v>0.54763800000000007</v>
      </c>
      <c r="F16" s="111" t="s">
        <v>1323</v>
      </c>
      <c r="G16" s="160">
        <f>G14-G15</f>
        <v>7.6149999999999274E-3</v>
      </c>
    </row>
    <row r="17" spans="1:7" x14ac:dyDescent="0.25">
      <c r="A17" s="63" t="s">
        <v>2053</v>
      </c>
      <c r="B17" s="66">
        <f>COUNT(B11:B16)</f>
        <v>6</v>
      </c>
      <c r="F17" s="111" t="s">
        <v>1324</v>
      </c>
      <c r="G17" s="126">
        <f>G12-G13</f>
        <v>1.3422500000000004E-2</v>
      </c>
    </row>
  </sheetData>
  <pageMargins left="0.7" right="0.7" top="0.75" bottom="0.75" header="0.3" footer="0.3"/>
  <pageSetup orientation="portrait" horizontalDpi="300" verticalDpi="300"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P18"/>
  <sheetViews>
    <sheetView workbookViewId="0"/>
  </sheetViews>
  <sheetFormatPr defaultRowHeight="15.75" x14ac:dyDescent="0.25"/>
  <cols>
    <col min="1" max="13" width="15.7109375" style="6" customWidth="1"/>
    <col min="14" max="14" width="15.7109375" style="6" hidden="1" customWidth="1"/>
    <col min="15" max="15" width="15.7109375" style="6" customWidth="1"/>
    <col min="16" max="16" width="32.5703125" style="6" customWidth="1"/>
    <col min="17" max="16384" width="9.140625" style="6"/>
  </cols>
  <sheetData>
    <row r="1" spans="1:16" x14ac:dyDescent="0.25">
      <c r="A1" s="7" t="s">
        <v>1388</v>
      </c>
    </row>
    <row r="2" spans="1:16" x14ac:dyDescent="0.25">
      <c r="A2" s="142" t="s">
        <v>2299</v>
      </c>
    </row>
    <row r="3" spans="1:16" x14ac:dyDescent="0.25">
      <c r="A3" s="7"/>
      <c r="H3" s="74"/>
    </row>
    <row r="4" spans="1:16" x14ac:dyDescent="0.25">
      <c r="I4" s="74"/>
    </row>
    <row r="5" spans="1:16" ht="47.25" x14ac:dyDescent="0.25">
      <c r="B5" s="109" t="s">
        <v>0</v>
      </c>
      <c r="C5" s="109" t="s">
        <v>3</v>
      </c>
      <c r="D5" s="109" t="s">
        <v>1856</v>
      </c>
      <c r="E5" s="109" t="s">
        <v>1864</v>
      </c>
      <c r="F5" s="109" t="s">
        <v>9</v>
      </c>
      <c r="G5" s="109" t="s">
        <v>5</v>
      </c>
      <c r="H5" s="109" t="s">
        <v>7</v>
      </c>
      <c r="I5" s="110" t="s">
        <v>6</v>
      </c>
      <c r="J5" s="109" t="s">
        <v>2025</v>
      </c>
      <c r="K5" s="109" t="s">
        <v>22</v>
      </c>
      <c r="L5" s="109" t="s">
        <v>478</v>
      </c>
      <c r="M5" s="109" t="s">
        <v>484</v>
      </c>
      <c r="N5" s="109" t="s">
        <v>14</v>
      </c>
      <c r="O5" s="109" t="s">
        <v>30</v>
      </c>
      <c r="P5" s="109" t="s">
        <v>2259</v>
      </c>
    </row>
    <row r="6" spans="1:16" x14ac:dyDescent="0.25">
      <c r="B6" s="66" t="str">
        <f>'Stove Characteristics'!B33</f>
        <v>India</v>
      </c>
      <c r="C6" s="66" t="str">
        <f>'Stove Characteristics'!C33</f>
        <v>-</v>
      </c>
      <c r="D6" s="66" t="str">
        <f>IF(NOT(ISERROR(INDEX('Stove Emissions'!$G$5:$G$322, MATCH(O6, 'Stove Emissions'!$B$5:$B$322,0)))), INDEX('Stove Emissions'!$G$5:$G$322, MATCH(O6, 'Stove Emissions'!$B$5:$B$322,0)), INDEX('Stove Characteristics'!$E:$E, MATCH(O6, 'Stove Characteristics'!$O:$O,0)))</f>
        <v>Modern</v>
      </c>
      <c r="E6" s="66" t="s">
        <v>1918</v>
      </c>
      <c r="F6" s="66" t="str">
        <f>'Stove Characteristics'!D33</f>
        <v>1.3 kW local made helical coil heater</v>
      </c>
      <c r="G6" s="66" t="str">
        <f>'Stove Characteristics'!F33</f>
        <v>Electric</v>
      </c>
      <c r="H6" s="66" t="str">
        <f>'Stove Characteristics'!G33</f>
        <v>Average India Electric Grid Mix</v>
      </c>
      <c r="I6" s="126">
        <f>'Stove Characteristics'!I33</f>
        <v>0.67</v>
      </c>
      <c r="J6" s="161" t="str">
        <f>'Stove Characteristics'!J33</f>
        <v>-</v>
      </c>
      <c r="K6" s="161" t="str">
        <f>'Stove Characteristics'!K33</f>
        <v>-</v>
      </c>
      <c r="L6" s="161" t="str">
        <f>'Stove Characteristics'!L33</f>
        <v>-</v>
      </c>
      <c r="M6" s="66" t="str">
        <f>'Stove Characteristics'!M33</f>
        <v>Average, from WBT</v>
      </c>
      <c r="N6" s="66">
        <f>'Stove Characteristics'!N33</f>
        <v>29</v>
      </c>
      <c r="O6" s="66">
        <f>'Stove Characteristics'!O33</f>
        <v>29</v>
      </c>
      <c r="P6" s="66" t="str">
        <f>'Stove Characteristics'!P33</f>
        <v>Aprovecho Research Center 2006</v>
      </c>
    </row>
    <row r="7" spans="1:16" x14ac:dyDescent="0.25">
      <c r="B7" s="66" t="str">
        <f>'Stove Characteristics'!B418</f>
        <v>Global</v>
      </c>
      <c r="C7" s="66" t="str">
        <f>'Stove Characteristics'!C418</f>
        <v>Induction</v>
      </c>
      <c r="D7" s="66" t="str">
        <f>IF(NOT(ISERROR(INDEX('Stove Emissions'!$G$5:$G$322, MATCH(O7, 'Stove Emissions'!$B$5:$B$322,0)))), INDEX('Stove Emissions'!$G$5:$G$322, MATCH(O7, 'Stove Emissions'!$B$5:$B$322,0)), INDEX('Stove Characteristics'!$E:$E, MATCH(O7, 'Stove Characteristics'!$O:$O,0)))</f>
        <v>Modern</v>
      </c>
      <c r="E7" s="66" t="s">
        <v>1919</v>
      </c>
      <c r="F7" s="66" t="str">
        <f>'Stove Characteristics'!D418</f>
        <v>-</v>
      </c>
      <c r="G7" s="66" t="str">
        <f>'Stove Characteristics'!F418</f>
        <v>Electric</v>
      </c>
      <c r="H7" s="66" t="str">
        <f>'Stove Characteristics'!G418</f>
        <v>-</v>
      </c>
      <c r="I7" s="126">
        <f>'Stove Characteristics'!I418</f>
        <v>0.80200000000000005</v>
      </c>
      <c r="J7" s="161" t="str">
        <f>'Stove Characteristics'!J418</f>
        <v>-</v>
      </c>
      <c r="K7" s="161" t="str">
        <f>'Stove Characteristics'!K418</f>
        <v>-</v>
      </c>
      <c r="L7" s="161" t="str">
        <f>'Stove Characteristics'!L418</f>
        <v>-</v>
      </c>
      <c r="M7" s="66" t="str">
        <f>'Stove Characteristics'!M418</f>
        <v>-</v>
      </c>
      <c r="N7" s="66" t="str">
        <f>'Stove Characteristics'!N418</f>
        <v>&lt;n.a.&gt;</v>
      </c>
      <c r="O7" s="66">
        <f>'Stove Characteristics'!O418</f>
        <v>410</v>
      </c>
      <c r="P7" s="66" t="str">
        <f>'Stove Characteristics'!P418</f>
        <v>Schaetzke, M. (1995); bigEE</v>
      </c>
    </row>
    <row r="8" spans="1:16" x14ac:dyDescent="0.25">
      <c r="B8" s="66" t="str">
        <f>'Stove Characteristics'!B419</f>
        <v>Global</v>
      </c>
      <c r="C8" s="66" t="str">
        <f>'Stove Characteristics'!C419</f>
        <v>Electric solid plate</v>
      </c>
      <c r="D8" s="66" t="str">
        <f>IF(NOT(ISERROR(INDEX('Stove Emissions'!$G$5:$G$322, MATCH(O8, 'Stove Emissions'!$B$5:$B$322,0)))), INDEX('Stove Emissions'!$G$5:$G$322, MATCH(O8, 'Stove Emissions'!$B$5:$B$322,0)), INDEX('Stove Characteristics'!$E:$E, MATCH(O8, 'Stove Characteristics'!$O:$O,0)))</f>
        <v>Modern</v>
      </c>
      <c r="E8" s="66" t="s">
        <v>1919</v>
      </c>
      <c r="F8" s="66" t="str">
        <f>'Stove Characteristics'!D419</f>
        <v>-</v>
      </c>
      <c r="G8" s="66" t="str">
        <f>'Stove Characteristics'!F419</f>
        <v>Electric</v>
      </c>
      <c r="H8" s="66" t="str">
        <f>'Stove Characteristics'!G419</f>
        <v>-</v>
      </c>
      <c r="I8" s="126">
        <f>'Stove Characteristics'!I419</f>
        <v>0.59399999999999997</v>
      </c>
      <c r="J8" s="161" t="str">
        <f>'Stove Characteristics'!J419</f>
        <v>-</v>
      </c>
      <c r="K8" s="161" t="str">
        <f>'Stove Characteristics'!K419</f>
        <v>-</v>
      </c>
      <c r="L8" s="161" t="str">
        <f>'Stove Characteristics'!L419</f>
        <v>-</v>
      </c>
      <c r="M8" s="66" t="str">
        <f>'Stove Characteristics'!M419</f>
        <v>-</v>
      </c>
      <c r="N8" s="66" t="str">
        <f>'Stove Characteristics'!N419</f>
        <v>&lt;n.a.&gt;</v>
      </c>
      <c r="O8" s="66">
        <f>'Stove Characteristics'!O419</f>
        <v>411</v>
      </c>
      <c r="P8" s="66" t="str">
        <f>'Stove Characteristics'!P419</f>
        <v>EC 2011</v>
      </c>
    </row>
    <row r="9" spans="1:16" x14ac:dyDescent="0.25">
      <c r="B9" s="66" t="str">
        <f>'Stove Characteristics'!B420</f>
        <v>Global</v>
      </c>
      <c r="C9" s="66" t="str">
        <f>'Stove Characteristics'!C420</f>
        <v>Electric radiant</v>
      </c>
      <c r="D9" s="66" t="str">
        <f>IF(NOT(ISERROR(INDEX('Stove Emissions'!$G$5:$G$322, MATCH(O9, 'Stove Emissions'!$B$5:$B$322,0)))), INDEX('Stove Emissions'!$G$5:$G$322, MATCH(O9, 'Stove Emissions'!$B$5:$B$322,0)), INDEX('Stove Characteristics'!$E:$E, MATCH(O9, 'Stove Characteristics'!$O:$O,0)))</f>
        <v>Modern</v>
      </c>
      <c r="E9" s="66" t="s">
        <v>1919</v>
      </c>
      <c r="F9" s="66" t="str">
        <f>'Stove Characteristics'!D420</f>
        <v>-</v>
      </c>
      <c r="G9" s="66" t="str">
        <f>'Stove Characteristics'!F420</f>
        <v>Electric</v>
      </c>
      <c r="H9" s="66" t="str">
        <f>'Stove Characteristics'!G420</f>
        <v>-</v>
      </c>
      <c r="I9" s="126">
        <f>'Stove Characteristics'!I420</f>
        <v>0.57199999999999995</v>
      </c>
      <c r="J9" s="161" t="str">
        <f>'Stove Characteristics'!J420</f>
        <v>-</v>
      </c>
      <c r="K9" s="161" t="str">
        <f>'Stove Characteristics'!K420</f>
        <v>-</v>
      </c>
      <c r="L9" s="161" t="str">
        <f>'Stove Characteristics'!L420</f>
        <v>-</v>
      </c>
      <c r="M9" s="66" t="str">
        <f>'Stove Characteristics'!M420</f>
        <v>-</v>
      </c>
      <c r="N9" s="66" t="str">
        <f>'Stove Characteristics'!N420</f>
        <v>&lt;n.a.&gt;</v>
      </c>
      <c r="O9" s="66">
        <f>'Stove Characteristics'!O420</f>
        <v>412</v>
      </c>
      <c r="P9" s="66" t="str">
        <f>'Stove Characteristics'!P420</f>
        <v>EC 2011</v>
      </c>
    </row>
    <row r="11" spans="1:16" x14ac:dyDescent="0.25">
      <c r="B11" s="145" t="s">
        <v>1395</v>
      </c>
      <c r="F11" s="66"/>
      <c r="G11" s="145" t="s">
        <v>1396</v>
      </c>
    </row>
    <row r="12" spans="1:16" x14ac:dyDescent="0.25">
      <c r="B12" s="126">
        <f>I6</f>
        <v>0.67</v>
      </c>
      <c r="F12" s="111" t="s">
        <v>1318</v>
      </c>
      <c r="G12" s="126">
        <f>MEDIAN(B12:B15)</f>
        <v>0.63200000000000001</v>
      </c>
    </row>
    <row r="13" spans="1:16" x14ac:dyDescent="0.25">
      <c r="B13" s="126">
        <f t="shared" ref="B13:B15" si="0">I7</f>
        <v>0.80200000000000005</v>
      </c>
      <c r="F13" s="111" t="s">
        <v>1319</v>
      </c>
      <c r="G13" s="126">
        <f>QUARTILE(B12:B15,1)</f>
        <v>0.58850000000000002</v>
      </c>
    </row>
    <row r="14" spans="1:16" x14ac:dyDescent="0.25">
      <c r="B14" s="126">
        <f t="shared" si="0"/>
        <v>0.59399999999999997</v>
      </c>
      <c r="F14" s="111" t="s">
        <v>1320</v>
      </c>
      <c r="G14" s="126">
        <f>MIN(B12:B15)</f>
        <v>0.57199999999999995</v>
      </c>
    </row>
    <row r="15" spans="1:16" x14ac:dyDescent="0.25">
      <c r="B15" s="126">
        <f t="shared" si="0"/>
        <v>0.57199999999999995</v>
      </c>
      <c r="F15" s="111" t="s">
        <v>1321</v>
      </c>
      <c r="G15" s="126">
        <f>MAX(B12:B15)</f>
        <v>0.80200000000000005</v>
      </c>
    </row>
    <row r="16" spans="1:16" x14ac:dyDescent="0.25">
      <c r="A16" s="63" t="s">
        <v>2053</v>
      </c>
      <c r="B16" s="118">
        <f>COUNT(B12:B15)</f>
        <v>4</v>
      </c>
      <c r="F16" s="111" t="s">
        <v>1322</v>
      </c>
      <c r="G16" s="126">
        <f>QUARTILE(B12:B15,3)</f>
        <v>0.70300000000000007</v>
      </c>
    </row>
    <row r="17" spans="6:7" x14ac:dyDescent="0.25">
      <c r="F17" s="111" t="s">
        <v>1323</v>
      </c>
      <c r="G17" s="126">
        <f>G15-G16</f>
        <v>9.8999999999999977E-2</v>
      </c>
    </row>
    <row r="18" spans="6:7" x14ac:dyDescent="0.25">
      <c r="F18" s="111" t="s">
        <v>1324</v>
      </c>
      <c r="G18" s="126">
        <f>G13-G14</f>
        <v>1.650000000000007E-2</v>
      </c>
    </row>
  </sheetData>
  <pageMargins left="0.7" right="0.7" top="0.75" bottom="0.75" header="0.3" footer="0.3"/>
  <pageSetup orientation="portrait" horizontalDpi="300" verticalDpi="300"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P90"/>
  <sheetViews>
    <sheetView workbookViewId="0"/>
  </sheetViews>
  <sheetFormatPr defaultRowHeight="15.75" x14ac:dyDescent="0.25"/>
  <cols>
    <col min="1" max="1" width="9.140625" style="6"/>
    <col min="2" max="2" width="21.7109375" style="6" customWidth="1"/>
    <col min="3" max="5" width="38.42578125" style="6" customWidth="1"/>
    <col min="6" max="6" width="25.7109375" style="6" customWidth="1"/>
    <col min="7" max="7" width="9.140625" style="6"/>
    <col min="8" max="8" width="29.5703125" style="6" customWidth="1"/>
    <col min="9" max="13" width="16.5703125" style="6" customWidth="1"/>
    <col min="14" max="14" width="16.5703125" style="6" hidden="1" customWidth="1"/>
    <col min="15" max="15" width="16.5703125" style="6" customWidth="1"/>
    <col min="16" max="16" width="24.28515625" style="6" bestFit="1" customWidth="1"/>
    <col min="17" max="16384" width="9.140625" style="6"/>
  </cols>
  <sheetData>
    <row r="1" spans="1:16" x14ac:dyDescent="0.25">
      <c r="A1" s="7" t="s">
        <v>1407</v>
      </c>
      <c r="B1" s="7"/>
    </row>
    <row r="2" spans="1:16" x14ac:dyDescent="0.25">
      <c r="A2" s="142" t="s">
        <v>2300</v>
      </c>
    </row>
    <row r="3" spans="1:16" x14ac:dyDescent="0.25">
      <c r="A3" s="7"/>
      <c r="B3" s="7"/>
      <c r="I3" s="74"/>
    </row>
    <row r="4" spans="1:16" x14ac:dyDescent="0.25">
      <c r="I4" s="74"/>
    </row>
    <row r="5" spans="1:16" ht="31.5" x14ac:dyDescent="0.25">
      <c r="B5" s="109" t="s">
        <v>0</v>
      </c>
      <c r="C5" s="109" t="s">
        <v>3</v>
      </c>
      <c r="D5" s="109" t="s">
        <v>1856</v>
      </c>
      <c r="E5" s="109" t="s">
        <v>1864</v>
      </c>
      <c r="F5" s="109" t="s">
        <v>9</v>
      </c>
      <c r="G5" s="109" t="s">
        <v>5</v>
      </c>
      <c r="H5" s="109" t="s">
        <v>7</v>
      </c>
      <c r="I5" s="110" t="s">
        <v>6</v>
      </c>
      <c r="J5" s="109" t="s">
        <v>2025</v>
      </c>
      <c r="K5" s="109" t="s">
        <v>22</v>
      </c>
      <c r="L5" s="109" t="s">
        <v>478</v>
      </c>
      <c r="M5" s="109" t="s">
        <v>484</v>
      </c>
      <c r="N5" s="109" t="s">
        <v>14</v>
      </c>
      <c r="O5" s="109" t="s">
        <v>30</v>
      </c>
      <c r="P5" s="109" t="s">
        <v>2259</v>
      </c>
    </row>
    <row r="6" spans="1:16" x14ac:dyDescent="0.25">
      <c r="B6" s="75" t="s">
        <v>2</v>
      </c>
      <c r="C6" s="75" t="s">
        <v>287</v>
      </c>
      <c r="D6" s="75" t="s">
        <v>492</v>
      </c>
      <c r="E6" s="75" t="s">
        <v>1920</v>
      </c>
      <c r="F6" s="75" t="s">
        <v>139</v>
      </c>
      <c r="G6" s="75" t="s">
        <v>286</v>
      </c>
      <c r="H6" s="75"/>
      <c r="I6" s="112">
        <v>0.17499999999999999</v>
      </c>
      <c r="J6" s="219"/>
      <c r="K6" s="75" t="s">
        <v>281</v>
      </c>
      <c r="L6" s="76" t="s">
        <v>480</v>
      </c>
      <c r="M6" s="75"/>
      <c r="N6" s="75">
        <v>34</v>
      </c>
      <c r="O6" s="75">
        <v>34</v>
      </c>
      <c r="P6" s="75" t="s">
        <v>285</v>
      </c>
    </row>
    <row r="7" spans="1:16" x14ac:dyDescent="0.25">
      <c r="B7" s="75" t="str">
        <f>'Stove Characteristics'!B81</f>
        <v>Global</v>
      </c>
      <c r="C7" s="75" t="str">
        <f>'Stove Characteristics'!C81</f>
        <v>GERES</v>
      </c>
      <c r="D7" s="75" t="str">
        <f>IF(NOT(ISERROR(INDEX('Stove Emissions'!$G$5:$G$322, MATCH(O7, 'Stove Emissions'!$B$5:$B$322,0)))), INDEX('Stove Emissions'!$G$5:$G$322, MATCH(O7, 'Stove Emissions'!$B$5:$B$322,0)), INDEX('Stove Characteristics'!$E:$E, MATCH(O7, 'Stove Characteristics'!$O:$O,0)))</f>
        <v>Improved</v>
      </c>
      <c r="E7" s="75" t="s">
        <v>1853</v>
      </c>
      <c r="F7" s="75" t="str">
        <f>'Stove Characteristics'!D81</f>
        <v>metal clad ceramic stove</v>
      </c>
      <c r="G7" s="75" t="str">
        <f>'Stove Characteristics'!F81</f>
        <v xml:space="preserve"> charcoal fuel(Dry)</v>
      </c>
      <c r="H7" s="75" t="str">
        <f>'Stove Characteristics'!G81</f>
        <v>lump charcoal, 5% moisture, made from Mexican cord wood</v>
      </c>
      <c r="I7" s="218">
        <f>'Stove Characteristics'!I81</f>
        <v>0.17799999999999999</v>
      </c>
      <c r="J7" s="219" t="str">
        <f>'Stove Characteristics'!J81</f>
        <v>-</v>
      </c>
      <c r="K7" s="75" t="str">
        <f>'Stove Characteristics'!K81</f>
        <v>chamber test; overall thermal efficiency, ratio of useful (in fuel) to delivered (at pot); measured via standard Water Boil Test.</v>
      </c>
      <c r="L7" s="75" t="str">
        <f>'Stove Characteristics'!L81</f>
        <v>Laboratory</v>
      </c>
      <c r="M7" s="75" t="str">
        <f>'Stove Characteristics'!M81</f>
        <v>Cold Start</v>
      </c>
      <c r="N7" s="75">
        <f>'Stove Characteristics'!N81</f>
        <v>84</v>
      </c>
      <c r="O7" s="75">
        <f>'Stove Characteristics'!O81</f>
        <v>84</v>
      </c>
      <c r="P7" s="75" t="str">
        <f>'Stove Characteristics'!P81</f>
        <v>Jetter et al. 2012</v>
      </c>
    </row>
    <row r="8" spans="1:16" x14ac:dyDescent="0.25">
      <c r="B8" s="75" t="str">
        <f>'Stove Characteristics'!B82</f>
        <v>Global</v>
      </c>
      <c r="C8" s="75" t="str">
        <f>'Stove Characteristics'!C82</f>
        <v>GERES</v>
      </c>
      <c r="D8" s="75" t="str">
        <f>IF(NOT(ISERROR(INDEX('Stove Emissions'!$G$5:$G$322, MATCH(O8, 'Stove Emissions'!$B$5:$B$322,0)))), INDEX('Stove Emissions'!$G$5:$G$322, MATCH(O8, 'Stove Emissions'!$B$5:$B$322,0)), INDEX('Stove Characteristics'!$E:$E, MATCH(O8, 'Stove Characteristics'!$O:$O,0)))</f>
        <v>Improved</v>
      </c>
      <c r="E8" s="75" t="s">
        <v>1853</v>
      </c>
      <c r="F8" s="75" t="str">
        <f>'Stove Characteristics'!D82</f>
        <v>metal clad ceramic stove</v>
      </c>
      <c r="G8" s="75" t="str">
        <f>'Stove Characteristics'!F82</f>
        <v xml:space="preserve"> charcoal fuel (Wet)</v>
      </c>
      <c r="H8" s="75" t="str">
        <f>'Stove Characteristics'!G82</f>
        <v>lump charcoal, 8% moisture, made from Mexican cord wood</v>
      </c>
      <c r="I8" s="218">
        <f>'Stove Characteristics'!I82</f>
        <v>0.161</v>
      </c>
      <c r="J8" s="219" t="str">
        <f>'Stove Characteristics'!J82</f>
        <v>-</v>
      </c>
      <c r="K8" s="75" t="str">
        <f>'Stove Characteristics'!K82</f>
        <v>chamber test; overall thermal efficiency, ratio of useful (in fuel) to delivered (at pot); measured via standard Water Boil Test.</v>
      </c>
      <c r="L8" s="75" t="str">
        <f>'Stove Characteristics'!L82</f>
        <v>Laboratory</v>
      </c>
      <c r="M8" s="75" t="str">
        <f>'Stove Characteristics'!M82</f>
        <v>Cold Start</v>
      </c>
      <c r="N8" s="75">
        <f>'Stove Characteristics'!N82</f>
        <v>85</v>
      </c>
      <c r="O8" s="75">
        <f>'Stove Characteristics'!O82</f>
        <v>85</v>
      </c>
      <c r="P8" s="75" t="str">
        <f>'Stove Characteristics'!P82</f>
        <v>Jetter et al. 2012</v>
      </c>
    </row>
    <row r="9" spans="1:16" x14ac:dyDescent="0.25">
      <c r="B9" s="75" t="str">
        <f>'Stove Characteristics'!B83</f>
        <v>Global</v>
      </c>
      <c r="C9" s="75" t="str">
        <f>'Stove Characteristics'!C83</f>
        <v>Gyapa</v>
      </c>
      <c r="D9" s="75" t="str">
        <f>IF(NOT(ISERROR(INDEX('Stove Emissions'!$G$5:$G$322, MATCH(O9, 'Stove Emissions'!$B$5:$B$322,0)))), INDEX('Stove Emissions'!$G$5:$G$322, MATCH(O9, 'Stove Emissions'!$B$5:$B$322,0)), INDEX('Stove Characteristics'!$E:$E, MATCH(O9, 'Stove Characteristics'!$O:$O,0)))</f>
        <v>Improved</v>
      </c>
      <c r="E9" s="75" t="s">
        <v>1904</v>
      </c>
      <c r="F9" s="75" t="str">
        <f>'Stove Characteristics'!D83</f>
        <v>metal clad ceramic stove</v>
      </c>
      <c r="G9" s="75" t="str">
        <f>'Stove Characteristics'!F83</f>
        <v xml:space="preserve"> charcoal fuel (Dry)</v>
      </c>
      <c r="H9" s="75" t="str">
        <f>'Stove Characteristics'!G83</f>
        <v>lump charcoal, 5% moisture, made from Mexican cord wood</v>
      </c>
      <c r="I9" s="218">
        <f>'Stove Characteristics'!I83</f>
        <v>0.22600000000000001</v>
      </c>
      <c r="J9" s="219" t="str">
        <f>'Stove Characteristics'!J83</f>
        <v>-</v>
      </c>
      <c r="K9" s="75" t="str">
        <f>'Stove Characteristics'!K83</f>
        <v>chamber test; overall thermal efficiency, ratio of useful (in fuel) to delivered (at pot); measured via standard Water Boil Test.</v>
      </c>
      <c r="L9" s="75" t="str">
        <f>'Stove Characteristics'!L83</f>
        <v>Laboratory</v>
      </c>
      <c r="M9" s="75" t="str">
        <f>'Stove Characteristics'!M83</f>
        <v>Cold Start</v>
      </c>
      <c r="N9" s="75">
        <f>'Stove Characteristics'!N83</f>
        <v>86</v>
      </c>
      <c r="O9" s="75">
        <f>'Stove Characteristics'!O83</f>
        <v>86</v>
      </c>
      <c r="P9" s="75" t="str">
        <f>'Stove Characteristics'!P83</f>
        <v>Jetter et al. 2012</v>
      </c>
    </row>
    <row r="10" spans="1:16" x14ac:dyDescent="0.25">
      <c r="B10" s="75" t="str">
        <f>'Stove Characteristics'!B84</f>
        <v>Global</v>
      </c>
      <c r="C10" s="75" t="str">
        <f>'Stove Characteristics'!C84</f>
        <v>Gyapa</v>
      </c>
      <c r="D10" s="75" t="str">
        <f>IF(NOT(ISERROR(INDEX('Stove Emissions'!$G$5:$G$322, MATCH(O10, 'Stove Emissions'!$B$5:$B$322,0)))), INDEX('Stove Emissions'!$G$5:$G$322, MATCH(O10, 'Stove Emissions'!$B$5:$B$322,0)), INDEX('Stove Characteristics'!$E:$E, MATCH(O10, 'Stove Characteristics'!$O:$O,0)))</f>
        <v>Improved</v>
      </c>
      <c r="E10" s="75" t="s">
        <v>1904</v>
      </c>
      <c r="F10" s="75" t="str">
        <f>'Stove Characteristics'!D84</f>
        <v>metal clad ceramic stove</v>
      </c>
      <c r="G10" s="75" t="str">
        <f>'Stove Characteristics'!F84</f>
        <v xml:space="preserve"> charcoal fuel (Wet)</v>
      </c>
      <c r="H10" s="75" t="str">
        <f>'Stove Characteristics'!G84</f>
        <v>lump charcoal, 8% moisture, made from Mexican cord wood</v>
      </c>
      <c r="I10" s="218">
        <f>'Stove Characteristics'!I84</f>
        <v>0.22500000000000001</v>
      </c>
      <c r="J10" s="219" t="str">
        <f>'Stove Characteristics'!J84</f>
        <v>-</v>
      </c>
      <c r="K10" s="75" t="str">
        <f>'Stove Characteristics'!K84</f>
        <v>chamber test; overall thermal efficiency, ratio of useful (in fuel) to delivered (at pot); measured via standard Water Boil Test.</v>
      </c>
      <c r="L10" s="75" t="str">
        <f>'Stove Characteristics'!L84</f>
        <v>Laboratory</v>
      </c>
      <c r="M10" s="75" t="str">
        <f>'Stove Characteristics'!M84</f>
        <v>Cold Start</v>
      </c>
      <c r="N10" s="75">
        <f>'Stove Characteristics'!N84</f>
        <v>87</v>
      </c>
      <c r="O10" s="75">
        <f>'Stove Characteristics'!O84</f>
        <v>87</v>
      </c>
      <c r="P10" s="75" t="str">
        <f>'Stove Characteristics'!P84</f>
        <v>Jetter et al. 2012</v>
      </c>
    </row>
    <row r="11" spans="1:16" x14ac:dyDescent="0.25">
      <c r="B11" s="75" t="str">
        <f>'Stove Characteristics'!B85</f>
        <v>Global</v>
      </c>
      <c r="C11" s="75" t="str">
        <f>'Stove Characteristics'!C85</f>
        <v>Jiko Ceramic</v>
      </c>
      <c r="D11" s="75" t="str">
        <f>IF(NOT(ISERROR(INDEX('Stove Emissions'!$G$5:$G$322, MATCH(O11, 'Stove Emissions'!$B$5:$B$322,0)))), INDEX('Stove Emissions'!$G$5:$G$322, MATCH(O11, 'Stove Emissions'!$B$5:$B$322,0)), INDEX('Stove Characteristics'!$E:$E, MATCH(O11, 'Stove Characteristics'!$O:$O,0)))</f>
        <v>Improved</v>
      </c>
      <c r="E11" s="75" t="s">
        <v>1853</v>
      </c>
      <c r="F11" s="75" t="str">
        <f>'Stove Characteristics'!D85</f>
        <v>metal clad ceramic stove</v>
      </c>
      <c r="G11" s="75" t="str">
        <f>'Stove Characteristics'!F85</f>
        <v xml:space="preserve"> charcoal fuel (Dry)</v>
      </c>
      <c r="H11" s="75" t="str">
        <f>'Stove Characteristics'!G85</f>
        <v>lump charcoal, 5% moisture, made from Mexican cord wood</v>
      </c>
      <c r="I11" s="218">
        <f>'Stove Characteristics'!I85</f>
        <v>0.13900000000000001</v>
      </c>
      <c r="J11" s="219" t="str">
        <f>'Stove Characteristics'!J85</f>
        <v>-</v>
      </c>
      <c r="K11" s="75" t="str">
        <f>'Stove Characteristics'!K85</f>
        <v>chamber test; overall thermal efficiency, ratio of useful (in fuel) to delivered (at pot); measured via standard Water Boil Test.</v>
      </c>
      <c r="L11" s="75" t="str">
        <f>'Stove Characteristics'!L85</f>
        <v>Laboratory</v>
      </c>
      <c r="M11" s="75" t="str">
        <f>'Stove Characteristics'!M85</f>
        <v>Cold Start</v>
      </c>
      <c r="N11" s="75">
        <f>'Stove Characteristics'!N85</f>
        <v>88</v>
      </c>
      <c r="O11" s="75">
        <f>'Stove Characteristics'!O85</f>
        <v>88</v>
      </c>
      <c r="P11" s="75" t="str">
        <f>'Stove Characteristics'!P85</f>
        <v>Jetter et al. 2012</v>
      </c>
    </row>
    <row r="12" spans="1:16" x14ac:dyDescent="0.25">
      <c r="B12" s="75" t="str">
        <f>'Stove Characteristics'!B86</f>
        <v>Global</v>
      </c>
      <c r="C12" s="75" t="str">
        <f>'Stove Characteristics'!C86</f>
        <v>Jiko Ceramic</v>
      </c>
      <c r="D12" s="75" t="str">
        <f>IF(NOT(ISERROR(INDEX('Stove Emissions'!$G$5:$G$322, MATCH(O12, 'Stove Emissions'!$B$5:$B$322,0)))), INDEX('Stove Emissions'!$G$5:$G$322, MATCH(O12, 'Stove Emissions'!$B$5:$B$322,0)), INDEX('Stove Characteristics'!$E:$E, MATCH(O12, 'Stove Characteristics'!$O:$O,0)))</f>
        <v>Improved</v>
      </c>
      <c r="E12" s="75" t="s">
        <v>1853</v>
      </c>
      <c r="F12" s="75" t="str">
        <f>'Stove Characteristics'!D86</f>
        <v>metal clad ceramic stove</v>
      </c>
      <c r="G12" s="75" t="str">
        <f>'Stove Characteristics'!F86</f>
        <v xml:space="preserve"> charcoal fuel (Wet)</v>
      </c>
      <c r="H12" s="75" t="str">
        <f>'Stove Characteristics'!G86</f>
        <v>lump charcoal, 8% moisture, made from Mexican cord wood</v>
      </c>
      <c r="I12" s="218">
        <f>'Stove Characteristics'!I86</f>
        <v>0.14599999999999999</v>
      </c>
      <c r="J12" s="219" t="str">
        <f>'Stove Characteristics'!J86</f>
        <v>-</v>
      </c>
      <c r="K12" s="75" t="str">
        <f>'Stove Characteristics'!K86</f>
        <v>chamber test; overall thermal efficiency, ratio of useful (in fuel) to delivered (at pot); measured via standard Water Boil Test.</v>
      </c>
      <c r="L12" s="75" t="str">
        <f>'Stove Characteristics'!L86</f>
        <v>Laboratory</v>
      </c>
      <c r="M12" s="75" t="str">
        <f>'Stove Characteristics'!M86</f>
        <v>Cold Start</v>
      </c>
      <c r="N12" s="75">
        <f>'Stove Characteristics'!N86</f>
        <v>89</v>
      </c>
      <c r="O12" s="75">
        <f>'Stove Characteristics'!O86</f>
        <v>89</v>
      </c>
      <c r="P12" s="75" t="str">
        <f>'Stove Characteristics'!P86</f>
        <v>Jetter et al. 2012</v>
      </c>
    </row>
    <row r="13" spans="1:16" x14ac:dyDescent="0.25">
      <c r="B13" s="75" t="str">
        <f>'Stove Characteristics'!B87</f>
        <v>Global</v>
      </c>
      <c r="C13" s="75" t="str">
        <f>'Stove Characteristics'!C87</f>
        <v>Jiko Metal</v>
      </c>
      <c r="D13" s="75" t="str">
        <f>IF(NOT(ISERROR(INDEX('Stove Emissions'!$G$5:$G$322, MATCH(O13, 'Stove Emissions'!$B$5:$B$322,0)))), INDEX('Stove Emissions'!$G$5:$G$322, MATCH(O13, 'Stove Emissions'!$B$5:$B$322,0)), INDEX('Stove Characteristics'!$E:$E, MATCH(O13, 'Stove Characteristics'!$O:$O,0)))</f>
        <v>Improved</v>
      </c>
      <c r="E13" s="75" t="s">
        <v>1853</v>
      </c>
      <c r="F13" s="75" t="str">
        <f>'Stove Characteristics'!D87</f>
        <v>small metal stove</v>
      </c>
      <c r="G13" s="75" t="str">
        <f>'Stove Characteristics'!F87</f>
        <v xml:space="preserve"> charcoal fuel (Dry)</v>
      </c>
      <c r="H13" s="75" t="str">
        <f>'Stove Characteristics'!G87</f>
        <v>lump charcoal, 5% moisture, made from Mexican cord wood</v>
      </c>
      <c r="I13" s="218">
        <f>'Stove Characteristics'!I87</f>
        <v>0.151</v>
      </c>
      <c r="J13" s="219" t="str">
        <f>'Stove Characteristics'!J87</f>
        <v>-</v>
      </c>
      <c r="K13" s="75" t="str">
        <f>'Stove Characteristics'!K87</f>
        <v>chamber test; overall thermal efficiency, ratio of useful (in fuel) to delivered (at pot); measured via standard Water Boil Test.</v>
      </c>
      <c r="L13" s="75" t="str">
        <f>'Stove Characteristics'!L87</f>
        <v>Laboratory</v>
      </c>
      <c r="M13" s="75" t="str">
        <f>'Stove Characteristics'!M87</f>
        <v>Cold Start</v>
      </c>
      <c r="N13" s="75">
        <f>'Stove Characteristics'!N87</f>
        <v>90</v>
      </c>
      <c r="O13" s="75">
        <f>'Stove Characteristics'!O87</f>
        <v>90</v>
      </c>
      <c r="P13" s="75" t="str">
        <f>'Stove Characteristics'!P87</f>
        <v>Jetter et al. 2012</v>
      </c>
    </row>
    <row r="14" spans="1:16" x14ac:dyDescent="0.25">
      <c r="B14" s="75" t="str">
        <f>'Stove Characteristics'!B88</f>
        <v>Global</v>
      </c>
      <c r="C14" s="75" t="str">
        <f>'Stove Characteristics'!C88</f>
        <v>Jiko Metal</v>
      </c>
      <c r="D14" s="75" t="str">
        <f>IF(NOT(ISERROR(INDEX('Stove Emissions'!$G$5:$G$322, MATCH(O14, 'Stove Emissions'!$B$5:$B$322,0)))), INDEX('Stove Emissions'!$G$5:$G$322, MATCH(O14, 'Stove Emissions'!$B$5:$B$322,0)), INDEX('Stove Characteristics'!$E:$E, MATCH(O14, 'Stove Characteristics'!$O:$O,0)))</f>
        <v>Improved</v>
      </c>
      <c r="E14" s="75" t="s">
        <v>1853</v>
      </c>
      <c r="F14" s="75" t="str">
        <f>'Stove Characteristics'!D88</f>
        <v>small metal stove</v>
      </c>
      <c r="G14" s="75" t="str">
        <f>'Stove Characteristics'!F88</f>
        <v xml:space="preserve"> charcoal fuel (Wet)</v>
      </c>
      <c r="H14" s="75" t="str">
        <f>'Stove Characteristics'!G88</f>
        <v>lump charcoal, 8% moisture, made from Mexican cord wood</v>
      </c>
      <c r="I14" s="218">
        <f>'Stove Characteristics'!I88</f>
        <v>0.14299999999999999</v>
      </c>
      <c r="J14" s="219" t="str">
        <f>'Stove Characteristics'!J88</f>
        <v>-</v>
      </c>
      <c r="K14" s="75" t="str">
        <f>'Stove Characteristics'!K88</f>
        <v>chamber test; overall thermal efficiency, ratio of useful (in fuel) to delivered (at pot); measured via standard Water Boil Test.</v>
      </c>
      <c r="L14" s="75" t="str">
        <f>'Stove Characteristics'!L88</f>
        <v>Laboratory</v>
      </c>
      <c r="M14" s="75" t="str">
        <f>'Stove Characteristics'!M88</f>
        <v>Cold Start</v>
      </c>
      <c r="N14" s="75">
        <f>'Stove Characteristics'!N88</f>
        <v>91</v>
      </c>
      <c r="O14" s="75">
        <f>'Stove Characteristics'!O88</f>
        <v>91</v>
      </c>
      <c r="P14" s="75" t="str">
        <f>'Stove Characteristics'!P88</f>
        <v>Jetter et al. 2012</v>
      </c>
    </row>
    <row r="15" spans="1:16" x14ac:dyDescent="0.25">
      <c r="B15" s="75" t="str">
        <f>'Stove Characteristics'!B89</f>
        <v>Global</v>
      </c>
      <c r="C15" s="75" t="str">
        <f>'Stove Characteristics'!C89</f>
        <v>KCJ Standard</v>
      </c>
      <c r="D15" s="75" t="str">
        <f>IF(NOT(ISERROR(INDEX('Stove Emissions'!$G$5:$G$322, MATCH(O15, 'Stove Emissions'!$B$5:$B$322,0)))), INDEX('Stove Emissions'!$G$5:$G$322, MATCH(O15, 'Stove Emissions'!$B$5:$B$322,0)), INDEX('Stove Characteristics'!$E:$E, MATCH(O15, 'Stove Characteristics'!$O:$O,0)))</f>
        <v>Improved</v>
      </c>
      <c r="E15" s="75" t="s">
        <v>1903</v>
      </c>
      <c r="F15" s="75" t="str">
        <f>'Stove Characteristics'!D89</f>
        <v>metal clad ceramic stove</v>
      </c>
      <c r="G15" s="75" t="str">
        <f>'Stove Characteristics'!F89</f>
        <v xml:space="preserve"> charcoal fuel (Dry)</v>
      </c>
      <c r="H15" s="75" t="str">
        <f>'Stove Characteristics'!G89</f>
        <v>lump charcoal, 5% moisture, made from Mexican cord wood</v>
      </c>
      <c r="I15" s="218">
        <f>'Stove Characteristics'!I89</f>
        <v>0.23200000000000001</v>
      </c>
      <c r="J15" s="219" t="str">
        <f>'Stove Characteristics'!J89</f>
        <v>-</v>
      </c>
      <c r="K15" s="75" t="str">
        <f>'Stove Characteristics'!K89</f>
        <v>chamber test; overall thermal efficiency, ratio of useful (in fuel) to delivered (at pot); measured via standard Water Boil Test.</v>
      </c>
      <c r="L15" s="75" t="str">
        <f>'Stove Characteristics'!L89</f>
        <v>Laboratory</v>
      </c>
      <c r="M15" s="75" t="str">
        <f>'Stove Characteristics'!M89</f>
        <v>Cold Start</v>
      </c>
      <c r="N15" s="75">
        <f>'Stove Characteristics'!N89</f>
        <v>92</v>
      </c>
      <c r="O15" s="75">
        <f>'Stove Characteristics'!O89</f>
        <v>92</v>
      </c>
      <c r="P15" s="75" t="str">
        <f>'Stove Characteristics'!P89</f>
        <v>Jetter et al. 2012</v>
      </c>
    </row>
    <row r="16" spans="1:16" x14ac:dyDescent="0.25">
      <c r="B16" s="75" t="str">
        <f>'Stove Characteristics'!B90</f>
        <v>Global</v>
      </c>
      <c r="C16" s="75" t="str">
        <f>'Stove Characteristics'!C90</f>
        <v>KCJ Standard</v>
      </c>
      <c r="D16" s="75" t="str">
        <f>IF(NOT(ISERROR(INDEX('Stove Emissions'!$G$5:$G$322, MATCH(O16, 'Stove Emissions'!$B$5:$B$322,0)))), INDEX('Stove Emissions'!$G$5:$G$322, MATCH(O16, 'Stove Emissions'!$B$5:$B$322,0)), INDEX('Stove Characteristics'!$E:$E, MATCH(O16, 'Stove Characteristics'!$O:$O,0)))</f>
        <v>Improved</v>
      </c>
      <c r="E16" s="75" t="s">
        <v>1903</v>
      </c>
      <c r="F16" s="75" t="str">
        <f>'Stove Characteristics'!D90</f>
        <v>metal clad ceramic stove</v>
      </c>
      <c r="G16" s="75" t="str">
        <f>'Stove Characteristics'!F90</f>
        <v xml:space="preserve"> charcoal fuel (Wet)</v>
      </c>
      <c r="H16" s="75" t="str">
        <f>'Stove Characteristics'!G90</f>
        <v>lump charcoal, 8% moisture, made from Mexican cord wood</v>
      </c>
      <c r="I16" s="218">
        <f>'Stove Characteristics'!I90</f>
        <v>0.24399999999999999</v>
      </c>
      <c r="J16" s="219" t="str">
        <f>'Stove Characteristics'!J90</f>
        <v>-</v>
      </c>
      <c r="K16" s="75" t="str">
        <f>'Stove Characteristics'!K90</f>
        <v>chamber test; overall thermal efficiency, ratio of useful (in fuel) to delivered (at pot); measured via standard Water Boil Test.</v>
      </c>
      <c r="L16" s="75" t="str">
        <f>'Stove Characteristics'!L90</f>
        <v>Laboratory</v>
      </c>
      <c r="M16" s="75" t="str">
        <f>'Stove Characteristics'!M90</f>
        <v>Cold Start</v>
      </c>
      <c r="N16" s="75">
        <f>'Stove Characteristics'!N90</f>
        <v>93</v>
      </c>
      <c r="O16" s="75">
        <f>'Stove Characteristics'!O90</f>
        <v>93</v>
      </c>
      <c r="P16" s="75" t="str">
        <f>'Stove Characteristics'!P90</f>
        <v>Jetter et al. 2012</v>
      </c>
    </row>
    <row r="17" spans="2:16" x14ac:dyDescent="0.25">
      <c r="B17" s="75" t="str">
        <f>'Stove Characteristics'!B91</f>
        <v>Global</v>
      </c>
      <c r="C17" s="75" t="str">
        <f>'Stove Characteristics'!C91</f>
        <v>Kenya Uhai</v>
      </c>
      <c r="D17" s="75" t="str">
        <f>IF(NOT(ISERROR(INDEX('Stove Emissions'!$G$5:$G$322, MATCH(O17, 'Stove Emissions'!$B$5:$B$322,0)))), INDEX('Stove Emissions'!$G$5:$G$322, MATCH(O17, 'Stove Emissions'!$B$5:$B$322,0)), INDEX('Stove Characteristics'!$E:$E, MATCH(O17, 'Stove Characteristics'!$O:$O,0)))</f>
        <v>Improved</v>
      </c>
      <c r="E17" s="75" t="s">
        <v>1903</v>
      </c>
      <c r="F17" s="75" t="str">
        <f>'Stove Characteristics'!D91</f>
        <v>metal clad ceramic stove</v>
      </c>
      <c r="G17" s="75" t="str">
        <f>'Stove Characteristics'!F91</f>
        <v xml:space="preserve"> charcoal fuel (Dry)</v>
      </c>
      <c r="H17" s="75" t="str">
        <f>'Stove Characteristics'!G91</f>
        <v>lump charcoal, 5% moisture, made from Mexican cord wood</v>
      </c>
      <c r="I17" s="218">
        <f>'Stove Characteristics'!I91</f>
        <v>0.27100000000000002</v>
      </c>
      <c r="J17" s="219" t="str">
        <f>'Stove Characteristics'!J91</f>
        <v>-</v>
      </c>
      <c r="K17" s="75" t="str">
        <f>'Stove Characteristics'!K91</f>
        <v>chamber test; overall thermal efficiency, ratio of useful (in fuel) to delivered (at pot); measured via standard Water Boil Test.</v>
      </c>
      <c r="L17" s="75" t="str">
        <f>'Stove Characteristics'!L91</f>
        <v>Laboratory</v>
      </c>
      <c r="M17" s="75" t="str">
        <f>'Stove Characteristics'!M91</f>
        <v>Cold Start</v>
      </c>
      <c r="N17" s="75">
        <f>'Stove Characteristics'!N91</f>
        <v>94</v>
      </c>
      <c r="O17" s="75">
        <f>'Stove Characteristics'!O91</f>
        <v>94</v>
      </c>
      <c r="P17" s="75" t="str">
        <f>'Stove Characteristics'!P91</f>
        <v>Jetter et al. 2012</v>
      </c>
    </row>
    <row r="18" spans="2:16" x14ac:dyDescent="0.25">
      <c r="B18" s="75" t="str">
        <f>'Stove Characteristics'!B92</f>
        <v>Global</v>
      </c>
      <c r="C18" s="75" t="str">
        <f>'Stove Characteristics'!C92</f>
        <v>Kenya Uhai</v>
      </c>
      <c r="D18" s="75" t="str">
        <f>IF(NOT(ISERROR(INDEX('Stove Emissions'!$G$5:$G$322, MATCH(O18, 'Stove Emissions'!$B$5:$B$322,0)))), INDEX('Stove Emissions'!$G$5:$G$322, MATCH(O18, 'Stove Emissions'!$B$5:$B$322,0)), INDEX('Stove Characteristics'!$E:$E, MATCH(O18, 'Stove Characteristics'!$O:$O,0)))</f>
        <v>Improved</v>
      </c>
      <c r="E18" s="75" t="s">
        <v>1903</v>
      </c>
      <c r="F18" s="75" t="str">
        <f>'Stove Characteristics'!D92</f>
        <v>metal clad ceramic stove</v>
      </c>
      <c r="G18" s="75" t="str">
        <f>'Stove Characteristics'!F92</f>
        <v xml:space="preserve"> charcoal fuel (Wet)</v>
      </c>
      <c r="H18" s="75" t="str">
        <f>'Stove Characteristics'!G92</f>
        <v>lump charcoal, 8% moisture, made from Mexican cord wood</v>
      </c>
      <c r="I18" s="218">
        <f>'Stove Characteristics'!I92</f>
        <v>0.25600000000000001</v>
      </c>
      <c r="J18" s="219" t="str">
        <f>'Stove Characteristics'!J92</f>
        <v>-</v>
      </c>
      <c r="K18" s="75" t="str">
        <f>'Stove Characteristics'!K92</f>
        <v>chamber test; overall thermal efficiency, ratio of useful (in fuel) to delivered (at pot); measured via standard Water Boil Test.</v>
      </c>
      <c r="L18" s="75" t="str">
        <f>'Stove Characteristics'!L92</f>
        <v>Laboratory</v>
      </c>
      <c r="M18" s="75" t="str">
        <f>'Stove Characteristics'!M92</f>
        <v>Cold Start</v>
      </c>
      <c r="N18" s="75">
        <f>'Stove Characteristics'!N92</f>
        <v>95</v>
      </c>
      <c r="O18" s="75">
        <f>'Stove Characteristics'!O92</f>
        <v>95</v>
      </c>
      <c r="P18" s="75" t="str">
        <f>'Stove Characteristics'!P92</f>
        <v>Jetter et al. 2012</v>
      </c>
    </row>
    <row r="19" spans="2:16" x14ac:dyDescent="0.25">
      <c r="B19" s="75" t="str">
        <f>'Stove Characteristics'!B93</f>
        <v>Global</v>
      </c>
      <c r="C19" s="75" t="str">
        <f>'Stove Characteristics'!C93</f>
        <v>StoveTec Charcoal</v>
      </c>
      <c r="D19" s="75" t="str">
        <f>IF(NOT(ISERROR(INDEX('Stove Emissions'!$G$5:$G$322, MATCH(O19, 'Stove Emissions'!$B$5:$B$322,0)))), INDEX('Stove Emissions'!$G$5:$G$322, MATCH(O19, 'Stove Emissions'!$B$5:$B$322,0)), INDEX('Stove Characteristics'!$E:$E, MATCH(O19, 'Stove Characteristics'!$O:$O,0)))</f>
        <v>Improved</v>
      </c>
      <c r="E19" s="75" t="s">
        <v>1853</v>
      </c>
      <c r="F19" s="75" t="str">
        <f>'Stove Characteristics'!D93</f>
        <v>metal clad ceramic stove</v>
      </c>
      <c r="G19" s="75" t="str">
        <f>'Stove Characteristics'!F93</f>
        <v xml:space="preserve"> charcoal fuel (Dry)</v>
      </c>
      <c r="H19" s="75" t="str">
        <f>'Stove Characteristics'!G93</f>
        <v>lump charcoal, 5% moisture, made from Mexican cord wood</v>
      </c>
      <c r="I19" s="218">
        <f>'Stove Characteristics'!I93</f>
        <v>0.379</v>
      </c>
      <c r="J19" s="219" t="str">
        <f>'Stove Characteristics'!J93</f>
        <v>-</v>
      </c>
      <c r="K19" s="75" t="str">
        <f>'Stove Characteristics'!K93</f>
        <v>chamber test; overall thermal efficiency, ratio of useful (in fuel) to delivered (at pot); measured via standard Water Boil Test.</v>
      </c>
      <c r="L19" s="75" t="str">
        <f>'Stove Characteristics'!L93</f>
        <v>Laboratory</v>
      </c>
      <c r="M19" s="75" t="str">
        <f>'Stove Characteristics'!M93</f>
        <v>Cold Start</v>
      </c>
      <c r="N19" s="75">
        <f>'Stove Characteristics'!N93</f>
        <v>96</v>
      </c>
      <c r="O19" s="75">
        <f>'Stove Characteristics'!O93</f>
        <v>96</v>
      </c>
      <c r="P19" s="75" t="str">
        <f>'Stove Characteristics'!P93</f>
        <v>Jetter et al. 2012</v>
      </c>
    </row>
    <row r="20" spans="2:16" x14ac:dyDescent="0.25">
      <c r="B20" s="75" t="str">
        <f>'Stove Characteristics'!B94</f>
        <v>Global</v>
      </c>
      <c r="C20" s="75" t="str">
        <f>'Stove Characteristics'!C94</f>
        <v>StoveTec Charcoal</v>
      </c>
      <c r="D20" s="75" t="str">
        <f>IF(NOT(ISERROR(INDEX('Stove Emissions'!$G$5:$G$322, MATCH(O20, 'Stove Emissions'!$B$5:$B$322,0)))), INDEX('Stove Emissions'!$G$5:$G$322, MATCH(O20, 'Stove Emissions'!$B$5:$B$322,0)), INDEX('Stove Characteristics'!$E:$E, MATCH(O20, 'Stove Characteristics'!$O:$O,0)))</f>
        <v>Improved</v>
      </c>
      <c r="E20" s="75" t="s">
        <v>1853</v>
      </c>
      <c r="F20" s="75" t="str">
        <f>'Stove Characteristics'!D94</f>
        <v>metal clad ceramic stove</v>
      </c>
      <c r="G20" s="75" t="str">
        <f>'Stove Characteristics'!F94</f>
        <v xml:space="preserve"> charcoal fuel (Wet)</v>
      </c>
      <c r="H20" s="75" t="str">
        <f>'Stove Characteristics'!G94</f>
        <v>lump charcoal, 8% moisture, made from Mexican cord wood</v>
      </c>
      <c r="I20" s="218">
        <f>'Stove Characteristics'!I94</f>
        <v>0.31900000000000001</v>
      </c>
      <c r="J20" s="219" t="str">
        <f>'Stove Characteristics'!J94</f>
        <v>-</v>
      </c>
      <c r="K20" s="75" t="str">
        <f>'Stove Characteristics'!K94</f>
        <v>chamber test; overall thermal efficiency, ratio of useful (in fuel) to delivered (at pot); measured via standard Water Boil Test.</v>
      </c>
      <c r="L20" s="75" t="str">
        <f>'Stove Characteristics'!L94</f>
        <v>Laboratory</v>
      </c>
      <c r="M20" s="75" t="str">
        <f>'Stove Characteristics'!M94</f>
        <v>Cold Start</v>
      </c>
      <c r="N20" s="75">
        <f>'Stove Characteristics'!N94</f>
        <v>97</v>
      </c>
      <c r="O20" s="75">
        <f>'Stove Characteristics'!O94</f>
        <v>97</v>
      </c>
      <c r="P20" s="75" t="str">
        <f>'Stove Characteristics'!P94</f>
        <v>Jetter et al. 2012</v>
      </c>
    </row>
    <row r="21" spans="2:16" x14ac:dyDescent="0.25">
      <c r="B21" s="75" t="str">
        <f>'Stove Characteristics'!B136</f>
        <v>Global</v>
      </c>
      <c r="C21" s="75" t="str">
        <f>'Stove Characteristics'!C136</f>
        <v xml:space="preserve">Mali Charcoal </v>
      </c>
      <c r="D21" s="75" t="str">
        <f>IF(NOT(ISERROR(INDEX('Stove Emissions'!$G$5:$G$322, MATCH(O21, 'Stove Emissions'!$B$5:$B$322,0)))), INDEX('Stove Emissions'!$G$5:$G$322, MATCH(O21, 'Stove Emissions'!$B$5:$B$322,0)), INDEX('Stove Characteristics'!$E:$E, MATCH(O21, 'Stove Characteristics'!$O:$O,0)))</f>
        <v>Improved</v>
      </c>
      <c r="E21" s="75" t="s">
        <v>1853</v>
      </c>
      <c r="F21" s="75" t="str">
        <f>'Stove Characteristics'!D136</f>
        <v>charcoal</v>
      </c>
      <c r="G21" s="75" t="str">
        <f>'Stove Characteristics'!F136</f>
        <v>charcoal</v>
      </c>
      <c r="H21" s="75" t="str">
        <f>'Stove Characteristics'!G136</f>
        <v>Kingsford brand charcoal</v>
      </c>
      <c r="I21" s="218">
        <f>'Stove Characteristics'!I136</f>
        <v>0.17499999999999999</v>
      </c>
      <c r="J21" s="219" t="str">
        <f>'Stove Characteristics'!J136</f>
        <v>-</v>
      </c>
      <c r="K21" s="75" t="str">
        <f>'Stove Characteristics'!K136</f>
        <v>specific consumption (g), 2003 University of California-Berkeley revised Water Boiling Test Versoin 3.0</v>
      </c>
      <c r="L21" s="75" t="str">
        <f>'Stove Characteristics'!L136</f>
        <v>Laboratory</v>
      </c>
      <c r="M21" s="75" t="str">
        <f>'Stove Characteristics'!M136</f>
        <v>"to complete the WBT"</v>
      </c>
      <c r="N21" s="75">
        <f>'Stove Characteristics'!N136</f>
        <v>139</v>
      </c>
      <c r="O21" s="75">
        <f>'Stove Characteristics'!O136</f>
        <v>139</v>
      </c>
      <c r="P21" s="75" t="str">
        <f>'Stove Characteristics'!P136</f>
        <v>MacCarty et al. 2010</v>
      </c>
    </row>
    <row r="22" spans="2:16" x14ac:dyDescent="0.25">
      <c r="B22" s="75" t="str">
        <f>'Stove Characteristics'!B138</f>
        <v>Global</v>
      </c>
      <c r="C22" s="75" t="str">
        <f>'Stove Characteristics'!C138</f>
        <v>Charcoal Stove with Skirt</v>
      </c>
      <c r="D22" s="75" t="str">
        <f>IF(NOT(ISERROR(INDEX('Stove Emissions'!$G$5:$G$322, MATCH(O22, 'Stove Emissions'!$B$5:$B$322,0)))), INDEX('Stove Emissions'!$G$5:$G$322, MATCH(O22, 'Stove Emissions'!$B$5:$B$322,0)), INDEX('Stove Characteristics'!$E:$E, MATCH(O22, 'Stove Characteristics'!$O:$O,0)))</f>
        <v>Improved</v>
      </c>
      <c r="E22" s="75" t="s">
        <v>1853</v>
      </c>
      <c r="F22" s="75" t="str">
        <f>'Stove Characteristics'!D138</f>
        <v>charcoal</v>
      </c>
      <c r="G22" s="75" t="str">
        <f>'Stove Characteristics'!F138</f>
        <v>charcoal</v>
      </c>
      <c r="H22" s="75" t="str">
        <f>'Stove Characteristics'!G138</f>
        <v>Kingsford brand charcoal</v>
      </c>
      <c r="I22" s="218">
        <f>'Stove Characteristics'!I138</f>
        <v>0.18</v>
      </c>
      <c r="J22" s="219" t="str">
        <f>'Stove Characteristics'!J138</f>
        <v>-</v>
      </c>
      <c r="K22" s="75" t="str">
        <f>'Stove Characteristics'!K138</f>
        <v>specific consumption (g), 2003 University of California-Berkeley revised Water Boiling Test Versoin 3.0</v>
      </c>
      <c r="L22" s="75" t="str">
        <f>'Stove Characteristics'!L138</f>
        <v>Laboratory</v>
      </c>
      <c r="M22" s="75" t="str">
        <f>'Stove Characteristics'!M138</f>
        <v>"to complete the WBT"</v>
      </c>
      <c r="N22" s="75">
        <f>'Stove Characteristics'!N138</f>
        <v>141</v>
      </c>
      <c r="O22" s="75">
        <f>'Stove Characteristics'!O138</f>
        <v>141</v>
      </c>
      <c r="P22" s="75" t="str">
        <f>'Stove Characteristics'!P138</f>
        <v>MacCarty et al. 2010</v>
      </c>
    </row>
    <row r="23" spans="2:16" x14ac:dyDescent="0.25">
      <c r="B23" s="75" t="str">
        <f>'Stove Characteristics'!B146</f>
        <v>Haiti</v>
      </c>
      <c r="C23" s="75" t="str">
        <f>'Stove Characteristics'!C146</f>
        <v>Traditional</v>
      </c>
      <c r="D23" s="75" t="str">
        <f>IF(NOT(ISERROR(INDEX('Stove Emissions'!$G$5:$G$322, MATCH(O23, 'Stove Emissions'!$B$5:$B$322,0)))), INDEX('Stove Emissions'!$G$5:$G$322, MATCH(O23, 'Stove Emissions'!$B$5:$B$322,0)), INDEX('Stove Characteristics'!$E:$E, MATCH(O23, 'Stove Characteristics'!$O:$O,0)))</f>
        <v>Traditional</v>
      </c>
      <c r="E23" s="75" t="s">
        <v>1854</v>
      </c>
      <c r="F23" s="75" t="str">
        <f>'Stove Characteristics'!D146</f>
        <v>unlined</v>
      </c>
      <c r="G23" s="75" t="str">
        <f>'Stove Characteristics'!F146</f>
        <v>Wood Charcoal</v>
      </c>
      <c r="H23" s="75" t="str">
        <f>'Stove Characteristics'!G146</f>
        <v>whole wood charcoal, LVH = 29.3 MJ/kg</v>
      </c>
      <c r="I23" s="218">
        <f>'Stove Characteristics'!I146</f>
        <v>0.17799999999999999</v>
      </c>
      <c r="J23" s="218">
        <f>'Stove Characteristics'!J146</f>
        <v>3.3500000000000002E-2</v>
      </c>
      <c r="K23" s="75" t="str">
        <f>'Stove Characteristics'!K146</f>
        <v>Thermal efficiency, modified water boil test (see Sweeney 2015)</v>
      </c>
      <c r="L23" s="75" t="str">
        <f>'Stove Characteristics'!L146</f>
        <v>Field</v>
      </c>
      <c r="M23" s="75" t="str">
        <f>'Stove Characteristics'!M146</f>
        <v>Average</v>
      </c>
      <c r="N23" s="75">
        <f>'Stove Characteristics'!N146</f>
        <v>149</v>
      </c>
      <c r="O23" s="75">
        <f>'Stove Characteristics'!O146</f>
        <v>149</v>
      </c>
      <c r="P23" s="75" t="str">
        <f>'Stove Characteristics'!P146</f>
        <v>Sweeney 2015</v>
      </c>
    </row>
    <row r="24" spans="2:16" x14ac:dyDescent="0.25">
      <c r="B24" s="75" t="str">
        <f>'Stove Characteristics'!B147</f>
        <v>Haiti</v>
      </c>
      <c r="C24" s="75" t="str">
        <f>'Stove Characteristics'!C147</f>
        <v>Improved</v>
      </c>
      <c r="D24" s="75" t="str">
        <f>IF(NOT(ISERROR(INDEX('Stove Emissions'!$G$5:$G$322, MATCH(O24, 'Stove Emissions'!$B$5:$B$322,0)))), INDEX('Stove Emissions'!$G$5:$G$322, MATCH(O24, 'Stove Emissions'!$B$5:$B$322,0)), INDEX('Stove Characteristics'!$E:$E, MATCH(O24, 'Stove Characteristics'!$O:$O,0)))</f>
        <v>Improved</v>
      </c>
      <c r="E24" s="75" t="s">
        <v>1853</v>
      </c>
      <c r="F24" s="75" t="str">
        <f>'Stove Characteristics'!D147</f>
        <v>clay lined</v>
      </c>
      <c r="G24" s="75" t="str">
        <f>'Stove Characteristics'!F147</f>
        <v>Wood Charcoal</v>
      </c>
      <c r="H24" s="75" t="str">
        <f>'Stove Characteristics'!G147</f>
        <v>whole wood charcoal, LVH = 29.3 MJ/kg</v>
      </c>
      <c r="I24" s="218">
        <f>'Stove Characteristics'!I147</f>
        <v>0.30299999999999999</v>
      </c>
      <c r="J24" s="218">
        <f>'Stove Characteristics'!J147</f>
        <v>4.8800000000000003E-2</v>
      </c>
      <c r="K24" s="75" t="str">
        <f>'Stove Characteristics'!K147</f>
        <v>Thermal efficiency, modified water boil test (see Sweeney 2015)</v>
      </c>
      <c r="L24" s="75" t="str">
        <f>'Stove Characteristics'!L147</f>
        <v>Field</v>
      </c>
      <c r="M24" s="75" t="str">
        <f>'Stove Characteristics'!M147</f>
        <v>Average</v>
      </c>
      <c r="N24" s="75">
        <f>'Stove Characteristics'!N147</f>
        <v>150</v>
      </c>
      <c r="O24" s="75">
        <f>'Stove Characteristics'!O147</f>
        <v>150</v>
      </c>
      <c r="P24" s="75" t="str">
        <f>'Stove Characteristics'!P147</f>
        <v>Sweeney 2015</v>
      </c>
    </row>
    <row r="25" spans="2:16" x14ac:dyDescent="0.25">
      <c r="B25" s="75" t="str">
        <f>'Stove Characteristics'!B208</f>
        <v>Global</v>
      </c>
      <c r="C25" s="75" t="str">
        <f>'Stove Characteristics'!C208</f>
        <v xml:space="preserve">Cambodian traditional </v>
      </c>
      <c r="D25" s="75" t="str">
        <f>IF(NOT(ISERROR(INDEX('Stove Emissions'!$G$5:$G$322, MATCH(O25, 'Stove Emissions'!$B$5:$B$322,0)))), INDEX('Stove Emissions'!$G$5:$G$322, MATCH(O25, 'Stove Emissions'!$B$5:$B$322,0)), INDEX('Stove Characteristics'!$E:$E, MATCH(O25, 'Stove Characteristics'!$O:$O,0)))</f>
        <v>Traditional</v>
      </c>
      <c r="E25" s="75" t="s">
        <v>1854</v>
      </c>
      <c r="F25" s="75" t="str">
        <f>'Stove Characteristics'!D208</f>
        <v>see original publication for detailed description and images</v>
      </c>
      <c r="G25" s="75" t="str">
        <f>'Stove Characteristics'!F208</f>
        <v>Charcoal</v>
      </c>
      <c r="H25" s="75" t="str">
        <f>'Stove Characteristics'!G208</f>
        <v>Mangrove Charcoal, 4.95% moisture, dry basis heating value 28 MJ/Kg</v>
      </c>
      <c r="I25" s="218">
        <f>'Stove Characteristics'!I208</f>
        <v>0.14499999999999999</v>
      </c>
      <c r="J25" s="219" t="str">
        <f>'Stove Characteristics'!J208</f>
        <v>-</v>
      </c>
      <c r="K25" s="75" t="str">
        <f>'Stove Characteristics'!K208</f>
        <v>standard water boil test</v>
      </c>
      <c r="L25" s="75" t="str">
        <f>'Stove Characteristics'!L208</f>
        <v>Laboratory</v>
      </c>
      <c r="M25" s="75" t="str">
        <f>'Stove Characteristics'!M208</f>
        <v>Average, from WBT</v>
      </c>
      <c r="N25" s="75">
        <f>'Stove Characteristics'!N208</f>
        <v>200</v>
      </c>
      <c r="O25" s="75">
        <f>'Stove Characteristics'!O208</f>
        <v>200</v>
      </c>
      <c r="P25" s="75" t="str">
        <f>'Stove Characteristics'!P208</f>
        <v>Bhattacharya et al. 2002b</v>
      </c>
    </row>
    <row r="26" spans="2:16" x14ac:dyDescent="0.25">
      <c r="B26" s="75" t="str">
        <f>'Stove Characteristics'!B209</f>
        <v>Global</v>
      </c>
      <c r="C26" s="75" t="str">
        <f>'Stove Characteristics'!C209</f>
        <v xml:space="preserve">Thai-bucket cookstove </v>
      </c>
      <c r="D26" s="75" t="str">
        <f>IF(NOT(ISERROR(INDEX('Stove Emissions'!$G$5:$G$322, MATCH(O26, 'Stove Emissions'!$B$5:$B$322,0)))), INDEX('Stove Emissions'!$G$5:$G$322, MATCH(O26, 'Stove Emissions'!$B$5:$B$322,0)), INDEX('Stove Characteristics'!$E:$E, MATCH(O26, 'Stove Characteristics'!$O:$O,0)))</f>
        <v>Improved</v>
      </c>
      <c r="E26" s="75" t="s">
        <v>1853</v>
      </c>
      <c r="F26" s="75" t="str">
        <f>'Stove Characteristics'!D209</f>
        <v>see original publication for detailed description and images</v>
      </c>
      <c r="G26" s="75" t="str">
        <f>'Stove Characteristics'!F209</f>
        <v>Charcoal</v>
      </c>
      <c r="H26" s="75" t="str">
        <f>'Stove Characteristics'!G209</f>
        <v>Mangrove Charcoal, 4.95% moisture, dry basis heating value 28 MJ/Kg</v>
      </c>
      <c r="I26" s="218">
        <f>'Stove Characteristics'!I209</f>
        <v>0.16200000000000001</v>
      </c>
      <c r="J26" s="219" t="str">
        <f>'Stove Characteristics'!J209</f>
        <v>-</v>
      </c>
      <c r="K26" s="75" t="str">
        <f>'Stove Characteristics'!K209</f>
        <v>standard water boil test</v>
      </c>
      <c r="L26" s="75" t="str">
        <f>'Stove Characteristics'!L209</f>
        <v>Laboratory</v>
      </c>
      <c r="M26" s="75" t="str">
        <f>'Stove Characteristics'!M209</f>
        <v>Average, from WBT</v>
      </c>
      <c r="N26" s="75">
        <f>'Stove Characteristics'!N209</f>
        <v>201</v>
      </c>
      <c r="O26" s="75">
        <f>'Stove Characteristics'!O209</f>
        <v>201</v>
      </c>
      <c r="P26" s="75" t="str">
        <f>'Stove Characteristics'!P209</f>
        <v>Bhattacharya et al. 2002b</v>
      </c>
    </row>
    <row r="27" spans="2:16" x14ac:dyDescent="0.25">
      <c r="B27" s="75" t="str">
        <f>'Stove Characteristics'!B210</f>
        <v>Global</v>
      </c>
      <c r="C27" s="75" t="str">
        <f>'Stove Characteristics'!C210</f>
        <v xml:space="preserve">Chinese traditional </v>
      </c>
      <c r="D27" s="75" t="str">
        <f>IF(NOT(ISERROR(INDEX('Stove Emissions'!$G$5:$G$322, MATCH(O27, 'Stove Emissions'!$B$5:$B$322,0)))), INDEX('Stove Emissions'!$G$5:$G$322, MATCH(O27, 'Stove Emissions'!$B$5:$B$322,0)), INDEX('Stove Characteristics'!$E:$E, MATCH(O27, 'Stove Characteristics'!$O:$O,0)))</f>
        <v>Traditional</v>
      </c>
      <c r="E27" s="75" t="s">
        <v>1854</v>
      </c>
      <c r="F27" s="75" t="str">
        <f>'Stove Characteristics'!D210</f>
        <v>see original publication for detailed description and images</v>
      </c>
      <c r="G27" s="75" t="str">
        <f>'Stove Characteristics'!F210</f>
        <v>Charcoal</v>
      </c>
      <c r="H27" s="75" t="str">
        <f>'Stove Characteristics'!G210</f>
        <v>Mangrove Charcoal, 4.95% moisture, dry basis heating value 28 MJ/Kg</v>
      </c>
      <c r="I27" s="218">
        <f>'Stove Characteristics'!I210</f>
        <v>0.125</v>
      </c>
      <c r="J27" s="219" t="str">
        <f>'Stove Characteristics'!J210</f>
        <v>-</v>
      </c>
      <c r="K27" s="75" t="str">
        <f>'Stove Characteristics'!K210</f>
        <v>standard water boil test</v>
      </c>
      <c r="L27" s="75" t="str">
        <f>'Stove Characteristics'!L210</f>
        <v>Laboratory</v>
      </c>
      <c r="M27" s="75" t="str">
        <f>'Stove Characteristics'!M210</f>
        <v>Average, from WBT</v>
      </c>
      <c r="N27" s="75">
        <f>'Stove Characteristics'!N210</f>
        <v>202</v>
      </c>
      <c r="O27" s="75">
        <f>'Stove Characteristics'!O210</f>
        <v>202</v>
      </c>
      <c r="P27" s="75" t="str">
        <f>'Stove Characteristics'!P210</f>
        <v>Bhattacharya et al. 2002b</v>
      </c>
    </row>
    <row r="28" spans="2:16" x14ac:dyDescent="0.25">
      <c r="B28" s="75" t="str">
        <f>'Stove Characteristics'!B211</f>
        <v>Global</v>
      </c>
      <c r="C28" s="75" t="str">
        <f>'Stove Characteristics'!C211</f>
        <v>QB Phil. charcoal=_x001F_rewood</v>
      </c>
      <c r="D28" s="75" t="str">
        <f>IF(NOT(ISERROR(INDEX('Stove Emissions'!$G$5:$G$322, MATCH(O28, 'Stove Emissions'!$B$5:$B$322,0)))), INDEX('Stove Emissions'!$G$5:$G$322, MATCH(O28, 'Stove Emissions'!$B$5:$B$322,0)), INDEX('Stove Characteristics'!$E:$E, MATCH(O28, 'Stove Characteristics'!$O:$O,0)))</f>
        <v>Improved</v>
      </c>
      <c r="E28" s="75" t="s">
        <v>1853</v>
      </c>
      <c r="F28" s="75" t="str">
        <f>'Stove Characteristics'!D211</f>
        <v>see original publication for detailed description and images</v>
      </c>
      <c r="G28" s="75" t="str">
        <f>'Stove Characteristics'!F211</f>
        <v>Charcoal</v>
      </c>
      <c r="H28" s="75" t="str">
        <f>'Stove Characteristics'!G211</f>
        <v>Mangrove Charcoal, 4.95% moisture, dry basis heating value 28 MJ/Kg</v>
      </c>
      <c r="I28" s="218">
        <f>'Stove Characteristics'!I211</f>
        <v>0.27</v>
      </c>
      <c r="J28" s="219" t="str">
        <f>'Stove Characteristics'!J211</f>
        <v>-</v>
      </c>
      <c r="K28" s="75" t="str">
        <f>'Stove Characteristics'!K211</f>
        <v>standard water boil test</v>
      </c>
      <c r="L28" s="75" t="str">
        <f>'Stove Characteristics'!L211</f>
        <v>Laboratory</v>
      </c>
      <c r="M28" s="75" t="str">
        <f>'Stove Characteristics'!M211</f>
        <v>Average, from WBT</v>
      </c>
      <c r="N28" s="75">
        <f>'Stove Characteristics'!N211</f>
        <v>203</v>
      </c>
      <c r="O28" s="75">
        <f>'Stove Characteristics'!O211</f>
        <v>203</v>
      </c>
      <c r="P28" s="75" t="str">
        <f>'Stove Characteristics'!P211</f>
        <v>Bhattacharya et al. 2002b</v>
      </c>
    </row>
    <row r="29" spans="2:16" x14ac:dyDescent="0.25">
      <c r="B29" s="75" t="str">
        <f>'Stove Characteristics'!B212</f>
        <v>Global</v>
      </c>
      <c r="C29" s="75" t="str">
        <f>'Stove Characteristics'!C212</f>
        <v xml:space="preserve">Phil. charcoal=wood </v>
      </c>
      <c r="D29" s="75" t="str">
        <f>IF(NOT(ISERROR(INDEX('Stove Emissions'!$G$5:$G$322, MATCH(O29, 'Stove Emissions'!$B$5:$B$322,0)))), INDEX('Stove Emissions'!$G$5:$G$322, MATCH(O29, 'Stove Emissions'!$B$5:$B$322,0)), INDEX('Stove Characteristics'!$E:$E, MATCH(O29, 'Stove Characteristics'!$O:$O,0)))</f>
        <v>Improved</v>
      </c>
      <c r="E29" s="75" t="s">
        <v>1853</v>
      </c>
      <c r="F29" s="75" t="str">
        <f>'Stove Characteristics'!D212</f>
        <v>see original publication for detailed description and images</v>
      </c>
      <c r="G29" s="75" t="str">
        <f>'Stove Characteristics'!F212</f>
        <v>Charcoal</v>
      </c>
      <c r="H29" s="75" t="str">
        <f>'Stove Characteristics'!G212</f>
        <v>Mangrove Charcoal, 4.95% moisture, dry basis heating value 28 MJ/Kg</v>
      </c>
      <c r="I29" s="218">
        <f>'Stove Characteristics'!I212</f>
        <v>0.215</v>
      </c>
      <c r="J29" s="219" t="str">
        <f>'Stove Characteristics'!J212</f>
        <v>-</v>
      </c>
      <c r="K29" s="75" t="str">
        <f>'Stove Characteristics'!K212</f>
        <v>standard water boil test</v>
      </c>
      <c r="L29" s="75" t="str">
        <f>'Stove Characteristics'!L212</f>
        <v>Laboratory</v>
      </c>
      <c r="M29" s="75" t="str">
        <f>'Stove Characteristics'!M212</f>
        <v>Average, from WBT</v>
      </c>
      <c r="N29" s="75">
        <f>'Stove Characteristics'!N212</f>
        <v>204</v>
      </c>
      <c r="O29" s="75">
        <f>'Stove Characteristics'!O212</f>
        <v>204</v>
      </c>
      <c r="P29" s="75" t="str">
        <f>'Stove Characteristics'!P212</f>
        <v>Bhattacharya et al. 2002b</v>
      </c>
    </row>
    <row r="30" spans="2:16" x14ac:dyDescent="0.25">
      <c r="B30" s="75" t="str">
        <f>'Stove Characteristics'!B213</f>
        <v>Global</v>
      </c>
      <c r="C30" s="75" t="str">
        <f>'Stove Characteristics'!C213</f>
        <v xml:space="preserve">Lao improved </v>
      </c>
      <c r="D30" s="75" t="str">
        <f>IF(NOT(ISERROR(INDEX('Stove Emissions'!$G$5:$G$322, MATCH(O30, 'Stove Emissions'!$B$5:$B$322,0)))), INDEX('Stove Emissions'!$G$5:$G$322, MATCH(O30, 'Stove Emissions'!$B$5:$B$322,0)), INDEX('Stove Characteristics'!$E:$E, MATCH(O30, 'Stove Characteristics'!$O:$O,0)))</f>
        <v>Improved</v>
      </c>
      <c r="E30" s="75" t="s">
        <v>1853</v>
      </c>
      <c r="F30" s="75" t="str">
        <f>'Stove Characteristics'!D213</f>
        <v>see original publication for detailed description and images</v>
      </c>
      <c r="G30" s="75" t="str">
        <f>'Stove Characteristics'!F213</f>
        <v>Charcoal</v>
      </c>
      <c r="H30" s="75" t="str">
        <f>'Stove Characteristics'!G213</f>
        <v>Mangrove Charcoal, 4.95% moisture, dry basis heating value 28 MJ/Kg</v>
      </c>
      <c r="I30" s="218">
        <f>'Stove Characteristics'!I213</f>
        <v>0.16500000000000001</v>
      </c>
      <c r="J30" s="219" t="str">
        <f>'Stove Characteristics'!J213</f>
        <v>-</v>
      </c>
      <c r="K30" s="75" t="str">
        <f>'Stove Characteristics'!K213</f>
        <v>standard water boil test</v>
      </c>
      <c r="L30" s="75" t="str">
        <f>'Stove Characteristics'!L213</f>
        <v>Laboratory</v>
      </c>
      <c r="M30" s="75" t="str">
        <f>'Stove Characteristics'!M213</f>
        <v>Average, from WBT</v>
      </c>
      <c r="N30" s="75">
        <f>'Stove Characteristics'!N213</f>
        <v>205</v>
      </c>
      <c r="O30" s="75">
        <f>'Stove Characteristics'!O213</f>
        <v>205</v>
      </c>
      <c r="P30" s="75" t="str">
        <f>'Stove Characteristics'!P213</f>
        <v>Bhattacharya et al. 2002b</v>
      </c>
    </row>
    <row r="31" spans="2:16" x14ac:dyDescent="0.25">
      <c r="B31" s="75" t="str">
        <f>'Stove Characteristics'!B214</f>
        <v>Global</v>
      </c>
      <c r="C31" s="75" t="str">
        <f>'Stove Characteristics'!C214</f>
        <v xml:space="preserve">Vietnamese improved </v>
      </c>
      <c r="D31" s="75" t="str">
        <f>IF(NOT(ISERROR(INDEX('Stove Emissions'!$G$5:$G$322, MATCH(O31, 'Stove Emissions'!$B$5:$B$322,0)))), INDEX('Stove Emissions'!$G$5:$G$322, MATCH(O31, 'Stove Emissions'!$B$5:$B$322,0)), INDEX('Stove Characteristics'!$E:$E, MATCH(O31, 'Stove Characteristics'!$O:$O,0)))</f>
        <v>Improved</v>
      </c>
      <c r="E31" s="75" t="s">
        <v>1853</v>
      </c>
      <c r="F31" s="75" t="str">
        <f>'Stove Characteristics'!D214</f>
        <v>see original publication for detailed description and images</v>
      </c>
      <c r="G31" s="75" t="str">
        <f>'Stove Characteristics'!F214</f>
        <v>Charcoal</v>
      </c>
      <c r="H31" s="75" t="str">
        <f>'Stove Characteristics'!G214</f>
        <v>Mangrove Charcoal, 4.95% moisture, dry basis heating value 28 MJ/Kg</v>
      </c>
      <c r="I31" s="218">
        <f>'Stove Characteristics'!I214</f>
        <v>0.25</v>
      </c>
      <c r="J31" s="219" t="str">
        <f>'Stove Characteristics'!J214</f>
        <v>-</v>
      </c>
      <c r="K31" s="75" t="str">
        <f>'Stove Characteristics'!K214</f>
        <v>standard water boil test</v>
      </c>
      <c r="L31" s="75" t="str">
        <f>'Stove Characteristics'!L214</f>
        <v>Laboratory</v>
      </c>
      <c r="M31" s="75" t="str">
        <f>'Stove Characteristics'!M214</f>
        <v>Average, from WBT</v>
      </c>
      <c r="N31" s="75">
        <f>'Stove Characteristics'!N214</f>
        <v>206</v>
      </c>
      <c r="O31" s="75">
        <f>'Stove Characteristics'!O214</f>
        <v>206</v>
      </c>
      <c r="P31" s="75" t="str">
        <f>'Stove Characteristics'!P214</f>
        <v>Bhattacharya et al. 2002b</v>
      </c>
    </row>
    <row r="32" spans="2:16" x14ac:dyDescent="0.25">
      <c r="B32" s="75" t="str">
        <f>'Stove Characteristics'!B215</f>
        <v>Global</v>
      </c>
      <c r="C32" s="75" t="str">
        <f>'Stove Characteristics'!C215</f>
        <v xml:space="preserve">Malaysian improved </v>
      </c>
      <c r="D32" s="75" t="str">
        <f>IF(NOT(ISERROR(INDEX('Stove Emissions'!$G$5:$G$322, MATCH(O32, 'Stove Emissions'!$B$5:$B$322,0)))), INDEX('Stove Emissions'!$G$5:$G$322, MATCH(O32, 'Stove Emissions'!$B$5:$B$322,0)), INDEX('Stove Characteristics'!$E:$E, MATCH(O32, 'Stove Characteristics'!$O:$O,0)))</f>
        <v>Improved</v>
      </c>
      <c r="E32" s="75" t="s">
        <v>1853</v>
      </c>
      <c r="F32" s="75" t="str">
        <f>'Stove Characteristics'!D215</f>
        <v>see original publication for detailed description and images</v>
      </c>
      <c r="G32" s="75" t="str">
        <f>'Stove Characteristics'!F215</f>
        <v>Charcoal</v>
      </c>
      <c r="H32" s="75" t="str">
        <f>'Stove Characteristics'!G215</f>
        <v>Mangrove Charcoal, 4.95% moisture, dry basis heating value 28 MJ/Kg</v>
      </c>
      <c r="I32" s="218">
        <f>'Stove Characteristics'!I215</f>
        <v>0.18</v>
      </c>
      <c r="J32" s="219" t="str">
        <f>'Stove Characteristics'!J215</f>
        <v>-</v>
      </c>
      <c r="K32" s="75" t="str">
        <f>'Stove Characteristics'!K215</f>
        <v>standard water boil test</v>
      </c>
      <c r="L32" s="75" t="str">
        <f>'Stove Characteristics'!L215</f>
        <v>Laboratory</v>
      </c>
      <c r="M32" s="75" t="str">
        <f>'Stove Characteristics'!M215</f>
        <v>Average, from WBT</v>
      </c>
      <c r="N32" s="75">
        <f>'Stove Characteristics'!N215</f>
        <v>207</v>
      </c>
      <c r="O32" s="75">
        <f>'Stove Characteristics'!O215</f>
        <v>207</v>
      </c>
      <c r="P32" s="75" t="str">
        <f>'Stove Characteristics'!P215</f>
        <v>Bhattacharya et al. 2002b</v>
      </c>
    </row>
    <row r="33" spans="2:16" x14ac:dyDescent="0.25">
      <c r="B33" s="75" t="str">
        <f>'Stove Characteristics'!B216</f>
        <v>Global</v>
      </c>
      <c r="C33" s="75" t="str">
        <f>'Stove Characteristics'!C216</f>
        <v>Bang Sue stove</v>
      </c>
      <c r="D33" s="75" t="str">
        <f>IF(NOT(ISERROR(INDEX('Stove Emissions'!$G$5:$G$322, MATCH(O33, 'Stove Emissions'!$B$5:$B$322,0)))), INDEX('Stove Emissions'!$G$5:$G$322, MATCH(O33, 'Stove Emissions'!$B$5:$B$322,0)), INDEX('Stove Characteristics'!$E:$E, MATCH(O33, 'Stove Characteristics'!$O:$O,0)))</f>
        <v>Improved</v>
      </c>
      <c r="E33" s="75" t="s">
        <v>1853</v>
      </c>
      <c r="F33" s="75" t="str">
        <f>'Stove Characteristics'!D216</f>
        <v>see original publication for detailed description and images</v>
      </c>
      <c r="G33" s="75" t="str">
        <f>'Stove Characteristics'!F216</f>
        <v>Charcoal</v>
      </c>
      <c r="H33" s="75" t="str">
        <f>'Stove Characteristics'!G216</f>
        <v>Mangrove Charcoal, 4.95% moisture, dry basis heating value 28 MJ/Kg</v>
      </c>
      <c r="I33" s="218">
        <f>'Stove Characteristics'!I216</f>
        <v>0.182</v>
      </c>
      <c r="J33" s="219" t="str">
        <f>'Stove Characteristics'!J216</f>
        <v>-</v>
      </c>
      <c r="K33" s="75" t="str">
        <f>'Stove Characteristics'!K216</f>
        <v>standard water boil test</v>
      </c>
      <c r="L33" s="75" t="str">
        <f>'Stove Characteristics'!L216</f>
        <v>Laboratory</v>
      </c>
      <c r="M33" s="75" t="str">
        <f>'Stove Characteristics'!M216</f>
        <v>Average, from WBT</v>
      </c>
      <c r="N33" s="75">
        <f>'Stove Characteristics'!N216</f>
        <v>208</v>
      </c>
      <c r="O33" s="75">
        <f>'Stove Characteristics'!O216</f>
        <v>208</v>
      </c>
      <c r="P33" s="75" t="str">
        <f>'Stove Characteristics'!P216</f>
        <v>Bhattacharya et al. 2002b</v>
      </c>
    </row>
    <row r="34" spans="2:16" x14ac:dyDescent="0.25">
      <c r="B34" s="75" t="str">
        <f>'Stove Characteristics'!B227</f>
        <v>Global</v>
      </c>
      <c r="C34" s="75" t="str">
        <f>'Stove Characteristics'!C227</f>
        <v>RTFD improved stove</v>
      </c>
      <c r="D34" s="75" t="str">
        <f>IF(NOT(ISERROR(INDEX('Stove Emissions'!$G$5:$G$322, MATCH(O34, 'Stove Emissions'!$B$5:$B$322,0)))), INDEX('Stove Emissions'!$G$5:$G$322, MATCH(O34, 'Stove Emissions'!$B$5:$B$322,0)), INDEX('Stove Characteristics'!$E:$E, MATCH(O34, 'Stove Characteristics'!$O:$O,0)))</f>
        <v>Improved</v>
      </c>
      <c r="E34" s="75" t="s">
        <v>1853</v>
      </c>
      <c r="F34" s="75" t="str">
        <f>'Stove Characteristics'!D227</f>
        <v>cement bucket stove, conical rim</v>
      </c>
      <c r="G34" s="75" t="str">
        <f>'Stove Characteristics'!F227</f>
        <v>charcoal</v>
      </c>
      <c r="H34" s="75" t="str">
        <f>'Stove Characteristics'!G227</f>
        <v>charcoal with a moisture content of 9.8 %</v>
      </c>
      <c r="I34" s="218">
        <f>'Stove Characteristics'!I227</f>
        <v>0.17100000000000001</v>
      </c>
      <c r="J34" s="219" t="str">
        <f>'Stove Characteristics'!J227</f>
        <v>-</v>
      </c>
      <c r="K34" s="75" t="str">
        <f>'Stove Characteristics'!K227</f>
        <v>standard water boil test</v>
      </c>
      <c r="L34" s="75" t="str">
        <f>'Stove Characteristics'!L227</f>
        <v>Laboratory</v>
      </c>
      <c r="M34" s="75" t="str">
        <f>'Stove Characteristics'!M227</f>
        <v>Average, from WBT</v>
      </c>
      <c r="N34" s="75">
        <f>'Stove Characteristics'!N227</f>
        <v>219</v>
      </c>
      <c r="O34" s="75">
        <f>'Stove Characteristics'!O227</f>
        <v>219</v>
      </c>
      <c r="P34" s="75" t="str">
        <f>'Stove Characteristics'!P227</f>
        <v>Bhattacharya et al. 2002a</v>
      </c>
    </row>
    <row r="35" spans="2:16" x14ac:dyDescent="0.25">
      <c r="B35" s="75" t="str">
        <f>'Stove Characteristics'!B228</f>
        <v>Global</v>
      </c>
      <c r="C35" s="75" t="str">
        <f>'Stove Characteristics'!C228</f>
        <v>RTFD improved stove</v>
      </c>
      <c r="D35" s="75" t="str">
        <f>IF(NOT(ISERROR(INDEX('Stove Emissions'!$G$5:$G$322, MATCH(O35, 'Stove Emissions'!$B$5:$B$322,0)))), INDEX('Stove Emissions'!$G$5:$G$322, MATCH(O35, 'Stove Emissions'!$B$5:$B$322,0)), INDEX('Stove Characteristics'!$E:$E, MATCH(O35, 'Stove Characteristics'!$O:$O,0)))</f>
        <v>Improved</v>
      </c>
      <c r="E35" s="75" t="s">
        <v>1853</v>
      </c>
      <c r="F35" s="75" t="str">
        <f>'Stove Characteristics'!D228</f>
        <v>cement bucket stove, conical rim</v>
      </c>
      <c r="G35" s="75" t="str">
        <f>'Stove Characteristics'!F228</f>
        <v>charcoal</v>
      </c>
      <c r="H35" s="75" t="str">
        <f>'Stove Characteristics'!G228</f>
        <v>charcoal with a moisture content of 11.5 %</v>
      </c>
      <c r="I35" s="218">
        <f>'Stove Characteristics'!I228</f>
        <v>0.14899999999999999</v>
      </c>
      <c r="J35" s="219" t="str">
        <f>'Stove Characteristics'!J228</f>
        <v>-</v>
      </c>
      <c r="K35" s="75" t="str">
        <f>'Stove Characteristics'!K228</f>
        <v>standard water boil test</v>
      </c>
      <c r="L35" s="75" t="str">
        <f>'Stove Characteristics'!L228</f>
        <v>Laboratory</v>
      </c>
      <c r="M35" s="75" t="str">
        <f>'Stove Characteristics'!M228</f>
        <v>Average, from WBT</v>
      </c>
      <c r="N35" s="75">
        <f>'Stove Characteristics'!N228</f>
        <v>220</v>
      </c>
      <c r="O35" s="75">
        <f>'Stove Characteristics'!O228</f>
        <v>220</v>
      </c>
      <c r="P35" s="75" t="str">
        <f>'Stove Characteristics'!P228</f>
        <v>Bhattacharya et al. 2002a</v>
      </c>
    </row>
    <row r="36" spans="2:16" x14ac:dyDescent="0.25">
      <c r="B36" s="75" t="str">
        <f>'Stove Characteristics'!B229</f>
        <v>Global</v>
      </c>
      <c r="C36" s="75" t="str">
        <f>'Stove Characteristics'!C229</f>
        <v>RTFD improved stove</v>
      </c>
      <c r="D36" s="75" t="str">
        <f>IF(NOT(ISERROR(INDEX('Stove Emissions'!$G$5:$G$322, MATCH(O36, 'Stove Emissions'!$B$5:$B$322,0)))), INDEX('Stove Emissions'!$G$5:$G$322, MATCH(O36, 'Stove Emissions'!$B$5:$B$322,0)), INDEX('Stove Characteristics'!$E:$E, MATCH(O36, 'Stove Characteristics'!$O:$O,0)))</f>
        <v>Improved</v>
      </c>
      <c r="E36" s="75" t="s">
        <v>1853</v>
      </c>
      <c r="F36" s="75" t="str">
        <f>'Stove Characteristics'!D229</f>
        <v>cement bucket stove, conical rim</v>
      </c>
      <c r="G36" s="75" t="str">
        <f>'Stove Characteristics'!F229</f>
        <v>charcoal</v>
      </c>
      <c r="H36" s="75" t="str">
        <f>'Stove Characteristics'!G229</f>
        <v>charcoal with a moisture content of 14.7%</v>
      </c>
      <c r="I36" s="218">
        <f>'Stove Characteristics'!I229</f>
        <v>0.14699999999999999</v>
      </c>
      <c r="J36" s="219" t="str">
        <f>'Stove Characteristics'!J229</f>
        <v>-</v>
      </c>
      <c r="K36" s="75" t="str">
        <f>'Stove Characteristics'!K229</f>
        <v>standard water boil test</v>
      </c>
      <c r="L36" s="75" t="str">
        <f>'Stove Characteristics'!L229</f>
        <v>Laboratory</v>
      </c>
      <c r="M36" s="75" t="str">
        <f>'Stove Characteristics'!M229</f>
        <v>Average, from WBT</v>
      </c>
      <c r="N36" s="75">
        <f>'Stove Characteristics'!N229</f>
        <v>221</v>
      </c>
      <c r="O36" s="75">
        <f>'Stove Characteristics'!O229</f>
        <v>221</v>
      </c>
      <c r="P36" s="75" t="str">
        <f>'Stove Characteristics'!P229</f>
        <v>Bhattacharya et al. 2002a</v>
      </c>
    </row>
    <row r="37" spans="2:16" x14ac:dyDescent="0.25">
      <c r="B37" s="75" t="str">
        <f>'Stove Characteristics'!B230</f>
        <v>Global</v>
      </c>
      <c r="C37" s="75" t="str">
        <f>'Stove Characteristics'!C230</f>
        <v>RTFD improved stove</v>
      </c>
      <c r="D37" s="75" t="str">
        <f>IF(NOT(ISERROR(INDEX('Stove Emissions'!$G$5:$G$322, MATCH(O37, 'Stove Emissions'!$B$5:$B$322,0)))), INDEX('Stove Emissions'!$G$5:$G$322, MATCH(O37, 'Stove Emissions'!$B$5:$B$322,0)), INDEX('Stove Characteristics'!$E:$E, MATCH(O37, 'Stove Characteristics'!$O:$O,0)))</f>
        <v>Improved</v>
      </c>
      <c r="E37" s="75" t="s">
        <v>1853</v>
      </c>
      <c r="F37" s="75" t="str">
        <f>'Stove Characteristics'!D230</f>
        <v>cement bucket stove, conical rim</v>
      </c>
      <c r="G37" s="75" t="str">
        <f>'Stove Characteristics'!F230</f>
        <v>charcoal</v>
      </c>
      <c r="H37" s="75" t="str">
        <f>'Stove Characteristics'!G230</f>
        <v>charcoal with a moisture content of 21%</v>
      </c>
      <c r="I37" s="218">
        <f>'Stove Characteristics'!I230</f>
        <v>0.10099999999999999</v>
      </c>
      <c r="J37" s="219" t="str">
        <f>'Stove Characteristics'!J230</f>
        <v>-</v>
      </c>
      <c r="K37" s="75" t="str">
        <f>'Stove Characteristics'!K230</f>
        <v>standard water boil test</v>
      </c>
      <c r="L37" s="75" t="str">
        <f>'Stove Characteristics'!L230</f>
        <v>Laboratory</v>
      </c>
      <c r="M37" s="75" t="str">
        <f>'Stove Characteristics'!M230</f>
        <v>Average, from WBT</v>
      </c>
      <c r="N37" s="75">
        <f>'Stove Characteristics'!N230</f>
        <v>222</v>
      </c>
      <c r="O37" s="75">
        <f>'Stove Characteristics'!O230</f>
        <v>222</v>
      </c>
      <c r="P37" s="75" t="str">
        <f>'Stove Characteristics'!P230</f>
        <v>Bhattacharya et al. 2002a</v>
      </c>
    </row>
    <row r="38" spans="2:16" x14ac:dyDescent="0.25">
      <c r="B38" s="75" t="str">
        <f>'Stove Characteristics'!B231</f>
        <v>Global</v>
      </c>
      <c r="C38" s="75" t="str">
        <f>'Stove Characteristics'!C231</f>
        <v>RTFD improved stove</v>
      </c>
      <c r="D38" s="75" t="str">
        <f>IF(NOT(ISERROR(INDEX('Stove Emissions'!$G$5:$G$322, MATCH(O38, 'Stove Emissions'!$B$5:$B$322,0)))), INDEX('Stove Emissions'!$G$5:$G$322, MATCH(O38, 'Stove Emissions'!$B$5:$B$322,0)), INDEX('Stove Characteristics'!$E:$E, MATCH(O38, 'Stove Characteristics'!$O:$O,0)))</f>
        <v>Improved</v>
      </c>
      <c r="E38" s="75" t="s">
        <v>1853</v>
      </c>
      <c r="F38" s="75" t="str">
        <f>'Stove Characteristics'!D231</f>
        <v>cement bucket stove, conical rim</v>
      </c>
      <c r="G38" s="75" t="str">
        <f>'Stove Characteristics'!F231</f>
        <v>charcoal</v>
      </c>
      <c r="H38" s="75" t="str">
        <f>'Stove Characteristics'!G231</f>
        <v>charcoal with a moisture content of 24.5 %</v>
      </c>
      <c r="I38" s="218">
        <f>'Stove Characteristics'!I231</f>
        <v>9.6999999999999989E-2</v>
      </c>
      <c r="J38" s="219" t="str">
        <f>'Stove Characteristics'!J231</f>
        <v>-</v>
      </c>
      <c r="K38" s="75" t="str">
        <f>'Stove Characteristics'!K231</f>
        <v>standard water boil test</v>
      </c>
      <c r="L38" s="75" t="str">
        <f>'Stove Characteristics'!L231</f>
        <v>Laboratory</v>
      </c>
      <c r="M38" s="75" t="str">
        <f>'Stove Characteristics'!M231</f>
        <v>Average, from WBT</v>
      </c>
      <c r="N38" s="75">
        <f>'Stove Characteristics'!N231</f>
        <v>223</v>
      </c>
      <c r="O38" s="75">
        <f>'Stove Characteristics'!O231</f>
        <v>223</v>
      </c>
      <c r="P38" s="75" t="str">
        <f>'Stove Characteristics'!P231</f>
        <v>Bhattacharya et al. 2002a</v>
      </c>
    </row>
    <row r="39" spans="2:16" x14ac:dyDescent="0.25">
      <c r="B39" s="75" t="str">
        <f>'Stove Characteristics'!B400</f>
        <v>Global</v>
      </c>
      <c r="C39" s="75" t="str">
        <f>'Stove Characteristics'!C400</f>
        <v>EcoRecho</v>
      </c>
      <c r="D39" s="75" t="str">
        <f>IF(NOT(ISERROR(INDEX('Stove Emissions'!$G$5:$G$322, MATCH(O39, 'Stove Emissions'!$B$5:$B$322,0)))), INDEX('Stove Emissions'!$G$5:$G$322, MATCH(O39, 'Stove Emissions'!$B$5:$B$322,0)), INDEX('Stove Characteristics'!$E:$E, MATCH(O39, 'Stove Characteristics'!$O:$O,0)))</f>
        <v>Improved</v>
      </c>
      <c r="E39" s="75" t="s">
        <v>1853</v>
      </c>
      <c r="F39" s="75" t="str">
        <f>'Stove Characteristics'!D400</f>
        <v>metal stove, ceramic liner</v>
      </c>
      <c r="G39" s="75" t="str">
        <f>'Stove Characteristics'!F400</f>
        <v>Charcoal</v>
      </c>
      <c r="H39" s="75" t="str">
        <f>'Stove Characteristics'!G400</f>
        <v>Grillmark natural lump charcoal-5.9% moisture</v>
      </c>
      <c r="I39" s="218">
        <f>'Stove Characteristics'!I400</f>
        <v>0.316</v>
      </c>
      <c r="J39" s="219" t="str">
        <f>'Stove Characteristics'!J400</f>
        <v>-</v>
      </c>
      <c r="K39" s="75" t="str">
        <f>'Stove Characteristics'!K400</f>
        <v>Water Boil Test</v>
      </c>
      <c r="L39" s="75" t="str">
        <f>'Stove Characteristics'!L400</f>
        <v>Laboratory</v>
      </c>
      <c r="M39" s="75" t="str">
        <f>'Stove Characteristics'!M400</f>
        <v>Average, from WBT</v>
      </c>
      <c r="N39" s="75" t="str">
        <f>'Stove Characteristics'!N400</f>
        <v>&lt;n.a.&gt;</v>
      </c>
      <c r="O39" s="75">
        <f>'Stove Characteristics'!O400</f>
        <v>494</v>
      </c>
      <c r="P39" s="75" t="str">
        <f>'Stove Characteristics'!P400</f>
        <v>Booker 2012</v>
      </c>
    </row>
    <row r="40" spans="2:16" x14ac:dyDescent="0.25">
      <c r="B40" s="75" t="str">
        <f>'Stove Characteristics'!B401</f>
        <v>Global</v>
      </c>
      <c r="C40" s="75" t="str">
        <f>'Stove Characteristics'!C401</f>
        <v>Mirak</v>
      </c>
      <c r="D40" s="75" t="str">
        <f>IF(NOT(ISERROR(INDEX('Stove Emissions'!$G$5:$G$322, MATCH(O40, 'Stove Emissions'!$B$5:$B$322,0)))), INDEX('Stove Emissions'!$G$5:$G$322, MATCH(O40, 'Stove Emissions'!$B$5:$B$322,0)), INDEX('Stove Characteristics'!$E:$E, MATCH(O40, 'Stove Characteristics'!$O:$O,0)))</f>
        <v>Improved</v>
      </c>
      <c r="E40" s="75" t="s">
        <v>1853</v>
      </c>
      <c r="F40" s="75" t="str">
        <f>'Stove Characteristics'!D401</f>
        <v xml:space="preserve">improved scrap metal </v>
      </c>
      <c r="G40" s="75" t="str">
        <f>'Stove Characteristics'!F401</f>
        <v>Charcoal</v>
      </c>
      <c r="H40" s="75" t="str">
        <f>'Stove Characteristics'!G401</f>
        <v>Grillmark natural lump charcoal-5.9% moisture</v>
      </c>
      <c r="I40" s="218">
        <f>'Stove Characteristics'!I401</f>
        <v>0.28600000000000003</v>
      </c>
      <c r="J40" s="219" t="str">
        <f>'Stove Characteristics'!J401</f>
        <v>-</v>
      </c>
      <c r="K40" s="75" t="str">
        <f>'Stove Characteristics'!K401</f>
        <v>Water Boil Test</v>
      </c>
      <c r="L40" s="75" t="str">
        <f>'Stove Characteristics'!L401</f>
        <v>Laboratory</v>
      </c>
      <c r="M40" s="75" t="str">
        <f>'Stove Characteristics'!M401</f>
        <v>Average, from WBT</v>
      </c>
      <c r="N40" s="75">
        <f>'Stove Characteristics'!N401</f>
        <v>393</v>
      </c>
      <c r="O40" s="75">
        <f>'Stove Characteristics'!O401</f>
        <v>393</v>
      </c>
      <c r="P40" s="75" t="str">
        <f>'Stove Characteristics'!P401</f>
        <v>Booker 2012</v>
      </c>
    </row>
    <row r="41" spans="2:16" x14ac:dyDescent="0.25">
      <c r="B41" s="75" t="str">
        <f>'Stove Characteristics'!B402</f>
        <v>Global</v>
      </c>
      <c r="C41" s="75" t="str">
        <f>'Stove Characteristics'!C402</f>
        <v>Prakti</v>
      </c>
      <c r="D41" s="75" t="str">
        <f>IF(NOT(ISERROR(INDEX('Stove Emissions'!$G$5:$G$322, MATCH(O41, 'Stove Emissions'!$B$5:$B$322,0)))), INDEX('Stove Emissions'!$G$5:$G$322, MATCH(O41, 'Stove Emissions'!$B$5:$B$322,0)), INDEX('Stove Characteristics'!$E:$E, MATCH(O41, 'Stove Characteristics'!$O:$O,0)))</f>
        <v>Improved</v>
      </c>
      <c r="E41" s="75" t="s">
        <v>1853</v>
      </c>
      <c r="F41" s="75" t="str">
        <f>'Stove Characteristics'!D402</f>
        <v>insulated metal stove</v>
      </c>
      <c r="G41" s="75" t="str">
        <f>'Stove Characteristics'!F402</f>
        <v>Charcoal</v>
      </c>
      <c r="H41" s="75" t="str">
        <f>'Stove Characteristics'!G402</f>
        <v>Grillmark natural lump charcoal-5.9% moisture</v>
      </c>
      <c r="I41" s="218">
        <f>'Stove Characteristics'!I402</f>
        <v>0.373</v>
      </c>
      <c r="J41" s="219" t="str">
        <f>'Stove Characteristics'!J402</f>
        <v>-</v>
      </c>
      <c r="K41" s="75" t="str">
        <f>'Stove Characteristics'!K402</f>
        <v>Water Boil Test</v>
      </c>
      <c r="L41" s="75" t="str">
        <f>'Stove Characteristics'!L402</f>
        <v>Laboratory</v>
      </c>
      <c r="M41" s="75" t="str">
        <f>'Stove Characteristics'!M402</f>
        <v>Average, from WBT</v>
      </c>
      <c r="N41" s="75">
        <f>'Stove Characteristics'!N402</f>
        <v>394</v>
      </c>
      <c r="O41" s="75">
        <f>'Stove Characteristics'!O402</f>
        <v>394</v>
      </c>
      <c r="P41" s="75" t="str">
        <f>'Stove Characteristics'!P402</f>
        <v>Booker 2012</v>
      </c>
    </row>
    <row r="42" spans="2:16" x14ac:dyDescent="0.25">
      <c r="B42" s="75" t="str">
        <f>'Stove Characteristics'!B403</f>
        <v>Global</v>
      </c>
      <c r="C42" s="75" t="str">
        <f>'Stove Characteristics'!C403</f>
        <v>StoveTec</v>
      </c>
      <c r="D42" s="75" t="str">
        <f>IF(NOT(ISERROR(INDEX('Stove Emissions'!$G$5:$G$322, MATCH(O42, 'Stove Emissions'!$B$5:$B$322,0)))), INDEX('Stove Emissions'!$G$5:$G$322, MATCH(O42, 'Stove Emissions'!$B$5:$B$322,0)), INDEX('Stove Characteristics'!$E:$E, MATCH(O42, 'Stove Characteristics'!$O:$O,0)))</f>
        <v>Improved</v>
      </c>
      <c r="E42" s="75" t="s">
        <v>1853</v>
      </c>
      <c r="F42" s="75" t="str">
        <f>'Stove Characteristics'!D403</f>
        <v>dual-fuel wood/charcoal stove</v>
      </c>
      <c r="G42" s="75" t="str">
        <f>'Stove Characteristics'!F403</f>
        <v>Charcoal</v>
      </c>
      <c r="H42" s="75" t="str">
        <f>'Stove Characteristics'!G403</f>
        <v>Grillmark natural lump charcoal-5.9% moisture</v>
      </c>
      <c r="I42" s="218">
        <f>'Stove Characteristics'!I403</f>
        <v>0.30499999999999999</v>
      </c>
      <c r="J42" s="219" t="str">
        <f>'Stove Characteristics'!J403</f>
        <v>-</v>
      </c>
      <c r="K42" s="75" t="str">
        <f>'Stove Characteristics'!K403</f>
        <v>Water Boil Test</v>
      </c>
      <c r="L42" s="75" t="str">
        <f>'Stove Characteristics'!L403</f>
        <v>Laboratory</v>
      </c>
      <c r="M42" s="75" t="str">
        <f>'Stove Characteristics'!M403</f>
        <v>Average, from WBT</v>
      </c>
      <c r="N42" s="75">
        <f>'Stove Characteristics'!N403</f>
        <v>395</v>
      </c>
      <c r="O42" s="75">
        <f>'Stove Characteristics'!O403</f>
        <v>395</v>
      </c>
      <c r="P42" s="75" t="str">
        <f>'Stove Characteristics'!P403</f>
        <v>Booker 2012</v>
      </c>
    </row>
    <row r="43" spans="2:16" x14ac:dyDescent="0.25">
      <c r="B43" s="75" t="str">
        <f>'Stove Characteristics'!B404</f>
        <v>Global</v>
      </c>
      <c r="C43" s="75" t="str">
        <f>'Stove Characteristics'!C404</f>
        <v>Traditional</v>
      </c>
      <c r="D43" s="75" t="str">
        <f>IF(NOT(ISERROR(INDEX('Stove Emissions'!$G$5:$G$322, MATCH(O43, 'Stove Emissions'!$B$5:$B$322,0)))), INDEX('Stove Emissions'!$G$5:$G$322, MATCH(O43, 'Stove Emissions'!$B$5:$B$322,0)), INDEX('Stove Characteristics'!$E:$E, MATCH(O43, 'Stove Characteristics'!$O:$O,0)))</f>
        <v>Traditional</v>
      </c>
      <c r="E43" s="75" t="s">
        <v>1854</v>
      </c>
      <c r="F43" s="75" t="str">
        <f>'Stove Characteristics'!D404</f>
        <v>simple metal cookstove</v>
      </c>
      <c r="G43" s="75" t="str">
        <f>'Stove Characteristics'!F404</f>
        <v>Charcoal</v>
      </c>
      <c r="H43" s="75" t="str">
        <f>'Stove Characteristics'!G404</f>
        <v>Grillmark natural lump charcoal-5.9% moisture</v>
      </c>
      <c r="I43" s="218">
        <f>'Stove Characteristics'!I404</f>
        <v>0.222</v>
      </c>
      <c r="J43" s="219" t="str">
        <f>'Stove Characteristics'!J404</f>
        <v>-</v>
      </c>
      <c r="K43" s="75" t="str">
        <f>'Stove Characteristics'!K404</f>
        <v>Water Boil Test</v>
      </c>
      <c r="L43" s="75" t="str">
        <f>'Stove Characteristics'!L404</f>
        <v>Laboratory</v>
      </c>
      <c r="M43" s="75" t="str">
        <f>'Stove Characteristics'!M404</f>
        <v>Average, from WBT</v>
      </c>
      <c r="N43" s="75">
        <f>'Stove Characteristics'!N404</f>
        <v>396</v>
      </c>
      <c r="O43" s="75">
        <f>'Stove Characteristics'!O404</f>
        <v>396</v>
      </c>
      <c r="P43" s="75" t="str">
        <f>'Stove Characteristics'!P404</f>
        <v>Booker 2012</v>
      </c>
    </row>
    <row r="44" spans="2:16" x14ac:dyDescent="0.25">
      <c r="B44" s="75" t="str">
        <f>'Stove Characteristics'!B425</f>
        <v>Ghana</v>
      </c>
      <c r="C44" s="75" t="str">
        <f>'Stove Characteristics'!C425</f>
        <v>-</v>
      </c>
      <c r="D44" s="75" t="str">
        <f>IF(NOT(ISERROR(INDEX('Stove Emissions'!$G$5:$G$322, MATCH(O44, 'Stove Emissions'!$B$5:$B$322,0)))), INDEX('Stove Emissions'!$G$5:$G$322, MATCH(O44, 'Stove Emissions'!$B$5:$B$322,0)), INDEX('Stove Characteristics'!$E:$E, MATCH(O44, 'Stove Characteristics'!$O:$O,0)))</f>
        <v>Unknown</v>
      </c>
      <c r="E44" s="75" t="s">
        <v>1900</v>
      </c>
      <c r="F44" s="75" t="str">
        <f>'Stove Characteristics'!D425</f>
        <v>-</v>
      </c>
      <c r="G44" s="75" t="str">
        <f>'Stove Characteristics'!F425</f>
        <v>Charcoal</v>
      </c>
      <c r="H44" s="75" t="str">
        <f>'Stove Characteristics'!G425</f>
        <v>-</v>
      </c>
      <c r="I44" s="218">
        <f>'Stove Characteristics'!I425</f>
        <v>0.18</v>
      </c>
      <c r="J44" s="219" t="str">
        <f>'Stove Characteristics'!J425</f>
        <v>-</v>
      </c>
      <c r="K44" s="75" t="str">
        <f>'Stove Characteristics'!K425</f>
        <v>-</v>
      </c>
      <c r="L44" s="75" t="str">
        <f>'Stove Characteristics'!L425</f>
        <v>-</v>
      </c>
      <c r="M44" s="75" t="str">
        <f>'Stove Characteristics'!M425</f>
        <v>-</v>
      </c>
      <c r="N44" s="75" t="str">
        <f>'Stove Characteristics'!N425</f>
        <v>&lt;n.a.&gt;</v>
      </c>
      <c r="O44" s="75">
        <f>'Stove Characteristics'!O425</f>
        <v>417</v>
      </c>
      <c r="P44" s="75" t="str">
        <f>'Stove Characteristics'!P425</f>
        <v>Afrane &amp; Ntiamoah 2011</v>
      </c>
    </row>
    <row r="46" spans="2:16" x14ac:dyDescent="0.25">
      <c r="B46" s="145" t="s">
        <v>1408</v>
      </c>
      <c r="F46" s="66"/>
      <c r="G46" s="145" t="s">
        <v>139</v>
      </c>
    </row>
    <row r="47" spans="2:16" x14ac:dyDescent="0.25">
      <c r="B47" s="126">
        <f t="shared" ref="B47:B83" si="0">I7</f>
        <v>0.17799999999999999</v>
      </c>
      <c r="F47" s="111" t="s">
        <v>1318</v>
      </c>
      <c r="G47" s="126">
        <f>MEDIAN(B47:B88)</f>
        <v>0.18099999999999999</v>
      </c>
    </row>
    <row r="48" spans="2:16" x14ac:dyDescent="0.25">
      <c r="B48" s="126">
        <f t="shared" si="0"/>
        <v>0.161</v>
      </c>
      <c r="F48" s="111" t="s">
        <v>1319</v>
      </c>
      <c r="G48" s="126">
        <f>QUARTILE(B47:B88,1)</f>
        <v>0.1535</v>
      </c>
    </row>
    <row r="49" spans="2:7" x14ac:dyDescent="0.25">
      <c r="B49" s="126">
        <f t="shared" si="0"/>
        <v>0.22600000000000001</v>
      </c>
      <c r="F49" s="111" t="s">
        <v>1320</v>
      </c>
      <c r="G49" s="126">
        <f>MIN(B47:B88)</f>
        <v>9.6999999999999989E-2</v>
      </c>
    </row>
    <row r="50" spans="2:7" x14ac:dyDescent="0.25">
      <c r="B50" s="126">
        <f t="shared" si="0"/>
        <v>0.22500000000000001</v>
      </c>
      <c r="F50" s="111" t="s">
        <v>1321</v>
      </c>
      <c r="G50" s="126">
        <f>MAX(B47:B88)</f>
        <v>0.379</v>
      </c>
    </row>
    <row r="51" spans="2:7" x14ac:dyDescent="0.25">
      <c r="B51" s="126">
        <f t="shared" si="0"/>
        <v>0.13900000000000001</v>
      </c>
      <c r="F51" s="111" t="s">
        <v>1322</v>
      </c>
      <c r="G51" s="126">
        <f>QUARTILE(B47:B88,3)</f>
        <v>0.25555</v>
      </c>
    </row>
    <row r="52" spans="2:7" x14ac:dyDescent="0.25">
      <c r="B52" s="126">
        <f t="shared" si="0"/>
        <v>0.14599999999999999</v>
      </c>
      <c r="F52" s="111" t="s">
        <v>1323</v>
      </c>
      <c r="G52" s="126">
        <f>G50-G51</f>
        <v>0.12345</v>
      </c>
    </row>
    <row r="53" spans="2:7" x14ac:dyDescent="0.25">
      <c r="B53" s="126">
        <f t="shared" si="0"/>
        <v>0.151</v>
      </c>
      <c r="F53" s="111" t="s">
        <v>1324</v>
      </c>
      <c r="G53" s="126">
        <f>G48-G49</f>
        <v>5.6500000000000009E-2</v>
      </c>
    </row>
    <row r="54" spans="2:7" x14ac:dyDescent="0.25">
      <c r="B54" s="126">
        <f t="shared" si="0"/>
        <v>0.14299999999999999</v>
      </c>
    </row>
    <row r="55" spans="2:7" x14ac:dyDescent="0.25">
      <c r="B55" s="126">
        <f t="shared" si="0"/>
        <v>0.23200000000000001</v>
      </c>
    </row>
    <row r="56" spans="2:7" x14ac:dyDescent="0.25">
      <c r="B56" s="126">
        <f t="shared" si="0"/>
        <v>0.24399999999999999</v>
      </c>
    </row>
    <row r="57" spans="2:7" x14ac:dyDescent="0.25">
      <c r="B57" s="126">
        <f t="shared" si="0"/>
        <v>0.27100000000000002</v>
      </c>
    </row>
    <row r="58" spans="2:7" x14ac:dyDescent="0.25">
      <c r="B58" s="126">
        <f t="shared" si="0"/>
        <v>0.25600000000000001</v>
      </c>
    </row>
    <row r="59" spans="2:7" x14ac:dyDescent="0.25">
      <c r="B59" s="126">
        <f t="shared" si="0"/>
        <v>0.379</v>
      </c>
    </row>
    <row r="60" spans="2:7" x14ac:dyDescent="0.25">
      <c r="B60" s="126">
        <f t="shared" si="0"/>
        <v>0.31900000000000001</v>
      </c>
    </row>
    <row r="61" spans="2:7" x14ac:dyDescent="0.25">
      <c r="B61" s="126">
        <f t="shared" si="0"/>
        <v>0.17499999999999999</v>
      </c>
    </row>
    <row r="62" spans="2:7" x14ac:dyDescent="0.25">
      <c r="B62" s="126">
        <f t="shared" si="0"/>
        <v>0.18</v>
      </c>
    </row>
    <row r="63" spans="2:7" x14ac:dyDescent="0.25">
      <c r="B63" s="126">
        <f t="shared" si="0"/>
        <v>0.17799999999999999</v>
      </c>
    </row>
    <row r="64" spans="2:7" x14ac:dyDescent="0.25">
      <c r="B64" s="126">
        <f t="shared" si="0"/>
        <v>0.30299999999999999</v>
      </c>
    </row>
    <row r="65" spans="2:2" x14ac:dyDescent="0.25">
      <c r="B65" s="126">
        <f t="shared" si="0"/>
        <v>0.14499999999999999</v>
      </c>
    </row>
    <row r="66" spans="2:2" x14ac:dyDescent="0.25">
      <c r="B66" s="126">
        <f t="shared" si="0"/>
        <v>0.16200000000000001</v>
      </c>
    </row>
    <row r="67" spans="2:2" x14ac:dyDescent="0.25">
      <c r="B67" s="126">
        <f t="shared" si="0"/>
        <v>0.125</v>
      </c>
    </row>
    <row r="68" spans="2:2" x14ac:dyDescent="0.25">
      <c r="B68" s="126">
        <f t="shared" si="0"/>
        <v>0.27</v>
      </c>
    </row>
    <row r="69" spans="2:2" x14ac:dyDescent="0.25">
      <c r="B69" s="126">
        <f t="shared" si="0"/>
        <v>0.215</v>
      </c>
    </row>
    <row r="70" spans="2:2" x14ac:dyDescent="0.25">
      <c r="B70" s="126">
        <f t="shared" si="0"/>
        <v>0.16500000000000001</v>
      </c>
    </row>
    <row r="71" spans="2:2" x14ac:dyDescent="0.25">
      <c r="B71" s="126">
        <f t="shared" si="0"/>
        <v>0.25</v>
      </c>
    </row>
    <row r="72" spans="2:2" x14ac:dyDescent="0.25">
      <c r="B72" s="126">
        <f t="shared" si="0"/>
        <v>0.18</v>
      </c>
    </row>
    <row r="73" spans="2:2" x14ac:dyDescent="0.25">
      <c r="B73" s="126">
        <f t="shared" si="0"/>
        <v>0.182</v>
      </c>
    </row>
    <row r="74" spans="2:2" x14ac:dyDescent="0.25">
      <c r="B74" s="126">
        <f t="shared" si="0"/>
        <v>0.17100000000000001</v>
      </c>
    </row>
    <row r="75" spans="2:2" x14ac:dyDescent="0.25">
      <c r="B75" s="126">
        <f t="shared" si="0"/>
        <v>0.14899999999999999</v>
      </c>
    </row>
    <row r="76" spans="2:2" x14ac:dyDescent="0.25">
      <c r="B76" s="126">
        <f t="shared" si="0"/>
        <v>0.14699999999999999</v>
      </c>
    </row>
    <row r="77" spans="2:2" x14ac:dyDescent="0.25">
      <c r="B77" s="126">
        <f t="shared" si="0"/>
        <v>0.10099999999999999</v>
      </c>
    </row>
    <row r="78" spans="2:2" x14ac:dyDescent="0.25">
      <c r="B78" s="126">
        <f t="shared" si="0"/>
        <v>9.6999999999999989E-2</v>
      </c>
    </row>
    <row r="79" spans="2:2" x14ac:dyDescent="0.25">
      <c r="B79" s="126">
        <f t="shared" si="0"/>
        <v>0.316</v>
      </c>
    </row>
    <row r="80" spans="2:2" x14ac:dyDescent="0.25">
      <c r="B80" s="126">
        <f t="shared" si="0"/>
        <v>0.28600000000000003</v>
      </c>
    </row>
    <row r="81" spans="1:2" x14ac:dyDescent="0.25">
      <c r="B81" s="126">
        <f t="shared" si="0"/>
        <v>0.373</v>
      </c>
    </row>
    <row r="82" spans="1:2" x14ac:dyDescent="0.25">
      <c r="B82" s="126">
        <f t="shared" si="0"/>
        <v>0.30499999999999999</v>
      </c>
    </row>
    <row r="83" spans="1:2" x14ac:dyDescent="0.25">
      <c r="B83" s="126">
        <f t="shared" si="0"/>
        <v>0.222</v>
      </c>
    </row>
    <row r="84" spans="1:2" x14ac:dyDescent="0.25">
      <c r="B84" s="126">
        <f>I23-J23</f>
        <v>0.14449999999999999</v>
      </c>
    </row>
    <row r="85" spans="1:2" x14ac:dyDescent="0.25">
      <c r="B85" s="126">
        <f>I23+J23</f>
        <v>0.21149999999999999</v>
      </c>
    </row>
    <row r="86" spans="1:2" x14ac:dyDescent="0.25">
      <c r="B86" s="126">
        <f>I24-J24</f>
        <v>0.25419999999999998</v>
      </c>
    </row>
    <row r="87" spans="1:2" x14ac:dyDescent="0.25">
      <c r="B87" s="126">
        <f>I24+J24</f>
        <v>0.3518</v>
      </c>
    </row>
    <row r="88" spans="1:2" x14ac:dyDescent="0.25">
      <c r="B88" s="126">
        <f>I44</f>
        <v>0.18</v>
      </c>
    </row>
    <row r="89" spans="1:2" x14ac:dyDescent="0.25">
      <c r="A89" s="63" t="s">
        <v>2053</v>
      </c>
      <c r="B89" s="130">
        <f>COUNT(B47:B88)</f>
        <v>42</v>
      </c>
    </row>
    <row r="90" spans="1:2" x14ac:dyDescent="0.25">
      <c r="B90" s="13"/>
    </row>
  </sheetData>
  <dataValidations count="2">
    <dataValidation type="list" allowBlank="1" showInputMessage="1" showErrorMessage="1" sqref="M6">
      <formula1>#REF!</formula1>
    </dataValidation>
    <dataValidation type="list" allowBlank="1" showInputMessage="1" showErrorMessage="1" sqref="L6">
      <formula1>#REF!</formula1>
    </dataValidation>
  </dataValidations>
  <pageMargins left="0.7" right="0.7" top="0.75" bottom="0.75" header="0.3" footer="0.3"/>
  <pageSetup orientation="portrait" horizontalDpi="300" verticalDpi="300"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P26"/>
  <sheetViews>
    <sheetView workbookViewId="0"/>
  </sheetViews>
  <sheetFormatPr defaultRowHeight="15.75" x14ac:dyDescent="0.25"/>
  <cols>
    <col min="1" max="2" width="9.140625" style="6"/>
    <col min="3" max="13" width="13.7109375" style="6" customWidth="1"/>
    <col min="14" max="14" width="13.7109375" style="6" hidden="1" customWidth="1"/>
    <col min="15" max="15" width="13.7109375" style="6" customWidth="1"/>
    <col min="16" max="16" width="16.85546875" style="6" bestFit="1" customWidth="1"/>
    <col min="17" max="16384" width="9.140625" style="6"/>
  </cols>
  <sheetData>
    <row r="1" spans="1:16" x14ac:dyDescent="0.25">
      <c r="A1" s="7" t="s">
        <v>1412</v>
      </c>
    </row>
    <row r="2" spans="1:16" x14ac:dyDescent="0.25">
      <c r="A2" s="142" t="s">
        <v>2302</v>
      </c>
    </row>
    <row r="3" spans="1:16" x14ac:dyDescent="0.25">
      <c r="A3" s="7"/>
      <c r="I3" s="74"/>
    </row>
    <row r="4" spans="1:16" x14ac:dyDescent="0.25">
      <c r="I4" s="74"/>
    </row>
    <row r="5" spans="1:16" ht="47.25" x14ac:dyDescent="0.25">
      <c r="B5" s="109" t="s">
        <v>0</v>
      </c>
      <c r="C5" s="109" t="s">
        <v>3</v>
      </c>
      <c r="D5" s="109" t="s">
        <v>9</v>
      </c>
      <c r="E5" s="109" t="s">
        <v>1856</v>
      </c>
      <c r="F5" s="109" t="s">
        <v>1864</v>
      </c>
      <c r="G5" s="109" t="s">
        <v>5</v>
      </c>
      <c r="H5" s="109" t="s">
        <v>7</v>
      </c>
      <c r="I5" s="110" t="s">
        <v>6</v>
      </c>
      <c r="J5" s="109" t="s">
        <v>2025</v>
      </c>
      <c r="K5" s="109" t="s">
        <v>22</v>
      </c>
      <c r="L5" s="109" t="s">
        <v>478</v>
      </c>
      <c r="M5" s="109" t="s">
        <v>484</v>
      </c>
      <c r="N5" s="109" t="s">
        <v>14</v>
      </c>
      <c r="O5" s="109" t="s">
        <v>30</v>
      </c>
      <c r="P5" s="109" t="s">
        <v>2259</v>
      </c>
    </row>
    <row r="6" spans="1:16" x14ac:dyDescent="0.25">
      <c r="B6" s="66" t="str">
        <f>'Stove Characteristics'!B7</f>
        <v>India</v>
      </c>
      <c r="C6" s="66" t="str">
        <f>'Stove Characteristics'!C7</f>
        <v>Traditional Mud Stove</v>
      </c>
      <c r="D6" s="66" t="str">
        <f>'Stove Characteristics'!D7</f>
        <v xml:space="preserve">This is a simple `U' shaped heavy stove for a single pot made by households with locally available clay and coated with cowdung clay mixture. </v>
      </c>
      <c r="E6" s="66" t="str">
        <f>IF(NOT(ISERROR(INDEX('Stove Emissions'!$G$5:$G$322, MATCH(O6, 'Stove Emissions'!$B$5:$B$322,0)))), INDEX('Stove Emissions'!$G$5:$G$322, MATCH(O6, 'Stove Emissions'!$B$5:$B$322,0)), INDEX('Stove Characteristics'!$E:$E, MATCH(O6, 'Stove Characteristics'!$O:$O,0)))</f>
        <v>Traditional</v>
      </c>
      <c r="F6" s="66" t="s">
        <v>1837</v>
      </c>
      <c r="G6" s="66" t="str">
        <f>'Stove Characteristics'!F7</f>
        <v>Dung Cake</v>
      </c>
      <c r="H6" s="66" t="str">
        <f>'Stove Characteristics'!G7</f>
        <v>The dung of stall fed cattle and buffaloes are converted in dung cake mainly by women by mixing the collected dung with the residual feed (e.g., straw, wood chips).</v>
      </c>
      <c r="I6" s="126">
        <f>'Stove Characteristics'!I7</f>
        <v>8.5000000000000006E-2</v>
      </c>
      <c r="J6" s="66" t="str">
        <f>'Stove Characteristics'!J7</f>
        <v>-</v>
      </c>
      <c r="K6" s="66" t="str">
        <f>'Stove Characteristics'!K7</f>
        <v>Mixture of cow and water buffalo dung tested, fuel/stove combination tested at least 3 times</v>
      </c>
      <c r="L6" s="66" t="str">
        <f>'Stove Characteristics'!L7</f>
        <v>Laboratory</v>
      </c>
      <c r="M6" s="66" t="str">
        <f>'Stove Characteristics'!M7</f>
        <v>-</v>
      </c>
      <c r="N6" s="66">
        <f>'Stove Characteristics'!N7</f>
        <v>3</v>
      </c>
      <c r="O6" s="66">
        <f>'Stove Characteristics'!O7</f>
        <v>3</v>
      </c>
      <c r="P6" s="66" t="str">
        <f>'Stove Characteristics'!P7</f>
        <v>Singh et al. 2014a</v>
      </c>
    </row>
    <row r="7" spans="1:16" x14ac:dyDescent="0.25">
      <c r="B7" s="66" t="str">
        <f>'Stove Characteristics'!B27</f>
        <v>India</v>
      </c>
      <c r="C7" s="66" t="str">
        <f>'Stove Characteristics'!C27</f>
        <v>Traditional Mud Stove</v>
      </c>
      <c r="D7" s="66" t="str">
        <f>'Stove Characteristics'!D27</f>
        <v xml:space="preserve">This is a simple `U' shaped heavy stove for a single pot made by households with locally available clay and coated with cowdung clay mixture. </v>
      </c>
      <c r="E7" s="66" t="str">
        <f>IF(NOT(ISERROR(INDEX('Stove Emissions'!$G$5:$G$322, MATCH(O7, 'Stove Emissions'!$B$5:$B$322,0)))), INDEX('Stove Emissions'!$G$5:$G$322, MATCH(O7, 'Stove Emissions'!$B$5:$B$322,0)), INDEX('Stove Characteristics'!$E:$E, MATCH(O7, 'Stove Characteristics'!$O:$O,0)))</f>
        <v>Traditional</v>
      </c>
      <c r="F7" s="66" t="s">
        <v>1837</v>
      </c>
      <c r="G7" s="66" t="str">
        <f>'Stove Characteristics'!F27</f>
        <v>Dung Cake</v>
      </c>
      <c r="H7" s="66" t="str">
        <f>'Stove Characteristics'!G27</f>
        <v>The dung of stall fed cattle and buffaloes are converted in dung cake mainly by women by mixing the collected dung with the residual feed (e.g., straw, wood chips).</v>
      </c>
      <c r="I7" s="126">
        <f>'Stove Characteristics'!I27</f>
        <v>8.7999999999999995E-2</v>
      </c>
      <c r="J7" s="160">
        <f>'Stove Characteristics'!J27</f>
        <v>6.0000000000000001E-3</v>
      </c>
      <c r="K7" s="66" t="str">
        <f>'Stove Characteristics'!K27</f>
        <v>Fuel stove combinations tested at least three times in lab</v>
      </c>
      <c r="L7" s="66" t="str">
        <f>'Stove Characteristics'!L27</f>
        <v>Laboratory</v>
      </c>
      <c r="M7" s="66" t="str">
        <f>'Stove Characteristics'!M27</f>
        <v>Average, from WBT</v>
      </c>
      <c r="N7" s="66">
        <f>'Stove Characteristics'!N27</f>
        <v>23</v>
      </c>
      <c r="O7" s="66">
        <f>'Stove Characteristics'!O27</f>
        <v>23</v>
      </c>
      <c r="P7" s="66" t="str">
        <f>'Stove Characteristics'!P27</f>
        <v>Smith et al. 2000</v>
      </c>
    </row>
    <row r="8" spans="1:16" x14ac:dyDescent="0.25">
      <c r="B8" s="66" t="str">
        <f>'Stove Characteristics'!B28</f>
        <v>India</v>
      </c>
      <c r="C8" s="66" t="str">
        <f>'Stove Characteristics'!C28</f>
        <v>Improved Vented Mud Stove</v>
      </c>
      <c r="D8" s="66" t="str">
        <f>'Stove Characteristics'!D28</f>
        <v xml:space="preserve">This is a two-pot cookstove with chimney, called the Nada chulha. A tunnel connects the fire box to the second pot hole and to a chimney. Since two pot holes are provided two things can be cooked on it at the same time with only one fire. </v>
      </c>
      <c r="E8" s="66" t="str">
        <f>IF(NOT(ISERROR(INDEX('Stove Emissions'!$G$5:$G$322, MATCH(O8, 'Stove Emissions'!$B$5:$B$322,0)))), INDEX('Stove Emissions'!$G$5:$G$322, MATCH(O8, 'Stove Emissions'!$B$5:$B$322,0)), INDEX('Stove Characteristics'!$E:$E, MATCH(O8, 'Stove Characteristics'!$O:$O,0)))</f>
        <v>Improved</v>
      </c>
      <c r="F8" s="66" t="s">
        <v>1838</v>
      </c>
      <c r="G8" s="66" t="str">
        <f>'Stove Characteristics'!F28</f>
        <v>Dung Cake</v>
      </c>
      <c r="H8" s="66" t="str">
        <f>'Stove Characteristics'!G28</f>
        <v>The dung of stall fed cattle and buffaloes are converted in dung cake mainly by women by mixing the collected dung with the residual feed (e.g., straw, wood chips).</v>
      </c>
      <c r="I8" s="126">
        <f>'Stove Characteristics'!I28</f>
        <v>0.1</v>
      </c>
      <c r="J8" s="160">
        <f>'Stove Characteristics'!J28</f>
        <v>2E-3</v>
      </c>
      <c r="K8" s="66" t="str">
        <f>'Stove Characteristics'!K28</f>
        <v>Fuel stove combinations tested at least three times in lab</v>
      </c>
      <c r="L8" s="66" t="str">
        <f>'Stove Characteristics'!L28</f>
        <v>Laboratory</v>
      </c>
      <c r="M8" s="66" t="str">
        <f>'Stove Characteristics'!M28</f>
        <v>Average, from WBT</v>
      </c>
      <c r="N8" s="66">
        <f>'Stove Characteristics'!N28</f>
        <v>24</v>
      </c>
      <c r="O8" s="66">
        <f>'Stove Characteristics'!O28</f>
        <v>24</v>
      </c>
      <c r="P8" s="66" t="str">
        <f>'Stove Characteristics'!P28</f>
        <v>Smith et al. 2000</v>
      </c>
    </row>
    <row r="9" spans="1:16" x14ac:dyDescent="0.25">
      <c r="B9" s="66" t="str">
        <f>'Stove Characteristics'!B29</f>
        <v>India</v>
      </c>
      <c r="C9" s="66" t="str">
        <f>'Stove Characteristics'!C29</f>
        <v>Improved Vented Ceramic Stove</v>
      </c>
      <c r="D9" s="66" t="str">
        <f>'Stove Characteristics'!D29</f>
        <v xml:space="preserve">This is also a two-pot cookstove with chimney. Made of a ceramic lining with mud coating, this stove was developed at the Central Glass and Ceramic Research Institute, Khirja, Uttar Pradesh, which is one of the Technical Back-up Units of the national improved stove program. </v>
      </c>
      <c r="E9" s="66" t="str">
        <f>IF(NOT(ISERROR(INDEX('Stove Emissions'!$G$5:$G$322, MATCH(O9, 'Stove Emissions'!$B$5:$B$322,0)))), INDEX('Stove Emissions'!$G$5:$G$322, MATCH(O9, 'Stove Emissions'!$B$5:$B$322,0)), INDEX('Stove Characteristics'!$E:$E, MATCH(O9, 'Stove Characteristics'!$O:$O,0)))</f>
        <v>Improved</v>
      </c>
      <c r="F9" s="66" t="s">
        <v>1838</v>
      </c>
      <c r="G9" s="66" t="str">
        <f>'Stove Characteristics'!F29</f>
        <v>Dung Cake</v>
      </c>
      <c r="H9" s="66" t="str">
        <f>'Stove Characteristics'!G29</f>
        <v>The dung of stall fed cattle and buffaloes are converted in dung cake mainly by women by mixing the collected dung with the residual feed (e.g., straw, wood chips).</v>
      </c>
      <c r="I9" s="126">
        <f>'Stove Characteristics'!I29</f>
        <v>0.128</v>
      </c>
      <c r="J9" s="126">
        <f>'Stove Characteristics'!J29</f>
        <v>0.01</v>
      </c>
      <c r="K9" s="66" t="str">
        <f>'Stove Characteristics'!K29</f>
        <v>Fuel stove combinations tested at least three times in lab</v>
      </c>
      <c r="L9" s="66" t="str">
        <f>'Stove Characteristics'!L29</f>
        <v>Laboratory</v>
      </c>
      <c r="M9" s="66" t="str">
        <f>'Stove Characteristics'!M29</f>
        <v>Average, from WBT</v>
      </c>
      <c r="N9" s="66">
        <f>'Stove Characteristics'!N29</f>
        <v>25</v>
      </c>
      <c r="O9" s="66">
        <f>'Stove Characteristics'!O29</f>
        <v>25</v>
      </c>
      <c r="P9" s="66" t="str">
        <f>'Stove Characteristics'!P29</f>
        <v>Smith et al. 2000</v>
      </c>
    </row>
    <row r="10" spans="1:16" x14ac:dyDescent="0.25">
      <c r="B10" s="66" t="str">
        <f>'Stove Characteristics'!B30</f>
        <v>India</v>
      </c>
      <c r="C10" s="66" t="str">
        <f>'Stove Characteristics'!C30</f>
        <v>Hara</v>
      </c>
      <c r="D10" s="66" t="str">
        <f>'Stove Characteristics'!D30</f>
        <v>Hollowed out mud-lined pit often used for long-term simmering of milk</v>
      </c>
      <c r="E10" s="66" t="str">
        <f>IF(NOT(ISERROR(INDEX('Stove Emissions'!$G$5:$G$322, MATCH(O10, 'Stove Emissions'!$B$5:$B$322,0)))), INDEX('Stove Emissions'!$G$5:$G$322, MATCH(O10, 'Stove Emissions'!$B$5:$B$322,0)), INDEX('Stove Characteristics'!$E:$E, MATCH(O10, 'Stove Characteristics'!$O:$O,0)))</f>
        <v>Traditional</v>
      </c>
      <c r="F10" s="66" t="s">
        <v>1837</v>
      </c>
      <c r="G10" s="66" t="str">
        <f>'Stove Characteristics'!F30</f>
        <v>Dung Cake</v>
      </c>
      <c r="H10" s="66" t="str">
        <f>'Stove Characteristics'!G30</f>
        <v>The dung of stall fed cattle and buffaloes are converted in dung cake mainly by women by mixing the collected dung with the residual feed (e.g., straw, wood chips).</v>
      </c>
      <c r="I10" s="126">
        <f>'Stove Characteristics'!I30</f>
        <v>8.2000000000000003E-2</v>
      </c>
      <c r="J10" s="126">
        <f>'Stove Characteristics'!J30</f>
        <v>1.2999999999999999E-2</v>
      </c>
      <c r="K10" s="66" t="str">
        <f>'Stove Characteristics'!K30</f>
        <v>Fuel stove combinations tested at least three times in lab</v>
      </c>
      <c r="L10" s="66" t="str">
        <f>'Stove Characteristics'!L30</f>
        <v>Laboratory</v>
      </c>
      <c r="M10" s="66" t="str">
        <f>'Stove Characteristics'!M30</f>
        <v>Average, from WBT</v>
      </c>
      <c r="N10" s="66">
        <f>'Stove Characteristics'!N30</f>
        <v>26</v>
      </c>
      <c r="O10" s="66">
        <f>'Stove Characteristics'!O30</f>
        <v>26</v>
      </c>
      <c r="P10" s="66" t="str">
        <f>'Stove Characteristics'!P30</f>
        <v>Smith et al. 2000</v>
      </c>
    </row>
    <row r="12" spans="1:16" x14ac:dyDescent="0.25">
      <c r="C12" s="145" t="s">
        <v>1317</v>
      </c>
      <c r="H12" s="66"/>
      <c r="I12" s="145" t="s">
        <v>58</v>
      </c>
    </row>
    <row r="13" spans="1:16" x14ac:dyDescent="0.25">
      <c r="C13" s="126">
        <f>I6</f>
        <v>8.5000000000000006E-2</v>
      </c>
      <c r="H13" s="111" t="s">
        <v>1318</v>
      </c>
      <c r="I13" s="126">
        <f>MEDIAN(C13:C25)</f>
        <v>9.5000000000000001E-2</v>
      </c>
    </row>
    <row r="14" spans="1:16" x14ac:dyDescent="0.25">
      <c r="C14" s="126">
        <f>I7</f>
        <v>8.7999999999999995E-2</v>
      </c>
      <c r="H14" s="111" t="s">
        <v>1319</v>
      </c>
      <c r="I14" s="126">
        <f>QUARTILE(C13:C25,1)</f>
        <v>8.5000000000000006E-2</v>
      </c>
    </row>
    <row r="15" spans="1:16" x14ac:dyDescent="0.25">
      <c r="C15" s="126">
        <f>I7-J7</f>
        <v>8.199999999999999E-2</v>
      </c>
      <c r="H15" s="111" t="s">
        <v>1320</v>
      </c>
      <c r="I15" s="126">
        <f>MIN(C13:C25)</f>
        <v>6.9000000000000006E-2</v>
      </c>
    </row>
    <row r="16" spans="1:16" x14ac:dyDescent="0.25">
      <c r="C16" s="126">
        <f>I7+J7</f>
        <v>9.4E-2</v>
      </c>
      <c r="H16" s="111" t="s">
        <v>1321</v>
      </c>
      <c r="I16" s="126">
        <f>MAX(C13:C25)</f>
        <v>0.13800000000000001</v>
      </c>
    </row>
    <row r="17" spans="2:9" x14ac:dyDescent="0.25">
      <c r="C17" s="126">
        <f>I8</f>
        <v>0.1</v>
      </c>
      <c r="H17" s="111" t="s">
        <v>1322</v>
      </c>
      <c r="I17" s="126">
        <f>QUARTILE(C13:C25,3)</f>
        <v>0.10200000000000001</v>
      </c>
    </row>
    <row r="18" spans="2:9" x14ac:dyDescent="0.25">
      <c r="C18" s="126">
        <f>I8-J8</f>
        <v>9.8000000000000004E-2</v>
      </c>
      <c r="H18" s="111" t="s">
        <v>1323</v>
      </c>
      <c r="I18" s="126">
        <f>I16-I17</f>
        <v>3.6000000000000004E-2</v>
      </c>
    </row>
    <row r="19" spans="2:9" x14ac:dyDescent="0.25">
      <c r="C19" s="126">
        <f>I8+J8</f>
        <v>0.10200000000000001</v>
      </c>
      <c r="H19" s="111" t="s">
        <v>1324</v>
      </c>
      <c r="I19" s="126">
        <f>I14-I15</f>
        <v>1.6E-2</v>
      </c>
    </row>
    <row r="20" spans="2:9" x14ac:dyDescent="0.25">
      <c r="C20" s="126">
        <f>I9</f>
        <v>0.128</v>
      </c>
    </row>
    <row r="21" spans="2:9" x14ac:dyDescent="0.25">
      <c r="C21" s="126">
        <f>I9-J9</f>
        <v>0.11800000000000001</v>
      </c>
    </row>
    <row r="22" spans="2:9" x14ac:dyDescent="0.25">
      <c r="C22" s="126">
        <f>I9+J9</f>
        <v>0.13800000000000001</v>
      </c>
    </row>
    <row r="23" spans="2:9" x14ac:dyDescent="0.25">
      <c r="C23" s="126">
        <f>I10</f>
        <v>8.2000000000000003E-2</v>
      </c>
    </row>
    <row r="24" spans="2:9" x14ac:dyDescent="0.25">
      <c r="C24" s="126">
        <f>I10-J10</f>
        <v>6.9000000000000006E-2</v>
      </c>
    </row>
    <row r="25" spans="2:9" x14ac:dyDescent="0.25">
      <c r="C25" s="126">
        <f>I10+J10</f>
        <v>9.5000000000000001E-2</v>
      </c>
    </row>
    <row r="26" spans="2:9" x14ac:dyDescent="0.25">
      <c r="B26" s="63" t="s">
        <v>2053</v>
      </c>
      <c r="C26" s="66">
        <f>COUNT(C13:C25)</f>
        <v>13</v>
      </c>
    </row>
  </sheetData>
  <pageMargins left="0.7" right="0.7" top="0.75" bottom="0.75" header="0.3" footer="0.3"/>
  <pageSetup orientation="portrait" horizontalDpi="300" verticalDpi="300"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L67"/>
  <sheetViews>
    <sheetView workbookViewId="0">
      <selection activeCell="C14" sqref="C14"/>
    </sheetView>
  </sheetViews>
  <sheetFormatPr defaultRowHeight="15.75" x14ac:dyDescent="0.25"/>
  <cols>
    <col min="1" max="1" width="4.140625" style="6" customWidth="1"/>
    <col min="2" max="2" width="36.5703125" style="6" customWidth="1"/>
    <col min="3" max="3" width="255.5703125" style="6" customWidth="1"/>
    <col min="4" max="16384" width="9.140625" style="6"/>
  </cols>
  <sheetData>
    <row r="2" spans="2:3" x14ac:dyDescent="0.25">
      <c r="B2" s="83" t="s">
        <v>12</v>
      </c>
      <c r="C2" s="83" t="s">
        <v>11</v>
      </c>
    </row>
    <row r="3" spans="2:3" x14ac:dyDescent="0.25">
      <c r="B3" s="66" t="s">
        <v>2154</v>
      </c>
      <c r="C3" s="254" t="s">
        <v>2153</v>
      </c>
    </row>
    <row r="4" spans="2:3" x14ac:dyDescent="0.25">
      <c r="B4" s="85" t="s">
        <v>2082</v>
      </c>
      <c r="C4" s="147" t="s">
        <v>2137</v>
      </c>
    </row>
    <row r="5" spans="2:3" x14ac:dyDescent="0.25">
      <c r="B5" s="66" t="s">
        <v>130</v>
      </c>
      <c r="C5" s="146" t="s">
        <v>135</v>
      </c>
    </row>
    <row r="6" spans="2:3" x14ac:dyDescent="0.25">
      <c r="B6" s="66" t="s">
        <v>133</v>
      </c>
      <c r="C6" s="146" t="s">
        <v>136</v>
      </c>
    </row>
    <row r="7" spans="2:3" x14ac:dyDescent="0.25">
      <c r="B7" s="66" t="s">
        <v>2156</v>
      </c>
      <c r="C7" s="254" t="s">
        <v>1555</v>
      </c>
    </row>
    <row r="8" spans="2:3" x14ac:dyDescent="0.25">
      <c r="B8" s="119" t="s">
        <v>2155</v>
      </c>
      <c r="C8" s="254" t="s">
        <v>1554</v>
      </c>
    </row>
    <row r="9" spans="2:3" x14ac:dyDescent="0.25">
      <c r="B9" s="66" t="s">
        <v>795</v>
      </c>
      <c r="C9" s="146" t="s">
        <v>1881</v>
      </c>
    </row>
    <row r="10" spans="2:3" x14ac:dyDescent="0.25">
      <c r="B10" s="66" t="s">
        <v>794</v>
      </c>
      <c r="C10" s="146" t="s">
        <v>1880</v>
      </c>
    </row>
    <row r="11" spans="2:3" x14ac:dyDescent="0.25">
      <c r="B11" s="66" t="s">
        <v>1302</v>
      </c>
      <c r="C11" s="146" t="s">
        <v>1303</v>
      </c>
    </row>
    <row r="12" spans="2:3" x14ac:dyDescent="0.25">
      <c r="B12" s="66" t="s">
        <v>1686</v>
      </c>
      <c r="C12" s="146" t="s">
        <v>1687</v>
      </c>
    </row>
    <row r="13" spans="2:3" x14ac:dyDescent="0.25">
      <c r="B13" s="66" t="s">
        <v>895</v>
      </c>
      <c r="C13" s="146" t="s">
        <v>1883</v>
      </c>
    </row>
    <row r="14" spans="2:3" x14ac:dyDescent="0.25">
      <c r="B14" s="66" t="s">
        <v>630</v>
      </c>
      <c r="C14" s="146" t="s">
        <v>631</v>
      </c>
    </row>
    <row r="15" spans="2:3" x14ac:dyDescent="0.25">
      <c r="B15" s="66" t="s">
        <v>2031</v>
      </c>
      <c r="C15" s="146" t="s">
        <v>2032</v>
      </c>
    </row>
    <row r="16" spans="2:3" x14ac:dyDescent="0.25">
      <c r="B16" s="66" t="s">
        <v>2150</v>
      </c>
      <c r="C16" s="254" t="s">
        <v>1434</v>
      </c>
    </row>
    <row r="17" spans="2:3" x14ac:dyDescent="0.25">
      <c r="B17" s="66" t="s">
        <v>2185</v>
      </c>
      <c r="C17" s="146" t="s">
        <v>2186</v>
      </c>
    </row>
    <row r="18" spans="2:3" x14ac:dyDescent="0.25">
      <c r="B18" s="66" t="s">
        <v>2219</v>
      </c>
      <c r="C18" s="146" t="s">
        <v>2220</v>
      </c>
    </row>
    <row r="19" spans="2:3" x14ac:dyDescent="0.25">
      <c r="B19" s="66" t="s">
        <v>181</v>
      </c>
      <c r="C19" s="146" t="s">
        <v>180</v>
      </c>
    </row>
    <row r="20" spans="2:3" x14ac:dyDescent="0.25">
      <c r="B20" s="66" t="s">
        <v>181</v>
      </c>
      <c r="C20" s="146" t="s">
        <v>2218</v>
      </c>
    </row>
    <row r="21" spans="2:3" x14ac:dyDescent="0.25">
      <c r="B21" s="66" t="s">
        <v>2148</v>
      </c>
      <c r="C21" s="146" t="s">
        <v>2149</v>
      </c>
    </row>
    <row r="22" spans="2:3" x14ac:dyDescent="0.25">
      <c r="B22" s="66" t="s">
        <v>2207</v>
      </c>
      <c r="C22" s="146" t="s">
        <v>2206</v>
      </c>
    </row>
    <row r="23" spans="2:3" x14ac:dyDescent="0.25">
      <c r="B23" s="66" t="s">
        <v>2175</v>
      </c>
      <c r="C23" s="146" t="s">
        <v>2176</v>
      </c>
    </row>
    <row r="24" spans="2:3" x14ac:dyDescent="0.25">
      <c r="B24" s="78" t="s">
        <v>2263</v>
      </c>
      <c r="C24" s="253" t="s">
        <v>2262</v>
      </c>
    </row>
    <row r="25" spans="2:3" x14ac:dyDescent="0.25">
      <c r="B25" s="66" t="s">
        <v>1751</v>
      </c>
      <c r="C25" s="146" t="s">
        <v>1891</v>
      </c>
    </row>
    <row r="26" spans="2:3" x14ac:dyDescent="0.25">
      <c r="B26" s="85" t="s">
        <v>2211</v>
      </c>
      <c r="C26" s="146" t="s">
        <v>2212</v>
      </c>
    </row>
    <row r="27" spans="2:3" x14ac:dyDescent="0.25">
      <c r="B27" s="66" t="s">
        <v>2079</v>
      </c>
      <c r="C27" s="252" t="s">
        <v>2078</v>
      </c>
    </row>
    <row r="28" spans="2:3" x14ac:dyDescent="0.25">
      <c r="B28" s="85" t="s">
        <v>2045</v>
      </c>
      <c r="C28" s="146" t="s">
        <v>2201</v>
      </c>
    </row>
    <row r="29" spans="2:3" x14ac:dyDescent="0.25">
      <c r="B29" s="66" t="s">
        <v>1691</v>
      </c>
      <c r="C29" s="146" t="s">
        <v>1692</v>
      </c>
    </row>
    <row r="30" spans="2:3" x14ac:dyDescent="0.25">
      <c r="B30" s="66" t="s">
        <v>2151</v>
      </c>
      <c r="C30" s="254" t="s">
        <v>1552</v>
      </c>
    </row>
    <row r="31" spans="2:3" ht="31.5" x14ac:dyDescent="0.25">
      <c r="B31" s="66" t="s">
        <v>2109</v>
      </c>
      <c r="C31" s="146" t="s">
        <v>137</v>
      </c>
    </row>
    <row r="32" spans="2:3" x14ac:dyDescent="0.25">
      <c r="B32" s="66" t="s">
        <v>190</v>
      </c>
      <c r="C32" s="146" t="s">
        <v>189</v>
      </c>
    </row>
    <row r="33" spans="2:12" ht="31.5" x14ac:dyDescent="0.25">
      <c r="B33" s="85" t="s">
        <v>2182</v>
      </c>
      <c r="C33" s="222" t="s">
        <v>2183</v>
      </c>
    </row>
    <row r="34" spans="2:12" ht="31.5" x14ac:dyDescent="0.25">
      <c r="B34" s="66" t="s">
        <v>2199</v>
      </c>
      <c r="C34" s="146" t="s">
        <v>2200</v>
      </c>
    </row>
    <row r="35" spans="2:12" ht="31.5" x14ac:dyDescent="0.25">
      <c r="B35" s="66" t="s">
        <v>1714</v>
      </c>
      <c r="C35" s="146" t="s">
        <v>1715</v>
      </c>
    </row>
    <row r="36" spans="2:12" x14ac:dyDescent="0.25">
      <c r="B36" s="66" t="s">
        <v>1767</v>
      </c>
      <c r="C36" s="146" t="s">
        <v>1921</v>
      </c>
    </row>
    <row r="37" spans="2:12" x14ac:dyDescent="0.25">
      <c r="B37" s="66" t="s">
        <v>2135</v>
      </c>
      <c r="C37" s="146" t="s">
        <v>1876</v>
      </c>
    </row>
    <row r="38" spans="2:12" ht="31.5" x14ac:dyDescent="0.25">
      <c r="B38" s="66" t="s">
        <v>1596</v>
      </c>
      <c r="C38" s="146" t="s">
        <v>1597</v>
      </c>
    </row>
    <row r="39" spans="2:12" x14ac:dyDescent="0.25">
      <c r="B39" s="66" t="s">
        <v>429</v>
      </c>
      <c r="C39" s="146" t="s">
        <v>1875</v>
      </c>
    </row>
    <row r="40" spans="2:12" x14ac:dyDescent="0.25">
      <c r="B40" s="66" t="s">
        <v>2113</v>
      </c>
      <c r="C40" s="146" t="s">
        <v>2136</v>
      </c>
    </row>
    <row r="41" spans="2:12" x14ac:dyDescent="0.25">
      <c r="B41" s="66" t="s">
        <v>1689</v>
      </c>
      <c r="C41" s="146" t="s">
        <v>1690</v>
      </c>
    </row>
    <row r="42" spans="2:12" x14ac:dyDescent="0.25">
      <c r="B42" s="66" t="s">
        <v>923</v>
      </c>
      <c r="C42" s="146" t="s">
        <v>1884</v>
      </c>
    </row>
    <row r="43" spans="2:12" x14ac:dyDescent="0.25">
      <c r="B43" s="66" t="s">
        <v>1168</v>
      </c>
      <c r="C43" s="146" t="s">
        <v>1889</v>
      </c>
    </row>
    <row r="44" spans="2:12" x14ac:dyDescent="0.25">
      <c r="B44" s="66" t="s">
        <v>2147</v>
      </c>
      <c r="C44" s="146" t="s">
        <v>1393</v>
      </c>
      <c r="D44" s="108"/>
      <c r="E44" s="108"/>
      <c r="F44" s="108"/>
      <c r="G44" s="108"/>
      <c r="H44" s="108"/>
      <c r="I44" s="108"/>
      <c r="J44" s="108"/>
      <c r="K44" s="108"/>
      <c r="L44" s="108"/>
    </row>
    <row r="45" spans="2:12" ht="31.5" x14ac:dyDescent="0.25">
      <c r="B45" s="66" t="s">
        <v>2184</v>
      </c>
      <c r="C45" s="146" t="s">
        <v>2193</v>
      </c>
    </row>
    <row r="46" spans="2:12" x14ac:dyDescent="0.25">
      <c r="B46" s="66" t="s">
        <v>2122</v>
      </c>
      <c r="C46" s="146" t="s">
        <v>2142</v>
      </c>
    </row>
    <row r="47" spans="2:12" ht="31.5" x14ac:dyDescent="0.25">
      <c r="B47" s="66" t="s">
        <v>925</v>
      </c>
      <c r="C47" s="146" t="s">
        <v>1885</v>
      </c>
    </row>
    <row r="48" spans="2:12" x14ac:dyDescent="0.25">
      <c r="B48" s="66" t="s">
        <v>951</v>
      </c>
      <c r="C48" s="146" t="s">
        <v>1886</v>
      </c>
    </row>
    <row r="49" spans="2:3" x14ac:dyDescent="0.25">
      <c r="B49" s="66" t="s">
        <v>1116</v>
      </c>
      <c r="C49" s="146" t="s">
        <v>1882</v>
      </c>
    </row>
    <row r="50" spans="2:3" ht="31.5" x14ac:dyDescent="0.25">
      <c r="B50" s="66" t="s">
        <v>1117</v>
      </c>
      <c r="C50" s="146" t="s">
        <v>1888</v>
      </c>
    </row>
    <row r="51" spans="2:3" ht="31.5" x14ac:dyDescent="0.25">
      <c r="B51" s="66" t="s">
        <v>621</v>
      </c>
      <c r="C51" s="146" t="s">
        <v>1877</v>
      </c>
    </row>
    <row r="52" spans="2:3" x14ac:dyDescent="0.25">
      <c r="B52" s="66" t="s">
        <v>285</v>
      </c>
      <c r="C52" s="146" t="s">
        <v>13</v>
      </c>
    </row>
    <row r="53" spans="2:3" x14ac:dyDescent="0.25">
      <c r="B53" s="66" t="s">
        <v>284</v>
      </c>
      <c r="C53" s="146" t="s">
        <v>283</v>
      </c>
    </row>
    <row r="54" spans="2:3" x14ac:dyDescent="0.25">
      <c r="B54" s="66" t="s">
        <v>26</v>
      </c>
      <c r="C54" s="146" t="s">
        <v>1872</v>
      </c>
    </row>
    <row r="55" spans="2:3" x14ac:dyDescent="0.25">
      <c r="B55" s="66" t="s">
        <v>483</v>
      </c>
      <c r="C55" s="253" t="s">
        <v>2213</v>
      </c>
    </row>
    <row r="56" spans="2:3" x14ac:dyDescent="0.25">
      <c r="B56" s="66" t="s">
        <v>176</v>
      </c>
      <c r="C56" s="146" t="s">
        <v>177</v>
      </c>
    </row>
    <row r="57" spans="2:3" x14ac:dyDescent="0.25">
      <c r="B57" s="66" t="s">
        <v>297</v>
      </c>
      <c r="C57" s="146" t="s">
        <v>1874</v>
      </c>
    </row>
    <row r="58" spans="2:3" x14ac:dyDescent="0.25">
      <c r="B58" s="66" t="s">
        <v>1030</v>
      </c>
      <c r="C58" s="146" t="s">
        <v>1887</v>
      </c>
    </row>
    <row r="59" spans="2:3" x14ac:dyDescent="0.25">
      <c r="B59" s="66" t="s">
        <v>693</v>
      </c>
      <c r="C59" s="146" t="s">
        <v>1879</v>
      </c>
    </row>
    <row r="60" spans="2:3" x14ac:dyDescent="0.25">
      <c r="B60" s="66" t="s">
        <v>2152</v>
      </c>
      <c r="C60" s="254" t="s">
        <v>1553</v>
      </c>
    </row>
    <row r="61" spans="2:3" x14ac:dyDescent="0.25">
      <c r="B61" s="66" t="s">
        <v>1604</v>
      </c>
      <c r="C61" s="146" t="s">
        <v>1605</v>
      </c>
    </row>
    <row r="62" spans="2:3" ht="31.5" x14ac:dyDescent="0.25">
      <c r="B62" s="66" t="s">
        <v>1598</v>
      </c>
      <c r="C62" s="146" t="s">
        <v>1599</v>
      </c>
    </row>
    <row r="63" spans="2:3" x14ac:dyDescent="0.25">
      <c r="B63" s="66" t="s">
        <v>2179</v>
      </c>
      <c r="C63" s="146" t="s">
        <v>2180</v>
      </c>
    </row>
    <row r="64" spans="2:3" x14ac:dyDescent="0.25">
      <c r="B64" s="66" t="s">
        <v>2177</v>
      </c>
      <c r="C64" s="146" t="s">
        <v>2178</v>
      </c>
    </row>
    <row r="65" spans="2:3" x14ac:dyDescent="0.25">
      <c r="B65" s="66" t="s">
        <v>1188</v>
      </c>
      <c r="C65" s="146" t="s">
        <v>1890</v>
      </c>
    </row>
    <row r="66" spans="2:3" x14ac:dyDescent="0.25">
      <c r="B66" s="66" t="s">
        <v>171</v>
      </c>
      <c r="C66" s="146" t="s">
        <v>1873</v>
      </c>
    </row>
    <row r="67" spans="2:3" x14ac:dyDescent="0.25">
      <c r="B67" s="66" t="s">
        <v>665</v>
      </c>
      <c r="C67" s="146" t="s">
        <v>1878</v>
      </c>
    </row>
  </sheetData>
  <sortState ref="B3:C67">
    <sortCondition ref="B3:B67"/>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TOC</vt:lpstr>
      <vt:lpstr>Heating Values</vt:lpstr>
      <vt:lpstr>Stove Characteristics</vt:lpstr>
      <vt:lpstr>Thermal Efficiency</vt:lpstr>
      <vt:lpstr>Stove Emissions</vt:lpstr>
      <vt:lpstr>Stove Use_IN</vt:lpstr>
      <vt:lpstr>Stove Use_CN</vt:lpstr>
      <vt:lpstr>Stove Use_KE</vt:lpstr>
      <vt:lpstr>Stove Use_GH</vt:lpstr>
      <vt:lpstr>Stove &amp; Fuel Mix</vt:lpstr>
      <vt:lpstr>Efficiency Boxplot</vt:lpstr>
      <vt:lpstr>Wood_Eff</vt:lpstr>
      <vt:lpstr>Pellet_Eff</vt:lpstr>
      <vt:lpstr>Crop_Eff</vt:lpstr>
      <vt:lpstr>LPG_Eff</vt:lpstr>
      <vt:lpstr>Ethanol_Eff</vt:lpstr>
      <vt:lpstr>Kerosene_Eff</vt:lpstr>
      <vt:lpstr>Biogas_Eff</vt:lpstr>
      <vt:lpstr>Coal_Eff</vt:lpstr>
      <vt:lpstr>NG_Eff</vt:lpstr>
      <vt:lpstr>Elect_Eff</vt:lpstr>
      <vt:lpstr>Char_Eff</vt:lpstr>
      <vt:lpstr>Dung_Eff</vt:lpstr>
      <vt:lpstr>References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Cashman</dc:creator>
  <cp:lastModifiedBy>Sarah Cashman</cp:lastModifiedBy>
  <dcterms:created xsi:type="dcterms:W3CDTF">2016-01-29T17:09:39Z</dcterms:created>
  <dcterms:modified xsi:type="dcterms:W3CDTF">2017-04-14T14:55:13Z</dcterms:modified>
</cp:coreProperties>
</file>